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" sheetId="1" r:id="rId5"/>
    <sheet state="visible" name="Summarry" sheetId="2" r:id="rId6"/>
    <sheet state="visible" name="Wages" sheetId="3" r:id="rId7"/>
    <sheet state="visible" name="Cont." sheetId="4" r:id="rId8"/>
    <sheet state="visible" name="Freight" sheetId="5" r:id="rId9"/>
    <sheet state="visible" name="FG Stock" sheetId="6" r:id="rId10"/>
    <sheet state="visible" name="Semi Stock" sheetId="7" r:id="rId11"/>
    <sheet state="visible" name="Virgin  Stock" sheetId="8" r:id="rId12"/>
    <sheet state="visible" name="Search FG" sheetId="9" r:id="rId13"/>
    <sheet state="visible" name="WFG" sheetId="10" r:id="rId14"/>
    <sheet state="visible" name="DFG" sheetId="11" r:id="rId15"/>
    <sheet state="visible" name="Search Reel" sheetId="12" r:id="rId16"/>
    <sheet state="visible" name="Semi" sheetId="13" r:id="rId17"/>
    <sheet state="visible" name="Virgin" sheetId="14" r:id="rId18"/>
    <sheet state="visible" name="Dup" sheetId="15" r:id="rId19"/>
    <sheet state="visible" name="RM" sheetId="16" r:id="rId20"/>
    <sheet state="visible" name="Scrap" sheetId="17" r:id="rId21"/>
    <sheet state="visible" name="WIP" sheetId="18" r:id="rId22"/>
    <sheet state="visible" name="DC" sheetId="19" r:id="rId23"/>
    <sheet state="visible" name="DP" sheetId="20" r:id="rId24"/>
    <sheet state="visible" name="Running" sheetId="21" r:id="rId25"/>
  </sheets>
  <definedNames>
    <definedName localSheetId="7" name="VK">'Virgin  Stock'!$A$2:$I$501</definedName>
    <definedName localSheetId="6" name="SK">'Semi Stock'!$A$2:$I$501</definedName>
    <definedName localSheetId="7" name="VIRGIN">'Virgin  Stock'!$B$2:$J$501</definedName>
    <definedName name="SKP">Semi!$A$4:$I$520</definedName>
    <definedName name="semi">Semi!$B$3:$BZ$7</definedName>
    <definedName name="vksearch">Virgin!$A$4:$J$16</definedName>
    <definedName name="SK">Semi!$A$2:$I$520</definedName>
    <definedName localSheetId="5" name="ITEMLIST">'FG Stock'!$B:$B</definedName>
    <definedName localSheetId="7" name="vksearch">'Virgin  Stock'!$A$6:$J$501</definedName>
    <definedName localSheetId="6" name="semi">'Semi Stock'!$B$3:$K$10</definedName>
    <definedName name="FILTER">#REF!</definedName>
    <definedName name="SEMIKRAFT">Semi!$B$2:$J$520</definedName>
    <definedName name="__xludf.DUMMYFUNCTION">#REF!</definedName>
    <definedName name="sksearch">Semi!$A$4:$J$520</definedName>
    <definedName name="VIRGIN">Virgin!$B$2:$J$16</definedName>
    <definedName name="FG">WFG!$B$2:$G$418</definedName>
    <definedName localSheetId="5" name="FG">'FG Stock'!$B$2:$G$540</definedName>
    <definedName localSheetId="6" name="SEMIKRAFT">'Semi Stock'!$B$2:$J$501</definedName>
    <definedName name="ITEMLIST">WFG!$B:$B</definedName>
    <definedName name="VK">Virgin!$A$2:$I$16</definedName>
    <definedName localSheetId="6" name="sksearch">'Semi Stock'!$A$5:$J$501</definedName>
    <definedName localSheetId="6" name="SKP">'Semi Stock'!$A$5:$I$501</definedName>
    <definedName hidden="1" localSheetId="4" name="_xlnm._FilterDatabase">Freight!$A$3:$P$122</definedName>
    <definedName hidden="1" localSheetId="5" name="_xlnm._FilterDatabase">'FG Stock'!$A$4:$H$1000</definedName>
    <definedName hidden="1" localSheetId="6" name="_xlnm._FilterDatabase">'Semi Stock'!$A$4:$I$1001</definedName>
    <definedName hidden="1" localSheetId="9" name="_xlnm._FilterDatabase">WFG!$A$4:$CC$418</definedName>
    <definedName hidden="1" localSheetId="12" name="_xlnm._FilterDatabase">Semi!$A$3:$CF$1203</definedName>
    <definedName hidden="1" localSheetId="13" name="_xlnm._FilterDatabase">Virgin!$A$3:$CF$119</definedName>
    <definedName hidden="1" localSheetId="14" name="_xlnm._FilterDatabase">Dup!$A$3:$CE$3</definedName>
  </definedNames>
  <calcPr/>
</workbook>
</file>

<file path=xl/sharedStrings.xml><?xml version="1.0" encoding="utf-8"?>
<sst xmlns="http://schemas.openxmlformats.org/spreadsheetml/2006/main" count="2644" uniqueCount="867">
  <si>
    <t>PACKWELL INDIA DETAILS FOR MONTHLY REPORT</t>
  </si>
  <si>
    <t>PROFIT &amp; LOSS REPORT FOR THE M/O JULY, 2026</t>
  </si>
  <si>
    <t>S. No.</t>
  </si>
  <si>
    <t>Particulars</t>
  </si>
  <si>
    <t>OPENING</t>
  </si>
  <si>
    <t>Expenses Amount</t>
  </si>
  <si>
    <t>PURCHASE</t>
  </si>
  <si>
    <t>CONSUMPTION</t>
  </si>
  <si>
    <t>AUG</t>
  </si>
  <si>
    <t>Employee</t>
  </si>
  <si>
    <t>CLOSING</t>
  </si>
  <si>
    <t>DIARY &amp; Refreshment</t>
  </si>
  <si>
    <t>Employee Dinner</t>
  </si>
  <si>
    <t>PAPER</t>
  </si>
  <si>
    <t>DG</t>
  </si>
  <si>
    <t>Forklift</t>
  </si>
  <si>
    <t>Opn  Stock</t>
  </si>
  <si>
    <t>Opn Amt</t>
  </si>
  <si>
    <t>Purchase Qty</t>
  </si>
  <si>
    <t>Purchase Amt</t>
  </si>
  <si>
    <t>Consumption Qty</t>
  </si>
  <si>
    <t>Consumption Amt</t>
  </si>
  <si>
    <t>Closing Qty</t>
  </si>
  <si>
    <t>Closing Amt</t>
  </si>
  <si>
    <t>CONTRACTOR WAGES SHEET FOR THE MONTH OF JULY - 2026</t>
  </si>
  <si>
    <t>PACKWELL WAGES SHEET FOR THE MONTH OF JULY - 2026</t>
  </si>
  <si>
    <t>Semi Kraft</t>
  </si>
  <si>
    <t>Virgin Kraft</t>
  </si>
  <si>
    <t>S.No.</t>
  </si>
  <si>
    <t>Employee Name</t>
  </si>
  <si>
    <t>Designation</t>
  </si>
  <si>
    <t>Basic Salary</t>
  </si>
  <si>
    <t>Days Amount</t>
  </si>
  <si>
    <t>OT Amount</t>
  </si>
  <si>
    <t>Chennai</t>
  </si>
  <si>
    <t>Gross Salary</t>
  </si>
  <si>
    <t>Gross Income</t>
  </si>
  <si>
    <t>Day's</t>
  </si>
  <si>
    <t>OT</t>
  </si>
  <si>
    <t>Day's Amount</t>
  </si>
  <si>
    <t>Salary</t>
  </si>
  <si>
    <t xml:space="preserve"> </t>
  </si>
  <si>
    <t>TOTAL SALE</t>
  </si>
  <si>
    <t>Mr Jitender Ji</t>
  </si>
  <si>
    <t>Director</t>
  </si>
  <si>
    <t>Without GST</t>
  </si>
  <si>
    <t>With GST</t>
  </si>
  <si>
    <t>Difference</t>
  </si>
  <si>
    <t>Paper Used</t>
  </si>
  <si>
    <t>Narender</t>
  </si>
  <si>
    <t>Helper</t>
  </si>
  <si>
    <t>Diya Industries</t>
  </si>
  <si>
    <t>PACKAGING INDIA</t>
  </si>
  <si>
    <t>RADHE RADHE</t>
  </si>
  <si>
    <t>PI</t>
  </si>
  <si>
    <t>SCRAP</t>
  </si>
  <si>
    <t>Sale</t>
  </si>
  <si>
    <t>SCRAP(CASH)</t>
  </si>
  <si>
    <t>FINISH GOODS</t>
  </si>
  <si>
    <t>TALLY DATA</t>
  </si>
  <si>
    <t>NON MOVING FINISH GOODS</t>
  </si>
  <si>
    <t>G. Total Purchase</t>
  </si>
  <si>
    <t>WIP</t>
  </si>
  <si>
    <t>Semi Paper Stock</t>
  </si>
  <si>
    <t>CREDIT NOTE</t>
  </si>
  <si>
    <t>Rajiv Pal</t>
  </si>
  <si>
    <t>Virgin Paper Stock</t>
  </si>
  <si>
    <t>Accounts/HR</t>
  </si>
  <si>
    <t>Bank Charges</t>
  </si>
  <si>
    <t>Chennai Paper Stock</t>
  </si>
  <si>
    <t>Raw Material Stock</t>
  </si>
  <si>
    <t>NETT SALE</t>
  </si>
  <si>
    <t>DIARY</t>
  </si>
  <si>
    <t>Purchase</t>
  </si>
  <si>
    <t>Total</t>
  </si>
  <si>
    <t>Interest on OD A/c</t>
  </si>
  <si>
    <t>TOTAL PURCHASE</t>
  </si>
  <si>
    <t>Freight Outward Charges</t>
  </si>
  <si>
    <t>Surender</t>
  </si>
  <si>
    <t>Salary with Director Remuneration</t>
  </si>
  <si>
    <t>Current Month Purchase</t>
  </si>
  <si>
    <t>Client Welfare / Commission</t>
  </si>
  <si>
    <t>Staff Welfare &amp; Pantry Exp.</t>
  </si>
  <si>
    <t>Freight Inward Charges</t>
  </si>
  <si>
    <t>Conveyance &amp; Bike Petrol Expense</t>
  </si>
  <si>
    <t>AMC Charges and Factory Insurance Exp</t>
  </si>
  <si>
    <t>TOTAL SCRAP RATIO ON CONSUMPTION</t>
  </si>
  <si>
    <t>Machine Exp</t>
  </si>
  <si>
    <t>Factory Rent Exp</t>
  </si>
  <si>
    <t>Plant Exp</t>
  </si>
  <si>
    <t>Office &amp; Stationery Exp</t>
  </si>
  <si>
    <t>Legal Expenses</t>
  </si>
  <si>
    <t>DG Diesel</t>
  </si>
  <si>
    <t>Finish Goods Stock</t>
  </si>
  <si>
    <t>DG Rent</t>
  </si>
  <si>
    <t>Non-Moving Stock</t>
  </si>
  <si>
    <t>Electricity Bill</t>
  </si>
  <si>
    <t>Work in Process Stock</t>
  </si>
  <si>
    <t>LPG Cylinder</t>
  </si>
  <si>
    <t>Paper Stock</t>
  </si>
  <si>
    <t>Forklift Diesel</t>
  </si>
  <si>
    <t>Raw material Stock</t>
  </si>
  <si>
    <t>Consumable Goods (Excl. Gas)</t>
  </si>
  <si>
    <t xml:space="preserve">Shubham Singh </t>
  </si>
  <si>
    <t>Production Head</t>
  </si>
  <si>
    <t>Grand Total Stock</t>
  </si>
  <si>
    <t>NET PROFIT</t>
  </si>
  <si>
    <t>Yashpal</t>
  </si>
  <si>
    <t>PACKWELL INDIA</t>
  </si>
  <si>
    <t>Raj Kumar</t>
  </si>
  <si>
    <t>Sup</t>
  </si>
  <si>
    <t>Freight Details JULY, 2026</t>
  </si>
  <si>
    <t>ANIL</t>
  </si>
  <si>
    <t>Receiving</t>
  </si>
  <si>
    <t>DATE</t>
  </si>
  <si>
    <t>Inv No.</t>
  </si>
  <si>
    <t>Transport</t>
  </si>
  <si>
    <t>Vehicle Number</t>
  </si>
  <si>
    <t>Place</t>
  </si>
  <si>
    <t>Vendor</t>
  </si>
  <si>
    <t>Inward</t>
  </si>
  <si>
    <t>Outward</t>
  </si>
  <si>
    <t>Night Holding Charges</t>
  </si>
  <si>
    <t>Total Amount</t>
  </si>
  <si>
    <t>Payment Date</t>
  </si>
  <si>
    <t>Vehicle Size (Futty)</t>
  </si>
  <si>
    <t>STOCK</t>
  </si>
  <si>
    <t>2026-27/284</t>
  </si>
  <si>
    <t>BHAICHARA</t>
  </si>
  <si>
    <t>HR69D9058</t>
  </si>
  <si>
    <t>Bahalgarh</t>
  </si>
  <si>
    <t>DANBLOCK BRAKES INDIA PVT LTD</t>
  </si>
  <si>
    <t>01U512032</t>
  </si>
  <si>
    <t xml:space="preserve">Closing </t>
  </si>
  <si>
    <t>2026-27/285</t>
  </si>
  <si>
    <t>Opn. Bal</t>
  </si>
  <si>
    <t>In</t>
  </si>
  <si>
    <t>Out</t>
  </si>
  <si>
    <t>Cl Bal</t>
  </si>
  <si>
    <t>GULSHAN</t>
  </si>
  <si>
    <t>HR69F1977</t>
  </si>
  <si>
    <t>Rate</t>
  </si>
  <si>
    <t>Bal Rs.</t>
  </si>
  <si>
    <t>Rational Business Corporation Private Limited</t>
  </si>
  <si>
    <t>VENDOR</t>
  </si>
  <si>
    <t>ITEM NAME</t>
  </si>
  <si>
    <t>QTY</t>
  </si>
  <si>
    <t>RATE</t>
  </si>
  <si>
    <t>AMOUNT</t>
  </si>
  <si>
    <t>2026-27/286</t>
  </si>
  <si>
    <t>CUSTOMER</t>
  </si>
  <si>
    <t>TMHP8008G</t>
  </si>
  <si>
    <t>RAJPURA</t>
  </si>
  <si>
    <t>INERTIA ALUMINIUM PVT LTD</t>
  </si>
  <si>
    <t>BARK 10</t>
  </si>
  <si>
    <t>DHARMENDRA</t>
  </si>
  <si>
    <t>7 BAZAARI</t>
  </si>
  <si>
    <t>GT SWEET</t>
  </si>
  <si>
    <t>2026-27/287</t>
  </si>
  <si>
    <t>HR69G9878</t>
  </si>
  <si>
    <t>GANPATI</t>
  </si>
  <si>
    <t>JAALI</t>
  </si>
  <si>
    <t>IDCUBE</t>
  </si>
  <si>
    <t>3ply AXS + Readers (550X440X360)</t>
  </si>
  <si>
    <t>Devesh Chouhan</t>
  </si>
  <si>
    <t>Lifter/Disp.</t>
  </si>
  <si>
    <t>JSG</t>
  </si>
  <si>
    <t>MOSQUITO RACKET</t>
  </si>
  <si>
    <t>LIT</t>
  </si>
  <si>
    <t>65G Seperator 3 Ply</t>
  </si>
  <si>
    <t>2026-27/288</t>
  </si>
  <si>
    <t>REMOTE BOX 520X300X208</t>
  </si>
  <si>
    <t>HR39E5265</t>
  </si>
  <si>
    <t>Hisar</t>
  </si>
  <si>
    <t>VINAYAK INTERNATIONAL COMPANY</t>
  </si>
  <si>
    <t>LSKB</t>
  </si>
  <si>
    <t>ALU ALU 140ML</t>
  </si>
  <si>
    <t>Homefoil 660ml Smooth Wall Container</t>
  </si>
  <si>
    <t>Homefoil 660ml Smooth Wall LID</t>
  </si>
  <si>
    <t>2026-27/289</t>
  </si>
  <si>
    <t>MAT</t>
  </si>
  <si>
    <t>KAMI</t>
  </si>
  <si>
    <t>01U511277B87</t>
  </si>
  <si>
    <t>MAT BRAKE SHOE INDIA PVT LTD</t>
  </si>
  <si>
    <t>01U511916</t>
  </si>
  <si>
    <t>01U512073</t>
  </si>
  <si>
    <t>01U512125</t>
  </si>
  <si>
    <t>2026-27/290</t>
  </si>
  <si>
    <t>BARHI</t>
  </si>
  <si>
    <t>MARWAHA EXPORTS</t>
  </si>
  <si>
    <t>01U512140</t>
  </si>
  <si>
    <t>01U512153B19</t>
  </si>
  <si>
    <t>2026-27/291</t>
  </si>
  <si>
    <t>01U512170</t>
  </si>
  <si>
    <t>ROULUNDS BRAKING INDIA PVT LTD</t>
  </si>
  <si>
    <t>01U512217</t>
  </si>
  <si>
    <t>01U512273</t>
  </si>
  <si>
    <t>01U512278</t>
  </si>
  <si>
    <t>2026-27/292</t>
  </si>
  <si>
    <t>01U512286</t>
  </si>
  <si>
    <t>BALAJI</t>
  </si>
  <si>
    <t>HR69D3136</t>
  </si>
  <si>
    <t>Kundli</t>
  </si>
  <si>
    <t>01U512364</t>
  </si>
  <si>
    <t>01U512368</t>
  </si>
  <si>
    <t>2026-27/293</t>
  </si>
  <si>
    <t>01U513097B2A</t>
  </si>
  <si>
    <t>HR69F3327</t>
  </si>
  <si>
    <t>NOIDA</t>
  </si>
  <si>
    <t>LIT INDIA PVT LTD UNIT-II</t>
  </si>
  <si>
    <t>01U513098B2A</t>
  </si>
  <si>
    <t>01U513100B2A</t>
  </si>
  <si>
    <t>01U513101B2A</t>
  </si>
  <si>
    <t>2026-27/294</t>
  </si>
  <si>
    <t>01U513102B2A</t>
  </si>
  <si>
    <t>JSG INNOTECH PVT LTD</t>
  </si>
  <si>
    <t>01U514000</t>
  </si>
  <si>
    <t>01U860749900 (38 x 29)</t>
  </si>
  <si>
    <t>PROCMART</t>
  </si>
  <si>
    <t>2,3,5 INNER LID COOKER COMBI # 710342</t>
  </si>
  <si>
    <t>RBC</t>
  </si>
  <si>
    <t>CTN SL 1000</t>
  </si>
  <si>
    <t>2026-27/295</t>
  </si>
  <si>
    <t>CTN SL 400</t>
  </si>
  <si>
    <t>HR69E7316</t>
  </si>
  <si>
    <t>REPLIKA</t>
  </si>
  <si>
    <t>C-65</t>
  </si>
  <si>
    <t>Jio Big</t>
  </si>
  <si>
    <t>Jio STB</t>
  </si>
  <si>
    <t>Nordlite</t>
  </si>
  <si>
    <t>RAKESH</t>
  </si>
  <si>
    <t>REALME 15</t>
  </si>
  <si>
    <t>2026-27/296</t>
  </si>
  <si>
    <t>Vinayak</t>
  </si>
  <si>
    <t>HR69C9195</t>
  </si>
  <si>
    <t>MARUTI SUZUKI 3.5 LTR</t>
  </si>
  <si>
    <t>MAT BRAKES INDIA PVT. LTD.</t>
  </si>
  <si>
    <t>MAMKIND MASTER CTN</t>
  </si>
  <si>
    <t>ROSE WATER 180ML</t>
  </si>
  <si>
    <t>ALU ALU 72 MTS</t>
  </si>
  <si>
    <t>ALU ALU CONTAINER LIDS450ML</t>
  </si>
  <si>
    <t>2026-27/297</t>
  </si>
  <si>
    <t>ALU ALU CONTAINER LIDS660ML</t>
  </si>
  <si>
    <t>Haridwar</t>
  </si>
  <si>
    <t>Instant Procurement Services Pvt Ltd</t>
  </si>
  <si>
    <t>ALU ALU CONTAINER LIDS750ML</t>
  </si>
  <si>
    <t>ALU EASY 210ML</t>
  </si>
  <si>
    <t>HOMEFOIL 1KG NET Golden</t>
  </si>
  <si>
    <t>2026-27/298</t>
  </si>
  <si>
    <t>HOMEFOIL 20+5 MTR</t>
  </si>
  <si>
    <t>HOMEFOIL 340ML SMOOTH WALL CONTAINER</t>
  </si>
  <si>
    <t>HOMEFOIL 350GRAM NET</t>
  </si>
  <si>
    <t>HOMEFOIL 350GRAM NET GOLDEN</t>
  </si>
  <si>
    <t>HOMEFOIL 40MTR</t>
  </si>
  <si>
    <t>2026-27/299</t>
  </si>
  <si>
    <t>HOMEFOIL 75 MTR</t>
  </si>
  <si>
    <t>FOMAR CV BRAKES INDIA Pvt.Ltd.</t>
  </si>
  <si>
    <t>HOMEFOIL 90 MTR</t>
  </si>
  <si>
    <t>ONLINE INNER 115X55X325</t>
  </si>
  <si>
    <t>ONLINE INNER 60X60X330</t>
  </si>
  <si>
    <t>ONLINE INNER 75X75X330</t>
  </si>
  <si>
    <t>2026-27/300</t>
  </si>
  <si>
    <t xml:space="preserve">PARSAL 210ML </t>
  </si>
  <si>
    <t xml:space="preserve"> 01U512217 JAALI</t>
  </si>
  <si>
    <t>01U511278B87</t>
  </si>
  <si>
    <t>01U511364</t>
  </si>
  <si>
    <t>01U511472</t>
  </si>
  <si>
    <t>2026-27/301</t>
  </si>
  <si>
    <t>01U511510</t>
  </si>
  <si>
    <t>01U511511</t>
  </si>
  <si>
    <t>Dharmender Noniya</t>
  </si>
  <si>
    <t>Stitching/Die</t>
  </si>
  <si>
    <t>01U511512</t>
  </si>
  <si>
    <t>01U511524KFT</t>
  </si>
  <si>
    <t>2026-27/302</t>
  </si>
  <si>
    <t>01U511611</t>
  </si>
  <si>
    <t>NANHA</t>
  </si>
  <si>
    <t>HR69D5353</t>
  </si>
  <si>
    <t>01U511613</t>
  </si>
  <si>
    <t>01U511913</t>
  </si>
  <si>
    <t>01U512043B2D</t>
  </si>
  <si>
    <t>01U512044B2W</t>
  </si>
  <si>
    <t>2026-27/303</t>
  </si>
  <si>
    <t>HR69G4685</t>
  </si>
  <si>
    <t>01U512083</t>
  </si>
  <si>
    <t>01U512124</t>
  </si>
  <si>
    <t>01U512141</t>
  </si>
  <si>
    <t>01U512142</t>
  </si>
  <si>
    <t>01U512225</t>
  </si>
  <si>
    <t>2026-27/304</t>
  </si>
  <si>
    <t>Bhalgarh</t>
  </si>
  <si>
    <t>01U512227</t>
  </si>
  <si>
    <t>01U512229</t>
  </si>
  <si>
    <t>01U512265</t>
  </si>
  <si>
    <t>01U512266</t>
  </si>
  <si>
    <t>2026-27/305</t>
  </si>
  <si>
    <t>DL01LS2956</t>
  </si>
  <si>
    <t>Kami</t>
  </si>
  <si>
    <t>01U512280</t>
  </si>
  <si>
    <t>01U512281</t>
  </si>
  <si>
    <t>KALLU</t>
  </si>
  <si>
    <t>01U512287</t>
  </si>
  <si>
    <t>2026-27/306</t>
  </si>
  <si>
    <t>01U512288</t>
  </si>
  <si>
    <t>01U512289</t>
  </si>
  <si>
    <t>01U512290</t>
  </si>
  <si>
    <t>01U512292</t>
  </si>
  <si>
    <t>01U512293</t>
  </si>
  <si>
    <t>2026-27/307</t>
  </si>
  <si>
    <t>TRANSPORT</t>
  </si>
  <si>
    <t>01U512308</t>
  </si>
  <si>
    <t>HP93A2265</t>
  </si>
  <si>
    <t>PINJORE</t>
  </si>
  <si>
    <t>P P Labels</t>
  </si>
  <si>
    <t>01U512309</t>
  </si>
  <si>
    <t>01U512318I33</t>
  </si>
  <si>
    <t>01U512320</t>
  </si>
  <si>
    <t>01U512325</t>
  </si>
  <si>
    <t>2026-27/308</t>
  </si>
  <si>
    <t>01U512340I31</t>
  </si>
  <si>
    <t>BHALGARH</t>
  </si>
  <si>
    <t>01U512347</t>
  </si>
  <si>
    <t>01U512351</t>
  </si>
  <si>
    <t>2026-27/309</t>
  </si>
  <si>
    <t>01U512352</t>
  </si>
  <si>
    <t>KUNDLI</t>
  </si>
  <si>
    <t>01U512353</t>
  </si>
  <si>
    <t>01U512361</t>
  </si>
  <si>
    <t>2026-27/310</t>
  </si>
  <si>
    <t>HR69C2968</t>
  </si>
  <si>
    <t>01U512365</t>
  </si>
  <si>
    <t>01U512367</t>
  </si>
  <si>
    <t>2026-27/311</t>
  </si>
  <si>
    <t>01U512370</t>
  </si>
  <si>
    <t>DHARAM STAINLESS STEEL PVT LTD</t>
  </si>
  <si>
    <t>01U512373</t>
  </si>
  <si>
    <t>01U512379</t>
  </si>
  <si>
    <t>2026-27/312</t>
  </si>
  <si>
    <t>01U512399</t>
  </si>
  <si>
    <t>01U512400</t>
  </si>
  <si>
    <t>2026-27/313</t>
  </si>
  <si>
    <t>01U512401</t>
  </si>
  <si>
    <t>01U512402</t>
  </si>
  <si>
    <t>2026-27/314</t>
  </si>
  <si>
    <t>BHIGAN</t>
  </si>
  <si>
    <t>LSKB ALUMINIUM FOILS PRIVATE LIMITED</t>
  </si>
  <si>
    <t>01U512403</t>
  </si>
  <si>
    <t>01U512424</t>
  </si>
  <si>
    <t>01U512439</t>
  </si>
  <si>
    <t>2026-27/315</t>
  </si>
  <si>
    <t>01U512440</t>
  </si>
  <si>
    <t>Vijay Shahni</t>
  </si>
  <si>
    <t>Rotary/RS4</t>
  </si>
  <si>
    <t>01U512452</t>
  </si>
  <si>
    <t>01U512482</t>
  </si>
  <si>
    <t>2026-27/316</t>
  </si>
  <si>
    <t>DL01LAF6236</t>
  </si>
  <si>
    <t>Delhi</t>
  </si>
  <si>
    <t>SAAT BAZAARI VENTURES PRIVATE LIMITED</t>
  </si>
  <si>
    <t>01U512492</t>
  </si>
  <si>
    <t>01U512494</t>
  </si>
  <si>
    <t>Dhirendra</t>
  </si>
  <si>
    <t>01U513046</t>
  </si>
  <si>
    <t>01U513305</t>
  </si>
  <si>
    <t>2026-27/317</t>
  </si>
  <si>
    <t>Bhigan</t>
  </si>
  <si>
    <t>01U513307</t>
  </si>
  <si>
    <t>01U513429</t>
  </si>
  <si>
    <t>01U860739900 (63.5 x 29)</t>
  </si>
  <si>
    <t>2026-27/318</t>
  </si>
  <si>
    <t>ORISSA</t>
  </si>
  <si>
    <t>BIG DISC</t>
  </si>
  <si>
    <t>SMALL DISC</t>
  </si>
  <si>
    <t>PACKBLAZE</t>
  </si>
  <si>
    <t>BIG</t>
  </si>
  <si>
    <t>2026-27/319</t>
  </si>
  <si>
    <t>HR69C9120</t>
  </si>
  <si>
    <t>MEDIUM</t>
  </si>
  <si>
    <t>SMALL</t>
  </si>
  <si>
    <t>PNB</t>
  </si>
  <si>
    <t>KT MASTER</t>
  </si>
  <si>
    <t>POWERPAC</t>
  </si>
  <si>
    <t>A4 435X295X175</t>
  </si>
  <si>
    <t>A5 454X292X251</t>
  </si>
  <si>
    <t>PP</t>
  </si>
  <si>
    <t>2026-27/320</t>
  </si>
  <si>
    <t>LARGE</t>
  </si>
  <si>
    <t>DELHI</t>
  </si>
  <si>
    <t>HAMILTON SCIENCES PVT LTD</t>
  </si>
  <si>
    <t xml:space="preserve">BAJAJ </t>
  </si>
  <si>
    <t>2026-27/321</t>
  </si>
  <si>
    <t>BAJAJ COOKER  3 LTR</t>
  </si>
  <si>
    <t>NEW SHAKTI ILPC 3L AL # 710343</t>
  </si>
  <si>
    <t>A4ST INNER</t>
  </si>
  <si>
    <t>A4ST OUTER</t>
  </si>
  <si>
    <t>COREBOARD RING 26X2.5X102</t>
  </si>
  <si>
    <t>2026-27/322</t>
  </si>
  <si>
    <t>HR69G7230</t>
  </si>
  <si>
    <t>FARIDABAD</t>
  </si>
  <si>
    <t>COREBOARD RING 26X2.5X99</t>
  </si>
  <si>
    <t>COREBOARD RING 51X4X914</t>
  </si>
  <si>
    <t>2026-27/323</t>
  </si>
  <si>
    <t>COREBOARD RING 76X4X53</t>
  </si>
  <si>
    <t>COREBOARD RING 76X4X610</t>
  </si>
  <si>
    <t>COREBOARD RING 76X4X88</t>
  </si>
  <si>
    <t>COREBOARD RING 76X4X914</t>
  </si>
  <si>
    <t>2026-27/324</t>
  </si>
  <si>
    <t>CS 801</t>
  </si>
  <si>
    <t>CTN  PW  BILL-10.5*7.5*14-500G # 5PLY</t>
  </si>
  <si>
    <t>CTN 4X4X25 # 5PLY</t>
  </si>
  <si>
    <t>CTN 4X4X37 # 5PLY</t>
  </si>
  <si>
    <t>2026-27/325</t>
  </si>
  <si>
    <t>DL10CT7537</t>
  </si>
  <si>
    <t>CTN AZ 600G</t>
  </si>
  <si>
    <t>Aakash</t>
  </si>
  <si>
    <t>CTN B.PASS OLD INNER 8.5*7*4*4.5-3PLY 180G</t>
  </si>
  <si>
    <t>CTN B.PASS-IND-19*9*9*9.5-3PLY(520G)</t>
  </si>
  <si>
    <t>CTN CR SPTM 500G # 5PLY</t>
  </si>
  <si>
    <t>CTN SL 250</t>
  </si>
  <si>
    <t>2026-27/326</t>
  </si>
  <si>
    <t>CTN11.5X11.5X6.5 300G PRINTED ROLL78MM 3PLY</t>
  </si>
  <si>
    <t>EDGE PROTECTOR SMALL</t>
  </si>
  <si>
    <t>JIO MART 13X13X7 420G 3PLY</t>
  </si>
  <si>
    <t>KLIK INNER</t>
  </si>
  <si>
    <t>RCB PGPR Inner</t>
  </si>
  <si>
    <t>2026-27/327</t>
  </si>
  <si>
    <t>RCB PGPR Outer</t>
  </si>
  <si>
    <t>SLS</t>
  </si>
  <si>
    <t>375X375X288</t>
  </si>
  <si>
    <t>500X435X155</t>
  </si>
  <si>
    <t>540X345X110</t>
  </si>
  <si>
    <t>2026-27/328</t>
  </si>
  <si>
    <t>HR69C9028</t>
  </si>
  <si>
    <t>610X280X185</t>
  </si>
  <si>
    <t>Faridabad</t>
  </si>
  <si>
    <t>ECSTAR</t>
  </si>
  <si>
    <t>VKC</t>
  </si>
  <si>
    <t>ONLINE INNER P1</t>
  </si>
  <si>
    <t>2026-27/329</t>
  </si>
  <si>
    <t>ONLINE INNER P2</t>
  </si>
  <si>
    <t>320X275X280 # 5PLY</t>
  </si>
  <si>
    <t>Suman</t>
  </si>
  <si>
    <t>325X280X280 # 5PLY</t>
  </si>
  <si>
    <t>2026-27/330</t>
  </si>
  <si>
    <t>HR69D9492</t>
  </si>
  <si>
    <t>Malerkotla</t>
  </si>
  <si>
    <t>SHAKTI APIFOODS PVT. LIMITED UNIT 3</t>
  </si>
  <si>
    <t>400X355X270 # 5PLY</t>
  </si>
  <si>
    <t>430X355X100 # 5PLY</t>
  </si>
  <si>
    <t>440X205X180 # 5PLY</t>
  </si>
  <si>
    <t>2026-27/331</t>
  </si>
  <si>
    <t>MALERKOTLA</t>
  </si>
  <si>
    <t>SHAKTI APIFOODS PVT. LIMITED</t>
  </si>
  <si>
    <t>2026-27/332</t>
  </si>
  <si>
    <t>2026-27/333</t>
  </si>
  <si>
    <t>2026-27/334</t>
  </si>
  <si>
    <t>2026-27/335</t>
  </si>
  <si>
    <t>By Hand</t>
  </si>
  <si>
    <t>2026-27/336</t>
  </si>
  <si>
    <t>PREM PRAKASH</t>
  </si>
  <si>
    <t>2026-27/337</t>
  </si>
  <si>
    <t>HR69G0413</t>
  </si>
  <si>
    <t>Noida</t>
  </si>
  <si>
    <t>ROYALUX EXPORTS PRIVATE LIMITED</t>
  </si>
  <si>
    <t>2026-27/338</t>
  </si>
  <si>
    <t>HR69G9028</t>
  </si>
  <si>
    <t>2026-27/339</t>
  </si>
  <si>
    <t>HR69D7337</t>
  </si>
  <si>
    <t>2026-27/340</t>
  </si>
  <si>
    <t>2026-27/341</t>
  </si>
  <si>
    <t>HR69C2176</t>
  </si>
  <si>
    <t>2026-27/342</t>
  </si>
  <si>
    <t>2026-27/343</t>
  </si>
  <si>
    <t>2026-27/344</t>
  </si>
  <si>
    <t>2026-27/345</t>
  </si>
  <si>
    <t>2026-27/346</t>
  </si>
  <si>
    <t>HR69G1125</t>
  </si>
  <si>
    <t>2026-27/347</t>
  </si>
  <si>
    <t>DL01LAJ4103</t>
  </si>
  <si>
    <t>2026-27/348</t>
  </si>
  <si>
    <t>DL01MB3173</t>
  </si>
  <si>
    <t>2026-27/349</t>
  </si>
  <si>
    <t>Akbarpur Barota</t>
  </si>
  <si>
    <t>PACK BLAZE INTERNATIONAL PRIVATE LIMITED</t>
  </si>
  <si>
    <t>Ankur</t>
  </si>
  <si>
    <t>Surender (Pasting)</t>
  </si>
  <si>
    <t>Operator</t>
  </si>
  <si>
    <t>2026-27/350</t>
  </si>
  <si>
    <t>BY HAND</t>
  </si>
  <si>
    <t>2026-27/351</t>
  </si>
  <si>
    <t>2026-27/352</t>
  </si>
  <si>
    <t>Barhi</t>
  </si>
  <si>
    <t>2026-27/353</t>
  </si>
  <si>
    <t>2026-27/354</t>
  </si>
  <si>
    <t>BAROTA</t>
  </si>
  <si>
    <t>2026-27/355</t>
  </si>
  <si>
    <t>HR69C3160</t>
  </si>
  <si>
    <t>2026-27/356</t>
  </si>
  <si>
    <t>HR69B9505</t>
  </si>
  <si>
    <t>2026-27/357</t>
  </si>
  <si>
    <t>2026-27/358</t>
  </si>
  <si>
    <t>Barota</t>
  </si>
  <si>
    <t>2026-27/359</t>
  </si>
  <si>
    <t>2026-27/360</t>
  </si>
  <si>
    <t>2026-27/361</t>
  </si>
  <si>
    <t>HR69D6328</t>
  </si>
  <si>
    <t>2026-27/362</t>
  </si>
  <si>
    <t>2026-27/363</t>
  </si>
  <si>
    <t>2026-27/364</t>
  </si>
  <si>
    <t>2026-27/365</t>
  </si>
  <si>
    <t>Ram Jeewan</t>
  </si>
  <si>
    <t>2026-27/366</t>
  </si>
  <si>
    <t>2026-27/367</t>
  </si>
  <si>
    <t>2026-27/368</t>
  </si>
  <si>
    <t>2026-27/369</t>
  </si>
  <si>
    <t>2026-27/370</t>
  </si>
  <si>
    <t>HR69D8394</t>
  </si>
  <si>
    <t>2026-27/371</t>
  </si>
  <si>
    <t>Kunwar Chand</t>
  </si>
  <si>
    <t>Die opr.</t>
  </si>
  <si>
    <t>2026-27/372</t>
  </si>
  <si>
    <t>2026-27/373</t>
  </si>
  <si>
    <t>2026-27/374</t>
  </si>
  <si>
    <t>2026-27/375</t>
  </si>
  <si>
    <t>2026-27/376</t>
  </si>
  <si>
    <t>2026-27/377</t>
  </si>
  <si>
    <t>2026-27/378</t>
  </si>
  <si>
    <t>2026-27/379</t>
  </si>
  <si>
    <t>TMT0726HR2646HS</t>
  </si>
  <si>
    <t>2026-27/380</t>
  </si>
  <si>
    <t>Arvind</t>
  </si>
  <si>
    <t>2026-27/381</t>
  </si>
  <si>
    <t>2026-27/382</t>
  </si>
  <si>
    <t>2026-27/383</t>
  </si>
  <si>
    <t>2026-27/384</t>
  </si>
  <si>
    <t>HP12S8313</t>
  </si>
  <si>
    <t>Pinjore</t>
  </si>
  <si>
    <t>2026-27/385</t>
  </si>
  <si>
    <t>2026-27/386</t>
  </si>
  <si>
    <t>WHEELSEYE</t>
  </si>
  <si>
    <t>HR69G2030</t>
  </si>
  <si>
    <t>2026-27/387</t>
  </si>
  <si>
    <t>2026-27/388</t>
  </si>
  <si>
    <t>2026-27/389</t>
  </si>
  <si>
    <t>BAHALGARH</t>
  </si>
  <si>
    <t>2026-27/390</t>
  </si>
  <si>
    <t>HR69D2768</t>
  </si>
  <si>
    <t>GANNAUR</t>
  </si>
  <si>
    <t>AK TRADING CO</t>
  </si>
  <si>
    <t xml:space="preserve">Shahrukh </t>
  </si>
  <si>
    <t>Corr. Opr</t>
  </si>
  <si>
    <t>Ankit</t>
  </si>
  <si>
    <t>TOTAL</t>
  </si>
  <si>
    <t>Sharafat</t>
  </si>
  <si>
    <t>NIRMAL</t>
  </si>
  <si>
    <t>SANDEEP</t>
  </si>
  <si>
    <t>Sanjan</t>
  </si>
  <si>
    <t>Jubaida</t>
  </si>
  <si>
    <t>Nitish</t>
  </si>
  <si>
    <t>Priti</t>
  </si>
  <si>
    <t>Rohit</t>
  </si>
  <si>
    <t>Sandeep</t>
  </si>
  <si>
    <t>Sonu</t>
  </si>
  <si>
    <t>Stitching Opr</t>
  </si>
  <si>
    <t>Dhiraj</t>
  </si>
  <si>
    <t xml:space="preserve">Reel </t>
  </si>
  <si>
    <t>Month</t>
  </si>
  <si>
    <t>SEP</t>
  </si>
  <si>
    <t>Closing</t>
  </si>
  <si>
    <t>Sr No.</t>
  </si>
  <si>
    <t>No.</t>
  </si>
  <si>
    <t>Size</t>
  </si>
  <si>
    <t>BF</t>
  </si>
  <si>
    <t>GSM</t>
  </si>
  <si>
    <t>Opn</t>
  </si>
  <si>
    <t>Cl</t>
  </si>
  <si>
    <t>Bal Rs</t>
  </si>
  <si>
    <t>Nand Kishore</t>
  </si>
  <si>
    <t>Vishjeet</t>
  </si>
  <si>
    <t>RS4 Opr</t>
  </si>
  <si>
    <t>Sukesh</t>
  </si>
  <si>
    <t>MAYA</t>
  </si>
  <si>
    <t>HELPER</t>
  </si>
  <si>
    <t>LEELAWATI</t>
  </si>
  <si>
    <t>Dharmesh</t>
  </si>
  <si>
    <t>Pasting</t>
  </si>
  <si>
    <t>LALCHAND</t>
  </si>
  <si>
    <t>Mohit</t>
  </si>
  <si>
    <t>New</t>
  </si>
  <si>
    <t>Ramu</t>
  </si>
  <si>
    <t>Mukesh</t>
  </si>
  <si>
    <t>VISHAL</t>
  </si>
  <si>
    <t>Sachin</t>
  </si>
  <si>
    <t>ANJALI</t>
  </si>
  <si>
    <t>Kartik</t>
  </si>
  <si>
    <t>VIMLESH</t>
  </si>
  <si>
    <t>Rajkumar</t>
  </si>
  <si>
    <t>Dilip</t>
  </si>
  <si>
    <t>Ravindra</t>
  </si>
  <si>
    <t>Durgesh</t>
  </si>
  <si>
    <t>Meena</t>
  </si>
  <si>
    <t>Ram Kumar</t>
  </si>
  <si>
    <t>Phekan Mandal</t>
  </si>
  <si>
    <t>Sweeper</t>
  </si>
  <si>
    <t>Rukhshar</t>
  </si>
  <si>
    <t>Raju</t>
  </si>
  <si>
    <t>Ladli</t>
  </si>
  <si>
    <t>Amit Sahni</t>
  </si>
  <si>
    <t>Ravita</t>
  </si>
  <si>
    <t>Amarjeet</t>
  </si>
  <si>
    <t>VIRGIN PAPER</t>
  </si>
  <si>
    <t>Bal  Rs</t>
  </si>
  <si>
    <t>Poonam</t>
  </si>
  <si>
    <t>NADEEM</t>
  </si>
  <si>
    <t>Gross</t>
  </si>
  <si>
    <t>FINISH GOODS STOCK SEARCH</t>
  </si>
  <si>
    <t>ARTWORK NO.</t>
  </si>
  <si>
    <t>IN</t>
  </si>
  <si>
    <t xml:space="preserve">OUT </t>
  </si>
  <si>
    <t>CLOSING STOCK</t>
  </si>
  <si>
    <t>Closing Stock Value</t>
  </si>
  <si>
    <t>01u512083</t>
  </si>
  <si>
    <t>Opn Stock Value</t>
  </si>
  <si>
    <t>Manf Stock Value</t>
  </si>
  <si>
    <t>Consumption Stock</t>
  </si>
  <si>
    <t>Artwork</t>
  </si>
  <si>
    <t>BS 124</t>
  </si>
  <si>
    <t>BS 143</t>
  </si>
  <si>
    <t>A2B 011</t>
  </si>
  <si>
    <t>A2B 072</t>
  </si>
  <si>
    <t>A2B 085</t>
  </si>
  <si>
    <t>A2B 102</t>
  </si>
  <si>
    <t>A2B 024</t>
  </si>
  <si>
    <t>A2B 27</t>
  </si>
  <si>
    <t>A2B 137</t>
  </si>
  <si>
    <t>A2B 154</t>
  </si>
  <si>
    <t>JCOW 300</t>
  </si>
  <si>
    <t>01U513126KFT</t>
  </si>
  <si>
    <t>01U512338I40</t>
  </si>
  <si>
    <t>Reel No.</t>
  </si>
  <si>
    <t>Pur</t>
  </si>
  <si>
    <t>Stock</t>
  </si>
  <si>
    <t>01U512294</t>
  </si>
  <si>
    <t>01U512047B2W</t>
  </si>
  <si>
    <t>HOMEFOIL GOLDEN 1KG NET</t>
  </si>
  <si>
    <t>ALU ALU 140ML PR 100</t>
  </si>
  <si>
    <t>ALU ALU 450ML PR 90</t>
  </si>
  <si>
    <t>HOMEFOIL SILVER 9MTR</t>
  </si>
  <si>
    <t>ALU ALU 210ML PR 100</t>
  </si>
  <si>
    <t>ALU ALU 4CP</t>
  </si>
  <si>
    <t>PARSAL 210ML 80/90/100</t>
  </si>
  <si>
    <t>PARSAL 660ML 80/90/100</t>
  </si>
  <si>
    <t>PARSAL 250ML 80/90/100</t>
  </si>
  <si>
    <t>HOMEFOIL 1KG GROSS GOLDEN</t>
  </si>
  <si>
    <t>ALU ALU 450ML PR 100</t>
  </si>
  <si>
    <t>HOMEFOIL 1KG NET SILVER</t>
  </si>
  <si>
    <t>HOMEFOIL GOLDEN 20+5 MTR</t>
  </si>
  <si>
    <t>HOMEFOIL GOLDEN 660ML</t>
  </si>
  <si>
    <t>HOMEFOIL 500+55 GOLDEN</t>
  </si>
  <si>
    <t>JIO STB</t>
  </si>
  <si>
    <t>VVDN</t>
  </si>
  <si>
    <t>HOMEFOIL SILVER 20+5MTR</t>
  </si>
  <si>
    <t>01U512340I31 FOR I33</t>
  </si>
  <si>
    <t>Supreme Suhag Small</t>
  </si>
  <si>
    <t>Maruti</t>
  </si>
  <si>
    <t>Purchase Value Stock</t>
  </si>
  <si>
    <t>HWC</t>
  </si>
  <si>
    <t>PRIMA PLUS</t>
  </si>
  <si>
    <t>Dup</t>
  </si>
  <si>
    <t>Raw Material</t>
  </si>
  <si>
    <t>March</t>
  </si>
  <si>
    <t>RM</t>
  </si>
  <si>
    <t>Corrugation Gum</t>
  </si>
  <si>
    <t>Pasting Gum</t>
  </si>
  <si>
    <t>Fevicol</t>
  </si>
  <si>
    <t>Blue Ink</t>
  </si>
  <si>
    <t>Red Ink</t>
  </si>
  <si>
    <t>Black Ink</t>
  </si>
  <si>
    <t>Green Ink</t>
  </si>
  <si>
    <t>Copper Wire</t>
  </si>
  <si>
    <t>MS Wire</t>
  </si>
  <si>
    <t>Strappimg Roll</t>
  </si>
  <si>
    <t>Gas Cylinder</t>
  </si>
  <si>
    <t>Empty Gas Cylinder</t>
  </si>
  <si>
    <t>Stretch Roll</t>
  </si>
  <si>
    <t>Tesa Tape</t>
  </si>
  <si>
    <t>Unifine Retarder</t>
  </si>
  <si>
    <t>Self Adhesive Tape</t>
  </si>
  <si>
    <t>Kangaroo SS Wire</t>
  </si>
  <si>
    <t>Borex</t>
  </si>
  <si>
    <t>Orange Ink</t>
  </si>
  <si>
    <t>Black Ink for Duplex</t>
  </si>
  <si>
    <t>Cotton Flexo Fabric  Tape</t>
  </si>
  <si>
    <t>SKY BLUE INK</t>
  </si>
  <si>
    <t>WHITE OPAQUE</t>
  </si>
  <si>
    <t>BROWN INK</t>
  </si>
  <si>
    <t>Adhesive 3506 for duplex</t>
  </si>
  <si>
    <t>Creasing Matrix 0.8x0.3</t>
  </si>
  <si>
    <t>Scrap Details m/o JULY,2026</t>
  </si>
  <si>
    <t>Date</t>
  </si>
  <si>
    <t>Weight (Kgs)</t>
  </si>
  <si>
    <t>Value</t>
  </si>
  <si>
    <t>Discription</t>
  </si>
  <si>
    <t>Received from</t>
  </si>
  <si>
    <t>SLIP NO.</t>
  </si>
  <si>
    <t>VEHICLE NO.</t>
  </si>
  <si>
    <t>CASH</t>
  </si>
  <si>
    <t>4.07.2026</t>
  </si>
  <si>
    <t>CORE</t>
  </si>
  <si>
    <t>2.07.2026</t>
  </si>
  <si>
    <t>8.07.2026</t>
  </si>
  <si>
    <t>9.07.2026</t>
  </si>
  <si>
    <t>13.07.2026</t>
  </si>
  <si>
    <t>15.07.2026</t>
  </si>
  <si>
    <t>17.07.2026</t>
  </si>
  <si>
    <t>18.07.2026</t>
  </si>
  <si>
    <t>21.07.2026</t>
  </si>
  <si>
    <t>22.07.2026</t>
  </si>
  <si>
    <t>23.07.2026</t>
  </si>
  <si>
    <t>25.07.2026</t>
  </si>
  <si>
    <t>INVOICE</t>
  </si>
  <si>
    <t>27.07.2026</t>
  </si>
  <si>
    <t>29.07.2026</t>
  </si>
  <si>
    <t>31.07.2026</t>
  </si>
  <si>
    <t>Total Weight</t>
  </si>
  <si>
    <t>Job Name</t>
  </si>
  <si>
    <t>Reel Size</t>
  </si>
  <si>
    <t>Cut Size</t>
  </si>
  <si>
    <t>Plain/Printed</t>
  </si>
  <si>
    <t>Qty (Pcs)</t>
  </si>
  <si>
    <t>Weight</t>
  </si>
  <si>
    <t>Stock Value</t>
  </si>
  <si>
    <t>PLAIN</t>
  </si>
  <si>
    <t>1277B87</t>
  </si>
  <si>
    <t>Plain</t>
  </si>
  <si>
    <t>438323IN</t>
  </si>
  <si>
    <t>Printing</t>
  </si>
  <si>
    <t>438312IN</t>
  </si>
  <si>
    <t>438322IN</t>
  </si>
  <si>
    <t>MIX PAPER</t>
  </si>
  <si>
    <t>Chennai Papaer</t>
  </si>
  <si>
    <t>25.5x31</t>
  </si>
  <si>
    <t>46.5x27.5</t>
  </si>
  <si>
    <t>BOX UN-FINISHED</t>
  </si>
  <si>
    <t>Qty</t>
  </si>
  <si>
    <t>3125KFT</t>
  </si>
  <si>
    <t>REMOTE BOX</t>
  </si>
  <si>
    <t>REMOTE BOX JAALI</t>
  </si>
  <si>
    <t>ALU ALU 450ML</t>
  </si>
  <si>
    <t>ALE EASY 750ML</t>
  </si>
  <si>
    <t>ALU ALU 750ML</t>
  </si>
  <si>
    <t>PARSAL 600ML</t>
  </si>
  <si>
    <t>SQUEEZE 400X12</t>
  </si>
  <si>
    <t>TABLE KNIFE</t>
  </si>
  <si>
    <t>SOUP TABLE</t>
  </si>
  <si>
    <t>INNER 100X100X325</t>
  </si>
  <si>
    <t>3LTR HD</t>
  </si>
  <si>
    <t>5 LTTR HD</t>
  </si>
  <si>
    <t>ALU EASY 210ML 50/60</t>
  </si>
  <si>
    <t>WIP OF UN-FINISHED BOX</t>
  </si>
  <si>
    <t>WIP VALUE</t>
  </si>
  <si>
    <t>Updated By</t>
  </si>
  <si>
    <t>29.06.2026</t>
  </si>
  <si>
    <t>DAILY CONSUMPTION REPORT OF CORRUGATION MACHINE 1st WEEK</t>
  </si>
  <si>
    <t>Semi</t>
  </si>
  <si>
    <t>Virgin 20 BF</t>
  </si>
  <si>
    <t>Virgin 22 BF</t>
  </si>
  <si>
    <t>Virgin 25 BF</t>
  </si>
  <si>
    <t>Virgin 28 BF</t>
  </si>
  <si>
    <t>Total Weight (Kgs)</t>
  </si>
  <si>
    <t>Total Ply</t>
  </si>
  <si>
    <t>Manpower Cost</t>
  </si>
  <si>
    <t>Conversion Cost per Kgs</t>
  </si>
  <si>
    <t>Scrap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</si>
  <si>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</si>
  <si>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</si>
  <si>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</si>
  <si>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</si>
  <si>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</si>
  <si>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</si>
  <si>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</si>
  <si>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DAILY CONSUMPTION REPORT OF CORRUGATION MACHINE 2nd WEEK</t>
  </si>
  <si>
    <t>1st WEEK</t>
  </si>
  <si>
    <t>08.07.2026</t>
  </si>
  <si>
    <t>09.07.2026</t>
  </si>
  <si>
    <t>10.07.2026</t>
  </si>
  <si>
    <t>11.07.2026</t>
  </si>
  <si>
    <t>12.07.2026</t>
  </si>
  <si>
    <t>14.07.2026</t>
  </si>
  <si>
    <t>DAILY CONSUMPTION REPORT OF CORRUGATION MACHINE 3rd WEEK</t>
  </si>
  <si>
    <t>SEMI</t>
  </si>
  <si>
    <t>1st &amp; 2nd Week</t>
  </si>
  <si>
    <t>16.07.2026</t>
  </si>
  <si>
    <t>19.07.2026</t>
  </si>
  <si>
    <t>20.07.2026</t>
  </si>
  <si>
    <t>DAILY CONSUMPTION REPORT OF CORRUGATION MACHINE 4th WEEK</t>
  </si>
  <si>
    <t>1st, 2nd &amp; 3rd Week</t>
  </si>
  <si>
    <t>24.07.2026</t>
  </si>
  <si>
    <t>26.07.2026</t>
  </si>
  <si>
    <t>28.07.2026</t>
  </si>
  <si>
    <t>30.07.2026</t>
  </si>
  <si>
    <t>S</t>
  </si>
  <si>
    <t>PACKWELL INDIA PLANT PRODUCTION REPORT OF 27/05/2026</t>
  </si>
  <si>
    <t>Revenue</t>
  </si>
  <si>
    <t>Semi Auto Corrugation Machine</t>
  </si>
  <si>
    <t>Manual Corrugation Machine</t>
  </si>
  <si>
    <t>ExcL Gst</t>
  </si>
  <si>
    <t>Incl. Gst</t>
  </si>
  <si>
    <t>Running (Hrs)</t>
  </si>
  <si>
    <t>MAINTENANCE</t>
  </si>
  <si>
    <t>Running (Sq Mtr)</t>
  </si>
  <si>
    <t>Running (Kgs)</t>
  </si>
  <si>
    <t>Total Ply (Nos)</t>
  </si>
  <si>
    <t>Finish Goods</t>
  </si>
  <si>
    <t>Total Scrap (Kgs)</t>
  </si>
  <si>
    <t>Item Name</t>
  </si>
  <si>
    <t>Qty (Box)</t>
  </si>
  <si>
    <t>Scrap (Box)</t>
  </si>
  <si>
    <t>Total Paper (Nos.)</t>
  </si>
  <si>
    <t>ROYALUX</t>
  </si>
  <si>
    <t>1240mm</t>
  </si>
  <si>
    <t>Pasting M/c - 1</t>
  </si>
  <si>
    <t>Pasting M/c - 2</t>
  </si>
  <si>
    <t>MONO LIGHT INNER</t>
  </si>
  <si>
    <t>MONO LIGHT OUTER</t>
  </si>
  <si>
    <t>Ply (Nos.)</t>
  </si>
  <si>
    <t>Ply</t>
  </si>
  <si>
    <t>Scrap (Kgs)</t>
  </si>
  <si>
    <t>RS-4 Printing M/c</t>
  </si>
  <si>
    <t>Paper Cutting M/c</t>
  </si>
  <si>
    <t>01U512045B2W</t>
  </si>
  <si>
    <t>Sheet (Nos.)</t>
  </si>
  <si>
    <t>Scrap (Sheet)</t>
  </si>
  <si>
    <t>01U512360</t>
  </si>
  <si>
    <t>Total Paper (Nos)</t>
  </si>
  <si>
    <t>Die M/c</t>
  </si>
  <si>
    <t>CORRUGATION MACHINE</t>
  </si>
  <si>
    <t>Setting Time</t>
  </si>
  <si>
    <t>Production Time</t>
  </si>
  <si>
    <t>Production (Mtr)</t>
  </si>
  <si>
    <t>Ply (Sheets)</t>
  </si>
  <si>
    <t>PAPER CUTTING</t>
  </si>
  <si>
    <t>Paper (nos.)</t>
  </si>
  <si>
    <t>JOB NAME</t>
  </si>
  <si>
    <t>Reel</t>
  </si>
  <si>
    <t xml:space="preserve">Cut </t>
  </si>
  <si>
    <t>Production (Sq Mtr)</t>
  </si>
  <si>
    <t xml:space="preserve">Start </t>
  </si>
  <si>
    <t>End</t>
  </si>
  <si>
    <t>TOTAL HRS</t>
  </si>
  <si>
    <t>Start</t>
  </si>
  <si>
    <t>OPERATOR NAME</t>
  </si>
  <si>
    <t>REMARKS</t>
  </si>
  <si>
    <t>02.01.2026</t>
  </si>
  <si>
    <t>22.11.2025</t>
  </si>
  <si>
    <t>12.05.2026</t>
  </si>
  <si>
    <t>13.05.2026</t>
  </si>
  <si>
    <t>14.05.2026</t>
  </si>
  <si>
    <t>18.05.2026</t>
  </si>
  <si>
    <t>20.05.2026</t>
  </si>
  <si>
    <t>shk</t>
  </si>
  <si>
    <t>25.05.2026</t>
  </si>
  <si>
    <t>ndk</t>
  </si>
  <si>
    <t>26.05.2026</t>
  </si>
  <si>
    <t>20.06.2026</t>
  </si>
  <si>
    <t>packblaze size 39 roll</t>
  </si>
  <si>
    <t>1mtr = 0.256 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</si>
</sst>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#,##0;\(#,##0\)"/>
    <numFmt numFmtId="165" formatCode="_ * #,##0_ ;_ * \-#,##0_ ;_ * &quot;-&quot;_ ;_ @_ "/>
    <numFmt numFmtId="166" formatCode="_(* #,##0_);_(* \(#,##0\);_(* &quot;-&quot;??_);_(@_)"/>
    <numFmt numFmtId="167" formatCode="0.0"/>
    <numFmt numFmtId="168" formatCode="[$₹]#,##0.00"/>
    <numFmt numFmtId="169" formatCode="d-mmm-yy"/>
    <numFmt numFmtId="170" formatCode="_ * #,##0.000_ ;_ * \-#,##0.000_ ;_ * &quot;-&quot;_ ;_ @_ "/>
    <numFmt numFmtId="171" formatCode="_ &quot;₹&quot;\ * #,##0_ ;_ &quot;₹&quot;\ * \-#,##0_ ;_ &quot;₹&quot;\ * &quot;-&quot;_ ;_ @_ "/>
    <numFmt numFmtId="172" formatCode="_ * #,##0_ ;_ * \-#,##0_ ;_ * &quot;-&quot;??_ ;_ @_ "/>
    <numFmt numFmtId="173" formatCode="_ * #,##0.00_ ;_ * \-#,##0.00_ ;_ * &quot;-&quot;_ ;_ @_ "/>
    <numFmt numFmtId="174" formatCode="m/d/yyyy\ h:mm:ss"/>
    <numFmt numFmtId="175" formatCode="_(* #,##0.000_);_(* \(#,##0.000\);_(* &quot;-&quot;???_);_(@_)"/>
    <numFmt numFmtId="176" formatCode="_(* #,##0.00_);_(* \(#,##0.00\);_(* &quot;-&quot;??_);_(@_)"/>
    <numFmt numFmtId="177" formatCode="&quot;₹&quot;\ #,##0"/>
    <numFmt numFmtId="178" formatCode="mmmm, yyyy"/>
    <numFmt numFmtId="179" formatCode="0;-0;&quot;-&quot;"/>
    <numFmt numFmtId="180" formatCode="0.00;-0.00;&quot;-&quot;"/>
    <numFmt numFmtId="181" formatCode="M/d/yyyy"/>
  </numFmts>
  <fonts count="16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rgb="FFFFFFFF"/>
      <name val="Verdana"/>
    </font>
    <font>
      <b/>
      <sz val="16.0"/>
      <color rgb="FF741B47"/>
      <name val="Calibri"/>
    </font>
    <font>
      <b/>
      <sz val="14.0"/>
      <color theme="0"/>
      <name val="Verdana"/>
    </font>
    <font>
      <b/>
      <sz val="10.0"/>
      <color rgb="FF000000"/>
      <name val="Lora"/>
    </font>
    <font>
      <b/>
      <sz val="12.0"/>
      <color theme="1"/>
      <name val="Bodoni"/>
    </font>
    <font>
      <b/>
      <sz val="11.0"/>
      <color rgb="FF000000"/>
      <name val="Calibri"/>
    </font>
    <font>
      <b/>
      <sz val="10.0"/>
      <color theme="1"/>
      <name val="Lora"/>
    </font>
    <font>
      <sz val="12.0"/>
      <color rgb="FF000000"/>
      <name val="Lora"/>
    </font>
    <font>
      <b/>
      <sz val="11.0"/>
      <color theme="1"/>
      <name val="Calibri"/>
    </font>
    <font>
      <b/>
      <sz val="10.0"/>
      <color rgb="FFFFFFFF"/>
      <name val="Verdana"/>
    </font>
    <font>
      <sz val="12.0"/>
      <color rgb="FFFFFFFF"/>
      <name val="Lora"/>
    </font>
    <font>
      <b/>
      <sz val="10.0"/>
      <color theme="0"/>
      <name val="Verdana"/>
    </font>
    <font>
      <sz val="11.0"/>
      <color rgb="FF000000"/>
      <name val="Calibri"/>
    </font>
    <font>
      <b/>
      <i/>
      <sz val="11.0"/>
      <color rgb="FF000000"/>
      <name val="Calibri"/>
    </font>
    <font>
      <sz val="11.0"/>
      <color rgb="FF993300"/>
      <name val="Calibri"/>
    </font>
    <font>
      <b/>
      <sz val="12.0"/>
      <color rgb="FF000000"/>
      <name val="Calibri"/>
    </font>
    <font>
      <b/>
      <sz val="10.0"/>
      <color rgb="FF993300"/>
      <name val="Bell MT"/>
    </font>
    <font>
      <b/>
      <sz val="10.0"/>
      <color theme="1"/>
      <name val="Bell MT"/>
    </font>
    <font>
      <b/>
      <sz val="12.0"/>
      <color theme="1"/>
      <name val="Calibri"/>
    </font>
    <font>
      <sz val="12.0"/>
      <color theme="1"/>
      <name val="Calibri"/>
    </font>
    <font>
      <b/>
      <sz val="10.0"/>
      <color rgb="FF993300"/>
      <name val="Calibri"/>
    </font>
    <font>
      <i/>
      <sz val="11.0"/>
      <color rgb="FF000000"/>
      <name val="Calibri"/>
    </font>
    <font>
      <b/>
      <sz val="12.0"/>
      <color rgb="FFFF0000"/>
      <name val="Cambria"/>
    </font>
    <font>
      <b/>
      <sz val="12.0"/>
      <color rgb="FF741B47"/>
      <name val="Cambria"/>
    </font>
    <font>
      <sz val="11.0"/>
      <color rgb="FF000000"/>
      <name val="Cambria"/>
    </font>
    <font>
      <b/>
      <sz val="14.0"/>
      <color rgb="FF0000FF"/>
      <name val="Calibri"/>
    </font>
    <font>
      <b/>
      <sz val="10.0"/>
      <color rgb="FF000000"/>
      <name val="Cambria"/>
    </font>
    <font>
      <sz val="10.0"/>
      <color rgb="FF000000"/>
      <name val="Cambria"/>
    </font>
    <font>
      <b/>
      <sz val="9.0"/>
      <color rgb="FFFF0000"/>
      <name val="Cambria"/>
    </font>
    <font>
      <b/>
      <sz val="10.0"/>
      <color rgb="FFFF0000"/>
      <name val="Cambria"/>
    </font>
    <font>
      <sz val="11.0"/>
      <color rgb="FFFFFFFF"/>
      <name val="Cambria"/>
    </font>
    <font>
      <b/>
      <sz val="11.0"/>
      <color rgb="FFFF0000"/>
      <name val="Calibri"/>
    </font>
    <font>
      <b/>
      <sz val="13.0"/>
      <color rgb="FFFF0000"/>
      <name val="Cambria"/>
    </font>
    <font>
      <b/>
      <sz val="11.0"/>
      <color rgb="FF000000"/>
      <name val="Cambria"/>
    </font>
    <font>
      <sz val="11.0"/>
      <color rgb="FF000000"/>
      <name val="Lora"/>
    </font>
    <font>
      <sz val="11.0"/>
      <color theme="1"/>
      <name val="Lora"/>
    </font>
    <font>
      <b/>
      <i/>
      <sz val="12.0"/>
      <color rgb="FFFF0000"/>
      <name val="Lora"/>
    </font>
    <font>
      <b/>
      <sz val="13.0"/>
      <color rgb="FFFF0000"/>
      <name val="Calibri"/>
    </font>
    <font>
      <color theme="1"/>
      <name val="Calibri"/>
      <scheme val="minor"/>
    </font>
    <font>
      <b/>
      <u/>
      <sz val="18.0"/>
      <color rgb="FFFF0000"/>
      <name val="Bell MT"/>
    </font>
    <font>
      <b/>
      <sz val="14.0"/>
      <color rgb="FFFFFFFF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sz val="18.0"/>
      <color rgb="FF000000"/>
      <name val="Cambria"/>
    </font>
    <font>
      <b/>
      <sz val="11.0"/>
      <color rgb="FFFFFFFF"/>
      <name val="Calibri"/>
    </font>
    <font>
      <b/>
      <sz val="12.0"/>
      <color rgb="FF000000"/>
      <name val="Cambria"/>
    </font>
    <font>
      <b/>
      <sz val="13.0"/>
      <color rgb="FF000000"/>
      <name val="Arial"/>
    </font>
    <font>
      <sz val="12.0"/>
      <color rgb="FF000000"/>
      <name val="Cambria"/>
    </font>
    <font>
      <b/>
      <sz val="10.0"/>
      <color rgb="FF000000"/>
      <name val="Calibri"/>
    </font>
    <font>
      <color rgb="FF000000"/>
      <name val="Calibri"/>
    </font>
    <font>
      <sz val="12.0"/>
      <color theme="1"/>
      <name val="Cambria"/>
    </font>
    <font>
      <sz val="12.0"/>
      <color theme="0"/>
      <name val="Cambria"/>
    </font>
    <font>
      <b/>
      <sz val="10.0"/>
      <color theme="1"/>
      <name val="Calibri"/>
    </font>
    <font>
      <sz val="11.0"/>
      <color rgb="FFFFFFFF"/>
      <name val="Calibri"/>
    </font>
    <font>
      <sz val="10.0"/>
      <color rgb="FF000000"/>
      <name val="Arial"/>
    </font>
    <font>
      <sz val="12.0"/>
      <color rgb="FFFFFFFF"/>
      <name val="Cambria"/>
    </font>
    <font>
      <b/>
      <color theme="1"/>
      <name val="Calibri"/>
    </font>
    <font>
      <color theme="1"/>
      <name val="Calibri"/>
    </font>
    <font>
      <sz val="11.0"/>
      <color theme="0"/>
      <name val="Calibri"/>
    </font>
    <font>
      <b/>
      <sz val="12.0"/>
      <color rgb="FF993300"/>
      <name val="Algerian"/>
    </font>
    <font>
      <b/>
      <sz val="12.0"/>
      <color theme="0"/>
      <name val="Algerian"/>
    </font>
    <font>
      <b/>
      <sz val="10.0"/>
      <color rgb="FF993300"/>
      <name val="Algerian"/>
    </font>
    <font>
      <sz val="12.0"/>
      <color rgb="FF993300"/>
      <name val="Algerian"/>
    </font>
    <font>
      <b/>
      <sz val="11.0"/>
      <color theme="0"/>
      <name val="Bell MT"/>
    </font>
    <font>
      <b/>
      <sz val="11.0"/>
      <color rgb="FF000000"/>
      <name val="Bell MT"/>
    </font>
    <font>
      <b/>
      <sz val="12.0"/>
      <color theme="0"/>
      <name val="Bell MT"/>
    </font>
    <font>
      <b/>
      <sz val="11.0"/>
      <color rgb="FFFFFFFF"/>
      <name val="Bell MT"/>
    </font>
    <font>
      <b/>
      <sz val="12.0"/>
      <color theme="1"/>
      <name val="Lora"/>
    </font>
    <font>
      <b/>
      <sz val="12.0"/>
      <color theme="0"/>
      <name val="Lora"/>
    </font>
    <font>
      <b/>
      <sz val="12.0"/>
      <color rgb="FFFFFFFF"/>
      <name val="Lora"/>
    </font>
    <font>
      <b/>
      <sz val="12.0"/>
      <color theme="0"/>
      <name val="Calibri"/>
    </font>
    <font>
      <b/>
      <sz val="12.0"/>
      <color rgb="FF800000"/>
      <name val="Algerian"/>
    </font>
    <font>
      <b/>
      <sz val="12.0"/>
      <color theme="1"/>
      <name val="Algerian"/>
    </font>
    <font>
      <b/>
      <sz val="12.0"/>
      <color rgb="FF000000"/>
      <name val="Algerian"/>
    </font>
    <font>
      <b/>
      <sz val="12.0"/>
      <color rgb="FFFFFFFF"/>
      <name val="Algerian"/>
    </font>
    <font>
      <sz val="12.0"/>
      <color rgb="FF800000"/>
      <name val="Algerian"/>
    </font>
    <font>
      <b/>
      <sz val="11.0"/>
      <color theme="1"/>
      <name val="Bell MT"/>
    </font>
    <font>
      <b/>
      <sz val="12.0"/>
      <color rgb="FF000000"/>
      <name val="Bell MT"/>
    </font>
    <font>
      <b/>
      <sz val="9.0"/>
      <color rgb="FFFFFFFF"/>
      <name val="Bell MT"/>
    </font>
    <font>
      <sz val="10.0"/>
      <color rgb="FFFF0000"/>
      <name val="Arial Black"/>
    </font>
    <font>
      <sz val="9.0"/>
      <color rgb="FF000000"/>
      <name val="Arial"/>
    </font>
    <font>
      <sz val="10.0"/>
      <color theme="1"/>
      <name val="Calibri"/>
    </font>
    <font>
      <b/>
      <sz val="12.0"/>
      <color rgb="FFFFFFFF"/>
      <name val="Calibri"/>
    </font>
    <font>
      <b/>
      <sz val="10.0"/>
      <color rgb="FFFF0000"/>
      <name val="Arial Black"/>
    </font>
    <font>
      <b/>
      <sz val="13.0"/>
      <color rgb="FF993300"/>
      <name val="Calibri"/>
    </font>
    <font>
      <b/>
      <i/>
      <sz val="18.0"/>
      <color theme="1"/>
      <name val="Lora"/>
    </font>
    <font>
      <b/>
      <sz val="18.0"/>
      <color rgb="FF00FFFF"/>
      <name val="Bell MT"/>
    </font>
    <font>
      <b/>
      <sz val="18.0"/>
      <color rgb="FFFFFFFF"/>
      <name val="Bell MT"/>
    </font>
    <font>
      <b/>
      <sz val="16.0"/>
      <color rgb="FFFF0000"/>
      <name val="Cambria"/>
    </font>
    <font>
      <color theme="1"/>
      <name val="Lora"/>
    </font>
    <font>
      <b/>
      <sz val="12.0"/>
      <color theme="1"/>
      <name val="Cambria"/>
    </font>
    <font>
      <sz val="16.0"/>
      <color theme="1"/>
      <name val="Calibri"/>
    </font>
    <font>
      <b/>
      <sz val="14.0"/>
      <color rgb="FFFFFF00"/>
      <name val="Cambria"/>
    </font>
    <font>
      <b/>
      <sz val="12.0"/>
      <color rgb="FFFFFF00"/>
      <name val="Cambria"/>
    </font>
    <font>
      <b/>
      <sz val="11.0"/>
      <color rgb="FF800000"/>
      <name val="Bell MT"/>
    </font>
    <font>
      <b/>
      <sz val="20.0"/>
      <color rgb="FF800000"/>
      <name val="Cambria"/>
    </font>
    <font>
      <b/>
      <sz val="19.0"/>
      <color rgb="FFFFFFFF"/>
      <name val="Cambria"/>
    </font>
    <font>
      <b/>
      <sz val="10.0"/>
      <color rgb="FF00FF00"/>
      <name val="Calibri"/>
    </font>
    <font>
      <sz val="11.0"/>
      <color rgb="FF00FF00"/>
      <name val="Calibri"/>
    </font>
    <font>
      <b/>
      <sz val="10.0"/>
      <color theme="0"/>
      <name val="Calibri"/>
    </font>
    <font>
      <sz val="12.0"/>
      <color rgb="FFFFFFFF"/>
      <name val="Calibri"/>
    </font>
    <font>
      <b/>
      <sz val="12.0"/>
      <color rgb="FF000000"/>
      <name val="Arial"/>
    </font>
    <font>
      <b/>
      <sz val="13.0"/>
      <color rgb="FF000000"/>
      <name val="Lora"/>
    </font>
    <font>
      <b/>
      <sz val="13.0"/>
      <color theme="1"/>
      <name val="Lora"/>
    </font>
    <font>
      <b/>
      <sz val="13.0"/>
      <color rgb="FFFFFFFF"/>
      <name val="Lora"/>
    </font>
    <font>
      <b/>
      <sz val="13.0"/>
      <color rgb="FFFF00FF"/>
      <name val="Lora"/>
    </font>
    <font>
      <b/>
      <sz val="13.0"/>
      <color rgb="FFFF0000"/>
      <name val="Lora"/>
    </font>
    <font>
      <b/>
      <sz val="13.0"/>
      <color rgb="FF800000"/>
      <name val="Lora"/>
    </font>
    <font>
      <b/>
      <sz val="16.0"/>
      <color rgb="FFFFFFFF"/>
      <name val="Lora"/>
    </font>
    <font>
      <b/>
      <sz val="14.0"/>
      <color theme="1"/>
      <name val="Calibri"/>
    </font>
    <font>
      <b/>
      <sz val="13.0"/>
      <color theme="1"/>
      <name val="Calibri"/>
    </font>
    <font>
      <b/>
      <sz val="15.0"/>
      <color theme="1"/>
      <name val="Calibri"/>
    </font>
    <font>
      <sz val="12.0"/>
      <color rgb="FF000000"/>
      <name val="Calibri"/>
    </font>
    <font>
      <b/>
      <sz val="10.0"/>
      <color theme="1"/>
      <name val="Arial"/>
    </font>
    <font>
      <b/>
      <sz val="11.0"/>
      <color rgb="FF993300"/>
      <name val="Bell MT"/>
    </font>
    <font>
      <sz val="9.0"/>
      <color theme="1"/>
      <name val="Calibri"/>
    </font>
    <font>
      <b/>
      <sz val="12.0"/>
      <color rgb="FF993300"/>
      <name val="Lora"/>
    </font>
    <font>
      <sz val="11.0"/>
      <color rgb="FF993300"/>
      <name val="Lora"/>
    </font>
    <font>
      <b/>
      <sz val="9.0"/>
      <color theme="1"/>
      <name val="Arial"/>
    </font>
    <font>
      <b/>
      <i/>
      <u/>
      <sz val="14.0"/>
      <color theme="1"/>
      <name val="Calibri"/>
    </font>
    <font>
      <b/>
      <sz val="11.0"/>
      <color rgb="FFFFFFFF"/>
      <name val="Arial"/>
    </font>
    <font>
      <b/>
      <sz val="11.0"/>
      <color theme="0"/>
      <name val="Arial"/>
    </font>
    <font>
      <b/>
      <sz val="12.0"/>
      <color rgb="FFFF0000"/>
      <name val="Calibri"/>
    </font>
    <font>
      <b/>
      <sz val="11.0"/>
      <color rgb="FFFFFF00"/>
      <name val="Calibri"/>
    </font>
    <font>
      <b/>
      <sz val="14.0"/>
      <color theme="0"/>
      <name val="Calibri"/>
    </font>
    <font>
      <b/>
      <sz val="15.0"/>
      <color rgb="FFFF0000"/>
      <name val="Calibri"/>
    </font>
    <font>
      <b/>
      <sz val="11.0"/>
      <color rgb="FFFFFF00"/>
      <name val="Arial"/>
    </font>
    <font>
      <sz val="11.0"/>
      <color rgb="FFFFFF00"/>
      <name val="Arial"/>
    </font>
    <font>
      <b/>
      <sz val="18.0"/>
      <color rgb="FFFFFFFF"/>
      <name val="Calibri"/>
    </font>
    <font>
      <b/>
      <i/>
      <u/>
      <sz val="14.0"/>
      <color rgb="FFFFFFFF"/>
      <name val="Cambria"/>
    </font>
    <font>
      <b/>
      <i/>
      <sz val="14.0"/>
      <color rgb="FFFFFFFF"/>
      <name val="Cambria"/>
    </font>
    <font>
      <b/>
      <color rgb="FFFFFFFF"/>
      <name val="Cambria"/>
    </font>
    <font>
      <sz val="12.0"/>
      <color theme="1"/>
      <name val="Lora"/>
    </font>
    <font>
      <b/>
      <sz val="16.0"/>
      <color rgb="FFFF0000"/>
      <name val="Lora"/>
    </font>
    <font>
      <b/>
      <i/>
      <u/>
      <sz val="12.0"/>
      <color rgb="FFFFFFFF"/>
      <name val="Lora"/>
    </font>
    <font>
      <b/>
      <i/>
      <sz val="12.0"/>
      <color rgb="FFFFFFFF"/>
      <name val="Lora"/>
    </font>
    <font>
      <sz val="14.0"/>
      <color theme="1"/>
      <name val="Calibri"/>
    </font>
    <font>
      <b/>
      <sz val="14.0"/>
      <color rgb="FF000000"/>
      <name val="Cambria"/>
    </font>
    <font>
      <b/>
      <sz val="14.0"/>
      <color rgb="FF980000"/>
      <name val="Cambria"/>
    </font>
    <font>
      <b/>
      <sz val="16.0"/>
      <color rgb="FFFFFFFF"/>
      <name val="Bell MT"/>
    </font>
    <font>
      <b/>
      <sz val="16.0"/>
      <color theme="1"/>
      <name val="Calibri"/>
    </font>
    <font>
      <b/>
      <sz val="13.0"/>
      <color theme="1"/>
      <name val="Cambria"/>
    </font>
    <font>
      <b/>
      <sz val="13.0"/>
      <color rgb="FF000000"/>
      <name val="Cambria"/>
    </font>
    <font>
      <b/>
      <sz val="16.0"/>
      <color rgb="FF000000"/>
      <name val="Calibri"/>
    </font>
    <font>
      <sz val="13.0"/>
      <color theme="1"/>
      <name val="Lora"/>
    </font>
    <font>
      <sz val="13.0"/>
      <color theme="1"/>
      <name val="Calibri"/>
    </font>
    <font>
      <b/>
      <u/>
      <sz val="16.0"/>
      <color rgb="FFFFFFFF"/>
      <name val="Cambria"/>
    </font>
    <font>
      <color theme="1"/>
      <name val="Cambria"/>
    </font>
    <font>
      <sz val="14.0"/>
      <color rgb="FF000000"/>
      <name val="Cambria"/>
    </font>
    <font>
      <b/>
      <sz val="12.0"/>
      <color rgb="FFFFFFFF"/>
      <name val="Cambria"/>
    </font>
    <font>
      <b/>
      <sz val="14.0"/>
      <color theme="1"/>
      <name val="Cambria"/>
    </font>
    <font>
      <b/>
      <sz val="18.0"/>
      <color rgb="FFFF0000"/>
      <name val="Calibri"/>
    </font>
    <font>
      <b/>
      <sz val="16.0"/>
      <color rgb="FF990000"/>
      <name val="Algerian"/>
    </font>
    <font>
      <b/>
      <sz val="16.0"/>
      <color rgb="FFFFFFFF"/>
      <name val="Algerian"/>
    </font>
  </fonts>
  <fills count="2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33CCCC"/>
        <bgColor rgb="FF33CC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99CC00"/>
        <bgColor rgb="FF99CC00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FFFF99"/>
        <bgColor rgb="FFFFFF99"/>
      </patternFill>
    </fill>
    <fill>
      <patternFill patternType="solid">
        <fgColor rgb="FFFF00FF"/>
        <bgColor rgb="FFFF00FF"/>
      </patternFill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</fills>
  <borders count="17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/>
    </border>
    <border>
      <right style="medium">
        <color rgb="FF000000"/>
      </right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/>
    </border>
    <border>
      <left style="thin">
        <color rgb="FF000000"/>
      </left>
      <right/>
      <top/>
      <bottom/>
    </border>
    <border>
      <left/>
      <top style="medium">
        <color rgb="FF000000"/>
      </top>
      <bottom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/>
      <top/>
      <bottom/>
    </border>
    <border>
      <left/>
    </border>
    <border>
      <right style="thin">
        <color rgb="FF000000"/>
      </right>
      <bottom/>
    </border>
    <border>
      <left style="thin">
        <color rgb="FF000000"/>
      </left>
      <right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right style="thin">
        <color rgb="FF000000"/>
      </right>
      <top/>
      <bottom/>
    </border>
    <border>
      <lef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/>
    </border>
    <border>
      <left style="medium">
        <color rgb="FF000000"/>
      </left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/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/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top style="medium">
        <color rgb="FF000000"/>
      </top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C0C0C0"/>
      </top>
      <bottom style="medium">
        <color rgb="FFC0C0C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left" shrinkToFit="0" vertical="bottom" wrapText="0"/>
    </xf>
    <xf borderId="1" fillId="3" fontId="4" numFmtId="0" xfId="0" applyAlignment="1" applyBorder="1" applyFill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6" fillId="4" fontId="6" numFmtId="0" xfId="0" applyAlignment="1" applyBorder="1" applyFill="1" applyFont="1">
      <alignment shrinkToFit="0" vertical="bottom" wrapText="0"/>
    </xf>
    <xf borderId="6" fillId="5" fontId="7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4" fontId="6" numFmtId="0" xfId="0" applyAlignment="1" applyBorder="1" applyFont="1">
      <alignment horizontal="center" shrinkToFit="0" vertical="bottom" wrapText="0"/>
    </xf>
    <xf borderId="8" fillId="5" fontId="7" numFmtId="0" xfId="0" applyAlignment="1" applyBorder="1" applyFont="1">
      <alignment horizontal="center" shrinkToFit="0" vertical="bottom" wrapText="0"/>
    </xf>
    <xf borderId="9" fillId="4" fontId="6" numFmtId="3" xfId="0" applyAlignment="1" applyBorder="1" applyFont="1" applyNumberFormat="1">
      <alignment shrinkToFit="0" vertical="bottom" wrapText="0"/>
    </xf>
    <xf borderId="10" fillId="0" fontId="2" numFmtId="0" xfId="0" applyBorder="1" applyFont="1"/>
    <xf borderId="11" fillId="4" fontId="6" numFmtId="3" xfId="0" applyAlignment="1" applyBorder="1" applyFont="1" applyNumberFormat="1">
      <alignment shrinkToFit="0" vertical="bottom" wrapText="0"/>
    </xf>
    <xf borderId="11" fillId="4" fontId="6" numFmtId="3" xfId="0" applyAlignment="1" applyBorder="1" applyFont="1" applyNumberFormat="1">
      <alignment horizontal="center" shrinkToFit="0" vertical="center" wrapText="0"/>
    </xf>
    <xf borderId="11" fillId="4" fontId="6" numFmtId="0" xfId="0" applyAlignment="1" applyBorder="1" applyFont="1">
      <alignment shrinkToFit="0" vertical="center" wrapText="0"/>
    </xf>
    <xf borderId="11" fillId="4" fontId="6" numFmtId="0" xfId="0" applyAlignment="1" applyBorder="1" applyFont="1">
      <alignment horizontal="center" shrinkToFit="0" vertical="center" wrapText="1"/>
    </xf>
    <xf borderId="12" fillId="5" fontId="7" numFmtId="0" xfId="0" applyAlignment="1" applyBorder="1" applyFont="1">
      <alignment horizontal="center" shrinkToFit="0" vertical="bottom" wrapText="0"/>
    </xf>
    <xf borderId="11" fillId="4" fontId="6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14" fillId="0" fontId="8" numFmtId="0" xfId="0" applyAlignment="1" applyBorder="1" applyFont="1">
      <alignment horizontal="center" shrinkToFit="0" vertical="bottom" wrapText="0"/>
    </xf>
    <xf borderId="15" fillId="5" fontId="10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7" fillId="5" fontId="10" numFmtId="0" xfId="0" applyAlignment="1" applyBorder="1" applyFont="1">
      <alignment horizontal="center" shrinkToFit="0" vertical="bottom" wrapText="0"/>
    </xf>
    <xf borderId="18" fillId="6" fontId="12" numFmtId="0" xfId="0" applyAlignment="1" applyBorder="1" applyFill="1" applyFont="1">
      <alignment horizontal="left" readingOrder="0" shrinkToFit="0" vertical="bottom" wrapText="0"/>
    </xf>
    <xf borderId="17" fillId="2" fontId="13" numFmtId="164" xfId="0" applyAlignment="1" applyBorder="1" applyFont="1" applyNumberFormat="1">
      <alignment horizontal="center" readingOrder="0" shrinkToFit="0" vertical="bottom" wrapText="0"/>
    </xf>
    <xf borderId="11" fillId="6" fontId="14" numFmtId="0" xfId="0" applyAlignment="1" applyBorder="1" applyFont="1">
      <alignment horizontal="left" shrinkToFit="0" vertical="bottom" wrapText="0"/>
    </xf>
    <xf borderId="19" fillId="5" fontId="10" numFmtId="164" xfId="0" applyAlignment="1" applyBorder="1" applyFont="1" applyNumberFormat="1">
      <alignment horizontal="center" shrinkToFit="0" vertical="bottom" wrapText="0"/>
    </xf>
    <xf borderId="11" fillId="5" fontId="15" numFmtId="3" xfId="0" applyAlignment="1" applyBorder="1" applyFont="1" applyNumberFormat="1">
      <alignment shrinkToFit="0" vertical="bottom" wrapText="0"/>
    </xf>
    <xf borderId="11" fillId="6" fontId="12" numFmtId="0" xfId="0" applyAlignment="1" applyBorder="1" applyFont="1">
      <alignment horizontal="center" readingOrder="0" shrinkToFit="0" vertical="bottom" wrapText="0"/>
    </xf>
    <xf borderId="0" fillId="0" fontId="1" numFmtId="3" xfId="0" applyAlignment="1" applyFont="1" applyNumberFormat="1">
      <alignment horizontal="center" shrinkToFit="0" vertical="bottom" wrapText="0"/>
    </xf>
    <xf borderId="11" fillId="6" fontId="12" numFmtId="0" xfId="0" applyAlignment="1" applyBorder="1" applyFont="1">
      <alignment horizontal="left" shrinkToFit="0" vertical="bottom" wrapText="0"/>
    </xf>
    <xf borderId="20" fillId="7" fontId="1" numFmtId="0" xfId="0" applyAlignment="1" applyBorder="1" applyFill="1" applyFont="1">
      <alignment shrinkToFit="0" vertical="bottom" wrapText="0"/>
    </xf>
    <xf borderId="15" fillId="0" fontId="16" numFmtId="0" xfId="0" applyAlignment="1" applyBorder="1" applyFont="1">
      <alignment horizontal="center" shrinkToFit="0" vertical="bottom" wrapText="0"/>
    </xf>
    <xf borderId="21" fillId="6" fontId="14" numFmtId="0" xfId="0" applyAlignment="1" applyBorder="1" applyFont="1">
      <alignment horizontal="left" shrinkToFit="0" vertical="bottom" wrapText="0"/>
    </xf>
    <xf borderId="20" fillId="8" fontId="1" numFmtId="0" xfId="0" applyAlignment="1" applyBorder="1" applyFill="1" applyFont="1">
      <alignment shrinkToFit="0" vertical="bottom" wrapText="0"/>
    </xf>
    <xf borderId="22" fillId="4" fontId="17" numFmtId="0" xfId="0" applyAlignment="1" applyBorder="1" applyFont="1">
      <alignment horizontal="center" shrinkToFit="0" vertical="bottom" wrapText="0"/>
    </xf>
    <xf borderId="20" fillId="9" fontId="1" numFmtId="0" xfId="0" applyAlignment="1" applyBorder="1" applyFill="1" applyFont="1">
      <alignment shrinkToFit="0" vertical="bottom" wrapText="0"/>
    </xf>
    <xf borderId="23" fillId="0" fontId="2" numFmtId="0" xfId="0" applyBorder="1" applyFont="1"/>
    <xf borderId="20" fillId="10" fontId="1" numFmtId="0" xfId="0" applyAlignment="1" applyBorder="1" applyFill="1" applyFont="1">
      <alignment shrinkToFit="0" vertical="bottom" wrapText="0"/>
    </xf>
    <xf borderId="24" fillId="0" fontId="2" numFmtId="0" xfId="0" applyBorder="1" applyFont="1"/>
    <xf borderId="25" fillId="5" fontId="10" numFmtId="0" xfId="0" applyAlignment="1" applyBorder="1" applyFont="1">
      <alignment shrinkToFit="0" vertical="bottom" wrapText="0"/>
    </xf>
    <xf borderId="26" fillId="4" fontId="17" numFmtId="0" xfId="0" applyAlignment="1" applyBorder="1" applyFont="1">
      <alignment horizontal="center" shrinkToFit="0" vertical="bottom" wrapText="0"/>
    </xf>
    <xf borderId="27" fillId="0" fontId="2" numFmtId="0" xfId="0" applyBorder="1" applyFont="1"/>
    <xf borderId="20" fillId="5" fontId="10" numFmtId="0" xfId="0" applyAlignment="1" applyBorder="1" applyFont="1">
      <alignment horizontal="center" shrinkToFit="0" vertical="bottom" wrapText="0"/>
    </xf>
    <xf borderId="28" fillId="0" fontId="2" numFmtId="0" xfId="0" applyBorder="1" applyFont="1"/>
    <xf borderId="20" fillId="2" fontId="13" numFmtId="164" xfId="0" applyAlignment="1" applyBorder="1" applyFont="1" applyNumberFormat="1">
      <alignment horizontal="center" readingOrder="0" shrinkToFit="0" vertical="bottom" wrapText="0"/>
    </xf>
    <xf borderId="29" fillId="5" fontId="10" numFmtId="164" xfId="0" applyAlignment="1" applyBorder="1" applyFont="1" applyNumberFormat="1">
      <alignment horizontal="center" shrinkToFit="0" vertical="bottom" wrapText="0"/>
    </xf>
    <xf borderId="17" fillId="0" fontId="15" numFmtId="164" xfId="0" applyAlignment="1" applyBorder="1" applyFont="1" applyNumberFormat="1">
      <alignment horizontal="center" shrinkToFit="0" vertical="bottom" wrapText="0"/>
    </xf>
    <xf borderId="1" fillId="4" fontId="17" numFmtId="0" xfId="0" applyAlignment="1" applyBorder="1" applyFont="1">
      <alignment horizontal="center" shrinkToFit="0" vertical="bottom" wrapText="0"/>
    </xf>
    <xf borderId="11" fillId="5" fontId="18" numFmtId="3" xfId="0" applyAlignment="1" applyBorder="1" applyFont="1" applyNumberFormat="1">
      <alignment shrinkToFit="0" vertical="bottom" wrapText="0"/>
    </xf>
    <xf borderId="20" fillId="5" fontId="10" numFmtId="164" xfId="0" applyAlignment="1" applyBorder="1" applyFont="1" applyNumberFormat="1">
      <alignment horizontal="center" shrinkToFit="0" vertical="bottom" wrapText="0"/>
    </xf>
    <xf borderId="19" fillId="0" fontId="15" numFmtId="165" xfId="0" applyAlignment="1" applyBorder="1" applyFont="1" applyNumberFormat="1">
      <alignment horizontal="center" shrinkToFit="0" vertical="bottom" wrapText="0"/>
    </xf>
    <xf borderId="25" fillId="0" fontId="16" numFmtId="0" xfId="0" applyAlignment="1" applyBorder="1" applyFont="1">
      <alignment horizontal="center" shrinkToFit="0" vertical="bottom" wrapText="0"/>
    </xf>
    <xf borderId="20" fillId="0" fontId="15" numFmtId="164" xfId="0" applyAlignment="1" applyBorder="1" applyFont="1" applyNumberFormat="1">
      <alignment horizontal="center" shrinkToFit="0" vertical="bottom" wrapText="0"/>
    </xf>
    <xf borderId="20" fillId="2" fontId="13" numFmtId="164" xfId="0" applyAlignment="1" applyBorder="1" applyFont="1" applyNumberFormat="1">
      <alignment horizontal="center" shrinkToFit="0" vertical="bottom" wrapText="0"/>
    </xf>
    <xf borderId="30" fillId="4" fontId="17" numFmtId="0" xfId="0" applyAlignment="1" applyBorder="1" applyFont="1">
      <alignment horizontal="center" shrinkToFit="0" vertical="bottom" wrapText="0"/>
    </xf>
    <xf borderId="31" fillId="0" fontId="2" numFmtId="0" xfId="0" applyBorder="1" applyFont="1"/>
    <xf borderId="32" fillId="0" fontId="2" numFmtId="0" xfId="0" applyBorder="1" applyFont="1"/>
    <xf borderId="0" fillId="4" fontId="17" numFmtId="0" xfId="0" applyAlignment="1" applyFont="1">
      <alignment horizontal="center" shrinkToFit="0" vertical="bottom" wrapText="0"/>
    </xf>
    <xf borderId="13" fillId="4" fontId="19" numFmtId="0" xfId="0" applyAlignment="1" applyBorder="1" applyFont="1">
      <alignment horizontal="center" shrinkToFit="0" vertical="center" wrapText="1"/>
    </xf>
    <xf borderId="14" fillId="4" fontId="19" numFmtId="0" xfId="0" applyAlignment="1" applyBorder="1" applyFont="1">
      <alignment horizontal="left" shrinkToFit="0" vertical="center" wrapText="1"/>
    </xf>
    <xf borderId="14" fillId="4" fontId="19" numFmtId="166" xfId="0" applyAlignment="1" applyBorder="1" applyFont="1" applyNumberFormat="1">
      <alignment horizontal="center" shrinkToFit="0" vertical="center" wrapText="1"/>
    </xf>
    <xf borderId="14" fillId="4" fontId="20" numFmtId="0" xfId="0" applyAlignment="1" applyBorder="1" applyFont="1">
      <alignment horizontal="center" readingOrder="0" shrinkToFit="0" vertical="center" wrapText="1"/>
    </xf>
    <xf borderId="20" fillId="7" fontId="21" numFmtId="0" xfId="0" applyAlignment="1" applyBorder="1" applyFont="1">
      <alignment shrinkToFit="0" vertical="bottom" wrapText="0"/>
    </xf>
    <xf borderId="14" fillId="4" fontId="20" numFmtId="0" xfId="0" applyAlignment="1" applyBorder="1" applyFont="1">
      <alignment horizontal="center" shrinkToFit="0" vertical="center" wrapText="1"/>
    </xf>
    <xf borderId="29" fillId="0" fontId="15" numFmtId="164" xfId="0" applyAlignment="1" applyBorder="1" applyFont="1" applyNumberFormat="1">
      <alignment horizontal="center" shrinkToFit="0" vertical="bottom" wrapText="0"/>
    </xf>
    <xf borderId="20" fillId="7" fontId="22" numFmtId="0" xfId="0" applyAlignment="1" applyBorder="1" applyFont="1">
      <alignment shrinkToFit="0" vertical="bottom" wrapText="0"/>
    </xf>
    <xf borderId="33" fillId="4" fontId="19" numFmtId="0" xfId="0" applyAlignment="1" applyBorder="1" applyFont="1">
      <alignment horizontal="center" shrinkToFit="0" vertical="center" wrapText="1"/>
    </xf>
    <xf borderId="20" fillId="8" fontId="22" numFmtId="0" xfId="0" applyAlignment="1" applyBorder="1" applyFont="1">
      <alignment shrinkToFit="0" vertical="bottom" wrapText="0"/>
    </xf>
    <xf borderId="34" fillId="4" fontId="23" numFmtId="0" xfId="0" applyAlignment="1" applyBorder="1" applyFont="1">
      <alignment shrinkToFit="0" vertical="center" wrapText="1"/>
    </xf>
    <xf borderId="20" fillId="9" fontId="22" numFmtId="0" xfId="0" applyAlignment="1" applyBorder="1" applyFont="1">
      <alignment shrinkToFit="0" vertical="bottom" wrapText="0"/>
    </xf>
    <xf borderId="35" fillId="4" fontId="23" numFmtId="0" xfId="0" applyAlignment="1" applyBorder="1" applyFont="1">
      <alignment shrinkToFit="0" vertical="center" wrapText="1"/>
    </xf>
    <xf borderId="36" fillId="4" fontId="23" numFmtId="0" xfId="0" applyAlignment="1" applyBorder="1" applyFont="1">
      <alignment shrinkToFit="0" vertical="center" wrapText="1"/>
    </xf>
    <xf borderId="20" fillId="0" fontId="15" numFmtId="165" xfId="0" applyAlignment="1" applyBorder="1" applyFont="1" applyNumberFormat="1">
      <alignment horizontal="center" shrinkToFit="0" vertical="center" wrapText="0"/>
    </xf>
    <xf borderId="37" fillId="4" fontId="23" numFmtId="0" xfId="0" applyAlignment="1" applyBorder="1" applyFont="1">
      <alignment shrinkToFit="0" vertical="center" wrapText="1"/>
    </xf>
    <xf borderId="38" fillId="4" fontId="23" numFmtId="0" xfId="0" applyAlignment="1" applyBorder="1" applyFont="1">
      <alignment shrinkToFit="0" vertical="center" wrapText="1"/>
    </xf>
    <xf borderId="29" fillId="0" fontId="15" numFmtId="165" xfId="0" applyAlignment="1" applyBorder="1" applyFont="1" applyNumberFormat="1">
      <alignment horizontal="center" shrinkToFit="0" vertical="center" wrapText="0"/>
    </xf>
    <xf borderId="39" fillId="4" fontId="23" numFmtId="0" xfId="0" applyAlignment="1" applyBorder="1" applyFont="1">
      <alignment shrinkToFit="0" vertical="center" wrapText="1"/>
    </xf>
    <xf borderId="40" fillId="0" fontId="16" numFmtId="0" xfId="0" applyAlignment="1" applyBorder="1" applyFont="1">
      <alignment horizontal="center" shrinkToFit="0" vertical="bottom" wrapText="0"/>
    </xf>
    <xf borderId="41" fillId="4" fontId="23" numFmtId="0" xfId="0" applyAlignment="1" applyBorder="1" applyFont="1">
      <alignment shrinkToFit="0" vertical="center" wrapText="1"/>
    </xf>
    <xf borderId="42" fillId="0" fontId="15" numFmtId="164" xfId="0" applyAlignment="1" applyBorder="1" applyFont="1" applyNumberFormat="1">
      <alignment horizontal="center" shrinkToFit="0" vertical="bottom" wrapText="0"/>
    </xf>
    <xf borderId="43" fillId="4" fontId="23" numFmtId="0" xfId="0" applyAlignment="1" applyBorder="1" applyFont="1">
      <alignment shrinkToFit="0" vertical="center" wrapText="1"/>
    </xf>
    <xf borderId="20" fillId="10" fontId="22" numFmtId="0" xfId="0" applyAlignment="1" applyBorder="1" applyFont="1">
      <alignment shrinkToFit="0" vertical="bottom" wrapText="0"/>
    </xf>
    <xf borderId="42" fillId="0" fontId="24" numFmtId="164" xfId="0" applyAlignment="1" applyBorder="1" applyFont="1" applyNumberForma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42" fillId="0" fontId="16" numFmtId="0" xfId="0" applyAlignment="1" applyBorder="1" applyFont="1">
      <alignment horizontal="center" shrinkToFit="0" vertical="bottom" wrapText="0"/>
    </xf>
    <xf borderId="44" fillId="0" fontId="15" numFmtId="0" xfId="0" applyAlignment="1" applyBorder="1" applyFont="1">
      <alignment shrinkToFit="0" vertical="bottom" wrapText="0"/>
    </xf>
    <xf borderId="45" fillId="4" fontId="25" numFmtId="0" xfId="0" applyAlignment="1" applyBorder="1" applyFont="1">
      <alignment horizontal="center" readingOrder="0" shrinkToFit="0" vertical="bottom" wrapText="0"/>
    </xf>
    <xf borderId="46" fillId="4" fontId="25" numFmtId="164" xfId="0" applyAlignment="1" applyBorder="1" applyFont="1" applyNumberFormat="1">
      <alignment horizontal="center" shrinkToFit="0" vertical="bottom" wrapText="0"/>
    </xf>
    <xf borderId="47" fillId="4" fontId="25" numFmtId="164" xfId="0" applyAlignment="1" applyBorder="1" applyFont="1" applyNumberFormat="1">
      <alignment horizontal="center" shrinkToFit="0" vertical="bottom" wrapText="0"/>
    </xf>
    <xf borderId="48" fillId="0" fontId="15" numFmtId="0" xfId="0" applyAlignment="1" applyBorder="1" applyFont="1">
      <alignment horizontal="center" shrinkToFit="0" vertical="bottom" wrapText="0"/>
    </xf>
    <xf borderId="49" fillId="0" fontId="15" numFmtId="0" xfId="0" applyAlignment="1" applyBorder="1" applyFont="1">
      <alignment horizontal="center" shrinkToFit="0" vertical="bottom" wrapText="0"/>
    </xf>
    <xf borderId="50" fillId="4" fontId="23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bottom" wrapText="0"/>
    </xf>
    <xf borderId="25" fillId="4" fontId="23" numFmtId="0" xfId="0" applyAlignment="1" applyBorder="1" applyFont="1">
      <alignment shrinkToFit="0" vertical="center" wrapText="1"/>
    </xf>
    <xf borderId="51" fillId="0" fontId="15" numFmtId="0" xfId="0" applyAlignment="1" applyBorder="1" applyFont="1">
      <alignment shrinkToFit="0" vertical="bottom" wrapText="0"/>
    </xf>
    <xf borderId="20" fillId="4" fontId="23" numFmtId="0" xfId="0" applyAlignment="1" applyBorder="1" applyFont="1">
      <alignment shrinkToFit="0" vertical="center" wrapText="1"/>
    </xf>
    <xf borderId="29" fillId="4" fontId="23" numFmtId="0" xfId="0" applyAlignment="1" applyBorder="1" applyFont="1">
      <alignment shrinkToFit="0" vertical="center" wrapText="1"/>
    </xf>
    <xf borderId="1" fillId="3" fontId="26" numFmtId="0" xfId="0" applyAlignment="1" applyBorder="1" applyFont="1">
      <alignment horizontal="center" shrinkToFit="0" vertical="bottom" wrapText="0"/>
    </xf>
    <xf borderId="20" fillId="0" fontId="1" numFmtId="0" xfId="0" applyAlignment="1" applyBorder="1" applyFont="1">
      <alignment horizontal="center" shrinkToFit="0" vertical="bottom" wrapText="0"/>
    </xf>
    <xf borderId="20" fillId="0" fontId="27" numFmtId="0" xfId="0" applyAlignment="1" applyBorder="1" applyFont="1">
      <alignment shrinkToFit="0" vertical="bottom" wrapText="0"/>
    </xf>
    <xf borderId="20" fillId="11" fontId="22" numFmtId="0" xfId="0" applyAlignment="1" applyBorder="1" applyFill="1" applyFont="1">
      <alignment shrinkToFit="0" vertical="bottom" wrapText="0"/>
    </xf>
    <xf borderId="13" fillId="0" fontId="15" numFmtId="0" xfId="0" applyAlignment="1" applyBorder="1" applyFont="1">
      <alignment horizontal="center" shrinkToFit="0" vertical="bottom" wrapText="0"/>
    </xf>
    <xf borderId="20" fillId="0" fontId="27" numFmtId="0" xfId="0" applyAlignment="1" applyBorder="1" applyFont="1">
      <alignment horizontal="center" shrinkToFit="0" vertical="bottom" wrapText="0"/>
    </xf>
    <xf borderId="52" fillId="4" fontId="16" numFmtId="0" xfId="0" applyAlignment="1" applyBorder="1" applyFont="1">
      <alignment horizontal="center" shrinkToFit="0" vertical="bottom" wrapText="0"/>
    </xf>
    <xf borderId="20" fillId="0" fontId="27" numFmtId="166" xfId="0" applyAlignment="1" applyBorder="1" applyFont="1" applyNumberFormat="1">
      <alignment horizontal="left" shrinkToFit="0" vertical="bottom" wrapText="0"/>
    </xf>
    <xf borderId="26" fillId="8" fontId="28" numFmtId="0" xfId="0" applyAlignment="1" applyBorder="1" applyFont="1">
      <alignment horizontal="center" shrinkToFit="0" vertical="bottom" wrapText="0"/>
    </xf>
    <xf borderId="53" fillId="0" fontId="15" numFmtId="0" xfId="0" applyAlignment="1" applyBorder="1" applyFont="1">
      <alignment shrinkToFit="0" vertical="bottom" wrapText="0"/>
    </xf>
    <xf borderId="54" fillId="0" fontId="8" numFmtId="0" xfId="0" applyAlignment="1" applyBorder="1" applyFont="1">
      <alignment horizontal="center" shrinkToFit="0" vertical="bottom" wrapText="0"/>
    </xf>
    <xf borderId="55" fillId="0" fontId="8" numFmtId="0" xfId="0" applyAlignment="1" applyBorder="1" applyFont="1">
      <alignment horizontal="center" shrinkToFit="0" vertical="bottom" wrapText="0"/>
    </xf>
    <xf borderId="15" fillId="0" fontId="8" numFmtId="0" xfId="0" applyAlignment="1" applyBorder="1" applyFont="1">
      <alignment horizontal="center" shrinkToFit="0" vertical="bottom" wrapText="0"/>
    </xf>
    <xf borderId="20" fillId="0" fontId="1" numFmtId="1" xfId="0" applyAlignment="1" applyBorder="1" applyFont="1" applyNumberFormat="1">
      <alignment horizontal="center" shrinkToFit="0" vertical="bottom" wrapText="0"/>
    </xf>
    <xf borderId="56" fillId="0" fontId="15" numFmtId="164" xfId="0" applyAlignment="1" applyBorder="1" applyFont="1" applyNumberFormat="1">
      <alignment horizontal="center" shrinkToFit="0" vertical="bottom" wrapText="0"/>
    </xf>
    <xf borderId="19" fillId="0" fontId="8" numFmtId="0" xfId="0" applyAlignment="1" applyBorder="1" applyFont="1">
      <alignment horizontal="center" shrinkToFit="0" vertical="bottom" wrapText="0"/>
    </xf>
    <xf borderId="20" fillId="0" fontId="1" numFmtId="2" xfId="0" applyAlignment="1" applyBorder="1" applyFont="1" applyNumberFormat="1">
      <alignment horizontal="center" shrinkToFit="0" vertical="bottom" wrapText="0"/>
    </xf>
    <xf borderId="0" fillId="4" fontId="23" numFmtId="0" xfId="0" applyAlignment="1" applyFont="1">
      <alignment shrinkToFit="0" vertical="center" wrapText="1"/>
    </xf>
    <xf borderId="57" fillId="0" fontId="29" numFmtId="0" xfId="0" applyAlignment="1" applyBorder="1" applyFont="1">
      <alignment horizontal="center" shrinkToFit="0" vertical="bottom" wrapText="0"/>
    </xf>
    <xf borderId="20" fillId="0" fontId="1" numFmtId="167" xfId="0" applyAlignment="1" applyBorder="1" applyFont="1" applyNumberFormat="1">
      <alignment horizontal="center" shrinkToFit="0" vertical="bottom" wrapText="0"/>
    </xf>
    <xf borderId="20" fillId="0" fontId="27" numFmtId="0" xfId="0" applyAlignment="1" applyBorder="1" applyFont="1">
      <alignment readingOrder="0" shrinkToFit="0" vertical="bottom" wrapText="0"/>
    </xf>
    <xf borderId="58" fillId="0" fontId="30" numFmtId="164" xfId="0" applyAlignment="1" applyBorder="1" applyFont="1" applyNumberFormat="1">
      <alignment horizontal="center" shrinkToFit="0" vertical="bottom" wrapText="0"/>
    </xf>
    <xf borderId="20" fillId="0" fontId="27" numFmtId="0" xfId="0" applyAlignment="1" applyBorder="1" applyFont="1">
      <alignment horizontal="center" readingOrder="0" shrinkToFit="0" vertical="bottom" wrapText="0"/>
    </xf>
    <xf borderId="20" fillId="0" fontId="27" numFmtId="166" xfId="0" applyAlignment="1" applyBorder="1" applyFont="1" applyNumberFormat="1">
      <alignment horizontal="left" readingOrder="0" shrinkToFit="0" vertical="bottom" wrapText="0"/>
    </xf>
    <xf borderId="55" fillId="0" fontId="30" numFmtId="0" xfId="0" applyAlignment="1" applyBorder="1" applyFont="1">
      <alignment horizontal="center" shrinkToFit="0" vertical="bottom" wrapText="0"/>
    </xf>
    <xf borderId="59" fillId="0" fontId="1" numFmtId="1" xfId="0" applyAlignment="1" applyBorder="1" applyFont="1" applyNumberFormat="1">
      <alignment horizontal="center" shrinkToFit="0" vertical="bottom" wrapText="0"/>
    </xf>
    <xf borderId="15" fillId="0" fontId="15" numFmtId="166" xfId="0" applyAlignment="1" applyBorder="1" applyFont="1" applyNumberFormat="1">
      <alignment readingOrder="0" shrinkToFit="0" vertical="bottom" wrapText="0"/>
    </xf>
    <xf borderId="25" fillId="0" fontId="8" numFmtId="0" xfId="0" applyAlignment="1" applyBorder="1" applyFont="1">
      <alignment horizontal="center" shrinkToFit="0" vertical="bottom" wrapText="0"/>
    </xf>
    <xf borderId="17" fillId="0" fontId="15" numFmtId="2" xfId="0" applyAlignment="1" applyBorder="1" applyFont="1" applyNumberFormat="1">
      <alignment horizontal="right" shrinkToFit="0" vertical="bottom" wrapText="0"/>
    </xf>
    <xf borderId="20" fillId="12" fontId="8" numFmtId="164" xfId="0" applyAlignment="1" applyBorder="1" applyFill="1" applyFont="1" applyNumberFormat="1">
      <alignment horizontal="center" shrinkToFit="0" vertical="bottom" wrapText="0"/>
    </xf>
    <xf borderId="59" fillId="0" fontId="15" numFmtId="164" xfId="0" applyAlignment="1" applyBorder="1" applyFont="1" applyNumberFormat="1">
      <alignment horizontal="center" shrinkToFit="0" vertical="bottom" wrapText="0"/>
    </xf>
    <xf borderId="19" fillId="0" fontId="1" numFmtId="1" xfId="0" applyAlignment="1" applyBorder="1" applyFont="1" applyNumberFormat="1">
      <alignment shrinkToFit="0" vertical="bottom" wrapText="0"/>
    </xf>
    <xf borderId="15" fillId="0" fontId="1" numFmtId="166" xfId="0" applyAlignment="1" applyBorder="1" applyFont="1" applyNumberFormat="1">
      <alignment readingOrder="0" vertical="bottom"/>
    </xf>
    <xf borderId="25" fillId="0" fontId="15" numFmtId="164" xfId="0" applyAlignment="1" applyBorder="1" applyFont="1" applyNumberFormat="1">
      <alignment horizontal="center" shrinkToFit="0" vertical="bottom" wrapText="0"/>
    </xf>
    <xf borderId="17" fillId="0" fontId="1" numFmtId="2" xfId="0" applyAlignment="1" applyBorder="1" applyFont="1" applyNumberFormat="1">
      <alignment vertical="bottom"/>
    </xf>
    <xf borderId="11" fillId="5" fontId="15" numFmtId="0" xfId="0" applyAlignment="1" applyBorder="1" applyFont="1">
      <alignment shrinkToFit="0" vertical="bottom" wrapText="0"/>
    </xf>
    <xf borderId="15" fillId="0" fontId="1" numFmtId="166" xfId="0" applyAlignment="1" applyBorder="1" applyFont="1" applyNumberFormat="1">
      <alignment vertical="bottom"/>
    </xf>
    <xf borderId="29" fillId="5" fontId="10" numFmtId="164" xfId="0" applyAlignment="1" applyBorder="1" applyFont="1" applyNumberFormat="1">
      <alignment horizontal="center" readingOrder="0" shrinkToFit="0" vertical="bottom" wrapText="0"/>
    </xf>
    <xf borderId="17" fillId="0" fontId="15" numFmtId="2" xfId="0" applyAlignment="1" applyBorder="1" applyFont="1" applyNumberFormat="1">
      <alignment horizontal="right" readingOrder="0" shrinkToFit="0" vertical="bottom" wrapText="0"/>
    </xf>
    <xf borderId="55" fillId="0" fontId="30" numFmtId="164" xfId="0" applyAlignment="1" applyBorder="1" applyFont="1" applyNumberFormat="1">
      <alignment horizontal="center" shrinkToFit="0" vertical="bottom" wrapText="0"/>
    </xf>
    <xf borderId="20" fillId="5" fontId="10" numFmtId="0" xfId="0" applyAlignment="1" applyBorder="1" applyFont="1">
      <alignment horizontal="center" readingOrder="0" shrinkToFit="0" vertical="bottom" wrapText="0"/>
    </xf>
    <xf borderId="29" fillId="2" fontId="13" numFmtId="164" xfId="0" applyAlignment="1" applyBorder="1" applyFont="1" applyNumberFormat="1">
      <alignment horizontal="center" readingOrder="0" shrinkToFit="0" vertical="bottom" wrapText="0"/>
    </xf>
    <xf borderId="20" fillId="2" fontId="13" numFmtId="3" xfId="0" applyAlignment="1" applyBorder="1" applyFont="1" applyNumberFormat="1">
      <alignment horizontal="center" readingOrder="0" shrinkToFit="0" vertical="bottom" wrapText="0"/>
    </xf>
    <xf borderId="40" fillId="0" fontId="8" numFmtId="0" xfId="0" applyAlignment="1" applyBorder="1" applyFont="1">
      <alignment horizontal="center" shrinkToFit="0" vertical="bottom" wrapText="0"/>
    </xf>
    <xf borderId="42" fillId="12" fontId="8" numFmtId="164" xfId="0" applyAlignment="1" applyBorder="1" applyFont="1" applyNumberFormat="1">
      <alignment horizontal="center" shrinkToFit="0" vertical="bottom" wrapText="0"/>
    </xf>
    <xf borderId="60" fillId="0" fontId="15" numFmtId="164" xfId="0" applyAlignment="1" applyBorder="1" applyFont="1" applyNumberFormat="1">
      <alignment horizontal="center" shrinkToFit="0" vertical="bottom" wrapText="0"/>
    </xf>
    <xf borderId="61" fillId="5" fontId="10" numFmtId="164" xfId="0" applyAlignment="1" applyBorder="1" applyFont="1" applyNumberFormat="1">
      <alignment horizontal="center" shrinkToFit="0" vertical="center" wrapText="0"/>
    </xf>
    <xf borderId="40" fillId="0" fontId="15" numFmtId="164" xfId="0" applyAlignment="1" applyBorder="1" applyFont="1" applyNumberFormat="1">
      <alignment horizontal="center" shrinkToFit="0" vertical="bottom" wrapText="0"/>
    </xf>
    <xf borderId="44" fillId="0" fontId="15" numFmtId="164" xfId="0" applyAlignment="1" applyBorder="1" applyFont="1" applyNumberFormat="1">
      <alignment horizontal="center" shrinkToFit="0" vertical="bottom" wrapText="0"/>
    </xf>
    <xf borderId="25" fillId="0" fontId="29" numFmtId="0" xfId="0" applyAlignment="1" applyBorder="1" applyFont="1">
      <alignment horizontal="center" shrinkToFit="0" vertical="bottom" wrapText="0"/>
    </xf>
    <xf borderId="62" fillId="5" fontId="30" numFmtId="1" xfId="0" applyAlignment="1" applyBorder="1" applyFont="1" applyNumberFormat="1">
      <alignment horizontal="center" shrinkToFit="0" vertical="bottom" wrapText="0"/>
    </xf>
    <xf borderId="63" fillId="0" fontId="2" numFmtId="0" xfId="0" applyBorder="1" applyFont="1"/>
    <xf borderId="0" fillId="0" fontId="1" numFmtId="168" xfId="0" applyAlignment="1" applyFont="1" applyNumberFormat="1">
      <alignment shrinkToFit="0" vertical="bottom" wrapText="0"/>
    </xf>
    <xf borderId="6" fillId="4" fontId="31" numFmtId="0" xfId="0" applyAlignment="1" applyBorder="1" applyFont="1">
      <alignment shrinkToFit="0" vertical="center" wrapText="0"/>
    </xf>
    <xf borderId="64" fillId="0" fontId="2" numFmtId="0" xfId="0" applyBorder="1" applyFont="1"/>
    <xf borderId="7" fillId="4" fontId="32" numFmtId="164" xfId="0" applyAlignment="1" applyBorder="1" applyFont="1" applyNumberFormat="1">
      <alignment horizontal="center" shrinkToFit="0" vertical="center" wrapText="0"/>
    </xf>
    <xf borderId="9" fillId="4" fontId="32" numFmtId="164" xfId="0" applyAlignment="1" applyBorder="1" applyFont="1" applyNumberFormat="1">
      <alignment horizontal="center" shrinkToFit="0" vertical="center" wrapText="0"/>
    </xf>
    <xf borderId="58" fillId="0" fontId="15" numFmtId="0" xfId="0" applyAlignment="1" applyBorder="1" applyFont="1">
      <alignment horizontal="center" readingOrder="0" shrinkToFit="0" vertical="bottom" wrapText="0"/>
    </xf>
    <xf borderId="55" fillId="0" fontId="15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20" fillId="5" fontId="33" numFmtId="166" xfId="0" applyAlignment="1" applyBorder="1" applyFont="1" applyNumberFormat="1">
      <alignment horizontal="left" readingOrder="0" shrinkToFit="0" vertical="bottom" wrapText="0"/>
    </xf>
    <xf borderId="30" fillId="0" fontId="15" numFmtId="0" xfId="0" applyAlignment="1" applyBorder="1" applyFont="1">
      <alignment horizontal="center" shrinkToFit="0" vertical="bottom" wrapText="0"/>
    </xf>
    <xf borderId="65" fillId="0" fontId="2" numFmtId="0" xfId="0" applyBorder="1" applyFont="1"/>
    <xf borderId="17" fillId="13" fontId="8" numFmtId="164" xfId="0" applyAlignment="1" applyBorder="1" applyFill="1" applyFont="1" applyNumberFormat="1">
      <alignment horizontal="center" shrinkToFit="0" vertical="bottom" wrapText="0"/>
    </xf>
    <xf borderId="19" fillId="0" fontId="15" numFmtId="0" xfId="0" applyAlignment="1" applyBorder="1" applyFont="1">
      <alignment shrinkToFit="0" vertical="bottom" wrapText="0"/>
    </xf>
    <xf borderId="11" fillId="10" fontId="34" numFmtId="0" xfId="0" applyAlignment="1" applyBorder="1" applyFont="1">
      <alignment horizontal="center" shrinkToFit="0" vertical="bottom" wrapText="0"/>
    </xf>
    <xf borderId="20" fillId="10" fontId="34" numFmtId="0" xfId="0" applyAlignment="1" applyBorder="1" applyFont="1">
      <alignment horizontal="center" shrinkToFit="0" vertical="bottom" wrapText="0"/>
    </xf>
    <xf borderId="66" fillId="4" fontId="35" numFmtId="0" xfId="0" applyAlignment="1" applyBorder="1" applyFont="1">
      <alignment horizontal="center" shrinkToFit="0" vertical="center" wrapText="0"/>
    </xf>
    <xf borderId="20" fillId="10" fontId="34" numFmtId="0" xfId="0" applyAlignment="1" applyBorder="1" applyFont="1">
      <alignment shrinkToFit="0" vertical="bottom" wrapText="0"/>
    </xf>
    <xf borderId="25" fillId="0" fontId="15" numFmtId="166" xfId="0" applyAlignment="1" applyBorder="1" applyFont="1" applyNumberFormat="1">
      <alignment readingOrder="0" shrinkToFit="0" vertical="bottom" wrapText="0"/>
    </xf>
    <xf borderId="20" fillId="0" fontId="15" numFmtId="2" xfId="0" applyAlignment="1" applyBorder="1" applyFont="1" applyNumberFormat="1">
      <alignment horizontal="right" shrinkToFit="0" vertical="bottom" wrapText="0"/>
    </xf>
    <xf borderId="67" fillId="4" fontId="35" numFmtId="164" xfId="0" applyAlignment="1" applyBorder="1" applyFont="1" applyNumberFormat="1">
      <alignment horizontal="center" shrinkToFit="0" vertical="center" wrapText="0"/>
    </xf>
    <xf borderId="29" fillId="0" fontId="1" numFmtId="1" xfId="0" applyAlignment="1" applyBorder="1" applyFont="1" applyNumberFormat="1">
      <alignment shrinkToFit="0" vertical="bottom" wrapText="0"/>
    </xf>
    <xf borderId="29" fillId="5" fontId="10" numFmtId="0" xfId="0" applyAlignment="1" applyBorder="1" applyFont="1">
      <alignment readingOrder="0" shrinkToFit="0" vertical="bottom" wrapText="0"/>
    </xf>
    <xf borderId="25" fillId="0" fontId="1" numFmtId="166" xfId="0" applyAlignment="1" applyBorder="1" applyFont="1" applyNumberFormat="1">
      <alignment readingOrder="0" vertical="bottom"/>
    </xf>
    <xf borderId="68" fillId="4" fontId="35" numFmtId="164" xfId="0" applyAlignment="1" applyBorder="1" applyFont="1" applyNumberFormat="1">
      <alignment horizontal="center" shrinkToFit="0" vertical="center" wrapText="0"/>
    </xf>
    <xf borderId="20" fillId="0" fontId="1" numFmtId="2" xfId="0" applyAlignment="1" applyBorder="1" applyFont="1" applyNumberFormat="1">
      <alignment vertical="bottom"/>
    </xf>
    <xf borderId="69" fillId="0" fontId="15" numFmtId="0" xfId="0" applyAlignment="1" applyBorder="1" applyFont="1">
      <alignment horizontal="center" shrinkToFit="0" vertical="bottom" wrapText="0"/>
    </xf>
    <xf borderId="70" fillId="0" fontId="2" numFmtId="0" xfId="0" applyBorder="1" applyFont="1"/>
    <xf borderId="71" fillId="0" fontId="2" numFmtId="0" xfId="0" applyBorder="1" applyFont="1"/>
    <xf borderId="20" fillId="5" fontId="10" numFmtId="0" xfId="0" applyAlignment="1" applyBorder="1" applyFont="1">
      <alignment shrinkToFit="0" vertical="bottom" wrapText="0"/>
    </xf>
    <xf borderId="29" fillId="5" fontId="10" numFmtId="0" xfId="0" applyAlignment="1" applyBorder="1" applyFont="1">
      <alignment shrinkToFit="0" vertical="bottom" wrapText="0"/>
    </xf>
    <xf borderId="20" fillId="13" fontId="8" numFmtId="164" xfId="0" applyAlignment="1" applyBorder="1" applyFont="1" applyNumberFormat="1">
      <alignment horizontal="center" shrinkToFit="0" vertical="bottom" wrapText="0"/>
    </xf>
    <xf borderId="29" fillId="0" fontId="15" numFmtId="0" xfId="0" applyAlignment="1" applyBorder="1" applyFont="1">
      <alignment shrinkToFit="0" vertical="bottom" wrapText="0"/>
    </xf>
    <xf borderId="11" fillId="5" fontId="1" numFmtId="0" xfId="0" applyAlignment="1" applyBorder="1" applyFont="1">
      <alignment shrinkToFit="0" vertical="bottom" wrapText="0"/>
    </xf>
    <xf borderId="40" fillId="5" fontId="10" numFmtId="0" xfId="0" applyAlignment="1" applyBorder="1" applyFont="1">
      <alignment shrinkToFit="0" vertical="bottom" wrapText="0"/>
    </xf>
    <xf borderId="42" fillId="5" fontId="10" numFmtId="0" xfId="0" applyAlignment="1" applyBorder="1" applyFont="1">
      <alignment horizontal="center" shrinkToFit="0" vertical="bottom" wrapText="0"/>
    </xf>
    <xf borderId="42" fillId="5" fontId="10" numFmtId="0" xfId="0" applyAlignment="1" applyBorder="1" applyFont="1">
      <alignment shrinkToFit="0" vertical="bottom" wrapText="0"/>
    </xf>
    <xf borderId="44" fillId="5" fontId="10" numFmtId="0" xfId="0" applyAlignment="1" applyBorder="1" applyFont="1">
      <alignment shrinkToFit="0" vertical="bottom" wrapText="0"/>
    </xf>
    <xf borderId="11" fillId="5" fontId="34" numFmtId="0" xfId="0" applyAlignment="1" applyBorder="1" applyFont="1">
      <alignment horizontal="center" shrinkToFit="0" vertical="bottom" wrapText="0"/>
    </xf>
    <xf borderId="72" fillId="0" fontId="8" numFmtId="0" xfId="0" applyAlignment="1" applyBorder="1" applyFont="1">
      <alignment horizontal="center" shrinkToFit="0" vertical="bottom" wrapText="0"/>
    </xf>
    <xf borderId="25" fillId="0" fontId="1" numFmtId="166" xfId="0" applyAlignment="1" applyBorder="1" applyFont="1" applyNumberFormat="1">
      <alignment vertical="bottom"/>
    </xf>
    <xf borderId="11" fillId="5" fontId="34" numFmtId="0" xfId="0" applyAlignment="1" applyBorder="1" applyFont="1">
      <alignment shrinkToFit="0" vertical="bottom" wrapText="0"/>
    </xf>
    <xf borderId="51" fillId="0" fontId="8" numFmtId="0" xfId="0" applyAlignment="1" applyBorder="1" applyFont="1">
      <alignment horizontal="center" shrinkToFit="0" vertical="bottom" wrapText="0"/>
    </xf>
    <xf borderId="20" fillId="5" fontId="27" numFmtId="166" xfId="0" applyAlignment="1" applyBorder="1" applyFont="1" applyNumberFormat="1">
      <alignment horizontal="center" readingOrder="0" shrinkToFit="0" vertical="bottom" wrapText="0"/>
    </xf>
    <xf borderId="11" fillId="5" fontId="10" numFmtId="0" xfId="0" applyAlignment="1" applyBorder="1" applyFont="1">
      <alignment shrinkToFit="0" vertical="bottom" wrapText="0"/>
    </xf>
    <xf borderId="11" fillId="5" fontId="10" numFmtId="0" xfId="0" applyAlignment="1" applyBorder="1" applyFont="1">
      <alignment horizontal="center" shrinkToFit="0" vertical="bottom" wrapText="0"/>
    </xf>
    <xf borderId="11" fillId="5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13" fillId="0" fontId="36" numFmtId="0" xfId="0" applyAlignment="1" applyBorder="1" applyFont="1">
      <alignment horizontal="center" shrinkToFit="0" vertical="center" wrapText="1"/>
    </xf>
    <xf borderId="14" fillId="0" fontId="36" numFmtId="0" xfId="0" applyAlignment="1" applyBorder="1" applyFont="1">
      <alignment horizontal="center" shrinkToFit="0" vertical="center" wrapText="0"/>
    </xf>
    <xf borderId="16" fillId="5" fontId="36" numFmtId="164" xfId="0" applyAlignment="1" applyBorder="1" applyFont="1" applyNumberFormat="1">
      <alignment horizontal="center" shrinkToFit="0" vertical="center" wrapText="0"/>
    </xf>
    <xf borderId="20" fillId="0" fontId="15" numFmtId="2" xfId="0" applyAlignment="1" applyBorder="1" applyFont="1" applyNumberFormat="1">
      <alignment horizontal="right" readingOrder="0" shrinkToFit="0" vertical="bottom" wrapText="0"/>
    </xf>
    <xf borderId="48" fillId="0" fontId="2" numFmtId="0" xfId="0" applyBorder="1" applyFont="1"/>
    <xf borderId="72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53" fillId="0" fontId="15" numFmtId="0" xfId="0" applyAlignment="1" applyBorder="1" applyFont="1">
      <alignment horizontal="center" readingOrder="0" shrinkToFit="0" vertical="bottom" wrapText="1"/>
    </xf>
    <xf borderId="53" fillId="0" fontId="2" numFmtId="0" xfId="0" applyBorder="1" applyFont="1"/>
    <xf borderId="30" fillId="0" fontId="37" numFmtId="0" xfId="0" applyAlignment="1" applyBorder="1" applyFont="1">
      <alignment horizontal="center" shrinkToFit="0" vertical="bottom" wrapText="0"/>
    </xf>
    <xf borderId="19" fillId="0" fontId="38" numFmtId="164" xfId="0" applyAlignment="1" applyBorder="1" applyFont="1" applyNumberFormat="1">
      <alignment horizontal="center" shrinkToFit="0" vertical="bottom" wrapText="0"/>
    </xf>
    <xf borderId="69" fillId="0" fontId="37" numFmtId="0" xfId="0" applyAlignment="1" applyBorder="1" applyFont="1">
      <alignment horizontal="center" shrinkToFit="0" vertical="bottom" wrapText="0"/>
    </xf>
    <xf borderId="29" fillId="0" fontId="38" numFmtId="164" xfId="0" applyAlignment="1" applyBorder="1" applyFont="1" applyNumberFormat="1">
      <alignment horizontal="center" shrinkToFit="0" vertical="bottom" wrapText="0"/>
    </xf>
    <xf borderId="73" fillId="0" fontId="37" numFmtId="0" xfId="0" applyAlignment="1" applyBorder="1" applyFont="1">
      <alignment horizontal="center" shrinkToFit="0" vertical="bottom" wrapText="0"/>
    </xf>
    <xf borderId="74" fillId="0" fontId="2" numFmtId="0" xfId="0" applyBorder="1" applyFont="1"/>
    <xf borderId="61" fillId="0" fontId="38" numFmtId="164" xfId="0" applyAlignment="1" applyBorder="1" applyFont="1" applyNumberFormat="1">
      <alignment horizontal="center" shrinkToFit="0" vertical="bottom" wrapText="0"/>
    </xf>
    <xf borderId="75" fillId="0" fontId="15" numFmtId="0" xfId="0" applyAlignment="1" applyBorder="1" applyFont="1">
      <alignment horizontal="center" shrinkToFit="0" vertical="bottom" wrapText="0"/>
    </xf>
    <xf borderId="76" fillId="0" fontId="2" numFmtId="0" xfId="0" applyBorder="1" applyFont="1"/>
    <xf borderId="77" fillId="0" fontId="2" numFmtId="0" xfId="0" applyBorder="1" applyFont="1"/>
    <xf borderId="78" fillId="13" fontId="8" numFmtId="164" xfId="0" applyAlignment="1" applyBorder="1" applyFont="1" applyNumberFormat="1">
      <alignment horizontal="center" shrinkToFit="0" vertical="bottom" wrapText="0"/>
    </xf>
    <xf borderId="79" fillId="14" fontId="8" numFmtId="164" xfId="0" applyAlignment="1" applyBorder="1" applyFill="1" applyFont="1" applyNumberFormat="1">
      <alignment shrinkToFit="0" vertical="bottom" wrapText="0"/>
    </xf>
    <xf borderId="1" fillId="4" fontId="39" numFmtId="0" xfId="0" applyAlignment="1" applyBorder="1" applyFont="1">
      <alignment horizontal="center" shrinkToFit="0" vertical="bottom" wrapText="0"/>
    </xf>
    <xf borderId="68" fillId="4" fontId="40" numFmtId="164" xfId="0" applyAlignment="1" applyBorder="1" applyFont="1" applyNumberFormat="1">
      <alignment horizontal="center" shrinkToFit="0" vertical="bottom" wrapText="0"/>
    </xf>
    <xf borderId="80" fillId="0" fontId="15" numFmtId="0" xfId="0" applyAlignment="1" applyBorder="1" applyFont="1">
      <alignment shrinkToFit="0" vertical="bottom" wrapText="0"/>
    </xf>
    <xf borderId="1" fillId="4" fontId="40" numFmtId="0" xfId="0" applyAlignment="1" applyBorder="1" applyFont="1">
      <alignment horizontal="center" shrinkToFit="0" vertical="bottom" wrapText="0"/>
    </xf>
    <xf borderId="81" fillId="4" fontId="40" numFmtId="164" xfId="0" applyAlignment="1" applyBorder="1" applyFont="1" applyNumberFormat="1">
      <alignment horizontal="center" shrinkToFit="0" vertical="bottom" wrapText="0"/>
    </xf>
    <xf borderId="82" fillId="0" fontId="8" numFmtId="0" xfId="0" applyAlignment="1" applyBorder="1" applyFont="1">
      <alignment shrinkToFit="0" vertical="bottom" wrapText="0"/>
    </xf>
    <xf borderId="0" fillId="0" fontId="41" numFmtId="0" xfId="0" applyAlignment="1" applyFont="1">
      <alignment readingOrder="0"/>
    </xf>
    <xf borderId="20" fillId="0" fontId="27" numFmtId="166" xfId="0" applyAlignment="1" applyBorder="1" applyFont="1" applyNumberFormat="1">
      <alignment horizontal="center" readingOrder="0" shrinkToFit="0" vertical="bottom" wrapText="0"/>
    </xf>
    <xf borderId="83" fillId="4" fontId="42" numFmtId="0" xfId="0" applyAlignment="1" applyBorder="1" applyFont="1">
      <alignment horizontal="center" shrinkToFit="0" vertical="bottom" wrapText="0"/>
    </xf>
    <xf borderId="84" fillId="0" fontId="2" numFmtId="0" xfId="0" applyBorder="1" applyFont="1"/>
    <xf borderId="20" fillId="0" fontId="1" numFmtId="0" xfId="0" applyAlignment="1" applyBorder="1" applyFont="1">
      <alignment readingOrder="0" shrinkToFit="0" vertical="bottom" wrapText="0"/>
    </xf>
    <xf borderId="20" fillId="0" fontId="1" numFmtId="0" xfId="0" applyAlignment="1" applyBorder="1" applyFont="1">
      <alignment shrinkToFit="0" vertical="bottom" wrapText="0"/>
    </xf>
    <xf borderId="83" fillId="2" fontId="43" numFmtId="0" xfId="0" applyAlignment="1" applyBorder="1" applyFont="1">
      <alignment horizontal="center" readingOrder="0" shrinkToFit="0" vertical="bottom" wrapText="0"/>
    </xf>
    <xf borderId="41" fillId="9" fontId="44" numFmtId="0" xfId="0" applyAlignment="1" applyBorder="1" applyFont="1">
      <alignment horizontal="center" shrinkToFit="0" vertical="bottom" wrapText="0"/>
    </xf>
    <xf borderId="37" fillId="9" fontId="45" numFmtId="0" xfId="0" applyAlignment="1" applyBorder="1" applyFont="1">
      <alignment horizontal="center" shrinkToFit="0" vertical="bottom" wrapText="0"/>
    </xf>
    <xf borderId="38" fillId="9" fontId="46" numFmtId="0" xfId="0" applyAlignment="1" applyBorder="1" applyFont="1">
      <alignment horizontal="center" shrinkToFit="0" vertical="bottom" wrapText="0"/>
    </xf>
    <xf borderId="38" fillId="9" fontId="47" numFmtId="0" xfId="0" applyAlignment="1" applyBorder="1" applyFont="1">
      <alignment horizontal="center" shrinkToFit="0" vertical="bottom" wrapText="1"/>
    </xf>
    <xf borderId="39" fillId="9" fontId="48" numFmtId="0" xfId="0" applyAlignment="1" applyBorder="1" applyFont="1">
      <alignment horizontal="center" shrinkToFit="0" vertical="bottom" wrapText="1"/>
    </xf>
    <xf borderId="0" fillId="5" fontId="49" numFmtId="0" xfId="0" applyAlignment="1" applyFont="1">
      <alignment horizontal="center" shrinkToFit="0" vertical="center" wrapText="0"/>
    </xf>
    <xf borderId="85" fillId="15" fontId="50" numFmtId="0" xfId="0" applyAlignment="1" applyBorder="1" applyFill="1" applyFont="1">
      <alignment horizontal="center" shrinkToFit="0" vertical="bottom" wrapText="0"/>
    </xf>
    <xf borderId="20" fillId="16" fontId="50" numFmtId="0" xfId="0" applyAlignment="1" applyBorder="1" applyFill="1" applyFont="1">
      <alignment horizontal="center" readingOrder="0" vertical="bottom"/>
    </xf>
    <xf borderId="86" fillId="5" fontId="49" numFmtId="0" xfId="0" applyAlignment="1" applyBorder="1" applyFont="1">
      <alignment horizontal="center" shrinkToFit="0" vertical="center" wrapText="0"/>
    </xf>
    <xf borderId="87" fillId="5" fontId="49" numFmtId="165" xfId="0" applyAlignment="1" applyBorder="1" applyFont="1" applyNumberFormat="1">
      <alignment horizontal="center" shrinkToFit="0" vertical="center" wrapText="0"/>
    </xf>
    <xf borderId="27" fillId="5" fontId="49" numFmtId="165" xfId="0" applyAlignment="1" applyBorder="1" applyFont="1" applyNumberFormat="1">
      <alignment horizontal="center" shrinkToFit="0" vertical="center" wrapText="0"/>
    </xf>
    <xf borderId="88" fillId="16" fontId="50" numFmtId="0" xfId="0" applyAlignment="1" applyBorder="1" applyFont="1">
      <alignment horizontal="center" shrinkToFit="0" vertical="bottom" wrapText="0"/>
    </xf>
    <xf borderId="89" fillId="16" fontId="50" numFmtId="169" xfId="0" applyAlignment="1" applyBorder="1" applyFont="1" applyNumberFormat="1">
      <alignment horizontal="center" readingOrder="0" shrinkToFit="0" vertical="bottom" wrapText="0"/>
    </xf>
    <xf borderId="90" fillId="5" fontId="49" numFmtId="165" xfId="0" applyAlignment="1" applyBorder="1" applyFont="1" applyNumberFormat="1">
      <alignment horizontal="center" shrinkToFit="0" vertical="center" wrapText="0"/>
    </xf>
    <xf borderId="89" fillId="16" fontId="50" numFmtId="0" xfId="0" applyAlignment="1" applyBorder="1" applyFont="1">
      <alignment horizontal="center" readingOrder="0" shrinkToFit="0" vertical="bottom" wrapText="0"/>
    </xf>
    <xf borderId="5" fillId="5" fontId="51" numFmtId="170" xfId="0" applyAlignment="1" applyBorder="1" applyFont="1" applyNumberFormat="1">
      <alignment horizontal="center" shrinkToFit="0" vertical="center" wrapText="0"/>
    </xf>
    <xf borderId="91" fillId="5" fontId="18" numFmtId="1" xfId="0" applyAlignment="1" applyBorder="1" applyFont="1" applyNumberFormat="1">
      <alignment horizontal="center" shrinkToFit="0" vertical="center" wrapText="0"/>
    </xf>
    <xf borderId="0" fillId="5" fontId="52" numFmtId="0" xfId="0" applyAlignment="1" applyFont="1">
      <alignment horizontal="center" shrinkToFit="0" vertical="center" wrapText="0"/>
    </xf>
    <xf borderId="92" fillId="16" fontId="50" numFmtId="0" xfId="0" applyAlignment="1" applyBorder="1" applyFont="1">
      <alignment horizontal="center" shrinkToFit="0" vertical="bottom" wrapText="0"/>
    </xf>
    <xf borderId="93" fillId="5" fontId="52" numFmtId="0" xfId="0" applyAlignment="1" applyBorder="1" applyFont="1">
      <alignment horizontal="center" shrinkToFit="0" vertical="center" wrapText="0"/>
    </xf>
    <xf borderId="20" fillId="16" fontId="50" numFmtId="171" xfId="0" applyAlignment="1" applyBorder="1" applyFont="1" applyNumberFormat="1">
      <alignment horizontal="center" shrinkToFit="0" vertical="bottom" wrapText="0"/>
    </xf>
    <xf borderId="89" fillId="16" fontId="50" numFmtId="0" xfId="0" applyAlignment="1" applyBorder="1" applyFont="1">
      <alignment horizontal="center" shrinkToFit="0" vertical="bottom" wrapText="0"/>
    </xf>
    <xf borderId="94" fillId="5" fontId="37" numFmtId="165" xfId="0" applyAlignment="1" applyBorder="1" applyFont="1" applyNumberFormat="1">
      <alignment horizontal="center" shrinkToFit="0" vertical="center" wrapText="0"/>
    </xf>
    <xf borderId="20" fillId="15" fontId="50" numFmtId="0" xfId="0" applyAlignment="1" applyBorder="1" applyFont="1">
      <alignment horizontal="center" shrinkToFit="0" vertical="bottom" wrapText="0"/>
    </xf>
    <xf borderId="20" fillId="16" fontId="50" numFmtId="0" xfId="0" applyAlignment="1" applyBorder="1" applyFont="1">
      <alignment horizontal="center" shrinkToFit="0" vertical="bottom" wrapText="0"/>
    </xf>
    <xf borderId="95" fillId="5" fontId="52" numFmtId="1" xfId="0" applyAlignment="1" applyBorder="1" applyFont="1" applyNumberFormat="1">
      <alignment horizontal="center" shrinkToFit="0" vertical="center" wrapText="1"/>
    </xf>
    <xf borderId="20" fillId="16" fontId="50" numFmtId="169" xfId="0" applyAlignment="1" applyBorder="1" applyFont="1" applyNumberFormat="1">
      <alignment horizontal="center" readingOrder="0" shrinkToFit="0" vertical="bottom" wrapText="0"/>
    </xf>
    <xf borderId="54" fillId="0" fontId="2" numFmtId="0" xfId="0" applyBorder="1" applyFont="1"/>
    <xf borderId="96" fillId="5" fontId="52" numFmtId="0" xfId="0" applyAlignment="1" applyBorder="1" applyFont="1">
      <alignment horizontal="center" shrinkToFit="0" vertical="center" wrapText="1"/>
    </xf>
    <xf borderId="97" fillId="5" fontId="52" numFmtId="0" xfId="0" applyAlignment="1" applyBorder="1" applyFont="1">
      <alignment horizontal="center" shrinkToFit="0" vertical="center" wrapText="1"/>
    </xf>
    <xf borderId="20" fillId="16" fontId="50" numFmtId="0" xfId="0" applyAlignment="1" applyBorder="1" applyFont="1">
      <alignment horizontal="center" readingOrder="0" shrinkToFit="0" vertical="bottom" wrapText="0"/>
    </xf>
    <xf borderId="11" fillId="5" fontId="52" numFmtId="0" xfId="0" applyAlignment="1" applyBorder="1" applyFont="1">
      <alignment horizontal="center" shrinkToFit="0" vertical="center" wrapText="0"/>
    </xf>
    <xf borderId="98" fillId="5" fontId="52" numFmtId="1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0"/>
    </xf>
    <xf borderId="54" fillId="5" fontId="6" numFmtId="0" xfId="0" applyAlignment="1" applyBorder="1" applyFont="1">
      <alignment horizontal="center" shrinkToFit="0" vertical="center" wrapText="0"/>
    </xf>
    <xf borderId="0" fillId="5" fontId="6" numFmtId="165" xfId="0" applyAlignment="1" applyFont="1" applyNumberFormat="1">
      <alignment horizontal="center" shrinkToFit="0" vertical="center" wrapText="0"/>
    </xf>
    <xf borderId="53" fillId="5" fontId="6" numFmtId="1" xfId="0" applyAlignment="1" applyBorder="1" applyFont="1" applyNumberFormat="1">
      <alignment horizontal="center" shrinkToFit="0" vertical="center" wrapText="1"/>
    </xf>
    <xf borderId="0" fillId="5" fontId="6" numFmtId="1" xfId="0" applyAlignment="1" applyFont="1" applyNumberFormat="1">
      <alignment horizontal="center" shrinkToFit="0" vertical="center" wrapText="1"/>
    </xf>
    <xf borderId="99" fillId="5" fontId="6" numFmtId="170" xfId="0" applyAlignment="1" applyBorder="1" applyFont="1" applyNumberFormat="1">
      <alignment horizontal="center" shrinkToFit="0" vertical="center" wrapText="0"/>
    </xf>
    <xf borderId="100" fillId="16" fontId="50" numFmtId="0" xfId="0" applyAlignment="1" applyBorder="1" applyFont="1">
      <alignment horizontal="center" shrinkToFit="0" vertical="bottom" wrapText="0"/>
    </xf>
    <xf borderId="0" fillId="5" fontId="53" numFmtId="0" xfId="0" applyAlignment="1" applyFont="1">
      <alignment horizontal="center" shrinkToFit="0" vertical="center" wrapText="0"/>
    </xf>
    <xf borderId="54" fillId="5" fontId="53" numFmtId="0" xfId="0" applyAlignment="1" applyBorder="1" applyFont="1">
      <alignment horizontal="center" shrinkToFit="0" vertical="center" wrapText="0"/>
    </xf>
    <xf borderId="101" fillId="5" fontId="53" numFmtId="165" xfId="0" applyAlignment="1" applyBorder="1" applyFont="1" applyNumberFormat="1">
      <alignment horizontal="center" shrinkToFit="0" vertical="center" wrapText="0"/>
    </xf>
    <xf borderId="25" fillId="5" fontId="53" numFmtId="1" xfId="0" applyAlignment="1" applyBorder="1" applyFont="1" applyNumberFormat="1">
      <alignment horizontal="center" shrinkToFit="0" vertical="center" wrapText="1"/>
    </xf>
    <xf borderId="20" fillId="5" fontId="53" numFmtId="1" xfId="0" applyAlignment="1" applyBorder="1" applyFont="1" applyNumberFormat="1">
      <alignment horizontal="center" shrinkToFit="0" vertical="center" wrapText="1"/>
    </xf>
    <xf borderId="29" fillId="5" fontId="53" numFmtId="165" xfId="0" applyAlignment="1" applyBorder="1" applyFont="1" applyNumberFormat="1">
      <alignment horizontal="center" shrinkToFit="0" vertical="center" wrapText="0"/>
    </xf>
    <xf borderId="102" fillId="5" fontId="54" numFmtId="170" xfId="0" applyAlignment="1" applyBorder="1" applyFont="1" applyNumberFormat="1">
      <alignment horizontal="center" shrinkToFit="0" vertical="center" wrapText="0"/>
    </xf>
    <xf borderId="103" fillId="16" fontId="50" numFmtId="0" xfId="0" applyAlignment="1" applyBorder="1" applyFont="1">
      <alignment horizontal="center" shrinkToFit="0" vertical="bottom" wrapText="0"/>
    </xf>
    <xf borderId="104" fillId="5" fontId="15" numFmtId="1" xfId="0" applyAlignment="1" applyBorder="1" applyFont="1" applyNumberFormat="1">
      <alignment horizontal="center" shrinkToFit="0" vertical="center" wrapText="1"/>
    </xf>
    <xf borderId="20" fillId="5" fontId="53" numFmtId="0" xfId="0" applyAlignment="1" applyBorder="1" applyFont="1">
      <alignment horizontal="center" shrinkToFit="0" vertical="center" wrapText="0"/>
    </xf>
    <xf borderId="105" fillId="5" fontId="53" numFmtId="165" xfId="0" applyAlignment="1" applyBorder="1" applyFont="1" applyNumberFormat="1">
      <alignment horizontal="center" shrinkToFit="0" vertical="center" wrapText="0"/>
    </xf>
    <xf borderId="106" fillId="5" fontId="54" numFmtId="170" xfId="0" applyAlignment="1" applyBorder="1" applyFont="1" applyNumberFormat="1">
      <alignment horizontal="center" shrinkToFit="0" vertical="center" wrapText="0"/>
    </xf>
    <xf borderId="106" fillId="5" fontId="55" numFmtId="170" xfId="0" applyAlignment="1" applyBorder="1" applyFont="1" applyNumberFormat="1">
      <alignment horizontal="center"/>
    </xf>
    <xf borderId="20" fillId="0" fontId="1" numFmtId="2" xfId="0" applyAlignment="1" applyBorder="1" applyFont="1" applyNumberFormat="1">
      <alignment readingOrder="0" vertical="bottom"/>
    </xf>
    <xf borderId="0" fillId="0" fontId="56" numFmtId="0" xfId="0" applyAlignment="1" applyFont="1">
      <alignment horizontal="center" shrinkToFit="0" vertical="center" wrapText="0"/>
    </xf>
    <xf borderId="20" fillId="0" fontId="56" numFmtId="0" xfId="0" applyAlignment="1" applyBorder="1" applyFont="1">
      <alignment horizontal="center" shrinkToFit="0" vertical="center" wrapText="0"/>
    </xf>
    <xf borderId="105" fillId="4" fontId="56" numFmtId="165" xfId="0" applyAlignment="1" applyBorder="1" applyFont="1" applyNumberFormat="1">
      <alignment horizontal="center" shrinkToFit="0" vertical="center" wrapText="0"/>
    </xf>
    <xf borderId="25" fillId="13" fontId="56" numFmtId="1" xfId="0" applyAlignment="1" applyBorder="1" applyFont="1" applyNumberFormat="1">
      <alignment horizontal="center" shrinkToFit="0" vertical="center" wrapText="1"/>
    </xf>
    <xf borderId="20" fillId="8" fontId="56" numFmtId="1" xfId="0" applyAlignment="1" applyBorder="1" applyFont="1" applyNumberFormat="1">
      <alignment horizontal="center" shrinkToFit="0" vertical="center" wrapText="1"/>
    </xf>
    <xf borderId="29" fillId="2" fontId="57" numFmtId="165" xfId="0" applyAlignment="1" applyBorder="1" applyFont="1" applyNumberFormat="1">
      <alignment horizontal="center" shrinkToFit="0" vertical="center" wrapText="0"/>
    </xf>
    <xf borderId="106" fillId="9" fontId="58" numFmtId="170" xfId="0" applyAlignment="1" applyBorder="1" applyFont="1" applyNumberFormat="1">
      <alignment horizontal="center" shrinkToFit="0" vertical="center" wrapText="0"/>
    </xf>
    <xf borderId="104" fillId="2" fontId="59" numFmtId="1" xfId="0" applyAlignment="1" applyBorder="1" applyFont="1" applyNumberFormat="1">
      <alignment horizontal="center" shrinkToFit="0" vertical="center" wrapText="1"/>
    </xf>
    <xf borderId="20" fillId="5" fontId="60" numFmtId="0" xfId="0" applyAlignment="1" applyBorder="1" applyFont="1">
      <alignment horizontal="left" readingOrder="0" shrinkToFit="0" vertical="bottom" wrapText="0"/>
    </xf>
    <xf borderId="20" fillId="5" fontId="60" numFmtId="0" xfId="0" applyAlignment="1" applyBorder="1" applyFont="1">
      <alignment horizontal="center" readingOrder="0" shrinkToFit="0" vertical="bottom" wrapText="0"/>
    </xf>
    <xf borderId="20" fillId="5" fontId="60" numFmtId="1" xfId="0" applyAlignment="1" applyBorder="1" applyFont="1" applyNumberFormat="1">
      <alignment horizontal="center" readingOrder="0" shrinkToFit="0" vertical="bottom" wrapText="0"/>
    </xf>
    <xf borderId="0" fillId="0" fontId="56" numFmtId="0" xfId="0" applyAlignment="1" applyFont="1">
      <alignment horizontal="center"/>
    </xf>
    <xf borderId="20" fillId="0" fontId="56" numFmtId="0" xfId="0" applyAlignment="1" applyBorder="1" applyFont="1">
      <alignment horizontal="center"/>
    </xf>
    <xf borderId="105" fillId="4" fontId="56" numFmtId="165" xfId="0" applyAlignment="1" applyBorder="1" applyFont="1" applyNumberFormat="1">
      <alignment horizontal="center"/>
    </xf>
    <xf borderId="25" fillId="13" fontId="56" numFmtId="1" xfId="0" applyAlignment="1" applyBorder="1" applyFont="1" applyNumberFormat="1">
      <alignment horizontal="center" shrinkToFit="0" wrapText="1"/>
    </xf>
    <xf borderId="20" fillId="8" fontId="56" numFmtId="1" xfId="0" applyAlignment="1" applyBorder="1" applyFont="1" applyNumberFormat="1">
      <alignment horizontal="center" shrinkToFit="0" wrapText="1"/>
    </xf>
    <xf borderId="29" fillId="2" fontId="61" numFmtId="165" xfId="0" applyAlignment="1" applyBorder="1" applyFont="1" applyNumberFormat="1">
      <alignment horizontal="center"/>
    </xf>
    <xf borderId="106" fillId="9" fontId="62" numFmtId="170" xfId="0" applyAlignment="1" applyBorder="1" applyFont="1" applyNumberFormat="1">
      <alignment horizontal="center"/>
    </xf>
    <xf borderId="104" fillId="2" fontId="59" numFmtId="1" xfId="0" applyAlignment="1" applyBorder="1" applyFont="1" applyNumberFormat="1">
      <alignment horizontal="center" shrinkToFit="0" wrapText="1"/>
    </xf>
    <xf borderId="20" fillId="17" fontId="50" numFmtId="169" xfId="0" applyAlignment="1" applyBorder="1" applyFill="1" applyFont="1" applyNumberFormat="1">
      <alignment horizontal="center" readingOrder="0" shrinkToFit="0" vertical="bottom" wrapText="0"/>
    </xf>
    <xf borderId="0" fillId="0" fontId="56" numFmtId="0" xfId="0" applyAlignment="1" applyFont="1">
      <alignment horizontal="center" shrinkToFit="0" vertical="bottom" wrapText="0"/>
    </xf>
    <xf borderId="20" fillId="17" fontId="50" numFmtId="0" xfId="0" applyAlignment="1" applyBorder="1" applyFont="1">
      <alignment horizontal="center" readingOrder="0" shrinkToFit="0" vertical="bottom" wrapText="0"/>
    </xf>
    <xf borderId="20" fillId="0" fontId="56" numFmtId="0" xfId="0" applyAlignment="1" applyBorder="1" applyFont="1">
      <alignment horizontal="center" shrinkToFit="0" vertical="bottom" wrapText="0"/>
    </xf>
    <xf borderId="105" fillId="4" fontId="56" numFmtId="165" xfId="0" applyAlignment="1" applyBorder="1" applyFont="1" applyNumberFormat="1">
      <alignment shrinkToFit="0" vertical="bottom" wrapText="0"/>
    </xf>
    <xf borderId="107" fillId="9" fontId="58" numFmtId="170" xfId="0" applyAlignment="1" applyBorder="1" applyFont="1" applyNumberFormat="1">
      <alignment horizontal="center" shrinkToFit="0" vertical="center" wrapText="0"/>
    </xf>
    <xf borderId="20" fillId="17" fontId="50" numFmtId="0" xfId="0" applyAlignment="1" applyBorder="1" applyFont="1">
      <alignment horizontal="center" shrinkToFit="0" vertical="bottom" wrapText="0"/>
    </xf>
    <xf borderId="20" fillId="17" fontId="50" numFmtId="171" xfId="0" applyAlignment="1" applyBorder="1" applyFont="1" applyNumberFormat="1">
      <alignment horizontal="center" shrinkToFit="0" vertical="bottom" wrapText="0"/>
    </xf>
    <xf borderId="0" fillId="5" fontId="63" numFmtId="0" xfId="0" applyFont="1"/>
    <xf borderId="20" fillId="3" fontId="56" numFmtId="0" xfId="0" applyAlignment="1" applyBorder="1" applyFont="1">
      <alignment horizontal="center" shrinkToFit="0" vertical="center" wrapText="0"/>
    </xf>
    <xf borderId="20" fillId="16" fontId="50" numFmtId="3" xfId="0" applyAlignment="1" applyBorder="1" applyFont="1" applyNumberFormat="1">
      <alignment horizontal="center" readingOrder="0" shrinkToFit="0" vertical="bottom" wrapText="0"/>
    </xf>
    <xf borderId="20" fillId="5" fontId="15" numFmtId="0" xfId="0" applyAlignment="1" applyBorder="1" applyFont="1">
      <alignment readingOrder="0" shrinkToFit="0" vertical="bottom" wrapText="0"/>
    </xf>
    <xf borderId="20" fillId="0" fontId="1" numFmtId="0" xfId="0" applyAlignment="1" applyBorder="1" applyFont="1">
      <alignment horizontal="center" readingOrder="0" shrinkToFit="0" vertical="bottom" wrapText="0"/>
    </xf>
    <xf borderId="20" fillId="0" fontId="1" numFmtId="166" xfId="0" applyAlignment="1" applyBorder="1" applyFont="1" applyNumberFormat="1">
      <alignment horizontal="center" readingOrder="0" shrinkToFit="0" vertical="bottom" wrapText="0"/>
    </xf>
    <xf borderId="25" fillId="0" fontId="15" numFmtId="166" xfId="0" applyAlignment="1" applyBorder="1" applyFont="1" applyNumberFormat="1">
      <alignment shrinkToFit="0" vertical="bottom" wrapText="0"/>
    </xf>
    <xf borderId="105" fillId="4" fontId="56" numFmtId="0" xfId="0" applyAlignment="1" applyBorder="1" applyFont="1">
      <alignment horizontal="center" shrinkToFit="0" vertical="center" wrapText="0"/>
    </xf>
    <xf borderId="20" fillId="5" fontId="15" numFmtId="0" xfId="0" applyAlignment="1" applyBorder="1" applyFont="1">
      <alignment shrinkToFit="0" vertical="bottom" wrapText="0"/>
    </xf>
    <xf borderId="106" fillId="9" fontId="58" numFmtId="165" xfId="0" applyAlignment="1" applyBorder="1" applyFont="1" applyNumberFormat="1">
      <alignment horizontal="center" shrinkToFit="0" vertical="center" wrapText="0"/>
    </xf>
    <xf borderId="49" fillId="0" fontId="1" numFmtId="0" xfId="0" applyAlignment="1" applyBorder="1" applyFont="1">
      <alignment horizontal="center" shrinkToFit="0" vertical="bottom" wrapText="0"/>
    </xf>
    <xf borderId="0" fillId="5" fontId="15" numFmtId="0" xfId="0" applyAlignment="1" applyFont="1">
      <alignment horizontal="center" shrinkToFit="0" vertical="bottom" wrapText="0"/>
    </xf>
    <xf borderId="108" fillId="5" fontId="15" numFmtId="0" xfId="0" applyAlignment="1" applyBorder="1" applyFont="1">
      <alignment horizontal="center" shrinkToFit="0" vertical="bottom" wrapText="0"/>
    </xf>
    <xf borderId="48" fillId="0" fontId="1" numFmtId="0" xfId="0" applyAlignment="1" applyBorder="1" applyFont="1">
      <alignment horizontal="center" shrinkToFit="0" vertical="bottom" wrapText="0"/>
    </xf>
    <xf borderId="51" fillId="0" fontId="1" numFmtId="0" xfId="0" applyAlignment="1" applyBorder="1" applyFont="1">
      <alignment horizontal="center" shrinkToFit="0" vertical="bottom" wrapText="0"/>
    </xf>
    <xf borderId="109" fillId="2" fontId="59" numFmtId="0" xfId="0" applyAlignment="1" applyBorder="1" applyFont="1">
      <alignment horizontal="center" shrinkToFit="0" vertical="bottom" wrapText="0"/>
    </xf>
    <xf borderId="109" fillId="2" fontId="43" numFmtId="0" xfId="0" applyAlignment="1" applyBorder="1" applyFont="1">
      <alignment horizontal="center" shrinkToFit="0" vertical="bottom" wrapText="0"/>
    </xf>
    <xf borderId="109" fillId="2" fontId="43" numFmtId="172" xfId="0" applyAlignment="1" applyBorder="1" applyFont="1" applyNumberFormat="1">
      <alignment horizontal="center" shrinkToFit="0" vertical="bottom" wrapText="0"/>
    </xf>
    <xf borderId="0" fillId="0" fontId="63" numFmtId="0" xfId="0" applyAlignment="1" applyFont="1">
      <alignment horizontal="center"/>
    </xf>
    <xf borderId="0" fillId="5" fontId="55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0"/>
    </xf>
    <xf borderId="11" fillId="4" fontId="1" numFmtId="0" xfId="0" applyAlignment="1" applyBorder="1" applyFont="1">
      <alignment horizontal="center" shrinkToFit="0" vertical="center" wrapText="0"/>
    </xf>
    <xf borderId="11" fillId="13" fontId="1" numFmtId="1" xfId="0" applyAlignment="1" applyBorder="1" applyFont="1" applyNumberFormat="1">
      <alignment horizontal="center" shrinkToFit="0" vertical="center" wrapText="0"/>
    </xf>
    <xf borderId="11" fillId="8" fontId="1" numFmtId="1" xfId="0" applyAlignment="1" applyBorder="1" applyFont="1" applyNumberFormat="1">
      <alignment horizontal="center" shrinkToFit="0" vertical="center" wrapText="0"/>
    </xf>
    <xf borderId="11" fillId="2" fontId="64" numFmtId="165" xfId="0" applyAlignment="1" applyBorder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2" fontId="59" numFmtId="1" xfId="0" applyAlignment="1" applyFont="1" applyNumberFormat="1">
      <alignment horizontal="center" shrinkToFit="0" vertical="center" wrapText="0"/>
    </xf>
    <xf borderId="20" fillId="0" fontId="27" numFmtId="166" xfId="0" applyAlignment="1" applyBorder="1" applyFont="1" applyNumberFormat="1">
      <alignment horizontal="center" shrinkToFit="0" vertical="bottom" wrapText="0"/>
    </xf>
    <xf borderId="0" fillId="4" fontId="1" numFmtId="0" xfId="0" applyAlignment="1" applyFont="1">
      <alignment horizontal="center" shrinkToFit="0" vertical="center" wrapText="0"/>
    </xf>
    <xf borderId="0" fillId="13" fontId="1" numFmtId="1" xfId="0" applyAlignment="1" applyFont="1" applyNumberFormat="1">
      <alignment horizontal="center" shrinkToFit="0" vertical="center" wrapText="0"/>
    </xf>
    <xf borderId="0" fillId="8" fontId="1" numFmtId="1" xfId="0" applyAlignment="1" applyFont="1" applyNumberFormat="1">
      <alignment horizontal="center" shrinkToFit="0" vertical="center" wrapText="0"/>
    </xf>
    <xf borderId="0" fillId="2" fontId="64" numFmtId="165" xfId="0" applyAlignment="1" applyFont="1" applyNumberFormat="1">
      <alignment horizontal="center" shrinkToFit="0" vertical="center" wrapText="0"/>
    </xf>
    <xf borderId="20" fillId="0" fontId="1" numFmtId="1" xfId="0" applyAlignment="1" applyBorder="1" applyFont="1" applyNumberFormat="1">
      <alignment horizontal="center" shrinkToFit="0" vertical="center" wrapText="0"/>
    </xf>
    <xf borderId="20" fillId="0" fontId="1" numFmtId="167" xfId="0" applyAlignment="1" applyBorder="1" applyFont="1" applyNumberFormat="1">
      <alignment horizontal="center" shrinkToFit="0" vertical="center" wrapText="0"/>
    </xf>
    <xf borderId="20" fillId="5" fontId="60" numFmtId="0" xfId="0" applyAlignment="1" applyBorder="1" applyFont="1">
      <alignment readingOrder="0" shrinkToFit="0" vertical="bottom" wrapText="0"/>
    </xf>
    <xf borderId="20" fillId="5" fontId="60" numFmtId="166" xfId="0" applyAlignment="1" applyBorder="1" applyFont="1" applyNumberFormat="1">
      <alignment horizontal="center" readingOrder="0" shrinkToFit="0" vertical="bottom" wrapText="0"/>
    </xf>
    <xf borderId="0" fillId="4" fontId="1" numFmtId="165" xfId="0" applyAlignment="1" applyFont="1" applyNumberFormat="1">
      <alignment horizontal="center" shrinkToFit="0" vertical="center" wrapText="0"/>
    </xf>
    <xf borderId="0" fillId="4" fontId="1" numFmtId="1" xfId="0" applyAlignment="1" applyFont="1" applyNumberFormat="1">
      <alignment horizontal="center" shrinkToFit="0" vertical="center" wrapText="0"/>
    </xf>
    <xf borderId="11" fillId="14" fontId="65" numFmtId="0" xfId="0" applyAlignment="1" applyBorder="1" applyFont="1">
      <alignment horizontal="center" shrinkToFit="0" vertical="center" wrapText="1"/>
    </xf>
    <xf borderId="4" fillId="14" fontId="65" numFmtId="0" xfId="0" applyAlignment="1" applyBorder="1" applyFont="1">
      <alignment horizontal="center" shrinkToFit="0" vertical="center" wrapText="1"/>
    </xf>
    <xf borderId="110" fillId="14" fontId="65" numFmtId="0" xfId="0" applyAlignment="1" applyBorder="1" applyFont="1">
      <alignment horizontal="center" shrinkToFit="0" vertical="center" wrapText="1"/>
    </xf>
    <xf borderId="7" fillId="14" fontId="65" numFmtId="0" xfId="0" applyAlignment="1" applyBorder="1" applyFont="1">
      <alignment horizontal="center" shrinkToFit="0" vertical="center" wrapText="1"/>
    </xf>
    <xf borderId="86" fillId="14" fontId="65" numFmtId="0" xfId="0" applyAlignment="1" applyBorder="1" applyFont="1">
      <alignment horizontal="center" shrinkToFit="0" vertical="center" wrapText="1"/>
    </xf>
    <xf borderId="5" fillId="4" fontId="65" numFmtId="165" xfId="0" applyAlignment="1" applyBorder="1" applyFont="1" applyNumberFormat="1">
      <alignment horizontal="center" shrinkToFit="0" vertical="center" wrapText="1"/>
    </xf>
    <xf borderId="5" fillId="18" fontId="65" numFmtId="1" xfId="0" applyAlignment="1" applyBorder="1" applyFill="1" applyFont="1" applyNumberFormat="1">
      <alignment horizontal="center" shrinkToFit="0" vertical="center" wrapText="1"/>
    </xf>
    <xf borderId="5" fillId="8" fontId="65" numFmtId="1" xfId="0" applyAlignment="1" applyBorder="1" applyFont="1" applyNumberFormat="1">
      <alignment horizontal="center" shrinkToFit="0" vertical="center" wrapText="1"/>
    </xf>
    <xf borderId="5" fillId="2" fontId="66" numFmtId="165" xfId="0" applyAlignment="1" applyBorder="1" applyFont="1" applyNumberFormat="1">
      <alignment horizontal="center" shrinkToFit="0" vertical="center" wrapText="1"/>
    </xf>
    <xf borderId="5" fillId="14" fontId="65" numFmtId="173" xfId="0" applyAlignment="1" applyBorder="1" applyFont="1" applyNumberFormat="1">
      <alignment horizontal="center" shrinkToFit="0" vertical="center" wrapText="1"/>
    </xf>
    <xf borderId="5" fillId="14" fontId="67" numFmtId="1" xfId="0" applyAlignment="1" applyBorder="1" applyFont="1" applyNumberFormat="1">
      <alignment horizontal="center" shrinkToFit="0" vertical="center" wrapText="1"/>
    </xf>
    <xf borderId="11" fillId="14" fontId="68" numFmtId="0" xfId="0" applyAlignment="1" applyBorder="1" applyFont="1">
      <alignment horizontal="center" shrinkToFit="0" vertical="center" wrapText="0"/>
    </xf>
    <xf borderId="11" fillId="2" fontId="69" numFmtId="0" xfId="0" applyAlignment="1" applyBorder="1" applyFont="1">
      <alignment horizontal="center" shrinkToFit="0" vertical="center" wrapText="0"/>
    </xf>
    <xf borderId="111" fillId="2" fontId="69" numFmtId="0" xfId="0" applyAlignment="1" applyBorder="1" applyFont="1">
      <alignment horizontal="center" shrinkToFit="0" vertical="center" wrapText="1"/>
    </xf>
    <xf borderId="112" fillId="2" fontId="69" numFmtId="0" xfId="0" applyAlignment="1" applyBorder="1" applyFont="1">
      <alignment horizontal="center" shrinkToFit="0" vertical="center" wrapText="0"/>
    </xf>
    <xf borderId="113" fillId="2" fontId="69" numFmtId="0" xfId="0" applyAlignment="1" applyBorder="1" applyFont="1">
      <alignment horizontal="center" shrinkToFit="0" vertical="center" wrapText="0"/>
    </xf>
    <xf borderId="11" fillId="4" fontId="70" numFmtId="165" xfId="0" applyAlignment="1" applyBorder="1" applyFont="1" applyNumberFormat="1">
      <alignment horizontal="center" shrinkToFit="0" vertical="center" wrapText="0"/>
    </xf>
    <xf borderId="114" fillId="18" fontId="70" numFmtId="0" xfId="0" applyAlignment="1" applyBorder="1" applyFont="1">
      <alignment horizontal="center" shrinkToFit="0" vertical="center" wrapText="0"/>
    </xf>
    <xf borderId="68" fillId="8" fontId="70" numFmtId="0" xfId="0" applyAlignment="1" applyBorder="1" applyFont="1">
      <alignment horizontal="center" shrinkToFit="0" vertical="center" wrapText="0"/>
    </xf>
    <xf borderId="11" fillId="2" fontId="71" numFmtId="165" xfId="0" applyAlignment="1" applyBorder="1" applyFont="1" applyNumberFormat="1">
      <alignment horizontal="center" shrinkToFit="0" vertical="center" wrapText="0"/>
    </xf>
    <xf borderId="11" fillId="2" fontId="69" numFmtId="173" xfId="0" applyAlignment="1" applyBorder="1" applyFont="1" applyNumberFormat="1">
      <alignment horizontal="center" shrinkToFit="0" vertical="center" wrapText="0"/>
    </xf>
    <xf borderId="95" fillId="2" fontId="72" numFmtId="0" xfId="0" applyAlignment="1" applyBorder="1" applyFont="1">
      <alignment horizontal="center" shrinkToFit="0" vertical="center" wrapText="1"/>
    </xf>
    <xf borderId="11" fillId="2" fontId="72" numFmtId="0" xfId="0" applyAlignment="1" applyBorder="1" applyFont="1">
      <alignment horizontal="center" shrinkToFit="0" vertical="center" wrapText="1"/>
    </xf>
    <xf borderId="4" fillId="2" fontId="69" numFmtId="0" xfId="0" applyAlignment="1" applyBorder="1" applyFont="1">
      <alignment horizontal="center" shrinkToFit="0" vertical="center" wrapText="1"/>
    </xf>
    <xf borderId="115" fillId="2" fontId="69" numFmtId="0" xfId="0" applyAlignment="1" applyBorder="1" applyFont="1">
      <alignment horizontal="center" shrinkToFit="0" vertical="center" wrapText="1"/>
    </xf>
    <xf borderId="78" fillId="2" fontId="69" numFmtId="0" xfId="0" applyAlignment="1" applyBorder="1" applyFont="1">
      <alignment horizontal="center" shrinkToFit="0" vertical="center" wrapText="1"/>
    </xf>
    <xf borderId="79" fillId="2" fontId="69" numFmtId="0" xfId="0" applyAlignment="1" applyBorder="1" applyFont="1">
      <alignment horizontal="center" shrinkToFit="0" vertical="center" wrapText="1"/>
    </xf>
    <xf borderId="96" fillId="4" fontId="70" numFmtId="0" xfId="0" applyAlignment="1" applyBorder="1" applyFont="1">
      <alignment horizontal="center" shrinkToFit="0" vertical="center" wrapText="1"/>
    </xf>
    <xf borderId="97" fillId="18" fontId="70" numFmtId="0" xfId="0" applyAlignment="1" applyBorder="1" applyFont="1">
      <alignment horizontal="center" shrinkToFit="0" vertical="center" wrapText="1"/>
    </xf>
    <xf borderId="97" fillId="8" fontId="70" numFmtId="0" xfId="0" applyAlignment="1" applyBorder="1" applyFont="1">
      <alignment horizontal="center" shrinkToFit="0" vertical="center" wrapText="1"/>
    </xf>
    <xf borderId="11" fillId="2" fontId="71" numFmtId="0" xfId="0" applyAlignment="1" applyBorder="1" applyFont="1">
      <alignment horizontal="center" shrinkToFit="0" vertical="center" wrapText="0"/>
    </xf>
    <xf borderId="98" fillId="2" fontId="72" numFmtId="0" xfId="0" applyAlignment="1" applyBorder="1" applyFont="1">
      <alignment horizontal="center" shrinkToFit="0" vertical="center" wrapText="1"/>
    </xf>
    <xf borderId="0" fillId="0" fontId="73" numFmtId="0" xfId="0" applyAlignment="1" applyFont="1">
      <alignment horizontal="center" shrinkToFit="0" vertical="center" wrapText="1"/>
    </xf>
    <xf borderId="53" fillId="0" fontId="73" numFmtId="0" xfId="0" applyAlignment="1" applyBorder="1" applyFont="1">
      <alignment horizontal="center" shrinkToFit="0" vertical="center" wrapText="1"/>
    </xf>
    <xf borderId="74" fillId="0" fontId="73" numFmtId="0" xfId="0" applyAlignment="1" applyBorder="1" applyFont="1">
      <alignment horizontal="center" shrinkToFit="0" vertical="center" wrapText="1"/>
    </xf>
    <xf borderId="93" fillId="0" fontId="73" numFmtId="0" xfId="0" applyAlignment="1" applyBorder="1" applyFont="1">
      <alignment horizontal="center" shrinkToFit="0" vertical="center" wrapText="1"/>
    </xf>
    <xf borderId="116" fillId="0" fontId="73" numFmtId="0" xfId="0" applyAlignment="1" applyBorder="1" applyFont="1">
      <alignment horizontal="center" shrinkToFit="0" vertical="center" wrapText="0"/>
    </xf>
    <xf borderId="0" fillId="4" fontId="73" numFmtId="165" xfId="0" applyAlignment="1" applyFont="1" applyNumberFormat="1">
      <alignment horizontal="center" shrinkToFit="0" vertical="center" wrapText="0"/>
    </xf>
    <xf borderId="53" fillId="18" fontId="73" numFmtId="1" xfId="0" applyAlignment="1" applyBorder="1" applyFont="1" applyNumberFormat="1">
      <alignment horizontal="center" shrinkToFit="0" vertical="center" wrapText="1"/>
    </xf>
    <xf borderId="51" fillId="8" fontId="73" numFmtId="1" xfId="0" applyAlignment="1" applyBorder="1" applyFont="1" applyNumberFormat="1">
      <alignment horizontal="center" shrinkToFit="0" vertical="center" wrapText="1"/>
    </xf>
    <xf borderId="117" fillId="2" fontId="74" numFmtId="165" xfId="0" applyAlignment="1" applyBorder="1" applyFont="1" applyNumberFormat="1">
      <alignment horizontal="center" shrinkToFit="0" vertical="center" wrapText="0"/>
    </xf>
    <xf borderId="0" fillId="3" fontId="58" numFmtId="173" xfId="0" applyAlignment="1" applyFont="1" applyNumberFormat="1">
      <alignment horizontal="center" shrinkToFit="0" vertical="center" wrapText="0"/>
    </xf>
    <xf borderId="0" fillId="4" fontId="34" numFmtId="1" xfId="0" applyAlignment="1" applyFont="1" applyNumberFormat="1">
      <alignment horizontal="center" shrinkToFit="0" vertical="center" wrapText="0"/>
    </xf>
    <xf borderId="25" fillId="0" fontId="73" numFmtId="0" xfId="0" applyAlignment="1" applyBorder="1" applyFont="1">
      <alignment horizontal="center" readingOrder="0" shrinkToFit="0" vertical="center" wrapText="1"/>
    </xf>
    <xf borderId="20" fillId="0" fontId="73" numFmtId="0" xfId="0" applyAlignment="1" applyBorder="1" applyFont="1">
      <alignment horizontal="center" shrinkToFit="0" vertical="center" wrapText="1"/>
    </xf>
    <xf borderId="20" fillId="0" fontId="73" numFmtId="0" xfId="0" applyAlignment="1" applyBorder="1" applyFont="1">
      <alignment horizontal="center" shrinkToFit="0" vertical="center" wrapText="0"/>
    </xf>
    <xf borderId="20" fillId="4" fontId="73" numFmtId="165" xfId="0" applyAlignment="1" applyBorder="1" applyFont="1" applyNumberFormat="1">
      <alignment horizontal="center" shrinkToFit="0" vertical="center" wrapText="0"/>
    </xf>
    <xf borderId="25" fillId="18" fontId="73" numFmtId="1" xfId="0" applyAlignment="1" applyBorder="1" applyFont="1" applyNumberFormat="1">
      <alignment horizontal="center" shrinkToFit="0" vertical="center" wrapText="1"/>
    </xf>
    <xf borderId="29" fillId="8" fontId="73" numFmtId="1" xfId="0" applyAlignment="1" applyBorder="1" applyFont="1" applyNumberFormat="1">
      <alignment horizontal="center" shrinkToFit="0" vertical="center" wrapText="1"/>
    </xf>
    <xf borderId="105" fillId="2" fontId="75" numFmtId="165" xfId="0" applyAlignment="1" applyBorder="1" applyFont="1" applyNumberFormat="1">
      <alignment horizontal="center" readingOrder="0" shrinkToFit="0" vertical="center" wrapText="0"/>
    </xf>
    <xf borderId="118" fillId="3" fontId="58" numFmtId="173" xfId="0" applyAlignment="1" applyBorder="1" applyFont="1" applyNumberFormat="1">
      <alignment horizontal="center" shrinkToFit="0" vertical="center" wrapText="0"/>
    </xf>
    <xf borderId="70" fillId="4" fontId="34" numFmtId="1" xfId="0" applyAlignment="1" applyBorder="1" applyFont="1" applyNumberFormat="1">
      <alignment horizontal="center" shrinkToFit="0" vertical="center" wrapText="0"/>
    </xf>
    <xf borderId="25" fillId="0" fontId="73" numFmtId="0" xfId="0" applyAlignment="1" applyBorder="1" applyFont="1">
      <alignment horizontal="center" shrinkToFit="0" vertical="center" wrapText="1"/>
    </xf>
    <xf borderId="105" fillId="2" fontId="74" numFmtId="165" xfId="0" applyAlignment="1" applyBorder="1" applyFont="1" applyNumberFormat="1">
      <alignment horizontal="center" shrinkToFit="0" vertical="center" wrapText="0"/>
    </xf>
    <xf borderId="25" fillId="0" fontId="73" numFmtId="0" xfId="0" applyAlignment="1" applyBorder="1" applyFont="1">
      <alignment horizontal="center" shrinkToFit="0" vertical="center" wrapText="0"/>
    </xf>
    <xf borderId="25" fillId="0" fontId="1" numFmtId="166" xfId="0" applyAlignment="1" applyBorder="1" applyFont="1" applyNumberFormat="1">
      <alignment readingOrder="0" shrinkToFit="0" vertical="bottom" wrapText="0"/>
    </xf>
    <xf borderId="20" fillId="0" fontId="1" numFmtId="2" xfId="0" applyAlignment="1" applyBorder="1" applyFont="1" applyNumberFormat="1">
      <alignment readingOrder="0" shrinkToFit="0" vertical="bottom" wrapText="0"/>
    </xf>
    <xf borderId="20" fillId="0" fontId="1" numFmtId="2" xfId="0" applyAlignment="1" applyBorder="1" applyFont="1" applyNumberFormat="1">
      <alignment shrinkToFit="0" vertical="bottom" wrapText="0"/>
    </xf>
    <xf borderId="25" fillId="5" fontId="54" numFmtId="1" xfId="0" applyAlignment="1" applyBorder="1" applyFont="1" applyNumberFormat="1">
      <alignment readingOrder="0" shrinkToFit="0" vertical="bottom" wrapText="0"/>
    </xf>
    <xf borderId="20" fillId="5" fontId="54" numFmtId="167" xfId="0" applyAlignment="1" applyBorder="1" applyFont="1" applyNumberFormat="1">
      <alignment readingOrder="0" shrinkToFit="0" vertical="bottom" wrapText="0"/>
    </xf>
    <xf borderId="20" fillId="5" fontId="54" numFmtId="1" xfId="0" applyAlignment="1" applyBorder="1" applyFont="1" applyNumberFormat="1">
      <alignment readingOrder="0" shrinkToFit="0" vertical="bottom" wrapText="0"/>
    </xf>
    <xf borderId="20" fillId="5" fontId="54" numFmtId="1" xfId="0" applyAlignment="1" applyBorder="1" applyFont="1" applyNumberFormat="1">
      <alignment shrinkToFit="0" vertical="bottom" wrapText="0"/>
    </xf>
    <xf borderId="118" fillId="9" fontId="58" numFmtId="173" xfId="0" applyAlignment="1" applyBorder="1" applyFont="1" applyNumberFormat="1">
      <alignment horizontal="center" shrinkToFit="0" vertical="center" wrapText="0"/>
    </xf>
    <xf borderId="25" fillId="5" fontId="54" numFmtId="1" xfId="0" applyAlignment="1" applyBorder="1" applyFont="1" applyNumberFormat="1">
      <alignment shrinkToFit="0" vertical="bottom" wrapText="0"/>
    </xf>
    <xf borderId="44" fillId="0" fontId="1" numFmtId="1" xfId="0" applyAlignment="1" applyBorder="1" applyFont="1" applyNumberFormat="1">
      <alignment shrinkToFit="0" vertical="bottom" wrapText="0"/>
    </xf>
    <xf borderId="20" fillId="4" fontId="73" numFmtId="0" xfId="0" applyAlignment="1" applyBorder="1" applyFont="1">
      <alignment horizontal="center" shrinkToFit="0" vertical="center" wrapText="0"/>
    </xf>
    <xf borderId="20" fillId="5" fontId="54" numFmtId="167" xfId="0" applyAlignment="1" applyBorder="1" applyFont="1" applyNumberFormat="1">
      <alignment shrinkToFit="0" vertical="bottom" wrapText="0"/>
    </xf>
    <xf borderId="20" fillId="0" fontId="60" numFmtId="0" xfId="0" applyAlignment="1" applyBorder="1" applyFont="1">
      <alignment readingOrder="0" shrinkToFit="0" vertical="bottom" wrapText="0"/>
    </xf>
    <xf borderId="20" fillId="0" fontId="60" numFmtId="166" xfId="0" applyAlignment="1" applyBorder="1" applyFont="1" applyNumberFormat="1">
      <alignment horizontal="center" readingOrder="0" shrinkToFit="0" vertical="bottom" wrapText="0"/>
    </xf>
    <xf borderId="20" fillId="0" fontId="60" numFmtId="1" xfId="0" applyAlignment="1" applyBorder="1" applyFont="1" applyNumberFormat="1">
      <alignment horizontal="center" shrinkToFit="0" vertical="bottom" wrapText="0"/>
    </xf>
    <xf borderId="20" fillId="0" fontId="60" numFmtId="2" xfId="0" applyAlignment="1" applyBorder="1" applyFont="1" applyNumberFormat="1">
      <alignment horizontal="center" shrinkToFit="0" vertical="bottom" wrapText="0"/>
    </xf>
    <xf borderId="20" fillId="0" fontId="60" numFmtId="167" xfId="0" applyAlignment="1" applyBorder="1" applyFont="1" applyNumberFormat="1">
      <alignment horizontal="center" shrinkToFit="0" vertical="bottom" wrapText="0"/>
    </xf>
    <xf borderId="119" fillId="0" fontId="1" numFmtId="1" xfId="0" applyAlignment="1" applyBorder="1" applyFont="1" applyNumberFormat="1">
      <alignment shrinkToFit="0" vertical="bottom" wrapText="0"/>
    </xf>
    <xf borderId="120" fillId="0" fontId="1" numFmtId="1" xfId="0" applyAlignment="1" applyBorder="1" applyFont="1" applyNumberFormat="1">
      <alignment shrinkToFit="0" vertical="bottom" wrapText="0"/>
    </xf>
    <xf borderId="25" fillId="5" fontId="1" numFmtId="1" xfId="0" applyAlignment="1" applyBorder="1" applyFont="1" applyNumberFormat="1">
      <alignment readingOrder="0" vertical="bottom"/>
    </xf>
    <xf borderId="20" fillId="5" fontId="1" numFmtId="1" xfId="0" applyAlignment="1" applyBorder="1" applyFont="1" applyNumberFormat="1">
      <alignment vertical="bottom"/>
    </xf>
    <xf borderId="20" fillId="5" fontId="1" numFmtId="1" xfId="0" applyAlignment="1" applyBorder="1" applyFont="1" applyNumberFormat="1">
      <alignment readingOrder="0" vertical="bottom"/>
    </xf>
    <xf borderId="25" fillId="5" fontId="1" numFmtId="1" xfId="0" applyAlignment="1" applyBorder="1" applyFont="1" applyNumberFormat="1">
      <alignment vertical="bottom"/>
    </xf>
    <xf borderId="25" fillId="5" fontId="60" numFmtId="0" xfId="0" applyAlignment="1" applyBorder="1" applyFont="1">
      <alignment horizontal="center" readingOrder="0" shrinkToFit="0" vertical="bottom" wrapText="0"/>
    </xf>
    <xf borderId="20" fillId="5" fontId="60" numFmtId="1" xfId="0" applyAlignment="1" applyBorder="1" applyFont="1" applyNumberFormat="1">
      <alignment horizontal="center" shrinkToFit="0" vertical="bottom" wrapText="0"/>
    </xf>
    <xf borderId="121" fillId="0" fontId="15" numFmtId="166" xfId="0" applyAlignment="1" applyBorder="1" applyFont="1" applyNumberFormat="1">
      <alignment readingOrder="0" shrinkToFit="0" vertical="bottom" wrapText="0"/>
    </xf>
    <xf borderId="121" fillId="0" fontId="1" numFmtId="166" xfId="0" applyAlignment="1" applyBorder="1" applyFont="1" applyNumberFormat="1">
      <alignment readingOrder="0" vertical="bottom"/>
    </xf>
    <xf borderId="121" fillId="0" fontId="1" numFmtId="166" xfId="0" applyAlignment="1" applyBorder="1" applyFont="1" applyNumberFormat="1">
      <alignment vertical="bottom"/>
    </xf>
    <xf borderId="93" fillId="0" fontId="1" numFmtId="0" xfId="0" applyAlignment="1" applyBorder="1" applyFont="1">
      <alignment shrinkToFit="0" vertical="bottom" wrapText="0"/>
    </xf>
    <xf borderId="20" fillId="0" fontId="60" numFmtId="0" xfId="0" applyAlignment="1" applyBorder="1" applyFont="1">
      <alignment shrinkToFit="0" vertical="bottom" wrapText="0"/>
    </xf>
    <xf borderId="20" fillId="0" fontId="60" numFmtId="166" xfId="0" applyAlignment="1" applyBorder="1" applyFont="1" applyNumberFormat="1">
      <alignment horizontal="center" shrinkToFit="0" vertical="bottom" wrapText="0"/>
    </xf>
    <xf borderId="122" fillId="0" fontId="73" numFmtId="0" xfId="0" applyAlignment="1" applyBorder="1" applyFont="1">
      <alignment horizontal="center" shrinkToFit="0" vertical="center" wrapText="0"/>
    </xf>
    <xf borderId="93" fillId="0" fontId="73" numFmtId="0" xfId="0" applyAlignment="1" applyBorder="1" applyFont="1">
      <alignment horizontal="center" shrinkToFit="0" vertical="center" wrapText="0"/>
    </xf>
    <xf borderId="93" fillId="4" fontId="73" numFmtId="0" xfId="0" applyAlignment="1" applyBorder="1" applyFont="1">
      <alignment horizontal="center" shrinkToFit="0" vertical="center" wrapText="0"/>
    </xf>
    <xf borderId="123" fillId="9" fontId="58" numFmtId="173" xfId="0" applyAlignment="1" applyBorder="1" applyFont="1" applyNumberFormat="1">
      <alignment horizontal="center" shrinkToFit="0" vertical="center" wrapText="0"/>
    </xf>
    <xf borderId="11" fillId="18" fontId="1" numFmtId="1" xfId="0" applyAlignment="1" applyBorder="1" applyFont="1" applyNumberFormat="1">
      <alignment horizontal="center" shrinkToFit="0" vertical="center" wrapText="0"/>
    </xf>
    <xf borderId="11" fillId="2" fontId="76" numFmtId="165" xfId="0" applyAlignment="1" applyBorder="1" applyFont="1" applyNumberFormat="1">
      <alignment horizontal="center" shrinkToFit="0" vertical="center" wrapText="0"/>
    </xf>
    <xf borderId="0" fillId="0" fontId="1" numFmtId="173" xfId="0" applyAlignment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20" fillId="5" fontId="60" numFmtId="0" xfId="0" applyAlignment="1" applyBorder="1" applyFont="1">
      <alignment shrinkToFit="0" vertical="bottom" wrapText="0"/>
    </xf>
    <xf borderId="20" fillId="5" fontId="60" numFmtId="166" xfId="0" applyAlignment="1" applyBorder="1" applyFont="1" applyNumberFormat="1">
      <alignment horizontal="center" shrinkToFit="0" vertical="bottom" wrapText="0"/>
    </xf>
    <xf borderId="83" fillId="10" fontId="77" numFmtId="0" xfId="0" applyAlignment="1" applyBorder="1" applyFont="1">
      <alignment horizontal="center" shrinkToFit="0" vertical="bottom" wrapText="1"/>
    </xf>
    <xf borderId="103" fillId="0" fontId="2" numFmtId="0" xfId="0" applyBorder="1" applyFont="1"/>
    <xf borderId="20" fillId="10" fontId="77" numFmtId="0" xfId="0" applyAlignment="1" applyBorder="1" applyFont="1">
      <alignment shrinkToFit="0" vertical="bottom" wrapText="0"/>
    </xf>
    <xf borderId="29" fillId="10" fontId="78" numFmtId="165" xfId="0" applyAlignment="1" applyBorder="1" applyFont="1" applyNumberFormat="1">
      <alignment horizontal="center" shrinkToFit="0" vertical="center" wrapText="0"/>
    </xf>
    <xf borderId="29" fillId="10" fontId="78" numFmtId="1" xfId="0" applyAlignment="1" applyBorder="1" applyFont="1" applyNumberFormat="1">
      <alignment horizontal="center" shrinkToFit="0" vertical="center" wrapText="0"/>
    </xf>
    <xf borderId="29" fillId="5" fontId="79" numFmtId="1" xfId="0" applyAlignment="1" applyBorder="1" applyFont="1" applyNumberFormat="1">
      <alignment horizontal="center" shrinkToFit="0" vertical="center" wrapText="0"/>
    </xf>
    <xf borderId="29" fillId="2" fontId="80" numFmtId="1" xfId="0" applyAlignment="1" applyBorder="1" applyFont="1" applyNumberFormat="1">
      <alignment horizontal="center" shrinkToFit="0" vertical="center" wrapText="0"/>
    </xf>
    <xf borderId="11" fillId="10" fontId="81" numFmtId="0" xfId="0" applyAlignment="1" applyBorder="1" applyFont="1">
      <alignment horizontal="center" shrinkToFit="0" vertical="center" wrapText="0"/>
    </xf>
    <xf borderId="30" fillId="2" fontId="69" numFmtId="174" xfId="0" applyAlignment="1" applyBorder="1" applyFont="1" applyNumberFormat="1">
      <alignment horizontal="center" shrinkToFit="0" vertical="center" wrapText="1"/>
    </xf>
    <xf borderId="11" fillId="4" fontId="82" numFmtId="165" xfId="0" applyAlignment="1" applyBorder="1" applyFont="1" applyNumberFormat="1">
      <alignment horizontal="center" shrinkToFit="0" vertical="center" wrapText="0"/>
    </xf>
    <xf borderId="114" fillId="18" fontId="82" numFmtId="0" xfId="0" applyAlignment="1" applyBorder="1" applyFont="1">
      <alignment horizontal="center" shrinkToFit="0" vertical="center" wrapText="0"/>
    </xf>
    <xf borderId="68" fillId="8" fontId="82" numFmtId="0" xfId="0" applyAlignment="1" applyBorder="1" applyFont="1">
      <alignment horizontal="center" shrinkToFit="0" vertical="center" wrapText="0"/>
    </xf>
    <xf borderId="11" fillId="5" fontId="83" numFmtId="165" xfId="0" applyAlignment="1" applyBorder="1" applyFont="1" applyNumberFormat="1">
      <alignment horizontal="center" shrinkToFit="0" vertical="center" wrapText="0"/>
    </xf>
    <xf borderId="95" fillId="2" fontId="84" numFmtId="1" xfId="0" applyAlignment="1" applyBorder="1" applyFont="1" applyNumberFormat="1">
      <alignment horizontal="center" shrinkToFit="0" vertical="center" wrapText="1"/>
    </xf>
    <xf borderId="124" fillId="2" fontId="72" numFmtId="0" xfId="0" applyAlignment="1" applyBorder="1" applyFont="1">
      <alignment horizontal="center" shrinkToFit="0" vertical="center" wrapText="1"/>
    </xf>
    <xf borderId="125" fillId="2" fontId="69" numFmtId="0" xfId="0" applyAlignment="1" applyBorder="1" applyFont="1">
      <alignment horizontal="center" shrinkToFit="0" vertical="center" wrapText="1"/>
    </xf>
    <xf borderId="122" fillId="2" fontId="69" numFmtId="0" xfId="0" applyAlignment="1" applyBorder="1" applyFont="1">
      <alignment horizontal="center" shrinkToFit="0" vertical="center" wrapText="1"/>
    </xf>
    <xf borderId="93" fillId="2" fontId="69" numFmtId="0" xfId="0" applyAlignment="1" applyBorder="1" applyFont="1">
      <alignment horizontal="center" shrinkToFit="0" vertical="center" wrapText="1"/>
    </xf>
    <xf borderId="61" fillId="2" fontId="69" numFmtId="0" xfId="0" applyAlignment="1" applyBorder="1" applyFont="1">
      <alignment horizontal="center" shrinkToFit="0" vertical="center" wrapText="1"/>
    </xf>
    <xf borderId="126" fillId="4" fontId="82" numFmtId="0" xfId="0" applyAlignment="1" applyBorder="1" applyFont="1">
      <alignment horizontal="center" shrinkToFit="0" vertical="center" wrapText="1"/>
    </xf>
    <xf borderId="127" fillId="18" fontId="82" numFmtId="0" xfId="0" applyAlignment="1" applyBorder="1" applyFont="1">
      <alignment horizontal="center" shrinkToFit="0" vertical="center" wrapText="1"/>
    </xf>
    <xf borderId="127" fillId="8" fontId="82" numFmtId="0" xfId="0" applyAlignment="1" applyBorder="1" applyFont="1">
      <alignment horizontal="center" shrinkToFit="0" vertical="center" wrapText="1"/>
    </xf>
    <xf borderId="124" fillId="5" fontId="83" numFmtId="0" xfId="0" applyAlignment="1" applyBorder="1" applyFont="1">
      <alignment horizontal="center" shrinkToFit="0" vertical="center" wrapText="0"/>
    </xf>
    <xf borderId="124" fillId="2" fontId="69" numFmtId="173" xfId="0" applyAlignment="1" applyBorder="1" applyFont="1" applyNumberFormat="1">
      <alignment horizontal="center" shrinkToFit="0" vertical="center" wrapText="0"/>
    </xf>
    <xf borderId="128" fillId="2" fontId="72" numFmtId="1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bottom" wrapText="1"/>
    </xf>
    <xf borderId="23" fillId="0" fontId="11" numFmtId="0" xfId="0" applyAlignment="1" applyBorder="1" applyFont="1">
      <alignment horizontal="center" shrinkToFit="0" vertical="bottom" wrapText="1"/>
    </xf>
    <xf borderId="49" fillId="0" fontId="1" numFmtId="0" xfId="0" applyAlignment="1" applyBorder="1" applyFont="1">
      <alignment horizontal="center" shrinkToFit="0" vertical="bottom" wrapText="1"/>
    </xf>
    <xf borderId="72" fillId="0" fontId="1" numFmtId="0" xfId="0" applyAlignment="1" applyBorder="1" applyFont="1">
      <alignment horizontal="center" shrinkToFit="0" vertical="bottom" wrapText="1"/>
    </xf>
    <xf borderId="108" fillId="0" fontId="58" numFmtId="0" xfId="0" applyAlignment="1" applyBorder="1" applyFont="1">
      <alignment shrinkToFit="0" vertical="bottom" wrapText="0"/>
    </xf>
    <xf borderId="23" fillId="4" fontId="1" numFmtId="165" xfId="0" applyAlignment="1" applyBorder="1" applyFont="1" applyNumberFormat="1">
      <alignment horizontal="center" shrinkToFit="0" vertical="bottom" wrapText="0"/>
    </xf>
    <xf borderId="23" fillId="18" fontId="58" numFmtId="1" xfId="0" applyAlignment="1" applyBorder="1" applyFont="1" applyNumberFormat="1">
      <alignment horizontal="center" shrinkToFit="0" vertical="center" wrapText="1"/>
    </xf>
    <xf borderId="23" fillId="8" fontId="58" numFmtId="1" xfId="0" applyAlignment="1" applyBorder="1" applyFont="1" applyNumberFormat="1">
      <alignment horizontal="center" shrinkToFit="0" vertical="center" wrapText="1"/>
    </xf>
    <xf borderId="0" fillId="5" fontId="18" numFmtId="165" xfId="0" applyAlignment="1" applyFont="1" applyNumberFormat="1">
      <alignment horizontal="center" shrinkToFit="0" vertical="center" wrapText="0"/>
    </xf>
    <xf borderId="25" fillId="0" fontId="1" numFmtId="0" xfId="0" applyAlignment="1" applyBorder="1" applyFont="1">
      <alignment horizontal="center" readingOrder="0" shrinkToFit="0" vertical="bottom" wrapText="0"/>
    </xf>
    <xf borderId="121" fillId="5" fontId="54" numFmtId="1" xfId="0" applyAlignment="1" applyBorder="1" applyFont="1" applyNumberFormat="1">
      <alignment shrinkToFit="0" vertical="bottom" wrapText="0"/>
    </xf>
    <xf borderId="15" fillId="0" fontId="11" numFmtId="0" xfId="0" applyAlignment="1" applyBorder="1" applyFont="1">
      <alignment horizontal="center" shrinkToFit="0" vertical="bottom" wrapText="1"/>
    </xf>
    <xf borderId="17" fillId="0" fontId="11" numFmtId="0" xfId="0" applyAlignment="1" applyBorder="1" applyFont="1">
      <alignment horizontal="center" shrinkToFit="0" vertical="bottom" wrapText="1"/>
    </xf>
    <xf borderId="17" fillId="0" fontId="1" numFmtId="0" xfId="0" applyAlignment="1" applyBorder="1" applyFont="1">
      <alignment horizontal="center" shrinkToFit="0" vertical="bottom" wrapText="1"/>
    </xf>
    <xf borderId="17" fillId="0" fontId="58" numFmtId="0" xfId="0" applyAlignment="1" applyBorder="1" applyFont="1">
      <alignment shrinkToFit="0" vertical="bottom" wrapText="0"/>
    </xf>
    <xf borderId="121" fillId="5" fontId="1" numFmtId="1" xfId="0" applyAlignment="1" applyBorder="1" applyFont="1" applyNumberFormat="1">
      <alignment vertical="bottom"/>
    </xf>
    <xf borderId="17" fillId="4" fontId="1" numFmtId="165" xfId="0" applyAlignment="1" applyBorder="1" applyFont="1" applyNumberFormat="1">
      <alignment horizontal="center" shrinkToFit="0" vertical="bottom" wrapText="0"/>
    </xf>
    <xf borderId="17" fillId="18" fontId="58" numFmtId="1" xfId="0" applyAlignment="1" applyBorder="1" applyFont="1" applyNumberFormat="1">
      <alignment horizontal="center" shrinkToFit="0" vertical="center" wrapText="1"/>
    </xf>
    <xf borderId="17" fillId="8" fontId="58" numFmtId="1" xfId="0" applyAlignment="1" applyBorder="1" applyFont="1" applyNumberFormat="1">
      <alignment horizontal="center" shrinkToFit="0" vertical="center" wrapText="1"/>
    </xf>
    <xf borderId="17" fillId="5" fontId="18" numFmtId="165" xfId="0" applyAlignment="1" applyBorder="1" applyFont="1" applyNumberFormat="1">
      <alignment horizontal="center" shrinkToFit="0" vertical="center" wrapText="0"/>
    </xf>
    <xf borderId="121" fillId="5" fontId="1" numFmtId="1" xfId="0" applyAlignment="1" applyBorder="1" applyFont="1" applyNumberFormat="1">
      <alignment readingOrder="0" vertical="bottom"/>
    </xf>
    <xf borderId="17" fillId="3" fontId="58" numFmtId="173" xfId="0" applyAlignment="1" applyBorder="1" applyFont="1" applyNumberFormat="1">
      <alignment horizontal="center" shrinkToFit="0" vertical="center" wrapText="0"/>
    </xf>
    <xf borderId="19" fillId="2" fontId="59" numFmtId="1" xfId="0" applyAlignment="1" applyBorder="1" applyFont="1" applyNumberFormat="1">
      <alignment horizontal="center" shrinkToFit="0" vertical="center" wrapText="0"/>
    </xf>
    <xf borderId="71" fillId="0" fontId="1" numFmtId="0" xfId="0" applyAlignment="1" applyBorder="1" applyFont="1">
      <alignment horizontal="center" shrinkToFit="0" vertical="center" wrapText="0"/>
    </xf>
    <xf borderId="20" fillId="0" fontId="1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bottom" wrapText="1"/>
    </xf>
    <xf borderId="20" fillId="4" fontId="1" numFmtId="165" xfId="0" applyAlignment="1" applyBorder="1" applyFont="1" applyNumberFormat="1">
      <alignment horizontal="center" shrinkToFit="0" vertical="center" wrapText="0"/>
    </xf>
    <xf borderId="20" fillId="18" fontId="58" numFmtId="1" xfId="0" applyAlignment="1" applyBorder="1" applyFont="1" applyNumberFormat="1">
      <alignment horizontal="center" shrinkToFit="0" vertical="center" wrapText="1"/>
    </xf>
    <xf borderId="20" fillId="8" fontId="58" numFmtId="1" xfId="0" applyAlignment="1" applyBorder="1" applyFont="1" applyNumberFormat="1">
      <alignment horizontal="center" shrinkToFit="0" vertical="center" wrapText="1"/>
    </xf>
    <xf borderId="20" fillId="5" fontId="18" numFmtId="165" xfId="0" applyAlignment="1" applyBorder="1" applyFont="1" applyNumberFormat="1">
      <alignment horizontal="center" shrinkToFit="0" vertical="center" wrapText="0"/>
    </xf>
    <xf borderId="20" fillId="3" fontId="58" numFmtId="173" xfId="0" applyAlignment="1" applyBorder="1" applyFont="1" applyNumberFormat="1">
      <alignment horizontal="center" shrinkToFit="0" vertical="center" wrapText="0"/>
    </xf>
    <xf borderId="29" fillId="2" fontId="59" numFmtId="1" xfId="0" applyAlignment="1" applyBorder="1" applyFont="1" applyNumberFormat="1">
      <alignment horizontal="center" shrinkToFit="0" vertical="center" wrapText="0"/>
    </xf>
    <xf borderId="20" fillId="0" fontId="11" numFmtId="0" xfId="0" applyAlignment="1" applyBorder="1" applyFont="1">
      <alignment horizontal="center" shrinkToFit="0" vertical="center" wrapText="0"/>
    </xf>
    <xf borderId="93" fillId="0" fontId="1" numFmtId="0" xfId="0" applyAlignment="1" applyBorder="1" applyFont="1">
      <alignment readingOrder="0" shrinkToFit="0" vertical="bottom" wrapText="0"/>
    </xf>
    <xf borderId="121" fillId="0" fontId="15" numFmtId="166" xfId="0" applyAlignment="1" applyBorder="1" applyFont="1" applyNumberFormat="1">
      <alignment shrinkToFit="0" vertical="bottom" wrapText="0"/>
    </xf>
    <xf borderId="20" fillId="5" fontId="60" numFmtId="0" xfId="0" applyAlignment="1" applyBorder="1" applyFont="1">
      <alignment horizontal="left" shrinkToFit="0" vertical="bottom" wrapText="0"/>
    </xf>
    <xf borderId="20" fillId="5" fontId="60" numFmtId="0" xfId="0" applyAlignment="1" applyBorder="1" applyFont="1">
      <alignment horizontal="center" shrinkToFit="0" vertical="bottom" wrapText="0"/>
    </xf>
    <xf borderId="42" fillId="5" fontId="60" numFmtId="0" xfId="0" applyAlignment="1" applyBorder="1" applyFont="1">
      <alignment horizontal="center" shrinkToFit="0" vertical="bottom" wrapText="0"/>
    </xf>
    <xf borderId="42" fillId="5" fontId="60" numFmtId="1" xfId="0" applyAlignment="1" applyBorder="1" applyFont="1" applyNumberFormat="1">
      <alignment horizontal="center" shrinkToFit="0" vertical="bottom" wrapText="0"/>
    </xf>
    <xf borderId="93" fillId="0" fontId="60" numFmtId="1" xfId="0" applyAlignment="1" applyBorder="1" applyFont="1" applyNumberFormat="1">
      <alignment horizontal="center" shrinkToFit="0" vertical="bottom" wrapText="0"/>
    </xf>
    <xf borderId="42" fillId="0" fontId="60" numFmtId="1" xfId="0" applyAlignment="1" applyBorder="1" applyFont="1" applyNumberFormat="1">
      <alignment horizontal="center" shrinkToFit="0" vertical="bottom" wrapText="0"/>
    </xf>
    <xf borderId="42" fillId="0" fontId="60" numFmtId="2" xfId="0" applyAlignment="1" applyBorder="1" applyFont="1" applyNumberFormat="1">
      <alignment horizontal="center" shrinkToFit="0" vertical="bottom" wrapText="0"/>
    </xf>
    <xf borderId="42" fillId="0" fontId="60" numFmtId="167" xfId="0" applyAlignment="1" applyBorder="1" applyFont="1" applyNumberFormat="1">
      <alignment horizontal="center" shrinkToFit="0" vertical="bottom" wrapText="0"/>
    </xf>
    <xf borderId="40" fillId="0" fontId="15" numFmtId="166" xfId="0" applyAlignment="1" applyBorder="1" applyFont="1" applyNumberFormat="1">
      <alignment shrinkToFit="0" vertical="bottom" wrapText="0"/>
    </xf>
    <xf borderId="42" fillId="0" fontId="15" numFmtId="2" xfId="0" applyAlignment="1" applyBorder="1" applyFont="1" applyNumberFormat="1">
      <alignment horizontal="right" shrinkToFit="0" vertical="bottom" wrapText="0"/>
    </xf>
    <xf borderId="129" fillId="0" fontId="1" numFmtId="1" xfId="0" applyAlignment="1" applyBorder="1" applyFont="1" applyNumberFormat="1">
      <alignment shrinkToFit="0" vertical="bottom" wrapText="0"/>
    </xf>
    <xf borderId="11" fillId="5" fontId="85" numFmtId="0" xfId="0" applyAlignment="1" applyBorder="1" applyFont="1">
      <alignment horizontal="center" shrinkToFit="0" vertical="bottom" wrapText="0"/>
    </xf>
    <xf borderId="11" fillId="5" fontId="86" numFmtId="0" xfId="0" applyAlignment="1" applyBorder="1" applyFont="1">
      <alignment horizontal="left" shrinkToFit="0" vertical="bottom" wrapText="0"/>
    </xf>
    <xf borderId="130" fillId="5" fontId="1" numFmtId="1" xfId="0" applyAlignment="1" applyBorder="1" applyFont="1" applyNumberFormat="1">
      <alignment horizontal="center" shrinkToFit="0" vertical="bottom" wrapText="0"/>
    </xf>
    <xf borderId="109" fillId="5" fontId="1" numFmtId="1" xfId="0" applyAlignment="1" applyBorder="1" applyFont="1" applyNumberFormat="1">
      <alignment horizontal="center" shrinkToFit="0" vertical="bottom" wrapText="0"/>
    </xf>
    <xf borderId="0" fillId="5" fontId="1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6" xfId="0" applyAlignment="1" applyFont="1" applyNumberForma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1" numFmtId="167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bottom" wrapText="0"/>
    </xf>
    <xf borderId="0" fillId="18" fontId="1" numFmtId="1" xfId="0" applyAlignment="1" applyFont="1" applyNumberFormat="1">
      <alignment horizontal="center" shrinkToFit="0" vertical="center" wrapText="0"/>
    </xf>
    <xf borderId="0" fillId="2" fontId="76" numFmtId="165" xfId="0" applyAlignment="1" applyFont="1" applyNumberFormat="1">
      <alignment horizontal="center" shrinkToFit="0" vertical="center" wrapText="0"/>
    </xf>
    <xf borderId="20" fillId="0" fontId="11" numFmtId="0" xfId="0" applyAlignment="1" applyBorder="1" applyFont="1">
      <alignment horizontal="center" shrinkToFit="0" vertical="bottom" wrapText="1"/>
    </xf>
    <xf borderId="20" fillId="0" fontId="1" numFmtId="0" xfId="0" applyAlignment="1" applyBorder="1" applyFont="1">
      <alignment horizontal="center" shrinkToFit="0" vertical="bottom" wrapText="1"/>
    </xf>
    <xf borderId="20" fillId="0" fontId="58" numFmtId="0" xfId="0" applyAlignment="1" applyBorder="1" applyFont="1">
      <alignment shrinkToFit="0" vertical="bottom" wrapText="0"/>
    </xf>
    <xf borderId="20" fillId="4" fontId="1" numFmtId="165" xfId="0" applyAlignment="1" applyBorder="1" applyFont="1" applyNumberFormat="1">
      <alignment horizontal="center" shrinkToFit="0" vertical="bottom" wrapText="0"/>
    </xf>
    <xf borderId="20" fillId="0" fontId="1" numFmtId="0" xfId="0" applyAlignment="1" applyBorder="1" applyFont="1">
      <alignment horizontal="center"/>
    </xf>
    <xf borderId="131" fillId="0" fontId="15" numFmtId="166" xfId="0" applyAlignment="1" applyBorder="1" applyFont="1" applyNumberFormat="1">
      <alignment shrinkToFit="0" vertical="bottom" wrapText="0"/>
    </xf>
    <xf borderId="132" fillId="0" fontId="15" numFmtId="2" xfId="0" applyAlignment="1" applyBorder="1" applyFont="1" applyNumberFormat="1">
      <alignment horizontal="right" shrinkToFit="0" vertical="bottom" wrapText="0"/>
    </xf>
    <xf borderId="133" fillId="0" fontId="1" numFmtId="1" xfId="0" applyAlignment="1" applyBorder="1" applyFont="1" applyNumberFormat="1">
      <alignment shrinkToFit="0" vertical="bottom" wrapText="0"/>
    </xf>
    <xf borderId="131" fillId="0" fontId="1" numFmtId="166" xfId="0" applyAlignment="1" applyBorder="1" applyFont="1" applyNumberFormat="1">
      <alignment vertical="bottom"/>
    </xf>
    <xf borderId="132" fillId="0" fontId="1" numFmtId="2" xfId="0" applyAlignment="1" applyBorder="1" applyFont="1" applyNumberFormat="1">
      <alignment vertical="bottom"/>
    </xf>
    <xf borderId="134" fillId="5" fontId="1" numFmtId="1" xfId="0" applyAlignment="1" applyBorder="1" applyFont="1" applyNumberFormat="1">
      <alignment horizontal="center" shrinkToFit="0" vertical="bottom" wrapText="0"/>
    </xf>
    <xf borderId="0" fillId="18" fontId="1" numFmtId="0" xfId="0" applyAlignment="1" applyFont="1">
      <alignment horizontal="center" shrinkToFit="0" vertical="center" wrapText="0"/>
    </xf>
    <xf borderId="0" fillId="8" fontId="1" numFmtId="0" xfId="0" applyAlignment="1" applyFont="1">
      <alignment horizontal="center" shrinkToFit="0" vertical="center" wrapText="0"/>
    </xf>
    <xf borderId="0" fillId="2" fontId="76" numFmtId="0" xfId="0" applyAlignment="1" applyFont="1">
      <alignment horizontal="center" shrinkToFit="0" vertical="center" wrapText="0"/>
    </xf>
    <xf borderId="20" fillId="4" fontId="87" numFmtId="165" xfId="0" applyAlignment="1" applyBorder="1" applyFont="1" applyNumberFormat="1">
      <alignment horizontal="center" shrinkToFit="0" vertical="bottom" wrapText="0"/>
    </xf>
    <xf borderId="11" fillId="2" fontId="88" numFmtId="166" xfId="0" applyAlignment="1" applyBorder="1" applyFont="1" applyNumberFormat="1">
      <alignment horizontal="center" readingOrder="0" shrinkToFit="0" vertical="bottom" wrapText="0"/>
    </xf>
    <xf borderId="11" fillId="4" fontId="89" numFmtId="1" xfId="0" applyAlignment="1" applyBorder="1" applyFont="1" applyNumberFormat="1">
      <alignment horizontal="center" shrinkToFit="0" vertical="bottom" wrapText="0"/>
    </xf>
    <xf borderId="11" fillId="19" fontId="90" numFmtId="1" xfId="0" applyAlignment="1" applyBorder="1" applyFill="1" applyFont="1" applyNumberFormat="1">
      <alignment horizontal="center" shrinkToFit="0" vertical="bottom" wrapText="0"/>
    </xf>
    <xf borderId="0" fillId="0" fontId="1" numFmtId="1" xfId="0" applyAlignment="1" applyFont="1" applyNumberFormat="1">
      <alignment shrinkToFit="0" vertical="bottom" wrapText="0"/>
    </xf>
    <xf borderId="20" fillId="9" fontId="58" numFmtId="173" xfId="0" applyAlignment="1" applyBorder="1" applyFont="1" applyNumberFormat="1">
      <alignment horizontal="center" shrinkToFit="0" vertical="center" wrapText="0"/>
    </xf>
    <xf borderId="40" fillId="0" fontId="11" numFmtId="0" xfId="0" applyAlignment="1" applyBorder="1" applyFont="1">
      <alignment horizontal="center" shrinkToFit="0" vertical="bottom" wrapText="1"/>
    </xf>
    <xf borderId="42" fillId="0" fontId="1" numFmtId="0" xfId="0" applyAlignment="1" applyBorder="1" applyFont="1">
      <alignment horizontal="center" shrinkToFit="0" vertical="center" wrapText="0"/>
    </xf>
    <xf borderId="42" fillId="4" fontId="1" numFmtId="165" xfId="0" applyAlignment="1" applyBorder="1" applyFont="1" applyNumberFormat="1">
      <alignment horizontal="center" shrinkToFit="0" vertical="center" wrapText="0"/>
    </xf>
    <xf borderId="42" fillId="18" fontId="58" numFmtId="1" xfId="0" applyAlignment="1" applyBorder="1" applyFont="1" applyNumberFormat="1">
      <alignment horizontal="center" shrinkToFit="0" vertical="center" wrapText="1"/>
    </xf>
    <xf borderId="42" fillId="8" fontId="58" numFmtId="1" xfId="0" applyAlignment="1" applyBorder="1" applyFont="1" applyNumberFormat="1">
      <alignment horizontal="center" shrinkToFit="0" vertical="center" wrapText="1"/>
    </xf>
    <xf borderId="42" fillId="5" fontId="18" numFmtId="165" xfId="0" applyAlignment="1" applyBorder="1" applyFont="1" applyNumberFormat="1">
      <alignment horizontal="center" shrinkToFit="0" vertical="center" wrapText="0"/>
    </xf>
    <xf borderId="42" fillId="9" fontId="58" numFmtId="173" xfId="0" applyAlignment="1" applyBorder="1" applyFont="1" applyNumberFormat="1">
      <alignment horizontal="center" shrinkToFit="0" vertical="center" wrapText="0"/>
    </xf>
    <xf borderId="44" fillId="2" fontId="59" numFmtId="1" xfId="0" applyAlignment="1" applyBorder="1" applyFont="1" applyNumberFormat="1">
      <alignment horizontal="center" shrinkToFit="0" vertical="center" wrapText="0"/>
    </xf>
    <xf borderId="11" fillId="18" fontId="1" numFmtId="0" xfId="0" applyAlignment="1" applyBorder="1" applyFont="1">
      <alignment horizontal="center" shrinkToFit="0" vertical="center" wrapText="0"/>
    </xf>
    <xf borderId="11" fillId="8" fontId="1" numFmtId="0" xfId="0" applyAlignment="1" applyBorder="1" applyFont="1">
      <alignment horizontal="center" shrinkToFit="0" vertical="center" wrapText="0"/>
    </xf>
    <xf borderId="11" fillId="5" fontId="18" numFmtId="165" xfId="0" applyAlignment="1" applyBorder="1" applyFont="1" applyNumberFormat="1">
      <alignment horizontal="center" shrinkToFit="0" vertical="center" wrapText="0"/>
    </xf>
    <xf borderId="0" fillId="14" fontId="91" numFmtId="0" xfId="0" applyAlignment="1" applyFont="1">
      <alignment horizontal="center"/>
    </xf>
    <xf borderId="0" fillId="2" fontId="92" numFmtId="0" xfId="0" applyAlignment="1" applyFont="1">
      <alignment horizontal="center" shrinkToFit="0" vertical="center" wrapText="0"/>
    </xf>
    <xf borderId="17" fillId="2" fontId="93" numFmtId="0" xfId="0" applyAlignment="1" applyBorder="1" applyFont="1">
      <alignment horizontal="center" shrinkToFit="0" vertical="center" wrapText="0"/>
    </xf>
    <xf borderId="0" fillId="14" fontId="94" numFmtId="3" xfId="0" applyFont="1" applyNumberFormat="1"/>
    <xf borderId="0" fillId="14" fontId="95" numFmtId="0" xfId="0" applyAlignment="1" applyFont="1">
      <alignment horizontal="center"/>
    </xf>
    <xf borderId="0" fillId="14" fontId="95" numFmtId="0" xfId="0" applyFont="1"/>
    <xf borderId="0" fillId="14" fontId="62" numFmtId="0" xfId="0" applyFont="1"/>
    <xf borderId="0" fillId="0" fontId="96" numFmtId="0" xfId="0" applyAlignment="1" applyFont="1">
      <alignment horizontal="center"/>
    </xf>
    <xf borderId="0" fillId="0" fontId="96" numFmtId="165" xfId="0" applyAlignment="1" applyFont="1" applyNumberFormat="1">
      <alignment horizontal="center"/>
    </xf>
    <xf borderId="0" fillId="0" fontId="96" numFmtId="1" xfId="0" applyAlignment="1" applyFont="1" applyNumberFormat="1">
      <alignment horizontal="center"/>
    </xf>
    <xf borderId="0" fillId="0" fontId="96" numFmtId="170" xfId="0" applyAlignment="1" applyFont="1" applyNumberFormat="1">
      <alignment horizontal="center"/>
    </xf>
    <xf borderId="0" fillId="0" fontId="96" numFmtId="1" xfId="0" applyAlignment="1" applyFont="1" applyNumberFormat="1">
      <alignment horizontal="center" shrinkToFit="0" vertical="center" wrapText="0"/>
    </xf>
    <xf borderId="0" fillId="0" fontId="96" numFmtId="1" xfId="0" applyFont="1" applyNumberFormat="1"/>
    <xf borderId="0" fillId="0" fontId="96" numFmtId="165" xfId="0" applyFont="1" applyNumberFormat="1"/>
    <xf borderId="0" fillId="0" fontId="63" numFmtId="1" xfId="0" applyFont="1" applyNumberFormat="1"/>
    <xf borderId="0" fillId="0" fontId="97" numFmtId="0" xfId="0" applyFont="1"/>
    <xf borderId="0" fillId="0" fontId="63" numFmtId="0" xfId="0" applyFont="1"/>
    <xf borderId="0" fillId="0" fontId="96" numFmtId="0" xfId="0" applyFont="1"/>
    <xf borderId="66" fillId="0" fontId="96" numFmtId="0" xfId="0" applyBorder="1" applyFont="1"/>
    <xf borderId="81" fillId="0" fontId="96" numFmtId="0" xfId="0" applyBorder="1" applyFont="1"/>
    <xf borderId="82" fillId="0" fontId="96" numFmtId="1" xfId="0" applyBorder="1" applyFont="1" applyNumberFormat="1"/>
    <xf borderId="0" fillId="19" fontId="98" numFmtId="0" xfId="0" applyAlignment="1" applyFont="1">
      <alignment horizontal="center" shrinkToFit="0" vertical="center" wrapText="0"/>
    </xf>
    <xf borderId="86" fillId="19" fontId="98" numFmtId="0" xfId="0" applyAlignment="1" applyBorder="1" applyFont="1">
      <alignment horizontal="center" shrinkToFit="0" vertical="center" wrapText="0"/>
    </xf>
    <xf borderId="87" fillId="4" fontId="1" numFmtId="165" xfId="0" applyAlignment="1" applyBorder="1" applyFont="1" applyNumberFormat="1">
      <alignment horizontal="center" shrinkToFit="0" vertical="center" wrapText="0"/>
    </xf>
    <xf borderId="27" fillId="4" fontId="1" numFmtId="165" xfId="0" applyAlignment="1" applyBorder="1" applyFont="1" applyNumberFormat="1">
      <alignment horizontal="center" shrinkToFit="0" vertical="center" wrapText="0"/>
    </xf>
    <xf borderId="90" fillId="19" fontId="99" numFmtId="165" xfId="0" applyAlignment="1" applyBorder="1" applyFont="1" applyNumberFormat="1">
      <alignment horizontal="center" shrinkToFit="0" vertical="center" wrapText="0"/>
    </xf>
    <xf borderId="5" fillId="19" fontId="99" numFmtId="170" xfId="0" applyAlignment="1" applyBorder="1" applyFont="1" applyNumberFormat="1">
      <alignment horizontal="center" shrinkToFit="0" vertical="center" wrapText="0"/>
    </xf>
    <xf borderId="135" fillId="14" fontId="21" numFmtId="1" xfId="0" applyAlignment="1" applyBorder="1" applyFont="1" applyNumberFormat="1">
      <alignment horizontal="center" shrinkToFit="0" vertical="center" wrapText="0"/>
    </xf>
    <xf borderId="66" fillId="14" fontId="1" numFmtId="1" xfId="0" applyAlignment="1" applyBorder="1" applyFont="1" applyNumberFormat="1">
      <alignment horizontal="center" shrinkToFit="0" vertical="center" wrapText="0"/>
    </xf>
    <xf borderId="82" fillId="14" fontId="1" numFmtId="1" xfId="0" applyAlignment="1" applyBorder="1" applyFont="1" applyNumberFormat="1">
      <alignment horizontal="center" shrinkToFit="0" vertical="center" wrapText="0"/>
    </xf>
    <xf borderId="11" fillId="14" fontId="100" numFmtId="165" xfId="0" applyAlignment="1" applyBorder="1" applyFont="1" applyNumberFormat="1">
      <alignment horizontal="center" shrinkToFit="0" vertical="center" wrapText="0"/>
    </xf>
    <xf borderId="11" fillId="14" fontId="1" numFmtId="0" xfId="0" applyAlignment="1" applyBorder="1" applyFont="1">
      <alignment horizontal="center" shrinkToFit="0" vertical="center" wrapText="0"/>
    </xf>
    <xf borderId="0" fillId="2" fontId="101" numFmtId="0" xfId="0" applyAlignment="1" applyFont="1">
      <alignment horizontal="center" shrinkToFit="0" vertical="center" wrapText="0"/>
    </xf>
    <xf borderId="93" fillId="2" fontId="102" numFmtId="0" xfId="0" applyAlignment="1" applyBorder="1" applyFont="1">
      <alignment horizontal="center" shrinkToFit="0" vertical="center" wrapText="0"/>
    </xf>
    <xf borderId="94" fillId="4" fontId="1" numFmtId="165" xfId="0" applyAlignment="1" applyBorder="1" applyFont="1" applyNumberFormat="1">
      <alignment horizontal="center" shrinkToFit="0" vertical="center" wrapText="0"/>
    </xf>
    <xf borderId="83" fillId="2" fontId="69" numFmtId="0" xfId="0" applyAlignment="1" applyBorder="1" applyFont="1">
      <alignment horizontal="center" shrinkToFit="0" vertical="center" wrapText="0"/>
    </xf>
    <xf borderId="95" fillId="2" fontId="72" numFmtId="1" xfId="0" applyAlignment="1" applyBorder="1" applyFont="1" applyNumberFormat="1">
      <alignment horizontal="center" shrinkToFit="0" vertical="center" wrapText="1"/>
    </xf>
    <xf borderId="136" fillId="2" fontId="72" numFmtId="0" xfId="0" applyAlignment="1" applyBorder="1" applyFont="1">
      <alignment horizontal="center" shrinkToFit="0" vertical="center" wrapText="1"/>
    </xf>
    <xf borderId="137" fillId="2" fontId="69" numFmtId="0" xfId="0" applyAlignment="1" applyBorder="1" applyFont="1">
      <alignment horizontal="center" shrinkToFit="0" vertical="center" wrapText="1"/>
    </xf>
    <xf borderId="26" fillId="2" fontId="69" numFmtId="0" xfId="0" applyAlignment="1" applyBorder="1" applyFont="1">
      <alignment horizontal="center" shrinkToFit="0" vertical="center" wrapText="1"/>
    </xf>
    <xf borderId="87" fillId="2" fontId="69" numFmtId="0" xfId="0" applyAlignment="1" applyBorder="1" applyFont="1">
      <alignment horizontal="center" shrinkToFit="0" vertical="center" wrapText="1"/>
    </xf>
    <xf borderId="15" fillId="2" fontId="69" numFmtId="165" xfId="0" applyAlignment="1" applyBorder="1" applyFont="1" applyNumberFormat="1">
      <alignment horizontal="center" shrinkToFit="0" vertical="center" wrapText="0"/>
    </xf>
    <xf borderId="17" fillId="2" fontId="69" numFmtId="165" xfId="0" applyAlignment="1" applyBorder="1" applyFont="1" applyNumberFormat="1">
      <alignment horizontal="center" shrinkToFit="0" vertical="center" wrapText="0"/>
    </xf>
    <xf borderId="17" fillId="2" fontId="69" numFmtId="175" xfId="0" applyAlignment="1" applyBorder="1" applyFont="1" applyNumberFormat="1">
      <alignment horizontal="center" shrinkToFit="0" vertical="center" wrapText="0"/>
    </xf>
    <xf borderId="19" fillId="2" fontId="69" numFmtId="165" xfId="0" applyAlignment="1" applyBorder="1" applyFont="1" applyNumberFormat="1">
      <alignment horizontal="center" shrinkToFit="0" vertical="center" wrapText="0"/>
    </xf>
    <xf borderId="96" fillId="4" fontId="82" numFmtId="0" xfId="0" applyAlignment="1" applyBorder="1" applyFont="1">
      <alignment horizontal="center" shrinkToFit="0" vertical="center" wrapText="1"/>
    </xf>
    <xf borderId="97" fillId="13" fontId="82" numFmtId="0" xfId="0" applyAlignment="1" applyBorder="1" applyFont="1">
      <alignment horizontal="center" shrinkToFit="0" vertical="center" wrapText="1"/>
    </xf>
    <xf borderId="97" fillId="8" fontId="82" numFmtId="0" xfId="0" applyAlignment="1" applyBorder="1" applyFont="1">
      <alignment horizontal="center" shrinkToFit="0" vertical="center" wrapText="1"/>
    </xf>
    <xf borderId="98" fillId="2" fontId="72" numFmtId="1" xfId="0" applyAlignment="1" applyBorder="1" applyFont="1" applyNumberFormat="1">
      <alignment horizontal="center" shrinkToFit="0" vertical="center" wrapText="1"/>
    </xf>
    <xf borderId="18" fillId="2" fontId="72" numFmtId="0" xfId="0" applyAlignment="1" applyBorder="1" applyFont="1">
      <alignment horizontal="center" shrinkToFit="0" vertical="center" wrapText="1"/>
    </xf>
    <xf borderId="21" fillId="2" fontId="69" numFmtId="0" xfId="0" applyAlignment="1" applyBorder="1" applyFont="1">
      <alignment horizontal="center" shrinkToFit="0" vertical="center" wrapText="1"/>
    </xf>
    <xf borderId="18" fillId="2" fontId="69" numFmtId="0" xfId="0" applyAlignment="1" applyBorder="1" applyFont="1">
      <alignment horizontal="center" shrinkToFit="0" vertical="center" wrapText="1"/>
    </xf>
    <xf borderId="11" fillId="2" fontId="69" numFmtId="0" xfId="0" applyAlignment="1" applyBorder="1" applyFont="1">
      <alignment horizontal="center" shrinkToFit="0" vertical="center" wrapText="1"/>
    </xf>
    <xf borderId="40" fillId="2" fontId="69" numFmtId="0" xfId="0" applyAlignment="1" applyBorder="1" applyFont="1">
      <alignment horizontal="center" shrinkToFit="0" vertical="center" wrapText="1"/>
    </xf>
    <xf borderId="42" fillId="2" fontId="69" numFmtId="0" xfId="0" applyAlignment="1" applyBorder="1" applyFont="1">
      <alignment horizontal="center" shrinkToFit="0" vertical="center" wrapText="1"/>
    </xf>
    <xf borderId="44" fillId="2" fontId="69" numFmtId="0" xfId="0" applyAlignment="1" applyBorder="1" applyFont="1">
      <alignment horizontal="center" shrinkToFit="0" vertical="center" wrapText="1"/>
    </xf>
    <xf borderId="0" fillId="14" fontId="103" numFmtId="0" xfId="0" applyAlignment="1" applyFont="1">
      <alignment horizontal="center" shrinkToFit="0" vertical="center" wrapText="0"/>
    </xf>
    <xf borderId="54" fillId="14" fontId="103" numFmtId="0" xfId="0" applyAlignment="1" applyBorder="1" applyFont="1">
      <alignment horizontal="center" shrinkToFit="0" vertical="center" wrapText="0"/>
    </xf>
    <xf borderId="0" fillId="14" fontId="104" numFmtId="165" xfId="0" applyAlignment="1" applyFont="1" applyNumberFormat="1">
      <alignment horizontal="center" shrinkToFit="0" vertical="center" wrapText="0"/>
    </xf>
    <xf borderId="53" fillId="14" fontId="103" numFmtId="1" xfId="0" applyAlignment="1" applyBorder="1" applyFont="1" applyNumberFormat="1">
      <alignment horizontal="center" shrinkToFit="0" vertical="center" wrapText="1"/>
    </xf>
    <xf borderId="0" fillId="14" fontId="103" numFmtId="1" xfId="0" applyAlignment="1" applyFont="1" applyNumberFormat="1">
      <alignment horizontal="center" shrinkToFit="0" vertical="center" wrapText="1"/>
    </xf>
    <xf borderId="0" fillId="14" fontId="103" numFmtId="165" xfId="0" applyAlignment="1" applyFont="1" applyNumberFormat="1">
      <alignment horizontal="center" shrinkToFit="0" vertical="center" wrapText="0"/>
    </xf>
    <xf borderId="99" fillId="14" fontId="103" numFmtId="170" xfId="0" applyAlignment="1" applyBorder="1" applyFont="1" applyNumberFormat="1">
      <alignment horizontal="center" shrinkToFit="0" vertical="center" wrapText="0"/>
    </xf>
    <xf borderId="0" fillId="14" fontId="104" numFmtId="1" xfId="0" applyAlignment="1" applyFont="1" applyNumberFormat="1">
      <alignment horizontal="center" shrinkToFit="0" vertical="center" wrapText="1"/>
    </xf>
    <xf borderId="51" fillId="14" fontId="104" numFmtId="1" xfId="0" applyAlignment="1" applyBorder="1" applyFont="1" applyNumberFormat="1">
      <alignment horizontal="center" shrinkToFit="0" vertical="center" wrapText="1"/>
    </xf>
    <xf borderId="99" fillId="14" fontId="104" numFmtId="1" xfId="0" applyAlignment="1" applyBorder="1" applyFont="1" applyNumberFormat="1">
      <alignment horizontal="center" shrinkToFit="0" vertical="center" wrapText="1"/>
    </xf>
    <xf borderId="0" fillId="14" fontId="104" numFmtId="165" xfId="0" applyAlignment="1" applyFont="1" applyNumberFormat="1">
      <alignment horizontal="center" shrinkToFit="0" vertical="center" wrapText="1"/>
    </xf>
    <xf borderId="48" fillId="14" fontId="104" numFmtId="165" xfId="0" applyAlignment="1" applyBorder="1" applyFont="1" applyNumberFormat="1">
      <alignment horizontal="center" shrinkToFit="0" vertical="center" wrapText="0"/>
    </xf>
    <xf borderId="72" fillId="14" fontId="104" numFmtId="165" xfId="0" applyAlignment="1" applyBorder="1" applyFont="1" applyNumberFormat="1">
      <alignment horizontal="center" shrinkToFit="0" vertical="center" wrapText="0"/>
    </xf>
    <xf borderId="63" fillId="14" fontId="104" numFmtId="165" xfId="0" applyAlignment="1" applyBorder="1" applyFont="1" applyNumberFormat="1">
      <alignment horizontal="center" shrinkToFit="0" vertical="center" wrapText="0"/>
    </xf>
    <xf borderId="0" fillId="14" fontId="104" numFmtId="0" xfId="0" applyAlignment="1" applyFont="1">
      <alignment horizontal="center" shrinkToFit="0" vertical="center" wrapText="0"/>
    </xf>
    <xf borderId="105" fillId="4" fontId="1" numFmtId="165" xfId="0" applyAlignment="1" applyBorder="1" applyFont="1" applyNumberFormat="1">
      <alignment horizontal="center" shrinkToFit="0" vertical="center" wrapText="0"/>
    </xf>
    <xf borderId="25" fillId="13" fontId="58" numFmtId="1" xfId="0" applyAlignment="1" applyBorder="1" applyFont="1" applyNumberFormat="1">
      <alignment horizontal="center" shrinkToFit="0" vertical="center" wrapText="1"/>
    </xf>
    <xf borderId="29" fillId="2" fontId="105" numFmtId="165" xfId="0" applyAlignment="1" applyBorder="1" applyFont="1" applyNumberFormat="1">
      <alignment horizontal="center" shrinkToFit="0" vertical="center" wrapText="0"/>
    </xf>
    <xf borderId="62" fillId="13" fontId="1" numFmtId="0" xfId="0" applyAlignment="1" applyBorder="1" applyFont="1">
      <alignment horizontal="center" shrinkToFit="0" vertical="center" wrapText="0"/>
    </xf>
    <xf borderId="29" fillId="8" fontId="1" numFmtId="165" xfId="0" applyAlignment="1" applyBorder="1" applyFont="1" applyNumberFormat="1">
      <alignment horizontal="center" shrinkToFit="0" vertical="center" wrapText="0"/>
    </xf>
    <xf borderId="29" fillId="8" fontId="1" numFmtId="0" xfId="0" applyAlignment="1" applyBorder="1" applyFont="1">
      <alignment horizontal="center" shrinkToFit="0" vertical="center" wrapText="0"/>
    </xf>
    <xf borderId="57" fillId="0" fontId="1" numFmtId="165" xfId="0" applyAlignment="1" applyBorder="1" applyFont="1" applyNumberFormat="1">
      <alignment horizontal="center" shrinkToFit="0" vertical="center" wrapText="0"/>
    </xf>
    <xf borderId="54" fillId="0" fontId="1" numFmtId="165" xfId="0" applyAlignment="1" applyBorder="1" applyFont="1" applyNumberFormat="1">
      <alignment horizontal="center" shrinkToFit="0" vertical="center" wrapText="0"/>
    </xf>
    <xf borderId="64" fillId="0" fontId="1" numFmtId="165" xfId="0" applyAlignment="1" applyBorder="1" applyFont="1" applyNumberFormat="1">
      <alignment horizontal="center" shrinkToFit="0" vertical="center" wrapText="0"/>
    </xf>
    <xf borderId="62" fillId="13" fontId="1" numFmtId="0" xfId="0" applyAlignment="1" applyBorder="1" applyFont="1">
      <alignment horizontal="center" readingOrder="0" shrinkToFit="0" vertical="center" wrapText="0"/>
    </xf>
    <xf borderId="0" fillId="5" fontId="18" numFmtId="0" xfId="0" applyAlignment="1" applyFont="1">
      <alignment horizontal="center" shrinkToFit="0" vertical="center" wrapText="0"/>
    </xf>
    <xf borderId="86" fillId="14" fontId="58" numFmtId="0" xfId="0" applyAlignment="1" applyBorder="1" applyFont="1">
      <alignment horizontal="center" shrinkToFit="0" vertical="center" wrapText="0"/>
    </xf>
    <xf borderId="5" fillId="4" fontId="1" numFmtId="165" xfId="0" applyAlignment="1" applyBorder="1" applyFont="1" applyNumberFormat="1">
      <alignment horizontal="center" shrinkToFit="0" vertical="center" wrapText="0"/>
    </xf>
    <xf borderId="5" fillId="13" fontId="1" numFmtId="1" xfId="0" applyAlignment="1" applyBorder="1" applyFont="1" applyNumberFormat="1">
      <alignment horizontal="center" shrinkToFit="0" vertical="center" wrapText="0"/>
    </xf>
    <xf borderId="5" fillId="8" fontId="1" numFmtId="1" xfId="0" applyAlignment="1" applyBorder="1" applyFont="1" applyNumberFormat="1">
      <alignment horizontal="center" shrinkToFit="0" vertical="center" wrapText="0"/>
    </xf>
    <xf borderId="5" fillId="2" fontId="64" numFmtId="165" xfId="0" applyAlignment="1" applyBorder="1" applyFont="1" applyNumberFormat="1">
      <alignment horizontal="center" shrinkToFit="0" vertical="center" wrapText="0"/>
    </xf>
    <xf borderId="5" fillId="14" fontId="1" numFmtId="0" xfId="0" applyAlignment="1" applyBorder="1" applyFont="1">
      <alignment horizontal="center" shrinkToFit="0" vertical="center" wrapText="0"/>
    </xf>
    <xf borderId="5" fillId="14" fontId="1" numFmtId="1" xfId="0" applyAlignment="1" applyBorder="1" applyFont="1" applyNumberFormat="1">
      <alignment horizontal="center" shrinkToFit="0" vertical="center" wrapText="0"/>
    </xf>
    <xf borderId="11" fillId="14" fontId="100" numFmtId="1" xfId="0" applyAlignment="1" applyBorder="1" applyFont="1" applyNumberFormat="1">
      <alignment horizontal="center" shrinkToFit="0" vertical="center" wrapText="0"/>
    </xf>
    <xf borderId="114" fillId="13" fontId="82" numFmtId="0" xfId="0" applyAlignment="1" applyBorder="1" applyFont="1">
      <alignment horizontal="center" shrinkToFit="0" vertical="center" wrapText="0"/>
    </xf>
    <xf borderId="11" fillId="2" fontId="69" numFmtId="165" xfId="0" applyAlignment="1" applyBorder="1" applyFont="1" applyNumberFormat="1">
      <alignment horizontal="center" shrinkToFit="0" vertical="center" wrapText="0"/>
    </xf>
    <xf borderId="96" fillId="2" fontId="69" numFmtId="0" xfId="0" applyAlignment="1" applyBorder="1" applyFont="1">
      <alignment horizontal="center" shrinkToFit="0" vertical="center" wrapText="1"/>
    </xf>
    <xf borderId="17" fillId="0" fontId="58" numFmtId="0" xfId="0" applyAlignment="1" applyBorder="1" applyFont="1">
      <alignment horizontal="center" shrinkToFit="0" vertical="center" wrapText="0"/>
    </xf>
    <xf borderId="17" fillId="4" fontId="1" numFmtId="165" xfId="0" applyAlignment="1" applyBorder="1" applyFont="1" applyNumberFormat="1">
      <alignment horizontal="center" shrinkToFit="0" vertical="center" wrapText="0"/>
    </xf>
    <xf borderId="15" fillId="13" fontId="58" numFmtId="1" xfId="0" applyAlignment="1" applyBorder="1" applyFont="1" applyNumberFormat="1">
      <alignment horizontal="center" shrinkToFit="0" vertical="center" wrapText="1"/>
    </xf>
    <xf borderId="19" fillId="8" fontId="58" numFmtId="1" xfId="0" applyAlignment="1" applyBorder="1" applyFont="1" applyNumberFormat="1">
      <alignment horizontal="center" shrinkToFit="0" vertical="center" wrapText="1"/>
    </xf>
    <xf borderId="138" fillId="2" fontId="105" numFmtId="165" xfId="0" applyAlignment="1" applyBorder="1" applyFont="1" applyNumberFormat="1">
      <alignment horizontal="center" shrinkToFit="0" vertical="center" wrapText="0"/>
    </xf>
    <xf borderId="139" fillId="9" fontId="58" numFmtId="170" xfId="0" applyAlignment="1" applyBorder="1" applyFont="1" applyNumberFormat="1">
      <alignment horizontal="center" shrinkToFit="0" vertical="center" wrapText="0"/>
    </xf>
    <xf borderId="140" fillId="13" fontId="1" numFmtId="1" xfId="0" applyAlignment="1" applyBorder="1" applyFont="1" applyNumberFormat="1">
      <alignment horizontal="center" shrinkToFit="0" vertical="center" wrapText="1"/>
    </xf>
    <xf borderId="19" fillId="8" fontId="1" numFmtId="1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center" readingOrder="0" shrinkToFit="0" vertical="center" wrapText="0"/>
    </xf>
    <xf borderId="106" fillId="9" fontId="58" numFmtId="170" xfId="0" applyAlignment="1" applyBorder="1" applyFont="1" applyNumberFormat="1">
      <alignment horizontal="center" readingOrder="0" shrinkToFit="0" vertical="center" wrapText="0"/>
    </xf>
    <xf borderId="54" fillId="0" fontId="1" numFmtId="175" xfId="0" applyAlignment="1" applyBorder="1" applyFont="1" applyNumberFormat="1">
      <alignment horizontal="center" shrinkToFit="0" vertical="center" wrapText="0"/>
    </xf>
    <xf borderId="20" fillId="0" fontId="58" numFmtId="0" xfId="0" applyAlignment="1" applyBorder="1" applyFont="1">
      <alignment horizontal="center" shrinkToFit="0" vertical="center" wrapText="0"/>
    </xf>
    <xf borderId="29" fillId="8" fontId="58" numFmtId="1" xfId="0" applyAlignment="1" applyBorder="1" applyFont="1" applyNumberFormat="1">
      <alignment horizontal="center" shrinkToFit="0" vertical="center" wrapText="1"/>
    </xf>
    <xf borderId="105" fillId="2" fontId="105" numFmtId="165" xfId="0" applyAlignment="1" applyBorder="1" applyFont="1" applyNumberFormat="1">
      <alignment horizontal="center" shrinkToFit="0" vertical="center" wrapText="0"/>
    </xf>
    <xf borderId="118" fillId="9" fontId="58" numFmtId="170" xfId="0" applyAlignment="1" applyBorder="1" applyFont="1" applyNumberFormat="1">
      <alignment horizontal="center" shrinkToFit="0" vertical="center" wrapText="0"/>
    </xf>
    <xf borderId="62" fillId="13" fontId="1" numFmtId="1" xfId="0" applyAlignment="1" applyBorder="1" applyFont="1" applyNumberFormat="1">
      <alignment horizontal="center" shrinkToFit="0" vertical="center" wrapText="1"/>
    </xf>
    <xf borderId="29" fillId="8" fontId="1" numFmtId="1" xfId="0" applyAlignment="1" applyBorder="1" applyFont="1" applyNumberFormat="1">
      <alignment horizontal="center" shrinkToFit="0" vertical="center" wrapText="1"/>
    </xf>
    <xf borderId="106" fillId="9" fontId="63" numFmtId="170" xfId="0" applyAlignment="1" applyBorder="1" applyFont="1" applyNumberFormat="1">
      <alignment horizontal="center"/>
    </xf>
    <xf borderId="20" fillId="4" fontId="1" numFmtId="165" xfId="0" applyAlignment="1" applyBorder="1" applyFont="1" applyNumberFormat="1">
      <alignment shrinkToFit="0" vertical="bottom" wrapText="0"/>
    </xf>
    <xf borderId="29" fillId="8" fontId="1" numFmtId="165" xfId="0" applyAlignment="1" applyBorder="1" applyFont="1" applyNumberFormat="1">
      <alignment horizontal="center" shrinkToFit="0" vertical="center" wrapText="1"/>
    </xf>
    <xf borderId="20" fillId="3" fontId="58" numFmtId="0" xfId="0" applyAlignment="1" applyBorder="1" applyFont="1">
      <alignment horizontal="center" shrinkToFit="0" vertical="center" wrapText="0"/>
    </xf>
    <xf borderId="29" fillId="8" fontId="106" numFmtId="1" xfId="0" applyAlignment="1" applyBorder="1" applyFont="1" applyNumberFormat="1">
      <alignment horizontal="center" readingOrder="0" shrinkToFit="0" vertical="center" wrapText="1"/>
    </xf>
    <xf borderId="29" fillId="8" fontId="106" numFmtId="1" xfId="0" applyAlignment="1" applyBorder="1" applyFont="1" applyNumberFormat="1">
      <alignment horizontal="center" shrinkToFit="0" vertical="center" wrapText="1"/>
    </xf>
    <xf borderId="29" fillId="8" fontId="1" numFmtId="165" xfId="0" applyAlignment="1" applyBorder="1" applyFont="1" applyNumberFormat="1">
      <alignment horizontal="center" readingOrder="0" shrinkToFit="0" vertical="center" wrapText="0"/>
    </xf>
    <xf borderId="29" fillId="8" fontId="106" numFmtId="165" xfId="0" applyAlignment="1" applyBorder="1" applyFont="1" applyNumberFormat="1">
      <alignment horizontal="center" shrinkToFit="0" vertical="center" wrapText="1"/>
    </xf>
    <xf borderId="20" fillId="4" fontId="1" numFmtId="165" xfId="0" applyAlignment="1" applyBorder="1" applyFont="1" applyNumberFormat="1">
      <alignment horizontal="center" readingOrder="0" shrinkToFit="0" vertical="center" wrapText="0"/>
    </xf>
    <xf borderId="0" fillId="0" fontId="58" numFmtId="0" xfId="0" applyAlignment="1" applyFont="1">
      <alignment horizontal="center" shrinkToFit="0" vertical="center" wrapText="0"/>
    </xf>
    <xf borderId="20" fillId="5" fontId="107" numFmtId="0" xfId="0" applyAlignment="1" applyBorder="1" applyFont="1">
      <alignment horizontal="center" shrinkToFit="0" vertical="center" wrapText="0"/>
    </xf>
    <xf borderId="106" fillId="9" fontId="63" numFmtId="170" xfId="0" applyAlignment="1" applyBorder="1" applyFont="1" applyNumberFormat="1">
      <alignment horizontal="center" readingOrder="0"/>
    </xf>
    <xf borderId="1" fillId="14" fontId="108" numFmtId="0" xfId="0" applyAlignment="1" applyBorder="1" applyFont="1">
      <alignment horizontal="center" readingOrder="0" shrinkToFit="0" vertical="center" wrapText="0"/>
    </xf>
    <xf borderId="84" fillId="5" fontId="108" numFmtId="0" xfId="0" applyAlignment="1" applyBorder="1" applyFont="1">
      <alignment horizontal="center" shrinkToFit="0" vertical="bottom" wrapText="0"/>
    </xf>
    <xf borderId="1" fillId="14" fontId="108" numFmtId="0" xfId="0" applyAlignment="1" applyBorder="1" applyFont="1">
      <alignment horizontal="center" shrinkToFit="0" vertical="center" wrapText="0"/>
    </xf>
    <xf borderId="0" fillId="0" fontId="109" numFmtId="0" xfId="0" applyAlignment="1" applyFont="1">
      <alignment shrinkToFit="0" vertical="bottom" wrapText="0"/>
    </xf>
    <xf borderId="109" fillId="3" fontId="109" numFmtId="0" xfId="0" applyAlignment="1" applyBorder="1" applyFont="1">
      <alignment horizontal="center" shrinkToFit="0" vertical="bottom" wrapText="0"/>
    </xf>
    <xf borderId="109" fillId="2" fontId="110" numFmtId="0" xfId="0" applyAlignment="1" applyBorder="1" applyFont="1">
      <alignment horizontal="center" shrinkToFit="0" vertical="bottom" wrapText="0"/>
    </xf>
    <xf borderId="109" fillId="14" fontId="111" numFmtId="0" xfId="0" applyAlignment="1" applyBorder="1" applyFont="1">
      <alignment horizontal="center" shrinkToFit="0" vertical="bottom" wrapText="0"/>
    </xf>
    <xf borderId="109" fillId="4" fontId="112" numFmtId="0" xfId="0" applyAlignment="1" applyBorder="1" applyFont="1">
      <alignment horizontal="center" shrinkToFit="0" vertical="bottom" wrapText="0"/>
    </xf>
    <xf borderId="109" fillId="3" fontId="109" numFmtId="0" xfId="0" applyAlignment="1" applyBorder="1" applyFont="1">
      <alignment horizontal="right" shrinkToFit="0" vertical="bottom" wrapText="0"/>
    </xf>
    <xf borderId="0" fillId="0" fontId="109" numFmtId="0" xfId="0" applyAlignment="1" applyFont="1">
      <alignment horizontal="center" shrinkToFit="0" vertical="bottom" wrapText="0"/>
    </xf>
    <xf borderId="109" fillId="3" fontId="113" numFmtId="0" xfId="0" applyAlignment="1" applyBorder="1" applyFont="1">
      <alignment horizontal="center" shrinkToFit="0" vertical="bottom" wrapText="0"/>
    </xf>
    <xf borderId="109" fillId="4" fontId="112" numFmtId="0" xfId="0" applyAlignment="1" applyBorder="1" applyFont="1">
      <alignment horizontal="center" readingOrder="0" shrinkToFit="0" vertical="bottom" wrapText="0"/>
    </xf>
    <xf borderId="109" fillId="0" fontId="109" numFmtId="0" xfId="0" applyAlignment="1" applyBorder="1" applyFont="1">
      <alignment horizontal="center" shrinkToFit="0" vertical="bottom" wrapText="0"/>
    </xf>
    <xf borderId="109" fillId="3" fontId="109" numFmtId="0" xfId="0" applyAlignment="1" applyBorder="1" applyFont="1">
      <alignment horizontal="center" readingOrder="0" shrinkToFit="0" vertical="bottom" wrapText="0"/>
    </xf>
    <xf borderId="109" fillId="2" fontId="114" numFmtId="0" xfId="0" applyAlignment="1" applyBorder="1" applyFont="1">
      <alignment horizontal="center" readingOrder="0" shrinkToFit="0" vertical="center" wrapText="0"/>
    </xf>
    <xf borderId="109" fillId="0" fontId="109" numFmtId="1" xfId="0" applyAlignment="1" applyBorder="1" applyFont="1" applyNumberFormat="1">
      <alignment horizontal="center" shrinkToFit="0" vertical="bottom" wrapText="0"/>
    </xf>
    <xf borderId="109" fillId="13" fontId="113" numFmtId="165" xfId="0" applyAlignment="1" applyBorder="1" applyFont="1" applyNumberFormat="1">
      <alignment horizontal="right" shrinkToFit="0" vertical="bottom" wrapText="0"/>
    </xf>
    <xf borderId="109" fillId="3" fontId="113" numFmtId="0" xfId="0" applyAlignment="1" applyBorder="1" applyFont="1">
      <alignment horizontal="center" readingOrder="0" shrinkToFit="0" vertical="bottom" wrapText="0"/>
    </xf>
    <xf borderId="109" fillId="14" fontId="111" numFmtId="0" xfId="0" applyAlignment="1" applyBorder="1" applyFont="1">
      <alignment horizontal="center" readingOrder="0" shrinkToFit="0" vertical="bottom" wrapText="0"/>
    </xf>
    <xf borderId="72" fillId="0" fontId="109" numFmtId="0" xfId="0" applyAlignment="1" applyBorder="1" applyFont="1">
      <alignment horizontal="center" shrinkToFit="0" vertical="bottom" wrapText="0"/>
    </xf>
    <xf borderId="72" fillId="0" fontId="109" numFmtId="0" xfId="0" applyAlignment="1" applyBorder="1" applyFont="1">
      <alignment horizontal="center" readingOrder="0" shrinkToFit="0" vertical="bottom" wrapText="0"/>
    </xf>
    <xf borderId="72" fillId="0" fontId="109" numFmtId="1" xfId="0" applyAlignment="1" applyBorder="1" applyFont="1" applyNumberFormat="1">
      <alignment horizontal="center" shrinkToFit="0" vertical="bottom" wrapText="0"/>
    </xf>
    <xf borderId="72" fillId="0" fontId="109" numFmtId="165" xfId="0" applyAlignment="1" applyBorder="1" applyFont="1" applyNumberFormat="1">
      <alignment horizontal="right" shrinkToFit="0" vertical="bottom" wrapText="0"/>
    </xf>
    <xf borderId="0" fillId="0" fontId="109" numFmtId="0" xfId="0" applyAlignment="1" applyFont="1">
      <alignment horizontal="center" readingOrder="0" shrinkToFit="0" vertical="bottom" wrapText="0"/>
    </xf>
    <xf borderId="0" fillId="0" fontId="109" numFmtId="1" xfId="0" applyAlignment="1" applyFont="1" applyNumberFormat="1">
      <alignment horizontal="center" shrinkToFit="0" vertical="bottom" wrapText="0"/>
    </xf>
    <xf borderId="0" fillId="0" fontId="109" numFmtId="165" xfId="0" applyAlignment="1" applyFont="1" applyNumberFormat="1">
      <alignment horizontal="center" shrinkToFit="0" vertical="bottom" wrapText="0"/>
    </xf>
    <xf borderId="15" fillId="0" fontId="109" numFmtId="0" xfId="0" applyAlignment="1" applyBorder="1" applyFont="1">
      <alignment horizontal="center" shrinkToFit="0" vertical="bottom" wrapText="0"/>
    </xf>
    <xf borderId="17" fillId="0" fontId="109" numFmtId="0" xfId="0" applyAlignment="1" applyBorder="1" applyFont="1">
      <alignment horizontal="center" shrinkToFit="0" vertical="bottom" wrapText="0"/>
    </xf>
    <xf borderId="17" fillId="0" fontId="109" numFmtId="1" xfId="0" applyAlignment="1" applyBorder="1" applyFont="1" applyNumberFormat="1">
      <alignment horizontal="center" shrinkToFit="0" vertical="bottom" wrapText="0"/>
    </xf>
    <xf borderId="62" fillId="13" fontId="1" numFmtId="1" xfId="0" applyAlignment="1" applyBorder="1" applyFont="1" applyNumberFormat="1">
      <alignment horizontal="center" readingOrder="0" shrinkToFit="0" vertical="center" wrapText="1"/>
    </xf>
    <xf borderId="19" fillId="0" fontId="109" numFmtId="165" xfId="0" applyAlignment="1" applyBorder="1" applyFont="1" applyNumberFormat="1">
      <alignment horizontal="right" shrinkToFit="0" vertical="bottom" wrapText="0"/>
    </xf>
    <xf borderId="29" fillId="8" fontId="1" numFmtId="0" xfId="0" applyAlignment="1" applyBorder="1" applyFont="1">
      <alignment horizontal="center" readingOrder="0" shrinkToFit="0" vertical="center" wrapText="0"/>
    </xf>
    <xf borderId="17" fillId="0" fontId="109" numFmtId="165" xfId="0" applyAlignment="1" applyBorder="1" applyFont="1" applyNumberFormat="1">
      <alignment horizontal="center" shrinkToFit="0" vertical="bottom" wrapText="0"/>
    </xf>
    <xf borderId="19" fillId="0" fontId="115" numFmtId="0" xfId="0" applyBorder="1" applyFont="1"/>
    <xf borderId="25" fillId="0" fontId="109" numFmtId="0" xfId="0" applyAlignment="1" applyBorder="1" applyFont="1">
      <alignment horizontal="center" shrinkToFit="0" vertical="bottom" wrapText="0"/>
    </xf>
    <xf borderId="20" fillId="0" fontId="109" numFmtId="0" xfId="0" applyAlignment="1" applyBorder="1" applyFont="1">
      <alignment horizontal="center" shrinkToFit="0" vertical="bottom" wrapText="0"/>
    </xf>
    <xf borderId="20" fillId="0" fontId="109" numFmtId="1" xfId="0" applyAlignment="1" applyBorder="1" applyFont="1" applyNumberFormat="1">
      <alignment horizontal="center" shrinkToFit="0" vertical="bottom" wrapText="0"/>
    </xf>
    <xf borderId="29" fillId="0" fontId="109" numFmtId="165" xfId="0" applyAlignment="1" applyBorder="1" applyFont="1" applyNumberFormat="1">
      <alignment horizontal="right" shrinkToFit="0" vertical="bottom" wrapText="0"/>
    </xf>
    <xf borderId="20" fillId="0" fontId="109" numFmtId="165" xfId="0" applyAlignment="1" applyBorder="1" applyFont="1" applyNumberFormat="1">
      <alignment horizontal="center" shrinkToFit="0" vertical="bottom" wrapText="0"/>
    </xf>
    <xf borderId="29" fillId="8" fontId="1" numFmtId="1" xfId="0" applyAlignment="1" applyBorder="1" applyFont="1" applyNumberFormat="1">
      <alignment horizontal="center" readingOrder="0" shrinkToFit="0" vertical="center" wrapText="1"/>
    </xf>
    <xf borderId="29" fillId="0" fontId="109" numFmtId="165" xfId="0" applyAlignment="1" applyBorder="1" applyFont="1" applyNumberFormat="1">
      <alignment horizontal="center" shrinkToFit="0" vertical="bottom" wrapText="0"/>
    </xf>
    <xf borderId="25" fillId="0" fontId="109" numFmtId="0" xfId="0" applyAlignment="1" applyBorder="1" applyFont="1">
      <alignment horizontal="center" readingOrder="0" shrinkToFit="0" vertical="bottom" wrapText="0"/>
    </xf>
    <xf borderId="29" fillId="0" fontId="109" numFmtId="0" xfId="0" applyAlignment="1" applyBorder="1" applyFont="1">
      <alignment horizontal="right" shrinkToFit="0" vertical="bottom" wrapText="0"/>
    </xf>
    <xf borderId="0" fillId="0" fontId="116" numFmtId="0" xfId="0" applyAlignment="1" applyFont="1">
      <alignment horizontal="center"/>
    </xf>
    <xf borderId="0" fillId="0" fontId="115" numFmtId="0" xfId="0" applyAlignment="1" applyFont="1">
      <alignment horizontal="center"/>
    </xf>
    <xf borderId="0" fillId="0" fontId="117" numFmtId="0" xfId="0" applyAlignment="1" applyFont="1">
      <alignment horizontal="center"/>
    </xf>
    <xf borderId="29" fillId="0" fontId="109" numFmtId="165" xfId="0" applyAlignment="1" applyBorder="1" applyFont="1" applyNumberFormat="1">
      <alignment horizontal="center" readingOrder="0" shrinkToFit="0" vertical="bottom" wrapText="0"/>
    </xf>
    <xf borderId="29" fillId="8" fontId="1" numFmtId="165" xfId="0" applyAlignment="1" applyBorder="1" applyFont="1" applyNumberFormat="1">
      <alignment horizontal="center" readingOrder="0" shrinkToFit="0" vertical="center" wrapText="1"/>
    </xf>
    <xf borderId="29" fillId="0" fontId="109" numFmtId="0" xfId="0" applyAlignment="1" applyBorder="1" applyFont="1">
      <alignment horizontal="center" shrinkToFit="0" vertical="bottom" wrapText="0"/>
    </xf>
    <xf borderId="20" fillId="4" fontId="1" numFmtId="0" xfId="0" applyAlignment="1" applyBorder="1" applyFont="1">
      <alignment horizontal="center" shrinkToFit="0" vertical="center" wrapText="0"/>
    </xf>
    <xf borderId="20" fillId="5" fontId="107" numFmtId="0" xfId="0" applyAlignment="1" applyBorder="1" applyFont="1">
      <alignment horizontal="center" readingOrder="0" shrinkToFit="0" vertical="center" wrapText="0"/>
    </xf>
    <xf borderId="25" fillId="0" fontId="109" numFmtId="0" xfId="0" applyAlignment="1" applyBorder="1" applyFont="1">
      <alignment shrinkToFit="0" vertical="bottom" wrapText="0"/>
    </xf>
    <xf borderId="20" fillId="0" fontId="109" numFmtId="0" xfId="0" applyAlignment="1" applyBorder="1" applyFont="1">
      <alignment shrinkToFit="0" vertical="bottom" wrapText="0"/>
    </xf>
    <xf borderId="29" fillId="0" fontId="109" numFmtId="0" xfId="0" applyAlignment="1" applyBorder="1" applyFont="1">
      <alignment shrinkToFit="0" vertical="bottom" wrapText="0"/>
    </xf>
    <xf borderId="29" fillId="8" fontId="118" numFmtId="1" xfId="0" applyAlignment="1" applyBorder="1" applyFont="1" applyNumberFormat="1">
      <alignment horizontal="center" shrinkToFit="0" vertical="center" wrapText="1"/>
    </xf>
    <xf borderId="29" fillId="8" fontId="118" numFmtId="165" xfId="0" applyAlignment="1" applyBorder="1" applyFont="1" applyNumberFormat="1">
      <alignment horizontal="center" shrinkToFit="0" vertical="center" wrapText="1"/>
    </xf>
    <xf borderId="62" fillId="13" fontId="21" numFmtId="165" xfId="0" applyAlignment="1" applyBorder="1" applyFont="1" applyNumberFormat="1">
      <alignment horizontal="center" readingOrder="0" shrinkToFit="0" vertical="center" wrapText="0"/>
    </xf>
    <xf borderId="29" fillId="8" fontId="22" numFmtId="165" xfId="0" applyAlignment="1" applyBorder="1" applyFont="1" applyNumberFormat="1">
      <alignment horizontal="center" shrinkToFit="0" vertical="center" wrapText="0"/>
    </xf>
    <xf borderId="20" fillId="0" fontId="58" numFmtId="0" xfId="0" applyAlignment="1" applyBorder="1" applyFont="1">
      <alignment horizontal="center" readingOrder="0" shrinkToFit="0" vertical="center" wrapText="0"/>
    </xf>
    <xf borderId="62" fillId="13" fontId="21" numFmtId="165" xfId="0" applyAlignment="1" applyBorder="1" applyFont="1" applyNumberFormat="1">
      <alignment horizontal="center" shrinkToFit="0" vertical="center" wrapText="0"/>
    </xf>
    <xf borderId="20" fillId="4" fontId="1" numFmtId="0" xfId="0" applyAlignment="1" applyBorder="1" applyFont="1">
      <alignment horizontal="center" readingOrder="0" shrinkToFit="0" vertical="center" wrapText="0"/>
    </xf>
    <xf borderId="62" fillId="13" fontId="22" numFmtId="165" xfId="0" applyAlignment="1" applyBorder="1" applyFont="1" applyNumberFormat="1">
      <alignment horizontal="center" shrinkToFit="0" vertical="center" wrapText="0"/>
    </xf>
    <xf borderId="118" fillId="9" fontId="58" numFmtId="170" xfId="0" applyAlignment="1" applyBorder="1" applyFont="1" applyNumberFormat="1">
      <alignment horizontal="center" readingOrder="0" shrinkToFit="0" vertical="center" wrapText="0"/>
    </xf>
    <xf borderId="25" fillId="0" fontId="63" numFmtId="0" xfId="0" applyBorder="1" applyFont="1"/>
    <xf borderId="20" fillId="0" fontId="63" numFmtId="0" xfId="0" applyBorder="1" applyFont="1"/>
    <xf borderId="29" fillId="0" fontId="1" numFmtId="0" xfId="0" applyAlignment="1" applyBorder="1" applyFont="1">
      <alignment horizontal="right" shrinkToFit="0" vertical="bottom" wrapText="0"/>
    </xf>
    <xf borderId="29" fillId="0" fontId="63" numFmtId="0" xfId="0" applyBorder="1" applyFont="1"/>
    <xf borderId="40" fillId="0" fontId="63" numFmtId="0" xfId="0" applyBorder="1" applyFont="1"/>
    <xf borderId="42" fillId="0" fontId="63" numFmtId="0" xfId="0" applyBorder="1" applyFont="1"/>
    <xf borderId="44" fillId="0" fontId="1" numFmtId="0" xfId="0" applyAlignment="1" applyBorder="1" applyFont="1">
      <alignment horizontal="right" shrinkToFit="0" vertical="bottom" wrapText="0"/>
    </xf>
    <xf borderId="44" fillId="0" fontId="63" numFmtId="0" xfId="0" applyBorder="1" applyFont="1"/>
    <xf borderId="0" fillId="0" fontId="1" numFmtId="0" xfId="0" applyAlignment="1" applyFont="1">
      <alignment horizontal="right" shrinkToFit="0" vertical="bottom" wrapText="0"/>
    </xf>
    <xf borderId="29" fillId="8" fontId="22" numFmtId="165" xfId="0" applyAlignment="1" applyBorder="1" applyFont="1" applyNumberFormat="1">
      <alignment horizontal="center" readingOrder="0" shrinkToFit="0" vertical="center" wrapText="0"/>
    </xf>
    <xf borderId="0" fillId="0" fontId="63" numFmtId="0" xfId="0" applyAlignment="1" applyFont="1">
      <alignment horizontal="right"/>
    </xf>
    <xf borderId="0" fillId="0" fontId="58" numFmtId="0" xfId="0" applyAlignment="1" applyFont="1">
      <alignment horizontal="center" readingOrder="0" shrinkToFit="0" vertical="center" wrapText="0"/>
    </xf>
    <xf borderId="136" fillId="2" fontId="69" numFmtId="0" xfId="0" applyAlignment="1" applyBorder="1" applyFont="1">
      <alignment horizontal="center" shrinkToFit="0" vertical="center" wrapText="1"/>
    </xf>
    <xf borderId="20" fillId="5" fontId="107" numFmtId="0" xfId="0" applyAlignment="1" applyBorder="1" applyFont="1">
      <alignment horizontal="center"/>
    </xf>
    <xf borderId="105" fillId="4" fontId="1" numFmtId="165" xfId="0" applyAlignment="1" applyBorder="1" applyFont="1" applyNumberFormat="1">
      <alignment horizontal="center"/>
    </xf>
    <xf borderId="17" fillId="2" fontId="69" numFmtId="176" xfId="0" applyAlignment="1" applyBorder="1" applyFont="1" applyNumberFormat="1">
      <alignment horizontal="center" shrinkToFit="0" vertical="center" wrapText="0"/>
    </xf>
    <xf borderId="20" fillId="5" fontId="107" numFmtId="0" xfId="0" applyAlignment="1" applyBorder="1" applyFont="1">
      <alignment horizontal="center" readingOrder="0"/>
    </xf>
    <xf borderId="106" fillId="9" fontId="62" numFmtId="170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 readingOrder="0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0" fontId="87" numFmtId="0" xfId="0" applyAlignment="1" applyBorder="1" applyFont="1">
      <alignment horizontal="center" shrinkToFit="0" vertical="center" wrapText="0"/>
    </xf>
    <xf borderId="25" fillId="18" fontId="58" numFmtId="1" xfId="0" applyAlignment="1" applyBorder="1" applyFont="1" applyNumberFormat="1">
      <alignment horizontal="center" shrinkToFit="0" vertical="center" wrapText="1"/>
    </xf>
    <xf borderId="105" fillId="2" fontId="76" numFmtId="165" xfId="0" applyAlignment="1" applyBorder="1" applyFont="1" applyNumberFormat="1">
      <alignment horizontal="center" shrinkToFit="0" vertical="center" wrapText="0"/>
    </xf>
    <xf borderId="118" fillId="3" fontId="62" numFmtId="173" xfId="0" applyAlignment="1" applyBorder="1" applyFont="1" applyNumberFormat="1">
      <alignment horizontal="center"/>
    </xf>
    <xf borderId="54" fillId="0" fontId="1" numFmtId="176" xfId="0" applyAlignment="1" applyBorder="1" applyFont="1" applyNumberForma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readingOrder="0" shrinkToFit="0" vertical="center" wrapText="0"/>
    </xf>
    <xf borderId="118" fillId="3" fontId="58" numFmtId="173" xfId="0" applyAlignment="1" applyBorder="1" applyFont="1" applyNumberFormat="1">
      <alignment horizontal="center" readingOrder="0" shrinkToFit="0" vertical="center" wrapText="0"/>
    </xf>
    <xf borderId="66" fillId="10" fontId="78" numFmtId="1" xfId="0" applyAlignment="1" applyBorder="1" applyFont="1" applyNumberFormat="1">
      <alignment horizontal="center" shrinkToFit="0" vertical="center" wrapText="0"/>
    </xf>
    <xf borderId="82" fillId="10" fontId="78" numFmtId="1" xfId="0" applyAlignment="1" applyBorder="1" applyFont="1" applyNumberFormat="1">
      <alignment horizontal="center" shrinkToFit="0" vertical="center" wrapText="0"/>
    </xf>
    <xf borderId="87" fillId="2" fontId="72" numFmtId="0" xfId="0" applyAlignment="1" applyBorder="1" applyFont="1">
      <alignment horizontal="center" readingOrder="0" shrinkToFit="0" vertical="center" wrapText="1"/>
    </xf>
    <xf borderId="97" fillId="18" fontId="82" numFmtId="0" xfId="0" applyAlignment="1" applyBorder="1" applyFont="1">
      <alignment horizontal="center" shrinkToFit="0" vertical="center" wrapText="1"/>
    </xf>
    <xf borderId="11" fillId="2" fontId="72" numFmtId="0" xfId="0" applyAlignment="1" applyBorder="1" applyFont="1">
      <alignment horizontal="center" readingOrder="0" shrinkToFit="0" vertical="center" wrapText="1"/>
    </xf>
    <xf borderId="29" fillId="4" fontId="1" numFmtId="165" xfId="0" applyAlignment="1" applyBorder="1" applyFont="1" applyNumberFormat="1">
      <alignment horizontal="center" shrinkToFit="0" vertical="center" wrapText="0"/>
    </xf>
    <xf borderId="20" fillId="2" fontId="76" numFmtId="165" xfId="0" applyAlignment="1" applyBorder="1" applyFont="1" applyNumberFormat="1">
      <alignment horizontal="center" shrinkToFit="0" vertical="center" wrapText="0"/>
    </xf>
    <xf borderId="20" fillId="2" fontId="59" numFmtId="1" xfId="0" applyAlignment="1" applyBorder="1" applyFont="1" applyNumberFormat="1">
      <alignment horizontal="center" shrinkToFit="0" vertical="center" wrapText="0"/>
    </xf>
    <xf borderId="20" fillId="0" fontId="1" numFmtId="165" xfId="0" applyAlignment="1" applyBorder="1" applyFont="1" applyNumberFormat="1">
      <alignment horizontal="center" shrinkToFit="0" vertical="center" wrapText="0"/>
    </xf>
    <xf borderId="20" fillId="0" fontId="11" numFmtId="0" xfId="0" applyAlignment="1" applyBorder="1" applyFont="1">
      <alignment horizontal="center" readingOrder="0" shrinkToFit="0" vertical="bottom" wrapText="1"/>
    </xf>
    <xf borderId="71" fillId="0" fontId="11" numFmtId="0" xfId="0" applyAlignment="1" applyBorder="1" applyFont="1">
      <alignment horizontal="center" shrinkToFit="0" vertical="bottom" wrapText="1"/>
    </xf>
    <xf borderId="29" fillId="4" fontId="1" numFmtId="165" xfId="0" applyAlignment="1" applyBorder="1" applyFont="1" applyNumberFormat="1">
      <alignment horizontal="center" shrinkToFit="0" vertical="bottom" wrapText="0"/>
    </xf>
    <xf borderId="93" fillId="0" fontId="1" numFmtId="0" xfId="0" applyAlignment="1" applyBorder="1" applyFont="1">
      <alignment horizontal="center" shrinkToFit="0" vertical="center" wrapText="0"/>
    </xf>
    <xf borderId="61" fillId="4" fontId="1" numFmtId="165" xfId="0" applyAlignment="1" applyBorder="1" applyFont="1" applyNumberFormat="1">
      <alignment horizontal="center" shrinkToFit="0" vertical="center" wrapText="0"/>
    </xf>
    <xf borderId="123" fillId="3" fontId="62" numFmtId="173" xfId="0" applyAlignment="1" applyBorder="1" applyFont="1" applyNumberFormat="1">
      <alignment horizontal="center"/>
    </xf>
    <xf borderId="141" fillId="13" fontId="1" numFmtId="0" xfId="0" applyAlignment="1" applyBorder="1" applyFont="1">
      <alignment horizontal="center" shrinkToFit="0" vertical="center" wrapText="0"/>
    </xf>
    <xf borderId="61" fillId="8" fontId="1" numFmtId="0" xfId="0" applyAlignment="1" applyBorder="1" applyFont="1">
      <alignment horizontal="center" shrinkToFit="0" vertical="center" wrapText="0"/>
    </xf>
    <xf borderId="71" fillId="0" fontId="1" numFmtId="0" xfId="0" applyAlignment="1" applyBorder="1" applyFont="1">
      <alignment horizontal="center" readingOrder="0" shrinkToFit="0" vertical="center" wrapText="0"/>
    </xf>
    <xf borderId="93" fillId="0" fontId="1" numFmtId="0" xfId="0" applyAlignment="1" applyBorder="1" applyFont="1">
      <alignment horizontal="center" readingOrder="0" shrinkToFit="0" vertical="center" wrapText="0"/>
    </xf>
    <xf borderId="123" fillId="3" fontId="58" numFmtId="173" xfId="0" applyAlignment="1" applyBorder="1" applyFont="1" applyNumberFormat="1">
      <alignment horizontal="center" readingOrder="0" shrinkToFit="0" vertical="center" wrapText="0"/>
    </xf>
    <xf borderId="61" fillId="8" fontId="1" numFmtId="0" xfId="0" applyAlignment="1" applyBorder="1" applyFont="1">
      <alignment horizontal="center" readingOrder="0" shrinkToFit="0" vertical="center" wrapText="0"/>
    </xf>
    <xf borderId="141" fillId="13" fontId="1" numFmtId="0" xfId="0" applyAlignment="1" applyBorder="1" applyFont="1">
      <alignment horizontal="center" readingOrder="0" shrinkToFit="0" vertical="center" wrapText="0"/>
    </xf>
    <xf borderId="123" fillId="3" fontId="11" numFmtId="173" xfId="0" applyAlignment="1" applyBorder="1" applyFont="1" applyNumberFormat="1">
      <alignment horizontal="center" shrinkToFit="0" vertical="center" wrapText="0"/>
    </xf>
    <xf borderId="118" fillId="9" fontId="58" numFmtId="173" xfId="0" applyAlignment="1" applyBorder="1" applyFont="1" applyNumberFormat="1">
      <alignment horizontal="center" readingOrder="0" shrinkToFit="0" vertical="center" wrapText="0"/>
    </xf>
    <xf borderId="123" fillId="3" fontId="119" numFmtId="173" xfId="0" applyAlignment="1" applyBorder="1" applyFont="1" applyNumberFormat="1">
      <alignment horizontal="center" readingOrder="0" shrinkToFit="0" vertical="center" wrapText="0"/>
    </xf>
    <xf borderId="29" fillId="8" fontId="1" numFmtId="173" xfId="0" applyAlignment="1" applyBorder="1" applyFont="1" applyNumberFormat="1">
      <alignment horizontal="center" shrinkToFit="0" vertical="center" wrapText="0"/>
    </xf>
    <xf borderId="59" fillId="8" fontId="1" numFmtId="0" xfId="0" applyAlignment="1" applyBorder="1" applyFont="1">
      <alignment horizontal="center" shrinkToFit="0" vertical="center" wrapText="0"/>
    </xf>
    <xf borderId="25" fillId="13" fontId="1" numFmtId="0" xfId="0" applyAlignment="1" applyBorder="1" applyFont="1">
      <alignment horizontal="center" shrinkToFit="0" vertical="center" wrapText="0"/>
    </xf>
    <xf borderId="62" fillId="13" fontId="1" numFmtId="173" xfId="0" applyAlignment="1" applyBorder="1" applyFont="1" applyNumberFormat="1">
      <alignment horizontal="center" shrinkToFit="0" vertical="center" wrapText="0"/>
    </xf>
    <xf borderId="118" fillId="3" fontId="11" numFmtId="173" xfId="0" applyAlignment="1" applyBorder="1" applyFont="1" applyNumberFormat="1">
      <alignment horizontal="center" shrinkToFit="0" vertical="center" wrapText="0"/>
    </xf>
    <xf borderId="118" fillId="9" fontId="58" numFmtId="165" xfId="0" applyAlignment="1" applyBorder="1" applyFont="1" applyNumberFormat="1">
      <alignment horizontal="center" shrinkToFit="0" vertical="center" wrapText="0"/>
    </xf>
    <xf borderId="44" fillId="4" fontId="1" numFmtId="165" xfId="0" applyAlignment="1" applyBorder="1" applyFont="1" applyNumberFormat="1">
      <alignment horizontal="center" shrinkToFit="0" vertical="center" wrapText="0"/>
    </xf>
    <xf borderId="142" fillId="13" fontId="1" numFmtId="0" xfId="0" applyAlignment="1" applyBorder="1" applyFont="1">
      <alignment horizontal="center" shrinkToFit="0" vertical="center" wrapText="0"/>
    </xf>
    <xf borderId="44" fillId="8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23" fillId="3" fontId="58" numFmtId="173" xfId="0" applyAlignment="1" applyBorder="1" applyFont="1" applyNumberFormat="1">
      <alignment horizontal="center" shrinkToFit="0" vertical="center" wrapText="0"/>
    </xf>
    <xf borderId="20" fillId="3" fontId="58" numFmtId="173" xfId="0" applyAlignment="1" applyBorder="1" applyFont="1" applyNumberFormat="1">
      <alignment horizontal="center" readingOrder="0" shrinkToFit="0" vertical="center" wrapText="0"/>
    </xf>
    <xf borderId="20" fillId="3" fontId="119" numFmtId="173" xfId="0" applyAlignment="1" applyBorder="1" applyFont="1" applyNumberFormat="1">
      <alignment horizontal="center" readingOrder="0" shrinkToFit="0" vertical="center" wrapText="0"/>
    </xf>
    <xf borderId="105" fillId="4" fontId="1" numFmtId="0" xfId="0" applyAlignment="1" applyBorder="1" applyFont="1">
      <alignment horizontal="center" shrinkToFit="0" vertical="center" wrapText="0"/>
    </xf>
    <xf borderId="123" fillId="3" fontId="11" numFmtId="173" xfId="0" applyAlignment="1" applyBorder="1" applyFont="1" applyNumberFormat="1">
      <alignment horizontal="center" readingOrder="0" shrinkToFit="0" vertical="center" wrapText="0"/>
    </xf>
    <xf borderId="123" fillId="9" fontId="119" numFmtId="173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shrinkToFit="0" vertical="center" wrapText="1"/>
    </xf>
    <xf borderId="11" fillId="13" fontId="1" numFmtId="0" xfId="0" applyAlignment="1" applyBorder="1" applyFont="1">
      <alignment horizontal="center" shrinkToFit="0" vertical="center" wrapText="0"/>
    </xf>
    <xf borderId="11" fillId="2" fontId="64" numFmtId="0" xfId="0" applyAlignment="1" applyBorder="1" applyFont="1">
      <alignment horizontal="center" shrinkToFit="0" vertical="center" wrapText="0"/>
    </xf>
    <xf borderId="11" fillId="4" fontId="21" numFmtId="0" xfId="0" applyAlignment="1" applyBorder="1" applyFont="1">
      <alignment horizontal="center" shrinkToFit="0" vertical="center" wrapText="0"/>
    </xf>
    <xf borderId="11" fillId="4" fontId="21" numFmtId="165" xfId="0" applyAlignment="1" applyBorder="1" applyFont="1" applyNumberFormat="1">
      <alignment horizontal="center" shrinkToFit="0" vertical="center" wrapText="0"/>
    </xf>
    <xf borderId="11" fillId="13" fontId="21" numFmtId="1" xfId="0" applyAlignment="1" applyBorder="1" applyFont="1" applyNumberFormat="1">
      <alignment horizontal="center" shrinkToFit="0" vertical="center" wrapText="0"/>
    </xf>
    <xf borderId="11" fillId="8" fontId="21" numFmtId="1" xfId="0" applyAlignment="1" applyBorder="1" applyFont="1" applyNumberFormat="1">
      <alignment horizontal="center" shrinkToFit="0" vertical="center" wrapText="0"/>
    </xf>
    <xf borderId="11" fillId="4" fontId="21" numFmtId="1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horizontal="center" readingOrder="0" shrinkToFit="0" vertical="bottom" wrapText="1"/>
    </xf>
    <xf borderId="11" fillId="4" fontId="21" numFmtId="175" xfId="0" applyAlignment="1" applyBorder="1" applyFont="1" applyNumberFormat="1">
      <alignment horizontal="center" shrinkToFit="0" vertical="center" wrapText="0"/>
    </xf>
    <xf borderId="62" fillId="0" fontId="1" numFmtId="0" xfId="0" applyAlignment="1" applyBorder="1" applyFont="1">
      <alignment horizontal="center" shrinkToFit="0" vertical="center" wrapText="0"/>
    </xf>
    <xf borderId="29" fillId="0" fontId="1" numFmtId="0" xfId="0" applyAlignment="1" applyBorder="1" applyFont="1">
      <alignment horizontal="center" shrinkToFit="0" vertical="center" wrapText="0"/>
    </xf>
    <xf borderId="64" fillId="0" fontId="1" numFmtId="0" xfId="0" applyAlignment="1" applyBorder="1" applyFont="1">
      <alignment horizontal="center" shrinkToFit="0" vertical="center" wrapText="0"/>
    </xf>
    <xf borderId="11" fillId="14" fontId="120" numFmtId="0" xfId="0" applyAlignment="1" applyBorder="1" applyFont="1">
      <alignment horizontal="center" shrinkToFit="0" vertical="center" wrapText="1"/>
    </xf>
    <xf borderId="4" fillId="14" fontId="120" numFmtId="0" xfId="0" applyAlignment="1" applyBorder="1" applyFont="1">
      <alignment horizontal="center" shrinkToFit="0" vertical="center" wrapText="1"/>
    </xf>
    <xf borderId="110" fillId="14" fontId="120" numFmtId="0" xfId="0" applyAlignment="1" applyBorder="1" applyFont="1">
      <alignment horizontal="center" shrinkToFit="0" vertical="center" wrapText="1"/>
    </xf>
    <xf borderId="7" fillId="14" fontId="120" numFmtId="0" xfId="0" applyAlignment="1" applyBorder="1" applyFont="1">
      <alignment horizontal="center" shrinkToFit="0" vertical="center" wrapText="1"/>
    </xf>
    <xf borderId="86" fillId="14" fontId="120" numFmtId="0" xfId="0" applyAlignment="1" applyBorder="1" applyFont="1">
      <alignment horizontal="center" shrinkToFit="0" vertical="center" wrapText="1"/>
    </xf>
    <xf borderId="5" fillId="4" fontId="120" numFmtId="165" xfId="0" applyAlignment="1" applyBorder="1" applyFont="1" applyNumberFormat="1">
      <alignment horizontal="center" shrinkToFit="0" vertical="center" wrapText="1"/>
    </xf>
    <xf borderId="5" fillId="14" fontId="120" numFmtId="1" xfId="0" applyAlignment="1" applyBorder="1" applyFont="1" applyNumberFormat="1">
      <alignment horizontal="center" shrinkToFit="0" vertical="center" wrapText="1"/>
    </xf>
    <xf borderId="11" fillId="14" fontId="17" numFmtId="0" xfId="0" applyAlignment="1" applyBorder="1" applyFont="1">
      <alignment horizontal="center" shrinkToFit="0" vertical="center" wrapText="0"/>
    </xf>
    <xf borderId="11" fillId="5" fontId="70" numFmtId="165" xfId="0" applyAlignment="1" applyBorder="1" applyFont="1" applyNumberFormat="1">
      <alignment horizontal="center" shrinkToFit="0" vertical="center" wrapText="0"/>
    </xf>
    <xf borderId="114" fillId="5" fontId="70" numFmtId="0" xfId="0" applyAlignment="1" applyBorder="1" applyFont="1">
      <alignment horizontal="center" shrinkToFit="0" vertical="center" wrapText="0"/>
    </xf>
    <xf borderId="68" fillId="5" fontId="70" numFmtId="0" xfId="0" applyAlignment="1" applyBorder="1" applyFont="1">
      <alignment horizontal="center" shrinkToFit="0" vertical="center" wrapText="0"/>
    </xf>
    <xf borderId="96" fillId="5" fontId="70" numFmtId="0" xfId="0" applyAlignment="1" applyBorder="1" applyFont="1">
      <alignment horizontal="center" shrinkToFit="0" vertical="center" wrapText="1"/>
    </xf>
    <xf borderId="97" fillId="5" fontId="70" numFmtId="0" xfId="0" applyAlignment="1" applyBorder="1" applyFont="1">
      <alignment horizontal="center" shrinkToFit="0" vertical="center" wrapText="1"/>
    </xf>
    <xf borderId="69" fillId="0" fontId="11" numFmtId="0" xfId="0" applyAlignment="1" applyBorder="1" applyFont="1">
      <alignment horizontal="center" readingOrder="0" shrinkToFit="0" vertical="center" wrapText="1"/>
    </xf>
    <xf borderId="20" fillId="12" fontId="1" numFmtId="0" xfId="0" applyAlignment="1" applyBorder="1" applyFont="1">
      <alignment horizontal="center" shrinkToFit="0" vertical="bottom" wrapText="1"/>
    </xf>
    <xf borderId="20" fillId="12" fontId="87" numFmtId="0" xfId="0" applyAlignment="1" applyBorder="1" applyFont="1">
      <alignment horizontal="center" shrinkToFit="0" vertical="bottom" wrapText="0"/>
    </xf>
    <xf borderId="62" fillId="4" fontId="58" numFmtId="165" xfId="0" applyAlignment="1" applyBorder="1" applyFont="1" applyNumberFormat="1">
      <alignment horizontal="center" shrinkToFit="0" vertical="center" wrapText="1"/>
    </xf>
    <xf borderId="62" fillId="18" fontId="58" numFmtId="1" xfId="0" applyAlignment="1" applyBorder="1" applyFont="1" applyNumberFormat="1">
      <alignment horizontal="center" shrinkToFit="0" vertical="center" wrapText="1"/>
    </xf>
    <xf borderId="20" fillId="0" fontId="121" numFmtId="0" xfId="0" applyAlignment="1" applyBorder="1" applyFont="1">
      <alignment horizontal="center" shrinkToFit="0" vertical="bottom" wrapText="1"/>
    </xf>
    <xf borderId="62" fillId="4" fontId="11" numFmtId="165" xfId="0" applyAlignment="1" applyBorder="1" applyFont="1" applyNumberFormat="1">
      <alignment horizontal="center" shrinkToFit="0" vertical="bottom" wrapText="1"/>
    </xf>
    <xf borderId="143" fillId="4" fontId="58" numFmtId="165" xfId="0" applyAlignment="1" applyBorder="1" applyFont="1" applyNumberFormat="1">
      <alignment horizontal="center" shrinkToFit="0" vertical="center" wrapText="1"/>
    </xf>
    <xf borderId="20" fillId="12" fontId="87" numFmtId="0" xfId="0" applyAlignment="1" applyBorder="1" applyFont="1">
      <alignment horizontal="center" shrinkToFit="0" vertical="bottom" wrapText="1"/>
    </xf>
    <xf borderId="144" fillId="4" fontId="11" numFmtId="165" xfId="0" applyAlignment="1" applyBorder="1" applyFont="1" applyNumberFormat="1">
      <alignment horizontal="center" shrinkToFit="0" vertical="center" wrapText="0"/>
    </xf>
    <xf borderId="144" fillId="4" fontId="1" numFmtId="165" xfId="0" applyAlignment="1" applyBorder="1" applyFont="1" applyNumberFormat="1">
      <alignment horizontal="center" shrinkToFit="0" vertical="bottom" wrapText="1"/>
    </xf>
    <xf borderId="20" fillId="0" fontId="11" numFmtId="0" xfId="0" applyAlignment="1" applyBorder="1" applyFont="1">
      <alignment horizontal="center" shrinkToFit="0" vertical="center" wrapText="1"/>
    </xf>
    <xf borderId="62" fillId="4" fontId="1" numFmtId="165" xfId="0" applyAlignment="1" applyBorder="1" applyFont="1" applyNumberForma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center" wrapText="1"/>
    </xf>
    <xf borderId="20" fillId="4" fontId="11" numFmtId="0" xfId="0" applyAlignment="1" applyBorder="1" applyFont="1">
      <alignment horizontal="center" shrinkToFit="0" vertical="center" wrapText="0"/>
    </xf>
    <xf borderId="11" fillId="4" fontId="11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54" numFmtId="0" xfId="0" applyAlignment="1" applyBorder="1" applyFont="1">
      <alignment horizontal="center" shrinkToFit="0" vertical="center" wrapText="0"/>
    </xf>
    <xf borderId="20" fillId="4" fontId="15" numFmtId="0" xfId="0" applyAlignment="1" applyBorder="1" applyFont="1">
      <alignment horizontal="center" shrinkToFit="0" vertical="center" wrapText="0"/>
    </xf>
    <xf borderId="25" fillId="18" fontId="54" numFmtId="1" xfId="0" applyAlignment="1" applyBorder="1" applyFont="1" applyNumberFormat="1">
      <alignment horizontal="center" shrinkToFit="0" vertical="center" wrapText="1"/>
    </xf>
    <xf borderId="118" fillId="3" fontId="54" numFmtId="173" xfId="0" applyAlignment="1" applyBorder="1" applyFont="1" applyNumberFormat="1">
      <alignment horizontal="center" shrinkToFit="0" vertical="center" wrapText="0"/>
    </xf>
    <xf borderId="25" fillId="0" fontId="8" numFmtId="0" xfId="0" applyAlignment="1" applyBorder="1" applyFont="1">
      <alignment horizontal="center"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20" fillId="0" fontId="54" numFmtId="0" xfId="0" applyAlignment="1" applyBorder="1" applyFont="1">
      <alignment shrinkToFit="0" vertical="bottom" wrapText="0"/>
    </xf>
    <xf borderId="29" fillId="4" fontId="15" numFmtId="0" xfId="0" applyAlignment="1" applyBorder="1" applyFont="1">
      <alignment horizontal="center" shrinkToFit="0" vertical="bottom" wrapText="0"/>
    </xf>
    <xf borderId="25" fillId="0" fontId="15" numFmtId="0" xfId="0" applyAlignment="1" applyBorder="1" applyFont="1">
      <alignment horizontal="center" shrinkToFit="0" vertical="center" wrapText="0"/>
    </xf>
    <xf borderId="20" fillId="0" fontId="15" numFmtId="0" xfId="0" applyAlignment="1" applyBorder="1" applyFont="1">
      <alignment horizontal="center" shrinkToFit="0" vertical="center" wrapText="0"/>
    </xf>
    <xf borderId="5" fillId="4" fontId="122" numFmtId="1" xfId="0" applyAlignment="1" applyBorder="1" applyFont="1" applyNumberFormat="1">
      <alignment horizontal="center" shrinkToFit="0" vertical="center" wrapText="1"/>
    </xf>
    <xf borderId="87" fillId="4" fontId="122" numFmtId="1" xfId="0" applyAlignment="1" applyBorder="1" applyFont="1" applyNumberFormat="1">
      <alignment horizontal="center" shrinkToFit="0" vertical="center" wrapText="1"/>
    </xf>
    <xf borderId="66" fillId="14" fontId="123" numFmtId="1" xfId="0" applyAlignment="1" applyBorder="1" applyFont="1" applyNumberFormat="1">
      <alignment horizontal="center" shrinkToFit="0" vertical="center" wrapText="1"/>
    </xf>
    <xf borderId="82" fillId="14" fontId="123" numFmtId="1" xfId="0" applyAlignment="1" applyBorder="1" applyFont="1" applyNumberFormat="1">
      <alignment horizontal="center" shrinkToFit="0" vertical="center" wrapText="1"/>
    </xf>
    <xf borderId="5" fillId="14" fontId="120" numFmtId="165" xfId="0" applyAlignment="1" applyBorder="1" applyFont="1" applyNumberFormat="1">
      <alignment horizontal="center" shrinkToFit="0" vertical="center" wrapText="1"/>
    </xf>
    <xf borderId="11" fillId="4" fontId="82" numFmtId="1" xfId="0" applyAlignment="1" applyBorder="1" applyFont="1" applyNumberFormat="1">
      <alignment horizontal="center" shrinkToFit="0" vertical="center" wrapText="0"/>
    </xf>
    <xf borderId="114" fillId="18" fontId="69" numFmtId="0" xfId="0" applyAlignment="1" applyBorder="1" applyFont="1">
      <alignment horizontal="center" shrinkToFit="0" vertical="center" wrapText="0"/>
    </xf>
    <xf borderId="68" fillId="8" fontId="72" numFmtId="0" xfId="0" applyAlignment="1" applyBorder="1" applyFont="1">
      <alignment horizontal="center" shrinkToFit="0" vertical="center" wrapText="0"/>
    </xf>
    <xf borderId="137" fillId="0" fontId="2" numFmtId="0" xfId="0" applyBorder="1" applyFont="1"/>
    <xf borderId="97" fillId="18" fontId="69" numFmtId="0" xfId="0" applyAlignment="1" applyBorder="1" applyFont="1">
      <alignment horizontal="center" shrinkToFit="0" vertical="center" wrapText="1"/>
    </xf>
    <xf borderId="97" fillId="8" fontId="69" numFmtId="0" xfId="0" applyAlignment="1" applyBorder="1" applyFont="1">
      <alignment horizontal="center" shrinkToFit="0" vertical="center" wrapText="1"/>
    </xf>
    <xf borderId="20" fillId="0" fontId="124" numFmtId="0" xfId="0" applyAlignment="1" applyBorder="1" applyFont="1">
      <alignment shrinkToFit="0" vertical="bottom" wrapText="1"/>
    </xf>
    <xf borderId="140" fillId="4" fontId="1" numFmtId="165" xfId="0" applyAlignment="1" applyBorder="1" applyFont="1" applyNumberFormat="1">
      <alignment horizontal="center" shrinkToFit="0" vertical="center" wrapText="0"/>
    </xf>
    <xf borderId="15" fillId="18" fontId="58" numFmtId="1" xfId="0" applyAlignment="1" applyBorder="1" applyFont="1" applyNumberFormat="1">
      <alignment horizontal="center" shrinkToFit="0" vertical="center" wrapText="1"/>
    </xf>
    <xf borderId="138" fillId="2" fontId="76" numFmtId="165" xfId="0" applyAlignment="1" applyBorder="1" applyFont="1" applyNumberFormat="1">
      <alignment horizontal="center" shrinkToFit="0" vertical="center" wrapText="0"/>
    </xf>
    <xf borderId="139" fillId="3" fontId="58" numFmtId="165" xfId="0" applyAlignment="1" applyBorder="1" applyFont="1" applyNumberFormat="1">
      <alignment horizontal="center" shrinkToFit="0" vertical="center" wrapText="0"/>
    </xf>
    <xf borderId="140" fillId="13" fontId="1" numFmtId="1" xfId="0" applyAlignment="1" applyBorder="1" applyFont="1" applyNumberFormat="1">
      <alignment horizontal="center" readingOrder="0" shrinkToFit="0" vertical="center" wrapText="1"/>
    </xf>
    <xf borderId="19" fillId="8" fontId="1" numFmtId="165" xfId="0" applyAlignment="1" applyBorder="1" applyFont="1" applyNumberFormat="1">
      <alignment horizontal="center" readingOrder="0" shrinkToFit="0" vertical="center" wrapText="1"/>
    </xf>
    <xf borderId="20" fillId="0" fontId="119" numFmtId="0" xfId="0" applyAlignment="1" applyBorder="1" applyFont="1">
      <alignment shrinkToFit="0" vertical="bottom" wrapText="1"/>
    </xf>
    <xf borderId="118" fillId="3" fontId="58" numFmtId="165" xfId="0" applyAlignment="1" applyBorder="1" applyFont="1" applyNumberFormat="1">
      <alignment horizontal="center" readingOrder="0" shrinkToFit="0" vertical="center" wrapText="0"/>
    </xf>
    <xf borderId="20" fillId="0" fontId="119" numFmtId="0" xfId="0" applyAlignment="1" applyBorder="1" applyFont="1">
      <alignment shrinkToFit="0" vertical="bottom" wrapText="0"/>
    </xf>
    <xf borderId="118" fillId="3" fontId="58" numFmtId="165" xfId="0" applyAlignment="1" applyBorder="1" applyFont="1" applyNumberFormat="1">
      <alignment horizontal="center" shrinkToFit="0" vertical="center" wrapText="0"/>
    </xf>
    <xf borderId="62" fillId="4" fontId="1" numFmtId="173" xfId="0" applyAlignment="1" applyBorder="1" applyFont="1" applyNumberFormat="1">
      <alignment horizontal="center" shrinkToFit="0" vertical="center" wrapText="0"/>
    </xf>
    <xf borderId="105" fillId="2" fontId="76" numFmtId="173" xfId="0" applyAlignment="1" applyBorder="1" applyFont="1" applyNumberFormat="1">
      <alignment horizontal="center" shrinkToFit="0" vertical="center" wrapText="0"/>
    </xf>
    <xf borderId="29" fillId="8" fontId="1" numFmtId="173" xfId="0" applyAlignment="1" applyBorder="1" applyFont="1" applyNumberFormat="1">
      <alignment horizontal="center" shrinkToFit="0" vertical="center" wrapText="1"/>
    </xf>
    <xf borderId="29" fillId="8" fontId="1" numFmtId="173" xfId="0" applyAlignment="1" applyBorder="1" applyFont="1" applyNumberFormat="1">
      <alignment horizontal="center" readingOrder="0" shrinkToFit="0" vertical="center" wrapText="1"/>
    </xf>
    <xf borderId="62" fillId="4" fontId="11" numFmtId="173" xfId="0" applyAlignment="1" applyBorder="1" applyFont="1" applyNumberFormat="1">
      <alignment horizontal="center" shrinkToFit="0" vertical="center" wrapText="0"/>
    </xf>
    <xf borderId="29" fillId="8" fontId="106" numFmtId="173" xfId="0" applyAlignment="1" applyBorder="1" applyFont="1" applyNumberFormat="1">
      <alignment horizontal="center" readingOrder="0" shrinkToFit="0" vertical="center" wrapText="1"/>
    </xf>
    <xf borderId="62" fillId="4" fontId="11" numFmtId="165" xfId="0" applyAlignment="1" applyBorder="1" applyFont="1" applyNumberFormat="1">
      <alignment horizontal="center" shrinkToFit="0" vertical="center" wrapText="0"/>
    </xf>
    <xf borderId="29" fillId="8" fontId="118" numFmtId="165" xfId="0" applyAlignment="1" applyBorder="1" applyFont="1" applyNumberFormat="1">
      <alignment horizontal="center" readingOrder="0" shrinkToFit="0" vertical="center" wrapText="1"/>
    </xf>
    <xf borderId="29" fillId="8" fontId="106" numFmtId="165" xfId="0" applyAlignment="1" applyBorder="1" applyFont="1" applyNumberFormat="1">
      <alignment horizontal="center" readingOrder="0" shrinkToFit="0" vertical="center" wrapText="1"/>
    </xf>
    <xf borderId="20" fillId="0" fontId="11" numFmtId="0" xfId="0" applyAlignment="1" applyBorder="1" applyFont="1">
      <alignment horizontal="left" shrinkToFit="0" vertical="center" wrapText="1"/>
    </xf>
    <xf borderId="20" fillId="0" fontId="11" numFmtId="0" xfId="0" applyAlignment="1" applyBorder="1" applyFont="1">
      <alignment horizontal="center" readingOrder="0" shrinkToFit="0" vertical="center" wrapText="1"/>
    </xf>
    <xf borderId="62" fillId="4" fontId="1" numFmtId="0" xfId="0" applyAlignment="1" applyBorder="1" applyFont="1">
      <alignment horizontal="center" shrinkToFit="0" vertical="center" wrapText="0"/>
    </xf>
    <xf borderId="62" fillId="4" fontId="11" numFmtId="0" xfId="0" applyAlignment="1" applyBorder="1" applyFont="1">
      <alignment horizontal="center" shrinkToFit="0" vertical="center" wrapText="0"/>
    </xf>
    <xf borderId="62" fillId="4" fontId="15" numFmtId="0" xfId="0" applyAlignment="1" applyBorder="1" applyFont="1">
      <alignment horizontal="center" shrinkToFit="0" vertical="center" wrapText="0"/>
    </xf>
    <xf borderId="106" fillId="4" fontId="15" numFmtId="0" xfId="0" applyAlignment="1" applyBorder="1" applyFont="1">
      <alignment horizontal="center" shrinkToFit="0" vertical="bottom" wrapText="0"/>
    </xf>
    <xf borderId="40" fillId="0" fontId="1" numFmtId="0" xfId="0" applyAlignment="1" applyBorder="1" applyFont="1">
      <alignment horizontal="center" shrinkToFit="0" vertical="center" wrapText="0"/>
    </xf>
    <xf borderId="42" fillId="4" fontId="1" numFmtId="0" xfId="0" applyAlignment="1" applyBorder="1" applyFont="1">
      <alignment horizontal="center" shrinkToFit="0" vertical="center" wrapText="0"/>
    </xf>
    <xf borderId="40" fillId="18" fontId="58" numFmtId="1" xfId="0" applyAlignment="1" applyBorder="1" applyFont="1" applyNumberFormat="1">
      <alignment horizontal="center" shrinkToFit="0" vertical="center" wrapText="1"/>
    </xf>
    <xf borderId="44" fillId="8" fontId="58" numFmtId="1" xfId="0" applyAlignment="1" applyBorder="1" applyFont="1" applyNumberFormat="1">
      <alignment horizontal="center" shrinkToFit="0" vertical="center" wrapText="1"/>
    </xf>
    <xf borderId="145" fillId="2" fontId="76" numFmtId="165" xfId="0" applyAlignment="1" applyBorder="1" applyFont="1" applyNumberFormat="1">
      <alignment horizontal="center" shrinkToFit="0" vertical="center" wrapText="0"/>
    </xf>
    <xf borderId="146" fillId="9" fontId="58" numFmtId="173" xfId="0" applyAlignment="1" applyBorder="1" applyFont="1" applyNumberFormat="1">
      <alignment horizontal="center" shrinkToFit="0" vertical="center" wrapText="0"/>
    </xf>
    <xf borderId="11" fillId="2" fontId="76" numFmtId="0" xfId="0" applyAlignment="1" applyBorder="1" applyFont="1">
      <alignment horizontal="center" shrinkToFit="0" vertical="center" wrapText="0"/>
    </xf>
    <xf borderId="147" fillId="4" fontId="125" numFmtId="0" xfId="0" applyAlignment="1" applyBorder="1" applyFont="1">
      <alignment horizontal="center" readingOrder="0" shrinkToFit="0" vertical="bottom" wrapText="0"/>
    </xf>
    <xf borderId="148" fillId="0" fontId="2" numFmtId="0" xfId="0" applyBorder="1" applyFont="1"/>
    <xf borderId="149" fillId="0" fontId="2" numFmtId="0" xfId="0" applyBorder="1" applyFont="1"/>
    <xf borderId="150" fillId="2" fontId="126" numFmtId="0" xfId="0" applyAlignment="1" applyBorder="1" applyFont="1">
      <alignment horizontal="center" shrinkToFit="0" vertical="bottom" wrapText="0"/>
    </xf>
    <xf borderId="109" fillId="2" fontId="127" numFmtId="0" xfId="0" applyAlignment="1" applyBorder="1" applyFont="1">
      <alignment horizontal="center" shrinkToFit="0" vertical="bottom" wrapText="0"/>
    </xf>
    <xf borderId="109" fillId="2" fontId="126" numFmtId="0" xfId="0" applyAlignment="1" applyBorder="1" applyFont="1">
      <alignment horizontal="center" shrinkToFit="0" vertical="bottom" wrapText="0"/>
    </xf>
    <xf borderId="151" fillId="2" fontId="127" numFmtId="0" xfId="0" applyAlignment="1" applyBorder="1" applyFont="1">
      <alignment horizontal="center" shrinkToFit="0" vertical="bottom" wrapText="0"/>
    </xf>
    <xf borderId="152" fillId="14" fontId="34" numFmtId="0" xfId="0" applyAlignment="1" applyBorder="1" applyFont="1">
      <alignment horizontal="center" shrinkToFit="0" vertical="bottom" wrapText="0"/>
    </xf>
    <xf borderId="127" fillId="12" fontId="11" numFmtId="14" xfId="0" applyAlignment="1" applyBorder="1" applyFont="1" applyNumberFormat="1">
      <alignment horizontal="center" shrinkToFit="0" vertical="bottom" wrapText="0"/>
    </xf>
    <xf borderId="127" fillId="12" fontId="11" numFmtId="0" xfId="0" applyAlignment="1" applyBorder="1" applyFont="1">
      <alignment horizontal="center" shrinkToFit="0" vertical="bottom" wrapText="0"/>
    </xf>
    <xf borderId="127" fillId="12" fontId="11" numFmtId="2" xfId="0" applyAlignment="1" applyBorder="1" applyFont="1" applyNumberFormat="1">
      <alignment horizontal="center" shrinkToFit="0" vertical="bottom" wrapText="0"/>
    </xf>
    <xf borderId="127" fillId="12" fontId="11" numFmtId="177" xfId="0" applyAlignment="1" applyBorder="1" applyFont="1" applyNumberFormat="1">
      <alignment horizontal="center" shrinkToFit="0" vertical="bottom" wrapText="0"/>
    </xf>
    <xf borderId="127" fillId="0" fontId="1" numFmtId="0" xfId="0" applyAlignment="1" applyBorder="1" applyFont="1">
      <alignment horizontal="center" shrinkToFit="0" vertical="bottom" wrapText="0"/>
    </xf>
    <xf borderId="153" fillId="0" fontId="1" numFmtId="0" xfId="0" applyAlignment="1" applyBorder="1" applyFont="1">
      <alignment horizontal="center" shrinkToFit="0" vertical="bottom" wrapText="0"/>
    </xf>
    <xf borderId="154" fillId="0" fontId="1" numFmtId="0" xfId="0" applyAlignment="1" applyBorder="1" applyFont="1">
      <alignment horizontal="center" shrinkToFit="0" vertical="bottom" wrapText="0"/>
    </xf>
    <xf borderId="17" fillId="0" fontId="1" numFmtId="0" xfId="0" applyAlignment="1" applyBorder="1" applyFont="1">
      <alignment horizontal="center" readingOrder="0" vertical="bottom"/>
    </xf>
    <xf borderId="17" fillId="0" fontId="1" numFmtId="2" xfId="0" applyAlignment="1" applyBorder="1" applyFont="1" applyNumberFormat="1">
      <alignment horizontal="center" readingOrder="0" vertical="bottom"/>
    </xf>
    <xf borderId="17" fillId="12" fontId="1" numFmtId="177" xfId="0" applyAlignment="1" applyBorder="1" applyFont="1" applyNumberFormat="1">
      <alignment horizontal="center" shrinkToFit="0" vertical="bottom" wrapText="0"/>
    </xf>
    <xf borderId="17" fillId="0" fontId="1" numFmtId="0" xfId="0" applyAlignment="1" applyBorder="1" applyFont="1">
      <alignment horizontal="center" readingOrder="0" shrinkToFit="0" vertical="bottom" wrapText="0"/>
    </xf>
    <xf borderId="155" fillId="0" fontId="1" numFmtId="0" xfId="0" applyAlignment="1" applyBorder="1" applyFont="1">
      <alignment horizontal="center" readingOrder="0" shrinkToFit="0" vertical="bottom" wrapText="0"/>
    </xf>
    <xf borderId="121" fillId="0" fontId="1" numFmtId="0" xfId="0" applyAlignment="1" applyBorder="1" applyFont="1">
      <alignment horizontal="center" shrinkToFit="0" vertical="bottom" wrapText="0"/>
    </xf>
    <xf borderId="20" fillId="5" fontId="1" numFmtId="0" xfId="0" applyAlignment="1" applyBorder="1" applyFont="1">
      <alignment horizontal="center" readingOrder="0" vertical="bottom"/>
    </xf>
    <xf borderId="20" fillId="5" fontId="1" numFmtId="2" xfId="0" applyAlignment="1" applyBorder="1" applyFont="1" applyNumberFormat="1">
      <alignment horizontal="center" readingOrder="0" vertical="bottom"/>
    </xf>
    <xf borderId="20" fillId="12" fontId="1" numFmtId="177" xfId="0" applyAlignment="1" applyBorder="1" applyFont="1" applyNumberFormat="1">
      <alignment horizontal="center" shrinkToFit="0" vertical="bottom" wrapText="0"/>
    </xf>
    <xf borderId="120" fillId="0" fontId="1" numFmtId="0" xfId="0" applyAlignment="1" applyBorder="1" applyFont="1">
      <alignment horizontal="center" readingOrder="0" shrinkToFit="0" vertical="bottom" wrapText="0"/>
    </xf>
    <xf borderId="20" fillId="12" fontId="1" numFmtId="0" xfId="0" applyAlignment="1" applyBorder="1" applyFont="1">
      <alignment horizontal="center" readingOrder="0" shrinkToFit="0" vertical="bottom" wrapText="0"/>
    </xf>
    <xf borderId="20" fillId="12" fontId="1" numFmtId="2" xfId="0" applyAlignment="1" applyBorder="1" applyFont="1" applyNumberFormat="1">
      <alignment horizontal="center" readingOrder="0" shrinkToFit="0" vertical="bottom" wrapText="0"/>
    </xf>
    <xf borderId="20" fillId="0" fontId="63" numFmtId="0" xfId="0" applyAlignment="1" applyBorder="1" applyFont="1">
      <alignment horizontal="center" readingOrder="0"/>
    </xf>
    <xf borderId="20" fillId="0" fontId="63" numFmtId="2" xfId="0" applyAlignment="1" applyBorder="1" applyFont="1" applyNumberFormat="1">
      <alignment horizontal="center" readingOrder="0"/>
    </xf>
    <xf borderId="120" fillId="0" fontId="63" numFmtId="0" xfId="0" applyAlignment="1" applyBorder="1" applyFont="1">
      <alignment horizontal="center" readingOrder="0"/>
    </xf>
    <xf borderId="20" fillId="0" fontId="1" numFmtId="2" xfId="0" applyAlignment="1" applyBorder="1" applyFont="1" applyNumberFormat="1">
      <alignment horizontal="center" readingOrder="0" shrinkToFit="0" vertical="bottom" wrapText="0"/>
    </xf>
    <xf borderId="20" fillId="12" fontId="1" numFmtId="1" xfId="0" applyAlignment="1" applyBorder="1" applyFont="1" applyNumberFormat="1">
      <alignment horizontal="center" readingOrder="0" shrinkToFit="0" vertical="bottom" wrapText="0"/>
    </xf>
    <xf borderId="20" fillId="5" fontId="15" numFmtId="0" xfId="0" applyAlignment="1" applyBorder="1" applyFont="1">
      <alignment horizontal="center" readingOrder="0" shrinkToFit="0" vertical="bottom" wrapText="0"/>
    </xf>
    <xf borderId="20" fillId="5" fontId="15" numFmtId="2" xfId="0" applyAlignment="1" applyBorder="1" applyFont="1" applyNumberFormat="1">
      <alignment horizontal="center" readingOrder="0" shrinkToFit="0" vertical="bottom" wrapText="0"/>
    </xf>
    <xf borderId="156" fillId="0" fontId="1" numFmtId="0" xfId="0" applyAlignment="1" applyBorder="1" applyFont="1">
      <alignment horizontal="center" shrinkToFit="0" vertical="bottom" wrapText="0"/>
    </xf>
    <xf borderId="93" fillId="12" fontId="1" numFmtId="0" xfId="0" applyAlignment="1" applyBorder="1" applyFont="1">
      <alignment horizontal="center" readingOrder="0" shrinkToFit="0" vertical="bottom" wrapText="0"/>
    </xf>
    <xf borderId="93" fillId="5" fontId="15" numFmtId="0" xfId="0" applyAlignment="1" applyBorder="1" applyFont="1">
      <alignment horizontal="center" readingOrder="0" shrinkToFit="0" vertical="bottom" wrapText="0"/>
    </xf>
    <xf borderId="93" fillId="5" fontId="15" numFmtId="2" xfId="0" applyAlignment="1" applyBorder="1" applyFont="1" applyNumberFormat="1">
      <alignment horizontal="center" readingOrder="0" shrinkToFit="0" vertical="bottom" wrapText="0"/>
    </xf>
    <xf borderId="93" fillId="12" fontId="1" numFmtId="177" xfId="0" applyAlignment="1" applyBorder="1" applyFont="1" applyNumberFormat="1">
      <alignment horizontal="center" shrinkToFit="0" vertical="bottom" wrapText="0"/>
    </xf>
    <xf borderId="93" fillId="12" fontId="1" numFmtId="1" xfId="0" applyAlignment="1" applyBorder="1" applyFont="1" applyNumberFormat="1">
      <alignment horizontal="center" readingOrder="0" shrinkToFit="0" vertical="bottom" wrapText="0"/>
    </xf>
    <xf borderId="129" fillId="0" fontId="1" numFmtId="0" xfId="0" applyAlignment="1" applyBorder="1" applyFont="1">
      <alignment horizontal="center" shrinkToFit="0" vertical="bottom" wrapText="0"/>
    </xf>
    <xf borderId="121" fillId="0" fontId="1" numFmtId="0" xfId="0" applyAlignment="1" applyBorder="1" applyFont="1">
      <alignment horizontal="center" readingOrder="0" shrinkToFit="0" vertical="bottom" wrapText="0"/>
    </xf>
    <xf borderId="120" fillId="0" fontId="1" numFmtId="0" xfId="0" applyAlignment="1" applyBorder="1" applyFont="1">
      <alignment horizontal="center" shrinkToFit="0" vertical="bottom" wrapText="0"/>
    </xf>
    <xf borderId="20" fillId="12" fontId="11" numFmtId="14" xfId="0" applyAlignment="1" applyBorder="1" applyFont="1" applyNumberFormat="1">
      <alignment horizontal="center" shrinkToFit="0" vertical="bottom" wrapText="0"/>
    </xf>
    <xf borderId="20" fillId="4" fontId="128" numFmtId="0" xfId="0" applyAlignment="1" applyBorder="1" applyFont="1">
      <alignment horizontal="center" shrinkToFit="0" vertical="bottom" wrapText="0"/>
    </xf>
    <xf borderId="20" fillId="4" fontId="128" numFmtId="177" xfId="0" applyAlignment="1" applyBorder="1" applyFont="1" applyNumberFormat="1">
      <alignment horizontal="center" shrinkToFit="0" vertical="bottom" wrapText="0"/>
    </xf>
    <xf borderId="20" fillId="12" fontId="21" numFmtId="1" xfId="0" applyAlignment="1" applyBorder="1" applyFont="1" applyNumberFormat="1">
      <alignment horizontal="center" shrinkToFit="0" vertical="bottom" wrapText="0"/>
    </xf>
    <xf borderId="157" fillId="14" fontId="34" numFmtId="0" xfId="0" applyAlignment="1" applyBorder="1" applyFont="1">
      <alignment horizontal="center" shrinkToFit="0" vertical="bottom" wrapText="0"/>
    </xf>
    <xf borderId="54" fillId="12" fontId="11" numFmtId="14" xfId="0" applyAlignment="1" applyBorder="1" applyFont="1" applyNumberFormat="1">
      <alignment horizontal="center" shrinkToFit="0" vertical="bottom" wrapText="0"/>
    </xf>
    <xf borderId="54" fillId="12" fontId="11" numFmtId="0" xfId="0" applyAlignment="1" applyBorder="1" applyFont="1">
      <alignment horizontal="center" shrinkToFit="0" vertical="bottom" wrapText="0"/>
    </xf>
    <xf borderId="54" fillId="0" fontId="1" numFmtId="0" xfId="0" applyAlignment="1" applyBorder="1" applyFont="1">
      <alignment horizontal="center" shrinkToFit="0" vertical="bottom" wrapText="0"/>
    </xf>
    <xf borderId="158" fillId="0" fontId="1" numFmtId="0" xfId="0" applyAlignment="1" applyBorder="1" applyFont="1">
      <alignment horizontal="center" shrinkToFit="0" vertical="bottom" wrapText="0"/>
    </xf>
    <xf borderId="20" fillId="12" fontId="11" numFmtId="0" xfId="0" applyAlignment="1" applyBorder="1" applyFont="1">
      <alignment horizontal="center" shrinkToFit="0" vertical="bottom" wrapText="0"/>
    </xf>
    <xf borderId="159" fillId="0" fontId="1" numFmtId="0" xfId="0" applyAlignment="1" applyBorder="1" applyFont="1">
      <alignment horizontal="center" shrinkToFit="0" vertical="bottom" wrapText="0"/>
    </xf>
    <xf borderId="81" fillId="12" fontId="11" numFmtId="14" xfId="0" applyAlignment="1" applyBorder="1" applyFont="1" applyNumberFormat="1">
      <alignment horizontal="center" shrinkToFit="0" vertical="bottom" wrapText="0"/>
    </xf>
    <xf borderId="81" fillId="4" fontId="128" numFmtId="0" xfId="0" applyAlignment="1" applyBorder="1" applyFont="1">
      <alignment horizontal="center" shrinkToFit="0" vertical="bottom" wrapText="0"/>
    </xf>
    <xf borderId="81" fillId="4" fontId="128" numFmtId="177" xfId="0" applyAlignment="1" applyBorder="1" applyFont="1" applyNumberFormat="1">
      <alignment horizontal="center" shrinkToFit="0" vertical="bottom" wrapText="0"/>
    </xf>
    <xf borderId="81" fillId="0" fontId="1" numFmtId="0" xfId="0" applyAlignment="1" applyBorder="1" applyFont="1">
      <alignment horizontal="center" shrinkToFit="0" vertical="bottom" wrapText="0"/>
    </xf>
    <xf borderId="160" fillId="0" fontId="1" numFmtId="0" xfId="0" applyAlignment="1" applyBorder="1" applyFont="1">
      <alignment shrinkToFit="0" vertical="bottom" wrapText="0"/>
    </xf>
    <xf borderId="161" fillId="0" fontId="1" numFmtId="0" xfId="0" applyAlignment="1" applyBorder="1" applyFont="1">
      <alignment horizontal="center" shrinkToFit="0" vertical="bottom" wrapText="0"/>
    </xf>
    <xf borderId="162" fillId="0" fontId="1" numFmtId="0" xfId="0" applyAlignment="1" applyBorder="1" applyFont="1">
      <alignment horizontal="center" shrinkToFit="0" vertical="bottom" wrapText="0"/>
    </xf>
    <xf borderId="163" fillId="0" fontId="1" numFmtId="0" xfId="0" applyAlignment="1" applyBorder="1" applyFont="1">
      <alignment shrinkToFit="0" vertical="bottom" wrapText="0"/>
    </xf>
    <xf borderId="164" fillId="2" fontId="59" numFmtId="0" xfId="0" applyAlignment="1" applyBorder="1" applyFont="1">
      <alignment shrinkToFit="0" vertical="bottom" wrapText="0"/>
    </xf>
    <xf borderId="164" fillId="2" fontId="43" numFmtId="0" xfId="0" applyAlignment="1" applyBorder="1" applyFont="1">
      <alignment shrinkToFit="0" vertical="bottom" wrapText="0"/>
    </xf>
    <xf borderId="165" fillId="2" fontId="43" numFmtId="0" xfId="0" applyAlignment="1" applyBorder="1" applyFont="1">
      <alignment shrinkToFit="0" vertical="bottom" wrapText="0"/>
    </xf>
    <xf borderId="166" fillId="2" fontId="43" numFmtId="0" xfId="0" applyAlignment="1" applyBorder="1" applyFont="1">
      <alignment shrinkToFit="0" vertical="bottom" wrapText="0"/>
    </xf>
    <xf borderId="166" fillId="2" fontId="43" numFmtId="177" xfId="0" applyAlignment="1" applyBorder="1" applyFont="1" applyNumberFormat="1">
      <alignment shrinkToFit="0" vertical="bottom" wrapText="0"/>
    </xf>
    <xf borderId="165" fillId="2" fontId="59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2" fillId="0" fontId="11" numFmtId="0" xfId="0" applyAlignment="1" applyBorder="1" applyFont="1">
      <alignment horizontal="center" shrinkToFit="0" vertical="bottom" wrapText="0"/>
    </xf>
    <xf borderId="3" fillId="0" fontId="11" numFmtId="0" xfId="0" applyAlignment="1" applyBorder="1" applyFont="1">
      <alignment horizontal="center" shrinkToFit="0" vertical="bottom" wrapText="0"/>
    </xf>
    <xf borderId="11" fillId="2" fontId="129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13" fontId="1" numFmtId="0" xfId="0" applyAlignment="1" applyFont="1">
      <alignment horizontal="center" shrinkToFit="0" vertical="center" wrapText="0"/>
    </xf>
    <xf borderId="11" fillId="2" fontId="130" numFmtId="0" xfId="0" applyAlignment="1" applyBorder="1" applyFont="1">
      <alignment horizontal="center" shrinkToFit="0" vertical="bottom" wrapText="0"/>
    </xf>
    <xf borderId="11" fillId="4" fontId="131" numFmtId="2" xfId="0" applyAlignment="1" applyBorder="1" applyFont="1" applyNumberForma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63" numFmtId="0" xfId="0" applyAlignment="1" applyFont="1">
      <alignment horizontal="center" readingOrder="0"/>
    </xf>
    <xf borderId="0" fillId="5" fontId="60" numFmtId="0" xfId="0" applyAlignment="1" applyFont="1">
      <alignment horizontal="center" readingOrder="0" shrinkToFit="0" vertical="bottom" wrapText="1"/>
    </xf>
    <xf borderId="11" fillId="2" fontId="132" numFmtId="0" xfId="0" applyAlignment="1" applyBorder="1" applyFont="1">
      <alignment horizontal="left" shrinkToFit="0" vertical="bottom" wrapText="0"/>
    </xf>
    <xf borderId="11" fillId="2" fontId="133" numFmtId="0" xfId="0" applyAlignment="1" applyBorder="1" applyFont="1">
      <alignment shrinkToFit="0" vertical="bottom" wrapText="0"/>
    </xf>
    <xf borderId="11" fillId="4" fontId="131" numFmtId="1" xfId="0" applyAlignment="1" applyBorder="1" applyFont="1" applyNumberFormat="1">
      <alignment shrinkToFit="0" vertical="bottom" wrapText="0"/>
    </xf>
    <xf borderId="83" fillId="2" fontId="134" numFmtId="0" xfId="0" applyAlignment="1" applyBorder="1" applyFont="1">
      <alignment horizontal="center" shrinkToFit="0" vertical="bottom" wrapText="0"/>
    </xf>
    <xf borderId="11" fillId="2" fontId="134" numFmtId="1" xfId="0" applyAlignment="1" applyBorder="1" applyFont="1" applyNumberFormat="1">
      <alignment shrinkToFit="0" vertical="bottom" wrapText="0"/>
    </xf>
    <xf borderId="11" fillId="2" fontId="50" numFmtId="0" xfId="0" applyAlignment="1" applyBorder="1" applyFont="1">
      <alignment shrinkToFit="0" vertical="bottom" wrapText="0"/>
    </xf>
    <xf borderId="11" fillId="2" fontId="50" numFmtId="0" xfId="0" applyAlignment="1" applyBorder="1" applyFont="1">
      <alignment readingOrder="0" shrinkToFit="0" vertical="bottom" wrapText="0"/>
    </xf>
    <xf borderId="114" fillId="2" fontId="135" numFmtId="0" xfId="0" applyAlignment="1" applyBorder="1" applyFont="1">
      <alignment horizontal="left" vertical="center"/>
    </xf>
    <xf borderId="167" fillId="2" fontId="1" numFmtId="0" xfId="0" applyAlignment="1" applyBorder="1" applyFont="1">
      <alignment horizontal="center" vertical="center"/>
    </xf>
    <xf borderId="12" fillId="2" fontId="136" numFmtId="178" xfId="0" applyAlignment="1" applyBorder="1" applyFont="1" applyNumberFormat="1">
      <alignment horizontal="center" readingOrder="0" vertical="center"/>
    </xf>
    <xf borderId="66" fillId="2" fontId="137" numFmtId="0" xfId="0" applyAlignment="1" applyBorder="1" applyFont="1">
      <alignment horizontal="center" shrinkToFit="0" vertical="center" wrapText="1"/>
    </xf>
    <xf borderId="81" fillId="2" fontId="137" numFmtId="0" xfId="0" applyAlignment="1" applyBorder="1" applyFont="1">
      <alignment horizontal="center" shrinkToFit="0" vertical="center" wrapText="1"/>
    </xf>
    <xf borderId="82" fillId="2" fontId="137" numFmtId="0" xfId="0" applyAlignment="1" applyBorder="1" applyFont="1">
      <alignment horizontal="center" shrinkToFit="0" vertical="center" wrapText="1"/>
    </xf>
    <xf borderId="25" fillId="0" fontId="73" numFmtId="0" xfId="0" applyAlignment="1" applyBorder="1" applyFont="1">
      <alignment horizontal="center" vertical="center"/>
    </xf>
    <xf borderId="20" fillId="0" fontId="73" numFmtId="0" xfId="0" applyAlignment="1" applyBorder="1" applyFont="1">
      <alignment horizontal="center" readingOrder="0" vertical="center"/>
    </xf>
    <xf borderId="20" fillId="5" fontId="10" numFmtId="179" xfId="0" applyAlignment="1" applyBorder="1" applyFont="1" applyNumberFormat="1">
      <alignment horizontal="center" vertical="center"/>
    </xf>
    <xf borderId="20" fillId="0" fontId="73" numFmtId="179" xfId="0" applyAlignment="1" applyBorder="1" applyFont="1" applyNumberFormat="1">
      <alignment horizontal="center" vertical="center"/>
    </xf>
    <xf borderId="20" fillId="5" fontId="138" numFmtId="179" xfId="0" applyAlignment="1" applyBorder="1" applyFont="1" applyNumberFormat="1">
      <alignment horizontal="center" readingOrder="0" vertical="center"/>
    </xf>
    <xf borderId="20" fillId="5" fontId="73" numFmtId="179" xfId="0" applyAlignment="1" applyBorder="1" applyFont="1" applyNumberFormat="1">
      <alignment horizontal="center" vertical="center"/>
    </xf>
    <xf borderId="20" fillId="3" fontId="73" numFmtId="180" xfId="0" applyAlignment="1" applyBorder="1" applyFont="1" applyNumberFormat="1">
      <alignment horizontal="center" vertical="center"/>
    </xf>
    <xf borderId="29" fillId="5" fontId="138" numFmtId="179" xfId="0" applyAlignment="1" applyBorder="1" applyFont="1" applyNumberFormat="1">
      <alignment horizontal="center" readingOrder="0" vertical="center"/>
    </xf>
    <xf borderId="0" fillId="0" fontId="41" numFmtId="1" xfId="0" applyFont="1" applyNumberFormat="1"/>
    <xf borderId="40" fillId="0" fontId="73" numFmtId="0" xfId="0" applyAlignment="1" applyBorder="1" applyFont="1">
      <alignment horizontal="center" vertical="center"/>
    </xf>
    <xf borderId="42" fillId="5" fontId="10" numFmtId="179" xfId="0" applyAlignment="1" applyBorder="1" applyFont="1" applyNumberFormat="1">
      <alignment horizontal="center" vertical="center"/>
    </xf>
    <xf borderId="42" fillId="5" fontId="138" numFmtId="179" xfId="0" applyAlignment="1" applyBorder="1" applyFont="1" applyNumberFormat="1">
      <alignment horizontal="center" readingOrder="0" vertical="center"/>
    </xf>
    <xf borderId="44" fillId="5" fontId="138" numFmtId="179" xfId="0" applyAlignment="1" applyBorder="1" applyFont="1" applyNumberFormat="1">
      <alignment horizontal="center" readingOrder="0" vertical="center"/>
    </xf>
    <xf borderId="66" fillId="0" fontId="22" numFmtId="0" xfId="0" applyAlignment="1" applyBorder="1" applyFont="1">
      <alignment horizontal="center" vertical="center"/>
    </xf>
    <xf borderId="81" fillId="4" fontId="96" numFmtId="0" xfId="0" applyAlignment="1" applyBorder="1" applyFont="1">
      <alignment horizontal="center" vertical="center"/>
    </xf>
    <xf borderId="81" fillId="4" fontId="96" numFmtId="1" xfId="0" applyAlignment="1" applyBorder="1" applyFont="1" applyNumberFormat="1">
      <alignment horizontal="center" vertical="center"/>
    </xf>
    <xf borderId="81" fillId="4" fontId="96" numFmtId="179" xfId="0" applyAlignment="1" applyBorder="1" applyFont="1" applyNumberFormat="1">
      <alignment horizontal="center" vertical="center"/>
    </xf>
    <xf borderId="81" fillId="4" fontId="96" numFmtId="166" xfId="0" applyAlignment="1" applyBorder="1" applyFont="1" applyNumberFormat="1">
      <alignment horizontal="center" vertical="center"/>
    </xf>
    <xf borderId="81" fillId="14" fontId="139" numFmtId="2" xfId="0" applyAlignment="1" applyBorder="1" applyFont="1" applyNumberFormat="1">
      <alignment horizontal="center" vertical="center"/>
    </xf>
    <xf borderId="82" fillId="4" fontId="96" numFmtId="179" xfId="0" applyAlignment="1" applyBorder="1" applyFont="1" applyNumberFormat="1">
      <alignment horizontal="center" vertical="center"/>
    </xf>
    <xf borderId="114" fillId="2" fontId="140" numFmtId="0" xfId="0" applyAlignment="1" applyBorder="1" applyFont="1">
      <alignment vertical="center"/>
    </xf>
    <xf borderId="167" fillId="2" fontId="138" numFmtId="0" xfId="0" applyAlignment="1" applyBorder="1" applyFont="1">
      <alignment vertical="center"/>
    </xf>
    <xf borderId="12" fillId="2" fontId="141" numFmtId="178" xfId="0" applyAlignment="1" applyBorder="1" applyFont="1" applyNumberFormat="1">
      <alignment horizontal="right" vertical="center"/>
    </xf>
    <xf borderId="30" fillId="4" fontId="73" numFmtId="0" xfId="0" applyAlignment="1" applyBorder="1" applyFont="1">
      <alignment horizontal="center" vertical="center"/>
    </xf>
    <xf borderId="72" fillId="4" fontId="73" numFmtId="1" xfId="0" applyAlignment="1" applyBorder="1" applyFont="1" applyNumberFormat="1">
      <alignment horizontal="center" vertical="center"/>
    </xf>
    <xf borderId="72" fillId="4" fontId="73" numFmtId="179" xfId="0" applyAlignment="1" applyBorder="1" applyFont="1" applyNumberFormat="1">
      <alignment horizontal="center" vertical="center"/>
    </xf>
    <xf borderId="72" fillId="4" fontId="73" numFmtId="166" xfId="0" applyAlignment="1" applyBorder="1" applyFont="1" applyNumberFormat="1">
      <alignment horizontal="center" vertical="center"/>
    </xf>
    <xf borderId="72" fillId="4" fontId="73" numFmtId="2" xfId="0" applyAlignment="1" applyBorder="1" applyFont="1" applyNumberFormat="1">
      <alignment horizontal="center" vertical="center"/>
    </xf>
    <xf borderId="63" fillId="4" fontId="73" numFmtId="179" xfId="0" applyAlignment="1" applyBorder="1" applyFont="1" applyNumberFormat="1">
      <alignment horizontal="center" vertical="center"/>
    </xf>
    <xf borderId="25" fillId="0" fontId="96" numFmtId="0" xfId="0" applyAlignment="1" applyBorder="1" applyFont="1">
      <alignment horizontal="center" shrinkToFit="0" vertical="center" wrapText="0"/>
    </xf>
    <xf borderId="20" fillId="0" fontId="96" numFmtId="0" xfId="0" applyAlignment="1" applyBorder="1" applyFont="1">
      <alignment horizontal="center" readingOrder="0" shrinkToFit="0" vertical="center" wrapText="0"/>
    </xf>
    <xf borderId="20" fillId="5" fontId="51" numFmtId="1" xfId="0" applyAlignment="1" applyBorder="1" applyFont="1" applyNumberFormat="1">
      <alignment horizontal="center" shrinkToFit="0" vertical="center" wrapText="0"/>
    </xf>
    <xf borderId="20" fillId="5" fontId="51" numFmtId="0" xfId="0" applyAlignment="1" applyBorder="1" applyFont="1">
      <alignment horizontal="center" shrinkToFit="0" vertical="center" wrapText="0"/>
    </xf>
    <xf borderId="20" fillId="5" fontId="51" numFmtId="0" xfId="0" applyAlignment="1" applyBorder="1" applyFont="1">
      <alignment horizontal="center" readingOrder="0" shrinkToFit="0" vertical="center" wrapText="0"/>
    </xf>
    <xf borderId="20" fillId="5" fontId="51" numFmtId="166" xfId="0" applyAlignment="1" applyBorder="1" applyFont="1" applyNumberFormat="1">
      <alignment horizontal="center" vertical="center"/>
    </xf>
    <xf borderId="20" fillId="3" fontId="51" numFmtId="2" xfId="0" applyAlignment="1" applyBorder="1" applyFont="1" applyNumberFormat="1">
      <alignment horizontal="center" shrinkToFit="0" vertical="center" wrapText="0"/>
    </xf>
    <xf borderId="29" fillId="5" fontId="51" numFmtId="0" xfId="0" applyAlignment="1" applyBorder="1" applyFont="1">
      <alignment horizontal="center" readingOrder="0" shrinkToFit="0" vertical="center" wrapText="0"/>
    </xf>
    <xf borderId="40" fillId="0" fontId="96" numFmtId="0" xfId="0" applyAlignment="1" applyBorder="1" applyFont="1">
      <alignment horizontal="center" shrinkToFit="0" vertical="center" wrapText="0"/>
    </xf>
    <xf borderId="42" fillId="5" fontId="51" numFmtId="1" xfId="0" applyAlignment="1" applyBorder="1" applyFont="1" applyNumberFormat="1">
      <alignment horizontal="center" shrinkToFit="0" vertical="center" wrapText="0"/>
    </xf>
    <xf borderId="42" fillId="5" fontId="51" numFmtId="0" xfId="0" applyAlignment="1" applyBorder="1" applyFont="1">
      <alignment horizontal="center" shrinkToFit="0" vertical="center" wrapText="0"/>
    </xf>
    <xf borderId="42" fillId="5" fontId="51" numFmtId="0" xfId="0" applyAlignment="1" applyBorder="1" applyFont="1">
      <alignment horizontal="center" readingOrder="0" shrinkToFit="0" vertical="center" wrapText="0"/>
    </xf>
    <xf borderId="44" fillId="5" fontId="51" numFmtId="0" xfId="0" applyAlignment="1" applyBorder="1" applyFont="1">
      <alignment horizontal="center" readingOrder="0" shrinkToFit="0" vertical="center" wrapText="0"/>
    </xf>
    <xf borderId="66" fillId="0" fontId="138" numFmtId="0" xfId="0" applyAlignment="1" applyBorder="1" applyFont="1">
      <alignment horizontal="center" shrinkToFit="0" vertical="center" wrapText="0"/>
    </xf>
    <xf borderId="81" fillId="4" fontId="73" numFmtId="0" xfId="0" applyAlignment="1" applyBorder="1" applyFont="1">
      <alignment horizontal="center" shrinkToFit="0" vertical="center" wrapText="0"/>
    </xf>
    <xf borderId="81" fillId="4" fontId="73" numFmtId="1" xfId="0" applyAlignment="1" applyBorder="1" applyFont="1" applyNumberFormat="1">
      <alignment horizontal="center" shrinkToFit="0" vertical="center" wrapText="0"/>
    </xf>
    <xf borderId="81" fillId="4" fontId="73" numFmtId="179" xfId="0" applyAlignment="1" applyBorder="1" applyFont="1" applyNumberFormat="1">
      <alignment horizontal="center" shrinkToFit="0" vertical="center" wrapText="0"/>
    </xf>
    <xf borderId="81" fillId="4" fontId="73" numFmtId="166" xfId="0" applyAlignment="1" applyBorder="1" applyFont="1" applyNumberFormat="1">
      <alignment horizontal="center" shrinkToFit="0" vertical="center" wrapText="0"/>
    </xf>
    <xf borderId="81" fillId="2" fontId="114" numFmtId="2" xfId="0" applyAlignment="1" applyBorder="1" applyFont="1" applyNumberFormat="1">
      <alignment horizontal="center" shrinkToFit="0" vertical="center" wrapText="0"/>
    </xf>
    <xf borderId="82" fillId="4" fontId="73" numFmtId="179" xfId="0" applyAlignment="1" applyBorder="1" applyFont="1" applyNumberFormat="1">
      <alignment horizontal="center" shrinkToFit="0" vertical="center" wrapText="0"/>
    </xf>
    <xf borderId="0" fillId="0" fontId="142" numFmtId="0" xfId="0" applyFont="1"/>
    <xf borderId="56" fillId="4" fontId="73" numFmtId="0" xfId="0" applyAlignment="1" applyBorder="1" applyFont="1">
      <alignment horizontal="center" vertical="center"/>
    </xf>
    <xf borderId="72" fillId="4" fontId="143" numFmtId="2" xfId="0" applyAlignment="1" applyBorder="1" applyFont="1" applyNumberFormat="1">
      <alignment horizontal="center" vertical="center"/>
    </xf>
    <xf borderId="25" fillId="0" fontId="96" numFmtId="0" xfId="0" applyAlignment="1" applyBorder="1" applyFont="1">
      <alignment horizontal="center" vertical="center"/>
    </xf>
    <xf borderId="20" fillId="0" fontId="96" numFmtId="0" xfId="0" applyAlignment="1" applyBorder="1" applyFont="1">
      <alignment horizontal="center" readingOrder="0" vertical="center"/>
    </xf>
    <xf borderId="20" fillId="5" fontId="51" numFmtId="179" xfId="0" applyAlignment="1" applyBorder="1" applyFont="1" applyNumberFormat="1">
      <alignment horizontal="center" vertical="center"/>
    </xf>
    <xf borderId="20" fillId="0" fontId="96" numFmtId="179" xfId="0" applyAlignment="1" applyBorder="1" applyFont="1" applyNumberFormat="1">
      <alignment horizontal="center" vertical="center"/>
    </xf>
    <xf borderId="20" fillId="5" fontId="96" numFmtId="179" xfId="0" applyAlignment="1" applyBorder="1" applyFont="1" applyNumberFormat="1">
      <alignment horizontal="center" readingOrder="0" vertical="center"/>
    </xf>
    <xf borderId="20" fillId="5" fontId="96" numFmtId="179" xfId="0" applyAlignment="1" applyBorder="1" applyFont="1" applyNumberFormat="1">
      <alignment horizontal="center" vertical="center"/>
    </xf>
    <xf borderId="20" fillId="3" fontId="143" numFmtId="180" xfId="0" applyAlignment="1" applyBorder="1" applyFont="1" applyNumberFormat="1">
      <alignment horizontal="center" vertical="center"/>
    </xf>
    <xf borderId="29" fillId="5" fontId="96" numFmtId="179" xfId="0" applyAlignment="1" applyBorder="1" applyFont="1" applyNumberFormat="1">
      <alignment horizontal="center" readingOrder="0" vertical="center"/>
    </xf>
    <xf borderId="40" fillId="0" fontId="96" numFmtId="0" xfId="0" applyAlignment="1" applyBorder="1" applyFont="1">
      <alignment horizontal="center" vertical="center"/>
    </xf>
    <xf borderId="42" fillId="5" fontId="51" numFmtId="179" xfId="0" applyAlignment="1" applyBorder="1" applyFont="1" applyNumberFormat="1">
      <alignment horizontal="center" vertical="center"/>
    </xf>
    <xf borderId="66" fillId="0" fontId="138" numFmtId="0" xfId="0" applyAlignment="1" applyBorder="1" applyFont="1">
      <alignment vertical="center"/>
    </xf>
    <xf borderId="81" fillId="4" fontId="73" numFmtId="0" xfId="0" applyAlignment="1" applyBorder="1" applyFont="1">
      <alignment horizontal="center" vertical="center"/>
    </xf>
    <xf borderId="81" fillId="4" fontId="73" numFmtId="1" xfId="0" applyAlignment="1" applyBorder="1" applyFont="1" applyNumberFormat="1">
      <alignment horizontal="center" vertical="center"/>
    </xf>
    <xf borderId="81" fillId="4" fontId="73" numFmtId="179" xfId="0" applyAlignment="1" applyBorder="1" applyFont="1" applyNumberFormat="1">
      <alignment horizontal="center" vertical="center"/>
    </xf>
    <xf borderId="81" fillId="4" fontId="73" numFmtId="166" xfId="0" applyAlignment="1" applyBorder="1" applyFont="1" applyNumberFormat="1">
      <alignment horizontal="center" vertical="center"/>
    </xf>
    <xf borderId="81" fillId="14" fontId="144" numFmtId="2" xfId="0" applyAlignment="1" applyBorder="1" applyFont="1" applyNumberFormat="1">
      <alignment horizontal="center" vertical="center"/>
    </xf>
    <xf borderId="82" fillId="4" fontId="73" numFmtId="179" xfId="0" applyAlignment="1" applyBorder="1" applyFont="1" applyNumberFormat="1">
      <alignment horizontal="center" vertical="center"/>
    </xf>
    <xf borderId="167" fillId="2" fontId="1" numFmtId="0" xfId="0" applyBorder="1" applyFont="1"/>
    <xf borderId="167" fillId="2" fontId="1" numFmtId="0" xfId="0" applyAlignment="1" applyBorder="1" applyFont="1">
      <alignment horizontal="center"/>
    </xf>
    <xf borderId="12" fillId="2" fontId="145" numFmtId="178" xfId="0" applyBorder="1" applyFont="1" applyNumberFormat="1"/>
    <xf borderId="66" fillId="2" fontId="137" numFmtId="0" xfId="0" applyAlignment="1" applyBorder="1" applyFont="1">
      <alignment horizontal="center" shrinkToFit="0" wrapText="1"/>
    </xf>
    <xf borderId="81" fillId="2" fontId="137" numFmtId="0" xfId="0" applyAlignment="1" applyBorder="1" applyFont="1">
      <alignment horizontal="center" shrinkToFit="0" wrapText="1"/>
    </xf>
    <xf borderId="82" fillId="2" fontId="137" numFmtId="0" xfId="0" applyAlignment="1" applyBorder="1" applyFont="1">
      <alignment horizontal="center" shrinkToFit="0" wrapText="1"/>
    </xf>
    <xf borderId="56" fillId="4" fontId="73" numFmtId="0" xfId="0" applyAlignment="1" applyBorder="1" applyFont="1">
      <alignment horizontal="center"/>
    </xf>
    <xf borderId="72" fillId="4" fontId="73" numFmtId="1" xfId="0" applyAlignment="1" applyBorder="1" applyFont="1" applyNumberFormat="1">
      <alignment horizontal="center" vertical="bottom"/>
    </xf>
    <xf borderId="72" fillId="4" fontId="73" numFmtId="179" xfId="0" applyAlignment="1" applyBorder="1" applyFont="1" applyNumberFormat="1">
      <alignment horizontal="center" vertical="bottom"/>
    </xf>
    <xf borderId="72" fillId="4" fontId="73" numFmtId="166" xfId="0" applyAlignment="1" applyBorder="1" applyFont="1" applyNumberFormat="1">
      <alignment horizontal="center" vertical="bottom"/>
    </xf>
    <xf borderId="72" fillId="4" fontId="146" numFmtId="2" xfId="0" applyAlignment="1" applyBorder="1" applyFont="1" applyNumberFormat="1">
      <alignment horizontal="center" vertical="bottom"/>
    </xf>
    <xf borderId="25" fillId="0" fontId="147" numFmtId="0" xfId="0" applyAlignment="1" applyBorder="1" applyFont="1">
      <alignment horizontal="center" vertical="bottom"/>
    </xf>
    <xf borderId="20" fillId="0" fontId="147" numFmtId="0" xfId="0" applyAlignment="1" applyBorder="1" applyFont="1">
      <alignment horizontal="center" readingOrder="0" vertical="bottom"/>
    </xf>
    <xf borderId="20" fillId="5" fontId="148" numFmtId="1" xfId="0" applyAlignment="1" applyBorder="1" applyFont="1" applyNumberFormat="1">
      <alignment horizontal="center" vertical="center"/>
    </xf>
    <xf borderId="20" fillId="5" fontId="148" numFmtId="0" xfId="0" applyAlignment="1" applyBorder="1" applyFont="1">
      <alignment horizontal="center" vertical="center"/>
    </xf>
    <xf borderId="20" fillId="5" fontId="148" numFmtId="0" xfId="0" applyAlignment="1" applyBorder="1" applyFont="1">
      <alignment horizontal="center" readingOrder="0" vertical="bottom"/>
    </xf>
    <xf borderId="20" fillId="5" fontId="148" numFmtId="166" xfId="0" applyAlignment="1" applyBorder="1" applyFont="1" applyNumberFormat="1">
      <alignment horizontal="center" vertical="center"/>
    </xf>
    <xf borderId="20" fillId="3" fontId="149" numFmtId="2" xfId="0" applyAlignment="1" applyBorder="1" applyFont="1" applyNumberFormat="1">
      <alignment horizontal="center" vertical="bottom"/>
    </xf>
    <xf borderId="29" fillId="5" fontId="148" numFmtId="0" xfId="0" applyAlignment="1" applyBorder="1" applyFont="1">
      <alignment horizontal="center" readingOrder="0" vertical="bottom"/>
    </xf>
    <xf borderId="42" fillId="5" fontId="148" numFmtId="1" xfId="0" applyAlignment="1" applyBorder="1" applyFont="1" applyNumberFormat="1">
      <alignment horizontal="center" vertical="bottom"/>
    </xf>
    <xf borderId="42" fillId="5" fontId="148" numFmtId="0" xfId="0" applyAlignment="1" applyBorder="1" applyFont="1">
      <alignment horizontal="center" vertical="bottom"/>
    </xf>
    <xf borderId="20" fillId="5" fontId="148" numFmtId="1" xfId="0" applyAlignment="1" applyBorder="1" applyFont="1" applyNumberFormat="1">
      <alignment horizontal="center" vertical="bottom"/>
    </xf>
    <xf borderId="42" fillId="5" fontId="148" numFmtId="0" xfId="0" applyAlignment="1" applyBorder="1" applyFont="1">
      <alignment horizontal="center" readingOrder="0" vertical="bottom"/>
    </xf>
    <xf borderId="20" fillId="3" fontId="146" numFmtId="2" xfId="0" applyAlignment="1" applyBorder="1" applyFont="1" applyNumberFormat="1">
      <alignment horizontal="center" vertical="bottom"/>
    </xf>
    <xf borderId="44" fillId="5" fontId="148" numFmtId="0" xfId="0" applyAlignment="1" applyBorder="1" applyFont="1">
      <alignment horizontal="center" readingOrder="0" vertical="bottom"/>
    </xf>
    <xf borderId="66" fillId="0" fontId="150" numFmtId="0" xfId="0" applyAlignment="1" applyBorder="1" applyFont="1">
      <alignment vertical="bottom"/>
    </xf>
    <xf borderId="81" fillId="4" fontId="109" numFmtId="0" xfId="0" applyAlignment="1" applyBorder="1" applyFont="1">
      <alignment horizontal="center" vertical="bottom"/>
    </xf>
    <xf borderId="81" fillId="4" fontId="109" numFmtId="1" xfId="0" applyAlignment="1" applyBorder="1" applyFont="1" applyNumberFormat="1">
      <alignment horizontal="center" vertical="bottom"/>
    </xf>
    <xf borderId="81" fillId="4" fontId="109" numFmtId="179" xfId="0" applyAlignment="1" applyBorder="1" applyFont="1" applyNumberFormat="1">
      <alignment horizontal="center" vertical="bottom"/>
    </xf>
    <xf borderId="81" fillId="4" fontId="109" numFmtId="166" xfId="0" applyAlignment="1" applyBorder="1" applyFont="1" applyNumberFormat="1">
      <alignment horizontal="center" vertical="bottom"/>
    </xf>
    <xf borderId="81" fillId="14" fontId="149" numFmtId="2" xfId="0" applyAlignment="1" applyBorder="1" applyFont="1" applyNumberFormat="1">
      <alignment horizontal="center" vertical="bottom"/>
    </xf>
    <xf borderId="82" fillId="4" fontId="109" numFmtId="179" xfId="0" applyAlignment="1" applyBorder="1" applyFont="1" applyNumberFormat="1">
      <alignment horizontal="center" vertical="bottom"/>
    </xf>
    <xf borderId="0" fillId="0" fontId="151" numFmtId="0" xfId="0" applyFont="1"/>
    <xf borderId="168" fillId="2" fontId="152" numFmtId="0" xfId="0" applyAlignment="1" applyBorder="1" applyFont="1">
      <alignment horizontal="center" shrinkToFit="0" vertical="bottom" wrapText="0"/>
    </xf>
    <xf borderId="169" fillId="0" fontId="2" numFmtId="0" xfId="0" applyBorder="1" applyFont="1"/>
    <xf borderId="170" fillId="0" fontId="2" numFmtId="0" xfId="0" applyBorder="1" applyFont="1"/>
    <xf borderId="0" fillId="0" fontId="153" numFmtId="0" xfId="0" applyFont="1"/>
    <xf borderId="171" fillId="4" fontId="143" numFmtId="0" xfId="0" applyAlignment="1" applyBorder="1" applyFont="1">
      <alignment horizontal="center" shrinkToFit="0" vertical="bottom" wrapText="0"/>
    </xf>
    <xf borderId="81" fillId="0" fontId="143" numFmtId="0" xfId="0" applyAlignment="1" applyBorder="1" applyFont="1">
      <alignment horizontal="center" shrinkToFit="0" vertical="bottom" wrapText="0"/>
    </xf>
    <xf borderId="8" fillId="4" fontId="143" numFmtId="0" xfId="0" applyAlignment="1" applyBorder="1" applyFont="1">
      <alignment horizontal="center" shrinkToFit="0" vertical="bottom" wrapText="0"/>
    </xf>
    <xf borderId="172" fillId="0" fontId="2" numFmtId="0" xfId="0" applyBorder="1" applyFont="1"/>
    <xf borderId="159" fillId="0" fontId="143" numFmtId="0" xfId="0" applyAlignment="1" applyBorder="1" applyFont="1">
      <alignment horizontal="center" shrinkToFit="0" wrapText="0"/>
    </xf>
    <xf borderId="81" fillId="0" fontId="143" numFmtId="0" xfId="0" applyAlignment="1" applyBorder="1" applyFont="1">
      <alignment horizontal="center" shrinkToFit="0" wrapText="0"/>
    </xf>
    <xf borderId="81" fillId="0" fontId="143" numFmtId="0" xfId="0" applyAlignment="1" applyBorder="1" applyFont="1">
      <alignment horizontal="center"/>
    </xf>
    <xf borderId="82" fillId="0" fontId="143" numFmtId="0" xfId="0" applyAlignment="1" applyBorder="1" applyFont="1">
      <alignment horizontal="center"/>
    </xf>
    <xf borderId="58" fillId="0" fontId="154" numFmtId="0" xfId="0" applyAlignment="1" applyBorder="1" applyFont="1">
      <alignment horizontal="center" shrinkToFit="0" wrapText="0"/>
    </xf>
    <xf borderId="54" fillId="0" fontId="154" numFmtId="0" xfId="0" applyAlignment="1" applyBorder="1" applyFont="1">
      <alignment horizontal="center" shrinkToFit="0" wrapText="0"/>
    </xf>
    <xf borderId="54" fillId="2" fontId="155" numFmtId="0" xfId="0" applyAlignment="1" applyBorder="1" applyFont="1">
      <alignment horizontal="center" shrinkToFit="0" wrapText="0"/>
    </xf>
    <xf borderId="120" fillId="0" fontId="154" numFmtId="0" xfId="0" applyAlignment="1" applyBorder="1" applyFont="1">
      <alignment horizontal="center" shrinkToFit="0" vertical="center" wrapText="0"/>
    </xf>
    <xf borderId="157" fillId="14" fontId="143" numFmtId="0" xfId="0" applyAlignment="1" applyBorder="1" applyFont="1">
      <alignment horizontal="center" shrinkToFit="0" wrapText="0"/>
    </xf>
    <xf borderId="54" fillId="14" fontId="143" numFmtId="0" xfId="0" applyAlignment="1" applyBorder="1" applyFont="1">
      <alignment horizontal="center" shrinkToFit="0" wrapText="0"/>
    </xf>
    <xf borderId="54" fillId="14" fontId="143" numFmtId="3" xfId="0" applyAlignment="1" applyBorder="1" applyFont="1" applyNumberFormat="1">
      <alignment horizontal="center" readingOrder="0" shrinkToFit="0" wrapText="0"/>
    </xf>
    <xf borderId="20" fillId="0" fontId="154" numFmtId="0" xfId="0" applyAlignment="1" applyBorder="1" applyFont="1">
      <alignment horizontal="center" shrinkToFit="0" wrapText="0"/>
    </xf>
    <xf borderId="121" fillId="0" fontId="154" numFmtId="0" xfId="0" applyAlignment="1" applyBorder="1" applyFont="1">
      <alignment horizontal="center" shrinkToFit="0" wrapText="0"/>
    </xf>
    <xf borderId="20" fillId="0" fontId="154" numFmtId="3" xfId="0" applyAlignment="1" applyBorder="1" applyFont="1" applyNumberFormat="1">
      <alignment horizontal="center" shrinkToFit="0" wrapText="0"/>
    </xf>
    <xf borderId="20" fillId="0" fontId="53" numFmtId="0" xfId="0" applyAlignment="1" applyBorder="1" applyFont="1">
      <alignment horizontal="center" shrinkToFit="0" wrapText="0"/>
    </xf>
    <xf borderId="156" fillId="0" fontId="154" numFmtId="0" xfId="0" applyAlignment="1" applyBorder="1" applyFont="1">
      <alignment horizontal="center" shrinkToFit="0" wrapText="0"/>
    </xf>
    <xf borderId="93" fillId="0" fontId="154" numFmtId="0" xfId="0" applyAlignment="1" applyBorder="1" applyFont="1">
      <alignment horizontal="center" shrinkToFit="0" wrapText="0"/>
    </xf>
    <xf borderId="30" fillId="4" fontId="143" numFmtId="0" xfId="0" applyAlignment="1" applyBorder="1" applyFont="1">
      <alignment horizontal="center" shrinkToFit="0" vertical="bottom" wrapText="0"/>
    </xf>
    <xf borderId="71" fillId="0" fontId="154" numFmtId="0" xfId="0" applyAlignment="1" applyBorder="1" applyFont="1">
      <alignment horizontal="center" shrinkToFit="0" wrapText="0"/>
    </xf>
    <xf borderId="158" fillId="0" fontId="154" numFmtId="0" xfId="0" applyAlignment="1" applyBorder="1" applyFont="1">
      <alignment horizontal="center" shrinkToFit="0" vertical="center" wrapText="0"/>
    </xf>
    <xf borderId="122" fillId="0" fontId="143" numFmtId="0" xfId="0" applyAlignment="1" applyBorder="1" applyFont="1">
      <alignment horizontal="center" shrinkToFit="0" wrapText="0"/>
    </xf>
    <xf borderId="93" fillId="0" fontId="143" numFmtId="0" xfId="0" applyAlignment="1" applyBorder="1" applyFont="1">
      <alignment horizontal="center" shrinkToFit="0" wrapText="0"/>
    </xf>
    <xf borderId="93" fillId="0" fontId="143" numFmtId="0" xfId="0" applyAlignment="1" applyBorder="1" applyFont="1">
      <alignment horizontal="center"/>
    </xf>
    <xf borderId="61" fillId="0" fontId="143" numFmtId="0" xfId="0" applyAlignment="1" applyBorder="1" applyFont="1">
      <alignment horizontal="center"/>
    </xf>
    <xf borderId="74" fillId="0" fontId="154" numFmtId="0" xfId="0" applyAlignment="1" applyBorder="1" applyFont="1">
      <alignment horizontal="center" shrinkToFit="0" wrapText="0"/>
    </xf>
    <xf borderId="15" fillId="5" fontId="27" numFmtId="0" xfId="0" applyAlignment="1" applyBorder="1" applyFont="1">
      <alignment horizontal="center" shrinkToFit="0" vertical="bottom" wrapText="0"/>
    </xf>
    <xf borderId="17" fillId="5" fontId="27" numFmtId="0" xfId="0" applyAlignment="1" applyBorder="1" applyFont="1">
      <alignment horizontal="center" shrinkToFit="0" vertical="center" wrapText="0"/>
    </xf>
    <xf borderId="17" fillId="5" fontId="27" numFmtId="0" xfId="0" applyAlignment="1" applyBorder="1" applyFont="1">
      <alignment horizontal="center" shrinkToFit="0" vertical="bottom" wrapText="0"/>
    </xf>
    <xf borderId="19" fillId="5" fontId="27" numFmtId="0" xfId="0" applyAlignment="1" applyBorder="1" applyFont="1">
      <alignment horizontal="center" shrinkToFit="0" vertical="bottom" wrapText="0"/>
    </xf>
    <xf borderId="10" fillId="0" fontId="154" numFmtId="0" xfId="0" applyAlignment="1" applyBorder="1" applyFont="1">
      <alignment horizontal="center" shrinkToFit="0" wrapText="0"/>
    </xf>
    <xf borderId="8" fillId="4" fontId="156" numFmtId="0" xfId="0" applyAlignment="1" applyBorder="1" applyFont="1">
      <alignment horizontal="center" shrinkToFit="0" wrapText="0"/>
    </xf>
    <xf borderId="81" fillId="0" fontId="154" numFmtId="0" xfId="0" applyAlignment="1" applyBorder="1" applyFont="1">
      <alignment horizontal="center" shrinkToFit="0" wrapText="0"/>
    </xf>
    <xf borderId="81" fillId="4" fontId="156" numFmtId="0" xfId="0" applyAlignment="1" applyBorder="1" applyFont="1">
      <alignment horizontal="center" shrinkToFit="0" wrapText="0"/>
    </xf>
    <xf borderId="160" fillId="4" fontId="156" numFmtId="0" xfId="0" applyAlignment="1" applyBorder="1" applyFont="1">
      <alignment horizontal="center" shrinkToFit="0" wrapText="0"/>
    </xf>
    <xf borderId="25" fillId="5" fontId="27" numFmtId="0" xfId="0" applyAlignment="1" applyBorder="1" applyFont="1">
      <alignment horizontal="center" shrinkToFit="0" wrapText="0"/>
    </xf>
    <xf borderId="20" fillId="5" fontId="27" numFmtId="0" xfId="0" applyAlignment="1" applyBorder="1" applyFont="1">
      <alignment horizontal="center" shrinkToFit="0" wrapText="0"/>
    </xf>
    <xf borderId="20" fillId="5" fontId="27" numFmtId="0" xfId="0" applyAlignment="1" applyBorder="1" applyFont="1">
      <alignment horizontal="center"/>
    </xf>
    <xf borderId="29" fillId="5" fontId="27" numFmtId="0" xfId="0" applyAlignment="1" applyBorder="1" applyFont="1">
      <alignment horizontal="center"/>
    </xf>
    <xf borderId="158" fillId="0" fontId="154" numFmtId="0" xfId="0" applyAlignment="1" applyBorder="1" applyFont="1">
      <alignment horizontal="center" shrinkToFit="0" wrapText="0"/>
    </xf>
    <xf borderId="25" fillId="5" fontId="27" numFmtId="0" xfId="0" applyAlignment="1" applyBorder="1" applyFont="1">
      <alignment horizontal="center" shrinkToFit="0" vertical="center" wrapText="0"/>
    </xf>
    <xf borderId="20" fillId="5" fontId="27" numFmtId="0" xfId="0" applyAlignment="1" applyBorder="1" applyFont="1">
      <alignment horizontal="center" shrinkToFit="0" vertical="center" wrapText="0"/>
    </xf>
    <xf borderId="29" fillId="5" fontId="27" numFmtId="0" xfId="0" applyAlignment="1" applyBorder="1" applyFont="1">
      <alignment horizontal="center" shrinkToFit="0" vertical="center" wrapText="0"/>
    </xf>
    <xf borderId="120" fillId="0" fontId="154" numFmtId="0" xfId="0" applyAlignment="1" applyBorder="1" applyFont="1">
      <alignment horizontal="center" shrinkToFit="0" wrapText="0"/>
    </xf>
    <xf borderId="20" fillId="5" fontId="27" numFmtId="3" xfId="0" applyAlignment="1" applyBorder="1" applyFont="1" applyNumberFormat="1">
      <alignment horizontal="center" shrinkToFit="0" vertical="center" wrapText="0"/>
    </xf>
    <xf borderId="93" fillId="0" fontId="154" numFmtId="0" xfId="0" applyAlignment="1" applyBorder="1" applyFont="1">
      <alignment shrinkToFit="0" vertical="bottom" wrapText="0"/>
    </xf>
    <xf borderId="129" fillId="0" fontId="154" numFmtId="0" xfId="0" applyAlignment="1" applyBorder="1" applyFont="1">
      <alignment horizontal="center" shrinkToFit="0" wrapText="0"/>
    </xf>
    <xf borderId="70" fillId="0" fontId="154" numFmtId="0" xfId="0" applyAlignment="1" applyBorder="1" applyFont="1">
      <alignment horizontal="center" shrinkToFit="0" wrapText="0"/>
    </xf>
    <xf borderId="1" fillId="4" fontId="156" numFmtId="0" xfId="0" applyAlignment="1" applyBorder="1" applyFont="1">
      <alignment horizontal="center" shrinkToFit="0" wrapText="0"/>
    </xf>
    <xf borderId="54" fillId="0" fontId="154" numFmtId="0" xfId="0" applyAlignment="1" applyBorder="1" applyFont="1">
      <alignment shrinkToFit="0" vertical="bottom" wrapText="0"/>
    </xf>
    <xf borderId="71" fillId="0" fontId="154" numFmtId="0" xfId="0" applyAlignment="1" applyBorder="1" applyFont="1">
      <alignment shrinkToFit="0" vertical="bottom" wrapText="0"/>
    </xf>
    <xf borderId="20" fillId="0" fontId="154" numFmtId="0" xfId="0" applyAlignment="1" applyBorder="1" applyFont="1">
      <alignment shrinkToFit="0" vertical="bottom" wrapText="0"/>
    </xf>
    <xf borderId="25" fillId="5" fontId="27" numFmtId="0" xfId="0" applyAlignment="1" applyBorder="1" applyFont="1">
      <alignment horizontal="center" vertical="center"/>
    </xf>
    <xf borderId="20" fillId="5" fontId="27" numFmtId="0" xfId="0" applyAlignment="1" applyBorder="1" applyFont="1">
      <alignment horizontal="center" vertical="center"/>
    </xf>
    <xf borderId="29" fillId="5" fontId="27" numFmtId="0" xfId="0" applyAlignment="1" applyBorder="1" applyFont="1">
      <alignment horizontal="center" vertical="center"/>
    </xf>
    <xf borderId="70" fillId="0" fontId="154" numFmtId="0" xfId="0" applyAlignment="1" applyBorder="1" applyFont="1">
      <alignment shrinkToFit="0" vertical="bottom" wrapText="0"/>
    </xf>
    <xf borderId="40" fillId="5" fontId="27" numFmtId="0" xfId="0" applyAlignment="1" applyBorder="1" applyFont="1">
      <alignment horizontal="center" shrinkToFit="0" vertical="center" wrapText="0"/>
    </xf>
    <xf borderId="42" fillId="5" fontId="27" numFmtId="0" xfId="0" applyAlignment="1" applyBorder="1" applyFont="1">
      <alignment horizontal="center" shrinkToFit="0" vertical="center" wrapText="0"/>
    </xf>
    <xf borderId="44" fillId="5" fontId="27" numFmtId="0" xfId="0" applyAlignment="1" applyBorder="1" applyFont="1">
      <alignment horizontal="center" shrinkToFit="0" vertical="center" wrapText="0"/>
    </xf>
    <xf borderId="120" fillId="0" fontId="154" numFmtId="0" xfId="0" applyAlignment="1" applyBorder="1" applyFont="1">
      <alignment shrinkToFit="0" vertical="bottom" wrapText="0"/>
    </xf>
    <xf borderId="173" fillId="4" fontId="154" numFmtId="0" xfId="0" applyAlignment="1" applyBorder="1" applyFont="1">
      <alignment shrinkToFit="0" vertical="bottom" wrapText="0"/>
    </xf>
    <xf borderId="174" fillId="4" fontId="143" numFmtId="0" xfId="0" applyAlignment="1" applyBorder="1" applyFont="1">
      <alignment horizontal="center" shrinkToFit="0" vertical="bottom" wrapText="0"/>
    </xf>
    <xf borderId="175" fillId="4" fontId="143" numFmtId="0" xfId="0" applyAlignment="1" applyBorder="1" applyFont="1">
      <alignment horizontal="center" shrinkToFit="0" vertical="bottom" wrapText="0"/>
    </xf>
    <xf borderId="176" fillId="0" fontId="154" numFmtId="0" xfId="0" applyAlignment="1" applyBorder="1" applyFont="1">
      <alignment shrinkToFit="0" vertical="bottom" wrapText="0"/>
    </xf>
    <xf borderId="132" fillId="0" fontId="154" numFmtId="0" xfId="0" applyAlignment="1" applyBorder="1" applyFont="1">
      <alignment horizontal="center" shrinkToFit="0" wrapText="0"/>
    </xf>
    <xf borderId="132" fillId="0" fontId="154" numFmtId="0" xfId="0" applyAlignment="1" applyBorder="1" applyFont="1">
      <alignment shrinkToFit="0" vertical="bottom" wrapText="0"/>
    </xf>
    <xf borderId="133" fillId="0" fontId="154" numFmtId="0" xfId="0" applyAlignment="1" applyBorder="1" applyFont="1">
      <alignment shrinkToFit="0" vertical="bottom" wrapText="0"/>
    </xf>
    <xf borderId="0" fillId="9" fontId="58" numFmtId="173" xfId="0" applyAlignment="1" applyFont="1" applyNumberFormat="1">
      <alignment horizontal="center" shrinkToFit="0" vertical="center" wrapText="0"/>
    </xf>
    <xf borderId="0" fillId="2" fontId="88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0" fontId="88" numFmtId="0" xfId="0" applyAlignment="1" applyFill="1" applyFont="1">
      <alignment horizontal="center" vertical="bottom"/>
    </xf>
    <xf borderId="0" fillId="20" fontId="1" numFmtId="0" xfId="0" applyAlignment="1" applyFont="1">
      <alignment vertical="bottom"/>
    </xf>
    <xf borderId="0" fillId="4" fontId="157" numFmtId="0" xfId="0" applyAlignment="1" applyFont="1">
      <alignment horizontal="center" vertical="bottom"/>
    </xf>
    <xf borderId="93" fillId="4" fontId="157" numFmtId="0" xfId="0" applyAlignment="1" applyBorder="1" applyFont="1">
      <alignment horizontal="center" vertical="bottom"/>
    </xf>
    <xf borderId="93" fillId="20" fontId="88" numFmtId="0" xfId="0" applyAlignment="1" applyBorder="1" applyFont="1">
      <alignment horizontal="center" vertical="bottom"/>
    </xf>
    <xf borderId="93" fillId="20" fontId="1" numFmtId="0" xfId="0" applyAlignment="1" applyBorder="1" applyFont="1">
      <alignment vertical="bottom"/>
    </xf>
    <xf borderId="93" fillId="20" fontId="21" numFmtId="0" xfId="0" applyAlignment="1" applyBorder="1" applyFont="1">
      <alignment horizontal="center" vertical="bottom"/>
    </xf>
    <xf borderId="0" fillId="14" fontId="158" numFmtId="0" xfId="0" applyAlignment="1" applyFont="1">
      <alignment horizontal="center" vertical="bottom"/>
    </xf>
    <xf borderId="0" fillId="2" fontId="159" numFmtId="1" xfId="0" applyAlignment="1" applyFont="1" applyNumberFormat="1">
      <alignment horizontal="center" vertical="bottom"/>
    </xf>
    <xf borderId="20" fillId="21" fontId="1" numFmtId="0" xfId="0" applyAlignment="1" applyBorder="1" applyFill="1" applyFont="1">
      <alignment vertical="bottom"/>
    </xf>
    <xf borderId="20" fillId="21" fontId="11" numFmtId="2" xfId="0" applyAlignment="1" applyBorder="1" applyFont="1" applyNumberFormat="1">
      <alignment horizontal="center" vertical="bottom"/>
    </xf>
    <xf borderId="20" fillId="21" fontId="1" numFmtId="20" xfId="0" applyAlignment="1" applyBorder="1" applyFont="1" applyNumberFormat="1">
      <alignment vertical="bottom"/>
    </xf>
    <xf borderId="20" fillId="21" fontId="11" numFmtId="20" xfId="0" applyAlignment="1" applyBorder="1" applyFont="1" applyNumberFormat="1">
      <alignment horizontal="center" vertical="bottom"/>
    </xf>
    <xf borderId="0" fillId="5" fontId="1" numFmtId="0" xfId="0" applyAlignment="1" applyFont="1">
      <alignment vertical="bottom"/>
    </xf>
    <xf borderId="20" fillId="21" fontId="11" numFmtId="0" xfId="0" applyAlignment="1" applyBorder="1" applyFont="1">
      <alignment horizontal="center" vertical="bottom"/>
    </xf>
    <xf borderId="20" fillId="21" fontId="1" numFmtId="0" xfId="0" applyAlignment="1" applyBorder="1" applyFont="1">
      <alignment horizontal="center" vertical="bottom"/>
    </xf>
    <xf borderId="20" fillId="21" fontId="11" numFmtId="0" xfId="0" applyAlignment="1" applyBorder="1" applyFont="1">
      <alignment horizontal="center" readingOrder="0" vertical="bottom"/>
    </xf>
    <xf borderId="142" fillId="4" fontId="1" numFmtId="0" xfId="0" applyAlignment="1" applyBorder="1" applyFont="1">
      <alignment horizontal="center" shrinkToFit="0" vertical="center" wrapText="0"/>
    </xf>
    <xf borderId="20" fillId="21" fontId="1" numFmtId="181" xfId="0" applyAlignment="1" applyBorder="1" applyFont="1" applyNumberFormat="1">
      <alignment vertical="bottom"/>
    </xf>
    <xf borderId="0" fillId="18" fontId="58" numFmtId="1" xfId="0" applyAlignment="1" applyFont="1" applyNumberFormat="1">
      <alignment horizontal="center" shrinkToFit="0" vertical="center" wrapText="1"/>
    </xf>
    <xf borderId="0" fillId="8" fontId="58" numFmtId="1" xfId="0" applyAlignment="1" applyFont="1" applyNumberFormat="1">
      <alignment horizontal="center" shrinkToFit="0" vertical="center" wrapText="1"/>
    </xf>
    <xf borderId="0" fillId="0" fontId="1" numFmtId="176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5" max="5" width="14.71"/>
    <col customWidth="1" min="6" max="6" width="16.43"/>
    <col customWidth="1" min="7" max="7" width="16.86"/>
    <col customWidth="1" min="8" max="8" width="12.86"/>
    <col customWidth="1" min="12" max="26" width="8.0"/>
  </cols>
  <sheetData>
    <row r="1" ht="18.75" customHeight="1">
      <c r="A1" s="5" t="s">
        <v>1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8"/>
      <c r="B2" s="11" t="s">
        <v>4</v>
      </c>
      <c r="C2" s="13"/>
      <c r="D2" s="11" t="s">
        <v>6</v>
      </c>
      <c r="E2" s="13"/>
      <c r="F2" s="11" t="s">
        <v>7</v>
      </c>
      <c r="G2" s="2"/>
      <c r="H2" s="18" t="s">
        <v>10</v>
      </c>
      <c r="I2" s="3"/>
    </row>
    <row r="3" ht="15.75" customHeight="1">
      <c r="A3" s="20" t="s">
        <v>13</v>
      </c>
      <c r="B3" s="22" t="s">
        <v>16</v>
      </c>
      <c r="C3" s="22" t="s">
        <v>17</v>
      </c>
      <c r="D3" s="22" t="s">
        <v>18</v>
      </c>
      <c r="E3" s="22" t="s">
        <v>19</v>
      </c>
      <c r="F3" s="22" t="s">
        <v>20</v>
      </c>
      <c r="G3" s="22" t="s">
        <v>21</v>
      </c>
      <c r="H3" s="22" t="s">
        <v>22</v>
      </c>
      <c r="I3" s="24" t="s">
        <v>23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36" t="s">
        <v>26</v>
      </c>
      <c r="B4" s="51">
        <f>Semi!F1</f>
        <v>46016</v>
      </c>
      <c r="C4" s="51">
        <f>Semi!BV1</f>
        <v>1242115.35</v>
      </c>
      <c r="D4" s="51">
        <f>Semi!G1</f>
        <v>2215</v>
      </c>
      <c r="E4" s="51">
        <f>Semi!BW1</f>
        <v>64933.5</v>
      </c>
      <c r="F4" s="51">
        <f>Semi!H1</f>
        <v>9606</v>
      </c>
      <c r="G4" s="51">
        <f>Semi!BX1</f>
        <v>303896.68</v>
      </c>
      <c r="H4" s="51">
        <f>Semi!I1</f>
        <v>38625</v>
      </c>
      <c r="I4" s="55">
        <f>Semi!BY1</f>
        <v>1242115.35</v>
      </c>
    </row>
    <row r="5">
      <c r="A5" s="56" t="s">
        <v>27</v>
      </c>
      <c r="B5" s="57">
        <f>Virgin!F1</f>
        <v>63229</v>
      </c>
      <c r="C5" s="57">
        <f>Virgin!BV1</f>
        <v>2365180.77</v>
      </c>
      <c r="D5" s="57">
        <f>Virgin!G1</f>
        <v>5037</v>
      </c>
      <c r="E5" s="57">
        <f>Virgin!BW1</f>
        <v>14872</v>
      </c>
      <c r="F5" s="57">
        <f>Virgin!H1</f>
        <v>18476</v>
      </c>
      <c r="G5" s="57">
        <f>Virgin!BX1</f>
        <v>542957.75</v>
      </c>
      <c r="H5" s="57">
        <f>Virgin!I1</f>
        <v>49790</v>
      </c>
      <c r="I5" s="69">
        <f>Virgin!BY1</f>
        <v>1837095.02</v>
      </c>
    </row>
    <row r="6">
      <c r="A6" s="56" t="s">
        <v>34</v>
      </c>
      <c r="B6" s="57">
        <f>Dup!F1</f>
        <v>2251</v>
      </c>
      <c r="C6" s="57">
        <f>Dup!BU1</f>
        <v>135850.5</v>
      </c>
      <c r="D6" s="57">
        <f>Dup!G1</f>
        <v>0</v>
      </c>
      <c r="E6" s="57">
        <f>Dup!BV1</f>
        <v>0</v>
      </c>
      <c r="F6" s="57">
        <f>Dup!H1</f>
        <v>0</v>
      </c>
      <c r="G6" s="57">
        <f>Dup!BW1</f>
        <v>0</v>
      </c>
      <c r="H6" s="77">
        <f>Dup!I1</f>
        <v>2251</v>
      </c>
      <c r="I6" s="80">
        <f>Dup!BX1</f>
        <v>135850.5</v>
      </c>
    </row>
    <row r="7" ht="5.25" customHeight="1">
      <c r="A7" s="82"/>
      <c r="B7" s="84"/>
      <c r="C7" s="84"/>
      <c r="D7" s="87"/>
      <c r="E7" s="87"/>
      <c r="F7" s="87"/>
      <c r="G7" s="87"/>
      <c r="H7" s="89"/>
      <c r="I7" s="90"/>
    </row>
    <row r="8" ht="15.75" customHeight="1">
      <c r="A8" s="91" t="s">
        <v>41</v>
      </c>
      <c r="B8" s="92">
        <f t="shared" ref="B8:I8" si="1">B4+B5+B6+B7</f>
        <v>111496</v>
      </c>
      <c r="C8" s="92">
        <f t="shared" si="1"/>
        <v>3743146.62</v>
      </c>
      <c r="D8" s="92">
        <f t="shared" si="1"/>
        <v>7252</v>
      </c>
      <c r="E8" s="92">
        <f t="shared" si="1"/>
        <v>79805.5</v>
      </c>
      <c r="F8" s="92">
        <f t="shared" si="1"/>
        <v>28082</v>
      </c>
      <c r="G8" s="92">
        <f t="shared" si="1"/>
        <v>846854.43</v>
      </c>
      <c r="H8" s="92">
        <f t="shared" si="1"/>
        <v>90666</v>
      </c>
      <c r="I8" s="93">
        <f t="shared" si="1"/>
        <v>3215060.87</v>
      </c>
    </row>
    <row r="9" ht="15.75" customHeight="1">
      <c r="A9" s="94"/>
      <c r="B9" s="95"/>
      <c r="C9" s="97"/>
      <c r="D9" s="97"/>
      <c r="F9" s="95"/>
      <c r="I9" s="99"/>
    </row>
    <row r="10" ht="18.75" customHeight="1">
      <c r="A10" s="102" t="s">
        <v>42</v>
      </c>
      <c r="B10" s="2"/>
      <c r="C10" s="3"/>
      <c r="D10" s="97"/>
      <c r="E10" s="106"/>
      <c r="F10" s="108" t="s">
        <v>45</v>
      </c>
      <c r="G10" s="108" t="s">
        <v>46</v>
      </c>
      <c r="H10" s="110" t="s">
        <v>47</v>
      </c>
      <c r="I10" s="48"/>
    </row>
    <row r="11">
      <c r="A11" s="111"/>
      <c r="B11" s="112" t="s">
        <v>45</v>
      </c>
      <c r="C11" s="113" t="s">
        <v>46</v>
      </c>
      <c r="D11" s="97"/>
      <c r="E11" s="114" t="s">
        <v>48</v>
      </c>
      <c r="F11" s="51">
        <f>G8</f>
        <v>846854.43</v>
      </c>
      <c r="G11" s="116">
        <f t="shared" ref="G11:G14" si="2">F11+(F11*18%)</f>
        <v>999288.2274</v>
      </c>
      <c r="H11" s="114" t="s">
        <v>45</v>
      </c>
      <c r="I11" s="117" t="s">
        <v>46</v>
      </c>
    </row>
    <row r="12">
      <c r="A12" s="120" t="str">
        <f>Summarry!B23</f>
        <v>Diya Industries</v>
      </c>
      <c r="B12" s="123" t="str">
        <f>Summarry!C23</f>
        <v/>
      </c>
      <c r="C12" s="126">
        <f t="shared" ref="C12:C13" si="4">B12*(B12*18%)</f>
        <v>0</v>
      </c>
      <c r="D12" s="97"/>
      <c r="E12" s="129" t="str">
        <f t="shared" ref="E12:E15" si="5">A12</f>
        <v>Diya Industries</v>
      </c>
      <c r="F12" s="131">
        <f>Summarry!D23</f>
        <v>39905</v>
      </c>
      <c r="G12" s="132">
        <f t="shared" si="2"/>
        <v>47087.9</v>
      </c>
      <c r="H12" s="135">
        <f t="shared" ref="H12:I12" si="3">B12-F12</f>
        <v>-39905</v>
      </c>
      <c r="I12" s="69">
        <f t="shared" si="3"/>
        <v>-47087.9</v>
      </c>
    </row>
    <row r="13">
      <c r="A13" s="120" t="str">
        <f>Summarry!B24</f>
        <v>PACKAGING INDIA</v>
      </c>
      <c r="B13" s="123">
        <f>Summarry!C24</f>
        <v>0</v>
      </c>
      <c r="C13" s="126">
        <f t="shared" si="4"/>
        <v>0</v>
      </c>
      <c r="D13" s="97"/>
      <c r="E13" s="129" t="str">
        <f t="shared" si="5"/>
        <v>PACKAGING INDIA</v>
      </c>
      <c r="F13" s="131">
        <f>Summarry!D24</f>
        <v>113884</v>
      </c>
      <c r="G13" s="132">
        <f t="shared" si="2"/>
        <v>134383.12</v>
      </c>
      <c r="H13" s="135">
        <f t="shared" ref="H13:I13" si="6">B13-F13</f>
        <v>-113884</v>
      </c>
      <c r="I13" s="69">
        <f t="shared" si="6"/>
        <v>-134383.12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0" t="str">
        <f>Summarry!B25</f>
        <v>RADHE RADHE</v>
      </c>
      <c r="B14" s="123" t="str">
        <f>Summarry!C25</f>
        <v/>
      </c>
      <c r="C14" s="141">
        <f>B14+(B14*18%)</f>
        <v>0</v>
      </c>
      <c r="D14" s="97"/>
      <c r="E14" s="129" t="str">
        <f t="shared" si="5"/>
        <v>RADHE RADHE</v>
      </c>
      <c r="F14" s="131" t="str">
        <f>Summarry!D25</f>
        <v/>
      </c>
      <c r="G14" s="132">
        <f t="shared" si="2"/>
        <v>0</v>
      </c>
      <c r="H14" s="135">
        <f t="shared" ref="H14:I14" si="7">B14-F14</f>
        <v>0</v>
      </c>
      <c r="I14" s="69">
        <f t="shared" si="7"/>
        <v>0</v>
      </c>
    </row>
    <row r="15">
      <c r="A15" s="120" t="s">
        <v>54</v>
      </c>
      <c r="B15" s="123">
        <f>Summarry!C26</f>
        <v>0</v>
      </c>
      <c r="C15" s="126">
        <f>B15*(B15*18%)</f>
        <v>0</v>
      </c>
      <c r="D15" s="97"/>
      <c r="E15" s="129" t="str">
        <f t="shared" si="5"/>
        <v>PI</v>
      </c>
      <c r="F15" s="131" t="str">
        <f>Summarry!D26</f>
        <v/>
      </c>
      <c r="G15" s="132">
        <f>F15+(F15*5%)</f>
        <v>0</v>
      </c>
      <c r="H15" s="135">
        <f t="shared" ref="H15:I15" si="8">B15-F15</f>
        <v>0</v>
      </c>
      <c r="I15" s="69">
        <f t="shared" si="8"/>
        <v>0</v>
      </c>
      <c r="K15" s="9"/>
    </row>
    <row r="16" ht="15.75" customHeight="1">
      <c r="A16" s="120" t="s">
        <v>57</v>
      </c>
      <c r="B16" s="123">
        <f>Summarry!C27</f>
        <v>524594</v>
      </c>
      <c r="C16" s="141">
        <f>B16</f>
        <v>524594</v>
      </c>
      <c r="D16" s="97"/>
      <c r="E16" s="145" t="s">
        <v>57</v>
      </c>
      <c r="F16" s="146" t="str">
        <f>Summarry!D27</f>
        <v/>
      </c>
      <c r="G16" s="147">
        <f>F16+(F16*12%)</f>
        <v>0</v>
      </c>
      <c r="H16" s="149">
        <f t="shared" ref="H16:I16" si="9">B16-F16</f>
        <v>524594</v>
      </c>
      <c r="I16" s="150">
        <f t="shared" si="9"/>
        <v>524594</v>
      </c>
    </row>
    <row r="17" ht="15.75" customHeight="1">
      <c r="A17" s="151" t="s">
        <v>59</v>
      </c>
      <c r="B17" s="152">
        <f>Summarry!C28</f>
        <v>9764926</v>
      </c>
      <c r="C17" s="152">
        <f>Summarry!D28</f>
        <v>10264565</v>
      </c>
      <c r="D17" s="97"/>
      <c r="E17" s="155" t="s">
        <v>61</v>
      </c>
      <c r="F17" s="157">
        <f t="shared" ref="F17:G17" si="10">F11+F12+F13+F14+F15+F16</f>
        <v>1000643.43</v>
      </c>
      <c r="G17" s="157">
        <f t="shared" si="10"/>
        <v>1180759.247</v>
      </c>
      <c r="H17" s="157">
        <f t="shared" ref="H17:I17" si="11">B19-F17</f>
        <v>8506364.57</v>
      </c>
      <c r="I17" s="158">
        <f t="shared" si="11"/>
        <v>8812810.753</v>
      </c>
    </row>
    <row r="18" ht="15.75" customHeight="1">
      <c r="A18" s="151" t="s">
        <v>64</v>
      </c>
      <c r="B18" s="159">
        <v>257918.0</v>
      </c>
      <c r="C18" s="160">
        <v>270995.0</v>
      </c>
      <c r="D18" s="161"/>
      <c r="E18" s="163" t="s">
        <v>68</v>
      </c>
      <c r="F18" s="60"/>
      <c r="G18" s="164"/>
      <c r="H18" s="165" t="str">
        <f>Summarry!C3</f>
        <v/>
      </c>
      <c r="I18" s="166"/>
    </row>
    <row r="19" ht="15.75" customHeight="1">
      <c r="A19" s="169" t="s">
        <v>71</v>
      </c>
      <c r="B19" s="173">
        <f t="shared" ref="B19:C19" si="12">B17-B18</f>
        <v>9507008</v>
      </c>
      <c r="C19" s="177">
        <f t="shared" si="12"/>
        <v>9993570</v>
      </c>
      <c r="D19" s="161"/>
      <c r="E19" s="179" t="s">
        <v>75</v>
      </c>
      <c r="F19" s="180"/>
      <c r="G19" s="181"/>
      <c r="H19" s="184">
        <f>Summarry!C4</f>
        <v>120154</v>
      </c>
      <c r="I19" s="185"/>
    </row>
    <row r="20">
      <c r="A20" s="102" t="s">
        <v>76</v>
      </c>
      <c r="B20" s="2"/>
      <c r="C20" s="3"/>
      <c r="D20" s="161"/>
      <c r="E20" s="179" t="s">
        <v>77</v>
      </c>
      <c r="F20" s="180"/>
      <c r="G20" s="181"/>
      <c r="H20" s="184">
        <f>Summarry!C5</f>
        <v>237130</v>
      </c>
      <c r="I20" s="185"/>
    </row>
    <row r="21" ht="15.75" customHeight="1">
      <c r="A21" s="111"/>
      <c r="B21" s="192" t="s">
        <v>45</v>
      </c>
      <c r="C21" s="195" t="s">
        <v>46</v>
      </c>
      <c r="D21" s="161"/>
      <c r="E21" s="179" t="s">
        <v>79</v>
      </c>
      <c r="F21" s="180"/>
      <c r="G21" s="181"/>
      <c r="H21" s="184">
        <f>Summarry!C6</f>
        <v>282277</v>
      </c>
      <c r="I21" s="185"/>
    </row>
    <row r="22" ht="15.75" customHeight="1">
      <c r="A22" s="201" t="s">
        <v>80</v>
      </c>
      <c r="B22" s="202" t="str">
        <f>Summarry!C36</f>
        <v/>
      </c>
      <c r="C22" s="203" t="str">
        <f>Summarry!D36</f>
        <v/>
      </c>
      <c r="D22" s="161"/>
      <c r="E22" s="179" t="s">
        <v>81</v>
      </c>
      <c r="F22" s="180"/>
      <c r="G22" s="181"/>
      <c r="H22" s="184" t="str">
        <f>Summarry!C7</f>
        <v/>
      </c>
      <c r="I22" s="185"/>
    </row>
    <row r="23" ht="15.75" customHeight="1">
      <c r="A23" s="205"/>
      <c r="B23" s="206"/>
      <c r="C23" s="153"/>
      <c r="D23" s="161"/>
      <c r="E23" s="179" t="s">
        <v>82</v>
      </c>
      <c r="F23" s="180"/>
      <c r="G23" s="181"/>
      <c r="H23" s="184">
        <f>Summarry!C8</f>
        <v>0</v>
      </c>
      <c r="I23" s="185"/>
    </row>
    <row r="24" ht="15.75" customHeight="1">
      <c r="A24" s="205"/>
      <c r="B24" s="206"/>
      <c r="C24" s="153"/>
      <c r="D24" s="161"/>
      <c r="E24" s="179" t="s">
        <v>83</v>
      </c>
      <c r="F24" s="180"/>
      <c r="G24" s="181"/>
      <c r="H24" s="184">
        <f>Summarry!C9</f>
        <v>15500</v>
      </c>
      <c r="I24" s="185"/>
    </row>
    <row r="25" ht="15.75" customHeight="1">
      <c r="A25" s="207"/>
      <c r="B25" s="208"/>
      <c r="C25" s="209"/>
      <c r="D25" s="161"/>
      <c r="E25" s="179" t="s">
        <v>84</v>
      </c>
      <c r="F25" s="180"/>
      <c r="G25" s="181"/>
      <c r="H25" s="184">
        <f>Summarry!C10</f>
        <v>1040</v>
      </c>
      <c r="I25" s="185"/>
    </row>
    <row r="26" ht="15.75" customHeight="1">
      <c r="A26" s="111"/>
      <c r="B26" s="161"/>
      <c r="C26" s="161"/>
      <c r="E26" s="179" t="s">
        <v>85</v>
      </c>
      <c r="F26" s="180"/>
      <c r="G26" s="181"/>
      <c r="H26" s="184">
        <f>Summarry!C11</f>
        <v>9500</v>
      </c>
      <c r="I26" s="185"/>
    </row>
    <row r="27" ht="15.75" customHeight="1">
      <c r="A27" s="210" t="s">
        <v>86</v>
      </c>
      <c r="C27" s="161"/>
      <c r="D27" s="161"/>
      <c r="E27" s="179" t="s">
        <v>87</v>
      </c>
      <c r="F27" s="180"/>
      <c r="G27" s="181"/>
      <c r="H27" s="184">
        <f>Summarry!C12</f>
        <v>16394</v>
      </c>
      <c r="I27" s="185"/>
    </row>
    <row r="28" ht="15.75" customHeight="1">
      <c r="A28" s="211"/>
      <c r="D28" s="161"/>
      <c r="E28" s="179" t="s">
        <v>88</v>
      </c>
      <c r="F28" s="180"/>
      <c r="G28" s="181"/>
      <c r="H28" s="184">
        <f>Summarry!C13</f>
        <v>199000</v>
      </c>
      <c r="I28" s="185"/>
    </row>
    <row r="29" ht="15.75" customHeight="1">
      <c r="A29" s="111"/>
      <c r="B29" s="161"/>
      <c r="C29" s="161"/>
      <c r="D29" s="161"/>
      <c r="E29" s="179" t="s">
        <v>89</v>
      </c>
      <c r="F29" s="180"/>
      <c r="G29" s="181"/>
      <c r="H29" s="184" t="str">
        <f>Summarry!C14</f>
        <v/>
      </c>
      <c r="I29" s="185"/>
    </row>
    <row r="30" ht="15.75" customHeight="1">
      <c r="A30" s="111"/>
      <c r="B30" s="161"/>
      <c r="C30" s="161"/>
      <c r="D30" s="161"/>
      <c r="E30" s="179" t="s">
        <v>90</v>
      </c>
      <c r="F30" s="180"/>
      <c r="G30" s="181"/>
      <c r="H30" s="184">
        <f>Summarry!C15</f>
        <v>4890</v>
      </c>
      <c r="I30" s="185"/>
    </row>
    <row r="31" ht="15.75" customHeight="1">
      <c r="A31" s="111"/>
      <c r="B31" s="161"/>
      <c r="C31" s="161"/>
      <c r="D31" s="161"/>
      <c r="E31" s="179" t="s">
        <v>91</v>
      </c>
      <c r="F31" s="180"/>
      <c r="G31" s="181"/>
      <c r="H31" s="184">
        <f>Summarry!C16</f>
        <v>3000</v>
      </c>
      <c r="I31" s="185"/>
    </row>
    <row r="32" ht="15.75" customHeight="1">
      <c r="A32" s="111"/>
      <c r="B32" s="161"/>
      <c r="C32" s="161"/>
      <c r="D32" s="161"/>
      <c r="E32" s="179" t="s">
        <v>92</v>
      </c>
      <c r="F32" s="180"/>
      <c r="G32" s="181"/>
      <c r="H32" s="184">
        <f>Summarry!C17</f>
        <v>30000</v>
      </c>
      <c r="I32" s="185"/>
    </row>
    <row r="33" ht="15.75" customHeight="1">
      <c r="A33" s="212" t="s">
        <v>93</v>
      </c>
      <c r="B33" s="164"/>
      <c r="C33" s="213">
        <f>Summarry!C29</f>
        <v>1492974.696</v>
      </c>
      <c r="D33" s="161"/>
      <c r="E33" s="179" t="s">
        <v>94</v>
      </c>
      <c r="F33" s="180"/>
      <c r="G33" s="181"/>
      <c r="H33" s="184">
        <f>Summarry!C18</f>
        <v>12000</v>
      </c>
      <c r="I33" s="185"/>
    </row>
    <row r="34" ht="15.75" customHeight="1">
      <c r="A34" s="214" t="s">
        <v>95</v>
      </c>
      <c r="B34" s="181"/>
      <c r="C34" s="215">
        <f>Summarry!C30</f>
        <v>1470807.7</v>
      </c>
      <c r="D34" s="161"/>
      <c r="E34" s="179" t="s">
        <v>96</v>
      </c>
      <c r="F34" s="180"/>
      <c r="G34" s="181"/>
      <c r="H34" s="184">
        <f>Summarry!C19</f>
        <v>122280</v>
      </c>
      <c r="I34" s="185"/>
    </row>
    <row r="35" ht="15.75" customHeight="1">
      <c r="A35" s="214" t="s">
        <v>97</v>
      </c>
      <c r="B35" s="181"/>
      <c r="C35" s="215">
        <f>Summarry!C31</f>
        <v>1341382.357</v>
      </c>
      <c r="D35" s="161"/>
      <c r="E35" s="179" t="s">
        <v>98</v>
      </c>
      <c r="F35" s="180"/>
      <c r="G35" s="181"/>
      <c r="H35" s="184">
        <f>Summarry!C20</f>
        <v>0</v>
      </c>
      <c r="I35" s="185"/>
    </row>
    <row r="36" ht="15.75" customHeight="1">
      <c r="A36" s="214" t="s">
        <v>99</v>
      </c>
      <c r="B36" s="181"/>
      <c r="C36" s="215">
        <f>Summarry!C32+Summarry!C33+Summarry!C34</f>
        <v>3215060.87</v>
      </c>
      <c r="D36" s="161"/>
      <c r="E36" s="179" t="s">
        <v>100</v>
      </c>
      <c r="F36" s="180"/>
      <c r="G36" s="181"/>
      <c r="H36" s="184">
        <f>Summarry!C21</f>
        <v>0</v>
      </c>
      <c r="I36" s="185"/>
    </row>
    <row r="37" ht="15.75" customHeight="1">
      <c r="A37" s="216" t="s">
        <v>101</v>
      </c>
      <c r="B37" s="217"/>
      <c r="C37" s="218">
        <f>Summarry!C35</f>
        <v>375402.883</v>
      </c>
      <c r="D37" s="161"/>
      <c r="E37" s="219" t="s">
        <v>102</v>
      </c>
      <c r="F37" s="220"/>
      <c r="G37" s="221"/>
      <c r="H37" s="222">
        <f>Summarry!C22</f>
        <v>433075</v>
      </c>
      <c r="I37" s="223">
        <f>H18+H19+H20+H21+H22+H23+H24+H25+H26+H27+H28+H29+H30+H31+H32+H33+H34+H35+H36+H37</f>
        <v>1486240</v>
      </c>
    </row>
    <row r="38" ht="15.75" customHeight="1">
      <c r="A38" s="224" t="s">
        <v>105</v>
      </c>
      <c r="B38" s="3"/>
      <c r="C38" s="225">
        <f>C33+C34+C35+C36+C37</f>
        <v>7895628.506</v>
      </c>
      <c r="D38" s="226"/>
      <c r="E38" s="227" t="s">
        <v>106</v>
      </c>
      <c r="F38" s="2"/>
      <c r="G38" s="13"/>
      <c r="H38" s="228">
        <f>H17-I37</f>
        <v>7020124.57</v>
      </c>
      <c r="I38" s="22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E44" s="230" t="s">
        <v>41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I1"/>
    <mergeCell ref="B2:C2"/>
    <mergeCell ref="D2:E2"/>
    <mergeCell ref="F2:G2"/>
    <mergeCell ref="H2:I2"/>
    <mergeCell ref="A10:C10"/>
    <mergeCell ref="H10:I10"/>
    <mergeCell ref="E21:G21"/>
    <mergeCell ref="E22:G22"/>
    <mergeCell ref="B22:B25"/>
    <mergeCell ref="A27:B28"/>
    <mergeCell ref="C27:C28"/>
    <mergeCell ref="E18:G18"/>
    <mergeCell ref="E19:G19"/>
    <mergeCell ref="A20:C20"/>
    <mergeCell ref="E20:G20"/>
    <mergeCell ref="A22:A25"/>
    <mergeCell ref="C22:C25"/>
    <mergeCell ref="E25:G25"/>
    <mergeCell ref="E23:G23"/>
    <mergeCell ref="E24:G24"/>
    <mergeCell ref="E26:G26"/>
    <mergeCell ref="E27:G27"/>
    <mergeCell ref="E28:G28"/>
    <mergeCell ref="E29:G29"/>
    <mergeCell ref="E30:G30"/>
    <mergeCell ref="A35:B35"/>
    <mergeCell ref="A36:B36"/>
    <mergeCell ref="A37:B37"/>
    <mergeCell ref="A38:B38"/>
    <mergeCell ref="E36:G36"/>
    <mergeCell ref="E37:G37"/>
    <mergeCell ref="E38:G38"/>
    <mergeCell ref="E31:G31"/>
    <mergeCell ref="E32:G32"/>
    <mergeCell ref="A33:B33"/>
    <mergeCell ref="E33:G33"/>
    <mergeCell ref="A34:B34"/>
    <mergeCell ref="E34:G34"/>
    <mergeCell ref="E35:G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7.71"/>
    <col customWidth="1" min="2" max="2" width="47.57"/>
    <col customWidth="1" min="3" max="3" width="18.71"/>
    <col customWidth="1" min="4" max="4" width="11.71"/>
    <col customWidth="1" min="5" max="5" width="7.29"/>
    <col customWidth="1" min="6" max="6" width="5.29"/>
    <col customWidth="1" min="7" max="7" width="9.57"/>
    <col customWidth="1" min="8" max="8" width="14.29"/>
    <col customWidth="1" min="9" max="9" width="12.43"/>
    <col customWidth="1" min="10" max="10" width="8.71"/>
    <col customWidth="1" min="11" max="11" width="9.14"/>
    <col customWidth="1" min="12" max="12" width="9.71"/>
    <col customWidth="1" min="13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7" t="s">
        <v>2</v>
      </c>
      <c r="B2" s="10" t="s">
        <v>3</v>
      </c>
      <c r="C2" s="12" t="s">
        <v>5</v>
      </c>
      <c r="D2" s="14"/>
      <c r="E2" s="14"/>
      <c r="F2" s="15" t="s">
        <v>8</v>
      </c>
      <c r="G2" s="16" t="s">
        <v>9</v>
      </c>
      <c r="H2" s="17" t="s">
        <v>11</v>
      </c>
      <c r="I2" s="19" t="s">
        <v>12</v>
      </c>
      <c r="J2" s="19">
        <v>70.0</v>
      </c>
      <c r="K2" s="16" t="s">
        <v>14</v>
      </c>
      <c r="L2" s="16" t="s">
        <v>15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ht="16.5" customHeight="1">
      <c r="A3" s="23">
        <v>1.0</v>
      </c>
      <c r="B3" s="26" t="str">
        <f>MR!E18</f>
        <v>Bank Charges</v>
      </c>
      <c r="C3" s="28"/>
      <c r="D3" s="30"/>
      <c r="E3" s="31"/>
      <c r="F3" s="33">
        <v>1.0</v>
      </c>
      <c r="G3" s="35"/>
      <c r="H3" s="35"/>
      <c r="I3" s="38"/>
      <c r="J3" s="38"/>
      <c r="K3" s="40"/>
      <c r="L3" s="42"/>
    </row>
    <row r="4" ht="16.5" customHeight="1">
      <c r="A4" s="44">
        <v>2.0</v>
      </c>
      <c r="B4" s="47" t="str">
        <f>MR!E19</f>
        <v>Interest on OD A/c</v>
      </c>
      <c r="C4" s="49">
        <v>120154.0</v>
      </c>
      <c r="D4" s="50"/>
      <c r="E4" s="53"/>
      <c r="F4" s="33">
        <v>2.0</v>
      </c>
      <c r="G4" s="35"/>
      <c r="H4" s="35"/>
      <c r="I4" s="38"/>
      <c r="J4" s="38"/>
      <c r="K4" s="40"/>
      <c r="L4" s="42"/>
    </row>
    <row r="5" ht="16.5" customHeight="1">
      <c r="A5" s="44">
        <v>3.0</v>
      </c>
      <c r="B5" s="47" t="str">
        <f>MR!E20</f>
        <v>Freight Outward Charges</v>
      </c>
      <c r="C5" s="54">
        <f>Freight!M125</f>
        <v>237130</v>
      </c>
      <c r="D5" s="50"/>
      <c r="E5" s="53"/>
      <c r="F5" s="33">
        <v>3.0</v>
      </c>
      <c r="G5" s="35"/>
      <c r="H5" s="35"/>
      <c r="I5" s="38"/>
      <c r="J5" s="38"/>
      <c r="K5" s="40"/>
      <c r="L5" s="42"/>
    </row>
    <row r="6" ht="16.5" customHeight="1">
      <c r="A6" s="44">
        <v>4.0</v>
      </c>
      <c r="B6" s="47" t="str">
        <f>MR!E21</f>
        <v>Salary with Director Remuneration</v>
      </c>
      <c r="C6" s="54">
        <f>Wages!J51</f>
        <v>282277</v>
      </c>
      <c r="D6" s="50"/>
      <c r="E6" s="31"/>
      <c r="F6" s="33">
        <v>4.0</v>
      </c>
      <c r="G6" s="35"/>
      <c r="H6" s="35"/>
      <c r="I6" s="38"/>
      <c r="J6" s="38"/>
      <c r="K6" s="40"/>
      <c r="L6" s="42"/>
    </row>
    <row r="7" ht="16.5" customHeight="1">
      <c r="A7" s="44">
        <v>5.0</v>
      </c>
      <c r="B7" s="47" t="str">
        <f>MR!E22</f>
        <v>Client Welfare / Commission</v>
      </c>
      <c r="C7" s="58"/>
      <c r="D7" s="50"/>
      <c r="E7" s="31"/>
      <c r="F7" s="33">
        <v>5.0</v>
      </c>
      <c r="G7" s="35"/>
      <c r="H7" s="35"/>
      <c r="I7" s="38"/>
      <c r="J7" s="38"/>
      <c r="K7" s="40"/>
      <c r="L7" s="42"/>
    </row>
    <row r="8" ht="16.5" customHeight="1">
      <c r="A8" s="44">
        <v>6.0</v>
      </c>
      <c r="B8" s="47" t="str">
        <f>MR!E23</f>
        <v>Staff Welfare &amp; Pantry Exp.</v>
      </c>
      <c r="C8" s="58">
        <f>J36+H36</f>
        <v>0</v>
      </c>
      <c r="D8" s="50"/>
      <c r="E8" s="53"/>
      <c r="F8" s="33">
        <v>6.0</v>
      </c>
      <c r="G8" s="67"/>
      <c r="H8" s="70"/>
      <c r="I8" s="72"/>
      <c r="J8" s="38"/>
      <c r="K8" s="74"/>
      <c r="L8" s="86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</row>
    <row r="9" ht="16.5" customHeight="1">
      <c r="A9" s="44">
        <v>7.0</v>
      </c>
      <c r="B9" s="47" t="str">
        <f>MR!E24</f>
        <v>Freight Inward Charges</v>
      </c>
      <c r="C9" s="58">
        <f>6000+9500</f>
        <v>15500</v>
      </c>
      <c r="D9" s="50"/>
      <c r="E9" s="53"/>
      <c r="F9" s="33">
        <v>7.0</v>
      </c>
      <c r="G9" s="67"/>
      <c r="H9" s="70"/>
      <c r="I9" s="72"/>
      <c r="J9" s="38"/>
      <c r="K9" s="74"/>
      <c r="L9" s="86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</row>
    <row r="10" ht="16.5" customHeight="1">
      <c r="A10" s="44">
        <v>8.0</v>
      </c>
      <c r="B10" s="47" t="str">
        <f>MR!E25</f>
        <v>Conveyance &amp; Bike Petrol Expense</v>
      </c>
      <c r="C10" s="58">
        <f>840+200</f>
        <v>1040</v>
      </c>
      <c r="D10" s="50"/>
      <c r="E10" s="53"/>
      <c r="F10" s="33">
        <v>8.0</v>
      </c>
      <c r="G10" s="67"/>
      <c r="H10" s="70"/>
      <c r="I10" s="72"/>
      <c r="J10" s="38"/>
      <c r="K10" s="74"/>
      <c r="L10" s="86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</row>
    <row r="11" ht="16.5" customHeight="1">
      <c r="A11" s="44">
        <v>9.0</v>
      </c>
      <c r="B11" s="47" t="str">
        <f>MR!E26</f>
        <v>AMC Charges and Factory Insurance Exp</v>
      </c>
      <c r="C11" s="58">
        <f>4000+2500+3000</f>
        <v>9500</v>
      </c>
      <c r="D11" s="50"/>
      <c r="E11" s="53"/>
      <c r="F11" s="33">
        <v>9.0</v>
      </c>
      <c r="G11" s="67"/>
      <c r="H11" s="70"/>
      <c r="I11" s="105"/>
      <c r="J11" s="38"/>
      <c r="K11" s="74"/>
      <c r="L11" s="86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</row>
    <row r="12" ht="16.5" customHeight="1">
      <c r="A12" s="44">
        <v>10.0</v>
      </c>
      <c r="B12" s="47" t="str">
        <f>MR!E27</f>
        <v>Machine Exp</v>
      </c>
      <c r="C12" s="58">
        <v>16394.0</v>
      </c>
      <c r="D12" s="50"/>
      <c r="E12" s="53"/>
      <c r="F12" s="33">
        <v>10.0</v>
      </c>
      <c r="G12" s="67"/>
      <c r="H12" s="70"/>
      <c r="I12" s="72"/>
      <c r="J12" s="38"/>
      <c r="K12" s="74"/>
      <c r="L12" s="86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</row>
    <row r="13" ht="16.5" customHeight="1">
      <c r="A13" s="44">
        <v>11.0</v>
      </c>
      <c r="B13" s="47" t="str">
        <f>MR!E28</f>
        <v>Factory Rent Exp</v>
      </c>
      <c r="C13" s="54">
        <v>199000.0</v>
      </c>
      <c r="D13" s="50"/>
      <c r="E13" s="53"/>
      <c r="F13" s="33">
        <v>11.0</v>
      </c>
      <c r="G13" s="35"/>
      <c r="H13" s="35"/>
      <c r="I13" s="38"/>
      <c r="J13" s="38"/>
      <c r="K13" s="40"/>
      <c r="L13" s="42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</row>
    <row r="14" ht="16.5" customHeight="1">
      <c r="A14" s="44">
        <v>12.0</v>
      </c>
      <c r="B14" s="47" t="str">
        <f>MR!E29</f>
        <v>Plant Exp</v>
      </c>
      <c r="C14" s="58"/>
      <c r="D14" s="50"/>
      <c r="E14" s="53"/>
      <c r="F14" s="33">
        <v>12.0</v>
      </c>
      <c r="G14" s="35"/>
      <c r="H14" s="35"/>
      <c r="I14" s="38"/>
      <c r="J14" s="38"/>
      <c r="K14" s="40"/>
      <c r="L14" s="42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</row>
    <row r="15" ht="16.5" customHeight="1">
      <c r="A15" s="44">
        <v>13.0</v>
      </c>
      <c r="B15" s="47" t="str">
        <f>MR!E30</f>
        <v>Office &amp; Stationery Exp</v>
      </c>
      <c r="C15" s="58">
        <v>4890.0</v>
      </c>
      <c r="D15" s="50"/>
      <c r="E15" s="53"/>
      <c r="F15" s="33">
        <v>13.0</v>
      </c>
      <c r="G15" s="35"/>
      <c r="H15" s="35"/>
      <c r="I15" s="38"/>
      <c r="J15" s="38"/>
      <c r="K15" s="40"/>
      <c r="L15" s="42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</row>
    <row r="16" ht="16.5" customHeight="1">
      <c r="A16" s="44">
        <v>14.0</v>
      </c>
      <c r="B16" s="47" t="str">
        <f>MR!E31</f>
        <v>Legal Expenses</v>
      </c>
      <c r="C16" s="58">
        <v>3000.0</v>
      </c>
      <c r="D16" s="50"/>
      <c r="E16" s="53"/>
      <c r="F16" s="33">
        <v>14.0</v>
      </c>
      <c r="G16" s="35"/>
      <c r="H16" s="35"/>
      <c r="I16" s="38"/>
      <c r="J16" s="38"/>
      <c r="K16" s="40"/>
      <c r="L16" s="42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</row>
    <row r="17" ht="16.5" customHeight="1">
      <c r="A17" s="44">
        <v>15.0</v>
      </c>
      <c r="B17" s="47" t="str">
        <f>MR!E32</f>
        <v>DG Diesel</v>
      </c>
      <c r="C17" s="54">
        <v>30000.0</v>
      </c>
      <c r="D17" s="50"/>
      <c r="E17" s="53"/>
      <c r="F17" s="33">
        <v>15.0</v>
      </c>
      <c r="G17" s="35"/>
      <c r="H17" s="35"/>
      <c r="I17" s="38"/>
      <c r="J17" s="38"/>
      <c r="K17" s="40"/>
      <c r="L17" s="42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</row>
    <row r="18" ht="16.5" customHeight="1">
      <c r="A18" s="44">
        <v>16.0</v>
      </c>
      <c r="B18" s="47" t="str">
        <f>MR!E33</f>
        <v>DG Rent</v>
      </c>
      <c r="C18" s="54">
        <v>12000.0</v>
      </c>
      <c r="D18" s="50"/>
      <c r="E18" s="137"/>
      <c r="F18" s="33">
        <v>16.0</v>
      </c>
      <c r="G18" s="35"/>
      <c r="H18" s="35"/>
      <c r="I18" s="38"/>
      <c r="J18" s="38"/>
      <c r="K18" s="40"/>
      <c r="L18" s="42"/>
    </row>
    <row r="19" ht="16.5" customHeight="1">
      <c r="A19" s="44">
        <v>17.0</v>
      </c>
      <c r="B19" s="47" t="str">
        <f>MR!E34</f>
        <v>Electricity Bill</v>
      </c>
      <c r="C19" s="58">
        <v>122280.0</v>
      </c>
      <c r="D19" s="50"/>
      <c r="E19" s="31"/>
      <c r="F19" s="33">
        <v>17.0</v>
      </c>
      <c r="G19" s="35"/>
      <c r="H19" s="35"/>
      <c r="I19" s="38"/>
      <c r="J19" s="38"/>
      <c r="K19" s="40"/>
      <c r="L19" s="42"/>
    </row>
    <row r="20" ht="16.5" customHeight="1">
      <c r="A20" s="44">
        <v>18.0</v>
      </c>
      <c r="B20" s="47" t="str">
        <f>MR!E35</f>
        <v>LPG Cylinder</v>
      </c>
      <c r="C20" s="54">
        <f>RM!BT14</f>
        <v>0</v>
      </c>
      <c r="D20" s="50"/>
      <c r="E20" s="137"/>
      <c r="F20" s="33">
        <v>18.0</v>
      </c>
      <c r="G20" s="35"/>
      <c r="H20" s="35"/>
      <c r="I20" s="38"/>
      <c r="J20" s="38"/>
      <c r="K20" s="40"/>
      <c r="L20" s="42"/>
    </row>
    <row r="21" ht="16.5" customHeight="1">
      <c r="A21" s="44">
        <v>19.0</v>
      </c>
      <c r="B21" s="47" t="str">
        <f>MR!E36</f>
        <v>Forklift Diesel</v>
      </c>
      <c r="C21" s="54">
        <f>L36</f>
        <v>0</v>
      </c>
      <c r="D21" s="50"/>
      <c r="E21" s="137"/>
      <c r="F21" s="33">
        <v>19.0</v>
      </c>
      <c r="G21" s="35"/>
      <c r="H21" s="35"/>
      <c r="I21" s="38"/>
      <c r="J21" s="38"/>
      <c r="K21" s="40"/>
      <c r="L21" s="42"/>
    </row>
    <row r="22" ht="16.5" customHeight="1">
      <c r="A22" s="44">
        <v>20.0</v>
      </c>
      <c r="B22" s="47" t="str">
        <f>MR!E37</f>
        <v>Consumable Goods (Excl. Gas)</v>
      </c>
      <c r="C22" s="54">
        <f>RM!BV19</f>
        <v>433075</v>
      </c>
      <c r="D22" s="50"/>
      <c r="E22" s="137"/>
      <c r="F22" s="33">
        <v>20.0</v>
      </c>
      <c r="G22" s="35"/>
      <c r="H22" s="35"/>
      <c r="I22" s="38"/>
      <c r="J22" s="38"/>
      <c r="K22" s="40"/>
      <c r="L22" s="42"/>
    </row>
    <row r="23" ht="16.5" customHeight="1">
      <c r="A23" s="44">
        <v>21.0</v>
      </c>
      <c r="B23" s="47" t="s">
        <v>51</v>
      </c>
      <c r="C23" s="49"/>
      <c r="D23" s="139">
        <v>39905.0</v>
      </c>
      <c r="E23" s="137"/>
      <c r="F23" s="33">
        <v>21.0</v>
      </c>
      <c r="G23" s="35"/>
      <c r="H23" s="35"/>
      <c r="I23" s="38"/>
      <c r="J23" s="38"/>
      <c r="K23" s="40"/>
      <c r="L23" s="42"/>
    </row>
    <row r="24" ht="16.5" customHeight="1">
      <c r="A24" s="44">
        <v>22.0</v>
      </c>
      <c r="B24" s="142" t="s">
        <v>52</v>
      </c>
      <c r="C24" s="58">
        <v>0.0</v>
      </c>
      <c r="D24" s="143">
        <v>113884.0</v>
      </c>
      <c r="E24" s="137"/>
      <c r="F24" s="33">
        <v>22.0</v>
      </c>
      <c r="G24" s="35"/>
      <c r="H24" s="35"/>
      <c r="I24" s="38"/>
      <c r="J24" s="38"/>
      <c r="K24" s="40"/>
      <c r="L24" s="42"/>
    </row>
    <row r="25" ht="16.5" customHeight="1">
      <c r="A25" s="44">
        <v>23.0</v>
      </c>
      <c r="B25" s="47" t="s">
        <v>53</v>
      </c>
      <c r="C25" s="58"/>
      <c r="D25" s="50"/>
      <c r="E25" s="137"/>
      <c r="F25" s="33">
        <v>23.0</v>
      </c>
      <c r="G25" s="35"/>
      <c r="H25" s="35"/>
      <c r="I25" s="38"/>
      <c r="J25" s="38"/>
      <c r="K25" s="40"/>
      <c r="L25" s="42"/>
    </row>
    <row r="26" ht="16.5" customHeight="1">
      <c r="A26" s="44">
        <v>24.0</v>
      </c>
      <c r="B26" s="47" t="s">
        <v>52</v>
      </c>
      <c r="C26" s="58">
        <v>0.0</v>
      </c>
      <c r="D26" s="50"/>
      <c r="E26" s="137"/>
      <c r="F26" s="33">
        <v>24.0</v>
      </c>
      <c r="G26" s="35"/>
      <c r="H26" s="35"/>
      <c r="I26" s="38"/>
      <c r="J26" s="38"/>
      <c r="K26" s="40"/>
      <c r="L26" s="42"/>
    </row>
    <row r="27" ht="16.5" customHeight="1">
      <c r="A27" s="44">
        <v>25.0</v>
      </c>
      <c r="B27" s="47" t="s">
        <v>55</v>
      </c>
      <c r="C27" s="54">
        <f>Scrap!E21</f>
        <v>524594</v>
      </c>
      <c r="D27" s="50"/>
      <c r="E27" s="137"/>
      <c r="F27" s="33">
        <v>25.0</v>
      </c>
      <c r="G27" s="35"/>
      <c r="H27" s="35"/>
      <c r="I27" s="38"/>
      <c r="J27" s="38"/>
      <c r="K27" s="40"/>
      <c r="L27" s="42"/>
    </row>
    <row r="28" ht="16.5" customHeight="1">
      <c r="A28" s="44">
        <v>26.0</v>
      </c>
      <c r="B28" s="47" t="s">
        <v>56</v>
      </c>
      <c r="C28" s="49">
        <v>9764926.0</v>
      </c>
      <c r="D28" s="144">
        <v>1.0264565E7</v>
      </c>
      <c r="E28" s="137"/>
      <c r="F28" s="33">
        <v>26.0</v>
      </c>
      <c r="G28" s="35"/>
      <c r="H28" s="35"/>
      <c r="I28" s="38"/>
      <c r="J28" s="38"/>
      <c r="K28" s="40"/>
      <c r="L28" s="42"/>
    </row>
    <row r="29" ht="16.5" customHeight="1">
      <c r="A29" s="44">
        <v>27.0</v>
      </c>
      <c r="B29" s="47" t="s">
        <v>58</v>
      </c>
      <c r="C29" s="54">
        <f>WFG!BV1</f>
        <v>1492974.696</v>
      </c>
      <c r="D29" s="148">
        <f>C29+C30+C31</f>
        <v>4305164.753</v>
      </c>
      <c r="E29" s="137"/>
      <c r="F29" s="33">
        <v>27.0</v>
      </c>
      <c r="G29" s="35"/>
      <c r="H29" s="35"/>
      <c r="I29" s="38"/>
      <c r="J29" s="38"/>
      <c r="K29" s="40"/>
      <c r="L29" s="42"/>
    </row>
    <row r="30" ht="16.5" customHeight="1">
      <c r="A30" s="44">
        <v>28.0</v>
      </c>
      <c r="B30" s="47" t="s">
        <v>60</v>
      </c>
      <c r="C30" s="54">
        <f>DFG!BT1</f>
        <v>1470807.7</v>
      </c>
      <c r="D30" s="153"/>
      <c r="E30" s="137"/>
      <c r="F30" s="33">
        <v>28.0</v>
      </c>
      <c r="G30" s="35"/>
      <c r="H30" s="35"/>
      <c r="I30" s="38"/>
      <c r="J30" s="38"/>
      <c r="K30" s="40"/>
      <c r="L30" s="42"/>
      <c r="O30" s="154"/>
    </row>
    <row r="31" ht="16.5" customHeight="1">
      <c r="A31" s="44">
        <v>29.0</v>
      </c>
      <c r="B31" s="47" t="s">
        <v>62</v>
      </c>
      <c r="C31" s="54">
        <f>WIP!K75</f>
        <v>1341382.357</v>
      </c>
      <c r="D31" s="156"/>
      <c r="E31" s="137"/>
      <c r="F31" s="33">
        <v>29.0</v>
      </c>
      <c r="G31" s="35"/>
      <c r="H31" s="35"/>
      <c r="I31" s="38"/>
      <c r="J31" s="38"/>
      <c r="K31" s="40"/>
      <c r="L31" s="42"/>
    </row>
    <row r="32" ht="16.5" customHeight="1">
      <c r="A32" s="44">
        <v>30.0</v>
      </c>
      <c r="B32" s="47" t="s">
        <v>63</v>
      </c>
      <c r="C32" s="54">
        <f>Semi!BY1</f>
        <v>1242115.35</v>
      </c>
      <c r="D32" s="148">
        <f>C32+C33+C34+C35</f>
        <v>3590463.753</v>
      </c>
      <c r="E32" s="137"/>
      <c r="F32" s="33">
        <v>30.0</v>
      </c>
      <c r="G32" s="35"/>
      <c r="H32" s="35"/>
      <c r="I32" s="38"/>
      <c r="J32" s="38"/>
      <c r="K32" s="40"/>
      <c r="L32" s="42"/>
    </row>
    <row r="33" ht="16.5" customHeight="1">
      <c r="A33" s="44">
        <v>31.0</v>
      </c>
      <c r="B33" s="47" t="s">
        <v>66</v>
      </c>
      <c r="C33" s="54">
        <f>Virgin!BY1</f>
        <v>1837095.02</v>
      </c>
      <c r="D33" s="153"/>
      <c r="E33" s="137"/>
      <c r="F33" s="33">
        <v>31.0</v>
      </c>
      <c r="G33" s="35"/>
      <c r="H33" s="35"/>
      <c r="I33" s="38"/>
      <c r="J33" s="38">
        <f>I33*J2</f>
        <v>0</v>
      </c>
      <c r="K33" s="40"/>
      <c r="L33" s="42"/>
    </row>
    <row r="34" ht="16.5" customHeight="1">
      <c r="A34" s="44">
        <v>32.0</v>
      </c>
      <c r="B34" s="47" t="s">
        <v>69</v>
      </c>
      <c r="C34" s="54">
        <f>Dup!BX1</f>
        <v>135850.5</v>
      </c>
      <c r="D34" s="153"/>
      <c r="E34" s="137"/>
      <c r="F34" s="33">
        <v>32.0</v>
      </c>
      <c r="G34" s="35"/>
      <c r="H34" s="35"/>
      <c r="I34" s="38"/>
      <c r="J34" s="38"/>
      <c r="K34" s="40"/>
      <c r="L34" s="42"/>
    </row>
    <row r="35" ht="16.5" customHeight="1">
      <c r="A35" s="44">
        <v>33.0</v>
      </c>
      <c r="B35" s="47" t="s">
        <v>70</v>
      </c>
      <c r="C35" s="54">
        <f>RM!BU1</f>
        <v>375402.883</v>
      </c>
      <c r="D35" s="156"/>
      <c r="E35" s="137"/>
      <c r="F35" s="167"/>
      <c r="G35" s="168" t="s">
        <v>72</v>
      </c>
      <c r="H35" s="170"/>
      <c r="I35" s="170"/>
      <c r="J35" s="170">
        <f>I35*70</f>
        <v>0</v>
      </c>
      <c r="K35" s="170"/>
      <c r="L35" s="170"/>
    </row>
    <row r="36" ht="16.5" customHeight="1">
      <c r="A36" s="44">
        <v>34.0</v>
      </c>
      <c r="B36" s="47" t="s">
        <v>73</v>
      </c>
      <c r="C36" s="142"/>
      <c r="D36" s="175"/>
      <c r="E36" s="137"/>
      <c r="F36" s="167" t="s">
        <v>74</v>
      </c>
      <c r="G36" s="168">
        <f t="shared" ref="G36:L36" si="1">SUM(G3:G35)</f>
        <v>0</v>
      </c>
      <c r="H36" s="168">
        <f t="shared" si="1"/>
        <v>0</v>
      </c>
      <c r="I36" s="168">
        <f t="shared" si="1"/>
        <v>0</v>
      </c>
      <c r="J36" s="168">
        <f t="shared" si="1"/>
        <v>0</v>
      </c>
      <c r="K36" s="168">
        <f t="shared" si="1"/>
        <v>0</v>
      </c>
      <c r="L36" s="168">
        <f t="shared" si="1"/>
        <v>0</v>
      </c>
    </row>
    <row r="37" ht="16.5" customHeight="1">
      <c r="A37" s="44">
        <v>35.0</v>
      </c>
      <c r="B37" s="47"/>
      <c r="C37" s="182"/>
      <c r="D37" s="183"/>
      <c r="E37" s="137"/>
      <c r="H37" s="9"/>
      <c r="J37" s="9"/>
    </row>
    <row r="38" ht="16.5" customHeight="1">
      <c r="A38" s="44">
        <v>36.0</v>
      </c>
      <c r="B38" s="47"/>
      <c r="C38" s="182"/>
      <c r="D38" s="183"/>
      <c r="E38" s="137"/>
    </row>
    <row r="39" ht="16.5" customHeight="1">
      <c r="A39" s="44">
        <v>37.0</v>
      </c>
      <c r="B39" s="47"/>
      <c r="C39" s="182"/>
      <c r="D39" s="183"/>
      <c r="E39" s="137"/>
    </row>
    <row r="40" ht="15.75" customHeight="1">
      <c r="A40" s="44">
        <v>38.0</v>
      </c>
      <c r="B40" s="47"/>
      <c r="C40" s="182"/>
      <c r="D40" s="183"/>
      <c r="E40" s="137"/>
      <c r="F40" s="186"/>
      <c r="G40" s="186"/>
      <c r="H40" s="186"/>
      <c r="I40" s="186"/>
      <c r="J40" s="186"/>
      <c r="K40" s="186"/>
      <c r="L40" s="186"/>
    </row>
    <row r="41" ht="15.75" customHeight="1">
      <c r="A41" s="187"/>
      <c r="B41" s="188"/>
      <c r="C41" s="189"/>
      <c r="D41" s="190"/>
      <c r="E41" s="137"/>
      <c r="F41" s="191"/>
      <c r="G41" s="194"/>
      <c r="H41" s="194"/>
      <c r="I41" s="194"/>
      <c r="J41" s="194"/>
      <c r="K41" s="194"/>
      <c r="L41" s="194"/>
    </row>
    <row r="42" ht="15.75" customHeight="1">
      <c r="A42" s="197"/>
      <c r="B42" s="198"/>
      <c r="C42" s="197"/>
      <c r="D42" s="197"/>
      <c r="E42" s="137"/>
      <c r="F42" s="199"/>
      <c r="G42" s="186"/>
      <c r="H42" s="186"/>
      <c r="I42" s="186"/>
      <c r="J42" s="186"/>
      <c r="K42" s="186"/>
      <c r="L42" s="186"/>
    </row>
    <row r="43" ht="15.75" customHeight="1">
      <c r="B43" s="200"/>
      <c r="E43" s="137"/>
      <c r="F43" s="200"/>
    </row>
    <row r="44" ht="15.75" customHeight="1">
      <c r="B44" s="200"/>
      <c r="E44" s="137"/>
      <c r="F44" s="200"/>
    </row>
    <row r="45" ht="15.75" customHeight="1">
      <c r="B45" s="200"/>
      <c r="E45" s="137"/>
      <c r="F45" s="200"/>
    </row>
    <row r="46" ht="15.75" customHeight="1">
      <c r="B46" s="200"/>
      <c r="E46" s="137"/>
      <c r="F46" s="200"/>
    </row>
    <row r="47" ht="15.75" customHeight="1">
      <c r="B47" s="200"/>
      <c r="E47" s="137"/>
      <c r="F47" s="200"/>
    </row>
    <row r="48" ht="15.75" customHeight="1">
      <c r="B48" s="200"/>
      <c r="E48" s="137"/>
      <c r="F48" s="200"/>
    </row>
    <row r="49" ht="15.75" customHeight="1">
      <c r="B49" s="200"/>
      <c r="E49" s="137"/>
      <c r="F49" s="200"/>
    </row>
    <row r="50" ht="15.75" customHeight="1">
      <c r="B50" s="200"/>
      <c r="E50" s="137"/>
      <c r="F50" s="200"/>
    </row>
    <row r="51" ht="15.75" customHeight="1">
      <c r="B51" s="200"/>
      <c r="E51" s="137"/>
      <c r="F51" s="200"/>
    </row>
    <row r="52" ht="15.75" customHeight="1">
      <c r="B52" s="200"/>
      <c r="E52" s="137"/>
      <c r="F52" s="200"/>
    </row>
    <row r="53" ht="15.75" customHeight="1">
      <c r="B53" s="200"/>
      <c r="E53" s="137"/>
      <c r="F53" s="200"/>
    </row>
    <row r="54" ht="15.75" customHeight="1">
      <c r="B54" s="200"/>
      <c r="E54" s="137"/>
      <c r="F54" s="200"/>
    </row>
    <row r="55" ht="15.75" customHeight="1">
      <c r="B55" s="200"/>
      <c r="E55" s="137"/>
      <c r="F55" s="200"/>
    </row>
    <row r="56" ht="15.75" customHeight="1">
      <c r="B56" s="200"/>
      <c r="E56" s="137"/>
      <c r="F56" s="200"/>
    </row>
    <row r="57" ht="15.75" customHeight="1">
      <c r="B57" s="200"/>
      <c r="E57" s="137"/>
      <c r="F57" s="200"/>
    </row>
    <row r="58" ht="15.75" customHeight="1">
      <c r="B58" s="200"/>
      <c r="E58" s="137"/>
      <c r="F58" s="200"/>
    </row>
    <row r="59" ht="15.75" customHeight="1">
      <c r="B59" s="200"/>
      <c r="E59" s="137"/>
      <c r="F59" s="200"/>
    </row>
    <row r="60" ht="15.75" customHeight="1">
      <c r="B60" s="200"/>
      <c r="E60" s="137"/>
      <c r="F60" s="200"/>
    </row>
    <row r="61" ht="15.75" customHeight="1">
      <c r="B61" s="200"/>
      <c r="E61" s="137"/>
      <c r="F61" s="200"/>
    </row>
    <row r="62" ht="15.75" customHeight="1">
      <c r="B62" s="200"/>
      <c r="E62" s="137"/>
      <c r="F62" s="200"/>
    </row>
    <row r="63" ht="15.75" customHeight="1">
      <c r="B63" s="200"/>
      <c r="E63" s="137"/>
      <c r="F63" s="200"/>
    </row>
    <row r="64" ht="15.75" customHeight="1">
      <c r="B64" s="200"/>
      <c r="E64" s="137"/>
      <c r="F64" s="200"/>
    </row>
    <row r="65" ht="15.75" customHeight="1">
      <c r="B65" s="200"/>
      <c r="E65" s="137"/>
      <c r="F65" s="200"/>
    </row>
    <row r="66" ht="15.75" customHeight="1">
      <c r="B66" s="200"/>
      <c r="E66" s="137"/>
      <c r="F66" s="200"/>
    </row>
    <row r="67" ht="15.75" customHeight="1">
      <c r="B67" s="200"/>
      <c r="E67" s="137"/>
      <c r="F67" s="200"/>
    </row>
    <row r="68" ht="15.75" customHeight="1">
      <c r="B68" s="200"/>
      <c r="E68" s="137"/>
      <c r="F68" s="200"/>
    </row>
    <row r="69" ht="15.75" customHeight="1">
      <c r="B69" s="200"/>
      <c r="E69" s="137"/>
      <c r="F69" s="200"/>
    </row>
    <row r="70" ht="15.75" customHeight="1">
      <c r="B70" s="200"/>
      <c r="E70" s="137"/>
      <c r="F70" s="200"/>
    </row>
    <row r="71" ht="15.75" customHeight="1">
      <c r="B71" s="200"/>
      <c r="E71" s="137"/>
      <c r="F71" s="200"/>
    </row>
    <row r="72" ht="15.75" customHeight="1">
      <c r="B72" s="200"/>
      <c r="E72" s="137"/>
      <c r="F72" s="200"/>
    </row>
    <row r="73" ht="15.75" customHeight="1">
      <c r="B73" s="200"/>
      <c r="E73" s="137"/>
      <c r="F73" s="200"/>
    </row>
    <row r="74" ht="15.75" customHeight="1">
      <c r="B74" s="200"/>
      <c r="E74" s="137"/>
      <c r="F74" s="200"/>
    </row>
    <row r="75" ht="15.75" customHeight="1">
      <c r="B75" s="200"/>
      <c r="E75" s="137"/>
      <c r="F75" s="200"/>
    </row>
    <row r="76" ht="15.75" customHeight="1">
      <c r="B76" s="200"/>
      <c r="E76" s="137"/>
      <c r="F76" s="200"/>
    </row>
    <row r="77" ht="15.75" customHeight="1">
      <c r="B77" s="200"/>
      <c r="E77" s="137"/>
      <c r="F77" s="200"/>
    </row>
    <row r="78" ht="15.75" customHeight="1">
      <c r="B78" s="200"/>
      <c r="E78" s="137"/>
      <c r="F78" s="200"/>
    </row>
    <row r="79" ht="15.75" customHeight="1">
      <c r="B79" s="200"/>
      <c r="E79" s="137"/>
      <c r="F79" s="200"/>
    </row>
    <row r="80" ht="15.75" customHeight="1">
      <c r="B80" s="200"/>
      <c r="E80" s="137"/>
      <c r="F80" s="200"/>
    </row>
    <row r="81" ht="15.75" customHeight="1">
      <c r="B81" s="200"/>
      <c r="E81" s="137"/>
      <c r="F81" s="200"/>
    </row>
    <row r="82" ht="15.75" customHeight="1">
      <c r="B82" s="200"/>
      <c r="E82" s="137"/>
      <c r="F82" s="200"/>
    </row>
    <row r="83" ht="15.75" customHeight="1">
      <c r="B83" s="200"/>
      <c r="E83" s="137"/>
      <c r="F83" s="200"/>
    </row>
    <row r="84" ht="15.75" customHeight="1">
      <c r="B84" s="200"/>
      <c r="E84" s="137"/>
      <c r="F84" s="200"/>
    </row>
    <row r="85" ht="15.75" customHeight="1">
      <c r="B85" s="200"/>
      <c r="E85" s="137"/>
      <c r="F85" s="200"/>
    </row>
    <row r="86" ht="15.75" customHeight="1">
      <c r="B86" s="200"/>
      <c r="E86" s="137"/>
      <c r="F86" s="200"/>
    </row>
    <row r="87" ht="15.75" customHeight="1">
      <c r="B87" s="200"/>
      <c r="E87" s="137"/>
      <c r="F87" s="200"/>
    </row>
    <row r="88" ht="15.75" customHeight="1">
      <c r="B88" s="200"/>
      <c r="E88" s="137"/>
      <c r="F88" s="200"/>
    </row>
    <row r="89" ht="15.75" customHeight="1">
      <c r="B89" s="200"/>
      <c r="E89" s="137"/>
      <c r="F89" s="200"/>
    </row>
    <row r="90" ht="15.75" customHeight="1">
      <c r="B90" s="200"/>
      <c r="E90" s="137"/>
      <c r="F90" s="200"/>
    </row>
    <row r="91" ht="15.75" customHeight="1">
      <c r="B91" s="200"/>
      <c r="E91" s="137"/>
      <c r="F91" s="200"/>
    </row>
    <row r="92" ht="15.75" customHeight="1">
      <c r="B92" s="200"/>
      <c r="E92" s="137"/>
      <c r="F92" s="200"/>
    </row>
    <row r="93" ht="15.75" customHeight="1">
      <c r="B93" s="200"/>
      <c r="E93" s="137"/>
      <c r="F93" s="200"/>
    </row>
    <row r="94" ht="15.75" customHeight="1">
      <c r="B94" s="200"/>
      <c r="E94" s="137"/>
      <c r="F94" s="200"/>
    </row>
    <row r="95" ht="15.75" customHeight="1">
      <c r="B95" s="200"/>
      <c r="E95" s="137"/>
      <c r="F95" s="200"/>
    </row>
    <row r="96" ht="15.75" customHeight="1">
      <c r="B96" s="200"/>
      <c r="E96" s="137"/>
      <c r="F96" s="200"/>
    </row>
    <row r="97" ht="15.75" customHeight="1">
      <c r="B97" s="200"/>
      <c r="E97" s="137"/>
      <c r="F97" s="200"/>
    </row>
    <row r="98" ht="15.75" customHeight="1">
      <c r="B98" s="200"/>
      <c r="E98" s="137"/>
      <c r="F98" s="200"/>
    </row>
    <row r="99" ht="15.75" customHeight="1">
      <c r="B99" s="200"/>
      <c r="E99" s="137"/>
      <c r="F99" s="200"/>
    </row>
    <row r="100" ht="15.75" customHeight="1">
      <c r="B100" s="200"/>
      <c r="E100" s="137"/>
      <c r="F100" s="200"/>
    </row>
    <row r="101" ht="15.75" customHeight="1">
      <c r="B101" s="200"/>
      <c r="E101" s="137"/>
      <c r="F101" s="200"/>
    </row>
    <row r="102" ht="15.75" customHeight="1">
      <c r="B102" s="200"/>
      <c r="E102" s="137"/>
      <c r="F102" s="200"/>
    </row>
    <row r="103" ht="15.75" customHeight="1">
      <c r="B103" s="200"/>
      <c r="E103" s="137"/>
      <c r="F103" s="200"/>
    </row>
    <row r="104" ht="15.75" customHeight="1">
      <c r="B104" s="200"/>
      <c r="E104" s="137"/>
      <c r="F104" s="200"/>
    </row>
    <row r="105" ht="15.75" customHeight="1">
      <c r="B105" s="200"/>
      <c r="E105" s="137"/>
      <c r="F105" s="200"/>
    </row>
    <row r="106" ht="15.75" customHeight="1">
      <c r="B106" s="200"/>
      <c r="E106" s="137"/>
      <c r="F106" s="200"/>
    </row>
    <row r="107" ht="15.75" customHeight="1">
      <c r="B107" s="200"/>
      <c r="E107" s="137"/>
      <c r="F107" s="200"/>
    </row>
    <row r="108" ht="15.75" customHeight="1">
      <c r="B108" s="200"/>
      <c r="E108" s="137"/>
      <c r="F108" s="200"/>
    </row>
    <row r="109" ht="15.75" customHeight="1">
      <c r="B109" s="200"/>
      <c r="E109" s="137"/>
      <c r="F109" s="200"/>
    </row>
    <row r="110" ht="15.75" customHeight="1">
      <c r="B110" s="200"/>
      <c r="E110" s="137"/>
      <c r="F110" s="200"/>
    </row>
    <row r="111" ht="15.75" customHeight="1">
      <c r="B111" s="200"/>
      <c r="E111" s="137"/>
      <c r="F111" s="200"/>
    </row>
    <row r="112" ht="15.75" customHeight="1">
      <c r="B112" s="200"/>
      <c r="E112" s="137"/>
      <c r="F112" s="200"/>
    </row>
    <row r="113" ht="15.75" customHeight="1">
      <c r="B113" s="200"/>
      <c r="E113" s="137"/>
      <c r="F113" s="200"/>
    </row>
    <row r="114" ht="15.75" customHeight="1">
      <c r="B114" s="200"/>
      <c r="E114" s="137"/>
      <c r="F114" s="200"/>
    </row>
    <row r="115" ht="15.75" customHeight="1">
      <c r="B115" s="200"/>
      <c r="E115" s="137"/>
      <c r="F115" s="200"/>
    </row>
    <row r="116" ht="15.75" customHeight="1">
      <c r="B116" s="200"/>
      <c r="E116" s="137"/>
      <c r="F116" s="200"/>
    </row>
    <row r="117" ht="15.75" customHeight="1">
      <c r="B117" s="200"/>
      <c r="E117" s="137"/>
      <c r="F117" s="200"/>
    </row>
    <row r="118" ht="15.75" customHeight="1">
      <c r="B118" s="200"/>
      <c r="E118" s="137"/>
      <c r="F118" s="200"/>
    </row>
    <row r="119" ht="15.75" customHeight="1">
      <c r="B119" s="200"/>
      <c r="E119" s="137"/>
      <c r="F119" s="200"/>
    </row>
    <row r="120" ht="15.75" customHeight="1">
      <c r="B120" s="200"/>
      <c r="E120" s="137"/>
      <c r="F120" s="200"/>
    </row>
    <row r="121" ht="15.75" customHeight="1">
      <c r="B121" s="200"/>
      <c r="E121" s="137"/>
      <c r="F121" s="200"/>
    </row>
    <row r="122" ht="15.75" customHeight="1">
      <c r="B122" s="200"/>
      <c r="E122" s="137"/>
      <c r="F122" s="200"/>
    </row>
    <row r="123" ht="15.75" customHeight="1">
      <c r="B123" s="200"/>
      <c r="E123" s="137"/>
      <c r="F123" s="200"/>
    </row>
    <row r="124" ht="15.75" customHeight="1">
      <c r="B124" s="200"/>
      <c r="E124" s="137"/>
      <c r="F124" s="200"/>
    </row>
    <row r="125" ht="15.75" customHeight="1">
      <c r="B125" s="200"/>
      <c r="E125" s="137"/>
      <c r="F125" s="200"/>
    </row>
    <row r="126" ht="15.75" customHeight="1">
      <c r="B126" s="200"/>
      <c r="E126" s="137"/>
      <c r="F126" s="200"/>
    </row>
    <row r="127" ht="15.75" customHeight="1">
      <c r="B127" s="200"/>
      <c r="E127" s="137"/>
      <c r="F127" s="200"/>
    </row>
    <row r="128" ht="15.75" customHeight="1">
      <c r="B128" s="200"/>
      <c r="E128" s="137"/>
      <c r="F128" s="200"/>
    </row>
    <row r="129" ht="15.75" customHeight="1">
      <c r="B129" s="200"/>
      <c r="E129" s="137"/>
      <c r="F129" s="200"/>
    </row>
    <row r="130" ht="15.75" customHeight="1">
      <c r="B130" s="200"/>
      <c r="E130" s="137"/>
      <c r="F130" s="200"/>
    </row>
    <row r="131" ht="15.75" customHeight="1">
      <c r="B131" s="200"/>
      <c r="E131" s="137"/>
      <c r="F131" s="200"/>
    </row>
    <row r="132" ht="15.75" customHeight="1">
      <c r="B132" s="200"/>
      <c r="E132" s="137"/>
      <c r="F132" s="200"/>
    </row>
    <row r="133" ht="15.75" customHeight="1">
      <c r="B133" s="200"/>
      <c r="E133" s="137"/>
      <c r="F133" s="200"/>
    </row>
    <row r="134" ht="15.75" customHeight="1">
      <c r="B134" s="200"/>
      <c r="E134" s="137"/>
      <c r="F134" s="200"/>
    </row>
    <row r="135" ht="15.75" customHeight="1">
      <c r="B135" s="200"/>
      <c r="E135" s="137"/>
      <c r="F135" s="200"/>
    </row>
    <row r="136" ht="15.75" customHeight="1">
      <c r="B136" s="200"/>
      <c r="E136" s="137"/>
      <c r="F136" s="200"/>
    </row>
    <row r="137" ht="15.75" customHeight="1">
      <c r="B137" s="200"/>
      <c r="E137" s="137"/>
      <c r="F137" s="200"/>
    </row>
    <row r="138" ht="15.75" customHeight="1">
      <c r="B138" s="200"/>
      <c r="E138" s="137"/>
      <c r="F138" s="200"/>
    </row>
    <row r="139" ht="15.75" customHeight="1">
      <c r="B139" s="200"/>
      <c r="E139" s="137"/>
      <c r="F139" s="200"/>
    </row>
    <row r="140" ht="15.75" customHeight="1">
      <c r="B140" s="200"/>
      <c r="E140" s="137"/>
      <c r="F140" s="200"/>
    </row>
    <row r="141" ht="15.75" customHeight="1">
      <c r="B141" s="200"/>
      <c r="E141" s="137"/>
      <c r="F141" s="200"/>
    </row>
    <row r="142" ht="15.75" customHeight="1">
      <c r="B142" s="200"/>
      <c r="E142" s="137"/>
      <c r="F142" s="200"/>
    </row>
    <row r="143" ht="15.75" customHeight="1">
      <c r="B143" s="200"/>
      <c r="E143" s="137"/>
      <c r="F143" s="200"/>
    </row>
    <row r="144" ht="15.75" customHeight="1">
      <c r="B144" s="200"/>
      <c r="E144" s="137"/>
      <c r="F144" s="200"/>
    </row>
    <row r="145" ht="15.75" customHeight="1">
      <c r="B145" s="200"/>
      <c r="E145" s="137"/>
      <c r="F145" s="200"/>
    </row>
    <row r="146" ht="15.75" customHeight="1">
      <c r="B146" s="200"/>
      <c r="E146" s="137"/>
      <c r="F146" s="200"/>
    </row>
    <row r="147" ht="15.75" customHeight="1">
      <c r="B147" s="200"/>
      <c r="E147" s="137"/>
      <c r="F147" s="200"/>
    </row>
    <row r="148" ht="15.75" customHeight="1">
      <c r="B148" s="200"/>
      <c r="E148" s="137"/>
      <c r="F148" s="200"/>
    </row>
    <row r="149" ht="15.75" customHeight="1">
      <c r="B149" s="200"/>
      <c r="E149" s="137"/>
      <c r="F149" s="200"/>
    </row>
    <row r="150" ht="15.75" customHeight="1">
      <c r="B150" s="200"/>
      <c r="E150" s="137"/>
      <c r="F150" s="200"/>
    </row>
    <row r="151" ht="15.75" customHeight="1">
      <c r="B151" s="200"/>
      <c r="E151" s="137"/>
      <c r="F151" s="200"/>
    </row>
    <row r="152" ht="15.75" customHeight="1">
      <c r="B152" s="200"/>
      <c r="E152" s="137"/>
      <c r="F152" s="200"/>
    </row>
    <row r="153" ht="15.75" customHeight="1">
      <c r="B153" s="200"/>
      <c r="E153" s="137"/>
      <c r="F153" s="200"/>
    </row>
    <row r="154" ht="15.75" customHeight="1">
      <c r="B154" s="200"/>
      <c r="E154" s="137"/>
      <c r="F154" s="200"/>
    </row>
    <row r="155" ht="15.75" customHeight="1">
      <c r="B155" s="200"/>
      <c r="E155" s="137"/>
      <c r="F155" s="200"/>
    </row>
    <row r="156" ht="15.75" customHeight="1">
      <c r="B156" s="200"/>
      <c r="E156" s="137"/>
      <c r="F156" s="200"/>
    </row>
    <row r="157" ht="15.75" customHeight="1">
      <c r="B157" s="200"/>
      <c r="E157" s="137"/>
      <c r="F157" s="200"/>
    </row>
    <row r="158" ht="15.75" customHeight="1">
      <c r="B158" s="200"/>
      <c r="E158" s="137"/>
      <c r="F158" s="200"/>
    </row>
    <row r="159" ht="15.75" customHeight="1">
      <c r="B159" s="200"/>
      <c r="E159" s="137"/>
      <c r="F159" s="200"/>
    </row>
    <row r="160" ht="15.75" customHeight="1">
      <c r="B160" s="200"/>
      <c r="E160" s="137"/>
      <c r="F160" s="200"/>
    </row>
    <row r="161" ht="15.75" customHeight="1">
      <c r="B161" s="200"/>
      <c r="E161" s="137"/>
      <c r="F161" s="200"/>
    </row>
    <row r="162" ht="15.75" customHeight="1">
      <c r="B162" s="200"/>
      <c r="E162" s="137"/>
      <c r="F162" s="200"/>
    </row>
    <row r="163" ht="15.75" customHeight="1">
      <c r="B163" s="200"/>
      <c r="E163" s="137"/>
      <c r="F163" s="200"/>
    </row>
    <row r="164" ht="15.75" customHeight="1">
      <c r="B164" s="200"/>
      <c r="E164" s="137"/>
      <c r="F164" s="200"/>
    </row>
    <row r="165" ht="15.75" customHeight="1">
      <c r="B165" s="200"/>
      <c r="E165" s="137"/>
      <c r="F165" s="200"/>
    </row>
    <row r="166" ht="15.75" customHeight="1">
      <c r="B166" s="200"/>
      <c r="E166" s="137"/>
      <c r="F166" s="200"/>
    </row>
    <row r="167" ht="15.75" customHeight="1">
      <c r="B167" s="200"/>
      <c r="E167" s="137"/>
      <c r="F167" s="200"/>
    </row>
    <row r="168" ht="15.75" customHeight="1">
      <c r="B168" s="200"/>
      <c r="E168" s="137"/>
      <c r="F168" s="200"/>
    </row>
    <row r="169" ht="15.75" customHeight="1">
      <c r="B169" s="200"/>
      <c r="E169" s="137"/>
      <c r="F169" s="200"/>
    </row>
    <row r="170" ht="15.75" customHeight="1">
      <c r="B170" s="200"/>
      <c r="E170" s="137"/>
      <c r="F170" s="200"/>
    </row>
    <row r="171" ht="15.75" customHeight="1">
      <c r="B171" s="200"/>
      <c r="E171" s="137"/>
      <c r="F171" s="200"/>
    </row>
    <row r="172" ht="15.75" customHeight="1">
      <c r="B172" s="200"/>
      <c r="E172" s="137"/>
      <c r="F172" s="200"/>
    </row>
    <row r="173" ht="15.75" customHeight="1">
      <c r="B173" s="200"/>
      <c r="E173" s="137"/>
      <c r="F173" s="200"/>
    </row>
    <row r="174" ht="15.75" customHeight="1">
      <c r="B174" s="200"/>
      <c r="E174" s="137"/>
      <c r="F174" s="200"/>
    </row>
    <row r="175" ht="15.75" customHeight="1">
      <c r="B175" s="200"/>
      <c r="E175" s="137"/>
      <c r="F175" s="200"/>
    </row>
    <row r="176" ht="15.75" customHeight="1">
      <c r="B176" s="200"/>
      <c r="E176" s="137"/>
      <c r="F176" s="200"/>
    </row>
    <row r="177" ht="15.75" customHeight="1">
      <c r="B177" s="200"/>
      <c r="E177" s="137"/>
      <c r="F177" s="200"/>
    </row>
    <row r="178" ht="15.75" customHeight="1">
      <c r="B178" s="200"/>
      <c r="E178" s="137"/>
      <c r="F178" s="200"/>
    </row>
    <row r="179" ht="15.75" customHeight="1">
      <c r="B179" s="200"/>
      <c r="E179" s="137"/>
      <c r="F179" s="200"/>
    </row>
    <row r="180" ht="15.75" customHeight="1">
      <c r="B180" s="200"/>
      <c r="E180" s="137"/>
      <c r="F180" s="200"/>
    </row>
    <row r="181" ht="15.75" customHeight="1">
      <c r="B181" s="200"/>
      <c r="E181" s="137"/>
      <c r="F181" s="200"/>
    </row>
    <row r="182" ht="15.75" customHeight="1">
      <c r="B182" s="200"/>
      <c r="E182" s="137"/>
      <c r="F182" s="200"/>
    </row>
    <row r="183" ht="15.75" customHeight="1">
      <c r="B183" s="200"/>
      <c r="E183" s="137"/>
      <c r="F183" s="200"/>
    </row>
    <row r="184" ht="15.75" customHeight="1">
      <c r="B184" s="200"/>
      <c r="E184" s="137"/>
      <c r="F184" s="200"/>
    </row>
    <row r="185" ht="15.75" customHeight="1">
      <c r="B185" s="200"/>
      <c r="E185" s="137"/>
      <c r="F185" s="200"/>
    </row>
    <row r="186" ht="15.75" customHeight="1">
      <c r="B186" s="200"/>
      <c r="E186" s="137"/>
      <c r="F186" s="200"/>
    </row>
    <row r="187" ht="15.75" customHeight="1">
      <c r="B187" s="200"/>
      <c r="E187" s="137"/>
      <c r="F187" s="200"/>
    </row>
    <row r="188" ht="15.75" customHeight="1">
      <c r="B188" s="200"/>
      <c r="E188" s="137"/>
      <c r="F188" s="200"/>
    </row>
    <row r="189" ht="15.75" customHeight="1">
      <c r="B189" s="200"/>
      <c r="E189" s="137"/>
      <c r="F189" s="200"/>
    </row>
    <row r="190" ht="15.75" customHeight="1">
      <c r="B190" s="200"/>
      <c r="E190" s="137"/>
      <c r="F190" s="200"/>
    </row>
    <row r="191" ht="15.75" customHeight="1">
      <c r="B191" s="200"/>
      <c r="E191" s="137"/>
      <c r="F191" s="200"/>
    </row>
    <row r="192" ht="15.75" customHeight="1">
      <c r="B192" s="200"/>
      <c r="E192" s="137"/>
      <c r="F192" s="200"/>
    </row>
    <row r="193" ht="15.75" customHeight="1">
      <c r="B193" s="200"/>
      <c r="E193" s="137"/>
      <c r="F193" s="200"/>
    </row>
    <row r="194" ht="15.75" customHeight="1">
      <c r="B194" s="200"/>
      <c r="E194" s="137"/>
      <c r="F194" s="200"/>
    </row>
    <row r="195" ht="15.75" customHeight="1">
      <c r="B195" s="200"/>
      <c r="E195" s="137"/>
      <c r="F195" s="200"/>
    </row>
    <row r="196" ht="15.75" customHeight="1">
      <c r="B196" s="200"/>
      <c r="E196" s="137"/>
      <c r="F196" s="200"/>
    </row>
    <row r="197" ht="15.75" customHeight="1">
      <c r="B197" s="200"/>
      <c r="E197" s="137"/>
      <c r="F197" s="200"/>
    </row>
    <row r="198" ht="15.75" customHeight="1">
      <c r="B198" s="200"/>
      <c r="E198" s="137"/>
      <c r="F198" s="200"/>
    </row>
    <row r="199" ht="15.75" customHeight="1">
      <c r="B199" s="200"/>
      <c r="E199" s="137"/>
      <c r="F199" s="200"/>
    </row>
    <row r="200" ht="15.75" customHeight="1">
      <c r="B200" s="200"/>
      <c r="E200" s="137"/>
      <c r="F200" s="200"/>
    </row>
    <row r="201" ht="15.75" customHeight="1">
      <c r="B201" s="200"/>
      <c r="E201" s="137"/>
      <c r="F201" s="200"/>
    </row>
    <row r="202" ht="15.75" customHeight="1">
      <c r="B202" s="200"/>
      <c r="E202" s="137"/>
      <c r="F202" s="200"/>
    </row>
    <row r="203" ht="15.75" customHeight="1">
      <c r="B203" s="200"/>
      <c r="E203" s="137"/>
      <c r="F203" s="200"/>
    </row>
    <row r="204" ht="15.75" customHeight="1">
      <c r="B204" s="200"/>
      <c r="E204" s="137"/>
      <c r="F204" s="200"/>
    </row>
    <row r="205" ht="15.75" customHeight="1">
      <c r="B205" s="200"/>
      <c r="E205" s="137"/>
      <c r="F205" s="200"/>
    </row>
    <row r="206" ht="15.75" customHeight="1">
      <c r="B206" s="200"/>
      <c r="E206" s="137"/>
      <c r="F206" s="200"/>
    </row>
    <row r="207" ht="15.75" customHeight="1">
      <c r="B207" s="200"/>
      <c r="E207" s="137"/>
      <c r="F207" s="200"/>
    </row>
    <row r="208" ht="15.75" customHeight="1">
      <c r="B208" s="200"/>
      <c r="E208" s="137"/>
      <c r="F208" s="200"/>
    </row>
    <row r="209" ht="15.75" customHeight="1">
      <c r="B209" s="200"/>
      <c r="E209" s="137"/>
      <c r="F209" s="200"/>
    </row>
    <row r="210" ht="15.75" customHeight="1">
      <c r="B210" s="200"/>
      <c r="E210" s="137"/>
      <c r="F210" s="200"/>
    </row>
    <row r="211" ht="15.75" customHeight="1">
      <c r="B211" s="200"/>
      <c r="E211" s="137"/>
      <c r="F211" s="200"/>
    </row>
    <row r="212" ht="15.75" customHeight="1">
      <c r="B212" s="200"/>
      <c r="E212" s="137"/>
      <c r="F212" s="200"/>
    </row>
    <row r="213" ht="15.75" customHeight="1">
      <c r="B213" s="200"/>
      <c r="E213" s="137"/>
      <c r="F213" s="200"/>
    </row>
    <row r="214" ht="15.75" customHeight="1">
      <c r="B214" s="200"/>
      <c r="E214" s="137"/>
      <c r="F214" s="200"/>
    </row>
    <row r="215" ht="15.75" customHeight="1">
      <c r="B215" s="200"/>
      <c r="E215" s="137"/>
      <c r="F215" s="200"/>
    </row>
    <row r="216" ht="15.75" customHeight="1">
      <c r="B216" s="200"/>
      <c r="E216" s="137"/>
      <c r="F216" s="200"/>
    </row>
    <row r="217" ht="15.75" customHeight="1">
      <c r="B217" s="200"/>
      <c r="E217" s="137"/>
      <c r="F217" s="200"/>
    </row>
    <row r="218" ht="15.75" customHeight="1">
      <c r="B218" s="200"/>
      <c r="E218" s="137"/>
      <c r="F218" s="200"/>
    </row>
    <row r="219" ht="15.75" customHeight="1">
      <c r="B219" s="200"/>
      <c r="E219" s="137"/>
      <c r="F219" s="200"/>
    </row>
    <row r="220" ht="15.75" customHeight="1">
      <c r="B220" s="200"/>
      <c r="E220" s="137"/>
      <c r="F220" s="200"/>
    </row>
    <row r="221" ht="15.75" customHeight="1">
      <c r="B221" s="200"/>
      <c r="E221" s="137"/>
      <c r="F221" s="200"/>
    </row>
    <row r="222" ht="15.75" customHeight="1">
      <c r="B222" s="200"/>
      <c r="E222" s="137"/>
      <c r="F222" s="200"/>
    </row>
    <row r="223" ht="15.75" customHeight="1">
      <c r="B223" s="200"/>
      <c r="E223" s="137"/>
      <c r="F223" s="200"/>
    </row>
    <row r="224" ht="15.75" customHeight="1">
      <c r="B224" s="200"/>
      <c r="E224" s="137"/>
      <c r="F224" s="200"/>
    </row>
    <row r="225" ht="15.75" customHeight="1">
      <c r="B225" s="200"/>
      <c r="E225" s="137"/>
      <c r="F225" s="200"/>
    </row>
    <row r="226" ht="15.75" customHeight="1">
      <c r="B226" s="200"/>
      <c r="E226" s="137"/>
      <c r="F226" s="200"/>
    </row>
    <row r="227" ht="15.75" customHeight="1">
      <c r="B227" s="200"/>
      <c r="E227" s="137"/>
      <c r="F227" s="200"/>
    </row>
    <row r="228" ht="15.75" customHeight="1">
      <c r="B228" s="200"/>
      <c r="E228" s="137"/>
      <c r="F228" s="200"/>
    </row>
    <row r="229" ht="15.75" customHeight="1">
      <c r="B229" s="200"/>
      <c r="E229" s="137"/>
      <c r="F229" s="200"/>
    </row>
    <row r="230" ht="15.75" customHeight="1">
      <c r="B230" s="200"/>
      <c r="E230" s="137"/>
      <c r="F230" s="200"/>
    </row>
    <row r="231" ht="15.75" customHeight="1">
      <c r="B231" s="200"/>
      <c r="E231" s="137"/>
      <c r="F231" s="200"/>
    </row>
    <row r="232" ht="15.75" customHeight="1">
      <c r="B232" s="200"/>
      <c r="E232" s="137"/>
      <c r="F232" s="200"/>
    </row>
    <row r="233" ht="15.75" customHeight="1">
      <c r="B233" s="200"/>
      <c r="E233" s="137"/>
      <c r="F233" s="200"/>
    </row>
    <row r="234" ht="15.75" customHeight="1">
      <c r="B234" s="200"/>
      <c r="E234" s="137"/>
      <c r="F234" s="200"/>
    </row>
    <row r="235" ht="15.75" customHeight="1">
      <c r="B235" s="200"/>
      <c r="E235" s="137"/>
      <c r="F235" s="200"/>
    </row>
    <row r="236" ht="15.75" customHeight="1">
      <c r="E236" s="137"/>
      <c r="F236" s="200"/>
    </row>
    <row r="237" ht="15.75" customHeight="1">
      <c r="E237" s="137"/>
      <c r="F237" s="200"/>
    </row>
    <row r="238" ht="15.75" customHeight="1">
      <c r="E238" s="137"/>
      <c r="F238" s="200"/>
    </row>
    <row r="239" ht="15.75" customHeight="1">
      <c r="E239" s="137"/>
      <c r="F239" s="200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D29:D31"/>
    <mergeCell ref="D32:D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14"/>
    <col customWidth="1" min="2" max="2" width="20.29"/>
    <col customWidth="1" min="3" max="3" width="16.14"/>
    <col customWidth="1" min="4" max="4" width="9.57"/>
    <col customWidth="1" min="5" max="9" width="9.14"/>
    <col customWidth="1" min="10" max="10" width="10.43"/>
    <col customWidth="1" min="11" max="11" width="6.29"/>
    <col customWidth="1" min="12" max="12" width="7.0"/>
    <col customWidth="1" min="13" max="13" width="10.0"/>
    <col customWidth="1" min="14" max="31" width="9.14"/>
    <col customWidth="1" min="32" max="32" width="5.29"/>
    <col customWidth="1" min="33" max="33" width="5.43"/>
    <col customWidth="1" min="34" max="34" width="9.0"/>
    <col customWidth="1" min="35" max="35" width="5.29"/>
    <col customWidth="1" min="36" max="36" width="4.86"/>
    <col customWidth="1" min="37" max="37" width="9.14"/>
    <col customWidth="1" min="38" max="38" width="5.29"/>
    <col customWidth="1" min="39" max="39" width="4.86"/>
    <col customWidth="1" min="40" max="106" width="9.14"/>
  </cols>
  <sheetData>
    <row r="1" ht="18.75" customHeight="1">
      <c r="A1" s="4"/>
      <c r="B1" s="6"/>
      <c r="C1" s="6"/>
      <c r="D1" s="6"/>
      <c r="E1" s="6"/>
      <c r="F1" s="6"/>
      <c r="G1" s="6"/>
      <c r="H1" s="6"/>
      <c r="I1" s="6"/>
      <c r="J1" s="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</row>
    <row r="2" ht="15.75" customHeight="1">
      <c r="A2" s="27" t="s">
        <v>25</v>
      </c>
      <c r="B2" s="29"/>
      <c r="C2" s="29"/>
      <c r="D2" s="29"/>
      <c r="E2" s="29"/>
      <c r="F2" s="32">
        <v>31.0</v>
      </c>
      <c r="G2" s="34"/>
      <c r="H2" s="32">
        <v>248.0</v>
      </c>
      <c r="I2" s="29"/>
      <c r="J2" s="37"/>
      <c r="K2" s="39">
        <v>1.0</v>
      </c>
      <c r="L2" s="41"/>
      <c r="M2" s="43"/>
      <c r="N2" s="45">
        <v>2.0</v>
      </c>
      <c r="O2" s="46"/>
      <c r="P2" s="48"/>
      <c r="Q2" s="52">
        <v>3.0</v>
      </c>
      <c r="R2" s="2"/>
      <c r="S2" s="3"/>
      <c r="T2" s="52">
        <v>4.0</v>
      </c>
      <c r="U2" s="2"/>
      <c r="V2" s="3"/>
      <c r="W2" s="52">
        <v>5.0</v>
      </c>
      <c r="X2" s="2"/>
      <c r="Y2" s="3"/>
      <c r="Z2" s="52">
        <v>6.0</v>
      </c>
      <c r="AA2" s="2"/>
      <c r="AB2" s="3"/>
      <c r="AC2" s="52">
        <v>7.0</v>
      </c>
      <c r="AD2" s="2"/>
      <c r="AE2" s="3"/>
      <c r="AF2" s="52">
        <v>8.0</v>
      </c>
      <c r="AG2" s="2"/>
      <c r="AH2" s="3"/>
      <c r="AI2" s="52">
        <v>9.0</v>
      </c>
      <c r="AJ2" s="2"/>
      <c r="AK2" s="3"/>
      <c r="AL2" s="52">
        <v>10.0</v>
      </c>
      <c r="AM2" s="2"/>
      <c r="AN2" s="3"/>
      <c r="AO2" s="52">
        <v>11.0</v>
      </c>
      <c r="AP2" s="2"/>
      <c r="AQ2" s="3"/>
      <c r="AR2" s="52">
        <v>12.0</v>
      </c>
      <c r="AS2" s="2"/>
      <c r="AT2" s="3"/>
      <c r="AU2" s="52">
        <v>13.0</v>
      </c>
      <c r="AV2" s="2"/>
      <c r="AW2" s="3"/>
      <c r="AX2" s="52">
        <v>14.0</v>
      </c>
      <c r="AY2" s="2"/>
      <c r="AZ2" s="3"/>
      <c r="BA2" s="52">
        <v>15.0</v>
      </c>
      <c r="BB2" s="2"/>
      <c r="BC2" s="3"/>
      <c r="BD2" s="52">
        <v>16.0</v>
      </c>
      <c r="BE2" s="2"/>
      <c r="BF2" s="3"/>
      <c r="BG2" s="52">
        <v>17.0</v>
      </c>
      <c r="BH2" s="2"/>
      <c r="BI2" s="3"/>
      <c r="BJ2" s="52">
        <v>18.0</v>
      </c>
      <c r="BK2" s="2"/>
      <c r="BL2" s="3"/>
      <c r="BM2" s="52">
        <v>19.0</v>
      </c>
      <c r="BN2" s="2"/>
      <c r="BO2" s="3"/>
      <c r="BP2" s="52">
        <v>20.0</v>
      </c>
      <c r="BQ2" s="2"/>
      <c r="BR2" s="3"/>
      <c r="BS2" s="52">
        <v>21.0</v>
      </c>
      <c r="BT2" s="2"/>
      <c r="BU2" s="3"/>
      <c r="BV2" s="52">
        <v>22.0</v>
      </c>
      <c r="BW2" s="2"/>
      <c r="BX2" s="3"/>
      <c r="BY2" s="52">
        <v>23.0</v>
      </c>
      <c r="BZ2" s="2"/>
      <c r="CA2" s="3"/>
      <c r="CB2" s="52">
        <v>24.0</v>
      </c>
      <c r="CC2" s="2"/>
      <c r="CD2" s="3"/>
      <c r="CE2" s="52">
        <v>25.0</v>
      </c>
      <c r="CF2" s="2"/>
      <c r="CG2" s="3"/>
      <c r="CH2" s="52">
        <v>26.0</v>
      </c>
      <c r="CI2" s="2"/>
      <c r="CJ2" s="3"/>
      <c r="CK2" s="52">
        <v>27.0</v>
      </c>
      <c r="CL2" s="2"/>
      <c r="CM2" s="3"/>
      <c r="CN2" s="52">
        <v>28.0</v>
      </c>
      <c r="CO2" s="2"/>
      <c r="CP2" s="3"/>
      <c r="CQ2" s="52">
        <v>29.0</v>
      </c>
      <c r="CR2" s="2"/>
      <c r="CS2" s="3"/>
      <c r="CT2" s="52">
        <v>30.0</v>
      </c>
      <c r="CU2" s="2"/>
      <c r="CV2" s="3"/>
      <c r="CW2" s="59">
        <v>31.0</v>
      </c>
      <c r="CX2" s="60"/>
      <c r="CY2" s="61"/>
      <c r="CZ2" s="59">
        <v>1.0</v>
      </c>
      <c r="DA2" s="60"/>
      <c r="DB2" s="61"/>
    </row>
    <row r="3" ht="27.75" customHeight="1">
      <c r="A3" s="63" t="s">
        <v>28</v>
      </c>
      <c r="B3" s="64" t="s">
        <v>29</v>
      </c>
      <c r="C3" s="64" t="s">
        <v>30</v>
      </c>
      <c r="D3" s="65" t="s">
        <v>31</v>
      </c>
      <c r="E3" s="66">
        <v>31.0</v>
      </c>
      <c r="F3" s="68" t="s">
        <v>32</v>
      </c>
      <c r="G3" s="66">
        <v>248.0</v>
      </c>
      <c r="H3" s="68" t="s">
        <v>33</v>
      </c>
      <c r="I3" s="68" t="s">
        <v>35</v>
      </c>
      <c r="J3" s="71" t="s">
        <v>36</v>
      </c>
      <c r="K3" s="73" t="s">
        <v>37</v>
      </c>
      <c r="L3" s="75" t="s">
        <v>38</v>
      </c>
      <c r="M3" s="76" t="s">
        <v>35</v>
      </c>
      <c r="N3" s="78" t="s">
        <v>39</v>
      </c>
      <c r="O3" s="79" t="s">
        <v>33</v>
      </c>
      <c r="P3" s="81" t="s">
        <v>40</v>
      </c>
      <c r="Q3" s="83" t="s">
        <v>37</v>
      </c>
      <c r="R3" s="79" t="s">
        <v>38</v>
      </c>
      <c r="S3" s="85" t="s">
        <v>35</v>
      </c>
      <c r="T3" s="83" t="s">
        <v>37</v>
      </c>
      <c r="U3" s="79" t="s">
        <v>38</v>
      </c>
      <c r="V3" s="85" t="s">
        <v>35</v>
      </c>
      <c r="W3" s="83" t="s">
        <v>37</v>
      </c>
      <c r="X3" s="79" t="s">
        <v>38</v>
      </c>
      <c r="Y3" s="85" t="s">
        <v>35</v>
      </c>
      <c r="Z3" s="83" t="s">
        <v>37</v>
      </c>
      <c r="AA3" s="79" t="s">
        <v>38</v>
      </c>
      <c r="AB3" s="85" t="s">
        <v>35</v>
      </c>
      <c r="AC3" s="83" t="s">
        <v>37</v>
      </c>
      <c r="AD3" s="79" t="s">
        <v>38</v>
      </c>
      <c r="AE3" s="85" t="s">
        <v>35</v>
      </c>
      <c r="AF3" s="83" t="s">
        <v>37</v>
      </c>
      <c r="AG3" s="79" t="s">
        <v>38</v>
      </c>
      <c r="AH3" s="85" t="s">
        <v>35</v>
      </c>
      <c r="AI3" s="83" t="s">
        <v>37</v>
      </c>
      <c r="AJ3" s="79" t="s">
        <v>38</v>
      </c>
      <c r="AK3" s="85" t="s">
        <v>35</v>
      </c>
      <c r="AL3" s="83" t="s">
        <v>37</v>
      </c>
      <c r="AM3" s="79" t="s">
        <v>38</v>
      </c>
      <c r="AN3" s="85" t="s">
        <v>35</v>
      </c>
      <c r="AO3" s="83" t="s">
        <v>37</v>
      </c>
      <c r="AP3" s="79" t="s">
        <v>38</v>
      </c>
      <c r="AQ3" s="85" t="s">
        <v>35</v>
      </c>
      <c r="AR3" s="83" t="s">
        <v>37</v>
      </c>
      <c r="AS3" s="79" t="s">
        <v>38</v>
      </c>
      <c r="AT3" s="85" t="s">
        <v>35</v>
      </c>
      <c r="AU3" s="83" t="s">
        <v>37</v>
      </c>
      <c r="AV3" s="79" t="s">
        <v>38</v>
      </c>
      <c r="AW3" s="85" t="s">
        <v>35</v>
      </c>
      <c r="AX3" s="83" t="s">
        <v>37</v>
      </c>
      <c r="AY3" s="79" t="s">
        <v>38</v>
      </c>
      <c r="AZ3" s="85" t="s">
        <v>35</v>
      </c>
      <c r="BA3" s="83" t="s">
        <v>37</v>
      </c>
      <c r="BB3" s="79" t="s">
        <v>38</v>
      </c>
      <c r="BC3" s="85" t="s">
        <v>35</v>
      </c>
      <c r="BD3" s="83" t="s">
        <v>37</v>
      </c>
      <c r="BE3" s="79" t="s">
        <v>38</v>
      </c>
      <c r="BF3" s="85" t="s">
        <v>35</v>
      </c>
      <c r="BG3" s="83" t="s">
        <v>37</v>
      </c>
      <c r="BH3" s="79" t="s">
        <v>38</v>
      </c>
      <c r="BI3" s="85" t="s">
        <v>35</v>
      </c>
      <c r="BJ3" s="83" t="s">
        <v>37</v>
      </c>
      <c r="BK3" s="79" t="s">
        <v>38</v>
      </c>
      <c r="BL3" s="85" t="s">
        <v>35</v>
      </c>
      <c r="BM3" s="83" t="s">
        <v>37</v>
      </c>
      <c r="BN3" s="79" t="s">
        <v>38</v>
      </c>
      <c r="BO3" s="85" t="s">
        <v>35</v>
      </c>
      <c r="BP3" s="83" t="s">
        <v>37</v>
      </c>
      <c r="BQ3" s="79" t="s">
        <v>38</v>
      </c>
      <c r="BR3" s="85" t="s">
        <v>35</v>
      </c>
      <c r="BS3" s="83" t="s">
        <v>37</v>
      </c>
      <c r="BT3" s="79" t="s">
        <v>38</v>
      </c>
      <c r="BU3" s="85" t="s">
        <v>35</v>
      </c>
      <c r="BV3" s="83" t="s">
        <v>37</v>
      </c>
      <c r="BW3" s="79" t="s">
        <v>38</v>
      </c>
      <c r="BX3" s="85" t="s">
        <v>35</v>
      </c>
      <c r="BY3" s="83" t="s">
        <v>37</v>
      </c>
      <c r="BZ3" s="79" t="s">
        <v>38</v>
      </c>
      <c r="CA3" s="85" t="s">
        <v>35</v>
      </c>
      <c r="CB3" s="83" t="s">
        <v>37</v>
      </c>
      <c r="CC3" s="79" t="s">
        <v>38</v>
      </c>
      <c r="CD3" s="85" t="s">
        <v>35</v>
      </c>
      <c r="CE3" s="83" t="s">
        <v>37</v>
      </c>
      <c r="CF3" s="79" t="s">
        <v>38</v>
      </c>
      <c r="CG3" s="85" t="s">
        <v>35</v>
      </c>
      <c r="CH3" s="83" t="s">
        <v>37</v>
      </c>
      <c r="CI3" s="79" t="s">
        <v>38</v>
      </c>
      <c r="CJ3" s="85" t="s">
        <v>35</v>
      </c>
      <c r="CK3" s="83" t="s">
        <v>37</v>
      </c>
      <c r="CL3" s="79" t="s">
        <v>38</v>
      </c>
      <c r="CM3" s="85" t="s">
        <v>35</v>
      </c>
      <c r="CN3" s="83" t="s">
        <v>37</v>
      </c>
      <c r="CO3" s="79" t="s">
        <v>38</v>
      </c>
      <c r="CP3" s="85" t="s">
        <v>35</v>
      </c>
      <c r="CQ3" s="83" t="s">
        <v>37</v>
      </c>
      <c r="CR3" s="79" t="s">
        <v>38</v>
      </c>
      <c r="CS3" s="85" t="s">
        <v>35</v>
      </c>
      <c r="CT3" s="83" t="s">
        <v>37</v>
      </c>
      <c r="CU3" s="79" t="s">
        <v>38</v>
      </c>
      <c r="CV3" s="96" t="s">
        <v>35</v>
      </c>
      <c r="CW3" s="98" t="s">
        <v>37</v>
      </c>
      <c r="CX3" s="100" t="s">
        <v>38</v>
      </c>
      <c r="CY3" s="101" t="s">
        <v>35</v>
      </c>
      <c r="CZ3" s="98" t="s">
        <v>37</v>
      </c>
      <c r="DA3" s="100" t="s">
        <v>38</v>
      </c>
      <c r="DB3" s="101" t="s">
        <v>35</v>
      </c>
    </row>
    <row r="4">
      <c r="A4" s="103">
        <v>1.0</v>
      </c>
      <c r="B4" s="104" t="s">
        <v>43</v>
      </c>
      <c r="C4" s="107" t="s">
        <v>44</v>
      </c>
      <c r="D4" s="109">
        <v>75000.0</v>
      </c>
      <c r="E4" s="115">
        <f t="shared" ref="E4:E47" si="1">K4+N4+Q4+T4+W4+Z4+AC4+AF4+AI4+AL4+AO4+AR4+AU4+AX4+BA4+BD4+BG4+BJ4+BM4+BP4+BS4+BV4+BY4+CB4+CE4+CH4+CK4+CN4+CQ4+CT4+CW4+CZ4</f>
        <v>7</v>
      </c>
      <c r="F4" s="115">
        <f t="shared" ref="F4:F47" si="2">ROUND(D4/$F$2*E4,0)</f>
        <v>16935</v>
      </c>
      <c r="G4" s="118">
        <f>L4+O4+R4+U4+X4+AA4+AD4+AG4+AJ4+AM4+AP4+AS4+AV4+AY4+BB4+BE4+BH4+BK4+BN4+BQ4+BT4+BW4+BZ4+CC4+CF4+CI4+CL4+CO4+CR4+CU4+CX4+DA4</f>
        <v>0</v>
      </c>
      <c r="H4" s="121">
        <f t="shared" ref="H4:H47" si="3">ROUND(D4/$H$2*G4,0)</f>
        <v>0</v>
      </c>
      <c r="I4" s="115">
        <f t="shared" ref="I4:I47" si="4">F4+H4</f>
        <v>16935</v>
      </c>
      <c r="J4" s="127">
        <f t="shared" ref="J4:J47" si="5">M4+P4+S4+V4+Y4+AB4+AE4+AH4+AK4+AN4+AQ4+AT4+AW4+AZ4+BC4+BF4+BI4+BL4+BO4+BR4+BU4+BX4+CA4+CD4+CG4+CJ4+CM4+CP4+CS4+CV4+CY4</f>
        <v>16933</v>
      </c>
      <c r="K4" s="128">
        <v>1.0</v>
      </c>
      <c r="L4" s="130"/>
      <c r="M4" s="133">
        <f>ROUND((($D$4/$E$3*K4)+($D$4/$H$2*L4)),0)</f>
        <v>2419</v>
      </c>
      <c r="N4" s="134">
        <v>1.0</v>
      </c>
      <c r="O4" s="136"/>
      <c r="P4" s="133">
        <f>ROUND(($D$4/$E$3*N4)+($D$4/$H$2*O4),0)</f>
        <v>2419</v>
      </c>
      <c r="Q4" s="134">
        <v>1.0</v>
      </c>
      <c r="R4" s="136"/>
      <c r="S4" s="133">
        <f>ROUND(($D$4/$E$3*Q4)+($D$4/$H$2*R4),0)</f>
        <v>2419</v>
      </c>
      <c r="T4" s="134">
        <v>1.0</v>
      </c>
      <c r="U4" s="136"/>
      <c r="V4" s="133">
        <f>ROUND(($D$4/$E$3*T4)+($D$4/$H$2*U4),0)</f>
        <v>2419</v>
      </c>
      <c r="W4" s="134">
        <v>1.0</v>
      </c>
      <c r="X4" s="136"/>
      <c r="Y4" s="133">
        <f>ROUND(($D$4/$E$3*W4)+($D$4/$H$2*X4),0)</f>
        <v>2419</v>
      </c>
      <c r="Z4" s="134">
        <v>1.0</v>
      </c>
      <c r="AA4" s="136"/>
      <c r="AB4" s="133">
        <f>ROUND(($D$4/$E$3*Z4)+($D$4/$H$2*AA4),0)</f>
        <v>2419</v>
      </c>
      <c r="AC4" s="134">
        <v>1.0</v>
      </c>
      <c r="AD4" s="136"/>
      <c r="AE4" s="133">
        <f>ROUND(($D$4/$E$3*AC4)+($D$4/$H$2*AD4),0)</f>
        <v>2419</v>
      </c>
      <c r="AF4" s="138"/>
      <c r="AG4" s="136"/>
      <c r="AH4" s="133">
        <f>ROUND(($D$4/$E$3*AF4)+($D$4/$H$2*AG4),0)</f>
        <v>0</v>
      </c>
      <c r="AI4" s="138"/>
      <c r="AJ4" s="136"/>
      <c r="AK4" s="133">
        <f>ROUND(($D$4/$E$3*AI4)+($D$4/$H$2*AJ4),0)</f>
        <v>0</v>
      </c>
      <c r="AL4" s="138"/>
      <c r="AM4" s="136"/>
      <c r="AN4" s="133">
        <f>ROUND(($D$4/$E$3*AL4)+($D$4/$H$2*AM4),0)</f>
        <v>0</v>
      </c>
      <c r="AO4" s="138"/>
      <c r="AP4" s="136"/>
      <c r="AQ4" s="133">
        <f>ROUND(($D$4/$E$3*AO4)+($D$4/$H$2*AP4),0)</f>
        <v>0</v>
      </c>
      <c r="AR4" s="138"/>
      <c r="AS4" s="136"/>
      <c r="AT4" s="133">
        <f>ROUND(($D$4/$E$3*AR4)+($D$4/$H$2*AS4),0)</f>
        <v>0</v>
      </c>
      <c r="AU4" s="138"/>
      <c r="AV4" s="136"/>
      <c r="AW4" s="133">
        <f>ROUND(($D$4/$E$3*AU4)+($D$4/$H$2*AV4),0)</f>
        <v>0</v>
      </c>
      <c r="AX4" s="138"/>
      <c r="AY4" s="136"/>
      <c r="AZ4" s="133">
        <f>ROUND(($D$4/$E$3*AX4)+($D$4/$H$2*AY4),0)</f>
        <v>0</v>
      </c>
      <c r="BA4" s="138"/>
      <c r="BB4" s="136"/>
      <c r="BC4" s="133">
        <f>ROUND(($D$4/$E$3*BA4)+($D$4/$H$2*BB4),0)</f>
        <v>0</v>
      </c>
      <c r="BD4" s="138"/>
      <c r="BE4" s="136"/>
      <c r="BF4" s="133">
        <f>ROUND(($D$4/$E$3*BD4)+($D$4/$H$2*BE4),0)</f>
        <v>0</v>
      </c>
      <c r="BG4" s="138"/>
      <c r="BH4" s="136"/>
      <c r="BI4" s="133">
        <f>ROUND(($D$4/$E$3*BG4)+($D$4/$H$2*BH4),0)</f>
        <v>0</v>
      </c>
      <c r="BJ4" s="138"/>
      <c r="BK4" s="136"/>
      <c r="BL4" s="133">
        <f>ROUND(($D$4/$E$3*BJ4)+($D$4/$H$2*BK4),0)</f>
        <v>0</v>
      </c>
      <c r="BM4" s="138"/>
      <c r="BN4" s="136"/>
      <c r="BO4" s="133">
        <f>ROUND(($D$4/$E$3*BM4)+($D$4/$H$2*BN4),0)</f>
        <v>0</v>
      </c>
      <c r="BP4" s="138"/>
      <c r="BQ4" s="136"/>
      <c r="BR4" s="133">
        <f>ROUND(($D$4/$E$3*BP4)+($D$4/$H$2*BQ4),0)</f>
        <v>0</v>
      </c>
      <c r="BS4" s="138"/>
      <c r="BT4" s="136"/>
      <c r="BU4" s="133">
        <f>ROUND(($D$4/$E$3*BS4)+($D$4/$H$2*BT4),0)</f>
        <v>0</v>
      </c>
      <c r="BV4" s="138"/>
      <c r="BW4" s="136"/>
      <c r="BX4" s="133">
        <f>ROUND(($D$4/$E$3*BV4)+($D$4/$H$2*BW4),0)</f>
        <v>0</v>
      </c>
      <c r="BY4" s="138"/>
      <c r="BZ4" s="136"/>
      <c r="CA4" s="133">
        <f>ROUND(($D$4/$E$3*BY4)+($D$4/$H$2*BZ4),0)</f>
        <v>0</v>
      </c>
      <c r="CB4" s="138"/>
      <c r="CC4" s="136"/>
      <c r="CD4" s="133">
        <f>ROUND(($D$4/$E$3*CB4)+($D$4/$H$2*CC4),0)</f>
        <v>0</v>
      </c>
      <c r="CE4" s="138"/>
      <c r="CF4" s="136"/>
      <c r="CG4" s="133">
        <f>ROUND(($D$4/$E$3*CE4)+($D$4/$H$2*CF4),0)</f>
        <v>0</v>
      </c>
      <c r="CH4" s="138"/>
      <c r="CI4" s="136"/>
      <c r="CJ4" s="133">
        <f>ROUND(($D$4/$E$3*CH4)+($D$4/$H$2*CI4),0)</f>
        <v>0</v>
      </c>
      <c r="CK4" s="138"/>
      <c r="CL4" s="136"/>
      <c r="CM4" s="133">
        <f>ROUND(($D$4/$E$3*CK4)+($D$4/$H$2*CL4),0)</f>
        <v>0</v>
      </c>
      <c r="CN4" s="138"/>
      <c r="CO4" s="136"/>
      <c r="CP4" s="133">
        <f>ROUND(($D$4/$E$3*CN4)+($D$4/$H$2*CO4),0)</f>
        <v>0</v>
      </c>
      <c r="CQ4" s="138"/>
      <c r="CR4" s="136"/>
      <c r="CS4" s="133">
        <f>ROUND(($D$4/$E$3*CQ4)+($D$4/$H$2*CR4),0)</f>
        <v>0</v>
      </c>
      <c r="CT4" s="138"/>
      <c r="CU4" s="136"/>
      <c r="CV4" s="133">
        <f>ROUND(($D$4/$E$3*CT4)+($D$4/$H$2*CU4),0)</f>
        <v>0</v>
      </c>
      <c r="CW4" s="138"/>
      <c r="CX4" s="136"/>
      <c r="CY4" s="133">
        <f>ROUND(($D$4/$E$3*CW4)+($D$4/$H$2*CX4),0)</f>
        <v>0</v>
      </c>
      <c r="CZ4" s="138"/>
      <c r="DA4" s="136"/>
      <c r="DB4" s="133">
        <f>ROUND(($D$4/$E$3*CZ4)+($D$4/$H$2*DA4),0)</f>
        <v>0</v>
      </c>
    </row>
    <row r="5">
      <c r="A5" s="103">
        <v>2.0</v>
      </c>
      <c r="B5" s="104" t="s">
        <v>65</v>
      </c>
      <c r="C5" s="107" t="s">
        <v>67</v>
      </c>
      <c r="D5" s="162">
        <v>37500.0</v>
      </c>
      <c r="E5" s="115">
        <f t="shared" si="1"/>
        <v>7</v>
      </c>
      <c r="F5" s="115">
        <f t="shared" si="2"/>
        <v>8468</v>
      </c>
      <c r="G5" s="118">
        <f t="shared" ref="G5:G37" si="6">L5+O5+R5+U5+X5+AA5+AD5+AG5+AJ5+AM5+AP5+AS5+AV5+AY5+BB5+BE5+BH5+BK5+BN5+BQ5+BT5+BW5+BZ5+CC5+CF5+CI5+CL5+CO5+CR5+CU5+CX5+DA4</f>
        <v>0</v>
      </c>
      <c r="H5" s="121">
        <f t="shared" si="3"/>
        <v>0</v>
      </c>
      <c r="I5" s="115">
        <f t="shared" si="4"/>
        <v>8468</v>
      </c>
      <c r="J5" s="127">
        <f t="shared" si="5"/>
        <v>8470</v>
      </c>
      <c r="K5" s="171">
        <v>1.0</v>
      </c>
      <c r="L5" s="172"/>
      <c r="M5" s="174">
        <f>ROUND(($D$5/$E$3*K5)+($D$5/$H$2*L5),0)</f>
        <v>1210</v>
      </c>
      <c r="N5" s="176">
        <v>1.0</v>
      </c>
      <c r="O5" s="178"/>
      <c r="P5" s="174">
        <f>ROUND(($D$5/$E$3*N5)+($D$5/$H$2*O5),0)</f>
        <v>1210</v>
      </c>
      <c r="Q5" s="176">
        <v>1.0</v>
      </c>
      <c r="R5" s="178"/>
      <c r="S5" s="174">
        <f>ROUND(($D$5/$E$3*Q5)+($D$5/$H$2*R5),0)</f>
        <v>1210</v>
      </c>
      <c r="T5" s="176">
        <v>1.0</v>
      </c>
      <c r="U5" s="178"/>
      <c r="V5" s="174">
        <f>ROUND(($D$5/$E$3*T5)+($D$5/$H$2*U5),0)</f>
        <v>1210</v>
      </c>
      <c r="W5" s="176">
        <v>1.0</v>
      </c>
      <c r="X5" s="178"/>
      <c r="Y5" s="174">
        <f>ROUND(($D$5/$E$3*W5)+($D$5/$H$2*X5),0)</f>
        <v>1210</v>
      </c>
      <c r="Z5" s="176">
        <v>1.0</v>
      </c>
      <c r="AA5" s="178"/>
      <c r="AB5" s="174">
        <f>ROUND(($D$5/$E$3*Z5)+($D$5/$H$2*AA5),0)</f>
        <v>1210</v>
      </c>
      <c r="AC5" s="176">
        <v>1.0</v>
      </c>
      <c r="AD5" s="178"/>
      <c r="AE5" s="174">
        <f>ROUND(($D$5/$E$3*AC5)+($D$5/$H$2*AD5),0)</f>
        <v>1210</v>
      </c>
      <c r="AF5" s="193"/>
      <c r="AG5" s="178"/>
      <c r="AH5" s="174">
        <f>ROUND(($D$5/$E$3*AF5)+($D$5/$H$2*AG5),0)</f>
        <v>0</v>
      </c>
      <c r="AI5" s="193"/>
      <c r="AJ5" s="178"/>
      <c r="AK5" s="174">
        <f>ROUND(($D$5/$E$3*AI5)+($D$5/$H$2*AJ5),0)</f>
        <v>0</v>
      </c>
      <c r="AL5" s="193"/>
      <c r="AM5" s="178"/>
      <c r="AN5" s="174">
        <f>ROUND(($D$5/$E$3*AL5)+($D$5/$H$2*AM5),0)</f>
        <v>0</v>
      </c>
      <c r="AO5" s="193"/>
      <c r="AP5" s="178"/>
      <c r="AQ5" s="174">
        <f>ROUND(($D$5/$E$3*AO5)+($D$5/$H$2*AP5),0)</f>
        <v>0</v>
      </c>
      <c r="AR5" s="193"/>
      <c r="AS5" s="178"/>
      <c r="AT5" s="174">
        <f>ROUND(($D$5/$E$3*AR5)+($D$5/$H$2*AS5),0)</f>
        <v>0</v>
      </c>
      <c r="AU5" s="193"/>
      <c r="AV5" s="178"/>
      <c r="AW5" s="174">
        <f>ROUND(($D$5/$E$3*AU5)+($D$5/$H$2*AV5),0)</f>
        <v>0</v>
      </c>
      <c r="AX5" s="193"/>
      <c r="AY5" s="178"/>
      <c r="AZ5" s="174">
        <f>ROUND(($D$5/$E$3*AX5)+($D$5/$H$2*AY5),0)</f>
        <v>0</v>
      </c>
      <c r="BA5" s="193"/>
      <c r="BB5" s="178"/>
      <c r="BC5" s="174">
        <f>ROUND(($D$5/$E$3*BA5)+($D$5/$H$2*BB5),0)</f>
        <v>0</v>
      </c>
      <c r="BD5" s="193"/>
      <c r="BE5" s="178"/>
      <c r="BF5" s="174">
        <f>ROUND(($D$5/$E$3*BD5)+($D$5/$H$2*BE5),0)</f>
        <v>0</v>
      </c>
      <c r="BG5" s="193"/>
      <c r="BH5" s="178"/>
      <c r="BI5" s="174">
        <f>ROUND(($D$5/$E$3*BG5)+($D$5/$H$2*BH5),0)</f>
        <v>0</v>
      </c>
      <c r="BJ5" s="193"/>
      <c r="BK5" s="178"/>
      <c r="BL5" s="174">
        <f>ROUND(($D$5/$E$3*BJ5)+($D$5/$H$2*BK5),0)</f>
        <v>0</v>
      </c>
      <c r="BM5" s="193"/>
      <c r="BN5" s="178"/>
      <c r="BO5" s="174">
        <f>ROUND(($D$5/$E$3*BM5)+($D$5/$H$2*BN5),0)</f>
        <v>0</v>
      </c>
      <c r="BP5" s="193"/>
      <c r="BQ5" s="178"/>
      <c r="BR5" s="174">
        <f>ROUND(($D$5/$E$3*BP5)+($D$5/$H$2*BQ5),0)</f>
        <v>0</v>
      </c>
      <c r="BS5" s="193"/>
      <c r="BT5" s="178"/>
      <c r="BU5" s="174">
        <f>ROUND(($D$5/$E$3*BS5)+($D$5/$H$2*BT5),0)</f>
        <v>0</v>
      </c>
      <c r="BV5" s="193"/>
      <c r="BW5" s="178"/>
      <c r="BX5" s="174">
        <f>ROUND(($D$5/$E$3*BV5)+($D$5/$H$2*BW5),0)</f>
        <v>0</v>
      </c>
      <c r="BY5" s="193"/>
      <c r="BZ5" s="178"/>
      <c r="CA5" s="174">
        <f>ROUND(($D$5/$E$3*BY5)+($D$5/$H$2*BZ5),0)</f>
        <v>0</v>
      </c>
      <c r="CB5" s="193"/>
      <c r="CC5" s="178"/>
      <c r="CD5" s="174">
        <f>ROUND(($D$5/$E$3*CB5)+($D$5/$H$2*CC5),0)</f>
        <v>0</v>
      </c>
      <c r="CE5" s="193"/>
      <c r="CF5" s="178"/>
      <c r="CG5" s="174">
        <f>ROUND(($D$5/$E$3*CE5)+($D$5/$H$2*CF5),0)</f>
        <v>0</v>
      </c>
      <c r="CH5" s="193"/>
      <c r="CI5" s="178"/>
      <c r="CJ5" s="174">
        <f>ROUND(($D$5/$E$3*CH5)+($D$5/$H$2*CI5),0)</f>
        <v>0</v>
      </c>
      <c r="CK5" s="193"/>
      <c r="CL5" s="178"/>
      <c r="CM5" s="174">
        <f>ROUND(($D$5/$E$3*CK5)+($D$5/$H$2*CL5),0)</f>
        <v>0</v>
      </c>
      <c r="CN5" s="193"/>
      <c r="CO5" s="178"/>
      <c r="CP5" s="174">
        <f>ROUND(($D$5/$E$3*CN5)+($D$5/$H$2*CO5),0)</f>
        <v>0</v>
      </c>
      <c r="CQ5" s="193"/>
      <c r="CR5" s="178"/>
      <c r="CS5" s="174">
        <f>ROUND(($D$5/$E$3*CQ5)+($D$5/$H$2*CR5),0)</f>
        <v>0</v>
      </c>
      <c r="CT5" s="193"/>
      <c r="CU5" s="178"/>
      <c r="CV5" s="174">
        <f>ROUND(($D$5/$E$3*CT5)+($D$5/$H$2*CU5),0)</f>
        <v>0</v>
      </c>
      <c r="CW5" s="193"/>
      <c r="CX5" s="178"/>
      <c r="CY5" s="174">
        <f>ROUND(($D$5/$E$3*CW5)+($D$5/$H$2*CX5),0)</f>
        <v>0</v>
      </c>
      <c r="CZ5" s="193"/>
      <c r="DA5" s="178"/>
      <c r="DB5" s="174">
        <f>ROUND(($D$5/$E$3*CZ5)+($D$5/$H$2*DA5),0)</f>
        <v>0</v>
      </c>
    </row>
    <row r="6">
      <c r="A6" s="103">
        <v>3.0</v>
      </c>
      <c r="B6" s="104" t="s">
        <v>103</v>
      </c>
      <c r="C6" s="107" t="s">
        <v>104</v>
      </c>
      <c r="D6" s="125">
        <v>41500.0</v>
      </c>
      <c r="E6" s="115">
        <f t="shared" si="1"/>
        <v>7</v>
      </c>
      <c r="F6" s="115">
        <f t="shared" si="2"/>
        <v>9371</v>
      </c>
      <c r="G6" s="118">
        <f t="shared" si="6"/>
        <v>0</v>
      </c>
      <c r="H6" s="121">
        <f t="shared" si="3"/>
        <v>0</v>
      </c>
      <c r="I6" s="115">
        <f t="shared" si="4"/>
        <v>9371</v>
      </c>
      <c r="J6" s="127">
        <f t="shared" si="5"/>
        <v>9373</v>
      </c>
      <c r="K6" s="171">
        <v>1.0</v>
      </c>
      <c r="L6" s="172"/>
      <c r="M6" s="174">
        <f>ROUND(($D$6/$E$3*K6)+($D$6/$H$2*L6),0)</f>
        <v>1339</v>
      </c>
      <c r="N6" s="176">
        <v>1.0</v>
      </c>
      <c r="O6" s="178"/>
      <c r="P6" s="174">
        <f>ROUND(($D$6/$E$3*N6)+($D$6/$H$2*O6),0)</f>
        <v>1339</v>
      </c>
      <c r="Q6" s="176">
        <v>1.0</v>
      </c>
      <c r="R6" s="178"/>
      <c r="S6" s="174">
        <f>ROUND(($D$6/$E$3*Q6)+($D$6/$H$2*R6),0)</f>
        <v>1339</v>
      </c>
      <c r="T6" s="176">
        <v>1.0</v>
      </c>
      <c r="U6" s="178"/>
      <c r="V6" s="174">
        <f>ROUND(($D$6/$E$3*T6)+($D$6/$H$2*U6),0)</f>
        <v>1339</v>
      </c>
      <c r="W6" s="176">
        <v>1.0</v>
      </c>
      <c r="X6" s="178"/>
      <c r="Y6" s="174">
        <f>ROUND(($D$6/$E$3*W6)+($D$6/$H$2*X6),0)</f>
        <v>1339</v>
      </c>
      <c r="Z6" s="176">
        <v>1.0</v>
      </c>
      <c r="AA6" s="178"/>
      <c r="AB6" s="174">
        <f>ROUND(($D$6/$E$3*Z6)+($D$6/$H$2*AA6),0)</f>
        <v>1339</v>
      </c>
      <c r="AC6" s="176">
        <v>1.0</v>
      </c>
      <c r="AD6" s="178"/>
      <c r="AE6" s="174">
        <f>ROUND(($D$6/$E$3*AC6)+($D$6/$H$2*AD6),0)</f>
        <v>1339</v>
      </c>
      <c r="AF6" s="193"/>
      <c r="AG6" s="178"/>
      <c r="AH6" s="174">
        <f>ROUND(($D$6/$E$3*AF6)+($D$6/$H$2*AG6),0)</f>
        <v>0</v>
      </c>
      <c r="AI6" s="193"/>
      <c r="AJ6" s="178"/>
      <c r="AK6" s="174">
        <f>ROUND(($D$6/$E$3*AI6)+($D$6/$H$2*AJ6),0)</f>
        <v>0</v>
      </c>
      <c r="AL6" s="193"/>
      <c r="AM6" s="178"/>
      <c r="AN6" s="174">
        <f>ROUND(($D$6/$E$3*AL6)+($D$6/$H$2*AM6),0)</f>
        <v>0</v>
      </c>
      <c r="AO6" s="193"/>
      <c r="AP6" s="178"/>
      <c r="AQ6" s="174">
        <f>ROUND(($D$6/$E$3*AO6)+($D$6/$H$2*AP6),0)</f>
        <v>0</v>
      </c>
      <c r="AR6" s="193"/>
      <c r="AS6" s="178"/>
      <c r="AT6" s="174">
        <f>ROUND(($D$6/$E$3*AR6)+($D$6/$H$2*AS6),0)</f>
        <v>0</v>
      </c>
      <c r="AU6" s="193"/>
      <c r="AV6" s="178"/>
      <c r="AW6" s="174">
        <f>ROUND(($D$6/$E$3*AU6)+($D$6/$H$2*AV6),0)</f>
        <v>0</v>
      </c>
      <c r="AX6" s="193"/>
      <c r="AY6" s="178"/>
      <c r="AZ6" s="174">
        <f>ROUND(($D$6/$E$3*AX6)+($D$6/$H$2*AY6),0)</f>
        <v>0</v>
      </c>
      <c r="BA6" s="193"/>
      <c r="BB6" s="178"/>
      <c r="BC6" s="174">
        <f>ROUND(($D$6/$E$3*BA6)+($D$6/$H$2*BB6),0)</f>
        <v>0</v>
      </c>
      <c r="BD6" s="193"/>
      <c r="BE6" s="178"/>
      <c r="BF6" s="174">
        <f>ROUND(($D$6/$E$3*BD6)+($D$6/$H$2*BE6),0)</f>
        <v>0</v>
      </c>
      <c r="BG6" s="193"/>
      <c r="BH6" s="178"/>
      <c r="BI6" s="174">
        <f>ROUND(($D$6/$E$3*BG6)+($D$6/$H$2*BH6),0)</f>
        <v>0</v>
      </c>
      <c r="BJ6" s="193"/>
      <c r="BK6" s="178"/>
      <c r="BL6" s="174">
        <f>ROUND(($D$6/$E$3*BJ6)+($D$6/$H$2*BK6),0)</f>
        <v>0</v>
      </c>
      <c r="BM6" s="193"/>
      <c r="BN6" s="178"/>
      <c r="BO6" s="174">
        <f>ROUND(($D$6/$E$3*BM6)+($D$6/$H$2*BN6),0)</f>
        <v>0</v>
      </c>
      <c r="BP6" s="193"/>
      <c r="BQ6" s="178"/>
      <c r="BR6" s="174">
        <f>ROUND(($D$6/$E$3*BP6)+($D$6/$H$2*BQ6),0)</f>
        <v>0</v>
      </c>
      <c r="BS6" s="193"/>
      <c r="BT6" s="178"/>
      <c r="BU6" s="174">
        <f>ROUND(($D$6/$E$3*BS6)+($D$6/$H$2*BT6),0)</f>
        <v>0</v>
      </c>
      <c r="BV6" s="193"/>
      <c r="BW6" s="178"/>
      <c r="BX6" s="174">
        <f>ROUND(($D$6/$E$3*BV6)+($D$6/$H$2*BW6),0)</f>
        <v>0</v>
      </c>
      <c r="BY6" s="193"/>
      <c r="BZ6" s="178"/>
      <c r="CA6" s="174">
        <f>ROUND(($D$6/$E$3*BY6)+($D$6/$H$2*BZ6),0)</f>
        <v>0</v>
      </c>
      <c r="CB6" s="193"/>
      <c r="CC6" s="178"/>
      <c r="CD6" s="174">
        <f>ROUND(($D$6/$E$3*CB6)+($D$6/$H$2*CC6),0)</f>
        <v>0</v>
      </c>
      <c r="CE6" s="193"/>
      <c r="CF6" s="178"/>
      <c r="CG6" s="174">
        <f>ROUND(($D$6/$E$3*CE6)+($D$6/$H$2*CF6),0)</f>
        <v>0</v>
      </c>
      <c r="CH6" s="193"/>
      <c r="CI6" s="178"/>
      <c r="CJ6" s="174">
        <f>ROUND(($D$6/$E$3*CH6)+($D$6/$H$2*CI6),0)</f>
        <v>0</v>
      </c>
      <c r="CK6" s="193"/>
      <c r="CL6" s="178"/>
      <c r="CM6" s="174">
        <f>ROUND(($D$6/$E$3*CK6)+($D$6/$H$2*CL6),0)</f>
        <v>0</v>
      </c>
      <c r="CN6" s="193"/>
      <c r="CO6" s="178"/>
      <c r="CP6" s="174">
        <f>ROUND(($D$6/$E$3*CN6)+($D$6/$H$2*CO6),0)</f>
        <v>0</v>
      </c>
      <c r="CQ6" s="193"/>
      <c r="CR6" s="178"/>
      <c r="CS6" s="174">
        <f>ROUND(($D$6/$E$3*CQ6)+($D$6/$H$2*CR6),0)</f>
        <v>0</v>
      </c>
      <c r="CT6" s="193"/>
      <c r="CU6" s="178"/>
      <c r="CV6" s="174">
        <f>ROUND(($D$6/$E$3*CT6)+($D$6/$H$2*CU6),0)</f>
        <v>0</v>
      </c>
      <c r="CW6" s="193"/>
      <c r="CX6" s="178"/>
      <c r="CY6" s="174">
        <f>ROUND(($D$6/$E$3*CW6)+($D$6/$H$2*CX6),0)</f>
        <v>0</v>
      </c>
      <c r="CZ6" s="193"/>
      <c r="DA6" s="178"/>
      <c r="DB6" s="174">
        <f>ROUND(($D$6/$E$3*CZ6)+($D$6/$H$2*DA6),0)</f>
        <v>0</v>
      </c>
    </row>
    <row r="7">
      <c r="A7" s="103">
        <v>4.0</v>
      </c>
      <c r="B7" s="234" t="s">
        <v>109</v>
      </c>
      <c r="C7" s="235" t="s">
        <v>110</v>
      </c>
      <c r="D7" s="234">
        <v>40000.0</v>
      </c>
      <c r="E7" s="115">
        <f t="shared" si="1"/>
        <v>7</v>
      </c>
      <c r="F7" s="115">
        <f t="shared" si="2"/>
        <v>9032</v>
      </c>
      <c r="G7" s="118">
        <f t="shared" si="6"/>
        <v>0</v>
      </c>
      <c r="H7" s="121">
        <f t="shared" si="3"/>
        <v>0</v>
      </c>
      <c r="I7" s="115">
        <f t="shared" si="4"/>
        <v>9032</v>
      </c>
      <c r="J7" s="127">
        <f t="shared" si="5"/>
        <v>9030</v>
      </c>
      <c r="K7" s="171">
        <v>1.0</v>
      </c>
      <c r="L7" s="172"/>
      <c r="M7" s="174">
        <f>ROUND(($D$7/$E$3*K7)+($D$7/$H$2*L7),0)</f>
        <v>1290</v>
      </c>
      <c r="N7" s="176">
        <v>1.0</v>
      </c>
      <c r="O7" s="178"/>
      <c r="P7" s="174">
        <f>ROUND(($D$7/$E$3*N7)+($D$7/$H$2*O7),0)</f>
        <v>1290</v>
      </c>
      <c r="Q7" s="176">
        <v>1.0</v>
      </c>
      <c r="R7" s="178"/>
      <c r="S7" s="174">
        <f>ROUND(($D$7/$E$3*Q7)+($D$7/$H$2*R7),0)</f>
        <v>1290</v>
      </c>
      <c r="T7" s="176">
        <v>1.0</v>
      </c>
      <c r="U7" s="178"/>
      <c r="V7" s="174">
        <f>ROUND(($D$7/$E$3*T7)+($D$7/$H$2*U7),0)</f>
        <v>1290</v>
      </c>
      <c r="W7" s="176">
        <v>1.0</v>
      </c>
      <c r="X7" s="178"/>
      <c r="Y7" s="174">
        <f>ROUND(($D$7/$E$3*W7)+($D$7/$H$2*X7),0)</f>
        <v>1290</v>
      </c>
      <c r="Z7" s="176">
        <v>1.0</v>
      </c>
      <c r="AA7" s="178"/>
      <c r="AB7" s="174">
        <f>ROUND(($D$7/$E$3*Z7)+($D$7/$H$2*AA7),0)</f>
        <v>1290</v>
      </c>
      <c r="AC7" s="176">
        <v>1.0</v>
      </c>
      <c r="AD7" s="178"/>
      <c r="AE7" s="174">
        <f>ROUND(($D$7/$E$3*AC7)+($D$7/$H$2*AD7),0)</f>
        <v>1290</v>
      </c>
      <c r="AF7" s="193"/>
      <c r="AG7" s="178"/>
      <c r="AH7" s="174">
        <f>ROUND(($D$7/$E$3*AF7)+($D$7/$H$2*AG7),0)</f>
        <v>0</v>
      </c>
      <c r="AI7" s="193"/>
      <c r="AJ7" s="178"/>
      <c r="AK7" s="174">
        <f>ROUND(($D$7/$E$3*AI7)+($D$7/$H$2*AJ7),0)</f>
        <v>0</v>
      </c>
      <c r="AL7" s="193"/>
      <c r="AM7" s="178"/>
      <c r="AN7" s="174">
        <f>ROUND(($D$7/$E$3*AL7)+($D$7/$H$2*AM7),0)</f>
        <v>0</v>
      </c>
      <c r="AO7" s="193"/>
      <c r="AP7" s="178"/>
      <c r="AQ7" s="174">
        <f>ROUND(($D$7/$E$3*AO7)+($D$7/$H$2*AP7),0)</f>
        <v>0</v>
      </c>
      <c r="AR7" s="193"/>
      <c r="AS7" s="178"/>
      <c r="AT7" s="174">
        <f>ROUND(($D$7/$E$3*AR7)+($D$7/$H$2*AS7),0)</f>
        <v>0</v>
      </c>
      <c r="AU7" s="193"/>
      <c r="AV7" s="178"/>
      <c r="AW7" s="174">
        <f>ROUND(($D$7/$E$3*AU7)+($D$7/$H$2*AV7),0)</f>
        <v>0</v>
      </c>
      <c r="AX7" s="193"/>
      <c r="AY7" s="178"/>
      <c r="AZ7" s="174">
        <f>ROUND(($D$7/$E$3*AX7)+($D$7/$H$2*AY7),0)</f>
        <v>0</v>
      </c>
      <c r="BA7" s="193"/>
      <c r="BB7" s="178"/>
      <c r="BC7" s="174">
        <f>ROUND(($D$7/$E$3*BA7)+($D$7/$H$2*BB7),0)</f>
        <v>0</v>
      </c>
      <c r="BD7" s="193"/>
      <c r="BE7" s="178"/>
      <c r="BF7" s="174">
        <f>ROUND(($D$7/$E$3*BD7)+($D$7/$H$2*BE7),0)</f>
        <v>0</v>
      </c>
      <c r="BG7" s="193"/>
      <c r="BH7" s="178"/>
      <c r="BI7" s="174">
        <f>ROUND(($D$7/$E$3*BG7)+($D$7/$H$2*BH7),0)</f>
        <v>0</v>
      </c>
      <c r="BJ7" s="193"/>
      <c r="BK7" s="178"/>
      <c r="BL7" s="174">
        <f>ROUND(($D$7/$E$3*BJ7)+($D$7/$H$2*BK7),0)</f>
        <v>0</v>
      </c>
      <c r="BM7" s="193"/>
      <c r="BN7" s="178"/>
      <c r="BO7" s="174">
        <f>ROUND(($D$7/$E$3*BM7)+($D$7/$H$2*BN7),0)</f>
        <v>0</v>
      </c>
      <c r="BP7" s="193"/>
      <c r="BQ7" s="178"/>
      <c r="BR7" s="174">
        <f>ROUND(($D$7/$E$3*BP7)+($D$7/$H$2*BQ7),0)</f>
        <v>0</v>
      </c>
      <c r="BS7" s="193"/>
      <c r="BT7" s="178"/>
      <c r="BU7" s="174">
        <f>ROUND(($D$7/$E$3*BS7)+($D$7/$H$2*BT7),0)</f>
        <v>0</v>
      </c>
      <c r="BV7" s="193"/>
      <c r="BW7" s="178"/>
      <c r="BX7" s="174">
        <f>ROUND(($D$7/$E$3*BV7)+($D$7/$H$2*BW7),0)</f>
        <v>0</v>
      </c>
      <c r="BY7" s="193"/>
      <c r="BZ7" s="178"/>
      <c r="CA7" s="174">
        <f>ROUND(($D$7/$E$3*BY7)+($D$7/$H$2*BZ7),0)</f>
        <v>0</v>
      </c>
      <c r="CB7" s="193"/>
      <c r="CC7" s="178"/>
      <c r="CD7" s="174">
        <f>ROUND(($D$7/$E$3*CB7)+($D$7/$H$2*CC7),0)</f>
        <v>0</v>
      </c>
      <c r="CE7" s="193"/>
      <c r="CF7" s="178"/>
      <c r="CG7" s="174">
        <f>ROUND(($D$7/$E$3*CE7)+($D$7/$H$2*CF7),0)</f>
        <v>0</v>
      </c>
      <c r="CH7" s="193"/>
      <c r="CI7" s="178"/>
      <c r="CJ7" s="174">
        <f>ROUND(($D$7/$E$3*CH7)+($D$7/$H$2*CI7),0)</f>
        <v>0</v>
      </c>
      <c r="CK7" s="193"/>
      <c r="CL7" s="178"/>
      <c r="CM7" s="174">
        <f>ROUND(($D$7/$E$3*CK7)+($D$7/$H$2*CL7),0)</f>
        <v>0</v>
      </c>
      <c r="CN7" s="193"/>
      <c r="CO7" s="178"/>
      <c r="CP7" s="174">
        <f>ROUND(($D$7/$E$3*CN7)+($D$7/$H$2*CO7),0)</f>
        <v>0</v>
      </c>
      <c r="CQ7" s="193"/>
      <c r="CR7" s="178"/>
      <c r="CS7" s="174">
        <f>ROUND(($D$7/$E$3*CQ7)+($D$7/$H$2*CR7),0)</f>
        <v>0</v>
      </c>
      <c r="CT7" s="193"/>
      <c r="CU7" s="178"/>
      <c r="CV7" s="174">
        <f>ROUND(($D$7/$E$3*CT7)+($D$7/$H$2*CU7),0)</f>
        <v>0</v>
      </c>
      <c r="CW7" s="193"/>
      <c r="CX7" s="178"/>
      <c r="CY7" s="174">
        <f>ROUND(($D$7/$E$3*CW7)+($D$7/$H$2*CX7),0)</f>
        <v>0</v>
      </c>
      <c r="CZ7" s="193"/>
      <c r="DA7" s="178"/>
      <c r="DB7" s="174">
        <f>ROUND(($D$7/$E$3*CZ7)+($D$7/$H$2*DA7),0)</f>
        <v>0</v>
      </c>
    </row>
    <row r="8" ht="15.75" customHeight="1">
      <c r="A8" s="103">
        <v>5.0</v>
      </c>
      <c r="B8" s="104" t="s">
        <v>164</v>
      </c>
      <c r="C8" s="107" t="s">
        <v>165</v>
      </c>
      <c r="D8" s="125">
        <v>20000.0</v>
      </c>
      <c r="E8" s="115">
        <f t="shared" si="1"/>
        <v>7</v>
      </c>
      <c r="F8" s="115">
        <f t="shared" si="2"/>
        <v>4516</v>
      </c>
      <c r="G8" s="118">
        <f t="shared" si="6"/>
        <v>0</v>
      </c>
      <c r="H8" s="121">
        <f t="shared" si="3"/>
        <v>0</v>
      </c>
      <c r="I8" s="115">
        <f t="shared" si="4"/>
        <v>4516</v>
      </c>
      <c r="J8" s="127">
        <f t="shared" si="5"/>
        <v>4515</v>
      </c>
      <c r="K8" s="171">
        <v>1.0</v>
      </c>
      <c r="L8" s="204"/>
      <c r="M8" s="174">
        <f>ROUND(($D$8/$E$3*K8)+($D$8/$H$2*L8),0)</f>
        <v>645</v>
      </c>
      <c r="N8" s="176">
        <v>1.0</v>
      </c>
      <c r="O8" s="178"/>
      <c r="P8" s="174">
        <f>ROUND(($D$8/$E$3*N8)+($D$8/$H$2*O8),0)</f>
        <v>645</v>
      </c>
      <c r="Q8" s="176">
        <v>1.0</v>
      </c>
      <c r="R8" s="178"/>
      <c r="S8" s="174">
        <f>ROUND(($D$8/$E$3*Q8)+($D$8/$H$2*R8),0)</f>
        <v>645</v>
      </c>
      <c r="T8" s="176">
        <v>1.0</v>
      </c>
      <c r="U8" s="178"/>
      <c r="V8" s="174">
        <f>ROUND(($D$8/$E$3*T8)+($D$8/$H$2*U8),0)</f>
        <v>645</v>
      </c>
      <c r="W8" s="176">
        <v>1.0</v>
      </c>
      <c r="X8" s="178"/>
      <c r="Y8" s="174">
        <f>ROUND(($D$8/$E$3*W8)+($D$8/$H$2*X8),0)</f>
        <v>645</v>
      </c>
      <c r="Z8" s="176">
        <v>1.0</v>
      </c>
      <c r="AA8" s="178"/>
      <c r="AB8" s="174">
        <f>ROUND(($D$8/$E$3*Z8)+($D$8/$H$2*AA8),0)</f>
        <v>645</v>
      </c>
      <c r="AC8" s="176">
        <v>1.0</v>
      </c>
      <c r="AD8" s="178"/>
      <c r="AE8" s="174">
        <f>ROUND(($D$8/$E$3*AC8)+($D$8/$H$2*AD8),0)</f>
        <v>645</v>
      </c>
      <c r="AF8" s="193"/>
      <c r="AG8" s="178"/>
      <c r="AH8" s="174">
        <f>ROUND(($D$8/$E$3*AF8)+($D$8/$H$2*AG8),0)</f>
        <v>0</v>
      </c>
      <c r="AI8" s="193"/>
      <c r="AJ8" s="178"/>
      <c r="AK8" s="174">
        <f>ROUND(($D$8/$E$3*AI8)+($D$8/$H$2*AJ8),0)</f>
        <v>0</v>
      </c>
      <c r="AL8" s="193"/>
      <c r="AM8" s="178"/>
      <c r="AN8" s="174">
        <f>ROUND(($D$8/$E$3*AL8)+($D$8/$H$2*AM8),0)</f>
        <v>0</v>
      </c>
      <c r="AO8" s="193"/>
      <c r="AP8" s="178"/>
      <c r="AQ8" s="174">
        <f>ROUND(($D$8/$E$3*AO8)+($D$8/$H$2*AP8),0)</f>
        <v>0</v>
      </c>
      <c r="AR8" s="193"/>
      <c r="AS8" s="178"/>
      <c r="AT8" s="174">
        <f>ROUND(($D$8/$E$3*AR8)+($D$8/$H$2*AS8),0)</f>
        <v>0</v>
      </c>
      <c r="AU8" s="193"/>
      <c r="AV8" s="178"/>
      <c r="AW8" s="174">
        <f>ROUND(($D$8/$E$3*AU8)+($D$8/$H$2*AV8),0)</f>
        <v>0</v>
      </c>
      <c r="AX8" s="193"/>
      <c r="AY8" s="178"/>
      <c r="AZ8" s="174">
        <f>ROUND(($D$8/$E$3*AX8)+($D$8/$H$2*AY8),0)</f>
        <v>0</v>
      </c>
      <c r="BA8" s="193"/>
      <c r="BB8" s="178"/>
      <c r="BC8" s="174">
        <f>ROUND(($D$8/$E$3*BA8)+($D$8/$H$2*BB8),0)</f>
        <v>0</v>
      </c>
      <c r="BD8" s="193"/>
      <c r="BE8" s="178"/>
      <c r="BF8" s="174">
        <f>ROUND(($D$8/$E$3*BD8)+($D$8/$H$2*BE8),0)</f>
        <v>0</v>
      </c>
      <c r="BG8" s="193"/>
      <c r="BH8" s="178"/>
      <c r="BI8" s="174">
        <f>ROUND(($D$8/$E$3*BG8)+($D$8/$H$2*BH8),0)</f>
        <v>0</v>
      </c>
      <c r="BJ8" s="193"/>
      <c r="BK8" s="178"/>
      <c r="BL8" s="174">
        <f>ROUND(($D$8/$E$3*BJ8)+($D$8/$H$2*BK8),0)</f>
        <v>0</v>
      </c>
      <c r="BM8" s="193"/>
      <c r="BN8" s="178"/>
      <c r="BO8" s="174">
        <f>ROUND(($D$8/$E$3*BM8)+($D$8/$H$2*BN8),0)</f>
        <v>0</v>
      </c>
      <c r="BP8" s="193"/>
      <c r="BQ8" s="178"/>
      <c r="BR8" s="174">
        <f>ROUND(($D$8/$E$3*BP8)+($D$8/$H$2*BQ8),0)</f>
        <v>0</v>
      </c>
      <c r="BS8" s="193"/>
      <c r="BT8" s="178"/>
      <c r="BU8" s="174">
        <f>ROUND(($D$8/$E$3*BS8)+($D$8/$H$2*BT8),0)</f>
        <v>0</v>
      </c>
      <c r="BV8" s="193"/>
      <c r="BW8" s="178"/>
      <c r="BX8" s="174">
        <f>ROUND(($D$8/$E$3*BV8)+($D$8/$H$2*BW8),0)</f>
        <v>0</v>
      </c>
      <c r="BY8" s="193"/>
      <c r="BZ8" s="178"/>
      <c r="CA8" s="174">
        <f>ROUND(($D$8/$E$3*BY8)+($D$8/$H$2*BZ8),0)</f>
        <v>0</v>
      </c>
      <c r="CB8" s="193"/>
      <c r="CC8" s="178"/>
      <c r="CD8" s="174">
        <f>ROUND(($D$8/$E$3*CB8)+($D$8/$H$2*CC8),0)</f>
        <v>0</v>
      </c>
      <c r="CE8" s="193"/>
      <c r="CF8" s="178"/>
      <c r="CG8" s="174">
        <f>ROUND(($D$8/$E$3*CE8)+($D$8/$H$2*CF8),0)</f>
        <v>0</v>
      </c>
      <c r="CH8" s="193"/>
      <c r="CI8" s="178"/>
      <c r="CJ8" s="174">
        <f>ROUND(($D$8/$E$3*CH8)+($D$8/$H$2*CI8),0)</f>
        <v>0</v>
      </c>
      <c r="CK8" s="193"/>
      <c r="CL8" s="178"/>
      <c r="CM8" s="174">
        <f>ROUND(($D$8/$E$3*CK8)+($D$8/$H$2*CL8),0)</f>
        <v>0</v>
      </c>
      <c r="CN8" s="193"/>
      <c r="CO8" s="178"/>
      <c r="CP8" s="174">
        <f>ROUND(($D$8/$E$3*CN8)+($D$8/$H$2*CO8),0)</f>
        <v>0</v>
      </c>
      <c r="CQ8" s="193"/>
      <c r="CR8" s="178"/>
      <c r="CS8" s="174">
        <f>ROUND(($D$8/$E$3*CQ8)+($D$8/$H$2*CR8),0)</f>
        <v>0</v>
      </c>
      <c r="CT8" s="193"/>
      <c r="CU8" s="178"/>
      <c r="CV8" s="174">
        <f>ROUND(($D$8/$E$3*CT8)+($D$8/$H$2*CU8),0)</f>
        <v>0</v>
      </c>
      <c r="CW8" s="193"/>
      <c r="CX8" s="178"/>
      <c r="CY8" s="174">
        <f>ROUND(($D$8/$E$3*CW8)+($D$8/$H$2*CX8),0)</f>
        <v>0</v>
      </c>
      <c r="CZ8" s="193"/>
      <c r="DA8" s="178"/>
      <c r="DB8" s="174">
        <f>ROUND(($D$8/$E$3*CZ8)+($D$8/$H$2*DA8),0)</f>
        <v>0</v>
      </c>
    </row>
    <row r="9" ht="15.75" customHeight="1">
      <c r="A9" s="103">
        <v>6.0</v>
      </c>
      <c r="B9" s="104" t="s">
        <v>270</v>
      </c>
      <c r="C9" s="107" t="s">
        <v>271</v>
      </c>
      <c r="D9" s="231">
        <v>21400.0</v>
      </c>
      <c r="E9" s="115">
        <f t="shared" si="1"/>
        <v>7</v>
      </c>
      <c r="F9" s="115">
        <f t="shared" si="2"/>
        <v>4832</v>
      </c>
      <c r="G9" s="118">
        <f t="shared" si="6"/>
        <v>41</v>
      </c>
      <c r="H9" s="121">
        <f t="shared" si="3"/>
        <v>3538</v>
      </c>
      <c r="I9" s="115">
        <f t="shared" si="4"/>
        <v>8370</v>
      </c>
      <c r="J9" s="127">
        <f t="shared" si="5"/>
        <v>8371</v>
      </c>
      <c r="K9" s="171">
        <v>1.0</v>
      </c>
      <c r="L9" s="204">
        <v>3.5</v>
      </c>
      <c r="M9" s="174">
        <f>ROUND(($D$9/$E$3*K9)+($D$9/$H$2*L9),0)</f>
        <v>992</v>
      </c>
      <c r="N9" s="176">
        <v>1.0</v>
      </c>
      <c r="O9" s="290">
        <v>8.0</v>
      </c>
      <c r="P9" s="174">
        <f>ROUND(($D$9/$E$3*N9)+($D$9/$H$2*O9),0)</f>
        <v>1381</v>
      </c>
      <c r="Q9" s="176">
        <v>1.0</v>
      </c>
      <c r="R9" s="290">
        <v>7.5</v>
      </c>
      <c r="S9" s="174">
        <f>ROUND(($D$9/$E$3*Q9)+($D$9/$H$2*R9),0)</f>
        <v>1338</v>
      </c>
      <c r="T9" s="176">
        <v>1.0</v>
      </c>
      <c r="U9" s="290">
        <v>3.5</v>
      </c>
      <c r="V9" s="174">
        <f>ROUND(($D$9/$E$3*T9)+($D$9/$H$2*U9),0)</f>
        <v>992</v>
      </c>
      <c r="W9" s="176">
        <v>1.0</v>
      </c>
      <c r="X9" s="290">
        <v>7.5</v>
      </c>
      <c r="Y9" s="174">
        <f>ROUND(($D$9/$E$3*W9)+($D$9/$H$2*X9),0)</f>
        <v>1338</v>
      </c>
      <c r="Z9" s="176">
        <v>1.0</v>
      </c>
      <c r="AA9" s="290">
        <v>7.5</v>
      </c>
      <c r="AB9" s="174">
        <f>ROUND(($D$9/$E$3*Z9)+($D$9/$H$2*AA9),0)</f>
        <v>1338</v>
      </c>
      <c r="AC9" s="176">
        <v>1.0</v>
      </c>
      <c r="AD9" s="290">
        <v>3.5</v>
      </c>
      <c r="AE9" s="174">
        <f>ROUND(($D$9/$E$3*AC9)+($D$9/$H$2*AD9),0)</f>
        <v>992</v>
      </c>
      <c r="AF9" s="193"/>
      <c r="AG9" s="178"/>
      <c r="AH9" s="174">
        <f>ROUND(($D$9/$E$3*AF9)+($D$9/$H$2*AG9),0)</f>
        <v>0</v>
      </c>
      <c r="AI9" s="193"/>
      <c r="AJ9" s="178"/>
      <c r="AK9" s="174">
        <f>ROUND(($D$9/$E$3*AI9)+($D$9/$H$2*AJ9),0)</f>
        <v>0</v>
      </c>
      <c r="AL9" s="193"/>
      <c r="AM9" s="178"/>
      <c r="AN9" s="174">
        <f>ROUND(($D$9/$E$3*AL9)+($D$9/$H$2*AM9),0)</f>
        <v>0</v>
      </c>
      <c r="AO9" s="193"/>
      <c r="AP9" s="178"/>
      <c r="AQ9" s="174">
        <f>ROUND(($D$9/$E$3*AO9)+($D$9/$H$2*AP9),0)</f>
        <v>0</v>
      </c>
      <c r="AR9" s="193"/>
      <c r="AS9" s="178"/>
      <c r="AT9" s="174">
        <f>ROUND(($D$9/$E$3*AR9)+($D$9/$H$2*AS9),0)</f>
        <v>0</v>
      </c>
      <c r="AU9" s="193"/>
      <c r="AV9" s="178"/>
      <c r="AW9" s="174">
        <f>ROUND(($D$9/$E$3*AU9)+($D$9/$H$2*AV9),0)</f>
        <v>0</v>
      </c>
      <c r="AX9" s="193"/>
      <c r="AY9" s="178"/>
      <c r="AZ9" s="174">
        <f>ROUND(($D$9/$E$3*AX9)+($D$9/$H$2*AY9),0)</f>
        <v>0</v>
      </c>
      <c r="BA9" s="193"/>
      <c r="BB9" s="178"/>
      <c r="BC9" s="174">
        <f>ROUND(($D$9/$E$3*BA9)+($D$9/$H$2*BB9),0)</f>
        <v>0</v>
      </c>
      <c r="BD9" s="193"/>
      <c r="BE9" s="178"/>
      <c r="BF9" s="174">
        <f>ROUND(($D$9/$E$3*BD9)+($D$9/$H$2*BE9),0)</f>
        <v>0</v>
      </c>
      <c r="BG9" s="193"/>
      <c r="BH9" s="178"/>
      <c r="BI9" s="174">
        <f>ROUND(($D$9/$E$3*BG9)+($D$9/$H$2*BH9),0)</f>
        <v>0</v>
      </c>
      <c r="BJ9" s="193"/>
      <c r="BK9" s="178"/>
      <c r="BL9" s="174">
        <f>ROUND(($D$9/$E$3*BJ9)+($D$9/$H$2*BK9),0)</f>
        <v>0</v>
      </c>
      <c r="BM9" s="193"/>
      <c r="BN9" s="178"/>
      <c r="BO9" s="174">
        <f>ROUND(($D$9/$E$3*BM9)+($D$9/$H$2*BN9),0)</f>
        <v>0</v>
      </c>
      <c r="BP9" s="193"/>
      <c r="BQ9" s="178"/>
      <c r="BR9" s="174">
        <f>ROUND(($D$9/$E$3*BP9)+($D$9/$H$2*BQ9),0)</f>
        <v>0</v>
      </c>
      <c r="BS9" s="193"/>
      <c r="BT9" s="178"/>
      <c r="BU9" s="174">
        <f>ROUND(($D$9/$E$3*BS9)+($D$9/$H$2*BT9),0)</f>
        <v>0</v>
      </c>
      <c r="BV9" s="193"/>
      <c r="BW9" s="178"/>
      <c r="BX9" s="174">
        <f>ROUND(($D$9/$E$3*BV9)+($D$9/$H$2*BW9),0)</f>
        <v>0</v>
      </c>
      <c r="BY9" s="193"/>
      <c r="BZ9" s="178"/>
      <c r="CA9" s="174">
        <f>ROUND(($D$9/$E$3*BY9)+($D$9/$H$2*BZ9),0)</f>
        <v>0</v>
      </c>
      <c r="CB9" s="193"/>
      <c r="CC9" s="178"/>
      <c r="CD9" s="174">
        <f>ROUND(($D$9/$E$3*CB9)+($D$9/$H$2*CC9),0)</f>
        <v>0</v>
      </c>
      <c r="CE9" s="193"/>
      <c r="CF9" s="178"/>
      <c r="CG9" s="174">
        <f>ROUND(($D$9/$E$3*CE9)+($D$9/$H$2*CF9),0)</f>
        <v>0</v>
      </c>
      <c r="CH9" s="193"/>
      <c r="CI9" s="178"/>
      <c r="CJ9" s="174">
        <f>ROUND(($D$9/$E$3*CH9)+($D$9/$H$2*CI9),0)</f>
        <v>0</v>
      </c>
      <c r="CK9" s="193"/>
      <c r="CL9" s="178"/>
      <c r="CM9" s="174">
        <f>ROUND(($D$9/$E$3*CK9)+($D$9/$H$2*CL9),0)</f>
        <v>0</v>
      </c>
      <c r="CN9" s="193"/>
      <c r="CO9" s="178"/>
      <c r="CP9" s="174">
        <f>ROUND(($D$9/$E$3*CN9)+($D$9/$H$2*CO9),0)</f>
        <v>0</v>
      </c>
      <c r="CQ9" s="193"/>
      <c r="CR9" s="178"/>
      <c r="CS9" s="174">
        <f>ROUND(($D$9/$E$3*CQ9)+($D$9/$H$2*CR9),0)</f>
        <v>0</v>
      </c>
      <c r="CT9" s="193"/>
      <c r="CU9" s="178"/>
      <c r="CV9" s="174">
        <f>ROUND(($D$9/$E$3*CT9)+($D$9/$H$2*CU9),0)</f>
        <v>0</v>
      </c>
      <c r="CW9" s="193"/>
      <c r="CX9" s="178"/>
      <c r="CY9" s="174">
        <f>ROUND(($D$9/$E$3*CW9)+($D$9/$H$2*CX9),0)</f>
        <v>0</v>
      </c>
      <c r="CZ9" s="193"/>
      <c r="DA9" s="178"/>
      <c r="DB9" s="174">
        <f>ROUND(($D$9/$E$3*CZ9)+($D$9/$H$2*DA9),0)</f>
        <v>0</v>
      </c>
    </row>
    <row r="10" ht="15.75" customHeight="1">
      <c r="A10" s="103">
        <v>7.0</v>
      </c>
      <c r="B10" s="104" t="s">
        <v>351</v>
      </c>
      <c r="C10" s="107" t="s">
        <v>352</v>
      </c>
      <c r="D10" s="231">
        <v>20400.0</v>
      </c>
      <c r="E10" s="115">
        <f t="shared" si="1"/>
        <v>7</v>
      </c>
      <c r="F10" s="115">
        <f t="shared" si="2"/>
        <v>4606</v>
      </c>
      <c r="G10" s="118">
        <f t="shared" si="6"/>
        <v>22</v>
      </c>
      <c r="H10" s="121">
        <f t="shared" si="3"/>
        <v>1810</v>
      </c>
      <c r="I10" s="115">
        <f t="shared" si="4"/>
        <v>6416</v>
      </c>
      <c r="J10" s="127">
        <f t="shared" si="5"/>
        <v>6416</v>
      </c>
      <c r="K10" s="171">
        <v>1.0</v>
      </c>
      <c r="L10" s="204">
        <v>3.5</v>
      </c>
      <c r="M10" s="174">
        <f>ROUND(($D$10/$E$3*K10)+($D$10/$H$2*L10),0)</f>
        <v>946</v>
      </c>
      <c r="N10" s="176">
        <v>1.0</v>
      </c>
      <c r="O10" s="178"/>
      <c r="P10" s="174">
        <f>ROUND(($D$10/$E$3*N10)+($D$10/$H$2*O10),0)</f>
        <v>658</v>
      </c>
      <c r="Q10" s="176">
        <v>1.0</v>
      </c>
      <c r="R10" s="290">
        <v>3.5</v>
      </c>
      <c r="S10" s="174">
        <f>ROUND(($D$10/$E$3*Q10)+($D$10/$H$2*R10),0)</f>
        <v>946</v>
      </c>
      <c r="T10" s="176">
        <v>1.0</v>
      </c>
      <c r="U10" s="290">
        <v>3.0</v>
      </c>
      <c r="V10" s="174">
        <f>ROUND(($D$10/$E$3*T10)+($D$10/$H$2*U10),0)</f>
        <v>905</v>
      </c>
      <c r="W10" s="176">
        <v>1.0</v>
      </c>
      <c r="X10" s="290">
        <v>7.5</v>
      </c>
      <c r="Y10" s="174">
        <f>ROUND(($D$10/$E$3*W10)+($D$10/$H$2*X10),0)</f>
        <v>1275</v>
      </c>
      <c r="Z10" s="176">
        <v>1.0</v>
      </c>
      <c r="AA10" s="290">
        <v>1.0</v>
      </c>
      <c r="AB10" s="174">
        <f>ROUND(($D$10/$E$3*Z10)+($D$10/$H$2*AA10),0)</f>
        <v>740</v>
      </c>
      <c r="AC10" s="176">
        <v>1.0</v>
      </c>
      <c r="AD10" s="290">
        <v>3.5</v>
      </c>
      <c r="AE10" s="174">
        <f>ROUND(($D$10/$E$3*AC10)+($D$10/$H$2*AD10),0)</f>
        <v>946</v>
      </c>
      <c r="AF10" s="193"/>
      <c r="AG10" s="178"/>
      <c r="AH10" s="174">
        <f>ROUND(($D$10/$E$3*AF10)+($D$10/$H$2*AG10),0)</f>
        <v>0</v>
      </c>
      <c r="AI10" s="193"/>
      <c r="AJ10" s="178"/>
      <c r="AK10" s="174">
        <f>ROUND(($D$10/$E$3*AI10)+($D$10/$H$2*AJ10),0)</f>
        <v>0</v>
      </c>
      <c r="AL10" s="193"/>
      <c r="AM10" s="178"/>
      <c r="AN10" s="174">
        <f>ROUND(($D$10/$E$3*AL10)+($D$10/$H$2*AM10),0)</f>
        <v>0</v>
      </c>
      <c r="AO10" s="193"/>
      <c r="AP10" s="178"/>
      <c r="AQ10" s="174">
        <f>ROUND(($D$10/$E$3*AO10)+($D$10/$H$2*AP10),0)</f>
        <v>0</v>
      </c>
      <c r="AR10" s="193"/>
      <c r="AS10" s="178"/>
      <c r="AT10" s="174">
        <f>ROUND(($D$10/$E$3*AR10)+($D$10/$H$2*AS10),0)</f>
        <v>0</v>
      </c>
      <c r="AU10" s="193"/>
      <c r="AV10" s="178"/>
      <c r="AW10" s="174">
        <f>ROUND(($D$10/$E$3*AU10)+($D$10/$H$2*AV10),0)</f>
        <v>0</v>
      </c>
      <c r="AX10" s="193"/>
      <c r="AY10" s="178"/>
      <c r="AZ10" s="174">
        <f>ROUND(($D$10/$E$3*AX10)+($D$10/$H$2*AY10),0)</f>
        <v>0</v>
      </c>
      <c r="BA10" s="193"/>
      <c r="BB10" s="178"/>
      <c r="BC10" s="174">
        <f>ROUND(($D$10/$E$3*BA10)+($D$10/$H$2*BB10),0)</f>
        <v>0</v>
      </c>
      <c r="BD10" s="193"/>
      <c r="BE10" s="178"/>
      <c r="BF10" s="174">
        <f>ROUND(($D$10/$E$3*BD10)+($D$10/$H$2*BE10),0)</f>
        <v>0</v>
      </c>
      <c r="BG10" s="193"/>
      <c r="BH10" s="178"/>
      <c r="BI10" s="174">
        <f>ROUND(($D$10/$E$3*BG10)+($D$10/$H$2*BH10),0)</f>
        <v>0</v>
      </c>
      <c r="BJ10" s="193"/>
      <c r="BK10" s="178"/>
      <c r="BL10" s="174">
        <f>ROUND(($D$10/$E$3*BJ10)+($D$10/$H$2*BK10),0)</f>
        <v>0</v>
      </c>
      <c r="BM10" s="193"/>
      <c r="BN10" s="178"/>
      <c r="BO10" s="174">
        <f>ROUND(($D$10/$E$3*BM10)+($D$10/$H$2*BN10),0)</f>
        <v>0</v>
      </c>
      <c r="BP10" s="193"/>
      <c r="BQ10" s="178"/>
      <c r="BR10" s="174">
        <f>ROUND(($D$10/$E$3*BP10)+($D$10/$H$2*BQ10),0)</f>
        <v>0</v>
      </c>
      <c r="BS10" s="193"/>
      <c r="BT10" s="178"/>
      <c r="BU10" s="174">
        <f>ROUND(($D$10/$E$3*BS10)+($D$10/$H$2*BT10),0)</f>
        <v>0</v>
      </c>
      <c r="BV10" s="193"/>
      <c r="BW10" s="178"/>
      <c r="BX10" s="174">
        <f>ROUND(($D$10/$E$3*BV10)+($D$10/$H$2*BW10),0)</f>
        <v>0</v>
      </c>
      <c r="BY10" s="193"/>
      <c r="BZ10" s="178"/>
      <c r="CA10" s="174">
        <f>ROUND(($D$10/$E$3*BY10)+($D$10/$H$2*BZ10),0)</f>
        <v>0</v>
      </c>
      <c r="CB10" s="193"/>
      <c r="CC10" s="178"/>
      <c r="CD10" s="174">
        <f>ROUND(($D$10/$E$3*CB10)+($D$10/$H$2*CC10),0)</f>
        <v>0</v>
      </c>
      <c r="CE10" s="193"/>
      <c r="CF10" s="178"/>
      <c r="CG10" s="174">
        <f>ROUND(($D$10/$E$3*CE10)+($D$10/$H$2*CF10),0)</f>
        <v>0</v>
      </c>
      <c r="CH10" s="193"/>
      <c r="CI10" s="178"/>
      <c r="CJ10" s="174">
        <f>ROUND(($D$10/$E$3*CH10)+($D$10/$H$2*CI10),0)</f>
        <v>0</v>
      </c>
      <c r="CK10" s="193"/>
      <c r="CL10" s="178"/>
      <c r="CM10" s="174">
        <f>ROUND(($D$10/$E$3*CK10)+($D$10/$H$2*CL10),0)</f>
        <v>0</v>
      </c>
      <c r="CN10" s="193"/>
      <c r="CO10" s="178"/>
      <c r="CP10" s="174">
        <f>ROUND(($D$10/$E$3*CN10)+($D$10/$H$2*CO10),0)</f>
        <v>0</v>
      </c>
      <c r="CQ10" s="193"/>
      <c r="CR10" s="178"/>
      <c r="CS10" s="174">
        <f>ROUND(($D$10/$E$3*CQ10)+($D$10/$H$2*CR10),0)</f>
        <v>0</v>
      </c>
      <c r="CT10" s="193"/>
      <c r="CU10" s="178"/>
      <c r="CV10" s="174">
        <f>ROUND(($D$10/$E$3*CT10)+($D$10/$H$2*CU10),0)</f>
        <v>0</v>
      </c>
      <c r="CW10" s="193"/>
      <c r="CX10" s="178"/>
      <c r="CY10" s="174">
        <f>ROUND(($D$10/$E$3*CW10)+($D$10/$H$2*CX10),0)</f>
        <v>0</v>
      </c>
      <c r="CZ10" s="193"/>
      <c r="DA10" s="178"/>
      <c r="DB10" s="174">
        <f>ROUND(($D$10/$E$3*CZ10)+($D$10/$H$2*DA10),0)</f>
        <v>0</v>
      </c>
    </row>
    <row r="11" ht="15.75" customHeight="1">
      <c r="A11" s="103">
        <v>8.0</v>
      </c>
      <c r="B11" s="104" t="s">
        <v>441</v>
      </c>
      <c r="C11" s="107" t="s">
        <v>50</v>
      </c>
      <c r="D11" s="231">
        <v>13000.0</v>
      </c>
      <c r="E11" s="115">
        <f t="shared" si="1"/>
        <v>5</v>
      </c>
      <c r="F11" s="115">
        <f t="shared" si="2"/>
        <v>2097</v>
      </c>
      <c r="G11" s="118">
        <f t="shared" si="6"/>
        <v>9</v>
      </c>
      <c r="H11" s="121">
        <f t="shared" si="3"/>
        <v>472</v>
      </c>
      <c r="I11" s="115">
        <f t="shared" si="4"/>
        <v>2569</v>
      </c>
      <c r="J11" s="127">
        <f t="shared" si="5"/>
        <v>2567</v>
      </c>
      <c r="K11" s="171"/>
      <c r="L11" s="204"/>
      <c r="M11" s="174">
        <f>ROUND(($D$11/$E$3*K11)+($D$11/$H$2*L11),0)</f>
        <v>0</v>
      </c>
      <c r="N11" s="176">
        <v>1.0</v>
      </c>
      <c r="O11" s="178"/>
      <c r="P11" s="174">
        <f>ROUND(($D$11/$E$3*N11)+($D$11/$H$2*O11),0)</f>
        <v>419</v>
      </c>
      <c r="Q11" s="193"/>
      <c r="R11" s="178"/>
      <c r="S11" s="174">
        <f>ROUND(($D$11/$E$3*Q11)+($D$11/$H$2*R11),0)</f>
        <v>0</v>
      </c>
      <c r="T11" s="176">
        <v>1.0</v>
      </c>
      <c r="U11" s="290">
        <v>2.5</v>
      </c>
      <c r="V11" s="174">
        <f>ROUND(($D$11/$E$3*T11)+($D$11/$H$2*U11),0)</f>
        <v>550</v>
      </c>
      <c r="W11" s="176">
        <v>1.0</v>
      </c>
      <c r="X11" s="290">
        <v>2.0</v>
      </c>
      <c r="Y11" s="174">
        <f>ROUND(($D$11/$E$3*W11)+($D$11/$H$2*X11),0)</f>
        <v>524</v>
      </c>
      <c r="Z11" s="176">
        <v>1.0</v>
      </c>
      <c r="AA11" s="290">
        <v>2.5</v>
      </c>
      <c r="AB11" s="174">
        <f>ROUND(($D$11/$E$3*Z11)+($D$11/$H$2*AA11),0)</f>
        <v>550</v>
      </c>
      <c r="AC11" s="176">
        <v>1.0</v>
      </c>
      <c r="AD11" s="290">
        <v>2.0</v>
      </c>
      <c r="AE11" s="174">
        <f>ROUND(($D$11/$E$3*AC11)+($D$11/$H$2*AD11),0)</f>
        <v>524</v>
      </c>
      <c r="AF11" s="193"/>
      <c r="AG11" s="178"/>
      <c r="AH11" s="174">
        <f>ROUND(($D$11/$E$3*AF11)+($D$11/$H$2*AG11),0)</f>
        <v>0</v>
      </c>
      <c r="AI11" s="193"/>
      <c r="AJ11" s="178"/>
      <c r="AK11" s="174">
        <f>ROUND(($D$11/$E$3*AI11)+($D$11/$H$2*AJ11),0)</f>
        <v>0</v>
      </c>
      <c r="AL11" s="193"/>
      <c r="AM11" s="178"/>
      <c r="AN11" s="174">
        <f>ROUND(($D$11/$E$3*AL11)+($D$11/$H$2*AM11),0)</f>
        <v>0</v>
      </c>
      <c r="AO11" s="193"/>
      <c r="AP11" s="178"/>
      <c r="AQ11" s="174">
        <f>ROUND(($D$11/$E$3*AO11)+($D$11/$H$2*AP11),0)</f>
        <v>0</v>
      </c>
      <c r="AR11" s="193"/>
      <c r="AS11" s="178"/>
      <c r="AT11" s="174">
        <f>ROUND(($D$11/$E$3*AR11)+($D$11/$H$2*AS11),0)</f>
        <v>0</v>
      </c>
      <c r="AU11" s="193"/>
      <c r="AV11" s="178"/>
      <c r="AW11" s="174">
        <f>ROUND(($D$11/$E$3*AU11)+($D$11/$H$2*AV11),0)</f>
        <v>0</v>
      </c>
      <c r="AX11" s="193"/>
      <c r="AY11" s="178"/>
      <c r="AZ11" s="174">
        <f>ROUND(($D$11/$E$3*AX11)+($D$11/$H$2*AY11),0)</f>
        <v>0</v>
      </c>
      <c r="BA11" s="193"/>
      <c r="BB11" s="178"/>
      <c r="BC11" s="174">
        <f>ROUND(($D$11/$E$3*BA11)+($D$11/$H$2*BB11),0)</f>
        <v>0</v>
      </c>
      <c r="BD11" s="193"/>
      <c r="BE11" s="178"/>
      <c r="BF11" s="174">
        <f>ROUND(($D$11/$E$3*BD11)+($D$11/$H$2*BE11),0)</f>
        <v>0</v>
      </c>
      <c r="BG11" s="193"/>
      <c r="BH11" s="178"/>
      <c r="BI11" s="174">
        <f>ROUND(($D$11/$E$3*BG11)+($D$11/$H$2*BH11),0)</f>
        <v>0</v>
      </c>
      <c r="BJ11" s="193"/>
      <c r="BK11" s="178"/>
      <c r="BL11" s="174">
        <f>ROUND(($D$11/$E$3*BJ11)+($D$11/$H$2*BK11),0)</f>
        <v>0</v>
      </c>
      <c r="BM11" s="193"/>
      <c r="BN11" s="178"/>
      <c r="BO11" s="174">
        <f>ROUND(($D$11/$E$3*BM11)+($D$11/$H$2*BN11),0)</f>
        <v>0</v>
      </c>
      <c r="BP11" s="193"/>
      <c r="BQ11" s="178"/>
      <c r="BR11" s="174">
        <f>ROUND(($D$11/$E$3*BP11)+($D$11/$H$2*BQ11),0)</f>
        <v>0</v>
      </c>
      <c r="BS11" s="193"/>
      <c r="BT11" s="178"/>
      <c r="BU11" s="174">
        <f>ROUND(($D$11/$E$3*BS11)+($D$11/$H$2*BT11),0)</f>
        <v>0</v>
      </c>
      <c r="BV11" s="193"/>
      <c r="BW11" s="178"/>
      <c r="BX11" s="174">
        <f>ROUND(($D$11/$E$3*BV11)+($D$11/$H$2*BW11),0)</f>
        <v>0</v>
      </c>
      <c r="BY11" s="193"/>
      <c r="BZ11" s="178"/>
      <c r="CA11" s="174">
        <f>ROUND(($D$11/$E$3*BY11)+($D$11/$H$2*BZ11),0)</f>
        <v>0</v>
      </c>
      <c r="CB11" s="193"/>
      <c r="CC11" s="178"/>
      <c r="CD11" s="174">
        <f>ROUND(($D$11/$E$3*CB11)+($D$11/$H$2*CC11),0)</f>
        <v>0</v>
      </c>
      <c r="CE11" s="193"/>
      <c r="CF11" s="178"/>
      <c r="CG11" s="174">
        <f>ROUND(($D$11/$E$3*CE11)+($D$11/$H$2*CF11),0)</f>
        <v>0</v>
      </c>
      <c r="CH11" s="193"/>
      <c r="CI11" s="178"/>
      <c r="CJ11" s="174">
        <f>ROUND(($D$11/$E$3*CH11)+($D$11/$H$2*CI11),0)</f>
        <v>0</v>
      </c>
      <c r="CK11" s="193"/>
      <c r="CL11" s="178"/>
      <c r="CM11" s="174">
        <f>ROUND(($D$11/$E$3*CK11)+($D$11/$H$2*CL11),0)</f>
        <v>0</v>
      </c>
      <c r="CN11" s="193"/>
      <c r="CO11" s="178"/>
      <c r="CP11" s="174">
        <f>ROUND(($D$11/$E$3*CN11)+($D$11/$H$2*CO11),0)</f>
        <v>0</v>
      </c>
      <c r="CQ11" s="193"/>
      <c r="CR11" s="178"/>
      <c r="CS11" s="174">
        <f>ROUND(($D$11/$E$3*CQ11)+($D$11/$H$2*CR11),0)</f>
        <v>0</v>
      </c>
      <c r="CT11" s="193"/>
      <c r="CU11" s="178"/>
      <c r="CV11" s="174">
        <f>ROUND(($D$11/$E$3*CT11)+($D$11/$H$2*CU11),0)</f>
        <v>0</v>
      </c>
      <c r="CW11" s="193"/>
      <c r="CX11" s="178"/>
      <c r="CY11" s="174">
        <f>ROUND(($D$11/$E$3*CW11)+($D$11/$H$2*CX11),0)</f>
        <v>0</v>
      </c>
      <c r="CZ11" s="193"/>
      <c r="DA11" s="178"/>
      <c r="DB11" s="174">
        <f>ROUND(($D$11/$E$3*CZ11)+($D$11/$H$2*DA11),0)</f>
        <v>0</v>
      </c>
    </row>
    <row r="12" ht="15.75" customHeight="1">
      <c r="A12" s="103">
        <v>9.0</v>
      </c>
      <c r="B12" s="235" t="s">
        <v>485</v>
      </c>
      <c r="C12" s="235" t="s">
        <v>486</v>
      </c>
      <c r="D12" s="234">
        <v>16500.0</v>
      </c>
      <c r="E12" s="115">
        <f t="shared" si="1"/>
        <v>7</v>
      </c>
      <c r="F12" s="115">
        <f t="shared" si="2"/>
        <v>3726</v>
      </c>
      <c r="G12" s="118">
        <f t="shared" si="6"/>
        <v>36.5</v>
      </c>
      <c r="H12" s="121">
        <f t="shared" si="3"/>
        <v>2428</v>
      </c>
      <c r="I12" s="115">
        <f t="shared" si="4"/>
        <v>6154</v>
      </c>
      <c r="J12" s="127">
        <f t="shared" si="5"/>
        <v>6154</v>
      </c>
      <c r="K12" s="171">
        <v>1.0</v>
      </c>
      <c r="L12" s="204">
        <v>3.5</v>
      </c>
      <c r="M12" s="174">
        <f>ROUND(($D$12/$E$3*K12)+($D$12/$H$2*L12),0)</f>
        <v>765</v>
      </c>
      <c r="N12" s="176">
        <v>1.0</v>
      </c>
      <c r="O12" s="290">
        <v>8.0</v>
      </c>
      <c r="P12" s="174">
        <f>ROUND(($D$12/$E$3*N12)+($D$12/$H$2*O12),0)</f>
        <v>1065</v>
      </c>
      <c r="Q12" s="176">
        <v>1.0</v>
      </c>
      <c r="R12" s="290">
        <v>3.5</v>
      </c>
      <c r="S12" s="174">
        <f>ROUND(($D$12/$E$3*Q12)+($D$12/$H$2*R12),0)</f>
        <v>765</v>
      </c>
      <c r="T12" s="176">
        <v>1.0</v>
      </c>
      <c r="U12" s="290">
        <v>7.5</v>
      </c>
      <c r="V12" s="174">
        <f>ROUND(($D$12/$E$3*T12)+($D$12/$H$2*U12),0)</f>
        <v>1031</v>
      </c>
      <c r="W12" s="176">
        <v>1.0</v>
      </c>
      <c r="X12" s="290">
        <v>3.0</v>
      </c>
      <c r="Y12" s="174">
        <f>ROUND(($D$12/$E$3*W12)+($D$12/$H$2*X12),0)</f>
        <v>732</v>
      </c>
      <c r="Z12" s="176">
        <v>1.0</v>
      </c>
      <c r="AA12" s="290">
        <v>7.5</v>
      </c>
      <c r="AB12" s="174">
        <f>ROUND(($D$12/$E$3*Z12)+($D$12/$H$2*AA12),0)</f>
        <v>1031</v>
      </c>
      <c r="AC12" s="176">
        <v>1.0</v>
      </c>
      <c r="AD12" s="290">
        <v>3.5</v>
      </c>
      <c r="AE12" s="174">
        <f>ROUND(($D$12/$E$3*AC12)+($D$12/$H$2*AD12),0)</f>
        <v>765</v>
      </c>
      <c r="AF12" s="193"/>
      <c r="AG12" s="178"/>
      <c r="AH12" s="174">
        <f>ROUND(($D$12/$E$3*AF12)+($D$12/$H$2*AG12),0)</f>
        <v>0</v>
      </c>
      <c r="AI12" s="193"/>
      <c r="AJ12" s="178"/>
      <c r="AK12" s="174">
        <f>ROUND(($D$12/$E$3*AI12)+($D$12/$H$2*AJ12),0)</f>
        <v>0</v>
      </c>
      <c r="AL12" s="193"/>
      <c r="AM12" s="178"/>
      <c r="AN12" s="174">
        <f>ROUND(($D$12/$E$3*AL12)+($D$12/$H$2*AM12),0)</f>
        <v>0</v>
      </c>
      <c r="AO12" s="193"/>
      <c r="AP12" s="178"/>
      <c r="AQ12" s="174">
        <f>ROUND(($D$12/$E$3*AO12)+($D$12/$H$2*AP12),0)</f>
        <v>0</v>
      </c>
      <c r="AR12" s="193"/>
      <c r="AS12" s="178"/>
      <c r="AT12" s="174">
        <f>ROUND(($D$12/$E$3*AR12)+($D$12/$H$2*AS12),0)</f>
        <v>0</v>
      </c>
      <c r="AU12" s="193"/>
      <c r="AV12" s="178"/>
      <c r="AW12" s="174">
        <f>ROUND(($D$12/$E$3*AU12)+($D$12/$H$2*AV12),0)</f>
        <v>0</v>
      </c>
      <c r="AX12" s="193"/>
      <c r="AY12" s="178"/>
      <c r="AZ12" s="174">
        <f>ROUND(($D$12/$E$3*AX12)+($D$12/$H$2*AY12),0)</f>
        <v>0</v>
      </c>
      <c r="BA12" s="193"/>
      <c r="BB12" s="178"/>
      <c r="BC12" s="174">
        <f>ROUND(($D$12/$E$3*BA12)+($D$12/$H$2*BB12),0)</f>
        <v>0</v>
      </c>
      <c r="BD12" s="193"/>
      <c r="BE12" s="178"/>
      <c r="BF12" s="174">
        <f>ROUND(($D$12/$E$3*BD12)+($D$12/$H$2*BE12),0)</f>
        <v>0</v>
      </c>
      <c r="BG12" s="193"/>
      <c r="BH12" s="178"/>
      <c r="BI12" s="174">
        <f>ROUND(($D$12/$E$3*BG12)+($D$12/$H$2*BH12),0)</f>
        <v>0</v>
      </c>
      <c r="BJ12" s="193"/>
      <c r="BK12" s="178"/>
      <c r="BL12" s="174">
        <f>ROUND(($D$12/$E$3*BJ12)+($D$12/$H$2*BK12),0)</f>
        <v>0</v>
      </c>
      <c r="BM12" s="193"/>
      <c r="BN12" s="178"/>
      <c r="BO12" s="174">
        <f>ROUND(($D$12/$E$3*BM12)+($D$12/$H$2*BN12),0)</f>
        <v>0</v>
      </c>
      <c r="BP12" s="193"/>
      <c r="BQ12" s="178"/>
      <c r="BR12" s="174">
        <f>ROUND(($D$12/$E$3*BP12)+($D$12/$H$2*BQ12),0)</f>
        <v>0</v>
      </c>
      <c r="BS12" s="193"/>
      <c r="BT12" s="178"/>
      <c r="BU12" s="174">
        <f>ROUND(($D$12/$E$3*BS12)+($D$12/$H$2*BT12),0)</f>
        <v>0</v>
      </c>
      <c r="BV12" s="193"/>
      <c r="BW12" s="178"/>
      <c r="BX12" s="174">
        <f>ROUND(($D$12/$E$3*BV12)+($D$12/$H$2*BW12),0)</f>
        <v>0</v>
      </c>
      <c r="BY12" s="193"/>
      <c r="BZ12" s="178"/>
      <c r="CA12" s="174">
        <f>ROUND(($D$12/$E$3*BY12)+($D$12/$H$2*BZ12),0)</f>
        <v>0</v>
      </c>
      <c r="CB12" s="193"/>
      <c r="CC12" s="178"/>
      <c r="CD12" s="174">
        <f>ROUND(($D$12/$E$3*CB12)+($D$12/$H$2*CC12),0)</f>
        <v>0</v>
      </c>
      <c r="CE12" s="193"/>
      <c r="CF12" s="178"/>
      <c r="CG12" s="174">
        <f>ROUND(($D$12/$E$3*CE12)+($D$12/$H$2*CF12),0)</f>
        <v>0</v>
      </c>
      <c r="CH12" s="193"/>
      <c r="CI12" s="178"/>
      <c r="CJ12" s="174">
        <f>ROUND(($D$12/$E$3*CH12)+($D$12/$H$2*CI12),0)</f>
        <v>0</v>
      </c>
      <c r="CK12" s="193"/>
      <c r="CL12" s="178"/>
      <c r="CM12" s="174">
        <f>ROUND(($D$12/$E$3*CK12)+($D$12/$H$2*CL12),0)</f>
        <v>0</v>
      </c>
      <c r="CN12" s="193"/>
      <c r="CO12" s="178"/>
      <c r="CP12" s="174">
        <f>ROUND(($D$12/$E$3*CN12)+($D$12/$H$2*CO12),0)</f>
        <v>0</v>
      </c>
      <c r="CQ12" s="193"/>
      <c r="CR12" s="178"/>
      <c r="CS12" s="174">
        <f>ROUND(($D$12/$E$3*CQ12)+($D$12/$H$2*CR12),0)</f>
        <v>0</v>
      </c>
      <c r="CT12" s="193"/>
      <c r="CU12" s="178"/>
      <c r="CV12" s="174">
        <f>ROUND(($D$12/$E$3*CT12)+($D$12/$H$2*CU12),0)</f>
        <v>0</v>
      </c>
      <c r="CW12" s="193"/>
      <c r="CX12" s="178"/>
      <c r="CY12" s="174">
        <f>ROUND(($D$12/$E$3*CW12)+($D$12/$H$2*CX12),0)</f>
        <v>0</v>
      </c>
      <c r="CZ12" s="193"/>
      <c r="DA12" s="178"/>
      <c r="DB12" s="174">
        <f>ROUND(($D$12/$E$3*CZ12)+($D$12/$H$2*DA12),0)</f>
        <v>0</v>
      </c>
    </row>
    <row r="13">
      <c r="A13" s="103">
        <v>10.0</v>
      </c>
      <c r="B13" s="104" t="s">
        <v>518</v>
      </c>
      <c r="C13" s="107" t="s">
        <v>519</v>
      </c>
      <c r="D13" s="231">
        <v>22000.0</v>
      </c>
      <c r="E13" s="115">
        <f t="shared" si="1"/>
        <v>7</v>
      </c>
      <c r="F13" s="115">
        <f t="shared" si="2"/>
        <v>4968</v>
      </c>
      <c r="G13" s="118">
        <f t="shared" si="6"/>
        <v>21</v>
      </c>
      <c r="H13" s="121">
        <f t="shared" si="3"/>
        <v>1863</v>
      </c>
      <c r="I13" s="115">
        <f t="shared" si="4"/>
        <v>6831</v>
      </c>
      <c r="J13" s="127">
        <f t="shared" si="5"/>
        <v>6830</v>
      </c>
      <c r="K13" s="171">
        <v>1.0</v>
      </c>
      <c r="L13" s="204">
        <v>3.5</v>
      </c>
      <c r="M13" s="174">
        <f>ROUND(($D$13/$E$3*K13)+($D$13/$H$2*L13),0)</f>
        <v>1020</v>
      </c>
      <c r="N13" s="176">
        <v>1.0</v>
      </c>
      <c r="O13" s="178"/>
      <c r="P13" s="174">
        <f>ROUND(($D$13/$E$3*N13)+($D$13/$H$2*O13),0)</f>
        <v>710</v>
      </c>
      <c r="Q13" s="176">
        <v>1.0</v>
      </c>
      <c r="R13" s="290">
        <v>3.5</v>
      </c>
      <c r="S13" s="174">
        <f>ROUND(($D$13/$E$3*Q13)+($D$13/$H$2*R13),0)</f>
        <v>1020</v>
      </c>
      <c r="T13" s="176">
        <v>1.0</v>
      </c>
      <c r="U13" s="290">
        <v>3.5</v>
      </c>
      <c r="V13" s="174">
        <f>ROUND(($D$13/$E$3*T13)+($D$13/$H$2*U13),0)</f>
        <v>1020</v>
      </c>
      <c r="W13" s="176">
        <v>1.0</v>
      </c>
      <c r="X13" s="290">
        <v>3.5</v>
      </c>
      <c r="Y13" s="174">
        <f>ROUND(($D$13/$E$3*W13)+($D$13/$H$2*X13),0)</f>
        <v>1020</v>
      </c>
      <c r="Z13" s="176">
        <v>1.0</v>
      </c>
      <c r="AA13" s="290">
        <v>3.5</v>
      </c>
      <c r="AB13" s="174">
        <f>ROUND(($D$13/$E$3*Z13)+($D$13/$H$2*AA13),0)</f>
        <v>1020</v>
      </c>
      <c r="AC13" s="176">
        <v>1.0</v>
      </c>
      <c r="AD13" s="290">
        <v>3.5</v>
      </c>
      <c r="AE13" s="174">
        <f>ROUND(($D$13/$E$3*AC13)+($D$13/$H$2*AD13),0)</f>
        <v>1020</v>
      </c>
      <c r="AF13" s="193"/>
      <c r="AG13" s="178"/>
      <c r="AH13" s="174">
        <f>ROUND(($D$13/$E$3*AF13)+($D$13/$H$2*AG13),0)</f>
        <v>0</v>
      </c>
      <c r="AI13" s="193"/>
      <c r="AJ13" s="178"/>
      <c r="AK13" s="174">
        <f>ROUND(($D$13/$E$3*AI13)+($D$13/$H$2*AJ13),0)</f>
        <v>0</v>
      </c>
      <c r="AL13" s="193"/>
      <c r="AM13" s="178"/>
      <c r="AN13" s="174">
        <f>ROUND(($D$13/$E$3*AL13)+($D$13/$H$2*AM13),0)</f>
        <v>0</v>
      </c>
      <c r="AO13" s="193"/>
      <c r="AP13" s="178"/>
      <c r="AQ13" s="174">
        <f>ROUND(($D$13/$E$3*AO13)+($D$13/$H$2*AP13),0)</f>
        <v>0</v>
      </c>
      <c r="AR13" s="193"/>
      <c r="AS13" s="178"/>
      <c r="AT13" s="174">
        <f>ROUND(($D$13/$E$3*AR13)+($D$13/$H$2*AS13),0)</f>
        <v>0</v>
      </c>
      <c r="AU13" s="193"/>
      <c r="AV13" s="178"/>
      <c r="AW13" s="174">
        <f>ROUND(($D$13/$E$3*AU13)+($D$13/$H$2*AV13),0)</f>
        <v>0</v>
      </c>
      <c r="AX13" s="193"/>
      <c r="AY13" s="178"/>
      <c r="AZ13" s="174">
        <f>ROUND(($D$13/$E$3*AX13)+($D$13/$H$2*AY13),0)</f>
        <v>0</v>
      </c>
      <c r="BA13" s="193"/>
      <c r="BB13" s="178"/>
      <c r="BC13" s="174">
        <f>ROUND(($D$13/$E$3*BA13)+($D$13/$H$2*BB13),0)</f>
        <v>0</v>
      </c>
      <c r="BD13" s="193"/>
      <c r="BE13" s="178"/>
      <c r="BF13" s="174">
        <f>ROUND(($D$13/$E$3*BD13)+($D$13/$H$2*BE13),0)</f>
        <v>0</v>
      </c>
      <c r="BG13" s="193"/>
      <c r="BH13" s="178"/>
      <c r="BI13" s="174">
        <f>ROUND(($D$13/$E$3*BG13)+($D$13/$H$2*BH13),0)</f>
        <v>0</v>
      </c>
      <c r="BJ13" s="193"/>
      <c r="BK13" s="178"/>
      <c r="BL13" s="174">
        <f>ROUND(($D$13/$E$3*BJ13)+($D$13/$H$2*BK13),0)</f>
        <v>0</v>
      </c>
      <c r="BM13" s="193"/>
      <c r="BN13" s="178"/>
      <c r="BO13" s="174">
        <f>ROUND(($D$13/$E$3*BM13)+($D$13/$H$2*BN13),0)</f>
        <v>0</v>
      </c>
      <c r="BP13" s="193"/>
      <c r="BQ13" s="178"/>
      <c r="BR13" s="174">
        <f>ROUND(($D$13/$E$3*BP13)+($D$13/$H$2*BQ13),0)</f>
        <v>0</v>
      </c>
      <c r="BS13" s="193"/>
      <c r="BT13" s="178"/>
      <c r="BU13" s="174">
        <f>ROUND(($D$13/$E$3*BS13)+($D$13/$H$2*BT13),0)</f>
        <v>0</v>
      </c>
      <c r="BV13" s="193"/>
      <c r="BW13" s="178"/>
      <c r="BX13" s="174">
        <f>ROUND(($D$13/$E$3*BV13)+($D$13/$H$2*BW13),0)</f>
        <v>0</v>
      </c>
      <c r="BY13" s="193"/>
      <c r="BZ13" s="178"/>
      <c r="CA13" s="174">
        <f>ROUND(($D$13/$E$3*BY13)+($D$13/$H$2*BZ13),0)</f>
        <v>0</v>
      </c>
      <c r="CB13" s="193"/>
      <c r="CC13" s="178"/>
      <c r="CD13" s="174">
        <f>ROUND(($D$13/$E$3*CB13)+($D$13/$H$2*CC13),0)</f>
        <v>0</v>
      </c>
      <c r="CE13" s="193"/>
      <c r="CF13" s="178"/>
      <c r="CG13" s="174">
        <f>ROUND(($D$13/$E$3*CE13)+($D$13/$H$2*CF13),0)</f>
        <v>0</v>
      </c>
      <c r="CH13" s="193"/>
      <c r="CI13" s="178"/>
      <c r="CJ13" s="174">
        <f>ROUND(($D$13/$E$3*CH13)+($D$13/$H$2*CI13),0)</f>
        <v>0</v>
      </c>
      <c r="CK13" s="193"/>
      <c r="CL13" s="178"/>
      <c r="CM13" s="174">
        <f>ROUND(($D$13/$E$3*CK13)+($D$13/$H$2*CL13),0)</f>
        <v>0</v>
      </c>
      <c r="CN13" s="193"/>
      <c r="CO13" s="178"/>
      <c r="CP13" s="174">
        <f>ROUND(($D$13/$E$3*CN13)+($D$13/$H$2*CO13),0)</f>
        <v>0</v>
      </c>
      <c r="CQ13" s="193"/>
      <c r="CR13" s="178"/>
      <c r="CS13" s="174">
        <f>ROUND(($D$13/$E$3*CQ13)+($D$13/$H$2*CR13),0)</f>
        <v>0</v>
      </c>
      <c r="CT13" s="193"/>
      <c r="CU13" s="178"/>
      <c r="CV13" s="174">
        <f>ROUND(($D$13/$E$3*CT13)+($D$13/$H$2*CU13),0)</f>
        <v>0</v>
      </c>
      <c r="CW13" s="193"/>
      <c r="CX13" s="178"/>
      <c r="CY13" s="174">
        <f>ROUND(($D$13/$E$3*CW13)+($D$13/$H$2*CX13),0)</f>
        <v>0</v>
      </c>
      <c r="CZ13" s="193"/>
      <c r="DA13" s="178"/>
      <c r="DB13" s="174">
        <f>ROUND(($D$13/$E$3*CZ13)+($D$13/$H$2*DA13),0)</f>
        <v>0</v>
      </c>
    </row>
    <row r="14">
      <c r="A14" s="103">
        <v>11.0</v>
      </c>
      <c r="B14" s="326" t="s">
        <v>549</v>
      </c>
      <c r="C14" s="322" t="s">
        <v>550</v>
      </c>
      <c r="D14" s="323">
        <v>23000.0</v>
      </c>
      <c r="E14" s="115">
        <f t="shared" si="1"/>
        <v>6</v>
      </c>
      <c r="F14" s="115">
        <f t="shared" si="2"/>
        <v>4452</v>
      </c>
      <c r="G14" s="118">
        <f t="shared" si="6"/>
        <v>14</v>
      </c>
      <c r="H14" s="121">
        <f t="shared" si="3"/>
        <v>1298</v>
      </c>
      <c r="I14" s="115">
        <f t="shared" si="4"/>
        <v>5750</v>
      </c>
      <c r="J14" s="127">
        <f t="shared" si="5"/>
        <v>5752</v>
      </c>
      <c r="K14" s="171"/>
      <c r="L14" s="204"/>
      <c r="M14" s="174">
        <f>ROUND(($D$14/$E$3*K14)+($D$14/$H$2*L14),0)</f>
        <v>0</v>
      </c>
      <c r="N14" s="176">
        <v>1.0</v>
      </c>
      <c r="O14" s="178"/>
      <c r="P14" s="174">
        <f>ROUND(($D$14/$E$3*N14)+($D$14/$H$2*O14),0)</f>
        <v>742</v>
      </c>
      <c r="Q14" s="176">
        <v>1.0</v>
      </c>
      <c r="R14" s="290">
        <v>3.5</v>
      </c>
      <c r="S14" s="174">
        <f>ROUND(($D$14/$E$3*Q14)+($D$14/$H$2*R14),0)</f>
        <v>1067</v>
      </c>
      <c r="T14" s="176">
        <v>1.0</v>
      </c>
      <c r="U14" s="290">
        <v>3.5</v>
      </c>
      <c r="V14" s="174">
        <f>ROUND(($D$14/$E$3*T14)+($D$14/$H$2*U14),0)</f>
        <v>1067</v>
      </c>
      <c r="W14" s="176">
        <v>1.0</v>
      </c>
      <c r="X14" s="290">
        <v>3.5</v>
      </c>
      <c r="Y14" s="174">
        <f>ROUND(($D$14/$E$3*W14)+($D$14/$H$2*X14),0)</f>
        <v>1067</v>
      </c>
      <c r="Z14" s="176">
        <v>1.0</v>
      </c>
      <c r="AA14" s="290">
        <v>3.5</v>
      </c>
      <c r="AB14" s="174">
        <f>ROUND(($D$14/$E$3*Z14)+($D$14/$H$2*AA14),0)</f>
        <v>1067</v>
      </c>
      <c r="AC14" s="176">
        <v>1.0</v>
      </c>
      <c r="AD14" s="178"/>
      <c r="AE14" s="174">
        <f>ROUND(($D$14/$E$3*AC14)+($D$14/$H$2*AD14),0)</f>
        <v>742</v>
      </c>
      <c r="AF14" s="193"/>
      <c r="AG14" s="178"/>
      <c r="AH14" s="174">
        <f>ROUND(($D$14/$E$3*AF14)+($D$14/$H$2*AG14),0)</f>
        <v>0</v>
      </c>
      <c r="AI14" s="193"/>
      <c r="AJ14" s="178"/>
      <c r="AK14" s="174">
        <f>ROUND(($D$14/$E$3*AI14)+($D$14/$H$2*AJ14),0)</f>
        <v>0</v>
      </c>
      <c r="AL14" s="193"/>
      <c r="AM14" s="178"/>
      <c r="AN14" s="174">
        <f>ROUND(($D$14/$E$3*AL14)+($D$14/$H$2*AM14),0)</f>
        <v>0</v>
      </c>
      <c r="AO14" s="193"/>
      <c r="AP14" s="178"/>
      <c r="AQ14" s="174">
        <f>ROUND(($D$14/$E$3*AO14)+($D$14/$H$2*AP14),0)</f>
        <v>0</v>
      </c>
      <c r="AR14" s="193"/>
      <c r="AS14" s="178"/>
      <c r="AT14" s="174">
        <f>ROUND(($D$14/$E$3*AR14)+($D$14/$H$2*AS14),0)</f>
        <v>0</v>
      </c>
      <c r="AU14" s="193"/>
      <c r="AV14" s="178"/>
      <c r="AW14" s="174">
        <f>ROUND(($D$14/$E$3*AU14)+($D$14/$H$2*AV14),0)</f>
        <v>0</v>
      </c>
      <c r="AX14" s="193"/>
      <c r="AY14" s="178"/>
      <c r="AZ14" s="174">
        <f>ROUND(($D$14/$E$3*AX14)+($D$14/$H$2*AY14),0)</f>
        <v>0</v>
      </c>
      <c r="BA14" s="193"/>
      <c r="BB14" s="178"/>
      <c r="BC14" s="174">
        <f>ROUND(($D$14/$E$3*BA14)+($D$14/$H$2*BB14),0)</f>
        <v>0</v>
      </c>
      <c r="BD14" s="193"/>
      <c r="BE14" s="178"/>
      <c r="BF14" s="174">
        <f>ROUND(($D$14/$E$3*BD14)+($D$14/$H$2*BE14),0)</f>
        <v>0</v>
      </c>
      <c r="BG14" s="193"/>
      <c r="BH14" s="178"/>
      <c r="BI14" s="174">
        <f>ROUND(($D$14/$E$3*BG14)+($D$14/$H$2*BH14),0)</f>
        <v>0</v>
      </c>
      <c r="BJ14" s="193"/>
      <c r="BK14" s="178"/>
      <c r="BL14" s="174">
        <f>ROUND(($D$14/$E$3*BJ14)+($D$14/$H$2*BK14),0)</f>
        <v>0</v>
      </c>
      <c r="BM14" s="193"/>
      <c r="BN14" s="178"/>
      <c r="BO14" s="174">
        <f>ROUND(($D$14/$E$3*BM14)+($D$14/$H$2*BN14),0)</f>
        <v>0</v>
      </c>
      <c r="BP14" s="193"/>
      <c r="BQ14" s="178"/>
      <c r="BR14" s="174">
        <f>ROUND(($D$14/$E$3*BP14)+($D$14/$H$2*BQ14),0)</f>
        <v>0</v>
      </c>
      <c r="BS14" s="193"/>
      <c r="BT14" s="178"/>
      <c r="BU14" s="174">
        <f>ROUND(($D$14/$E$3*BS14)+($D$14/$H$2*BT14),0)</f>
        <v>0</v>
      </c>
      <c r="BV14" s="193"/>
      <c r="BW14" s="178"/>
      <c r="BX14" s="174">
        <f>ROUND(($D$14/$E$3*BV14)+($D$14/$H$2*BW14),0)</f>
        <v>0</v>
      </c>
      <c r="BY14" s="193"/>
      <c r="BZ14" s="178"/>
      <c r="CA14" s="174">
        <f>ROUND(($D$14/$E$3*BY14)+($D$14/$H$2*BZ14),0)</f>
        <v>0</v>
      </c>
      <c r="CB14" s="193"/>
      <c r="CC14" s="178"/>
      <c r="CD14" s="174">
        <f>ROUND(($D$14/$E$3*CB14)+($D$14/$H$2*CC14),0)</f>
        <v>0</v>
      </c>
      <c r="CE14" s="193"/>
      <c r="CF14" s="178"/>
      <c r="CG14" s="174">
        <f>ROUND(($D$14/$E$3*CE14)+($D$14/$H$2*CF14),0)</f>
        <v>0</v>
      </c>
      <c r="CH14" s="193"/>
      <c r="CI14" s="178"/>
      <c r="CJ14" s="174">
        <f>ROUND(($D$14/$E$3*CH14)+($D$14/$H$2*CI14),0)</f>
        <v>0</v>
      </c>
      <c r="CK14" s="193"/>
      <c r="CL14" s="178"/>
      <c r="CM14" s="174">
        <f>ROUND(($D$14/$E$3*CK14)+($D$14/$H$2*CL14),0)</f>
        <v>0</v>
      </c>
      <c r="CN14" s="193"/>
      <c r="CO14" s="178"/>
      <c r="CP14" s="174">
        <f>ROUND(($D$14/$E$3*CN14)+($D$14/$H$2*CO14),0)</f>
        <v>0</v>
      </c>
      <c r="CQ14" s="193"/>
      <c r="CR14" s="178"/>
      <c r="CS14" s="174">
        <f>ROUND(($D$14/$E$3*CQ14)+($D$14/$H$2*CR14),0)</f>
        <v>0</v>
      </c>
      <c r="CT14" s="193"/>
      <c r="CU14" s="178"/>
      <c r="CV14" s="174">
        <f>ROUND(($D$14/$E$3*CT14)+($D$14/$H$2*CU14),0)</f>
        <v>0</v>
      </c>
      <c r="CW14" s="193"/>
      <c r="CX14" s="178"/>
      <c r="CY14" s="174">
        <f>ROUND(($D$14/$E$3*CW14)+($D$14/$H$2*CX14),0)</f>
        <v>0</v>
      </c>
      <c r="CZ14" s="193"/>
      <c r="DA14" s="178"/>
      <c r="DB14" s="174">
        <f>ROUND(($D$14/$E$3*CZ14)+($D$14/$H$2*DA14),0)</f>
        <v>0</v>
      </c>
    </row>
    <row r="15" ht="15.75" customHeight="1">
      <c r="A15" s="103">
        <v>12.0</v>
      </c>
      <c r="B15" s="235" t="s">
        <v>553</v>
      </c>
      <c r="C15" s="103" t="s">
        <v>519</v>
      </c>
      <c r="D15" s="234">
        <v>15000.0</v>
      </c>
      <c r="E15" s="115">
        <f t="shared" si="1"/>
        <v>7</v>
      </c>
      <c r="F15" s="115">
        <f t="shared" si="2"/>
        <v>3387</v>
      </c>
      <c r="G15" s="118">
        <f t="shared" si="6"/>
        <v>21</v>
      </c>
      <c r="H15" s="121">
        <f t="shared" si="3"/>
        <v>1270</v>
      </c>
      <c r="I15" s="115">
        <f t="shared" si="4"/>
        <v>4657</v>
      </c>
      <c r="J15" s="127">
        <f t="shared" si="5"/>
        <v>4660</v>
      </c>
      <c r="K15" s="171">
        <v>1.0</v>
      </c>
      <c r="L15" s="204">
        <v>3.5</v>
      </c>
      <c r="M15" s="174">
        <f>ROUND(($D$15/$E$3*K15)+($D$15/$H$2*L15),0)</f>
        <v>696</v>
      </c>
      <c r="N15" s="176">
        <v>1.0</v>
      </c>
      <c r="O15" s="178"/>
      <c r="P15" s="174">
        <f>ROUND(($D$15/$E$3*N15)+($D$15/$H$2*O15),0)</f>
        <v>484</v>
      </c>
      <c r="Q15" s="176">
        <v>1.0</v>
      </c>
      <c r="R15" s="290">
        <v>3.5</v>
      </c>
      <c r="S15" s="174">
        <f>ROUND(($D$15/$E$3*Q15)+($D$15/$H$2*R15),0)</f>
        <v>696</v>
      </c>
      <c r="T15" s="176">
        <v>1.0</v>
      </c>
      <c r="U15" s="290">
        <v>3.5</v>
      </c>
      <c r="V15" s="174">
        <f>ROUND(($D$15/$E$3*T15)+($D$15/$H$2*U15),0)</f>
        <v>696</v>
      </c>
      <c r="W15" s="176">
        <v>1.0</v>
      </c>
      <c r="X15" s="290">
        <v>3.5</v>
      </c>
      <c r="Y15" s="174">
        <f>ROUND(($D$15/$E$3*W15)+($D$15/$H$2*X15),0)</f>
        <v>696</v>
      </c>
      <c r="Z15" s="176">
        <v>1.0</v>
      </c>
      <c r="AA15" s="290">
        <v>3.5</v>
      </c>
      <c r="AB15" s="174">
        <f>ROUND(($D$15/$E$3*Z15)+($D$15/$H$2*AA15),0)</f>
        <v>696</v>
      </c>
      <c r="AC15" s="176">
        <v>1.0</v>
      </c>
      <c r="AD15" s="290">
        <v>3.5</v>
      </c>
      <c r="AE15" s="174">
        <f>ROUND(($D$15/$E$3*AC15)+($D$15/$H$2*AD15),0)</f>
        <v>696</v>
      </c>
      <c r="AF15" s="193"/>
      <c r="AG15" s="178"/>
      <c r="AH15" s="174">
        <f>ROUND(($D$15/$E$3*AF15)+($D$15/$H$2*AG15),0)</f>
        <v>0</v>
      </c>
      <c r="AI15" s="193"/>
      <c r="AJ15" s="178"/>
      <c r="AK15" s="174">
        <f>ROUND(($D$15/$E$3*AI15)+($D$15/$H$2*AJ15),0)</f>
        <v>0</v>
      </c>
      <c r="AL15" s="193"/>
      <c r="AM15" s="178"/>
      <c r="AN15" s="174">
        <f>ROUND(($D$15/$E$3*AL15)+($D$15/$H$2*AM15),0)</f>
        <v>0</v>
      </c>
      <c r="AO15" s="193"/>
      <c r="AP15" s="178"/>
      <c r="AQ15" s="174">
        <f>ROUND(($D$15/$E$3*AO15)+($D$15/$H$2*AP15),0)</f>
        <v>0</v>
      </c>
      <c r="AR15" s="193"/>
      <c r="AS15" s="178"/>
      <c r="AT15" s="174">
        <f>ROUND(($D$15/$E$3*AR15)+($D$15/$H$2*AS15),0)</f>
        <v>0</v>
      </c>
      <c r="AU15" s="193"/>
      <c r="AV15" s="178"/>
      <c r="AW15" s="174">
        <f>ROUND(($D$15/$E$3*AU15)+($D$15/$H$2*AV15),0)</f>
        <v>0</v>
      </c>
      <c r="AX15" s="193"/>
      <c r="AY15" s="178"/>
      <c r="AZ15" s="174">
        <f>ROUND(($D$15/$E$3*AX15)+($D$15/$H$2*AY15),0)</f>
        <v>0</v>
      </c>
      <c r="BA15" s="193"/>
      <c r="BB15" s="178"/>
      <c r="BC15" s="174">
        <f>ROUND(($D$15/$E$3*BA15)+($D$15/$H$2*BB15),0)</f>
        <v>0</v>
      </c>
      <c r="BD15" s="193"/>
      <c r="BE15" s="178"/>
      <c r="BF15" s="174">
        <f>ROUND(($D$15/$E$3*BD15)+($D$15/$H$2*BE15),0)</f>
        <v>0</v>
      </c>
      <c r="BG15" s="193"/>
      <c r="BH15" s="178"/>
      <c r="BI15" s="174">
        <f>ROUND(($D$15/$E$3*BG15)+($D$15/$H$2*BH15),0)</f>
        <v>0</v>
      </c>
      <c r="BJ15" s="193"/>
      <c r="BK15" s="178"/>
      <c r="BL15" s="174">
        <f>ROUND(($D$15/$E$3*BJ15)+($D$15/$H$2*BK15),0)</f>
        <v>0</v>
      </c>
      <c r="BM15" s="193"/>
      <c r="BN15" s="178"/>
      <c r="BO15" s="174">
        <f>ROUND(($D$15/$E$3*BM15)+($D$15/$H$2*BN15),0)</f>
        <v>0</v>
      </c>
      <c r="BP15" s="193"/>
      <c r="BQ15" s="178"/>
      <c r="BR15" s="174">
        <f>ROUND(($D$15/$E$3*BP15)+($D$15/$H$2*BQ15),0)</f>
        <v>0</v>
      </c>
      <c r="BS15" s="193"/>
      <c r="BT15" s="178"/>
      <c r="BU15" s="174">
        <f>ROUND(($D$15/$E$3*BS15)+($D$15/$H$2*BT15),0)</f>
        <v>0</v>
      </c>
      <c r="BV15" s="193"/>
      <c r="BW15" s="178"/>
      <c r="BX15" s="174">
        <f>ROUND(($D$15/$E$3*BV15)+($D$15/$H$2*BW15),0)</f>
        <v>0</v>
      </c>
      <c r="BY15" s="193"/>
      <c r="BZ15" s="178"/>
      <c r="CA15" s="174">
        <f>ROUND(($D$15/$E$3*BY15)+($D$15/$H$2*BZ15),0)</f>
        <v>0</v>
      </c>
      <c r="CB15" s="193"/>
      <c r="CC15" s="178"/>
      <c r="CD15" s="174">
        <f>ROUND(($D$15/$E$3*CB15)+($D$15/$H$2*CC15),0)</f>
        <v>0</v>
      </c>
      <c r="CE15" s="193"/>
      <c r="CF15" s="178"/>
      <c r="CG15" s="174">
        <f>ROUND(($D$15/$E$3*CE15)+($D$15/$H$2*CF15),0)</f>
        <v>0</v>
      </c>
      <c r="CH15" s="193"/>
      <c r="CI15" s="178"/>
      <c r="CJ15" s="174">
        <f>ROUND(($D$15/$E$3*CH15)+($D$15/$H$2*CI15),0)</f>
        <v>0</v>
      </c>
      <c r="CK15" s="193"/>
      <c r="CL15" s="178"/>
      <c r="CM15" s="174">
        <f>ROUND(($D$15/$E$3*CK15)+($D$15/$H$2*CL15),0)</f>
        <v>0</v>
      </c>
      <c r="CN15" s="193"/>
      <c r="CO15" s="178"/>
      <c r="CP15" s="174">
        <f>ROUND(($D$15/$E$3*CN15)+($D$15/$H$2*CO15),0)</f>
        <v>0</v>
      </c>
      <c r="CQ15" s="193"/>
      <c r="CR15" s="178"/>
      <c r="CS15" s="174">
        <f>ROUND(($D$15/$E$3*CQ15)+($D$15/$H$2*CR15),0)</f>
        <v>0</v>
      </c>
      <c r="CT15" s="193"/>
      <c r="CU15" s="178"/>
      <c r="CV15" s="174">
        <f>ROUND(($D$15/$E$3*CT15)+($D$15/$H$2*CU15),0)</f>
        <v>0</v>
      </c>
      <c r="CW15" s="193"/>
      <c r="CX15" s="178"/>
      <c r="CY15" s="174">
        <f>ROUND(($D$15/$E$3*CW15)+($D$15/$H$2*CX15),0)</f>
        <v>0</v>
      </c>
      <c r="CZ15" s="193"/>
      <c r="DA15" s="178"/>
      <c r="DB15" s="174">
        <f>ROUND(($D$15/$E$3*CZ15)+($D$15/$H$2*DA15),0)</f>
        <v>0</v>
      </c>
    </row>
    <row r="16" ht="15.75" customHeight="1">
      <c r="A16" s="103">
        <v>13.0</v>
      </c>
      <c r="B16" s="104" t="s">
        <v>556</v>
      </c>
      <c r="C16" s="104" t="s">
        <v>50</v>
      </c>
      <c r="D16" s="231">
        <v>13500.0</v>
      </c>
      <c r="E16" s="115">
        <f t="shared" si="1"/>
        <v>7</v>
      </c>
      <c r="F16" s="115">
        <f t="shared" si="2"/>
        <v>3048</v>
      </c>
      <c r="G16" s="118">
        <f t="shared" si="6"/>
        <v>27.5</v>
      </c>
      <c r="H16" s="121">
        <f t="shared" si="3"/>
        <v>1497</v>
      </c>
      <c r="I16" s="115">
        <f t="shared" si="4"/>
        <v>4545</v>
      </c>
      <c r="J16" s="127">
        <f t="shared" si="5"/>
        <v>4546</v>
      </c>
      <c r="K16" s="171">
        <v>1.0</v>
      </c>
      <c r="L16" s="204">
        <v>3.0</v>
      </c>
      <c r="M16" s="174">
        <f>ROUND(($D$16/$E$3*K16)+($D$16/$H$2*L16),0)</f>
        <v>599</v>
      </c>
      <c r="N16" s="176">
        <v>1.0</v>
      </c>
      <c r="O16" s="290">
        <v>8.0</v>
      </c>
      <c r="P16" s="174">
        <f>ROUND(($D$16/$E$3*N16)+($D$16/$H$2*O16),0)</f>
        <v>871</v>
      </c>
      <c r="Q16" s="176">
        <v>1.0</v>
      </c>
      <c r="R16" s="290">
        <v>2.5</v>
      </c>
      <c r="S16" s="174">
        <f>ROUND(($D$16/$E$3*Q16)+($D$16/$H$2*R16),0)</f>
        <v>572</v>
      </c>
      <c r="T16" s="176">
        <v>1.0</v>
      </c>
      <c r="U16" s="290">
        <v>3.5</v>
      </c>
      <c r="V16" s="174">
        <f>ROUND(($D$16/$E$3*T16)+($D$16/$H$2*U16),0)</f>
        <v>626</v>
      </c>
      <c r="W16" s="176">
        <v>1.0</v>
      </c>
      <c r="X16" s="290">
        <v>3.5</v>
      </c>
      <c r="Y16" s="174">
        <f>ROUND(($D$16/$E$3*W16)+($D$16/$H$2*X16),0)</f>
        <v>626</v>
      </c>
      <c r="Z16" s="176">
        <v>1.0</v>
      </c>
      <c r="AA16" s="290">
        <v>3.5</v>
      </c>
      <c r="AB16" s="174">
        <f>ROUND(($D$16/$E$3*Z16)+($D$16/$H$2*AA16),0)</f>
        <v>626</v>
      </c>
      <c r="AC16" s="176">
        <v>1.0</v>
      </c>
      <c r="AD16" s="290">
        <v>3.5</v>
      </c>
      <c r="AE16" s="174">
        <f>ROUND(($D$16/$E$3*AC16)+($D$16/$H$2*AD16),0)</f>
        <v>626</v>
      </c>
      <c r="AF16" s="193"/>
      <c r="AG16" s="178"/>
      <c r="AH16" s="174">
        <f>ROUND(($D$16/$E$3*AF16)+($D$16/$H$2*AG16),0)</f>
        <v>0</v>
      </c>
      <c r="AI16" s="193"/>
      <c r="AJ16" s="178"/>
      <c r="AK16" s="174">
        <f>ROUND(($D$16/$E$3*AI16)+($D$16/$H$2*AJ16),0)</f>
        <v>0</v>
      </c>
      <c r="AL16" s="193"/>
      <c r="AM16" s="178"/>
      <c r="AN16" s="174">
        <f>ROUND(($D$16/$E$3*AL16)+($D$16/$H$2*AM16),0)</f>
        <v>0</v>
      </c>
      <c r="AO16" s="193"/>
      <c r="AP16" s="178"/>
      <c r="AQ16" s="174">
        <f>ROUND(($D$16/$E$3*AO16)+($D$16/$H$2*AP16),0)</f>
        <v>0</v>
      </c>
      <c r="AR16" s="193"/>
      <c r="AS16" s="178"/>
      <c r="AT16" s="174">
        <f>ROUND(($D$16/$E$3*AR16)+($D$16/$H$2*AS16),0)</f>
        <v>0</v>
      </c>
      <c r="AU16" s="193"/>
      <c r="AV16" s="178"/>
      <c r="AW16" s="174">
        <f>ROUND(($D$16/$E$3*AU16)+($D$16/$H$2*AV16),0)</f>
        <v>0</v>
      </c>
      <c r="AX16" s="193"/>
      <c r="AY16" s="178"/>
      <c r="AZ16" s="174">
        <f>ROUND(($D$16/$E$3*AX16)+($D$16/$H$2*AY16),0)</f>
        <v>0</v>
      </c>
      <c r="BA16" s="193"/>
      <c r="BB16" s="178"/>
      <c r="BC16" s="174">
        <f>ROUND(($D$16/$E$3*BA16)+($D$16/$H$2*BB16),0)</f>
        <v>0</v>
      </c>
      <c r="BD16" s="193"/>
      <c r="BE16" s="178"/>
      <c r="BF16" s="174">
        <f>ROUND(($D$16/$E$3*BD16)+($D$16/$H$2*BE16),0)</f>
        <v>0</v>
      </c>
      <c r="BG16" s="193"/>
      <c r="BH16" s="178"/>
      <c r="BI16" s="174">
        <f>ROUND(($D$16/$E$3*BG16)+($D$16/$H$2*BH16),0)</f>
        <v>0</v>
      </c>
      <c r="BJ16" s="193"/>
      <c r="BK16" s="178"/>
      <c r="BL16" s="174">
        <f>ROUND(($D$16/$E$3*BJ16)+($D$16/$H$2*BK16),0)</f>
        <v>0</v>
      </c>
      <c r="BM16" s="193"/>
      <c r="BN16" s="178"/>
      <c r="BO16" s="174">
        <f>ROUND(($D$16/$E$3*BM16)+($D$16/$H$2*BN16),0)</f>
        <v>0</v>
      </c>
      <c r="BP16" s="193"/>
      <c r="BQ16" s="178"/>
      <c r="BR16" s="174">
        <f>ROUND(($D$16/$E$3*BP16)+($D$16/$H$2*BQ16),0)</f>
        <v>0</v>
      </c>
      <c r="BS16" s="193"/>
      <c r="BT16" s="178"/>
      <c r="BU16" s="174">
        <f>ROUND(($D$16/$E$3*BS16)+($D$16/$H$2*BT16),0)</f>
        <v>0</v>
      </c>
      <c r="BV16" s="193"/>
      <c r="BW16" s="178"/>
      <c r="BX16" s="174">
        <f>ROUND(($D$16/$E$3*BV16)+($D$16/$H$2*BW16),0)</f>
        <v>0</v>
      </c>
      <c r="BY16" s="193"/>
      <c r="BZ16" s="178"/>
      <c r="CA16" s="174">
        <f>ROUND(($D$16/$E$3*BY16)+($D$16/$H$2*BZ16),0)</f>
        <v>0</v>
      </c>
      <c r="CB16" s="193"/>
      <c r="CC16" s="178"/>
      <c r="CD16" s="174">
        <f>ROUND(($D$16/$E$3*CB16)+($D$16/$H$2*CC16),0)</f>
        <v>0</v>
      </c>
      <c r="CE16" s="193"/>
      <c r="CF16" s="178"/>
      <c r="CG16" s="174">
        <f>ROUND(($D$16/$E$3*CE16)+($D$16/$H$2*CF16),0)</f>
        <v>0</v>
      </c>
      <c r="CH16" s="193"/>
      <c r="CI16" s="178"/>
      <c r="CJ16" s="174">
        <f>ROUND(($D$16/$E$3*CH16)+($D$16/$H$2*CI16),0)</f>
        <v>0</v>
      </c>
      <c r="CK16" s="193"/>
      <c r="CL16" s="178"/>
      <c r="CM16" s="174">
        <f>ROUND(($D$16/$E$3*CK16)+($D$16/$H$2*CL16),0)</f>
        <v>0</v>
      </c>
      <c r="CN16" s="193"/>
      <c r="CO16" s="178"/>
      <c r="CP16" s="174">
        <f>ROUND(($D$16/$E$3*CN16)+($D$16/$H$2*CO16),0)</f>
        <v>0</v>
      </c>
      <c r="CQ16" s="193"/>
      <c r="CR16" s="178"/>
      <c r="CS16" s="174">
        <f>ROUND(($D$16/$E$3*CQ16)+($D$16/$H$2*CR16),0)</f>
        <v>0</v>
      </c>
      <c r="CT16" s="193"/>
      <c r="CU16" s="178"/>
      <c r="CV16" s="174">
        <f>ROUND(($D$16/$E$3*CT16)+($D$16/$H$2*CU16),0)</f>
        <v>0</v>
      </c>
      <c r="CW16" s="193"/>
      <c r="CX16" s="178"/>
      <c r="CY16" s="174">
        <f>ROUND(($D$16/$E$3*CW16)+($D$16/$H$2*CX16),0)</f>
        <v>0</v>
      </c>
      <c r="CZ16" s="193"/>
      <c r="DA16" s="178"/>
      <c r="DB16" s="174">
        <f>ROUND(($D$16/$E$3*CZ16)+($D$16/$H$2*DA16),0)</f>
        <v>0</v>
      </c>
    </row>
    <row r="17" ht="15.75" customHeight="1">
      <c r="A17" s="103">
        <v>14.0</v>
      </c>
      <c r="B17" s="235" t="s">
        <v>557</v>
      </c>
      <c r="C17" s="103" t="s">
        <v>50</v>
      </c>
      <c r="D17" s="234">
        <v>13000.0</v>
      </c>
      <c r="E17" s="115">
        <f t="shared" si="1"/>
        <v>7</v>
      </c>
      <c r="F17" s="115">
        <f t="shared" si="2"/>
        <v>2935</v>
      </c>
      <c r="G17" s="118">
        <f t="shared" si="6"/>
        <v>25</v>
      </c>
      <c r="H17" s="121">
        <f t="shared" si="3"/>
        <v>1310</v>
      </c>
      <c r="I17" s="115">
        <f t="shared" si="4"/>
        <v>4245</v>
      </c>
      <c r="J17" s="127">
        <f t="shared" si="5"/>
        <v>4248</v>
      </c>
      <c r="K17" s="171">
        <v>1.0</v>
      </c>
      <c r="L17" s="204">
        <v>3.0</v>
      </c>
      <c r="M17" s="174">
        <f>ROUND(($D$17/$E$3*K17)+($D$17/$H$2*L17),0)</f>
        <v>577</v>
      </c>
      <c r="N17" s="176">
        <v>1.0</v>
      </c>
      <c r="O17" s="290">
        <v>8.0</v>
      </c>
      <c r="P17" s="174">
        <f>ROUND(($D$17/$E$3*N17)+($D$17/$H$2*O17),0)</f>
        <v>839</v>
      </c>
      <c r="Q17" s="176">
        <v>1.0</v>
      </c>
      <c r="R17" s="290">
        <v>3.0</v>
      </c>
      <c r="S17" s="174">
        <f>ROUND(($D$17/$E$3*Q17)+($D$17/$H$2*R17),0)</f>
        <v>577</v>
      </c>
      <c r="T17" s="176">
        <v>1.0</v>
      </c>
      <c r="U17" s="290">
        <v>3.0</v>
      </c>
      <c r="V17" s="174">
        <f>ROUND(($D$17/$E$3*T17)+($D$17/$H$2*U17),0)</f>
        <v>577</v>
      </c>
      <c r="W17" s="176">
        <v>1.0</v>
      </c>
      <c r="X17" s="290">
        <v>3.0</v>
      </c>
      <c r="Y17" s="174">
        <f>ROUND(($D$17/$E$3*W17)+($D$17/$H$2*X17),0)</f>
        <v>577</v>
      </c>
      <c r="Z17" s="176">
        <v>1.0</v>
      </c>
      <c r="AA17" s="290">
        <v>3.0</v>
      </c>
      <c r="AB17" s="174">
        <f>ROUND(($D$17/$E$3*Z17)+($D$17/$H$2*AA17),0)</f>
        <v>577</v>
      </c>
      <c r="AC17" s="176">
        <v>1.0</v>
      </c>
      <c r="AD17" s="290">
        <v>2.0</v>
      </c>
      <c r="AE17" s="174">
        <f>ROUND(($D$17/$E$3*AC17)+($D$17/$H$2*AD17),0)</f>
        <v>524</v>
      </c>
      <c r="AF17" s="193"/>
      <c r="AG17" s="178"/>
      <c r="AH17" s="174">
        <f>ROUND(($D$17/$E$3*AF17)+($D$17/$H$2*AG17),0)</f>
        <v>0</v>
      </c>
      <c r="AI17" s="193"/>
      <c r="AJ17" s="178"/>
      <c r="AK17" s="174">
        <f>ROUND(($D$17/$E$3*AI17)+($D$17/$H$2*AJ17),0)</f>
        <v>0</v>
      </c>
      <c r="AL17" s="193"/>
      <c r="AM17" s="178"/>
      <c r="AN17" s="174">
        <f>ROUND(($D$17/$E$3*AL17)+($D$17/$H$2*AM17),0)</f>
        <v>0</v>
      </c>
      <c r="AO17" s="193"/>
      <c r="AP17" s="178"/>
      <c r="AQ17" s="174">
        <f>ROUND(($D$17/$E$3*AO17)+($D$17/$H$2*AP17),0)</f>
        <v>0</v>
      </c>
      <c r="AR17" s="193"/>
      <c r="AS17" s="178"/>
      <c r="AT17" s="174">
        <f>ROUND(($D$17/$E$3*AR17)+($D$17/$H$2*AS17),0)</f>
        <v>0</v>
      </c>
      <c r="AU17" s="193"/>
      <c r="AV17" s="178"/>
      <c r="AW17" s="174">
        <f>ROUND(($D$17/$E$3*AU17)+($D$17/$H$2*AV17),0)</f>
        <v>0</v>
      </c>
      <c r="AX17" s="193"/>
      <c r="AY17" s="178"/>
      <c r="AZ17" s="174">
        <f>ROUND(($D$17/$E$3*AX17)+($D$17/$H$2*AY17),0)</f>
        <v>0</v>
      </c>
      <c r="BA17" s="193"/>
      <c r="BB17" s="178"/>
      <c r="BC17" s="174">
        <f>ROUND(($D$17/$E$3*BA17)+($D$17/$H$2*BB17),0)</f>
        <v>0</v>
      </c>
      <c r="BD17" s="193"/>
      <c r="BE17" s="178"/>
      <c r="BF17" s="174">
        <f>ROUND(($D$17/$E$3*BD17)+($D$17/$H$2*BE17),0)</f>
        <v>0</v>
      </c>
      <c r="BG17" s="193"/>
      <c r="BH17" s="178"/>
      <c r="BI17" s="174">
        <f>ROUND(($D$17/$E$3*BG17)+($D$17/$H$2*BH17),0)</f>
        <v>0</v>
      </c>
      <c r="BJ17" s="193"/>
      <c r="BK17" s="178"/>
      <c r="BL17" s="174">
        <f>ROUND(($D$17/$E$3*BJ17)+($D$17/$H$2*BK17),0)</f>
        <v>0</v>
      </c>
      <c r="BM17" s="193"/>
      <c r="BN17" s="178"/>
      <c r="BO17" s="174">
        <f>ROUND(($D$17/$E$3*BM17)+($D$17/$H$2*BN17),0)</f>
        <v>0</v>
      </c>
      <c r="BP17" s="193"/>
      <c r="BQ17" s="178"/>
      <c r="BR17" s="174">
        <f>ROUND(($D$17/$E$3*BP17)+($D$17/$H$2*BQ17),0)</f>
        <v>0</v>
      </c>
      <c r="BS17" s="193"/>
      <c r="BT17" s="178"/>
      <c r="BU17" s="174">
        <f>ROUND(($D$17/$E$3*BS17)+($D$17/$H$2*BT17),0)</f>
        <v>0</v>
      </c>
      <c r="BV17" s="193"/>
      <c r="BW17" s="178"/>
      <c r="BX17" s="174">
        <f>ROUND(($D$17/$E$3*BV17)+($D$17/$H$2*BW17),0)</f>
        <v>0</v>
      </c>
      <c r="BY17" s="193"/>
      <c r="BZ17" s="178"/>
      <c r="CA17" s="174">
        <f>ROUND(($D$17/$E$3*BY17)+($D$17/$H$2*BZ17),0)</f>
        <v>0</v>
      </c>
      <c r="CB17" s="193"/>
      <c r="CC17" s="178"/>
      <c r="CD17" s="174">
        <f>ROUND(($D$17/$E$3*CB17)+($D$17/$H$2*CC17),0)</f>
        <v>0</v>
      </c>
      <c r="CE17" s="193"/>
      <c r="CF17" s="178"/>
      <c r="CG17" s="174">
        <f>ROUND(($D$17/$E$3*CE17)+($D$17/$H$2*CF17),0)</f>
        <v>0</v>
      </c>
      <c r="CH17" s="193"/>
      <c r="CI17" s="178"/>
      <c r="CJ17" s="174">
        <f>ROUND(($D$17/$E$3*CH17)+($D$17/$H$2*CI17),0)</f>
        <v>0</v>
      </c>
      <c r="CK17" s="193"/>
      <c r="CL17" s="178"/>
      <c r="CM17" s="174">
        <f>ROUND(($D$17/$E$3*CK17)+($D$17/$H$2*CL17),0)</f>
        <v>0</v>
      </c>
      <c r="CN17" s="193"/>
      <c r="CO17" s="178"/>
      <c r="CP17" s="174">
        <f>ROUND(($D$17/$E$3*CN17)+($D$17/$H$2*CO17),0)</f>
        <v>0</v>
      </c>
      <c r="CQ17" s="193"/>
      <c r="CR17" s="178"/>
      <c r="CS17" s="174">
        <f>ROUND(($D$17/$E$3*CQ17)+($D$17/$H$2*CR17),0)</f>
        <v>0</v>
      </c>
      <c r="CT17" s="193"/>
      <c r="CU17" s="178"/>
      <c r="CV17" s="174">
        <f>ROUND(($D$17/$E$3*CT17)+($D$17/$H$2*CU17),0)</f>
        <v>0</v>
      </c>
      <c r="CW17" s="193"/>
      <c r="CX17" s="178"/>
      <c r="CY17" s="174">
        <f>ROUND(($D$17/$E$3*CW17)+($D$17/$H$2*CX17),0)</f>
        <v>0</v>
      </c>
      <c r="CZ17" s="193"/>
      <c r="DA17" s="178"/>
      <c r="DB17" s="174">
        <f>ROUND(($D$17/$E$3*CZ17)+($D$17/$H$2*DA17),0)</f>
        <v>0</v>
      </c>
    </row>
    <row r="18">
      <c r="A18" s="103">
        <v>15.0</v>
      </c>
      <c r="B18" s="235" t="s">
        <v>558</v>
      </c>
      <c r="C18" s="235" t="s">
        <v>50</v>
      </c>
      <c r="D18" s="234">
        <v>13500.0</v>
      </c>
      <c r="E18" s="115">
        <f t="shared" si="1"/>
        <v>6</v>
      </c>
      <c r="F18" s="115">
        <f t="shared" si="2"/>
        <v>2613</v>
      </c>
      <c r="G18" s="118">
        <f t="shared" si="6"/>
        <v>18.5</v>
      </c>
      <c r="H18" s="121">
        <f t="shared" si="3"/>
        <v>1007</v>
      </c>
      <c r="I18" s="115">
        <f t="shared" si="4"/>
        <v>3620</v>
      </c>
      <c r="J18" s="127">
        <f t="shared" si="5"/>
        <v>3619</v>
      </c>
      <c r="K18" s="171">
        <v>1.0</v>
      </c>
      <c r="L18" s="204">
        <v>3.5</v>
      </c>
      <c r="M18" s="174">
        <f>ROUND(($D$18/$E$3*K18)+($D$18/$H$2*L18),0)</f>
        <v>626</v>
      </c>
      <c r="N18" s="176">
        <v>1.0</v>
      </c>
      <c r="O18" s="178"/>
      <c r="P18" s="174">
        <f>ROUND(($D$18/$E$3*N18)+($D$18/$H$2*O18),0)</f>
        <v>435</v>
      </c>
      <c r="Q18" s="193"/>
      <c r="R18" s="178"/>
      <c r="S18" s="174">
        <f>ROUND(($D$18/$E$3*Q18)+($D$18/$H$2*R18),0)</f>
        <v>0</v>
      </c>
      <c r="T18" s="176">
        <v>1.0</v>
      </c>
      <c r="U18" s="290">
        <v>3.5</v>
      </c>
      <c r="V18" s="174">
        <f>ROUND(($D$18/$E$3*T18)+($D$18/$H$2*U18),0)</f>
        <v>626</v>
      </c>
      <c r="W18" s="176">
        <v>1.0</v>
      </c>
      <c r="X18" s="290">
        <v>3.5</v>
      </c>
      <c r="Y18" s="174">
        <f>ROUND(($D$18/$E$3*W18)+($D$18/$H$2*X18),0)</f>
        <v>626</v>
      </c>
      <c r="Z18" s="176">
        <v>1.0</v>
      </c>
      <c r="AA18" s="290">
        <v>3.5</v>
      </c>
      <c r="AB18" s="174">
        <f>ROUND(($D$18/$E$3*Z18)+($D$18/$H$2*AA18),0)</f>
        <v>626</v>
      </c>
      <c r="AC18" s="176">
        <v>1.0</v>
      </c>
      <c r="AD18" s="290">
        <v>4.5</v>
      </c>
      <c r="AE18" s="174">
        <f>ROUND(($D$18/$E$3*AC18)+($D$18/$H$2*AD18),0)</f>
        <v>680</v>
      </c>
      <c r="AF18" s="193"/>
      <c r="AG18" s="178"/>
      <c r="AH18" s="174">
        <f>ROUND(($D$18/$E$3*AF18)+($D$18/$H$2*AG18),0)</f>
        <v>0</v>
      </c>
      <c r="AI18" s="193"/>
      <c r="AJ18" s="178"/>
      <c r="AK18" s="174">
        <f>ROUND(($D$18/$E$3*AI18)+($D$18/$H$2*AJ18),0)</f>
        <v>0</v>
      </c>
      <c r="AL18" s="193"/>
      <c r="AM18" s="178"/>
      <c r="AN18" s="174">
        <f>ROUND(($D$18/$E$3*AL18)+($D$18/$H$2*AM18),0)</f>
        <v>0</v>
      </c>
      <c r="AO18" s="193"/>
      <c r="AP18" s="178"/>
      <c r="AQ18" s="174">
        <f>ROUND(($D$18/$E$3*AO18)+($D$18/$H$2*AP18),0)</f>
        <v>0</v>
      </c>
      <c r="AR18" s="193"/>
      <c r="AS18" s="178"/>
      <c r="AT18" s="174">
        <f>ROUND(($D$18/$E$3*AR18)+($D$18/$H$2*AS18),0)</f>
        <v>0</v>
      </c>
      <c r="AU18" s="193"/>
      <c r="AV18" s="178"/>
      <c r="AW18" s="174">
        <f>ROUND(($D$18/$E$3*AU18)+($D$18/$H$2*AV18),0)</f>
        <v>0</v>
      </c>
      <c r="AX18" s="193"/>
      <c r="AY18" s="178"/>
      <c r="AZ18" s="174">
        <f>ROUND(($D$18/$E$3*AX18)+($D$18/$H$2*AY18),0)</f>
        <v>0</v>
      </c>
      <c r="BA18" s="193"/>
      <c r="BB18" s="178"/>
      <c r="BC18" s="174">
        <f>ROUND(($D$18/$E$3*BA18)+($D$18/$H$2*BB18),0)</f>
        <v>0</v>
      </c>
      <c r="BD18" s="193"/>
      <c r="BE18" s="178"/>
      <c r="BF18" s="174">
        <f>ROUND(($D$18/$E$3*BD18)+($D$18/$H$2*BE18),0)</f>
        <v>0</v>
      </c>
      <c r="BG18" s="193"/>
      <c r="BH18" s="178"/>
      <c r="BI18" s="174">
        <f>ROUND(($D$18/$E$3*BG18)+($D$18/$H$2*BH18),0)</f>
        <v>0</v>
      </c>
      <c r="BJ18" s="193"/>
      <c r="BK18" s="178"/>
      <c r="BL18" s="174">
        <f>ROUND(($D$18/$E$3*BJ18)+($D$18/$H$2*BK18),0)</f>
        <v>0</v>
      </c>
      <c r="BM18" s="193"/>
      <c r="BN18" s="178"/>
      <c r="BO18" s="174">
        <f>ROUND(($D$18/$E$3*BM18)+($D$18/$H$2*BN18),0)</f>
        <v>0</v>
      </c>
      <c r="BP18" s="193"/>
      <c r="BQ18" s="178"/>
      <c r="BR18" s="174">
        <f>ROUND(($D$18/$E$3*BP18)+($D$18/$H$2*BQ18),0)</f>
        <v>0</v>
      </c>
      <c r="BS18" s="193"/>
      <c r="BT18" s="178"/>
      <c r="BU18" s="174">
        <f>ROUND(($D$18/$E$3*BS18)+($D$18/$H$2*BT18),0)</f>
        <v>0</v>
      </c>
      <c r="BV18" s="193"/>
      <c r="BW18" s="178"/>
      <c r="BX18" s="174">
        <f>ROUND(($D$18/$E$3*BV18)+($D$18/$H$2*BW18),0)</f>
        <v>0</v>
      </c>
      <c r="BY18" s="193"/>
      <c r="BZ18" s="178"/>
      <c r="CA18" s="174">
        <f>ROUND(($D$18/$E$3*BY18)+($D$18/$H$2*BZ18),0)</f>
        <v>0</v>
      </c>
      <c r="CB18" s="193"/>
      <c r="CC18" s="178"/>
      <c r="CD18" s="174">
        <f>ROUND(($D$18/$E$3*CB18)+($D$18/$H$2*CC18),0)</f>
        <v>0</v>
      </c>
      <c r="CE18" s="193"/>
      <c r="CF18" s="178"/>
      <c r="CG18" s="174">
        <f>ROUND(($D$18/$E$3*CE18)+($D$18/$H$2*CF18),0)</f>
        <v>0</v>
      </c>
      <c r="CH18" s="193"/>
      <c r="CI18" s="178"/>
      <c r="CJ18" s="174">
        <f>ROUND(($D$18/$E$3*CH18)+($D$18/$H$2*CI18),0)</f>
        <v>0</v>
      </c>
      <c r="CK18" s="193"/>
      <c r="CL18" s="178"/>
      <c r="CM18" s="174">
        <f>ROUND(($D$18/$E$3*CK18)+($D$18/$H$2*CL18),0)</f>
        <v>0</v>
      </c>
      <c r="CN18" s="193"/>
      <c r="CO18" s="178"/>
      <c r="CP18" s="174">
        <f>ROUND(($D$18/$E$3*CN18)+($D$18/$H$2*CO18),0)</f>
        <v>0</v>
      </c>
      <c r="CQ18" s="193"/>
      <c r="CR18" s="178"/>
      <c r="CS18" s="174">
        <f>ROUND(($D$18/$E$3*CQ18)+($D$18/$H$2*CR18),0)</f>
        <v>0</v>
      </c>
      <c r="CT18" s="193"/>
      <c r="CU18" s="178"/>
      <c r="CV18" s="174">
        <f>ROUND(($D$18/$E$3*CT18)+($D$18/$H$2*CU18),0)</f>
        <v>0</v>
      </c>
      <c r="CW18" s="193"/>
      <c r="CX18" s="178"/>
      <c r="CY18" s="174">
        <f>ROUND(($D$18/$E$3*CW18)+($D$18/$H$2*CX18),0)</f>
        <v>0</v>
      </c>
      <c r="CZ18" s="193"/>
      <c r="DA18" s="178"/>
      <c r="DB18" s="174">
        <f>ROUND(($D$18/$E$3*CZ18)+($D$18/$H$2*DA18),0)</f>
        <v>0</v>
      </c>
    </row>
    <row r="19" ht="15.75" customHeight="1">
      <c r="A19" s="103">
        <v>16.0</v>
      </c>
      <c r="B19" s="104" t="s">
        <v>559</v>
      </c>
      <c r="C19" s="104" t="s">
        <v>50</v>
      </c>
      <c r="D19" s="231">
        <v>13000.0</v>
      </c>
      <c r="E19" s="115">
        <f t="shared" si="1"/>
        <v>1</v>
      </c>
      <c r="F19" s="115">
        <f t="shared" si="2"/>
        <v>419</v>
      </c>
      <c r="G19" s="118">
        <f t="shared" si="6"/>
        <v>3</v>
      </c>
      <c r="H19" s="121">
        <f t="shared" si="3"/>
        <v>157</v>
      </c>
      <c r="I19" s="115">
        <f t="shared" si="4"/>
        <v>576</v>
      </c>
      <c r="J19" s="127">
        <f t="shared" si="5"/>
        <v>576</v>
      </c>
      <c r="K19" s="171"/>
      <c r="L19" s="204"/>
      <c r="M19" s="174">
        <f>ROUND(($D$19/$E$3*K19)+($D$19/$H$2*L19),0)</f>
        <v>0</v>
      </c>
      <c r="N19" s="176">
        <v>1.0</v>
      </c>
      <c r="O19" s="178"/>
      <c r="P19" s="174">
        <f>ROUND(($D$19/$E$3*N19)+($D$19/$H$2*O19),0)</f>
        <v>419</v>
      </c>
      <c r="Q19" s="176"/>
      <c r="R19" s="290">
        <v>3.0</v>
      </c>
      <c r="S19" s="174">
        <f>ROUND(($D$19/$E$3*Q19)+($D$19/$H$2*R19),0)</f>
        <v>157</v>
      </c>
      <c r="T19" s="193"/>
      <c r="U19" s="178"/>
      <c r="V19" s="174">
        <f>ROUND(($D$19/$E$3*T19)+($D$19/$H$2*U19),0)</f>
        <v>0</v>
      </c>
      <c r="W19" s="193"/>
      <c r="X19" s="178"/>
      <c r="Y19" s="174">
        <f>ROUND(($D$19/$E$3*W19)+($D$19/$H$2*X19),0)</f>
        <v>0</v>
      </c>
      <c r="Z19" s="193"/>
      <c r="AA19" s="178"/>
      <c r="AB19" s="174">
        <f>ROUND(($D$19/$E$3*Z19)+($D$19/$H$2*AA19),0)</f>
        <v>0</v>
      </c>
      <c r="AC19" s="193"/>
      <c r="AD19" s="178"/>
      <c r="AE19" s="174">
        <f>ROUND(($D$19/$E$3*AC19)+($D$19/$H$2*AD19),0)</f>
        <v>0</v>
      </c>
      <c r="AF19" s="193"/>
      <c r="AG19" s="178"/>
      <c r="AH19" s="174">
        <f>ROUND(($D$19/$E$3*AF19)+($D$19/$H$2*AG19),0)</f>
        <v>0</v>
      </c>
      <c r="AI19" s="193"/>
      <c r="AJ19" s="178"/>
      <c r="AK19" s="174">
        <f>ROUND(($D$19/$E$3*AI19)+($D$19/$H$2*AJ19),0)</f>
        <v>0</v>
      </c>
      <c r="AL19" s="193"/>
      <c r="AM19" s="178"/>
      <c r="AN19" s="174">
        <f>ROUND(($D$19/$E$3*AL19)+($D$19/$H$2*AM19),0)</f>
        <v>0</v>
      </c>
      <c r="AO19" s="193"/>
      <c r="AP19" s="178"/>
      <c r="AQ19" s="174">
        <f>ROUND(($D$19/$E$3*AO19)+($D$19/$H$2*AP19),0)</f>
        <v>0</v>
      </c>
      <c r="AR19" s="193"/>
      <c r="AS19" s="178"/>
      <c r="AT19" s="174">
        <f>ROUND(($D$19/$E$3*AR19)+($D$19/$H$2*AS19),0)</f>
        <v>0</v>
      </c>
      <c r="AU19" s="193"/>
      <c r="AV19" s="178"/>
      <c r="AW19" s="174">
        <f>ROUND(($D$19/$E$3*AU19)+($D$19/$H$2*AV19),0)</f>
        <v>0</v>
      </c>
      <c r="AX19" s="193"/>
      <c r="AY19" s="178"/>
      <c r="AZ19" s="174">
        <f>ROUND(($D$19/$E$3*AX19)+($D$19/$H$2*AY19),0)</f>
        <v>0</v>
      </c>
      <c r="BA19" s="193"/>
      <c r="BB19" s="178"/>
      <c r="BC19" s="174">
        <f>ROUND(($D$19/$E$3*BA19)+($D$19/$H$2*BB19),0)</f>
        <v>0</v>
      </c>
      <c r="BD19" s="193"/>
      <c r="BE19" s="178"/>
      <c r="BF19" s="174">
        <f>ROUND(($D$19/$E$3*BD19)+($D$19/$H$2*BE19),0)</f>
        <v>0</v>
      </c>
      <c r="BG19" s="193"/>
      <c r="BH19" s="178"/>
      <c r="BI19" s="174">
        <f>ROUND(($D$19/$E$3*BG19)+($D$19/$H$2*BH19),0)</f>
        <v>0</v>
      </c>
      <c r="BJ19" s="193"/>
      <c r="BK19" s="178"/>
      <c r="BL19" s="174">
        <f>ROUND(($D$19/$E$3*BJ19)+($D$19/$H$2*BK19),0)</f>
        <v>0</v>
      </c>
      <c r="BM19" s="193"/>
      <c r="BN19" s="178"/>
      <c r="BO19" s="174">
        <f>ROUND(($D$19/$E$3*BM19)+($D$19/$H$2*BN19),0)</f>
        <v>0</v>
      </c>
      <c r="BP19" s="193"/>
      <c r="BQ19" s="178"/>
      <c r="BR19" s="174">
        <f>ROUND(($D$19/$E$3*BP19)+($D$19/$H$2*BQ19),0)</f>
        <v>0</v>
      </c>
      <c r="BS19" s="193"/>
      <c r="BT19" s="178"/>
      <c r="BU19" s="174">
        <f>ROUND(($D$19/$E$3*BS19)+($D$19/$H$2*BT19),0)</f>
        <v>0</v>
      </c>
      <c r="BV19" s="193"/>
      <c r="BW19" s="178"/>
      <c r="BX19" s="174">
        <f>ROUND(($D$19/$E$3*BV19)+($D$19/$H$2*BW19),0)</f>
        <v>0</v>
      </c>
      <c r="BY19" s="193"/>
      <c r="BZ19" s="178"/>
      <c r="CA19" s="174">
        <f>ROUND(($D$19/$E$3*BY19)+($D$19/$H$2*BZ19),0)</f>
        <v>0</v>
      </c>
      <c r="CB19" s="193"/>
      <c r="CC19" s="178"/>
      <c r="CD19" s="174">
        <f>ROUND(($D$19/$E$3*CB19)+($D$19/$H$2*CC19),0)</f>
        <v>0</v>
      </c>
      <c r="CE19" s="193"/>
      <c r="CF19" s="178"/>
      <c r="CG19" s="174">
        <f>ROUND(($D$19/$E$3*CE19)+($D$19/$H$2*CF19),0)</f>
        <v>0</v>
      </c>
      <c r="CH19" s="193"/>
      <c r="CI19" s="178"/>
      <c r="CJ19" s="174">
        <f>ROUND(($D$19/$E$3*CH19)+($D$19/$H$2*CI19),0)</f>
        <v>0</v>
      </c>
      <c r="CK19" s="193"/>
      <c r="CL19" s="178"/>
      <c r="CM19" s="174">
        <f>ROUND(($D$19/$E$3*CK19)+($D$19/$H$2*CL19),0)</f>
        <v>0</v>
      </c>
      <c r="CN19" s="193"/>
      <c r="CO19" s="178"/>
      <c r="CP19" s="174">
        <f>ROUND(($D$19/$E$3*CN19)+($D$19/$H$2*CO19),0)</f>
        <v>0</v>
      </c>
      <c r="CQ19" s="193"/>
      <c r="CR19" s="178"/>
      <c r="CS19" s="174">
        <f>ROUND(($D$19/$E$3*CQ19)+($D$19/$H$2*CR19),0)</f>
        <v>0</v>
      </c>
      <c r="CT19" s="193"/>
      <c r="CU19" s="178"/>
      <c r="CV19" s="174">
        <f>ROUND(($D$19/$E$3*CT19)+($D$19/$H$2*CU19),0)</f>
        <v>0</v>
      </c>
      <c r="CW19" s="193"/>
      <c r="CX19" s="178"/>
      <c r="CY19" s="174">
        <f>ROUND(($D$19/$E$3*CW19)+($D$19/$H$2*CX19),0)</f>
        <v>0</v>
      </c>
      <c r="CZ19" s="193"/>
      <c r="DA19" s="178"/>
      <c r="DB19" s="174">
        <f>ROUND(($D$19/$E$3*CZ19)+($D$19/$H$2*DA19),0)</f>
        <v>0</v>
      </c>
    </row>
    <row r="20">
      <c r="A20" s="103">
        <v>17.0</v>
      </c>
      <c r="B20" s="235" t="s">
        <v>560</v>
      </c>
      <c r="C20" s="235" t="s">
        <v>50</v>
      </c>
      <c r="D20" s="234">
        <v>14500.0</v>
      </c>
      <c r="E20" s="115">
        <f t="shared" si="1"/>
        <v>6</v>
      </c>
      <c r="F20" s="115">
        <f t="shared" si="2"/>
        <v>2806</v>
      </c>
      <c r="G20" s="118">
        <f t="shared" si="6"/>
        <v>16.5</v>
      </c>
      <c r="H20" s="121">
        <f t="shared" si="3"/>
        <v>965</v>
      </c>
      <c r="I20" s="115">
        <f t="shared" si="4"/>
        <v>3771</v>
      </c>
      <c r="J20" s="127">
        <f t="shared" si="5"/>
        <v>3770</v>
      </c>
      <c r="K20" s="171">
        <v>1.0</v>
      </c>
      <c r="L20" s="204">
        <v>3.5</v>
      </c>
      <c r="M20" s="174">
        <f>ROUND(($D$20/$E$3*K20)+($D$20/$H$2*L20),0)</f>
        <v>672</v>
      </c>
      <c r="N20" s="176">
        <v>1.0</v>
      </c>
      <c r="O20" s="178"/>
      <c r="P20" s="174">
        <f>ROUND(($D$20/$E$3*N20)+($D$20/$H$2*O20),0)</f>
        <v>468</v>
      </c>
      <c r="Q20" s="176">
        <v>1.0</v>
      </c>
      <c r="R20" s="290">
        <v>3.5</v>
      </c>
      <c r="S20" s="174">
        <f>ROUND(($D$20/$E$3*Q20)+($D$20/$H$2*R20),0)</f>
        <v>672</v>
      </c>
      <c r="T20" s="176">
        <v>1.0</v>
      </c>
      <c r="U20" s="290">
        <v>3.5</v>
      </c>
      <c r="V20" s="174">
        <f>ROUND(($D$20/$E$3*T20)+($D$20/$H$2*U20),0)</f>
        <v>672</v>
      </c>
      <c r="W20" s="176">
        <v>1.0</v>
      </c>
      <c r="X20" s="290">
        <v>3.5</v>
      </c>
      <c r="Y20" s="174">
        <f>ROUND(($D$20/$E$3*W20)+($D$20/$H$2*X20),0)</f>
        <v>672</v>
      </c>
      <c r="Z20" s="193"/>
      <c r="AA20" s="178"/>
      <c r="AB20" s="174">
        <f>ROUND(($D$20/$E$3*Z20)+($D$20/$H$2*AA20),0)</f>
        <v>0</v>
      </c>
      <c r="AC20" s="176">
        <v>1.0</v>
      </c>
      <c r="AD20" s="290">
        <v>2.5</v>
      </c>
      <c r="AE20" s="174">
        <f>ROUND(($D$20/$E$3*AC20)+($D$20/$H$2*AD20),0)</f>
        <v>614</v>
      </c>
      <c r="AF20" s="193"/>
      <c r="AG20" s="178"/>
      <c r="AH20" s="174">
        <f>ROUND(($D$20/$E$3*AF20)+($D$20/$H$2*AG20),0)</f>
        <v>0</v>
      </c>
      <c r="AI20" s="193"/>
      <c r="AJ20" s="178"/>
      <c r="AK20" s="174">
        <f>ROUND(($D$20/$E$3*AI20)+($D$20/$H$2*AJ20),0)</f>
        <v>0</v>
      </c>
      <c r="AL20" s="193"/>
      <c r="AM20" s="178"/>
      <c r="AN20" s="174">
        <f>ROUND(($D$20/$E$3*AL20)+($D$20/$H$2*AM20),0)</f>
        <v>0</v>
      </c>
      <c r="AO20" s="193"/>
      <c r="AP20" s="178"/>
      <c r="AQ20" s="174">
        <f>ROUND(($D$20/$E$3*AO20)+($D$20/$H$2*AP20),0)</f>
        <v>0</v>
      </c>
      <c r="AR20" s="193"/>
      <c r="AS20" s="178"/>
      <c r="AT20" s="174">
        <f>ROUND(($D$20/$E$3*AR20)+($D$20/$H$2*AS20),0)</f>
        <v>0</v>
      </c>
      <c r="AU20" s="193"/>
      <c r="AV20" s="178"/>
      <c r="AW20" s="174">
        <f>ROUND(($D$20/$E$3*AU20)+($D$20/$H$2*AV20),0)</f>
        <v>0</v>
      </c>
      <c r="AX20" s="193"/>
      <c r="AY20" s="178"/>
      <c r="AZ20" s="174">
        <f>ROUND(($D$20/$E$3*AX20)+($D$20/$H$2*AY20),0)</f>
        <v>0</v>
      </c>
      <c r="BA20" s="193"/>
      <c r="BB20" s="178"/>
      <c r="BC20" s="174">
        <f>ROUND(($D$20/$E$3*BA20)+($D$20/$H$2*BB20),0)</f>
        <v>0</v>
      </c>
      <c r="BD20" s="193"/>
      <c r="BE20" s="178"/>
      <c r="BF20" s="174">
        <f>ROUND(($D$20/$E$3*BD20)+($D$20/$H$2*BE20),0)</f>
        <v>0</v>
      </c>
      <c r="BG20" s="193"/>
      <c r="BH20" s="178"/>
      <c r="BI20" s="174">
        <f>ROUND(($D$20/$E$3*BG20)+($D$20/$H$2*BH20),0)</f>
        <v>0</v>
      </c>
      <c r="BJ20" s="193"/>
      <c r="BK20" s="178"/>
      <c r="BL20" s="174">
        <f>ROUND(($D$20/$E$3*BJ20)+($D$20/$H$2*BK20),0)</f>
        <v>0</v>
      </c>
      <c r="BM20" s="193"/>
      <c r="BN20" s="178"/>
      <c r="BO20" s="174">
        <f>ROUND(($D$20/$E$3*BM20)+($D$20/$H$2*BN20),0)</f>
        <v>0</v>
      </c>
      <c r="BP20" s="193"/>
      <c r="BQ20" s="178"/>
      <c r="BR20" s="174">
        <f>ROUND(($D$20/$E$3*BP20)+($D$20/$H$2*BQ20),0)</f>
        <v>0</v>
      </c>
      <c r="BS20" s="193"/>
      <c r="BT20" s="178"/>
      <c r="BU20" s="174">
        <f>ROUND(($D$20/$E$3*BS20)+($D$20/$H$2*BT20),0)</f>
        <v>0</v>
      </c>
      <c r="BV20" s="193"/>
      <c r="BW20" s="178"/>
      <c r="BX20" s="174">
        <f>ROUND(($D$20/$E$3*BV20)+($D$20/$H$2*BW20),0)</f>
        <v>0</v>
      </c>
      <c r="BY20" s="193"/>
      <c r="BZ20" s="178"/>
      <c r="CA20" s="174">
        <f>ROUND(($D$20/$E$3*BY20)+($D$20/$H$2*BZ20),0)</f>
        <v>0</v>
      </c>
      <c r="CB20" s="193"/>
      <c r="CC20" s="178"/>
      <c r="CD20" s="174">
        <f>ROUND(($D$20/$E$3*CB20)+($D$20/$H$2*CC20),0)</f>
        <v>0</v>
      </c>
      <c r="CE20" s="193"/>
      <c r="CF20" s="178"/>
      <c r="CG20" s="174">
        <f>ROUND(($D$20/$E$3*CE20)+($D$20/$H$2*CF20),0)</f>
        <v>0</v>
      </c>
      <c r="CH20" s="193"/>
      <c r="CI20" s="178"/>
      <c r="CJ20" s="174">
        <f>ROUND(($D$20/$E$3*CH20)+($D$20/$H$2*CI20),0)</f>
        <v>0</v>
      </c>
      <c r="CK20" s="193"/>
      <c r="CL20" s="178"/>
      <c r="CM20" s="174">
        <f>ROUND(($D$20/$E$3*CK20)+($D$20/$H$2*CL20),0)</f>
        <v>0</v>
      </c>
      <c r="CN20" s="193"/>
      <c r="CO20" s="178"/>
      <c r="CP20" s="174">
        <f>ROUND(($D$20/$E$3*CN20)+($D$20/$H$2*CO20),0)</f>
        <v>0</v>
      </c>
      <c r="CQ20" s="193"/>
      <c r="CR20" s="178"/>
      <c r="CS20" s="174">
        <f>ROUND(($D$20/$E$3*CQ20)+($D$20/$H$2*CR20),0)</f>
        <v>0</v>
      </c>
      <c r="CT20" s="193"/>
      <c r="CU20" s="178"/>
      <c r="CV20" s="174">
        <f>ROUND(($D$20/$E$3*CT20)+($D$20/$H$2*CU20),0)</f>
        <v>0</v>
      </c>
      <c r="CW20" s="193"/>
      <c r="CX20" s="178"/>
      <c r="CY20" s="174">
        <f>ROUND(($D$20/$E$3*CW20)+($D$20/$H$2*CX20),0)</f>
        <v>0</v>
      </c>
      <c r="CZ20" s="193"/>
      <c r="DA20" s="178"/>
      <c r="DB20" s="174">
        <f>ROUND(($D$20/$E$3*CZ20)+($D$20/$H$2*DA20),0)</f>
        <v>0</v>
      </c>
    </row>
    <row r="21">
      <c r="A21" s="103">
        <v>18.0</v>
      </c>
      <c r="B21" s="235" t="s">
        <v>561</v>
      </c>
      <c r="C21" s="235" t="s">
        <v>486</v>
      </c>
      <c r="D21" s="234">
        <v>16500.0</v>
      </c>
      <c r="E21" s="115">
        <f t="shared" si="1"/>
        <v>7</v>
      </c>
      <c r="F21" s="115">
        <f t="shared" si="2"/>
        <v>3726</v>
      </c>
      <c r="G21" s="118">
        <f t="shared" si="6"/>
        <v>20.5</v>
      </c>
      <c r="H21" s="121">
        <f t="shared" si="3"/>
        <v>1364</v>
      </c>
      <c r="I21" s="115">
        <f t="shared" si="4"/>
        <v>5090</v>
      </c>
      <c r="J21" s="127">
        <f t="shared" si="5"/>
        <v>5089</v>
      </c>
      <c r="K21" s="171">
        <v>1.0</v>
      </c>
      <c r="L21" s="204">
        <v>7.5</v>
      </c>
      <c r="M21" s="174">
        <f>ROUND(($D$21/$E$3*K21)+($D$21/$H$2*L21),0)</f>
        <v>1031</v>
      </c>
      <c r="N21" s="176">
        <v>1.0</v>
      </c>
      <c r="O21" s="178"/>
      <c r="P21" s="174">
        <f>ROUND(($D$21/$E$3*N21)+($D$21/$H$2*O21),0)</f>
        <v>532</v>
      </c>
      <c r="Q21" s="176">
        <v>1.0</v>
      </c>
      <c r="R21" s="178"/>
      <c r="S21" s="174">
        <f>ROUND(($D$21/$E$3*Q21)+($D$21/$H$2*R21),0)</f>
        <v>532</v>
      </c>
      <c r="T21" s="176">
        <v>1.0</v>
      </c>
      <c r="U21" s="290">
        <v>3.5</v>
      </c>
      <c r="V21" s="174">
        <f>ROUND(($D$21/$E$3*T21)+($D$21/$H$2*U21),0)</f>
        <v>765</v>
      </c>
      <c r="W21" s="176">
        <v>1.0</v>
      </c>
      <c r="X21" s="290">
        <v>3.5</v>
      </c>
      <c r="Y21" s="174">
        <f>ROUND(($D$21/$E$3*W21)+($D$21/$H$2*X21),0)</f>
        <v>765</v>
      </c>
      <c r="Z21" s="176">
        <v>1.0</v>
      </c>
      <c r="AA21" s="290">
        <v>3.5</v>
      </c>
      <c r="AB21" s="174">
        <f>ROUND(($D$21/$E$3*Z21)+($D$21/$H$2*AA21),0)</f>
        <v>765</v>
      </c>
      <c r="AC21" s="176">
        <v>1.0</v>
      </c>
      <c r="AD21" s="290">
        <v>2.5</v>
      </c>
      <c r="AE21" s="174">
        <f>ROUND(($D$21/$E$3*AC21)+($D$21/$H$2*AD21),0)</f>
        <v>699</v>
      </c>
      <c r="AF21" s="193"/>
      <c r="AG21" s="178"/>
      <c r="AH21" s="174">
        <f>ROUND(($D$21/$E$3*AF21)+($D$21/$H$2*AG21),0)</f>
        <v>0</v>
      </c>
      <c r="AI21" s="193"/>
      <c r="AJ21" s="178"/>
      <c r="AK21" s="174">
        <f>ROUND(($D$21/$E$3*AI21)+($D$21/$H$2*AJ21),0)</f>
        <v>0</v>
      </c>
      <c r="AL21" s="193"/>
      <c r="AM21" s="178"/>
      <c r="AN21" s="174">
        <f>ROUND(($D$21/$E$3*AL21)+($D$21/$H$2*AM21),0)</f>
        <v>0</v>
      </c>
      <c r="AO21" s="193"/>
      <c r="AP21" s="178"/>
      <c r="AQ21" s="174">
        <f>ROUND(($D$21/$E$3*AO21)+($D$21/$H$2*AP21),0)</f>
        <v>0</v>
      </c>
      <c r="AR21" s="193"/>
      <c r="AS21" s="178"/>
      <c r="AT21" s="174">
        <f>ROUND(($D$21/$E$3*AR21)+($D$21/$H$2*AS21),0)</f>
        <v>0</v>
      </c>
      <c r="AU21" s="193"/>
      <c r="AV21" s="178"/>
      <c r="AW21" s="174">
        <f>ROUND(($D$21/$E$3*AU21)+($D$21/$H$2*AV21),0)</f>
        <v>0</v>
      </c>
      <c r="AX21" s="193"/>
      <c r="AY21" s="178"/>
      <c r="AZ21" s="174">
        <f>ROUND(($D$21/$E$3*AX21)+($D$21/$H$2*AY21),0)</f>
        <v>0</v>
      </c>
      <c r="BA21" s="193"/>
      <c r="BB21" s="178"/>
      <c r="BC21" s="174">
        <f>ROUND(($D$21/$E$3*BA21)+($D$21/$H$2*BB21),0)</f>
        <v>0</v>
      </c>
      <c r="BD21" s="193"/>
      <c r="BE21" s="178"/>
      <c r="BF21" s="174">
        <f>ROUND(($D$21/$E$3*BD21)+($D$21/$H$2*BE21),0)</f>
        <v>0</v>
      </c>
      <c r="BG21" s="193"/>
      <c r="BH21" s="178"/>
      <c r="BI21" s="174">
        <f>ROUND(($D$21/$E$3*BG21)+($D$21/$H$2*BH21),0)</f>
        <v>0</v>
      </c>
      <c r="BJ21" s="193"/>
      <c r="BK21" s="178"/>
      <c r="BL21" s="174">
        <f>ROUND(($D$21/$E$3*BJ21)+($D$21/$H$2*BK21),0)</f>
        <v>0</v>
      </c>
      <c r="BM21" s="193"/>
      <c r="BN21" s="178"/>
      <c r="BO21" s="174">
        <f>ROUND(($D$21/$E$3*BM21)+($D$21/$H$2*BN21),0)</f>
        <v>0</v>
      </c>
      <c r="BP21" s="193"/>
      <c r="BQ21" s="178"/>
      <c r="BR21" s="174">
        <f>ROUND(($D$21/$E$3*BP21)+($D$21/$H$2*BQ21),0)</f>
        <v>0</v>
      </c>
      <c r="BS21" s="193"/>
      <c r="BT21" s="178"/>
      <c r="BU21" s="174">
        <f>ROUND(($D$21/$E$3*BS21)+($D$21/$H$2*BT21),0)</f>
        <v>0</v>
      </c>
      <c r="BV21" s="193"/>
      <c r="BW21" s="178"/>
      <c r="BX21" s="174">
        <f>ROUND(($D$21/$E$3*BV21)+($D$21/$H$2*BW21),0)</f>
        <v>0</v>
      </c>
      <c r="BY21" s="193"/>
      <c r="BZ21" s="178"/>
      <c r="CA21" s="174">
        <f>ROUND(($D$21/$E$3*BY21)+($D$21/$H$2*BZ21),0)</f>
        <v>0</v>
      </c>
      <c r="CB21" s="193"/>
      <c r="CC21" s="178"/>
      <c r="CD21" s="174">
        <f>ROUND(($D$21/$E$3*CB21)+($D$21/$H$2*CC21),0)</f>
        <v>0</v>
      </c>
      <c r="CE21" s="193"/>
      <c r="CF21" s="178"/>
      <c r="CG21" s="174">
        <f>ROUND(($D$21/$E$3*CE21)+($D$21/$H$2*CF21),0)</f>
        <v>0</v>
      </c>
      <c r="CH21" s="193"/>
      <c r="CI21" s="178"/>
      <c r="CJ21" s="174">
        <f>ROUND(($D$21/$E$3*CH21)+($D$21/$H$2*CI21),0)</f>
        <v>0</v>
      </c>
      <c r="CK21" s="193"/>
      <c r="CL21" s="178"/>
      <c r="CM21" s="174">
        <f>ROUND(($D$21/$E$3*CK21)+($D$21/$H$2*CL21),0)</f>
        <v>0</v>
      </c>
      <c r="CN21" s="193"/>
      <c r="CO21" s="178"/>
      <c r="CP21" s="174">
        <f>ROUND(($D$21/$E$3*CN21)+($D$21/$H$2*CO21),0)</f>
        <v>0</v>
      </c>
      <c r="CQ21" s="193"/>
      <c r="CR21" s="178"/>
      <c r="CS21" s="174">
        <f>ROUND(($D$21/$E$3*CQ21)+($D$21/$H$2*CR21),0)</f>
        <v>0</v>
      </c>
      <c r="CT21" s="193"/>
      <c r="CU21" s="178"/>
      <c r="CV21" s="174">
        <f>ROUND(($D$21/$E$3*CT21)+($D$21/$H$2*CU21),0)</f>
        <v>0</v>
      </c>
      <c r="CW21" s="193"/>
      <c r="CX21" s="178"/>
      <c r="CY21" s="174">
        <f>ROUND(($D$21/$E$3*CW21)+($D$21/$H$2*CX21),0)</f>
        <v>0</v>
      </c>
      <c r="CZ21" s="193"/>
      <c r="DA21" s="178"/>
      <c r="DB21" s="174">
        <f>ROUND(($D$21/$E$3*CZ21)+($D$21/$H$2*DA21),0)</f>
        <v>0</v>
      </c>
    </row>
    <row r="22">
      <c r="A22" s="103">
        <v>19.0</v>
      </c>
      <c r="B22" s="104" t="s">
        <v>562</v>
      </c>
      <c r="C22" s="104" t="s">
        <v>563</v>
      </c>
      <c r="D22" s="231">
        <v>18500.0</v>
      </c>
      <c r="E22" s="115">
        <f t="shared" si="1"/>
        <v>7</v>
      </c>
      <c r="F22" s="115">
        <f t="shared" si="2"/>
        <v>4177</v>
      </c>
      <c r="G22" s="118">
        <f t="shared" si="6"/>
        <v>33</v>
      </c>
      <c r="H22" s="121">
        <f t="shared" si="3"/>
        <v>2462</v>
      </c>
      <c r="I22" s="115">
        <f t="shared" si="4"/>
        <v>6639</v>
      </c>
      <c r="J22" s="127">
        <f t="shared" si="5"/>
        <v>6639</v>
      </c>
      <c r="K22" s="171">
        <v>1.0</v>
      </c>
      <c r="L22" s="204">
        <v>3.5</v>
      </c>
      <c r="M22" s="174">
        <f>ROUND(($D$22/$E$3*K22)+($D$22/$H$2*L22),0)</f>
        <v>858</v>
      </c>
      <c r="N22" s="176">
        <v>1.0</v>
      </c>
      <c r="O22" s="178"/>
      <c r="P22" s="174">
        <f>ROUND(($D$22/$E$3*N22)+($D$22/$H$2*O22),0)</f>
        <v>597</v>
      </c>
      <c r="Q22" s="176">
        <v>1.0</v>
      </c>
      <c r="R22" s="290">
        <v>7.5</v>
      </c>
      <c r="S22" s="174">
        <f>ROUND(($D$22/$E$3*Q22)+($D$22/$H$2*R22),0)</f>
        <v>1156</v>
      </c>
      <c r="T22" s="176">
        <v>1.0</v>
      </c>
      <c r="U22" s="290">
        <v>7.5</v>
      </c>
      <c r="V22" s="174">
        <f>ROUND(($D$22/$E$3*T22)+($D$22/$H$2*U22),0)</f>
        <v>1156</v>
      </c>
      <c r="W22" s="176">
        <v>1.0</v>
      </c>
      <c r="X22" s="290">
        <v>3.5</v>
      </c>
      <c r="Y22" s="174">
        <f>ROUND(($D$22/$E$3*W22)+($D$22/$H$2*X22),0)</f>
        <v>858</v>
      </c>
      <c r="Z22" s="176">
        <v>1.0</v>
      </c>
      <c r="AA22" s="290">
        <v>7.5</v>
      </c>
      <c r="AB22" s="174">
        <f>ROUND(($D$22/$E$3*Z22)+($D$22/$H$2*AA22),0)</f>
        <v>1156</v>
      </c>
      <c r="AC22" s="176">
        <v>1.0</v>
      </c>
      <c r="AD22" s="290">
        <v>3.5</v>
      </c>
      <c r="AE22" s="174">
        <f>ROUND(($D$22/$E$3*AC22)+($D$22/$H$2*AD22),0)</f>
        <v>858</v>
      </c>
      <c r="AF22" s="193"/>
      <c r="AG22" s="178"/>
      <c r="AH22" s="174">
        <f>ROUND(($D$22/$E$3*AF22)+($D$22/$H$2*AG22),0)</f>
        <v>0</v>
      </c>
      <c r="AI22" s="193"/>
      <c r="AJ22" s="178"/>
      <c r="AK22" s="174">
        <f>ROUND(($D$22/$E$3*AI22)+($D$22/$H$2*AJ22),0)</f>
        <v>0</v>
      </c>
      <c r="AL22" s="193"/>
      <c r="AM22" s="178"/>
      <c r="AN22" s="174">
        <f>ROUND(($D$22/$E$3*AL22)+($D$22/$H$2*AM22),0)</f>
        <v>0</v>
      </c>
      <c r="AO22" s="193"/>
      <c r="AP22" s="178"/>
      <c r="AQ22" s="174">
        <f>ROUND(($D$22/$E$3*AO22)+($D$22/$H$2*AP22),0)</f>
        <v>0</v>
      </c>
      <c r="AR22" s="193"/>
      <c r="AS22" s="178"/>
      <c r="AT22" s="174">
        <f>ROUND(($D$22/$E$3*AR22)+($D$22/$H$2*AS22),0)</f>
        <v>0</v>
      </c>
      <c r="AU22" s="193"/>
      <c r="AV22" s="178"/>
      <c r="AW22" s="174">
        <f>ROUND(($D$22/$E$3*AU22)+($D$22/$H$2*AV22),0)</f>
        <v>0</v>
      </c>
      <c r="AX22" s="193"/>
      <c r="AY22" s="178"/>
      <c r="AZ22" s="174">
        <f>ROUND(($D$22/$E$3*AX22)+($D$22/$H$2*AY22),0)</f>
        <v>0</v>
      </c>
      <c r="BA22" s="193"/>
      <c r="BB22" s="178"/>
      <c r="BC22" s="174">
        <f>ROUND(($D$22/$E$3*BA22)+($D$22/$H$2*BB22),0)</f>
        <v>0</v>
      </c>
      <c r="BD22" s="193"/>
      <c r="BE22" s="178"/>
      <c r="BF22" s="174">
        <f>ROUND(($D$22/$E$3*BD22)+($D$22/$H$2*BE22),0)</f>
        <v>0</v>
      </c>
      <c r="BG22" s="193"/>
      <c r="BH22" s="178"/>
      <c r="BI22" s="174">
        <f>ROUND(($D$22/$E$3*BG22)+($D$22/$H$2*BH22),0)</f>
        <v>0</v>
      </c>
      <c r="BJ22" s="193"/>
      <c r="BK22" s="178"/>
      <c r="BL22" s="174">
        <f>ROUND(($D$22/$E$3*BJ22)+($D$22/$H$2*BK22),0)</f>
        <v>0</v>
      </c>
      <c r="BM22" s="193"/>
      <c r="BN22" s="178"/>
      <c r="BO22" s="174">
        <f>ROUND(($D$22/$E$3*BM22)+($D$22/$H$2*BN22),0)</f>
        <v>0</v>
      </c>
      <c r="BP22" s="193"/>
      <c r="BQ22" s="178"/>
      <c r="BR22" s="174">
        <f>ROUND(($D$22/$E$3*BP22)+($D$22/$H$2*BQ22),0)</f>
        <v>0</v>
      </c>
      <c r="BS22" s="193"/>
      <c r="BT22" s="178"/>
      <c r="BU22" s="174">
        <f>ROUND(($D$22/$E$3*BS22)+($D$22/$H$2*BT22),0)</f>
        <v>0</v>
      </c>
      <c r="BV22" s="193"/>
      <c r="BW22" s="178"/>
      <c r="BX22" s="174">
        <f>ROUND(($D$22/$E$3*BV22)+($D$22/$H$2*BW22),0)</f>
        <v>0</v>
      </c>
      <c r="BY22" s="193"/>
      <c r="BZ22" s="178"/>
      <c r="CA22" s="174">
        <f>ROUND(($D$22/$E$3*BY22)+($D$22/$H$2*BZ22),0)</f>
        <v>0</v>
      </c>
      <c r="CB22" s="193"/>
      <c r="CC22" s="178"/>
      <c r="CD22" s="174">
        <f>ROUND(($D$22/$E$3*CB22)+($D$22/$H$2*CC22),0)</f>
        <v>0</v>
      </c>
      <c r="CE22" s="193"/>
      <c r="CF22" s="178"/>
      <c r="CG22" s="174">
        <f>ROUND(($D$22/$E$3*CE22)+($D$22/$H$2*CF22),0)</f>
        <v>0</v>
      </c>
      <c r="CH22" s="193"/>
      <c r="CI22" s="178"/>
      <c r="CJ22" s="174">
        <f>ROUND(($D$22/$E$3*CH22)+($D$22/$H$2*CI22),0)</f>
        <v>0</v>
      </c>
      <c r="CK22" s="193"/>
      <c r="CL22" s="178"/>
      <c r="CM22" s="174">
        <f>ROUND(($D$22/$E$3*CK22)+($D$22/$H$2*CL22),0)</f>
        <v>0</v>
      </c>
      <c r="CN22" s="193"/>
      <c r="CO22" s="178"/>
      <c r="CP22" s="174">
        <f>ROUND(($D$22/$E$3*CN22)+($D$22/$H$2*CO22),0)</f>
        <v>0</v>
      </c>
      <c r="CQ22" s="193"/>
      <c r="CR22" s="178"/>
      <c r="CS22" s="174">
        <f>ROUND(($D$22/$E$3*CQ22)+($D$22/$H$2*CR22),0)</f>
        <v>0</v>
      </c>
      <c r="CT22" s="193"/>
      <c r="CU22" s="178"/>
      <c r="CV22" s="174">
        <f>ROUND(($D$22/$E$3*CT22)+($D$22/$H$2*CU22),0)</f>
        <v>0</v>
      </c>
      <c r="CW22" s="193"/>
      <c r="CX22" s="178"/>
      <c r="CY22" s="174">
        <f>ROUND(($D$22/$E$3*CW22)+($D$22/$H$2*CX22),0)</f>
        <v>0</v>
      </c>
      <c r="CZ22" s="193"/>
      <c r="DA22" s="178"/>
      <c r="DB22" s="174">
        <f>ROUND(($D$22/$E$3*CZ22)+($D$22/$H$2*DA22),0)</f>
        <v>0</v>
      </c>
    </row>
    <row r="23" ht="15.75" customHeight="1">
      <c r="A23" s="103">
        <v>20.0</v>
      </c>
      <c r="B23" s="352" t="s">
        <v>564</v>
      </c>
      <c r="C23" s="352" t="s">
        <v>50</v>
      </c>
      <c r="D23" s="353">
        <v>14500.0</v>
      </c>
      <c r="E23" s="115">
        <f t="shared" si="1"/>
        <v>6</v>
      </c>
      <c r="F23" s="115">
        <f t="shared" si="2"/>
        <v>2806</v>
      </c>
      <c r="G23" s="118">
        <f t="shared" si="6"/>
        <v>25</v>
      </c>
      <c r="H23" s="121">
        <f t="shared" si="3"/>
        <v>1462</v>
      </c>
      <c r="I23" s="115">
        <f t="shared" si="4"/>
        <v>4268</v>
      </c>
      <c r="J23" s="127">
        <f t="shared" si="5"/>
        <v>4268</v>
      </c>
      <c r="K23" s="171">
        <v>1.0</v>
      </c>
      <c r="L23" s="204">
        <v>3.0</v>
      </c>
      <c r="M23" s="174">
        <f>ROUND(($D$23/$E$3*K23)+($D$23/$H$2*L23),0)</f>
        <v>643</v>
      </c>
      <c r="N23" s="176">
        <v>1.0</v>
      </c>
      <c r="O23" s="178"/>
      <c r="P23" s="174">
        <f>ROUND(($D$23/$E$3*N23)+($D$23/$H$2*O23),0)</f>
        <v>468</v>
      </c>
      <c r="Q23" s="193"/>
      <c r="R23" s="178"/>
      <c r="S23" s="174">
        <f>ROUND(($D$23/$E$3*Q23)+($D$23/$H$2*R23),0)</f>
        <v>0</v>
      </c>
      <c r="T23" s="176">
        <v>1.0</v>
      </c>
      <c r="U23" s="290">
        <v>7.5</v>
      </c>
      <c r="V23" s="174">
        <f>ROUND(($D$23/$E$3*T23)+($D$23/$H$2*U23),0)</f>
        <v>906</v>
      </c>
      <c r="W23" s="176">
        <v>1.0</v>
      </c>
      <c r="X23" s="290">
        <v>6.5</v>
      </c>
      <c r="Y23" s="174">
        <f>ROUND(($D$23/$E$3*W23)+($D$23/$H$2*X23),0)</f>
        <v>848</v>
      </c>
      <c r="Z23" s="176">
        <v>1.0</v>
      </c>
      <c r="AA23" s="290">
        <v>3.5</v>
      </c>
      <c r="AB23" s="174">
        <f>ROUND(($D$23/$E$3*Z23)+($D$23/$H$2*AA23),0)</f>
        <v>672</v>
      </c>
      <c r="AC23" s="176">
        <v>1.0</v>
      </c>
      <c r="AD23" s="290">
        <v>4.5</v>
      </c>
      <c r="AE23" s="174">
        <f>ROUND(($D$23/$E$3*AC23)+($D$23/$H$2*AD23),0)</f>
        <v>731</v>
      </c>
      <c r="AF23" s="193"/>
      <c r="AG23" s="178"/>
      <c r="AH23" s="174">
        <f>ROUND(($D$23/$E$3*AF23)+($D$23/$H$2*AG23),0)</f>
        <v>0</v>
      </c>
      <c r="AI23" s="193"/>
      <c r="AJ23" s="178"/>
      <c r="AK23" s="174">
        <f>ROUND(($D$23/$E$3*AI23)+($D$23/$H$2*AJ23),0)</f>
        <v>0</v>
      </c>
      <c r="AL23" s="193"/>
      <c r="AM23" s="178"/>
      <c r="AN23" s="174">
        <f>ROUND(($D$23/$E$3*AL23)+($D$23/$H$2*AM23),0)</f>
        <v>0</v>
      </c>
      <c r="AO23" s="193"/>
      <c r="AP23" s="178"/>
      <c r="AQ23" s="174">
        <f>ROUND(($D$23/$E$3*AO23)+($D$23/$H$2*AP23),0)</f>
        <v>0</v>
      </c>
      <c r="AR23" s="193"/>
      <c r="AS23" s="178"/>
      <c r="AT23" s="174">
        <f>ROUND(($D$23/$E$3*AR23)+($D$23/$H$2*AS23),0)</f>
        <v>0</v>
      </c>
      <c r="AU23" s="193"/>
      <c r="AV23" s="178"/>
      <c r="AW23" s="174">
        <f>ROUND(($D$23/$E$3*AU23)+($D$23/$H$2*AV23),0)</f>
        <v>0</v>
      </c>
      <c r="AX23" s="193"/>
      <c r="AY23" s="178"/>
      <c r="AZ23" s="174">
        <f>ROUND(($D$23/$E$3*AX23)+($D$23/$H$2*AY23),0)</f>
        <v>0</v>
      </c>
      <c r="BA23" s="193"/>
      <c r="BB23" s="178"/>
      <c r="BC23" s="174">
        <f>ROUND(($D$23/$E$3*BA23)+($D$23/$H$2*BB23),0)</f>
        <v>0</v>
      </c>
      <c r="BD23" s="193"/>
      <c r="BE23" s="178"/>
      <c r="BF23" s="174">
        <f>ROUND(($D$23/$E$3*BD23)+($D$23/$H$2*BE23),0)</f>
        <v>0</v>
      </c>
      <c r="BG23" s="193"/>
      <c r="BH23" s="178"/>
      <c r="BI23" s="174">
        <f>ROUND(($D$23/$E$3*BG23)+($D$23/$H$2*BH23),0)</f>
        <v>0</v>
      </c>
      <c r="BJ23" s="193"/>
      <c r="BK23" s="178"/>
      <c r="BL23" s="174">
        <f>ROUND(($D$23/$E$3*BJ23)+($D$23/$H$2*BK23),0)</f>
        <v>0</v>
      </c>
      <c r="BM23" s="193"/>
      <c r="BN23" s="178"/>
      <c r="BO23" s="174">
        <f>ROUND(($D$23/$E$3*BM23)+($D$23/$H$2*BN23),0)</f>
        <v>0</v>
      </c>
      <c r="BP23" s="193"/>
      <c r="BQ23" s="178"/>
      <c r="BR23" s="174">
        <f>ROUND(($D$23/$E$3*BP23)+($D$23/$H$2*BQ23),0)</f>
        <v>0</v>
      </c>
      <c r="BS23" s="193"/>
      <c r="BT23" s="178"/>
      <c r="BU23" s="174">
        <f>ROUND(($D$23/$E$3*BS23)+($D$23/$H$2*BT23),0)</f>
        <v>0</v>
      </c>
      <c r="BV23" s="193"/>
      <c r="BW23" s="178"/>
      <c r="BX23" s="174">
        <f>ROUND(($D$23/$E$3*BV23)+($D$23/$H$2*BW23),0)</f>
        <v>0</v>
      </c>
      <c r="BY23" s="193"/>
      <c r="BZ23" s="178"/>
      <c r="CA23" s="174">
        <f>ROUND(($D$23/$E$3*BY23)+($D$23/$H$2*BZ23),0)</f>
        <v>0</v>
      </c>
      <c r="CB23" s="193"/>
      <c r="CC23" s="178"/>
      <c r="CD23" s="174">
        <f>ROUND(($D$23/$E$3*CB23)+($D$23/$H$2*CC23),0)</f>
        <v>0</v>
      </c>
      <c r="CE23" s="193"/>
      <c r="CF23" s="178"/>
      <c r="CG23" s="174">
        <f>ROUND(($D$23/$E$3*CE23)+($D$23/$H$2*CF23),0)</f>
        <v>0</v>
      </c>
      <c r="CH23" s="193"/>
      <c r="CI23" s="178"/>
      <c r="CJ23" s="174">
        <f>ROUND(($D$23/$E$3*CH23)+($D$23/$H$2*CI23),0)</f>
        <v>0</v>
      </c>
      <c r="CK23" s="193"/>
      <c r="CL23" s="178"/>
      <c r="CM23" s="174">
        <f>ROUND(($D$23/$E$3*CK23)+($D$23/$H$2*CL23),0)</f>
        <v>0</v>
      </c>
      <c r="CN23" s="193"/>
      <c r="CO23" s="178"/>
      <c r="CP23" s="174">
        <f>ROUND(($D$23/$E$3*CN23)+($D$23/$H$2*CO23),0)</f>
        <v>0</v>
      </c>
      <c r="CQ23" s="193"/>
      <c r="CR23" s="178"/>
      <c r="CS23" s="174">
        <f>ROUND(($D$23/$E$3*CQ23)+($D$23/$H$2*CR23),0)</f>
        <v>0</v>
      </c>
      <c r="CT23" s="193"/>
      <c r="CU23" s="178"/>
      <c r="CV23" s="174">
        <f>ROUND(($D$23/$E$3*CT23)+($D$23/$H$2*CU23),0)</f>
        <v>0</v>
      </c>
      <c r="CW23" s="193"/>
      <c r="CX23" s="178"/>
      <c r="CY23" s="174">
        <f>ROUND(($D$23/$E$3*CW23)+($D$23/$H$2*CX23),0)</f>
        <v>0</v>
      </c>
      <c r="CZ23" s="193"/>
      <c r="DA23" s="178"/>
      <c r="DB23" s="174">
        <f>ROUND(($D$23/$E$3*CZ23)+($D$23/$H$2*DA23),0)</f>
        <v>0</v>
      </c>
    </row>
    <row r="24" ht="15.75" customHeight="1">
      <c r="A24" s="103">
        <v>21.0</v>
      </c>
      <c r="B24" s="104" t="s">
        <v>577</v>
      </c>
      <c r="C24" s="104" t="s">
        <v>550</v>
      </c>
      <c r="D24" s="345">
        <v>21400.0</v>
      </c>
      <c r="E24" s="115">
        <f t="shared" si="1"/>
        <v>7</v>
      </c>
      <c r="F24" s="115">
        <f t="shared" si="2"/>
        <v>4832</v>
      </c>
      <c r="G24" s="118">
        <f t="shared" si="6"/>
        <v>17</v>
      </c>
      <c r="H24" s="121">
        <f t="shared" si="3"/>
        <v>1467</v>
      </c>
      <c r="I24" s="115">
        <f t="shared" si="4"/>
        <v>6299</v>
      </c>
      <c r="J24" s="127">
        <f t="shared" si="5"/>
        <v>6298</v>
      </c>
      <c r="K24" s="171">
        <v>1.0</v>
      </c>
      <c r="L24" s="204">
        <v>7.5</v>
      </c>
      <c r="M24" s="174">
        <f>ROUND(($D$24/$E$3*K24)+($D$24/$H$2*L24),0)</f>
        <v>1338</v>
      </c>
      <c r="N24" s="176">
        <v>1.0</v>
      </c>
      <c r="O24" s="290">
        <v>4.0</v>
      </c>
      <c r="P24" s="174">
        <f>ROUND(($D$24/$E$3*N24)+($D$24/$H$2*O24),0)</f>
        <v>1035</v>
      </c>
      <c r="Q24" s="176">
        <v>1.0</v>
      </c>
      <c r="R24" s="290">
        <v>6.5</v>
      </c>
      <c r="S24" s="174">
        <f>ROUND(($D$24/$E$3*Q24)+($D$24/$H$2*R24),0)</f>
        <v>1251</v>
      </c>
      <c r="T24" s="176">
        <v>1.0</v>
      </c>
      <c r="U24" s="290">
        <v>3.5</v>
      </c>
      <c r="V24" s="174">
        <f>ROUND(($D$24/$E$3*T24)+($D$24/$H$2*U24),0)</f>
        <v>992</v>
      </c>
      <c r="W24" s="176">
        <v>1.0</v>
      </c>
      <c r="X24" s="290">
        <v>3.5</v>
      </c>
      <c r="Y24" s="174">
        <f>ROUND(($D$24/$E$3*W24)+($D$24/$H$2*X24),0)</f>
        <v>992</v>
      </c>
      <c r="Z24" s="176">
        <v>1.0</v>
      </c>
      <c r="AA24" s="290">
        <v>-4.0</v>
      </c>
      <c r="AB24" s="174">
        <f>ROUND(($D$24/$E$3*Z24)+($D$24/$H$2*AA24),0)</f>
        <v>345</v>
      </c>
      <c r="AC24" s="176">
        <v>1.0</v>
      </c>
      <c r="AD24" s="290">
        <v>-4.0</v>
      </c>
      <c r="AE24" s="174">
        <f>ROUND(($D$24/$E$3*AC24)+($D$24/$H$2*AD24),0)</f>
        <v>345</v>
      </c>
      <c r="AF24" s="193"/>
      <c r="AG24" s="178"/>
      <c r="AH24" s="174">
        <f>ROUND(($D$24/$E$3*AF24)+($D$24/$H$2*AG24),0)</f>
        <v>0</v>
      </c>
      <c r="AI24" s="193"/>
      <c r="AJ24" s="178"/>
      <c r="AK24" s="174">
        <f>ROUND(($D$24/$E$3*AI24)+($D$24/$H$2*AJ24),0)</f>
        <v>0</v>
      </c>
      <c r="AL24" s="193"/>
      <c r="AM24" s="178"/>
      <c r="AN24" s="174">
        <f>ROUND(($D$24/$E$3*AL24)+($D$24/$H$2*AM24),0)</f>
        <v>0</v>
      </c>
      <c r="AO24" s="193"/>
      <c r="AP24" s="178"/>
      <c r="AQ24" s="174">
        <f>ROUND(($D$24/$E$3*AO24)+($D$24/$H$2*AP24),0)</f>
        <v>0</v>
      </c>
      <c r="AR24" s="193"/>
      <c r="AS24" s="178"/>
      <c r="AT24" s="174">
        <f>ROUND(($D$24/$E$3*AR24)+($D$24/$H$2*AS24),0)</f>
        <v>0</v>
      </c>
      <c r="AU24" s="193"/>
      <c r="AV24" s="178"/>
      <c r="AW24" s="174">
        <f>ROUND(($D$24/$E$3*AU24)+($D$24/$H$2*AV24),0)</f>
        <v>0</v>
      </c>
      <c r="AX24" s="193"/>
      <c r="AY24" s="178"/>
      <c r="AZ24" s="174">
        <f>ROUND(($D$24/$E$3*AX24)+($D$24/$H$2*AY24),0)</f>
        <v>0</v>
      </c>
      <c r="BA24" s="193"/>
      <c r="BB24" s="178"/>
      <c r="BC24" s="174">
        <f>ROUND(($D$24/$E$3*BA24)+($D$24/$H$2*BB24),0)</f>
        <v>0</v>
      </c>
      <c r="BD24" s="193"/>
      <c r="BE24" s="178"/>
      <c r="BF24" s="174">
        <f>ROUND(($D$24/$E$3*BD24)+($D$24/$H$2*BE24),0)</f>
        <v>0</v>
      </c>
      <c r="BG24" s="193"/>
      <c r="BH24" s="178"/>
      <c r="BI24" s="174">
        <f>ROUND(($D$24/$E$3*BG24)+($D$24/$H$2*BH24),0)</f>
        <v>0</v>
      </c>
      <c r="BJ24" s="193"/>
      <c r="BK24" s="178"/>
      <c r="BL24" s="174">
        <f>ROUND(($D$24/$E$3*BJ24)+($D$24/$H$2*BK24),0)</f>
        <v>0</v>
      </c>
      <c r="BM24" s="193"/>
      <c r="BN24" s="178"/>
      <c r="BO24" s="174">
        <f>ROUND(($D$24/$E$3*BM24)+($D$24/$H$2*BN24),0)</f>
        <v>0</v>
      </c>
      <c r="BP24" s="193"/>
      <c r="BQ24" s="178"/>
      <c r="BR24" s="174">
        <f>ROUND(($D$24/$E$3*BP24)+($D$24/$H$2*BQ24),0)</f>
        <v>0</v>
      </c>
      <c r="BS24" s="193"/>
      <c r="BT24" s="178"/>
      <c r="BU24" s="174">
        <f>ROUND(($D$24/$E$3*BS24)+($D$24/$H$2*BT24),0)</f>
        <v>0</v>
      </c>
      <c r="BV24" s="193"/>
      <c r="BW24" s="178"/>
      <c r="BX24" s="174">
        <f>ROUND(($D$24/$E$3*BV24)+($D$24/$H$2*BW24),0)</f>
        <v>0</v>
      </c>
      <c r="BY24" s="193"/>
      <c r="BZ24" s="178"/>
      <c r="CA24" s="174">
        <f>ROUND(($D$24/$E$3*BY24)+($D$24/$H$2*BZ24),0)</f>
        <v>0</v>
      </c>
      <c r="CB24" s="193"/>
      <c r="CC24" s="178"/>
      <c r="CD24" s="174">
        <f>ROUND(($D$24/$E$3*CB24)+($D$24/$H$2*CC24),0)</f>
        <v>0</v>
      </c>
      <c r="CE24" s="193"/>
      <c r="CF24" s="178"/>
      <c r="CG24" s="174">
        <f>ROUND(($D$24/$E$3*CE24)+($D$24/$H$2*CF24),0)</f>
        <v>0</v>
      </c>
      <c r="CH24" s="193"/>
      <c r="CI24" s="178"/>
      <c r="CJ24" s="174">
        <f>ROUND(($D$24/$E$3*CH24)+($D$24/$H$2*CI24),0)</f>
        <v>0</v>
      </c>
      <c r="CK24" s="193"/>
      <c r="CL24" s="178"/>
      <c r="CM24" s="174">
        <f>ROUND(($D$24/$E$3*CK24)+($D$24/$H$2*CL24),0)</f>
        <v>0</v>
      </c>
      <c r="CN24" s="193"/>
      <c r="CO24" s="178"/>
      <c r="CP24" s="174">
        <f>ROUND(($D$24/$E$3*CN24)+($D$24/$H$2*CO24),0)</f>
        <v>0</v>
      </c>
      <c r="CQ24" s="193"/>
      <c r="CR24" s="178"/>
      <c r="CS24" s="174">
        <f>ROUND(($D$24/$E$3*CQ24)+($D$24/$H$2*CR24),0)</f>
        <v>0</v>
      </c>
      <c r="CT24" s="193"/>
      <c r="CU24" s="178"/>
      <c r="CV24" s="174">
        <f>ROUND(($D$24/$E$3*CT24)+($D$24/$H$2*CU24),0)</f>
        <v>0</v>
      </c>
      <c r="CW24" s="193"/>
      <c r="CX24" s="178"/>
      <c r="CY24" s="174">
        <f>ROUND(($D$24/$E$3*CW24)+($D$24/$H$2*CX24),0)</f>
        <v>0</v>
      </c>
      <c r="CZ24" s="193"/>
      <c r="DA24" s="178"/>
      <c r="DB24" s="174">
        <f>ROUND(($D$24/$E$3*CZ24)+($D$24/$H$2*DA24),0)</f>
        <v>0</v>
      </c>
    </row>
    <row r="25" ht="15.75" customHeight="1">
      <c r="A25" s="103">
        <v>22.0</v>
      </c>
      <c r="B25" s="104" t="s">
        <v>578</v>
      </c>
      <c r="C25" s="104" t="s">
        <v>579</v>
      </c>
      <c r="D25" s="345">
        <v>21000.0</v>
      </c>
      <c r="E25" s="115">
        <f t="shared" si="1"/>
        <v>7</v>
      </c>
      <c r="F25" s="115">
        <f t="shared" si="2"/>
        <v>4742</v>
      </c>
      <c r="G25" s="118">
        <f t="shared" si="6"/>
        <v>14.5</v>
      </c>
      <c r="H25" s="121">
        <f t="shared" si="3"/>
        <v>1228</v>
      </c>
      <c r="I25" s="115">
        <f t="shared" si="4"/>
        <v>5970</v>
      </c>
      <c r="J25" s="127">
        <f t="shared" si="5"/>
        <v>5969</v>
      </c>
      <c r="K25" s="171">
        <v>1.0</v>
      </c>
      <c r="L25" s="204">
        <v>1.5</v>
      </c>
      <c r="M25" s="174">
        <f>ROUND(($D$25/$E$3*K25)+($D$25/$H$2*L25),0)</f>
        <v>804</v>
      </c>
      <c r="N25" s="176">
        <v>1.0</v>
      </c>
      <c r="O25" s="178"/>
      <c r="P25" s="174">
        <f>ROUND(($D$25/$E$3*N25)+($D$25/$H$2*O25),0)</f>
        <v>677</v>
      </c>
      <c r="Q25" s="176">
        <v>1.0</v>
      </c>
      <c r="R25" s="290">
        <v>2.5</v>
      </c>
      <c r="S25" s="174">
        <f>ROUND(($D$25/$E$3*Q25)+($D$25/$H$2*R25),0)</f>
        <v>889</v>
      </c>
      <c r="T25" s="176">
        <v>1.0</v>
      </c>
      <c r="U25" s="290">
        <v>3.5</v>
      </c>
      <c r="V25" s="174">
        <f>ROUND(($D$25/$E$3*T25)+($D$25/$H$2*U25),0)</f>
        <v>974</v>
      </c>
      <c r="W25" s="176">
        <v>1.0</v>
      </c>
      <c r="X25" s="290">
        <v>3.5</v>
      </c>
      <c r="Y25" s="174">
        <f>ROUND(($D$25/$E$3*W25)+($D$25/$H$2*X25),0)</f>
        <v>974</v>
      </c>
      <c r="Z25" s="176">
        <v>1.0</v>
      </c>
      <c r="AA25" s="290">
        <v>3.5</v>
      </c>
      <c r="AB25" s="174">
        <f t="shared" ref="AB25:AB26" si="7">ROUND(($D$25/$E$3*Z25)+($D$25/$H$2*AA25),0)</f>
        <v>974</v>
      </c>
      <c r="AC25" s="176">
        <v>1.0</v>
      </c>
      <c r="AD25" s="178"/>
      <c r="AE25" s="174">
        <f>ROUND(($D$25/$E$3*AC25)+($D$25/$H$2*AD25),0)</f>
        <v>677</v>
      </c>
      <c r="AF25" s="193"/>
      <c r="AG25" s="178"/>
      <c r="AH25" s="174">
        <f>ROUND(($D$25/$E$3*AF25)+($D$25/$H$2*AG25),0)</f>
        <v>0</v>
      </c>
      <c r="AI25" s="193"/>
      <c r="AJ25" s="178"/>
      <c r="AK25" s="174">
        <f>ROUND(($D$25/$E$3*AI25)+($D$25/$H$2*AJ25),0)</f>
        <v>0</v>
      </c>
      <c r="AL25" s="193"/>
      <c r="AM25" s="178"/>
      <c r="AN25" s="174">
        <f>ROUND(($D$25/$E$3*AL25)+($D$25/$H$2*AM25),0)</f>
        <v>0</v>
      </c>
      <c r="AO25" s="193"/>
      <c r="AP25" s="178"/>
      <c r="AQ25" s="174">
        <f>ROUND(($D$25/$E$3*AO25)+($D$25/$H$2*AP25),0)</f>
        <v>0</v>
      </c>
      <c r="AR25" s="193"/>
      <c r="AS25" s="178"/>
      <c r="AT25" s="174">
        <f>ROUND(($D$25/$E$3*AR25)+($D$25/$H$2*AS25),0)</f>
        <v>0</v>
      </c>
      <c r="AU25" s="193"/>
      <c r="AV25" s="178"/>
      <c r="AW25" s="174">
        <f>ROUND(($D$25/$E$3*AU25)+($D$25/$H$2*AV25),0)</f>
        <v>0</v>
      </c>
      <c r="AX25" s="193"/>
      <c r="AY25" s="178"/>
      <c r="AZ25" s="174">
        <f>ROUND(($D$25/$E$3*AX25)+($D$25/$H$2*AY25),0)</f>
        <v>0</v>
      </c>
      <c r="BA25" s="193"/>
      <c r="BB25" s="178"/>
      <c r="BC25" s="174">
        <f>ROUND(($D$25/$E$3*BA25)+($D$25/$H$2*BB25),0)</f>
        <v>0</v>
      </c>
      <c r="BD25" s="193"/>
      <c r="BE25" s="178"/>
      <c r="BF25" s="174">
        <f>ROUND(($D$25/$E$3*BD25)+($D$25/$H$2*BE25),0)</f>
        <v>0</v>
      </c>
      <c r="BG25" s="193"/>
      <c r="BH25" s="178"/>
      <c r="BI25" s="174">
        <f>ROUND(($D$25/$E$3*BG25)+($D$25/$H$2*BH25),0)</f>
        <v>0</v>
      </c>
      <c r="BJ25" s="193"/>
      <c r="BK25" s="178"/>
      <c r="BL25" s="174">
        <f>ROUND(($D$25/$E$3*BJ25)+($D$25/$H$2*BK25),0)</f>
        <v>0</v>
      </c>
      <c r="BM25" s="193"/>
      <c r="BN25" s="178"/>
      <c r="BO25" s="174">
        <f>ROUND(($D$25/$E$3*BM25)+($D$25/$H$2*BN25),0)</f>
        <v>0</v>
      </c>
      <c r="BP25" s="193"/>
      <c r="BQ25" s="178"/>
      <c r="BR25" s="174">
        <f>ROUND(($D$25/$E$3*BP25)+($D$25/$H$2*BQ25),0)</f>
        <v>0</v>
      </c>
      <c r="BS25" s="193"/>
      <c r="BT25" s="178"/>
      <c r="BU25" s="174">
        <f>ROUND(($D$25/$E$3*BS25)+($D$25/$H$2*BT25),0)</f>
        <v>0</v>
      </c>
      <c r="BV25" s="193"/>
      <c r="BW25" s="178"/>
      <c r="BX25" s="174">
        <f>ROUND(($D$25/$E$3*BV25)+($D$25/$H$2*BW25),0)</f>
        <v>0</v>
      </c>
      <c r="BY25" s="193"/>
      <c r="BZ25" s="178"/>
      <c r="CA25" s="174">
        <f>ROUND(($D$25/$E$3*BY25)+($D$25/$H$2*BZ25),0)</f>
        <v>0</v>
      </c>
      <c r="CB25" s="193"/>
      <c r="CC25" s="178"/>
      <c r="CD25" s="174">
        <f>ROUND(($D$25/$E$3*CB25)+($D$25/$H$2*CC25),0)</f>
        <v>0</v>
      </c>
      <c r="CE25" s="193"/>
      <c r="CF25" s="178"/>
      <c r="CG25" s="174">
        <f>ROUND(($D$25/$E$3*CE25)+($D$25/$H$2*CF25),0)</f>
        <v>0</v>
      </c>
      <c r="CH25" s="193"/>
      <c r="CI25" s="178"/>
      <c r="CJ25" s="174">
        <f>ROUND(($D$25/$E$3*CH25)+($D$25/$H$2*CI25),0)</f>
        <v>0</v>
      </c>
      <c r="CK25" s="193"/>
      <c r="CL25" s="178"/>
      <c r="CM25" s="174">
        <f>ROUND(($D$25/$E$3*CK25)+($D$25/$H$2*CL25),0)</f>
        <v>0</v>
      </c>
      <c r="CN25" s="193"/>
      <c r="CO25" s="178"/>
      <c r="CP25" s="174">
        <f>ROUND(($D$25/$E$3*CN25)+($D$25/$H$2*CO25),0)</f>
        <v>0</v>
      </c>
      <c r="CQ25" s="193"/>
      <c r="CR25" s="178"/>
      <c r="CS25" s="174">
        <f>ROUND(($D$25/$E$3*CQ25)+($D$25/$H$2*CR25),0)</f>
        <v>0</v>
      </c>
      <c r="CT25" s="193"/>
      <c r="CU25" s="178"/>
      <c r="CV25" s="174">
        <f>ROUND(($D$25/$E$3*CT25)+($D$25/$H$2*CU25),0)</f>
        <v>0</v>
      </c>
      <c r="CW25" s="193"/>
      <c r="CX25" s="178"/>
      <c r="CY25" s="174">
        <f>ROUND(($D$25/$E$3*CW25)+($D$25/$H$2*CX25),0)</f>
        <v>0</v>
      </c>
      <c r="CZ25" s="193"/>
      <c r="DA25" s="178"/>
      <c r="DB25" s="174">
        <f>ROUND(($D$25/$E$3*CZ25)+($D$25/$H$2*DA25),0)</f>
        <v>0</v>
      </c>
    </row>
    <row r="26" ht="15.75" customHeight="1">
      <c r="A26" s="103">
        <v>23.0</v>
      </c>
      <c r="B26" s="235" t="s">
        <v>580</v>
      </c>
      <c r="C26" s="235" t="s">
        <v>486</v>
      </c>
      <c r="D26" s="235">
        <v>19500.0</v>
      </c>
      <c r="E26" s="115">
        <f t="shared" si="1"/>
        <v>7</v>
      </c>
      <c r="F26" s="115">
        <f t="shared" si="2"/>
        <v>4403</v>
      </c>
      <c r="G26" s="118">
        <f t="shared" si="6"/>
        <v>21.5</v>
      </c>
      <c r="H26" s="121">
        <f t="shared" si="3"/>
        <v>1691</v>
      </c>
      <c r="I26" s="115">
        <f t="shared" si="4"/>
        <v>6094</v>
      </c>
      <c r="J26" s="127">
        <f t="shared" si="5"/>
        <v>6163</v>
      </c>
      <c r="K26" s="171">
        <v>1.0</v>
      </c>
      <c r="L26" s="204">
        <v>3.5</v>
      </c>
      <c r="M26" s="174">
        <f>ROUND(($D$26/$E$3*K26)+($D$26/$H$2*L26),0)</f>
        <v>904</v>
      </c>
      <c r="N26" s="176">
        <v>1.0</v>
      </c>
      <c r="O26" s="178"/>
      <c r="P26" s="174">
        <f>ROUND(($D$26/$E$3*N26)+($D$26/$H$2*O26),0)</f>
        <v>629</v>
      </c>
      <c r="Q26" s="176">
        <v>1.0</v>
      </c>
      <c r="R26" s="178"/>
      <c r="S26" s="174">
        <f>ROUND(($D$26/$E$3*Q26)+($D$26/$H$2*R26),0)</f>
        <v>629</v>
      </c>
      <c r="T26" s="176">
        <v>1.0</v>
      </c>
      <c r="U26" s="290">
        <v>3.5</v>
      </c>
      <c r="V26" s="174">
        <f>ROUND(($D$26/$E$3*T26)+($D$26/$H$2*U26),0)</f>
        <v>904</v>
      </c>
      <c r="W26" s="176">
        <v>1.0</v>
      </c>
      <c r="X26" s="290">
        <v>7.5</v>
      </c>
      <c r="Y26" s="174">
        <f>ROUND(($D$26/$E$3*W26)+($D$26/$H$2*X26),0)</f>
        <v>1219</v>
      </c>
      <c r="Z26" s="176">
        <v>1.0</v>
      </c>
      <c r="AA26" s="290">
        <v>3.5</v>
      </c>
      <c r="AB26" s="174">
        <f t="shared" si="7"/>
        <v>974</v>
      </c>
      <c r="AC26" s="176">
        <v>1.0</v>
      </c>
      <c r="AD26" s="290">
        <v>3.5</v>
      </c>
      <c r="AE26" s="174">
        <f>ROUND(($D$26/$E$3*AC26)+($D$26/$H$2*AD26),0)</f>
        <v>904</v>
      </c>
      <c r="AF26" s="193"/>
      <c r="AG26" s="178"/>
      <c r="AH26" s="174">
        <f>ROUND(($D$26/$E$3*AF26)+($D$26/$H$2*AG26),0)</f>
        <v>0</v>
      </c>
      <c r="AI26" s="193"/>
      <c r="AJ26" s="178"/>
      <c r="AK26" s="174">
        <f>ROUND(($D$26/$E$3*AI26)+($D$26/$H$2*AJ26),0)</f>
        <v>0</v>
      </c>
      <c r="AL26" s="193"/>
      <c r="AM26" s="178"/>
      <c r="AN26" s="174">
        <f>ROUND(($D$26/$E$3*AL26)+($D$26/$H$2*AM26),0)</f>
        <v>0</v>
      </c>
      <c r="AO26" s="193"/>
      <c r="AP26" s="178"/>
      <c r="AQ26" s="174">
        <f>ROUND(($D$26/$E$3*AO26)+($D$26/$H$2*AP26),0)</f>
        <v>0</v>
      </c>
      <c r="AR26" s="193"/>
      <c r="AS26" s="178"/>
      <c r="AT26" s="174">
        <f>ROUND(($D$26/$E$3*AR26)+($D$26/$H$2*AS26),0)</f>
        <v>0</v>
      </c>
      <c r="AU26" s="193"/>
      <c r="AV26" s="178"/>
      <c r="AW26" s="174">
        <f>ROUND(($D$26/$E$3*AU26)+($D$26/$H$2*AV26),0)</f>
        <v>0</v>
      </c>
      <c r="AX26" s="193"/>
      <c r="AY26" s="178"/>
      <c r="AZ26" s="174">
        <f>ROUND(($D$26/$E$3*AX26)+($D$26/$H$2*AY26),0)</f>
        <v>0</v>
      </c>
      <c r="BA26" s="193"/>
      <c r="BB26" s="178"/>
      <c r="BC26" s="174">
        <f>ROUND(($D$26/$E$3*BA26)+($D$26/$H$2*BB26),0)</f>
        <v>0</v>
      </c>
      <c r="BD26" s="193"/>
      <c r="BE26" s="178"/>
      <c r="BF26" s="174">
        <f>ROUND(($D$26/$E$3*BD26)+($D$26/$H$2*BE26),0)</f>
        <v>0</v>
      </c>
      <c r="BG26" s="193"/>
      <c r="BH26" s="178"/>
      <c r="BI26" s="174">
        <f>ROUND(($D$26/$E$3*BG26)+($D$26/$H$2*BH26),0)</f>
        <v>0</v>
      </c>
      <c r="BJ26" s="193"/>
      <c r="BK26" s="178"/>
      <c r="BL26" s="174">
        <f>ROUND(($D$26/$E$3*BJ26)+($D$26/$H$2*BK26),0)</f>
        <v>0</v>
      </c>
      <c r="BM26" s="193"/>
      <c r="BN26" s="178"/>
      <c r="BO26" s="174">
        <f>ROUND(($D$26/$E$3*BM26)+($D$26/$H$2*BN26),0)</f>
        <v>0</v>
      </c>
      <c r="BP26" s="193"/>
      <c r="BQ26" s="178"/>
      <c r="BR26" s="174">
        <f>ROUND(($D$26/$E$3*BP26)+($D$26/$H$2*BQ26),0)</f>
        <v>0</v>
      </c>
      <c r="BS26" s="193"/>
      <c r="BT26" s="178"/>
      <c r="BU26" s="174">
        <f>ROUND(($D$26/$E$3*BS26)+($D$26/$H$2*BT26),0)</f>
        <v>0</v>
      </c>
      <c r="BV26" s="193"/>
      <c r="BW26" s="178"/>
      <c r="BX26" s="174">
        <f>ROUND(($D$26/$E$3*BV26)+($D$26/$H$2*BW26),0)</f>
        <v>0</v>
      </c>
      <c r="BY26" s="193"/>
      <c r="BZ26" s="178"/>
      <c r="CA26" s="174">
        <f>ROUND(($D$26/$E$3*BY26)+($D$26/$H$2*BZ26),0)</f>
        <v>0</v>
      </c>
      <c r="CB26" s="193"/>
      <c r="CC26" s="178"/>
      <c r="CD26" s="174">
        <f>ROUND(($D$26/$E$3*CB26)+($D$26/$H$2*CC26),0)</f>
        <v>0</v>
      </c>
      <c r="CE26" s="193"/>
      <c r="CF26" s="178"/>
      <c r="CG26" s="174">
        <f>ROUND(($D$26/$E$3*CE26)+($D$26/$H$2*CF26),0)</f>
        <v>0</v>
      </c>
      <c r="CH26" s="193"/>
      <c r="CI26" s="178"/>
      <c r="CJ26" s="174">
        <f>ROUND(($D$26/$E$3*CH26)+($D$26/$H$2*CI26),0)</f>
        <v>0</v>
      </c>
      <c r="CK26" s="193"/>
      <c r="CL26" s="178"/>
      <c r="CM26" s="174">
        <f>ROUND(($D$26/$E$3*CK26)+($D$26/$H$2*CL26),0)</f>
        <v>0</v>
      </c>
      <c r="CN26" s="193"/>
      <c r="CO26" s="178"/>
      <c r="CP26" s="174">
        <f>ROUND(($D$26/$E$3*CN26)+($D$26/$H$2*CO26),0)</f>
        <v>0</v>
      </c>
      <c r="CQ26" s="193"/>
      <c r="CR26" s="178"/>
      <c r="CS26" s="174">
        <f>ROUND(($D$26/$E$3*CQ26)+($D$26/$H$2*CR26),0)</f>
        <v>0</v>
      </c>
      <c r="CT26" s="193"/>
      <c r="CU26" s="178"/>
      <c r="CV26" s="174">
        <f>ROUND(($D$26/$E$3*CT26)+($D$26/$H$2*CU26),0)</f>
        <v>0</v>
      </c>
      <c r="CW26" s="193"/>
      <c r="CX26" s="178"/>
      <c r="CY26" s="174">
        <f>ROUND(($D$26/$E$3*CW26)+($D$26/$H$2*CX26),0)</f>
        <v>0</v>
      </c>
      <c r="CZ26" s="193"/>
      <c r="DA26" s="178"/>
      <c r="DB26" s="174">
        <f>ROUND(($D$26/$E$3*CZ26)+($D$26/$H$2*DA26),0)</f>
        <v>0</v>
      </c>
    </row>
    <row r="27">
      <c r="A27" s="103">
        <v>24.0</v>
      </c>
      <c r="B27" s="235" t="s">
        <v>584</v>
      </c>
      <c r="C27" s="235" t="s">
        <v>585</v>
      </c>
      <c r="D27" s="235">
        <v>16000.0</v>
      </c>
      <c r="E27" s="115">
        <f t="shared" si="1"/>
        <v>7</v>
      </c>
      <c r="F27" s="350">
        <f t="shared" si="2"/>
        <v>3613</v>
      </c>
      <c r="G27" s="118">
        <f t="shared" si="6"/>
        <v>21.5</v>
      </c>
      <c r="H27" s="351">
        <f t="shared" si="3"/>
        <v>1387</v>
      </c>
      <c r="I27" s="350">
        <f t="shared" si="4"/>
        <v>5000</v>
      </c>
      <c r="J27" s="127">
        <f t="shared" si="5"/>
        <v>5000</v>
      </c>
      <c r="K27" s="171">
        <v>1.0</v>
      </c>
      <c r="L27" s="204">
        <v>7.5</v>
      </c>
      <c r="M27" s="174">
        <f>ROUND(($D$27/$E$3*K27)+($D$27/$H$2*L27),0)</f>
        <v>1000</v>
      </c>
      <c r="N27" s="176">
        <v>1.0</v>
      </c>
      <c r="O27" s="178"/>
      <c r="P27" s="174">
        <f>ROUND(($D$27/$E$3*N27)+($D$27/$H$2*O27),0)</f>
        <v>516</v>
      </c>
      <c r="Q27" s="176">
        <v>1.0</v>
      </c>
      <c r="R27" s="178"/>
      <c r="S27" s="174">
        <f>ROUND(($D$27/$E$3*Q27)+($D$27/$H$2*R27),0)</f>
        <v>516</v>
      </c>
      <c r="T27" s="176">
        <v>1.0</v>
      </c>
      <c r="U27" s="290">
        <v>3.5</v>
      </c>
      <c r="V27" s="174">
        <f>ROUND(($D$27/$E$3*T27)+($D$27/$H$2*U27),0)</f>
        <v>742</v>
      </c>
      <c r="W27" s="176">
        <v>1.0</v>
      </c>
      <c r="X27" s="290">
        <v>3.5</v>
      </c>
      <c r="Y27" s="174">
        <f>ROUND(($D$27/$E$3*W27)+($D$27/$H$2*X27),0)</f>
        <v>742</v>
      </c>
      <c r="Z27" s="176">
        <v>1.0</v>
      </c>
      <c r="AA27" s="290">
        <v>3.5</v>
      </c>
      <c r="AB27" s="174">
        <f>ROUND(($D$27/$E$3*Z27)+($D$27/$H$2*AA27),0)</f>
        <v>742</v>
      </c>
      <c r="AC27" s="176">
        <v>1.0</v>
      </c>
      <c r="AD27" s="290">
        <v>3.5</v>
      </c>
      <c r="AE27" s="174">
        <f>ROUND(($D$27/$E$3*AC27)+($D$27/$H$2*AD27),0)</f>
        <v>742</v>
      </c>
      <c r="AF27" s="193"/>
      <c r="AG27" s="178"/>
      <c r="AH27" s="174">
        <f>ROUND(($D$27/$E$3*AF27)+($D$27/$H$2*AG27),0)</f>
        <v>0</v>
      </c>
      <c r="AI27" s="193"/>
      <c r="AJ27" s="178"/>
      <c r="AK27" s="174">
        <f>ROUND(($D$27/$E$3*AI27)+($D$27/$H$2*AJ27),0)</f>
        <v>0</v>
      </c>
      <c r="AL27" s="193"/>
      <c r="AM27" s="178"/>
      <c r="AN27" s="174">
        <f>ROUND(($D$27/$E$3*AL27)+($D$27/$H$2*AM27),0)</f>
        <v>0</v>
      </c>
      <c r="AO27" s="193"/>
      <c r="AP27" s="178"/>
      <c r="AQ27" s="174">
        <f>ROUND(($D$27/$E$3*AO27)+($D$27/$H$2*AP27),0)</f>
        <v>0</v>
      </c>
      <c r="AR27" s="193"/>
      <c r="AS27" s="178"/>
      <c r="AT27" s="174">
        <f>ROUND(($D$27/$E$3*AR27)+($D$27/$H$2*AS27),0)</f>
        <v>0</v>
      </c>
      <c r="AU27" s="193"/>
      <c r="AV27" s="178"/>
      <c r="AW27" s="174">
        <f>ROUND(($D$27/$E$3*AU27)+($D$27/$H$2*AV27),0)</f>
        <v>0</v>
      </c>
      <c r="AX27" s="193"/>
      <c r="AY27" s="178"/>
      <c r="AZ27" s="174">
        <f>ROUND(($D$27/$E$3*AX27)+($D$27/$H$2*AY27),0)</f>
        <v>0</v>
      </c>
      <c r="BA27" s="193"/>
      <c r="BB27" s="178"/>
      <c r="BC27" s="174">
        <f>ROUND(($D$27/$E$3*BA27)+($D$27/$H$2*BB27),0)</f>
        <v>0</v>
      </c>
      <c r="BD27" s="193"/>
      <c r="BE27" s="178"/>
      <c r="BF27" s="174">
        <f>ROUND(($D$27/$E$3*BD27)+($D$27/$H$2*BE27),0)</f>
        <v>0</v>
      </c>
      <c r="BG27" s="193"/>
      <c r="BH27" s="178"/>
      <c r="BI27" s="174">
        <f>ROUND(($D$27/$E$3*BG27)+($D$27/$H$2*BH27),0)</f>
        <v>0</v>
      </c>
      <c r="BJ27" s="193"/>
      <c r="BK27" s="178"/>
      <c r="BL27" s="174">
        <f>ROUND(($D$27/$E$3*BJ27)+($D$27/$H$2*BK27),0)</f>
        <v>0</v>
      </c>
      <c r="BM27" s="193"/>
      <c r="BN27" s="178"/>
      <c r="BO27" s="174">
        <f>ROUND(($D$27/$E$3*BM27)+($D$27/$H$2*BN27),0)</f>
        <v>0</v>
      </c>
      <c r="BP27" s="193"/>
      <c r="BQ27" s="178"/>
      <c r="BR27" s="174">
        <f>ROUND(($D$27/$E$3*BP27)+($D$27/$H$2*BQ27),0)</f>
        <v>0</v>
      </c>
      <c r="BS27" s="193"/>
      <c r="BT27" s="178"/>
      <c r="BU27" s="174">
        <f>ROUND(($D$27/$E$3*BS27)+($D$27/$H$2*BT27),0)</f>
        <v>0</v>
      </c>
      <c r="BV27" s="193"/>
      <c r="BW27" s="178"/>
      <c r="BX27" s="174">
        <f>ROUND(($D$27/$E$3*BV27)+($D$27/$H$2*BW27),0)</f>
        <v>0</v>
      </c>
      <c r="BY27" s="193"/>
      <c r="BZ27" s="178"/>
      <c r="CA27" s="174">
        <f>ROUND(($D$27/$E$3*BY27)+($D$27/$H$2*BZ27),0)</f>
        <v>0</v>
      </c>
      <c r="CB27" s="193"/>
      <c r="CC27" s="178"/>
      <c r="CD27" s="174">
        <f>ROUND(($D$27/$E$3*CB27)+($D$27/$H$2*CC27),0)</f>
        <v>0</v>
      </c>
      <c r="CE27" s="193"/>
      <c r="CF27" s="178"/>
      <c r="CG27" s="174">
        <f>ROUND(($D$27/$E$3*CE27)+($D$27/$H$2*CF27),0)</f>
        <v>0</v>
      </c>
      <c r="CH27" s="193"/>
      <c r="CI27" s="178"/>
      <c r="CJ27" s="174">
        <f>ROUND(($D$27/$E$3*CH27)+($D$27/$H$2*CI27),0)</f>
        <v>0</v>
      </c>
      <c r="CK27" s="193"/>
      <c r="CL27" s="178"/>
      <c r="CM27" s="174">
        <f>ROUND(($D$27/$E$3*CK27)+($D$27/$H$2*CL27),0)</f>
        <v>0</v>
      </c>
      <c r="CN27" s="193"/>
      <c r="CO27" s="178"/>
      <c r="CP27" s="174">
        <f>ROUND(($D$27/$E$3*CN27)+($D$27/$H$2*CO27),0)</f>
        <v>0</v>
      </c>
      <c r="CQ27" s="193"/>
      <c r="CR27" s="178"/>
      <c r="CS27" s="174">
        <f>ROUND(($D$27/$E$3*CQ27)+($D$27/$H$2*CR27),0)</f>
        <v>0</v>
      </c>
      <c r="CT27" s="193"/>
      <c r="CU27" s="178"/>
      <c r="CV27" s="174">
        <f>ROUND(($D$27/$E$3*CT27)+($D$27/$H$2*CU27),0)</f>
        <v>0</v>
      </c>
      <c r="CW27" s="193"/>
      <c r="CX27" s="178"/>
      <c r="CY27" s="174">
        <f>ROUND(($D$27/$E$3*CW27)+($D$27/$H$2*CX27),0)</f>
        <v>0</v>
      </c>
      <c r="CZ27" s="193"/>
      <c r="DA27" s="178"/>
      <c r="DB27" s="174">
        <f>ROUND(($D$27/$E$3*CZ27)+($D$27/$H$2*DA27),0)</f>
        <v>0</v>
      </c>
    </row>
    <row r="28" ht="15.75" customHeight="1">
      <c r="A28" s="103">
        <v>25.0</v>
      </c>
      <c r="B28" s="104" t="s">
        <v>587</v>
      </c>
      <c r="C28" s="104" t="s">
        <v>585</v>
      </c>
      <c r="D28" s="345">
        <v>16000.0</v>
      </c>
      <c r="E28" s="115">
        <f t="shared" si="1"/>
        <v>7</v>
      </c>
      <c r="F28" s="115">
        <f t="shared" si="2"/>
        <v>3613</v>
      </c>
      <c r="G28" s="118">
        <f t="shared" si="6"/>
        <v>17.5</v>
      </c>
      <c r="H28" s="121">
        <f t="shared" si="3"/>
        <v>1129</v>
      </c>
      <c r="I28" s="115">
        <f t="shared" si="4"/>
        <v>4742</v>
      </c>
      <c r="J28" s="127">
        <f t="shared" si="5"/>
        <v>4742</v>
      </c>
      <c r="K28" s="171">
        <v>1.0</v>
      </c>
      <c r="L28" s="204">
        <v>3.5</v>
      </c>
      <c r="M28" s="174">
        <f>ROUND(($D$28/$E$3*K28)+($D$28/$H$2*L28),0)</f>
        <v>742</v>
      </c>
      <c r="N28" s="176">
        <v>1.0</v>
      </c>
      <c r="O28" s="178"/>
      <c r="P28" s="174">
        <f>ROUND(($D$28/$E$3*N28)+($D$28/$H$2*O28),0)</f>
        <v>516</v>
      </c>
      <c r="Q28" s="176">
        <v>1.0</v>
      </c>
      <c r="R28" s="290">
        <v>3.5</v>
      </c>
      <c r="S28" s="174">
        <f>ROUND(($D$28/$E$3*Q28)+($D$28/$H$2*R28),0)</f>
        <v>742</v>
      </c>
      <c r="T28" s="176">
        <v>1.0</v>
      </c>
      <c r="U28" s="178"/>
      <c r="V28" s="174">
        <f>ROUND(($D$28/$E$3*T28)+($D$28/$H$2*U28),0)</f>
        <v>516</v>
      </c>
      <c r="W28" s="176">
        <v>1.0</v>
      </c>
      <c r="X28" s="290">
        <v>3.5</v>
      </c>
      <c r="Y28" s="174">
        <f>ROUND(($D$28/$E$3*W28)+($D$28/$H$2*X28),0)</f>
        <v>742</v>
      </c>
      <c r="Z28" s="176">
        <v>1.0</v>
      </c>
      <c r="AA28" s="290">
        <v>3.5</v>
      </c>
      <c r="AB28" s="174">
        <f>ROUND(($D$28/$E$3*Z28)+($D$28/$H$2*AA28),0)</f>
        <v>742</v>
      </c>
      <c r="AC28" s="176">
        <v>1.0</v>
      </c>
      <c r="AD28" s="290">
        <v>3.5</v>
      </c>
      <c r="AE28" s="174">
        <f>ROUND(($D$28/$E$3*AC28)+($D$28/$H$2*AD28),0)</f>
        <v>742</v>
      </c>
      <c r="AF28" s="193"/>
      <c r="AG28" s="178"/>
      <c r="AH28" s="174">
        <f>ROUND(($D$28/$E$3*AF28)+($D$28/$H$2*AG28),0)</f>
        <v>0</v>
      </c>
      <c r="AI28" s="193"/>
      <c r="AJ28" s="178"/>
      <c r="AK28" s="174">
        <f>ROUND(($D$28/$E$3*AI28)+($D$28/$H$2*AJ28),0)</f>
        <v>0</v>
      </c>
      <c r="AL28" s="193"/>
      <c r="AM28" s="178"/>
      <c r="AN28" s="174">
        <f>ROUND(($D$28/$E$3*AL28)+($D$28/$H$2*AM28),0)</f>
        <v>0</v>
      </c>
      <c r="AO28" s="193"/>
      <c r="AP28" s="178"/>
      <c r="AQ28" s="174">
        <f>ROUND(($D$28/$E$3*AO28)+($D$28/$H$2*AP28),0)</f>
        <v>0</v>
      </c>
      <c r="AR28" s="193"/>
      <c r="AS28" s="178"/>
      <c r="AT28" s="174">
        <f>ROUND(($D$28/$E$3*AR28)+($D$28/$H$2*AS28),0)</f>
        <v>0</v>
      </c>
      <c r="AU28" s="193"/>
      <c r="AV28" s="178"/>
      <c r="AW28" s="174">
        <f>ROUND(($D$28/$E$3*AU28)+($D$28/$H$2*AV28),0)</f>
        <v>0</v>
      </c>
      <c r="AX28" s="193"/>
      <c r="AY28" s="178"/>
      <c r="AZ28" s="174">
        <f>ROUND(($D$28/$E$3*AX28)+($D$28/$H$2*AY28),0)</f>
        <v>0</v>
      </c>
      <c r="BA28" s="193"/>
      <c r="BB28" s="178"/>
      <c r="BC28" s="174">
        <f>ROUND(($D$28/$E$3*BA28)+($D$28/$H$2*BB28),0)</f>
        <v>0</v>
      </c>
      <c r="BD28" s="193"/>
      <c r="BE28" s="178"/>
      <c r="BF28" s="174">
        <f>ROUND(($D$28/$E$3*BD28)+($D$28/$H$2*BE28),0)</f>
        <v>0</v>
      </c>
      <c r="BG28" s="193"/>
      <c r="BH28" s="178"/>
      <c r="BI28" s="174">
        <f>ROUND(($D$28/$E$3*BG28)+($D$28/$H$2*BH28),0)</f>
        <v>0</v>
      </c>
      <c r="BJ28" s="193"/>
      <c r="BK28" s="178"/>
      <c r="BL28" s="174">
        <f>ROUND(($D$28/$E$3*BJ28)+($D$28/$H$2*BK28),0)</f>
        <v>0</v>
      </c>
      <c r="BM28" s="193"/>
      <c r="BN28" s="178"/>
      <c r="BO28" s="174">
        <f>ROUND(($D$28/$E$3*BM28)+($D$28/$H$2*BN28),0)</f>
        <v>0</v>
      </c>
      <c r="BP28" s="193"/>
      <c r="BQ28" s="178"/>
      <c r="BR28" s="174">
        <f>ROUND(($D$28/$E$3*BP28)+($D$28/$H$2*BQ28),0)</f>
        <v>0</v>
      </c>
      <c r="BS28" s="193"/>
      <c r="BT28" s="178"/>
      <c r="BU28" s="174">
        <f>ROUND(($D$28/$E$3*BS28)+($D$28/$H$2*BT28),0)</f>
        <v>0</v>
      </c>
      <c r="BV28" s="193"/>
      <c r="BW28" s="178"/>
      <c r="BX28" s="174">
        <f>ROUND(($D$28/$E$3*BV28)+($D$28/$H$2*BW28),0)</f>
        <v>0</v>
      </c>
      <c r="BY28" s="193"/>
      <c r="BZ28" s="178"/>
      <c r="CA28" s="174">
        <f>ROUND(($D$28/$E$3*BY28)+($D$28/$H$2*BZ28),0)</f>
        <v>0</v>
      </c>
      <c r="CB28" s="193"/>
      <c r="CC28" s="178"/>
      <c r="CD28" s="174">
        <f>ROUND(($D$28/$E$3*CB28)+($D$28/$H$2*CC28),0)</f>
        <v>0</v>
      </c>
      <c r="CE28" s="193"/>
      <c r="CF28" s="178"/>
      <c r="CG28" s="174">
        <f>ROUND(($D$28/$E$3*CE28)+($D$28/$H$2*CF28),0)</f>
        <v>0</v>
      </c>
      <c r="CH28" s="193"/>
      <c r="CI28" s="178"/>
      <c r="CJ28" s="174">
        <f>ROUND(($D$28/$E$3*CH28)+($D$28/$H$2*CI28),0)</f>
        <v>0</v>
      </c>
      <c r="CK28" s="193"/>
      <c r="CL28" s="178"/>
      <c r="CM28" s="174">
        <f>ROUND(($D$28/$E$3*CK28)+($D$28/$H$2*CL28),0)</f>
        <v>0</v>
      </c>
      <c r="CN28" s="193"/>
      <c r="CO28" s="178"/>
      <c r="CP28" s="174">
        <f>ROUND(($D$28/$E$3*CN28)+($D$28/$H$2*CO28),0)</f>
        <v>0</v>
      </c>
      <c r="CQ28" s="193"/>
      <c r="CR28" s="178"/>
      <c r="CS28" s="174">
        <f>ROUND(($D$28/$E$3*CQ28)+($D$28/$H$2*CR28),0)</f>
        <v>0</v>
      </c>
      <c r="CT28" s="193"/>
      <c r="CU28" s="178"/>
      <c r="CV28" s="174">
        <f>ROUND(($D$28/$E$3*CT28)+($D$28/$H$2*CU28),0)</f>
        <v>0</v>
      </c>
      <c r="CW28" s="193"/>
      <c r="CX28" s="178"/>
      <c r="CY28" s="174">
        <f>ROUND(($D$28/$E$3*CW28)+($D$28/$H$2*CX28),0)</f>
        <v>0</v>
      </c>
      <c r="CZ28" s="193"/>
      <c r="DA28" s="178"/>
      <c r="DB28" s="174">
        <f>ROUND(($D$28/$E$3*CZ28)+($D$28/$H$2*DA28),0)</f>
        <v>0</v>
      </c>
    </row>
    <row r="29" ht="15.75" customHeight="1">
      <c r="A29" s="103">
        <v>26.0</v>
      </c>
      <c r="B29" s="235" t="s">
        <v>589</v>
      </c>
      <c r="C29" s="235" t="s">
        <v>519</v>
      </c>
      <c r="D29" s="235">
        <v>19000.0</v>
      </c>
      <c r="E29" s="115">
        <f t="shared" si="1"/>
        <v>7</v>
      </c>
      <c r="F29" s="115">
        <f t="shared" si="2"/>
        <v>4290</v>
      </c>
      <c r="G29" s="118">
        <f t="shared" si="6"/>
        <v>18.5</v>
      </c>
      <c r="H29" s="121">
        <f t="shared" si="3"/>
        <v>1417</v>
      </c>
      <c r="I29" s="115">
        <f t="shared" si="4"/>
        <v>5707</v>
      </c>
      <c r="J29" s="127">
        <f t="shared" si="5"/>
        <v>5707</v>
      </c>
      <c r="K29" s="171">
        <v>1.0</v>
      </c>
      <c r="L29" s="204">
        <v>3.5</v>
      </c>
      <c r="M29" s="174">
        <f>ROUND(($D$29/$E$3*K29)+($D$29/$H$2*L29),0)</f>
        <v>881</v>
      </c>
      <c r="N29" s="176">
        <v>1.0</v>
      </c>
      <c r="O29" s="178"/>
      <c r="P29" s="174">
        <f>ROUND(($D$29/$E$3*N29)+($D$29/$H$2*O29),0)</f>
        <v>613</v>
      </c>
      <c r="Q29" s="176">
        <v>1.0</v>
      </c>
      <c r="R29" s="290">
        <v>3.5</v>
      </c>
      <c r="S29" s="174">
        <f>ROUND(($D$29/$E$3*Q29)+($D$29/$H$2*R29),0)</f>
        <v>881</v>
      </c>
      <c r="T29" s="176">
        <v>1.0</v>
      </c>
      <c r="U29" s="290">
        <v>3.5</v>
      </c>
      <c r="V29" s="174">
        <f>ROUND(($D$29/$E$3*T29)+($D$29/$H$2*U29),0)</f>
        <v>881</v>
      </c>
      <c r="W29" s="176">
        <v>1.0</v>
      </c>
      <c r="X29" s="290">
        <v>3.5</v>
      </c>
      <c r="Y29" s="174">
        <f>ROUND(($D$29/$E$3*W29)+($D$29/$H$2*X29),0)</f>
        <v>881</v>
      </c>
      <c r="Z29" s="176">
        <v>1.0</v>
      </c>
      <c r="AA29" s="290">
        <v>2.5</v>
      </c>
      <c r="AB29" s="174">
        <f>ROUND(($D$29/$E$3*Z29)+($D$29/$H$2*AA29),0)</f>
        <v>804</v>
      </c>
      <c r="AC29" s="176">
        <v>1.0</v>
      </c>
      <c r="AD29" s="290">
        <v>2.0</v>
      </c>
      <c r="AE29" s="174">
        <f>ROUND(($D$29/$E$3*AC29)+($D$29/$H$2*AD29),0)</f>
        <v>766</v>
      </c>
      <c r="AF29" s="193"/>
      <c r="AG29" s="178"/>
      <c r="AH29" s="174">
        <f>ROUND(($D$29/$E$3*AF29)+($D$29/$H$2*AG29),0)</f>
        <v>0</v>
      </c>
      <c r="AI29" s="193"/>
      <c r="AJ29" s="178"/>
      <c r="AK29" s="174">
        <f>ROUND(($D$29/$E$3*AI29)+($D$29/$H$2*AJ29),0)</f>
        <v>0</v>
      </c>
      <c r="AL29" s="193"/>
      <c r="AM29" s="178"/>
      <c r="AN29" s="174">
        <f>ROUND(($D$29/$E$3*AL29)+($D$29/$H$2*AM29),0)</f>
        <v>0</v>
      </c>
      <c r="AO29" s="193"/>
      <c r="AP29" s="178"/>
      <c r="AQ29" s="174">
        <f>ROUND(($D$29/$E$3*AO29)+($D$29/$H$2*AP29),0)</f>
        <v>0</v>
      </c>
      <c r="AR29" s="193"/>
      <c r="AS29" s="178"/>
      <c r="AT29" s="174">
        <f>ROUND(($D$29/$E$3*AR29)+($D$29/$H$2*AS29),0)</f>
        <v>0</v>
      </c>
      <c r="AU29" s="193"/>
      <c r="AV29" s="178"/>
      <c r="AW29" s="174">
        <f>ROUND(($D$29/$E$3*AU29)+($D$29/$H$2*AV29),0)</f>
        <v>0</v>
      </c>
      <c r="AX29" s="193"/>
      <c r="AY29" s="178"/>
      <c r="AZ29" s="174">
        <f>ROUND(($D$29/$E$3*AX29)+($D$29/$H$2*AY29),0)</f>
        <v>0</v>
      </c>
      <c r="BA29" s="193"/>
      <c r="BB29" s="178"/>
      <c r="BC29" s="174">
        <f>ROUND(($D$29/$E$3*BA29)+($D$29/$H$2*BB29),0)</f>
        <v>0</v>
      </c>
      <c r="BD29" s="193"/>
      <c r="BE29" s="178"/>
      <c r="BF29" s="174">
        <f>ROUND(($D$29/$E$3*BD29)+($D$29/$H$2*BE29),0)</f>
        <v>0</v>
      </c>
      <c r="BG29" s="193"/>
      <c r="BH29" s="178"/>
      <c r="BI29" s="174">
        <f>ROUND(($D$29/$E$3*BG29)+($D$29/$H$2*BH29),0)</f>
        <v>0</v>
      </c>
      <c r="BJ29" s="193"/>
      <c r="BK29" s="178"/>
      <c r="BL29" s="174">
        <f>ROUND(($D$29/$E$3*BJ29)+($D$29/$H$2*BK29),0)</f>
        <v>0</v>
      </c>
      <c r="BM29" s="193"/>
      <c r="BN29" s="178"/>
      <c r="BO29" s="174">
        <f>ROUND(($D$29/$E$3*BM29)+($D$29/$H$2*BN29),0)</f>
        <v>0</v>
      </c>
      <c r="BP29" s="193"/>
      <c r="BQ29" s="178"/>
      <c r="BR29" s="174">
        <f>ROUND(($D$29/$E$3*BP29)+($D$29/$H$2*BQ29),0)</f>
        <v>0</v>
      </c>
      <c r="BS29" s="193"/>
      <c r="BT29" s="178"/>
      <c r="BU29" s="174">
        <f>ROUND(($D$29/$E$3*BS29)+($D$29/$H$2*BT29),0)</f>
        <v>0</v>
      </c>
      <c r="BV29" s="193"/>
      <c r="BW29" s="178"/>
      <c r="BX29" s="174">
        <f>ROUND(($D$29/$E$3*BV29)+($D$29/$H$2*BW29),0)</f>
        <v>0</v>
      </c>
      <c r="BY29" s="193"/>
      <c r="BZ29" s="178"/>
      <c r="CA29" s="174">
        <f>ROUND(($D$29/$E$3*BY29)+($D$29/$H$2*BZ29),0)</f>
        <v>0</v>
      </c>
      <c r="CB29" s="193"/>
      <c r="CC29" s="178"/>
      <c r="CD29" s="174">
        <f>ROUND(($D$29/$E$3*CB29)+($D$29/$H$2*CC29),0)</f>
        <v>0</v>
      </c>
      <c r="CE29" s="193"/>
      <c r="CF29" s="178"/>
      <c r="CG29" s="174">
        <f>ROUND(($D$29/$E$3*CE29)+($D$29/$H$2*CF29),0)</f>
        <v>0</v>
      </c>
      <c r="CH29" s="193"/>
      <c r="CI29" s="178"/>
      <c r="CJ29" s="174">
        <f>ROUND(($D$29/$E$3*CH29)+($D$29/$H$2*CI29),0)</f>
        <v>0</v>
      </c>
      <c r="CK29" s="193"/>
      <c r="CL29" s="178"/>
      <c r="CM29" s="174">
        <f>ROUND(($D$29/$E$3*CK29)+($D$29/$H$2*CL29),0)</f>
        <v>0</v>
      </c>
      <c r="CN29" s="193"/>
      <c r="CO29" s="178"/>
      <c r="CP29" s="174">
        <f>ROUND(($D$29/$E$3*CN29)+($D$29/$H$2*CO29),0)</f>
        <v>0</v>
      </c>
      <c r="CQ29" s="193"/>
      <c r="CR29" s="178"/>
      <c r="CS29" s="174">
        <f>ROUND(($D$29/$E$3*CQ29)+($D$29/$H$2*CR29),0)</f>
        <v>0</v>
      </c>
      <c r="CT29" s="193"/>
      <c r="CU29" s="178"/>
      <c r="CV29" s="174">
        <f>ROUND(($D$29/$E$3*CT29)+($D$29/$H$2*CU29),0)</f>
        <v>0</v>
      </c>
      <c r="CW29" s="193"/>
      <c r="CX29" s="178"/>
      <c r="CY29" s="174">
        <f>ROUND(($D$29/$E$3*CW29)+($D$29/$H$2*CX29),0)</f>
        <v>0</v>
      </c>
      <c r="CZ29" s="193"/>
      <c r="DA29" s="178"/>
      <c r="DB29" s="174">
        <f>ROUND(($D$29/$E$3*CZ29)+($D$29/$H$2*DA29),0)</f>
        <v>0</v>
      </c>
    </row>
    <row r="30" ht="15.75" customHeight="1">
      <c r="A30" s="103">
        <v>27.0</v>
      </c>
      <c r="B30" s="104" t="s">
        <v>590</v>
      </c>
      <c r="C30" s="104" t="s">
        <v>50</v>
      </c>
      <c r="D30" s="345">
        <v>13500.0</v>
      </c>
      <c r="E30" s="115">
        <f t="shared" si="1"/>
        <v>7</v>
      </c>
      <c r="F30" s="115">
        <f t="shared" si="2"/>
        <v>3048</v>
      </c>
      <c r="G30" s="118">
        <f t="shared" si="6"/>
        <v>17.5</v>
      </c>
      <c r="H30" s="121">
        <f t="shared" si="3"/>
        <v>953</v>
      </c>
      <c r="I30" s="115">
        <f t="shared" si="4"/>
        <v>4001</v>
      </c>
      <c r="J30" s="127">
        <f t="shared" si="5"/>
        <v>4000</v>
      </c>
      <c r="K30" s="171">
        <v>1.0</v>
      </c>
      <c r="L30" s="204">
        <v>3.5</v>
      </c>
      <c r="M30" s="174">
        <f>ROUND(($D$30/$E$3*K30)+($D$30/$H$2*L30),0)</f>
        <v>626</v>
      </c>
      <c r="N30" s="176">
        <v>1.0</v>
      </c>
      <c r="O30" s="178"/>
      <c r="P30" s="174">
        <f>ROUND(($D$30/$E$3*N30)+($D$30/$H$2*O30),0)</f>
        <v>435</v>
      </c>
      <c r="Q30" s="176">
        <v>1.0</v>
      </c>
      <c r="R30" s="290">
        <v>3.5</v>
      </c>
      <c r="S30" s="174">
        <f>ROUND(($D$30/$E$3*Q30)+($D$30/$H$2*R30),0)</f>
        <v>626</v>
      </c>
      <c r="T30" s="176">
        <v>1.0</v>
      </c>
      <c r="U30" s="290">
        <v>3.5</v>
      </c>
      <c r="V30" s="174">
        <f>ROUND(($D$30/$E$3*T30)+($D$30/$H$2*U30),0)</f>
        <v>626</v>
      </c>
      <c r="W30" s="176">
        <v>1.0</v>
      </c>
      <c r="X30" s="290">
        <v>3.5</v>
      </c>
      <c r="Y30" s="174">
        <f>ROUND(($D$30/$E$3*W30)+($D$30/$H$2*X30),0)</f>
        <v>626</v>
      </c>
      <c r="Z30" s="176">
        <v>1.0</v>
      </c>
      <c r="AA30" s="290">
        <v>3.5</v>
      </c>
      <c r="AB30" s="174">
        <f>ROUND(($D$30/$E$3*Z30)+($D$30/$H$2*AA30),0)</f>
        <v>626</v>
      </c>
      <c r="AC30" s="176">
        <v>1.0</v>
      </c>
      <c r="AD30" s="178"/>
      <c r="AE30" s="174">
        <f>ROUND(($D$30/$E$3*AC30)+($D$30/$H$2*AD30),0)</f>
        <v>435</v>
      </c>
      <c r="AF30" s="193"/>
      <c r="AG30" s="178"/>
      <c r="AH30" s="174">
        <f>ROUND(($D$30/$E$3*AF30)+($D$30/$H$2*AG30),0)</f>
        <v>0</v>
      </c>
      <c r="AI30" s="193"/>
      <c r="AJ30" s="178"/>
      <c r="AK30" s="174">
        <f>ROUND(($D$30/$E$3*AI30)+($D$30/$H$2*AJ30),0)</f>
        <v>0</v>
      </c>
      <c r="AL30" s="193"/>
      <c r="AM30" s="178"/>
      <c r="AN30" s="174">
        <f>ROUND(($D$30/$E$3*AL30)+($D$30/$H$2*AM30),0)</f>
        <v>0</v>
      </c>
      <c r="AO30" s="193"/>
      <c r="AP30" s="178"/>
      <c r="AQ30" s="174">
        <f>ROUND(($D$30/$E$3*AO30)+($D$30/$H$2*AP30),0)</f>
        <v>0</v>
      </c>
      <c r="AR30" s="193"/>
      <c r="AS30" s="178"/>
      <c r="AT30" s="174">
        <f>ROUND(($D$30/$E$3*AR30)+($D$30/$H$2*AS30),0)</f>
        <v>0</v>
      </c>
      <c r="AU30" s="193"/>
      <c r="AV30" s="178"/>
      <c r="AW30" s="174">
        <f>ROUND(($D$30/$E$3*AU30)+($D$30/$H$2*AV30),0)</f>
        <v>0</v>
      </c>
      <c r="AX30" s="193"/>
      <c r="AY30" s="178"/>
      <c r="AZ30" s="174">
        <f>ROUND(($D$30/$E$3*AX30)+($D$30/$H$2*AY30),0)</f>
        <v>0</v>
      </c>
      <c r="BA30" s="193"/>
      <c r="BB30" s="178"/>
      <c r="BC30" s="174">
        <f>ROUND(($D$30/$E$3*BA30)+($D$30/$H$2*BB30),0)</f>
        <v>0</v>
      </c>
      <c r="BD30" s="193"/>
      <c r="BE30" s="178"/>
      <c r="BF30" s="174">
        <f>ROUND(($D$30/$E$3*BD30)+($D$30/$H$2*BE30),0)</f>
        <v>0</v>
      </c>
      <c r="BG30" s="193"/>
      <c r="BH30" s="178"/>
      <c r="BI30" s="174">
        <f>ROUND(($D$30/$E$3*BG30)+($D$30/$H$2*BH30),0)</f>
        <v>0</v>
      </c>
      <c r="BJ30" s="193"/>
      <c r="BK30" s="178"/>
      <c r="BL30" s="174">
        <f>ROUND(($D$30/$E$3*BJ30)+($D$30/$H$2*BK30),0)</f>
        <v>0</v>
      </c>
      <c r="BM30" s="193"/>
      <c r="BN30" s="178"/>
      <c r="BO30" s="174">
        <f>ROUND(($D$30/$E$3*BM30)+($D$30/$H$2*BN30),0)</f>
        <v>0</v>
      </c>
      <c r="BP30" s="193"/>
      <c r="BQ30" s="178"/>
      <c r="BR30" s="174">
        <f>ROUND(($D$30/$E$3*BP30)+($D$30/$H$2*BQ30),0)</f>
        <v>0</v>
      </c>
      <c r="BS30" s="193"/>
      <c r="BT30" s="178"/>
      <c r="BU30" s="174">
        <f>ROUND(($D$30/$E$3*BS30)+($D$30/$H$2*BT30),0)</f>
        <v>0</v>
      </c>
      <c r="BV30" s="193"/>
      <c r="BW30" s="178"/>
      <c r="BX30" s="174">
        <f>ROUND(($D$30/$E$3*BV30)+($D$30/$H$2*BW30),0)</f>
        <v>0</v>
      </c>
      <c r="BY30" s="193"/>
      <c r="BZ30" s="178"/>
      <c r="CA30" s="174">
        <f>ROUND(($D$30/$E$3*BY30)+($D$30/$H$2*BZ30),0)</f>
        <v>0</v>
      </c>
      <c r="CB30" s="193"/>
      <c r="CC30" s="178"/>
      <c r="CD30" s="174">
        <f>ROUND(($D$30/$E$3*CB30)+($D$30/$H$2*CC30),0)</f>
        <v>0</v>
      </c>
      <c r="CE30" s="193"/>
      <c r="CF30" s="178"/>
      <c r="CG30" s="174">
        <f>ROUND(($D$30/$E$3*CE30)+($D$30/$H$2*CF30),0)</f>
        <v>0</v>
      </c>
      <c r="CH30" s="193"/>
      <c r="CI30" s="178"/>
      <c r="CJ30" s="174">
        <f>ROUND(($D$30/$E$3*CH30)+($D$30/$H$2*CI30),0)</f>
        <v>0</v>
      </c>
      <c r="CK30" s="193"/>
      <c r="CL30" s="178"/>
      <c r="CM30" s="174">
        <f>ROUND(($D$30/$E$3*CK30)+($D$30/$H$2*CL30),0)</f>
        <v>0</v>
      </c>
      <c r="CN30" s="193"/>
      <c r="CO30" s="178"/>
      <c r="CP30" s="174">
        <f>ROUND(($D$30/$E$3*CN30)+($D$30/$H$2*CO30),0)</f>
        <v>0</v>
      </c>
      <c r="CQ30" s="193"/>
      <c r="CR30" s="178"/>
      <c r="CS30" s="174">
        <f>ROUND(($D$30/$E$3*CQ30)+($D$30/$H$2*CR30),0)</f>
        <v>0</v>
      </c>
      <c r="CT30" s="193"/>
      <c r="CU30" s="178"/>
      <c r="CV30" s="174">
        <f>ROUND(($D$30/$E$3*CT30)+($D$30/$H$2*CU30),0)</f>
        <v>0</v>
      </c>
      <c r="CW30" s="193"/>
      <c r="CX30" s="178"/>
      <c r="CY30" s="174">
        <f>ROUND(($D$30/$E$3*CW30)+($D$30/$H$2*CX30),0)</f>
        <v>0</v>
      </c>
      <c r="CZ30" s="193"/>
      <c r="DA30" s="178"/>
      <c r="DB30" s="174">
        <f>ROUND(($D$30/$E$3*CZ30)+($D$30/$H$2*DA30),0)</f>
        <v>0</v>
      </c>
    </row>
    <row r="31" ht="15.75" customHeight="1">
      <c r="A31" s="103">
        <v>28.0</v>
      </c>
      <c r="B31" s="352" t="s">
        <v>592</v>
      </c>
      <c r="C31" s="352" t="s">
        <v>50</v>
      </c>
      <c r="D31" s="353">
        <v>13500.0</v>
      </c>
      <c r="E31" s="115">
        <f t="shared" si="1"/>
        <v>7</v>
      </c>
      <c r="F31" s="115">
        <f t="shared" si="2"/>
        <v>3048</v>
      </c>
      <c r="G31" s="118">
        <f t="shared" si="6"/>
        <v>21.5</v>
      </c>
      <c r="H31" s="121">
        <f t="shared" si="3"/>
        <v>1170</v>
      </c>
      <c r="I31" s="115">
        <f t="shared" si="4"/>
        <v>4218</v>
      </c>
      <c r="J31" s="127">
        <f t="shared" si="5"/>
        <v>4218</v>
      </c>
      <c r="K31" s="171">
        <v>1.0</v>
      </c>
      <c r="L31" s="204">
        <v>7.5</v>
      </c>
      <c r="M31" s="174">
        <f>ROUND(($D$31/$E$3*K31)+($D$31/$H$2*L31),0)</f>
        <v>844</v>
      </c>
      <c r="N31" s="176">
        <v>1.0</v>
      </c>
      <c r="O31" s="178"/>
      <c r="P31" s="174">
        <f>ROUND(($D$31/$E$3*N31)+($D$31/$H$2*O31),0)</f>
        <v>435</v>
      </c>
      <c r="Q31" s="176">
        <v>1.0</v>
      </c>
      <c r="R31" s="178"/>
      <c r="S31" s="174">
        <f>ROUND(($D$31/$E$3*Q31)+($D$31/$H$2*R31),0)</f>
        <v>435</v>
      </c>
      <c r="T31" s="176">
        <v>1.0</v>
      </c>
      <c r="U31" s="290">
        <v>3.5</v>
      </c>
      <c r="V31" s="174">
        <f>ROUND(($D$31/$E$3*T31)+($D$31/$H$2*U31),0)</f>
        <v>626</v>
      </c>
      <c r="W31" s="176">
        <v>1.0</v>
      </c>
      <c r="X31" s="290">
        <v>3.5</v>
      </c>
      <c r="Y31" s="174">
        <f>ROUND(($D$31/$E$3*W31)+($D$31/$H$2*X31),0)</f>
        <v>626</v>
      </c>
      <c r="Z31" s="176">
        <v>1.0</v>
      </c>
      <c r="AA31" s="290">
        <v>3.5</v>
      </c>
      <c r="AB31" s="174">
        <f>ROUND(($D$31/$E$3*Z31)+($D$31/$H$2*AA31),0)</f>
        <v>626</v>
      </c>
      <c r="AC31" s="176">
        <v>1.0</v>
      </c>
      <c r="AD31" s="290">
        <v>3.5</v>
      </c>
      <c r="AE31" s="174">
        <f>ROUND(($D$31/$E$3*AC31)+($D$31/$H$2*AD31),0)</f>
        <v>626</v>
      </c>
      <c r="AF31" s="193"/>
      <c r="AG31" s="178"/>
      <c r="AH31" s="174">
        <f>ROUND(($D$31/$E$3*AF31)+($D$31/$H$2*AG31),0)</f>
        <v>0</v>
      </c>
      <c r="AI31" s="193"/>
      <c r="AJ31" s="178"/>
      <c r="AK31" s="174">
        <f>ROUND(($D$31/$E$3*AI31)+($D$31/$H$2*AJ31),0)</f>
        <v>0</v>
      </c>
      <c r="AL31" s="193"/>
      <c r="AM31" s="178"/>
      <c r="AN31" s="174">
        <f>ROUND(($D$31/$E$3*AL31)+($D$31/$H$2*AM31),0)</f>
        <v>0</v>
      </c>
      <c r="AO31" s="193"/>
      <c r="AP31" s="178"/>
      <c r="AQ31" s="174">
        <f>ROUND(($D$31/$E$3*AO31)+($D$31/$H$2*AP31),0)</f>
        <v>0</v>
      </c>
      <c r="AR31" s="193"/>
      <c r="AS31" s="178"/>
      <c r="AT31" s="174">
        <f>ROUND(($D$31/$E$3*AR31)+($D$31/$H$2*AS31),0)</f>
        <v>0</v>
      </c>
      <c r="AU31" s="193"/>
      <c r="AV31" s="178"/>
      <c r="AW31" s="174">
        <f>ROUND(($D$31/$E$3*AU31)+($D$31/$H$2*AV31),0)</f>
        <v>0</v>
      </c>
      <c r="AX31" s="193"/>
      <c r="AY31" s="178"/>
      <c r="AZ31" s="174">
        <f>ROUND(($D$31/$E$3*AX31)+($D$31/$H$2*AY31),0)</f>
        <v>0</v>
      </c>
      <c r="BA31" s="193"/>
      <c r="BB31" s="178"/>
      <c r="BC31" s="174">
        <f>ROUND(($D$31/$E$3*BA31)+($D$31/$H$2*BB31),0)</f>
        <v>0</v>
      </c>
      <c r="BD31" s="193"/>
      <c r="BE31" s="178"/>
      <c r="BF31" s="174">
        <f>ROUND(($D$31/$E$3*BD31)+($D$31/$H$2*BE31),0)</f>
        <v>0</v>
      </c>
      <c r="BG31" s="193"/>
      <c r="BH31" s="178"/>
      <c r="BI31" s="174">
        <f>ROUND(($D$31/$E$3*BG31)+($D$31/$H$2*BH31),0)</f>
        <v>0</v>
      </c>
      <c r="BJ31" s="193"/>
      <c r="BK31" s="178"/>
      <c r="BL31" s="174">
        <f>ROUND(($D$31/$E$3*BJ31)+($D$31/$H$2*BK31),0)</f>
        <v>0</v>
      </c>
      <c r="BM31" s="193"/>
      <c r="BN31" s="178"/>
      <c r="BO31" s="174">
        <f>ROUND(($D$31/$E$3*BM31)+($D$31/$H$2*BN31),0)</f>
        <v>0</v>
      </c>
      <c r="BP31" s="193"/>
      <c r="BQ31" s="178"/>
      <c r="BR31" s="174">
        <f>ROUND(($D$31/$E$3*BP31)+($D$31/$H$2*BQ31),0)</f>
        <v>0</v>
      </c>
      <c r="BS31" s="193"/>
      <c r="BT31" s="178"/>
      <c r="BU31" s="174">
        <f>ROUND(($D$31/$E$3*BS31)+($D$31/$H$2*BT31),0)</f>
        <v>0</v>
      </c>
      <c r="BV31" s="193"/>
      <c r="BW31" s="178"/>
      <c r="BX31" s="174">
        <f>ROUND(($D$31/$E$3*BV31)+($D$31/$H$2*BW31),0)</f>
        <v>0</v>
      </c>
      <c r="BY31" s="193"/>
      <c r="BZ31" s="178"/>
      <c r="CA31" s="174">
        <f>ROUND(($D$31/$E$3*BY31)+($D$31/$H$2*BZ31),0)</f>
        <v>0</v>
      </c>
      <c r="CB31" s="193"/>
      <c r="CC31" s="178"/>
      <c r="CD31" s="174">
        <f>ROUND(($D$31/$E$3*CB31)+($D$31/$H$2*CC31),0)</f>
        <v>0</v>
      </c>
      <c r="CE31" s="193"/>
      <c r="CF31" s="178"/>
      <c r="CG31" s="174">
        <f>ROUND(($D$31/$E$3*CE31)+($D$31/$H$2*CF31),0)</f>
        <v>0</v>
      </c>
      <c r="CH31" s="193"/>
      <c r="CI31" s="178"/>
      <c r="CJ31" s="174">
        <f>ROUND(($D$31/$E$3*CH31)+($D$31/$H$2*CI31),0)</f>
        <v>0</v>
      </c>
      <c r="CK31" s="193"/>
      <c r="CL31" s="178"/>
      <c r="CM31" s="174">
        <f>ROUND(($D$31/$E$3*CK31)+($D$31/$H$2*CL31),0)</f>
        <v>0</v>
      </c>
      <c r="CN31" s="193"/>
      <c r="CO31" s="178"/>
      <c r="CP31" s="174">
        <f>ROUND(($D$31/$E$3*CN31)+($D$31/$H$2*CO31),0)</f>
        <v>0</v>
      </c>
      <c r="CQ31" s="193"/>
      <c r="CR31" s="178"/>
      <c r="CS31" s="174">
        <f>ROUND(($D$31/$E$3*CQ31)+($D$31/$H$2*CR31),0)</f>
        <v>0</v>
      </c>
      <c r="CT31" s="193"/>
      <c r="CU31" s="178"/>
      <c r="CV31" s="174">
        <f>ROUND(($D$31/$E$3*CT31)+($D$31/$H$2*CU31),0)</f>
        <v>0</v>
      </c>
      <c r="CW31" s="193"/>
      <c r="CX31" s="178"/>
      <c r="CY31" s="174">
        <f>ROUND(($D$31/$E$3*CW31)+($D$31/$H$2*CX31),0)</f>
        <v>0</v>
      </c>
      <c r="CZ31" s="193"/>
      <c r="DA31" s="178"/>
      <c r="DB31" s="174">
        <f>ROUND(($D$31/$E$3*CZ31)+($D$31/$H$2*DA31),0)</f>
        <v>0</v>
      </c>
    </row>
    <row r="32" ht="15.75" customHeight="1">
      <c r="A32" s="103">
        <v>29.0</v>
      </c>
      <c r="B32" s="423" t="s">
        <v>594</v>
      </c>
      <c r="C32" s="423" t="s">
        <v>50</v>
      </c>
      <c r="D32" s="424">
        <v>13500.0</v>
      </c>
      <c r="E32" s="115">
        <f t="shared" si="1"/>
        <v>7</v>
      </c>
      <c r="F32" s="115">
        <f t="shared" si="2"/>
        <v>3048</v>
      </c>
      <c r="G32" s="118">
        <f t="shared" si="6"/>
        <v>25</v>
      </c>
      <c r="H32" s="121">
        <f t="shared" si="3"/>
        <v>1361</v>
      </c>
      <c r="I32" s="115">
        <f t="shared" si="4"/>
        <v>4409</v>
      </c>
      <c r="J32" s="127">
        <f t="shared" si="5"/>
        <v>4409</v>
      </c>
      <c r="K32" s="171">
        <v>1.0</v>
      </c>
      <c r="L32" s="204">
        <v>3.5</v>
      </c>
      <c r="M32" s="174">
        <f>ROUND(($D$32/$E$3*K32)+($D$32/$H$2*L32),0)</f>
        <v>626</v>
      </c>
      <c r="N32" s="176">
        <v>1.0</v>
      </c>
      <c r="O32" s="178"/>
      <c r="P32" s="174">
        <f>ROUND(($D$32/$E$3*N32)+($D$32/$H$2*O32),0)</f>
        <v>435</v>
      </c>
      <c r="Q32" s="176">
        <v>1.0</v>
      </c>
      <c r="R32" s="290">
        <v>7.5</v>
      </c>
      <c r="S32" s="174">
        <f>ROUND(($D$32/$E$3*Q32)+($D$32/$H$2*R32),0)</f>
        <v>844</v>
      </c>
      <c r="T32" s="176">
        <v>1.0</v>
      </c>
      <c r="U32" s="290">
        <v>3.5</v>
      </c>
      <c r="V32" s="174">
        <f>ROUND(($D$32/$E$3*T32)+($D$32/$H$2*U32),0)</f>
        <v>626</v>
      </c>
      <c r="W32" s="176">
        <v>1.0</v>
      </c>
      <c r="X32" s="290">
        <v>3.5</v>
      </c>
      <c r="Y32" s="174">
        <f>ROUND(($D$32/$E$3*W32)+($D$32/$H$2*X32),0)</f>
        <v>626</v>
      </c>
      <c r="Z32" s="176">
        <v>1.0</v>
      </c>
      <c r="AA32" s="290">
        <v>3.5</v>
      </c>
      <c r="AB32" s="174">
        <f>ROUND(($D$32/$E$3*Z32)+($D$32/$H$2*AA32),0)</f>
        <v>626</v>
      </c>
      <c r="AC32" s="176">
        <v>1.0</v>
      </c>
      <c r="AD32" s="290">
        <v>3.5</v>
      </c>
      <c r="AE32" s="174">
        <f>ROUND(($D$32/$E$3*AC32)+($D$32/$H$2*AD32),0)</f>
        <v>626</v>
      </c>
      <c r="AF32" s="193"/>
      <c r="AG32" s="178"/>
      <c r="AH32" s="174">
        <f>ROUND(($D$32/$E$3*AF32)+($D$32/$H$2*AG32),0)</f>
        <v>0</v>
      </c>
      <c r="AI32" s="193"/>
      <c r="AJ32" s="178"/>
      <c r="AK32" s="174">
        <f>ROUND(($D$32/$E$3*AI32)+($D$32/$H$2*AJ32),0)</f>
        <v>0</v>
      </c>
      <c r="AL32" s="193"/>
      <c r="AM32" s="178"/>
      <c r="AN32" s="174">
        <f>ROUND(($D$32/$E$3*AL32)+($D$32/$H$2*AM32),0)</f>
        <v>0</v>
      </c>
      <c r="AO32" s="193"/>
      <c r="AP32" s="178"/>
      <c r="AQ32" s="174">
        <f>ROUND(($D$32/$E$3*AO32)+($D$32/$H$2*AP32),0)</f>
        <v>0</v>
      </c>
      <c r="AR32" s="193"/>
      <c r="AS32" s="178"/>
      <c r="AT32" s="174">
        <f>ROUND(($D$32/$E$3*AR32)+($D$32/$H$2*AS32),0)</f>
        <v>0</v>
      </c>
      <c r="AU32" s="193"/>
      <c r="AV32" s="178"/>
      <c r="AW32" s="174">
        <f>ROUND(($D$32/$E$3*AU32)+($D$32/$H$2*AV32),0)</f>
        <v>0</v>
      </c>
      <c r="AX32" s="193"/>
      <c r="AY32" s="178"/>
      <c r="AZ32" s="174">
        <f>ROUND(($D$32/$E$3*AX32)+($D$32/$H$2*AY32),0)</f>
        <v>0</v>
      </c>
      <c r="BA32" s="193"/>
      <c r="BB32" s="178"/>
      <c r="BC32" s="174">
        <f>ROUND(($D$32/$E$3*BA32)+($D$32/$H$2*BB32),0)</f>
        <v>0</v>
      </c>
      <c r="BD32" s="193"/>
      <c r="BE32" s="178"/>
      <c r="BF32" s="174">
        <f>ROUND(($D$32/$E$3*BD32)+($D$32/$H$2*BE32),0)</f>
        <v>0</v>
      </c>
      <c r="BG32" s="193"/>
      <c r="BH32" s="178"/>
      <c r="BI32" s="174">
        <f>ROUND(($D$32/$E$3*BG32)+($D$32/$H$2*BH32),0)</f>
        <v>0</v>
      </c>
      <c r="BJ32" s="193"/>
      <c r="BK32" s="178"/>
      <c r="BL32" s="174">
        <f>ROUND(($D$32/$E$3*BJ32)+($D$32/$H$2*BK32),0)</f>
        <v>0</v>
      </c>
      <c r="BM32" s="193"/>
      <c r="BN32" s="178"/>
      <c r="BO32" s="174">
        <f>ROUND(($D$32/$E$3*BM32)+($D$32/$H$2*BN32),0)</f>
        <v>0</v>
      </c>
      <c r="BP32" s="193"/>
      <c r="BQ32" s="178"/>
      <c r="BR32" s="174">
        <f>ROUND(($D$32/$E$3*BP32)+($D$32/$H$2*BQ32),0)</f>
        <v>0</v>
      </c>
      <c r="BS32" s="193"/>
      <c r="BT32" s="178"/>
      <c r="BU32" s="174">
        <f>ROUND(($D$32/$E$3*BS32)+($D$32/$H$2*BT32),0)</f>
        <v>0</v>
      </c>
      <c r="BV32" s="193"/>
      <c r="BW32" s="178"/>
      <c r="BX32" s="174">
        <f>ROUND(($D$32/$E$3*BV32)+($D$32/$H$2*BW32),0)</f>
        <v>0</v>
      </c>
      <c r="BY32" s="193"/>
      <c r="BZ32" s="178"/>
      <c r="CA32" s="174">
        <f>ROUND(($D$32/$E$3*BY32)+($D$32/$H$2*BZ32),0)</f>
        <v>0</v>
      </c>
      <c r="CB32" s="193"/>
      <c r="CC32" s="178"/>
      <c r="CD32" s="174">
        <f>ROUND(($D$32/$E$3*CB32)+($D$32/$H$2*CC32),0)</f>
        <v>0</v>
      </c>
      <c r="CE32" s="193"/>
      <c r="CF32" s="178"/>
      <c r="CG32" s="174">
        <f>ROUND(($D$32/$E$3*CE32)+($D$32/$H$2*CF32),0)</f>
        <v>0</v>
      </c>
      <c r="CH32" s="193"/>
      <c r="CI32" s="178"/>
      <c r="CJ32" s="174">
        <f>ROUND(($D$32/$E$3*CH32)+($D$32/$H$2*CI32),0)</f>
        <v>0</v>
      </c>
      <c r="CK32" s="193"/>
      <c r="CL32" s="178"/>
      <c r="CM32" s="174">
        <f>ROUND(($D$32/$E$3*CK32)+($D$32/$H$2*CL32),0)</f>
        <v>0</v>
      </c>
      <c r="CN32" s="193"/>
      <c r="CO32" s="178"/>
      <c r="CP32" s="174">
        <f>ROUND(($D$32/$E$3*CN32)+($D$32/$H$2*CO32),0)</f>
        <v>0</v>
      </c>
      <c r="CQ32" s="193"/>
      <c r="CR32" s="178"/>
      <c r="CS32" s="174">
        <f>ROUND(($D$32/$E$3*CQ32)+($D$32/$H$2*CR32),0)</f>
        <v>0</v>
      </c>
      <c r="CT32" s="193"/>
      <c r="CU32" s="178"/>
      <c r="CV32" s="174">
        <f>ROUND(($D$32/$E$3*CT32)+($D$32/$H$2*CU32),0)</f>
        <v>0</v>
      </c>
      <c r="CW32" s="193"/>
      <c r="CX32" s="178"/>
      <c r="CY32" s="174">
        <f>ROUND(($D$32/$E$3*CW32)+($D$32/$H$2*CX32),0)</f>
        <v>0</v>
      </c>
      <c r="CZ32" s="193"/>
      <c r="DA32" s="178"/>
      <c r="DB32" s="174">
        <f>ROUND(($D$32/$E$3*CZ32)+($D$32/$H$2*DA32),0)</f>
        <v>0</v>
      </c>
    </row>
    <row r="33" ht="15.75" customHeight="1">
      <c r="A33" s="103">
        <v>30.0</v>
      </c>
      <c r="B33" s="234" t="s">
        <v>597</v>
      </c>
      <c r="C33" s="234" t="s">
        <v>50</v>
      </c>
      <c r="D33" s="234">
        <v>16000.0</v>
      </c>
      <c r="E33" s="115">
        <f t="shared" si="1"/>
        <v>6</v>
      </c>
      <c r="F33" s="115">
        <f t="shared" si="2"/>
        <v>3097</v>
      </c>
      <c r="G33" s="118">
        <f t="shared" si="6"/>
        <v>17.5</v>
      </c>
      <c r="H33" s="121">
        <f t="shared" si="3"/>
        <v>1129</v>
      </c>
      <c r="I33" s="115">
        <f t="shared" si="4"/>
        <v>4226</v>
      </c>
      <c r="J33" s="127">
        <f t="shared" si="5"/>
        <v>4226</v>
      </c>
      <c r="K33" s="411">
        <v>1.0</v>
      </c>
      <c r="L33" s="412">
        <v>3.5</v>
      </c>
      <c r="M33" s="174">
        <f>ROUND(($D$33/$E$3*K33)+($D$33/$H$2*L33),0)</f>
        <v>742</v>
      </c>
      <c r="N33" s="176">
        <v>1.0</v>
      </c>
      <c r="O33" s="178"/>
      <c r="P33" s="174">
        <f>ROUND(($D$33/$E$3*N33)+($D$33/$H$2*O33),0)</f>
        <v>516</v>
      </c>
      <c r="Q33" s="193"/>
      <c r="R33" s="178"/>
      <c r="S33" s="174">
        <f>ROUND(($D$33/$E$3*Q33)+($D$33/$H$2*R33),0)</f>
        <v>0</v>
      </c>
      <c r="T33" s="176">
        <v>1.0</v>
      </c>
      <c r="U33" s="290">
        <v>3.5</v>
      </c>
      <c r="V33" s="174">
        <f>ROUND(($D$33/$E$3*T33)+($D$33/$H$2*U33),0)</f>
        <v>742</v>
      </c>
      <c r="W33" s="176">
        <v>1.0</v>
      </c>
      <c r="X33" s="290">
        <v>3.5</v>
      </c>
      <c r="Y33" s="174">
        <f>ROUND(($D$33/$E$3*W33)+($D$33/$H$2*X33),0)</f>
        <v>742</v>
      </c>
      <c r="Z33" s="176">
        <v>1.0</v>
      </c>
      <c r="AA33" s="290">
        <v>3.5</v>
      </c>
      <c r="AB33" s="174">
        <f>ROUND(($D$33/$E$3*Z33)+($D$33/$H$2*AA33),0)</f>
        <v>742</v>
      </c>
      <c r="AC33" s="176">
        <v>1.0</v>
      </c>
      <c r="AD33" s="290">
        <v>3.5</v>
      </c>
      <c r="AE33" s="174">
        <f>ROUND(($D$33/$E$3*AC33)+($D$33/$H$2*AD33),0)</f>
        <v>742</v>
      </c>
      <c r="AF33" s="193"/>
      <c r="AG33" s="178"/>
      <c r="AH33" s="174">
        <f>ROUND(($D$33/$E$3*AF33)+($D$33/$H$2*AG33),0)</f>
        <v>0</v>
      </c>
      <c r="AI33" s="193"/>
      <c r="AJ33" s="178"/>
      <c r="AK33" s="174">
        <f>ROUND(($D$33/$E$3*AI33)+($D$33/$H$2*AJ33),0)</f>
        <v>0</v>
      </c>
      <c r="AL33" s="193"/>
      <c r="AM33" s="178"/>
      <c r="AN33" s="174">
        <f>ROUND(($D$33/$E$3*AL33)+($D$33/$H$2*AM33),0)</f>
        <v>0</v>
      </c>
      <c r="AO33" s="193"/>
      <c r="AP33" s="178"/>
      <c r="AQ33" s="174">
        <f>ROUND(($D$33/$E$3*AO33)+($D$33/$H$2*AP33),0)</f>
        <v>0</v>
      </c>
      <c r="AR33" s="193"/>
      <c r="AS33" s="178"/>
      <c r="AT33" s="174">
        <f>ROUND(($D$33/$E$3*AR33)+($D$33/$H$2*AS33),0)</f>
        <v>0</v>
      </c>
      <c r="AU33" s="193"/>
      <c r="AV33" s="178"/>
      <c r="AW33" s="174">
        <f>ROUND(($D$33/$E$3*AU33)+($D$33/$H$2*AV33),0)</f>
        <v>0</v>
      </c>
      <c r="AX33" s="193"/>
      <c r="AY33" s="178"/>
      <c r="AZ33" s="174">
        <f>ROUND(($D$33/$E$3*AX33)+($D$33/$H$2*AY33),0)</f>
        <v>0</v>
      </c>
      <c r="BA33" s="193"/>
      <c r="BB33" s="178"/>
      <c r="BC33" s="174">
        <f>ROUND(($D$33/$E$3*BA33)+($D$33/$H$2*BB33),0)</f>
        <v>0</v>
      </c>
      <c r="BD33" s="193"/>
      <c r="BE33" s="178"/>
      <c r="BF33" s="174">
        <f>ROUND(($D$33/$E$3*BD33)+($D$33/$H$2*BE33),0)</f>
        <v>0</v>
      </c>
      <c r="BG33" s="193"/>
      <c r="BH33" s="178"/>
      <c r="BI33" s="174">
        <f>ROUND(($D$33/$E$3*BG33)+($D$33/$H$2*BH33),0)</f>
        <v>0</v>
      </c>
      <c r="BJ33" s="193"/>
      <c r="BK33" s="178"/>
      <c r="BL33" s="174">
        <f>ROUND(($D$33/$E$3*BJ33)+($D$33/$H$2*BK33),0)</f>
        <v>0</v>
      </c>
      <c r="BM33" s="193"/>
      <c r="BN33" s="178"/>
      <c r="BO33" s="174">
        <f>ROUND(($D$33/$E$3*BM33)+($D$33/$H$2*BN33),0)</f>
        <v>0</v>
      </c>
      <c r="BP33" s="193"/>
      <c r="BQ33" s="178"/>
      <c r="BR33" s="174">
        <f>ROUND(($D$33/$E$3*BP33)+($D$33/$H$2*BQ33),0)</f>
        <v>0</v>
      </c>
      <c r="BS33" s="193"/>
      <c r="BT33" s="178"/>
      <c r="BU33" s="174">
        <f>ROUND(($D$33/$E$3*BS33)+($D$33/$H$2*BT33),0)</f>
        <v>0</v>
      </c>
      <c r="BV33" s="193"/>
      <c r="BW33" s="178"/>
      <c r="BX33" s="174">
        <f>ROUND(($D$33/$E$3*BV33)+($D$33/$H$2*BW33),0)</f>
        <v>0</v>
      </c>
      <c r="BY33" s="193"/>
      <c r="BZ33" s="178"/>
      <c r="CA33" s="174">
        <f>ROUND(($D$33/$E$3*BY33)+($D$33/$H$2*BZ33),0)</f>
        <v>0</v>
      </c>
      <c r="CB33" s="193"/>
      <c r="CC33" s="178"/>
      <c r="CD33" s="174">
        <f>ROUND(($D$33/$E$3*CB33)+($D$33/$H$2*CC33),0)</f>
        <v>0</v>
      </c>
      <c r="CE33" s="193"/>
      <c r="CF33" s="178"/>
      <c r="CG33" s="174">
        <f>ROUND(($D$33/$E$3*CE33)+($D$33/$H$2*CF33),0)</f>
        <v>0</v>
      </c>
      <c r="CH33" s="193"/>
      <c r="CI33" s="178"/>
      <c r="CJ33" s="174">
        <f>ROUND(($D$33/$E$3*CH33)+($D$33/$H$2*CI33),0)</f>
        <v>0</v>
      </c>
      <c r="CK33" s="193"/>
      <c r="CL33" s="178"/>
      <c r="CM33" s="174">
        <f>ROUND(($D$33/$E$3*CK33)+($D$33/$H$2*CL33),0)</f>
        <v>0</v>
      </c>
      <c r="CN33" s="193"/>
      <c r="CO33" s="178"/>
      <c r="CP33" s="174">
        <f>ROUND(($D$33/$E$3*CN33)+($D$33/$H$2*CO33),0)</f>
        <v>0</v>
      </c>
      <c r="CQ33" s="193"/>
      <c r="CR33" s="178"/>
      <c r="CS33" s="174">
        <f>ROUND(($D$33/$E$3*CQ33)+($D$33/$H$2*CR33),0)</f>
        <v>0</v>
      </c>
      <c r="CT33" s="193"/>
      <c r="CU33" s="178"/>
      <c r="CV33" s="174">
        <f>ROUND(($D$33/$E$3*CT33)+($D$33/$H$2*CU33),0)</f>
        <v>0</v>
      </c>
      <c r="CW33" s="193"/>
      <c r="CX33" s="178"/>
      <c r="CY33" s="174">
        <f>ROUND(($D$33/$E$3*CW33)+($D$33/$H$2*CX33),0)</f>
        <v>0</v>
      </c>
      <c r="CZ33" s="193"/>
      <c r="DA33" s="178"/>
      <c r="DB33" s="174">
        <f>ROUND(($D$33/$E$3*CZ33)+($D$33/$H$2*DA33),0)</f>
        <v>0</v>
      </c>
    </row>
    <row r="34" ht="15.75" customHeight="1">
      <c r="A34" s="103">
        <v>31.0</v>
      </c>
      <c r="B34" s="122" t="s">
        <v>598</v>
      </c>
      <c r="C34" s="122" t="s">
        <v>585</v>
      </c>
      <c r="D34" s="231">
        <v>16500.0</v>
      </c>
      <c r="E34" s="115">
        <f t="shared" si="1"/>
        <v>7</v>
      </c>
      <c r="F34" s="115">
        <f t="shared" si="2"/>
        <v>3726</v>
      </c>
      <c r="G34" s="118">
        <f t="shared" si="6"/>
        <v>30</v>
      </c>
      <c r="H34" s="121">
        <f t="shared" si="3"/>
        <v>1996</v>
      </c>
      <c r="I34" s="115">
        <f t="shared" si="4"/>
        <v>5722</v>
      </c>
      <c r="J34" s="127">
        <f t="shared" si="5"/>
        <v>5721</v>
      </c>
      <c r="K34" s="171">
        <v>1.0</v>
      </c>
      <c r="L34" s="204">
        <v>3.5</v>
      </c>
      <c r="M34" s="174">
        <f>ROUND(($D$34/$E$3*K34)+($D$34/$H$2*L34),0)</f>
        <v>765</v>
      </c>
      <c r="N34" s="176">
        <v>1.0</v>
      </c>
      <c r="O34" s="290">
        <v>8.0</v>
      </c>
      <c r="P34" s="174">
        <f>ROUND(($D$34/$E$3*N34)+($D$34/$H$2*O34),0)</f>
        <v>1065</v>
      </c>
      <c r="Q34" s="176">
        <v>1.0</v>
      </c>
      <c r="R34" s="290">
        <v>7.5</v>
      </c>
      <c r="S34" s="174">
        <f>ROUND(($D$34/$E$3*Q34)+($D$34/$H$2*R34),0)</f>
        <v>1031</v>
      </c>
      <c r="T34" s="176">
        <v>1.0</v>
      </c>
      <c r="U34" s="290">
        <v>3.5</v>
      </c>
      <c r="V34" s="174">
        <f>ROUND(($D$34/$E$3*T34)+($D$34/$H$2*U34),0)</f>
        <v>765</v>
      </c>
      <c r="W34" s="176">
        <v>1.0</v>
      </c>
      <c r="X34" s="290">
        <v>-3.5</v>
      </c>
      <c r="Y34" s="174">
        <f>ROUND(($D$34/$E$3*W34)+($D$34/$H$2*X34),0)</f>
        <v>299</v>
      </c>
      <c r="Z34" s="176">
        <v>1.0</v>
      </c>
      <c r="AA34" s="290">
        <v>7.5</v>
      </c>
      <c r="AB34" s="174">
        <f>ROUND(($D$34/$E$3*Z34)+($D$34/$H$2*AA34),0)</f>
        <v>1031</v>
      </c>
      <c r="AC34" s="176">
        <v>1.0</v>
      </c>
      <c r="AD34" s="290">
        <v>3.5</v>
      </c>
      <c r="AE34" s="174">
        <f>ROUND(($D$34/$E$3*AC34)+($D$34/$H$2*AD34),0)</f>
        <v>765</v>
      </c>
      <c r="AF34" s="193"/>
      <c r="AG34" s="178"/>
      <c r="AH34" s="174">
        <f>ROUND(($D$34/$E$3*AF34)+($D$34/$H$2*AG34),0)</f>
        <v>0</v>
      </c>
      <c r="AI34" s="193"/>
      <c r="AJ34" s="178"/>
      <c r="AK34" s="174">
        <f>ROUND(($D$34/$E$3*AI34)+($D$34/$H$2*AJ34),0)</f>
        <v>0</v>
      </c>
      <c r="AL34" s="193"/>
      <c r="AM34" s="178"/>
      <c r="AN34" s="174">
        <f>ROUND(($D$34/$E$3*AL34)+($D$34/$H$2*AM34),0)</f>
        <v>0</v>
      </c>
      <c r="AO34" s="193"/>
      <c r="AP34" s="178"/>
      <c r="AQ34" s="174">
        <f>ROUND(($D$34/$E$3*AO34)+($D$34/$H$2*AP34),0)</f>
        <v>0</v>
      </c>
      <c r="AR34" s="193"/>
      <c r="AS34" s="178"/>
      <c r="AT34" s="174">
        <f>ROUND(($D$34/$E$3*AR34)+($D$34/$H$2*AS34),0)</f>
        <v>0</v>
      </c>
      <c r="AU34" s="193"/>
      <c r="AV34" s="178"/>
      <c r="AW34" s="174">
        <f>ROUND(($D$34/$E$3*AU34)+($D$34/$H$2*AV34),0)</f>
        <v>0</v>
      </c>
      <c r="AX34" s="193"/>
      <c r="AY34" s="178"/>
      <c r="AZ34" s="174">
        <f>ROUND(($D$34/$E$3*AX34)+($D$34/$H$2*AY34),0)</f>
        <v>0</v>
      </c>
      <c r="BA34" s="193"/>
      <c r="BB34" s="178"/>
      <c r="BC34" s="174">
        <f>ROUND(($D$34/$E$3*BA34)+($D$34/$H$2*BB34),0)</f>
        <v>0</v>
      </c>
      <c r="BD34" s="193"/>
      <c r="BE34" s="178"/>
      <c r="BF34" s="174">
        <f>ROUND(($D$34/$E$3*BD34)+($D$34/$H$2*BE34),0)</f>
        <v>0</v>
      </c>
      <c r="BG34" s="193"/>
      <c r="BH34" s="178"/>
      <c r="BI34" s="174">
        <f>ROUND(($D$34/$E$3*BG34)+($D$34/$H$2*BH34),0)</f>
        <v>0</v>
      </c>
      <c r="BJ34" s="193"/>
      <c r="BK34" s="178"/>
      <c r="BL34" s="174">
        <f>ROUND(($D$34/$E$3*BJ34)+($D$34/$H$2*BK34),0)</f>
        <v>0</v>
      </c>
      <c r="BM34" s="193"/>
      <c r="BN34" s="178"/>
      <c r="BO34" s="174">
        <f>ROUND(($D$34/$E$3*BM34)+($D$34/$H$2*BN34),0)</f>
        <v>0</v>
      </c>
      <c r="BP34" s="193"/>
      <c r="BQ34" s="178"/>
      <c r="BR34" s="174">
        <f>ROUND(($D$34/$E$3*BP34)+($D$34/$H$2*BQ34),0)</f>
        <v>0</v>
      </c>
      <c r="BS34" s="193"/>
      <c r="BT34" s="178"/>
      <c r="BU34" s="174">
        <f>ROUND(($D$34/$E$3*BS34)+($D$34/$H$2*BT34),0)</f>
        <v>0</v>
      </c>
      <c r="BV34" s="193"/>
      <c r="BW34" s="178"/>
      <c r="BX34" s="174">
        <f>ROUND(($D$34/$E$3*BV34)+($D$34/$H$2*BW34),0)</f>
        <v>0</v>
      </c>
      <c r="BY34" s="193"/>
      <c r="BZ34" s="178"/>
      <c r="CA34" s="174">
        <f>ROUND(($D$34/$E$3*BY34)+($D$34/$H$2*BZ34),0)</f>
        <v>0</v>
      </c>
      <c r="CB34" s="193"/>
      <c r="CC34" s="178"/>
      <c r="CD34" s="174">
        <f>ROUND(($D$34/$E$3*CB34)+($D$34/$H$2*CC34),0)</f>
        <v>0</v>
      </c>
      <c r="CE34" s="193"/>
      <c r="CF34" s="178"/>
      <c r="CG34" s="174">
        <f>ROUND(($D$34/$E$3*CE34)+($D$34/$H$2*CF34),0)</f>
        <v>0</v>
      </c>
      <c r="CH34" s="193"/>
      <c r="CI34" s="178"/>
      <c r="CJ34" s="174">
        <f>ROUND(($D$34/$E$3*CH34)+($D$34/$H$2*CI34),0)</f>
        <v>0</v>
      </c>
      <c r="CK34" s="193"/>
      <c r="CL34" s="178"/>
      <c r="CM34" s="174">
        <f>ROUND(($D$34/$E$3*CK34)+($D$34/$H$2*CL34),0)</f>
        <v>0</v>
      </c>
      <c r="CN34" s="193"/>
      <c r="CO34" s="178"/>
      <c r="CP34" s="174">
        <f>ROUND(($D$34/$E$3*CN34)+($D$34/$H$2*CO34),0)</f>
        <v>0</v>
      </c>
      <c r="CQ34" s="193"/>
      <c r="CR34" s="178"/>
      <c r="CS34" s="174">
        <f>ROUND(($D$34/$E$3*CQ34)+($D$34/$H$2*CR34),0)</f>
        <v>0</v>
      </c>
      <c r="CT34" s="193"/>
      <c r="CU34" s="178"/>
      <c r="CV34" s="174">
        <f>ROUND(($D$34/$E$3*CT34)+($D$34/$H$2*CU34),0)</f>
        <v>0</v>
      </c>
      <c r="CW34" s="193"/>
      <c r="CX34" s="178"/>
      <c r="CY34" s="174">
        <f>ROUND(($D$34/$E$3*CW34)+($D$34/$H$2*CX34),0)</f>
        <v>0</v>
      </c>
      <c r="CZ34" s="193"/>
      <c r="DA34" s="178"/>
      <c r="DB34" s="174">
        <f>ROUND(($D$34/$E$3*CZ34)+($D$34/$H$2*DA34),0)</f>
        <v>0</v>
      </c>
    </row>
    <row r="35" ht="15.75" customHeight="1">
      <c r="A35" s="103">
        <v>32.0</v>
      </c>
      <c r="B35" s="234" t="s">
        <v>600</v>
      </c>
      <c r="C35" s="234" t="s">
        <v>50</v>
      </c>
      <c r="D35" s="234">
        <v>11500.0</v>
      </c>
      <c r="E35" s="115">
        <f t="shared" si="1"/>
        <v>7</v>
      </c>
      <c r="F35" s="115">
        <f t="shared" si="2"/>
        <v>2597</v>
      </c>
      <c r="G35" s="118">
        <f t="shared" si="6"/>
        <v>25</v>
      </c>
      <c r="H35" s="121">
        <f t="shared" si="3"/>
        <v>1159</v>
      </c>
      <c r="I35" s="115">
        <f t="shared" si="4"/>
        <v>3756</v>
      </c>
      <c r="J35" s="127">
        <f t="shared" si="5"/>
        <v>3755</v>
      </c>
      <c r="K35" s="411">
        <v>1.0</v>
      </c>
      <c r="L35" s="412">
        <v>3.5</v>
      </c>
      <c r="M35" s="174">
        <f>ROUND(($D$35/$E$3*K35)+($D$35/$H$2*L35),0)</f>
        <v>533</v>
      </c>
      <c r="N35" s="176">
        <v>1.0</v>
      </c>
      <c r="O35" s="290">
        <v>8.0</v>
      </c>
      <c r="P35" s="174">
        <f>ROUND(($D$35/$E$3*N35)+($D$35/$H$2*O35),0)</f>
        <v>742</v>
      </c>
      <c r="Q35" s="176">
        <v>1.0</v>
      </c>
      <c r="R35" s="290">
        <v>3.5</v>
      </c>
      <c r="S35" s="174">
        <f>ROUND(($D$35/$E$3*Q35)+($D$35/$H$2*R35),0)</f>
        <v>533</v>
      </c>
      <c r="T35" s="176">
        <v>1.0</v>
      </c>
      <c r="U35" s="290">
        <v>3.5</v>
      </c>
      <c r="V35" s="174">
        <f>ROUND(($D$35/$E$3*T35)+($D$35/$H$2*U35),0)</f>
        <v>533</v>
      </c>
      <c r="W35" s="176">
        <v>1.0</v>
      </c>
      <c r="X35" s="290">
        <v>-0.5</v>
      </c>
      <c r="Y35" s="174">
        <f>ROUND(($D$35/$E$3*W35)+($D$35/$H$2*X35),0)</f>
        <v>348</v>
      </c>
      <c r="Z35" s="176">
        <v>1.0</v>
      </c>
      <c r="AA35" s="290">
        <v>3.5</v>
      </c>
      <c r="AB35" s="174">
        <f>ROUND(($D$35/$E$3*Z35)+($D$35/$H$2*AA35),0)</f>
        <v>533</v>
      </c>
      <c r="AC35" s="176">
        <v>1.0</v>
      </c>
      <c r="AD35" s="290">
        <v>3.5</v>
      </c>
      <c r="AE35" s="174">
        <f>ROUND(($D$35/$E$3*AC35)+($D$35/$H$2*AD35),0)</f>
        <v>533</v>
      </c>
      <c r="AF35" s="193"/>
      <c r="AG35" s="178"/>
      <c r="AH35" s="174">
        <f>ROUND(($D$35/$E$3*AF35)+($D$35/$H$2*AG35),0)</f>
        <v>0</v>
      </c>
      <c r="AI35" s="193"/>
      <c r="AJ35" s="178"/>
      <c r="AK35" s="174">
        <f>ROUND(($D$35/$E$3*AI35)+($D$35/$H$2*AJ35),0)</f>
        <v>0</v>
      </c>
      <c r="AL35" s="193"/>
      <c r="AM35" s="178"/>
      <c r="AN35" s="174">
        <f>ROUND(($D$35/$E$3*AL35)+($D$35/$H$2*AM35),0)</f>
        <v>0</v>
      </c>
      <c r="AO35" s="193"/>
      <c r="AP35" s="178"/>
      <c r="AQ35" s="174">
        <f>ROUND(($D$35/$E$3*AO35)+($D$35/$H$2*AP35),0)</f>
        <v>0</v>
      </c>
      <c r="AR35" s="193"/>
      <c r="AS35" s="178"/>
      <c r="AT35" s="174">
        <f>ROUND(($D$35/$E$3*AR35)+($D$35/$H$2*AS35),0)</f>
        <v>0</v>
      </c>
      <c r="AU35" s="193"/>
      <c r="AV35" s="178"/>
      <c r="AW35" s="174">
        <f>ROUND(($D$35/$E$3*AU35)+($D$35/$H$2*AV35),0)</f>
        <v>0</v>
      </c>
      <c r="AX35" s="193"/>
      <c r="AY35" s="178"/>
      <c r="AZ35" s="174">
        <f>ROUND(($D$35/$E$3*AX35)+($D$35/$H$2*AY35),0)</f>
        <v>0</v>
      </c>
      <c r="BA35" s="193"/>
      <c r="BB35" s="178"/>
      <c r="BC35" s="174">
        <f>ROUND(($D$35/$E$3*BA35)+($D$35/$H$2*BB35),0)</f>
        <v>0</v>
      </c>
      <c r="BD35" s="193"/>
      <c r="BE35" s="178"/>
      <c r="BF35" s="174">
        <f>ROUND(($D$35/$E$3*BD35)+($D$35/$H$2*BE35),0)</f>
        <v>0</v>
      </c>
      <c r="BG35" s="193"/>
      <c r="BH35" s="178"/>
      <c r="BI35" s="174">
        <f>ROUND(($D$35/$E$3*BG35)+($D$35/$H$2*BH35),0)</f>
        <v>0</v>
      </c>
      <c r="BJ35" s="193"/>
      <c r="BK35" s="178"/>
      <c r="BL35" s="174">
        <f>ROUND(($D$35/$E$3*BJ35)+($D$35/$H$2*BK35),0)</f>
        <v>0</v>
      </c>
      <c r="BM35" s="193"/>
      <c r="BN35" s="178"/>
      <c r="BO35" s="174">
        <f>ROUND(($D$35/$E$3*BM35)+($D$35/$H$2*BN35),0)</f>
        <v>0</v>
      </c>
      <c r="BP35" s="193"/>
      <c r="BQ35" s="178"/>
      <c r="BR35" s="174">
        <f>ROUND(($D$35/$E$3*BP35)+($D$35/$H$2*BQ35),0)</f>
        <v>0</v>
      </c>
      <c r="BS35" s="193"/>
      <c r="BT35" s="178"/>
      <c r="BU35" s="174">
        <f>ROUND(($D$35/$E$3*BS35)+($D$35/$H$2*BT35),0)</f>
        <v>0</v>
      </c>
      <c r="BV35" s="193"/>
      <c r="BW35" s="178"/>
      <c r="BX35" s="174">
        <f>ROUND(($D$35/$E$3*BV35)+($D$35/$H$2*BW35),0)</f>
        <v>0</v>
      </c>
      <c r="BY35" s="193"/>
      <c r="BZ35" s="178"/>
      <c r="CA35" s="174">
        <f>ROUND(($D$35/$E$3*BY35)+($D$35/$H$2*BZ35),0)</f>
        <v>0</v>
      </c>
      <c r="CB35" s="193"/>
      <c r="CC35" s="178"/>
      <c r="CD35" s="174">
        <f>ROUND(($D$35/$E$3*CB35)+($D$35/$H$2*CC35),0)</f>
        <v>0</v>
      </c>
      <c r="CE35" s="193"/>
      <c r="CF35" s="178"/>
      <c r="CG35" s="174">
        <f>ROUND(($D$35/$E$3*CE35)+($D$35/$H$2*CF35),0)</f>
        <v>0</v>
      </c>
      <c r="CH35" s="193"/>
      <c r="CI35" s="178"/>
      <c r="CJ35" s="174">
        <f>ROUND(($D$35/$E$3*CH35)+($D$35/$H$2*CI35),0)</f>
        <v>0</v>
      </c>
      <c r="CK35" s="193"/>
      <c r="CL35" s="178"/>
      <c r="CM35" s="174">
        <f>ROUND(($D$35/$E$3*CK35)+($D$35/$H$2*CL35),0)</f>
        <v>0</v>
      </c>
      <c r="CN35" s="193"/>
      <c r="CO35" s="178"/>
      <c r="CP35" s="174">
        <f>ROUND(($D$35/$E$3*CN35)+($D$35/$H$2*CO35),0)</f>
        <v>0</v>
      </c>
      <c r="CQ35" s="193"/>
      <c r="CR35" s="178"/>
      <c r="CS35" s="174">
        <f>ROUND(($D$35/$E$3*CQ35)+($D$35/$H$2*CR35),0)</f>
        <v>0</v>
      </c>
      <c r="CT35" s="193"/>
      <c r="CU35" s="178"/>
      <c r="CV35" s="174">
        <f>ROUND(($D$35/$E$3*CT35)+($D$35/$H$2*CU35),0)</f>
        <v>0</v>
      </c>
      <c r="CW35" s="193"/>
      <c r="CX35" s="178"/>
      <c r="CY35" s="174">
        <f>ROUND(($D$35/$E$3*CW35)+($D$35/$H$2*CX35),0)</f>
        <v>0</v>
      </c>
      <c r="CZ35" s="193"/>
      <c r="DA35" s="178"/>
      <c r="DB35" s="174">
        <f>ROUND(($D$35/$E$3*CZ35)+($D$35/$H$2*DA35),0)</f>
        <v>0</v>
      </c>
    </row>
    <row r="36" ht="15.75" customHeight="1">
      <c r="A36" s="103">
        <v>33.0</v>
      </c>
      <c r="B36" s="234" t="s">
        <v>602</v>
      </c>
      <c r="C36" s="234" t="s">
        <v>603</v>
      </c>
      <c r="D36" s="234">
        <v>14500.0</v>
      </c>
      <c r="E36" s="115">
        <f t="shared" si="1"/>
        <v>7</v>
      </c>
      <c r="F36" s="115">
        <f t="shared" si="2"/>
        <v>3274</v>
      </c>
      <c r="G36" s="118">
        <f t="shared" si="6"/>
        <v>9</v>
      </c>
      <c r="H36" s="121">
        <f t="shared" si="3"/>
        <v>526</v>
      </c>
      <c r="I36" s="115">
        <f t="shared" si="4"/>
        <v>3800</v>
      </c>
      <c r="J36" s="127">
        <f t="shared" si="5"/>
        <v>3799</v>
      </c>
      <c r="K36" s="411">
        <v>1.0</v>
      </c>
      <c r="L36" s="412">
        <v>3.5</v>
      </c>
      <c r="M36" s="174">
        <f>ROUND(($D$36/$E$3*K36)+($D$36/$H$2*L36),0)</f>
        <v>672</v>
      </c>
      <c r="N36" s="176">
        <v>1.0</v>
      </c>
      <c r="O36" s="178"/>
      <c r="P36" s="174">
        <f>ROUND(($D$36/$E$3*N36)+($D$36/$H$2*O36),0)</f>
        <v>468</v>
      </c>
      <c r="Q36" s="176">
        <v>1.0</v>
      </c>
      <c r="R36" s="290">
        <v>3.5</v>
      </c>
      <c r="S36" s="174">
        <f>ROUND(($D$36/$E$3*Q36)+($D$36/$H$2*R36),0)</f>
        <v>672</v>
      </c>
      <c r="T36" s="176">
        <v>1.0</v>
      </c>
      <c r="U36" s="290">
        <v>3.5</v>
      </c>
      <c r="V36" s="174">
        <f>ROUND(($D$36/$E$3*T36)+($D$36/$H$2*U36),0)</f>
        <v>672</v>
      </c>
      <c r="W36" s="176">
        <v>1.0</v>
      </c>
      <c r="X36" s="290">
        <v>3.5</v>
      </c>
      <c r="Y36" s="174">
        <f>ROUND(($D$36/$E$3*W36)+($D$36/$H$2*X36),0)</f>
        <v>672</v>
      </c>
      <c r="Z36" s="176">
        <v>1.0</v>
      </c>
      <c r="AA36" s="290">
        <v>-2.0</v>
      </c>
      <c r="AB36" s="174">
        <f>ROUND(($D$36/$E$3*Z36)+($D$36/$H$2*AA36),0)</f>
        <v>351</v>
      </c>
      <c r="AC36" s="176">
        <v>1.0</v>
      </c>
      <c r="AD36" s="290">
        <v>-3.0</v>
      </c>
      <c r="AE36" s="174">
        <f>ROUND(($D$36/$E$3*AC36)+($D$36/$H$2*AD36),0)</f>
        <v>292</v>
      </c>
      <c r="AF36" s="193"/>
      <c r="AG36" s="178"/>
      <c r="AH36" s="174">
        <f>ROUND(($D$36/$E$3*AF36)+($D$36/$H$2*AG36),0)</f>
        <v>0</v>
      </c>
      <c r="AI36" s="193"/>
      <c r="AJ36" s="178"/>
      <c r="AK36" s="174">
        <f>ROUND(($D$36/$E$3*AI36)+($D$36/$H$2*AJ36),0)</f>
        <v>0</v>
      </c>
      <c r="AL36" s="193"/>
      <c r="AM36" s="178"/>
      <c r="AN36" s="174">
        <f>ROUND(($D$36/$E$3*AL36)+($D$36/$H$2*AM36),0)</f>
        <v>0</v>
      </c>
      <c r="AO36" s="193"/>
      <c r="AP36" s="178"/>
      <c r="AQ36" s="174">
        <f>ROUND(($D$36/$E$3*AO36)+($D$36/$H$2*AP36),0)</f>
        <v>0</v>
      </c>
      <c r="AR36" s="193"/>
      <c r="AS36" s="178"/>
      <c r="AT36" s="174">
        <f>ROUND(($D$36/$E$3*AR36)+($D$36/$H$2*AS36),0)</f>
        <v>0</v>
      </c>
      <c r="AU36" s="193"/>
      <c r="AV36" s="178"/>
      <c r="AW36" s="174">
        <f>ROUND(($D$36/$E$3*AU36)+($D$36/$H$2*AV36),0)</f>
        <v>0</v>
      </c>
      <c r="AX36" s="193"/>
      <c r="AY36" s="178"/>
      <c r="AZ36" s="174">
        <f>ROUND(($D$36/$E$3*AX36)+($D$36/$H$2*AY36),0)</f>
        <v>0</v>
      </c>
      <c r="BA36" s="193"/>
      <c r="BB36" s="178"/>
      <c r="BC36" s="174">
        <f>ROUND(($D$36/$E$3*BA36)+($D$36/$H$2*BB36),0)</f>
        <v>0</v>
      </c>
      <c r="BD36" s="193"/>
      <c r="BE36" s="178"/>
      <c r="BF36" s="174">
        <f>ROUND(($D$36/$E$3*BD36)+($D$36/$H$2*BE36),0)</f>
        <v>0</v>
      </c>
      <c r="BG36" s="193"/>
      <c r="BH36" s="178"/>
      <c r="BI36" s="174">
        <f>ROUND(($D$36/$E$3*BG36)+($D$36/$H$2*BH36),0)</f>
        <v>0</v>
      </c>
      <c r="BJ36" s="193"/>
      <c r="BK36" s="178"/>
      <c r="BL36" s="174">
        <f>ROUND(($D$36/$E$3*BJ36)+($D$36/$H$2*BK36),0)</f>
        <v>0</v>
      </c>
      <c r="BM36" s="193"/>
      <c r="BN36" s="178"/>
      <c r="BO36" s="174">
        <f>ROUND(($D$36/$E$3*BM36)+($D$36/$H$2*BN36),0)</f>
        <v>0</v>
      </c>
      <c r="BP36" s="193"/>
      <c r="BQ36" s="178"/>
      <c r="BR36" s="174">
        <f>ROUND(($D$36/$E$3*BP36)+($D$36/$H$2*BQ36),0)</f>
        <v>0</v>
      </c>
      <c r="BS36" s="193"/>
      <c r="BT36" s="178"/>
      <c r="BU36" s="174">
        <f>ROUND(($D$36/$E$3*BS36)+($D$36/$H$2*BT36),0)</f>
        <v>0</v>
      </c>
      <c r="BV36" s="193"/>
      <c r="BW36" s="178"/>
      <c r="BX36" s="174">
        <f>ROUND(($D$36/$E$3*BV36)+($D$36/$H$2*BW36),0)</f>
        <v>0</v>
      </c>
      <c r="BY36" s="193"/>
      <c r="BZ36" s="178"/>
      <c r="CA36" s="174">
        <f>ROUND(($D$36/$E$3*BY36)+($D$36/$H$2*BZ36),0)</f>
        <v>0</v>
      </c>
      <c r="CB36" s="193"/>
      <c r="CC36" s="178"/>
      <c r="CD36" s="174">
        <f>ROUND(($D$36/$E$3*CB36)+($D$36/$H$2*CC36),0)</f>
        <v>0</v>
      </c>
      <c r="CE36" s="193"/>
      <c r="CF36" s="178"/>
      <c r="CG36" s="174">
        <f>ROUND(($D$36/$E$3*CE36)+($D$36/$H$2*CF36),0)</f>
        <v>0</v>
      </c>
      <c r="CH36" s="193"/>
      <c r="CI36" s="178"/>
      <c r="CJ36" s="174">
        <f>ROUND(($D$36/$E$3*CH36)+($D$36/$H$2*CI36),0)</f>
        <v>0</v>
      </c>
      <c r="CK36" s="193"/>
      <c r="CL36" s="178"/>
      <c r="CM36" s="174">
        <f>ROUND(($D$36/$E$3*CK36)+($D$36/$H$2*CL36),0)</f>
        <v>0</v>
      </c>
      <c r="CN36" s="193"/>
      <c r="CO36" s="178"/>
      <c r="CP36" s="174">
        <f>ROUND(($D$36/$E$3*CN36)+($D$36/$H$2*CO36),0)</f>
        <v>0</v>
      </c>
      <c r="CQ36" s="193"/>
      <c r="CR36" s="178"/>
      <c r="CS36" s="174">
        <f>ROUND(($D$36/$E$3*CQ36)+($D$36/$H$2*CR36),0)</f>
        <v>0</v>
      </c>
      <c r="CT36" s="193"/>
      <c r="CU36" s="178"/>
      <c r="CV36" s="174">
        <f>ROUND(($D$36/$E$3*CT36)+($D$36/$H$2*CU36),0)</f>
        <v>0</v>
      </c>
      <c r="CW36" s="193"/>
      <c r="CX36" s="178"/>
      <c r="CY36" s="174">
        <f>ROUND(($D$36/$E$3*CW36)+($D$36/$H$2*CX36),0)</f>
        <v>0</v>
      </c>
      <c r="CZ36" s="193"/>
      <c r="DA36" s="178"/>
      <c r="DB36" s="174">
        <f>ROUND(($D$36/$E$3*CZ36)+($D$36/$H$2*DA36),0)</f>
        <v>0</v>
      </c>
    </row>
    <row r="37" ht="15.75" customHeight="1">
      <c r="A37" s="103">
        <v>34.0</v>
      </c>
      <c r="B37" s="122" t="s">
        <v>605</v>
      </c>
      <c r="C37" s="122" t="s">
        <v>50</v>
      </c>
      <c r="D37" s="231">
        <v>14500.0</v>
      </c>
      <c r="E37" s="115">
        <f t="shared" si="1"/>
        <v>6</v>
      </c>
      <c r="F37" s="115">
        <f t="shared" si="2"/>
        <v>2806</v>
      </c>
      <c r="G37" s="118">
        <f t="shared" si="6"/>
        <v>17.5</v>
      </c>
      <c r="H37" s="121">
        <f t="shared" si="3"/>
        <v>1023</v>
      </c>
      <c r="I37" s="115">
        <f t="shared" si="4"/>
        <v>3829</v>
      </c>
      <c r="J37" s="127">
        <f t="shared" si="5"/>
        <v>3828</v>
      </c>
      <c r="K37" s="414"/>
      <c r="L37" s="417"/>
      <c r="M37" s="174">
        <f>ROUND(($D$37/$E$3*K37)+($D$37/$H$2*L37),0)</f>
        <v>0</v>
      </c>
      <c r="N37" s="430">
        <v>1.0</v>
      </c>
      <c r="O37" s="431"/>
      <c r="P37" s="174">
        <f>ROUND(($D$37/$E$3*N37)+($D$37/$H$2*O37),0)</f>
        <v>468</v>
      </c>
      <c r="Q37" s="430">
        <v>1.0</v>
      </c>
      <c r="R37" s="432">
        <v>3.5</v>
      </c>
      <c r="S37" s="174">
        <f>ROUND(($D$37/$E$3*Q37)+($D$37/$H$2*R37),0)</f>
        <v>672</v>
      </c>
      <c r="T37" s="430">
        <v>1.0</v>
      </c>
      <c r="U37" s="432">
        <v>3.5</v>
      </c>
      <c r="V37" s="174">
        <f>ROUND(($D$37/$E$3*T37)+($D$37/$H$2*U37),0)</f>
        <v>672</v>
      </c>
      <c r="W37" s="430">
        <v>1.0</v>
      </c>
      <c r="X37" s="432">
        <v>3.5</v>
      </c>
      <c r="Y37" s="174">
        <f>ROUND(($D$37/$E$3*W37)+($D$37/$H$2*X37),0)</f>
        <v>672</v>
      </c>
      <c r="Z37" s="430">
        <v>1.0</v>
      </c>
      <c r="AA37" s="432">
        <v>3.5</v>
      </c>
      <c r="AB37" s="174">
        <f>ROUND(($D$37/$E$3*Z37)+($D$37/$H$2*AA37),0)</f>
        <v>672</v>
      </c>
      <c r="AC37" s="430">
        <v>1.0</v>
      </c>
      <c r="AD37" s="432">
        <v>3.5</v>
      </c>
      <c r="AE37" s="174">
        <f>ROUND(($D$37/$E$3*AC37)+($D$37/$H$2*AD37),0)</f>
        <v>672</v>
      </c>
      <c r="AF37" s="433"/>
      <c r="AG37" s="431"/>
      <c r="AH37" s="174">
        <f>ROUND(($D$37/$E$3*AF37)+($D$37/$H$2*AG37),0)</f>
        <v>0</v>
      </c>
      <c r="AI37" s="433"/>
      <c r="AJ37" s="431"/>
      <c r="AK37" s="174">
        <f>ROUND(($D$37/$E$3*AI37)+($D$37/$H$2*AJ37),0)</f>
        <v>0</v>
      </c>
      <c r="AL37" s="433"/>
      <c r="AM37" s="431"/>
      <c r="AN37" s="174">
        <f>ROUND(($D$37/$E$3*AL37)+($D$37/$H$2*AM37),0)</f>
        <v>0</v>
      </c>
      <c r="AO37" s="433"/>
      <c r="AP37" s="431"/>
      <c r="AQ37" s="174">
        <f>ROUND(($D$37/$E$3*AO37)+($D$37/$H$2*AP37),0)</f>
        <v>0</v>
      </c>
      <c r="AR37" s="433"/>
      <c r="AS37" s="431"/>
      <c r="AT37" s="174">
        <f>ROUND(($D$37/$E$3*AR37)+($D$37/$H$2*AS37),0)</f>
        <v>0</v>
      </c>
      <c r="AU37" s="433"/>
      <c r="AV37" s="431"/>
      <c r="AW37" s="174">
        <f>ROUND(($D$37/$E$3*AU37)+($D$37/$H$2*AV37),0)</f>
        <v>0</v>
      </c>
      <c r="AX37" s="433"/>
      <c r="AY37" s="431"/>
      <c r="AZ37" s="174">
        <f>ROUND(($D$37/$E$3*AX37)+($D$37/$H$2*AY37),0)</f>
        <v>0</v>
      </c>
      <c r="BA37" s="433"/>
      <c r="BB37" s="431"/>
      <c r="BC37" s="174">
        <f>ROUND(($D$37/$E$3*BA37)+($D$37/$H$2*BB37),0)</f>
        <v>0</v>
      </c>
      <c r="BD37" s="433"/>
      <c r="BE37" s="431"/>
      <c r="BF37" s="174">
        <f>ROUND(($D$37/$E$3*BD37)+($D$37/$H$2*BE37),0)</f>
        <v>0</v>
      </c>
      <c r="BG37" s="433"/>
      <c r="BH37" s="431"/>
      <c r="BI37" s="174">
        <f>ROUND(($D$37/$E$3*BG37)+($D$37/$H$2*BH37),0)</f>
        <v>0</v>
      </c>
      <c r="BJ37" s="433"/>
      <c r="BK37" s="431"/>
      <c r="BL37" s="174">
        <f>ROUND(($D$37/$E$3*BJ37)+($D$37/$H$2*BK37),0)</f>
        <v>0</v>
      </c>
      <c r="BM37" s="433"/>
      <c r="BN37" s="431"/>
      <c r="BO37" s="174">
        <f>ROUND(($D$37/$E$3*BM37)+($D$37/$H$2*BN37),0)</f>
        <v>0</v>
      </c>
      <c r="BP37" s="433"/>
      <c r="BQ37" s="431"/>
      <c r="BR37" s="174">
        <f>ROUND(($D$37/$E$3*BP37)+($D$37/$H$2*BQ37),0)</f>
        <v>0</v>
      </c>
      <c r="BS37" s="433"/>
      <c r="BT37" s="431"/>
      <c r="BU37" s="174">
        <f>ROUND(($D$37/$E$3*BS37)+($D$37/$H$2*BT37),0)</f>
        <v>0</v>
      </c>
      <c r="BV37" s="433"/>
      <c r="BW37" s="431"/>
      <c r="BX37" s="174">
        <f>ROUND(($D$37/$E$3*BV37)+($D$37/$H$2*BW37),0)</f>
        <v>0</v>
      </c>
      <c r="BY37" s="433"/>
      <c r="BZ37" s="431"/>
      <c r="CA37" s="174">
        <f>ROUND(($D$37/$E$3*BY37)+($D$37/$H$2*BZ37),0)</f>
        <v>0</v>
      </c>
      <c r="CB37" s="433"/>
      <c r="CC37" s="431"/>
      <c r="CD37" s="174">
        <f>ROUND(($D$37/$E$3*CB37)+($D$37/$H$2*CC37),0)</f>
        <v>0</v>
      </c>
      <c r="CE37" s="433"/>
      <c r="CF37" s="431"/>
      <c r="CG37" s="174">
        <f>ROUND(($D$37/$E$3*CE37)+($D$37/$H$2*CF37),0)</f>
        <v>0</v>
      </c>
      <c r="CH37" s="433"/>
      <c r="CI37" s="431"/>
      <c r="CJ37" s="174">
        <f>ROUND(($D$37/$E$3*CH37)+($D$37/$H$2*CI37),0)</f>
        <v>0</v>
      </c>
      <c r="CK37" s="433"/>
      <c r="CL37" s="431"/>
      <c r="CM37" s="174">
        <f>ROUND(($D$37/$E$3*CK37)+($D$37/$H$2*CL37),0)</f>
        <v>0</v>
      </c>
      <c r="CN37" s="433"/>
      <c r="CO37" s="431"/>
      <c r="CP37" s="174">
        <f>ROUND(($D$37/$E$3*CN37)+($D$37/$H$2*CO37),0)</f>
        <v>0</v>
      </c>
      <c r="CQ37" s="433"/>
      <c r="CR37" s="431"/>
      <c r="CS37" s="174">
        <f>ROUND(($D$37/$E$3*CQ37)+($D$37/$H$2*CR37),0)</f>
        <v>0</v>
      </c>
      <c r="CT37" s="433"/>
      <c r="CU37" s="431"/>
      <c r="CV37" s="174">
        <f>ROUND(($D$37/$E$3*CT37)+($D$37/$H$2*CU37),0)</f>
        <v>0</v>
      </c>
      <c r="CW37" s="433"/>
      <c r="CX37" s="431"/>
      <c r="CY37" s="174">
        <f>ROUND(($D$37/$E$3*CW37)+($D$37/$H$2*CX37),0)</f>
        <v>0</v>
      </c>
      <c r="CZ37" s="433"/>
      <c r="DA37" s="431"/>
      <c r="DB37" s="174">
        <f>ROUND(($D$37/$E$3*CZ37)+($D$37/$H$2*DA37),0)</f>
        <v>0</v>
      </c>
    </row>
    <row r="38" ht="15.75" customHeight="1">
      <c r="A38" s="434">
        <v>6.0</v>
      </c>
      <c r="B38" s="234" t="s">
        <v>607</v>
      </c>
      <c r="C38" s="234" t="s">
        <v>486</v>
      </c>
      <c r="D38" s="234">
        <v>17000.0</v>
      </c>
      <c r="E38" s="435">
        <f t="shared" si="1"/>
        <v>7</v>
      </c>
      <c r="F38" s="425">
        <f t="shared" si="2"/>
        <v>3839</v>
      </c>
      <c r="G38" s="426">
        <f t="shared" ref="G38:G46" si="8">L38+O38+R38+U38+X38+AA38+AD38+AG38+AJ38+AM38+AP38+AS38+AV38+AY38+BB38+BE38+BH38+BK38+BN38+BQ38+BT38+BW38+BZ38+CC38+CF38+CI38+CL38+CO38+CR38+CU38+CX38+DA38</f>
        <v>37</v>
      </c>
      <c r="H38" s="427">
        <f t="shared" si="3"/>
        <v>2536</v>
      </c>
      <c r="I38" s="425">
        <f t="shared" si="4"/>
        <v>6375</v>
      </c>
      <c r="J38" s="127">
        <f t="shared" si="5"/>
        <v>6375</v>
      </c>
      <c r="K38" s="436">
        <v>1.0</v>
      </c>
      <c r="L38" s="204">
        <v>3.5</v>
      </c>
      <c r="M38" s="429">
        <f>round(($D$38/$F$2)*K38+($D$38/$H$2)*L38,0)</f>
        <v>788</v>
      </c>
      <c r="N38" s="437">
        <v>1.0</v>
      </c>
      <c r="O38" s="290">
        <v>8.0</v>
      </c>
      <c r="P38" s="429">
        <f>round(($D$38/$F$2)*N38+($D$38/$H$2)*O38,0)</f>
        <v>1097</v>
      </c>
      <c r="Q38" s="437">
        <v>1.0</v>
      </c>
      <c r="R38" s="290">
        <v>3.5</v>
      </c>
      <c r="S38" s="429">
        <f>round(($D$38/$F$2)*Q38+($D$38/$H$2)*R38,0)</f>
        <v>788</v>
      </c>
      <c r="T38" s="437">
        <v>1.0</v>
      </c>
      <c r="U38" s="290">
        <v>7.5</v>
      </c>
      <c r="V38" s="429">
        <f>round(($D$38/$F$2)*T38+($D$38/$H$2)*U38,0)</f>
        <v>1063</v>
      </c>
      <c r="W38" s="437">
        <v>1.0</v>
      </c>
      <c r="X38" s="290">
        <v>3.5</v>
      </c>
      <c r="Y38" s="429">
        <f>round(($D$38/$F$2)*W38+($D$38/$H$2)*X38,0)</f>
        <v>788</v>
      </c>
      <c r="Z38" s="437">
        <v>1.0</v>
      </c>
      <c r="AA38" s="290">
        <v>7.5</v>
      </c>
      <c r="AB38" s="429">
        <f>round(($D$38/$F$2)*Z38+($D$38/$H$2)*AA38,0)</f>
        <v>1063</v>
      </c>
      <c r="AC38" s="437">
        <v>1.0</v>
      </c>
      <c r="AD38" s="290">
        <v>3.5</v>
      </c>
      <c r="AE38" s="429">
        <f>round(($D$38/$F$2)*AC38+($D$38/$H$2)*AD38,0)</f>
        <v>788</v>
      </c>
      <c r="AF38" s="438"/>
      <c r="AG38" s="178"/>
      <c r="AH38" s="429">
        <f>round(($D$38/$F$2)*AF38+($D$38/$H$2)*AG38,0)</f>
        <v>0</v>
      </c>
      <c r="AI38" s="438"/>
      <c r="AJ38" s="178"/>
      <c r="AK38" s="429">
        <f>round(($D$38/$F$2)*AI38+($D$38/$H$2)*AJ38,0)</f>
        <v>0</v>
      </c>
      <c r="AL38" s="438"/>
      <c r="AM38" s="178"/>
      <c r="AN38" s="429">
        <f>round(($D$38/$F$2)*AL38+($D$38/$H$2)*AM38,0)</f>
        <v>0</v>
      </c>
      <c r="AO38" s="438"/>
      <c r="AP38" s="178"/>
      <c r="AQ38" s="429">
        <f>round(($D$38/$F$2)*AO38+($D$38/$H$2)*AP38,0)</f>
        <v>0</v>
      </c>
      <c r="AR38" s="438"/>
      <c r="AS38" s="178"/>
      <c r="AT38" s="429">
        <f>round(($D$38/$F$2)*AR38+($D$38/$H$2)*AS38,0)</f>
        <v>0</v>
      </c>
      <c r="AU38" s="438"/>
      <c r="AV38" s="178"/>
      <c r="AW38" s="429">
        <f>round(($D$38/$F$2)*AU38+($D$38/$H$2)*AV38,0)</f>
        <v>0</v>
      </c>
      <c r="AX38" s="438"/>
      <c r="AY38" s="178"/>
      <c r="AZ38" s="429">
        <f>round(($D$38/$F$2)*AX38+($D$38/$H$2)*AY38,0)</f>
        <v>0</v>
      </c>
      <c r="BA38" s="438"/>
      <c r="BB38" s="178"/>
      <c r="BC38" s="429">
        <f>round(($D$38/$F$2)*BA38+($D$38/$H$2)*BB38,0)</f>
        <v>0</v>
      </c>
      <c r="BD38" s="438"/>
      <c r="BE38" s="178"/>
      <c r="BF38" s="429">
        <f>round(($D$38/$F$2)*BD38+($D$38/$H$2)*BE38,0)</f>
        <v>0</v>
      </c>
      <c r="BG38" s="438"/>
      <c r="BH38" s="178"/>
      <c r="BI38" s="429">
        <f>round(($D$38/$F$2)*BG38+($D$38/$H$2)*BH38,0)</f>
        <v>0</v>
      </c>
      <c r="BJ38" s="438"/>
      <c r="BK38" s="178"/>
      <c r="BL38" s="429">
        <f>round(($D$38/$F$2)*BJ38+($D$38/$H$2)*BK38,0)</f>
        <v>0</v>
      </c>
      <c r="BM38" s="438"/>
      <c r="BN38" s="178"/>
      <c r="BO38" s="429">
        <f>round(($D$38/$F$2)*BM38+($D$38/$H$2)*BN38,0)</f>
        <v>0</v>
      </c>
      <c r="BP38" s="438"/>
      <c r="BQ38" s="178"/>
      <c r="BR38" s="429">
        <f>round(($D$38/$F$2)*BP38+($D$38/$H$2)*BQ38,0)</f>
        <v>0</v>
      </c>
      <c r="BS38" s="438"/>
      <c r="BT38" s="178"/>
      <c r="BU38" s="429">
        <f>round(($D$38/$F$2)*BS38+($D$38/$H$2)*BT38,0)</f>
        <v>0</v>
      </c>
      <c r="BV38" s="438"/>
      <c r="BW38" s="178"/>
      <c r="BX38" s="429">
        <f>round(($D$38/$F$2)*BV38+($D$38/$H$2)*BW38,0)</f>
        <v>0</v>
      </c>
      <c r="BY38" s="438"/>
      <c r="BZ38" s="178"/>
      <c r="CA38" s="429">
        <f>round(($D$38/$F$2)*BY38+($D$38/$H$2)*BZ38,0)</f>
        <v>0</v>
      </c>
      <c r="CB38" s="438"/>
      <c r="CC38" s="178"/>
      <c r="CD38" s="429">
        <f>round(($D$38/$F$2)*CB38+($D$38/$H$2)*CC38,0)</f>
        <v>0</v>
      </c>
      <c r="CE38" s="438"/>
      <c r="CF38" s="178"/>
      <c r="CG38" s="429">
        <f>round(($D$38/$F$2)*CE38+($D$38/$H$2)*CF38,0)</f>
        <v>0</v>
      </c>
      <c r="CH38" s="438"/>
      <c r="CI38" s="178"/>
      <c r="CJ38" s="429">
        <f>round(($D$38/$F$2)*CH38+($D$38/$H$2)*CI38,0)</f>
        <v>0</v>
      </c>
      <c r="CK38" s="438"/>
      <c r="CL38" s="178"/>
      <c r="CM38" s="429">
        <f>round(($D$38/$F$2)*CK38+($D$38/$H$2)*CL38,0)</f>
        <v>0</v>
      </c>
      <c r="CN38" s="438"/>
      <c r="CO38" s="178"/>
      <c r="CP38" s="429">
        <f>round(($D$38/$F$2)*CN38+($D$38/$H$2)*CO38,0)</f>
        <v>0</v>
      </c>
      <c r="CQ38" s="438"/>
      <c r="CR38" s="178"/>
      <c r="CS38" s="429">
        <f>round(($D$38/$F$2)*CQ38+($D$38/$H$2)*CR38,0)</f>
        <v>0</v>
      </c>
      <c r="CT38" s="438"/>
      <c r="CU38" s="178"/>
      <c r="CV38" s="429">
        <f>round(($D$38/$F$2)*CT38+($D$38/$H$2)*CU38,0)</f>
        <v>0</v>
      </c>
      <c r="CW38" s="438"/>
      <c r="CX38" s="178"/>
      <c r="CY38" s="429">
        <f>round(($D$38/$F$2)*CW38+($D$38/$H$2)*CX38,0)</f>
        <v>0</v>
      </c>
      <c r="CZ38" s="438"/>
      <c r="DA38" s="178"/>
      <c r="DB38" s="429">
        <f>round(($D$38/$F$2)*CZ38+($D$38/$H$2)*DA38,0)</f>
        <v>0</v>
      </c>
    </row>
    <row r="39" ht="15.75" customHeight="1">
      <c r="A39" s="434">
        <v>7.0</v>
      </c>
      <c r="B39" s="352" t="s">
        <v>608</v>
      </c>
      <c r="C39" s="352" t="s">
        <v>50</v>
      </c>
      <c r="D39" s="353">
        <v>11500.0</v>
      </c>
      <c r="E39" s="425">
        <f t="shared" si="1"/>
        <v>7</v>
      </c>
      <c r="F39" s="425">
        <f t="shared" si="2"/>
        <v>2597</v>
      </c>
      <c r="G39" s="426">
        <f t="shared" si="8"/>
        <v>29</v>
      </c>
      <c r="H39" s="427">
        <f t="shared" si="3"/>
        <v>1345</v>
      </c>
      <c r="I39" s="425">
        <f t="shared" si="4"/>
        <v>3942</v>
      </c>
      <c r="J39" s="127">
        <f t="shared" si="5"/>
        <v>3940</v>
      </c>
      <c r="K39" s="436">
        <v>1.0</v>
      </c>
      <c r="L39" s="204">
        <v>3.5</v>
      </c>
      <c r="M39" s="429">
        <f t="shared" ref="M39:M40" si="9">round((D39/$F$2)*K39+(D39/$H$2)*L39,0)</f>
        <v>533</v>
      </c>
      <c r="N39" s="437">
        <v>1.0</v>
      </c>
      <c r="O39" s="290">
        <v>8.0</v>
      </c>
      <c r="P39" s="429">
        <f t="shared" ref="P39:P40" si="10">round((D39/$F$2)*N39+(D39/$H$2)*O39,0)</f>
        <v>742</v>
      </c>
      <c r="Q39" s="437">
        <v>1.0</v>
      </c>
      <c r="R39" s="290">
        <v>3.5</v>
      </c>
      <c r="S39" s="429">
        <f t="shared" ref="S39:S40" si="11">round((D39/$F$2)*Q39+(D39/$H$2)*R39,0)</f>
        <v>533</v>
      </c>
      <c r="T39" s="437">
        <v>1.0</v>
      </c>
      <c r="U39" s="290">
        <v>3.5</v>
      </c>
      <c r="V39" s="429">
        <f>round(($D$39/$F$2)*T39+($D$39/$H$2)*U39,0)</f>
        <v>533</v>
      </c>
      <c r="W39" s="437">
        <v>1.0</v>
      </c>
      <c r="X39" s="290">
        <v>3.5</v>
      </c>
      <c r="Y39" s="429">
        <f>round(($D$39/$F$2)*W39+($D$39/$H$2)*X39,0)</f>
        <v>533</v>
      </c>
      <c r="Z39" s="437">
        <v>1.0</v>
      </c>
      <c r="AA39" s="290">
        <v>3.5</v>
      </c>
      <c r="AB39" s="429">
        <f>round(($D$39/$F$2)*Z39+($D$39/$H$2)*AA39,0)</f>
        <v>533</v>
      </c>
      <c r="AC39" s="437">
        <v>1.0</v>
      </c>
      <c r="AD39" s="290">
        <v>3.5</v>
      </c>
      <c r="AE39" s="429">
        <f>round(($D$39/$F$2)*AC39+($D$39/$H$2)*AD39,0)</f>
        <v>533</v>
      </c>
      <c r="AF39" s="438"/>
      <c r="AG39" s="178"/>
      <c r="AH39" s="429">
        <f>round(($D$39/$F$2)*AF39+($D$39/$H$2)*AG39,0)</f>
        <v>0</v>
      </c>
      <c r="AI39" s="438"/>
      <c r="AJ39" s="178"/>
      <c r="AK39" s="429">
        <f>round(($D$39/$F$2)*AI39+($D$39/$H$2)*AJ39,0)</f>
        <v>0</v>
      </c>
      <c r="AL39" s="438"/>
      <c r="AM39" s="178"/>
      <c r="AN39" s="429">
        <f>round(($D$39/$F$2)*AL39+($D$39/$H$2)*AM39,0)</f>
        <v>0</v>
      </c>
      <c r="AO39" s="438"/>
      <c r="AP39" s="178"/>
      <c r="AQ39" s="429">
        <f>round(($D$39/$F$2)*AO39+($D$39/$H$2)*AP39,0)</f>
        <v>0</v>
      </c>
      <c r="AR39" s="438"/>
      <c r="AS39" s="178"/>
      <c r="AT39" s="429">
        <f>round(($D$39/$F$2)*AR39+($D$39/$H$2)*AS39,0)</f>
        <v>0</v>
      </c>
      <c r="AU39" s="438"/>
      <c r="AV39" s="178"/>
      <c r="AW39" s="429">
        <f>round(($D$39/$F$2)*AU39+($D$39/$H$2)*AV39,0)</f>
        <v>0</v>
      </c>
      <c r="AX39" s="438"/>
      <c r="AY39" s="178"/>
      <c r="AZ39" s="429">
        <f>round(($D$39/$F$2)*AX39+($D$39/$H$2)*AY39,0)</f>
        <v>0</v>
      </c>
      <c r="BA39" s="438"/>
      <c r="BB39" s="178"/>
      <c r="BC39" s="429">
        <f>round(($D$39/$F$2)*BA39+($D$39/$H$2)*BB39,0)</f>
        <v>0</v>
      </c>
      <c r="BD39" s="438"/>
      <c r="BE39" s="178"/>
      <c r="BF39" s="429">
        <f>round(($D$39/$F$2)*BD39+($D$39/$H$2)*BE39,0)</f>
        <v>0</v>
      </c>
      <c r="BG39" s="438"/>
      <c r="BH39" s="178"/>
      <c r="BI39" s="429">
        <f>round(($D$39/$F$2)*BG39+($D$39/$H$2)*BH39,0)</f>
        <v>0</v>
      </c>
      <c r="BJ39" s="438"/>
      <c r="BK39" s="178"/>
      <c r="BL39" s="429">
        <f>round(($D$39/$F$2)*BJ39+($D$39/$H$2)*BK39,0)</f>
        <v>0</v>
      </c>
      <c r="BM39" s="438"/>
      <c r="BN39" s="178"/>
      <c r="BO39" s="429">
        <f>round(($D$39/$F$2)*BM39+($D$39/$H$2)*BN39,0)</f>
        <v>0</v>
      </c>
      <c r="BP39" s="438"/>
      <c r="BQ39" s="178"/>
      <c r="BR39" s="429">
        <f>round(($D$39/$F$2)*BP39+($D$39/$H$2)*BQ39,0)</f>
        <v>0</v>
      </c>
      <c r="BS39" s="438"/>
      <c r="BT39" s="178"/>
      <c r="BU39" s="429">
        <f>round(($D$39/$F$2)*BS39+($D$39/$H$2)*BT39,0)</f>
        <v>0</v>
      </c>
      <c r="BV39" s="438"/>
      <c r="BW39" s="178"/>
      <c r="BX39" s="429">
        <f>round(($D$39/$F$2)*BV39+($D$39/$H$2)*BW39,0)</f>
        <v>0</v>
      </c>
      <c r="BY39" s="438"/>
      <c r="BZ39" s="178"/>
      <c r="CA39" s="429">
        <f>round(($D$39/$F$2)*BY39+($D$39/$H$2)*BZ39,0)</f>
        <v>0</v>
      </c>
      <c r="CB39" s="438"/>
      <c r="CC39" s="178"/>
      <c r="CD39" s="429">
        <f>round(($D$39/$F$2)*CB39+($D$39/$H$2)*CC39,0)</f>
        <v>0</v>
      </c>
      <c r="CE39" s="438"/>
      <c r="CF39" s="178"/>
      <c r="CG39" s="429">
        <f>round(($D$39/$F$2)*CE39+($D$39/$H$2)*CF39,0)</f>
        <v>0</v>
      </c>
      <c r="CH39" s="438"/>
      <c r="CI39" s="178"/>
      <c r="CJ39" s="429">
        <f>round(($D$39/$F$2)*CH39+($D$39/$H$2)*CI39,0)</f>
        <v>0</v>
      </c>
      <c r="CK39" s="438"/>
      <c r="CL39" s="178"/>
      <c r="CM39" s="429">
        <f>round(($D$39/$F$2)*CK39+($D$39/$H$2)*CL39,0)</f>
        <v>0</v>
      </c>
      <c r="CN39" s="438"/>
      <c r="CO39" s="178"/>
      <c r="CP39" s="429">
        <f>round(($D$39/$F$2)*CN39+($D$39/$H$2)*CO39,0)</f>
        <v>0</v>
      </c>
      <c r="CQ39" s="438"/>
      <c r="CR39" s="178"/>
      <c r="CS39" s="429">
        <f>round(($D$39/$F$2)*CQ39+($D$39/$H$2)*CR39,0)</f>
        <v>0</v>
      </c>
      <c r="CT39" s="438"/>
      <c r="CU39" s="178"/>
      <c r="CV39" s="429">
        <f>round(($D$39/$F$2)*CT39+($D$39/$H$2)*CU39,0)</f>
        <v>0</v>
      </c>
      <c r="CW39" s="438"/>
      <c r="CX39" s="178"/>
      <c r="CY39" s="429">
        <f>round(($D$39/$F$2)*CW39+($D$39/$H$2)*CX39,0)</f>
        <v>0</v>
      </c>
      <c r="CZ39" s="438"/>
      <c r="DA39" s="178"/>
      <c r="DB39" s="429">
        <f>round(($D$39/$F$2)*CZ39+($D$39/$H$2)*DA39,0)</f>
        <v>0</v>
      </c>
    </row>
    <row r="40" ht="15.75" customHeight="1">
      <c r="A40" s="434">
        <v>8.0</v>
      </c>
      <c r="B40" s="352" t="s">
        <v>609</v>
      </c>
      <c r="C40" s="352" t="s">
        <v>50</v>
      </c>
      <c r="D40" s="353">
        <v>13500.0</v>
      </c>
      <c r="E40" s="425">
        <f t="shared" si="1"/>
        <v>7</v>
      </c>
      <c r="F40" s="425">
        <f t="shared" si="2"/>
        <v>3048</v>
      </c>
      <c r="G40" s="426">
        <f t="shared" si="8"/>
        <v>25</v>
      </c>
      <c r="H40" s="427">
        <f t="shared" si="3"/>
        <v>1361</v>
      </c>
      <c r="I40" s="425">
        <f t="shared" si="4"/>
        <v>4409</v>
      </c>
      <c r="J40" s="127">
        <f t="shared" si="5"/>
        <v>4409</v>
      </c>
      <c r="K40" s="436">
        <v>1.0</v>
      </c>
      <c r="L40" s="204">
        <v>3.5</v>
      </c>
      <c r="M40" s="429">
        <f t="shared" si="9"/>
        <v>626</v>
      </c>
      <c r="N40" s="437">
        <v>1.0</v>
      </c>
      <c r="O40" s="178"/>
      <c r="P40" s="429">
        <f t="shared" si="10"/>
        <v>435</v>
      </c>
      <c r="Q40" s="437">
        <v>1.0</v>
      </c>
      <c r="R40" s="290">
        <v>3.5</v>
      </c>
      <c r="S40" s="429">
        <f t="shared" si="11"/>
        <v>626</v>
      </c>
      <c r="T40" s="437">
        <v>1.0</v>
      </c>
      <c r="U40" s="290">
        <v>7.5</v>
      </c>
      <c r="V40" s="429">
        <f>round(($D$40/$F$2)*T40+($D$40/$H$2)*U40,0)</f>
        <v>844</v>
      </c>
      <c r="W40" s="437">
        <v>1.0</v>
      </c>
      <c r="X40" s="290">
        <v>3.5</v>
      </c>
      <c r="Y40" s="429">
        <f>round(($D$40/$F$2)*W40+($D$40/$H$2)*X40,0)</f>
        <v>626</v>
      </c>
      <c r="Z40" s="437">
        <v>1.0</v>
      </c>
      <c r="AA40" s="290">
        <v>3.5</v>
      </c>
      <c r="AB40" s="429">
        <f>round(($D$40/$F$2)*Z40+($D$40/$H$2)*AA40,0)</f>
        <v>626</v>
      </c>
      <c r="AC40" s="437">
        <v>1.0</v>
      </c>
      <c r="AD40" s="290">
        <v>3.5</v>
      </c>
      <c r="AE40" s="429">
        <f>round(($D$40/$F$2)*AC40+($D$40/$H$2)*AD40,0)</f>
        <v>626</v>
      </c>
      <c r="AF40" s="438"/>
      <c r="AG40" s="178"/>
      <c r="AH40" s="429">
        <f>round(($D$40/$F$2)*AF40+($D$40/$H$2)*AG40,0)</f>
        <v>0</v>
      </c>
      <c r="AI40" s="438"/>
      <c r="AJ40" s="178"/>
      <c r="AK40" s="429">
        <f>round(($D$40/$F$2)*AI40+($D$40/$H$2)*AJ40,0)</f>
        <v>0</v>
      </c>
      <c r="AL40" s="438"/>
      <c r="AM40" s="178"/>
      <c r="AN40" s="429">
        <f>round(($D$40/$F$2)*AL40+($D$40/$H$2)*AM40,0)</f>
        <v>0</v>
      </c>
      <c r="AO40" s="438"/>
      <c r="AP40" s="178"/>
      <c r="AQ40" s="429">
        <f>round(($D$40/$F$2)*AO40+($D$40/$H$2)*AP40,0)</f>
        <v>0</v>
      </c>
      <c r="AR40" s="438"/>
      <c r="AS40" s="178"/>
      <c r="AT40" s="429">
        <f>round(($D$40/$F$2)*AR40+($D$40/$H$2)*AS40,0)</f>
        <v>0</v>
      </c>
      <c r="AU40" s="438"/>
      <c r="AV40" s="178"/>
      <c r="AW40" s="429">
        <f>round(($D$40/$F$2)*AU40+($D$40/$H$2)*AV40,0)</f>
        <v>0</v>
      </c>
      <c r="AX40" s="438"/>
      <c r="AY40" s="178"/>
      <c r="AZ40" s="429">
        <f>round(($D$40/$F$2)*AX40+($D$40/$H$2)*AY40,0)</f>
        <v>0</v>
      </c>
      <c r="BA40" s="438"/>
      <c r="BB40" s="178"/>
      <c r="BC40" s="429">
        <f>round(($D$40/$F$2)*BA40+($D$40/$H$2)*BB40,0)</f>
        <v>0</v>
      </c>
      <c r="BD40" s="438"/>
      <c r="BE40" s="178"/>
      <c r="BF40" s="429">
        <f>round(($D$40/$F$2)*BD40+($D$40/$H$2)*BE40,0)</f>
        <v>0</v>
      </c>
      <c r="BG40" s="438"/>
      <c r="BH40" s="178"/>
      <c r="BI40" s="429">
        <f>round(($D$40/$F$2)*BG40+($D$40/$H$2)*BH40,0)</f>
        <v>0</v>
      </c>
      <c r="BJ40" s="438"/>
      <c r="BK40" s="178"/>
      <c r="BL40" s="429">
        <f>round(($D$40/$F$2)*BJ40+($D$40/$H$2)*BK40,0)</f>
        <v>0</v>
      </c>
      <c r="BM40" s="438"/>
      <c r="BN40" s="178"/>
      <c r="BO40" s="429">
        <f>round(($D$40/$F$2)*BM40+($D$40/$H$2)*BN40,0)</f>
        <v>0</v>
      </c>
      <c r="BP40" s="438"/>
      <c r="BQ40" s="178"/>
      <c r="BR40" s="429">
        <f>round(($D$40/$F$2)*BP40+($D$40/$H$2)*BQ40,0)</f>
        <v>0</v>
      </c>
      <c r="BS40" s="438"/>
      <c r="BT40" s="178"/>
      <c r="BU40" s="429">
        <f>round(($D$40/$F$2)*BS40+($D$40/$H$2)*BT40,0)</f>
        <v>0</v>
      </c>
      <c r="BV40" s="438"/>
      <c r="BW40" s="178"/>
      <c r="BX40" s="429">
        <f>round(($D$40/$F$2)*BV40+($D$40/$H$2)*BW40,0)</f>
        <v>0</v>
      </c>
      <c r="BY40" s="438"/>
      <c r="BZ40" s="178"/>
      <c r="CA40" s="429">
        <f>round(($D$40/$F$2)*BY40+($D$40/$H$2)*BZ40,0)</f>
        <v>0</v>
      </c>
      <c r="CB40" s="438"/>
      <c r="CC40" s="178"/>
      <c r="CD40" s="429">
        <f>round(($D$40/$F$2)*CB40+($D$40/$H$2)*CC40,0)</f>
        <v>0</v>
      </c>
      <c r="CE40" s="438"/>
      <c r="CF40" s="178"/>
      <c r="CG40" s="429">
        <f>round(($D$40/$F$2)*CE40+($D$40/$H$2)*CF40,0)</f>
        <v>0</v>
      </c>
      <c r="CH40" s="438"/>
      <c r="CI40" s="178"/>
      <c r="CJ40" s="429">
        <f>round(($D$40/$F$2)*CH40+($D$40/$H$2)*CI40,0)</f>
        <v>0</v>
      </c>
      <c r="CK40" s="438"/>
      <c r="CL40" s="178"/>
      <c r="CM40" s="429">
        <f>round(($D$40/$F$2)*CK40+($D$40/$H$2)*CL40,0)</f>
        <v>0</v>
      </c>
      <c r="CN40" s="438"/>
      <c r="CO40" s="178"/>
      <c r="CP40" s="429">
        <f>round(($D$40/$F$2)*CN40+($D$40/$H$2)*CO40,0)</f>
        <v>0</v>
      </c>
      <c r="CQ40" s="438"/>
      <c r="CR40" s="178"/>
      <c r="CS40" s="429">
        <f>round(($D$40/$F$2)*CQ40+($D$40/$H$2)*CR40,0)</f>
        <v>0</v>
      </c>
      <c r="CT40" s="438"/>
      <c r="CU40" s="178"/>
      <c r="CV40" s="429">
        <f>round(($D$40/$F$2)*CT40+($D$40/$H$2)*CU40,0)</f>
        <v>0</v>
      </c>
      <c r="CW40" s="438"/>
      <c r="CX40" s="178"/>
      <c r="CY40" s="429">
        <f>round(($D$40/$F$2)*CW40+($D$40/$H$2)*CX40,0)</f>
        <v>0</v>
      </c>
      <c r="CZ40" s="438"/>
      <c r="DA40" s="178"/>
      <c r="DB40" s="429">
        <f>round(($D$40/$F$2)*CZ40+($D$40/$H$2)*DA40,0)</f>
        <v>0</v>
      </c>
    </row>
    <row r="41" ht="15.75" customHeight="1">
      <c r="A41" s="486">
        <v>9.0</v>
      </c>
      <c r="B41" s="423" t="s">
        <v>612</v>
      </c>
      <c r="C41" s="423" t="s">
        <v>50</v>
      </c>
      <c r="D41" s="424">
        <v>12500.0</v>
      </c>
      <c r="E41" s="425">
        <f t="shared" si="1"/>
        <v>5</v>
      </c>
      <c r="F41" s="115">
        <f t="shared" si="2"/>
        <v>2016</v>
      </c>
      <c r="G41" s="426">
        <f t="shared" si="8"/>
        <v>15</v>
      </c>
      <c r="H41" s="121">
        <f t="shared" si="3"/>
        <v>756</v>
      </c>
      <c r="I41" s="115">
        <f t="shared" si="4"/>
        <v>2772</v>
      </c>
      <c r="J41" s="127">
        <f t="shared" si="5"/>
        <v>2773</v>
      </c>
      <c r="K41" s="487"/>
      <c r="L41" s="417"/>
      <c r="M41" s="429">
        <f>round(($D$41/$F$2)*K41+($D$41/$H$2)*L41,0)</f>
        <v>0</v>
      </c>
      <c r="N41" s="492"/>
      <c r="O41" s="431"/>
      <c r="P41" s="429">
        <f>round(($D$41/$F$2)*N41+($D$41/$H$2)*O41,0)</f>
        <v>0</v>
      </c>
      <c r="Q41" s="497">
        <v>1.0</v>
      </c>
      <c r="R41" s="432">
        <v>3.5</v>
      </c>
      <c r="S41" s="429">
        <f>round(($D$41/$F$2)*Q41+($D$41/$H$2)*R41,0)</f>
        <v>580</v>
      </c>
      <c r="T41" s="497">
        <v>1.0</v>
      </c>
      <c r="U41" s="432">
        <v>4.5</v>
      </c>
      <c r="V41" s="429">
        <f>round(($D$41/$F$2)*T41+($D$41/$H$2)*U41,0)</f>
        <v>630</v>
      </c>
      <c r="W41" s="497">
        <v>1.0</v>
      </c>
      <c r="X41" s="432">
        <v>3.5</v>
      </c>
      <c r="Y41" s="429">
        <f>round(($D$41/$F$2)*W41+($D$41/$H$2)*X41,0)</f>
        <v>580</v>
      </c>
      <c r="Z41" s="497">
        <v>1.0</v>
      </c>
      <c r="AA41" s="432">
        <v>3.5</v>
      </c>
      <c r="AB41" s="429">
        <f>round(($D$41/$F$2)*Z41+($D$41/$H$2)*AA41,0)</f>
        <v>580</v>
      </c>
      <c r="AC41" s="497">
        <v>1.0</v>
      </c>
      <c r="AD41" s="431"/>
      <c r="AE41" s="429">
        <f>round(($D$41/$F$2)*AC41+($D$41/$H$2)*AD41,0)</f>
        <v>403</v>
      </c>
      <c r="AF41" s="492"/>
      <c r="AG41" s="431"/>
      <c r="AH41" s="429">
        <f>round(($D$41/$F$2)*AF41+($D$41/$H$2)*AG41,0)</f>
        <v>0</v>
      </c>
      <c r="AI41" s="492"/>
      <c r="AJ41" s="431"/>
      <c r="AK41" s="429">
        <f>round(($D$41/$F$2)*AI41+($D$41/$H$2)*AJ41,0)</f>
        <v>0</v>
      </c>
      <c r="AL41" s="492"/>
      <c r="AM41" s="431"/>
      <c r="AN41" s="429">
        <f>round(($D$41/$F$2)*AL41+($D$41/$H$2)*AM41,0)</f>
        <v>0</v>
      </c>
      <c r="AO41" s="492"/>
      <c r="AP41" s="431"/>
      <c r="AQ41" s="429">
        <f>round(($D$41/$F$2)*AO41+($D$41/$H$2)*AP41,0)</f>
        <v>0</v>
      </c>
      <c r="AR41" s="492"/>
      <c r="AS41" s="431"/>
      <c r="AT41" s="429">
        <f>round(($D$41/$F$2)*AR41+($D$41/$H$2)*AS41,0)</f>
        <v>0</v>
      </c>
      <c r="AU41" s="492"/>
      <c r="AV41" s="431"/>
      <c r="AW41" s="429">
        <f>round(($D$41/$F$2)*AU41+($D$41/$H$2)*AV41,0)</f>
        <v>0</v>
      </c>
      <c r="AX41" s="492"/>
      <c r="AY41" s="431"/>
      <c r="AZ41" s="429">
        <f>round(($D$41/$F$2)*AX41+($D$41/$H$2)*AY41,0)</f>
        <v>0</v>
      </c>
      <c r="BA41" s="492"/>
      <c r="BB41" s="431"/>
      <c r="BC41" s="429">
        <f>round(($D$41/$F$2)*BA41+($D$41/$H$2)*BB41,0)</f>
        <v>0</v>
      </c>
      <c r="BD41" s="492"/>
      <c r="BE41" s="431"/>
      <c r="BF41" s="429">
        <f>round(($D$41/$F$2)*BD41+($D$41/$H$2)*BE41,0)</f>
        <v>0</v>
      </c>
      <c r="BG41" s="492"/>
      <c r="BH41" s="431"/>
      <c r="BI41" s="429">
        <f>round(($D$41/$F$2)*BG41+($D$41/$H$2)*BH41,0)</f>
        <v>0</v>
      </c>
      <c r="BJ41" s="492"/>
      <c r="BK41" s="431"/>
      <c r="BL41" s="429">
        <f>round(($D$41/$F$2)*BJ41+($D$41/$H$2)*BK41,0)</f>
        <v>0</v>
      </c>
      <c r="BM41" s="492"/>
      <c r="BN41" s="431"/>
      <c r="BO41" s="429">
        <f>round(($D$41/$F$2)*BM41+($D$41/$H$2)*BN41,0)</f>
        <v>0</v>
      </c>
      <c r="BP41" s="492"/>
      <c r="BQ41" s="431"/>
      <c r="BR41" s="429">
        <f>round(($D$41/$F$2)*BP41+($D$41/$H$2)*BQ41,0)</f>
        <v>0</v>
      </c>
      <c r="BS41" s="492"/>
      <c r="BT41" s="431"/>
      <c r="BU41" s="429">
        <f>round(($D$41/$F$2)*BS41+($D$41/$H$2)*BT41,0)</f>
        <v>0</v>
      </c>
      <c r="BV41" s="492"/>
      <c r="BW41" s="431"/>
      <c r="BX41" s="429">
        <f>round(($D$41/$F$2)*BV41+($D$41/$H$2)*BW41,0)</f>
        <v>0</v>
      </c>
      <c r="BY41" s="492"/>
      <c r="BZ41" s="431"/>
      <c r="CA41" s="429">
        <f>round(($D$41/$F$2)*BY41+($D$41/$H$2)*BZ41,0)</f>
        <v>0</v>
      </c>
      <c r="CB41" s="492"/>
      <c r="CC41" s="431"/>
      <c r="CD41" s="429">
        <f>round(($D$41/$F$2)*CB41+($D$41/$H$2)*CC41,0)</f>
        <v>0</v>
      </c>
      <c r="CE41" s="492"/>
      <c r="CF41" s="431"/>
      <c r="CG41" s="429">
        <f>round(($D$41/$F$2)*CE41+($D$41/$H$2)*CF41,0)</f>
        <v>0</v>
      </c>
      <c r="CH41" s="492"/>
      <c r="CI41" s="431"/>
      <c r="CJ41" s="429">
        <f>round(($D$41/$F$2)*CH41+($D$41/$H$2)*CI41,0)</f>
        <v>0</v>
      </c>
      <c r="CK41" s="492"/>
      <c r="CL41" s="431"/>
      <c r="CM41" s="429">
        <f>round(($D$41/$F$2)*CK41+($D$41/$H$2)*CL41,0)</f>
        <v>0</v>
      </c>
      <c r="CN41" s="492"/>
      <c r="CO41" s="431"/>
      <c r="CP41" s="429">
        <f>round(($D$41/$F$2)*CN41+($D$41/$H$2)*CO41,0)</f>
        <v>0</v>
      </c>
      <c r="CQ41" s="492"/>
      <c r="CR41" s="431"/>
      <c r="CS41" s="429">
        <f>round(($D$41/$F$2)*CQ41+($D$41/$H$2)*CR41,0)</f>
        <v>0</v>
      </c>
      <c r="CT41" s="492"/>
      <c r="CU41" s="431"/>
      <c r="CV41" s="429">
        <f>round(($D$41/$F$2)*CT41+($D$41/$H$2)*CU41,0)</f>
        <v>0</v>
      </c>
      <c r="CW41" s="492"/>
      <c r="CX41" s="431"/>
      <c r="CY41" s="429">
        <f>round(($D$41/$F$2)*CW41+($D$41/$H$2)*CX41,0)</f>
        <v>0</v>
      </c>
      <c r="CZ41" s="492"/>
      <c r="DA41" s="431"/>
      <c r="DB41" s="429">
        <f>round(($D$41/$F$2)*CZ41+($D$41/$H$2)*DA41,0)</f>
        <v>0</v>
      </c>
    </row>
    <row r="42" ht="15.75" customHeight="1">
      <c r="A42" s="434">
        <v>10.0</v>
      </c>
      <c r="B42" s="510" t="s">
        <v>613</v>
      </c>
      <c r="C42" s="510" t="s">
        <v>50</v>
      </c>
      <c r="D42" s="510">
        <v>13500.0</v>
      </c>
      <c r="E42" s="425">
        <f t="shared" si="1"/>
        <v>2</v>
      </c>
      <c r="F42" s="425">
        <f t="shared" si="2"/>
        <v>871</v>
      </c>
      <c r="G42" s="426">
        <f t="shared" si="8"/>
        <v>7</v>
      </c>
      <c r="H42" s="427">
        <f t="shared" si="3"/>
        <v>381</v>
      </c>
      <c r="I42" s="425">
        <f t="shared" si="4"/>
        <v>1252</v>
      </c>
      <c r="J42" s="127">
        <f t="shared" si="5"/>
        <v>1252</v>
      </c>
      <c r="K42" s="511"/>
      <c r="L42" s="172"/>
      <c r="M42" s="429">
        <f>round(($D$42/$F$2)*K42+($D$42/$H$2)*L42,0)</f>
        <v>0</v>
      </c>
      <c r="N42" s="438"/>
      <c r="O42" s="178"/>
      <c r="P42" s="429">
        <f>round(($D$42/$F$2)*N42+($D$42/$H$2)*O42,0)</f>
        <v>0</v>
      </c>
      <c r="Q42" s="438"/>
      <c r="R42" s="178"/>
      <c r="S42" s="429">
        <f>round(($D$42/$F$2)*Q42+($D$42/$H$2)*R42,0)</f>
        <v>0</v>
      </c>
      <c r="T42" s="438"/>
      <c r="U42" s="178"/>
      <c r="V42" s="429">
        <f>round(($D$42/$F$2)*T42+($D$42/$H$2)*U42,0)</f>
        <v>0</v>
      </c>
      <c r="W42" s="438"/>
      <c r="X42" s="178"/>
      <c r="Y42" s="429">
        <f>round(($D$42/$F$2)*W42+($D$42/$H$2)*X42,0)</f>
        <v>0</v>
      </c>
      <c r="Z42" s="437">
        <v>1.0</v>
      </c>
      <c r="AA42" s="290">
        <v>3.5</v>
      </c>
      <c r="AB42" s="429">
        <f>round(($D$42/$F$2)*Z42+($D$42/$H$2)*AA42,0)</f>
        <v>626</v>
      </c>
      <c r="AC42" s="437">
        <v>1.0</v>
      </c>
      <c r="AD42" s="290">
        <v>3.5</v>
      </c>
      <c r="AE42" s="429">
        <f>round(($D$42/$F$2)*AC42+($D$42/$H$2)*AD42,0)</f>
        <v>626</v>
      </c>
      <c r="AF42" s="438"/>
      <c r="AG42" s="178"/>
      <c r="AH42" s="429">
        <f>round(($D$42/$F$2)*AF42+($D$42/$H$2)*AG42,0)</f>
        <v>0</v>
      </c>
      <c r="AI42" s="438"/>
      <c r="AJ42" s="178"/>
      <c r="AK42" s="429">
        <f>round(($D$42/$F$2)*AI42+($D$42/$H$2)*AJ42,0)</f>
        <v>0</v>
      </c>
      <c r="AL42" s="438"/>
      <c r="AM42" s="178"/>
      <c r="AN42" s="429">
        <f>round(($D$42/$F$2)*AL42+($D$42/$H$2)*AM42,0)</f>
        <v>0</v>
      </c>
      <c r="AO42" s="438"/>
      <c r="AP42" s="178"/>
      <c r="AQ42" s="429">
        <f>round(($D$42/$F$2)*AO42+($D$42/$H$2)*AP42,0)</f>
        <v>0</v>
      </c>
      <c r="AR42" s="438"/>
      <c r="AS42" s="178"/>
      <c r="AT42" s="429">
        <f>round(($D$42/$F$2)*AR42+($D$42/$H$2)*AS42,0)</f>
        <v>0</v>
      </c>
      <c r="AU42" s="438"/>
      <c r="AV42" s="178"/>
      <c r="AW42" s="429">
        <f>round(($D$42/$F$2)*AU42+($D$42/$H$2)*AV42,0)</f>
        <v>0</v>
      </c>
      <c r="AX42" s="438"/>
      <c r="AY42" s="178"/>
      <c r="AZ42" s="429">
        <f>round(($D$42/$F$2)*AX42+($D$42/$H$2)*AY42,0)</f>
        <v>0</v>
      </c>
      <c r="BA42" s="438"/>
      <c r="BB42" s="178"/>
      <c r="BC42" s="429">
        <f>round(($D$42/$F$2)*BA42+($D$42/$H$2)*BB42,0)</f>
        <v>0</v>
      </c>
      <c r="BD42" s="438"/>
      <c r="BE42" s="178"/>
      <c r="BF42" s="429">
        <f>round(($D$42/$F$2)*BD42+($D$42/$H$2)*BE42,0)</f>
        <v>0</v>
      </c>
      <c r="BG42" s="438"/>
      <c r="BH42" s="178"/>
      <c r="BI42" s="429">
        <f>round(($D$42/$F$2)*BG42+($D$42/$H$2)*BH42,0)</f>
        <v>0</v>
      </c>
      <c r="BJ42" s="438"/>
      <c r="BK42" s="178"/>
      <c r="BL42" s="429">
        <f>round(($D$42/$F$2)*BJ42+($D$42/$H$2)*BK42,0)</f>
        <v>0</v>
      </c>
      <c r="BM42" s="438"/>
      <c r="BN42" s="178"/>
      <c r="BO42" s="429">
        <f>round(($D$42/$F$2)*BM42+($D$42/$H$2)*BN42,0)</f>
        <v>0</v>
      </c>
      <c r="BP42" s="438"/>
      <c r="BQ42" s="178"/>
      <c r="BR42" s="429">
        <f>round(($D$42/$F$2)*BP42+($D$42/$H$2)*BQ42,0)</f>
        <v>0</v>
      </c>
      <c r="BS42" s="438"/>
      <c r="BT42" s="178"/>
      <c r="BU42" s="429">
        <f>round(($D$42/$F$2)*BS42+($D$42/$H$2)*BT42,0)</f>
        <v>0</v>
      </c>
      <c r="BV42" s="438"/>
      <c r="BW42" s="178"/>
      <c r="BX42" s="429">
        <f>round(($D$42/$F$2)*BV42+($D$42/$H$2)*BW42,0)</f>
        <v>0</v>
      </c>
      <c r="BY42" s="438"/>
      <c r="BZ42" s="178"/>
      <c r="CA42" s="429">
        <f>round(($D$42/$F$2)*BY42+($D$42/$H$2)*BZ42,0)</f>
        <v>0</v>
      </c>
      <c r="CB42" s="438"/>
      <c r="CC42" s="178"/>
      <c r="CD42" s="429">
        <f>round(($D$42/$F$2)*CB42+($D$42/$H$2)*CC42,0)</f>
        <v>0</v>
      </c>
      <c r="CE42" s="438"/>
      <c r="CF42" s="178"/>
      <c r="CG42" s="429">
        <f>round(($D$42/$F$2)*CE42+($D$42/$H$2)*CF42,0)</f>
        <v>0</v>
      </c>
      <c r="CH42" s="438"/>
      <c r="CI42" s="178"/>
      <c r="CJ42" s="429">
        <f>round(($D$42/$F$2)*CH42+($D$42/$H$2)*CI42,0)</f>
        <v>0</v>
      </c>
      <c r="CK42" s="438"/>
      <c r="CL42" s="178"/>
      <c r="CM42" s="429">
        <f>round(($D$42/$F$2)*CK42+($D$42/$H$2)*CL42,0)</f>
        <v>0</v>
      </c>
      <c r="CN42" s="438"/>
      <c r="CO42" s="178"/>
      <c r="CP42" s="429">
        <f>round(($D$42/$F$2)*CN42+($D$42/$H$2)*CO42,0)</f>
        <v>0</v>
      </c>
      <c r="CQ42" s="438"/>
      <c r="CR42" s="178"/>
      <c r="CS42" s="429">
        <f>round(($D$42/$F$2)*CQ42+($D$42/$H$2)*CR42,0)</f>
        <v>0</v>
      </c>
      <c r="CT42" s="438"/>
      <c r="CU42" s="178"/>
      <c r="CV42" s="429">
        <f>round(($D$42/$F$2)*CT42+($D$42/$H$2)*CU42,0)</f>
        <v>0</v>
      </c>
      <c r="CW42" s="438"/>
      <c r="CX42" s="178"/>
      <c r="CY42" s="429">
        <f>round(($D$42/$F$2)*CW42+($D$42/$H$2)*CX42,0)</f>
        <v>0</v>
      </c>
      <c r="CZ42" s="438"/>
      <c r="DA42" s="178"/>
      <c r="DB42" s="429">
        <f>round(($D$42/$F$2)*CZ42+($D$42/$H$2)*DA42,0)</f>
        <v>0</v>
      </c>
    </row>
    <row r="43" ht="15.75" customHeight="1">
      <c r="A43" s="434">
        <v>11.0</v>
      </c>
      <c r="B43" s="352"/>
      <c r="C43" s="352"/>
      <c r="D43" s="353"/>
      <c r="E43" s="425">
        <f t="shared" si="1"/>
        <v>0</v>
      </c>
      <c r="F43" s="425">
        <f t="shared" si="2"/>
        <v>0</v>
      </c>
      <c r="G43" s="426">
        <f t="shared" si="8"/>
        <v>0</v>
      </c>
      <c r="H43" s="427">
        <f t="shared" si="3"/>
        <v>0</v>
      </c>
      <c r="I43" s="425">
        <f t="shared" si="4"/>
        <v>0</v>
      </c>
      <c r="J43" s="127">
        <f t="shared" si="5"/>
        <v>0</v>
      </c>
      <c r="K43" s="511"/>
      <c r="L43" s="172"/>
      <c r="M43" s="429">
        <f>round(($D$43/$F$2)*K43+($D$43/$H$2)*L43,0)</f>
        <v>0</v>
      </c>
      <c r="N43" s="438"/>
      <c r="O43" s="178"/>
      <c r="P43" s="429">
        <f>round(($D$43/$F$2)*N43+($D$43/$H$2)*O43,0)</f>
        <v>0</v>
      </c>
      <c r="Q43" s="438"/>
      <c r="R43" s="178"/>
      <c r="S43" s="429">
        <f>round(($D$43/$F$2)*Q43+($D$43/$H$2)*R43,0)</f>
        <v>0</v>
      </c>
      <c r="T43" s="438"/>
      <c r="U43" s="178"/>
      <c r="V43" s="429">
        <f>round(($D$43/$F$2)*T43+($D$43/$H$2)*U43,0)</f>
        <v>0</v>
      </c>
      <c r="W43" s="438"/>
      <c r="X43" s="178"/>
      <c r="Y43" s="429">
        <f>round(($D$43/$F$2)*W43+($D$43/$H$2)*X43,0)</f>
        <v>0</v>
      </c>
      <c r="Z43" s="438"/>
      <c r="AA43" s="178"/>
      <c r="AB43" s="429">
        <f>round(($D$43/$F$2)*Z43+($D$43/$H$2)*AA43,0)</f>
        <v>0</v>
      </c>
      <c r="AC43" s="438"/>
      <c r="AD43" s="178"/>
      <c r="AE43" s="429">
        <f>round(($D$43/$F$2)*AC43+($D$43/$H$2)*AD43,0)</f>
        <v>0</v>
      </c>
      <c r="AF43" s="438"/>
      <c r="AG43" s="178"/>
      <c r="AH43" s="429">
        <f>round(($D$43/$F$2)*AF43+($D$43/$H$2)*AG43,0)</f>
        <v>0</v>
      </c>
      <c r="AI43" s="438"/>
      <c r="AJ43" s="178"/>
      <c r="AK43" s="429">
        <f>round(($D$43/$F$2)*AI43+($D$43/$H$2)*AJ43,0)</f>
        <v>0</v>
      </c>
      <c r="AL43" s="438"/>
      <c r="AM43" s="178"/>
      <c r="AN43" s="429">
        <f>round(($D$43/$F$2)*AL43+($D$43/$H$2)*AM43,0)</f>
        <v>0</v>
      </c>
      <c r="AO43" s="438"/>
      <c r="AP43" s="178"/>
      <c r="AQ43" s="429">
        <f>round(($D$43/$F$2)*AO43+($D$43/$H$2)*AP43,0)</f>
        <v>0</v>
      </c>
      <c r="AR43" s="438"/>
      <c r="AS43" s="178"/>
      <c r="AT43" s="429">
        <f>round(($D$43/$F$2)*AR43+($D$43/$H$2)*AS43,0)</f>
        <v>0</v>
      </c>
      <c r="AU43" s="438"/>
      <c r="AV43" s="178"/>
      <c r="AW43" s="429">
        <f>round(($D$43/$F$2)*AU43+($D$43/$H$2)*AV43,0)</f>
        <v>0</v>
      </c>
      <c r="AX43" s="438"/>
      <c r="AY43" s="178"/>
      <c r="AZ43" s="429">
        <f>round(($D$43/$F$2)*AX43+($D$43/$H$2)*AY43,0)</f>
        <v>0</v>
      </c>
      <c r="BA43" s="438"/>
      <c r="BB43" s="178"/>
      <c r="BC43" s="429">
        <f>round(($D$43/$F$2)*BA43+($D$43/$H$2)*BB43,0)</f>
        <v>0</v>
      </c>
      <c r="BD43" s="438"/>
      <c r="BE43" s="178"/>
      <c r="BF43" s="429">
        <f>round(($D$43/$F$2)*BD43+($D$43/$H$2)*BE43,0)</f>
        <v>0</v>
      </c>
      <c r="BG43" s="438"/>
      <c r="BH43" s="178"/>
      <c r="BI43" s="429">
        <f>round(($D$43/$F$2)*BG43+($D$43/$H$2)*BH43,0)</f>
        <v>0</v>
      </c>
      <c r="BJ43" s="438"/>
      <c r="BK43" s="178"/>
      <c r="BL43" s="429">
        <f>round(($D$43/$F$2)*BJ43+($D$43/$H$2)*BK43,0)</f>
        <v>0</v>
      </c>
      <c r="BM43" s="438"/>
      <c r="BN43" s="178"/>
      <c r="BO43" s="429">
        <f>round(($D$43/$F$2)*BM43+($D$43/$H$2)*BN43,0)</f>
        <v>0</v>
      </c>
      <c r="BP43" s="438"/>
      <c r="BQ43" s="178"/>
      <c r="BR43" s="429">
        <f>round(($D$43/$F$2)*BP43+($D$43/$H$2)*BQ43,0)</f>
        <v>0</v>
      </c>
      <c r="BS43" s="438"/>
      <c r="BT43" s="178"/>
      <c r="BU43" s="429">
        <f>round(($D$43/$F$2)*BS43+($D$43/$H$2)*BT43,0)</f>
        <v>0</v>
      </c>
      <c r="BV43" s="438"/>
      <c r="BW43" s="178"/>
      <c r="BX43" s="429">
        <f>round(($D$43/$F$2)*BV43+($D$43/$H$2)*BW43,0)</f>
        <v>0</v>
      </c>
      <c r="BY43" s="438"/>
      <c r="BZ43" s="178"/>
      <c r="CA43" s="429">
        <f>round(($D$43/$F$2)*BY43+($D$43/$H$2)*BZ43,0)</f>
        <v>0</v>
      </c>
      <c r="CB43" s="438"/>
      <c r="CC43" s="178"/>
      <c r="CD43" s="429">
        <f>round(($D$43/$F$2)*CB43+($D$43/$H$2)*CC43,0)</f>
        <v>0</v>
      </c>
      <c r="CE43" s="438"/>
      <c r="CF43" s="178"/>
      <c r="CG43" s="429">
        <f>round(($D$43/$F$2)*CE43+($D$43/$H$2)*CF43,0)</f>
        <v>0</v>
      </c>
      <c r="CH43" s="438"/>
      <c r="CI43" s="178"/>
      <c r="CJ43" s="429">
        <f>round(($D$43/$F$2)*CH43+($D$43/$H$2)*CI43,0)</f>
        <v>0</v>
      </c>
      <c r="CK43" s="438"/>
      <c r="CL43" s="178"/>
      <c r="CM43" s="429">
        <f>round(($D$43/$F$2)*CK43+($D$43/$H$2)*CL43,0)</f>
        <v>0</v>
      </c>
      <c r="CN43" s="438"/>
      <c r="CO43" s="178"/>
      <c r="CP43" s="429">
        <f>round(($D$43/$F$2)*CN43+($D$43/$H$2)*CO43,0)</f>
        <v>0</v>
      </c>
      <c r="CQ43" s="438"/>
      <c r="CR43" s="178"/>
      <c r="CS43" s="429">
        <f>round(($D$43/$F$2)*CQ43+($D$43/$H$2)*CR43,0)</f>
        <v>0</v>
      </c>
      <c r="CT43" s="438"/>
      <c r="CU43" s="178"/>
      <c r="CV43" s="429">
        <f>round(($D$43/$F$2)*CT43+($D$43/$H$2)*CU43,0)</f>
        <v>0</v>
      </c>
      <c r="CW43" s="438"/>
      <c r="CX43" s="178"/>
      <c r="CY43" s="429">
        <f>round(($D$43/$F$2)*CW43+($D$43/$H$2)*CX43,0)</f>
        <v>0</v>
      </c>
      <c r="CZ43" s="438"/>
      <c r="DA43" s="178"/>
      <c r="DB43" s="429">
        <f>round(($D$43/$F$2)*CZ43+($D$43/$H$2)*DA43,0)</f>
        <v>0</v>
      </c>
    </row>
    <row r="44" ht="15.75" customHeight="1">
      <c r="A44" s="434">
        <v>12.0</v>
      </c>
      <c r="B44" s="235"/>
      <c r="C44" s="235"/>
      <c r="D44" s="235"/>
      <c r="E44" s="425">
        <f t="shared" si="1"/>
        <v>0</v>
      </c>
      <c r="F44" s="425">
        <f t="shared" si="2"/>
        <v>0</v>
      </c>
      <c r="G44" s="426">
        <f t="shared" si="8"/>
        <v>0</v>
      </c>
      <c r="H44" s="427">
        <f t="shared" si="3"/>
        <v>0</v>
      </c>
      <c r="I44" s="425">
        <f t="shared" si="4"/>
        <v>0</v>
      </c>
      <c r="J44" s="127">
        <f t="shared" si="5"/>
        <v>0</v>
      </c>
      <c r="K44" s="511"/>
      <c r="L44" s="172"/>
      <c r="M44" s="429">
        <f>round(($D$44/$F$2)*K44+($D$44/$H$2)*L44,0)</f>
        <v>0</v>
      </c>
      <c r="N44" s="438"/>
      <c r="O44" s="178"/>
      <c r="P44" s="429">
        <f>round(($D$44/$F$2)*N44+($D$44/$H$2)*O44,0)</f>
        <v>0</v>
      </c>
      <c r="Q44" s="438"/>
      <c r="R44" s="178"/>
      <c r="S44" s="429">
        <f>round(($D$44/$F$2)*Q44+($D$44/$H$2)*R44,0)</f>
        <v>0</v>
      </c>
      <c r="T44" s="438"/>
      <c r="U44" s="178"/>
      <c r="V44" s="429">
        <f>round(($D$44/$F$2)*T44+($D$44/$H$2)*U44,0)</f>
        <v>0</v>
      </c>
      <c r="W44" s="438"/>
      <c r="X44" s="178"/>
      <c r="Y44" s="429">
        <f>round(($D$44/$F$2)*W44+($D$44/$H$2)*X44,0)</f>
        <v>0</v>
      </c>
      <c r="Z44" s="438"/>
      <c r="AA44" s="178"/>
      <c r="AB44" s="429">
        <f>round(($D$44/$F$2)*Z44+($D$44/$H$2)*AA44,0)</f>
        <v>0</v>
      </c>
      <c r="AC44" s="438"/>
      <c r="AD44" s="178"/>
      <c r="AE44" s="429">
        <f>round(($D$44/$F$2)*AC44+($D$44/$H$2)*AD44,0)</f>
        <v>0</v>
      </c>
      <c r="AF44" s="438"/>
      <c r="AG44" s="178"/>
      <c r="AH44" s="429">
        <f>round(($D$44/$F$2)*AF44+($D$44/$H$2)*AG44,0)</f>
        <v>0</v>
      </c>
      <c r="AI44" s="438"/>
      <c r="AJ44" s="178"/>
      <c r="AK44" s="429">
        <f>round(($D$44/$F$2)*AI44+($D$44/$H$2)*AJ44,0)</f>
        <v>0</v>
      </c>
      <c r="AL44" s="438"/>
      <c r="AM44" s="178"/>
      <c r="AN44" s="429">
        <f>round(($D$44/$F$2)*AL44+($D$44/$H$2)*AM44,0)</f>
        <v>0</v>
      </c>
      <c r="AO44" s="438"/>
      <c r="AP44" s="178"/>
      <c r="AQ44" s="429">
        <f>round(($D$44/$F$2)*AO44+($D$44/$H$2)*AP44,0)</f>
        <v>0</v>
      </c>
      <c r="AR44" s="438"/>
      <c r="AS44" s="178"/>
      <c r="AT44" s="429">
        <f>round(($D$44/$F$2)*AR44+($D$44/$H$2)*AS44,0)</f>
        <v>0</v>
      </c>
      <c r="AU44" s="438"/>
      <c r="AV44" s="178"/>
      <c r="AW44" s="429">
        <f>round(($D$44/$F$2)*AU44+($D$44/$H$2)*AV44,0)</f>
        <v>0</v>
      </c>
      <c r="AX44" s="438"/>
      <c r="AY44" s="178"/>
      <c r="AZ44" s="429">
        <f>round(($D$44/$F$2)*AX44+($D$44/$H$2)*AY44,0)</f>
        <v>0</v>
      </c>
      <c r="BA44" s="438"/>
      <c r="BB44" s="178"/>
      <c r="BC44" s="429">
        <f>round(($D$44/$F$2)*BA44+($D$44/$H$2)*BB44,0)</f>
        <v>0</v>
      </c>
      <c r="BD44" s="438"/>
      <c r="BE44" s="178"/>
      <c r="BF44" s="429">
        <f>round(($D$44/$F$2)*BD44+($D$44/$H$2)*BE44,0)</f>
        <v>0</v>
      </c>
      <c r="BG44" s="438"/>
      <c r="BH44" s="178"/>
      <c r="BI44" s="429">
        <f>round(($D$44/$F$2)*BG44+($D$44/$H$2)*BH44,0)</f>
        <v>0</v>
      </c>
      <c r="BJ44" s="438"/>
      <c r="BK44" s="178"/>
      <c r="BL44" s="429">
        <f>round(($D$44/$F$2)*BJ44+($D$44/$H$2)*BK44,0)</f>
        <v>0</v>
      </c>
      <c r="BM44" s="438"/>
      <c r="BN44" s="178"/>
      <c r="BO44" s="429">
        <f>round(($D$44/$F$2)*BM44+($D$44/$H$2)*BN44,0)</f>
        <v>0</v>
      </c>
      <c r="BP44" s="438"/>
      <c r="BQ44" s="178"/>
      <c r="BR44" s="429">
        <f>round(($D$44/$F$2)*BP44+($D$44/$H$2)*BQ44,0)</f>
        <v>0</v>
      </c>
      <c r="BS44" s="438"/>
      <c r="BT44" s="178"/>
      <c r="BU44" s="429">
        <f>round(($D$44/$F$2)*BS44+($D$44/$H$2)*BT44,0)</f>
        <v>0</v>
      </c>
      <c r="BV44" s="438"/>
      <c r="BW44" s="178"/>
      <c r="BX44" s="429">
        <f>round(($D$44/$F$2)*BV44+($D$44/$H$2)*BW44,0)</f>
        <v>0</v>
      </c>
      <c r="BY44" s="438"/>
      <c r="BZ44" s="178"/>
      <c r="CA44" s="429">
        <f>round(($D$44/$F$2)*BY44+($D$44/$H$2)*BZ44,0)</f>
        <v>0</v>
      </c>
      <c r="CB44" s="438"/>
      <c r="CC44" s="178"/>
      <c r="CD44" s="429">
        <f>round(($D$44/$F$2)*CB44+($D$44/$H$2)*CC44,0)</f>
        <v>0</v>
      </c>
      <c r="CE44" s="438"/>
      <c r="CF44" s="178"/>
      <c r="CG44" s="429">
        <f>round(($D$44/$F$2)*CE44+($D$44/$H$2)*CF44,0)</f>
        <v>0</v>
      </c>
      <c r="CH44" s="438"/>
      <c r="CI44" s="178"/>
      <c r="CJ44" s="429">
        <f>round(($D$44/$F$2)*CH44+($D$44/$H$2)*CI44,0)</f>
        <v>0</v>
      </c>
      <c r="CK44" s="438"/>
      <c r="CL44" s="178"/>
      <c r="CM44" s="429">
        <f>round(($D$44/$F$2)*CK44+($D$44/$H$2)*CL44,0)</f>
        <v>0</v>
      </c>
      <c r="CN44" s="438"/>
      <c r="CO44" s="178"/>
      <c r="CP44" s="429">
        <f>round(($D$44/$F$2)*CN44+($D$44/$H$2)*CO44,0)</f>
        <v>0</v>
      </c>
      <c r="CQ44" s="438"/>
      <c r="CR44" s="178"/>
      <c r="CS44" s="429">
        <f>round(($D$44/$F$2)*CQ44+($D$44/$H$2)*CR44,0)</f>
        <v>0</v>
      </c>
      <c r="CT44" s="438"/>
      <c r="CU44" s="178"/>
      <c r="CV44" s="429">
        <f>round(($D$44/$F$2)*CT44+($D$44/$H$2)*CU44,0)</f>
        <v>0</v>
      </c>
      <c r="CW44" s="438"/>
      <c r="CX44" s="178"/>
      <c r="CY44" s="429">
        <f>round(($D$44/$F$2)*CW44+($D$44/$H$2)*CX44,0)</f>
        <v>0</v>
      </c>
      <c r="CZ44" s="438"/>
      <c r="DA44" s="178"/>
      <c r="DB44" s="429">
        <f>round(($D$44/$F$2)*CZ44+($D$44/$H$2)*DA44,0)</f>
        <v>0</v>
      </c>
    </row>
    <row r="45" ht="15.75" customHeight="1">
      <c r="A45" s="434">
        <v>13.0</v>
      </c>
      <c r="B45" s="235"/>
      <c r="C45" s="235"/>
      <c r="D45" s="235"/>
      <c r="E45" s="425">
        <f t="shared" si="1"/>
        <v>0</v>
      </c>
      <c r="F45" s="425">
        <f t="shared" si="2"/>
        <v>0</v>
      </c>
      <c r="G45" s="426">
        <f t="shared" si="8"/>
        <v>0</v>
      </c>
      <c r="H45" s="427">
        <f t="shared" si="3"/>
        <v>0</v>
      </c>
      <c r="I45" s="425">
        <f t="shared" si="4"/>
        <v>0</v>
      </c>
      <c r="J45" s="127">
        <f t="shared" si="5"/>
        <v>0</v>
      </c>
      <c r="K45" s="511"/>
      <c r="L45" s="172"/>
      <c r="M45" s="429">
        <f>round(($D$45/$F$2)*K45+($D$45/$H$2)*L45,0)</f>
        <v>0</v>
      </c>
      <c r="N45" s="438"/>
      <c r="O45" s="178"/>
      <c r="P45" s="429">
        <f>round(($D$45/$F$2)*N45+($D$45/$H$2)*O45,0)</f>
        <v>0</v>
      </c>
      <c r="Q45" s="438"/>
      <c r="R45" s="178"/>
      <c r="S45" s="429">
        <f>round(($D$45/$F$2)*Q45+($D$45/$H$2)*R45,0)</f>
        <v>0</v>
      </c>
      <c r="T45" s="438"/>
      <c r="U45" s="178"/>
      <c r="V45" s="429">
        <f>round(($D$45/$F$2)*T45+($D$45/$H$2)*U45,0)</f>
        <v>0</v>
      </c>
      <c r="W45" s="438"/>
      <c r="X45" s="178"/>
      <c r="Y45" s="429">
        <f>round(($D$45/$F$2)*W45+($D$45/$H$2)*X45,0)</f>
        <v>0</v>
      </c>
      <c r="Z45" s="438"/>
      <c r="AA45" s="178"/>
      <c r="AB45" s="429">
        <f>round(($D$45/$F$2)*Z45+($D$45/$H$2)*AA45,0)</f>
        <v>0</v>
      </c>
      <c r="AC45" s="438"/>
      <c r="AD45" s="178"/>
      <c r="AE45" s="429">
        <f>round(($D$45/$F$2)*AC45+($D$45/$H$2)*AD45,0)</f>
        <v>0</v>
      </c>
      <c r="AF45" s="438"/>
      <c r="AG45" s="178"/>
      <c r="AH45" s="429">
        <f>round(($D$45/$F$2)*AF45+($D$45/$H$2)*AG45,0)</f>
        <v>0</v>
      </c>
      <c r="AI45" s="438"/>
      <c r="AJ45" s="178"/>
      <c r="AK45" s="429">
        <f>round(($D$45/$F$2)*AI45+($D$45/$H$2)*AJ45,0)</f>
        <v>0</v>
      </c>
      <c r="AL45" s="438"/>
      <c r="AM45" s="178"/>
      <c r="AN45" s="429">
        <f>round(($D$45/$F$2)*AL45+($D$45/$H$2)*AM45,0)</f>
        <v>0</v>
      </c>
      <c r="AO45" s="438"/>
      <c r="AP45" s="178"/>
      <c r="AQ45" s="429">
        <f>round(($D$45/$F$2)*AO45+($D$45/$H$2)*AP45,0)</f>
        <v>0</v>
      </c>
      <c r="AR45" s="438"/>
      <c r="AS45" s="178"/>
      <c r="AT45" s="429">
        <f>round(($D$45/$F$2)*AR45+($D$45/$H$2)*AS45,0)</f>
        <v>0</v>
      </c>
      <c r="AU45" s="438"/>
      <c r="AV45" s="178"/>
      <c r="AW45" s="429">
        <f>round(($D$45/$F$2)*AU45+($D$45/$H$2)*AV45,0)</f>
        <v>0</v>
      </c>
      <c r="AX45" s="438"/>
      <c r="AY45" s="178"/>
      <c r="AZ45" s="429">
        <f>round(($D$45/$F$2)*AX45+($D$45/$H$2)*AY45,0)</f>
        <v>0</v>
      </c>
      <c r="BA45" s="438"/>
      <c r="BB45" s="178"/>
      <c r="BC45" s="429">
        <f>round(($D$45/$F$2)*BA45+($D$45/$H$2)*BB45,0)</f>
        <v>0</v>
      </c>
      <c r="BD45" s="438"/>
      <c r="BE45" s="178"/>
      <c r="BF45" s="429">
        <f>round(($D$45/$F$2)*BD45+($D$45/$H$2)*BE45,0)</f>
        <v>0</v>
      </c>
      <c r="BG45" s="438"/>
      <c r="BH45" s="178"/>
      <c r="BI45" s="429">
        <f>round(($D$45/$F$2)*BG45+($D$45/$H$2)*BH45,0)</f>
        <v>0</v>
      </c>
      <c r="BJ45" s="438"/>
      <c r="BK45" s="178"/>
      <c r="BL45" s="429">
        <f>round(($D$45/$F$2)*BJ45+($D$45/$H$2)*BK45,0)</f>
        <v>0</v>
      </c>
      <c r="BM45" s="438"/>
      <c r="BN45" s="178"/>
      <c r="BO45" s="429">
        <f>round(($D$45/$F$2)*BM45+($D$45/$H$2)*BN45,0)</f>
        <v>0</v>
      </c>
      <c r="BP45" s="438"/>
      <c r="BQ45" s="178"/>
      <c r="BR45" s="429">
        <f>round(($D$45/$F$2)*BP45+($D$45/$H$2)*BQ45,0)</f>
        <v>0</v>
      </c>
      <c r="BS45" s="438"/>
      <c r="BT45" s="178"/>
      <c r="BU45" s="429">
        <f>round(($D$45/$F$2)*BS45+($D$45/$H$2)*BT45,0)</f>
        <v>0</v>
      </c>
      <c r="BV45" s="438"/>
      <c r="BW45" s="178"/>
      <c r="BX45" s="429">
        <f>round(($D$45/$F$2)*BV45+($D$45/$H$2)*BW45,0)</f>
        <v>0</v>
      </c>
      <c r="BY45" s="438"/>
      <c r="BZ45" s="178"/>
      <c r="CA45" s="429">
        <f>round(($D$45/$F$2)*BY45+($D$45/$H$2)*BZ45,0)</f>
        <v>0</v>
      </c>
      <c r="CB45" s="438"/>
      <c r="CC45" s="178"/>
      <c r="CD45" s="429">
        <f>round(($D$45/$F$2)*CB45+($D$45/$H$2)*CC45,0)</f>
        <v>0</v>
      </c>
      <c r="CE45" s="438"/>
      <c r="CF45" s="178"/>
      <c r="CG45" s="429">
        <f>round(($D$45/$F$2)*CE45+($D$45/$H$2)*CF45,0)</f>
        <v>0</v>
      </c>
      <c r="CH45" s="438"/>
      <c r="CI45" s="178"/>
      <c r="CJ45" s="429">
        <f>round(($D$45/$F$2)*CH45+($D$45/$H$2)*CI45,0)</f>
        <v>0</v>
      </c>
      <c r="CK45" s="438"/>
      <c r="CL45" s="178"/>
      <c r="CM45" s="429">
        <f>round(($D$45/$F$2)*CK45+($D$45/$H$2)*CL45,0)</f>
        <v>0</v>
      </c>
      <c r="CN45" s="438"/>
      <c r="CO45" s="178"/>
      <c r="CP45" s="429">
        <f>round(($D$45/$F$2)*CN45+($D$45/$H$2)*CO45,0)</f>
        <v>0</v>
      </c>
      <c r="CQ45" s="438"/>
      <c r="CR45" s="178"/>
      <c r="CS45" s="429">
        <f>round(($D$45/$F$2)*CQ45+($D$45/$H$2)*CR45,0)</f>
        <v>0</v>
      </c>
      <c r="CT45" s="438"/>
      <c r="CU45" s="178"/>
      <c r="CV45" s="429">
        <f>round(($D$45/$F$2)*CT45+($D$45/$H$2)*CU45,0)</f>
        <v>0</v>
      </c>
      <c r="CW45" s="438"/>
      <c r="CX45" s="178"/>
      <c r="CY45" s="429">
        <f>round(($D$45/$F$2)*CW45+($D$45/$H$2)*CX45,0)</f>
        <v>0</v>
      </c>
      <c r="CZ45" s="438"/>
      <c r="DA45" s="178"/>
      <c r="DB45" s="429">
        <f>round(($D$45/$F$2)*CZ45+($D$45/$H$2)*DA45,0)</f>
        <v>0</v>
      </c>
    </row>
    <row r="46" ht="15.75" customHeight="1">
      <c r="A46" s="434">
        <v>14.0</v>
      </c>
      <c r="B46" s="512"/>
      <c r="C46" s="513"/>
      <c r="D46" s="435"/>
      <c r="E46" s="425">
        <f t="shared" si="1"/>
        <v>0</v>
      </c>
      <c r="F46" s="425">
        <f t="shared" si="2"/>
        <v>0</v>
      </c>
      <c r="G46" s="426">
        <f t="shared" si="8"/>
        <v>0</v>
      </c>
      <c r="H46" s="427">
        <f t="shared" si="3"/>
        <v>0</v>
      </c>
      <c r="I46" s="425">
        <f t="shared" si="4"/>
        <v>0</v>
      </c>
      <c r="J46" s="127">
        <f t="shared" si="5"/>
        <v>0</v>
      </c>
      <c r="K46" s="511"/>
      <c r="L46" s="172"/>
      <c r="M46" s="429">
        <f>round(($D$46/$F$2)*K46+($D$46/$H$2)*L46,0)</f>
        <v>0</v>
      </c>
      <c r="N46" s="438"/>
      <c r="O46" s="178"/>
      <c r="P46" s="429">
        <f>round(($D$46/$F$2)*N46+($D$46/$H$2)*O46,0)</f>
        <v>0</v>
      </c>
      <c r="Q46" s="438"/>
      <c r="R46" s="178"/>
      <c r="S46" s="429">
        <f>round(($D$46/$F$2)*Q46+($D$46/$H$2)*R46,0)</f>
        <v>0</v>
      </c>
      <c r="T46" s="438"/>
      <c r="U46" s="178"/>
      <c r="V46" s="429">
        <f>round(($D$46/$F$2)*T46+($D$46/$H$2)*U46,0)</f>
        <v>0</v>
      </c>
      <c r="W46" s="438"/>
      <c r="X46" s="178"/>
      <c r="Y46" s="429">
        <f>round(($D$46/$F$2)*W46+($D$46/$H$2)*X46,0)</f>
        <v>0</v>
      </c>
      <c r="Z46" s="438"/>
      <c r="AA46" s="178"/>
      <c r="AB46" s="429">
        <f>round(($D$46/$F$2)*Z46+($D$46/$H$2)*AA46,0)</f>
        <v>0</v>
      </c>
      <c r="AC46" s="438"/>
      <c r="AD46" s="178"/>
      <c r="AE46" s="429">
        <f>round(($D$46/$F$2)*AC46+($D$46/$H$2)*AD46,0)</f>
        <v>0</v>
      </c>
      <c r="AF46" s="438"/>
      <c r="AG46" s="178"/>
      <c r="AH46" s="429">
        <f>round(($D$46/$F$2)*AF46+($D$46/$H$2)*AG46,0)</f>
        <v>0</v>
      </c>
      <c r="AI46" s="438"/>
      <c r="AJ46" s="178"/>
      <c r="AK46" s="429">
        <f>round(($D$46/$F$2)*AI46+($D$46/$H$2)*AJ46,0)</f>
        <v>0</v>
      </c>
      <c r="AL46" s="438"/>
      <c r="AM46" s="178"/>
      <c r="AN46" s="429">
        <f>round(($D$46/$F$2)*AL46+($D$46/$H$2)*AM46,0)</f>
        <v>0</v>
      </c>
      <c r="AO46" s="438"/>
      <c r="AP46" s="178"/>
      <c r="AQ46" s="429">
        <f>round(($D$46/$F$2)*AO46+($D$46/$H$2)*AP46,0)</f>
        <v>0</v>
      </c>
      <c r="AR46" s="438"/>
      <c r="AS46" s="178"/>
      <c r="AT46" s="429">
        <f>round(($D$46/$F$2)*AR46+($D$46/$H$2)*AS46,0)</f>
        <v>0</v>
      </c>
      <c r="AU46" s="438"/>
      <c r="AV46" s="178"/>
      <c r="AW46" s="429">
        <f>round(($D$46/$F$2)*AU46+($D$46/$H$2)*AV46,0)</f>
        <v>0</v>
      </c>
      <c r="AX46" s="438"/>
      <c r="AY46" s="178"/>
      <c r="AZ46" s="429">
        <f>round(($D$46/$F$2)*AX46+($D$46/$H$2)*AY46,0)</f>
        <v>0</v>
      </c>
      <c r="BA46" s="438"/>
      <c r="BB46" s="178"/>
      <c r="BC46" s="429">
        <f>round(($D$46/$F$2)*BA46+($D$46/$H$2)*BB46,0)</f>
        <v>0</v>
      </c>
      <c r="BD46" s="438"/>
      <c r="BE46" s="178"/>
      <c r="BF46" s="429">
        <f>round(($D$46/$F$2)*BD46+($D$46/$H$2)*BE46,0)</f>
        <v>0</v>
      </c>
      <c r="BG46" s="438"/>
      <c r="BH46" s="178"/>
      <c r="BI46" s="429">
        <f>round(($D$46/$F$2)*BG46+($D$46/$H$2)*BH46,0)</f>
        <v>0</v>
      </c>
      <c r="BJ46" s="438"/>
      <c r="BK46" s="178"/>
      <c r="BL46" s="429">
        <f>round(($D$46/$F$2)*BJ46+($D$46/$H$2)*BK46,0)</f>
        <v>0</v>
      </c>
      <c r="BM46" s="438"/>
      <c r="BN46" s="178"/>
      <c r="BO46" s="429">
        <f>round(($D$46/$F$2)*BM46+($D$46/$H$2)*BN46,0)</f>
        <v>0</v>
      </c>
      <c r="BP46" s="438"/>
      <c r="BQ46" s="178"/>
      <c r="BR46" s="429">
        <f>round(($D$46/$F$2)*BP46+($D$46/$H$2)*BQ46,0)</f>
        <v>0</v>
      </c>
      <c r="BS46" s="438"/>
      <c r="BT46" s="178"/>
      <c r="BU46" s="429">
        <f>round(($D$46/$F$2)*BS46+($D$46/$H$2)*BT46,0)</f>
        <v>0</v>
      </c>
      <c r="BV46" s="438"/>
      <c r="BW46" s="178"/>
      <c r="BX46" s="429">
        <f>round(($D$46/$F$2)*BV46+($D$46/$H$2)*BW46,0)</f>
        <v>0</v>
      </c>
      <c r="BY46" s="438"/>
      <c r="BZ46" s="178"/>
      <c r="CA46" s="429">
        <f>round(($D$46/$F$2)*BY46+($D$46/$H$2)*BZ46,0)</f>
        <v>0</v>
      </c>
      <c r="CB46" s="438"/>
      <c r="CC46" s="178"/>
      <c r="CD46" s="429">
        <f>round(($D$46/$F$2)*CB46+($D$46/$H$2)*CC46,0)</f>
        <v>0</v>
      </c>
      <c r="CE46" s="438"/>
      <c r="CF46" s="178"/>
      <c r="CG46" s="429">
        <f>round(($D$46/$F$2)*CE46+($D$46/$H$2)*CF46,0)</f>
        <v>0</v>
      </c>
      <c r="CH46" s="438"/>
      <c r="CI46" s="178"/>
      <c r="CJ46" s="429">
        <f>round(($D$46/$F$2)*CH46+($D$46/$H$2)*CI46,0)</f>
        <v>0</v>
      </c>
      <c r="CK46" s="438"/>
      <c r="CL46" s="178"/>
      <c r="CM46" s="429">
        <f>round(($D$46/$F$2)*CK46+($D$46/$H$2)*CL46,0)</f>
        <v>0</v>
      </c>
      <c r="CN46" s="438"/>
      <c r="CO46" s="178"/>
      <c r="CP46" s="429">
        <f>round(($D$46/$F$2)*CN46+($D$46/$H$2)*CO46,0)</f>
        <v>0</v>
      </c>
      <c r="CQ46" s="438"/>
      <c r="CR46" s="178"/>
      <c r="CS46" s="429">
        <f>round(($D$46/$F$2)*CQ46+($D$46/$H$2)*CR46,0)</f>
        <v>0</v>
      </c>
      <c r="CT46" s="438"/>
      <c r="CU46" s="178"/>
      <c r="CV46" s="429">
        <f>round(($D$46/$F$2)*CT46+($D$46/$H$2)*CU46,0)</f>
        <v>0</v>
      </c>
      <c r="CW46" s="438"/>
      <c r="CX46" s="178"/>
      <c r="CY46" s="429">
        <f>round(($D$46/$F$2)*CW46+($D$46/$H$2)*CX46,0)</f>
        <v>0</v>
      </c>
      <c r="CZ46" s="438"/>
      <c r="DA46" s="178"/>
      <c r="DB46" s="429">
        <f>round(($D$46/$F$2)*CZ46+($D$46/$H$2)*DA46,0)</f>
        <v>0</v>
      </c>
    </row>
    <row r="47" ht="15.75" customHeight="1">
      <c r="A47" s="434">
        <v>15.0</v>
      </c>
      <c r="B47" s="512"/>
      <c r="C47" s="514"/>
      <c r="D47" s="515"/>
      <c r="E47" s="425">
        <f t="shared" si="1"/>
        <v>0</v>
      </c>
      <c r="F47" s="517">
        <f t="shared" si="2"/>
        <v>0</v>
      </c>
      <c r="G47" s="518">
        <f>L47+O47+R47+U47+X47+AA47+AD47+AG47+AJ47+AM47+AP47+AS47+AV47+AY47+BB47+BE47+BH47+BK47+BN47+BQ47+BT47+BW47+BZ47+CC47+CF47+CI47+CL47+CO47+CR47+CU47+CX47</f>
        <v>0</v>
      </c>
      <c r="H47" s="519">
        <f t="shared" si="3"/>
        <v>0</v>
      </c>
      <c r="I47" s="517">
        <f t="shared" si="4"/>
        <v>0</v>
      </c>
      <c r="J47" s="127">
        <f t="shared" si="5"/>
        <v>0</v>
      </c>
      <c r="K47" s="540"/>
      <c r="L47" s="541"/>
      <c r="M47" s="542">
        <f>round(($D$47/$F$2)*K47+($D$47/$H$2)*L47,0)</f>
        <v>0</v>
      </c>
      <c r="N47" s="543"/>
      <c r="O47" s="544"/>
      <c r="P47" s="542">
        <f>round(($D$47/$F$2)*N47+($D$47/$H$2)*O47,0)</f>
        <v>0</v>
      </c>
      <c r="Q47" s="543"/>
      <c r="R47" s="544"/>
      <c r="S47" s="542">
        <f>round(($D$47/$F$2)*Q47+($D$47/$H$2)*R47,0)</f>
        <v>0</v>
      </c>
      <c r="T47" s="543"/>
      <c r="U47" s="544"/>
      <c r="V47" s="542">
        <f>round(($D$47/$F$2)*T47+($D$47/$H$2)*U47,0)</f>
        <v>0</v>
      </c>
      <c r="W47" s="543"/>
      <c r="X47" s="544"/>
      <c r="Y47" s="542">
        <f>round(($D$47/$F$2)*W47+($D$47/$H$2)*X47,0)</f>
        <v>0</v>
      </c>
      <c r="Z47" s="543"/>
      <c r="AA47" s="544"/>
      <c r="AB47" s="542">
        <f>round(($D$47/$F$2)*Z47+($D$47/$H$2)*AA47,0)</f>
        <v>0</v>
      </c>
      <c r="AC47" s="543"/>
      <c r="AD47" s="544"/>
      <c r="AE47" s="542">
        <f>round(($D$47/$F$2)*AC47+($D$47/$H$2)*AD47,0)</f>
        <v>0</v>
      </c>
      <c r="AF47" s="543"/>
      <c r="AG47" s="544"/>
      <c r="AH47" s="542">
        <f>round(($D$47/$F$2)*AF47+($D$47/$H$2)*AG47,0)</f>
        <v>0</v>
      </c>
      <c r="AI47" s="543"/>
      <c r="AJ47" s="544"/>
      <c r="AK47" s="542">
        <f>round(($D$47/$F$2)*AI47+($D$47/$H$2)*AJ47,0)</f>
        <v>0</v>
      </c>
      <c r="AL47" s="543"/>
      <c r="AM47" s="544"/>
      <c r="AN47" s="542">
        <f>round(($D$47/$F$2)*AL47+($D$47/$H$2)*AM47,0)</f>
        <v>0</v>
      </c>
      <c r="AO47" s="543"/>
      <c r="AP47" s="544"/>
      <c r="AQ47" s="542">
        <f>round(($D$47/$F$2)*AO47+($D$47/$H$2)*AP47,0)</f>
        <v>0</v>
      </c>
      <c r="AR47" s="543"/>
      <c r="AS47" s="544"/>
      <c r="AT47" s="542">
        <f>round(($D$47/$F$2)*AR47+($D$47/$H$2)*AS47,0)</f>
        <v>0</v>
      </c>
      <c r="AU47" s="543"/>
      <c r="AV47" s="544"/>
      <c r="AW47" s="542">
        <f>round(($D$47/$F$2)*AU47+($D$47/$H$2)*AV47,0)</f>
        <v>0</v>
      </c>
      <c r="AX47" s="543"/>
      <c r="AY47" s="544"/>
      <c r="AZ47" s="542">
        <f>round(($D$47/$F$2)*AX47+($D$47/$H$2)*AY47,0)</f>
        <v>0</v>
      </c>
      <c r="BA47" s="543"/>
      <c r="BB47" s="544"/>
      <c r="BC47" s="542">
        <f>round(($D$47/$F$2)*BA47+($D$47/$H$2)*BB47,0)</f>
        <v>0</v>
      </c>
      <c r="BD47" s="543"/>
      <c r="BE47" s="544"/>
      <c r="BF47" s="542">
        <f>round(($D$47/$F$2)*BD47+($D$47/$H$2)*BE47,0)</f>
        <v>0</v>
      </c>
      <c r="BG47" s="543"/>
      <c r="BH47" s="544"/>
      <c r="BI47" s="542">
        <f>round(($D$47/$F$2)*BG47+($D$47/$H$2)*BH47,0)</f>
        <v>0</v>
      </c>
      <c r="BJ47" s="543"/>
      <c r="BK47" s="544"/>
      <c r="BL47" s="542">
        <f>round(($D$47/$F$2)*BJ47+($D$47/$H$2)*BK47,0)</f>
        <v>0</v>
      </c>
      <c r="BM47" s="543"/>
      <c r="BN47" s="544"/>
      <c r="BO47" s="542">
        <f>round(($D$47/$F$2)*BM47+($D$47/$H$2)*BN47,0)</f>
        <v>0</v>
      </c>
      <c r="BP47" s="543"/>
      <c r="BQ47" s="544"/>
      <c r="BR47" s="542">
        <f>round(($D$47/$F$2)*BP47+($D$47/$H$2)*BQ47,0)</f>
        <v>0</v>
      </c>
      <c r="BS47" s="543"/>
      <c r="BT47" s="544"/>
      <c r="BU47" s="542">
        <f>round(($D$47/$F$2)*BS47+($D$47/$H$2)*BT47,0)</f>
        <v>0</v>
      </c>
      <c r="BV47" s="543"/>
      <c r="BW47" s="544"/>
      <c r="BX47" s="542">
        <f>round(($D$47/$F$2)*BV47+($D$47/$H$2)*BW47,0)</f>
        <v>0</v>
      </c>
      <c r="BY47" s="543"/>
      <c r="BZ47" s="544"/>
      <c r="CA47" s="542">
        <f>round(($D$47/$F$2)*BY47+($D$47/$H$2)*BZ47,0)</f>
        <v>0</v>
      </c>
      <c r="CB47" s="543"/>
      <c r="CC47" s="544"/>
      <c r="CD47" s="542">
        <f>round(($D$47/$F$2)*CB47+($D$47/$H$2)*CC47,0)</f>
        <v>0</v>
      </c>
      <c r="CE47" s="543"/>
      <c r="CF47" s="544"/>
      <c r="CG47" s="542">
        <f>round(($D$47/$F$2)*CE47+($D$47/$H$2)*CF47,0)</f>
        <v>0</v>
      </c>
      <c r="CH47" s="543"/>
      <c r="CI47" s="544"/>
      <c r="CJ47" s="542">
        <f>round(($D$47/$F$2)*CH47+($D$47/$H$2)*CI47,0)</f>
        <v>0</v>
      </c>
      <c r="CK47" s="543"/>
      <c r="CL47" s="544"/>
      <c r="CM47" s="542">
        <f>round(($D$47/$F$2)*CK47+($D$47/$H$2)*CL47,0)</f>
        <v>0</v>
      </c>
      <c r="CN47" s="543"/>
      <c r="CO47" s="544"/>
      <c r="CP47" s="542">
        <f>round(($D$47/$F$2)*CN47+($D$47/$H$2)*CO47,0)</f>
        <v>0</v>
      </c>
      <c r="CQ47" s="543"/>
      <c r="CR47" s="544"/>
      <c r="CS47" s="542">
        <f>round(($D$47/$F$2)*CQ47+($D$47/$H$2)*CR47,0)</f>
        <v>0</v>
      </c>
      <c r="CT47" s="543"/>
      <c r="CU47" s="544"/>
      <c r="CV47" s="542">
        <f>round(($D$47/$F$2)*CT47+($D$47/$H$2)*CU47,0)</f>
        <v>0</v>
      </c>
      <c r="CW47" s="543"/>
      <c r="CX47" s="544"/>
      <c r="CY47" s="542">
        <f>round(($D$47/$F$2)*CW47+($D$47/$H$2)*CX47,0)</f>
        <v>0</v>
      </c>
      <c r="CZ47" s="543"/>
      <c r="DA47" s="544"/>
      <c r="DB47" s="542">
        <f>round(($D$47/$F$2)*CZ47+($D$47/$H$2)*DA47,0)</f>
        <v>0</v>
      </c>
    </row>
    <row r="48" ht="15.75" customHeight="1">
      <c r="A48" s="523"/>
      <c r="B48" s="524"/>
      <c r="C48" s="523"/>
      <c r="D48" s="545">
        <f t="shared" ref="D48:DB48" si="12">SUM(D4:D47)</f>
        <v>756700</v>
      </c>
      <c r="E48" s="545">
        <f t="shared" si="12"/>
        <v>252</v>
      </c>
      <c r="F48" s="545">
        <f t="shared" si="12"/>
        <v>161428</v>
      </c>
      <c r="G48" s="545">
        <f t="shared" si="12"/>
        <v>720</v>
      </c>
      <c r="H48" s="545">
        <f t="shared" si="12"/>
        <v>46918</v>
      </c>
      <c r="I48" s="545">
        <f t="shared" si="12"/>
        <v>208346</v>
      </c>
      <c r="J48" s="545">
        <f t="shared" si="12"/>
        <v>208410</v>
      </c>
      <c r="K48" s="545">
        <f t="shared" si="12"/>
        <v>33</v>
      </c>
      <c r="L48" s="545">
        <f t="shared" si="12"/>
        <v>110.5</v>
      </c>
      <c r="M48" s="545">
        <f t="shared" si="12"/>
        <v>28752</v>
      </c>
      <c r="N48" s="545">
        <f t="shared" si="12"/>
        <v>37</v>
      </c>
      <c r="O48" s="545">
        <f t="shared" si="12"/>
        <v>68</v>
      </c>
      <c r="P48" s="545">
        <f t="shared" si="12"/>
        <v>27815</v>
      </c>
      <c r="Q48" s="545">
        <f t="shared" si="12"/>
        <v>33</v>
      </c>
      <c r="R48" s="545">
        <f t="shared" si="12"/>
        <v>103.5</v>
      </c>
      <c r="S48" s="545">
        <f t="shared" si="12"/>
        <v>28649</v>
      </c>
      <c r="T48" s="545">
        <f t="shared" si="12"/>
        <v>37</v>
      </c>
      <c r="U48" s="545">
        <f t="shared" si="12"/>
        <v>127.5</v>
      </c>
      <c r="V48" s="545">
        <f t="shared" si="12"/>
        <v>31833</v>
      </c>
      <c r="W48" s="545">
        <f t="shared" si="12"/>
        <v>37</v>
      </c>
      <c r="X48" s="545">
        <f t="shared" si="12"/>
        <v>113.5</v>
      </c>
      <c r="Y48" s="545">
        <f t="shared" si="12"/>
        <v>31215</v>
      </c>
      <c r="Z48" s="545">
        <f t="shared" si="12"/>
        <v>37</v>
      </c>
      <c r="AA48" s="545">
        <f t="shared" si="12"/>
        <v>114</v>
      </c>
      <c r="AB48" s="545">
        <f t="shared" si="12"/>
        <v>30983</v>
      </c>
      <c r="AC48" s="545">
        <f t="shared" si="12"/>
        <v>38</v>
      </c>
      <c r="AD48" s="545">
        <f t="shared" si="12"/>
        <v>83</v>
      </c>
      <c r="AE48" s="545">
        <f t="shared" si="12"/>
        <v>29163</v>
      </c>
      <c r="AF48" s="545">
        <f t="shared" si="12"/>
        <v>0</v>
      </c>
      <c r="AG48" s="545">
        <f t="shared" si="12"/>
        <v>0</v>
      </c>
      <c r="AH48" s="545">
        <f t="shared" si="12"/>
        <v>0</v>
      </c>
      <c r="AI48" s="545">
        <f t="shared" si="12"/>
        <v>0</v>
      </c>
      <c r="AJ48" s="545">
        <f t="shared" si="12"/>
        <v>0</v>
      </c>
      <c r="AK48" s="545">
        <f t="shared" si="12"/>
        <v>0</v>
      </c>
      <c r="AL48" s="545">
        <f t="shared" si="12"/>
        <v>0</v>
      </c>
      <c r="AM48" s="545">
        <f t="shared" si="12"/>
        <v>0</v>
      </c>
      <c r="AN48" s="545">
        <f t="shared" si="12"/>
        <v>0</v>
      </c>
      <c r="AO48" s="545">
        <f t="shared" si="12"/>
        <v>0</v>
      </c>
      <c r="AP48" s="545">
        <f t="shared" si="12"/>
        <v>0</v>
      </c>
      <c r="AQ48" s="545">
        <f t="shared" si="12"/>
        <v>0</v>
      </c>
      <c r="AR48" s="545">
        <f t="shared" si="12"/>
        <v>0</v>
      </c>
      <c r="AS48" s="545">
        <f t="shared" si="12"/>
        <v>0</v>
      </c>
      <c r="AT48" s="545">
        <f t="shared" si="12"/>
        <v>0</v>
      </c>
      <c r="AU48" s="545">
        <f t="shared" si="12"/>
        <v>0</v>
      </c>
      <c r="AV48" s="545">
        <f t="shared" si="12"/>
        <v>0</v>
      </c>
      <c r="AW48" s="545">
        <f t="shared" si="12"/>
        <v>0</v>
      </c>
      <c r="AX48" s="545">
        <f t="shared" si="12"/>
        <v>0</v>
      </c>
      <c r="AY48" s="545">
        <f t="shared" si="12"/>
        <v>0</v>
      </c>
      <c r="AZ48" s="545">
        <f t="shared" si="12"/>
        <v>0</v>
      </c>
      <c r="BA48" s="545">
        <f t="shared" si="12"/>
        <v>0</v>
      </c>
      <c r="BB48" s="545">
        <f t="shared" si="12"/>
        <v>0</v>
      </c>
      <c r="BC48" s="545">
        <f t="shared" si="12"/>
        <v>0</v>
      </c>
      <c r="BD48" s="545">
        <f t="shared" si="12"/>
        <v>0</v>
      </c>
      <c r="BE48" s="545">
        <f t="shared" si="12"/>
        <v>0</v>
      </c>
      <c r="BF48" s="545">
        <f t="shared" si="12"/>
        <v>0</v>
      </c>
      <c r="BG48" s="545">
        <f t="shared" si="12"/>
        <v>0</v>
      </c>
      <c r="BH48" s="545">
        <f t="shared" si="12"/>
        <v>0</v>
      </c>
      <c r="BI48" s="545">
        <f t="shared" si="12"/>
        <v>0</v>
      </c>
      <c r="BJ48" s="545">
        <f t="shared" si="12"/>
        <v>0</v>
      </c>
      <c r="BK48" s="545">
        <f t="shared" si="12"/>
        <v>0</v>
      </c>
      <c r="BL48" s="545">
        <f t="shared" si="12"/>
        <v>0</v>
      </c>
      <c r="BM48" s="545">
        <f t="shared" si="12"/>
        <v>0</v>
      </c>
      <c r="BN48" s="545">
        <f t="shared" si="12"/>
        <v>0</v>
      </c>
      <c r="BO48" s="545">
        <f t="shared" si="12"/>
        <v>0</v>
      </c>
      <c r="BP48" s="545">
        <f t="shared" si="12"/>
        <v>0</v>
      </c>
      <c r="BQ48" s="545">
        <f t="shared" si="12"/>
        <v>0</v>
      </c>
      <c r="BR48" s="545">
        <f t="shared" si="12"/>
        <v>0</v>
      </c>
      <c r="BS48" s="545">
        <f t="shared" si="12"/>
        <v>0</v>
      </c>
      <c r="BT48" s="545">
        <f t="shared" si="12"/>
        <v>0</v>
      </c>
      <c r="BU48" s="545">
        <f t="shared" si="12"/>
        <v>0</v>
      </c>
      <c r="BV48" s="545">
        <f t="shared" si="12"/>
        <v>0</v>
      </c>
      <c r="BW48" s="545">
        <f t="shared" si="12"/>
        <v>0</v>
      </c>
      <c r="BX48" s="545">
        <f t="shared" si="12"/>
        <v>0</v>
      </c>
      <c r="BY48" s="545">
        <f t="shared" si="12"/>
        <v>0</v>
      </c>
      <c r="BZ48" s="545">
        <f t="shared" si="12"/>
        <v>0</v>
      </c>
      <c r="CA48" s="545">
        <f t="shared" si="12"/>
        <v>0</v>
      </c>
      <c r="CB48" s="545">
        <f t="shared" si="12"/>
        <v>0</v>
      </c>
      <c r="CC48" s="545">
        <f t="shared" si="12"/>
        <v>0</v>
      </c>
      <c r="CD48" s="545">
        <f t="shared" si="12"/>
        <v>0</v>
      </c>
      <c r="CE48" s="545">
        <f t="shared" si="12"/>
        <v>0</v>
      </c>
      <c r="CF48" s="545">
        <f t="shared" si="12"/>
        <v>0</v>
      </c>
      <c r="CG48" s="545">
        <f t="shared" si="12"/>
        <v>0</v>
      </c>
      <c r="CH48" s="545">
        <f t="shared" si="12"/>
        <v>0</v>
      </c>
      <c r="CI48" s="545">
        <f t="shared" si="12"/>
        <v>0</v>
      </c>
      <c r="CJ48" s="545">
        <f t="shared" si="12"/>
        <v>0</v>
      </c>
      <c r="CK48" s="545">
        <f t="shared" si="12"/>
        <v>0</v>
      </c>
      <c r="CL48" s="545">
        <f t="shared" si="12"/>
        <v>0</v>
      </c>
      <c r="CM48" s="545">
        <f t="shared" si="12"/>
        <v>0</v>
      </c>
      <c r="CN48" s="545">
        <f t="shared" si="12"/>
        <v>0</v>
      </c>
      <c r="CO48" s="545">
        <f t="shared" si="12"/>
        <v>0</v>
      </c>
      <c r="CP48" s="545">
        <f t="shared" si="12"/>
        <v>0</v>
      </c>
      <c r="CQ48" s="545">
        <f t="shared" si="12"/>
        <v>0</v>
      </c>
      <c r="CR48" s="545">
        <f t="shared" si="12"/>
        <v>0</v>
      </c>
      <c r="CS48" s="545">
        <f t="shared" si="12"/>
        <v>0</v>
      </c>
      <c r="CT48" s="545">
        <f t="shared" si="12"/>
        <v>0</v>
      </c>
      <c r="CU48" s="545">
        <f t="shared" si="12"/>
        <v>0</v>
      </c>
      <c r="CV48" s="545">
        <f t="shared" si="12"/>
        <v>0</v>
      </c>
      <c r="CW48" s="545">
        <f t="shared" si="12"/>
        <v>0</v>
      </c>
      <c r="CX48" s="545">
        <f t="shared" si="12"/>
        <v>0</v>
      </c>
      <c r="CY48" s="545">
        <f t="shared" si="12"/>
        <v>0</v>
      </c>
      <c r="CZ48" s="545">
        <f t="shared" si="12"/>
        <v>0</v>
      </c>
      <c r="DA48" s="545">
        <f t="shared" si="12"/>
        <v>0</v>
      </c>
      <c r="DB48" s="545">
        <f t="shared" si="12"/>
        <v>0</v>
      </c>
    </row>
    <row r="49" ht="15.75" customHeight="1">
      <c r="A49" s="200"/>
      <c r="B49" s="528"/>
      <c r="C49" s="528"/>
      <c r="D49" s="529">
        <f>Cont.!D55</f>
        <v>414500</v>
      </c>
      <c r="E49" s="529">
        <f>Cont.!E55</f>
        <v>114</v>
      </c>
      <c r="F49" s="529">
        <f>Cont.!F55</f>
        <v>49251</v>
      </c>
      <c r="G49" s="529">
        <f>Cont.!G55</f>
        <v>455.5</v>
      </c>
      <c r="H49" s="529">
        <f>Cont.!H55</f>
        <v>24606</v>
      </c>
      <c r="I49" s="529">
        <f>Cont.!I55</f>
        <v>73857</v>
      </c>
      <c r="J49" s="529">
        <f>Cont.!J55</f>
        <v>73867</v>
      </c>
      <c r="K49" s="529">
        <f>Cont.!K55</f>
        <v>13</v>
      </c>
      <c r="L49" s="529">
        <f>Cont.!L55</f>
        <v>30.5</v>
      </c>
      <c r="M49" s="529">
        <f>Cont.!M55</f>
        <v>7276</v>
      </c>
      <c r="N49" s="529">
        <f>Cont.!N55</f>
        <v>9</v>
      </c>
      <c r="O49" s="529">
        <f>Cont.!O55</f>
        <v>54.5</v>
      </c>
      <c r="P49" s="529">
        <f>Cont.!P55</f>
        <v>6822</v>
      </c>
      <c r="Q49" s="529">
        <f>Cont.!Q55</f>
        <v>14</v>
      </c>
      <c r="R49" s="529">
        <f>Cont.!R55</f>
        <v>58.5</v>
      </c>
      <c r="S49" s="529">
        <f>Cont.!S55</f>
        <v>9190</v>
      </c>
      <c r="T49" s="529">
        <f>Cont.!T55</f>
        <v>19</v>
      </c>
      <c r="U49" s="529">
        <f>Cont.!U55</f>
        <v>82</v>
      </c>
      <c r="V49" s="529">
        <f>Cont.!V55</f>
        <v>12595</v>
      </c>
      <c r="W49" s="529">
        <f>Cont.!W55</f>
        <v>21</v>
      </c>
      <c r="X49" s="529">
        <f>Cont.!X55</f>
        <v>72</v>
      </c>
      <c r="Y49" s="529">
        <f>Cont.!Y55</f>
        <v>12973</v>
      </c>
      <c r="Z49" s="529">
        <f>Cont.!Z55</f>
        <v>19</v>
      </c>
      <c r="AA49" s="529">
        <f>Cont.!AA55</f>
        <v>87.5</v>
      </c>
      <c r="AB49" s="529">
        <f>Cont.!AB55</f>
        <v>12993</v>
      </c>
      <c r="AC49" s="529">
        <f>Cont.!AC55</f>
        <v>19</v>
      </c>
      <c r="AD49" s="529">
        <f>Cont.!AD55</f>
        <v>70.5</v>
      </c>
      <c r="AE49" s="529">
        <f>Cont.!AE55</f>
        <v>12018</v>
      </c>
      <c r="AF49" s="529">
        <f>Cont.!AF55</f>
        <v>0</v>
      </c>
      <c r="AG49" s="529">
        <f>Cont.!AG55</f>
        <v>0</v>
      </c>
      <c r="AH49" s="529">
        <f>Cont.!AH55</f>
        <v>0</v>
      </c>
      <c r="AI49" s="529">
        <f>Cont.!AI55</f>
        <v>0</v>
      </c>
      <c r="AJ49" s="529">
        <f>Cont.!AJ55</f>
        <v>0</v>
      </c>
      <c r="AK49" s="529">
        <f>Cont.!AK55</f>
        <v>0</v>
      </c>
      <c r="AL49" s="529">
        <f>Cont.!AL55</f>
        <v>0</v>
      </c>
      <c r="AM49" s="529">
        <f>Cont.!AM55</f>
        <v>0</v>
      </c>
      <c r="AN49" s="529">
        <f>Cont.!AN55</f>
        <v>0</v>
      </c>
      <c r="AO49" s="529">
        <f>Cont.!AO55</f>
        <v>0</v>
      </c>
      <c r="AP49" s="529">
        <f>Cont.!AP55</f>
        <v>0</v>
      </c>
      <c r="AQ49" s="529">
        <f>Cont.!AQ55</f>
        <v>0</v>
      </c>
      <c r="AR49" s="529">
        <f>Cont.!AR55</f>
        <v>0</v>
      </c>
      <c r="AS49" s="529">
        <f>Cont.!AS55</f>
        <v>0</v>
      </c>
      <c r="AT49" s="529">
        <f>Cont.!AT55</f>
        <v>0</v>
      </c>
      <c r="AU49" s="529">
        <f>Cont.!AU55</f>
        <v>0</v>
      </c>
      <c r="AV49" s="529">
        <f>Cont.!AV55</f>
        <v>0</v>
      </c>
      <c r="AW49" s="529">
        <f>Cont.!AW55</f>
        <v>0</v>
      </c>
      <c r="AX49" s="529">
        <f>Cont.!AX55</f>
        <v>0</v>
      </c>
      <c r="AY49" s="529">
        <f>Cont.!AY55</f>
        <v>0</v>
      </c>
      <c r="AZ49" s="529">
        <f>Cont.!AZ55</f>
        <v>0</v>
      </c>
      <c r="BA49" s="529">
        <f>Cont.!BA55</f>
        <v>0</v>
      </c>
      <c r="BB49" s="529">
        <f>Cont.!BB55</f>
        <v>0</v>
      </c>
      <c r="BC49" s="529">
        <f>Cont.!BC55</f>
        <v>0</v>
      </c>
      <c r="BD49" s="529">
        <f>Cont.!BD55</f>
        <v>0</v>
      </c>
      <c r="BE49" s="529">
        <f>Cont.!BE55</f>
        <v>0</v>
      </c>
      <c r="BF49" s="529">
        <f>Cont.!BF55</f>
        <v>0</v>
      </c>
      <c r="BG49" s="529">
        <f>Cont.!BG55</f>
        <v>0</v>
      </c>
      <c r="BH49" s="529">
        <f>Cont.!BH55</f>
        <v>0</v>
      </c>
      <c r="BI49" s="529">
        <f>Cont.!BI55</f>
        <v>0</v>
      </c>
      <c r="BJ49" s="529">
        <f>Cont.!BJ55</f>
        <v>0</v>
      </c>
      <c r="BK49" s="529">
        <f>Cont.!BK55</f>
        <v>0</v>
      </c>
      <c r="BL49" s="529">
        <f>Cont.!BL55</f>
        <v>0</v>
      </c>
      <c r="BM49" s="529">
        <f>Cont.!BM55</f>
        <v>0</v>
      </c>
      <c r="BN49" s="529">
        <f>Cont.!BN55</f>
        <v>0</v>
      </c>
      <c r="BO49" s="529">
        <f>Cont.!BO55</f>
        <v>0</v>
      </c>
      <c r="BP49" s="529">
        <f>Cont.!BP55</f>
        <v>0</v>
      </c>
      <c r="BQ49" s="529">
        <f>Cont.!BQ55</f>
        <v>0</v>
      </c>
      <c r="BR49" s="529">
        <f>Cont.!BR55</f>
        <v>0</v>
      </c>
      <c r="BS49" s="529">
        <f>Cont.!BS55</f>
        <v>0</v>
      </c>
      <c r="BT49" s="529">
        <f>Cont.!BT55</f>
        <v>0</v>
      </c>
      <c r="BU49" s="529">
        <f>Cont.!BU55</f>
        <v>0</v>
      </c>
      <c r="BV49" s="529">
        <f>Cont.!BV55</f>
        <v>0</v>
      </c>
      <c r="BW49" s="529">
        <f>Cont.!BW55</f>
        <v>0</v>
      </c>
      <c r="BX49" s="529">
        <f>Cont.!BX55</f>
        <v>0</v>
      </c>
      <c r="BY49" s="529">
        <f>Cont.!BY55</f>
        <v>0</v>
      </c>
      <c r="BZ49" s="529">
        <f>Cont.!BZ55</f>
        <v>0</v>
      </c>
      <c r="CA49" s="529">
        <f>Cont.!CA55</f>
        <v>0</v>
      </c>
      <c r="CB49" s="529">
        <f>Cont.!CB55</f>
        <v>0</v>
      </c>
      <c r="CC49" s="529">
        <f>Cont.!CC55</f>
        <v>0</v>
      </c>
      <c r="CD49" s="529">
        <f>Cont.!CD55</f>
        <v>0</v>
      </c>
      <c r="CE49" s="529">
        <f>Cont.!CE55</f>
        <v>0</v>
      </c>
      <c r="CF49" s="529">
        <f>Cont.!CF55</f>
        <v>0</v>
      </c>
      <c r="CG49" s="529">
        <f>Cont.!CG55</f>
        <v>0</v>
      </c>
      <c r="CH49" s="529">
        <f>Cont.!CH55</f>
        <v>0</v>
      </c>
      <c r="CI49" s="529">
        <f>Cont.!CI55</f>
        <v>0</v>
      </c>
      <c r="CJ49" s="529">
        <f>Cont.!CJ55</f>
        <v>0</v>
      </c>
      <c r="CK49" s="529">
        <f>Cont.!CK55</f>
        <v>0</v>
      </c>
      <c r="CL49" s="529">
        <f>Cont.!CL55</f>
        <v>0</v>
      </c>
      <c r="CM49" s="529">
        <f>Cont.!CM55</f>
        <v>0</v>
      </c>
      <c r="CN49" s="529">
        <f>Cont.!CN55</f>
        <v>0</v>
      </c>
      <c r="CO49" s="529">
        <f>Cont.!CO55</f>
        <v>0</v>
      </c>
      <c r="CP49" s="529">
        <f>Cont.!CP55</f>
        <v>0</v>
      </c>
      <c r="CQ49" s="529">
        <f>Cont.!CQ55</f>
        <v>0</v>
      </c>
      <c r="CR49" s="529">
        <f>Cont.!CR55</f>
        <v>0</v>
      </c>
      <c r="CS49" s="529">
        <f>Cont.!CS55</f>
        <v>0</v>
      </c>
      <c r="CT49" s="529">
        <f>Cont.!CT55</f>
        <v>0</v>
      </c>
      <c r="CU49" s="529">
        <f>Cont.!CU55</f>
        <v>0</v>
      </c>
      <c r="CV49" s="529">
        <f>Cont.!CV55</f>
        <v>0</v>
      </c>
      <c r="CW49" s="529">
        <f>Cont.!CW55</f>
        <v>0</v>
      </c>
      <c r="CX49" s="529">
        <f>Cont.!CX55</f>
        <v>0</v>
      </c>
      <c r="CY49" s="529">
        <f>Cont.!CY55</f>
        <v>0</v>
      </c>
      <c r="CZ49" s="529">
        <f>Cont.!CZ55</f>
        <v>0</v>
      </c>
      <c r="DA49" s="529">
        <f>Cont.!DA55</f>
        <v>0</v>
      </c>
      <c r="DB49" s="529">
        <f>Cont.!DB55</f>
        <v>0</v>
      </c>
    </row>
    <row r="50" ht="15.75" customHeight="1">
      <c r="A50" s="200"/>
      <c r="B50" s="528"/>
      <c r="C50" s="528"/>
      <c r="D50" s="529"/>
      <c r="E50" s="200"/>
      <c r="F50" s="529"/>
      <c r="G50" s="530"/>
      <c r="H50" s="531"/>
      <c r="I50" s="532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</row>
    <row r="51" ht="15.75" customHeight="1">
      <c r="A51" s="200"/>
      <c r="B51" s="528"/>
      <c r="C51" s="528"/>
      <c r="D51" s="529"/>
      <c r="E51" s="200"/>
      <c r="F51" s="529"/>
      <c r="G51" s="530"/>
      <c r="H51" s="531"/>
      <c r="I51" s="532"/>
      <c r="J51" s="550">
        <f t="shared" ref="J51:DB51" si="13">SUM(J48:J50)</f>
        <v>282277</v>
      </c>
      <c r="K51" s="550">
        <f t="shared" si="13"/>
        <v>46</v>
      </c>
      <c r="L51" s="550">
        <f t="shared" si="13"/>
        <v>141</v>
      </c>
      <c r="M51" s="550">
        <f t="shared" si="13"/>
        <v>36028</v>
      </c>
      <c r="N51" s="550">
        <f t="shared" si="13"/>
        <v>46</v>
      </c>
      <c r="O51" s="550">
        <f t="shared" si="13"/>
        <v>122.5</v>
      </c>
      <c r="P51" s="550">
        <f t="shared" si="13"/>
        <v>34637</v>
      </c>
      <c r="Q51" s="550">
        <f t="shared" si="13"/>
        <v>47</v>
      </c>
      <c r="R51" s="550">
        <f t="shared" si="13"/>
        <v>162</v>
      </c>
      <c r="S51" s="550">
        <f t="shared" si="13"/>
        <v>37839</v>
      </c>
      <c r="T51" s="550">
        <f t="shared" si="13"/>
        <v>56</v>
      </c>
      <c r="U51" s="550">
        <f t="shared" si="13"/>
        <v>209.5</v>
      </c>
      <c r="V51" s="550">
        <f t="shared" si="13"/>
        <v>44428</v>
      </c>
      <c r="W51" s="550">
        <f t="shared" si="13"/>
        <v>58</v>
      </c>
      <c r="X51" s="550">
        <f t="shared" si="13"/>
        <v>185.5</v>
      </c>
      <c r="Y51" s="550">
        <f t="shared" si="13"/>
        <v>44188</v>
      </c>
      <c r="Z51" s="550">
        <f t="shared" si="13"/>
        <v>56</v>
      </c>
      <c r="AA51" s="550">
        <f t="shared" si="13"/>
        <v>201.5</v>
      </c>
      <c r="AB51" s="550">
        <f t="shared" si="13"/>
        <v>43976</v>
      </c>
      <c r="AC51" s="550">
        <f t="shared" si="13"/>
        <v>57</v>
      </c>
      <c r="AD51" s="550">
        <f t="shared" si="13"/>
        <v>153.5</v>
      </c>
      <c r="AE51" s="550">
        <f t="shared" si="13"/>
        <v>41181</v>
      </c>
      <c r="AF51" s="550">
        <f t="shared" si="13"/>
        <v>0</v>
      </c>
      <c r="AG51" s="550">
        <f t="shared" si="13"/>
        <v>0</v>
      </c>
      <c r="AH51" s="550">
        <f t="shared" si="13"/>
        <v>0</v>
      </c>
      <c r="AI51" s="550">
        <f t="shared" si="13"/>
        <v>0</v>
      </c>
      <c r="AJ51" s="550">
        <f t="shared" si="13"/>
        <v>0</v>
      </c>
      <c r="AK51" s="550">
        <f t="shared" si="13"/>
        <v>0</v>
      </c>
      <c r="AL51" s="550">
        <f t="shared" si="13"/>
        <v>0</v>
      </c>
      <c r="AM51" s="550">
        <f t="shared" si="13"/>
        <v>0</v>
      </c>
      <c r="AN51" s="550">
        <f t="shared" si="13"/>
        <v>0</v>
      </c>
      <c r="AO51" s="550">
        <f t="shared" si="13"/>
        <v>0</v>
      </c>
      <c r="AP51" s="550">
        <f t="shared" si="13"/>
        <v>0</v>
      </c>
      <c r="AQ51" s="550">
        <f t="shared" si="13"/>
        <v>0</v>
      </c>
      <c r="AR51" s="550">
        <f t="shared" si="13"/>
        <v>0</v>
      </c>
      <c r="AS51" s="550">
        <f t="shared" si="13"/>
        <v>0</v>
      </c>
      <c r="AT51" s="550">
        <f t="shared" si="13"/>
        <v>0</v>
      </c>
      <c r="AU51" s="550">
        <f t="shared" si="13"/>
        <v>0</v>
      </c>
      <c r="AV51" s="550">
        <f t="shared" si="13"/>
        <v>0</v>
      </c>
      <c r="AW51" s="550">
        <f t="shared" si="13"/>
        <v>0</v>
      </c>
      <c r="AX51" s="550">
        <f t="shared" si="13"/>
        <v>0</v>
      </c>
      <c r="AY51" s="550">
        <f t="shared" si="13"/>
        <v>0</v>
      </c>
      <c r="AZ51" s="550">
        <f t="shared" si="13"/>
        <v>0</v>
      </c>
      <c r="BA51" s="550">
        <f t="shared" si="13"/>
        <v>0</v>
      </c>
      <c r="BB51" s="550">
        <f t="shared" si="13"/>
        <v>0</v>
      </c>
      <c r="BC51" s="550">
        <f t="shared" si="13"/>
        <v>0</v>
      </c>
      <c r="BD51" s="550">
        <f t="shared" si="13"/>
        <v>0</v>
      </c>
      <c r="BE51" s="550">
        <f t="shared" si="13"/>
        <v>0</v>
      </c>
      <c r="BF51" s="550">
        <f t="shared" si="13"/>
        <v>0</v>
      </c>
      <c r="BG51" s="550">
        <f t="shared" si="13"/>
        <v>0</v>
      </c>
      <c r="BH51" s="550">
        <f t="shared" si="13"/>
        <v>0</v>
      </c>
      <c r="BI51" s="550">
        <f t="shared" si="13"/>
        <v>0</v>
      </c>
      <c r="BJ51" s="550">
        <f t="shared" si="13"/>
        <v>0</v>
      </c>
      <c r="BK51" s="550">
        <f t="shared" si="13"/>
        <v>0</v>
      </c>
      <c r="BL51" s="550">
        <f t="shared" si="13"/>
        <v>0</v>
      </c>
      <c r="BM51" s="550">
        <f t="shared" si="13"/>
        <v>0</v>
      </c>
      <c r="BN51" s="550">
        <f t="shared" si="13"/>
        <v>0</v>
      </c>
      <c r="BO51" s="550">
        <f t="shared" si="13"/>
        <v>0</v>
      </c>
      <c r="BP51" s="550">
        <f t="shared" si="13"/>
        <v>0</v>
      </c>
      <c r="BQ51" s="550">
        <f t="shared" si="13"/>
        <v>0</v>
      </c>
      <c r="BR51" s="550">
        <f t="shared" si="13"/>
        <v>0</v>
      </c>
      <c r="BS51" s="550">
        <f t="shared" si="13"/>
        <v>0</v>
      </c>
      <c r="BT51" s="550">
        <f t="shared" si="13"/>
        <v>0</v>
      </c>
      <c r="BU51" s="550">
        <f t="shared" si="13"/>
        <v>0</v>
      </c>
      <c r="BV51" s="550">
        <f t="shared" si="13"/>
        <v>0</v>
      </c>
      <c r="BW51" s="550">
        <f t="shared" si="13"/>
        <v>0</v>
      </c>
      <c r="BX51" s="550">
        <f t="shared" si="13"/>
        <v>0</v>
      </c>
      <c r="BY51" s="550">
        <f t="shared" si="13"/>
        <v>0</v>
      </c>
      <c r="BZ51" s="550">
        <f t="shared" si="13"/>
        <v>0</v>
      </c>
      <c r="CA51" s="550">
        <f t="shared" si="13"/>
        <v>0</v>
      </c>
      <c r="CB51" s="550">
        <f t="shared" si="13"/>
        <v>0</v>
      </c>
      <c r="CC51" s="550">
        <f t="shared" si="13"/>
        <v>0</v>
      </c>
      <c r="CD51" s="550">
        <f t="shared" si="13"/>
        <v>0</v>
      </c>
      <c r="CE51" s="550">
        <f t="shared" si="13"/>
        <v>0</v>
      </c>
      <c r="CF51" s="550">
        <f t="shared" si="13"/>
        <v>0</v>
      </c>
      <c r="CG51" s="550">
        <f t="shared" si="13"/>
        <v>0</v>
      </c>
      <c r="CH51" s="550">
        <f t="shared" si="13"/>
        <v>0</v>
      </c>
      <c r="CI51" s="550">
        <f t="shared" si="13"/>
        <v>0</v>
      </c>
      <c r="CJ51" s="550">
        <f t="shared" si="13"/>
        <v>0</v>
      </c>
      <c r="CK51" s="550">
        <f t="shared" si="13"/>
        <v>0</v>
      </c>
      <c r="CL51" s="550">
        <f t="shared" si="13"/>
        <v>0</v>
      </c>
      <c r="CM51" s="550">
        <f t="shared" si="13"/>
        <v>0</v>
      </c>
      <c r="CN51" s="550">
        <f t="shared" si="13"/>
        <v>0</v>
      </c>
      <c r="CO51" s="550">
        <f t="shared" si="13"/>
        <v>0</v>
      </c>
      <c r="CP51" s="550">
        <f t="shared" si="13"/>
        <v>0</v>
      </c>
      <c r="CQ51" s="550">
        <f t="shared" si="13"/>
        <v>0</v>
      </c>
      <c r="CR51" s="550">
        <f t="shared" si="13"/>
        <v>0</v>
      </c>
      <c r="CS51" s="550">
        <f t="shared" si="13"/>
        <v>0</v>
      </c>
      <c r="CT51" s="550">
        <f t="shared" si="13"/>
        <v>0</v>
      </c>
      <c r="CU51" s="550">
        <f t="shared" si="13"/>
        <v>0</v>
      </c>
      <c r="CV51" s="550">
        <f t="shared" si="13"/>
        <v>0</v>
      </c>
      <c r="CW51" s="550">
        <f t="shared" si="13"/>
        <v>0</v>
      </c>
      <c r="CX51" s="550">
        <f t="shared" si="13"/>
        <v>0</v>
      </c>
      <c r="CY51" s="550">
        <f t="shared" si="13"/>
        <v>0</v>
      </c>
      <c r="CZ51" s="550">
        <f t="shared" si="13"/>
        <v>0</v>
      </c>
      <c r="DA51" s="550">
        <f t="shared" si="13"/>
        <v>0</v>
      </c>
      <c r="DB51" s="550">
        <f t="shared" si="13"/>
        <v>0</v>
      </c>
    </row>
    <row r="52" ht="15.75" customHeight="1">
      <c r="A52" s="200"/>
      <c r="B52" s="528"/>
      <c r="C52" s="528"/>
      <c r="D52" s="529"/>
      <c r="E52" s="551">
        <f t="shared" ref="E52:J52" si="14">SUM(E38:E47)</f>
        <v>28</v>
      </c>
      <c r="F52" s="551">
        <f t="shared" si="14"/>
        <v>12371</v>
      </c>
      <c r="G52" s="551">
        <f t="shared" si="14"/>
        <v>113</v>
      </c>
      <c r="H52" s="551">
        <f t="shared" si="14"/>
        <v>6379</v>
      </c>
      <c r="I52" s="551">
        <f t="shared" si="14"/>
        <v>18750</v>
      </c>
      <c r="J52" s="551">
        <f t="shared" si="14"/>
        <v>18749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</row>
    <row r="53" ht="15.75" customHeight="1">
      <c r="A53" s="200"/>
      <c r="B53" s="528"/>
      <c r="C53" s="528"/>
      <c r="D53" s="529"/>
      <c r="E53" s="200"/>
      <c r="F53" s="200"/>
      <c r="G53" s="200"/>
      <c r="H53" s="200" t="s">
        <v>614</v>
      </c>
      <c r="I53" s="552" t="str">
        <f>#REF!+I52</f>
        <v>#REF!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</row>
    <row r="54" ht="15.75" customHeight="1">
      <c r="A54" s="200"/>
      <c r="B54" s="528"/>
      <c r="C54" s="528"/>
      <c r="D54" s="529"/>
      <c r="E54" s="200"/>
      <c r="F54" s="200"/>
      <c r="G54" s="200"/>
      <c r="H54" s="200"/>
      <c r="I54" s="529">
        <f>M51+P51</f>
        <v>70665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</row>
    <row r="55" ht="15.75" customHeight="1">
      <c r="A55" s="200"/>
      <c r="B55" s="528"/>
      <c r="C55" s="528"/>
      <c r="D55" s="529"/>
      <c r="E55" s="200"/>
      <c r="F55" s="200"/>
      <c r="G55" s="200"/>
      <c r="H55" s="200"/>
      <c r="I55" s="532" t="str">
        <f>I53-I54</f>
        <v>#REF!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</row>
    <row r="56" ht="15.75" customHeight="1">
      <c r="A56" s="200"/>
      <c r="B56" s="528"/>
      <c r="C56" s="528"/>
      <c r="D56" s="529"/>
      <c r="E56" s="200"/>
      <c r="F56" s="200"/>
      <c r="G56" s="200"/>
      <c r="H56" s="200"/>
      <c r="I56" s="200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553" t="str">
        <f>#REF!+CG48+CG52</f>
        <v>#REF!</v>
      </c>
      <c r="CH56" s="9"/>
      <c r="CI56" s="9"/>
      <c r="CJ56" s="553" t="str">
        <f>#REF!+CJ48+CJ52</f>
        <v>#REF!</v>
      </c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</row>
    <row r="57" ht="15.75" customHeight="1">
      <c r="A57" s="200"/>
      <c r="B57" s="528"/>
      <c r="C57" s="528"/>
      <c r="D57" s="529"/>
      <c r="E57" s="200"/>
      <c r="F57" s="200"/>
      <c r="G57" s="200"/>
      <c r="H57" s="200"/>
      <c r="I57" s="20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</row>
    <row r="58" ht="15.75" customHeight="1">
      <c r="A58" s="200"/>
      <c r="B58" s="528"/>
      <c r="C58" s="528"/>
      <c r="D58" s="529"/>
      <c r="E58" s="200"/>
      <c r="F58" s="200"/>
      <c r="G58" s="200"/>
      <c r="H58" s="200"/>
      <c r="I58" s="20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</row>
    <row r="59" ht="15.75" customHeight="1">
      <c r="A59" s="200"/>
      <c r="B59" s="528"/>
      <c r="C59" s="528"/>
      <c r="D59" s="529"/>
      <c r="E59" s="200"/>
      <c r="F59" s="200"/>
      <c r="G59" s="200"/>
      <c r="H59" s="200"/>
      <c r="I59" s="20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</row>
    <row r="60" ht="15.75" customHeight="1">
      <c r="A60" s="200"/>
      <c r="B60" s="528"/>
      <c r="C60" s="528"/>
      <c r="D60" s="529"/>
      <c r="E60" s="200"/>
      <c r="F60" s="200"/>
      <c r="G60" s="200"/>
      <c r="H60" s="200"/>
      <c r="I60" s="20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</row>
    <row r="61" ht="15.75" customHeight="1">
      <c r="A61" s="200"/>
      <c r="B61" s="528"/>
      <c r="C61" s="528"/>
      <c r="D61" s="529"/>
      <c r="E61" s="200"/>
      <c r="F61" s="200"/>
      <c r="G61" s="200"/>
      <c r="H61" s="200"/>
      <c r="I61" s="20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</row>
    <row r="62" ht="15.75" customHeight="1">
      <c r="A62" s="200"/>
      <c r="B62" s="528"/>
      <c r="C62" s="528"/>
      <c r="D62" s="529"/>
      <c r="E62" s="200"/>
      <c r="F62" s="200"/>
      <c r="G62" s="200"/>
      <c r="H62" s="200"/>
      <c r="I62" s="20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</row>
    <row r="63" ht="15.75" customHeight="1">
      <c r="A63" s="200"/>
      <c r="B63" s="528"/>
      <c r="C63" s="528"/>
      <c r="D63" s="529"/>
      <c r="E63" s="200"/>
      <c r="F63" s="200"/>
      <c r="G63" s="200"/>
      <c r="H63" s="200"/>
      <c r="I63" s="20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</row>
    <row r="64" ht="15.75" customHeight="1">
      <c r="A64" s="200"/>
      <c r="B64" s="528"/>
      <c r="C64" s="528"/>
      <c r="D64" s="529"/>
      <c r="E64" s="200"/>
      <c r="F64" s="200"/>
      <c r="G64" s="200"/>
      <c r="H64" s="200"/>
      <c r="I64" s="20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</row>
    <row r="65" ht="15.75" customHeight="1">
      <c r="A65" s="200"/>
      <c r="B65" s="528"/>
      <c r="C65" s="528"/>
      <c r="D65" s="529"/>
      <c r="E65" s="200"/>
      <c r="F65" s="200"/>
      <c r="G65" s="200"/>
      <c r="H65" s="200"/>
      <c r="I65" s="20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</row>
    <row r="66" ht="15.75" customHeight="1">
      <c r="A66" s="200"/>
      <c r="B66" s="528"/>
      <c r="C66" s="528"/>
      <c r="D66" s="529"/>
      <c r="E66" s="200"/>
      <c r="F66" s="200"/>
      <c r="G66" s="200"/>
      <c r="H66" s="200"/>
      <c r="I66" s="20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</row>
    <row r="67" ht="15.75" customHeight="1">
      <c r="A67" s="200"/>
      <c r="B67" s="528"/>
      <c r="C67" s="528"/>
      <c r="D67" s="529"/>
      <c r="E67" s="200"/>
      <c r="F67" s="200"/>
      <c r="G67" s="200"/>
      <c r="H67" s="200"/>
      <c r="I67" s="20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</row>
    <row r="68" ht="15.75" customHeight="1">
      <c r="A68" s="200"/>
      <c r="B68" s="528"/>
      <c r="C68" s="528"/>
      <c r="D68" s="529"/>
      <c r="E68" s="200"/>
      <c r="F68" s="200"/>
      <c r="G68" s="200"/>
      <c r="H68" s="200"/>
      <c r="I68" s="20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</row>
    <row r="69" ht="15.75" customHeight="1">
      <c r="A69" s="200"/>
      <c r="B69" s="528"/>
      <c r="C69" s="528"/>
      <c r="D69" s="529"/>
      <c r="E69" s="200"/>
      <c r="F69" s="200"/>
      <c r="G69" s="200"/>
      <c r="H69" s="200"/>
      <c r="I69" s="20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</row>
    <row r="70" ht="15.75" customHeight="1">
      <c r="A70" s="200"/>
      <c r="B70" s="528"/>
      <c r="C70" s="528"/>
      <c r="D70" s="529"/>
      <c r="E70" s="200"/>
      <c r="F70" s="200"/>
      <c r="G70" s="200"/>
      <c r="H70" s="200"/>
      <c r="I70" s="20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</row>
    <row r="71" ht="15.75" customHeight="1">
      <c r="A71" s="200"/>
      <c r="B71" s="528"/>
      <c r="C71" s="528"/>
      <c r="D71" s="529"/>
      <c r="E71" s="200"/>
      <c r="F71" s="200"/>
      <c r="G71" s="200"/>
      <c r="H71" s="200"/>
      <c r="I71" s="20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</row>
    <row r="72" ht="15.75" customHeight="1">
      <c r="A72" s="200"/>
      <c r="B72" s="528"/>
      <c r="C72" s="528"/>
      <c r="D72" s="529"/>
      <c r="E72" s="200"/>
      <c r="F72" s="200"/>
      <c r="G72" s="200"/>
      <c r="H72" s="200"/>
      <c r="I72" s="20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</row>
    <row r="73" ht="15.75" customHeight="1">
      <c r="A73" s="200"/>
      <c r="B73" s="528"/>
      <c r="C73" s="528"/>
      <c r="D73" s="529"/>
      <c r="E73" s="200"/>
      <c r="F73" s="200"/>
      <c r="G73" s="200"/>
      <c r="H73" s="200"/>
      <c r="I73" s="20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</row>
    <row r="74" ht="15.75" customHeight="1">
      <c r="A74" s="200"/>
      <c r="B74" s="528"/>
      <c r="C74" s="528"/>
      <c r="D74" s="529"/>
      <c r="E74" s="200"/>
      <c r="F74" s="200"/>
      <c r="G74" s="200"/>
      <c r="H74" s="200"/>
      <c r="I74" s="20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</row>
    <row r="75" ht="15.75" customHeight="1">
      <c r="A75" s="200"/>
      <c r="B75" s="528"/>
      <c r="C75" s="528"/>
      <c r="D75" s="529"/>
      <c r="E75" s="200"/>
      <c r="F75" s="200"/>
      <c r="G75" s="200"/>
      <c r="H75" s="200"/>
      <c r="I75" s="20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</row>
    <row r="76" ht="15.75" customHeight="1">
      <c r="A76" s="200"/>
      <c r="B76" s="528"/>
      <c r="C76" s="528"/>
      <c r="D76" s="529"/>
      <c r="E76" s="200"/>
      <c r="F76" s="200"/>
      <c r="G76" s="200"/>
      <c r="H76" s="200"/>
      <c r="I76" s="20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</row>
    <row r="77" ht="15.75" customHeight="1">
      <c r="A77" s="200"/>
      <c r="B77" s="528"/>
      <c r="C77" s="528"/>
      <c r="D77" s="529"/>
      <c r="E77" s="200"/>
      <c r="F77" s="200"/>
      <c r="G77" s="200"/>
      <c r="H77" s="200"/>
      <c r="I77" s="20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</row>
    <row r="78" ht="15.75" customHeight="1">
      <c r="A78" s="200"/>
      <c r="B78" s="528"/>
      <c r="C78" s="528"/>
      <c r="D78" s="529"/>
      <c r="E78" s="200"/>
      <c r="F78" s="200"/>
      <c r="G78" s="200"/>
      <c r="H78" s="200"/>
      <c r="I78" s="20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</row>
    <row r="79" ht="15.75" customHeight="1">
      <c r="A79" s="200"/>
      <c r="B79" s="528"/>
      <c r="C79" s="528"/>
      <c r="D79" s="529"/>
      <c r="E79" s="200"/>
      <c r="F79" s="200"/>
      <c r="G79" s="200"/>
      <c r="H79" s="200"/>
      <c r="I79" s="20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</row>
    <row r="80" ht="15.75" customHeight="1">
      <c r="A80" s="200"/>
      <c r="B80" s="528"/>
      <c r="C80" s="528"/>
      <c r="D80" s="529"/>
      <c r="E80" s="200"/>
      <c r="F80" s="200"/>
      <c r="G80" s="200"/>
      <c r="H80" s="200"/>
      <c r="I80" s="20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</row>
    <row r="81" ht="15.75" customHeight="1">
      <c r="A81" s="200"/>
      <c r="B81" s="528"/>
      <c r="C81" s="528"/>
      <c r="D81" s="529"/>
      <c r="E81" s="200"/>
      <c r="F81" s="200"/>
      <c r="G81" s="200"/>
      <c r="H81" s="200"/>
      <c r="I81" s="20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</row>
    <row r="82" ht="15.75" customHeight="1">
      <c r="A82" s="200"/>
      <c r="B82" s="528"/>
      <c r="C82" s="528"/>
      <c r="D82" s="529"/>
      <c r="E82" s="200"/>
      <c r="F82" s="200"/>
      <c r="G82" s="200"/>
      <c r="H82" s="200"/>
      <c r="I82" s="20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</row>
    <row r="83" ht="15.75" customHeight="1">
      <c r="A83" s="200"/>
      <c r="B83" s="528"/>
      <c r="C83" s="528"/>
      <c r="D83" s="529"/>
      <c r="E83" s="200"/>
      <c r="F83" s="200"/>
      <c r="G83" s="200"/>
      <c r="H83" s="200"/>
      <c r="I83" s="20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</row>
    <row r="84" ht="15.75" customHeight="1">
      <c r="A84" s="200"/>
      <c r="B84" s="528"/>
      <c r="C84" s="528"/>
      <c r="D84" s="529"/>
      <c r="E84" s="200"/>
      <c r="F84" s="200"/>
      <c r="G84" s="200"/>
      <c r="H84" s="200"/>
      <c r="I84" s="20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</row>
    <row r="85" ht="15.75" customHeight="1">
      <c r="A85" s="200"/>
      <c r="B85" s="528"/>
      <c r="C85" s="528"/>
      <c r="D85" s="529"/>
      <c r="E85" s="200"/>
      <c r="F85" s="200"/>
      <c r="G85" s="200"/>
      <c r="H85" s="200"/>
      <c r="I85" s="20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</row>
    <row r="86" ht="15.75" customHeight="1">
      <c r="A86" s="200"/>
      <c r="B86" s="528"/>
      <c r="C86" s="528"/>
      <c r="D86" s="529"/>
      <c r="E86" s="200"/>
      <c r="F86" s="200"/>
      <c r="G86" s="200"/>
      <c r="H86" s="200"/>
      <c r="I86" s="20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</row>
    <row r="87" ht="15.75" customHeight="1">
      <c r="A87" s="200"/>
      <c r="B87" s="528"/>
      <c r="C87" s="528"/>
      <c r="D87" s="529"/>
      <c r="E87" s="200"/>
      <c r="F87" s="200"/>
      <c r="G87" s="200"/>
      <c r="H87" s="200"/>
      <c r="I87" s="20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</row>
    <row r="88" ht="15.75" customHeight="1">
      <c r="A88" s="200"/>
      <c r="B88" s="528"/>
      <c r="C88" s="528"/>
      <c r="D88" s="529"/>
      <c r="E88" s="200"/>
      <c r="F88" s="200"/>
      <c r="G88" s="200"/>
      <c r="H88" s="200"/>
      <c r="I88" s="20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</row>
    <row r="89" ht="15.75" customHeight="1">
      <c r="A89" s="200"/>
      <c r="B89" s="528"/>
      <c r="C89" s="528"/>
      <c r="D89" s="529"/>
      <c r="E89" s="200"/>
      <c r="F89" s="200"/>
      <c r="G89" s="200"/>
      <c r="H89" s="200"/>
      <c r="I89" s="20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</row>
    <row r="90" ht="15.75" customHeight="1">
      <c r="A90" s="200"/>
      <c r="B90" s="528"/>
      <c r="C90" s="528"/>
      <c r="D90" s="529"/>
      <c r="E90" s="200"/>
      <c r="F90" s="200"/>
      <c r="G90" s="200"/>
      <c r="H90" s="200"/>
      <c r="I90" s="20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</row>
    <row r="91" ht="15.75" customHeight="1">
      <c r="A91" s="200"/>
      <c r="B91" s="528"/>
      <c r="C91" s="528"/>
      <c r="D91" s="529"/>
      <c r="E91" s="200"/>
      <c r="F91" s="200"/>
      <c r="G91" s="200"/>
      <c r="H91" s="200"/>
      <c r="I91" s="20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</row>
    <row r="92" ht="15.75" customHeight="1">
      <c r="A92" s="200"/>
      <c r="B92" s="528"/>
      <c r="C92" s="528"/>
      <c r="D92" s="529"/>
      <c r="E92" s="200"/>
      <c r="F92" s="200"/>
      <c r="G92" s="200"/>
      <c r="H92" s="200"/>
      <c r="I92" s="20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</row>
    <row r="93" ht="15.75" customHeight="1">
      <c r="A93" s="200"/>
      <c r="B93" s="528"/>
      <c r="C93" s="528"/>
      <c r="D93" s="529"/>
      <c r="E93" s="200"/>
      <c r="F93" s="200"/>
      <c r="G93" s="200"/>
      <c r="H93" s="200"/>
      <c r="I93" s="20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</row>
    <row r="94" ht="15.75" customHeight="1">
      <c r="A94" s="200"/>
      <c r="B94" s="528"/>
      <c r="C94" s="528"/>
      <c r="D94" s="529"/>
      <c r="E94" s="200"/>
      <c r="F94" s="200"/>
      <c r="G94" s="200"/>
      <c r="H94" s="200"/>
      <c r="I94" s="20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</row>
    <row r="95" ht="15.75" customHeight="1">
      <c r="A95" s="200"/>
      <c r="B95" s="528"/>
      <c r="C95" s="528"/>
      <c r="D95" s="529"/>
      <c r="E95" s="200"/>
      <c r="F95" s="200"/>
      <c r="G95" s="200"/>
      <c r="H95" s="200"/>
      <c r="I95" s="20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</row>
    <row r="96" ht="15.75" customHeight="1">
      <c r="A96" s="200"/>
      <c r="B96" s="528"/>
      <c r="C96" s="528"/>
      <c r="D96" s="529"/>
      <c r="E96" s="200"/>
      <c r="F96" s="200"/>
      <c r="G96" s="200"/>
      <c r="H96" s="200"/>
      <c r="I96" s="20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</row>
    <row r="97" ht="15.75" customHeight="1">
      <c r="A97" s="200"/>
      <c r="B97" s="528"/>
      <c r="C97" s="528"/>
      <c r="D97" s="529"/>
      <c r="E97" s="200"/>
      <c r="F97" s="200"/>
      <c r="G97" s="200"/>
      <c r="H97" s="200"/>
      <c r="I97" s="20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</row>
    <row r="98" ht="15.75" customHeight="1">
      <c r="A98" s="200"/>
      <c r="B98" s="528"/>
      <c r="C98" s="528"/>
      <c r="D98" s="529"/>
      <c r="E98" s="200"/>
      <c r="F98" s="200"/>
      <c r="G98" s="200"/>
      <c r="H98" s="200"/>
      <c r="I98" s="20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</row>
    <row r="99" ht="15.75" customHeight="1">
      <c r="A99" s="200"/>
      <c r="B99" s="528"/>
      <c r="C99" s="528"/>
      <c r="D99" s="529"/>
      <c r="E99" s="200"/>
      <c r="F99" s="200"/>
      <c r="G99" s="200"/>
      <c r="H99" s="200"/>
      <c r="I99" s="20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</row>
    <row r="100" ht="15.75" customHeight="1">
      <c r="A100" s="200"/>
      <c r="B100" s="528"/>
      <c r="C100" s="528"/>
      <c r="D100" s="529"/>
      <c r="E100" s="200"/>
      <c r="F100" s="200"/>
      <c r="G100" s="200"/>
      <c r="H100" s="200"/>
      <c r="I100" s="20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</row>
    <row r="101" ht="15.75" customHeight="1">
      <c r="A101" s="200"/>
      <c r="B101" s="528"/>
      <c r="C101" s="528"/>
      <c r="D101" s="529"/>
      <c r="E101" s="200"/>
      <c r="F101" s="200"/>
      <c r="G101" s="200"/>
      <c r="H101" s="200"/>
      <c r="I101" s="20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</row>
    <row r="102" ht="15.75" customHeight="1">
      <c r="A102" s="200"/>
      <c r="B102" s="528"/>
      <c r="C102" s="528"/>
      <c r="D102" s="529"/>
      <c r="E102" s="200"/>
      <c r="F102" s="200"/>
      <c r="G102" s="200"/>
      <c r="H102" s="200"/>
      <c r="I102" s="20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</row>
    <row r="103" ht="15.75" customHeight="1">
      <c r="A103" s="200"/>
      <c r="B103" s="528"/>
      <c r="C103" s="528"/>
      <c r="D103" s="529"/>
      <c r="E103" s="200"/>
      <c r="F103" s="200"/>
      <c r="G103" s="200"/>
      <c r="H103" s="200"/>
      <c r="I103" s="200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</row>
    <row r="104" ht="15.75" customHeight="1">
      <c r="A104" s="200"/>
      <c r="B104" s="528"/>
      <c r="C104" s="528"/>
      <c r="D104" s="529"/>
      <c r="E104" s="200"/>
      <c r="F104" s="200"/>
      <c r="G104" s="200"/>
      <c r="H104" s="200"/>
      <c r="I104" s="200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</row>
    <row r="105" ht="15.75" customHeight="1">
      <c r="A105" s="200"/>
      <c r="B105" s="528"/>
      <c r="C105" s="528"/>
      <c r="D105" s="529"/>
      <c r="E105" s="200"/>
      <c r="F105" s="200"/>
      <c r="G105" s="200"/>
      <c r="H105" s="200"/>
      <c r="I105" s="200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</row>
    <row r="106" ht="15.75" customHeight="1">
      <c r="A106" s="200"/>
      <c r="B106" s="528"/>
      <c r="C106" s="528"/>
      <c r="D106" s="529"/>
      <c r="E106" s="200"/>
      <c r="F106" s="200"/>
      <c r="G106" s="200"/>
      <c r="H106" s="200"/>
      <c r="I106" s="200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</row>
    <row r="107" ht="15.75" customHeight="1">
      <c r="A107" s="200"/>
      <c r="B107" s="528"/>
      <c r="C107" s="528"/>
      <c r="D107" s="529"/>
      <c r="E107" s="200"/>
      <c r="F107" s="200"/>
      <c r="G107" s="200"/>
      <c r="H107" s="200"/>
      <c r="I107" s="200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</row>
    <row r="108" ht="15.75" customHeight="1">
      <c r="A108" s="200"/>
      <c r="B108" s="528"/>
      <c r="C108" s="528"/>
      <c r="D108" s="529"/>
      <c r="E108" s="200"/>
      <c r="F108" s="200"/>
      <c r="G108" s="200"/>
      <c r="H108" s="200"/>
      <c r="I108" s="200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</row>
    <row r="109" ht="15.75" customHeight="1">
      <c r="A109" s="200"/>
      <c r="B109" s="528"/>
      <c r="C109" s="528"/>
      <c r="D109" s="529"/>
      <c r="E109" s="200"/>
      <c r="F109" s="200"/>
      <c r="G109" s="200"/>
      <c r="H109" s="200"/>
      <c r="I109" s="200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</row>
    <row r="110" ht="15.75" customHeight="1">
      <c r="A110" s="200"/>
      <c r="B110" s="528"/>
      <c r="C110" s="528"/>
      <c r="D110" s="529"/>
      <c r="E110" s="200"/>
      <c r="F110" s="200"/>
      <c r="G110" s="200"/>
      <c r="H110" s="200"/>
      <c r="I110" s="200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</row>
    <row r="111" ht="15.75" customHeight="1">
      <c r="A111" s="200"/>
      <c r="B111" s="528"/>
      <c r="C111" s="528"/>
      <c r="D111" s="529"/>
      <c r="E111" s="200"/>
      <c r="F111" s="200"/>
      <c r="G111" s="200"/>
      <c r="H111" s="200"/>
      <c r="I111" s="200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</row>
    <row r="112" ht="15.75" customHeight="1">
      <c r="A112" s="200"/>
      <c r="B112" s="528"/>
      <c r="C112" s="528"/>
      <c r="D112" s="529"/>
      <c r="E112" s="200"/>
      <c r="F112" s="200"/>
      <c r="G112" s="200"/>
      <c r="H112" s="200"/>
      <c r="I112" s="200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</row>
    <row r="113" ht="15.75" customHeight="1">
      <c r="A113" s="200"/>
      <c r="B113" s="528"/>
      <c r="C113" s="528"/>
      <c r="D113" s="529"/>
      <c r="E113" s="200"/>
      <c r="F113" s="200"/>
      <c r="G113" s="200"/>
      <c r="H113" s="200"/>
      <c r="I113" s="200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</row>
    <row r="114" ht="15.75" customHeight="1">
      <c r="A114" s="200"/>
      <c r="B114" s="528"/>
      <c r="C114" s="528"/>
      <c r="D114" s="529"/>
      <c r="E114" s="200"/>
      <c r="F114" s="200"/>
      <c r="G114" s="200"/>
      <c r="H114" s="200"/>
      <c r="I114" s="200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</row>
    <row r="115" ht="15.75" customHeight="1">
      <c r="A115" s="200"/>
      <c r="B115" s="528"/>
      <c r="C115" s="528"/>
      <c r="D115" s="529"/>
      <c r="E115" s="200"/>
      <c r="F115" s="200"/>
      <c r="G115" s="200"/>
      <c r="H115" s="200"/>
      <c r="I115" s="200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</row>
    <row r="116" ht="15.75" customHeight="1">
      <c r="A116" s="200"/>
      <c r="B116" s="528"/>
      <c r="C116" s="528"/>
      <c r="D116" s="529"/>
      <c r="E116" s="200"/>
      <c r="F116" s="200"/>
      <c r="G116" s="200"/>
      <c r="H116" s="200"/>
      <c r="I116" s="200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</row>
    <row r="117" ht="15.75" customHeight="1">
      <c r="A117" s="200"/>
      <c r="B117" s="528"/>
      <c r="C117" s="528"/>
      <c r="D117" s="529"/>
      <c r="E117" s="200"/>
      <c r="F117" s="200"/>
      <c r="G117" s="200"/>
      <c r="H117" s="200"/>
      <c r="I117" s="200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</row>
    <row r="118" ht="15.75" customHeight="1">
      <c r="A118" s="200"/>
      <c r="B118" s="528"/>
      <c r="C118" s="528"/>
      <c r="D118" s="529"/>
      <c r="E118" s="200"/>
      <c r="F118" s="200"/>
      <c r="G118" s="200"/>
      <c r="H118" s="200"/>
      <c r="I118" s="200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</row>
    <row r="119" ht="15.75" customHeight="1">
      <c r="A119" s="200"/>
      <c r="B119" s="528"/>
      <c r="C119" s="528"/>
      <c r="D119" s="529"/>
      <c r="E119" s="200"/>
      <c r="F119" s="200"/>
      <c r="G119" s="200"/>
      <c r="H119" s="200"/>
      <c r="I119" s="200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</row>
    <row r="120" ht="15.75" customHeight="1">
      <c r="A120" s="200"/>
      <c r="B120" s="528"/>
      <c r="C120" s="528"/>
      <c r="D120" s="529"/>
      <c r="E120" s="200"/>
      <c r="F120" s="200"/>
      <c r="G120" s="200"/>
      <c r="H120" s="200"/>
      <c r="I120" s="20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</row>
    <row r="121" ht="15.75" customHeight="1">
      <c r="A121" s="200"/>
      <c r="B121" s="528"/>
      <c r="C121" s="528"/>
      <c r="D121" s="529"/>
      <c r="E121" s="200"/>
      <c r="F121" s="200"/>
      <c r="G121" s="200"/>
      <c r="H121" s="200"/>
      <c r="I121" s="200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</row>
    <row r="122" ht="15.75" customHeight="1">
      <c r="A122" s="200"/>
      <c r="B122" s="528"/>
      <c r="C122" s="528"/>
      <c r="D122" s="529"/>
      <c r="E122" s="200"/>
      <c r="F122" s="200"/>
      <c r="G122" s="200"/>
      <c r="H122" s="200"/>
      <c r="I122" s="200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</row>
    <row r="123" ht="15.75" customHeight="1">
      <c r="A123" s="200"/>
      <c r="B123" s="528"/>
      <c r="C123" s="528"/>
      <c r="D123" s="529"/>
      <c r="E123" s="200"/>
      <c r="F123" s="200"/>
      <c r="G123" s="200"/>
      <c r="H123" s="200"/>
      <c r="I123" s="200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</row>
    <row r="124" ht="15.75" customHeight="1">
      <c r="A124" s="200"/>
      <c r="B124" s="528"/>
      <c r="C124" s="528"/>
      <c r="D124" s="529"/>
      <c r="E124" s="200"/>
      <c r="F124" s="200"/>
      <c r="G124" s="200"/>
      <c r="H124" s="200"/>
      <c r="I124" s="200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</row>
    <row r="125" ht="15.75" customHeight="1">
      <c r="A125" s="200"/>
      <c r="B125" s="528"/>
      <c r="C125" s="528"/>
      <c r="D125" s="529"/>
      <c r="E125" s="200"/>
      <c r="F125" s="200"/>
      <c r="G125" s="200"/>
      <c r="H125" s="200"/>
      <c r="I125" s="200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</row>
    <row r="126" ht="15.75" customHeight="1">
      <c r="A126" s="200"/>
      <c r="B126" s="528"/>
      <c r="C126" s="528"/>
      <c r="D126" s="529"/>
      <c r="E126" s="200"/>
      <c r="F126" s="200"/>
      <c r="G126" s="200"/>
      <c r="H126" s="200"/>
      <c r="I126" s="200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</row>
    <row r="127" ht="15.75" customHeight="1">
      <c r="A127" s="200"/>
      <c r="B127" s="528"/>
      <c r="C127" s="528"/>
      <c r="D127" s="529"/>
      <c r="E127" s="200"/>
      <c r="F127" s="200"/>
      <c r="G127" s="200"/>
      <c r="H127" s="200"/>
      <c r="I127" s="200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</row>
    <row r="128" ht="15.75" customHeight="1">
      <c r="A128" s="200"/>
      <c r="B128" s="528"/>
      <c r="C128" s="528"/>
      <c r="D128" s="529"/>
      <c r="E128" s="200"/>
      <c r="F128" s="200"/>
      <c r="G128" s="200"/>
      <c r="H128" s="200"/>
      <c r="I128" s="200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</row>
    <row r="129" ht="15.75" customHeight="1">
      <c r="A129" s="200"/>
      <c r="B129" s="528"/>
      <c r="C129" s="528"/>
      <c r="D129" s="529"/>
      <c r="E129" s="200"/>
      <c r="F129" s="200"/>
      <c r="G129" s="200"/>
      <c r="H129" s="200"/>
      <c r="I129" s="200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</row>
    <row r="130" ht="15.75" customHeight="1">
      <c r="A130" s="200"/>
      <c r="B130" s="528"/>
      <c r="C130" s="528"/>
      <c r="D130" s="529"/>
      <c r="E130" s="200"/>
      <c r="F130" s="200"/>
      <c r="G130" s="200"/>
      <c r="H130" s="200"/>
      <c r="I130" s="200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</row>
    <row r="131" ht="15.75" customHeight="1">
      <c r="A131" s="200"/>
      <c r="B131" s="528"/>
      <c r="C131" s="528"/>
      <c r="D131" s="529"/>
      <c r="E131" s="200"/>
      <c r="F131" s="200"/>
      <c r="G131" s="200"/>
      <c r="H131" s="200"/>
      <c r="I131" s="200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</row>
    <row r="132" ht="15.75" customHeight="1">
      <c r="A132" s="200"/>
      <c r="B132" s="528"/>
      <c r="C132" s="528"/>
      <c r="D132" s="529"/>
      <c r="E132" s="200"/>
      <c r="F132" s="200"/>
      <c r="G132" s="200"/>
      <c r="H132" s="200"/>
      <c r="I132" s="200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</row>
    <row r="133" ht="15.75" customHeight="1">
      <c r="A133" s="200"/>
      <c r="B133" s="528"/>
      <c r="C133" s="528"/>
      <c r="D133" s="529"/>
      <c r="E133" s="200"/>
      <c r="F133" s="200"/>
      <c r="G133" s="200"/>
      <c r="H133" s="200"/>
      <c r="I133" s="200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</row>
    <row r="134" ht="15.75" customHeight="1">
      <c r="A134" s="200"/>
      <c r="B134" s="528"/>
      <c r="C134" s="528"/>
      <c r="D134" s="529"/>
      <c r="E134" s="200"/>
      <c r="F134" s="200"/>
      <c r="G134" s="200"/>
      <c r="H134" s="200"/>
      <c r="I134" s="200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</row>
    <row r="135" ht="15.75" customHeight="1">
      <c r="A135" s="200"/>
      <c r="B135" s="528"/>
      <c r="C135" s="528"/>
      <c r="D135" s="529"/>
      <c r="E135" s="200"/>
      <c r="F135" s="200"/>
      <c r="G135" s="200"/>
      <c r="H135" s="200"/>
      <c r="I135" s="200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</row>
    <row r="136" ht="15.75" customHeight="1">
      <c r="A136" s="200"/>
      <c r="B136" s="528"/>
      <c r="C136" s="528"/>
      <c r="D136" s="529"/>
      <c r="E136" s="200"/>
      <c r="F136" s="200"/>
      <c r="G136" s="200"/>
      <c r="H136" s="200"/>
      <c r="I136" s="200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</row>
    <row r="137" ht="15.75" customHeight="1">
      <c r="A137" s="200"/>
      <c r="B137" s="528"/>
      <c r="C137" s="528"/>
      <c r="D137" s="529"/>
      <c r="E137" s="200"/>
      <c r="F137" s="200"/>
      <c r="G137" s="200"/>
      <c r="H137" s="200"/>
      <c r="I137" s="200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</row>
    <row r="138" ht="15.75" customHeight="1">
      <c r="A138" s="200"/>
      <c r="B138" s="528"/>
      <c r="C138" s="528"/>
      <c r="D138" s="529"/>
      <c r="E138" s="200"/>
      <c r="F138" s="200"/>
      <c r="G138" s="200"/>
      <c r="H138" s="200"/>
      <c r="I138" s="200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</row>
    <row r="139" ht="15.75" customHeight="1">
      <c r="A139" s="200"/>
      <c r="B139" s="528"/>
      <c r="C139" s="528"/>
      <c r="D139" s="529"/>
      <c r="E139" s="200"/>
      <c r="F139" s="200"/>
      <c r="G139" s="200"/>
      <c r="H139" s="200"/>
      <c r="I139" s="200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</row>
    <row r="140" ht="15.75" customHeight="1">
      <c r="A140" s="200"/>
      <c r="B140" s="528"/>
      <c r="C140" s="528"/>
      <c r="D140" s="529"/>
      <c r="E140" s="200"/>
      <c r="F140" s="200"/>
      <c r="G140" s="200"/>
      <c r="H140" s="200"/>
      <c r="I140" s="200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</row>
    <row r="141" ht="15.75" customHeight="1">
      <c r="A141" s="200"/>
      <c r="B141" s="528"/>
      <c r="C141" s="528"/>
      <c r="D141" s="529"/>
      <c r="E141" s="200"/>
      <c r="F141" s="200"/>
      <c r="G141" s="200"/>
      <c r="H141" s="200"/>
      <c r="I141" s="200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</row>
    <row r="142" ht="15.75" customHeight="1">
      <c r="A142" s="200"/>
      <c r="B142" s="528"/>
      <c r="C142" s="528"/>
      <c r="D142" s="529"/>
      <c r="E142" s="200"/>
      <c r="F142" s="200"/>
      <c r="G142" s="200"/>
      <c r="H142" s="200"/>
      <c r="I142" s="200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</row>
    <row r="143" ht="15.75" customHeight="1">
      <c r="A143" s="200"/>
      <c r="B143" s="528"/>
      <c r="C143" s="528"/>
      <c r="D143" s="529"/>
      <c r="E143" s="200"/>
      <c r="F143" s="200"/>
      <c r="G143" s="200"/>
      <c r="H143" s="200"/>
      <c r="I143" s="200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</row>
    <row r="144" ht="15.75" customHeight="1">
      <c r="A144" s="200"/>
      <c r="B144" s="528"/>
      <c r="C144" s="528"/>
      <c r="D144" s="529"/>
      <c r="E144" s="200"/>
      <c r="F144" s="200"/>
      <c r="G144" s="200"/>
      <c r="H144" s="200"/>
      <c r="I144" s="200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</row>
    <row r="145" ht="15.75" customHeight="1">
      <c r="A145" s="200"/>
      <c r="B145" s="528"/>
      <c r="C145" s="528"/>
      <c r="D145" s="529"/>
      <c r="E145" s="200"/>
      <c r="F145" s="200"/>
      <c r="G145" s="200"/>
      <c r="H145" s="200"/>
      <c r="I145" s="200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</row>
    <row r="146" ht="15.75" customHeight="1">
      <c r="A146" s="200"/>
      <c r="B146" s="528"/>
      <c r="C146" s="528"/>
      <c r="D146" s="529"/>
      <c r="E146" s="200"/>
      <c r="F146" s="200"/>
      <c r="G146" s="200"/>
      <c r="H146" s="200"/>
      <c r="I146" s="200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</row>
    <row r="147" ht="15.75" customHeight="1">
      <c r="A147" s="200"/>
      <c r="B147" s="528"/>
      <c r="C147" s="528"/>
      <c r="D147" s="529"/>
      <c r="E147" s="200"/>
      <c r="F147" s="200"/>
      <c r="G147" s="200"/>
      <c r="H147" s="200"/>
      <c r="I147" s="200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</row>
    <row r="148" ht="15.75" customHeight="1">
      <c r="A148" s="200"/>
      <c r="B148" s="528"/>
      <c r="C148" s="528"/>
      <c r="D148" s="529"/>
      <c r="E148" s="200"/>
      <c r="F148" s="200"/>
      <c r="G148" s="200"/>
      <c r="H148" s="200"/>
      <c r="I148" s="200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</row>
    <row r="149" ht="15.75" customHeight="1">
      <c r="A149" s="200"/>
      <c r="B149" s="528"/>
      <c r="C149" s="528"/>
      <c r="D149" s="529"/>
      <c r="E149" s="200"/>
      <c r="F149" s="200"/>
      <c r="G149" s="200"/>
      <c r="H149" s="200"/>
      <c r="I149" s="200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</row>
    <row r="150" ht="15.75" customHeight="1">
      <c r="A150" s="200"/>
      <c r="B150" s="528"/>
      <c r="C150" s="528"/>
      <c r="D150" s="529"/>
      <c r="E150" s="200"/>
      <c r="F150" s="200"/>
      <c r="G150" s="200"/>
      <c r="H150" s="200"/>
      <c r="I150" s="200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</row>
    <row r="151" ht="15.75" customHeight="1">
      <c r="A151" s="200"/>
      <c r="B151" s="528"/>
      <c r="C151" s="528"/>
      <c r="D151" s="529"/>
      <c r="E151" s="200"/>
      <c r="F151" s="200"/>
      <c r="G151" s="200"/>
      <c r="H151" s="200"/>
      <c r="I151" s="200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</row>
    <row r="152" ht="15.75" customHeight="1">
      <c r="A152" s="200"/>
      <c r="B152" s="528"/>
      <c r="C152" s="528"/>
      <c r="D152" s="529"/>
      <c r="E152" s="200"/>
      <c r="F152" s="200"/>
      <c r="G152" s="200"/>
      <c r="H152" s="200"/>
      <c r="I152" s="200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</row>
    <row r="153" ht="15.75" customHeight="1">
      <c r="A153" s="200"/>
      <c r="B153" s="528"/>
      <c r="C153" s="528"/>
      <c r="D153" s="529"/>
      <c r="E153" s="200"/>
      <c r="F153" s="200"/>
      <c r="G153" s="200"/>
      <c r="H153" s="200"/>
      <c r="I153" s="200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</row>
    <row r="154" ht="15.75" customHeight="1">
      <c r="A154" s="200"/>
      <c r="B154" s="528"/>
      <c r="C154" s="528"/>
      <c r="D154" s="529"/>
      <c r="E154" s="200"/>
      <c r="F154" s="200"/>
      <c r="G154" s="200"/>
      <c r="H154" s="200"/>
      <c r="I154" s="200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</row>
    <row r="155" ht="15.75" customHeight="1">
      <c r="A155" s="200"/>
      <c r="B155" s="528"/>
      <c r="C155" s="528"/>
      <c r="D155" s="529"/>
      <c r="E155" s="200"/>
      <c r="F155" s="200"/>
      <c r="G155" s="200"/>
      <c r="H155" s="200"/>
      <c r="I155" s="200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</row>
    <row r="156" ht="15.75" customHeight="1">
      <c r="A156" s="200"/>
      <c r="B156" s="528"/>
      <c r="C156" s="528"/>
      <c r="D156" s="529"/>
      <c r="E156" s="200"/>
      <c r="F156" s="200"/>
      <c r="G156" s="200"/>
      <c r="H156" s="200"/>
      <c r="I156" s="200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</row>
    <row r="157" ht="15.75" customHeight="1">
      <c r="A157" s="200"/>
      <c r="B157" s="528"/>
      <c r="C157" s="528"/>
      <c r="D157" s="529"/>
      <c r="E157" s="200"/>
      <c r="F157" s="200"/>
      <c r="G157" s="200"/>
      <c r="H157" s="200"/>
      <c r="I157" s="200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</row>
    <row r="158" ht="15.75" customHeight="1">
      <c r="A158" s="200"/>
      <c r="B158" s="528"/>
      <c r="C158" s="528"/>
      <c r="D158" s="529"/>
      <c r="E158" s="200"/>
      <c r="F158" s="200"/>
      <c r="G158" s="200"/>
      <c r="H158" s="200"/>
      <c r="I158" s="200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</row>
    <row r="159" ht="15.75" customHeight="1">
      <c r="A159" s="200"/>
      <c r="B159" s="528"/>
      <c r="C159" s="528"/>
      <c r="D159" s="529"/>
      <c r="E159" s="200"/>
      <c r="F159" s="200"/>
      <c r="G159" s="200"/>
      <c r="H159" s="200"/>
      <c r="I159" s="200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</row>
    <row r="160" ht="15.75" customHeight="1">
      <c r="A160" s="200"/>
      <c r="B160" s="528"/>
      <c r="C160" s="528"/>
      <c r="D160" s="529"/>
      <c r="E160" s="200"/>
      <c r="F160" s="200"/>
      <c r="G160" s="200"/>
      <c r="H160" s="200"/>
      <c r="I160" s="200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</row>
    <row r="161" ht="15.75" customHeight="1">
      <c r="A161" s="200"/>
      <c r="B161" s="528"/>
      <c r="C161" s="528"/>
      <c r="D161" s="529"/>
      <c r="E161" s="200"/>
      <c r="F161" s="200"/>
      <c r="G161" s="200"/>
      <c r="H161" s="200"/>
      <c r="I161" s="200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</row>
    <row r="162" ht="15.75" customHeight="1">
      <c r="A162" s="200"/>
      <c r="B162" s="528"/>
      <c r="C162" s="528"/>
      <c r="D162" s="529"/>
      <c r="E162" s="200"/>
      <c r="F162" s="200"/>
      <c r="G162" s="200"/>
      <c r="H162" s="200"/>
      <c r="I162" s="200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</row>
    <row r="163" ht="15.75" customHeight="1">
      <c r="A163" s="200"/>
      <c r="B163" s="528"/>
      <c r="C163" s="528"/>
      <c r="D163" s="529"/>
      <c r="E163" s="200"/>
      <c r="F163" s="200"/>
      <c r="G163" s="200"/>
      <c r="H163" s="200"/>
      <c r="I163" s="200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</row>
    <row r="164" ht="15.75" customHeight="1">
      <c r="A164" s="200"/>
      <c r="B164" s="528"/>
      <c r="C164" s="528"/>
      <c r="D164" s="529"/>
      <c r="E164" s="200"/>
      <c r="F164" s="200"/>
      <c r="G164" s="200"/>
      <c r="H164" s="200"/>
      <c r="I164" s="200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</row>
    <row r="165" ht="15.75" customHeight="1">
      <c r="A165" s="200"/>
      <c r="B165" s="528"/>
      <c r="C165" s="528"/>
      <c r="D165" s="529"/>
      <c r="E165" s="200"/>
      <c r="F165" s="200"/>
      <c r="G165" s="200"/>
      <c r="H165" s="200"/>
      <c r="I165" s="200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</row>
    <row r="166" ht="15.75" customHeight="1">
      <c r="A166" s="200"/>
      <c r="B166" s="528"/>
      <c r="C166" s="528"/>
      <c r="D166" s="529"/>
      <c r="E166" s="200"/>
      <c r="F166" s="200"/>
      <c r="G166" s="200"/>
      <c r="H166" s="200"/>
      <c r="I166" s="200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</row>
    <row r="167" ht="15.75" customHeight="1">
      <c r="A167" s="200"/>
      <c r="B167" s="528"/>
      <c r="C167" s="528"/>
      <c r="D167" s="529"/>
      <c r="E167" s="200"/>
      <c r="F167" s="200"/>
      <c r="G167" s="200"/>
      <c r="H167" s="200"/>
      <c r="I167" s="200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</row>
    <row r="168" ht="15.75" customHeight="1">
      <c r="A168" s="200"/>
      <c r="B168" s="528"/>
      <c r="C168" s="528"/>
      <c r="D168" s="529"/>
      <c r="E168" s="200"/>
      <c r="F168" s="200"/>
      <c r="G168" s="200"/>
      <c r="H168" s="200"/>
      <c r="I168" s="200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</row>
    <row r="169" ht="15.75" customHeight="1">
      <c r="A169" s="200"/>
      <c r="B169" s="528"/>
      <c r="C169" s="528"/>
      <c r="D169" s="529"/>
      <c r="E169" s="200"/>
      <c r="F169" s="200"/>
      <c r="G169" s="200"/>
      <c r="H169" s="200"/>
      <c r="I169" s="200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</row>
    <row r="170" ht="15.75" customHeight="1">
      <c r="A170" s="200"/>
      <c r="B170" s="528"/>
      <c r="C170" s="528"/>
      <c r="D170" s="529"/>
      <c r="E170" s="200"/>
      <c r="F170" s="200"/>
      <c r="G170" s="200"/>
      <c r="H170" s="200"/>
      <c r="I170" s="200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</row>
    <row r="171" ht="15.75" customHeight="1">
      <c r="A171" s="200"/>
      <c r="B171" s="528"/>
      <c r="C171" s="528"/>
      <c r="D171" s="529"/>
      <c r="E171" s="200"/>
      <c r="F171" s="200"/>
      <c r="G171" s="200"/>
      <c r="H171" s="200"/>
      <c r="I171" s="200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</row>
    <row r="172" ht="15.75" customHeight="1">
      <c r="A172" s="200"/>
      <c r="B172" s="528"/>
      <c r="C172" s="528"/>
      <c r="D172" s="529"/>
      <c r="E172" s="200"/>
      <c r="F172" s="200"/>
      <c r="G172" s="200"/>
      <c r="H172" s="200"/>
      <c r="I172" s="200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</row>
    <row r="173" ht="15.75" customHeight="1">
      <c r="A173" s="200"/>
      <c r="B173" s="528"/>
      <c r="C173" s="528"/>
      <c r="D173" s="529"/>
      <c r="E173" s="200"/>
      <c r="F173" s="200"/>
      <c r="G173" s="200"/>
      <c r="H173" s="200"/>
      <c r="I173" s="200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</row>
    <row r="174" ht="15.75" customHeight="1">
      <c r="A174" s="200"/>
      <c r="B174" s="528"/>
      <c r="C174" s="528"/>
      <c r="D174" s="529"/>
      <c r="E174" s="200"/>
      <c r="F174" s="200"/>
      <c r="G174" s="200"/>
      <c r="H174" s="200"/>
      <c r="I174" s="200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</row>
    <row r="175" ht="15.75" customHeight="1">
      <c r="A175" s="200"/>
      <c r="B175" s="528"/>
      <c r="C175" s="528"/>
      <c r="D175" s="529"/>
      <c r="E175" s="200"/>
      <c r="F175" s="200"/>
      <c r="G175" s="200"/>
      <c r="H175" s="200"/>
      <c r="I175" s="200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</row>
    <row r="176" ht="15.75" customHeight="1">
      <c r="A176" s="200"/>
      <c r="B176" s="528"/>
      <c r="C176" s="528"/>
      <c r="D176" s="529"/>
      <c r="E176" s="200"/>
      <c r="F176" s="200"/>
      <c r="G176" s="200"/>
      <c r="H176" s="200"/>
      <c r="I176" s="200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</row>
    <row r="177" ht="15.75" customHeight="1">
      <c r="A177" s="200"/>
      <c r="B177" s="528"/>
      <c r="C177" s="528"/>
      <c r="D177" s="529"/>
      <c r="E177" s="200"/>
      <c r="F177" s="200"/>
      <c r="G177" s="200"/>
      <c r="H177" s="200"/>
      <c r="I177" s="200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</row>
    <row r="178" ht="15.75" customHeight="1">
      <c r="A178" s="200"/>
      <c r="B178" s="528"/>
      <c r="C178" s="528"/>
      <c r="D178" s="529"/>
      <c r="E178" s="200"/>
      <c r="F178" s="200"/>
      <c r="G178" s="200"/>
      <c r="H178" s="200"/>
      <c r="I178" s="200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</row>
    <row r="179" ht="15.75" customHeight="1">
      <c r="A179" s="200"/>
      <c r="B179" s="528"/>
      <c r="C179" s="528"/>
      <c r="D179" s="529"/>
      <c r="E179" s="200"/>
      <c r="F179" s="200"/>
      <c r="G179" s="200"/>
      <c r="H179" s="200"/>
      <c r="I179" s="200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</row>
    <row r="180" ht="15.75" customHeight="1">
      <c r="A180" s="200"/>
      <c r="B180" s="528"/>
      <c r="C180" s="528"/>
      <c r="D180" s="529"/>
      <c r="E180" s="200"/>
      <c r="F180" s="200"/>
      <c r="G180" s="200"/>
      <c r="H180" s="200"/>
      <c r="I180" s="200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</row>
    <row r="181" ht="15.75" customHeight="1">
      <c r="A181" s="200"/>
      <c r="B181" s="528"/>
      <c r="C181" s="528"/>
      <c r="D181" s="529"/>
      <c r="E181" s="200"/>
      <c r="F181" s="200"/>
      <c r="G181" s="200"/>
      <c r="H181" s="200"/>
      <c r="I181" s="200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</row>
    <row r="182" ht="15.75" customHeight="1">
      <c r="A182" s="200"/>
      <c r="B182" s="528"/>
      <c r="C182" s="528"/>
      <c r="D182" s="529"/>
      <c r="E182" s="200"/>
      <c r="F182" s="200"/>
      <c r="G182" s="200"/>
      <c r="H182" s="200"/>
      <c r="I182" s="200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</row>
    <row r="183" ht="15.75" customHeight="1">
      <c r="A183" s="200"/>
      <c r="B183" s="528"/>
      <c r="C183" s="528"/>
      <c r="D183" s="529"/>
      <c r="E183" s="200"/>
      <c r="F183" s="200"/>
      <c r="G183" s="200"/>
      <c r="H183" s="200"/>
      <c r="I183" s="200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</row>
    <row r="184" ht="15.75" customHeight="1">
      <c r="A184" s="200"/>
      <c r="B184" s="528"/>
      <c r="C184" s="528"/>
      <c r="D184" s="529"/>
      <c r="E184" s="200"/>
      <c r="F184" s="200"/>
      <c r="G184" s="200"/>
      <c r="H184" s="200"/>
      <c r="I184" s="200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</row>
    <row r="185" ht="15.75" customHeight="1">
      <c r="A185" s="200"/>
      <c r="B185" s="528"/>
      <c r="C185" s="528"/>
      <c r="D185" s="529"/>
      <c r="E185" s="200"/>
      <c r="F185" s="200"/>
      <c r="G185" s="200"/>
      <c r="H185" s="200"/>
      <c r="I185" s="200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</row>
    <row r="186" ht="15.75" customHeight="1">
      <c r="A186" s="200"/>
      <c r="B186" s="528"/>
      <c r="C186" s="528"/>
      <c r="D186" s="529"/>
      <c r="E186" s="200"/>
      <c r="F186" s="200"/>
      <c r="G186" s="200"/>
      <c r="H186" s="200"/>
      <c r="I186" s="200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</row>
    <row r="187" ht="15.75" customHeight="1">
      <c r="A187" s="200"/>
      <c r="B187" s="528"/>
      <c r="C187" s="528"/>
      <c r="D187" s="529"/>
      <c r="E187" s="200"/>
      <c r="F187" s="200"/>
      <c r="G187" s="200"/>
      <c r="H187" s="200"/>
      <c r="I187" s="200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</row>
    <row r="188" ht="15.75" customHeight="1">
      <c r="A188" s="200"/>
      <c r="B188" s="528"/>
      <c r="C188" s="528"/>
      <c r="D188" s="529"/>
      <c r="E188" s="200"/>
      <c r="F188" s="200"/>
      <c r="G188" s="200"/>
      <c r="H188" s="200"/>
      <c r="I188" s="200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</row>
    <row r="189" ht="15.75" customHeight="1">
      <c r="A189" s="200"/>
      <c r="B189" s="528"/>
      <c r="C189" s="528"/>
      <c r="D189" s="529"/>
      <c r="E189" s="200"/>
      <c r="F189" s="200"/>
      <c r="G189" s="200"/>
      <c r="H189" s="200"/>
      <c r="I189" s="200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</row>
    <row r="190" ht="15.75" customHeight="1">
      <c r="A190" s="200"/>
      <c r="B190" s="528"/>
      <c r="C190" s="528"/>
      <c r="D190" s="529"/>
      <c r="E190" s="200"/>
      <c r="F190" s="200"/>
      <c r="G190" s="200"/>
      <c r="H190" s="200"/>
      <c r="I190" s="200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</row>
    <row r="191" ht="15.75" customHeight="1">
      <c r="A191" s="200"/>
      <c r="B191" s="528"/>
      <c r="C191" s="528"/>
      <c r="D191" s="529"/>
      <c r="E191" s="200"/>
      <c r="F191" s="200"/>
      <c r="G191" s="200"/>
      <c r="H191" s="200"/>
      <c r="I191" s="200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</row>
    <row r="192" ht="15.75" customHeight="1">
      <c r="A192" s="200"/>
      <c r="B192" s="528"/>
      <c r="C192" s="528"/>
      <c r="D192" s="529"/>
      <c r="E192" s="200"/>
      <c r="F192" s="200"/>
      <c r="G192" s="200"/>
      <c r="H192" s="200"/>
      <c r="I192" s="200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</row>
    <row r="193" ht="15.75" customHeight="1">
      <c r="A193" s="200"/>
      <c r="B193" s="528"/>
      <c r="C193" s="528"/>
      <c r="D193" s="529"/>
      <c r="E193" s="200"/>
      <c r="F193" s="200"/>
      <c r="G193" s="200"/>
      <c r="H193" s="200"/>
      <c r="I193" s="200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</row>
    <row r="194" ht="15.75" customHeight="1">
      <c r="A194" s="200"/>
      <c r="B194" s="528"/>
      <c r="C194" s="528"/>
      <c r="D194" s="529"/>
      <c r="E194" s="200"/>
      <c r="F194" s="200"/>
      <c r="G194" s="200"/>
      <c r="H194" s="200"/>
      <c r="I194" s="200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</row>
    <row r="195" ht="15.75" customHeight="1">
      <c r="A195" s="200"/>
      <c r="B195" s="528"/>
      <c r="C195" s="528"/>
      <c r="D195" s="529"/>
      <c r="E195" s="200"/>
      <c r="F195" s="200"/>
      <c r="G195" s="200"/>
      <c r="H195" s="200"/>
      <c r="I195" s="200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</row>
    <row r="196" ht="15.75" customHeight="1">
      <c r="A196" s="200"/>
      <c r="B196" s="528"/>
      <c r="C196" s="528"/>
      <c r="D196" s="529"/>
      <c r="E196" s="200"/>
      <c r="F196" s="200"/>
      <c r="G196" s="200"/>
      <c r="H196" s="200"/>
      <c r="I196" s="200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</row>
    <row r="197" ht="15.75" customHeight="1">
      <c r="A197" s="200"/>
      <c r="B197" s="528"/>
      <c r="C197" s="528"/>
      <c r="D197" s="529"/>
      <c r="E197" s="200"/>
      <c r="F197" s="200"/>
      <c r="G197" s="200"/>
      <c r="H197" s="200"/>
      <c r="I197" s="200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</row>
    <row r="198" ht="15.75" customHeight="1">
      <c r="A198" s="200"/>
      <c r="B198" s="528"/>
      <c r="C198" s="528"/>
      <c r="D198" s="529"/>
      <c r="E198" s="200"/>
      <c r="F198" s="200"/>
      <c r="G198" s="200"/>
      <c r="H198" s="200"/>
      <c r="I198" s="200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</row>
    <row r="199" ht="15.75" customHeight="1">
      <c r="A199" s="200"/>
      <c r="B199" s="528"/>
      <c r="C199" s="528"/>
      <c r="D199" s="529"/>
      <c r="E199" s="200"/>
      <c r="F199" s="200"/>
      <c r="G199" s="200"/>
      <c r="H199" s="200"/>
      <c r="I199" s="200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</row>
    <row r="200" ht="15.75" customHeight="1">
      <c r="A200" s="200"/>
      <c r="B200" s="528"/>
      <c r="C200" s="528"/>
      <c r="D200" s="529"/>
      <c r="E200" s="200"/>
      <c r="F200" s="200"/>
      <c r="G200" s="200"/>
      <c r="H200" s="200"/>
      <c r="I200" s="200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</row>
    <row r="201" ht="15.75" customHeight="1">
      <c r="A201" s="200"/>
      <c r="B201" s="528"/>
      <c r="C201" s="528"/>
      <c r="D201" s="529"/>
      <c r="E201" s="200"/>
      <c r="F201" s="200"/>
      <c r="G201" s="200"/>
      <c r="H201" s="200"/>
      <c r="I201" s="200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</row>
    <row r="202" ht="15.75" customHeight="1">
      <c r="A202" s="200"/>
      <c r="B202" s="528"/>
      <c r="C202" s="528"/>
      <c r="D202" s="529"/>
      <c r="E202" s="200"/>
      <c r="F202" s="200"/>
      <c r="G202" s="200"/>
      <c r="H202" s="200"/>
      <c r="I202" s="200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</row>
    <row r="203" ht="15.75" customHeight="1">
      <c r="A203" s="200"/>
      <c r="B203" s="528"/>
      <c r="C203" s="528"/>
      <c r="D203" s="529"/>
      <c r="E203" s="200"/>
      <c r="F203" s="200"/>
      <c r="G203" s="200"/>
      <c r="H203" s="200"/>
      <c r="I203" s="200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</row>
    <row r="204" ht="15.75" customHeight="1">
      <c r="A204" s="200"/>
      <c r="B204" s="528"/>
      <c r="C204" s="528"/>
      <c r="D204" s="529"/>
      <c r="E204" s="200"/>
      <c r="F204" s="200"/>
      <c r="G204" s="200"/>
      <c r="H204" s="200"/>
      <c r="I204" s="200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</row>
    <row r="205" ht="15.75" customHeight="1">
      <c r="A205" s="200"/>
      <c r="B205" s="528"/>
      <c r="C205" s="528"/>
      <c r="D205" s="529"/>
      <c r="E205" s="200"/>
      <c r="F205" s="200"/>
      <c r="G205" s="200"/>
      <c r="H205" s="200"/>
      <c r="I205" s="200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</row>
    <row r="206" ht="15.75" customHeight="1">
      <c r="A206" s="200"/>
      <c r="B206" s="528"/>
      <c r="C206" s="528"/>
      <c r="D206" s="529"/>
      <c r="E206" s="200"/>
      <c r="F206" s="200"/>
      <c r="G206" s="200"/>
      <c r="H206" s="200"/>
      <c r="I206" s="200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</row>
    <row r="207" ht="15.75" customHeight="1">
      <c r="A207" s="200"/>
      <c r="B207" s="528"/>
      <c r="C207" s="528"/>
      <c r="D207" s="529"/>
      <c r="E207" s="200"/>
      <c r="F207" s="200"/>
      <c r="G207" s="200"/>
      <c r="H207" s="200"/>
      <c r="I207" s="200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</row>
    <row r="208" ht="15.75" customHeight="1">
      <c r="A208" s="200"/>
      <c r="B208" s="528"/>
      <c r="C208" s="528"/>
      <c r="D208" s="529"/>
      <c r="E208" s="200"/>
      <c r="F208" s="200"/>
      <c r="G208" s="200"/>
      <c r="H208" s="200"/>
      <c r="I208" s="200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</row>
    <row r="209" ht="15.75" customHeight="1">
      <c r="A209" s="200"/>
      <c r="B209" s="528"/>
      <c r="C209" s="528"/>
      <c r="D209" s="529"/>
      <c r="E209" s="200"/>
      <c r="F209" s="200"/>
      <c r="G209" s="200"/>
      <c r="H209" s="200"/>
      <c r="I209" s="200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</row>
    <row r="210" ht="15.75" customHeight="1">
      <c r="A210" s="200"/>
      <c r="B210" s="528"/>
      <c r="C210" s="528"/>
      <c r="D210" s="529"/>
      <c r="E210" s="200"/>
      <c r="F210" s="200"/>
      <c r="G210" s="200"/>
      <c r="H210" s="200"/>
      <c r="I210" s="200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</row>
    <row r="211" ht="15.75" customHeight="1">
      <c r="A211" s="200"/>
      <c r="B211" s="528"/>
      <c r="C211" s="528"/>
      <c r="D211" s="529"/>
      <c r="E211" s="200"/>
      <c r="F211" s="200"/>
      <c r="G211" s="200"/>
      <c r="H211" s="200"/>
      <c r="I211" s="200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</row>
    <row r="212" ht="15.75" customHeight="1">
      <c r="A212" s="200"/>
      <c r="B212" s="528"/>
      <c r="C212" s="528"/>
      <c r="D212" s="529"/>
      <c r="E212" s="200"/>
      <c r="F212" s="200"/>
      <c r="G212" s="200"/>
      <c r="H212" s="200"/>
      <c r="I212" s="200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</row>
    <row r="213" ht="15.75" customHeight="1">
      <c r="A213" s="200"/>
      <c r="B213" s="528"/>
      <c r="C213" s="528"/>
      <c r="D213" s="529"/>
      <c r="E213" s="200"/>
      <c r="F213" s="200"/>
      <c r="G213" s="200"/>
      <c r="H213" s="200"/>
      <c r="I213" s="200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</row>
    <row r="214" ht="15.75" customHeight="1">
      <c r="A214" s="200"/>
      <c r="B214" s="528"/>
      <c r="C214" s="528"/>
      <c r="D214" s="529"/>
      <c r="E214" s="200"/>
      <c r="F214" s="200"/>
      <c r="G214" s="200"/>
      <c r="H214" s="200"/>
      <c r="I214" s="200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</row>
    <row r="215" ht="15.75" customHeight="1">
      <c r="A215" s="200"/>
      <c r="B215" s="528"/>
      <c r="C215" s="528"/>
      <c r="D215" s="529"/>
      <c r="E215" s="200"/>
      <c r="F215" s="200"/>
      <c r="G215" s="200"/>
      <c r="H215" s="200"/>
      <c r="I215" s="200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</row>
    <row r="216" ht="15.75" customHeight="1">
      <c r="A216" s="200"/>
      <c r="B216" s="528"/>
      <c r="C216" s="528"/>
      <c r="D216" s="529"/>
      <c r="E216" s="200"/>
      <c r="F216" s="200"/>
      <c r="G216" s="200"/>
      <c r="H216" s="200"/>
      <c r="I216" s="200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</row>
    <row r="217" ht="15.75" customHeight="1">
      <c r="A217" s="200"/>
      <c r="B217" s="528"/>
      <c r="C217" s="528"/>
      <c r="D217" s="529"/>
      <c r="E217" s="200"/>
      <c r="F217" s="200"/>
      <c r="G217" s="200"/>
      <c r="H217" s="200"/>
      <c r="I217" s="200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</row>
    <row r="218" ht="15.75" customHeight="1">
      <c r="A218" s="200"/>
      <c r="B218" s="528"/>
      <c r="C218" s="528"/>
      <c r="D218" s="529"/>
      <c r="E218" s="200"/>
      <c r="F218" s="200"/>
      <c r="G218" s="200"/>
      <c r="H218" s="200"/>
      <c r="I218" s="200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</row>
    <row r="219" ht="15.75" customHeight="1">
      <c r="A219" s="200"/>
      <c r="B219" s="528"/>
      <c r="C219" s="528"/>
      <c r="D219" s="529"/>
      <c r="E219" s="200"/>
      <c r="F219" s="200"/>
      <c r="G219" s="200"/>
      <c r="H219" s="200"/>
      <c r="I219" s="200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</row>
    <row r="220" ht="15.75" customHeight="1">
      <c r="A220" s="200"/>
      <c r="B220" s="528"/>
      <c r="C220" s="528"/>
      <c r="D220" s="529"/>
      <c r="E220" s="200"/>
      <c r="F220" s="200"/>
      <c r="G220" s="200"/>
      <c r="H220" s="200"/>
      <c r="I220" s="200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</row>
    <row r="221" ht="15.75" customHeight="1">
      <c r="A221" s="200"/>
      <c r="B221" s="528"/>
      <c r="C221" s="528"/>
      <c r="D221" s="529"/>
      <c r="E221" s="200"/>
      <c r="F221" s="200"/>
      <c r="G221" s="200"/>
      <c r="H221" s="200"/>
      <c r="I221" s="200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</row>
    <row r="222" ht="15.75" customHeight="1">
      <c r="A222" s="200"/>
      <c r="B222" s="528"/>
      <c r="C222" s="528"/>
      <c r="D222" s="529"/>
      <c r="E222" s="200"/>
      <c r="F222" s="200"/>
      <c r="G222" s="200"/>
      <c r="H222" s="200"/>
      <c r="I222" s="200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</row>
    <row r="223" ht="15.75" customHeight="1">
      <c r="A223" s="200"/>
      <c r="B223" s="528"/>
      <c r="C223" s="528"/>
      <c r="D223" s="529"/>
      <c r="E223" s="200"/>
      <c r="F223" s="200"/>
      <c r="G223" s="200"/>
      <c r="H223" s="200"/>
      <c r="I223" s="200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</row>
    <row r="224" ht="15.75" customHeight="1">
      <c r="A224" s="200"/>
      <c r="B224" s="528"/>
      <c r="C224" s="528"/>
      <c r="D224" s="529"/>
      <c r="E224" s="200"/>
      <c r="F224" s="200"/>
      <c r="G224" s="200"/>
      <c r="H224" s="200"/>
      <c r="I224" s="200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</row>
    <row r="225" ht="15.75" customHeight="1">
      <c r="A225" s="200"/>
      <c r="B225" s="528"/>
      <c r="C225" s="528"/>
      <c r="D225" s="529"/>
      <c r="E225" s="200"/>
      <c r="F225" s="200"/>
      <c r="G225" s="200"/>
      <c r="H225" s="200"/>
      <c r="I225" s="200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</row>
    <row r="226" ht="15.75" customHeight="1">
      <c r="A226" s="200"/>
      <c r="B226" s="528"/>
      <c r="C226" s="528"/>
      <c r="D226" s="529"/>
      <c r="E226" s="200"/>
      <c r="F226" s="200"/>
      <c r="G226" s="200"/>
      <c r="H226" s="200"/>
      <c r="I226" s="200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</row>
    <row r="227" ht="15.75" customHeight="1">
      <c r="A227" s="200"/>
      <c r="B227" s="528"/>
      <c r="C227" s="528"/>
      <c r="D227" s="529"/>
      <c r="E227" s="200"/>
      <c r="F227" s="200"/>
      <c r="G227" s="200"/>
      <c r="H227" s="200"/>
      <c r="I227" s="200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</row>
    <row r="228" ht="15.75" customHeight="1">
      <c r="A228" s="200"/>
      <c r="B228" s="528"/>
      <c r="C228" s="528"/>
      <c r="D228" s="529"/>
      <c r="E228" s="200"/>
      <c r="F228" s="200"/>
      <c r="G228" s="200"/>
      <c r="H228" s="200"/>
      <c r="I228" s="200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</row>
    <row r="229" ht="15.75" customHeight="1">
      <c r="A229" s="200"/>
      <c r="B229" s="528"/>
      <c r="C229" s="528"/>
      <c r="D229" s="529"/>
      <c r="E229" s="200"/>
      <c r="F229" s="200"/>
      <c r="G229" s="200"/>
      <c r="H229" s="200"/>
      <c r="I229" s="200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</row>
    <row r="230" ht="15.75" customHeight="1">
      <c r="A230" s="200"/>
      <c r="B230" s="528"/>
      <c r="C230" s="528"/>
      <c r="D230" s="529"/>
      <c r="E230" s="200"/>
      <c r="F230" s="200"/>
      <c r="G230" s="200"/>
      <c r="H230" s="200"/>
      <c r="I230" s="200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</row>
    <row r="231" ht="15.75" customHeight="1">
      <c r="A231" s="200"/>
      <c r="B231" s="528"/>
      <c r="C231" s="528"/>
      <c r="D231" s="529"/>
      <c r="E231" s="200"/>
      <c r="F231" s="200"/>
      <c r="G231" s="200"/>
      <c r="H231" s="200"/>
      <c r="I231" s="200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</row>
    <row r="232" ht="15.75" customHeight="1">
      <c r="A232" s="200"/>
      <c r="B232" s="528"/>
      <c r="C232" s="528"/>
      <c r="D232" s="529"/>
      <c r="E232" s="200"/>
      <c r="F232" s="200"/>
      <c r="G232" s="200"/>
      <c r="H232" s="200"/>
      <c r="I232" s="200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</row>
    <row r="233" ht="15.75" customHeight="1">
      <c r="A233" s="200"/>
      <c r="B233" s="528"/>
      <c r="C233" s="528"/>
      <c r="D233" s="529"/>
      <c r="E233" s="200"/>
      <c r="F233" s="200"/>
      <c r="G233" s="200"/>
      <c r="H233" s="200"/>
      <c r="I233" s="200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</row>
    <row r="234" ht="15.75" customHeight="1">
      <c r="A234" s="200"/>
      <c r="B234" s="528"/>
      <c r="C234" s="528"/>
      <c r="D234" s="529"/>
      <c r="E234" s="200"/>
      <c r="F234" s="200"/>
      <c r="G234" s="200"/>
      <c r="H234" s="200"/>
      <c r="I234" s="200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</row>
    <row r="235" ht="15.75" customHeight="1">
      <c r="A235" s="200"/>
      <c r="B235" s="528"/>
      <c r="C235" s="528"/>
      <c r="D235" s="529"/>
      <c r="E235" s="200"/>
      <c r="F235" s="200"/>
      <c r="G235" s="200"/>
      <c r="H235" s="200"/>
      <c r="I235" s="200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</row>
    <row r="236" ht="15.75" customHeight="1">
      <c r="A236" s="200"/>
      <c r="B236" s="528"/>
      <c r="C236" s="528"/>
      <c r="D236" s="529"/>
      <c r="E236" s="200"/>
      <c r="F236" s="200"/>
      <c r="G236" s="200"/>
      <c r="H236" s="200"/>
      <c r="I236" s="200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</row>
    <row r="237" ht="15.75" customHeight="1">
      <c r="A237" s="200"/>
      <c r="B237" s="528"/>
      <c r="C237" s="528"/>
      <c r="D237" s="529"/>
      <c r="E237" s="200"/>
      <c r="F237" s="200"/>
      <c r="G237" s="200"/>
      <c r="H237" s="200"/>
      <c r="I237" s="200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</row>
    <row r="238" ht="15.75" customHeight="1">
      <c r="A238" s="200"/>
      <c r="B238" s="528"/>
      <c r="C238" s="528"/>
      <c r="D238" s="529"/>
      <c r="E238" s="200"/>
      <c r="F238" s="200"/>
      <c r="G238" s="200"/>
      <c r="H238" s="200"/>
      <c r="I238" s="200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</row>
    <row r="239" ht="15.75" customHeight="1">
      <c r="A239" s="200"/>
      <c r="B239" s="528"/>
      <c r="C239" s="528"/>
      <c r="D239" s="529"/>
      <c r="E239" s="200"/>
      <c r="F239" s="200"/>
      <c r="G239" s="200"/>
      <c r="H239" s="200"/>
      <c r="I239" s="200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</row>
    <row r="240" ht="15.75" customHeight="1">
      <c r="A240" s="200"/>
      <c r="B240" s="528"/>
      <c r="C240" s="528"/>
      <c r="D240" s="529"/>
      <c r="E240" s="200"/>
      <c r="F240" s="200"/>
      <c r="G240" s="200"/>
      <c r="H240" s="200"/>
      <c r="I240" s="200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</row>
    <row r="241" ht="15.75" customHeight="1">
      <c r="A241" s="200"/>
      <c r="B241" s="528"/>
      <c r="C241" s="528"/>
      <c r="D241" s="529"/>
      <c r="E241" s="200"/>
      <c r="F241" s="200"/>
      <c r="G241" s="200"/>
      <c r="H241" s="200"/>
      <c r="I241" s="200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</row>
    <row r="242" ht="15.75" customHeight="1">
      <c r="A242" s="200"/>
      <c r="B242" s="528"/>
      <c r="C242" s="528"/>
      <c r="D242" s="529"/>
      <c r="E242" s="200"/>
      <c r="F242" s="200"/>
      <c r="G242" s="200"/>
      <c r="H242" s="200"/>
      <c r="I242" s="200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</row>
    <row r="243" ht="15.75" customHeight="1">
      <c r="A243" s="200"/>
      <c r="B243" s="528"/>
      <c r="C243" s="528"/>
      <c r="D243" s="529"/>
      <c r="E243" s="200"/>
      <c r="F243" s="200"/>
      <c r="G243" s="200"/>
      <c r="H243" s="200"/>
      <c r="I243" s="200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</row>
    <row r="244" ht="15.75" customHeight="1">
      <c r="A244" s="200"/>
      <c r="B244" s="528"/>
      <c r="C244" s="528"/>
      <c r="D244" s="529"/>
      <c r="E244" s="200"/>
      <c r="F244" s="200"/>
      <c r="G244" s="200"/>
      <c r="H244" s="200"/>
      <c r="I244" s="200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</row>
    <row r="245" ht="15.75" customHeight="1">
      <c r="A245" s="200"/>
      <c r="B245" s="528"/>
      <c r="C245" s="528"/>
      <c r="D245" s="529"/>
      <c r="E245" s="200"/>
      <c r="F245" s="200"/>
      <c r="G245" s="200"/>
      <c r="H245" s="200"/>
      <c r="I245" s="200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</row>
    <row r="246" ht="15.75" customHeight="1">
      <c r="A246" s="200"/>
      <c r="B246" s="528"/>
      <c r="C246" s="528"/>
      <c r="D246" s="529"/>
      <c r="E246" s="200"/>
      <c r="F246" s="200"/>
      <c r="G246" s="200"/>
      <c r="H246" s="200"/>
      <c r="I246" s="200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</row>
    <row r="247" ht="15.75" customHeight="1">
      <c r="A247" s="200"/>
      <c r="B247" s="528"/>
      <c r="C247" s="528"/>
      <c r="D247" s="529"/>
      <c r="E247" s="200"/>
      <c r="F247" s="200"/>
      <c r="G247" s="200"/>
      <c r="H247" s="200"/>
      <c r="I247" s="200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</row>
    <row r="248" ht="15.75" customHeight="1">
      <c r="A248" s="200"/>
      <c r="B248" s="528"/>
      <c r="C248" s="528"/>
      <c r="D248" s="529"/>
      <c r="E248" s="200"/>
      <c r="F248" s="200"/>
      <c r="G248" s="200"/>
      <c r="H248" s="200"/>
      <c r="I248" s="200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</row>
    <row r="249" ht="15.75" customHeight="1">
      <c r="A249" s="200"/>
      <c r="B249" s="528"/>
      <c r="C249" s="528"/>
      <c r="D249" s="529"/>
      <c r="E249" s="200"/>
      <c r="F249" s="200"/>
      <c r="G249" s="200"/>
      <c r="H249" s="200"/>
      <c r="I249" s="200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</row>
    <row r="250" ht="15.75" customHeight="1">
      <c r="A250" s="200"/>
      <c r="B250" s="528"/>
      <c r="C250" s="528"/>
      <c r="D250" s="529"/>
      <c r="E250" s="200"/>
      <c r="F250" s="200"/>
      <c r="G250" s="200"/>
      <c r="H250" s="200"/>
      <c r="I250" s="200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</row>
    <row r="251" ht="15.75" customHeight="1">
      <c r="A251" s="200"/>
      <c r="B251" s="528"/>
      <c r="C251" s="528"/>
      <c r="D251" s="529"/>
      <c r="E251" s="200"/>
      <c r="F251" s="200"/>
      <c r="G251" s="200"/>
      <c r="H251" s="200"/>
      <c r="I251" s="200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</row>
    <row r="252" ht="15.75" customHeight="1">
      <c r="A252" s="200"/>
      <c r="B252" s="528"/>
      <c r="C252" s="528"/>
      <c r="D252" s="529"/>
      <c r="E252" s="200"/>
      <c r="F252" s="200"/>
      <c r="G252" s="200"/>
      <c r="H252" s="200"/>
      <c r="I252" s="200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</row>
    <row r="253" ht="15.75" customHeight="1">
      <c r="A253" s="200"/>
      <c r="B253" s="528"/>
      <c r="C253" s="528"/>
      <c r="D253" s="529"/>
      <c r="E253" s="200"/>
      <c r="F253" s="200"/>
      <c r="G253" s="200"/>
      <c r="H253" s="200"/>
      <c r="I253" s="200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</row>
    <row r="254" ht="15.75" customHeight="1">
      <c r="A254" s="200"/>
      <c r="B254" s="528"/>
      <c r="C254" s="528"/>
      <c r="D254" s="529"/>
      <c r="E254" s="200"/>
      <c r="F254" s="200"/>
      <c r="G254" s="200"/>
      <c r="H254" s="200"/>
      <c r="I254" s="200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</row>
    <row r="255" ht="15.75" customHeight="1">
      <c r="A255" s="200"/>
      <c r="B255" s="528"/>
      <c r="C255" s="528"/>
      <c r="D255" s="529"/>
      <c r="E255" s="200"/>
      <c r="F255" s="200"/>
      <c r="G255" s="200"/>
      <c r="H255" s="200"/>
      <c r="I255" s="200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</row>
    <row r="256" ht="15.75" customHeight="1">
      <c r="A256" s="200"/>
      <c r="B256" s="528"/>
      <c r="C256" s="528"/>
      <c r="D256" s="529"/>
      <c r="E256" s="200"/>
      <c r="F256" s="200"/>
      <c r="G256" s="200"/>
      <c r="H256" s="200"/>
      <c r="I256" s="200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</row>
  </sheetData>
  <mergeCells count="32"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CQ2:CS2"/>
    <mergeCell ref="CT2:CV2"/>
    <mergeCell ref="CW2:CY2"/>
    <mergeCell ref="CZ2:DB2"/>
    <mergeCell ref="BV2:BX2"/>
    <mergeCell ref="BY2:CA2"/>
    <mergeCell ref="CB2:CD2"/>
    <mergeCell ref="CE2:CG2"/>
    <mergeCell ref="CH2:CJ2"/>
    <mergeCell ref="CK2:CM2"/>
    <mergeCell ref="CN2:CP2"/>
  </mergeCells>
  <conditionalFormatting sqref="D7 D23 D31:D32 A38:A40 D38:D43 A42:A47">
    <cfRule type="expression" dxfId="2" priority="1">
      <formula>$A$21:$J$34="PAID"</formula>
    </cfRule>
  </conditionalFormatting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14"/>
    <col customWidth="1" min="2" max="2" width="20.29"/>
    <col customWidth="1" min="3" max="3" width="16.14"/>
    <col customWidth="1" min="4" max="4" width="9.57"/>
    <col customWidth="1" min="5" max="9" width="9.14"/>
    <col customWidth="1" min="10" max="10" width="10.43"/>
    <col customWidth="1" min="11" max="11" width="6.29"/>
    <col customWidth="1" min="12" max="12" width="7.0"/>
    <col customWidth="1" min="13" max="13" width="10.0"/>
    <col customWidth="1" min="14" max="31" width="9.14"/>
    <col customWidth="1" min="32" max="32" width="5.29"/>
    <col customWidth="1" min="33" max="33" width="5.43"/>
    <col customWidth="1" min="34" max="34" width="9.0"/>
    <col customWidth="1" min="35" max="35" width="5.29"/>
    <col customWidth="1" min="36" max="36" width="4.86"/>
    <col customWidth="1" min="37" max="37" width="9.14"/>
    <col customWidth="1" min="38" max="38" width="5.29"/>
    <col customWidth="1" min="39" max="39" width="4.86"/>
    <col customWidth="1" min="40" max="107" width="9.14"/>
  </cols>
  <sheetData>
    <row r="1" ht="18.75" customHeight="1">
      <c r="A1" s="4"/>
      <c r="B1" s="6"/>
      <c r="C1" s="6"/>
      <c r="D1" s="6"/>
      <c r="E1" s="6"/>
      <c r="F1" s="6"/>
      <c r="G1" s="6"/>
      <c r="H1" s="6"/>
      <c r="I1" s="6"/>
      <c r="J1" s="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</row>
    <row r="2" ht="15.75" customHeight="1">
      <c r="A2" s="27" t="s">
        <v>24</v>
      </c>
      <c r="B2" s="29"/>
      <c r="C2" s="29"/>
      <c r="D2" s="29"/>
      <c r="E2" s="29"/>
      <c r="F2" s="32">
        <v>31.0</v>
      </c>
      <c r="G2" s="34"/>
      <c r="H2" s="32">
        <v>248.0</v>
      </c>
      <c r="I2" s="29"/>
      <c r="J2" s="37"/>
      <c r="K2" s="39">
        <v>1.0</v>
      </c>
      <c r="L2" s="41"/>
      <c r="M2" s="43"/>
      <c r="N2" s="45">
        <v>2.0</v>
      </c>
      <c r="O2" s="46"/>
      <c r="P2" s="48"/>
      <c r="Q2" s="52">
        <v>3.0</v>
      </c>
      <c r="R2" s="2"/>
      <c r="S2" s="3"/>
      <c r="T2" s="52">
        <v>4.0</v>
      </c>
      <c r="U2" s="2"/>
      <c r="V2" s="3"/>
      <c r="W2" s="52">
        <v>5.0</v>
      </c>
      <c r="X2" s="2"/>
      <c r="Y2" s="3"/>
      <c r="Z2" s="52">
        <v>6.0</v>
      </c>
      <c r="AA2" s="2"/>
      <c r="AB2" s="3"/>
      <c r="AC2" s="52">
        <v>7.0</v>
      </c>
      <c r="AD2" s="2"/>
      <c r="AE2" s="3"/>
      <c r="AF2" s="52">
        <v>8.0</v>
      </c>
      <c r="AG2" s="2"/>
      <c r="AH2" s="3"/>
      <c r="AI2" s="52">
        <v>9.0</v>
      </c>
      <c r="AJ2" s="2"/>
      <c r="AK2" s="3"/>
      <c r="AL2" s="52">
        <v>10.0</v>
      </c>
      <c r="AM2" s="2"/>
      <c r="AN2" s="3"/>
      <c r="AO2" s="52">
        <v>11.0</v>
      </c>
      <c r="AP2" s="2"/>
      <c r="AQ2" s="3"/>
      <c r="AR2" s="52">
        <v>12.0</v>
      </c>
      <c r="AS2" s="2"/>
      <c r="AT2" s="3"/>
      <c r="AU2" s="52">
        <v>13.0</v>
      </c>
      <c r="AV2" s="2"/>
      <c r="AW2" s="3"/>
      <c r="AX2" s="52">
        <v>14.0</v>
      </c>
      <c r="AY2" s="2"/>
      <c r="AZ2" s="3"/>
      <c r="BA2" s="52">
        <v>15.0</v>
      </c>
      <c r="BB2" s="2"/>
      <c r="BC2" s="3"/>
      <c r="BD2" s="52">
        <v>16.0</v>
      </c>
      <c r="BE2" s="2"/>
      <c r="BF2" s="3"/>
      <c r="BG2" s="52">
        <v>17.0</v>
      </c>
      <c r="BH2" s="2"/>
      <c r="BI2" s="3"/>
      <c r="BJ2" s="52">
        <v>18.0</v>
      </c>
      <c r="BK2" s="2"/>
      <c r="BL2" s="3"/>
      <c r="BM2" s="52">
        <v>19.0</v>
      </c>
      <c r="BN2" s="2"/>
      <c r="BO2" s="3"/>
      <c r="BP2" s="52">
        <v>20.0</v>
      </c>
      <c r="BQ2" s="2"/>
      <c r="BR2" s="3"/>
      <c r="BS2" s="52">
        <v>21.0</v>
      </c>
      <c r="BT2" s="2"/>
      <c r="BU2" s="3"/>
      <c r="BV2" s="52">
        <v>22.0</v>
      </c>
      <c r="BW2" s="2"/>
      <c r="BX2" s="3"/>
      <c r="BY2" s="52">
        <v>23.0</v>
      </c>
      <c r="BZ2" s="2"/>
      <c r="CA2" s="3"/>
      <c r="CB2" s="52">
        <v>24.0</v>
      </c>
      <c r="CC2" s="2"/>
      <c r="CD2" s="3"/>
      <c r="CE2" s="52">
        <v>25.0</v>
      </c>
      <c r="CF2" s="2"/>
      <c r="CG2" s="3"/>
      <c r="CH2" s="52">
        <v>26.0</v>
      </c>
      <c r="CI2" s="2"/>
      <c r="CJ2" s="3"/>
      <c r="CK2" s="52">
        <v>27.0</v>
      </c>
      <c r="CL2" s="2"/>
      <c r="CM2" s="3"/>
      <c r="CN2" s="52">
        <v>28.0</v>
      </c>
      <c r="CO2" s="2"/>
      <c r="CP2" s="3"/>
      <c r="CQ2" s="52">
        <v>29.0</v>
      </c>
      <c r="CR2" s="2"/>
      <c r="CS2" s="3"/>
      <c r="CT2" s="52">
        <v>30.0</v>
      </c>
      <c r="CU2" s="2"/>
      <c r="CV2" s="3"/>
      <c r="CW2" s="59">
        <v>31.0</v>
      </c>
      <c r="CX2" s="60"/>
      <c r="CY2" s="61"/>
      <c r="CZ2" s="59">
        <v>1.0</v>
      </c>
      <c r="DA2" s="60"/>
      <c r="DB2" s="61"/>
      <c r="DC2" s="62"/>
    </row>
    <row r="3" ht="27.75" customHeight="1">
      <c r="A3" s="63" t="s">
        <v>28</v>
      </c>
      <c r="B3" s="64" t="s">
        <v>29</v>
      </c>
      <c r="C3" s="64" t="s">
        <v>30</v>
      </c>
      <c r="D3" s="65" t="s">
        <v>31</v>
      </c>
      <c r="E3" s="66">
        <v>31.0</v>
      </c>
      <c r="F3" s="68" t="s">
        <v>32</v>
      </c>
      <c r="G3" s="66">
        <v>248.0</v>
      </c>
      <c r="H3" s="68" t="s">
        <v>33</v>
      </c>
      <c r="I3" s="68" t="s">
        <v>35</v>
      </c>
      <c r="J3" s="71" t="s">
        <v>36</v>
      </c>
      <c r="K3" s="73" t="s">
        <v>37</v>
      </c>
      <c r="L3" s="75" t="s">
        <v>38</v>
      </c>
      <c r="M3" s="76" t="s">
        <v>35</v>
      </c>
      <c r="N3" s="78" t="s">
        <v>39</v>
      </c>
      <c r="O3" s="79" t="s">
        <v>33</v>
      </c>
      <c r="P3" s="81" t="s">
        <v>40</v>
      </c>
      <c r="Q3" s="83" t="s">
        <v>37</v>
      </c>
      <c r="R3" s="79" t="s">
        <v>38</v>
      </c>
      <c r="S3" s="85" t="s">
        <v>35</v>
      </c>
      <c r="T3" s="83" t="s">
        <v>37</v>
      </c>
      <c r="U3" s="79" t="s">
        <v>38</v>
      </c>
      <c r="V3" s="85" t="s">
        <v>35</v>
      </c>
      <c r="W3" s="83" t="s">
        <v>37</v>
      </c>
      <c r="X3" s="79" t="s">
        <v>38</v>
      </c>
      <c r="Y3" s="85" t="s">
        <v>35</v>
      </c>
      <c r="Z3" s="83" t="s">
        <v>37</v>
      </c>
      <c r="AA3" s="79" t="s">
        <v>38</v>
      </c>
      <c r="AB3" s="85" t="s">
        <v>35</v>
      </c>
      <c r="AC3" s="83" t="s">
        <v>37</v>
      </c>
      <c r="AD3" s="79" t="s">
        <v>38</v>
      </c>
      <c r="AE3" s="85" t="s">
        <v>35</v>
      </c>
      <c r="AF3" s="83" t="s">
        <v>37</v>
      </c>
      <c r="AG3" s="79" t="s">
        <v>38</v>
      </c>
      <c r="AH3" s="85" t="s">
        <v>35</v>
      </c>
      <c r="AI3" s="83" t="s">
        <v>37</v>
      </c>
      <c r="AJ3" s="79" t="s">
        <v>38</v>
      </c>
      <c r="AK3" s="85" t="s">
        <v>35</v>
      </c>
      <c r="AL3" s="83" t="s">
        <v>37</v>
      </c>
      <c r="AM3" s="79" t="s">
        <v>38</v>
      </c>
      <c r="AN3" s="85" t="s">
        <v>35</v>
      </c>
      <c r="AO3" s="83" t="s">
        <v>37</v>
      </c>
      <c r="AP3" s="79" t="s">
        <v>38</v>
      </c>
      <c r="AQ3" s="85" t="s">
        <v>35</v>
      </c>
      <c r="AR3" s="83" t="s">
        <v>37</v>
      </c>
      <c r="AS3" s="79" t="s">
        <v>38</v>
      </c>
      <c r="AT3" s="85" t="s">
        <v>35</v>
      </c>
      <c r="AU3" s="83" t="s">
        <v>37</v>
      </c>
      <c r="AV3" s="79" t="s">
        <v>38</v>
      </c>
      <c r="AW3" s="85" t="s">
        <v>35</v>
      </c>
      <c r="AX3" s="83" t="s">
        <v>37</v>
      </c>
      <c r="AY3" s="79" t="s">
        <v>38</v>
      </c>
      <c r="AZ3" s="85" t="s">
        <v>35</v>
      </c>
      <c r="BA3" s="83" t="s">
        <v>37</v>
      </c>
      <c r="BB3" s="79" t="s">
        <v>38</v>
      </c>
      <c r="BC3" s="85" t="s">
        <v>35</v>
      </c>
      <c r="BD3" s="83" t="s">
        <v>37</v>
      </c>
      <c r="BE3" s="79" t="s">
        <v>38</v>
      </c>
      <c r="BF3" s="85" t="s">
        <v>35</v>
      </c>
      <c r="BG3" s="83" t="s">
        <v>37</v>
      </c>
      <c r="BH3" s="79" t="s">
        <v>38</v>
      </c>
      <c r="BI3" s="85" t="s">
        <v>35</v>
      </c>
      <c r="BJ3" s="83" t="s">
        <v>37</v>
      </c>
      <c r="BK3" s="79" t="s">
        <v>38</v>
      </c>
      <c r="BL3" s="85" t="s">
        <v>35</v>
      </c>
      <c r="BM3" s="83" t="s">
        <v>37</v>
      </c>
      <c r="BN3" s="79" t="s">
        <v>38</v>
      </c>
      <c r="BO3" s="85" t="s">
        <v>35</v>
      </c>
      <c r="BP3" s="83" t="s">
        <v>37</v>
      </c>
      <c r="BQ3" s="79" t="s">
        <v>38</v>
      </c>
      <c r="BR3" s="85" t="s">
        <v>35</v>
      </c>
      <c r="BS3" s="83" t="s">
        <v>37</v>
      </c>
      <c r="BT3" s="79" t="s">
        <v>38</v>
      </c>
      <c r="BU3" s="85" t="s">
        <v>35</v>
      </c>
      <c r="BV3" s="83" t="s">
        <v>37</v>
      </c>
      <c r="BW3" s="79" t="s">
        <v>38</v>
      </c>
      <c r="BX3" s="85" t="s">
        <v>35</v>
      </c>
      <c r="BY3" s="83" t="s">
        <v>37</v>
      </c>
      <c r="BZ3" s="79" t="s">
        <v>38</v>
      </c>
      <c r="CA3" s="85" t="s">
        <v>35</v>
      </c>
      <c r="CB3" s="83" t="s">
        <v>37</v>
      </c>
      <c r="CC3" s="79" t="s">
        <v>38</v>
      </c>
      <c r="CD3" s="85" t="s">
        <v>35</v>
      </c>
      <c r="CE3" s="83" t="s">
        <v>37</v>
      </c>
      <c r="CF3" s="79" t="s">
        <v>38</v>
      </c>
      <c r="CG3" s="85" t="s">
        <v>35</v>
      </c>
      <c r="CH3" s="83" t="s">
        <v>37</v>
      </c>
      <c r="CI3" s="79" t="s">
        <v>38</v>
      </c>
      <c r="CJ3" s="85" t="s">
        <v>35</v>
      </c>
      <c r="CK3" s="83" t="s">
        <v>37</v>
      </c>
      <c r="CL3" s="79" t="s">
        <v>38</v>
      </c>
      <c r="CM3" s="85" t="s">
        <v>35</v>
      </c>
      <c r="CN3" s="83" t="s">
        <v>37</v>
      </c>
      <c r="CO3" s="79" t="s">
        <v>38</v>
      </c>
      <c r="CP3" s="85" t="s">
        <v>35</v>
      </c>
      <c r="CQ3" s="83" t="s">
        <v>37</v>
      </c>
      <c r="CR3" s="79" t="s">
        <v>38</v>
      </c>
      <c r="CS3" s="85" t="s">
        <v>35</v>
      </c>
      <c r="CT3" s="83" t="s">
        <v>37</v>
      </c>
      <c r="CU3" s="79" t="s">
        <v>38</v>
      </c>
      <c r="CV3" s="96" t="s">
        <v>35</v>
      </c>
      <c r="CW3" s="98" t="s">
        <v>37</v>
      </c>
      <c r="CX3" s="100" t="s">
        <v>38</v>
      </c>
      <c r="CY3" s="101" t="s">
        <v>35</v>
      </c>
      <c r="CZ3" s="98" t="s">
        <v>37</v>
      </c>
      <c r="DA3" s="100" t="s">
        <v>38</v>
      </c>
      <c r="DB3" s="101" t="s">
        <v>35</v>
      </c>
      <c r="DC3" s="119"/>
    </row>
    <row r="4">
      <c r="A4" s="103">
        <v>1.0</v>
      </c>
      <c r="B4" s="122" t="s">
        <v>49</v>
      </c>
      <c r="C4" s="124" t="s">
        <v>50</v>
      </c>
      <c r="D4" s="125">
        <v>13500.0</v>
      </c>
      <c r="E4" s="115">
        <f t="shared" ref="E4:E53" si="1">K4+N4+Q4+T4+W4+Z4+AC4+AF4+AI4+AL4+AO4+AR4+AU4+AX4+BA4+BD4+BG4+BJ4+BM4+BP4+BS4+BV4+BY4+CB4+CE4+CH4+CK4+CN4+CQ4+CT4+CW4+CZ4</f>
        <v>1</v>
      </c>
      <c r="F4" s="115">
        <f t="shared" ref="F4:F54" si="2">ROUND(D4/$F$2*E4,0)</f>
        <v>435</v>
      </c>
      <c r="G4" s="118">
        <f>L4+O4+R4+U4+X4+AA4+AD4+AG4+AJ4+AM4+AP4+AS4+AV4+AY4+BB4+BE4+BH4+BK4+BN4+BQ4+BT4+BW4+BZ4+CC4+CF4+CI4+CL4+CO4+CR4+CU4+CX4+DA4</f>
        <v>0.5</v>
      </c>
      <c r="H4" s="121">
        <f t="shared" ref="H4:H54" si="3">ROUND(D4/$H$2*G4,0)</f>
        <v>27</v>
      </c>
      <c r="I4" s="115">
        <f t="shared" ref="I4:I54" si="4">F4+H4</f>
        <v>462</v>
      </c>
      <c r="J4" s="127">
        <f t="shared" ref="J4:J54" si="5">M4+P4+S4+V4+Y4+AB4+AE4+AH4+AK4+AN4+AQ4+AT4+AW4+AZ4+BC4+BF4+BI4+BL4+BO4+BR4+BU4+BX4+CA4+CD4+CG4+CJ4+CM4+CP4+CS4+CV4+CY4</f>
        <v>463</v>
      </c>
      <c r="K4" s="128">
        <v>1.0</v>
      </c>
      <c r="L4" s="140">
        <v>0.5</v>
      </c>
      <c r="M4" s="133">
        <f>ROUND((($D$4/$E$3*K4)+($D$4/$H$2*L4)),0)</f>
        <v>463</v>
      </c>
      <c r="N4" s="128"/>
      <c r="O4" s="140"/>
      <c r="P4" s="133">
        <f>ROUND(($D$4/$E$3*N4)+($D$4/$H$2*O4),0)</f>
        <v>0</v>
      </c>
      <c r="Q4" s="128"/>
      <c r="R4" s="140"/>
      <c r="S4" s="133">
        <f>ROUND(($D$4/$E$3*Q4)+($D$4/$H$2*R4),0)</f>
        <v>0</v>
      </c>
      <c r="T4" s="128"/>
      <c r="U4" s="140"/>
      <c r="V4" s="133">
        <f>ROUND(($D$4/$E$3*T4)+($D$4/$H$2*U4),0)</f>
        <v>0</v>
      </c>
      <c r="W4" s="128"/>
      <c r="X4" s="140"/>
      <c r="Y4" s="133">
        <f>ROUND(($D$4/$E$3*W4)+($D$4/$H$2*X4),0)</f>
        <v>0</v>
      </c>
      <c r="Z4" s="128"/>
      <c r="AA4" s="140"/>
      <c r="AB4" s="133">
        <f>ROUND(($D$4/$E$3*Z4)+($D$4/$H$2*AA4),0)</f>
        <v>0</v>
      </c>
      <c r="AC4" s="128"/>
      <c r="AD4" s="140"/>
      <c r="AE4" s="133">
        <f>ROUND(($D$4/$E$3*AC4)+($D$4/$H$2*AD4),0)</f>
        <v>0</v>
      </c>
      <c r="AF4" s="128"/>
      <c r="AG4" s="140"/>
      <c r="AH4" s="133">
        <f>ROUND(($D$4/$E$3*AF4)+($D$4/$H$2*AG4),0)</f>
        <v>0</v>
      </c>
      <c r="AI4" s="128"/>
      <c r="AJ4" s="140"/>
      <c r="AK4" s="133">
        <f>ROUND(($D$4/$E$3*AI4)+($D$4/$H$2*AJ4),0)</f>
        <v>0</v>
      </c>
      <c r="AL4" s="128"/>
      <c r="AM4" s="140"/>
      <c r="AN4" s="133">
        <f>ROUND(($D$4/$E$3*AL4)+($D$4/$H$2*AM4),0)</f>
        <v>0</v>
      </c>
      <c r="AO4" s="128"/>
      <c r="AP4" s="140"/>
      <c r="AQ4" s="133">
        <f>ROUND(($D$4/$E$3*AO4)+($D$4/$H$2*AP4),0)</f>
        <v>0</v>
      </c>
      <c r="AR4" s="128"/>
      <c r="AS4" s="140"/>
      <c r="AT4" s="133">
        <f>ROUND(($D$4/$E$3*AR4)+($D$4/$H$2*AS4),0)</f>
        <v>0</v>
      </c>
      <c r="AU4" s="128"/>
      <c r="AV4" s="140"/>
      <c r="AW4" s="133">
        <f>ROUND(($D$4/$E$3*AU4)+($D$4/$H$2*AV4),0)</f>
        <v>0</v>
      </c>
      <c r="AX4" s="128"/>
      <c r="AY4" s="140"/>
      <c r="AZ4" s="133">
        <f>ROUND(($D$4/$E$3*AX4)+($D$4/$H$2*AY4),0)</f>
        <v>0</v>
      </c>
      <c r="BA4" s="128"/>
      <c r="BB4" s="140"/>
      <c r="BC4" s="133">
        <f>ROUND(($D$4/$E$3*BA4)+($D$4/$H$2*BB4),0)</f>
        <v>0</v>
      </c>
      <c r="BD4" s="128"/>
      <c r="BE4" s="140"/>
      <c r="BF4" s="133">
        <f>ROUND(($D$4/$E$3*BD4)+($D$4/$H$2*BE4),0)</f>
        <v>0</v>
      </c>
      <c r="BG4" s="128"/>
      <c r="BH4" s="140"/>
      <c r="BI4" s="133">
        <f>ROUND(($D$4/$E$3*BG4)+($D$4/$H$2*BH4),0)</f>
        <v>0</v>
      </c>
      <c r="BJ4" s="128"/>
      <c r="BK4" s="140"/>
      <c r="BL4" s="133">
        <f>ROUND(($D$4/$E$3*BJ4)+($D$4/$H$2*BK4),0)</f>
        <v>0</v>
      </c>
      <c r="BM4" s="128"/>
      <c r="BN4" s="140"/>
      <c r="BO4" s="133">
        <f>ROUND(($D$4/$E$3*BM4)+($D$4/$H$2*BN4),0)</f>
        <v>0</v>
      </c>
      <c r="BP4" s="128"/>
      <c r="BQ4" s="140"/>
      <c r="BR4" s="133">
        <f>ROUND(($D$4/$E$3*BP4)+($D$4/$H$2*BQ4),0)</f>
        <v>0</v>
      </c>
      <c r="BS4" s="128"/>
      <c r="BT4" s="140"/>
      <c r="BU4" s="133">
        <f>ROUND(($D$4/$E$3*BS4)+($D$4/$H$2*BT4),0)</f>
        <v>0</v>
      </c>
      <c r="BV4" s="128"/>
      <c r="BW4" s="140"/>
      <c r="BX4" s="133">
        <f>ROUND(($D$4/$E$3*BV4)+($D$4/$H$2*BW4),0)</f>
        <v>0</v>
      </c>
      <c r="BY4" s="128"/>
      <c r="BZ4" s="140"/>
      <c r="CA4" s="133">
        <f>ROUND(($D$4/$E$3*BY4)+($D$4/$H$2*BZ4),0)</f>
        <v>0</v>
      </c>
      <c r="CB4" s="128"/>
      <c r="CC4" s="140"/>
      <c r="CD4" s="133">
        <f>ROUND(($D$4/$E$3*CB4)+($D$4/$H$2*CC4),0)</f>
        <v>0</v>
      </c>
      <c r="CE4" s="128"/>
      <c r="CF4" s="140"/>
      <c r="CG4" s="133">
        <f>ROUND(($D$4/$E$3*CE4)+($D$4/$H$2*CF4),0)</f>
        <v>0</v>
      </c>
      <c r="CH4" s="128"/>
      <c r="CI4" s="140"/>
      <c r="CJ4" s="133">
        <f>ROUND(($D$4/$E$3*CH4)+($D$4/$H$2*CI4),0)</f>
        <v>0</v>
      </c>
      <c r="CK4" s="128"/>
      <c r="CL4" s="140"/>
      <c r="CM4" s="133">
        <f>ROUND(($D$4/$E$3*CK4)+($D$4/$H$2*CL4),0)</f>
        <v>0</v>
      </c>
      <c r="CN4" s="128"/>
      <c r="CO4" s="140"/>
      <c r="CP4" s="133">
        <f>ROUND(($D$4/$E$3*CN4)+($D$4/$H$2*CO4),0)</f>
        <v>0</v>
      </c>
      <c r="CQ4" s="128"/>
      <c r="CR4" s="140"/>
      <c r="CS4" s="133">
        <f>ROUND(($D$4/$E$3*CQ4)+($D$4/$H$2*CR4),0)</f>
        <v>0</v>
      </c>
      <c r="CT4" s="128"/>
      <c r="CU4" s="140"/>
      <c r="CV4" s="133">
        <f>ROUND(($D$4/$E$3*CT4)+($D$4/$H$2*CU4),0)</f>
        <v>0</v>
      </c>
      <c r="CW4" s="128"/>
      <c r="CX4" s="140"/>
      <c r="CY4" s="133">
        <f>ROUND(($D$4/$E$3*CW4)+($D$4/$H$2*CX4),0)</f>
        <v>0</v>
      </c>
      <c r="CZ4" s="128"/>
      <c r="DA4" s="140"/>
      <c r="DB4" s="128"/>
      <c r="DC4" s="130"/>
    </row>
    <row r="5">
      <c r="A5" s="103">
        <v>2.0</v>
      </c>
      <c r="B5" s="122" t="s">
        <v>78</v>
      </c>
      <c r="C5" s="124" t="s">
        <v>50</v>
      </c>
      <c r="D5" s="196">
        <v>13500.0</v>
      </c>
      <c r="E5" s="115">
        <f t="shared" si="1"/>
        <v>1</v>
      </c>
      <c r="F5" s="115">
        <f t="shared" si="2"/>
        <v>435</v>
      </c>
      <c r="G5" s="118">
        <f t="shared" ref="G5:G38" si="6">L5+O5+R5+U5+X5+AA5+AD5+AG5+AJ5+AM5+AP5+AS5+AV5+AY5+BB5+BE5+BH5+BK5+BN5+BQ5+BT5+BW5+BZ5+CC5+CF5+CI5+CL5+CO5+CR5+CU5+CX5+DA4</f>
        <v>0.5</v>
      </c>
      <c r="H5" s="121">
        <f t="shared" si="3"/>
        <v>27</v>
      </c>
      <c r="I5" s="115">
        <f t="shared" si="4"/>
        <v>462</v>
      </c>
      <c r="J5" s="127">
        <f t="shared" si="5"/>
        <v>463</v>
      </c>
      <c r="K5" s="171">
        <v>1.0</v>
      </c>
      <c r="L5" s="204">
        <v>0.5</v>
      </c>
      <c r="M5" s="174">
        <f>ROUND(($D$5/$E$3*K5)+($D$5/$H$2*L5),0)</f>
        <v>463</v>
      </c>
      <c r="N5" s="171"/>
      <c r="O5" s="204"/>
      <c r="P5" s="174">
        <f>ROUND(($D$5/$E$3*N5)+($D$5/$H$2*O5),0)</f>
        <v>0</v>
      </c>
      <c r="Q5" s="171"/>
      <c r="R5" s="204"/>
      <c r="S5" s="174">
        <f>ROUND(($D$5/$E$3*Q5)+($D$5/$H$2*R5),0)</f>
        <v>0</v>
      </c>
      <c r="T5" s="171"/>
      <c r="U5" s="204"/>
      <c r="V5" s="174">
        <f>ROUND(($D$5/$E$3*T5)+($D$5/$H$2*U5),0)</f>
        <v>0</v>
      </c>
      <c r="W5" s="171"/>
      <c r="X5" s="204"/>
      <c r="Y5" s="174">
        <f>ROUND(($D$5/$E$3*W5)+($D$5/$H$2*X5),0)</f>
        <v>0</v>
      </c>
      <c r="Z5" s="171"/>
      <c r="AA5" s="204"/>
      <c r="AB5" s="174">
        <f>ROUND(($D$5/$E$3*Z5)+($D$5/$H$2*AA5),0)</f>
        <v>0</v>
      </c>
      <c r="AC5" s="171"/>
      <c r="AD5" s="204"/>
      <c r="AE5" s="174">
        <f>ROUND(($D$5/$E$3*AC5)+($D$5/$H$2*AD5),0)</f>
        <v>0</v>
      </c>
      <c r="AF5" s="171"/>
      <c r="AG5" s="204"/>
      <c r="AH5" s="174">
        <f>ROUND(($D$5/$E$3*AF5)+($D$5/$H$2*AG5),0)</f>
        <v>0</v>
      </c>
      <c r="AI5" s="171"/>
      <c r="AJ5" s="204"/>
      <c r="AK5" s="174">
        <f>ROUND(($D$5/$E$3*AI5)+($D$5/$H$2*AJ5),0)</f>
        <v>0</v>
      </c>
      <c r="AL5" s="171"/>
      <c r="AM5" s="204"/>
      <c r="AN5" s="174">
        <f>ROUND(($D$5/$E$3*AL5)+($D$5/$H$2*AM5),0)</f>
        <v>0</v>
      </c>
      <c r="AO5" s="171"/>
      <c r="AP5" s="204"/>
      <c r="AQ5" s="174">
        <f>ROUND(($D$5/$E$3*AO5)+($D$5/$H$2*AP5),0)</f>
        <v>0</v>
      </c>
      <c r="AR5" s="171"/>
      <c r="AS5" s="204"/>
      <c r="AT5" s="174">
        <f>ROUND(($D$5/$E$3*AR5)+($D$5/$H$2*AS5),0)</f>
        <v>0</v>
      </c>
      <c r="AU5" s="171"/>
      <c r="AV5" s="204"/>
      <c r="AW5" s="174">
        <f>ROUND(($D$5/$E$3*AU5)+($D$5/$H$2*AV5),0)</f>
        <v>0</v>
      </c>
      <c r="AX5" s="171"/>
      <c r="AY5" s="204"/>
      <c r="AZ5" s="174">
        <f>ROUND(($D$5/$E$3*AX5)+($D$5/$H$2*AY5),0)</f>
        <v>0</v>
      </c>
      <c r="BA5" s="171"/>
      <c r="BB5" s="204"/>
      <c r="BC5" s="174">
        <f>ROUND(($D$5/$E$3*BA5)+($D$5/$H$2*BB5),0)</f>
        <v>0</v>
      </c>
      <c r="BD5" s="171"/>
      <c r="BE5" s="204"/>
      <c r="BF5" s="174">
        <f>ROUND(($D$5/$E$3*BD5)+($D$5/$H$2*BE5),0)</f>
        <v>0</v>
      </c>
      <c r="BG5" s="171"/>
      <c r="BH5" s="204"/>
      <c r="BI5" s="174">
        <f>ROUND(($D$5/$E$3*BG5)+($D$5/$H$2*BH5),0)</f>
        <v>0</v>
      </c>
      <c r="BJ5" s="171"/>
      <c r="BK5" s="204"/>
      <c r="BL5" s="174">
        <f>ROUND(($D$5/$E$3*BJ5)+($D$5/$H$2*BK5),0)</f>
        <v>0</v>
      </c>
      <c r="BM5" s="171"/>
      <c r="BN5" s="204"/>
      <c r="BO5" s="174">
        <f>ROUND(($D$5/$E$3*BM5)+($D$5/$H$2*BN5),0)</f>
        <v>0</v>
      </c>
      <c r="BP5" s="171"/>
      <c r="BQ5" s="204"/>
      <c r="BR5" s="174">
        <f>ROUND(($D$5/$E$3*BP5)+($D$5/$H$2*BQ5),0)</f>
        <v>0</v>
      </c>
      <c r="BS5" s="171"/>
      <c r="BT5" s="204"/>
      <c r="BU5" s="174">
        <f>ROUND(($D$5/$E$3*BS5)+($D$5/$H$2*BT5),0)</f>
        <v>0</v>
      </c>
      <c r="BV5" s="171"/>
      <c r="BW5" s="204"/>
      <c r="BX5" s="174">
        <f>ROUND(($D$5/$E$3*BV5)+($D$5/$H$2*BW5),0)</f>
        <v>0</v>
      </c>
      <c r="BY5" s="171"/>
      <c r="BZ5" s="204"/>
      <c r="CA5" s="174">
        <f>ROUND(($D$5/$E$3*BY5)+($D$5/$H$2*BZ5),0)</f>
        <v>0</v>
      </c>
      <c r="CB5" s="171"/>
      <c r="CC5" s="204"/>
      <c r="CD5" s="174">
        <f>ROUND(($D$5/$E$3*CB5)+($D$5/$H$2*CC5),0)</f>
        <v>0</v>
      </c>
      <c r="CE5" s="171"/>
      <c r="CF5" s="204"/>
      <c r="CG5" s="174">
        <f>ROUND(($D$5/$E$3*CE5)+($D$5/$H$2*CF5),0)</f>
        <v>0</v>
      </c>
      <c r="CH5" s="171"/>
      <c r="CI5" s="204"/>
      <c r="CJ5" s="174">
        <f>ROUND(($D$5/$E$3*CH5)+($D$5/$H$2*CI5),0)</f>
        <v>0</v>
      </c>
      <c r="CK5" s="171"/>
      <c r="CL5" s="204"/>
      <c r="CM5" s="174">
        <f>ROUND(($D$5/$E$3*CK5)+($D$5/$H$2*CL5),0)</f>
        <v>0</v>
      </c>
      <c r="CN5" s="171"/>
      <c r="CO5" s="204"/>
      <c r="CP5" s="174">
        <f>ROUND(($D$5/$E$3*CN5)+($D$5/$H$2*CO5),0)</f>
        <v>0</v>
      </c>
      <c r="CQ5" s="171"/>
      <c r="CR5" s="204"/>
      <c r="CS5" s="174">
        <f>ROUND(($D$5/$E$3*CQ5)+($D$5/$H$2*CR5),0)</f>
        <v>0</v>
      </c>
      <c r="CT5" s="171"/>
      <c r="CU5" s="204"/>
      <c r="CV5" s="174">
        <f>ROUND(($D$5/$E$3*CT5)+($D$5/$H$2*CU5),0)</f>
        <v>0</v>
      </c>
      <c r="CW5" s="171"/>
      <c r="CX5" s="204"/>
      <c r="CY5" s="174">
        <f>ROUND(($D$5/$E$3*CW5)+($D$5/$H$2*CX5),0)</f>
        <v>0</v>
      </c>
      <c r="CZ5" s="171"/>
      <c r="DA5" s="204"/>
      <c r="DB5" s="171"/>
      <c r="DC5" s="172"/>
    </row>
    <row r="6">
      <c r="A6" s="103">
        <v>3.0</v>
      </c>
      <c r="B6" s="122" t="s">
        <v>107</v>
      </c>
      <c r="C6" s="124" t="s">
        <v>50</v>
      </c>
      <c r="D6" s="231">
        <v>13500.0</v>
      </c>
      <c r="E6" s="115">
        <f t="shared" si="1"/>
        <v>1</v>
      </c>
      <c r="F6" s="115">
        <f t="shared" si="2"/>
        <v>435</v>
      </c>
      <c r="G6" s="118">
        <f t="shared" si="6"/>
        <v>0.5</v>
      </c>
      <c r="H6" s="121">
        <f t="shared" si="3"/>
        <v>27</v>
      </c>
      <c r="I6" s="115">
        <f t="shared" si="4"/>
        <v>462</v>
      </c>
      <c r="J6" s="127">
        <f t="shared" si="5"/>
        <v>463</v>
      </c>
      <c r="K6" s="171">
        <v>1.0</v>
      </c>
      <c r="L6" s="204">
        <v>0.5</v>
      </c>
      <c r="M6" s="174">
        <f>ROUND(($D$6/$E$3*K6)+($D$6/$H$2*L6),0)</f>
        <v>463</v>
      </c>
      <c r="N6" s="171"/>
      <c r="O6" s="172"/>
      <c r="P6" s="174">
        <f>ROUND(($D$6/$E$3*N6)+($D$6/$H$2*O6),0)</f>
        <v>0</v>
      </c>
      <c r="Q6" s="171"/>
      <c r="R6" s="172"/>
      <c r="S6" s="174">
        <f>ROUND(($D$6/$E$3*Q6)+($D$6/$H$2*R6),0)</f>
        <v>0</v>
      </c>
      <c r="T6" s="171"/>
      <c r="U6" s="172"/>
      <c r="V6" s="174">
        <f>ROUND(($D$6/$E$3*T6)+($D$6/$H$2*U6),0)</f>
        <v>0</v>
      </c>
      <c r="W6" s="171"/>
      <c r="X6" s="172"/>
      <c r="Y6" s="174">
        <f>ROUND(($D$6/$E$3*W6)+($D$6/$H$2*X6),0)</f>
        <v>0</v>
      </c>
      <c r="Z6" s="171"/>
      <c r="AA6" s="172"/>
      <c r="AB6" s="174">
        <f>ROUND(($D$6/$E$3*Z6)+($D$6/$H$2*AA6),0)</f>
        <v>0</v>
      </c>
      <c r="AC6" s="171"/>
      <c r="AD6" s="172"/>
      <c r="AE6" s="174">
        <f>ROUND(($D$6/$E$3*AC6)+($D$6/$H$2*AD6),0)</f>
        <v>0</v>
      </c>
      <c r="AF6" s="171"/>
      <c r="AG6" s="172"/>
      <c r="AH6" s="174">
        <f>ROUND(($D$6/$E$3*AF6)+($D$6/$H$2*AG6),0)</f>
        <v>0</v>
      </c>
      <c r="AI6" s="171"/>
      <c r="AJ6" s="172"/>
      <c r="AK6" s="174">
        <f>ROUND(($D$6/$E$3*AI6)+($D$6/$H$2*AJ6),0)</f>
        <v>0</v>
      </c>
      <c r="AL6" s="171"/>
      <c r="AM6" s="172"/>
      <c r="AN6" s="174">
        <f>ROUND(($D$6/$E$3*AL6)+($D$6/$H$2*AM6),0)</f>
        <v>0</v>
      </c>
      <c r="AO6" s="171"/>
      <c r="AP6" s="172"/>
      <c r="AQ6" s="174">
        <f>ROUND(($D$6/$E$3*AO6)+($D$6/$H$2*AP6),0)</f>
        <v>0</v>
      </c>
      <c r="AR6" s="171"/>
      <c r="AS6" s="172"/>
      <c r="AT6" s="174">
        <f>ROUND(($D$6/$E$3*AR6)+($D$6/$H$2*AS6),0)</f>
        <v>0</v>
      </c>
      <c r="AU6" s="171"/>
      <c r="AV6" s="172"/>
      <c r="AW6" s="174">
        <f>ROUND(($D$6/$E$3*AU6)+($D$6/$H$2*AV6),0)</f>
        <v>0</v>
      </c>
      <c r="AX6" s="171"/>
      <c r="AY6" s="172"/>
      <c r="AZ6" s="174">
        <f>ROUND(($D$6/$E$3*AX6)+($D$6/$H$2*AY6),0)</f>
        <v>0</v>
      </c>
      <c r="BA6" s="171"/>
      <c r="BB6" s="172"/>
      <c r="BC6" s="174">
        <f>ROUND(($D$6/$E$3*BA6)+($D$6/$H$2*BB6),0)</f>
        <v>0</v>
      </c>
      <c r="BD6" s="171"/>
      <c r="BE6" s="172"/>
      <c r="BF6" s="174">
        <f>ROUND(($D$6/$E$3*BD6)+($D$6/$H$2*BE6),0)</f>
        <v>0</v>
      </c>
      <c r="BG6" s="171"/>
      <c r="BH6" s="172"/>
      <c r="BI6" s="174">
        <f>ROUND(($D$6/$E$3*BG6)+($D$6/$H$2*BH6),0)</f>
        <v>0</v>
      </c>
      <c r="BJ6" s="171"/>
      <c r="BK6" s="172"/>
      <c r="BL6" s="174">
        <f>ROUND(($D$6/$E$3*BJ6)+($D$6/$H$2*BK6),0)</f>
        <v>0</v>
      </c>
      <c r="BM6" s="171"/>
      <c r="BN6" s="172"/>
      <c r="BO6" s="174">
        <f>ROUND(($D$6/$E$3*BM6)+($D$6/$H$2*BN6),0)</f>
        <v>0</v>
      </c>
      <c r="BP6" s="171"/>
      <c r="BQ6" s="172"/>
      <c r="BR6" s="174">
        <f>ROUND(($D$6/$E$3*BP6)+($D$6/$H$2*BQ6),0)</f>
        <v>0</v>
      </c>
      <c r="BS6" s="171"/>
      <c r="BT6" s="172"/>
      <c r="BU6" s="174">
        <f>ROUND(($D$6/$E$3*BS6)+($D$6/$H$2*BT6),0)</f>
        <v>0</v>
      </c>
      <c r="BV6" s="171"/>
      <c r="BW6" s="172"/>
      <c r="BX6" s="174">
        <f>ROUND(($D$6/$E$3*BV6)+($D$6/$H$2*BW6),0)</f>
        <v>0</v>
      </c>
      <c r="BY6" s="171"/>
      <c r="BZ6" s="172"/>
      <c r="CA6" s="174">
        <f>ROUND(($D$6/$E$3*BY6)+($D$6/$H$2*BZ6),0)</f>
        <v>0</v>
      </c>
      <c r="CB6" s="171"/>
      <c r="CC6" s="172"/>
      <c r="CD6" s="174">
        <f>ROUND(($D$6/$E$3*CB6)+($D$6/$H$2*CC6),0)</f>
        <v>0</v>
      </c>
      <c r="CE6" s="171"/>
      <c r="CF6" s="172"/>
      <c r="CG6" s="174">
        <f>ROUND(($D$6/$E$3*CE6)+($D$6/$H$2*CF6),0)</f>
        <v>0</v>
      </c>
      <c r="CH6" s="171"/>
      <c r="CI6" s="172"/>
      <c r="CJ6" s="174">
        <f>ROUND(($D$6/$E$3*CH6)+($D$6/$H$2*CI6),0)</f>
        <v>0</v>
      </c>
      <c r="CK6" s="171"/>
      <c r="CL6" s="172"/>
      <c r="CM6" s="174">
        <f>ROUND(($D$6/$E$3*CK6)+($D$6/$H$2*CL6),0)</f>
        <v>0</v>
      </c>
      <c r="CN6" s="171"/>
      <c r="CO6" s="172"/>
      <c r="CP6" s="174">
        <f>ROUND(($D$6/$E$3*CN6)+($D$6/$H$2*CO6),0)</f>
        <v>0</v>
      </c>
      <c r="CQ6" s="171"/>
      <c r="CR6" s="172"/>
      <c r="CS6" s="174">
        <f>ROUND(($D$6/$E$3*CQ6)+($D$6/$H$2*CR6),0)</f>
        <v>0</v>
      </c>
      <c r="CT6" s="171"/>
      <c r="CU6" s="172"/>
      <c r="CV6" s="174">
        <f>ROUND(($D$6/$E$3*CT6)+($D$6/$H$2*CU6),0)</f>
        <v>0</v>
      </c>
      <c r="CW6" s="171"/>
      <c r="CX6" s="172"/>
      <c r="CY6" s="174">
        <f>ROUND(($D$6/$E$3*CW6)+($D$6/$H$2*CX6),0)</f>
        <v>0</v>
      </c>
      <c r="CZ6" s="171"/>
      <c r="DA6" s="172"/>
      <c r="DB6" s="171"/>
      <c r="DC6" s="172"/>
    </row>
    <row r="7">
      <c r="A7" s="103">
        <v>4.0</v>
      </c>
      <c r="B7" s="122" t="s">
        <v>112</v>
      </c>
      <c r="C7" s="124" t="s">
        <v>50</v>
      </c>
      <c r="D7" s="231">
        <v>13500.0</v>
      </c>
      <c r="E7" s="115">
        <f t="shared" si="1"/>
        <v>5</v>
      </c>
      <c r="F7" s="115">
        <f t="shared" si="2"/>
        <v>2177</v>
      </c>
      <c r="G7" s="118">
        <f t="shared" si="6"/>
        <v>17.5</v>
      </c>
      <c r="H7" s="121">
        <f t="shared" si="3"/>
        <v>953</v>
      </c>
      <c r="I7" s="115">
        <f t="shared" si="4"/>
        <v>3130</v>
      </c>
      <c r="J7" s="127">
        <f t="shared" si="5"/>
        <v>3130</v>
      </c>
      <c r="K7" s="171"/>
      <c r="L7" s="204"/>
      <c r="M7" s="174">
        <f>ROUND(($D$7/$E$3*K7)+($D$7/$H$2*L7),0)</f>
        <v>0</v>
      </c>
      <c r="N7" s="171"/>
      <c r="O7" s="204"/>
      <c r="P7" s="174">
        <f>ROUND(($D$7/$E$3*N7)+($D$7/$H$2*O7),0)</f>
        <v>0</v>
      </c>
      <c r="Q7" s="171">
        <v>1.0</v>
      </c>
      <c r="R7" s="204">
        <v>3.5</v>
      </c>
      <c r="S7" s="174">
        <f>ROUND(($D$7/$E$3*Q7)+($D$7/$H$2*R7),0)</f>
        <v>626</v>
      </c>
      <c r="T7" s="171">
        <v>1.0</v>
      </c>
      <c r="U7" s="204">
        <v>3.5</v>
      </c>
      <c r="V7" s="174">
        <f>ROUND(($D$7/$E$3*T7)+($D$7/$H$2*U7),0)</f>
        <v>626</v>
      </c>
      <c r="W7" s="171">
        <v>1.0</v>
      </c>
      <c r="X7" s="204">
        <v>3.5</v>
      </c>
      <c r="Y7" s="174">
        <f>ROUND(($D$7/$E$3*W7)+($D$7/$H$2*X7),0)</f>
        <v>626</v>
      </c>
      <c r="Z7" s="171">
        <v>1.0</v>
      </c>
      <c r="AA7" s="204">
        <v>3.5</v>
      </c>
      <c r="AB7" s="174">
        <f>ROUND(($D$7/$E$3*Z7)+($D$7/$H$2*AA7),0)</f>
        <v>626</v>
      </c>
      <c r="AC7" s="171">
        <v>1.0</v>
      </c>
      <c r="AD7" s="204">
        <v>3.5</v>
      </c>
      <c r="AE7" s="174">
        <f>ROUND(($D$7/$E$3*AC7)+($D$7/$H$2*AD7),0)</f>
        <v>626</v>
      </c>
      <c r="AF7" s="171"/>
      <c r="AG7" s="204"/>
      <c r="AH7" s="174">
        <f>ROUND(($D$7/$E$3*AF7)+($D$7/$H$2*AG7),0)</f>
        <v>0</v>
      </c>
      <c r="AI7" s="171"/>
      <c r="AJ7" s="204"/>
      <c r="AK7" s="174">
        <f>ROUND(($D$7/$E$3*AI7)+($D$7/$H$2*AJ7),0)</f>
        <v>0</v>
      </c>
      <c r="AL7" s="171"/>
      <c r="AM7" s="204"/>
      <c r="AN7" s="174">
        <f>ROUND(($D$7/$E$3*AL7)+($D$7/$H$2*AM7),0)</f>
        <v>0</v>
      </c>
      <c r="AO7" s="171"/>
      <c r="AP7" s="204"/>
      <c r="AQ7" s="174">
        <f>ROUND(($D$7/$E$3*AO7)+($D$7/$H$2*AP7),0)</f>
        <v>0</v>
      </c>
      <c r="AR7" s="171"/>
      <c r="AS7" s="204"/>
      <c r="AT7" s="174">
        <f>ROUND(($D$7/$E$3*AR7)+($D$7/$H$2*AS7),0)</f>
        <v>0</v>
      </c>
      <c r="AU7" s="171"/>
      <c r="AV7" s="204"/>
      <c r="AW7" s="174">
        <f>ROUND(($D$7/$E$3*AU7)+($D$7/$H$2*AV7),0)</f>
        <v>0</v>
      </c>
      <c r="AX7" s="171"/>
      <c r="AY7" s="204"/>
      <c r="AZ7" s="174">
        <f>ROUND(($D$7/$E$3*AX7)+($D$7/$H$2*AY7),0)</f>
        <v>0</v>
      </c>
      <c r="BA7" s="171"/>
      <c r="BB7" s="204"/>
      <c r="BC7" s="174">
        <f>ROUND(($D$7/$E$3*BA7)+($D$7/$H$2*BB7),0)</f>
        <v>0</v>
      </c>
      <c r="BD7" s="171"/>
      <c r="BE7" s="204"/>
      <c r="BF7" s="174">
        <f>ROUND(($D$7/$E$3*BD7)+($D$7/$H$2*BE7),0)</f>
        <v>0</v>
      </c>
      <c r="BG7" s="171"/>
      <c r="BH7" s="204"/>
      <c r="BI7" s="174">
        <f>ROUND(($D$7/$E$3*BG7)+($D$7/$H$2*BH7),0)</f>
        <v>0</v>
      </c>
      <c r="BJ7" s="171"/>
      <c r="BK7" s="204"/>
      <c r="BL7" s="174">
        <f>ROUND(($D$7/$E$3*BJ7)+($D$7/$H$2*BK7),0)</f>
        <v>0</v>
      </c>
      <c r="BM7" s="171"/>
      <c r="BN7" s="204"/>
      <c r="BO7" s="174">
        <f>ROUND(($D$7/$E$3*BM7)+($D$7/$H$2*BN7),0)</f>
        <v>0</v>
      </c>
      <c r="BP7" s="171"/>
      <c r="BQ7" s="204"/>
      <c r="BR7" s="174">
        <f>ROUND(($D$7/$E$3*BP7)+($D$7/$H$2*BQ7),0)</f>
        <v>0</v>
      </c>
      <c r="BS7" s="171"/>
      <c r="BT7" s="204"/>
      <c r="BU7" s="174">
        <f>ROUND(($D$7/$E$3*BS7)+($D$7/$H$2*BT7),0)</f>
        <v>0</v>
      </c>
      <c r="BV7" s="171"/>
      <c r="BW7" s="204"/>
      <c r="BX7" s="174">
        <f>ROUND(($D$7/$E$3*BV7)+($D$7/$H$2*BW7),0)</f>
        <v>0</v>
      </c>
      <c r="BY7" s="171"/>
      <c r="BZ7" s="204"/>
      <c r="CA7" s="174">
        <f>ROUND(($D$7/$E$3*BY7)+($D$7/$H$2*BZ7),0)</f>
        <v>0</v>
      </c>
      <c r="CB7" s="171"/>
      <c r="CC7" s="204"/>
      <c r="CD7" s="174">
        <f>ROUND(($D$7/$E$3*CB7)+($D$7/$H$2*CC7),0)</f>
        <v>0</v>
      </c>
      <c r="CE7" s="171"/>
      <c r="CF7" s="204"/>
      <c r="CG7" s="174">
        <f>ROUND(($D$7/$E$3*CE7)+($D$7/$H$2*CF7),0)</f>
        <v>0</v>
      </c>
      <c r="CH7" s="171"/>
      <c r="CI7" s="204"/>
      <c r="CJ7" s="174">
        <f>ROUND(($D$7/$E$3*CH7)+($D$7/$H$2*CI7),0)</f>
        <v>0</v>
      </c>
      <c r="CK7" s="171"/>
      <c r="CL7" s="204"/>
      <c r="CM7" s="174">
        <f>ROUND(($D$7/$E$3*CK7)+($D$7/$H$2*CL7),0)</f>
        <v>0</v>
      </c>
      <c r="CN7" s="171"/>
      <c r="CO7" s="204"/>
      <c r="CP7" s="174">
        <f>ROUND(($D$7/$E$3*CN7)+($D$7/$H$2*CO7),0)</f>
        <v>0</v>
      </c>
      <c r="CQ7" s="171"/>
      <c r="CR7" s="204"/>
      <c r="CS7" s="174">
        <f>ROUND(($D$7/$E$3*CQ7)+($D$7/$H$2*CR7),0)</f>
        <v>0</v>
      </c>
      <c r="CT7" s="171"/>
      <c r="CU7" s="204"/>
      <c r="CV7" s="174">
        <f>ROUND(($D$7/$E$3*CT7)+($D$7/$H$2*CU7),0)</f>
        <v>0</v>
      </c>
      <c r="CW7" s="171"/>
      <c r="CX7" s="204"/>
      <c r="CY7" s="174">
        <f>ROUND(($D$7/$E$3*CW7)+($D$7/$H$2*CX7),0)</f>
        <v>0</v>
      </c>
      <c r="CZ7" s="171"/>
      <c r="DA7" s="204"/>
      <c r="DB7" s="171"/>
      <c r="DC7" s="172"/>
    </row>
    <row r="8" ht="15.75" customHeight="1">
      <c r="A8" s="103">
        <v>5.0</v>
      </c>
      <c r="B8" s="122" t="s">
        <v>155</v>
      </c>
      <c r="C8" s="124" t="s">
        <v>50</v>
      </c>
      <c r="D8" s="231">
        <v>13500.0</v>
      </c>
      <c r="E8" s="115">
        <f t="shared" si="1"/>
        <v>7</v>
      </c>
      <c r="F8" s="115">
        <f t="shared" si="2"/>
        <v>3048</v>
      </c>
      <c r="G8" s="118">
        <f t="shared" si="6"/>
        <v>38</v>
      </c>
      <c r="H8" s="121">
        <f t="shared" si="3"/>
        <v>2069</v>
      </c>
      <c r="I8" s="115">
        <f t="shared" si="4"/>
        <v>5117</v>
      </c>
      <c r="J8" s="127">
        <f t="shared" si="5"/>
        <v>5117</v>
      </c>
      <c r="K8" s="171">
        <v>1.0</v>
      </c>
      <c r="L8" s="204">
        <v>3.5</v>
      </c>
      <c r="M8" s="174">
        <f>ROUND(($D$8/$E$3*K8)+($D$8/$H$2*L8),0)</f>
        <v>626</v>
      </c>
      <c r="N8" s="171">
        <v>1.0</v>
      </c>
      <c r="O8" s="204">
        <v>8.0</v>
      </c>
      <c r="P8" s="174">
        <f>ROUND(($D$8/$E$3*N8)+($D$8/$H$2*O8),0)</f>
        <v>871</v>
      </c>
      <c r="Q8" s="171">
        <v>1.0</v>
      </c>
      <c r="R8" s="204">
        <v>3.5</v>
      </c>
      <c r="S8" s="174">
        <f>ROUND(($D$8/$E$3*Q8)+($D$8/$H$2*R8),0)</f>
        <v>626</v>
      </c>
      <c r="T8" s="171">
        <v>1.0</v>
      </c>
      <c r="U8" s="204">
        <v>7.5</v>
      </c>
      <c r="V8" s="174">
        <f>ROUND(($D$8/$E$3*T8)+($D$8/$H$2*U8),0)</f>
        <v>844</v>
      </c>
      <c r="W8" s="171">
        <v>1.0</v>
      </c>
      <c r="X8" s="204">
        <v>3.5</v>
      </c>
      <c r="Y8" s="174">
        <f>ROUND(($D$8/$E$3*W8)+($D$8/$H$2*X8),0)</f>
        <v>626</v>
      </c>
      <c r="Z8" s="171">
        <v>1.0</v>
      </c>
      <c r="AA8" s="204">
        <v>7.5</v>
      </c>
      <c r="AB8" s="174">
        <f>ROUND(($D$8/$E$3*Z8)+($D$8/$H$2*AA8),0)</f>
        <v>844</v>
      </c>
      <c r="AC8" s="171">
        <v>1.0</v>
      </c>
      <c r="AD8" s="204">
        <v>4.5</v>
      </c>
      <c r="AE8" s="174">
        <f>ROUND(($D$8/$E$3*AC8)+($D$8/$H$2*AD8),0)</f>
        <v>680</v>
      </c>
      <c r="AF8" s="171"/>
      <c r="AG8" s="204"/>
      <c r="AH8" s="174">
        <f>ROUND(($D$8/$E$3*AF8)+($D$8/$H$2*AG8),0)</f>
        <v>0</v>
      </c>
      <c r="AI8" s="171"/>
      <c r="AJ8" s="204"/>
      <c r="AK8" s="174">
        <f>ROUND(($D$8/$E$3*AI8)+($D$8/$H$2*AJ8),0)</f>
        <v>0</v>
      </c>
      <c r="AL8" s="171"/>
      <c r="AM8" s="204"/>
      <c r="AN8" s="174">
        <f>ROUND(($D$8/$E$3*AL8)+($D$8/$H$2*AM8),0)</f>
        <v>0</v>
      </c>
      <c r="AO8" s="171"/>
      <c r="AP8" s="204"/>
      <c r="AQ8" s="174">
        <f>ROUND(($D$8/$E$3*AO8)+($D$8/$H$2*AP8),0)</f>
        <v>0</v>
      </c>
      <c r="AR8" s="171"/>
      <c r="AS8" s="204"/>
      <c r="AT8" s="174">
        <f>ROUND(($D$8/$E$3*AR8)+($D$8/$H$2*AS8),0)</f>
        <v>0</v>
      </c>
      <c r="AU8" s="171"/>
      <c r="AV8" s="204"/>
      <c r="AW8" s="174">
        <f>ROUND(($D$8/$E$3*AU8)+($D$8/$H$2*AV8),0)</f>
        <v>0</v>
      </c>
      <c r="AX8" s="171"/>
      <c r="AY8" s="204"/>
      <c r="AZ8" s="174">
        <f>ROUND(($D$8/$E$3*AX8)+($D$8/$H$2*AY8),0)</f>
        <v>0</v>
      </c>
      <c r="BA8" s="171"/>
      <c r="BB8" s="204"/>
      <c r="BC8" s="174">
        <f>ROUND(($D$8/$E$3*BA8)+($D$8/$H$2*BB8),0)</f>
        <v>0</v>
      </c>
      <c r="BD8" s="171"/>
      <c r="BE8" s="204"/>
      <c r="BF8" s="174">
        <f>ROUND(($D$8/$E$3*BD8)+($D$8/$H$2*BE8),0)</f>
        <v>0</v>
      </c>
      <c r="BG8" s="171"/>
      <c r="BH8" s="204"/>
      <c r="BI8" s="174">
        <f>ROUND(($D$8/$E$3*BG8)+($D$8/$H$2*BH8),0)</f>
        <v>0</v>
      </c>
      <c r="BJ8" s="171"/>
      <c r="BK8" s="204"/>
      <c r="BL8" s="174">
        <f>ROUND(($D$8/$E$3*BJ8)+($D$8/$H$2*BK8),0)</f>
        <v>0</v>
      </c>
      <c r="BM8" s="171"/>
      <c r="BN8" s="204"/>
      <c r="BO8" s="174">
        <f>ROUND(($D$8/$E$3*BM8)+($D$8/$H$2*BN8),0)</f>
        <v>0</v>
      </c>
      <c r="BP8" s="171"/>
      <c r="BQ8" s="204"/>
      <c r="BR8" s="174">
        <f>ROUND(($D$8/$E$3*BP8)+($D$8/$H$2*BQ8),0)</f>
        <v>0</v>
      </c>
      <c r="BS8" s="171"/>
      <c r="BT8" s="204"/>
      <c r="BU8" s="174">
        <f>ROUND(($D$8/$E$3*BS8)+($D$8/$H$2*BT8),0)</f>
        <v>0</v>
      </c>
      <c r="BV8" s="171"/>
      <c r="BW8" s="204"/>
      <c r="BX8" s="174">
        <f>ROUND(($D$8/$E$3*BV8)+($D$8/$H$2*BW8),0)</f>
        <v>0</v>
      </c>
      <c r="BY8" s="171"/>
      <c r="BZ8" s="204"/>
      <c r="CA8" s="174">
        <f>ROUND(($D$8/$E$3*BY8)+($D$8/$H$2*BZ8),0)</f>
        <v>0</v>
      </c>
      <c r="CB8" s="171"/>
      <c r="CC8" s="204"/>
      <c r="CD8" s="174">
        <f>ROUND(($D$8/$E$3*CB8)+($D$8/$H$2*CC8),0)</f>
        <v>0</v>
      </c>
      <c r="CE8" s="171"/>
      <c r="CF8" s="204"/>
      <c r="CG8" s="174">
        <f>ROUND(($D$8/$E$3*CE8)+($D$8/$H$2*CF8),0)</f>
        <v>0</v>
      </c>
      <c r="CH8" s="171"/>
      <c r="CI8" s="204"/>
      <c r="CJ8" s="174">
        <f>ROUND(($D$8/$E$3*CH8)+($D$8/$H$2*CI8),0)</f>
        <v>0</v>
      </c>
      <c r="CK8" s="171"/>
      <c r="CL8" s="204"/>
      <c r="CM8" s="174">
        <f>ROUND(($D$8/$E$3*CK8)+($D$8/$H$2*CL8),0)</f>
        <v>0</v>
      </c>
      <c r="CN8" s="171"/>
      <c r="CO8" s="204"/>
      <c r="CP8" s="174">
        <f>ROUND(($D$8/$E$3*CN8)+($D$8/$H$2*CO8),0)</f>
        <v>0</v>
      </c>
      <c r="CQ8" s="171"/>
      <c r="CR8" s="204"/>
      <c r="CS8" s="174">
        <f>ROUND(($D$8/$E$3*CQ8)+($D$8/$H$2*CR8),0)</f>
        <v>0</v>
      </c>
      <c r="CT8" s="171"/>
      <c r="CU8" s="204"/>
      <c r="CV8" s="174">
        <f>ROUND(($D$8/$E$3*CT8)+($D$8/$H$2*CU8),0)</f>
        <v>0</v>
      </c>
      <c r="CW8" s="171"/>
      <c r="CX8" s="204"/>
      <c r="CY8" s="174">
        <f>ROUND(($D$8/$E$3*CW8)+($D$8/$H$2*CX8),0)</f>
        <v>0</v>
      </c>
      <c r="CZ8" s="171"/>
      <c r="DA8" s="204"/>
      <c r="DB8" s="171"/>
      <c r="DC8" s="204"/>
    </row>
    <row r="9" ht="15.75" customHeight="1">
      <c r="A9" s="103">
        <v>6.0</v>
      </c>
      <c r="B9" s="122" t="s">
        <v>230</v>
      </c>
      <c r="C9" s="122" t="s">
        <v>50</v>
      </c>
      <c r="D9" s="231">
        <v>13500.0</v>
      </c>
      <c r="E9" s="115">
        <f t="shared" si="1"/>
        <v>4</v>
      </c>
      <c r="F9" s="115">
        <f t="shared" si="2"/>
        <v>1742</v>
      </c>
      <c r="G9" s="118">
        <f t="shared" si="6"/>
        <v>14</v>
      </c>
      <c r="H9" s="121">
        <f t="shared" si="3"/>
        <v>762</v>
      </c>
      <c r="I9" s="115">
        <f t="shared" si="4"/>
        <v>2504</v>
      </c>
      <c r="J9" s="127">
        <f t="shared" si="5"/>
        <v>2504</v>
      </c>
      <c r="K9" s="171"/>
      <c r="L9" s="204"/>
      <c r="M9" s="174">
        <f>ROUND(($D$9/$E$3*K9)+($D$9/$H$2*L9),0)</f>
        <v>0</v>
      </c>
      <c r="N9" s="171"/>
      <c r="O9" s="204"/>
      <c r="P9" s="174">
        <f>ROUND(($D$9/$E$3*N9)+($D$9/$H$2*O9),0)</f>
        <v>0</v>
      </c>
      <c r="Q9" s="171">
        <v>1.0</v>
      </c>
      <c r="R9" s="204">
        <v>3.5</v>
      </c>
      <c r="S9" s="174">
        <f>ROUND(($D$9/$E$3*Q9)+($D$9/$H$2*R9),0)</f>
        <v>626</v>
      </c>
      <c r="T9" s="171"/>
      <c r="U9" s="204"/>
      <c r="V9" s="174">
        <f>ROUND(($D$9/$E$3*T9)+($D$9/$H$2*U9),0)</f>
        <v>0</v>
      </c>
      <c r="W9" s="171">
        <v>1.0</v>
      </c>
      <c r="X9" s="204">
        <v>3.5</v>
      </c>
      <c r="Y9" s="174">
        <f>ROUND(($D$9/$E$3*W9)+($D$9/$H$2*X9),0)</f>
        <v>626</v>
      </c>
      <c r="Z9" s="171">
        <v>1.0</v>
      </c>
      <c r="AA9" s="204">
        <v>3.5</v>
      </c>
      <c r="AB9" s="174">
        <f>ROUND(($D$9/$E$3*Z9)+($D$9/$H$2*AA9),0)</f>
        <v>626</v>
      </c>
      <c r="AC9" s="171">
        <v>1.0</v>
      </c>
      <c r="AD9" s="204">
        <v>3.5</v>
      </c>
      <c r="AE9" s="174">
        <f>ROUND(($D$9/$E$3*AC9)+($D$9/$H$2*AD9),0)</f>
        <v>626</v>
      </c>
      <c r="AF9" s="171"/>
      <c r="AG9" s="204"/>
      <c r="AH9" s="174">
        <f>ROUND(($D$9/$E$3*AF9)+($D$9/$H$2*AG9),0)</f>
        <v>0</v>
      </c>
      <c r="AI9" s="171"/>
      <c r="AJ9" s="204"/>
      <c r="AK9" s="174">
        <f>ROUND(($D$9/$E$3*AI9)+($D$9/$H$2*AJ9),0)</f>
        <v>0</v>
      </c>
      <c r="AL9" s="171"/>
      <c r="AM9" s="204"/>
      <c r="AN9" s="174">
        <f>ROUND(($D$9/$E$3*AL9)+($D$9/$H$2*AM9),0)</f>
        <v>0</v>
      </c>
      <c r="AO9" s="171"/>
      <c r="AP9" s="204"/>
      <c r="AQ9" s="174">
        <f>ROUND(($D$9/$E$3*AO9)+($D$9/$H$2*AP9),0)</f>
        <v>0</v>
      </c>
      <c r="AR9" s="171"/>
      <c r="AS9" s="204"/>
      <c r="AT9" s="174">
        <f>ROUND(($D$9/$E$3*AR9)+($D$9/$H$2*AS9),0)</f>
        <v>0</v>
      </c>
      <c r="AU9" s="171"/>
      <c r="AV9" s="204"/>
      <c r="AW9" s="174">
        <f>ROUND(($D$9/$E$3*AU9)+($D$9/$H$2*AV9),0)</f>
        <v>0</v>
      </c>
      <c r="AX9" s="171"/>
      <c r="AY9" s="204"/>
      <c r="AZ9" s="174">
        <f>ROUND(($D$9/$E$3*AX9)+($D$9/$H$2*AY9),0)</f>
        <v>0</v>
      </c>
      <c r="BA9" s="171"/>
      <c r="BB9" s="204"/>
      <c r="BC9" s="174">
        <f>ROUND(($D$9/$E$3*BA9)+($D$9/$H$2*BB9),0)</f>
        <v>0</v>
      </c>
      <c r="BD9" s="171"/>
      <c r="BE9" s="204"/>
      <c r="BF9" s="174">
        <f>ROUND(($D$9/$E$3*BD9)+($D$9/$H$2*BE9),0)</f>
        <v>0</v>
      </c>
      <c r="BG9" s="171"/>
      <c r="BH9" s="204"/>
      <c r="BI9" s="174">
        <f>ROUND(($D$9/$E$3*BG9)+($D$9/$H$2*BH9),0)</f>
        <v>0</v>
      </c>
      <c r="BJ9" s="171"/>
      <c r="BK9" s="204"/>
      <c r="BL9" s="174">
        <f>ROUND(($D$9/$E$3*BJ9)+($D$9/$H$2*BK9),0)</f>
        <v>0</v>
      </c>
      <c r="BM9" s="171"/>
      <c r="BN9" s="204"/>
      <c r="BO9" s="174">
        <f>ROUND(($D$9/$E$3*BM9)+($D$9/$H$2*BN9),0)</f>
        <v>0</v>
      </c>
      <c r="BP9" s="171"/>
      <c r="BQ9" s="204"/>
      <c r="BR9" s="174">
        <f>ROUND(($D$9/$E$3*BP9)+($D$9/$H$2*BQ9),0)</f>
        <v>0</v>
      </c>
      <c r="BS9" s="171"/>
      <c r="BT9" s="204"/>
      <c r="BU9" s="174">
        <f>ROUND(($D$9/$E$3*BS9)+($D$9/$H$2*BT9),0)</f>
        <v>0</v>
      </c>
      <c r="BV9" s="171"/>
      <c r="BW9" s="204"/>
      <c r="BX9" s="174">
        <f>ROUND(($D$9/$E$3*BV9)+($D$9/$H$2*BW9),0)</f>
        <v>0</v>
      </c>
      <c r="BY9" s="171"/>
      <c r="BZ9" s="204"/>
      <c r="CA9" s="174">
        <f>ROUND(($D$9/$E$3*BY9)+($D$9/$H$2*BZ9),0)</f>
        <v>0</v>
      </c>
      <c r="CB9" s="171"/>
      <c r="CC9" s="204"/>
      <c r="CD9" s="174">
        <f>ROUND(($D$9/$E$3*CB9)+($D$9/$H$2*CC9),0)</f>
        <v>0</v>
      </c>
      <c r="CE9" s="171"/>
      <c r="CF9" s="204"/>
      <c r="CG9" s="174">
        <f>ROUND(($D$9/$E$3*CE9)+($D$9/$H$2*CF9),0)</f>
        <v>0</v>
      </c>
      <c r="CH9" s="171"/>
      <c r="CI9" s="204"/>
      <c r="CJ9" s="174">
        <f>ROUND(($D$9/$E$3*CH9)+($D$9/$H$2*CI9),0)</f>
        <v>0</v>
      </c>
      <c r="CK9" s="171"/>
      <c r="CL9" s="204"/>
      <c r="CM9" s="174">
        <f>ROUND(($D$9/$E$3*CK9)+($D$9/$H$2*CL9),0)</f>
        <v>0</v>
      </c>
      <c r="CN9" s="171"/>
      <c r="CO9" s="204"/>
      <c r="CP9" s="174">
        <f>ROUND(($D$9/$E$3*CN9)+($D$9/$H$2*CO9),0)</f>
        <v>0</v>
      </c>
      <c r="CQ9" s="171"/>
      <c r="CR9" s="204"/>
      <c r="CS9" s="174">
        <f>ROUND(($D$9/$E$3*CQ9)+($D$9/$H$2*CR9),0)</f>
        <v>0</v>
      </c>
      <c r="CT9" s="171"/>
      <c r="CU9" s="204"/>
      <c r="CV9" s="174">
        <f>ROUND(($D$9/$E$3*CT9)+($D$9/$H$2*CU9),0)</f>
        <v>0</v>
      </c>
      <c r="CW9" s="171"/>
      <c r="CX9" s="204"/>
      <c r="CY9" s="174">
        <f>ROUND(($D$9/$E$3*CW9)+($D$9/$H$2*CX9),0)</f>
        <v>0</v>
      </c>
      <c r="CZ9" s="171"/>
      <c r="DA9" s="204"/>
      <c r="DB9" s="171"/>
      <c r="DC9" s="204"/>
    </row>
    <row r="10" ht="15.75" customHeight="1">
      <c r="A10" s="103">
        <v>7.0</v>
      </c>
      <c r="B10" s="299" t="s">
        <v>300</v>
      </c>
      <c r="C10" s="300" t="s">
        <v>50</v>
      </c>
      <c r="D10" s="301">
        <v>13500.0</v>
      </c>
      <c r="E10" s="115">
        <f t="shared" si="1"/>
        <v>4</v>
      </c>
      <c r="F10" s="115">
        <f t="shared" si="2"/>
        <v>1742</v>
      </c>
      <c r="G10" s="118">
        <f t="shared" si="6"/>
        <v>18</v>
      </c>
      <c r="H10" s="121">
        <f t="shared" si="3"/>
        <v>980</v>
      </c>
      <c r="I10" s="115">
        <f t="shared" si="4"/>
        <v>2722</v>
      </c>
      <c r="J10" s="127">
        <f t="shared" si="5"/>
        <v>2722</v>
      </c>
      <c r="K10" s="171"/>
      <c r="L10" s="204"/>
      <c r="M10" s="174">
        <f>ROUND(($D$10/$E$3*K10)+($D$10/$H$2*L10),0)</f>
        <v>0</v>
      </c>
      <c r="N10" s="171"/>
      <c r="O10" s="204"/>
      <c r="P10" s="174">
        <f>ROUND(($D$10/$E$3*N10)+($D$10/$H$2*O10),0)</f>
        <v>0</v>
      </c>
      <c r="Q10" s="171">
        <v>1.0</v>
      </c>
      <c r="R10" s="204">
        <v>3.5</v>
      </c>
      <c r="S10" s="174">
        <f>ROUND(($D$10/$E$3*Q10)+($D$10/$H$2*R10),0)</f>
        <v>626</v>
      </c>
      <c r="T10" s="171"/>
      <c r="U10" s="204"/>
      <c r="V10" s="174">
        <f>ROUND(($D$10/$E$3*T10)+($D$10/$H$2*U10),0)</f>
        <v>0</v>
      </c>
      <c r="W10" s="171">
        <v>1.0</v>
      </c>
      <c r="X10" s="204">
        <v>3.5</v>
      </c>
      <c r="Y10" s="174">
        <f>ROUND(($D$10/$E$3*W10)+($D$10/$H$2*X10),0)</f>
        <v>626</v>
      </c>
      <c r="Z10" s="171">
        <v>1.0</v>
      </c>
      <c r="AA10" s="204">
        <v>7.5</v>
      </c>
      <c r="AB10" s="174">
        <f>ROUND(($D$10/$E$3*Z10)+($D$10/$H$2*AA10),0)</f>
        <v>844</v>
      </c>
      <c r="AC10" s="171">
        <v>1.0</v>
      </c>
      <c r="AD10" s="204">
        <v>3.5</v>
      </c>
      <c r="AE10" s="174">
        <f>ROUND(($D$10/$E$3*AC10)+($D$10/$H$2*AD10),0)</f>
        <v>626</v>
      </c>
      <c r="AF10" s="171"/>
      <c r="AG10" s="204"/>
      <c r="AH10" s="174">
        <f>ROUND(($D$10/$E$3*AF10)+($D$10/$H$2*AG10),0)</f>
        <v>0</v>
      </c>
      <c r="AI10" s="171"/>
      <c r="AJ10" s="204"/>
      <c r="AK10" s="174">
        <f>ROUND(($D$10/$E$3*AI10)+($D$10/$H$2*AJ10),0)</f>
        <v>0</v>
      </c>
      <c r="AL10" s="171"/>
      <c r="AM10" s="204"/>
      <c r="AN10" s="174">
        <f>ROUND(($D$10/$E$3*AL10)+($D$10/$H$2*AM10),0)</f>
        <v>0</v>
      </c>
      <c r="AO10" s="171"/>
      <c r="AP10" s="204"/>
      <c r="AQ10" s="174">
        <f>ROUND(($D$10/$E$3*AO10)+($D$10/$H$2*AP10),0)</f>
        <v>0</v>
      </c>
      <c r="AR10" s="171"/>
      <c r="AS10" s="204"/>
      <c r="AT10" s="174">
        <f>ROUND(($D$10/$E$3*AR10)+($D$10/$H$2*AS10),0)</f>
        <v>0</v>
      </c>
      <c r="AU10" s="171"/>
      <c r="AV10" s="204"/>
      <c r="AW10" s="174">
        <f>ROUND(($D$10/$E$3*AU10)+($D$10/$H$2*AV10),0)</f>
        <v>0</v>
      </c>
      <c r="AX10" s="171"/>
      <c r="AY10" s="204"/>
      <c r="AZ10" s="174">
        <f>ROUND(($D$10/$E$3*AX10)+($D$10/$H$2*AY10),0)</f>
        <v>0</v>
      </c>
      <c r="BA10" s="171"/>
      <c r="BB10" s="204"/>
      <c r="BC10" s="174">
        <f>ROUND(($D$10/$E$3*BA10)+($D$10/$H$2*BB10),0)</f>
        <v>0</v>
      </c>
      <c r="BD10" s="171"/>
      <c r="BE10" s="204"/>
      <c r="BF10" s="174">
        <f>ROUND(($D$10/$E$3*BD10)+($D$10/$H$2*BE10),0)</f>
        <v>0</v>
      </c>
      <c r="BG10" s="171"/>
      <c r="BH10" s="204"/>
      <c r="BI10" s="174">
        <f>ROUND(($D$10/$E$3*BG10)+($D$10/$H$2*BH10),0)</f>
        <v>0</v>
      </c>
      <c r="BJ10" s="171"/>
      <c r="BK10" s="204"/>
      <c r="BL10" s="174">
        <f>ROUND(($D$10/$E$3*BJ10)+($D$10/$H$2*BK10),0)</f>
        <v>0</v>
      </c>
      <c r="BM10" s="171"/>
      <c r="BN10" s="204"/>
      <c r="BO10" s="174">
        <f>ROUND(($D$10/$E$3*BM10)+($D$10/$H$2*BN10),0)</f>
        <v>0</v>
      </c>
      <c r="BP10" s="171"/>
      <c r="BQ10" s="204"/>
      <c r="BR10" s="174">
        <f>ROUND(($D$10/$E$3*BP10)+($D$10/$H$2*BQ10),0)</f>
        <v>0</v>
      </c>
      <c r="BS10" s="171"/>
      <c r="BT10" s="204"/>
      <c r="BU10" s="174">
        <f>ROUND(($D$10/$E$3*BS10)+($D$10/$H$2*BT10),0)</f>
        <v>0</v>
      </c>
      <c r="BV10" s="171"/>
      <c r="BW10" s="204"/>
      <c r="BX10" s="174">
        <f>ROUND(($D$10/$E$3*BV10)+($D$10/$H$2*BW10),0)</f>
        <v>0</v>
      </c>
      <c r="BY10" s="171"/>
      <c r="BZ10" s="204"/>
      <c r="CA10" s="174">
        <f>ROUND(($D$10/$E$3*BY10)+($D$10/$H$2*BZ10),0)</f>
        <v>0</v>
      </c>
      <c r="CB10" s="171"/>
      <c r="CC10" s="204"/>
      <c r="CD10" s="174">
        <f>ROUND(($D$10/$E$3*CB10)+($D$10/$H$2*CC10),0)</f>
        <v>0</v>
      </c>
      <c r="CE10" s="171"/>
      <c r="CF10" s="204"/>
      <c r="CG10" s="174">
        <f>ROUND(($D$10/$E$3*CE10)+($D$10/$H$2*CF10),0)</f>
        <v>0</v>
      </c>
      <c r="CH10" s="171"/>
      <c r="CI10" s="204"/>
      <c r="CJ10" s="174">
        <f>ROUND(($D$10/$E$3*CH10)+($D$10/$H$2*CI10),0)</f>
        <v>0</v>
      </c>
      <c r="CK10" s="171"/>
      <c r="CL10" s="204"/>
      <c r="CM10" s="174">
        <f>ROUND(($D$10/$E$3*CK10)+($D$10/$H$2*CL10),0)</f>
        <v>0</v>
      </c>
      <c r="CN10" s="171"/>
      <c r="CO10" s="204"/>
      <c r="CP10" s="174">
        <f>ROUND(($D$10/$E$3*CN10)+($D$10/$H$2*CO10),0)</f>
        <v>0</v>
      </c>
      <c r="CQ10" s="171"/>
      <c r="CR10" s="204"/>
      <c r="CS10" s="174">
        <f>ROUND(($D$10/$E$3*CQ10)+($D$10/$H$2*CR10),0)</f>
        <v>0</v>
      </c>
      <c r="CT10" s="171"/>
      <c r="CU10" s="204"/>
      <c r="CV10" s="174">
        <f>ROUND(($D$10/$E$3*CT10)+($D$10/$H$2*CU10),0)</f>
        <v>0</v>
      </c>
      <c r="CW10" s="171"/>
      <c r="CX10" s="204"/>
      <c r="CY10" s="174">
        <f>ROUND(($D$10/$E$3*CW10)+($D$10/$H$2*CX10),0)</f>
        <v>0</v>
      </c>
      <c r="CZ10" s="171"/>
      <c r="DA10" s="204"/>
      <c r="DB10" s="171"/>
      <c r="DC10" s="204"/>
    </row>
    <row r="11" ht="15.75" customHeight="1">
      <c r="A11" s="103">
        <v>8.0</v>
      </c>
      <c r="B11" s="122" t="s">
        <v>361</v>
      </c>
      <c r="C11" s="124" t="s">
        <v>50</v>
      </c>
      <c r="D11" s="231">
        <v>13500.0</v>
      </c>
      <c r="E11" s="115">
        <f t="shared" si="1"/>
        <v>4</v>
      </c>
      <c r="F11" s="115">
        <f t="shared" si="2"/>
        <v>1742</v>
      </c>
      <c r="G11" s="118">
        <f t="shared" si="6"/>
        <v>14</v>
      </c>
      <c r="H11" s="121">
        <f t="shared" si="3"/>
        <v>762</v>
      </c>
      <c r="I11" s="115">
        <f t="shared" si="4"/>
        <v>2504</v>
      </c>
      <c r="J11" s="127">
        <f t="shared" si="5"/>
        <v>2504</v>
      </c>
      <c r="K11" s="171"/>
      <c r="L11" s="204"/>
      <c r="M11" s="174">
        <f>ROUND(($D$11/$E$3*K11)+($D$11/$H$2*L11),0)</f>
        <v>0</v>
      </c>
      <c r="N11" s="171"/>
      <c r="O11" s="204"/>
      <c r="P11" s="174">
        <f>ROUND(($D$11/$E$3*N11)+($D$11/$H$2*O11),0)</f>
        <v>0</v>
      </c>
      <c r="Q11" s="171"/>
      <c r="R11" s="204"/>
      <c r="S11" s="174">
        <f>ROUND(($D$11/$E$3*Q11)+($D$11/$H$2*R11),0)</f>
        <v>0</v>
      </c>
      <c r="T11" s="171">
        <v>1.0</v>
      </c>
      <c r="U11" s="204">
        <v>3.5</v>
      </c>
      <c r="V11" s="174">
        <f>ROUND(($D$11/$E$3*T11)+($D$11/$H$2*U11),0)</f>
        <v>626</v>
      </c>
      <c r="W11" s="171">
        <v>1.0</v>
      </c>
      <c r="X11" s="204">
        <v>3.5</v>
      </c>
      <c r="Y11" s="174">
        <f>ROUND(($D$11/$E$3*W11)+($D$11/$H$2*X11),0)</f>
        <v>626</v>
      </c>
      <c r="Z11" s="171">
        <v>1.0</v>
      </c>
      <c r="AA11" s="204">
        <v>3.5</v>
      </c>
      <c r="AB11" s="174">
        <f>ROUND(($D$11/$E$3*Z11)+($D$11/$H$2*AA11),0)</f>
        <v>626</v>
      </c>
      <c r="AC11" s="171">
        <v>1.0</v>
      </c>
      <c r="AD11" s="204">
        <v>3.5</v>
      </c>
      <c r="AE11" s="174">
        <f>ROUND(($D$11/$E$3*AC11)+($D$11/$H$2*AD11),0)</f>
        <v>626</v>
      </c>
      <c r="AF11" s="171"/>
      <c r="AG11" s="204"/>
      <c r="AH11" s="174">
        <f>ROUND(($D$11/$E$3*AF11)+($D$11/$H$2*AG11),0)</f>
        <v>0</v>
      </c>
      <c r="AI11" s="171"/>
      <c r="AJ11" s="204"/>
      <c r="AK11" s="174">
        <f>ROUND(($D$11/$E$3*AI11)+($D$11/$H$2*AJ11),0)</f>
        <v>0</v>
      </c>
      <c r="AL11" s="171"/>
      <c r="AM11" s="204"/>
      <c r="AN11" s="174">
        <f>ROUND(($D$11/$E$3*AL11)+($D$11/$H$2*AM11),0)</f>
        <v>0</v>
      </c>
      <c r="AO11" s="171"/>
      <c r="AP11" s="204"/>
      <c r="AQ11" s="174">
        <f>ROUND(($D$11/$E$3*AO11)+($D$11/$H$2*AP11),0)</f>
        <v>0</v>
      </c>
      <c r="AR11" s="171"/>
      <c r="AS11" s="204"/>
      <c r="AT11" s="174">
        <f>ROUND(($D$11/$E$3*AR11)+($D$11/$H$2*AS11),0)</f>
        <v>0</v>
      </c>
      <c r="AU11" s="171"/>
      <c r="AV11" s="204"/>
      <c r="AW11" s="174">
        <f>ROUND(($D$11/$E$3*AU11)+($D$11/$H$2*AV11),0)</f>
        <v>0</v>
      </c>
      <c r="AX11" s="171"/>
      <c r="AY11" s="204"/>
      <c r="AZ11" s="174">
        <f>ROUND(($D$11/$E$3*AX11)+($D$11/$H$2*AY11),0)</f>
        <v>0</v>
      </c>
      <c r="BA11" s="171"/>
      <c r="BB11" s="204"/>
      <c r="BC11" s="174">
        <f>ROUND(($D$11/$E$3*BA11)+($D$11/$H$2*BB11),0)</f>
        <v>0</v>
      </c>
      <c r="BD11" s="171"/>
      <c r="BE11" s="204"/>
      <c r="BF11" s="174">
        <f>ROUND(($D$11/$E$3*BD11)+($D$11/$H$2*BE11),0)</f>
        <v>0</v>
      </c>
      <c r="BG11" s="171"/>
      <c r="BH11" s="204"/>
      <c r="BI11" s="174">
        <f>ROUND(($D$11/$E$3*BG11)+($D$11/$H$2*BH11),0)</f>
        <v>0</v>
      </c>
      <c r="BJ11" s="171"/>
      <c r="BK11" s="204"/>
      <c r="BL11" s="174">
        <f>ROUND(($D$11/$E$3*BJ11)+($D$11/$H$2*BK11),0)</f>
        <v>0</v>
      </c>
      <c r="BM11" s="171"/>
      <c r="BN11" s="204"/>
      <c r="BO11" s="174">
        <f>ROUND(($D$11/$E$3*BM11)+($D$11/$H$2*BN11),0)</f>
        <v>0</v>
      </c>
      <c r="BP11" s="171"/>
      <c r="BQ11" s="204"/>
      <c r="BR11" s="174">
        <f>ROUND(($D$11/$E$3*BP11)+($D$11/$H$2*BQ11),0)</f>
        <v>0</v>
      </c>
      <c r="BS11" s="171"/>
      <c r="BT11" s="204"/>
      <c r="BU11" s="174">
        <f>ROUND(($D$11/$E$3*BS11)+($D$11/$H$2*BT11),0)</f>
        <v>0</v>
      </c>
      <c r="BV11" s="171"/>
      <c r="BW11" s="204"/>
      <c r="BX11" s="174">
        <f>ROUND(($D$11/$E$3*BV11)+($D$11/$H$2*BW11),0)</f>
        <v>0</v>
      </c>
      <c r="BY11" s="171"/>
      <c r="BZ11" s="204"/>
      <c r="CA11" s="174">
        <f>ROUND(($D$11/$E$3*BY11)+($D$11/$H$2*BZ11),0)</f>
        <v>0</v>
      </c>
      <c r="CB11" s="171"/>
      <c r="CC11" s="204"/>
      <c r="CD11" s="174">
        <f>ROUND(($D$11/$E$3*CB11)+($D$11/$H$2*CC11),0)</f>
        <v>0</v>
      </c>
      <c r="CE11" s="171"/>
      <c r="CF11" s="204"/>
      <c r="CG11" s="174">
        <f>ROUND(($D$11/$E$3*CE11)+($D$11/$H$2*CF11),0)</f>
        <v>0</v>
      </c>
      <c r="CH11" s="171"/>
      <c r="CI11" s="204"/>
      <c r="CJ11" s="174">
        <f>ROUND(($D$11/$E$3*CH11)+($D$11/$H$2*CI11),0)</f>
        <v>0</v>
      </c>
      <c r="CK11" s="171"/>
      <c r="CL11" s="204"/>
      <c r="CM11" s="174">
        <f>ROUND(($D$11/$E$3*CK11)+($D$11/$H$2*CL11),0)</f>
        <v>0</v>
      </c>
      <c r="CN11" s="171"/>
      <c r="CO11" s="204"/>
      <c r="CP11" s="174">
        <f>ROUND(($D$11/$E$3*CN11)+($D$11/$H$2*CO11),0)</f>
        <v>0</v>
      </c>
      <c r="CQ11" s="171"/>
      <c r="CR11" s="204"/>
      <c r="CS11" s="174">
        <f>ROUND(($D$11/$E$3*CQ11)+($D$11/$H$2*CR11),0)</f>
        <v>0</v>
      </c>
      <c r="CT11" s="171"/>
      <c r="CU11" s="204"/>
      <c r="CV11" s="174">
        <f>ROUND(($D$11/$E$3*CT11)+($D$11/$H$2*CU11),0)</f>
        <v>0</v>
      </c>
      <c r="CW11" s="171"/>
      <c r="CX11" s="204"/>
      <c r="CY11" s="174">
        <f>ROUND(($D$11/$E$3*CW11)+($D$11/$H$2*CX11),0)</f>
        <v>0</v>
      </c>
      <c r="CZ11" s="171"/>
      <c r="DA11" s="204"/>
      <c r="DB11" s="171"/>
      <c r="DC11" s="172"/>
    </row>
    <row r="12" ht="15.75" customHeight="1">
      <c r="A12" s="103">
        <v>9.0</v>
      </c>
      <c r="B12" s="122" t="s">
        <v>414</v>
      </c>
      <c r="C12" s="124" t="s">
        <v>50</v>
      </c>
      <c r="D12" s="231">
        <v>13500.0</v>
      </c>
      <c r="E12" s="115">
        <f t="shared" si="1"/>
        <v>4</v>
      </c>
      <c r="F12" s="115">
        <f t="shared" si="2"/>
        <v>1742</v>
      </c>
      <c r="G12" s="118">
        <f t="shared" si="6"/>
        <v>14</v>
      </c>
      <c r="H12" s="121">
        <f t="shared" si="3"/>
        <v>762</v>
      </c>
      <c r="I12" s="115">
        <f t="shared" si="4"/>
        <v>2504</v>
      </c>
      <c r="J12" s="127">
        <f t="shared" si="5"/>
        <v>2504</v>
      </c>
      <c r="K12" s="171"/>
      <c r="L12" s="204"/>
      <c r="M12" s="174">
        <f>ROUND(($D$12/$E$3*K12)+($D$12/$H$2*L12),0)</f>
        <v>0</v>
      </c>
      <c r="N12" s="171"/>
      <c r="O12" s="204"/>
      <c r="P12" s="174">
        <f>ROUND(($D$12/$E$3*N12)+($D$12/$H$2*O12),0)</f>
        <v>0</v>
      </c>
      <c r="Q12" s="171"/>
      <c r="R12" s="204"/>
      <c r="S12" s="174">
        <f>ROUND(($D$12/$E$3*Q12)+($D$12/$H$2*R12),0)</f>
        <v>0</v>
      </c>
      <c r="T12" s="171">
        <v>1.0</v>
      </c>
      <c r="U12" s="204">
        <v>3.5</v>
      </c>
      <c r="V12" s="174">
        <f>ROUND(($D$12/$E$3*T12)+($D$12/$H$2*U12),0)</f>
        <v>626</v>
      </c>
      <c r="W12" s="171">
        <v>1.0</v>
      </c>
      <c r="X12" s="204">
        <v>3.5</v>
      </c>
      <c r="Y12" s="174">
        <f>ROUND(($D$12/$E$3*W12)+($D$12/$H$2*X12),0)</f>
        <v>626</v>
      </c>
      <c r="Z12" s="171">
        <v>1.0</v>
      </c>
      <c r="AA12" s="204">
        <v>3.5</v>
      </c>
      <c r="AB12" s="174">
        <f>ROUND(($D$12/$E$3*Z12)+($D$12/$H$2*AA12),0)</f>
        <v>626</v>
      </c>
      <c r="AC12" s="171">
        <v>1.0</v>
      </c>
      <c r="AD12" s="204">
        <v>3.5</v>
      </c>
      <c r="AE12" s="174">
        <f>ROUND(($D$12/$E$3*AC12)+($D$12/$H$2*AD12),0)</f>
        <v>626</v>
      </c>
      <c r="AF12" s="171"/>
      <c r="AG12" s="204"/>
      <c r="AH12" s="174">
        <f>ROUND(($D$12/$E$3*AF12)+($D$12/$H$2*AG12),0)</f>
        <v>0</v>
      </c>
      <c r="AI12" s="171"/>
      <c r="AJ12" s="204"/>
      <c r="AK12" s="174">
        <f>ROUND(($D$12/$E$3*AI12)+($D$12/$H$2*AJ12),0)</f>
        <v>0</v>
      </c>
      <c r="AL12" s="171"/>
      <c r="AM12" s="204"/>
      <c r="AN12" s="174">
        <f>ROUND(($D$12/$E$3*AL12)+($D$12/$H$2*AM12),0)</f>
        <v>0</v>
      </c>
      <c r="AO12" s="171"/>
      <c r="AP12" s="204"/>
      <c r="AQ12" s="174">
        <f>ROUND(($D$12/$E$3*AO12)+($D$12/$H$2*AP12),0)</f>
        <v>0</v>
      </c>
      <c r="AR12" s="171"/>
      <c r="AS12" s="204"/>
      <c r="AT12" s="174">
        <f>ROUND(($D$12/$E$3*AR12)+($D$12/$H$2*AS12),0)</f>
        <v>0</v>
      </c>
      <c r="AU12" s="171"/>
      <c r="AV12" s="204"/>
      <c r="AW12" s="174">
        <f>ROUND(($D$12/$E$3*AU12)+($D$12/$H$2*AV12),0)</f>
        <v>0</v>
      </c>
      <c r="AX12" s="171"/>
      <c r="AY12" s="204"/>
      <c r="AZ12" s="174">
        <f>ROUND(($D$12/$E$3*AX12)+($D$12/$H$2*AY12),0)</f>
        <v>0</v>
      </c>
      <c r="BA12" s="171"/>
      <c r="BB12" s="204"/>
      <c r="BC12" s="174">
        <f>ROUND(($D$12/$E$3*BA12)+($D$12/$H$2*BB12),0)</f>
        <v>0</v>
      </c>
      <c r="BD12" s="171"/>
      <c r="BE12" s="204"/>
      <c r="BF12" s="174">
        <f>ROUND(($D$12/$E$3*BD12)+($D$12/$H$2*BE12),0)</f>
        <v>0</v>
      </c>
      <c r="BG12" s="171"/>
      <c r="BH12" s="204"/>
      <c r="BI12" s="174">
        <f>ROUND(($D$12/$E$3*BG12)+($D$12/$H$2*BH12),0)</f>
        <v>0</v>
      </c>
      <c r="BJ12" s="171"/>
      <c r="BK12" s="204"/>
      <c r="BL12" s="174">
        <f>ROUND(($D$12/$E$3*BJ12)+($D$12/$H$2*BK12),0)</f>
        <v>0</v>
      </c>
      <c r="BM12" s="171"/>
      <c r="BN12" s="204"/>
      <c r="BO12" s="174">
        <f>ROUND(($D$12/$E$3*BM12)+($D$12/$H$2*BN12),0)</f>
        <v>0</v>
      </c>
      <c r="BP12" s="171"/>
      <c r="BQ12" s="204"/>
      <c r="BR12" s="174">
        <f>ROUND(($D$12/$E$3*BP12)+($D$12/$H$2*BQ12),0)</f>
        <v>0</v>
      </c>
      <c r="BS12" s="171"/>
      <c r="BT12" s="204"/>
      <c r="BU12" s="174">
        <f>ROUND(($D$12/$E$3*BS12)+($D$12/$H$2*BT12),0)</f>
        <v>0</v>
      </c>
      <c r="BV12" s="171"/>
      <c r="BW12" s="204"/>
      <c r="BX12" s="174">
        <f>ROUND(($D$12/$E$3*BV12)+($D$12/$H$2*BW12),0)</f>
        <v>0</v>
      </c>
      <c r="BY12" s="171"/>
      <c r="BZ12" s="204"/>
      <c r="CA12" s="174">
        <f>ROUND(($D$12/$E$3*BY12)+($D$12/$H$2*BZ12),0)</f>
        <v>0</v>
      </c>
      <c r="CB12" s="171"/>
      <c r="CC12" s="204"/>
      <c r="CD12" s="174">
        <f>ROUND(($D$12/$E$3*CB12)+($D$12/$H$2*CC12),0)</f>
        <v>0</v>
      </c>
      <c r="CE12" s="171"/>
      <c r="CF12" s="204"/>
      <c r="CG12" s="174">
        <f>ROUND(($D$12/$E$3*CE12)+($D$12/$H$2*CF12),0)</f>
        <v>0</v>
      </c>
      <c r="CH12" s="171"/>
      <c r="CI12" s="204"/>
      <c r="CJ12" s="174">
        <f>ROUND(($D$12/$E$3*CH12)+($D$12/$H$2*CI12),0)</f>
        <v>0</v>
      </c>
      <c r="CK12" s="171"/>
      <c r="CL12" s="204"/>
      <c r="CM12" s="174">
        <f>ROUND(($D$12/$E$3*CK12)+($D$12/$H$2*CL12),0)</f>
        <v>0</v>
      </c>
      <c r="CN12" s="171"/>
      <c r="CO12" s="204"/>
      <c r="CP12" s="174">
        <f>ROUND(($D$12/$E$3*CN12)+($D$12/$H$2*CO12),0)</f>
        <v>0</v>
      </c>
      <c r="CQ12" s="171"/>
      <c r="CR12" s="204"/>
      <c r="CS12" s="174">
        <f>ROUND(($D$12/$E$3*CQ12)+($D$12/$H$2*CR12),0)</f>
        <v>0</v>
      </c>
      <c r="CT12" s="171"/>
      <c r="CU12" s="204"/>
      <c r="CV12" s="174">
        <f>ROUND(($D$12/$E$3*CT12)+($D$12/$H$2*CU12),0)</f>
        <v>0</v>
      </c>
      <c r="CW12" s="171"/>
      <c r="CX12" s="204"/>
      <c r="CY12" s="174">
        <f>ROUND(($D$12/$E$3*CW12)+($D$12/$H$2*CX12),0)</f>
        <v>0</v>
      </c>
      <c r="CZ12" s="171"/>
      <c r="DA12" s="204"/>
      <c r="DB12" s="171"/>
      <c r="DC12" s="204"/>
    </row>
    <row r="13">
      <c r="A13" s="103">
        <v>10.0</v>
      </c>
      <c r="B13" s="234" t="s">
        <v>459</v>
      </c>
      <c r="C13" s="234" t="s">
        <v>50</v>
      </c>
      <c r="D13" s="234">
        <v>13500.0</v>
      </c>
      <c r="E13" s="115">
        <f t="shared" si="1"/>
        <v>7</v>
      </c>
      <c r="F13" s="115">
        <f t="shared" si="2"/>
        <v>3048</v>
      </c>
      <c r="G13" s="118">
        <f t="shared" si="6"/>
        <v>41</v>
      </c>
      <c r="H13" s="121">
        <f t="shared" si="3"/>
        <v>2232</v>
      </c>
      <c r="I13" s="115">
        <f t="shared" si="4"/>
        <v>5280</v>
      </c>
      <c r="J13" s="127">
        <f t="shared" si="5"/>
        <v>5281</v>
      </c>
      <c r="K13" s="171">
        <v>1.0</v>
      </c>
      <c r="L13" s="204">
        <v>3.5</v>
      </c>
      <c r="M13" s="174">
        <f>ROUND(($D$13/$E$3*K13)+($D$13/$H$2*L13),0)</f>
        <v>626</v>
      </c>
      <c r="N13" s="171">
        <v>1.0</v>
      </c>
      <c r="O13" s="204">
        <v>8.0</v>
      </c>
      <c r="P13" s="174">
        <f>ROUND(($D$13/$E$3*N13)+($D$13/$H$2*O13),0)</f>
        <v>871</v>
      </c>
      <c r="Q13" s="171">
        <v>1.0</v>
      </c>
      <c r="R13" s="204">
        <v>7.5</v>
      </c>
      <c r="S13" s="174">
        <f>ROUND(($D$13/$E$3*Q13)+($D$13/$H$2*R13),0)</f>
        <v>844</v>
      </c>
      <c r="T13" s="171">
        <v>1.0</v>
      </c>
      <c r="U13" s="204">
        <v>7.5</v>
      </c>
      <c r="V13" s="174">
        <f>ROUND(($D$13/$E$3*T13)+($D$13/$H$2*U13),0)</f>
        <v>844</v>
      </c>
      <c r="W13" s="171">
        <v>1.0</v>
      </c>
      <c r="X13" s="204">
        <v>3.5</v>
      </c>
      <c r="Y13" s="174">
        <f>ROUND(($D$13/$E$3*W13)+($D$13/$H$2*X13),0)</f>
        <v>626</v>
      </c>
      <c r="Z13" s="171">
        <v>1.0</v>
      </c>
      <c r="AA13" s="204">
        <v>7.5</v>
      </c>
      <c r="AB13" s="174">
        <f>ROUND(($D$13/$E$3*Z13)+($D$13/$H$2*AA13),0)</f>
        <v>844</v>
      </c>
      <c r="AC13" s="171">
        <v>1.0</v>
      </c>
      <c r="AD13" s="204">
        <v>3.5</v>
      </c>
      <c r="AE13" s="174">
        <f>ROUND(($D$13/$E$3*AC13)+($D$13/$H$2*AD13),0)</f>
        <v>626</v>
      </c>
      <c r="AF13" s="171"/>
      <c r="AG13" s="204"/>
      <c r="AH13" s="174">
        <f>ROUND(($D$13/$E$3*AF13)+($D$13/$H$2*AG13),0)</f>
        <v>0</v>
      </c>
      <c r="AI13" s="171"/>
      <c r="AJ13" s="204"/>
      <c r="AK13" s="174">
        <f>ROUND(($D$13/$E$3*AI13)+($D$13/$H$2*AJ13),0)</f>
        <v>0</v>
      </c>
      <c r="AL13" s="171"/>
      <c r="AM13" s="204"/>
      <c r="AN13" s="174">
        <f>ROUND(($D$13/$E$3*AL13)+($D$13/$H$2*AM13),0)</f>
        <v>0</v>
      </c>
      <c r="AO13" s="171"/>
      <c r="AP13" s="204"/>
      <c r="AQ13" s="174">
        <f>ROUND(($D$13/$E$3*AO13)+($D$13/$H$2*AP13),0)</f>
        <v>0</v>
      </c>
      <c r="AR13" s="171"/>
      <c r="AS13" s="204"/>
      <c r="AT13" s="174">
        <f>ROUND(($D$13/$E$3*AR13)+($D$13/$H$2*AS13),0)</f>
        <v>0</v>
      </c>
      <c r="AU13" s="171"/>
      <c r="AV13" s="204"/>
      <c r="AW13" s="174">
        <f>ROUND(($D$13/$E$3*AU13)+($D$13/$H$2*AV13),0)</f>
        <v>0</v>
      </c>
      <c r="AX13" s="171"/>
      <c r="AY13" s="204"/>
      <c r="AZ13" s="174">
        <f>ROUND(($D$13/$E$3*AX13)+($D$13/$H$2*AY13),0)</f>
        <v>0</v>
      </c>
      <c r="BA13" s="171"/>
      <c r="BB13" s="204"/>
      <c r="BC13" s="174">
        <f>ROUND(($D$13/$E$3*BA13)+($D$13/$H$2*BB13),0)</f>
        <v>0</v>
      </c>
      <c r="BD13" s="171"/>
      <c r="BE13" s="204"/>
      <c r="BF13" s="174">
        <f>ROUND(($D$13/$E$3*BD13)+($D$13/$H$2*BE13),0)</f>
        <v>0</v>
      </c>
      <c r="BG13" s="171"/>
      <c r="BH13" s="204"/>
      <c r="BI13" s="174">
        <f>ROUND(($D$13/$E$3*BG13)+($D$13/$H$2*BH13),0)</f>
        <v>0</v>
      </c>
      <c r="BJ13" s="171"/>
      <c r="BK13" s="204"/>
      <c r="BL13" s="174">
        <f>ROUND(($D$13/$E$3*BJ13)+($D$13/$H$2*BK13),0)</f>
        <v>0</v>
      </c>
      <c r="BM13" s="171"/>
      <c r="BN13" s="204"/>
      <c r="BO13" s="174">
        <f>ROUND(($D$13/$E$3*BM13)+($D$13/$H$2*BN13),0)</f>
        <v>0</v>
      </c>
      <c r="BP13" s="171"/>
      <c r="BQ13" s="204"/>
      <c r="BR13" s="174">
        <f>ROUND(($D$13/$E$3*BP13)+($D$13/$H$2*BQ13),0)</f>
        <v>0</v>
      </c>
      <c r="BS13" s="171"/>
      <c r="BT13" s="204"/>
      <c r="BU13" s="174">
        <f>ROUND(($D$13/$E$3*BS13)+($D$13/$H$2*BT13),0)</f>
        <v>0</v>
      </c>
      <c r="BV13" s="171"/>
      <c r="BW13" s="204"/>
      <c r="BX13" s="174">
        <f>ROUND(($D$13/$E$3*BV13)+($D$13/$H$2*BW13),0)</f>
        <v>0</v>
      </c>
      <c r="BY13" s="171"/>
      <c r="BZ13" s="204"/>
      <c r="CA13" s="174">
        <f>ROUND(($D$13/$E$3*BY13)+($D$13/$H$2*BZ13),0)</f>
        <v>0</v>
      </c>
      <c r="CB13" s="171"/>
      <c r="CC13" s="204"/>
      <c r="CD13" s="174">
        <f>ROUND(($D$13/$E$3*CB13)+($D$13/$H$2*CC13),0)</f>
        <v>0</v>
      </c>
      <c r="CE13" s="171"/>
      <c r="CF13" s="204"/>
      <c r="CG13" s="174">
        <f>ROUND(($D$13/$E$3*CE13)+($D$13/$H$2*CF13),0)</f>
        <v>0</v>
      </c>
      <c r="CH13" s="171"/>
      <c r="CI13" s="204"/>
      <c r="CJ13" s="174">
        <f>ROUND(($D$13/$E$3*CH13)+($D$13/$H$2*CI13),0)</f>
        <v>0</v>
      </c>
      <c r="CK13" s="171"/>
      <c r="CL13" s="204"/>
      <c r="CM13" s="174">
        <f>ROUND(($D$13/$E$3*CK13)+($D$13/$H$2*CL13),0)</f>
        <v>0</v>
      </c>
      <c r="CN13" s="171"/>
      <c r="CO13" s="204"/>
      <c r="CP13" s="174">
        <f>ROUND(($D$13/$E$3*CN13)+($D$13/$H$2*CO13),0)</f>
        <v>0</v>
      </c>
      <c r="CQ13" s="171"/>
      <c r="CR13" s="204"/>
      <c r="CS13" s="174">
        <f>ROUND(($D$13/$E$3*CQ13)+($D$13/$H$2*CR13),0)</f>
        <v>0</v>
      </c>
      <c r="CT13" s="171"/>
      <c r="CU13" s="204"/>
      <c r="CV13" s="174">
        <f>ROUND(($D$13/$E$3*CT13)+($D$13/$H$2*CU13),0)</f>
        <v>0</v>
      </c>
      <c r="CW13" s="171"/>
      <c r="CX13" s="204"/>
      <c r="CY13" s="174">
        <f>ROUND(($D$13/$E$3*CW13)+($D$13/$H$2*CX13),0)</f>
        <v>0</v>
      </c>
      <c r="CZ13" s="171"/>
      <c r="DA13" s="204"/>
      <c r="DB13" s="171"/>
      <c r="DC13" s="204"/>
    </row>
    <row r="14">
      <c r="A14" s="103">
        <v>11.0</v>
      </c>
      <c r="B14" s="122" t="s">
        <v>484</v>
      </c>
      <c r="C14" s="124" t="s">
        <v>50</v>
      </c>
      <c r="D14" s="231">
        <v>13500.0</v>
      </c>
      <c r="E14" s="115">
        <f t="shared" si="1"/>
        <v>4</v>
      </c>
      <c r="F14" s="115">
        <f t="shared" si="2"/>
        <v>1742</v>
      </c>
      <c r="G14" s="118">
        <f t="shared" si="6"/>
        <v>14</v>
      </c>
      <c r="H14" s="121">
        <f t="shared" si="3"/>
        <v>762</v>
      </c>
      <c r="I14" s="115">
        <f t="shared" si="4"/>
        <v>2504</v>
      </c>
      <c r="J14" s="127">
        <f t="shared" si="5"/>
        <v>2504</v>
      </c>
      <c r="K14" s="171"/>
      <c r="L14" s="204"/>
      <c r="M14" s="174">
        <f>ROUND(($D$14/$E$3*K14)+($D$14/$H$2*L14),0)</f>
        <v>0</v>
      </c>
      <c r="N14" s="171"/>
      <c r="O14" s="204"/>
      <c r="P14" s="174">
        <f>ROUND(($D$14/$E$3*N14)+($D$14/$H$2*O14),0)</f>
        <v>0</v>
      </c>
      <c r="Q14" s="171"/>
      <c r="R14" s="204"/>
      <c r="S14" s="174">
        <f>ROUND(($D$14/$E$3*Q14)+($D$14/$H$2*R14),0)</f>
        <v>0</v>
      </c>
      <c r="T14" s="171">
        <v>1.0</v>
      </c>
      <c r="U14" s="204">
        <v>3.5</v>
      </c>
      <c r="V14" s="174">
        <f>ROUND(($D$14/$E$3*T14)+($D$14/$H$2*U14),0)</f>
        <v>626</v>
      </c>
      <c r="W14" s="171">
        <v>1.0</v>
      </c>
      <c r="X14" s="204">
        <v>3.5</v>
      </c>
      <c r="Y14" s="174">
        <f>ROUND(($D$14/$E$3*W14)+($D$14/$H$2*X14),0)</f>
        <v>626</v>
      </c>
      <c r="Z14" s="171">
        <v>1.0</v>
      </c>
      <c r="AA14" s="204">
        <v>3.5</v>
      </c>
      <c r="AB14" s="174">
        <f>ROUND(($D$14/$E$3*Z14)+($D$14/$H$2*AA14),0)</f>
        <v>626</v>
      </c>
      <c r="AC14" s="171">
        <v>1.0</v>
      </c>
      <c r="AD14" s="204">
        <v>3.5</v>
      </c>
      <c r="AE14" s="174">
        <f>ROUND(($D$14/$E$3*AC14)+($D$14/$H$2*AD14),0)</f>
        <v>626</v>
      </c>
      <c r="AF14" s="171"/>
      <c r="AG14" s="204"/>
      <c r="AH14" s="174">
        <f>ROUND(($D$14/$E$3*AF14)+($D$14/$H$2*AG14),0)</f>
        <v>0</v>
      </c>
      <c r="AI14" s="171"/>
      <c r="AJ14" s="204"/>
      <c r="AK14" s="174">
        <f>ROUND(($D$14/$E$3*AI14)+($D$14/$H$2*AJ14),0)</f>
        <v>0</v>
      </c>
      <c r="AL14" s="171"/>
      <c r="AM14" s="204"/>
      <c r="AN14" s="174">
        <f>ROUND(($D$14/$E$3*AL14)+($D$14/$H$2*AM14),0)</f>
        <v>0</v>
      </c>
      <c r="AO14" s="171"/>
      <c r="AP14" s="204"/>
      <c r="AQ14" s="174">
        <f>ROUND(($D$14/$E$3*AO14)+($D$14/$H$2*AP14),0)</f>
        <v>0</v>
      </c>
      <c r="AR14" s="171"/>
      <c r="AS14" s="204"/>
      <c r="AT14" s="174">
        <f>ROUND(($D$14/$E$3*AR14)+($D$14/$H$2*AS14),0)</f>
        <v>0</v>
      </c>
      <c r="AU14" s="171"/>
      <c r="AV14" s="204"/>
      <c r="AW14" s="174">
        <f>ROUND(($D$14/$E$3*AU14)+($D$14/$H$2*AV14),0)</f>
        <v>0</v>
      </c>
      <c r="AX14" s="171"/>
      <c r="AY14" s="204"/>
      <c r="AZ14" s="174">
        <f>ROUND(($D$14/$E$3*AX14)+($D$14/$H$2*AY14),0)</f>
        <v>0</v>
      </c>
      <c r="BA14" s="171"/>
      <c r="BB14" s="204"/>
      <c r="BC14" s="174">
        <f>ROUND(($D$14/$E$3*BA14)+($D$14/$H$2*BB14),0)</f>
        <v>0</v>
      </c>
      <c r="BD14" s="171"/>
      <c r="BE14" s="204"/>
      <c r="BF14" s="174">
        <f>ROUND(($D$14/$E$3*BD14)+($D$14/$H$2*BE14),0)</f>
        <v>0</v>
      </c>
      <c r="BG14" s="171"/>
      <c r="BH14" s="204"/>
      <c r="BI14" s="174">
        <f>ROUND(($D$14/$E$3*BG14)+($D$14/$H$2*BH14),0)</f>
        <v>0</v>
      </c>
      <c r="BJ14" s="171"/>
      <c r="BK14" s="204"/>
      <c r="BL14" s="174">
        <f>ROUND(($D$14/$E$3*BJ14)+($D$14/$H$2*BK14),0)</f>
        <v>0</v>
      </c>
      <c r="BM14" s="171"/>
      <c r="BN14" s="204"/>
      <c r="BO14" s="174">
        <f>ROUND(($D$14/$E$3*BM14)+($D$14/$H$2*BN14),0)</f>
        <v>0</v>
      </c>
      <c r="BP14" s="171"/>
      <c r="BQ14" s="204"/>
      <c r="BR14" s="174">
        <f>ROUND(($D$14/$E$3*BP14)+($D$14/$H$2*BQ14),0)</f>
        <v>0</v>
      </c>
      <c r="BS14" s="171"/>
      <c r="BT14" s="204"/>
      <c r="BU14" s="174">
        <f>ROUND(($D$14/$E$3*BS14)+($D$14/$H$2*BT14),0)</f>
        <v>0</v>
      </c>
      <c r="BV14" s="171"/>
      <c r="BW14" s="204"/>
      <c r="BX14" s="174">
        <f>ROUND(($D$14/$E$3*BV14)+($D$14/$H$2*BW14),0)</f>
        <v>0</v>
      </c>
      <c r="BY14" s="171"/>
      <c r="BZ14" s="204"/>
      <c r="CA14" s="174">
        <f>ROUND(($D$14/$E$3*BY14)+($D$14/$H$2*BZ14),0)</f>
        <v>0</v>
      </c>
      <c r="CB14" s="171"/>
      <c r="CC14" s="204"/>
      <c r="CD14" s="174">
        <f>ROUND(($D$14/$E$3*CB14)+($D$14/$H$2*CC14),0)</f>
        <v>0</v>
      </c>
      <c r="CE14" s="171"/>
      <c r="CF14" s="204"/>
      <c r="CG14" s="174">
        <f>ROUND(($D$14/$E$3*CE14)+($D$14/$H$2*CF14),0)</f>
        <v>0</v>
      </c>
      <c r="CH14" s="171"/>
      <c r="CI14" s="204"/>
      <c r="CJ14" s="174">
        <f>ROUND(($D$14/$E$3*CH14)+($D$14/$H$2*CI14),0)</f>
        <v>0</v>
      </c>
      <c r="CK14" s="171"/>
      <c r="CL14" s="204"/>
      <c r="CM14" s="174">
        <f>ROUND(($D$14/$E$3*CK14)+($D$14/$H$2*CL14),0)</f>
        <v>0</v>
      </c>
      <c r="CN14" s="171"/>
      <c r="CO14" s="204"/>
      <c r="CP14" s="174">
        <f>ROUND(($D$14/$E$3*CN14)+($D$14/$H$2*CO14),0)</f>
        <v>0</v>
      </c>
      <c r="CQ14" s="171"/>
      <c r="CR14" s="204"/>
      <c r="CS14" s="174">
        <f>ROUND(($D$14/$E$3*CQ14)+($D$14/$H$2*CR14),0)</f>
        <v>0</v>
      </c>
      <c r="CT14" s="171"/>
      <c r="CU14" s="204"/>
      <c r="CV14" s="174">
        <f>ROUND(($D$14/$E$3*CT14)+($D$14/$H$2*CU14),0)</f>
        <v>0</v>
      </c>
      <c r="CW14" s="171"/>
      <c r="CX14" s="204"/>
      <c r="CY14" s="174">
        <f>ROUND(($D$14/$E$3*CW14)+($D$14/$H$2*CX14),0)</f>
        <v>0</v>
      </c>
      <c r="CZ14" s="171"/>
      <c r="DA14" s="204"/>
      <c r="DB14" s="171"/>
      <c r="DC14" s="204"/>
    </row>
    <row r="15" ht="15.75" customHeight="1">
      <c r="A15" s="103">
        <v>12.0</v>
      </c>
      <c r="B15" s="321" t="s">
        <v>510</v>
      </c>
      <c r="C15" s="322" t="s">
        <v>50</v>
      </c>
      <c r="D15" s="323">
        <v>13500.0</v>
      </c>
      <c r="E15" s="115">
        <f t="shared" si="1"/>
        <v>2</v>
      </c>
      <c r="F15" s="115">
        <f t="shared" si="2"/>
        <v>871</v>
      </c>
      <c r="G15" s="118">
        <f t="shared" si="6"/>
        <v>7</v>
      </c>
      <c r="H15" s="121">
        <f t="shared" si="3"/>
        <v>381</v>
      </c>
      <c r="I15" s="115">
        <f t="shared" si="4"/>
        <v>1252</v>
      </c>
      <c r="J15" s="127">
        <f t="shared" si="5"/>
        <v>1252</v>
      </c>
      <c r="K15" s="324"/>
      <c r="L15" s="172"/>
      <c r="M15" s="174">
        <f>ROUND(($D$15/$E$3*K15)+($D$15/$H$2*L15),0)</f>
        <v>0</v>
      </c>
      <c r="N15" s="324"/>
      <c r="O15" s="172"/>
      <c r="P15" s="174">
        <f>ROUND(($D$15/$E$3*N15)+($D$15/$H$2*O15),0)</f>
        <v>0</v>
      </c>
      <c r="Q15" s="324"/>
      <c r="R15" s="172"/>
      <c r="S15" s="174">
        <f>ROUND(($D$15/$E$3*Q15)+($D$15/$H$2*R15),0)</f>
        <v>0</v>
      </c>
      <c r="T15" s="171">
        <v>1.0</v>
      </c>
      <c r="U15" s="204">
        <v>3.5</v>
      </c>
      <c r="V15" s="174">
        <f>ROUND(($D$15/$E$3*T15)+($D$15/$H$2*U15),0)</f>
        <v>626</v>
      </c>
      <c r="W15" s="171">
        <v>1.0</v>
      </c>
      <c r="X15" s="204">
        <v>3.5</v>
      </c>
      <c r="Y15" s="174">
        <f>ROUND(($D$15/$E$3*W15)+($D$15/$H$2*X15),0)</f>
        <v>626</v>
      </c>
      <c r="Z15" s="324"/>
      <c r="AA15" s="172"/>
      <c r="AB15" s="174">
        <f>ROUND(($D$15/$E$3*Z15)+($D$15/$H$2*AA15),0)</f>
        <v>0</v>
      </c>
      <c r="AC15" s="324"/>
      <c r="AD15" s="172"/>
      <c r="AE15" s="174">
        <f>ROUND(($D$15/$E$3*AC15)+($D$15/$H$2*AD15),0)</f>
        <v>0</v>
      </c>
      <c r="AF15" s="324"/>
      <c r="AG15" s="172"/>
      <c r="AH15" s="174">
        <f>ROUND(($D$15/$E$3*AF15)+($D$15/$H$2*AG15),0)</f>
        <v>0</v>
      </c>
      <c r="AI15" s="324"/>
      <c r="AJ15" s="172"/>
      <c r="AK15" s="174">
        <f>ROUND(($D$15/$E$3*AI15)+($D$15/$H$2*AJ15),0)</f>
        <v>0</v>
      </c>
      <c r="AL15" s="324"/>
      <c r="AM15" s="172"/>
      <c r="AN15" s="174">
        <f>ROUND(($D$15/$E$3*AL15)+($D$15/$H$2*AM15),0)</f>
        <v>0</v>
      </c>
      <c r="AO15" s="324"/>
      <c r="AP15" s="172"/>
      <c r="AQ15" s="174">
        <f>ROUND(($D$15/$E$3*AO15)+($D$15/$H$2*AP15),0)</f>
        <v>0</v>
      </c>
      <c r="AR15" s="324"/>
      <c r="AS15" s="172"/>
      <c r="AT15" s="174">
        <f>ROUND(($D$15/$E$3*AR15)+($D$15/$H$2*AS15),0)</f>
        <v>0</v>
      </c>
      <c r="AU15" s="324"/>
      <c r="AV15" s="172"/>
      <c r="AW15" s="174">
        <f>ROUND(($D$15/$E$3*AU15)+($D$15/$H$2*AV15),0)</f>
        <v>0</v>
      </c>
      <c r="AX15" s="324"/>
      <c r="AY15" s="172"/>
      <c r="AZ15" s="174">
        <f>ROUND(($D$15/$E$3*AX15)+($D$15/$H$2*AY15),0)</f>
        <v>0</v>
      </c>
      <c r="BA15" s="324"/>
      <c r="BB15" s="172"/>
      <c r="BC15" s="174">
        <f>ROUND(($D$15/$E$3*BA15)+($D$15/$H$2*BB15),0)</f>
        <v>0</v>
      </c>
      <c r="BD15" s="324"/>
      <c r="BE15" s="172"/>
      <c r="BF15" s="174">
        <f>ROUND(($D$15/$E$3*BD15)+($D$15/$H$2*BE15),0)</f>
        <v>0</v>
      </c>
      <c r="BG15" s="324"/>
      <c r="BH15" s="172"/>
      <c r="BI15" s="174">
        <f>ROUND(($D$15/$E$3*BG15)+($D$15/$H$2*BH15),0)</f>
        <v>0</v>
      </c>
      <c r="BJ15" s="324"/>
      <c r="BK15" s="172"/>
      <c r="BL15" s="174">
        <f>ROUND(($D$15/$E$3*BJ15)+($D$15/$H$2*BK15),0)</f>
        <v>0</v>
      </c>
      <c r="BM15" s="324"/>
      <c r="BN15" s="172"/>
      <c r="BO15" s="174">
        <f>ROUND(($D$15/$E$3*BM15)+($D$15/$H$2*BN15),0)</f>
        <v>0</v>
      </c>
      <c r="BP15" s="324"/>
      <c r="BQ15" s="172"/>
      <c r="BR15" s="174">
        <f>ROUND(($D$15/$E$3*BP15)+($D$15/$H$2*BQ15),0)</f>
        <v>0</v>
      </c>
      <c r="BS15" s="324"/>
      <c r="BT15" s="172"/>
      <c r="BU15" s="174">
        <f>ROUND(($D$15/$E$3*BS15)+($D$15/$H$2*BT15),0)</f>
        <v>0</v>
      </c>
      <c r="BV15" s="324"/>
      <c r="BW15" s="172"/>
      <c r="BX15" s="174">
        <f>ROUND(($D$15/$E$3*BV15)+($D$15/$H$2*BW15),0)</f>
        <v>0</v>
      </c>
      <c r="BY15" s="324"/>
      <c r="BZ15" s="172"/>
      <c r="CA15" s="174">
        <f>ROUND(($D$15/$E$3*BY15)+($D$15/$H$2*BZ15),0)</f>
        <v>0</v>
      </c>
      <c r="CB15" s="324"/>
      <c r="CC15" s="172"/>
      <c r="CD15" s="174">
        <f>ROUND(($D$15/$E$3*CB15)+($D$15/$H$2*CC15),0)</f>
        <v>0</v>
      </c>
      <c r="CE15" s="324"/>
      <c r="CF15" s="172"/>
      <c r="CG15" s="174">
        <f>ROUND(($D$15/$E$3*CE15)+($D$15/$H$2*CF15),0)</f>
        <v>0</v>
      </c>
      <c r="CH15" s="324"/>
      <c r="CI15" s="172"/>
      <c r="CJ15" s="174">
        <f>ROUND(($D$15/$E$3*CH15)+($D$15/$H$2*CI15),0)</f>
        <v>0</v>
      </c>
      <c r="CK15" s="324"/>
      <c r="CL15" s="172"/>
      <c r="CM15" s="174">
        <f>ROUND(($D$15/$E$3*CK15)+($D$15/$H$2*CL15),0)</f>
        <v>0</v>
      </c>
      <c r="CN15" s="324"/>
      <c r="CO15" s="172"/>
      <c r="CP15" s="174">
        <f>ROUND(($D$15/$E$3*CN15)+($D$15/$H$2*CO15),0)</f>
        <v>0</v>
      </c>
      <c r="CQ15" s="324"/>
      <c r="CR15" s="172"/>
      <c r="CS15" s="174">
        <f>ROUND(($D$15/$E$3*CQ15)+($D$15/$H$2*CR15),0)</f>
        <v>0</v>
      </c>
      <c r="CT15" s="324"/>
      <c r="CU15" s="172"/>
      <c r="CV15" s="174">
        <f>ROUND(($D$15/$E$3*CT15)+($D$15/$H$2*CU15),0)</f>
        <v>0</v>
      </c>
      <c r="CW15" s="324"/>
      <c r="CX15" s="172"/>
      <c r="CY15" s="174">
        <f>ROUND(($D$15/$E$3*CW15)+($D$15/$H$2*CX15),0)</f>
        <v>0</v>
      </c>
      <c r="CZ15" s="324"/>
      <c r="DA15" s="172"/>
      <c r="DB15" s="324"/>
      <c r="DC15" s="172"/>
    </row>
    <row r="16" ht="15.75" customHeight="1">
      <c r="A16" s="103">
        <v>13.0</v>
      </c>
      <c r="B16" s="234" t="s">
        <v>530</v>
      </c>
      <c r="C16" s="322" t="s">
        <v>50</v>
      </c>
      <c r="D16" s="234">
        <v>13500.0</v>
      </c>
      <c r="E16" s="115">
        <f t="shared" si="1"/>
        <v>2</v>
      </c>
      <c r="F16" s="115">
        <f t="shared" si="2"/>
        <v>871</v>
      </c>
      <c r="G16" s="118">
        <f t="shared" si="6"/>
        <v>7</v>
      </c>
      <c r="H16" s="121">
        <f t="shared" si="3"/>
        <v>381</v>
      </c>
      <c r="I16" s="115">
        <f t="shared" si="4"/>
        <v>1252</v>
      </c>
      <c r="J16" s="127">
        <f t="shared" si="5"/>
        <v>1252</v>
      </c>
      <c r="K16" s="324"/>
      <c r="L16" s="172"/>
      <c r="M16" s="174">
        <f>ROUND(($D$16/$E$3*K16)+($D$16/$H$2*L16),0)</f>
        <v>0</v>
      </c>
      <c r="N16" s="324"/>
      <c r="O16" s="172"/>
      <c r="P16" s="174">
        <f>ROUND(($D$16/$E$3*N16)+($D$16/$H$2*O16),0)</f>
        <v>0</v>
      </c>
      <c r="Q16" s="324"/>
      <c r="R16" s="172"/>
      <c r="S16" s="174">
        <f>ROUND(($D$16/$E$3*Q16)+($D$16/$H$2*R16),0)</f>
        <v>0</v>
      </c>
      <c r="T16" s="171">
        <v>1.0</v>
      </c>
      <c r="U16" s="204">
        <v>3.5</v>
      </c>
      <c r="V16" s="174">
        <f>ROUND(($D$16/$E$3*T16)+($D$16/$H$2*U16),0)</f>
        <v>626</v>
      </c>
      <c r="W16" s="171">
        <v>1.0</v>
      </c>
      <c r="X16" s="204">
        <v>3.5</v>
      </c>
      <c r="Y16" s="174">
        <f>ROUND(($D$16/$E$3*W16)+($D$16/$H$2*X16),0)</f>
        <v>626</v>
      </c>
      <c r="Z16" s="324"/>
      <c r="AA16" s="172"/>
      <c r="AB16" s="174">
        <f>ROUND(($D$16/$E$3*Z16)+($D$16/$H$2*AA16),0)</f>
        <v>0</v>
      </c>
      <c r="AC16" s="324"/>
      <c r="AD16" s="172"/>
      <c r="AE16" s="174">
        <f>ROUND(($D$16/$E$3*AC16)+($D$16/$H$2*AD16),0)</f>
        <v>0</v>
      </c>
      <c r="AF16" s="324"/>
      <c r="AG16" s="172"/>
      <c r="AH16" s="174">
        <f>ROUND(($D$16/$E$3*AF16)+($D$16/$H$2*AG16),0)</f>
        <v>0</v>
      </c>
      <c r="AI16" s="324"/>
      <c r="AJ16" s="172"/>
      <c r="AK16" s="174">
        <f>ROUND(($D$16/$E$3*AI16)+($D$16/$H$2*AJ16),0)</f>
        <v>0</v>
      </c>
      <c r="AL16" s="324"/>
      <c r="AM16" s="172"/>
      <c r="AN16" s="174">
        <f>ROUND(($D$16/$E$3*AL16)+($D$16/$H$2*AM16),0)</f>
        <v>0</v>
      </c>
      <c r="AO16" s="324"/>
      <c r="AP16" s="172"/>
      <c r="AQ16" s="174">
        <f>ROUND(($D$16/$E$3*AO16)+($D$16/$H$2*AP16),0)</f>
        <v>0</v>
      </c>
      <c r="AR16" s="324"/>
      <c r="AS16" s="172"/>
      <c r="AT16" s="174">
        <f>ROUND(($D$16/$E$3*AR16)+($D$16/$H$2*AS16),0)</f>
        <v>0</v>
      </c>
      <c r="AU16" s="324"/>
      <c r="AV16" s="172"/>
      <c r="AW16" s="174">
        <f>ROUND(($D$16/$E$3*AU16)+($D$16/$H$2*AV16),0)</f>
        <v>0</v>
      </c>
      <c r="AX16" s="324"/>
      <c r="AY16" s="172"/>
      <c r="AZ16" s="174">
        <f>ROUND(($D$16/$E$3*AX16)+($D$16/$H$2*AY16),0)</f>
        <v>0</v>
      </c>
      <c r="BA16" s="324"/>
      <c r="BB16" s="172"/>
      <c r="BC16" s="174">
        <f>ROUND(($D$16/$E$3*BA16)+($D$16/$H$2*BB16),0)</f>
        <v>0</v>
      </c>
      <c r="BD16" s="324"/>
      <c r="BE16" s="172"/>
      <c r="BF16" s="174">
        <f>ROUND(($D$16/$E$3*BD16)+($D$16/$H$2*BE16),0)</f>
        <v>0</v>
      </c>
      <c r="BG16" s="324"/>
      <c r="BH16" s="172"/>
      <c r="BI16" s="174">
        <f>ROUND(($D$16/$E$3*BG16)+($D$16/$H$2*BH16),0)</f>
        <v>0</v>
      </c>
      <c r="BJ16" s="324"/>
      <c r="BK16" s="172"/>
      <c r="BL16" s="174">
        <f>ROUND(($D$16/$E$3*BJ16)+($D$16/$H$2*BK16),0)</f>
        <v>0</v>
      </c>
      <c r="BM16" s="324"/>
      <c r="BN16" s="172"/>
      <c r="BO16" s="174">
        <f>ROUND(($D$16/$E$3*BM16)+($D$16/$H$2*BN16),0)</f>
        <v>0</v>
      </c>
      <c r="BP16" s="324"/>
      <c r="BQ16" s="172"/>
      <c r="BR16" s="174">
        <f>ROUND(($D$16/$E$3*BP16)+($D$16/$H$2*BQ16),0)</f>
        <v>0</v>
      </c>
      <c r="BS16" s="324"/>
      <c r="BT16" s="172"/>
      <c r="BU16" s="174">
        <f>ROUND(($D$16/$E$3*BS16)+($D$16/$H$2*BT16),0)</f>
        <v>0</v>
      </c>
      <c r="BV16" s="324"/>
      <c r="BW16" s="172"/>
      <c r="BX16" s="174">
        <f>ROUND(($D$16/$E$3*BV16)+($D$16/$H$2*BW16),0)</f>
        <v>0</v>
      </c>
      <c r="BY16" s="324"/>
      <c r="BZ16" s="172"/>
      <c r="CA16" s="174">
        <f>ROUND(($D$16/$E$3*BY16)+($D$16/$H$2*BZ16),0)</f>
        <v>0</v>
      </c>
      <c r="CB16" s="324"/>
      <c r="CC16" s="172"/>
      <c r="CD16" s="174">
        <f>ROUND(($D$16/$E$3*CB16)+($D$16/$H$2*CC16),0)</f>
        <v>0</v>
      </c>
      <c r="CE16" s="324"/>
      <c r="CF16" s="172"/>
      <c r="CG16" s="174">
        <f>ROUND(($D$16/$E$3*CE16)+($D$16/$H$2*CF16),0)</f>
        <v>0</v>
      </c>
      <c r="CH16" s="324"/>
      <c r="CI16" s="172"/>
      <c r="CJ16" s="174">
        <f>ROUND(($D$16/$E$3*CH16)+($D$16/$H$2*CI16),0)</f>
        <v>0</v>
      </c>
      <c r="CK16" s="324"/>
      <c r="CL16" s="172"/>
      <c r="CM16" s="174">
        <f>ROUND(($D$16/$E$3*CK16)+($D$16/$H$2*CL16),0)</f>
        <v>0</v>
      </c>
      <c r="CN16" s="324"/>
      <c r="CO16" s="172"/>
      <c r="CP16" s="174">
        <f>ROUND(($D$16/$E$3*CN16)+($D$16/$H$2*CO16),0)</f>
        <v>0</v>
      </c>
      <c r="CQ16" s="324"/>
      <c r="CR16" s="172"/>
      <c r="CS16" s="174">
        <f>ROUND(($D$16/$E$3*CQ16)+($D$16/$H$2*CR16),0)</f>
        <v>0</v>
      </c>
      <c r="CT16" s="324"/>
      <c r="CU16" s="172"/>
      <c r="CV16" s="174">
        <f>ROUND(($D$16/$E$3*CT16)+($D$16/$H$2*CU16),0)</f>
        <v>0</v>
      </c>
      <c r="CW16" s="324"/>
      <c r="CX16" s="172"/>
      <c r="CY16" s="174">
        <f>ROUND(($D$16/$E$3*CW16)+($D$16/$H$2*CX16),0)</f>
        <v>0</v>
      </c>
      <c r="CZ16" s="324"/>
      <c r="DA16" s="172"/>
      <c r="DB16" s="324"/>
      <c r="DC16" s="172"/>
    </row>
    <row r="17" ht="15.75" customHeight="1">
      <c r="A17" s="103">
        <v>14.0</v>
      </c>
      <c r="B17" s="122" t="s">
        <v>551</v>
      </c>
      <c r="C17" s="122" t="s">
        <v>50</v>
      </c>
      <c r="D17" s="231">
        <v>13500.0</v>
      </c>
      <c r="E17" s="115">
        <f t="shared" si="1"/>
        <v>4</v>
      </c>
      <c r="F17" s="115">
        <f t="shared" si="2"/>
        <v>1742</v>
      </c>
      <c r="G17" s="118">
        <f t="shared" si="6"/>
        <v>12.5</v>
      </c>
      <c r="H17" s="121">
        <f t="shared" si="3"/>
        <v>680</v>
      </c>
      <c r="I17" s="115">
        <f t="shared" si="4"/>
        <v>2422</v>
      </c>
      <c r="J17" s="127">
        <f t="shared" si="5"/>
        <v>2422</v>
      </c>
      <c r="K17" s="171"/>
      <c r="L17" s="204"/>
      <c r="M17" s="174">
        <f>ROUND(($D$17/$E$3*K17)+($D$17/$H$2*L17),0)</f>
        <v>0</v>
      </c>
      <c r="N17" s="171"/>
      <c r="O17" s="204"/>
      <c r="P17" s="174">
        <f>ROUND(($D$17/$E$3*N17)+($D$17/$H$2*O17),0)</f>
        <v>0</v>
      </c>
      <c r="Q17" s="171"/>
      <c r="R17" s="204"/>
      <c r="S17" s="174">
        <f>ROUND(($D$17/$E$3*Q17)+($D$17/$H$2*R17),0)</f>
        <v>0</v>
      </c>
      <c r="T17" s="171">
        <v>1.0</v>
      </c>
      <c r="U17" s="204">
        <v>3.5</v>
      </c>
      <c r="V17" s="174">
        <f>ROUND(($D$17/$E$3*T17)+($D$17/$H$2*U17),0)</f>
        <v>626</v>
      </c>
      <c r="W17" s="171">
        <v>1.0</v>
      </c>
      <c r="X17" s="204">
        <v>3.5</v>
      </c>
      <c r="Y17" s="174">
        <f>ROUND(($D$17/$E$3*W17)+($D$17/$H$2*X17),0)</f>
        <v>626</v>
      </c>
      <c r="Z17" s="171">
        <v>1.0</v>
      </c>
      <c r="AA17" s="204">
        <v>2.0</v>
      </c>
      <c r="AB17" s="174">
        <f>ROUND(($D$17/$E$3*Z17)+($D$17/$H$2*AA17),0)</f>
        <v>544</v>
      </c>
      <c r="AC17" s="171">
        <v>1.0</v>
      </c>
      <c r="AD17" s="204">
        <v>3.5</v>
      </c>
      <c r="AE17" s="174">
        <f>ROUND(($D$17/$E$3*AC17)+($D$17/$H$2*AD17),0)</f>
        <v>626</v>
      </c>
      <c r="AF17" s="171"/>
      <c r="AG17" s="204"/>
      <c r="AH17" s="174">
        <f>ROUND(($D$17/$E$3*AF17)+($D$17/$H$2*AG17),0)</f>
        <v>0</v>
      </c>
      <c r="AI17" s="171"/>
      <c r="AJ17" s="204"/>
      <c r="AK17" s="174">
        <f>ROUND(($D$17/$E$3*AI17)+($D$17/$H$2*AJ17),0)</f>
        <v>0</v>
      </c>
      <c r="AL17" s="171"/>
      <c r="AM17" s="204"/>
      <c r="AN17" s="174">
        <f>ROUND(($D$17/$E$3*AL17)+($D$17/$H$2*AM17),0)</f>
        <v>0</v>
      </c>
      <c r="AO17" s="171"/>
      <c r="AP17" s="204"/>
      <c r="AQ17" s="174">
        <f>ROUND(($D$17/$E$3*AO17)+($D$17/$H$2*AP17),0)</f>
        <v>0</v>
      </c>
      <c r="AR17" s="171"/>
      <c r="AS17" s="204"/>
      <c r="AT17" s="174">
        <f>ROUND(($D$17/$E$3*AR17)+($D$17/$H$2*AS17),0)</f>
        <v>0</v>
      </c>
      <c r="AU17" s="171"/>
      <c r="AV17" s="204"/>
      <c r="AW17" s="174">
        <f>ROUND(($D$17/$E$3*AU17)+($D$17/$H$2*AV17),0)</f>
        <v>0</v>
      </c>
      <c r="AX17" s="171"/>
      <c r="AY17" s="204"/>
      <c r="AZ17" s="174">
        <f>ROUND(($D$17/$E$3*AX17)+($D$17/$H$2*AY17),0)</f>
        <v>0</v>
      </c>
      <c r="BA17" s="171"/>
      <c r="BB17" s="204"/>
      <c r="BC17" s="174">
        <f>ROUND(($D$17/$E$3*BA17)+($D$17/$H$2*BB17),0)</f>
        <v>0</v>
      </c>
      <c r="BD17" s="171"/>
      <c r="BE17" s="204"/>
      <c r="BF17" s="174">
        <f>ROUND(($D$17/$E$3*BD17)+($D$17/$H$2*BE17),0)</f>
        <v>0</v>
      </c>
      <c r="BG17" s="171"/>
      <c r="BH17" s="204"/>
      <c r="BI17" s="174">
        <f>ROUND(($D$17/$E$3*BG17)+($D$17/$H$2*BH17),0)</f>
        <v>0</v>
      </c>
      <c r="BJ17" s="171"/>
      <c r="BK17" s="204"/>
      <c r="BL17" s="174">
        <f>ROUND(($D$17/$E$3*BJ17)+($D$17/$H$2*BK17),0)</f>
        <v>0</v>
      </c>
      <c r="BM17" s="171"/>
      <c r="BN17" s="204"/>
      <c r="BO17" s="174">
        <f>ROUND(($D$17/$E$3*BM17)+($D$17/$H$2*BN17),0)</f>
        <v>0</v>
      </c>
      <c r="BP17" s="171"/>
      <c r="BQ17" s="204"/>
      <c r="BR17" s="174">
        <f>ROUND(($D$17/$E$3*BP17)+($D$17/$H$2*BQ17),0)</f>
        <v>0</v>
      </c>
      <c r="BS17" s="171"/>
      <c r="BT17" s="204"/>
      <c r="BU17" s="174">
        <f>ROUND(($D$17/$E$3*BS17)+($D$17/$H$2*BT17),0)</f>
        <v>0</v>
      </c>
      <c r="BV17" s="171"/>
      <c r="BW17" s="204"/>
      <c r="BX17" s="174">
        <f>ROUND(($D$17/$E$3*BV17)+($D$17/$H$2*BW17),0)</f>
        <v>0</v>
      </c>
      <c r="BY17" s="171"/>
      <c r="BZ17" s="204"/>
      <c r="CA17" s="174">
        <f>ROUND(($D$17/$E$3*BY17)+($D$17/$H$2*BZ17),0)</f>
        <v>0</v>
      </c>
      <c r="CB17" s="171"/>
      <c r="CC17" s="204"/>
      <c r="CD17" s="174">
        <f>ROUND(($D$17/$E$3*CB17)+($D$17/$H$2*CC17),0)</f>
        <v>0</v>
      </c>
      <c r="CE17" s="171"/>
      <c r="CF17" s="204"/>
      <c r="CG17" s="174">
        <f>ROUND(($D$17/$E$3*CE17)+($D$17/$H$2*CF17),0)</f>
        <v>0</v>
      </c>
      <c r="CH17" s="171"/>
      <c r="CI17" s="204"/>
      <c r="CJ17" s="174">
        <f>ROUND(($D$17/$E$3*CH17)+($D$17/$H$2*CI17),0)</f>
        <v>0</v>
      </c>
      <c r="CK17" s="171"/>
      <c r="CL17" s="204"/>
      <c r="CM17" s="174">
        <f>ROUND(($D$17/$E$3*CK17)+($D$17/$H$2*CL17),0)</f>
        <v>0</v>
      </c>
      <c r="CN17" s="171"/>
      <c r="CO17" s="204"/>
      <c r="CP17" s="174">
        <f>ROUND(($D$17/$E$3*CN17)+($D$17/$H$2*CO17),0)</f>
        <v>0</v>
      </c>
      <c r="CQ17" s="171"/>
      <c r="CR17" s="204"/>
      <c r="CS17" s="174">
        <f>ROUND(($D$17/$E$3*CQ17)+($D$17/$H$2*CR17),0)</f>
        <v>0</v>
      </c>
      <c r="CT17" s="171"/>
      <c r="CU17" s="204"/>
      <c r="CV17" s="174">
        <f>ROUND(($D$17/$E$3*CT17)+($D$17/$H$2*CU17),0)</f>
        <v>0</v>
      </c>
      <c r="CW17" s="171"/>
      <c r="CX17" s="204"/>
      <c r="CY17" s="174">
        <f>ROUND(($D$17/$E$3*CW17)+($D$17/$H$2*CX17),0)</f>
        <v>0</v>
      </c>
      <c r="CZ17" s="171"/>
      <c r="DA17" s="204"/>
      <c r="DB17" s="171"/>
      <c r="DC17" s="204"/>
    </row>
    <row r="18">
      <c r="A18" s="103">
        <v>15.0</v>
      </c>
      <c r="B18" s="299" t="s">
        <v>554</v>
      </c>
      <c r="C18" s="300" t="s">
        <v>50</v>
      </c>
      <c r="D18" s="301">
        <v>13500.0</v>
      </c>
      <c r="E18" s="115">
        <f t="shared" si="1"/>
        <v>3</v>
      </c>
      <c r="F18" s="115">
        <f t="shared" si="2"/>
        <v>1306</v>
      </c>
      <c r="G18" s="118">
        <f t="shared" si="6"/>
        <v>10.5</v>
      </c>
      <c r="H18" s="121">
        <f t="shared" si="3"/>
        <v>572</v>
      </c>
      <c r="I18" s="115">
        <f t="shared" si="4"/>
        <v>1878</v>
      </c>
      <c r="J18" s="127">
        <f t="shared" si="5"/>
        <v>1878</v>
      </c>
      <c r="K18" s="171"/>
      <c r="L18" s="204"/>
      <c r="M18" s="174">
        <f>ROUND(($D$18/$E$3*K18)+($D$18/$H$2*L18),0)</f>
        <v>0</v>
      </c>
      <c r="N18" s="171"/>
      <c r="O18" s="204"/>
      <c r="P18" s="174">
        <f>ROUND(($D$18/$E$3*N18)+($D$18/$H$2*O18),0)</f>
        <v>0</v>
      </c>
      <c r="Q18" s="171"/>
      <c r="R18" s="204"/>
      <c r="S18" s="174">
        <f>ROUND(($D$18/$E$3*Q18)+($D$18/$H$2*R18),0)</f>
        <v>0</v>
      </c>
      <c r="T18" s="171"/>
      <c r="U18" s="204"/>
      <c r="V18" s="174">
        <f>ROUND(($D$18/$E$3*T18)+($D$18/$H$2*U18),0)</f>
        <v>0</v>
      </c>
      <c r="W18" s="171">
        <v>1.0</v>
      </c>
      <c r="X18" s="204">
        <v>3.5</v>
      </c>
      <c r="Y18" s="174">
        <f>ROUND(($D$18/$E$3*W18)+($D$18/$H$2*X18),0)</f>
        <v>626</v>
      </c>
      <c r="Z18" s="171">
        <v>1.0</v>
      </c>
      <c r="AA18" s="204">
        <v>3.5</v>
      </c>
      <c r="AB18" s="174">
        <f>ROUND(($D$18/$E$3*Z18)+($D$18/$H$2*AA18),0)</f>
        <v>626</v>
      </c>
      <c r="AC18" s="171">
        <v>1.0</v>
      </c>
      <c r="AD18" s="204">
        <v>3.5</v>
      </c>
      <c r="AE18" s="174">
        <f>ROUND(($D$18/$E$3*AC18)+($D$18/$H$2*AD18),0)</f>
        <v>626</v>
      </c>
      <c r="AF18" s="171"/>
      <c r="AG18" s="204"/>
      <c r="AH18" s="174">
        <f>ROUND(($D$18/$E$3*AF18)+($D$18/$H$2*AG18),0)</f>
        <v>0</v>
      </c>
      <c r="AI18" s="171"/>
      <c r="AJ18" s="204"/>
      <c r="AK18" s="174">
        <f>ROUND(($D$18/$E$3*AI18)+($D$18/$H$2*AJ18),0)</f>
        <v>0</v>
      </c>
      <c r="AL18" s="171"/>
      <c r="AM18" s="204"/>
      <c r="AN18" s="174">
        <f>ROUND(($D$18/$E$3*AL18)+($D$18/$H$2*AM18),0)</f>
        <v>0</v>
      </c>
      <c r="AO18" s="171"/>
      <c r="AP18" s="204"/>
      <c r="AQ18" s="174">
        <f>ROUND(($D$18/$E$3*AO18)+($D$18/$H$2*AP18),0)</f>
        <v>0</v>
      </c>
      <c r="AR18" s="171"/>
      <c r="AS18" s="204"/>
      <c r="AT18" s="174">
        <f>ROUND(($D$18/$E$3*AR18)+($D$18/$H$2*AS18),0)</f>
        <v>0</v>
      </c>
      <c r="AU18" s="171"/>
      <c r="AV18" s="204"/>
      <c r="AW18" s="174">
        <f>ROUND(($D$18/$E$3*AU18)+($D$18/$H$2*AV18),0)</f>
        <v>0</v>
      </c>
      <c r="AX18" s="171"/>
      <c r="AY18" s="204"/>
      <c r="AZ18" s="174">
        <f>ROUND(($D$18/$E$3*AX18)+($D$18/$H$2*AY18),0)</f>
        <v>0</v>
      </c>
      <c r="BA18" s="171"/>
      <c r="BB18" s="204"/>
      <c r="BC18" s="174">
        <f>ROUND(($D$18/$E$3*BA18)+($D$18/$H$2*BB18),0)</f>
        <v>0</v>
      </c>
      <c r="BD18" s="171"/>
      <c r="BE18" s="204"/>
      <c r="BF18" s="174">
        <f>ROUND(($D$18/$E$3*BD18)+($D$18/$H$2*BE18),0)</f>
        <v>0</v>
      </c>
      <c r="BG18" s="171"/>
      <c r="BH18" s="204"/>
      <c r="BI18" s="174">
        <f>ROUND(($D$18/$E$3*BG18)+($D$18/$H$2*BH18),0)</f>
        <v>0</v>
      </c>
      <c r="BJ18" s="171"/>
      <c r="BK18" s="204"/>
      <c r="BL18" s="174">
        <f>ROUND(($D$18/$E$3*BJ18)+($D$18/$H$2*BK18),0)</f>
        <v>0</v>
      </c>
      <c r="BM18" s="171"/>
      <c r="BN18" s="204"/>
      <c r="BO18" s="174">
        <f>ROUND(($D$18/$E$3*BM18)+($D$18/$H$2*BN18),0)</f>
        <v>0</v>
      </c>
      <c r="BP18" s="171"/>
      <c r="BQ18" s="204"/>
      <c r="BR18" s="174">
        <f>ROUND(($D$18/$E$3*BP18)+($D$18/$H$2*BQ18),0)</f>
        <v>0</v>
      </c>
      <c r="BS18" s="171"/>
      <c r="BT18" s="204"/>
      <c r="BU18" s="174">
        <f>ROUND(($D$18/$E$3*BS18)+($D$18/$H$2*BT18),0)</f>
        <v>0</v>
      </c>
      <c r="BV18" s="171"/>
      <c r="BW18" s="204"/>
      <c r="BX18" s="174">
        <f>ROUND(($D$18/$E$3*BV18)+($D$18/$H$2*BW18),0)</f>
        <v>0</v>
      </c>
      <c r="BY18" s="171"/>
      <c r="BZ18" s="204"/>
      <c r="CA18" s="174">
        <f>ROUND(($D$18/$E$3*BY18)+($D$18/$H$2*BZ18),0)</f>
        <v>0</v>
      </c>
      <c r="CB18" s="171"/>
      <c r="CC18" s="204"/>
      <c r="CD18" s="174">
        <f>ROUND(($D$18/$E$3*CB18)+($D$18/$H$2*CC18),0)</f>
        <v>0</v>
      </c>
      <c r="CE18" s="171"/>
      <c r="CF18" s="204"/>
      <c r="CG18" s="174">
        <f>ROUND(($D$18/$E$3*CE18)+($D$18/$H$2*CF18),0)</f>
        <v>0</v>
      </c>
      <c r="CH18" s="171"/>
      <c r="CI18" s="204"/>
      <c r="CJ18" s="174">
        <f>ROUND(($D$18/$E$3*CH18)+($D$18/$H$2*CI18),0)</f>
        <v>0</v>
      </c>
      <c r="CK18" s="171"/>
      <c r="CL18" s="204"/>
      <c r="CM18" s="174">
        <f>ROUND(($D$18/$E$3*CK18)+($D$18/$H$2*CL18),0)</f>
        <v>0</v>
      </c>
      <c r="CN18" s="171"/>
      <c r="CO18" s="204"/>
      <c r="CP18" s="174">
        <f>ROUND(($D$18/$E$3*CN18)+($D$18/$H$2*CO18),0)</f>
        <v>0</v>
      </c>
      <c r="CQ18" s="171"/>
      <c r="CR18" s="204"/>
      <c r="CS18" s="174">
        <f>ROUND(($D$18/$E$3*CQ18)+($D$18/$H$2*CR18),0)</f>
        <v>0</v>
      </c>
      <c r="CT18" s="171"/>
      <c r="CU18" s="204"/>
      <c r="CV18" s="174">
        <f>ROUND(($D$18/$E$3*CT18)+($D$18/$H$2*CU18),0)</f>
        <v>0</v>
      </c>
      <c r="CW18" s="171"/>
      <c r="CX18" s="204"/>
      <c r="CY18" s="174">
        <f>ROUND(($D$18/$E$3*CW18)+($D$18/$H$2*CX18),0)</f>
        <v>0</v>
      </c>
      <c r="CZ18" s="171"/>
      <c r="DA18" s="204"/>
      <c r="DB18" s="171"/>
      <c r="DC18" s="204"/>
    </row>
    <row r="19" ht="15.75" customHeight="1">
      <c r="A19" s="103">
        <v>16.0</v>
      </c>
      <c r="B19" s="234" t="s">
        <v>555</v>
      </c>
      <c r="C19" s="234" t="s">
        <v>50</v>
      </c>
      <c r="D19" s="234">
        <v>13500.0</v>
      </c>
      <c r="E19" s="115">
        <f t="shared" si="1"/>
        <v>2</v>
      </c>
      <c r="F19" s="115">
        <f t="shared" si="2"/>
        <v>871</v>
      </c>
      <c r="G19" s="118">
        <f t="shared" si="6"/>
        <v>7</v>
      </c>
      <c r="H19" s="121">
        <f t="shared" si="3"/>
        <v>381</v>
      </c>
      <c r="I19" s="115">
        <f t="shared" si="4"/>
        <v>1252</v>
      </c>
      <c r="J19" s="127">
        <f t="shared" si="5"/>
        <v>1252</v>
      </c>
      <c r="K19" s="171"/>
      <c r="L19" s="204"/>
      <c r="M19" s="174">
        <f>ROUND(($D$19/$E$3*K19)+($D$19/$H$2*L19),0)</f>
        <v>0</v>
      </c>
      <c r="N19" s="171"/>
      <c r="O19" s="204"/>
      <c r="P19" s="174">
        <f>ROUND(($D$19/$E$3*N19)+($D$19/$H$2*O19),0)</f>
        <v>0</v>
      </c>
      <c r="Q19" s="171"/>
      <c r="R19" s="204"/>
      <c r="S19" s="174">
        <f>ROUND(($D$19/$E$3*Q19)+($D$19/$H$2*R19),0)</f>
        <v>0</v>
      </c>
      <c r="T19" s="171"/>
      <c r="U19" s="204"/>
      <c r="V19" s="174">
        <f>ROUND(($D$19/$E$3*T19)+($D$19/$H$2*U19),0)</f>
        <v>0</v>
      </c>
      <c r="W19" s="171"/>
      <c r="X19" s="204"/>
      <c r="Y19" s="174">
        <f>ROUND(($D$19/$E$3*W19)+($D$19/$H$2*X19),0)</f>
        <v>0</v>
      </c>
      <c r="Z19" s="171">
        <v>1.0</v>
      </c>
      <c r="AA19" s="204">
        <v>3.5</v>
      </c>
      <c r="AB19" s="174">
        <f>ROUND(($D$19/$E$3*Z19)+($D$19/$H$2*AA19),0)</f>
        <v>626</v>
      </c>
      <c r="AC19" s="171">
        <v>1.0</v>
      </c>
      <c r="AD19" s="204">
        <v>3.5</v>
      </c>
      <c r="AE19" s="174">
        <f>ROUND(($D$19/$E$3*AC19)+($D$19/$H$2*AD19),0)</f>
        <v>626</v>
      </c>
      <c r="AF19" s="171"/>
      <c r="AG19" s="204"/>
      <c r="AH19" s="174">
        <f>ROUND(($D$19/$E$3*AF19)+($D$19/$H$2*AG19),0)</f>
        <v>0</v>
      </c>
      <c r="AI19" s="171"/>
      <c r="AJ19" s="204"/>
      <c r="AK19" s="174">
        <f>ROUND(($D$19/$E$3*AI19)+($D$19/$H$2*AJ19),0)</f>
        <v>0</v>
      </c>
      <c r="AL19" s="171"/>
      <c r="AM19" s="204"/>
      <c r="AN19" s="174">
        <f>ROUND(($D$19/$E$3*AL19)+($D$19/$H$2*AM19),0)</f>
        <v>0</v>
      </c>
      <c r="AO19" s="171"/>
      <c r="AP19" s="204"/>
      <c r="AQ19" s="174">
        <f>ROUND(($D$19/$E$3*AO19)+($D$19/$H$2*AP19),0)</f>
        <v>0</v>
      </c>
      <c r="AR19" s="171"/>
      <c r="AS19" s="204"/>
      <c r="AT19" s="174">
        <f>ROUND(($D$19/$E$3*AR19)+($D$19/$H$2*AS19),0)</f>
        <v>0</v>
      </c>
      <c r="AU19" s="171"/>
      <c r="AV19" s="204"/>
      <c r="AW19" s="174">
        <f>ROUND(($D$19/$E$3*AU19)+($D$19/$H$2*AV19),0)</f>
        <v>0</v>
      </c>
      <c r="AX19" s="171"/>
      <c r="AY19" s="204"/>
      <c r="AZ19" s="174">
        <f>ROUND(($D$19/$E$3*AX19)+($D$19/$H$2*AY19),0)</f>
        <v>0</v>
      </c>
      <c r="BA19" s="171"/>
      <c r="BB19" s="204"/>
      <c r="BC19" s="174">
        <f>ROUND(($D$19/$E$3*BA19)+($D$19/$H$2*BB19),0)</f>
        <v>0</v>
      </c>
      <c r="BD19" s="171"/>
      <c r="BE19" s="204"/>
      <c r="BF19" s="174">
        <f>ROUND(($D$19/$E$3*BD19)+($D$19/$H$2*BE19),0)</f>
        <v>0</v>
      </c>
      <c r="BG19" s="171"/>
      <c r="BH19" s="204"/>
      <c r="BI19" s="174">
        <f>ROUND(($D$19/$E$3*BG19)+($D$19/$H$2*BH19),0)</f>
        <v>0</v>
      </c>
      <c r="BJ19" s="171"/>
      <c r="BK19" s="204"/>
      <c r="BL19" s="174">
        <f>ROUND(($D$19/$E$3*BJ19)+($D$19/$H$2*BK19),0)</f>
        <v>0</v>
      </c>
      <c r="BM19" s="171"/>
      <c r="BN19" s="204"/>
      <c r="BO19" s="174">
        <f>ROUND(($D$19/$E$3*BM19)+($D$19/$H$2*BN19),0)</f>
        <v>0</v>
      </c>
      <c r="BP19" s="171"/>
      <c r="BQ19" s="204"/>
      <c r="BR19" s="174">
        <f>ROUND(($D$19/$E$3*BP19)+($D$19/$H$2*BQ19),0)</f>
        <v>0</v>
      </c>
      <c r="BS19" s="171"/>
      <c r="BT19" s="204"/>
      <c r="BU19" s="174">
        <f>ROUND(($D$19/$E$3*BS19)+($D$19/$H$2*BT19),0)</f>
        <v>0</v>
      </c>
      <c r="BV19" s="171"/>
      <c r="BW19" s="204"/>
      <c r="BX19" s="174">
        <f>ROUND(($D$19/$E$3*BV19)+($D$19/$H$2*BW19),0)</f>
        <v>0</v>
      </c>
      <c r="BY19" s="171"/>
      <c r="BZ19" s="204"/>
      <c r="CA19" s="174">
        <f>ROUND(($D$19/$E$3*BY19)+($D$19/$H$2*BZ19),0)</f>
        <v>0</v>
      </c>
      <c r="CB19" s="171"/>
      <c r="CC19" s="204"/>
      <c r="CD19" s="174">
        <f>ROUND(($D$19/$E$3*CB19)+($D$19/$H$2*CC19),0)</f>
        <v>0</v>
      </c>
      <c r="CE19" s="171"/>
      <c r="CF19" s="204"/>
      <c r="CG19" s="174">
        <f>ROUND(($D$19/$E$3*CE19)+($D$19/$H$2*CF19),0)</f>
        <v>0</v>
      </c>
      <c r="CH19" s="171"/>
      <c r="CI19" s="204"/>
      <c r="CJ19" s="174">
        <f>ROUND(($D$19/$E$3*CH19)+($D$19/$H$2*CI19),0)</f>
        <v>0</v>
      </c>
      <c r="CK19" s="171"/>
      <c r="CL19" s="204"/>
      <c r="CM19" s="174">
        <f>ROUND(($D$19/$E$3*CK19)+($D$19/$H$2*CL19),0)</f>
        <v>0</v>
      </c>
      <c r="CN19" s="171"/>
      <c r="CO19" s="204"/>
      <c r="CP19" s="174">
        <f>ROUND(($D$19/$E$3*CN19)+($D$19/$H$2*CO19),0)</f>
        <v>0</v>
      </c>
      <c r="CQ19" s="171"/>
      <c r="CR19" s="204"/>
      <c r="CS19" s="174">
        <f>ROUND(($D$19/$E$3*CQ19)+($D$19/$H$2*CR19),0)</f>
        <v>0</v>
      </c>
      <c r="CT19" s="171"/>
      <c r="CU19" s="204"/>
      <c r="CV19" s="174">
        <f>ROUND(($D$19/$E$3*CT19)+($D$19/$H$2*CU19),0)</f>
        <v>0</v>
      </c>
      <c r="CW19" s="171"/>
      <c r="CX19" s="204"/>
      <c r="CY19" s="174">
        <f>ROUND(($D$19/$E$3*CW19)+($D$19/$H$2*CX19),0)</f>
        <v>0</v>
      </c>
      <c r="CZ19" s="171"/>
      <c r="DA19" s="204"/>
      <c r="DB19" s="171"/>
      <c r="DC19" s="204"/>
    </row>
    <row r="20">
      <c r="A20" s="103">
        <v>17.0</v>
      </c>
      <c r="B20" s="234"/>
      <c r="C20" s="322"/>
      <c r="D20" s="234"/>
      <c r="E20" s="115">
        <f t="shared" si="1"/>
        <v>0</v>
      </c>
      <c r="F20" s="115">
        <f t="shared" si="2"/>
        <v>0</v>
      </c>
      <c r="G20" s="118">
        <f t="shared" si="6"/>
        <v>0</v>
      </c>
      <c r="H20" s="121">
        <f t="shared" si="3"/>
        <v>0</v>
      </c>
      <c r="I20" s="115">
        <f t="shared" si="4"/>
        <v>0</v>
      </c>
      <c r="J20" s="127">
        <f t="shared" si="5"/>
        <v>0</v>
      </c>
      <c r="K20" s="171"/>
      <c r="L20" s="204"/>
      <c r="M20" s="174">
        <f>ROUND(($D$20/$E$3*K20)+($D$20/$H$2*L20),0)</f>
        <v>0</v>
      </c>
      <c r="N20" s="171"/>
      <c r="O20" s="204"/>
      <c r="P20" s="174">
        <f>ROUND(($D$20/$E$3*N20)+($D$20/$H$2*O20),0)</f>
        <v>0</v>
      </c>
      <c r="Q20" s="171"/>
      <c r="R20" s="204"/>
      <c r="S20" s="174">
        <f>ROUND(($D$20/$E$3*Q20)+($D$20/$H$2*R20),0)</f>
        <v>0</v>
      </c>
      <c r="T20" s="171"/>
      <c r="U20" s="204"/>
      <c r="V20" s="174">
        <f>ROUND(($D$20/$E$3*T20)+($D$20/$H$2*U20),0)</f>
        <v>0</v>
      </c>
      <c r="W20" s="171"/>
      <c r="X20" s="204"/>
      <c r="Y20" s="174">
        <f>ROUND(($D$20/$E$3*W20)+($D$20/$H$2*X20),0)</f>
        <v>0</v>
      </c>
      <c r="Z20" s="171"/>
      <c r="AA20" s="204"/>
      <c r="AB20" s="174">
        <f>ROUND(($D$20/$E$3*Z20)+($D$20/$H$2*AA20),0)</f>
        <v>0</v>
      </c>
      <c r="AC20" s="171"/>
      <c r="AD20" s="204"/>
      <c r="AE20" s="174">
        <f>ROUND(($D$20/$E$3*AC20)+($D$20/$H$2*AD20),0)</f>
        <v>0</v>
      </c>
      <c r="AF20" s="171"/>
      <c r="AG20" s="204"/>
      <c r="AH20" s="174">
        <f>ROUND(($D$20/$E$3*AF20)+($D$20/$H$2*AG20),0)</f>
        <v>0</v>
      </c>
      <c r="AI20" s="171"/>
      <c r="AJ20" s="204"/>
      <c r="AK20" s="174">
        <f>ROUND(($D$20/$E$3*AI20)+($D$20/$H$2*AJ20),0)</f>
        <v>0</v>
      </c>
      <c r="AL20" s="171"/>
      <c r="AM20" s="204"/>
      <c r="AN20" s="174">
        <f>ROUND(($D$20/$E$3*AL20)+($D$20/$H$2*AM20),0)</f>
        <v>0</v>
      </c>
      <c r="AO20" s="171"/>
      <c r="AP20" s="204"/>
      <c r="AQ20" s="174">
        <f>ROUND(($D$20/$E$3*AO20)+($D$20/$H$2*AP20),0)</f>
        <v>0</v>
      </c>
      <c r="AR20" s="171"/>
      <c r="AS20" s="204"/>
      <c r="AT20" s="174">
        <f>ROUND(($D$20/$E$3*AR20)+($D$20/$H$2*AS20),0)</f>
        <v>0</v>
      </c>
      <c r="AU20" s="171"/>
      <c r="AV20" s="204"/>
      <c r="AW20" s="174">
        <f>ROUND(($D$20/$E$3*AU20)+($D$20/$H$2*AV20),0)</f>
        <v>0</v>
      </c>
      <c r="AX20" s="171"/>
      <c r="AY20" s="204"/>
      <c r="AZ20" s="174">
        <f>ROUND(($D$20/$E$3*AX20)+($D$20/$H$2*AY20),0)</f>
        <v>0</v>
      </c>
      <c r="BA20" s="171"/>
      <c r="BB20" s="204"/>
      <c r="BC20" s="174">
        <f>ROUND(($D$20/$E$3*BA20)+($D$20/$H$2*BB20),0)</f>
        <v>0</v>
      </c>
      <c r="BD20" s="171"/>
      <c r="BE20" s="204"/>
      <c r="BF20" s="174">
        <f>ROUND(($D$20/$E$3*BD20)+($D$20/$H$2*BE20),0)</f>
        <v>0</v>
      </c>
      <c r="BG20" s="171"/>
      <c r="BH20" s="204"/>
      <c r="BI20" s="174">
        <f>ROUND(($D$20/$E$3*BG20)+($D$20/$H$2*BH20),0)</f>
        <v>0</v>
      </c>
      <c r="BJ20" s="171"/>
      <c r="BK20" s="204"/>
      <c r="BL20" s="174">
        <f>ROUND(($D$20/$E$3*BJ20)+($D$20/$H$2*BK20),0)</f>
        <v>0</v>
      </c>
      <c r="BM20" s="171"/>
      <c r="BN20" s="204"/>
      <c r="BO20" s="174">
        <f>ROUND(($D$20/$E$3*BM20)+($D$20/$H$2*BN20),0)</f>
        <v>0</v>
      </c>
      <c r="BP20" s="171"/>
      <c r="BQ20" s="204"/>
      <c r="BR20" s="174">
        <f>ROUND(($D$20/$E$3*BP20)+($D$20/$H$2*BQ20),0)</f>
        <v>0</v>
      </c>
      <c r="BS20" s="171"/>
      <c r="BT20" s="204"/>
      <c r="BU20" s="174">
        <f>ROUND(($D$20/$E$3*BS20)+($D$20/$H$2*BT20),0)</f>
        <v>0</v>
      </c>
      <c r="BV20" s="171"/>
      <c r="BW20" s="204"/>
      <c r="BX20" s="174">
        <f>ROUND(($D$20/$E$3*BV20)+($D$20/$H$2*BW20),0)</f>
        <v>0</v>
      </c>
      <c r="BY20" s="171"/>
      <c r="BZ20" s="204"/>
      <c r="CA20" s="174">
        <f>ROUND(($D$20/$E$3*BY20)+($D$20/$H$2*BZ20),0)</f>
        <v>0</v>
      </c>
      <c r="CB20" s="171"/>
      <c r="CC20" s="204"/>
      <c r="CD20" s="174">
        <f>ROUND(($D$20/$E$3*CB20)+($D$20/$H$2*CC20),0)</f>
        <v>0</v>
      </c>
      <c r="CE20" s="171"/>
      <c r="CF20" s="204"/>
      <c r="CG20" s="174">
        <f>ROUND(($D$20/$E$3*CE20)+($D$20/$H$2*CF20),0)</f>
        <v>0</v>
      </c>
      <c r="CH20" s="171"/>
      <c r="CI20" s="204"/>
      <c r="CJ20" s="174">
        <f>ROUND(($D$20/$E$3*CH20)+($D$20/$H$2*CI20),0)</f>
        <v>0</v>
      </c>
      <c r="CK20" s="171"/>
      <c r="CL20" s="204"/>
      <c r="CM20" s="174">
        <f>ROUND(($D$20/$E$3*CK20)+($D$20/$H$2*CL20),0)</f>
        <v>0</v>
      </c>
      <c r="CN20" s="171"/>
      <c r="CO20" s="204"/>
      <c r="CP20" s="174">
        <f>ROUND(($D$20/$E$3*CN20)+($D$20/$H$2*CO20),0)</f>
        <v>0</v>
      </c>
      <c r="CQ20" s="171"/>
      <c r="CR20" s="204"/>
      <c r="CS20" s="174">
        <f>ROUND(($D$20/$E$3*CQ20)+($D$20/$H$2*CR20),0)</f>
        <v>0</v>
      </c>
      <c r="CT20" s="171"/>
      <c r="CU20" s="204"/>
      <c r="CV20" s="174">
        <f>ROUND(($D$20/$E$3*CT20)+($D$20/$H$2*CU20),0)</f>
        <v>0</v>
      </c>
      <c r="CW20" s="171"/>
      <c r="CX20" s="204"/>
      <c r="CY20" s="174">
        <f>ROUND(($D$20/$E$3*CW20)+($D$20/$H$2*CX20),0)</f>
        <v>0</v>
      </c>
      <c r="CZ20" s="171"/>
      <c r="DA20" s="204"/>
      <c r="DB20" s="171"/>
      <c r="DC20" s="204"/>
    </row>
    <row r="21">
      <c r="A21" s="103">
        <v>18.0</v>
      </c>
      <c r="B21" s="235"/>
      <c r="C21" s="235"/>
      <c r="D21" s="235"/>
      <c r="E21" s="115">
        <f t="shared" si="1"/>
        <v>0</v>
      </c>
      <c r="F21" s="115">
        <f t="shared" si="2"/>
        <v>0</v>
      </c>
      <c r="G21" s="118">
        <f t="shared" si="6"/>
        <v>0</v>
      </c>
      <c r="H21" s="121">
        <f t="shared" si="3"/>
        <v>0</v>
      </c>
      <c r="I21" s="115">
        <f t="shared" si="4"/>
        <v>0</v>
      </c>
      <c r="J21" s="127">
        <f t="shared" si="5"/>
        <v>0</v>
      </c>
      <c r="K21" s="171"/>
      <c r="L21" s="204"/>
      <c r="M21" s="174">
        <f>ROUND(($D$21/$E$3*K21)+($D$21/$H$2*L21),0)</f>
        <v>0</v>
      </c>
      <c r="N21" s="171"/>
      <c r="O21" s="204"/>
      <c r="P21" s="174">
        <f>ROUND(($D$21/$E$3*N21)+($D$21/$H$2*O21),0)</f>
        <v>0</v>
      </c>
      <c r="Q21" s="171"/>
      <c r="R21" s="204"/>
      <c r="S21" s="174">
        <f>ROUND(($D$21/$E$3*Q21)+($D$21/$H$2*R21),0)</f>
        <v>0</v>
      </c>
      <c r="T21" s="171"/>
      <c r="U21" s="204"/>
      <c r="V21" s="174">
        <f>ROUND(($D$21/$E$3*T21)+($D$21/$H$2*U21),0)</f>
        <v>0</v>
      </c>
      <c r="W21" s="171"/>
      <c r="X21" s="204"/>
      <c r="Y21" s="174">
        <f>ROUND(($D$21/$E$3*W21)+($D$21/$H$2*X21),0)</f>
        <v>0</v>
      </c>
      <c r="Z21" s="171"/>
      <c r="AA21" s="204"/>
      <c r="AB21" s="174">
        <f>ROUND(($D$21/$E$3*Z21)+($D$21/$H$2*AA21),0)</f>
        <v>0</v>
      </c>
      <c r="AC21" s="171"/>
      <c r="AD21" s="204"/>
      <c r="AE21" s="174">
        <f>ROUND(($D$21/$E$3*AC21)+($D$21/$H$2*AD21),0)</f>
        <v>0</v>
      </c>
      <c r="AF21" s="171"/>
      <c r="AG21" s="204"/>
      <c r="AH21" s="174">
        <f>ROUND(($D$21/$E$3*AF21)+($D$21/$H$2*AG21),0)</f>
        <v>0</v>
      </c>
      <c r="AI21" s="171"/>
      <c r="AJ21" s="204"/>
      <c r="AK21" s="174">
        <f>ROUND(($D$21/$E$3*AI21)+($D$21/$H$2*AJ21),0)</f>
        <v>0</v>
      </c>
      <c r="AL21" s="171"/>
      <c r="AM21" s="204"/>
      <c r="AN21" s="174">
        <f>ROUND(($D$21/$E$3*AL21)+($D$21/$H$2*AM21),0)</f>
        <v>0</v>
      </c>
      <c r="AO21" s="171"/>
      <c r="AP21" s="204"/>
      <c r="AQ21" s="174">
        <f>ROUND(($D$21/$E$3*AO21)+($D$21/$H$2*AP21),0)</f>
        <v>0</v>
      </c>
      <c r="AR21" s="171"/>
      <c r="AS21" s="204"/>
      <c r="AT21" s="174">
        <f>ROUND(($D$21/$E$3*AR21)+($D$21/$H$2*AS21),0)</f>
        <v>0</v>
      </c>
      <c r="AU21" s="171"/>
      <c r="AV21" s="204"/>
      <c r="AW21" s="174">
        <f>ROUND(($D$21/$E$3*AU21)+($D$21/$H$2*AV21),0)</f>
        <v>0</v>
      </c>
      <c r="AX21" s="171"/>
      <c r="AY21" s="204"/>
      <c r="AZ21" s="174">
        <f>ROUND(($D$21/$E$3*AX21)+($D$21/$H$2*AY21),0)</f>
        <v>0</v>
      </c>
      <c r="BA21" s="171"/>
      <c r="BB21" s="204"/>
      <c r="BC21" s="174">
        <f>ROUND(($D$21/$E$3*BA21)+($D$21/$H$2*BB21),0)</f>
        <v>0</v>
      </c>
      <c r="BD21" s="171"/>
      <c r="BE21" s="204"/>
      <c r="BF21" s="174">
        <f>ROUND(($D$21/$E$3*BD21)+($D$21/$H$2*BE21),0)</f>
        <v>0</v>
      </c>
      <c r="BG21" s="171"/>
      <c r="BH21" s="204"/>
      <c r="BI21" s="174">
        <f>ROUND(($D$21/$E$3*BG21)+($D$21/$H$2*BH21),0)</f>
        <v>0</v>
      </c>
      <c r="BJ21" s="171"/>
      <c r="BK21" s="204"/>
      <c r="BL21" s="174">
        <f>ROUND(($D$21/$E$3*BJ21)+($D$21/$H$2*BK21),0)</f>
        <v>0</v>
      </c>
      <c r="BM21" s="171"/>
      <c r="BN21" s="204"/>
      <c r="BO21" s="174">
        <f>ROUND(($D$21/$E$3*BM21)+($D$21/$H$2*BN21),0)</f>
        <v>0</v>
      </c>
      <c r="BP21" s="171"/>
      <c r="BQ21" s="204"/>
      <c r="BR21" s="174">
        <f>ROUND(($D$21/$E$3*BP21)+($D$21/$H$2*BQ21),0)</f>
        <v>0</v>
      </c>
      <c r="BS21" s="171"/>
      <c r="BT21" s="204"/>
      <c r="BU21" s="174">
        <f>ROUND(($D$21/$E$3*BS21)+($D$21/$H$2*BT21),0)</f>
        <v>0</v>
      </c>
      <c r="BV21" s="171"/>
      <c r="BW21" s="204"/>
      <c r="BX21" s="174">
        <f>ROUND(($D$21/$E$3*BV21)+($D$21/$H$2*BW21),0)</f>
        <v>0</v>
      </c>
      <c r="BY21" s="171"/>
      <c r="BZ21" s="204"/>
      <c r="CA21" s="174">
        <f>ROUND(($D$21/$E$3*BY21)+($D$21/$H$2*BZ21),0)</f>
        <v>0</v>
      </c>
      <c r="CB21" s="171"/>
      <c r="CC21" s="204"/>
      <c r="CD21" s="174">
        <f>ROUND(($D$21/$E$3*CB21)+($D$21/$H$2*CC21),0)</f>
        <v>0</v>
      </c>
      <c r="CE21" s="171"/>
      <c r="CF21" s="204"/>
      <c r="CG21" s="174">
        <f>ROUND(($D$21/$E$3*CE21)+($D$21/$H$2*CF21),0)</f>
        <v>0</v>
      </c>
      <c r="CH21" s="171"/>
      <c r="CI21" s="204"/>
      <c r="CJ21" s="174">
        <f>ROUND(($D$21/$E$3*CH21)+($D$21/$H$2*CI21),0)</f>
        <v>0</v>
      </c>
      <c r="CK21" s="171"/>
      <c r="CL21" s="204"/>
      <c r="CM21" s="174">
        <f>ROUND(($D$21/$E$3*CK21)+($D$21/$H$2*CL21),0)</f>
        <v>0</v>
      </c>
      <c r="CN21" s="171"/>
      <c r="CO21" s="204"/>
      <c r="CP21" s="174">
        <f>ROUND(($D$21/$E$3*CN21)+($D$21/$H$2*CO21),0)</f>
        <v>0</v>
      </c>
      <c r="CQ21" s="171"/>
      <c r="CR21" s="204"/>
      <c r="CS21" s="174">
        <f>ROUND(($D$21/$E$3*CQ21)+($D$21/$H$2*CR21),0)</f>
        <v>0</v>
      </c>
      <c r="CT21" s="171"/>
      <c r="CU21" s="204"/>
      <c r="CV21" s="174">
        <f>ROUND(($D$21/$E$3*CT21)+($D$21/$H$2*CU21),0)</f>
        <v>0</v>
      </c>
      <c r="CW21" s="171"/>
      <c r="CX21" s="204"/>
      <c r="CY21" s="174">
        <f>ROUND(($D$21/$E$3*CW21)+($D$21/$H$2*CX21),0)</f>
        <v>0</v>
      </c>
      <c r="CZ21" s="171"/>
      <c r="DA21" s="204"/>
      <c r="DB21" s="171"/>
      <c r="DC21" s="204"/>
    </row>
    <row r="22">
      <c r="A22" s="103">
        <v>19.0</v>
      </c>
      <c r="B22" s="235"/>
      <c r="C22" s="235"/>
      <c r="D22" s="235"/>
      <c r="E22" s="115">
        <f t="shared" si="1"/>
        <v>0</v>
      </c>
      <c r="F22" s="115">
        <f t="shared" si="2"/>
        <v>0</v>
      </c>
      <c r="G22" s="118">
        <f t="shared" si="6"/>
        <v>0</v>
      </c>
      <c r="H22" s="121">
        <f t="shared" si="3"/>
        <v>0</v>
      </c>
      <c r="I22" s="115">
        <f t="shared" si="4"/>
        <v>0</v>
      </c>
      <c r="J22" s="127">
        <f t="shared" si="5"/>
        <v>0</v>
      </c>
      <c r="K22" s="171"/>
      <c r="L22" s="204"/>
      <c r="M22" s="174">
        <f>ROUND(($D$22/$E$3*K22)+($D$22/$H$2*L22),0)</f>
        <v>0</v>
      </c>
      <c r="N22" s="171"/>
      <c r="O22" s="204"/>
      <c r="P22" s="174">
        <f>ROUND(($D$22/$E$3*N22)+($D$22/$H$2*O22),0)</f>
        <v>0</v>
      </c>
      <c r="Q22" s="171"/>
      <c r="R22" s="204"/>
      <c r="S22" s="174">
        <f>ROUND(($D$22/$E$3*Q22)+($D$22/$H$2*R22),0)</f>
        <v>0</v>
      </c>
      <c r="T22" s="171"/>
      <c r="U22" s="204"/>
      <c r="V22" s="174">
        <f>ROUND(($D$22/$E$3*T22)+($D$22/$H$2*U22),0)</f>
        <v>0</v>
      </c>
      <c r="W22" s="171"/>
      <c r="X22" s="204"/>
      <c r="Y22" s="174">
        <f>ROUND(($D$22/$E$3*W22)+($D$22/$H$2*X22),0)</f>
        <v>0</v>
      </c>
      <c r="Z22" s="171"/>
      <c r="AA22" s="204"/>
      <c r="AB22" s="174">
        <f>ROUND(($D$22/$E$3*Z22)+($D$22/$H$2*AA22),0)</f>
        <v>0</v>
      </c>
      <c r="AC22" s="171"/>
      <c r="AD22" s="204"/>
      <c r="AE22" s="174">
        <f>ROUND(($D$22/$E$3*AC22)+($D$22/$H$2*AD22),0)</f>
        <v>0</v>
      </c>
      <c r="AF22" s="171"/>
      <c r="AG22" s="204"/>
      <c r="AH22" s="174">
        <f>ROUND(($D$22/$E$3*AF22)+($D$22/$H$2*AG22),0)</f>
        <v>0</v>
      </c>
      <c r="AI22" s="171"/>
      <c r="AJ22" s="204"/>
      <c r="AK22" s="174">
        <f>ROUND(($D$22/$E$3*AI22)+($D$22/$H$2*AJ22),0)</f>
        <v>0</v>
      </c>
      <c r="AL22" s="171"/>
      <c r="AM22" s="204"/>
      <c r="AN22" s="174">
        <f>ROUND(($D$22/$E$3*AL22)+($D$22/$H$2*AM22),0)</f>
        <v>0</v>
      </c>
      <c r="AO22" s="171"/>
      <c r="AP22" s="204"/>
      <c r="AQ22" s="174">
        <f>ROUND(($D$22/$E$3*AO22)+($D$22/$H$2*AP22),0)</f>
        <v>0</v>
      </c>
      <c r="AR22" s="171"/>
      <c r="AS22" s="204"/>
      <c r="AT22" s="174">
        <f>ROUND(($D$22/$E$3*AR22)+($D$22/$H$2*AS22),0)</f>
        <v>0</v>
      </c>
      <c r="AU22" s="171"/>
      <c r="AV22" s="204"/>
      <c r="AW22" s="174">
        <f>ROUND(($D$22/$E$3*AU22)+($D$22/$H$2*AV22),0)</f>
        <v>0</v>
      </c>
      <c r="AX22" s="171"/>
      <c r="AY22" s="204"/>
      <c r="AZ22" s="174">
        <f>ROUND(($D$22/$E$3*AX22)+($D$22/$H$2*AY22),0)</f>
        <v>0</v>
      </c>
      <c r="BA22" s="171"/>
      <c r="BB22" s="204"/>
      <c r="BC22" s="174">
        <f>ROUND(($D$22/$E$3*BA22)+($D$22/$H$2*BB22),0)</f>
        <v>0</v>
      </c>
      <c r="BD22" s="171"/>
      <c r="BE22" s="204"/>
      <c r="BF22" s="174">
        <f>ROUND(($D$22/$E$3*BD22)+($D$22/$H$2*BE22),0)</f>
        <v>0</v>
      </c>
      <c r="BG22" s="171"/>
      <c r="BH22" s="204"/>
      <c r="BI22" s="174">
        <f>ROUND(($D$22/$E$3*BG22)+($D$22/$H$2*BH22),0)</f>
        <v>0</v>
      </c>
      <c r="BJ22" s="171"/>
      <c r="BK22" s="204"/>
      <c r="BL22" s="174">
        <f>ROUND(($D$22/$E$3*BJ22)+($D$22/$H$2*BK22),0)</f>
        <v>0</v>
      </c>
      <c r="BM22" s="171"/>
      <c r="BN22" s="204"/>
      <c r="BO22" s="174">
        <f>ROUND(($D$22/$E$3*BM22)+($D$22/$H$2*BN22),0)</f>
        <v>0</v>
      </c>
      <c r="BP22" s="171"/>
      <c r="BQ22" s="204"/>
      <c r="BR22" s="174">
        <f>ROUND(($D$22/$E$3*BP22)+($D$22/$H$2*BQ22),0)</f>
        <v>0</v>
      </c>
      <c r="BS22" s="171"/>
      <c r="BT22" s="204"/>
      <c r="BU22" s="174">
        <f>ROUND(($D$22/$E$3*BS22)+($D$22/$H$2*BT22),0)</f>
        <v>0</v>
      </c>
      <c r="BV22" s="171"/>
      <c r="BW22" s="204"/>
      <c r="BX22" s="174">
        <f>ROUND(($D$22/$E$3*BV22)+($D$22/$H$2*BW22),0)</f>
        <v>0</v>
      </c>
      <c r="BY22" s="171"/>
      <c r="BZ22" s="204"/>
      <c r="CA22" s="174">
        <f>ROUND(($D$22/$E$3*BY22)+($D$22/$H$2*BZ22),0)</f>
        <v>0</v>
      </c>
      <c r="CB22" s="171"/>
      <c r="CC22" s="204"/>
      <c r="CD22" s="174">
        <f>ROUND(($D$22/$E$3*CB22)+($D$22/$H$2*CC22),0)</f>
        <v>0</v>
      </c>
      <c r="CE22" s="171"/>
      <c r="CF22" s="204"/>
      <c r="CG22" s="174">
        <f>ROUND(($D$22/$E$3*CE22)+($D$22/$H$2*CF22),0)</f>
        <v>0</v>
      </c>
      <c r="CH22" s="171"/>
      <c r="CI22" s="204"/>
      <c r="CJ22" s="174">
        <f>ROUND(($D$22/$E$3*CH22)+($D$22/$H$2*CI22),0)</f>
        <v>0</v>
      </c>
      <c r="CK22" s="171"/>
      <c r="CL22" s="204"/>
      <c r="CM22" s="174">
        <f>ROUND(($D$22/$E$3*CK22)+($D$22/$H$2*CL22),0)</f>
        <v>0</v>
      </c>
      <c r="CN22" s="171"/>
      <c r="CO22" s="204"/>
      <c r="CP22" s="174">
        <f>ROUND(($D$22/$E$3*CN22)+($D$22/$H$2*CO22),0)</f>
        <v>0</v>
      </c>
      <c r="CQ22" s="171"/>
      <c r="CR22" s="204"/>
      <c r="CS22" s="174">
        <f>ROUND(($D$22/$E$3*CQ22)+($D$22/$H$2*CR22),0)</f>
        <v>0</v>
      </c>
      <c r="CT22" s="171"/>
      <c r="CU22" s="204"/>
      <c r="CV22" s="174">
        <f>ROUND(($D$22/$E$3*CT22)+($D$22/$H$2*CU22),0)</f>
        <v>0</v>
      </c>
      <c r="CW22" s="171"/>
      <c r="CX22" s="204"/>
      <c r="CY22" s="174">
        <f>ROUND(($D$22/$E$3*CW22)+($D$22/$H$2*CX22),0)</f>
        <v>0</v>
      </c>
      <c r="CZ22" s="171"/>
      <c r="DA22" s="204"/>
      <c r="DB22" s="171"/>
      <c r="DC22" s="204"/>
    </row>
    <row r="23" ht="15.75" customHeight="1">
      <c r="A23" s="103">
        <v>20.0</v>
      </c>
      <c r="B23" s="235"/>
      <c r="C23" s="235"/>
      <c r="D23" s="235"/>
      <c r="E23" s="115">
        <f t="shared" si="1"/>
        <v>0</v>
      </c>
      <c r="F23" s="115">
        <f t="shared" si="2"/>
        <v>0</v>
      </c>
      <c r="G23" s="118">
        <f t="shared" si="6"/>
        <v>0</v>
      </c>
      <c r="H23" s="121">
        <f t="shared" si="3"/>
        <v>0</v>
      </c>
      <c r="I23" s="115">
        <f t="shared" si="4"/>
        <v>0</v>
      </c>
      <c r="J23" s="127">
        <f t="shared" si="5"/>
        <v>0</v>
      </c>
      <c r="K23" s="171"/>
      <c r="L23" s="204"/>
      <c r="M23" s="174">
        <f>ROUND(($D$23/$E$3*K23)+($D$23/$H$2*L23),0)</f>
        <v>0</v>
      </c>
      <c r="N23" s="171"/>
      <c r="O23" s="204"/>
      <c r="P23" s="174">
        <f>ROUND(($D$23/$E$3*N23)+($D$23/$H$2*O23),0)</f>
        <v>0</v>
      </c>
      <c r="Q23" s="171"/>
      <c r="R23" s="204"/>
      <c r="S23" s="174">
        <f>ROUND(($D$23/$E$3*Q23)+($D$23/$H$2*R23),0)</f>
        <v>0</v>
      </c>
      <c r="T23" s="171"/>
      <c r="U23" s="204"/>
      <c r="V23" s="174">
        <f>ROUND(($D$23/$E$3*T23)+($D$23/$H$2*U23),0)</f>
        <v>0</v>
      </c>
      <c r="W23" s="171"/>
      <c r="X23" s="204"/>
      <c r="Y23" s="174">
        <f>ROUND(($D$23/$E$3*W23)+($D$23/$H$2*X23),0)</f>
        <v>0</v>
      </c>
      <c r="Z23" s="171"/>
      <c r="AA23" s="204"/>
      <c r="AB23" s="174">
        <f>ROUND(($D$23/$E$3*Z23)+($D$23/$H$2*AA23),0)</f>
        <v>0</v>
      </c>
      <c r="AC23" s="171"/>
      <c r="AD23" s="204"/>
      <c r="AE23" s="174">
        <f>ROUND(($D$23/$E$3*AC23)+($D$23/$H$2*AD23),0)</f>
        <v>0</v>
      </c>
      <c r="AF23" s="171"/>
      <c r="AG23" s="204"/>
      <c r="AH23" s="174">
        <f>ROUND(($D$23/$E$3*AF23)+($D$23/$H$2*AG23),0)</f>
        <v>0</v>
      </c>
      <c r="AI23" s="171"/>
      <c r="AJ23" s="204"/>
      <c r="AK23" s="174">
        <f>ROUND(($D$23/$E$3*AI23)+($D$23/$H$2*AJ23),0)</f>
        <v>0</v>
      </c>
      <c r="AL23" s="171"/>
      <c r="AM23" s="204"/>
      <c r="AN23" s="174">
        <f>ROUND(($D$23/$E$3*AL23)+($D$23/$H$2*AM23),0)</f>
        <v>0</v>
      </c>
      <c r="AO23" s="171"/>
      <c r="AP23" s="204"/>
      <c r="AQ23" s="174">
        <f>ROUND(($D$23/$E$3*AO23)+($D$23/$H$2*AP23),0)</f>
        <v>0</v>
      </c>
      <c r="AR23" s="171"/>
      <c r="AS23" s="204"/>
      <c r="AT23" s="174">
        <f>ROUND(($D$23/$E$3*AR23)+($D$23/$H$2*AS23),0)</f>
        <v>0</v>
      </c>
      <c r="AU23" s="171"/>
      <c r="AV23" s="204"/>
      <c r="AW23" s="174">
        <f>ROUND(($D$23/$E$3*AU23)+($D$23/$H$2*AV23),0)</f>
        <v>0</v>
      </c>
      <c r="AX23" s="171"/>
      <c r="AY23" s="204"/>
      <c r="AZ23" s="174">
        <f>ROUND(($D$23/$E$3*AX23)+($D$23/$H$2*AY23),0)</f>
        <v>0</v>
      </c>
      <c r="BA23" s="171"/>
      <c r="BB23" s="204"/>
      <c r="BC23" s="174">
        <f>ROUND(($D$23/$E$3*BA23)+($D$23/$H$2*BB23),0)</f>
        <v>0</v>
      </c>
      <c r="BD23" s="171"/>
      <c r="BE23" s="204"/>
      <c r="BF23" s="174">
        <f>ROUND(($D$23/$E$3*BD23)+($D$23/$H$2*BE23),0)</f>
        <v>0</v>
      </c>
      <c r="BG23" s="171"/>
      <c r="BH23" s="204"/>
      <c r="BI23" s="174">
        <f>ROUND(($D$23/$E$3*BG23)+($D$23/$H$2*BH23),0)</f>
        <v>0</v>
      </c>
      <c r="BJ23" s="171"/>
      <c r="BK23" s="204"/>
      <c r="BL23" s="174">
        <f>ROUND(($D$23/$E$3*BJ23)+($D$23/$H$2*BK23),0)</f>
        <v>0</v>
      </c>
      <c r="BM23" s="171"/>
      <c r="BN23" s="204"/>
      <c r="BO23" s="174">
        <f>ROUND(($D$23/$E$3*BM23)+($D$23/$H$2*BN23),0)</f>
        <v>0</v>
      </c>
      <c r="BP23" s="171"/>
      <c r="BQ23" s="204"/>
      <c r="BR23" s="174">
        <f>ROUND(($D$23/$E$3*BP23)+($D$23/$H$2*BQ23),0)</f>
        <v>0</v>
      </c>
      <c r="BS23" s="171"/>
      <c r="BT23" s="204"/>
      <c r="BU23" s="174">
        <f>ROUND(($D$23/$E$3*BS23)+($D$23/$H$2*BT23),0)</f>
        <v>0</v>
      </c>
      <c r="BV23" s="171"/>
      <c r="BW23" s="204"/>
      <c r="BX23" s="174">
        <f>ROUND(($D$23/$E$3*BV23)+($D$23/$H$2*BW23),0)</f>
        <v>0</v>
      </c>
      <c r="BY23" s="171"/>
      <c r="BZ23" s="204"/>
      <c r="CA23" s="174">
        <f>ROUND(($D$23/$E$3*BY23)+($D$23/$H$2*BZ23),0)</f>
        <v>0</v>
      </c>
      <c r="CB23" s="171"/>
      <c r="CC23" s="204"/>
      <c r="CD23" s="174">
        <f>ROUND(($D$23/$E$3*CB23)+($D$23/$H$2*CC23),0)</f>
        <v>0</v>
      </c>
      <c r="CE23" s="171"/>
      <c r="CF23" s="204"/>
      <c r="CG23" s="174">
        <f>ROUND(($D$23/$E$3*CE23)+($D$23/$H$2*CF23),0)</f>
        <v>0</v>
      </c>
      <c r="CH23" s="171"/>
      <c r="CI23" s="204"/>
      <c r="CJ23" s="174">
        <f>ROUND(($D$23/$E$3*CH23)+($D$23/$H$2*CI23),0)</f>
        <v>0</v>
      </c>
      <c r="CK23" s="171"/>
      <c r="CL23" s="204"/>
      <c r="CM23" s="174">
        <f>ROUND(($D$23/$E$3*CK23)+($D$23/$H$2*CL23),0)</f>
        <v>0</v>
      </c>
      <c r="CN23" s="171"/>
      <c r="CO23" s="204"/>
      <c r="CP23" s="174">
        <f>ROUND(($D$23/$E$3*CN23)+($D$23/$H$2*CO23),0)</f>
        <v>0</v>
      </c>
      <c r="CQ23" s="171"/>
      <c r="CR23" s="204"/>
      <c r="CS23" s="174">
        <f>ROUND(($D$23/$E$3*CQ23)+($D$23/$H$2*CR23),0)</f>
        <v>0</v>
      </c>
      <c r="CT23" s="171"/>
      <c r="CU23" s="204"/>
      <c r="CV23" s="174">
        <f>ROUND(($D$23/$E$3*CT23)+($D$23/$H$2*CU23),0)</f>
        <v>0</v>
      </c>
      <c r="CW23" s="171"/>
      <c r="CX23" s="204"/>
      <c r="CY23" s="174">
        <f>ROUND(($D$23/$E$3*CW23)+($D$23/$H$2*CX23),0)</f>
        <v>0</v>
      </c>
      <c r="CZ23" s="171"/>
      <c r="DA23" s="204"/>
      <c r="DB23" s="171"/>
      <c r="DC23" s="204"/>
    </row>
    <row r="24" ht="15.75" customHeight="1">
      <c r="A24" s="103">
        <v>21.0</v>
      </c>
      <c r="B24" s="104"/>
      <c r="C24" s="104"/>
      <c r="D24" s="345"/>
      <c r="E24" s="115">
        <f t="shared" si="1"/>
        <v>0</v>
      </c>
      <c r="F24" s="115">
        <f t="shared" si="2"/>
        <v>0</v>
      </c>
      <c r="G24" s="118">
        <f t="shared" si="6"/>
        <v>0</v>
      </c>
      <c r="H24" s="121">
        <f t="shared" si="3"/>
        <v>0</v>
      </c>
      <c r="I24" s="115">
        <f t="shared" si="4"/>
        <v>0</v>
      </c>
      <c r="J24" s="127">
        <f t="shared" si="5"/>
        <v>0</v>
      </c>
      <c r="K24" s="324"/>
      <c r="L24" s="172"/>
      <c r="M24" s="174">
        <f>ROUND(($D$24/$E$3*K24)+($D$24/$H$2*L24),0)</f>
        <v>0</v>
      </c>
      <c r="N24" s="324"/>
      <c r="O24" s="172"/>
      <c r="P24" s="174">
        <f>ROUND(($D$24/$E$3*N24)+($D$24/$H$2*O24),0)</f>
        <v>0</v>
      </c>
      <c r="Q24" s="324"/>
      <c r="R24" s="172"/>
      <c r="S24" s="174">
        <f>ROUND(($D$24/$E$3*Q24)+($D$24/$H$2*R24),0)</f>
        <v>0</v>
      </c>
      <c r="T24" s="324"/>
      <c r="U24" s="172"/>
      <c r="V24" s="174">
        <f>ROUND(($D$24/$E$3*T24)+($D$24/$H$2*U24),0)</f>
        <v>0</v>
      </c>
      <c r="W24" s="324"/>
      <c r="X24" s="172"/>
      <c r="Y24" s="174">
        <f>ROUND(($D$24/$E$3*W24)+($D$24/$H$2*X24),0)</f>
        <v>0</v>
      </c>
      <c r="Z24" s="324"/>
      <c r="AA24" s="172"/>
      <c r="AB24" s="174">
        <f>ROUND(($D$24/$E$3*Z24)+($D$24/$H$2*AA24),0)</f>
        <v>0</v>
      </c>
      <c r="AC24" s="324"/>
      <c r="AD24" s="172"/>
      <c r="AE24" s="174">
        <f>ROUND(($D$24/$E$3*AC24)+($D$24/$H$2*AD24),0)</f>
        <v>0</v>
      </c>
      <c r="AF24" s="324"/>
      <c r="AG24" s="172"/>
      <c r="AH24" s="174">
        <f>ROUND(($D$24/$E$3*AF24)+($D$24/$H$2*AG24),0)</f>
        <v>0</v>
      </c>
      <c r="AI24" s="324"/>
      <c r="AJ24" s="172"/>
      <c r="AK24" s="174">
        <f>ROUND(($D$24/$E$3*AI24)+($D$24/$H$2*AJ24),0)</f>
        <v>0</v>
      </c>
      <c r="AL24" s="324"/>
      <c r="AM24" s="172"/>
      <c r="AN24" s="174">
        <f>ROUND(($D$24/$E$3*AL24)+($D$24/$H$2*AM24),0)</f>
        <v>0</v>
      </c>
      <c r="AO24" s="324"/>
      <c r="AP24" s="172"/>
      <c r="AQ24" s="174">
        <f>ROUND(($D$24/$E$3*AO24)+($D$24/$H$2*AP24),0)</f>
        <v>0</v>
      </c>
      <c r="AR24" s="324"/>
      <c r="AS24" s="172"/>
      <c r="AT24" s="174">
        <f>ROUND(($D$24/$E$3*AR24)+($D$24/$H$2*AS24),0)</f>
        <v>0</v>
      </c>
      <c r="AU24" s="324"/>
      <c r="AV24" s="172"/>
      <c r="AW24" s="174">
        <f>ROUND(($D$24/$E$3*AU24)+($D$24/$H$2*AV24),0)</f>
        <v>0</v>
      </c>
      <c r="AX24" s="324"/>
      <c r="AY24" s="172"/>
      <c r="AZ24" s="174">
        <f>ROUND(($D$24/$E$3*AX24)+($D$24/$H$2*AY24),0)</f>
        <v>0</v>
      </c>
      <c r="BA24" s="324"/>
      <c r="BB24" s="172"/>
      <c r="BC24" s="174">
        <f>ROUND(($D$24/$E$3*BA24)+($D$24/$H$2*BB24),0)</f>
        <v>0</v>
      </c>
      <c r="BD24" s="324"/>
      <c r="BE24" s="172"/>
      <c r="BF24" s="174">
        <f>ROUND(($D$24/$E$3*BD24)+($D$24/$H$2*BE24),0)</f>
        <v>0</v>
      </c>
      <c r="BG24" s="324"/>
      <c r="BH24" s="172"/>
      <c r="BI24" s="174">
        <f>ROUND(($D$24/$E$3*BG24)+($D$24/$H$2*BH24),0)</f>
        <v>0</v>
      </c>
      <c r="BJ24" s="324"/>
      <c r="BK24" s="172"/>
      <c r="BL24" s="174">
        <f>ROUND(($D$24/$E$3*BJ24)+($D$24/$H$2*BK24),0)</f>
        <v>0</v>
      </c>
      <c r="BM24" s="324"/>
      <c r="BN24" s="172"/>
      <c r="BO24" s="174">
        <f>ROUND(($D$24/$E$3*BM24)+($D$24/$H$2*BN24),0)</f>
        <v>0</v>
      </c>
      <c r="BP24" s="324"/>
      <c r="BQ24" s="172"/>
      <c r="BR24" s="174">
        <f>ROUND(($D$24/$E$3*BP24)+($D$24/$H$2*BQ24),0)</f>
        <v>0</v>
      </c>
      <c r="BS24" s="324"/>
      <c r="BT24" s="172"/>
      <c r="BU24" s="174">
        <f>ROUND(($D$24/$E$3*BS24)+($D$24/$H$2*BT24),0)</f>
        <v>0</v>
      </c>
      <c r="BV24" s="324"/>
      <c r="BW24" s="172"/>
      <c r="BX24" s="174">
        <f>ROUND(($D$24/$E$3*BV24)+($D$24/$H$2*BW24),0)</f>
        <v>0</v>
      </c>
      <c r="BY24" s="324"/>
      <c r="BZ24" s="172"/>
      <c r="CA24" s="174">
        <f>ROUND(($D$24/$E$3*BY24)+($D$24/$H$2*BZ24),0)</f>
        <v>0</v>
      </c>
      <c r="CB24" s="324"/>
      <c r="CC24" s="172"/>
      <c r="CD24" s="174">
        <f>ROUND(($D$24/$E$3*CB24)+($D$24/$H$2*CC24),0)</f>
        <v>0</v>
      </c>
      <c r="CE24" s="324"/>
      <c r="CF24" s="172"/>
      <c r="CG24" s="174">
        <f>ROUND(($D$24/$E$3*CE24)+($D$24/$H$2*CF24),0)</f>
        <v>0</v>
      </c>
      <c r="CH24" s="324"/>
      <c r="CI24" s="172"/>
      <c r="CJ24" s="174">
        <f>ROUND(($D$24/$E$3*CH24)+($D$24/$H$2*CI24),0)</f>
        <v>0</v>
      </c>
      <c r="CK24" s="324"/>
      <c r="CL24" s="172"/>
      <c r="CM24" s="174">
        <f>ROUND(($D$24/$E$3*CK24)+($D$24/$H$2*CL24),0)</f>
        <v>0</v>
      </c>
      <c r="CN24" s="324"/>
      <c r="CO24" s="172"/>
      <c r="CP24" s="174">
        <f>ROUND(($D$24/$E$3*CN24)+($D$24/$H$2*CO24),0)</f>
        <v>0</v>
      </c>
      <c r="CQ24" s="324"/>
      <c r="CR24" s="172"/>
      <c r="CS24" s="174">
        <f>ROUND(($D$24/$E$3*CQ24)+($D$24/$H$2*CR24),0)</f>
        <v>0</v>
      </c>
      <c r="CT24" s="324"/>
      <c r="CU24" s="172"/>
      <c r="CV24" s="174">
        <f>ROUND(($D$24/$E$3*CT24)+($D$24/$H$2*CU24),0)</f>
        <v>0</v>
      </c>
      <c r="CW24" s="324"/>
      <c r="CX24" s="172"/>
      <c r="CY24" s="174">
        <f>ROUND(($D$24/$E$3*CW24)+($D$24/$H$2*CX24),0)</f>
        <v>0</v>
      </c>
      <c r="CZ24" s="324"/>
      <c r="DA24" s="172"/>
      <c r="DB24" s="324"/>
      <c r="DC24" s="172"/>
    </row>
    <row r="25" ht="15.75" customHeight="1">
      <c r="A25" s="103">
        <v>22.0</v>
      </c>
      <c r="B25" s="235"/>
      <c r="C25" s="235"/>
      <c r="D25" s="235"/>
      <c r="E25" s="115">
        <f t="shared" si="1"/>
        <v>0</v>
      </c>
      <c r="F25" s="115">
        <f t="shared" si="2"/>
        <v>0</v>
      </c>
      <c r="G25" s="118">
        <f t="shared" si="6"/>
        <v>0</v>
      </c>
      <c r="H25" s="121">
        <f t="shared" si="3"/>
        <v>0</v>
      </c>
      <c r="I25" s="115">
        <f t="shared" si="4"/>
        <v>0</v>
      </c>
      <c r="J25" s="127">
        <f t="shared" si="5"/>
        <v>0</v>
      </c>
      <c r="K25" s="171"/>
      <c r="L25" s="204"/>
      <c r="M25" s="174">
        <f>ROUND(($D$25/$E$3*K25)+($D$25/$H$2*L25),0)</f>
        <v>0</v>
      </c>
      <c r="N25" s="171"/>
      <c r="O25" s="204"/>
      <c r="P25" s="174">
        <f>ROUND(($D$25/$E$3*N25)+($D$25/$H$2*O25),0)</f>
        <v>0</v>
      </c>
      <c r="Q25" s="171"/>
      <c r="R25" s="204"/>
      <c r="S25" s="174">
        <f>ROUND(($D$25/$E$3*Q25)+($D$25/$H$2*R25),0)</f>
        <v>0</v>
      </c>
      <c r="T25" s="171"/>
      <c r="U25" s="204"/>
      <c r="V25" s="174">
        <f>ROUND(($D$25/$E$3*T25)+($D$25/$H$2*U25),0)</f>
        <v>0</v>
      </c>
      <c r="W25" s="171"/>
      <c r="X25" s="204"/>
      <c r="Y25" s="174">
        <f>ROUND(($D$25/$E$3*W25)+($D$25/$H$2*X25),0)</f>
        <v>0</v>
      </c>
      <c r="Z25" s="171"/>
      <c r="AA25" s="204"/>
      <c r="AB25" s="174">
        <f t="shared" ref="AB25:AB26" si="7">ROUND(($D$25/$E$3*Z25)+($D$25/$H$2*AA25),0)</f>
        <v>0</v>
      </c>
      <c r="AC25" s="171"/>
      <c r="AD25" s="204"/>
      <c r="AE25" s="174">
        <f>ROUND(($D$25/$E$3*AC25)+($D$25/$H$2*AD25),0)</f>
        <v>0</v>
      </c>
      <c r="AF25" s="171"/>
      <c r="AG25" s="204"/>
      <c r="AH25" s="174">
        <f>ROUND(($D$25/$E$3*AF25)+($D$25/$H$2*AG25),0)</f>
        <v>0</v>
      </c>
      <c r="AI25" s="171"/>
      <c r="AJ25" s="204"/>
      <c r="AK25" s="174">
        <f>ROUND(($D$25/$E$3*AI25)+($D$25/$H$2*AJ25),0)</f>
        <v>0</v>
      </c>
      <c r="AL25" s="171"/>
      <c r="AM25" s="204"/>
      <c r="AN25" s="174">
        <f>ROUND(($D$25/$E$3*AL25)+($D$25/$H$2*AM25),0)</f>
        <v>0</v>
      </c>
      <c r="AO25" s="171"/>
      <c r="AP25" s="204"/>
      <c r="AQ25" s="174">
        <f>ROUND(($D$25/$E$3*AO25)+($D$25/$H$2*AP25),0)</f>
        <v>0</v>
      </c>
      <c r="AR25" s="171"/>
      <c r="AS25" s="204"/>
      <c r="AT25" s="174">
        <f>ROUND(($D$25/$E$3*AR25)+($D$25/$H$2*AS25),0)</f>
        <v>0</v>
      </c>
      <c r="AU25" s="171"/>
      <c r="AV25" s="204"/>
      <c r="AW25" s="174">
        <f>ROUND(($D$25/$E$3*AU25)+($D$25/$H$2*AV25),0)</f>
        <v>0</v>
      </c>
      <c r="AX25" s="171"/>
      <c r="AY25" s="204"/>
      <c r="AZ25" s="174">
        <f>ROUND(($D$25/$E$3*AX25)+($D$25/$H$2*AY25),0)</f>
        <v>0</v>
      </c>
      <c r="BA25" s="171"/>
      <c r="BB25" s="204"/>
      <c r="BC25" s="174">
        <f>ROUND(($D$25/$E$3*BA25)+($D$25/$H$2*BB25),0)</f>
        <v>0</v>
      </c>
      <c r="BD25" s="171"/>
      <c r="BE25" s="204"/>
      <c r="BF25" s="174">
        <f>ROUND(($D$25/$E$3*BD25)+($D$25/$H$2*BE25),0)</f>
        <v>0</v>
      </c>
      <c r="BG25" s="171"/>
      <c r="BH25" s="204"/>
      <c r="BI25" s="174">
        <f>ROUND(($D$25/$E$3*BG25)+($D$25/$H$2*BH25),0)</f>
        <v>0</v>
      </c>
      <c r="BJ25" s="171"/>
      <c r="BK25" s="204"/>
      <c r="BL25" s="174">
        <f>ROUND(($D$25/$E$3*BJ25)+($D$25/$H$2*BK25),0)</f>
        <v>0</v>
      </c>
      <c r="BM25" s="171"/>
      <c r="BN25" s="204"/>
      <c r="BO25" s="174">
        <f>ROUND(($D$25/$E$3*BM25)+($D$25/$H$2*BN25),0)</f>
        <v>0</v>
      </c>
      <c r="BP25" s="171"/>
      <c r="BQ25" s="204"/>
      <c r="BR25" s="174">
        <f>ROUND(($D$25/$E$3*BP25)+($D$25/$H$2*BQ25),0)</f>
        <v>0</v>
      </c>
      <c r="BS25" s="171"/>
      <c r="BT25" s="204"/>
      <c r="BU25" s="174">
        <f>ROUND(($D$25/$E$3*BS25)+($D$25/$H$2*BT25),0)</f>
        <v>0</v>
      </c>
      <c r="BV25" s="171"/>
      <c r="BW25" s="204"/>
      <c r="BX25" s="174">
        <f>ROUND(($D$25/$E$3*BV25)+($D$25/$H$2*BW25),0)</f>
        <v>0</v>
      </c>
      <c r="BY25" s="171"/>
      <c r="BZ25" s="204"/>
      <c r="CA25" s="174">
        <f>ROUND(($D$25/$E$3*BY25)+($D$25/$H$2*BZ25),0)</f>
        <v>0</v>
      </c>
      <c r="CB25" s="171"/>
      <c r="CC25" s="204"/>
      <c r="CD25" s="174">
        <f>ROUND(($D$25/$E$3*CB25)+($D$25/$H$2*CC25),0)</f>
        <v>0</v>
      </c>
      <c r="CE25" s="171"/>
      <c r="CF25" s="204"/>
      <c r="CG25" s="174">
        <f>ROUND(($D$25/$E$3*CE25)+($D$25/$H$2*CF25),0)</f>
        <v>0</v>
      </c>
      <c r="CH25" s="171"/>
      <c r="CI25" s="204"/>
      <c r="CJ25" s="174">
        <f>ROUND(($D$25/$E$3*CH25)+($D$25/$H$2*CI25),0)</f>
        <v>0</v>
      </c>
      <c r="CK25" s="171"/>
      <c r="CL25" s="204"/>
      <c r="CM25" s="174">
        <f>ROUND(($D$25/$E$3*CK25)+($D$25/$H$2*CL25),0)</f>
        <v>0</v>
      </c>
      <c r="CN25" s="171"/>
      <c r="CO25" s="204"/>
      <c r="CP25" s="174">
        <f>ROUND(($D$25/$E$3*CN25)+($D$25/$H$2*CO25),0)</f>
        <v>0</v>
      </c>
      <c r="CQ25" s="171"/>
      <c r="CR25" s="204"/>
      <c r="CS25" s="174">
        <f>ROUND(($D$25/$E$3*CQ25)+($D$25/$H$2*CR25),0)</f>
        <v>0</v>
      </c>
      <c r="CT25" s="171"/>
      <c r="CU25" s="204"/>
      <c r="CV25" s="174">
        <f>ROUND(($D$25/$E$3*CT25)+($D$25/$H$2*CU25),0)</f>
        <v>0</v>
      </c>
      <c r="CW25" s="171"/>
      <c r="CX25" s="204"/>
      <c r="CY25" s="174">
        <f>ROUND(($D$25/$E$3*CW25)+($D$25/$H$2*CX25),0)</f>
        <v>0</v>
      </c>
      <c r="CZ25" s="171"/>
      <c r="DA25" s="204"/>
      <c r="DB25" s="171"/>
      <c r="DC25" s="204"/>
    </row>
    <row r="26" ht="15.75" customHeight="1">
      <c r="A26" s="103">
        <v>23.0</v>
      </c>
      <c r="B26" s="104"/>
      <c r="C26" s="104"/>
      <c r="D26" s="345"/>
      <c r="E26" s="115">
        <f t="shared" si="1"/>
        <v>0</v>
      </c>
      <c r="F26" s="115">
        <f t="shared" si="2"/>
        <v>0</v>
      </c>
      <c r="G26" s="118">
        <f t="shared" si="6"/>
        <v>0</v>
      </c>
      <c r="H26" s="121">
        <f t="shared" si="3"/>
        <v>0</v>
      </c>
      <c r="I26" s="115">
        <f t="shared" si="4"/>
        <v>0</v>
      </c>
      <c r="J26" s="127">
        <f t="shared" si="5"/>
        <v>0</v>
      </c>
      <c r="K26" s="171"/>
      <c r="L26" s="204"/>
      <c r="M26" s="174">
        <f>ROUND(($D$26/$E$3*K26)+($D$26/$H$2*L26),0)</f>
        <v>0</v>
      </c>
      <c r="N26" s="171"/>
      <c r="O26" s="204"/>
      <c r="P26" s="174">
        <f>ROUND(($D$26/$E$3*N26)+($D$26/$H$2*O26),0)</f>
        <v>0</v>
      </c>
      <c r="Q26" s="171"/>
      <c r="R26" s="204"/>
      <c r="S26" s="174">
        <f>ROUND(($D$26/$E$3*Q26)+($D$26/$H$2*R26),0)</f>
        <v>0</v>
      </c>
      <c r="T26" s="171"/>
      <c r="U26" s="204"/>
      <c r="V26" s="174">
        <f>ROUND(($D$26/$E$3*T26)+($D$26/$H$2*U26),0)</f>
        <v>0</v>
      </c>
      <c r="W26" s="171"/>
      <c r="X26" s="204"/>
      <c r="Y26" s="174">
        <f>ROUND(($D$26/$E$3*W26)+($D$26/$H$2*X26),0)</f>
        <v>0</v>
      </c>
      <c r="Z26" s="171"/>
      <c r="AA26" s="204"/>
      <c r="AB26" s="174">
        <f t="shared" si="7"/>
        <v>0</v>
      </c>
      <c r="AC26" s="171"/>
      <c r="AD26" s="204"/>
      <c r="AE26" s="174">
        <f>ROUND(($D$26/$E$3*AC26)+($D$26/$H$2*AD26),0)</f>
        <v>0</v>
      </c>
      <c r="AF26" s="171"/>
      <c r="AG26" s="204"/>
      <c r="AH26" s="174">
        <f>ROUND(($D$26/$E$3*AF26)+($D$26/$H$2*AG26),0)</f>
        <v>0</v>
      </c>
      <c r="AI26" s="171"/>
      <c r="AJ26" s="204"/>
      <c r="AK26" s="174">
        <f>ROUND(($D$26/$E$3*AI26)+($D$26/$H$2*AJ26),0)</f>
        <v>0</v>
      </c>
      <c r="AL26" s="171"/>
      <c r="AM26" s="204"/>
      <c r="AN26" s="174">
        <f>ROUND(($D$26/$E$3*AL26)+($D$26/$H$2*AM26),0)</f>
        <v>0</v>
      </c>
      <c r="AO26" s="171"/>
      <c r="AP26" s="204"/>
      <c r="AQ26" s="174">
        <f>ROUND(($D$26/$E$3*AO26)+($D$26/$H$2*AP26),0)</f>
        <v>0</v>
      </c>
      <c r="AR26" s="171"/>
      <c r="AS26" s="204"/>
      <c r="AT26" s="174">
        <f>ROUND(($D$26/$E$3*AR26)+($D$26/$H$2*AS26),0)</f>
        <v>0</v>
      </c>
      <c r="AU26" s="171"/>
      <c r="AV26" s="204"/>
      <c r="AW26" s="174">
        <f>ROUND(($D$26/$E$3*AU26)+($D$26/$H$2*AV26),0)</f>
        <v>0</v>
      </c>
      <c r="AX26" s="171"/>
      <c r="AY26" s="204"/>
      <c r="AZ26" s="174">
        <f>ROUND(($D$26/$E$3*AX26)+($D$26/$H$2*AY26),0)</f>
        <v>0</v>
      </c>
      <c r="BA26" s="171"/>
      <c r="BB26" s="204"/>
      <c r="BC26" s="174">
        <f>ROUND(($D$26/$E$3*BA26)+($D$26/$H$2*BB26),0)</f>
        <v>0</v>
      </c>
      <c r="BD26" s="171"/>
      <c r="BE26" s="204"/>
      <c r="BF26" s="174">
        <f>ROUND(($D$26/$E$3*BD26)+($D$26/$H$2*BE26),0)</f>
        <v>0</v>
      </c>
      <c r="BG26" s="171"/>
      <c r="BH26" s="204"/>
      <c r="BI26" s="174">
        <f>ROUND(($D$26/$E$3*BG26)+($D$26/$H$2*BH26),0)</f>
        <v>0</v>
      </c>
      <c r="BJ26" s="171"/>
      <c r="BK26" s="204"/>
      <c r="BL26" s="174">
        <f>ROUND(($D$26/$E$3*BJ26)+($D$26/$H$2*BK26),0)</f>
        <v>0</v>
      </c>
      <c r="BM26" s="171"/>
      <c r="BN26" s="204"/>
      <c r="BO26" s="174">
        <f>ROUND(($D$26/$E$3*BM26)+($D$26/$H$2*BN26),0)</f>
        <v>0</v>
      </c>
      <c r="BP26" s="171"/>
      <c r="BQ26" s="204"/>
      <c r="BR26" s="174">
        <f>ROUND(($D$26/$E$3*BP26)+($D$26/$H$2*BQ26),0)</f>
        <v>0</v>
      </c>
      <c r="BS26" s="171"/>
      <c r="BT26" s="204"/>
      <c r="BU26" s="174">
        <f>ROUND(($D$26/$E$3*BS26)+($D$26/$H$2*BT26),0)</f>
        <v>0</v>
      </c>
      <c r="BV26" s="171"/>
      <c r="BW26" s="204"/>
      <c r="BX26" s="174">
        <f>ROUND(($D$26/$E$3*BV26)+($D$26/$H$2*BW26),0)</f>
        <v>0</v>
      </c>
      <c r="BY26" s="171"/>
      <c r="BZ26" s="204"/>
      <c r="CA26" s="174">
        <f>ROUND(($D$26/$E$3*BY26)+($D$26/$H$2*BZ26),0)</f>
        <v>0</v>
      </c>
      <c r="CB26" s="171"/>
      <c r="CC26" s="204"/>
      <c r="CD26" s="174">
        <f>ROUND(($D$26/$E$3*CB26)+($D$26/$H$2*CC26),0)</f>
        <v>0</v>
      </c>
      <c r="CE26" s="171"/>
      <c r="CF26" s="204"/>
      <c r="CG26" s="174">
        <f>ROUND(($D$26/$E$3*CE26)+($D$26/$H$2*CF26),0)</f>
        <v>0</v>
      </c>
      <c r="CH26" s="171"/>
      <c r="CI26" s="204"/>
      <c r="CJ26" s="174">
        <f>ROUND(($D$26/$E$3*CH26)+($D$26/$H$2*CI26),0)</f>
        <v>0</v>
      </c>
      <c r="CK26" s="171"/>
      <c r="CL26" s="204"/>
      <c r="CM26" s="174">
        <f>ROUND(($D$26/$E$3*CK26)+($D$26/$H$2*CL26),0)</f>
        <v>0</v>
      </c>
      <c r="CN26" s="171"/>
      <c r="CO26" s="204"/>
      <c r="CP26" s="174">
        <f>ROUND(($D$26/$E$3*CN26)+($D$26/$H$2*CO26),0)</f>
        <v>0</v>
      </c>
      <c r="CQ26" s="171"/>
      <c r="CR26" s="204"/>
      <c r="CS26" s="174">
        <f>ROUND(($D$26/$E$3*CQ26)+($D$26/$H$2*CR26),0)</f>
        <v>0</v>
      </c>
      <c r="CT26" s="171"/>
      <c r="CU26" s="204"/>
      <c r="CV26" s="174">
        <f>ROUND(($D$26/$E$3*CT26)+($D$26/$H$2*CU26),0)</f>
        <v>0</v>
      </c>
      <c r="CW26" s="171"/>
      <c r="CX26" s="204"/>
      <c r="CY26" s="174">
        <f>ROUND(($D$26/$E$3*CW26)+($D$26/$H$2*CX26),0)</f>
        <v>0</v>
      </c>
      <c r="CZ26" s="171"/>
      <c r="DA26" s="204"/>
      <c r="DB26" s="171"/>
      <c r="DC26" s="204"/>
    </row>
    <row r="27">
      <c r="A27" s="103">
        <v>24.0</v>
      </c>
      <c r="B27" s="104"/>
      <c r="C27" s="104"/>
      <c r="D27" s="345"/>
      <c r="E27" s="115">
        <f t="shared" si="1"/>
        <v>0</v>
      </c>
      <c r="F27" s="350">
        <f t="shared" si="2"/>
        <v>0</v>
      </c>
      <c r="G27" s="118">
        <f t="shared" si="6"/>
        <v>0</v>
      </c>
      <c r="H27" s="351">
        <f t="shared" si="3"/>
        <v>0</v>
      </c>
      <c r="I27" s="350">
        <f t="shared" si="4"/>
        <v>0</v>
      </c>
      <c r="J27" s="127">
        <f t="shared" si="5"/>
        <v>0</v>
      </c>
      <c r="K27" s="171"/>
      <c r="L27" s="204"/>
      <c r="M27" s="174">
        <f>ROUND(($D$27/$E$3*K27)+($D$27/$H$2*L27),0)</f>
        <v>0</v>
      </c>
      <c r="N27" s="171"/>
      <c r="O27" s="204"/>
      <c r="P27" s="174">
        <f>ROUND(($D$27/$E$3*N27)+($D$27/$H$2*O27),0)</f>
        <v>0</v>
      </c>
      <c r="Q27" s="171"/>
      <c r="R27" s="204"/>
      <c r="S27" s="174">
        <f>ROUND(($D$27/$E$3*Q27)+($D$27/$H$2*R27),0)</f>
        <v>0</v>
      </c>
      <c r="T27" s="171"/>
      <c r="U27" s="204"/>
      <c r="V27" s="174">
        <f>ROUND(($D$27/$E$3*T27)+($D$27/$H$2*U27),0)</f>
        <v>0</v>
      </c>
      <c r="W27" s="171"/>
      <c r="X27" s="204"/>
      <c r="Y27" s="174">
        <f>ROUND(($D$27/$E$3*W27)+($D$27/$H$2*X27),0)</f>
        <v>0</v>
      </c>
      <c r="Z27" s="171"/>
      <c r="AA27" s="204"/>
      <c r="AB27" s="174">
        <f>ROUND(($D$27/$E$3*Z27)+($D$27/$H$2*AA27),0)</f>
        <v>0</v>
      </c>
      <c r="AC27" s="171"/>
      <c r="AD27" s="204"/>
      <c r="AE27" s="174">
        <f>ROUND(($D$27/$E$3*AC27)+($D$27/$H$2*AD27),0)</f>
        <v>0</v>
      </c>
      <c r="AF27" s="171"/>
      <c r="AG27" s="204"/>
      <c r="AH27" s="174">
        <f>ROUND(($D$27/$E$3*AF27)+($D$27/$H$2*AG27),0)</f>
        <v>0</v>
      </c>
      <c r="AI27" s="171"/>
      <c r="AJ27" s="204"/>
      <c r="AK27" s="174">
        <f>ROUND(($D$27/$E$3*AI27)+($D$27/$H$2*AJ27),0)</f>
        <v>0</v>
      </c>
      <c r="AL27" s="171"/>
      <c r="AM27" s="204"/>
      <c r="AN27" s="174">
        <f>ROUND(($D$27/$E$3*AL27)+($D$27/$H$2*AM27),0)</f>
        <v>0</v>
      </c>
      <c r="AO27" s="171"/>
      <c r="AP27" s="204"/>
      <c r="AQ27" s="174">
        <f>ROUND(($D$27/$E$3*AO27)+($D$27/$H$2*AP27),0)</f>
        <v>0</v>
      </c>
      <c r="AR27" s="171"/>
      <c r="AS27" s="204"/>
      <c r="AT27" s="174">
        <f>ROUND(($D$27/$E$3*AR27)+($D$27/$H$2*AS27),0)</f>
        <v>0</v>
      </c>
      <c r="AU27" s="171"/>
      <c r="AV27" s="204"/>
      <c r="AW27" s="174">
        <f>ROUND(($D$27/$E$3*AU27)+($D$27/$H$2*AV27),0)</f>
        <v>0</v>
      </c>
      <c r="AX27" s="171"/>
      <c r="AY27" s="204"/>
      <c r="AZ27" s="174">
        <f>ROUND(($D$27/$E$3*AX27)+($D$27/$H$2*AY27),0)</f>
        <v>0</v>
      </c>
      <c r="BA27" s="171"/>
      <c r="BB27" s="204"/>
      <c r="BC27" s="174">
        <f>ROUND(($D$27/$E$3*BA27)+($D$27/$H$2*BB27),0)</f>
        <v>0</v>
      </c>
      <c r="BD27" s="171"/>
      <c r="BE27" s="204"/>
      <c r="BF27" s="174">
        <f>ROUND(($D$27/$E$3*BD27)+($D$27/$H$2*BE27),0)</f>
        <v>0</v>
      </c>
      <c r="BG27" s="171"/>
      <c r="BH27" s="204"/>
      <c r="BI27" s="174">
        <f>ROUND(($D$27/$E$3*BG27)+($D$27/$H$2*BH27),0)</f>
        <v>0</v>
      </c>
      <c r="BJ27" s="171"/>
      <c r="BK27" s="204"/>
      <c r="BL27" s="174">
        <f>ROUND(($D$27/$E$3*BJ27)+($D$27/$H$2*BK27),0)</f>
        <v>0</v>
      </c>
      <c r="BM27" s="171"/>
      <c r="BN27" s="204"/>
      <c r="BO27" s="174">
        <f>ROUND(($D$27/$E$3*BM27)+($D$27/$H$2*BN27),0)</f>
        <v>0</v>
      </c>
      <c r="BP27" s="171"/>
      <c r="BQ27" s="204"/>
      <c r="BR27" s="174">
        <f>ROUND(($D$27/$E$3*BP27)+($D$27/$H$2*BQ27),0)</f>
        <v>0</v>
      </c>
      <c r="BS27" s="171"/>
      <c r="BT27" s="204"/>
      <c r="BU27" s="174">
        <f>ROUND(($D$27/$E$3*BS27)+($D$27/$H$2*BT27),0)</f>
        <v>0</v>
      </c>
      <c r="BV27" s="171"/>
      <c r="BW27" s="204"/>
      <c r="BX27" s="174">
        <f>ROUND(($D$27/$E$3*BV27)+($D$27/$H$2*BW27),0)</f>
        <v>0</v>
      </c>
      <c r="BY27" s="171"/>
      <c r="BZ27" s="204"/>
      <c r="CA27" s="174">
        <f>ROUND(($D$27/$E$3*BY27)+($D$27/$H$2*BZ27),0)</f>
        <v>0</v>
      </c>
      <c r="CB27" s="171"/>
      <c r="CC27" s="204"/>
      <c r="CD27" s="174">
        <f>ROUND(($D$27/$E$3*CB27)+($D$27/$H$2*CC27),0)</f>
        <v>0</v>
      </c>
      <c r="CE27" s="171"/>
      <c r="CF27" s="204"/>
      <c r="CG27" s="174">
        <f>ROUND(($D$27/$E$3*CE27)+($D$27/$H$2*CF27),0)</f>
        <v>0</v>
      </c>
      <c r="CH27" s="171"/>
      <c r="CI27" s="204"/>
      <c r="CJ27" s="174">
        <f>ROUND(($D$27/$E$3*CH27)+($D$27/$H$2*CI27),0)</f>
        <v>0</v>
      </c>
      <c r="CK27" s="171"/>
      <c r="CL27" s="204"/>
      <c r="CM27" s="174">
        <f>ROUND(($D$27/$E$3*CK27)+($D$27/$H$2*CL27),0)</f>
        <v>0</v>
      </c>
      <c r="CN27" s="171"/>
      <c r="CO27" s="204"/>
      <c r="CP27" s="174">
        <f>ROUND(($D$27/$E$3*CN27)+($D$27/$H$2*CO27),0)</f>
        <v>0</v>
      </c>
      <c r="CQ27" s="171"/>
      <c r="CR27" s="204"/>
      <c r="CS27" s="174">
        <f>ROUND(($D$27/$E$3*CQ27)+($D$27/$H$2*CR27),0)</f>
        <v>0</v>
      </c>
      <c r="CT27" s="171"/>
      <c r="CU27" s="204"/>
      <c r="CV27" s="174">
        <f>ROUND(($D$27/$E$3*CT27)+($D$27/$H$2*CU27),0)</f>
        <v>0</v>
      </c>
      <c r="CW27" s="171"/>
      <c r="CX27" s="204"/>
      <c r="CY27" s="174">
        <f>ROUND(($D$27/$E$3*CW27)+($D$27/$H$2*CX27),0)</f>
        <v>0</v>
      </c>
      <c r="CZ27" s="171"/>
      <c r="DA27" s="204"/>
      <c r="DB27" s="171"/>
      <c r="DC27" s="204"/>
    </row>
    <row r="28" ht="15.75" customHeight="1">
      <c r="A28" s="103">
        <v>25.0</v>
      </c>
      <c r="B28" s="104"/>
      <c r="C28" s="104"/>
      <c r="D28" s="345"/>
      <c r="E28" s="115">
        <f t="shared" si="1"/>
        <v>0</v>
      </c>
      <c r="F28" s="115">
        <f t="shared" si="2"/>
        <v>0</v>
      </c>
      <c r="G28" s="118">
        <f t="shared" si="6"/>
        <v>0</v>
      </c>
      <c r="H28" s="121">
        <f t="shared" si="3"/>
        <v>0</v>
      </c>
      <c r="I28" s="115">
        <f t="shared" si="4"/>
        <v>0</v>
      </c>
      <c r="J28" s="127">
        <f t="shared" si="5"/>
        <v>0</v>
      </c>
      <c r="K28" s="171"/>
      <c r="L28" s="204"/>
      <c r="M28" s="174">
        <f>ROUND(($D$28/$E$3*K28)+($D$28/$H$2*L28),0)</f>
        <v>0</v>
      </c>
      <c r="N28" s="171"/>
      <c r="O28" s="204"/>
      <c r="P28" s="174">
        <f>ROUND(($D$28/$E$3*N28)+($D$28/$H$2*O28),0)</f>
        <v>0</v>
      </c>
      <c r="Q28" s="171"/>
      <c r="R28" s="204"/>
      <c r="S28" s="174">
        <f>ROUND(($D$28/$E$3*Q28)+($D$28/$H$2*R28),0)</f>
        <v>0</v>
      </c>
      <c r="T28" s="171"/>
      <c r="U28" s="204"/>
      <c r="V28" s="174">
        <f>ROUND(($D$28/$E$3*T28)+($D$28/$H$2*U28),0)</f>
        <v>0</v>
      </c>
      <c r="W28" s="171"/>
      <c r="X28" s="204"/>
      <c r="Y28" s="174">
        <f>ROUND(($D$28/$E$3*W28)+($D$28/$H$2*X28),0)</f>
        <v>0</v>
      </c>
      <c r="Z28" s="171"/>
      <c r="AA28" s="204"/>
      <c r="AB28" s="174">
        <f>ROUND(($D$28/$E$3*Z28)+($D$28/$H$2*AA28),0)</f>
        <v>0</v>
      </c>
      <c r="AC28" s="171"/>
      <c r="AD28" s="204"/>
      <c r="AE28" s="174">
        <f>ROUND(($D$28/$E$3*AC28)+($D$28/$H$2*AD28),0)</f>
        <v>0</v>
      </c>
      <c r="AF28" s="171"/>
      <c r="AG28" s="204"/>
      <c r="AH28" s="174">
        <f>ROUND(($D$28/$E$3*AF28)+($D$28/$H$2*AG28),0)</f>
        <v>0</v>
      </c>
      <c r="AI28" s="171"/>
      <c r="AJ28" s="204"/>
      <c r="AK28" s="174">
        <f>ROUND(($D$28/$E$3*AI28)+($D$28/$H$2*AJ28),0)</f>
        <v>0</v>
      </c>
      <c r="AL28" s="171"/>
      <c r="AM28" s="204"/>
      <c r="AN28" s="174">
        <f>ROUND(($D$28/$E$3*AL28)+($D$28/$H$2*AM28),0)</f>
        <v>0</v>
      </c>
      <c r="AO28" s="171"/>
      <c r="AP28" s="204"/>
      <c r="AQ28" s="174">
        <f>ROUND(($D$28/$E$3*AO28)+($D$28/$H$2*AP28),0)</f>
        <v>0</v>
      </c>
      <c r="AR28" s="171"/>
      <c r="AS28" s="204"/>
      <c r="AT28" s="174">
        <f>ROUND(($D$28/$E$3*AR28)+($D$28/$H$2*AS28),0)</f>
        <v>0</v>
      </c>
      <c r="AU28" s="171"/>
      <c r="AV28" s="204"/>
      <c r="AW28" s="174">
        <f>ROUND(($D$28/$E$3*AU28)+($D$28/$H$2*AV28),0)</f>
        <v>0</v>
      </c>
      <c r="AX28" s="171"/>
      <c r="AY28" s="204"/>
      <c r="AZ28" s="174">
        <f>ROUND(($D$28/$E$3*AX28)+($D$28/$H$2*AY28),0)</f>
        <v>0</v>
      </c>
      <c r="BA28" s="171"/>
      <c r="BB28" s="204"/>
      <c r="BC28" s="174">
        <f>ROUND(($D$28/$E$3*BA28)+($D$28/$H$2*BB28),0)</f>
        <v>0</v>
      </c>
      <c r="BD28" s="171"/>
      <c r="BE28" s="204"/>
      <c r="BF28" s="174">
        <f>ROUND(($D$28/$E$3*BD28)+($D$28/$H$2*BE28),0)</f>
        <v>0</v>
      </c>
      <c r="BG28" s="171"/>
      <c r="BH28" s="204"/>
      <c r="BI28" s="174">
        <f>ROUND(($D$28/$E$3*BG28)+($D$28/$H$2*BH28),0)</f>
        <v>0</v>
      </c>
      <c r="BJ28" s="171"/>
      <c r="BK28" s="204"/>
      <c r="BL28" s="174">
        <f>ROUND(($D$28/$E$3*BJ28)+($D$28/$H$2*BK28),0)</f>
        <v>0</v>
      </c>
      <c r="BM28" s="171"/>
      <c r="BN28" s="204"/>
      <c r="BO28" s="174">
        <f>ROUND(($D$28/$E$3*BM28)+($D$28/$H$2*BN28),0)</f>
        <v>0</v>
      </c>
      <c r="BP28" s="171"/>
      <c r="BQ28" s="204"/>
      <c r="BR28" s="174">
        <f>ROUND(($D$28/$E$3*BP28)+($D$28/$H$2*BQ28),0)</f>
        <v>0</v>
      </c>
      <c r="BS28" s="171"/>
      <c r="BT28" s="204"/>
      <c r="BU28" s="174">
        <f>ROUND(($D$28/$E$3*BS28)+($D$28/$H$2*BT28),0)</f>
        <v>0</v>
      </c>
      <c r="BV28" s="171"/>
      <c r="BW28" s="204"/>
      <c r="BX28" s="174">
        <f>ROUND(($D$28/$E$3*BV28)+($D$28/$H$2*BW28),0)</f>
        <v>0</v>
      </c>
      <c r="BY28" s="171"/>
      <c r="BZ28" s="204"/>
      <c r="CA28" s="174">
        <f>ROUND(($D$28/$E$3*BY28)+($D$28/$H$2*BZ28),0)</f>
        <v>0</v>
      </c>
      <c r="CB28" s="171"/>
      <c r="CC28" s="204"/>
      <c r="CD28" s="174">
        <f>ROUND(($D$28/$E$3*CB28)+($D$28/$H$2*CC28),0)</f>
        <v>0</v>
      </c>
      <c r="CE28" s="171"/>
      <c r="CF28" s="204"/>
      <c r="CG28" s="174">
        <f>ROUND(($D$28/$E$3*CE28)+($D$28/$H$2*CF28),0)</f>
        <v>0</v>
      </c>
      <c r="CH28" s="171"/>
      <c r="CI28" s="204"/>
      <c r="CJ28" s="174">
        <f>ROUND(($D$28/$E$3*CH28)+($D$28/$H$2*CI28),0)</f>
        <v>0</v>
      </c>
      <c r="CK28" s="171"/>
      <c r="CL28" s="204"/>
      <c r="CM28" s="174">
        <f>ROUND(($D$28/$E$3*CK28)+($D$28/$H$2*CL28),0)</f>
        <v>0</v>
      </c>
      <c r="CN28" s="171"/>
      <c r="CO28" s="204"/>
      <c r="CP28" s="174">
        <f>ROUND(($D$28/$E$3*CN28)+($D$28/$H$2*CO28),0)</f>
        <v>0</v>
      </c>
      <c r="CQ28" s="171"/>
      <c r="CR28" s="204"/>
      <c r="CS28" s="174">
        <f>ROUND(($D$28/$E$3*CQ28)+($D$28/$H$2*CR28),0)</f>
        <v>0</v>
      </c>
      <c r="CT28" s="171"/>
      <c r="CU28" s="204"/>
      <c r="CV28" s="174">
        <f>ROUND(($D$28/$E$3*CT28)+($D$28/$H$2*CU28),0)</f>
        <v>0</v>
      </c>
      <c r="CW28" s="171"/>
      <c r="CX28" s="204"/>
      <c r="CY28" s="174">
        <f>ROUND(($D$28/$E$3*CW28)+($D$28/$H$2*CX28),0)</f>
        <v>0</v>
      </c>
      <c r="CZ28" s="171"/>
      <c r="DA28" s="204"/>
      <c r="DB28" s="171"/>
      <c r="DC28" s="204"/>
    </row>
    <row r="29" ht="15.75" customHeight="1">
      <c r="A29" s="103">
        <v>26.0</v>
      </c>
      <c r="B29" s="235"/>
      <c r="C29" s="235"/>
      <c r="D29" s="235"/>
      <c r="E29" s="115">
        <f t="shared" si="1"/>
        <v>0</v>
      </c>
      <c r="F29" s="115">
        <f t="shared" si="2"/>
        <v>0</v>
      </c>
      <c r="G29" s="118">
        <f t="shared" si="6"/>
        <v>0</v>
      </c>
      <c r="H29" s="121">
        <f t="shared" si="3"/>
        <v>0</v>
      </c>
      <c r="I29" s="115">
        <f t="shared" si="4"/>
        <v>0</v>
      </c>
      <c r="J29" s="127">
        <f t="shared" si="5"/>
        <v>0</v>
      </c>
      <c r="K29" s="324"/>
      <c r="L29" s="172"/>
      <c r="M29" s="174">
        <f>ROUND(($D$29/$E$3*K29)+($D$29/$H$2*L29),0)</f>
        <v>0</v>
      </c>
      <c r="N29" s="324"/>
      <c r="O29" s="172"/>
      <c r="P29" s="174">
        <f>ROUND(($D$29/$E$3*N29)+($D$29/$H$2*O29),0)</f>
        <v>0</v>
      </c>
      <c r="Q29" s="324"/>
      <c r="R29" s="172"/>
      <c r="S29" s="174">
        <f>ROUND(($D$29/$E$3*Q29)+($D$29/$H$2*R29),0)</f>
        <v>0</v>
      </c>
      <c r="T29" s="324"/>
      <c r="U29" s="172"/>
      <c r="V29" s="174">
        <f>ROUND(($D$29/$E$3*T29)+($D$29/$H$2*U29),0)</f>
        <v>0</v>
      </c>
      <c r="W29" s="324"/>
      <c r="X29" s="172"/>
      <c r="Y29" s="174">
        <f>ROUND(($D$29/$E$3*W29)+($D$29/$H$2*X29),0)</f>
        <v>0</v>
      </c>
      <c r="Z29" s="324"/>
      <c r="AA29" s="172"/>
      <c r="AB29" s="174">
        <f>ROUND(($D$29/$E$3*Z29)+($D$29/$H$2*AA29),0)</f>
        <v>0</v>
      </c>
      <c r="AC29" s="324"/>
      <c r="AD29" s="172"/>
      <c r="AE29" s="174">
        <f>ROUND(($D$29/$E$3*AC29)+($D$29/$H$2*AD29),0)</f>
        <v>0</v>
      </c>
      <c r="AF29" s="324"/>
      <c r="AG29" s="172"/>
      <c r="AH29" s="174">
        <f>ROUND(($D$29/$E$3*AF29)+($D$29/$H$2*AG29),0)</f>
        <v>0</v>
      </c>
      <c r="AI29" s="324"/>
      <c r="AJ29" s="172"/>
      <c r="AK29" s="174">
        <f>ROUND(($D$29/$E$3*AI29)+($D$29/$H$2*AJ29),0)</f>
        <v>0</v>
      </c>
      <c r="AL29" s="324"/>
      <c r="AM29" s="172"/>
      <c r="AN29" s="174">
        <f>ROUND(($D$29/$E$3*AL29)+($D$29/$H$2*AM29),0)</f>
        <v>0</v>
      </c>
      <c r="AO29" s="324"/>
      <c r="AP29" s="172"/>
      <c r="AQ29" s="174">
        <f>ROUND(($D$29/$E$3*AO29)+($D$29/$H$2*AP29),0)</f>
        <v>0</v>
      </c>
      <c r="AR29" s="324"/>
      <c r="AS29" s="172"/>
      <c r="AT29" s="174">
        <f>ROUND(($D$29/$E$3*AR29)+($D$29/$H$2*AS29),0)</f>
        <v>0</v>
      </c>
      <c r="AU29" s="324"/>
      <c r="AV29" s="172"/>
      <c r="AW29" s="174">
        <f>ROUND(($D$29/$E$3*AU29)+($D$29/$H$2*AV29),0)</f>
        <v>0</v>
      </c>
      <c r="AX29" s="324"/>
      <c r="AY29" s="172"/>
      <c r="AZ29" s="174">
        <f>ROUND(($D$29/$E$3*AX29)+($D$29/$H$2*AY29),0)</f>
        <v>0</v>
      </c>
      <c r="BA29" s="324"/>
      <c r="BB29" s="172"/>
      <c r="BC29" s="174">
        <f>ROUND(($D$29/$E$3*BA29)+($D$29/$H$2*BB29),0)</f>
        <v>0</v>
      </c>
      <c r="BD29" s="324"/>
      <c r="BE29" s="172"/>
      <c r="BF29" s="174">
        <f>ROUND(($D$29/$E$3*BD29)+($D$29/$H$2*BE29),0)</f>
        <v>0</v>
      </c>
      <c r="BG29" s="324"/>
      <c r="BH29" s="172"/>
      <c r="BI29" s="174">
        <f>ROUND(($D$29/$E$3*BG29)+($D$29/$H$2*BH29),0)</f>
        <v>0</v>
      </c>
      <c r="BJ29" s="324"/>
      <c r="BK29" s="172"/>
      <c r="BL29" s="174">
        <f>ROUND(($D$29/$E$3*BJ29)+($D$29/$H$2*BK29),0)</f>
        <v>0</v>
      </c>
      <c r="BM29" s="324"/>
      <c r="BN29" s="172"/>
      <c r="BO29" s="174">
        <f>ROUND(($D$29/$E$3*BM29)+($D$29/$H$2*BN29),0)</f>
        <v>0</v>
      </c>
      <c r="BP29" s="324"/>
      <c r="BQ29" s="172"/>
      <c r="BR29" s="174">
        <f>ROUND(($D$29/$E$3*BP29)+($D$29/$H$2*BQ29),0)</f>
        <v>0</v>
      </c>
      <c r="BS29" s="324"/>
      <c r="BT29" s="172"/>
      <c r="BU29" s="174">
        <f>ROUND(($D$29/$E$3*BS29)+($D$29/$H$2*BT29),0)</f>
        <v>0</v>
      </c>
      <c r="BV29" s="324"/>
      <c r="BW29" s="172"/>
      <c r="BX29" s="174">
        <f>ROUND(($D$29/$E$3*BV29)+($D$29/$H$2*BW29),0)</f>
        <v>0</v>
      </c>
      <c r="BY29" s="324"/>
      <c r="BZ29" s="172"/>
      <c r="CA29" s="174">
        <f>ROUND(($D$29/$E$3*BY29)+($D$29/$H$2*BZ29),0)</f>
        <v>0</v>
      </c>
      <c r="CB29" s="324"/>
      <c r="CC29" s="172"/>
      <c r="CD29" s="174">
        <f>ROUND(($D$29/$E$3*CB29)+($D$29/$H$2*CC29),0)</f>
        <v>0</v>
      </c>
      <c r="CE29" s="324"/>
      <c r="CF29" s="172"/>
      <c r="CG29" s="174">
        <f>ROUND(($D$29/$E$3*CE29)+($D$29/$H$2*CF29),0)</f>
        <v>0</v>
      </c>
      <c r="CH29" s="324"/>
      <c r="CI29" s="172"/>
      <c r="CJ29" s="174">
        <f>ROUND(($D$29/$E$3*CH29)+($D$29/$H$2*CI29),0)</f>
        <v>0</v>
      </c>
      <c r="CK29" s="324"/>
      <c r="CL29" s="172"/>
      <c r="CM29" s="174">
        <f>ROUND(($D$29/$E$3*CK29)+($D$29/$H$2*CL29),0)</f>
        <v>0</v>
      </c>
      <c r="CN29" s="324"/>
      <c r="CO29" s="172"/>
      <c r="CP29" s="174">
        <f>ROUND(($D$29/$E$3*CN29)+($D$29/$H$2*CO29),0)</f>
        <v>0</v>
      </c>
      <c r="CQ29" s="324"/>
      <c r="CR29" s="172"/>
      <c r="CS29" s="174">
        <f>ROUND(($D$29/$E$3*CQ29)+($D$29/$H$2*CR29),0)</f>
        <v>0</v>
      </c>
      <c r="CT29" s="324"/>
      <c r="CU29" s="172"/>
      <c r="CV29" s="174">
        <f>ROUND(($D$29/$E$3*CT29)+($D$29/$H$2*CU29),0)</f>
        <v>0</v>
      </c>
      <c r="CW29" s="324"/>
      <c r="CX29" s="172"/>
      <c r="CY29" s="174">
        <f>ROUND(($D$29/$E$3*CW29)+($D$29/$H$2*CX29),0)</f>
        <v>0</v>
      </c>
      <c r="CZ29" s="324"/>
      <c r="DA29" s="172"/>
      <c r="DB29" s="324"/>
      <c r="DC29" s="172"/>
    </row>
    <row r="30" ht="15.75" customHeight="1">
      <c r="A30" s="103">
        <v>27.0</v>
      </c>
      <c r="B30" s="104"/>
      <c r="C30" s="104"/>
      <c r="D30" s="345"/>
      <c r="E30" s="115">
        <f t="shared" si="1"/>
        <v>0</v>
      </c>
      <c r="F30" s="115">
        <f t="shared" si="2"/>
        <v>0</v>
      </c>
      <c r="G30" s="118">
        <f t="shared" si="6"/>
        <v>0</v>
      </c>
      <c r="H30" s="121">
        <f t="shared" si="3"/>
        <v>0</v>
      </c>
      <c r="I30" s="115">
        <f t="shared" si="4"/>
        <v>0</v>
      </c>
      <c r="J30" s="127">
        <f t="shared" si="5"/>
        <v>0</v>
      </c>
      <c r="K30" s="171"/>
      <c r="L30" s="204"/>
      <c r="M30" s="174">
        <f>ROUND(($D$30/$E$3*K30)+($D$30/$H$2*L30),0)</f>
        <v>0</v>
      </c>
      <c r="N30" s="171"/>
      <c r="O30" s="204"/>
      <c r="P30" s="174">
        <f>ROUND(($D$30/$E$3*N30)+($D$30/$H$2*O30),0)</f>
        <v>0</v>
      </c>
      <c r="Q30" s="171"/>
      <c r="R30" s="204"/>
      <c r="S30" s="174">
        <f>ROUND(($D$30/$E$3*Q30)+($D$30/$H$2*R30),0)</f>
        <v>0</v>
      </c>
      <c r="T30" s="171"/>
      <c r="U30" s="204"/>
      <c r="V30" s="174">
        <f>ROUND(($D$30/$E$3*T30)+($D$30/$H$2*U30),0)</f>
        <v>0</v>
      </c>
      <c r="W30" s="171"/>
      <c r="X30" s="204"/>
      <c r="Y30" s="174">
        <f>ROUND(($D$30/$E$3*W30)+($D$30/$H$2*X30),0)</f>
        <v>0</v>
      </c>
      <c r="Z30" s="171"/>
      <c r="AA30" s="204"/>
      <c r="AB30" s="174">
        <f>ROUND(($D$30/$E$3*Z30)+($D$30/$H$2*AA30),0)</f>
        <v>0</v>
      </c>
      <c r="AC30" s="171"/>
      <c r="AD30" s="204"/>
      <c r="AE30" s="174">
        <f>ROUND(($D$30/$E$3*AC30)+($D$30/$H$2*AD30),0)</f>
        <v>0</v>
      </c>
      <c r="AF30" s="171"/>
      <c r="AG30" s="204"/>
      <c r="AH30" s="174">
        <f>ROUND(($D$30/$E$3*AF30)+($D$30/$H$2*AG30),0)</f>
        <v>0</v>
      </c>
      <c r="AI30" s="171"/>
      <c r="AJ30" s="204"/>
      <c r="AK30" s="174">
        <f>ROUND(($D$30/$E$3*AI30)+($D$30/$H$2*AJ30),0)</f>
        <v>0</v>
      </c>
      <c r="AL30" s="171"/>
      <c r="AM30" s="204"/>
      <c r="AN30" s="174">
        <f>ROUND(($D$30/$E$3*AL30)+($D$30/$H$2*AM30),0)</f>
        <v>0</v>
      </c>
      <c r="AO30" s="171"/>
      <c r="AP30" s="204"/>
      <c r="AQ30" s="174">
        <f>ROUND(($D$30/$E$3*AO30)+($D$30/$H$2*AP30),0)</f>
        <v>0</v>
      </c>
      <c r="AR30" s="171"/>
      <c r="AS30" s="204"/>
      <c r="AT30" s="174">
        <f>ROUND(($D$30/$E$3*AR30)+($D$30/$H$2*AS30),0)</f>
        <v>0</v>
      </c>
      <c r="AU30" s="171"/>
      <c r="AV30" s="204"/>
      <c r="AW30" s="174">
        <f>ROUND(($D$30/$E$3*AU30)+($D$30/$H$2*AV30),0)</f>
        <v>0</v>
      </c>
      <c r="AX30" s="171"/>
      <c r="AY30" s="204"/>
      <c r="AZ30" s="174">
        <f>ROUND(($D$30/$E$3*AX30)+($D$30/$H$2*AY30),0)</f>
        <v>0</v>
      </c>
      <c r="BA30" s="171"/>
      <c r="BB30" s="204"/>
      <c r="BC30" s="174">
        <f>ROUND(($D$30/$E$3*BA30)+($D$30/$H$2*BB30),0)</f>
        <v>0</v>
      </c>
      <c r="BD30" s="171"/>
      <c r="BE30" s="204"/>
      <c r="BF30" s="174">
        <f>ROUND(($D$30/$E$3*BD30)+($D$30/$H$2*BE30),0)</f>
        <v>0</v>
      </c>
      <c r="BG30" s="171"/>
      <c r="BH30" s="204"/>
      <c r="BI30" s="174">
        <f>ROUND(($D$30/$E$3*BG30)+($D$30/$H$2*BH30),0)</f>
        <v>0</v>
      </c>
      <c r="BJ30" s="171"/>
      <c r="BK30" s="204"/>
      <c r="BL30" s="174">
        <f>ROUND(($D$30/$E$3*BJ30)+($D$30/$H$2*BK30),0)</f>
        <v>0</v>
      </c>
      <c r="BM30" s="171"/>
      <c r="BN30" s="204"/>
      <c r="BO30" s="174">
        <f>ROUND(($D$30/$E$3*BM30)+($D$30/$H$2*BN30),0)</f>
        <v>0</v>
      </c>
      <c r="BP30" s="171"/>
      <c r="BQ30" s="204"/>
      <c r="BR30" s="174">
        <f>ROUND(($D$30/$E$3*BP30)+($D$30/$H$2*BQ30),0)</f>
        <v>0</v>
      </c>
      <c r="BS30" s="171"/>
      <c r="BT30" s="204"/>
      <c r="BU30" s="174">
        <f>ROUND(($D$30/$E$3*BS30)+($D$30/$H$2*BT30),0)</f>
        <v>0</v>
      </c>
      <c r="BV30" s="171"/>
      <c r="BW30" s="204"/>
      <c r="BX30" s="174">
        <f>ROUND(($D$30/$E$3*BV30)+($D$30/$H$2*BW30),0)</f>
        <v>0</v>
      </c>
      <c r="BY30" s="171"/>
      <c r="BZ30" s="204"/>
      <c r="CA30" s="174">
        <f>ROUND(($D$30/$E$3*BY30)+($D$30/$H$2*BZ30),0)</f>
        <v>0</v>
      </c>
      <c r="CB30" s="171"/>
      <c r="CC30" s="204"/>
      <c r="CD30" s="174">
        <f>ROUND(($D$30/$E$3*CB30)+($D$30/$H$2*CC30),0)</f>
        <v>0</v>
      </c>
      <c r="CE30" s="171"/>
      <c r="CF30" s="204"/>
      <c r="CG30" s="174">
        <f>ROUND(($D$30/$E$3*CE30)+($D$30/$H$2*CF30),0)</f>
        <v>0</v>
      </c>
      <c r="CH30" s="171"/>
      <c r="CI30" s="204"/>
      <c r="CJ30" s="174">
        <f>ROUND(($D$30/$E$3*CH30)+($D$30/$H$2*CI30),0)</f>
        <v>0</v>
      </c>
      <c r="CK30" s="171"/>
      <c r="CL30" s="204"/>
      <c r="CM30" s="174">
        <f>ROUND(($D$30/$E$3*CK30)+($D$30/$H$2*CL30),0)</f>
        <v>0</v>
      </c>
      <c r="CN30" s="171"/>
      <c r="CO30" s="204"/>
      <c r="CP30" s="174">
        <f>ROUND(($D$30/$E$3*CN30)+($D$30/$H$2*CO30),0)</f>
        <v>0</v>
      </c>
      <c r="CQ30" s="171"/>
      <c r="CR30" s="204"/>
      <c r="CS30" s="174">
        <f>ROUND(($D$30/$E$3*CQ30)+($D$30/$H$2*CR30),0)</f>
        <v>0</v>
      </c>
      <c r="CT30" s="171"/>
      <c r="CU30" s="204"/>
      <c r="CV30" s="174">
        <f>ROUND(($D$30/$E$3*CT30)+($D$30/$H$2*CU30),0)</f>
        <v>0</v>
      </c>
      <c r="CW30" s="171"/>
      <c r="CX30" s="204"/>
      <c r="CY30" s="174">
        <f>ROUND(($D$30/$E$3*CW30)+($D$30/$H$2*CX30),0)</f>
        <v>0</v>
      </c>
      <c r="CZ30" s="171"/>
      <c r="DA30" s="204"/>
      <c r="DB30" s="171"/>
      <c r="DC30" s="204"/>
    </row>
    <row r="31" ht="15.75" customHeight="1">
      <c r="A31" s="103">
        <v>28.0</v>
      </c>
      <c r="B31" s="104"/>
      <c r="C31" s="104"/>
      <c r="D31" s="345"/>
      <c r="E31" s="115">
        <f t="shared" si="1"/>
        <v>0</v>
      </c>
      <c r="F31" s="115">
        <f t="shared" si="2"/>
        <v>0</v>
      </c>
      <c r="G31" s="118">
        <f t="shared" si="6"/>
        <v>0</v>
      </c>
      <c r="H31" s="121">
        <f t="shared" si="3"/>
        <v>0</v>
      </c>
      <c r="I31" s="115">
        <f t="shared" si="4"/>
        <v>0</v>
      </c>
      <c r="J31" s="127">
        <f t="shared" si="5"/>
        <v>0</v>
      </c>
      <c r="K31" s="324"/>
      <c r="L31" s="172"/>
      <c r="M31" s="174">
        <f>ROUND(($D$31/$E$3*K31)+($D$31/$H$2*L31),0)</f>
        <v>0</v>
      </c>
      <c r="N31" s="324"/>
      <c r="O31" s="172"/>
      <c r="P31" s="174">
        <f>ROUND(($D$31/$E$3*N31)+($D$31/$H$2*O31),0)</f>
        <v>0</v>
      </c>
      <c r="Q31" s="324"/>
      <c r="R31" s="172"/>
      <c r="S31" s="174">
        <f>ROUND(($D$31/$E$3*Q31)+($D$31/$H$2*R31),0)</f>
        <v>0</v>
      </c>
      <c r="T31" s="324"/>
      <c r="U31" s="172"/>
      <c r="V31" s="174">
        <f>ROUND(($D$31/$E$3*T31)+($D$31/$H$2*U31),0)</f>
        <v>0</v>
      </c>
      <c r="W31" s="324"/>
      <c r="X31" s="172"/>
      <c r="Y31" s="174">
        <f>ROUND(($D$31/$E$3*W31)+($D$31/$H$2*X31),0)</f>
        <v>0</v>
      </c>
      <c r="Z31" s="324"/>
      <c r="AA31" s="172"/>
      <c r="AB31" s="174">
        <f>ROUND(($D$31/$E$3*Z31)+($D$31/$H$2*AA31),0)</f>
        <v>0</v>
      </c>
      <c r="AC31" s="324"/>
      <c r="AD31" s="172"/>
      <c r="AE31" s="174">
        <f>ROUND(($D$31/$E$3*AC31)+($D$31/$H$2*AD31),0)</f>
        <v>0</v>
      </c>
      <c r="AF31" s="324"/>
      <c r="AG31" s="172"/>
      <c r="AH31" s="174">
        <f>ROUND(($D$31/$E$3*AF31)+($D$31/$H$2*AG31),0)</f>
        <v>0</v>
      </c>
      <c r="AI31" s="324"/>
      <c r="AJ31" s="172"/>
      <c r="AK31" s="174">
        <f>ROUND(($D$31/$E$3*AI31)+($D$31/$H$2*AJ31),0)</f>
        <v>0</v>
      </c>
      <c r="AL31" s="324"/>
      <c r="AM31" s="172"/>
      <c r="AN31" s="174">
        <f>ROUND(($D$31/$E$3*AL31)+($D$31/$H$2*AM31),0)</f>
        <v>0</v>
      </c>
      <c r="AO31" s="324"/>
      <c r="AP31" s="172"/>
      <c r="AQ31" s="174">
        <f>ROUND(($D$31/$E$3*AO31)+($D$31/$H$2*AP31),0)</f>
        <v>0</v>
      </c>
      <c r="AR31" s="324"/>
      <c r="AS31" s="172"/>
      <c r="AT31" s="174">
        <f>ROUND(($D$31/$E$3*AR31)+($D$31/$H$2*AS31),0)</f>
        <v>0</v>
      </c>
      <c r="AU31" s="324"/>
      <c r="AV31" s="172"/>
      <c r="AW31" s="174">
        <f>ROUND(($D$31/$E$3*AU31)+($D$31/$H$2*AV31),0)</f>
        <v>0</v>
      </c>
      <c r="AX31" s="324"/>
      <c r="AY31" s="172"/>
      <c r="AZ31" s="174">
        <f>ROUND(($D$31/$E$3*AX31)+($D$31/$H$2*AY31),0)</f>
        <v>0</v>
      </c>
      <c r="BA31" s="324"/>
      <c r="BB31" s="172"/>
      <c r="BC31" s="174">
        <f>ROUND(($D$31/$E$3*BA31)+($D$31/$H$2*BB31),0)</f>
        <v>0</v>
      </c>
      <c r="BD31" s="324"/>
      <c r="BE31" s="172"/>
      <c r="BF31" s="174">
        <f>ROUND(($D$31/$E$3*BD31)+($D$31/$H$2*BE31),0)</f>
        <v>0</v>
      </c>
      <c r="BG31" s="324"/>
      <c r="BH31" s="172"/>
      <c r="BI31" s="174">
        <f>ROUND(($D$31/$E$3*BG31)+($D$31/$H$2*BH31),0)</f>
        <v>0</v>
      </c>
      <c r="BJ31" s="324"/>
      <c r="BK31" s="172"/>
      <c r="BL31" s="174">
        <f>ROUND(($D$31/$E$3*BJ31)+($D$31/$H$2*BK31),0)</f>
        <v>0</v>
      </c>
      <c r="BM31" s="324"/>
      <c r="BN31" s="172"/>
      <c r="BO31" s="174">
        <f>ROUND(($D$31/$E$3*BM31)+($D$31/$H$2*BN31),0)</f>
        <v>0</v>
      </c>
      <c r="BP31" s="324"/>
      <c r="BQ31" s="172"/>
      <c r="BR31" s="174">
        <f>ROUND(($D$31/$E$3*BP31)+($D$31/$H$2*BQ31),0)</f>
        <v>0</v>
      </c>
      <c r="BS31" s="324"/>
      <c r="BT31" s="172"/>
      <c r="BU31" s="174">
        <f>ROUND(($D$31/$E$3*BS31)+($D$31/$H$2*BT31),0)</f>
        <v>0</v>
      </c>
      <c r="BV31" s="324"/>
      <c r="BW31" s="172"/>
      <c r="BX31" s="174">
        <f>ROUND(($D$31/$E$3*BV31)+($D$31/$H$2*BW31),0)</f>
        <v>0</v>
      </c>
      <c r="BY31" s="324"/>
      <c r="BZ31" s="172"/>
      <c r="CA31" s="174">
        <f>ROUND(($D$31/$E$3*BY31)+($D$31/$H$2*BZ31),0)</f>
        <v>0</v>
      </c>
      <c r="CB31" s="324"/>
      <c r="CC31" s="172"/>
      <c r="CD31" s="174">
        <f>ROUND(($D$31/$E$3*CB31)+($D$31/$H$2*CC31),0)</f>
        <v>0</v>
      </c>
      <c r="CE31" s="324"/>
      <c r="CF31" s="172"/>
      <c r="CG31" s="174">
        <f>ROUND(($D$31/$E$3*CE31)+($D$31/$H$2*CF31),0)</f>
        <v>0</v>
      </c>
      <c r="CH31" s="324"/>
      <c r="CI31" s="172"/>
      <c r="CJ31" s="174">
        <f>ROUND(($D$31/$E$3*CH31)+($D$31/$H$2*CI31),0)</f>
        <v>0</v>
      </c>
      <c r="CK31" s="324"/>
      <c r="CL31" s="172"/>
      <c r="CM31" s="174">
        <f>ROUND(($D$31/$E$3*CK31)+($D$31/$H$2*CL31),0)</f>
        <v>0</v>
      </c>
      <c r="CN31" s="324"/>
      <c r="CO31" s="172"/>
      <c r="CP31" s="174">
        <f>ROUND(($D$31/$E$3*CN31)+($D$31/$H$2*CO31),0)</f>
        <v>0</v>
      </c>
      <c r="CQ31" s="324"/>
      <c r="CR31" s="172"/>
      <c r="CS31" s="174">
        <f>ROUND(($D$31/$E$3*CQ31)+($D$31/$H$2*CR31),0)</f>
        <v>0</v>
      </c>
      <c r="CT31" s="324"/>
      <c r="CU31" s="172"/>
      <c r="CV31" s="174">
        <f>ROUND(($D$31/$E$3*CT31)+($D$31/$H$2*CU31),0)</f>
        <v>0</v>
      </c>
      <c r="CW31" s="324"/>
      <c r="CX31" s="172"/>
      <c r="CY31" s="174">
        <f>ROUND(($D$31/$E$3*CW31)+($D$31/$H$2*CX31),0)</f>
        <v>0</v>
      </c>
      <c r="CZ31" s="324"/>
      <c r="DA31" s="172"/>
      <c r="DB31" s="324"/>
      <c r="DC31" s="172"/>
    </row>
    <row r="32" ht="15.75" customHeight="1">
      <c r="A32" s="103">
        <v>29.0</v>
      </c>
      <c r="B32" s="235"/>
      <c r="C32" s="235"/>
      <c r="D32" s="235"/>
      <c r="E32" s="115">
        <f t="shared" si="1"/>
        <v>0</v>
      </c>
      <c r="F32" s="115">
        <f t="shared" si="2"/>
        <v>0</v>
      </c>
      <c r="G32" s="118">
        <f t="shared" si="6"/>
        <v>0</v>
      </c>
      <c r="H32" s="121">
        <f t="shared" si="3"/>
        <v>0</v>
      </c>
      <c r="I32" s="115">
        <f t="shared" si="4"/>
        <v>0</v>
      </c>
      <c r="J32" s="127">
        <f t="shared" si="5"/>
        <v>0</v>
      </c>
      <c r="K32" s="171"/>
      <c r="L32" s="172"/>
      <c r="M32" s="174">
        <f>ROUND(($D$32/$E$3*K32)+($D$32/$H$2*L32),0)</f>
        <v>0</v>
      </c>
      <c r="N32" s="171"/>
      <c r="O32" s="172"/>
      <c r="P32" s="174">
        <f>ROUND(($D$32/$E$3*N32)+($D$32/$H$2*O32),0)</f>
        <v>0</v>
      </c>
      <c r="Q32" s="171"/>
      <c r="R32" s="172"/>
      <c r="S32" s="174">
        <f>ROUND(($D$32/$E$3*Q32)+($D$32/$H$2*R32),0)</f>
        <v>0</v>
      </c>
      <c r="T32" s="171"/>
      <c r="U32" s="172"/>
      <c r="V32" s="174">
        <f>ROUND(($D$32/$E$3*T32)+($D$32/$H$2*U32),0)</f>
        <v>0</v>
      </c>
      <c r="W32" s="171"/>
      <c r="X32" s="172"/>
      <c r="Y32" s="174">
        <f>ROUND(($D$32/$E$3*W32)+($D$32/$H$2*X32),0)</f>
        <v>0</v>
      </c>
      <c r="Z32" s="171"/>
      <c r="AA32" s="172"/>
      <c r="AB32" s="174">
        <f>ROUND(($D$32/$E$3*Z32)+($D$32/$H$2*AA32),0)</f>
        <v>0</v>
      </c>
      <c r="AC32" s="171"/>
      <c r="AD32" s="172"/>
      <c r="AE32" s="174">
        <f>ROUND(($D$32/$E$3*AC32)+($D$32/$H$2*AD32),0)</f>
        <v>0</v>
      </c>
      <c r="AF32" s="171"/>
      <c r="AG32" s="172"/>
      <c r="AH32" s="174">
        <f>ROUND(($D$32/$E$3*AF32)+($D$32/$H$2*AG32),0)</f>
        <v>0</v>
      </c>
      <c r="AI32" s="171"/>
      <c r="AJ32" s="172"/>
      <c r="AK32" s="174">
        <f>ROUND(($D$32/$E$3*AI32)+($D$32/$H$2*AJ32),0)</f>
        <v>0</v>
      </c>
      <c r="AL32" s="171"/>
      <c r="AM32" s="172"/>
      <c r="AN32" s="174">
        <f>ROUND(($D$32/$E$3*AL32)+($D$32/$H$2*AM32),0)</f>
        <v>0</v>
      </c>
      <c r="AO32" s="171"/>
      <c r="AP32" s="172"/>
      <c r="AQ32" s="174">
        <f>ROUND(($D$32/$E$3*AO32)+($D$32/$H$2*AP32),0)</f>
        <v>0</v>
      </c>
      <c r="AR32" s="171"/>
      <c r="AS32" s="172"/>
      <c r="AT32" s="174">
        <f>ROUND(($D$32/$E$3*AR32)+($D$32/$H$2*AS32),0)</f>
        <v>0</v>
      </c>
      <c r="AU32" s="171"/>
      <c r="AV32" s="172"/>
      <c r="AW32" s="174">
        <f>ROUND(($D$32/$E$3*AU32)+($D$32/$H$2*AV32),0)</f>
        <v>0</v>
      </c>
      <c r="AX32" s="171"/>
      <c r="AY32" s="172"/>
      <c r="AZ32" s="174">
        <f>ROUND(($D$32/$E$3*AX32)+($D$32/$H$2*AY32),0)</f>
        <v>0</v>
      </c>
      <c r="BA32" s="171"/>
      <c r="BB32" s="172"/>
      <c r="BC32" s="174">
        <f>ROUND(($D$32/$E$3*BA32)+($D$32/$H$2*BB32),0)</f>
        <v>0</v>
      </c>
      <c r="BD32" s="171"/>
      <c r="BE32" s="172"/>
      <c r="BF32" s="174">
        <f>ROUND(($D$32/$E$3*BD32)+($D$32/$H$2*BE32),0)</f>
        <v>0</v>
      </c>
      <c r="BG32" s="171"/>
      <c r="BH32" s="172"/>
      <c r="BI32" s="174">
        <f>ROUND(($D$32/$E$3*BG32)+($D$32/$H$2*BH32),0)</f>
        <v>0</v>
      </c>
      <c r="BJ32" s="171"/>
      <c r="BK32" s="172"/>
      <c r="BL32" s="174">
        <f>ROUND(($D$32/$E$3*BJ32)+($D$32/$H$2*BK32),0)</f>
        <v>0</v>
      </c>
      <c r="BM32" s="171"/>
      <c r="BN32" s="172"/>
      <c r="BO32" s="174">
        <f>ROUND(($D$32/$E$3*BM32)+($D$32/$H$2*BN32),0)</f>
        <v>0</v>
      </c>
      <c r="BP32" s="171"/>
      <c r="BQ32" s="172"/>
      <c r="BR32" s="174">
        <f>ROUND(($D$32/$E$3*BP32)+($D$32/$H$2*BQ32),0)</f>
        <v>0</v>
      </c>
      <c r="BS32" s="171"/>
      <c r="BT32" s="172"/>
      <c r="BU32" s="174">
        <f>ROUND(($D$32/$E$3*BS32)+($D$32/$H$2*BT32),0)</f>
        <v>0</v>
      </c>
      <c r="BV32" s="171"/>
      <c r="BW32" s="172"/>
      <c r="BX32" s="174">
        <f>ROUND(($D$32/$E$3*BV32)+($D$32/$H$2*BW32),0)</f>
        <v>0</v>
      </c>
      <c r="BY32" s="171"/>
      <c r="BZ32" s="172"/>
      <c r="CA32" s="174">
        <f>ROUND(($D$32/$E$3*BY32)+($D$32/$H$2*BZ32),0)</f>
        <v>0</v>
      </c>
      <c r="CB32" s="171"/>
      <c r="CC32" s="172"/>
      <c r="CD32" s="174">
        <f>ROUND(($D$32/$E$3*CB32)+($D$32/$H$2*CC32),0)</f>
        <v>0</v>
      </c>
      <c r="CE32" s="171"/>
      <c r="CF32" s="172"/>
      <c r="CG32" s="174">
        <f>ROUND(($D$32/$E$3*CE32)+($D$32/$H$2*CF32),0)</f>
        <v>0</v>
      </c>
      <c r="CH32" s="171"/>
      <c r="CI32" s="172"/>
      <c r="CJ32" s="174">
        <f>ROUND(($D$32/$E$3*CH32)+($D$32/$H$2*CI32),0)</f>
        <v>0</v>
      </c>
      <c r="CK32" s="171"/>
      <c r="CL32" s="172"/>
      <c r="CM32" s="174">
        <f>ROUND(($D$32/$E$3*CK32)+($D$32/$H$2*CL32),0)</f>
        <v>0</v>
      </c>
      <c r="CN32" s="171"/>
      <c r="CO32" s="172"/>
      <c r="CP32" s="174">
        <f>ROUND(($D$32/$E$3*CN32)+($D$32/$H$2*CO32),0)</f>
        <v>0</v>
      </c>
      <c r="CQ32" s="171"/>
      <c r="CR32" s="172"/>
      <c r="CS32" s="174">
        <f>ROUND(($D$32/$E$3*CQ32)+($D$32/$H$2*CR32),0)</f>
        <v>0</v>
      </c>
      <c r="CT32" s="171"/>
      <c r="CU32" s="172"/>
      <c r="CV32" s="174">
        <f>ROUND(($D$32/$E$3*CT32)+($D$32/$H$2*CU32),0)</f>
        <v>0</v>
      </c>
      <c r="CW32" s="171"/>
      <c r="CX32" s="172"/>
      <c r="CY32" s="174">
        <f>ROUND(($D$32/$E$3*CW32)+($D$32/$H$2*CX32),0)</f>
        <v>0</v>
      </c>
      <c r="CZ32" s="171"/>
      <c r="DA32" s="172"/>
      <c r="DB32" s="171"/>
      <c r="DC32" s="172"/>
    </row>
    <row r="33" ht="15.75" customHeight="1">
      <c r="A33" s="103">
        <v>30.0</v>
      </c>
      <c r="B33" s="122" t="s">
        <v>581</v>
      </c>
      <c r="C33" s="122" t="s">
        <v>582</v>
      </c>
      <c r="D33" s="231">
        <v>13000.0</v>
      </c>
      <c r="E33" s="115">
        <f t="shared" si="1"/>
        <v>7</v>
      </c>
      <c r="F33" s="115">
        <f t="shared" si="2"/>
        <v>2935</v>
      </c>
      <c r="G33" s="118">
        <f t="shared" si="6"/>
        <v>30</v>
      </c>
      <c r="H33" s="121">
        <f t="shared" si="3"/>
        <v>1573</v>
      </c>
      <c r="I33" s="115">
        <f t="shared" si="4"/>
        <v>4508</v>
      </c>
      <c r="J33" s="127">
        <f t="shared" si="5"/>
        <v>4509</v>
      </c>
      <c r="K33" s="411">
        <v>1.0</v>
      </c>
      <c r="L33" s="412">
        <v>3.5</v>
      </c>
      <c r="M33" s="174">
        <f>ROUND(($D$33/$E$3*K33)+($D$33/$H$2*L33),0)</f>
        <v>603</v>
      </c>
      <c r="N33" s="411">
        <v>1.0</v>
      </c>
      <c r="O33" s="412">
        <v>8.0</v>
      </c>
      <c r="P33" s="174">
        <f>ROUND(($D$33/$E$3*N33)+($D$33/$H$2*O33),0)</f>
        <v>839</v>
      </c>
      <c r="Q33" s="411">
        <v>1.0</v>
      </c>
      <c r="R33" s="412">
        <v>3.5</v>
      </c>
      <c r="S33" s="174">
        <f>ROUND(($D$33/$E$3*Q33)+($D$33/$H$2*R33),0)</f>
        <v>603</v>
      </c>
      <c r="T33" s="411">
        <v>1.0</v>
      </c>
      <c r="U33" s="412">
        <v>4.5</v>
      </c>
      <c r="V33" s="174">
        <f>ROUND(($D$33/$E$3*T33)+($D$33/$H$2*U33),0)</f>
        <v>655</v>
      </c>
      <c r="W33" s="411">
        <v>1.0</v>
      </c>
      <c r="X33" s="412">
        <v>3.5</v>
      </c>
      <c r="Y33" s="174">
        <f>ROUND(($D$33/$E$3*W33)+($D$33/$H$2*X33),0)</f>
        <v>603</v>
      </c>
      <c r="Z33" s="411">
        <v>1.0</v>
      </c>
      <c r="AA33" s="412">
        <v>3.5</v>
      </c>
      <c r="AB33" s="174">
        <f>ROUND(($D$33/$E$3*Z33)+($D$33/$H$2*AA33),0)</f>
        <v>603</v>
      </c>
      <c r="AC33" s="411">
        <v>1.0</v>
      </c>
      <c r="AD33" s="412">
        <v>3.5</v>
      </c>
      <c r="AE33" s="174">
        <f>ROUND(($D$33/$E$3*AC33)+($D$33/$H$2*AD33),0)</f>
        <v>603</v>
      </c>
      <c r="AF33" s="411"/>
      <c r="AG33" s="412"/>
      <c r="AH33" s="174">
        <f>ROUND(($D$33/$E$3*AF33)+($D$33/$H$2*AG33),0)</f>
        <v>0</v>
      </c>
      <c r="AI33" s="411"/>
      <c r="AJ33" s="412"/>
      <c r="AK33" s="174">
        <f>ROUND(($D$33/$E$3*AI33)+($D$33/$H$2*AJ33),0)</f>
        <v>0</v>
      </c>
      <c r="AL33" s="411"/>
      <c r="AM33" s="412"/>
      <c r="AN33" s="174">
        <f>ROUND(($D$33/$E$3*AL33)+($D$33/$H$2*AM33),0)</f>
        <v>0</v>
      </c>
      <c r="AO33" s="411"/>
      <c r="AP33" s="412"/>
      <c r="AQ33" s="174">
        <f>ROUND(($D$33/$E$3*AO33)+($D$33/$H$2*AP33),0)</f>
        <v>0</v>
      </c>
      <c r="AR33" s="411"/>
      <c r="AS33" s="412"/>
      <c r="AT33" s="174">
        <f>ROUND(($D$33/$E$3*AR33)+($D$33/$H$2*AS33),0)</f>
        <v>0</v>
      </c>
      <c r="AU33" s="411"/>
      <c r="AV33" s="412"/>
      <c r="AW33" s="174">
        <f>ROUND(($D$33/$E$3*AU33)+($D$33/$H$2*AV33),0)</f>
        <v>0</v>
      </c>
      <c r="AX33" s="411"/>
      <c r="AY33" s="412"/>
      <c r="AZ33" s="174">
        <f>ROUND(($D$33/$E$3*AX33)+($D$33/$H$2*AY33),0)</f>
        <v>0</v>
      </c>
      <c r="BA33" s="411"/>
      <c r="BB33" s="412"/>
      <c r="BC33" s="174">
        <f>ROUND(($D$33/$E$3*BA33)+($D$33/$H$2*BB33),0)</f>
        <v>0</v>
      </c>
      <c r="BD33" s="411"/>
      <c r="BE33" s="412"/>
      <c r="BF33" s="174">
        <f>ROUND(($D$33/$E$3*BD33)+($D$33/$H$2*BE33),0)</f>
        <v>0</v>
      </c>
      <c r="BG33" s="411"/>
      <c r="BH33" s="412"/>
      <c r="BI33" s="174">
        <f>ROUND(($D$33/$E$3*BG33)+($D$33/$H$2*BH33),0)</f>
        <v>0</v>
      </c>
      <c r="BJ33" s="411"/>
      <c r="BK33" s="412"/>
      <c r="BL33" s="174">
        <f>ROUND(($D$33/$E$3*BJ33)+($D$33/$H$2*BK33),0)</f>
        <v>0</v>
      </c>
      <c r="BM33" s="411"/>
      <c r="BN33" s="412"/>
      <c r="BO33" s="174">
        <f>ROUND(($D$33/$E$3*BM33)+($D$33/$H$2*BN33),0)</f>
        <v>0</v>
      </c>
      <c r="BP33" s="411"/>
      <c r="BQ33" s="412"/>
      <c r="BR33" s="174">
        <f>ROUND(($D$33/$E$3*BP33)+($D$33/$H$2*BQ33),0)</f>
        <v>0</v>
      </c>
      <c r="BS33" s="411"/>
      <c r="BT33" s="412"/>
      <c r="BU33" s="174">
        <f>ROUND(($D$33/$E$3*BS33)+($D$33/$H$2*BT33),0)</f>
        <v>0</v>
      </c>
      <c r="BV33" s="411"/>
      <c r="BW33" s="412"/>
      <c r="BX33" s="174">
        <f>ROUND(($D$33/$E$3*BV33)+($D$33/$H$2*BW33),0)</f>
        <v>0</v>
      </c>
      <c r="BY33" s="411"/>
      <c r="BZ33" s="412"/>
      <c r="CA33" s="174">
        <f>ROUND(($D$33/$E$3*BY33)+($D$33/$H$2*BZ33),0)</f>
        <v>0</v>
      </c>
      <c r="CB33" s="411"/>
      <c r="CC33" s="412"/>
      <c r="CD33" s="174">
        <f>ROUND(($D$33/$E$3*CB33)+($D$33/$H$2*CC33),0)</f>
        <v>0</v>
      </c>
      <c r="CE33" s="411"/>
      <c r="CF33" s="412"/>
      <c r="CG33" s="174">
        <f>ROUND(($D$33/$E$3*CE33)+($D$33/$H$2*CF33),0)</f>
        <v>0</v>
      </c>
      <c r="CH33" s="411"/>
      <c r="CI33" s="412"/>
      <c r="CJ33" s="174">
        <f>ROUND(($D$33/$E$3*CH33)+($D$33/$H$2*CI33),0)</f>
        <v>0</v>
      </c>
      <c r="CK33" s="411"/>
      <c r="CL33" s="412"/>
      <c r="CM33" s="174">
        <f>ROUND(($D$33/$E$3*CK33)+($D$33/$H$2*CL33),0)</f>
        <v>0</v>
      </c>
      <c r="CN33" s="411"/>
      <c r="CO33" s="412"/>
      <c r="CP33" s="174">
        <f>ROUND(($D$33/$E$3*CN33)+($D$33/$H$2*CO33),0)</f>
        <v>0</v>
      </c>
      <c r="CQ33" s="411"/>
      <c r="CR33" s="412"/>
      <c r="CS33" s="174">
        <f>ROUND(($D$33/$E$3*CQ33)+($D$33/$H$2*CR33),0)</f>
        <v>0</v>
      </c>
      <c r="CT33" s="411"/>
      <c r="CU33" s="412"/>
      <c r="CV33" s="174">
        <f>ROUND(($D$33/$E$3*CT33)+($D$33/$H$2*CU33),0)</f>
        <v>0</v>
      </c>
      <c r="CW33" s="411"/>
      <c r="CX33" s="412"/>
      <c r="CY33" s="174">
        <f>ROUND(($D$33/$E$3*CW33)+($D$33/$H$2*CX33),0)</f>
        <v>0</v>
      </c>
      <c r="CZ33" s="411"/>
      <c r="DA33" s="412"/>
      <c r="DB33" s="411"/>
      <c r="DC33" s="413"/>
    </row>
    <row r="34" ht="15.75" customHeight="1">
      <c r="A34" s="103">
        <v>31.0</v>
      </c>
      <c r="B34" s="234" t="s">
        <v>583</v>
      </c>
      <c r="C34" s="234" t="s">
        <v>582</v>
      </c>
      <c r="D34" s="234">
        <v>13000.0</v>
      </c>
      <c r="E34" s="115">
        <f t="shared" si="1"/>
        <v>7</v>
      </c>
      <c r="F34" s="115">
        <f t="shared" si="2"/>
        <v>2935</v>
      </c>
      <c r="G34" s="118">
        <f t="shared" si="6"/>
        <v>30</v>
      </c>
      <c r="H34" s="121">
        <f t="shared" si="3"/>
        <v>1573</v>
      </c>
      <c r="I34" s="115">
        <f t="shared" si="4"/>
        <v>4508</v>
      </c>
      <c r="J34" s="127">
        <f t="shared" si="5"/>
        <v>4509</v>
      </c>
      <c r="K34" s="171">
        <v>1.0</v>
      </c>
      <c r="L34" s="204">
        <v>3.5</v>
      </c>
      <c r="M34" s="174">
        <f>ROUND(($D$34/$E$3*K34)+($D$34/$H$2*L34),0)</f>
        <v>603</v>
      </c>
      <c r="N34" s="171">
        <v>1.0</v>
      </c>
      <c r="O34" s="204">
        <v>8.0</v>
      </c>
      <c r="P34" s="174">
        <f>ROUND(($D$34/$E$3*N34)+($D$34/$H$2*O34),0)</f>
        <v>839</v>
      </c>
      <c r="Q34" s="171">
        <v>1.0</v>
      </c>
      <c r="R34" s="204">
        <v>3.5</v>
      </c>
      <c r="S34" s="174">
        <f>ROUND(($D$34/$E$3*Q34)+($D$34/$H$2*R34),0)</f>
        <v>603</v>
      </c>
      <c r="T34" s="171">
        <v>1.0</v>
      </c>
      <c r="U34" s="204">
        <v>4.5</v>
      </c>
      <c r="V34" s="174">
        <f>ROUND(($D$34/$E$3*T34)+($D$34/$H$2*U34),0)</f>
        <v>655</v>
      </c>
      <c r="W34" s="171">
        <v>1.0</v>
      </c>
      <c r="X34" s="204">
        <v>3.5</v>
      </c>
      <c r="Y34" s="174">
        <f>ROUND(($D$34/$E$3*W34)+($D$34/$H$2*X34),0)</f>
        <v>603</v>
      </c>
      <c r="Z34" s="171">
        <v>1.0</v>
      </c>
      <c r="AA34" s="204">
        <v>3.5</v>
      </c>
      <c r="AB34" s="174">
        <f>ROUND(($D$34/$E$3*Z34)+($D$34/$H$2*AA34),0)</f>
        <v>603</v>
      </c>
      <c r="AC34" s="171">
        <v>1.0</v>
      </c>
      <c r="AD34" s="204">
        <v>3.5</v>
      </c>
      <c r="AE34" s="174">
        <f>ROUND(($D$34/$E$3*AC34)+($D$34/$H$2*AD34),0)</f>
        <v>603</v>
      </c>
      <c r="AF34" s="171"/>
      <c r="AG34" s="204"/>
      <c r="AH34" s="174">
        <f>ROUND(($D$34/$E$3*AF34)+($D$34/$H$2*AG34),0)</f>
        <v>0</v>
      </c>
      <c r="AI34" s="171"/>
      <c r="AJ34" s="204"/>
      <c r="AK34" s="174">
        <f>ROUND(($D$34/$E$3*AI34)+($D$34/$H$2*AJ34),0)</f>
        <v>0</v>
      </c>
      <c r="AL34" s="171"/>
      <c r="AM34" s="204"/>
      <c r="AN34" s="174">
        <f>ROUND(($D$34/$E$3*AL34)+($D$34/$H$2*AM34),0)</f>
        <v>0</v>
      </c>
      <c r="AO34" s="171"/>
      <c r="AP34" s="204"/>
      <c r="AQ34" s="174">
        <f>ROUND(($D$34/$E$3*AO34)+($D$34/$H$2*AP34),0)</f>
        <v>0</v>
      </c>
      <c r="AR34" s="171"/>
      <c r="AS34" s="204"/>
      <c r="AT34" s="174">
        <f>ROUND(($D$34/$E$3*AR34)+($D$34/$H$2*AS34),0)</f>
        <v>0</v>
      </c>
      <c r="AU34" s="171"/>
      <c r="AV34" s="204"/>
      <c r="AW34" s="174">
        <f>ROUND(($D$34/$E$3*AU34)+($D$34/$H$2*AV34),0)</f>
        <v>0</v>
      </c>
      <c r="AX34" s="171"/>
      <c r="AY34" s="204"/>
      <c r="AZ34" s="174">
        <f>ROUND(($D$34/$E$3*AX34)+($D$34/$H$2*AY34),0)</f>
        <v>0</v>
      </c>
      <c r="BA34" s="171"/>
      <c r="BB34" s="204"/>
      <c r="BC34" s="174">
        <f>ROUND(($D$34/$E$3*BA34)+($D$34/$H$2*BB34),0)</f>
        <v>0</v>
      </c>
      <c r="BD34" s="171"/>
      <c r="BE34" s="204"/>
      <c r="BF34" s="174">
        <f>ROUND(($D$34/$E$3*BD34)+($D$34/$H$2*BE34),0)</f>
        <v>0</v>
      </c>
      <c r="BG34" s="171"/>
      <c r="BH34" s="204"/>
      <c r="BI34" s="174">
        <f>ROUND(($D$34/$E$3*BG34)+($D$34/$H$2*BH34),0)</f>
        <v>0</v>
      </c>
      <c r="BJ34" s="171"/>
      <c r="BK34" s="204"/>
      <c r="BL34" s="174">
        <f>ROUND(($D$34/$E$3*BJ34)+($D$34/$H$2*BK34),0)</f>
        <v>0</v>
      </c>
      <c r="BM34" s="171"/>
      <c r="BN34" s="204"/>
      <c r="BO34" s="174">
        <f>ROUND(($D$34/$E$3*BM34)+($D$34/$H$2*BN34),0)</f>
        <v>0</v>
      </c>
      <c r="BP34" s="171"/>
      <c r="BQ34" s="204"/>
      <c r="BR34" s="174">
        <f>ROUND(($D$34/$E$3*BP34)+($D$34/$H$2*BQ34),0)</f>
        <v>0</v>
      </c>
      <c r="BS34" s="171"/>
      <c r="BT34" s="204"/>
      <c r="BU34" s="174">
        <f>ROUND(($D$34/$E$3*BS34)+($D$34/$H$2*BT34),0)</f>
        <v>0</v>
      </c>
      <c r="BV34" s="171"/>
      <c r="BW34" s="204"/>
      <c r="BX34" s="174">
        <f>ROUND(($D$34/$E$3*BV34)+($D$34/$H$2*BW34),0)</f>
        <v>0</v>
      </c>
      <c r="BY34" s="171"/>
      <c r="BZ34" s="204"/>
      <c r="CA34" s="174">
        <f>ROUND(($D$34/$E$3*BY34)+($D$34/$H$2*BZ34),0)</f>
        <v>0</v>
      </c>
      <c r="CB34" s="171"/>
      <c r="CC34" s="204"/>
      <c r="CD34" s="174">
        <f>ROUND(($D$34/$E$3*CB34)+($D$34/$H$2*CC34),0)</f>
        <v>0</v>
      </c>
      <c r="CE34" s="171"/>
      <c r="CF34" s="204"/>
      <c r="CG34" s="174">
        <f>ROUND(($D$34/$E$3*CE34)+($D$34/$H$2*CF34),0)</f>
        <v>0</v>
      </c>
      <c r="CH34" s="171"/>
      <c r="CI34" s="204"/>
      <c r="CJ34" s="174">
        <f>ROUND(($D$34/$E$3*CH34)+($D$34/$H$2*CI34),0)</f>
        <v>0</v>
      </c>
      <c r="CK34" s="171"/>
      <c r="CL34" s="204"/>
      <c r="CM34" s="174">
        <f>ROUND(($D$34/$E$3*CK34)+($D$34/$H$2*CL34),0)</f>
        <v>0</v>
      </c>
      <c r="CN34" s="171"/>
      <c r="CO34" s="204"/>
      <c r="CP34" s="174">
        <f>ROUND(($D$34/$E$3*CN34)+($D$34/$H$2*CO34),0)</f>
        <v>0</v>
      </c>
      <c r="CQ34" s="171"/>
      <c r="CR34" s="204"/>
      <c r="CS34" s="174">
        <f>ROUND(($D$34/$E$3*CQ34)+($D$34/$H$2*CR34),0)</f>
        <v>0</v>
      </c>
      <c r="CT34" s="171"/>
      <c r="CU34" s="204"/>
      <c r="CV34" s="174">
        <f>ROUND(($D$34/$E$3*CT34)+($D$34/$H$2*CU34),0)</f>
        <v>0</v>
      </c>
      <c r="CW34" s="171"/>
      <c r="CX34" s="204"/>
      <c r="CY34" s="174">
        <f>ROUND(($D$34/$E$3*CW34)+($D$34/$H$2*CX34),0)</f>
        <v>0</v>
      </c>
      <c r="CZ34" s="171"/>
      <c r="DA34" s="204"/>
      <c r="DB34" s="171"/>
      <c r="DC34" s="172"/>
    </row>
    <row r="35" ht="15.75" customHeight="1">
      <c r="A35" s="103">
        <v>32.0</v>
      </c>
      <c r="B35" s="234" t="s">
        <v>586</v>
      </c>
      <c r="C35" s="234" t="s">
        <v>582</v>
      </c>
      <c r="D35" s="234">
        <v>13500.0</v>
      </c>
      <c r="E35" s="115">
        <f t="shared" si="1"/>
        <v>6</v>
      </c>
      <c r="F35" s="115">
        <f t="shared" si="2"/>
        <v>2613</v>
      </c>
      <c r="G35" s="118">
        <f t="shared" si="6"/>
        <v>17.5</v>
      </c>
      <c r="H35" s="121">
        <f t="shared" si="3"/>
        <v>953</v>
      </c>
      <c r="I35" s="115">
        <f t="shared" si="4"/>
        <v>3566</v>
      </c>
      <c r="J35" s="127">
        <f t="shared" si="5"/>
        <v>3565</v>
      </c>
      <c r="K35" s="411"/>
      <c r="L35" s="412"/>
      <c r="M35" s="174">
        <f>ROUND(($D$35/$E$3*K35)+($D$35/$H$2*L35),0)</f>
        <v>0</v>
      </c>
      <c r="N35" s="411">
        <v>1.0</v>
      </c>
      <c r="O35" s="412"/>
      <c r="P35" s="174">
        <f>ROUND(($D$35/$E$3*N35)+($D$35/$H$2*O35),0)</f>
        <v>435</v>
      </c>
      <c r="Q35" s="411">
        <v>1.0</v>
      </c>
      <c r="R35" s="412">
        <v>3.5</v>
      </c>
      <c r="S35" s="174">
        <f>ROUND(($D$35/$E$3*Q35)+($D$35/$H$2*R35),0)</f>
        <v>626</v>
      </c>
      <c r="T35" s="411">
        <v>1.0</v>
      </c>
      <c r="U35" s="412">
        <v>3.5</v>
      </c>
      <c r="V35" s="174">
        <f>ROUND(($D$35/$E$3*T35)+($D$35/$H$2*U35),0)</f>
        <v>626</v>
      </c>
      <c r="W35" s="411">
        <v>1.0</v>
      </c>
      <c r="X35" s="412">
        <v>3.5</v>
      </c>
      <c r="Y35" s="174">
        <f>ROUND(($D$35/$E$3*W35)+($D$35/$H$2*X35),0)</f>
        <v>626</v>
      </c>
      <c r="Z35" s="411">
        <v>1.0</v>
      </c>
      <c r="AA35" s="412">
        <v>3.5</v>
      </c>
      <c r="AB35" s="174">
        <f>ROUND(($D$35/$E$3*Z35)+($D$35/$H$2*AA35),0)</f>
        <v>626</v>
      </c>
      <c r="AC35" s="411">
        <v>1.0</v>
      </c>
      <c r="AD35" s="412">
        <v>3.5</v>
      </c>
      <c r="AE35" s="174">
        <f>ROUND(($D$35/$E$3*AC35)+($D$35/$H$2*AD35),0)</f>
        <v>626</v>
      </c>
      <c r="AF35" s="411"/>
      <c r="AG35" s="412"/>
      <c r="AH35" s="174">
        <f>ROUND(($D$35/$E$3*AF35)+($D$35/$H$2*AG35),0)</f>
        <v>0</v>
      </c>
      <c r="AI35" s="411"/>
      <c r="AJ35" s="412"/>
      <c r="AK35" s="174">
        <f>ROUND(($D$35/$E$3*AI35)+($D$35/$H$2*AJ35),0)</f>
        <v>0</v>
      </c>
      <c r="AL35" s="411"/>
      <c r="AM35" s="412"/>
      <c r="AN35" s="174">
        <f>ROUND(($D$35/$E$3*AL35)+($D$35/$H$2*AM35),0)</f>
        <v>0</v>
      </c>
      <c r="AO35" s="411"/>
      <c r="AP35" s="412"/>
      <c r="AQ35" s="174">
        <f>ROUND(($D$35/$E$3*AO35)+($D$35/$H$2*AP35),0)</f>
        <v>0</v>
      </c>
      <c r="AR35" s="411"/>
      <c r="AS35" s="412"/>
      <c r="AT35" s="174">
        <f>ROUND(($D$35/$E$3*AR35)+($D$35/$H$2*AS35),0)</f>
        <v>0</v>
      </c>
      <c r="AU35" s="411"/>
      <c r="AV35" s="412"/>
      <c r="AW35" s="174">
        <f>ROUND(($D$35/$E$3*AU35)+($D$35/$H$2*AV35),0)</f>
        <v>0</v>
      </c>
      <c r="AX35" s="411"/>
      <c r="AY35" s="412"/>
      <c r="AZ35" s="174">
        <f>ROUND(($D$35/$E$3*AX35)+($D$35/$H$2*AY35),0)</f>
        <v>0</v>
      </c>
      <c r="BA35" s="411"/>
      <c r="BB35" s="412"/>
      <c r="BC35" s="174">
        <f>ROUND(($D$35/$E$3*BA35)+($D$35/$H$2*BB35),0)</f>
        <v>0</v>
      </c>
      <c r="BD35" s="411"/>
      <c r="BE35" s="412"/>
      <c r="BF35" s="174">
        <f>ROUND(($D$35/$E$3*BD35)+($D$35/$H$2*BE35),0)</f>
        <v>0</v>
      </c>
      <c r="BG35" s="411"/>
      <c r="BH35" s="412"/>
      <c r="BI35" s="174">
        <f>ROUND(($D$35/$E$3*BG35)+($D$35/$H$2*BH35),0)</f>
        <v>0</v>
      </c>
      <c r="BJ35" s="411"/>
      <c r="BK35" s="412"/>
      <c r="BL35" s="174">
        <f>ROUND(($D$35/$E$3*BJ35)+($D$35/$H$2*BK35),0)</f>
        <v>0</v>
      </c>
      <c r="BM35" s="411"/>
      <c r="BN35" s="412"/>
      <c r="BO35" s="174">
        <f>ROUND(($D$35/$E$3*BM35)+($D$35/$H$2*BN35),0)</f>
        <v>0</v>
      </c>
      <c r="BP35" s="411"/>
      <c r="BQ35" s="412"/>
      <c r="BR35" s="174">
        <f>ROUND(($D$35/$E$3*BP35)+($D$35/$H$2*BQ35),0)</f>
        <v>0</v>
      </c>
      <c r="BS35" s="411"/>
      <c r="BT35" s="412"/>
      <c r="BU35" s="174">
        <f>ROUND(($D$35/$E$3*BS35)+($D$35/$H$2*BT35),0)</f>
        <v>0</v>
      </c>
      <c r="BV35" s="411"/>
      <c r="BW35" s="412"/>
      <c r="BX35" s="174">
        <f>ROUND(($D$35/$E$3*BV35)+($D$35/$H$2*BW35),0)</f>
        <v>0</v>
      </c>
      <c r="BY35" s="411"/>
      <c r="BZ35" s="412"/>
      <c r="CA35" s="174">
        <f>ROUND(($D$35/$E$3*BY35)+($D$35/$H$2*BZ35),0)</f>
        <v>0</v>
      </c>
      <c r="CB35" s="411"/>
      <c r="CC35" s="412"/>
      <c r="CD35" s="174">
        <f>ROUND(($D$35/$E$3*CB35)+($D$35/$H$2*CC35),0)</f>
        <v>0</v>
      </c>
      <c r="CE35" s="411"/>
      <c r="CF35" s="412"/>
      <c r="CG35" s="174">
        <f>ROUND(($D$35/$E$3*CE35)+($D$35/$H$2*CF35),0)</f>
        <v>0</v>
      </c>
      <c r="CH35" s="411"/>
      <c r="CI35" s="412"/>
      <c r="CJ35" s="174">
        <f>ROUND(($D$35/$E$3*CH35)+($D$35/$H$2*CI35),0)</f>
        <v>0</v>
      </c>
      <c r="CK35" s="411"/>
      <c r="CL35" s="412"/>
      <c r="CM35" s="174">
        <f>ROUND(($D$35/$E$3*CK35)+($D$35/$H$2*CL35),0)</f>
        <v>0</v>
      </c>
      <c r="CN35" s="411"/>
      <c r="CO35" s="412"/>
      <c r="CP35" s="174">
        <f>ROUND(($D$35/$E$3*CN35)+($D$35/$H$2*CO35),0)</f>
        <v>0</v>
      </c>
      <c r="CQ35" s="411"/>
      <c r="CR35" s="412"/>
      <c r="CS35" s="174">
        <f>ROUND(($D$35/$E$3*CQ35)+($D$35/$H$2*CR35),0)</f>
        <v>0</v>
      </c>
      <c r="CT35" s="411"/>
      <c r="CU35" s="412"/>
      <c r="CV35" s="174">
        <f>ROUND(($D$35/$E$3*CT35)+($D$35/$H$2*CU35),0)</f>
        <v>0</v>
      </c>
      <c r="CW35" s="411"/>
      <c r="CX35" s="412"/>
      <c r="CY35" s="174">
        <f>ROUND(($D$35/$E$3*CW35)+($D$35/$H$2*CX35),0)</f>
        <v>0</v>
      </c>
      <c r="CZ35" s="411"/>
      <c r="DA35" s="412"/>
      <c r="DB35" s="411"/>
      <c r="DC35" s="412"/>
    </row>
    <row r="36" ht="15.75" customHeight="1">
      <c r="A36" s="103">
        <v>33.0</v>
      </c>
      <c r="B36" s="122" t="s">
        <v>588</v>
      </c>
      <c r="C36" s="122" t="s">
        <v>582</v>
      </c>
      <c r="D36" s="231">
        <v>13500.0</v>
      </c>
      <c r="E36" s="115">
        <f t="shared" si="1"/>
        <v>1</v>
      </c>
      <c r="F36" s="115">
        <f t="shared" si="2"/>
        <v>435</v>
      </c>
      <c r="G36" s="118">
        <f t="shared" si="6"/>
        <v>1.5</v>
      </c>
      <c r="H36" s="121">
        <f t="shared" si="3"/>
        <v>82</v>
      </c>
      <c r="I36" s="115">
        <f t="shared" si="4"/>
        <v>517</v>
      </c>
      <c r="J36" s="127">
        <f t="shared" si="5"/>
        <v>517</v>
      </c>
      <c r="K36" s="411">
        <v>1.0</v>
      </c>
      <c r="L36" s="412">
        <v>1.5</v>
      </c>
      <c r="M36" s="174">
        <f>ROUND(($D$36/$E$3*K36)+($D$36/$H$2*L36),0)</f>
        <v>517</v>
      </c>
      <c r="N36" s="411"/>
      <c r="O36" s="412"/>
      <c r="P36" s="174">
        <f>ROUND(($D$36/$E$3*N36)+($D$36/$H$2*O36),0)</f>
        <v>0</v>
      </c>
      <c r="Q36" s="411"/>
      <c r="R36" s="412"/>
      <c r="S36" s="174">
        <f>ROUND(($D$36/$E$3*Q36)+($D$36/$H$2*R36),0)</f>
        <v>0</v>
      </c>
      <c r="T36" s="411"/>
      <c r="U36" s="412"/>
      <c r="V36" s="174">
        <f>ROUND(($D$36/$E$3*T36)+($D$36/$H$2*U36),0)</f>
        <v>0</v>
      </c>
      <c r="W36" s="411"/>
      <c r="X36" s="412"/>
      <c r="Y36" s="174">
        <f>ROUND(($D$36/$E$3*W36)+($D$36/$H$2*X36),0)</f>
        <v>0</v>
      </c>
      <c r="Z36" s="411"/>
      <c r="AA36" s="412"/>
      <c r="AB36" s="174">
        <f>ROUND(($D$36/$E$3*Z36)+($D$36/$H$2*AA36),0)</f>
        <v>0</v>
      </c>
      <c r="AC36" s="411"/>
      <c r="AD36" s="412"/>
      <c r="AE36" s="174">
        <f>ROUND(($D$36/$E$3*AC36)+($D$36/$H$2*AD36),0)</f>
        <v>0</v>
      </c>
      <c r="AF36" s="411"/>
      <c r="AG36" s="412"/>
      <c r="AH36" s="174">
        <f>ROUND(($D$36/$E$3*AF36)+($D$36/$H$2*AG36),0)</f>
        <v>0</v>
      </c>
      <c r="AI36" s="411"/>
      <c r="AJ36" s="412"/>
      <c r="AK36" s="174">
        <f>ROUND(($D$36/$E$3*AI36)+($D$36/$H$2*AJ36),0)</f>
        <v>0</v>
      </c>
      <c r="AL36" s="411"/>
      <c r="AM36" s="412"/>
      <c r="AN36" s="174">
        <f>ROUND(($D$36/$E$3*AL36)+($D$36/$H$2*AM36),0)</f>
        <v>0</v>
      </c>
      <c r="AO36" s="411"/>
      <c r="AP36" s="412"/>
      <c r="AQ36" s="174">
        <f>ROUND(($D$36/$E$3*AO36)+($D$36/$H$2*AP36),0)</f>
        <v>0</v>
      </c>
      <c r="AR36" s="411"/>
      <c r="AS36" s="412"/>
      <c r="AT36" s="174">
        <f>ROUND(($D$36/$E$3*AR36)+($D$36/$H$2*AS36),0)</f>
        <v>0</v>
      </c>
      <c r="AU36" s="411"/>
      <c r="AV36" s="412"/>
      <c r="AW36" s="174">
        <f>ROUND(($D$36/$E$3*AU36)+($D$36/$H$2*AV36),0)</f>
        <v>0</v>
      </c>
      <c r="AX36" s="411"/>
      <c r="AY36" s="412"/>
      <c r="AZ36" s="174">
        <f>ROUND(($D$36/$E$3*AX36)+($D$36/$H$2*AY36),0)</f>
        <v>0</v>
      </c>
      <c r="BA36" s="411"/>
      <c r="BB36" s="412"/>
      <c r="BC36" s="174">
        <f>ROUND(($D$36/$E$3*BA36)+($D$36/$H$2*BB36),0)</f>
        <v>0</v>
      </c>
      <c r="BD36" s="411"/>
      <c r="BE36" s="412"/>
      <c r="BF36" s="174">
        <f>ROUND(($D$36/$E$3*BD36)+($D$36/$H$2*BE36),0)</f>
        <v>0</v>
      </c>
      <c r="BG36" s="411"/>
      <c r="BH36" s="412"/>
      <c r="BI36" s="174">
        <f>ROUND(($D$36/$E$3*BG36)+($D$36/$H$2*BH36),0)</f>
        <v>0</v>
      </c>
      <c r="BJ36" s="411"/>
      <c r="BK36" s="412"/>
      <c r="BL36" s="174">
        <f>ROUND(($D$36/$E$3*BJ36)+($D$36/$H$2*BK36),0)</f>
        <v>0</v>
      </c>
      <c r="BM36" s="411"/>
      <c r="BN36" s="412"/>
      <c r="BO36" s="174">
        <f>ROUND(($D$36/$E$3*BM36)+($D$36/$H$2*BN36),0)</f>
        <v>0</v>
      </c>
      <c r="BP36" s="411"/>
      <c r="BQ36" s="412"/>
      <c r="BR36" s="174">
        <f>ROUND(($D$36/$E$3*BP36)+($D$36/$H$2*BQ36),0)</f>
        <v>0</v>
      </c>
      <c r="BS36" s="411"/>
      <c r="BT36" s="412"/>
      <c r="BU36" s="174">
        <f>ROUND(($D$36/$E$3*BS36)+($D$36/$H$2*BT36),0)</f>
        <v>0</v>
      </c>
      <c r="BV36" s="411"/>
      <c r="BW36" s="412"/>
      <c r="BX36" s="174">
        <f>ROUND(($D$36/$E$3*BV36)+($D$36/$H$2*BW36),0)</f>
        <v>0</v>
      </c>
      <c r="BY36" s="411"/>
      <c r="BZ36" s="412"/>
      <c r="CA36" s="174">
        <f>ROUND(($D$36/$E$3*BY36)+($D$36/$H$2*BZ36),0)</f>
        <v>0</v>
      </c>
      <c r="CB36" s="411"/>
      <c r="CC36" s="412"/>
      <c r="CD36" s="174">
        <f>ROUND(($D$36/$E$3*CB36)+($D$36/$H$2*CC36),0)</f>
        <v>0</v>
      </c>
      <c r="CE36" s="411"/>
      <c r="CF36" s="412"/>
      <c r="CG36" s="174">
        <f>ROUND(($D$36/$E$3*CE36)+($D$36/$H$2*CF36),0)</f>
        <v>0</v>
      </c>
      <c r="CH36" s="411"/>
      <c r="CI36" s="412"/>
      <c r="CJ36" s="174">
        <f>ROUND(($D$36/$E$3*CH36)+($D$36/$H$2*CI36),0)</f>
        <v>0</v>
      </c>
      <c r="CK36" s="411"/>
      <c r="CL36" s="412"/>
      <c r="CM36" s="174">
        <f>ROUND(($D$36/$E$3*CK36)+($D$36/$H$2*CL36),0)</f>
        <v>0</v>
      </c>
      <c r="CN36" s="411"/>
      <c r="CO36" s="412"/>
      <c r="CP36" s="174">
        <f>ROUND(($D$36/$E$3*CN36)+($D$36/$H$2*CO36),0)</f>
        <v>0</v>
      </c>
      <c r="CQ36" s="411"/>
      <c r="CR36" s="412"/>
      <c r="CS36" s="174">
        <f>ROUND(($D$36/$E$3*CQ36)+($D$36/$H$2*CR36),0)</f>
        <v>0</v>
      </c>
      <c r="CT36" s="411"/>
      <c r="CU36" s="412"/>
      <c r="CV36" s="174">
        <f>ROUND(($D$36/$E$3*CT36)+($D$36/$H$2*CU36),0)</f>
        <v>0</v>
      </c>
      <c r="CW36" s="411"/>
      <c r="CX36" s="412"/>
      <c r="CY36" s="174">
        <f>ROUND(($D$36/$E$3*CW36)+($D$36/$H$2*CX36),0)</f>
        <v>0</v>
      </c>
      <c r="CZ36" s="411"/>
      <c r="DA36" s="412"/>
      <c r="DB36" s="411"/>
      <c r="DC36" s="412"/>
    </row>
    <row r="37" ht="15.75" customHeight="1">
      <c r="A37" s="103">
        <v>34.0</v>
      </c>
      <c r="B37" s="122" t="s">
        <v>588</v>
      </c>
      <c r="C37" s="122" t="s">
        <v>582</v>
      </c>
      <c r="D37" s="231">
        <v>13500.0</v>
      </c>
      <c r="E37" s="115">
        <f t="shared" si="1"/>
        <v>1</v>
      </c>
      <c r="F37" s="115">
        <f t="shared" si="2"/>
        <v>435</v>
      </c>
      <c r="G37" s="118">
        <f t="shared" si="6"/>
        <v>1.5</v>
      </c>
      <c r="H37" s="121">
        <f t="shared" si="3"/>
        <v>82</v>
      </c>
      <c r="I37" s="115">
        <f t="shared" si="4"/>
        <v>517</v>
      </c>
      <c r="J37" s="127">
        <f t="shared" si="5"/>
        <v>517</v>
      </c>
      <c r="K37" s="414">
        <v>1.0</v>
      </c>
      <c r="L37" s="415">
        <v>1.5</v>
      </c>
      <c r="M37" s="174">
        <f t="shared" ref="M37:M38" si="8">ROUND(($D$37/$E$3*K37)+($D$37/$H$2*L37),0)</f>
        <v>517</v>
      </c>
      <c r="N37" s="414"/>
      <c r="O37" s="416"/>
      <c r="P37" s="174">
        <f t="shared" ref="P37:P38" si="9">ROUND(($D$37/$E$3*N37)+($D$37/$H$2*O37),0)</f>
        <v>0</v>
      </c>
      <c r="Q37" s="414"/>
      <c r="R37" s="416"/>
      <c r="S37" s="174">
        <f t="shared" ref="S37:S38" si="10">ROUND(($D$37/$E$3*Q37)+($D$37/$H$2*R37),0)</f>
        <v>0</v>
      </c>
      <c r="T37" s="414"/>
      <c r="U37" s="416"/>
      <c r="V37" s="174">
        <f t="shared" ref="V37:V38" si="11">ROUND(($D$37/$E$3*T37)+($D$37/$H$2*U37),0)</f>
        <v>0</v>
      </c>
      <c r="W37" s="414"/>
      <c r="X37" s="416"/>
      <c r="Y37" s="174">
        <f t="shared" ref="Y37:Y38" si="12">ROUND(($D$37/$E$3*W37)+($D$37/$H$2*X37),0)</f>
        <v>0</v>
      </c>
      <c r="Z37" s="414"/>
      <c r="AA37" s="416"/>
      <c r="AB37" s="174">
        <f t="shared" ref="AB37:AB38" si="13">ROUND(($D$37/$E$3*Z37)+($D$37/$H$2*AA37),0)</f>
        <v>0</v>
      </c>
      <c r="AC37" s="414"/>
      <c r="AD37" s="416"/>
      <c r="AE37" s="174">
        <f t="shared" ref="AE37:AE38" si="14">ROUND(($D$37/$E$3*AC37)+($D$37/$H$2*AD37),0)</f>
        <v>0</v>
      </c>
      <c r="AF37" s="414"/>
      <c r="AG37" s="416"/>
      <c r="AH37" s="174">
        <f t="shared" ref="AH37:AH38" si="15">ROUND(($D$37/$E$3*AF37)+($D$37/$H$2*AG37),0)</f>
        <v>0</v>
      </c>
      <c r="AI37" s="414"/>
      <c r="AJ37" s="416"/>
      <c r="AK37" s="174">
        <f t="shared" ref="AK37:AK38" si="16">ROUND(($D$37/$E$3*AI37)+($D$37/$H$2*AJ37),0)</f>
        <v>0</v>
      </c>
      <c r="AL37" s="414"/>
      <c r="AM37" s="416"/>
      <c r="AN37" s="174">
        <f t="shared" ref="AN37:AN38" si="17">ROUND(($D$37/$E$3*AL37)+($D$37/$H$2*AM37),0)</f>
        <v>0</v>
      </c>
      <c r="AO37" s="414"/>
      <c r="AP37" s="416"/>
      <c r="AQ37" s="174">
        <f>ROUND(($D$37/$E$3*AO37)+($D$37/$H$2*AP37),0)</f>
        <v>0</v>
      </c>
      <c r="AR37" s="414"/>
      <c r="AS37" s="416"/>
      <c r="AT37" s="174">
        <f t="shared" ref="AT37:AT38" si="18">ROUND(($D$37/$E$3*AR37)+($D$37/$H$2*AS37),0)</f>
        <v>0</v>
      </c>
      <c r="AU37" s="414"/>
      <c r="AV37" s="416"/>
      <c r="AW37" s="174">
        <f t="shared" ref="AW37:AW38" si="19">ROUND(($D$37/$E$3*AU37)+($D$37/$H$2*AV37),0)</f>
        <v>0</v>
      </c>
      <c r="AX37" s="414"/>
      <c r="AY37" s="416"/>
      <c r="AZ37" s="174">
        <f t="shared" ref="AZ37:AZ38" si="20">ROUND(($D$37/$E$3*AX37)+($D$37/$H$2*AY37),0)</f>
        <v>0</v>
      </c>
      <c r="BA37" s="414"/>
      <c r="BB37" s="416"/>
      <c r="BC37" s="174">
        <f t="shared" ref="BC37:BC38" si="21">ROUND(($D$37/$E$3*BA37)+($D$37/$H$2*BB37),0)</f>
        <v>0</v>
      </c>
      <c r="BD37" s="414"/>
      <c r="BE37" s="416"/>
      <c r="BF37" s="174">
        <f t="shared" ref="BF37:BF38" si="22">ROUND(($D$37/$E$3*BD37)+($D$37/$H$2*BE37),0)</f>
        <v>0</v>
      </c>
      <c r="BG37" s="414"/>
      <c r="BH37" s="416"/>
      <c r="BI37" s="174">
        <f t="shared" ref="BI37:BI38" si="23">ROUND(($D$37/$E$3*BG37)+($D$37/$H$2*BH37),0)</f>
        <v>0</v>
      </c>
      <c r="BJ37" s="414"/>
      <c r="BK37" s="416"/>
      <c r="BL37" s="174">
        <f t="shared" ref="BL37:BL38" si="24">ROUND(($D$37/$E$3*BJ37)+($D$37/$H$2*BK37),0)</f>
        <v>0</v>
      </c>
      <c r="BM37" s="414"/>
      <c r="BN37" s="416"/>
      <c r="BO37" s="174">
        <f t="shared" ref="BO37:BO38" si="25">ROUND(($D$37/$E$3*BM37)+($D$37/$H$2*BN37),0)</f>
        <v>0</v>
      </c>
      <c r="BP37" s="414"/>
      <c r="BQ37" s="416"/>
      <c r="BR37" s="174">
        <f t="shared" ref="BR37:BR38" si="26">ROUND(($D$37/$E$3*BP37)+($D$37/$H$2*BQ37),0)</f>
        <v>0</v>
      </c>
      <c r="BS37" s="414"/>
      <c r="BT37" s="416"/>
      <c r="BU37" s="174">
        <f t="shared" ref="BU37:BU38" si="27">ROUND(($D$37/$E$3*BS37)+($D$37/$H$2*BT37),0)</f>
        <v>0</v>
      </c>
      <c r="BV37" s="414"/>
      <c r="BW37" s="416"/>
      <c r="BX37" s="174">
        <f t="shared" ref="BX37:BX38" si="28">ROUND(($D$37/$E$3*BV37)+($D$37/$H$2*BW37),0)</f>
        <v>0</v>
      </c>
      <c r="BY37" s="414"/>
      <c r="BZ37" s="416"/>
      <c r="CA37" s="174">
        <f t="shared" ref="CA37:CA38" si="29">ROUND(($D$37/$E$3*BY37)+($D$37/$H$2*BZ37),0)</f>
        <v>0</v>
      </c>
      <c r="CB37" s="414"/>
      <c r="CC37" s="416"/>
      <c r="CD37" s="174">
        <f t="shared" ref="CD37:CD38" si="30">ROUND(($D$37/$E$3*CB37)+($D$37/$H$2*CC37),0)</f>
        <v>0</v>
      </c>
      <c r="CE37" s="414"/>
      <c r="CF37" s="416"/>
      <c r="CG37" s="174">
        <f t="shared" ref="CG37:CG38" si="31">ROUND(($D$37/$E$3*CE37)+($D$37/$H$2*CF37),0)</f>
        <v>0</v>
      </c>
      <c r="CH37" s="414"/>
      <c r="CI37" s="416"/>
      <c r="CJ37" s="174">
        <f t="shared" ref="CJ37:CJ38" si="32">ROUND(($D$37/$E$3*CH37)+($D$37/$H$2*CI37),0)</f>
        <v>0</v>
      </c>
      <c r="CK37" s="414"/>
      <c r="CL37" s="416"/>
      <c r="CM37" s="174">
        <f t="shared" ref="CM37:CM38" si="33">ROUND(($D$37/$E$3*CK37)+($D$37/$H$2*CL37),0)</f>
        <v>0</v>
      </c>
      <c r="CN37" s="414"/>
      <c r="CO37" s="416"/>
      <c r="CP37" s="174">
        <f t="shared" ref="CP37:CP38" si="34">ROUND(($D$37/$E$3*CN37)+($D$37/$H$2*CO37),0)</f>
        <v>0</v>
      </c>
      <c r="CQ37" s="414"/>
      <c r="CR37" s="416"/>
      <c r="CS37" s="174">
        <f t="shared" ref="CS37:CS38" si="35">ROUND(($D$37/$E$3*CQ37)+($D$37/$H$2*CR37),0)</f>
        <v>0</v>
      </c>
      <c r="CT37" s="414"/>
      <c r="CU37" s="416"/>
      <c r="CV37" s="174">
        <f t="shared" ref="CV37:CV38" si="36">ROUND(($D$37/$E$3*CT37)+($D$37/$H$2*CU37),0)</f>
        <v>0</v>
      </c>
      <c r="CW37" s="414"/>
      <c r="CX37" s="416"/>
      <c r="CY37" s="174">
        <f t="shared" ref="CY37:CY38" si="37">ROUND(($D$37/$E$3*CW37)+($D$37/$H$2*CX37),0)</f>
        <v>0</v>
      </c>
      <c r="CZ37" s="414"/>
      <c r="DA37" s="417"/>
      <c r="DB37" s="414"/>
      <c r="DC37" s="417"/>
    </row>
    <row r="38" ht="15.75" customHeight="1">
      <c r="A38" s="103">
        <v>35.0</v>
      </c>
      <c r="B38" s="234" t="s">
        <v>588</v>
      </c>
      <c r="C38" s="234" t="s">
        <v>582</v>
      </c>
      <c r="D38" s="234">
        <v>13500.0</v>
      </c>
      <c r="E38" s="115">
        <f t="shared" si="1"/>
        <v>1</v>
      </c>
      <c r="F38" s="115">
        <f t="shared" si="2"/>
        <v>435</v>
      </c>
      <c r="G38" s="118">
        <f t="shared" si="6"/>
        <v>1.5</v>
      </c>
      <c r="H38" s="121">
        <f t="shared" si="3"/>
        <v>82</v>
      </c>
      <c r="I38" s="115">
        <f t="shared" si="4"/>
        <v>517</v>
      </c>
      <c r="J38" s="127">
        <f t="shared" si="5"/>
        <v>517</v>
      </c>
      <c r="K38" s="414">
        <v>1.0</v>
      </c>
      <c r="L38" s="415">
        <v>1.5</v>
      </c>
      <c r="M38" s="174">
        <f t="shared" si="8"/>
        <v>517</v>
      </c>
      <c r="N38" s="414"/>
      <c r="O38" s="416"/>
      <c r="P38" s="174">
        <f t="shared" si="9"/>
        <v>0</v>
      </c>
      <c r="Q38" s="414"/>
      <c r="R38" s="416"/>
      <c r="S38" s="174">
        <f t="shared" si="10"/>
        <v>0</v>
      </c>
      <c r="T38" s="414"/>
      <c r="U38" s="416"/>
      <c r="V38" s="174">
        <f t="shared" si="11"/>
        <v>0</v>
      </c>
      <c r="W38" s="414"/>
      <c r="X38" s="416"/>
      <c r="Y38" s="174">
        <f t="shared" si="12"/>
        <v>0</v>
      </c>
      <c r="Z38" s="414"/>
      <c r="AA38" s="416"/>
      <c r="AB38" s="174">
        <f t="shared" si="13"/>
        <v>0</v>
      </c>
      <c r="AC38" s="414"/>
      <c r="AD38" s="416"/>
      <c r="AE38" s="174">
        <f t="shared" si="14"/>
        <v>0</v>
      </c>
      <c r="AF38" s="414"/>
      <c r="AG38" s="416"/>
      <c r="AH38" s="174">
        <f t="shared" si="15"/>
        <v>0</v>
      </c>
      <c r="AI38" s="414"/>
      <c r="AJ38" s="416"/>
      <c r="AK38" s="174">
        <f t="shared" si="16"/>
        <v>0</v>
      </c>
      <c r="AL38" s="414"/>
      <c r="AM38" s="416"/>
      <c r="AN38" s="174">
        <f t="shared" si="17"/>
        <v>0</v>
      </c>
      <c r="AO38" s="414"/>
      <c r="AP38" s="416"/>
      <c r="AQ38" s="174">
        <f>ROUND(($D$38/$E$3*AO38)+($D$38/$H$2*AP38),0)</f>
        <v>0</v>
      </c>
      <c r="AR38" s="414"/>
      <c r="AS38" s="416"/>
      <c r="AT38" s="174">
        <f t="shared" si="18"/>
        <v>0</v>
      </c>
      <c r="AU38" s="414"/>
      <c r="AV38" s="416"/>
      <c r="AW38" s="174">
        <f t="shared" si="19"/>
        <v>0</v>
      </c>
      <c r="AX38" s="414"/>
      <c r="AY38" s="416"/>
      <c r="AZ38" s="174">
        <f t="shared" si="20"/>
        <v>0</v>
      </c>
      <c r="BA38" s="414"/>
      <c r="BB38" s="416"/>
      <c r="BC38" s="174">
        <f t="shared" si="21"/>
        <v>0</v>
      </c>
      <c r="BD38" s="414"/>
      <c r="BE38" s="416"/>
      <c r="BF38" s="174">
        <f t="shared" si="22"/>
        <v>0</v>
      </c>
      <c r="BG38" s="414"/>
      <c r="BH38" s="416"/>
      <c r="BI38" s="174">
        <f t="shared" si="23"/>
        <v>0</v>
      </c>
      <c r="BJ38" s="414"/>
      <c r="BK38" s="416"/>
      <c r="BL38" s="174">
        <f t="shared" si="24"/>
        <v>0</v>
      </c>
      <c r="BM38" s="414"/>
      <c r="BN38" s="416"/>
      <c r="BO38" s="174">
        <f t="shared" si="25"/>
        <v>0</v>
      </c>
      <c r="BP38" s="414"/>
      <c r="BQ38" s="416"/>
      <c r="BR38" s="174">
        <f t="shared" si="26"/>
        <v>0</v>
      </c>
      <c r="BS38" s="414"/>
      <c r="BT38" s="416"/>
      <c r="BU38" s="174">
        <f t="shared" si="27"/>
        <v>0</v>
      </c>
      <c r="BV38" s="414"/>
      <c r="BW38" s="416"/>
      <c r="BX38" s="174">
        <f t="shared" si="28"/>
        <v>0</v>
      </c>
      <c r="BY38" s="414"/>
      <c r="BZ38" s="416"/>
      <c r="CA38" s="174">
        <f t="shared" si="29"/>
        <v>0</v>
      </c>
      <c r="CB38" s="414"/>
      <c r="CC38" s="416"/>
      <c r="CD38" s="174">
        <f t="shared" si="30"/>
        <v>0</v>
      </c>
      <c r="CE38" s="414"/>
      <c r="CF38" s="416"/>
      <c r="CG38" s="174">
        <f t="shared" si="31"/>
        <v>0</v>
      </c>
      <c r="CH38" s="414"/>
      <c r="CI38" s="416"/>
      <c r="CJ38" s="174">
        <f t="shared" si="32"/>
        <v>0</v>
      </c>
      <c r="CK38" s="414"/>
      <c r="CL38" s="416"/>
      <c r="CM38" s="174">
        <f t="shared" si="33"/>
        <v>0</v>
      </c>
      <c r="CN38" s="414"/>
      <c r="CO38" s="416"/>
      <c r="CP38" s="174">
        <f t="shared" si="34"/>
        <v>0</v>
      </c>
      <c r="CQ38" s="414"/>
      <c r="CR38" s="416"/>
      <c r="CS38" s="174">
        <f t="shared" si="35"/>
        <v>0</v>
      </c>
      <c r="CT38" s="414"/>
      <c r="CU38" s="416"/>
      <c r="CV38" s="174">
        <f t="shared" si="36"/>
        <v>0</v>
      </c>
      <c r="CW38" s="414"/>
      <c r="CX38" s="416"/>
      <c r="CY38" s="174">
        <f t="shared" si="37"/>
        <v>0</v>
      </c>
      <c r="CZ38" s="414"/>
      <c r="DA38" s="417"/>
      <c r="DB38" s="419"/>
      <c r="DC38" s="417"/>
    </row>
    <row r="39" ht="15.75" customHeight="1">
      <c r="A39" s="103">
        <v>36.0</v>
      </c>
      <c r="B39" s="122" t="s">
        <v>591</v>
      </c>
      <c r="C39" s="122" t="s">
        <v>582</v>
      </c>
      <c r="D39" s="231">
        <v>13500.0</v>
      </c>
      <c r="E39" s="115">
        <f t="shared" si="1"/>
        <v>4</v>
      </c>
      <c r="F39" s="115">
        <f t="shared" si="2"/>
        <v>1742</v>
      </c>
      <c r="G39" s="118">
        <f>L39+O39+R39+U39+X39+AA39+AD39+AG39+AJ39+AM39+AP39+AS39+AV39+AY39+BB39+BE39+BH39+BK39+BN39+BQ39+BT39+BW39+BZ39+CC39+CF39+CI39+CL39+CO39+CR39+CU39+CX39+DA37</f>
        <v>12</v>
      </c>
      <c r="H39" s="121">
        <f t="shared" si="3"/>
        <v>653</v>
      </c>
      <c r="I39" s="115">
        <f t="shared" si="4"/>
        <v>2395</v>
      </c>
      <c r="J39" s="127">
        <f t="shared" si="5"/>
        <v>2395</v>
      </c>
      <c r="K39" s="414"/>
      <c r="L39" s="415"/>
      <c r="M39" s="174">
        <f>ROUND(($D$39/$E$3*K39)+($D$39/$H$2*L39),0)</f>
        <v>0</v>
      </c>
      <c r="N39" s="414"/>
      <c r="O39" s="415"/>
      <c r="P39" s="420">
        <f>ROUND(($D$39/$E$3*N39)+($D$39/$H$2*O39),0)</f>
        <v>0</v>
      </c>
      <c r="Q39" s="414">
        <v>1.0</v>
      </c>
      <c r="R39" s="415">
        <v>3.5</v>
      </c>
      <c r="S39" s="420">
        <f>ROUND(($D$39/$E$3*Q39)+($D$39/$H$2*R39),0)</f>
        <v>626</v>
      </c>
      <c r="T39" s="414">
        <v>1.0</v>
      </c>
      <c r="U39" s="415">
        <v>1.5</v>
      </c>
      <c r="V39" s="420">
        <f>ROUND(($D$39/$E$3*T39)+($D$39/$H$2*U39),0)</f>
        <v>517</v>
      </c>
      <c r="W39" s="414">
        <v>1.0</v>
      </c>
      <c r="X39" s="415">
        <v>3.5</v>
      </c>
      <c r="Y39" s="420">
        <f>ROUND(($D$39/$E$3*W39)+($D$39/$H$2*X39),0)</f>
        <v>626</v>
      </c>
      <c r="Z39" s="414">
        <v>1.0</v>
      </c>
      <c r="AA39" s="415">
        <v>3.5</v>
      </c>
      <c r="AB39" s="420">
        <f>ROUND(($D$39/$E$3*Z39)+($D$39/$H$2*AA39),0)</f>
        <v>626</v>
      </c>
      <c r="AC39" s="414"/>
      <c r="AD39" s="415"/>
      <c r="AE39" s="420">
        <f>ROUND(($D$39/$E$3*AC39)+($D$39/$H$2*AD39),0)</f>
        <v>0</v>
      </c>
      <c r="AF39" s="414"/>
      <c r="AG39" s="415"/>
      <c r="AH39" s="420">
        <f>ROUND(($D$39/$E$3*AF39)+($D$39/$H$2*AG39),0)</f>
        <v>0</v>
      </c>
      <c r="AI39" s="414"/>
      <c r="AJ39" s="415"/>
      <c r="AK39" s="420">
        <f>ROUND(($D$39/$E$3*AI39)+($D$39/$H$2*AJ39),0)</f>
        <v>0</v>
      </c>
      <c r="AL39" s="414"/>
      <c r="AM39" s="415"/>
      <c r="AN39" s="420">
        <f>ROUND(($D$39/$E$3*AL39)+($D$39/$H$2*AM39),0)</f>
        <v>0</v>
      </c>
      <c r="AO39" s="414"/>
      <c r="AP39" s="415"/>
      <c r="AQ39" s="420">
        <f>ROUND(($D$39/$E$3*AO39)+($D$39/$H$2*AP39),0)</f>
        <v>0</v>
      </c>
      <c r="AR39" s="414"/>
      <c r="AS39" s="415"/>
      <c r="AT39" s="420">
        <f>ROUND(($D$39/$E$3*AR39)+($D$39/$H$2*AS39),0)</f>
        <v>0</v>
      </c>
      <c r="AU39" s="414"/>
      <c r="AV39" s="415"/>
      <c r="AW39" s="420">
        <f>ROUND(($D$39/$E$3*AU39)+($D$39/$H$2*AV39),0)</f>
        <v>0</v>
      </c>
      <c r="AX39" s="414"/>
      <c r="AY39" s="415"/>
      <c r="AZ39" s="420">
        <f>ROUND(($D$39/$E$3*AX39)+($D$39/$H$2*AY39),0)</f>
        <v>0</v>
      </c>
      <c r="BA39" s="414"/>
      <c r="BB39" s="415"/>
      <c r="BC39" s="420">
        <f>ROUND(($D$39/$E$3*BA39)+($D$39/$H$2*BB39),0)</f>
        <v>0</v>
      </c>
      <c r="BD39" s="414"/>
      <c r="BE39" s="415"/>
      <c r="BF39" s="420">
        <f>ROUND(($D$39/$E$3*BD39)+($D$39/$H$2*BE39),0)</f>
        <v>0</v>
      </c>
      <c r="BG39" s="414"/>
      <c r="BH39" s="415"/>
      <c r="BI39" s="420">
        <f>ROUND(($D$39/$E$3*BG39)+($D$39/$H$2*BH39),0)</f>
        <v>0</v>
      </c>
      <c r="BJ39" s="414"/>
      <c r="BK39" s="415"/>
      <c r="BL39" s="420">
        <f>ROUND(($D$39/$E$3*BJ39)+($D$39/$H$2*BK39),0)</f>
        <v>0</v>
      </c>
      <c r="BM39" s="414"/>
      <c r="BN39" s="415"/>
      <c r="BO39" s="420">
        <f>ROUND(($D$39/$E$3*BM39)+($D$39/$H$2*BN39),0)</f>
        <v>0</v>
      </c>
      <c r="BP39" s="414"/>
      <c r="BQ39" s="415"/>
      <c r="BR39" s="420">
        <f>ROUND(($D$39/$E$3*BP39)+($D$39/$H$2*BQ39),0)</f>
        <v>0</v>
      </c>
      <c r="BS39" s="414"/>
      <c r="BT39" s="415"/>
      <c r="BU39" s="420">
        <f>ROUND(($D$39/$E$3*BS39)+($D$39/$H$2*BT39),0)</f>
        <v>0</v>
      </c>
      <c r="BV39" s="414"/>
      <c r="BW39" s="415"/>
      <c r="BX39" s="420">
        <f>ROUND(($D$39/$E$3*BV39)+($D$39/$H$2*BW39),0)</f>
        <v>0</v>
      </c>
      <c r="BY39" s="414"/>
      <c r="BZ39" s="415"/>
      <c r="CA39" s="420">
        <f>ROUND(($D$39/$E$3*BY39)+($D$39/$H$2*BZ39),0)</f>
        <v>0</v>
      </c>
      <c r="CB39" s="414"/>
      <c r="CC39" s="415"/>
      <c r="CD39" s="420">
        <f>ROUND(($D$39/$E$3*CB39)+($D$39/$H$2*CC39),0)</f>
        <v>0</v>
      </c>
      <c r="CE39" s="414"/>
      <c r="CF39" s="415"/>
      <c r="CG39" s="420">
        <f>ROUND(($D$39/$E$3*CE39)+($D$39/$H$2*CF39),0)</f>
        <v>0</v>
      </c>
      <c r="CH39" s="414"/>
      <c r="CI39" s="415"/>
      <c r="CJ39" s="420">
        <f>ROUND(($D$39/$E$3*CH39)+($D$39/$H$2*CI39),0)</f>
        <v>0</v>
      </c>
      <c r="CK39" s="414"/>
      <c r="CL39" s="415"/>
      <c r="CM39" s="420">
        <f>ROUND(($D$39/$E$3*CK39)+($D$39/$H$2*CL39),0)</f>
        <v>0</v>
      </c>
      <c r="CN39" s="414"/>
      <c r="CO39" s="415"/>
      <c r="CP39" s="420">
        <f>ROUND(($D$39/$E$3*CN39)+($D$39/$H$2*CO39),0)</f>
        <v>0</v>
      </c>
      <c r="CQ39" s="414"/>
      <c r="CR39" s="415"/>
      <c r="CS39" s="420">
        <f>ROUND(($D$39/$E$3*CQ39)+($D$39/$H$2*CR39),0)</f>
        <v>0</v>
      </c>
      <c r="CT39" s="414"/>
      <c r="CU39" s="415"/>
      <c r="CV39" s="420">
        <f>ROUND(($D$39/$E$3*CT39)+($D$39/$H$2*CU39),0)</f>
        <v>0</v>
      </c>
      <c r="CW39" s="414"/>
      <c r="CX39" s="415"/>
      <c r="CY39" s="420">
        <f>ROUND(($D$39/$E$3*CW39)+($D$39/$H$2*CX39),0)</f>
        <v>0</v>
      </c>
      <c r="CZ39" s="414"/>
      <c r="DA39" s="422"/>
      <c r="DB39" s="419"/>
      <c r="DC39" s="422"/>
    </row>
    <row r="40" ht="15.75" customHeight="1">
      <c r="A40" s="103">
        <v>37.0</v>
      </c>
      <c r="B40" s="423" t="s">
        <v>593</v>
      </c>
      <c r="C40" s="423" t="s">
        <v>582</v>
      </c>
      <c r="D40" s="424">
        <v>12500.0</v>
      </c>
      <c r="E40" s="115">
        <f t="shared" si="1"/>
        <v>2</v>
      </c>
      <c r="F40" s="425">
        <f t="shared" si="2"/>
        <v>806</v>
      </c>
      <c r="G40" s="426">
        <f t="shared" ref="G40:G53" si="38">L40+O40+R40+U40+X40+AA40+AD40+AG40+AJ40+AM40+AP40+AS40+AV40+AY40+BB40+BE40+BH40+BK40+BN40+BQ40+BT40+BW40+BZ40+CC40+CF40+CI40+CL40+CO40+CR40+CU40+CX40+DA40</f>
        <v>7</v>
      </c>
      <c r="H40" s="427">
        <f t="shared" si="3"/>
        <v>353</v>
      </c>
      <c r="I40" s="425">
        <f t="shared" si="4"/>
        <v>1159</v>
      </c>
      <c r="J40" s="127">
        <f t="shared" si="5"/>
        <v>1160</v>
      </c>
      <c r="K40" s="324"/>
      <c r="L40" s="172"/>
      <c r="M40" s="174">
        <f>round(($D$40/$F$2)*K40+($D$40/$H$2)*L40,0)</f>
        <v>0</v>
      </c>
      <c r="N40" s="324"/>
      <c r="O40" s="172"/>
      <c r="P40" s="428">
        <f>round(($D$40/$F$2)*N40+($D$40/$H$2)*O40,0)</f>
        <v>0</v>
      </c>
      <c r="Q40" s="171">
        <v>1.0</v>
      </c>
      <c r="R40" s="204">
        <v>3.5</v>
      </c>
      <c r="S40" s="428">
        <f>round(($D$40/$F$2)*Q40+($D$40/$H$2)*R40,0)</f>
        <v>580</v>
      </c>
      <c r="T40" s="324"/>
      <c r="U40" s="172"/>
      <c r="V40" s="428">
        <f>round(($D$40/$F$2)*T40+($D$40/$H$2)*U40,0)</f>
        <v>0</v>
      </c>
      <c r="W40" s="324"/>
      <c r="X40" s="172"/>
      <c r="Y40" s="428">
        <f>round(($D$40/$F$2)*W40+($D$40/$H$2)*X40,0)</f>
        <v>0</v>
      </c>
      <c r="Z40" s="324"/>
      <c r="AA40" s="172"/>
      <c r="AB40" s="428">
        <f>round(($D$40/$F$2)*Z40+($D$40/$H$2)*AA40,0)</f>
        <v>0</v>
      </c>
      <c r="AC40" s="171">
        <v>1.0</v>
      </c>
      <c r="AD40" s="204">
        <v>3.5</v>
      </c>
      <c r="AE40" s="428">
        <f>round(($D$40/$F$2)*AC40+($D$40/$H$2)*AD40,0)</f>
        <v>580</v>
      </c>
      <c r="AF40" s="324"/>
      <c r="AG40" s="172"/>
      <c r="AH40" s="428">
        <f>round(($D$40/$F$2)*AF40+($D$40/$H$2)*AG40,0)</f>
        <v>0</v>
      </c>
      <c r="AI40" s="324"/>
      <c r="AJ40" s="172"/>
      <c r="AK40" s="428">
        <f>round(($D$40/$F$2)*AI40+($D$40/$H$2)*AJ40,0)</f>
        <v>0</v>
      </c>
      <c r="AL40" s="324"/>
      <c r="AM40" s="172"/>
      <c r="AN40" s="428">
        <f>round(($D$40/$F$2)*AL40+($D$40/$H$2)*AM40,0)</f>
        <v>0</v>
      </c>
      <c r="AO40" s="324"/>
      <c r="AP40" s="172"/>
      <c r="AQ40" s="428">
        <f>round(($D$40/$F$2)*AO40+($D$40/$H$2)*AP40,0)</f>
        <v>0</v>
      </c>
      <c r="AR40" s="324"/>
      <c r="AS40" s="172"/>
      <c r="AT40" s="428">
        <f>round(($D$40/$F$2)*AR40+($D$40/$H$2)*AS40,0)</f>
        <v>0</v>
      </c>
      <c r="AU40" s="324"/>
      <c r="AV40" s="172"/>
      <c r="AW40" s="428">
        <f>round(($D$40/$F$2)*AU40+($D$40/$H$2)*AV40,0)</f>
        <v>0</v>
      </c>
      <c r="AX40" s="324"/>
      <c r="AY40" s="172"/>
      <c r="AZ40" s="428">
        <f>round(($D$40/$F$2)*AX40+($D$40/$H$2)*AY40,0)</f>
        <v>0</v>
      </c>
      <c r="BA40" s="324"/>
      <c r="BB40" s="172"/>
      <c r="BC40" s="428">
        <f>round(($D$40/$F$2)*BA40+($D$40/$H$2)*BB40,0)</f>
        <v>0</v>
      </c>
      <c r="BD40" s="324"/>
      <c r="BE40" s="172"/>
      <c r="BF40" s="428">
        <f>round(($D$40/$F$2)*BD40+($D$40/$H$2)*BE40,0)</f>
        <v>0</v>
      </c>
      <c r="BG40" s="324"/>
      <c r="BH40" s="172"/>
      <c r="BI40" s="428">
        <f>round(($D$40/$F$2)*BG40+($D$40/$H$2)*BH40,0)</f>
        <v>0</v>
      </c>
      <c r="BJ40" s="324"/>
      <c r="BK40" s="172"/>
      <c r="BL40" s="428">
        <f>round(($D$40/$F$2)*BJ40+($D$40/$H$2)*BK40,0)</f>
        <v>0</v>
      </c>
      <c r="BM40" s="324"/>
      <c r="BN40" s="172"/>
      <c r="BO40" s="428">
        <f>round(($D$40/$F$2)*BM40+($D$40/$H$2)*BN40,0)</f>
        <v>0</v>
      </c>
      <c r="BP40" s="324"/>
      <c r="BQ40" s="172"/>
      <c r="BR40" s="428">
        <f>round(($D$40/$F$2)*BP40+($D$40/$H$2)*BQ40,0)</f>
        <v>0</v>
      </c>
      <c r="BS40" s="324"/>
      <c r="BT40" s="172"/>
      <c r="BU40" s="428">
        <f>round(($D$40/$F$2)*BS40+($D$40/$H$2)*BT40,0)</f>
        <v>0</v>
      </c>
      <c r="BV40" s="324"/>
      <c r="BW40" s="172"/>
      <c r="BX40" s="428">
        <f>round(($D$40/$F$2)*BV40+($D$40/$H$2)*BW40,0)</f>
        <v>0</v>
      </c>
      <c r="BY40" s="324"/>
      <c r="BZ40" s="172"/>
      <c r="CA40" s="428">
        <f>round(($D$40/$F$2)*BY40+($D$40/$H$2)*BZ40,0)</f>
        <v>0</v>
      </c>
      <c r="CB40" s="324"/>
      <c r="CC40" s="172"/>
      <c r="CD40" s="428">
        <f>round(($D$40/$F$2)*CB40+($D$40/$H$2)*CC40,0)</f>
        <v>0</v>
      </c>
      <c r="CE40" s="324"/>
      <c r="CF40" s="172"/>
      <c r="CG40" s="428">
        <f>round(($D$40/$F$2)*CE40+($D$40/$H$2)*CF40,0)</f>
        <v>0</v>
      </c>
      <c r="CH40" s="324"/>
      <c r="CI40" s="172"/>
      <c r="CJ40" s="428">
        <f>round(($D$40/$F$2)*CH40+($D$40/$H$2)*CI40,0)</f>
        <v>0</v>
      </c>
      <c r="CK40" s="324"/>
      <c r="CL40" s="172"/>
      <c r="CM40" s="428">
        <f>round(($D$40/$F$2)*CK40+($D$40/$H$2)*CL40,0)</f>
        <v>0</v>
      </c>
      <c r="CN40" s="324"/>
      <c r="CO40" s="172"/>
      <c r="CP40" s="428">
        <f>round(($D$40/$F$2)*CN40+($D$40/$H$2)*CO40,0)</f>
        <v>0</v>
      </c>
      <c r="CQ40" s="324"/>
      <c r="CR40" s="172"/>
      <c r="CS40" s="428">
        <f>round(($D$40/$F$2)*CQ40+($D$40/$H$2)*CR40,0)</f>
        <v>0</v>
      </c>
      <c r="CT40" s="324"/>
      <c r="CU40" s="172"/>
      <c r="CV40" s="428">
        <f>round(($D$40/$F$2)*CT40+($D$40/$H$2)*CU40,0)</f>
        <v>0</v>
      </c>
      <c r="CW40" s="324"/>
      <c r="CX40" s="172"/>
      <c r="CY40" s="428">
        <f>round(($D$40/$F$2)*CW40+($D$40/$H$2)*CX40,0)</f>
        <v>0</v>
      </c>
      <c r="CZ40" s="324"/>
      <c r="DA40" s="172"/>
      <c r="DB40" s="324"/>
      <c r="DC40" s="172"/>
    </row>
    <row r="41" ht="15.75" customHeight="1">
      <c r="A41" s="103">
        <v>38.0</v>
      </c>
      <c r="B41" s="423" t="s">
        <v>595</v>
      </c>
      <c r="C41" s="423" t="s">
        <v>582</v>
      </c>
      <c r="D41" s="424">
        <v>13500.0</v>
      </c>
      <c r="E41" s="115">
        <f t="shared" si="1"/>
        <v>0</v>
      </c>
      <c r="F41" s="425">
        <f t="shared" si="2"/>
        <v>0</v>
      </c>
      <c r="G41" s="426">
        <f t="shared" si="38"/>
        <v>0</v>
      </c>
      <c r="H41" s="427">
        <f t="shared" si="3"/>
        <v>0</v>
      </c>
      <c r="I41" s="425">
        <f t="shared" si="4"/>
        <v>0</v>
      </c>
      <c r="J41" s="127">
        <f t="shared" si="5"/>
        <v>0</v>
      </c>
      <c r="K41" s="324"/>
      <c r="L41" s="172"/>
      <c r="M41" s="174">
        <f>round(($D$41/$F$2)*K41+($D$41/$H$2)*L41,0)</f>
        <v>0</v>
      </c>
      <c r="N41" s="324"/>
      <c r="O41" s="172"/>
      <c r="P41" s="429">
        <f>round(($D$41/$F$2)*N41+($D$41/$H$2)*O41,0)</f>
        <v>0</v>
      </c>
      <c r="Q41" s="324"/>
      <c r="R41" s="172"/>
      <c r="S41" s="429">
        <f>round(($D$41/$F$2)*Q41+($D$41/$H$2)*R41,0)</f>
        <v>0</v>
      </c>
      <c r="T41" s="324"/>
      <c r="U41" s="172"/>
      <c r="V41" s="429">
        <f>round(($D$41/$F$2)*T41+($D$41/$H$2)*U41,0)</f>
        <v>0</v>
      </c>
      <c r="W41" s="324"/>
      <c r="X41" s="172"/>
      <c r="Y41" s="429">
        <f>round(($D$41/$F$2)*W41+($D$41/$H$2)*X41,0)</f>
        <v>0</v>
      </c>
      <c r="Z41" s="324"/>
      <c r="AA41" s="172"/>
      <c r="AB41" s="429">
        <f>round(($D$41/$F$2)*Z41+($D$41/$H$2)*AA41,0)</f>
        <v>0</v>
      </c>
      <c r="AC41" s="324"/>
      <c r="AD41" s="172"/>
      <c r="AE41" s="429">
        <f>round(($D$41/$F$2)*AC41+($D$41/$H$2)*AD41,0)</f>
        <v>0</v>
      </c>
      <c r="AF41" s="324"/>
      <c r="AG41" s="172"/>
      <c r="AH41" s="429">
        <f>round(($D$41/$F$2)*AF41+($D$41/$H$2)*AG41,0)</f>
        <v>0</v>
      </c>
      <c r="AI41" s="324"/>
      <c r="AJ41" s="172"/>
      <c r="AK41" s="429">
        <f>round(($D$41/$F$2)*AI41+($D$41/$H$2)*AJ41,0)</f>
        <v>0</v>
      </c>
      <c r="AL41" s="324"/>
      <c r="AM41" s="172"/>
      <c r="AN41" s="429">
        <f>round(($D$41/$F$2)*AL41+($D$41/$H$2)*AM41,0)</f>
        <v>0</v>
      </c>
      <c r="AO41" s="324"/>
      <c r="AP41" s="172"/>
      <c r="AQ41" s="429">
        <f>round(($D$41/$F$2)*AO41+($D$41/$H$2)*AP41,0)</f>
        <v>0</v>
      </c>
      <c r="AR41" s="324"/>
      <c r="AS41" s="172"/>
      <c r="AT41" s="429">
        <f>round(($D$41/$F$2)*AR41+($D$41/$H$2)*AS41,0)</f>
        <v>0</v>
      </c>
      <c r="AU41" s="324"/>
      <c r="AV41" s="172"/>
      <c r="AW41" s="429">
        <f>round(($D$41/$F$2)*AU41+($D$41/$H$2)*AV41,0)</f>
        <v>0</v>
      </c>
      <c r="AX41" s="324"/>
      <c r="AY41" s="172"/>
      <c r="AZ41" s="429">
        <f>round(($D$41/$F$2)*AX41+($D$41/$H$2)*AY41,0)</f>
        <v>0</v>
      </c>
      <c r="BA41" s="324"/>
      <c r="BB41" s="172"/>
      <c r="BC41" s="429">
        <f>round(($D$41/$F$2)*BA41+($D$41/$H$2)*BB41,0)</f>
        <v>0</v>
      </c>
      <c r="BD41" s="324"/>
      <c r="BE41" s="172"/>
      <c r="BF41" s="429">
        <f>round(($D$41/$F$2)*BD41+($D$41/$H$2)*BE41,0)</f>
        <v>0</v>
      </c>
      <c r="BG41" s="324"/>
      <c r="BH41" s="172"/>
      <c r="BI41" s="429">
        <f>round(($D$41/$F$2)*BG41+($D$41/$H$2)*BH41,0)</f>
        <v>0</v>
      </c>
      <c r="BJ41" s="324"/>
      <c r="BK41" s="172"/>
      <c r="BL41" s="429">
        <f>round(($D$41/$F$2)*BJ41+($D$41/$H$2)*BK41,0)</f>
        <v>0</v>
      </c>
      <c r="BM41" s="324"/>
      <c r="BN41" s="172"/>
      <c r="BO41" s="429">
        <f>round(($D$41/$F$2)*BM41+($D$41/$H$2)*BN41,0)</f>
        <v>0</v>
      </c>
      <c r="BP41" s="324"/>
      <c r="BQ41" s="172"/>
      <c r="BR41" s="429">
        <f>round(($D$41/$F$2)*BP41+($D$41/$H$2)*BQ41,0)</f>
        <v>0</v>
      </c>
      <c r="BS41" s="324"/>
      <c r="BT41" s="172"/>
      <c r="BU41" s="429">
        <f>round(($D$41/$F$2)*BS41+($D$41/$H$2)*BT41,0)</f>
        <v>0</v>
      </c>
      <c r="BV41" s="324"/>
      <c r="BW41" s="172"/>
      <c r="BX41" s="429">
        <f>round(($D$41/$F$2)*BV41+($D$41/$H$2)*BW41,0)</f>
        <v>0</v>
      </c>
      <c r="BY41" s="324"/>
      <c r="BZ41" s="172"/>
      <c r="CA41" s="429">
        <f>round(($D$41/$F$2)*BY41+($D$41/$H$2)*BZ41,0)</f>
        <v>0</v>
      </c>
      <c r="CB41" s="324"/>
      <c r="CC41" s="172"/>
      <c r="CD41" s="429">
        <f>round(($D$41/$F$2)*CB41+($D$41/$H$2)*CC41,0)</f>
        <v>0</v>
      </c>
      <c r="CE41" s="324"/>
      <c r="CF41" s="172"/>
      <c r="CG41" s="429">
        <f>round(($D$41/$F$2)*CE41+($D$41/$H$2)*CF41,0)</f>
        <v>0</v>
      </c>
      <c r="CH41" s="324"/>
      <c r="CI41" s="172"/>
      <c r="CJ41" s="429">
        <f>round(($D$41/$F$2)*CH41+($D$41/$H$2)*CI41,0)</f>
        <v>0</v>
      </c>
      <c r="CK41" s="324"/>
      <c r="CL41" s="172"/>
      <c r="CM41" s="429">
        <f>round(($D$41/$F$2)*CK41+($D$41/$H$2)*CL41,0)</f>
        <v>0</v>
      </c>
      <c r="CN41" s="324"/>
      <c r="CO41" s="172"/>
      <c r="CP41" s="429">
        <f>round(($D$41/$F$2)*CN41+($D$41/$H$2)*CO41,0)</f>
        <v>0</v>
      </c>
      <c r="CQ41" s="324"/>
      <c r="CR41" s="172"/>
      <c r="CS41" s="429">
        <f>round(($D$41/$F$2)*CQ41+($D$41/$H$2)*CR41,0)</f>
        <v>0</v>
      </c>
      <c r="CT41" s="324"/>
      <c r="CU41" s="172"/>
      <c r="CV41" s="429">
        <f>round(($D$41/$F$2)*CT41+($D$41/$H$2)*CU41,0)</f>
        <v>0</v>
      </c>
      <c r="CW41" s="324"/>
      <c r="CX41" s="172"/>
      <c r="CY41" s="429">
        <f>round(($D$41/$F$2)*CW41+($D$41/$H$2)*CX41,0)</f>
        <v>0</v>
      </c>
      <c r="CZ41" s="324"/>
      <c r="DA41" s="172"/>
      <c r="DB41" s="324"/>
      <c r="DC41" s="172"/>
    </row>
    <row r="42" ht="15.75" customHeight="1">
      <c r="A42" s="103">
        <v>39.0</v>
      </c>
      <c r="B42" s="352" t="s">
        <v>596</v>
      </c>
      <c r="C42" s="300" t="s">
        <v>582</v>
      </c>
      <c r="D42" s="301">
        <v>13500.0</v>
      </c>
      <c r="E42" s="115">
        <f t="shared" si="1"/>
        <v>7</v>
      </c>
      <c r="F42" s="425">
        <f t="shared" si="2"/>
        <v>3048</v>
      </c>
      <c r="G42" s="426">
        <f t="shared" si="38"/>
        <v>35</v>
      </c>
      <c r="H42" s="427">
        <f t="shared" si="3"/>
        <v>1905</v>
      </c>
      <c r="I42" s="425">
        <f t="shared" si="4"/>
        <v>4953</v>
      </c>
      <c r="J42" s="127">
        <f t="shared" si="5"/>
        <v>4954</v>
      </c>
      <c r="K42" s="171">
        <v>1.0</v>
      </c>
      <c r="L42" s="204">
        <v>3.5</v>
      </c>
      <c r="M42" s="174">
        <f>round(($D$42/$F$2)*K42+($D$42/$H$2)*L42,0)</f>
        <v>626</v>
      </c>
      <c r="N42" s="171">
        <v>1.0</v>
      </c>
      <c r="O42" s="204">
        <v>7.5</v>
      </c>
      <c r="P42" s="429">
        <f>round(($D$42/$F$2)*N42+($D$42/$H$2)*O42,0)</f>
        <v>844</v>
      </c>
      <c r="Q42" s="171">
        <v>1.0</v>
      </c>
      <c r="R42" s="204">
        <v>3.5</v>
      </c>
      <c r="S42" s="429">
        <f>round(($D$42/$F$2)*Q42+($D$42/$H$2)*R42,0)</f>
        <v>626</v>
      </c>
      <c r="T42" s="171">
        <v>1.0</v>
      </c>
      <c r="U42" s="204">
        <v>6.0</v>
      </c>
      <c r="V42" s="429">
        <f>round(($D$42/$F$2)*T42+($D$42/$H$2)*U42,0)</f>
        <v>762</v>
      </c>
      <c r="W42" s="171">
        <v>1.0</v>
      </c>
      <c r="X42" s="204">
        <v>3.0</v>
      </c>
      <c r="Y42" s="429">
        <f>round(($D$42/$F$2)*W42+($D$42/$H$2)*X42,0)</f>
        <v>599</v>
      </c>
      <c r="Z42" s="171">
        <v>1.0</v>
      </c>
      <c r="AA42" s="204">
        <v>7.0</v>
      </c>
      <c r="AB42" s="429">
        <f>round(($D$42/$F$2)*Z42+($D$42/$H$2)*AA42,0)</f>
        <v>817</v>
      </c>
      <c r="AC42" s="171">
        <v>1.0</v>
      </c>
      <c r="AD42" s="204">
        <v>4.5</v>
      </c>
      <c r="AE42" s="429">
        <f>round(($D$42/$F$2)*AC42+($D$42/$H$2)*AD42,0)</f>
        <v>680</v>
      </c>
      <c r="AF42" s="324"/>
      <c r="AG42" s="172"/>
      <c r="AH42" s="429">
        <f>round(($D$42/$F$2)*AF42+($D$42/$H$2)*AG42,0)</f>
        <v>0</v>
      </c>
      <c r="AI42" s="324"/>
      <c r="AJ42" s="172"/>
      <c r="AK42" s="429">
        <f>round(($D$42/$F$2)*AI42+($D$42/$H$2)*AJ42,0)</f>
        <v>0</v>
      </c>
      <c r="AL42" s="324"/>
      <c r="AM42" s="172"/>
      <c r="AN42" s="429">
        <f>round(($D$42/$F$2)*AL42+($D$42/$H$2)*AM42,0)</f>
        <v>0</v>
      </c>
      <c r="AO42" s="324"/>
      <c r="AP42" s="172"/>
      <c r="AQ42" s="429">
        <f>round(($D$42/$F$2)*AO42+($D$42/$H$2)*AP42,0)</f>
        <v>0</v>
      </c>
      <c r="AR42" s="324"/>
      <c r="AS42" s="172"/>
      <c r="AT42" s="429">
        <f>round(($D$42/$F$2)*AR42+($D$42/$H$2)*AS42,0)</f>
        <v>0</v>
      </c>
      <c r="AU42" s="324"/>
      <c r="AV42" s="172"/>
      <c r="AW42" s="429">
        <f>round(($D$42/$F$2)*AU42+($D$42/$H$2)*AV42,0)</f>
        <v>0</v>
      </c>
      <c r="AX42" s="324"/>
      <c r="AY42" s="172"/>
      <c r="AZ42" s="429">
        <f>round(($D$42/$F$2)*AX42+($D$42/$H$2)*AY42,0)</f>
        <v>0</v>
      </c>
      <c r="BA42" s="324"/>
      <c r="BB42" s="172"/>
      <c r="BC42" s="429">
        <f>round(($D$42/$F$2)*BA42+($D$42/$H$2)*BB42,0)</f>
        <v>0</v>
      </c>
      <c r="BD42" s="324"/>
      <c r="BE42" s="172"/>
      <c r="BF42" s="429">
        <f>round(($D$42/$F$2)*BD42+($D$42/$H$2)*BE42,0)</f>
        <v>0</v>
      </c>
      <c r="BG42" s="324"/>
      <c r="BH42" s="172"/>
      <c r="BI42" s="429">
        <f>round(($D$42/$F$2)*BG42+($D$42/$H$2)*BH42,0)</f>
        <v>0</v>
      </c>
      <c r="BJ42" s="324"/>
      <c r="BK42" s="172"/>
      <c r="BL42" s="429">
        <f>round(($D$42/$F$2)*BJ42+($D$42/$H$2)*BK42,0)</f>
        <v>0</v>
      </c>
      <c r="BM42" s="324"/>
      <c r="BN42" s="172"/>
      <c r="BO42" s="429">
        <f>round(($D$42/$F$2)*BM42+($D$42/$H$2)*BN42,0)</f>
        <v>0</v>
      </c>
      <c r="BP42" s="324"/>
      <c r="BQ42" s="172"/>
      <c r="BR42" s="429">
        <f>round(($D$42/$F$2)*BP42+($D$42/$H$2)*BQ42,0)</f>
        <v>0</v>
      </c>
      <c r="BS42" s="324"/>
      <c r="BT42" s="172"/>
      <c r="BU42" s="429">
        <f>round(($D$42/$F$2)*BS42+($D$42/$H$2)*BT42,0)</f>
        <v>0</v>
      </c>
      <c r="BV42" s="324"/>
      <c r="BW42" s="172"/>
      <c r="BX42" s="429">
        <f>round(($D$42/$F$2)*BV42+($D$42/$H$2)*BW42,0)</f>
        <v>0</v>
      </c>
      <c r="BY42" s="324"/>
      <c r="BZ42" s="172"/>
      <c r="CA42" s="429">
        <f>round(($D$42/$F$2)*BY42+($D$42/$H$2)*BZ42,0)</f>
        <v>0</v>
      </c>
      <c r="CB42" s="324"/>
      <c r="CC42" s="172"/>
      <c r="CD42" s="429">
        <f>round(($D$42/$F$2)*CB42+($D$42/$H$2)*CC42,0)</f>
        <v>0</v>
      </c>
      <c r="CE42" s="324"/>
      <c r="CF42" s="172"/>
      <c r="CG42" s="429">
        <f>round(($D$42/$F$2)*CE42+($D$42/$H$2)*CF42,0)</f>
        <v>0</v>
      </c>
      <c r="CH42" s="324"/>
      <c r="CI42" s="172"/>
      <c r="CJ42" s="429">
        <f>round(($D$42/$F$2)*CH42+($D$42/$H$2)*CI42,0)</f>
        <v>0</v>
      </c>
      <c r="CK42" s="324"/>
      <c r="CL42" s="172"/>
      <c r="CM42" s="429">
        <f>round(($D$42/$F$2)*CK42+($D$42/$H$2)*CL42,0)</f>
        <v>0</v>
      </c>
      <c r="CN42" s="324"/>
      <c r="CO42" s="172"/>
      <c r="CP42" s="429">
        <f>round(($D$42/$F$2)*CN42+($D$42/$H$2)*CO42,0)</f>
        <v>0</v>
      </c>
      <c r="CQ42" s="324"/>
      <c r="CR42" s="172"/>
      <c r="CS42" s="429">
        <f>round(($D$42/$F$2)*CQ42+($D$42/$H$2)*CR42,0)</f>
        <v>0</v>
      </c>
      <c r="CT42" s="324"/>
      <c r="CU42" s="172"/>
      <c r="CV42" s="429">
        <f>round(($D$42/$F$2)*CT42+($D$42/$H$2)*CU42,0)</f>
        <v>0</v>
      </c>
      <c r="CW42" s="324"/>
      <c r="CX42" s="172"/>
      <c r="CY42" s="429">
        <f>round(($D$42/$F$2)*CW42+($D$42/$H$2)*CX42,0)</f>
        <v>0</v>
      </c>
      <c r="CZ42" s="324"/>
      <c r="DA42" s="172"/>
      <c r="DB42" s="324"/>
      <c r="DC42" s="172"/>
    </row>
    <row r="43" ht="15.75" customHeight="1">
      <c r="A43" s="103">
        <v>40.0</v>
      </c>
      <c r="B43" s="423" t="s">
        <v>414</v>
      </c>
      <c r="C43" s="423" t="s">
        <v>50</v>
      </c>
      <c r="D43" s="424">
        <v>13500.0</v>
      </c>
      <c r="E43" s="115">
        <f t="shared" si="1"/>
        <v>6</v>
      </c>
      <c r="F43" s="425">
        <f t="shared" si="2"/>
        <v>2613</v>
      </c>
      <c r="G43" s="426">
        <f t="shared" si="38"/>
        <v>26.5</v>
      </c>
      <c r="H43" s="427">
        <f t="shared" si="3"/>
        <v>1443</v>
      </c>
      <c r="I43" s="425">
        <f t="shared" si="4"/>
        <v>4056</v>
      </c>
      <c r="J43" s="127">
        <f t="shared" si="5"/>
        <v>4056</v>
      </c>
      <c r="K43" s="324"/>
      <c r="L43" s="172"/>
      <c r="M43" s="174">
        <f>round(($D$43/$F$2)*K43+($D$43/$H$2)*L43,0)</f>
        <v>0</v>
      </c>
      <c r="N43" s="171">
        <v>1.0</v>
      </c>
      <c r="O43" s="204">
        <v>7.5</v>
      </c>
      <c r="P43" s="429">
        <f>round(($D$43/$F$2)*N43+($D$43/$H$2)*O43,0)</f>
        <v>844</v>
      </c>
      <c r="Q43" s="171">
        <v>1.0</v>
      </c>
      <c r="R43" s="204">
        <v>5.0</v>
      </c>
      <c r="S43" s="429">
        <f>round(($D$43/$F$2)*Q43+($D$43/$H$2)*R43,0)</f>
        <v>708</v>
      </c>
      <c r="T43" s="171">
        <v>1.0</v>
      </c>
      <c r="U43" s="204">
        <v>3.5</v>
      </c>
      <c r="V43" s="429">
        <f>round(($D$43/$F$2)*T43+($D$43/$H$2)*U43,0)</f>
        <v>626</v>
      </c>
      <c r="W43" s="171">
        <v>1.0</v>
      </c>
      <c r="X43" s="204">
        <v>3.5</v>
      </c>
      <c r="Y43" s="429">
        <f>round(($D$43/$F$2)*W43+($D$43/$H$2)*X43,0)</f>
        <v>626</v>
      </c>
      <c r="Z43" s="171">
        <v>1.0</v>
      </c>
      <c r="AA43" s="204">
        <v>3.5</v>
      </c>
      <c r="AB43" s="429">
        <f>round(($D$43/$F$2)*Z43+($D$43/$H$2)*AA43,0)</f>
        <v>626</v>
      </c>
      <c r="AC43" s="171">
        <v>1.0</v>
      </c>
      <c r="AD43" s="204">
        <v>3.5</v>
      </c>
      <c r="AE43" s="429">
        <f>round(($D$43/$F$2)*AC43+($D$43/$H$2)*AD43,0)</f>
        <v>626</v>
      </c>
      <c r="AF43" s="324"/>
      <c r="AG43" s="172"/>
      <c r="AH43" s="429">
        <f>round(($D$43/$F$2)*AF43+($D$43/$H$2)*AG43,0)</f>
        <v>0</v>
      </c>
      <c r="AI43" s="324"/>
      <c r="AJ43" s="172"/>
      <c r="AK43" s="429">
        <f>round(($D$43/$F$2)*AI43+($D$43/$H$2)*AJ43,0)</f>
        <v>0</v>
      </c>
      <c r="AL43" s="324"/>
      <c r="AM43" s="172"/>
      <c r="AN43" s="429">
        <f>round(($D$43/$F$2)*AL43+($D$43/$H$2)*AM43,0)</f>
        <v>0</v>
      </c>
      <c r="AO43" s="324"/>
      <c r="AP43" s="172"/>
      <c r="AQ43" s="429">
        <f>round(($D$43/$F$2)*AO43+($D$43/$H$2)*AP43,0)</f>
        <v>0</v>
      </c>
      <c r="AR43" s="324"/>
      <c r="AS43" s="172"/>
      <c r="AT43" s="429">
        <f>round(($D$43/$F$2)*AR43+($D$43/$H$2)*AS43,0)</f>
        <v>0</v>
      </c>
      <c r="AU43" s="324"/>
      <c r="AV43" s="172"/>
      <c r="AW43" s="429">
        <f>round(($D$43/$F$2)*AU43+($D$43/$H$2)*AV43,0)</f>
        <v>0</v>
      </c>
      <c r="AX43" s="324"/>
      <c r="AY43" s="172"/>
      <c r="AZ43" s="429">
        <f>round(($D$43/$F$2)*AX43+($D$43/$H$2)*AY43,0)</f>
        <v>0</v>
      </c>
      <c r="BA43" s="324"/>
      <c r="BB43" s="172"/>
      <c r="BC43" s="429">
        <f>round(($D$43/$F$2)*BA43+($D$43/$H$2)*BB43,0)</f>
        <v>0</v>
      </c>
      <c r="BD43" s="324"/>
      <c r="BE43" s="172"/>
      <c r="BF43" s="429">
        <f>round(($D$43/$F$2)*BD43+($D$43/$H$2)*BE43,0)</f>
        <v>0</v>
      </c>
      <c r="BG43" s="324"/>
      <c r="BH43" s="172"/>
      <c r="BI43" s="429">
        <f>round(($D$43/$F$2)*BG43+($D$43/$H$2)*BH43,0)</f>
        <v>0</v>
      </c>
      <c r="BJ43" s="324"/>
      <c r="BK43" s="172"/>
      <c r="BL43" s="429">
        <f>round(($D$43/$F$2)*BJ43+($D$43/$H$2)*BK43,0)</f>
        <v>0</v>
      </c>
      <c r="BM43" s="324"/>
      <c r="BN43" s="172"/>
      <c r="BO43" s="429">
        <f>round(($D$43/$F$2)*BM43+($D$43/$H$2)*BN43,0)</f>
        <v>0</v>
      </c>
      <c r="BP43" s="324"/>
      <c r="BQ43" s="172"/>
      <c r="BR43" s="429">
        <f>round(($D$43/$F$2)*BP43+($D$43/$H$2)*BQ43,0)</f>
        <v>0</v>
      </c>
      <c r="BS43" s="324"/>
      <c r="BT43" s="172"/>
      <c r="BU43" s="429">
        <f>round(($D$43/$F$2)*BS43+($D$43/$H$2)*BT43,0)</f>
        <v>0</v>
      </c>
      <c r="BV43" s="324"/>
      <c r="BW43" s="172"/>
      <c r="BX43" s="429">
        <f>round(($D$43/$F$2)*BV43+($D$43/$H$2)*BW43,0)</f>
        <v>0</v>
      </c>
      <c r="BY43" s="324"/>
      <c r="BZ43" s="172"/>
      <c r="CA43" s="429">
        <f>round(($D$43/$F$2)*BY43+($D$43/$H$2)*BZ43,0)</f>
        <v>0</v>
      </c>
      <c r="CB43" s="324"/>
      <c r="CC43" s="172"/>
      <c r="CD43" s="429">
        <f>round(($D$43/$F$2)*CB43+($D$43/$H$2)*CC43,0)</f>
        <v>0</v>
      </c>
      <c r="CE43" s="324"/>
      <c r="CF43" s="172"/>
      <c r="CG43" s="429">
        <f>round(($D$43/$F$2)*CE43+($D$43/$H$2)*CF43,0)</f>
        <v>0</v>
      </c>
      <c r="CH43" s="324"/>
      <c r="CI43" s="172"/>
      <c r="CJ43" s="429">
        <f>round(($D$43/$F$2)*CH43+($D$43/$H$2)*CI43,0)</f>
        <v>0</v>
      </c>
      <c r="CK43" s="324"/>
      <c r="CL43" s="172"/>
      <c r="CM43" s="429">
        <f>round(($D$43/$F$2)*CK43+($D$43/$H$2)*CL43,0)</f>
        <v>0</v>
      </c>
      <c r="CN43" s="324"/>
      <c r="CO43" s="172"/>
      <c r="CP43" s="429">
        <f>round(($D$43/$F$2)*CN43+($D$43/$H$2)*CO43,0)</f>
        <v>0</v>
      </c>
      <c r="CQ43" s="324"/>
      <c r="CR43" s="172"/>
      <c r="CS43" s="429">
        <f>round(($D$43/$F$2)*CQ43+($D$43/$H$2)*CR43,0)</f>
        <v>0</v>
      </c>
      <c r="CT43" s="324"/>
      <c r="CU43" s="172"/>
      <c r="CV43" s="429">
        <f>round(($D$43/$F$2)*CT43+($D$43/$H$2)*CU43,0)</f>
        <v>0</v>
      </c>
      <c r="CW43" s="324"/>
      <c r="CX43" s="172"/>
      <c r="CY43" s="429">
        <f>round(($D$43/$F$2)*CW43+($D$43/$H$2)*CX43,0)</f>
        <v>0</v>
      </c>
      <c r="CZ43" s="324"/>
      <c r="DA43" s="172"/>
      <c r="DB43" s="324"/>
      <c r="DC43" s="172"/>
    </row>
    <row r="44" ht="15.75" customHeight="1">
      <c r="A44" s="103">
        <v>41.0</v>
      </c>
      <c r="B44" s="352" t="s">
        <v>599</v>
      </c>
      <c r="C44" s="352" t="s">
        <v>50</v>
      </c>
      <c r="D44" s="353">
        <v>13500.0</v>
      </c>
      <c r="E44" s="115">
        <f t="shared" si="1"/>
        <v>7</v>
      </c>
      <c r="F44" s="425">
        <f t="shared" si="2"/>
        <v>3048</v>
      </c>
      <c r="G44" s="426">
        <f t="shared" si="38"/>
        <v>27.5</v>
      </c>
      <c r="H44" s="427">
        <f t="shared" si="3"/>
        <v>1497</v>
      </c>
      <c r="I44" s="425">
        <f t="shared" si="4"/>
        <v>4545</v>
      </c>
      <c r="J44" s="127">
        <f t="shared" si="5"/>
        <v>4545</v>
      </c>
      <c r="K44" s="171">
        <v>1.0</v>
      </c>
      <c r="L44" s="204">
        <v>3.5</v>
      </c>
      <c r="M44" s="174">
        <f>round(($D$44/$F$2)*K44+($D$44/$H$2)*L44,0)</f>
        <v>626</v>
      </c>
      <c r="N44" s="171">
        <v>1.0</v>
      </c>
      <c r="O44" s="172"/>
      <c r="P44" s="429">
        <f>round(($D$44/$F$2)*N44+($D$44/$H$2)*O44,0)</f>
        <v>435</v>
      </c>
      <c r="Q44" s="171">
        <v>1.0</v>
      </c>
      <c r="R44" s="204">
        <v>3.5</v>
      </c>
      <c r="S44" s="429">
        <f>round(($D$42/$F$2)*Q44+($D$42/$H$2)*R44,0)</f>
        <v>626</v>
      </c>
      <c r="T44" s="171">
        <v>1.0</v>
      </c>
      <c r="U44" s="204">
        <v>6.0</v>
      </c>
      <c r="V44" s="429">
        <f>round(($D$44/$F$2)*T44+($D$44/$H$2)*U44,0)</f>
        <v>762</v>
      </c>
      <c r="W44" s="171">
        <v>1.0</v>
      </c>
      <c r="X44" s="204">
        <v>3.0</v>
      </c>
      <c r="Y44" s="429">
        <f>round(($D$44/$F$2)*W44+($D$44/$H$2)*X44,0)</f>
        <v>599</v>
      </c>
      <c r="Z44" s="171">
        <v>1.0</v>
      </c>
      <c r="AA44" s="204">
        <v>7.0</v>
      </c>
      <c r="AB44" s="429">
        <f>round(($D$44/$F$2)*Z44+($D$44/$H$2)*AA44,0)</f>
        <v>817</v>
      </c>
      <c r="AC44" s="171">
        <v>1.0</v>
      </c>
      <c r="AD44" s="204">
        <v>4.5</v>
      </c>
      <c r="AE44" s="429">
        <f>round(($D$44/$F$2)*AC44+($D$44/$H$2)*AD44,0)</f>
        <v>680</v>
      </c>
      <c r="AF44" s="324"/>
      <c r="AG44" s="172"/>
      <c r="AH44" s="429">
        <f>round(($D$44/$F$2)*AF44+($D$44/$H$2)*AG44,0)</f>
        <v>0</v>
      </c>
      <c r="AI44" s="324"/>
      <c r="AJ44" s="172"/>
      <c r="AK44" s="429">
        <f>round(($D$44/$F$2)*AI44+($D$44/$H$2)*AJ44,0)</f>
        <v>0</v>
      </c>
      <c r="AL44" s="324"/>
      <c r="AM44" s="172"/>
      <c r="AN44" s="429">
        <f>round(($D$44/$F$2)*AL44+($D$44/$H$2)*AM44,0)</f>
        <v>0</v>
      </c>
      <c r="AO44" s="324"/>
      <c r="AP44" s="172"/>
      <c r="AQ44" s="429">
        <f>round(($D$44/$F$2)*AO44+($D$44/$H$2)*AP44,0)</f>
        <v>0</v>
      </c>
      <c r="AR44" s="324"/>
      <c r="AS44" s="172"/>
      <c r="AT44" s="429">
        <f>round(($D$44/$F$2)*AR44+($D$44/$H$2)*AS44,0)</f>
        <v>0</v>
      </c>
      <c r="AU44" s="324"/>
      <c r="AV44" s="172"/>
      <c r="AW44" s="429">
        <f>round(($D$44/$F$2)*AU44+($D$44/$H$2)*AV44,0)</f>
        <v>0</v>
      </c>
      <c r="AX44" s="324"/>
      <c r="AY44" s="172"/>
      <c r="AZ44" s="429">
        <f>round(($D$44/$F$2)*AX44+($D$44/$H$2)*AY44,0)</f>
        <v>0</v>
      </c>
      <c r="BA44" s="324"/>
      <c r="BB44" s="172"/>
      <c r="BC44" s="429">
        <f>round(($D$44/$F$2)*BA44+($D$44/$H$2)*BB44,0)</f>
        <v>0</v>
      </c>
      <c r="BD44" s="324"/>
      <c r="BE44" s="172"/>
      <c r="BF44" s="429">
        <f>round(($D$44/$F$2)*BD44+($D$44/$H$2)*BE44,0)</f>
        <v>0</v>
      </c>
      <c r="BG44" s="324"/>
      <c r="BH44" s="172"/>
      <c r="BI44" s="429">
        <f>round(($D$44/$F$2)*BG44+($D$44/$H$2)*BH44,0)</f>
        <v>0</v>
      </c>
      <c r="BJ44" s="324"/>
      <c r="BK44" s="172"/>
      <c r="BL44" s="429">
        <f>round(($D$44/$F$2)*BJ44+($D$44/$H$2)*BK44,0)</f>
        <v>0</v>
      </c>
      <c r="BM44" s="324"/>
      <c r="BN44" s="172"/>
      <c r="BO44" s="429">
        <f>round(($D$44/$F$2)*BM44+($D$44/$H$2)*BN44,0)</f>
        <v>0</v>
      </c>
      <c r="BP44" s="324"/>
      <c r="BQ44" s="172"/>
      <c r="BR44" s="429">
        <f>round(($D$44/$F$2)*BP44+($D$44/$H$2)*BQ44,0)</f>
        <v>0</v>
      </c>
      <c r="BS44" s="324"/>
      <c r="BT44" s="172"/>
      <c r="BU44" s="429">
        <f>round(($D$44/$F$2)*BS44+($D$44/$H$2)*BT44,0)</f>
        <v>0</v>
      </c>
      <c r="BV44" s="324"/>
      <c r="BW44" s="172"/>
      <c r="BX44" s="429">
        <f>round(($D$44/$F$2)*BV44+($D$44/$H$2)*BW44,0)</f>
        <v>0</v>
      </c>
      <c r="BY44" s="324"/>
      <c r="BZ44" s="172"/>
      <c r="CA44" s="429">
        <f>round(($D$44/$F$2)*BY44+($D$44/$H$2)*BZ44,0)</f>
        <v>0</v>
      </c>
      <c r="CB44" s="324"/>
      <c r="CC44" s="172"/>
      <c r="CD44" s="429">
        <f>round(($D$44/$F$2)*CB44+($D$44/$H$2)*CC44,0)</f>
        <v>0</v>
      </c>
      <c r="CE44" s="324"/>
      <c r="CF44" s="172"/>
      <c r="CG44" s="429">
        <f>round(($D$44/$F$2)*CE44+($D$44/$H$2)*CF44,0)</f>
        <v>0</v>
      </c>
      <c r="CH44" s="324"/>
      <c r="CI44" s="172"/>
      <c r="CJ44" s="429">
        <f>round(($D$44/$F$2)*CH44+($D$44/$H$2)*CI44,0)</f>
        <v>0</v>
      </c>
      <c r="CK44" s="324"/>
      <c r="CL44" s="172"/>
      <c r="CM44" s="429">
        <f>round(($D$44/$F$2)*CK44+($D$44/$H$2)*CL44,0)</f>
        <v>0</v>
      </c>
      <c r="CN44" s="324"/>
      <c r="CO44" s="172"/>
      <c r="CP44" s="429">
        <f>round(($D$44/$F$2)*CN44+($D$44/$H$2)*CO44,0)</f>
        <v>0</v>
      </c>
      <c r="CQ44" s="324"/>
      <c r="CR44" s="172"/>
      <c r="CS44" s="429">
        <f>round(($D$44/$F$2)*CQ44+($D$44/$H$2)*CR44,0)</f>
        <v>0</v>
      </c>
      <c r="CT44" s="324"/>
      <c r="CU44" s="172"/>
      <c r="CV44" s="429">
        <f>round(($D$44/$F$2)*CT44+($D$44/$H$2)*CU44,0)</f>
        <v>0</v>
      </c>
      <c r="CW44" s="324"/>
      <c r="CX44" s="172"/>
      <c r="CY44" s="429">
        <f>round(($D$44/$F$2)*CW44+($D$44/$H$2)*CX44,0)</f>
        <v>0</v>
      </c>
      <c r="CZ44" s="324"/>
      <c r="DA44" s="172"/>
      <c r="DB44" s="324"/>
      <c r="DC44" s="172"/>
    </row>
    <row r="45" ht="15.75" customHeight="1">
      <c r="A45" s="103">
        <v>42.0</v>
      </c>
      <c r="B45" s="352" t="s">
        <v>601</v>
      </c>
      <c r="C45" s="352" t="s">
        <v>50</v>
      </c>
      <c r="D45" s="353">
        <v>13500.0</v>
      </c>
      <c r="E45" s="115">
        <f t="shared" si="1"/>
        <v>7</v>
      </c>
      <c r="F45" s="425">
        <f t="shared" si="2"/>
        <v>3048</v>
      </c>
      <c r="G45" s="426">
        <f t="shared" si="38"/>
        <v>39</v>
      </c>
      <c r="H45" s="427">
        <f t="shared" si="3"/>
        <v>2123</v>
      </c>
      <c r="I45" s="425">
        <f t="shared" si="4"/>
        <v>5171</v>
      </c>
      <c r="J45" s="127">
        <f t="shared" si="5"/>
        <v>5172</v>
      </c>
      <c r="K45" s="171">
        <v>1.0</v>
      </c>
      <c r="L45" s="204">
        <v>3.5</v>
      </c>
      <c r="M45" s="174">
        <f>round(($D$45/$F$2)*K45+($D$45/$H$2)*L45,0)</f>
        <v>626</v>
      </c>
      <c r="N45" s="171">
        <v>1.0</v>
      </c>
      <c r="O45" s="204">
        <v>7.5</v>
      </c>
      <c r="P45" s="429">
        <f>round(($D$45/$F$2)*N45+($D$45/$H$2)*O45,0)</f>
        <v>844</v>
      </c>
      <c r="Q45" s="171">
        <v>1.0</v>
      </c>
      <c r="R45" s="204">
        <v>7.5</v>
      </c>
      <c r="S45" s="429">
        <f>round(($D$45/$F$2)*Q45+($D$45/$H$2)*R45,0)</f>
        <v>844</v>
      </c>
      <c r="T45" s="171">
        <v>1.0</v>
      </c>
      <c r="U45" s="204">
        <v>6.0</v>
      </c>
      <c r="V45" s="429">
        <f>round(($D$45/$F$2)*T45+($D$45/$H$2)*U45,0)</f>
        <v>762</v>
      </c>
      <c r="W45" s="171">
        <v>1.0</v>
      </c>
      <c r="X45" s="204">
        <v>3.0</v>
      </c>
      <c r="Y45" s="429">
        <f>round(($D$45/$F$2)*W45+($D$45/$H$2)*X45,0)</f>
        <v>599</v>
      </c>
      <c r="Z45" s="171">
        <v>1.0</v>
      </c>
      <c r="AA45" s="204">
        <v>7.0</v>
      </c>
      <c r="AB45" s="429">
        <f>round(($D$45/$F$2)*Z45+($D$45/$H$2)*AA45,0)</f>
        <v>817</v>
      </c>
      <c r="AC45" s="171">
        <v>1.0</v>
      </c>
      <c r="AD45" s="204">
        <v>4.5</v>
      </c>
      <c r="AE45" s="429">
        <f>round(($D$45/$F$2)*AC45+($D$45/$H$2)*AD45,0)</f>
        <v>680</v>
      </c>
      <c r="AF45" s="324"/>
      <c r="AG45" s="172"/>
      <c r="AH45" s="429">
        <f>round(($D$45/$F$2)*AF45+($D$45/$H$2)*AG45,0)</f>
        <v>0</v>
      </c>
      <c r="AI45" s="324"/>
      <c r="AJ45" s="172"/>
      <c r="AK45" s="429">
        <f>round(($D$45/$F$2)*AI45+($D$45/$H$2)*AJ45,0)</f>
        <v>0</v>
      </c>
      <c r="AL45" s="324"/>
      <c r="AM45" s="172"/>
      <c r="AN45" s="429">
        <f>round(($D$45/$F$2)*AL45+($D$45/$H$2)*AM45,0)</f>
        <v>0</v>
      </c>
      <c r="AO45" s="324"/>
      <c r="AP45" s="172"/>
      <c r="AQ45" s="429">
        <f>round(($D$45/$F$2)*AO45+($D$45/$H$2)*AP45,0)</f>
        <v>0</v>
      </c>
      <c r="AR45" s="324"/>
      <c r="AS45" s="172"/>
      <c r="AT45" s="429">
        <f>round(($D$45/$F$2)*AR45+($D$45/$H$2)*AS45,0)</f>
        <v>0</v>
      </c>
      <c r="AU45" s="324"/>
      <c r="AV45" s="172"/>
      <c r="AW45" s="429">
        <f>round(($D$45/$F$2)*AU45+($D$45/$H$2)*AV45,0)</f>
        <v>0</v>
      </c>
      <c r="AX45" s="324"/>
      <c r="AY45" s="172"/>
      <c r="AZ45" s="429">
        <f>round(($D$45/$F$2)*AX45+($D$45/$H$2)*AY45,0)</f>
        <v>0</v>
      </c>
      <c r="BA45" s="324"/>
      <c r="BB45" s="172"/>
      <c r="BC45" s="429">
        <f>round(($D$45/$F$2)*BA45+($D$45/$H$2)*BB45,0)</f>
        <v>0</v>
      </c>
      <c r="BD45" s="324"/>
      <c r="BE45" s="172"/>
      <c r="BF45" s="429">
        <f>round(($D$45/$F$2)*BD45+($D$45/$H$2)*BE45,0)</f>
        <v>0</v>
      </c>
      <c r="BG45" s="324"/>
      <c r="BH45" s="172"/>
      <c r="BI45" s="429">
        <f>round(($D$45/$F$2)*BG45+($D$45/$H$2)*BH45,0)</f>
        <v>0</v>
      </c>
      <c r="BJ45" s="324"/>
      <c r="BK45" s="172"/>
      <c r="BL45" s="429">
        <f>round(($D$45/$F$2)*BJ45+($D$45/$H$2)*BK45,0)</f>
        <v>0</v>
      </c>
      <c r="BM45" s="324"/>
      <c r="BN45" s="172"/>
      <c r="BO45" s="429">
        <f>round(($D$45/$F$2)*BM45+($D$45/$H$2)*BN45,0)</f>
        <v>0</v>
      </c>
      <c r="BP45" s="324"/>
      <c r="BQ45" s="172"/>
      <c r="BR45" s="429">
        <f>round(($D$45/$F$2)*BP45+($D$45/$H$2)*BQ45,0)</f>
        <v>0</v>
      </c>
      <c r="BS45" s="324"/>
      <c r="BT45" s="172"/>
      <c r="BU45" s="429">
        <f>round(($D$45/$F$2)*BS45+($D$45/$H$2)*BT45,0)</f>
        <v>0</v>
      </c>
      <c r="BV45" s="324"/>
      <c r="BW45" s="172"/>
      <c r="BX45" s="429">
        <f>round(($D$45/$F$2)*BV45+($D$45/$H$2)*BW45,0)</f>
        <v>0</v>
      </c>
      <c r="BY45" s="324"/>
      <c r="BZ45" s="172"/>
      <c r="CA45" s="429">
        <f>round(($D$45/$F$2)*BY45+($D$45/$H$2)*BZ45,0)</f>
        <v>0</v>
      </c>
      <c r="CB45" s="324"/>
      <c r="CC45" s="172"/>
      <c r="CD45" s="429">
        <f>round(($D$45/$F$2)*CB45+($D$45/$H$2)*CC45,0)</f>
        <v>0</v>
      </c>
      <c r="CE45" s="324"/>
      <c r="CF45" s="172"/>
      <c r="CG45" s="429">
        <f>round(($D$45/$F$2)*CE45+($D$45/$H$2)*CF45,0)</f>
        <v>0</v>
      </c>
      <c r="CH45" s="324"/>
      <c r="CI45" s="172"/>
      <c r="CJ45" s="429">
        <f>round(($D$45/$F$2)*CH45+($D$45/$H$2)*CI45,0)</f>
        <v>0</v>
      </c>
      <c r="CK45" s="324"/>
      <c r="CL45" s="172"/>
      <c r="CM45" s="429">
        <f>round(($D$45/$F$2)*CK45+($D$45/$H$2)*CL45,0)</f>
        <v>0</v>
      </c>
      <c r="CN45" s="324"/>
      <c r="CO45" s="172"/>
      <c r="CP45" s="429">
        <f>round(($D$45/$F$2)*CN45+($D$45/$H$2)*CO45,0)</f>
        <v>0</v>
      </c>
      <c r="CQ45" s="324"/>
      <c r="CR45" s="172"/>
      <c r="CS45" s="429">
        <f>round(($D$45/$F$2)*CQ45+($D$45/$H$2)*CR45,0)</f>
        <v>0</v>
      </c>
      <c r="CT45" s="324"/>
      <c r="CU45" s="172"/>
      <c r="CV45" s="429">
        <f>round(($D$45/$F$2)*CT45+($D$45/$H$2)*CU45,0)</f>
        <v>0</v>
      </c>
      <c r="CW45" s="324"/>
      <c r="CX45" s="172"/>
      <c r="CY45" s="429">
        <f>round(($D$45/$F$2)*CW45+($D$45/$H$2)*CX45,0)</f>
        <v>0</v>
      </c>
      <c r="CZ45" s="324"/>
      <c r="DA45" s="172"/>
      <c r="DB45" s="324"/>
      <c r="DC45" s="172"/>
    </row>
    <row r="46" ht="15.75" customHeight="1">
      <c r="A46" s="103">
        <v>43.0</v>
      </c>
      <c r="B46" s="352" t="s">
        <v>604</v>
      </c>
      <c r="C46" s="352" t="s">
        <v>50</v>
      </c>
      <c r="D46" s="353">
        <v>12500.0</v>
      </c>
      <c r="E46" s="115">
        <f t="shared" si="1"/>
        <v>2</v>
      </c>
      <c r="F46" s="425">
        <f t="shared" si="2"/>
        <v>806</v>
      </c>
      <c r="G46" s="426">
        <f t="shared" si="38"/>
        <v>7</v>
      </c>
      <c r="H46" s="427">
        <f t="shared" si="3"/>
        <v>353</v>
      </c>
      <c r="I46" s="425">
        <f t="shared" si="4"/>
        <v>1159</v>
      </c>
      <c r="J46" s="127">
        <f t="shared" si="5"/>
        <v>1160</v>
      </c>
      <c r="K46" s="324"/>
      <c r="L46" s="172"/>
      <c r="M46" s="174">
        <f>round(($D$42/$F$2)*K46+($D$42/$H$2)*L46,0)</f>
        <v>0</v>
      </c>
      <c r="N46" s="324"/>
      <c r="O46" s="172"/>
      <c r="P46" s="429">
        <f>round(($D$42/$F$2)*N46+($D$42/$H$2)*O46,0)</f>
        <v>0</v>
      </c>
      <c r="Q46" s="171"/>
      <c r="R46" s="204"/>
      <c r="S46" s="429">
        <f>round(($D$42/$F$2)*Q46+($D$42/$H$2)*R46,0)</f>
        <v>0</v>
      </c>
      <c r="T46" s="171">
        <v>1.0</v>
      </c>
      <c r="U46" s="204">
        <v>3.5</v>
      </c>
      <c r="V46" s="429">
        <f>round(($D$46/$F$2)*T46+($D$46/$H$2)*U46,0)</f>
        <v>580</v>
      </c>
      <c r="W46" s="171">
        <v>1.0</v>
      </c>
      <c r="X46" s="204">
        <v>3.5</v>
      </c>
      <c r="Y46" s="429">
        <f>round(($D$46/$F$2)*W46+($D$46/$H$2)*X46,0)</f>
        <v>580</v>
      </c>
      <c r="Z46" s="324"/>
      <c r="AA46" s="172"/>
      <c r="AB46" s="429">
        <f>round(($D$46/$F$2)*Z46+($D$46/$H$2)*AA46,0)</f>
        <v>0</v>
      </c>
      <c r="AC46" s="324"/>
      <c r="AD46" s="172"/>
      <c r="AE46" s="429">
        <f>round(($D$46/$F$2)*AC46+($D$46/$H$2)*AD46,0)</f>
        <v>0</v>
      </c>
      <c r="AF46" s="324"/>
      <c r="AG46" s="172"/>
      <c r="AH46" s="429">
        <f>round(($D$46/$F$2)*AF46+($D$46/$H$2)*AG46,0)</f>
        <v>0</v>
      </c>
      <c r="AI46" s="324"/>
      <c r="AJ46" s="172"/>
      <c r="AK46" s="429">
        <f>round(($D$46/$F$2)*AI46+($D$46/$H$2)*AJ46,0)</f>
        <v>0</v>
      </c>
      <c r="AL46" s="324"/>
      <c r="AM46" s="172"/>
      <c r="AN46" s="429">
        <f>round(($D$46/$F$2)*AL46+($D$46/$H$2)*AM46,0)</f>
        <v>0</v>
      </c>
      <c r="AO46" s="324"/>
      <c r="AP46" s="172"/>
      <c r="AQ46" s="429">
        <f>round(($D$46/$F$2)*AO46+($D$46/$H$2)*AP46,0)</f>
        <v>0</v>
      </c>
      <c r="AR46" s="324"/>
      <c r="AS46" s="172"/>
      <c r="AT46" s="429">
        <f>round(($D$46/$F$2)*AR46+($D$46/$H$2)*AS46,0)</f>
        <v>0</v>
      </c>
      <c r="AU46" s="324"/>
      <c r="AV46" s="172"/>
      <c r="AW46" s="429">
        <f>round(($D$46/$F$2)*AU46+($D$46/$H$2)*AV46,0)</f>
        <v>0</v>
      </c>
      <c r="AX46" s="324"/>
      <c r="AY46" s="172"/>
      <c r="AZ46" s="429">
        <f>round(($D$46/$F$2)*AX46+($D$46/$H$2)*AY46,0)</f>
        <v>0</v>
      </c>
      <c r="BA46" s="324"/>
      <c r="BB46" s="172"/>
      <c r="BC46" s="429">
        <f>round(($D$46/$F$2)*BA46+($D$46/$H$2)*BB46,0)</f>
        <v>0</v>
      </c>
      <c r="BD46" s="324"/>
      <c r="BE46" s="172"/>
      <c r="BF46" s="429">
        <f>round(($D$46/$F$2)*BD46+($D$46/$H$2)*BE46,0)</f>
        <v>0</v>
      </c>
      <c r="BG46" s="324"/>
      <c r="BH46" s="172"/>
      <c r="BI46" s="429">
        <f>round(($D$46/$F$2)*BG46+($D$46/$H$2)*BH46,0)</f>
        <v>0</v>
      </c>
      <c r="BJ46" s="324"/>
      <c r="BK46" s="172"/>
      <c r="BL46" s="429">
        <f>round(($D$46/$F$2)*BJ46+($D$46/$H$2)*BK46,0)</f>
        <v>0</v>
      </c>
      <c r="BM46" s="324"/>
      <c r="BN46" s="172"/>
      <c r="BO46" s="429">
        <f>round(($D$46/$F$2)*BM46+($D$46/$H$2)*BN46,0)</f>
        <v>0</v>
      </c>
      <c r="BP46" s="324"/>
      <c r="BQ46" s="172"/>
      <c r="BR46" s="429">
        <f>round(($D$46/$F$2)*BP46+($D$46/$H$2)*BQ46,0)</f>
        <v>0</v>
      </c>
      <c r="BS46" s="324"/>
      <c r="BT46" s="172"/>
      <c r="BU46" s="429">
        <f>round(($D$46/$F$2)*BS46+($D$46/$H$2)*BT46,0)</f>
        <v>0</v>
      </c>
      <c r="BV46" s="324"/>
      <c r="BW46" s="172"/>
      <c r="BX46" s="429">
        <f>round(($D$46/$F$2)*BV46+($D$46/$H$2)*BW46,0)</f>
        <v>0</v>
      </c>
      <c r="BY46" s="324"/>
      <c r="BZ46" s="172"/>
      <c r="CA46" s="429">
        <f>round(($D$46/$F$2)*BY46+($D$46/$H$2)*BZ46,0)</f>
        <v>0</v>
      </c>
      <c r="CB46" s="324"/>
      <c r="CC46" s="172"/>
      <c r="CD46" s="429">
        <f>round(($D$46/$F$2)*CB46+($D$46/$H$2)*CC46,0)</f>
        <v>0</v>
      </c>
      <c r="CE46" s="324"/>
      <c r="CF46" s="172"/>
      <c r="CG46" s="429">
        <f>round(($D$46/$F$2)*CE46+($D$46/$H$2)*CF46,0)</f>
        <v>0</v>
      </c>
      <c r="CH46" s="324"/>
      <c r="CI46" s="172"/>
      <c r="CJ46" s="429">
        <f>round(($D$46/$F$2)*CH46+($D$46/$H$2)*CI46,0)</f>
        <v>0</v>
      </c>
      <c r="CK46" s="324"/>
      <c r="CL46" s="172"/>
      <c r="CM46" s="429">
        <f>round(($D$46/$F$2)*CK46+($D$46/$H$2)*CL46,0)</f>
        <v>0</v>
      </c>
      <c r="CN46" s="324"/>
      <c r="CO46" s="172"/>
      <c r="CP46" s="429">
        <f>round(($D$46/$F$2)*CN46+($D$46/$H$2)*CO46,0)</f>
        <v>0</v>
      </c>
      <c r="CQ46" s="324"/>
      <c r="CR46" s="172"/>
      <c r="CS46" s="429">
        <f>round(($D$46/$F$2)*CQ46+($D$46/$H$2)*CR46,0)</f>
        <v>0</v>
      </c>
      <c r="CT46" s="324"/>
      <c r="CU46" s="172"/>
      <c r="CV46" s="429">
        <f>round(($D$46/$F$2)*CT46+($D$46/$H$2)*CU46,0)</f>
        <v>0</v>
      </c>
      <c r="CW46" s="324"/>
      <c r="CX46" s="172"/>
      <c r="CY46" s="429">
        <f>round(($D$46/$F$2)*CW46+($D$46/$H$2)*CX46,0)</f>
        <v>0</v>
      </c>
      <c r="CZ46" s="324"/>
      <c r="DA46" s="172"/>
      <c r="DB46" s="324"/>
      <c r="DC46" s="172"/>
    </row>
    <row r="47" ht="15.75" customHeight="1">
      <c r="A47" s="103">
        <v>44.0</v>
      </c>
      <c r="B47" s="423" t="s">
        <v>606</v>
      </c>
      <c r="C47" s="423" t="s">
        <v>50</v>
      </c>
      <c r="D47" s="424">
        <v>12500.0</v>
      </c>
      <c r="E47" s="115">
        <f t="shared" si="1"/>
        <v>1</v>
      </c>
      <c r="F47" s="425">
        <f t="shared" si="2"/>
        <v>403</v>
      </c>
      <c r="G47" s="426">
        <f t="shared" si="38"/>
        <v>3.5</v>
      </c>
      <c r="H47" s="427">
        <f t="shared" si="3"/>
        <v>176</v>
      </c>
      <c r="I47" s="425">
        <f t="shared" si="4"/>
        <v>579</v>
      </c>
      <c r="J47" s="127">
        <f t="shared" si="5"/>
        <v>580</v>
      </c>
      <c r="K47" s="324"/>
      <c r="L47" s="172"/>
      <c r="M47" s="174">
        <f>round(($D$43/$F$2)*K47+($D$43/$H$2)*L47,0)</f>
        <v>0</v>
      </c>
      <c r="N47" s="324"/>
      <c r="O47" s="172"/>
      <c r="P47" s="429">
        <f>round(($D$43/$F$2)*N47+($D$43/$H$2)*O47,0)</f>
        <v>0</v>
      </c>
      <c r="Q47" s="324"/>
      <c r="R47" s="172"/>
      <c r="S47" s="429">
        <f>round(($D$43/$F$2)*Q47+($D$43/$H$2)*R47,0)</f>
        <v>0</v>
      </c>
      <c r="T47" s="171">
        <v>1.0</v>
      </c>
      <c r="U47" s="204">
        <v>3.5</v>
      </c>
      <c r="V47" s="429">
        <f>round(($D$47/$F$2)*T47+($D$47/$H$2)*U47,0)</f>
        <v>580</v>
      </c>
      <c r="W47" s="324"/>
      <c r="X47" s="172"/>
      <c r="Y47" s="429">
        <f>round(($D$47/$F$2)*W47+($D$47/$H$2)*X47,0)</f>
        <v>0</v>
      </c>
      <c r="Z47" s="324"/>
      <c r="AA47" s="172"/>
      <c r="AB47" s="429">
        <f>round(($D$47/$F$2)*Z47+($D$47/$H$2)*AA47,0)</f>
        <v>0</v>
      </c>
      <c r="AC47" s="324"/>
      <c r="AD47" s="172"/>
      <c r="AE47" s="429">
        <f>round(($D$47/$F$2)*AC47+($D$47/$H$2)*AD47,0)</f>
        <v>0</v>
      </c>
      <c r="AF47" s="324"/>
      <c r="AG47" s="172"/>
      <c r="AH47" s="429">
        <f>round(($D$47/$F$2)*AF47+($D$47/$H$2)*AG47,0)</f>
        <v>0</v>
      </c>
      <c r="AI47" s="324"/>
      <c r="AJ47" s="172"/>
      <c r="AK47" s="429">
        <f>round(($D$47/$F$2)*AI47+($D$47/$H$2)*AJ47,0)</f>
        <v>0</v>
      </c>
      <c r="AL47" s="324"/>
      <c r="AM47" s="172"/>
      <c r="AN47" s="429">
        <f>round(($D$47/$F$2)*AL47+($D$47/$H$2)*AM47,0)</f>
        <v>0</v>
      </c>
      <c r="AO47" s="324"/>
      <c r="AP47" s="172"/>
      <c r="AQ47" s="429">
        <f>round(($D$47/$F$2)*AO47+($D$47/$H$2)*AP47,0)</f>
        <v>0</v>
      </c>
      <c r="AR47" s="324"/>
      <c r="AS47" s="172"/>
      <c r="AT47" s="429">
        <f>round(($D$47/$F$2)*AR47+($D$47/$H$2)*AS47,0)</f>
        <v>0</v>
      </c>
      <c r="AU47" s="324"/>
      <c r="AV47" s="172"/>
      <c r="AW47" s="429">
        <f>round(($D$47/$F$2)*AU47+($D$47/$H$2)*AV47,0)</f>
        <v>0</v>
      </c>
      <c r="AX47" s="324"/>
      <c r="AY47" s="172"/>
      <c r="AZ47" s="429">
        <f>round(($D$47/$F$2)*AX47+($D$47/$H$2)*AY47,0)</f>
        <v>0</v>
      </c>
      <c r="BA47" s="324"/>
      <c r="BB47" s="172"/>
      <c r="BC47" s="429">
        <f>round(($D$47/$F$2)*BA47+($D$47/$H$2)*BB47,0)</f>
        <v>0</v>
      </c>
      <c r="BD47" s="324"/>
      <c r="BE47" s="172"/>
      <c r="BF47" s="429">
        <f>round(($D$47/$F$2)*BD47+($D$47/$H$2)*BE47,0)</f>
        <v>0</v>
      </c>
      <c r="BG47" s="324"/>
      <c r="BH47" s="172"/>
      <c r="BI47" s="429">
        <f>round(($D$47/$F$2)*BG47+($D$47/$H$2)*BH47,0)</f>
        <v>0</v>
      </c>
      <c r="BJ47" s="324"/>
      <c r="BK47" s="172"/>
      <c r="BL47" s="429">
        <f>round(($D$47/$F$2)*BJ47+($D$47/$H$2)*BK47,0)</f>
        <v>0</v>
      </c>
      <c r="BM47" s="324"/>
      <c r="BN47" s="172"/>
      <c r="BO47" s="429">
        <f>round(($D$47/$F$2)*BM47+($D$47/$H$2)*BN47,0)</f>
        <v>0</v>
      </c>
      <c r="BP47" s="324"/>
      <c r="BQ47" s="172"/>
      <c r="BR47" s="429">
        <f>round(($D$47/$F$2)*BP47+($D$47/$H$2)*BQ47,0)</f>
        <v>0</v>
      </c>
      <c r="BS47" s="324"/>
      <c r="BT47" s="172"/>
      <c r="BU47" s="429">
        <f>round(($D$47/$F$2)*BS47+($D$47/$H$2)*BT47,0)</f>
        <v>0</v>
      </c>
      <c r="BV47" s="324"/>
      <c r="BW47" s="172"/>
      <c r="BX47" s="429">
        <f>round(($D$47/$F$2)*BV47+($D$47/$H$2)*BW47,0)</f>
        <v>0</v>
      </c>
      <c r="BY47" s="324"/>
      <c r="BZ47" s="172"/>
      <c r="CA47" s="429">
        <f>round(($D$47/$F$2)*BY47+($D$47/$H$2)*BZ47,0)</f>
        <v>0</v>
      </c>
      <c r="CB47" s="324"/>
      <c r="CC47" s="172"/>
      <c r="CD47" s="429">
        <f>round(($D$47/$F$2)*CB47+($D$47/$H$2)*CC47,0)</f>
        <v>0</v>
      </c>
      <c r="CE47" s="324"/>
      <c r="CF47" s="172"/>
      <c r="CG47" s="429">
        <f>round(($D$47/$F$2)*CE47+($D$47/$H$2)*CF47,0)</f>
        <v>0</v>
      </c>
      <c r="CH47" s="324"/>
      <c r="CI47" s="172"/>
      <c r="CJ47" s="429">
        <f>round(($D$47/$F$2)*CH47+($D$47/$H$2)*CI47,0)</f>
        <v>0</v>
      </c>
      <c r="CK47" s="324"/>
      <c r="CL47" s="172"/>
      <c r="CM47" s="429">
        <f>round(($D$47/$F$2)*CK47+($D$47/$H$2)*CL47,0)</f>
        <v>0</v>
      </c>
      <c r="CN47" s="324"/>
      <c r="CO47" s="172"/>
      <c r="CP47" s="429">
        <f>round(($D$47/$F$2)*CN47+($D$47/$H$2)*CO47,0)</f>
        <v>0</v>
      </c>
      <c r="CQ47" s="324"/>
      <c r="CR47" s="172"/>
      <c r="CS47" s="429">
        <f>round(($D$47/$F$2)*CQ47+($D$47/$H$2)*CR47,0)</f>
        <v>0</v>
      </c>
      <c r="CT47" s="324"/>
      <c r="CU47" s="172"/>
      <c r="CV47" s="429">
        <f>round(($D$47/$F$2)*CT47+($D$47/$H$2)*CU47,0)</f>
        <v>0</v>
      </c>
      <c r="CW47" s="324"/>
      <c r="CX47" s="172"/>
      <c r="CY47" s="429">
        <f>round(($D$47/$F$2)*CW47+($D$47/$H$2)*CX47,0)</f>
        <v>0</v>
      </c>
      <c r="CZ47" s="324"/>
      <c r="DA47" s="172"/>
      <c r="DB47" s="324"/>
      <c r="DC47" s="172"/>
    </row>
    <row r="48" ht="15.75" customHeight="1">
      <c r="A48" s="103">
        <v>45.0</v>
      </c>
      <c r="B48" s="439"/>
      <c r="C48" s="439"/>
      <c r="D48" s="439"/>
      <c r="E48" s="115">
        <f t="shared" si="1"/>
        <v>0</v>
      </c>
      <c r="F48" s="115">
        <f t="shared" si="2"/>
        <v>0</v>
      </c>
      <c r="G48" s="426">
        <f t="shared" si="38"/>
        <v>0</v>
      </c>
      <c r="H48" s="121">
        <f t="shared" si="3"/>
        <v>0</v>
      </c>
      <c r="I48" s="115">
        <f t="shared" si="4"/>
        <v>0</v>
      </c>
      <c r="J48" s="127">
        <f t="shared" si="5"/>
        <v>0</v>
      </c>
      <c r="K48" s="419"/>
      <c r="L48" s="417"/>
      <c r="M48" s="174">
        <f>round(($D$48/$F$2)*K48+($D$48/$H$2)*L48,0)</f>
        <v>0</v>
      </c>
      <c r="N48" s="419"/>
      <c r="O48" s="417"/>
      <c r="P48" s="429">
        <f>round(($D$48/$F$2)*N48+($D$48/$H$2)*O48,0)</f>
        <v>0</v>
      </c>
      <c r="Q48" s="419"/>
      <c r="R48" s="417"/>
      <c r="S48" s="429">
        <f>round(($D$48/$F$2)*Q48+($D$48/$H$2)*R48,0)</f>
        <v>0</v>
      </c>
      <c r="T48" s="419"/>
      <c r="U48" s="417"/>
      <c r="V48" s="429">
        <f>round(($D$48/$F$2)*T48+($D$48/$H$2)*U48,0)</f>
        <v>0</v>
      </c>
      <c r="W48" s="419"/>
      <c r="X48" s="417"/>
      <c r="Y48" s="429">
        <f>round(($D$48/$F$2)*W48+($D$48/$H$2)*X48,0)</f>
        <v>0</v>
      </c>
      <c r="Z48" s="419"/>
      <c r="AA48" s="417"/>
      <c r="AB48" s="429">
        <f>round(($D$48/$F$2)*Z48+($D$48/$H$2)*AA48,0)</f>
        <v>0</v>
      </c>
      <c r="AC48" s="419"/>
      <c r="AD48" s="417"/>
      <c r="AE48" s="429">
        <f>round(($D$48/$F$2)*AC48+($D$48/$H$2)*AD48,0)</f>
        <v>0</v>
      </c>
      <c r="AF48" s="419"/>
      <c r="AG48" s="417"/>
      <c r="AH48" s="429">
        <f>round(($D$48/$F$2)*AF48+($D$48/$H$2)*AG48,0)</f>
        <v>0</v>
      </c>
      <c r="AI48" s="419"/>
      <c r="AJ48" s="417"/>
      <c r="AK48" s="429">
        <f>round(($D$48/$F$2)*AI48+($D$48/$H$2)*AJ48,0)</f>
        <v>0</v>
      </c>
      <c r="AL48" s="419"/>
      <c r="AM48" s="417"/>
      <c r="AN48" s="429">
        <f>round(($D$48/$F$2)*AL48+($D$48/$H$2)*AM48,0)</f>
        <v>0</v>
      </c>
      <c r="AO48" s="419"/>
      <c r="AP48" s="417"/>
      <c r="AQ48" s="429">
        <f>round(($D$48/$F$2)*AO48+($D$48/$H$2)*AP48,0)</f>
        <v>0</v>
      </c>
      <c r="AR48" s="419"/>
      <c r="AS48" s="417"/>
      <c r="AT48" s="429">
        <f>round(($D$48/$F$2)*AR48+($D$48/$H$2)*AS48,0)</f>
        <v>0</v>
      </c>
      <c r="AU48" s="419"/>
      <c r="AV48" s="417"/>
      <c r="AW48" s="429">
        <f>round(($D$48/$F$2)*AU48+($D$48/$H$2)*AV48,0)</f>
        <v>0</v>
      </c>
      <c r="AX48" s="419"/>
      <c r="AY48" s="417"/>
      <c r="AZ48" s="429">
        <f>round(($D$48/$F$2)*AX48+($D$48/$H$2)*AY48,0)</f>
        <v>0</v>
      </c>
      <c r="BA48" s="419"/>
      <c r="BB48" s="417"/>
      <c r="BC48" s="429">
        <f>round(($D$48/$F$2)*BA48+($D$48/$H$2)*BB48,0)</f>
        <v>0</v>
      </c>
      <c r="BD48" s="419"/>
      <c r="BE48" s="417"/>
      <c r="BF48" s="429">
        <f>round(($D$48/$F$2)*BD48+($D$48/$H$2)*BE48,0)</f>
        <v>0</v>
      </c>
      <c r="BG48" s="419"/>
      <c r="BH48" s="417"/>
      <c r="BI48" s="429">
        <f>round(($D$48/$F$2)*BG48+($D$48/$H$2)*BH48,0)</f>
        <v>0</v>
      </c>
      <c r="BJ48" s="419"/>
      <c r="BK48" s="417"/>
      <c r="BL48" s="429">
        <f>round(($D$48/$F$2)*BJ48+($D$48/$H$2)*BK48,0)</f>
        <v>0</v>
      </c>
      <c r="BM48" s="419"/>
      <c r="BN48" s="417"/>
      <c r="BO48" s="429">
        <f>round(($D$48/$F$2)*BM48+($D$48/$H$2)*BN48,0)</f>
        <v>0</v>
      </c>
      <c r="BP48" s="419"/>
      <c r="BQ48" s="417"/>
      <c r="BR48" s="429">
        <f>round(($D$48/$F$2)*BP48+($D$48/$H$2)*BQ48,0)</f>
        <v>0</v>
      </c>
      <c r="BS48" s="419"/>
      <c r="BT48" s="417"/>
      <c r="BU48" s="429">
        <f>round(($D$48/$F$2)*BS48+($D$48/$H$2)*BT48,0)</f>
        <v>0</v>
      </c>
      <c r="BV48" s="419"/>
      <c r="BW48" s="417"/>
      <c r="BX48" s="429">
        <f>round(($D$48/$F$2)*BV48+($D$48/$H$2)*BW48,0)</f>
        <v>0</v>
      </c>
      <c r="BY48" s="419"/>
      <c r="BZ48" s="417"/>
      <c r="CA48" s="429">
        <f>round(($D$48/$F$2)*BY48+($D$48/$H$2)*BZ48,0)</f>
        <v>0</v>
      </c>
      <c r="CB48" s="419"/>
      <c r="CC48" s="417"/>
      <c r="CD48" s="429">
        <f>round(($D$48/$F$2)*CB48+($D$48/$H$2)*CC48,0)</f>
        <v>0</v>
      </c>
      <c r="CE48" s="419"/>
      <c r="CF48" s="417"/>
      <c r="CG48" s="429">
        <f>round(($D$48/$F$2)*CE48+($D$48/$H$2)*CF48,0)</f>
        <v>0</v>
      </c>
      <c r="CH48" s="419"/>
      <c r="CI48" s="417"/>
      <c r="CJ48" s="429">
        <f>round(($D$48/$F$2)*CH48+($D$48/$H$2)*CI48,0)</f>
        <v>0</v>
      </c>
      <c r="CK48" s="419"/>
      <c r="CL48" s="417"/>
      <c r="CM48" s="429">
        <f>round(($D$48/$F$2)*CK48+($D$48/$H$2)*CL48,0)</f>
        <v>0</v>
      </c>
      <c r="CN48" s="419"/>
      <c r="CO48" s="417"/>
      <c r="CP48" s="429">
        <f>round(($D$48/$F$2)*CN48+($D$48/$H$2)*CO48,0)</f>
        <v>0</v>
      </c>
      <c r="CQ48" s="419"/>
      <c r="CR48" s="417"/>
      <c r="CS48" s="429">
        <f>round(($D$48/$F$2)*CQ48+($D$48/$H$2)*CR48,0)</f>
        <v>0</v>
      </c>
      <c r="CT48" s="419"/>
      <c r="CU48" s="417"/>
      <c r="CV48" s="429">
        <f>round(($D$48/$F$2)*CT48+($D$48/$H$2)*CU48,0)</f>
        <v>0</v>
      </c>
      <c r="CW48" s="419"/>
      <c r="CX48" s="417"/>
      <c r="CY48" s="429">
        <f>round(($D$48/$F$2)*CW48+($D$48/$H$2)*CX48,0)</f>
        <v>0</v>
      </c>
      <c r="CZ48" s="419"/>
      <c r="DA48" s="417"/>
      <c r="DB48" s="419"/>
      <c r="DC48" s="417"/>
    </row>
    <row r="49" ht="15.75" customHeight="1">
      <c r="A49" s="103">
        <v>46.0</v>
      </c>
      <c r="B49" s="440"/>
      <c r="C49" s="440"/>
      <c r="D49" s="441"/>
      <c r="E49" s="115">
        <f t="shared" si="1"/>
        <v>0</v>
      </c>
      <c r="F49" s="425">
        <f t="shared" si="2"/>
        <v>0</v>
      </c>
      <c r="G49" s="426">
        <f t="shared" si="38"/>
        <v>0</v>
      </c>
      <c r="H49" s="427">
        <f t="shared" si="3"/>
        <v>0</v>
      </c>
      <c r="I49" s="425">
        <f t="shared" si="4"/>
        <v>0</v>
      </c>
      <c r="J49" s="127">
        <f t="shared" si="5"/>
        <v>0</v>
      </c>
      <c r="K49" s="324"/>
      <c r="L49" s="172"/>
      <c r="M49" s="174">
        <f>round(($D$49/$F$2)*K49+($D$49/$H$2)*L49,0)</f>
        <v>0</v>
      </c>
      <c r="N49" s="324"/>
      <c r="O49" s="172"/>
      <c r="P49" s="429">
        <f>round(($D$49/$F$2)*N49+($D$49/$H$2)*O49,0)</f>
        <v>0</v>
      </c>
      <c r="Q49" s="324"/>
      <c r="R49" s="172"/>
      <c r="S49" s="429">
        <f>round(($D$49/$F$2)*Q49+($D$49/$H$2)*R49,0)</f>
        <v>0</v>
      </c>
      <c r="T49" s="324"/>
      <c r="U49" s="172"/>
      <c r="V49" s="429">
        <f>round(($D$49/$F$2)*T49+($D$49/$H$2)*U49,0)</f>
        <v>0</v>
      </c>
      <c r="W49" s="324"/>
      <c r="X49" s="172"/>
      <c r="Y49" s="429">
        <f>round(($D$49/$F$2)*W49+($D$49/$H$2)*X49,0)</f>
        <v>0</v>
      </c>
      <c r="Z49" s="324"/>
      <c r="AA49" s="172"/>
      <c r="AB49" s="429">
        <f>round(($D$49/$F$2)*Z49+($D$49/$H$2)*AA49,0)</f>
        <v>0</v>
      </c>
      <c r="AC49" s="324"/>
      <c r="AD49" s="172"/>
      <c r="AE49" s="429">
        <f>round(($D$49/$F$2)*AC49+($D$49/$H$2)*AD49,0)</f>
        <v>0</v>
      </c>
      <c r="AF49" s="324"/>
      <c r="AG49" s="172"/>
      <c r="AH49" s="429">
        <f>round(($D$49/$F$2)*AF49+($D$49/$H$2)*AG49,0)</f>
        <v>0</v>
      </c>
      <c r="AI49" s="324"/>
      <c r="AJ49" s="172"/>
      <c r="AK49" s="429">
        <f>round(($D$49/$F$2)*AI49+($D$49/$H$2)*AJ49,0)</f>
        <v>0</v>
      </c>
      <c r="AL49" s="324"/>
      <c r="AM49" s="172"/>
      <c r="AN49" s="429">
        <f>round(($D$49/$F$2)*AL49+($D$49/$H$2)*AM49,0)</f>
        <v>0</v>
      </c>
      <c r="AO49" s="324"/>
      <c r="AP49" s="172"/>
      <c r="AQ49" s="429">
        <f>round(($D$49/$F$2)*AO49+($D$49/$H$2)*AP49,0)</f>
        <v>0</v>
      </c>
      <c r="AR49" s="324"/>
      <c r="AS49" s="172"/>
      <c r="AT49" s="429">
        <f>round(($D$49/$F$2)*AR49+($D$49/$H$2)*AS49,0)</f>
        <v>0</v>
      </c>
      <c r="AU49" s="324"/>
      <c r="AV49" s="172"/>
      <c r="AW49" s="429">
        <f>round(($D$49/$F$2)*AU49+($D$49/$H$2)*AV49,0)</f>
        <v>0</v>
      </c>
      <c r="AX49" s="324"/>
      <c r="AY49" s="172"/>
      <c r="AZ49" s="429">
        <f>round(($D$49/$F$2)*AX49+($D$49/$H$2)*AY49,0)</f>
        <v>0</v>
      </c>
      <c r="BA49" s="324"/>
      <c r="BB49" s="172"/>
      <c r="BC49" s="429">
        <f>round(($D$49/$F$2)*BA49+($D$49/$H$2)*BB49,0)</f>
        <v>0</v>
      </c>
      <c r="BD49" s="324"/>
      <c r="BE49" s="172"/>
      <c r="BF49" s="429">
        <f>round(($D$49/$F$2)*BD49+($D$49/$H$2)*BE49,0)</f>
        <v>0</v>
      </c>
      <c r="BG49" s="324"/>
      <c r="BH49" s="172"/>
      <c r="BI49" s="429">
        <f>round(($D$49/$F$2)*BG49+($D$49/$H$2)*BH49,0)</f>
        <v>0</v>
      </c>
      <c r="BJ49" s="324"/>
      <c r="BK49" s="172"/>
      <c r="BL49" s="429">
        <f>round(($D$49/$F$2)*BJ49+($D$49/$H$2)*BK49,0)</f>
        <v>0</v>
      </c>
      <c r="BM49" s="324"/>
      <c r="BN49" s="172"/>
      <c r="BO49" s="429">
        <f>round(($D$49/$F$2)*BM49+($D$49/$H$2)*BN49,0)</f>
        <v>0</v>
      </c>
      <c r="BP49" s="324"/>
      <c r="BQ49" s="172"/>
      <c r="BR49" s="429">
        <f>round(($D$49/$F$2)*BP49+($D$49/$H$2)*BQ49,0)</f>
        <v>0</v>
      </c>
      <c r="BS49" s="324"/>
      <c r="BT49" s="172"/>
      <c r="BU49" s="429">
        <f>round(($D$49/$F$2)*BS49+($D$49/$H$2)*BT49,0)</f>
        <v>0</v>
      </c>
      <c r="BV49" s="324"/>
      <c r="BW49" s="172"/>
      <c r="BX49" s="429">
        <f>round(($D$49/$F$2)*BV49+($D$49/$H$2)*BW49,0)</f>
        <v>0</v>
      </c>
      <c r="BY49" s="324"/>
      <c r="BZ49" s="172"/>
      <c r="CA49" s="429">
        <f>round(($D$49/$F$2)*BY49+($D$49/$H$2)*BZ49,0)</f>
        <v>0</v>
      </c>
      <c r="CB49" s="324"/>
      <c r="CC49" s="172"/>
      <c r="CD49" s="429">
        <f>round(($D$49/$F$2)*CB49+($D$49/$H$2)*CC49,0)</f>
        <v>0</v>
      </c>
      <c r="CE49" s="324"/>
      <c r="CF49" s="172"/>
      <c r="CG49" s="429">
        <f>round(($D$49/$F$2)*CE49+($D$49/$H$2)*CF49,0)</f>
        <v>0</v>
      </c>
      <c r="CH49" s="324"/>
      <c r="CI49" s="172"/>
      <c r="CJ49" s="429">
        <f>round(($D$49/$F$2)*CH49+($D$49/$H$2)*CI49,0)</f>
        <v>0</v>
      </c>
      <c r="CK49" s="324"/>
      <c r="CL49" s="172"/>
      <c r="CM49" s="429">
        <f>round(($D$49/$F$2)*CK49+($D$49/$H$2)*CL49,0)</f>
        <v>0</v>
      </c>
      <c r="CN49" s="324"/>
      <c r="CO49" s="172"/>
      <c r="CP49" s="429">
        <f>round(($D$49/$F$2)*CN49+($D$49/$H$2)*CO49,0)</f>
        <v>0</v>
      </c>
      <c r="CQ49" s="324"/>
      <c r="CR49" s="172"/>
      <c r="CS49" s="429">
        <f>round(($D$49/$F$2)*CQ49+($D$49/$H$2)*CR49,0)</f>
        <v>0</v>
      </c>
      <c r="CT49" s="324"/>
      <c r="CU49" s="172"/>
      <c r="CV49" s="429">
        <f>round(($D$49/$F$2)*CT49+($D$49/$H$2)*CU49,0)</f>
        <v>0</v>
      </c>
      <c r="CW49" s="324"/>
      <c r="CX49" s="172"/>
      <c r="CY49" s="429">
        <f>round(($D$49/$F$2)*CW49+($D$49/$H$2)*CX49,0)</f>
        <v>0</v>
      </c>
      <c r="CZ49" s="324"/>
      <c r="DA49" s="172"/>
      <c r="DB49" s="324"/>
      <c r="DC49" s="172"/>
    </row>
    <row r="50" ht="15.75" customHeight="1">
      <c r="A50" s="103">
        <v>47.0</v>
      </c>
      <c r="B50" s="450"/>
      <c r="C50" s="450"/>
      <c r="D50" s="451"/>
      <c r="E50" s="115">
        <f t="shared" si="1"/>
        <v>0</v>
      </c>
      <c r="F50" s="425">
        <f t="shared" si="2"/>
        <v>0</v>
      </c>
      <c r="G50" s="426">
        <f t="shared" si="38"/>
        <v>0</v>
      </c>
      <c r="H50" s="427">
        <f t="shared" si="3"/>
        <v>0</v>
      </c>
      <c r="I50" s="425">
        <f t="shared" si="4"/>
        <v>0</v>
      </c>
      <c r="J50" s="127">
        <f t="shared" si="5"/>
        <v>0</v>
      </c>
      <c r="K50" s="324"/>
      <c r="L50" s="172"/>
      <c r="M50" s="174">
        <f>round(($D$50/$F$2)*K50+($D$50/$H$2)*L50,0)</f>
        <v>0</v>
      </c>
      <c r="N50" s="324"/>
      <c r="O50" s="172"/>
      <c r="P50" s="429">
        <f>round(($D$50/$F$2)*N50+($D$50/$H$2)*O50,0)</f>
        <v>0</v>
      </c>
      <c r="Q50" s="324"/>
      <c r="R50" s="172"/>
      <c r="S50" s="429">
        <f>round(($D$50/$F$2)*Q50+($D$50/$H$2)*R50,0)</f>
        <v>0</v>
      </c>
      <c r="T50" s="324"/>
      <c r="U50" s="172"/>
      <c r="V50" s="429">
        <f>round(($D$50/$F$2)*T50+($D$50/$H$2)*U50,0)</f>
        <v>0</v>
      </c>
      <c r="W50" s="324"/>
      <c r="X50" s="172"/>
      <c r="Y50" s="429">
        <f>round(($D$50/$F$2)*W50+($D$50/$H$2)*X50,0)</f>
        <v>0</v>
      </c>
      <c r="Z50" s="324"/>
      <c r="AA50" s="172"/>
      <c r="AB50" s="429">
        <f>round(($D$50/$F$2)*Z50+($D$50/$H$2)*AA50,0)</f>
        <v>0</v>
      </c>
      <c r="AC50" s="324"/>
      <c r="AD50" s="172"/>
      <c r="AE50" s="429">
        <f>round(($D$50/$F$2)*AC50+($D$50/$H$2)*AD50,0)</f>
        <v>0</v>
      </c>
      <c r="AF50" s="324"/>
      <c r="AG50" s="172"/>
      <c r="AH50" s="429">
        <f>round(($D$50/$F$2)*AF50+($D$50/$H$2)*AG50,0)</f>
        <v>0</v>
      </c>
      <c r="AI50" s="324"/>
      <c r="AJ50" s="172"/>
      <c r="AK50" s="429">
        <f>round(($D$50/$F$2)*AI50+($D$50/$H$2)*AJ50,0)</f>
        <v>0</v>
      </c>
      <c r="AL50" s="324"/>
      <c r="AM50" s="172"/>
      <c r="AN50" s="429">
        <f>round(($D$50/$F$2)*AL50+($D$50/$H$2)*AM50,0)</f>
        <v>0</v>
      </c>
      <c r="AO50" s="324"/>
      <c r="AP50" s="172"/>
      <c r="AQ50" s="429">
        <f>round(($D$50/$F$2)*AO50+($D$50/$H$2)*AP50,0)</f>
        <v>0</v>
      </c>
      <c r="AR50" s="324"/>
      <c r="AS50" s="172"/>
      <c r="AT50" s="429">
        <f>round(($D$50/$F$2)*AR50+($D$50/$H$2)*AS50,0)</f>
        <v>0</v>
      </c>
      <c r="AU50" s="324"/>
      <c r="AV50" s="172"/>
      <c r="AW50" s="429">
        <f>round(($D$50/$F$2)*AU50+($D$50/$H$2)*AV50,0)</f>
        <v>0</v>
      </c>
      <c r="AX50" s="324"/>
      <c r="AY50" s="172"/>
      <c r="AZ50" s="429">
        <f>round(($D$50/$F$2)*AX50+($D$50/$H$2)*AY50,0)</f>
        <v>0</v>
      </c>
      <c r="BA50" s="324"/>
      <c r="BB50" s="172"/>
      <c r="BC50" s="429">
        <f>round(($D$50/$F$2)*BA50+($D$50/$H$2)*BB50,0)</f>
        <v>0</v>
      </c>
      <c r="BD50" s="324"/>
      <c r="BE50" s="172"/>
      <c r="BF50" s="429">
        <f>round(($D$50/$F$2)*BD50+($D$50/$H$2)*BE50,0)</f>
        <v>0</v>
      </c>
      <c r="BG50" s="324"/>
      <c r="BH50" s="172"/>
      <c r="BI50" s="429">
        <f>round(($D$50/$F$2)*BG50+($D$50/$H$2)*BH50,0)</f>
        <v>0</v>
      </c>
      <c r="BJ50" s="324"/>
      <c r="BK50" s="172"/>
      <c r="BL50" s="429">
        <f>round(($D$50/$F$2)*BJ50+($D$50/$H$2)*BK50,0)</f>
        <v>0</v>
      </c>
      <c r="BM50" s="324"/>
      <c r="BN50" s="172"/>
      <c r="BO50" s="429">
        <f>round(($D$50/$F$2)*BM50+($D$50/$H$2)*BN50,0)</f>
        <v>0</v>
      </c>
      <c r="BP50" s="324"/>
      <c r="BQ50" s="172"/>
      <c r="BR50" s="429">
        <f>round(($D$50/$F$2)*BP50+($D$50/$H$2)*BQ50,0)</f>
        <v>0</v>
      </c>
      <c r="BS50" s="324"/>
      <c r="BT50" s="172"/>
      <c r="BU50" s="429">
        <f>round(($D$50/$F$2)*BS50+($D$50/$H$2)*BT50,0)</f>
        <v>0</v>
      </c>
      <c r="BV50" s="324"/>
      <c r="BW50" s="172"/>
      <c r="BX50" s="429">
        <f>round(($D$50/$F$2)*BV50+($D$50/$H$2)*BW50,0)</f>
        <v>0</v>
      </c>
      <c r="BY50" s="324"/>
      <c r="BZ50" s="172"/>
      <c r="CA50" s="429">
        <f>round(($D$50/$F$2)*BY50+($D$50/$H$2)*BZ50,0)</f>
        <v>0</v>
      </c>
      <c r="CB50" s="324"/>
      <c r="CC50" s="172"/>
      <c r="CD50" s="429">
        <f>round(($D$50/$F$2)*CB50+($D$50/$H$2)*CC50,0)</f>
        <v>0</v>
      </c>
      <c r="CE50" s="324"/>
      <c r="CF50" s="172"/>
      <c r="CG50" s="429">
        <f>round(($D$50/$F$2)*CE50+($D$50/$H$2)*CF50,0)</f>
        <v>0</v>
      </c>
      <c r="CH50" s="324"/>
      <c r="CI50" s="172"/>
      <c r="CJ50" s="429">
        <f>round(($D$50/$F$2)*CH50+($D$50/$H$2)*CI50,0)</f>
        <v>0</v>
      </c>
      <c r="CK50" s="324"/>
      <c r="CL50" s="172"/>
      <c r="CM50" s="429">
        <f>round(($D$50/$F$2)*CK50+($D$50/$H$2)*CL50,0)</f>
        <v>0</v>
      </c>
      <c r="CN50" s="324"/>
      <c r="CO50" s="172"/>
      <c r="CP50" s="429">
        <f>round(($D$50/$F$2)*CN50+($D$50/$H$2)*CO50,0)</f>
        <v>0</v>
      </c>
      <c r="CQ50" s="324"/>
      <c r="CR50" s="172"/>
      <c r="CS50" s="429">
        <f>round(($D$50/$F$2)*CQ50+($D$50/$H$2)*CR50,0)</f>
        <v>0</v>
      </c>
      <c r="CT50" s="324"/>
      <c r="CU50" s="172"/>
      <c r="CV50" s="429">
        <f>round(($D$50/$F$2)*CT50+($D$50/$H$2)*CU50,0)</f>
        <v>0</v>
      </c>
      <c r="CW50" s="324"/>
      <c r="CX50" s="172"/>
      <c r="CY50" s="429">
        <f>round(($D$50/$F$2)*CW50+($D$50/$H$2)*CX50,0)</f>
        <v>0</v>
      </c>
      <c r="CZ50" s="324"/>
      <c r="DA50" s="172"/>
      <c r="DB50" s="324"/>
      <c r="DC50" s="172"/>
    </row>
    <row r="51" ht="15.75" customHeight="1">
      <c r="A51" s="103">
        <v>48.0</v>
      </c>
      <c r="B51" s="235"/>
      <c r="C51" s="235"/>
      <c r="D51" s="235"/>
      <c r="E51" s="115">
        <f t="shared" si="1"/>
        <v>0</v>
      </c>
      <c r="F51" s="425">
        <f t="shared" si="2"/>
        <v>0</v>
      </c>
      <c r="G51" s="426">
        <f t="shared" si="38"/>
        <v>0</v>
      </c>
      <c r="H51" s="427">
        <f t="shared" si="3"/>
        <v>0</v>
      </c>
      <c r="I51" s="425">
        <f t="shared" si="4"/>
        <v>0</v>
      </c>
      <c r="J51" s="127">
        <f t="shared" si="5"/>
        <v>0</v>
      </c>
      <c r="K51" s="324"/>
      <c r="L51" s="172"/>
      <c r="M51" s="174">
        <f>round(($D$51/$F$2)*K51+($D$51/$H$2)*L51,0)</f>
        <v>0</v>
      </c>
      <c r="N51" s="324"/>
      <c r="O51" s="172"/>
      <c r="P51" s="429">
        <f>round(($D$51/$F$2)*N51+($D$51/$H$2)*O51,0)</f>
        <v>0</v>
      </c>
      <c r="Q51" s="324"/>
      <c r="R51" s="172"/>
      <c r="S51" s="429">
        <f>round(($D$51/$F$2)*Q51+($D$51/$H$2)*R51,0)</f>
        <v>0</v>
      </c>
      <c r="T51" s="324"/>
      <c r="U51" s="172"/>
      <c r="V51" s="429">
        <f>round(($D$51/$F$2)*T51+($D$51/$H$2)*U51,0)</f>
        <v>0</v>
      </c>
      <c r="W51" s="324"/>
      <c r="X51" s="172"/>
      <c r="Y51" s="429">
        <f>round(($D$51/$F$2)*W51+($D$51/$H$2)*X51,0)</f>
        <v>0</v>
      </c>
      <c r="Z51" s="324"/>
      <c r="AA51" s="172"/>
      <c r="AB51" s="429">
        <f>round(($D$51/$F$2)*Z51+($D$51/$H$2)*AA51,0)</f>
        <v>0</v>
      </c>
      <c r="AC51" s="324"/>
      <c r="AD51" s="172"/>
      <c r="AE51" s="429">
        <f>round(($D$51/$F$2)*AC51+($D$51/$H$2)*AD51,0)</f>
        <v>0</v>
      </c>
      <c r="AF51" s="324"/>
      <c r="AG51" s="172"/>
      <c r="AH51" s="429">
        <f>round(($D$51/$F$2)*AF51+($D$51/$H$2)*AG51,0)</f>
        <v>0</v>
      </c>
      <c r="AI51" s="324"/>
      <c r="AJ51" s="172"/>
      <c r="AK51" s="429">
        <f>round(($D$51/$F$2)*AI51+($D$51/$H$2)*AJ51,0)</f>
        <v>0</v>
      </c>
      <c r="AL51" s="324"/>
      <c r="AM51" s="172"/>
      <c r="AN51" s="429">
        <f>round(($D$51/$F$2)*AL51+($D$51/$H$2)*AM51,0)</f>
        <v>0</v>
      </c>
      <c r="AO51" s="324"/>
      <c r="AP51" s="172"/>
      <c r="AQ51" s="429">
        <f>round(($D$51/$F$2)*AO51+($D$51/$H$2)*AP51,0)</f>
        <v>0</v>
      </c>
      <c r="AR51" s="324"/>
      <c r="AS51" s="172"/>
      <c r="AT51" s="429">
        <f>round(($D$51/$F$2)*AR51+($D$51/$H$2)*AS51,0)</f>
        <v>0</v>
      </c>
      <c r="AU51" s="324"/>
      <c r="AV51" s="172"/>
      <c r="AW51" s="429">
        <f>round(($D$51/$F$2)*AU51+($D$51/$H$2)*AV51,0)</f>
        <v>0</v>
      </c>
      <c r="AX51" s="324"/>
      <c r="AY51" s="172"/>
      <c r="AZ51" s="429">
        <f>round(($D$51/$F$2)*AX51+($D$51/$H$2)*AY51,0)</f>
        <v>0</v>
      </c>
      <c r="BA51" s="324"/>
      <c r="BB51" s="172"/>
      <c r="BC51" s="429">
        <f>round(($D$51/$F$2)*BA51+($D$51/$H$2)*BB51,0)</f>
        <v>0</v>
      </c>
      <c r="BD51" s="324"/>
      <c r="BE51" s="172"/>
      <c r="BF51" s="429">
        <f>round(($D$51/$F$2)*BD51+($D$51/$H$2)*BE51,0)</f>
        <v>0</v>
      </c>
      <c r="BG51" s="324"/>
      <c r="BH51" s="172"/>
      <c r="BI51" s="429">
        <f>round(($D$51/$F$2)*BG51+($D$51/$H$2)*BH51,0)</f>
        <v>0</v>
      </c>
      <c r="BJ51" s="324"/>
      <c r="BK51" s="172"/>
      <c r="BL51" s="429">
        <f>round(($D$51/$F$2)*BJ51+($D$51/$H$2)*BK51,0)</f>
        <v>0</v>
      </c>
      <c r="BM51" s="324"/>
      <c r="BN51" s="172"/>
      <c r="BO51" s="429">
        <f>round(($D$51/$F$2)*BM51+($D$51/$H$2)*BN51,0)</f>
        <v>0</v>
      </c>
      <c r="BP51" s="324"/>
      <c r="BQ51" s="172"/>
      <c r="BR51" s="429">
        <f>round(($D$51/$F$2)*BP51+($D$51/$H$2)*BQ51,0)</f>
        <v>0</v>
      </c>
      <c r="BS51" s="324"/>
      <c r="BT51" s="172"/>
      <c r="BU51" s="429">
        <f>round(($D$51/$F$2)*BS51+($D$51/$H$2)*BT51,0)</f>
        <v>0</v>
      </c>
      <c r="BV51" s="324"/>
      <c r="BW51" s="172"/>
      <c r="BX51" s="429">
        <f>round(($D$51/$F$2)*BV51+($D$51/$H$2)*BW51,0)</f>
        <v>0</v>
      </c>
      <c r="BY51" s="324"/>
      <c r="BZ51" s="172"/>
      <c r="CA51" s="429">
        <f>round(($D$51/$F$2)*BY51+($D$51/$H$2)*BZ51,0)</f>
        <v>0</v>
      </c>
      <c r="CB51" s="324"/>
      <c r="CC51" s="172"/>
      <c r="CD51" s="429">
        <f>round(($D$51/$F$2)*CB51+($D$51/$H$2)*CC51,0)</f>
        <v>0</v>
      </c>
      <c r="CE51" s="324"/>
      <c r="CF51" s="172"/>
      <c r="CG51" s="429">
        <f>round(($D$51/$F$2)*CE51+($D$51/$H$2)*CF51,0)</f>
        <v>0</v>
      </c>
      <c r="CH51" s="324"/>
      <c r="CI51" s="172"/>
      <c r="CJ51" s="429">
        <f>round(($D$51/$F$2)*CH51+($D$51/$H$2)*CI51,0)</f>
        <v>0</v>
      </c>
      <c r="CK51" s="324"/>
      <c r="CL51" s="172"/>
      <c r="CM51" s="429">
        <f>round(($D$51/$F$2)*CK51+($D$51/$H$2)*CL51,0)</f>
        <v>0</v>
      </c>
      <c r="CN51" s="324"/>
      <c r="CO51" s="172"/>
      <c r="CP51" s="429">
        <f>round(($D$51/$F$2)*CN51+($D$51/$H$2)*CO51,0)</f>
        <v>0</v>
      </c>
      <c r="CQ51" s="324"/>
      <c r="CR51" s="172"/>
      <c r="CS51" s="429">
        <f>round(($D$51/$F$2)*CQ51+($D$51/$H$2)*CR51,0)</f>
        <v>0</v>
      </c>
      <c r="CT51" s="324"/>
      <c r="CU51" s="172"/>
      <c r="CV51" s="429">
        <f>round(($D$51/$F$2)*CT51+($D$51/$H$2)*CU51,0)</f>
        <v>0</v>
      </c>
      <c r="CW51" s="324"/>
      <c r="CX51" s="172"/>
      <c r="CY51" s="429">
        <f>round(($D$51/$F$2)*CW51+($D$51/$H$2)*CX51,0)</f>
        <v>0</v>
      </c>
      <c r="CZ51" s="324"/>
      <c r="DA51" s="172"/>
      <c r="DB51" s="324"/>
      <c r="DC51" s="172"/>
    </row>
    <row r="52" ht="15.75" customHeight="1">
      <c r="A52" s="103">
        <v>49.0</v>
      </c>
      <c r="B52" s="235"/>
      <c r="C52" s="235"/>
      <c r="D52" s="235"/>
      <c r="E52" s="115">
        <f t="shared" si="1"/>
        <v>0</v>
      </c>
      <c r="F52" s="425">
        <f t="shared" si="2"/>
        <v>0</v>
      </c>
      <c r="G52" s="426">
        <f t="shared" si="38"/>
        <v>0</v>
      </c>
      <c r="H52" s="427">
        <f t="shared" si="3"/>
        <v>0</v>
      </c>
      <c r="I52" s="425">
        <f t="shared" si="4"/>
        <v>0</v>
      </c>
      <c r="J52" s="127">
        <f t="shared" si="5"/>
        <v>0</v>
      </c>
      <c r="K52" s="324"/>
      <c r="L52" s="172"/>
      <c r="M52" s="174">
        <f>round(($D$52/$F$2)*K52+($D$52/$H$2)*L52,0)</f>
        <v>0</v>
      </c>
      <c r="N52" s="324"/>
      <c r="O52" s="172"/>
      <c r="P52" s="429">
        <f>round(($D$52/$F$2)*N52+($D$52/$H$2)*O52,0)</f>
        <v>0</v>
      </c>
      <c r="Q52" s="324"/>
      <c r="R52" s="172"/>
      <c r="S52" s="429">
        <f>round(($D$52/$F$2)*Q52+($D$52/$H$2)*R52,0)</f>
        <v>0</v>
      </c>
      <c r="T52" s="324"/>
      <c r="U52" s="172"/>
      <c r="V52" s="429">
        <f>round(($D$52/$F$2)*T52+($D$52/$H$2)*U52,0)</f>
        <v>0</v>
      </c>
      <c r="W52" s="324"/>
      <c r="X52" s="172"/>
      <c r="Y52" s="429">
        <f>round(($D$52/$F$2)*W52+($D$52/$H$2)*X52,0)</f>
        <v>0</v>
      </c>
      <c r="Z52" s="324"/>
      <c r="AA52" s="172"/>
      <c r="AB52" s="429">
        <f>round(($D$52/$F$2)*Z52+($D$52/$H$2)*AA52,0)</f>
        <v>0</v>
      </c>
      <c r="AC52" s="324"/>
      <c r="AD52" s="172"/>
      <c r="AE52" s="429">
        <f>round(($D$52/$F$2)*AC52+($D$52/$H$2)*AD52,0)</f>
        <v>0</v>
      </c>
      <c r="AF52" s="324"/>
      <c r="AG52" s="172"/>
      <c r="AH52" s="429">
        <f>round(($D$52/$F$2)*AF52+($D$52/$H$2)*AG52,0)</f>
        <v>0</v>
      </c>
      <c r="AI52" s="324"/>
      <c r="AJ52" s="172"/>
      <c r="AK52" s="429">
        <f>round(($D$52/$F$2)*AI52+($D$52/$H$2)*AJ52,0)</f>
        <v>0</v>
      </c>
      <c r="AL52" s="324"/>
      <c r="AM52" s="172"/>
      <c r="AN52" s="429">
        <f>round(($D$52/$F$2)*AL52+($D$52/$H$2)*AM52,0)</f>
        <v>0</v>
      </c>
      <c r="AO52" s="324"/>
      <c r="AP52" s="172"/>
      <c r="AQ52" s="429">
        <f>round(($D$52/$F$2)*AO52+($D$52/$H$2)*AP52,0)</f>
        <v>0</v>
      </c>
      <c r="AR52" s="324"/>
      <c r="AS52" s="172"/>
      <c r="AT52" s="429">
        <f>round(($D$52/$F$2)*AR52+($D$52/$H$2)*AS52,0)</f>
        <v>0</v>
      </c>
      <c r="AU52" s="324"/>
      <c r="AV52" s="172"/>
      <c r="AW52" s="429">
        <f>round(($D$52/$F$2)*AU52+($D$52/$H$2)*AV52,0)</f>
        <v>0</v>
      </c>
      <c r="AX52" s="324"/>
      <c r="AY52" s="172"/>
      <c r="AZ52" s="429">
        <f>round(($D$52/$F$2)*AX52+($D$52/$H$2)*AY52,0)</f>
        <v>0</v>
      </c>
      <c r="BA52" s="324"/>
      <c r="BB52" s="172"/>
      <c r="BC52" s="429">
        <f>round(($D$52/$F$2)*BA52+($D$52/$H$2)*BB52,0)</f>
        <v>0</v>
      </c>
      <c r="BD52" s="324"/>
      <c r="BE52" s="172"/>
      <c r="BF52" s="429">
        <f>round(($D$52/$F$2)*BD52+($D$52/$H$2)*BE52,0)</f>
        <v>0</v>
      </c>
      <c r="BG52" s="324"/>
      <c r="BH52" s="172"/>
      <c r="BI52" s="429">
        <f>round(($D$52/$F$2)*BG52+($D$52/$H$2)*BH52,0)</f>
        <v>0</v>
      </c>
      <c r="BJ52" s="324"/>
      <c r="BK52" s="172"/>
      <c r="BL52" s="429">
        <f>round(($D$52/$F$2)*BJ52+($D$52/$H$2)*BK52,0)</f>
        <v>0</v>
      </c>
      <c r="BM52" s="324"/>
      <c r="BN52" s="172"/>
      <c r="BO52" s="429">
        <f>round(($D$52/$F$2)*BM52+($D$52/$H$2)*BN52,0)</f>
        <v>0</v>
      </c>
      <c r="BP52" s="324"/>
      <c r="BQ52" s="172"/>
      <c r="BR52" s="429">
        <f>round(($D$52/$F$2)*BP52+($D$52/$H$2)*BQ52,0)</f>
        <v>0</v>
      </c>
      <c r="BS52" s="324"/>
      <c r="BT52" s="172"/>
      <c r="BU52" s="429">
        <f>round(($D$52/$F$2)*BS52+($D$52/$H$2)*BT52,0)</f>
        <v>0</v>
      </c>
      <c r="BV52" s="324"/>
      <c r="BW52" s="172"/>
      <c r="BX52" s="429">
        <f>round(($D$52/$F$2)*BV52+($D$52/$H$2)*BW52,0)</f>
        <v>0</v>
      </c>
      <c r="BY52" s="324"/>
      <c r="BZ52" s="172"/>
      <c r="CA52" s="429">
        <f>round(($D$52/$F$2)*BY52+($D$52/$H$2)*BZ52,0)</f>
        <v>0</v>
      </c>
      <c r="CB52" s="324"/>
      <c r="CC52" s="172"/>
      <c r="CD52" s="429">
        <f>round(($D$52/$F$2)*CB52+($D$52/$H$2)*CC52,0)</f>
        <v>0</v>
      </c>
      <c r="CE52" s="324"/>
      <c r="CF52" s="172"/>
      <c r="CG52" s="429">
        <f>round(($D$52/$F$2)*CE52+($D$52/$H$2)*CF52,0)</f>
        <v>0</v>
      </c>
      <c r="CH52" s="324"/>
      <c r="CI52" s="172"/>
      <c r="CJ52" s="429">
        <f>round(($D$52/$F$2)*CH52+($D$52/$H$2)*CI52,0)</f>
        <v>0</v>
      </c>
      <c r="CK52" s="324"/>
      <c r="CL52" s="172"/>
      <c r="CM52" s="429">
        <f>round(($D$52/$F$2)*CK52+($D$52/$H$2)*CL52,0)</f>
        <v>0</v>
      </c>
      <c r="CN52" s="324"/>
      <c r="CO52" s="172"/>
      <c r="CP52" s="429">
        <f>round(($D$52/$F$2)*CN52+($D$52/$H$2)*CO52,0)</f>
        <v>0</v>
      </c>
      <c r="CQ52" s="324"/>
      <c r="CR52" s="172"/>
      <c r="CS52" s="429">
        <f>round(($D$52/$F$2)*CQ52+($D$52/$H$2)*CR52,0)</f>
        <v>0</v>
      </c>
      <c r="CT52" s="324"/>
      <c r="CU52" s="172"/>
      <c r="CV52" s="429">
        <f>round(($D$52/$F$2)*CT52+($D$52/$H$2)*CU52,0)</f>
        <v>0</v>
      </c>
      <c r="CW52" s="324"/>
      <c r="CX52" s="172"/>
      <c r="CY52" s="429">
        <f>round(($D$52/$F$2)*CW52+($D$52/$H$2)*CX52,0)</f>
        <v>0</v>
      </c>
      <c r="CZ52" s="324"/>
      <c r="DA52" s="172"/>
      <c r="DB52" s="324"/>
      <c r="DC52" s="172"/>
    </row>
    <row r="53" ht="15.75" customHeight="1">
      <c r="A53" s="103">
        <v>50.0</v>
      </c>
      <c r="B53" s="512"/>
      <c r="C53" s="513"/>
      <c r="D53" s="435"/>
      <c r="E53" s="115">
        <f t="shared" si="1"/>
        <v>0</v>
      </c>
      <c r="F53" s="425">
        <f t="shared" si="2"/>
        <v>0</v>
      </c>
      <c r="G53" s="426">
        <f t="shared" si="38"/>
        <v>0</v>
      </c>
      <c r="H53" s="427">
        <f t="shared" si="3"/>
        <v>0</v>
      </c>
      <c r="I53" s="425">
        <f t="shared" si="4"/>
        <v>0</v>
      </c>
      <c r="J53" s="127">
        <f t="shared" si="5"/>
        <v>0</v>
      </c>
      <c r="K53" s="324"/>
      <c r="L53" s="172"/>
      <c r="M53" s="174">
        <f>round(($D$53/$F$2)*K53+($D$53/$H$2)*L53,0)</f>
        <v>0</v>
      </c>
      <c r="N53" s="324"/>
      <c r="O53" s="172"/>
      <c r="P53" s="429">
        <f>round(($D$53/$F$2)*N53+($D$53/$H$2)*O53,0)</f>
        <v>0</v>
      </c>
      <c r="Q53" s="324"/>
      <c r="R53" s="172"/>
      <c r="S53" s="429">
        <f>round(($D$53/$F$2)*Q53+($D$53/$H$2)*R53,0)</f>
        <v>0</v>
      </c>
      <c r="T53" s="324"/>
      <c r="U53" s="172"/>
      <c r="V53" s="429">
        <f>round(($D$53/$F$2)*T53+($D$53/$H$2)*U53,0)</f>
        <v>0</v>
      </c>
      <c r="W53" s="324"/>
      <c r="X53" s="172"/>
      <c r="Y53" s="429">
        <f>round(($D$53/$F$2)*W53+($D$53/$H$2)*X53,0)</f>
        <v>0</v>
      </c>
      <c r="Z53" s="324"/>
      <c r="AA53" s="172"/>
      <c r="AB53" s="429">
        <f>round(($D$53/$F$2)*Z53+($D$53/$H$2)*AA53,0)</f>
        <v>0</v>
      </c>
      <c r="AC53" s="324"/>
      <c r="AD53" s="172"/>
      <c r="AE53" s="429">
        <f>round(($D$53/$F$2)*AC53+($D$53/$H$2)*AD53,0)</f>
        <v>0</v>
      </c>
      <c r="AF53" s="324"/>
      <c r="AG53" s="172"/>
      <c r="AH53" s="429">
        <f>round(($D$53/$F$2)*AF53+($D$53/$H$2)*AG53,0)</f>
        <v>0</v>
      </c>
      <c r="AI53" s="324"/>
      <c r="AJ53" s="172"/>
      <c r="AK53" s="429">
        <f>round(($D$53/$F$2)*AI53+($D$53/$H$2)*AJ53,0)</f>
        <v>0</v>
      </c>
      <c r="AL53" s="324"/>
      <c r="AM53" s="172"/>
      <c r="AN53" s="429">
        <f>round(($D$53/$F$2)*AL53+($D$53/$H$2)*AM53,0)</f>
        <v>0</v>
      </c>
      <c r="AO53" s="324"/>
      <c r="AP53" s="172"/>
      <c r="AQ53" s="429">
        <f>round(($D$53/$F$2)*AO53+($D$53/$H$2)*AP53,0)</f>
        <v>0</v>
      </c>
      <c r="AR53" s="324"/>
      <c r="AS53" s="172"/>
      <c r="AT53" s="429">
        <f>round(($D$53/$F$2)*AR53+($D$53/$H$2)*AS53,0)</f>
        <v>0</v>
      </c>
      <c r="AU53" s="324"/>
      <c r="AV53" s="172"/>
      <c r="AW53" s="429">
        <f>round(($D$53/$F$2)*AU53+($D$53/$H$2)*AV53,0)</f>
        <v>0</v>
      </c>
      <c r="AX53" s="324"/>
      <c r="AY53" s="172"/>
      <c r="AZ53" s="429">
        <f>round(($D$53/$F$2)*AX53+($D$53/$H$2)*AY53,0)</f>
        <v>0</v>
      </c>
      <c r="BA53" s="324"/>
      <c r="BB53" s="172"/>
      <c r="BC53" s="429">
        <f>round(($D$53/$F$2)*BA53+($D$53/$H$2)*BB53,0)</f>
        <v>0</v>
      </c>
      <c r="BD53" s="324"/>
      <c r="BE53" s="172"/>
      <c r="BF53" s="429">
        <f>round(($D$53/$F$2)*BD53+($D$53/$H$2)*BE53,0)</f>
        <v>0</v>
      </c>
      <c r="BG53" s="324"/>
      <c r="BH53" s="172"/>
      <c r="BI53" s="429">
        <f>round(($D$53/$F$2)*BG53+($D$53/$H$2)*BH53,0)</f>
        <v>0</v>
      </c>
      <c r="BJ53" s="324"/>
      <c r="BK53" s="172"/>
      <c r="BL53" s="429">
        <f>round(($D$53/$F$2)*BJ53+($D$53/$H$2)*BK53,0)</f>
        <v>0</v>
      </c>
      <c r="BM53" s="324"/>
      <c r="BN53" s="172"/>
      <c r="BO53" s="429">
        <f>round(($D$53/$F$2)*BM53+($D$53/$H$2)*BN53,0)</f>
        <v>0</v>
      </c>
      <c r="BP53" s="324"/>
      <c r="BQ53" s="172"/>
      <c r="BR53" s="429">
        <f>round(($D$53/$F$2)*BP53+($D$53/$H$2)*BQ53,0)</f>
        <v>0</v>
      </c>
      <c r="BS53" s="324"/>
      <c r="BT53" s="172"/>
      <c r="BU53" s="429">
        <f>round(($D$53/$F$2)*BS53+($D$53/$H$2)*BT53,0)</f>
        <v>0</v>
      </c>
      <c r="BV53" s="324"/>
      <c r="BW53" s="172"/>
      <c r="BX53" s="429">
        <f>round(($D$53/$F$2)*BV53+($D$53/$H$2)*BW53,0)</f>
        <v>0</v>
      </c>
      <c r="BY53" s="324"/>
      <c r="BZ53" s="172"/>
      <c r="CA53" s="429">
        <f>round(($D$53/$F$2)*BY53+($D$53/$H$2)*BZ53,0)</f>
        <v>0</v>
      </c>
      <c r="CB53" s="324"/>
      <c r="CC53" s="172"/>
      <c r="CD53" s="429">
        <f>round(($D$53/$F$2)*CB53+($D$53/$H$2)*CC53,0)</f>
        <v>0</v>
      </c>
      <c r="CE53" s="324"/>
      <c r="CF53" s="172"/>
      <c r="CG53" s="429">
        <f>round(($D$53/$F$2)*CE53+($D$53/$H$2)*CF53,0)</f>
        <v>0</v>
      </c>
      <c r="CH53" s="324"/>
      <c r="CI53" s="172"/>
      <c r="CJ53" s="429">
        <f>round(($D$53/$F$2)*CH53+($D$53/$H$2)*CI53,0)</f>
        <v>0</v>
      </c>
      <c r="CK53" s="324"/>
      <c r="CL53" s="172"/>
      <c r="CM53" s="429">
        <f>round(($D$53/$F$2)*CK53+($D$53/$H$2)*CL53,0)</f>
        <v>0</v>
      </c>
      <c r="CN53" s="324"/>
      <c r="CO53" s="172"/>
      <c r="CP53" s="429">
        <f>round(($D$53/$F$2)*CN53+($D$53/$H$2)*CO53,0)</f>
        <v>0</v>
      </c>
      <c r="CQ53" s="324"/>
      <c r="CR53" s="172"/>
      <c r="CS53" s="429">
        <f>round(($D$53/$F$2)*CQ53+($D$53/$H$2)*CR53,0)</f>
        <v>0</v>
      </c>
      <c r="CT53" s="324"/>
      <c r="CU53" s="172"/>
      <c r="CV53" s="429">
        <f>round(($D$53/$F$2)*CT53+($D$53/$H$2)*CU53,0)</f>
        <v>0</v>
      </c>
      <c r="CW53" s="324"/>
      <c r="CX53" s="172"/>
      <c r="CY53" s="429">
        <f>round(($D$53/$F$2)*CW53+($D$53/$H$2)*CX53,0)</f>
        <v>0</v>
      </c>
      <c r="CZ53" s="324"/>
      <c r="DA53" s="172"/>
      <c r="DB53" s="324"/>
      <c r="DC53" s="172"/>
    </row>
    <row r="54" ht="15.75" customHeight="1">
      <c r="A54" s="103">
        <v>51.0</v>
      </c>
      <c r="B54" s="512"/>
      <c r="C54" s="514"/>
      <c r="D54" s="515"/>
      <c r="E54" s="516"/>
      <c r="F54" s="517">
        <f t="shared" si="2"/>
        <v>0</v>
      </c>
      <c r="G54" s="518">
        <f>L54+O54+R54+U54+X54+AA54+AD54+AG54+AJ54+AM54+AP54+AS54+AV54+AY54+BB54+BE54+BH54+BK54+BN54+BQ54+BT54+BW54+BZ54+CC54+CF54+CI54+CL54+CO54+CR54+CU54+CX54</f>
        <v>0</v>
      </c>
      <c r="H54" s="519">
        <f t="shared" si="3"/>
        <v>0</v>
      </c>
      <c r="I54" s="517">
        <f t="shared" si="4"/>
        <v>0</v>
      </c>
      <c r="J54" s="127">
        <f t="shared" si="5"/>
        <v>0</v>
      </c>
      <c r="K54" s="520"/>
      <c r="L54" s="521"/>
      <c r="M54" s="420">
        <f>round(($D$54/$F$2)*K54+($D$54/$H$2)*L54,0)</f>
        <v>0</v>
      </c>
      <c r="N54" s="520"/>
      <c r="O54" s="521"/>
      <c r="P54" s="522">
        <f>round(($D$54/$F$2)*N54+($D$54/$H$2)*O54,0)</f>
        <v>0</v>
      </c>
      <c r="Q54" s="520"/>
      <c r="R54" s="521"/>
      <c r="S54" s="522">
        <f>round(($D$54/$F$2)*Q54+($D$54/$H$2)*R54,0)</f>
        <v>0</v>
      </c>
      <c r="T54" s="520"/>
      <c r="U54" s="521"/>
      <c r="V54" s="522">
        <f>round(($D$54/$F$2)*T54+($D$54/$H$2)*U54,0)</f>
        <v>0</v>
      </c>
      <c r="W54" s="520"/>
      <c r="X54" s="521"/>
      <c r="Y54" s="522">
        <f>round(($D$54/$F$2)*W54+($D$54/$H$2)*X54,0)</f>
        <v>0</v>
      </c>
      <c r="Z54" s="520"/>
      <c r="AA54" s="521"/>
      <c r="AB54" s="522">
        <f>round(($D$54/$F$2)*Z54+($D$54/$H$2)*AA54,0)</f>
        <v>0</v>
      </c>
      <c r="AC54" s="520"/>
      <c r="AD54" s="521"/>
      <c r="AE54" s="522">
        <f>round(($D$54/$F$2)*AC54+($D$54/$H$2)*AD54,0)</f>
        <v>0</v>
      </c>
      <c r="AF54" s="520"/>
      <c r="AG54" s="521"/>
      <c r="AH54" s="522">
        <f>round(($D$54/$F$2)*AF54+($D$54/$H$2)*AG54,0)</f>
        <v>0</v>
      </c>
      <c r="AI54" s="520"/>
      <c r="AJ54" s="521"/>
      <c r="AK54" s="522">
        <f>round(($D$54/$F$2)*AI54+($D$54/$H$2)*AJ54,0)</f>
        <v>0</v>
      </c>
      <c r="AL54" s="520"/>
      <c r="AM54" s="521"/>
      <c r="AN54" s="522">
        <f>round(($D$54/$F$2)*AL54+($D$54/$H$2)*AM54,0)</f>
        <v>0</v>
      </c>
      <c r="AO54" s="520"/>
      <c r="AP54" s="521"/>
      <c r="AQ54" s="522">
        <f>round(($D$54/$F$2)*AO54+($D$54/$H$2)*AP54,0)</f>
        <v>0</v>
      </c>
      <c r="AR54" s="520"/>
      <c r="AS54" s="521"/>
      <c r="AT54" s="522">
        <f>round(($D$54/$F$2)*AR54+($D$54/$H$2)*AS54,0)</f>
        <v>0</v>
      </c>
      <c r="AU54" s="520"/>
      <c r="AV54" s="521"/>
      <c r="AW54" s="522">
        <f>round(($D$54/$F$2)*AU54+($D$54/$H$2)*AV54,0)</f>
        <v>0</v>
      </c>
      <c r="AX54" s="520"/>
      <c r="AY54" s="521"/>
      <c r="AZ54" s="522">
        <f>round(($D$54/$F$2)*AX54+($D$54/$H$2)*AY54,0)</f>
        <v>0</v>
      </c>
      <c r="BA54" s="520"/>
      <c r="BB54" s="521"/>
      <c r="BC54" s="522">
        <f>round(($D$54/$F$2)*BA54+($D$54/$H$2)*BB54,0)</f>
        <v>0</v>
      </c>
      <c r="BD54" s="520"/>
      <c r="BE54" s="521"/>
      <c r="BF54" s="522">
        <f>round(($D$54/$F$2)*BD54+($D$54/$H$2)*BE54,0)</f>
        <v>0</v>
      </c>
      <c r="BG54" s="520"/>
      <c r="BH54" s="521"/>
      <c r="BI54" s="522">
        <f>round(($D$54/$F$2)*BG54+($D$54/$H$2)*BH54,0)</f>
        <v>0</v>
      </c>
      <c r="BJ54" s="520"/>
      <c r="BK54" s="521"/>
      <c r="BL54" s="522">
        <f>round(($D$54/$F$2)*BJ54+($D$54/$H$2)*BK54,0)</f>
        <v>0</v>
      </c>
      <c r="BM54" s="520"/>
      <c r="BN54" s="521"/>
      <c r="BO54" s="522">
        <f>round(($D$54/$F$2)*BM54+($D$54/$H$2)*BN54,0)</f>
        <v>0</v>
      </c>
      <c r="BP54" s="520"/>
      <c r="BQ54" s="521"/>
      <c r="BR54" s="522">
        <f>round(($D$54/$F$2)*BP54+($D$54/$H$2)*BQ54,0)</f>
        <v>0</v>
      </c>
      <c r="BS54" s="520"/>
      <c r="BT54" s="521"/>
      <c r="BU54" s="522">
        <f>round(($D$54/$F$2)*BS54+($D$54/$H$2)*BT54,0)</f>
        <v>0</v>
      </c>
      <c r="BV54" s="520"/>
      <c r="BW54" s="521"/>
      <c r="BX54" s="522">
        <f>round(($D$54/$F$2)*BV54+($D$54/$H$2)*BW54,0)</f>
        <v>0</v>
      </c>
      <c r="BY54" s="520"/>
      <c r="BZ54" s="521"/>
      <c r="CA54" s="522">
        <f>round(($D$54/$F$2)*BY54+($D$54/$H$2)*BZ54,0)</f>
        <v>0</v>
      </c>
      <c r="CB54" s="520"/>
      <c r="CC54" s="521"/>
      <c r="CD54" s="522">
        <f>round(($D$54/$F$2)*CB54+($D$54/$H$2)*CC54,0)</f>
        <v>0</v>
      </c>
      <c r="CE54" s="520"/>
      <c r="CF54" s="521"/>
      <c r="CG54" s="522">
        <f>round(($D$54/$F$2)*CE54+($D$54/$H$2)*CF54,0)</f>
        <v>0</v>
      </c>
      <c r="CH54" s="520"/>
      <c r="CI54" s="521"/>
      <c r="CJ54" s="522">
        <f>round(($D$54/$F$2)*CH54+($D$54/$H$2)*CI54,0)</f>
        <v>0</v>
      </c>
      <c r="CK54" s="520"/>
      <c r="CL54" s="521"/>
      <c r="CM54" s="522">
        <f>round(($D$54/$F$2)*CK54+($D$54/$H$2)*CL54,0)</f>
        <v>0</v>
      </c>
      <c r="CN54" s="520"/>
      <c r="CO54" s="521"/>
      <c r="CP54" s="522">
        <f>round(($D$54/$F$2)*CN54+($D$54/$H$2)*CO54,0)</f>
        <v>0</v>
      </c>
      <c r="CQ54" s="520"/>
      <c r="CR54" s="521"/>
      <c r="CS54" s="522">
        <f>round(($D$54/$F$2)*CQ54+($D$54/$H$2)*CR54,0)</f>
        <v>0</v>
      </c>
      <c r="CT54" s="520"/>
      <c r="CU54" s="521"/>
      <c r="CV54" s="522">
        <f>round(($D$54/$F$2)*CT54+($D$54/$H$2)*CU54,0)</f>
        <v>0</v>
      </c>
      <c r="CW54" s="520"/>
      <c r="CX54" s="521"/>
      <c r="CY54" s="522">
        <f>round(($D$54/$F$2)*CW54+($D$54/$H$2)*CX54,0)</f>
        <v>0</v>
      </c>
      <c r="CZ54" s="520"/>
      <c r="DA54" s="521"/>
      <c r="DB54" s="520"/>
      <c r="DC54" s="521"/>
    </row>
    <row r="55" ht="15.75" customHeight="1">
      <c r="A55" s="523"/>
      <c r="B55" s="524"/>
      <c r="C55" s="523"/>
      <c r="D55" s="525">
        <f t="shared" ref="D55:DB55" si="39">SUM(D4:D54)</f>
        <v>414500</v>
      </c>
      <c r="E55" s="526">
        <f t="shared" si="39"/>
        <v>114</v>
      </c>
      <c r="F55" s="526">
        <f t="shared" si="39"/>
        <v>49251</v>
      </c>
      <c r="G55" s="526">
        <f t="shared" si="39"/>
        <v>455.5</v>
      </c>
      <c r="H55" s="526">
        <f t="shared" si="39"/>
        <v>24606</v>
      </c>
      <c r="I55" s="526">
        <f t="shared" si="39"/>
        <v>73857</v>
      </c>
      <c r="J55" s="526">
        <f t="shared" si="39"/>
        <v>73867</v>
      </c>
      <c r="K55" s="526">
        <f t="shared" si="39"/>
        <v>13</v>
      </c>
      <c r="L55" s="526">
        <f t="shared" si="39"/>
        <v>30.5</v>
      </c>
      <c r="M55" s="526">
        <f t="shared" si="39"/>
        <v>7276</v>
      </c>
      <c r="N55" s="526">
        <f t="shared" si="39"/>
        <v>9</v>
      </c>
      <c r="O55" s="526">
        <f t="shared" si="39"/>
        <v>54.5</v>
      </c>
      <c r="P55" s="526">
        <f t="shared" si="39"/>
        <v>6822</v>
      </c>
      <c r="Q55" s="526">
        <f t="shared" si="39"/>
        <v>14</v>
      </c>
      <c r="R55" s="526">
        <f t="shared" si="39"/>
        <v>58.5</v>
      </c>
      <c r="S55" s="526">
        <f t="shared" si="39"/>
        <v>9190</v>
      </c>
      <c r="T55" s="526">
        <f t="shared" si="39"/>
        <v>19</v>
      </c>
      <c r="U55" s="526">
        <f t="shared" si="39"/>
        <v>82</v>
      </c>
      <c r="V55" s="526">
        <f t="shared" si="39"/>
        <v>12595</v>
      </c>
      <c r="W55" s="526">
        <f t="shared" si="39"/>
        <v>21</v>
      </c>
      <c r="X55" s="526">
        <f t="shared" si="39"/>
        <v>72</v>
      </c>
      <c r="Y55" s="526">
        <f t="shared" si="39"/>
        <v>12973</v>
      </c>
      <c r="Z55" s="526">
        <f t="shared" si="39"/>
        <v>19</v>
      </c>
      <c r="AA55" s="526">
        <f t="shared" si="39"/>
        <v>87.5</v>
      </c>
      <c r="AB55" s="526">
        <f t="shared" si="39"/>
        <v>12993</v>
      </c>
      <c r="AC55" s="526">
        <f t="shared" si="39"/>
        <v>19</v>
      </c>
      <c r="AD55" s="526">
        <f t="shared" si="39"/>
        <v>70.5</v>
      </c>
      <c r="AE55" s="526">
        <f t="shared" si="39"/>
        <v>12018</v>
      </c>
      <c r="AF55" s="526">
        <f t="shared" si="39"/>
        <v>0</v>
      </c>
      <c r="AG55" s="526">
        <f t="shared" si="39"/>
        <v>0</v>
      </c>
      <c r="AH55" s="526">
        <f t="shared" si="39"/>
        <v>0</v>
      </c>
      <c r="AI55" s="526">
        <f t="shared" si="39"/>
        <v>0</v>
      </c>
      <c r="AJ55" s="526">
        <f t="shared" si="39"/>
        <v>0</v>
      </c>
      <c r="AK55" s="526">
        <f t="shared" si="39"/>
        <v>0</v>
      </c>
      <c r="AL55" s="526">
        <f t="shared" si="39"/>
        <v>0</v>
      </c>
      <c r="AM55" s="526">
        <f t="shared" si="39"/>
        <v>0</v>
      </c>
      <c r="AN55" s="526">
        <f t="shared" si="39"/>
        <v>0</v>
      </c>
      <c r="AO55" s="526">
        <f t="shared" si="39"/>
        <v>0</v>
      </c>
      <c r="AP55" s="526">
        <f t="shared" si="39"/>
        <v>0</v>
      </c>
      <c r="AQ55" s="526">
        <f t="shared" si="39"/>
        <v>0</v>
      </c>
      <c r="AR55" s="526">
        <f t="shared" si="39"/>
        <v>0</v>
      </c>
      <c r="AS55" s="526">
        <f t="shared" si="39"/>
        <v>0</v>
      </c>
      <c r="AT55" s="526">
        <f t="shared" si="39"/>
        <v>0</v>
      </c>
      <c r="AU55" s="526">
        <f t="shared" si="39"/>
        <v>0</v>
      </c>
      <c r="AV55" s="526">
        <f t="shared" si="39"/>
        <v>0</v>
      </c>
      <c r="AW55" s="526">
        <f t="shared" si="39"/>
        <v>0</v>
      </c>
      <c r="AX55" s="526">
        <f t="shared" si="39"/>
        <v>0</v>
      </c>
      <c r="AY55" s="526">
        <f t="shared" si="39"/>
        <v>0</v>
      </c>
      <c r="AZ55" s="526">
        <f t="shared" si="39"/>
        <v>0</v>
      </c>
      <c r="BA55" s="526">
        <f t="shared" si="39"/>
        <v>0</v>
      </c>
      <c r="BB55" s="526">
        <f t="shared" si="39"/>
        <v>0</v>
      </c>
      <c r="BC55" s="526">
        <f t="shared" si="39"/>
        <v>0</v>
      </c>
      <c r="BD55" s="526">
        <f t="shared" si="39"/>
        <v>0</v>
      </c>
      <c r="BE55" s="526">
        <f t="shared" si="39"/>
        <v>0</v>
      </c>
      <c r="BF55" s="526">
        <f t="shared" si="39"/>
        <v>0</v>
      </c>
      <c r="BG55" s="526">
        <f t="shared" si="39"/>
        <v>0</v>
      </c>
      <c r="BH55" s="526">
        <f t="shared" si="39"/>
        <v>0</v>
      </c>
      <c r="BI55" s="526">
        <f t="shared" si="39"/>
        <v>0</v>
      </c>
      <c r="BJ55" s="526">
        <f t="shared" si="39"/>
        <v>0</v>
      </c>
      <c r="BK55" s="526">
        <f t="shared" si="39"/>
        <v>0</v>
      </c>
      <c r="BL55" s="526">
        <f t="shared" si="39"/>
        <v>0</v>
      </c>
      <c r="BM55" s="526">
        <f t="shared" si="39"/>
        <v>0</v>
      </c>
      <c r="BN55" s="526">
        <f t="shared" si="39"/>
        <v>0</v>
      </c>
      <c r="BO55" s="526">
        <f t="shared" si="39"/>
        <v>0</v>
      </c>
      <c r="BP55" s="526">
        <f t="shared" si="39"/>
        <v>0</v>
      </c>
      <c r="BQ55" s="526">
        <f t="shared" si="39"/>
        <v>0</v>
      </c>
      <c r="BR55" s="526">
        <f t="shared" si="39"/>
        <v>0</v>
      </c>
      <c r="BS55" s="526">
        <f t="shared" si="39"/>
        <v>0</v>
      </c>
      <c r="BT55" s="526">
        <f t="shared" si="39"/>
        <v>0</v>
      </c>
      <c r="BU55" s="526">
        <f t="shared" si="39"/>
        <v>0</v>
      </c>
      <c r="BV55" s="526">
        <f t="shared" si="39"/>
        <v>0</v>
      </c>
      <c r="BW55" s="526">
        <f t="shared" si="39"/>
        <v>0</v>
      </c>
      <c r="BX55" s="526">
        <f t="shared" si="39"/>
        <v>0</v>
      </c>
      <c r="BY55" s="526">
        <f t="shared" si="39"/>
        <v>0</v>
      </c>
      <c r="BZ55" s="526">
        <f t="shared" si="39"/>
        <v>0</v>
      </c>
      <c r="CA55" s="526">
        <f t="shared" si="39"/>
        <v>0</v>
      </c>
      <c r="CB55" s="526">
        <f t="shared" si="39"/>
        <v>0</v>
      </c>
      <c r="CC55" s="526">
        <f t="shared" si="39"/>
        <v>0</v>
      </c>
      <c r="CD55" s="526">
        <f t="shared" si="39"/>
        <v>0</v>
      </c>
      <c r="CE55" s="526">
        <f t="shared" si="39"/>
        <v>0</v>
      </c>
      <c r="CF55" s="526">
        <f t="shared" si="39"/>
        <v>0</v>
      </c>
      <c r="CG55" s="526">
        <f t="shared" si="39"/>
        <v>0</v>
      </c>
      <c r="CH55" s="526">
        <f t="shared" si="39"/>
        <v>0</v>
      </c>
      <c r="CI55" s="526">
        <f t="shared" si="39"/>
        <v>0</v>
      </c>
      <c r="CJ55" s="526">
        <f t="shared" si="39"/>
        <v>0</v>
      </c>
      <c r="CK55" s="526">
        <f t="shared" si="39"/>
        <v>0</v>
      </c>
      <c r="CL55" s="526">
        <f t="shared" si="39"/>
        <v>0</v>
      </c>
      <c r="CM55" s="526">
        <f t="shared" si="39"/>
        <v>0</v>
      </c>
      <c r="CN55" s="526">
        <f t="shared" si="39"/>
        <v>0</v>
      </c>
      <c r="CO55" s="526">
        <f t="shared" si="39"/>
        <v>0</v>
      </c>
      <c r="CP55" s="526">
        <f t="shared" si="39"/>
        <v>0</v>
      </c>
      <c r="CQ55" s="526">
        <f t="shared" si="39"/>
        <v>0</v>
      </c>
      <c r="CR55" s="526">
        <f t="shared" si="39"/>
        <v>0</v>
      </c>
      <c r="CS55" s="526">
        <f t="shared" si="39"/>
        <v>0</v>
      </c>
      <c r="CT55" s="526">
        <f t="shared" si="39"/>
        <v>0</v>
      </c>
      <c r="CU55" s="526">
        <f t="shared" si="39"/>
        <v>0</v>
      </c>
      <c r="CV55" s="526">
        <f t="shared" si="39"/>
        <v>0</v>
      </c>
      <c r="CW55" s="526">
        <f t="shared" si="39"/>
        <v>0</v>
      </c>
      <c r="CX55" s="526">
        <f t="shared" si="39"/>
        <v>0</v>
      </c>
      <c r="CY55" s="526">
        <f t="shared" si="39"/>
        <v>0</v>
      </c>
      <c r="CZ55" s="526">
        <f t="shared" si="39"/>
        <v>0</v>
      </c>
      <c r="DA55" s="526">
        <f t="shared" si="39"/>
        <v>0</v>
      </c>
      <c r="DB55" s="526">
        <f t="shared" si="39"/>
        <v>0</v>
      </c>
      <c r="DC55" s="527"/>
    </row>
    <row r="56" ht="15.75" customHeight="1">
      <c r="A56" s="200"/>
      <c r="B56" s="528"/>
      <c r="C56" s="528"/>
      <c r="D56" s="529"/>
      <c r="E56" s="200"/>
      <c r="F56" s="529"/>
      <c r="G56" s="530"/>
      <c r="H56" s="531"/>
      <c r="I56" s="532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</row>
    <row r="57" ht="15.75" customHeight="1">
      <c r="A57" s="200"/>
      <c r="B57" s="528"/>
      <c r="C57" s="528"/>
      <c r="D57" s="529"/>
      <c r="E57" s="200"/>
      <c r="F57" s="200"/>
      <c r="G57" s="200"/>
      <c r="H57" s="200"/>
      <c r="I57" s="200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</row>
    <row r="58" ht="15.75" customHeight="1">
      <c r="A58" s="200"/>
      <c r="B58" s="528"/>
      <c r="C58" s="528"/>
      <c r="D58" s="529"/>
      <c r="E58" s="200"/>
      <c r="F58" s="200"/>
      <c r="G58" s="200"/>
      <c r="H58" s="200"/>
      <c r="I58" s="200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</row>
    <row r="59" ht="15.75" customHeight="1">
      <c r="A59" s="200"/>
      <c r="B59" s="528"/>
      <c r="C59" s="528"/>
      <c r="D59" s="529"/>
      <c r="E59" s="200"/>
      <c r="F59" s="200"/>
      <c r="G59" s="200"/>
      <c r="H59" s="200"/>
      <c r="I59" s="200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</row>
    <row r="60" ht="15.75" customHeight="1">
      <c r="A60" s="200"/>
      <c r="B60" s="528"/>
      <c r="C60" s="528"/>
      <c r="D60" s="529"/>
      <c r="E60" s="200"/>
      <c r="F60" s="200"/>
      <c r="G60" s="200"/>
      <c r="H60" s="200"/>
      <c r="I60" s="200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</row>
    <row r="61" ht="15.75" customHeight="1">
      <c r="A61" s="200"/>
      <c r="B61" s="528"/>
      <c r="C61" s="528"/>
      <c r="D61" s="529"/>
      <c r="E61" s="200"/>
      <c r="F61" s="200"/>
      <c r="G61" s="200"/>
      <c r="H61" s="200"/>
      <c r="I61" s="200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</row>
    <row r="62" ht="15.75" customHeight="1">
      <c r="A62" s="200"/>
      <c r="B62" s="528"/>
      <c r="C62" s="528"/>
      <c r="D62" s="529"/>
      <c r="E62" s="200"/>
      <c r="F62" s="200"/>
      <c r="G62" s="200"/>
      <c r="H62" s="200"/>
      <c r="I62" s="200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</row>
    <row r="63" ht="15.75" customHeight="1">
      <c r="A63" s="200"/>
      <c r="B63" s="528"/>
      <c r="C63" s="528"/>
      <c r="D63" s="529"/>
      <c r="E63" s="200"/>
      <c r="F63" s="200"/>
      <c r="G63" s="200"/>
      <c r="H63" s="200"/>
      <c r="I63" s="200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</row>
    <row r="64" ht="15.75" customHeight="1">
      <c r="A64" s="200"/>
      <c r="B64" s="528"/>
      <c r="C64" s="528"/>
      <c r="D64" s="529"/>
      <c r="E64" s="200"/>
      <c r="F64" s="200"/>
      <c r="G64" s="200"/>
      <c r="H64" s="200"/>
      <c r="I64" s="200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</row>
    <row r="65" ht="15.75" customHeight="1">
      <c r="A65" s="200"/>
      <c r="B65" s="528"/>
      <c r="C65" s="528"/>
      <c r="D65" s="529"/>
      <c r="E65" s="200"/>
      <c r="F65" s="200"/>
      <c r="G65" s="200"/>
      <c r="H65" s="200"/>
      <c r="I65" s="200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</row>
    <row r="66" ht="15.75" customHeight="1">
      <c r="A66" s="200"/>
      <c r="B66" s="528"/>
      <c r="C66" s="528"/>
      <c r="D66" s="529"/>
      <c r="E66" s="200"/>
      <c r="F66" s="200"/>
      <c r="G66" s="200"/>
      <c r="H66" s="200"/>
      <c r="I66" s="200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</row>
    <row r="67" ht="15.75" customHeight="1">
      <c r="A67" s="200"/>
      <c r="B67" s="528"/>
      <c r="C67" s="528"/>
      <c r="D67" s="529"/>
      <c r="E67" s="200"/>
      <c r="F67" s="200"/>
      <c r="G67" s="200"/>
      <c r="H67" s="200"/>
      <c r="I67" s="200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</row>
    <row r="68" ht="15.75" customHeight="1">
      <c r="A68" s="200"/>
      <c r="B68" s="528"/>
      <c r="C68" s="528"/>
      <c r="D68" s="529"/>
      <c r="E68" s="200"/>
      <c r="F68" s="200"/>
      <c r="G68" s="200"/>
      <c r="H68" s="200"/>
      <c r="I68" s="200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</row>
    <row r="69" ht="15.75" customHeight="1">
      <c r="A69" s="200"/>
      <c r="B69" s="528"/>
      <c r="C69" s="528"/>
      <c r="D69" s="529"/>
      <c r="E69" s="200"/>
      <c r="F69" s="200"/>
      <c r="G69" s="200"/>
      <c r="H69" s="200"/>
      <c r="I69" s="200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</row>
    <row r="70" ht="15.75" customHeight="1">
      <c r="A70" s="200"/>
      <c r="B70" s="528"/>
      <c r="C70" s="528"/>
      <c r="D70" s="529"/>
      <c r="E70" s="200"/>
      <c r="F70" s="200"/>
      <c r="G70" s="200"/>
      <c r="H70" s="200"/>
      <c r="I70" s="200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</row>
    <row r="71" ht="15.75" customHeight="1">
      <c r="A71" s="200"/>
      <c r="B71" s="528"/>
      <c r="C71" s="528"/>
      <c r="D71" s="529"/>
      <c r="E71" s="200"/>
      <c r="F71" s="200"/>
      <c r="G71" s="200"/>
      <c r="H71" s="200"/>
      <c r="I71" s="200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</row>
    <row r="72" ht="15.75" customHeight="1">
      <c r="A72" s="200"/>
      <c r="B72" s="528"/>
      <c r="C72" s="528"/>
      <c r="D72" s="529"/>
      <c r="E72" s="200"/>
      <c r="F72" s="200"/>
      <c r="G72" s="200"/>
      <c r="H72" s="200"/>
      <c r="I72" s="20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</row>
    <row r="73" ht="15.75" customHeight="1">
      <c r="A73" s="200"/>
      <c r="B73" s="528"/>
      <c r="C73" s="528"/>
      <c r="D73" s="529"/>
      <c r="E73" s="200"/>
      <c r="F73" s="200"/>
      <c r="G73" s="200"/>
      <c r="H73" s="200"/>
      <c r="I73" s="20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</row>
    <row r="74" ht="15.75" customHeight="1">
      <c r="A74" s="200"/>
      <c r="B74" s="528"/>
      <c r="C74" s="528"/>
      <c r="D74" s="529"/>
      <c r="E74" s="200"/>
      <c r="F74" s="200"/>
      <c r="G74" s="200"/>
      <c r="H74" s="200"/>
      <c r="I74" s="20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</row>
    <row r="75" ht="15.75" customHeight="1">
      <c r="A75" s="200"/>
      <c r="B75" s="528"/>
      <c r="C75" s="528"/>
      <c r="D75" s="529"/>
      <c r="E75" s="200"/>
      <c r="F75" s="200"/>
      <c r="G75" s="200"/>
      <c r="H75" s="200"/>
      <c r="I75" s="20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</row>
    <row r="76" ht="15.75" customHeight="1">
      <c r="A76" s="200"/>
      <c r="B76" s="528"/>
      <c r="C76" s="528"/>
      <c r="D76" s="529"/>
      <c r="E76" s="200"/>
      <c r="F76" s="200"/>
      <c r="G76" s="200"/>
      <c r="H76" s="200"/>
      <c r="I76" s="20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</row>
    <row r="77" ht="15.75" customHeight="1">
      <c r="A77" s="200"/>
      <c r="B77" s="528"/>
      <c r="C77" s="528"/>
      <c r="D77" s="529"/>
      <c r="E77" s="200"/>
      <c r="F77" s="200"/>
      <c r="G77" s="200"/>
      <c r="H77" s="200"/>
      <c r="I77" s="20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</row>
    <row r="78" ht="15.75" customHeight="1">
      <c r="A78" s="200"/>
      <c r="B78" s="528"/>
      <c r="C78" s="528"/>
      <c r="D78" s="529"/>
      <c r="E78" s="200"/>
      <c r="F78" s="200"/>
      <c r="G78" s="200"/>
      <c r="H78" s="200"/>
      <c r="I78" s="20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</row>
    <row r="79" ht="15.75" customHeight="1">
      <c r="A79" s="200"/>
      <c r="B79" s="528"/>
      <c r="C79" s="528"/>
      <c r="D79" s="529"/>
      <c r="E79" s="200"/>
      <c r="F79" s="200"/>
      <c r="G79" s="200"/>
      <c r="H79" s="200"/>
      <c r="I79" s="20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</row>
    <row r="80" ht="15.75" customHeight="1">
      <c r="A80" s="200"/>
      <c r="B80" s="528"/>
      <c r="C80" s="528"/>
      <c r="D80" s="529"/>
      <c r="E80" s="200"/>
      <c r="F80" s="200"/>
      <c r="G80" s="200"/>
      <c r="H80" s="200"/>
      <c r="I80" s="20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</row>
    <row r="81" ht="15.75" customHeight="1">
      <c r="A81" s="200"/>
      <c r="B81" s="528"/>
      <c r="C81" s="528"/>
      <c r="D81" s="529"/>
      <c r="E81" s="200"/>
      <c r="F81" s="200"/>
      <c r="G81" s="200"/>
      <c r="H81" s="200"/>
      <c r="I81" s="20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</row>
    <row r="82" ht="15.75" customHeight="1">
      <c r="A82" s="200"/>
      <c r="B82" s="528"/>
      <c r="C82" s="528"/>
      <c r="D82" s="529"/>
      <c r="E82" s="200"/>
      <c r="F82" s="200"/>
      <c r="G82" s="200"/>
      <c r="H82" s="200"/>
      <c r="I82" s="20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</row>
    <row r="83" ht="15.75" customHeight="1">
      <c r="A83" s="200"/>
      <c r="B83" s="528"/>
      <c r="C83" s="528"/>
      <c r="D83" s="529"/>
      <c r="E83" s="200"/>
      <c r="F83" s="200"/>
      <c r="G83" s="200"/>
      <c r="H83" s="200"/>
      <c r="I83" s="20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</row>
    <row r="84" ht="15.75" customHeight="1">
      <c r="A84" s="200"/>
      <c r="B84" s="528"/>
      <c r="C84" s="528"/>
      <c r="D84" s="529"/>
      <c r="E84" s="200"/>
      <c r="F84" s="200"/>
      <c r="G84" s="200"/>
      <c r="H84" s="200"/>
      <c r="I84" s="20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</row>
    <row r="85" ht="15.75" customHeight="1">
      <c r="A85" s="200"/>
      <c r="B85" s="528"/>
      <c r="C85" s="528"/>
      <c r="D85" s="529"/>
      <c r="E85" s="200"/>
      <c r="F85" s="200"/>
      <c r="G85" s="200"/>
      <c r="H85" s="200"/>
      <c r="I85" s="20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</row>
    <row r="86" ht="15.75" customHeight="1">
      <c r="A86" s="200"/>
      <c r="B86" s="528"/>
      <c r="C86" s="528"/>
      <c r="D86" s="529"/>
      <c r="E86" s="200"/>
      <c r="F86" s="200"/>
      <c r="G86" s="200"/>
      <c r="H86" s="200"/>
      <c r="I86" s="20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</row>
    <row r="87" ht="15.75" customHeight="1">
      <c r="A87" s="200"/>
      <c r="B87" s="528"/>
      <c r="C87" s="528"/>
      <c r="D87" s="529"/>
      <c r="E87" s="200"/>
      <c r="F87" s="200"/>
      <c r="G87" s="200"/>
      <c r="H87" s="200"/>
      <c r="I87" s="20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</row>
    <row r="88" ht="15.75" customHeight="1">
      <c r="A88" s="200"/>
      <c r="B88" s="528"/>
      <c r="C88" s="528"/>
      <c r="D88" s="529"/>
      <c r="E88" s="200"/>
      <c r="F88" s="200"/>
      <c r="G88" s="200"/>
      <c r="H88" s="200"/>
      <c r="I88" s="20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</row>
    <row r="89" ht="15.75" customHeight="1">
      <c r="A89" s="200"/>
      <c r="B89" s="528"/>
      <c r="C89" s="528"/>
      <c r="D89" s="529"/>
      <c r="E89" s="200"/>
      <c r="F89" s="200"/>
      <c r="G89" s="200"/>
      <c r="H89" s="200"/>
      <c r="I89" s="20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</row>
    <row r="90" ht="15.75" customHeight="1">
      <c r="A90" s="200"/>
      <c r="B90" s="528"/>
      <c r="C90" s="528"/>
      <c r="D90" s="529"/>
      <c r="E90" s="200"/>
      <c r="F90" s="200"/>
      <c r="G90" s="200"/>
      <c r="H90" s="200"/>
      <c r="I90" s="20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</row>
    <row r="91" ht="15.75" customHeight="1">
      <c r="A91" s="200"/>
      <c r="B91" s="528"/>
      <c r="C91" s="528"/>
      <c r="D91" s="529"/>
      <c r="E91" s="200"/>
      <c r="F91" s="200"/>
      <c r="G91" s="200"/>
      <c r="H91" s="200"/>
      <c r="I91" s="20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</row>
    <row r="92" ht="15.75" customHeight="1">
      <c r="A92" s="200"/>
      <c r="B92" s="528"/>
      <c r="C92" s="528"/>
      <c r="D92" s="529"/>
      <c r="E92" s="200"/>
      <c r="F92" s="200"/>
      <c r="G92" s="200"/>
      <c r="H92" s="200"/>
      <c r="I92" s="20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</row>
    <row r="93" ht="15.75" customHeight="1">
      <c r="A93" s="200"/>
      <c r="B93" s="528"/>
      <c r="C93" s="528"/>
      <c r="D93" s="529"/>
      <c r="E93" s="200"/>
      <c r="F93" s="200"/>
      <c r="G93" s="200"/>
      <c r="H93" s="200"/>
      <c r="I93" s="20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</row>
    <row r="94" ht="15.75" customHeight="1">
      <c r="A94" s="200"/>
      <c r="B94" s="528"/>
      <c r="C94" s="528"/>
      <c r="D94" s="529"/>
      <c r="E94" s="200"/>
      <c r="F94" s="200"/>
      <c r="G94" s="200"/>
      <c r="H94" s="200"/>
      <c r="I94" s="20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</row>
    <row r="95" ht="15.75" customHeight="1">
      <c r="A95" s="200"/>
      <c r="B95" s="528"/>
      <c r="C95" s="528"/>
      <c r="D95" s="529"/>
      <c r="E95" s="200"/>
      <c r="F95" s="200"/>
      <c r="G95" s="200"/>
      <c r="H95" s="200"/>
      <c r="I95" s="20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</row>
    <row r="96" ht="15.75" customHeight="1">
      <c r="A96" s="200"/>
      <c r="B96" s="528"/>
      <c r="C96" s="528"/>
      <c r="D96" s="529"/>
      <c r="E96" s="200"/>
      <c r="F96" s="200"/>
      <c r="G96" s="200"/>
      <c r="H96" s="200"/>
      <c r="I96" s="20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</row>
    <row r="97" ht="15.75" customHeight="1">
      <c r="A97" s="200"/>
      <c r="B97" s="528"/>
      <c r="C97" s="528"/>
      <c r="D97" s="529"/>
      <c r="E97" s="200"/>
      <c r="F97" s="200"/>
      <c r="G97" s="200"/>
      <c r="H97" s="200"/>
      <c r="I97" s="20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</row>
    <row r="98" ht="15.75" customHeight="1">
      <c r="A98" s="200"/>
      <c r="B98" s="528"/>
      <c r="C98" s="528"/>
      <c r="D98" s="529"/>
      <c r="E98" s="200"/>
      <c r="F98" s="200"/>
      <c r="G98" s="200"/>
      <c r="H98" s="200"/>
      <c r="I98" s="20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</row>
    <row r="99" ht="15.75" customHeight="1">
      <c r="A99" s="200"/>
      <c r="B99" s="528"/>
      <c r="C99" s="528"/>
      <c r="D99" s="529"/>
      <c r="E99" s="200"/>
      <c r="F99" s="200"/>
      <c r="G99" s="200"/>
      <c r="H99" s="200"/>
      <c r="I99" s="20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</row>
    <row r="100" ht="15.75" customHeight="1">
      <c r="A100" s="200"/>
      <c r="B100" s="528"/>
      <c r="C100" s="528"/>
      <c r="D100" s="529"/>
      <c r="E100" s="200"/>
      <c r="F100" s="200"/>
      <c r="G100" s="200"/>
      <c r="H100" s="200"/>
      <c r="I100" s="20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</row>
    <row r="101" ht="15.75" customHeight="1">
      <c r="A101" s="200"/>
      <c r="B101" s="528"/>
      <c r="C101" s="528"/>
      <c r="D101" s="529"/>
      <c r="E101" s="200"/>
      <c r="F101" s="200"/>
      <c r="G101" s="200"/>
      <c r="H101" s="200"/>
      <c r="I101" s="20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</row>
    <row r="102" ht="15.75" customHeight="1">
      <c r="A102" s="200"/>
      <c r="B102" s="528"/>
      <c r="C102" s="528"/>
      <c r="D102" s="529"/>
      <c r="E102" s="200"/>
      <c r="F102" s="200"/>
      <c r="G102" s="200"/>
      <c r="H102" s="200"/>
      <c r="I102" s="20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</row>
    <row r="103" ht="15.75" customHeight="1">
      <c r="A103" s="200"/>
      <c r="B103" s="528"/>
      <c r="C103" s="528"/>
      <c r="D103" s="529"/>
      <c r="E103" s="200"/>
      <c r="F103" s="200"/>
      <c r="G103" s="200"/>
      <c r="H103" s="200"/>
      <c r="I103" s="200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</row>
    <row r="104" ht="15.75" customHeight="1">
      <c r="A104" s="200"/>
      <c r="B104" s="528"/>
      <c r="C104" s="528"/>
      <c r="D104" s="529"/>
      <c r="E104" s="200"/>
      <c r="F104" s="200"/>
      <c r="G104" s="200"/>
      <c r="H104" s="200"/>
      <c r="I104" s="200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</row>
    <row r="105" ht="15.75" customHeight="1">
      <c r="A105" s="200"/>
      <c r="B105" s="528"/>
      <c r="C105" s="528"/>
      <c r="D105" s="529"/>
      <c r="E105" s="200"/>
      <c r="F105" s="200"/>
      <c r="G105" s="200"/>
      <c r="H105" s="200"/>
      <c r="I105" s="200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</row>
    <row r="106" ht="15.75" customHeight="1">
      <c r="A106" s="200"/>
      <c r="B106" s="528"/>
      <c r="C106" s="528"/>
      <c r="D106" s="529"/>
      <c r="E106" s="200"/>
      <c r="F106" s="200"/>
      <c r="G106" s="200"/>
      <c r="H106" s="200"/>
      <c r="I106" s="200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</row>
    <row r="107" ht="15.75" customHeight="1">
      <c r="A107" s="200"/>
      <c r="B107" s="528"/>
      <c r="C107" s="528"/>
      <c r="D107" s="529"/>
      <c r="E107" s="200"/>
      <c r="F107" s="200"/>
      <c r="G107" s="200"/>
      <c r="H107" s="200"/>
      <c r="I107" s="200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</row>
    <row r="108" ht="15.75" customHeight="1">
      <c r="A108" s="200"/>
      <c r="B108" s="528"/>
      <c r="C108" s="528"/>
      <c r="D108" s="529"/>
      <c r="E108" s="200"/>
      <c r="F108" s="200"/>
      <c r="G108" s="200"/>
      <c r="H108" s="200"/>
      <c r="I108" s="200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</row>
    <row r="109" ht="15.75" customHeight="1">
      <c r="A109" s="200"/>
      <c r="B109" s="528"/>
      <c r="C109" s="528"/>
      <c r="D109" s="529"/>
      <c r="E109" s="200"/>
      <c r="F109" s="200"/>
      <c r="G109" s="200"/>
      <c r="H109" s="200"/>
      <c r="I109" s="200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</row>
    <row r="110" ht="15.75" customHeight="1">
      <c r="A110" s="200"/>
      <c r="B110" s="528"/>
      <c r="C110" s="528"/>
      <c r="D110" s="529"/>
      <c r="E110" s="200"/>
      <c r="F110" s="200"/>
      <c r="G110" s="200"/>
      <c r="H110" s="200"/>
      <c r="I110" s="200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</row>
    <row r="111" ht="15.75" customHeight="1">
      <c r="A111" s="200"/>
      <c r="B111" s="528"/>
      <c r="C111" s="528"/>
      <c r="D111" s="529"/>
      <c r="E111" s="200"/>
      <c r="F111" s="200"/>
      <c r="G111" s="200"/>
      <c r="H111" s="200"/>
      <c r="I111" s="200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</row>
    <row r="112" ht="15.75" customHeight="1">
      <c r="A112" s="200"/>
      <c r="B112" s="528"/>
      <c r="C112" s="528"/>
      <c r="D112" s="529"/>
      <c r="E112" s="200"/>
      <c r="F112" s="200"/>
      <c r="G112" s="200"/>
      <c r="H112" s="200"/>
      <c r="I112" s="200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</row>
    <row r="113" ht="15.75" customHeight="1">
      <c r="A113" s="200"/>
      <c r="B113" s="528"/>
      <c r="C113" s="528"/>
      <c r="D113" s="529"/>
      <c r="E113" s="200"/>
      <c r="F113" s="200"/>
      <c r="G113" s="200"/>
      <c r="H113" s="200"/>
      <c r="I113" s="200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</row>
    <row r="114" ht="15.75" customHeight="1">
      <c r="A114" s="200"/>
      <c r="B114" s="528"/>
      <c r="C114" s="528"/>
      <c r="D114" s="529"/>
      <c r="E114" s="200"/>
      <c r="F114" s="200"/>
      <c r="G114" s="200"/>
      <c r="H114" s="200"/>
      <c r="I114" s="200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</row>
    <row r="115" ht="15.75" customHeight="1">
      <c r="A115" s="200"/>
      <c r="B115" s="528"/>
      <c r="C115" s="528"/>
      <c r="D115" s="529"/>
      <c r="E115" s="200"/>
      <c r="F115" s="200"/>
      <c r="G115" s="200"/>
      <c r="H115" s="200"/>
      <c r="I115" s="200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</row>
    <row r="116" ht="15.75" customHeight="1">
      <c r="A116" s="200"/>
      <c r="B116" s="528"/>
      <c r="C116" s="528"/>
      <c r="D116" s="529"/>
      <c r="E116" s="200"/>
      <c r="F116" s="200"/>
      <c r="G116" s="200"/>
      <c r="H116" s="200"/>
      <c r="I116" s="200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</row>
    <row r="117" ht="15.75" customHeight="1">
      <c r="A117" s="200"/>
      <c r="B117" s="528"/>
      <c r="C117" s="528"/>
      <c r="D117" s="529"/>
      <c r="E117" s="200"/>
      <c r="F117" s="200"/>
      <c r="G117" s="200"/>
      <c r="H117" s="200"/>
      <c r="I117" s="200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</row>
    <row r="118" ht="15.75" customHeight="1">
      <c r="A118" s="200"/>
      <c r="B118" s="528"/>
      <c r="C118" s="528"/>
      <c r="D118" s="529"/>
      <c r="E118" s="200"/>
      <c r="F118" s="200"/>
      <c r="G118" s="200"/>
      <c r="H118" s="200"/>
      <c r="I118" s="200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</row>
    <row r="119" ht="15.75" customHeight="1">
      <c r="A119" s="200"/>
      <c r="B119" s="528"/>
      <c r="C119" s="528"/>
      <c r="D119" s="529"/>
      <c r="E119" s="200"/>
      <c r="F119" s="200"/>
      <c r="G119" s="200"/>
      <c r="H119" s="200"/>
      <c r="I119" s="200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</row>
    <row r="120" ht="15.75" customHeight="1">
      <c r="A120" s="200"/>
      <c r="B120" s="528"/>
      <c r="C120" s="528"/>
      <c r="D120" s="529"/>
      <c r="E120" s="200"/>
      <c r="F120" s="200"/>
      <c r="G120" s="200"/>
      <c r="H120" s="200"/>
      <c r="I120" s="200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</row>
    <row r="121" ht="15.75" customHeight="1">
      <c r="A121" s="200"/>
      <c r="B121" s="528"/>
      <c r="C121" s="528"/>
      <c r="D121" s="529"/>
      <c r="E121" s="200"/>
      <c r="F121" s="200"/>
      <c r="G121" s="200"/>
      <c r="H121" s="200"/>
      <c r="I121" s="200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</row>
    <row r="122" ht="15.75" customHeight="1">
      <c r="A122" s="200"/>
      <c r="B122" s="528"/>
      <c r="C122" s="528"/>
      <c r="D122" s="529"/>
      <c r="E122" s="200"/>
      <c r="F122" s="200"/>
      <c r="G122" s="200"/>
      <c r="H122" s="200"/>
      <c r="I122" s="200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</row>
    <row r="123" ht="15.75" customHeight="1">
      <c r="A123" s="200"/>
      <c r="B123" s="528"/>
      <c r="C123" s="528"/>
      <c r="D123" s="529"/>
      <c r="E123" s="200"/>
      <c r="F123" s="200"/>
      <c r="G123" s="200"/>
      <c r="H123" s="200"/>
      <c r="I123" s="200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</row>
    <row r="124" ht="15.75" customHeight="1">
      <c r="A124" s="200"/>
      <c r="B124" s="528"/>
      <c r="C124" s="528"/>
      <c r="D124" s="529"/>
      <c r="E124" s="200"/>
      <c r="F124" s="200"/>
      <c r="G124" s="200"/>
      <c r="H124" s="200"/>
      <c r="I124" s="200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</row>
    <row r="125" ht="15.75" customHeight="1">
      <c r="A125" s="200"/>
      <c r="B125" s="528"/>
      <c r="C125" s="528"/>
      <c r="D125" s="529"/>
      <c r="E125" s="200"/>
      <c r="F125" s="200"/>
      <c r="G125" s="200"/>
      <c r="H125" s="200"/>
      <c r="I125" s="200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</row>
    <row r="126" ht="15.75" customHeight="1">
      <c r="A126" s="200"/>
      <c r="B126" s="528"/>
      <c r="C126" s="528"/>
      <c r="D126" s="529"/>
      <c r="E126" s="200"/>
      <c r="F126" s="200"/>
      <c r="G126" s="200"/>
      <c r="H126" s="200"/>
      <c r="I126" s="200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</row>
    <row r="127" ht="15.75" customHeight="1">
      <c r="A127" s="200"/>
      <c r="B127" s="528"/>
      <c r="C127" s="528"/>
      <c r="D127" s="529"/>
      <c r="E127" s="200"/>
      <c r="F127" s="200"/>
      <c r="G127" s="200"/>
      <c r="H127" s="200"/>
      <c r="I127" s="200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</row>
    <row r="128" ht="15.75" customHeight="1">
      <c r="A128" s="200"/>
      <c r="B128" s="528"/>
      <c r="C128" s="528"/>
      <c r="D128" s="529"/>
      <c r="E128" s="200"/>
      <c r="F128" s="200"/>
      <c r="G128" s="200"/>
      <c r="H128" s="200"/>
      <c r="I128" s="200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</row>
    <row r="129" ht="15.75" customHeight="1">
      <c r="A129" s="200"/>
      <c r="B129" s="528"/>
      <c r="C129" s="528"/>
      <c r="D129" s="529"/>
      <c r="E129" s="200"/>
      <c r="F129" s="200"/>
      <c r="G129" s="200"/>
      <c r="H129" s="200"/>
      <c r="I129" s="200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</row>
    <row r="130" ht="15.75" customHeight="1">
      <c r="A130" s="200"/>
      <c r="B130" s="528"/>
      <c r="C130" s="528"/>
      <c r="D130" s="529"/>
      <c r="E130" s="200"/>
      <c r="F130" s="200"/>
      <c r="G130" s="200"/>
      <c r="H130" s="200"/>
      <c r="I130" s="200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</row>
    <row r="131" ht="15.75" customHeight="1">
      <c r="A131" s="200"/>
      <c r="B131" s="528"/>
      <c r="C131" s="528"/>
      <c r="D131" s="529"/>
      <c r="E131" s="200"/>
      <c r="F131" s="200"/>
      <c r="G131" s="200"/>
      <c r="H131" s="200"/>
      <c r="I131" s="200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</row>
    <row r="132" ht="15.75" customHeight="1">
      <c r="A132" s="200"/>
      <c r="B132" s="528"/>
      <c r="C132" s="528"/>
      <c r="D132" s="529"/>
      <c r="E132" s="200"/>
      <c r="F132" s="200"/>
      <c r="G132" s="200"/>
      <c r="H132" s="200"/>
      <c r="I132" s="200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</row>
    <row r="133" ht="15.75" customHeight="1">
      <c r="A133" s="200"/>
      <c r="B133" s="528"/>
      <c r="C133" s="528"/>
      <c r="D133" s="529"/>
      <c r="E133" s="200"/>
      <c r="F133" s="200"/>
      <c r="G133" s="200"/>
      <c r="H133" s="200"/>
      <c r="I133" s="200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</row>
    <row r="134" ht="15.75" customHeight="1">
      <c r="A134" s="200"/>
      <c r="B134" s="528"/>
      <c r="C134" s="528"/>
      <c r="D134" s="529"/>
      <c r="E134" s="200"/>
      <c r="F134" s="200"/>
      <c r="G134" s="200"/>
      <c r="H134" s="200"/>
      <c r="I134" s="200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</row>
    <row r="135" ht="15.75" customHeight="1">
      <c r="A135" s="200"/>
      <c r="B135" s="528"/>
      <c r="C135" s="528"/>
      <c r="D135" s="529"/>
      <c r="E135" s="200"/>
      <c r="F135" s="200"/>
      <c r="G135" s="200"/>
      <c r="H135" s="200"/>
      <c r="I135" s="200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</row>
    <row r="136" ht="15.75" customHeight="1">
      <c r="A136" s="200"/>
      <c r="B136" s="528"/>
      <c r="C136" s="528"/>
      <c r="D136" s="529"/>
      <c r="E136" s="200"/>
      <c r="F136" s="200"/>
      <c r="G136" s="200"/>
      <c r="H136" s="200"/>
      <c r="I136" s="200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</row>
    <row r="137" ht="15.75" customHeight="1">
      <c r="A137" s="200"/>
      <c r="B137" s="528"/>
      <c r="C137" s="528"/>
      <c r="D137" s="529"/>
      <c r="E137" s="200"/>
      <c r="F137" s="200"/>
      <c r="G137" s="200"/>
      <c r="H137" s="200"/>
      <c r="I137" s="200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</row>
    <row r="138" ht="15.75" customHeight="1">
      <c r="A138" s="200"/>
      <c r="B138" s="528"/>
      <c r="C138" s="528"/>
      <c r="D138" s="529"/>
      <c r="E138" s="200"/>
      <c r="F138" s="200"/>
      <c r="G138" s="200"/>
      <c r="H138" s="200"/>
      <c r="I138" s="200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</row>
    <row r="139" ht="15.75" customHeight="1">
      <c r="A139" s="200"/>
      <c r="B139" s="528"/>
      <c r="C139" s="528"/>
      <c r="D139" s="529"/>
      <c r="E139" s="200"/>
      <c r="F139" s="200"/>
      <c r="G139" s="200"/>
      <c r="H139" s="200"/>
      <c r="I139" s="200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</row>
    <row r="140" ht="15.75" customHeight="1">
      <c r="A140" s="200"/>
      <c r="B140" s="528"/>
      <c r="C140" s="528"/>
      <c r="D140" s="529"/>
      <c r="E140" s="200"/>
      <c r="F140" s="200"/>
      <c r="G140" s="200"/>
      <c r="H140" s="200"/>
      <c r="I140" s="200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</row>
    <row r="141" ht="15.75" customHeight="1">
      <c r="A141" s="200"/>
      <c r="B141" s="528"/>
      <c r="C141" s="528"/>
      <c r="D141" s="529"/>
      <c r="E141" s="200"/>
      <c r="F141" s="200"/>
      <c r="G141" s="200"/>
      <c r="H141" s="200"/>
      <c r="I141" s="200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</row>
    <row r="142" ht="15.75" customHeight="1">
      <c r="A142" s="200"/>
      <c r="B142" s="528"/>
      <c r="C142" s="528"/>
      <c r="D142" s="529"/>
      <c r="E142" s="200"/>
      <c r="F142" s="200"/>
      <c r="G142" s="200"/>
      <c r="H142" s="200"/>
      <c r="I142" s="200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</row>
    <row r="143" ht="15.75" customHeight="1">
      <c r="A143" s="200"/>
      <c r="B143" s="528"/>
      <c r="C143" s="528"/>
      <c r="D143" s="529"/>
      <c r="E143" s="200"/>
      <c r="F143" s="200"/>
      <c r="G143" s="200"/>
      <c r="H143" s="200"/>
      <c r="I143" s="200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</row>
    <row r="144" ht="15.75" customHeight="1">
      <c r="A144" s="200"/>
      <c r="B144" s="528"/>
      <c r="C144" s="528"/>
      <c r="D144" s="529"/>
      <c r="E144" s="200"/>
      <c r="F144" s="200"/>
      <c r="G144" s="200"/>
      <c r="H144" s="200"/>
      <c r="I144" s="200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</row>
    <row r="145" ht="15.75" customHeight="1">
      <c r="A145" s="200"/>
      <c r="B145" s="528"/>
      <c r="C145" s="528"/>
      <c r="D145" s="529"/>
      <c r="E145" s="200"/>
      <c r="F145" s="200"/>
      <c r="G145" s="200"/>
      <c r="H145" s="200"/>
      <c r="I145" s="200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</row>
    <row r="146" ht="15.75" customHeight="1">
      <c r="A146" s="200"/>
      <c r="B146" s="528"/>
      <c r="C146" s="528"/>
      <c r="D146" s="529"/>
      <c r="E146" s="200"/>
      <c r="F146" s="200"/>
      <c r="G146" s="200"/>
      <c r="H146" s="200"/>
      <c r="I146" s="200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</row>
    <row r="147" ht="15.75" customHeight="1">
      <c r="A147" s="200"/>
      <c r="B147" s="528"/>
      <c r="C147" s="528"/>
      <c r="D147" s="529"/>
      <c r="E147" s="200"/>
      <c r="F147" s="200"/>
      <c r="G147" s="200"/>
      <c r="H147" s="200"/>
      <c r="I147" s="200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</row>
    <row r="148" ht="15.75" customHeight="1">
      <c r="A148" s="200"/>
      <c r="B148" s="528"/>
      <c r="C148" s="528"/>
      <c r="D148" s="529"/>
      <c r="E148" s="200"/>
      <c r="F148" s="200"/>
      <c r="G148" s="200"/>
      <c r="H148" s="200"/>
      <c r="I148" s="200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</row>
    <row r="149" ht="15.75" customHeight="1">
      <c r="A149" s="200"/>
      <c r="B149" s="528"/>
      <c r="C149" s="528"/>
      <c r="D149" s="529"/>
      <c r="E149" s="200"/>
      <c r="F149" s="200"/>
      <c r="G149" s="200"/>
      <c r="H149" s="200"/>
      <c r="I149" s="200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</row>
    <row r="150" ht="15.75" customHeight="1">
      <c r="A150" s="200"/>
      <c r="B150" s="528"/>
      <c r="C150" s="528"/>
      <c r="D150" s="529"/>
      <c r="E150" s="200"/>
      <c r="F150" s="200"/>
      <c r="G150" s="200"/>
      <c r="H150" s="200"/>
      <c r="I150" s="200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</row>
    <row r="151" ht="15.75" customHeight="1">
      <c r="A151" s="200"/>
      <c r="B151" s="528"/>
      <c r="C151" s="528"/>
      <c r="D151" s="529"/>
      <c r="E151" s="200"/>
      <c r="F151" s="200"/>
      <c r="G151" s="200"/>
      <c r="H151" s="200"/>
      <c r="I151" s="200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</row>
    <row r="152" ht="15.75" customHeight="1">
      <c r="A152" s="200"/>
      <c r="B152" s="528"/>
      <c r="C152" s="528"/>
      <c r="D152" s="529"/>
      <c r="E152" s="200"/>
      <c r="F152" s="200"/>
      <c r="G152" s="200"/>
      <c r="H152" s="200"/>
      <c r="I152" s="200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</row>
    <row r="153" ht="15.75" customHeight="1">
      <c r="A153" s="200"/>
      <c r="B153" s="528"/>
      <c r="C153" s="528"/>
      <c r="D153" s="529"/>
      <c r="E153" s="200"/>
      <c r="F153" s="200"/>
      <c r="G153" s="200"/>
      <c r="H153" s="200"/>
      <c r="I153" s="200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</row>
    <row r="154" ht="15.75" customHeight="1">
      <c r="A154" s="200"/>
      <c r="B154" s="528"/>
      <c r="C154" s="528"/>
      <c r="D154" s="529"/>
      <c r="E154" s="200"/>
      <c r="F154" s="200"/>
      <c r="G154" s="200"/>
      <c r="H154" s="200"/>
      <c r="I154" s="200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</row>
    <row r="155" ht="15.75" customHeight="1">
      <c r="A155" s="200"/>
      <c r="B155" s="528"/>
      <c r="C155" s="528"/>
      <c r="D155" s="529"/>
      <c r="E155" s="200"/>
      <c r="F155" s="200"/>
      <c r="G155" s="200"/>
      <c r="H155" s="200"/>
      <c r="I155" s="200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</row>
    <row r="156" ht="15.75" customHeight="1">
      <c r="A156" s="200"/>
      <c r="B156" s="528"/>
      <c r="C156" s="528"/>
      <c r="D156" s="529"/>
      <c r="E156" s="200"/>
      <c r="F156" s="200"/>
      <c r="G156" s="200"/>
      <c r="H156" s="200"/>
      <c r="I156" s="200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</row>
    <row r="157" ht="15.75" customHeight="1">
      <c r="A157" s="200"/>
      <c r="B157" s="528"/>
      <c r="C157" s="528"/>
      <c r="D157" s="529"/>
      <c r="E157" s="200"/>
      <c r="F157" s="200"/>
      <c r="G157" s="200"/>
      <c r="H157" s="200"/>
      <c r="I157" s="200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</row>
    <row r="158" ht="15.75" customHeight="1">
      <c r="A158" s="200"/>
      <c r="B158" s="528"/>
      <c r="C158" s="528"/>
      <c r="D158" s="529"/>
      <c r="E158" s="200"/>
      <c r="F158" s="200"/>
      <c r="G158" s="200"/>
      <c r="H158" s="200"/>
      <c r="I158" s="200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</row>
    <row r="159" ht="15.75" customHeight="1">
      <c r="A159" s="200"/>
      <c r="B159" s="528"/>
      <c r="C159" s="528"/>
      <c r="D159" s="529"/>
      <c r="E159" s="200"/>
      <c r="F159" s="200"/>
      <c r="G159" s="200"/>
      <c r="H159" s="200"/>
      <c r="I159" s="200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</row>
    <row r="160" ht="15.75" customHeight="1">
      <c r="A160" s="200"/>
      <c r="B160" s="528"/>
      <c r="C160" s="528"/>
      <c r="D160" s="529"/>
      <c r="E160" s="200"/>
      <c r="F160" s="200"/>
      <c r="G160" s="200"/>
      <c r="H160" s="200"/>
      <c r="I160" s="200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</row>
    <row r="161" ht="15.75" customHeight="1">
      <c r="A161" s="200"/>
      <c r="B161" s="528"/>
      <c r="C161" s="528"/>
      <c r="D161" s="529"/>
      <c r="E161" s="200"/>
      <c r="F161" s="200"/>
      <c r="G161" s="200"/>
      <c r="H161" s="200"/>
      <c r="I161" s="200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</row>
    <row r="162" ht="15.75" customHeight="1">
      <c r="A162" s="200"/>
      <c r="B162" s="528"/>
      <c r="C162" s="528"/>
      <c r="D162" s="529"/>
      <c r="E162" s="200"/>
      <c r="F162" s="200"/>
      <c r="G162" s="200"/>
      <c r="H162" s="200"/>
      <c r="I162" s="200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</row>
    <row r="163" ht="15.75" customHeight="1">
      <c r="A163" s="200"/>
      <c r="B163" s="528"/>
      <c r="C163" s="528"/>
      <c r="D163" s="529"/>
      <c r="E163" s="200"/>
      <c r="F163" s="200"/>
      <c r="G163" s="200"/>
      <c r="H163" s="200"/>
      <c r="I163" s="200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</row>
    <row r="164" ht="15.75" customHeight="1">
      <c r="A164" s="200"/>
      <c r="B164" s="528"/>
      <c r="C164" s="528"/>
      <c r="D164" s="529"/>
      <c r="E164" s="200"/>
      <c r="F164" s="200"/>
      <c r="G164" s="200"/>
      <c r="H164" s="200"/>
      <c r="I164" s="200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</row>
    <row r="165" ht="15.75" customHeight="1">
      <c r="A165" s="200"/>
      <c r="B165" s="528"/>
      <c r="C165" s="528"/>
      <c r="D165" s="529"/>
      <c r="E165" s="200"/>
      <c r="F165" s="200"/>
      <c r="G165" s="200"/>
      <c r="H165" s="200"/>
      <c r="I165" s="200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</row>
    <row r="166" ht="15.75" customHeight="1">
      <c r="A166" s="200"/>
      <c r="B166" s="528"/>
      <c r="C166" s="528"/>
      <c r="D166" s="529"/>
      <c r="E166" s="200"/>
      <c r="F166" s="200"/>
      <c r="G166" s="200"/>
      <c r="H166" s="200"/>
      <c r="I166" s="200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</row>
    <row r="167" ht="15.75" customHeight="1">
      <c r="A167" s="200"/>
      <c r="B167" s="528"/>
      <c r="C167" s="528"/>
      <c r="D167" s="529"/>
      <c r="E167" s="200"/>
      <c r="F167" s="200"/>
      <c r="G167" s="200"/>
      <c r="H167" s="200"/>
      <c r="I167" s="200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</row>
    <row r="168" ht="15.75" customHeight="1">
      <c r="A168" s="200"/>
      <c r="B168" s="528"/>
      <c r="C168" s="528"/>
      <c r="D168" s="529"/>
      <c r="E168" s="200"/>
      <c r="F168" s="200"/>
      <c r="G168" s="200"/>
      <c r="H168" s="200"/>
      <c r="I168" s="200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</row>
    <row r="169" ht="15.75" customHeight="1">
      <c r="A169" s="200"/>
      <c r="B169" s="528"/>
      <c r="C169" s="528"/>
      <c r="D169" s="529"/>
      <c r="E169" s="200"/>
      <c r="F169" s="200"/>
      <c r="G169" s="200"/>
      <c r="H169" s="200"/>
      <c r="I169" s="200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</row>
    <row r="170" ht="15.75" customHeight="1">
      <c r="A170" s="200"/>
      <c r="B170" s="528"/>
      <c r="C170" s="528"/>
      <c r="D170" s="529"/>
      <c r="E170" s="200"/>
      <c r="F170" s="200"/>
      <c r="G170" s="200"/>
      <c r="H170" s="200"/>
      <c r="I170" s="200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</row>
    <row r="171" ht="15.75" customHeight="1">
      <c r="A171" s="200"/>
      <c r="B171" s="528"/>
      <c r="C171" s="528"/>
      <c r="D171" s="529"/>
      <c r="E171" s="200"/>
      <c r="F171" s="200"/>
      <c r="G171" s="200"/>
      <c r="H171" s="200"/>
      <c r="I171" s="200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</row>
    <row r="172" ht="15.75" customHeight="1">
      <c r="A172" s="200"/>
      <c r="B172" s="528"/>
      <c r="C172" s="528"/>
      <c r="D172" s="529"/>
      <c r="E172" s="200"/>
      <c r="F172" s="200"/>
      <c r="G172" s="200"/>
      <c r="H172" s="200"/>
      <c r="I172" s="200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</row>
    <row r="173" ht="15.75" customHeight="1">
      <c r="A173" s="200"/>
      <c r="B173" s="528"/>
      <c r="C173" s="528"/>
      <c r="D173" s="529"/>
      <c r="E173" s="200"/>
      <c r="F173" s="200"/>
      <c r="G173" s="200"/>
      <c r="H173" s="200"/>
      <c r="I173" s="200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</row>
    <row r="174" ht="15.75" customHeight="1">
      <c r="A174" s="200"/>
      <c r="B174" s="528"/>
      <c r="C174" s="528"/>
      <c r="D174" s="529"/>
      <c r="E174" s="200"/>
      <c r="F174" s="200"/>
      <c r="G174" s="200"/>
      <c r="H174" s="200"/>
      <c r="I174" s="200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</row>
    <row r="175" ht="15.75" customHeight="1">
      <c r="A175" s="200"/>
      <c r="B175" s="528"/>
      <c r="C175" s="528"/>
      <c r="D175" s="529"/>
      <c r="E175" s="200"/>
      <c r="F175" s="200"/>
      <c r="G175" s="200"/>
      <c r="H175" s="200"/>
      <c r="I175" s="200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</row>
    <row r="176" ht="15.75" customHeight="1">
      <c r="A176" s="200"/>
      <c r="B176" s="528"/>
      <c r="C176" s="528"/>
      <c r="D176" s="529"/>
      <c r="E176" s="200"/>
      <c r="F176" s="200"/>
      <c r="G176" s="200"/>
      <c r="H176" s="200"/>
      <c r="I176" s="200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</row>
    <row r="177" ht="15.75" customHeight="1">
      <c r="A177" s="200"/>
      <c r="B177" s="528"/>
      <c r="C177" s="528"/>
      <c r="D177" s="529"/>
      <c r="E177" s="200"/>
      <c r="F177" s="200"/>
      <c r="G177" s="200"/>
      <c r="H177" s="200"/>
      <c r="I177" s="200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</row>
    <row r="178" ht="15.75" customHeight="1">
      <c r="A178" s="200"/>
      <c r="B178" s="528"/>
      <c r="C178" s="528"/>
      <c r="D178" s="529"/>
      <c r="E178" s="200"/>
      <c r="F178" s="200"/>
      <c r="G178" s="200"/>
      <c r="H178" s="200"/>
      <c r="I178" s="200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</row>
    <row r="179" ht="15.75" customHeight="1">
      <c r="A179" s="200"/>
      <c r="B179" s="528"/>
      <c r="C179" s="528"/>
      <c r="D179" s="529"/>
      <c r="E179" s="200"/>
      <c r="F179" s="200"/>
      <c r="G179" s="200"/>
      <c r="H179" s="200"/>
      <c r="I179" s="200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</row>
    <row r="180" ht="15.75" customHeight="1">
      <c r="A180" s="200"/>
      <c r="B180" s="528"/>
      <c r="C180" s="528"/>
      <c r="D180" s="529"/>
      <c r="E180" s="200"/>
      <c r="F180" s="200"/>
      <c r="G180" s="200"/>
      <c r="H180" s="200"/>
      <c r="I180" s="200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</row>
    <row r="181" ht="15.75" customHeight="1">
      <c r="A181" s="200"/>
      <c r="B181" s="528"/>
      <c r="C181" s="528"/>
      <c r="D181" s="529"/>
      <c r="E181" s="200"/>
      <c r="F181" s="200"/>
      <c r="G181" s="200"/>
      <c r="H181" s="200"/>
      <c r="I181" s="200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</row>
    <row r="182" ht="15.75" customHeight="1">
      <c r="A182" s="200"/>
      <c r="B182" s="528"/>
      <c r="C182" s="528"/>
      <c r="D182" s="529"/>
      <c r="E182" s="200"/>
      <c r="F182" s="200"/>
      <c r="G182" s="200"/>
      <c r="H182" s="200"/>
      <c r="I182" s="200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</row>
    <row r="183" ht="15.75" customHeight="1">
      <c r="A183" s="200"/>
      <c r="B183" s="528"/>
      <c r="C183" s="528"/>
      <c r="D183" s="529"/>
      <c r="E183" s="200"/>
      <c r="F183" s="200"/>
      <c r="G183" s="200"/>
      <c r="H183" s="200"/>
      <c r="I183" s="200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</row>
    <row r="184" ht="15.75" customHeight="1">
      <c r="A184" s="200"/>
      <c r="B184" s="528"/>
      <c r="C184" s="528"/>
      <c r="D184" s="529"/>
      <c r="E184" s="200"/>
      <c r="F184" s="200"/>
      <c r="G184" s="200"/>
      <c r="H184" s="200"/>
      <c r="I184" s="200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</row>
    <row r="185" ht="15.75" customHeight="1">
      <c r="A185" s="200"/>
      <c r="B185" s="528"/>
      <c r="C185" s="528"/>
      <c r="D185" s="529"/>
      <c r="E185" s="200"/>
      <c r="F185" s="200"/>
      <c r="G185" s="200"/>
      <c r="H185" s="200"/>
      <c r="I185" s="200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</row>
    <row r="186" ht="15.75" customHeight="1">
      <c r="A186" s="200"/>
      <c r="B186" s="528"/>
      <c r="C186" s="528"/>
      <c r="D186" s="529"/>
      <c r="E186" s="200"/>
      <c r="F186" s="200"/>
      <c r="G186" s="200"/>
      <c r="H186" s="200"/>
      <c r="I186" s="200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</row>
    <row r="187" ht="15.75" customHeight="1">
      <c r="A187" s="200"/>
      <c r="B187" s="528"/>
      <c r="C187" s="528"/>
      <c r="D187" s="529"/>
      <c r="E187" s="200"/>
      <c r="F187" s="200"/>
      <c r="G187" s="200"/>
      <c r="H187" s="200"/>
      <c r="I187" s="200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</row>
    <row r="188" ht="15.75" customHeight="1">
      <c r="A188" s="200"/>
      <c r="B188" s="528"/>
      <c r="C188" s="528"/>
      <c r="D188" s="529"/>
      <c r="E188" s="200"/>
      <c r="F188" s="200"/>
      <c r="G188" s="200"/>
      <c r="H188" s="200"/>
      <c r="I188" s="200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</row>
    <row r="189" ht="15.75" customHeight="1">
      <c r="A189" s="200"/>
      <c r="B189" s="528"/>
      <c r="C189" s="528"/>
      <c r="D189" s="529"/>
      <c r="E189" s="200"/>
      <c r="F189" s="200"/>
      <c r="G189" s="200"/>
      <c r="H189" s="200"/>
      <c r="I189" s="200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</row>
    <row r="190" ht="15.75" customHeight="1">
      <c r="A190" s="200"/>
      <c r="B190" s="528"/>
      <c r="C190" s="528"/>
      <c r="D190" s="529"/>
      <c r="E190" s="200"/>
      <c r="F190" s="200"/>
      <c r="G190" s="200"/>
      <c r="H190" s="200"/>
      <c r="I190" s="200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</row>
    <row r="191" ht="15.75" customHeight="1">
      <c r="A191" s="200"/>
      <c r="B191" s="528"/>
      <c r="C191" s="528"/>
      <c r="D191" s="529"/>
      <c r="E191" s="200"/>
      <c r="F191" s="200"/>
      <c r="G191" s="200"/>
      <c r="H191" s="200"/>
      <c r="I191" s="200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</row>
    <row r="192" ht="15.75" customHeight="1">
      <c r="A192" s="200"/>
      <c r="B192" s="528"/>
      <c r="C192" s="528"/>
      <c r="D192" s="529"/>
      <c r="E192" s="200"/>
      <c r="F192" s="200"/>
      <c r="G192" s="200"/>
      <c r="H192" s="200"/>
      <c r="I192" s="200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</row>
    <row r="193" ht="15.75" customHeight="1">
      <c r="A193" s="200"/>
      <c r="B193" s="528"/>
      <c r="C193" s="528"/>
      <c r="D193" s="529"/>
      <c r="E193" s="200"/>
      <c r="F193" s="200"/>
      <c r="G193" s="200"/>
      <c r="H193" s="200"/>
      <c r="I193" s="200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</row>
    <row r="194" ht="15.75" customHeight="1">
      <c r="A194" s="200"/>
      <c r="B194" s="528"/>
      <c r="C194" s="528"/>
      <c r="D194" s="529"/>
      <c r="E194" s="200"/>
      <c r="F194" s="200"/>
      <c r="G194" s="200"/>
      <c r="H194" s="200"/>
      <c r="I194" s="200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</row>
    <row r="195" ht="15.75" customHeight="1">
      <c r="A195" s="200"/>
      <c r="B195" s="528"/>
      <c r="C195" s="528"/>
      <c r="D195" s="529"/>
      <c r="E195" s="200"/>
      <c r="F195" s="200"/>
      <c r="G195" s="200"/>
      <c r="H195" s="200"/>
      <c r="I195" s="200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</row>
    <row r="196" ht="15.75" customHeight="1">
      <c r="A196" s="200"/>
      <c r="B196" s="528"/>
      <c r="C196" s="528"/>
      <c r="D196" s="529"/>
      <c r="E196" s="200"/>
      <c r="F196" s="200"/>
      <c r="G196" s="200"/>
      <c r="H196" s="200"/>
      <c r="I196" s="200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</row>
    <row r="197" ht="15.75" customHeight="1">
      <c r="A197" s="200"/>
      <c r="B197" s="528"/>
      <c r="C197" s="528"/>
      <c r="D197" s="529"/>
      <c r="E197" s="200"/>
      <c r="F197" s="200"/>
      <c r="G197" s="200"/>
      <c r="H197" s="200"/>
      <c r="I197" s="200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</row>
    <row r="198" ht="15.75" customHeight="1">
      <c r="A198" s="200"/>
      <c r="B198" s="528"/>
      <c r="C198" s="528"/>
      <c r="D198" s="529"/>
      <c r="E198" s="200"/>
      <c r="F198" s="200"/>
      <c r="G198" s="200"/>
      <c r="H198" s="200"/>
      <c r="I198" s="200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</row>
    <row r="199" ht="15.75" customHeight="1">
      <c r="A199" s="200"/>
      <c r="B199" s="528"/>
      <c r="C199" s="528"/>
      <c r="D199" s="529"/>
      <c r="E199" s="200"/>
      <c r="F199" s="200"/>
      <c r="G199" s="200"/>
      <c r="H199" s="200"/>
      <c r="I199" s="200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</row>
    <row r="200" ht="15.75" customHeight="1">
      <c r="A200" s="200"/>
      <c r="B200" s="528"/>
      <c r="C200" s="528"/>
      <c r="D200" s="529"/>
      <c r="E200" s="200"/>
      <c r="F200" s="200"/>
      <c r="G200" s="200"/>
      <c r="H200" s="200"/>
      <c r="I200" s="200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</row>
    <row r="201" ht="15.75" customHeight="1">
      <c r="A201" s="200"/>
      <c r="B201" s="528"/>
      <c r="C201" s="528"/>
      <c r="D201" s="529"/>
      <c r="E201" s="200"/>
      <c r="F201" s="200"/>
      <c r="G201" s="200"/>
      <c r="H201" s="200"/>
      <c r="I201" s="200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</row>
    <row r="202" ht="15.75" customHeight="1">
      <c r="A202" s="200"/>
      <c r="B202" s="528"/>
      <c r="C202" s="528"/>
      <c r="D202" s="529"/>
      <c r="E202" s="200"/>
      <c r="F202" s="200"/>
      <c r="G202" s="200"/>
      <c r="H202" s="200"/>
      <c r="I202" s="200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</row>
    <row r="203" ht="15.75" customHeight="1">
      <c r="A203" s="200"/>
      <c r="B203" s="528"/>
      <c r="C203" s="528"/>
      <c r="D203" s="529"/>
      <c r="E203" s="200"/>
      <c r="F203" s="200"/>
      <c r="G203" s="200"/>
      <c r="H203" s="200"/>
      <c r="I203" s="200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</row>
    <row r="204" ht="15.75" customHeight="1">
      <c r="A204" s="200"/>
      <c r="B204" s="528"/>
      <c r="C204" s="528"/>
      <c r="D204" s="529"/>
      <c r="E204" s="200"/>
      <c r="F204" s="200"/>
      <c r="G204" s="200"/>
      <c r="H204" s="200"/>
      <c r="I204" s="200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</row>
    <row r="205" ht="15.75" customHeight="1">
      <c r="A205" s="200"/>
      <c r="B205" s="528"/>
      <c r="C205" s="528"/>
      <c r="D205" s="529"/>
      <c r="E205" s="200"/>
      <c r="F205" s="200"/>
      <c r="G205" s="200"/>
      <c r="H205" s="200"/>
      <c r="I205" s="200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</row>
    <row r="206" ht="15.75" customHeight="1">
      <c r="A206" s="200"/>
      <c r="B206" s="528"/>
      <c r="C206" s="528"/>
      <c r="D206" s="529"/>
      <c r="E206" s="200"/>
      <c r="F206" s="200"/>
      <c r="G206" s="200"/>
      <c r="H206" s="200"/>
      <c r="I206" s="200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</row>
    <row r="207" ht="15.75" customHeight="1">
      <c r="A207" s="200"/>
      <c r="B207" s="528"/>
      <c r="C207" s="528"/>
      <c r="D207" s="529"/>
      <c r="E207" s="200"/>
      <c r="F207" s="200"/>
      <c r="G207" s="200"/>
      <c r="H207" s="200"/>
      <c r="I207" s="200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</row>
    <row r="208" ht="15.75" customHeight="1">
      <c r="A208" s="200"/>
      <c r="B208" s="528"/>
      <c r="C208" s="528"/>
      <c r="D208" s="529"/>
      <c r="E208" s="200"/>
      <c r="F208" s="200"/>
      <c r="G208" s="200"/>
      <c r="H208" s="200"/>
      <c r="I208" s="200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</row>
    <row r="209" ht="15.75" customHeight="1">
      <c r="A209" s="200"/>
      <c r="B209" s="528"/>
      <c r="C209" s="528"/>
      <c r="D209" s="529"/>
      <c r="E209" s="200"/>
      <c r="F209" s="200"/>
      <c r="G209" s="200"/>
      <c r="H209" s="200"/>
      <c r="I209" s="200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</row>
    <row r="210" ht="15.75" customHeight="1">
      <c r="A210" s="200"/>
      <c r="B210" s="528"/>
      <c r="C210" s="528"/>
      <c r="D210" s="529"/>
      <c r="E210" s="200"/>
      <c r="F210" s="200"/>
      <c r="G210" s="200"/>
      <c r="H210" s="200"/>
      <c r="I210" s="200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</row>
    <row r="211" ht="15.75" customHeight="1">
      <c r="A211" s="200"/>
      <c r="B211" s="528"/>
      <c r="C211" s="528"/>
      <c r="D211" s="529"/>
      <c r="E211" s="200"/>
      <c r="F211" s="200"/>
      <c r="G211" s="200"/>
      <c r="H211" s="200"/>
      <c r="I211" s="200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</row>
    <row r="212" ht="15.75" customHeight="1">
      <c r="A212" s="200"/>
      <c r="B212" s="528"/>
      <c r="C212" s="528"/>
      <c r="D212" s="529"/>
      <c r="E212" s="200"/>
      <c r="F212" s="200"/>
      <c r="G212" s="200"/>
      <c r="H212" s="200"/>
      <c r="I212" s="200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</row>
    <row r="213" ht="15.75" customHeight="1">
      <c r="A213" s="200"/>
      <c r="B213" s="528"/>
      <c r="C213" s="528"/>
      <c r="D213" s="529"/>
      <c r="E213" s="200"/>
      <c r="F213" s="200"/>
      <c r="G213" s="200"/>
      <c r="H213" s="200"/>
      <c r="I213" s="200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</row>
    <row r="214" ht="15.75" customHeight="1">
      <c r="A214" s="200"/>
      <c r="B214" s="528"/>
      <c r="C214" s="528"/>
      <c r="D214" s="529"/>
      <c r="E214" s="200"/>
      <c r="F214" s="200"/>
      <c r="G214" s="200"/>
      <c r="H214" s="200"/>
      <c r="I214" s="200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</row>
    <row r="215" ht="15.75" customHeight="1">
      <c r="A215" s="200"/>
      <c r="B215" s="528"/>
      <c r="C215" s="528"/>
      <c r="D215" s="529"/>
      <c r="E215" s="200"/>
      <c r="F215" s="200"/>
      <c r="G215" s="200"/>
      <c r="H215" s="200"/>
      <c r="I215" s="200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</row>
    <row r="216" ht="15.75" customHeight="1">
      <c r="A216" s="200"/>
      <c r="B216" s="528"/>
      <c r="C216" s="528"/>
      <c r="D216" s="529"/>
      <c r="E216" s="200"/>
      <c r="F216" s="200"/>
      <c r="G216" s="200"/>
      <c r="H216" s="200"/>
      <c r="I216" s="200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</row>
    <row r="217" ht="15.75" customHeight="1">
      <c r="A217" s="200"/>
      <c r="B217" s="528"/>
      <c r="C217" s="528"/>
      <c r="D217" s="529"/>
      <c r="E217" s="200"/>
      <c r="F217" s="200"/>
      <c r="G217" s="200"/>
      <c r="H217" s="200"/>
      <c r="I217" s="200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</row>
    <row r="218" ht="15.75" customHeight="1">
      <c r="A218" s="200"/>
      <c r="B218" s="528"/>
      <c r="C218" s="528"/>
      <c r="D218" s="529"/>
      <c r="E218" s="200"/>
      <c r="F218" s="200"/>
      <c r="G218" s="200"/>
      <c r="H218" s="200"/>
      <c r="I218" s="200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</row>
    <row r="219" ht="15.75" customHeight="1">
      <c r="A219" s="200"/>
      <c r="B219" s="528"/>
      <c r="C219" s="528"/>
      <c r="D219" s="529"/>
      <c r="E219" s="200"/>
      <c r="F219" s="200"/>
      <c r="G219" s="200"/>
      <c r="H219" s="200"/>
      <c r="I219" s="200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</row>
    <row r="220" ht="15.75" customHeight="1">
      <c r="A220" s="200"/>
      <c r="B220" s="528"/>
      <c r="C220" s="528"/>
      <c r="D220" s="529"/>
      <c r="E220" s="200"/>
      <c r="F220" s="200"/>
      <c r="G220" s="200"/>
      <c r="H220" s="200"/>
      <c r="I220" s="200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</row>
    <row r="221" ht="15.75" customHeight="1">
      <c r="A221" s="200"/>
      <c r="B221" s="528"/>
      <c r="C221" s="528"/>
      <c r="D221" s="529"/>
      <c r="E221" s="200"/>
      <c r="F221" s="200"/>
      <c r="G221" s="200"/>
      <c r="H221" s="200"/>
      <c r="I221" s="200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</row>
    <row r="222" ht="15.75" customHeight="1">
      <c r="A222" s="200"/>
      <c r="B222" s="528"/>
      <c r="C222" s="528"/>
      <c r="D222" s="529"/>
      <c r="E222" s="200"/>
      <c r="F222" s="200"/>
      <c r="G222" s="200"/>
      <c r="H222" s="200"/>
      <c r="I222" s="200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</row>
    <row r="223" ht="15.75" customHeight="1">
      <c r="A223" s="200"/>
      <c r="B223" s="528"/>
      <c r="C223" s="528"/>
      <c r="D223" s="529"/>
      <c r="E223" s="200"/>
      <c r="F223" s="200"/>
      <c r="G223" s="200"/>
      <c r="H223" s="200"/>
      <c r="I223" s="200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</row>
    <row r="224" ht="15.75" customHeight="1">
      <c r="A224" s="200"/>
      <c r="B224" s="528"/>
      <c r="C224" s="528"/>
      <c r="D224" s="529"/>
      <c r="E224" s="200"/>
      <c r="F224" s="200"/>
      <c r="G224" s="200"/>
      <c r="H224" s="200"/>
      <c r="I224" s="200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</row>
    <row r="225" ht="15.75" customHeight="1">
      <c r="A225" s="200"/>
      <c r="B225" s="528"/>
      <c r="C225" s="528"/>
      <c r="D225" s="529"/>
      <c r="E225" s="200"/>
      <c r="F225" s="200"/>
      <c r="G225" s="200"/>
      <c r="H225" s="200"/>
      <c r="I225" s="200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</row>
    <row r="226" ht="15.75" customHeight="1">
      <c r="A226" s="200"/>
      <c r="B226" s="528"/>
      <c r="C226" s="528"/>
      <c r="D226" s="529"/>
      <c r="E226" s="200"/>
      <c r="F226" s="200"/>
      <c r="G226" s="200"/>
      <c r="H226" s="200"/>
      <c r="I226" s="200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</row>
    <row r="227" ht="15.75" customHeight="1">
      <c r="A227" s="200"/>
      <c r="B227" s="528"/>
      <c r="C227" s="528"/>
      <c r="D227" s="529"/>
      <c r="E227" s="200"/>
      <c r="F227" s="200"/>
      <c r="G227" s="200"/>
      <c r="H227" s="200"/>
      <c r="I227" s="200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</row>
    <row r="228" ht="15.75" customHeight="1">
      <c r="A228" s="200"/>
      <c r="B228" s="528"/>
      <c r="C228" s="528"/>
      <c r="D228" s="529"/>
      <c r="E228" s="200"/>
      <c r="F228" s="200"/>
      <c r="G228" s="200"/>
      <c r="H228" s="200"/>
      <c r="I228" s="200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</row>
    <row r="229" ht="15.75" customHeight="1">
      <c r="A229" s="200"/>
      <c r="B229" s="528"/>
      <c r="C229" s="528"/>
      <c r="D229" s="529"/>
      <c r="E229" s="200"/>
      <c r="F229" s="200"/>
      <c r="G229" s="200"/>
      <c r="H229" s="200"/>
      <c r="I229" s="200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</row>
    <row r="230" ht="15.75" customHeight="1">
      <c r="A230" s="200"/>
      <c r="B230" s="528"/>
      <c r="C230" s="528"/>
      <c r="D230" s="529"/>
      <c r="E230" s="200"/>
      <c r="F230" s="200"/>
      <c r="G230" s="200"/>
      <c r="H230" s="200"/>
      <c r="I230" s="200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</row>
    <row r="231" ht="15.75" customHeight="1">
      <c r="A231" s="200"/>
      <c r="B231" s="528"/>
      <c r="C231" s="528"/>
      <c r="D231" s="529"/>
      <c r="E231" s="200"/>
      <c r="F231" s="200"/>
      <c r="G231" s="200"/>
      <c r="H231" s="200"/>
      <c r="I231" s="200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</row>
    <row r="232" ht="15.75" customHeight="1">
      <c r="A232" s="200"/>
      <c r="B232" s="528"/>
      <c r="C232" s="528"/>
      <c r="D232" s="529"/>
      <c r="E232" s="200"/>
      <c r="F232" s="200"/>
      <c r="G232" s="200"/>
      <c r="H232" s="200"/>
      <c r="I232" s="200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</row>
    <row r="233" ht="15.75" customHeight="1">
      <c r="A233" s="200"/>
      <c r="B233" s="528"/>
      <c r="C233" s="528"/>
      <c r="D233" s="529"/>
      <c r="E233" s="200"/>
      <c r="F233" s="200"/>
      <c r="G233" s="200"/>
      <c r="H233" s="200"/>
      <c r="I233" s="200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</row>
    <row r="234" ht="15.75" customHeight="1">
      <c r="A234" s="200"/>
      <c r="B234" s="528"/>
      <c r="C234" s="528"/>
      <c r="D234" s="529"/>
      <c r="E234" s="200"/>
      <c r="F234" s="200"/>
      <c r="G234" s="200"/>
      <c r="H234" s="200"/>
      <c r="I234" s="200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</row>
    <row r="235" ht="15.75" customHeight="1">
      <c r="A235" s="200"/>
      <c r="B235" s="528"/>
      <c r="C235" s="528"/>
      <c r="D235" s="529"/>
      <c r="E235" s="200"/>
      <c r="F235" s="200"/>
      <c r="G235" s="200"/>
      <c r="H235" s="200"/>
      <c r="I235" s="200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</row>
    <row r="236" ht="15.75" customHeight="1">
      <c r="A236" s="200"/>
      <c r="B236" s="528"/>
      <c r="C236" s="528"/>
      <c r="D236" s="529"/>
      <c r="E236" s="200"/>
      <c r="F236" s="200"/>
      <c r="G236" s="200"/>
      <c r="H236" s="200"/>
      <c r="I236" s="200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</row>
    <row r="237" ht="15.75" customHeight="1">
      <c r="A237" s="200"/>
      <c r="B237" s="528"/>
      <c r="C237" s="528"/>
      <c r="D237" s="529"/>
      <c r="E237" s="200"/>
      <c r="F237" s="200"/>
      <c r="G237" s="200"/>
      <c r="H237" s="200"/>
      <c r="I237" s="200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</row>
    <row r="238" ht="15.75" customHeight="1">
      <c r="A238" s="200"/>
      <c r="B238" s="528"/>
      <c r="C238" s="528"/>
      <c r="D238" s="529"/>
      <c r="E238" s="200"/>
      <c r="F238" s="200"/>
      <c r="G238" s="200"/>
      <c r="H238" s="200"/>
      <c r="I238" s="200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</row>
    <row r="239" ht="15.75" customHeight="1">
      <c r="A239" s="200"/>
      <c r="B239" s="528"/>
      <c r="C239" s="528"/>
      <c r="D239" s="529"/>
      <c r="E239" s="200"/>
      <c r="F239" s="200"/>
      <c r="G239" s="200"/>
      <c r="H239" s="200"/>
      <c r="I239" s="200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</row>
    <row r="240" ht="15.75" customHeight="1">
      <c r="A240" s="200"/>
      <c r="B240" s="528"/>
      <c r="C240" s="528"/>
      <c r="D240" s="529"/>
      <c r="E240" s="200"/>
      <c r="F240" s="200"/>
      <c r="G240" s="200"/>
      <c r="H240" s="200"/>
      <c r="I240" s="200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</row>
    <row r="241" ht="15.75" customHeight="1">
      <c r="A241" s="200"/>
      <c r="B241" s="528"/>
      <c r="C241" s="528"/>
      <c r="D241" s="529"/>
      <c r="E241" s="200"/>
      <c r="F241" s="200"/>
      <c r="G241" s="200"/>
      <c r="H241" s="200"/>
      <c r="I241" s="200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</row>
    <row r="242" ht="15.75" customHeight="1">
      <c r="A242" s="200"/>
      <c r="B242" s="528"/>
      <c r="C242" s="528"/>
      <c r="D242" s="529"/>
      <c r="E242" s="200"/>
      <c r="F242" s="200"/>
      <c r="G242" s="200"/>
      <c r="H242" s="200"/>
      <c r="I242" s="200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</row>
    <row r="243" ht="15.75" customHeight="1">
      <c r="A243" s="200"/>
      <c r="B243" s="528"/>
      <c r="C243" s="528"/>
      <c r="D243" s="529"/>
      <c r="E243" s="200"/>
      <c r="F243" s="200"/>
      <c r="G243" s="200"/>
      <c r="H243" s="200"/>
      <c r="I243" s="200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</row>
    <row r="244" ht="15.75" customHeight="1">
      <c r="A244" s="200"/>
      <c r="B244" s="528"/>
      <c r="C244" s="528"/>
      <c r="D244" s="529"/>
      <c r="E244" s="200"/>
      <c r="F244" s="200"/>
      <c r="G244" s="200"/>
      <c r="H244" s="200"/>
      <c r="I244" s="200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</row>
    <row r="245" ht="15.75" customHeight="1">
      <c r="A245" s="200"/>
      <c r="B245" s="528"/>
      <c r="C245" s="528"/>
      <c r="D245" s="529"/>
      <c r="E245" s="200"/>
      <c r="F245" s="200"/>
      <c r="G245" s="200"/>
      <c r="H245" s="200"/>
      <c r="I245" s="200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</row>
    <row r="246" ht="15.75" customHeight="1">
      <c r="A246" s="200"/>
      <c r="B246" s="528"/>
      <c r="C246" s="528"/>
      <c r="D246" s="529"/>
      <c r="E246" s="200"/>
      <c r="F246" s="200"/>
      <c r="G246" s="200"/>
      <c r="H246" s="200"/>
      <c r="I246" s="200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</row>
    <row r="247" ht="15.75" customHeight="1">
      <c r="A247" s="200"/>
      <c r="B247" s="528"/>
      <c r="C247" s="528"/>
      <c r="D247" s="529"/>
      <c r="E247" s="200"/>
      <c r="F247" s="200"/>
      <c r="G247" s="200"/>
      <c r="H247" s="200"/>
      <c r="I247" s="200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</row>
    <row r="248" ht="15.75" customHeight="1">
      <c r="A248" s="200"/>
      <c r="B248" s="528"/>
      <c r="C248" s="528"/>
      <c r="D248" s="529"/>
      <c r="E248" s="200"/>
      <c r="F248" s="200"/>
      <c r="G248" s="200"/>
      <c r="H248" s="200"/>
      <c r="I248" s="200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</row>
    <row r="249" ht="15.75" customHeight="1">
      <c r="A249" s="200"/>
      <c r="B249" s="528"/>
      <c r="C249" s="528"/>
      <c r="D249" s="529"/>
      <c r="E249" s="200"/>
      <c r="F249" s="200"/>
      <c r="G249" s="200"/>
      <c r="H249" s="200"/>
      <c r="I249" s="200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</row>
    <row r="250" ht="15.75" customHeight="1">
      <c r="A250" s="200"/>
      <c r="B250" s="528"/>
      <c r="C250" s="528"/>
      <c r="D250" s="529"/>
      <c r="E250" s="200"/>
      <c r="F250" s="200"/>
      <c r="G250" s="200"/>
      <c r="H250" s="200"/>
      <c r="I250" s="200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</row>
    <row r="251" ht="15.75" customHeight="1">
      <c r="A251" s="200"/>
      <c r="B251" s="528"/>
      <c r="C251" s="528"/>
      <c r="D251" s="529"/>
      <c r="E251" s="200"/>
      <c r="F251" s="200"/>
      <c r="G251" s="200"/>
      <c r="H251" s="200"/>
      <c r="I251" s="200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</row>
    <row r="252" ht="15.75" customHeight="1">
      <c r="A252" s="200"/>
      <c r="B252" s="528"/>
      <c r="C252" s="528"/>
      <c r="D252" s="529"/>
      <c r="E252" s="200"/>
      <c r="F252" s="200"/>
      <c r="G252" s="200"/>
      <c r="H252" s="200"/>
      <c r="I252" s="200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</row>
  </sheetData>
  <mergeCells count="32"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CQ2:CS2"/>
    <mergeCell ref="CT2:CV2"/>
    <mergeCell ref="CW2:CY2"/>
    <mergeCell ref="CZ2:DB2"/>
    <mergeCell ref="BV2:BX2"/>
    <mergeCell ref="BY2:CA2"/>
    <mergeCell ref="CB2:CD2"/>
    <mergeCell ref="CE2:CG2"/>
    <mergeCell ref="CH2:CJ2"/>
    <mergeCell ref="CK2:CM2"/>
    <mergeCell ref="CN2:CP2"/>
  </mergeCells>
  <conditionalFormatting sqref="D40:D41 D43:D47 D49:D50">
    <cfRule type="expression" dxfId="2" priority="1">
      <formula>$A$21:$J$34="PAID"</formula>
    </cfRule>
  </conditionalFormatting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29"/>
    <col customWidth="1" min="2" max="2" width="8.57"/>
    <col customWidth="1" min="4" max="4" width="8.43"/>
    <col customWidth="1" min="5" max="5" width="12.29"/>
    <col customWidth="1" min="7" max="7" width="13.29"/>
    <col customWidth="1" min="8" max="8" width="20.43"/>
    <col customWidth="1" min="9" max="9" width="41.43"/>
    <col customWidth="1" min="10" max="10" width="10.57"/>
    <col customWidth="1" min="11" max="11" width="12.14"/>
    <col customWidth="1" min="12" max="12" width="13.14"/>
    <col customWidth="1" min="13" max="13" width="12.14"/>
    <col customWidth="1" min="14" max="14" width="11.14"/>
    <col customWidth="1" min="15" max="15" width="10.71"/>
    <col customWidth="1" min="16" max="16" width="15.57"/>
    <col customWidth="1" min="17" max="17" width="8.0"/>
    <col customWidth="1" min="18" max="18" width="18.0"/>
    <col customWidth="1" min="19" max="28" width="8.0"/>
  </cols>
  <sheetData>
    <row r="1" ht="24.0" customHeight="1">
      <c r="A1" s="232" t="s">
        <v>108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</row>
    <row r="2" ht="18.75" customHeight="1">
      <c r="A2" s="236" t="s">
        <v>111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</row>
    <row r="3" ht="45.0" customHeight="1">
      <c r="A3" s="237" t="s">
        <v>2</v>
      </c>
      <c r="B3" s="238" t="s">
        <v>113</v>
      </c>
      <c r="C3" s="238"/>
      <c r="D3" s="239" t="s">
        <v>114</v>
      </c>
      <c r="E3" s="240" t="s">
        <v>115</v>
      </c>
      <c r="F3" s="239" t="s">
        <v>116</v>
      </c>
      <c r="G3" s="240" t="s">
        <v>117</v>
      </c>
      <c r="H3" s="239" t="s">
        <v>118</v>
      </c>
      <c r="I3" s="239" t="s">
        <v>119</v>
      </c>
      <c r="J3" s="239" t="s">
        <v>120</v>
      </c>
      <c r="K3" s="239" t="s">
        <v>121</v>
      </c>
      <c r="L3" s="241" t="s">
        <v>122</v>
      </c>
      <c r="M3" s="240" t="s">
        <v>123</v>
      </c>
      <c r="N3" s="240" t="s">
        <v>124</v>
      </c>
      <c r="O3" s="239" t="s">
        <v>113</v>
      </c>
      <c r="P3" s="241" t="s">
        <v>125</v>
      </c>
    </row>
    <row r="4">
      <c r="A4" s="243">
        <f t="array" ref="A4:A110">SEQUENCE(COUNTA(D4:D1018),1)</f>
        <v>1</v>
      </c>
      <c r="B4" s="244" t="b">
        <v>1</v>
      </c>
      <c r="C4" s="248" t="str">
        <f t="shared" ref="C4:C122" si="1">IF(B4=TRUE,"RECEIVED","PENDING")</f>
        <v>RECEIVED</v>
      </c>
      <c r="D4" s="249">
        <v>46204.0</v>
      </c>
      <c r="E4" s="251" t="s">
        <v>127</v>
      </c>
      <c r="F4" s="251" t="s">
        <v>128</v>
      </c>
      <c r="G4" s="251" t="s">
        <v>129</v>
      </c>
      <c r="H4" s="251" t="s">
        <v>130</v>
      </c>
      <c r="I4" s="251" t="s">
        <v>131</v>
      </c>
      <c r="J4" s="251">
        <v>4200.0</v>
      </c>
      <c r="K4" s="251"/>
      <c r="L4" s="255"/>
      <c r="M4" s="257">
        <f t="shared" ref="M4:M122" si="2">J4+K4+L4</f>
        <v>4200</v>
      </c>
      <c r="N4" s="258"/>
      <c r="O4" s="258"/>
      <c r="P4" s="255"/>
    </row>
    <row r="5">
      <c r="A5" s="260">
        <v>2.0</v>
      </c>
      <c r="B5" s="244" t="b">
        <v>0</v>
      </c>
      <c r="C5" s="261" t="str">
        <f t="shared" si="1"/>
        <v>PENDING</v>
      </c>
      <c r="D5" s="263">
        <v>46204.0</v>
      </c>
      <c r="E5" s="267" t="s">
        <v>134</v>
      </c>
      <c r="F5" s="267" t="s">
        <v>139</v>
      </c>
      <c r="G5" s="267" t="s">
        <v>140</v>
      </c>
      <c r="H5" s="267" t="s">
        <v>130</v>
      </c>
      <c r="I5" s="267" t="s">
        <v>143</v>
      </c>
      <c r="J5" s="267">
        <v>1000.0</v>
      </c>
      <c r="K5" s="267"/>
      <c r="L5" s="261"/>
      <c r="M5" s="257">
        <f t="shared" si="2"/>
        <v>1000</v>
      </c>
      <c r="N5" s="261"/>
      <c r="O5" s="261"/>
      <c r="P5" s="261"/>
    </row>
    <row r="6">
      <c r="A6" s="261">
        <v>3.0</v>
      </c>
      <c r="B6" s="244" t="b">
        <v>0</v>
      </c>
      <c r="C6" s="276" t="str">
        <f t="shared" si="1"/>
        <v>PENDING</v>
      </c>
      <c r="D6" s="263">
        <v>46204.0</v>
      </c>
      <c r="E6" s="267" t="s">
        <v>149</v>
      </c>
      <c r="F6" s="267" t="s">
        <v>150</v>
      </c>
      <c r="G6" s="267" t="s">
        <v>151</v>
      </c>
      <c r="H6" s="267" t="s">
        <v>152</v>
      </c>
      <c r="I6" s="267" t="s">
        <v>153</v>
      </c>
      <c r="J6" s="261"/>
      <c r="K6" s="267"/>
      <c r="L6" s="261"/>
      <c r="M6" s="257">
        <f t="shared" si="2"/>
        <v>0</v>
      </c>
      <c r="N6" s="261"/>
      <c r="O6" s="261"/>
      <c r="P6" s="261"/>
    </row>
    <row r="7">
      <c r="A7" s="261">
        <v>4.0</v>
      </c>
      <c r="B7" s="244" t="b">
        <v>0</v>
      </c>
      <c r="C7" s="284" t="str">
        <f t="shared" si="1"/>
        <v>PENDING</v>
      </c>
      <c r="D7" s="263">
        <v>46205.0</v>
      </c>
      <c r="E7" s="267" t="s">
        <v>158</v>
      </c>
      <c r="F7" s="267" t="s">
        <v>139</v>
      </c>
      <c r="G7" s="267" t="s">
        <v>159</v>
      </c>
      <c r="H7" s="267" t="s">
        <v>130</v>
      </c>
      <c r="I7" s="267" t="s">
        <v>131</v>
      </c>
      <c r="J7" s="267">
        <v>2000.0</v>
      </c>
      <c r="K7" s="267"/>
      <c r="L7" s="261"/>
      <c r="M7" s="257">
        <f t="shared" si="2"/>
        <v>2000</v>
      </c>
      <c r="N7" s="261"/>
      <c r="O7" s="261"/>
      <c r="P7" s="261"/>
    </row>
    <row r="8">
      <c r="A8" s="261">
        <v>5.0</v>
      </c>
      <c r="B8" s="244" t="b">
        <v>0</v>
      </c>
      <c r="C8" s="284" t="str">
        <f t="shared" si="1"/>
        <v>PENDING</v>
      </c>
      <c r="D8" s="263">
        <v>46205.0</v>
      </c>
      <c r="E8" s="267" t="s">
        <v>170</v>
      </c>
      <c r="F8" s="267" t="s">
        <v>150</v>
      </c>
      <c r="G8" s="267" t="s">
        <v>172</v>
      </c>
      <c r="H8" s="267" t="s">
        <v>173</v>
      </c>
      <c r="I8" s="267" t="s">
        <v>174</v>
      </c>
      <c r="J8" s="261"/>
      <c r="K8" s="267"/>
      <c r="L8" s="261"/>
      <c r="M8" s="257">
        <f t="shared" si="2"/>
        <v>0</v>
      </c>
      <c r="N8" s="261"/>
      <c r="O8" s="261"/>
      <c r="P8" s="261"/>
    </row>
    <row r="9">
      <c r="A9" s="261">
        <v>6.0</v>
      </c>
      <c r="B9" s="244" t="b">
        <v>0</v>
      </c>
      <c r="C9" s="284" t="str">
        <f t="shared" si="1"/>
        <v>PENDING</v>
      </c>
      <c r="D9" s="263">
        <v>46205.0</v>
      </c>
      <c r="E9" s="267" t="s">
        <v>179</v>
      </c>
      <c r="F9" s="267" t="s">
        <v>139</v>
      </c>
      <c r="G9" s="267" t="s">
        <v>140</v>
      </c>
      <c r="H9" s="267" t="s">
        <v>181</v>
      </c>
      <c r="I9" s="267" t="s">
        <v>183</v>
      </c>
      <c r="J9" s="267">
        <v>1500.0</v>
      </c>
      <c r="K9" s="267"/>
      <c r="L9" s="261"/>
      <c r="M9" s="257">
        <f t="shared" si="2"/>
        <v>1500</v>
      </c>
      <c r="N9" s="261"/>
      <c r="O9" s="261"/>
      <c r="P9" s="261"/>
    </row>
    <row r="10">
      <c r="A10" s="261">
        <v>7.0</v>
      </c>
      <c r="B10" s="244" t="b">
        <v>0</v>
      </c>
      <c r="C10" s="284" t="str">
        <f t="shared" si="1"/>
        <v>PENDING</v>
      </c>
      <c r="D10" s="263">
        <v>46205.0</v>
      </c>
      <c r="E10" s="267" t="s">
        <v>187</v>
      </c>
      <c r="F10" s="267" t="s">
        <v>139</v>
      </c>
      <c r="G10" s="267" t="s">
        <v>140</v>
      </c>
      <c r="H10" s="267" t="s">
        <v>188</v>
      </c>
      <c r="I10" s="267" t="s">
        <v>189</v>
      </c>
      <c r="J10" s="267">
        <v>700.0</v>
      </c>
      <c r="K10" s="261"/>
      <c r="L10" s="261"/>
      <c r="M10" s="257">
        <f t="shared" si="2"/>
        <v>700</v>
      </c>
      <c r="N10" s="261"/>
      <c r="O10" s="261"/>
      <c r="P10" s="261"/>
    </row>
    <row r="11">
      <c r="A11" s="261">
        <v>8.0</v>
      </c>
      <c r="B11" s="244" t="b">
        <v>0</v>
      </c>
      <c r="C11" s="284" t="str">
        <f t="shared" si="1"/>
        <v>PENDING</v>
      </c>
      <c r="D11" s="263">
        <v>46206.0</v>
      </c>
      <c r="E11" s="267" t="s">
        <v>192</v>
      </c>
      <c r="F11" s="267" t="s">
        <v>139</v>
      </c>
      <c r="G11" s="267" t="s">
        <v>140</v>
      </c>
      <c r="H11" s="267" t="s">
        <v>130</v>
      </c>
      <c r="I11" s="267" t="s">
        <v>194</v>
      </c>
      <c r="J11" s="267">
        <v>1000.0</v>
      </c>
      <c r="K11" s="267"/>
      <c r="L11" s="261"/>
      <c r="M11" s="257">
        <f t="shared" si="2"/>
        <v>1000</v>
      </c>
      <c r="N11" s="261"/>
      <c r="O11" s="261"/>
      <c r="P11" s="261"/>
    </row>
    <row r="12">
      <c r="A12" s="261">
        <v>9.0</v>
      </c>
      <c r="B12" s="244" t="b">
        <v>0</v>
      </c>
      <c r="C12" s="284" t="str">
        <f t="shared" si="1"/>
        <v>PENDING</v>
      </c>
      <c r="D12" s="263">
        <v>46206.0</v>
      </c>
      <c r="E12" s="267" t="s">
        <v>198</v>
      </c>
      <c r="F12" s="267" t="s">
        <v>200</v>
      </c>
      <c r="G12" s="267" t="s">
        <v>201</v>
      </c>
      <c r="H12" s="267" t="s">
        <v>202</v>
      </c>
      <c r="I12" s="267" t="s">
        <v>183</v>
      </c>
      <c r="J12" s="267">
        <v>2000.0</v>
      </c>
      <c r="K12" s="267"/>
      <c r="L12" s="261"/>
      <c r="M12" s="257">
        <f t="shared" si="2"/>
        <v>2000</v>
      </c>
      <c r="N12" s="261"/>
      <c r="O12" s="261"/>
      <c r="P12" s="261"/>
    </row>
    <row r="13">
      <c r="A13" s="261">
        <v>10.0</v>
      </c>
      <c r="B13" s="244" t="b">
        <v>0</v>
      </c>
      <c r="C13" s="284" t="str">
        <f t="shared" si="1"/>
        <v>PENDING</v>
      </c>
      <c r="D13" s="263">
        <v>46206.0</v>
      </c>
      <c r="E13" s="267" t="s">
        <v>205</v>
      </c>
      <c r="F13" s="267" t="s">
        <v>200</v>
      </c>
      <c r="G13" s="267" t="s">
        <v>207</v>
      </c>
      <c r="H13" s="267" t="s">
        <v>208</v>
      </c>
      <c r="I13" s="267" t="s">
        <v>209</v>
      </c>
      <c r="J13" s="267">
        <v>9000.0</v>
      </c>
      <c r="K13" s="267"/>
      <c r="L13" s="261"/>
      <c r="M13" s="257">
        <f t="shared" si="2"/>
        <v>9000</v>
      </c>
      <c r="N13" s="261"/>
      <c r="O13" s="261"/>
      <c r="P13" s="261"/>
    </row>
    <row r="14">
      <c r="A14" s="261">
        <v>11.0</v>
      </c>
      <c r="B14" s="244" t="b">
        <v>0</v>
      </c>
      <c r="C14" s="284" t="str">
        <f t="shared" si="1"/>
        <v>PENDING</v>
      </c>
      <c r="D14" s="263">
        <v>46207.0</v>
      </c>
      <c r="E14" s="267" t="s">
        <v>213</v>
      </c>
      <c r="F14" s="267" t="s">
        <v>139</v>
      </c>
      <c r="G14" s="267" t="s">
        <v>140</v>
      </c>
      <c r="H14" s="267" t="s">
        <v>202</v>
      </c>
      <c r="I14" s="267" t="s">
        <v>215</v>
      </c>
      <c r="J14" s="267">
        <v>1500.0</v>
      </c>
      <c r="K14" s="267"/>
      <c r="L14" s="261"/>
      <c r="M14" s="257">
        <f t="shared" si="2"/>
        <v>1500</v>
      </c>
      <c r="N14" s="261"/>
      <c r="O14" s="261"/>
      <c r="P14" s="261"/>
    </row>
    <row r="15">
      <c r="A15" s="261">
        <v>12.0</v>
      </c>
      <c r="B15" s="244" t="b">
        <v>1</v>
      </c>
      <c r="C15" s="284" t="str">
        <f t="shared" si="1"/>
        <v>RECEIVED</v>
      </c>
      <c r="D15" s="263">
        <v>46207.0</v>
      </c>
      <c r="E15" s="267" t="s">
        <v>222</v>
      </c>
      <c r="F15" s="267" t="s">
        <v>128</v>
      </c>
      <c r="G15" s="267" t="s">
        <v>224</v>
      </c>
      <c r="H15" s="267" t="s">
        <v>130</v>
      </c>
      <c r="I15" s="267" t="s">
        <v>194</v>
      </c>
      <c r="J15" s="267">
        <v>1575.0</v>
      </c>
      <c r="K15" s="267"/>
      <c r="L15" s="261"/>
      <c r="M15" s="257">
        <f t="shared" si="2"/>
        <v>1575</v>
      </c>
      <c r="N15" s="261"/>
      <c r="O15" s="261"/>
      <c r="P15" s="261"/>
    </row>
    <row r="16">
      <c r="A16" s="261">
        <v>13.0</v>
      </c>
      <c r="B16" s="244" t="b">
        <v>0</v>
      </c>
      <c r="C16" s="284" t="str">
        <f t="shared" si="1"/>
        <v>PENDING</v>
      </c>
      <c r="D16" s="263">
        <v>46207.0</v>
      </c>
      <c r="E16" s="267" t="s">
        <v>232</v>
      </c>
      <c r="F16" s="267" t="s">
        <v>128</v>
      </c>
      <c r="G16" s="267" t="s">
        <v>234</v>
      </c>
      <c r="H16" s="267" t="s">
        <v>202</v>
      </c>
      <c r="I16" s="267" t="s">
        <v>236</v>
      </c>
      <c r="J16" s="267">
        <v>2940.0</v>
      </c>
      <c r="K16" s="261"/>
      <c r="L16" s="261"/>
      <c r="M16" s="257">
        <f t="shared" si="2"/>
        <v>2940</v>
      </c>
      <c r="N16" s="261"/>
      <c r="O16" s="261"/>
      <c r="P16" s="261"/>
    </row>
    <row r="17">
      <c r="A17" s="261">
        <v>14.0</v>
      </c>
      <c r="B17" s="244" t="b">
        <v>0</v>
      </c>
      <c r="C17" s="284" t="str">
        <f t="shared" si="1"/>
        <v>PENDING</v>
      </c>
      <c r="D17" s="263">
        <v>46208.0</v>
      </c>
      <c r="E17" s="267" t="s">
        <v>241</v>
      </c>
      <c r="F17" s="267" t="s">
        <v>200</v>
      </c>
      <c r="G17" s="267" t="s">
        <v>201</v>
      </c>
      <c r="H17" s="267" t="s">
        <v>243</v>
      </c>
      <c r="I17" s="267" t="s">
        <v>244</v>
      </c>
      <c r="J17" s="267">
        <v>9000.0</v>
      </c>
      <c r="K17" s="261"/>
      <c r="L17" s="261"/>
      <c r="M17" s="257">
        <f t="shared" si="2"/>
        <v>9000</v>
      </c>
      <c r="N17" s="261"/>
      <c r="O17" s="261"/>
      <c r="P17" s="261"/>
    </row>
    <row r="18">
      <c r="A18" s="261">
        <v>15.0</v>
      </c>
      <c r="B18" s="244" t="b">
        <v>0</v>
      </c>
      <c r="C18" s="284" t="str">
        <f t="shared" si="1"/>
        <v>PENDING</v>
      </c>
      <c r="D18" s="263">
        <v>46208.0</v>
      </c>
      <c r="E18" s="267" t="s">
        <v>248</v>
      </c>
      <c r="F18" s="267"/>
      <c r="G18" s="267"/>
      <c r="H18" s="267"/>
      <c r="I18" s="267" t="s">
        <v>244</v>
      </c>
      <c r="J18" s="261"/>
      <c r="K18" s="267"/>
      <c r="L18" s="261"/>
      <c r="M18" s="257">
        <f t="shared" si="2"/>
        <v>0</v>
      </c>
      <c r="N18" s="261"/>
      <c r="O18" s="261"/>
      <c r="P18" s="261"/>
    </row>
    <row r="19">
      <c r="A19" s="261">
        <v>16.0</v>
      </c>
      <c r="B19" s="244" t="b">
        <v>0</v>
      </c>
      <c r="C19" s="284" t="str">
        <f t="shared" si="1"/>
        <v>PENDING</v>
      </c>
      <c r="D19" s="263">
        <v>46209.0</v>
      </c>
      <c r="E19" s="267" t="s">
        <v>254</v>
      </c>
      <c r="F19" s="267" t="s">
        <v>139</v>
      </c>
      <c r="G19" s="267" t="s">
        <v>140</v>
      </c>
      <c r="H19" s="267" t="s">
        <v>202</v>
      </c>
      <c r="I19" s="267" t="s">
        <v>256</v>
      </c>
      <c r="J19" s="267">
        <v>1500.0</v>
      </c>
      <c r="K19" s="267"/>
      <c r="L19" s="261"/>
      <c r="M19" s="257">
        <f t="shared" si="2"/>
        <v>1500</v>
      </c>
      <c r="N19" s="261"/>
      <c r="O19" s="261"/>
      <c r="P19" s="261"/>
    </row>
    <row r="20" ht="15.75" customHeight="1">
      <c r="A20" s="261">
        <v>17.0</v>
      </c>
      <c r="B20" s="244" t="b">
        <v>0</v>
      </c>
      <c r="C20" s="284" t="str">
        <f t="shared" si="1"/>
        <v>PENDING</v>
      </c>
      <c r="D20" s="263">
        <v>46209.0</v>
      </c>
      <c r="E20" s="267" t="s">
        <v>261</v>
      </c>
      <c r="F20" s="267" t="s">
        <v>128</v>
      </c>
      <c r="G20" s="267" t="s">
        <v>234</v>
      </c>
      <c r="H20" s="267" t="s">
        <v>202</v>
      </c>
      <c r="I20" s="267" t="s">
        <v>236</v>
      </c>
      <c r="J20" s="267">
        <v>2940.0</v>
      </c>
      <c r="K20" s="267"/>
      <c r="L20" s="261"/>
      <c r="M20" s="257">
        <f t="shared" si="2"/>
        <v>2940</v>
      </c>
      <c r="N20" s="261"/>
      <c r="O20" s="261"/>
      <c r="P20" s="261"/>
    </row>
    <row r="21" ht="15.75" customHeight="1">
      <c r="A21" s="261">
        <v>18.0</v>
      </c>
      <c r="B21" s="244" t="b">
        <v>1</v>
      </c>
      <c r="C21" s="284" t="str">
        <f t="shared" si="1"/>
        <v>RECEIVED</v>
      </c>
      <c r="D21" s="263">
        <v>46209.0</v>
      </c>
      <c r="E21" s="267" t="s">
        <v>267</v>
      </c>
      <c r="F21" s="267" t="s">
        <v>128</v>
      </c>
      <c r="G21" s="267" t="s">
        <v>129</v>
      </c>
      <c r="H21" s="267" t="s">
        <v>130</v>
      </c>
      <c r="I21" s="267" t="s">
        <v>131</v>
      </c>
      <c r="J21" s="267">
        <v>4200.0</v>
      </c>
      <c r="K21" s="267"/>
      <c r="L21" s="261"/>
      <c r="M21" s="257">
        <f t="shared" si="2"/>
        <v>4200</v>
      </c>
      <c r="N21" s="261"/>
      <c r="O21" s="261"/>
      <c r="P21" s="261"/>
    </row>
    <row r="22" ht="15.75" customHeight="1">
      <c r="A22" s="261">
        <v>19.0</v>
      </c>
      <c r="B22" s="244" t="b">
        <v>0</v>
      </c>
      <c r="C22" s="284" t="str">
        <f t="shared" si="1"/>
        <v>PENDING</v>
      </c>
      <c r="D22" s="263">
        <v>46209.0</v>
      </c>
      <c r="E22" s="267" t="s">
        <v>274</v>
      </c>
      <c r="F22" s="267" t="s">
        <v>276</v>
      </c>
      <c r="G22" s="267" t="s">
        <v>277</v>
      </c>
      <c r="H22" s="267" t="s">
        <v>130</v>
      </c>
      <c r="I22" s="267" t="s">
        <v>194</v>
      </c>
      <c r="J22" s="267">
        <v>2000.0</v>
      </c>
      <c r="K22" s="261"/>
      <c r="L22" s="261"/>
      <c r="M22" s="257">
        <f t="shared" si="2"/>
        <v>2000</v>
      </c>
      <c r="N22" s="261"/>
      <c r="O22" s="261"/>
      <c r="P22" s="261"/>
    </row>
    <row r="23" ht="15.75" customHeight="1">
      <c r="A23" s="261">
        <v>20.0</v>
      </c>
      <c r="B23" s="244" t="b">
        <v>0</v>
      </c>
      <c r="C23" s="284" t="str">
        <f t="shared" si="1"/>
        <v>PENDING</v>
      </c>
      <c r="D23" s="263">
        <v>46210.0</v>
      </c>
      <c r="E23" s="267" t="s">
        <v>282</v>
      </c>
      <c r="F23" s="267" t="s">
        <v>128</v>
      </c>
      <c r="G23" s="267" t="s">
        <v>283</v>
      </c>
      <c r="H23" s="267" t="s">
        <v>130</v>
      </c>
      <c r="I23" s="267" t="s">
        <v>131</v>
      </c>
      <c r="J23" s="267">
        <v>3675.0</v>
      </c>
      <c r="K23" s="261"/>
      <c r="L23" s="261"/>
      <c r="M23" s="257">
        <f t="shared" si="2"/>
        <v>3675</v>
      </c>
      <c r="N23" s="261"/>
      <c r="O23" s="261"/>
      <c r="P23" s="261"/>
    </row>
    <row r="24" ht="15.75" customHeight="1">
      <c r="A24" s="261">
        <v>21.0</v>
      </c>
      <c r="B24" s="244" t="b">
        <v>0</v>
      </c>
      <c r="C24" s="284" t="str">
        <f t="shared" si="1"/>
        <v>PENDING</v>
      </c>
      <c r="D24" s="263">
        <v>46211.0</v>
      </c>
      <c r="E24" s="267" t="s">
        <v>289</v>
      </c>
      <c r="F24" s="267" t="s">
        <v>139</v>
      </c>
      <c r="G24" s="267" t="s">
        <v>140</v>
      </c>
      <c r="H24" s="267" t="s">
        <v>290</v>
      </c>
      <c r="I24" s="267" t="s">
        <v>143</v>
      </c>
      <c r="J24" s="267">
        <v>1000.0</v>
      </c>
      <c r="K24" s="261"/>
      <c r="L24" s="261"/>
      <c r="M24" s="257">
        <f t="shared" si="2"/>
        <v>1000</v>
      </c>
      <c r="N24" s="261"/>
      <c r="O24" s="261"/>
      <c r="P24" s="261"/>
    </row>
    <row r="25" ht="15.75" customHeight="1">
      <c r="A25" s="261">
        <v>22.0</v>
      </c>
      <c r="B25" s="244" t="b">
        <v>1</v>
      </c>
      <c r="C25" s="284" t="str">
        <f t="shared" si="1"/>
        <v>RECEIVED</v>
      </c>
      <c r="D25" s="263">
        <v>46211.0</v>
      </c>
      <c r="E25" s="267" t="s">
        <v>295</v>
      </c>
      <c r="F25" s="267" t="s">
        <v>128</v>
      </c>
      <c r="G25" s="267" t="s">
        <v>296</v>
      </c>
      <c r="H25" s="267" t="s">
        <v>297</v>
      </c>
      <c r="I25" s="267" t="s">
        <v>183</v>
      </c>
      <c r="J25" s="267">
        <v>1890.0</v>
      </c>
      <c r="K25" s="261"/>
      <c r="L25" s="261"/>
      <c r="M25" s="257">
        <f t="shared" si="2"/>
        <v>1890</v>
      </c>
      <c r="N25" s="261"/>
      <c r="O25" s="261"/>
      <c r="P25" s="261"/>
    </row>
    <row r="26" ht="15.75" customHeight="1">
      <c r="A26" s="261">
        <v>23.0</v>
      </c>
      <c r="B26" s="244" t="b">
        <v>0</v>
      </c>
      <c r="C26" s="284" t="str">
        <f t="shared" si="1"/>
        <v>PENDING</v>
      </c>
      <c r="D26" s="263">
        <v>46212.0</v>
      </c>
      <c r="E26" s="267" t="s">
        <v>302</v>
      </c>
      <c r="F26" s="267" t="s">
        <v>139</v>
      </c>
      <c r="G26" s="267" t="s">
        <v>140</v>
      </c>
      <c r="H26" s="267" t="s">
        <v>130</v>
      </c>
      <c r="I26" s="267" t="s">
        <v>143</v>
      </c>
      <c r="J26" s="267">
        <v>1000.0</v>
      </c>
      <c r="K26" s="261"/>
      <c r="L26" s="261"/>
      <c r="M26" s="257">
        <f t="shared" si="2"/>
        <v>1000</v>
      </c>
      <c r="N26" s="261"/>
      <c r="O26" s="261"/>
      <c r="P26" s="261"/>
    </row>
    <row r="27" ht="15.75" customHeight="1">
      <c r="A27" s="261">
        <v>24.0</v>
      </c>
      <c r="B27" s="244" t="b">
        <v>0</v>
      </c>
      <c r="C27" s="284" t="str">
        <f t="shared" si="1"/>
        <v>PENDING</v>
      </c>
      <c r="D27" s="263">
        <v>46212.0</v>
      </c>
      <c r="E27" s="267" t="s">
        <v>308</v>
      </c>
      <c r="F27" s="267" t="s">
        <v>309</v>
      </c>
      <c r="G27" s="267" t="s">
        <v>311</v>
      </c>
      <c r="H27" s="267" t="s">
        <v>312</v>
      </c>
      <c r="I27" s="267" t="s">
        <v>313</v>
      </c>
      <c r="J27" s="267">
        <v>3500.0</v>
      </c>
      <c r="K27" s="261"/>
      <c r="L27" s="261"/>
      <c r="M27" s="257">
        <f t="shared" si="2"/>
        <v>3500</v>
      </c>
      <c r="N27" s="261"/>
      <c r="O27" s="261"/>
      <c r="P27" s="261"/>
    </row>
    <row r="28" ht="15.75" customHeight="1">
      <c r="A28" s="261">
        <v>25.0</v>
      </c>
      <c r="B28" s="244" t="b">
        <v>0</v>
      </c>
      <c r="C28" s="284" t="str">
        <f t="shared" si="1"/>
        <v>PENDING</v>
      </c>
      <c r="D28" s="263">
        <v>46213.0</v>
      </c>
      <c r="E28" s="267" t="s">
        <v>318</v>
      </c>
      <c r="F28" s="267" t="s">
        <v>276</v>
      </c>
      <c r="G28" s="267" t="s">
        <v>277</v>
      </c>
      <c r="H28" s="267" t="s">
        <v>320</v>
      </c>
      <c r="I28" s="267" t="s">
        <v>131</v>
      </c>
      <c r="J28" s="267">
        <v>2000.0</v>
      </c>
      <c r="K28" s="261"/>
      <c r="L28" s="261"/>
      <c r="M28" s="257">
        <f t="shared" si="2"/>
        <v>2000</v>
      </c>
      <c r="N28" s="261"/>
      <c r="O28" s="261"/>
      <c r="P28" s="261"/>
    </row>
    <row r="29" ht="15.75" customHeight="1">
      <c r="A29" s="261">
        <v>26.0</v>
      </c>
      <c r="B29" s="244" t="b">
        <v>0</v>
      </c>
      <c r="C29" s="284" t="str">
        <f t="shared" si="1"/>
        <v>PENDING</v>
      </c>
      <c r="D29" s="263">
        <v>46213.0</v>
      </c>
      <c r="E29" s="267" t="s">
        <v>323</v>
      </c>
      <c r="F29" s="267" t="s">
        <v>139</v>
      </c>
      <c r="G29" s="267" t="s">
        <v>140</v>
      </c>
      <c r="H29" s="267" t="s">
        <v>325</v>
      </c>
      <c r="I29" s="267" t="s">
        <v>236</v>
      </c>
      <c r="J29" s="267">
        <v>1500.0</v>
      </c>
      <c r="K29" s="261"/>
      <c r="L29" s="261"/>
      <c r="M29" s="257">
        <f t="shared" si="2"/>
        <v>1500</v>
      </c>
      <c r="N29" s="261"/>
      <c r="O29" s="261"/>
      <c r="P29" s="261"/>
    </row>
    <row r="30" ht="15.75" customHeight="1">
      <c r="A30" s="261">
        <v>27.0</v>
      </c>
      <c r="B30" s="244" t="b">
        <v>1</v>
      </c>
      <c r="C30" s="284" t="str">
        <f t="shared" si="1"/>
        <v>RECEIVED</v>
      </c>
      <c r="D30" s="263">
        <v>46213.0</v>
      </c>
      <c r="E30" s="267" t="s">
        <v>328</v>
      </c>
      <c r="F30" s="267" t="s">
        <v>128</v>
      </c>
      <c r="G30" s="267" t="s">
        <v>329</v>
      </c>
      <c r="H30" s="267" t="s">
        <v>290</v>
      </c>
      <c r="I30" s="267" t="s">
        <v>143</v>
      </c>
      <c r="J30" s="267">
        <v>2940.0</v>
      </c>
      <c r="K30" s="261"/>
      <c r="L30" s="261"/>
      <c r="M30" s="257">
        <f t="shared" si="2"/>
        <v>2940</v>
      </c>
      <c r="N30" s="261"/>
      <c r="O30" s="261"/>
      <c r="P30" s="261"/>
    </row>
    <row r="31" ht="15.75" customHeight="1">
      <c r="A31" s="261">
        <v>28.0</v>
      </c>
      <c r="B31" s="244" t="b">
        <v>1</v>
      </c>
      <c r="C31" s="284" t="str">
        <f t="shared" si="1"/>
        <v>RECEIVED</v>
      </c>
      <c r="D31" s="263">
        <v>46213.0</v>
      </c>
      <c r="E31" s="267" t="s">
        <v>332</v>
      </c>
      <c r="F31" s="267" t="s">
        <v>128</v>
      </c>
      <c r="G31" s="267" t="s">
        <v>329</v>
      </c>
      <c r="H31" s="267" t="s">
        <v>202</v>
      </c>
      <c r="I31" s="267" t="s">
        <v>334</v>
      </c>
      <c r="J31" s="267">
        <v>600.0</v>
      </c>
      <c r="K31" s="261"/>
      <c r="L31" s="261"/>
      <c r="M31" s="257">
        <f t="shared" si="2"/>
        <v>600</v>
      </c>
      <c r="N31" s="261"/>
      <c r="O31" s="261"/>
      <c r="P31" s="261"/>
    </row>
    <row r="32" ht="15.75" customHeight="1">
      <c r="A32" s="261">
        <v>29.0</v>
      </c>
      <c r="B32" s="244" t="b">
        <v>0</v>
      </c>
      <c r="C32" s="284" t="str">
        <f t="shared" si="1"/>
        <v>PENDING</v>
      </c>
      <c r="D32" s="263">
        <v>46214.0</v>
      </c>
      <c r="E32" s="267" t="s">
        <v>337</v>
      </c>
      <c r="F32" s="267" t="s">
        <v>128</v>
      </c>
      <c r="G32" s="267" t="s">
        <v>201</v>
      </c>
      <c r="H32" s="267" t="s">
        <v>297</v>
      </c>
      <c r="I32" s="267" t="s">
        <v>183</v>
      </c>
      <c r="J32" s="267">
        <v>2000.0</v>
      </c>
      <c r="K32" s="261"/>
      <c r="L32" s="261"/>
      <c r="M32" s="257">
        <f t="shared" si="2"/>
        <v>2000</v>
      </c>
      <c r="N32" s="261"/>
      <c r="O32" s="261"/>
      <c r="P32" s="261"/>
    </row>
    <row r="33" ht="15.75" customHeight="1">
      <c r="A33" s="261">
        <v>30.0</v>
      </c>
      <c r="B33" s="244" t="b">
        <v>0</v>
      </c>
      <c r="C33" s="284" t="str">
        <f t="shared" si="1"/>
        <v>PENDING</v>
      </c>
      <c r="D33" s="263">
        <v>46214.0</v>
      </c>
      <c r="E33" s="267" t="s">
        <v>340</v>
      </c>
      <c r="F33" s="267" t="s">
        <v>200</v>
      </c>
      <c r="G33" s="267" t="s">
        <v>277</v>
      </c>
      <c r="H33" s="267" t="s">
        <v>130</v>
      </c>
      <c r="I33" s="267" t="s">
        <v>194</v>
      </c>
      <c r="J33" s="267">
        <v>2000.0</v>
      </c>
      <c r="K33" s="261"/>
      <c r="L33" s="261"/>
      <c r="M33" s="257">
        <f t="shared" si="2"/>
        <v>2000</v>
      </c>
      <c r="N33" s="261"/>
      <c r="O33" s="261"/>
      <c r="P33" s="261"/>
    </row>
    <row r="34" ht="15.75" customHeight="1">
      <c r="A34" s="261">
        <v>31.0</v>
      </c>
      <c r="B34" s="244" t="b">
        <v>0</v>
      </c>
      <c r="C34" s="284" t="str">
        <f t="shared" si="1"/>
        <v>PENDING</v>
      </c>
      <c r="D34" s="263">
        <v>46214.0</v>
      </c>
      <c r="E34" s="267" t="s">
        <v>343</v>
      </c>
      <c r="F34" s="267" t="s">
        <v>139</v>
      </c>
      <c r="G34" s="267" t="s">
        <v>140</v>
      </c>
      <c r="H34" s="267" t="s">
        <v>344</v>
      </c>
      <c r="I34" s="267" t="s">
        <v>345</v>
      </c>
      <c r="J34" s="267">
        <v>700.0</v>
      </c>
      <c r="K34" s="261"/>
      <c r="L34" s="261"/>
      <c r="M34" s="257">
        <f t="shared" si="2"/>
        <v>700</v>
      </c>
      <c r="N34" s="261"/>
      <c r="O34" s="261"/>
      <c r="P34" s="261"/>
    </row>
    <row r="35" ht="15.75" customHeight="1">
      <c r="A35" s="261">
        <v>32.0</v>
      </c>
      <c r="B35" s="244" t="b">
        <v>0</v>
      </c>
      <c r="C35" s="284" t="str">
        <f t="shared" si="1"/>
        <v>PENDING</v>
      </c>
      <c r="D35" s="263">
        <v>46214.0</v>
      </c>
      <c r="E35" s="267" t="s">
        <v>349</v>
      </c>
      <c r="F35" s="267" t="s">
        <v>276</v>
      </c>
      <c r="G35" s="267" t="s">
        <v>277</v>
      </c>
      <c r="H35" s="267" t="s">
        <v>290</v>
      </c>
      <c r="I35" s="267" t="s">
        <v>194</v>
      </c>
      <c r="J35" s="267">
        <v>2000.0</v>
      </c>
      <c r="K35" s="261"/>
      <c r="L35" s="261"/>
      <c r="M35" s="257">
        <f t="shared" si="2"/>
        <v>2000</v>
      </c>
      <c r="N35" s="261"/>
      <c r="O35" s="261"/>
      <c r="P35" s="261"/>
    </row>
    <row r="36" ht="15.75" customHeight="1">
      <c r="A36" s="261">
        <v>33.0</v>
      </c>
      <c r="B36" s="244" t="b">
        <v>0</v>
      </c>
      <c r="C36" s="284" t="str">
        <f t="shared" si="1"/>
        <v>PENDING</v>
      </c>
      <c r="D36" s="310">
        <v>46214.0</v>
      </c>
      <c r="E36" s="312" t="s">
        <v>355</v>
      </c>
      <c r="F36" s="312" t="s">
        <v>150</v>
      </c>
      <c r="G36" s="312" t="s">
        <v>356</v>
      </c>
      <c r="H36" s="312" t="s">
        <v>357</v>
      </c>
      <c r="I36" s="312" t="s">
        <v>358</v>
      </c>
      <c r="J36" s="312">
        <v>0.0</v>
      </c>
      <c r="K36" s="316"/>
      <c r="L36" s="316"/>
      <c r="M36" s="317">
        <f t="shared" si="2"/>
        <v>0</v>
      </c>
      <c r="N36" s="316"/>
      <c r="O36" s="316"/>
      <c r="P36" s="316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</row>
    <row r="37" ht="15.75" customHeight="1">
      <c r="A37" s="261">
        <v>34.0</v>
      </c>
      <c r="B37" s="244" t="b">
        <v>0</v>
      </c>
      <c r="C37" s="284" t="str">
        <f t="shared" si="1"/>
        <v>PENDING</v>
      </c>
      <c r="D37" s="263">
        <v>46216.0</v>
      </c>
      <c r="E37" s="267" t="s">
        <v>364</v>
      </c>
      <c r="F37" s="267" t="s">
        <v>139</v>
      </c>
      <c r="G37" s="267" t="s">
        <v>140</v>
      </c>
      <c r="H37" s="267" t="s">
        <v>365</v>
      </c>
      <c r="I37" s="267" t="s">
        <v>345</v>
      </c>
      <c r="J37" s="267">
        <v>700.0</v>
      </c>
      <c r="K37" s="261"/>
      <c r="L37" s="261"/>
      <c r="M37" s="257">
        <f t="shared" si="2"/>
        <v>700</v>
      </c>
      <c r="N37" s="261"/>
      <c r="O37" s="261"/>
      <c r="P37" s="261"/>
    </row>
    <row r="38" ht="15.75" customHeight="1">
      <c r="A38" s="261">
        <v>35.0</v>
      </c>
      <c r="B38" s="244" t="b">
        <v>0</v>
      </c>
      <c r="C38" s="284" t="str">
        <f t="shared" si="1"/>
        <v>PENDING</v>
      </c>
      <c r="D38" s="263">
        <v>46216.0</v>
      </c>
      <c r="E38" s="267" t="s">
        <v>369</v>
      </c>
      <c r="F38" s="267" t="s">
        <v>276</v>
      </c>
      <c r="G38" s="267" t="s">
        <v>277</v>
      </c>
      <c r="H38" s="267" t="s">
        <v>297</v>
      </c>
      <c r="I38" s="267" t="s">
        <v>183</v>
      </c>
      <c r="J38" s="267">
        <v>2000.0</v>
      </c>
      <c r="K38" s="261"/>
      <c r="L38" s="261"/>
      <c r="M38" s="257">
        <f t="shared" si="2"/>
        <v>2000</v>
      </c>
      <c r="N38" s="261"/>
      <c r="O38" s="261"/>
      <c r="P38" s="261"/>
    </row>
    <row r="39" ht="15.75" customHeight="1">
      <c r="A39" s="261">
        <v>36.0</v>
      </c>
      <c r="B39" s="244" t="b">
        <v>1</v>
      </c>
      <c r="C39" s="284" t="str">
        <f t="shared" si="1"/>
        <v>RECEIVED</v>
      </c>
      <c r="D39" s="263">
        <v>46216.0</v>
      </c>
      <c r="E39" s="267" t="s">
        <v>375</v>
      </c>
      <c r="F39" s="267" t="s">
        <v>128</v>
      </c>
      <c r="G39" s="267" t="s">
        <v>376</v>
      </c>
      <c r="H39" s="267" t="s">
        <v>202</v>
      </c>
      <c r="I39" s="267" t="s">
        <v>236</v>
      </c>
      <c r="J39" s="267">
        <v>1890.0</v>
      </c>
      <c r="K39" s="261"/>
      <c r="L39" s="261"/>
      <c r="M39" s="257">
        <f t="shared" si="2"/>
        <v>1890</v>
      </c>
      <c r="N39" s="261"/>
      <c r="O39" s="261"/>
      <c r="P39" s="261"/>
    </row>
    <row r="40" ht="15.75" customHeight="1">
      <c r="A40" s="261">
        <v>37.0</v>
      </c>
      <c r="B40" s="244" t="b">
        <v>0</v>
      </c>
      <c r="C40" s="284" t="str">
        <f t="shared" si="1"/>
        <v>PENDING</v>
      </c>
      <c r="D40" s="263">
        <v>46216.0</v>
      </c>
      <c r="E40" s="267" t="s">
        <v>385</v>
      </c>
      <c r="F40" s="267" t="s">
        <v>139</v>
      </c>
      <c r="G40" s="267" t="s">
        <v>140</v>
      </c>
      <c r="H40" s="267" t="s">
        <v>387</v>
      </c>
      <c r="I40" s="267" t="s">
        <v>388</v>
      </c>
      <c r="J40" s="267">
        <v>2000.0</v>
      </c>
      <c r="K40" s="261"/>
      <c r="L40" s="261"/>
      <c r="M40" s="257">
        <f t="shared" si="2"/>
        <v>2000</v>
      </c>
      <c r="N40" s="261"/>
      <c r="O40" s="261"/>
      <c r="P40" s="261"/>
    </row>
    <row r="41" ht="15.75" customHeight="1">
      <c r="A41" s="261">
        <v>38.0</v>
      </c>
      <c r="B41" s="244" t="b">
        <v>0</v>
      </c>
      <c r="C41" s="284" t="str">
        <f t="shared" si="1"/>
        <v>PENDING</v>
      </c>
      <c r="D41" s="263">
        <v>46216.0</v>
      </c>
      <c r="E41" s="267" t="s">
        <v>390</v>
      </c>
      <c r="F41" s="267" t="s">
        <v>128</v>
      </c>
      <c r="G41" s="267" t="s">
        <v>129</v>
      </c>
      <c r="H41" s="267" t="s">
        <v>290</v>
      </c>
      <c r="I41" s="267" t="s">
        <v>131</v>
      </c>
      <c r="J41" s="267">
        <v>4200.0</v>
      </c>
      <c r="K41" s="261"/>
      <c r="L41" s="261"/>
      <c r="M41" s="257">
        <f t="shared" si="2"/>
        <v>4200</v>
      </c>
      <c r="N41" s="261"/>
      <c r="O41" s="261"/>
      <c r="P41" s="261"/>
    </row>
    <row r="42" ht="15.75" customHeight="1">
      <c r="A42" s="261">
        <v>39.0</v>
      </c>
      <c r="B42" s="244" t="b">
        <v>0</v>
      </c>
      <c r="C42" s="284" t="str">
        <f t="shared" si="1"/>
        <v>PENDING</v>
      </c>
      <c r="D42" s="263">
        <v>46216.0</v>
      </c>
      <c r="E42" s="267" t="s">
        <v>396</v>
      </c>
      <c r="F42" s="267" t="s">
        <v>128</v>
      </c>
      <c r="G42" s="267" t="s">
        <v>397</v>
      </c>
      <c r="H42" s="267" t="s">
        <v>398</v>
      </c>
      <c r="I42" s="267" t="s">
        <v>244</v>
      </c>
      <c r="J42" s="267">
        <v>3500.0</v>
      </c>
      <c r="K42" s="261"/>
      <c r="L42" s="261"/>
      <c r="M42" s="257">
        <f t="shared" si="2"/>
        <v>3500</v>
      </c>
      <c r="N42" s="261"/>
      <c r="O42" s="261"/>
      <c r="P42" s="261"/>
    </row>
    <row r="43" ht="15.75" customHeight="1">
      <c r="A43" s="261">
        <v>40.0</v>
      </c>
      <c r="B43" s="244" t="b">
        <v>0</v>
      </c>
      <c r="C43" s="284" t="str">
        <f t="shared" si="1"/>
        <v>PENDING</v>
      </c>
      <c r="D43" s="263">
        <v>46217.0</v>
      </c>
      <c r="E43" s="267" t="s">
        <v>401</v>
      </c>
      <c r="F43" s="267" t="s">
        <v>128</v>
      </c>
      <c r="G43" s="267" t="s">
        <v>234</v>
      </c>
      <c r="H43" s="267" t="s">
        <v>325</v>
      </c>
      <c r="I43" s="267" t="s">
        <v>236</v>
      </c>
      <c r="J43" s="267">
        <v>2940.0</v>
      </c>
      <c r="K43" s="261"/>
      <c r="L43" s="261"/>
      <c r="M43" s="257">
        <f t="shared" si="2"/>
        <v>2940</v>
      </c>
      <c r="N43" s="261"/>
      <c r="O43" s="261"/>
      <c r="P43" s="261"/>
    </row>
    <row r="44" ht="15.75" customHeight="1">
      <c r="A44" s="261">
        <v>41.0</v>
      </c>
      <c r="B44" s="244" t="b">
        <v>0</v>
      </c>
      <c r="C44" s="284" t="str">
        <f t="shared" si="1"/>
        <v>PENDING</v>
      </c>
      <c r="D44" s="263">
        <v>46217.0</v>
      </c>
      <c r="E44" s="267" t="s">
        <v>406</v>
      </c>
      <c r="F44" s="267" t="s">
        <v>139</v>
      </c>
      <c r="G44" s="267" t="s">
        <v>140</v>
      </c>
      <c r="H44" s="267" t="s">
        <v>202</v>
      </c>
      <c r="I44" s="267" t="s">
        <v>215</v>
      </c>
      <c r="J44" s="267">
        <v>1500.0</v>
      </c>
      <c r="K44" s="261"/>
      <c r="L44" s="261"/>
      <c r="M44" s="257">
        <f t="shared" si="2"/>
        <v>1500</v>
      </c>
      <c r="N44" s="261"/>
      <c r="O44" s="261"/>
      <c r="P44" s="261"/>
    </row>
    <row r="45" ht="15.75" customHeight="1">
      <c r="A45" s="261">
        <v>42.0</v>
      </c>
      <c r="B45" s="244" t="b">
        <v>0</v>
      </c>
      <c r="C45" s="284" t="str">
        <f t="shared" si="1"/>
        <v>PENDING</v>
      </c>
      <c r="D45" s="263">
        <v>46217.0</v>
      </c>
      <c r="E45" s="320" t="s">
        <v>411</v>
      </c>
      <c r="F45" s="267" t="s">
        <v>128</v>
      </c>
      <c r="G45" s="267" t="s">
        <v>412</v>
      </c>
      <c r="H45" s="267" t="s">
        <v>290</v>
      </c>
      <c r="I45" s="267" t="s">
        <v>143</v>
      </c>
      <c r="J45" s="267">
        <v>0.0</v>
      </c>
      <c r="K45" s="261"/>
      <c r="L45" s="261"/>
      <c r="M45" s="257">
        <f t="shared" si="2"/>
        <v>0</v>
      </c>
      <c r="N45" s="261"/>
      <c r="O45" s="261"/>
      <c r="P45" s="261"/>
    </row>
    <row r="46" ht="15.75" customHeight="1">
      <c r="A46" s="261">
        <v>43.0</v>
      </c>
      <c r="B46" s="244" t="b">
        <v>0</v>
      </c>
      <c r="C46" s="284" t="str">
        <f t="shared" si="1"/>
        <v>PENDING</v>
      </c>
      <c r="D46" s="263">
        <v>46218.0</v>
      </c>
      <c r="E46" s="267" t="s">
        <v>419</v>
      </c>
      <c r="F46" s="267" t="s">
        <v>276</v>
      </c>
      <c r="G46" s="267" t="s">
        <v>277</v>
      </c>
      <c r="H46" s="267" t="s">
        <v>290</v>
      </c>
      <c r="I46" s="267" t="s">
        <v>194</v>
      </c>
      <c r="J46" s="267">
        <v>2000.0</v>
      </c>
      <c r="K46" s="261"/>
      <c r="L46" s="261"/>
      <c r="M46" s="257">
        <f t="shared" si="2"/>
        <v>2000</v>
      </c>
      <c r="N46" s="261"/>
      <c r="O46" s="261"/>
      <c r="P46" s="261"/>
    </row>
    <row r="47" ht="15.75" customHeight="1">
      <c r="A47" s="261">
        <v>44.0</v>
      </c>
      <c r="B47" s="244" t="b">
        <v>0</v>
      </c>
      <c r="C47" s="284" t="str">
        <f t="shared" si="1"/>
        <v>PENDING</v>
      </c>
      <c r="D47" s="263">
        <v>46218.0</v>
      </c>
      <c r="E47" s="267" t="s">
        <v>425</v>
      </c>
      <c r="F47" s="267" t="s">
        <v>139</v>
      </c>
      <c r="G47" s="267" t="s">
        <v>140</v>
      </c>
      <c r="H47" s="267" t="s">
        <v>297</v>
      </c>
      <c r="I47" s="267" t="s">
        <v>183</v>
      </c>
      <c r="J47" s="267">
        <v>1000.0</v>
      </c>
      <c r="K47" s="261"/>
      <c r="L47" s="261"/>
      <c r="M47" s="257">
        <f t="shared" si="2"/>
        <v>1000</v>
      </c>
      <c r="N47" s="261"/>
      <c r="O47" s="261"/>
      <c r="P47" s="261"/>
    </row>
    <row r="48" ht="15.75" customHeight="1">
      <c r="A48" s="261">
        <v>45.0</v>
      </c>
      <c r="B48" s="244" t="b">
        <v>0</v>
      </c>
      <c r="C48" s="284" t="str">
        <f t="shared" si="1"/>
        <v>PENDING</v>
      </c>
      <c r="D48" s="263">
        <v>46218.0</v>
      </c>
      <c r="E48" s="267" t="s">
        <v>431</v>
      </c>
      <c r="F48" s="267" t="s">
        <v>128</v>
      </c>
      <c r="G48" s="267" t="s">
        <v>432</v>
      </c>
      <c r="H48" s="267" t="s">
        <v>434</v>
      </c>
      <c r="I48" s="267" t="s">
        <v>244</v>
      </c>
      <c r="J48" s="267">
        <v>3500.0</v>
      </c>
      <c r="K48" s="261"/>
      <c r="L48" s="261"/>
      <c r="M48" s="257">
        <f t="shared" si="2"/>
        <v>3500</v>
      </c>
      <c r="N48" s="261"/>
      <c r="O48" s="261"/>
      <c r="P48" s="261"/>
    </row>
    <row r="49" ht="15.75" customHeight="1">
      <c r="A49" s="261">
        <v>46.0</v>
      </c>
      <c r="B49" s="244" t="b">
        <v>0</v>
      </c>
      <c r="C49" s="284" t="str">
        <f t="shared" si="1"/>
        <v>PENDING</v>
      </c>
      <c r="D49" s="263">
        <v>46218.0</v>
      </c>
      <c r="E49" s="267" t="s">
        <v>438</v>
      </c>
      <c r="F49" s="267" t="s">
        <v>128</v>
      </c>
      <c r="G49" s="267" t="s">
        <v>234</v>
      </c>
      <c r="H49" s="267" t="s">
        <v>325</v>
      </c>
      <c r="I49" s="267" t="s">
        <v>236</v>
      </c>
      <c r="J49" s="267">
        <v>2940.0</v>
      </c>
      <c r="K49" s="261"/>
      <c r="L49" s="261"/>
      <c r="M49" s="257">
        <f t="shared" si="2"/>
        <v>2940</v>
      </c>
      <c r="N49" s="261"/>
      <c r="O49" s="261"/>
      <c r="P49" s="261"/>
    </row>
    <row r="50" ht="15.75" customHeight="1">
      <c r="A50" s="261">
        <v>47.0</v>
      </c>
      <c r="B50" s="244" t="b">
        <v>0</v>
      </c>
      <c r="C50" s="284" t="str">
        <f t="shared" si="1"/>
        <v>PENDING</v>
      </c>
      <c r="D50" s="263">
        <v>46218.0</v>
      </c>
      <c r="E50" s="267" t="s">
        <v>443</v>
      </c>
      <c r="F50" s="267" t="s">
        <v>309</v>
      </c>
      <c r="G50" s="267" t="s">
        <v>444</v>
      </c>
      <c r="H50" s="267" t="s">
        <v>445</v>
      </c>
      <c r="I50" s="267" t="s">
        <v>446</v>
      </c>
      <c r="J50" s="267">
        <v>15000.0</v>
      </c>
      <c r="K50" s="261"/>
      <c r="L50" s="261"/>
      <c r="M50" s="257">
        <f t="shared" si="2"/>
        <v>15000</v>
      </c>
      <c r="N50" s="261"/>
      <c r="O50" s="261"/>
      <c r="P50" s="261"/>
    </row>
    <row r="51" ht="15.75" customHeight="1">
      <c r="A51" s="261">
        <v>48.0</v>
      </c>
      <c r="B51" s="244" t="b">
        <v>0</v>
      </c>
      <c r="C51" s="284" t="str">
        <f t="shared" si="1"/>
        <v>PENDING</v>
      </c>
      <c r="D51" s="263">
        <v>46218.0</v>
      </c>
      <c r="E51" s="267" t="s">
        <v>450</v>
      </c>
      <c r="F51" s="267" t="s">
        <v>309</v>
      </c>
      <c r="G51" s="267" t="s">
        <v>444</v>
      </c>
      <c r="H51" s="267" t="s">
        <v>451</v>
      </c>
      <c r="I51" s="267" t="s">
        <v>452</v>
      </c>
      <c r="J51" s="267">
        <v>0.0</v>
      </c>
      <c r="K51" s="261"/>
      <c r="L51" s="261"/>
      <c r="M51" s="257">
        <f t="shared" si="2"/>
        <v>0</v>
      </c>
      <c r="N51" s="261"/>
      <c r="O51" s="261"/>
      <c r="P51" s="261"/>
    </row>
    <row r="52" ht="15.75" customHeight="1">
      <c r="A52" s="261">
        <v>49.0</v>
      </c>
      <c r="B52" s="244" t="b">
        <v>0</v>
      </c>
      <c r="C52" s="284" t="str">
        <f t="shared" si="1"/>
        <v>PENDING</v>
      </c>
      <c r="D52" s="263">
        <v>46220.0</v>
      </c>
      <c r="E52" s="267" t="s">
        <v>453</v>
      </c>
      <c r="F52" s="267" t="s">
        <v>276</v>
      </c>
      <c r="G52" s="267" t="s">
        <v>277</v>
      </c>
      <c r="H52" s="267" t="s">
        <v>130</v>
      </c>
      <c r="I52" s="267" t="s">
        <v>131</v>
      </c>
      <c r="J52" s="267">
        <v>2000.0</v>
      </c>
      <c r="K52" s="261"/>
      <c r="L52" s="261"/>
      <c r="M52" s="257">
        <f t="shared" si="2"/>
        <v>2000</v>
      </c>
      <c r="N52" s="261"/>
      <c r="O52" s="261"/>
      <c r="P52" s="261"/>
    </row>
    <row r="53" ht="15.75" customHeight="1">
      <c r="A53" s="261">
        <v>50.0</v>
      </c>
      <c r="B53" s="244" t="b">
        <v>0</v>
      </c>
      <c r="C53" s="284" t="str">
        <f t="shared" si="1"/>
        <v>PENDING</v>
      </c>
      <c r="D53" s="263">
        <v>46220.0</v>
      </c>
      <c r="E53" s="267" t="s">
        <v>454</v>
      </c>
      <c r="F53" s="267" t="s">
        <v>128</v>
      </c>
      <c r="G53" s="267" t="s">
        <v>234</v>
      </c>
      <c r="H53" s="267" t="s">
        <v>202</v>
      </c>
      <c r="I53" s="267" t="s">
        <v>236</v>
      </c>
      <c r="J53" s="267">
        <v>2940.0</v>
      </c>
      <c r="K53" s="261"/>
      <c r="L53" s="261"/>
      <c r="M53" s="257">
        <f t="shared" si="2"/>
        <v>2940</v>
      </c>
      <c r="N53" s="261"/>
      <c r="O53" s="261"/>
      <c r="P53" s="261"/>
    </row>
    <row r="54" ht="15.75" customHeight="1">
      <c r="A54" s="261">
        <v>51.0</v>
      </c>
      <c r="B54" s="244" t="b">
        <v>0</v>
      </c>
      <c r="C54" s="284" t="str">
        <f t="shared" si="1"/>
        <v>PENDING</v>
      </c>
      <c r="D54" s="263">
        <v>46220.0</v>
      </c>
      <c r="E54" s="267" t="s">
        <v>455</v>
      </c>
      <c r="F54" s="267" t="s">
        <v>276</v>
      </c>
      <c r="G54" s="267" t="s">
        <v>277</v>
      </c>
      <c r="H54" s="267" t="s">
        <v>290</v>
      </c>
      <c r="I54" s="267" t="s">
        <v>143</v>
      </c>
      <c r="J54" s="267">
        <v>2000.0</v>
      </c>
      <c r="K54" s="261"/>
      <c r="L54" s="261"/>
      <c r="M54" s="257">
        <f t="shared" si="2"/>
        <v>2000</v>
      </c>
      <c r="N54" s="261"/>
      <c r="O54" s="261"/>
      <c r="P54" s="261"/>
    </row>
    <row r="55" ht="15.75" customHeight="1">
      <c r="A55" s="261">
        <v>52.0</v>
      </c>
      <c r="B55" s="244" t="b">
        <v>0</v>
      </c>
      <c r="C55" s="284" t="str">
        <f t="shared" si="1"/>
        <v>PENDING</v>
      </c>
      <c r="D55" s="263">
        <v>46220.0</v>
      </c>
      <c r="E55" s="267" t="s">
        <v>456</v>
      </c>
      <c r="F55" s="267"/>
      <c r="G55" s="267" t="s">
        <v>457</v>
      </c>
      <c r="H55" s="267" t="s">
        <v>130</v>
      </c>
      <c r="I55" s="267" t="s">
        <v>194</v>
      </c>
      <c r="J55" s="267">
        <v>0.0</v>
      </c>
      <c r="K55" s="261"/>
      <c r="L55" s="261"/>
      <c r="M55" s="257">
        <f t="shared" si="2"/>
        <v>0</v>
      </c>
      <c r="N55" s="261"/>
      <c r="O55" s="261"/>
      <c r="P55" s="261"/>
    </row>
    <row r="56" ht="15.75" customHeight="1">
      <c r="A56" s="261">
        <v>53.0</v>
      </c>
      <c r="B56" s="244" t="b">
        <v>0</v>
      </c>
      <c r="C56" s="284" t="str">
        <f t="shared" si="1"/>
        <v>PENDING</v>
      </c>
      <c r="D56" s="263">
        <v>46221.0</v>
      </c>
      <c r="E56" s="267" t="s">
        <v>458</v>
      </c>
      <c r="F56" s="267" t="s">
        <v>276</v>
      </c>
      <c r="G56" s="267" t="s">
        <v>277</v>
      </c>
      <c r="H56" s="267" t="s">
        <v>344</v>
      </c>
      <c r="I56" s="267" t="s">
        <v>345</v>
      </c>
      <c r="J56" s="267">
        <v>1700.0</v>
      </c>
      <c r="K56" s="261"/>
      <c r="L56" s="261"/>
      <c r="M56" s="257">
        <f t="shared" si="2"/>
        <v>1700</v>
      </c>
      <c r="N56" s="261"/>
      <c r="O56" s="261"/>
      <c r="P56" s="261"/>
    </row>
    <row r="57" ht="15.75" customHeight="1">
      <c r="A57" s="261">
        <v>54.0</v>
      </c>
      <c r="B57" s="244" t="b">
        <v>0</v>
      </c>
      <c r="C57" s="284" t="str">
        <f t="shared" si="1"/>
        <v>PENDING</v>
      </c>
      <c r="D57" s="263">
        <v>46222.0</v>
      </c>
      <c r="E57" s="267" t="s">
        <v>460</v>
      </c>
      <c r="F57" s="267" t="s">
        <v>139</v>
      </c>
      <c r="G57" s="267" t="s">
        <v>461</v>
      </c>
      <c r="H57" s="267" t="s">
        <v>462</v>
      </c>
      <c r="I57" s="267" t="s">
        <v>463</v>
      </c>
      <c r="J57" s="267">
        <v>3500.0</v>
      </c>
      <c r="K57" s="261"/>
      <c r="L57" s="261"/>
      <c r="M57" s="257">
        <f t="shared" si="2"/>
        <v>3500</v>
      </c>
      <c r="N57" s="261"/>
      <c r="O57" s="261"/>
      <c r="P57" s="261"/>
    </row>
    <row r="58" ht="15.75" customHeight="1">
      <c r="A58" s="261">
        <v>55.0</v>
      </c>
      <c r="B58" s="244" t="b">
        <v>0</v>
      </c>
      <c r="C58" s="284" t="str">
        <f t="shared" si="1"/>
        <v>PENDING</v>
      </c>
      <c r="D58" s="263">
        <v>46222.0</v>
      </c>
      <c r="E58" s="267" t="s">
        <v>464</v>
      </c>
      <c r="F58" s="267" t="s">
        <v>128</v>
      </c>
      <c r="G58" s="267" t="s">
        <v>465</v>
      </c>
      <c r="H58" s="267" t="s">
        <v>202</v>
      </c>
      <c r="I58" s="267" t="s">
        <v>215</v>
      </c>
      <c r="J58" s="267">
        <v>1575.0</v>
      </c>
      <c r="K58" s="261"/>
      <c r="L58" s="261"/>
      <c r="M58" s="257">
        <f t="shared" si="2"/>
        <v>1575</v>
      </c>
      <c r="N58" s="261"/>
      <c r="O58" s="261"/>
      <c r="P58" s="261"/>
    </row>
    <row r="59" ht="15.75" customHeight="1">
      <c r="A59" s="261">
        <v>56.0</v>
      </c>
      <c r="B59" s="244" t="b">
        <v>0</v>
      </c>
      <c r="C59" s="284" t="str">
        <f t="shared" si="1"/>
        <v>PENDING</v>
      </c>
      <c r="D59" s="263">
        <v>46222.0</v>
      </c>
      <c r="E59" s="267" t="s">
        <v>466</v>
      </c>
      <c r="F59" s="267" t="s">
        <v>128</v>
      </c>
      <c r="G59" s="267" t="s">
        <v>467</v>
      </c>
      <c r="H59" s="267" t="s">
        <v>130</v>
      </c>
      <c r="I59" s="267" t="s">
        <v>194</v>
      </c>
      <c r="J59" s="267">
        <v>2900.0</v>
      </c>
      <c r="K59" s="261"/>
      <c r="L59" s="261"/>
      <c r="M59" s="257">
        <f t="shared" si="2"/>
        <v>2900</v>
      </c>
      <c r="N59" s="261"/>
      <c r="O59" s="261"/>
      <c r="P59" s="261"/>
    </row>
    <row r="60" ht="15.75" customHeight="1">
      <c r="A60" s="261">
        <v>57.0</v>
      </c>
      <c r="B60" s="244" t="b">
        <v>0</v>
      </c>
      <c r="C60" s="284" t="str">
        <f t="shared" si="1"/>
        <v>PENDING</v>
      </c>
      <c r="D60" s="263">
        <v>46223.0</v>
      </c>
      <c r="E60" s="267" t="s">
        <v>468</v>
      </c>
      <c r="F60" s="267"/>
      <c r="G60" s="267" t="s">
        <v>457</v>
      </c>
      <c r="H60" s="267" t="s">
        <v>290</v>
      </c>
      <c r="I60" s="267" t="s">
        <v>131</v>
      </c>
      <c r="J60" s="261"/>
      <c r="K60" s="261"/>
      <c r="L60" s="261"/>
      <c r="M60" s="257">
        <f t="shared" si="2"/>
        <v>0</v>
      </c>
      <c r="N60" s="261"/>
      <c r="O60" s="261"/>
      <c r="P60" s="261"/>
    </row>
    <row r="61" ht="15.75" customHeight="1">
      <c r="A61" s="261">
        <v>58.0</v>
      </c>
      <c r="B61" s="244" t="b">
        <v>0</v>
      </c>
      <c r="C61" s="284" t="str">
        <f t="shared" si="1"/>
        <v>PENDING</v>
      </c>
      <c r="D61" s="263">
        <v>46223.0</v>
      </c>
      <c r="E61" s="267" t="s">
        <v>469</v>
      </c>
      <c r="F61" s="267" t="s">
        <v>128</v>
      </c>
      <c r="G61" s="267" t="s">
        <v>470</v>
      </c>
      <c r="H61" s="267" t="s">
        <v>202</v>
      </c>
      <c r="I61" s="267" t="s">
        <v>236</v>
      </c>
      <c r="J61" s="267">
        <v>2940.0</v>
      </c>
      <c r="K61" s="261"/>
      <c r="L61" s="261"/>
      <c r="M61" s="257">
        <f t="shared" si="2"/>
        <v>2940</v>
      </c>
      <c r="N61" s="261"/>
      <c r="O61" s="261"/>
      <c r="P61" s="261"/>
    </row>
    <row r="62" ht="15.75" customHeight="1">
      <c r="A62" s="261">
        <v>59.0</v>
      </c>
      <c r="B62" s="244" t="b">
        <v>0</v>
      </c>
      <c r="C62" s="284" t="str">
        <f t="shared" si="1"/>
        <v>PENDING</v>
      </c>
      <c r="D62" s="263">
        <v>46223.0</v>
      </c>
      <c r="E62" s="267" t="s">
        <v>471</v>
      </c>
      <c r="F62" s="267" t="s">
        <v>128</v>
      </c>
      <c r="G62" s="267" t="s">
        <v>467</v>
      </c>
      <c r="H62" s="267" t="s">
        <v>130</v>
      </c>
      <c r="I62" s="267" t="s">
        <v>131</v>
      </c>
      <c r="J62" s="267">
        <v>2100.0</v>
      </c>
      <c r="K62" s="261"/>
      <c r="L62" s="261"/>
      <c r="M62" s="257">
        <f t="shared" si="2"/>
        <v>2100</v>
      </c>
      <c r="N62" s="261"/>
      <c r="O62" s="261"/>
      <c r="P62" s="261"/>
    </row>
    <row r="63" ht="15.75" customHeight="1">
      <c r="A63" s="261">
        <v>60.0</v>
      </c>
      <c r="B63" s="244" t="b">
        <v>0</v>
      </c>
      <c r="C63" s="284" t="str">
        <f t="shared" si="1"/>
        <v>PENDING</v>
      </c>
      <c r="D63" s="263">
        <v>46223.0</v>
      </c>
      <c r="E63" s="267" t="s">
        <v>472</v>
      </c>
      <c r="F63" s="267"/>
      <c r="G63" s="267"/>
      <c r="H63" s="267" t="s">
        <v>462</v>
      </c>
      <c r="I63" s="267" t="s">
        <v>244</v>
      </c>
      <c r="J63" s="261"/>
      <c r="K63" s="261"/>
      <c r="L63" s="261"/>
      <c r="M63" s="257">
        <f t="shared" si="2"/>
        <v>0</v>
      </c>
      <c r="N63" s="261"/>
      <c r="O63" s="261"/>
      <c r="P63" s="261"/>
    </row>
    <row r="64" ht="15.75" customHeight="1">
      <c r="A64" s="261">
        <v>61.0</v>
      </c>
      <c r="B64" s="244" t="b">
        <v>0</v>
      </c>
      <c r="C64" s="284" t="str">
        <f t="shared" si="1"/>
        <v>PENDING</v>
      </c>
      <c r="D64" s="263">
        <v>46223.0</v>
      </c>
      <c r="E64" s="267" t="s">
        <v>473</v>
      </c>
      <c r="F64" s="267" t="s">
        <v>139</v>
      </c>
      <c r="G64" s="267" t="s">
        <v>461</v>
      </c>
      <c r="H64" s="267" t="s">
        <v>290</v>
      </c>
      <c r="I64" s="267" t="s">
        <v>194</v>
      </c>
      <c r="J64" s="267">
        <v>1000.0</v>
      </c>
      <c r="K64" s="261"/>
      <c r="L64" s="261"/>
      <c r="M64" s="257">
        <f t="shared" si="2"/>
        <v>1000</v>
      </c>
      <c r="N64" s="261"/>
      <c r="O64" s="261"/>
      <c r="P64" s="261"/>
    </row>
    <row r="65" ht="15.75" customHeight="1">
      <c r="A65" s="261">
        <v>62.0</v>
      </c>
      <c r="B65" s="244" t="b">
        <v>0</v>
      </c>
      <c r="C65" s="284" t="str">
        <f t="shared" si="1"/>
        <v>PENDING</v>
      </c>
      <c r="D65" s="263">
        <v>46225.0</v>
      </c>
      <c r="E65" s="267" t="s">
        <v>474</v>
      </c>
      <c r="F65" s="267" t="s">
        <v>128</v>
      </c>
      <c r="G65" s="267" t="s">
        <v>234</v>
      </c>
      <c r="H65" s="267" t="s">
        <v>202</v>
      </c>
      <c r="I65" s="267" t="s">
        <v>236</v>
      </c>
      <c r="J65" s="267">
        <v>2940.0</v>
      </c>
      <c r="K65" s="261"/>
      <c r="L65" s="261"/>
      <c r="M65" s="257">
        <f t="shared" si="2"/>
        <v>2940</v>
      </c>
      <c r="N65" s="261"/>
      <c r="O65" s="261"/>
      <c r="P65" s="261"/>
    </row>
    <row r="66" ht="15.75" customHeight="1">
      <c r="A66" s="261">
        <v>63.0</v>
      </c>
      <c r="B66" s="244" t="b">
        <v>0</v>
      </c>
      <c r="C66" s="284" t="str">
        <f t="shared" si="1"/>
        <v>PENDING</v>
      </c>
      <c r="D66" s="263">
        <v>46225.0</v>
      </c>
      <c r="E66" s="267" t="s">
        <v>475</v>
      </c>
      <c r="F66" s="267" t="s">
        <v>128</v>
      </c>
      <c r="G66" s="267" t="s">
        <v>476</v>
      </c>
      <c r="H66" s="267" t="s">
        <v>130</v>
      </c>
      <c r="I66" s="267" t="s">
        <v>194</v>
      </c>
      <c r="J66" s="267">
        <v>3675.0</v>
      </c>
      <c r="K66" s="261"/>
      <c r="L66" s="261"/>
      <c r="M66" s="257">
        <f t="shared" si="2"/>
        <v>3675</v>
      </c>
      <c r="N66" s="261"/>
      <c r="O66" s="261"/>
      <c r="P66" s="261"/>
    </row>
    <row r="67" ht="15.75" customHeight="1">
      <c r="A67" s="261">
        <v>64.0</v>
      </c>
      <c r="B67" s="244" t="b">
        <v>0</v>
      </c>
      <c r="C67" s="284" t="str">
        <f t="shared" si="1"/>
        <v>PENDING</v>
      </c>
      <c r="D67" s="263">
        <v>46226.0</v>
      </c>
      <c r="E67" s="267" t="s">
        <v>477</v>
      </c>
      <c r="F67" s="267" t="s">
        <v>150</v>
      </c>
      <c r="G67" s="267" t="s">
        <v>478</v>
      </c>
      <c r="H67" s="267" t="s">
        <v>357</v>
      </c>
      <c r="I67" s="267" t="s">
        <v>358</v>
      </c>
      <c r="J67" s="261"/>
      <c r="K67" s="261"/>
      <c r="L67" s="261"/>
      <c r="M67" s="257">
        <f t="shared" si="2"/>
        <v>0</v>
      </c>
      <c r="N67" s="261"/>
      <c r="O67" s="261"/>
      <c r="P67" s="261"/>
    </row>
    <row r="68" ht="15.75" customHeight="1">
      <c r="A68" s="261">
        <v>65.0</v>
      </c>
      <c r="B68" s="244" t="b">
        <v>0</v>
      </c>
      <c r="C68" s="284" t="str">
        <f t="shared" si="1"/>
        <v>PENDING</v>
      </c>
      <c r="D68" s="263">
        <v>46226.0</v>
      </c>
      <c r="E68" s="267" t="s">
        <v>479</v>
      </c>
      <c r="F68" s="267" t="s">
        <v>128</v>
      </c>
      <c r="G68" s="267" t="s">
        <v>480</v>
      </c>
      <c r="H68" s="267" t="s">
        <v>445</v>
      </c>
      <c r="I68" s="267" t="s">
        <v>446</v>
      </c>
      <c r="J68" s="267">
        <v>15000.0</v>
      </c>
      <c r="K68" s="261"/>
      <c r="L68" s="261"/>
      <c r="M68" s="257">
        <f t="shared" si="2"/>
        <v>15000</v>
      </c>
      <c r="N68" s="261"/>
      <c r="O68" s="261"/>
      <c r="P68" s="261"/>
    </row>
    <row r="69" ht="15.75" customHeight="1">
      <c r="A69" s="261">
        <v>66.0</v>
      </c>
      <c r="B69" s="244" t="b">
        <v>0</v>
      </c>
      <c r="C69" s="284" t="str">
        <f t="shared" si="1"/>
        <v>PENDING</v>
      </c>
      <c r="D69" s="263">
        <v>46226.0</v>
      </c>
      <c r="E69" s="267" t="s">
        <v>481</v>
      </c>
      <c r="F69" s="267" t="s">
        <v>139</v>
      </c>
      <c r="G69" s="267" t="s">
        <v>140</v>
      </c>
      <c r="H69" s="267" t="s">
        <v>482</v>
      </c>
      <c r="I69" s="267" t="s">
        <v>483</v>
      </c>
      <c r="J69" s="267">
        <v>1500.0</v>
      </c>
      <c r="K69" s="261"/>
      <c r="L69" s="261"/>
      <c r="M69" s="257">
        <f t="shared" si="2"/>
        <v>1500</v>
      </c>
      <c r="N69" s="261"/>
      <c r="O69" s="261"/>
      <c r="P69" s="261"/>
    </row>
    <row r="70" ht="15.75" customHeight="1">
      <c r="A70" s="261">
        <v>67.0</v>
      </c>
      <c r="B70" s="244" t="b">
        <v>0</v>
      </c>
      <c r="C70" s="284" t="str">
        <f t="shared" si="1"/>
        <v>PENDING</v>
      </c>
      <c r="D70" s="263">
        <v>46226.0</v>
      </c>
      <c r="E70" s="267" t="s">
        <v>487</v>
      </c>
      <c r="F70" s="267"/>
      <c r="G70" s="267" t="s">
        <v>488</v>
      </c>
      <c r="H70" s="267" t="s">
        <v>130</v>
      </c>
      <c r="I70" s="267" t="s">
        <v>194</v>
      </c>
      <c r="J70" s="261"/>
      <c r="K70" s="261"/>
      <c r="L70" s="261"/>
      <c r="M70" s="257">
        <f t="shared" si="2"/>
        <v>0</v>
      </c>
      <c r="N70" s="261"/>
      <c r="O70" s="261"/>
      <c r="P70" s="261"/>
    </row>
    <row r="71" ht="15.75" customHeight="1">
      <c r="A71" s="261">
        <v>68.0</v>
      </c>
      <c r="B71" s="244" t="b">
        <v>0</v>
      </c>
      <c r="C71" s="284" t="str">
        <f t="shared" si="1"/>
        <v>PENDING</v>
      </c>
      <c r="D71" s="263">
        <v>46226.0</v>
      </c>
      <c r="E71" s="267" t="s">
        <v>489</v>
      </c>
      <c r="F71" s="267" t="s">
        <v>200</v>
      </c>
      <c r="G71" s="267" t="s">
        <v>201</v>
      </c>
      <c r="H71" s="267" t="s">
        <v>297</v>
      </c>
      <c r="I71" s="267" t="s">
        <v>183</v>
      </c>
      <c r="J71" s="267">
        <v>2000.0</v>
      </c>
      <c r="K71" s="261"/>
      <c r="L71" s="261"/>
      <c r="M71" s="257">
        <f t="shared" si="2"/>
        <v>2000</v>
      </c>
      <c r="N71" s="261"/>
      <c r="O71" s="261"/>
      <c r="P71" s="261"/>
    </row>
    <row r="72" ht="15.75" customHeight="1">
      <c r="A72" s="261">
        <v>69.0</v>
      </c>
      <c r="B72" s="244" t="b">
        <v>0</v>
      </c>
      <c r="C72" s="284" t="str">
        <f t="shared" si="1"/>
        <v>PENDING</v>
      </c>
      <c r="D72" s="263">
        <v>46226.0</v>
      </c>
      <c r="E72" s="267" t="s">
        <v>490</v>
      </c>
      <c r="F72" s="267" t="s">
        <v>139</v>
      </c>
      <c r="G72" s="267" t="s">
        <v>140</v>
      </c>
      <c r="H72" s="267" t="s">
        <v>491</v>
      </c>
      <c r="I72" s="267" t="s">
        <v>244</v>
      </c>
      <c r="J72" s="267">
        <v>700.0</v>
      </c>
      <c r="K72" s="261"/>
      <c r="L72" s="261"/>
      <c r="M72" s="257">
        <f t="shared" si="2"/>
        <v>700</v>
      </c>
      <c r="N72" s="261"/>
      <c r="O72" s="261"/>
      <c r="P72" s="261"/>
    </row>
    <row r="73" ht="15.75" customHeight="1">
      <c r="A73" s="261">
        <v>70.0</v>
      </c>
      <c r="B73" s="244" t="b">
        <v>0</v>
      </c>
      <c r="C73" s="284" t="str">
        <f t="shared" si="1"/>
        <v>PENDING</v>
      </c>
      <c r="D73" s="263">
        <v>46226.0</v>
      </c>
      <c r="E73" s="267" t="s">
        <v>492</v>
      </c>
      <c r="F73" s="267" t="s">
        <v>139</v>
      </c>
      <c r="G73" s="267" t="s">
        <v>140</v>
      </c>
      <c r="H73" s="267" t="s">
        <v>290</v>
      </c>
      <c r="I73" s="267" t="s">
        <v>143</v>
      </c>
      <c r="J73" s="267">
        <v>0.0</v>
      </c>
      <c r="K73" s="261"/>
      <c r="L73" s="261"/>
      <c r="M73" s="257">
        <f t="shared" si="2"/>
        <v>0</v>
      </c>
      <c r="N73" s="261"/>
      <c r="O73" s="261"/>
      <c r="P73" s="261"/>
    </row>
    <row r="74" ht="15.75" customHeight="1">
      <c r="A74" s="261">
        <v>71.0</v>
      </c>
      <c r="B74" s="244" t="b">
        <v>0</v>
      </c>
      <c r="C74" s="284" t="str">
        <f t="shared" si="1"/>
        <v>PENDING</v>
      </c>
      <c r="D74" s="263">
        <v>46226.0</v>
      </c>
      <c r="E74" s="267" t="s">
        <v>493</v>
      </c>
      <c r="F74" s="267" t="s">
        <v>139</v>
      </c>
      <c r="G74" s="267" t="s">
        <v>140</v>
      </c>
      <c r="H74" s="267" t="s">
        <v>494</v>
      </c>
      <c r="I74" s="267" t="s">
        <v>483</v>
      </c>
      <c r="J74" s="267">
        <v>1500.0</v>
      </c>
      <c r="K74" s="261"/>
      <c r="L74" s="261"/>
      <c r="M74" s="257">
        <f t="shared" si="2"/>
        <v>1500</v>
      </c>
      <c r="N74" s="261"/>
      <c r="O74" s="261"/>
      <c r="P74" s="261"/>
    </row>
    <row r="75" ht="15.75" customHeight="1">
      <c r="A75" s="261">
        <v>72.0</v>
      </c>
      <c r="B75" s="244" t="b">
        <v>0</v>
      </c>
      <c r="C75" s="284" t="str">
        <f t="shared" si="1"/>
        <v>PENDING</v>
      </c>
      <c r="D75" s="263">
        <v>46227.0</v>
      </c>
      <c r="E75" s="267" t="s">
        <v>495</v>
      </c>
      <c r="F75" s="267" t="s">
        <v>128</v>
      </c>
      <c r="G75" s="267" t="s">
        <v>496</v>
      </c>
      <c r="H75" s="267" t="s">
        <v>202</v>
      </c>
      <c r="I75" s="267" t="s">
        <v>236</v>
      </c>
      <c r="J75" s="267">
        <v>4200.0</v>
      </c>
      <c r="K75" s="261"/>
      <c r="L75" s="261"/>
      <c r="M75" s="257">
        <f t="shared" si="2"/>
        <v>4200</v>
      </c>
      <c r="N75" s="261"/>
      <c r="O75" s="261"/>
      <c r="P75" s="261"/>
    </row>
    <row r="76" ht="15.75" customHeight="1">
      <c r="A76" s="261">
        <v>73.0</v>
      </c>
      <c r="B76" s="244" t="b">
        <v>0</v>
      </c>
      <c r="C76" s="284" t="str">
        <f t="shared" si="1"/>
        <v>PENDING</v>
      </c>
      <c r="D76" s="263">
        <v>46227.0</v>
      </c>
      <c r="E76" s="267" t="s">
        <v>497</v>
      </c>
      <c r="F76" s="267" t="s">
        <v>128</v>
      </c>
      <c r="G76" s="267" t="s">
        <v>498</v>
      </c>
      <c r="H76" s="267" t="s">
        <v>290</v>
      </c>
      <c r="I76" s="267" t="s">
        <v>194</v>
      </c>
      <c r="J76" s="267">
        <v>1575.0</v>
      </c>
      <c r="K76" s="261"/>
      <c r="L76" s="261"/>
      <c r="M76" s="257">
        <f t="shared" si="2"/>
        <v>1575</v>
      </c>
      <c r="N76" s="261"/>
      <c r="O76" s="261"/>
      <c r="P76" s="261"/>
    </row>
    <row r="77" ht="15.75" customHeight="1">
      <c r="A77" s="261">
        <v>74.0</v>
      </c>
      <c r="B77" s="244" t="b">
        <v>0</v>
      </c>
      <c r="C77" s="284" t="str">
        <f t="shared" si="1"/>
        <v>PENDING</v>
      </c>
      <c r="D77" s="263">
        <v>46227.0</v>
      </c>
      <c r="E77" s="267" t="s">
        <v>499</v>
      </c>
      <c r="F77" s="267" t="s">
        <v>128</v>
      </c>
      <c r="G77" s="267" t="s">
        <v>498</v>
      </c>
      <c r="H77" s="267" t="s">
        <v>290</v>
      </c>
      <c r="I77" s="267" t="s">
        <v>143</v>
      </c>
      <c r="J77" s="267">
        <v>1575.0</v>
      </c>
      <c r="K77" s="261"/>
      <c r="L77" s="261"/>
      <c r="M77" s="257">
        <f t="shared" si="2"/>
        <v>1575</v>
      </c>
      <c r="N77" s="261"/>
      <c r="O77" s="261"/>
      <c r="P77" s="261"/>
    </row>
    <row r="78" ht="15.75" customHeight="1">
      <c r="A78" s="261">
        <v>75.0</v>
      </c>
      <c r="B78" s="244" t="b">
        <v>0</v>
      </c>
      <c r="C78" s="284" t="str">
        <f t="shared" si="1"/>
        <v>PENDING</v>
      </c>
      <c r="D78" s="263">
        <v>46227.0</v>
      </c>
      <c r="E78" s="267" t="s">
        <v>500</v>
      </c>
      <c r="F78" s="267" t="s">
        <v>276</v>
      </c>
      <c r="G78" s="267" t="s">
        <v>277</v>
      </c>
      <c r="H78" s="267" t="s">
        <v>501</v>
      </c>
      <c r="I78" s="267" t="s">
        <v>483</v>
      </c>
      <c r="J78" s="267">
        <v>3000.0</v>
      </c>
      <c r="K78" s="261"/>
      <c r="L78" s="261"/>
      <c r="M78" s="257">
        <f t="shared" si="2"/>
        <v>3000</v>
      </c>
      <c r="N78" s="261"/>
      <c r="O78" s="261"/>
      <c r="P78" s="261"/>
    </row>
    <row r="79" ht="15.75" customHeight="1">
      <c r="A79" s="261">
        <v>76.0</v>
      </c>
      <c r="B79" s="244" t="b">
        <v>0</v>
      </c>
      <c r="C79" s="284" t="str">
        <f t="shared" si="1"/>
        <v>PENDING</v>
      </c>
      <c r="D79" s="263">
        <v>46228.0</v>
      </c>
      <c r="E79" s="267" t="s">
        <v>502</v>
      </c>
      <c r="F79" s="267" t="s">
        <v>276</v>
      </c>
      <c r="G79" s="267" t="s">
        <v>277</v>
      </c>
      <c r="H79" s="267" t="s">
        <v>290</v>
      </c>
      <c r="I79" s="267" t="s">
        <v>143</v>
      </c>
      <c r="J79" s="267">
        <v>2000.0</v>
      </c>
      <c r="K79" s="261"/>
      <c r="L79" s="261"/>
      <c r="M79" s="257">
        <f t="shared" si="2"/>
        <v>2000</v>
      </c>
      <c r="N79" s="261"/>
      <c r="O79" s="261"/>
      <c r="P79" s="261"/>
    </row>
    <row r="80" ht="15.75" customHeight="1">
      <c r="A80" s="261">
        <v>77.0</v>
      </c>
      <c r="B80" s="244" t="b">
        <v>0</v>
      </c>
      <c r="C80" s="284" t="str">
        <f t="shared" si="1"/>
        <v>PENDING</v>
      </c>
      <c r="D80" s="263">
        <v>46228.0</v>
      </c>
      <c r="E80" s="267" t="s">
        <v>503</v>
      </c>
      <c r="F80" s="267" t="s">
        <v>139</v>
      </c>
      <c r="G80" s="267" t="s">
        <v>140</v>
      </c>
      <c r="H80" s="267" t="s">
        <v>202</v>
      </c>
      <c r="I80" s="267" t="s">
        <v>215</v>
      </c>
      <c r="J80" s="267">
        <v>1500.0</v>
      </c>
      <c r="K80" s="261"/>
      <c r="L80" s="261"/>
      <c r="M80" s="257">
        <f t="shared" si="2"/>
        <v>1500</v>
      </c>
      <c r="N80" s="261"/>
      <c r="O80" s="261"/>
      <c r="P80" s="261"/>
    </row>
    <row r="81" ht="15.75" customHeight="1">
      <c r="A81" s="261">
        <v>78.0</v>
      </c>
      <c r="B81" s="244" t="b">
        <v>0</v>
      </c>
      <c r="C81" s="284" t="str">
        <f t="shared" si="1"/>
        <v>PENDING</v>
      </c>
      <c r="D81" s="263">
        <v>46228.0</v>
      </c>
      <c r="E81" s="267" t="s">
        <v>504</v>
      </c>
      <c r="F81" s="267" t="s">
        <v>128</v>
      </c>
      <c r="G81" s="267" t="s">
        <v>505</v>
      </c>
      <c r="H81" s="267" t="s">
        <v>320</v>
      </c>
      <c r="I81" s="267" t="s">
        <v>194</v>
      </c>
      <c r="J81" s="267">
        <v>1575.0</v>
      </c>
      <c r="K81" s="261"/>
      <c r="L81" s="261"/>
      <c r="M81" s="257">
        <f t="shared" si="2"/>
        <v>1575</v>
      </c>
      <c r="N81" s="261"/>
      <c r="O81" s="261"/>
      <c r="P81" s="261"/>
    </row>
    <row r="82" ht="15.75" customHeight="1">
      <c r="A82" s="261">
        <v>79.0</v>
      </c>
      <c r="B82" s="244" t="b">
        <v>0</v>
      </c>
      <c r="C82" s="284" t="str">
        <f t="shared" si="1"/>
        <v>PENDING</v>
      </c>
      <c r="D82" s="263">
        <v>46228.0</v>
      </c>
      <c r="E82" s="267" t="s">
        <v>506</v>
      </c>
      <c r="F82" s="267" t="s">
        <v>128</v>
      </c>
      <c r="G82" s="267" t="s">
        <v>224</v>
      </c>
      <c r="H82" s="267" t="s">
        <v>202</v>
      </c>
      <c r="I82" s="267" t="s">
        <v>236</v>
      </c>
      <c r="J82" s="267">
        <v>1890.0</v>
      </c>
      <c r="K82" s="261"/>
      <c r="L82" s="261"/>
      <c r="M82" s="257">
        <f t="shared" si="2"/>
        <v>1890</v>
      </c>
      <c r="N82" s="261"/>
      <c r="O82" s="261"/>
      <c r="P82" s="261"/>
    </row>
    <row r="83" ht="15.75" customHeight="1">
      <c r="A83" s="261">
        <v>80.0</v>
      </c>
      <c r="B83" s="244" t="b">
        <v>0</v>
      </c>
      <c r="C83" s="284" t="str">
        <f t="shared" si="1"/>
        <v>PENDING</v>
      </c>
      <c r="D83" s="263">
        <v>46229.0</v>
      </c>
      <c r="E83" s="267" t="s">
        <v>507</v>
      </c>
      <c r="F83" s="267" t="s">
        <v>276</v>
      </c>
      <c r="G83" s="267" t="s">
        <v>277</v>
      </c>
      <c r="H83" s="267" t="s">
        <v>297</v>
      </c>
      <c r="I83" s="267" t="s">
        <v>183</v>
      </c>
      <c r="J83" s="267"/>
      <c r="K83" s="261"/>
      <c r="L83" s="261"/>
      <c r="M83" s="257">
        <f t="shared" si="2"/>
        <v>0</v>
      </c>
      <c r="N83" s="261"/>
      <c r="O83" s="261"/>
      <c r="P83" s="261"/>
    </row>
    <row r="84" ht="15.75" customHeight="1">
      <c r="A84" s="261">
        <v>81.0</v>
      </c>
      <c r="B84" s="244" t="b">
        <v>0</v>
      </c>
      <c r="C84" s="284" t="str">
        <f t="shared" si="1"/>
        <v>PENDING</v>
      </c>
      <c r="D84" s="263">
        <v>46229.0</v>
      </c>
      <c r="E84" s="267" t="s">
        <v>508</v>
      </c>
      <c r="F84" s="267" t="s">
        <v>276</v>
      </c>
      <c r="G84" s="267" t="s">
        <v>277</v>
      </c>
      <c r="H84" s="267" t="s">
        <v>202</v>
      </c>
      <c r="I84" s="267" t="s">
        <v>334</v>
      </c>
      <c r="J84" s="267">
        <v>3000.0</v>
      </c>
      <c r="K84" s="261"/>
      <c r="L84" s="261"/>
      <c r="M84" s="257">
        <f t="shared" si="2"/>
        <v>3000</v>
      </c>
      <c r="N84" s="261"/>
      <c r="O84" s="261"/>
      <c r="P84" s="261"/>
    </row>
    <row r="85" ht="15.75" customHeight="1">
      <c r="A85" s="261">
        <v>82.0</v>
      </c>
      <c r="B85" s="244" t="b">
        <v>0</v>
      </c>
      <c r="C85" s="284" t="str">
        <f t="shared" si="1"/>
        <v>PENDING</v>
      </c>
      <c r="D85" s="263">
        <v>46230.0</v>
      </c>
      <c r="E85" s="267" t="s">
        <v>509</v>
      </c>
      <c r="F85" s="267" t="s">
        <v>128</v>
      </c>
      <c r="G85" s="267" t="s">
        <v>129</v>
      </c>
      <c r="H85" s="267" t="s">
        <v>130</v>
      </c>
      <c r="I85" s="267" t="s">
        <v>131</v>
      </c>
      <c r="J85" s="267">
        <v>3675.0</v>
      </c>
      <c r="K85" s="261"/>
      <c r="L85" s="261"/>
      <c r="M85" s="257">
        <f t="shared" si="2"/>
        <v>3675</v>
      </c>
      <c r="N85" s="261"/>
      <c r="O85" s="261"/>
      <c r="P85" s="261"/>
    </row>
    <row r="86" ht="15.75" customHeight="1">
      <c r="A86" s="261">
        <v>83.0</v>
      </c>
      <c r="B86" s="244" t="b">
        <v>0</v>
      </c>
      <c r="C86" s="284" t="str">
        <f t="shared" si="1"/>
        <v>PENDING</v>
      </c>
      <c r="D86" s="263">
        <v>46230.0</v>
      </c>
      <c r="E86" s="267" t="s">
        <v>511</v>
      </c>
      <c r="F86" s="267" t="s">
        <v>139</v>
      </c>
      <c r="G86" s="267" t="s">
        <v>140</v>
      </c>
      <c r="H86" s="267" t="s">
        <v>202</v>
      </c>
      <c r="I86" s="267" t="s">
        <v>334</v>
      </c>
      <c r="J86" s="267">
        <v>1500.0</v>
      </c>
      <c r="K86" s="261"/>
      <c r="L86" s="261"/>
      <c r="M86" s="257">
        <f t="shared" si="2"/>
        <v>1500</v>
      </c>
      <c r="N86" s="261"/>
      <c r="O86" s="261"/>
      <c r="P86" s="261"/>
    </row>
    <row r="87" ht="15.75" customHeight="1">
      <c r="A87" s="261">
        <v>84.0</v>
      </c>
      <c r="B87" s="244" t="b">
        <v>0</v>
      </c>
      <c r="C87" s="284" t="str">
        <f t="shared" si="1"/>
        <v>PENDING</v>
      </c>
      <c r="D87" s="263">
        <v>46230.0</v>
      </c>
      <c r="E87" s="267" t="s">
        <v>512</v>
      </c>
      <c r="F87" s="267" t="s">
        <v>139</v>
      </c>
      <c r="G87" s="267" t="s">
        <v>140</v>
      </c>
      <c r="H87" s="267" t="s">
        <v>202</v>
      </c>
      <c r="I87" s="267" t="s">
        <v>236</v>
      </c>
      <c r="J87" s="267">
        <v>0.0</v>
      </c>
      <c r="K87" s="261"/>
      <c r="L87" s="261"/>
      <c r="M87" s="257">
        <f t="shared" si="2"/>
        <v>0</v>
      </c>
      <c r="N87" s="261"/>
      <c r="O87" s="261"/>
      <c r="P87" s="261"/>
    </row>
    <row r="88" ht="15.75" customHeight="1">
      <c r="A88" s="261">
        <v>85.0</v>
      </c>
      <c r="B88" s="244" t="b">
        <v>0</v>
      </c>
      <c r="C88" s="284" t="str">
        <f t="shared" si="1"/>
        <v>PENDING</v>
      </c>
      <c r="D88" s="263">
        <v>46230.0</v>
      </c>
      <c r="E88" s="267" t="s">
        <v>513</v>
      </c>
      <c r="F88" s="267" t="s">
        <v>139</v>
      </c>
      <c r="G88" s="267" t="s">
        <v>140</v>
      </c>
      <c r="H88" s="267" t="s">
        <v>501</v>
      </c>
      <c r="I88" s="267" t="s">
        <v>483</v>
      </c>
      <c r="J88" s="267">
        <v>0.0</v>
      </c>
      <c r="K88" s="261"/>
      <c r="L88" s="261"/>
      <c r="M88" s="257">
        <f t="shared" si="2"/>
        <v>0</v>
      </c>
      <c r="N88" s="261"/>
      <c r="O88" s="261"/>
      <c r="P88" s="261"/>
    </row>
    <row r="89" ht="15.75" customHeight="1">
      <c r="A89" s="261">
        <v>86.0</v>
      </c>
      <c r="B89" s="244" t="b">
        <v>0</v>
      </c>
      <c r="C89" s="284" t="str">
        <f t="shared" si="1"/>
        <v>PENDING</v>
      </c>
      <c r="D89" s="263">
        <v>46230.0</v>
      </c>
      <c r="E89" s="267" t="s">
        <v>514</v>
      </c>
      <c r="F89" s="267" t="s">
        <v>128</v>
      </c>
      <c r="G89" s="267" t="s">
        <v>470</v>
      </c>
      <c r="H89" s="267" t="s">
        <v>290</v>
      </c>
      <c r="I89" s="267" t="s">
        <v>194</v>
      </c>
      <c r="J89" s="267">
        <v>2100.0</v>
      </c>
      <c r="K89" s="261"/>
      <c r="L89" s="261"/>
      <c r="M89" s="257">
        <f t="shared" si="2"/>
        <v>2100</v>
      </c>
      <c r="N89" s="261"/>
      <c r="O89" s="261"/>
      <c r="P89" s="261"/>
    </row>
    <row r="90" ht="15.75" customHeight="1">
      <c r="A90" s="261">
        <v>87.0</v>
      </c>
      <c r="B90" s="244" t="b">
        <v>0</v>
      </c>
      <c r="C90" s="284" t="str">
        <f t="shared" si="1"/>
        <v>PENDING</v>
      </c>
      <c r="D90" s="263">
        <v>46231.0</v>
      </c>
      <c r="E90" s="267" t="s">
        <v>515</v>
      </c>
      <c r="F90" s="267" t="s">
        <v>128</v>
      </c>
      <c r="G90" s="267" t="s">
        <v>516</v>
      </c>
      <c r="H90" s="267" t="s">
        <v>365</v>
      </c>
      <c r="I90" s="267" t="s">
        <v>345</v>
      </c>
      <c r="J90" s="267">
        <v>1575.0</v>
      </c>
      <c r="K90" s="261"/>
      <c r="L90" s="261"/>
      <c r="M90" s="257">
        <f t="shared" si="2"/>
        <v>1575</v>
      </c>
      <c r="N90" s="261"/>
      <c r="O90" s="261"/>
      <c r="P90" s="261"/>
    </row>
    <row r="91" ht="15.75" customHeight="1">
      <c r="A91" s="261">
        <v>88.0</v>
      </c>
      <c r="B91" s="244" t="b">
        <v>0</v>
      </c>
      <c r="C91" s="284" t="str">
        <f t="shared" si="1"/>
        <v>PENDING</v>
      </c>
      <c r="D91" s="263">
        <v>46231.0</v>
      </c>
      <c r="E91" s="267" t="s">
        <v>517</v>
      </c>
      <c r="F91" s="267" t="s">
        <v>139</v>
      </c>
      <c r="G91" s="267" t="s">
        <v>140</v>
      </c>
      <c r="H91" s="267" t="s">
        <v>202</v>
      </c>
      <c r="I91" s="267" t="s">
        <v>215</v>
      </c>
      <c r="J91" s="267">
        <v>1500.0</v>
      </c>
      <c r="K91" s="261"/>
      <c r="L91" s="261"/>
      <c r="M91" s="257">
        <f t="shared" si="2"/>
        <v>1500</v>
      </c>
      <c r="N91" s="261"/>
      <c r="O91" s="261"/>
      <c r="P91" s="261"/>
    </row>
    <row r="92" ht="15.75" customHeight="1">
      <c r="A92" s="261">
        <v>89.0</v>
      </c>
      <c r="B92" s="244" t="b">
        <v>0</v>
      </c>
      <c r="C92" s="284" t="str">
        <f t="shared" si="1"/>
        <v>PENDING</v>
      </c>
      <c r="D92" s="263">
        <v>46231.0</v>
      </c>
      <c r="E92" s="267" t="s">
        <v>520</v>
      </c>
      <c r="F92" s="267" t="s">
        <v>128</v>
      </c>
      <c r="G92" s="267" t="s">
        <v>470</v>
      </c>
      <c r="H92" s="267" t="s">
        <v>290</v>
      </c>
      <c r="I92" s="267" t="s">
        <v>194</v>
      </c>
      <c r="J92" s="267">
        <v>2100.0</v>
      </c>
      <c r="K92" s="261"/>
      <c r="L92" s="261"/>
      <c r="M92" s="257">
        <f t="shared" si="2"/>
        <v>2100</v>
      </c>
      <c r="N92" s="261"/>
      <c r="O92" s="261"/>
      <c r="P92" s="261"/>
    </row>
    <row r="93" ht="15.75" customHeight="1">
      <c r="A93" s="261">
        <v>90.0</v>
      </c>
      <c r="B93" s="244" t="b">
        <v>0</v>
      </c>
      <c r="C93" s="284" t="str">
        <f t="shared" si="1"/>
        <v>PENDING</v>
      </c>
      <c r="D93" s="263">
        <v>46231.0</v>
      </c>
      <c r="E93" s="267" t="s">
        <v>521</v>
      </c>
      <c r="F93" s="267" t="s">
        <v>128</v>
      </c>
      <c r="G93" s="267" t="s">
        <v>129</v>
      </c>
      <c r="H93" s="267" t="s">
        <v>365</v>
      </c>
      <c r="I93" s="267" t="s">
        <v>345</v>
      </c>
      <c r="J93" s="267">
        <v>3150.0</v>
      </c>
      <c r="K93" s="261"/>
      <c r="L93" s="261"/>
      <c r="M93" s="257">
        <f t="shared" si="2"/>
        <v>3150</v>
      </c>
      <c r="N93" s="261"/>
      <c r="O93" s="261"/>
      <c r="P93" s="261"/>
    </row>
    <row r="94" ht="15.75" customHeight="1">
      <c r="A94" s="261">
        <v>91.0</v>
      </c>
      <c r="B94" s="244" t="b">
        <v>0</v>
      </c>
      <c r="C94" s="284" t="str">
        <f t="shared" si="1"/>
        <v>PENDING</v>
      </c>
      <c r="D94" s="263">
        <v>46231.0</v>
      </c>
      <c r="E94" s="267" t="s">
        <v>522</v>
      </c>
      <c r="F94" s="267" t="s">
        <v>139</v>
      </c>
      <c r="G94" s="267" t="s">
        <v>140</v>
      </c>
      <c r="H94" s="267" t="s">
        <v>202</v>
      </c>
      <c r="I94" s="267" t="s">
        <v>236</v>
      </c>
      <c r="J94" s="267">
        <v>1500.0</v>
      </c>
      <c r="K94" s="261"/>
      <c r="L94" s="261"/>
      <c r="M94" s="257">
        <f t="shared" si="2"/>
        <v>1500</v>
      </c>
      <c r="N94" s="261"/>
      <c r="O94" s="261"/>
      <c r="P94" s="261"/>
    </row>
    <row r="95" ht="15.75" customHeight="1">
      <c r="A95" s="261">
        <v>92.0</v>
      </c>
      <c r="B95" s="244" t="b">
        <v>0</v>
      </c>
      <c r="C95" s="284" t="str">
        <f t="shared" si="1"/>
        <v>PENDING</v>
      </c>
      <c r="D95" s="263">
        <v>46231.0</v>
      </c>
      <c r="E95" s="267" t="s">
        <v>523</v>
      </c>
      <c r="F95" s="261"/>
      <c r="G95" s="267" t="s">
        <v>457</v>
      </c>
      <c r="H95" s="267" t="s">
        <v>202</v>
      </c>
      <c r="I95" s="267" t="s">
        <v>236</v>
      </c>
      <c r="J95" s="261"/>
      <c r="K95" s="261"/>
      <c r="L95" s="261"/>
      <c r="M95" s="257">
        <f t="shared" si="2"/>
        <v>0</v>
      </c>
      <c r="N95" s="261"/>
      <c r="O95" s="261"/>
      <c r="P95" s="261"/>
    </row>
    <row r="96" ht="15.75" customHeight="1">
      <c r="A96" s="261">
        <v>93.0</v>
      </c>
      <c r="B96" s="244" t="b">
        <v>0</v>
      </c>
      <c r="C96" s="284" t="str">
        <f t="shared" si="1"/>
        <v>PENDING</v>
      </c>
      <c r="D96" s="263">
        <v>46232.0</v>
      </c>
      <c r="E96" s="267" t="s">
        <v>524</v>
      </c>
      <c r="F96" s="267" t="s">
        <v>276</v>
      </c>
      <c r="G96" s="267" t="s">
        <v>277</v>
      </c>
      <c r="H96" s="267" t="s">
        <v>130</v>
      </c>
      <c r="I96" s="267" t="s">
        <v>143</v>
      </c>
      <c r="J96" s="267">
        <v>2000.0</v>
      </c>
      <c r="K96" s="261"/>
      <c r="L96" s="261"/>
      <c r="M96" s="257">
        <f t="shared" si="2"/>
        <v>2000</v>
      </c>
      <c r="N96" s="261"/>
      <c r="O96" s="261"/>
      <c r="P96" s="261"/>
    </row>
    <row r="97" ht="15.75" customHeight="1">
      <c r="A97" s="261">
        <v>94.0</v>
      </c>
      <c r="B97" s="244" t="b">
        <v>0</v>
      </c>
      <c r="C97" s="284" t="str">
        <f t="shared" si="1"/>
        <v>PENDING</v>
      </c>
      <c r="D97" s="263">
        <v>46232.0</v>
      </c>
      <c r="E97" s="267" t="s">
        <v>525</v>
      </c>
      <c r="F97" s="267" t="s">
        <v>276</v>
      </c>
      <c r="G97" s="267" t="s">
        <v>277</v>
      </c>
      <c r="H97" s="267" t="s">
        <v>297</v>
      </c>
      <c r="I97" s="267" t="s">
        <v>183</v>
      </c>
      <c r="J97" s="267">
        <v>2000.0</v>
      </c>
      <c r="K97" s="261"/>
      <c r="L97" s="261"/>
      <c r="M97" s="257">
        <f t="shared" si="2"/>
        <v>2000</v>
      </c>
      <c r="N97" s="261"/>
      <c r="O97" s="261"/>
      <c r="P97" s="261"/>
    </row>
    <row r="98" ht="15.75" customHeight="1">
      <c r="A98" s="261">
        <v>95.0</v>
      </c>
      <c r="B98" s="244" t="b">
        <v>0</v>
      </c>
      <c r="C98" s="284" t="str">
        <f t="shared" si="1"/>
        <v>PENDING</v>
      </c>
      <c r="D98" s="263">
        <v>46232.0</v>
      </c>
      <c r="E98" s="267" t="s">
        <v>526</v>
      </c>
      <c r="F98" s="267" t="s">
        <v>139</v>
      </c>
      <c r="G98" s="267" t="s">
        <v>140</v>
      </c>
      <c r="H98" s="267" t="s">
        <v>202</v>
      </c>
      <c r="I98" s="267" t="s">
        <v>236</v>
      </c>
      <c r="J98" s="267">
        <v>1500.0</v>
      </c>
      <c r="K98" s="261"/>
      <c r="L98" s="261"/>
      <c r="M98" s="257">
        <f t="shared" si="2"/>
        <v>1500</v>
      </c>
      <c r="N98" s="261"/>
      <c r="O98" s="261"/>
      <c r="P98" s="261"/>
    </row>
    <row r="99" ht="15.75" customHeight="1">
      <c r="A99" s="261">
        <v>96.0</v>
      </c>
      <c r="B99" s="244" t="b">
        <v>0</v>
      </c>
      <c r="C99" s="284" t="str">
        <f t="shared" si="1"/>
        <v>PENDING</v>
      </c>
      <c r="D99" s="263">
        <v>46232.0</v>
      </c>
      <c r="E99" s="267" t="s">
        <v>527</v>
      </c>
      <c r="F99" s="267" t="s">
        <v>128</v>
      </c>
      <c r="G99" s="267" t="s">
        <v>528</v>
      </c>
      <c r="H99" s="267" t="s">
        <v>130</v>
      </c>
      <c r="I99" s="267" t="s">
        <v>194</v>
      </c>
      <c r="J99" s="267">
        <v>2100.0</v>
      </c>
      <c r="K99" s="261"/>
      <c r="L99" s="261"/>
      <c r="M99" s="257">
        <f t="shared" si="2"/>
        <v>2100</v>
      </c>
      <c r="N99" s="261"/>
      <c r="O99" s="261"/>
      <c r="P99" s="261"/>
    </row>
    <row r="100" ht="15.75" customHeight="1">
      <c r="A100" s="261">
        <v>97.0</v>
      </c>
      <c r="B100" s="244" t="b">
        <v>0</v>
      </c>
      <c r="C100" s="284" t="str">
        <f t="shared" si="1"/>
        <v>PENDING</v>
      </c>
      <c r="D100" s="263">
        <v>46233.0</v>
      </c>
      <c r="E100" s="267" t="s">
        <v>529</v>
      </c>
      <c r="F100" s="267" t="s">
        <v>139</v>
      </c>
      <c r="G100" s="267" t="s">
        <v>140</v>
      </c>
      <c r="H100" s="267" t="s">
        <v>320</v>
      </c>
      <c r="I100" s="267" t="s">
        <v>131</v>
      </c>
      <c r="J100" s="267">
        <v>1000.0</v>
      </c>
      <c r="K100" s="261"/>
      <c r="L100" s="261"/>
      <c r="M100" s="257">
        <f t="shared" si="2"/>
        <v>1000</v>
      </c>
      <c r="N100" s="261"/>
      <c r="O100" s="261"/>
      <c r="P100" s="261"/>
    </row>
    <row r="101" ht="15.75" customHeight="1">
      <c r="A101" s="261">
        <v>98.0</v>
      </c>
      <c r="B101" s="244" t="b">
        <v>0</v>
      </c>
      <c r="C101" s="284" t="str">
        <f t="shared" si="1"/>
        <v>PENDING</v>
      </c>
      <c r="D101" s="263">
        <v>46233.0</v>
      </c>
      <c r="E101" s="267" t="s">
        <v>531</v>
      </c>
      <c r="F101" s="267" t="s">
        <v>128</v>
      </c>
      <c r="G101" s="267" t="s">
        <v>505</v>
      </c>
      <c r="H101" s="267" t="s">
        <v>365</v>
      </c>
      <c r="I101" s="267" t="s">
        <v>345</v>
      </c>
      <c r="J101" s="267">
        <v>1575.0</v>
      </c>
      <c r="K101" s="261"/>
      <c r="L101" s="261"/>
      <c r="M101" s="257">
        <f t="shared" si="2"/>
        <v>1575</v>
      </c>
      <c r="N101" s="261"/>
      <c r="O101" s="261"/>
      <c r="P101" s="261"/>
    </row>
    <row r="102" ht="15.75" customHeight="1">
      <c r="A102" s="261">
        <v>99.0</v>
      </c>
      <c r="B102" s="244" t="b">
        <v>0</v>
      </c>
      <c r="C102" s="284" t="str">
        <f t="shared" si="1"/>
        <v>PENDING</v>
      </c>
      <c r="D102" s="263">
        <v>46233.0</v>
      </c>
      <c r="E102" s="267" t="s">
        <v>532</v>
      </c>
      <c r="F102" s="267" t="s">
        <v>128</v>
      </c>
      <c r="G102" s="267" t="s">
        <v>470</v>
      </c>
      <c r="H102" s="267" t="s">
        <v>325</v>
      </c>
      <c r="I102" s="267" t="s">
        <v>236</v>
      </c>
      <c r="J102" s="267">
        <v>2940.0</v>
      </c>
      <c r="K102" s="261"/>
      <c r="L102" s="261"/>
      <c r="M102" s="257">
        <f t="shared" si="2"/>
        <v>2940</v>
      </c>
      <c r="N102" s="261"/>
      <c r="O102" s="261"/>
      <c r="P102" s="261"/>
    </row>
    <row r="103" ht="15.75" customHeight="1">
      <c r="A103" s="261">
        <v>100.0</v>
      </c>
      <c r="B103" s="244" t="b">
        <v>0</v>
      </c>
      <c r="C103" s="284" t="str">
        <f t="shared" si="1"/>
        <v>PENDING</v>
      </c>
      <c r="D103" s="263">
        <v>46233.0</v>
      </c>
      <c r="E103" s="267" t="s">
        <v>533</v>
      </c>
      <c r="F103" s="267" t="s">
        <v>128</v>
      </c>
      <c r="G103" s="267" t="s">
        <v>470</v>
      </c>
      <c r="H103" s="267" t="s">
        <v>202</v>
      </c>
      <c r="I103" s="267" t="s">
        <v>236</v>
      </c>
      <c r="J103" s="267">
        <v>0.0</v>
      </c>
      <c r="K103" s="261"/>
      <c r="L103" s="261"/>
      <c r="M103" s="257">
        <f t="shared" si="2"/>
        <v>0</v>
      </c>
      <c r="N103" s="261"/>
      <c r="O103" s="261"/>
      <c r="P103" s="261"/>
    </row>
    <row r="104" ht="15.75" customHeight="1">
      <c r="A104" s="261">
        <v>101.0</v>
      </c>
      <c r="B104" s="244" t="b">
        <v>0</v>
      </c>
      <c r="C104" s="284" t="str">
        <f t="shared" si="1"/>
        <v>PENDING</v>
      </c>
      <c r="D104" s="263">
        <v>46234.0</v>
      </c>
      <c r="E104" s="267" t="s">
        <v>534</v>
      </c>
      <c r="F104" s="267" t="s">
        <v>309</v>
      </c>
      <c r="G104" s="267" t="s">
        <v>535</v>
      </c>
      <c r="H104" s="267" t="s">
        <v>536</v>
      </c>
      <c r="I104" s="267" t="s">
        <v>313</v>
      </c>
      <c r="J104" s="267">
        <v>3500.0</v>
      </c>
      <c r="K104" s="261"/>
      <c r="L104" s="261"/>
      <c r="M104" s="257">
        <f t="shared" si="2"/>
        <v>3500</v>
      </c>
      <c r="N104" s="261"/>
      <c r="O104" s="261"/>
      <c r="P104" s="261"/>
    </row>
    <row r="105" ht="15.75" customHeight="1">
      <c r="A105" s="261">
        <v>102.0</v>
      </c>
      <c r="B105" s="244" t="b">
        <v>0</v>
      </c>
      <c r="C105" s="284" t="str">
        <f t="shared" si="1"/>
        <v>PENDING</v>
      </c>
      <c r="D105" s="263">
        <v>46234.0</v>
      </c>
      <c r="E105" s="267" t="s">
        <v>537</v>
      </c>
      <c r="F105" s="267" t="s">
        <v>139</v>
      </c>
      <c r="G105" s="267" t="s">
        <v>140</v>
      </c>
      <c r="H105" s="267" t="s">
        <v>130</v>
      </c>
      <c r="I105" s="267" t="s">
        <v>131</v>
      </c>
      <c r="J105" s="267">
        <v>1000.0</v>
      </c>
      <c r="K105" s="261"/>
      <c r="L105" s="261"/>
      <c r="M105" s="257">
        <f t="shared" si="2"/>
        <v>1000</v>
      </c>
      <c r="N105" s="261"/>
      <c r="O105" s="261"/>
      <c r="P105" s="261"/>
    </row>
    <row r="106" ht="15.75" customHeight="1">
      <c r="A106" s="261">
        <v>103.0</v>
      </c>
      <c r="B106" s="244" t="b">
        <v>0</v>
      </c>
      <c r="C106" s="284" t="str">
        <f t="shared" si="1"/>
        <v>PENDING</v>
      </c>
      <c r="D106" s="263">
        <v>46234.0</v>
      </c>
      <c r="E106" s="267" t="s">
        <v>538</v>
      </c>
      <c r="F106" s="267" t="s">
        <v>539</v>
      </c>
      <c r="G106" s="267" t="s">
        <v>540</v>
      </c>
      <c r="H106" s="267" t="s">
        <v>451</v>
      </c>
      <c r="I106" s="267" t="s">
        <v>452</v>
      </c>
      <c r="J106" s="267">
        <v>15000.0</v>
      </c>
      <c r="K106" s="261"/>
      <c r="L106" s="261"/>
      <c r="M106" s="257">
        <f t="shared" si="2"/>
        <v>15000</v>
      </c>
      <c r="N106" s="261"/>
      <c r="O106" s="261"/>
      <c r="P106" s="261"/>
    </row>
    <row r="107" ht="15.75" customHeight="1">
      <c r="A107" s="261">
        <v>104.0</v>
      </c>
      <c r="B107" s="244" t="b">
        <v>0</v>
      </c>
      <c r="C107" s="284" t="str">
        <f t="shared" si="1"/>
        <v>PENDING</v>
      </c>
      <c r="D107" s="263">
        <v>46234.0</v>
      </c>
      <c r="E107" s="267" t="s">
        <v>541</v>
      </c>
      <c r="F107" s="267" t="s">
        <v>539</v>
      </c>
      <c r="G107" s="267" t="s">
        <v>540</v>
      </c>
      <c r="H107" s="267" t="s">
        <v>451</v>
      </c>
      <c r="I107" s="267" t="s">
        <v>446</v>
      </c>
      <c r="J107" s="267">
        <v>0.0</v>
      </c>
      <c r="K107" s="261"/>
      <c r="L107" s="261"/>
      <c r="M107" s="257">
        <f t="shared" si="2"/>
        <v>0</v>
      </c>
      <c r="N107" s="261"/>
      <c r="O107" s="261"/>
      <c r="P107" s="261"/>
    </row>
    <row r="108" ht="15.75" customHeight="1">
      <c r="A108" s="261">
        <v>105.0</v>
      </c>
      <c r="B108" s="244" t="b">
        <v>0</v>
      </c>
      <c r="C108" s="284" t="str">
        <f t="shared" si="1"/>
        <v>PENDING</v>
      </c>
      <c r="D108" s="263">
        <v>46234.0</v>
      </c>
      <c r="E108" s="267" t="s">
        <v>542</v>
      </c>
      <c r="F108" s="267" t="s">
        <v>539</v>
      </c>
      <c r="G108" s="267" t="s">
        <v>540</v>
      </c>
      <c r="H108" s="267" t="s">
        <v>451</v>
      </c>
      <c r="I108" s="267" t="s">
        <v>446</v>
      </c>
      <c r="J108" s="267">
        <v>0.0</v>
      </c>
      <c r="K108" s="261"/>
      <c r="L108" s="261"/>
      <c r="M108" s="257">
        <f t="shared" si="2"/>
        <v>0</v>
      </c>
      <c r="N108" s="261"/>
      <c r="O108" s="261"/>
      <c r="P108" s="261"/>
    </row>
    <row r="109" ht="15.75" customHeight="1">
      <c r="A109" s="261">
        <v>106.0</v>
      </c>
      <c r="B109" s="244" t="b">
        <v>0</v>
      </c>
      <c r="C109" s="284" t="str">
        <f t="shared" si="1"/>
        <v>PENDING</v>
      </c>
      <c r="D109" s="263">
        <v>46234.0</v>
      </c>
      <c r="E109" s="267" t="s">
        <v>543</v>
      </c>
      <c r="F109" s="267" t="s">
        <v>128</v>
      </c>
      <c r="G109" s="267" t="s">
        <v>234</v>
      </c>
      <c r="H109" s="267" t="s">
        <v>544</v>
      </c>
      <c r="I109" s="267" t="s">
        <v>194</v>
      </c>
      <c r="J109" s="267">
        <v>2100.0</v>
      </c>
      <c r="K109" s="261"/>
      <c r="L109" s="261"/>
      <c r="M109" s="257">
        <f t="shared" si="2"/>
        <v>2100</v>
      </c>
      <c r="N109" s="261"/>
      <c r="O109" s="261"/>
      <c r="P109" s="261"/>
    </row>
    <row r="110" ht="15.75" customHeight="1">
      <c r="A110" s="261">
        <v>107.0</v>
      </c>
      <c r="B110" s="244" t="b">
        <v>0</v>
      </c>
      <c r="C110" s="284" t="str">
        <f t="shared" si="1"/>
        <v>PENDING</v>
      </c>
      <c r="D110" s="263">
        <v>46234.0</v>
      </c>
      <c r="E110" s="267" t="s">
        <v>545</v>
      </c>
      <c r="F110" s="261"/>
      <c r="G110" s="267" t="s">
        <v>546</v>
      </c>
      <c r="H110" s="267" t="s">
        <v>547</v>
      </c>
      <c r="I110" s="267" t="s">
        <v>548</v>
      </c>
      <c r="J110" s="267">
        <v>0.0</v>
      </c>
      <c r="K110" s="261"/>
      <c r="L110" s="261"/>
      <c r="M110" s="257">
        <f t="shared" si="2"/>
        <v>0</v>
      </c>
      <c r="N110" s="261"/>
      <c r="O110" s="261"/>
      <c r="P110" s="261"/>
    </row>
    <row r="111" ht="15.75" customHeight="1">
      <c r="A111" s="261"/>
      <c r="B111" s="244" t="b">
        <v>0</v>
      </c>
      <c r="C111" s="284" t="str">
        <f t="shared" si="1"/>
        <v>PENDING</v>
      </c>
      <c r="D111" s="261"/>
      <c r="E111" s="261"/>
      <c r="F111" s="261"/>
      <c r="G111" s="261"/>
      <c r="H111" s="261"/>
      <c r="I111" s="261"/>
      <c r="J111" s="261"/>
      <c r="K111" s="261"/>
      <c r="L111" s="261"/>
      <c r="M111" s="257">
        <f t="shared" si="2"/>
        <v>0</v>
      </c>
      <c r="N111" s="261"/>
      <c r="O111" s="261"/>
      <c r="P111" s="261"/>
    </row>
    <row r="112" ht="15.75" customHeight="1">
      <c r="A112" s="261"/>
      <c r="B112" s="244" t="b">
        <v>0</v>
      </c>
      <c r="C112" s="284" t="str">
        <f t="shared" si="1"/>
        <v>PENDING</v>
      </c>
      <c r="D112" s="261"/>
      <c r="E112" s="261"/>
      <c r="F112" s="261"/>
      <c r="G112" s="261"/>
      <c r="H112" s="261"/>
      <c r="I112" s="261"/>
      <c r="J112" s="261"/>
      <c r="K112" s="261"/>
      <c r="L112" s="261"/>
      <c r="M112" s="257">
        <f t="shared" si="2"/>
        <v>0</v>
      </c>
      <c r="N112" s="261"/>
      <c r="O112" s="261"/>
      <c r="P112" s="261"/>
    </row>
    <row r="113" ht="15.75" customHeight="1">
      <c r="A113" s="261"/>
      <c r="B113" s="244" t="b">
        <v>0</v>
      </c>
      <c r="C113" s="284" t="str">
        <f t="shared" si="1"/>
        <v>PENDING</v>
      </c>
      <c r="D113" s="261"/>
      <c r="E113" s="261"/>
      <c r="F113" s="261"/>
      <c r="G113" s="261"/>
      <c r="H113" s="261"/>
      <c r="I113" s="261"/>
      <c r="J113" s="261"/>
      <c r="K113" s="261"/>
      <c r="L113" s="261"/>
      <c r="M113" s="257">
        <f t="shared" si="2"/>
        <v>0</v>
      </c>
      <c r="N113" s="261"/>
      <c r="O113" s="261"/>
      <c r="P113" s="261"/>
    </row>
    <row r="114" ht="15.75" customHeight="1">
      <c r="A114" s="261"/>
      <c r="B114" s="244" t="b">
        <v>0</v>
      </c>
      <c r="C114" s="284" t="str">
        <f t="shared" si="1"/>
        <v>PENDING</v>
      </c>
      <c r="D114" s="261"/>
      <c r="E114" s="261"/>
      <c r="F114" s="261"/>
      <c r="G114" s="261"/>
      <c r="H114" s="261"/>
      <c r="I114" s="261"/>
      <c r="J114" s="261"/>
      <c r="K114" s="261"/>
      <c r="L114" s="261"/>
      <c r="M114" s="257">
        <f t="shared" si="2"/>
        <v>0</v>
      </c>
      <c r="N114" s="261"/>
      <c r="O114" s="261"/>
      <c r="P114" s="261"/>
    </row>
    <row r="115" ht="15.75" customHeight="1">
      <c r="A115" s="261"/>
      <c r="B115" s="244" t="b">
        <v>0</v>
      </c>
      <c r="C115" s="284" t="str">
        <f t="shared" si="1"/>
        <v>PENDING</v>
      </c>
      <c r="D115" s="261"/>
      <c r="E115" s="261"/>
      <c r="F115" s="261"/>
      <c r="G115" s="261"/>
      <c r="H115" s="261"/>
      <c r="I115" s="261"/>
      <c r="J115" s="261"/>
      <c r="K115" s="261"/>
      <c r="L115" s="261"/>
      <c r="M115" s="257">
        <f t="shared" si="2"/>
        <v>0</v>
      </c>
      <c r="N115" s="261"/>
      <c r="O115" s="261"/>
      <c r="P115" s="261"/>
    </row>
    <row r="116" ht="15.75" customHeight="1">
      <c r="A116" s="261"/>
      <c r="B116" s="244" t="b">
        <v>0</v>
      </c>
      <c r="C116" s="284" t="str">
        <f t="shared" si="1"/>
        <v>PENDING</v>
      </c>
      <c r="D116" s="261"/>
      <c r="E116" s="261"/>
      <c r="F116" s="261"/>
      <c r="G116" s="261"/>
      <c r="H116" s="261"/>
      <c r="I116" s="261"/>
      <c r="J116" s="261"/>
      <c r="K116" s="261"/>
      <c r="L116" s="261"/>
      <c r="M116" s="257">
        <f t="shared" si="2"/>
        <v>0</v>
      </c>
      <c r="N116" s="261"/>
      <c r="O116" s="261"/>
      <c r="P116" s="261"/>
    </row>
    <row r="117" ht="15.75" customHeight="1">
      <c r="A117" s="261"/>
      <c r="B117" s="244" t="b">
        <v>0</v>
      </c>
      <c r="C117" s="284" t="str">
        <f t="shared" si="1"/>
        <v>PENDING</v>
      </c>
      <c r="D117" s="261"/>
      <c r="E117" s="261"/>
      <c r="F117" s="261"/>
      <c r="G117" s="261"/>
      <c r="H117" s="261"/>
      <c r="I117" s="261"/>
      <c r="J117" s="261"/>
      <c r="K117" s="261"/>
      <c r="L117" s="261"/>
      <c r="M117" s="257">
        <f t="shared" si="2"/>
        <v>0</v>
      </c>
      <c r="N117" s="261"/>
      <c r="O117" s="261"/>
      <c r="P117" s="261"/>
    </row>
    <row r="118" ht="15.75" customHeight="1">
      <c r="A118" s="261"/>
      <c r="B118" s="244" t="b">
        <v>0</v>
      </c>
      <c r="C118" s="284" t="str">
        <f t="shared" si="1"/>
        <v>PENDING</v>
      </c>
      <c r="D118" s="261"/>
      <c r="E118" s="261"/>
      <c r="F118" s="261"/>
      <c r="G118" s="261"/>
      <c r="H118" s="261"/>
      <c r="I118" s="261"/>
      <c r="J118" s="261"/>
      <c r="K118" s="261"/>
      <c r="L118" s="261"/>
      <c r="M118" s="257">
        <f t="shared" si="2"/>
        <v>0</v>
      </c>
      <c r="N118" s="261"/>
      <c r="O118" s="261"/>
      <c r="P118" s="261"/>
    </row>
    <row r="119" ht="15.75" customHeight="1">
      <c r="A119" s="261"/>
      <c r="B119" s="244" t="b">
        <v>0</v>
      </c>
      <c r="C119" s="284" t="str">
        <f t="shared" si="1"/>
        <v>PENDING</v>
      </c>
      <c r="D119" s="261"/>
      <c r="E119" s="261"/>
      <c r="F119" s="261"/>
      <c r="G119" s="261"/>
      <c r="H119" s="261"/>
      <c r="I119" s="261"/>
      <c r="J119" s="261"/>
      <c r="K119" s="261"/>
      <c r="L119" s="261"/>
      <c r="M119" s="257">
        <f t="shared" si="2"/>
        <v>0</v>
      </c>
      <c r="N119" s="261"/>
      <c r="O119" s="261"/>
      <c r="P119" s="261"/>
    </row>
    <row r="120" ht="15.75" customHeight="1">
      <c r="A120" s="261"/>
      <c r="B120" s="244" t="b">
        <v>0</v>
      </c>
      <c r="C120" s="284" t="str">
        <f t="shared" si="1"/>
        <v>PENDING</v>
      </c>
      <c r="D120" s="261"/>
      <c r="E120" s="261"/>
      <c r="F120" s="261"/>
      <c r="G120" s="261"/>
      <c r="H120" s="261"/>
      <c r="I120" s="261"/>
      <c r="J120" s="261"/>
      <c r="K120" s="261"/>
      <c r="L120" s="261"/>
      <c r="M120" s="257">
        <f t="shared" si="2"/>
        <v>0</v>
      </c>
      <c r="N120" s="261"/>
      <c r="O120" s="261"/>
      <c r="P120" s="261"/>
    </row>
    <row r="121" ht="15.75" customHeight="1">
      <c r="A121" s="261"/>
      <c r="B121" s="244" t="b">
        <v>0</v>
      </c>
      <c r="C121" s="284" t="str">
        <f t="shared" si="1"/>
        <v>PENDING</v>
      </c>
      <c r="D121" s="261"/>
      <c r="E121" s="261"/>
      <c r="F121" s="261"/>
      <c r="G121" s="261"/>
      <c r="H121" s="261"/>
      <c r="I121" s="261"/>
      <c r="J121" s="261"/>
      <c r="K121" s="261"/>
      <c r="L121" s="261"/>
      <c r="M121" s="257">
        <f t="shared" si="2"/>
        <v>0</v>
      </c>
      <c r="N121" s="261"/>
      <c r="O121" s="261"/>
      <c r="P121" s="261"/>
    </row>
    <row r="122" ht="15.75" customHeight="1">
      <c r="A122" s="261"/>
      <c r="B122" s="244" t="b">
        <v>0</v>
      </c>
      <c r="C122" s="284" t="str">
        <f t="shared" si="1"/>
        <v>PENDING</v>
      </c>
      <c r="D122" s="261"/>
      <c r="E122" s="261"/>
      <c r="F122" s="261"/>
      <c r="G122" s="261"/>
      <c r="H122" s="261"/>
      <c r="I122" s="261"/>
      <c r="J122" s="261"/>
      <c r="K122" s="261"/>
      <c r="L122" s="261"/>
      <c r="M122" s="257">
        <f t="shared" si="2"/>
        <v>0</v>
      </c>
      <c r="N122" s="261"/>
      <c r="O122" s="261"/>
      <c r="P122" s="261"/>
    </row>
    <row r="123" ht="15.75" customHeight="1">
      <c r="A123" s="328"/>
      <c r="B123" s="329"/>
      <c r="C123" s="329"/>
      <c r="D123" s="329"/>
      <c r="E123" s="329"/>
      <c r="F123" s="33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</row>
    <row r="124" ht="15.75" customHeight="1">
      <c r="A124" s="331"/>
      <c r="B124" s="329"/>
      <c r="C124" s="329"/>
      <c r="D124" s="329"/>
      <c r="E124" s="329"/>
      <c r="F124" s="330"/>
      <c r="G124" s="200"/>
      <c r="H124" s="200"/>
      <c r="I124" s="200"/>
      <c r="J124" s="200"/>
      <c r="K124" s="200"/>
      <c r="L124" s="200"/>
      <c r="M124" s="200"/>
      <c r="N124" s="200"/>
      <c r="O124" s="332"/>
      <c r="P124" s="200"/>
    </row>
    <row r="125" ht="18.75" customHeight="1">
      <c r="A125" s="333"/>
      <c r="B125" s="333"/>
      <c r="C125" s="333"/>
      <c r="D125" s="333"/>
      <c r="E125" s="333"/>
      <c r="F125" s="333"/>
      <c r="G125" s="334" t="s">
        <v>552</v>
      </c>
      <c r="H125" s="333"/>
      <c r="I125" s="333"/>
      <c r="J125" s="335">
        <f t="shared" ref="J125:M125" si="3">SUM(J4:J124)</f>
        <v>237130</v>
      </c>
      <c r="K125" s="335">
        <f t="shared" si="3"/>
        <v>0</v>
      </c>
      <c r="L125" s="335">
        <f t="shared" si="3"/>
        <v>0</v>
      </c>
      <c r="M125" s="335">
        <f t="shared" si="3"/>
        <v>237130</v>
      </c>
      <c r="N125" s="333"/>
      <c r="O125" s="333"/>
      <c r="P125" s="333"/>
    </row>
    <row r="126" ht="15.75" customHeight="1">
      <c r="A126" s="336"/>
      <c r="B126" s="337"/>
      <c r="C126" s="337"/>
      <c r="D126" s="337"/>
      <c r="E126" s="337"/>
      <c r="F126" s="337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</row>
    <row r="127" ht="15.75" customHeight="1">
      <c r="A127" s="336"/>
      <c r="B127" s="337"/>
      <c r="C127" s="337"/>
      <c r="D127" s="337"/>
      <c r="E127" s="337"/>
      <c r="F127" s="337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</row>
    <row r="128" ht="15.75" customHeight="1">
      <c r="A128" s="336"/>
      <c r="B128" s="337"/>
      <c r="C128" s="337"/>
      <c r="D128" s="337"/>
      <c r="E128" s="337"/>
      <c r="F128" s="337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</row>
    <row r="129" ht="15.75" customHeight="1">
      <c r="A129" s="336"/>
      <c r="B129" s="337"/>
      <c r="C129" s="337"/>
      <c r="D129" s="337"/>
      <c r="E129" s="337"/>
      <c r="F129" s="337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</row>
    <row r="130" ht="15.75" customHeight="1">
      <c r="A130" s="336"/>
      <c r="B130" s="337"/>
      <c r="C130" s="337"/>
      <c r="D130" s="337"/>
      <c r="E130" s="337"/>
      <c r="F130" s="337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</row>
    <row r="131" ht="15.75" customHeight="1">
      <c r="A131" s="336"/>
      <c r="B131" s="337"/>
      <c r="C131" s="337"/>
      <c r="D131" s="337"/>
      <c r="E131" s="337"/>
      <c r="F131" s="337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</row>
    <row r="132" ht="15.75" customHeight="1">
      <c r="A132" s="336"/>
      <c r="B132" s="337"/>
      <c r="C132" s="337"/>
      <c r="D132" s="337"/>
      <c r="E132" s="337"/>
      <c r="F132" s="337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</row>
    <row r="133" ht="15.75" customHeight="1">
      <c r="A133" s="336"/>
      <c r="B133" s="337"/>
      <c r="C133" s="337"/>
      <c r="D133" s="337"/>
      <c r="E133" s="337"/>
      <c r="F133" s="337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</row>
    <row r="134" ht="15.75" customHeight="1">
      <c r="A134" s="336"/>
      <c r="B134" s="337"/>
      <c r="C134" s="337"/>
      <c r="D134" s="337"/>
      <c r="E134" s="337"/>
      <c r="F134" s="337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</row>
    <row r="135" ht="15.75" customHeight="1">
      <c r="A135" s="336"/>
      <c r="B135" s="337"/>
      <c r="C135" s="337"/>
      <c r="D135" s="337"/>
      <c r="E135" s="337"/>
      <c r="F135" s="337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</row>
    <row r="136" ht="15.75" customHeight="1">
      <c r="A136" s="336"/>
      <c r="B136" s="337"/>
      <c r="C136" s="337"/>
      <c r="D136" s="337"/>
      <c r="E136" s="337"/>
      <c r="F136" s="337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</row>
    <row r="137" ht="15.75" customHeight="1">
      <c r="A137" s="336"/>
      <c r="B137" s="337"/>
      <c r="C137" s="337"/>
      <c r="D137" s="337"/>
      <c r="E137" s="337"/>
      <c r="F137" s="337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</row>
    <row r="138" ht="15.75" customHeight="1">
      <c r="A138" s="336"/>
      <c r="B138" s="337"/>
      <c r="C138" s="337"/>
      <c r="D138" s="337"/>
      <c r="E138" s="337"/>
      <c r="F138" s="337"/>
      <c r="G138" s="336"/>
      <c r="H138" s="336"/>
      <c r="I138" s="336"/>
      <c r="J138" s="336"/>
      <c r="K138" s="336"/>
      <c r="L138" s="336"/>
      <c r="M138" s="336"/>
      <c r="N138" s="336"/>
      <c r="O138" s="336"/>
      <c r="P138" s="336"/>
    </row>
    <row r="139" ht="15.75" customHeight="1">
      <c r="A139" s="336"/>
      <c r="B139" s="337"/>
      <c r="C139" s="337"/>
      <c r="D139" s="337"/>
      <c r="E139" s="337"/>
      <c r="F139" s="337"/>
      <c r="G139" s="336"/>
      <c r="H139" s="336"/>
      <c r="I139" s="336"/>
      <c r="J139" s="336"/>
      <c r="K139" s="336"/>
      <c r="L139" s="336"/>
      <c r="M139" s="336"/>
      <c r="N139" s="336"/>
      <c r="O139" s="336"/>
      <c r="P139" s="336"/>
    </row>
    <row r="140" ht="15.75" customHeight="1">
      <c r="A140" s="336"/>
      <c r="B140" s="337"/>
      <c r="C140" s="337"/>
      <c r="D140" s="337"/>
      <c r="E140" s="337"/>
      <c r="F140" s="337"/>
      <c r="G140" s="336"/>
      <c r="H140" s="336"/>
      <c r="I140" s="336"/>
      <c r="J140" s="336"/>
      <c r="K140" s="336"/>
      <c r="L140" s="336"/>
      <c r="M140" s="336"/>
      <c r="N140" s="336"/>
      <c r="O140" s="336"/>
      <c r="P140" s="336"/>
    </row>
    <row r="141" ht="15.75" customHeight="1">
      <c r="A141" s="336"/>
      <c r="B141" s="337"/>
      <c r="C141" s="337"/>
      <c r="D141" s="337"/>
      <c r="E141" s="337"/>
      <c r="F141" s="337"/>
      <c r="G141" s="336"/>
      <c r="H141" s="336"/>
      <c r="I141" s="336"/>
      <c r="J141" s="336"/>
      <c r="K141" s="336"/>
      <c r="L141" s="336"/>
      <c r="M141" s="336"/>
      <c r="N141" s="336"/>
      <c r="O141" s="336"/>
      <c r="P141" s="336"/>
    </row>
    <row r="142" ht="15.75" customHeight="1">
      <c r="A142" s="336"/>
      <c r="B142" s="337"/>
      <c r="C142" s="337"/>
      <c r="D142" s="337"/>
      <c r="E142" s="337"/>
      <c r="F142" s="337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</row>
    <row r="143" ht="15.75" customHeight="1">
      <c r="A143" s="336"/>
      <c r="B143" s="337"/>
      <c r="C143" s="337"/>
      <c r="D143" s="337"/>
      <c r="E143" s="337"/>
      <c r="F143" s="337"/>
      <c r="G143" s="336"/>
      <c r="H143" s="336"/>
      <c r="I143" s="336"/>
      <c r="J143" s="336"/>
      <c r="K143" s="336"/>
      <c r="L143" s="336"/>
      <c r="M143" s="336"/>
      <c r="N143" s="336"/>
      <c r="O143" s="336"/>
      <c r="P143" s="336"/>
    </row>
    <row r="144" ht="15.75" customHeight="1">
      <c r="A144" s="336"/>
      <c r="B144" s="337"/>
      <c r="C144" s="337"/>
      <c r="D144" s="337"/>
      <c r="E144" s="337"/>
      <c r="F144" s="337"/>
      <c r="G144" s="336"/>
      <c r="H144" s="336"/>
      <c r="I144" s="336"/>
      <c r="J144" s="336"/>
      <c r="K144" s="336"/>
      <c r="L144" s="336"/>
      <c r="M144" s="336"/>
      <c r="N144" s="336"/>
      <c r="O144" s="336"/>
      <c r="P144" s="336"/>
    </row>
    <row r="145" ht="15.75" customHeight="1">
      <c r="A145" s="336"/>
      <c r="B145" s="337"/>
      <c r="C145" s="337"/>
      <c r="D145" s="337"/>
      <c r="E145" s="337"/>
      <c r="F145" s="337"/>
      <c r="G145" s="336"/>
      <c r="H145" s="336"/>
      <c r="I145" s="336"/>
      <c r="J145" s="336"/>
      <c r="K145" s="336"/>
      <c r="L145" s="336"/>
      <c r="M145" s="336"/>
      <c r="N145" s="336"/>
      <c r="O145" s="336"/>
      <c r="P145" s="336"/>
    </row>
    <row r="146" ht="15.75" customHeight="1">
      <c r="A146" s="336"/>
      <c r="B146" s="337"/>
      <c r="C146" s="337"/>
      <c r="D146" s="337"/>
      <c r="E146" s="337"/>
      <c r="F146" s="337"/>
      <c r="G146" s="336"/>
      <c r="H146" s="336"/>
      <c r="I146" s="336"/>
      <c r="J146" s="336"/>
      <c r="K146" s="336"/>
      <c r="L146" s="336"/>
      <c r="M146" s="336"/>
      <c r="N146" s="336"/>
      <c r="O146" s="336"/>
      <c r="P146" s="336"/>
    </row>
    <row r="147" ht="15.75" customHeight="1">
      <c r="A147" s="336"/>
      <c r="B147" s="337"/>
      <c r="C147" s="337"/>
      <c r="D147" s="337"/>
      <c r="E147" s="337"/>
      <c r="F147" s="337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</row>
    <row r="148" ht="15.75" customHeight="1">
      <c r="A148" s="336"/>
      <c r="B148" s="337"/>
      <c r="C148" s="337"/>
      <c r="D148" s="337"/>
      <c r="E148" s="337"/>
      <c r="F148" s="337"/>
      <c r="G148" s="336"/>
      <c r="H148" s="336"/>
      <c r="I148" s="336"/>
      <c r="J148" s="336"/>
      <c r="K148" s="336"/>
      <c r="L148" s="336"/>
      <c r="M148" s="336"/>
      <c r="N148" s="336"/>
      <c r="O148" s="336"/>
      <c r="P148" s="336"/>
    </row>
    <row r="149" ht="15.75" customHeight="1">
      <c r="A149" s="336"/>
      <c r="B149" s="337"/>
      <c r="C149" s="337"/>
      <c r="D149" s="337"/>
      <c r="E149" s="337"/>
      <c r="F149" s="337"/>
      <c r="G149" s="336"/>
      <c r="H149" s="336"/>
      <c r="I149" s="336"/>
      <c r="J149" s="336"/>
      <c r="K149" s="336"/>
      <c r="L149" s="336"/>
      <c r="M149" s="336"/>
      <c r="N149" s="336"/>
      <c r="O149" s="336"/>
      <c r="P149" s="336"/>
    </row>
    <row r="150" ht="15.75" customHeight="1">
      <c r="A150" s="336"/>
      <c r="B150" s="337"/>
      <c r="C150" s="337"/>
      <c r="D150" s="337"/>
      <c r="E150" s="337"/>
      <c r="F150" s="337"/>
      <c r="G150" s="336"/>
      <c r="H150" s="336"/>
      <c r="I150" s="336"/>
      <c r="J150" s="336"/>
      <c r="K150" s="336"/>
      <c r="L150" s="336"/>
      <c r="M150" s="336"/>
      <c r="N150" s="336"/>
      <c r="O150" s="336"/>
      <c r="P150" s="336"/>
    </row>
    <row r="151" ht="15.75" customHeight="1">
      <c r="A151" s="336"/>
      <c r="B151" s="337"/>
      <c r="C151" s="337"/>
      <c r="D151" s="337"/>
      <c r="E151" s="337"/>
      <c r="F151" s="337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</row>
    <row r="152" ht="15.75" customHeight="1">
      <c r="A152" s="336"/>
      <c r="B152" s="337"/>
      <c r="C152" s="337"/>
      <c r="D152" s="337"/>
      <c r="E152" s="337"/>
      <c r="F152" s="337"/>
      <c r="G152" s="336"/>
      <c r="H152" s="336"/>
      <c r="I152" s="336"/>
      <c r="J152" s="336"/>
      <c r="K152" s="336"/>
      <c r="L152" s="336"/>
      <c r="M152" s="336"/>
      <c r="N152" s="336"/>
      <c r="O152" s="336"/>
      <c r="P152" s="336"/>
    </row>
    <row r="153" ht="15.75" customHeight="1">
      <c r="A153" s="336"/>
      <c r="B153" s="337"/>
      <c r="C153" s="337"/>
      <c r="D153" s="337"/>
      <c r="E153" s="337"/>
      <c r="F153" s="337"/>
      <c r="G153" s="336"/>
      <c r="H153" s="336"/>
      <c r="I153" s="336"/>
      <c r="J153" s="336"/>
      <c r="K153" s="336"/>
      <c r="L153" s="336"/>
      <c r="M153" s="336"/>
      <c r="N153" s="336"/>
      <c r="O153" s="336"/>
      <c r="P153" s="336"/>
    </row>
    <row r="154" ht="15.75" customHeight="1">
      <c r="A154" s="336"/>
      <c r="B154" s="337"/>
      <c r="C154" s="337"/>
      <c r="D154" s="337"/>
      <c r="E154" s="337"/>
      <c r="F154" s="337"/>
      <c r="G154" s="336"/>
      <c r="H154" s="336"/>
      <c r="I154" s="336"/>
      <c r="J154" s="336"/>
      <c r="K154" s="336"/>
      <c r="L154" s="336"/>
      <c r="M154" s="336"/>
      <c r="N154" s="336"/>
      <c r="O154" s="336"/>
      <c r="P154" s="336"/>
    </row>
    <row r="155" ht="15.75" customHeight="1">
      <c r="A155" s="336"/>
      <c r="B155" s="337"/>
      <c r="C155" s="337"/>
      <c r="D155" s="337"/>
      <c r="E155" s="337"/>
      <c r="F155" s="337"/>
      <c r="G155" s="336"/>
      <c r="H155" s="336"/>
      <c r="I155" s="336"/>
      <c r="J155" s="336"/>
      <c r="K155" s="336"/>
      <c r="L155" s="336"/>
      <c r="M155" s="336"/>
      <c r="N155" s="336"/>
      <c r="O155" s="336"/>
      <c r="P155" s="336"/>
    </row>
    <row r="156" ht="15.75" customHeight="1">
      <c r="A156" s="336"/>
      <c r="B156" s="337"/>
      <c r="C156" s="337"/>
      <c r="D156" s="337"/>
      <c r="E156" s="337"/>
      <c r="F156" s="337"/>
      <c r="G156" s="336"/>
      <c r="H156" s="336"/>
      <c r="I156" s="336"/>
      <c r="J156" s="336"/>
      <c r="K156" s="336"/>
      <c r="L156" s="336"/>
      <c r="M156" s="336"/>
      <c r="N156" s="336"/>
      <c r="O156" s="336"/>
      <c r="P156" s="336"/>
    </row>
    <row r="157" ht="15.75" customHeight="1">
      <c r="A157" s="336"/>
      <c r="B157" s="337"/>
      <c r="C157" s="337"/>
      <c r="D157" s="337"/>
      <c r="E157" s="337"/>
      <c r="F157" s="337"/>
      <c r="G157" s="336"/>
      <c r="H157" s="336"/>
      <c r="I157" s="336"/>
      <c r="J157" s="336"/>
      <c r="K157" s="336"/>
      <c r="L157" s="336"/>
      <c r="M157" s="336"/>
      <c r="N157" s="336"/>
      <c r="O157" s="336"/>
      <c r="P157" s="336"/>
    </row>
    <row r="158" ht="15.75" customHeight="1">
      <c r="A158" s="336"/>
      <c r="B158" s="337"/>
      <c r="C158" s="337"/>
      <c r="D158" s="337"/>
      <c r="E158" s="337"/>
      <c r="F158" s="337"/>
      <c r="G158" s="336"/>
      <c r="H158" s="336"/>
      <c r="I158" s="336"/>
      <c r="J158" s="336"/>
      <c r="K158" s="336"/>
      <c r="L158" s="336"/>
      <c r="M158" s="336"/>
      <c r="N158" s="336"/>
      <c r="O158" s="336"/>
      <c r="P158" s="336"/>
    </row>
    <row r="159" ht="15.75" customHeight="1">
      <c r="A159" s="336"/>
      <c r="B159" s="337"/>
      <c r="C159" s="337"/>
      <c r="D159" s="337"/>
      <c r="E159" s="337"/>
      <c r="F159" s="337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</row>
    <row r="160" ht="15.75" customHeight="1">
      <c r="A160" s="336"/>
      <c r="B160" s="337"/>
      <c r="C160" s="337"/>
      <c r="D160" s="337"/>
      <c r="E160" s="337"/>
      <c r="F160" s="337"/>
      <c r="G160" s="336"/>
      <c r="H160" s="336"/>
      <c r="I160" s="336"/>
      <c r="J160" s="336"/>
      <c r="K160" s="336"/>
      <c r="L160" s="336"/>
      <c r="M160" s="336"/>
      <c r="N160" s="336"/>
      <c r="O160" s="336"/>
      <c r="P160" s="336"/>
    </row>
    <row r="161" ht="15.75" customHeight="1">
      <c r="A161" s="336"/>
      <c r="B161" s="337"/>
      <c r="C161" s="337"/>
      <c r="D161" s="337"/>
      <c r="E161" s="337"/>
      <c r="F161" s="337"/>
      <c r="G161" s="336"/>
      <c r="H161" s="336"/>
      <c r="I161" s="336"/>
      <c r="J161" s="336"/>
      <c r="K161" s="336"/>
      <c r="L161" s="336"/>
      <c r="M161" s="336"/>
      <c r="N161" s="336"/>
      <c r="O161" s="336"/>
      <c r="P161" s="336"/>
    </row>
    <row r="162" ht="15.75" customHeight="1">
      <c r="A162" s="336"/>
      <c r="B162" s="337"/>
      <c r="C162" s="337"/>
      <c r="D162" s="337"/>
      <c r="E162" s="337"/>
      <c r="F162" s="337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</row>
    <row r="163" ht="15.75" customHeight="1">
      <c r="A163" s="336"/>
      <c r="B163" s="337"/>
      <c r="C163" s="337"/>
      <c r="D163" s="337"/>
      <c r="E163" s="337"/>
      <c r="F163" s="337"/>
      <c r="G163" s="336"/>
      <c r="H163" s="336"/>
      <c r="I163" s="336"/>
      <c r="J163" s="336"/>
      <c r="K163" s="336"/>
      <c r="L163" s="336"/>
      <c r="M163" s="336"/>
      <c r="N163" s="336"/>
      <c r="O163" s="336"/>
      <c r="P163" s="336"/>
    </row>
    <row r="164" ht="15.75" customHeight="1">
      <c r="A164" s="336"/>
      <c r="B164" s="337"/>
      <c r="C164" s="337"/>
      <c r="D164" s="337"/>
      <c r="E164" s="337"/>
      <c r="F164" s="337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</row>
    <row r="165" ht="15.75" customHeight="1">
      <c r="A165" s="336"/>
      <c r="B165" s="337"/>
      <c r="C165" s="337"/>
      <c r="D165" s="337"/>
      <c r="E165" s="337"/>
      <c r="F165" s="337"/>
      <c r="G165" s="336"/>
      <c r="H165" s="336"/>
      <c r="I165" s="336"/>
      <c r="J165" s="336"/>
      <c r="K165" s="336"/>
      <c r="L165" s="336"/>
      <c r="M165" s="336"/>
      <c r="N165" s="336"/>
      <c r="O165" s="336"/>
      <c r="P165" s="336"/>
    </row>
    <row r="166" ht="15.75" customHeight="1">
      <c r="A166" s="336"/>
      <c r="B166" s="337"/>
      <c r="C166" s="337"/>
      <c r="D166" s="337"/>
      <c r="E166" s="337"/>
      <c r="F166" s="337"/>
      <c r="G166" s="336"/>
      <c r="H166" s="336"/>
      <c r="I166" s="336"/>
      <c r="J166" s="336"/>
      <c r="K166" s="336"/>
      <c r="L166" s="336"/>
      <c r="M166" s="336"/>
      <c r="N166" s="336"/>
      <c r="O166" s="336"/>
      <c r="P166" s="336"/>
    </row>
    <row r="167" ht="15.75" customHeight="1">
      <c r="A167" s="336"/>
      <c r="B167" s="337"/>
      <c r="C167" s="337"/>
      <c r="D167" s="337"/>
      <c r="E167" s="337"/>
      <c r="F167" s="337"/>
      <c r="G167" s="336"/>
      <c r="H167" s="336"/>
      <c r="I167" s="336"/>
      <c r="J167" s="336"/>
      <c r="K167" s="336"/>
      <c r="L167" s="336"/>
      <c r="M167" s="336"/>
      <c r="N167" s="336"/>
      <c r="O167" s="336"/>
      <c r="P167" s="336"/>
    </row>
    <row r="168" ht="15.75" customHeight="1">
      <c r="A168" s="336"/>
      <c r="B168" s="337"/>
      <c r="C168" s="337"/>
      <c r="D168" s="337"/>
      <c r="E168" s="337"/>
      <c r="F168" s="337"/>
      <c r="G168" s="336"/>
      <c r="H168" s="336"/>
      <c r="I168" s="336"/>
      <c r="J168" s="336"/>
      <c r="K168" s="336"/>
      <c r="L168" s="336"/>
      <c r="M168" s="336"/>
      <c r="N168" s="336"/>
      <c r="O168" s="336"/>
      <c r="P168" s="336"/>
    </row>
    <row r="169" ht="15.75" customHeight="1">
      <c r="A169" s="336"/>
      <c r="B169" s="337"/>
      <c r="C169" s="337"/>
      <c r="D169" s="337"/>
      <c r="E169" s="337"/>
      <c r="F169" s="337"/>
      <c r="G169" s="336"/>
      <c r="H169" s="336"/>
      <c r="I169" s="336"/>
      <c r="J169" s="336"/>
      <c r="K169" s="336"/>
      <c r="L169" s="336"/>
      <c r="M169" s="336"/>
      <c r="N169" s="336"/>
      <c r="O169" s="336"/>
      <c r="P169" s="336"/>
    </row>
    <row r="170" ht="15.75" customHeight="1">
      <c r="A170" s="336"/>
      <c r="B170" s="337"/>
      <c r="C170" s="337"/>
      <c r="D170" s="337"/>
      <c r="E170" s="337"/>
      <c r="F170" s="337"/>
      <c r="G170" s="336"/>
      <c r="H170" s="336"/>
      <c r="I170" s="336"/>
      <c r="J170" s="336"/>
      <c r="K170" s="336"/>
      <c r="L170" s="336"/>
      <c r="M170" s="336"/>
      <c r="N170" s="336"/>
      <c r="O170" s="336"/>
      <c r="P170" s="336"/>
    </row>
    <row r="171" ht="15.75" customHeight="1">
      <c r="A171" s="336"/>
      <c r="B171" s="337"/>
      <c r="C171" s="337"/>
      <c r="D171" s="337"/>
      <c r="E171" s="337"/>
      <c r="F171" s="337"/>
      <c r="G171" s="336"/>
      <c r="H171" s="336"/>
      <c r="I171" s="336"/>
      <c r="J171" s="336"/>
      <c r="K171" s="336"/>
      <c r="L171" s="336"/>
      <c r="M171" s="336"/>
      <c r="N171" s="336"/>
      <c r="O171" s="336"/>
      <c r="P171" s="336"/>
    </row>
    <row r="172" ht="15.75" customHeight="1">
      <c r="A172" s="336"/>
      <c r="B172" s="337"/>
      <c r="C172" s="337"/>
      <c r="D172" s="337"/>
      <c r="E172" s="337"/>
      <c r="F172" s="337"/>
      <c r="G172" s="336"/>
      <c r="H172" s="336"/>
      <c r="I172" s="336"/>
      <c r="J172" s="336"/>
      <c r="K172" s="336"/>
      <c r="L172" s="336"/>
      <c r="M172" s="336"/>
      <c r="N172" s="336"/>
      <c r="O172" s="336"/>
      <c r="P172" s="336"/>
    </row>
    <row r="173" ht="15.75" customHeight="1">
      <c r="A173" s="336"/>
      <c r="B173" s="337"/>
      <c r="C173" s="337"/>
      <c r="D173" s="337"/>
      <c r="E173" s="337"/>
      <c r="F173" s="337"/>
      <c r="G173" s="336"/>
      <c r="H173" s="336"/>
      <c r="I173" s="336"/>
      <c r="J173" s="336"/>
      <c r="K173" s="336"/>
      <c r="L173" s="336"/>
      <c r="M173" s="336"/>
      <c r="N173" s="336"/>
      <c r="O173" s="336"/>
      <c r="P173" s="336"/>
    </row>
    <row r="174" ht="15.75" customHeight="1">
      <c r="A174" s="336"/>
      <c r="B174" s="337"/>
      <c r="C174" s="337"/>
      <c r="D174" s="337"/>
      <c r="E174" s="337"/>
      <c r="F174" s="337"/>
      <c r="G174" s="336"/>
      <c r="H174" s="336"/>
      <c r="I174" s="336"/>
      <c r="J174" s="336"/>
      <c r="K174" s="336"/>
      <c r="L174" s="336"/>
      <c r="M174" s="336"/>
      <c r="N174" s="336"/>
      <c r="O174" s="336"/>
      <c r="P174" s="336"/>
    </row>
    <row r="175" ht="15.75" customHeight="1">
      <c r="A175" s="336"/>
      <c r="B175" s="337"/>
      <c r="C175" s="337"/>
      <c r="D175" s="337"/>
      <c r="E175" s="337"/>
      <c r="F175" s="337"/>
      <c r="G175" s="336"/>
      <c r="H175" s="336"/>
      <c r="I175" s="336"/>
      <c r="J175" s="336"/>
      <c r="K175" s="336"/>
      <c r="L175" s="336"/>
      <c r="M175" s="336"/>
      <c r="N175" s="336"/>
      <c r="O175" s="336"/>
      <c r="P175" s="336"/>
    </row>
    <row r="176" ht="15.75" customHeight="1">
      <c r="A176" s="336"/>
      <c r="B176" s="337"/>
      <c r="C176" s="337"/>
      <c r="D176" s="337"/>
      <c r="E176" s="337"/>
      <c r="F176" s="337"/>
      <c r="G176" s="336"/>
      <c r="H176" s="336"/>
      <c r="I176" s="336"/>
      <c r="J176" s="336"/>
      <c r="K176" s="336"/>
      <c r="L176" s="336"/>
      <c r="M176" s="336"/>
      <c r="N176" s="336"/>
      <c r="O176" s="336"/>
      <c r="P176" s="336"/>
    </row>
    <row r="177" ht="15.75" customHeight="1">
      <c r="A177" s="336"/>
      <c r="B177" s="337"/>
      <c r="C177" s="337"/>
      <c r="D177" s="337"/>
      <c r="E177" s="337"/>
      <c r="F177" s="337"/>
      <c r="G177" s="336"/>
      <c r="H177" s="336"/>
      <c r="I177" s="336"/>
      <c r="J177" s="336"/>
      <c r="K177" s="336"/>
      <c r="L177" s="336"/>
      <c r="M177" s="336"/>
      <c r="N177" s="336"/>
      <c r="O177" s="336"/>
      <c r="P177" s="336"/>
    </row>
    <row r="178" ht="15.75" customHeight="1">
      <c r="A178" s="336"/>
      <c r="B178" s="337"/>
      <c r="C178" s="337"/>
      <c r="D178" s="337"/>
      <c r="E178" s="337"/>
      <c r="F178" s="337"/>
      <c r="G178" s="336"/>
      <c r="H178" s="336"/>
      <c r="I178" s="336"/>
      <c r="J178" s="336"/>
      <c r="K178" s="336"/>
      <c r="L178" s="336"/>
      <c r="M178" s="336"/>
      <c r="N178" s="336"/>
      <c r="O178" s="336"/>
      <c r="P178" s="336"/>
    </row>
    <row r="179" ht="15.75" customHeight="1">
      <c r="A179" s="336"/>
      <c r="B179" s="337"/>
      <c r="C179" s="337"/>
      <c r="D179" s="337"/>
      <c r="E179" s="337"/>
      <c r="F179" s="337"/>
      <c r="G179" s="336"/>
      <c r="H179" s="336"/>
      <c r="I179" s="336"/>
      <c r="J179" s="336"/>
      <c r="K179" s="336"/>
      <c r="L179" s="336"/>
      <c r="M179" s="336"/>
      <c r="N179" s="336"/>
      <c r="O179" s="336"/>
      <c r="P179" s="336"/>
    </row>
    <row r="180" ht="15.75" customHeight="1">
      <c r="A180" s="336"/>
      <c r="B180" s="337"/>
      <c r="C180" s="337"/>
      <c r="D180" s="337"/>
      <c r="E180" s="337"/>
      <c r="F180" s="337"/>
      <c r="G180" s="336"/>
      <c r="H180" s="336"/>
      <c r="I180" s="336"/>
      <c r="J180" s="336"/>
      <c r="K180" s="336"/>
      <c r="L180" s="336"/>
      <c r="M180" s="336"/>
      <c r="N180" s="336"/>
      <c r="O180" s="336"/>
      <c r="P180" s="336"/>
    </row>
    <row r="181" ht="15.75" customHeight="1">
      <c r="A181" s="336"/>
      <c r="B181" s="337"/>
      <c r="C181" s="337"/>
      <c r="D181" s="337"/>
      <c r="E181" s="337"/>
      <c r="F181" s="337"/>
      <c r="G181" s="336"/>
      <c r="H181" s="336"/>
      <c r="I181" s="336"/>
      <c r="J181" s="336"/>
      <c r="K181" s="336"/>
      <c r="L181" s="336"/>
      <c r="M181" s="336"/>
      <c r="N181" s="336"/>
      <c r="O181" s="336"/>
      <c r="P181" s="336"/>
    </row>
    <row r="182" ht="15.75" customHeight="1">
      <c r="A182" s="336"/>
      <c r="B182" s="337"/>
      <c r="C182" s="337"/>
      <c r="D182" s="337"/>
      <c r="E182" s="337"/>
      <c r="F182" s="337"/>
      <c r="G182" s="336"/>
      <c r="H182" s="336"/>
      <c r="I182" s="336"/>
      <c r="J182" s="336"/>
      <c r="K182" s="336"/>
      <c r="L182" s="336"/>
      <c r="M182" s="336"/>
      <c r="N182" s="336"/>
      <c r="O182" s="336"/>
      <c r="P182" s="336"/>
    </row>
    <row r="183" ht="15.75" customHeight="1">
      <c r="A183" s="336"/>
      <c r="B183" s="337"/>
      <c r="C183" s="337"/>
      <c r="D183" s="337"/>
      <c r="E183" s="337"/>
      <c r="F183" s="337"/>
      <c r="G183" s="336"/>
      <c r="H183" s="336"/>
      <c r="I183" s="336"/>
      <c r="J183" s="336"/>
      <c r="K183" s="336"/>
      <c r="L183" s="336"/>
      <c r="M183" s="336"/>
      <c r="N183" s="336"/>
      <c r="O183" s="336"/>
      <c r="P183" s="336"/>
    </row>
    <row r="184" ht="15.75" customHeight="1">
      <c r="A184" s="336"/>
      <c r="B184" s="337"/>
      <c r="C184" s="337"/>
      <c r="D184" s="337"/>
      <c r="E184" s="337"/>
      <c r="F184" s="337"/>
      <c r="G184" s="336"/>
      <c r="H184" s="336"/>
      <c r="I184" s="336"/>
      <c r="J184" s="336"/>
      <c r="K184" s="336"/>
      <c r="L184" s="336"/>
      <c r="M184" s="336"/>
      <c r="N184" s="336"/>
      <c r="O184" s="336"/>
      <c r="P184" s="336"/>
    </row>
    <row r="185" ht="15.75" customHeight="1">
      <c r="A185" s="336"/>
      <c r="B185" s="337"/>
      <c r="C185" s="337"/>
      <c r="D185" s="337"/>
      <c r="E185" s="337"/>
      <c r="F185" s="337"/>
      <c r="G185" s="336"/>
      <c r="H185" s="336"/>
      <c r="I185" s="336"/>
      <c r="J185" s="336"/>
      <c r="K185" s="336"/>
      <c r="L185" s="336"/>
      <c r="M185" s="336"/>
      <c r="N185" s="336"/>
      <c r="O185" s="336"/>
      <c r="P185" s="336"/>
    </row>
    <row r="186" ht="15.75" customHeight="1">
      <c r="A186" s="336"/>
      <c r="B186" s="337"/>
      <c r="C186" s="337"/>
      <c r="D186" s="337"/>
      <c r="E186" s="337"/>
      <c r="F186" s="337"/>
      <c r="G186" s="336"/>
      <c r="H186" s="336"/>
      <c r="I186" s="336"/>
      <c r="J186" s="336"/>
      <c r="K186" s="336"/>
      <c r="L186" s="336"/>
      <c r="M186" s="336"/>
      <c r="N186" s="336"/>
      <c r="O186" s="336"/>
      <c r="P186" s="336"/>
    </row>
    <row r="187" ht="15.75" customHeight="1">
      <c r="A187" s="336"/>
      <c r="B187" s="337"/>
      <c r="C187" s="337"/>
      <c r="D187" s="337"/>
      <c r="E187" s="337"/>
      <c r="F187" s="337"/>
      <c r="G187" s="336"/>
      <c r="H187" s="336"/>
      <c r="I187" s="336"/>
      <c r="J187" s="336"/>
      <c r="K187" s="336"/>
      <c r="L187" s="336"/>
      <c r="M187" s="336"/>
      <c r="N187" s="336"/>
      <c r="O187" s="336"/>
      <c r="P187" s="336"/>
    </row>
    <row r="188" ht="15.75" customHeight="1">
      <c r="A188" s="336"/>
      <c r="B188" s="337"/>
      <c r="C188" s="337"/>
      <c r="D188" s="337"/>
      <c r="E188" s="337"/>
      <c r="F188" s="337"/>
      <c r="G188" s="336"/>
      <c r="H188" s="336"/>
      <c r="I188" s="336"/>
      <c r="J188" s="336"/>
      <c r="K188" s="336"/>
      <c r="L188" s="336"/>
      <c r="M188" s="336"/>
      <c r="N188" s="336"/>
      <c r="O188" s="336"/>
      <c r="P188" s="336"/>
    </row>
    <row r="189" ht="15.75" customHeight="1">
      <c r="A189" s="336"/>
      <c r="B189" s="337"/>
      <c r="C189" s="337"/>
      <c r="D189" s="337"/>
      <c r="E189" s="337"/>
      <c r="F189" s="337"/>
      <c r="G189" s="336"/>
      <c r="H189" s="336"/>
      <c r="I189" s="336"/>
      <c r="J189" s="336"/>
      <c r="K189" s="336"/>
      <c r="L189" s="336"/>
      <c r="M189" s="336"/>
      <c r="N189" s="336"/>
      <c r="O189" s="336"/>
      <c r="P189" s="336"/>
    </row>
    <row r="190" ht="15.75" customHeight="1">
      <c r="A190" s="336"/>
      <c r="B190" s="337"/>
      <c r="C190" s="337"/>
      <c r="D190" s="337"/>
      <c r="E190" s="337"/>
      <c r="F190" s="337"/>
      <c r="G190" s="336"/>
      <c r="H190" s="336"/>
      <c r="I190" s="336"/>
      <c r="J190" s="336"/>
      <c r="K190" s="336"/>
      <c r="L190" s="336"/>
      <c r="M190" s="336"/>
      <c r="N190" s="336"/>
      <c r="O190" s="336"/>
      <c r="P190" s="336"/>
    </row>
    <row r="191" ht="15.75" customHeight="1">
      <c r="A191" s="336"/>
      <c r="B191" s="337"/>
      <c r="C191" s="337"/>
      <c r="D191" s="337"/>
      <c r="E191" s="337"/>
      <c r="F191" s="337"/>
      <c r="G191" s="336"/>
      <c r="H191" s="336"/>
      <c r="I191" s="336"/>
      <c r="J191" s="336"/>
      <c r="K191" s="336"/>
      <c r="L191" s="336"/>
      <c r="M191" s="336"/>
      <c r="N191" s="336"/>
      <c r="O191" s="336"/>
      <c r="P191" s="336"/>
    </row>
    <row r="192" ht="15.75" customHeight="1">
      <c r="A192" s="336"/>
      <c r="B192" s="337"/>
      <c r="C192" s="337"/>
      <c r="D192" s="337"/>
      <c r="E192" s="337"/>
      <c r="F192" s="337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</row>
    <row r="193" ht="15.75" customHeight="1">
      <c r="A193" s="336"/>
      <c r="B193" s="337"/>
      <c r="C193" s="337"/>
      <c r="D193" s="337"/>
      <c r="E193" s="337"/>
      <c r="F193" s="337"/>
      <c r="G193" s="336"/>
      <c r="H193" s="336"/>
      <c r="I193" s="336"/>
      <c r="J193" s="336"/>
      <c r="K193" s="336"/>
      <c r="L193" s="336"/>
      <c r="M193" s="336"/>
      <c r="N193" s="336"/>
      <c r="O193" s="336"/>
      <c r="P193" s="336"/>
    </row>
    <row r="194" ht="15.75" customHeight="1">
      <c r="A194" s="336"/>
      <c r="B194" s="337"/>
      <c r="C194" s="337"/>
      <c r="D194" s="337"/>
      <c r="E194" s="337"/>
      <c r="F194" s="337"/>
      <c r="G194" s="336"/>
      <c r="H194" s="336"/>
      <c r="I194" s="336"/>
      <c r="J194" s="336"/>
      <c r="K194" s="336"/>
      <c r="L194" s="336"/>
      <c r="M194" s="336"/>
      <c r="N194" s="336"/>
      <c r="O194" s="336"/>
      <c r="P194" s="336"/>
    </row>
    <row r="195" ht="15.75" customHeight="1">
      <c r="A195" s="336"/>
      <c r="B195" s="337"/>
      <c r="C195" s="337"/>
      <c r="D195" s="337"/>
      <c r="E195" s="337"/>
      <c r="F195" s="337"/>
      <c r="G195" s="336"/>
      <c r="H195" s="336"/>
      <c r="I195" s="336"/>
      <c r="J195" s="336"/>
      <c r="K195" s="336"/>
      <c r="L195" s="336"/>
      <c r="M195" s="336"/>
      <c r="N195" s="336"/>
      <c r="O195" s="336"/>
      <c r="P195" s="336"/>
    </row>
    <row r="196" ht="15.75" customHeight="1">
      <c r="A196" s="336"/>
      <c r="B196" s="337"/>
      <c r="C196" s="337"/>
      <c r="D196" s="337"/>
      <c r="E196" s="337"/>
      <c r="F196" s="337"/>
      <c r="G196" s="336"/>
      <c r="H196" s="336"/>
      <c r="I196" s="336"/>
      <c r="J196" s="336"/>
      <c r="K196" s="336"/>
      <c r="L196" s="336"/>
      <c r="M196" s="336"/>
      <c r="N196" s="336"/>
      <c r="O196" s="336"/>
      <c r="P196" s="336"/>
    </row>
    <row r="197" ht="15.75" customHeight="1">
      <c r="A197" s="336"/>
      <c r="B197" s="337"/>
      <c r="C197" s="337"/>
      <c r="D197" s="337"/>
      <c r="E197" s="337"/>
      <c r="F197" s="337"/>
      <c r="G197" s="336"/>
      <c r="H197" s="336"/>
      <c r="I197" s="336"/>
      <c r="J197" s="336"/>
      <c r="K197" s="336"/>
      <c r="L197" s="336"/>
      <c r="M197" s="336"/>
      <c r="N197" s="336"/>
      <c r="O197" s="336"/>
      <c r="P197" s="336"/>
    </row>
    <row r="198" ht="15.75" customHeight="1">
      <c r="A198" s="336"/>
      <c r="B198" s="337"/>
      <c r="C198" s="337"/>
      <c r="D198" s="337"/>
      <c r="E198" s="337"/>
      <c r="F198" s="337"/>
      <c r="G198" s="336"/>
      <c r="H198" s="336"/>
      <c r="I198" s="336"/>
      <c r="J198" s="336"/>
      <c r="K198" s="336"/>
      <c r="L198" s="336"/>
      <c r="M198" s="336"/>
      <c r="N198" s="336"/>
      <c r="O198" s="336"/>
      <c r="P198" s="336"/>
    </row>
    <row r="199" ht="15.75" customHeight="1">
      <c r="A199" s="336"/>
      <c r="B199" s="337"/>
      <c r="C199" s="337"/>
      <c r="D199" s="337"/>
      <c r="E199" s="337"/>
      <c r="F199" s="337"/>
      <c r="G199" s="336"/>
      <c r="H199" s="336"/>
      <c r="I199" s="336"/>
      <c r="J199" s="336"/>
      <c r="K199" s="336"/>
      <c r="L199" s="336"/>
      <c r="M199" s="336"/>
      <c r="N199" s="336"/>
      <c r="O199" s="336"/>
      <c r="P199" s="336"/>
    </row>
    <row r="200" ht="15.75" customHeight="1">
      <c r="A200" s="336"/>
      <c r="B200" s="337"/>
      <c r="C200" s="337"/>
      <c r="D200" s="337"/>
      <c r="E200" s="337"/>
      <c r="F200" s="337"/>
      <c r="G200" s="336"/>
      <c r="H200" s="336"/>
      <c r="I200" s="336"/>
      <c r="J200" s="336"/>
      <c r="K200" s="336"/>
      <c r="L200" s="336"/>
      <c r="M200" s="336"/>
      <c r="N200" s="336"/>
      <c r="O200" s="336"/>
      <c r="P200" s="336"/>
    </row>
    <row r="201" ht="15.75" customHeight="1">
      <c r="A201" s="336"/>
      <c r="B201" s="337"/>
      <c r="C201" s="337"/>
      <c r="D201" s="337"/>
      <c r="E201" s="337"/>
      <c r="F201" s="337"/>
      <c r="G201" s="336"/>
      <c r="H201" s="336"/>
      <c r="I201" s="336"/>
      <c r="J201" s="336"/>
      <c r="K201" s="336"/>
      <c r="L201" s="336"/>
      <c r="M201" s="336"/>
      <c r="N201" s="336"/>
      <c r="O201" s="336"/>
      <c r="P201" s="336"/>
    </row>
    <row r="202" ht="15.75" customHeight="1">
      <c r="A202" s="336"/>
      <c r="B202" s="337"/>
      <c r="C202" s="337"/>
      <c r="D202" s="337"/>
      <c r="E202" s="337"/>
      <c r="F202" s="337"/>
      <c r="G202" s="336"/>
      <c r="H202" s="336"/>
      <c r="I202" s="336"/>
      <c r="J202" s="336"/>
      <c r="K202" s="336"/>
      <c r="L202" s="336"/>
      <c r="M202" s="336"/>
      <c r="N202" s="336"/>
      <c r="O202" s="336"/>
      <c r="P202" s="336"/>
    </row>
    <row r="203" ht="15.75" customHeight="1">
      <c r="A203" s="336"/>
      <c r="B203" s="337"/>
      <c r="C203" s="337"/>
      <c r="D203" s="337"/>
      <c r="E203" s="337"/>
      <c r="F203" s="337"/>
      <c r="G203" s="336"/>
      <c r="H203" s="336"/>
      <c r="I203" s="336"/>
      <c r="J203" s="336"/>
      <c r="K203" s="336"/>
      <c r="L203" s="336"/>
      <c r="M203" s="336"/>
      <c r="N203" s="336"/>
      <c r="O203" s="336"/>
      <c r="P203" s="336"/>
    </row>
    <row r="204" ht="15.75" customHeight="1">
      <c r="A204" s="336"/>
      <c r="B204" s="337"/>
      <c r="C204" s="337"/>
      <c r="D204" s="337"/>
      <c r="E204" s="337"/>
      <c r="F204" s="337"/>
      <c r="G204" s="336"/>
      <c r="H204" s="336"/>
      <c r="I204" s="336"/>
      <c r="J204" s="336"/>
      <c r="K204" s="336"/>
      <c r="L204" s="336"/>
      <c r="M204" s="336"/>
      <c r="N204" s="336"/>
      <c r="O204" s="336"/>
      <c r="P204" s="336"/>
    </row>
    <row r="205" ht="15.75" customHeight="1">
      <c r="A205" s="336"/>
      <c r="B205" s="337"/>
      <c r="C205" s="337"/>
      <c r="D205" s="337"/>
      <c r="E205" s="337"/>
      <c r="F205" s="337"/>
      <c r="G205" s="336"/>
      <c r="H205" s="336"/>
      <c r="I205" s="336"/>
      <c r="J205" s="336"/>
      <c r="K205" s="336"/>
      <c r="L205" s="336"/>
      <c r="M205" s="336"/>
      <c r="N205" s="336"/>
      <c r="O205" s="336"/>
      <c r="P205" s="336"/>
    </row>
    <row r="206" ht="15.75" customHeight="1">
      <c r="A206" s="336"/>
      <c r="B206" s="337"/>
      <c r="C206" s="337"/>
      <c r="D206" s="337"/>
      <c r="E206" s="337"/>
      <c r="F206" s="337"/>
      <c r="G206" s="336"/>
      <c r="H206" s="336"/>
      <c r="I206" s="336"/>
      <c r="J206" s="336"/>
      <c r="K206" s="336"/>
      <c r="L206" s="336"/>
      <c r="M206" s="336"/>
      <c r="N206" s="336"/>
      <c r="O206" s="336"/>
      <c r="P206" s="336"/>
    </row>
    <row r="207" ht="15.75" customHeight="1">
      <c r="A207" s="336"/>
      <c r="B207" s="337"/>
      <c r="C207" s="337"/>
      <c r="D207" s="337"/>
      <c r="E207" s="337"/>
      <c r="F207" s="337"/>
      <c r="G207" s="336"/>
      <c r="H207" s="336"/>
      <c r="I207" s="336"/>
      <c r="J207" s="336"/>
      <c r="K207" s="336"/>
      <c r="L207" s="336"/>
      <c r="M207" s="336"/>
      <c r="N207" s="336"/>
      <c r="O207" s="336"/>
      <c r="P207" s="336"/>
    </row>
    <row r="208" ht="15.75" customHeight="1">
      <c r="A208" s="336"/>
      <c r="B208" s="337"/>
      <c r="C208" s="337"/>
      <c r="D208" s="337"/>
      <c r="E208" s="337"/>
      <c r="F208" s="337"/>
      <c r="G208" s="336"/>
      <c r="H208" s="336"/>
      <c r="I208" s="336"/>
      <c r="J208" s="336"/>
      <c r="K208" s="336"/>
      <c r="L208" s="336"/>
      <c r="M208" s="336"/>
      <c r="N208" s="336"/>
      <c r="O208" s="336"/>
      <c r="P208" s="336"/>
    </row>
    <row r="209" ht="15.75" customHeight="1">
      <c r="A209" s="336"/>
      <c r="B209" s="337"/>
      <c r="C209" s="337"/>
      <c r="D209" s="337"/>
      <c r="E209" s="337"/>
      <c r="F209" s="337"/>
      <c r="G209" s="336"/>
      <c r="H209" s="336"/>
      <c r="I209" s="336"/>
      <c r="J209" s="336"/>
      <c r="K209" s="336"/>
      <c r="L209" s="336"/>
      <c r="M209" s="336"/>
      <c r="N209" s="336"/>
      <c r="O209" s="336"/>
      <c r="P209" s="336"/>
    </row>
    <row r="210" ht="15.75" customHeight="1">
      <c r="A210" s="336"/>
      <c r="B210" s="337"/>
      <c r="C210" s="337"/>
      <c r="D210" s="337"/>
      <c r="E210" s="337"/>
      <c r="F210" s="337"/>
      <c r="G210" s="336"/>
      <c r="H210" s="336"/>
      <c r="I210" s="336"/>
      <c r="J210" s="336"/>
      <c r="K210" s="336"/>
      <c r="L210" s="336"/>
      <c r="M210" s="336"/>
      <c r="N210" s="336"/>
      <c r="O210" s="336"/>
      <c r="P210" s="336"/>
    </row>
    <row r="211" ht="15.75" customHeight="1">
      <c r="A211" s="336"/>
      <c r="B211" s="337"/>
      <c r="C211" s="337"/>
      <c r="D211" s="337"/>
      <c r="E211" s="337"/>
      <c r="F211" s="337"/>
      <c r="G211" s="336"/>
      <c r="H211" s="336"/>
      <c r="I211" s="336"/>
      <c r="J211" s="336"/>
      <c r="K211" s="336"/>
      <c r="L211" s="336"/>
      <c r="M211" s="336"/>
      <c r="N211" s="336"/>
      <c r="O211" s="336"/>
      <c r="P211" s="336"/>
    </row>
    <row r="212" ht="15.75" customHeight="1">
      <c r="A212" s="336"/>
      <c r="B212" s="337"/>
      <c r="C212" s="337"/>
      <c r="D212" s="337"/>
      <c r="E212" s="337"/>
      <c r="F212" s="337"/>
      <c r="G212" s="336"/>
      <c r="H212" s="336"/>
      <c r="I212" s="336"/>
      <c r="J212" s="336"/>
      <c r="K212" s="336"/>
      <c r="L212" s="336"/>
      <c r="M212" s="336"/>
      <c r="N212" s="336"/>
      <c r="O212" s="336"/>
      <c r="P212" s="336"/>
    </row>
    <row r="213" ht="15.75" customHeight="1">
      <c r="A213" s="336"/>
      <c r="B213" s="337"/>
      <c r="C213" s="337"/>
      <c r="D213" s="337"/>
      <c r="E213" s="337"/>
      <c r="F213" s="337"/>
      <c r="G213" s="336"/>
      <c r="H213" s="336"/>
      <c r="I213" s="336"/>
      <c r="J213" s="336"/>
      <c r="K213" s="336"/>
      <c r="L213" s="336"/>
      <c r="M213" s="336"/>
      <c r="N213" s="336"/>
      <c r="O213" s="336"/>
      <c r="P213" s="336"/>
    </row>
    <row r="214" ht="15.75" customHeight="1">
      <c r="A214" s="336"/>
      <c r="B214" s="337"/>
      <c r="C214" s="337"/>
      <c r="D214" s="337"/>
      <c r="E214" s="337"/>
      <c r="F214" s="337"/>
      <c r="G214" s="336"/>
      <c r="H214" s="336"/>
      <c r="I214" s="336"/>
      <c r="J214" s="336"/>
      <c r="K214" s="336"/>
      <c r="L214" s="336"/>
      <c r="M214" s="336"/>
      <c r="N214" s="336"/>
      <c r="O214" s="336"/>
      <c r="P214" s="336"/>
    </row>
    <row r="215" ht="15.75" customHeight="1">
      <c r="A215" s="336"/>
      <c r="B215" s="337"/>
      <c r="C215" s="337"/>
      <c r="D215" s="337"/>
      <c r="E215" s="337"/>
      <c r="F215" s="337"/>
      <c r="G215" s="336"/>
      <c r="H215" s="336"/>
      <c r="I215" s="336"/>
      <c r="J215" s="336"/>
      <c r="K215" s="336"/>
      <c r="L215" s="336"/>
      <c r="M215" s="336"/>
      <c r="N215" s="336"/>
      <c r="O215" s="336"/>
      <c r="P215" s="336"/>
    </row>
    <row r="216" ht="15.75" customHeight="1">
      <c r="A216" s="336"/>
      <c r="B216" s="337"/>
      <c r="C216" s="337"/>
      <c r="D216" s="337"/>
      <c r="E216" s="337"/>
      <c r="F216" s="337"/>
      <c r="G216" s="336"/>
      <c r="H216" s="336"/>
      <c r="I216" s="336"/>
      <c r="J216" s="336"/>
      <c r="K216" s="336"/>
      <c r="L216" s="336"/>
      <c r="M216" s="336"/>
      <c r="N216" s="336"/>
      <c r="O216" s="336"/>
      <c r="P216" s="336"/>
    </row>
    <row r="217" ht="15.75" customHeight="1">
      <c r="A217" s="336"/>
      <c r="B217" s="337"/>
      <c r="C217" s="337"/>
      <c r="D217" s="337"/>
      <c r="E217" s="337"/>
      <c r="F217" s="337"/>
      <c r="G217" s="336"/>
      <c r="H217" s="336"/>
      <c r="I217" s="336"/>
      <c r="J217" s="336"/>
      <c r="K217" s="336"/>
      <c r="L217" s="336"/>
      <c r="M217" s="336"/>
      <c r="N217" s="336"/>
      <c r="O217" s="336"/>
      <c r="P217" s="336"/>
    </row>
    <row r="218" ht="15.75" customHeight="1">
      <c r="A218" s="336"/>
      <c r="B218" s="337"/>
      <c r="C218" s="337"/>
      <c r="D218" s="337"/>
      <c r="E218" s="337"/>
      <c r="F218" s="337"/>
      <c r="G218" s="336"/>
      <c r="H218" s="336"/>
      <c r="I218" s="336"/>
      <c r="J218" s="336"/>
      <c r="K218" s="336"/>
      <c r="L218" s="336"/>
      <c r="M218" s="336"/>
      <c r="N218" s="336"/>
      <c r="O218" s="336"/>
      <c r="P218" s="336"/>
    </row>
    <row r="219" ht="15.75" customHeight="1">
      <c r="A219" s="336"/>
      <c r="B219" s="337"/>
      <c r="C219" s="337"/>
      <c r="D219" s="337"/>
      <c r="E219" s="337"/>
      <c r="F219" s="337"/>
      <c r="G219" s="336"/>
      <c r="H219" s="336"/>
      <c r="I219" s="336"/>
      <c r="J219" s="336"/>
      <c r="K219" s="336"/>
      <c r="L219" s="336"/>
      <c r="M219" s="336"/>
      <c r="N219" s="336"/>
      <c r="O219" s="336"/>
      <c r="P219" s="336"/>
    </row>
    <row r="220" ht="15.75" customHeight="1">
      <c r="A220" s="336"/>
      <c r="B220" s="337"/>
      <c r="C220" s="337"/>
      <c r="D220" s="337"/>
      <c r="E220" s="337"/>
      <c r="F220" s="337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</row>
    <row r="221" ht="15.75" customHeight="1">
      <c r="A221" s="336"/>
      <c r="B221" s="337"/>
      <c r="C221" s="337"/>
      <c r="D221" s="337"/>
      <c r="E221" s="337"/>
      <c r="F221" s="337"/>
      <c r="G221" s="336"/>
      <c r="H221" s="336"/>
      <c r="I221" s="336"/>
      <c r="J221" s="336"/>
      <c r="K221" s="336"/>
      <c r="L221" s="336"/>
      <c r="M221" s="336"/>
      <c r="N221" s="336"/>
      <c r="O221" s="336"/>
      <c r="P221" s="336"/>
    </row>
    <row r="222" ht="15.75" customHeight="1">
      <c r="A222" s="336"/>
      <c r="B222" s="337"/>
      <c r="C222" s="337"/>
      <c r="D222" s="337"/>
      <c r="E222" s="337"/>
      <c r="F222" s="337"/>
      <c r="G222" s="336"/>
      <c r="H222" s="336"/>
      <c r="I222" s="336"/>
      <c r="J222" s="336"/>
      <c r="K222" s="336"/>
      <c r="L222" s="336"/>
      <c r="M222" s="336"/>
      <c r="N222" s="336"/>
      <c r="O222" s="336"/>
      <c r="P222" s="336"/>
    </row>
    <row r="223" ht="15.75" customHeight="1">
      <c r="A223" s="336"/>
      <c r="B223" s="337"/>
      <c r="C223" s="337"/>
      <c r="D223" s="337"/>
      <c r="E223" s="337"/>
      <c r="F223" s="337"/>
      <c r="G223" s="336"/>
      <c r="H223" s="336"/>
      <c r="I223" s="336"/>
      <c r="J223" s="336"/>
      <c r="K223" s="336"/>
      <c r="L223" s="336"/>
      <c r="M223" s="336"/>
      <c r="N223" s="336"/>
      <c r="O223" s="336"/>
      <c r="P223" s="336"/>
    </row>
    <row r="224" ht="15.75" customHeight="1">
      <c r="A224" s="336"/>
      <c r="B224" s="337"/>
      <c r="C224" s="337"/>
      <c r="D224" s="337"/>
      <c r="E224" s="337"/>
      <c r="F224" s="337"/>
      <c r="G224" s="336"/>
      <c r="H224" s="336"/>
      <c r="I224" s="336"/>
      <c r="J224" s="336"/>
      <c r="K224" s="336"/>
      <c r="L224" s="336"/>
      <c r="M224" s="336"/>
      <c r="N224" s="336"/>
      <c r="O224" s="336"/>
      <c r="P224" s="336"/>
    </row>
    <row r="225" ht="15.75" customHeight="1">
      <c r="A225" s="336"/>
      <c r="B225" s="337"/>
      <c r="C225" s="337"/>
      <c r="D225" s="337"/>
      <c r="E225" s="337"/>
      <c r="F225" s="337"/>
      <c r="G225" s="336"/>
      <c r="H225" s="336"/>
      <c r="I225" s="336"/>
      <c r="J225" s="336"/>
      <c r="K225" s="336"/>
      <c r="L225" s="336"/>
      <c r="M225" s="336"/>
      <c r="N225" s="336"/>
      <c r="O225" s="336"/>
      <c r="P225" s="336"/>
    </row>
    <row r="226" ht="15.75" customHeight="1">
      <c r="A226" s="336"/>
      <c r="B226" s="337"/>
      <c r="C226" s="337"/>
      <c r="D226" s="337"/>
      <c r="E226" s="337"/>
      <c r="F226" s="337"/>
      <c r="G226" s="336"/>
      <c r="H226" s="336"/>
      <c r="I226" s="336"/>
      <c r="J226" s="336"/>
      <c r="K226" s="336"/>
      <c r="L226" s="336"/>
      <c r="M226" s="336"/>
      <c r="N226" s="336"/>
      <c r="O226" s="336"/>
      <c r="P226" s="336"/>
    </row>
    <row r="227" ht="15.75" customHeight="1">
      <c r="A227" s="336"/>
      <c r="B227" s="337"/>
      <c r="C227" s="337"/>
      <c r="D227" s="337"/>
      <c r="E227" s="337"/>
      <c r="F227" s="337"/>
      <c r="G227" s="336"/>
      <c r="H227" s="336"/>
      <c r="I227" s="336"/>
      <c r="J227" s="336"/>
      <c r="K227" s="336"/>
      <c r="L227" s="336"/>
      <c r="M227" s="336"/>
      <c r="N227" s="336"/>
      <c r="O227" s="336"/>
      <c r="P227" s="336"/>
    </row>
    <row r="228" ht="15.75" customHeight="1">
      <c r="A228" s="336"/>
      <c r="B228" s="337"/>
      <c r="C228" s="337"/>
      <c r="D228" s="337"/>
      <c r="E228" s="337"/>
      <c r="F228" s="337"/>
      <c r="G228" s="336"/>
      <c r="H228" s="336"/>
      <c r="I228" s="336"/>
      <c r="J228" s="336"/>
      <c r="K228" s="336"/>
      <c r="L228" s="336"/>
      <c r="M228" s="336"/>
      <c r="N228" s="336"/>
      <c r="O228" s="336"/>
      <c r="P228" s="336"/>
    </row>
    <row r="229" ht="15.75" customHeight="1">
      <c r="A229" s="336"/>
      <c r="B229" s="337"/>
      <c r="C229" s="337"/>
      <c r="D229" s="337"/>
      <c r="E229" s="337"/>
      <c r="F229" s="337"/>
      <c r="G229" s="336"/>
      <c r="H229" s="336"/>
      <c r="I229" s="336"/>
      <c r="J229" s="336"/>
      <c r="K229" s="336"/>
      <c r="L229" s="336"/>
      <c r="M229" s="336"/>
      <c r="N229" s="336"/>
      <c r="O229" s="336"/>
      <c r="P229" s="336"/>
    </row>
    <row r="230" ht="15.75" customHeight="1">
      <c r="A230" s="336"/>
      <c r="B230" s="337"/>
      <c r="C230" s="337"/>
      <c r="D230" s="337"/>
      <c r="E230" s="337"/>
      <c r="F230" s="337"/>
      <c r="G230" s="336"/>
      <c r="H230" s="336"/>
      <c r="I230" s="336"/>
      <c r="J230" s="336"/>
      <c r="K230" s="336"/>
      <c r="L230" s="336"/>
      <c r="M230" s="336"/>
      <c r="N230" s="336"/>
      <c r="O230" s="336"/>
      <c r="P230" s="336"/>
    </row>
    <row r="231" ht="15.75" customHeight="1">
      <c r="A231" s="336"/>
      <c r="B231" s="337"/>
      <c r="C231" s="337"/>
      <c r="D231" s="337"/>
      <c r="E231" s="337"/>
      <c r="F231" s="337"/>
      <c r="G231" s="336"/>
      <c r="H231" s="336"/>
      <c r="I231" s="336"/>
      <c r="J231" s="336"/>
      <c r="K231" s="336"/>
      <c r="L231" s="336"/>
      <c r="M231" s="336"/>
      <c r="N231" s="336"/>
      <c r="O231" s="336"/>
      <c r="P231" s="336"/>
    </row>
    <row r="232" ht="15.75" customHeight="1">
      <c r="A232" s="336"/>
      <c r="B232" s="337"/>
      <c r="C232" s="337"/>
      <c r="D232" s="337"/>
      <c r="E232" s="337"/>
      <c r="F232" s="337"/>
      <c r="G232" s="336"/>
      <c r="H232" s="336"/>
      <c r="I232" s="336"/>
      <c r="J232" s="336"/>
      <c r="K232" s="336"/>
      <c r="L232" s="336"/>
      <c r="M232" s="336"/>
      <c r="N232" s="336"/>
      <c r="O232" s="336"/>
      <c r="P232" s="336"/>
    </row>
    <row r="233" ht="15.75" customHeight="1">
      <c r="A233" s="336"/>
      <c r="B233" s="337"/>
      <c r="C233" s="337"/>
      <c r="D233" s="337"/>
      <c r="E233" s="337"/>
      <c r="F233" s="337"/>
      <c r="G233" s="336"/>
      <c r="H233" s="336"/>
      <c r="I233" s="336"/>
      <c r="J233" s="336"/>
      <c r="K233" s="336"/>
      <c r="L233" s="336"/>
      <c r="M233" s="336"/>
      <c r="N233" s="336"/>
      <c r="O233" s="336"/>
      <c r="P233" s="336"/>
    </row>
    <row r="234" ht="15.75" customHeight="1">
      <c r="A234" s="336"/>
      <c r="B234" s="337"/>
      <c r="C234" s="337"/>
      <c r="D234" s="337"/>
      <c r="E234" s="337"/>
      <c r="F234" s="337"/>
      <c r="G234" s="336"/>
      <c r="H234" s="336"/>
      <c r="I234" s="336"/>
      <c r="J234" s="336"/>
      <c r="K234" s="336"/>
      <c r="L234" s="336"/>
      <c r="M234" s="336"/>
      <c r="N234" s="336"/>
      <c r="O234" s="336"/>
      <c r="P234" s="336"/>
    </row>
    <row r="235" ht="15.75" customHeight="1">
      <c r="A235" s="336"/>
      <c r="B235" s="337"/>
      <c r="C235" s="337"/>
      <c r="D235" s="337"/>
      <c r="E235" s="337"/>
      <c r="F235" s="337"/>
      <c r="G235" s="336"/>
      <c r="H235" s="336"/>
      <c r="I235" s="336"/>
      <c r="J235" s="336"/>
      <c r="K235" s="336"/>
      <c r="L235" s="336"/>
      <c r="M235" s="336"/>
      <c r="N235" s="336"/>
      <c r="O235" s="336"/>
      <c r="P235" s="336"/>
    </row>
    <row r="236" ht="15.75" customHeight="1">
      <c r="A236" s="336"/>
      <c r="B236" s="337"/>
      <c r="C236" s="337"/>
      <c r="D236" s="337"/>
      <c r="E236" s="337"/>
      <c r="F236" s="337"/>
      <c r="G236" s="336"/>
      <c r="H236" s="336"/>
      <c r="I236" s="336"/>
      <c r="J236" s="336"/>
      <c r="K236" s="336"/>
      <c r="L236" s="336"/>
      <c r="M236" s="336"/>
      <c r="N236" s="336"/>
      <c r="O236" s="336"/>
      <c r="P236" s="336"/>
    </row>
    <row r="237" ht="15.75" customHeight="1">
      <c r="A237" s="336"/>
      <c r="B237" s="337"/>
      <c r="C237" s="337"/>
      <c r="D237" s="337"/>
      <c r="E237" s="337"/>
      <c r="F237" s="337"/>
      <c r="G237" s="336"/>
      <c r="H237" s="336"/>
      <c r="I237" s="336"/>
      <c r="J237" s="336"/>
      <c r="K237" s="336"/>
      <c r="L237" s="336"/>
      <c r="M237" s="336"/>
      <c r="N237" s="336"/>
      <c r="O237" s="336"/>
      <c r="P237" s="336"/>
    </row>
    <row r="238" ht="15.75" customHeight="1">
      <c r="A238" s="336"/>
      <c r="B238" s="337"/>
      <c r="C238" s="337"/>
      <c r="D238" s="337"/>
      <c r="E238" s="337"/>
      <c r="F238" s="337"/>
      <c r="G238" s="336"/>
      <c r="H238" s="336"/>
      <c r="I238" s="336"/>
      <c r="J238" s="336"/>
      <c r="K238" s="336"/>
      <c r="L238" s="336"/>
      <c r="M238" s="336"/>
      <c r="N238" s="336"/>
      <c r="O238" s="336"/>
      <c r="P238" s="336"/>
    </row>
    <row r="239" ht="15.75" customHeight="1">
      <c r="A239" s="336"/>
      <c r="B239" s="337"/>
      <c r="C239" s="337"/>
      <c r="D239" s="337"/>
      <c r="E239" s="337"/>
      <c r="F239" s="337"/>
      <c r="G239" s="336"/>
      <c r="H239" s="336"/>
      <c r="I239" s="336"/>
      <c r="J239" s="336"/>
      <c r="K239" s="336"/>
      <c r="L239" s="336"/>
      <c r="M239" s="336"/>
      <c r="N239" s="336"/>
      <c r="O239" s="336"/>
      <c r="P239" s="336"/>
    </row>
    <row r="240" ht="15.75" customHeight="1">
      <c r="A240" s="336"/>
      <c r="B240" s="337"/>
      <c r="C240" s="337"/>
      <c r="D240" s="337"/>
      <c r="E240" s="337"/>
      <c r="F240" s="337"/>
      <c r="G240" s="336"/>
      <c r="H240" s="336"/>
      <c r="I240" s="336"/>
      <c r="J240" s="336"/>
      <c r="K240" s="336"/>
      <c r="L240" s="336"/>
      <c r="M240" s="336"/>
      <c r="N240" s="336"/>
      <c r="O240" s="336"/>
      <c r="P240" s="336"/>
    </row>
    <row r="241" ht="15.75" customHeight="1">
      <c r="A241" s="336"/>
      <c r="B241" s="337"/>
      <c r="C241" s="337"/>
      <c r="D241" s="337"/>
      <c r="E241" s="337"/>
      <c r="F241" s="337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</row>
    <row r="242" ht="15.75" customHeight="1">
      <c r="A242" s="336"/>
      <c r="B242" s="337"/>
      <c r="C242" s="337"/>
      <c r="D242" s="337"/>
      <c r="E242" s="337"/>
      <c r="F242" s="337"/>
      <c r="G242" s="336"/>
      <c r="H242" s="336"/>
      <c r="I242" s="336"/>
      <c r="J242" s="336"/>
      <c r="K242" s="336"/>
      <c r="L242" s="336"/>
      <c r="M242" s="336"/>
      <c r="N242" s="336"/>
      <c r="O242" s="336"/>
      <c r="P242" s="336"/>
    </row>
    <row r="243" ht="15.75" customHeight="1">
      <c r="A243" s="336"/>
      <c r="B243" s="337"/>
      <c r="C243" s="337"/>
      <c r="D243" s="337"/>
      <c r="E243" s="337"/>
      <c r="F243" s="337"/>
      <c r="G243" s="336"/>
      <c r="H243" s="336"/>
      <c r="I243" s="336"/>
      <c r="J243" s="336"/>
      <c r="K243" s="336"/>
      <c r="L243" s="336"/>
      <c r="M243" s="336"/>
      <c r="N243" s="336"/>
      <c r="O243" s="336"/>
      <c r="P243" s="336"/>
    </row>
    <row r="244" ht="15.75" customHeight="1">
      <c r="A244" s="336"/>
      <c r="B244" s="337"/>
      <c r="C244" s="337"/>
      <c r="D244" s="337"/>
      <c r="E244" s="337"/>
      <c r="F244" s="337"/>
      <c r="G244" s="336"/>
      <c r="H244" s="336"/>
      <c r="I244" s="336"/>
      <c r="J244" s="336"/>
      <c r="K244" s="336"/>
      <c r="L244" s="336"/>
      <c r="M244" s="336"/>
      <c r="N244" s="336"/>
      <c r="O244" s="336"/>
      <c r="P244" s="336"/>
    </row>
    <row r="245" ht="15.75" customHeight="1">
      <c r="A245" s="336"/>
      <c r="B245" s="337"/>
      <c r="C245" s="337"/>
      <c r="D245" s="337"/>
      <c r="E245" s="337"/>
      <c r="F245" s="337"/>
      <c r="G245" s="336"/>
      <c r="H245" s="336"/>
      <c r="I245" s="336"/>
      <c r="J245" s="336"/>
      <c r="K245" s="336"/>
      <c r="L245" s="336"/>
      <c r="M245" s="336"/>
      <c r="N245" s="336"/>
      <c r="O245" s="336"/>
      <c r="P245" s="336"/>
    </row>
    <row r="246" ht="15.75" customHeight="1">
      <c r="A246" s="336"/>
      <c r="B246" s="337"/>
      <c r="C246" s="337"/>
      <c r="D246" s="337"/>
      <c r="E246" s="337"/>
      <c r="F246" s="337"/>
      <c r="G246" s="336"/>
      <c r="H246" s="336"/>
      <c r="I246" s="336"/>
      <c r="J246" s="336"/>
      <c r="K246" s="336"/>
      <c r="L246" s="336"/>
      <c r="M246" s="336"/>
      <c r="N246" s="336"/>
      <c r="O246" s="336"/>
      <c r="P246" s="336"/>
    </row>
    <row r="247" ht="15.75" customHeight="1">
      <c r="A247" s="336"/>
      <c r="B247" s="337"/>
      <c r="C247" s="337"/>
      <c r="D247" s="337"/>
      <c r="E247" s="337"/>
      <c r="F247" s="337"/>
      <c r="G247" s="336"/>
      <c r="H247" s="336"/>
      <c r="I247" s="336"/>
      <c r="J247" s="336"/>
      <c r="K247" s="336"/>
      <c r="L247" s="336"/>
      <c r="M247" s="336"/>
      <c r="N247" s="336"/>
      <c r="O247" s="336"/>
      <c r="P247" s="336"/>
    </row>
    <row r="248" ht="15.75" customHeight="1">
      <c r="A248" s="336"/>
      <c r="B248" s="337"/>
      <c r="C248" s="337"/>
      <c r="D248" s="337"/>
      <c r="E248" s="337"/>
      <c r="F248" s="337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</row>
    <row r="249" ht="15.75" customHeight="1">
      <c r="A249" s="336"/>
      <c r="B249" s="337"/>
      <c r="C249" s="337"/>
      <c r="D249" s="337"/>
      <c r="E249" s="337"/>
      <c r="F249" s="337"/>
      <c r="G249" s="336"/>
      <c r="H249" s="336"/>
      <c r="I249" s="336"/>
      <c r="J249" s="336"/>
      <c r="K249" s="336"/>
      <c r="L249" s="336"/>
      <c r="M249" s="336"/>
      <c r="N249" s="336"/>
      <c r="O249" s="336"/>
      <c r="P249" s="336"/>
    </row>
    <row r="250" ht="15.75" customHeight="1">
      <c r="A250" s="336"/>
      <c r="B250" s="337"/>
      <c r="C250" s="337"/>
      <c r="D250" s="337"/>
      <c r="E250" s="337"/>
      <c r="F250" s="337"/>
      <c r="G250" s="336"/>
      <c r="H250" s="336"/>
      <c r="I250" s="336"/>
      <c r="J250" s="336"/>
      <c r="K250" s="336"/>
      <c r="L250" s="336"/>
      <c r="M250" s="336"/>
      <c r="N250" s="336"/>
      <c r="O250" s="336"/>
      <c r="P250" s="336"/>
    </row>
    <row r="251" ht="15.75" customHeight="1">
      <c r="A251" s="336"/>
      <c r="B251" s="337"/>
      <c r="C251" s="337"/>
      <c r="D251" s="337"/>
      <c r="E251" s="337"/>
      <c r="F251" s="337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</row>
    <row r="252" ht="15.75" customHeight="1">
      <c r="A252" s="336"/>
      <c r="B252" s="337"/>
      <c r="C252" s="337"/>
      <c r="D252" s="337"/>
      <c r="E252" s="337"/>
      <c r="F252" s="337"/>
      <c r="G252" s="336"/>
      <c r="H252" s="336"/>
      <c r="I252" s="336"/>
      <c r="J252" s="336"/>
      <c r="K252" s="336"/>
      <c r="L252" s="336"/>
      <c r="M252" s="336"/>
      <c r="N252" s="336"/>
      <c r="O252" s="336"/>
      <c r="P252" s="336"/>
    </row>
    <row r="253" ht="15.75" customHeight="1">
      <c r="A253" s="336"/>
      <c r="B253" s="337"/>
      <c r="C253" s="337"/>
      <c r="D253" s="337"/>
      <c r="E253" s="337"/>
      <c r="F253" s="337"/>
      <c r="G253" s="336"/>
      <c r="H253" s="336"/>
      <c r="I253" s="336"/>
      <c r="J253" s="336"/>
      <c r="K253" s="336"/>
      <c r="L253" s="336"/>
      <c r="M253" s="336"/>
      <c r="N253" s="336"/>
      <c r="O253" s="336"/>
      <c r="P253" s="336"/>
    </row>
    <row r="254" ht="15.75" customHeight="1">
      <c r="A254" s="336"/>
      <c r="B254" s="337"/>
      <c r="C254" s="337"/>
      <c r="D254" s="337"/>
      <c r="E254" s="337"/>
      <c r="F254" s="337"/>
      <c r="G254" s="336"/>
      <c r="H254" s="336"/>
      <c r="I254" s="336"/>
      <c r="J254" s="336"/>
      <c r="K254" s="336"/>
      <c r="L254" s="336"/>
      <c r="M254" s="336"/>
      <c r="N254" s="336"/>
      <c r="O254" s="336"/>
      <c r="P254" s="336"/>
    </row>
    <row r="255" ht="15.75" customHeight="1">
      <c r="A255" s="336"/>
      <c r="B255" s="337"/>
      <c r="C255" s="337"/>
      <c r="D255" s="337"/>
      <c r="E255" s="337"/>
      <c r="F255" s="337"/>
      <c r="G255" s="336"/>
      <c r="H255" s="336"/>
      <c r="I255" s="336"/>
      <c r="J255" s="336"/>
      <c r="K255" s="336"/>
      <c r="L255" s="336"/>
      <c r="M255" s="336"/>
      <c r="N255" s="336"/>
      <c r="O255" s="336"/>
      <c r="P255" s="336"/>
    </row>
    <row r="256" ht="15.75" customHeight="1">
      <c r="A256" s="336"/>
      <c r="B256" s="337"/>
      <c r="C256" s="337"/>
      <c r="D256" s="337"/>
      <c r="E256" s="337"/>
      <c r="F256" s="337"/>
      <c r="G256" s="336"/>
      <c r="H256" s="336"/>
      <c r="I256" s="336"/>
      <c r="J256" s="336"/>
      <c r="K256" s="336"/>
      <c r="L256" s="336"/>
      <c r="M256" s="336"/>
      <c r="N256" s="336"/>
      <c r="O256" s="336"/>
      <c r="P256" s="336"/>
    </row>
    <row r="257" ht="15.75" customHeight="1">
      <c r="A257" s="336"/>
      <c r="B257" s="337"/>
      <c r="C257" s="337"/>
      <c r="D257" s="337"/>
      <c r="E257" s="337"/>
      <c r="F257" s="337"/>
      <c r="G257" s="336"/>
      <c r="H257" s="336"/>
      <c r="I257" s="336"/>
      <c r="J257" s="336"/>
      <c r="K257" s="336"/>
      <c r="L257" s="336"/>
      <c r="M257" s="336"/>
      <c r="N257" s="336"/>
      <c r="O257" s="336"/>
      <c r="P257" s="336"/>
    </row>
    <row r="258" ht="15.75" customHeight="1">
      <c r="A258" s="336"/>
      <c r="B258" s="337"/>
      <c r="C258" s="337"/>
      <c r="D258" s="337"/>
      <c r="E258" s="337"/>
      <c r="F258" s="337"/>
      <c r="G258" s="336"/>
      <c r="H258" s="336"/>
      <c r="I258" s="336"/>
      <c r="J258" s="336"/>
      <c r="K258" s="336"/>
      <c r="L258" s="336"/>
      <c r="M258" s="336"/>
      <c r="N258" s="336"/>
      <c r="O258" s="336"/>
      <c r="P258" s="336"/>
    </row>
    <row r="259" ht="15.75" customHeight="1">
      <c r="A259" s="336"/>
      <c r="B259" s="337"/>
      <c r="C259" s="337"/>
      <c r="D259" s="337"/>
      <c r="E259" s="337"/>
      <c r="F259" s="337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</row>
    <row r="260" ht="15.75" customHeight="1">
      <c r="A260" s="336"/>
      <c r="B260" s="337"/>
      <c r="C260" s="337"/>
      <c r="D260" s="337"/>
      <c r="E260" s="337"/>
      <c r="F260" s="337"/>
      <c r="G260" s="336"/>
      <c r="H260" s="336"/>
      <c r="I260" s="336"/>
      <c r="J260" s="336"/>
      <c r="K260" s="336"/>
      <c r="L260" s="336"/>
      <c r="M260" s="336"/>
      <c r="N260" s="336"/>
      <c r="O260" s="336"/>
      <c r="P260" s="336"/>
    </row>
    <row r="261" ht="15.75" customHeight="1">
      <c r="A261" s="336"/>
      <c r="B261" s="337"/>
      <c r="C261" s="337"/>
      <c r="D261" s="337"/>
      <c r="E261" s="337"/>
      <c r="F261" s="337"/>
      <c r="G261" s="336"/>
      <c r="H261" s="336"/>
      <c r="I261" s="336"/>
      <c r="J261" s="336"/>
      <c r="K261" s="336"/>
      <c r="L261" s="336"/>
      <c r="M261" s="336"/>
      <c r="N261" s="336"/>
      <c r="O261" s="336"/>
      <c r="P261" s="336"/>
    </row>
    <row r="262" ht="15.75" customHeight="1">
      <c r="A262" s="336"/>
      <c r="B262" s="337"/>
      <c r="C262" s="337"/>
      <c r="D262" s="337"/>
      <c r="E262" s="337"/>
      <c r="F262" s="337"/>
      <c r="G262" s="336"/>
      <c r="H262" s="336"/>
      <c r="I262" s="336"/>
      <c r="J262" s="336"/>
      <c r="K262" s="336"/>
      <c r="L262" s="336"/>
      <c r="M262" s="336"/>
      <c r="N262" s="336"/>
      <c r="O262" s="336"/>
      <c r="P262" s="336"/>
    </row>
    <row r="263" ht="15.75" customHeight="1">
      <c r="A263" s="336"/>
      <c r="B263" s="337"/>
      <c r="C263" s="337"/>
      <c r="D263" s="337"/>
      <c r="E263" s="337"/>
      <c r="F263" s="337"/>
      <c r="G263" s="336"/>
      <c r="H263" s="336"/>
      <c r="I263" s="336"/>
      <c r="J263" s="336"/>
      <c r="K263" s="336"/>
      <c r="L263" s="336"/>
      <c r="M263" s="336"/>
      <c r="N263" s="336"/>
      <c r="O263" s="336"/>
      <c r="P263" s="336"/>
    </row>
    <row r="264" ht="15.75" customHeight="1">
      <c r="A264" s="336"/>
      <c r="B264" s="337"/>
      <c r="C264" s="337"/>
      <c r="D264" s="337"/>
      <c r="E264" s="337"/>
      <c r="F264" s="337"/>
      <c r="G264" s="336"/>
      <c r="H264" s="336"/>
      <c r="I264" s="336"/>
      <c r="J264" s="336"/>
      <c r="K264" s="336"/>
      <c r="L264" s="336"/>
      <c r="M264" s="336"/>
      <c r="N264" s="336"/>
      <c r="O264" s="336"/>
      <c r="P264" s="336"/>
    </row>
    <row r="265" ht="15.75" customHeight="1">
      <c r="A265" s="336"/>
      <c r="B265" s="337"/>
      <c r="C265" s="337"/>
      <c r="D265" s="337"/>
      <c r="E265" s="337"/>
      <c r="F265" s="337"/>
      <c r="G265" s="336"/>
      <c r="H265" s="336"/>
      <c r="I265" s="336"/>
      <c r="J265" s="336"/>
      <c r="K265" s="336"/>
      <c r="L265" s="336"/>
      <c r="M265" s="336"/>
      <c r="N265" s="336"/>
      <c r="O265" s="336"/>
      <c r="P265" s="336"/>
    </row>
    <row r="266" ht="15.75" customHeight="1">
      <c r="A266" s="336"/>
      <c r="B266" s="337"/>
      <c r="C266" s="337"/>
      <c r="D266" s="337"/>
      <c r="E266" s="337"/>
      <c r="F266" s="337"/>
      <c r="G266" s="336"/>
      <c r="H266" s="336"/>
      <c r="I266" s="336"/>
      <c r="J266" s="336"/>
      <c r="K266" s="336"/>
      <c r="L266" s="336"/>
      <c r="M266" s="336"/>
      <c r="N266" s="336"/>
      <c r="O266" s="336"/>
      <c r="P266" s="336"/>
    </row>
    <row r="267" ht="15.75" customHeight="1">
      <c r="A267" s="336"/>
      <c r="B267" s="337"/>
      <c r="C267" s="337"/>
      <c r="D267" s="337"/>
      <c r="E267" s="337"/>
      <c r="F267" s="337"/>
      <c r="G267" s="336"/>
      <c r="H267" s="336"/>
      <c r="I267" s="336"/>
      <c r="J267" s="336"/>
      <c r="K267" s="336"/>
      <c r="L267" s="336"/>
      <c r="M267" s="336"/>
      <c r="N267" s="336"/>
      <c r="O267" s="336"/>
      <c r="P267" s="336"/>
    </row>
    <row r="268" ht="15.75" customHeight="1">
      <c r="A268" s="336"/>
      <c r="B268" s="337"/>
      <c r="C268" s="337"/>
      <c r="D268" s="337"/>
      <c r="E268" s="337"/>
      <c r="F268" s="337"/>
      <c r="G268" s="336"/>
      <c r="H268" s="336"/>
      <c r="I268" s="336"/>
      <c r="J268" s="336"/>
      <c r="K268" s="336"/>
      <c r="L268" s="336"/>
      <c r="M268" s="336"/>
      <c r="N268" s="336"/>
      <c r="O268" s="336"/>
      <c r="P268" s="336"/>
    </row>
    <row r="269" ht="15.75" customHeight="1">
      <c r="A269" s="336"/>
      <c r="B269" s="337"/>
      <c r="C269" s="337"/>
      <c r="D269" s="337"/>
      <c r="E269" s="337"/>
      <c r="F269" s="337"/>
      <c r="G269" s="336"/>
      <c r="H269" s="336"/>
      <c r="I269" s="336"/>
      <c r="J269" s="336"/>
      <c r="K269" s="336"/>
      <c r="L269" s="336"/>
      <c r="M269" s="336"/>
      <c r="N269" s="336"/>
      <c r="O269" s="336"/>
      <c r="P269" s="336"/>
    </row>
    <row r="270" ht="15.75" customHeight="1">
      <c r="A270" s="336"/>
      <c r="B270" s="337"/>
      <c r="C270" s="337"/>
      <c r="D270" s="337"/>
      <c r="E270" s="337"/>
      <c r="F270" s="337"/>
      <c r="G270" s="336"/>
      <c r="H270" s="336"/>
      <c r="I270" s="336"/>
      <c r="J270" s="336"/>
      <c r="K270" s="336"/>
      <c r="L270" s="336"/>
      <c r="M270" s="336"/>
      <c r="N270" s="336"/>
      <c r="O270" s="336"/>
      <c r="P270" s="336"/>
    </row>
    <row r="271" ht="15.75" customHeight="1">
      <c r="A271" s="336"/>
      <c r="B271" s="337"/>
      <c r="C271" s="337"/>
      <c r="D271" s="337"/>
      <c r="E271" s="337"/>
      <c r="F271" s="337"/>
      <c r="G271" s="336"/>
      <c r="H271" s="336"/>
      <c r="I271" s="336"/>
      <c r="J271" s="336"/>
      <c r="K271" s="336"/>
      <c r="L271" s="336"/>
      <c r="M271" s="336"/>
      <c r="N271" s="336"/>
      <c r="O271" s="336"/>
      <c r="P271" s="336"/>
    </row>
    <row r="272" ht="15.75" customHeight="1">
      <c r="A272" s="336"/>
      <c r="B272" s="337"/>
      <c r="C272" s="337"/>
      <c r="D272" s="337"/>
      <c r="E272" s="337"/>
      <c r="F272" s="337"/>
      <c r="G272" s="336"/>
      <c r="H272" s="336"/>
      <c r="I272" s="336"/>
      <c r="J272" s="336"/>
      <c r="K272" s="336"/>
      <c r="L272" s="336"/>
      <c r="M272" s="336"/>
      <c r="N272" s="336"/>
      <c r="O272" s="336"/>
      <c r="P272" s="336"/>
    </row>
    <row r="273" ht="15.75" customHeight="1">
      <c r="A273" s="336"/>
      <c r="B273" s="337"/>
      <c r="C273" s="337"/>
      <c r="D273" s="337"/>
      <c r="E273" s="337"/>
      <c r="F273" s="337"/>
      <c r="G273" s="336"/>
      <c r="H273" s="336"/>
      <c r="I273" s="336"/>
      <c r="J273" s="336"/>
      <c r="K273" s="336"/>
      <c r="L273" s="336"/>
      <c r="M273" s="336"/>
      <c r="N273" s="336"/>
      <c r="O273" s="336"/>
      <c r="P273" s="336"/>
    </row>
    <row r="274" ht="15.75" customHeight="1">
      <c r="A274" s="336"/>
      <c r="B274" s="337"/>
      <c r="C274" s="337"/>
      <c r="D274" s="337"/>
      <c r="E274" s="337"/>
      <c r="F274" s="337"/>
      <c r="G274" s="336"/>
      <c r="H274" s="336"/>
      <c r="I274" s="336"/>
      <c r="J274" s="336"/>
      <c r="K274" s="336"/>
      <c r="L274" s="336"/>
      <c r="M274" s="336"/>
      <c r="N274" s="336"/>
      <c r="O274" s="336"/>
      <c r="P274" s="336"/>
    </row>
    <row r="275" ht="15.75" customHeight="1">
      <c r="A275" s="336"/>
      <c r="B275" s="337"/>
      <c r="C275" s="337"/>
      <c r="D275" s="337"/>
      <c r="E275" s="337"/>
      <c r="F275" s="337"/>
      <c r="G275" s="336"/>
      <c r="H275" s="336"/>
      <c r="I275" s="336"/>
      <c r="J275" s="336"/>
      <c r="K275" s="336"/>
      <c r="L275" s="336"/>
      <c r="M275" s="336"/>
      <c r="N275" s="336"/>
      <c r="O275" s="336"/>
      <c r="P275" s="336"/>
    </row>
    <row r="276" ht="15.75" customHeight="1">
      <c r="A276" s="336"/>
      <c r="B276" s="337"/>
      <c r="C276" s="337"/>
      <c r="D276" s="337"/>
      <c r="E276" s="337"/>
      <c r="F276" s="337"/>
      <c r="G276" s="336"/>
      <c r="H276" s="336"/>
      <c r="I276" s="336"/>
      <c r="J276" s="336"/>
      <c r="K276" s="336"/>
      <c r="L276" s="336"/>
      <c r="M276" s="336"/>
      <c r="N276" s="336"/>
      <c r="O276" s="336"/>
      <c r="P276" s="336"/>
    </row>
    <row r="277" ht="15.75" customHeight="1">
      <c r="A277" s="336"/>
      <c r="B277" s="337"/>
      <c r="C277" s="337"/>
      <c r="D277" s="337"/>
      <c r="E277" s="337"/>
      <c r="F277" s="337"/>
      <c r="G277" s="336"/>
      <c r="H277" s="336"/>
      <c r="I277" s="336"/>
      <c r="J277" s="336"/>
      <c r="K277" s="336"/>
      <c r="L277" s="336"/>
      <c r="M277" s="336"/>
      <c r="N277" s="336"/>
      <c r="O277" s="336"/>
      <c r="P277" s="336"/>
    </row>
    <row r="278" ht="15.75" customHeight="1">
      <c r="A278" s="336"/>
      <c r="B278" s="337"/>
      <c r="C278" s="337"/>
      <c r="D278" s="337"/>
      <c r="E278" s="337"/>
      <c r="F278" s="337"/>
      <c r="G278" s="336"/>
      <c r="H278" s="336"/>
      <c r="I278" s="336"/>
      <c r="J278" s="336"/>
      <c r="K278" s="336"/>
      <c r="L278" s="336"/>
      <c r="M278" s="336"/>
      <c r="N278" s="336"/>
      <c r="O278" s="336"/>
      <c r="P278" s="336"/>
    </row>
    <row r="279" ht="15.75" customHeight="1">
      <c r="A279" s="336"/>
      <c r="B279" s="337"/>
      <c r="C279" s="337"/>
      <c r="D279" s="337"/>
      <c r="E279" s="337"/>
      <c r="F279" s="337"/>
      <c r="G279" s="336"/>
      <c r="H279" s="336"/>
      <c r="I279" s="336"/>
      <c r="J279" s="336"/>
      <c r="K279" s="336"/>
      <c r="L279" s="336"/>
      <c r="M279" s="336"/>
      <c r="N279" s="336"/>
      <c r="O279" s="336"/>
      <c r="P279" s="336"/>
    </row>
    <row r="280" ht="15.75" customHeight="1">
      <c r="A280" s="336"/>
      <c r="B280" s="337"/>
      <c r="C280" s="337"/>
      <c r="D280" s="337"/>
      <c r="E280" s="337"/>
      <c r="F280" s="337"/>
      <c r="G280" s="336"/>
      <c r="H280" s="336"/>
      <c r="I280" s="336"/>
      <c r="J280" s="336"/>
      <c r="K280" s="336"/>
      <c r="L280" s="336"/>
      <c r="M280" s="336"/>
      <c r="N280" s="336"/>
      <c r="O280" s="336"/>
      <c r="P280" s="336"/>
    </row>
    <row r="281" ht="15.75" customHeight="1">
      <c r="A281" s="336"/>
      <c r="B281" s="337"/>
      <c r="C281" s="337"/>
      <c r="D281" s="337"/>
      <c r="E281" s="337"/>
      <c r="F281" s="337"/>
      <c r="G281" s="336"/>
      <c r="H281" s="336"/>
      <c r="I281" s="336"/>
      <c r="J281" s="336"/>
      <c r="K281" s="336"/>
      <c r="L281" s="336"/>
      <c r="M281" s="336"/>
      <c r="N281" s="336"/>
      <c r="O281" s="336"/>
      <c r="P281" s="336"/>
    </row>
    <row r="282" ht="15.75" customHeight="1">
      <c r="A282" s="336"/>
      <c r="B282" s="337"/>
      <c r="C282" s="337"/>
      <c r="D282" s="337"/>
      <c r="E282" s="337"/>
      <c r="F282" s="337"/>
      <c r="G282" s="336"/>
      <c r="H282" s="336"/>
      <c r="I282" s="336"/>
      <c r="J282" s="336"/>
      <c r="K282" s="336"/>
      <c r="L282" s="336"/>
      <c r="M282" s="336"/>
      <c r="N282" s="336"/>
      <c r="O282" s="336"/>
      <c r="P282" s="336"/>
    </row>
    <row r="283" ht="15.75" customHeight="1">
      <c r="A283" s="336"/>
      <c r="B283" s="337"/>
      <c r="C283" s="337"/>
      <c r="D283" s="337"/>
      <c r="E283" s="337"/>
      <c r="F283" s="337"/>
      <c r="G283" s="336"/>
      <c r="H283" s="336"/>
      <c r="I283" s="336"/>
      <c r="J283" s="336"/>
      <c r="K283" s="336"/>
      <c r="L283" s="336"/>
      <c r="M283" s="336"/>
      <c r="N283" s="336"/>
      <c r="O283" s="336"/>
      <c r="P283" s="336"/>
    </row>
    <row r="284" ht="15.75" customHeight="1">
      <c r="A284" s="336"/>
      <c r="B284" s="337"/>
      <c r="C284" s="337"/>
      <c r="D284" s="337"/>
      <c r="E284" s="337"/>
      <c r="F284" s="337"/>
      <c r="G284" s="336"/>
      <c r="H284" s="336"/>
      <c r="I284" s="336"/>
      <c r="J284" s="336"/>
      <c r="K284" s="336"/>
      <c r="L284" s="336"/>
      <c r="M284" s="336"/>
      <c r="N284" s="336"/>
      <c r="O284" s="336"/>
      <c r="P284" s="336"/>
    </row>
    <row r="285" ht="15.75" customHeight="1">
      <c r="A285" s="336"/>
      <c r="B285" s="337"/>
      <c r="C285" s="337"/>
      <c r="D285" s="337"/>
      <c r="E285" s="337"/>
      <c r="F285" s="337"/>
      <c r="G285" s="336"/>
      <c r="H285" s="336"/>
      <c r="I285" s="336"/>
      <c r="J285" s="336"/>
      <c r="K285" s="336"/>
      <c r="L285" s="336"/>
      <c r="M285" s="336"/>
      <c r="N285" s="336"/>
      <c r="O285" s="336"/>
      <c r="P285" s="336"/>
    </row>
    <row r="286" ht="15.75" customHeight="1">
      <c r="A286" s="336"/>
      <c r="B286" s="337"/>
      <c r="C286" s="337"/>
      <c r="D286" s="337"/>
      <c r="E286" s="337"/>
      <c r="F286" s="337"/>
      <c r="G286" s="336"/>
      <c r="H286" s="336"/>
      <c r="I286" s="336"/>
      <c r="J286" s="336"/>
      <c r="K286" s="336"/>
      <c r="L286" s="336"/>
      <c r="M286" s="336"/>
      <c r="N286" s="336"/>
      <c r="O286" s="336"/>
      <c r="P286" s="336"/>
    </row>
    <row r="287" ht="15.75" customHeight="1">
      <c r="A287" s="336"/>
      <c r="B287" s="337"/>
      <c r="C287" s="337"/>
      <c r="D287" s="337"/>
      <c r="E287" s="337"/>
      <c r="F287" s="337"/>
      <c r="G287" s="336"/>
      <c r="H287" s="336"/>
      <c r="I287" s="336"/>
      <c r="J287" s="336"/>
      <c r="K287" s="336"/>
      <c r="L287" s="336"/>
      <c r="M287" s="336"/>
      <c r="N287" s="336"/>
      <c r="O287" s="336"/>
      <c r="P287" s="336"/>
    </row>
    <row r="288" ht="15.75" customHeight="1">
      <c r="A288" s="336"/>
      <c r="B288" s="337"/>
      <c r="C288" s="337"/>
      <c r="D288" s="337"/>
      <c r="E288" s="337"/>
      <c r="F288" s="337"/>
      <c r="G288" s="336"/>
      <c r="H288" s="336"/>
      <c r="I288" s="336"/>
      <c r="J288" s="336"/>
      <c r="K288" s="336"/>
      <c r="L288" s="336"/>
      <c r="M288" s="336"/>
      <c r="N288" s="336"/>
      <c r="O288" s="336"/>
      <c r="P288" s="336"/>
    </row>
    <row r="289" ht="15.75" customHeight="1">
      <c r="A289" s="336"/>
      <c r="B289" s="337"/>
      <c r="C289" s="337"/>
      <c r="D289" s="337"/>
      <c r="E289" s="337"/>
      <c r="F289" s="337"/>
      <c r="G289" s="336"/>
      <c r="H289" s="336"/>
      <c r="I289" s="336"/>
      <c r="J289" s="336"/>
      <c r="K289" s="336"/>
      <c r="L289" s="336"/>
      <c r="M289" s="336"/>
      <c r="N289" s="336"/>
      <c r="O289" s="336"/>
      <c r="P289" s="336"/>
    </row>
    <row r="290" ht="15.75" customHeight="1">
      <c r="A290" s="336"/>
      <c r="B290" s="337"/>
      <c r="C290" s="337"/>
      <c r="D290" s="337"/>
      <c r="E290" s="337"/>
      <c r="F290" s="337"/>
      <c r="G290" s="336"/>
      <c r="H290" s="336"/>
      <c r="I290" s="336"/>
      <c r="J290" s="336"/>
      <c r="K290" s="336"/>
      <c r="L290" s="336"/>
      <c r="M290" s="336"/>
      <c r="N290" s="336"/>
      <c r="O290" s="336"/>
      <c r="P290" s="336"/>
    </row>
    <row r="291" ht="15.75" customHeight="1">
      <c r="A291" s="336"/>
      <c r="B291" s="337"/>
      <c r="C291" s="337"/>
      <c r="D291" s="337"/>
      <c r="E291" s="337"/>
      <c r="F291" s="337"/>
      <c r="G291" s="336"/>
      <c r="H291" s="336"/>
      <c r="I291" s="336"/>
      <c r="J291" s="336"/>
      <c r="K291" s="336"/>
      <c r="L291" s="336"/>
      <c r="M291" s="336"/>
      <c r="N291" s="336"/>
      <c r="O291" s="336"/>
      <c r="P291" s="336"/>
    </row>
    <row r="292" ht="15.75" customHeight="1">
      <c r="A292" s="336"/>
      <c r="B292" s="337"/>
      <c r="C292" s="337"/>
      <c r="D292" s="337"/>
      <c r="E292" s="337"/>
      <c r="F292" s="337"/>
      <c r="G292" s="336"/>
      <c r="H292" s="336"/>
      <c r="I292" s="336"/>
      <c r="J292" s="336"/>
      <c r="K292" s="336"/>
      <c r="L292" s="336"/>
      <c r="M292" s="336"/>
      <c r="N292" s="336"/>
      <c r="O292" s="336"/>
      <c r="P292" s="336"/>
    </row>
    <row r="293" ht="15.75" customHeight="1">
      <c r="A293" s="336"/>
      <c r="B293" s="337"/>
      <c r="C293" s="337"/>
      <c r="D293" s="337"/>
      <c r="E293" s="337"/>
      <c r="F293" s="337"/>
      <c r="G293" s="336"/>
      <c r="H293" s="336"/>
      <c r="I293" s="336"/>
      <c r="J293" s="336"/>
      <c r="K293" s="336"/>
      <c r="L293" s="336"/>
      <c r="M293" s="336"/>
      <c r="N293" s="336"/>
      <c r="O293" s="336"/>
      <c r="P293" s="336"/>
    </row>
    <row r="294" ht="15.75" customHeight="1">
      <c r="A294" s="336"/>
      <c r="B294" s="337"/>
      <c r="C294" s="337"/>
      <c r="D294" s="337"/>
      <c r="E294" s="337"/>
      <c r="F294" s="337"/>
      <c r="G294" s="336"/>
      <c r="H294" s="336"/>
      <c r="I294" s="336"/>
      <c r="J294" s="336"/>
      <c r="K294" s="336"/>
      <c r="L294" s="336"/>
      <c r="M294" s="336"/>
      <c r="N294" s="336"/>
      <c r="O294" s="336"/>
      <c r="P294" s="336"/>
    </row>
    <row r="295" ht="15.75" customHeight="1">
      <c r="A295" s="336"/>
      <c r="B295" s="337"/>
      <c r="C295" s="337"/>
      <c r="D295" s="337"/>
      <c r="E295" s="337"/>
      <c r="F295" s="337"/>
      <c r="G295" s="336"/>
      <c r="H295" s="336"/>
      <c r="I295" s="336"/>
      <c r="J295" s="336"/>
      <c r="K295" s="336"/>
      <c r="L295" s="336"/>
      <c r="M295" s="336"/>
      <c r="N295" s="336"/>
      <c r="O295" s="336"/>
      <c r="P295" s="336"/>
    </row>
    <row r="296" ht="15.75" customHeight="1">
      <c r="A296" s="336"/>
      <c r="B296" s="337"/>
      <c r="C296" s="337"/>
      <c r="D296" s="337"/>
      <c r="E296" s="337"/>
      <c r="F296" s="337"/>
      <c r="G296" s="336"/>
      <c r="H296" s="336"/>
      <c r="I296" s="336"/>
      <c r="J296" s="336"/>
      <c r="K296" s="336"/>
      <c r="L296" s="336"/>
      <c r="M296" s="336"/>
      <c r="N296" s="336"/>
      <c r="O296" s="336"/>
      <c r="P296" s="336"/>
    </row>
    <row r="297" ht="15.75" customHeight="1">
      <c r="A297" s="336"/>
      <c r="B297" s="337"/>
      <c r="C297" s="337"/>
      <c r="D297" s="337"/>
      <c r="E297" s="337"/>
      <c r="F297" s="337"/>
      <c r="G297" s="336"/>
      <c r="H297" s="336"/>
      <c r="I297" s="336"/>
      <c r="J297" s="336"/>
      <c r="K297" s="336"/>
      <c r="L297" s="336"/>
      <c r="M297" s="336"/>
      <c r="N297" s="336"/>
      <c r="O297" s="336"/>
      <c r="P297" s="336"/>
    </row>
    <row r="298" ht="15.75" customHeight="1">
      <c r="A298" s="336"/>
      <c r="B298" s="337"/>
      <c r="C298" s="337"/>
      <c r="D298" s="337"/>
      <c r="E298" s="337"/>
      <c r="F298" s="337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</row>
    <row r="299" ht="15.75" customHeight="1">
      <c r="A299" s="336"/>
      <c r="B299" s="337"/>
      <c r="C299" s="337"/>
      <c r="D299" s="337"/>
      <c r="E299" s="337"/>
      <c r="F299" s="337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</row>
    <row r="300" ht="15.75" customHeight="1">
      <c r="A300" s="336"/>
      <c r="B300" s="337"/>
      <c r="C300" s="337"/>
      <c r="D300" s="337"/>
      <c r="E300" s="337"/>
      <c r="F300" s="337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</row>
    <row r="301" ht="15.75" customHeight="1">
      <c r="A301" s="336"/>
      <c r="B301" s="337"/>
      <c r="C301" s="337"/>
      <c r="D301" s="337"/>
      <c r="E301" s="337"/>
      <c r="F301" s="337"/>
      <c r="G301" s="336"/>
      <c r="H301" s="336"/>
      <c r="I301" s="336"/>
      <c r="J301" s="336"/>
      <c r="K301" s="336"/>
      <c r="L301" s="336"/>
      <c r="M301" s="336"/>
      <c r="N301" s="336"/>
      <c r="O301" s="336"/>
      <c r="P301" s="336"/>
    </row>
    <row r="302" ht="15.75" customHeight="1">
      <c r="A302" s="336"/>
      <c r="B302" s="337"/>
      <c r="C302" s="337"/>
      <c r="D302" s="337"/>
      <c r="E302" s="337"/>
      <c r="F302" s="337"/>
      <c r="G302" s="336"/>
      <c r="H302" s="336"/>
      <c r="I302" s="336"/>
      <c r="J302" s="336"/>
      <c r="K302" s="336"/>
      <c r="L302" s="336"/>
      <c r="M302" s="336"/>
      <c r="N302" s="336"/>
      <c r="O302" s="336"/>
      <c r="P302" s="336"/>
    </row>
    <row r="303" ht="15.75" customHeight="1">
      <c r="A303" s="336"/>
      <c r="B303" s="337"/>
      <c r="C303" s="337"/>
      <c r="D303" s="337"/>
      <c r="E303" s="337"/>
      <c r="F303" s="337"/>
      <c r="G303" s="336"/>
      <c r="H303" s="336"/>
      <c r="I303" s="336"/>
      <c r="J303" s="336"/>
      <c r="K303" s="336"/>
      <c r="L303" s="336"/>
      <c r="M303" s="336"/>
      <c r="N303" s="336"/>
      <c r="O303" s="336"/>
      <c r="P303" s="336"/>
    </row>
    <row r="304" ht="15.75" customHeight="1">
      <c r="A304" s="336"/>
      <c r="B304" s="337"/>
      <c r="C304" s="337"/>
      <c r="D304" s="337"/>
      <c r="E304" s="337"/>
      <c r="F304" s="337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</row>
    <row r="305" ht="15.75" customHeight="1">
      <c r="A305" s="336"/>
      <c r="B305" s="337"/>
      <c r="C305" s="337"/>
      <c r="D305" s="337"/>
      <c r="E305" s="337"/>
      <c r="F305" s="337"/>
      <c r="G305" s="336"/>
      <c r="H305" s="336"/>
      <c r="I305" s="336"/>
      <c r="J305" s="336"/>
      <c r="K305" s="336"/>
      <c r="L305" s="336"/>
      <c r="M305" s="336"/>
      <c r="N305" s="336"/>
      <c r="O305" s="336"/>
      <c r="P305" s="336"/>
    </row>
    <row r="306" ht="15.75" customHeight="1">
      <c r="A306" s="336"/>
      <c r="B306" s="337"/>
      <c r="C306" s="337"/>
      <c r="D306" s="337"/>
      <c r="E306" s="337"/>
      <c r="F306" s="337"/>
      <c r="G306" s="336"/>
      <c r="H306" s="336"/>
      <c r="I306" s="336"/>
      <c r="J306" s="336"/>
      <c r="K306" s="336"/>
      <c r="L306" s="336"/>
      <c r="M306" s="336"/>
      <c r="N306" s="336"/>
      <c r="O306" s="336"/>
      <c r="P306" s="336"/>
    </row>
    <row r="307" ht="15.75" customHeight="1">
      <c r="A307" s="336"/>
      <c r="B307" s="337"/>
      <c r="C307" s="337"/>
      <c r="D307" s="337"/>
      <c r="E307" s="337"/>
      <c r="F307" s="337"/>
      <c r="G307" s="336"/>
      <c r="H307" s="336"/>
      <c r="I307" s="336"/>
      <c r="J307" s="336"/>
      <c r="K307" s="336"/>
      <c r="L307" s="336"/>
      <c r="M307" s="336"/>
      <c r="N307" s="336"/>
      <c r="O307" s="336"/>
      <c r="P307" s="336"/>
    </row>
    <row r="308" ht="15.75" customHeight="1">
      <c r="A308" s="336"/>
      <c r="B308" s="337"/>
      <c r="C308" s="337"/>
      <c r="D308" s="337"/>
      <c r="E308" s="337"/>
      <c r="F308" s="337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</row>
    <row r="309" ht="15.75" customHeight="1">
      <c r="A309" s="336"/>
      <c r="B309" s="337"/>
      <c r="C309" s="337"/>
      <c r="D309" s="337"/>
      <c r="E309" s="337"/>
      <c r="F309" s="337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</row>
    <row r="310" ht="15.75" customHeight="1">
      <c r="A310" s="336"/>
      <c r="B310" s="337"/>
      <c r="C310" s="337"/>
      <c r="D310" s="337"/>
      <c r="E310" s="337"/>
      <c r="F310" s="337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</row>
    <row r="311" ht="15.75" customHeight="1">
      <c r="A311" s="336"/>
      <c r="B311" s="337"/>
      <c r="C311" s="337"/>
      <c r="D311" s="337"/>
      <c r="E311" s="337"/>
      <c r="F311" s="337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</row>
    <row r="312" ht="15.75" customHeight="1">
      <c r="A312" s="336"/>
      <c r="B312" s="337"/>
      <c r="C312" s="337"/>
      <c r="D312" s="337"/>
      <c r="E312" s="337"/>
      <c r="F312" s="337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</row>
    <row r="313" ht="15.75" customHeight="1">
      <c r="A313" s="336"/>
      <c r="B313" s="337"/>
      <c r="C313" s="337"/>
      <c r="D313" s="337"/>
      <c r="E313" s="337"/>
      <c r="F313" s="337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</row>
    <row r="314" ht="15.75" customHeight="1">
      <c r="A314" s="336"/>
      <c r="B314" s="337"/>
      <c r="C314" s="337"/>
      <c r="D314" s="337"/>
      <c r="E314" s="337"/>
      <c r="F314" s="337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</row>
    <row r="315" ht="15.75" customHeight="1">
      <c r="A315" s="336"/>
      <c r="B315" s="337"/>
      <c r="C315" s="337"/>
      <c r="D315" s="337"/>
      <c r="E315" s="337"/>
      <c r="F315" s="337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</row>
    <row r="316" ht="15.75" customHeight="1">
      <c r="A316" s="336"/>
      <c r="B316" s="337"/>
      <c r="C316" s="337"/>
      <c r="D316" s="337"/>
      <c r="E316" s="337"/>
      <c r="F316" s="337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</row>
    <row r="317" ht="15.75" customHeight="1">
      <c r="A317" s="336"/>
      <c r="B317" s="337"/>
      <c r="C317" s="337"/>
      <c r="D317" s="337"/>
      <c r="E317" s="337"/>
      <c r="F317" s="337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</row>
    <row r="318" ht="15.75" customHeight="1">
      <c r="A318" s="336"/>
      <c r="B318" s="337"/>
      <c r="C318" s="337"/>
      <c r="D318" s="337"/>
      <c r="E318" s="337"/>
      <c r="F318" s="337"/>
      <c r="G318" s="336"/>
      <c r="H318" s="336"/>
      <c r="I318" s="336"/>
      <c r="J318" s="336"/>
      <c r="K318" s="336"/>
      <c r="L318" s="336"/>
      <c r="M318" s="336"/>
      <c r="N318" s="336"/>
      <c r="O318" s="336"/>
      <c r="P318" s="336"/>
    </row>
    <row r="319" ht="15.75" customHeight="1">
      <c r="A319" s="336"/>
      <c r="B319" s="337"/>
      <c r="C319" s="337"/>
      <c r="D319" s="337"/>
      <c r="E319" s="337"/>
      <c r="F319" s="337"/>
      <c r="G319" s="336"/>
      <c r="H319" s="336"/>
      <c r="I319" s="336"/>
      <c r="J319" s="336"/>
      <c r="K319" s="336"/>
      <c r="L319" s="336"/>
      <c r="M319" s="336"/>
      <c r="N319" s="336"/>
      <c r="O319" s="336"/>
      <c r="P319" s="336"/>
    </row>
    <row r="320" ht="15.75" customHeight="1">
      <c r="A320" s="336"/>
      <c r="B320" s="337"/>
      <c r="C320" s="337"/>
      <c r="D320" s="337"/>
      <c r="E320" s="337"/>
      <c r="F320" s="337"/>
      <c r="G320" s="336"/>
      <c r="H320" s="336"/>
      <c r="I320" s="336"/>
      <c r="J320" s="336"/>
      <c r="K320" s="336"/>
      <c r="L320" s="336"/>
      <c r="M320" s="336"/>
      <c r="N320" s="336"/>
      <c r="O320" s="336"/>
      <c r="P320" s="336"/>
    </row>
    <row r="321" ht="15.75" customHeight="1">
      <c r="A321" s="336"/>
      <c r="B321" s="337"/>
      <c r="C321" s="337"/>
      <c r="D321" s="337"/>
      <c r="E321" s="337"/>
      <c r="F321" s="337"/>
      <c r="G321" s="336"/>
      <c r="H321" s="336"/>
      <c r="I321" s="336"/>
      <c r="J321" s="336"/>
      <c r="K321" s="336"/>
      <c r="L321" s="336"/>
      <c r="M321" s="336"/>
      <c r="N321" s="336"/>
      <c r="O321" s="336"/>
      <c r="P321" s="336"/>
    </row>
    <row r="322" ht="15.75" customHeight="1">
      <c r="A322" s="336"/>
      <c r="B322" s="337"/>
      <c r="C322" s="337"/>
      <c r="D322" s="337"/>
      <c r="E322" s="337"/>
      <c r="F322" s="337"/>
      <c r="G322" s="336"/>
      <c r="H322" s="336"/>
      <c r="I322" s="336"/>
      <c r="J322" s="336"/>
      <c r="K322" s="336"/>
      <c r="L322" s="336"/>
      <c r="M322" s="336"/>
      <c r="N322" s="336"/>
      <c r="O322" s="336"/>
      <c r="P322" s="336"/>
    </row>
    <row r="323" ht="15.75" customHeight="1">
      <c r="A323" s="336"/>
      <c r="B323" s="337"/>
      <c r="C323" s="337"/>
      <c r="D323" s="337"/>
      <c r="E323" s="337"/>
      <c r="F323" s="337"/>
      <c r="G323" s="336"/>
      <c r="H323" s="336"/>
      <c r="I323" s="336"/>
      <c r="J323" s="336"/>
      <c r="K323" s="336"/>
      <c r="L323" s="336"/>
      <c r="M323" s="336"/>
      <c r="N323" s="336"/>
      <c r="O323" s="336"/>
      <c r="P323" s="336"/>
    </row>
    <row r="324" ht="15.75" customHeight="1">
      <c r="A324" s="336"/>
      <c r="B324" s="337"/>
      <c r="C324" s="337"/>
      <c r="D324" s="337"/>
      <c r="E324" s="337"/>
      <c r="F324" s="337"/>
      <c r="G324" s="336"/>
      <c r="H324" s="336"/>
      <c r="I324" s="336"/>
      <c r="J324" s="336"/>
      <c r="K324" s="336"/>
      <c r="L324" s="336"/>
      <c r="M324" s="336"/>
      <c r="N324" s="336"/>
      <c r="O324" s="336"/>
      <c r="P324" s="336"/>
    </row>
    <row r="325" ht="15.75" customHeight="1">
      <c r="A325" s="336"/>
      <c r="B325" s="337"/>
      <c r="C325" s="337"/>
      <c r="D325" s="337"/>
      <c r="E325" s="337"/>
      <c r="F325" s="337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</row>
    <row r="326" ht="15.75" customHeight="1">
      <c r="A326" s="336"/>
      <c r="B326" s="337"/>
      <c r="C326" s="337"/>
      <c r="D326" s="337"/>
      <c r="E326" s="337"/>
      <c r="F326" s="337"/>
      <c r="G326" s="336"/>
      <c r="H326" s="336"/>
      <c r="I326" s="336"/>
      <c r="J326" s="336"/>
      <c r="K326" s="336"/>
      <c r="L326" s="336"/>
      <c r="M326" s="336"/>
      <c r="N326" s="336"/>
      <c r="O326" s="336"/>
      <c r="P326" s="336"/>
    </row>
    <row r="327" ht="15.75" customHeight="1">
      <c r="A327" s="336"/>
      <c r="B327" s="337"/>
      <c r="C327" s="337"/>
      <c r="D327" s="337"/>
      <c r="E327" s="337"/>
      <c r="F327" s="337"/>
      <c r="G327" s="336"/>
      <c r="H327" s="336"/>
      <c r="I327" s="336"/>
      <c r="J327" s="336"/>
      <c r="K327" s="336"/>
      <c r="L327" s="336"/>
      <c r="M327" s="336"/>
      <c r="N327" s="336"/>
      <c r="O327" s="336"/>
      <c r="P327" s="336"/>
    </row>
    <row r="328" ht="15.75" customHeight="1">
      <c r="A328" s="336"/>
      <c r="B328" s="337"/>
      <c r="C328" s="337"/>
      <c r="D328" s="337"/>
      <c r="E328" s="337"/>
      <c r="F328" s="337"/>
      <c r="G328" s="336"/>
      <c r="H328" s="336"/>
      <c r="I328" s="336"/>
      <c r="J328" s="336"/>
      <c r="K328" s="336"/>
      <c r="L328" s="336"/>
      <c r="M328" s="336"/>
      <c r="N328" s="336"/>
      <c r="O328" s="336"/>
      <c r="P328" s="336"/>
    </row>
    <row r="329" ht="15.75" customHeight="1">
      <c r="A329" s="336"/>
      <c r="B329" s="337"/>
      <c r="C329" s="337"/>
      <c r="D329" s="337"/>
      <c r="E329" s="337"/>
      <c r="F329" s="337"/>
      <c r="G329" s="336"/>
      <c r="H329" s="336"/>
      <c r="I329" s="336"/>
      <c r="J329" s="336"/>
      <c r="K329" s="336"/>
      <c r="L329" s="336"/>
      <c r="M329" s="336"/>
      <c r="N329" s="336"/>
      <c r="O329" s="336"/>
      <c r="P329" s="336"/>
    </row>
    <row r="330" ht="15.75" customHeight="1">
      <c r="A330" s="336"/>
      <c r="B330" s="337"/>
      <c r="C330" s="337"/>
      <c r="D330" s="337"/>
      <c r="E330" s="337"/>
      <c r="F330" s="337"/>
      <c r="G330" s="336"/>
      <c r="H330" s="336"/>
      <c r="I330" s="336"/>
      <c r="J330" s="336"/>
      <c r="K330" s="336"/>
      <c r="L330" s="336"/>
      <c r="M330" s="336"/>
      <c r="N330" s="336"/>
      <c r="O330" s="336"/>
      <c r="P330" s="336"/>
    </row>
    <row r="331" ht="15.75" customHeight="1">
      <c r="A331" s="336"/>
      <c r="B331" s="337"/>
      <c r="C331" s="337"/>
      <c r="D331" s="337"/>
      <c r="E331" s="337"/>
      <c r="F331" s="337"/>
      <c r="G331" s="336"/>
      <c r="H331" s="336"/>
      <c r="I331" s="336"/>
      <c r="J331" s="336"/>
      <c r="K331" s="336"/>
      <c r="L331" s="336"/>
      <c r="M331" s="336"/>
      <c r="N331" s="336"/>
      <c r="O331" s="336"/>
      <c r="P331" s="336"/>
    </row>
    <row r="332" ht="15.75" customHeight="1">
      <c r="A332" s="336"/>
      <c r="B332" s="337"/>
      <c r="C332" s="337"/>
      <c r="D332" s="337"/>
      <c r="E332" s="337"/>
      <c r="F332" s="337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</row>
    <row r="333" ht="15.75" customHeight="1">
      <c r="A333" s="336"/>
      <c r="B333" s="337"/>
      <c r="C333" s="337"/>
      <c r="D333" s="337"/>
      <c r="E333" s="337"/>
      <c r="F333" s="337"/>
      <c r="G333" s="336"/>
      <c r="H333" s="336"/>
      <c r="I333" s="336"/>
      <c r="J333" s="336"/>
      <c r="K333" s="336"/>
      <c r="L333" s="336"/>
      <c r="M333" s="336"/>
      <c r="N333" s="336"/>
      <c r="O333" s="336"/>
      <c r="P333" s="336"/>
    </row>
    <row r="334" ht="15.75" customHeight="1">
      <c r="A334" s="336"/>
      <c r="B334" s="337"/>
      <c r="C334" s="337"/>
      <c r="D334" s="337"/>
      <c r="E334" s="337"/>
      <c r="F334" s="337"/>
      <c r="G334" s="336"/>
      <c r="H334" s="336"/>
      <c r="I334" s="336"/>
      <c r="J334" s="336"/>
      <c r="K334" s="336"/>
      <c r="L334" s="336"/>
      <c r="M334" s="336"/>
      <c r="N334" s="336"/>
      <c r="O334" s="336"/>
      <c r="P334" s="336"/>
    </row>
    <row r="335" ht="15.75" customHeight="1">
      <c r="A335" s="336"/>
      <c r="B335" s="337"/>
      <c r="C335" s="337"/>
      <c r="D335" s="337"/>
      <c r="E335" s="337"/>
      <c r="F335" s="337"/>
      <c r="G335" s="336"/>
      <c r="H335" s="336"/>
      <c r="I335" s="336"/>
      <c r="J335" s="336"/>
      <c r="K335" s="336"/>
      <c r="L335" s="336"/>
      <c r="M335" s="336"/>
      <c r="N335" s="336"/>
      <c r="O335" s="336"/>
      <c r="P335" s="336"/>
    </row>
    <row r="336" ht="15.75" customHeight="1">
      <c r="A336" s="336"/>
      <c r="B336" s="337"/>
      <c r="C336" s="337"/>
      <c r="D336" s="337"/>
      <c r="E336" s="337"/>
      <c r="F336" s="337"/>
      <c r="G336" s="336"/>
      <c r="H336" s="336"/>
      <c r="I336" s="336"/>
      <c r="J336" s="336"/>
      <c r="K336" s="336"/>
      <c r="L336" s="336"/>
      <c r="M336" s="336"/>
      <c r="N336" s="336"/>
      <c r="O336" s="336"/>
      <c r="P336" s="336"/>
    </row>
    <row r="337" ht="15.75" customHeight="1">
      <c r="A337" s="336"/>
      <c r="B337" s="337"/>
      <c r="C337" s="337"/>
      <c r="D337" s="337"/>
      <c r="E337" s="337"/>
      <c r="F337" s="337"/>
      <c r="G337" s="336"/>
      <c r="H337" s="336"/>
      <c r="I337" s="336"/>
      <c r="J337" s="336"/>
      <c r="K337" s="336"/>
      <c r="L337" s="336"/>
      <c r="M337" s="336"/>
      <c r="N337" s="336"/>
      <c r="O337" s="336"/>
      <c r="P337" s="336"/>
    </row>
    <row r="338" ht="15.75" customHeight="1">
      <c r="A338" s="336"/>
      <c r="B338" s="337"/>
      <c r="C338" s="337"/>
      <c r="D338" s="337"/>
      <c r="E338" s="337"/>
      <c r="F338" s="337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</row>
    <row r="339" ht="15.75" customHeight="1">
      <c r="A339" s="336"/>
      <c r="B339" s="337"/>
      <c r="C339" s="337"/>
      <c r="D339" s="337"/>
      <c r="E339" s="337"/>
      <c r="F339" s="337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</row>
    <row r="340" ht="15.75" customHeight="1">
      <c r="A340" s="336"/>
      <c r="B340" s="337"/>
      <c r="C340" s="337"/>
      <c r="D340" s="337"/>
      <c r="E340" s="337"/>
      <c r="F340" s="337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</row>
    <row r="341" ht="15.75" customHeight="1">
      <c r="A341" s="336"/>
      <c r="B341" s="337"/>
      <c r="C341" s="337"/>
      <c r="D341" s="337"/>
      <c r="E341" s="337"/>
      <c r="F341" s="337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</row>
    <row r="342" ht="15.75" customHeight="1">
      <c r="A342" s="336"/>
      <c r="B342" s="337"/>
      <c r="C342" s="337"/>
      <c r="D342" s="337"/>
      <c r="E342" s="337"/>
      <c r="F342" s="337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</row>
    <row r="343" ht="15.75" customHeight="1">
      <c r="A343" s="336"/>
      <c r="B343" s="337"/>
      <c r="C343" s="337"/>
      <c r="D343" s="337"/>
      <c r="E343" s="337"/>
      <c r="F343" s="337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</row>
    <row r="344" ht="15.75" customHeight="1">
      <c r="A344" s="336"/>
      <c r="B344" s="337"/>
      <c r="C344" s="337"/>
      <c r="D344" s="337"/>
      <c r="E344" s="337"/>
      <c r="F344" s="337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</row>
    <row r="345" ht="15.75" customHeight="1">
      <c r="A345" s="336"/>
      <c r="B345" s="337"/>
      <c r="C345" s="337"/>
      <c r="D345" s="337"/>
      <c r="E345" s="337"/>
      <c r="F345" s="337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</row>
    <row r="346" ht="15.75" customHeight="1">
      <c r="A346" s="336"/>
      <c r="B346" s="337"/>
      <c r="C346" s="337"/>
      <c r="D346" s="337"/>
      <c r="E346" s="337"/>
      <c r="F346" s="337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</row>
    <row r="347" ht="15.75" customHeight="1">
      <c r="A347" s="336"/>
      <c r="B347" s="337"/>
      <c r="C347" s="337"/>
      <c r="D347" s="337"/>
      <c r="E347" s="337"/>
      <c r="F347" s="337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</row>
    <row r="348" ht="15.75" customHeight="1">
      <c r="A348" s="336"/>
      <c r="B348" s="337"/>
      <c r="C348" s="337"/>
      <c r="D348" s="337"/>
      <c r="E348" s="337"/>
      <c r="F348" s="337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</row>
    <row r="349" ht="15.75" customHeight="1">
      <c r="A349" s="336"/>
      <c r="B349" s="337"/>
      <c r="C349" s="337"/>
      <c r="D349" s="337"/>
      <c r="E349" s="337"/>
      <c r="F349" s="337"/>
      <c r="G349" s="336"/>
      <c r="H349" s="336"/>
      <c r="I349" s="336"/>
      <c r="J349" s="336"/>
      <c r="K349" s="336"/>
      <c r="L349" s="336"/>
      <c r="M349" s="336"/>
      <c r="N349" s="336"/>
      <c r="O349" s="336"/>
      <c r="P349" s="336"/>
    </row>
    <row r="350" ht="15.75" customHeight="1">
      <c r="A350" s="336"/>
      <c r="B350" s="337"/>
      <c r="C350" s="337"/>
      <c r="D350" s="337"/>
      <c r="E350" s="337"/>
      <c r="F350" s="337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</row>
    <row r="351" ht="15.75" customHeight="1">
      <c r="A351" s="336"/>
      <c r="B351" s="337"/>
      <c r="C351" s="337"/>
      <c r="D351" s="337"/>
      <c r="E351" s="337"/>
      <c r="F351" s="337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</row>
    <row r="352" ht="15.75" customHeight="1">
      <c r="A352" s="336"/>
      <c r="B352" s="337"/>
      <c r="C352" s="337"/>
      <c r="D352" s="337"/>
      <c r="E352" s="337"/>
      <c r="F352" s="337"/>
      <c r="G352" s="336"/>
      <c r="H352" s="336"/>
      <c r="I352" s="336"/>
      <c r="J352" s="336"/>
      <c r="K352" s="336"/>
      <c r="L352" s="336"/>
      <c r="M352" s="336"/>
      <c r="N352" s="336"/>
      <c r="O352" s="336"/>
      <c r="P352" s="336"/>
    </row>
    <row r="353" ht="15.75" customHeight="1">
      <c r="A353" s="336"/>
      <c r="B353" s="337"/>
      <c r="C353" s="337"/>
      <c r="D353" s="337"/>
      <c r="E353" s="337"/>
      <c r="F353" s="337"/>
      <c r="G353" s="336"/>
      <c r="H353" s="336"/>
      <c r="I353" s="336"/>
      <c r="J353" s="336"/>
      <c r="K353" s="336"/>
      <c r="L353" s="336"/>
      <c r="M353" s="336"/>
      <c r="N353" s="336"/>
      <c r="O353" s="336"/>
      <c r="P353" s="336"/>
    </row>
    <row r="354" ht="15.75" customHeight="1">
      <c r="A354" s="336"/>
      <c r="B354" s="337"/>
      <c r="C354" s="337"/>
      <c r="D354" s="337"/>
      <c r="E354" s="337"/>
      <c r="F354" s="337"/>
      <c r="G354" s="336"/>
      <c r="H354" s="336"/>
      <c r="I354" s="336"/>
      <c r="J354" s="336"/>
      <c r="K354" s="336"/>
      <c r="L354" s="336"/>
      <c r="M354" s="336"/>
      <c r="N354" s="336"/>
      <c r="O354" s="336"/>
      <c r="P354" s="336"/>
    </row>
    <row r="355" ht="15.75" customHeight="1">
      <c r="A355" s="336"/>
      <c r="B355" s="337"/>
      <c r="C355" s="337"/>
      <c r="D355" s="337"/>
      <c r="E355" s="337"/>
      <c r="F355" s="337"/>
      <c r="G355" s="336"/>
      <c r="H355" s="336"/>
      <c r="I355" s="336"/>
      <c r="J355" s="336"/>
      <c r="K355" s="336"/>
      <c r="L355" s="336"/>
      <c r="M355" s="336"/>
      <c r="N355" s="336"/>
      <c r="O355" s="336"/>
      <c r="P355" s="336"/>
    </row>
    <row r="356" ht="15.75" customHeight="1">
      <c r="A356" s="336"/>
      <c r="B356" s="337"/>
      <c r="C356" s="337"/>
      <c r="D356" s="337"/>
      <c r="E356" s="337"/>
      <c r="F356" s="337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</row>
    <row r="357" ht="15.75" customHeight="1">
      <c r="A357" s="336"/>
      <c r="B357" s="337"/>
      <c r="C357" s="337"/>
      <c r="D357" s="337"/>
      <c r="E357" s="337"/>
      <c r="F357" s="337"/>
      <c r="G357" s="336"/>
      <c r="H357" s="336"/>
      <c r="I357" s="336"/>
      <c r="J357" s="336"/>
      <c r="K357" s="336"/>
      <c r="L357" s="336"/>
      <c r="M357" s="336"/>
      <c r="N357" s="336"/>
      <c r="O357" s="336"/>
      <c r="P357" s="336"/>
    </row>
    <row r="358" ht="15.75" customHeight="1">
      <c r="A358" s="336"/>
      <c r="B358" s="337"/>
      <c r="C358" s="337"/>
      <c r="D358" s="337"/>
      <c r="E358" s="337"/>
      <c r="F358" s="337"/>
      <c r="G358" s="336"/>
      <c r="H358" s="336"/>
      <c r="I358" s="336"/>
      <c r="J358" s="336"/>
      <c r="K358" s="336"/>
      <c r="L358" s="336"/>
      <c r="M358" s="336"/>
      <c r="N358" s="336"/>
      <c r="O358" s="336"/>
      <c r="P358" s="336"/>
    </row>
    <row r="359" ht="15.75" customHeight="1">
      <c r="A359" s="336"/>
      <c r="B359" s="337"/>
      <c r="C359" s="337"/>
      <c r="D359" s="337"/>
      <c r="E359" s="337"/>
      <c r="F359" s="337"/>
      <c r="G359" s="336"/>
      <c r="H359" s="336"/>
      <c r="I359" s="336"/>
      <c r="J359" s="336"/>
      <c r="K359" s="336"/>
      <c r="L359" s="336"/>
      <c r="M359" s="336"/>
      <c r="N359" s="336"/>
      <c r="O359" s="336"/>
      <c r="P359" s="336"/>
    </row>
    <row r="360" ht="15.75" customHeight="1">
      <c r="A360" s="336"/>
      <c r="B360" s="337"/>
      <c r="C360" s="337"/>
      <c r="D360" s="337"/>
      <c r="E360" s="337"/>
      <c r="F360" s="337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</row>
    <row r="361" ht="15.75" customHeight="1">
      <c r="A361" s="336"/>
      <c r="B361" s="337"/>
      <c r="C361" s="337"/>
      <c r="D361" s="337"/>
      <c r="E361" s="337"/>
      <c r="F361" s="337"/>
      <c r="G361" s="336"/>
      <c r="H361" s="336"/>
      <c r="I361" s="336"/>
      <c r="J361" s="336"/>
      <c r="K361" s="336"/>
      <c r="L361" s="336"/>
      <c r="M361" s="336"/>
      <c r="N361" s="336"/>
      <c r="O361" s="336"/>
      <c r="P361" s="336"/>
    </row>
    <row r="362" ht="15.75" customHeight="1">
      <c r="A362" s="336"/>
      <c r="B362" s="337"/>
      <c r="C362" s="337"/>
      <c r="D362" s="337"/>
      <c r="E362" s="337"/>
      <c r="F362" s="337"/>
      <c r="G362" s="336"/>
      <c r="H362" s="336"/>
      <c r="I362" s="336"/>
      <c r="J362" s="336"/>
      <c r="K362" s="336"/>
      <c r="L362" s="336"/>
      <c r="M362" s="336"/>
      <c r="N362" s="336"/>
      <c r="O362" s="336"/>
      <c r="P362" s="336"/>
    </row>
    <row r="363" ht="15.75" customHeight="1">
      <c r="A363" s="336"/>
      <c r="B363" s="337"/>
      <c r="C363" s="337"/>
      <c r="D363" s="337"/>
      <c r="E363" s="337"/>
      <c r="F363" s="337"/>
      <c r="G363" s="336"/>
      <c r="H363" s="336"/>
      <c r="I363" s="336"/>
      <c r="J363" s="336"/>
      <c r="K363" s="336"/>
      <c r="L363" s="336"/>
      <c r="M363" s="336"/>
      <c r="N363" s="336"/>
      <c r="O363" s="336"/>
      <c r="P363" s="336"/>
    </row>
    <row r="364" ht="15.75" customHeight="1">
      <c r="A364" s="336"/>
      <c r="B364" s="337"/>
      <c r="C364" s="337"/>
      <c r="D364" s="337"/>
      <c r="E364" s="337"/>
      <c r="F364" s="337"/>
      <c r="G364" s="336"/>
      <c r="H364" s="336"/>
      <c r="I364" s="336"/>
      <c r="J364" s="336"/>
      <c r="K364" s="336"/>
      <c r="L364" s="336"/>
      <c r="M364" s="336"/>
      <c r="N364" s="336"/>
      <c r="O364" s="336"/>
      <c r="P364" s="336"/>
    </row>
    <row r="365" ht="15.75" customHeight="1">
      <c r="A365" s="336"/>
      <c r="B365" s="337"/>
      <c r="C365" s="337"/>
      <c r="D365" s="337"/>
      <c r="E365" s="337"/>
      <c r="F365" s="337"/>
      <c r="G365" s="336"/>
      <c r="H365" s="336"/>
      <c r="I365" s="336"/>
      <c r="J365" s="336"/>
      <c r="K365" s="336"/>
      <c r="L365" s="336"/>
      <c r="M365" s="336"/>
      <c r="N365" s="336"/>
      <c r="O365" s="336"/>
      <c r="P365" s="336"/>
    </row>
    <row r="366" ht="15.75" customHeight="1">
      <c r="A366" s="336"/>
      <c r="B366" s="337"/>
      <c r="C366" s="337"/>
      <c r="D366" s="337"/>
      <c r="E366" s="337"/>
      <c r="F366" s="337"/>
      <c r="G366" s="336"/>
      <c r="H366" s="336"/>
      <c r="I366" s="336"/>
      <c r="J366" s="336"/>
      <c r="K366" s="336"/>
      <c r="L366" s="336"/>
      <c r="M366" s="336"/>
      <c r="N366" s="336"/>
      <c r="O366" s="336"/>
      <c r="P366" s="336"/>
    </row>
    <row r="367" ht="15.75" customHeight="1">
      <c r="A367" s="336"/>
      <c r="B367" s="337"/>
      <c r="C367" s="337"/>
      <c r="D367" s="337"/>
      <c r="E367" s="337"/>
      <c r="F367" s="337"/>
      <c r="G367" s="336"/>
      <c r="H367" s="336"/>
      <c r="I367" s="336"/>
      <c r="J367" s="336"/>
      <c r="K367" s="336"/>
      <c r="L367" s="336"/>
      <c r="M367" s="336"/>
      <c r="N367" s="336"/>
      <c r="O367" s="336"/>
      <c r="P367" s="336"/>
    </row>
    <row r="368" ht="15.75" customHeight="1">
      <c r="A368" s="336"/>
      <c r="B368" s="337"/>
      <c r="C368" s="337"/>
      <c r="D368" s="337"/>
      <c r="E368" s="337"/>
      <c r="F368" s="337"/>
      <c r="G368" s="336"/>
      <c r="H368" s="336"/>
      <c r="I368" s="336"/>
      <c r="J368" s="336"/>
      <c r="K368" s="336"/>
      <c r="L368" s="336"/>
      <c r="M368" s="336"/>
      <c r="N368" s="336"/>
      <c r="O368" s="336"/>
      <c r="P368" s="336"/>
    </row>
    <row r="369" ht="15.75" customHeight="1">
      <c r="A369" s="336"/>
      <c r="B369" s="337"/>
      <c r="C369" s="337"/>
      <c r="D369" s="337"/>
      <c r="E369" s="337"/>
      <c r="F369" s="337"/>
      <c r="G369" s="336"/>
      <c r="H369" s="336"/>
      <c r="I369" s="336"/>
      <c r="J369" s="336"/>
      <c r="K369" s="336"/>
      <c r="L369" s="336"/>
      <c r="M369" s="336"/>
      <c r="N369" s="336"/>
      <c r="O369" s="336"/>
      <c r="P369" s="336"/>
    </row>
    <row r="370" ht="15.75" customHeight="1">
      <c r="A370" s="336"/>
      <c r="B370" s="337"/>
      <c r="C370" s="337"/>
      <c r="D370" s="337"/>
      <c r="E370" s="337"/>
      <c r="F370" s="337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</row>
    <row r="371" ht="15.75" customHeight="1">
      <c r="A371" s="336"/>
      <c r="B371" s="337"/>
      <c r="C371" s="337"/>
      <c r="D371" s="337"/>
      <c r="E371" s="337"/>
      <c r="F371" s="337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</row>
    <row r="372" ht="15.75" customHeight="1">
      <c r="A372" s="336"/>
      <c r="B372" s="337"/>
      <c r="C372" s="337"/>
      <c r="D372" s="337"/>
      <c r="E372" s="337"/>
      <c r="F372" s="337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</row>
    <row r="373" ht="15.75" customHeight="1">
      <c r="A373" s="336"/>
      <c r="B373" s="337"/>
      <c r="C373" s="337"/>
      <c r="D373" s="337"/>
      <c r="E373" s="337"/>
      <c r="F373" s="337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</row>
    <row r="374" ht="15.75" customHeight="1">
      <c r="A374" s="336"/>
      <c r="B374" s="337"/>
      <c r="C374" s="337"/>
      <c r="D374" s="337"/>
      <c r="E374" s="337"/>
      <c r="F374" s="337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</row>
    <row r="375" ht="15.75" customHeight="1">
      <c r="A375" s="336"/>
      <c r="B375" s="337"/>
      <c r="C375" s="337"/>
      <c r="D375" s="337"/>
      <c r="E375" s="337"/>
      <c r="F375" s="337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</row>
    <row r="376" ht="15.75" customHeight="1">
      <c r="A376" s="336"/>
      <c r="B376" s="337"/>
      <c r="C376" s="337"/>
      <c r="D376" s="337"/>
      <c r="E376" s="337"/>
      <c r="F376" s="337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</row>
    <row r="377" ht="15.75" customHeight="1">
      <c r="A377" s="336"/>
      <c r="B377" s="337"/>
      <c r="C377" s="337"/>
      <c r="D377" s="337"/>
      <c r="E377" s="337"/>
      <c r="F377" s="337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</row>
    <row r="378" ht="15.75" customHeight="1">
      <c r="A378" s="336"/>
      <c r="B378" s="337"/>
      <c r="C378" s="337"/>
      <c r="D378" s="337"/>
      <c r="E378" s="337"/>
      <c r="F378" s="337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</row>
    <row r="379" ht="15.75" customHeight="1">
      <c r="A379" s="336"/>
      <c r="B379" s="337"/>
      <c r="C379" s="337"/>
      <c r="D379" s="337"/>
      <c r="E379" s="337"/>
      <c r="F379" s="337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</row>
    <row r="380" ht="15.75" customHeight="1">
      <c r="A380" s="336"/>
      <c r="B380" s="337"/>
      <c r="C380" s="337"/>
      <c r="D380" s="337"/>
      <c r="E380" s="337"/>
      <c r="F380" s="337"/>
      <c r="G380" s="336"/>
      <c r="H380" s="336"/>
      <c r="I380" s="336"/>
      <c r="J380" s="336"/>
      <c r="K380" s="336"/>
      <c r="L380" s="336"/>
      <c r="M380" s="336"/>
      <c r="N380" s="336"/>
      <c r="O380" s="336"/>
      <c r="P380" s="336"/>
    </row>
    <row r="381" ht="15.75" customHeight="1">
      <c r="A381" s="336"/>
      <c r="B381" s="337"/>
      <c r="C381" s="337"/>
      <c r="D381" s="337"/>
      <c r="E381" s="337"/>
      <c r="F381" s="337"/>
      <c r="G381" s="336"/>
      <c r="H381" s="336"/>
      <c r="I381" s="336"/>
      <c r="J381" s="336"/>
      <c r="K381" s="336"/>
      <c r="L381" s="336"/>
      <c r="M381" s="336"/>
      <c r="N381" s="336"/>
      <c r="O381" s="336"/>
      <c r="P381" s="336"/>
    </row>
    <row r="382" ht="15.75" customHeight="1">
      <c r="A382" s="336"/>
      <c r="B382" s="337"/>
      <c r="C382" s="337"/>
      <c r="D382" s="337"/>
      <c r="E382" s="337"/>
      <c r="F382" s="337"/>
      <c r="G382" s="336"/>
      <c r="H382" s="336"/>
      <c r="I382" s="336"/>
      <c r="J382" s="336"/>
      <c r="K382" s="336"/>
      <c r="L382" s="336"/>
      <c r="M382" s="336"/>
      <c r="N382" s="336"/>
      <c r="O382" s="336"/>
      <c r="P382" s="336"/>
    </row>
    <row r="383" ht="15.75" customHeight="1">
      <c r="A383" s="336"/>
      <c r="B383" s="337"/>
      <c r="C383" s="337"/>
      <c r="D383" s="337"/>
      <c r="E383" s="337"/>
      <c r="F383" s="337"/>
      <c r="G383" s="336"/>
      <c r="H383" s="336"/>
      <c r="I383" s="336"/>
      <c r="J383" s="336"/>
      <c r="K383" s="336"/>
      <c r="L383" s="336"/>
      <c r="M383" s="336"/>
      <c r="N383" s="336"/>
      <c r="O383" s="336"/>
      <c r="P383" s="336"/>
    </row>
    <row r="384" ht="15.75" customHeight="1">
      <c r="A384" s="336"/>
      <c r="B384" s="337"/>
      <c r="C384" s="337"/>
      <c r="D384" s="337"/>
      <c r="E384" s="337"/>
      <c r="F384" s="337"/>
      <c r="G384" s="336"/>
      <c r="H384" s="336"/>
      <c r="I384" s="336"/>
      <c r="J384" s="336"/>
      <c r="K384" s="336"/>
      <c r="L384" s="336"/>
      <c r="M384" s="336"/>
      <c r="N384" s="336"/>
      <c r="O384" s="336"/>
      <c r="P384" s="336"/>
    </row>
    <row r="385" ht="15.75" customHeight="1">
      <c r="A385" s="336"/>
      <c r="B385" s="337"/>
      <c r="C385" s="337"/>
      <c r="D385" s="337"/>
      <c r="E385" s="337"/>
      <c r="F385" s="337"/>
      <c r="G385" s="336"/>
      <c r="H385" s="336"/>
      <c r="I385" s="336"/>
      <c r="J385" s="336"/>
      <c r="K385" s="336"/>
      <c r="L385" s="336"/>
      <c r="M385" s="336"/>
      <c r="N385" s="336"/>
      <c r="O385" s="336"/>
      <c r="P385" s="336"/>
    </row>
    <row r="386" ht="15.75" customHeight="1">
      <c r="A386" s="336"/>
      <c r="B386" s="337"/>
      <c r="C386" s="337"/>
      <c r="D386" s="337"/>
      <c r="E386" s="337"/>
      <c r="F386" s="337"/>
      <c r="G386" s="336"/>
      <c r="H386" s="336"/>
      <c r="I386" s="336"/>
      <c r="J386" s="336"/>
      <c r="K386" s="336"/>
      <c r="L386" s="336"/>
      <c r="M386" s="336"/>
      <c r="N386" s="336"/>
      <c r="O386" s="336"/>
      <c r="P386" s="336"/>
    </row>
    <row r="387" ht="15.75" customHeight="1">
      <c r="A387" s="336"/>
      <c r="B387" s="337"/>
      <c r="C387" s="337"/>
      <c r="D387" s="337"/>
      <c r="E387" s="337"/>
      <c r="F387" s="337"/>
      <c r="G387" s="336"/>
      <c r="H387" s="336"/>
      <c r="I387" s="336"/>
      <c r="J387" s="336"/>
      <c r="K387" s="336"/>
      <c r="L387" s="336"/>
      <c r="M387" s="336"/>
      <c r="N387" s="336"/>
      <c r="O387" s="336"/>
      <c r="P387" s="336"/>
    </row>
    <row r="388" ht="15.75" customHeight="1">
      <c r="A388" s="336"/>
      <c r="B388" s="337"/>
      <c r="C388" s="337"/>
      <c r="D388" s="337"/>
      <c r="E388" s="337"/>
      <c r="F388" s="337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</row>
    <row r="389" ht="15.75" customHeight="1">
      <c r="A389" s="336"/>
      <c r="B389" s="337"/>
      <c r="C389" s="337"/>
      <c r="D389" s="337"/>
      <c r="E389" s="337"/>
      <c r="F389" s="337"/>
      <c r="G389" s="336"/>
      <c r="H389" s="336"/>
      <c r="I389" s="336"/>
      <c r="J389" s="336"/>
      <c r="K389" s="336"/>
      <c r="L389" s="336"/>
      <c r="M389" s="336"/>
      <c r="N389" s="336"/>
      <c r="O389" s="336"/>
      <c r="P389" s="336"/>
    </row>
    <row r="390" ht="15.75" customHeight="1">
      <c r="A390" s="336"/>
      <c r="B390" s="337"/>
      <c r="C390" s="337"/>
      <c r="D390" s="337"/>
      <c r="E390" s="337"/>
      <c r="F390" s="337"/>
      <c r="G390" s="336"/>
      <c r="H390" s="336"/>
      <c r="I390" s="336"/>
      <c r="J390" s="336"/>
      <c r="K390" s="336"/>
      <c r="L390" s="336"/>
      <c r="M390" s="336"/>
      <c r="N390" s="336"/>
      <c r="O390" s="336"/>
      <c r="P390" s="336"/>
    </row>
    <row r="391" ht="15.75" customHeight="1">
      <c r="A391" s="336"/>
      <c r="B391" s="337"/>
      <c r="C391" s="337"/>
      <c r="D391" s="337"/>
      <c r="E391" s="337"/>
      <c r="F391" s="337"/>
      <c r="G391" s="336"/>
      <c r="H391" s="336"/>
      <c r="I391" s="336"/>
      <c r="J391" s="336"/>
      <c r="K391" s="336"/>
      <c r="L391" s="336"/>
      <c r="M391" s="336"/>
      <c r="N391" s="336"/>
      <c r="O391" s="336"/>
      <c r="P391" s="336"/>
    </row>
    <row r="392" ht="15.75" customHeight="1">
      <c r="A392" s="336"/>
      <c r="B392" s="337"/>
      <c r="C392" s="337"/>
      <c r="D392" s="337"/>
      <c r="E392" s="337"/>
      <c r="F392" s="337"/>
      <c r="G392" s="336"/>
      <c r="H392" s="336"/>
      <c r="I392" s="336"/>
      <c r="J392" s="336"/>
      <c r="K392" s="336"/>
      <c r="L392" s="336"/>
      <c r="M392" s="336"/>
      <c r="N392" s="336"/>
      <c r="O392" s="336"/>
      <c r="P392" s="336"/>
    </row>
    <row r="393" ht="15.75" customHeight="1">
      <c r="A393" s="336"/>
      <c r="B393" s="337"/>
      <c r="C393" s="337"/>
      <c r="D393" s="337"/>
      <c r="E393" s="337"/>
      <c r="F393" s="337"/>
      <c r="G393" s="336"/>
      <c r="H393" s="336"/>
      <c r="I393" s="336"/>
      <c r="J393" s="336"/>
      <c r="K393" s="336"/>
      <c r="L393" s="336"/>
      <c r="M393" s="336"/>
      <c r="N393" s="336"/>
      <c r="O393" s="336"/>
      <c r="P393" s="336"/>
    </row>
    <row r="394" ht="15.75" customHeight="1">
      <c r="A394" s="336"/>
      <c r="B394" s="337"/>
      <c r="C394" s="337"/>
      <c r="D394" s="337"/>
      <c r="E394" s="337"/>
      <c r="F394" s="337"/>
      <c r="G394" s="336"/>
      <c r="H394" s="336"/>
      <c r="I394" s="336"/>
      <c r="J394" s="336"/>
      <c r="K394" s="336"/>
      <c r="L394" s="336"/>
      <c r="M394" s="336"/>
      <c r="N394" s="336"/>
      <c r="O394" s="336"/>
      <c r="P394" s="336"/>
    </row>
    <row r="395" ht="15.75" customHeight="1">
      <c r="A395" s="336"/>
      <c r="B395" s="337"/>
      <c r="C395" s="337"/>
      <c r="D395" s="337"/>
      <c r="E395" s="337"/>
      <c r="F395" s="337"/>
      <c r="G395" s="336"/>
      <c r="H395" s="336"/>
      <c r="I395" s="336"/>
      <c r="J395" s="336"/>
      <c r="K395" s="336"/>
      <c r="L395" s="336"/>
      <c r="M395" s="336"/>
      <c r="N395" s="336"/>
      <c r="O395" s="336"/>
      <c r="P395" s="336"/>
    </row>
    <row r="396" ht="15.75" customHeight="1">
      <c r="A396" s="336"/>
      <c r="B396" s="337"/>
      <c r="C396" s="337"/>
      <c r="D396" s="337"/>
      <c r="E396" s="337"/>
      <c r="F396" s="337"/>
      <c r="G396" s="336"/>
      <c r="H396" s="336"/>
      <c r="I396" s="336"/>
      <c r="J396" s="336"/>
      <c r="K396" s="336"/>
      <c r="L396" s="336"/>
      <c r="M396" s="336"/>
      <c r="N396" s="336"/>
      <c r="O396" s="336"/>
      <c r="P396" s="336"/>
    </row>
    <row r="397" ht="15.75" customHeight="1">
      <c r="A397" s="336"/>
      <c r="B397" s="337"/>
      <c r="C397" s="337"/>
      <c r="D397" s="337"/>
      <c r="E397" s="337"/>
      <c r="F397" s="337"/>
      <c r="G397" s="336"/>
      <c r="H397" s="336"/>
      <c r="I397" s="336"/>
      <c r="J397" s="336"/>
      <c r="K397" s="336"/>
      <c r="L397" s="336"/>
      <c r="M397" s="336"/>
      <c r="N397" s="336"/>
      <c r="O397" s="336"/>
      <c r="P397" s="336"/>
    </row>
    <row r="398" ht="15.75" customHeight="1">
      <c r="A398" s="336"/>
      <c r="B398" s="337"/>
      <c r="C398" s="337"/>
      <c r="D398" s="337"/>
      <c r="E398" s="337"/>
      <c r="F398" s="337"/>
      <c r="G398" s="336"/>
      <c r="H398" s="336"/>
      <c r="I398" s="336"/>
      <c r="J398" s="336"/>
      <c r="K398" s="336"/>
      <c r="L398" s="336"/>
      <c r="M398" s="336"/>
      <c r="N398" s="336"/>
      <c r="O398" s="336"/>
      <c r="P398" s="336"/>
    </row>
    <row r="399" ht="15.75" customHeight="1">
      <c r="A399" s="336"/>
      <c r="B399" s="337"/>
      <c r="C399" s="337"/>
      <c r="D399" s="337"/>
      <c r="E399" s="337"/>
      <c r="F399" s="337"/>
      <c r="G399" s="336"/>
      <c r="H399" s="336"/>
      <c r="I399" s="336"/>
      <c r="J399" s="336"/>
      <c r="K399" s="336"/>
      <c r="L399" s="336"/>
      <c r="M399" s="336"/>
      <c r="N399" s="336"/>
      <c r="O399" s="336"/>
      <c r="P399" s="336"/>
    </row>
    <row r="400" ht="15.75" customHeight="1">
      <c r="A400" s="336"/>
      <c r="B400" s="337"/>
      <c r="C400" s="337"/>
      <c r="D400" s="337"/>
      <c r="E400" s="337"/>
      <c r="F400" s="337"/>
      <c r="G400" s="336"/>
      <c r="H400" s="336"/>
      <c r="I400" s="336"/>
      <c r="J400" s="336"/>
      <c r="K400" s="336"/>
      <c r="L400" s="336"/>
      <c r="M400" s="336"/>
      <c r="N400" s="336"/>
      <c r="O400" s="336"/>
      <c r="P400" s="336"/>
    </row>
    <row r="401" ht="15.75" customHeight="1">
      <c r="A401" s="336"/>
      <c r="B401" s="337"/>
      <c r="C401" s="337"/>
      <c r="D401" s="337"/>
      <c r="E401" s="337"/>
      <c r="F401" s="337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</row>
    <row r="402" ht="15.75" customHeight="1">
      <c r="A402" s="336"/>
      <c r="B402" s="337"/>
      <c r="C402" s="337"/>
      <c r="D402" s="337"/>
      <c r="E402" s="337"/>
      <c r="F402" s="337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</row>
    <row r="403" ht="15.75" customHeight="1">
      <c r="A403" s="336"/>
      <c r="B403" s="337"/>
      <c r="C403" s="337"/>
      <c r="D403" s="337"/>
      <c r="E403" s="337"/>
      <c r="F403" s="337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</row>
    <row r="404" ht="15.75" customHeight="1">
      <c r="A404" s="336"/>
      <c r="B404" s="337"/>
      <c r="C404" s="337"/>
      <c r="D404" s="337"/>
      <c r="E404" s="337"/>
      <c r="F404" s="337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</row>
    <row r="405" ht="15.75" customHeight="1">
      <c r="A405" s="336"/>
      <c r="B405" s="337"/>
      <c r="C405" s="337"/>
      <c r="D405" s="337"/>
      <c r="E405" s="337"/>
      <c r="F405" s="337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</row>
    <row r="406" ht="15.75" customHeight="1">
      <c r="A406" s="336"/>
      <c r="B406" s="337"/>
      <c r="C406" s="337"/>
      <c r="D406" s="337"/>
      <c r="E406" s="337"/>
      <c r="F406" s="337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</row>
    <row r="407" ht="15.75" customHeight="1">
      <c r="A407" s="336"/>
      <c r="B407" s="337"/>
      <c r="C407" s="337"/>
      <c r="D407" s="337"/>
      <c r="E407" s="337"/>
      <c r="F407" s="337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</row>
    <row r="408" ht="15.75" customHeight="1">
      <c r="A408" s="336"/>
      <c r="B408" s="337"/>
      <c r="C408" s="337"/>
      <c r="D408" s="337"/>
      <c r="E408" s="337"/>
      <c r="F408" s="337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</row>
    <row r="409" ht="15.75" customHeight="1">
      <c r="A409" s="336"/>
      <c r="B409" s="337"/>
      <c r="C409" s="337"/>
      <c r="D409" s="337"/>
      <c r="E409" s="337"/>
      <c r="F409" s="337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</row>
    <row r="410" ht="15.75" customHeight="1">
      <c r="A410" s="336"/>
      <c r="B410" s="337"/>
      <c r="C410" s="337"/>
      <c r="D410" s="337"/>
      <c r="E410" s="337"/>
      <c r="F410" s="337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</row>
    <row r="411" ht="15.75" customHeight="1">
      <c r="A411" s="336"/>
      <c r="B411" s="337"/>
      <c r="C411" s="337"/>
      <c r="D411" s="337"/>
      <c r="E411" s="337"/>
      <c r="F411" s="337"/>
      <c r="G411" s="336"/>
      <c r="H411" s="336"/>
      <c r="I411" s="336"/>
      <c r="J411" s="336"/>
      <c r="K411" s="336"/>
      <c r="L411" s="336"/>
      <c r="M411" s="336"/>
      <c r="N411" s="336"/>
      <c r="O411" s="336"/>
      <c r="P411" s="336"/>
    </row>
    <row r="412" ht="15.75" customHeight="1">
      <c r="A412" s="336"/>
      <c r="B412" s="337"/>
      <c r="C412" s="337"/>
      <c r="D412" s="337"/>
      <c r="E412" s="337"/>
      <c r="F412" s="337"/>
      <c r="G412" s="336"/>
      <c r="H412" s="336"/>
      <c r="I412" s="336"/>
      <c r="J412" s="336"/>
      <c r="K412" s="336"/>
      <c r="L412" s="336"/>
      <c r="M412" s="336"/>
      <c r="N412" s="336"/>
      <c r="O412" s="336"/>
      <c r="P412" s="336"/>
    </row>
    <row r="413" ht="15.75" customHeight="1">
      <c r="A413" s="336"/>
      <c r="B413" s="337"/>
      <c r="C413" s="337"/>
      <c r="D413" s="337"/>
      <c r="E413" s="337"/>
      <c r="F413" s="337"/>
      <c r="G413" s="336"/>
      <c r="H413" s="336"/>
      <c r="I413" s="336"/>
      <c r="J413" s="336"/>
      <c r="K413" s="336"/>
      <c r="L413" s="336"/>
      <c r="M413" s="336"/>
      <c r="N413" s="336"/>
      <c r="O413" s="336"/>
      <c r="P413" s="336"/>
    </row>
    <row r="414" ht="15.75" customHeight="1">
      <c r="A414" s="336"/>
      <c r="B414" s="337"/>
      <c r="C414" s="337"/>
      <c r="D414" s="337"/>
      <c r="E414" s="337"/>
      <c r="F414" s="337"/>
      <c r="G414" s="336"/>
      <c r="H414" s="336"/>
      <c r="I414" s="336"/>
      <c r="J414" s="336"/>
      <c r="K414" s="336"/>
      <c r="L414" s="336"/>
      <c r="M414" s="336"/>
      <c r="N414" s="336"/>
      <c r="O414" s="336"/>
      <c r="P414" s="336"/>
    </row>
    <row r="415" ht="15.75" customHeight="1">
      <c r="A415" s="336"/>
      <c r="B415" s="337"/>
      <c r="C415" s="337"/>
      <c r="D415" s="337"/>
      <c r="E415" s="337"/>
      <c r="F415" s="337"/>
      <c r="G415" s="336"/>
      <c r="H415" s="336"/>
      <c r="I415" s="336"/>
      <c r="J415" s="336"/>
      <c r="K415" s="336"/>
      <c r="L415" s="336"/>
      <c r="M415" s="336"/>
      <c r="N415" s="336"/>
      <c r="O415" s="336"/>
      <c r="P415" s="336"/>
    </row>
    <row r="416" ht="15.75" customHeight="1">
      <c r="A416" s="336"/>
      <c r="B416" s="337"/>
      <c r="C416" s="337"/>
      <c r="D416" s="337"/>
      <c r="E416" s="337"/>
      <c r="F416" s="337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</row>
    <row r="417" ht="15.75" customHeight="1">
      <c r="A417" s="336"/>
      <c r="B417" s="337"/>
      <c r="C417" s="337"/>
      <c r="D417" s="337"/>
      <c r="E417" s="337"/>
      <c r="F417" s="337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</row>
    <row r="418" ht="15.75" customHeight="1">
      <c r="A418" s="336"/>
      <c r="B418" s="337"/>
      <c r="C418" s="337"/>
      <c r="D418" s="337"/>
      <c r="E418" s="337"/>
      <c r="F418" s="337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</row>
    <row r="419" ht="15.75" customHeight="1">
      <c r="A419" s="336"/>
      <c r="B419" s="337"/>
      <c r="C419" s="337"/>
      <c r="D419" s="337"/>
      <c r="E419" s="337"/>
      <c r="F419" s="337"/>
      <c r="G419" s="336"/>
      <c r="H419" s="336"/>
      <c r="I419" s="336"/>
      <c r="J419" s="336"/>
      <c r="K419" s="336"/>
      <c r="L419" s="336"/>
      <c r="M419" s="336"/>
      <c r="N419" s="336"/>
      <c r="O419" s="336"/>
      <c r="P419" s="336"/>
    </row>
    <row r="420" ht="15.75" customHeight="1">
      <c r="A420" s="336"/>
      <c r="B420" s="337"/>
      <c r="C420" s="337"/>
      <c r="D420" s="337"/>
      <c r="E420" s="337"/>
      <c r="F420" s="337"/>
      <c r="G420" s="336"/>
      <c r="H420" s="336"/>
      <c r="I420" s="336"/>
      <c r="J420" s="336"/>
      <c r="K420" s="336"/>
      <c r="L420" s="336"/>
      <c r="M420" s="336"/>
      <c r="N420" s="336"/>
      <c r="O420" s="336"/>
      <c r="P420" s="336"/>
    </row>
    <row r="421" ht="15.75" customHeight="1">
      <c r="A421" s="336"/>
      <c r="B421" s="337"/>
      <c r="C421" s="337"/>
      <c r="D421" s="337"/>
      <c r="E421" s="337"/>
      <c r="F421" s="337"/>
      <c r="G421" s="336"/>
      <c r="H421" s="336"/>
      <c r="I421" s="336"/>
      <c r="J421" s="336"/>
      <c r="K421" s="336"/>
      <c r="L421" s="336"/>
      <c r="M421" s="336"/>
      <c r="N421" s="336"/>
      <c r="O421" s="336"/>
      <c r="P421" s="336"/>
    </row>
    <row r="422" ht="15.75" customHeight="1">
      <c r="A422" s="336"/>
      <c r="B422" s="337"/>
      <c r="C422" s="337"/>
      <c r="D422" s="337"/>
      <c r="E422" s="337"/>
      <c r="F422" s="337"/>
      <c r="G422" s="336"/>
      <c r="H422" s="336"/>
      <c r="I422" s="336"/>
      <c r="J422" s="336"/>
      <c r="K422" s="336"/>
      <c r="L422" s="336"/>
      <c r="M422" s="336"/>
      <c r="N422" s="336"/>
      <c r="O422" s="336"/>
      <c r="P422" s="336"/>
    </row>
    <row r="423" ht="15.75" customHeight="1">
      <c r="A423" s="336"/>
      <c r="B423" s="337"/>
      <c r="C423" s="337"/>
      <c r="D423" s="337"/>
      <c r="E423" s="337"/>
      <c r="F423" s="337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</row>
    <row r="424" ht="15.75" customHeight="1">
      <c r="A424" s="336"/>
      <c r="B424" s="337"/>
      <c r="C424" s="337"/>
      <c r="D424" s="337"/>
      <c r="E424" s="337"/>
      <c r="F424" s="337"/>
      <c r="G424" s="336"/>
      <c r="H424" s="336"/>
      <c r="I424" s="336"/>
      <c r="J424" s="336"/>
      <c r="K424" s="336"/>
      <c r="L424" s="336"/>
      <c r="M424" s="336"/>
      <c r="N424" s="336"/>
      <c r="O424" s="336"/>
      <c r="P424" s="336"/>
    </row>
    <row r="425" ht="15.75" customHeight="1">
      <c r="A425" s="336"/>
      <c r="B425" s="337"/>
      <c r="C425" s="337"/>
      <c r="D425" s="337"/>
      <c r="E425" s="337"/>
      <c r="F425" s="337"/>
      <c r="G425" s="336"/>
      <c r="H425" s="336"/>
      <c r="I425" s="336"/>
      <c r="J425" s="336"/>
      <c r="K425" s="336"/>
      <c r="L425" s="336"/>
      <c r="M425" s="336"/>
      <c r="N425" s="336"/>
      <c r="O425" s="336"/>
      <c r="P425" s="336"/>
    </row>
    <row r="426" ht="15.75" customHeight="1">
      <c r="A426" s="336"/>
      <c r="B426" s="337"/>
      <c r="C426" s="337"/>
      <c r="D426" s="337"/>
      <c r="E426" s="337"/>
      <c r="F426" s="337"/>
      <c r="G426" s="336"/>
      <c r="H426" s="336"/>
      <c r="I426" s="336"/>
      <c r="J426" s="336"/>
      <c r="K426" s="336"/>
      <c r="L426" s="336"/>
      <c r="M426" s="336"/>
      <c r="N426" s="336"/>
      <c r="O426" s="336"/>
      <c r="P426" s="336"/>
    </row>
    <row r="427" ht="15.75" customHeight="1">
      <c r="A427" s="336"/>
      <c r="B427" s="337"/>
      <c r="C427" s="337"/>
      <c r="D427" s="337"/>
      <c r="E427" s="337"/>
      <c r="F427" s="337"/>
      <c r="G427" s="336"/>
      <c r="H427" s="336"/>
      <c r="I427" s="336"/>
      <c r="J427" s="336"/>
      <c r="K427" s="336"/>
      <c r="L427" s="336"/>
      <c r="M427" s="336"/>
      <c r="N427" s="336"/>
      <c r="O427" s="336"/>
      <c r="P427" s="336"/>
    </row>
    <row r="428" ht="15.75" customHeight="1">
      <c r="A428" s="336"/>
      <c r="B428" s="337"/>
      <c r="C428" s="337"/>
      <c r="D428" s="337"/>
      <c r="E428" s="337"/>
      <c r="F428" s="337"/>
      <c r="G428" s="336"/>
      <c r="H428" s="336"/>
      <c r="I428" s="336"/>
      <c r="J428" s="336"/>
      <c r="K428" s="336"/>
      <c r="L428" s="336"/>
      <c r="M428" s="336"/>
      <c r="N428" s="336"/>
      <c r="O428" s="336"/>
      <c r="P428" s="336"/>
    </row>
    <row r="429" ht="15.75" customHeight="1">
      <c r="A429" s="336"/>
      <c r="B429" s="337"/>
      <c r="C429" s="337"/>
      <c r="D429" s="337"/>
      <c r="E429" s="337"/>
      <c r="F429" s="337"/>
      <c r="G429" s="336"/>
      <c r="H429" s="336"/>
      <c r="I429" s="336"/>
      <c r="J429" s="336"/>
      <c r="K429" s="336"/>
      <c r="L429" s="336"/>
      <c r="M429" s="336"/>
      <c r="N429" s="336"/>
      <c r="O429" s="336"/>
      <c r="P429" s="336"/>
    </row>
    <row r="430" ht="15.75" customHeight="1">
      <c r="A430" s="336"/>
      <c r="B430" s="337"/>
      <c r="C430" s="337"/>
      <c r="D430" s="337"/>
      <c r="E430" s="337"/>
      <c r="F430" s="337"/>
      <c r="G430" s="336"/>
      <c r="H430" s="336"/>
      <c r="I430" s="336"/>
      <c r="J430" s="336"/>
      <c r="K430" s="336"/>
      <c r="L430" s="336"/>
      <c r="M430" s="336"/>
      <c r="N430" s="336"/>
      <c r="O430" s="336"/>
      <c r="P430" s="336"/>
    </row>
    <row r="431" ht="15.75" customHeight="1">
      <c r="A431" s="336"/>
      <c r="B431" s="337"/>
      <c r="C431" s="337"/>
      <c r="D431" s="337"/>
      <c r="E431" s="337"/>
      <c r="F431" s="337"/>
      <c r="G431" s="336"/>
      <c r="H431" s="336"/>
      <c r="I431" s="336"/>
      <c r="J431" s="336"/>
      <c r="K431" s="336"/>
      <c r="L431" s="336"/>
      <c r="M431" s="336"/>
      <c r="N431" s="336"/>
      <c r="O431" s="336"/>
      <c r="P431" s="336"/>
    </row>
    <row r="432" ht="15.75" customHeight="1">
      <c r="A432" s="336"/>
      <c r="B432" s="337"/>
      <c r="C432" s="337"/>
      <c r="D432" s="337"/>
      <c r="E432" s="337"/>
      <c r="F432" s="337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</row>
    <row r="433" ht="15.75" customHeight="1">
      <c r="A433" s="336"/>
      <c r="B433" s="337"/>
      <c r="C433" s="337"/>
      <c r="D433" s="337"/>
      <c r="E433" s="337"/>
      <c r="F433" s="337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</row>
    <row r="434" ht="15.75" customHeight="1">
      <c r="A434" s="336"/>
      <c r="B434" s="337"/>
      <c r="C434" s="337"/>
      <c r="D434" s="337"/>
      <c r="E434" s="337"/>
      <c r="F434" s="337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</row>
    <row r="435" ht="15.75" customHeight="1">
      <c r="A435" s="336"/>
      <c r="B435" s="337"/>
      <c r="C435" s="337"/>
      <c r="D435" s="337"/>
      <c r="E435" s="337"/>
      <c r="F435" s="337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</row>
    <row r="436" ht="15.75" customHeight="1">
      <c r="A436" s="336"/>
      <c r="B436" s="337"/>
      <c r="C436" s="337"/>
      <c r="D436" s="337"/>
      <c r="E436" s="337"/>
      <c r="F436" s="337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</row>
    <row r="437" ht="15.75" customHeight="1">
      <c r="A437" s="336"/>
      <c r="B437" s="337"/>
      <c r="C437" s="337"/>
      <c r="D437" s="337"/>
      <c r="E437" s="337"/>
      <c r="F437" s="337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</row>
    <row r="438" ht="15.75" customHeight="1">
      <c r="A438" s="336"/>
      <c r="B438" s="337"/>
      <c r="C438" s="337"/>
      <c r="D438" s="337"/>
      <c r="E438" s="337"/>
      <c r="F438" s="337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</row>
    <row r="439" ht="15.75" customHeight="1">
      <c r="A439" s="336"/>
      <c r="B439" s="337"/>
      <c r="C439" s="337"/>
      <c r="D439" s="337"/>
      <c r="E439" s="337"/>
      <c r="F439" s="337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</row>
    <row r="440" ht="15.75" customHeight="1">
      <c r="A440" s="336"/>
      <c r="B440" s="337"/>
      <c r="C440" s="337"/>
      <c r="D440" s="337"/>
      <c r="E440" s="337"/>
      <c r="F440" s="337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</row>
    <row r="441" ht="15.75" customHeight="1">
      <c r="A441" s="336"/>
      <c r="B441" s="337"/>
      <c r="C441" s="337"/>
      <c r="D441" s="337"/>
      <c r="E441" s="337"/>
      <c r="F441" s="337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</row>
    <row r="442" ht="15.75" customHeight="1">
      <c r="A442" s="336"/>
      <c r="B442" s="337"/>
      <c r="C442" s="337"/>
      <c r="D442" s="337"/>
      <c r="E442" s="337"/>
      <c r="F442" s="337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</row>
    <row r="443" ht="15.75" customHeight="1">
      <c r="A443" s="336"/>
      <c r="B443" s="337"/>
      <c r="C443" s="337"/>
      <c r="D443" s="337"/>
      <c r="E443" s="337"/>
      <c r="F443" s="337"/>
      <c r="G443" s="336"/>
      <c r="H443" s="336"/>
      <c r="I443" s="336"/>
      <c r="J443" s="336"/>
      <c r="K443" s="336"/>
      <c r="L443" s="336"/>
      <c r="M443" s="336"/>
      <c r="N443" s="336"/>
      <c r="O443" s="336"/>
      <c r="P443" s="336"/>
    </row>
    <row r="444" ht="15.75" customHeight="1">
      <c r="A444" s="336"/>
      <c r="B444" s="337"/>
      <c r="C444" s="337"/>
      <c r="D444" s="337"/>
      <c r="E444" s="337"/>
      <c r="F444" s="337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</row>
    <row r="445" ht="15.75" customHeight="1">
      <c r="A445" s="336"/>
      <c r="B445" s="337"/>
      <c r="C445" s="337"/>
      <c r="D445" s="337"/>
      <c r="E445" s="337"/>
      <c r="F445" s="337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</row>
    <row r="446" ht="15.75" customHeight="1">
      <c r="A446" s="336"/>
      <c r="B446" s="337"/>
      <c r="C446" s="337"/>
      <c r="D446" s="337"/>
      <c r="E446" s="337"/>
      <c r="F446" s="337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</row>
    <row r="447" ht="15.75" customHeight="1">
      <c r="A447" s="336"/>
      <c r="B447" s="337"/>
      <c r="C447" s="337"/>
      <c r="D447" s="337"/>
      <c r="E447" s="337"/>
      <c r="F447" s="337"/>
      <c r="G447" s="336"/>
      <c r="H447" s="336"/>
      <c r="I447" s="336"/>
      <c r="J447" s="336"/>
      <c r="K447" s="336"/>
      <c r="L447" s="336"/>
      <c r="M447" s="336"/>
      <c r="N447" s="336"/>
      <c r="O447" s="336"/>
      <c r="P447" s="336"/>
    </row>
    <row r="448" ht="15.75" customHeight="1">
      <c r="A448" s="336"/>
      <c r="B448" s="337"/>
      <c r="C448" s="337"/>
      <c r="D448" s="337"/>
      <c r="E448" s="337"/>
      <c r="F448" s="337"/>
      <c r="G448" s="336"/>
      <c r="H448" s="336"/>
      <c r="I448" s="336"/>
      <c r="J448" s="336"/>
      <c r="K448" s="336"/>
      <c r="L448" s="336"/>
      <c r="M448" s="336"/>
      <c r="N448" s="336"/>
      <c r="O448" s="336"/>
      <c r="P448" s="336"/>
    </row>
    <row r="449" ht="15.75" customHeight="1">
      <c r="A449" s="336"/>
      <c r="B449" s="337"/>
      <c r="C449" s="337"/>
      <c r="D449" s="337"/>
      <c r="E449" s="337"/>
      <c r="F449" s="337"/>
      <c r="G449" s="336"/>
      <c r="H449" s="336"/>
      <c r="I449" s="336"/>
      <c r="J449" s="336"/>
      <c r="K449" s="336"/>
      <c r="L449" s="336"/>
      <c r="M449" s="336"/>
      <c r="N449" s="336"/>
      <c r="O449" s="336"/>
      <c r="P449" s="336"/>
    </row>
    <row r="450" ht="15.75" customHeight="1">
      <c r="A450" s="336"/>
      <c r="B450" s="337"/>
      <c r="C450" s="337"/>
      <c r="D450" s="337"/>
      <c r="E450" s="337"/>
      <c r="F450" s="337"/>
      <c r="G450" s="336"/>
      <c r="H450" s="336"/>
      <c r="I450" s="336"/>
      <c r="J450" s="336"/>
      <c r="K450" s="336"/>
      <c r="L450" s="336"/>
      <c r="M450" s="336"/>
      <c r="N450" s="336"/>
      <c r="O450" s="336"/>
      <c r="P450" s="336"/>
    </row>
    <row r="451" ht="15.75" customHeight="1">
      <c r="A451" s="336"/>
      <c r="B451" s="337"/>
      <c r="C451" s="337"/>
      <c r="D451" s="337"/>
      <c r="E451" s="337"/>
      <c r="F451" s="337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</row>
    <row r="452" ht="15.75" customHeight="1">
      <c r="A452" s="336"/>
      <c r="B452" s="337"/>
      <c r="C452" s="337"/>
      <c r="D452" s="337"/>
      <c r="E452" s="337"/>
      <c r="F452" s="337"/>
      <c r="G452" s="336"/>
      <c r="H452" s="336"/>
      <c r="I452" s="336"/>
      <c r="J452" s="336"/>
      <c r="K452" s="336"/>
      <c r="L452" s="336"/>
      <c r="M452" s="336"/>
      <c r="N452" s="336"/>
      <c r="O452" s="336"/>
      <c r="P452" s="336"/>
    </row>
    <row r="453" ht="15.75" customHeight="1">
      <c r="A453" s="336"/>
      <c r="B453" s="337"/>
      <c r="C453" s="337"/>
      <c r="D453" s="337"/>
      <c r="E453" s="337"/>
      <c r="F453" s="337"/>
      <c r="G453" s="336"/>
      <c r="H453" s="336"/>
      <c r="I453" s="336"/>
      <c r="J453" s="336"/>
      <c r="K453" s="336"/>
      <c r="L453" s="336"/>
      <c r="M453" s="336"/>
      <c r="N453" s="336"/>
      <c r="O453" s="336"/>
      <c r="P453" s="336"/>
    </row>
    <row r="454" ht="15.75" customHeight="1">
      <c r="A454" s="336"/>
      <c r="B454" s="337"/>
      <c r="C454" s="337"/>
      <c r="D454" s="337"/>
      <c r="E454" s="337"/>
      <c r="F454" s="337"/>
      <c r="G454" s="336"/>
      <c r="H454" s="336"/>
      <c r="I454" s="336"/>
      <c r="J454" s="336"/>
      <c r="K454" s="336"/>
      <c r="L454" s="336"/>
      <c r="M454" s="336"/>
      <c r="N454" s="336"/>
      <c r="O454" s="336"/>
      <c r="P454" s="336"/>
    </row>
    <row r="455" ht="15.75" customHeight="1">
      <c r="A455" s="336"/>
      <c r="B455" s="337"/>
      <c r="C455" s="337"/>
      <c r="D455" s="337"/>
      <c r="E455" s="337"/>
      <c r="F455" s="337"/>
      <c r="G455" s="336"/>
      <c r="H455" s="336"/>
      <c r="I455" s="336"/>
      <c r="J455" s="336"/>
      <c r="K455" s="336"/>
      <c r="L455" s="336"/>
      <c r="M455" s="336"/>
      <c r="N455" s="336"/>
      <c r="O455" s="336"/>
      <c r="P455" s="336"/>
    </row>
    <row r="456" ht="15.75" customHeight="1">
      <c r="A456" s="336"/>
      <c r="B456" s="337"/>
      <c r="C456" s="337"/>
      <c r="D456" s="337"/>
      <c r="E456" s="337"/>
      <c r="F456" s="337"/>
      <c r="G456" s="336"/>
      <c r="H456" s="336"/>
      <c r="I456" s="336"/>
      <c r="J456" s="336"/>
      <c r="K456" s="336"/>
      <c r="L456" s="336"/>
      <c r="M456" s="336"/>
      <c r="N456" s="336"/>
      <c r="O456" s="336"/>
      <c r="P456" s="336"/>
    </row>
    <row r="457" ht="15.75" customHeight="1">
      <c r="A457" s="336"/>
      <c r="B457" s="337"/>
      <c r="C457" s="337"/>
      <c r="D457" s="337"/>
      <c r="E457" s="337"/>
      <c r="F457" s="337"/>
      <c r="G457" s="336"/>
      <c r="H457" s="336"/>
      <c r="I457" s="336"/>
      <c r="J457" s="336"/>
      <c r="K457" s="336"/>
      <c r="L457" s="336"/>
      <c r="M457" s="336"/>
      <c r="N457" s="336"/>
      <c r="O457" s="336"/>
      <c r="P457" s="336"/>
    </row>
    <row r="458" ht="15.75" customHeight="1">
      <c r="A458" s="336"/>
      <c r="B458" s="337"/>
      <c r="C458" s="337"/>
      <c r="D458" s="337"/>
      <c r="E458" s="337"/>
      <c r="F458" s="337"/>
      <c r="G458" s="336"/>
      <c r="H458" s="336"/>
      <c r="I458" s="336"/>
      <c r="J458" s="336"/>
      <c r="K458" s="336"/>
      <c r="L458" s="336"/>
      <c r="M458" s="336"/>
      <c r="N458" s="336"/>
      <c r="O458" s="336"/>
      <c r="P458" s="336"/>
    </row>
    <row r="459" ht="15.75" customHeight="1">
      <c r="A459" s="336"/>
      <c r="B459" s="337"/>
      <c r="C459" s="337"/>
      <c r="D459" s="337"/>
      <c r="E459" s="337"/>
      <c r="F459" s="337"/>
      <c r="G459" s="336"/>
      <c r="H459" s="336"/>
      <c r="I459" s="336"/>
      <c r="J459" s="336"/>
      <c r="K459" s="336"/>
      <c r="L459" s="336"/>
      <c r="M459" s="336"/>
      <c r="N459" s="336"/>
      <c r="O459" s="336"/>
      <c r="P459" s="336"/>
    </row>
    <row r="460" ht="15.75" customHeight="1">
      <c r="A460" s="336"/>
      <c r="B460" s="337"/>
      <c r="C460" s="337"/>
      <c r="D460" s="337"/>
      <c r="E460" s="337"/>
      <c r="F460" s="337"/>
      <c r="G460" s="336"/>
      <c r="H460" s="336"/>
      <c r="I460" s="336"/>
      <c r="J460" s="336"/>
      <c r="K460" s="336"/>
      <c r="L460" s="336"/>
      <c r="M460" s="336"/>
      <c r="N460" s="336"/>
      <c r="O460" s="336"/>
      <c r="P460" s="336"/>
    </row>
    <row r="461" ht="15.75" customHeight="1">
      <c r="A461" s="336"/>
      <c r="B461" s="337"/>
      <c r="C461" s="337"/>
      <c r="D461" s="337"/>
      <c r="E461" s="337"/>
      <c r="F461" s="337"/>
      <c r="G461" s="336"/>
      <c r="H461" s="336"/>
      <c r="I461" s="336"/>
      <c r="J461" s="336"/>
      <c r="K461" s="336"/>
      <c r="L461" s="336"/>
      <c r="M461" s="336"/>
      <c r="N461" s="336"/>
      <c r="O461" s="336"/>
      <c r="P461" s="336"/>
    </row>
    <row r="462" ht="15.75" customHeight="1">
      <c r="A462" s="336"/>
      <c r="B462" s="337"/>
      <c r="C462" s="337"/>
      <c r="D462" s="337"/>
      <c r="E462" s="337"/>
      <c r="F462" s="337"/>
      <c r="G462" s="336"/>
      <c r="H462" s="336"/>
      <c r="I462" s="336"/>
      <c r="J462" s="336"/>
      <c r="K462" s="336"/>
      <c r="L462" s="336"/>
      <c r="M462" s="336"/>
      <c r="N462" s="336"/>
      <c r="O462" s="336"/>
      <c r="P462" s="336"/>
    </row>
    <row r="463" ht="15.75" customHeight="1">
      <c r="A463" s="336"/>
      <c r="B463" s="337"/>
      <c r="C463" s="337"/>
      <c r="D463" s="337"/>
      <c r="E463" s="337"/>
      <c r="F463" s="337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</row>
    <row r="464" ht="15.75" customHeight="1">
      <c r="A464" s="336"/>
      <c r="B464" s="337"/>
      <c r="C464" s="337"/>
      <c r="D464" s="337"/>
      <c r="E464" s="337"/>
      <c r="F464" s="337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</row>
    <row r="465" ht="15.75" customHeight="1">
      <c r="A465" s="336"/>
      <c r="B465" s="337"/>
      <c r="C465" s="337"/>
      <c r="D465" s="337"/>
      <c r="E465" s="337"/>
      <c r="F465" s="337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</row>
    <row r="466" ht="15.75" customHeight="1">
      <c r="A466" s="336"/>
      <c r="B466" s="337"/>
      <c r="C466" s="337"/>
      <c r="D466" s="337"/>
      <c r="E466" s="337"/>
      <c r="F466" s="337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</row>
    <row r="467" ht="15.75" customHeight="1">
      <c r="A467" s="336"/>
      <c r="B467" s="337"/>
      <c r="C467" s="337"/>
      <c r="D467" s="337"/>
      <c r="E467" s="337"/>
      <c r="F467" s="337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</row>
    <row r="468" ht="15.75" customHeight="1">
      <c r="A468" s="336"/>
      <c r="B468" s="337"/>
      <c r="C468" s="337"/>
      <c r="D468" s="337"/>
      <c r="E468" s="337"/>
      <c r="F468" s="337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</row>
    <row r="469" ht="15.75" customHeight="1">
      <c r="A469" s="336"/>
      <c r="B469" s="337"/>
      <c r="C469" s="337"/>
      <c r="D469" s="337"/>
      <c r="E469" s="337"/>
      <c r="F469" s="337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</row>
    <row r="470" ht="15.75" customHeight="1">
      <c r="A470" s="336"/>
      <c r="B470" s="337"/>
      <c r="C470" s="337"/>
      <c r="D470" s="337"/>
      <c r="E470" s="337"/>
      <c r="F470" s="337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</row>
    <row r="471" ht="15.75" customHeight="1">
      <c r="A471" s="336"/>
      <c r="B471" s="337"/>
      <c r="C471" s="337"/>
      <c r="D471" s="337"/>
      <c r="E471" s="337"/>
      <c r="F471" s="337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</row>
    <row r="472" ht="15.75" customHeight="1">
      <c r="A472" s="336"/>
      <c r="B472" s="337"/>
      <c r="C472" s="337"/>
      <c r="D472" s="337"/>
      <c r="E472" s="337"/>
      <c r="F472" s="337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</row>
    <row r="473" ht="15.75" customHeight="1">
      <c r="A473" s="336"/>
      <c r="B473" s="337"/>
      <c r="C473" s="337"/>
      <c r="D473" s="337"/>
      <c r="E473" s="337"/>
      <c r="F473" s="337"/>
      <c r="G473" s="336"/>
      <c r="H473" s="336"/>
      <c r="I473" s="336"/>
      <c r="J473" s="336"/>
      <c r="K473" s="336"/>
      <c r="L473" s="336"/>
      <c r="M473" s="336"/>
      <c r="N473" s="336"/>
      <c r="O473" s="336"/>
      <c r="P473" s="336"/>
    </row>
    <row r="474" ht="15.75" customHeight="1">
      <c r="A474" s="336"/>
      <c r="B474" s="337"/>
      <c r="C474" s="337"/>
      <c r="D474" s="337"/>
      <c r="E474" s="337"/>
      <c r="F474" s="337"/>
      <c r="G474" s="336"/>
      <c r="H474" s="336"/>
      <c r="I474" s="336"/>
      <c r="J474" s="336"/>
      <c r="K474" s="336"/>
      <c r="L474" s="336"/>
      <c r="M474" s="336"/>
      <c r="N474" s="336"/>
      <c r="O474" s="336"/>
      <c r="P474" s="336"/>
    </row>
    <row r="475" ht="15.75" customHeight="1">
      <c r="A475" s="336"/>
      <c r="B475" s="337"/>
      <c r="C475" s="337"/>
      <c r="D475" s="337"/>
      <c r="E475" s="337"/>
      <c r="F475" s="337"/>
      <c r="G475" s="336"/>
      <c r="H475" s="336"/>
      <c r="I475" s="336"/>
      <c r="J475" s="336"/>
      <c r="K475" s="336"/>
      <c r="L475" s="336"/>
      <c r="M475" s="336"/>
      <c r="N475" s="336"/>
      <c r="O475" s="336"/>
      <c r="P475" s="336"/>
    </row>
    <row r="476" ht="15.75" customHeight="1">
      <c r="A476" s="336"/>
      <c r="B476" s="337"/>
      <c r="C476" s="337"/>
      <c r="D476" s="337"/>
      <c r="E476" s="337"/>
      <c r="F476" s="337"/>
      <c r="G476" s="336"/>
      <c r="H476" s="336"/>
      <c r="I476" s="336"/>
      <c r="J476" s="336"/>
      <c r="K476" s="336"/>
      <c r="L476" s="336"/>
      <c r="M476" s="336"/>
      <c r="N476" s="336"/>
      <c r="O476" s="336"/>
      <c r="P476" s="336"/>
    </row>
    <row r="477" ht="15.75" customHeight="1">
      <c r="A477" s="336"/>
      <c r="B477" s="337"/>
      <c r="C477" s="337"/>
      <c r="D477" s="337"/>
      <c r="E477" s="337"/>
      <c r="F477" s="337"/>
      <c r="G477" s="336"/>
      <c r="H477" s="336"/>
      <c r="I477" s="336"/>
      <c r="J477" s="336"/>
      <c r="K477" s="336"/>
      <c r="L477" s="336"/>
      <c r="M477" s="336"/>
      <c r="N477" s="336"/>
      <c r="O477" s="336"/>
      <c r="P477" s="336"/>
    </row>
    <row r="478" ht="15.75" customHeight="1">
      <c r="A478" s="336"/>
      <c r="B478" s="337"/>
      <c r="C478" s="337"/>
      <c r="D478" s="337"/>
      <c r="E478" s="337"/>
      <c r="F478" s="337"/>
      <c r="G478" s="336"/>
      <c r="H478" s="336"/>
      <c r="I478" s="336"/>
      <c r="J478" s="336"/>
      <c r="K478" s="336"/>
      <c r="L478" s="336"/>
      <c r="M478" s="336"/>
      <c r="N478" s="336"/>
      <c r="O478" s="336"/>
      <c r="P478" s="336"/>
    </row>
    <row r="479" ht="15.75" customHeight="1">
      <c r="A479" s="336"/>
      <c r="B479" s="337"/>
      <c r="C479" s="337"/>
      <c r="D479" s="337"/>
      <c r="E479" s="337"/>
      <c r="F479" s="337"/>
      <c r="G479" s="336"/>
      <c r="H479" s="336"/>
      <c r="I479" s="336"/>
      <c r="J479" s="336"/>
      <c r="K479" s="336"/>
      <c r="L479" s="336"/>
      <c r="M479" s="336"/>
      <c r="N479" s="336"/>
      <c r="O479" s="336"/>
      <c r="P479" s="336"/>
    </row>
    <row r="480" ht="15.75" customHeight="1">
      <c r="A480" s="336"/>
      <c r="B480" s="337"/>
      <c r="C480" s="337"/>
      <c r="D480" s="337"/>
      <c r="E480" s="337"/>
      <c r="F480" s="337"/>
      <c r="G480" s="336"/>
      <c r="H480" s="336"/>
      <c r="I480" s="336"/>
      <c r="J480" s="336"/>
      <c r="K480" s="336"/>
      <c r="L480" s="336"/>
      <c r="M480" s="336"/>
      <c r="N480" s="336"/>
      <c r="O480" s="336"/>
      <c r="P480" s="336"/>
    </row>
    <row r="481" ht="15.75" customHeight="1">
      <c r="A481" s="336"/>
      <c r="B481" s="337"/>
      <c r="C481" s="337"/>
      <c r="D481" s="337"/>
      <c r="E481" s="337"/>
      <c r="F481" s="337"/>
      <c r="G481" s="336"/>
      <c r="H481" s="336"/>
      <c r="I481" s="336"/>
      <c r="J481" s="336"/>
      <c r="K481" s="336"/>
      <c r="L481" s="336"/>
      <c r="M481" s="336"/>
      <c r="N481" s="336"/>
      <c r="O481" s="336"/>
      <c r="P481" s="336"/>
    </row>
    <row r="482" ht="15.75" customHeight="1">
      <c r="A482" s="336"/>
      <c r="B482" s="337"/>
      <c r="C482" s="337"/>
      <c r="D482" s="337"/>
      <c r="E482" s="337"/>
      <c r="F482" s="337"/>
      <c r="G482" s="336"/>
      <c r="H482" s="336"/>
      <c r="I482" s="336"/>
      <c r="J482" s="336"/>
      <c r="K482" s="336"/>
      <c r="L482" s="336"/>
      <c r="M482" s="336"/>
      <c r="N482" s="336"/>
      <c r="O482" s="336"/>
      <c r="P482" s="336"/>
    </row>
    <row r="483" ht="15.75" customHeight="1">
      <c r="A483" s="336"/>
      <c r="B483" s="337"/>
      <c r="C483" s="337"/>
      <c r="D483" s="337"/>
      <c r="E483" s="337"/>
      <c r="F483" s="337"/>
      <c r="G483" s="336"/>
      <c r="H483" s="336"/>
      <c r="I483" s="336"/>
      <c r="J483" s="336"/>
      <c r="K483" s="336"/>
      <c r="L483" s="336"/>
      <c r="M483" s="336"/>
      <c r="N483" s="336"/>
      <c r="O483" s="336"/>
      <c r="P483" s="336"/>
    </row>
    <row r="484" ht="15.75" customHeight="1">
      <c r="A484" s="336"/>
      <c r="B484" s="337"/>
      <c r="C484" s="337"/>
      <c r="D484" s="337"/>
      <c r="E484" s="337"/>
      <c r="F484" s="337"/>
      <c r="G484" s="336"/>
      <c r="H484" s="336"/>
      <c r="I484" s="336"/>
      <c r="J484" s="336"/>
      <c r="K484" s="336"/>
      <c r="L484" s="336"/>
      <c r="M484" s="336"/>
      <c r="N484" s="336"/>
      <c r="O484" s="336"/>
      <c r="P484" s="336"/>
    </row>
    <row r="485" ht="15.75" customHeight="1">
      <c r="A485" s="336"/>
      <c r="B485" s="337"/>
      <c r="C485" s="337"/>
      <c r="D485" s="337"/>
      <c r="E485" s="337"/>
      <c r="F485" s="337"/>
      <c r="G485" s="336"/>
      <c r="H485" s="336"/>
      <c r="I485" s="336"/>
      <c r="J485" s="336"/>
      <c r="K485" s="336"/>
      <c r="L485" s="336"/>
      <c r="M485" s="336"/>
      <c r="N485" s="336"/>
      <c r="O485" s="336"/>
      <c r="P485" s="336"/>
    </row>
    <row r="486" ht="15.75" customHeight="1">
      <c r="A486" s="336"/>
      <c r="B486" s="337"/>
      <c r="C486" s="337"/>
      <c r="D486" s="337"/>
      <c r="E486" s="337"/>
      <c r="F486" s="337"/>
      <c r="G486" s="336"/>
      <c r="H486" s="336"/>
      <c r="I486" s="336"/>
      <c r="J486" s="336"/>
      <c r="K486" s="336"/>
      <c r="L486" s="336"/>
      <c r="M486" s="336"/>
      <c r="N486" s="336"/>
      <c r="O486" s="336"/>
      <c r="P486" s="336"/>
    </row>
    <row r="487" ht="15.75" customHeight="1">
      <c r="A487" s="336"/>
      <c r="B487" s="337"/>
      <c r="C487" s="337"/>
      <c r="D487" s="337"/>
      <c r="E487" s="337"/>
      <c r="F487" s="337"/>
      <c r="G487" s="336"/>
      <c r="H487" s="336"/>
      <c r="I487" s="336"/>
      <c r="J487" s="336"/>
      <c r="K487" s="336"/>
      <c r="L487" s="336"/>
      <c r="M487" s="336"/>
      <c r="N487" s="336"/>
      <c r="O487" s="336"/>
      <c r="P487" s="336"/>
    </row>
    <row r="488" ht="15.75" customHeight="1">
      <c r="A488" s="336"/>
      <c r="B488" s="337"/>
      <c r="C488" s="337"/>
      <c r="D488" s="337"/>
      <c r="E488" s="337"/>
      <c r="F488" s="337"/>
      <c r="G488" s="336"/>
      <c r="H488" s="336"/>
      <c r="I488" s="336"/>
      <c r="J488" s="336"/>
      <c r="K488" s="336"/>
      <c r="L488" s="336"/>
      <c r="M488" s="336"/>
      <c r="N488" s="336"/>
      <c r="O488" s="336"/>
      <c r="P488" s="336"/>
    </row>
    <row r="489" ht="15.75" customHeight="1">
      <c r="A489" s="336"/>
      <c r="B489" s="337"/>
      <c r="C489" s="337"/>
      <c r="D489" s="337"/>
      <c r="E489" s="337"/>
      <c r="F489" s="337"/>
      <c r="G489" s="336"/>
      <c r="H489" s="336"/>
      <c r="I489" s="336"/>
      <c r="J489" s="336"/>
      <c r="K489" s="336"/>
      <c r="L489" s="336"/>
      <c r="M489" s="336"/>
      <c r="N489" s="336"/>
      <c r="O489" s="336"/>
      <c r="P489" s="336"/>
    </row>
    <row r="490" ht="15.75" customHeight="1">
      <c r="A490" s="336"/>
      <c r="B490" s="337"/>
      <c r="C490" s="337"/>
      <c r="D490" s="337"/>
      <c r="E490" s="337"/>
      <c r="F490" s="337"/>
      <c r="G490" s="336"/>
      <c r="H490" s="336"/>
      <c r="I490" s="336"/>
      <c r="J490" s="336"/>
      <c r="K490" s="336"/>
      <c r="L490" s="336"/>
      <c r="M490" s="336"/>
      <c r="N490" s="336"/>
      <c r="O490" s="336"/>
      <c r="P490" s="336"/>
    </row>
    <row r="491" ht="15.75" customHeight="1">
      <c r="A491" s="336"/>
      <c r="B491" s="337"/>
      <c r="C491" s="337"/>
      <c r="D491" s="337"/>
      <c r="E491" s="337"/>
      <c r="F491" s="337"/>
      <c r="G491" s="336"/>
      <c r="H491" s="336"/>
      <c r="I491" s="336"/>
      <c r="J491" s="336"/>
      <c r="K491" s="336"/>
      <c r="L491" s="336"/>
      <c r="M491" s="336"/>
      <c r="N491" s="336"/>
      <c r="O491" s="336"/>
      <c r="P491" s="336"/>
    </row>
    <row r="492" ht="15.75" customHeight="1">
      <c r="A492" s="336"/>
      <c r="B492" s="337"/>
      <c r="C492" s="337"/>
      <c r="D492" s="337"/>
      <c r="E492" s="337"/>
      <c r="F492" s="337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</row>
    <row r="493" ht="15.75" customHeight="1">
      <c r="A493" s="336"/>
      <c r="B493" s="337"/>
      <c r="C493" s="337"/>
      <c r="D493" s="337"/>
      <c r="E493" s="337"/>
      <c r="F493" s="337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</row>
    <row r="494" ht="15.75" customHeight="1">
      <c r="A494" s="336"/>
      <c r="B494" s="337"/>
      <c r="C494" s="337"/>
      <c r="D494" s="337"/>
      <c r="E494" s="337"/>
      <c r="F494" s="337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</row>
    <row r="495" ht="15.75" customHeight="1">
      <c r="A495" s="336"/>
      <c r="B495" s="337"/>
      <c r="C495" s="337"/>
      <c r="D495" s="337"/>
      <c r="E495" s="337"/>
      <c r="F495" s="337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</row>
    <row r="496" ht="15.75" customHeight="1">
      <c r="A496" s="336"/>
      <c r="B496" s="337"/>
      <c r="C496" s="337"/>
      <c r="D496" s="337"/>
      <c r="E496" s="337"/>
      <c r="F496" s="337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</row>
    <row r="497" ht="15.75" customHeight="1">
      <c r="A497" s="336"/>
      <c r="B497" s="337"/>
      <c r="C497" s="337"/>
      <c r="D497" s="337"/>
      <c r="E497" s="337"/>
      <c r="F497" s="337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</row>
    <row r="498" ht="15.75" customHeight="1">
      <c r="A498" s="336"/>
      <c r="B498" s="337"/>
      <c r="C498" s="337"/>
      <c r="D498" s="337"/>
      <c r="E498" s="337"/>
      <c r="F498" s="337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</row>
    <row r="499" ht="15.75" customHeight="1">
      <c r="A499" s="336"/>
      <c r="B499" s="337"/>
      <c r="C499" s="337"/>
      <c r="D499" s="337"/>
      <c r="E499" s="337"/>
      <c r="F499" s="337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</row>
    <row r="500" ht="15.75" customHeight="1">
      <c r="A500" s="336"/>
      <c r="B500" s="337"/>
      <c r="C500" s="337"/>
      <c r="D500" s="337"/>
      <c r="E500" s="337"/>
      <c r="F500" s="337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</row>
    <row r="501" ht="15.75" customHeight="1">
      <c r="A501" s="336"/>
      <c r="B501" s="337"/>
      <c r="C501" s="337"/>
      <c r="D501" s="337"/>
      <c r="E501" s="337"/>
      <c r="F501" s="337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</row>
    <row r="502" ht="15.75" customHeight="1">
      <c r="A502" s="336"/>
      <c r="B502" s="337"/>
      <c r="C502" s="337"/>
      <c r="D502" s="337"/>
      <c r="E502" s="337"/>
      <c r="F502" s="337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</row>
    <row r="503" ht="15.75" customHeight="1">
      <c r="A503" s="336"/>
      <c r="B503" s="337"/>
      <c r="C503" s="337"/>
      <c r="D503" s="337"/>
      <c r="E503" s="337"/>
      <c r="F503" s="337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</row>
    <row r="504" ht="15.75" customHeight="1">
      <c r="A504" s="336"/>
      <c r="B504" s="337"/>
      <c r="C504" s="337"/>
      <c r="D504" s="337"/>
      <c r="E504" s="337"/>
      <c r="F504" s="337"/>
      <c r="G504" s="336"/>
      <c r="H504" s="336"/>
      <c r="I504" s="336"/>
      <c r="J504" s="336"/>
      <c r="K504" s="336"/>
      <c r="L504" s="336"/>
      <c r="M504" s="336"/>
      <c r="N504" s="336"/>
      <c r="O504" s="336"/>
      <c r="P504" s="336"/>
    </row>
    <row r="505" ht="15.75" customHeight="1">
      <c r="A505" s="336"/>
      <c r="B505" s="337"/>
      <c r="C505" s="337"/>
      <c r="D505" s="337"/>
      <c r="E505" s="337"/>
      <c r="F505" s="337"/>
      <c r="G505" s="336"/>
      <c r="H505" s="336"/>
      <c r="I505" s="336"/>
      <c r="J505" s="336"/>
      <c r="K505" s="336"/>
      <c r="L505" s="336"/>
      <c r="M505" s="336"/>
      <c r="N505" s="336"/>
      <c r="O505" s="336"/>
      <c r="P505" s="336"/>
    </row>
    <row r="506" ht="15.75" customHeight="1">
      <c r="A506" s="336"/>
      <c r="B506" s="337"/>
      <c r="C506" s="337"/>
      <c r="D506" s="337"/>
      <c r="E506" s="337"/>
      <c r="F506" s="337"/>
      <c r="G506" s="336"/>
      <c r="H506" s="336"/>
      <c r="I506" s="336"/>
      <c r="J506" s="336"/>
      <c r="K506" s="336"/>
      <c r="L506" s="336"/>
      <c r="M506" s="336"/>
      <c r="N506" s="336"/>
      <c r="O506" s="336"/>
      <c r="P506" s="336"/>
    </row>
    <row r="507" ht="15.75" customHeight="1">
      <c r="A507" s="336"/>
      <c r="B507" s="337"/>
      <c r="C507" s="337"/>
      <c r="D507" s="337"/>
      <c r="E507" s="337"/>
      <c r="F507" s="337"/>
      <c r="G507" s="336"/>
      <c r="H507" s="336"/>
      <c r="I507" s="336"/>
      <c r="J507" s="336"/>
      <c r="K507" s="336"/>
      <c r="L507" s="336"/>
      <c r="M507" s="336"/>
      <c r="N507" s="336"/>
      <c r="O507" s="336"/>
      <c r="P507" s="336"/>
    </row>
    <row r="508" ht="15.75" customHeight="1">
      <c r="A508" s="336"/>
      <c r="B508" s="337"/>
      <c r="C508" s="337"/>
      <c r="D508" s="337"/>
      <c r="E508" s="337"/>
      <c r="F508" s="337"/>
      <c r="G508" s="336"/>
      <c r="H508" s="336"/>
      <c r="I508" s="336"/>
      <c r="J508" s="336"/>
      <c r="K508" s="336"/>
      <c r="L508" s="336"/>
      <c r="M508" s="336"/>
      <c r="N508" s="336"/>
      <c r="O508" s="336"/>
      <c r="P508" s="336"/>
    </row>
    <row r="509" ht="15.75" customHeight="1">
      <c r="A509" s="336"/>
      <c r="B509" s="337"/>
      <c r="C509" s="337"/>
      <c r="D509" s="337"/>
      <c r="E509" s="337"/>
      <c r="F509" s="337"/>
      <c r="G509" s="336"/>
      <c r="H509" s="336"/>
      <c r="I509" s="336"/>
      <c r="J509" s="336"/>
      <c r="K509" s="336"/>
      <c r="L509" s="336"/>
      <c r="M509" s="336"/>
      <c r="N509" s="336"/>
      <c r="O509" s="336"/>
      <c r="P509" s="336"/>
    </row>
    <row r="510" ht="15.75" customHeight="1">
      <c r="A510" s="336"/>
      <c r="B510" s="337"/>
      <c r="C510" s="337"/>
      <c r="D510" s="337"/>
      <c r="E510" s="337"/>
      <c r="F510" s="337"/>
      <c r="G510" s="336"/>
      <c r="H510" s="336"/>
      <c r="I510" s="336"/>
      <c r="J510" s="336"/>
      <c r="K510" s="336"/>
      <c r="L510" s="336"/>
      <c r="M510" s="336"/>
      <c r="N510" s="336"/>
      <c r="O510" s="336"/>
      <c r="P510" s="336"/>
    </row>
    <row r="511" ht="15.75" customHeight="1">
      <c r="A511" s="336"/>
      <c r="B511" s="337"/>
      <c r="C511" s="337"/>
      <c r="D511" s="337"/>
      <c r="E511" s="337"/>
      <c r="F511" s="337"/>
      <c r="G511" s="336"/>
      <c r="H511" s="336"/>
      <c r="I511" s="336"/>
      <c r="J511" s="336"/>
      <c r="K511" s="336"/>
      <c r="L511" s="336"/>
      <c r="M511" s="336"/>
      <c r="N511" s="336"/>
      <c r="O511" s="336"/>
      <c r="P511" s="336"/>
    </row>
    <row r="512" ht="15.75" customHeight="1">
      <c r="A512" s="336"/>
      <c r="B512" s="337"/>
      <c r="C512" s="337"/>
      <c r="D512" s="337"/>
      <c r="E512" s="337"/>
      <c r="F512" s="337"/>
      <c r="G512" s="336"/>
      <c r="H512" s="336"/>
      <c r="I512" s="336"/>
      <c r="J512" s="336"/>
      <c r="K512" s="336"/>
      <c r="L512" s="336"/>
      <c r="M512" s="336"/>
      <c r="N512" s="336"/>
      <c r="O512" s="336"/>
      <c r="P512" s="336"/>
    </row>
    <row r="513" ht="15.75" customHeight="1">
      <c r="A513" s="336"/>
      <c r="B513" s="337"/>
      <c r="C513" s="337"/>
      <c r="D513" s="337"/>
      <c r="E513" s="337"/>
      <c r="F513" s="337"/>
      <c r="G513" s="336"/>
      <c r="H513" s="336"/>
      <c r="I513" s="336"/>
      <c r="J513" s="336"/>
      <c r="K513" s="336"/>
      <c r="L513" s="336"/>
      <c r="M513" s="336"/>
      <c r="N513" s="336"/>
      <c r="O513" s="336"/>
      <c r="P513" s="336"/>
    </row>
    <row r="514" ht="15.75" customHeight="1">
      <c r="A514" s="336"/>
      <c r="B514" s="337"/>
      <c r="C514" s="337"/>
      <c r="D514" s="337"/>
      <c r="E514" s="337"/>
      <c r="F514" s="337"/>
      <c r="G514" s="336"/>
      <c r="H514" s="336"/>
      <c r="I514" s="336"/>
      <c r="J514" s="336"/>
      <c r="K514" s="336"/>
      <c r="L514" s="336"/>
      <c r="M514" s="336"/>
      <c r="N514" s="336"/>
      <c r="O514" s="336"/>
      <c r="P514" s="336"/>
    </row>
    <row r="515" ht="15.75" customHeight="1">
      <c r="A515" s="336"/>
      <c r="B515" s="337"/>
      <c r="C515" s="337"/>
      <c r="D515" s="337"/>
      <c r="E515" s="337"/>
      <c r="F515" s="337"/>
      <c r="G515" s="336"/>
      <c r="H515" s="336"/>
      <c r="I515" s="336"/>
      <c r="J515" s="336"/>
      <c r="K515" s="336"/>
      <c r="L515" s="336"/>
      <c r="M515" s="336"/>
      <c r="N515" s="336"/>
      <c r="O515" s="336"/>
      <c r="P515" s="336"/>
    </row>
    <row r="516" ht="15.75" customHeight="1">
      <c r="A516" s="336"/>
      <c r="B516" s="337"/>
      <c r="C516" s="337"/>
      <c r="D516" s="337"/>
      <c r="E516" s="337"/>
      <c r="F516" s="337"/>
      <c r="G516" s="336"/>
      <c r="H516" s="336"/>
      <c r="I516" s="336"/>
      <c r="J516" s="336"/>
      <c r="K516" s="336"/>
      <c r="L516" s="336"/>
      <c r="M516" s="336"/>
      <c r="N516" s="336"/>
      <c r="O516" s="336"/>
      <c r="P516" s="336"/>
    </row>
    <row r="517" ht="15.75" customHeight="1">
      <c r="A517" s="336"/>
      <c r="B517" s="337"/>
      <c r="C517" s="337"/>
      <c r="D517" s="337"/>
      <c r="E517" s="337"/>
      <c r="F517" s="337"/>
      <c r="G517" s="336"/>
      <c r="H517" s="336"/>
      <c r="I517" s="336"/>
      <c r="J517" s="336"/>
      <c r="K517" s="336"/>
      <c r="L517" s="336"/>
      <c r="M517" s="336"/>
      <c r="N517" s="336"/>
      <c r="O517" s="336"/>
      <c r="P517" s="336"/>
    </row>
    <row r="518" ht="15.75" customHeight="1">
      <c r="A518" s="336"/>
      <c r="B518" s="337"/>
      <c r="C518" s="337"/>
      <c r="D518" s="337"/>
      <c r="E518" s="337"/>
      <c r="F518" s="337"/>
      <c r="G518" s="336"/>
      <c r="H518" s="336"/>
      <c r="I518" s="336"/>
      <c r="J518" s="336"/>
      <c r="K518" s="336"/>
      <c r="L518" s="336"/>
      <c r="M518" s="336"/>
      <c r="N518" s="336"/>
      <c r="O518" s="336"/>
      <c r="P518" s="336"/>
    </row>
    <row r="519" ht="15.75" customHeight="1">
      <c r="A519" s="336"/>
      <c r="B519" s="337"/>
      <c r="C519" s="337"/>
      <c r="D519" s="337"/>
      <c r="E519" s="337"/>
      <c r="F519" s="337"/>
      <c r="G519" s="336"/>
      <c r="H519" s="336"/>
      <c r="I519" s="336"/>
      <c r="J519" s="336"/>
      <c r="K519" s="336"/>
      <c r="L519" s="336"/>
      <c r="M519" s="336"/>
      <c r="N519" s="336"/>
      <c r="O519" s="336"/>
      <c r="P519" s="336"/>
    </row>
    <row r="520" ht="15.75" customHeight="1">
      <c r="A520" s="336"/>
      <c r="B520" s="337"/>
      <c r="C520" s="337"/>
      <c r="D520" s="337"/>
      <c r="E520" s="337"/>
      <c r="F520" s="337"/>
      <c r="G520" s="336"/>
      <c r="H520" s="336"/>
      <c r="I520" s="336"/>
      <c r="J520" s="336"/>
      <c r="K520" s="336"/>
      <c r="L520" s="336"/>
      <c r="M520" s="336"/>
      <c r="N520" s="336"/>
      <c r="O520" s="336"/>
      <c r="P520" s="336"/>
    </row>
    <row r="521" ht="15.75" customHeight="1">
      <c r="A521" s="336"/>
      <c r="B521" s="337"/>
      <c r="C521" s="337"/>
      <c r="D521" s="337"/>
      <c r="E521" s="337"/>
      <c r="F521" s="337"/>
      <c r="G521" s="336"/>
      <c r="H521" s="336"/>
      <c r="I521" s="336"/>
      <c r="J521" s="336"/>
      <c r="K521" s="336"/>
      <c r="L521" s="336"/>
      <c r="M521" s="336"/>
      <c r="N521" s="336"/>
      <c r="O521" s="336"/>
      <c r="P521" s="336"/>
    </row>
    <row r="522" ht="15.75" customHeight="1">
      <c r="A522" s="336"/>
      <c r="B522" s="337"/>
      <c r="C522" s="337"/>
      <c r="D522" s="337"/>
      <c r="E522" s="337"/>
      <c r="F522" s="337"/>
      <c r="G522" s="336"/>
      <c r="H522" s="336"/>
      <c r="I522" s="336"/>
      <c r="J522" s="336"/>
      <c r="K522" s="336"/>
      <c r="L522" s="336"/>
      <c r="M522" s="336"/>
      <c r="N522" s="336"/>
      <c r="O522" s="336"/>
      <c r="P522" s="336"/>
    </row>
    <row r="523" ht="15.75" customHeight="1">
      <c r="A523" s="336"/>
      <c r="B523" s="337"/>
      <c r="C523" s="337"/>
      <c r="D523" s="337"/>
      <c r="E523" s="337"/>
      <c r="F523" s="337"/>
      <c r="G523" s="336"/>
      <c r="H523" s="336"/>
      <c r="I523" s="336"/>
      <c r="J523" s="336"/>
      <c r="K523" s="336"/>
      <c r="L523" s="336"/>
      <c r="M523" s="336"/>
      <c r="N523" s="336"/>
      <c r="O523" s="336"/>
      <c r="P523" s="336"/>
    </row>
    <row r="524" ht="15.75" customHeight="1">
      <c r="A524" s="336"/>
      <c r="B524" s="337"/>
      <c r="C524" s="337"/>
      <c r="D524" s="337"/>
      <c r="E524" s="337"/>
      <c r="F524" s="337"/>
      <c r="G524" s="336"/>
      <c r="H524" s="336"/>
      <c r="I524" s="336"/>
      <c r="J524" s="336"/>
      <c r="K524" s="336"/>
      <c r="L524" s="336"/>
      <c r="M524" s="336"/>
      <c r="N524" s="336"/>
      <c r="O524" s="336"/>
      <c r="P524" s="336"/>
    </row>
    <row r="525" ht="15.75" customHeight="1">
      <c r="A525" s="336"/>
      <c r="B525" s="337"/>
      <c r="C525" s="337"/>
      <c r="D525" s="337"/>
      <c r="E525" s="337"/>
      <c r="F525" s="337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</row>
    <row r="526" ht="15.75" customHeight="1">
      <c r="A526" s="336"/>
      <c r="B526" s="337"/>
      <c r="C526" s="337"/>
      <c r="D526" s="337"/>
      <c r="E526" s="337"/>
      <c r="F526" s="337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</row>
    <row r="527" ht="15.75" customHeight="1">
      <c r="A527" s="336"/>
      <c r="B527" s="337"/>
      <c r="C527" s="337"/>
      <c r="D527" s="337"/>
      <c r="E527" s="337"/>
      <c r="F527" s="337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</row>
    <row r="528" ht="15.75" customHeight="1">
      <c r="A528" s="336"/>
      <c r="B528" s="337"/>
      <c r="C528" s="337"/>
      <c r="D528" s="337"/>
      <c r="E528" s="337"/>
      <c r="F528" s="337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</row>
    <row r="529" ht="15.75" customHeight="1">
      <c r="A529" s="336"/>
      <c r="B529" s="337"/>
      <c r="C529" s="337"/>
      <c r="D529" s="337"/>
      <c r="E529" s="337"/>
      <c r="F529" s="337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</row>
    <row r="530" ht="15.75" customHeight="1">
      <c r="A530" s="336"/>
      <c r="B530" s="337"/>
      <c r="C530" s="337"/>
      <c r="D530" s="337"/>
      <c r="E530" s="337"/>
      <c r="F530" s="337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</row>
    <row r="531" ht="15.75" customHeight="1">
      <c r="A531" s="336"/>
      <c r="B531" s="337"/>
      <c r="C531" s="337"/>
      <c r="D531" s="337"/>
      <c r="E531" s="337"/>
      <c r="F531" s="337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</row>
    <row r="532" ht="15.75" customHeight="1">
      <c r="A532" s="336"/>
      <c r="B532" s="337"/>
      <c r="C532" s="337"/>
      <c r="D532" s="337"/>
      <c r="E532" s="337"/>
      <c r="F532" s="337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</row>
    <row r="533" ht="15.75" customHeight="1">
      <c r="A533" s="336"/>
      <c r="B533" s="337"/>
      <c r="C533" s="337"/>
      <c r="D533" s="337"/>
      <c r="E533" s="337"/>
      <c r="F533" s="337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</row>
    <row r="534" ht="15.75" customHeight="1">
      <c r="A534" s="336"/>
      <c r="B534" s="337"/>
      <c r="C534" s="337"/>
      <c r="D534" s="337"/>
      <c r="E534" s="337"/>
      <c r="F534" s="337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</row>
    <row r="535" ht="15.75" customHeight="1">
      <c r="A535" s="336"/>
      <c r="B535" s="337"/>
      <c r="C535" s="337"/>
      <c r="D535" s="337"/>
      <c r="E535" s="337"/>
      <c r="F535" s="337"/>
      <c r="G535" s="336"/>
      <c r="H535" s="336"/>
      <c r="I535" s="336"/>
      <c r="J535" s="336"/>
      <c r="K535" s="336"/>
      <c r="L535" s="336"/>
      <c r="M535" s="336"/>
      <c r="N535" s="336"/>
      <c r="O535" s="336"/>
      <c r="P535" s="336"/>
    </row>
    <row r="536" ht="15.75" customHeight="1">
      <c r="A536" s="336"/>
      <c r="B536" s="337"/>
      <c r="C536" s="337"/>
      <c r="D536" s="337"/>
      <c r="E536" s="337"/>
      <c r="F536" s="337"/>
      <c r="G536" s="336"/>
      <c r="H536" s="336"/>
      <c r="I536" s="336"/>
      <c r="J536" s="336"/>
      <c r="K536" s="336"/>
      <c r="L536" s="336"/>
      <c r="M536" s="336"/>
      <c r="N536" s="336"/>
      <c r="O536" s="336"/>
      <c r="P536" s="336"/>
    </row>
    <row r="537" ht="15.75" customHeight="1">
      <c r="A537" s="336"/>
      <c r="B537" s="337"/>
      <c r="C537" s="337"/>
      <c r="D537" s="337"/>
      <c r="E537" s="337"/>
      <c r="F537" s="337"/>
      <c r="G537" s="336"/>
      <c r="H537" s="336"/>
      <c r="I537" s="336"/>
      <c r="J537" s="336"/>
      <c r="K537" s="336"/>
      <c r="L537" s="336"/>
      <c r="M537" s="336"/>
      <c r="N537" s="336"/>
      <c r="O537" s="336"/>
      <c r="P537" s="336"/>
    </row>
    <row r="538" ht="15.75" customHeight="1">
      <c r="A538" s="336"/>
      <c r="B538" s="337"/>
      <c r="C538" s="337"/>
      <c r="D538" s="337"/>
      <c r="E538" s="337"/>
      <c r="F538" s="337"/>
      <c r="G538" s="336"/>
      <c r="H538" s="336"/>
      <c r="I538" s="336"/>
      <c r="J538" s="336"/>
      <c r="K538" s="336"/>
      <c r="L538" s="336"/>
      <c r="M538" s="336"/>
      <c r="N538" s="336"/>
      <c r="O538" s="336"/>
      <c r="P538" s="336"/>
    </row>
    <row r="539" ht="15.75" customHeight="1">
      <c r="A539" s="336"/>
      <c r="B539" s="337"/>
      <c r="C539" s="337"/>
      <c r="D539" s="337"/>
      <c r="E539" s="337"/>
      <c r="F539" s="337"/>
      <c r="G539" s="336"/>
      <c r="H539" s="336"/>
      <c r="I539" s="336"/>
      <c r="J539" s="336"/>
      <c r="K539" s="336"/>
      <c r="L539" s="336"/>
      <c r="M539" s="336"/>
      <c r="N539" s="336"/>
      <c r="O539" s="336"/>
      <c r="P539" s="336"/>
    </row>
    <row r="540" ht="15.75" customHeight="1">
      <c r="A540" s="336"/>
      <c r="B540" s="337"/>
      <c r="C540" s="337"/>
      <c r="D540" s="337"/>
      <c r="E540" s="337"/>
      <c r="F540" s="337"/>
      <c r="G540" s="336"/>
      <c r="H540" s="336"/>
      <c r="I540" s="336"/>
      <c r="J540" s="336"/>
      <c r="K540" s="336"/>
      <c r="L540" s="336"/>
      <c r="M540" s="336"/>
      <c r="N540" s="336"/>
      <c r="O540" s="336"/>
      <c r="P540" s="336"/>
    </row>
    <row r="541" ht="15.75" customHeight="1">
      <c r="A541" s="336"/>
      <c r="B541" s="337"/>
      <c r="C541" s="337"/>
      <c r="D541" s="337"/>
      <c r="E541" s="337"/>
      <c r="F541" s="337"/>
      <c r="G541" s="336"/>
      <c r="H541" s="336"/>
      <c r="I541" s="336"/>
      <c r="J541" s="336"/>
      <c r="K541" s="336"/>
      <c r="L541" s="336"/>
      <c r="M541" s="336"/>
      <c r="N541" s="336"/>
      <c r="O541" s="336"/>
      <c r="P541" s="336"/>
    </row>
    <row r="542" ht="15.75" customHeight="1">
      <c r="A542" s="336"/>
      <c r="B542" s="337"/>
      <c r="C542" s="337"/>
      <c r="D542" s="337"/>
      <c r="E542" s="337"/>
      <c r="F542" s="337"/>
      <c r="G542" s="336"/>
      <c r="H542" s="336"/>
      <c r="I542" s="336"/>
      <c r="J542" s="336"/>
      <c r="K542" s="336"/>
      <c r="L542" s="336"/>
      <c r="M542" s="336"/>
      <c r="N542" s="336"/>
      <c r="O542" s="336"/>
      <c r="P542" s="336"/>
    </row>
    <row r="543" ht="15.75" customHeight="1">
      <c r="A543" s="336"/>
      <c r="B543" s="337"/>
      <c r="C543" s="337"/>
      <c r="D543" s="337"/>
      <c r="E543" s="337"/>
      <c r="F543" s="337"/>
      <c r="G543" s="336"/>
      <c r="H543" s="336"/>
      <c r="I543" s="336"/>
      <c r="J543" s="336"/>
      <c r="K543" s="336"/>
      <c r="L543" s="336"/>
      <c r="M543" s="336"/>
      <c r="N543" s="336"/>
      <c r="O543" s="336"/>
      <c r="P543" s="336"/>
    </row>
    <row r="544" ht="15.75" customHeight="1">
      <c r="A544" s="336"/>
      <c r="B544" s="337"/>
      <c r="C544" s="337"/>
      <c r="D544" s="337"/>
      <c r="E544" s="337"/>
      <c r="F544" s="337"/>
      <c r="G544" s="336"/>
      <c r="H544" s="336"/>
      <c r="I544" s="336"/>
      <c r="J544" s="336"/>
      <c r="K544" s="336"/>
      <c r="L544" s="336"/>
      <c r="M544" s="336"/>
      <c r="N544" s="336"/>
      <c r="O544" s="336"/>
      <c r="P544" s="336"/>
    </row>
    <row r="545" ht="15.75" customHeight="1">
      <c r="A545" s="336"/>
      <c r="B545" s="337"/>
      <c r="C545" s="337"/>
      <c r="D545" s="337"/>
      <c r="E545" s="337"/>
      <c r="F545" s="337"/>
      <c r="G545" s="336"/>
      <c r="H545" s="336"/>
      <c r="I545" s="336"/>
      <c r="J545" s="336"/>
      <c r="K545" s="336"/>
      <c r="L545" s="336"/>
      <c r="M545" s="336"/>
      <c r="N545" s="336"/>
      <c r="O545" s="336"/>
      <c r="P545" s="336"/>
    </row>
    <row r="546" ht="15.75" customHeight="1">
      <c r="A546" s="336"/>
      <c r="B546" s="337"/>
      <c r="C546" s="337"/>
      <c r="D546" s="337"/>
      <c r="E546" s="337"/>
      <c r="F546" s="337"/>
      <c r="G546" s="336"/>
      <c r="H546" s="336"/>
      <c r="I546" s="336"/>
      <c r="J546" s="336"/>
      <c r="K546" s="336"/>
      <c r="L546" s="336"/>
      <c r="M546" s="336"/>
      <c r="N546" s="336"/>
      <c r="O546" s="336"/>
      <c r="P546" s="336"/>
    </row>
    <row r="547" ht="15.75" customHeight="1">
      <c r="A547" s="336"/>
      <c r="B547" s="337"/>
      <c r="C547" s="337"/>
      <c r="D547" s="337"/>
      <c r="E547" s="337"/>
      <c r="F547" s="337"/>
      <c r="G547" s="336"/>
      <c r="H547" s="336"/>
      <c r="I547" s="336"/>
      <c r="J547" s="336"/>
      <c r="K547" s="336"/>
      <c r="L547" s="336"/>
      <c r="M547" s="336"/>
      <c r="N547" s="336"/>
      <c r="O547" s="336"/>
      <c r="P547" s="336"/>
    </row>
    <row r="548" ht="15.75" customHeight="1">
      <c r="A548" s="336"/>
      <c r="B548" s="337"/>
      <c r="C548" s="337"/>
      <c r="D548" s="337"/>
      <c r="E548" s="337"/>
      <c r="F548" s="337"/>
      <c r="G548" s="336"/>
      <c r="H548" s="336"/>
      <c r="I548" s="336"/>
      <c r="J548" s="336"/>
      <c r="K548" s="336"/>
      <c r="L548" s="336"/>
      <c r="M548" s="336"/>
      <c r="N548" s="336"/>
      <c r="O548" s="336"/>
      <c r="P548" s="336"/>
    </row>
    <row r="549" ht="15.75" customHeight="1">
      <c r="A549" s="336"/>
      <c r="B549" s="337"/>
      <c r="C549" s="337"/>
      <c r="D549" s="337"/>
      <c r="E549" s="337"/>
      <c r="F549" s="337"/>
      <c r="G549" s="336"/>
      <c r="H549" s="336"/>
      <c r="I549" s="336"/>
      <c r="J549" s="336"/>
      <c r="K549" s="336"/>
      <c r="L549" s="336"/>
      <c r="M549" s="336"/>
      <c r="N549" s="336"/>
      <c r="O549" s="336"/>
      <c r="P549" s="336"/>
    </row>
    <row r="550" ht="15.75" customHeight="1">
      <c r="A550" s="336"/>
      <c r="B550" s="337"/>
      <c r="C550" s="337"/>
      <c r="D550" s="337"/>
      <c r="E550" s="337"/>
      <c r="F550" s="337"/>
      <c r="G550" s="336"/>
      <c r="H550" s="336"/>
      <c r="I550" s="336"/>
      <c r="J550" s="336"/>
      <c r="K550" s="336"/>
      <c r="L550" s="336"/>
      <c r="M550" s="336"/>
      <c r="N550" s="336"/>
      <c r="O550" s="336"/>
      <c r="P550" s="336"/>
    </row>
    <row r="551" ht="15.75" customHeight="1">
      <c r="A551" s="336"/>
      <c r="B551" s="337"/>
      <c r="C551" s="337"/>
      <c r="D551" s="337"/>
      <c r="E551" s="337"/>
      <c r="F551" s="337"/>
      <c r="G551" s="336"/>
      <c r="H551" s="336"/>
      <c r="I551" s="336"/>
      <c r="J551" s="336"/>
      <c r="K551" s="336"/>
      <c r="L551" s="336"/>
      <c r="M551" s="336"/>
      <c r="N551" s="336"/>
      <c r="O551" s="336"/>
      <c r="P551" s="336"/>
    </row>
    <row r="552" ht="15.75" customHeight="1">
      <c r="A552" s="336"/>
      <c r="B552" s="337"/>
      <c r="C552" s="337"/>
      <c r="D552" s="337"/>
      <c r="E552" s="337"/>
      <c r="F552" s="337"/>
      <c r="G552" s="336"/>
      <c r="H552" s="336"/>
      <c r="I552" s="336"/>
      <c r="J552" s="336"/>
      <c r="K552" s="336"/>
      <c r="L552" s="336"/>
      <c r="M552" s="336"/>
      <c r="N552" s="336"/>
      <c r="O552" s="336"/>
      <c r="P552" s="336"/>
    </row>
    <row r="553" ht="15.75" customHeight="1">
      <c r="A553" s="336"/>
      <c r="B553" s="337"/>
      <c r="C553" s="337"/>
      <c r="D553" s="337"/>
      <c r="E553" s="337"/>
      <c r="F553" s="337"/>
      <c r="G553" s="336"/>
      <c r="H553" s="336"/>
      <c r="I553" s="336"/>
      <c r="J553" s="336"/>
      <c r="K553" s="336"/>
      <c r="L553" s="336"/>
      <c r="M553" s="336"/>
      <c r="N553" s="336"/>
      <c r="O553" s="336"/>
      <c r="P553" s="336"/>
    </row>
    <row r="554" ht="15.75" customHeight="1">
      <c r="A554" s="336"/>
      <c r="B554" s="337"/>
      <c r="C554" s="337"/>
      <c r="D554" s="337"/>
      <c r="E554" s="337"/>
      <c r="F554" s="337"/>
      <c r="G554" s="336"/>
      <c r="H554" s="336"/>
      <c r="I554" s="336"/>
      <c r="J554" s="336"/>
      <c r="K554" s="336"/>
      <c r="L554" s="336"/>
      <c r="M554" s="336"/>
      <c r="N554" s="336"/>
      <c r="O554" s="336"/>
      <c r="P554" s="336"/>
    </row>
    <row r="555" ht="15.75" customHeight="1">
      <c r="A555" s="336"/>
      <c r="B555" s="337"/>
      <c r="C555" s="337"/>
      <c r="D555" s="337"/>
      <c r="E555" s="337"/>
      <c r="F555" s="337"/>
      <c r="G555" s="336"/>
      <c r="H555" s="336"/>
      <c r="I555" s="336"/>
      <c r="J555" s="336"/>
      <c r="K555" s="336"/>
      <c r="L555" s="336"/>
      <c r="M555" s="336"/>
      <c r="N555" s="336"/>
      <c r="O555" s="336"/>
      <c r="P555" s="336"/>
    </row>
    <row r="556" ht="15.75" customHeight="1">
      <c r="A556" s="336"/>
      <c r="B556" s="337"/>
      <c r="C556" s="337"/>
      <c r="D556" s="337"/>
      <c r="E556" s="337"/>
      <c r="F556" s="337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</row>
    <row r="557" ht="15.75" customHeight="1">
      <c r="A557" s="336"/>
      <c r="B557" s="337"/>
      <c r="C557" s="337"/>
      <c r="D557" s="337"/>
      <c r="E557" s="337"/>
      <c r="F557" s="337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</row>
    <row r="558" ht="15.75" customHeight="1">
      <c r="A558" s="336"/>
      <c r="B558" s="337"/>
      <c r="C558" s="337"/>
      <c r="D558" s="337"/>
      <c r="E558" s="337"/>
      <c r="F558" s="337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</row>
    <row r="559" ht="15.75" customHeight="1">
      <c r="A559" s="336"/>
      <c r="B559" s="337"/>
      <c r="C559" s="337"/>
      <c r="D559" s="337"/>
      <c r="E559" s="337"/>
      <c r="F559" s="337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</row>
    <row r="560" ht="15.75" customHeight="1">
      <c r="A560" s="336"/>
      <c r="B560" s="337"/>
      <c r="C560" s="337"/>
      <c r="D560" s="337"/>
      <c r="E560" s="337"/>
      <c r="F560" s="337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</row>
    <row r="561" ht="15.75" customHeight="1">
      <c r="A561" s="336"/>
      <c r="B561" s="337"/>
      <c r="C561" s="337"/>
      <c r="D561" s="337"/>
      <c r="E561" s="337"/>
      <c r="F561" s="337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</row>
    <row r="562" ht="15.75" customHeight="1">
      <c r="A562" s="336"/>
      <c r="B562" s="337"/>
      <c r="C562" s="337"/>
      <c r="D562" s="337"/>
      <c r="E562" s="337"/>
      <c r="F562" s="337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</row>
    <row r="563" ht="15.75" customHeight="1">
      <c r="A563" s="336"/>
      <c r="B563" s="337"/>
      <c r="C563" s="337"/>
      <c r="D563" s="337"/>
      <c r="E563" s="337"/>
      <c r="F563" s="337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</row>
    <row r="564" ht="15.75" customHeight="1">
      <c r="A564" s="336"/>
      <c r="B564" s="337"/>
      <c r="C564" s="337"/>
      <c r="D564" s="337"/>
      <c r="E564" s="337"/>
      <c r="F564" s="337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</row>
    <row r="565" ht="15.75" customHeight="1">
      <c r="A565" s="336"/>
      <c r="B565" s="337"/>
      <c r="C565" s="337"/>
      <c r="D565" s="337"/>
      <c r="E565" s="337"/>
      <c r="F565" s="337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</row>
    <row r="566" ht="15.75" customHeight="1">
      <c r="A566" s="336"/>
      <c r="B566" s="337"/>
      <c r="C566" s="337"/>
      <c r="D566" s="337"/>
      <c r="E566" s="337"/>
      <c r="F566" s="337"/>
      <c r="G566" s="336"/>
      <c r="H566" s="336"/>
      <c r="I566" s="336"/>
      <c r="J566" s="336"/>
      <c r="K566" s="336"/>
      <c r="L566" s="336"/>
      <c r="M566" s="336"/>
      <c r="N566" s="336"/>
      <c r="O566" s="336"/>
      <c r="P566" s="336"/>
    </row>
    <row r="567" ht="15.75" customHeight="1">
      <c r="A567" s="336"/>
      <c r="B567" s="337"/>
      <c r="C567" s="337"/>
      <c r="D567" s="337"/>
      <c r="E567" s="337"/>
      <c r="F567" s="337"/>
      <c r="G567" s="336"/>
      <c r="H567" s="336"/>
      <c r="I567" s="336"/>
      <c r="J567" s="336"/>
      <c r="K567" s="336"/>
      <c r="L567" s="336"/>
      <c r="M567" s="336"/>
      <c r="N567" s="336"/>
      <c r="O567" s="336"/>
      <c r="P567" s="336"/>
    </row>
    <row r="568" ht="15.75" customHeight="1">
      <c r="A568" s="336"/>
      <c r="B568" s="337"/>
      <c r="C568" s="337"/>
      <c r="D568" s="337"/>
      <c r="E568" s="337"/>
      <c r="F568" s="337"/>
      <c r="G568" s="336"/>
      <c r="H568" s="336"/>
      <c r="I568" s="336"/>
      <c r="J568" s="336"/>
      <c r="K568" s="336"/>
      <c r="L568" s="336"/>
      <c r="M568" s="336"/>
      <c r="N568" s="336"/>
      <c r="O568" s="336"/>
      <c r="P568" s="336"/>
    </row>
    <row r="569" ht="15.75" customHeight="1">
      <c r="A569" s="336"/>
      <c r="B569" s="337"/>
      <c r="C569" s="337"/>
      <c r="D569" s="337"/>
      <c r="E569" s="337"/>
      <c r="F569" s="337"/>
      <c r="G569" s="336"/>
      <c r="H569" s="336"/>
      <c r="I569" s="336"/>
      <c r="J569" s="336"/>
      <c r="K569" s="336"/>
      <c r="L569" s="336"/>
      <c r="M569" s="336"/>
      <c r="N569" s="336"/>
      <c r="O569" s="336"/>
      <c r="P569" s="336"/>
    </row>
    <row r="570" ht="15.75" customHeight="1">
      <c r="A570" s="336"/>
      <c r="B570" s="337"/>
      <c r="C570" s="337"/>
      <c r="D570" s="337"/>
      <c r="E570" s="337"/>
      <c r="F570" s="337"/>
      <c r="G570" s="336"/>
      <c r="H570" s="336"/>
      <c r="I570" s="336"/>
      <c r="J570" s="336"/>
      <c r="K570" s="336"/>
      <c r="L570" s="336"/>
      <c r="M570" s="336"/>
      <c r="N570" s="336"/>
      <c r="O570" s="336"/>
      <c r="P570" s="336"/>
    </row>
    <row r="571" ht="15.75" customHeight="1">
      <c r="A571" s="336"/>
      <c r="B571" s="337"/>
      <c r="C571" s="337"/>
      <c r="D571" s="337"/>
      <c r="E571" s="337"/>
      <c r="F571" s="337"/>
      <c r="G571" s="336"/>
      <c r="H571" s="336"/>
      <c r="I571" s="336"/>
      <c r="J571" s="336"/>
      <c r="K571" s="336"/>
      <c r="L571" s="336"/>
      <c r="M571" s="336"/>
      <c r="N571" s="336"/>
      <c r="O571" s="336"/>
      <c r="P571" s="336"/>
    </row>
    <row r="572" ht="15.75" customHeight="1">
      <c r="A572" s="336"/>
      <c r="B572" s="337"/>
      <c r="C572" s="337"/>
      <c r="D572" s="337"/>
      <c r="E572" s="337"/>
      <c r="F572" s="337"/>
      <c r="G572" s="336"/>
      <c r="H572" s="336"/>
      <c r="I572" s="336"/>
      <c r="J572" s="336"/>
      <c r="K572" s="336"/>
      <c r="L572" s="336"/>
      <c r="M572" s="336"/>
      <c r="N572" s="336"/>
      <c r="O572" s="336"/>
      <c r="P572" s="336"/>
    </row>
    <row r="573" ht="15.75" customHeight="1">
      <c r="A573" s="336"/>
      <c r="B573" s="337"/>
      <c r="C573" s="337"/>
      <c r="D573" s="337"/>
      <c r="E573" s="337"/>
      <c r="F573" s="337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</row>
    <row r="574" ht="15.75" customHeight="1">
      <c r="A574" s="336"/>
      <c r="B574" s="337"/>
      <c r="C574" s="337"/>
      <c r="D574" s="337"/>
      <c r="E574" s="337"/>
      <c r="F574" s="337"/>
      <c r="G574" s="336"/>
      <c r="H574" s="336"/>
      <c r="I574" s="336"/>
      <c r="J574" s="336"/>
      <c r="K574" s="336"/>
      <c r="L574" s="336"/>
      <c r="M574" s="336"/>
      <c r="N574" s="336"/>
      <c r="O574" s="336"/>
      <c r="P574" s="336"/>
    </row>
    <row r="575" ht="15.75" customHeight="1">
      <c r="A575" s="336"/>
      <c r="B575" s="337"/>
      <c r="C575" s="337"/>
      <c r="D575" s="337"/>
      <c r="E575" s="337"/>
      <c r="F575" s="337"/>
      <c r="G575" s="336"/>
      <c r="H575" s="336"/>
      <c r="I575" s="336"/>
      <c r="J575" s="336"/>
      <c r="K575" s="336"/>
      <c r="L575" s="336"/>
      <c r="M575" s="336"/>
      <c r="N575" s="336"/>
      <c r="O575" s="336"/>
      <c r="P575" s="336"/>
    </row>
    <row r="576" ht="15.75" customHeight="1">
      <c r="A576" s="336"/>
      <c r="B576" s="337"/>
      <c r="C576" s="337"/>
      <c r="D576" s="337"/>
      <c r="E576" s="337"/>
      <c r="F576" s="337"/>
      <c r="G576" s="336"/>
      <c r="H576" s="336"/>
      <c r="I576" s="336"/>
      <c r="J576" s="336"/>
      <c r="K576" s="336"/>
      <c r="L576" s="336"/>
      <c r="M576" s="336"/>
      <c r="N576" s="336"/>
      <c r="O576" s="336"/>
      <c r="P576" s="336"/>
    </row>
    <row r="577" ht="15.75" customHeight="1">
      <c r="A577" s="336"/>
      <c r="B577" s="337"/>
      <c r="C577" s="337"/>
      <c r="D577" s="337"/>
      <c r="E577" s="337"/>
      <c r="F577" s="337"/>
      <c r="G577" s="336"/>
      <c r="H577" s="336"/>
      <c r="I577" s="336"/>
      <c r="J577" s="336"/>
      <c r="K577" s="336"/>
      <c r="L577" s="336"/>
      <c r="M577" s="336"/>
      <c r="N577" s="336"/>
      <c r="O577" s="336"/>
      <c r="P577" s="336"/>
    </row>
    <row r="578" ht="15.75" customHeight="1">
      <c r="A578" s="336"/>
      <c r="B578" s="337"/>
      <c r="C578" s="337"/>
      <c r="D578" s="337"/>
      <c r="E578" s="337"/>
      <c r="F578" s="337"/>
      <c r="G578" s="336"/>
      <c r="H578" s="336"/>
      <c r="I578" s="336"/>
      <c r="J578" s="336"/>
      <c r="K578" s="336"/>
      <c r="L578" s="336"/>
      <c r="M578" s="336"/>
      <c r="N578" s="336"/>
      <c r="O578" s="336"/>
      <c r="P578" s="336"/>
    </row>
    <row r="579" ht="15.75" customHeight="1">
      <c r="A579" s="336"/>
      <c r="B579" s="337"/>
      <c r="C579" s="337"/>
      <c r="D579" s="337"/>
      <c r="E579" s="337"/>
      <c r="F579" s="337"/>
      <c r="G579" s="336"/>
      <c r="H579" s="336"/>
      <c r="I579" s="336"/>
      <c r="J579" s="336"/>
      <c r="K579" s="336"/>
      <c r="L579" s="336"/>
      <c r="M579" s="336"/>
      <c r="N579" s="336"/>
      <c r="O579" s="336"/>
      <c r="P579" s="336"/>
    </row>
    <row r="580" ht="15.75" customHeight="1">
      <c r="A580" s="336"/>
      <c r="B580" s="337"/>
      <c r="C580" s="337"/>
      <c r="D580" s="337"/>
      <c r="E580" s="337"/>
      <c r="F580" s="337"/>
      <c r="G580" s="336"/>
      <c r="H580" s="336"/>
      <c r="I580" s="336"/>
      <c r="J580" s="336"/>
      <c r="K580" s="336"/>
      <c r="L580" s="336"/>
      <c r="M580" s="336"/>
      <c r="N580" s="336"/>
      <c r="O580" s="336"/>
      <c r="P580" s="336"/>
    </row>
    <row r="581" ht="15.75" customHeight="1">
      <c r="A581" s="336"/>
      <c r="B581" s="337"/>
      <c r="C581" s="337"/>
      <c r="D581" s="337"/>
      <c r="E581" s="337"/>
      <c r="F581" s="337"/>
      <c r="G581" s="336"/>
      <c r="H581" s="336"/>
      <c r="I581" s="336"/>
      <c r="J581" s="336"/>
      <c r="K581" s="336"/>
      <c r="L581" s="336"/>
      <c r="M581" s="336"/>
      <c r="N581" s="336"/>
      <c r="O581" s="336"/>
      <c r="P581" s="336"/>
    </row>
    <row r="582" ht="15.75" customHeight="1">
      <c r="A582" s="336"/>
      <c r="B582" s="337"/>
      <c r="C582" s="337"/>
      <c r="D582" s="337"/>
      <c r="E582" s="337"/>
      <c r="F582" s="337"/>
      <c r="G582" s="336"/>
      <c r="H582" s="336"/>
      <c r="I582" s="336"/>
      <c r="J582" s="336"/>
      <c r="K582" s="336"/>
      <c r="L582" s="336"/>
      <c r="M582" s="336"/>
      <c r="N582" s="336"/>
      <c r="O582" s="336"/>
      <c r="P582" s="336"/>
    </row>
    <row r="583" ht="15.75" customHeight="1">
      <c r="A583" s="336"/>
      <c r="B583" s="337"/>
      <c r="C583" s="337"/>
      <c r="D583" s="337"/>
      <c r="E583" s="337"/>
      <c r="F583" s="337"/>
      <c r="G583" s="336"/>
      <c r="H583" s="336"/>
      <c r="I583" s="336"/>
      <c r="J583" s="336"/>
      <c r="K583" s="336"/>
      <c r="L583" s="336"/>
      <c r="M583" s="336"/>
      <c r="N583" s="336"/>
      <c r="O583" s="336"/>
      <c r="P583" s="336"/>
    </row>
    <row r="584" ht="15.75" customHeight="1">
      <c r="A584" s="336"/>
      <c r="B584" s="337"/>
      <c r="C584" s="337"/>
      <c r="D584" s="337"/>
      <c r="E584" s="337"/>
      <c r="F584" s="337"/>
      <c r="G584" s="336"/>
      <c r="H584" s="336"/>
      <c r="I584" s="336"/>
      <c r="J584" s="336"/>
      <c r="K584" s="336"/>
      <c r="L584" s="336"/>
      <c r="M584" s="336"/>
      <c r="N584" s="336"/>
      <c r="O584" s="336"/>
      <c r="P584" s="336"/>
    </row>
    <row r="585" ht="15.75" customHeight="1">
      <c r="A585" s="336"/>
      <c r="B585" s="337"/>
      <c r="C585" s="337"/>
      <c r="D585" s="337"/>
      <c r="E585" s="337"/>
      <c r="F585" s="337"/>
      <c r="G585" s="336"/>
      <c r="H585" s="336"/>
      <c r="I585" s="336"/>
      <c r="J585" s="336"/>
      <c r="K585" s="336"/>
      <c r="L585" s="336"/>
      <c r="M585" s="336"/>
      <c r="N585" s="336"/>
      <c r="O585" s="336"/>
      <c r="P585" s="336"/>
    </row>
    <row r="586" ht="15.75" customHeight="1">
      <c r="A586" s="336"/>
      <c r="B586" s="337"/>
      <c r="C586" s="337"/>
      <c r="D586" s="337"/>
      <c r="E586" s="337"/>
      <c r="F586" s="337"/>
      <c r="G586" s="336"/>
      <c r="H586" s="336"/>
      <c r="I586" s="336"/>
      <c r="J586" s="336"/>
      <c r="K586" s="336"/>
      <c r="L586" s="336"/>
      <c r="M586" s="336"/>
      <c r="N586" s="336"/>
      <c r="O586" s="336"/>
      <c r="P586" s="336"/>
    </row>
    <row r="587" ht="15.75" customHeight="1">
      <c r="A587" s="336"/>
      <c r="B587" s="337"/>
      <c r="C587" s="337"/>
      <c r="D587" s="337"/>
      <c r="E587" s="337"/>
      <c r="F587" s="337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</row>
    <row r="588" ht="15.75" customHeight="1">
      <c r="A588" s="336"/>
      <c r="B588" s="337"/>
      <c r="C588" s="337"/>
      <c r="D588" s="337"/>
      <c r="E588" s="337"/>
      <c r="F588" s="337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</row>
    <row r="589" ht="15.75" customHeight="1">
      <c r="A589" s="336"/>
      <c r="B589" s="337"/>
      <c r="C589" s="337"/>
      <c r="D589" s="337"/>
      <c r="E589" s="337"/>
      <c r="F589" s="337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</row>
    <row r="590" ht="15.75" customHeight="1">
      <c r="A590" s="336"/>
      <c r="B590" s="337"/>
      <c r="C590" s="337"/>
      <c r="D590" s="337"/>
      <c r="E590" s="337"/>
      <c r="F590" s="337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</row>
    <row r="591" ht="15.75" customHeight="1">
      <c r="A591" s="336"/>
      <c r="B591" s="337"/>
      <c r="C591" s="337"/>
      <c r="D591" s="337"/>
      <c r="E591" s="337"/>
      <c r="F591" s="337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</row>
    <row r="592" ht="15.75" customHeight="1">
      <c r="A592" s="336"/>
      <c r="B592" s="337"/>
      <c r="C592" s="337"/>
      <c r="D592" s="337"/>
      <c r="E592" s="337"/>
      <c r="F592" s="337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</row>
    <row r="593" ht="15.75" customHeight="1">
      <c r="A593" s="336"/>
      <c r="B593" s="337"/>
      <c r="C593" s="337"/>
      <c r="D593" s="337"/>
      <c r="E593" s="337"/>
      <c r="F593" s="337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</row>
    <row r="594" ht="15.75" customHeight="1">
      <c r="A594" s="336"/>
      <c r="B594" s="337"/>
      <c r="C594" s="337"/>
      <c r="D594" s="337"/>
      <c r="E594" s="337"/>
      <c r="F594" s="337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</row>
    <row r="595" ht="15.75" customHeight="1">
      <c r="A595" s="336"/>
      <c r="B595" s="337"/>
      <c r="C595" s="337"/>
      <c r="D595" s="337"/>
      <c r="E595" s="337"/>
      <c r="F595" s="337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</row>
    <row r="596" ht="15.75" customHeight="1">
      <c r="A596" s="336"/>
      <c r="B596" s="337"/>
      <c r="C596" s="337"/>
      <c r="D596" s="337"/>
      <c r="E596" s="337"/>
      <c r="F596" s="337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</row>
    <row r="597" ht="15.75" customHeight="1">
      <c r="A597" s="336"/>
      <c r="B597" s="337"/>
      <c r="C597" s="337"/>
      <c r="D597" s="337"/>
      <c r="E597" s="337"/>
      <c r="F597" s="337"/>
      <c r="G597" s="336"/>
      <c r="H597" s="336"/>
      <c r="I597" s="336"/>
      <c r="J597" s="336"/>
      <c r="K597" s="336"/>
      <c r="L597" s="336"/>
      <c r="M597" s="336"/>
      <c r="N597" s="336"/>
      <c r="O597" s="336"/>
      <c r="P597" s="336"/>
    </row>
    <row r="598" ht="15.75" customHeight="1">
      <c r="A598" s="336"/>
      <c r="B598" s="337"/>
      <c r="C598" s="337"/>
      <c r="D598" s="337"/>
      <c r="E598" s="337"/>
      <c r="F598" s="337"/>
      <c r="G598" s="336"/>
      <c r="H598" s="336"/>
      <c r="I598" s="336"/>
      <c r="J598" s="336"/>
      <c r="K598" s="336"/>
      <c r="L598" s="336"/>
      <c r="M598" s="336"/>
      <c r="N598" s="336"/>
      <c r="O598" s="336"/>
      <c r="P598" s="336"/>
    </row>
    <row r="599" ht="15.75" customHeight="1">
      <c r="A599" s="336"/>
      <c r="B599" s="337"/>
      <c r="C599" s="337"/>
      <c r="D599" s="337"/>
      <c r="E599" s="337"/>
      <c r="F599" s="337"/>
      <c r="G599" s="336"/>
      <c r="H599" s="336"/>
      <c r="I599" s="336"/>
      <c r="J599" s="336"/>
      <c r="K599" s="336"/>
      <c r="L599" s="336"/>
      <c r="M599" s="336"/>
      <c r="N599" s="336"/>
      <c r="O599" s="336"/>
      <c r="P599" s="336"/>
    </row>
    <row r="600" ht="15.75" customHeight="1">
      <c r="A600" s="336"/>
      <c r="B600" s="337"/>
      <c r="C600" s="337"/>
      <c r="D600" s="337"/>
      <c r="E600" s="337"/>
      <c r="F600" s="337"/>
      <c r="G600" s="336"/>
      <c r="H600" s="336"/>
      <c r="I600" s="336"/>
      <c r="J600" s="336"/>
      <c r="K600" s="336"/>
      <c r="L600" s="336"/>
      <c r="M600" s="336"/>
      <c r="N600" s="336"/>
      <c r="O600" s="336"/>
      <c r="P600" s="336"/>
    </row>
    <row r="601" ht="15.75" customHeight="1">
      <c r="A601" s="336"/>
      <c r="B601" s="337"/>
      <c r="C601" s="337"/>
      <c r="D601" s="337"/>
      <c r="E601" s="337"/>
      <c r="F601" s="337"/>
      <c r="G601" s="336"/>
      <c r="H601" s="336"/>
      <c r="I601" s="336"/>
      <c r="J601" s="336"/>
      <c r="K601" s="336"/>
      <c r="L601" s="336"/>
      <c r="M601" s="336"/>
      <c r="N601" s="336"/>
      <c r="O601" s="336"/>
      <c r="P601" s="336"/>
    </row>
    <row r="602" ht="15.75" customHeight="1">
      <c r="A602" s="336"/>
      <c r="B602" s="337"/>
      <c r="C602" s="337"/>
      <c r="D602" s="337"/>
      <c r="E602" s="337"/>
      <c r="F602" s="337"/>
      <c r="G602" s="336"/>
      <c r="H602" s="336"/>
      <c r="I602" s="336"/>
      <c r="J602" s="336"/>
      <c r="K602" s="336"/>
      <c r="L602" s="336"/>
      <c r="M602" s="336"/>
      <c r="N602" s="336"/>
      <c r="O602" s="336"/>
      <c r="P602" s="336"/>
    </row>
    <row r="603" ht="15.75" customHeight="1">
      <c r="A603" s="336"/>
      <c r="B603" s="337"/>
      <c r="C603" s="337"/>
      <c r="D603" s="337"/>
      <c r="E603" s="337"/>
      <c r="F603" s="337"/>
      <c r="G603" s="336"/>
      <c r="H603" s="336"/>
      <c r="I603" s="336"/>
      <c r="J603" s="336"/>
      <c r="K603" s="336"/>
      <c r="L603" s="336"/>
      <c r="M603" s="336"/>
      <c r="N603" s="336"/>
      <c r="O603" s="336"/>
      <c r="P603" s="336"/>
    </row>
    <row r="604" ht="15.75" customHeight="1">
      <c r="A604" s="336"/>
      <c r="B604" s="337"/>
      <c r="C604" s="337"/>
      <c r="D604" s="337"/>
      <c r="E604" s="337"/>
      <c r="F604" s="337"/>
      <c r="G604" s="336"/>
      <c r="H604" s="336"/>
      <c r="I604" s="336"/>
      <c r="J604" s="336"/>
      <c r="K604" s="336"/>
      <c r="L604" s="336"/>
      <c r="M604" s="336"/>
      <c r="N604" s="336"/>
      <c r="O604" s="336"/>
      <c r="P604" s="336"/>
    </row>
    <row r="605" ht="15.75" customHeight="1">
      <c r="A605" s="336"/>
      <c r="B605" s="337"/>
      <c r="C605" s="337"/>
      <c r="D605" s="337"/>
      <c r="E605" s="337"/>
      <c r="F605" s="337"/>
      <c r="G605" s="336"/>
      <c r="H605" s="336"/>
      <c r="I605" s="336"/>
      <c r="J605" s="336"/>
      <c r="K605" s="336"/>
      <c r="L605" s="336"/>
      <c r="M605" s="336"/>
      <c r="N605" s="336"/>
      <c r="O605" s="336"/>
      <c r="P605" s="336"/>
    </row>
    <row r="606" ht="15.75" customHeight="1">
      <c r="A606" s="336"/>
      <c r="B606" s="337"/>
      <c r="C606" s="337"/>
      <c r="D606" s="337"/>
      <c r="E606" s="337"/>
      <c r="F606" s="337"/>
      <c r="G606" s="336"/>
      <c r="H606" s="336"/>
      <c r="I606" s="336"/>
      <c r="J606" s="336"/>
      <c r="K606" s="336"/>
      <c r="L606" s="336"/>
      <c r="M606" s="336"/>
      <c r="N606" s="336"/>
      <c r="O606" s="336"/>
      <c r="P606" s="336"/>
    </row>
    <row r="607" ht="15.75" customHeight="1">
      <c r="A607" s="336"/>
      <c r="B607" s="337"/>
      <c r="C607" s="337"/>
      <c r="D607" s="337"/>
      <c r="E607" s="337"/>
      <c r="F607" s="337"/>
      <c r="G607" s="336"/>
      <c r="H607" s="336"/>
      <c r="I607" s="336"/>
      <c r="J607" s="336"/>
      <c r="K607" s="336"/>
      <c r="L607" s="336"/>
      <c r="M607" s="336"/>
      <c r="N607" s="336"/>
      <c r="O607" s="336"/>
      <c r="P607" s="336"/>
    </row>
    <row r="608" ht="15.75" customHeight="1">
      <c r="A608" s="336"/>
      <c r="B608" s="337"/>
      <c r="C608" s="337"/>
      <c r="D608" s="337"/>
      <c r="E608" s="337"/>
      <c r="F608" s="337"/>
      <c r="G608" s="336"/>
      <c r="H608" s="336"/>
      <c r="I608" s="336"/>
      <c r="J608" s="336"/>
      <c r="K608" s="336"/>
      <c r="L608" s="336"/>
      <c r="M608" s="336"/>
      <c r="N608" s="336"/>
      <c r="O608" s="336"/>
      <c r="P608" s="336"/>
    </row>
    <row r="609" ht="15.75" customHeight="1">
      <c r="A609" s="336"/>
      <c r="B609" s="337"/>
      <c r="C609" s="337"/>
      <c r="D609" s="337"/>
      <c r="E609" s="337"/>
      <c r="F609" s="337"/>
      <c r="G609" s="336"/>
      <c r="H609" s="336"/>
      <c r="I609" s="336"/>
      <c r="J609" s="336"/>
      <c r="K609" s="336"/>
      <c r="L609" s="336"/>
      <c r="M609" s="336"/>
      <c r="N609" s="336"/>
      <c r="O609" s="336"/>
      <c r="P609" s="336"/>
    </row>
    <row r="610" ht="15.75" customHeight="1">
      <c r="A610" s="336"/>
      <c r="B610" s="337"/>
      <c r="C610" s="337"/>
      <c r="D610" s="337"/>
      <c r="E610" s="337"/>
      <c r="F610" s="337"/>
      <c r="G610" s="336"/>
      <c r="H610" s="336"/>
      <c r="I610" s="336"/>
      <c r="J610" s="336"/>
      <c r="K610" s="336"/>
      <c r="L610" s="336"/>
      <c r="M610" s="336"/>
      <c r="N610" s="336"/>
      <c r="O610" s="336"/>
      <c r="P610" s="336"/>
    </row>
    <row r="611" ht="15.75" customHeight="1">
      <c r="A611" s="336"/>
      <c r="B611" s="337"/>
      <c r="C611" s="337"/>
      <c r="D611" s="337"/>
      <c r="E611" s="337"/>
      <c r="F611" s="337"/>
      <c r="G611" s="336"/>
      <c r="H611" s="336"/>
      <c r="I611" s="336"/>
      <c r="J611" s="336"/>
      <c r="K611" s="336"/>
      <c r="L611" s="336"/>
      <c r="M611" s="336"/>
      <c r="N611" s="336"/>
      <c r="O611" s="336"/>
      <c r="P611" s="336"/>
    </row>
    <row r="612" ht="15.75" customHeight="1">
      <c r="A612" s="336"/>
      <c r="B612" s="337"/>
      <c r="C612" s="337"/>
      <c r="D612" s="337"/>
      <c r="E612" s="337"/>
      <c r="F612" s="337"/>
      <c r="G612" s="336"/>
      <c r="H612" s="336"/>
      <c r="I612" s="336"/>
      <c r="J612" s="336"/>
      <c r="K612" s="336"/>
      <c r="L612" s="336"/>
      <c r="M612" s="336"/>
      <c r="N612" s="336"/>
      <c r="O612" s="336"/>
      <c r="P612" s="336"/>
    </row>
    <row r="613" ht="15.75" customHeight="1">
      <c r="A613" s="336"/>
      <c r="B613" s="337"/>
      <c r="C613" s="337"/>
      <c r="D613" s="337"/>
      <c r="E613" s="337"/>
      <c r="F613" s="337"/>
      <c r="G613" s="336"/>
      <c r="H613" s="336"/>
      <c r="I613" s="336"/>
      <c r="J613" s="336"/>
      <c r="K613" s="336"/>
      <c r="L613" s="336"/>
      <c r="M613" s="336"/>
      <c r="N613" s="336"/>
      <c r="O613" s="336"/>
      <c r="P613" s="336"/>
    </row>
    <row r="614" ht="15.75" customHeight="1">
      <c r="A614" s="336"/>
      <c r="B614" s="337"/>
      <c r="C614" s="337"/>
      <c r="D614" s="337"/>
      <c r="E614" s="337"/>
      <c r="F614" s="337"/>
      <c r="G614" s="336"/>
      <c r="H614" s="336"/>
      <c r="I614" s="336"/>
      <c r="J614" s="336"/>
      <c r="K614" s="336"/>
      <c r="L614" s="336"/>
      <c r="M614" s="336"/>
      <c r="N614" s="336"/>
      <c r="O614" s="336"/>
      <c r="P614" s="336"/>
    </row>
    <row r="615" ht="15.75" customHeight="1">
      <c r="A615" s="336"/>
      <c r="B615" s="337"/>
      <c r="C615" s="337"/>
      <c r="D615" s="337"/>
      <c r="E615" s="337"/>
      <c r="F615" s="337"/>
      <c r="G615" s="336"/>
      <c r="H615" s="336"/>
      <c r="I615" s="336"/>
      <c r="J615" s="336"/>
      <c r="K615" s="336"/>
      <c r="L615" s="336"/>
      <c r="M615" s="336"/>
      <c r="N615" s="336"/>
      <c r="O615" s="336"/>
      <c r="P615" s="336"/>
    </row>
    <row r="616" ht="15.75" customHeight="1">
      <c r="A616" s="336"/>
      <c r="B616" s="337"/>
      <c r="C616" s="337"/>
      <c r="D616" s="337"/>
      <c r="E616" s="337"/>
      <c r="F616" s="337"/>
      <c r="G616" s="336"/>
      <c r="H616" s="336"/>
      <c r="I616" s="336"/>
      <c r="J616" s="336"/>
      <c r="K616" s="336"/>
      <c r="L616" s="336"/>
      <c r="M616" s="336"/>
      <c r="N616" s="336"/>
      <c r="O616" s="336"/>
      <c r="P616" s="336"/>
    </row>
    <row r="617" ht="15.75" customHeight="1">
      <c r="A617" s="336"/>
      <c r="B617" s="337"/>
      <c r="C617" s="337"/>
      <c r="D617" s="337"/>
      <c r="E617" s="337"/>
      <c r="F617" s="337"/>
      <c r="G617" s="336"/>
      <c r="H617" s="336"/>
      <c r="I617" s="336"/>
      <c r="J617" s="336"/>
      <c r="K617" s="336"/>
      <c r="L617" s="336"/>
      <c r="M617" s="336"/>
      <c r="N617" s="336"/>
      <c r="O617" s="336"/>
      <c r="P617" s="336"/>
    </row>
    <row r="618" ht="15.75" customHeight="1">
      <c r="A618" s="336"/>
      <c r="B618" s="337"/>
      <c r="C618" s="337"/>
      <c r="D618" s="337"/>
      <c r="E618" s="337"/>
      <c r="F618" s="337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</row>
    <row r="619" ht="15.75" customHeight="1">
      <c r="A619" s="336"/>
      <c r="B619" s="337"/>
      <c r="C619" s="337"/>
      <c r="D619" s="337"/>
      <c r="E619" s="337"/>
      <c r="F619" s="337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</row>
    <row r="620" ht="15.75" customHeight="1">
      <c r="A620" s="336"/>
      <c r="B620" s="337"/>
      <c r="C620" s="337"/>
      <c r="D620" s="337"/>
      <c r="E620" s="337"/>
      <c r="F620" s="337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</row>
    <row r="621" ht="15.75" customHeight="1">
      <c r="A621" s="336"/>
      <c r="B621" s="337"/>
      <c r="C621" s="337"/>
      <c r="D621" s="337"/>
      <c r="E621" s="337"/>
      <c r="F621" s="337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</row>
    <row r="622" ht="15.75" customHeight="1">
      <c r="A622" s="336"/>
      <c r="B622" s="337"/>
      <c r="C622" s="337"/>
      <c r="D622" s="337"/>
      <c r="E622" s="337"/>
      <c r="F622" s="337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</row>
    <row r="623" ht="15.75" customHeight="1">
      <c r="A623" s="336"/>
      <c r="B623" s="337"/>
      <c r="C623" s="337"/>
      <c r="D623" s="337"/>
      <c r="E623" s="337"/>
      <c r="F623" s="337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</row>
    <row r="624" ht="15.75" customHeight="1">
      <c r="A624" s="336"/>
      <c r="B624" s="337"/>
      <c r="C624" s="337"/>
      <c r="D624" s="337"/>
      <c r="E624" s="337"/>
      <c r="F624" s="337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</row>
    <row r="625" ht="15.75" customHeight="1">
      <c r="A625" s="336"/>
      <c r="B625" s="337"/>
      <c r="C625" s="337"/>
      <c r="D625" s="337"/>
      <c r="E625" s="337"/>
      <c r="F625" s="337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</row>
    <row r="626" ht="15.75" customHeight="1">
      <c r="A626" s="336"/>
      <c r="B626" s="337"/>
      <c r="C626" s="337"/>
      <c r="D626" s="337"/>
      <c r="E626" s="337"/>
      <c r="F626" s="337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</row>
    <row r="627" ht="15.75" customHeight="1">
      <c r="A627" s="336"/>
      <c r="B627" s="337"/>
      <c r="C627" s="337"/>
      <c r="D627" s="337"/>
      <c r="E627" s="337"/>
      <c r="F627" s="337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</row>
    <row r="628" ht="15.75" customHeight="1">
      <c r="A628" s="336"/>
      <c r="B628" s="337"/>
      <c r="C628" s="337"/>
      <c r="D628" s="337"/>
      <c r="E628" s="337"/>
      <c r="F628" s="337"/>
      <c r="G628" s="336"/>
      <c r="H628" s="336"/>
      <c r="I628" s="336"/>
      <c r="J628" s="336"/>
      <c r="K628" s="336"/>
      <c r="L628" s="336"/>
      <c r="M628" s="336"/>
      <c r="N628" s="336"/>
      <c r="O628" s="336"/>
      <c r="P628" s="336"/>
    </row>
    <row r="629" ht="15.75" customHeight="1">
      <c r="A629" s="336"/>
      <c r="B629" s="337"/>
      <c r="C629" s="337"/>
      <c r="D629" s="337"/>
      <c r="E629" s="337"/>
      <c r="F629" s="337"/>
      <c r="G629" s="336"/>
      <c r="H629" s="336"/>
      <c r="I629" s="336"/>
      <c r="J629" s="336"/>
      <c r="K629" s="336"/>
      <c r="L629" s="336"/>
      <c r="M629" s="336"/>
      <c r="N629" s="336"/>
      <c r="O629" s="336"/>
      <c r="P629" s="336"/>
    </row>
    <row r="630" ht="15.75" customHeight="1">
      <c r="A630" s="336"/>
      <c r="B630" s="337"/>
      <c r="C630" s="337"/>
      <c r="D630" s="337"/>
      <c r="E630" s="337"/>
      <c r="F630" s="337"/>
      <c r="G630" s="336"/>
      <c r="H630" s="336"/>
      <c r="I630" s="336"/>
      <c r="J630" s="336"/>
      <c r="K630" s="336"/>
      <c r="L630" s="336"/>
      <c r="M630" s="336"/>
      <c r="N630" s="336"/>
      <c r="O630" s="336"/>
      <c r="P630" s="336"/>
    </row>
    <row r="631" ht="15.75" customHeight="1">
      <c r="A631" s="336"/>
      <c r="B631" s="337"/>
      <c r="C631" s="337"/>
      <c r="D631" s="337"/>
      <c r="E631" s="337"/>
      <c r="F631" s="337"/>
      <c r="G631" s="336"/>
      <c r="H631" s="336"/>
      <c r="I631" s="336"/>
      <c r="J631" s="336"/>
      <c r="K631" s="336"/>
      <c r="L631" s="336"/>
      <c r="M631" s="336"/>
      <c r="N631" s="336"/>
      <c r="O631" s="336"/>
      <c r="P631" s="336"/>
    </row>
    <row r="632" ht="15.75" customHeight="1">
      <c r="A632" s="336"/>
      <c r="B632" s="337"/>
      <c r="C632" s="337"/>
      <c r="D632" s="337"/>
      <c r="E632" s="337"/>
      <c r="F632" s="337"/>
      <c r="G632" s="336"/>
      <c r="H632" s="336"/>
      <c r="I632" s="336"/>
      <c r="J632" s="336"/>
      <c r="K632" s="336"/>
      <c r="L632" s="336"/>
      <c r="M632" s="336"/>
      <c r="N632" s="336"/>
      <c r="O632" s="336"/>
      <c r="P632" s="336"/>
    </row>
    <row r="633" ht="15.75" customHeight="1">
      <c r="A633" s="336"/>
      <c r="B633" s="337"/>
      <c r="C633" s="337"/>
      <c r="D633" s="337"/>
      <c r="E633" s="337"/>
      <c r="F633" s="337"/>
      <c r="G633" s="336"/>
      <c r="H633" s="336"/>
      <c r="I633" s="336"/>
      <c r="J633" s="336"/>
      <c r="K633" s="336"/>
      <c r="L633" s="336"/>
      <c r="M633" s="336"/>
      <c r="N633" s="336"/>
      <c r="O633" s="336"/>
      <c r="P633" s="336"/>
    </row>
    <row r="634" ht="15.75" customHeight="1">
      <c r="A634" s="336"/>
      <c r="B634" s="337"/>
      <c r="C634" s="337"/>
      <c r="D634" s="337"/>
      <c r="E634" s="337"/>
      <c r="F634" s="337"/>
      <c r="G634" s="336"/>
      <c r="H634" s="336"/>
      <c r="I634" s="336"/>
      <c r="J634" s="336"/>
      <c r="K634" s="336"/>
      <c r="L634" s="336"/>
      <c r="M634" s="336"/>
      <c r="N634" s="336"/>
      <c r="O634" s="336"/>
      <c r="P634" s="336"/>
    </row>
    <row r="635" ht="15.75" customHeight="1">
      <c r="A635" s="336"/>
      <c r="B635" s="337"/>
      <c r="C635" s="337"/>
      <c r="D635" s="337"/>
      <c r="E635" s="337"/>
      <c r="F635" s="337"/>
      <c r="G635" s="336"/>
      <c r="H635" s="336"/>
      <c r="I635" s="336"/>
      <c r="J635" s="336"/>
      <c r="K635" s="336"/>
      <c r="L635" s="336"/>
      <c r="M635" s="336"/>
      <c r="N635" s="336"/>
      <c r="O635" s="336"/>
      <c r="P635" s="336"/>
    </row>
    <row r="636" ht="15.75" customHeight="1">
      <c r="A636" s="336"/>
      <c r="B636" s="337"/>
      <c r="C636" s="337"/>
      <c r="D636" s="337"/>
      <c r="E636" s="337"/>
      <c r="F636" s="337"/>
      <c r="G636" s="336"/>
      <c r="H636" s="336"/>
      <c r="I636" s="336"/>
      <c r="J636" s="336"/>
      <c r="K636" s="336"/>
      <c r="L636" s="336"/>
      <c r="M636" s="336"/>
      <c r="N636" s="336"/>
      <c r="O636" s="336"/>
      <c r="P636" s="336"/>
    </row>
    <row r="637" ht="15.75" customHeight="1">
      <c r="A637" s="336"/>
      <c r="B637" s="337"/>
      <c r="C637" s="337"/>
      <c r="D637" s="337"/>
      <c r="E637" s="337"/>
      <c r="F637" s="337"/>
      <c r="G637" s="336"/>
      <c r="H637" s="336"/>
      <c r="I637" s="336"/>
      <c r="J637" s="336"/>
      <c r="K637" s="336"/>
      <c r="L637" s="336"/>
      <c r="M637" s="336"/>
      <c r="N637" s="336"/>
      <c r="O637" s="336"/>
      <c r="P637" s="336"/>
    </row>
    <row r="638" ht="15.75" customHeight="1">
      <c r="A638" s="336"/>
      <c r="B638" s="337"/>
      <c r="C638" s="337"/>
      <c r="D638" s="337"/>
      <c r="E638" s="337"/>
      <c r="F638" s="337"/>
      <c r="G638" s="336"/>
      <c r="H638" s="336"/>
      <c r="I638" s="336"/>
      <c r="J638" s="336"/>
      <c r="K638" s="336"/>
      <c r="L638" s="336"/>
      <c r="M638" s="336"/>
      <c r="N638" s="336"/>
      <c r="O638" s="336"/>
      <c r="P638" s="336"/>
    </row>
    <row r="639" ht="15.75" customHeight="1">
      <c r="A639" s="336"/>
      <c r="B639" s="337"/>
      <c r="C639" s="337"/>
      <c r="D639" s="337"/>
      <c r="E639" s="337"/>
      <c r="F639" s="337"/>
      <c r="G639" s="336"/>
      <c r="H639" s="336"/>
      <c r="I639" s="336"/>
      <c r="J639" s="336"/>
      <c r="K639" s="336"/>
      <c r="L639" s="336"/>
      <c r="M639" s="336"/>
      <c r="N639" s="336"/>
      <c r="O639" s="336"/>
      <c r="P639" s="336"/>
    </row>
    <row r="640" ht="15.75" customHeight="1">
      <c r="A640" s="336"/>
      <c r="B640" s="337"/>
      <c r="C640" s="337"/>
      <c r="D640" s="337"/>
      <c r="E640" s="337"/>
      <c r="F640" s="337"/>
      <c r="G640" s="336"/>
      <c r="H640" s="336"/>
      <c r="I640" s="336"/>
      <c r="J640" s="336"/>
      <c r="K640" s="336"/>
      <c r="L640" s="336"/>
      <c r="M640" s="336"/>
      <c r="N640" s="336"/>
      <c r="O640" s="336"/>
      <c r="P640" s="336"/>
    </row>
    <row r="641" ht="15.75" customHeight="1">
      <c r="A641" s="336"/>
      <c r="B641" s="337"/>
      <c r="C641" s="337"/>
      <c r="D641" s="337"/>
      <c r="E641" s="337"/>
      <c r="F641" s="337"/>
      <c r="G641" s="336"/>
      <c r="H641" s="336"/>
      <c r="I641" s="336"/>
      <c r="J641" s="336"/>
      <c r="K641" s="336"/>
      <c r="L641" s="336"/>
      <c r="M641" s="336"/>
      <c r="N641" s="336"/>
      <c r="O641" s="336"/>
      <c r="P641" s="336"/>
    </row>
    <row r="642" ht="15.75" customHeight="1">
      <c r="A642" s="336"/>
      <c r="B642" s="337"/>
      <c r="C642" s="337"/>
      <c r="D642" s="337"/>
      <c r="E642" s="337"/>
      <c r="F642" s="337"/>
      <c r="G642" s="336"/>
      <c r="H642" s="336"/>
      <c r="I642" s="336"/>
      <c r="J642" s="336"/>
      <c r="K642" s="336"/>
      <c r="L642" s="336"/>
      <c r="M642" s="336"/>
      <c r="N642" s="336"/>
      <c r="O642" s="336"/>
      <c r="P642" s="336"/>
    </row>
    <row r="643" ht="15.75" customHeight="1">
      <c r="A643" s="336"/>
      <c r="B643" s="337"/>
      <c r="C643" s="337"/>
      <c r="D643" s="337"/>
      <c r="E643" s="337"/>
      <c r="F643" s="337"/>
      <c r="G643" s="336"/>
      <c r="H643" s="336"/>
      <c r="I643" s="336"/>
      <c r="J643" s="336"/>
      <c r="K643" s="336"/>
      <c r="L643" s="336"/>
      <c r="M643" s="336"/>
      <c r="N643" s="336"/>
      <c r="O643" s="336"/>
      <c r="P643" s="336"/>
    </row>
    <row r="644" ht="15.75" customHeight="1">
      <c r="A644" s="336"/>
      <c r="B644" s="337"/>
      <c r="C644" s="337"/>
      <c r="D644" s="337"/>
      <c r="E644" s="337"/>
      <c r="F644" s="337"/>
      <c r="G644" s="336"/>
      <c r="H644" s="336"/>
      <c r="I644" s="336"/>
      <c r="J644" s="336"/>
      <c r="K644" s="336"/>
      <c r="L644" s="336"/>
      <c r="M644" s="336"/>
      <c r="N644" s="336"/>
      <c r="O644" s="336"/>
      <c r="P644" s="336"/>
    </row>
    <row r="645" ht="15.75" customHeight="1">
      <c r="A645" s="336"/>
      <c r="B645" s="337"/>
      <c r="C645" s="337"/>
      <c r="D645" s="337"/>
      <c r="E645" s="337"/>
      <c r="F645" s="337"/>
      <c r="G645" s="336"/>
      <c r="H645" s="336"/>
      <c r="I645" s="336"/>
      <c r="J645" s="336"/>
      <c r="K645" s="336"/>
      <c r="L645" s="336"/>
      <c r="M645" s="336"/>
      <c r="N645" s="336"/>
      <c r="O645" s="336"/>
      <c r="P645" s="336"/>
    </row>
    <row r="646" ht="15.75" customHeight="1">
      <c r="A646" s="336"/>
      <c r="B646" s="337"/>
      <c r="C646" s="337"/>
      <c r="D646" s="337"/>
      <c r="E646" s="337"/>
      <c r="F646" s="337"/>
      <c r="G646" s="336"/>
      <c r="H646" s="336"/>
      <c r="I646" s="336"/>
      <c r="J646" s="336"/>
      <c r="K646" s="336"/>
      <c r="L646" s="336"/>
      <c r="M646" s="336"/>
      <c r="N646" s="336"/>
      <c r="O646" s="336"/>
      <c r="P646" s="336"/>
    </row>
    <row r="647" ht="15.75" customHeight="1">
      <c r="A647" s="336"/>
      <c r="B647" s="337"/>
      <c r="C647" s="337"/>
      <c r="D647" s="337"/>
      <c r="E647" s="337"/>
      <c r="F647" s="337"/>
      <c r="G647" s="336"/>
      <c r="H647" s="336"/>
      <c r="I647" s="336"/>
      <c r="J647" s="336"/>
      <c r="K647" s="336"/>
      <c r="L647" s="336"/>
      <c r="M647" s="336"/>
      <c r="N647" s="336"/>
      <c r="O647" s="336"/>
      <c r="P647" s="336"/>
    </row>
    <row r="648" ht="15.75" customHeight="1">
      <c r="A648" s="336"/>
      <c r="B648" s="337"/>
      <c r="C648" s="337"/>
      <c r="D648" s="337"/>
      <c r="E648" s="337"/>
      <c r="F648" s="337"/>
      <c r="G648" s="336"/>
      <c r="H648" s="336"/>
      <c r="I648" s="336"/>
      <c r="J648" s="336"/>
      <c r="K648" s="336"/>
      <c r="L648" s="336"/>
      <c r="M648" s="336"/>
      <c r="N648" s="336"/>
      <c r="O648" s="336"/>
      <c r="P648" s="336"/>
    </row>
    <row r="649" ht="15.75" customHeight="1">
      <c r="A649" s="336"/>
      <c r="B649" s="337"/>
      <c r="C649" s="337"/>
      <c r="D649" s="337"/>
      <c r="E649" s="337"/>
      <c r="F649" s="337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</row>
    <row r="650" ht="15.75" customHeight="1">
      <c r="A650" s="336"/>
      <c r="B650" s="337"/>
      <c r="C650" s="337"/>
      <c r="D650" s="337"/>
      <c r="E650" s="337"/>
      <c r="F650" s="337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</row>
    <row r="651" ht="15.75" customHeight="1">
      <c r="A651" s="336"/>
      <c r="B651" s="337"/>
      <c r="C651" s="337"/>
      <c r="D651" s="337"/>
      <c r="E651" s="337"/>
      <c r="F651" s="337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</row>
    <row r="652" ht="15.75" customHeight="1">
      <c r="A652" s="336"/>
      <c r="B652" s="337"/>
      <c r="C652" s="337"/>
      <c r="D652" s="337"/>
      <c r="E652" s="337"/>
      <c r="F652" s="337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</row>
    <row r="653" ht="15.75" customHeight="1">
      <c r="A653" s="336"/>
      <c r="B653" s="337"/>
      <c r="C653" s="337"/>
      <c r="D653" s="337"/>
      <c r="E653" s="337"/>
      <c r="F653" s="337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</row>
    <row r="654" ht="15.75" customHeight="1">
      <c r="A654" s="336"/>
      <c r="B654" s="337"/>
      <c r="C654" s="337"/>
      <c r="D654" s="337"/>
      <c r="E654" s="337"/>
      <c r="F654" s="337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</row>
    <row r="655" ht="15.75" customHeight="1">
      <c r="A655" s="336"/>
      <c r="B655" s="337"/>
      <c r="C655" s="337"/>
      <c r="D655" s="337"/>
      <c r="E655" s="337"/>
      <c r="F655" s="337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</row>
    <row r="656" ht="15.75" customHeight="1">
      <c r="A656" s="336"/>
      <c r="B656" s="337"/>
      <c r="C656" s="337"/>
      <c r="D656" s="337"/>
      <c r="E656" s="337"/>
      <c r="F656" s="337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</row>
    <row r="657" ht="15.75" customHeight="1">
      <c r="A657" s="336"/>
      <c r="B657" s="337"/>
      <c r="C657" s="337"/>
      <c r="D657" s="337"/>
      <c r="E657" s="337"/>
      <c r="F657" s="337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</row>
    <row r="658" ht="15.75" customHeight="1">
      <c r="A658" s="336"/>
      <c r="B658" s="337"/>
      <c r="C658" s="337"/>
      <c r="D658" s="337"/>
      <c r="E658" s="337"/>
      <c r="F658" s="337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</row>
    <row r="659" ht="15.75" customHeight="1">
      <c r="A659" s="336"/>
      <c r="B659" s="337"/>
      <c r="C659" s="337"/>
      <c r="D659" s="337"/>
      <c r="E659" s="337"/>
      <c r="F659" s="337"/>
      <c r="G659" s="336"/>
      <c r="H659" s="336"/>
      <c r="I659" s="336"/>
      <c r="J659" s="336"/>
      <c r="K659" s="336"/>
      <c r="L659" s="336"/>
      <c r="M659" s="336"/>
      <c r="N659" s="336"/>
      <c r="O659" s="336"/>
      <c r="P659" s="336"/>
    </row>
    <row r="660" ht="15.75" customHeight="1">
      <c r="A660" s="336"/>
      <c r="B660" s="337"/>
      <c r="C660" s="337"/>
      <c r="D660" s="337"/>
      <c r="E660" s="337"/>
      <c r="F660" s="337"/>
      <c r="G660" s="336"/>
      <c r="H660" s="336"/>
      <c r="I660" s="336"/>
      <c r="J660" s="336"/>
      <c r="K660" s="336"/>
      <c r="L660" s="336"/>
      <c r="M660" s="336"/>
      <c r="N660" s="336"/>
      <c r="O660" s="336"/>
      <c r="P660" s="336"/>
    </row>
    <row r="661" ht="15.75" customHeight="1">
      <c r="A661" s="336"/>
      <c r="B661" s="337"/>
      <c r="C661" s="337"/>
      <c r="D661" s="337"/>
      <c r="E661" s="337"/>
      <c r="F661" s="337"/>
      <c r="G661" s="336"/>
      <c r="H661" s="336"/>
      <c r="I661" s="336"/>
      <c r="J661" s="336"/>
      <c r="K661" s="336"/>
      <c r="L661" s="336"/>
      <c r="M661" s="336"/>
      <c r="N661" s="336"/>
      <c r="O661" s="336"/>
      <c r="P661" s="336"/>
    </row>
    <row r="662" ht="15.75" customHeight="1">
      <c r="A662" s="336"/>
      <c r="B662" s="337"/>
      <c r="C662" s="337"/>
      <c r="D662" s="337"/>
      <c r="E662" s="337"/>
      <c r="F662" s="337"/>
      <c r="G662" s="336"/>
      <c r="H662" s="336"/>
      <c r="I662" s="336"/>
      <c r="J662" s="336"/>
      <c r="K662" s="336"/>
      <c r="L662" s="336"/>
      <c r="M662" s="336"/>
      <c r="N662" s="336"/>
      <c r="O662" s="336"/>
      <c r="P662" s="336"/>
    </row>
    <row r="663" ht="15.75" customHeight="1">
      <c r="A663" s="336"/>
      <c r="B663" s="337"/>
      <c r="C663" s="337"/>
      <c r="D663" s="337"/>
      <c r="E663" s="337"/>
      <c r="F663" s="337"/>
      <c r="G663" s="336"/>
      <c r="H663" s="336"/>
      <c r="I663" s="336"/>
      <c r="J663" s="336"/>
      <c r="K663" s="336"/>
      <c r="L663" s="336"/>
      <c r="M663" s="336"/>
      <c r="N663" s="336"/>
      <c r="O663" s="336"/>
      <c r="P663" s="336"/>
    </row>
    <row r="664" ht="15.75" customHeight="1">
      <c r="A664" s="336"/>
      <c r="B664" s="337"/>
      <c r="C664" s="337"/>
      <c r="D664" s="337"/>
      <c r="E664" s="337"/>
      <c r="F664" s="337"/>
      <c r="G664" s="336"/>
      <c r="H664" s="336"/>
      <c r="I664" s="336"/>
      <c r="J664" s="336"/>
      <c r="K664" s="336"/>
      <c r="L664" s="336"/>
      <c r="M664" s="336"/>
      <c r="N664" s="336"/>
      <c r="O664" s="336"/>
      <c r="P664" s="336"/>
    </row>
    <row r="665" ht="15.75" customHeight="1">
      <c r="A665" s="336"/>
      <c r="B665" s="337"/>
      <c r="C665" s="337"/>
      <c r="D665" s="337"/>
      <c r="E665" s="337"/>
      <c r="F665" s="337"/>
      <c r="G665" s="336"/>
      <c r="H665" s="336"/>
      <c r="I665" s="336"/>
      <c r="J665" s="336"/>
      <c r="K665" s="336"/>
      <c r="L665" s="336"/>
      <c r="M665" s="336"/>
      <c r="N665" s="336"/>
      <c r="O665" s="336"/>
      <c r="P665" s="336"/>
    </row>
    <row r="666" ht="15.75" customHeight="1">
      <c r="A666" s="336"/>
      <c r="B666" s="337"/>
      <c r="C666" s="337"/>
      <c r="D666" s="337"/>
      <c r="E666" s="337"/>
      <c r="F666" s="337"/>
      <c r="G666" s="336"/>
      <c r="H666" s="336"/>
      <c r="I666" s="336"/>
      <c r="J666" s="336"/>
      <c r="K666" s="336"/>
      <c r="L666" s="336"/>
      <c r="M666" s="336"/>
      <c r="N666" s="336"/>
      <c r="O666" s="336"/>
      <c r="P666" s="336"/>
    </row>
    <row r="667" ht="15.75" customHeight="1">
      <c r="A667" s="336"/>
      <c r="B667" s="337"/>
      <c r="C667" s="337"/>
      <c r="D667" s="337"/>
      <c r="E667" s="337"/>
      <c r="F667" s="337"/>
      <c r="G667" s="336"/>
      <c r="H667" s="336"/>
      <c r="I667" s="336"/>
      <c r="J667" s="336"/>
      <c r="K667" s="336"/>
      <c r="L667" s="336"/>
      <c r="M667" s="336"/>
      <c r="N667" s="336"/>
      <c r="O667" s="336"/>
      <c r="P667" s="336"/>
    </row>
    <row r="668" ht="15.75" customHeight="1">
      <c r="A668" s="336"/>
      <c r="B668" s="337"/>
      <c r="C668" s="337"/>
      <c r="D668" s="337"/>
      <c r="E668" s="337"/>
      <c r="F668" s="337"/>
      <c r="G668" s="336"/>
      <c r="H668" s="336"/>
      <c r="I668" s="336"/>
      <c r="J668" s="336"/>
      <c r="K668" s="336"/>
      <c r="L668" s="336"/>
      <c r="M668" s="336"/>
      <c r="N668" s="336"/>
      <c r="O668" s="336"/>
      <c r="P668" s="336"/>
    </row>
    <row r="669" ht="15.75" customHeight="1">
      <c r="A669" s="336"/>
      <c r="B669" s="337"/>
      <c r="C669" s="337"/>
      <c r="D669" s="337"/>
      <c r="E669" s="337"/>
      <c r="F669" s="337"/>
      <c r="G669" s="336"/>
      <c r="H669" s="336"/>
      <c r="I669" s="336"/>
      <c r="J669" s="336"/>
      <c r="K669" s="336"/>
      <c r="L669" s="336"/>
      <c r="M669" s="336"/>
      <c r="N669" s="336"/>
      <c r="O669" s="336"/>
      <c r="P669" s="336"/>
    </row>
    <row r="670" ht="15.75" customHeight="1">
      <c r="A670" s="336"/>
      <c r="B670" s="337"/>
      <c r="C670" s="337"/>
      <c r="D670" s="337"/>
      <c r="E670" s="337"/>
      <c r="F670" s="337"/>
      <c r="G670" s="336"/>
      <c r="H670" s="336"/>
      <c r="I670" s="336"/>
      <c r="J670" s="336"/>
      <c r="K670" s="336"/>
      <c r="L670" s="336"/>
      <c r="M670" s="336"/>
      <c r="N670" s="336"/>
      <c r="O670" s="336"/>
      <c r="P670" s="336"/>
    </row>
    <row r="671" ht="15.75" customHeight="1">
      <c r="A671" s="336"/>
      <c r="B671" s="337"/>
      <c r="C671" s="337"/>
      <c r="D671" s="337"/>
      <c r="E671" s="337"/>
      <c r="F671" s="337"/>
      <c r="G671" s="336"/>
      <c r="H671" s="336"/>
      <c r="I671" s="336"/>
      <c r="J671" s="336"/>
      <c r="K671" s="336"/>
      <c r="L671" s="336"/>
      <c r="M671" s="336"/>
      <c r="N671" s="336"/>
      <c r="O671" s="336"/>
      <c r="P671" s="336"/>
    </row>
    <row r="672" ht="15.75" customHeight="1">
      <c r="A672" s="336"/>
      <c r="B672" s="337"/>
      <c r="C672" s="337"/>
      <c r="D672" s="337"/>
      <c r="E672" s="337"/>
      <c r="F672" s="337"/>
      <c r="G672" s="336"/>
      <c r="H672" s="336"/>
      <c r="I672" s="336"/>
      <c r="J672" s="336"/>
      <c r="K672" s="336"/>
      <c r="L672" s="336"/>
      <c r="M672" s="336"/>
      <c r="N672" s="336"/>
      <c r="O672" s="336"/>
      <c r="P672" s="336"/>
    </row>
    <row r="673" ht="15.75" customHeight="1">
      <c r="A673" s="336"/>
      <c r="B673" s="337"/>
      <c r="C673" s="337"/>
      <c r="D673" s="337"/>
      <c r="E673" s="337"/>
      <c r="F673" s="337"/>
      <c r="G673" s="336"/>
      <c r="H673" s="336"/>
      <c r="I673" s="336"/>
      <c r="J673" s="336"/>
      <c r="K673" s="336"/>
      <c r="L673" s="336"/>
      <c r="M673" s="336"/>
      <c r="N673" s="336"/>
      <c r="O673" s="336"/>
      <c r="P673" s="336"/>
    </row>
    <row r="674" ht="15.75" customHeight="1">
      <c r="A674" s="336"/>
      <c r="B674" s="337"/>
      <c r="C674" s="337"/>
      <c r="D674" s="337"/>
      <c r="E674" s="337"/>
      <c r="F674" s="337"/>
      <c r="G674" s="336"/>
      <c r="H674" s="336"/>
      <c r="I674" s="336"/>
      <c r="J674" s="336"/>
      <c r="K674" s="336"/>
      <c r="L674" s="336"/>
      <c r="M674" s="336"/>
      <c r="N674" s="336"/>
      <c r="O674" s="336"/>
      <c r="P674" s="336"/>
    </row>
    <row r="675" ht="15.75" customHeight="1">
      <c r="A675" s="336"/>
      <c r="B675" s="337"/>
      <c r="C675" s="337"/>
      <c r="D675" s="337"/>
      <c r="E675" s="337"/>
      <c r="F675" s="337"/>
      <c r="G675" s="336"/>
      <c r="H675" s="336"/>
      <c r="I675" s="336"/>
      <c r="J675" s="336"/>
      <c r="K675" s="336"/>
      <c r="L675" s="336"/>
      <c r="M675" s="336"/>
      <c r="N675" s="336"/>
      <c r="O675" s="336"/>
      <c r="P675" s="336"/>
    </row>
    <row r="676" ht="15.75" customHeight="1">
      <c r="A676" s="336"/>
      <c r="B676" s="337"/>
      <c r="C676" s="337"/>
      <c r="D676" s="337"/>
      <c r="E676" s="337"/>
      <c r="F676" s="337"/>
      <c r="G676" s="336"/>
      <c r="H676" s="336"/>
      <c r="I676" s="336"/>
      <c r="J676" s="336"/>
      <c r="K676" s="336"/>
      <c r="L676" s="336"/>
      <c r="M676" s="336"/>
      <c r="N676" s="336"/>
      <c r="O676" s="336"/>
      <c r="P676" s="336"/>
    </row>
    <row r="677" ht="15.75" customHeight="1">
      <c r="A677" s="336"/>
      <c r="B677" s="337"/>
      <c r="C677" s="337"/>
      <c r="D677" s="337"/>
      <c r="E677" s="337"/>
      <c r="F677" s="337"/>
      <c r="G677" s="336"/>
      <c r="H677" s="336"/>
      <c r="I677" s="336"/>
      <c r="J677" s="336"/>
      <c r="K677" s="336"/>
      <c r="L677" s="336"/>
      <c r="M677" s="336"/>
      <c r="N677" s="336"/>
      <c r="O677" s="336"/>
      <c r="P677" s="336"/>
    </row>
    <row r="678" ht="15.75" customHeight="1">
      <c r="A678" s="336"/>
      <c r="B678" s="337"/>
      <c r="C678" s="337"/>
      <c r="D678" s="337"/>
      <c r="E678" s="337"/>
      <c r="F678" s="337"/>
      <c r="G678" s="336"/>
      <c r="H678" s="336"/>
      <c r="I678" s="336"/>
      <c r="J678" s="336"/>
      <c r="K678" s="336"/>
      <c r="L678" s="336"/>
      <c r="M678" s="336"/>
      <c r="N678" s="336"/>
      <c r="O678" s="336"/>
      <c r="P678" s="336"/>
    </row>
    <row r="679" ht="15.75" customHeight="1">
      <c r="A679" s="336"/>
      <c r="B679" s="337"/>
      <c r="C679" s="337"/>
      <c r="D679" s="337"/>
      <c r="E679" s="337"/>
      <c r="F679" s="337"/>
      <c r="G679" s="336"/>
      <c r="H679" s="336"/>
      <c r="I679" s="336"/>
      <c r="J679" s="336"/>
      <c r="K679" s="336"/>
      <c r="L679" s="336"/>
      <c r="M679" s="336"/>
      <c r="N679" s="336"/>
      <c r="O679" s="336"/>
      <c r="P679" s="336"/>
    </row>
    <row r="680" ht="15.75" customHeight="1">
      <c r="A680" s="336"/>
      <c r="B680" s="337"/>
      <c r="C680" s="337"/>
      <c r="D680" s="337"/>
      <c r="E680" s="337"/>
      <c r="F680" s="337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</row>
    <row r="681" ht="15.75" customHeight="1">
      <c r="A681" s="336"/>
      <c r="B681" s="337"/>
      <c r="C681" s="337"/>
      <c r="D681" s="337"/>
      <c r="E681" s="337"/>
      <c r="F681" s="337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</row>
    <row r="682" ht="15.75" customHeight="1">
      <c r="A682" s="336"/>
      <c r="B682" s="337"/>
      <c r="C682" s="337"/>
      <c r="D682" s="337"/>
      <c r="E682" s="337"/>
      <c r="F682" s="337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</row>
    <row r="683" ht="15.75" customHeight="1">
      <c r="A683" s="336"/>
      <c r="B683" s="337"/>
      <c r="C683" s="337"/>
      <c r="D683" s="337"/>
      <c r="E683" s="337"/>
      <c r="F683" s="337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</row>
    <row r="684" ht="15.75" customHeight="1">
      <c r="A684" s="336"/>
      <c r="B684" s="337"/>
      <c r="C684" s="337"/>
      <c r="D684" s="337"/>
      <c r="E684" s="337"/>
      <c r="F684" s="337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</row>
    <row r="685" ht="15.75" customHeight="1">
      <c r="A685" s="336"/>
      <c r="B685" s="337"/>
      <c r="C685" s="337"/>
      <c r="D685" s="337"/>
      <c r="E685" s="337"/>
      <c r="F685" s="337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</row>
    <row r="686" ht="15.75" customHeight="1">
      <c r="A686" s="336"/>
      <c r="B686" s="337"/>
      <c r="C686" s="337"/>
      <c r="D686" s="337"/>
      <c r="E686" s="337"/>
      <c r="F686" s="337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</row>
    <row r="687" ht="15.75" customHeight="1">
      <c r="A687" s="336"/>
      <c r="B687" s="337"/>
      <c r="C687" s="337"/>
      <c r="D687" s="337"/>
      <c r="E687" s="337"/>
      <c r="F687" s="337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</row>
    <row r="688" ht="15.75" customHeight="1">
      <c r="A688" s="336"/>
      <c r="B688" s="337"/>
      <c r="C688" s="337"/>
      <c r="D688" s="337"/>
      <c r="E688" s="337"/>
      <c r="F688" s="337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</row>
    <row r="689" ht="15.75" customHeight="1">
      <c r="A689" s="336"/>
      <c r="B689" s="337"/>
      <c r="C689" s="337"/>
      <c r="D689" s="337"/>
      <c r="E689" s="337"/>
      <c r="F689" s="337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</row>
    <row r="690" ht="15.75" customHeight="1">
      <c r="A690" s="336"/>
      <c r="B690" s="337"/>
      <c r="C690" s="337"/>
      <c r="D690" s="337"/>
      <c r="E690" s="337"/>
      <c r="F690" s="337"/>
      <c r="G690" s="336"/>
      <c r="H690" s="336"/>
      <c r="I690" s="336"/>
      <c r="J690" s="336"/>
      <c r="K690" s="336"/>
      <c r="L690" s="336"/>
      <c r="M690" s="336"/>
      <c r="N690" s="336"/>
      <c r="O690" s="336"/>
      <c r="P690" s="336"/>
    </row>
    <row r="691" ht="15.75" customHeight="1">
      <c r="A691" s="336"/>
      <c r="B691" s="337"/>
      <c r="C691" s="337"/>
      <c r="D691" s="337"/>
      <c r="E691" s="337"/>
      <c r="F691" s="337"/>
      <c r="G691" s="336"/>
      <c r="H691" s="336"/>
      <c r="I691" s="336"/>
      <c r="J691" s="336"/>
      <c r="K691" s="336"/>
      <c r="L691" s="336"/>
      <c r="M691" s="336"/>
      <c r="N691" s="336"/>
      <c r="O691" s="336"/>
      <c r="P691" s="336"/>
    </row>
    <row r="692" ht="15.75" customHeight="1">
      <c r="A692" s="336"/>
      <c r="B692" s="337"/>
      <c r="C692" s="337"/>
      <c r="D692" s="337"/>
      <c r="E692" s="337"/>
      <c r="F692" s="337"/>
      <c r="G692" s="336"/>
      <c r="H692" s="336"/>
      <c r="I692" s="336"/>
      <c r="J692" s="336"/>
      <c r="K692" s="336"/>
      <c r="L692" s="336"/>
      <c r="M692" s="336"/>
      <c r="N692" s="336"/>
      <c r="O692" s="336"/>
      <c r="P692" s="336"/>
    </row>
    <row r="693" ht="15.75" customHeight="1">
      <c r="A693" s="336"/>
      <c r="B693" s="337"/>
      <c r="C693" s="337"/>
      <c r="D693" s="337"/>
      <c r="E693" s="337"/>
      <c r="F693" s="337"/>
      <c r="G693" s="336"/>
      <c r="H693" s="336"/>
      <c r="I693" s="336"/>
      <c r="J693" s="336"/>
      <c r="K693" s="336"/>
      <c r="L693" s="336"/>
      <c r="M693" s="336"/>
      <c r="N693" s="336"/>
      <c r="O693" s="336"/>
      <c r="P693" s="336"/>
    </row>
    <row r="694" ht="15.75" customHeight="1">
      <c r="A694" s="336"/>
      <c r="B694" s="337"/>
      <c r="C694" s="337"/>
      <c r="D694" s="337"/>
      <c r="E694" s="337"/>
      <c r="F694" s="337"/>
      <c r="G694" s="336"/>
      <c r="H694" s="336"/>
      <c r="I694" s="336"/>
      <c r="J694" s="336"/>
      <c r="K694" s="336"/>
      <c r="L694" s="336"/>
      <c r="M694" s="336"/>
      <c r="N694" s="336"/>
      <c r="O694" s="336"/>
      <c r="P694" s="336"/>
    </row>
    <row r="695" ht="15.75" customHeight="1">
      <c r="A695" s="336"/>
      <c r="B695" s="337"/>
      <c r="C695" s="337"/>
      <c r="D695" s="337"/>
      <c r="E695" s="337"/>
      <c r="F695" s="337"/>
      <c r="G695" s="336"/>
      <c r="H695" s="336"/>
      <c r="I695" s="336"/>
      <c r="J695" s="336"/>
      <c r="K695" s="336"/>
      <c r="L695" s="336"/>
      <c r="M695" s="336"/>
      <c r="N695" s="336"/>
      <c r="O695" s="336"/>
      <c r="P695" s="336"/>
    </row>
    <row r="696" ht="15.75" customHeight="1">
      <c r="A696" s="336"/>
      <c r="B696" s="337"/>
      <c r="C696" s="337"/>
      <c r="D696" s="337"/>
      <c r="E696" s="337"/>
      <c r="F696" s="337"/>
      <c r="G696" s="336"/>
      <c r="H696" s="336"/>
      <c r="I696" s="336"/>
      <c r="J696" s="336"/>
      <c r="K696" s="336"/>
      <c r="L696" s="336"/>
      <c r="M696" s="336"/>
      <c r="N696" s="336"/>
      <c r="O696" s="336"/>
      <c r="P696" s="336"/>
    </row>
    <row r="697" ht="15.75" customHeight="1">
      <c r="A697" s="336"/>
      <c r="B697" s="337"/>
      <c r="C697" s="337"/>
      <c r="D697" s="337"/>
      <c r="E697" s="337"/>
      <c r="F697" s="337"/>
      <c r="G697" s="336"/>
      <c r="H697" s="336"/>
      <c r="I697" s="336"/>
      <c r="J697" s="336"/>
      <c r="K697" s="336"/>
      <c r="L697" s="336"/>
      <c r="M697" s="336"/>
      <c r="N697" s="336"/>
      <c r="O697" s="336"/>
      <c r="P697" s="336"/>
    </row>
    <row r="698" ht="15.75" customHeight="1">
      <c r="A698" s="336"/>
      <c r="B698" s="337"/>
      <c r="C698" s="337"/>
      <c r="D698" s="337"/>
      <c r="E698" s="337"/>
      <c r="F698" s="337"/>
      <c r="G698" s="336"/>
      <c r="H698" s="336"/>
      <c r="I698" s="336"/>
      <c r="J698" s="336"/>
      <c r="K698" s="336"/>
      <c r="L698" s="336"/>
      <c r="M698" s="336"/>
      <c r="N698" s="336"/>
      <c r="O698" s="336"/>
      <c r="P698" s="336"/>
    </row>
    <row r="699" ht="15.75" customHeight="1">
      <c r="A699" s="336"/>
      <c r="B699" s="337"/>
      <c r="C699" s="337"/>
      <c r="D699" s="337"/>
      <c r="E699" s="337"/>
      <c r="F699" s="337"/>
      <c r="G699" s="336"/>
      <c r="H699" s="336"/>
      <c r="I699" s="336"/>
      <c r="J699" s="336"/>
      <c r="K699" s="336"/>
      <c r="L699" s="336"/>
      <c r="M699" s="336"/>
      <c r="N699" s="336"/>
      <c r="O699" s="336"/>
      <c r="P699" s="336"/>
    </row>
    <row r="700" ht="15.75" customHeight="1">
      <c r="A700" s="336"/>
      <c r="B700" s="337"/>
      <c r="C700" s="337"/>
      <c r="D700" s="337"/>
      <c r="E700" s="337"/>
      <c r="F700" s="337"/>
      <c r="G700" s="336"/>
      <c r="H700" s="336"/>
      <c r="I700" s="336"/>
      <c r="J700" s="336"/>
      <c r="K700" s="336"/>
      <c r="L700" s="336"/>
      <c r="M700" s="336"/>
      <c r="N700" s="336"/>
      <c r="O700" s="336"/>
      <c r="P700" s="336"/>
    </row>
    <row r="701" ht="15.75" customHeight="1">
      <c r="A701" s="336"/>
      <c r="B701" s="337"/>
      <c r="C701" s="337"/>
      <c r="D701" s="337"/>
      <c r="E701" s="337"/>
      <c r="F701" s="337"/>
      <c r="G701" s="336"/>
      <c r="H701" s="336"/>
      <c r="I701" s="336"/>
      <c r="J701" s="336"/>
      <c r="K701" s="336"/>
      <c r="L701" s="336"/>
      <c r="M701" s="336"/>
      <c r="N701" s="336"/>
      <c r="O701" s="336"/>
      <c r="P701" s="336"/>
    </row>
    <row r="702" ht="15.75" customHeight="1">
      <c r="A702" s="336"/>
      <c r="B702" s="337"/>
      <c r="C702" s="337"/>
      <c r="D702" s="337"/>
      <c r="E702" s="337"/>
      <c r="F702" s="337"/>
      <c r="G702" s="336"/>
      <c r="H702" s="336"/>
      <c r="I702" s="336"/>
      <c r="J702" s="336"/>
      <c r="K702" s="336"/>
      <c r="L702" s="336"/>
      <c r="M702" s="336"/>
      <c r="N702" s="336"/>
      <c r="O702" s="336"/>
      <c r="P702" s="336"/>
    </row>
    <row r="703" ht="15.75" customHeight="1">
      <c r="A703" s="336"/>
      <c r="B703" s="337"/>
      <c r="C703" s="337"/>
      <c r="D703" s="337"/>
      <c r="E703" s="337"/>
      <c r="F703" s="337"/>
      <c r="G703" s="336"/>
      <c r="H703" s="336"/>
      <c r="I703" s="336"/>
      <c r="J703" s="336"/>
      <c r="K703" s="336"/>
      <c r="L703" s="336"/>
      <c r="M703" s="336"/>
      <c r="N703" s="336"/>
      <c r="O703" s="336"/>
      <c r="P703" s="336"/>
    </row>
    <row r="704" ht="15.75" customHeight="1">
      <c r="A704" s="336"/>
      <c r="B704" s="337"/>
      <c r="C704" s="337"/>
      <c r="D704" s="337"/>
      <c r="E704" s="337"/>
      <c r="F704" s="337"/>
      <c r="G704" s="336"/>
      <c r="H704" s="336"/>
      <c r="I704" s="336"/>
      <c r="J704" s="336"/>
      <c r="K704" s="336"/>
      <c r="L704" s="336"/>
      <c r="M704" s="336"/>
      <c r="N704" s="336"/>
      <c r="O704" s="336"/>
      <c r="P704" s="336"/>
    </row>
    <row r="705" ht="15.75" customHeight="1">
      <c r="A705" s="336"/>
      <c r="B705" s="337"/>
      <c r="C705" s="337"/>
      <c r="D705" s="337"/>
      <c r="E705" s="337"/>
      <c r="F705" s="337"/>
      <c r="G705" s="336"/>
      <c r="H705" s="336"/>
      <c r="I705" s="336"/>
      <c r="J705" s="336"/>
      <c r="K705" s="336"/>
      <c r="L705" s="336"/>
      <c r="M705" s="336"/>
      <c r="N705" s="336"/>
      <c r="O705" s="336"/>
      <c r="P705" s="336"/>
    </row>
    <row r="706" ht="15.75" customHeight="1">
      <c r="A706" s="336"/>
      <c r="B706" s="337"/>
      <c r="C706" s="337"/>
      <c r="D706" s="337"/>
      <c r="E706" s="337"/>
      <c r="F706" s="337"/>
      <c r="G706" s="336"/>
      <c r="H706" s="336"/>
      <c r="I706" s="336"/>
      <c r="J706" s="336"/>
      <c r="K706" s="336"/>
      <c r="L706" s="336"/>
      <c r="M706" s="336"/>
      <c r="N706" s="336"/>
      <c r="O706" s="336"/>
      <c r="P706" s="336"/>
    </row>
    <row r="707" ht="15.75" customHeight="1">
      <c r="A707" s="336"/>
      <c r="B707" s="337"/>
      <c r="C707" s="337"/>
      <c r="D707" s="337"/>
      <c r="E707" s="337"/>
      <c r="F707" s="337"/>
      <c r="G707" s="336"/>
      <c r="H707" s="336"/>
      <c r="I707" s="336"/>
      <c r="J707" s="336"/>
      <c r="K707" s="336"/>
      <c r="L707" s="336"/>
      <c r="M707" s="336"/>
      <c r="N707" s="336"/>
      <c r="O707" s="336"/>
      <c r="P707" s="336"/>
    </row>
    <row r="708" ht="15.75" customHeight="1">
      <c r="A708" s="336"/>
      <c r="B708" s="337"/>
      <c r="C708" s="337"/>
      <c r="D708" s="337"/>
      <c r="E708" s="337"/>
      <c r="F708" s="337"/>
      <c r="G708" s="336"/>
      <c r="H708" s="336"/>
      <c r="I708" s="336"/>
      <c r="J708" s="336"/>
      <c r="K708" s="336"/>
      <c r="L708" s="336"/>
      <c r="M708" s="336"/>
      <c r="N708" s="336"/>
      <c r="O708" s="336"/>
      <c r="P708" s="336"/>
    </row>
    <row r="709" ht="15.75" customHeight="1">
      <c r="A709" s="336"/>
      <c r="B709" s="337"/>
      <c r="C709" s="337"/>
      <c r="D709" s="337"/>
      <c r="E709" s="337"/>
      <c r="F709" s="337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</row>
    <row r="710" ht="15.75" customHeight="1">
      <c r="A710" s="336"/>
      <c r="B710" s="337"/>
      <c r="C710" s="337"/>
      <c r="D710" s="337"/>
      <c r="E710" s="337"/>
      <c r="F710" s="337"/>
      <c r="G710" s="336"/>
      <c r="H710" s="336"/>
      <c r="I710" s="336"/>
      <c r="J710" s="336"/>
      <c r="K710" s="336"/>
      <c r="L710" s="336"/>
      <c r="M710" s="336"/>
      <c r="N710" s="336"/>
      <c r="O710" s="336"/>
      <c r="P710" s="336"/>
    </row>
    <row r="711" ht="15.75" customHeight="1">
      <c r="A711" s="336"/>
      <c r="B711" s="337"/>
      <c r="C711" s="337"/>
      <c r="D711" s="337"/>
      <c r="E711" s="337"/>
      <c r="F711" s="337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</row>
    <row r="712" ht="15.75" customHeight="1">
      <c r="A712" s="336"/>
      <c r="B712" s="337"/>
      <c r="C712" s="337"/>
      <c r="D712" s="337"/>
      <c r="E712" s="337"/>
      <c r="F712" s="337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</row>
    <row r="713" ht="15.75" customHeight="1">
      <c r="A713" s="336"/>
      <c r="B713" s="337"/>
      <c r="C713" s="337"/>
      <c r="D713" s="337"/>
      <c r="E713" s="337"/>
      <c r="F713" s="337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</row>
    <row r="714" ht="15.75" customHeight="1">
      <c r="A714" s="336"/>
      <c r="B714" s="337"/>
      <c r="C714" s="337"/>
      <c r="D714" s="337"/>
      <c r="E714" s="337"/>
      <c r="F714" s="337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</row>
    <row r="715" ht="15.75" customHeight="1">
      <c r="A715" s="336"/>
      <c r="B715" s="337"/>
      <c r="C715" s="337"/>
      <c r="D715" s="337"/>
      <c r="E715" s="337"/>
      <c r="F715" s="337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</row>
    <row r="716" ht="15.75" customHeight="1">
      <c r="A716" s="336"/>
      <c r="B716" s="337"/>
      <c r="C716" s="337"/>
      <c r="D716" s="337"/>
      <c r="E716" s="337"/>
      <c r="F716" s="337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</row>
    <row r="717" ht="15.75" customHeight="1">
      <c r="A717" s="336"/>
      <c r="B717" s="337"/>
      <c r="C717" s="337"/>
      <c r="D717" s="337"/>
      <c r="E717" s="337"/>
      <c r="F717" s="337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</row>
    <row r="718" ht="15.75" customHeight="1">
      <c r="A718" s="336"/>
      <c r="B718" s="337"/>
      <c r="C718" s="337"/>
      <c r="D718" s="337"/>
      <c r="E718" s="337"/>
      <c r="F718" s="337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</row>
    <row r="719" ht="15.75" customHeight="1">
      <c r="A719" s="336"/>
      <c r="B719" s="337"/>
      <c r="C719" s="337"/>
      <c r="D719" s="337"/>
      <c r="E719" s="337"/>
      <c r="F719" s="337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</row>
    <row r="720" ht="15.75" customHeight="1">
      <c r="A720" s="336"/>
      <c r="B720" s="337"/>
      <c r="C720" s="337"/>
      <c r="D720" s="337"/>
      <c r="E720" s="337"/>
      <c r="F720" s="337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</row>
    <row r="721" ht="15.75" customHeight="1">
      <c r="A721" s="336"/>
      <c r="B721" s="337"/>
      <c r="C721" s="337"/>
      <c r="D721" s="337"/>
      <c r="E721" s="337"/>
      <c r="F721" s="337"/>
      <c r="G721" s="336"/>
      <c r="H721" s="336"/>
      <c r="I721" s="336"/>
      <c r="J721" s="336"/>
      <c r="K721" s="336"/>
      <c r="L721" s="336"/>
      <c r="M721" s="336"/>
      <c r="N721" s="336"/>
      <c r="O721" s="336"/>
      <c r="P721" s="336"/>
    </row>
    <row r="722" ht="15.75" customHeight="1">
      <c r="A722" s="336"/>
      <c r="B722" s="337"/>
      <c r="C722" s="337"/>
      <c r="D722" s="337"/>
      <c r="E722" s="337"/>
      <c r="F722" s="337"/>
      <c r="G722" s="336"/>
      <c r="H722" s="336"/>
      <c r="I722" s="336"/>
      <c r="J722" s="336"/>
      <c r="K722" s="336"/>
      <c r="L722" s="336"/>
      <c r="M722" s="336"/>
      <c r="N722" s="336"/>
      <c r="O722" s="336"/>
      <c r="P722" s="336"/>
    </row>
    <row r="723" ht="15.75" customHeight="1">
      <c r="A723" s="336"/>
      <c r="B723" s="337"/>
      <c r="C723" s="337"/>
      <c r="D723" s="337"/>
      <c r="E723" s="337"/>
      <c r="F723" s="337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</row>
    <row r="724" ht="15.75" customHeight="1">
      <c r="A724" s="336"/>
      <c r="B724" s="337"/>
      <c r="C724" s="337"/>
      <c r="D724" s="337"/>
      <c r="E724" s="337"/>
      <c r="F724" s="337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</row>
    <row r="725" ht="15.75" customHeight="1">
      <c r="A725" s="336"/>
      <c r="B725" s="337"/>
      <c r="C725" s="337"/>
      <c r="D725" s="337"/>
      <c r="E725" s="337"/>
      <c r="F725" s="337"/>
      <c r="G725" s="336"/>
      <c r="H725" s="336"/>
      <c r="I725" s="336"/>
      <c r="J725" s="336"/>
      <c r="K725" s="336"/>
      <c r="L725" s="336"/>
      <c r="M725" s="336"/>
      <c r="N725" s="336"/>
      <c r="O725" s="336"/>
      <c r="P725" s="336"/>
    </row>
    <row r="726" ht="15.75" customHeight="1">
      <c r="A726" s="336"/>
      <c r="B726" s="337"/>
      <c r="C726" s="337"/>
      <c r="D726" s="337"/>
      <c r="E726" s="337"/>
      <c r="F726" s="337"/>
      <c r="G726" s="336"/>
      <c r="H726" s="336"/>
      <c r="I726" s="336"/>
      <c r="J726" s="336"/>
      <c r="K726" s="336"/>
      <c r="L726" s="336"/>
      <c r="M726" s="336"/>
      <c r="N726" s="336"/>
      <c r="O726" s="336"/>
      <c r="P726" s="336"/>
    </row>
    <row r="727" ht="15.75" customHeight="1">
      <c r="A727" s="336"/>
      <c r="B727" s="337"/>
      <c r="C727" s="337"/>
      <c r="D727" s="337"/>
      <c r="E727" s="337"/>
      <c r="F727" s="337"/>
      <c r="G727" s="336"/>
      <c r="H727" s="336"/>
      <c r="I727" s="336"/>
      <c r="J727" s="336"/>
      <c r="K727" s="336"/>
      <c r="L727" s="336"/>
      <c r="M727" s="336"/>
      <c r="N727" s="336"/>
      <c r="O727" s="336"/>
      <c r="P727" s="336"/>
    </row>
    <row r="728" ht="15.75" customHeight="1">
      <c r="A728" s="336"/>
      <c r="B728" s="337"/>
      <c r="C728" s="337"/>
      <c r="D728" s="337"/>
      <c r="E728" s="337"/>
      <c r="F728" s="337"/>
      <c r="G728" s="336"/>
      <c r="H728" s="336"/>
      <c r="I728" s="336"/>
      <c r="J728" s="336"/>
      <c r="K728" s="336"/>
      <c r="L728" s="336"/>
      <c r="M728" s="336"/>
      <c r="N728" s="336"/>
      <c r="O728" s="336"/>
      <c r="P728" s="336"/>
    </row>
    <row r="729" ht="15.75" customHeight="1">
      <c r="A729" s="336"/>
      <c r="B729" s="337"/>
      <c r="C729" s="337"/>
      <c r="D729" s="337"/>
      <c r="E729" s="337"/>
      <c r="F729" s="337"/>
      <c r="G729" s="336"/>
      <c r="H729" s="336"/>
      <c r="I729" s="336"/>
      <c r="J729" s="336"/>
      <c r="K729" s="336"/>
      <c r="L729" s="336"/>
      <c r="M729" s="336"/>
      <c r="N729" s="336"/>
      <c r="O729" s="336"/>
      <c r="P729" s="336"/>
    </row>
    <row r="730" ht="15.75" customHeight="1">
      <c r="A730" s="336"/>
      <c r="B730" s="337"/>
      <c r="C730" s="337"/>
      <c r="D730" s="337"/>
      <c r="E730" s="337"/>
      <c r="F730" s="337"/>
      <c r="G730" s="336"/>
      <c r="H730" s="336"/>
      <c r="I730" s="336"/>
      <c r="J730" s="336"/>
      <c r="K730" s="336"/>
      <c r="L730" s="336"/>
      <c r="M730" s="336"/>
      <c r="N730" s="336"/>
      <c r="O730" s="336"/>
      <c r="P730" s="336"/>
    </row>
    <row r="731" ht="15.75" customHeight="1">
      <c r="A731" s="336"/>
      <c r="B731" s="337"/>
      <c r="C731" s="337"/>
      <c r="D731" s="337"/>
      <c r="E731" s="337"/>
      <c r="F731" s="337"/>
      <c r="G731" s="336"/>
      <c r="H731" s="336"/>
      <c r="I731" s="336"/>
      <c r="J731" s="336"/>
      <c r="K731" s="336"/>
      <c r="L731" s="336"/>
      <c r="M731" s="336"/>
      <c r="N731" s="336"/>
      <c r="O731" s="336"/>
      <c r="P731" s="336"/>
    </row>
    <row r="732" ht="15.75" customHeight="1">
      <c r="A732" s="336"/>
      <c r="B732" s="337"/>
      <c r="C732" s="337"/>
      <c r="D732" s="337"/>
      <c r="E732" s="337"/>
      <c r="F732" s="337"/>
      <c r="G732" s="336"/>
      <c r="H732" s="336"/>
      <c r="I732" s="336"/>
      <c r="J732" s="336"/>
      <c r="K732" s="336"/>
      <c r="L732" s="336"/>
      <c r="M732" s="336"/>
      <c r="N732" s="336"/>
      <c r="O732" s="336"/>
      <c r="P732" s="336"/>
    </row>
    <row r="733" ht="15.75" customHeight="1">
      <c r="A733" s="336"/>
      <c r="B733" s="337"/>
      <c r="C733" s="337"/>
      <c r="D733" s="337"/>
      <c r="E733" s="337"/>
      <c r="F733" s="337"/>
      <c r="G733" s="336"/>
      <c r="H733" s="336"/>
      <c r="I733" s="336"/>
      <c r="J733" s="336"/>
      <c r="K733" s="336"/>
      <c r="L733" s="336"/>
      <c r="M733" s="336"/>
      <c r="N733" s="336"/>
      <c r="O733" s="336"/>
      <c r="P733" s="336"/>
    </row>
    <row r="734" ht="15.75" customHeight="1">
      <c r="A734" s="336"/>
      <c r="B734" s="337"/>
      <c r="C734" s="337"/>
      <c r="D734" s="337"/>
      <c r="E734" s="337"/>
      <c r="F734" s="337"/>
      <c r="G734" s="336"/>
      <c r="H734" s="336"/>
      <c r="I734" s="336"/>
      <c r="J734" s="336"/>
      <c r="K734" s="336"/>
      <c r="L734" s="336"/>
      <c r="M734" s="336"/>
      <c r="N734" s="336"/>
      <c r="O734" s="336"/>
      <c r="P734" s="336"/>
    </row>
    <row r="735" ht="15.75" customHeight="1">
      <c r="A735" s="336"/>
      <c r="B735" s="337"/>
      <c r="C735" s="337"/>
      <c r="D735" s="337"/>
      <c r="E735" s="337"/>
      <c r="F735" s="337"/>
      <c r="G735" s="336"/>
      <c r="H735" s="336"/>
      <c r="I735" s="336"/>
      <c r="J735" s="336"/>
      <c r="K735" s="336"/>
      <c r="L735" s="336"/>
      <c r="M735" s="336"/>
      <c r="N735" s="336"/>
      <c r="O735" s="336"/>
      <c r="P735" s="336"/>
    </row>
    <row r="736" ht="15.75" customHeight="1">
      <c r="A736" s="336"/>
      <c r="B736" s="337"/>
      <c r="C736" s="337"/>
      <c r="D736" s="337"/>
      <c r="E736" s="337"/>
      <c r="F736" s="337"/>
      <c r="G736" s="336"/>
      <c r="H736" s="336"/>
      <c r="I736" s="336"/>
      <c r="J736" s="336"/>
      <c r="K736" s="336"/>
      <c r="L736" s="336"/>
      <c r="M736" s="336"/>
      <c r="N736" s="336"/>
      <c r="O736" s="336"/>
      <c r="P736" s="336"/>
    </row>
    <row r="737" ht="15.75" customHeight="1">
      <c r="A737" s="336"/>
      <c r="B737" s="337"/>
      <c r="C737" s="337"/>
      <c r="D737" s="337"/>
      <c r="E737" s="337"/>
      <c r="F737" s="337"/>
      <c r="G737" s="336"/>
      <c r="H737" s="336"/>
      <c r="I737" s="336"/>
      <c r="J737" s="336"/>
      <c r="K737" s="336"/>
      <c r="L737" s="336"/>
      <c r="M737" s="336"/>
      <c r="N737" s="336"/>
      <c r="O737" s="336"/>
      <c r="P737" s="336"/>
    </row>
    <row r="738" ht="15.75" customHeight="1">
      <c r="A738" s="336"/>
      <c r="B738" s="337"/>
      <c r="C738" s="337"/>
      <c r="D738" s="337"/>
      <c r="E738" s="337"/>
      <c r="F738" s="337"/>
      <c r="G738" s="336"/>
      <c r="H738" s="336"/>
      <c r="I738" s="336"/>
      <c r="J738" s="336"/>
      <c r="K738" s="336"/>
      <c r="L738" s="336"/>
      <c r="M738" s="336"/>
      <c r="N738" s="336"/>
      <c r="O738" s="336"/>
      <c r="P738" s="336"/>
    </row>
    <row r="739" ht="15.75" customHeight="1">
      <c r="A739" s="336"/>
      <c r="B739" s="337"/>
      <c r="C739" s="337"/>
      <c r="D739" s="337"/>
      <c r="E739" s="337"/>
      <c r="F739" s="337"/>
      <c r="G739" s="336"/>
      <c r="H739" s="336"/>
      <c r="I739" s="336"/>
      <c r="J739" s="336"/>
      <c r="K739" s="336"/>
      <c r="L739" s="336"/>
      <c r="M739" s="336"/>
      <c r="N739" s="336"/>
      <c r="O739" s="336"/>
      <c r="P739" s="336"/>
    </row>
    <row r="740" ht="15.75" customHeight="1">
      <c r="A740" s="336"/>
      <c r="B740" s="337"/>
      <c r="C740" s="337"/>
      <c r="D740" s="337"/>
      <c r="E740" s="337"/>
      <c r="F740" s="337"/>
      <c r="G740" s="336"/>
      <c r="H740" s="336"/>
      <c r="I740" s="336"/>
      <c r="J740" s="336"/>
      <c r="K740" s="336"/>
      <c r="L740" s="336"/>
      <c r="M740" s="336"/>
      <c r="N740" s="336"/>
      <c r="O740" s="336"/>
      <c r="P740" s="336"/>
    </row>
    <row r="741" ht="15.75" customHeight="1">
      <c r="A741" s="336"/>
      <c r="B741" s="337"/>
      <c r="C741" s="337"/>
      <c r="D741" s="337"/>
      <c r="E741" s="337"/>
      <c r="F741" s="337"/>
      <c r="G741" s="336"/>
      <c r="H741" s="336"/>
      <c r="I741" s="336"/>
      <c r="J741" s="336"/>
      <c r="K741" s="336"/>
      <c r="L741" s="336"/>
      <c r="M741" s="336"/>
      <c r="N741" s="336"/>
      <c r="O741" s="336"/>
      <c r="P741" s="336"/>
    </row>
    <row r="742" ht="15.75" customHeight="1">
      <c r="A742" s="336"/>
      <c r="B742" s="337"/>
      <c r="C742" s="337"/>
      <c r="D742" s="337"/>
      <c r="E742" s="337"/>
      <c r="F742" s="337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</row>
    <row r="743" ht="15.75" customHeight="1">
      <c r="A743" s="336"/>
      <c r="B743" s="337"/>
      <c r="C743" s="337"/>
      <c r="D743" s="337"/>
      <c r="E743" s="337"/>
      <c r="F743" s="337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</row>
    <row r="744" ht="15.75" customHeight="1">
      <c r="A744" s="336"/>
      <c r="B744" s="337"/>
      <c r="C744" s="337"/>
      <c r="D744" s="337"/>
      <c r="E744" s="337"/>
      <c r="F744" s="337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</row>
    <row r="745" ht="15.75" customHeight="1">
      <c r="A745" s="336"/>
      <c r="B745" s="337"/>
      <c r="C745" s="337"/>
      <c r="D745" s="337"/>
      <c r="E745" s="337"/>
      <c r="F745" s="337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</row>
    <row r="746" ht="15.75" customHeight="1">
      <c r="A746" s="336"/>
      <c r="B746" s="337"/>
      <c r="C746" s="337"/>
      <c r="D746" s="337"/>
      <c r="E746" s="337"/>
      <c r="F746" s="337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</row>
    <row r="747" ht="15.75" customHeight="1">
      <c r="A747" s="336"/>
      <c r="B747" s="337"/>
      <c r="C747" s="337"/>
      <c r="D747" s="337"/>
      <c r="E747" s="337"/>
      <c r="F747" s="337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</row>
    <row r="748" ht="15.75" customHeight="1">
      <c r="A748" s="336"/>
      <c r="B748" s="337"/>
      <c r="C748" s="337"/>
      <c r="D748" s="337"/>
      <c r="E748" s="337"/>
      <c r="F748" s="337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</row>
    <row r="749" ht="15.75" customHeight="1">
      <c r="A749" s="336"/>
      <c r="B749" s="337"/>
      <c r="C749" s="337"/>
      <c r="D749" s="337"/>
      <c r="E749" s="337"/>
      <c r="F749" s="337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</row>
    <row r="750" ht="15.75" customHeight="1">
      <c r="A750" s="336"/>
      <c r="B750" s="337"/>
      <c r="C750" s="337"/>
      <c r="D750" s="337"/>
      <c r="E750" s="337"/>
      <c r="F750" s="337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</row>
    <row r="751" ht="15.75" customHeight="1">
      <c r="A751" s="336"/>
      <c r="B751" s="337"/>
      <c r="C751" s="337"/>
      <c r="D751" s="337"/>
      <c r="E751" s="337"/>
      <c r="F751" s="337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</row>
    <row r="752" ht="15.75" customHeight="1">
      <c r="A752" s="336"/>
      <c r="B752" s="337"/>
      <c r="C752" s="337"/>
      <c r="D752" s="337"/>
      <c r="E752" s="337"/>
      <c r="F752" s="337"/>
      <c r="G752" s="336"/>
      <c r="H752" s="336"/>
      <c r="I752" s="336"/>
      <c r="J752" s="336"/>
      <c r="K752" s="336"/>
      <c r="L752" s="336"/>
      <c r="M752" s="336"/>
      <c r="N752" s="336"/>
      <c r="O752" s="336"/>
      <c r="P752" s="336"/>
    </row>
    <row r="753" ht="15.75" customHeight="1">
      <c r="A753" s="336"/>
      <c r="B753" s="337"/>
      <c r="C753" s="337"/>
      <c r="D753" s="337"/>
      <c r="E753" s="337"/>
      <c r="F753" s="337"/>
      <c r="G753" s="336"/>
      <c r="H753" s="336"/>
      <c r="I753" s="336"/>
      <c r="J753" s="336"/>
      <c r="K753" s="336"/>
      <c r="L753" s="336"/>
      <c r="M753" s="336"/>
      <c r="N753" s="336"/>
      <c r="O753" s="336"/>
      <c r="P753" s="336"/>
    </row>
    <row r="754" ht="15.75" customHeight="1">
      <c r="A754" s="336"/>
      <c r="B754" s="337"/>
      <c r="C754" s="337"/>
      <c r="D754" s="337"/>
      <c r="E754" s="337"/>
      <c r="F754" s="337"/>
      <c r="G754" s="336"/>
      <c r="H754" s="336"/>
      <c r="I754" s="336"/>
      <c r="J754" s="336"/>
      <c r="K754" s="336"/>
      <c r="L754" s="336"/>
      <c r="M754" s="336"/>
      <c r="N754" s="336"/>
      <c r="O754" s="336"/>
      <c r="P754" s="336"/>
    </row>
    <row r="755" ht="15.75" customHeight="1">
      <c r="A755" s="336"/>
      <c r="B755" s="337"/>
      <c r="C755" s="337"/>
      <c r="D755" s="337"/>
      <c r="E755" s="337"/>
      <c r="F755" s="337"/>
      <c r="G755" s="336"/>
      <c r="H755" s="336"/>
      <c r="I755" s="336"/>
      <c r="J755" s="336"/>
      <c r="K755" s="336"/>
      <c r="L755" s="336"/>
      <c r="M755" s="336"/>
      <c r="N755" s="336"/>
      <c r="O755" s="336"/>
      <c r="P755" s="336"/>
    </row>
    <row r="756" ht="15.75" customHeight="1">
      <c r="A756" s="336"/>
      <c r="B756" s="337"/>
      <c r="C756" s="337"/>
      <c r="D756" s="337"/>
      <c r="E756" s="337"/>
      <c r="F756" s="337"/>
      <c r="G756" s="336"/>
      <c r="H756" s="336"/>
      <c r="I756" s="336"/>
      <c r="J756" s="336"/>
      <c r="K756" s="336"/>
      <c r="L756" s="336"/>
      <c r="M756" s="336"/>
      <c r="N756" s="336"/>
      <c r="O756" s="336"/>
      <c r="P756" s="336"/>
    </row>
    <row r="757" ht="15.75" customHeight="1">
      <c r="A757" s="336"/>
      <c r="B757" s="337"/>
      <c r="C757" s="337"/>
      <c r="D757" s="337"/>
      <c r="E757" s="337"/>
      <c r="F757" s="337"/>
      <c r="G757" s="336"/>
      <c r="H757" s="336"/>
      <c r="I757" s="336"/>
      <c r="J757" s="336"/>
      <c r="K757" s="336"/>
      <c r="L757" s="336"/>
      <c r="M757" s="336"/>
      <c r="N757" s="336"/>
      <c r="O757" s="336"/>
      <c r="P757" s="336"/>
    </row>
    <row r="758" ht="15.75" customHeight="1">
      <c r="A758" s="336"/>
      <c r="B758" s="337"/>
      <c r="C758" s="337"/>
      <c r="D758" s="337"/>
      <c r="E758" s="337"/>
      <c r="F758" s="337"/>
      <c r="G758" s="336"/>
      <c r="H758" s="336"/>
      <c r="I758" s="336"/>
      <c r="J758" s="336"/>
      <c r="K758" s="336"/>
      <c r="L758" s="336"/>
      <c r="M758" s="336"/>
      <c r="N758" s="336"/>
      <c r="O758" s="336"/>
      <c r="P758" s="336"/>
    </row>
    <row r="759" ht="15.75" customHeight="1">
      <c r="A759" s="336"/>
      <c r="B759" s="337"/>
      <c r="C759" s="337"/>
      <c r="D759" s="337"/>
      <c r="E759" s="337"/>
      <c r="F759" s="337"/>
      <c r="G759" s="336"/>
      <c r="H759" s="336"/>
      <c r="I759" s="336"/>
      <c r="J759" s="336"/>
      <c r="K759" s="336"/>
      <c r="L759" s="336"/>
      <c r="M759" s="336"/>
      <c r="N759" s="336"/>
      <c r="O759" s="336"/>
      <c r="P759" s="336"/>
    </row>
    <row r="760" ht="15.75" customHeight="1">
      <c r="A760" s="336"/>
      <c r="B760" s="337"/>
      <c r="C760" s="337"/>
      <c r="D760" s="337"/>
      <c r="E760" s="337"/>
      <c r="F760" s="337"/>
      <c r="G760" s="336"/>
      <c r="H760" s="336"/>
      <c r="I760" s="336"/>
      <c r="J760" s="336"/>
      <c r="K760" s="336"/>
      <c r="L760" s="336"/>
      <c r="M760" s="336"/>
      <c r="N760" s="336"/>
      <c r="O760" s="336"/>
      <c r="P760" s="336"/>
    </row>
    <row r="761" ht="15.75" customHeight="1">
      <c r="A761" s="336"/>
      <c r="B761" s="337"/>
      <c r="C761" s="337"/>
      <c r="D761" s="337"/>
      <c r="E761" s="337"/>
      <c r="F761" s="337"/>
      <c r="G761" s="336"/>
      <c r="H761" s="336"/>
      <c r="I761" s="336"/>
      <c r="J761" s="336"/>
      <c r="K761" s="336"/>
      <c r="L761" s="336"/>
      <c r="M761" s="336"/>
      <c r="N761" s="336"/>
      <c r="O761" s="336"/>
      <c r="P761" s="336"/>
    </row>
    <row r="762" ht="15.75" customHeight="1">
      <c r="A762" s="336"/>
      <c r="B762" s="337"/>
      <c r="C762" s="337"/>
      <c r="D762" s="337"/>
      <c r="E762" s="337"/>
      <c r="F762" s="337"/>
      <c r="G762" s="336"/>
      <c r="H762" s="336"/>
      <c r="I762" s="336"/>
      <c r="J762" s="336"/>
      <c r="K762" s="336"/>
      <c r="L762" s="336"/>
      <c r="M762" s="336"/>
      <c r="N762" s="336"/>
      <c r="O762" s="336"/>
      <c r="P762" s="336"/>
    </row>
    <row r="763" ht="15.75" customHeight="1">
      <c r="A763" s="336"/>
      <c r="B763" s="337"/>
      <c r="C763" s="337"/>
      <c r="D763" s="337"/>
      <c r="E763" s="337"/>
      <c r="F763" s="337"/>
      <c r="G763" s="336"/>
      <c r="H763" s="336"/>
      <c r="I763" s="336"/>
      <c r="J763" s="336"/>
      <c r="K763" s="336"/>
      <c r="L763" s="336"/>
      <c r="M763" s="336"/>
      <c r="N763" s="336"/>
      <c r="O763" s="336"/>
      <c r="P763" s="336"/>
    </row>
    <row r="764" ht="15.75" customHeight="1">
      <c r="A764" s="336"/>
      <c r="B764" s="337"/>
      <c r="C764" s="337"/>
      <c r="D764" s="337"/>
      <c r="E764" s="337"/>
      <c r="F764" s="337"/>
      <c r="G764" s="336"/>
      <c r="H764" s="336"/>
      <c r="I764" s="336"/>
      <c r="J764" s="336"/>
      <c r="K764" s="336"/>
      <c r="L764" s="336"/>
      <c r="M764" s="336"/>
      <c r="N764" s="336"/>
      <c r="O764" s="336"/>
      <c r="P764" s="336"/>
    </row>
    <row r="765" ht="15.75" customHeight="1">
      <c r="A765" s="336"/>
      <c r="B765" s="337"/>
      <c r="C765" s="337"/>
      <c r="D765" s="337"/>
      <c r="E765" s="337"/>
      <c r="F765" s="337"/>
      <c r="G765" s="336"/>
      <c r="H765" s="336"/>
      <c r="I765" s="336"/>
      <c r="J765" s="336"/>
      <c r="K765" s="336"/>
      <c r="L765" s="336"/>
      <c r="M765" s="336"/>
      <c r="N765" s="336"/>
      <c r="O765" s="336"/>
      <c r="P765" s="336"/>
    </row>
    <row r="766" ht="15.75" customHeight="1">
      <c r="A766" s="336"/>
      <c r="B766" s="337"/>
      <c r="C766" s="337"/>
      <c r="D766" s="337"/>
      <c r="E766" s="337"/>
      <c r="F766" s="337"/>
      <c r="G766" s="336"/>
      <c r="H766" s="336"/>
      <c r="I766" s="336"/>
      <c r="J766" s="336"/>
      <c r="K766" s="336"/>
      <c r="L766" s="336"/>
      <c r="M766" s="336"/>
      <c r="N766" s="336"/>
      <c r="O766" s="336"/>
      <c r="P766" s="336"/>
    </row>
    <row r="767" ht="15.75" customHeight="1">
      <c r="A767" s="336"/>
      <c r="B767" s="337"/>
      <c r="C767" s="337"/>
      <c r="D767" s="337"/>
      <c r="E767" s="337"/>
      <c r="F767" s="337"/>
      <c r="G767" s="336"/>
      <c r="H767" s="336"/>
      <c r="I767" s="336"/>
      <c r="J767" s="336"/>
      <c r="K767" s="336"/>
      <c r="L767" s="336"/>
      <c r="M767" s="336"/>
      <c r="N767" s="336"/>
      <c r="O767" s="336"/>
      <c r="P767" s="336"/>
    </row>
    <row r="768" ht="15.75" customHeight="1">
      <c r="A768" s="336"/>
      <c r="B768" s="337"/>
      <c r="C768" s="337"/>
      <c r="D768" s="337"/>
      <c r="E768" s="337"/>
      <c r="F768" s="337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</row>
    <row r="769" ht="15.75" customHeight="1">
      <c r="A769" s="336"/>
      <c r="B769" s="337"/>
      <c r="C769" s="337"/>
      <c r="D769" s="337"/>
      <c r="E769" s="337"/>
      <c r="F769" s="337"/>
      <c r="G769" s="336"/>
      <c r="H769" s="336"/>
      <c r="I769" s="336"/>
      <c r="J769" s="336"/>
      <c r="K769" s="336"/>
      <c r="L769" s="336"/>
      <c r="M769" s="336"/>
      <c r="N769" s="336"/>
      <c r="O769" s="336"/>
      <c r="P769" s="336"/>
    </row>
    <row r="770" ht="15.75" customHeight="1">
      <c r="A770" s="336"/>
      <c r="B770" s="337"/>
      <c r="C770" s="337"/>
      <c r="D770" s="337"/>
      <c r="E770" s="337"/>
      <c r="F770" s="337"/>
      <c r="G770" s="336"/>
      <c r="H770" s="336"/>
      <c r="I770" s="336"/>
      <c r="J770" s="336"/>
      <c r="K770" s="336"/>
      <c r="L770" s="336"/>
      <c r="M770" s="336"/>
      <c r="N770" s="336"/>
      <c r="O770" s="336"/>
      <c r="P770" s="336"/>
    </row>
    <row r="771" ht="15.75" customHeight="1">
      <c r="A771" s="336"/>
      <c r="B771" s="337"/>
      <c r="C771" s="337"/>
      <c r="D771" s="337"/>
      <c r="E771" s="337"/>
      <c r="F771" s="337"/>
      <c r="G771" s="336"/>
      <c r="H771" s="336"/>
      <c r="I771" s="336"/>
      <c r="J771" s="336"/>
      <c r="K771" s="336"/>
      <c r="L771" s="336"/>
      <c r="M771" s="336"/>
      <c r="N771" s="336"/>
      <c r="O771" s="336"/>
      <c r="P771" s="336"/>
    </row>
    <row r="772" ht="15.75" customHeight="1">
      <c r="A772" s="336"/>
      <c r="B772" s="337"/>
      <c r="C772" s="337"/>
      <c r="D772" s="337"/>
      <c r="E772" s="337"/>
      <c r="F772" s="337"/>
      <c r="G772" s="336"/>
      <c r="H772" s="336"/>
      <c r="I772" s="336"/>
      <c r="J772" s="336"/>
      <c r="K772" s="336"/>
      <c r="L772" s="336"/>
      <c r="M772" s="336"/>
      <c r="N772" s="336"/>
      <c r="O772" s="336"/>
      <c r="P772" s="336"/>
    </row>
    <row r="773" ht="15.75" customHeight="1">
      <c r="A773" s="336"/>
      <c r="B773" s="337"/>
      <c r="C773" s="337"/>
      <c r="D773" s="337"/>
      <c r="E773" s="337"/>
      <c r="F773" s="337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</row>
    <row r="774" ht="15.75" customHeight="1">
      <c r="A774" s="336"/>
      <c r="B774" s="337"/>
      <c r="C774" s="337"/>
      <c r="D774" s="337"/>
      <c r="E774" s="337"/>
      <c r="F774" s="337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</row>
    <row r="775" ht="15.75" customHeight="1">
      <c r="A775" s="336"/>
      <c r="B775" s="337"/>
      <c r="C775" s="337"/>
      <c r="D775" s="337"/>
      <c r="E775" s="337"/>
      <c r="F775" s="337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</row>
    <row r="776" ht="15.75" customHeight="1">
      <c r="A776" s="336"/>
      <c r="B776" s="337"/>
      <c r="C776" s="337"/>
      <c r="D776" s="337"/>
      <c r="E776" s="337"/>
      <c r="F776" s="337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</row>
    <row r="777" ht="15.75" customHeight="1">
      <c r="A777" s="336"/>
      <c r="B777" s="337"/>
      <c r="C777" s="337"/>
      <c r="D777" s="337"/>
      <c r="E777" s="337"/>
      <c r="F777" s="337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</row>
    <row r="778" ht="15.75" customHeight="1">
      <c r="A778" s="336"/>
      <c r="B778" s="337"/>
      <c r="C778" s="337"/>
      <c r="D778" s="337"/>
      <c r="E778" s="337"/>
      <c r="F778" s="337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</row>
    <row r="779" ht="15.75" customHeight="1">
      <c r="A779" s="336"/>
      <c r="B779" s="337"/>
      <c r="C779" s="337"/>
      <c r="D779" s="337"/>
      <c r="E779" s="337"/>
      <c r="F779" s="337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</row>
    <row r="780" ht="15.75" customHeight="1">
      <c r="A780" s="336"/>
      <c r="B780" s="337"/>
      <c r="C780" s="337"/>
      <c r="D780" s="337"/>
      <c r="E780" s="337"/>
      <c r="F780" s="337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</row>
    <row r="781" ht="15.75" customHeight="1">
      <c r="A781" s="336"/>
      <c r="B781" s="337"/>
      <c r="C781" s="337"/>
      <c r="D781" s="337"/>
      <c r="E781" s="337"/>
      <c r="F781" s="337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</row>
    <row r="782" ht="15.75" customHeight="1">
      <c r="A782" s="336"/>
      <c r="B782" s="337"/>
      <c r="C782" s="337"/>
      <c r="D782" s="337"/>
      <c r="E782" s="337"/>
      <c r="F782" s="337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</row>
    <row r="783" ht="15.75" customHeight="1">
      <c r="A783" s="336"/>
      <c r="B783" s="337"/>
      <c r="C783" s="337"/>
      <c r="D783" s="337"/>
      <c r="E783" s="337"/>
      <c r="F783" s="337"/>
      <c r="G783" s="336"/>
      <c r="H783" s="336"/>
      <c r="I783" s="336"/>
      <c r="J783" s="336"/>
      <c r="K783" s="336"/>
      <c r="L783" s="336"/>
      <c r="M783" s="336"/>
      <c r="N783" s="336"/>
      <c r="O783" s="336"/>
      <c r="P783" s="336"/>
    </row>
    <row r="784" ht="15.75" customHeight="1">
      <c r="A784" s="336"/>
      <c r="B784" s="337"/>
      <c r="C784" s="337"/>
      <c r="D784" s="337"/>
      <c r="E784" s="337"/>
      <c r="F784" s="337"/>
      <c r="G784" s="336"/>
      <c r="H784" s="336"/>
      <c r="I784" s="336"/>
      <c r="J784" s="336"/>
      <c r="K784" s="336"/>
      <c r="L784" s="336"/>
      <c r="M784" s="336"/>
      <c r="N784" s="336"/>
      <c r="O784" s="336"/>
      <c r="P784" s="336"/>
    </row>
    <row r="785" ht="15.75" customHeight="1">
      <c r="A785" s="336"/>
      <c r="B785" s="337"/>
      <c r="C785" s="337"/>
      <c r="D785" s="337"/>
      <c r="E785" s="337"/>
      <c r="F785" s="337"/>
      <c r="G785" s="336"/>
      <c r="H785" s="336"/>
      <c r="I785" s="336"/>
      <c r="J785" s="336"/>
      <c r="K785" s="336"/>
      <c r="L785" s="336"/>
      <c r="M785" s="336"/>
      <c r="N785" s="336"/>
      <c r="O785" s="336"/>
      <c r="P785" s="336"/>
    </row>
    <row r="786" ht="15.75" customHeight="1">
      <c r="A786" s="336"/>
      <c r="B786" s="337"/>
      <c r="C786" s="337"/>
      <c r="D786" s="337"/>
      <c r="E786" s="337"/>
      <c r="F786" s="337"/>
      <c r="G786" s="336"/>
      <c r="H786" s="336"/>
      <c r="I786" s="336"/>
      <c r="J786" s="336"/>
      <c r="K786" s="336"/>
      <c r="L786" s="336"/>
      <c r="M786" s="336"/>
      <c r="N786" s="336"/>
      <c r="O786" s="336"/>
      <c r="P786" s="336"/>
    </row>
    <row r="787" ht="15.75" customHeight="1">
      <c r="A787" s="336"/>
      <c r="B787" s="337"/>
      <c r="C787" s="337"/>
      <c r="D787" s="337"/>
      <c r="E787" s="337"/>
      <c r="F787" s="337"/>
      <c r="G787" s="336"/>
      <c r="H787" s="336"/>
      <c r="I787" s="336"/>
      <c r="J787" s="336"/>
      <c r="K787" s="336"/>
      <c r="L787" s="336"/>
      <c r="M787" s="336"/>
      <c r="N787" s="336"/>
      <c r="O787" s="336"/>
      <c r="P787" s="336"/>
    </row>
    <row r="788" ht="15.75" customHeight="1">
      <c r="A788" s="336"/>
      <c r="B788" s="337"/>
      <c r="C788" s="337"/>
      <c r="D788" s="337"/>
      <c r="E788" s="337"/>
      <c r="F788" s="337"/>
      <c r="G788" s="336"/>
      <c r="H788" s="336"/>
      <c r="I788" s="336"/>
      <c r="J788" s="336"/>
      <c r="K788" s="336"/>
      <c r="L788" s="336"/>
      <c r="M788" s="336"/>
      <c r="N788" s="336"/>
      <c r="O788" s="336"/>
      <c r="P788" s="336"/>
    </row>
    <row r="789" ht="15.75" customHeight="1">
      <c r="A789" s="336"/>
      <c r="B789" s="337"/>
      <c r="C789" s="337"/>
      <c r="D789" s="337"/>
      <c r="E789" s="337"/>
      <c r="F789" s="337"/>
      <c r="G789" s="336"/>
      <c r="H789" s="336"/>
      <c r="I789" s="336"/>
      <c r="J789" s="336"/>
      <c r="K789" s="336"/>
      <c r="L789" s="336"/>
      <c r="M789" s="336"/>
      <c r="N789" s="336"/>
      <c r="O789" s="336"/>
      <c r="P789" s="336"/>
    </row>
    <row r="790" ht="15.75" customHeight="1">
      <c r="A790" s="336"/>
      <c r="B790" s="337"/>
      <c r="C790" s="337"/>
      <c r="D790" s="337"/>
      <c r="E790" s="337"/>
      <c r="F790" s="337"/>
      <c r="G790" s="336"/>
      <c r="H790" s="336"/>
      <c r="I790" s="336"/>
      <c r="J790" s="336"/>
      <c r="K790" s="336"/>
      <c r="L790" s="336"/>
      <c r="M790" s="336"/>
      <c r="N790" s="336"/>
      <c r="O790" s="336"/>
      <c r="P790" s="336"/>
    </row>
    <row r="791" ht="15.75" customHeight="1">
      <c r="A791" s="336"/>
      <c r="B791" s="337"/>
      <c r="C791" s="337"/>
      <c r="D791" s="337"/>
      <c r="E791" s="337"/>
      <c r="F791" s="337"/>
      <c r="G791" s="336"/>
      <c r="H791" s="336"/>
      <c r="I791" s="336"/>
      <c r="J791" s="336"/>
      <c r="K791" s="336"/>
      <c r="L791" s="336"/>
      <c r="M791" s="336"/>
      <c r="N791" s="336"/>
      <c r="O791" s="336"/>
      <c r="P791" s="336"/>
    </row>
    <row r="792" ht="15.75" customHeight="1">
      <c r="A792" s="336"/>
      <c r="B792" s="337"/>
      <c r="C792" s="337"/>
      <c r="D792" s="337"/>
      <c r="E792" s="337"/>
      <c r="F792" s="337"/>
      <c r="G792" s="336"/>
      <c r="H792" s="336"/>
      <c r="I792" s="336"/>
      <c r="J792" s="336"/>
      <c r="K792" s="336"/>
      <c r="L792" s="336"/>
      <c r="M792" s="336"/>
      <c r="N792" s="336"/>
      <c r="O792" s="336"/>
      <c r="P792" s="336"/>
    </row>
    <row r="793" ht="15.75" customHeight="1">
      <c r="A793" s="336"/>
      <c r="B793" s="337"/>
      <c r="C793" s="337"/>
      <c r="D793" s="337"/>
      <c r="E793" s="337"/>
      <c r="F793" s="337"/>
      <c r="G793" s="336"/>
      <c r="H793" s="336"/>
      <c r="I793" s="336"/>
      <c r="J793" s="336"/>
      <c r="K793" s="336"/>
      <c r="L793" s="336"/>
      <c r="M793" s="336"/>
      <c r="N793" s="336"/>
      <c r="O793" s="336"/>
      <c r="P793" s="336"/>
    </row>
    <row r="794" ht="15.75" customHeight="1">
      <c r="A794" s="336"/>
      <c r="B794" s="337"/>
      <c r="C794" s="337"/>
      <c r="D794" s="337"/>
      <c r="E794" s="337"/>
      <c r="F794" s="337"/>
      <c r="G794" s="336"/>
      <c r="H794" s="336"/>
      <c r="I794" s="336"/>
      <c r="J794" s="336"/>
      <c r="K794" s="336"/>
      <c r="L794" s="336"/>
      <c r="M794" s="336"/>
      <c r="N794" s="336"/>
      <c r="O794" s="336"/>
      <c r="P794" s="336"/>
    </row>
    <row r="795" ht="15.75" customHeight="1">
      <c r="A795" s="336"/>
      <c r="B795" s="337"/>
      <c r="C795" s="337"/>
      <c r="D795" s="337"/>
      <c r="E795" s="337"/>
      <c r="F795" s="337"/>
      <c r="G795" s="336"/>
      <c r="H795" s="336"/>
      <c r="I795" s="336"/>
      <c r="J795" s="336"/>
      <c r="K795" s="336"/>
      <c r="L795" s="336"/>
      <c r="M795" s="336"/>
      <c r="N795" s="336"/>
      <c r="O795" s="336"/>
      <c r="P795" s="336"/>
    </row>
    <row r="796" ht="15.75" customHeight="1">
      <c r="A796" s="336"/>
      <c r="B796" s="337"/>
      <c r="C796" s="337"/>
      <c r="D796" s="337"/>
      <c r="E796" s="337"/>
      <c r="F796" s="337"/>
      <c r="G796" s="336"/>
      <c r="H796" s="336"/>
      <c r="I796" s="336"/>
      <c r="J796" s="336"/>
      <c r="K796" s="336"/>
      <c r="L796" s="336"/>
      <c r="M796" s="336"/>
      <c r="N796" s="336"/>
      <c r="O796" s="336"/>
      <c r="P796" s="336"/>
    </row>
    <row r="797" ht="15.75" customHeight="1">
      <c r="A797" s="336"/>
      <c r="B797" s="337"/>
      <c r="C797" s="337"/>
      <c r="D797" s="337"/>
      <c r="E797" s="337"/>
      <c r="F797" s="337"/>
      <c r="G797" s="336"/>
      <c r="H797" s="336"/>
      <c r="I797" s="336"/>
      <c r="J797" s="336"/>
      <c r="K797" s="336"/>
      <c r="L797" s="336"/>
      <c r="M797" s="336"/>
      <c r="N797" s="336"/>
      <c r="O797" s="336"/>
      <c r="P797" s="336"/>
    </row>
    <row r="798" ht="15.75" customHeight="1">
      <c r="A798" s="336"/>
      <c r="B798" s="337"/>
      <c r="C798" s="337"/>
      <c r="D798" s="337"/>
      <c r="E798" s="337"/>
      <c r="F798" s="337"/>
      <c r="G798" s="336"/>
      <c r="H798" s="336"/>
      <c r="I798" s="336"/>
      <c r="J798" s="336"/>
      <c r="K798" s="336"/>
      <c r="L798" s="336"/>
      <c r="M798" s="336"/>
      <c r="N798" s="336"/>
      <c r="O798" s="336"/>
      <c r="P798" s="336"/>
    </row>
    <row r="799" ht="15.75" customHeight="1">
      <c r="A799" s="336"/>
      <c r="B799" s="337"/>
      <c r="C799" s="337"/>
      <c r="D799" s="337"/>
      <c r="E799" s="337"/>
      <c r="F799" s="337"/>
      <c r="G799" s="336"/>
      <c r="H799" s="336"/>
      <c r="I799" s="336"/>
      <c r="J799" s="336"/>
      <c r="K799" s="336"/>
      <c r="L799" s="336"/>
      <c r="M799" s="336"/>
      <c r="N799" s="336"/>
      <c r="O799" s="336"/>
      <c r="P799" s="336"/>
    </row>
    <row r="800" ht="15.75" customHeight="1">
      <c r="A800" s="336"/>
      <c r="B800" s="337"/>
      <c r="C800" s="337"/>
      <c r="D800" s="337"/>
      <c r="E800" s="337"/>
      <c r="F800" s="337"/>
      <c r="G800" s="336"/>
      <c r="H800" s="336"/>
      <c r="I800" s="336"/>
      <c r="J800" s="336"/>
      <c r="K800" s="336"/>
      <c r="L800" s="336"/>
      <c r="M800" s="336"/>
      <c r="N800" s="336"/>
      <c r="O800" s="336"/>
      <c r="P800" s="336"/>
    </row>
    <row r="801" ht="15.75" customHeight="1">
      <c r="A801" s="336"/>
      <c r="B801" s="337"/>
      <c r="C801" s="337"/>
      <c r="D801" s="337"/>
      <c r="E801" s="337"/>
      <c r="F801" s="337"/>
      <c r="G801" s="336"/>
      <c r="H801" s="336"/>
      <c r="I801" s="336"/>
      <c r="J801" s="336"/>
      <c r="K801" s="336"/>
      <c r="L801" s="336"/>
      <c r="M801" s="336"/>
      <c r="N801" s="336"/>
      <c r="O801" s="336"/>
      <c r="P801" s="336"/>
    </row>
    <row r="802" ht="15.75" customHeight="1">
      <c r="A802" s="336"/>
      <c r="B802" s="337"/>
      <c r="C802" s="337"/>
      <c r="D802" s="337"/>
      <c r="E802" s="337"/>
      <c r="F802" s="337"/>
      <c r="G802" s="336"/>
      <c r="H802" s="336"/>
      <c r="I802" s="336"/>
      <c r="J802" s="336"/>
      <c r="K802" s="336"/>
      <c r="L802" s="336"/>
      <c r="M802" s="336"/>
      <c r="N802" s="336"/>
      <c r="O802" s="336"/>
      <c r="P802" s="336"/>
    </row>
    <row r="803" ht="15.75" customHeight="1">
      <c r="A803" s="336"/>
      <c r="B803" s="337"/>
      <c r="C803" s="337"/>
      <c r="D803" s="337"/>
      <c r="E803" s="337"/>
      <c r="F803" s="337"/>
      <c r="G803" s="336"/>
      <c r="H803" s="336"/>
      <c r="I803" s="336"/>
      <c r="J803" s="336"/>
      <c r="K803" s="336"/>
      <c r="L803" s="336"/>
      <c r="M803" s="336"/>
      <c r="N803" s="336"/>
      <c r="O803" s="336"/>
      <c r="P803" s="336"/>
    </row>
    <row r="804" ht="15.75" customHeight="1">
      <c r="A804" s="336"/>
      <c r="B804" s="337"/>
      <c r="C804" s="337"/>
      <c r="D804" s="337"/>
      <c r="E804" s="337"/>
      <c r="F804" s="337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</row>
    <row r="805" ht="15.75" customHeight="1">
      <c r="A805" s="336"/>
      <c r="B805" s="337"/>
      <c r="C805" s="337"/>
      <c r="D805" s="337"/>
      <c r="E805" s="337"/>
      <c r="F805" s="337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</row>
    <row r="806" ht="15.75" customHeight="1">
      <c r="A806" s="336"/>
      <c r="B806" s="337"/>
      <c r="C806" s="337"/>
      <c r="D806" s="337"/>
      <c r="E806" s="337"/>
      <c r="F806" s="337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</row>
    <row r="807" ht="15.75" customHeight="1">
      <c r="A807" s="336"/>
      <c r="B807" s="337"/>
      <c r="C807" s="337"/>
      <c r="D807" s="337"/>
      <c r="E807" s="337"/>
      <c r="F807" s="337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</row>
    <row r="808" ht="15.75" customHeight="1">
      <c r="A808" s="336"/>
      <c r="B808" s="337"/>
      <c r="C808" s="337"/>
      <c r="D808" s="337"/>
      <c r="E808" s="337"/>
      <c r="F808" s="337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</row>
    <row r="809" ht="15.75" customHeight="1">
      <c r="A809" s="336"/>
      <c r="B809" s="337"/>
      <c r="C809" s="337"/>
      <c r="D809" s="337"/>
      <c r="E809" s="337"/>
      <c r="F809" s="337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</row>
    <row r="810" ht="15.75" customHeight="1">
      <c r="A810" s="336"/>
      <c r="B810" s="337"/>
      <c r="C810" s="337"/>
      <c r="D810" s="337"/>
      <c r="E810" s="337"/>
      <c r="F810" s="337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</row>
    <row r="811" ht="15.75" customHeight="1">
      <c r="A811" s="336"/>
      <c r="B811" s="337"/>
      <c r="C811" s="337"/>
      <c r="D811" s="337"/>
      <c r="E811" s="337"/>
      <c r="F811" s="337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</row>
    <row r="812" ht="15.75" customHeight="1">
      <c r="A812" s="336"/>
      <c r="B812" s="337"/>
      <c r="C812" s="337"/>
      <c r="D812" s="337"/>
      <c r="E812" s="337"/>
      <c r="F812" s="337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</row>
    <row r="813" ht="15.75" customHeight="1">
      <c r="A813" s="336"/>
      <c r="B813" s="337"/>
      <c r="C813" s="337"/>
      <c r="D813" s="337"/>
      <c r="E813" s="337"/>
      <c r="F813" s="337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</row>
    <row r="814" ht="15.75" customHeight="1">
      <c r="A814" s="336"/>
      <c r="B814" s="337"/>
      <c r="C814" s="337"/>
      <c r="D814" s="337"/>
      <c r="E814" s="337"/>
      <c r="F814" s="337"/>
      <c r="G814" s="336"/>
      <c r="H814" s="336"/>
      <c r="I814" s="336"/>
      <c r="J814" s="336"/>
      <c r="K814" s="336"/>
      <c r="L814" s="336"/>
      <c r="M814" s="336"/>
      <c r="N814" s="336"/>
      <c r="O814" s="336"/>
      <c r="P814" s="336"/>
    </row>
    <row r="815" ht="15.75" customHeight="1">
      <c r="A815" s="336"/>
      <c r="B815" s="337"/>
      <c r="C815" s="337"/>
      <c r="D815" s="337"/>
      <c r="E815" s="337"/>
      <c r="F815" s="337"/>
      <c r="G815" s="336"/>
      <c r="H815" s="336"/>
      <c r="I815" s="336"/>
      <c r="J815" s="336"/>
      <c r="K815" s="336"/>
      <c r="L815" s="336"/>
      <c r="M815" s="336"/>
      <c r="N815" s="336"/>
      <c r="O815" s="336"/>
      <c r="P815" s="336"/>
    </row>
    <row r="816" ht="15.75" customHeight="1">
      <c r="A816" s="336"/>
      <c r="B816" s="337"/>
      <c r="C816" s="337"/>
      <c r="D816" s="337"/>
      <c r="E816" s="337"/>
      <c r="F816" s="337"/>
      <c r="G816" s="336"/>
      <c r="H816" s="336"/>
      <c r="I816" s="336"/>
      <c r="J816" s="336"/>
      <c r="K816" s="336"/>
      <c r="L816" s="336"/>
      <c r="M816" s="336"/>
      <c r="N816" s="336"/>
      <c r="O816" s="336"/>
      <c r="P816" s="336"/>
    </row>
    <row r="817" ht="15.75" customHeight="1">
      <c r="A817" s="336"/>
      <c r="B817" s="337"/>
      <c r="C817" s="337"/>
      <c r="D817" s="337"/>
      <c r="E817" s="337"/>
      <c r="F817" s="337"/>
      <c r="G817" s="336"/>
      <c r="H817" s="336"/>
      <c r="I817" s="336"/>
      <c r="J817" s="336"/>
      <c r="K817" s="336"/>
      <c r="L817" s="336"/>
      <c r="M817" s="336"/>
      <c r="N817" s="336"/>
      <c r="O817" s="336"/>
      <c r="P817" s="336"/>
    </row>
    <row r="818" ht="15.75" customHeight="1">
      <c r="A818" s="336"/>
      <c r="B818" s="337"/>
      <c r="C818" s="337"/>
      <c r="D818" s="337"/>
      <c r="E818" s="337"/>
      <c r="F818" s="337"/>
      <c r="G818" s="336"/>
      <c r="H818" s="336"/>
      <c r="I818" s="336"/>
      <c r="J818" s="336"/>
      <c r="K818" s="336"/>
      <c r="L818" s="336"/>
      <c r="M818" s="336"/>
      <c r="N818" s="336"/>
      <c r="O818" s="336"/>
      <c r="P818" s="336"/>
    </row>
    <row r="819" ht="15.75" customHeight="1">
      <c r="A819" s="336"/>
      <c r="B819" s="337"/>
      <c r="C819" s="337"/>
      <c r="D819" s="337"/>
      <c r="E819" s="337"/>
      <c r="F819" s="337"/>
      <c r="G819" s="336"/>
      <c r="H819" s="336"/>
      <c r="I819" s="336"/>
      <c r="J819" s="336"/>
      <c r="K819" s="336"/>
      <c r="L819" s="336"/>
      <c r="M819" s="336"/>
      <c r="N819" s="336"/>
      <c r="O819" s="336"/>
      <c r="P819" s="336"/>
    </row>
    <row r="820" ht="15.75" customHeight="1">
      <c r="A820" s="336"/>
      <c r="B820" s="337"/>
      <c r="C820" s="337"/>
      <c r="D820" s="337"/>
      <c r="E820" s="337"/>
      <c r="F820" s="337"/>
      <c r="G820" s="336"/>
      <c r="H820" s="336"/>
      <c r="I820" s="336"/>
      <c r="J820" s="336"/>
      <c r="K820" s="336"/>
      <c r="L820" s="336"/>
      <c r="M820" s="336"/>
      <c r="N820" s="336"/>
      <c r="O820" s="336"/>
      <c r="P820" s="336"/>
    </row>
    <row r="821" ht="15.75" customHeight="1">
      <c r="A821" s="336"/>
      <c r="B821" s="337"/>
      <c r="C821" s="337"/>
      <c r="D821" s="337"/>
      <c r="E821" s="337"/>
      <c r="F821" s="337"/>
      <c r="G821" s="336"/>
      <c r="H821" s="336"/>
      <c r="I821" s="336"/>
      <c r="J821" s="336"/>
      <c r="K821" s="336"/>
      <c r="L821" s="336"/>
      <c r="M821" s="336"/>
      <c r="N821" s="336"/>
      <c r="O821" s="336"/>
      <c r="P821" s="336"/>
    </row>
    <row r="822" ht="15.75" customHeight="1">
      <c r="A822" s="336"/>
      <c r="B822" s="337"/>
      <c r="C822" s="337"/>
      <c r="D822" s="337"/>
      <c r="E822" s="337"/>
      <c r="F822" s="337"/>
      <c r="G822" s="336"/>
      <c r="H822" s="336"/>
      <c r="I822" s="336"/>
      <c r="J822" s="336"/>
      <c r="K822" s="336"/>
      <c r="L822" s="336"/>
      <c r="M822" s="336"/>
      <c r="N822" s="336"/>
      <c r="O822" s="336"/>
      <c r="P822" s="336"/>
    </row>
    <row r="823" ht="15.75" customHeight="1">
      <c r="A823" s="336"/>
      <c r="B823" s="337"/>
      <c r="C823" s="337"/>
      <c r="D823" s="337"/>
      <c r="E823" s="337"/>
      <c r="F823" s="337"/>
      <c r="G823" s="336"/>
      <c r="H823" s="336"/>
      <c r="I823" s="336"/>
      <c r="J823" s="336"/>
      <c r="K823" s="336"/>
      <c r="L823" s="336"/>
      <c r="M823" s="336"/>
      <c r="N823" s="336"/>
      <c r="O823" s="336"/>
      <c r="P823" s="336"/>
    </row>
    <row r="824" ht="15.75" customHeight="1">
      <c r="A824" s="336"/>
      <c r="B824" s="337"/>
      <c r="C824" s="337"/>
      <c r="D824" s="337"/>
      <c r="E824" s="337"/>
      <c r="F824" s="337"/>
      <c r="G824" s="336"/>
      <c r="H824" s="336"/>
      <c r="I824" s="336"/>
      <c r="J824" s="336"/>
      <c r="K824" s="336"/>
      <c r="L824" s="336"/>
      <c r="M824" s="336"/>
      <c r="N824" s="336"/>
      <c r="O824" s="336"/>
      <c r="P824" s="336"/>
    </row>
    <row r="825" ht="15.75" customHeight="1">
      <c r="A825" s="336"/>
      <c r="B825" s="337"/>
      <c r="C825" s="337"/>
      <c r="D825" s="337"/>
      <c r="E825" s="337"/>
      <c r="F825" s="337"/>
      <c r="G825" s="336"/>
      <c r="H825" s="336"/>
      <c r="I825" s="336"/>
      <c r="J825" s="336"/>
      <c r="K825" s="336"/>
      <c r="L825" s="336"/>
      <c r="M825" s="336"/>
      <c r="N825" s="336"/>
      <c r="O825" s="336"/>
      <c r="P825" s="336"/>
    </row>
    <row r="826" ht="15.75" customHeight="1">
      <c r="A826" s="336"/>
      <c r="B826" s="337"/>
      <c r="C826" s="337"/>
      <c r="D826" s="337"/>
      <c r="E826" s="337"/>
      <c r="F826" s="337"/>
      <c r="G826" s="336"/>
      <c r="H826" s="336"/>
      <c r="I826" s="336"/>
      <c r="J826" s="336"/>
      <c r="K826" s="336"/>
      <c r="L826" s="336"/>
      <c r="M826" s="336"/>
      <c r="N826" s="336"/>
      <c r="O826" s="336"/>
      <c r="P826" s="336"/>
    </row>
    <row r="827" ht="15.75" customHeight="1">
      <c r="A827" s="336"/>
      <c r="B827" s="337"/>
      <c r="C827" s="337"/>
      <c r="D827" s="337"/>
      <c r="E827" s="337"/>
      <c r="F827" s="337"/>
      <c r="G827" s="336"/>
      <c r="H827" s="336"/>
      <c r="I827" s="336"/>
      <c r="J827" s="336"/>
      <c r="K827" s="336"/>
      <c r="L827" s="336"/>
      <c r="M827" s="336"/>
      <c r="N827" s="336"/>
      <c r="O827" s="336"/>
      <c r="P827" s="336"/>
    </row>
    <row r="828" ht="15.75" customHeight="1">
      <c r="A828" s="336"/>
      <c r="B828" s="337"/>
      <c r="C828" s="337"/>
      <c r="D828" s="337"/>
      <c r="E828" s="337"/>
      <c r="F828" s="337"/>
      <c r="G828" s="336"/>
      <c r="H828" s="336"/>
      <c r="I828" s="336"/>
      <c r="J828" s="336"/>
      <c r="K828" s="336"/>
      <c r="L828" s="336"/>
      <c r="M828" s="336"/>
      <c r="N828" s="336"/>
      <c r="O828" s="336"/>
      <c r="P828" s="336"/>
    </row>
    <row r="829" ht="15.75" customHeight="1">
      <c r="A829" s="336"/>
      <c r="B829" s="337"/>
      <c r="C829" s="337"/>
      <c r="D829" s="337"/>
      <c r="E829" s="337"/>
      <c r="F829" s="337"/>
      <c r="G829" s="336"/>
      <c r="H829" s="336"/>
      <c r="I829" s="336"/>
      <c r="J829" s="336"/>
      <c r="K829" s="336"/>
      <c r="L829" s="336"/>
      <c r="M829" s="336"/>
      <c r="N829" s="336"/>
      <c r="O829" s="336"/>
      <c r="P829" s="336"/>
    </row>
    <row r="830" ht="15.75" customHeight="1">
      <c r="A830" s="336"/>
      <c r="B830" s="337"/>
      <c r="C830" s="337"/>
      <c r="D830" s="337"/>
      <c r="E830" s="337"/>
      <c r="F830" s="337"/>
      <c r="G830" s="336"/>
      <c r="H830" s="336"/>
      <c r="I830" s="336"/>
      <c r="J830" s="336"/>
      <c r="K830" s="336"/>
      <c r="L830" s="336"/>
      <c r="M830" s="336"/>
      <c r="N830" s="336"/>
      <c r="O830" s="336"/>
      <c r="P830" s="336"/>
    </row>
    <row r="831" ht="15.75" customHeight="1">
      <c r="A831" s="336"/>
      <c r="B831" s="337"/>
      <c r="C831" s="337"/>
      <c r="D831" s="337"/>
      <c r="E831" s="337"/>
      <c r="F831" s="337"/>
      <c r="G831" s="336"/>
      <c r="H831" s="336"/>
      <c r="I831" s="336"/>
      <c r="J831" s="336"/>
      <c r="K831" s="336"/>
      <c r="L831" s="336"/>
      <c r="M831" s="336"/>
      <c r="N831" s="336"/>
      <c r="O831" s="336"/>
      <c r="P831" s="336"/>
    </row>
    <row r="832" ht="15.75" customHeight="1">
      <c r="A832" s="336"/>
      <c r="B832" s="337"/>
      <c r="C832" s="337"/>
      <c r="D832" s="337"/>
      <c r="E832" s="337"/>
      <c r="F832" s="337"/>
      <c r="G832" s="336"/>
      <c r="H832" s="336"/>
      <c r="I832" s="336"/>
      <c r="J832" s="336"/>
      <c r="K832" s="336"/>
      <c r="L832" s="336"/>
      <c r="M832" s="336"/>
      <c r="N832" s="336"/>
      <c r="O832" s="336"/>
      <c r="P832" s="336"/>
    </row>
    <row r="833" ht="15.75" customHeight="1">
      <c r="A833" s="336"/>
      <c r="B833" s="337"/>
      <c r="C833" s="337"/>
      <c r="D833" s="337"/>
      <c r="E833" s="337"/>
      <c r="F833" s="337"/>
      <c r="G833" s="336"/>
      <c r="H833" s="336"/>
      <c r="I833" s="336"/>
      <c r="J833" s="336"/>
      <c r="K833" s="336"/>
      <c r="L833" s="336"/>
      <c r="M833" s="336"/>
      <c r="N833" s="336"/>
      <c r="O833" s="336"/>
      <c r="P833" s="336"/>
    </row>
    <row r="834" ht="15.75" customHeight="1">
      <c r="A834" s="336"/>
      <c r="B834" s="337"/>
      <c r="C834" s="337"/>
      <c r="D834" s="337"/>
      <c r="E834" s="337"/>
      <c r="F834" s="337"/>
      <c r="G834" s="336"/>
      <c r="H834" s="336"/>
      <c r="I834" s="336"/>
      <c r="J834" s="336"/>
      <c r="K834" s="336"/>
      <c r="L834" s="336"/>
      <c r="M834" s="336"/>
      <c r="N834" s="336"/>
      <c r="O834" s="336"/>
      <c r="P834" s="336"/>
    </row>
    <row r="835" ht="15.75" customHeight="1">
      <c r="A835" s="336"/>
      <c r="B835" s="337"/>
      <c r="C835" s="337"/>
      <c r="D835" s="337"/>
      <c r="E835" s="337"/>
      <c r="F835" s="337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</row>
    <row r="836" ht="15.75" customHeight="1">
      <c r="A836" s="336"/>
      <c r="B836" s="337"/>
      <c r="C836" s="337"/>
      <c r="D836" s="337"/>
      <c r="E836" s="337"/>
      <c r="F836" s="337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</row>
    <row r="837" ht="15.75" customHeight="1">
      <c r="A837" s="336"/>
      <c r="B837" s="337"/>
      <c r="C837" s="337"/>
      <c r="D837" s="337"/>
      <c r="E837" s="337"/>
      <c r="F837" s="337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</row>
    <row r="838" ht="15.75" customHeight="1">
      <c r="A838" s="336"/>
      <c r="B838" s="337"/>
      <c r="C838" s="337"/>
      <c r="D838" s="337"/>
      <c r="E838" s="337"/>
      <c r="F838" s="337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</row>
    <row r="839" ht="15.75" customHeight="1">
      <c r="A839" s="336"/>
      <c r="B839" s="337"/>
      <c r="C839" s="337"/>
      <c r="D839" s="337"/>
      <c r="E839" s="337"/>
      <c r="F839" s="337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</row>
    <row r="840" ht="15.75" customHeight="1">
      <c r="A840" s="336"/>
      <c r="B840" s="337"/>
      <c r="C840" s="337"/>
      <c r="D840" s="337"/>
      <c r="E840" s="337"/>
      <c r="F840" s="337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</row>
    <row r="841" ht="15.75" customHeight="1">
      <c r="A841" s="336"/>
      <c r="B841" s="337"/>
      <c r="C841" s="337"/>
      <c r="D841" s="337"/>
      <c r="E841" s="337"/>
      <c r="F841" s="337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</row>
    <row r="842" ht="15.75" customHeight="1">
      <c r="A842" s="336"/>
      <c r="B842" s="337"/>
      <c r="C842" s="337"/>
      <c r="D842" s="337"/>
      <c r="E842" s="337"/>
      <c r="F842" s="337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</row>
    <row r="843" ht="15.75" customHeight="1">
      <c r="A843" s="336"/>
      <c r="B843" s="337"/>
      <c r="C843" s="337"/>
      <c r="D843" s="337"/>
      <c r="E843" s="337"/>
      <c r="F843" s="337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</row>
    <row r="844" ht="15.75" customHeight="1">
      <c r="A844" s="336"/>
      <c r="B844" s="337"/>
      <c r="C844" s="337"/>
      <c r="D844" s="337"/>
      <c r="E844" s="337"/>
      <c r="F844" s="337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</row>
    <row r="845" ht="15.75" customHeight="1">
      <c r="A845" s="336"/>
      <c r="B845" s="337"/>
      <c r="C845" s="337"/>
      <c r="D845" s="337"/>
      <c r="E845" s="337"/>
      <c r="F845" s="337"/>
      <c r="G845" s="336"/>
      <c r="H845" s="336"/>
      <c r="I845" s="336"/>
      <c r="J845" s="336"/>
      <c r="K845" s="336"/>
      <c r="L845" s="336"/>
      <c r="M845" s="336"/>
      <c r="N845" s="336"/>
      <c r="O845" s="336"/>
      <c r="P845" s="336"/>
    </row>
    <row r="846" ht="15.75" customHeight="1">
      <c r="A846" s="336"/>
      <c r="B846" s="337"/>
      <c r="C846" s="337"/>
      <c r="D846" s="337"/>
      <c r="E846" s="337"/>
      <c r="F846" s="337"/>
      <c r="G846" s="336"/>
      <c r="H846" s="336"/>
      <c r="I846" s="336"/>
      <c r="J846" s="336"/>
      <c r="K846" s="336"/>
      <c r="L846" s="336"/>
      <c r="M846" s="336"/>
      <c r="N846" s="336"/>
      <c r="O846" s="336"/>
      <c r="P846" s="336"/>
    </row>
    <row r="847" ht="15.75" customHeight="1">
      <c r="A847" s="336"/>
      <c r="B847" s="337"/>
      <c r="C847" s="337"/>
      <c r="D847" s="337"/>
      <c r="E847" s="337"/>
      <c r="F847" s="337"/>
      <c r="G847" s="336"/>
      <c r="H847" s="336"/>
      <c r="I847" s="336"/>
      <c r="J847" s="336"/>
      <c r="K847" s="336"/>
      <c r="L847" s="336"/>
      <c r="M847" s="336"/>
      <c r="N847" s="336"/>
      <c r="O847" s="336"/>
      <c r="P847" s="336"/>
    </row>
    <row r="848" ht="15.75" customHeight="1">
      <c r="A848" s="336"/>
      <c r="B848" s="337"/>
      <c r="C848" s="337"/>
      <c r="D848" s="337"/>
      <c r="E848" s="337"/>
      <c r="F848" s="337"/>
      <c r="G848" s="336"/>
      <c r="H848" s="336"/>
      <c r="I848" s="336"/>
      <c r="J848" s="336"/>
      <c r="K848" s="336"/>
      <c r="L848" s="336"/>
      <c r="M848" s="336"/>
      <c r="N848" s="336"/>
      <c r="O848" s="336"/>
      <c r="P848" s="336"/>
    </row>
    <row r="849" ht="15.75" customHeight="1">
      <c r="A849" s="336"/>
      <c r="B849" s="337"/>
      <c r="C849" s="337"/>
      <c r="D849" s="337"/>
      <c r="E849" s="337"/>
      <c r="F849" s="337"/>
      <c r="G849" s="336"/>
      <c r="H849" s="336"/>
      <c r="I849" s="336"/>
      <c r="J849" s="336"/>
      <c r="K849" s="336"/>
      <c r="L849" s="336"/>
      <c r="M849" s="336"/>
      <c r="N849" s="336"/>
      <c r="O849" s="336"/>
      <c r="P849" s="336"/>
    </row>
    <row r="850" ht="15.75" customHeight="1">
      <c r="A850" s="336"/>
      <c r="B850" s="337"/>
      <c r="C850" s="337"/>
      <c r="D850" s="337"/>
      <c r="E850" s="337"/>
      <c r="F850" s="337"/>
      <c r="G850" s="336"/>
      <c r="H850" s="336"/>
      <c r="I850" s="336"/>
      <c r="J850" s="336"/>
      <c r="K850" s="336"/>
      <c r="L850" s="336"/>
      <c r="M850" s="336"/>
      <c r="N850" s="336"/>
      <c r="O850" s="336"/>
      <c r="P850" s="336"/>
    </row>
    <row r="851" ht="15.75" customHeight="1">
      <c r="A851" s="336"/>
      <c r="B851" s="337"/>
      <c r="C851" s="337"/>
      <c r="D851" s="337"/>
      <c r="E851" s="337"/>
      <c r="F851" s="337"/>
      <c r="G851" s="336"/>
      <c r="H851" s="336"/>
      <c r="I851" s="336"/>
      <c r="J851" s="336"/>
      <c r="K851" s="336"/>
      <c r="L851" s="336"/>
      <c r="M851" s="336"/>
      <c r="N851" s="336"/>
      <c r="O851" s="336"/>
      <c r="P851" s="336"/>
    </row>
    <row r="852" ht="15.75" customHeight="1">
      <c r="A852" s="336"/>
      <c r="B852" s="337"/>
      <c r="C852" s="337"/>
      <c r="D852" s="337"/>
      <c r="E852" s="337"/>
      <c r="F852" s="337"/>
      <c r="G852" s="336"/>
      <c r="H852" s="336"/>
      <c r="I852" s="336"/>
      <c r="J852" s="336"/>
      <c r="K852" s="336"/>
      <c r="L852" s="336"/>
      <c r="M852" s="336"/>
      <c r="N852" s="336"/>
      <c r="O852" s="336"/>
      <c r="P852" s="336"/>
    </row>
    <row r="853" ht="15.75" customHeight="1">
      <c r="A853" s="336"/>
      <c r="B853" s="337"/>
      <c r="C853" s="337"/>
      <c r="D853" s="337"/>
      <c r="E853" s="337"/>
      <c r="F853" s="337"/>
      <c r="G853" s="336"/>
      <c r="H853" s="336"/>
      <c r="I853" s="336"/>
      <c r="J853" s="336"/>
      <c r="K853" s="336"/>
      <c r="L853" s="336"/>
      <c r="M853" s="336"/>
      <c r="N853" s="336"/>
      <c r="O853" s="336"/>
      <c r="P853" s="336"/>
    </row>
    <row r="854" ht="15.75" customHeight="1">
      <c r="A854" s="336"/>
      <c r="B854" s="337"/>
      <c r="C854" s="337"/>
      <c r="D854" s="337"/>
      <c r="E854" s="337"/>
      <c r="F854" s="337"/>
      <c r="G854" s="336"/>
      <c r="H854" s="336"/>
      <c r="I854" s="336"/>
      <c r="J854" s="336"/>
      <c r="K854" s="336"/>
      <c r="L854" s="336"/>
      <c r="M854" s="336"/>
      <c r="N854" s="336"/>
      <c r="O854" s="336"/>
      <c r="P854" s="336"/>
    </row>
    <row r="855" ht="15.75" customHeight="1">
      <c r="A855" s="336"/>
      <c r="B855" s="337"/>
      <c r="C855" s="337"/>
      <c r="D855" s="337"/>
      <c r="E855" s="337"/>
      <c r="F855" s="337"/>
      <c r="G855" s="336"/>
      <c r="H855" s="336"/>
      <c r="I855" s="336"/>
      <c r="J855" s="336"/>
      <c r="K855" s="336"/>
      <c r="L855" s="336"/>
      <c r="M855" s="336"/>
      <c r="N855" s="336"/>
      <c r="O855" s="336"/>
      <c r="P855" s="336"/>
    </row>
    <row r="856" ht="15.75" customHeight="1">
      <c r="A856" s="336"/>
      <c r="B856" s="337"/>
      <c r="C856" s="337"/>
      <c r="D856" s="337"/>
      <c r="E856" s="337"/>
      <c r="F856" s="337"/>
      <c r="G856" s="336"/>
      <c r="H856" s="336"/>
      <c r="I856" s="336"/>
      <c r="J856" s="336"/>
      <c r="K856" s="336"/>
      <c r="L856" s="336"/>
      <c r="M856" s="336"/>
      <c r="N856" s="336"/>
      <c r="O856" s="336"/>
      <c r="P856" s="336"/>
    </row>
    <row r="857" ht="15.75" customHeight="1">
      <c r="A857" s="336"/>
      <c r="B857" s="337"/>
      <c r="C857" s="337"/>
      <c r="D857" s="337"/>
      <c r="E857" s="337"/>
      <c r="F857" s="337"/>
      <c r="G857" s="336"/>
      <c r="H857" s="336"/>
      <c r="I857" s="336"/>
      <c r="J857" s="336"/>
      <c r="K857" s="336"/>
      <c r="L857" s="336"/>
      <c r="M857" s="336"/>
      <c r="N857" s="336"/>
      <c r="O857" s="336"/>
      <c r="P857" s="336"/>
    </row>
    <row r="858" ht="15.75" customHeight="1">
      <c r="A858" s="336"/>
      <c r="B858" s="337"/>
      <c r="C858" s="337"/>
      <c r="D858" s="337"/>
      <c r="E858" s="337"/>
      <c r="F858" s="337"/>
      <c r="G858" s="336"/>
      <c r="H858" s="336"/>
      <c r="I858" s="336"/>
      <c r="J858" s="336"/>
      <c r="K858" s="336"/>
      <c r="L858" s="336"/>
      <c r="M858" s="336"/>
      <c r="N858" s="336"/>
      <c r="O858" s="336"/>
      <c r="P858" s="336"/>
    </row>
    <row r="859" ht="15.75" customHeight="1">
      <c r="A859" s="336"/>
      <c r="B859" s="337"/>
      <c r="C859" s="337"/>
      <c r="D859" s="337"/>
      <c r="E859" s="337"/>
      <c r="F859" s="337"/>
      <c r="G859" s="336"/>
      <c r="H859" s="336"/>
      <c r="I859" s="336"/>
      <c r="J859" s="336"/>
      <c r="K859" s="336"/>
      <c r="L859" s="336"/>
      <c r="M859" s="336"/>
      <c r="N859" s="336"/>
      <c r="O859" s="336"/>
      <c r="P859" s="336"/>
    </row>
    <row r="860" ht="15.75" customHeight="1">
      <c r="A860" s="336"/>
      <c r="B860" s="337"/>
      <c r="C860" s="337"/>
      <c r="D860" s="337"/>
      <c r="E860" s="337"/>
      <c r="F860" s="337"/>
      <c r="G860" s="336"/>
      <c r="H860" s="336"/>
      <c r="I860" s="336"/>
      <c r="J860" s="336"/>
      <c r="K860" s="336"/>
      <c r="L860" s="336"/>
      <c r="M860" s="336"/>
      <c r="N860" s="336"/>
      <c r="O860" s="336"/>
      <c r="P860" s="336"/>
    </row>
    <row r="861" ht="15.75" customHeight="1">
      <c r="A861" s="336"/>
      <c r="B861" s="337"/>
      <c r="C861" s="337"/>
      <c r="D861" s="337"/>
      <c r="E861" s="337"/>
      <c r="F861" s="337"/>
      <c r="G861" s="336"/>
      <c r="H861" s="336"/>
      <c r="I861" s="336"/>
      <c r="J861" s="336"/>
      <c r="K861" s="336"/>
      <c r="L861" s="336"/>
      <c r="M861" s="336"/>
      <c r="N861" s="336"/>
      <c r="O861" s="336"/>
      <c r="P861" s="336"/>
    </row>
    <row r="862" ht="15.75" customHeight="1">
      <c r="A862" s="336"/>
      <c r="B862" s="337"/>
      <c r="C862" s="337"/>
      <c r="D862" s="337"/>
      <c r="E862" s="337"/>
      <c r="F862" s="337"/>
      <c r="G862" s="336"/>
      <c r="H862" s="336"/>
      <c r="I862" s="336"/>
      <c r="J862" s="336"/>
      <c r="K862" s="336"/>
      <c r="L862" s="336"/>
      <c r="M862" s="336"/>
      <c r="N862" s="336"/>
      <c r="O862" s="336"/>
      <c r="P862" s="336"/>
    </row>
    <row r="863" ht="15.75" customHeight="1">
      <c r="A863" s="336"/>
      <c r="B863" s="337"/>
      <c r="C863" s="337"/>
      <c r="D863" s="337"/>
      <c r="E863" s="337"/>
      <c r="F863" s="337"/>
      <c r="G863" s="336"/>
      <c r="H863" s="336"/>
      <c r="I863" s="336"/>
      <c r="J863" s="336"/>
      <c r="K863" s="336"/>
      <c r="L863" s="336"/>
      <c r="M863" s="336"/>
      <c r="N863" s="336"/>
      <c r="O863" s="336"/>
      <c r="P863" s="336"/>
    </row>
    <row r="864" ht="15.75" customHeight="1">
      <c r="A864" s="336"/>
      <c r="B864" s="337"/>
      <c r="C864" s="337"/>
      <c r="D864" s="337"/>
      <c r="E864" s="337"/>
      <c r="F864" s="337"/>
      <c r="G864" s="336"/>
      <c r="H864" s="336"/>
      <c r="I864" s="336"/>
      <c r="J864" s="336"/>
      <c r="K864" s="336"/>
      <c r="L864" s="336"/>
      <c r="M864" s="336"/>
      <c r="N864" s="336"/>
      <c r="O864" s="336"/>
      <c r="P864" s="336"/>
    </row>
    <row r="865" ht="15.75" customHeight="1">
      <c r="A865" s="336"/>
      <c r="B865" s="337"/>
      <c r="C865" s="337"/>
      <c r="D865" s="337"/>
      <c r="E865" s="337"/>
      <c r="F865" s="337"/>
      <c r="G865" s="336"/>
      <c r="H865" s="336"/>
      <c r="I865" s="336"/>
      <c r="J865" s="336"/>
      <c r="K865" s="336"/>
      <c r="L865" s="336"/>
      <c r="M865" s="336"/>
      <c r="N865" s="336"/>
      <c r="O865" s="336"/>
      <c r="P865" s="336"/>
    </row>
    <row r="866" ht="15.75" customHeight="1">
      <c r="A866" s="336"/>
      <c r="B866" s="337"/>
      <c r="C866" s="337"/>
      <c r="D866" s="337"/>
      <c r="E866" s="337"/>
      <c r="F866" s="337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</row>
    <row r="867" ht="15.75" customHeight="1">
      <c r="A867" s="336"/>
      <c r="B867" s="337"/>
      <c r="C867" s="337"/>
      <c r="D867" s="337"/>
      <c r="E867" s="337"/>
      <c r="F867" s="337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</row>
    <row r="868" ht="15.75" customHeight="1">
      <c r="A868" s="336"/>
      <c r="B868" s="337"/>
      <c r="C868" s="337"/>
      <c r="D868" s="337"/>
      <c r="E868" s="337"/>
      <c r="F868" s="337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</row>
    <row r="869" ht="15.75" customHeight="1">
      <c r="A869" s="336"/>
      <c r="B869" s="337"/>
      <c r="C869" s="337"/>
      <c r="D869" s="337"/>
      <c r="E869" s="337"/>
      <c r="F869" s="337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</row>
    <row r="870" ht="15.75" customHeight="1">
      <c r="A870" s="336"/>
      <c r="B870" s="337"/>
      <c r="C870" s="337"/>
      <c r="D870" s="337"/>
      <c r="E870" s="337"/>
      <c r="F870" s="337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</row>
    <row r="871" ht="15.75" customHeight="1">
      <c r="A871" s="336"/>
      <c r="B871" s="337"/>
      <c r="C871" s="337"/>
      <c r="D871" s="337"/>
      <c r="E871" s="337"/>
      <c r="F871" s="337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</row>
    <row r="872" ht="15.75" customHeight="1">
      <c r="A872" s="336"/>
      <c r="B872" s="337"/>
      <c r="C872" s="337"/>
      <c r="D872" s="337"/>
      <c r="E872" s="337"/>
      <c r="F872" s="337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</row>
    <row r="873" ht="15.75" customHeight="1">
      <c r="A873" s="336"/>
      <c r="B873" s="337"/>
      <c r="C873" s="337"/>
      <c r="D873" s="337"/>
      <c r="E873" s="337"/>
      <c r="F873" s="337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</row>
    <row r="874" ht="15.75" customHeight="1">
      <c r="A874" s="336"/>
      <c r="B874" s="337"/>
      <c r="C874" s="337"/>
      <c r="D874" s="337"/>
      <c r="E874" s="337"/>
      <c r="F874" s="337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</row>
    <row r="875" ht="15.75" customHeight="1">
      <c r="A875" s="336"/>
      <c r="B875" s="337"/>
      <c r="C875" s="337"/>
      <c r="D875" s="337"/>
      <c r="E875" s="337"/>
      <c r="F875" s="337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</row>
    <row r="876" ht="15.75" customHeight="1">
      <c r="A876" s="336"/>
      <c r="B876" s="337"/>
      <c r="C876" s="337"/>
      <c r="D876" s="337"/>
      <c r="E876" s="337"/>
      <c r="F876" s="337"/>
      <c r="G876" s="336"/>
      <c r="H876" s="336"/>
      <c r="I876" s="336"/>
      <c r="J876" s="336"/>
      <c r="K876" s="336"/>
      <c r="L876" s="336"/>
      <c r="M876" s="336"/>
      <c r="N876" s="336"/>
      <c r="O876" s="336"/>
      <c r="P876" s="336"/>
    </row>
    <row r="877" ht="15.75" customHeight="1">
      <c r="A877" s="336"/>
      <c r="B877" s="337"/>
      <c r="C877" s="337"/>
      <c r="D877" s="337"/>
      <c r="E877" s="337"/>
      <c r="F877" s="337"/>
      <c r="G877" s="336"/>
      <c r="H877" s="336"/>
      <c r="I877" s="336"/>
      <c r="J877" s="336"/>
      <c r="K877" s="336"/>
      <c r="L877" s="336"/>
      <c r="M877" s="336"/>
      <c r="N877" s="336"/>
      <c r="O877" s="336"/>
      <c r="P877" s="336"/>
    </row>
    <row r="878" ht="15.75" customHeight="1">
      <c r="A878" s="336"/>
      <c r="B878" s="337"/>
      <c r="C878" s="337"/>
      <c r="D878" s="337"/>
      <c r="E878" s="337"/>
      <c r="F878" s="337"/>
      <c r="G878" s="336"/>
      <c r="H878" s="336"/>
      <c r="I878" s="336"/>
      <c r="J878" s="336"/>
      <c r="K878" s="336"/>
      <c r="L878" s="336"/>
      <c r="M878" s="336"/>
      <c r="N878" s="336"/>
      <c r="O878" s="336"/>
      <c r="P878" s="336"/>
    </row>
    <row r="879" ht="15.75" customHeight="1">
      <c r="A879" s="336"/>
      <c r="B879" s="337"/>
      <c r="C879" s="337"/>
      <c r="D879" s="337"/>
      <c r="E879" s="337"/>
      <c r="F879" s="337"/>
      <c r="G879" s="336"/>
      <c r="H879" s="336"/>
      <c r="I879" s="336"/>
      <c r="J879" s="336"/>
      <c r="K879" s="336"/>
      <c r="L879" s="336"/>
      <c r="M879" s="336"/>
      <c r="N879" s="336"/>
      <c r="O879" s="336"/>
      <c r="P879" s="336"/>
    </row>
    <row r="880" ht="15.75" customHeight="1">
      <c r="A880" s="336"/>
      <c r="B880" s="337"/>
      <c r="C880" s="337"/>
      <c r="D880" s="337"/>
      <c r="E880" s="337"/>
      <c r="F880" s="337"/>
      <c r="G880" s="336"/>
      <c r="H880" s="336"/>
      <c r="I880" s="336"/>
      <c r="J880" s="336"/>
      <c r="K880" s="336"/>
      <c r="L880" s="336"/>
      <c r="M880" s="336"/>
      <c r="N880" s="336"/>
      <c r="O880" s="336"/>
      <c r="P880" s="336"/>
    </row>
    <row r="881" ht="15.75" customHeight="1">
      <c r="A881" s="336"/>
      <c r="B881" s="337"/>
      <c r="C881" s="337"/>
      <c r="D881" s="337"/>
      <c r="E881" s="337"/>
      <c r="F881" s="337"/>
      <c r="G881" s="336"/>
      <c r="H881" s="336"/>
      <c r="I881" s="336"/>
      <c r="J881" s="336"/>
      <c r="K881" s="336"/>
      <c r="L881" s="336"/>
      <c r="M881" s="336"/>
      <c r="N881" s="336"/>
      <c r="O881" s="336"/>
      <c r="P881" s="336"/>
    </row>
    <row r="882" ht="15.75" customHeight="1">
      <c r="A882" s="336"/>
      <c r="B882" s="337"/>
      <c r="C882" s="337"/>
      <c r="D882" s="337"/>
      <c r="E882" s="337"/>
      <c r="F882" s="337"/>
      <c r="G882" s="336"/>
      <c r="H882" s="336"/>
      <c r="I882" s="336"/>
      <c r="J882" s="336"/>
      <c r="K882" s="336"/>
      <c r="L882" s="336"/>
      <c r="M882" s="336"/>
      <c r="N882" s="336"/>
      <c r="O882" s="336"/>
      <c r="P882" s="336"/>
    </row>
    <row r="883" ht="15.75" customHeight="1">
      <c r="A883" s="336"/>
      <c r="B883" s="337"/>
      <c r="C883" s="337"/>
      <c r="D883" s="337"/>
      <c r="E883" s="337"/>
      <c r="F883" s="337"/>
      <c r="G883" s="336"/>
      <c r="H883" s="336"/>
      <c r="I883" s="336"/>
      <c r="J883" s="336"/>
      <c r="K883" s="336"/>
      <c r="L883" s="336"/>
      <c r="M883" s="336"/>
      <c r="N883" s="336"/>
      <c r="O883" s="336"/>
      <c r="P883" s="336"/>
    </row>
    <row r="884" ht="15.75" customHeight="1">
      <c r="A884" s="336"/>
      <c r="B884" s="337"/>
      <c r="C884" s="337"/>
      <c r="D884" s="337"/>
      <c r="E884" s="337"/>
      <c r="F884" s="337"/>
      <c r="G884" s="336"/>
      <c r="H884" s="336"/>
      <c r="I884" s="336"/>
      <c r="J884" s="336"/>
      <c r="K884" s="336"/>
      <c r="L884" s="336"/>
      <c r="M884" s="336"/>
      <c r="N884" s="336"/>
      <c r="O884" s="336"/>
      <c r="P884" s="336"/>
    </row>
    <row r="885" ht="15.75" customHeight="1">
      <c r="A885" s="336"/>
      <c r="B885" s="337"/>
      <c r="C885" s="337"/>
      <c r="D885" s="337"/>
      <c r="E885" s="337"/>
      <c r="F885" s="337"/>
      <c r="G885" s="336"/>
      <c r="H885" s="336"/>
      <c r="I885" s="336"/>
      <c r="J885" s="336"/>
      <c r="K885" s="336"/>
      <c r="L885" s="336"/>
      <c r="M885" s="336"/>
      <c r="N885" s="336"/>
      <c r="O885" s="336"/>
      <c r="P885" s="336"/>
    </row>
    <row r="886" ht="15.75" customHeight="1">
      <c r="A886" s="336"/>
      <c r="B886" s="337"/>
      <c r="C886" s="337"/>
      <c r="D886" s="337"/>
      <c r="E886" s="337"/>
      <c r="F886" s="337"/>
      <c r="G886" s="336"/>
      <c r="H886" s="336"/>
      <c r="I886" s="336"/>
      <c r="J886" s="336"/>
      <c r="K886" s="336"/>
      <c r="L886" s="336"/>
      <c r="M886" s="336"/>
      <c r="N886" s="336"/>
      <c r="O886" s="336"/>
      <c r="P886" s="336"/>
    </row>
    <row r="887" ht="15.75" customHeight="1">
      <c r="A887" s="336"/>
      <c r="B887" s="337"/>
      <c r="C887" s="337"/>
      <c r="D887" s="337"/>
      <c r="E887" s="337"/>
      <c r="F887" s="337"/>
      <c r="G887" s="336"/>
      <c r="H887" s="336"/>
      <c r="I887" s="336"/>
      <c r="J887" s="336"/>
      <c r="K887" s="336"/>
      <c r="L887" s="336"/>
      <c r="M887" s="336"/>
      <c r="N887" s="336"/>
      <c r="O887" s="336"/>
      <c r="P887" s="336"/>
    </row>
    <row r="888" ht="15.75" customHeight="1">
      <c r="A888" s="336"/>
      <c r="B888" s="337"/>
      <c r="C888" s="337"/>
      <c r="D888" s="337"/>
      <c r="E888" s="337"/>
      <c r="F888" s="337"/>
      <c r="G888" s="336"/>
      <c r="H888" s="336"/>
      <c r="I888" s="336"/>
      <c r="J888" s="336"/>
      <c r="K888" s="336"/>
      <c r="L888" s="336"/>
      <c r="M888" s="336"/>
      <c r="N888" s="336"/>
      <c r="O888" s="336"/>
      <c r="P888" s="336"/>
    </row>
    <row r="889" ht="15.75" customHeight="1">
      <c r="A889" s="336"/>
      <c r="B889" s="337"/>
      <c r="C889" s="337"/>
      <c r="D889" s="337"/>
      <c r="E889" s="337"/>
      <c r="F889" s="337"/>
      <c r="G889" s="336"/>
      <c r="H889" s="336"/>
      <c r="I889" s="336"/>
      <c r="J889" s="336"/>
      <c r="K889" s="336"/>
      <c r="L889" s="336"/>
      <c r="M889" s="336"/>
      <c r="N889" s="336"/>
      <c r="O889" s="336"/>
      <c r="P889" s="336"/>
    </row>
    <row r="890" ht="15.75" customHeight="1">
      <c r="A890" s="336"/>
      <c r="B890" s="337"/>
      <c r="C890" s="337"/>
      <c r="D890" s="337"/>
      <c r="E890" s="337"/>
      <c r="F890" s="337"/>
      <c r="G890" s="336"/>
      <c r="H890" s="336"/>
      <c r="I890" s="336"/>
      <c r="J890" s="336"/>
      <c r="K890" s="336"/>
      <c r="L890" s="336"/>
      <c r="M890" s="336"/>
      <c r="N890" s="336"/>
      <c r="O890" s="336"/>
      <c r="P890" s="336"/>
    </row>
    <row r="891" ht="15.75" customHeight="1">
      <c r="A891" s="336"/>
      <c r="B891" s="337"/>
      <c r="C891" s="337"/>
      <c r="D891" s="337"/>
      <c r="E891" s="337"/>
      <c r="F891" s="337"/>
      <c r="G891" s="336"/>
      <c r="H891" s="336"/>
      <c r="I891" s="336"/>
      <c r="J891" s="336"/>
      <c r="K891" s="336"/>
      <c r="L891" s="336"/>
      <c r="M891" s="336"/>
      <c r="N891" s="336"/>
      <c r="O891" s="336"/>
      <c r="P891" s="336"/>
    </row>
    <row r="892" ht="15.75" customHeight="1">
      <c r="A892" s="336"/>
      <c r="B892" s="337"/>
      <c r="C892" s="337"/>
      <c r="D892" s="337"/>
      <c r="E892" s="337"/>
      <c r="F892" s="337"/>
      <c r="G892" s="336"/>
      <c r="H892" s="336"/>
      <c r="I892" s="336"/>
      <c r="J892" s="336"/>
      <c r="K892" s="336"/>
      <c r="L892" s="336"/>
      <c r="M892" s="336"/>
      <c r="N892" s="336"/>
      <c r="O892" s="336"/>
      <c r="P892" s="336"/>
    </row>
    <row r="893" ht="15.75" customHeight="1">
      <c r="A893" s="336"/>
      <c r="B893" s="337"/>
      <c r="C893" s="337"/>
      <c r="D893" s="337"/>
      <c r="E893" s="337"/>
      <c r="F893" s="337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</row>
    <row r="894" ht="15.75" customHeight="1">
      <c r="A894" s="336"/>
      <c r="B894" s="337"/>
      <c r="C894" s="337"/>
      <c r="D894" s="337"/>
      <c r="E894" s="337"/>
      <c r="F894" s="337"/>
      <c r="G894" s="336"/>
      <c r="H894" s="336"/>
      <c r="I894" s="336"/>
      <c r="J894" s="336"/>
      <c r="K894" s="336"/>
      <c r="L894" s="336"/>
      <c r="M894" s="336"/>
      <c r="N894" s="336"/>
      <c r="O894" s="336"/>
      <c r="P894" s="336"/>
    </row>
    <row r="895" ht="15.75" customHeight="1">
      <c r="A895" s="336"/>
      <c r="B895" s="337"/>
      <c r="C895" s="337"/>
      <c r="D895" s="337"/>
      <c r="E895" s="337"/>
      <c r="F895" s="337"/>
      <c r="G895" s="336"/>
      <c r="H895" s="336"/>
      <c r="I895" s="336"/>
      <c r="J895" s="336"/>
      <c r="K895" s="336"/>
      <c r="L895" s="336"/>
      <c r="M895" s="336"/>
      <c r="N895" s="336"/>
      <c r="O895" s="336"/>
      <c r="P895" s="336"/>
    </row>
    <row r="896" ht="15.75" customHeight="1">
      <c r="A896" s="336"/>
      <c r="B896" s="337"/>
      <c r="C896" s="337"/>
      <c r="D896" s="337"/>
      <c r="E896" s="337"/>
      <c r="F896" s="337"/>
      <c r="G896" s="336"/>
      <c r="H896" s="336"/>
      <c r="I896" s="336"/>
      <c r="J896" s="336"/>
      <c r="K896" s="336"/>
      <c r="L896" s="336"/>
      <c r="M896" s="336"/>
      <c r="N896" s="336"/>
      <c r="O896" s="336"/>
      <c r="P896" s="336"/>
    </row>
    <row r="897" ht="15.75" customHeight="1">
      <c r="A897" s="336"/>
      <c r="B897" s="337"/>
      <c r="C897" s="337"/>
      <c r="D897" s="337"/>
      <c r="E897" s="337"/>
      <c r="F897" s="337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</row>
    <row r="898" ht="15.75" customHeight="1">
      <c r="A898" s="336"/>
      <c r="B898" s="337"/>
      <c r="C898" s="337"/>
      <c r="D898" s="337"/>
      <c r="E898" s="337"/>
      <c r="F898" s="337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</row>
    <row r="899" ht="15.75" customHeight="1">
      <c r="A899" s="336"/>
      <c r="B899" s="337"/>
      <c r="C899" s="337"/>
      <c r="D899" s="337"/>
      <c r="E899" s="337"/>
      <c r="F899" s="337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</row>
    <row r="900" ht="15.75" customHeight="1">
      <c r="A900" s="336"/>
      <c r="B900" s="337"/>
      <c r="C900" s="337"/>
      <c r="D900" s="337"/>
      <c r="E900" s="337"/>
      <c r="F900" s="337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</row>
    <row r="901" ht="15.75" customHeight="1">
      <c r="A901" s="336"/>
      <c r="B901" s="337"/>
      <c r="C901" s="337"/>
      <c r="D901" s="337"/>
      <c r="E901" s="337"/>
      <c r="F901" s="337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</row>
    <row r="902" ht="15.75" customHeight="1">
      <c r="A902" s="336"/>
      <c r="B902" s="337"/>
      <c r="C902" s="337"/>
      <c r="D902" s="337"/>
      <c r="E902" s="337"/>
      <c r="F902" s="337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</row>
    <row r="903" ht="15.75" customHeight="1">
      <c r="A903" s="336"/>
      <c r="B903" s="337"/>
      <c r="C903" s="337"/>
      <c r="D903" s="337"/>
      <c r="E903" s="337"/>
      <c r="F903" s="337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</row>
    <row r="904" ht="15.75" customHeight="1">
      <c r="A904" s="336"/>
      <c r="B904" s="337"/>
      <c r="C904" s="337"/>
      <c r="D904" s="337"/>
      <c r="E904" s="337"/>
      <c r="F904" s="337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</row>
    <row r="905" ht="15.75" customHeight="1">
      <c r="A905" s="336"/>
      <c r="B905" s="337"/>
      <c r="C905" s="337"/>
      <c r="D905" s="337"/>
      <c r="E905" s="337"/>
      <c r="F905" s="337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</row>
    <row r="906" ht="15.75" customHeight="1">
      <c r="A906" s="336"/>
      <c r="B906" s="337"/>
      <c r="C906" s="337"/>
      <c r="D906" s="337"/>
      <c r="E906" s="337"/>
      <c r="F906" s="337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</row>
    <row r="907" ht="15.75" customHeight="1">
      <c r="A907" s="336"/>
      <c r="B907" s="337"/>
      <c r="C907" s="337"/>
      <c r="D907" s="337"/>
      <c r="E907" s="337"/>
      <c r="F907" s="337"/>
      <c r="G907" s="336"/>
      <c r="H907" s="336"/>
      <c r="I907" s="336"/>
      <c r="J907" s="336"/>
      <c r="K907" s="336"/>
      <c r="L907" s="336"/>
      <c r="M907" s="336"/>
      <c r="N907" s="336"/>
      <c r="O907" s="336"/>
      <c r="P907" s="336"/>
    </row>
    <row r="908" ht="15.75" customHeight="1">
      <c r="A908" s="336"/>
      <c r="B908" s="337"/>
      <c r="C908" s="337"/>
      <c r="D908" s="337"/>
      <c r="E908" s="337"/>
      <c r="F908" s="337"/>
      <c r="G908" s="336"/>
      <c r="H908" s="336"/>
      <c r="I908" s="336"/>
      <c r="J908" s="336"/>
      <c r="K908" s="336"/>
      <c r="L908" s="336"/>
      <c r="M908" s="336"/>
      <c r="N908" s="336"/>
      <c r="O908" s="336"/>
      <c r="P908" s="336"/>
    </row>
    <row r="909" ht="15.75" customHeight="1">
      <c r="A909" s="336"/>
      <c r="B909" s="337"/>
      <c r="C909" s="337"/>
      <c r="D909" s="337"/>
      <c r="E909" s="337"/>
      <c r="F909" s="337"/>
      <c r="G909" s="336"/>
      <c r="H909" s="336"/>
      <c r="I909" s="336"/>
      <c r="J909" s="336"/>
      <c r="K909" s="336"/>
      <c r="L909" s="336"/>
      <c r="M909" s="336"/>
      <c r="N909" s="336"/>
      <c r="O909" s="336"/>
      <c r="P909" s="336"/>
    </row>
    <row r="910" ht="15.75" customHeight="1">
      <c r="A910" s="336"/>
      <c r="B910" s="337"/>
      <c r="C910" s="337"/>
      <c r="D910" s="337"/>
      <c r="E910" s="337"/>
      <c r="F910" s="337"/>
      <c r="G910" s="336"/>
      <c r="H910" s="336"/>
      <c r="I910" s="336"/>
      <c r="J910" s="336"/>
      <c r="K910" s="336"/>
      <c r="L910" s="336"/>
      <c r="M910" s="336"/>
      <c r="N910" s="336"/>
      <c r="O910" s="336"/>
      <c r="P910" s="336"/>
    </row>
    <row r="911" ht="15.75" customHeight="1">
      <c r="A911" s="336"/>
      <c r="B911" s="337"/>
      <c r="C911" s="337"/>
      <c r="D911" s="337"/>
      <c r="E911" s="337"/>
      <c r="F911" s="337"/>
      <c r="G911" s="336"/>
      <c r="H911" s="336"/>
      <c r="I911" s="336"/>
      <c r="J911" s="336"/>
      <c r="K911" s="336"/>
      <c r="L911" s="336"/>
      <c r="M911" s="336"/>
      <c r="N911" s="336"/>
      <c r="O911" s="336"/>
      <c r="P911" s="336"/>
    </row>
    <row r="912" ht="15.75" customHeight="1">
      <c r="A912" s="336"/>
      <c r="B912" s="337"/>
      <c r="C912" s="337"/>
      <c r="D912" s="337"/>
      <c r="E912" s="337"/>
      <c r="F912" s="337"/>
      <c r="G912" s="336"/>
      <c r="H912" s="336"/>
      <c r="I912" s="336"/>
      <c r="J912" s="336"/>
      <c r="K912" s="336"/>
      <c r="L912" s="336"/>
      <c r="M912" s="336"/>
      <c r="N912" s="336"/>
      <c r="O912" s="336"/>
      <c r="P912" s="336"/>
    </row>
    <row r="913" ht="15.75" customHeight="1">
      <c r="A913" s="336"/>
      <c r="B913" s="337"/>
      <c r="C913" s="337"/>
      <c r="D913" s="337"/>
      <c r="E913" s="337"/>
      <c r="F913" s="337"/>
      <c r="G913" s="336"/>
      <c r="H913" s="336"/>
      <c r="I913" s="336"/>
      <c r="J913" s="336"/>
      <c r="K913" s="336"/>
      <c r="L913" s="336"/>
      <c r="M913" s="336"/>
      <c r="N913" s="336"/>
      <c r="O913" s="336"/>
      <c r="P913" s="336"/>
    </row>
    <row r="914" ht="15.75" customHeight="1">
      <c r="A914" s="336"/>
      <c r="B914" s="337"/>
      <c r="C914" s="337"/>
      <c r="D914" s="337"/>
      <c r="E914" s="337"/>
      <c r="F914" s="337"/>
      <c r="G914" s="336"/>
      <c r="H914" s="336"/>
      <c r="I914" s="336"/>
      <c r="J914" s="336"/>
      <c r="K914" s="336"/>
      <c r="L914" s="336"/>
      <c r="M914" s="336"/>
      <c r="N914" s="336"/>
      <c r="O914" s="336"/>
      <c r="P914" s="336"/>
    </row>
    <row r="915" ht="15.75" customHeight="1">
      <c r="A915" s="336"/>
      <c r="B915" s="337"/>
      <c r="C915" s="337"/>
      <c r="D915" s="337"/>
      <c r="E915" s="337"/>
      <c r="F915" s="337"/>
      <c r="G915" s="336"/>
      <c r="H915" s="336"/>
      <c r="I915" s="336"/>
      <c r="J915" s="336"/>
      <c r="K915" s="336"/>
      <c r="L915" s="336"/>
      <c r="M915" s="336"/>
      <c r="N915" s="336"/>
      <c r="O915" s="336"/>
      <c r="P915" s="336"/>
    </row>
    <row r="916" ht="15.75" customHeight="1">
      <c r="A916" s="336"/>
      <c r="B916" s="337"/>
      <c r="C916" s="337"/>
      <c r="D916" s="337"/>
      <c r="E916" s="337"/>
      <c r="F916" s="337"/>
      <c r="G916" s="336"/>
      <c r="H916" s="336"/>
      <c r="I916" s="336"/>
      <c r="J916" s="336"/>
      <c r="K916" s="336"/>
      <c r="L916" s="336"/>
      <c r="M916" s="336"/>
      <c r="N916" s="336"/>
      <c r="O916" s="336"/>
      <c r="P916" s="336"/>
    </row>
    <row r="917" ht="15.75" customHeight="1">
      <c r="A917" s="336"/>
      <c r="B917" s="337"/>
      <c r="C917" s="337"/>
      <c r="D917" s="337"/>
      <c r="E917" s="337"/>
      <c r="F917" s="337"/>
      <c r="G917" s="336"/>
      <c r="H917" s="336"/>
      <c r="I917" s="336"/>
      <c r="J917" s="336"/>
      <c r="K917" s="336"/>
      <c r="L917" s="336"/>
      <c r="M917" s="336"/>
      <c r="N917" s="336"/>
      <c r="O917" s="336"/>
      <c r="P917" s="336"/>
    </row>
    <row r="918" ht="15.75" customHeight="1">
      <c r="A918" s="336"/>
      <c r="B918" s="337"/>
      <c r="C918" s="337"/>
      <c r="D918" s="337"/>
      <c r="E918" s="337"/>
      <c r="F918" s="337"/>
      <c r="G918" s="336"/>
      <c r="H918" s="336"/>
      <c r="I918" s="336"/>
      <c r="J918" s="336"/>
      <c r="K918" s="336"/>
      <c r="L918" s="336"/>
      <c r="M918" s="336"/>
      <c r="N918" s="336"/>
      <c r="O918" s="336"/>
      <c r="P918" s="336"/>
    </row>
    <row r="919" ht="15.75" customHeight="1">
      <c r="A919" s="336"/>
      <c r="B919" s="337"/>
      <c r="C919" s="337"/>
      <c r="D919" s="337"/>
      <c r="E919" s="337"/>
      <c r="F919" s="337"/>
      <c r="G919" s="336"/>
      <c r="H919" s="336"/>
      <c r="I919" s="336"/>
      <c r="J919" s="336"/>
      <c r="K919" s="336"/>
      <c r="L919" s="336"/>
      <c r="M919" s="336"/>
      <c r="N919" s="336"/>
      <c r="O919" s="336"/>
      <c r="P919" s="336"/>
    </row>
    <row r="920" ht="15.75" customHeight="1">
      <c r="A920" s="336"/>
      <c r="B920" s="337"/>
      <c r="C920" s="337"/>
      <c r="D920" s="337"/>
      <c r="E920" s="337"/>
      <c r="F920" s="337"/>
      <c r="G920" s="336"/>
      <c r="H920" s="336"/>
      <c r="I920" s="336"/>
      <c r="J920" s="336"/>
      <c r="K920" s="336"/>
      <c r="L920" s="336"/>
      <c r="M920" s="336"/>
      <c r="N920" s="336"/>
      <c r="O920" s="336"/>
      <c r="P920" s="336"/>
    </row>
    <row r="921" ht="15.75" customHeight="1">
      <c r="A921" s="336"/>
      <c r="B921" s="337"/>
      <c r="C921" s="337"/>
      <c r="D921" s="337"/>
      <c r="E921" s="337"/>
      <c r="F921" s="337"/>
      <c r="G921" s="336"/>
      <c r="H921" s="336"/>
      <c r="I921" s="336"/>
      <c r="J921" s="336"/>
      <c r="K921" s="336"/>
      <c r="L921" s="336"/>
      <c r="M921" s="336"/>
      <c r="N921" s="336"/>
      <c r="O921" s="336"/>
      <c r="P921" s="336"/>
    </row>
    <row r="922" ht="15.75" customHeight="1">
      <c r="A922" s="336"/>
      <c r="B922" s="337"/>
      <c r="C922" s="337"/>
      <c r="D922" s="337"/>
      <c r="E922" s="337"/>
      <c r="F922" s="337"/>
      <c r="G922" s="336"/>
      <c r="H922" s="336"/>
      <c r="I922" s="336"/>
      <c r="J922" s="336"/>
      <c r="K922" s="336"/>
      <c r="L922" s="336"/>
      <c r="M922" s="336"/>
      <c r="N922" s="336"/>
      <c r="O922" s="336"/>
      <c r="P922" s="336"/>
    </row>
    <row r="923" ht="15.75" customHeight="1">
      <c r="A923" s="336"/>
      <c r="B923" s="337"/>
      <c r="C923" s="337"/>
      <c r="D923" s="337"/>
      <c r="E923" s="337"/>
      <c r="F923" s="337"/>
      <c r="G923" s="336"/>
      <c r="H923" s="336"/>
      <c r="I923" s="336"/>
      <c r="J923" s="336"/>
      <c r="K923" s="336"/>
      <c r="L923" s="336"/>
      <c r="M923" s="336"/>
      <c r="N923" s="336"/>
      <c r="O923" s="336"/>
      <c r="P923" s="336"/>
    </row>
    <row r="924" ht="15.75" customHeight="1">
      <c r="A924" s="336"/>
      <c r="B924" s="337"/>
      <c r="C924" s="337"/>
      <c r="D924" s="337"/>
      <c r="E924" s="337"/>
      <c r="F924" s="337"/>
      <c r="G924" s="336"/>
      <c r="H924" s="336"/>
      <c r="I924" s="336"/>
      <c r="J924" s="336"/>
      <c r="K924" s="336"/>
      <c r="L924" s="336"/>
      <c r="M924" s="336"/>
      <c r="N924" s="336"/>
      <c r="O924" s="336"/>
      <c r="P924" s="336"/>
    </row>
    <row r="925" ht="15.75" customHeight="1">
      <c r="A925" s="336"/>
      <c r="B925" s="337"/>
      <c r="C925" s="337"/>
      <c r="D925" s="337"/>
      <c r="E925" s="337"/>
      <c r="F925" s="337"/>
      <c r="G925" s="336"/>
      <c r="H925" s="336"/>
      <c r="I925" s="336"/>
      <c r="J925" s="336"/>
      <c r="K925" s="336"/>
      <c r="L925" s="336"/>
      <c r="M925" s="336"/>
      <c r="N925" s="336"/>
      <c r="O925" s="336"/>
      <c r="P925" s="336"/>
    </row>
    <row r="926" ht="15.75" customHeight="1">
      <c r="A926" s="336"/>
      <c r="B926" s="337"/>
      <c r="C926" s="337"/>
      <c r="D926" s="337"/>
      <c r="E926" s="337"/>
      <c r="F926" s="337"/>
      <c r="G926" s="336"/>
      <c r="H926" s="336"/>
      <c r="I926" s="336"/>
      <c r="J926" s="336"/>
      <c r="K926" s="336"/>
      <c r="L926" s="336"/>
      <c r="M926" s="336"/>
      <c r="N926" s="336"/>
      <c r="O926" s="336"/>
      <c r="P926" s="336"/>
    </row>
    <row r="927" ht="15.75" customHeight="1">
      <c r="A927" s="336"/>
      <c r="B927" s="337"/>
      <c r="C927" s="337"/>
      <c r="D927" s="337"/>
      <c r="E927" s="337"/>
      <c r="F927" s="337"/>
      <c r="G927" s="336"/>
      <c r="H927" s="336"/>
      <c r="I927" s="336"/>
      <c r="J927" s="336"/>
      <c r="K927" s="336"/>
      <c r="L927" s="336"/>
      <c r="M927" s="336"/>
      <c r="N927" s="336"/>
      <c r="O927" s="336"/>
      <c r="P927" s="336"/>
    </row>
    <row r="928" ht="15.75" customHeight="1">
      <c r="A928" s="336"/>
      <c r="B928" s="337"/>
      <c r="C928" s="337"/>
      <c r="D928" s="337"/>
      <c r="E928" s="337"/>
      <c r="F928" s="337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</row>
    <row r="929" ht="15.75" customHeight="1">
      <c r="A929" s="336"/>
      <c r="B929" s="337"/>
      <c r="C929" s="337"/>
      <c r="D929" s="337"/>
      <c r="E929" s="337"/>
      <c r="F929" s="337"/>
      <c r="G929" s="336"/>
      <c r="H929" s="336"/>
      <c r="I929" s="336"/>
      <c r="J929" s="336"/>
      <c r="K929" s="336"/>
      <c r="L929" s="336"/>
      <c r="M929" s="336"/>
      <c r="N929" s="336"/>
      <c r="O929" s="336"/>
      <c r="P929" s="336"/>
    </row>
    <row r="930" ht="15.75" customHeight="1">
      <c r="A930" s="336"/>
      <c r="B930" s="337"/>
      <c r="C930" s="337"/>
      <c r="D930" s="337"/>
      <c r="E930" s="337"/>
      <c r="F930" s="337"/>
      <c r="G930" s="336"/>
      <c r="H930" s="336"/>
      <c r="I930" s="336"/>
      <c r="J930" s="336"/>
      <c r="K930" s="336"/>
      <c r="L930" s="336"/>
      <c r="M930" s="336"/>
      <c r="N930" s="336"/>
      <c r="O930" s="336"/>
      <c r="P930" s="336"/>
    </row>
    <row r="931" ht="15.75" customHeight="1">
      <c r="A931" s="336"/>
      <c r="B931" s="337"/>
      <c r="C931" s="337"/>
      <c r="D931" s="337"/>
      <c r="E931" s="337"/>
      <c r="F931" s="337"/>
      <c r="G931" s="336"/>
      <c r="H931" s="336"/>
      <c r="I931" s="336"/>
      <c r="J931" s="336"/>
      <c r="K931" s="336"/>
      <c r="L931" s="336"/>
      <c r="M931" s="336"/>
      <c r="N931" s="336"/>
      <c r="O931" s="336"/>
      <c r="P931" s="336"/>
    </row>
    <row r="932" ht="15.75" customHeight="1">
      <c r="A932" s="336"/>
      <c r="B932" s="337"/>
      <c r="C932" s="337"/>
      <c r="D932" s="337"/>
      <c r="E932" s="337"/>
      <c r="F932" s="337"/>
      <c r="G932" s="336"/>
      <c r="H932" s="336"/>
      <c r="I932" s="336"/>
      <c r="J932" s="336"/>
      <c r="K932" s="336"/>
      <c r="L932" s="336"/>
      <c r="M932" s="336"/>
      <c r="N932" s="336"/>
      <c r="O932" s="336"/>
      <c r="P932" s="336"/>
    </row>
    <row r="933" ht="15.75" customHeight="1">
      <c r="A933" s="336"/>
      <c r="B933" s="337"/>
      <c r="C933" s="337"/>
      <c r="D933" s="337"/>
      <c r="E933" s="337"/>
      <c r="F933" s="337"/>
      <c r="G933" s="336"/>
      <c r="H933" s="336"/>
      <c r="I933" s="336"/>
      <c r="J933" s="336"/>
      <c r="K933" s="336"/>
      <c r="L933" s="336"/>
      <c r="M933" s="336"/>
      <c r="N933" s="336"/>
      <c r="O933" s="336"/>
      <c r="P933" s="336"/>
    </row>
    <row r="934" ht="15.75" customHeight="1">
      <c r="A934" s="336"/>
      <c r="B934" s="337"/>
      <c r="C934" s="337"/>
      <c r="D934" s="337"/>
      <c r="E934" s="337"/>
      <c r="F934" s="337"/>
      <c r="G934" s="336"/>
      <c r="H934" s="336"/>
      <c r="I934" s="336"/>
      <c r="J934" s="336"/>
      <c r="K934" s="336"/>
      <c r="L934" s="336"/>
      <c r="M934" s="336"/>
      <c r="N934" s="336"/>
      <c r="O934" s="336"/>
      <c r="P934" s="336"/>
    </row>
    <row r="935" ht="15.75" customHeight="1">
      <c r="A935" s="336"/>
      <c r="B935" s="337"/>
      <c r="C935" s="337"/>
      <c r="D935" s="337"/>
      <c r="E935" s="337"/>
      <c r="F935" s="337"/>
      <c r="G935" s="336"/>
      <c r="H935" s="336"/>
      <c r="I935" s="336"/>
      <c r="J935" s="336"/>
      <c r="K935" s="336"/>
      <c r="L935" s="336"/>
      <c r="M935" s="336"/>
      <c r="N935" s="336"/>
      <c r="O935" s="336"/>
      <c r="P935" s="336"/>
    </row>
    <row r="936" ht="15.75" customHeight="1">
      <c r="A936" s="336"/>
      <c r="B936" s="337"/>
      <c r="C936" s="337"/>
      <c r="D936" s="337"/>
      <c r="E936" s="337"/>
      <c r="F936" s="337"/>
      <c r="G936" s="336"/>
      <c r="H936" s="336"/>
      <c r="I936" s="336"/>
      <c r="J936" s="336"/>
      <c r="K936" s="336"/>
      <c r="L936" s="336"/>
      <c r="M936" s="336"/>
      <c r="N936" s="336"/>
      <c r="O936" s="336"/>
      <c r="P936" s="336"/>
    </row>
    <row r="937" ht="15.75" customHeight="1">
      <c r="A937" s="336"/>
      <c r="B937" s="337"/>
      <c r="C937" s="337"/>
      <c r="D937" s="337"/>
      <c r="E937" s="337"/>
      <c r="F937" s="337"/>
      <c r="G937" s="336"/>
      <c r="H937" s="336"/>
      <c r="I937" s="336"/>
      <c r="J937" s="336"/>
      <c r="K937" s="336"/>
      <c r="L937" s="336"/>
      <c r="M937" s="336"/>
      <c r="N937" s="336"/>
      <c r="O937" s="336"/>
      <c r="P937" s="336"/>
    </row>
    <row r="938" ht="15.75" customHeight="1">
      <c r="A938" s="336"/>
      <c r="B938" s="337"/>
      <c r="C938" s="337"/>
      <c r="D938" s="337"/>
      <c r="E938" s="337"/>
      <c r="F938" s="337"/>
      <c r="G938" s="336"/>
      <c r="H938" s="336"/>
      <c r="I938" s="336"/>
      <c r="J938" s="336"/>
      <c r="K938" s="336"/>
      <c r="L938" s="336"/>
      <c r="M938" s="336"/>
      <c r="N938" s="336"/>
      <c r="O938" s="336"/>
      <c r="P938" s="336"/>
    </row>
    <row r="939" ht="15.75" customHeight="1">
      <c r="A939" s="336"/>
      <c r="B939" s="337"/>
      <c r="C939" s="337"/>
      <c r="D939" s="337"/>
      <c r="E939" s="337"/>
      <c r="F939" s="337"/>
      <c r="G939" s="336"/>
      <c r="H939" s="336"/>
      <c r="I939" s="336"/>
      <c r="J939" s="336"/>
      <c r="K939" s="336"/>
      <c r="L939" s="336"/>
      <c r="M939" s="336"/>
      <c r="N939" s="336"/>
      <c r="O939" s="336"/>
      <c r="P939" s="336"/>
    </row>
    <row r="940" ht="15.75" customHeight="1">
      <c r="A940" s="336"/>
      <c r="B940" s="337"/>
      <c r="C940" s="337"/>
      <c r="D940" s="337"/>
      <c r="E940" s="337"/>
      <c r="F940" s="337"/>
      <c r="G940" s="336"/>
      <c r="H940" s="336"/>
      <c r="I940" s="336"/>
      <c r="J940" s="336"/>
      <c r="K940" s="336"/>
      <c r="L940" s="336"/>
      <c r="M940" s="336"/>
      <c r="N940" s="336"/>
      <c r="O940" s="336"/>
      <c r="P940" s="336"/>
    </row>
    <row r="941" ht="15.75" customHeight="1">
      <c r="A941" s="336"/>
      <c r="B941" s="337"/>
      <c r="C941" s="337"/>
      <c r="D941" s="337"/>
      <c r="E941" s="337"/>
      <c r="F941" s="337"/>
      <c r="G941" s="336"/>
      <c r="H941" s="336"/>
      <c r="I941" s="336"/>
      <c r="J941" s="336"/>
      <c r="K941" s="336"/>
      <c r="L941" s="336"/>
      <c r="M941" s="336"/>
      <c r="N941" s="336"/>
      <c r="O941" s="336"/>
      <c r="P941" s="336"/>
    </row>
    <row r="942" ht="15.75" customHeight="1">
      <c r="A942" s="336"/>
      <c r="B942" s="337"/>
      <c r="C942" s="337"/>
      <c r="D942" s="337"/>
      <c r="E942" s="337"/>
      <c r="F942" s="337"/>
      <c r="G942" s="336"/>
      <c r="H942" s="336"/>
      <c r="I942" s="336"/>
      <c r="J942" s="336"/>
      <c r="K942" s="336"/>
      <c r="L942" s="336"/>
      <c r="M942" s="336"/>
      <c r="N942" s="336"/>
      <c r="O942" s="336"/>
      <c r="P942" s="336"/>
    </row>
    <row r="943" ht="15.75" customHeight="1">
      <c r="A943" s="336"/>
      <c r="B943" s="337"/>
      <c r="C943" s="337"/>
      <c r="D943" s="337"/>
      <c r="E943" s="337"/>
      <c r="F943" s="337"/>
      <c r="G943" s="336"/>
      <c r="H943" s="336"/>
      <c r="I943" s="336"/>
      <c r="J943" s="336"/>
      <c r="K943" s="336"/>
      <c r="L943" s="336"/>
      <c r="M943" s="336"/>
      <c r="N943" s="336"/>
      <c r="O943" s="336"/>
      <c r="P943" s="336"/>
    </row>
    <row r="944" ht="15.75" customHeight="1">
      <c r="A944" s="336"/>
      <c r="B944" s="337"/>
      <c r="C944" s="337"/>
      <c r="D944" s="337"/>
      <c r="E944" s="337"/>
      <c r="F944" s="337"/>
      <c r="G944" s="336"/>
      <c r="H944" s="336"/>
      <c r="I944" s="336"/>
      <c r="J944" s="336"/>
      <c r="K944" s="336"/>
      <c r="L944" s="336"/>
      <c r="M944" s="336"/>
      <c r="N944" s="336"/>
      <c r="O944" s="336"/>
      <c r="P944" s="336"/>
    </row>
    <row r="945" ht="15.75" customHeight="1">
      <c r="A945" s="336"/>
      <c r="B945" s="337"/>
      <c r="C945" s="337"/>
      <c r="D945" s="337"/>
      <c r="E945" s="337"/>
      <c r="F945" s="337"/>
      <c r="G945" s="336"/>
      <c r="H945" s="336"/>
      <c r="I945" s="336"/>
      <c r="J945" s="336"/>
      <c r="K945" s="336"/>
      <c r="L945" s="336"/>
      <c r="M945" s="336"/>
      <c r="N945" s="336"/>
      <c r="O945" s="336"/>
      <c r="P945" s="336"/>
    </row>
    <row r="946" ht="15.75" customHeight="1">
      <c r="A946" s="336"/>
      <c r="B946" s="337"/>
      <c r="C946" s="337"/>
      <c r="D946" s="337"/>
      <c r="E946" s="337"/>
      <c r="F946" s="337"/>
      <c r="G946" s="336"/>
      <c r="H946" s="336"/>
      <c r="I946" s="336"/>
      <c r="J946" s="336"/>
      <c r="K946" s="336"/>
      <c r="L946" s="336"/>
      <c r="M946" s="336"/>
      <c r="N946" s="336"/>
      <c r="O946" s="336"/>
      <c r="P946" s="336"/>
    </row>
    <row r="947" ht="15.75" customHeight="1">
      <c r="A947" s="336"/>
      <c r="B947" s="337"/>
      <c r="C947" s="337"/>
      <c r="D947" s="337"/>
      <c r="E947" s="337"/>
      <c r="F947" s="337"/>
      <c r="G947" s="336"/>
      <c r="H947" s="336"/>
      <c r="I947" s="336"/>
      <c r="J947" s="336"/>
      <c r="K947" s="336"/>
      <c r="L947" s="336"/>
      <c r="M947" s="336"/>
      <c r="N947" s="336"/>
      <c r="O947" s="336"/>
      <c r="P947" s="336"/>
    </row>
    <row r="948" ht="15.75" customHeight="1">
      <c r="A948" s="336"/>
      <c r="B948" s="337"/>
      <c r="C948" s="337"/>
      <c r="D948" s="337"/>
      <c r="E948" s="337"/>
      <c r="F948" s="337"/>
      <c r="G948" s="336"/>
      <c r="H948" s="336"/>
      <c r="I948" s="336"/>
      <c r="J948" s="336"/>
      <c r="K948" s="336"/>
      <c r="L948" s="336"/>
      <c r="M948" s="336"/>
      <c r="N948" s="336"/>
      <c r="O948" s="336"/>
      <c r="P948" s="336"/>
    </row>
    <row r="949" ht="15.75" customHeight="1">
      <c r="A949" s="336"/>
      <c r="B949" s="337"/>
      <c r="C949" s="337"/>
      <c r="D949" s="337"/>
      <c r="E949" s="337"/>
      <c r="F949" s="337"/>
      <c r="G949" s="336"/>
      <c r="H949" s="336"/>
      <c r="I949" s="336"/>
      <c r="J949" s="336"/>
      <c r="K949" s="336"/>
      <c r="L949" s="336"/>
      <c r="M949" s="336"/>
      <c r="N949" s="336"/>
      <c r="O949" s="336"/>
      <c r="P949" s="336"/>
    </row>
    <row r="950" ht="15.75" customHeight="1">
      <c r="A950" s="336"/>
      <c r="B950" s="337"/>
      <c r="C950" s="337"/>
      <c r="D950" s="337"/>
      <c r="E950" s="337"/>
      <c r="F950" s="337"/>
      <c r="G950" s="336"/>
      <c r="H950" s="336"/>
      <c r="I950" s="336"/>
      <c r="J950" s="336"/>
      <c r="K950" s="336"/>
      <c r="L950" s="336"/>
      <c r="M950" s="336"/>
      <c r="N950" s="336"/>
      <c r="O950" s="336"/>
      <c r="P950" s="336"/>
    </row>
    <row r="951" ht="15.75" customHeight="1">
      <c r="A951" s="336"/>
      <c r="B951" s="337"/>
      <c r="C951" s="337"/>
      <c r="D951" s="337"/>
      <c r="E951" s="337"/>
      <c r="F951" s="337"/>
      <c r="G951" s="336"/>
      <c r="H951" s="336"/>
      <c r="I951" s="336"/>
      <c r="J951" s="336"/>
      <c r="K951" s="336"/>
      <c r="L951" s="336"/>
      <c r="M951" s="336"/>
      <c r="N951" s="336"/>
      <c r="O951" s="336"/>
      <c r="P951" s="336"/>
    </row>
    <row r="952" ht="15.75" customHeight="1">
      <c r="A952" s="336"/>
      <c r="B952" s="337"/>
      <c r="C952" s="337"/>
      <c r="D952" s="337"/>
      <c r="E952" s="337"/>
      <c r="F952" s="337"/>
      <c r="G952" s="336"/>
      <c r="H952" s="336"/>
      <c r="I952" s="336"/>
      <c r="J952" s="336"/>
      <c r="K952" s="336"/>
      <c r="L952" s="336"/>
      <c r="M952" s="336"/>
      <c r="N952" s="336"/>
      <c r="O952" s="336"/>
      <c r="P952" s="336"/>
    </row>
    <row r="953" ht="15.75" customHeight="1">
      <c r="A953" s="336"/>
      <c r="B953" s="337"/>
      <c r="C953" s="337"/>
      <c r="D953" s="337"/>
      <c r="E953" s="337"/>
      <c r="F953" s="337"/>
      <c r="G953" s="336"/>
      <c r="H953" s="336"/>
      <c r="I953" s="336"/>
      <c r="J953" s="336"/>
      <c r="K953" s="336"/>
      <c r="L953" s="336"/>
      <c r="M953" s="336"/>
      <c r="N953" s="336"/>
      <c r="O953" s="336"/>
      <c r="P953" s="336"/>
    </row>
    <row r="954" ht="15.75" customHeight="1">
      <c r="A954" s="336"/>
      <c r="B954" s="337"/>
      <c r="C954" s="337"/>
      <c r="D954" s="337"/>
      <c r="E954" s="337"/>
      <c r="F954" s="337"/>
      <c r="G954" s="336"/>
      <c r="H954" s="336"/>
      <c r="I954" s="336"/>
      <c r="J954" s="336"/>
      <c r="K954" s="336"/>
      <c r="L954" s="336"/>
      <c r="M954" s="336"/>
      <c r="N954" s="336"/>
      <c r="O954" s="336"/>
      <c r="P954" s="336"/>
    </row>
    <row r="955" ht="15.75" customHeight="1">
      <c r="A955" s="336"/>
      <c r="B955" s="337"/>
      <c r="C955" s="337"/>
      <c r="D955" s="337"/>
      <c r="E955" s="337"/>
      <c r="F955" s="337"/>
      <c r="G955" s="336"/>
      <c r="H955" s="336"/>
      <c r="I955" s="336"/>
      <c r="J955" s="336"/>
      <c r="K955" s="336"/>
      <c r="L955" s="336"/>
      <c r="M955" s="336"/>
      <c r="N955" s="336"/>
      <c r="O955" s="336"/>
      <c r="P955" s="336"/>
    </row>
    <row r="956" ht="15.75" customHeight="1">
      <c r="A956" s="336"/>
      <c r="B956" s="337"/>
      <c r="C956" s="337"/>
      <c r="D956" s="337"/>
      <c r="E956" s="337"/>
      <c r="F956" s="337"/>
      <c r="G956" s="336"/>
      <c r="H956" s="336"/>
      <c r="I956" s="336"/>
      <c r="J956" s="336"/>
      <c r="K956" s="336"/>
      <c r="L956" s="336"/>
      <c r="M956" s="336"/>
      <c r="N956" s="336"/>
      <c r="O956" s="336"/>
      <c r="P956" s="336"/>
    </row>
    <row r="957" ht="15.75" customHeight="1">
      <c r="A957" s="336"/>
      <c r="B957" s="337"/>
      <c r="C957" s="337"/>
      <c r="D957" s="337"/>
      <c r="E957" s="337"/>
      <c r="F957" s="337"/>
      <c r="G957" s="336"/>
      <c r="H957" s="336"/>
      <c r="I957" s="336"/>
      <c r="J957" s="336"/>
      <c r="K957" s="336"/>
      <c r="L957" s="336"/>
      <c r="M957" s="336"/>
      <c r="N957" s="336"/>
      <c r="O957" s="336"/>
      <c r="P957" s="336"/>
    </row>
    <row r="958" ht="15.75" customHeight="1">
      <c r="A958" s="336"/>
      <c r="B958" s="337"/>
      <c r="C958" s="337"/>
      <c r="D958" s="337"/>
      <c r="E958" s="337"/>
      <c r="F958" s="337"/>
      <c r="G958" s="336"/>
      <c r="H958" s="336"/>
      <c r="I958" s="336"/>
      <c r="J958" s="336"/>
      <c r="K958" s="336"/>
      <c r="L958" s="336"/>
      <c r="M958" s="336"/>
      <c r="N958" s="336"/>
      <c r="O958" s="336"/>
      <c r="P958" s="336"/>
    </row>
    <row r="959" ht="15.75" customHeight="1">
      <c r="A959" s="336"/>
      <c r="B959" s="337"/>
      <c r="C959" s="337"/>
      <c r="D959" s="337"/>
      <c r="E959" s="337"/>
      <c r="F959" s="337"/>
      <c r="G959" s="336"/>
      <c r="H959" s="336"/>
      <c r="I959" s="336"/>
      <c r="J959" s="336"/>
      <c r="K959" s="336"/>
      <c r="L959" s="336"/>
      <c r="M959" s="336"/>
      <c r="N959" s="336"/>
      <c r="O959" s="336"/>
      <c r="P959" s="336"/>
    </row>
    <row r="960" ht="15.75" customHeight="1">
      <c r="A960" s="336"/>
      <c r="B960" s="337"/>
      <c r="C960" s="337"/>
      <c r="D960" s="337"/>
      <c r="E960" s="337"/>
      <c r="F960" s="337"/>
      <c r="G960" s="336"/>
      <c r="H960" s="336"/>
      <c r="I960" s="336"/>
      <c r="J960" s="336"/>
      <c r="K960" s="336"/>
      <c r="L960" s="336"/>
      <c r="M960" s="336"/>
      <c r="N960" s="336"/>
      <c r="O960" s="336"/>
      <c r="P960" s="336"/>
    </row>
    <row r="961" ht="15.75" customHeight="1">
      <c r="A961" s="336"/>
      <c r="B961" s="337"/>
      <c r="C961" s="337"/>
      <c r="D961" s="337"/>
      <c r="E961" s="337"/>
      <c r="F961" s="337"/>
      <c r="G961" s="336"/>
      <c r="H961" s="336"/>
      <c r="I961" s="336"/>
      <c r="J961" s="336"/>
      <c r="K961" s="336"/>
      <c r="L961" s="336"/>
      <c r="M961" s="336"/>
      <c r="N961" s="336"/>
      <c r="O961" s="336"/>
      <c r="P961" s="336"/>
    </row>
    <row r="962" ht="15.75" customHeight="1">
      <c r="A962" s="336"/>
      <c r="B962" s="337"/>
      <c r="C962" s="337"/>
      <c r="D962" s="337"/>
      <c r="E962" s="337"/>
      <c r="F962" s="337"/>
      <c r="G962" s="336"/>
      <c r="H962" s="336"/>
      <c r="I962" s="336"/>
      <c r="J962" s="336"/>
      <c r="K962" s="336"/>
      <c r="L962" s="336"/>
      <c r="M962" s="336"/>
      <c r="N962" s="336"/>
      <c r="O962" s="336"/>
      <c r="P962" s="336"/>
    </row>
    <row r="963" ht="15.75" customHeight="1">
      <c r="A963" s="336"/>
      <c r="B963" s="337"/>
      <c r="C963" s="337"/>
      <c r="D963" s="337"/>
      <c r="E963" s="337"/>
      <c r="F963" s="337"/>
      <c r="G963" s="336"/>
      <c r="H963" s="336"/>
      <c r="I963" s="336"/>
      <c r="J963" s="336"/>
      <c r="K963" s="336"/>
      <c r="L963" s="336"/>
      <c r="M963" s="336"/>
      <c r="N963" s="336"/>
      <c r="O963" s="336"/>
      <c r="P963" s="336"/>
    </row>
    <row r="964" ht="15.75" customHeight="1">
      <c r="A964" s="336"/>
      <c r="B964" s="337"/>
      <c r="C964" s="337"/>
      <c r="D964" s="337"/>
      <c r="E964" s="337"/>
      <c r="F964" s="337"/>
      <c r="G964" s="336"/>
      <c r="H964" s="336"/>
      <c r="I964" s="336"/>
      <c r="J964" s="336"/>
      <c r="K964" s="336"/>
      <c r="L964" s="336"/>
      <c r="M964" s="336"/>
      <c r="N964" s="336"/>
      <c r="O964" s="336"/>
      <c r="P964" s="336"/>
    </row>
    <row r="965" ht="15.75" customHeight="1">
      <c r="A965" s="336"/>
      <c r="B965" s="337"/>
      <c r="C965" s="337"/>
      <c r="D965" s="337"/>
      <c r="E965" s="337"/>
      <c r="F965" s="337"/>
      <c r="G965" s="336"/>
      <c r="H965" s="336"/>
      <c r="I965" s="336"/>
      <c r="J965" s="336"/>
      <c r="K965" s="336"/>
      <c r="L965" s="336"/>
      <c r="M965" s="336"/>
      <c r="N965" s="336"/>
      <c r="O965" s="336"/>
      <c r="P965" s="336"/>
    </row>
    <row r="966" ht="15.75" customHeight="1">
      <c r="A966" s="336"/>
      <c r="B966" s="337"/>
      <c r="C966" s="337"/>
      <c r="D966" s="337"/>
      <c r="E966" s="337"/>
      <c r="F966" s="337"/>
      <c r="G966" s="336"/>
      <c r="H966" s="336"/>
      <c r="I966" s="336"/>
      <c r="J966" s="336"/>
      <c r="K966" s="336"/>
      <c r="L966" s="336"/>
      <c r="M966" s="336"/>
      <c r="N966" s="336"/>
      <c r="O966" s="336"/>
      <c r="P966" s="336"/>
    </row>
    <row r="967" ht="15.75" customHeight="1">
      <c r="A967" s="336"/>
      <c r="B967" s="337"/>
      <c r="C967" s="337"/>
      <c r="D967" s="337"/>
      <c r="E967" s="337"/>
      <c r="F967" s="337"/>
      <c r="G967" s="336"/>
      <c r="H967" s="336"/>
      <c r="I967" s="336"/>
      <c r="J967" s="336"/>
      <c r="K967" s="336"/>
      <c r="L967" s="336"/>
      <c r="M967" s="336"/>
      <c r="N967" s="336"/>
      <c r="O967" s="336"/>
      <c r="P967" s="336"/>
    </row>
    <row r="968" ht="15.75" customHeight="1">
      <c r="A968" s="336"/>
      <c r="B968" s="337"/>
      <c r="C968" s="337"/>
      <c r="D968" s="337"/>
      <c r="E968" s="337"/>
      <c r="F968" s="337"/>
      <c r="G968" s="336"/>
      <c r="H968" s="336"/>
      <c r="I968" s="336"/>
      <c r="J968" s="336"/>
      <c r="K968" s="336"/>
      <c r="L968" s="336"/>
      <c r="M968" s="336"/>
      <c r="N968" s="336"/>
      <c r="O968" s="336"/>
      <c r="P968" s="336"/>
    </row>
    <row r="969" ht="15.75" customHeight="1">
      <c r="A969" s="336"/>
      <c r="B969" s="337"/>
      <c r="C969" s="337"/>
      <c r="D969" s="337"/>
      <c r="E969" s="337"/>
      <c r="F969" s="337"/>
      <c r="G969" s="336"/>
      <c r="H969" s="336"/>
      <c r="I969" s="336"/>
      <c r="J969" s="336"/>
      <c r="K969" s="336"/>
      <c r="L969" s="336"/>
      <c r="M969" s="336"/>
      <c r="N969" s="336"/>
      <c r="O969" s="336"/>
      <c r="P969" s="336"/>
    </row>
    <row r="970" ht="15.75" customHeight="1">
      <c r="A970" s="336"/>
      <c r="B970" s="337"/>
      <c r="C970" s="337"/>
      <c r="D970" s="337"/>
      <c r="E970" s="337"/>
      <c r="F970" s="337"/>
      <c r="G970" s="336"/>
      <c r="H970" s="336"/>
      <c r="I970" s="336"/>
      <c r="J970" s="336"/>
      <c r="K970" s="336"/>
      <c r="L970" s="336"/>
      <c r="M970" s="336"/>
      <c r="N970" s="336"/>
      <c r="O970" s="336"/>
      <c r="P970" s="336"/>
    </row>
    <row r="971" ht="15.75" customHeight="1">
      <c r="A971" s="336"/>
      <c r="B971" s="337"/>
      <c r="C971" s="337"/>
      <c r="D971" s="337"/>
      <c r="E971" s="337"/>
      <c r="F971" s="337"/>
      <c r="G971" s="336"/>
      <c r="H971" s="336"/>
      <c r="I971" s="336"/>
      <c r="J971" s="336"/>
      <c r="K971" s="336"/>
      <c r="L971" s="336"/>
      <c r="M971" s="336"/>
      <c r="N971" s="336"/>
      <c r="O971" s="336"/>
      <c r="P971" s="336"/>
    </row>
    <row r="972" ht="15.75" customHeight="1">
      <c r="A972" s="336"/>
      <c r="B972" s="337"/>
      <c r="C972" s="337"/>
      <c r="D972" s="337"/>
      <c r="E972" s="337"/>
      <c r="F972" s="337"/>
      <c r="G972" s="336"/>
      <c r="H972" s="336"/>
      <c r="I972" s="336"/>
      <c r="J972" s="336"/>
      <c r="K972" s="336"/>
      <c r="L972" s="336"/>
      <c r="M972" s="336"/>
      <c r="N972" s="336"/>
      <c r="O972" s="336"/>
      <c r="P972" s="336"/>
    </row>
    <row r="973" ht="15.75" customHeight="1">
      <c r="A973" s="336"/>
      <c r="B973" s="337"/>
      <c r="C973" s="337"/>
      <c r="D973" s="337"/>
      <c r="E973" s="337"/>
      <c r="F973" s="337"/>
      <c r="G973" s="336"/>
      <c r="H973" s="336"/>
      <c r="I973" s="336"/>
      <c r="J973" s="336"/>
      <c r="K973" s="336"/>
      <c r="L973" s="336"/>
      <c r="M973" s="336"/>
      <c r="N973" s="336"/>
      <c r="O973" s="336"/>
      <c r="P973" s="336"/>
    </row>
    <row r="974" ht="15.75" customHeight="1">
      <c r="A974" s="336"/>
      <c r="B974" s="337"/>
      <c r="C974" s="337"/>
      <c r="D974" s="337"/>
      <c r="E974" s="337"/>
      <c r="F974" s="337"/>
      <c r="G974" s="336"/>
      <c r="H974" s="336"/>
      <c r="I974" s="336"/>
      <c r="J974" s="336"/>
      <c r="K974" s="336"/>
      <c r="L974" s="336"/>
      <c r="M974" s="336"/>
      <c r="N974" s="336"/>
      <c r="O974" s="336"/>
      <c r="P974" s="336"/>
    </row>
    <row r="975" ht="15.75" customHeight="1">
      <c r="A975" s="336"/>
      <c r="B975" s="337"/>
      <c r="C975" s="337"/>
      <c r="D975" s="337"/>
      <c r="E975" s="337"/>
      <c r="F975" s="337"/>
      <c r="G975" s="336"/>
      <c r="H975" s="336"/>
      <c r="I975" s="336"/>
      <c r="J975" s="336"/>
      <c r="K975" s="336"/>
      <c r="L975" s="336"/>
      <c r="M975" s="336"/>
      <c r="N975" s="336"/>
      <c r="O975" s="336"/>
      <c r="P975" s="336"/>
    </row>
    <row r="976" ht="15.75" customHeight="1">
      <c r="A976" s="336"/>
      <c r="B976" s="337"/>
      <c r="C976" s="337"/>
      <c r="D976" s="337"/>
      <c r="E976" s="337"/>
      <c r="F976" s="337"/>
      <c r="G976" s="336"/>
      <c r="H976" s="336"/>
      <c r="I976" s="336"/>
      <c r="J976" s="336"/>
      <c r="K976" s="336"/>
      <c r="L976" s="336"/>
      <c r="M976" s="336"/>
      <c r="N976" s="336"/>
      <c r="O976" s="336"/>
      <c r="P976" s="336"/>
    </row>
    <row r="977" ht="15.75" customHeight="1">
      <c r="A977" s="336"/>
      <c r="B977" s="337"/>
      <c r="C977" s="337"/>
      <c r="D977" s="337"/>
      <c r="E977" s="337"/>
      <c r="F977" s="337"/>
      <c r="G977" s="336"/>
      <c r="H977" s="336"/>
      <c r="I977" s="336"/>
      <c r="J977" s="336"/>
      <c r="K977" s="336"/>
      <c r="L977" s="336"/>
      <c r="M977" s="336"/>
      <c r="N977" s="336"/>
      <c r="O977" s="336"/>
      <c r="P977" s="336"/>
    </row>
    <row r="978" ht="15.75" customHeight="1">
      <c r="A978" s="336"/>
      <c r="B978" s="337"/>
      <c r="C978" s="337"/>
      <c r="D978" s="337"/>
      <c r="E978" s="337"/>
      <c r="F978" s="337"/>
      <c r="G978" s="336"/>
      <c r="H978" s="336"/>
      <c r="I978" s="336"/>
      <c r="J978" s="336"/>
      <c r="K978" s="336"/>
      <c r="L978" s="336"/>
      <c r="M978" s="336"/>
      <c r="N978" s="336"/>
      <c r="O978" s="336"/>
      <c r="P978" s="336"/>
    </row>
    <row r="979" ht="15.75" customHeight="1">
      <c r="A979" s="336"/>
      <c r="B979" s="337"/>
      <c r="C979" s="337"/>
      <c r="D979" s="337"/>
      <c r="E979" s="337"/>
      <c r="F979" s="337"/>
      <c r="G979" s="336"/>
      <c r="H979" s="336"/>
      <c r="I979" s="336"/>
      <c r="J979" s="336"/>
      <c r="K979" s="336"/>
      <c r="L979" s="336"/>
      <c r="M979" s="336"/>
      <c r="N979" s="336"/>
      <c r="O979" s="336"/>
      <c r="P979" s="336"/>
    </row>
    <row r="980" ht="15.75" customHeight="1">
      <c r="A980" s="336"/>
      <c r="B980" s="337"/>
      <c r="C980" s="337"/>
      <c r="D980" s="337"/>
      <c r="E980" s="337"/>
      <c r="F980" s="337"/>
      <c r="G980" s="336"/>
      <c r="H980" s="336"/>
      <c r="I980" s="336"/>
      <c r="J980" s="336"/>
      <c r="K980" s="336"/>
      <c r="L980" s="336"/>
      <c r="M980" s="336"/>
      <c r="N980" s="336"/>
      <c r="O980" s="336"/>
      <c r="P980" s="336"/>
    </row>
    <row r="981" ht="15.75" customHeight="1">
      <c r="A981" s="336"/>
      <c r="B981" s="337"/>
      <c r="C981" s="337"/>
      <c r="D981" s="337"/>
      <c r="E981" s="337"/>
      <c r="F981" s="337"/>
      <c r="G981" s="336"/>
      <c r="H981" s="336"/>
      <c r="I981" s="336"/>
      <c r="J981" s="336"/>
      <c r="K981" s="336"/>
      <c r="L981" s="336"/>
      <c r="M981" s="336"/>
      <c r="N981" s="336"/>
      <c r="O981" s="336"/>
      <c r="P981" s="336"/>
    </row>
    <row r="982" ht="15.75" customHeight="1">
      <c r="A982" s="336"/>
      <c r="B982" s="337"/>
      <c r="C982" s="337"/>
      <c r="D982" s="337"/>
      <c r="E982" s="337"/>
      <c r="F982" s="337"/>
      <c r="G982" s="336"/>
      <c r="H982" s="336"/>
      <c r="I982" s="336"/>
      <c r="J982" s="336"/>
      <c r="K982" s="336"/>
      <c r="L982" s="336"/>
      <c r="M982" s="336"/>
      <c r="N982" s="336"/>
      <c r="O982" s="336"/>
      <c r="P982" s="336"/>
    </row>
    <row r="983" ht="15.75" customHeight="1">
      <c r="A983" s="336"/>
      <c r="B983" s="337"/>
      <c r="C983" s="337"/>
      <c r="D983" s="337"/>
      <c r="E983" s="337"/>
      <c r="F983" s="337"/>
      <c r="G983" s="336"/>
      <c r="H983" s="336"/>
      <c r="I983" s="336"/>
      <c r="J983" s="336"/>
      <c r="K983" s="336"/>
      <c r="L983" s="336"/>
      <c r="M983" s="336"/>
      <c r="N983" s="336"/>
      <c r="O983" s="336"/>
      <c r="P983" s="336"/>
    </row>
    <row r="984" ht="15.75" customHeight="1">
      <c r="A984" s="336"/>
      <c r="B984" s="337"/>
      <c r="C984" s="337"/>
      <c r="D984" s="337"/>
      <c r="E984" s="337"/>
      <c r="F984" s="337"/>
      <c r="G984" s="336"/>
      <c r="H984" s="336"/>
      <c r="I984" s="336"/>
      <c r="J984" s="336"/>
      <c r="K984" s="336"/>
      <c r="L984" s="336"/>
      <c r="M984" s="336"/>
      <c r="N984" s="336"/>
      <c r="O984" s="336"/>
      <c r="P984" s="336"/>
    </row>
    <row r="985" ht="15.75" customHeight="1">
      <c r="A985" s="336"/>
      <c r="B985" s="337"/>
      <c r="C985" s="337"/>
      <c r="D985" s="337"/>
      <c r="E985" s="337"/>
      <c r="F985" s="337"/>
      <c r="G985" s="336"/>
      <c r="H985" s="336"/>
      <c r="I985" s="336"/>
      <c r="J985" s="336"/>
      <c r="K985" s="336"/>
      <c r="L985" s="336"/>
      <c r="M985" s="336"/>
      <c r="N985" s="336"/>
      <c r="O985" s="336"/>
      <c r="P985" s="336"/>
    </row>
    <row r="986" ht="15.75" customHeight="1">
      <c r="A986" s="336"/>
      <c r="B986" s="337"/>
      <c r="C986" s="337"/>
      <c r="D986" s="337"/>
      <c r="E986" s="337"/>
      <c r="F986" s="337"/>
      <c r="G986" s="336"/>
      <c r="H986" s="336"/>
      <c r="I986" s="336"/>
      <c r="J986" s="336"/>
      <c r="K986" s="336"/>
      <c r="L986" s="336"/>
      <c r="M986" s="336"/>
      <c r="N986" s="336"/>
      <c r="O986" s="336"/>
      <c r="P986" s="336"/>
    </row>
    <row r="987" ht="15.75" customHeight="1">
      <c r="A987" s="336"/>
      <c r="B987" s="337"/>
      <c r="C987" s="337"/>
      <c r="D987" s="337"/>
      <c r="E987" s="337"/>
      <c r="F987" s="337"/>
      <c r="G987" s="336"/>
      <c r="H987" s="336"/>
      <c r="I987" s="336"/>
      <c r="J987" s="336"/>
      <c r="K987" s="336"/>
      <c r="L987" s="336"/>
      <c r="M987" s="336"/>
      <c r="N987" s="336"/>
      <c r="O987" s="336"/>
      <c r="P987" s="336"/>
    </row>
    <row r="988" ht="15.75" customHeight="1">
      <c r="A988" s="336"/>
      <c r="B988" s="337"/>
      <c r="C988" s="337"/>
      <c r="D988" s="337"/>
      <c r="E988" s="337"/>
      <c r="F988" s="337"/>
      <c r="G988" s="336"/>
      <c r="H988" s="336"/>
      <c r="I988" s="336"/>
      <c r="J988" s="336"/>
      <c r="K988" s="336"/>
      <c r="L988" s="336"/>
      <c r="M988" s="336"/>
      <c r="N988" s="336"/>
      <c r="O988" s="336"/>
      <c r="P988" s="336"/>
    </row>
    <row r="989" ht="15.75" customHeight="1">
      <c r="A989" s="336"/>
      <c r="B989" s="337"/>
      <c r="C989" s="337"/>
      <c r="D989" s="337"/>
      <c r="E989" s="337"/>
      <c r="F989" s="337"/>
      <c r="G989" s="336"/>
      <c r="H989" s="336"/>
      <c r="I989" s="336"/>
      <c r="J989" s="336"/>
      <c r="K989" s="336"/>
      <c r="L989" s="336"/>
      <c r="M989" s="336"/>
      <c r="N989" s="336"/>
      <c r="O989" s="336"/>
      <c r="P989" s="336"/>
    </row>
    <row r="990" ht="15.75" customHeight="1">
      <c r="A990" s="336"/>
      <c r="B990" s="337"/>
      <c r="C990" s="337"/>
      <c r="D990" s="337"/>
      <c r="E990" s="337"/>
      <c r="F990" s="337"/>
      <c r="G990" s="336"/>
      <c r="H990" s="336"/>
      <c r="I990" s="336"/>
      <c r="J990" s="336"/>
      <c r="K990" s="336"/>
      <c r="L990" s="336"/>
      <c r="M990" s="336"/>
      <c r="N990" s="336"/>
      <c r="O990" s="336"/>
      <c r="P990" s="336"/>
    </row>
    <row r="991" ht="15.75" customHeight="1">
      <c r="A991" s="336"/>
      <c r="B991" s="337"/>
      <c r="C991" s="337"/>
      <c r="D991" s="337"/>
      <c r="E991" s="337"/>
      <c r="F991" s="337"/>
      <c r="G991" s="336"/>
      <c r="H991" s="336"/>
      <c r="I991" s="336"/>
      <c r="J991" s="336"/>
      <c r="K991" s="336"/>
      <c r="L991" s="336"/>
      <c r="M991" s="336"/>
      <c r="N991" s="336"/>
      <c r="O991" s="336"/>
      <c r="P991" s="336"/>
    </row>
    <row r="992" ht="15.75" customHeight="1">
      <c r="A992" s="336"/>
      <c r="B992" s="337"/>
      <c r="C992" s="337"/>
      <c r="D992" s="337"/>
      <c r="E992" s="337"/>
      <c r="F992" s="337"/>
      <c r="G992" s="336"/>
      <c r="H992" s="336"/>
      <c r="I992" s="336"/>
      <c r="J992" s="336"/>
      <c r="K992" s="336"/>
      <c r="L992" s="336"/>
      <c r="M992" s="336"/>
      <c r="N992" s="336"/>
      <c r="O992" s="336"/>
      <c r="P992" s="336"/>
    </row>
    <row r="993" ht="15.75" customHeight="1">
      <c r="A993" s="336"/>
      <c r="B993" s="337"/>
      <c r="C993" s="337"/>
      <c r="D993" s="337"/>
      <c r="E993" s="337"/>
      <c r="F993" s="337"/>
      <c r="G993" s="336"/>
      <c r="H993" s="336"/>
      <c r="I993" s="336"/>
      <c r="J993" s="336"/>
      <c r="K993" s="336"/>
      <c r="L993" s="336"/>
      <c r="M993" s="336"/>
      <c r="N993" s="336"/>
      <c r="O993" s="336"/>
      <c r="P993" s="336"/>
    </row>
    <row r="994" ht="15.75" customHeight="1">
      <c r="A994" s="336"/>
      <c r="B994" s="337"/>
      <c r="C994" s="337"/>
      <c r="D994" s="337"/>
      <c r="E994" s="337"/>
      <c r="F994" s="337"/>
      <c r="G994" s="336"/>
      <c r="H994" s="336"/>
      <c r="I994" s="336"/>
      <c r="J994" s="336"/>
      <c r="K994" s="336"/>
      <c r="L994" s="336"/>
      <c r="M994" s="336"/>
      <c r="N994" s="336"/>
      <c r="O994" s="336"/>
      <c r="P994" s="336"/>
    </row>
    <row r="995" ht="15.75" customHeight="1">
      <c r="A995" s="336"/>
      <c r="B995" s="337"/>
      <c r="C995" s="337"/>
      <c r="D995" s="337"/>
      <c r="E995" s="337"/>
      <c r="F995" s="337"/>
      <c r="G995" s="336"/>
      <c r="H995" s="336"/>
      <c r="I995" s="336"/>
      <c r="J995" s="336"/>
      <c r="K995" s="336"/>
      <c r="L995" s="336"/>
      <c r="M995" s="336"/>
      <c r="N995" s="336"/>
      <c r="O995" s="336"/>
      <c r="P995" s="336"/>
    </row>
    <row r="996" ht="15.75" customHeight="1">
      <c r="A996" s="336"/>
      <c r="B996" s="337"/>
      <c r="C996" s="337"/>
      <c r="D996" s="337"/>
      <c r="E996" s="337"/>
      <c r="F996" s="337"/>
      <c r="G996" s="336"/>
      <c r="H996" s="336"/>
      <c r="I996" s="336"/>
      <c r="J996" s="336"/>
      <c r="K996" s="336"/>
      <c r="L996" s="336"/>
      <c r="M996" s="336"/>
      <c r="N996" s="336"/>
      <c r="O996" s="336"/>
      <c r="P996" s="336"/>
    </row>
    <row r="997" ht="15.75" customHeight="1">
      <c r="A997" s="336"/>
      <c r="B997" s="337"/>
      <c r="C997" s="337"/>
      <c r="D997" s="337"/>
      <c r="E997" s="337"/>
      <c r="F997" s="337"/>
      <c r="G997" s="336"/>
      <c r="H997" s="336"/>
      <c r="I997" s="336"/>
      <c r="J997" s="336"/>
      <c r="K997" s="336"/>
      <c r="L997" s="336"/>
      <c r="M997" s="336"/>
      <c r="N997" s="336"/>
      <c r="O997" s="336"/>
      <c r="P997" s="336"/>
    </row>
    <row r="998" ht="15.75" customHeight="1">
      <c r="A998" s="336"/>
      <c r="B998" s="337"/>
      <c r="C998" s="337"/>
      <c r="D998" s="337"/>
      <c r="E998" s="337"/>
      <c r="F998" s="337"/>
      <c r="G998" s="336"/>
      <c r="H998" s="336"/>
      <c r="I998" s="336"/>
      <c r="J998" s="336"/>
      <c r="K998" s="336"/>
      <c r="L998" s="336"/>
      <c r="M998" s="336"/>
      <c r="N998" s="336"/>
      <c r="O998" s="336"/>
      <c r="P998" s="336"/>
    </row>
    <row r="999" ht="15.75" customHeight="1">
      <c r="A999" s="336"/>
      <c r="B999" s="337"/>
      <c r="C999" s="337"/>
      <c r="D999" s="337"/>
      <c r="E999" s="337"/>
      <c r="F999" s="337"/>
      <c r="G999" s="336"/>
      <c r="H999" s="336"/>
      <c r="I999" s="336"/>
      <c r="J999" s="336"/>
      <c r="K999" s="336"/>
      <c r="L999" s="336"/>
      <c r="M999" s="336"/>
      <c r="N999" s="336"/>
      <c r="O999" s="336"/>
      <c r="P999" s="336"/>
    </row>
    <row r="1000" ht="15.75" customHeight="1">
      <c r="A1000" s="336"/>
      <c r="B1000" s="337"/>
      <c r="C1000" s="337"/>
      <c r="D1000" s="337"/>
      <c r="E1000" s="337"/>
      <c r="F1000" s="337"/>
      <c r="G1000" s="336"/>
      <c r="H1000" s="336"/>
      <c r="I1000" s="336"/>
      <c r="J1000" s="336"/>
      <c r="K1000" s="336"/>
      <c r="L1000" s="336"/>
      <c r="M1000" s="336"/>
      <c r="N1000" s="336"/>
      <c r="O1000" s="336"/>
      <c r="P1000" s="336"/>
    </row>
    <row r="1001" ht="15.75" customHeight="1">
      <c r="A1001" s="336"/>
      <c r="B1001" s="337"/>
      <c r="C1001" s="337"/>
      <c r="D1001" s="337"/>
      <c r="E1001" s="337"/>
      <c r="F1001" s="337"/>
      <c r="G1001" s="336"/>
      <c r="H1001" s="336"/>
      <c r="I1001" s="336"/>
      <c r="J1001" s="336"/>
      <c r="K1001" s="336"/>
      <c r="L1001" s="336"/>
      <c r="M1001" s="336"/>
      <c r="N1001" s="336"/>
      <c r="O1001" s="336"/>
      <c r="P1001" s="336"/>
    </row>
    <row r="1002" ht="15.75" customHeight="1">
      <c r="A1002" s="336"/>
      <c r="B1002" s="337"/>
      <c r="C1002" s="337"/>
      <c r="D1002" s="337"/>
      <c r="E1002" s="337"/>
      <c r="F1002" s="337"/>
      <c r="G1002" s="336"/>
      <c r="H1002" s="336"/>
      <c r="I1002" s="336"/>
      <c r="J1002" s="336"/>
      <c r="K1002" s="336"/>
      <c r="L1002" s="336"/>
      <c r="M1002" s="336"/>
      <c r="N1002" s="336"/>
      <c r="O1002" s="336"/>
      <c r="P1002" s="336"/>
    </row>
    <row r="1003" ht="15.75" customHeight="1">
      <c r="A1003" s="336"/>
      <c r="B1003" s="337"/>
      <c r="C1003" s="337"/>
      <c r="D1003" s="337"/>
      <c r="E1003" s="337"/>
      <c r="F1003" s="337"/>
      <c r="G1003" s="336"/>
      <c r="H1003" s="336"/>
      <c r="I1003" s="336"/>
      <c r="J1003" s="336"/>
      <c r="K1003" s="336"/>
      <c r="L1003" s="336"/>
      <c r="M1003" s="336"/>
      <c r="N1003" s="336"/>
      <c r="O1003" s="336"/>
      <c r="P1003" s="336"/>
    </row>
    <row r="1004" ht="15.75" customHeight="1">
      <c r="A1004" s="336"/>
      <c r="B1004" s="337"/>
      <c r="C1004" s="337"/>
      <c r="D1004" s="337"/>
      <c r="E1004" s="337"/>
      <c r="F1004" s="337"/>
      <c r="G1004" s="336"/>
      <c r="H1004" s="336"/>
      <c r="I1004" s="336"/>
      <c r="J1004" s="336"/>
      <c r="K1004" s="336"/>
      <c r="L1004" s="336"/>
      <c r="M1004" s="336"/>
      <c r="N1004" s="336"/>
      <c r="O1004" s="336"/>
      <c r="P1004" s="336"/>
    </row>
    <row r="1005" ht="15.75" customHeight="1">
      <c r="A1005" s="336"/>
      <c r="B1005" s="337"/>
      <c r="C1005" s="337"/>
      <c r="D1005" s="337"/>
      <c r="E1005" s="337"/>
      <c r="F1005" s="337"/>
      <c r="G1005" s="336"/>
      <c r="H1005" s="336"/>
      <c r="I1005" s="336"/>
      <c r="J1005" s="336"/>
      <c r="K1005" s="336"/>
      <c r="L1005" s="336"/>
      <c r="M1005" s="336"/>
      <c r="N1005" s="336"/>
      <c r="O1005" s="336"/>
      <c r="P1005" s="336"/>
    </row>
    <row r="1006" ht="15.75" customHeight="1">
      <c r="A1006" s="336"/>
      <c r="B1006" s="337"/>
      <c r="C1006" s="337"/>
      <c r="D1006" s="337"/>
      <c r="E1006" s="337"/>
      <c r="F1006" s="337"/>
      <c r="G1006" s="336"/>
      <c r="H1006" s="336"/>
      <c r="I1006" s="336"/>
      <c r="J1006" s="336"/>
      <c r="K1006" s="336"/>
      <c r="L1006" s="336"/>
      <c r="M1006" s="336"/>
      <c r="N1006" s="336"/>
      <c r="O1006" s="336"/>
      <c r="P1006" s="336"/>
    </row>
    <row r="1007" ht="15.75" customHeight="1">
      <c r="A1007" s="336"/>
      <c r="B1007" s="337"/>
      <c r="C1007" s="337"/>
      <c r="D1007" s="337"/>
      <c r="E1007" s="337"/>
      <c r="F1007" s="337"/>
      <c r="G1007" s="336"/>
      <c r="H1007" s="336"/>
      <c r="I1007" s="336"/>
      <c r="J1007" s="336"/>
      <c r="K1007" s="336"/>
      <c r="L1007" s="336"/>
      <c r="M1007" s="336"/>
      <c r="N1007" s="336"/>
      <c r="O1007" s="336"/>
      <c r="P1007" s="336"/>
    </row>
    <row r="1008" ht="15.75" customHeight="1">
      <c r="A1008" s="336"/>
      <c r="B1008" s="337"/>
      <c r="C1008" s="337"/>
      <c r="D1008" s="337"/>
      <c r="E1008" s="337"/>
      <c r="F1008" s="337"/>
      <c r="G1008" s="336"/>
      <c r="H1008" s="336"/>
      <c r="I1008" s="336"/>
      <c r="J1008" s="336"/>
      <c r="K1008" s="336"/>
      <c r="L1008" s="336"/>
      <c r="M1008" s="336"/>
      <c r="N1008" s="336"/>
      <c r="O1008" s="336"/>
      <c r="P1008" s="336"/>
    </row>
    <row r="1009" ht="15.75" customHeight="1">
      <c r="A1009" s="336"/>
      <c r="B1009" s="337"/>
      <c r="C1009" s="337"/>
      <c r="D1009" s="337"/>
      <c r="E1009" s="337"/>
      <c r="F1009" s="337"/>
      <c r="G1009" s="336"/>
      <c r="H1009" s="336"/>
      <c r="I1009" s="336"/>
      <c r="J1009" s="336"/>
      <c r="K1009" s="336"/>
      <c r="L1009" s="336"/>
      <c r="M1009" s="336"/>
      <c r="N1009" s="336"/>
      <c r="O1009" s="336"/>
      <c r="P1009" s="336"/>
    </row>
    <row r="1010" ht="15.75" customHeight="1">
      <c r="A1010" s="336"/>
      <c r="B1010" s="337"/>
      <c r="C1010" s="337"/>
      <c r="D1010" s="337"/>
      <c r="E1010" s="337"/>
      <c r="F1010" s="337"/>
      <c r="G1010" s="336"/>
      <c r="H1010" s="336"/>
      <c r="I1010" s="336"/>
      <c r="J1010" s="336"/>
      <c r="K1010" s="336"/>
      <c r="L1010" s="336"/>
      <c r="M1010" s="336"/>
      <c r="N1010" s="336"/>
      <c r="O1010" s="336"/>
      <c r="P1010" s="336"/>
    </row>
    <row r="1011" ht="15.75" customHeight="1">
      <c r="A1011" s="336"/>
      <c r="B1011" s="337"/>
      <c r="C1011" s="337"/>
      <c r="D1011" s="337"/>
      <c r="E1011" s="337"/>
      <c r="F1011" s="337"/>
      <c r="G1011" s="336"/>
      <c r="H1011" s="336"/>
      <c r="I1011" s="336"/>
      <c r="J1011" s="336"/>
      <c r="K1011" s="336"/>
      <c r="L1011" s="336"/>
      <c r="M1011" s="336"/>
      <c r="N1011" s="336"/>
      <c r="O1011" s="336"/>
      <c r="P1011" s="336"/>
    </row>
    <row r="1012" ht="15.75" customHeight="1">
      <c r="A1012" s="336"/>
      <c r="B1012" s="337"/>
      <c r="C1012" s="337"/>
      <c r="D1012" s="337"/>
      <c r="E1012" s="337"/>
      <c r="F1012" s="337"/>
      <c r="G1012" s="336"/>
      <c r="H1012" s="336"/>
      <c r="I1012" s="336"/>
      <c r="J1012" s="336"/>
      <c r="K1012" s="336"/>
      <c r="L1012" s="336"/>
      <c r="M1012" s="336"/>
      <c r="N1012" s="336"/>
      <c r="O1012" s="336"/>
      <c r="P1012" s="336"/>
    </row>
    <row r="1013" ht="15.75" customHeight="1">
      <c r="A1013" s="336"/>
      <c r="B1013" s="337"/>
      <c r="C1013" s="337"/>
      <c r="D1013" s="337"/>
      <c r="E1013" s="337"/>
      <c r="F1013" s="337"/>
      <c r="G1013" s="336"/>
      <c r="H1013" s="336"/>
      <c r="I1013" s="336"/>
      <c r="J1013" s="336"/>
      <c r="K1013" s="336"/>
      <c r="L1013" s="336"/>
      <c r="M1013" s="336"/>
      <c r="N1013" s="336"/>
      <c r="O1013" s="336"/>
      <c r="P1013" s="336"/>
    </row>
    <row r="1014" ht="15.75" customHeight="1">
      <c r="A1014" s="336"/>
      <c r="B1014" s="337"/>
      <c r="C1014" s="337"/>
      <c r="D1014" s="337"/>
      <c r="E1014" s="337"/>
      <c r="F1014" s="337"/>
      <c r="G1014" s="336"/>
      <c r="H1014" s="336"/>
      <c r="I1014" s="336"/>
      <c r="J1014" s="336"/>
      <c r="K1014" s="336"/>
      <c r="L1014" s="336"/>
      <c r="M1014" s="336"/>
      <c r="N1014" s="336"/>
      <c r="O1014" s="336"/>
      <c r="P1014" s="336"/>
    </row>
    <row r="1015" ht="15.75" customHeight="1">
      <c r="A1015" s="336"/>
      <c r="B1015" s="337"/>
      <c r="C1015" s="337"/>
      <c r="D1015" s="337"/>
      <c r="E1015" s="337"/>
      <c r="F1015" s="337"/>
      <c r="G1015" s="336"/>
      <c r="H1015" s="336"/>
      <c r="I1015" s="336"/>
      <c r="J1015" s="336"/>
      <c r="K1015" s="336"/>
      <c r="L1015" s="336"/>
      <c r="M1015" s="336"/>
      <c r="N1015" s="336"/>
      <c r="O1015" s="336"/>
      <c r="P1015" s="336"/>
    </row>
    <row r="1016" ht="15.75" customHeight="1">
      <c r="A1016" s="336"/>
      <c r="B1016" s="337"/>
      <c r="C1016" s="337"/>
      <c r="D1016" s="337"/>
      <c r="E1016" s="337"/>
      <c r="F1016" s="337"/>
      <c r="G1016" s="336"/>
      <c r="H1016" s="336"/>
      <c r="I1016" s="336"/>
      <c r="J1016" s="336"/>
      <c r="K1016" s="336"/>
      <c r="L1016" s="336"/>
      <c r="M1016" s="336"/>
      <c r="N1016" s="336"/>
      <c r="O1016" s="336"/>
      <c r="P1016" s="336"/>
    </row>
    <row r="1017" ht="15.75" customHeight="1">
      <c r="A1017" s="336"/>
      <c r="B1017" s="337"/>
      <c r="C1017" s="337"/>
      <c r="D1017" s="337"/>
      <c r="E1017" s="337"/>
      <c r="F1017" s="337"/>
      <c r="G1017" s="336"/>
      <c r="H1017" s="336"/>
      <c r="I1017" s="336"/>
      <c r="J1017" s="336"/>
      <c r="K1017" s="336"/>
      <c r="L1017" s="336"/>
      <c r="M1017" s="336"/>
      <c r="N1017" s="336"/>
      <c r="O1017" s="336"/>
      <c r="P1017" s="336"/>
    </row>
    <row r="1018" ht="15.75" customHeight="1">
      <c r="A1018" s="336"/>
      <c r="B1018" s="337"/>
      <c r="C1018" s="337"/>
      <c r="D1018" s="337"/>
      <c r="E1018" s="337"/>
      <c r="F1018" s="337"/>
      <c r="G1018" s="336"/>
      <c r="H1018" s="336"/>
      <c r="I1018" s="336"/>
      <c r="J1018" s="336"/>
      <c r="K1018" s="336"/>
      <c r="L1018" s="336"/>
      <c r="M1018" s="336"/>
      <c r="N1018" s="336"/>
      <c r="O1018" s="336"/>
      <c r="P1018" s="336"/>
    </row>
  </sheetData>
  <autoFilter ref="$A$3:$P$122">
    <sortState ref="A3:P122">
      <sortCondition ref="F3:F122"/>
    </sortState>
  </autoFilter>
  <mergeCells count="2">
    <mergeCell ref="A1:P1"/>
    <mergeCell ref="A2:P2"/>
  </mergeCells>
  <conditionalFormatting sqref="A4:P122">
    <cfRule type="expression" dxfId="0" priority="1">
      <formula>$C4="RECEIVED"</formula>
    </cfRule>
  </conditionalFormatting>
  <conditionalFormatting sqref="A4:P122">
    <cfRule type="expression" dxfId="1" priority="2">
      <formula>$C4="PENDING"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29"/>
    <col customWidth="1" min="2" max="2" width="46.14"/>
    <col customWidth="1" hidden="1" min="3" max="3" width="8.43"/>
    <col customWidth="1" hidden="1" min="4" max="4" width="6.71"/>
    <col customWidth="1" hidden="1" min="5" max="5" width="7.29"/>
    <col customWidth="1" min="6" max="6" width="14.86"/>
    <col customWidth="1" min="7" max="7" width="9.0"/>
    <col customWidth="1" min="8" max="8" width="12.0"/>
  </cols>
  <sheetData>
    <row r="1">
      <c r="A1" s="242" t="s">
        <v>126</v>
      </c>
      <c r="B1" s="245" t="str">
        <f>IFERROR(__xludf.DUMMYFUNCTION("FILTER(B6:G540,(B6:B540=B2)*(F6:F540&lt;&gt;0))"),"#N/A")</f>
        <v>#N/A</v>
      </c>
      <c r="C1" s="246"/>
      <c r="D1" s="247"/>
      <c r="E1" s="247"/>
      <c r="F1" s="250"/>
      <c r="G1" s="252"/>
      <c r="H1" s="253">
        <f>H1001</f>
        <v>1492974.696</v>
      </c>
    </row>
    <row r="2" ht="14.25" customHeight="1">
      <c r="A2" s="254"/>
      <c r="B2" s="256" t="s">
        <v>132</v>
      </c>
      <c r="C2" s="259">
        <f t="shared" ref="C2:G2" si="1">C1001</f>
        <v>181671</v>
      </c>
      <c r="D2" s="259">
        <f t="shared" si="1"/>
        <v>12180</v>
      </c>
      <c r="E2" s="259">
        <f t="shared" si="1"/>
        <v>60457</v>
      </c>
      <c r="F2" s="259">
        <f t="shared" si="1"/>
        <v>133394</v>
      </c>
      <c r="G2" s="259" t="str">
        <f t="shared" si="1"/>
        <v/>
      </c>
      <c r="H2" s="262" t="s">
        <v>133</v>
      </c>
    </row>
    <row r="3" ht="14.25" customHeight="1">
      <c r="A3" s="254"/>
      <c r="B3" s="264"/>
      <c r="C3" s="265" t="s">
        <v>135</v>
      </c>
      <c r="D3" s="266" t="s">
        <v>136</v>
      </c>
      <c r="E3" s="266" t="s">
        <v>137</v>
      </c>
      <c r="F3" s="268" t="s">
        <v>138</v>
      </c>
      <c r="G3" s="268" t="s">
        <v>141</v>
      </c>
      <c r="H3" s="269" t="s">
        <v>142</v>
      </c>
    </row>
    <row r="4" ht="16.5" customHeight="1">
      <c r="A4" s="270" t="s">
        <v>144</v>
      </c>
      <c r="B4" s="271" t="s">
        <v>145</v>
      </c>
      <c r="C4" s="272"/>
      <c r="D4" s="273"/>
      <c r="E4" s="274"/>
      <c r="F4" s="272" t="s">
        <v>146</v>
      </c>
      <c r="G4" s="275" t="s">
        <v>147</v>
      </c>
      <c r="H4" s="274" t="s">
        <v>148</v>
      </c>
    </row>
    <row r="5" ht="16.5" customHeight="1">
      <c r="A5" s="277" t="str">
        <f t="array" ref="A5:H864">SORT(WFG!A5:H872,WFG!F5:F872=0,TRUE,WFG!A5:A872,TRUE,WFG!B5:B872,TRUE)</f>
        <v>7 BAZAARI</v>
      </c>
      <c r="B5" s="278" t="s">
        <v>154</v>
      </c>
      <c r="C5" s="279">
        <v>0.0</v>
      </c>
      <c r="D5" s="280">
        <v>600.0</v>
      </c>
      <c r="E5" s="281">
        <v>0.0</v>
      </c>
      <c r="F5" s="282">
        <v>600.0</v>
      </c>
      <c r="G5" s="283">
        <v>19.5</v>
      </c>
      <c r="H5" s="285">
        <v>11700.0</v>
      </c>
    </row>
    <row r="6" ht="16.5" customHeight="1">
      <c r="A6" s="277" t="s">
        <v>156</v>
      </c>
      <c r="B6" s="278" t="s">
        <v>157</v>
      </c>
      <c r="C6" s="279">
        <v>0.0</v>
      </c>
      <c r="D6" s="280">
        <v>1000.0</v>
      </c>
      <c r="E6" s="281">
        <v>0.0</v>
      </c>
      <c r="F6" s="282">
        <v>1000.0</v>
      </c>
      <c r="G6" s="283">
        <v>19.0</v>
      </c>
      <c r="H6" s="285">
        <v>19000.0</v>
      </c>
    </row>
    <row r="7" ht="16.5" customHeight="1">
      <c r="A7" s="277" t="s">
        <v>160</v>
      </c>
      <c r="B7" s="278" t="s">
        <v>161</v>
      </c>
      <c r="C7" s="279">
        <v>2400.0</v>
      </c>
      <c r="D7" s="280">
        <v>0.0</v>
      </c>
      <c r="E7" s="281">
        <v>0.0</v>
      </c>
      <c r="F7" s="282">
        <v>2400.0</v>
      </c>
      <c r="G7" s="283">
        <v>1.5</v>
      </c>
      <c r="H7" s="285">
        <v>3600.0</v>
      </c>
    </row>
    <row r="8" ht="16.5" customHeight="1">
      <c r="A8" s="277" t="s">
        <v>162</v>
      </c>
      <c r="B8" s="278" t="s">
        <v>163</v>
      </c>
      <c r="C8" s="279">
        <v>170.0</v>
      </c>
      <c r="D8" s="280">
        <v>0.0</v>
      </c>
      <c r="E8" s="281">
        <v>0.0</v>
      </c>
      <c r="F8" s="282">
        <v>170.0</v>
      </c>
      <c r="G8" s="283">
        <v>66.0</v>
      </c>
      <c r="H8" s="285">
        <v>11220.0</v>
      </c>
    </row>
    <row r="9" ht="16.5" customHeight="1">
      <c r="A9" s="277" t="s">
        <v>166</v>
      </c>
      <c r="B9" s="278" t="s">
        <v>167</v>
      </c>
      <c r="C9" s="279">
        <v>2400.0</v>
      </c>
      <c r="D9" s="280">
        <v>4600.0</v>
      </c>
      <c r="E9" s="281">
        <v>0.0</v>
      </c>
      <c r="F9" s="282">
        <v>7000.0</v>
      </c>
      <c r="G9" s="283">
        <v>3.15</v>
      </c>
      <c r="H9" s="285">
        <v>22050.0</v>
      </c>
    </row>
    <row r="10" ht="16.5" customHeight="1">
      <c r="A10" s="277" t="s">
        <v>168</v>
      </c>
      <c r="B10" s="278" t="s">
        <v>169</v>
      </c>
      <c r="C10" s="279">
        <v>1600.0</v>
      </c>
      <c r="D10" s="280">
        <v>0.0</v>
      </c>
      <c r="E10" s="281">
        <v>820.0</v>
      </c>
      <c r="F10" s="282">
        <v>780.0</v>
      </c>
      <c r="G10" s="283">
        <v>3.0</v>
      </c>
      <c r="H10" s="285">
        <v>2340.0</v>
      </c>
    </row>
    <row r="11" ht="16.5" customHeight="1">
      <c r="A11" s="277" t="s">
        <v>168</v>
      </c>
      <c r="B11" s="278" t="s">
        <v>171</v>
      </c>
      <c r="C11" s="279">
        <v>334.0</v>
      </c>
      <c r="D11" s="280">
        <v>0.0</v>
      </c>
      <c r="E11" s="281">
        <v>0.0</v>
      </c>
      <c r="F11" s="282">
        <v>334.0</v>
      </c>
      <c r="G11" s="283">
        <v>27.9</v>
      </c>
      <c r="H11" s="285">
        <v>9318.6</v>
      </c>
    </row>
    <row r="12" ht="16.5" customHeight="1">
      <c r="A12" s="277" t="s">
        <v>175</v>
      </c>
      <c r="B12" s="286" t="s">
        <v>176</v>
      </c>
      <c r="C12" s="287">
        <v>0.0</v>
      </c>
      <c r="D12" s="280">
        <v>200.0</v>
      </c>
      <c r="E12" s="281">
        <v>0.0</v>
      </c>
      <c r="F12" s="282">
        <v>200.0</v>
      </c>
      <c r="G12" s="288">
        <v>54.0</v>
      </c>
      <c r="H12" s="285">
        <v>10800.0</v>
      </c>
    </row>
    <row r="13" ht="16.5" customHeight="1">
      <c r="A13" s="277" t="s">
        <v>175</v>
      </c>
      <c r="B13" s="286" t="s">
        <v>177</v>
      </c>
      <c r="C13" s="287">
        <v>1534.0</v>
      </c>
      <c r="D13" s="280">
        <v>0.0</v>
      </c>
      <c r="E13" s="281">
        <v>0.0</v>
      </c>
      <c r="F13" s="282">
        <v>1534.0</v>
      </c>
      <c r="G13" s="288">
        <v>64.5</v>
      </c>
      <c r="H13" s="285">
        <v>98943.0</v>
      </c>
    </row>
    <row r="14" ht="16.5" customHeight="1">
      <c r="A14" s="277" t="s">
        <v>175</v>
      </c>
      <c r="B14" s="286" t="s">
        <v>178</v>
      </c>
      <c r="C14" s="287">
        <v>1540.0</v>
      </c>
      <c r="D14" s="280">
        <v>0.0</v>
      </c>
      <c r="E14" s="281">
        <v>0.0</v>
      </c>
      <c r="F14" s="282">
        <v>1540.0</v>
      </c>
      <c r="G14" s="288">
        <v>55.0</v>
      </c>
      <c r="H14" s="285">
        <v>84700.0</v>
      </c>
    </row>
    <row r="15" ht="16.5" customHeight="1">
      <c r="A15" s="277" t="s">
        <v>180</v>
      </c>
      <c r="B15" s="286" t="s">
        <v>182</v>
      </c>
      <c r="C15" s="287">
        <v>0.0</v>
      </c>
      <c r="D15" s="280">
        <v>320.0</v>
      </c>
      <c r="E15" s="281">
        <v>0.0</v>
      </c>
      <c r="F15" s="282">
        <v>320.0</v>
      </c>
      <c r="G15" s="288">
        <v>23.1</v>
      </c>
      <c r="H15" s="285">
        <v>7392.0</v>
      </c>
    </row>
    <row r="16" ht="16.5" customHeight="1">
      <c r="A16" s="277" t="s">
        <v>180</v>
      </c>
      <c r="B16" s="286" t="s">
        <v>184</v>
      </c>
      <c r="C16" s="287">
        <v>29760.0</v>
      </c>
      <c r="D16" s="280">
        <v>0.0</v>
      </c>
      <c r="E16" s="281">
        <v>2760.0</v>
      </c>
      <c r="F16" s="282">
        <v>27000.0</v>
      </c>
      <c r="G16" s="288">
        <v>2.247</v>
      </c>
      <c r="H16" s="285">
        <v>60669.0</v>
      </c>
    </row>
    <row r="17" ht="16.5" customHeight="1">
      <c r="A17" s="277" t="s">
        <v>180</v>
      </c>
      <c r="B17" s="286" t="s">
        <v>185</v>
      </c>
      <c r="C17" s="287">
        <v>5360.0</v>
      </c>
      <c r="D17" s="280">
        <v>0.0</v>
      </c>
      <c r="E17" s="281">
        <v>0.0</v>
      </c>
      <c r="F17" s="282">
        <v>5360.0</v>
      </c>
      <c r="G17" s="288">
        <v>18.858</v>
      </c>
      <c r="H17" s="285">
        <v>101078.88</v>
      </c>
    </row>
    <row r="18" ht="16.5" customHeight="1">
      <c r="A18" s="277" t="s">
        <v>180</v>
      </c>
      <c r="B18" s="286" t="s">
        <v>186</v>
      </c>
      <c r="C18" s="287">
        <v>960.0</v>
      </c>
      <c r="D18" s="280">
        <v>0.0</v>
      </c>
      <c r="E18" s="281">
        <v>0.0</v>
      </c>
      <c r="F18" s="282">
        <v>960.0</v>
      </c>
      <c r="G18" s="288">
        <v>12.735</v>
      </c>
      <c r="H18" s="285">
        <v>12225.599999999999</v>
      </c>
    </row>
    <row r="19" ht="16.5" customHeight="1">
      <c r="A19" s="277" t="s">
        <v>180</v>
      </c>
      <c r="B19" s="286" t="s">
        <v>190</v>
      </c>
      <c r="C19" s="287">
        <v>2106.0</v>
      </c>
      <c r="D19" s="280">
        <v>0.0</v>
      </c>
      <c r="E19" s="281">
        <v>0.0</v>
      </c>
      <c r="F19" s="282">
        <v>2106.0</v>
      </c>
      <c r="G19" s="288">
        <v>13.954</v>
      </c>
      <c r="H19" s="285">
        <v>29387.124</v>
      </c>
    </row>
    <row r="20" ht="16.5" customHeight="1">
      <c r="A20" s="277" t="s">
        <v>180</v>
      </c>
      <c r="B20" s="286" t="s">
        <v>191</v>
      </c>
      <c r="C20" s="287">
        <v>12000.0</v>
      </c>
      <c r="D20" s="280">
        <v>0.0</v>
      </c>
      <c r="E20" s="281">
        <v>0.0</v>
      </c>
      <c r="F20" s="282">
        <v>12000.0</v>
      </c>
      <c r="G20" s="288">
        <v>1.837</v>
      </c>
      <c r="H20" s="285">
        <v>22044.0</v>
      </c>
    </row>
    <row r="21" ht="16.5" customHeight="1">
      <c r="A21" s="277" t="s">
        <v>180</v>
      </c>
      <c r="B21" s="286" t="s">
        <v>193</v>
      </c>
      <c r="C21" s="287">
        <v>490.0</v>
      </c>
      <c r="D21" s="280">
        <v>0.0</v>
      </c>
      <c r="E21" s="281">
        <v>0.0</v>
      </c>
      <c r="F21" s="282">
        <v>490.0</v>
      </c>
      <c r="G21" s="288">
        <v>29.109</v>
      </c>
      <c r="H21" s="285">
        <v>14263.410000000002</v>
      </c>
    </row>
    <row r="22" ht="16.5" customHeight="1">
      <c r="A22" s="277" t="s">
        <v>180</v>
      </c>
      <c r="B22" s="286" t="s">
        <v>195</v>
      </c>
      <c r="C22" s="287">
        <v>1950.0</v>
      </c>
      <c r="D22" s="280">
        <v>750.0</v>
      </c>
      <c r="E22" s="281">
        <v>0.0</v>
      </c>
      <c r="F22" s="282">
        <v>2700.0</v>
      </c>
      <c r="G22" s="288">
        <v>29.216</v>
      </c>
      <c r="H22" s="285">
        <v>78883.2</v>
      </c>
    </row>
    <row r="23" ht="16.5" customHeight="1">
      <c r="A23" s="277" t="s">
        <v>180</v>
      </c>
      <c r="B23" s="286" t="s">
        <v>196</v>
      </c>
      <c r="C23" s="287">
        <v>860.0</v>
      </c>
      <c r="D23" s="280">
        <v>20.0</v>
      </c>
      <c r="E23" s="281">
        <v>0.0</v>
      </c>
      <c r="F23" s="282">
        <v>880.0</v>
      </c>
      <c r="G23" s="288">
        <v>33.623</v>
      </c>
      <c r="H23" s="285">
        <v>29588.239999999998</v>
      </c>
    </row>
    <row r="24" ht="16.5" customHeight="1">
      <c r="A24" s="277" t="s">
        <v>180</v>
      </c>
      <c r="B24" s="286" t="s">
        <v>197</v>
      </c>
      <c r="C24" s="287">
        <v>2470.0</v>
      </c>
      <c r="D24" s="280">
        <v>0.0</v>
      </c>
      <c r="E24" s="281">
        <v>0.0</v>
      </c>
      <c r="F24" s="282">
        <v>2470.0</v>
      </c>
      <c r="G24" s="288">
        <v>32.035</v>
      </c>
      <c r="H24" s="285">
        <v>79126.45</v>
      </c>
    </row>
    <row r="25" ht="16.5" customHeight="1">
      <c r="A25" s="277" t="s">
        <v>180</v>
      </c>
      <c r="B25" s="286" t="s">
        <v>199</v>
      </c>
      <c r="C25" s="287">
        <v>450.0</v>
      </c>
      <c r="D25" s="280">
        <v>0.0</v>
      </c>
      <c r="E25" s="281">
        <v>0.0</v>
      </c>
      <c r="F25" s="282">
        <v>450.0</v>
      </c>
      <c r="G25" s="288">
        <v>30.744</v>
      </c>
      <c r="H25" s="285">
        <v>13834.8</v>
      </c>
    </row>
    <row r="26" ht="16.5" customHeight="1">
      <c r="A26" s="277" t="s">
        <v>180</v>
      </c>
      <c r="B26" s="286" t="s">
        <v>203</v>
      </c>
      <c r="C26" s="287">
        <v>0.0</v>
      </c>
      <c r="D26" s="280">
        <v>400.0</v>
      </c>
      <c r="E26" s="281">
        <v>0.0</v>
      </c>
      <c r="F26" s="282">
        <v>400.0</v>
      </c>
      <c r="G26" s="288">
        <v>32.844</v>
      </c>
      <c r="H26" s="285">
        <v>13137.6</v>
      </c>
    </row>
    <row r="27" ht="16.5" customHeight="1">
      <c r="A27" s="277" t="s">
        <v>180</v>
      </c>
      <c r="B27" s="286" t="s">
        <v>204</v>
      </c>
      <c r="C27" s="287">
        <v>0.0</v>
      </c>
      <c r="D27" s="280">
        <v>176.0</v>
      </c>
      <c r="E27" s="281">
        <v>0.0</v>
      </c>
      <c r="F27" s="282">
        <v>176.0</v>
      </c>
      <c r="G27" s="288">
        <v>16.117</v>
      </c>
      <c r="H27" s="285">
        <v>2836.592</v>
      </c>
    </row>
    <row r="28" ht="16.5" customHeight="1">
      <c r="A28" s="277" t="s">
        <v>180</v>
      </c>
      <c r="B28" s="286" t="s">
        <v>206</v>
      </c>
      <c r="C28" s="287">
        <v>3680.0</v>
      </c>
      <c r="D28" s="280">
        <v>0.0</v>
      </c>
      <c r="E28" s="281">
        <v>0.0</v>
      </c>
      <c r="F28" s="282">
        <v>3680.0</v>
      </c>
      <c r="G28" s="288">
        <v>7.507</v>
      </c>
      <c r="H28" s="285">
        <v>27625.76</v>
      </c>
    </row>
    <row r="29" ht="16.5" customHeight="1">
      <c r="A29" s="277" t="s">
        <v>180</v>
      </c>
      <c r="B29" s="286" t="s">
        <v>210</v>
      </c>
      <c r="C29" s="287">
        <v>8480.0</v>
      </c>
      <c r="D29" s="280">
        <v>0.0</v>
      </c>
      <c r="E29" s="281">
        <v>0.0</v>
      </c>
      <c r="F29" s="282">
        <v>8480.0</v>
      </c>
      <c r="G29" s="288">
        <v>8.137</v>
      </c>
      <c r="H29" s="285">
        <v>69001.76000000001</v>
      </c>
    </row>
    <row r="30" ht="16.5" customHeight="1">
      <c r="A30" s="277" t="s">
        <v>180</v>
      </c>
      <c r="B30" s="286" t="s">
        <v>211</v>
      </c>
      <c r="C30" s="287">
        <v>11840.0</v>
      </c>
      <c r="D30" s="280">
        <v>0.0</v>
      </c>
      <c r="E30" s="281">
        <v>0.0</v>
      </c>
      <c r="F30" s="282">
        <v>11840.0</v>
      </c>
      <c r="G30" s="288">
        <v>8.662</v>
      </c>
      <c r="H30" s="285">
        <v>102558.08000000002</v>
      </c>
    </row>
    <row r="31" ht="16.5" customHeight="1">
      <c r="A31" s="277" t="s">
        <v>180</v>
      </c>
      <c r="B31" s="277" t="s">
        <v>212</v>
      </c>
      <c r="C31" s="287">
        <v>4800.0</v>
      </c>
      <c r="D31" s="280">
        <v>0.0</v>
      </c>
      <c r="E31" s="281">
        <v>0.0</v>
      </c>
      <c r="F31" s="282">
        <v>4800.0</v>
      </c>
      <c r="G31" s="288">
        <v>9.292</v>
      </c>
      <c r="H31" s="285">
        <v>44601.6</v>
      </c>
    </row>
    <row r="32" ht="16.5" customHeight="1">
      <c r="A32" s="277" t="s">
        <v>180</v>
      </c>
      <c r="B32" s="286" t="s">
        <v>214</v>
      </c>
      <c r="C32" s="287">
        <v>16000.0</v>
      </c>
      <c r="D32" s="280">
        <v>0.0</v>
      </c>
      <c r="E32" s="281">
        <v>0.0</v>
      </c>
      <c r="F32" s="282">
        <v>16000.0</v>
      </c>
      <c r="G32" s="288">
        <v>11.445</v>
      </c>
      <c r="H32" s="285">
        <v>183120.0</v>
      </c>
    </row>
    <row r="33" ht="16.5" customHeight="1">
      <c r="A33" s="277" t="s">
        <v>180</v>
      </c>
      <c r="B33" s="286" t="s">
        <v>216</v>
      </c>
      <c r="C33" s="287">
        <v>0.0</v>
      </c>
      <c r="D33" s="280">
        <v>704.0</v>
      </c>
      <c r="E33" s="281">
        <v>0.0</v>
      </c>
      <c r="F33" s="282">
        <v>704.0</v>
      </c>
      <c r="G33" s="288">
        <v>12.6</v>
      </c>
      <c r="H33" s="285">
        <v>8870.4</v>
      </c>
    </row>
    <row r="34" ht="16.5" customHeight="1">
      <c r="A34" s="277" t="s">
        <v>180</v>
      </c>
      <c r="B34" s="286" t="s">
        <v>217</v>
      </c>
      <c r="C34" s="287">
        <v>4800.0</v>
      </c>
      <c r="D34" s="280">
        <v>0.0</v>
      </c>
      <c r="E34" s="281">
        <v>0.0</v>
      </c>
      <c r="F34" s="282">
        <v>4800.0</v>
      </c>
      <c r="G34" s="288">
        <v>1.323</v>
      </c>
      <c r="H34" s="285">
        <v>6350.4</v>
      </c>
    </row>
    <row r="35" ht="16.5" customHeight="1">
      <c r="A35" s="277" t="s">
        <v>218</v>
      </c>
      <c r="B35" s="286" t="s">
        <v>219</v>
      </c>
      <c r="C35" s="287">
        <v>570.0</v>
      </c>
      <c r="D35" s="280">
        <v>260.0</v>
      </c>
      <c r="E35" s="281">
        <v>0.0</v>
      </c>
      <c r="F35" s="282">
        <v>830.0</v>
      </c>
      <c r="G35" s="288">
        <v>29.0</v>
      </c>
      <c r="H35" s="285">
        <v>24070.0</v>
      </c>
    </row>
    <row r="36" ht="16.5" customHeight="1">
      <c r="A36" s="277" t="s">
        <v>220</v>
      </c>
      <c r="B36" s="286" t="s">
        <v>221</v>
      </c>
      <c r="C36" s="287">
        <v>0.0</v>
      </c>
      <c r="D36" s="280">
        <v>1950.0</v>
      </c>
      <c r="E36" s="281">
        <v>0.0</v>
      </c>
      <c r="F36" s="282">
        <v>1950.0</v>
      </c>
      <c r="G36" s="288">
        <v>31.25</v>
      </c>
      <c r="H36" s="285">
        <v>60937.5</v>
      </c>
    </row>
    <row r="37" ht="16.5" customHeight="1">
      <c r="A37" s="277" t="s">
        <v>220</v>
      </c>
      <c r="B37" s="286" t="s">
        <v>223</v>
      </c>
      <c r="C37" s="287">
        <v>0.0</v>
      </c>
      <c r="D37" s="280">
        <v>1200.0</v>
      </c>
      <c r="E37" s="281">
        <v>0.0</v>
      </c>
      <c r="F37" s="282">
        <v>1200.0</v>
      </c>
      <c r="G37" s="288">
        <v>25.25</v>
      </c>
      <c r="H37" s="285">
        <v>30300.0</v>
      </c>
    </row>
    <row r="38" ht="16.5" customHeight="1">
      <c r="A38" s="277" t="s">
        <v>225</v>
      </c>
      <c r="B38" s="286" t="s">
        <v>226</v>
      </c>
      <c r="C38" s="287">
        <v>500.0</v>
      </c>
      <c r="D38" s="280">
        <v>0.0</v>
      </c>
      <c r="E38" s="281">
        <v>0.0</v>
      </c>
      <c r="F38" s="282">
        <v>500.0</v>
      </c>
      <c r="G38" s="288">
        <v>22.69</v>
      </c>
      <c r="H38" s="285">
        <v>11345.0</v>
      </c>
    </row>
    <row r="39" ht="16.5" customHeight="1">
      <c r="A39" s="277" t="s">
        <v>225</v>
      </c>
      <c r="B39" s="286" t="s">
        <v>227</v>
      </c>
      <c r="C39" s="287">
        <v>30.0</v>
      </c>
      <c r="D39" s="280">
        <v>0.0</v>
      </c>
      <c r="E39" s="281">
        <v>0.0</v>
      </c>
      <c r="F39" s="282">
        <v>30.0</v>
      </c>
      <c r="G39" s="288">
        <v>52.99</v>
      </c>
      <c r="H39" s="285">
        <v>1589.7</v>
      </c>
    </row>
    <row r="40" ht="16.5" customHeight="1">
      <c r="A40" s="277" t="s">
        <v>225</v>
      </c>
      <c r="B40" s="286" t="s">
        <v>228</v>
      </c>
      <c r="C40" s="287">
        <v>140.0</v>
      </c>
      <c r="D40" s="280">
        <v>0.0</v>
      </c>
      <c r="E40" s="281">
        <v>0.0</v>
      </c>
      <c r="F40" s="282">
        <v>140.0</v>
      </c>
      <c r="G40" s="288">
        <v>45.4</v>
      </c>
      <c r="H40" s="285">
        <v>6356.0</v>
      </c>
    </row>
    <row r="41" ht="16.5" customHeight="1">
      <c r="A41" s="277" t="s">
        <v>225</v>
      </c>
      <c r="B41" s="286" t="s">
        <v>229</v>
      </c>
      <c r="C41" s="287">
        <v>3500.0</v>
      </c>
      <c r="D41" s="280">
        <v>0.0</v>
      </c>
      <c r="E41" s="281">
        <v>0.0</v>
      </c>
      <c r="F41" s="282">
        <v>3500.0</v>
      </c>
      <c r="G41" s="288">
        <v>24.07</v>
      </c>
      <c r="H41" s="285">
        <v>84245.0</v>
      </c>
    </row>
    <row r="42" ht="16.5" customHeight="1">
      <c r="A42" s="277" t="s">
        <v>225</v>
      </c>
      <c r="B42" s="286" t="s">
        <v>231</v>
      </c>
      <c r="C42" s="287">
        <v>1500.0</v>
      </c>
      <c r="D42" s="280">
        <v>0.0</v>
      </c>
      <c r="E42" s="281">
        <v>0.0</v>
      </c>
      <c r="F42" s="282">
        <v>1500.0</v>
      </c>
      <c r="G42" s="288">
        <v>23.17</v>
      </c>
      <c r="H42" s="285">
        <v>34755.0</v>
      </c>
    </row>
    <row r="43" ht="16.5" customHeight="1">
      <c r="A43" s="277" t="s">
        <v>233</v>
      </c>
      <c r="B43" s="286" t="s">
        <v>235</v>
      </c>
      <c r="C43" s="287">
        <v>2570.0</v>
      </c>
      <c r="D43" s="280">
        <v>0.0</v>
      </c>
      <c r="E43" s="281">
        <v>0.0</v>
      </c>
      <c r="F43" s="282">
        <v>2570.0</v>
      </c>
      <c r="G43" s="288">
        <v>23.0</v>
      </c>
      <c r="H43" s="285">
        <v>59110.0</v>
      </c>
    </row>
    <row r="44" ht="16.5" customHeight="1">
      <c r="A44" s="277" t="s">
        <v>156</v>
      </c>
      <c r="B44" s="286" t="s">
        <v>237</v>
      </c>
      <c r="C44" s="287">
        <v>0.0</v>
      </c>
      <c r="D44" s="280">
        <v>0.0</v>
      </c>
      <c r="E44" s="281">
        <v>0.0</v>
      </c>
      <c r="F44" s="282">
        <v>0.0</v>
      </c>
      <c r="G44" s="288">
        <v>38.0</v>
      </c>
      <c r="H44" s="285">
        <v>0.0</v>
      </c>
    </row>
    <row r="45" ht="16.5" customHeight="1">
      <c r="A45" s="277" t="s">
        <v>160</v>
      </c>
      <c r="B45" s="286" t="s">
        <v>238</v>
      </c>
      <c r="C45" s="287">
        <v>0.0</v>
      </c>
      <c r="D45" s="280">
        <v>0.0</v>
      </c>
      <c r="E45" s="281">
        <v>0.0</v>
      </c>
      <c r="F45" s="282">
        <v>0.0</v>
      </c>
      <c r="G45" s="288">
        <v>36.0</v>
      </c>
      <c r="H45" s="285">
        <v>0.0</v>
      </c>
    </row>
    <row r="46" ht="16.5" customHeight="1">
      <c r="A46" s="277" t="s">
        <v>175</v>
      </c>
      <c r="B46" s="286" t="s">
        <v>239</v>
      </c>
      <c r="C46" s="287">
        <v>0.0</v>
      </c>
      <c r="D46" s="280">
        <v>0.0</v>
      </c>
      <c r="E46" s="281">
        <v>0.0</v>
      </c>
      <c r="F46" s="282">
        <v>0.0</v>
      </c>
      <c r="G46" s="288">
        <v>30.5</v>
      </c>
      <c r="H46" s="285">
        <v>0.0</v>
      </c>
    </row>
    <row r="47" ht="16.5" customHeight="1">
      <c r="A47" s="277" t="s">
        <v>175</v>
      </c>
      <c r="B47" s="286" t="s">
        <v>240</v>
      </c>
      <c r="C47" s="287">
        <v>0.0</v>
      </c>
      <c r="D47" s="280">
        <v>0.0</v>
      </c>
      <c r="E47" s="281">
        <v>0.0</v>
      </c>
      <c r="F47" s="282">
        <v>0.0</v>
      </c>
      <c r="G47" s="288">
        <v>75.0</v>
      </c>
      <c r="H47" s="285">
        <v>0.0</v>
      </c>
    </row>
    <row r="48" ht="16.5" customHeight="1">
      <c r="A48" s="277" t="s">
        <v>175</v>
      </c>
      <c r="B48" s="286" t="s">
        <v>242</v>
      </c>
      <c r="C48" s="287">
        <v>0.0</v>
      </c>
      <c r="D48" s="280">
        <v>0.0</v>
      </c>
      <c r="E48" s="281">
        <v>0.0</v>
      </c>
      <c r="F48" s="282">
        <v>0.0</v>
      </c>
      <c r="G48" s="288">
        <v>86.5</v>
      </c>
      <c r="H48" s="285">
        <v>0.0</v>
      </c>
    </row>
    <row r="49" ht="16.5" customHeight="1">
      <c r="A49" s="277" t="s">
        <v>175</v>
      </c>
      <c r="B49" s="286" t="s">
        <v>245</v>
      </c>
      <c r="C49" s="287">
        <v>0.0</v>
      </c>
      <c r="D49" s="280">
        <v>0.0</v>
      </c>
      <c r="E49" s="281">
        <v>0.0</v>
      </c>
      <c r="F49" s="282">
        <v>0.0</v>
      </c>
      <c r="G49" s="288">
        <v>89.0</v>
      </c>
      <c r="H49" s="285">
        <v>0.0</v>
      </c>
    </row>
    <row r="50" ht="16.5" customHeight="1">
      <c r="A50" s="277" t="s">
        <v>175</v>
      </c>
      <c r="B50" s="286" t="s">
        <v>246</v>
      </c>
      <c r="C50" s="287">
        <v>0.0</v>
      </c>
      <c r="D50" s="280">
        <v>0.0</v>
      </c>
      <c r="E50" s="281">
        <v>0.0</v>
      </c>
      <c r="F50" s="282">
        <v>0.0</v>
      </c>
      <c r="G50" s="288">
        <v>38.25</v>
      </c>
      <c r="H50" s="285">
        <v>0.0</v>
      </c>
    </row>
    <row r="51" ht="16.5" customHeight="1">
      <c r="A51" s="277" t="s">
        <v>175</v>
      </c>
      <c r="B51" s="286" t="s">
        <v>247</v>
      </c>
      <c r="C51" s="287">
        <v>0.0</v>
      </c>
      <c r="D51" s="280">
        <v>0.0</v>
      </c>
      <c r="E51" s="281">
        <v>0.0</v>
      </c>
      <c r="F51" s="282">
        <v>0.0</v>
      </c>
      <c r="G51" s="288">
        <v>52.0</v>
      </c>
      <c r="H51" s="285">
        <v>0.0</v>
      </c>
    </row>
    <row r="52" ht="16.5" customHeight="1">
      <c r="A52" s="277" t="s">
        <v>175</v>
      </c>
      <c r="B52" s="286" t="s">
        <v>249</v>
      </c>
      <c r="C52" s="287">
        <v>0.0</v>
      </c>
      <c r="D52" s="280">
        <v>0.0</v>
      </c>
      <c r="E52" s="281">
        <v>0.0</v>
      </c>
      <c r="F52" s="282">
        <v>0.0</v>
      </c>
      <c r="G52" s="288">
        <v>42.0</v>
      </c>
      <c r="H52" s="285">
        <v>0.0</v>
      </c>
    </row>
    <row r="53" ht="16.5" customHeight="1">
      <c r="A53" s="277" t="s">
        <v>175</v>
      </c>
      <c r="B53" s="286" t="s">
        <v>250</v>
      </c>
      <c r="C53" s="287">
        <v>0.0</v>
      </c>
      <c r="D53" s="280">
        <v>0.0</v>
      </c>
      <c r="E53" s="281">
        <v>0.0</v>
      </c>
      <c r="F53" s="282">
        <v>0.0</v>
      </c>
      <c r="G53" s="288">
        <v>58.0</v>
      </c>
      <c r="H53" s="285">
        <v>0.0</v>
      </c>
    </row>
    <row r="54" ht="16.5" customHeight="1">
      <c r="A54" s="277" t="s">
        <v>175</v>
      </c>
      <c r="B54" s="286" t="s">
        <v>251</v>
      </c>
      <c r="C54" s="287">
        <v>0.0</v>
      </c>
      <c r="D54" s="280">
        <v>0.0</v>
      </c>
      <c r="E54" s="281">
        <v>0.0</v>
      </c>
      <c r="F54" s="282">
        <v>0.0</v>
      </c>
      <c r="G54" s="288">
        <v>54.5</v>
      </c>
      <c r="H54" s="285">
        <v>0.0</v>
      </c>
    </row>
    <row r="55" ht="16.5" customHeight="1">
      <c r="A55" s="277" t="s">
        <v>175</v>
      </c>
      <c r="B55" s="286" t="s">
        <v>252</v>
      </c>
      <c r="C55" s="287">
        <v>0.0</v>
      </c>
      <c r="D55" s="280">
        <v>0.0</v>
      </c>
      <c r="E55" s="281">
        <v>0.0</v>
      </c>
      <c r="F55" s="282">
        <v>0.0</v>
      </c>
      <c r="G55" s="288">
        <v>54.5</v>
      </c>
      <c r="H55" s="285">
        <v>0.0</v>
      </c>
    </row>
    <row r="56" ht="16.5" customHeight="1">
      <c r="A56" s="277" t="s">
        <v>175</v>
      </c>
      <c r="B56" s="286" t="s">
        <v>253</v>
      </c>
      <c r="C56" s="287">
        <v>0.0</v>
      </c>
      <c r="D56" s="280">
        <v>0.0</v>
      </c>
      <c r="E56" s="281">
        <v>0.0</v>
      </c>
      <c r="F56" s="282">
        <v>0.0</v>
      </c>
      <c r="G56" s="288">
        <v>46.5</v>
      </c>
      <c r="H56" s="285">
        <v>0.0</v>
      </c>
    </row>
    <row r="57" ht="16.5" customHeight="1">
      <c r="A57" s="277" t="s">
        <v>175</v>
      </c>
      <c r="B57" s="286" t="s">
        <v>255</v>
      </c>
      <c r="C57" s="287">
        <v>105.0</v>
      </c>
      <c r="D57" s="280">
        <v>0.0</v>
      </c>
      <c r="E57" s="281">
        <v>105.0</v>
      </c>
      <c r="F57" s="282">
        <v>0.0</v>
      </c>
      <c r="G57" s="288">
        <v>58.5</v>
      </c>
      <c r="H57" s="285">
        <v>0.0</v>
      </c>
    </row>
    <row r="58" ht="16.5" customHeight="1">
      <c r="A58" s="277" t="s">
        <v>175</v>
      </c>
      <c r="B58" s="286" t="s">
        <v>257</v>
      </c>
      <c r="C58" s="287">
        <v>0.0</v>
      </c>
      <c r="D58" s="280">
        <v>0.0</v>
      </c>
      <c r="E58" s="281">
        <v>0.0</v>
      </c>
      <c r="F58" s="282">
        <v>0.0</v>
      </c>
      <c r="G58" s="288">
        <v>70.5</v>
      </c>
      <c r="H58" s="285">
        <v>0.0</v>
      </c>
    </row>
    <row r="59" ht="16.5" customHeight="1">
      <c r="A59" s="277" t="s">
        <v>175</v>
      </c>
      <c r="B59" s="286" t="s">
        <v>258</v>
      </c>
      <c r="C59" s="287">
        <v>0.0</v>
      </c>
      <c r="D59" s="280">
        <v>0.0</v>
      </c>
      <c r="E59" s="281">
        <v>0.0</v>
      </c>
      <c r="F59" s="282">
        <v>0.0</v>
      </c>
      <c r="G59" s="288">
        <v>4.74</v>
      </c>
      <c r="H59" s="285">
        <v>0.0</v>
      </c>
    </row>
    <row r="60" ht="16.5" customHeight="1">
      <c r="A60" s="277" t="s">
        <v>175</v>
      </c>
      <c r="B60" s="286" t="s">
        <v>259</v>
      </c>
      <c r="C60" s="287">
        <v>0.0</v>
      </c>
      <c r="D60" s="280">
        <v>0.0</v>
      </c>
      <c r="E60" s="281">
        <v>0.0</v>
      </c>
      <c r="F60" s="282">
        <v>0.0</v>
      </c>
      <c r="G60" s="288">
        <v>2.6</v>
      </c>
      <c r="H60" s="285">
        <v>0.0</v>
      </c>
    </row>
    <row r="61" ht="16.5" customHeight="1">
      <c r="A61" s="277" t="s">
        <v>175</v>
      </c>
      <c r="B61" s="286" t="s">
        <v>260</v>
      </c>
      <c r="C61" s="287">
        <v>0.0</v>
      </c>
      <c r="D61" s="280">
        <v>0.0</v>
      </c>
      <c r="E61" s="281">
        <v>0.0</v>
      </c>
      <c r="F61" s="282">
        <v>0.0</v>
      </c>
      <c r="G61" s="288">
        <v>4.75</v>
      </c>
      <c r="H61" s="285">
        <v>0.0</v>
      </c>
    </row>
    <row r="62" ht="16.5" customHeight="1">
      <c r="A62" s="277" t="s">
        <v>175</v>
      </c>
      <c r="B62" s="286" t="s">
        <v>262</v>
      </c>
      <c r="C62" s="287">
        <v>0.0</v>
      </c>
      <c r="D62" s="280">
        <v>0.0</v>
      </c>
      <c r="E62" s="281">
        <v>0.0</v>
      </c>
      <c r="F62" s="282">
        <v>0.0</v>
      </c>
      <c r="G62" s="288">
        <v>38.25</v>
      </c>
      <c r="H62" s="285">
        <v>0.0</v>
      </c>
    </row>
    <row r="63" ht="16.5" customHeight="1">
      <c r="A63" s="277" t="s">
        <v>180</v>
      </c>
      <c r="B63" s="286" t="s">
        <v>263</v>
      </c>
      <c r="C63" s="287">
        <v>0.0</v>
      </c>
      <c r="D63" s="280">
        <v>0.0</v>
      </c>
      <c r="E63" s="281">
        <v>0.0</v>
      </c>
      <c r="F63" s="282">
        <v>0.0</v>
      </c>
      <c r="G63" s="288">
        <v>0.0</v>
      </c>
      <c r="H63" s="285">
        <v>0.0</v>
      </c>
    </row>
    <row r="64">
      <c r="A64" s="277" t="s">
        <v>180</v>
      </c>
      <c r="B64" s="286" t="s">
        <v>264</v>
      </c>
      <c r="C64" s="287">
        <v>0.0</v>
      </c>
      <c r="D64" s="280">
        <v>0.0</v>
      </c>
      <c r="E64" s="281">
        <v>0.0</v>
      </c>
      <c r="F64" s="282">
        <v>0.0</v>
      </c>
      <c r="G64" s="288">
        <v>24.15</v>
      </c>
      <c r="H64" s="285">
        <v>0.0</v>
      </c>
    </row>
    <row r="65">
      <c r="A65" s="277" t="s">
        <v>180</v>
      </c>
      <c r="B65" s="286" t="s">
        <v>265</v>
      </c>
      <c r="C65" s="287">
        <v>0.0</v>
      </c>
      <c r="D65" s="280">
        <v>0.0</v>
      </c>
      <c r="E65" s="281">
        <v>0.0</v>
      </c>
      <c r="F65" s="282">
        <v>0.0</v>
      </c>
      <c r="G65" s="288">
        <v>0.771</v>
      </c>
      <c r="H65" s="285">
        <v>0.0</v>
      </c>
    </row>
    <row r="66" ht="15.75" customHeight="1">
      <c r="A66" s="277" t="s">
        <v>180</v>
      </c>
      <c r="B66" s="286" t="s">
        <v>266</v>
      </c>
      <c r="C66" s="287">
        <v>0.0</v>
      </c>
      <c r="D66" s="280">
        <v>0.0</v>
      </c>
      <c r="E66" s="281">
        <v>0.0</v>
      </c>
      <c r="F66" s="282">
        <v>0.0</v>
      </c>
      <c r="G66" s="289">
        <v>5.843</v>
      </c>
      <c r="H66" s="285">
        <v>0.0</v>
      </c>
    </row>
    <row r="67" ht="15.75" customHeight="1">
      <c r="A67" s="277" t="s">
        <v>180</v>
      </c>
      <c r="B67" s="286" t="s">
        <v>268</v>
      </c>
      <c r="C67" s="287">
        <v>0.0</v>
      </c>
      <c r="D67" s="280">
        <v>0.0</v>
      </c>
      <c r="E67" s="281">
        <v>0.0</v>
      </c>
      <c r="F67" s="282">
        <v>0.0</v>
      </c>
      <c r="G67" s="289">
        <v>4.961</v>
      </c>
      <c r="H67" s="285">
        <v>0.0</v>
      </c>
    </row>
    <row r="68" ht="15.75" customHeight="1">
      <c r="A68" s="277" t="s">
        <v>180</v>
      </c>
      <c r="B68" s="286" t="s">
        <v>269</v>
      </c>
      <c r="C68" s="287">
        <v>0.0</v>
      </c>
      <c r="D68" s="280">
        <v>0.0</v>
      </c>
      <c r="E68" s="281">
        <v>0.0</v>
      </c>
      <c r="F68" s="282">
        <v>0.0</v>
      </c>
      <c r="G68" s="288">
        <v>8.599</v>
      </c>
      <c r="H68" s="285">
        <v>0.0</v>
      </c>
    </row>
    <row r="69" ht="15.75" customHeight="1">
      <c r="A69" s="277" t="s">
        <v>180</v>
      </c>
      <c r="B69" s="286" t="s">
        <v>272</v>
      </c>
      <c r="C69" s="287">
        <v>0.0</v>
      </c>
      <c r="D69" s="280">
        <v>0.0</v>
      </c>
      <c r="E69" s="281">
        <v>0.0</v>
      </c>
      <c r="F69" s="282">
        <v>0.0</v>
      </c>
      <c r="G69" s="288">
        <v>8.599</v>
      </c>
      <c r="H69" s="285">
        <v>0.0</v>
      </c>
    </row>
    <row r="70" ht="15.75" customHeight="1">
      <c r="A70" s="277" t="s">
        <v>180</v>
      </c>
      <c r="B70" s="286" t="s">
        <v>273</v>
      </c>
      <c r="C70" s="287">
        <v>0.0</v>
      </c>
      <c r="D70" s="280">
        <v>0.0</v>
      </c>
      <c r="E70" s="281">
        <v>0.0</v>
      </c>
      <c r="F70" s="282">
        <v>0.0</v>
      </c>
      <c r="G70" s="288">
        <v>13.04</v>
      </c>
      <c r="H70" s="285">
        <v>0.0</v>
      </c>
    </row>
    <row r="71" ht="15.75" customHeight="1">
      <c r="A71" s="277" t="s">
        <v>180</v>
      </c>
      <c r="B71" s="286" t="s">
        <v>275</v>
      </c>
      <c r="C71" s="287">
        <v>0.0</v>
      </c>
      <c r="D71" s="280">
        <v>0.0</v>
      </c>
      <c r="E71" s="281">
        <v>0.0</v>
      </c>
      <c r="F71" s="282">
        <v>0.0</v>
      </c>
      <c r="G71" s="288">
        <v>6.562</v>
      </c>
      <c r="H71" s="285">
        <v>0.0</v>
      </c>
    </row>
    <row r="72" ht="15.75" customHeight="1">
      <c r="A72" s="277" t="s">
        <v>180</v>
      </c>
      <c r="B72" s="286" t="s">
        <v>278</v>
      </c>
      <c r="C72" s="287">
        <v>0.0</v>
      </c>
      <c r="D72" s="280">
        <v>0.0</v>
      </c>
      <c r="E72" s="281">
        <v>0.0</v>
      </c>
      <c r="F72" s="282">
        <v>0.0</v>
      </c>
      <c r="G72" s="288">
        <v>5.092</v>
      </c>
      <c r="H72" s="285">
        <v>0.0</v>
      </c>
    </row>
    <row r="73" ht="15.75" customHeight="1">
      <c r="A73" s="277" t="s">
        <v>180</v>
      </c>
      <c r="B73" s="286" t="s">
        <v>279</v>
      </c>
      <c r="C73" s="287">
        <v>0.0</v>
      </c>
      <c r="D73" s="280">
        <v>0.0</v>
      </c>
      <c r="E73" s="281">
        <v>0.0</v>
      </c>
      <c r="F73" s="282">
        <v>0.0</v>
      </c>
      <c r="G73" s="289">
        <v>5.26</v>
      </c>
      <c r="H73" s="285">
        <v>0.0</v>
      </c>
    </row>
    <row r="74" ht="15.75" customHeight="1">
      <c r="A74" s="277" t="s">
        <v>180</v>
      </c>
      <c r="B74" s="286" t="s">
        <v>280</v>
      </c>
      <c r="C74" s="287">
        <v>2000.0</v>
      </c>
      <c r="D74" s="280">
        <v>0.0</v>
      </c>
      <c r="E74" s="281">
        <v>2000.0</v>
      </c>
      <c r="F74" s="282">
        <v>0.0</v>
      </c>
      <c r="G74" s="288">
        <v>14.001</v>
      </c>
      <c r="H74" s="285">
        <v>0.0</v>
      </c>
    </row>
    <row r="75" ht="15.75" customHeight="1">
      <c r="A75" s="277" t="s">
        <v>180</v>
      </c>
      <c r="B75" s="286" t="s">
        <v>280</v>
      </c>
      <c r="C75" s="287">
        <v>0.0</v>
      </c>
      <c r="D75" s="280">
        <v>0.0</v>
      </c>
      <c r="E75" s="281">
        <v>0.0</v>
      </c>
      <c r="F75" s="282">
        <v>0.0</v>
      </c>
      <c r="G75" s="288">
        <v>14.001</v>
      </c>
      <c r="H75" s="285">
        <v>0.0</v>
      </c>
    </row>
    <row r="76" ht="15.75" customHeight="1">
      <c r="A76" s="277" t="s">
        <v>180</v>
      </c>
      <c r="B76" s="286" t="s">
        <v>281</v>
      </c>
      <c r="C76" s="287">
        <v>0.0</v>
      </c>
      <c r="D76" s="280">
        <v>0.0</v>
      </c>
      <c r="E76" s="281">
        <v>0.0</v>
      </c>
      <c r="F76" s="282">
        <v>0.0</v>
      </c>
      <c r="G76" s="289">
        <v>14.175</v>
      </c>
      <c r="H76" s="285">
        <v>0.0</v>
      </c>
    </row>
    <row r="77" ht="15.75" customHeight="1">
      <c r="A77" s="277" t="s">
        <v>180</v>
      </c>
      <c r="B77" s="286" t="s">
        <v>284</v>
      </c>
      <c r="C77" s="287">
        <v>0.0</v>
      </c>
      <c r="D77" s="280">
        <v>0.0</v>
      </c>
      <c r="E77" s="281">
        <v>0.0</v>
      </c>
      <c r="F77" s="282">
        <v>0.0</v>
      </c>
      <c r="G77" s="288">
        <v>27.825</v>
      </c>
      <c r="H77" s="285">
        <v>0.0</v>
      </c>
    </row>
    <row r="78" ht="15.75" customHeight="1">
      <c r="A78" s="277" t="s">
        <v>180</v>
      </c>
      <c r="B78" s="286" t="s">
        <v>285</v>
      </c>
      <c r="C78" s="287">
        <v>0.0</v>
      </c>
      <c r="D78" s="280">
        <v>0.0</v>
      </c>
      <c r="E78" s="281">
        <v>0.0</v>
      </c>
      <c r="F78" s="282">
        <v>0.0</v>
      </c>
      <c r="G78" s="289"/>
      <c r="H78" s="285">
        <v>0.0</v>
      </c>
    </row>
    <row r="79" ht="15.75" customHeight="1">
      <c r="A79" s="277" t="s">
        <v>180</v>
      </c>
      <c r="B79" s="286" t="s">
        <v>286</v>
      </c>
      <c r="C79" s="287">
        <v>0.0</v>
      </c>
      <c r="D79" s="280">
        <v>0.0</v>
      </c>
      <c r="E79" s="281">
        <v>0.0</v>
      </c>
      <c r="F79" s="282">
        <v>0.0</v>
      </c>
      <c r="G79" s="289">
        <v>16.905</v>
      </c>
      <c r="H79" s="285">
        <v>0.0</v>
      </c>
    </row>
    <row r="80" ht="15.75" customHeight="1">
      <c r="A80" s="277" t="s">
        <v>180</v>
      </c>
      <c r="B80" s="286" t="s">
        <v>287</v>
      </c>
      <c r="C80" s="287">
        <v>0.0</v>
      </c>
      <c r="D80" s="280">
        <v>0.0</v>
      </c>
      <c r="E80" s="281">
        <v>0.0</v>
      </c>
      <c r="F80" s="282">
        <v>0.0</v>
      </c>
      <c r="G80" s="288">
        <v>32.985</v>
      </c>
      <c r="H80" s="285">
        <v>0.0</v>
      </c>
    </row>
    <row r="81" ht="15.75" customHeight="1">
      <c r="A81" s="277" t="s">
        <v>180</v>
      </c>
      <c r="B81" s="286" t="s">
        <v>288</v>
      </c>
      <c r="C81" s="287">
        <v>0.0</v>
      </c>
      <c r="D81" s="280">
        <v>0.0</v>
      </c>
      <c r="E81" s="281">
        <v>0.0</v>
      </c>
      <c r="F81" s="282">
        <v>0.0</v>
      </c>
      <c r="G81" s="288">
        <v>9.712</v>
      </c>
      <c r="H81" s="285">
        <v>0.0</v>
      </c>
    </row>
    <row r="82" ht="15.75" customHeight="1">
      <c r="A82" s="277" t="s">
        <v>180</v>
      </c>
      <c r="B82" s="286" t="s">
        <v>291</v>
      </c>
      <c r="C82" s="287">
        <v>6000.0</v>
      </c>
      <c r="D82" s="280">
        <v>0.0</v>
      </c>
      <c r="E82" s="281">
        <v>6000.0</v>
      </c>
      <c r="F82" s="282">
        <v>0.0</v>
      </c>
      <c r="G82" s="288">
        <v>14.7</v>
      </c>
      <c r="H82" s="285">
        <v>0.0</v>
      </c>
    </row>
    <row r="83" ht="15.75" customHeight="1">
      <c r="A83" s="277" t="s">
        <v>180</v>
      </c>
      <c r="B83" s="286" t="s">
        <v>292</v>
      </c>
      <c r="C83" s="287">
        <v>0.0</v>
      </c>
      <c r="D83" s="280">
        <v>0.0</v>
      </c>
      <c r="E83" s="281">
        <v>0.0</v>
      </c>
      <c r="F83" s="282">
        <v>0.0</v>
      </c>
      <c r="G83" s="288">
        <v>21.0</v>
      </c>
      <c r="H83" s="285">
        <v>0.0</v>
      </c>
    </row>
    <row r="84" ht="15.75" customHeight="1">
      <c r="A84" s="277" t="s">
        <v>180</v>
      </c>
      <c r="B84" s="286" t="s">
        <v>293</v>
      </c>
      <c r="C84" s="287">
        <v>0.0</v>
      </c>
      <c r="D84" s="280">
        <v>0.0</v>
      </c>
      <c r="E84" s="281">
        <v>0.0</v>
      </c>
      <c r="F84" s="282">
        <v>0.0</v>
      </c>
      <c r="G84" s="288">
        <v>19.404</v>
      </c>
      <c r="H84" s="285">
        <v>0.0</v>
      </c>
    </row>
    <row r="85" ht="15.75" customHeight="1">
      <c r="A85" s="277" t="s">
        <v>180</v>
      </c>
      <c r="B85" s="286" t="s">
        <v>294</v>
      </c>
      <c r="C85" s="287">
        <v>0.0</v>
      </c>
      <c r="D85" s="280">
        <v>0.0</v>
      </c>
      <c r="E85" s="281">
        <v>0.0</v>
      </c>
      <c r="F85" s="282">
        <v>0.0</v>
      </c>
      <c r="G85" s="288">
        <v>23.835</v>
      </c>
      <c r="H85" s="285">
        <v>0.0</v>
      </c>
    </row>
    <row r="86" ht="15.75" customHeight="1">
      <c r="A86" s="291" t="s">
        <v>180</v>
      </c>
      <c r="B86" s="292" t="s">
        <v>298</v>
      </c>
      <c r="C86" s="293">
        <v>0.0</v>
      </c>
      <c r="D86" s="294">
        <v>0.0</v>
      </c>
      <c r="E86" s="295">
        <v>0.0</v>
      </c>
      <c r="F86" s="296">
        <v>0.0</v>
      </c>
      <c r="G86" s="297">
        <v>27.72</v>
      </c>
      <c r="H86" s="298">
        <v>0.0</v>
      </c>
    </row>
    <row r="87" ht="15.75" customHeight="1">
      <c r="A87" s="291" t="s">
        <v>180</v>
      </c>
      <c r="B87" s="292" t="s">
        <v>299</v>
      </c>
      <c r="C87" s="293">
        <v>0.0</v>
      </c>
      <c r="D87" s="294">
        <v>0.0</v>
      </c>
      <c r="E87" s="295">
        <v>0.0</v>
      </c>
      <c r="F87" s="296">
        <v>0.0</v>
      </c>
      <c r="G87" s="297">
        <v>33.075</v>
      </c>
      <c r="H87" s="298">
        <v>0.0</v>
      </c>
    </row>
    <row r="88" ht="15.75" customHeight="1">
      <c r="A88" s="291" t="s">
        <v>180</v>
      </c>
      <c r="B88" s="292" t="s">
        <v>301</v>
      </c>
      <c r="C88" s="293">
        <v>0.0</v>
      </c>
      <c r="D88" s="294">
        <v>0.0</v>
      </c>
      <c r="E88" s="295">
        <v>0.0</v>
      </c>
      <c r="F88" s="296">
        <v>0.0</v>
      </c>
      <c r="G88" s="297">
        <v>28.129</v>
      </c>
      <c r="H88" s="298">
        <v>0.0</v>
      </c>
    </row>
    <row r="89" ht="15.75" customHeight="1">
      <c r="A89" s="291" t="s">
        <v>180</v>
      </c>
      <c r="B89" s="292" t="s">
        <v>303</v>
      </c>
      <c r="C89" s="293">
        <v>0.0</v>
      </c>
      <c r="D89" s="294">
        <v>0.0</v>
      </c>
      <c r="E89" s="295">
        <v>0.0</v>
      </c>
      <c r="F89" s="296">
        <v>0.0</v>
      </c>
      <c r="G89" s="297">
        <v>15.225</v>
      </c>
      <c r="H89" s="298">
        <v>0.0</v>
      </c>
    </row>
    <row r="90" ht="15.75" customHeight="1">
      <c r="A90" s="291" t="s">
        <v>180</v>
      </c>
      <c r="B90" s="292" t="s">
        <v>304</v>
      </c>
      <c r="C90" s="293">
        <v>7630.0</v>
      </c>
      <c r="D90" s="294">
        <v>0.0</v>
      </c>
      <c r="E90" s="295">
        <v>7630.0</v>
      </c>
      <c r="F90" s="296">
        <v>0.0</v>
      </c>
      <c r="G90" s="297">
        <v>13.726</v>
      </c>
      <c r="H90" s="298">
        <v>0.0</v>
      </c>
    </row>
    <row r="91" ht="15.75" customHeight="1">
      <c r="A91" s="291" t="s">
        <v>180</v>
      </c>
      <c r="B91" s="292" t="s">
        <v>305</v>
      </c>
      <c r="C91" s="293">
        <v>0.0</v>
      </c>
      <c r="D91" s="294">
        <v>0.0</v>
      </c>
      <c r="E91" s="295">
        <v>0.0</v>
      </c>
      <c r="F91" s="296">
        <v>0.0</v>
      </c>
      <c r="G91" s="297">
        <v>30.429</v>
      </c>
      <c r="H91" s="298">
        <v>0.0</v>
      </c>
    </row>
    <row r="92" ht="15.75" customHeight="1">
      <c r="A92" s="291" t="s">
        <v>180</v>
      </c>
      <c r="B92" s="292" t="s">
        <v>306</v>
      </c>
      <c r="C92" s="293">
        <v>3840.0</v>
      </c>
      <c r="D92" s="294">
        <v>0.0</v>
      </c>
      <c r="E92" s="295">
        <v>3840.0</v>
      </c>
      <c r="F92" s="296">
        <v>0.0</v>
      </c>
      <c r="G92" s="297">
        <v>5.88</v>
      </c>
      <c r="H92" s="298">
        <v>0.0</v>
      </c>
    </row>
    <row r="93" ht="15.75" customHeight="1">
      <c r="A93" s="291" t="s">
        <v>180</v>
      </c>
      <c r="B93" s="292" t="s">
        <v>307</v>
      </c>
      <c r="C93" s="293">
        <v>600.0</v>
      </c>
      <c r="D93" s="294">
        <v>0.0</v>
      </c>
      <c r="E93" s="295">
        <v>600.0</v>
      </c>
      <c r="F93" s="296">
        <v>0.0</v>
      </c>
      <c r="G93" s="297">
        <v>5.05</v>
      </c>
      <c r="H93" s="298">
        <v>0.0</v>
      </c>
    </row>
    <row r="94" ht="15.75" customHeight="1">
      <c r="A94" s="291" t="s">
        <v>180</v>
      </c>
      <c r="B94" s="292" t="s">
        <v>310</v>
      </c>
      <c r="C94" s="293">
        <v>0.0</v>
      </c>
      <c r="D94" s="294">
        <v>0.0</v>
      </c>
      <c r="E94" s="295">
        <v>0.0</v>
      </c>
      <c r="F94" s="296">
        <v>0.0</v>
      </c>
      <c r="G94" s="297">
        <v>28.314</v>
      </c>
      <c r="H94" s="298">
        <v>0.0</v>
      </c>
    </row>
    <row r="95" ht="15.75" customHeight="1">
      <c r="A95" s="291" t="s">
        <v>180</v>
      </c>
      <c r="B95" s="292" t="s">
        <v>314</v>
      </c>
      <c r="C95" s="293">
        <v>0.0</v>
      </c>
      <c r="D95" s="294">
        <v>0.0</v>
      </c>
      <c r="E95" s="295">
        <v>0.0</v>
      </c>
      <c r="F95" s="296">
        <v>0.0</v>
      </c>
      <c r="G95" s="297"/>
      <c r="H95" s="298">
        <v>0.0</v>
      </c>
    </row>
    <row r="96" ht="15.75" customHeight="1">
      <c r="A96" s="291" t="s">
        <v>180</v>
      </c>
      <c r="B96" s="292" t="s">
        <v>315</v>
      </c>
      <c r="C96" s="293">
        <v>0.0</v>
      </c>
      <c r="D96" s="294">
        <v>0.0</v>
      </c>
      <c r="E96" s="295">
        <v>0.0</v>
      </c>
      <c r="F96" s="296">
        <v>0.0</v>
      </c>
      <c r="G96" s="297">
        <v>34.099</v>
      </c>
      <c r="H96" s="298">
        <v>0.0</v>
      </c>
    </row>
    <row r="97" ht="15.75" customHeight="1">
      <c r="A97" s="291" t="s">
        <v>180</v>
      </c>
      <c r="B97" s="292" t="s">
        <v>316</v>
      </c>
      <c r="C97" s="293">
        <v>0.0</v>
      </c>
      <c r="D97" s="294">
        <v>0.0</v>
      </c>
      <c r="E97" s="295">
        <v>0.0</v>
      </c>
      <c r="F97" s="296">
        <v>0.0</v>
      </c>
      <c r="G97" s="297">
        <v>35.877</v>
      </c>
      <c r="H97" s="298">
        <v>0.0</v>
      </c>
    </row>
    <row r="98" ht="15.75" customHeight="1">
      <c r="A98" s="291" t="s">
        <v>180</v>
      </c>
      <c r="B98" s="292" t="s">
        <v>317</v>
      </c>
      <c r="C98" s="293">
        <v>0.0</v>
      </c>
      <c r="D98" s="294">
        <v>0.0</v>
      </c>
      <c r="E98" s="295">
        <v>0.0</v>
      </c>
      <c r="F98" s="296">
        <v>0.0</v>
      </c>
      <c r="G98" s="297">
        <v>28.204</v>
      </c>
      <c r="H98" s="298">
        <v>0.0</v>
      </c>
    </row>
    <row r="99" ht="15.75" customHeight="1">
      <c r="A99" s="291" t="s">
        <v>180</v>
      </c>
      <c r="B99" s="292" t="s">
        <v>319</v>
      </c>
      <c r="C99" s="293">
        <v>130.0</v>
      </c>
      <c r="D99" s="294">
        <v>0.0</v>
      </c>
      <c r="E99" s="295">
        <v>130.0</v>
      </c>
      <c r="F99" s="296">
        <v>0.0</v>
      </c>
      <c r="G99" s="297">
        <v>38.587</v>
      </c>
      <c r="H99" s="298">
        <v>0.0</v>
      </c>
    </row>
    <row r="100" ht="15.75" customHeight="1">
      <c r="A100" s="291" t="s">
        <v>180</v>
      </c>
      <c r="B100" s="292" t="s">
        <v>321</v>
      </c>
      <c r="C100" s="293">
        <v>1600.0</v>
      </c>
      <c r="D100" s="294">
        <v>0.0</v>
      </c>
      <c r="E100" s="295">
        <v>1600.0</v>
      </c>
      <c r="F100" s="296">
        <v>0.0</v>
      </c>
      <c r="G100" s="297">
        <v>56.7</v>
      </c>
      <c r="H100" s="298">
        <v>0.0</v>
      </c>
    </row>
    <row r="101" ht="15.75" customHeight="1">
      <c r="A101" s="291" t="s">
        <v>180</v>
      </c>
      <c r="B101" s="292" t="s">
        <v>322</v>
      </c>
      <c r="C101" s="293">
        <v>0.0</v>
      </c>
      <c r="D101" s="294">
        <v>0.0</v>
      </c>
      <c r="E101" s="295">
        <v>0.0</v>
      </c>
      <c r="F101" s="296">
        <v>0.0</v>
      </c>
      <c r="G101" s="297">
        <v>7.14</v>
      </c>
      <c r="H101" s="298">
        <v>0.0</v>
      </c>
    </row>
    <row r="102" ht="15.75" customHeight="1">
      <c r="A102" s="291" t="s">
        <v>180</v>
      </c>
      <c r="B102" s="292" t="s">
        <v>324</v>
      </c>
      <c r="C102" s="293">
        <v>0.0</v>
      </c>
      <c r="D102" s="294">
        <v>0.0</v>
      </c>
      <c r="E102" s="295">
        <v>0.0</v>
      </c>
      <c r="F102" s="296">
        <v>0.0</v>
      </c>
      <c r="G102" s="297">
        <v>7.56</v>
      </c>
      <c r="H102" s="298">
        <v>0.0</v>
      </c>
    </row>
    <row r="103" ht="15.75" customHeight="1">
      <c r="A103" s="291" t="s">
        <v>180</v>
      </c>
      <c r="B103" s="292" t="s">
        <v>326</v>
      </c>
      <c r="C103" s="293">
        <v>0.0</v>
      </c>
      <c r="D103" s="294">
        <v>0.0</v>
      </c>
      <c r="E103" s="295">
        <v>0.0</v>
      </c>
      <c r="F103" s="296">
        <v>0.0</v>
      </c>
      <c r="G103" s="297"/>
      <c r="H103" s="298">
        <v>0.0</v>
      </c>
    </row>
    <row r="104" ht="15.75" customHeight="1">
      <c r="A104" s="291" t="s">
        <v>180</v>
      </c>
      <c r="B104" s="292" t="s">
        <v>327</v>
      </c>
      <c r="C104" s="293">
        <v>0.0</v>
      </c>
      <c r="D104" s="294">
        <v>0.0</v>
      </c>
      <c r="E104" s="295">
        <v>0.0</v>
      </c>
      <c r="F104" s="296">
        <v>0.0</v>
      </c>
      <c r="G104" s="297">
        <v>7.85</v>
      </c>
      <c r="H104" s="298">
        <v>0.0</v>
      </c>
    </row>
    <row r="105" ht="15.75" customHeight="1">
      <c r="A105" s="291" t="s">
        <v>180</v>
      </c>
      <c r="B105" s="292" t="s">
        <v>330</v>
      </c>
      <c r="C105" s="293">
        <v>420.0</v>
      </c>
      <c r="D105" s="294">
        <v>0.0</v>
      </c>
      <c r="E105" s="295">
        <v>420.0</v>
      </c>
      <c r="F105" s="296">
        <v>0.0</v>
      </c>
      <c r="G105" s="297">
        <v>39.123</v>
      </c>
      <c r="H105" s="298">
        <v>0.0</v>
      </c>
    </row>
    <row r="106" ht="15.75" customHeight="1">
      <c r="A106" s="291" t="s">
        <v>180</v>
      </c>
      <c r="B106" s="292" t="s">
        <v>331</v>
      </c>
      <c r="C106" s="293">
        <v>0.0</v>
      </c>
      <c r="D106" s="294">
        <v>0.0</v>
      </c>
      <c r="E106" s="295">
        <v>0.0</v>
      </c>
      <c r="F106" s="296">
        <v>0.0</v>
      </c>
      <c r="G106" s="297"/>
      <c r="H106" s="298">
        <v>0.0</v>
      </c>
    </row>
    <row r="107" ht="15.75" customHeight="1">
      <c r="A107" s="291" t="s">
        <v>180</v>
      </c>
      <c r="B107" s="292" t="s">
        <v>204</v>
      </c>
      <c r="C107" s="293">
        <v>0.0</v>
      </c>
      <c r="D107" s="294">
        <v>0.0</v>
      </c>
      <c r="E107" s="295">
        <v>0.0</v>
      </c>
      <c r="F107" s="296">
        <v>0.0</v>
      </c>
      <c r="G107" s="297">
        <v>16.117</v>
      </c>
      <c r="H107" s="298">
        <v>0.0</v>
      </c>
    </row>
    <row r="108" ht="15.75" customHeight="1">
      <c r="A108" s="291" t="s">
        <v>180</v>
      </c>
      <c r="B108" s="292" t="s">
        <v>333</v>
      </c>
      <c r="C108" s="293">
        <v>9376.0</v>
      </c>
      <c r="D108" s="294">
        <v>0.0</v>
      </c>
      <c r="E108" s="295">
        <v>9376.0</v>
      </c>
      <c r="F108" s="296">
        <v>0.0</v>
      </c>
      <c r="G108" s="297"/>
      <c r="H108" s="298">
        <v>0.0</v>
      </c>
    </row>
    <row r="109" ht="15.75" customHeight="1">
      <c r="A109" s="291" t="s">
        <v>180</v>
      </c>
      <c r="B109" s="292" t="s">
        <v>335</v>
      </c>
      <c r="C109" s="293">
        <v>2735.0</v>
      </c>
      <c r="D109" s="294">
        <v>0.0</v>
      </c>
      <c r="E109" s="295">
        <v>2735.0</v>
      </c>
      <c r="F109" s="296">
        <v>0.0</v>
      </c>
      <c r="G109" s="297">
        <v>13.692</v>
      </c>
      <c r="H109" s="298">
        <v>0.0</v>
      </c>
    </row>
    <row r="110" ht="15.75" customHeight="1">
      <c r="A110" s="291" t="s">
        <v>180</v>
      </c>
      <c r="B110" s="292" t="s">
        <v>336</v>
      </c>
      <c r="C110" s="293">
        <v>0.0</v>
      </c>
      <c r="D110" s="294">
        <v>0.0</v>
      </c>
      <c r="E110" s="295">
        <v>0.0</v>
      </c>
      <c r="F110" s="296">
        <v>0.0</v>
      </c>
      <c r="G110" s="297">
        <v>45.15</v>
      </c>
      <c r="H110" s="298">
        <v>0.0</v>
      </c>
    </row>
    <row r="111" ht="15.75" customHeight="1">
      <c r="A111" s="291" t="s">
        <v>180</v>
      </c>
      <c r="B111" s="292" t="s">
        <v>338</v>
      </c>
      <c r="C111" s="293">
        <v>0.0</v>
      </c>
      <c r="D111" s="294">
        <v>0.0</v>
      </c>
      <c r="E111" s="295">
        <v>0.0</v>
      </c>
      <c r="F111" s="296">
        <v>0.0</v>
      </c>
      <c r="G111" s="297">
        <v>9.082</v>
      </c>
      <c r="H111" s="298">
        <v>0.0</v>
      </c>
    </row>
    <row r="112" ht="15.75" customHeight="1">
      <c r="A112" s="291" t="s">
        <v>180</v>
      </c>
      <c r="B112" s="292" t="s">
        <v>339</v>
      </c>
      <c r="C112" s="293">
        <v>0.0</v>
      </c>
      <c r="D112" s="294">
        <v>0.0</v>
      </c>
      <c r="E112" s="295">
        <v>0.0</v>
      </c>
      <c r="F112" s="296">
        <v>0.0</v>
      </c>
      <c r="G112" s="297">
        <v>9.082</v>
      </c>
      <c r="H112" s="298">
        <v>0.0</v>
      </c>
    </row>
    <row r="113" ht="15.75" customHeight="1">
      <c r="A113" s="302" t="s">
        <v>180</v>
      </c>
      <c r="B113" s="303" t="s">
        <v>341</v>
      </c>
      <c r="C113" s="304">
        <v>250.0</v>
      </c>
      <c r="D113" s="305">
        <v>0.0</v>
      </c>
      <c r="E113" s="306">
        <v>250.0</v>
      </c>
      <c r="F113" s="307">
        <v>0.0</v>
      </c>
      <c r="G113" s="308">
        <v>9.082</v>
      </c>
      <c r="H113" s="309">
        <v>0.0</v>
      </c>
    </row>
    <row r="114" ht="15.75" customHeight="1">
      <c r="A114" s="291" t="s">
        <v>180</v>
      </c>
      <c r="B114" s="292" t="s">
        <v>342</v>
      </c>
      <c r="C114" s="293">
        <v>0.0</v>
      </c>
      <c r="D114" s="294">
        <v>0.0</v>
      </c>
      <c r="E114" s="295">
        <v>0.0</v>
      </c>
      <c r="F114" s="296">
        <v>0.0</v>
      </c>
      <c r="G114" s="297">
        <v>9.712</v>
      </c>
      <c r="H114" s="298">
        <v>0.0</v>
      </c>
    </row>
    <row r="115" ht="15.75" customHeight="1">
      <c r="A115" s="291" t="s">
        <v>180</v>
      </c>
      <c r="B115" s="292" t="s">
        <v>346</v>
      </c>
      <c r="C115" s="293">
        <v>0.0</v>
      </c>
      <c r="D115" s="294">
        <v>0.0</v>
      </c>
      <c r="E115" s="295">
        <v>0.0</v>
      </c>
      <c r="F115" s="296">
        <v>0.0</v>
      </c>
      <c r="G115" s="297">
        <v>7.182</v>
      </c>
      <c r="H115" s="298">
        <v>0.0</v>
      </c>
    </row>
    <row r="116" ht="15.75" customHeight="1">
      <c r="A116" s="291" t="s">
        <v>180</v>
      </c>
      <c r="B116" s="292" t="s">
        <v>347</v>
      </c>
      <c r="C116" s="293">
        <v>0.0</v>
      </c>
      <c r="D116" s="294">
        <v>0.0</v>
      </c>
      <c r="E116" s="295">
        <v>0.0</v>
      </c>
      <c r="F116" s="296">
        <v>0.0</v>
      </c>
      <c r="G116" s="297">
        <v>32.13</v>
      </c>
      <c r="H116" s="298">
        <v>0.0</v>
      </c>
    </row>
    <row r="117" ht="15.75" customHeight="1">
      <c r="A117" s="291" t="s">
        <v>180</v>
      </c>
      <c r="B117" s="292" t="s">
        <v>348</v>
      </c>
      <c r="C117" s="293">
        <v>130.0</v>
      </c>
      <c r="D117" s="294">
        <v>0.0</v>
      </c>
      <c r="E117" s="295">
        <v>130.0</v>
      </c>
      <c r="F117" s="296">
        <v>0.0</v>
      </c>
      <c r="G117" s="297">
        <v>21.0</v>
      </c>
      <c r="H117" s="298">
        <v>0.0</v>
      </c>
    </row>
    <row r="118" ht="15.75" customHeight="1">
      <c r="A118" s="291" t="s">
        <v>180</v>
      </c>
      <c r="B118" s="292" t="s">
        <v>350</v>
      </c>
      <c r="C118" s="293">
        <v>67.0</v>
      </c>
      <c r="D118" s="294">
        <v>0.0</v>
      </c>
      <c r="E118" s="295">
        <v>67.0</v>
      </c>
      <c r="F118" s="296">
        <v>0.0</v>
      </c>
      <c r="G118" s="297">
        <v>25.725</v>
      </c>
      <c r="H118" s="298">
        <v>0.0</v>
      </c>
    </row>
    <row r="119" ht="15.75" customHeight="1">
      <c r="A119" s="291" t="s">
        <v>180</v>
      </c>
      <c r="B119" s="292" t="s">
        <v>353</v>
      </c>
      <c r="C119" s="293">
        <v>0.0</v>
      </c>
      <c r="D119" s="294">
        <v>0.0</v>
      </c>
      <c r="E119" s="295">
        <v>0.0</v>
      </c>
      <c r="F119" s="296">
        <v>0.0</v>
      </c>
      <c r="G119" s="297">
        <v>46.273</v>
      </c>
      <c r="H119" s="298">
        <v>0.0</v>
      </c>
    </row>
    <row r="120" ht="15.75" customHeight="1">
      <c r="A120" s="291" t="s">
        <v>180</v>
      </c>
      <c r="B120" s="292" t="s">
        <v>354</v>
      </c>
      <c r="C120" s="293"/>
      <c r="D120" s="294"/>
      <c r="E120" s="295"/>
      <c r="F120" s="296"/>
      <c r="G120" s="297"/>
      <c r="H120" s="298"/>
    </row>
    <row r="121" ht="15.75" customHeight="1">
      <c r="A121" s="311" t="s">
        <v>180</v>
      </c>
      <c r="B121" s="313" t="s">
        <v>354</v>
      </c>
      <c r="C121" s="314">
        <v>650.0</v>
      </c>
      <c r="D121" s="294">
        <v>0.0</v>
      </c>
      <c r="E121" s="295">
        <v>650.0</v>
      </c>
      <c r="F121" s="296">
        <v>0.0</v>
      </c>
      <c r="G121" s="315"/>
      <c r="H121" s="298">
        <v>0.0</v>
      </c>
    </row>
    <row r="122" ht="15.75" customHeight="1">
      <c r="A122" s="291" t="s">
        <v>180</v>
      </c>
      <c r="B122" s="292" t="s">
        <v>359</v>
      </c>
      <c r="C122" s="293">
        <v>0.0</v>
      </c>
      <c r="D122" s="294">
        <v>0.0</v>
      </c>
      <c r="E122" s="295">
        <v>0.0</v>
      </c>
      <c r="F122" s="296">
        <v>0.0</v>
      </c>
      <c r="G122" s="315">
        <v>14.7</v>
      </c>
      <c r="H122" s="298">
        <v>0.0</v>
      </c>
    </row>
    <row r="123" ht="15.75" customHeight="1">
      <c r="A123" s="291" t="s">
        <v>180</v>
      </c>
      <c r="B123" s="292" t="s">
        <v>360</v>
      </c>
      <c r="C123" s="293">
        <v>0.0</v>
      </c>
      <c r="D123" s="294">
        <v>0.0</v>
      </c>
      <c r="E123" s="295">
        <v>0.0</v>
      </c>
      <c r="F123" s="296">
        <v>0.0</v>
      </c>
      <c r="G123" s="315"/>
      <c r="H123" s="298">
        <v>0.0</v>
      </c>
    </row>
    <row r="124" ht="15.75" customHeight="1">
      <c r="A124" s="291" t="s">
        <v>180</v>
      </c>
      <c r="B124" s="292" t="s">
        <v>362</v>
      </c>
      <c r="C124" s="293">
        <v>640.0</v>
      </c>
      <c r="D124" s="294">
        <v>0.0</v>
      </c>
      <c r="E124" s="295">
        <v>640.0</v>
      </c>
      <c r="F124" s="296">
        <v>0.0</v>
      </c>
      <c r="G124" s="315">
        <v>6.436</v>
      </c>
      <c r="H124" s="298">
        <v>0.0</v>
      </c>
    </row>
    <row r="125" ht="15.75" customHeight="1">
      <c r="A125" s="291" t="s">
        <v>180</v>
      </c>
      <c r="B125" s="292" t="s">
        <v>363</v>
      </c>
      <c r="C125" s="293">
        <v>0.0</v>
      </c>
      <c r="D125" s="294">
        <v>0.0</v>
      </c>
      <c r="E125" s="295">
        <v>0.0</v>
      </c>
      <c r="F125" s="296">
        <v>0.0</v>
      </c>
      <c r="G125" s="315">
        <v>12.49</v>
      </c>
      <c r="H125" s="298">
        <v>0.0</v>
      </c>
    </row>
    <row r="126" ht="15.75" customHeight="1">
      <c r="A126" s="291" t="s">
        <v>180</v>
      </c>
      <c r="B126" s="292" t="s">
        <v>366</v>
      </c>
      <c r="C126" s="293">
        <v>0.0</v>
      </c>
      <c r="D126" s="294">
        <v>0.0</v>
      </c>
      <c r="E126" s="295">
        <v>0.0</v>
      </c>
      <c r="F126" s="296">
        <v>0.0</v>
      </c>
      <c r="G126" s="315">
        <v>11.739</v>
      </c>
      <c r="H126" s="298">
        <v>0.0</v>
      </c>
    </row>
    <row r="127" ht="15.75" customHeight="1">
      <c r="A127" s="291" t="s">
        <v>180</v>
      </c>
      <c r="B127" s="292" t="s">
        <v>367</v>
      </c>
      <c r="C127" s="293">
        <v>0.0</v>
      </c>
      <c r="D127" s="294">
        <v>0.0</v>
      </c>
      <c r="E127" s="295">
        <v>0.0</v>
      </c>
      <c r="F127" s="296">
        <v>0.0</v>
      </c>
      <c r="G127" s="315">
        <v>2.0</v>
      </c>
      <c r="H127" s="298">
        <v>0.0</v>
      </c>
    </row>
    <row r="128" ht="15.75" customHeight="1">
      <c r="A128" s="291" t="s">
        <v>180</v>
      </c>
      <c r="B128" s="292" t="s">
        <v>368</v>
      </c>
      <c r="C128" s="293">
        <v>17080.0</v>
      </c>
      <c r="D128" s="294">
        <v>0.0</v>
      </c>
      <c r="E128" s="295">
        <v>17080.0</v>
      </c>
      <c r="F128" s="296">
        <v>0.0</v>
      </c>
      <c r="G128" s="297">
        <v>2.173</v>
      </c>
      <c r="H128" s="298">
        <v>0.0</v>
      </c>
    </row>
    <row r="129" ht="15.75" customHeight="1">
      <c r="A129" s="291" t="s">
        <v>370</v>
      </c>
      <c r="B129" s="319" t="s">
        <v>371</v>
      </c>
      <c r="C129" s="293">
        <v>0.0</v>
      </c>
      <c r="D129" s="294">
        <v>0.0</v>
      </c>
      <c r="E129" s="295">
        <v>0.0</v>
      </c>
      <c r="F129" s="296">
        <v>0.0</v>
      </c>
      <c r="G129" s="297">
        <v>15.9</v>
      </c>
      <c r="H129" s="298">
        <v>0.0</v>
      </c>
    </row>
    <row r="130" ht="15.75" customHeight="1">
      <c r="A130" s="291" t="s">
        <v>370</v>
      </c>
      <c r="B130" s="319" t="s">
        <v>372</v>
      </c>
      <c r="C130" s="293">
        <v>0.0</v>
      </c>
      <c r="D130" s="294">
        <v>0.0</v>
      </c>
      <c r="E130" s="295">
        <v>0.0</v>
      </c>
      <c r="F130" s="296">
        <v>0.0</v>
      </c>
      <c r="G130" s="297">
        <v>6.5</v>
      </c>
      <c r="H130" s="298">
        <v>0.0</v>
      </c>
    </row>
    <row r="131" ht="15.75" customHeight="1">
      <c r="A131" s="291" t="s">
        <v>373</v>
      </c>
      <c r="B131" s="292" t="s">
        <v>374</v>
      </c>
      <c r="C131" s="293">
        <v>0.0</v>
      </c>
      <c r="D131" s="294">
        <v>0.0</v>
      </c>
      <c r="E131" s="295">
        <v>0.0</v>
      </c>
      <c r="F131" s="296">
        <v>0.0</v>
      </c>
      <c r="G131" s="297">
        <v>47.6</v>
      </c>
      <c r="H131" s="298">
        <v>0.0</v>
      </c>
    </row>
    <row r="132" ht="15.75" customHeight="1">
      <c r="A132" s="291" t="s">
        <v>373</v>
      </c>
      <c r="B132" s="292" t="s">
        <v>377</v>
      </c>
      <c r="C132" s="293">
        <v>0.0</v>
      </c>
      <c r="D132" s="294">
        <v>0.0</v>
      </c>
      <c r="E132" s="295">
        <v>0.0</v>
      </c>
      <c r="F132" s="296">
        <v>0.0</v>
      </c>
      <c r="G132" s="297">
        <v>42.0</v>
      </c>
      <c r="H132" s="298">
        <v>0.0</v>
      </c>
    </row>
    <row r="133" ht="15.75" customHeight="1">
      <c r="A133" s="291" t="s">
        <v>373</v>
      </c>
      <c r="B133" s="292" t="s">
        <v>378</v>
      </c>
      <c r="C133" s="293">
        <v>0.0</v>
      </c>
      <c r="D133" s="294">
        <v>0.0</v>
      </c>
      <c r="E133" s="295">
        <v>0.0</v>
      </c>
      <c r="F133" s="296">
        <v>0.0</v>
      </c>
      <c r="G133" s="297">
        <v>39.76</v>
      </c>
      <c r="H133" s="298">
        <v>0.0</v>
      </c>
    </row>
    <row r="134" ht="15.75" customHeight="1">
      <c r="A134" s="291" t="s">
        <v>379</v>
      </c>
      <c r="B134" s="292" t="s">
        <v>380</v>
      </c>
      <c r="C134" s="293">
        <v>0.0</v>
      </c>
      <c r="D134" s="294">
        <v>0.0</v>
      </c>
      <c r="E134" s="295">
        <v>0.0</v>
      </c>
      <c r="F134" s="296">
        <v>0.0</v>
      </c>
      <c r="G134" s="297">
        <v>130.0</v>
      </c>
      <c r="H134" s="298">
        <v>0.0</v>
      </c>
    </row>
    <row r="135" ht="15.75" customHeight="1">
      <c r="A135" s="291" t="s">
        <v>381</v>
      </c>
      <c r="B135" s="292" t="s">
        <v>382</v>
      </c>
      <c r="C135" s="293">
        <v>0.0</v>
      </c>
      <c r="D135" s="294">
        <v>0.0</v>
      </c>
      <c r="E135" s="295">
        <v>0.0</v>
      </c>
      <c r="F135" s="296">
        <v>0.0</v>
      </c>
      <c r="G135" s="297">
        <v>28.0</v>
      </c>
      <c r="H135" s="298">
        <v>0.0</v>
      </c>
    </row>
    <row r="136" ht="15.75" customHeight="1">
      <c r="A136" s="291" t="s">
        <v>381</v>
      </c>
      <c r="B136" s="292" t="s">
        <v>383</v>
      </c>
      <c r="C136" s="293">
        <v>0.0</v>
      </c>
      <c r="D136" s="294">
        <v>0.0</v>
      </c>
      <c r="E136" s="295">
        <v>0.0</v>
      </c>
      <c r="F136" s="296">
        <v>0.0</v>
      </c>
      <c r="G136" s="297">
        <v>31.5</v>
      </c>
      <c r="H136" s="298">
        <v>0.0</v>
      </c>
    </row>
    <row r="137" ht="15.75" customHeight="1">
      <c r="A137" s="291" t="s">
        <v>384</v>
      </c>
      <c r="B137" s="292" t="s">
        <v>386</v>
      </c>
      <c r="C137" s="293">
        <v>0.0</v>
      </c>
      <c r="D137" s="294">
        <v>0.0</v>
      </c>
      <c r="E137" s="295">
        <v>0.0</v>
      </c>
      <c r="F137" s="296">
        <v>0.0</v>
      </c>
      <c r="G137" s="297">
        <v>40.0</v>
      </c>
      <c r="H137" s="298">
        <v>0.0</v>
      </c>
    </row>
    <row r="138" ht="15.75" customHeight="1">
      <c r="A138" s="291" t="s">
        <v>384</v>
      </c>
      <c r="B138" s="292" t="s">
        <v>377</v>
      </c>
      <c r="C138" s="293">
        <v>0.0</v>
      </c>
      <c r="D138" s="294">
        <v>0.0</v>
      </c>
      <c r="E138" s="295">
        <v>0.0</v>
      </c>
      <c r="F138" s="296">
        <v>0.0</v>
      </c>
      <c r="G138" s="297">
        <v>29.0</v>
      </c>
      <c r="H138" s="298">
        <v>0.0</v>
      </c>
    </row>
    <row r="139" ht="15.75" customHeight="1">
      <c r="A139" s="291" t="s">
        <v>384</v>
      </c>
      <c r="B139" s="292" t="s">
        <v>378</v>
      </c>
      <c r="C139" s="293">
        <v>0.0</v>
      </c>
      <c r="D139" s="294">
        <v>0.0</v>
      </c>
      <c r="E139" s="295">
        <v>0.0</v>
      </c>
      <c r="F139" s="296">
        <v>0.0</v>
      </c>
      <c r="G139" s="297">
        <v>23.25</v>
      </c>
      <c r="H139" s="298">
        <v>0.0</v>
      </c>
    </row>
    <row r="140" ht="15.75" customHeight="1">
      <c r="A140" s="291" t="s">
        <v>218</v>
      </c>
      <c r="B140" s="292" t="s">
        <v>389</v>
      </c>
      <c r="C140" s="293">
        <v>0.0</v>
      </c>
      <c r="D140" s="294">
        <v>0.0</v>
      </c>
      <c r="E140" s="295">
        <v>0.0</v>
      </c>
      <c r="F140" s="296">
        <v>0.0</v>
      </c>
      <c r="G140" s="297">
        <v>90.0</v>
      </c>
      <c r="H140" s="298">
        <v>0.0</v>
      </c>
    </row>
    <row r="141" ht="15.75" customHeight="1">
      <c r="A141" s="291" t="s">
        <v>218</v>
      </c>
      <c r="B141" s="292" t="s">
        <v>391</v>
      </c>
      <c r="C141" s="293">
        <v>0.0</v>
      </c>
      <c r="D141" s="294">
        <v>0.0</v>
      </c>
      <c r="E141" s="295">
        <v>0.0</v>
      </c>
      <c r="F141" s="296">
        <v>0.0</v>
      </c>
      <c r="G141" s="297">
        <v>10.5</v>
      </c>
      <c r="H141" s="298">
        <v>0.0</v>
      </c>
    </row>
    <row r="142" ht="15.75" customHeight="1">
      <c r="A142" s="291" t="s">
        <v>218</v>
      </c>
      <c r="B142" s="292" t="s">
        <v>392</v>
      </c>
      <c r="C142" s="293">
        <v>0.0</v>
      </c>
      <c r="D142" s="294">
        <v>0.0</v>
      </c>
      <c r="E142" s="295">
        <v>0.0</v>
      </c>
      <c r="F142" s="296">
        <v>0.0</v>
      </c>
      <c r="G142" s="297">
        <v>11.5</v>
      </c>
      <c r="H142" s="298">
        <v>0.0</v>
      </c>
    </row>
    <row r="143" ht="15.75" customHeight="1">
      <c r="A143" s="291" t="s">
        <v>220</v>
      </c>
      <c r="B143" s="292" t="s">
        <v>393</v>
      </c>
      <c r="C143" s="293">
        <v>280.0</v>
      </c>
      <c r="D143" s="294">
        <v>0.0</v>
      </c>
      <c r="E143" s="295">
        <v>280.0</v>
      </c>
      <c r="F143" s="296">
        <v>0.0</v>
      </c>
      <c r="G143" s="297">
        <v>19.65</v>
      </c>
      <c r="H143" s="298">
        <v>0.0</v>
      </c>
    </row>
    <row r="144" ht="15.75" customHeight="1">
      <c r="A144" s="291" t="s">
        <v>220</v>
      </c>
      <c r="B144" s="292" t="s">
        <v>394</v>
      </c>
      <c r="C144" s="293">
        <v>0.0</v>
      </c>
      <c r="D144" s="294">
        <v>0.0</v>
      </c>
      <c r="E144" s="295">
        <v>0.0</v>
      </c>
      <c r="F144" s="296">
        <v>0.0</v>
      </c>
      <c r="G144" s="297">
        <v>34.1</v>
      </c>
      <c r="H144" s="298">
        <v>0.0</v>
      </c>
    </row>
    <row r="145" ht="15.75" customHeight="1">
      <c r="A145" s="291" t="s">
        <v>220</v>
      </c>
      <c r="B145" s="292" t="s">
        <v>395</v>
      </c>
      <c r="C145" s="293">
        <v>0.0</v>
      </c>
      <c r="D145" s="294">
        <v>0.0</v>
      </c>
      <c r="E145" s="295">
        <v>0.0</v>
      </c>
      <c r="F145" s="296">
        <v>0.0</v>
      </c>
      <c r="G145" s="297">
        <v>51.5</v>
      </c>
      <c r="H145" s="298">
        <v>0.0</v>
      </c>
    </row>
    <row r="146" ht="15.75" customHeight="1">
      <c r="A146" s="291" t="s">
        <v>220</v>
      </c>
      <c r="B146" s="292" t="s">
        <v>399</v>
      </c>
      <c r="C146" s="293">
        <v>0.0</v>
      </c>
      <c r="D146" s="294">
        <v>0.0</v>
      </c>
      <c r="E146" s="295">
        <v>0.0</v>
      </c>
      <c r="F146" s="296">
        <v>0.0</v>
      </c>
      <c r="G146" s="297">
        <v>51.5</v>
      </c>
      <c r="H146" s="298">
        <v>0.0</v>
      </c>
    </row>
    <row r="147" ht="15.75" customHeight="1">
      <c r="A147" s="291" t="s">
        <v>220</v>
      </c>
      <c r="B147" s="292" t="s">
        <v>400</v>
      </c>
      <c r="C147" s="293">
        <v>0.0</v>
      </c>
      <c r="D147" s="294">
        <v>0.0</v>
      </c>
      <c r="E147" s="295">
        <v>0.0</v>
      </c>
      <c r="F147" s="296">
        <v>0.0</v>
      </c>
      <c r="G147" s="297">
        <v>47.5</v>
      </c>
      <c r="H147" s="298">
        <v>0.0</v>
      </c>
    </row>
    <row r="148" ht="15.75" customHeight="1">
      <c r="A148" s="291" t="s">
        <v>220</v>
      </c>
      <c r="B148" s="292" t="s">
        <v>402</v>
      </c>
      <c r="C148" s="293">
        <v>0.0</v>
      </c>
      <c r="D148" s="294">
        <v>0.0</v>
      </c>
      <c r="E148" s="295">
        <v>0.0</v>
      </c>
      <c r="F148" s="296">
        <v>0.0</v>
      </c>
      <c r="G148" s="297">
        <v>51.5</v>
      </c>
      <c r="H148" s="298">
        <v>0.0</v>
      </c>
    </row>
    <row r="149" ht="15.75" customHeight="1">
      <c r="A149" s="291" t="s">
        <v>220</v>
      </c>
      <c r="B149" s="292" t="s">
        <v>403</v>
      </c>
      <c r="C149" s="293">
        <v>0.0</v>
      </c>
      <c r="D149" s="294">
        <v>0.0</v>
      </c>
      <c r="E149" s="295">
        <v>0.0</v>
      </c>
      <c r="F149" s="296">
        <v>0.0</v>
      </c>
      <c r="G149" s="297">
        <v>47.5</v>
      </c>
      <c r="H149" s="298">
        <v>0.0</v>
      </c>
    </row>
    <row r="150" ht="15.75" customHeight="1">
      <c r="A150" s="291" t="s">
        <v>220</v>
      </c>
      <c r="B150" s="292" t="s">
        <v>404</v>
      </c>
      <c r="C150" s="293">
        <v>0.0</v>
      </c>
      <c r="D150" s="294">
        <v>0.0</v>
      </c>
      <c r="E150" s="295">
        <v>0.0</v>
      </c>
      <c r="F150" s="296">
        <v>0.0</v>
      </c>
      <c r="G150" s="297">
        <v>51.5</v>
      </c>
      <c r="H150" s="298">
        <v>0.0</v>
      </c>
    </row>
    <row r="151" ht="15.75" customHeight="1">
      <c r="A151" s="291" t="s">
        <v>220</v>
      </c>
      <c r="B151" s="292" t="s">
        <v>405</v>
      </c>
      <c r="C151" s="293">
        <v>0.0</v>
      </c>
      <c r="D151" s="294">
        <v>0.0</v>
      </c>
      <c r="E151" s="295">
        <v>0.0</v>
      </c>
      <c r="F151" s="296">
        <v>0.0</v>
      </c>
      <c r="G151" s="297">
        <v>47.5</v>
      </c>
      <c r="H151" s="298">
        <v>0.0</v>
      </c>
    </row>
    <row r="152" ht="15.75" customHeight="1">
      <c r="A152" s="291" t="s">
        <v>220</v>
      </c>
      <c r="B152" s="292" t="s">
        <v>407</v>
      </c>
      <c r="C152" s="293">
        <v>0.0</v>
      </c>
      <c r="D152" s="294">
        <v>0.0</v>
      </c>
      <c r="E152" s="295">
        <v>0.0</v>
      </c>
      <c r="F152" s="296">
        <v>0.0</v>
      </c>
      <c r="G152" s="297">
        <v>30.0</v>
      </c>
      <c r="H152" s="298">
        <v>0.0</v>
      </c>
    </row>
    <row r="153" ht="15.75" customHeight="1">
      <c r="A153" s="291" t="s">
        <v>220</v>
      </c>
      <c r="B153" s="292" t="s">
        <v>408</v>
      </c>
      <c r="C153" s="293">
        <v>0.0</v>
      </c>
      <c r="D153" s="294">
        <v>0.0</v>
      </c>
      <c r="E153" s="295">
        <v>0.0</v>
      </c>
      <c r="F153" s="296">
        <v>0.0</v>
      </c>
      <c r="G153" s="297">
        <v>25.0</v>
      </c>
      <c r="H153" s="298">
        <v>0.0</v>
      </c>
    </row>
    <row r="154" ht="15.75" customHeight="1">
      <c r="A154" s="291" t="s">
        <v>220</v>
      </c>
      <c r="B154" s="319" t="s">
        <v>409</v>
      </c>
      <c r="C154" s="293">
        <v>300.0</v>
      </c>
      <c r="D154" s="294">
        <v>0.0</v>
      </c>
      <c r="E154" s="295">
        <v>300.0</v>
      </c>
      <c r="F154" s="296">
        <v>0.0</v>
      </c>
      <c r="G154" s="297"/>
      <c r="H154" s="298">
        <v>0.0</v>
      </c>
    </row>
    <row r="155" ht="15.75" customHeight="1">
      <c r="A155" s="291" t="s">
        <v>220</v>
      </c>
      <c r="B155" s="292" t="s">
        <v>410</v>
      </c>
      <c r="C155" s="293">
        <v>155.0</v>
      </c>
      <c r="D155" s="294">
        <v>0.0</v>
      </c>
      <c r="E155" s="295">
        <v>155.0</v>
      </c>
      <c r="F155" s="296">
        <v>0.0</v>
      </c>
      <c r="G155" s="297"/>
      <c r="H155" s="298">
        <v>0.0</v>
      </c>
    </row>
    <row r="156" ht="15.75" customHeight="1">
      <c r="A156" s="291" t="s">
        <v>220</v>
      </c>
      <c r="B156" s="292" t="s">
        <v>413</v>
      </c>
      <c r="C156" s="293">
        <v>0.0</v>
      </c>
      <c r="D156" s="294">
        <v>0.0</v>
      </c>
      <c r="E156" s="295">
        <v>0.0</v>
      </c>
      <c r="F156" s="296">
        <v>0.0</v>
      </c>
      <c r="G156" s="297">
        <v>34.25</v>
      </c>
      <c r="H156" s="298">
        <v>0.0</v>
      </c>
    </row>
    <row r="157" ht="15.75" customHeight="1">
      <c r="A157" s="291" t="s">
        <v>220</v>
      </c>
      <c r="B157" s="292" t="s">
        <v>415</v>
      </c>
      <c r="C157" s="293">
        <v>0.0</v>
      </c>
      <c r="D157" s="294">
        <v>0.0</v>
      </c>
      <c r="E157" s="295">
        <v>0.0</v>
      </c>
      <c r="F157" s="296">
        <v>0.0</v>
      </c>
      <c r="G157" s="297">
        <v>6.35</v>
      </c>
      <c r="H157" s="298">
        <v>0.0</v>
      </c>
    </row>
    <row r="158" ht="15.75" customHeight="1">
      <c r="A158" s="291" t="s">
        <v>220</v>
      </c>
      <c r="B158" s="292" t="s">
        <v>416</v>
      </c>
      <c r="C158" s="293">
        <v>0.0</v>
      </c>
      <c r="D158" s="294">
        <v>0.0</v>
      </c>
      <c r="E158" s="295">
        <v>0.0</v>
      </c>
      <c r="F158" s="296">
        <v>0.0</v>
      </c>
      <c r="G158" s="297">
        <v>21.05</v>
      </c>
      <c r="H158" s="298">
        <v>0.0</v>
      </c>
    </row>
    <row r="159" ht="15.75" customHeight="1">
      <c r="A159" s="291" t="s">
        <v>220</v>
      </c>
      <c r="B159" s="292" t="s">
        <v>417</v>
      </c>
      <c r="C159" s="293">
        <v>350.0</v>
      </c>
      <c r="D159" s="294">
        <v>0.0</v>
      </c>
      <c r="E159" s="295">
        <v>350.0</v>
      </c>
      <c r="F159" s="296">
        <v>0.0</v>
      </c>
      <c r="G159" s="297">
        <v>23.2</v>
      </c>
      <c r="H159" s="298">
        <v>0.0</v>
      </c>
    </row>
    <row r="160" ht="15.75" customHeight="1">
      <c r="A160" s="291" t="s">
        <v>220</v>
      </c>
      <c r="B160" s="292" t="s">
        <v>418</v>
      </c>
      <c r="C160" s="293">
        <v>1491.0</v>
      </c>
      <c r="D160" s="294">
        <v>0.0</v>
      </c>
      <c r="E160" s="295">
        <v>1491.0</v>
      </c>
      <c r="F160" s="296">
        <v>0.0</v>
      </c>
      <c r="G160" s="297">
        <v>18.0</v>
      </c>
      <c r="H160" s="298">
        <v>0.0</v>
      </c>
    </row>
    <row r="161" ht="15.75" customHeight="1">
      <c r="A161" s="291" t="s">
        <v>220</v>
      </c>
      <c r="B161" s="292" t="s">
        <v>420</v>
      </c>
      <c r="C161" s="293">
        <v>0.0</v>
      </c>
      <c r="D161" s="294">
        <v>0.0</v>
      </c>
      <c r="E161" s="295">
        <v>0.0</v>
      </c>
      <c r="F161" s="296">
        <v>0.0</v>
      </c>
      <c r="G161" s="297">
        <v>16.5</v>
      </c>
      <c r="H161" s="298">
        <v>0.0</v>
      </c>
    </row>
    <row r="162" ht="15.75" customHeight="1">
      <c r="A162" s="291" t="s">
        <v>220</v>
      </c>
      <c r="B162" s="292" t="s">
        <v>421</v>
      </c>
      <c r="C162" s="293">
        <v>600.0</v>
      </c>
      <c r="D162" s="294">
        <v>0.0</v>
      </c>
      <c r="E162" s="295">
        <v>600.0</v>
      </c>
      <c r="F162" s="296">
        <v>0.0</v>
      </c>
      <c r="G162" s="297">
        <v>0.8</v>
      </c>
      <c r="H162" s="298">
        <v>0.0</v>
      </c>
    </row>
    <row r="163" ht="15.75" customHeight="1">
      <c r="A163" s="291" t="s">
        <v>220</v>
      </c>
      <c r="B163" s="292" t="s">
        <v>422</v>
      </c>
      <c r="C163" s="293">
        <v>0.0</v>
      </c>
      <c r="D163" s="294">
        <v>0.0</v>
      </c>
      <c r="E163" s="295">
        <v>0.0</v>
      </c>
      <c r="F163" s="296">
        <v>0.0</v>
      </c>
      <c r="G163" s="297">
        <v>20.15</v>
      </c>
      <c r="H163" s="298">
        <v>0.0</v>
      </c>
    </row>
    <row r="164" ht="15.75" customHeight="1">
      <c r="A164" s="291" t="s">
        <v>220</v>
      </c>
      <c r="B164" s="292" t="s">
        <v>423</v>
      </c>
      <c r="C164" s="293">
        <v>0.0</v>
      </c>
      <c r="D164" s="294">
        <v>0.0</v>
      </c>
      <c r="E164" s="295">
        <v>0.0</v>
      </c>
      <c r="F164" s="296">
        <v>0.0</v>
      </c>
      <c r="G164" s="297">
        <v>13.4</v>
      </c>
      <c r="H164" s="298">
        <v>0.0</v>
      </c>
    </row>
    <row r="165" ht="15.75" customHeight="1">
      <c r="A165" s="291" t="s">
        <v>220</v>
      </c>
      <c r="B165" s="292" t="s">
        <v>424</v>
      </c>
      <c r="C165" s="293">
        <v>130.0</v>
      </c>
      <c r="D165" s="294">
        <v>0.0</v>
      </c>
      <c r="E165" s="295">
        <v>130.0</v>
      </c>
      <c r="F165" s="296">
        <v>0.0</v>
      </c>
      <c r="G165" s="297">
        <v>13.2</v>
      </c>
      <c r="H165" s="298">
        <v>0.0</v>
      </c>
    </row>
    <row r="166" ht="15.75" customHeight="1">
      <c r="A166" s="291" t="s">
        <v>220</v>
      </c>
      <c r="B166" s="292" t="s">
        <v>426</v>
      </c>
      <c r="C166" s="293">
        <v>0.0</v>
      </c>
      <c r="D166" s="294">
        <v>0.0</v>
      </c>
      <c r="E166" s="295">
        <v>0.0</v>
      </c>
      <c r="F166" s="296">
        <v>0.0</v>
      </c>
      <c r="G166" s="297">
        <v>30.0</v>
      </c>
      <c r="H166" s="298">
        <v>0.0</v>
      </c>
    </row>
    <row r="167" ht="15.75" customHeight="1">
      <c r="A167" s="291" t="s">
        <v>427</v>
      </c>
      <c r="B167" s="292" t="s">
        <v>428</v>
      </c>
      <c r="C167" s="293">
        <v>0.0</v>
      </c>
      <c r="D167" s="294">
        <v>0.0</v>
      </c>
      <c r="E167" s="295">
        <v>0.0</v>
      </c>
      <c r="F167" s="296">
        <v>0.0</v>
      </c>
      <c r="G167" s="297">
        <v>35.36</v>
      </c>
      <c r="H167" s="298">
        <v>0.0</v>
      </c>
    </row>
    <row r="168" ht="15.75" customHeight="1">
      <c r="A168" s="291" t="s">
        <v>427</v>
      </c>
      <c r="B168" s="292" t="s">
        <v>429</v>
      </c>
      <c r="C168" s="293">
        <v>0.0</v>
      </c>
      <c r="D168" s="294">
        <v>0.0</v>
      </c>
      <c r="E168" s="295">
        <v>0.0</v>
      </c>
      <c r="F168" s="296">
        <v>0.0</v>
      </c>
      <c r="G168" s="297">
        <v>35.85</v>
      </c>
      <c r="H168" s="298">
        <v>0.0</v>
      </c>
    </row>
    <row r="169" ht="15.75" customHeight="1">
      <c r="A169" s="291" t="s">
        <v>427</v>
      </c>
      <c r="B169" s="292" t="s">
        <v>430</v>
      </c>
      <c r="C169" s="293">
        <v>0.0</v>
      </c>
      <c r="D169" s="294">
        <v>0.0</v>
      </c>
      <c r="E169" s="295">
        <v>0.0</v>
      </c>
      <c r="F169" s="296">
        <v>0.0</v>
      </c>
      <c r="G169" s="297">
        <v>27.15</v>
      </c>
      <c r="H169" s="298">
        <v>0.0</v>
      </c>
    </row>
    <row r="170" ht="15.75" customHeight="1">
      <c r="A170" s="291" t="s">
        <v>427</v>
      </c>
      <c r="B170" s="292" t="s">
        <v>433</v>
      </c>
      <c r="C170" s="293">
        <v>0.0</v>
      </c>
      <c r="D170" s="294">
        <v>0.0</v>
      </c>
      <c r="E170" s="295">
        <v>0.0</v>
      </c>
      <c r="F170" s="296">
        <v>0.0</v>
      </c>
      <c r="G170" s="297">
        <v>27.25</v>
      </c>
      <c r="H170" s="298">
        <v>0.0</v>
      </c>
    </row>
    <row r="171" ht="15.75" customHeight="1">
      <c r="A171" s="291" t="s">
        <v>233</v>
      </c>
      <c r="B171" s="292" t="s">
        <v>435</v>
      </c>
      <c r="C171" s="293">
        <v>0.0</v>
      </c>
      <c r="D171" s="294">
        <v>0.0</v>
      </c>
      <c r="E171" s="295">
        <v>0.0</v>
      </c>
      <c r="F171" s="296">
        <v>0.0</v>
      </c>
      <c r="G171" s="297">
        <v>23.0</v>
      </c>
      <c r="H171" s="298">
        <v>0.0</v>
      </c>
    </row>
    <row r="172" ht="15.75" customHeight="1">
      <c r="A172" s="291" t="s">
        <v>436</v>
      </c>
      <c r="B172" s="292" t="s">
        <v>437</v>
      </c>
      <c r="C172" s="293">
        <v>0.0</v>
      </c>
      <c r="D172" s="294">
        <v>0.0</v>
      </c>
      <c r="E172" s="295">
        <v>0.0</v>
      </c>
      <c r="F172" s="296">
        <v>0.0</v>
      </c>
      <c r="G172" s="297">
        <v>4.8</v>
      </c>
      <c r="H172" s="298">
        <v>0.0</v>
      </c>
    </row>
    <row r="173" ht="15.75" customHeight="1">
      <c r="A173" s="291" t="s">
        <v>436</v>
      </c>
      <c r="B173" s="292" t="s">
        <v>439</v>
      </c>
      <c r="C173" s="293">
        <v>0.0</v>
      </c>
      <c r="D173" s="294">
        <v>0.0</v>
      </c>
      <c r="E173" s="295">
        <v>0.0</v>
      </c>
      <c r="F173" s="296">
        <v>0.0</v>
      </c>
      <c r="G173" s="297">
        <v>5.3</v>
      </c>
      <c r="H173" s="298">
        <v>0.0</v>
      </c>
    </row>
    <row r="174" ht="15.75" customHeight="1">
      <c r="A174" s="291"/>
      <c r="B174" s="292" t="s">
        <v>333</v>
      </c>
      <c r="C174" s="293"/>
      <c r="D174" s="294"/>
      <c r="E174" s="295"/>
      <c r="F174" s="296"/>
      <c r="G174" s="297"/>
      <c r="H174" s="298"/>
    </row>
    <row r="175" ht="15.75" customHeight="1">
      <c r="A175" s="291"/>
      <c r="B175" s="292" t="s">
        <v>440</v>
      </c>
      <c r="C175" s="293">
        <v>70.0</v>
      </c>
      <c r="D175" s="294">
        <v>0.0</v>
      </c>
      <c r="E175" s="295">
        <v>70.0</v>
      </c>
      <c r="F175" s="296">
        <v>0.0</v>
      </c>
      <c r="G175" s="297">
        <v>30.0</v>
      </c>
      <c r="H175" s="298">
        <v>0.0</v>
      </c>
    </row>
    <row r="176" ht="15.75" customHeight="1">
      <c r="A176" s="291"/>
      <c r="B176" s="292" t="s">
        <v>442</v>
      </c>
      <c r="C176" s="293">
        <v>60.0</v>
      </c>
      <c r="D176" s="294">
        <v>0.0</v>
      </c>
      <c r="E176" s="295">
        <v>60.0</v>
      </c>
      <c r="F176" s="296">
        <v>0.0</v>
      </c>
      <c r="G176" s="297">
        <v>30.0</v>
      </c>
      <c r="H176" s="298">
        <v>0.0</v>
      </c>
    </row>
    <row r="177" ht="15.75" customHeight="1">
      <c r="A177" s="291"/>
      <c r="B177" s="292" t="s">
        <v>447</v>
      </c>
      <c r="C177" s="293">
        <v>120.0</v>
      </c>
      <c r="D177" s="294">
        <v>0.0</v>
      </c>
      <c r="E177" s="295">
        <v>120.0</v>
      </c>
      <c r="F177" s="296">
        <v>0.0</v>
      </c>
      <c r="G177" s="297">
        <v>30.0</v>
      </c>
      <c r="H177" s="298">
        <v>0.0</v>
      </c>
    </row>
    <row r="178" ht="15.75" customHeight="1">
      <c r="A178" s="291"/>
      <c r="B178" s="292" t="s">
        <v>448</v>
      </c>
      <c r="C178" s="293">
        <v>18.0</v>
      </c>
      <c r="D178" s="294">
        <v>0.0</v>
      </c>
      <c r="E178" s="295">
        <v>18.0</v>
      </c>
      <c r="F178" s="296">
        <v>0.0</v>
      </c>
      <c r="G178" s="297">
        <v>30.0</v>
      </c>
      <c r="H178" s="298">
        <v>0.0</v>
      </c>
    </row>
    <row r="179" ht="15.75" customHeight="1">
      <c r="A179" s="291"/>
      <c r="B179" s="292" t="s">
        <v>449</v>
      </c>
      <c r="C179" s="293">
        <v>50.0</v>
      </c>
      <c r="D179" s="294">
        <v>0.0</v>
      </c>
      <c r="E179" s="295">
        <v>50.0</v>
      </c>
      <c r="F179" s="296">
        <v>0.0</v>
      </c>
      <c r="G179" s="297">
        <v>30.0</v>
      </c>
      <c r="H179" s="298">
        <v>0.0</v>
      </c>
    </row>
    <row r="180" ht="15.75" customHeight="1">
      <c r="A180" s="291"/>
      <c r="B180" s="292"/>
      <c r="C180" s="293">
        <v>0.0</v>
      </c>
      <c r="D180" s="294">
        <v>0.0</v>
      </c>
      <c r="E180" s="295">
        <v>0.0</v>
      </c>
      <c r="F180" s="296">
        <v>0.0</v>
      </c>
      <c r="G180" s="297"/>
      <c r="H180" s="298">
        <v>0.0</v>
      </c>
    </row>
    <row r="181" ht="15.75" customHeight="1">
      <c r="A181" s="291"/>
      <c r="B181" s="292"/>
      <c r="C181" s="293">
        <v>0.0</v>
      </c>
      <c r="D181" s="294">
        <v>0.0</v>
      </c>
      <c r="E181" s="295">
        <v>0.0</v>
      </c>
      <c r="F181" s="296">
        <v>0.0</v>
      </c>
      <c r="G181" s="297"/>
      <c r="H181" s="298">
        <v>0.0</v>
      </c>
    </row>
    <row r="182" ht="15.75" customHeight="1">
      <c r="A182" s="291"/>
      <c r="B182" s="292"/>
      <c r="C182" s="293">
        <v>0.0</v>
      </c>
      <c r="D182" s="294">
        <v>0.0</v>
      </c>
      <c r="E182" s="295">
        <v>0.0</v>
      </c>
      <c r="F182" s="296">
        <v>0.0</v>
      </c>
      <c r="G182" s="297"/>
      <c r="H182" s="298">
        <v>0.0</v>
      </c>
    </row>
    <row r="183" ht="15.75" customHeight="1">
      <c r="A183" s="291"/>
      <c r="B183" s="292"/>
      <c r="C183" s="293">
        <v>0.0</v>
      </c>
      <c r="D183" s="294">
        <v>0.0</v>
      </c>
      <c r="E183" s="295">
        <v>0.0</v>
      </c>
      <c r="F183" s="296">
        <v>0.0</v>
      </c>
      <c r="G183" s="297"/>
      <c r="H183" s="298">
        <v>0.0</v>
      </c>
    </row>
    <row r="184" ht="15.75" customHeight="1">
      <c r="A184" s="291"/>
      <c r="B184" s="292"/>
      <c r="C184" s="293">
        <v>0.0</v>
      </c>
      <c r="D184" s="294">
        <v>0.0</v>
      </c>
      <c r="E184" s="295">
        <v>0.0</v>
      </c>
      <c r="F184" s="296">
        <v>0.0</v>
      </c>
      <c r="G184" s="297"/>
      <c r="H184" s="298">
        <v>0.0</v>
      </c>
    </row>
    <row r="185" ht="15.75" customHeight="1">
      <c r="A185" s="291"/>
      <c r="B185" s="292"/>
      <c r="C185" s="293">
        <v>0.0</v>
      </c>
      <c r="D185" s="294">
        <v>0.0</v>
      </c>
      <c r="E185" s="295">
        <v>0.0</v>
      </c>
      <c r="F185" s="296">
        <v>0.0</v>
      </c>
      <c r="G185" s="297"/>
      <c r="H185" s="298">
        <v>0.0</v>
      </c>
    </row>
    <row r="186" ht="15.75" customHeight="1">
      <c r="A186" s="291"/>
      <c r="B186" s="292"/>
      <c r="C186" s="293">
        <v>0.0</v>
      </c>
      <c r="D186" s="294">
        <v>0.0</v>
      </c>
      <c r="E186" s="295">
        <v>0.0</v>
      </c>
      <c r="F186" s="296">
        <v>0.0</v>
      </c>
      <c r="G186" s="297"/>
      <c r="H186" s="298">
        <v>0.0</v>
      </c>
    </row>
    <row r="187" ht="15.75" customHeight="1">
      <c r="A187" s="291"/>
      <c r="B187" s="292"/>
      <c r="C187" s="293">
        <v>0.0</v>
      </c>
      <c r="D187" s="294">
        <v>0.0</v>
      </c>
      <c r="E187" s="295">
        <v>0.0</v>
      </c>
      <c r="F187" s="296">
        <v>0.0</v>
      </c>
      <c r="G187" s="297"/>
      <c r="H187" s="298">
        <v>0.0</v>
      </c>
    </row>
    <row r="188" ht="15.75" customHeight="1">
      <c r="A188" s="291"/>
      <c r="B188" s="292"/>
      <c r="C188" s="293">
        <v>0.0</v>
      </c>
      <c r="D188" s="294">
        <v>0.0</v>
      </c>
      <c r="E188" s="295">
        <v>0.0</v>
      </c>
      <c r="F188" s="296">
        <v>0.0</v>
      </c>
      <c r="G188" s="297"/>
      <c r="H188" s="298">
        <v>0.0</v>
      </c>
    </row>
    <row r="189" ht="15.75" customHeight="1">
      <c r="A189" s="291"/>
      <c r="B189" s="292"/>
      <c r="C189" s="293">
        <v>0.0</v>
      </c>
      <c r="D189" s="294">
        <v>0.0</v>
      </c>
      <c r="E189" s="295">
        <v>0.0</v>
      </c>
      <c r="F189" s="296">
        <v>0.0</v>
      </c>
      <c r="G189" s="297"/>
      <c r="H189" s="298">
        <v>0.0</v>
      </c>
    </row>
    <row r="190" ht="15.75" customHeight="1">
      <c r="A190" s="291"/>
      <c r="B190" s="292"/>
      <c r="C190" s="293">
        <v>0.0</v>
      </c>
      <c r="D190" s="294">
        <v>0.0</v>
      </c>
      <c r="E190" s="295">
        <v>0.0</v>
      </c>
      <c r="F190" s="296">
        <v>0.0</v>
      </c>
      <c r="G190" s="297"/>
      <c r="H190" s="298">
        <v>0.0</v>
      </c>
    </row>
    <row r="191" ht="15.75" customHeight="1">
      <c r="A191" s="291"/>
      <c r="B191" s="292"/>
      <c r="C191" s="293">
        <v>0.0</v>
      </c>
      <c r="D191" s="294">
        <v>0.0</v>
      </c>
      <c r="E191" s="295">
        <v>0.0</v>
      </c>
      <c r="F191" s="296">
        <v>0.0</v>
      </c>
      <c r="G191" s="297"/>
      <c r="H191" s="298">
        <v>0.0</v>
      </c>
    </row>
    <row r="192" ht="15.75" customHeight="1">
      <c r="A192" s="291"/>
      <c r="B192" s="292"/>
      <c r="C192" s="293">
        <v>0.0</v>
      </c>
      <c r="D192" s="294">
        <v>0.0</v>
      </c>
      <c r="E192" s="295">
        <v>0.0</v>
      </c>
      <c r="F192" s="296">
        <v>0.0</v>
      </c>
      <c r="G192" s="297"/>
      <c r="H192" s="298">
        <v>0.0</v>
      </c>
    </row>
    <row r="193" ht="15.75" customHeight="1">
      <c r="A193" s="291"/>
      <c r="B193" s="292"/>
      <c r="C193" s="293">
        <v>0.0</v>
      </c>
      <c r="D193" s="294">
        <v>0.0</v>
      </c>
      <c r="E193" s="295">
        <v>0.0</v>
      </c>
      <c r="F193" s="296">
        <v>0.0</v>
      </c>
      <c r="G193" s="297"/>
      <c r="H193" s="298">
        <v>0.0</v>
      </c>
    </row>
    <row r="194" ht="15.75" customHeight="1">
      <c r="A194" s="291"/>
      <c r="B194" s="292"/>
      <c r="C194" s="293">
        <v>0.0</v>
      </c>
      <c r="D194" s="294">
        <v>0.0</v>
      </c>
      <c r="E194" s="295">
        <v>0.0</v>
      </c>
      <c r="F194" s="296">
        <v>0.0</v>
      </c>
      <c r="G194" s="297"/>
      <c r="H194" s="298">
        <v>0.0</v>
      </c>
    </row>
    <row r="195" ht="15.75" customHeight="1">
      <c r="A195" s="291"/>
      <c r="B195" s="292"/>
      <c r="C195" s="293">
        <v>0.0</v>
      </c>
      <c r="D195" s="294">
        <v>0.0</v>
      </c>
      <c r="E195" s="295">
        <v>0.0</v>
      </c>
      <c r="F195" s="296">
        <v>0.0</v>
      </c>
      <c r="G195" s="297"/>
      <c r="H195" s="298">
        <v>0.0</v>
      </c>
    </row>
    <row r="196" ht="15.75" customHeight="1">
      <c r="A196" s="291"/>
      <c r="B196" s="292"/>
      <c r="C196" s="293">
        <v>0.0</v>
      </c>
      <c r="D196" s="294">
        <v>0.0</v>
      </c>
      <c r="E196" s="295">
        <v>0.0</v>
      </c>
      <c r="F196" s="296">
        <v>0.0</v>
      </c>
      <c r="G196" s="297"/>
      <c r="H196" s="298">
        <v>0.0</v>
      </c>
    </row>
    <row r="197" ht="15.75" customHeight="1">
      <c r="A197" s="291"/>
      <c r="B197" s="292"/>
      <c r="C197" s="293">
        <v>0.0</v>
      </c>
      <c r="D197" s="294">
        <v>0.0</v>
      </c>
      <c r="E197" s="295">
        <v>0.0</v>
      </c>
      <c r="F197" s="296">
        <v>0.0</v>
      </c>
      <c r="G197" s="297"/>
      <c r="H197" s="298">
        <v>0.0</v>
      </c>
    </row>
    <row r="198" ht="15.75" customHeight="1">
      <c r="A198" s="291"/>
      <c r="B198" s="292"/>
      <c r="C198" s="293">
        <v>0.0</v>
      </c>
      <c r="D198" s="294">
        <v>0.0</v>
      </c>
      <c r="E198" s="295">
        <v>0.0</v>
      </c>
      <c r="F198" s="296">
        <v>0.0</v>
      </c>
      <c r="G198" s="297"/>
      <c r="H198" s="298">
        <v>0.0</v>
      </c>
    </row>
    <row r="199" ht="15.75" customHeight="1">
      <c r="A199" s="291"/>
      <c r="B199" s="292"/>
      <c r="C199" s="293">
        <v>0.0</v>
      </c>
      <c r="D199" s="294">
        <v>0.0</v>
      </c>
      <c r="E199" s="295">
        <v>0.0</v>
      </c>
      <c r="F199" s="296">
        <v>0.0</v>
      </c>
      <c r="G199" s="297"/>
      <c r="H199" s="298">
        <v>0.0</v>
      </c>
    </row>
    <row r="200" ht="15.75" customHeight="1">
      <c r="A200" s="291"/>
      <c r="B200" s="292"/>
      <c r="C200" s="293">
        <v>0.0</v>
      </c>
      <c r="D200" s="294">
        <v>0.0</v>
      </c>
      <c r="E200" s="295">
        <v>0.0</v>
      </c>
      <c r="F200" s="296">
        <v>0.0</v>
      </c>
      <c r="G200" s="297"/>
      <c r="H200" s="298">
        <v>0.0</v>
      </c>
    </row>
    <row r="201" ht="15.75" customHeight="1">
      <c r="A201" s="291"/>
      <c r="B201" s="292"/>
      <c r="C201" s="293">
        <v>0.0</v>
      </c>
      <c r="D201" s="294">
        <v>0.0</v>
      </c>
      <c r="E201" s="295">
        <v>0.0</v>
      </c>
      <c r="F201" s="296">
        <v>0.0</v>
      </c>
      <c r="G201" s="297"/>
      <c r="H201" s="298">
        <v>0.0</v>
      </c>
    </row>
    <row r="202" ht="15.75" customHeight="1">
      <c r="A202" s="291"/>
      <c r="B202" s="292"/>
      <c r="C202" s="293">
        <v>0.0</v>
      </c>
      <c r="D202" s="294">
        <v>0.0</v>
      </c>
      <c r="E202" s="295">
        <v>0.0</v>
      </c>
      <c r="F202" s="296">
        <v>0.0</v>
      </c>
      <c r="G202" s="297"/>
      <c r="H202" s="298">
        <v>0.0</v>
      </c>
    </row>
    <row r="203" ht="15.75" customHeight="1">
      <c r="A203" s="291"/>
      <c r="B203" s="292"/>
      <c r="C203" s="293">
        <v>0.0</v>
      </c>
      <c r="D203" s="294">
        <v>0.0</v>
      </c>
      <c r="E203" s="295">
        <v>0.0</v>
      </c>
      <c r="F203" s="296">
        <v>0.0</v>
      </c>
      <c r="G203" s="297"/>
      <c r="H203" s="298">
        <v>0.0</v>
      </c>
    </row>
    <row r="204" ht="15.75" customHeight="1">
      <c r="A204" s="291"/>
      <c r="B204" s="292"/>
      <c r="C204" s="293">
        <v>0.0</v>
      </c>
      <c r="D204" s="294">
        <v>0.0</v>
      </c>
      <c r="E204" s="295">
        <v>0.0</v>
      </c>
      <c r="F204" s="296">
        <v>0.0</v>
      </c>
      <c r="G204" s="297"/>
      <c r="H204" s="298">
        <v>0.0</v>
      </c>
    </row>
    <row r="205" ht="15.75" customHeight="1">
      <c r="A205" s="291"/>
      <c r="B205" s="292"/>
      <c r="C205" s="293">
        <v>0.0</v>
      </c>
      <c r="D205" s="294">
        <v>0.0</v>
      </c>
      <c r="E205" s="295">
        <v>0.0</v>
      </c>
      <c r="F205" s="296">
        <v>0.0</v>
      </c>
      <c r="G205" s="297"/>
      <c r="H205" s="298">
        <v>0.0</v>
      </c>
    </row>
    <row r="206" ht="15.75" customHeight="1">
      <c r="A206" s="291"/>
      <c r="B206" s="292"/>
      <c r="C206" s="293">
        <v>0.0</v>
      </c>
      <c r="D206" s="294">
        <v>0.0</v>
      </c>
      <c r="E206" s="295">
        <v>0.0</v>
      </c>
      <c r="F206" s="296">
        <v>0.0</v>
      </c>
      <c r="G206" s="297"/>
      <c r="H206" s="298">
        <v>0.0</v>
      </c>
    </row>
    <row r="207" ht="15.75" customHeight="1">
      <c r="A207" s="291"/>
      <c r="B207" s="292"/>
      <c r="C207" s="293">
        <v>0.0</v>
      </c>
      <c r="D207" s="294">
        <v>0.0</v>
      </c>
      <c r="E207" s="295">
        <v>0.0</v>
      </c>
      <c r="F207" s="296">
        <v>0.0</v>
      </c>
      <c r="G207" s="297"/>
      <c r="H207" s="298">
        <v>0.0</v>
      </c>
    </row>
    <row r="208" ht="15.75" customHeight="1">
      <c r="A208" s="291"/>
      <c r="B208" s="292"/>
      <c r="C208" s="293">
        <v>0.0</v>
      </c>
      <c r="D208" s="294">
        <v>0.0</v>
      </c>
      <c r="E208" s="295">
        <v>0.0</v>
      </c>
      <c r="F208" s="296">
        <v>0.0</v>
      </c>
      <c r="G208" s="297"/>
      <c r="H208" s="298">
        <v>0.0</v>
      </c>
    </row>
    <row r="209" ht="15.75" customHeight="1">
      <c r="A209" s="291"/>
      <c r="B209" s="292"/>
      <c r="C209" s="293">
        <v>0.0</v>
      </c>
      <c r="D209" s="294">
        <v>0.0</v>
      </c>
      <c r="E209" s="295">
        <v>0.0</v>
      </c>
      <c r="F209" s="296">
        <v>0.0</v>
      </c>
      <c r="G209" s="297"/>
      <c r="H209" s="298">
        <v>0.0</v>
      </c>
    </row>
    <row r="210" ht="15.75" customHeight="1">
      <c r="A210" s="291"/>
      <c r="B210" s="292"/>
      <c r="C210" s="293">
        <v>0.0</v>
      </c>
      <c r="D210" s="294">
        <v>0.0</v>
      </c>
      <c r="E210" s="295">
        <v>0.0</v>
      </c>
      <c r="F210" s="296">
        <v>0.0</v>
      </c>
      <c r="G210" s="297"/>
      <c r="H210" s="298">
        <v>0.0</v>
      </c>
    </row>
    <row r="211" ht="15.75" customHeight="1">
      <c r="A211" s="291"/>
      <c r="B211" s="292"/>
      <c r="C211" s="293">
        <v>0.0</v>
      </c>
      <c r="D211" s="294">
        <v>0.0</v>
      </c>
      <c r="E211" s="295">
        <v>0.0</v>
      </c>
      <c r="F211" s="296">
        <v>0.0</v>
      </c>
      <c r="G211" s="297"/>
      <c r="H211" s="298">
        <v>0.0</v>
      </c>
    </row>
    <row r="212" ht="15.75" customHeight="1">
      <c r="A212" s="291"/>
      <c r="B212" s="292"/>
      <c r="C212" s="293">
        <v>0.0</v>
      </c>
      <c r="D212" s="294">
        <v>0.0</v>
      </c>
      <c r="E212" s="295">
        <v>0.0</v>
      </c>
      <c r="F212" s="296">
        <v>0.0</v>
      </c>
      <c r="G212" s="297"/>
      <c r="H212" s="298">
        <v>0.0</v>
      </c>
    </row>
    <row r="213" ht="15.75" customHeight="1">
      <c r="A213" s="291"/>
      <c r="B213" s="292"/>
      <c r="C213" s="293">
        <v>0.0</v>
      </c>
      <c r="D213" s="294">
        <v>0.0</v>
      </c>
      <c r="E213" s="295">
        <v>0.0</v>
      </c>
      <c r="F213" s="296">
        <v>0.0</v>
      </c>
      <c r="G213" s="297"/>
      <c r="H213" s="298">
        <v>0.0</v>
      </c>
    </row>
    <row r="214" ht="15.75" customHeight="1">
      <c r="A214" s="291"/>
      <c r="B214" s="292"/>
      <c r="C214" s="293">
        <v>0.0</v>
      </c>
      <c r="D214" s="294">
        <v>0.0</v>
      </c>
      <c r="E214" s="295">
        <v>0.0</v>
      </c>
      <c r="F214" s="296">
        <v>0.0</v>
      </c>
      <c r="G214" s="297"/>
      <c r="H214" s="298">
        <v>0.0</v>
      </c>
    </row>
    <row r="215" ht="15.75" customHeight="1">
      <c r="A215" s="291"/>
      <c r="B215" s="292"/>
      <c r="C215" s="293">
        <v>0.0</v>
      </c>
      <c r="D215" s="294">
        <v>0.0</v>
      </c>
      <c r="E215" s="295">
        <v>0.0</v>
      </c>
      <c r="F215" s="296">
        <v>0.0</v>
      </c>
      <c r="G215" s="297"/>
      <c r="H215" s="298">
        <v>0.0</v>
      </c>
    </row>
    <row r="216" ht="15.75" customHeight="1">
      <c r="A216" s="291"/>
      <c r="B216" s="292"/>
      <c r="C216" s="293">
        <v>0.0</v>
      </c>
      <c r="D216" s="294">
        <v>0.0</v>
      </c>
      <c r="E216" s="295">
        <v>0.0</v>
      </c>
      <c r="F216" s="296">
        <v>0.0</v>
      </c>
      <c r="G216" s="297"/>
      <c r="H216" s="298">
        <v>0.0</v>
      </c>
    </row>
    <row r="217" ht="15.75" customHeight="1">
      <c r="A217" s="291"/>
      <c r="B217" s="292"/>
      <c r="C217" s="293">
        <v>0.0</v>
      </c>
      <c r="D217" s="294">
        <v>0.0</v>
      </c>
      <c r="E217" s="295">
        <v>0.0</v>
      </c>
      <c r="F217" s="296">
        <v>0.0</v>
      </c>
      <c r="G217" s="297"/>
      <c r="H217" s="298">
        <v>0.0</v>
      </c>
    </row>
    <row r="218" ht="15.75" customHeight="1">
      <c r="A218" s="291"/>
      <c r="B218" s="292"/>
      <c r="C218" s="293">
        <v>0.0</v>
      </c>
      <c r="D218" s="294">
        <v>0.0</v>
      </c>
      <c r="E218" s="295">
        <v>0.0</v>
      </c>
      <c r="F218" s="296">
        <v>0.0</v>
      </c>
      <c r="G218" s="297"/>
      <c r="H218" s="298">
        <v>0.0</v>
      </c>
    </row>
    <row r="219" ht="15.75" customHeight="1">
      <c r="A219" s="291"/>
      <c r="B219" s="292"/>
      <c r="C219" s="293">
        <v>0.0</v>
      </c>
      <c r="D219" s="294">
        <v>0.0</v>
      </c>
      <c r="E219" s="295">
        <v>0.0</v>
      </c>
      <c r="F219" s="296">
        <v>0.0</v>
      </c>
      <c r="G219" s="297"/>
      <c r="H219" s="298">
        <v>0.0</v>
      </c>
    </row>
    <row r="220" ht="15.75" customHeight="1">
      <c r="A220" s="291"/>
      <c r="B220" s="292"/>
      <c r="C220" s="293"/>
      <c r="D220" s="294">
        <v>0.0</v>
      </c>
      <c r="E220" s="295">
        <v>0.0</v>
      </c>
      <c r="F220" s="296">
        <v>0.0</v>
      </c>
      <c r="G220" s="297"/>
      <c r="H220" s="298">
        <v>0.0</v>
      </c>
    </row>
    <row r="221" ht="15.75" customHeight="1">
      <c r="A221" s="291"/>
      <c r="B221" s="292"/>
      <c r="C221" s="293"/>
      <c r="D221" s="294">
        <v>0.0</v>
      </c>
      <c r="E221" s="295">
        <v>0.0</v>
      </c>
      <c r="F221" s="296">
        <v>0.0</v>
      </c>
      <c r="G221" s="297"/>
      <c r="H221" s="298">
        <v>0.0</v>
      </c>
    </row>
    <row r="222" ht="15.75" customHeight="1">
      <c r="A222" s="291"/>
      <c r="B222" s="292"/>
      <c r="C222" s="293"/>
      <c r="D222" s="294">
        <v>0.0</v>
      </c>
      <c r="E222" s="295">
        <v>0.0</v>
      </c>
      <c r="F222" s="296">
        <v>0.0</v>
      </c>
      <c r="G222" s="297"/>
      <c r="H222" s="298">
        <v>0.0</v>
      </c>
    </row>
    <row r="223" ht="15.75" customHeight="1">
      <c r="A223" s="291"/>
      <c r="B223" s="292"/>
      <c r="C223" s="293"/>
      <c r="D223" s="294">
        <v>0.0</v>
      </c>
      <c r="E223" s="295">
        <v>0.0</v>
      </c>
      <c r="F223" s="296">
        <v>0.0</v>
      </c>
      <c r="G223" s="297"/>
      <c r="H223" s="298">
        <v>0.0</v>
      </c>
    </row>
    <row r="224" ht="15.75" customHeight="1">
      <c r="A224" s="291"/>
      <c r="B224" s="292"/>
      <c r="C224" s="293"/>
      <c r="D224" s="294">
        <v>0.0</v>
      </c>
      <c r="E224" s="295">
        <v>0.0</v>
      </c>
      <c r="F224" s="296">
        <v>0.0</v>
      </c>
      <c r="G224" s="297"/>
      <c r="H224" s="298">
        <v>0.0</v>
      </c>
    </row>
    <row r="225" ht="15.75" customHeight="1">
      <c r="A225" s="291"/>
      <c r="B225" s="292"/>
      <c r="C225" s="293"/>
      <c r="D225" s="294">
        <v>0.0</v>
      </c>
      <c r="E225" s="295">
        <v>0.0</v>
      </c>
      <c r="F225" s="296">
        <v>0.0</v>
      </c>
      <c r="G225" s="297"/>
      <c r="H225" s="298">
        <v>0.0</v>
      </c>
    </row>
    <row r="226" ht="15.75" customHeight="1">
      <c r="A226" s="291"/>
      <c r="B226" s="292"/>
      <c r="C226" s="293"/>
      <c r="D226" s="294">
        <v>0.0</v>
      </c>
      <c r="E226" s="295">
        <v>0.0</v>
      </c>
      <c r="F226" s="296">
        <v>0.0</v>
      </c>
      <c r="G226" s="297"/>
      <c r="H226" s="298">
        <v>0.0</v>
      </c>
    </row>
    <row r="227" ht="15.75" customHeight="1">
      <c r="A227" s="291"/>
      <c r="B227" s="292"/>
      <c r="C227" s="293"/>
      <c r="D227" s="294">
        <v>0.0</v>
      </c>
      <c r="E227" s="295">
        <v>0.0</v>
      </c>
      <c r="F227" s="296">
        <v>0.0</v>
      </c>
      <c r="G227" s="297"/>
      <c r="H227" s="298">
        <v>0.0</v>
      </c>
    </row>
    <row r="228" ht="15.75" customHeight="1">
      <c r="A228" s="291"/>
      <c r="B228" s="292"/>
      <c r="C228" s="293"/>
      <c r="D228" s="294">
        <v>0.0</v>
      </c>
      <c r="E228" s="295">
        <v>0.0</v>
      </c>
      <c r="F228" s="296">
        <v>0.0</v>
      </c>
      <c r="G228" s="297"/>
      <c r="H228" s="298">
        <v>0.0</v>
      </c>
    </row>
    <row r="229" ht="15.75" customHeight="1">
      <c r="A229" s="291"/>
      <c r="B229" s="292"/>
      <c r="C229" s="293"/>
      <c r="D229" s="294">
        <v>0.0</v>
      </c>
      <c r="E229" s="295">
        <v>0.0</v>
      </c>
      <c r="F229" s="296">
        <v>0.0</v>
      </c>
      <c r="G229" s="297"/>
      <c r="H229" s="298">
        <v>0.0</v>
      </c>
    </row>
    <row r="230" ht="15.75" customHeight="1">
      <c r="A230" s="291"/>
      <c r="B230" s="292"/>
      <c r="C230" s="293"/>
      <c r="D230" s="294">
        <v>0.0</v>
      </c>
      <c r="E230" s="295">
        <v>0.0</v>
      </c>
      <c r="F230" s="296">
        <v>0.0</v>
      </c>
      <c r="G230" s="297"/>
      <c r="H230" s="298">
        <v>0.0</v>
      </c>
    </row>
    <row r="231" ht="15.75" customHeight="1">
      <c r="A231" s="291"/>
      <c r="B231" s="292"/>
      <c r="C231" s="293"/>
      <c r="D231" s="294">
        <v>0.0</v>
      </c>
      <c r="E231" s="295">
        <v>0.0</v>
      </c>
      <c r="F231" s="296">
        <v>0.0</v>
      </c>
      <c r="G231" s="297"/>
      <c r="H231" s="298">
        <v>0.0</v>
      </c>
    </row>
    <row r="232" ht="15.75" customHeight="1">
      <c r="A232" s="291"/>
      <c r="B232" s="292"/>
      <c r="C232" s="293"/>
      <c r="D232" s="294">
        <v>0.0</v>
      </c>
      <c r="E232" s="295">
        <v>0.0</v>
      </c>
      <c r="F232" s="296">
        <v>0.0</v>
      </c>
      <c r="G232" s="297"/>
      <c r="H232" s="298">
        <v>0.0</v>
      </c>
    </row>
    <row r="233" ht="15.75" customHeight="1">
      <c r="A233" s="291"/>
      <c r="B233" s="292"/>
      <c r="C233" s="293"/>
      <c r="D233" s="294">
        <v>0.0</v>
      </c>
      <c r="E233" s="295">
        <v>0.0</v>
      </c>
      <c r="F233" s="296">
        <v>0.0</v>
      </c>
      <c r="G233" s="297"/>
      <c r="H233" s="298">
        <v>0.0</v>
      </c>
    </row>
    <row r="234" ht="15.75" customHeight="1">
      <c r="A234" s="291"/>
      <c r="B234" s="292"/>
      <c r="C234" s="293"/>
      <c r="D234" s="294">
        <v>0.0</v>
      </c>
      <c r="E234" s="295">
        <v>0.0</v>
      </c>
      <c r="F234" s="296">
        <v>0.0</v>
      </c>
      <c r="G234" s="297"/>
      <c r="H234" s="298">
        <v>0.0</v>
      </c>
    </row>
    <row r="235" ht="15.75" customHeight="1">
      <c r="A235" s="291"/>
      <c r="B235" s="292"/>
      <c r="C235" s="293"/>
      <c r="D235" s="294">
        <v>0.0</v>
      </c>
      <c r="E235" s="295">
        <v>0.0</v>
      </c>
      <c r="F235" s="296">
        <v>0.0</v>
      </c>
      <c r="G235" s="297"/>
      <c r="H235" s="298">
        <v>0.0</v>
      </c>
    </row>
    <row r="236" ht="15.75" customHeight="1">
      <c r="A236" s="291"/>
      <c r="B236" s="292"/>
      <c r="C236" s="293"/>
      <c r="D236" s="294">
        <v>0.0</v>
      </c>
      <c r="E236" s="295">
        <v>0.0</v>
      </c>
      <c r="F236" s="296">
        <v>0.0</v>
      </c>
      <c r="G236" s="297"/>
      <c r="H236" s="298">
        <v>0.0</v>
      </c>
    </row>
    <row r="237" ht="15.75" customHeight="1">
      <c r="A237" s="291"/>
      <c r="B237" s="292"/>
      <c r="C237" s="293"/>
      <c r="D237" s="294">
        <v>0.0</v>
      </c>
      <c r="E237" s="295">
        <v>0.0</v>
      </c>
      <c r="F237" s="296">
        <v>0.0</v>
      </c>
      <c r="G237" s="297"/>
      <c r="H237" s="298">
        <v>0.0</v>
      </c>
    </row>
    <row r="238" ht="15.75" customHeight="1">
      <c r="A238" s="291"/>
      <c r="B238" s="292"/>
      <c r="C238" s="293"/>
      <c r="D238" s="294">
        <v>0.0</v>
      </c>
      <c r="E238" s="295">
        <v>0.0</v>
      </c>
      <c r="F238" s="296">
        <v>0.0</v>
      </c>
      <c r="G238" s="297"/>
      <c r="H238" s="298">
        <v>0.0</v>
      </c>
    </row>
    <row r="239" ht="15.75" customHeight="1">
      <c r="A239" s="291"/>
      <c r="B239" s="292"/>
      <c r="C239" s="293"/>
      <c r="D239" s="294">
        <v>0.0</v>
      </c>
      <c r="E239" s="295">
        <v>0.0</v>
      </c>
      <c r="F239" s="296">
        <v>0.0</v>
      </c>
      <c r="G239" s="297"/>
      <c r="H239" s="298">
        <v>0.0</v>
      </c>
    </row>
    <row r="240" ht="15.75" customHeight="1">
      <c r="A240" s="291"/>
      <c r="B240" s="292"/>
      <c r="C240" s="293"/>
      <c r="D240" s="294">
        <v>0.0</v>
      </c>
      <c r="E240" s="295">
        <v>0.0</v>
      </c>
      <c r="F240" s="296">
        <v>0.0</v>
      </c>
      <c r="G240" s="297"/>
      <c r="H240" s="298">
        <v>0.0</v>
      </c>
    </row>
    <row r="241" ht="15.75" customHeight="1">
      <c r="A241" s="291"/>
      <c r="B241" s="292"/>
      <c r="C241" s="293"/>
      <c r="D241" s="294">
        <v>0.0</v>
      </c>
      <c r="E241" s="295">
        <v>0.0</v>
      </c>
      <c r="F241" s="296">
        <v>0.0</v>
      </c>
      <c r="G241" s="297"/>
      <c r="H241" s="298">
        <v>0.0</v>
      </c>
    </row>
    <row r="242" ht="15.75" customHeight="1">
      <c r="A242" s="291"/>
      <c r="B242" s="292"/>
      <c r="C242" s="293"/>
      <c r="D242" s="294">
        <v>0.0</v>
      </c>
      <c r="E242" s="295">
        <v>0.0</v>
      </c>
      <c r="F242" s="296">
        <v>0.0</v>
      </c>
      <c r="G242" s="297"/>
      <c r="H242" s="298">
        <v>0.0</v>
      </c>
    </row>
    <row r="243" ht="15.75" customHeight="1">
      <c r="A243" s="291"/>
      <c r="B243" s="292"/>
      <c r="C243" s="293"/>
      <c r="D243" s="294">
        <v>0.0</v>
      </c>
      <c r="E243" s="295">
        <v>0.0</v>
      </c>
      <c r="F243" s="296">
        <v>0.0</v>
      </c>
      <c r="G243" s="297"/>
      <c r="H243" s="298">
        <v>0.0</v>
      </c>
    </row>
    <row r="244" ht="15.75" customHeight="1">
      <c r="A244" s="291"/>
      <c r="B244" s="292"/>
      <c r="C244" s="293"/>
      <c r="D244" s="294">
        <v>0.0</v>
      </c>
      <c r="E244" s="295">
        <v>0.0</v>
      </c>
      <c r="F244" s="296">
        <v>0.0</v>
      </c>
      <c r="G244" s="297"/>
      <c r="H244" s="298">
        <v>0.0</v>
      </c>
    </row>
    <row r="245" ht="15.75" customHeight="1">
      <c r="A245" s="291"/>
      <c r="B245" s="292"/>
      <c r="C245" s="293"/>
      <c r="D245" s="294">
        <v>0.0</v>
      </c>
      <c r="E245" s="295">
        <v>0.0</v>
      </c>
      <c r="F245" s="296">
        <v>0.0</v>
      </c>
      <c r="G245" s="297"/>
      <c r="H245" s="298">
        <v>0.0</v>
      </c>
    </row>
    <row r="246" ht="15.75" customHeight="1">
      <c r="A246" s="291"/>
      <c r="B246" s="292"/>
      <c r="C246" s="293"/>
      <c r="D246" s="294">
        <v>0.0</v>
      </c>
      <c r="E246" s="295">
        <v>0.0</v>
      </c>
      <c r="F246" s="296">
        <v>0.0</v>
      </c>
      <c r="G246" s="297"/>
      <c r="H246" s="298">
        <v>0.0</v>
      </c>
    </row>
    <row r="247" ht="15.75" customHeight="1">
      <c r="A247" s="291"/>
      <c r="B247" s="292"/>
      <c r="C247" s="293"/>
      <c r="D247" s="294">
        <v>0.0</v>
      </c>
      <c r="E247" s="295">
        <v>0.0</v>
      </c>
      <c r="F247" s="296">
        <v>0.0</v>
      </c>
      <c r="G247" s="297"/>
      <c r="H247" s="298">
        <v>0.0</v>
      </c>
    </row>
    <row r="248" ht="15.75" customHeight="1">
      <c r="A248" s="291"/>
      <c r="B248" s="292"/>
      <c r="C248" s="293"/>
      <c r="D248" s="294">
        <v>0.0</v>
      </c>
      <c r="E248" s="295">
        <v>0.0</v>
      </c>
      <c r="F248" s="296">
        <v>0.0</v>
      </c>
      <c r="G248" s="297"/>
      <c r="H248" s="298">
        <v>0.0</v>
      </c>
    </row>
    <row r="249" ht="15.75" customHeight="1">
      <c r="A249" s="291"/>
      <c r="B249" s="292"/>
      <c r="C249" s="293"/>
      <c r="D249" s="294">
        <v>0.0</v>
      </c>
      <c r="E249" s="295">
        <v>0.0</v>
      </c>
      <c r="F249" s="296">
        <v>0.0</v>
      </c>
      <c r="G249" s="297"/>
      <c r="H249" s="298">
        <v>0.0</v>
      </c>
    </row>
    <row r="250" ht="15.75" customHeight="1">
      <c r="A250" s="291"/>
      <c r="B250" s="292"/>
      <c r="C250" s="314"/>
      <c r="D250" s="294">
        <v>0.0</v>
      </c>
      <c r="E250" s="295">
        <v>0.0</v>
      </c>
      <c r="F250" s="296">
        <v>0.0</v>
      </c>
      <c r="G250" s="297"/>
      <c r="H250" s="298">
        <v>0.0</v>
      </c>
    </row>
    <row r="251" ht="15.75" customHeight="1">
      <c r="A251" s="291"/>
      <c r="B251" s="292"/>
      <c r="C251" s="293"/>
      <c r="D251" s="294">
        <v>0.0</v>
      </c>
      <c r="E251" s="295">
        <v>0.0</v>
      </c>
      <c r="F251" s="296">
        <v>0.0</v>
      </c>
      <c r="G251" s="297"/>
      <c r="H251" s="298">
        <v>0.0</v>
      </c>
    </row>
    <row r="252" ht="15.75" customHeight="1">
      <c r="A252" s="291"/>
      <c r="B252" s="292"/>
      <c r="C252" s="293"/>
      <c r="D252" s="294">
        <v>0.0</v>
      </c>
      <c r="E252" s="295">
        <v>0.0</v>
      </c>
      <c r="F252" s="296">
        <v>0.0</v>
      </c>
      <c r="G252" s="297"/>
      <c r="H252" s="298">
        <v>0.0</v>
      </c>
    </row>
    <row r="253" ht="15.75" customHeight="1">
      <c r="A253" s="291"/>
      <c r="B253" s="292"/>
      <c r="C253" s="293"/>
      <c r="D253" s="294">
        <v>0.0</v>
      </c>
      <c r="E253" s="295">
        <v>0.0</v>
      </c>
      <c r="F253" s="296">
        <v>0.0</v>
      </c>
      <c r="G253" s="297"/>
      <c r="H253" s="298">
        <v>0.0</v>
      </c>
    </row>
    <row r="254" ht="15.75" customHeight="1">
      <c r="A254" s="291"/>
      <c r="B254" s="292"/>
      <c r="C254" s="293"/>
      <c r="D254" s="294">
        <v>0.0</v>
      </c>
      <c r="E254" s="295">
        <v>0.0</v>
      </c>
      <c r="F254" s="296">
        <v>0.0</v>
      </c>
      <c r="G254" s="297"/>
      <c r="H254" s="298">
        <v>0.0</v>
      </c>
    </row>
    <row r="255" ht="15.75" customHeight="1">
      <c r="A255" s="291"/>
      <c r="B255" s="292"/>
      <c r="C255" s="293"/>
      <c r="D255" s="294">
        <v>0.0</v>
      </c>
      <c r="E255" s="295">
        <v>0.0</v>
      </c>
      <c r="F255" s="296">
        <v>0.0</v>
      </c>
      <c r="G255" s="297"/>
      <c r="H255" s="298">
        <v>0.0</v>
      </c>
    </row>
    <row r="256" ht="15.75" customHeight="1">
      <c r="A256" s="291"/>
      <c r="B256" s="292"/>
      <c r="C256" s="293"/>
      <c r="D256" s="294">
        <v>0.0</v>
      </c>
      <c r="E256" s="295">
        <v>0.0</v>
      </c>
      <c r="F256" s="296">
        <v>0.0</v>
      </c>
      <c r="G256" s="297"/>
      <c r="H256" s="298">
        <v>0.0</v>
      </c>
    </row>
    <row r="257" ht="15.75" customHeight="1">
      <c r="A257" s="291"/>
      <c r="B257" s="292"/>
      <c r="C257" s="293"/>
      <c r="D257" s="294">
        <v>0.0</v>
      </c>
      <c r="E257" s="295">
        <v>0.0</v>
      </c>
      <c r="F257" s="296">
        <v>0.0</v>
      </c>
      <c r="G257" s="297"/>
      <c r="H257" s="298">
        <v>0.0</v>
      </c>
    </row>
    <row r="258" ht="15.75" customHeight="1">
      <c r="A258" s="291"/>
      <c r="B258" s="292"/>
      <c r="C258" s="293"/>
      <c r="D258" s="294">
        <v>0.0</v>
      </c>
      <c r="E258" s="295">
        <v>0.0</v>
      </c>
      <c r="F258" s="296">
        <v>0.0</v>
      </c>
      <c r="G258" s="297"/>
      <c r="H258" s="298">
        <v>0.0</v>
      </c>
    </row>
    <row r="259" ht="15.75" customHeight="1">
      <c r="A259" s="291"/>
      <c r="B259" s="292"/>
      <c r="C259" s="293"/>
      <c r="D259" s="294">
        <v>0.0</v>
      </c>
      <c r="E259" s="295">
        <v>0.0</v>
      </c>
      <c r="F259" s="296">
        <v>0.0</v>
      </c>
      <c r="G259" s="297"/>
      <c r="H259" s="298">
        <v>0.0</v>
      </c>
    </row>
    <row r="260" ht="15.75" customHeight="1">
      <c r="A260" s="291"/>
      <c r="B260" s="292"/>
      <c r="C260" s="293"/>
      <c r="D260" s="294">
        <v>0.0</v>
      </c>
      <c r="E260" s="295">
        <v>0.0</v>
      </c>
      <c r="F260" s="296">
        <v>0.0</v>
      </c>
      <c r="G260" s="297"/>
      <c r="H260" s="298">
        <v>0.0</v>
      </c>
    </row>
    <row r="261" ht="15.75" customHeight="1">
      <c r="A261" s="291"/>
      <c r="B261" s="292"/>
      <c r="C261" s="293"/>
      <c r="D261" s="294">
        <v>0.0</v>
      </c>
      <c r="E261" s="295">
        <v>0.0</v>
      </c>
      <c r="F261" s="296">
        <v>0.0</v>
      </c>
      <c r="G261" s="297"/>
      <c r="H261" s="298">
        <v>0.0</v>
      </c>
    </row>
    <row r="262" ht="15.75" customHeight="1">
      <c r="A262" s="291"/>
      <c r="B262" s="292"/>
      <c r="C262" s="293"/>
      <c r="D262" s="294">
        <v>0.0</v>
      </c>
      <c r="E262" s="295">
        <v>0.0</v>
      </c>
      <c r="F262" s="296">
        <v>0.0</v>
      </c>
      <c r="G262" s="297"/>
      <c r="H262" s="298">
        <v>0.0</v>
      </c>
    </row>
    <row r="263" ht="15.75" customHeight="1">
      <c r="A263" s="291"/>
      <c r="B263" s="292"/>
      <c r="C263" s="293"/>
      <c r="D263" s="294">
        <v>0.0</v>
      </c>
      <c r="E263" s="295">
        <v>0.0</v>
      </c>
      <c r="F263" s="296">
        <v>0.0</v>
      </c>
      <c r="G263" s="297"/>
      <c r="H263" s="298">
        <v>0.0</v>
      </c>
    </row>
    <row r="264" ht="15.75" customHeight="1">
      <c r="A264" s="291"/>
      <c r="B264" s="292"/>
      <c r="C264" s="293"/>
      <c r="D264" s="294">
        <v>0.0</v>
      </c>
      <c r="E264" s="295">
        <v>0.0</v>
      </c>
      <c r="F264" s="296">
        <v>0.0</v>
      </c>
      <c r="G264" s="297"/>
      <c r="H264" s="298">
        <v>0.0</v>
      </c>
    </row>
    <row r="265" ht="15.75" customHeight="1">
      <c r="A265" s="291"/>
      <c r="B265" s="292"/>
      <c r="C265" s="293"/>
      <c r="D265" s="294">
        <v>0.0</v>
      </c>
      <c r="E265" s="295">
        <v>0.0</v>
      </c>
      <c r="F265" s="296">
        <v>0.0</v>
      </c>
      <c r="G265" s="297"/>
      <c r="H265" s="298">
        <v>0.0</v>
      </c>
    </row>
    <row r="266" ht="15.75" customHeight="1">
      <c r="A266" s="291"/>
      <c r="B266" s="292"/>
      <c r="C266" s="293"/>
      <c r="D266" s="294">
        <v>0.0</v>
      </c>
      <c r="E266" s="295">
        <v>0.0</v>
      </c>
      <c r="F266" s="296">
        <v>0.0</v>
      </c>
      <c r="G266" s="297"/>
      <c r="H266" s="298">
        <v>0.0</v>
      </c>
    </row>
    <row r="267" ht="15.75" customHeight="1">
      <c r="A267" s="291"/>
      <c r="B267" s="292"/>
      <c r="C267" s="293"/>
      <c r="D267" s="294">
        <v>0.0</v>
      </c>
      <c r="E267" s="295">
        <v>0.0</v>
      </c>
      <c r="F267" s="296">
        <v>0.0</v>
      </c>
      <c r="G267" s="297"/>
      <c r="H267" s="298">
        <v>0.0</v>
      </c>
    </row>
    <row r="268" ht="15.75" customHeight="1">
      <c r="A268" s="291"/>
      <c r="B268" s="292"/>
      <c r="C268" s="293"/>
      <c r="D268" s="294">
        <v>0.0</v>
      </c>
      <c r="E268" s="295">
        <v>0.0</v>
      </c>
      <c r="F268" s="296">
        <v>0.0</v>
      </c>
      <c r="G268" s="297"/>
      <c r="H268" s="298">
        <v>0.0</v>
      </c>
    </row>
    <row r="269" ht="15.75" customHeight="1">
      <c r="A269" s="291"/>
      <c r="B269" s="292"/>
      <c r="C269" s="293"/>
      <c r="D269" s="294">
        <v>0.0</v>
      </c>
      <c r="E269" s="295">
        <v>0.0</v>
      </c>
      <c r="F269" s="296">
        <v>0.0</v>
      </c>
      <c r="G269" s="297"/>
      <c r="H269" s="298">
        <v>0.0</v>
      </c>
    </row>
    <row r="270" ht="15.75" customHeight="1">
      <c r="A270" s="291"/>
      <c r="B270" s="292"/>
      <c r="C270" s="293"/>
      <c r="D270" s="294">
        <v>0.0</v>
      </c>
      <c r="E270" s="295">
        <v>0.0</v>
      </c>
      <c r="F270" s="296">
        <v>0.0</v>
      </c>
      <c r="G270" s="297"/>
      <c r="H270" s="298">
        <v>0.0</v>
      </c>
    </row>
    <row r="271" ht="15.75" customHeight="1">
      <c r="A271" s="291"/>
      <c r="B271" s="292"/>
      <c r="C271" s="293"/>
      <c r="D271" s="294">
        <v>0.0</v>
      </c>
      <c r="E271" s="295">
        <v>0.0</v>
      </c>
      <c r="F271" s="296">
        <v>0.0</v>
      </c>
      <c r="G271" s="297"/>
      <c r="H271" s="298">
        <v>0.0</v>
      </c>
    </row>
    <row r="272" ht="15.75" customHeight="1">
      <c r="A272" s="291"/>
      <c r="B272" s="292"/>
      <c r="C272" s="293"/>
      <c r="D272" s="294">
        <v>0.0</v>
      </c>
      <c r="E272" s="295">
        <v>0.0</v>
      </c>
      <c r="F272" s="296">
        <v>0.0</v>
      </c>
      <c r="G272" s="297"/>
      <c r="H272" s="298">
        <v>0.0</v>
      </c>
    </row>
    <row r="273" ht="15.75" customHeight="1">
      <c r="A273" s="291"/>
      <c r="B273" s="292"/>
      <c r="C273" s="293"/>
      <c r="D273" s="294">
        <v>0.0</v>
      </c>
      <c r="E273" s="295">
        <v>0.0</v>
      </c>
      <c r="F273" s="296">
        <v>0.0</v>
      </c>
      <c r="G273" s="297"/>
      <c r="H273" s="298">
        <v>0.0</v>
      </c>
    </row>
    <row r="274" ht="15.75" customHeight="1">
      <c r="A274" s="291"/>
      <c r="B274" s="292"/>
      <c r="C274" s="293"/>
      <c r="D274" s="294">
        <v>0.0</v>
      </c>
      <c r="E274" s="295">
        <v>0.0</v>
      </c>
      <c r="F274" s="296">
        <v>0.0</v>
      </c>
      <c r="G274" s="297"/>
      <c r="H274" s="298">
        <v>0.0</v>
      </c>
    </row>
    <row r="275" ht="15.75" customHeight="1">
      <c r="A275" s="291"/>
      <c r="B275" s="292"/>
      <c r="C275" s="293"/>
      <c r="D275" s="294">
        <v>0.0</v>
      </c>
      <c r="E275" s="295">
        <v>0.0</v>
      </c>
      <c r="F275" s="296">
        <v>0.0</v>
      </c>
      <c r="G275" s="297"/>
      <c r="H275" s="298">
        <v>0.0</v>
      </c>
    </row>
    <row r="276" ht="15.75" customHeight="1">
      <c r="A276" s="291"/>
      <c r="B276" s="292"/>
      <c r="C276" s="293"/>
      <c r="D276" s="294">
        <v>0.0</v>
      </c>
      <c r="E276" s="295">
        <v>0.0</v>
      </c>
      <c r="F276" s="296">
        <v>0.0</v>
      </c>
      <c r="G276" s="297"/>
      <c r="H276" s="298">
        <v>0.0</v>
      </c>
    </row>
    <row r="277" ht="15.75" customHeight="1">
      <c r="A277" s="291"/>
      <c r="B277" s="292"/>
      <c r="C277" s="293"/>
      <c r="D277" s="294">
        <v>0.0</v>
      </c>
      <c r="E277" s="295">
        <v>0.0</v>
      </c>
      <c r="F277" s="296">
        <v>0.0</v>
      </c>
      <c r="G277" s="297"/>
      <c r="H277" s="298">
        <v>0.0</v>
      </c>
    </row>
    <row r="278" ht="15.75" customHeight="1">
      <c r="A278" s="291"/>
      <c r="B278" s="292"/>
      <c r="C278" s="293"/>
      <c r="D278" s="294">
        <v>0.0</v>
      </c>
      <c r="E278" s="295">
        <v>0.0</v>
      </c>
      <c r="F278" s="296">
        <v>0.0</v>
      </c>
      <c r="G278" s="297"/>
      <c r="H278" s="298">
        <v>0.0</v>
      </c>
    </row>
    <row r="279" ht="15.75" customHeight="1">
      <c r="A279" s="291"/>
      <c r="B279" s="292"/>
      <c r="C279" s="293"/>
      <c r="D279" s="294">
        <v>0.0</v>
      </c>
      <c r="E279" s="295">
        <v>0.0</v>
      </c>
      <c r="F279" s="296">
        <v>0.0</v>
      </c>
      <c r="G279" s="297"/>
      <c r="H279" s="298">
        <v>0.0</v>
      </c>
    </row>
    <row r="280" ht="15.75" customHeight="1">
      <c r="A280" s="291"/>
      <c r="B280" s="292"/>
      <c r="C280" s="293"/>
      <c r="D280" s="294">
        <v>0.0</v>
      </c>
      <c r="E280" s="295">
        <v>0.0</v>
      </c>
      <c r="F280" s="296">
        <v>0.0</v>
      </c>
      <c r="G280" s="297"/>
      <c r="H280" s="298">
        <v>0.0</v>
      </c>
    </row>
    <row r="281" ht="15.75" customHeight="1">
      <c r="A281" s="291"/>
      <c r="B281" s="292"/>
      <c r="C281" s="293"/>
      <c r="D281" s="294">
        <v>0.0</v>
      </c>
      <c r="E281" s="295">
        <v>0.0</v>
      </c>
      <c r="F281" s="296">
        <v>0.0</v>
      </c>
      <c r="G281" s="297"/>
      <c r="H281" s="298">
        <v>0.0</v>
      </c>
    </row>
    <row r="282" ht="15.75" customHeight="1">
      <c r="A282" s="291"/>
      <c r="B282" s="292"/>
      <c r="C282" s="293"/>
      <c r="D282" s="294">
        <v>0.0</v>
      </c>
      <c r="E282" s="295">
        <v>0.0</v>
      </c>
      <c r="F282" s="296">
        <v>0.0</v>
      </c>
      <c r="G282" s="297"/>
      <c r="H282" s="298">
        <v>0.0</v>
      </c>
    </row>
    <row r="283" ht="15.75" customHeight="1">
      <c r="A283" s="291"/>
      <c r="B283" s="292"/>
      <c r="C283" s="293"/>
      <c r="D283" s="294">
        <v>0.0</v>
      </c>
      <c r="E283" s="295">
        <v>0.0</v>
      </c>
      <c r="F283" s="296">
        <v>0.0</v>
      </c>
      <c r="G283" s="297"/>
      <c r="H283" s="298">
        <v>0.0</v>
      </c>
    </row>
    <row r="284" ht="15.75" customHeight="1">
      <c r="A284" s="291"/>
      <c r="B284" s="292"/>
      <c r="C284" s="293"/>
      <c r="D284" s="294">
        <v>0.0</v>
      </c>
      <c r="E284" s="295">
        <v>0.0</v>
      </c>
      <c r="F284" s="296">
        <v>0.0</v>
      </c>
      <c r="G284" s="297"/>
      <c r="H284" s="298">
        <v>0.0</v>
      </c>
    </row>
    <row r="285" ht="15.75" customHeight="1">
      <c r="A285" s="291"/>
      <c r="B285" s="292"/>
      <c r="C285" s="293"/>
      <c r="D285" s="294">
        <v>0.0</v>
      </c>
      <c r="E285" s="295">
        <v>0.0</v>
      </c>
      <c r="F285" s="296">
        <v>0.0</v>
      </c>
      <c r="G285" s="297"/>
      <c r="H285" s="298">
        <v>0.0</v>
      </c>
    </row>
    <row r="286" ht="15.75" customHeight="1">
      <c r="A286" s="291"/>
      <c r="B286" s="292"/>
      <c r="C286" s="293"/>
      <c r="D286" s="294">
        <v>0.0</v>
      </c>
      <c r="E286" s="295">
        <v>0.0</v>
      </c>
      <c r="F286" s="296">
        <v>0.0</v>
      </c>
      <c r="G286" s="297"/>
      <c r="H286" s="298">
        <v>0.0</v>
      </c>
    </row>
    <row r="287" ht="15.75" customHeight="1">
      <c r="A287" s="291"/>
      <c r="B287" s="292"/>
      <c r="C287" s="293"/>
      <c r="D287" s="294">
        <v>0.0</v>
      </c>
      <c r="E287" s="295">
        <v>0.0</v>
      </c>
      <c r="F287" s="296">
        <v>0.0</v>
      </c>
      <c r="G287" s="297"/>
      <c r="H287" s="298">
        <v>0.0</v>
      </c>
    </row>
    <row r="288" ht="15.75" customHeight="1">
      <c r="A288" s="291"/>
      <c r="B288" s="292"/>
      <c r="C288" s="293"/>
      <c r="D288" s="294">
        <v>0.0</v>
      </c>
      <c r="E288" s="295">
        <v>0.0</v>
      </c>
      <c r="F288" s="296">
        <v>0.0</v>
      </c>
      <c r="G288" s="297"/>
      <c r="H288" s="298">
        <v>0.0</v>
      </c>
    </row>
    <row r="289" ht="15.75" customHeight="1">
      <c r="A289" s="291"/>
      <c r="B289" s="292"/>
      <c r="C289" s="293"/>
      <c r="D289" s="294">
        <v>0.0</v>
      </c>
      <c r="E289" s="295">
        <v>0.0</v>
      </c>
      <c r="F289" s="296">
        <v>0.0</v>
      </c>
      <c r="G289" s="297"/>
      <c r="H289" s="298">
        <v>0.0</v>
      </c>
    </row>
    <row r="290" ht="15.75" customHeight="1">
      <c r="A290" s="291"/>
      <c r="B290" s="292"/>
      <c r="C290" s="293"/>
      <c r="D290" s="294">
        <v>0.0</v>
      </c>
      <c r="E290" s="295">
        <v>0.0</v>
      </c>
      <c r="F290" s="296">
        <v>0.0</v>
      </c>
      <c r="G290" s="297"/>
      <c r="H290" s="298">
        <v>0.0</v>
      </c>
    </row>
    <row r="291" ht="15.75" customHeight="1">
      <c r="A291" s="291"/>
      <c r="B291" s="292"/>
      <c r="C291" s="293"/>
      <c r="D291" s="294">
        <v>0.0</v>
      </c>
      <c r="E291" s="295">
        <v>0.0</v>
      </c>
      <c r="F291" s="296">
        <v>0.0</v>
      </c>
      <c r="G291" s="297"/>
      <c r="H291" s="298">
        <v>0.0</v>
      </c>
    </row>
    <row r="292" ht="15.75" customHeight="1">
      <c r="A292" s="291"/>
      <c r="B292" s="292"/>
      <c r="C292" s="293"/>
      <c r="D292" s="294">
        <v>0.0</v>
      </c>
      <c r="E292" s="295">
        <v>0.0</v>
      </c>
      <c r="F292" s="296">
        <v>0.0</v>
      </c>
      <c r="G292" s="297"/>
      <c r="H292" s="298">
        <v>0.0</v>
      </c>
    </row>
    <row r="293" ht="15.75" customHeight="1">
      <c r="A293" s="291"/>
      <c r="B293" s="292"/>
      <c r="C293" s="293"/>
      <c r="D293" s="294">
        <v>0.0</v>
      </c>
      <c r="E293" s="295">
        <v>0.0</v>
      </c>
      <c r="F293" s="296">
        <v>0.0</v>
      </c>
      <c r="G293" s="297"/>
      <c r="H293" s="298">
        <v>0.0</v>
      </c>
    </row>
    <row r="294" ht="15.75" customHeight="1">
      <c r="A294" s="291"/>
      <c r="B294" s="292"/>
      <c r="C294" s="293"/>
      <c r="D294" s="294">
        <v>0.0</v>
      </c>
      <c r="E294" s="295">
        <v>0.0</v>
      </c>
      <c r="F294" s="296">
        <v>0.0</v>
      </c>
      <c r="G294" s="297"/>
      <c r="H294" s="298">
        <v>0.0</v>
      </c>
    </row>
    <row r="295" ht="15.75" customHeight="1">
      <c r="A295" s="291"/>
      <c r="B295" s="292"/>
      <c r="C295" s="293"/>
      <c r="D295" s="294">
        <v>0.0</v>
      </c>
      <c r="E295" s="295">
        <v>0.0</v>
      </c>
      <c r="F295" s="296">
        <v>0.0</v>
      </c>
      <c r="G295" s="297"/>
      <c r="H295" s="298">
        <v>0.0</v>
      </c>
    </row>
    <row r="296" ht="15.75" customHeight="1">
      <c r="A296" s="291"/>
      <c r="B296" s="292"/>
      <c r="C296" s="293"/>
      <c r="D296" s="294">
        <v>0.0</v>
      </c>
      <c r="E296" s="295">
        <v>0.0</v>
      </c>
      <c r="F296" s="296">
        <v>0.0</v>
      </c>
      <c r="G296" s="297"/>
      <c r="H296" s="298">
        <v>0.0</v>
      </c>
    </row>
    <row r="297" ht="15.75" customHeight="1">
      <c r="A297" s="291"/>
      <c r="B297" s="292"/>
      <c r="C297" s="293"/>
      <c r="D297" s="294">
        <v>0.0</v>
      </c>
      <c r="E297" s="295">
        <v>0.0</v>
      </c>
      <c r="F297" s="296">
        <v>0.0</v>
      </c>
      <c r="G297" s="297"/>
      <c r="H297" s="298">
        <v>0.0</v>
      </c>
    </row>
    <row r="298" ht="15.75" customHeight="1">
      <c r="A298" s="291"/>
      <c r="B298" s="292"/>
      <c r="C298" s="293"/>
      <c r="D298" s="294">
        <v>0.0</v>
      </c>
      <c r="E298" s="295">
        <v>0.0</v>
      </c>
      <c r="F298" s="296">
        <v>0.0</v>
      </c>
      <c r="G298" s="297"/>
      <c r="H298" s="298">
        <v>0.0</v>
      </c>
    </row>
    <row r="299" ht="15.75" customHeight="1">
      <c r="A299" s="291"/>
      <c r="B299" s="292"/>
      <c r="C299" s="293"/>
      <c r="D299" s="294">
        <v>0.0</v>
      </c>
      <c r="E299" s="295">
        <v>0.0</v>
      </c>
      <c r="F299" s="296">
        <v>0.0</v>
      </c>
      <c r="G299" s="297"/>
      <c r="H299" s="298">
        <v>0.0</v>
      </c>
    </row>
    <row r="300" ht="15.75" customHeight="1">
      <c r="A300" s="291"/>
      <c r="B300" s="292"/>
      <c r="C300" s="293"/>
      <c r="D300" s="294">
        <v>0.0</v>
      </c>
      <c r="E300" s="295">
        <v>0.0</v>
      </c>
      <c r="F300" s="296">
        <v>0.0</v>
      </c>
      <c r="G300" s="297"/>
      <c r="H300" s="298">
        <v>0.0</v>
      </c>
    </row>
    <row r="301" ht="15.75" customHeight="1">
      <c r="A301" s="291"/>
      <c r="B301" s="292"/>
      <c r="C301" s="293"/>
      <c r="D301" s="294">
        <v>0.0</v>
      </c>
      <c r="E301" s="295">
        <v>0.0</v>
      </c>
      <c r="F301" s="296">
        <v>0.0</v>
      </c>
      <c r="G301" s="297"/>
      <c r="H301" s="298">
        <v>0.0</v>
      </c>
    </row>
    <row r="302" ht="15.75" customHeight="1">
      <c r="A302" s="291"/>
      <c r="B302" s="292"/>
      <c r="C302" s="293"/>
      <c r="D302" s="294">
        <v>0.0</v>
      </c>
      <c r="E302" s="295">
        <v>0.0</v>
      </c>
      <c r="F302" s="296">
        <v>0.0</v>
      </c>
      <c r="G302" s="297"/>
      <c r="H302" s="298">
        <v>0.0</v>
      </c>
    </row>
    <row r="303" ht="15.75" customHeight="1">
      <c r="A303" s="291"/>
      <c r="B303" s="292"/>
      <c r="C303" s="293"/>
      <c r="D303" s="294">
        <v>0.0</v>
      </c>
      <c r="E303" s="295">
        <v>0.0</v>
      </c>
      <c r="F303" s="296">
        <v>0.0</v>
      </c>
      <c r="G303" s="297"/>
      <c r="H303" s="298">
        <v>0.0</v>
      </c>
    </row>
    <row r="304" ht="15.75" customHeight="1">
      <c r="A304" s="291"/>
      <c r="B304" s="292"/>
      <c r="C304" s="293"/>
      <c r="D304" s="294">
        <v>0.0</v>
      </c>
      <c r="E304" s="295">
        <v>0.0</v>
      </c>
      <c r="F304" s="296">
        <v>0.0</v>
      </c>
      <c r="G304" s="297"/>
      <c r="H304" s="298">
        <v>0.0</v>
      </c>
    </row>
    <row r="305" ht="15.75" customHeight="1">
      <c r="A305" s="291"/>
      <c r="B305" s="292"/>
      <c r="C305" s="325"/>
      <c r="D305" s="294">
        <v>0.0</v>
      </c>
      <c r="E305" s="295">
        <v>0.0</v>
      </c>
      <c r="F305" s="296">
        <v>0.0</v>
      </c>
      <c r="G305" s="297"/>
      <c r="H305" s="298">
        <v>0.0</v>
      </c>
    </row>
    <row r="306" ht="15.75" customHeight="1">
      <c r="A306" s="291"/>
      <c r="B306" s="292"/>
      <c r="C306" s="325"/>
      <c r="D306" s="294">
        <v>0.0</v>
      </c>
      <c r="E306" s="295">
        <v>0.0</v>
      </c>
      <c r="F306" s="296">
        <v>0.0</v>
      </c>
      <c r="G306" s="297"/>
      <c r="H306" s="298">
        <v>0.0</v>
      </c>
    </row>
    <row r="307" ht="15.75" customHeight="1">
      <c r="A307" s="291"/>
      <c r="B307" s="292"/>
      <c r="C307" s="293"/>
      <c r="D307" s="294">
        <v>0.0</v>
      </c>
      <c r="E307" s="295">
        <v>0.0</v>
      </c>
      <c r="F307" s="296">
        <v>0.0</v>
      </c>
      <c r="G307" s="297"/>
      <c r="H307" s="298">
        <v>0.0</v>
      </c>
    </row>
    <row r="308" ht="15.75" customHeight="1">
      <c r="A308" s="291"/>
      <c r="B308" s="292"/>
      <c r="C308" s="293"/>
      <c r="D308" s="294">
        <v>0.0</v>
      </c>
      <c r="E308" s="295">
        <v>0.0</v>
      </c>
      <c r="F308" s="296">
        <v>0.0</v>
      </c>
      <c r="G308" s="297"/>
      <c r="H308" s="298">
        <v>0.0</v>
      </c>
    </row>
    <row r="309" ht="15.75" customHeight="1">
      <c r="A309" s="291"/>
      <c r="B309" s="292"/>
      <c r="C309" s="293"/>
      <c r="D309" s="294">
        <v>0.0</v>
      </c>
      <c r="E309" s="295">
        <v>0.0</v>
      </c>
      <c r="F309" s="296">
        <v>0.0</v>
      </c>
      <c r="G309" s="297"/>
      <c r="H309" s="298">
        <v>0.0</v>
      </c>
    </row>
    <row r="310" ht="15.75" customHeight="1">
      <c r="A310" s="291"/>
      <c r="B310" s="292"/>
      <c r="C310" s="293"/>
      <c r="D310" s="294">
        <v>0.0</v>
      </c>
      <c r="E310" s="295">
        <v>0.0</v>
      </c>
      <c r="F310" s="296">
        <v>0.0</v>
      </c>
      <c r="G310" s="297"/>
      <c r="H310" s="298">
        <v>0.0</v>
      </c>
    </row>
    <row r="311" ht="15.75" customHeight="1">
      <c r="A311" s="291"/>
      <c r="B311" s="292"/>
      <c r="C311" s="293"/>
      <c r="D311" s="294">
        <v>0.0</v>
      </c>
      <c r="E311" s="295">
        <v>0.0</v>
      </c>
      <c r="F311" s="296">
        <v>0.0</v>
      </c>
      <c r="G311" s="297"/>
      <c r="H311" s="298">
        <v>0.0</v>
      </c>
    </row>
    <row r="312" ht="15.75" customHeight="1">
      <c r="A312" s="291"/>
      <c r="B312" s="292"/>
      <c r="C312" s="293"/>
      <c r="D312" s="294">
        <v>0.0</v>
      </c>
      <c r="E312" s="295">
        <v>0.0</v>
      </c>
      <c r="F312" s="296">
        <v>0.0</v>
      </c>
      <c r="G312" s="297"/>
      <c r="H312" s="298">
        <v>0.0</v>
      </c>
    </row>
    <row r="313" ht="15.75" customHeight="1">
      <c r="A313" s="291"/>
      <c r="B313" s="292"/>
      <c r="C313" s="293"/>
      <c r="D313" s="294">
        <v>0.0</v>
      </c>
      <c r="E313" s="295">
        <v>0.0</v>
      </c>
      <c r="F313" s="296">
        <v>0.0</v>
      </c>
      <c r="G313" s="297"/>
      <c r="H313" s="298">
        <v>0.0</v>
      </c>
    </row>
    <row r="314" ht="15.75" customHeight="1">
      <c r="A314" s="291"/>
      <c r="B314" s="292"/>
      <c r="C314" s="293"/>
      <c r="D314" s="294">
        <v>0.0</v>
      </c>
      <c r="E314" s="295">
        <v>0.0</v>
      </c>
      <c r="F314" s="296">
        <v>0.0</v>
      </c>
      <c r="G314" s="297"/>
      <c r="H314" s="298">
        <v>0.0</v>
      </c>
    </row>
    <row r="315" ht="15.75" customHeight="1">
      <c r="A315" s="291"/>
      <c r="B315" s="292"/>
      <c r="C315" s="293"/>
      <c r="D315" s="294">
        <v>0.0</v>
      </c>
      <c r="E315" s="295">
        <v>0.0</v>
      </c>
      <c r="F315" s="296">
        <v>0.0</v>
      </c>
      <c r="G315" s="297"/>
      <c r="H315" s="298">
        <v>0.0</v>
      </c>
    </row>
    <row r="316" ht="15.75" customHeight="1">
      <c r="A316" s="291"/>
      <c r="B316" s="292"/>
      <c r="C316" s="293"/>
      <c r="D316" s="294">
        <v>0.0</v>
      </c>
      <c r="E316" s="295">
        <v>0.0</v>
      </c>
      <c r="F316" s="296">
        <v>0.0</v>
      </c>
      <c r="G316" s="297"/>
      <c r="H316" s="298">
        <v>0.0</v>
      </c>
    </row>
    <row r="317" ht="15.75" customHeight="1">
      <c r="A317" s="291"/>
      <c r="B317" s="292"/>
      <c r="C317" s="293"/>
      <c r="D317" s="294">
        <v>0.0</v>
      </c>
      <c r="E317" s="295">
        <v>0.0</v>
      </c>
      <c r="F317" s="296">
        <v>0.0</v>
      </c>
      <c r="G317" s="297"/>
      <c r="H317" s="298">
        <v>0.0</v>
      </c>
    </row>
    <row r="318" ht="15.75" customHeight="1">
      <c r="A318" s="291"/>
      <c r="B318" s="292"/>
      <c r="C318" s="293"/>
      <c r="D318" s="294">
        <v>0.0</v>
      </c>
      <c r="E318" s="295">
        <v>0.0</v>
      </c>
      <c r="F318" s="296">
        <v>0.0</v>
      </c>
      <c r="G318" s="297"/>
      <c r="H318" s="298">
        <v>0.0</v>
      </c>
    </row>
    <row r="319" ht="15.75" customHeight="1">
      <c r="A319" s="291"/>
      <c r="B319" s="292"/>
      <c r="C319" s="293"/>
      <c r="D319" s="294">
        <v>0.0</v>
      </c>
      <c r="E319" s="295">
        <v>0.0</v>
      </c>
      <c r="F319" s="296">
        <v>0.0</v>
      </c>
      <c r="G319" s="297"/>
      <c r="H319" s="298">
        <v>0.0</v>
      </c>
    </row>
    <row r="320" ht="15.75" customHeight="1">
      <c r="A320" s="291"/>
      <c r="B320" s="292"/>
      <c r="C320" s="293"/>
      <c r="D320" s="294">
        <v>0.0</v>
      </c>
      <c r="E320" s="295">
        <v>0.0</v>
      </c>
      <c r="F320" s="296">
        <v>0.0</v>
      </c>
      <c r="G320" s="297"/>
      <c r="H320" s="298">
        <v>0.0</v>
      </c>
    </row>
    <row r="321" ht="15.75" customHeight="1">
      <c r="A321" s="291"/>
      <c r="B321" s="292"/>
      <c r="C321" s="293"/>
      <c r="D321" s="294">
        <v>0.0</v>
      </c>
      <c r="E321" s="295">
        <v>0.0</v>
      </c>
      <c r="F321" s="296">
        <v>0.0</v>
      </c>
      <c r="G321" s="297"/>
      <c r="H321" s="298">
        <v>0.0</v>
      </c>
    </row>
    <row r="322" ht="15.75" customHeight="1">
      <c r="A322" s="291"/>
      <c r="B322" s="292"/>
      <c r="C322" s="293"/>
      <c r="D322" s="294">
        <v>0.0</v>
      </c>
      <c r="E322" s="295">
        <v>0.0</v>
      </c>
      <c r="F322" s="296">
        <v>0.0</v>
      </c>
      <c r="G322" s="297"/>
      <c r="H322" s="298">
        <v>0.0</v>
      </c>
    </row>
    <row r="323" ht="15.75" customHeight="1">
      <c r="A323" s="291"/>
      <c r="B323" s="292"/>
      <c r="C323" s="293"/>
      <c r="D323" s="294">
        <v>0.0</v>
      </c>
      <c r="E323" s="295">
        <v>0.0</v>
      </c>
      <c r="F323" s="296">
        <v>0.0</v>
      </c>
      <c r="G323" s="297"/>
      <c r="H323" s="298">
        <v>0.0</v>
      </c>
    </row>
    <row r="324" ht="15.75" customHeight="1">
      <c r="A324" s="291"/>
      <c r="B324" s="292"/>
      <c r="C324" s="293"/>
      <c r="D324" s="294">
        <v>0.0</v>
      </c>
      <c r="E324" s="295">
        <v>0.0</v>
      </c>
      <c r="F324" s="296">
        <v>0.0</v>
      </c>
      <c r="G324" s="297"/>
      <c r="H324" s="298">
        <v>0.0</v>
      </c>
    </row>
    <row r="325" ht="15.75" customHeight="1">
      <c r="A325" s="291"/>
      <c r="B325" s="292"/>
      <c r="C325" s="293"/>
      <c r="D325" s="294">
        <v>0.0</v>
      </c>
      <c r="E325" s="295">
        <v>0.0</v>
      </c>
      <c r="F325" s="296">
        <v>0.0</v>
      </c>
      <c r="G325" s="297"/>
      <c r="H325" s="298">
        <v>0.0</v>
      </c>
    </row>
    <row r="326" ht="15.75" customHeight="1">
      <c r="A326" s="291"/>
      <c r="B326" s="292"/>
      <c r="C326" s="293"/>
      <c r="D326" s="294">
        <v>0.0</v>
      </c>
      <c r="E326" s="295">
        <v>0.0</v>
      </c>
      <c r="F326" s="296">
        <v>0.0</v>
      </c>
      <c r="G326" s="297"/>
      <c r="H326" s="298">
        <v>0.0</v>
      </c>
    </row>
    <row r="327" ht="15.75" customHeight="1">
      <c r="A327" s="291"/>
      <c r="B327" s="292"/>
      <c r="C327" s="293"/>
      <c r="D327" s="294">
        <v>0.0</v>
      </c>
      <c r="E327" s="295">
        <v>0.0</v>
      </c>
      <c r="F327" s="296">
        <v>0.0</v>
      </c>
      <c r="G327" s="297"/>
      <c r="H327" s="298">
        <v>0.0</v>
      </c>
    </row>
    <row r="328" ht="15.75" customHeight="1">
      <c r="A328" s="291"/>
      <c r="B328" s="292"/>
      <c r="C328" s="325"/>
      <c r="D328" s="294">
        <v>0.0</v>
      </c>
      <c r="E328" s="295">
        <v>0.0</v>
      </c>
      <c r="F328" s="296">
        <v>0.0</v>
      </c>
      <c r="G328" s="297"/>
      <c r="H328" s="298">
        <v>0.0</v>
      </c>
    </row>
    <row r="329" ht="15.75" customHeight="1">
      <c r="A329" s="291"/>
      <c r="B329" s="292"/>
      <c r="C329" s="325"/>
      <c r="D329" s="294">
        <v>0.0</v>
      </c>
      <c r="E329" s="295">
        <v>0.0</v>
      </c>
      <c r="F329" s="296">
        <v>0.0</v>
      </c>
      <c r="G329" s="297"/>
      <c r="H329" s="298">
        <v>0.0</v>
      </c>
    </row>
    <row r="330" ht="15.75" customHeight="1">
      <c r="A330" s="291"/>
      <c r="B330" s="292"/>
      <c r="C330" s="325"/>
      <c r="D330" s="294">
        <v>0.0</v>
      </c>
      <c r="E330" s="295">
        <v>0.0</v>
      </c>
      <c r="F330" s="296">
        <v>0.0</v>
      </c>
      <c r="G330" s="297"/>
      <c r="H330" s="298">
        <v>0.0</v>
      </c>
    </row>
    <row r="331" ht="15.75" customHeight="1">
      <c r="A331" s="291"/>
      <c r="B331" s="292"/>
      <c r="C331" s="325"/>
      <c r="D331" s="294">
        <v>0.0</v>
      </c>
      <c r="E331" s="295">
        <v>0.0</v>
      </c>
      <c r="F331" s="296">
        <v>0.0</v>
      </c>
      <c r="G331" s="297"/>
      <c r="H331" s="298">
        <v>0.0</v>
      </c>
    </row>
    <row r="332" ht="15.75" customHeight="1">
      <c r="A332" s="291"/>
      <c r="B332" s="292"/>
      <c r="C332" s="325"/>
      <c r="D332" s="294">
        <v>0.0</v>
      </c>
      <c r="E332" s="295">
        <v>0.0</v>
      </c>
      <c r="F332" s="296">
        <v>0.0</v>
      </c>
      <c r="G332" s="297"/>
      <c r="H332" s="298">
        <v>0.0</v>
      </c>
    </row>
    <row r="333" ht="15.75" customHeight="1">
      <c r="A333" s="291"/>
      <c r="B333" s="292"/>
      <c r="C333" s="325"/>
      <c r="D333" s="294">
        <v>0.0</v>
      </c>
      <c r="E333" s="295">
        <v>0.0</v>
      </c>
      <c r="F333" s="296">
        <v>0.0</v>
      </c>
      <c r="G333" s="297"/>
      <c r="H333" s="298">
        <v>0.0</v>
      </c>
    </row>
    <row r="334" ht="15.75" customHeight="1">
      <c r="A334" s="291"/>
      <c r="B334" s="292"/>
      <c r="C334" s="325"/>
      <c r="D334" s="294">
        <v>0.0</v>
      </c>
      <c r="E334" s="295">
        <v>0.0</v>
      </c>
      <c r="F334" s="296">
        <v>0.0</v>
      </c>
      <c r="G334" s="297"/>
      <c r="H334" s="298">
        <v>0.0</v>
      </c>
    </row>
    <row r="335" ht="15.75" customHeight="1">
      <c r="A335" s="291"/>
      <c r="B335" s="292"/>
      <c r="C335" s="325"/>
      <c r="D335" s="294">
        <v>0.0</v>
      </c>
      <c r="E335" s="295">
        <v>0.0</v>
      </c>
      <c r="F335" s="296">
        <v>0.0</v>
      </c>
      <c r="G335" s="297"/>
      <c r="H335" s="298">
        <v>0.0</v>
      </c>
    </row>
    <row r="336" ht="15.75" customHeight="1">
      <c r="A336" s="291"/>
      <c r="B336" s="292"/>
      <c r="C336" s="325"/>
      <c r="D336" s="294">
        <v>0.0</v>
      </c>
      <c r="E336" s="295">
        <v>0.0</v>
      </c>
      <c r="F336" s="296">
        <v>0.0</v>
      </c>
      <c r="G336" s="297"/>
      <c r="H336" s="298">
        <v>0.0</v>
      </c>
    </row>
    <row r="337" ht="15.75" customHeight="1">
      <c r="A337" s="291"/>
      <c r="B337" s="292"/>
      <c r="C337" s="325"/>
      <c r="D337" s="294">
        <v>0.0</v>
      </c>
      <c r="E337" s="295">
        <v>0.0</v>
      </c>
      <c r="F337" s="296">
        <v>0.0</v>
      </c>
      <c r="G337" s="297"/>
      <c r="H337" s="298">
        <v>0.0</v>
      </c>
    </row>
    <row r="338" ht="15.75" customHeight="1">
      <c r="A338" s="291"/>
      <c r="B338" s="292"/>
      <c r="C338" s="325"/>
      <c r="D338" s="294">
        <v>0.0</v>
      </c>
      <c r="E338" s="295">
        <v>0.0</v>
      </c>
      <c r="F338" s="296">
        <v>0.0</v>
      </c>
      <c r="G338" s="297"/>
      <c r="H338" s="298">
        <v>0.0</v>
      </c>
    </row>
    <row r="339" ht="15.75" customHeight="1">
      <c r="A339" s="291"/>
      <c r="B339" s="292"/>
      <c r="C339" s="325"/>
      <c r="D339" s="294">
        <v>0.0</v>
      </c>
      <c r="E339" s="295">
        <v>0.0</v>
      </c>
      <c r="F339" s="296">
        <v>0.0</v>
      </c>
      <c r="G339" s="297"/>
      <c r="H339" s="298">
        <v>0.0</v>
      </c>
    </row>
    <row r="340" ht="15.75" customHeight="1">
      <c r="A340" s="291"/>
      <c r="B340" s="292"/>
      <c r="C340" s="325"/>
      <c r="D340" s="294">
        <v>0.0</v>
      </c>
      <c r="E340" s="295">
        <v>0.0</v>
      </c>
      <c r="F340" s="296">
        <v>0.0</v>
      </c>
      <c r="G340" s="297"/>
      <c r="H340" s="298">
        <v>0.0</v>
      </c>
    </row>
    <row r="341" ht="15.75" customHeight="1">
      <c r="A341" s="291"/>
      <c r="B341" s="292"/>
      <c r="C341" s="325"/>
      <c r="D341" s="294">
        <v>0.0</v>
      </c>
      <c r="E341" s="295">
        <v>0.0</v>
      </c>
      <c r="F341" s="296">
        <v>0.0</v>
      </c>
      <c r="G341" s="297"/>
      <c r="H341" s="298">
        <v>0.0</v>
      </c>
    </row>
    <row r="342" ht="15.75" customHeight="1">
      <c r="A342" s="291"/>
      <c r="B342" s="292"/>
      <c r="C342" s="325"/>
      <c r="D342" s="294">
        <v>0.0</v>
      </c>
      <c r="E342" s="295">
        <v>0.0</v>
      </c>
      <c r="F342" s="296">
        <v>0.0</v>
      </c>
      <c r="G342" s="297"/>
      <c r="H342" s="298">
        <v>0.0</v>
      </c>
    </row>
    <row r="343" ht="15.75" customHeight="1">
      <c r="A343" s="291"/>
      <c r="B343" s="292"/>
      <c r="C343" s="325"/>
      <c r="D343" s="294">
        <v>0.0</v>
      </c>
      <c r="E343" s="295">
        <v>0.0</v>
      </c>
      <c r="F343" s="296">
        <v>0.0</v>
      </c>
      <c r="G343" s="297"/>
      <c r="H343" s="298">
        <v>0.0</v>
      </c>
    </row>
    <row r="344" ht="15.75" customHeight="1">
      <c r="A344" s="291"/>
      <c r="B344" s="292"/>
      <c r="C344" s="325"/>
      <c r="D344" s="294">
        <v>0.0</v>
      </c>
      <c r="E344" s="295">
        <v>0.0</v>
      </c>
      <c r="F344" s="296">
        <v>0.0</v>
      </c>
      <c r="G344" s="297"/>
      <c r="H344" s="298">
        <v>0.0</v>
      </c>
    </row>
    <row r="345" ht="15.75" customHeight="1">
      <c r="A345" s="291"/>
      <c r="B345" s="292"/>
      <c r="C345" s="325"/>
      <c r="D345" s="294">
        <v>0.0</v>
      </c>
      <c r="E345" s="295">
        <v>0.0</v>
      </c>
      <c r="F345" s="296">
        <v>0.0</v>
      </c>
      <c r="G345" s="297"/>
      <c r="H345" s="298">
        <v>0.0</v>
      </c>
    </row>
    <row r="346" ht="15.75" customHeight="1">
      <c r="A346" s="291"/>
      <c r="B346" s="292"/>
      <c r="C346" s="325"/>
      <c r="D346" s="294">
        <v>0.0</v>
      </c>
      <c r="E346" s="295">
        <v>0.0</v>
      </c>
      <c r="F346" s="296">
        <v>0.0</v>
      </c>
      <c r="G346" s="297"/>
      <c r="H346" s="298">
        <v>0.0</v>
      </c>
    </row>
    <row r="347" ht="15.75" customHeight="1">
      <c r="A347" s="291"/>
      <c r="B347" s="292"/>
      <c r="C347" s="325"/>
      <c r="D347" s="294">
        <v>0.0</v>
      </c>
      <c r="E347" s="295">
        <v>0.0</v>
      </c>
      <c r="F347" s="296">
        <v>0.0</v>
      </c>
      <c r="G347" s="297"/>
      <c r="H347" s="298">
        <v>0.0</v>
      </c>
    </row>
    <row r="348" ht="15.75" customHeight="1">
      <c r="A348" s="291"/>
      <c r="B348" s="292"/>
      <c r="C348" s="325"/>
      <c r="D348" s="294">
        <v>0.0</v>
      </c>
      <c r="E348" s="295">
        <v>0.0</v>
      </c>
      <c r="F348" s="296">
        <v>0.0</v>
      </c>
      <c r="G348" s="297"/>
      <c r="H348" s="298">
        <v>0.0</v>
      </c>
    </row>
    <row r="349" ht="15.75" customHeight="1">
      <c r="A349" s="291"/>
      <c r="B349" s="292"/>
      <c r="C349" s="325"/>
      <c r="D349" s="294">
        <v>0.0</v>
      </c>
      <c r="E349" s="295">
        <v>0.0</v>
      </c>
      <c r="F349" s="296">
        <v>0.0</v>
      </c>
      <c r="G349" s="297"/>
      <c r="H349" s="298">
        <v>0.0</v>
      </c>
    </row>
    <row r="350" ht="15.75" customHeight="1">
      <c r="A350" s="291"/>
      <c r="B350" s="292"/>
      <c r="C350" s="325"/>
      <c r="D350" s="294">
        <v>0.0</v>
      </c>
      <c r="E350" s="295">
        <v>0.0</v>
      </c>
      <c r="F350" s="296">
        <v>0.0</v>
      </c>
      <c r="G350" s="297"/>
      <c r="H350" s="298">
        <v>0.0</v>
      </c>
    </row>
    <row r="351" ht="15.75" customHeight="1">
      <c r="A351" s="291"/>
      <c r="B351" s="292"/>
      <c r="C351" s="325"/>
      <c r="D351" s="294">
        <v>0.0</v>
      </c>
      <c r="E351" s="295">
        <v>0.0</v>
      </c>
      <c r="F351" s="296">
        <v>0.0</v>
      </c>
      <c r="G351" s="297"/>
      <c r="H351" s="298">
        <v>0.0</v>
      </c>
    </row>
    <row r="352" ht="15.75" customHeight="1">
      <c r="A352" s="291"/>
      <c r="B352" s="292"/>
      <c r="C352" s="325"/>
      <c r="D352" s="294">
        <v>0.0</v>
      </c>
      <c r="E352" s="295">
        <v>0.0</v>
      </c>
      <c r="F352" s="296">
        <v>0.0</v>
      </c>
      <c r="G352" s="297"/>
      <c r="H352" s="298">
        <v>0.0</v>
      </c>
    </row>
    <row r="353" ht="15.75" customHeight="1">
      <c r="A353" s="291"/>
      <c r="B353" s="292"/>
      <c r="C353" s="325"/>
      <c r="D353" s="294">
        <v>0.0</v>
      </c>
      <c r="E353" s="295">
        <v>0.0</v>
      </c>
      <c r="F353" s="296">
        <v>0.0</v>
      </c>
      <c r="G353" s="297"/>
      <c r="H353" s="298">
        <v>0.0</v>
      </c>
    </row>
    <row r="354" ht="15.75" customHeight="1">
      <c r="A354" s="291"/>
      <c r="B354" s="292"/>
      <c r="C354" s="325"/>
      <c r="D354" s="294">
        <v>0.0</v>
      </c>
      <c r="E354" s="295">
        <v>0.0</v>
      </c>
      <c r="F354" s="296">
        <v>0.0</v>
      </c>
      <c r="G354" s="297"/>
      <c r="H354" s="298">
        <v>0.0</v>
      </c>
    </row>
    <row r="355" ht="15.75" customHeight="1">
      <c r="A355" s="291"/>
      <c r="B355" s="292"/>
      <c r="C355" s="325"/>
      <c r="D355" s="294">
        <v>0.0</v>
      </c>
      <c r="E355" s="295">
        <v>0.0</v>
      </c>
      <c r="F355" s="296">
        <v>0.0</v>
      </c>
      <c r="G355" s="297"/>
      <c r="H355" s="298">
        <v>0.0</v>
      </c>
    </row>
    <row r="356" ht="15.75" customHeight="1">
      <c r="A356" s="291"/>
      <c r="B356" s="292"/>
      <c r="C356" s="325"/>
      <c r="D356" s="294">
        <v>0.0</v>
      </c>
      <c r="E356" s="295">
        <v>0.0</v>
      </c>
      <c r="F356" s="296">
        <v>0.0</v>
      </c>
      <c r="G356" s="297"/>
      <c r="H356" s="298">
        <v>0.0</v>
      </c>
    </row>
    <row r="357" ht="15.75" customHeight="1">
      <c r="A357" s="291"/>
      <c r="B357" s="292"/>
      <c r="C357" s="325"/>
      <c r="D357" s="294">
        <v>0.0</v>
      </c>
      <c r="E357" s="295">
        <v>0.0</v>
      </c>
      <c r="F357" s="296">
        <v>0.0</v>
      </c>
      <c r="G357" s="297"/>
      <c r="H357" s="298">
        <v>0.0</v>
      </c>
    </row>
    <row r="358" ht="15.75" customHeight="1">
      <c r="A358" s="291"/>
      <c r="B358" s="292"/>
      <c r="C358" s="325"/>
      <c r="D358" s="294">
        <v>0.0</v>
      </c>
      <c r="E358" s="295">
        <v>0.0</v>
      </c>
      <c r="F358" s="296">
        <v>0.0</v>
      </c>
      <c r="G358" s="297"/>
      <c r="H358" s="298">
        <v>0.0</v>
      </c>
    </row>
    <row r="359" ht="15.75" customHeight="1">
      <c r="A359" s="291"/>
      <c r="B359" s="292"/>
      <c r="C359" s="325"/>
      <c r="D359" s="294">
        <v>0.0</v>
      </c>
      <c r="E359" s="295">
        <v>0.0</v>
      </c>
      <c r="F359" s="296">
        <v>0.0</v>
      </c>
      <c r="G359" s="297"/>
      <c r="H359" s="298">
        <v>0.0</v>
      </c>
    </row>
    <row r="360" ht="15.75" customHeight="1">
      <c r="A360" s="291"/>
      <c r="B360" s="292"/>
      <c r="C360" s="325"/>
      <c r="D360" s="294">
        <v>0.0</v>
      </c>
      <c r="E360" s="295">
        <v>0.0</v>
      </c>
      <c r="F360" s="296">
        <v>0.0</v>
      </c>
      <c r="G360" s="297"/>
      <c r="H360" s="298">
        <v>0.0</v>
      </c>
    </row>
    <row r="361" ht="15.75" customHeight="1">
      <c r="A361" s="291"/>
      <c r="B361" s="292"/>
      <c r="C361" s="325"/>
      <c r="D361" s="294">
        <v>0.0</v>
      </c>
      <c r="E361" s="295">
        <v>0.0</v>
      </c>
      <c r="F361" s="296">
        <v>0.0</v>
      </c>
      <c r="G361" s="297"/>
      <c r="H361" s="298">
        <v>0.0</v>
      </c>
    </row>
    <row r="362" ht="15.75" customHeight="1">
      <c r="A362" s="291"/>
      <c r="B362" s="292"/>
      <c r="C362" s="325"/>
      <c r="D362" s="294">
        <v>0.0</v>
      </c>
      <c r="E362" s="295">
        <v>0.0</v>
      </c>
      <c r="F362" s="296">
        <v>0.0</v>
      </c>
      <c r="G362" s="297"/>
      <c r="H362" s="298">
        <v>0.0</v>
      </c>
    </row>
    <row r="363" ht="15.75" customHeight="1">
      <c r="A363" s="291"/>
      <c r="B363" s="292"/>
      <c r="C363" s="325"/>
      <c r="D363" s="294">
        <v>0.0</v>
      </c>
      <c r="E363" s="295">
        <v>0.0</v>
      </c>
      <c r="F363" s="296">
        <v>0.0</v>
      </c>
      <c r="G363" s="297"/>
      <c r="H363" s="298">
        <v>0.0</v>
      </c>
    </row>
    <row r="364" ht="15.75" customHeight="1">
      <c r="A364" s="291"/>
      <c r="B364" s="292"/>
      <c r="C364" s="325"/>
      <c r="D364" s="294">
        <v>0.0</v>
      </c>
      <c r="E364" s="295">
        <v>0.0</v>
      </c>
      <c r="F364" s="296">
        <v>0.0</v>
      </c>
      <c r="G364" s="297"/>
      <c r="H364" s="298">
        <v>0.0</v>
      </c>
    </row>
    <row r="365" ht="15.75" customHeight="1">
      <c r="A365" s="291"/>
      <c r="B365" s="292"/>
      <c r="C365" s="325"/>
      <c r="D365" s="294">
        <v>0.0</v>
      </c>
      <c r="E365" s="295">
        <v>0.0</v>
      </c>
      <c r="F365" s="296">
        <v>0.0</v>
      </c>
      <c r="G365" s="297"/>
      <c r="H365" s="298">
        <v>0.0</v>
      </c>
    </row>
    <row r="366" ht="15.75" customHeight="1">
      <c r="A366" s="291"/>
      <c r="B366" s="292"/>
      <c r="C366" s="325"/>
      <c r="D366" s="294">
        <v>0.0</v>
      </c>
      <c r="E366" s="295">
        <v>0.0</v>
      </c>
      <c r="F366" s="296">
        <v>0.0</v>
      </c>
      <c r="G366" s="297"/>
      <c r="H366" s="298">
        <v>0.0</v>
      </c>
    </row>
    <row r="367" ht="15.75" customHeight="1">
      <c r="A367" s="291"/>
      <c r="B367" s="292"/>
      <c r="C367" s="325"/>
      <c r="D367" s="294">
        <v>0.0</v>
      </c>
      <c r="E367" s="295">
        <v>0.0</v>
      </c>
      <c r="F367" s="296">
        <v>0.0</v>
      </c>
      <c r="G367" s="297"/>
      <c r="H367" s="298">
        <v>0.0</v>
      </c>
    </row>
    <row r="368" ht="15.75" customHeight="1">
      <c r="A368" s="291"/>
      <c r="B368" s="292"/>
      <c r="C368" s="325"/>
      <c r="D368" s="294">
        <v>0.0</v>
      </c>
      <c r="E368" s="295">
        <v>0.0</v>
      </c>
      <c r="F368" s="296">
        <v>0.0</v>
      </c>
      <c r="G368" s="297"/>
      <c r="H368" s="298">
        <v>0.0</v>
      </c>
    </row>
    <row r="369" ht="15.75" customHeight="1">
      <c r="A369" s="291"/>
      <c r="B369" s="292"/>
      <c r="C369" s="325"/>
      <c r="D369" s="294">
        <v>0.0</v>
      </c>
      <c r="E369" s="295">
        <v>0.0</v>
      </c>
      <c r="F369" s="296">
        <v>0.0</v>
      </c>
      <c r="G369" s="297"/>
      <c r="H369" s="298">
        <v>0.0</v>
      </c>
    </row>
    <row r="370" ht="15.75" customHeight="1">
      <c r="A370" s="291"/>
      <c r="B370" s="292"/>
      <c r="C370" s="325"/>
      <c r="D370" s="294">
        <v>0.0</v>
      </c>
      <c r="E370" s="295">
        <v>0.0</v>
      </c>
      <c r="F370" s="296">
        <v>0.0</v>
      </c>
      <c r="G370" s="297"/>
      <c r="H370" s="298">
        <v>0.0</v>
      </c>
    </row>
    <row r="371" ht="15.75" customHeight="1">
      <c r="A371" s="291"/>
      <c r="B371" s="292"/>
      <c r="C371" s="325"/>
      <c r="D371" s="294">
        <v>0.0</v>
      </c>
      <c r="E371" s="295">
        <v>0.0</v>
      </c>
      <c r="F371" s="296">
        <v>0.0</v>
      </c>
      <c r="G371" s="297"/>
      <c r="H371" s="298">
        <v>0.0</v>
      </c>
    </row>
    <row r="372" ht="15.75" customHeight="1">
      <c r="A372" s="291"/>
      <c r="B372" s="292"/>
      <c r="C372" s="325"/>
      <c r="D372" s="294">
        <v>0.0</v>
      </c>
      <c r="E372" s="295">
        <v>0.0</v>
      </c>
      <c r="F372" s="296">
        <v>0.0</v>
      </c>
      <c r="G372" s="297"/>
      <c r="H372" s="298">
        <v>0.0</v>
      </c>
    </row>
    <row r="373" ht="15.75" customHeight="1">
      <c r="A373" s="291"/>
      <c r="B373" s="292"/>
      <c r="C373" s="325"/>
      <c r="D373" s="294">
        <v>0.0</v>
      </c>
      <c r="E373" s="295">
        <v>0.0</v>
      </c>
      <c r="F373" s="296">
        <v>0.0</v>
      </c>
      <c r="G373" s="297"/>
      <c r="H373" s="298">
        <v>0.0</v>
      </c>
    </row>
    <row r="374" ht="15.75" customHeight="1">
      <c r="A374" s="291"/>
      <c r="B374" s="292"/>
      <c r="C374" s="325"/>
      <c r="D374" s="294">
        <v>0.0</v>
      </c>
      <c r="E374" s="295">
        <v>0.0</v>
      </c>
      <c r="F374" s="296">
        <v>0.0</v>
      </c>
      <c r="G374" s="297"/>
      <c r="H374" s="298">
        <v>0.0</v>
      </c>
    </row>
    <row r="375" ht="15.75" customHeight="1">
      <c r="A375" s="291"/>
      <c r="B375" s="292"/>
      <c r="C375" s="325"/>
      <c r="D375" s="294">
        <v>0.0</v>
      </c>
      <c r="E375" s="295">
        <v>0.0</v>
      </c>
      <c r="F375" s="296">
        <v>0.0</v>
      </c>
      <c r="G375" s="297"/>
      <c r="H375" s="298">
        <v>0.0</v>
      </c>
    </row>
    <row r="376" ht="15.75" customHeight="1">
      <c r="A376" s="291"/>
      <c r="B376" s="292"/>
      <c r="C376" s="325"/>
      <c r="D376" s="294">
        <v>0.0</v>
      </c>
      <c r="E376" s="295">
        <v>0.0</v>
      </c>
      <c r="F376" s="296">
        <v>0.0</v>
      </c>
      <c r="G376" s="297"/>
      <c r="H376" s="298">
        <v>0.0</v>
      </c>
    </row>
    <row r="377" ht="15.75" customHeight="1">
      <c r="A377" s="291"/>
      <c r="B377" s="292"/>
      <c r="C377" s="325"/>
      <c r="D377" s="294">
        <v>0.0</v>
      </c>
      <c r="E377" s="295">
        <v>0.0</v>
      </c>
      <c r="F377" s="296">
        <v>0.0</v>
      </c>
      <c r="G377" s="297"/>
      <c r="H377" s="298">
        <v>0.0</v>
      </c>
    </row>
    <row r="378" ht="15.75" customHeight="1">
      <c r="A378" s="291"/>
      <c r="B378" s="292"/>
      <c r="C378" s="325"/>
      <c r="D378" s="294">
        <v>0.0</v>
      </c>
      <c r="E378" s="295">
        <v>0.0</v>
      </c>
      <c r="F378" s="296">
        <v>0.0</v>
      </c>
      <c r="G378" s="297"/>
      <c r="H378" s="298">
        <v>0.0</v>
      </c>
    </row>
    <row r="379" ht="15.75" customHeight="1">
      <c r="A379" s="291"/>
      <c r="B379" s="292"/>
      <c r="C379" s="325"/>
      <c r="D379" s="294">
        <v>0.0</v>
      </c>
      <c r="E379" s="295">
        <v>0.0</v>
      </c>
      <c r="F379" s="296">
        <v>0.0</v>
      </c>
      <c r="G379" s="297"/>
      <c r="H379" s="298">
        <v>0.0</v>
      </c>
    </row>
    <row r="380" ht="15.75" customHeight="1">
      <c r="A380" s="291"/>
      <c r="B380" s="292"/>
      <c r="C380" s="325"/>
      <c r="D380" s="294">
        <v>0.0</v>
      </c>
      <c r="E380" s="295">
        <v>0.0</v>
      </c>
      <c r="F380" s="296">
        <v>0.0</v>
      </c>
      <c r="G380" s="297"/>
      <c r="H380" s="298">
        <v>0.0</v>
      </c>
    </row>
    <row r="381" ht="15.75" customHeight="1">
      <c r="A381" s="291"/>
      <c r="B381" s="292"/>
      <c r="C381" s="325"/>
      <c r="D381" s="294">
        <v>0.0</v>
      </c>
      <c r="E381" s="295">
        <v>0.0</v>
      </c>
      <c r="F381" s="296">
        <v>0.0</v>
      </c>
      <c r="G381" s="297"/>
      <c r="H381" s="298">
        <v>0.0</v>
      </c>
    </row>
    <row r="382" ht="15.75" customHeight="1">
      <c r="A382" s="291"/>
      <c r="B382" s="292"/>
      <c r="C382" s="325"/>
      <c r="D382" s="294">
        <v>0.0</v>
      </c>
      <c r="E382" s="295">
        <v>0.0</v>
      </c>
      <c r="F382" s="296">
        <v>0.0</v>
      </c>
      <c r="G382" s="297"/>
      <c r="H382" s="298">
        <v>0.0</v>
      </c>
    </row>
    <row r="383" ht="15.75" customHeight="1">
      <c r="A383" s="291"/>
      <c r="B383" s="292"/>
      <c r="C383" s="325"/>
      <c r="D383" s="294">
        <v>0.0</v>
      </c>
      <c r="E383" s="295">
        <v>0.0</v>
      </c>
      <c r="F383" s="296">
        <v>0.0</v>
      </c>
      <c r="G383" s="297"/>
      <c r="H383" s="298">
        <v>0.0</v>
      </c>
    </row>
    <row r="384" ht="15.75" customHeight="1">
      <c r="A384" s="291"/>
      <c r="B384" s="292"/>
      <c r="C384" s="325"/>
      <c r="D384" s="294">
        <v>0.0</v>
      </c>
      <c r="E384" s="295">
        <v>0.0</v>
      </c>
      <c r="F384" s="296">
        <v>0.0</v>
      </c>
      <c r="G384" s="297"/>
      <c r="H384" s="298">
        <v>0.0</v>
      </c>
    </row>
    <row r="385" ht="15.75" customHeight="1">
      <c r="A385" s="291"/>
      <c r="B385" s="292"/>
      <c r="C385" s="325"/>
      <c r="D385" s="294">
        <v>0.0</v>
      </c>
      <c r="E385" s="295">
        <v>0.0</v>
      </c>
      <c r="F385" s="296">
        <v>0.0</v>
      </c>
      <c r="G385" s="297"/>
      <c r="H385" s="298">
        <v>0.0</v>
      </c>
    </row>
    <row r="386" ht="15.75" customHeight="1">
      <c r="A386" s="291"/>
      <c r="B386" s="292"/>
      <c r="C386" s="325"/>
      <c r="D386" s="294">
        <v>0.0</v>
      </c>
      <c r="E386" s="295">
        <v>0.0</v>
      </c>
      <c r="F386" s="296">
        <v>0.0</v>
      </c>
      <c r="G386" s="297"/>
      <c r="H386" s="298">
        <v>0.0</v>
      </c>
    </row>
    <row r="387" ht="15.75" customHeight="1">
      <c r="A387" s="291"/>
      <c r="B387" s="292"/>
      <c r="C387" s="325"/>
      <c r="D387" s="294">
        <v>0.0</v>
      </c>
      <c r="E387" s="295">
        <v>0.0</v>
      </c>
      <c r="F387" s="296">
        <v>0.0</v>
      </c>
      <c r="G387" s="297"/>
      <c r="H387" s="298">
        <v>0.0</v>
      </c>
    </row>
    <row r="388" ht="15.75" customHeight="1">
      <c r="A388" s="291"/>
      <c r="B388" s="292"/>
      <c r="C388" s="325"/>
      <c r="D388" s="294">
        <v>0.0</v>
      </c>
      <c r="E388" s="295">
        <v>0.0</v>
      </c>
      <c r="F388" s="296">
        <v>0.0</v>
      </c>
      <c r="G388" s="297"/>
      <c r="H388" s="298">
        <v>0.0</v>
      </c>
    </row>
    <row r="389" ht="15.75" customHeight="1">
      <c r="A389" s="291"/>
      <c r="B389" s="292"/>
      <c r="C389" s="325"/>
      <c r="D389" s="294">
        <v>0.0</v>
      </c>
      <c r="E389" s="295">
        <v>0.0</v>
      </c>
      <c r="F389" s="296">
        <v>0.0</v>
      </c>
      <c r="G389" s="297"/>
      <c r="H389" s="298">
        <v>0.0</v>
      </c>
    </row>
    <row r="390" ht="15.75" customHeight="1">
      <c r="A390" s="291"/>
      <c r="B390" s="292"/>
      <c r="C390" s="325"/>
      <c r="D390" s="294">
        <v>0.0</v>
      </c>
      <c r="E390" s="295">
        <v>0.0</v>
      </c>
      <c r="F390" s="296">
        <v>0.0</v>
      </c>
      <c r="G390" s="297"/>
      <c r="H390" s="298">
        <v>0.0</v>
      </c>
    </row>
    <row r="391" ht="15.75" customHeight="1">
      <c r="A391" s="291"/>
      <c r="B391" s="292"/>
      <c r="C391" s="325"/>
      <c r="D391" s="294">
        <v>0.0</v>
      </c>
      <c r="E391" s="295">
        <v>0.0</v>
      </c>
      <c r="F391" s="296">
        <v>0.0</v>
      </c>
      <c r="G391" s="297"/>
      <c r="H391" s="298">
        <v>0.0</v>
      </c>
    </row>
    <row r="392" ht="15.75" customHeight="1">
      <c r="A392" s="291"/>
      <c r="B392" s="292"/>
      <c r="C392" s="325"/>
      <c r="D392" s="294">
        <v>0.0</v>
      </c>
      <c r="E392" s="295">
        <v>0.0</v>
      </c>
      <c r="F392" s="296">
        <v>0.0</v>
      </c>
      <c r="G392" s="297"/>
      <c r="H392" s="298">
        <v>0.0</v>
      </c>
    </row>
    <row r="393" ht="15.75" customHeight="1">
      <c r="A393" s="291"/>
      <c r="B393" s="292"/>
      <c r="C393" s="325"/>
      <c r="D393" s="294">
        <v>0.0</v>
      </c>
      <c r="E393" s="295">
        <v>0.0</v>
      </c>
      <c r="F393" s="296">
        <v>0.0</v>
      </c>
      <c r="G393" s="297"/>
      <c r="H393" s="298">
        <v>0.0</v>
      </c>
    </row>
    <row r="394" ht="15.75" customHeight="1">
      <c r="A394" s="291"/>
      <c r="B394" s="292"/>
      <c r="C394" s="325"/>
      <c r="D394" s="294">
        <v>0.0</v>
      </c>
      <c r="E394" s="295">
        <v>0.0</v>
      </c>
      <c r="F394" s="296">
        <v>0.0</v>
      </c>
      <c r="G394" s="297"/>
      <c r="H394" s="298">
        <v>0.0</v>
      </c>
    </row>
    <row r="395" ht="15.75" customHeight="1">
      <c r="A395" s="291"/>
      <c r="B395" s="292"/>
      <c r="C395" s="325"/>
      <c r="D395" s="294">
        <v>0.0</v>
      </c>
      <c r="E395" s="295">
        <v>0.0</v>
      </c>
      <c r="F395" s="296">
        <v>0.0</v>
      </c>
      <c r="G395" s="297"/>
      <c r="H395" s="298">
        <v>0.0</v>
      </c>
    </row>
    <row r="396" ht="15.75" customHeight="1">
      <c r="A396" s="291"/>
      <c r="B396" s="292"/>
      <c r="C396" s="325"/>
      <c r="D396" s="294">
        <v>0.0</v>
      </c>
      <c r="E396" s="295">
        <v>0.0</v>
      </c>
      <c r="F396" s="296">
        <v>0.0</v>
      </c>
      <c r="G396" s="297"/>
      <c r="H396" s="298">
        <v>0.0</v>
      </c>
    </row>
    <row r="397" ht="15.75" customHeight="1">
      <c r="A397" s="291"/>
      <c r="B397" s="292"/>
      <c r="C397" s="325"/>
      <c r="D397" s="294">
        <v>0.0</v>
      </c>
      <c r="E397" s="295">
        <v>0.0</v>
      </c>
      <c r="F397" s="296">
        <v>0.0</v>
      </c>
      <c r="G397" s="297"/>
      <c r="H397" s="298">
        <v>0.0</v>
      </c>
    </row>
    <row r="398" ht="15.75" customHeight="1">
      <c r="A398" s="291"/>
      <c r="B398" s="292"/>
      <c r="C398" s="325"/>
      <c r="D398" s="294">
        <v>0.0</v>
      </c>
      <c r="E398" s="295">
        <v>0.0</v>
      </c>
      <c r="F398" s="296">
        <v>0.0</v>
      </c>
      <c r="G398" s="327"/>
      <c r="H398" s="298">
        <v>0.0</v>
      </c>
    </row>
    <row r="399" ht="15.75" customHeight="1">
      <c r="A399" s="291"/>
      <c r="B399" s="292"/>
      <c r="C399" s="325"/>
      <c r="D399" s="294">
        <v>0.0</v>
      </c>
      <c r="E399" s="295">
        <v>0.0</v>
      </c>
      <c r="F399" s="296">
        <v>0.0</v>
      </c>
      <c r="G399" s="327"/>
      <c r="H399" s="298">
        <v>0.0</v>
      </c>
    </row>
    <row r="400" ht="15.75" customHeight="1">
      <c r="A400" s="291"/>
      <c r="B400" s="292"/>
      <c r="C400" s="325"/>
      <c r="D400" s="294">
        <v>0.0</v>
      </c>
      <c r="E400" s="295">
        <v>0.0</v>
      </c>
      <c r="F400" s="296">
        <v>0.0</v>
      </c>
      <c r="G400" s="327"/>
      <c r="H400" s="298">
        <v>0.0</v>
      </c>
    </row>
    <row r="401" ht="15.75" customHeight="1">
      <c r="A401" s="291"/>
      <c r="B401" s="292"/>
      <c r="C401" s="325"/>
      <c r="D401" s="294">
        <v>0.0</v>
      </c>
      <c r="E401" s="295">
        <v>0.0</v>
      </c>
      <c r="F401" s="296">
        <v>0.0</v>
      </c>
      <c r="G401" s="327"/>
      <c r="H401" s="298">
        <v>0.0</v>
      </c>
    </row>
    <row r="402" ht="15.75" customHeight="1">
      <c r="A402" s="291"/>
      <c r="B402" s="292"/>
      <c r="C402" s="325"/>
      <c r="D402" s="294">
        <v>0.0</v>
      </c>
      <c r="E402" s="295">
        <v>0.0</v>
      </c>
      <c r="F402" s="296">
        <v>0.0</v>
      </c>
      <c r="G402" s="327"/>
      <c r="H402" s="298">
        <v>0.0</v>
      </c>
    </row>
    <row r="403" ht="15.75" customHeight="1">
      <c r="A403" s="291"/>
      <c r="B403" s="292"/>
      <c r="C403" s="325"/>
      <c r="D403" s="294">
        <v>0.0</v>
      </c>
      <c r="E403" s="295">
        <v>0.0</v>
      </c>
      <c r="F403" s="296">
        <v>0.0</v>
      </c>
      <c r="G403" s="327"/>
      <c r="H403" s="298">
        <v>0.0</v>
      </c>
    </row>
    <row r="404" ht="15.75" customHeight="1">
      <c r="A404" s="291"/>
      <c r="B404" s="292"/>
      <c r="C404" s="325"/>
      <c r="D404" s="294">
        <v>0.0</v>
      </c>
      <c r="E404" s="295">
        <v>0.0</v>
      </c>
      <c r="F404" s="296">
        <v>0.0</v>
      </c>
      <c r="G404" s="327"/>
      <c r="H404" s="298">
        <v>0.0</v>
      </c>
    </row>
    <row r="405" ht="15.75" customHeight="1">
      <c r="A405" s="291"/>
      <c r="B405" s="292"/>
      <c r="C405" s="325"/>
      <c r="D405" s="294">
        <v>0.0</v>
      </c>
      <c r="E405" s="295">
        <v>0.0</v>
      </c>
      <c r="F405" s="296">
        <v>0.0</v>
      </c>
      <c r="G405" s="327"/>
      <c r="H405" s="298">
        <v>0.0</v>
      </c>
    </row>
    <row r="406" ht="15.75" customHeight="1">
      <c r="A406" s="291"/>
      <c r="B406" s="292"/>
      <c r="C406" s="325"/>
      <c r="D406" s="294">
        <v>0.0</v>
      </c>
      <c r="E406" s="295">
        <v>0.0</v>
      </c>
      <c r="F406" s="296">
        <v>0.0</v>
      </c>
      <c r="G406" s="327"/>
      <c r="H406" s="298">
        <v>0.0</v>
      </c>
    </row>
    <row r="407" ht="15.75" customHeight="1">
      <c r="A407" s="291"/>
      <c r="B407" s="292"/>
      <c r="C407" s="325"/>
      <c r="D407" s="294">
        <v>0.0</v>
      </c>
      <c r="E407" s="295">
        <v>0.0</v>
      </c>
      <c r="F407" s="296">
        <v>0.0</v>
      </c>
      <c r="G407" s="327"/>
      <c r="H407" s="298">
        <v>0.0</v>
      </c>
    </row>
    <row r="408" ht="15.75" customHeight="1">
      <c r="A408" s="291"/>
      <c r="B408" s="292"/>
      <c r="C408" s="325"/>
      <c r="D408" s="294">
        <v>0.0</v>
      </c>
      <c r="E408" s="295">
        <v>0.0</v>
      </c>
      <c r="F408" s="296">
        <v>0.0</v>
      </c>
      <c r="G408" s="327"/>
      <c r="H408" s="298">
        <v>0.0</v>
      </c>
    </row>
    <row r="409" ht="15.75" customHeight="1">
      <c r="A409" s="291"/>
      <c r="B409" s="292"/>
      <c r="C409" s="325"/>
      <c r="D409" s="294">
        <v>0.0</v>
      </c>
      <c r="E409" s="295">
        <v>0.0</v>
      </c>
      <c r="F409" s="296">
        <v>0.0</v>
      </c>
      <c r="G409" s="327"/>
      <c r="H409" s="298">
        <v>0.0</v>
      </c>
    </row>
    <row r="410" ht="15.75" customHeight="1">
      <c r="A410" s="291"/>
      <c r="B410" s="292"/>
      <c r="C410" s="325"/>
      <c r="D410" s="294">
        <v>0.0</v>
      </c>
      <c r="E410" s="295">
        <v>0.0</v>
      </c>
      <c r="F410" s="296">
        <v>0.0</v>
      </c>
      <c r="G410" s="327"/>
      <c r="H410" s="298">
        <v>0.0</v>
      </c>
    </row>
    <row r="411" ht="15.75" customHeight="1">
      <c r="A411" s="291"/>
      <c r="B411" s="292"/>
      <c r="C411" s="325"/>
      <c r="D411" s="294">
        <v>0.0</v>
      </c>
      <c r="E411" s="295">
        <v>0.0</v>
      </c>
      <c r="F411" s="296">
        <v>0.0</v>
      </c>
      <c r="G411" s="327"/>
      <c r="H411" s="298">
        <v>0.0</v>
      </c>
    </row>
    <row r="412" ht="15.75" customHeight="1">
      <c r="A412" s="291"/>
      <c r="B412" s="292"/>
      <c r="C412" s="325"/>
      <c r="D412" s="294">
        <v>0.0</v>
      </c>
      <c r="E412" s="295">
        <v>0.0</v>
      </c>
      <c r="F412" s="296">
        <v>0.0</v>
      </c>
      <c r="G412" s="327"/>
      <c r="H412" s="298">
        <v>0.0</v>
      </c>
    </row>
    <row r="413" ht="15.75" customHeight="1">
      <c r="A413" s="291"/>
      <c r="B413" s="292"/>
      <c r="C413" s="325"/>
      <c r="D413" s="294">
        <v>0.0</v>
      </c>
      <c r="E413" s="295">
        <v>0.0</v>
      </c>
      <c r="F413" s="296">
        <v>0.0</v>
      </c>
      <c r="G413" s="327"/>
      <c r="H413" s="298">
        <v>0.0</v>
      </c>
    </row>
    <row r="414" ht="15.75" customHeight="1">
      <c r="A414" s="291"/>
      <c r="B414" s="292"/>
      <c r="C414" s="325"/>
      <c r="D414" s="294">
        <v>0.0</v>
      </c>
      <c r="E414" s="295">
        <v>0.0</v>
      </c>
      <c r="F414" s="296">
        <v>0.0</v>
      </c>
      <c r="G414" s="327"/>
      <c r="H414" s="298">
        <v>0.0</v>
      </c>
    </row>
    <row r="415" ht="15.75" customHeight="1">
      <c r="A415" s="291"/>
      <c r="B415" s="292"/>
      <c r="C415" s="325"/>
      <c r="D415" s="294">
        <v>0.0</v>
      </c>
      <c r="E415" s="295">
        <v>0.0</v>
      </c>
      <c r="F415" s="296">
        <v>0.0</v>
      </c>
      <c r="G415" s="327"/>
      <c r="H415" s="298">
        <v>0.0</v>
      </c>
    </row>
    <row r="416" ht="15.75" customHeight="1">
      <c r="A416" s="291"/>
      <c r="B416" s="292"/>
      <c r="C416" s="325"/>
      <c r="D416" s="294">
        <v>0.0</v>
      </c>
      <c r="E416" s="295">
        <v>0.0</v>
      </c>
      <c r="F416" s="296">
        <v>0.0</v>
      </c>
      <c r="G416" s="327"/>
      <c r="H416" s="298">
        <v>0.0</v>
      </c>
    </row>
    <row r="417" ht="15.75" customHeight="1">
      <c r="A417" s="291"/>
      <c r="B417" s="292"/>
      <c r="C417" s="325"/>
      <c r="D417" s="294">
        <v>0.0</v>
      </c>
      <c r="E417" s="295">
        <v>0.0</v>
      </c>
      <c r="F417" s="296">
        <v>0.0</v>
      </c>
      <c r="G417" s="327"/>
      <c r="H417" s="298">
        <v>0.0</v>
      </c>
    </row>
    <row r="418" ht="15.75" customHeight="1">
      <c r="A418" s="291"/>
      <c r="B418" s="292"/>
      <c r="C418" s="325"/>
      <c r="D418" s="294">
        <v>0.0</v>
      </c>
      <c r="E418" s="295">
        <v>0.0</v>
      </c>
      <c r="F418" s="296">
        <v>0.0</v>
      </c>
      <c r="G418" s="327"/>
      <c r="H418" s="298">
        <v>0.0</v>
      </c>
    </row>
    <row r="419" ht="15.75" customHeight="1">
      <c r="A419" s="291"/>
      <c r="B419" s="292"/>
      <c r="C419" s="325"/>
      <c r="D419" s="294">
        <v>0.0</v>
      </c>
      <c r="E419" s="295">
        <v>0.0</v>
      </c>
      <c r="F419" s="296">
        <v>0.0</v>
      </c>
      <c r="G419" s="327"/>
      <c r="H419" s="298">
        <v>0.0</v>
      </c>
    </row>
    <row r="420" ht="15.75" customHeight="1">
      <c r="A420" s="291"/>
      <c r="B420" s="292"/>
      <c r="C420" s="325"/>
      <c r="D420" s="294">
        <v>0.0</v>
      </c>
      <c r="E420" s="295">
        <v>0.0</v>
      </c>
      <c r="F420" s="296">
        <v>0.0</v>
      </c>
      <c r="G420" s="327"/>
      <c r="H420" s="298">
        <v>0.0</v>
      </c>
    </row>
    <row r="421" ht="15.75" customHeight="1">
      <c r="A421" s="291"/>
      <c r="B421" s="292"/>
      <c r="C421" s="325"/>
      <c r="D421" s="294">
        <v>0.0</v>
      </c>
      <c r="E421" s="295">
        <v>0.0</v>
      </c>
      <c r="F421" s="296">
        <v>0.0</v>
      </c>
      <c r="G421" s="327"/>
      <c r="H421" s="298">
        <v>0.0</v>
      </c>
    </row>
    <row r="422" ht="15.75" customHeight="1">
      <c r="A422" s="291"/>
      <c r="B422" s="292"/>
      <c r="C422" s="325"/>
      <c r="D422" s="294">
        <v>0.0</v>
      </c>
      <c r="E422" s="295">
        <v>0.0</v>
      </c>
      <c r="F422" s="296">
        <v>0.0</v>
      </c>
      <c r="G422" s="327"/>
      <c r="H422" s="298">
        <v>0.0</v>
      </c>
    </row>
    <row r="423" ht="15.75" customHeight="1">
      <c r="A423" s="291"/>
      <c r="B423" s="292"/>
      <c r="C423" s="325"/>
      <c r="D423" s="294">
        <v>0.0</v>
      </c>
      <c r="E423" s="295">
        <v>0.0</v>
      </c>
      <c r="F423" s="296">
        <v>0.0</v>
      </c>
      <c r="G423" s="327"/>
      <c r="H423" s="298">
        <v>0.0</v>
      </c>
    </row>
    <row r="424" ht="15.75" customHeight="1">
      <c r="A424" s="291"/>
      <c r="B424" s="292"/>
      <c r="C424" s="325"/>
      <c r="D424" s="294">
        <v>0.0</v>
      </c>
      <c r="E424" s="295">
        <v>0.0</v>
      </c>
      <c r="F424" s="296">
        <v>0.0</v>
      </c>
      <c r="G424" s="327"/>
      <c r="H424" s="298">
        <v>0.0</v>
      </c>
    </row>
    <row r="425" ht="15.75" customHeight="1">
      <c r="A425" s="291"/>
      <c r="B425" s="292"/>
      <c r="C425" s="325"/>
      <c r="D425" s="294">
        <v>0.0</v>
      </c>
      <c r="E425" s="295">
        <v>0.0</v>
      </c>
      <c r="F425" s="296">
        <v>0.0</v>
      </c>
      <c r="G425" s="327"/>
      <c r="H425" s="298">
        <v>0.0</v>
      </c>
    </row>
    <row r="426" ht="15.75" customHeight="1">
      <c r="A426" s="291"/>
      <c r="B426" s="292"/>
      <c r="C426" s="325"/>
      <c r="D426" s="294">
        <v>0.0</v>
      </c>
      <c r="E426" s="295">
        <v>0.0</v>
      </c>
      <c r="F426" s="296">
        <v>0.0</v>
      </c>
      <c r="G426" s="327"/>
      <c r="H426" s="298">
        <v>0.0</v>
      </c>
    </row>
    <row r="427" ht="15.75" customHeight="1">
      <c r="A427" s="291"/>
      <c r="B427" s="292"/>
      <c r="C427" s="325"/>
      <c r="D427" s="294">
        <v>0.0</v>
      </c>
      <c r="E427" s="295">
        <v>0.0</v>
      </c>
      <c r="F427" s="296">
        <v>0.0</v>
      </c>
      <c r="G427" s="327"/>
      <c r="H427" s="298">
        <v>0.0</v>
      </c>
    </row>
    <row r="428" ht="15.75" customHeight="1">
      <c r="A428" s="291"/>
      <c r="B428" s="292"/>
      <c r="C428" s="325"/>
      <c r="D428" s="294">
        <v>0.0</v>
      </c>
      <c r="E428" s="295">
        <v>0.0</v>
      </c>
      <c r="F428" s="296">
        <v>0.0</v>
      </c>
      <c r="G428" s="327"/>
      <c r="H428" s="298">
        <v>0.0</v>
      </c>
    </row>
    <row r="429" ht="15.75" customHeight="1">
      <c r="A429" s="291"/>
      <c r="B429" s="292"/>
      <c r="C429" s="325"/>
      <c r="D429" s="294">
        <v>0.0</v>
      </c>
      <c r="E429" s="295">
        <v>0.0</v>
      </c>
      <c r="F429" s="296">
        <v>0.0</v>
      </c>
      <c r="G429" s="327"/>
      <c r="H429" s="298">
        <v>0.0</v>
      </c>
    </row>
    <row r="430" ht="15.75" customHeight="1">
      <c r="A430" s="291"/>
      <c r="B430" s="292"/>
      <c r="C430" s="325"/>
      <c r="D430" s="294">
        <v>0.0</v>
      </c>
      <c r="E430" s="295">
        <v>0.0</v>
      </c>
      <c r="F430" s="296">
        <v>0.0</v>
      </c>
      <c r="G430" s="327"/>
      <c r="H430" s="298">
        <v>0.0</v>
      </c>
    </row>
    <row r="431" ht="15.75" customHeight="1">
      <c r="A431" s="291"/>
      <c r="B431" s="292"/>
      <c r="C431" s="325"/>
      <c r="D431" s="294">
        <v>0.0</v>
      </c>
      <c r="E431" s="295">
        <v>0.0</v>
      </c>
      <c r="F431" s="296">
        <v>0.0</v>
      </c>
      <c r="G431" s="327"/>
      <c r="H431" s="298">
        <v>0.0</v>
      </c>
    </row>
    <row r="432" ht="15.75" customHeight="1">
      <c r="A432" s="291"/>
      <c r="B432" s="292"/>
      <c r="C432" s="325"/>
      <c r="D432" s="294">
        <v>0.0</v>
      </c>
      <c r="E432" s="295">
        <v>0.0</v>
      </c>
      <c r="F432" s="296">
        <v>0.0</v>
      </c>
      <c r="G432" s="327"/>
      <c r="H432" s="298">
        <v>0.0</v>
      </c>
    </row>
    <row r="433" ht="15.75" customHeight="1">
      <c r="A433" s="291"/>
      <c r="B433" s="292"/>
      <c r="C433" s="325"/>
      <c r="D433" s="294">
        <v>0.0</v>
      </c>
      <c r="E433" s="295">
        <v>0.0</v>
      </c>
      <c r="F433" s="296">
        <v>0.0</v>
      </c>
      <c r="G433" s="327"/>
      <c r="H433" s="298">
        <v>0.0</v>
      </c>
    </row>
    <row r="434" ht="15.75" customHeight="1">
      <c r="A434" s="291"/>
      <c r="B434" s="292"/>
      <c r="C434" s="325"/>
      <c r="D434" s="294">
        <v>0.0</v>
      </c>
      <c r="E434" s="295">
        <v>0.0</v>
      </c>
      <c r="F434" s="296">
        <v>0.0</v>
      </c>
      <c r="G434" s="327"/>
      <c r="H434" s="298">
        <v>0.0</v>
      </c>
    </row>
    <row r="435" ht="15.75" customHeight="1">
      <c r="A435" s="291"/>
      <c r="B435" s="292"/>
      <c r="C435" s="325"/>
      <c r="D435" s="294">
        <v>0.0</v>
      </c>
      <c r="E435" s="295">
        <v>0.0</v>
      </c>
      <c r="F435" s="296">
        <v>0.0</v>
      </c>
      <c r="G435" s="327"/>
      <c r="H435" s="298">
        <v>0.0</v>
      </c>
    </row>
    <row r="436" ht="15.75" customHeight="1">
      <c r="A436" s="291"/>
      <c r="B436" s="292"/>
      <c r="C436" s="325"/>
      <c r="D436" s="294">
        <v>0.0</v>
      </c>
      <c r="E436" s="295">
        <v>0.0</v>
      </c>
      <c r="F436" s="296">
        <v>0.0</v>
      </c>
      <c r="G436" s="327"/>
      <c r="H436" s="298">
        <v>0.0</v>
      </c>
    </row>
    <row r="437" ht="15.75" customHeight="1">
      <c r="A437" s="291"/>
      <c r="B437" s="292"/>
      <c r="C437" s="325"/>
      <c r="D437" s="294">
        <v>0.0</v>
      </c>
      <c r="E437" s="295">
        <v>0.0</v>
      </c>
      <c r="F437" s="296">
        <v>0.0</v>
      </c>
      <c r="G437" s="327"/>
      <c r="H437" s="298">
        <v>0.0</v>
      </c>
    </row>
    <row r="438" ht="15.75" customHeight="1">
      <c r="A438" s="291"/>
      <c r="B438" s="292"/>
      <c r="C438" s="325"/>
      <c r="D438" s="294">
        <v>0.0</v>
      </c>
      <c r="E438" s="295">
        <v>0.0</v>
      </c>
      <c r="F438" s="296">
        <v>0.0</v>
      </c>
      <c r="G438" s="327"/>
      <c r="H438" s="298">
        <v>0.0</v>
      </c>
    </row>
    <row r="439" ht="15.75" customHeight="1">
      <c r="A439" s="291"/>
      <c r="B439" s="292"/>
      <c r="C439" s="325"/>
      <c r="D439" s="294">
        <v>0.0</v>
      </c>
      <c r="E439" s="295">
        <v>0.0</v>
      </c>
      <c r="F439" s="296">
        <v>0.0</v>
      </c>
      <c r="G439" s="327"/>
      <c r="H439" s="298">
        <v>0.0</v>
      </c>
    </row>
    <row r="440" ht="15.75" customHeight="1">
      <c r="A440" s="291"/>
      <c r="B440" s="292"/>
      <c r="C440" s="325"/>
      <c r="D440" s="294">
        <v>0.0</v>
      </c>
      <c r="E440" s="295">
        <v>0.0</v>
      </c>
      <c r="F440" s="296">
        <v>0.0</v>
      </c>
      <c r="G440" s="327"/>
      <c r="H440" s="298">
        <v>0.0</v>
      </c>
    </row>
    <row r="441" ht="15.75" customHeight="1">
      <c r="A441" s="291"/>
      <c r="B441" s="292"/>
      <c r="C441" s="325"/>
      <c r="D441" s="294">
        <v>0.0</v>
      </c>
      <c r="E441" s="295">
        <v>0.0</v>
      </c>
      <c r="F441" s="296">
        <v>0.0</v>
      </c>
      <c r="G441" s="327"/>
      <c r="H441" s="298">
        <v>0.0</v>
      </c>
    </row>
    <row r="442" ht="15.75" customHeight="1">
      <c r="A442" s="291"/>
      <c r="B442" s="292"/>
      <c r="C442" s="325"/>
      <c r="D442" s="294">
        <v>0.0</v>
      </c>
      <c r="E442" s="295">
        <v>0.0</v>
      </c>
      <c r="F442" s="296">
        <v>0.0</v>
      </c>
      <c r="G442" s="327"/>
      <c r="H442" s="298">
        <v>0.0</v>
      </c>
    </row>
    <row r="443" ht="15.75" customHeight="1">
      <c r="A443" s="291"/>
      <c r="B443" s="292"/>
      <c r="C443" s="325"/>
      <c r="D443" s="294">
        <v>0.0</v>
      </c>
      <c r="E443" s="295">
        <v>0.0</v>
      </c>
      <c r="F443" s="296">
        <v>0.0</v>
      </c>
      <c r="G443" s="327"/>
      <c r="H443" s="298">
        <v>0.0</v>
      </c>
    </row>
    <row r="444" ht="15.75" customHeight="1">
      <c r="A444" s="291"/>
      <c r="B444" s="292"/>
      <c r="C444" s="325"/>
      <c r="D444" s="294">
        <v>0.0</v>
      </c>
      <c r="E444" s="295">
        <v>0.0</v>
      </c>
      <c r="F444" s="296">
        <v>0.0</v>
      </c>
      <c r="G444" s="327"/>
      <c r="H444" s="298">
        <v>0.0</v>
      </c>
    </row>
    <row r="445" ht="15.75" customHeight="1">
      <c r="A445" s="291"/>
      <c r="B445" s="292"/>
      <c r="C445" s="325"/>
      <c r="D445" s="294">
        <v>0.0</v>
      </c>
      <c r="E445" s="295">
        <v>0.0</v>
      </c>
      <c r="F445" s="296">
        <v>0.0</v>
      </c>
      <c r="G445" s="327"/>
      <c r="H445" s="298">
        <v>0.0</v>
      </c>
    </row>
    <row r="446" ht="15.75" customHeight="1">
      <c r="A446" s="291"/>
      <c r="B446" s="292"/>
      <c r="C446" s="325"/>
      <c r="D446" s="294">
        <v>0.0</v>
      </c>
      <c r="E446" s="295">
        <v>0.0</v>
      </c>
      <c r="F446" s="296">
        <v>0.0</v>
      </c>
      <c r="G446" s="327"/>
      <c r="H446" s="298">
        <v>0.0</v>
      </c>
    </row>
    <row r="447" ht="15.75" customHeight="1">
      <c r="A447" s="291"/>
      <c r="B447" s="292"/>
      <c r="C447" s="325"/>
      <c r="D447" s="294">
        <v>0.0</v>
      </c>
      <c r="E447" s="295">
        <v>0.0</v>
      </c>
      <c r="F447" s="296">
        <v>0.0</v>
      </c>
      <c r="G447" s="327"/>
      <c r="H447" s="298">
        <v>0.0</v>
      </c>
    </row>
    <row r="448" ht="15.75" customHeight="1">
      <c r="A448" s="291"/>
      <c r="B448" s="292"/>
      <c r="C448" s="325"/>
      <c r="D448" s="294">
        <v>0.0</v>
      </c>
      <c r="E448" s="295">
        <v>0.0</v>
      </c>
      <c r="F448" s="296">
        <v>0.0</v>
      </c>
      <c r="G448" s="327"/>
      <c r="H448" s="298">
        <v>0.0</v>
      </c>
    </row>
    <row r="449" ht="15.75" customHeight="1">
      <c r="A449" s="291"/>
      <c r="B449" s="292"/>
      <c r="C449" s="325"/>
      <c r="D449" s="294">
        <v>0.0</v>
      </c>
      <c r="E449" s="295">
        <v>0.0</v>
      </c>
      <c r="F449" s="296">
        <v>0.0</v>
      </c>
      <c r="G449" s="327"/>
      <c r="H449" s="298">
        <v>0.0</v>
      </c>
    </row>
    <row r="450" ht="15.75" customHeight="1">
      <c r="A450" s="291"/>
      <c r="B450" s="292"/>
      <c r="C450" s="325"/>
      <c r="D450" s="294">
        <v>0.0</v>
      </c>
      <c r="E450" s="295">
        <v>0.0</v>
      </c>
      <c r="F450" s="296">
        <v>0.0</v>
      </c>
      <c r="G450" s="327"/>
      <c r="H450" s="298">
        <v>0.0</v>
      </c>
    </row>
    <row r="451" ht="15.75" customHeight="1">
      <c r="A451" s="291"/>
      <c r="B451" s="292"/>
      <c r="C451" s="325"/>
      <c r="D451" s="294">
        <v>0.0</v>
      </c>
      <c r="E451" s="295">
        <v>0.0</v>
      </c>
      <c r="F451" s="296">
        <v>0.0</v>
      </c>
      <c r="G451" s="327"/>
      <c r="H451" s="298">
        <v>0.0</v>
      </c>
    </row>
    <row r="452" ht="15.75" customHeight="1">
      <c r="A452" s="291"/>
      <c r="B452" s="292"/>
      <c r="C452" s="325"/>
      <c r="D452" s="294">
        <v>0.0</v>
      </c>
      <c r="E452" s="295">
        <v>0.0</v>
      </c>
      <c r="F452" s="296">
        <v>0.0</v>
      </c>
      <c r="G452" s="327"/>
      <c r="H452" s="298">
        <v>0.0</v>
      </c>
    </row>
    <row r="453" ht="15.75" customHeight="1">
      <c r="A453" s="291"/>
      <c r="B453" s="292"/>
      <c r="C453" s="325"/>
      <c r="D453" s="294">
        <v>0.0</v>
      </c>
      <c r="E453" s="295">
        <v>0.0</v>
      </c>
      <c r="F453" s="296">
        <v>0.0</v>
      </c>
      <c r="G453" s="327"/>
      <c r="H453" s="298">
        <v>0.0</v>
      </c>
    </row>
    <row r="454" ht="15.75" customHeight="1">
      <c r="A454" s="291"/>
      <c r="B454" s="292"/>
      <c r="C454" s="325"/>
      <c r="D454" s="294">
        <v>0.0</v>
      </c>
      <c r="E454" s="295">
        <v>0.0</v>
      </c>
      <c r="F454" s="296">
        <v>0.0</v>
      </c>
      <c r="G454" s="327"/>
      <c r="H454" s="298">
        <v>0.0</v>
      </c>
    </row>
    <row r="455" ht="15.75" customHeight="1">
      <c r="A455" s="291"/>
      <c r="B455" s="292"/>
      <c r="C455" s="325"/>
      <c r="D455" s="294">
        <v>0.0</v>
      </c>
      <c r="E455" s="295">
        <v>0.0</v>
      </c>
      <c r="F455" s="296">
        <v>0.0</v>
      </c>
      <c r="G455" s="327"/>
      <c r="H455" s="298">
        <v>0.0</v>
      </c>
    </row>
    <row r="456" ht="15.75" customHeight="1">
      <c r="A456" s="291"/>
      <c r="B456" s="292"/>
      <c r="C456" s="325"/>
      <c r="D456" s="294">
        <v>0.0</v>
      </c>
      <c r="E456" s="295">
        <v>0.0</v>
      </c>
      <c r="F456" s="296">
        <v>0.0</v>
      </c>
      <c r="G456" s="327"/>
      <c r="H456" s="298">
        <v>0.0</v>
      </c>
    </row>
    <row r="457" ht="15.75" customHeight="1">
      <c r="A457" s="291"/>
      <c r="B457" s="292"/>
      <c r="C457" s="325"/>
      <c r="D457" s="294">
        <v>0.0</v>
      </c>
      <c r="E457" s="295">
        <v>0.0</v>
      </c>
      <c r="F457" s="296">
        <v>0.0</v>
      </c>
      <c r="G457" s="327"/>
      <c r="H457" s="298">
        <v>0.0</v>
      </c>
    </row>
    <row r="458" ht="15.75" customHeight="1">
      <c r="A458" s="291"/>
      <c r="B458" s="292"/>
      <c r="C458" s="325"/>
      <c r="D458" s="294">
        <v>0.0</v>
      </c>
      <c r="E458" s="295">
        <v>0.0</v>
      </c>
      <c r="F458" s="296">
        <v>0.0</v>
      </c>
      <c r="G458" s="327"/>
      <c r="H458" s="298">
        <v>0.0</v>
      </c>
    </row>
    <row r="459" ht="15.75" customHeight="1">
      <c r="A459" s="291"/>
      <c r="B459" s="292"/>
      <c r="C459" s="325"/>
      <c r="D459" s="294">
        <v>0.0</v>
      </c>
      <c r="E459" s="295">
        <v>0.0</v>
      </c>
      <c r="F459" s="296">
        <v>0.0</v>
      </c>
      <c r="G459" s="327"/>
      <c r="H459" s="298">
        <v>0.0</v>
      </c>
    </row>
    <row r="460" ht="15.75" customHeight="1">
      <c r="A460" s="291"/>
      <c r="B460" s="292"/>
      <c r="C460" s="325"/>
      <c r="D460" s="294">
        <v>0.0</v>
      </c>
      <c r="E460" s="295">
        <v>0.0</v>
      </c>
      <c r="F460" s="296">
        <v>0.0</v>
      </c>
      <c r="G460" s="327"/>
      <c r="H460" s="298">
        <v>0.0</v>
      </c>
    </row>
    <row r="461" ht="15.75" customHeight="1">
      <c r="A461" s="291"/>
      <c r="B461" s="292"/>
      <c r="C461" s="325"/>
      <c r="D461" s="294">
        <v>0.0</v>
      </c>
      <c r="E461" s="295">
        <v>0.0</v>
      </c>
      <c r="F461" s="296">
        <v>0.0</v>
      </c>
      <c r="G461" s="327"/>
      <c r="H461" s="298">
        <v>0.0</v>
      </c>
    </row>
    <row r="462" ht="15.75" customHeight="1">
      <c r="A462" s="291"/>
      <c r="B462" s="292"/>
      <c r="C462" s="325"/>
      <c r="D462" s="294">
        <v>0.0</v>
      </c>
      <c r="E462" s="295">
        <v>0.0</v>
      </c>
      <c r="F462" s="296">
        <v>0.0</v>
      </c>
      <c r="G462" s="327"/>
      <c r="H462" s="298">
        <v>0.0</v>
      </c>
    </row>
    <row r="463" ht="15.75" customHeight="1">
      <c r="A463" s="291"/>
      <c r="B463" s="292"/>
      <c r="C463" s="325"/>
      <c r="D463" s="294">
        <v>0.0</v>
      </c>
      <c r="E463" s="295">
        <v>0.0</v>
      </c>
      <c r="F463" s="296">
        <v>0.0</v>
      </c>
      <c r="G463" s="327"/>
      <c r="H463" s="298">
        <v>0.0</v>
      </c>
    </row>
    <row r="464" ht="15.75" customHeight="1">
      <c r="A464" s="291"/>
      <c r="B464" s="292"/>
      <c r="C464" s="325"/>
      <c r="D464" s="294">
        <v>0.0</v>
      </c>
      <c r="E464" s="295">
        <v>0.0</v>
      </c>
      <c r="F464" s="296">
        <v>0.0</v>
      </c>
      <c r="G464" s="327"/>
      <c r="H464" s="298">
        <v>0.0</v>
      </c>
    </row>
    <row r="465" ht="15.75" customHeight="1">
      <c r="A465" s="291"/>
      <c r="B465" s="292"/>
      <c r="C465" s="325"/>
      <c r="D465" s="294">
        <v>0.0</v>
      </c>
      <c r="E465" s="295">
        <v>0.0</v>
      </c>
      <c r="F465" s="296">
        <v>0.0</v>
      </c>
      <c r="G465" s="327"/>
      <c r="H465" s="298">
        <v>0.0</v>
      </c>
    </row>
    <row r="466" ht="15.75" customHeight="1">
      <c r="A466" s="291"/>
      <c r="B466" s="292"/>
      <c r="C466" s="325"/>
      <c r="D466" s="294">
        <v>0.0</v>
      </c>
      <c r="E466" s="295">
        <v>0.0</v>
      </c>
      <c r="F466" s="296">
        <v>0.0</v>
      </c>
      <c r="G466" s="327"/>
      <c r="H466" s="298">
        <v>0.0</v>
      </c>
    </row>
    <row r="467" ht="15.75" customHeight="1">
      <c r="A467" s="291"/>
      <c r="B467" s="292"/>
      <c r="C467" s="325"/>
      <c r="D467" s="294">
        <v>0.0</v>
      </c>
      <c r="E467" s="295">
        <v>0.0</v>
      </c>
      <c r="F467" s="296">
        <v>0.0</v>
      </c>
      <c r="G467" s="327"/>
      <c r="H467" s="298">
        <v>0.0</v>
      </c>
    </row>
    <row r="468" ht="15.75" customHeight="1">
      <c r="A468" s="291"/>
      <c r="B468" s="292"/>
      <c r="C468" s="325"/>
      <c r="D468" s="294">
        <v>0.0</v>
      </c>
      <c r="E468" s="295">
        <v>0.0</v>
      </c>
      <c r="F468" s="296">
        <v>0.0</v>
      </c>
      <c r="G468" s="327"/>
      <c r="H468" s="298">
        <v>0.0</v>
      </c>
    </row>
    <row r="469" ht="15.75" customHeight="1">
      <c r="A469" s="291"/>
      <c r="B469" s="292"/>
      <c r="C469" s="325"/>
      <c r="D469" s="294">
        <v>0.0</v>
      </c>
      <c r="E469" s="295">
        <v>0.0</v>
      </c>
      <c r="F469" s="296">
        <v>0.0</v>
      </c>
      <c r="G469" s="327"/>
      <c r="H469" s="298">
        <v>0.0</v>
      </c>
    </row>
    <row r="470" ht="15.75" customHeight="1">
      <c r="A470" s="291"/>
      <c r="B470" s="292"/>
      <c r="C470" s="325"/>
      <c r="D470" s="294">
        <v>0.0</v>
      </c>
      <c r="E470" s="295">
        <v>0.0</v>
      </c>
      <c r="F470" s="296">
        <v>0.0</v>
      </c>
      <c r="G470" s="327"/>
      <c r="H470" s="298">
        <v>0.0</v>
      </c>
    </row>
    <row r="471" ht="15.75" customHeight="1">
      <c r="A471" s="291"/>
      <c r="B471" s="292"/>
      <c r="C471" s="325"/>
      <c r="D471" s="294">
        <v>0.0</v>
      </c>
      <c r="E471" s="295">
        <v>0.0</v>
      </c>
      <c r="F471" s="296">
        <v>0.0</v>
      </c>
      <c r="G471" s="327"/>
      <c r="H471" s="298">
        <v>0.0</v>
      </c>
    </row>
    <row r="472" ht="15.75" customHeight="1">
      <c r="A472" s="291"/>
      <c r="B472" s="292"/>
      <c r="C472" s="325"/>
      <c r="D472" s="294">
        <v>0.0</v>
      </c>
      <c r="E472" s="295">
        <v>0.0</v>
      </c>
      <c r="F472" s="296">
        <v>0.0</v>
      </c>
      <c r="G472" s="327"/>
      <c r="H472" s="298">
        <v>0.0</v>
      </c>
    </row>
    <row r="473" ht="15.75" customHeight="1">
      <c r="A473" s="291"/>
      <c r="B473" s="292"/>
      <c r="C473" s="325"/>
      <c r="D473" s="294">
        <v>0.0</v>
      </c>
      <c r="E473" s="295">
        <v>0.0</v>
      </c>
      <c r="F473" s="296">
        <v>0.0</v>
      </c>
      <c r="G473" s="327"/>
      <c r="H473" s="298">
        <v>0.0</v>
      </c>
    </row>
    <row r="474" ht="15.75" customHeight="1">
      <c r="A474" s="291"/>
      <c r="B474" s="292"/>
      <c r="C474" s="325"/>
      <c r="D474" s="294">
        <v>0.0</v>
      </c>
      <c r="E474" s="295">
        <v>0.0</v>
      </c>
      <c r="F474" s="296">
        <v>0.0</v>
      </c>
      <c r="G474" s="327"/>
      <c r="H474" s="298">
        <v>0.0</v>
      </c>
    </row>
    <row r="475" ht="15.75" customHeight="1">
      <c r="A475" s="291"/>
      <c r="B475" s="292"/>
      <c r="C475" s="325"/>
      <c r="D475" s="294">
        <v>0.0</v>
      </c>
      <c r="E475" s="295">
        <v>0.0</v>
      </c>
      <c r="F475" s="296">
        <v>0.0</v>
      </c>
      <c r="G475" s="327"/>
      <c r="H475" s="298">
        <v>0.0</v>
      </c>
    </row>
    <row r="476" ht="15.75" customHeight="1">
      <c r="A476" s="291"/>
      <c r="B476" s="292"/>
      <c r="C476" s="325"/>
      <c r="D476" s="294">
        <v>0.0</v>
      </c>
      <c r="E476" s="295">
        <v>0.0</v>
      </c>
      <c r="F476" s="296">
        <v>0.0</v>
      </c>
      <c r="G476" s="327"/>
      <c r="H476" s="298">
        <v>0.0</v>
      </c>
    </row>
    <row r="477" ht="15.75" customHeight="1">
      <c r="A477" s="291"/>
      <c r="B477" s="292"/>
      <c r="C477" s="325"/>
      <c r="D477" s="294">
        <v>0.0</v>
      </c>
      <c r="E477" s="295">
        <v>0.0</v>
      </c>
      <c r="F477" s="296">
        <v>0.0</v>
      </c>
      <c r="G477" s="327"/>
      <c r="H477" s="298">
        <v>0.0</v>
      </c>
    </row>
    <row r="478" ht="15.75" customHeight="1">
      <c r="A478" s="291"/>
      <c r="B478" s="292"/>
      <c r="C478" s="325"/>
      <c r="D478" s="294">
        <v>0.0</v>
      </c>
      <c r="E478" s="295">
        <v>0.0</v>
      </c>
      <c r="F478" s="296">
        <v>0.0</v>
      </c>
      <c r="G478" s="327"/>
      <c r="H478" s="298">
        <v>0.0</v>
      </c>
    </row>
    <row r="479" ht="15.75" customHeight="1">
      <c r="A479" s="291"/>
      <c r="B479" s="292"/>
      <c r="C479" s="325"/>
      <c r="D479" s="294">
        <v>0.0</v>
      </c>
      <c r="E479" s="295">
        <v>0.0</v>
      </c>
      <c r="F479" s="296">
        <v>0.0</v>
      </c>
      <c r="G479" s="327"/>
      <c r="H479" s="298">
        <v>0.0</v>
      </c>
    </row>
    <row r="480" ht="15.75" customHeight="1">
      <c r="A480" s="291"/>
      <c r="B480" s="292"/>
      <c r="C480" s="325"/>
      <c r="D480" s="294">
        <v>0.0</v>
      </c>
      <c r="E480" s="295">
        <v>0.0</v>
      </c>
      <c r="F480" s="296">
        <v>0.0</v>
      </c>
      <c r="G480" s="327"/>
      <c r="H480" s="298">
        <v>0.0</v>
      </c>
    </row>
    <row r="481" ht="15.75" customHeight="1">
      <c r="A481" s="291"/>
      <c r="B481" s="292"/>
      <c r="C481" s="325"/>
      <c r="D481" s="294">
        <v>0.0</v>
      </c>
      <c r="E481" s="295">
        <v>0.0</v>
      </c>
      <c r="F481" s="296">
        <v>0.0</v>
      </c>
      <c r="G481" s="327"/>
      <c r="H481" s="298">
        <v>0.0</v>
      </c>
    </row>
    <row r="482" ht="15.75" customHeight="1">
      <c r="A482" s="291"/>
      <c r="B482" s="292"/>
      <c r="C482" s="325"/>
      <c r="D482" s="294">
        <v>0.0</v>
      </c>
      <c r="E482" s="295">
        <v>0.0</v>
      </c>
      <c r="F482" s="296">
        <v>0.0</v>
      </c>
      <c r="G482" s="327"/>
      <c r="H482" s="298">
        <v>0.0</v>
      </c>
    </row>
    <row r="483" ht="15.75" customHeight="1">
      <c r="A483" s="291"/>
      <c r="B483" s="292"/>
      <c r="C483" s="325"/>
      <c r="D483" s="294">
        <v>0.0</v>
      </c>
      <c r="E483" s="295">
        <v>0.0</v>
      </c>
      <c r="F483" s="296">
        <v>0.0</v>
      </c>
      <c r="G483" s="327"/>
      <c r="H483" s="298">
        <v>0.0</v>
      </c>
    </row>
    <row r="484" ht="15.75" customHeight="1">
      <c r="A484" s="291"/>
      <c r="B484" s="292"/>
      <c r="C484" s="325"/>
      <c r="D484" s="294">
        <v>0.0</v>
      </c>
      <c r="E484" s="295">
        <v>0.0</v>
      </c>
      <c r="F484" s="296">
        <v>0.0</v>
      </c>
      <c r="G484" s="327"/>
      <c r="H484" s="298">
        <v>0.0</v>
      </c>
    </row>
    <row r="485" ht="15.75" customHeight="1">
      <c r="A485" s="291"/>
      <c r="B485" s="292"/>
      <c r="C485" s="325"/>
      <c r="D485" s="294">
        <v>0.0</v>
      </c>
      <c r="E485" s="295">
        <v>0.0</v>
      </c>
      <c r="F485" s="296">
        <v>0.0</v>
      </c>
      <c r="G485" s="327"/>
      <c r="H485" s="298">
        <v>0.0</v>
      </c>
    </row>
    <row r="486" ht="15.75" customHeight="1">
      <c r="A486" s="291"/>
      <c r="B486" s="292"/>
      <c r="C486" s="325"/>
      <c r="D486" s="294">
        <v>0.0</v>
      </c>
      <c r="E486" s="295">
        <v>0.0</v>
      </c>
      <c r="F486" s="296">
        <v>0.0</v>
      </c>
      <c r="G486" s="327"/>
      <c r="H486" s="298">
        <v>0.0</v>
      </c>
    </row>
    <row r="487" ht="15.75" customHeight="1">
      <c r="A487" s="291"/>
      <c r="B487" s="292"/>
      <c r="C487" s="325"/>
      <c r="D487" s="294">
        <v>0.0</v>
      </c>
      <c r="E487" s="295">
        <v>0.0</v>
      </c>
      <c r="F487" s="296">
        <v>0.0</v>
      </c>
      <c r="G487" s="327"/>
      <c r="H487" s="298">
        <v>0.0</v>
      </c>
    </row>
    <row r="488" ht="15.75" customHeight="1">
      <c r="A488" s="291"/>
      <c r="B488" s="292"/>
      <c r="C488" s="325"/>
      <c r="D488" s="294">
        <v>0.0</v>
      </c>
      <c r="E488" s="295">
        <v>0.0</v>
      </c>
      <c r="F488" s="296">
        <v>0.0</v>
      </c>
      <c r="G488" s="327"/>
      <c r="H488" s="298">
        <v>0.0</v>
      </c>
    </row>
    <row r="489" ht="15.75" customHeight="1">
      <c r="A489" s="291"/>
      <c r="B489" s="292"/>
      <c r="C489" s="325"/>
      <c r="D489" s="294">
        <v>0.0</v>
      </c>
      <c r="E489" s="295">
        <v>0.0</v>
      </c>
      <c r="F489" s="296">
        <v>0.0</v>
      </c>
      <c r="G489" s="327"/>
      <c r="H489" s="298">
        <v>0.0</v>
      </c>
    </row>
    <row r="490" ht="15.75" customHeight="1">
      <c r="A490" s="291"/>
      <c r="B490" s="292"/>
      <c r="C490" s="325"/>
      <c r="D490" s="294">
        <v>0.0</v>
      </c>
      <c r="E490" s="295">
        <v>0.0</v>
      </c>
      <c r="F490" s="296">
        <v>0.0</v>
      </c>
      <c r="G490" s="327"/>
      <c r="H490" s="298">
        <v>0.0</v>
      </c>
    </row>
    <row r="491" ht="15.75" customHeight="1">
      <c r="A491" s="291"/>
      <c r="B491" s="292"/>
      <c r="C491" s="325"/>
      <c r="D491" s="294">
        <v>0.0</v>
      </c>
      <c r="E491" s="295">
        <v>0.0</v>
      </c>
      <c r="F491" s="296">
        <v>0.0</v>
      </c>
      <c r="G491" s="327"/>
      <c r="H491" s="298">
        <v>0.0</v>
      </c>
    </row>
    <row r="492" ht="15.75" customHeight="1">
      <c r="A492" s="291"/>
      <c r="B492" s="292"/>
      <c r="C492" s="325"/>
      <c r="D492" s="294">
        <v>0.0</v>
      </c>
      <c r="E492" s="295">
        <v>0.0</v>
      </c>
      <c r="F492" s="296">
        <v>0.0</v>
      </c>
      <c r="G492" s="327"/>
      <c r="H492" s="298">
        <v>0.0</v>
      </c>
    </row>
    <row r="493" ht="15.75" customHeight="1">
      <c r="A493" s="291"/>
      <c r="B493" s="292"/>
      <c r="C493" s="325"/>
      <c r="D493" s="294">
        <v>0.0</v>
      </c>
      <c r="E493" s="295">
        <v>0.0</v>
      </c>
      <c r="F493" s="296">
        <v>0.0</v>
      </c>
      <c r="G493" s="327"/>
      <c r="H493" s="298">
        <v>0.0</v>
      </c>
    </row>
    <row r="494" ht="15.75" customHeight="1">
      <c r="A494" s="291"/>
      <c r="B494" s="292"/>
      <c r="C494" s="325"/>
      <c r="D494" s="294">
        <v>0.0</v>
      </c>
      <c r="E494" s="295">
        <v>0.0</v>
      </c>
      <c r="F494" s="296">
        <v>0.0</v>
      </c>
      <c r="G494" s="327"/>
      <c r="H494" s="298">
        <v>0.0</v>
      </c>
    </row>
    <row r="495" ht="15.75" customHeight="1">
      <c r="A495" s="291"/>
      <c r="B495" s="292"/>
      <c r="C495" s="325"/>
      <c r="D495" s="294">
        <v>0.0</v>
      </c>
      <c r="E495" s="295">
        <v>0.0</v>
      </c>
      <c r="F495" s="296">
        <v>0.0</v>
      </c>
      <c r="G495" s="327"/>
      <c r="H495" s="298">
        <v>0.0</v>
      </c>
    </row>
    <row r="496" ht="15.75" customHeight="1">
      <c r="A496" s="291"/>
      <c r="B496" s="292"/>
      <c r="C496" s="325"/>
      <c r="D496" s="294">
        <v>0.0</v>
      </c>
      <c r="E496" s="295">
        <v>0.0</v>
      </c>
      <c r="F496" s="296">
        <v>0.0</v>
      </c>
      <c r="G496" s="327"/>
      <c r="H496" s="298">
        <v>0.0</v>
      </c>
    </row>
    <row r="497" ht="15.75" customHeight="1">
      <c r="A497" s="291"/>
      <c r="B497" s="292"/>
      <c r="C497" s="325"/>
      <c r="D497" s="294">
        <v>0.0</v>
      </c>
      <c r="E497" s="295">
        <v>0.0</v>
      </c>
      <c r="F497" s="296">
        <v>0.0</v>
      </c>
      <c r="G497" s="327"/>
      <c r="H497" s="298">
        <v>0.0</v>
      </c>
    </row>
    <row r="498" ht="15.75" customHeight="1">
      <c r="A498" s="291"/>
      <c r="B498" s="292"/>
      <c r="C498" s="325"/>
      <c r="D498" s="294">
        <v>0.0</v>
      </c>
      <c r="E498" s="295">
        <v>0.0</v>
      </c>
      <c r="F498" s="296">
        <v>0.0</v>
      </c>
      <c r="G498" s="327"/>
      <c r="H498" s="298">
        <v>0.0</v>
      </c>
    </row>
    <row r="499" ht="15.75" customHeight="1">
      <c r="A499" s="291"/>
      <c r="B499" s="292"/>
      <c r="C499" s="325"/>
      <c r="D499" s="294">
        <v>0.0</v>
      </c>
      <c r="E499" s="295">
        <v>0.0</v>
      </c>
      <c r="F499" s="296">
        <v>0.0</v>
      </c>
      <c r="G499" s="327"/>
      <c r="H499" s="298">
        <v>0.0</v>
      </c>
    </row>
    <row r="500" ht="15.75" customHeight="1">
      <c r="A500" s="291"/>
      <c r="B500" s="292"/>
      <c r="C500" s="325"/>
      <c r="D500" s="294">
        <v>0.0</v>
      </c>
      <c r="E500" s="295">
        <v>0.0</v>
      </c>
      <c r="F500" s="296">
        <v>0.0</v>
      </c>
      <c r="G500" s="327"/>
      <c r="H500" s="298">
        <v>0.0</v>
      </c>
    </row>
    <row r="501" ht="15.75" customHeight="1">
      <c r="A501" s="291"/>
      <c r="B501" s="292"/>
      <c r="C501" s="325"/>
      <c r="D501" s="294">
        <v>0.0</v>
      </c>
      <c r="E501" s="295">
        <v>0.0</v>
      </c>
      <c r="F501" s="296">
        <v>0.0</v>
      </c>
      <c r="G501" s="327"/>
      <c r="H501" s="298">
        <v>0.0</v>
      </c>
    </row>
    <row r="502" ht="15.75" customHeight="1">
      <c r="A502" s="291"/>
      <c r="B502" s="292"/>
      <c r="C502" s="325"/>
      <c r="D502" s="294">
        <v>0.0</v>
      </c>
      <c r="E502" s="295">
        <v>0.0</v>
      </c>
      <c r="F502" s="296">
        <v>0.0</v>
      </c>
      <c r="G502" s="327"/>
      <c r="H502" s="298">
        <v>0.0</v>
      </c>
    </row>
    <row r="503" ht="15.75" customHeight="1">
      <c r="A503" s="291"/>
      <c r="B503" s="292"/>
      <c r="C503" s="325"/>
      <c r="D503" s="294">
        <v>0.0</v>
      </c>
      <c r="E503" s="295">
        <v>0.0</v>
      </c>
      <c r="F503" s="296">
        <v>0.0</v>
      </c>
      <c r="G503" s="327"/>
      <c r="H503" s="298">
        <v>0.0</v>
      </c>
    </row>
    <row r="504" ht="15.75" customHeight="1">
      <c r="A504" s="291"/>
      <c r="B504" s="292"/>
      <c r="C504" s="325"/>
      <c r="D504" s="294">
        <v>0.0</v>
      </c>
      <c r="E504" s="295">
        <v>0.0</v>
      </c>
      <c r="F504" s="296">
        <v>0.0</v>
      </c>
      <c r="G504" s="327"/>
      <c r="H504" s="298">
        <v>0.0</v>
      </c>
    </row>
    <row r="505" ht="15.75" customHeight="1">
      <c r="A505" s="291"/>
      <c r="B505" s="292"/>
      <c r="C505" s="325"/>
      <c r="D505" s="294">
        <v>0.0</v>
      </c>
      <c r="E505" s="295">
        <v>0.0</v>
      </c>
      <c r="F505" s="296">
        <v>0.0</v>
      </c>
      <c r="G505" s="327"/>
      <c r="H505" s="298">
        <v>0.0</v>
      </c>
    </row>
    <row r="506" ht="15.75" customHeight="1">
      <c r="A506" s="291"/>
      <c r="B506" s="292"/>
      <c r="C506" s="325"/>
      <c r="D506" s="294">
        <v>0.0</v>
      </c>
      <c r="E506" s="295">
        <v>0.0</v>
      </c>
      <c r="F506" s="296">
        <v>0.0</v>
      </c>
      <c r="G506" s="327"/>
      <c r="H506" s="298">
        <v>0.0</v>
      </c>
    </row>
    <row r="507" ht="15.75" customHeight="1">
      <c r="A507" s="291"/>
      <c r="B507" s="292"/>
      <c r="C507" s="325"/>
      <c r="D507" s="294">
        <v>0.0</v>
      </c>
      <c r="E507" s="295">
        <v>0.0</v>
      </c>
      <c r="F507" s="296">
        <v>0.0</v>
      </c>
      <c r="G507" s="327"/>
      <c r="H507" s="298">
        <v>0.0</v>
      </c>
    </row>
    <row r="508" ht="15.75" customHeight="1">
      <c r="A508" s="291"/>
      <c r="B508" s="292"/>
      <c r="C508" s="325"/>
      <c r="D508" s="294">
        <v>0.0</v>
      </c>
      <c r="E508" s="295">
        <v>0.0</v>
      </c>
      <c r="F508" s="296">
        <v>0.0</v>
      </c>
      <c r="G508" s="327"/>
      <c r="H508" s="298">
        <v>0.0</v>
      </c>
    </row>
    <row r="509" ht="15.75" customHeight="1">
      <c r="A509" s="291"/>
      <c r="B509" s="292"/>
      <c r="C509" s="325"/>
      <c r="D509" s="294">
        <v>0.0</v>
      </c>
      <c r="E509" s="295">
        <v>0.0</v>
      </c>
      <c r="F509" s="296">
        <v>0.0</v>
      </c>
      <c r="G509" s="327"/>
      <c r="H509" s="298">
        <v>0.0</v>
      </c>
    </row>
    <row r="510" ht="15.75" customHeight="1">
      <c r="A510" s="291"/>
      <c r="B510" s="292"/>
      <c r="C510" s="325"/>
      <c r="D510" s="294">
        <v>0.0</v>
      </c>
      <c r="E510" s="295">
        <v>0.0</v>
      </c>
      <c r="F510" s="296">
        <v>0.0</v>
      </c>
      <c r="G510" s="327"/>
      <c r="H510" s="298">
        <v>0.0</v>
      </c>
    </row>
    <row r="511" ht="15.75" customHeight="1">
      <c r="A511" s="291"/>
      <c r="B511" s="292"/>
      <c r="C511" s="325"/>
      <c r="D511" s="294">
        <v>0.0</v>
      </c>
      <c r="E511" s="295">
        <v>0.0</v>
      </c>
      <c r="F511" s="296">
        <v>0.0</v>
      </c>
      <c r="G511" s="327"/>
      <c r="H511" s="298">
        <v>0.0</v>
      </c>
    </row>
    <row r="512" ht="15.75" customHeight="1">
      <c r="A512" s="291"/>
      <c r="B512" s="292"/>
      <c r="C512" s="325"/>
      <c r="D512" s="294">
        <v>0.0</v>
      </c>
      <c r="E512" s="295">
        <v>0.0</v>
      </c>
      <c r="F512" s="296">
        <v>0.0</v>
      </c>
      <c r="G512" s="327"/>
      <c r="H512" s="298">
        <v>0.0</v>
      </c>
    </row>
    <row r="513" ht="15.75" customHeight="1">
      <c r="A513" s="291"/>
      <c r="B513" s="292"/>
      <c r="C513" s="325"/>
      <c r="D513" s="294">
        <v>0.0</v>
      </c>
      <c r="E513" s="295">
        <v>0.0</v>
      </c>
      <c r="F513" s="296">
        <v>0.0</v>
      </c>
      <c r="G513" s="327"/>
      <c r="H513" s="298">
        <v>0.0</v>
      </c>
    </row>
    <row r="514" ht="15.75" customHeight="1">
      <c r="A514" s="291"/>
      <c r="B514" s="292"/>
      <c r="C514" s="325"/>
      <c r="D514" s="294">
        <v>0.0</v>
      </c>
      <c r="E514" s="295">
        <v>0.0</v>
      </c>
      <c r="F514" s="296">
        <v>0.0</v>
      </c>
      <c r="G514" s="327"/>
      <c r="H514" s="298">
        <v>0.0</v>
      </c>
    </row>
    <row r="515" ht="15.75" customHeight="1">
      <c r="A515" s="291"/>
      <c r="B515" s="292"/>
      <c r="C515" s="325"/>
      <c r="D515" s="294">
        <v>0.0</v>
      </c>
      <c r="E515" s="295">
        <v>0.0</v>
      </c>
      <c r="F515" s="296">
        <v>0.0</v>
      </c>
      <c r="G515" s="327"/>
      <c r="H515" s="298">
        <v>0.0</v>
      </c>
    </row>
    <row r="516" ht="15.75" customHeight="1">
      <c r="A516" s="291"/>
      <c r="B516" s="292"/>
      <c r="C516" s="325"/>
      <c r="D516" s="294">
        <v>0.0</v>
      </c>
      <c r="E516" s="295">
        <v>0.0</v>
      </c>
      <c r="F516" s="296">
        <v>0.0</v>
      </c>
      <c r="G516" s="327"/>
      <c r="H516" s="298">
        <v>0.0</v>
      </c>
    </row>
    <row r="517" ht="15.75" customHeight="1">
      <c r="A517" s="291"/>
      <c r="B517" s="292"/>
      <c r="C517" s="325"/>
      <c r="D517" s="294">
        <v>0.0</v>
      </c>
      <c r="E517" s="295">
        <v>0.0</v>
      </c>
      <c r="F517" s="296">
        <v>0.0</v>
      </c>
      <c r="G517" s="327"/>
      <c r="H517" s="298">
        <v>0.0</v>
      </c>
    </row>
    <row r="518" ht="15.75" customHeight="1">
      <c r="A518" s="291"/>
      <c r="B518" s="292"/>
      <c r="C518" s="325"/>
      <c r="D518" s="294">
        <v>0.0</v>
      </c>
      <c r="E518" s="295">
        <v>0.0</v>
      </c>
      <c r="F518" s="296">
        <v>0.0</v>
      </c>
      <c r="G518" s="327"/>
      <c r="H518" s="298">
        <v>0.0</v>
      </c>
    </row>
    <row r="519" ht="15.75" customHeight="1">
      <c r="A519" s="291"/>
      <c r="B519" s="292"/>
      <c r="C519" s="325"/>
      <c r="D519" s="294">
        <v>0.0</v>
      </c>
      <c r="E519" s="295">
        <v>0.0</v>
      </c>
      <c r="F519" s="296">
        <v>0.0</v>
      </c>
      <c r="G519" s="327"/>
      <c r="H519" s="298">
        <v>0.0</v>
      </c>
    </row>
    <row r="520" ht="15.75" customHeight="1">
      <c r="A520" s="291"/>
      <c r="B520" s="292"/>
      <c r="C520" s="325"/>
      <c r="D520" s="294">
        <v>0.0</v>
      </c>
      <c r="E520" s="295">
        <v>0.0</v>
      </c>
      <c r="F520" s="296">
        <v>0.0</v>
      </c>
      <c r="G520" s="327"/>
      <c r="H520" s="298">
        <v>0.0</v>
      </c>
    </row>
    <row r="521" ht="15.75" customHeight="1">
      <c r="A521" s="291"/>
      <c r="B521" s="292"/>
      <c r="C521" s="325"/>
      <c r="D521" s="294">
        <v>0.0</v>
      </c>
      <c r="E521" s="295">
        <v>0.0</v>
      </c>
      <c r="F521" s="296">
        <v>0.0</v>
      </c>
      <c r="G521" s="327"/>
      <c r="H521" s="298">
        <v>0.0</v>
      </c>
    </row>
    <row r="522" ht="15.75" customHeight="1">
      <c r="A522" s="291"/>
      <c r="B522" s="292"/>
      <c r="C522" s="325"/>
      <c r="D522" s="294">
        <v>0.0</v>
      </c>
      <c r="E522" s="295">
        <v>0.0</v>
      </c>
      <c r="F522" s="296">
        <v>0.0</v>
      </c>
      <c r="G522" s="327"/>
      <c r="H522" s="298">
        <v>0.0</v>
      </c>
    </row>
    <row r="523" ht="15.75" customHeight="1">
      <c r="A523" s="291"/>
      <c r="B523" s="292"/>
      <c r="C523" s="325"/>
      <c r="D523" s="294">
        <v>0.0</v>
      </c>
      <c r="E523" s="295">
        <v>0.0</v>
      </c>
      <c r="F523" s="296">
        <v>0.0</v>
      </c>
      <c r="G523" s="327"/>
      <c r="H523" s="298">
        <v>0.0</v>
      </c>
    </row>
    <row r="524" ht="15.75" customHeight="1">
      <c r="A524" s="291"/>
      <c r="B524" s="292"/>
      <c r="C524" s="325"/>
      <c r="D524" s="294">
        <v>0.0</v>
      </c>
      <c r="E524" s="295">
        <v>0.0</v>
      </c>
      <c r="F524" s="296">
        <v>0.0</v>
      </c>
      <c r="G524" s="327"/>
      <c r="H524" s="298">
        <v>0.0</v>
      </c>
    </row>
    <row r="525" ht="15.75" customHeight="1">
      <c r="A525" s="291"/>
      <c r="B525" s="292"/>
      <c r="C525" s="325"/>
      <c r="D525" s="294">
        <v>0.0</v>
      </c>
      <c r="E525" s="295">
        <v>0.0</v>
      </c>
      <c r="F525" s="296">
        <v>0.0</v>
      </c>
      <c r="G525" s="327"/>
      <c r="H525" s="298">
        <v>0.0</v>
      </c>
    </row>
    <row r="526" ht="15.75" customHeight="1">
      <c r="A526" s="291"/>
      <c r="B526" s="292"/>
      <c r="C526" s="325"/>
      <c r="D526" s="294">
        <v>0.0</v>
      </c>
      <c r="E526" s="295">
        <v>0.0</v>
      </c>
      <c r="F526" s="296">
        <v>0.0</v>
      </c>
      <c r="G526" s="327"/>
      <c r="H526" s="298">
        <v>0.0</v>
      </c>
    </row>
    <row r="527" ht="15.75" customHeight="1">
      <c r="A527" s="291"/>
      <c r="B527" s="292"/>
      <c r="C527" s="325"/>
      <c r="D527" s="294">
        <v>0.0</v>
      </c>
      <c r="E527" s="295">
        <v>0.0</v>
      </c>
      <c r="F527" s="296">
        <v>0.0</v>
      </c>
      <c r="G527" s="327"/>
      <c r="H527" s="298">
        <v>0.0</v>
      </c>
    </row>
    <row r="528" ht="15.75" customHeight="1">
      <c r="A528" s="291"/>
      <c r="B528" s="292"/>
      <c r="C528" s="325"/>
      <c r="D528" s="294">
        <v>0.0</v>
      </c>
      <c r="E528" s="295">
        <v>0.0</v>
      </c>
      <c r="F528" s="296">
        <v>0.0</v>
      </c>
      <c r="G528" s="327"/>
      <c r="H528" s="298">
        <v>0.0</v>
      </c>
    </row>
    <row r="529" ht="15.75" customHeight="1">
      <c r="A529" s="291"/>
      <c r="B529" s="292"/>
      <c r="C529" s="325"/>
      <c r="D529" s="294">
        <v>0.0</v>
      </c>
      <c r="E529" s="295">
        <v>0.0</v>
      </c>
      <c r="F529" s="296">
        <v>0.0</v>
      </c>
      <c r="G529" s="327"/>
      <c r="H529" s="298">
        <v>0.0</v>
      </c>
    </row>
    <row r="530" ht="15.75" customHeight="1">
      <c r="A530" s="291"/>
      <c r="B530" s="292"/>
      <c r="C530" s="325"/>
      <c r="D530" s="294">
        <v>0.0</v>
      </c>
      <c r="E530" s="295">
        <v>0.0</v>
      </c>
      <c r="F530" s="296">
        <v>0.0</v>
      </c>
      <c r="G530" s="327"/>
      <c r="H530" s="298">
        <v>0.0</v>
      </c>
    </row>
    <row r="531" ht="15.75" customHeight="1">
      <c r="A531" s="291"/>
      <c r="B531" s="292"/>
      <c r="C531" s="325"/>
      <c r="D531" s="294">
        <v>0.0</v>
      </c>
      <c r="E531" s="295">
        <v>0.0</v>
      </c>
      <c r="F531" s="296">
        <v>0.0</v>
      </c>
      <c r="G531" s="327"/>
      <c r="H531" s="298">
        <v>0.0</v>
      </c>
    </row>
    <row r="532" ht="15.75" customHeight="1">
      <c r="A532" s="291"/>
      <c r="B532" s="292"/>
      <c r="C532" s="325"/>
      <c r="D532" s="294">
        <v>0.0</v>
      </c>
      <c r="E532" s="295">
        <v>0.0</v>
      </c>
      <c r="F532" s="296">
        <v>0.0</v>
      </c>
      <c r="G532" s="327"/>
      <c r="H532" s="298">
        <v>0.0</v>
      </c>
    </row>
    <row r="533" ht="15.75" customHeight="1">
      <c r="A533" s="291"/>
      <c r="B533" s="292"/>
      <c r="C533" s="325"/>
      <c r="D533" s="294">
        <v>0.0</v>
      </c>
      <c r="E533" s="295">
        <v>0.0</v>
      </c>
      <c r="F533" s="296">
        <v>0.0</v>
      </c>
      <c r="G533" s="327"/>
      <c r="H533" s="298">
        <v>0.0</v>
      </c>
    </row>
    <row r="534" ht="15.75" customHeight="1">
      <c r="A534" s="291"/>
      <c r="B534" s="292"/>
      <c r="C534" s="325"/>
      <c r="D534" s="294">
        <v>0.0</v>
      </c>
      <c r="E534" s="295">
        <v>0.0</v>
      </c>
      <c r="F534" s="296">
        <v>0.0</v>
      </c>
      <c r="G534" s="327"/>
      <c r="H534" s="298">
        <v>0.0</v>
      </c>
    </row>
    <row r="535" ht="15.75" customHeight="1">
      <c r="A535" s="291"/>
      <c r="B535" s="292"/>
      <c r="C535" s="325"/>
      <c r="D535" s="294">
        <v>0.0</v>
      </c>
      <c r="E535" s="295">
        <v>0.0</v>
      </c>
      <c r="F535" s="296">
        <v>0.0</v>
      </c>
      <c r="G535" s="327"/>
      <c r="H535" s="298">
        <v>0.0</v>
      </c>
    </row>
    <row r="536" ht="15.75" customHeight="1">
      <c r="A536" s="291"/>
      <c r="B536" s="292"/>
      <c r="C536" s="325"/>
      <c r="D536" s="294">
        <v>0.0</v>
      </c>
      <c r="E536" s="295">
        <v>0.0</v>
      </c>
      <c r="F536" s="296">
        <v>0.0</v>
      </c>
      <c r="G536" s="327"/>
      <c r="H536" s="298">
        <v>0.0</v>
      </c>
    </row>
    <row r="537" ht="15.75" customHeight="1">
      <c r="A537" s="291"/>
      <c r="B537" s="292"/>
      <c r="C537" s="325"/>
      <c r="D537" s="294">
        <v>0.0</v>
      </c>
      <c r="E537" s="295">
        <v>0.0</v>
      </c>
      <c r="F537" s="296">
        <v>0.0</v>
      </c>
      <c r="G537" s="327"/>
      <c r="H537" s="298">
        <v>0.0</v>
      </c>
    </row>
    <row r="538" ht="15.75" customHeight="1">
      <c r="A538" s="291"/>
      <c r="B538" s="292"/>
      <c r="C538" s="325"/>
      <c r="D538" s="294">
        <v>0.0</v>
      </c>
      <c r="E538" s="295">
        <v>0.0</v>
      </c>
      <c r="F538" s="296">
        <v>0.0</v>
      </c>
      <c r="G538" s="327"/>
      <c r="H538" s="298">
        <v>0.0</v>
      </c>
    </row>
    <row r="539" ht="15.75" customHeight="1">
      <c r="A539" s="291"/>
      <c r="B539" s="292"/>
      <c r="C539" s="325"/>
      <c r="D539" s="294">
        <v>0.0</v>
      </c>
      <c r="E539" s="295">
        <v>0.0</v>
      </c>
      <c r="F539" s="296">
        <v>0.0</v>
      </c>
      <c r="G539" s="327"/>
      <c r="H539" s="298">
        <v>0.0</v>
      </c>
    </row>
    <row r="540" ht="15.75" customHeight="1">
      <c r="A540" s="291"/>
      <c r="B540" s="292"/>
      <c r="C540" s="325"/>
      <c r="D540" s="294">
        <v>0.0</v>
      </c>
      <c r="E540" s="295">
        <v>0.0</v>
      </c>
      <c r="F540" s="296">
        <v>0.0</v>
      </c>
      <c r="G540" s="327"/>
      <c r="H540" s="298">
        <v>0.0</v>
      </c>
    </row>
    <row r="541" ht="15.75" customHeight="1">
      <c r="A541" s="338"/>
      <c r="B541" s="338"/>
      <c r="C541" s="339"/>
      <c r="D541" s="340">
        <v>0.0</v>
      </c>
      <c r="E541" s="341">
        <v>0.0</v>
      </c>
      <c r="F541" s="342">
        <v>0.0</v>
      </c>
      <c r="G541" s="343"/>
      <c r="H541" s="344">
        <v>0.0</v>
      </c>
    </row>
    <row r="542" ht="15.75" customHeight="1">
      <c r="A542" s="338"/>
      <c r="B542" s="338"/>
      <c r="C542" s="339"/>
      <c r="D542" s="340">
        <v>0.0</v>
      </c>
      <c r="E542" s="341">
        <v>0.0</v>
      </c>
      <c r="F542" s="342">
        <v>0.0</v>
      </c>
      <c r="G542" s="343"/>
      <c r="H542" s="344">
        <v>0.0</v>
      </c>
    </row>
    <row r="543" ht="15.75" customHeight="1">
      <c r="A543" s="338"/>
      <c r="B543" s="338"/>
      <c r="C543" s="339"/>
      <c r="D543" s="340">
        <v>0.0</v>
      </c>
      <c r="E543" s="341">
        <v>0.0</v>
      </c>
      <c r="F543" s="342">
        <v>0.0</v>
      </c>
      <c r="G543" s="343"/>
      <c r="H543" s="344">
        <v>0.0</v>
      </c>
    </row>
    <row r="544" ht="15.75" customHeight="1">
      <c r="A544" s="338"/>
      <c r="B544" s="338"/>
      <c r="C544" s="339"/>
      <c r="D544" s="340">
        <v>0.0</v>
      </c>
      <c r="E544" s="341">
        <v>0.0</v>
      </c>
      <c r="F544" s="342">
        <v>0.0</v>
      </c>
      <c r="G544" s="343"/>
      <c r="H544" s="344">
        <v>0.0</v>
      </c>
    </row>
    <row r="545" ht="15.75" customHeight="1">
      <c r="A545" s="338"/>
      <c r="B545" s="338"/>
      <c r="C545" s="339"/>
      <c r="D545" s="340">
        <v>0.0</v>
      </c>
      <c r="E545" s="341">
        <v>0.0</v>
      </c>
      <c r="F545" s="342">
        <v>0.0</v>
      </c>
      <c r="G545" s="343"/>
      <c r="H545" s="344">
        <v>0.0</v>
      </c>
    </row>
    <row r="546" ht="15.75" customHeight="1">
      <c r="A546" s="338"/>
      <c r="B546" s="338"/>
      <c r="C546" s="339"/>
      <c r="D546" s="340">
        <v>0.0</v>
      </c>
      <c r="E546" s="341">
        <v>0.0</v>
      </c>
      <c r="F546" s="342">
        <v>0.0</v>
      </c>
      <c r="G546" s="343"/>
      <c r="H546" s="344">
        <v>0.0</v>
      </c>
    </row>
    <row r="547" ht="15.75" customHeight="1">
      <c r="A547" s="338"/>
      <c r="B547" s="338"/>
      <c r="C547" s="339"/>
      <c r="D547" s="340">
        <v>0.0</v>
      </c>
      <c r="E547" s="341">
        <v>0.0</v>
      </c>
      <c r="F547" s="342">
        <v>0.0</v>
      </c>
      <c r="G547" s="343"/>
      <c r="H547" s="344">
        <v>0.0</v>
      </c>
    </row>
    <row r="548" ht="15.75" customHeight="1">
      <c r="A548" s="338"/>
      <c r="B548" s="338"/>
      <c r="C548" s="339"/>
      <c r="D548" s="340">
        <v>0.0</v>
      </c>
      <c r="E548" s="341">
        <v>0.0</v>
      </c>
      <c r="F548" s="342">
        <v>0.0</v>
      </c>
      <c r="G548" s="343"/>
      <c r="H548" s="344">
        <v>0.0</v>
      </c>
    </row>
    <row r="549" ht="15.75" customHeight="1">
      <c r="A549" s="338"/>
      <c r="B549" s="338"/>
      <c r="C549" s="339"/>
      <c r="D549" s="340">
        <v>0.0</v>
      </c>
      <c r="E549" s="341">
        <v>0.0</v>
      </c>
      <c r="F549" s="342">
        <v>0.0</v>
      </c>
      <c r="G549" s="343"/>
      <c r="H549" s="344">
        <v>0.0</v>
      </c>
    </row>
    <row r="550" ht="15.75" customHeight="1">
      <c r="A550" s="338"/>
      <c r="B550" s="338"/>
      <c r="C550" s="339"/>
      <c r="D550" s="340">
        <v>0.0</v>
      </c>
      <c r="E550" s="341">
        <v>0.0</v>
      </c>
      <c r="F550" s="342">
        <v>0.0</v>
      </c>
      <c r="G550" s="343"/>
      <c r="H550" s="344">
        <v>0.0</v>
      </c>
    </row>
    <row r="551" ht="15.75" customHeight="1">
      <c r="A551" s="338"/>
      <c r="B551" s="338"/>
      <c r="C551" s="339"/>
      <c r="D551" s="340">
        <v>0.0</v>
      </c>
      <c r="E551" s="341">
        <v>0.0</v>
      </c>
      <c r="F551" s="342">
        <v>0.0</v>
      </c>
      <c r="G551" s="343"/>
      <c r="H551" s="344">
        <v>0.0</v>
      </c>
    </row>
    <row r="552" ht="15.75" customHeight="1">
      <c r="A552" s="338"/>
      <c r="B552" s="338"/>
      <c r="C552" s="339"/>
      <c r="D552" s="340">
        <v>0.0</v>
      </c>
      <c r="E552" s="341">
        <v>0.0</v>
      </c>
      <c r="F552" s="342">
        <v>0.0</v>
      </c>
      <c r="G552" s="343"/>
      <c r="H552" s="344">
        <v>0.0</v>
      </c>
    </row>
    <row r="553" ht="15.75" customHeight="1">
      <c r="A553" s="338"/>
      <c r="B553" s="338"/>
      <c r="C553" s="339"/>
      <c r="D553" s="340">
        <v>0.0</v>
      </c>
      <c r="E553" s="341">
        <v>0.0</v>
      </c>
      <c r="F553" s="342">
        <v>0.0</v>
      </c>
      <c r="G553" s="343"/>
      <c r="H553" s="344">
        <v>0.0</v>
      </c>
    </row>
    <row r="554" ht="15.75" customHeight="1">
      <c r="A554" s="338"/>
      <c r="B554" s="338"/>
      <c r="C554" s="339"/>
      <c r="D554" s="340">
        <v>0.0</v>
      </c>
      <c r="E554" s="341">
        <v>0.0</v>
      </c>
      <c r="F554" s="342">
        <v>0.0</v>
      </c>
      <c r="G554" s="343"/>
      <c r="H554" s="344">
        <v>0.0</v>
      </c>
    </row>
    <row r="555" ht="15.75" customHeight="1">
      <c r="A555" s="338"/>
      <c r="B555" s="338"/>
      <c r="C555" s="339"/>
      <c r="D555" s="340">
        <v>0.0</v>
      </c>
      <c r="E555" s="341">
        <v>0.0</v>
      </c>
      <c r="F555" s="342">
        <v>0.0</v>
      </c>
      <c r="G555" s="343"/>
      <c r="H555" s="344">
        <v>0.0</v>
      </c>
    </row>
    <row r="556" ht="15.75" customHeight="1">
      <c r="A556" s="338"/>
      <c r="B556" s="338"/>
      <c r="C556" s="339"/>
      <c r="D556" s="340">
        <v>0.0</v>
      </c>
      <c r="E556" s="341">
        <v>0.0</v>
      </c>
      <c r="F556" s="342">
        <v>0.0</v>
      </c>
      <c r="G556" s="343"/>
      <c r="H556" s="344">
        <v>0.0</v>
      </c>
    </row>
    <row r="557" ht="15.75" customHeight="1">
      <c r="A557" s="338"/>
      <c r="B557" s="338"/>
      <c r="C557" s="339"/>
      <c r="D557" s="340">
        <v>0.0</v>
      </c>
      <c r="E557" s="341">
        <v>0.0</v>
      </c>
      <c r="F557" s="342">
        <v>0.0</v>
      </c>
      <c r="G557" s="343"/>
      <c r="H557" s="344">
        <v>0.0</v>
      </c>
    </row>
    <row r="558" ht="15.75" customHeight="1">
      <c r="A558" s="338"/>
      <c r="B558" s="338"/>
      <c r="C558" s="339"/>
      <c r="D558" s="340">
        <v>0.0</v>
      </c>
      <c r="E558" s="341">
        <v>0.0</v>
      </c>
      <c r="F558" s="342">
        <v>0.0</v>
      </c>
      <c r="G558" s="343"/>
      <c r="H558" s="344">
        <v>0.0</v>
      </c>
    </row>
    <row r="559" ht="15.75" customHeight="1">
      <c r="A559" s="338"/>
      <c r="B559" s="338"/>
      <c r="C559" s="339"/>
      <c r="D559" s="340">
        <v>0.0</v>
      </c>
      <c r="E559" s="341">
        <v>0.0</v>
      </c>
      <c r="F559" s="342">
        <v>0.0</v>
      </c>
      <c r="G559" s="343"/>
      <c r="H559" s="344">
        <v>0.0</v>
      </c>
    </row>
    <row r="560" ht="15.75" customHeight="1">
      <c r="A560" s="338"/>
      <c r="B560" s="338"/>
      <c r="C560" s="339"/>
      <c r="D560" s="340">
        <v>0.0</v>
      </c>
      <c r="E560" s="341">
        <v>0.0</v>
      </c>
      <c r="F560" s="342">
        <v>0.0</v>
      </c>
      <c r="G560" s="343"/>
      <c r="H560" s="344">
        <v>0.0</v>
      </c>
    </row>
    <row r="561" ht="15.75" customHeight="1">
      <c r="A561" s="338"/>
      <c r="B561" s="338"/>
      <c r="C561" s="339"/>
      <c r="D561" s="340">
        <v>0.0</v>
      </c>
      <c r="E561" s="341">
        <v>0.0</v>
      </c>
      <c r="F561" s="342">
        <v>0.0</v>
      </c>
      <c r="G561" s="343"/>
      <c r="H561" s="344">
        <v>0.0</v>
      </c>
    </row>
    <row r="562" ht="15.75" customHeight="1">
      <c r="A562" s="338"/>
      <c r="B562" s="338"/>
      <c r="C562" s="339"/>
      <c r="D562" s="340">
        <v>0.0</v>
      </c>
      <c r="E562" s="341">
        <v>0.0</v>
      </c>
      <c r="F562" s="342">
        <v>0.0</v>
      </c>
      <c r="G562" s="343"/>
      <c r="H562" s="344">
        <v>0.0</v>
      </c>
    </row>
    <row r="563" ht="15.75" customHeight="1">
      <c r="A563" s="338"/>
      <c r="B563" s="338"/>
      <c r="C563" s="339"/>
      <c r="D563" s="340">
        <v>0.0</v>
      </c>
      <c r="E563" s="341">
        <v>0.0</v>
      </c>
      <c r="F563" s="342">
        <v>0.0</v>
      </c>
      <c r="G563" s="343"/>
      <c r="H563" s="344">
        <v>0.0</v>
      </c>
    </row>
    <row r="564" ht="15.75" customHeight="1">
      <c r="A564" s="338"/>
      <c r="B564" s="338"/>
      <c r="C564" s="339"/>
      <c r="D564" s="340">
        <v>0.0</v>
      </c>
      <c r="E564" s="341">
        <v>0.0</v>
      </c>
      <c r="F564" s="342">
        <v>0.0</v>
      </c>
      <c r="G564" s="343"/>
      <c r="H564" s="344">
        <v>0.0</v>
      </c>
    </row>
    <row r="565" ht="15.75" customHeight="1">
      <c r="A565" s="338"/>
      <c r="B565" s="338"/>
      <c r="C565" s="339"/>
      <c r="D565" s="340">
        <v>0.0</v>
      </c>
      <c r="E565" s="341">
        <v>0.0</v>
      </c>
      <c r="F565" s="342">
        <v>0.0</v>
      </c>
      <c r="G565" s="343"/>
      <c r="H565" s="344">
        <v>0.0</v>
      </c>
    </row>
    <row r="566" ht="15.75" customHeight="1">
      <c r="A566" s="338"/>
      <c r="B566" s="338"/>
      <c r="C566" s="339"/>
      <c r="D566" s="340">
        <v>0.0</v>
      </c>
      <c r="E566" s="341">
        <v>0.0</v>
      </c>
      <c r="F566" s="342">
        <v>0.0</v>
      </c>
      <c r="G566" s="343"/>
      <c r="H566" s="344">
        <v>0.0</v>
      </c>
    </row>
    <row r="567" ht="15.75" customHeight="1">
      <c r="A567" s="338"/>
      <c r="B567" s="338"/>
      <c r="C567" s="339"/>
      <c r="D567" s="340">
        <v>0.0</v>
      </c>
      <c r="E567" s="341">
        <v>0.0</v>
      </c>
      <c r="F567" s="342">
        <v>0.0</v>
      </c>
      <c r="G567" s="343"/>
      <c r="H567" s="344">
        <v>0.0</v>
      </c>
    </row>
    <row r="568" ht="15.75" customHeight="1">
      <c r="A568" s="338"/>
      <c r="B568" s="338"/>
      <c r="C568" s="339"/>
      <c r="D568" s="340">
        <v>0.0</v>
      </c>
      <c r="E568" s="341">
        <v>0.0</v>
      </c>
      <c r="F568" s="342">
        <v>0.0</v>
      </c>
      <c r="G568" s="343"/>
      <c r="H568" s="344">
        <v>0.0</v>
      </c>
    </row>
    <row r="569" ht="15.75" customHeight="1">
      <c r="A569" s="338"/>
      <c r="B569" s="338"/>
      <c r="C569" s="339"/>
      <c r="D569" s="340">
        <v>0.0</v>
      </c>
      <c r="E569" s="341">
        <v>0.0</v>
      </c>
      <c r="F569" s="342">
        <v>0.0</v>
      </c>
      <c r="G569" s="343"/>
      <c r="H569" s="344">
        <v>0.0</v>
      </c>
    </row>
    <row r="570" ht="15.75" customHeight="1">
      <c r="A570" s="338"/>
      <c r="B570" s="338"/>
      <c r="C570" s="339"/>
      <c r="D570" s="340">
        <v>0.0</v>
      </c>
      <c r="E570" s="341">
        <v>0.0</v>
      </c>
      <c r="F570" s="342">
        <v>0.0</v>
      </c>
      <c r="G570" s="343"/>
      <c r="H570" s="344">
        <v>0.0</v>
      </c>
    </row>
    <row r="571" ht="15.75" customHeight="1">
      <c r="A571" s="338"/>
      <c r="B571" s="338"/>
      <c r="C571" s="339"/>
      <c r="D571" s="340">
        <v>0.0</v>
      </c>
      <c r="E571" s="341">
        <v>0.0</v>
      </c>
      <c r="F571" s="342">
        <v>0.0</v>
      </c>
      <c r="G571" s="343"/>
      <c r="H571" s="344">
        <v>0.0</v>
      </c>
    </row>
    <row r="572" ht="15.75" customHeight="1">
      <c r="A572" s="338"/>
      <c r="B572" s="338"/>
      <c r="C572" s="339"/>
      <c r="D572" s="340">
        <v>0.0</v>
      </c>
      <c r="E572" s="341">
        <v>0.0</v>
      </c>
      <c r="F572" s="342">
        <v>0.0</v>
      </c>
      <c r="G572" s="343"/>
      <c r="H572" s="344">
        <v>0.0</v>
      </c>
    </row>
    <row r="573" ht="15.75" customHeight="1">
      <c r="A573" s="338"/>
      <c r="B573" s="338"/>
      <c r="C573" s="339"/>
      <c r="D573" s="340">
        <v>0.0</v>
      </c>
      <c r="E573" s="341">
        <v>0.0</v>
      </c>
      <c r="F573" s="342">
        <v>0.0</v>
      </c>
      <c r="G573" s="343"/>
      <c r="H573" s="344">
        <v>0.0</v>
      </c>
    </row>
    <row r="574" ht="15.75" customHeight="1">
      <c r="A574" s="338"/>
      <c r="B574" s="338"/>
      <c r="C574" s="339"/>
      <c r="D574" s="340">
        <v>0.0</v>
      </c>
      <c r="E574" s="341">
        <v>0.0</v>
      </c>
      <c r="F574" s="342">
        <v>0.0</v>
      </c>
      <c r="G574" s="343"/>
      <c r="H574" s="344">
        <v>0.0</v>
      </c>
    </row>
    <row r="575" ht="15.75" customHeight="1">
      <c r="A575" s="338"/>
      <c r="B575" s="338"/>
      <c r="C575" s="339"/>
      <c r="D575" s="340">
        <v>0.0</v>
      </c>
      <c r="E575" s="341">
        <v>0.0</v>
      </c>
      <c r="F575" s="342">
        <v>0.0</v>
      </c>
      <c r="G575" s="343"/>
      <c r="H575" s="344">
        <v>0.0</v>
      </c>
    </row>
    <row r="576" ht="15.75" customHeight="1">
      <c r="A576" s="338"/>
      <c r="B576" s="338"/>
      <c r="C576" s="339"/>
      <c r="D576" s="340">
        <v>0.0</v>
      </c>
      <c r="E576" s="341">
        <v>0.0</v>
      </c>
      <c r="F576" s="342">
        <v>0.0</v>
      </c>
      <c r="G576" s="343"/>
      <c r="H576" s="344">
        <v>0.0</v>
      </c>
    </row>
    <row r="577" ht="15.75" customHeight="1">
      <c r="A577" s="338"/>
      <c r="B577" s="338"/>
      <c r="C577" s="339"/>
      <c r="D577" s="340">
        <v>0.0</v>
      </c>
      <c r="E577" s="341">
        <v>0.0</v>
      </c>
      <c r="F577" s="342">
        <v>0.0</v>
      </c>
      <c r="G577" s="343"/>
      <c r="H577" s="344">
        <v>0.0</v>
      </c>
    </row>
    <row r="578" ht="15.75" customHeight="1">
      <c r="A578" s="338"/>
      <c r="B578" s="338"/>
      <c r="C578" s="339"/>
      <c r="D578" s="340">
        <v>0.0</v>
      </c>
      <c r="E578" s="341">
        <v>0.0</v>
      </c>
      <c r="F578" s="342">
        <v>0.0</v>
      </c>
      <c r="G578" s="343"/>
      <c r="H578" s="344">
        <v>0.0</v>
      </c>
    </row>
    <row r="579" ht="15.75" customHeight="1">
      <c r="A579" s="338"/>
      <c r="B579" s="338"/>
      <c r="C579" s="339"/>
      <c r="D579" s="340">
        <v>0.0</v>
      </c>
      <c r="E579" s="341">
        <v>0.0</v>
      </c>
      <c r="F579" s="342">
        <v>0.0</v>
      </c>
      <c r="G579" s="343"/>
      <c r="H579" s="344">
        <v>0.0</v>
      </c>
    </row>
    <row r="580" ht="15.75" customHeight="1">
      <c r="A580" s="338"/>
      <c r="B580" s="338"/>
      <c r="C580" s="339"/>
      <c r="D580" s="340">
        <v>0.0</v>
      </c>
      <c r="E580" s="341">
        <v>0.0</v>
      </c>
      <c r="F580" s="342">
        <v>0.0</v>
      </c>
      <c r="G580" s="343"/>
      <c r="H580" s="344">
        <v>0.0</v>
      </c>
    </row>
    <row r="581" ht="15.75" customHeight="1">
      <c r="A581" s="338"/>
      <c r="B581" s="338"/>
      <c r="C581" s="339"/>
      <c r="D581" s="340">
        <v>0.0</v>
      </c>
      <c r="E581" s="341">
        <v>0.0</v>
      </c>
      <c r="F581" s="342">
        <v>0.0</v>
      </c>
      <c r="G581" s="343"/>
      <c r="H581" s="344">
        <v>0.0</v>
      </c>
    </row>
    <row r="582" ht="15.75" customHeight="1">
      <c r="A582" s="338"/>
      <c r="B582" s="338"/>
      <c r="C582" s="339"/>
      <c r="D582" s="340">
        <v>0.0</v>
      </c>
      <c r="E582" s="341">
        <v>0.0</v>
      </c>
      <c r="F582" s="342">
        <v>0.0</v>
      </c>
      <c r="G582" s="343"/>
      <c r="H582" s="344">
        <v>0.0</v>
      </c>
    </row>
    <row r="583" ht="15.75" customHeight="1">
      <c r="A583" s="338"/>
      <c r="B583" s="338"/>
      <c r="C583" s="339"/>
      <c r="D583" s="340">
        <v>0.0</v>
      </c>
      <c r="E583" s="341">
        <v>0.0</v>
      </c>
      <c r="F583" s="342">
        <v>0.0</v>
      </c>
      <c r="G583" s="343"/>
      <c r="H583" s="344">
        <v>0.0</v>
      </c>
    </row>
    <row r="584" ht="15.75" customHeight="1">
      <c r="A584" s="338"/>
      <c r="B584" s="338"/>
      <c r="C584" s="339"/>
      <c r="D584" s="340">
        <v>0.0</v>
      </c>
      <c r="E584" s="341">
        <v>0.0</v>
      </c>
      <c r="F584" s="342">
        <v>0.0</v>
      </c>
      <c r="G584" s="343"/>
      <c r="H584" s="344">
        <v>0.0</v>
      </c>
    </row>
    <row r="585" ht="15.75" customHeight="1">
      <c r="A585" s="338"/>
      <c r="B585" s="338"/>
      <c r="C585" s="339"/>
      <c r="D585" s="340">
        <v>0.0</v>
      </c>
      <c r="E585" s="341">
        <v>0.0</v>
      </c>
      <c r="F585" s="342">
        <v>0.0</v>
      </c>
      <c r="G585" s="343"/>
      <c r="H585" s="344">
        <v>0.0</v>
      </c>
    </row>
    <row r="586" ht="15.75" customHeight="1">
      <c r="A586" s="338"/>
      <c r="B586" s="338"/>
      <c r="C586" s="339"/>
      <c r="D586" s="340">
        <v>0.0</v>
      </c>
      <c r="E586" s="341">
        <v>0.0</v>
      </c>
      <c r="F586" s="342">
        <v>0.0</v>
      </c>
      <c r="G586" s="343"/>
      <c r="H586" s="344">
        <v>0.0</v>
      </c>
    </row>
    <row r="587" ht="15.75" customHeight="1">
      <c r="A587" s="338"/>
      <c r="B587" s="338"/>
      <c r="C587" s="339"/>
      <c r="D587" s="340">
        <v>0.0</v>
      </c>
      <c r="E587" s="341">
        <v>0.0</v>
      </c>
      <c r="F587" s="342">
        <v>0.0</v>
      </c>
      <c r="G587" s="343"/>
      <c r="H587" s="344">
        <v>0.0</v>
      </c>
    </row>
    <row r="588" ht="15.75" customHeight="1">
      <c r="A588" s="338"/>
      <c r="B588" s="338"/>
      <c r="C588" s="339"/>
      <c r="D588" s="340">
        <v>0.0</v>
      </c>
      <c r="E588" s="341">
        <v>0.0</v>
      </c>
      <c r="F588" s="342">
        <v>0.0</v>
      </c>
      <c r="G588" s="343"/>
      <c r="H588" s="344">
        <v>0.0</v>
      </c>
    </row>
    <row r="589" ht="15.75" customHeight="1">
      <c r="A589" s="338"/>
      <c r="B589" s="338"/>
      <c r="C589" s="339"/>
      <c r="D589" s="340">
        <v>0.0</v>
      </c>
      <c r="E589" s="341">
        <v>0.0</v>
      </c>
      <c r="F589" s="342">
        <v>0.0</v>
      </c>
      <c r="G589" s="343"/>
      <c r="H589" s="344">
        <v>0.0</v>
      </c>
    </row>
    <row r="590" ht="15.75" customHeight="1">
      <c r="A590" s="338"/>
      <c r="B590" s="338"/>
      <c r="C590" s="339"/>
      <c r="D590" s="340">
        <v>0.0</v>
      </c>
      <c r="E590" s="341">
        <v>0.0</v>
      </c>
      <c r="F590" s="342">
        <v>0.0</v>
      </c>
      <c r="G590" s="343"/>
      <c r="H590" s="344">
        <v>0.0</v>
      </c>
    </row>
    <row r="591" ht="15.75" customHeight="1">
      <c r="A591" s="338"/>
      <c r="B591" s="338"/>
      <c r="C591" s="339"/>
      <c r="D591" s="340">
        <v>0.0</v>
      </c>
      <c r="E591" s="341">
        <v>0.0</v>
      </c>
      <c r="F591" s="342">
        <v>0.0</v>
      </c>
      <c r="G591" s="343"/>
      <c r="H591" s="344">
        <v>0.0</v>
      </c>
    </row>
    <row r="592" ht="15.75" customHeight="1">
      <c r="A592" s="338"/>
      <c r="B592" s="338"/>
      <c r="C592" s="339"/>
      <c r="D592" s="340">
        <v>0.0</v>
      </c>
      <c r="E592" s="341">
        <v>0.0</v>
      </c>
      <c r="F592" s="342">
        <v>0.0</v>
      </c>
      <c r="G592" s="343"/>
      <c r="H592" s="344">
        <v>0.0</v>
      </c>
    </row>
    <row r="593" ht="15.75" customHeight="1">
      <c r="A593" s="338"/>
      <c r="B593" s="338"/>
      <c r="C593" s="339"/>
      <c r="D593" s="340">
        <v>0.0</v>
      </c>
      <c r="E593" s="341">
        <v>0.0</v>
      </c>
      <c r="F593" s="342">
        <v>0.0</v>
      </c>
      <c r="G593" s="343"/>
      <c r="H593" s="344">
        <v>0.0</v>
      </c>
    </row>
    <row r="594" ht="15.75" customHeight="1">
      <c r="A594" s="338"/>
      <c r="B594" s="338"/>
      <c r="C594" s="339"/>
      <c r="D594" s="340">
        <v>0.0</v>
      </c>
      <c r="E594" s="341">
        <v>0.0</v>
      </c>
      <c r="F594" s="342">
        <v>0.0</v>
      </c>
      <c r="G594" s="343"/>
      <c r="H594" s="344">
        <v>0.0</v>
      </c>
    </row>
    <row r="595" ht="15.75" customHeight="1">
      <c r="A595" s="338"/>
      <c r="B595" s="338"/>
      <c r="C595" s="339"/>
      <c r="D595" s="340">
        <v>0.0</v>
      </c>
      <c r="E595" s="341">
        <v>0.0</v>
      </c>
      <c r="F595" s="342">
        <v>0.0</v>
      </c>
      <c r="G595" s="343"/>
      <c r="H595" s="344">
        <v>0.0</v>
      </c>
    </row>
    <row r="596" ht="15.75" customHeight="1">
      <c r="A596" s="338"/>
      <c r="B596" s="338"/>
      <c r="C596" s="339"/>
      <c r="D596" s="340">
        <v>0.0</v>
      </c>
      <c r="E596" s="341">
        <v>0.0</v>
      </c>
      <c r="F596" s="342">
        <v>0.0</v>
      </c>
      <c r="G596" s="343"/>
      <c r="H596" s="344">
        <v>0.0</v>
      </c>
    </row>
    <row r="597" ht="15.75" customHeight="1">
      <c r="A597" s="338"/>
      <c r="B597" s="338"/>
      <c r="C597" s="339"/>
      <c r="D597" s="340">
        <v>0.0</v>
      </c>
      <c r="E597" s="341">
        <v>0.0</v>
      </c>
      <c r="F597" s="342">
        <v>0.0</v>
      </c>
      <c r="G597" s="343"/>
      <c r="H597" s="344">
        <v>0.0</v>
      </c>
    </row>
    <row r="598" ht="15.75" customHeight="1">
      <c r="A598" s="338"/>
      <c r="B598" s="338"/>
      <c r="C598" s="339"/>
      <c r="D598" s="340">
        <v>0.0</v>
      </c>
      <c r="E598" s="341">
        <v>0.0</v>
      </c>
      <c r="F598" s="342">
        <v>0.0</v>
      </c>
      <c r="G598" s="343"/>
      <c r="H598" s="344">
        <v>0.0</v>
      </c>
    </row>
    <row r="599" ht="15.75" customHeight="1">
      <c r="A599" s="338"/>
      <c r="B599" s="338"/>
      <c r="C599" s="339"/>
      <c r="D599" s="340">
        <v>0.0</v>
      </c>
      <c r="E599" s="341">
        <v>0.0</v>
      </c>
      <c r="F599" s="342">
        <v>0.0</v>
      </c>
      <c r="G599" s="343"/>
      <c r="H599" s="344">
        <v>0.0</v>
      </c>
    </row>
    <row r="600" ht="15.75" customHeight="1">
      <c r="A600" s="338"/>
      <c r="B600" s="338"/>
      <c r="C600" s="339"/>
      <c r="D600" s="340">
        <v>0.0</v>
      </c>
      <c r="E600" s="341">
        <v>0.0</v>
      </c>
      <c r="F600" s="342">
        <v>0.0</v>
      </c>
      <c r="G600" s="343"/>
      <c r="H600" s="344">
        <v>0.0</v>
      </c>
    </row>
    <row r="601" ht="15.75" customHeight="1">
      <c r="A601" s="338"/>
      <c r="B601" s="338"/>
      <c r="C601" s="339"/>
      <c r="D601" s="340">
        <v>0.0</v>
      </c>
      <c r="E601" s="341">
        <v>0.0</v>
      </c>
      <c r="F601" s="342">
        <v>0.0</v>
      </c>
      <c r="G601" s="343"/>
      <c r="H601" s="344">
        <v>0.0</v>
      </c>
    </row>
    <row r="602" ht="15.75" customHeight="1">
      <c r="A602" s="338"/>
      <c r="B602" s="338"/>
      <c r="C602" s="339"/>
      <c r="D602" s="340">
        <v>0.0</v>
      </c>
      <c r="E602" s="341">
        <v>0.0</v>
      </c>
      <c r="F602" s="342">
        <v>0.0</v>
      </c>
      <c r="G602" s="343"/>
      <c r="H602" s="344">
        <v>0.0</v>
      </c>
    </row>
    <row r="603" ht="15.75" customHeight="1">
      <c r="A603" s="338"/>
      <c r="B603" s="338"/>
      <c r="C603" s="339"/>
      <c r="D603" s="340">
        <v>0.0</v>
      </c>
      <c r="E603" s="341">
        <v>0.0</v>
      </c>
      <c r="F603" s="342">
        <v>0.0</v>
      </c>
      <c r="G603" s="343"/>
      <c r="H603" s="344">
        <v>0.0</v>
      </c>
    </row>
    <row r="604" ht="15.75" customHeight="1">
      <c r="A604" s="338"/>
      <c r="B604" s="338"/>
      <c r="C604" s="339"/>
      <c r="D604" s="340">
        <v>0.0</v>
      </c>
      <c r="E604" s="341">
        <v>0.0</v>
      </c>
      <c r="F604" s="342">
        <v>0.0</v>
      </c>
      <c r="G604" s="343"/>
      <c r="H604" s="344">
        <v>0.0</v>
      </c>
    </row>
    <row r="605" ht="15.75" customHeight="1">
      <c r="A605" s="338"/>
      <c r="B605" s="338"/>
      <c r="C605" s="339"/>
      <c r="D605" s="340">
        <v>0.0</v>
      </c>
      <c r="E605" s="341">
        <v>0.0</v>
      </c>
      <c r="F605" s="342">
        <v>0.0</v>
      </c>
      <c r="G605" s="343"/>
      <c r="H605" s="344">
        <v>0.0</v>
      </c>
    </row>
    <row r="606" ht="15.75" customHeight="1">
      <c r="A606" s="338"/>
      <c r="B606" s="338"/>
      <c r="C606" s="339"/>
      <c r="D606" s="340">
        <v>0.0</v>
      </c>
      <c r="E606" s="341">
        <v>0.0</v>
      </c>
      <c r="F606" s="342">
        <v>0.0</v>
      </c>
      <c r="G606" s="343"/>
      <c r="H606" s="344">
        <v>0.0</v>
      </c>
    </row>
    <row r="607" ht="15.75" customHeight="1">
      <c r="A607" s="338"/>
      <c r="B607" s="338"/>
      <c r="C607" s="339"/>
      <c r="D607" s="340">
        <v>0.0</v>
      </c>
      <c r="E607" s="341">
        <v>0.0</v>
      </c>
      <c r="F607" s="342">
        <v>0.0</v>
      </c>
      <c r="G607" s="343"/>
      <c r="H607" s="344">
        <v>0.0</v>
      </c>
    </row>
    <row r="608" ht="15.75" customHeight="1">
      <c r="A608" s="338"/>
      <c r="B608" s="338"/>
      <c r="C608" s="339"/>
      <c r="D608" s="340">
        <v>0.0</v>
      </c>
      <c r="E608" s="341">
        <v>0.0</v>
      </c>
      <c r="F608" s="342">
        <v>0.0</v>
      </c>
      <c r="G608" s="343"/>
      <c r="H608" s="344">
        <v>0.0</v>
      </c>
    </row>
    <row r="609" ht="15.75" customHeight="1">
      <c r="A609" s="338"/>
      <c r="B609" s="338"/>
      <c r="C609" s="339"/>
      <c r="D609" s="340">
        <v>0.0</v>
      </c>
      <c r="E609" s="341">
        <v>0.0</v>
      </c>
      <c r="F609" s="342">
        <v>0.0</v>
      </c>
      <c r="G609" s="343"/>
      <c r="H609" s="344">
        <v>0.0</v>
      </c>
    </row>
    <row r="610" ht="15.75" customHeight="1">
      <c r="A610" s="338"/>
      <c r="B610" s="338"/>
      <c r="C610" s="339"/>
      <c r="D610" s="340">
        <v>0.0</v>
      </c>
      <c r="E610" s="341">
        <v>0.0</v>
      </c>
      <c r="F610" s="342">
        <v>0.0</v>
      </c>
      <c r="G610" s="343"/>
      <c r="H610" s="344">
        <v>0.0</v>
      </c>
    </row>
    <row r="611" ht="15.75" customHeight="1">
      <c r="A611" s="338"/>
      <c r="B611" s="338"/>
      <c r="C611" s="339"/>
      <c r="D611" s="340">
        <v>0.0</v>
      </c>
      <c r="E611" s="341">
        <v>0.0</v>
      </c>
      <c r="F611" s="342">
        <v>0.0</v>
      </c>
      <c r="G611" s="343"/>
      <c r="H611" s="344">
        <v>0.0</v>
      </c>
    </row>
    <row r="612" ht="15.75" customHeight="1">
      <c r="A612" s="338"/>
      <c r="B612" s="338"/>
      <c r="C612" s="339"/>
      <c r="D612" s="340">
        <v>0.0</v>
      </c>
      <c r="E612" s="341">
        <v>0.0</v>
      </c>
      <c r="F612" s="342">
        <v>0.0</v>
      </c>
      <c r="G612" s="343"/>
      <c r="H612" s="344">
        <v>0.0</v>
      </c>
    </row>
    <row r="613" ht="15.75" customHeight="1">
      <c r="A613" s="338"/>
      <c r="B613" s="338"/>
      <c r="C613" s="339"/>
      <c r="D613" s="340">
        <v>0.0</v>
      </c>
      <c r="E613" s="341">
        <v>0.0</v>
      </c>
      <c r="F613" s="342">
        <v>0.0</v>
      </c>
      <c r="G613" s="343"/>
      <c r="H613" s="344">
        <v>0.0</v>
      </c>
    </row>
    <row r="614" ht="15.75" customHeight="1">
      <c r="A614" s="338"/>
      <c r="B614" s="338"/>
      <c r="C614" s="339"/>
      <c r="D614" s="340">
        <v>0.0</v>
      </c>
      <c r="E614" s="341">
        <v>0.0</v>
      </c>
      <c r="F614" s="342">
        <v>0.0</v>
      </c>
      <c r="G614" s="343"/>
      <c r="H614" s="344">
        <v>0.0</v>
      </c>
    </row>
    <row r="615" ht="15.75" customHeight="1">
      <c r="A615" s="338"/>
      <c r="B615" s="338"/>
      <c r="C615" s="339"/>
      <c r="D615" s="340">
        <v>0.0</v>
      </c>
      <c r="E615" s="341">
        <v>0.0</v>
      </c>
      <c r="F615" s="342">
        <v>0.0</v>
      </c>
      <c r="G615" s="343"/>
      <c r="H615" s="344">
        <v>0.0</v>
      </c>
    </row>
    <row r="616" ht="15.75" customHeight="1">
      <c r="A616" s="338"/>
      <c r="B616" s="338"/>
      <c r="C616" s="339"/>
      <c r="D616" s="340">
        <v>0.0</v>
      </c>
      <c r="E616" s="341">
        <v>0.0</v>
      </c>
      <c r="F616" s="342">
        <v>0.0</v>
      </c>
      <c r="G616" s="343"/>
      <c r="H616" s="344">
        <v>0.0</v>
      </c>
    </row>
    <row r="617" ht="15.75" customHeight="1">
      <c r="A617" s="338"/>
      <c r="B617" s="338"/>
      <c r="C617" s="339"/>
      <c r="D617" s="340">
        <v>0.0</v>
      </c>
      <c r="E617" s="341">
        <v>0.0</v>
      </c>
      <c r="F617" s="342">
        <v>0.0</v>
      </c>
      <c r="G617" s="343"/>
      <c r="H617" s="344">
        <v>0.0</v>
      </c>
    </row>
    <row r="618" ht="15.75" customHeight="1">
      <c r="A618" s="338"/>
      <c r="B618" s="338"/>
      <c r="C618" s="339"/>
      <c r="D618" s="340">
        <v>0.0</v>
      </c>
      <c r="E618" s="341">
        <v>0.0</v>
      </c>
      <c r="F618" s="342">
        <v>0.0</v>
      </c>
      <c r="G618" s="343"/>
      <c r="H618" s="344">
        <v>0.0</v>
      </c>
    </row>
    <row r="619" ht="15.75" customHeight="1">
      <c r="A619" s="338"/>
      <c r="B619" s="338"/>
      <c r="C619" s="339"/>
      <c r="D619" s="340">
        <v>0.0</v>
      </c>
      <c r="E619" s="341">
        <v>0.0</v>
      </c>
      <c r="F619" s="342">
        <v>0.0</v>
      </c>
      <c r="G619" s="343"/>
      <c r="H619" s="344">
        <v>0.0</v>
      </c>
    </row>
    <row r="620" ht="15.75" customHeight="1">
      <c r="A620" s="338"/>
      <c r="B620" s="338"/>
      <c r="C620" s="339"/>
      <c r="D620" s="340">
        <v>0.0</v>
      </c>
      <c r="E620" s="341">
        <v>0.0</v>
      </c>
      <c r="F620" s="342">
        <v>0.0</v>
      </c>
      <c r="G620" s="343"/>
      <c r="H620" s="344">
        <v>0.0</v>
      </c>
    </row>
    <row r="621" ht="15.75" customHeight="1">
      <c r="A621" s="338"/>
      <c r="B621" s="338"/>
      <c r="C621" s="339"/>
      <c r="D621" s="340">
        <v>0.0</v>
      </c>
      <c r="E621" s="341">
        <v>0.0</v>
      </c>
      <c r="F621" s="342">
        <v>0.0</v>
      </c>
      <c r="G621" s="343"/>
      <c r="H621" s="344">
        <v>0.0</v>
      </c>
    </row>
    <row r="622" ht="15.75" customHeight="1">
      <c r="A622" s="338"/>
      <c r="B622" s="338"/>
      <c r="C622" s="339"/>
      <c r="D622" s="340">
        <v>0.0</v>
      </c>
      <c r="E622" s="341">
        <v>0.0</v>
      </c>
      <c r="F622" s="342">
        <v>0.0</v>
      </c>
      <c r="G622" s="343"/>
      <c r="H622" s="344">
        <v>0.0</v>
      </c>
    </row>
    <row r="623" ht="15.75" customHeight="1">
      <c r="A623" s="338"/>
      <c r="B623" s="338"/>
      <c r="C623" s="339"/>
      <c r="D623" s="340">
        <v>0.0</v>
      </c>
      <c r="E623" s="341">
        <v>0.0</v>
      </c>
      <c r="F623" s="342">
        <v>0.0</v>
      </c>
      <c r="G623" s="343"/>
      <c r="H623" s="344">
        <v>0.0</v>
      </c>
    </row>
    <row r="624" ht="15.75" customHeight="1">
      <c r="A624" s="338"/>
      <c r="B624" s="338"/>
      <c r="C624" s="339"/>
      <c r="D624" s="340">
        <v>0.0</v>
      </c>
      <c r="E624" s="341">
        <v>0.0</v>
      </c>
      <c r="F624" s="342">
        <v>0.0</v>
      </c>
      <c r="G624" s="343"/>
      <c r="H624" s="344">
        <v>0.0</v>
      </c>
    </row>
    <row r="625" ht="15.75" customHeight="1">
      <c r="A625" s="338"/>
      <c r="B625" s="338"/>
      <c r="C625" s="339"/>
      <c r="D625" s="340">
        <v>0.0</v>
      </c>
      <c r="E625" s="341">
        <v>0.0</v>
      </c>
      <c r="F625" s="342">
        <v>0.0</v>
      </c>
      <c r="G625" s="343"/>
      <c r="H625" s="344">
        <v>0.0</v>
      </c>
    </row>
    <row r="626" ht="15.75" customHeight="1">
      <c r="A626" s="338"/>
      <c r="B626" s="338"/>
      <c r="C626" s="339"/>
      <c r="D626" s="340">
        <v>0.0</v>
      </c>
      <c r="E626" s="341">
        <v>0.0</v>
      </c>
      <c r="F626" s="342">
        <v>0.0</v>
      </c>
      <c r="G626" s="343"/>
      <c r="H626" s="344">
        <v>0.0</v>
      </c>
    </row>
    <row r="627" ht="15.75" customHeight="1">
      <c r="A627" s="338"/>
      <c r="B627" s="338"/>
      <c r="C627" s="339"/>
      <c r="D627" s="340">
        <v>0.0</v>
      </c>
      <c r="E627" s="341">
        <v>0.0</v>
      </c>
      <c r="F627" s="342">
        <v>0.0</v>
      </c>
      <c r="G627" s="343"/>
      <c r="H627" s="344">
        <v>0.0</v>
      </c>
    </row>
    <row r="628" ht="15.75" customHeight="1">
      <c r="A628" s="338"/>
      <c r="B628" s="338"/>
      <c r="C628" s="339"/>
      <c r="D628" s="340">
        <v>0.0</v>
      </c>
      <c r="E628" s="341">
        <v>0.0</v>
      </c>
      <c r="F628" s="342">
        <v>0.0</v>
      </c>
      <c r="G628" s="343"/>
      <c r="H628" s="344">
        <v>0.0</v>
      </c>
    </row>
    <row r="629" ht="15.75" customHeight="1">
      <c r="A629" s="338"/>
      <c r="B629" s="338"/>
      <c r="C629" s="339"/>
      <c r="D629" s="340">
        <v>0.0</v>
      </c>
      <c r="E629" s="341">
        <v>0.0</v>
      </c>
      <c r="F629" s="342">
        <v>0.0</v>
      </c>
      <c r="G629" s="343"/>
      <c r="H629" s="344">
        <v>0.0</v>
      </c>
    </row>
    <row r="630" ht="15.75" customHeight="1">
      <c r="A630" s="338"/>
      <c r="B630" s="338"/>
      <c r="C630" s="339"/>
      <c r="D630" s="340">
        <v>0.0</v>
      </c>
      <c r="E630" s="341">
        <v>0.0</v>
      </c>
      <c r="F630" s="342">
        <v>0.0</v>
      </c>
      <c r="G630" s="343"/>
      <c r="H630" s="344">
        <v>0.0</v>
      </c>
    </row>
    <row r="631" ht="15.75" customHeight="1">
      <c r="A631" s="338"/>
      <c r="B631" s="338"/>
      <c r="C631" s="339"/>
      <c r="D631" s="340">
        <v>0.0</v>
      </c>
      <c r="E631" s="341">
        <v>0.0</v>
      </c>
      <c r="F631" s="342">
        <v>0.0</v>
      </c>
      <c r="G631" s="343"/>
      <c r="H631" s="344">
        <v>0.0</v>
      </c>
    </row>
    <row r="632" ht="15.75" customHeight="1">
      <c r="A632" s="338"/>
      <c r="B632" s="338"/>
      <c r="C632" s="339"/>
      <c r="D632" s="340">
        <v>0.0</v>
      </c>
      <c r="E632" s="341">
        <v>0.0</v>
      </c>
      <c r="F632" s="342">
        <v>0.0</v>
      </c>
      <c r="G632" s="343"/>
      <c r="H632" s="344">
        <v>0.0</v>
      </c>
    </row>
    <row r="633" ht="15.75" customHeight="1">
      <c r="A633" s="338"/>
      <c r="B633" s="338"/>
      <c r="C633" s="339"/>
      <c r="D633" s="340">
        <v>0.0</v>
      </c>
      <c r="E633" s="341">
        <v>0.0</v>
      </c>
      <c r="F633" s="342">
        <v>0.0</v>
      </c>
      <c r="G633" s="343"/>
      <c r="H633" s="344">
        <v>0.0</v>
      </c>
    </row>
    <row r="634" ht="15.75" customHeight="1">
      <c r="A634" s="338"/>
      <c r="B634" s="338"/>
      <c r="C634" s="339"/>
      <c r="D634" s="340">
        <v>0.0</v>
      </c>
      <c r="E634" s="341">
        <v>0.0</v>
      </c>
      <c r="F634" s="342">
        <v>0.0</v>
      </c>
      <c r="G634" s="343"/>
      <c r="H634" s="344">
        <v>0.0</v>
      </c>
    </row>
    <row r="635" ht="15.75" customHeight="1">
      <c r="A635" s="338"/>
      <c r="B635" s="338"/>
      <c r="C635" s="339"/>
      <c r="D635" s="340">
        <v>0.0</v>
      </c>
      <c r="E635" s="341">
        <v>0.0</v>
      </c>
      <c r="F635" s="342">
        <v>0.0</v>
      </c>
      <c r="G635" s="343"/>
      <c r="H635" s="344">
        <v>0.0</v>
      </c>
    </row>
    <row r="636" ht="15.75" customHeight="1">
      <c r="A636" s="338"/>
      <c r="B636" s="338"/>
      <c r="C636" s="339"/>
      <c r="D636" s="340">
        <v>0.0</v>
      </c>
      <c r="E636" s="341">
        <v>0.0</v>
      </c>
      <c r="F636" s="342">
        <v>0.0</v>
      </c>
      <c r="G636" s="343"/>
      <c r="H636" s="344">
        <v>0.0</v>
      </c>
    </row>
    <row r="637" ht="15.75" customHeight="1">
      <c r="A637" s="338"/>
      <c r="B637" s="338"/>
      <c r="C637" s="339"/>
      <c r="D637" s="340">
        <v>0.0</v>
      </c>
      <c r="E637" s="341">
        <v>0.0</v>
      </c>
      <c r="F637" s="342">
        <v>0.0</v>
      </c>
      <c r="G637" s="343"/>
      <c r="H637" s="344">
        <v>0.0</v>
      </c>
    </row>
    <row r="638" ht="15.75" customHeight="1">
      <c r="A638" s="338"/>
      <c r="B638" s="338"/>
      <c r="C638" s="339"/>
      <c r="D638" s="340">
        <v>0.0</v>
      </c>
      <c r="E638" s="341">
        <v>0.0</v>
      </c>
      <c r="F638" s="342">
        <v>0.0</v>
      </c>
      <c r="G638" s="343"/>
      <c r="H638" s="344">
        <v>0.0</v>
      </c>
    </row>
    <row r="639" ht="15.75" customHeight="1">
      <c r="A639" s="338"/>
      <c r="B639" s="338"/>
      <c r="C639" s="339"/>
      <c r="D639" s="340">
        <v>0.0</v>
      </c>
      <c r="E639" s="341">
        <v>0.0</v>
      </c>
      <c r="F639" s="342">
        <v>0.0</v>
      </c>
      <c r="G639" s="343"/>
      <c r="H639" s="344">
        <v>0.0</v>
      </c>
    </row>
    <row r="640" ht="15.75" customHeight="1">
      <c r="A640" s="338"/>
      <c r="B640" s="338"/>
      <c r="C640" s="339"/>
      <c r="D640" s="340">
        <v>0.0</v>
      </c>
      <c r="E640" s="341">
        <v>0.0</v>
      </c>
      <c r="F640" s="342">
        <v>0.0</v>
      </c>
      <c r="G640" s="343"/>
      <c r="H640" s="344">
        <v>0.0</v>
      </c>
    </row>
    <row r="641" ht="15.75" customHeight="1">
      <c r="A641" s="338"/>
      <c r="B641" s="338"/>
      <c r="C641" s="339"/>
      <c r="D641" s="340">
        <v>0.0</v>
      </c>
      <c r="E641" s="341">
        <v>0.0</v>
      </c>
      <c r="F641" s="342">
        <v>0.0</v>
      </c>
      <c r="G641" s="343"/>
      <c r="H641" s="344">
        <v>0.0</v>
      </c>
    </row>
    <row r="642" ht="15.75" customHeight="1">
      <c r="A642" s="338"/>
      <c r="B642" s="338"/>
      <c r="C642" s="339"/>
      <c r="D642" s="340">
        <v>0.0</v>
      </c>
      <c r="E642" s="341">
        <v>0.0</v>
      </c>
      <c r="F642" s="342">
        <v>0.0</v>
      </c>
      <c r="G642" s="343"/>
      <c r="H642" s="344">
        <v>0.0</v>
      </c>
    </row>
    <row r="643" ht="15.75" customHeight="1">
      <c r="A643" s="338"/>
      <c r="B643" s="338"/>
      <c r="C643" s="339"/>
      <c r="D643" s="340">
        <v>0.0</v>
      </c>
      <c r="E643" s="341">
        <v>0.0</v>
      </c>
      <c r="F643" s="342">
        <v>0.0</v>
      </c>
      <c r="G643" s="343"/>
      <c r="H643" s="344">
        <v>0.0</v>
      </c>
    </row>
    <row r="644" ht="15.75" customHeight="1">
      <c r="A644" s="338"/>
      <c r="B644" s="338"/>
      <c r="C644" s="339"/>
      <c r="D644" s="340">
        <v>0.0</v>
      </c>
      <c r="E644" s="341">
        <v>0.0</v>
      </c>
      <c r="F644" s="342">
        <v>0.0</v>
      </c>
      <c r="G644" s="343"/>
      <c r="H644" s="344">
        <v>0.0</v>
      </c>
    </row>
    <row r="645" ht="15.75" customHeight="1">
      <c r="A645" s="338"/>
      <c r="B645" s="338"/>
      <c r="C645" s="339"/>
      <c r="D645" s="340">
        <v>0.0</v>
      </c>
      <c r="E645" s="341">
        <v>0.0</v>
      </c>
      <c r="F645" s="342">
        <v>0.0</v>
      </c>
      <c r="G645" s="343"/>
      <c r="H645" s="344">
        <v>0.0</v>
      </c>
    </row>
    <row r="646" ht="15.75" customHeight="1">
      <c r="A646" s="338"/>
      <c r="B646" s="338"/>
      <c r="C646" s="339"/>
      <c r="D646" s="340">
        <v>0.0</v>
      </c>
      <c r="E646" s="341">
        <v>0.0</v>
      </c>
      <c r="F646" s="342">
        <v>0.0</v>
      </c>
      <c r="G646" s="343"/>
      <c r="H646" s="344">
        <v>0.0</v>
      </c>
    </row>
    <row r="647" ht="15.75" customHeight="1">
      <c r="A647" s="338"/>
      <c r="B647" s="338"/>
      <c r="C647" s="339"/>
      <c r="D647" s="340">
        <v>0.0</v>
      </c>
      <c r="E647" s="341">
        <v>0.0</v>
      </c>
      <c r="F647" s="342">
        <v>0.0</v>
      </c>
      <c r="G647" s="343"/>
      <c r="H647" s="344">
        <v>0.0</v>
      </c>
    </row>
    <row r="648" ht="15.75" customHeight="1">
      <c r="A648" s="338"/>
      <c r="B648" s="338"/>
      <c r="C648" s="339"/>
      <c r="D648" s="340">
        <v>0.0</v>
      </c>
      <c r="E648" s="341">
        <v>0.0</v>
      </c>
      <c r="F648" s="342">
        <v>0.0</v>
      </c>
      <c r="G648" s="343"/>
      <c r="H648" s="344">
        <v>0.0</v>
      </c>
    </row>
    <row r="649" ht="15.75" customHeight="1">
      <c r="A649" s="338"/>
      <c r="B649" s="338"/>
      <c r="C649" s="339"/>
      <c r="D649" s="340">
        <v>0.0</v>
      </c>
      <c r="E649" s="341">
        <v>0.0</v>
      </c>
      <c r="F649" s="342">
        <v>0.0</v>
      </c>
      <c r="G649" s="343"/>
      <c r="H649" s="344">
        <v>0.0</v>
      </c>
    </row>
    <row r="650" ht="15.75" customHeight="1">
      <c r="A650" s="338"/>
      <c r="B650" s="338"/>
      <c r="C650" s="339"/>
      <c r="D650" s="340">
        <v>0.0</v>
      </c>
      <c r="E650" s="341">
        <v>0.0</v>
      </c>
      <c r="F650" s="342">
        <v>0.0</v>
      </c>
      <c r="G650" s="343"/>
      <c r="H650" s="344">
        <v>0.0</v>
      </c>
    </row>
    <row r="651" ht="15.75" customHeight="1">
      <c r="A651" s="338"/>
      <c r="B651" s="338"/>
      <c r="C651" s="339"/>
      <c r="D651" s="340">
        <v>0.0</v>
      </c>
      <c r="E651" s="341">
        <v>0.0</v>
      </c>
      <c r="F651" s="342">
        <v>0.0</v>
      </c>
      <c r="G651" s="343"/>
      <c r="H651" s="344">
        <v>0.0</v>
      </c>
    </row>
    <row r="652" ht="15.75" customHeight="1">
      <c r="A652" s="338"/>
      <c r="B652" s="338"/>
      <c r="C652" s="339"/>
      <c r="D652" s="340">
        <v>0.0</v>
      </c>
      <c r="E652" s="341">
        <v>0.0</v>
      </c>
      <c r="F652" s="342">
        <v>0.0</v>
      </c>
      <c r="G652" s="343"/>
      <c r="H652" s="344">
        <v>0.0</v>
      </c>
    </row>
    <row r="653" ht="15.75" customHeight="1">
      <c r="A653" s="338"/>
      <c r="B653" s="338"/>
      <c r="C653" s="339"/>
      <c r="D653" s="340">
        <v>0.0</v>
      </c>
      <c r="E653" s="341">
        <v>0.0</v>
      </c>
      <c r="F653" s="342">
        <v>0.0</v>
      </c>
      <c r="G653" s="343"/>
      <c r="H653" s="344">
        <v>0.0</v>
      </c>
    </row>
    <row r="654" ht="15.75" customHeight="1">
      <c r="A654" s="338"/>
      <c r="B654" s="338"/>
      <c r="C654" s="339"/>
      <c r="D654" s="340">
        <v>0.0</v>
      </c>
      <c r="E654" s="341">
        <v>0.0</v>
      </c>
      <c r="F654" s="342">
        <v>0.0</v>
      </c>
      <c r="G654" s="343"/>
      <c r="H654" s="344">
        <v>0.0</v>
      </c>
    </row>
    <row r="655" ht="15.75" customHeight="1">
      <c r="A655" s="338"/>
      <c r="B655" s="338"/>
      <c r="C655" s="339"/>
      <c r="D655" s="340">
        <v>0.0</v>
      </c>
      <c r="E655" s="341">
        <v>0.0</v>
      </c>
      <c r="F655" s="342">
        <v>0.0</v>
      </c>
      <c r="G655" s="343"/>
      <c r="H655" s="344">
        <v>0.0</v>
      </c>
    </row>
    <row r="656" ht="15.75" customHeight="1">
      <c r="A656" s="338"/>
      <c r="B656" s="338"/>
      <c r="C656" s="339"/>
      <c r="D656" s="340">
        <v>0.0</v>
      </c>
      <c r="E656" s="341">
        <v>0.0</v>
      </c>
      <c r="F656" s="342">
        <v>0.0</v>
      </c>
      <c r="G656" s="343"/>
      <c r="H656" s="344">
        <v>0.0</v>
      </c>
    </row>
    <row r="657" ht="15.75" customHeight="1">
      <c r="A657" s="338"/>
      <c r="B657" s="338"/>
      <c r="C657" s="339"/>
      <c r="D657" s="340">
        <v>0.0</v>
      </c>
      <c r="E657" s="341">
        <v>0.0</v>
      </c>
      <c r="F657" s="342">
        <v>0.0</v>
      </c>
      <c r="G657" s="343"/>
      <c r="H657" s="344">
        <v>0.0</v>
      </c>
    </row>
    <row r="658" ht="15.75" customHeight="1">
      <c r="A658" s="338"/>
      <c r="B658" s="338"/>
      <c r="C658" s="339"/>
      <c r="D658" s="340">
        <v>0.0</v>
      </c>
      <c r="E658" s="341">
        <v>0.0</v>
      </c>
      <c r="F658" s="342">
        <v>0.0</v>
      </c>
      <c r="G658" s="343"/>
      <c r="H658" s="344">
        <v>0.0</v>
      </c>
    </row>
    <row r="659" ht="15.75" customHeight="1">
      <c r="A659" s="338"/>
      <c r="B659" s="338"/>
      <c r="C659" s="339"/>
      <c r="D659" s="340">
        <v>0.0</v>
      </c>
      <c r="E659" s="341">
        <v>0.0</v>
      </c>
      <c r="F659" s="342">
        <v>0.0</v>
      </c>
      <c r="G659" s="343"/>
      <c r="H659" s="344">
        <v>0.0</v>
      </c>
    </row>
    <row r="660" ht="15.75" customHeight="1">
      <c r="A660" s="338"/>
      <c r="B660" s="338"/>
      <c r="C660" s="339"/>
      <c r="D660" s="340">
        <v>0.0</v>
      </c>
      <c r="E660" s="341">
        <v>0.0</v>
      </c>
      <c r="F660" s="342">
        <v>0.0</v>
      </c>
      <c r="G660" s="343"/>
      <c r="H660" s="344">
        <v>0.0</v>
      </c>
    </row>
    <row r="661" ht="15.75" customHeight="1">
      <c r="A661" s="338"/>
      <c r="B661" s="338"/>
      <c r="C661" s="339"/>
      <c r="D661" s="340">
        <v>0.0</v>
      </c>
      <c r="E661" s="341">
        <v>0.0</v>
      </c>
      <c r="F661" s="342">
        <v>0.0</v>
      </c>
      <c r="G661" s="343"/>
      <c r="H661" s="344">
        <v>0.0</v>
      </c>
    </row>
    <row r="662" ht="15.75" customHeight="1">
      <c r="A662" s="338"/>
      <c r="B662" s="338"/>
      <c r="C662" s="339"/>
      <c r="D662" s="340">
        <v>0.0</v>
      </c>
      <c r="E662" s="341">
        <v>0.0</v>
      </c>
      <c r="F662" s="342">
        <v>0.0</v>
      </c>
      <c r="G662" s="343"/>
      <c r="H662" s="344">
        <v>0.0</v>
      </c>
    </row>
    <row r="663" ht="15.75" customHeight="1">
      <c r="A663" s="338"/>
      <c r="B663" s="338"/>
      <c r="C663" s="339"/>
      <c r="D663" s="340">
        <v>0.0</v>
      </c>
      <c r="E663" s="341">
        <v>0.0</v>
      </c>
      <c r="F663" s="342">
        <v>0.0</v>
      </c>
      <c r="G663" s="343"/>
      <c r="H663" s="344">
        <v>0.0</v>
      </c>
    </row>
    <row r="664" ht="15.75" customHeight="1">
      <c r="A664" s="338"/>
      <c r="B664" s="338"/>
      <c r="C664" s="339"/>
      <c r="D664" s="340">
        <v>0.0</v>
      </c>
      <c r="E664" s="341">
        <v>0.0</v>
      </c>
      <c r="F664" s="342">
        <v>0.0</v>
      </c>
      <c r="G664" s="343"/>
      <c r="H664" s="344">
        <v>0.0</v>
      </c>
    </row>
    <row r="665" ht="15.75" customHeight="1">
      <c r="A665" s="338"/>
      <c r="B665" s="338"/>
      <c r="C665" s="339"/>
      <c r="D665" s="340">
        <v>0.0</v>
      </c>
      <c r="E665" s="341">
        <v>0.0</v>
      </c>
      <c r="F665" s="342">
        <v>0.0</v>
      </c>
      <c r="G665" s="343"/>
      <c r="H665" s="344">
        <v>0.0</v>
      </c>
    </row>
    <row r="666" ht="15.75" customHeight="1">
      <c r="A666" s="338"/>
      <c r="B666" s="338"/>
      <c r="C666" s="339"/>
      <c r="D666" s="340">
        <v>0.0</v>
      </c>
      <c r="E666" s="341">
        <v>0.0</v>
      </c>
      <c r="F666" s="342">
        <v>0.0</v>
      </c>
      <c r="G666" s="343"/>
      <c r="H666" s="344">
        <v>0.0</v>
      </c>
    </row>
    <row r="667" ht="15.75" customHeight="1">
      <c r="A667" s="338"/>
      <c r="B667" s="338"/>
      <c r="C667" s="339"/>
      <c r="D667" s="340">
        <v>0.0</v>
      </c>
      <c r="E667" s="341">
        <v>0.0</v>
      </c>
      <c r="F667" s="342">
        <v>0.0</v>
      </c>
      <c r="G667" s="343"/>
      <c r="H667" s="344">
        <v>0.0</v>
      </c>
    </row>
    <row r="668" ht="15.75" customHeight="1">
      <c r="A668" s="338"/>
      <c r="B668" s="338"/>
      <c r="C668" s="339"/>
      <c r="D668" s="340">
        <v>0.0</v>
      </c>
      <c r="E668" s="341">
        <v>0.0</v>
      </c>
      <c r="F668" s="342">
        <v>0.0</v>
      </c>
      <c r="G668" s="343"/>
      <c r="H668" s="344">
        <v>0.0</v>
      </c>
    </row>
    <row r="669" ht="15.75" customHeight="1">
      <c r="A669" s="338"/>
      <c r="B669" s="338"/>
      <c r="C669" s="339"/>
      <c r="D669" s="340">
        <v>0.0</v>
      </c>
      <c r="E669" s="341">
        <v>0.0</v>
      </c>
      <c r="F669" s="342">
        <v>0.0</v>
      </c>
      <c r="G669" s="343"/>
      <c r="H669" s="344">
        <v>0.0</v>
      </c>
    </row>
    <row r="670" ht="15.75" customHeight="1">
      <c r="A670" s="338"/>
      <c r="B670" s="338"/>
      <c r="C670" s="339"/>
      <c r="D670" s="340">
        <v>0.0</v>
      </c>
      <c r="E670" s="341">
        <v>0.0</v>
      </c>
      <c r="F670" s="342">
        <v>0.0</v>
      </c>
      <c r="G670" s="343"/>
      <c r="H670" s="344">
        <v>0.0</v>
      </c>
    </row>
    <row r="671" ht="15.75" customHeight="1">
      <c r="A671" s="338"/>
      <c r="B671" s="338"/>
      <c r="C671" s="339"/>
      <c r="D671" s="340">
        <v>0.0</v>
      </c>
      <c r="E671" s="341">
        <v>0.0</v>
      </c>
      <c r="F671" s="342">
        <v>0.0</v>
      </c>
      <c r="G671" s="343"/>
      <c r="H671" s="344">
        <v>0.0</v>
      </c>
    </row>
    <row r="672" ht="15.75" customHeight="1">
      <c r="A672" s="338"/>
      <c r="B672" s="338"/>
      <c r="C672" s="339"/>
      <c r="D672" s="340">
        <v>0.0</v>
      </c>
      <c r="E672" s="341">
        <v>0.0</v>
      </c>
      <c r="F672" s="342">
        <v>0.0</v>
      </c>
      <c r="G672" s="343"/>
      <c r="H672" s="344">
        <v>0.0</v>
      </c>
    </row>
    <row r="673" ht="15.75" customHeight="1">
      <c r="A673" s="338"/>
      <c r="B673" s="338"/>
      <c r="C673" s="339"/>
      <c r="D673" s="340">
        <v>0.0</v>
      </c>
      <c r="E673" s="341">
        <v>0.0</v>
      </c>
      <c r="F673" s="342">
        <v>0.0</v>
      </c>
      <c r="G673" s="343"/>
      <c r="H673" s="344">
        <v>0.0</v>
      </c>
    </row>
    <row r="674" ht="15.75" customHeight="1">
      <c r="A674" s="338"/>
      <c r="B674" s="338"/>
      <c r="C674" s="339"/>
      <c r="D674" s="340">
        <v>0.0</v>
      </c>
      <c r="E674" s="341">
        <v>0.0</v>
      </c>
      <c r="F674" s="342">
        <v>0.0</v>
      </c>
      <c r="G674" s="343"/>
      <c r="H674" s="344">
        <v>0.0</v>
      </c>
    </row>
    <row r="675" ht="15.75" customHeight="1">
      <c r="A675" s="338"/>
      <c r="B675" s="338"/>
      <c r="C675" s="339"/>
      <c r="D675" s="340">
        <v>0.0</v>
      </c>
      <c r="E675" s="341">
        <v>0.0</v>
      </c>
      <c r="F675" s="342">
        <v>0.0</v>
      </c>
      <c r="G675" s="343"/>
      <c r="H675" s="344">
        <v>0.0</v>
      </c>
    </row>
    <row r="676" ht="15.75" customHeight="1">
      <c r="A676" s="338"/>
      <c r="B676" s="338"/>
      <c r="C676" s="339"/>
      <c r="D676" s="340">
        <v>0.0</v>
      </c>
      <c r="E676" s="341">
        <v>0.0</v>
      </c>
      <c r="F676" s="342">
        <v>0.0</v>
      </c>
      <c r="G676" s="343"/>
      <c r="H676" s="344">
        <v>0.0</v>
      </c>
    </row>
    <row r="677" ht="15.75" customHeight="1">
      <c r="A677" s="338"/>
      <c r="B677" s="338"/>
      <c r="C677" s="339"/>
      <c r="D677" s="340">
        <v>0.0</v>
      </c>
      <c r="E677" s="341">
        <v>0.0</v>
      </c>
      <c r="F677" s="342">
        <v>0.0</v>
      </c>
      <c r="G677" s="343"/>
      <c r="H677" s="344">
        <v>0.0</v>
      </c>
    </row>
    <row r="678" ht="15.75" customHeight="1">
      <c r="A678" s="338"/>
      <c r="B678" s="338"/>
      <c r="C678" s="339"/>
      <c r="D678" s="340">
        <v>0.0</v>
      </c>
      <c r="E678" s="341">
        <v>0.0</v>
      </c>
      <c r="F678" s="342">
        <v>0.0</v>
      </c>
      <c r="G678" s="343"/>
      <c r="H678" s="344">
        <v>0.0</v>
      </c>
    </row>
    <row r="679" ht="15.75" customHeight="1">
      <c r="A679" s="338"/>
      <c r="B679" s="338"/>
      <c r="C679" s="339"/>
      <c r="D679" s="340">
        <v>0.0</v>
      </c>
      <c r="E679" s="341">
        <v>0.0</v>
      </c>
      <c r="F679" s="342">
        <v>0.0</v>
      </c>
      <c r="G679" s="343"/>
      <c r="H679" s="344">
        <v>0.0</v>
      </c>
    </row>
    <row r="680" ht="15.75" customHeight="1">
      <c r="A680" s="338"/>
      <c r="B680" s="338"/>
      <c r="C680" s="339"/>
      <c r="D680" s="340">
        <v>0.0</v>
      </c>
      <c r="E680" s="341">
        <v>0.0</v>
      </c>
      <c r="F680" s="342">
        <v>0.0</v>
      </c>
      <c r="G680" s="343"/>
      <c r="H680" s="344">
        <v>0.0</v>
      </c>
    </row>
    <row r="681" ht="15.75" customHeight="1">
      <c r="A681" s="338"/>
      <c r="B681" s="338"/>
      <c r="C681" s="339"/>
      <c r="D681" s="340">
        <v>0.0</v>
      </c>
      <c r="E681" s="341">
        <v>0.0</v>
      </c>
      <c r="F681" s="342">
        <v>0.0</v>
      </c>
      <c r="G681" s="343"/>
      <c r="H681" s="344">
        <v>0.0</v>
      </c>
    </row>
    <row r="682" ht="15.75" customHeight="1">
      <c r="A682" s="338"/>
      <c r="B682" s="338"/>
      <c r="C682" s="339"/>
      <c r="D682" s="340">
        <v>0.0</v>
      </c>
      <c r="E682" s="341">
        <v>0.0</v>
      </c>
      <c r="F682" s="342">
        <v>0.0</v>
      </c>
      <c r="G682" s="343"/>
      <c r="H682" s="344">
        <v>0.0</v>
      </c>
    </row>
    <row r="683" ht="15.75" customHeight="1">
      <c r="A683" s="338"/>
      <c r="B683" s="338"/>
      <c r="C683" s="339"/>
      <c r="D683" s="340">
        <v>0.0</v>
      </c>
      <c r="E683" s="341">
        <v>0.0</v>
      </c>
      <c r="F683" s="342">
        <v>0.0</v>
      </c>
      <c r="G683" s="343"/>
      <c r="H683" s="344">
        <v>0.0</v>
      </c>
    </row>
    <row r="684" ht="15.75" customHeight="1">
      <c r="A684" s="338"/>
      <c r="B684" s="338"/>
      <c r="C684" s="339"/>
      <c r="D684" s="340">
        <v>0.0</v>
      </c>
      <c r="E684" s="341">
        <v>0.0</v>
      </c>
      <c r="F684" s="342">
        <v>0.0</v>
      </c>
      <c r="G684" s="343"/>
      <c r="H684" s="344">
        <v>0.0</v>
      </c>
    </row>
    <row r="685" ht="15.75" customHeight="1">
      <c r="A685" s="338"/>
      <c r="B685" s="338"/>
      <c r="C685" s="339"/>
      <c r="D685" s="340">
        <v>0.0</v>
      </c>
      <c r="E685" s="341">
        <v>0.0</v>
      </c>
      <c r="F685" s="342">
        <v>0.0</v>
      </c>
      <c r="G685" s="343"/>
      <c r="H685" s="344">
        <v>0.0</v>
      </c>
    </row>
    <row r="686" ht="15.75" customHeight="1">
      <c r="A686" s="338"/>
      <c r="B686" s="338"/>
      <c r="C686" s="339"/>
      <c r="D686" s="340">
        <v>0.0</v>
      </c>
      <c r="E686" s="341">
        <v>0.0</v>
      </c>
      <c r="F686" s="342">
        <v>0.0</v>
      </c>
      <c r="G686" s="343"/>
      <c r="H686" s="344">
        <v>0.0</v>
      </c>
    </row>
    <row r="687" ht="15.75" customHeight="1">
      <c r="A687" s="338"/>
      <c r="B687" s="338"/>
      <c r="C687" s="339"/>
      <c r="D687" s="340">
        <v>0.0</v>
      </c>
      <c r="E687" s="341">
        <v>0.0</v>
      </c>
      <c r="F687" s="342">
        <v>0.0</v>
      </c>
      <c r="G687" s="343"/>
      <c r="H687" s="344">
        <v>0.0</v>
      </c>
    </row>
    <row r="688" ht="15.75" customHeight="1">
      <c r="A688" s="338"/>
      <c r="B688" s="338"/>
      <c r="C688" s="339"/>
      <c r="D688" s="340">
        <v>0.0</v>
      </c>
      <c r="E688" s="341">
        <v>0.0</v>
      </c>
      <c r="F688" s="342">
        <v>0.0</v>
      </c>
      <c r="G688" s="343"/>
      <c r="H688" s="344">
        <v>0.0</v>
      </c>
    </row>
    <row r="689" ht="15.75" customHeight="1">
      <c r="A689" s="338"/>
      <c r="B689" s="338"/>
      <c r="C689" s="339"/>
      <c r="D689" s="340">
        <v>0.0</v>
      </c>
      <c r="E689" s="341">
        <v>0.0</v>
      </c>
      <c r="F689" s="342">
        <v>0.0</v>
      </c>
      <c r="G689" s="343"/>
      <c r="H689" s="344">
        <v>0.0</v>
      </c>
    </row>
    <row r="690" ht="15.75" customHeight="1">
      <c r="A690" s="338"/>
      <c r="B690" s="338"/>
      <c r="C690" s="339"/>
      <c r="D690" s="340">
        <v>0.0</v>
      </c>
      <c r="E690" s="341">
        <v>0.0</v>
      </c>
      <c r="F690" s="342">
        <v>0.0</v>
      </c>
      <c r="G690" s="343"/>
      <c r="H690" s="344">
        <v>0.0</v>
      </c>
    </row>
    <row r="691" ht="15.75" customHeight="1">
      <c r="A691" s="338"/>
      <c r="B691" s="338"/>
      <c r="C691" s="339"/>
      <c r="D691" s="340">
        <v>0.0</v>
      </c>
      <c r="E691" s="341">
        <v>0.0</v>
      </c>
      <c r="F691" s="342">
        <v>0.0</v>
      </c>
      <c r="G691" s="343"/>
      <c r="H691" s="344">
        <v>0.0</v>
      </c>
    </row>
    <row r="692" ht="15.75" customHeight="1">
      <c r="A692" s="338"/>
      <c r="B692" s="338"/>
      <c r="C692" s="339"/>
      <c r="D692" s="340">
        <v>0.0</v>
      </c>
      <c r="E692" s="341">
        <v>0.0</v>
      </c>
      <c r="F692" s="342">
        <v>0.0</v>
      </c>
      <c r="G692" s="343"/>
      <c r="H692" s="344">
        <v>0.0</v>
      </c>
    </row>
    <row r="693" ht="15.75" customHeight="1">
      <c r="A693" s="338"/>
      <c r="B693" s="338"/>
      <c r="C693" s="339"/>
      <c r="D693" s="340">
        <v>0.0</v>
      </c>
      <c r="E693" s="341">
        <v>0.0</v>
      </c>
      <c r="F693" s="342">
        <v>0.0</v>
      </c>
      <c r="G693" s="343"/>
      <c r="H693" s="344">
        <v>0.0</v>
      </c>
    </row>
    <row r="694" ht="15.75" customHeight="1">
      <c r="A694" s="338"/>
      <c r="B694" s="338"/>
      <c r="C694" s="339"/>
      <c r="D694" s="340">
        <v>0.0</v>
      </c>
      <c r="E694" s="341">
        <v>0.0</v>
      </c>
      <c r="F694" s="342">
        <v>0.0</v>
      </c>
      <c r="G694" s="343"/>
      <c r="H694" s="344">
        <v>0.0</v>
      </c>
    </row>
    <row r="695" ht="15.75" customHeight="1">
      <c r="A695" s="338"/>
      <c r="B695" s="338"/>
      <c r="C695" s="339"/>
      <c r="D695" s="340">
        <v>0.0</v>
      </c>
      <c r="E695" s="341">
        <v>0.0</v>
      </c>
      <c r="F695" s="342">
        <v>0.0</v>
      </c>
      <c r="G695" s="343"/>
      <c r="H695" s="344">
        <v>0.0</v>
      </c>
    </row>
    <row r="696" ht="15.75" customHeight="1">
      <c r="A696" s="338"/>
      <c r="B696" s="338"/>
      <c r="C696" s="339"/>
      <c r="D696" s="340">
        <v>0.0</v>
      </c>
      <c r="E696" s="341">
        <v>0.0</v>
      </c>
      <c r="F696" s="342">
        <v>0.0</v>
      </c>
      <c r="G696" s="343"/>
      <c r="H696" s="344">
        <v>0.0</v>
      </c>
    </row>
    <row r="697" ht="15.75" customHeight="1">
      <c r="A697" s="338"/>
      <c r="B697" s="338"/>
      <c r="C697" s="339"/>
      <c r="D697" s="340">
        <v>0.0</v>
      </c>
      <c r="E697" s="341">
        <v>0.0</v>
      </c>
      <c r="F697" s="342">
        <v>0.0</v>
      </c>
      <c r="G697" s="343"/>
      <c r="H697" s="344">
        <v>0.0</v>
      </c>
    </row>
    <row r="698" ht="15.75" customHeight="1">
      <c r="A698" s="338"/>
      <c r="B698" s="338"/>
      <c r="C698" s="339"/>
      <c r="D698" s="340">
        <v>0.0</v>
      </c>
      <c r="E698" s="341">
        <v>0.0</v>
      </c>
      <c r="F698" s="342">
        <v>0.0</v>
      </c>
      <c r="G698" s="343"/>
      <c r="H698" s="344">
        <v>0.0</v>
      </c>
    </row>
    <row r="699" ht="15.75" customHeight="1">
      <c r="A699" s="338"/>
      <c r="B699" s="338"/>
      <c r="C699" s="339"/>
      <c r="D699" s="340">
        <v>0.0</v>
      </c>
      <c r="E699" s="341">
        <v>0.0</v>
      </c>
      <c r="F699" s="342">
        <v>0.0</v>
      </c>
      <c r="G699" s="343"/>
      <c r="H699" s="344">
        <v>0.0</v>
      </c>
    </row>
    <row r="700" ht="15.75" customHeight="1">
      <c r="A700" s="338"/>
      <c r="B700" s="338"/>
      <c r="C700" s="339"/>
      <c r="D700" s="340">
        <v>0.0</v>
      </c>
      <c r="E700" s="341">
        <v>0.0</v>
      </c>
      <c r="F700" s="342">
        <v>0.0</v>
      </c>
      <c r="G700" s="343"/>
      <c r="H700" s="344">
        <v>0.0</v>
      </c>
    </row>
    <row r="701" ht="15.75" customHeight="1">
      <c r="A701" s="338"/>
      <c r="B701" s="338"/>
      <c r="C701" s="339"/>
      <c r="D701" s="340">
        <v>0.0</v>
      </c>
      <c r="E701" s="341">
        <v>0.0</v>
      </c>
      <c r="F701" s="342">
        <v>0.0</v>
      </c>
      <c r="G701" s="343"/>
      <c r="H701" s="344">
        <v>0.0</v>
      </c>
    </row>
    <row r="702" ht="15.75" customHeight="1">
      <c r="A702" s="338"/>
      <c r="B702" s="338"/>
      <c r="C702" s="339"/>
      <c r="D702" s="340">
        <v>0.0</v>
      </c>
      <c r="E702" s="341">
        <v>0.0</v>
      </c>
      <c r="F702" s="342">
        <v>0.0</v>
      </c>
      <c r="G702" s="343"/>
      <c r="H702" s="344">
        <v>0.0</v>
      </c>
    </row>
    <row r="703" ht="15.75" customHeight="1">
      <c r="A703" s="338"/>
      <c r="B703" s="338"/>
      <c r="C703" s="339"/>
      <c r="D703" s="340">
        <v>0.0</v>
      </c>
      <c r="E703" s="341">
        <v>0.0</v>
      </c>
      <c r="F703" s="342">
        <v>0.0</v>
      </c>
      <c r="G703" s="343"/>
      <c r="H703" s="344">
        <v>0.0</v>
      </c>
    </row>
    <row r="704" ht="15.75" customHeight="1">
      <c r="A704" s="338"/>
      <c r="B704" s="338"/>
      <c r="C704" s="339"/>
      <c r="D704" s="340">
        <v>0.0</v>
      </c>
      <c r="E704" s="341">
        <v>0.0</v>
      </c>
      <c r="F704" s="342">
        <v>0.0</v>
      </c>
      <c r="G704" s="343"/>
      <c r="H704" s="344">
        <v>0.0</v>
      </c>
    </row>
    <row r="705" ht="15.75" customHeight="1">
      <c r="A705" s="338"/>
      <c r="B705" s="338"/>
      <c r="C705" s="339"/>
      <c r="D705" s="340">
        <v>0.0</v>
      </c>
      <c r="E705" s="341">
        <v>0.0</v>
      </c>
      <c r="F705" s="342">
        <v>0.0</v>
      </c>
      <c r="G705" s="343"/>
      <c r="H705" s="344">
        <v>0.0</v>
      </c>
    </row>
    <row r="706" ht="15.75" customHeight="1">
      <c r="A706" s="338"/>
      <c r="B706" s="338"/>
      <c r="C706" s="339"/>
      <c r="D706" s="340">
        <v>0.0</v>
      </c>
      <c r="E706" s="341">
        <v>0.0</v>
      </c>
      <c r="F706" s="342">
        <v>0.0</v>
      </c>
      <c r="G706" s="343"/>
      <c r="H706" s="344">
        <v>0.0</v>
      </c>
    </row>
    <row r="707" ht="15.75" customHeight="1">
      <c r="A707" s="338"/>
      <c r="B707" s="338"/>
      <c r="C707" s="339"/>
      <c r="D707" s="340">
        <v>0.0</v>
      </c>
      <c r="E707" s="341">
        <v>0.0</v>
      </c>
      <c r="F707" s="342">
        <v>0.0</v>
      </c>
      <c r="G707" s="343"/>
      <c r="H707" s="344">
        <v>0.0</v>
      </c>
    </row>
    <row r="708" ht="15.75" customHeight="1">
      <c r="A708" s="338"/>
      <c r="B708" s="338"/>
      <c r="C708" s="339"/>
      <c r="D708" s="340">
        <v>0.0</v>
      </c>
      <c r="E708" s="341">
        <v>0.0</v>
      </c>
      <c r="F708" s="342">
        <v>0.0</v>
      </c>
      <c r="G708" s="343"/>
      <c r="H708" s="344">
        <v>0.0</v>
      </c>
    </row>
    <row r="709" ht="15.75" customHeight="1">
      <c r="A709" s="338"/>
      <c r="B709" s="338"/>
      <c r="C709" s="339"/>
      <c r="D709" s="340">
        <v>0.0</v>
      </c>
      <c r="E709" s="341">
        <v>0.0</v>
      </c>
      <c r="F709" s="342">
        <v>0.0</v>
      </c>
      <c r="G709" s="343"/>
      <c r="H709" s="344">
        <v>0.0</v>
      </c>
    </row>
    <row r="710" ht="15.75" customHeight="1">
      <c r="A710" s="338"/>
      <c r="B710" s="338"/>
      <c r="C710" s="339"/>
      <c r="D710" s="340">
        <v>0.0</v>
      </c>
      <c r="E710" s="341">
        <v>0.0</v>
      </c>
      <c r="F710" s="342">
        <v>0.0</v>
      </c>
      <c r="G710" s="343"/>
      <c r="H710" s="344">
        <v>0.0</v>
      </c>
    </row>
    <row r="711" ht="15.75" customHeight="1">
      <c r="A711" s="338"/>
      <c r="B711" s="338"/>
      <c r="C711" s="339"/>
      <c r="D711" s="340">
        <v>0.0</v>
      </c>
      <c r="E711" s="341">
        <v>0.0</v>
      </c>
      <c r="F711" s="342">
        <v>0.0</v>
      </c>
      <c r="G711" s="343"/>
      <c r="H711" s="344">
        <v>0.0</v>
      </c>
    </row>
    <row r="712" ht="15.75" customHeight="1">
      <c r="A712" s="338"/>
      <c r="B712" s="338"/>
      <c r="C712" s="339"/>
      <c r="D712" s="340">
        <v>0.0</v>
      </c>
      <c r="E712" s="341">
        <v>0.0</v>
      </c>
      <c r="F712" s="342">
        <v>0.0</v>
      </c>
      <c r="G712" s="343"/>
      <c r="H712" s="344">
        <v>0.0</v>
      </c>
    </row>
    <row r="713" ht="15.75" customHeight="1">
      <c r="A713" s="338"/>
      <c r="B713" s="338"/>
      <c r="C713" s="339"/>
      <c r="D713" s="340">
        <v>0.0</v>
      </c>
      <c r="E713" s="341">
        <v>0.0</v>
      </c>
      <c r="F713" s="342">
        <v>0.0</v>
      </c>
      <c r="G713" s="343"/>
      <c r="H713" s="344">
        <v>0.0</v>
      </c>
    </row>
    <row r="714" ht="15.75" customHeight="1">
      <c r="A714" s="338"/>
      <c r="B714" s="338"/>
      <c r="C714" s="339"/>
      <c r="D714" s="340">
        <v>0.0</v>
      </c>
      <c r="E714" s="341">
        <v>0.0</v>
      </c>
      <c r="F714" s="342">
        <v>0.0</v>
      </c>
      <c r="G714" s="343"/>
      <c r="H714" s="344">
        <v>0.0</v>
      </c>
    </row>
    <row r="715" ht="15.75" customHeight="1">
      <c r="A715" s="338"/>
      <c r="B715" s="338"/>
      <c r="C715" s="339"/>
      <c r="D715" s="340">
        <v>0.0</v>
      </c>
      <c r="E715" s="341">
        <v>0.0</v>
      </c>
      <c r="F715" s="342">
        <v>0.0</v>
      </c>
      <c r="G715" s="343"/>
      <c r="H715" s="344">
        <v>0.0</v>
      </c>
    </row>
    <row r="716" ht="15.75" customHeight="1">
      <c r="A716" s="338"/>
      <c r="B716" s="338"/>
      <c r="C716" s="339"/>
      <c r="D716" s="340">
        <v>0.0</v>
      </c>
      <c r="E716" s="341">
        <v>0.0</v>
      </c>
      <c r="F716" s="342">
        <v>0.0</v>
      </c>
      <c r="G716" s="343"/>
      <c r="H716" s="344">
        <v>0.0</v>
      </c>
    </row>
    <row r="717" ht="15.75" customHeight="1">
      <c r="A717" s="338"/>
      <c r="B717" s="338"/>
      <c r="C717" s="339"/>
      <c r="D717" s="340">
        <v>0.0</v>
      </c>
      <c r="E717" s="341">
        <v>0.0</v>
      </c>
      <c r="F717" s="342">
        <v>0.0</v>
      </c>
      <c r="G717" s="343"/>
      <c r="H717" s="344">
        <v>0.0</v>
      </c>
    </row>
    <row r="718" ht="15.75" customHeight="1">
      <c r="A718" s="338"/>
      <c r="B718" s="338"/>
      <c r="C718" s="339"/>
      <c r="D718" s="340">
        <v>0.0</v>
      </c>
      <c r="E718" s="341">
        <v>0.0</v>
      </c>
      <c r="F718" s="342">
        <v>0.0</v>
      </c>
      <c r="G718" s="343"/>
      <c r="H718" s="344">
        <v>0.0</v>
      </c>
    </row>
    <row r="719" ht="15.75" customHeight="1">
      <c r="A719" s="338"/>
      <c r="B719" s="338"/>
      <c r="C719" s="339"/>
      <c r="D719" s="340">
        <v>0.0</v>
      </c>
      <c r="E719" s="341">
        <v>0.0</v>
      </c>
      <c r="F719" s="342">
        <v>0.0</v>
      </c>
      <c r="G719" s="343"/>
      <c r="H719" s="344">
        <v>0.0</v>
      </c>
    </row>
    <row r="720" ht="15.75" customHeight="1">
      <c r="A720" s="338"/>
      <c r="B720" s="338"/>
      <c r="C720" s="339"/>
      <c r="D720" s="340">
        <v>0.0</v>
      </c>
      <c r="E720" s="341">
        <v>0.0</v>
      </c>
      <c r="F720" s="342">
        <v>0.0</v>
      </c>
      <c r="G720" s="343"/>
      <c r="H720" s="344">
        <v>0.0</v>
      </c>
    </row>
    <row r="721" ht="15.75" customHeight="1">
      <c r="A721" s="338"/>
      <c r="B721" s="338"/>
      <c r="C721" s="339"/>
      <c r="D721" s="340">
        <v>0.0</v>
      </c>
      <c r="E721" s="341">
        <v>0.0</v>
      </c>
      <c r="F721" s="342">
        <v>0.0</v>
      </c>
      <c r="G721" s="343"/>
      <c r="H721" s="344">
        <v>0.0</v>
      </c>
    </row>
    <row r="722" ht="15.75" customHeight="1">
      <c r="A722" s="338"/>
      <c r="B722" s="338"/>
      <c r="C722" s="339"/>
      <c r="D722" s="340">
        <v>0.0</v>
      </c>
      <c r="E722" s="341">
        <v>0.0</v>
      </c>
      <c r="F722" s="342">
        <v>0.0</v>
      </c>
      <c r="G722" s="343"/>
      <c r="H722" s="344">
        <v>0.0</v>
      </c>
    </row>
    <row r="723" ht="15.75" customHeight="1">
      <c r="A723" s="338"/>
      <c r="B723" s="338"/>
      <c r="C723" s="339"/>
      <c r="D723" s="340">
        <v>0.0</v>
      </c>
      <c r="E723" s="341">
        <v>0.0</v>
      </c>
      <c r="F723" s="342">
        <v>0.0</v>
      </c>
      <c r="G723" s="343"/>
      <c r="H723" s="344">
        <v>0.0</v>
      </c>
    </row>
    <row r="724" ht="15.75" customHeight="1">
      <c r="A724" s="338"/>
      <c r="B724" s="338"/>
      <c r="C724" s="339"/>
      <c r="D724" s="340">
        <v>0.0</v>
      </c>
      <c r="E724" s="341">
        <v>0.0</v>
      </c>
      <c r="F724" s="342">
        <v>0.0</v>
      </c>
      <c r="G724" s="343"/>
      <c r="H724" s="344">
        <v>0.0</v>
      </c>
    </row>
    <row r="725" ht="15.75" customHeight="1">
      <c r="A725" s="338"/>
      <c r="B725" s="338"/>
      <c r="C725" s="339"/>
      <c r="D725" s="340">
        <v>0.0</v>
      </c>
      <c r="E725" s="341">
        <v>0.0</v>
      </c>
      <c r="F725" s="342">
        <v>0.0</v>
      </c>
      <c r="G725" s="343"/>
      <c r="H725" s="344">
        <v>0.0</v>
      </c>
    </row>
    <row r="726" ht="15.75" customHeight="1">
      <c r="A726" s="338"/>
      <c r="B726" s="338"/>
      <c r="C726" s="339"/>
      <c r="D726" s="340">
        <v>0.0</v>
      </c>
      <c r="E726" s="341">
        <v>0.0</v>
      </c>
      <c r="F726" s="342">
        <v>0.0</v>
      </c>
      <c r="G726" s="343"/>
      <c r="H726" s="344">
        <v>0.0</v>
      </c>
    </row>
    <row r="727" ht="15.75" customHeight="1">
      <c r="A727" s="338"/>
      <c r="B727" s="338"/>
      <c r="C727" s="339"/>
      <c r="D727" s="340">
        <v>0.0</v>
      </c>
      <c r="E727" s="341">
        <v>0.0</v>
      </c>
      <c r="F727" s="342">
        <v>0.0</v>
      </c>
      <c r="G727" s="343"/>
      <c r="H727" s="344">
        <v>0.0</v>
      </c>
    </row>
    <row r="728" ht="15.75" customHeight="1">
      <c r="A728" s="338"/>
      <c r="B728" s="338"/>
      <c r="C728" s="339"/>
      <c r="D728" s="340">
        <v>0.0</v>
      </c>
      <c r="E728" s="341">
        <v>0.0</v>
      </c>
      <c r="F728" s="342">
        <v>0.0</v>
      </c>
      <c r="G728" s="343"/>
      <c r="H728" s="344">
        <v>0.0</v>
      </c>
    </row>
    <row r="729" ht="15.75" customHeight="1">
      <c r="A729" s="338"/>
      <c r="B729" s="338"/>
      <c r="C729" s="339"/>
      <c r="D729" s="340">
        <v>0.0</v>
      </c>
      <c r="E729" s="341">
        <v>0.0</v>
      </c>
      <c r="F729" s="342">
        <v>0.0</v>
      </c>
      <c r="G729" s="343"/>
      <c r="H729" s="344">
        <v>0.0</v>
      </c>
    </row>
    <row r="730" ht="15.75" customHeight="1">
      <c r="A730" s="338"/>
      <c r="B730" s="338"/>
      <c r="C730" s="339"/>
      <c r="D730" s="340">
        <v>0.0</v>
      </c>
      <c r="E730" s="341">
        <v>0.0</v>
      </c>
      <c r="F730" s="342">
        <v>0.0</v>
      </c>
      <c r="G730" s="343"/>
      <c r="H730" s="344">
        <v>0.0</v>
      </c>
    </row>
    <row r="731" ht="15.75" customHeight="1">
      <c r="A731" s="338"/>
      <c r="B731" s="338"/>
      <c r="C731" s="339"/>
      <c r="D731" s="340">
        <v>0.0</v>
      </c>
      <c r="E731" s="341">
        <v>0.0</v>
      </c>
      <c r="F731" s="342">
        <v>0.0</v>
      </c>
      <c r="G731" s="343"/>
      <c r="H731" s="344">
        <v>0.0</v>
      </c>
    </row>
    <row r="732" ht="15.75" customHeight="1">
      <c r="A732" s="338"/>
      <c r="B732" s="338"/>
      <c r="C732" s="339"/>
      <c r="D732" s="340">
        <v>0.0</v>
      </c>
      <c r="E732" s="341">
        <v>0.0</v>
      </c>
      <c r="F732" s="342">
        <v>0.0</v>
      </c>
      <c r="G732" s="343"/>
      <c r="H732" s="344">
        <v>0.0</v>
      </c>
    </row>
    <row r="733" ht="15.75" customHeight="1">
      <c r="A733" s="338"/>
      <c r="B733" s="338"/>
      <c r="C733" s="339"/>
      <c r="D733" s="340">
        <v>0.0</v>
      </c>
      <c r="E733" s="341">
        <v>0.0</v>
      </c>
      <c r="F733" s="342">
        <v>0.0</v>
      </c>
      <c r="G733" s="343"/>
      <c r="H733" s="344">
        <v>0.0</v>
      </c>
    </row>
    <row r="734" ht="15.75" customHeight="1">
      <c r="A734" s="338"/>
      <c r="B734" s="338"/>
      <c r="C734" s="339"/>
      <c r="D734" s="340">
        <v>0.0</v>
      </c>
      <c r="E734" s="341">
        <v>0.0</v>
      </c>
      <c r="F734" s="342">
        <v>0.0</v>
      </c>
      <c r="G734" s="343"/>
      <c r="H734" s="344">
        <v>0.0</v>
      </c>
    </row>
    <row r="735" ht="15.75" customHeight="1">
      <c r="A735" s="338"/>
      <c r="B735" s="338"/>
      <c r="C735" s="339"/>
      <c r="D735" s="340">
        <v>0.0</v>
      </c>
      <c r="E735" s="341">
        <v>0.0</v>
      </c>
      <c r="F735" s="342">
        <v>0.0</v>
      </c>
      <c r="G735" s="343"/>
      <c r="H735" s="344">
        <v>0.0</v>
      </c>
    </row>
    <row r="736" ht="15.75" customHeight="1">
      <c r="A736" s="338"/>
      <c r="B736" s="338"/>
      <c r="C736" s="339"/>
      <c r="D736" s="340">
        <v>0.0</v>
      </c>
      <c r="E736" s="341">
        <v>0.0</v>
      </c>
      <c r="F736" s="342">
        <v>0.0</v>
      </c>
      <c r="G736" s="343"/>
      <c r="H736" s="344">
        <v>0.0</v>
      </c>
    </row>
    <row r="737" ht="15.75" customHeight="1">
      <c r="A737" s="338"/>
      <c r="B737" s="338"/>
      <c r="C737" s="339"/>
      <c r="D737" s="340">
        <v>0.0</v>
      </c>
      <c r="E737" s="341">
        <v>0.0</v>
      </c>
      <c r="F737" s="342">
        <v>0.0</v>
      </c>
      <c r="G737" s="343"/>
      <c r="H737" s="344">
        <v>0.0</v>
      </c>
    </row>
    <row r="738" ht="15.75" customHeight="1">
      <c r="A738" s="338"/>
      <c r="B738" s="338"/>
      <c r="C738" s="339"/>
      <c r="D738" s="340">
        <v>0.0</v>
      </c>
      <c r="E738" s="341">
        <v>0.0</v>
      </c>
      <c r="F738" s="342">
        <v>0.0</v>
      </c>
      <c r="G738" s="343"/>
      <c r="H738" s="344">
        <v>0.0</v>
      </c>
    </row>
    <row r="739" ht="15.75" customHeight="1">
      <c r="A739" s="338"/>
      <c r="B739" s="338"/>
      <c r="C739" s="339"/>
      <c r="D739" s="340">
        <v>0.0</v>
      </c>
      <c r="E739" s="341">
        <v>0.0</v>
      </c>
      <c r="F739" s="342">
        <v>0.0</v>
      </c>
      <c r="G739" s="343"/>
      <c r="H739" s="344">
        <v>0.0</v>
      </c>
    </row>
    <row r="740" ht="15.75" customHeight="1">
      <c r="A740" s="338"/>
      <c r="B740" s="338"/>
      <c r="C740" s="339"/>
      <c r="D740" s="340">
        <v>0.0</v>
      </c>
      <c r="E740" s="341">
        <v>0.0</v>
      </c>
      <c r="F740" s="342">
        <v>0.0</v>
      </c>
      <c r="G740" s="343"/>
      <c r="H740" s="344">
        <v>0.0</v>
      </c>
    </row>
    <row r="741" ht="15.75" customHeight="1">
      <c r="A741" s="338"/>
      <c r="B741" s="338"/>
      <c r="C741" s="346"/>
      <c r="D741" s="347">
        <v>0.0</v>
      </c>
      <c r="E741" s="348">
        <v>0.0</v>
      </c>
      <c r="F741" s="349">
        <v>0.0</v>
      </c>
      <c r="G741" s="343"/>
      <c r="H741" s="344">
        <v>0.0</v>
      </c>
    </row>
    <row r="742" ht="15.75" customHeight="1">
      <c r="A742" s="338"/>
      <c r="B742" s="338"/>
      <c r="C742" s="346"/>
      <c r="D742" s="347">
        <v>0.0</v>
      </c>
      <c r="E742" s="348">
        <v>0.0</v>
      </c>
      <c r="F742" s="349">
        <v>0.0</v>
      </c>
      <c r="G742" s="343"/>
      <c r="H742" s="344">
        <v>0.0</v>
      </c>
    </row>
    <row r="743" ht="15.75" customHeight="1">
      <c r="A743" s="338"/>
      <c r="B743" s="338"/>
      <c r="C743" s="346"/>
      <c r="D743" s="347">
        <v>0.0</v>
      </c>
      <c r="E743" s="348">
        <v>0.0</v>
      </c>
      <c r="F743" s="349">
        <v>0.0</v>
      </c>
      <c r="G743" s="343"/>
      <c r="H743" s="344">
        <v>0.0</v>
      </c>
    </row>
    <row r="744" ht="15.75" customHeight="1">
      <c r="A744" s="338"/>
      <c r="B744" s="338"/>
      <c r="C744" s="346"/>
      <c r="D744" s="347">
        <v>0.0</v>
      </c>
      <c r="E744" s="348">
        <v>0.0</v>
      </c>
      <c r="F744" s="349">
        <v>0.0</v>
      </c>
      <c r="G744" s="343"/>
      <c r="H744" s="344">
        <v>0.0</v>
      </c>
    </row>
    <row r="745" ht="15.75" customHeight="1">
      <c r="A745" s="338"/>
      <c r="B745" s="338"/>
      <c r="C745" s="346"/>
      <c r="D745" s="347">
        <v>0.0</v>
      </c>
      <c r="E745" s="348">
        <v>0.0</v>
      </c>
      <c r="F745" s="349">
        <v>0.0</v>
      </c>
      <c r="G745" s="343"/>
      <c r="H745" s="344">
        <v>0.0</v>
      </c>
    </row>
    <row r="746" ht="15.75" customHeight="1">
      <c r="A746" s="338"/>
      <c r="B746" s="338"/>
      <c r="C746" s="346"/>
      <c r="D746" s="347">
        <v>0.0</v>
      </c>
      <c r="E746" s="348">
        <v>0.0</v>
      </c>
      <c r="F746" s="349">
        <v>0.0</v>
      </c>
      <c r="G746" s="343"/>
      <c r="H746" s="344">
        <v>0.0</v>
      </c>
    </row>
    <row r="747" ht="15.75" customHeight="1">
      <c r="A747" s="338"/>
      <c r="B747" s="338"/>
      <c r="C747" s="346"/>
      <c r="D747" s="347">
        <v>0.0</v>
      </c>
      <c r="E747" s="348">
        <v>0.0</v>
      </c>
      <c r="F747" s="349">
        <v>0.0</v>
      </c>
      <c r="G747" s="343"/>
      <c r="H747" s="344">
        <v>0.0</v>
      </c>
    </row>
    <row r="748" ht="15.75" customHeight="1">
      <c r="A748" s="338"/>
      <c r="B748" s="338"/>
      <c r="C748" s="346"/>
      <c r="D748" s="347">
        <v>0.0</v>
      </c>
      <c r="E748" s="348">
        <v>0.0</v>
      </c>
      <c r="F748" s="349">
        <v>0.0</v>
      </c>
      <c r="G748" s="343"/>
      <c r="H748" s="344">
        <v>0.0</v>
      </c>
    </row>
    <row r="749" ht="15.75" customHeight="1">
      <c r="A749" s="338"/>
      <c r="B749" s="338"/>
      <c r="C749" s="346"/>
      <c r="D749" s="347">
        <v>0.0</v>
      </c>
      <c r="E749" s="348">
        <v>0.0</v>
      </c>
      <c r="F749" s="349">
        <v>0.0</v>
      </c>
      <c r="G749" s="343"/>
      <c r="H749" s="344">
        <v>0.0</v>
      </c>
    </row>
    <row r="750" ht="15.75" customHeight="1">
      <c r="A750" s="338"/>
      <c r="B750" s="338"/>
      <c r="C750" s="346"/>
      <c r="D750" s="347">
        <v>0.0</v>
      </c>
      <c r="E750" s="348">
        <v>0.0</v>
      </c>
      <c r="F750" s="349">
        <v>0.0</v>
      </c>
      <c r="G750" s="343"/>
      <c r="H750" s="344">
        <v>0.0</v>
      </c>
    </row>
    <row r="751" ht="15.75" customHeight="1">
      <c r="A751" s="338"/>
      <c r="B751" s="338"/>
      <c r="C751" s="346"/>
      <c r="D751" s="347">
        <v>0.0</v>
      </c>
      <c r="E751" s="348">
        <v>0.0</v>
      </c>
      <c r="F751" s="349">
        <v>0.0</v>
      </c>
      <c r="G751" s="343"/>
      <c r="H751" s="344">
        <v>0.0</v>
      </c>
    </row>
    <row r="752" ht="15.75" customHeight="1">
      <c r="A752" s="338"/>
      <c r="B752" s="338"/>
      <c r="C752" s="346"/>
      <c r="D752" s="347">
        <v>0.0</v>
      </c>
      <c r="E752" s="348">
        <v>0.0</v>
      </c>
      <c r="F752" s="349">
        <v>0.0</v>
      </c>
      <c r="G752" s="343"/>
      <c r="H752" s="344">
        <v>0.0</v>
      </c>
    </row>
    <row r="753" ht="15.75" customHeight="1">
      <c r="A753" s="338"/>
      <c r="B753" s="338"/>
      <c r="C753" s="346"/>
      <c r="D753" s="347">
        <v>0.0</v>
      </c>
      <c r="E753" s="348">
        <v>0.0</v>
      </c>
      <c r="F753" s="349">
        <v>0.0</v>
      </c>
      <c r="G753" s="343"/>
      <c r="H753" s="344">
        <v>0.0</v>
      </c>
    </row>
    <row r="754" ht="15.75" customHeight="1">
      <c r="A754" s="338"/>
      <c r="B754" s="338"/>
      <c r="C754" s="346"/>
      <c r="D754" s="347">
        <v>0.0</v>
      </c>
      <c r="E754" s="348">
        <v>0.0</v>
      </c>
      <c r="F754" s="349">
        <v>0.0</v>
      </c>
      <c r="G754" s="343"/>
      <c r="H754" s="344">
        <v>0.0</v>
      </c>
    </row>
    <row r="755" ht="15.75" customHeight="1">
      <c r="A755" s="338"/>
      <c r="B755" s="338"/>
      <c r="C755" s="346"/>
      <c r="D755" s="347">
        <v>0.0</v>
      </c>
      <c r="E755" s="348">
        <v>0.0</v>
      </c>
      <c r="F755" s="349">
        <v>0.0</v>
      </c>
      <c r="G755" s="343"/>
      <c r="H755" s="344">
        <v>0.0</v>
      </c>
    </row>
    <row r="756" ht="15.75" customHeight="1">
      <c r="A756" s="338"/>
      <c r="B756" s="338"/>
      <c r="C756" s="346"/>
      <c r="D756" s="347">
        <v>0.0</v>
      </c>
      <c r="E756" s="348">
        <v>0.0</v>
      </c>
      <c r="F756" s="349">
        <v>0.0</v>
      </c>
      <c r="G756" s="343"/>
      <c r="H756" s="344">
        <v>0.0</v>
      </c>
    </row>
    <row r="757" ht="15.75" customHeight="1">
      <c r="A757" s="338"/>
      <c r="B757" s="338"/>
      <c r="C757" s="346"/>
      <c r="D757" s="347">
        <v>0.0</v>
      </c>
      <c r="E757" s="348">
        <v>0.0</v>
      </c>
      <c r="F757" s="349">
        <v>0.0</v>
      </c>
      <c r="G757" s="343"/>
      <c r="H757" s="344">
        <v>0.0</v>
      </c>
    </row>
    <row r="758" ht="15.75" customHeight="1">
      <c r="A758" s="338"/>
      <c r="B758" s="338"/>
      <c r="C758" s="346"/>
      <c r="D758" s="347">
        <v>0.0</v>
      </c>
      <c r="E758" s="348">
        <v>0.0</v>
      </c>
      <c r="F758" s="349">
        <v>0.0</v>
      </c>
      <c r="G758" s="343"/>
      <c r="H758" s="344">
        <v>0.0</v>
      </c>
    </row>
    <row r="759" ht="15.75" customHeight="1">
      <c r="A759" s="338"/>
      <c r="B759" s="338"/>
      <c r="C759" s="346"/>
      <c r="D759" s="347">
        <v>0.0</v>
      </c>
      <c r="E759" s="348">
        <v>0.0</v>
      </c>
      <c r="F759" s="349">
        <v>0.0</v>
      </c>
      <c r="G759" s="343"/>
      <c r="H759" s="344">
        <v>0.0</v>
      </c>
    </row>
    <row r="760" ht="15.75" customHeight="1">
      <c r="A760" s="338"/>
      <c r="B760" s="338"/>
      <c r="C760" s="346"/>
      <c r="D760" s="347">
        <v>0.0</v>
      </c>
      <c r="E760" s="348">
        <v>0.0</v>
      </c>
      <c r="F760" s="349">
        <v>0.0</v>
      </c>
      <c r="G760" s="343"/>
      <c r="H760" s="344">
        <v>0.0</v>
      </c>
    </row>
    <row r="761" ht="15.75" customHeight="1">
      <c r="A761" s="338"/>
      <c r="B761" s="338"/>
      <c r="C761" s="346"/>
      <c r="D761" s="347">
        <v>0.0</v>
      </c>
      <c r="E761" s="348">
        <v>0.0</v>
      </c>
      <c r="F761" s="349">
        <v>0.0</v>
      </c>
      <c r="G761" s="343"/>
      <c r="H761" s="344">
        <v>0.0</v>
      </c>
    </row>
    <row r="762" ht="15.75" customHeight="1">
      <c r="A762" s="338"/>
      <c r="B762" s="338"/>
      <c r="C762" s="346"/>
      <c r="D762" s="347">
        <v>0.0</v>
      </c>
      <c r="E762" s="348">
        <v>0.0</v>
      </c>
      <c r="F762" s="349">
        <v>0.0</v>
      </c>
      <c r="G762" s="343"/>
      <c r="H762" s="344">
        <v>0.0</v>
      </c>
    </row>
    <row r="763" ht="15.75" customHeight="1">
      <c r="A763" s="338"/>
      <c r="B763" s="338"/>
      <c r="C763" s="346"/>
      <c r="D763" s="347">
        <v>0.0</v>
      </c>
      <c r="E763" s="348">
        <v>0.0</v>
      </c>
      <c r="F763" s="349">
        <v>0.0</v>
      </c>
      <c r="G763" s="343"/>
      <c r="H763" s="344">
        <v>0.0</v>
      </c>
    </row>
    <row r="764" ht="15.75" customHeight="1">
      <c r="A764" s="338"/>
      <c r="B764" s="338"/>
      <c r="C764" s="346"/>
      <c r="D764" s="347">
        <v>0.0</v>
      </c>
      <c r="E764" s="348">
        <v>0.0</v>
      </c>
      <c r="F764" s="349">
        <v>0.0</v>
      </c>
      <c r="G764" s="343"/>
      <c r="H764" s="344">
        <v>0.0</v>
      </c>
    </row>
    <row r="765" ht="15.75" customHeight="1">
      <c r="A765" s="338"/>
      <c r="B765" s="338"/>
      <c r="C765" s="346"/>
      <c r="D765" s="347">
        <v>0.0</v>
      </c>
      <c r="E765" s="348">
        <v>0.0</v>
      </c>
      <c r="F765" s="349">
        <v>0.0</v>
      </c>
      <c r="G765" s="343"/>
      <c r="H765" s="344">
        <v>0.0</v>
      </c>
    </row>
    <row r="766" ht="15.75" customHeight="1">
      <c r="A766" s="338"/>
      <c r="B766" s="338"/>
      <c r="C766" s="346"/>
      <c r="D766" s="347">
        <v>0.0</v>
      </c>
      <c r="E766" s="348">
        <v>0.0</v>
      </c>
      <c r="F766" s="349">
        <v>0.0</v>
      </c>
      <c r="G766" s="343"/>
      <c r="H766" s="344">
        <v>0.0</v>
      </c>
    </row>
    <row r="767" ht="15.75" customHeight="1">
      <c r="A767" s="338"/>
      <c r="B767" s="338"/>
      <c r="C767" s="346"/>
      <c r="D767" s="347">
        <v>0.0</v>
      </c>
      <c r="E767" s="348">
        <v>0.0</v>
      </c>
      <c r="F767" s="349">
        <v>0.0</v>
      </c>
      <c r="G767" s="343"/>
      <c r="H767" s="344">
        <v>0.0</v>
      </c>
    </row>
    <row r="768" ht="15.75" customHeight="1">
      <c r="A768" s="338"/>
      <c r="B768" s="338"/>
      <c r="C768" s="346"/>
      <c r="D768" s="347">
        <v>0.0</v>
      </c>
      <c r="E768" s="348">
        <v>0.0</v>
      </c>
      <c r="F768" s="349">
        <v>0.0</v>
      </c>
      <c r="G768" s="343"/>
      <c r="H768" s="344">
        <v>0.0</v>
      </c>
    </row>
    <row r="769" ht="15.75" customHeight="1">
      <c r="A769" s="338"/>
      <c r="B769" s="338"/>
      <c r="C769" s="346"/>
      <c r="D769" s="347">
        <v>0.0</v>
      </c>
      <c r="E769" s="348">
        <v>0.0</v>
      </c>
      <c r="F769" s="349">
        <v>0.0</v>
      </c>
      <c r="G769" s="343"/>
      <c r="H769" s="344">
        <v>0.0</v>
      </c>
    </row>
    <row r="770" ht="15.75" customHeight="1">
      <c r="A770" s="338"/>
      <c r="B770" s="338"/>
      <c r="C770" s="346"/>
      <c r="D770" s="347">
        <v>0.0</v>
      </c>
      <c r="E770" s="348">
        <v>0.0</v>
      </c>
      <c r="F770" s="349">
        <v>0.0</v>
      </c>
      <c r="G770" s="343"/>
      <c r="H770" s="344">
        <v>0.0</v>
      </c>
    </row>
    <row r="771" ht="15.75" customHeight="1">
      <c r="A771" s="338"/>
      <c r="B771" s="338"/>
      <c r="C771" s="346"/>
      <c r="D771" s="347">
        <v>0.0</v>
      </c>
      <c r="E771" s="348">
        <v>0.0</v>
      </c>
      <c r="F771" s="349">
        <v>0.0</v>
      </c>
      <c r="G771" s="343"/>
      <c r="H771" s="344">
        <v>0.0</v>
      </c>
    </row>
    <row r="772" ht="15.75" customHeight="1">
      <c r="A772" s="338"/>
      <c r="B772" s="338"/>
      <c r="C772" s="346"/>
      <c r="D772" s="347">
        <v>0.0</v>
      </c>
      <c r="E772" s="348">
        <v>0.0</v>
      </c>
      <c r="F772" s="349">
        <v>0.0</v>
      </c>
      <c r="G772" s="343"/>
      <c r="H772" s="344">
        <v>0.0</v>
      </c>
    </row>
    <row r="773" ht="15.75" customHeight="1">
      <c r="A773" s="338"/>
      <c r="B773" s="338"/>
      <c r="C773" s="346"/>
      <c r="D773" s="347">
        <v>0.0</v>
      </c>
      <c r="E773" s="348">
        <v>0.0</v>
      </c>
      <c r="F773" s="349">
        <v>0.0</v>
      </c>
      <c r="G773" s="343"/>
      <c r="H773" s="344">
        <v>0.0</v>
      </c>
    </row>
    <row r="774" ht="15.75" customHeight="1">
      <c r="A774" s="338"/>
      <c r="B774" s="338"/>
      <c r="C774" s="346"/>
      <c r="D774" s="347">
        <v>0.0</v>
      </c>
      <c r="E774" s="348">
        <v>0.0</v>
      </c>
      <c r="F774" s="349">
        <v>0.0</v>
      </c>
      <c r="G774" s="343"/>
      <c r="H774" s="344">
        <v>0.0</v>
      </c>
    </row>
    <row r="775" ht="15.75" customHeight="1">
      <c r="A775" s="338"/>
      <c r="B775" s="338"/>
      <c r="C775" s="346"/>
      <c r="D775" s="347">
        <v>0.0</v>
      </c>
      <c r="E775" s="348">
        <v>0.0</v>
      </c>
      <c r="F775" s="349">
        <v>0.0</v>
      </c>
      <c r="G775" s="343"/>
      <c r="H775" s="344">
        <v>0.0</v>
      </c>
    </row>
    <row r="776" ht="15.75" customHeight="1">
      <c r="A776" s="338"/>
      <c r="B776" s="338"/>
      <c r="C776" s="346"/>
      <c r="D776" s="347">
        <v>0.0</v>
      </c>
      <c r="E776" s="348">
        <v>0.0</v>
      </c>
      <c r="F776" s="349">
        <v>0.0</v>
      </c>
      <c r="G776" s="343"/>
      <c r="H776" s="344">
        <v>0.0</v>
      </c>
    </row>
    <row r="777" ht="15.75" customHeight="1">
      <c r="A777" s="338"/>
      <c r="B777" s="338"/>
      <c r="C777" s="346"/>
      <c r="D777" s="347">
        <v>0.0</v>
      </c>
      <c r="E777" s="348">
        <v>0.0</v>
      </c>
      <c r="F777" s="349">
        <v>0.0</v>
      </c>
      <c r="G777" s="343"/>
      <c r="H777" s="344">
        <v>0.0</v>
      </c>
    </row>
    <row r="778" ht="15.75" customHeight="1">
      <c r="A778" s="338"/>
      <c r="B778" s="338"/>
      <c r="C778" s="346"/>
      <c r="D778" s="347">
        <v>0.0</v>
      </c>
      <c r="E778" s="348">
        <v>0.0</v>
      </c>
      <c r="F778" s="349">
        <v>0.0</v>
      </c>
      <c r="G778" s="343"/>
      <c r="H778" s="344">
        <v>0.0</v>
      </c>
    </row>
    <row r="779" ht="15.75" customHeight="1">
      <c r="A779" s="338"/>
      <c r="B779" s="338"/>
      <c r="C779" s="346"/>
      <c r="D779" s="347">
        <v>0.0</v>
      </c>
      <c r="E779" s="348">
        <v>0.0</v>
      </c>
      <c r="F779" s="349">
        <v>0.0</v>
      </c>
      <c r="G779" s="343"/>
      <c r="H779" s="344">
        <v>0.0</v>
      </c>
    </row>
    <row r="780" ht="15.75" customHeight="1">
      <c r="A780" s="338"/>
      <c r="B780" s="338"/>
      <c r="C780" s="346"/>
      <c r="D780" s="347">
        <v>0.0</v>
      </c>
      <c r="E780" s="348">
        <v>0.0</v>
      </c>
      <c r="F780" s="349">
        <v>0.0</v>
      </c>
      <c r="G780" s="343"/>
      <c r="H780" s="344">
        <v>0.0</v>
      </c>
    </row>
    <row r="781" ht="15.75" customHeight="1">
      <c r="A781" s="338"/>
      <c r="B781" s="338"/>
      <c r="C781" s="346"/>
      <c r="D781" s="347">
        <v>0.0</v>
      </c>
      <c r="E781" s="348">
        <v>0.0</v>
      </c>
      <c r="F781" s="349">
        <v>0.0</v>
      </c>
      <c r="G781" s="343"/>
      <c r="H781" s="344">
        <v>0.0</v>
      </c>
    </row>
    <row r="782" ht="15.75" customHeight="1">
      <c r="A782" s="338"/>
      <c r="B782" s="338"/>
      <c r="C782" s="346"/>
      <c r="D782" s="347">
        <v>0.0</v>
      </c>
      <c r="E782" s="348">
        <v>0.0</v>
      </c>
      <c r="F782" s="349">
        <v>0.0</v>
      </c>
      <c r="G782" s="343"/>
      <c r="H782" s="344">
        <v>0.0</v>
      </c>
    </row>
    <row r="783" ht="15.75" customHeight="1">
      <c r="A783" s="338"/>
      <c r="B783" s="338"/>
      <c r="C783" s="346"/>
      <c r="D783" s="347">
        <v>0.0</v>
      </c>
      <c r="E783" s="348">
        <v>0.0</v>
      </c>
      <c r="F783" s="349">
        <v>0.0</v>
      </c>
      <c r="G783" s="343"/>
      <c r="H783" s="344">
        <v>0.0</v>
      </c>
    </row>
    <row r="784" ht="15.75" customHeight="1">
      <c r="A784" s="338"/>
      <c r="B784" s="338"/>
      <c r="C784" s="346"/>
      <c r="D784" s="347">
        <v>0.0</v>
      </c>
      <c r="E784" s="348">
        <v>0.0</v>
      </c>
      <c r="F784" s="349">
        <v>0.0</v>
      </c>
      <c r="G784" s="343"/>
      <c r="H784" s="344">
        <v>0.0</v>
      </c>
    </row>
    <row r="785" ht="15.75" customHeight="1">
      <c r="A785" s="338"/>
      <c r="B785" s="338"/>
      <c r="C785" s="346"/>
      <c r="D785" s="347">
        <v>0.0</v>
      </c>
      <c r="E785" s="348">
        <v>0.0</v>
      </c>
      <c r="F785" s="349">
        <v>0.0</v>
      </c>
      <c r="G785" s="343"/>
      <c r="H785" s="344">
        <v>0.0</v>
      </c>
    </row>
    <row r="786" ht="15.75" customHeight="1">
      <c r="A786" s="338"/>
      <c r="B786" s="338"/>
      <c r="C786" s="346"/>
      <c r="D786" s="347">
        <v>0.0</v>
      </c>
      <c r="E786" s="348">
        <v>0.0</v>
      </c>
      <c r="F786" s="349">
        <v>0.0</v>
      </c>
      <c r="G786" s="343"/>
      <c r="H786" s="344">
        <v>0.0</v>
      </c>
    </row>
    <row r="787" ht="15.75" customHeight="1">
      <c r="A787" s="338"/>
      <c r="B787" s="338"/>
      <c r="C787" s="346"/>
      <c r="D787" s="347">
        <v>0.0</v>
      </c>
      <c r="E787" s="348">
        <v>0.0</v>
      </c>
      <c r="F787" s="349">
        <v>0.0</v>
      </c>
      <c r="G787" s="343"/>
      <c r="H787" s="344">
        <v>0.0</v>
      </c>
    </row>
    <row r="788" ht="15.75" customHeight="1">
      <c r="A788" s="338"/>
      <c r="B788" s="338"/>
      <c r="C788" s="346"/>
      <c r="D788" s="347">
        <v>0.0</v>
      </c>
      <c r="E788" s="348">
        <v>0.0</v>
      </c>
      <c r="F788" s="349">
        <v>0.0</v>
      </c>
      <c r="G788" s="343"/>
      <c r="H788" s="344">
        <v>0.0</v>
      </c>
    </row>
    <row r="789" ht="15.75" customHeight="1">
      <c r="A789" s="338"/>
      <c r="B789" s="338"/>
      <c r="C789" s="346"/>
      <c r="D789" s="347">
        <v>0.0</v>
      </c>
      <c r="E789" s="348">
        <v>0.0</v>
      </c>
      <c r="F789" s="349">
        <v>0.0</v>
      </c>
      <c r="G789" s="343"/>
      <c r="H789" s="344">
        <v>0.0</v>
      </c>
    </row>
    <row r="790" ht="15.75" customHeight="1">
      <c r="A790" s="338"/>
      <c r="B790" s="338"/>
      <c r="C790" s="346"/>
      <c r="D790" s="347">
        <v>0.0</v>
      </c>
      <c r="E790" s="348">
        <v>0.0</v>
      </c>
      <c r="F790" s="349">
        <v>0.0</v>
      </c>
      <c r="G790" s="343"/>
      <c r="H790" s="344">
        <v>0.0</v>
      </c>
    </row>
    <row r="791" ht="15.75" customHeight="1">
      <c r="A791" s="338"/>
      <c r="B791" s="338"/>
      <c r="C791" s="346"/>
      <c r="D791" s="347">
        <v>0.0</v>
      </c>
      <c r="E791" s="348">
        <v>0.0</v>
      </c>
      <c r="F791" s="349">
        <v>0.0</v>
      </c>
      <c r="G791" s="343"/>
      <c r="H791" s="344">
        <v>0.0</v>
      </c>
    </row>
    <row r="792" ht="15.75" customHeight="1">
      <c r="A792" s="338"/>
      <c r="B792" s="338"/>
      <c r="C792" s="346"/>
      <c r="D792" s="347">
        <v>0.0</v>
      </c>
      <c r="E792" s="348">
        <v>0.0</v>
      </c>
      <c r="F792" s="349">
        <v>0.0</v>
      </c>
      <c r="G792" s="343"/>
      <c r="H792" s="344">
        <v>0.0</v>
      </c>
    </row>
    <row r="793" ht="15.75" customHeight="1">
      <c r="A793" s="338"/>
      <c r="B793" s="338"/>
      <c r="C793" s="346"/>
      <c r="D793" s="347">
        <v>0.0</v>
      </c>
      <c r="E793" s="348">
        <v>0.0</v>
      </c>
      <c r="F793" s="349">
        <v>0.0</v>
      </c>
      <c r="G793" s="343"/>
      <c r="H793" s="344">
        <v>0.0</v>
      </c>
    </row>
    <row r="794" ht="15.75" customHeight="1">
      <c r="A794" s="338"/>
      <c r="B794" s="338"/>
      <c r="C794" s="346"/>
      <c r="D794" s="347">
        <v>0.0</v>
      </c>
      <c r="E794" s="348">
        <v>0.0</v>
      </c>
      <c r="F794" s="349">
        <v>0.0</v>
      </c>
      <c r="G794" s="343"/>
      <c r="H794" s="344">
        <v>0.0</v>
      </c>
    </row>
    <row r="795" ht="15.75" customHeight="1">
      <c r="A795" s="338"/>
      <c r="B795" s="338"/>
      <c r="C795" s="346"/>
      <c r="D795" s="347">
        <v>0.0</v>
      </c>
      <c r="E795" s="348">
        <v>0.0</v>
      </c>
      <c r="F795" s="349">
        <v>0.0</v>
      </c>
      <c r="G795" s="343"/>
      <c r="H795" s="344">
        <v>0.0</v>
      </c>
    </row>
    <row r="796" ht="15.75" customHeight="1">
      <c r="A796" s="338"/>
      <c r="B796" s="338"/>
      <c r="C796" s="346"/>
      <c r="D796" s="347">
        <v>0.0</v>
      </c>
      <c r="E796" s="348">
        <v>0.0</v>
      </c>
      <c r="F796" s="349">
        <v>0.0</v>
      </c>
      <c r="G796" s="343"/>
      <c r="H796" s="344">
        <v>0.0</v>
      </c>
    </row>
    <row r="797" ht="15.75" customHeight="1">
      <c r="A797" s="338"/>
      <c r="B797" s="338"/>
      <c r="C797" s="346"/>
      <c r="D797" s="347">
        <v>0.0</v>
      </c>
      <c r="E797" s="348">
        <v>0.0</v>
      </c>
      <c r="F797" s="349">
        <v>0.0</v>
      </c>
      <c r="G797" s="343"/>
      <c r="H797" s="344">
        <v>0.0</v>
      </c>
    </row>
    <row r="798" ht="15.75" customHeight="1">
      <c r="A798" s="338"/>
      <c r="B798" s="338"/>
      <c r="C798" s="346"/>
      <c r="D798" s="347">
        <v>0.0</v>
      </c>
      <c r="E798" s="348">
        <v>0.0</v>
      </c>
      <c r="F798" s="349">
        <v>0.0</v>
      </c>
      <c r="G798" s="343"/>
      <c r="H798" s="344">
        <v>0.0</v>
      </c>
    </row>
    <row r="799" ht="15.75" customHeight="1">
      <c r="A799" s="338"/>
      <c r="B799" s="338"/>
      <c r="C799" s="346"/>
      <c r="D799" s="347">
        <v>0.0</v>
      </c>
      <c r="E799" s="348">
        <v>0.0</v>
      </c>
      <c r="F799" s="349">
        <v>0.0</v>
      </c>
      <c r="G799" s="343"/>
      <c r="H799" s="344">
        <v>0.0</v>
      </c>
    </row>
    <row r="800" ht="15.75" customHeight="1">
      <c r="A800" s="338"/>
      <c r="B800" s="338"/>
      <c r="C800" s="346"/>
      <c r="D800" s="347">
        <v>0.0</v>
      </c>
      <c r="E800" s="348">
        <v>0.0</v>
      </c>
      <c r="F800" s="349">
        <v>0.0</v>
      </c>
      <c r="G800" s="343"/>
      <c r="H800" s="344">
        <v>0.0</v>
      </c>
    </row>
    <row r="801" ht="15.75" customHeight="1">
      <c r="A801" s="338"/>
      <c r="B801" s="338"/>
      <c r="C801" s="346"/>
      <c r="D801" s="347">
        <v>0.0</v>
      </c>
      <c r="E801" s="348">
        <v>0.0</v>
      </c>
      <c r="F801" s="349">
        <v>0.0</v>
      </c>
      <c r="G801" s="343"/>
      <c r="H801" s="344">
        <v>0.0</v>
      </c>
    </row>
    <row r="802" ht="15.75" customHeight="1">
      <c r="A802" s="338"/>
      <c r="B802" s="338"/>
      <c r="C802" s="346"/>
      <c r="D802" s="347">
        <v>0.0</v>
      </c>
      <c r="E802" s="348">
        <v>0.0</v>
      </c>
      <c r="F802" s="349">
        <v>0.0</v>
      </c>
      <c r="G802" s="343"/>
      <c r="H802" s="344">
        <v>0.0</v>
      </c>
    </row>
    <row r="803" ht="15.75" customHeight="1">
      <c r="A803" s="338"/>
      <c r="B803" s="338"/>
      <c r="C803" s="346"/>
      <c r="D803" s="347">
        <v>0.0</v>
      </c>
      <c r="E803" s="348">
        <v>0.0</v>
      </c>
      <c r="F803" s="349">
        <v>0.0</v>
      </c>
      <c r="G803" s="343"/>
      <c r="H803" s="344">
        <v>0.0</v>
      </c>
    </row>
    <row r="804" ht="15.75" customHeight="1">
      <c r="A804" s="338"/>
      <c r="B804" s="338"/>
      <c r="C804" s="346"/>
      <c r="D804" s="347">
        <v>0.0</v>
      </c>
      <c r="E804" s="348">
        <v>0.0</v>
      </c>
      <c r="F804" s="349">
        <v>0.0</v>
      </c>
      <c r="G804" s="343"/>
      <c r="H804" s="344">
        <v>0.0</v>
      </c>
    </row>
    <row r="805" ht="15.75" customHeight="1">
      <c r="A805" s="338"/>
      <c r="B805" s="338"/>
      <c r="C805" s="346"/>
      <c r="D805" s="347">
        <v>0.0</v>
      </c>
      <c r="E805" s="348">
        <v>0.0</v>
      </c>
      <c r="F805" s="349">
        <v>0.0</v>
      </c>
      <c r="G805" s="343"/>
      <c r="H805" s="344">
        <v>0.0</v>
      </c>
    </row>
    <row r="806" ht="15.75" customHeight="1">
      <c r="A806" s="338"/>
      <c r="B806" s="338"/>
      <c r="C806" s="346"/>
      <c r="D806" s="347">
        <v>0.0</v>
      </c>
      <c r="E806" s="348">
        <v>0.0</v>
      </c>
      <c r="F806" s="349">
        <v>0.0</v>
      </c>
      <c r="G806" s="343"/>
      <c r="H806" s="344">
        <v>0.0</v>
      </c>
    </row>
    <row r="807" ht="15.75" customHeight="1">
      <c r="A807" s="338"/>
      <c r="B807" s="338"/>
      <c r="C807" s="346"/>
      <c r="D807" s="347">
        <v>0.0</v>
      </c>
      <c r="E807" s="348">
        <v>0.0</v>
      </c>
      <c r="F807" s="349">
        <v>0.0</v>
      </c>
      <c r="G807" s="343"/>
      <c r="H807" s="344">
        <v>0.0</v>
      </c>
    </row>
    <row r="808" ht="15.75" customHeight="1">
      <c r="A808" s="338"/>
      <c r="B808" s="338"/>
      <c r="C808" s="346"/>
      <c r="D808" s="347">
        <v>0.0</v>
      </c>
      <c r="E808" s="348">
        <v>0.0</v>
      </c>
      <c r="F808" s="349">
        <v>0.0</v>
      </c>
      <c r="G808" s="343"/>
      <c r="H808" s="344">
        <v>0.0</v>
      </c>
    </row>
    <row r="809" ht="15.75" customHeight="1">
      <c r="A809" s="338"/>
      <c r="B809" s="338"/>
      <c r="C809" s="346"/>
      <c r="D809" s="347">
        <v>0.0</v>
      </c>
      <c r="E809" s="348">
        <v>0.0</v>
      </c>
      <c r="F809" s="349">
        <v>0.0</v>
      </c>
      <c r="G809" s="343"/>
      <c r="H809" s="344">
        <v>0.0</v>
      </c>
    </row>
    <row r="810" ht="15.75" customHeight="1">
      <c r="A810" s="338"/>
      <c r="B810" s="338"/>
      <c r="C810" s="346"/>
      <c r="D810" s="347">
        <v>0.0</v>
      </c>
      <c r="E810" s="348">
        <v>0.0</v>
      </c>
      <c r="F810" s="349">
        <v>0.0</v>
      </c>
      <c r="G810" s="343"/>
      <c r="H810" s="344">
        <v>0.0</v>
      </c>
    </row>
    <row r="811" ht="15.75" customHeight="1">
      <c r="A811" s="338"/>
      <c r="B811" s="338"/>
      <c r="C811" s="346"/>
      <c r="D811" s="347">
        <v>0.0</v>
      </c>
      <c r="E811" s="348">
        <v>0.0</v>
      </c>
      <c r="F811" s="349">
        <v>0.0</v>
      </c>
      <c r="G811" s="343"/>
      <c r="H811" s="344">
        <v>0.0</v>
      </c>
    </row>
    <row r="812" ht="15.75" customHeight="1">
      <c r="A812" s="338"/>
      <c r="B812" s="338"/>
      <c r="C812" s="346"/>
      <c r="D812" s="347">
        <v>0.0</v>
      </c>
      <c r="E812" s="348">
        <v>0.0</v>
      </c>
      <c r="F812" s="349">
        <v>0.0</v>
      </c>
      <c r="G812" s="343"/>
      <c r="H812" s="344">
        <v>0.0</v>
      </c>
    </row>
    <row r="813" ht="15.75" customHeight="1">
      <c r="A813" s="338"/>
      <c r="B813" s="338"/>
      <c r="C813" s="346"/>
      <c r="D813" s="347">
        <v>0.0</v>
      </c>
      <c r="E813" s="348">
        <v>0.0</v>
      </c>
      <c r="F813" s="349">
        <v>0.0</v>
      </c>
      <c r="G813" s="343"/>
      <c r="H813" s="344">
        <v>0.0</v>
      </c>
    </row>
    <row r="814" ht="15.75" customHeight="1">
      <c r="A814" s="338"/>
      <c r="B814" s="338"/>
      <c r="C814" s="346"/>
      <c r="D814" s="347">
        <v>0.0</v>
      </c>
      <c r="E814" s="348">
        <v>0.0</v>
      </c>
      <c r="F814" s="349">
        <v>0.0</v>
      </c>
      <c r="G814" s="343"/>
      <c r="H814" s="344">
        <v>0.0</v>
      </c>
    </row>
    <row r="815" ht="15.75" customHeight="1">
      <c r="A815" s="338"/>
      <c r="B815" s="338"/>
      <c r="C815" s="346"/>
      <c r="D815" s="347">
        <v>0.0</v>
      </c>
      <c r="E815" s="348">
        <v>0.0</v>
      </c>
      <c r="F815" s="349">
        <v>0.0</v>
      </c>
      <c r="G815" s="343"/>
      <c r="H815" s="344">
        <v>0.0</v>
      </c>
    </row>
    <row r="816" ht="15.75" customHeight="1">
      <c r="A816" s="338"/>
      <c r="B816" s="338"/>
      <c r="C816" s="346"/>
      <c r="D816" s="347">
        <v>0.0</v>
      </c>
      <c r="E816" s="348">
        <v>0.0</v>
      </c>
      <c r="F816" s="349">
        <v>0.0</v>
      </c>
      <c r="G816" s="343"/>
      <c r="H816" s="344">
        <v>0.0</v>
      </c>
    </row>
    <row r="817" ht="15.75" customHeight="1">
      <c r="A817" s="338"/>
      <c r="B817" s="338"/>
      <c r="C817" s="346"/>
      <c r="D817" s="347">
        <v>0.0</v>
      </c>
      <c r="E817" s="348">
        <v>0.0</v>
      </c>
      <c r="F817" s="349">
        <v>0.0</v>
      </c>
      <c r="G817" s="343"/>
      <c r="H817" s="344">
        <v>0.0</v>
      </c>
    </row>
    <row r="818" ht="15.75" customHeight="1">
      <c r="A818" s="338"/>
      <c r="B818" s="338"/>
      <c r="C818" s="346"/>
      <c r="D818" s="347">
        <v>0.0</v>
      </c>
      <c r="E818" s="348">
        <v>0.0</v>
      </c>
      <c r="F818" s="349">
        <v>0.0</v>
      </c>
      <c r="G818" s="343"/>
      <c r="H818" s="344">
        <v>0.0</v>
      </c>
    </row>
    <row r="819" ht="15.75" customHeight="1">
      <c r="A819" s="338"/>
      <c r="B819" s="338"/>
      <c r="C819" s="346"/>
      <c r="D819" s="347">
        <v>0.0</v>
      </c>
      <c r="E819" s="348">
        <v>0.0</v>
      </c>
      <c r="F819" s="349">
        <v>0.0</v>
      </c>
      <c r="G819" s="343"/>
      <c r="H819" s="344">
        <v>0.0</v>
      </c>
    </row>
    <row r="820" ht="15.75" customHeight="1">
      <c r="A820" s="338"/>
      <c r="B820" s="338"/>
      <c r="C820" s="346"/>
      <c r="D820" s="347">
        <v>0.0</v>
      </c>
      <c r="E820" s="348">
        <v>0.0</v>
      </c>
      <c r="F820" s="349">
        <v>0.0</v>
      </c>
      <c r="G820" s="343"/>
      <c r="H820" s="344">
        <v>0.0</v>
      </c>
    </row>
    <row r="821" ht="15.75" customHeight="1">
      <c r="A821" s="338"/>
      <c r="B821" s="338"/>
      <c r="C821" s="346"/>
      <c r="D821" s="347">
        <v>0.0</v>
      </c>
      <c r="E821" s="348">
        <v>0.0</v>
      </c>
      <c r="F821" s="349">
        <v>0.0</v>
      </c>
      <c r="G821" s="343"/>
      <c r="H821" s="344">
        <v>0.0</v>
      </c>
    </row>
    <row r="822" ht="15.75" customHeight="1">
      <c r="A822" s="338"/>
      <c r="B822" s="338"/>
      <c r="C822" s="346"/>
      <c r="D822" s="347">
        <v>0.0</v>
      </c>
      <c r="E822" s="348">
        <v>0.0</v>
      </c>
      <c r="F822" s="349">
        <v>0.0</v>
      </c>
      <c r="G822" s="343"/>
      <c r="H822" s="344">
        <v>0.0</v>
      </c>
    </row>
    <row r="823" ht="15.75" customHeight="1">
      <c r="A823" s="338"/>
      <c r="B823" s="338"/>
      <c r="C823" s="346"/>
      <c r="D823" s="347">
        <v>0.0</v>
      </c>
      <c r="E823" s="348">
        <v>0.0</v>
      </c>
      <c r="F823" s="349">
        <v>0.0</v>
      </c>
      <c r="G823" s="343"/>
      <c r="H823" s="344">
        <v>0.0</v>
      </c>
    </row>
    <row r="824" ht="15.75" customHeight="1">
      <c r="A824" s="338"/>
      <c r="B824" s="338"/>
      <c r="C824" s="346"/>
      <c r="D824" s="347">
        <v>0.0</v>
      </c>
      <c r="E824" s="348">
        <v>0.0</v>
      </c>
      <c r="F824" s="349">
        <v>0.0</v>
      </c>
      <c r="G824" s="343"/>
      <c r="H824" s="344">
        <v>0.0</v>
      </c>
    </row>
    <row r="825" ht="15.75" customHeight="1">
      <c r="A825" s="338"/>
      <c r="B825" s="338"/>
      <c r="C825" s="346"/>
      <c r="D825" s="347">
        <v>0.0</v>
      </c>
      <c r="E825" s="348">
        <v>0.0</v>
      </c>
      <c r="F825" s="349">
        <v>0.0</v>
      </c>
      <c r="G825" s="343"/>
      <c r="H825" s="344">
        <v>0.0</v>
      </c>
    </row>
    <row r="826" ht="15.75" customHeight="1">
      <c r="A826" s="338"/>
      <c r="B826" s="338"/>
      <c r="C826" s="346"/>
      <c r="D826" s="347">
        <v>0.0</v>
      </c>
      <c r="E826" s="348">
        <v>0.0</v>
      </c>
      <c r="F826" s="349">
        <v>0.0</v>
      </c>
      <c r="G826" s="343"/>
      <c r="H826" s="344">
        <v>0.0</v>
      </c>
    </row>
    <row r="827" ht="15.75" customHeight="1">
      <c r="A827" s="338"/>
      <c r="B827" s="338"/>
      <c r="C827" s="346"/>
      <c r="D827" s="347">
        <v>0.0</v>
      </c>
      <c r="E827" s="348">
        <v>0.0</v>
      </c>
      <c r="F827" s="349">
        <v>0.0</v>
      </c>
      <c r="G827" s="343"/>
      <c r="H827" s="344">
        <v>0.0</v>
      </c>
    </row>
    <row r="828" ht="15.75" customHeight="1">
      <c r="A828" s="338"/>
      <c r="B828" s="338"/>
      <c r="C828" s="346"/>
      <c r="D828" s="347">
        <v>0.0</v>
      </c>
      <c r="E828" s="348">
        <v>0.0</v>
      </c>
      <c r="F828" s="349">
        <v>0.0</v>
      </c>
      <c r="G828" s="343"/>
      <c r="H828" s="344">
        <v>0.0</v>
      </c>
    </row>
    <row r="829" ht="15.75" customHeight="1">
      <c r="A829" s="338"/>
      <c r="B829" s="338"/>
      <c r="C829" s="346"/>
      <c r="D829" s="347">
        <v>0.0</v>
      </c>
      <c r="E829" s="348">
        <v>0.0</v>
      </c>
      <c r="F829" s="349">
        <v>0.0</v>
      </c>
      <c r="G829" s="343"/>
      <c r="H829" s="344">
        <v>0.0</v>
      </c>
    </row>
    <row r="830" ht="15.75" customHeight="1">
      <c r="A830" s="338"/>
      <c r="B830" s="338"/>
      <c r="C830" s="346"/>
      <c r="D830" s="347">
        <v>0.0</v>
      </c>
      <c r="E830" s="348">
        <v>0.0</v>
      </c>
      <c r="F830" s="349">
        <v>0.0</v>
      </c>
      <c r="G830" s="343"/>
      <c r="H830" s="344">
        <v>0.0</v>
      </c>
    </row>
    <row r="831" ht="15.75" customHeight="1">
      <c r="A831" s="338"/>
      <c r="B831" s="338"/>
      <c r="C831" s="346"/>
      <c r="D831" s="347">
        <v>0.0</v>
      </c>
      <c r="E831" s="348">
        <v>0.0</v>
      </c>
      <c r="F831" s="349">
        <v>0.0</v>
      </c>
      <c r="G831" s="343"/>
      <c r="H831" s="344">
        <v>0.0</v>
      </c>
    </row>
    <row r="832" ht="15.75" customHeight="1">
      <c r="A832" s="338"/>
      <c r="B832" s="338"/>
      <c r="C832" s="346"/>
      <c r="D832" s="347">
        <v>0.0</v>
      </c>
      <c r="E832" s="348">
        <v>0.0</v>
      </c>
      <c r="F832" s="349">
        <v>0.0</v>
      </c>
      <c r="G832" s="343"/>
      <c r="H832" s="344">
        <v>0.0</v>
      </c>
    </row>
    <row r="833" ht="15.75" customHeight="1">
      <c r="A833" s="338"/>
      <c r="B833" s="338"/>
      <c r="C833" s="346"/>
      <c r="D833" s="347">
        <v>0.0</v>
      </c>
      <c r="E833" s="348">
        <v>0.0</v>
      </c>
      <c r="F833" s="349">
        <v>0.0</v>
      </c>
      <c r="G833" s="343"/>
      <c r="H833" s="344">
        <v>0.0</v>
      </c>
    </row>
    <row r="834" ht="15.75" customHeight="1">
      <c r="A834" s="338"/>
      <c r="B834" s="338"/>
      <c r="C834" s="346"/>
      <c r="D834" s="347">
        <v>0.0</v>
      </c>
      <c r="E834" s="348">
        <v>0.0</v>
      </c>
      <c r="F834" s="349">
        <v>0.0</v>
      </c>
      <c r="G834" s="343"/>
      <c r="H834" s="344">
        <v>0.0</v>
      </c>
    </row>
    <row r="835" ht="15.75" customHeight="1">
      <c r="A835" s="338"/>
      <c r="B835" s="338"/>
      <c r="C835" s="346"/>
      <c r="D835" s="347">
        <v>0.0</v>
      </c>
      <c r="E835" s="348">
        <v>0.0</v>
      </c>
      <c r="F835" s="349">
        <v>0.0</v>
      </c>
      <c r="G835" s="343"/>
      <c r="H835" s="344">
        <v>0.0</v>
      </c>
    </row>
    <row r="836" ht="15.75" customHeight="1">
      <c r="A836" s="338"/>
      <c r="B836" s="338"/>
      <c r="C836" s="346"/>
      <c r="D836" s="347">
        <v>0.0</v>
      </c>
      <c r="E836" s="348">
        <v>0.0</v>
      </c>
      <c r="F836" s="349">
        <v>0.0</v>
      </c>
      <c r="G836" s="343"/>
      <c r="H836" s="344">
        <v>0.0</v>
      </c>
    </row>
    <row r="837" ht="15.75" customHeight="1">
      <c r="A837" s="338"/>
      <c r="B837" s="338"/>
      <c r="C837" s="346"/>
      <c r="D837" s="347">
        <v>0.0</v>
      </c>
      <c r="E837" s="348">
        <v>0.0</v>
      </c>
      <c r="F837" s="349">
        <v>0.0</v>
      </c>
      <c r="G837" s="343"/>
      <c r="H837" s="344">
        <v>0.0</v>
      </c>
    </row>
    <row r="838" ht="15.75" customHeight="1">
      <c r="A838" s="338"/>
      <c r="B838" s="338"/>
      <c r="C838" s="346"/>
      <c r="D838" s="347">
        <v>0.0</v>
      </c>
      <c r="E838" s="348">
        <v>0.0</v>
      </c>
      <c r="F838" s="349">
        <v>0.0</v>
      </c>
      <c r="G838" s="343"/>
      <c r="H838" s="344">
        <v>0.0</v>
      </c>
    </row>
    <row r="839" ht="15.75" customHeight="1">
      <c r="A839" s="338"/>
      <c r="B839" s="338"/>
      <c r="C839" s="346"/>
      <c r="D839" s="347">
        <v>0.0</v>
      </c>
      <c r="E839" s="348">
        <v>0.0</v>
      </c>
      <c r="F839" s="349">
        <v>0.0</v>
      </c>
      <c r="G839" s="343"/>
      <c r="H839" s="344">
        <v>0.0</v>
      </c>
    </row>
    <row r="840" ht="15.75" customHeight="1">
      <c r="A840" s="338"/>
      <c r="B840" s="338"/>
      <c r="C840" s="346"/>
      <c r="D840" s="347">
        <v>0.0</v>
      </c>
      <c r="E840" s="348">
        <v>0.0</v>
      </c>
      <c r="F840" s="349">
        <v>0.0</v>
      </c>
      <c r="G840" s="343"/>
      <c r="H840" s="344">
        <v>0.0</v>
      </c>
    </row>
    <row r="841" ht="15.75" customHeight="1">
      <c r="A841" s="338"/>
      <c r="B841" s="338"/>
      <c r="C841" s="346"/>
      <c r="D841" s="347">
        <v>0.0</v>
      </c>
      <c r="E841" s="348">
        <v>0.0</v>
      </c>
      <c r="F841" s="349">
        <v>0.0</v>
      </c>
      <c r="G841" s="343"/>
      <c r="H841" s="344">
        <v>0.0</v>
      </c>
    </row>
    <row r="842" ht="15.75" customHeight="1">
      <c r="A842" s="338"/>
      <c r="B842" s="338"/>
      <c r="C842" s="346"/>
      <c r="D842" s="347">
        <v>0.0</v>
      </c>
      <c r="E842" s="348">
        <v>0.0</v>
      </c>
      <c r="F842" s="349">
        <v>0.0</v>
      </c>
      <c r="G842" s="343"/>
      <c r="H842" s="344">
        <v>0.0</v>
      </c>
    </row>
    <row r="843" ht="15.75" customHeight="1">
      <c r="A843" s="338"/>
      <c r="B843" s="338"/>
      <c r="C843" s="346"/>
      <c r="D843" s="347">
        <v>0.0</v>
      </c>
      <c r="E843" s="348">
        <v>0.0</v>
      </c>
      <c r="F843" s="349">
        <v>0.0</v>
      </c>
      <c r="G843" s="343"/>
      <c r="H843" s="344">
        <v>0.0</v>
      </c>
    </row>
    <row r="844" ht="15.75" customHeight="1">
      <c r="A844" s="338"/>
      <c r="B844" s="338"/>
      <c r="C844" s="346"/>
      <c r="D844" s="347">
        <v>0.0</v>
      </c>
      <c r="E844" s="348">
        <v>0.0</v>
      </c>
      <c r="F844" s="349">
        <v>0.0</v>
      </c>
      <c r="G844" s="343"/>
      <c r="H844" s="344">
        <v>0.0</v>
      </c>
    </row>
    <row r="845" ht="15.75" customHeight="1">
      <c r="A845" s="338"/>
      <c r="B845" s="338"/>
      <c r="C845" s="346"/>
      <c r="D845" s="347">
        <v>0.0</v>
      </c>
      <c r="E845" s="348">
        <v>0.0</v>
      </c>
      <c r="F845" s="349">
        <v>0.0</v>
      </c>
      <c r="G845" s="343"/>
      <c r="H845" s="344">
        <v>0.0</v>
      </c>
    </row>
    <row r="846" ht="15.75" customHeight="1">
      <c r="A846" s="338"/>
      <c r="B846" s="338"/>
      <c r="C846" s="346"/>
      <c r="D846" s="347">
        <v>0.0</v>
      </c>
      <c r="E846" s="348">
        <v>0.0</v>
      </c>
      <c r="F846" s="349">
        <v>0.0</v>
      </c>
      <c r="G846" s="343"/>
      <c r="H846" s="344">
        <v>0.0</v>
      </c>
    </row>
    <row r="847" ht="15.75" customHeight="1">
      <c r="A847" s="338"/>
      <c r="B847" s="338"/>
      <c r="C847" s="346"/>
      <c r="D847" s="347">
        <v>0.0</v>
      </c>
      <c r="E847" s="348">
        <v>0.0</v>
      </c>
      <c r="F847" s="349">
        <v>0.0</v>
      </c>
      <c r="G847" s="343"/>
      <c r="H847" s="344">
        <v>0.0</v>
      </c>
    </row>
    <row r="848" ht="15.75" customHeight="1">
      <c r="A848" s="338"/>
      <c r="B848" s="338"/>
      <c r="C848" s="346"/>
      <c r="D848" s="347">
        <v>0.0</v>
      </c>
      <c r="E848" s="348">
        <v>0.0</v>
      </c>
      <c r="F848" s="349">
        <v>0.0</v>
      </c>
      <c r="G848" s="343"/>
      <c r="H848" s="344">
        <v>0.0</v>
      </c>
    </row>
    <row r="849" ht="15.75" customHeight="1">
      <c r="A849" s="338"/>
      <c r="B849" s="338"/>
      <c r="C849" s="346"/>
      <c r="D849" s="347">
        <v>0.0</v>
      </c>
      <c r="E849" s="348">
        <v>0.0</v>
      </c>
      <c r="F849" s="349">
        <v>0.0</v>
      </c>
      <c r="G849" s="343"/>
      <c r="H849" s="344">
        <v>0.0</v>
      </c>
    </row>
    <row r="850" ht="15.75" customHeight="1">
      <c r="A850" s="338"/>
      <c r="B850" s="338"/>
      <c r="C850" s="346"/>
      <c r="D850" s="347">
        <v>0.0</v>
      </c>
      <c r="E850" s="348">
        <v>0.0</v>
      </c>
      <c r="F850" s="349">
        <v>0.0</v>
      </c>
      <c r="G850" s="343"/>
      <c r="H850" s="344">
        <v>0.0</v>
      </c>
    </row>
    <row r="851" ht="15.75" customHeight="1">
      <c r="A851" s="338"/>
      <c r="B851" s="338"/>
      <c r="C851" s="346"/>
      <c r="D851" s="347">
        <v>0.0</v>
      </c>
      <c r="E851" s="348">
        <v>0.0</v>
      </c>
      <c r="F851" s="349">
        <v>0.0</v>
      </c>
      <c r="G851" s="343"/>
      <c r="H851" s="344">
        <v>0.0</v>
      </c>
    </row>
    <row r="852" ht="15.75" customHeight="1">
      <c r="A852" s="338"/>
      <c r="B852" s="338"/>
      <c r="C852" s="346"/>
      <c r="D852" s="347">
        <v>0.0</v>
      </c>
      <c r="E852" s="348">
        <v>0.0</v>
      </c>
      <c r="F852" s="349">
        <v>0.0</v>
      </c>
      <c r="G852" s="343"/>
      <c r="H852" s="344">
        <v>0.0</v>
      </c>
    </row>
    <row r="853" ht="15.75" customHeight="1">
      <c r="A853" s="338"/>
      <c r="B853" s="338"/>
      <c r="C853" s="346"/>
      <c r="D853" s="347">
        <v>0.0</v>
      </c>
      <c r="E853" s="348">
        <v>0.0</v>
      </c>
      <c r="F853" s="349">
        <v>0.0</v>
      </c>
      <c r="G853" s="343"/>
      <c r="H853" s="344">
        <v>0.0</v>
      </c>
    </row>
    <row r="854" ht="15.75" customHeight="1">
      <c r="A854" s="338"/>
      <c r="B854" s="338"/>
      <c r="C854" s="346"/>
      <c r="D854" s="347">
        <v>0.0</v>
      </c>
      <c r="E854" s="348">
        <v>0.0</v>
      </c>
      <c r="F854" s="349">
        <v>0.0</v>
      </c>
      <c r="G854" s="343"/>
      <c r="H854" s="344">
        <v>0.0</v>
      </c>
    </row>
    <row r="855" ht="15.75" customHeight="1">
      <c r="A855" s="338"/>
      <c r="B855" s="338"/>
      <c r="C855" s="346"/>
      <c r="D855" s="347">
        <v>0.0</v>
      </c>
      <c r="E855" s="348">
        <v>0.0</v>
      </c>
      <c r="F855" s="349">
        <v>0.0</v>
      </c>
      <c r="G855" s="343"/>
      <c r="H855" s="344">
        <v>0.0</v>
      </c>
    </row>
    <row r="856" ht="15.75" customHeight="1">
      <c r="A856" s="338"/>
      <c r="B856" s="338"/>
      <c r="C856" s="346"/>
      <c r="D856" s="347">
        <v>0.0</v>
      </c>
      <c r="E856" s="348">
        <v>0.0</v>
      </c>
      <c r="F856" s="349">
        <v>0.0</v>
      </c>
      <c r="G856" s="343"/>
      <c r="H856" s="344">
        <v>0.0</v>
      </c>
    </row>
    <row r="857" ht="15.75" customHeight="1">
      <c r="A857" s="338"/>
      <c r="B857" s="338"/>
      <c r="C857" s="346"/>
      <c r="D857" s="347">
        <v>0.0</v>
      </c>
      <c r="E857" s="348">
        <v>0.0</v>
      </c>
      <c r="F857" s="349">
        <v>0.0</v>
      </c>
      <c r="G857" s="343"/>
      <c r="H857" s="344">
        <v>0.0</v>
      </c>
    </row>
    <row r="858" ht="15.75" customHeight="1">
      <c r="A858" s="338"/>
      <c r="B858" s="338"/>
      <c r="C858" s="346"/>
      <c r="D858" s="347">
        <v>0.0</v>
      </c>
      <c r="E858" s="348">
        <v>0.0</v>
      </c>
      <c r="F858" s="349">
        <v>0.0</v>
      </c>
      <c r="G858" s="343"/>
      <c r="H858" s="344">
        <v>0.0</v>
      </c>
    </row>
    <row r="859" ht="15.75" customHeight="1">
      <c r="A859" s="338"/>
      <c r="B859" s="338"/>
      <c r="C859" s="346"/>
      <c r="D859" s="347">
        <v>0.0</v>
      </c>
      <c r="E859" s="348">
        <v>0.0</v>
      </c>
      <c r="F859" s="349">
        <v>0.0</v>
      </c>
      <c r="G859" s="343"/>
      <c r="H859" s="344">
        <v>0.0</v>
      </c>
    </row>
    <row r="860" ht="15.75" customHeight="1">
      <c r="A860" s="338"/>
      <c r="B860" s="338"/>
      <c r="C860" s="346"/>
      <c r="D860" s="347">
        <v>0.0</v>
      </c>
      <c r="E860" s="348">
        <v>0.0</v>
      </c>
      <c r="F860" s="349">
        <v>0.0</v>
      </c>
      <c r="G860" s="343"/>
      <c r="H860" s="344">
        <v>0.0</v>
      </c>
    </row>
    <row r="861" ht="15.75" customHeight="1">
      <c r="A861" s="338"/>
      <c r="B861" s="338"/>
      <c r="C861" s="346"/>
      <c r="D861" s="347">
        <v>0.0</v>
      </c>
      <c r="E861" s="348">
        <v>0.0</v>
      </c>
      <c r="F861" s="349">
        <v>0.0</v>
      </c>
      <c r="G861" s="343"/>
      <c r="H861" s="344">
        <v>0.0</v>
      </c>
    </row>
    <row r="862" ht="15.75" customHeight="1">
      <c r="A862" s="338"/>
      <c r="B862" s="338"/>
      <c r="C862" s="346"/>
      <c r="D862" s="347">
        <v>0.0</v>
      </c>
      <c r="E862" s="348">
        <v>0.0</v>
      </c>
      <c r="F862" s="349">
        <v>0.0</v>
      </c>
      <c r="G862" s="343"/>
      <c r="H862" s="344">
        <v>0.0</v>
      </c>
    </row>
    <row r="863" ht="15.75" customHeight="1">
      <c r="A863" s="338"/>
      <c r="B863" s="338"/>
      <c r="C863" s="346"/>
      <c r="D863" s="347">
        <v>0.0</v>
      </c>
      <c r="E863" s="348">
        <v>0.0</v>
      </c>
      <c r="F863" s="349">
        <v>0.0</v>
      </c>
      <c r="G863" s="343"/>
      <c r="H863" s="344">
        <v>0.0</v>
      </c>
    </row>
    <row r="864" ht="15.75" customHeight="1">
      <c r="A864" s="338"/>
      <c r="B864" s="338"/>
      <c r="C864" s="346"/>
      <c r="D864" s="347">
        <v>0.0</v>
      </c>
      <c r="E864" s="348">
        <v>0.0</v>
      </c>
      <c r="F864" s="349">
        <v>0.0</v>
      </c>
      <c r="G864" s="343"/>
      <c r="H864" s="344">
        <v>0.0</v>
      </c>
    </row>
    <row r="865" ht="15.75" customHeight="1">
      <c r="A865" s="338"/>
      <c r="B865" s="338"/>
      <c r="C865" s="346"/>
      <c r="D865" s="347"/>
      <c r="E865" s="348"/>
      <c r="F865" s="349"/>
      <c r="G865" s="343"/>
      <c r="H865" s="344"/>
    </row>
    <row r="866" ht="15.75" customHeight="1">
      <c r="A866" s="338"/>
      <c r="B866" s="338"/>
      <c r="C866" s="346"/>
      <c r="D866" s="347"/>
      <c r="E866" s="348"/>
      <c r="F866" s="349"/>
      <c r="G866" s="343"/>
      <c r="H866" s="344"/>
    </row>
    <row r="867" ht="15.75" customHeight="1">
      <c r="A867" s="338"/>
      <c r="B867" s="338"/>
      <c r="C867" s="346"/>
      <c r="D867" s="347"/>
      <c r="E867" s="348"/>
      <c r="F867" s="349"/>
      <c r="G867" s="343"/>
      <c r="H867" s="344"/>
    </row>
    <row r="868" ht="15.75" customHeight="1">
      <c r="A868" s="338"/>
      <c r="B868" s="338"/>
      <c r="C868" s="346"/>
      <c r="D868" s="347"/>
      <c r="E868" s="348"/>
      <c r="F868" s="349"/>
      <c r="G868" s="343"/>
      <c r="H868" s="344"/>
    </row>
    <row r="869" ht="15.75" customHeight="1">
      <c r="A869" s="338"/>
      <c r="B869" s="338"/>
      <c r="C869" s="346"/>
      <c r="D869" s="347"/>
      <c r="E869" s="348"/>
      <c r="F869" s="349"/>
      <c r="G869" s="343"/>
      <c r="H869" s="344"/>
    </row>
    <row r="870" ht="15.75" customHeight="1">
      <c r="A870" s="338"/>
      <c r="B870" s="338"/>
      <c r="C870" s="346"/>
      <c r="D870" s="347"/>
      <c r="E870" s="348"/>
      <c r="F870" s="349"/>
      <c r="G870" s="343"/>
      <c r="H870" s="344"/>
    </row>
    <row r="871" ht="15.75" customHeight="1">
      <c r="A871" s="338"/>
      <c r="B871" s="338"/>
      <c r="C871" s="346"/>
      <c r="D871" s="347"/>
      <c r="E871" s="348"/>
      <c r="F871" s="349"/>
      <c r="G871" s="343"/>
      <c r="H871" s="344"/>
    </row>
    <row r="872" ht="15.75" customHeight="1">
      <c r="A872" s="338"/>
      <c r="B872" s="338"/>
      <c r="C872" s="346"/>
      <c r="D872" s="347"/>
      <c r="E872" s="348"/>
      <c r="F872" s="349"/>
      <c r="G872" s="343"/>
      <c r="H872" s="344"/>
    </row>
    <row r="873" ht="15.75" customHeight="1">
      <c r="A873" s="338"/>
      <c r="B873" s="338"/>
      <c r="C873" s="346"/>
      <c r="D873" s="347"/>
      <c r="E873" s="348"/>
      <c r="F873" s="349"/>
      <c r="G873" s="343"/>
      <c r="H873" s="344"/>
    </row>
    <row r="874" ht="15.75" customHeight="1">
      <c r="A874" s="338"/>
      <c r="B874" s="338"/>
      <c r="C874" s="346"/>
      <c r="D874" s="347"/>
      <c r="E874" s="348"/>
      <c r="F874" s="349"/>
      <c r="G874" s="343"/>
      <c r="H874" s="344"/>
    </row>
    <row r="875" ht="15.75" customHeight="1">
      <c r="A875" s="338"/>
      <c r="B875" s="338"/>
      <c r="C875" s="346"/>
      <c r="D875" s="347"/>
      <c r="E875" s="348"/>
      <c r="F875" s="349"/>
      <c r="G875" s="343"/>
      <c r="H875" s="344"/>
    </row>
    <row r="876" ht="15.75" customHeight="1">
      <c r="A876" s="338"/>
      <c r="B876" s="338"/>
      <c r="C876" s="346"/>
      <c r="D876" s="347"/>
      <c r="E876" s="348"/>
      <c r="F876" s="349"/>
      <c r="G876" s="343"/>
      <c r="H876" s="344"/>
    </row>
    <row r="877" ht="15.75" customHeight="1">
      <c r="A877" s="338"/>
      <c r="B877" s="338"/>
      <c r="C877" s="346"/>
      <c r="D877" s="347"/>
      <c r="E877" s="348"/>
      <c r="F877" s="349"/>
      <c r="G877" s="343"/>
      <c r="H877" s="344"/>
    </row>
    <row r="878" ht="15.75" customHeight="1">
      <c r="A878" s="338"/>
      <c r="B878" s="338"/>
      <c r="C878" s="346"/>
      <c r="D878" s="347"/>
      <c r="E878" s="348"/>
      <c r="F878" s="349"/>
      <c r="G878" s="343"/>
      <c r="H878" s="344"/>
    </row>
    <row r="879" ht="15.75" customHeight="1">
      <c r="A879" s="338"/>
      <c r="B879" s="338"/>
      <c r="C879" s="346"/>
      <c r="D879" s="347"/>
      <c r="E879" s="348"/>
      <c r="F879" s="349"/>
      <c r="G879" s="343"/>
      <c r="H879" s="344"/>
    </row>
    <row r="880" ht="15.75" customHeight="1">
      <c r="A880" s="338"/>
      <c r="B880" s="338"/>
      <c r="C880" s="346"/>
      <c r="D880" s="347"/>
      <c r="E880" s="348"/>
      <c r="F880" s="349"/>
      <c r="G880" s="343"/>
      <c r="H880" s="344"/>
    </row>
    <row r="881" ht="15.75" customHeight="1">
      <c r="A881" s="338"/>
      <c r="B881" s="338"/>
      <c r="C881" s="346"/>
      <c r="D881" s="347"/>
      <c r="E881" s="348"/>
      <c r="F881" s="349"/>
      <c r="G881" s="343"/>
      <c r="H881" s="344"/>
    </row>
    <row r="882" ht="15.75" customHeight="1">
      <c r="A882" s="338"/>
      <c r="B882" s="338"/>
      <c r="C882" s="346"/>
      <c r="D882" s="347"/>
      <c r="E882" s="348"/>
      <c r="F882" s="349"/>
      <c r="G882" s="343"/>
      <c r="H882" s="344"/>
    </row>
    <row r="883" ht="15.75" customHeight="1">
      <c r="A883" s="338"/>
      <c r="B883" s="338"/>
      <c r="C883" s="346"/>
      <c r="D883" s="347"/>
      <c r="E883" s="348"/>
      <c r="F883" s="349"/>
      <c r="G883" s="343"/>
      <c r="H883" s="344"/>
    </row>
    <row r="884" ht="15.75" customHeight="1">
      <c r="A884" s="338"/>
      <c r="B884" s="338"/>
      <c r="C884" s="346"/>
      <c r="D884" s="347"/>
      <c r="E884" s="348"/>
      <c r="F884" s="349"/>
      <c r="G884" s="343"/>
      <c r="H884" s="344"/>
    </row>
    <row r="885" ht="15.75" customHeight="1">
      <c r="A885" s="338"/>
      <c r="B885" s="338"/>
      <c r="C885" s="346"/>
      <c r="D885" s="347"/>
      <c r="E885" s="348"/>
      <c r="F885" s="349"/>
      <c r="G885" s="343"/>
      <c r="H885" s="344"/>
    </row>
    <row r="886" ht="15.75" customHeight="1">
      <c r="A886" s="338"/>
      <c r="B886" s="338"/>
      <c r="C886" s="346"/>
      <c r="D886" s="347"/>
      <c r="E886" s="348"/>
      <c r="F886" s="349"/>
      <c r="G886" s="343"/>
      <c r="H886" s="344"/>
    </row>
    <row r="887" ht="15.75" customHeight="1">
      <c r="A887" s="338"/>
      <c r="B887" s="338"/>
      <c r="C887" s="346"/>
      <c r="D887" s="347"/>
      <c r="E887" s="348"/>
      <c r="F887" s="349"/>
      <c r="G887" s="343"/>
      <c r="H887" s="344"/>
    </row>
    <row r="888" ht="15.75" customHeight="1">
      <c r="A888" s="338"/>
      <c r="B888" s="338"/>
      <c r="C888" s="346"/>
      <c r="D888" s="347"/>
      <c r="E888" s="348"/>
      <c r="F888" s="349"/>
      <c r="G888" s="343"/>
      <c r="H888" s="344"/>
    </row>
    <row r="889" ht="15.75" customHeight="1">
      <c r="A889" s="338"/>
      <c r="B889" s="338"/>
      <c r="C889" s="346"/>
      <c r="D889" s="347"/>
      <c r="E889" s="348"/>
      <c r="F889" s="349"/>
      <c r="G889" s="343"/>
      <c r="H889" s="344"/>
    </row>
    <row r="890" ht="15.75" customHeight="1">
      <c r="A890" s="338"/>
      <c r="B890" s="338"/>
      <c r="C890" s="346"/>
      <c r="D890" s="347"/>
      <c r="E890" s="348"/>
      <c r="F890" s="349"/>
      <c r="G890" s="343"/>
      <c r="H890" s="344"/>
    </row>
    <row r="891" ht="15.75" customHeight="1">
      <c r="A891" s="338"/>
      <c r="B891" s="338"/>
      <c r="C891" s="346"/>
      <c r="D891" s="347"/>
      <c r="E891" s="348"/>
      <c r="F891" s="349"/>
      <c r="G891" s="343"/>
      <c r="H891" s="344"/>
    </row>
    <row r="892" ht="15.75" customHeight="1">
      <c r="A892" s="338"/>
      <c r="B892" s="338"/>
      <c r="C892" s="346"/>
      <c r="D892" s="347"/>
      <c r="E892" s="348"/>
      <c r="F892" s="349"/>
      <c r="G892" s="343"/>
      <c r="H892" s="344"/>
    </row>
    <row r="893" ht="15.75" customHeight="1">
      <c r="A893" s="338"/>
      <c r="B893" s="338"/>
      <c r="C893" s="346"/>
      <c r="D893" s="347"/>
      <c r="E893" s="348"/>
      <c r="F893" s="349"/>
      <c r="G893" s="343"/>
      <c r="H893" s="344"/>
    </row>
    <row r="894" ht="15.75" customHeight="1">
      <c r="A894" s="338"/>
      <c r="B894" s="338"/>
      <c r="C894" s="346"/>
      <c r="D894" s="347"/>
      <c r="E894" s="348"/>
      <c r="F894" s="349"/>
      <c r="G894" s="343"/>
      <c r="H894" s="344"/>
    </row>
    <row r="895" ht="15.75" customHeight="1">
      <c r="A895" s="338"/>
      <c r="B895" s="338"/>
      <c r="C895" s="346"/>
      <c r="D895" s="347"/>
      <c r="E895" s="348"/>
      <c r="F895" s="349"/>
      <c r="G895" s="343"/>
      <c r="H895" s="344"/>
    </row>
    <row r="896" ht="15.75" customHeight="1">
      <c r="A896" s="338"/>
      <c r="B896" s="338"/>
      <c r="C896" s="346"/>
      <c r="D896" s="347"/>
      <c r="E896" s="348"/>
      <c r="F896" s="349"/>
      <c r="G896" s="343"/>
      <c r="H896" s="344"/>
    </row>
    <row r="897" ht="15.75" customHeight="1">
      <c r="A897" s="338"/>
      <c r="B897" s="338"/>
      <c r="C897" s="346"/>
      <c r="D897" s="347"/>
      <c r="E897" s="348"/>
      <c r="F897" s="349"/>
      <c r="G897" s="343"/>
      <c r="H897" s="344"/>
    </row>
    <row r="898" ht="15.75" customHeight="1">
      <c r="A898" s="338"/>
      <c r="B898" s="338"/>
      <c r="C898" s="346"/>
      <c r="D898" s="347"/>
      <c r="E898" s="348"/>
      <c r="F898" s="349"/>
      <c r="G898" s="343"/>
      <c r="H898" s="344"/>
    </row>
    <row r="899" ht="15.75" customHeight="1">
      <c r="A899" s="338"/>
      <c r="B899" s="338"/>
      <c r="C899" s="346"/>
      <c r="D899" s="347"/>
      <c r="E899" s="348"/>
      <c r="F899" s="349"/>
      <c r="G899" s="343"/>
      <c r="H899" s="344"/>
    </row>
    <row r="900" ht="15.75" customHeight="1">
      <c r="A900" s="338"/>
      <c r="B900" s="338"/>
      <c r="C900" s="346"/>
      <c r="D900" s="347"/>
      <c r="E900" s="348"/>
      <c r="F900" s="349"/>
      <c r="G900" s="343"/>
      <c r="H900" s="344"/>
    </row>
    <row r="901" ht="15.75" customHeight="1">
      <c r="A901" s="338"/>
      <c r="B901" s="338"/>
      <c r="C901" s="346"/>
      <c r="D901" s="347"/>
      <c r="E901" s="348"/>
      <c r="F901" s="349"/>
      <c r="G901" s="343"/>
      <c r="H901" s="344"/>
    </row>
    <row r="902" ht="15.75" customHeight="1">
      <c r="A902" s="338"/>
      <c r="B902" s="338"/>
      <c r="C902" s="346"/>
      <c r="D902" s="347"/>
      <c r="E902" s="348"/>
      <c r="F902" s="349"/>
      <c r="G902" s="343"/>
      <c r="H902" s="344"/>
    </row>
    <row r="903" ht="15.75" customHeight="1">
      <c r="A903" s="338"/>
      <c r="B903" s="338"/>
      <c r="C903" s="346"/>
      <c r="D903" s="347"/>
      <c r="E903" s="348"/>
      <c r="F903" s="349"/>
      <c r="G903" s="343"/>
      <c r="H903" s="344"/>
    </row>
    <row r="904" ht="15.75" customHeight="1">
      <c r="A904" s="338"/>
      <c r="B904" s="338"/>
      <c r="C904" s="346"/>
      <c r="D904" s="347"/>
      <c r="E904" s="348"/>
      <c r="F904" s="349"/>
      <c r="G904" s="343"/>
      <c r="H904" s="344"/>
    </row>
    <row r="905" ht="15.75" customHeight="1">
      <c r="A905" s="338"/>
      <c r="B905" s="338"/>
      <c r="C905" s="346"/>
      <c r="D905" s="347"/>
      <c r="E905" s="348"/>
      <c r="F905" s="349"/>
      <c r="G905" s="343"/>
      <c r="H905" s="344"/>
    </row>
    <row r="906" ht="15.75" customHeight="1">
      <c r="A906" s="338"/>
      <c r="B906" s="338"/>
      <c r="C906" s="346"/>
      <c r="D906" s="347"/>
      <c r="E906" s="348"/>
      <c r="F906" s="349"/>
      <c r="G906" s="343"/>
      <c r="H906" s="344"/>
    </row>
    <row r="907" ht="15.75" customHeight="1">
      <c r="A907" s="338"/>
      <c r="B907" s="338"/>
      <c r="C907" s="346"/>
      <c r="D907" s="347"/>
      <c r="E907" s="348"/>
      <c r="F907" s="349"/>
      <c r="G907" s="343"/>
      <c r="H907" s="344"/>
    </row>
    <row r="908" ht="15.75" customHeight="1">
      <c r="A908" s="338"/>
      <c r="B908" s="338"/>
      <c r="C908" s="346"/>
      <c r="D908" s="347"/>
      <c r="E908" s="348"/>
      <c r="F908" s="349"/>
      <c r="G908" s="343"/>
      <c r="H908" s="344"/>
    </row>
    <row r="909" ht="15.75" customHeight="1">
      <c r="A909" s="338"/>
      <c r="B909" s="338"/>
      <c r="C909" s="346"/>
      <c r="D909" s="347"/>
      <c r="E909" s="348"/>
      <c r="F909" s="349"/>
      <c r="G909" s="343"/>
      <c r="H909" s="344"/>
    </row>
    <row r="910" ht="15.75" customHeight="1">
      <c r="A910" s="338"/>
      <c r="B910" s="338"/>
      <c r="C910" s="346"/>
      <c r="D910" s="347"/>
      <c r="E910" s="348"/>
      <c r="F910" s="349"/>
      <c r="G910" s="343"/>
      <c r="H910" s="344"/>
    </row>
    <row r="911" ht="15.75" customHeight="1">
      <c r="A911" s="338"/>
      <c r="B911" s="338"/>
      <c r="C911" s="346"/>
      <c r="D911" s="347"/>
      <c r="E911" s="348"/>
      <c r="F911" s="349"/>
      <c r="G911" s="343"/>
      <c r="H911" s="344"/>
    </row>
    <row r="912" ht="15.75" customHeight="1">
      <c r="A912" s="338"/>
      <c r="B912" s="338"/>
      <c r="C912" s="346"/>
      <c r="D912" s="347"/>
      <c r="E912" s="348"/>
      <c r="F912" s="349"/>
      <c r="G912" s="343"/>
      <c r="H912" s="344"/>
    </row>
    <row r="913" ht="15.75" customHeight="1">
      <c r="A913" s="338"/>
      <c r="B913" s="338"/>
      <c r="C913" s="346"/>
      <c r="D913" s="347"/>
      <c r="E913" s="348"/>
      <c r="F913" s="349"/>
      <c r="G913" s="343"/>
      <c r="H913" s="344"/>
    </row>
    <row r="914" ht="15.75" customHeight="1">
      <c r="A914" s="338"/>
      <c r="B914" s="338"/>
      <c r="C914" s="346"/>
      <c r="D914" s="347"/>
      <c r="E914" s="348"/>
      <c r="F914" s="349"/>
      <c r="G914" s="343"/>
      <c r="H914" s="344"/>
    </row>
    <row r="915" ht="15.75" customHeight="1">
      <c r="A915" s="338"/>
      <c r="B915" s="338"/>
      <c r="C915" s="346"/>
      <c r="D915" s="347"/>
      <c r="E915" s="348"/>
      <c r="F915" s="349"/>
      <c r="G915" s="343"/>
      <c r="H915" s="344"/>
    </row>
    <row r="916" ht="15.75" customHeight="1">
      <c r="A916" s="338"/>
      <c r="B916" s="338"/>
      <c r="C916" s="346"/>
      <c r="D916" s="347"/>
      <c r="E916" s="348"/>
      <c r="F916" s="349"/>
      <c r="G916" s="343"/>
      <c r="H916" s="344"/>
    </row>
    <row r="917" ht="15.75" customHeight="1">
      <c r="A917" s="338"/>
      <c r="B917" s="338"/>
      <c r="C917" s="346"/>
      <c r="D917" s="347"/>
      <c r="E917" s="348"/>
      <c r="F917" s="349"/>
      <c r="G917" s="343"/>
      <c r="H917" s="344"/>
    </row>
    <row r="918" ht="15.75" customHeight="1">
      <c r="A918" s="338"/>
      <c r="B918" s="338"/>
      <c r="C918" s="346"/>
      <c r="D918" s="347"/>
      <c r="E918" s="348"/>
      <c r="F918" s="349"/>
      <c r="G918" s="343"/>
      <c r="H918" s="344"/>
    </row>
    <row r="919" ht="15.75" customHeight="1">
      <c r="A919" s="338"/>
      <c r="B919" s="338"/>
      <c r="C919" s="346"/>
      <c r="D919" s="347"/>
      <c r="E919" s="348"/>
      <c r="F919" s="349"/>
      <c r="G919" s="343"/>
      <c r="H919" s="344"/>
    </row>
    <row r="920" ht="15.75" customHeight="1">
      <c r="A920" s="338"/>
      <c r="B920" s="338"/>
      <c r="C920" s="346"/>
      <c r="D920" s="347"/>
      <c r="E920" s="348"/>
      <c r="F920" s="349"/>
      <c r="G920" s="343"/>
      <c r="H920" s="344"/>
    </row>
    <row r="921" ht="15.75" customHeight="1">
      <c r="A921" s="338"/>
      <c r="B921" s="338"/>
      <c r="C921" s="346"/>
      <c r="D921" s="347"/>
      <c r="E921" s="348"/>
      <c r="F921" s="349"/>
      <c r="G921" s="343"/>
      <c r="H921" s="344"/>
    </row>
    <row r="922" ht="15.75" customHeight="1">
      <c r="A922" s="338"/>
      <c r="B922" s="338"/>
      <c r="C922" s="346"/>
      <c r="D922" s="347"/>
      <c r="E922" s="348"/>
      <c r="F922" s="349"/>
      <c r="G922" s="343"/>
      <c r="H922" s="344"/>
    </row>
    <row r="923" ht="15.75" customHeight="1">
      <c r="A923" s="338"/>
      <c r="B923" s="338"/>
      <c r="C923" s="346"/>
      <c r="D923" s="347"/>
      <c r="E923" s="348"/>
      <c r="F923" s="349"/>
      <c r="G923" s="343"/>
      <c r="H923" s="344"/>
    </row>
    <row r="924" ht="15.75" customHeight="1">
      <c r="A924" s="338"/>
      <c r="B924" s="338"/>
      <c r="C924" s="346"/>
      <c r="D924" s="347"/>
      <c r="E924" s="348"/>
      <c r="F924" s="349"/>
      <c r="G924" s="343"/>
      <c r="H924" s="344"/>
    </row>
    <row r="925" ht="15.75" customHeight="1">
      <c r="A925" s="338"/>
      <c r="B925" s="338"/>
      <c r="C925" s="346"/>
      <c r="D925" s="347"/>
      <c r="E925" s="348"/>
      <c r="F925" s="349"/>
      <c r="G925" s="343"/>
      <c r="H925" s="344"/>
    </row>
    <row r="926" ht="15.75" customHeight="1">
      <c r="A926" s="338"/>
      <c r="B926" s="338"/>
      <c r="C926" s="346"/>
      <c r="D926" s="347"/>
      <c r="E926" s="348"/>
      <c r="F926" s="349"/>
      <c r="G926" s="343"/>
      <c r="H926" s="344"/>
    </row>
    <row r="927" ht="15.75" customHeight="1">
      <c r="A927" s="338"/>
      <c r="B927" s="338"/>
      <c r="C927" s="346"/>
      <c r="D927" s="347"/>
      <c r="E927" s="348"/>
      <c r="F927" s="349"/>
      <c r="G927" s="343"/>
      <c r="H927" s="344"/>
    </row>
    <row r="928" ht="15.75" customHeight="1">
      <c r="A928" s="338"/>
      <c r="B928" s="338"/>
      <c r="C928" s="346"/>
      <c r="D928" s="347"/>
      <c r="E928" s="348"/>
      <c r="F928" s="349"/>
      <c r="G928" s="343"/>
      <c r="H928" s="344"/>
    </row>
    <row r="929" ht="15.75" customHeight="1">
      <c r="A929" s="338"/>
      <c r="B929" s="338"/>
      <c r="C929" s="346"/>
      <c r="D929" s="347"/>
      <c r="E929" s="348"/>
      <c r="F929" s="349"/>
      <c r="G929" s="343"/>
      <c r="H929" s="344"/>
    </row>
    <row r="930" ht="15.75" customHeight="1">
      <c r="A930" s="338"/>
      <c r="B930" s="338"/>
      <c r="C930" s="346"/>
      <c r="D930" s="347"/>
      <c r="E930" s="348"/>
      <c r="F930" s="349"/>
      <c r="G930" s="343"/>
      <c r="H930" s="344"/>
    </row>
    <row r="931" ht="15.75" customHeight="1">
      <c r="A931" s="338"/>
      <c r="B931" s="338"/>
      <c r="C931" s="346"/>
      <c r="D931" s="347"/>
      <c r="E931" s="348"/>
      <c r="F931" s="349"/>
      <c r="G931" s="343"/>
      <c r="H931" s="344"/>
    </row>
    <row r="932" ht="15.75" customHeight="1">
      <c r="A932" s="338"/>
      <c r="B932" s="338"/>
      <c r="C932" s="346"/>
      <c r="D932" s="347"/>
      <c r="E932" s="348"/>
      <c r="F932" s="349"/>
      <c r="G932" s="343"/>
      <c r="H932" s="344"/>
    </row>
    <row r="933" ht="15.75" customHeight="1">
      <c r="A933" s="338"/>
      <c r="B933" s="338"/>
      <c r="C933" s="346"/>
      <c r="D933" s="347"/>
      <c r="E933" s="348"/>
      <c r="F933" s="349"/>
      <c r="G933" s="343"/>
      <c r="H933" s="344"/>
    </row>
    <row r="934" ht="15.75" customHeight="1">
      <c r="A934" s="338"/>
      <c r="B934" s="338"/>
      <c r="C934" s="346"/>
      <c r="D934" s="347"/>
      <c r="E934" s="348"/>
      <c r="F934" s="349"/>
      <c r="G934" s="343"/>
      <c r="H934" s="344"/>
    </row>
    <row r="935" ht="15.75" customHeight="1">
      <c r="A935" s="338"/>
      <c r="B935" s="338"/>
      <c r="C935" s="346"/>
      <c r="D935" s="347"/>
      <c r="E935" s="348"/>
      <c r="F935" s="349"/>
      <c r="G935" s="343"/>
      <c r="H935" s="344"/>
    </row>
    <row r="936" ht="15.75" customHeight="1">
      <c r="A936" s="338"/>
      <c r="B936" s="338"/>
      <c r="C936" s="346"/>
      <c r="D936" s="347"/>
      <c r="E936" s="348"/>
      <c r="F936" s="349"/>
      <c r="G936" s="343"/>
      <c r="H936" s="344"/>
    </row>
    <row r="937" ht="15.75" customHeight="1">
      <c r="A937" s="338"/>
      <c r="B937" s="338"/>
      <c r="C937" s="346"/>
      <c r="D937" s="347"/>
      <c r="E937" s="348"/>
      <c r="F937" s="349"/>
      <c r="G937" s="343"/>
      <c r="H937" s="344"/>
    </row>
    <row r="938" ht="15.75" customHeight="1">
      <c r="A938" s="338"/>
      <c r="B938" s="338"/>
      <c r="C938" s="346"/>
      <c r="D938" s="347"/>
      <c r="E938" s="348"/>
      <c r="F938" s="349"/>
      <c r="G938" s="343"/>
      <c r="H938" s="344"/>
    </row>
    <row r="939" ht="15.75" customHeight="1">
      <c r="A939" s="338"/>
      <c r="B939" s="338"/>
      <c r="C939" s="346"/>
      <c r="D939" s="347"/>
      <c r="E939" s="348"/>
      <c r="F939" s="349"/>
      <c r="G939" s="343"/>
      <c r="H939" s="344"/>
    </row>
    <row r="940" ht="15.75" customHeight="1">
      <c r="A940" s="338"/>
      <c r="B940" s="338"/>
      <c r="C940" s="346"/>
      <c r="D940" s="347"/>
      <c r="E940" s="348"/>
      <c r="F940" s="349"/>
      <c r="G940" s="343"/>
      <c r="H940" s="344"/>
    </row>
    <row r="941" ht="15.75" customHeight="1">
      <c r="A941" s="338"/>
      <c r="B941" s="338"/>
      <c r="C941" s="346"/>
      <c r="D941" s="347"/>
      <c r="E941" s="348"/>
      <c r="F941" s="349"/>
      <c r="G941" s="343"/>
      <c r="H941" s="344"/>
    </row>
    <row r="942" ht="15.75" customHeight="1">
      <c r="A942" s="338"/>
      <c r="B942" s="338"/>
      <c r="C942" s="346"/>
      <c r="D942" s="347"/>
      <c r="E942" s="348"/>
      <c r="F942" s="349"/>
      <c r="G942" s="343"/>
      <c r="H942" s="344"/>
    </row>
    <row r="943" ht="15.75" customHeight="1">
      <c r="A943" s="338"/>
      <c r="B943" s="338"/>
      <c r="C943" s="346"/>
      <c r="D943" s="347"/>
      <c r="E943" s="348"/>
      <c r="F943" s="349"/>
      <c r="G943" s="343"/>
      <c r="H943" s="344"/>
    </row>
    <row r="944" ht="15.75" customHeight="1">
      <c r="A944" s="338"/>
      <c r="B944" s="338"/>
      <c r="C944" s="346"/>
      <c r="D944" s="347"/>
      <c r="E944" s="348"/>
      <c r="F944" s="349"/>
      <c r="G944" s="343"/>
      <c r="H944" s="344"/>
    </row>
    <row r="945" ht="15.75" customHeight="1">
      <c r="A945" s="338"/>
      <c r="B945" s="338"/>
      <c r="C945" s="346"/>
      <c r="D945" s="347"/>
      <c r="E945" s="348"/>
      <c r="F945" s="349"/>
      <c r="G945" s="343"/>
      <c r="H945" s="344"/>
    </row>
    <row r="946" ht="15.75" customHeight="1">
      <c r="A946" s="338"/>
      <c r="B946" s="338"/>
      <c r="C946" s="346"/>
      <c r="D946" s="347"/>
      <c r="E946" s="348"/>
      <c r="F946" s="349"/>
      <c r="G946" s="343"/>
      <c r="H946" s="344"/>
    </row>
    <row r="947" ht="15.75" customHeight="1">
      <c r="A947" s="338"/>
      <c r="B947" s="338"/>
      <c r="C947" s="346"/>
      <c r="D947" s="347"/>
      <c r="E947" s="348"/>
      <c r="F947" s="349"/>
      <c r="G947" s="343"/>
      <c r="H947" s="344"/>
    </row>
    <row r="948" ht="15.75" customHeight="1">
      <c r="A948" s="338"/>
      <c r="B948" s="338"/>
      <c r="C948" s="346"/>
      <c r="D948" s="347"/>
      <c r="E948" s="348"/>
      <c r="F948" s="349"/>
      <c r="G948" s="343"/>
      <c r="H948" s="344"/>
    </row>
    <row r="949" ht="15.75" customHeight="1">
      <c r="A949" s="338"/>
      <c r="B949" s="338"/>
      <c r="C949" s="346"/>
      <c r="D949" s="347"/>
      <c r="E949" s="348"/>
      <c r="F949" s="349"/>
      <c r="G949" s="343"/>
      <c r="H949" s="344"/>
    </row>
    <row r="950" ht="15.75" customHeight="1">
      <c r="A950" s="338"/>
      <c r="B950" s="338"/>
      <c r="C950" s="346"/>
      <c r="D950" s="347"/>
      <c r="E950" s="348"/>
      <c r="F950" s="349"/>
      <c r="G950" s="343"/>
      <c r="H950" s="344"/>
    </row>
    <row r="951" ht="15.75" customHeight="1">
      <c r="A951" s="338"/>
      <c r="B951" s="338"/>
      <c r="C951" s="346"/>
      <c r="D951" s="347"/>
      <c r="E951" s="348"/>
      <c r="F951" s="349"/>
      <c r="G951" s="343"/>
      <c r="H951" s="344"/>
    </row>
    <row r="952" ht="15.75" customHeight="1">
      <c r="A952" s="338"/>
      <c r="B952" s="338"/>
      <c r="C952" s="346"/>
      <c r="D952" s="347"/>
      <c r="E952" s="348"/>
      <c r="F952" s="349"/>
      <c r="G952" s="343"/>
      <c r="H952" s="344"/>
    </row>
    <row r="953" ht="15.75" customHeight="1">
      <c r="A953" s="338"/>
      <c r="B953" s="338"/>
      <c r="C953" s="346"/>
      <c r="D953" s="347"/>
      <c r="E953" s="348"/>
      <c r="F953" s="349"/>
      <c r="G953" s="343"/>
      <c r="H953" s="344"/>
    </row>
    <row r="954" ht="15.75" customHeight="1">
      <c r="A954" s="338"/>
      <c r="B954" s="338"/>
      <c r="C954" s="346"/>
      <c r="D954" s="347"/>
      <c r="E954" s="348"/>
      <c r="F954" s="349"/>
      <c r="G954" s="343"/>
      <c r="H954" s="344"/>
    </row>
    <row r="955" ht="15.75" customHeight="1">
      <c r="A955" s="338"/>
      <c r="B955" s="338"/>
      <c r="C955" s="346"/>
      <c r="D955" s="347"/>
      <c r="E955" s="348"/>
      <c r="F955" s="349"/>
      <c r="G955" s="343"/>
      <c r="H955" s="344"/>
    </row>
    <row r="956" ht="15.75" customHeight="1">
      <c r="A956" s="338"/>
      <c r="B956" s="338"/>
      <c r="C956" s="346"/>
      <c r="D956" s="347"/>
      <c r="E956" s="348"/>
      <c r="F956" s="349"/>
      <c r="G956" s="343"/>
      <c r="H956" s="344"/>
    </row>
    <row r="957" ht="15.75" customHeight="1">
      <c r="A957" s="338"/>
      <c r="B957" s="338"/>
      <c r="C957" s="346"/>
      <c r="D957" s="347"/>
      <c r="E957" s="348"/>
      <c r="F957" s="349"/>
      <c r="G957" s="343"/>
      <c r="H957" s="344"/>
    </row>
    <row r="958" ht="15.75" customHeight="1">
      <c r="A958" s="338"/>
      <c r="B958" s="338"/>
      <c r="C958" s="346"/>
      <c r="D958" s="347"/>
      <c r="E958" s="348"/>
      <c r="F958" s="349"/>
      <c r="G958" s="343"/>
      <c r="H958" s="344"/>
    </row>
    <row r="959" ht="15.75" customHeight="1">
      <c r="A959" s="338"/>
      <c r="B959" s="338"/>
      <c r="C959" s="346"/>
      <c r="D959" s="347"/>
      <c r="E959" s="348"/>
      <c r="F959" s="349"/>
      <c r="G959" s="343"/>
      <c r="H959" s="344"/>
    </row>
    <row r="960" ht="15.75" customHeight="1">
      <c r="A960" s="338"/>
      <c r="B960" s="338"/>
      <c r="C960" s="346"/>
      <c r="D960" s="347"/>
      <c r="E960" s="348"/>
      <c r="F960" s="349"/>
      <c r="G960" s="343"/>
      <c r="H960" s="344"/>
    </row>
    <row r="961" ht="15.75" customHeight="1">
      <c r="A961" s="338"/>
      <c r="B961" s="338"/>
      <c r="C961" s="346"/>
      <c r="D961" s="347"/>
      <c r="E961" s="348"/>
      <c r="F961" s="349"/>
      <c r="G961" s="343"/>
      <c r="H961" s="344"/>
    </row>
    <row r="962" ht="15.75" customHeight="1">
      <c r="A962" s="338"/>
      <c r="B962" s="338"/>
      <c r="C962" s="346"/>
      <c r="D962" s="347"/>
      <c r="E962" s="348"/>
      <c r="F962" s="349"/>
      <c r="G962" s="343"/>
      <c r="H962" s="344"/>
    </row>
    <row r="963" ht="15.75" customHeight="1">
      <c r="A963" s="338"/>
      <c r="B963" s="338"/>
      <c r="C963" s="346"/>
      <c r="D963" s="347"/>
      <c r="E963" s="348"/>
      <c r="F963" s="349"/>
      <c r="G963" s="343"/>
      <c r="H963" s="344"/>
    </row>
    <row r="964" ht="15.75" customHeight="1">
      <c r="A964" s="338"/>
      <c r="B964" s="338"/>
      <c r="C964" s="346"/>
      <c r="D964" s="347"/>
      <c r="E964" s="348"/>
      <c r="F964" s="349"/>
      <c r="G964" s="343"/>
      <c r="H964" s="344"/>
    </row>
    <row r="965" ht="15.75" customHeight="1">
      <c r="A965" s="338"/>
      <c r="B965" s="338"/>
      <c r="C965" s="346"/>
      <c r="D965" s="347"/>
      <c r="E965" s="348"/>
      <c r="F965" s="349"/>
      <c r="G965" s="343"/>
      <c r="H965" s="344"/>
    </row>
    <row r="966" ht="15.75" customHeight="1">
      <c r="A966" s="338"/>
      <c r="B966" s="338"/>
      <c r="C966" s="346"/>
      <c r="D966" s="347"/>
      <c r="E966" s="348"/>
      <c r="F966" s="349"/>
      <c r="G966" s="343"/>
      <c r="H966" s="344"/>
    </row>
    <row r="967" ht="15.75" customHeight="1">
      <c r="A967" s="338"/>
      <c r="B967" s="338"/>
      <c r="C967" s="346"/>
      <c r="D967" s="347"/>
      <c r="E967" s="348"/>
      <c r="F967" s="349"/>
      <c r="G967" s="343"/>
      <c r="H967" s="344"/>
    </row>
    <row r="968" ht="15.75" customHeight="1">
      <c r="A968" s="338"/>
      <c r="B968" s="338"/>
      <c r="C968" s="346"/>
      <c r="D968" s="347"/>
      <c r="E968" s="348"/>
      <c r="F968" s="349"/>
      <c r="G968" s="343"/>
      <c r="H968" s="344"/>
    </row>
    <row r="969" ht="15.75" customHeight="1">
      <c r="A969" s="338"/>
      <c r="B969" s="338"/>
      <c r="C969" s="346"/>
      <c r="D969" s="347"/>
      <c r="E969" s="348"/>
      <c r="F969" s="349"/>
      <c r="G969" s="343"/>
      <c r="H969" s="344"/>
    </row>
    <row r="970" ht="15.75" customHeight="1">
      <c r="A970" s="338"/>
      <c r="B970" s="338"/>
      <c r="C970" s="346"/>
      <c r="D970" s="347"/>
      <c r="E970" s="348"/>
      <c r="F970" s="349"/>
      <c r="G970" s="343"/>
      <c r="H970" s="344"/>
    </row>
    <row r="971" ht="15.75" customHeight="1">
      <c r="A971" s="338"/>
      <c r="B971" s="338"/>
      <c r="C971" s="346"/>
      <c r="D971" s="347"/>
      <c r="E971" s="348"/>
      <c r="F971" s="349"/>
      <c r="G971" s="343"/>
      <c r="H971" s="344"/>
    </row>
    <row r="972" ht="15.75" customHeight="1">
      <c r="A972" s="338"/>
      <c r="B972" s="338"/>
      <c r="C972" s="346"/>
      <c r="D972" s="347"/>
      <c r="E972" s="348"/>
      <c r="F972" s="349"/>
      <c r="G972" s="343"/>
      <c r="H972" s="344"/>
    </row>
    <row r="973" ht="15.75" customHeight="1">
      <c r="A973" s="338"/>
      <c r="B973" s="338"/>
      <c r="C973" s="346"/>
      <c r="D973" s="347"/>
      <c r="E973" s="348"/>
      <c r="F973" s="349"/>
      <c r="G973" s="343"/>
      <c r="H973" s="344"/>
    </row>
    <row r="974" ht="15.75" customHeight="1">
      <c r="A974" s="338"/>
      <c r="B974" s="338"/>
      <c r="C974" s="346"/>
      <c r="D974" s="347"/>
      <c r="E974" s="348"/>
      <c r="F974" s="349"/>
      <c r="G974" s="343"/>
      <c r="H974" s="344"/>
    </row>
    <row r="975" ht="15.75" customHeight="1">
      <c r="A975" s="338"/>
      <c r="B975" s="338"/>
      <c r="C975" s="346"/>
      <c r="D975" s="347"/>
      <c r="E975" s="348"/>
      <c r="F975" s="349"/>
      <c r="G975" s="343"/>
      <c r="H975" s="344"/>
    </row>
    <row r="976" ht="15.75" customHeight="1">
      <c r="A976" s="338"/>
      <c r="B976" s="338"/>
      <c r="C976" s="346"/>
      <c r="D976" s="347"/>
      <c r="E976" s="348"/>
      <c r="F976" s="349"/>
      <c r="G976" s="343"/>
      <c r="H976" s="344"/>
    </row>
    <row r="977" ht="15.75" customHeight="1">
      <c r="A977" s="338"/>
      <c r="B977" s="338"/>
      <c r="C977" s="346"/>
      <c r="D977" s="347"/>
      <c r="E977" s="348"/>
      <c r="F977" s="349"/>
      <c r="G977" s="343"/>
      <c r="H977" s="344"/>
    </row>
    <row r="978" ht="15.75" customHeight="1">
      <c r="A978" s="338"/>
      <c r="B978" s="338"/>
      <c r="C978" s="346"/>
      <c r="D978" s="347"/>
      <c r="E978" s="348"/>
      <c r="F978" s="349"/>
      <c r="G978" s="343"/>
      <c r="H978" s="344"/>
    </row>
    <row r="979" ht="15.75" customHeight="1">
      <c r="A979" s="338"/>
      <c r="B979" s="338"/>
      <c r="C979" s="346"/>
      <c r="D979" s="347"/>
      <c r="E979" s="348"/>
      <c r="F979" s="349"/>
      <c r="G979" s="343"/>
      <c r="H979" s="344"/>
    </row>
    <row r="980" ht="15.75" customHeight="1">
      <c r="A980" s="338"/>
      <c r="B980" s="338"/>
      <c r="C980" s="346"/>
      <c r="D980" s="347"/>
      <c r="E980" s="348"/>
      <c r="F980" s="349"/>
      <c r="G980" s="343"/>
      <c r="H980" s="344"/>
    </row>
    <row r="981" ht="15.75" customHeight="1">
      <c r="A981" s="338"/>
      <c r="B981" s="338"/>
      <c r="C981" s="346"/>
      <c r="D981" s="347"/>
      <c r="E981" s="348"/>
      <c r="F981" s="349"/>
      <c r="G981" s="343"/>
      <c r="H981" s="344"/>
    </row>
    <row r="982" ht="15.75" customHeight="1">
      <c r="A982" s="338"/>
      <c r="B982" s="338"/>
      <c r="C982" s="346"/>
      <c r="D982" s="347"/>
      <c r="E982" s="348"/>
      <c r="F982" s="349"/>
      <c r="G982" s="343"/>
      <c r="H982" s="344"/>
    </row>
    <row r="983" ht="15.75" customHeight="1">
      <c r="A983" s="338"/>
      <c r="B983" s="338"/>
      <c r="C983" s="346"/>
      <c r="D983" s="347"/>
      <c r="E983" s="348"/>
      <c r="F983" s="349"/>
      <c r="G983" s="343"/>
      <c r="H983" s="344"/>
    </row>
    <row r="984" ht="15.75" customHeight="1">
      <c r="A984" s="338"/>
      <c r="B984" s="338"/>
      <c r="C984" s="346"/>
      <c r="D984" s="347"/>
      <c r="E984" s="348"/>
      <c r="F984" s="349"/>
      <c r="G984" s="343"/>
      <c r="H984" s="344"/>
    </row>
    <row r="985" ht="15.75" customHeight="1">
      <c r="A985" s="338"/>
      <c r="B985" s="338"/>
      <c r="C985" s="346"/>
      <c r="D985" s="347"/>
      <c r="E985" s="348"/>
      <c r="F985" s="349"/>
      <c r="G985" s="343"/>
      <c r="H985" s="344"/>
    </row>
    <row r="986" ht="15.75" customHeight="1">
      <c r="A986" s="338"/>
      <c r="B986" s="338"/>
      <c r="C986" s="346"/>
      <c r="D986" s="347"/>
      <c r="E986" s="348"/>
      <c r="F986" s="349"/>
      <c r="G986" s="343"/>
      <c r="H986" s="344"/>
    </row>
    <row r="987" ht="15.75" customHeight="1">
      <c r="A987" s="338"/>
      <c r="B987" s="338"/>
      <c r="C987" s="346"/>
      <c r="D987" s="347"/>
      <c r="E987" s="348"/>
      <c r="F987" s="349"/>
      <c r="G987" s="343"/>
      <c r="H987" s="344"/>
    </row>
    <row r="988" ht="15.75" customHeight="1">
      <c r="A988" s="338"/>
      <c r="B988" s="338"/>
      <c r="C988" s="346"/>
      <c r="D988" s="347"/>
      <c r="E988" s="348"/>
      <c r="F988" s="349"/>
      <c r="G988" s="343"/>
      <c r="H988" s="344"/>
    </row>
    <row r="989" ht="15.75" customHeight="1">
      <c r="A989" s="338"/>
      <c r="B989" s="338"/>
      <c r="C989" s="346"/>
      <c r="D989" s="347"/>
      <c r="E989" s="348"/>
      <c r="F989" s="349"/>
      <c r="G989" s="343"/>
      <c r="H989" s="344"/>
    </row>
    <row r="990" ht="15.75" customHeight="1">
      <c r="A990" s="338"/>
      <c r="B990" s="338"/>
      <c r="C990" s="346"/>
      <c r="D990" s="347"/>
      <c r="E990" s="348"/>
      <c r="F990" s="349"/>
      <c r="G990" s="343"/>
      <c r="H990" s="344"/>
    </row>
    <row r="991" ht="15.75" customHeight="1">
      <c r="A991" s="338"/>
      <c r="B991" s="338"/>
      <c r="C991" s="346"/>
      <c r="D991" s="347"/>
      <c r="E991" s="348"/>
      <c r="F991" s="349"/>
      <c r="G991" s="343"/>
      <c r="H991" s="344"/>
    </row>
    <row r="992" ht="15.75" customHeight="1">
      <c r="A992" s="338"/>
      <c r="B992" s="338"/>
      <c r="C992" s="346"/>
      <c r="D992" s="347"/>
      <c r="E992" s="348"/>
      <c r="F992" s="349"/>
      <c r="G992" s="343"/>
      <c r="H992" s="344"/>
    </row>
    <row r="993" ht="15.75" customHeight="1">
      <c r="A993" s="338"/>
      <c r="B993" s="338"/>
      <c r="C993" s="346"/>
      <c r="D993" s="347"/>
      <c r="E993" s="348"/>
      <c r="F993" s="349"/>
      <c r="G993" s="343"/>
      <c r="H993" s="344"/>
    </row>
    <row r="994" ht="15.75" customHeight="1">
      <c r="A994" s="338"/>
      <c r="B994" s="338"/>
      <c r="C994" s="346"/>
      <c r="D994" s="347"/>
      <c r="E994" s="348"/>
      <c r="F994" s="349"/>
      <c r="G994" s="343"/>
      <c r="H994" s="344"/>
    </row>
    <row r="995" ht="15.75" customHeight="1">
      <c r="A995" s="338"/>
      <c r="B995" s="338"/>
      <c r="C995" s="346"/>
      <c r="D995" s="347"/>
      <c r="E995" s="348"/>
      <c r="F995" s="349"/>
      <c r="G995" s="343"/>
      <c r="H995" s="344"/>
    </row>
    <row r="996" ht="15.75" customHeight="1">
      <c r="A996" s="338"/>
      <c r="B996" s="338"/>
      <c r="C996" s="346"/>
      <c r="D996" s="347"/>
      <c r="E996" s="348"/>
      <c r="F996" s="349"/>
      <c r="G996" s="343"/>
      <c r="H996" s="344"/>
    </row>
    <row r="997" ht="15.75" customHeight="1">
      <c r="A997" s="338"/>
      <c r="B997" s="338"/>
      <c r="C997" s="346"/>
      <c r="D997" s="347"/>
      <c r="E997" s="348"/>
      <c r="F997" s="349"/>
      <c r="G997" s="343"/>
      <c r="H997" s="344"/>
    </row>
    <row r="998" ht="15.75" customHeight="1">
      <c r="A998" s="338"/>
      <c r="B998" s="338"/>
      <c r="C998" s="346"/>
      <c r="D998" s="347"/>
      <c r="E998" s="348"/>
      <c r="F998" s="349"/>
      <c r="G998" s="343"/>
      <c r="H998" s="344"/>
    </row>
    <row r="999" ht="15.75" customHeight="1">
      <c r="A999" s="338"/>
      <c r="B999" s="338"/>
      <c r="C999" s="346"/>
      <c r="D999" s="347"/>
      <c r="E999" s="348"/>
      <c r="F999" s="349"/>
      <c r="G999" s="343"/>
      <c r="H999" s="344"/>
    </row>
    <row r="1000" ht="15.75" customHeight="1">
      <c r="A1000" s="338"/>
      <c r="B1000" s="338"/>
      <c r="C1000" s="346"/>
      <c r="D1000" s="347"/>
      <c r="E1000" s="348"/>
      <c r="F1000" s="349"/>
      <c r="G1000" s="343"/>
      <c r="H1000" s="344"/>
    </row>
    <row r="1001" ht="15.75" customHeight="1">
      <c r="A1001" s="338"/>
      <c r="B1001" s="338" t="s">
        <v>552</v>
      </c>
      <c r="C1001" s="354">
        <f t="shared" ref="C1001:F1001" si="2">SUM(C5:C1000)</f>
        <v>181671</v>
      </c>
      <c r="D1001" s="355">
        <f t="shared" si="2"/>
        <v>12180</v>
      </c>
      <c r="E1001" s="355">
        <f t="shared" si="2"/>
        <v>60457</v>
      </c>
      <c r="F1001" s="354">
        <f t="shared" si="2"/>
        <v>133394</v>
      </c>
      <c r="G1001" s="346"/>
      <c r="H1001" s="355">
        <f>SUM(H5:H1000)</f>
        <v>1492974.696</v>
      </c>
    </row>
  </sheetData>
  <autoFilter ref="$A$4:$H$1000">
    <sortState ref="A4:H1000">
      <sortCondition ref="A4:A1000"/>
      <sortCondition ref="B4:B1000"/>
    </sortState>
  </autoFilter>
  <mergeCells count="1">
    <mergeCell ref="B2:B3"/>
  </mergeCells>
  <dataValidations>
    <dataValidation type="list" allowBlank="1" showErrorMessage="1" sqref="B2">
      <formula1>WFG!$B$5:$B$418</formula1>
    </dataValidation>
  </dataValidations>
  <printOptions/>
  <pageMargins bottom="0.75" footer="0.0" header="0.0" left="0.7" right="0.7" top="0.75"/>
  <pageSetup scale="8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5" width="12.43"/>
    <col customWidth="1" hidden="1" min="6" max="8" width="12.43"/>
    <col customWidth="1" min="9" max="9" width="12.43"/>
    <col customWidth="1" min="10" max="10" width="6.57"/>
    <col customWidth="1" min="11" max="11" width="7.71"/>
  </cols>
  <sheetData>
    <row r="1" ht="16.5" customHeight="1">
      <c r="A1" s="356"/>
      <c r="B1" s="357"/>
      <c r="C1" s="358"/>
      <c r="D1" s="359"/>
      <c r="E1" s="360"/>
      <c r="F1" s="361" t="str">
        <f t="shared" ref="F1:H1" si="1">#REF!</f>
        <v>#REF!</v>
      </c>
      <c r="G1" s="362" t="str">
        <f t="shared" si="1"/>
        <v>#REF!</v>
      </c>
      <c r="H1" s="363" t="str">
        <f t="shared" si="1"/>
        <v>#REF!</v>
      </c>
      <c r="I1" s="364">
        <f>sum(I5:I1001)</f>
        <v>38625</v>
      </c>
      <c r="J1" s="365" t="str">
        <f t="shared" ref="J1:K1" si="2">#REF!</f>
        <v>#REF!</v>
      </c>
      <c r="K1" s="366" t="str">
        <f t="shared" si="2"/>
        <v>#REF!</v>
      </c>
      <c r="L1" s="367"/>
      <c r="M1" s="367"/>
      <c r="N1" s="367"/>
      <c r="O1" s="367"/>
      <c r="P1" s="367"/>
      <c r="Q1" s="367"/>
    </row>
    <row r="2" ht="17.25" customHeight="1">
      <c r="A2" s="368"/>
      <c r="B2" s="368" t="s">
        <v>565</v>
      </c>
      <c r="C2" s="369"/>
      <c r="D2" s="370"/>
      <c r="E2" s="371"/>
      <c r="F2" s="372" t="str">
        <f>#REF!</f>
        <v>#REF!</v>
      </c>
      <c r="G2" s="373" t="s">
        <v>566</v>
      </c>
      <c r="H2" s="374" t="s">
        <v>567</v>
      </c>
      <c r="I2" s="375"/>
      <c r="J2" s="376"/>
      <c r="K2" s="377" t="s">
        <v>568</v>
      </c>
      <c r="L2" s="338"/>
      <c r="M2" s="338"/>
      <c r="N2" s="338"/>
      <c r="O2" s="338"/>
      <c r="P2" s="338"/>
      <c r="Q2" s="338"/>
    </row>
    <row r="3" ht="17.25" customHeight="1">
      <c r="A3" s="378" t="s">
        <v>569</v>
      </c>
      <c r="B3" s="379" t="s">
        <v>570</v>
      </c>
      <c r="C3" s="380" t="s">
        <v>571</v>
      </c>
      <c r="D3" s="381" t="s">
        <v>572</v>
      </c>
      <c r="E3" s="382" t="s">
        <v>573</v>
      </c>
      <c r="F3" s="383" t="s">
        <v>574</v>
      </c>
      <c r="G3" s="384" t="s">
        <v>136</v>
      </c>
      <c r="H3" s="385" t="s">
        <v>137</v>
      </c>
      <c r="I3" s="386" t="s">
        <v>575</v>
      </c>
      <c r="J3" s="376" t="s">
        <v>141</v>
      </c>
      <c r="K3" s="387" t="s">
        <v>576</v>
      </c>
      <c r="L3" s="338"/>
      <c r="M3" s="338"/>
      <c r="N3" s="338"/>
      <c r="O3" s="338"/>
      <c r="P3" s="338"/>
      <c r="Q3" s="338"/>
    </row>
    <row r="4" ht="16.5" customHeight="1">
      <c r="A4" s="388"/>
      <c r="B4" s="389"/>
      <c r="C4" s="390"/>
      <c r="D4" s="391"/>
      <c r="E4" s="392"/>
      <c r="F4" s="393"/>
      <c r="G4" s="394"/>
      <c r="H4" s="395"/>
      <c r="I4" s="396"/>
      <c r="J4" s="397"/>
      <c r="K4" s="398"/>
      <c r="L4" s="338"/>
      <c r="M4" s="338"/>
      <c r="N4" s="338"/>
      <c r="O4" s="338"/>
      <c r="P4" s="338"/>
      <c r="Q4" s="338"/>
    </row>
    <row r="5" ht="16.5" customHeight="1">
      <c r="A5" s="388">
        <f t="array" ref="A5:K914">SORT(Semi!A4:K1176,Semi!I4:I1176=0,TRUE,Semi!A4:A1176,TRUE,Semi!B4:B1176,TRUE,Semi!C4:C1176,TRUE,Semi!D4:D1176,TRUE,Semi!E4:E1176,TRUE)</f>
        <v>1</v>
      </c>
      <c r="B5" s="399">
        <v>142.0</v>
      </c>
      <c r="C5" s="400">
        <v>21.0</v>
      </c>
      <c r="D5" s="400">
        <v>18.0</v>
      </c>
      <c r="E5" s="401">
        <v>120.0</v>
      </c>
      <c r="F5" s="402">
        <v>231.0</v>
      </c>
      <c r="G5" s="403">
        <v>0.0</v>
      </c>
      <c r="H5" s="404">
        <v>0.0</v>
      </c>
      <c r="I5" s="405">
        <v>231.0</v>
      </c>
      <c r="J5" s="406">
        <v>31.5</v>
      </c>
      <c r="K5" s="407">
        <v>7276.5</v>
      </c>
      <c r="L5" s="338"/>
      <c r="M5" s="338"/>
      <c r="N5" s="338"/>
      <c r="O5" s="338"/>
      <c r="P5" s="338"/>
      <c r="Q5" s="338"/>
    </row>
    <row r="6" ht="15.75" customHeight="1">
      <c r="A6" s="388">
        <v>2.0</v>
      </c>
      <c r="B6" s="408">
        <v>74.0</v>
      </c>
      <c r="C6" s="400">
        <v>22.0</v>
      </c>
      <c r="D6" s="400">
        <v>18.0</v>
      </c>
      <c r="E6" s="401">
        <v>120.0</v>
      </c>
      <c r="F6" s="402">
        <v>120.0</v>
      </c>
      <c r="G6" s="403">
        <v>0.0</v>
      </c>
      <c r="H6" s="404">
        <v>0.0</v>
      </c>
      <c r="I6" s="409">
        <v>120.0</v>
      </c>
      <c r="J6" s="406">
        <v>31.5</v>
      </c>
      <c r="K6" s="407">
        <v>3780.0</v>
      </c>
      <c r="L6" s="338"/>
      <c r="M6" s="338"/>
      <c r="N6" s="338"/>
      <c r="O6" s="338"/>
      <c r="P6" s="338"/>
      <c r="Q6" s="338"/>
    </row>
    <row r="7" ht="15.75" customHeight="1">
      <c r="A7" s="388">
        <v>3.0</v>
      </c>
      <c r="B7" s="408">
        <v>73.0</v>
      </c>
      <c r="C7" s="400">
        <v>22.0</v>
      </c>
      <c r="D7" s="400">
        <v>18.0</v>
      </c>
      <c r="E7" s="401">
        <v>120.0</v>
      </c>
      <c r="F7" s="402">
        <v>134.0</v>
      </c>
      <c r="G7" s="403">
        <v>0.0</v>
      </c>
      <c r="H7" s="404">
        <v>0.0</v>
      </c>
      <c r="I7" s="409">
        <v>134.0</v>
      </c>
      <c r="J7" s="406">
        <v>31.5</v>
      </c>
      <c r="K7" s="407">
        <v>4221.0</v>
      </c>
      <c r="L7" s="338"/>
      <c r="M7" s="338"/>
      <c r="N7" s="338"/>
      <c r="O7" s="338"/>
      <c r="P7" s="338"/>
      <c r="Q7" s="338"/>
    </row>
    <row r="8" ht="15.75" customHeight="1">
      <c r="A8" s="388">
        <v>4.0</v>
      </c>
      <c r="B8" s="408">
        <v>137.0</v>
      </c>
      <c r="C8" s="400">
        <v>23.5</v>
      </c>
      <c r="D8" s="400">
        <v>18.0</v>
      </c>
      <c r="E8" s="401">
        <v>120.0</v>
      </c>
      <c r="F8" s="402">
        <v>215.0</v>
      </c>
      <c r="G8" s="403">
        <v>0.0</v>
      </c>
      <c r="H8" s="404">
        <v>0.0</v>
      </c>
      <c r="I8" s="409">
        <v>215.0</v>
      </c>
      <c r="J8" s="406">
        <v>30.0</v>
      </c>
      <c r="K8" s="407">
        <v>6450.0</v>
      </c>
      <c r="L8" s="338"/>
      <c r="M8" s="338"/>
      <c r="N8" s="338"/>
      <c r="O8" s="338"/>
      <c r="P8" s="338"/>
      <c r="Q8" s="338"/>
    </row>
    <row r="9" ht="15.75" customHeight="1">
      <c r="A9" s="388">
        <v>5.0</v>
      </c>
      <c r="B9" s="408">
        <v>32614.0</v>
      </c>
      <c r="C9" s="400">
        <v>26.5</v>
      </c>
      <c r="D9" s="400">
        <v>18.0</v>
      </c>
      <c r="E9" s="401">
        <v>120.0</v>
      </c>
      <c r="F9" s="402">
        <v>19.0</v>
      </c>
      <c r="G9" s="403">
        <v>0.0</v>
      </c>
      <c r="H9" s="404">
        <v>0.0</v>
      </c>
      <c r="I9" s="409">
        <v>19.0</v>
      </c>
      <c r="J9" s="406">
        <v>31.67</v>
      </c>
      <c r="K9" s="407">
        <v>601.73</v>
      </c>
      <c r="L9" s="338"/>
      <c r="M9" s="338"/>
      <c r="N9" s="338"/>
      <c r="O9" s="338"/>
      <c r="P9" s="338"/>
      <c r="Q9" s="338"/>
    </row>
    <row r="10" ht="15.75" customHeight="1">
      <c r="A10" s="388">
        <v>6.0</v>
      </c>
      <c r="B10" s="410">
        <v>72655.0</v>
      </c>
      <c r="C10" s="401">
        <v>26.5</v>
      </c>
      <c r="D10" s="401">
        <v>18.0</v>
      </c>
      <c r="E10" s="401">
        <v>120.0</v>
      </c>
      <c r="F10" s="402">
        <v>296.0</v>
      </c>
      <c r="G10" s="403">
        <v>0.0</v>
      </c>
      <c r="H10" s="404">
        <v>184.0</v>
      </c>
      <c r="I10" s="409">
        <v>112.0</v>
      </c>
      <c r="J10" s="406">
        <v>32.25</v>
      </c>
      <c r="K10" s="407">
        <v>3612.0</v>
      </c>
      <c r="L10" s="338"/>
      <c r="M10" s="338"/>
      <c r="N10" s="338"/>
      <c r="O10" s="338"/>
      <c r="P10" s="338"/>
      <c r="Q10" s="338"/>
    </row>
    <row r="11" ht="15.75" customHeight="1">
      <c r="A11" s="388">
        <v>7.0</v>
      </c>
      <c r="B11" s="410">
        <v>72658.0</v>
      </c>
      <c r="C11" s="401">
        <v>28.5</v>
      </c>
      <c r="D11" s="401">
        <v>18.0</v>
      </c>
      <c r="E11" s="401">
        <v>120.0</v>
      </c>
      <c r="F11" s="402">
        <v>420.0</v>
      </c>
      <c r="G11" s="403">
        <v>0.0</v>
      </c>
      <c r="H11" s="404">
        <v>0.0</v>
      </c>
      <c r="I11" s="409">
        <v>420.0</v>
      </c>
      <c r="J11" s="406">
        <v>32.25</v>
      </c>
      <c r="K11" s="407">
        <v>13545.0</v>
      </c>
      <c r="L11" s="338"/>
      <c r="M11" s="338"/>
      <c r="N11" s="338"/>
      <c r="O11" s="338"/>
      <c r="P11" s="338"/>
      <c r="Q11" s="338"/>
    </row>
    <row r="12" ht="15.75" customHeight="1">
      <c r="A12" s="388">
        <v>8.0</v>
      </c>
      <c r="B12" s="410">
        <v>72660.0</v>
      </c>
      <c r="C12" s="401">
        <v>28.5</v>
      </c>
      <c r="D12" s="401">
        <v>18.0</v>
      </c>
      <c r="E12" s="401">
        <v>120.0</v>
      </c>
      <c r="F12" s="402">
        <v>518.0</v>
      </c>
      <c r="G12" s="403">
        <v>0.0</v>
      </c>
      <c r="H12" s="404">
        <v>0.0</v>
      </c>
      <c r="I12" s="409">
        <v>518.0</v>
      </c>
      <c r="J12" s="406">
        <v>32.25</v>
      </c>
      <c r="K12" s="407">
        <v>16705.5</v>
      </c>
      <c r="L12" s="338"/>
      <c r="M12" s="338"/>
      <c r="N12" s="338"/>
      <c r="O12" s="338"/>
      <c r="P12" s="338"/>
      <c r="Q12" s="338"/>
    </row>
    <row r="13" ht="15.75" customHeight="1">
      <c r="A13" s="388">
        <v>10.0</v>
      </c>
      <c r="B13" s="410">
        <v>72618.0</v>
      </c>
      <c r="C13" s="401">
        <v>29.0</v>
      </c>
      <c r="D13" s="401">
        <v>18.0</v>
      </c>
      <c r="E13" s="401">
        <v>120.0</v>
      </c>
      <c r="F13" s="402">
        <v>389.0</v>
      </c>
      <c r="G13" s="403">
        <v>0.0</v>
      </c>
      <c r="H13" s="404">
        <v>0.0</v>
      </c>
      <c r="I13" s="409">
        <v>389.0</v>
      </c>
      <c r="J13" s="406">
        <v>31.61</v>
      </c>
      <c r="K13" s="407">
        <v>12296.289999999999</v>
      </c>
      <c r="L13" s="338"/>
      <c r="M13" s="338"/>
      <c r="N13" s="338"/>
      <c r="O13" s="338"/>
      <c r="P13" s="338"/>
      <c r="Q13" s="338"/>
    </row>
    <row r="14" ht="15.75" customHeight="1">
      <c r="A14" s="388">
        <v>11.0</v>
      </c>
      <c r="B14" s="410">
        <v>72615.0</v>
      </c>
      <c r="C14" s="401">
        <v>29.0</v>
      </c>
      <c r="D14" s="401">
        <v>18.0</v>
      </c>
      <c r="E14" s="401">
        <v>120.0</v>
      </c>
      <c r="F14" s="402">
        <v>407.0</v>
      </c>
      <c r="G14" s="403">
        <v>0.0</v>
      </c>
      <c r="H14" s="404">
        <v>0.0</v>
      </c>
      <c r="I14" s="409">
        <v>407.0</v>
      </c>
      <c r="J14" s="406">
        <v>31.61</v>
      </c>
      <c r="K14" s="407">
        <v>12865.27</v>
      </c>
      <c r="L14" s="338"/>
      <c r="M14" s="338"/>
      <c r="N14" s="338"/>
      <c r="O14" s="338"/>
      <c r="P14" s="338"/>
      <c r="Q14" s="338"/>
    </row>
    <row r="15" ht="15.75" customHeight="1">
      <c r="A15" s="388">
        <v>12.0</v>
      </c>
      <c r="B15" s="410">
        <v>72614.0</v>
      </c>
      <c r="C15" s="401">
        <v>29.0</v>
      </c>
      <c r="D15" s="401">
        <v>18.0</v>
      </c>
      <c r="E15" s="401">
        <v>120.0</v>
      </c>
      <c r="F15" s="402">
        <v>414.0</v>
      </c>
      <c r="G15" s="403">
        <v>0.0</v>
      </c>
      <c r="H15" s="404">
        <v>0.0</v>
      </c>
      <c r="I15" s="409">
        <v>414.0</v>
      </c>
      <c r="J15" s="406">
        <v>31.61</v>
      </c>
      <c r="K15" s="407">
        <v>13086.539999999999</v>
      </c>
      <c r="L15" s="338"/>
      <c r="M15" s="338"/>
      <c r="N15" s="338"/>
      <c r="O15" s="338"/>
      <c r="P15" s="338"/>
      <c r="Q15" s="338"/>
    </row>
    <row r="16" ht="15.75" customHeight="1">
      <c r="A16" s="388">
        <v>14.0</v>
      </c>
      <c r="B16" s="410">
        <v>72664.0</v>
      </c>
      <c r="C16" s="401">
        <v>29.0</v>
      </c>
      <c r="D16" s="401">
        <v>18.0</v>
      </c>
      <c r="E16" s="401">
        <v>120.0</v>
      </c>
      <c r="F16" s="402">
        <v>512.0</v>
      </c>
      <c r="G16" s="403">
        <v>0.0</v>
      </c>
      <c r="H16" s="404">
        <v>228.0</v>
      </c>
      <c r="I16" s="409">
        <v>284.0</v>
      </c>
      <c r="J16" s="406">
        <v>32.25</v>
      </c>
      <c r="K16" s="407">
        <v>9159.0</v>
      </c>
      <c r="L16" s="338"/>
      <c r="M16" s="338"/>
      <c r="N16" s="338"/>
      <c r="O16" s="338"/>
      <c r="P16" s="338"/>
      <c r="Q16" s="338"/>
    </row>
    <row r="17" ht="15.75" customHeight="1">
      <c r="A17" s="388">
        <v>15.0</v>
      </c>
      <c r="B17" s="410">
        <v>32625.0</v>
      </c>
      <c r="C17" s="401">
        <v>30.0</v>
      </c>
      <c r="D17" s="401">
        <v>18.0</v>
      </c>
      <c r="E17" s="401">
        <v>120.0</v>
      </c>
      <c r="F17" s="402">
        <v>95.0</v>
      </c>
      <c r="G17" s="403">
        <v>0.0</v>
      </c>
      <c r="H17" s="404">
        <v>0.0</v>
      </c>
      <c r="I17" s="409">
        <v>95.0</v>
      </c>
      <c r="J17" s="406">
        <v>31.67</v>
      </c>
      <c r="K17" s="407">
        <v>3008.65</v>
      </c>
      <c r="L17" s="338"/>
      <c r="M17" s="338"/>
      <c r="N17" s="338"/>
      <c r="O17" s="338"/>
      <c r="P17" s="338"/>
      <c r="Q17" s="338"/>
    </row>
    <row r="18" ht="15.75" customHeight="1">
      <c r="A18" s="388">
        <v>18.0</v>
      </c>
      <c r="B18" s="410">
        <v>22682.0</v>
      </c>
      <c r="C18" s="401">
        <v>31.0</v>
      </c>
      <c r="D18" s="401">
        <v>18.0</v>
      </c>
      <c r="E18" s="401">
        <v>120.0</v>
      </c>
      <c r="F18" s="402">
        <v>83.0</v>
      </c>
      <c r="G18" s="403">
        <v>0.0</v>
      </c>
      <c r="H18" s="404">
        <v>0.0</v>
      </c>
      <c r="I18" s="409">
        <v>83.0</v>
      </c>
      <c r="J18" s="406">
        <v>31.5</v>
      </c>
      <c r="K18" s="407">
        <v>2614.5</v>
      </c>
      <c r="L18" s="338"/>
      <c r="M18" s="338"/>
      <c r="N18" s="338"/>
      <c r="O18" s="338"/>
      <c r="P18" s="338"/>
      <c r="Q18" s="338"/>
    </row>
    <row r="19" ht="15.75" customHeight="1">
      <c r="A19" s="388">
        <v>20.0</v>
      </c>
      <c r="B19" s="410">
        <v>32628.0</v>
      </c>
      <c r="C19" s="401">
        <v>31.0</v>
      </c>
      <c r="D19" s="401">
        <v>18.0</v>
      </c>
      <c r="E19" s="401">
        <v>120.0</v>
      </c>
      <c r="F19" s="402">
        <v>106.0</v>
      </c>
      <c r="G19" s="403">
        <v>0.0</v>
      </c>
      <c r="H19" s="404">
        <v>0.0</v>
      </c>
      <c r="I19" s="409">
        <v>106.0</v>
      </c>
      <c r="J19" s="406">
        <v>31.67</v>
      </c>
      <c r="K19" s="407">
        <v>3357.02</v>
      </c>
      <c r="L19" s="338"/>
      <c r="M19" s="338"/>
      <c r="N19" s="338"/>
      <c r="O19" s="338"/>
      <c r="P19" s="338"/>
      <c r="Q19" s="338"/>
    </row>
    <row r="20" ht="15.75" customHeight="1">
      <c r="A20" s="388">
        <v>21.0</v>
      </c>
      <c r="B20" s="410">
        <v>72677.0</v>
      </c>
      <c r="C20" s="401">
        <v>31.0</v>
      </c>
      <c r="D20" s="401">
        <v>18.0</v>
      </c>
      <c r="E20" s="401">
        <v>120.0</v>
      </c>
      <c r="F20" s="402">
        <v>450.0</v>
      </c>
      <c r="G20" s="403">
        <v>0.0</v>
      </c>
      <c r="H20" s="404">
        <v>0.0</v>
      </c>
      <c r="I20" s="409">
        <v>450.0</v>
      </c>
      <c r="J20" s="406">
        <v>32.25</v>
      </c>
      <c r="K20" s="407">
        <v>14512.5</v>
      </c>
      <c r="L20" s="338"/>
      <c r="M20" s="338"/>
      <c r="N20" s="338"/>
      <c r="O20" s="338"/>
      <c r="P20" s="338"/>
      <c r="Q20" s="338"/>
    </row>
    <row r="21" ht="15.75" customHeight="1">
      <c r="A21" s="388">
        <v>22.0</v>
      </c>
      <c r="B21" s="410">
        <v>72678.0</v>
      </c>
      <c r="C21" s="401">
        <v>31.0</v>
      </c>
      <c r="D21" s="401">
        <v>18.0</v>
      </c>
      <c r="E21" s="401">
        <v>120.0</v>
      </c>
      <c r="F21" s="402">
        <v>509.0</v>
      </c>
      <c r="G21" s="403">
        <v>0.0</v>
      </c>
      <c r="H21" s="404">
        <v>0.0</v>
      </c>
      <c r="I21" s="409">
        <v>509.0</v>
      </c>
      <c r="J21" s="406">
        <v>32.25</v>
      </c>
      <c r="K21" s="407">
        <v>16415.25</v>
      </c>
      <c r="L21" s="338"/>
      <c r="M21" s="338"/>
      <c r="N21" s="338"/>
      <c r="O21" s="338"/>
      <c r="P21" s="338"/>
      <c r="Q21" s="338"/>
    </row>
    <row r="22" ht="15.75" customHeight="1">
      <c r="A22" s="388">
        <v>23.0</v>
      </c>
      <c r="B22" s="410">
        <v>72676.0</v>
      </c>
      <c r="C22" s="401">
        <v>31.0</v>
      </c>
      <c r="D22" s="401">
        <v>18.0</v>
      </c>
      <c r="E22" s="401">
        <v>120.0</v>
      </c>
      <c r="F22" s="402">
        <v>552.0</v>
      </c>
      <c r="G22" s="403">
        <v>0.0</v>
      </c>
      <c r="H22" s="404">
        <v>0.0</v>
      </c>
      <c r="I22" s="409">
        <v>552.0</v>
      </c>
      <c r="J22" s="406">
        <v>32.25</v>
      </c>
      <c r="K22" s="407">
        <v>17802.0</v>
      </c>
      <c r="L22" s="338"/>
      <c r="M22" s="338"/>
      <c r="N22" s="338"/>
      <c r="O22" s="338"/>
      <c r="P22" s="338"/>
      <c r="Q22" s="338"/>
    </row>
    <row r="23" ht="15.75" customHeight="1">
      <c r="A23" s="388">
        <v>24.0</v>
      </c>
      <c r="B23" s="410">
        <v>72679.0</v>
      </c>
      <c r="C23" s="401">
        <v>31.0</v>
      </c>
      <c r="D23" s="401">
        <v>18.0</v>
      </c>
      <c r="E23" s="401">
        <v>120.0</v>
      </c>
      <c r="F23" s="402">
        <v>554.0</v>
      </c>
      <c r="G23" s="403">
        <v>0.0</v>
      </c>
      <c r="H23" s="404">
        <v>0.0</v>
      </c>
      <c r="I23" s="409">
        <v>554.0</v>
      </c>
      <c r="J23" s="406">
        <v>32.25</v>
      </c>
      <c r="K23" s="407">
        <v>17866.5</v>
      </c>
      <c r="L23" s="338"/>
      <c r="M23" s="338"/>
      <c r="N23" s="338"/>
      <c r="O23" s="338"/>
      <c r="P23" s="338"/>
      <c r="Q23" s="338"/>
    </row>
    <row r="24" ht="15.75" customHeight="1">
      <c r="A24" s="388">
        <v>25.0</v>
      </c>
      <c r="B24" s="410">
        <v>72675.0</v>
      </c>
      <c r="C24" s="401">
        <v>31.0</v>
      </c>
      <c r="D24" s="401">
        <v>18.0</v>
      </c>
      <c r="E24" s="401">
        <v>120.0</v>
      </c>
      <c r="F24" s="402">
        <v>557.0</v>
      </c>
      <c r="G24" s="403">
        <v>0.0</v>
      </c>
      <c r="H24" s="404">
        <v>0.0</v>
      </c>
      <c r="I24" s="409">
        <v>557.0</v>
      </c>
      <c r="J24" s="406">
        <v>32.25</v>
      </c>
      <c r="K24" s="407">
        <v>17963.25</v>
      </c>
      <c r="L24" s="338"/>
      <c r="M24" s="338"/>
      <c r="N24" s="338"/>
      <c r="O24" s="338"/>
      <c r="P24" s="338"/>
      <c r="Q24" s="338"/>
    </row>
    <row r="25" ht="15.75" customHeight="1">
      <c r="A25" s="388">
        <v>26.0</v>
      </c>
      <c r="B25" s="410">
        <v>32630.0</v>
      </c>
      <c r="C25" s="401">
        <v>32.0</v>
      </c>
      <c r="D25" s="401">
        <v>18.0</v>
      </c>
      <c r="E25" s="401">
        <v>120.0</v>
      </c>
      <c r="F25" s="402">
        <v>46.0</v>
      </c>
      <c r="G25" s="403">
        <v>0.0</v>
      </c>
      <c r="H25" s="404">
        <v>0.0</v>
      </c>
      <c r="I25" s="409">
        <v>46.0</v>
      </c>
      <c r="J25" s="406">
        <v>31.67</v>
      </c>
      <c r="K25" s="407">
        <v>1456.8200000000002</v>
      </c>
      <c r="L25" s="338"/>
      <c r="M25" s="338"/>
      <c r="N25" s="338"/>
      <c r="O25" s="338"/>
      <c r="P25" s="338"/>
      <c r="Q25" s="338"/>
    </row>
    <row r="26" ht="15.75" customHeight="1">
      <c r="A26" s="388">
        <v>28.0</v>
      </c>
      <c r="B26" s="410">
        <v>62615.0</v>
      </c>
      <c r="C26" s="401">
        <v>32.0</v>
      </c>
      <c r="D26" s="401">
        <v>16.0</v>
      </c>
      <c r="E26" s="401">
        <v>100.0</v>
      </c>
      <c r="F26" s="402">
        <v>470.0</v>
      </c>
      <c r="G26" s="403">
        <v>0.0</v>
      </c>
      <c r="H26" s="404">
        <v>0.0</v>
      </c>
      <c r="I26" s="409">
        <v>470.0</v>
      </c>
      <c r="J26" s="406">
        <v>30.22</v>
      </c>
      <c r="K26" s="407">
        <v>14203.4</v>
      </c>
      <c r="L26" s="338"/>
      <c r="M26" s="338"/>
      <c r="N26" s="338"/>
      <c r="O26" s="338"/>
      <c r="P26" s="338"/>
      <c r="Q26" s="338"/>
    </row>
    <row r="27" ht="15.75" customHeight="1">
      <c r="A27" s="388">
        <v>29.0</v>
      </c>
      <c r="B27" s="410">
        <v>62616.0</v>
      </c>
      <c r="C27" s="401">
        <v>32.0</v>
      </c>
      <c r="D27" s="401">
        <v>16.0</v>
      </c>
      <c r="E27" s="401">
        <v>100.0</v>
      </c>
      <c r="F27" s="402">
        <v>488.0</v>
      </c>
      <c r="G27" s="403">
        <v>0.0</v>
      </c>
      <c r="H27" s="404">
        <v>0.0</v>
      </c>
      <c r="I27" s="409">
        <v>488.0</v>
      </c>
      <c r="J27" s="406">
        <v>30.22</v>
      </c>
      <c r="K27" s="407">
        <v>14747.359999999999</v>
      </c>
      <c r="L27" s="338"/>
      <c r="M27" s="338"/>
      <c r="N27" s="338"/>
      <c r="O27" s="338"/>
      <c r="P27" s="338"/>
      <c r="Q27" s="338"/>
    </row>
    <row r="28" ht="15.75" customHeight="1">
      <c r="A28" s="388">
        <v>30.0</v>
      </c>
      <c r="B28" s="410">
        <v>32631.0</v>
      </c>
      <c r="C28" s="401">
        <v>32.0</v>
      </c>
      <c r="D28" s="401">
        <v>18.0</v>
      </c>
      <c r="E28" s="401">
        <v>120.0</v>
      </c>
      <c r="F28" s="402">
        <v>508.0</v>
      </c>
      <c r="G28" s="403">
        <v>0.0</v>
      </c>
      <c r="H28" s="404">
        <v>0.0</v>
      </c>
      <c r="I28" s="409">
        <v>508.0</v>
      </c>
      <c r="J28" s="406">
        <v>31.67</v>
      </c>
      <c r="K28" s="407">
        <v>16088.36</v>
      </c>
      <c r="L28" s="338"/>
      <c r="M28" s="338"/>
      <c r="N28" s="338"/>
      <c r="O28" s="338"/>
      <c r="P28" s="338"/>
      <c r="Q28" s="338"/>
    </row>
    <row r="29" ht="15.75" customHeight="1">
      <c r="A29" s="388">
        <v>33.0</v>
      </c>
      <c r="B29" s="410">
        <v>52666.0</v>
      </c>
      <c r="C29" s="401">
        <v>32.5</v>
      </c>
      <c r="D29" s="401">
        <v>16.0</v>
      </c>
      <c r="E29" s="401">
        <v>100.0</v>
      </c>
      <c r="F29" s="402">
        <v>288.0</v>
      </c>
      <c r="G29" s="403">
        <v>0.0</v>
      </c>
      <c r="H29" s="404">
        <v>0.0</v>
      </c>
      <c r="I29" s="409">
        <v>288.0</v>
      </c>
      <c r="J29" s="406">
        <v>30.17</v>
      </c>
      <c r="K29" s="407">
        <v>8688.960000000001</v>
      </c>
      <c r="L29" s="338"/>
      <c r="M29" s="338"/>
      <c r="N29" s="338"/>
      <c r="O29" s="338"/>
      <c r="P29" s="338"/>
      <c r="Q29" s="338"/>
    </row>
    <row r="30" ht="15.75" customHeight="1">
      <c r="A30" s="388">
        <v>34.0</v>
      </c>
      <c r="B30" s="410">
        <v>72700.0</v>
      </c>
      <c r="C30" s="401">
        <v>32.5</v>
      </c>
      <c r="D30" s="401">
        <v>16.0</v>
      </c>
      <c r="E30" s="401">
        <v>100.0</v>
      </c>
      <c r="F30" s="402">
        <v>483.0</v>
      </c>
      <c r="G30" s="403">
        <v>0.0</v>
      </c>
      <c r="H30" s="404">
        <v>0.0</v>
      </c>
      <c r="I30" s="409">
        <v>483.0</v>
      </c>
      <c r="J30" s="406">
        <v>33.7</v>
      </c>
      <c r="K30" s="407">
        <v>16277.100000000002</v>
      </c>
      <c r="L30" s="338"/>
      <c r="M30" s="338"/>
      <c r="N30" s="338"/>
      <c r="O30" s="338"/>
      <c r="P30" s="338"/>
      <c r="Q30" s="338"/>
    </row>
    <row r="31" ht="15.75" customHeight="1">
      <c r="A31" s="388">
        <v>35.0</v>
      </c>
      <c r="B31" s="410">
        <v>72702.0</v>
      </c>
      <c r="C31" s="401">
        <v>32.5</v>
      </c>
      <c r="D31" s="401">
        <v>16.0</v>
      </c>
      <c r="E31" s="401">
        <v>100.0</v>
      </c>
      <c r="F31" s="402">
        <v>484.0</v>
      </c>
      <c r="G31" s="403">
        <v>0.0</v>
      </c>
      <c r="H31" s="404">
        <v>247.0</v>
      </c>
      <c r="I31" s="409">
        <v>237.0</v>
      </c>
      <c r="J31" s="406">
        <v>33.7</v>
      </c>
      <c r="K31" s="407">
        <v>7986.900000000001</v>
      </c>
      <c r="L31" s="338"/>
      <c r="M31" s="338"/>
      <c r="N31" s="338"/>
      <c r="O31" s="338"/>
      <c r="P31" s="338"/>
      <c r="Q31" s="338"/>
    </row>
    <row r="32" ht="15.75" customHeight="1">
      <c r="A32" s="388">
        <v>36.0</v>
      </c>
      <c r="B32" s="410">
        <v>72701.0</v>
      </c>
      <c r="C32" s="401">
        <v>32.5</v>
      </c>
      <c r="D32" s="401">
        <v>16.0</v>
      </c>
      <c r="E32" s="401">
        <v>100.0</v>
      </c>
      <c r="F32" s="402">
        <v>493.0</v>
      </c>
      <c r="G32" s="403">
        <v>0.0</v>
      </c>
      <c r="H32" s="404">
        <v>0.0</v>
      </c>
      <c r="I32" s="409">
        <v>493.0</v>
      </c>
      <c r="J32" s="406">
        <v>33.7</v>
      </c>
      <c r="K32" s="407">
        <v>16614.100000000002</v>
      </c>
      <c r="L32" s="338"/>
      <c r="M32" s="338"/>
      <c r="N32" s="338"/>
      <c r="O32" s="338"/>
      <c r="P32" s="338"/>
      <c r="Q32" s="338"/>
    </row>
    <row r="33" ht="15.75" customHeight="1">
      <c r="A33" s="388">
        <v>37.0</v>
      </c>
      <c r="B33" s="410">
        <v>72681.0</v>
      </c>
      <c r="C33" s="401">
        <v>34.0</v>
      </c>
      <c r="D33" s="401">
        <v>18.0</v>
      </c>
      <c r="E33" s="401">
        <v>120.0</v>
      </c>
      <c r="F33" s="402">
        <v>125.0</v>
      </c>
      <c r="G33" s="403">
        <v>0.0</v>
      </c>
      <c r="H33" s="404">
        <v>0.0</v>
      </c>
      <c r="I33" s="409">
        <v>125.0</v>
      </c>
      <c r="J33" s="406">
        <v>32.25</v>
      </c>
      <c r="K33" s="407">
        <v>4031.25</v>
      </c>
      <c r="L33" s="338"/>
      <c r="M33" s="338"/>
      <c r="N33" s="338"/>
      <c r="O33" s="338"/>
      <c r="P33" s="338"/>
      <c r="Q33" s="338"/>
    </row>
    <row r="34" ht="15.75" customHeight="1">
      <c r="A34" s="388">
        <v>38.0</v>
      </c>
      <c r="B34" s="410">
        <v>72682.0</v>
      </c>
      <c r="C34" s="401">
        <v>34.0</v>
      </c>
      <c r="D34" s="401">
        <v>18.0</v>
      </c>
      <c r="E34" s="401">
        <v>120.0</v>
      </c>
      <c r="F34" s="402">
        <v>425.0</v>
      </c>
      <c r="G34" s="403">
        <v>0.0</v>
      </c>
      <c r="H34" s="404">
        <v>0.0</v>
      </c>
      <c r="I34" s="409">
        <v>425.0</v>
      </c>
      <c r="J34" s="406">
        <v>32.25</v>
      </c>
      <c r="K34" s="407">
        <v>13706.25</v>
      </c>
      <c r="L34" s="338"/>
      <c r="M34" s="338"/>
      <c r="N34" s="338"/>
      <c r="O34" s="338"/>
      <c r="P34" s="338"/>
      <c r="Q34" s="338"/>
    </row>
    <row r="35" ht="15.75" customHeight="1">
      <c r="A35" s="388">
        <v>39.0</v>
      </c>
      <c r="B35" s="410">
        <v>72631.0</v>
      </c>
      <c r="C35" s="401">
        <v>34.0</v>
      </c>
      <c r="D35" s="401">
        <v>18.0</v>
      </c>
      <c r="E35" s="401">
        <v>120.0</v>
      </c>
      <c r="F35" s="402">
        <v>486.0</v>
      </c>
      <c r="G35" s="403">
        <v>0.0</v>
      </c>
      <c r="H35" s="404">
        <v>150.0</v>
      </c>
      <c r="I35" s="409">
        <v>336.0</v>
      </c>
      <c r="J35" s="406">
        <v>31.61</v>
      </c>
      <c r="K35" s="407">
        <v>10620.96</v>
      </c>
      <c r="L35" s="338"/>
      <c r="M35" s="338"/>
      <c r="N35" s="338"/>
      <c r="O35" s="338"/>
      <c r="P35" s="338"/>
      <c r="Q35" s="338"/>
    </row>
    <row r="36" ht="15.75" customHeight="1">
      <c r="A36" s="388">
        <v>40.0</v>
      </c>
      <c r="B36" s="410">
        <v>72629.0</v>
      </c>
      <c r="C36" s="401">
        <v>34.0</v>
      </c>
      <c r="D36" s="401">
        <v>18.0</v>
      </c>
      <c r="E36" s="401">
        <v>120.0</v>
      </c>
      <c r="F36" s="402">
        <v>515.0</v>
      </c>
      <c r="G36" s="403">
        <v>0.0</v>
      </c>
      <c r="H36" s="404">
        <v>0.0</v>
      </c>
      <c r="I36" s="409">
        <v>515.0</v>
      </c>
      <c r="J36" s="406">
        <v>31.61</v>
      </c>
      <c r="K36" s="407">
        <v>16279.15</v>
      </c>
      <c r="L36" s="338"/>
      <c r="M36" s="338"/>
      <c r="N36" s="338"/>
      <c r="O36" s="338"/>
      <c r="P36" s="338"/>
      <c r="Q36" s="338"/>
    </row>
    <row r="37" ht="15.75" customHeight="1">
      <c r="A37" s="388">
        <v>41.0</v>
      </c>
      <c r="B37" s="410">
        <v>72704.0</v>
      </c>
      <c r="C37" s="401">
        <v>34.0</v>
      </c>
      <c r="D37" s="401">
        <v>16.0</v>
      </c>
      <c r="E37" s="401">
        <v>100.0</v>
      </c>
      <c r="F37" s="402">
        <v>522.0</v>
      </c>
      <c r="G37" s="403">
        <v>0.0</v>
      </c>
      <c r="H37" s="404">
        <v>0.0</v>
      </c>
      <c r="I37" s="409">
        <v>522.0</v>
      </c>
      <c r="J37" s="406">
        <v>33.7</v>
      </c>
      <c r="K37" s="407">
        <v>17591.4</v>
      </c>
      <c r="L37" s="338"/>
      <c r="M37" s="338"/>
      <c r="N37" s="338"/>
      <c r="O37" s="338"/>
      <c r="P37" s="338"/>
      <c r="Q37" s="338"/>
    </row>
    <row r="38" ht="15.75" customHeight="1">
      <c r="A38" s="388">
        <v>43.0</v>
      </c>
      <c r="B38" s="410">
        <v>72680.0</v>
      </c>
      <c r="C38" s="401">
        <v>34.0</v>
      </c>
      <c r="D38" s="401">
        <v>18.0</v>
      </c>
      <c r="E38" s="401">
        <v>120.0</v>
      </c>
      <c r="F38" s="402">
        <v>581.0</v>
      </c>
      <c r="G38" s="403">
        <v>0.0</v>
      </c>
      <c r="H38" s="404">
        <v>0.0</v>
      </c>
      <c r="I38" s="409">
        <v>581.0</v>
      </c>
      <c r="J38" s="406">
        <v>32.25</v>
      </c>
      <c r="K38" s="407">
        <v>18737.25</v>
      </c>
      <c r="L38" s="338"/>
      <c r="M38" s="338"/>
      <c r="N38" s="338"/>
      <c r="O38" s="338"/>
      <c r="P38" s="338"/>
      <c r="Q38" s="338"/>
    </row>
    <row r="39" ht="15.75" customHeight="1">
      <c r="A39" s="388">
        <v>44.0</v>
      </c>
      <c r="B39" s="410">
        <v>52652.0</v>
      </c>
      <c r="C39" s="401">
        <v>36.0</v>
      </c>
      <c r="D39" s="401">
        <v>18.0</v>
      </c>
      <c r="E39" s="401">
        <v>120.0</v>
      </c>
      <c r="F39" s="402">
        <v>60.0</v>
      </c>
      <c r="G39" s="403">
        <v>0.0</v>
      </c>
      <c r="H39" s="404">
        <v>0.0</v>
      </c>
      <c r="I39" s="409">
        <v>60.0</v>
      </c>
      <c r="J39" s="406">
        <v>31.49</v>
      </c>
      <c r="K39" s="407">
        <v>1889.3999999999999</v>
      </c>
      <c r="L39" s="338"/>
      <c r="M39" s="338"/>
      <c r="N39" s="338"/>
      <c r="O39" s="338"/>
      <c r="P39" s="338"/>
      <c r="Q39" s="338"/>
    </row>
    <row r="40" ht="15.75" customHeight="1">
      <c r="A40" s="388">
        <v>47.0</v>
      </c>
      <c r="B40" s="410">
        <v>72707.0</v>
      </c>
      <c r="C40" s="401">
        <v>36.0</v>
      </c>
      <c r="D40" s="401">
        <v>16.0</v>
      </c>
      <c r="E40" s="401">
        <v>100.0</v>
      </c>
      <c r="F40" s="402">
        <v>541.0</v>
      </c>
      <c r="G40" s="403">
        <v>0.0</v>
      </c>
      <c r="H40" s="404">
        <v>0.0</v>
      </c>
      <c r="I40" s="409">
        <v>541.0</v>
      </c>
      <c r="J40" s="406">
        <v>33.7</v>
      </c>
      <c r="K40" s="407">
        <v>18231.7</v>
      </c>
      <c r="L40" s="338"/>
      <c r="M40" s="338"/>
      <c r="N40" s="338"/>
      <c r="O40" s="338"/>
      <c r="P40" s="338"/>
      <c r="Q40" s="338"/>
    </row>
    <row r="41" ht="15.75" customHeight="1">
      <c r="A41" s="388">
        <v>48.0</v>
      </c>
      <c r="B41" s="410">
        <v>72709.0</v>
      </c>
      <c r="C41" s="401">
        <v>36.0</v>
      </c>
      <c r="D41" s="401">
        <v>16.0</v>
      </c>
      <c r="E41" s="401">
        <v>100.0</v>
      </c>
      <c r="F41" s="402">
        <v>543.0</v>
      </c>
      <c r="G41" s="403">
        <v>0.0</v>
      </c>
      <c r="H41" s="404">
        <v>0.0</v>
      </c>
      <c r="I41" s="409">
        <v>543.0</v>
      </c>
      <c r="J41" s="406">
        <v>33.7</v>
      </c>
      <c r="K41" s="407">
        <v>18299.100000000002</v>
      </c>
      <c r="L41" s="338"/>
      <c r="M41" s="338"/>
      <c r="N41" s="338"/>
      <c r="O41" s="338"/>
      <c r="P41" s="338"/>
      <c r="Q41" s="338"/>
    </row>
    <row r="42" ht="15.75" customHeight="1">
      <c r="A42" s="388">
        <v>49.0</v>
      </c>
      <c r="B42" s="410">
        <v>72708.0</v>
      </c>
      <c r="C42" s="401">
        <v>36.0</v>
      </c>
      <c r="D42" s="401">
        <v>16.0</v>
      </c>
      <c r="E42" s="401">
        <v>100.0</v>
      </c>
      <c r="F42" s="402">
        <v>548.0</v>
      </c>
      <c r="G42" s="403">
        <v>0.0</v>
      </c>
      <c r="H42" s="404">
        <v>338.0</v>
      </c>
      <c r="I42" s="409">
        <v>210.0</v>
      </c>
      <c r="J42" s="406">
        <v>33.7</v>
      </c>
      <c r="K42" s="407">
        <v>7077.000000000001</v>
      </c>
      <c r="L42" s="338"/>
      <c r="M42" s="338"/>
      <c r="N42" s="338"/>
      <c r="O42" s="338"/>
      <c r="P42" s="338"/>
      <c r="Q42" s="338"/>
    </row>
    <row r="43" ht="15.75" customHeight="1">
      <c r="A43" s="388">
        <v>50.0</v>
      </c>
      <c r="B43" s="410">
        <v>42623.0</v>
      </c>
      <c r="C43" s="401">
        <v>36.0</v>
      </c>
      <c r="D43" s="401">
        <v>18.0</v>
      </c>
      <c r="E43" s="401">
        <v>120.0</v>
      </c>
      <c r="F43" s="402">
        <v>560.0</v>
      </c>
      <c r="G43" s="403">
        <v>0.0</v>
      </c>
      <c r="H43" s="404">
        <v>0.0</v>
      </c>
      <c r="I43" s="409">
        <v>560.0</v>
      </c>
      <c r="J43" s="406">
        <v>33.2</v>
      </c>
      <c r="K43" s="407">
        <v>18592.0</v>
      </c>
      <c r="L43" s="338"/>
      <c r="M43" s="338"/>
      <c r="N43" s="338"/>
      <c r="O43" s="338"/>
      <c r="P43" s="338"/>
      <c r="Q43" s="338"/>
    </row>
    <row r="44" ht="15.75" customHeight="1">
      <c r="A44" s="388">
        <v>51.0</v>
      </c>
      <c r="B44" s="410">
        <v>72706.0</v>
      </c>
      <c r="C44" s="401">
        <v>36.0</v>
      </c>
      <c r="D44" s="401">
        <v>16.0</v>
      </c>
      <c r="E44" s="401">
        <v>100.0</v>
      </c>
      <c r="F44" s="402">
        <v>564.0</v>
      </c>
      <c r="G44" s="403">
        <v>0.0</v>
      </c>
      <c r="H44" s="404">
        <v>0.0</v>
      </c>
      <c r="I44" s="409">
        <v>564.0</v>
      </c>
      <c r="J44" s="406">
        <v>33.7</v>
      </c>
      <c r="K44" s="407">
        <v>19006.800000000003</v>
      </c>
      <c r="L44" s="338"/>
      <c r="M44" s="338"/>
      <c r="N44" s="338"/>
      <c r="O44" s="338"/>
      <c r="P44" s="338"/>
      <c r="Q44" s="338"/>
    </row>
    <row r="45" ht="15.75" customHeight="1">
      <c r="A45" s="388">
        <v>52.0</v>
      </c>
      <c r="B45" s="410">
        <v>72705.0</v>
      </c>
      <c r="C45" s="401">
        <v>36.0</v>
      </c>
      <c r="D45" s="401">
        <v>16.0</v>
      </c>
      <c r="E45" s="401">
        <v>100.0</v>
      </c>
      <c r="F45" s="402">
        <v>575.0</v>
      </c>
      <c r="G45" s="403">
        <v>0.0</v>
      </c>
      <c r="H45" s="404">
        <v>0.0</v>
      </c>
      <c r="I45" s="409">
        <v>575.0</v>
      </c>
      <c r="J45" s="406">
        <v>33.7</v>
      </c>
      <c r="K45" s="407">
        <v>19377.5</v>
      </c>
      <c r="L45" s="338"/>
      <c r="M45" s="338"/>
      <c r="N45" s="338"/>
      <c r="O45" s="338"/>
      <c r="P45" s="338"/>
      <c r="Q45" s="338"/>
    </row>
    <row r="46" ht="15.75" customHeight="1">
      <c r="A46" s="388">
        <v>53.0</v>
      </c>
      <c r="B46" s="410">
        <v>62636.0</v>
      </c>
      <c r="C46" s="401">
        <v>36.0</v>
      </c>
      <c r="D46" s="401">
        <v>18.0</v>
      </c>
      <c r="E46" s="401">
        <v>120.0</v>
      </c>
      <c r="F46" s="402">
        <v>576.0</v>
      </c>
      <c r="G46" s="403">
        <v>0.0</v>
      </c>
      <c r="H46" s="404">
        <v>0.0</v>
      </c>
      <c r="I46" s="409">
        <v>576.0</v>
      </c>
      <c r="J46" s="406">
        <v>30.47</v>
      </c>
      <c r="K46" s="407">
        <v>17550.72</v>
      </c>
      <c r="L46" s="338"/>
      <c r="M46" s="338"/>
      <c r="N46" s="338"/>
      <c r="O46" s="338"/>
      <c r="P46" s="338"/>
      <c r="Q46" s="338"/>
    </row>
    <row r="47" ht="15.75" customHeight="1">
      <c r="A47" s="388">
        <v>54.0</v>
      </c>
      <c r="B47" s="410">
        <v>72685.0</v>
      </c>
      <c r="C47" s="401">
        <v>36.0</v>
      </c>
      <c r="D47" s="401">
        <v>18.0</v>
      </c>
      <c r="E47" s="401">
        <v>120.0</v>
      </c>
      <c r="F47" s="402">
        <v>605.0</v>
      </c>
      <c r="G47" s="403">
        <v>0.0</v>
      </c>
      <c r="H47" s="404">
        <v>0.0</v>
      </c>
      <c r="I47" s="409">
        <v>605.0</v>
      </c>
      <c r="J47" s="406">
        <v>32.25</v>
      </c>
      <c r="K47" s="407">
        <v>19511.25</v>
      </c>
      <c r="L47" s="338"/>
      <c r="M47" s="338"/>
      <c r="N47" s="338"/>
      <c r="O47" s="338"/>
      <c r="P47" s="338"/>
      <c r="Q47" s="338"/>
    </row>
    <row r="48" ht="15.75" customHeight="1">
      <c r="A48" s="388">
        <v>55.0</v>
      </c>
      <c r="B48" s="410">
        <v>72686.0</v>
      </c>
      <c r="C48" s="401">
        <v>36.0</v>
      </c>
      <c r="D48" s="401">
        <v>18.0</v>
      </c>
      <c r="E48" s="401">
        <v>120.0</v>
      </c>
      <c r="F48" s="402">
        <v>631.0</v>
      </c>
      <c r="G48" s="403">
        <v>0.0</v>
      </c>
      <c r="H48" s="404">
        <v>238.0</v>
      </c>
      <c r="I48" s="409">
        <v>393.0</v>
      </c>
      <c r="J48" s="406">
        <v>32.25</v>
      </c>
      <c r="K48" s="407">
        <v>12674.25</v>
      </c>
      <c r="L48" s="338"/>
      <c r="M48" s="338"/>
      <c r="N48" s="338"/>
      <c r="O48" s="338"/>
      <c r="P48" s="338"/>
      <c r="Q48" s="338"/>
    </row>
    <row r="49" ht="15.75" customHeight="1">
      <c r="A49" s="388">
        <v>56.0</v>
      </c>
      <c r="B49" s="410">
        <v>126029.0</v>
      </c>
      <c r="C49" s="401">
        <v>37.0</v>
      </c>
      <c r="D49" s="401">
        <v>16.0</v>
      </c>
      <c r="E49" s="401">
        <v>100.0</v>
      </c>
      <c r="F49" s="402">
        <v>85.0</v>
      </c>
      <c r="G49" s="403">
        <v>0.0</v>
      </c>
      <c r="H49" s="404">
        <v>0.0</v>
      </c>
      <c r="I49" s="409">
        <v>85.0</v>
      </c>
      <c r="J49" s="406">
        <v>30.0</v>
      </c>
      <c r="K49" s="407">
        <v>2550.0</v>
      </c>
      <c r="L49" s="338"/>
      <c r="M49" s="338"/>
      <c r="N49" s="338"/>
      <c r="O49" s="338"/>
      <c r="P49" s="338"/>
      <c r="Q49" s="338"/>
    </row>
    <row r="50" ht="15.75" customHeight="1">
      <c r="A50" s="388">
        <v>57.0</v>
      </c>
      <c r="B50" s="410">
        <v>32678.0</v>
      </c>
      <c r="C50" s="401">
        <v>37.0</v>
      </c>
      <c r="D50" s="401">
        <v>16.0</v>
      </c>
      <c r="E50" s="401">
        <v>100.0</v>
      </c>
      <c r="F50" s="402">
        <v>422.0</v>
      </c>
      <c r="G50" s="403">
        <v>0.0</v>
      </c>
      <c r="H50" s="404">
        <v>0.0</v>
      </c>
      <c r="I50" s="409">
        <v>422.0</v>
      </c>
      <c r="J50" s="406">
        <v>31.0</v>
      </c>
      <c r="K50" s="407">
        <v>13082.0</v>
      </c>
      <c r="L50" s="338"/>
      <c r="M50" s="338"/>
      <c r="N50" s="338"/>
      <c r="O50" s="338"/>
      <c r="P50" s="338"/>
      <c r="Q50" s="338"/>
    </row>
    <row r="51" ht="15.75" customHeight="1">
      <c r="A51" s="388">
        <v>58.0</v>
      </c>
      <c r="B51" s="410">
        <v>32652.0</v>
      </c>
      <c r="C51" s="401">
        <v>37.0</v>
      </c>
      <c r="D51" s="401">
        <v>16.0</v>
      </c>
      <c r="E51" s="401">
        <v>100.0</v>
      </c>
      <c r="F51" s="402">
        <v>449.0</v>
      </c>
      <c r="G51" s="403">
        <v>0.0</v>
      </c>
      <c r="H51" s="404">
        <v>0.0</v>
      </c>
      <c r="I51" s="409">
        <v>449.0</v>
      </c>
      <c r="J51" s="406">
        <v>31.0</v>
      </c>
      <c r="K51" s="407">
        <v>13919.0</v>
      </c>
      <c r="L51" s="338"/>
      <c r="M51" s="338"/>
      <c r="N51" s="338"/>
      <c r="O51" s="338"/>
      <c r="P51" s="338"/>
      <c r="Q51" s="338"/>
    </row>
    <row r="52" ht="15.75" customHeight="1">
      <c r="A52" s="388">
        <v>59.0</v>
      </c>
      <c r="B52" s="410">
        <v>32651.0</v>
      </c>
      <c r="C52" s="401">
        <v>37.0</v>
      </c>
      <c r="D52" s="401">
        <v>16.0</v>
      </c>
      <c r="E52" s="401">
        <v>100.0</v>
      </c>
      <c r="F52" s="402">
        <v>461.0</v>
      </c>
      <c r="G52" s="403">
        <v>0.0</v>
      </c>
      <c r="H52" s="404">
        <v>0.0</v>
      </c>
      <c r="I52" s="409">
        <v>461.0</v>
      </c>
      <c r="J52" s="406">
        <v>31.0</v>
      </c>
      <c r="K52" s="407">
        <v>14291.0</v>
      </c>
      <c r="L52" s="338"/>
      <c r="M52" s="338"/>
      <c r="N52" s="338"/>
      <c r="O52" s="338"/>
      <c r="P52" s="338"/>
      <c r="Q52" s="338"/>
    </row>
    <row r="53" ht="15.75" customHeight="1">
      <c r="A53" s="388">
        <v>60.0</v>
      </c>
      <c r="B53" s="410">
        <v>5269.0</v>
      </c>
      <c r="C53" s="401">
        <v>37.0</v>
      </c>
      <c r="D53" s="401">
        <v>16.0</v>
      </c>
      <c r="E53" s="401">
        <v>100.0</v>
      </c>
      <c r="F53" s="402">
        <v>578.0</v>
      </c>
      <c r="G53" s="403">
        <v>0.0</v>
      </c>
      <c r="H53" s="404">
        <v>0.0</v>
      </c>
      <c r="I53" s="409">
        <v>578.0</v>
      </c>
      <c r="J53" s="406">
        <v>31.17</v>
      </c>
      <c r="K53" s="407">
        <v>18016.260000000002</v>
      </c>
      <c r="L53" s="338"/>
      <c r="M53" s="338"/>
      <c r="N53" s="338"/>
      <c r="O53" s="338"/>
      <c r="P53" s="338"/>
      <c r="Q53" s="338"/>
    </row>
    <row r="54" ht="15.75" customHeight="1">
      <c r="A54" s="388">
        <v>61.0</v>
      </c>
      <c r="B54" s="410">
        <v>5268.0</v>
      </c>
      <c r="C54" s="401">
        <v>37.0</v>
      </c>
      <c r="D54" s="401">
        <v>16.0</v>
      </c>
      <c r="E54" s="401">
        <v>100.0</v>
      </c>
      <c r="F54" s="402">
        <v>590.0</v>
      </c>
      <c r="G54" s="403">
        <v>0.0</v>
      </c>
      <c r="H54" s="404">
        <v>0.0</v>
      </c>
      <c r="I54" s="409">
        <v>590.0</v>
      </c>
      <c r="J54" s="406">
        <v>31.17</v>
      </c>
      <c r="K54" s="407">
        <v>18390.3</v>
      </c>
      <c r="L54" s="338"/>
      <c r="M54" s="338"/>
      <c r="N54" s="338"/>
      <c r="O54" s="338"/>
      <c r="P54" s="338"/>
      <c r="Q54" s="338"/>
    </row>
    <row r="55" ht="15.75" customHeight="1">
      <c r="A55" s="388">
        <v>62.0</v>
      </c>
      <c r="B55" s="410">
        <v>52610.0</v>
      </c>
      <c r="C55" s="401">
        <v>37.0</v>
      </c>
      <c r="D55" s="401">
        <v>16.0</v>
      </c>
      <c r="E55" s="401">
        <v>100.0</v>
      </c>
      <c r="F55" s="402">
        <v>594.0</v>
      </c>
      <c r="G55" s="403">
        <v>0.0</v>
      </c>
      <c r="H55" s="404">
        <v>0.0</v>
      </c>
      <c r="I55" s="409">
        <v>594.0</v>
      </c>
      <c r="J55" s="406">
        <v>31.17</v>
      </c>
      <c r="K55" s="407">
        <v>18514.98</v>
      </c>
      <c r="L55" s="338"/>
      <c r="M55" s="338"/>
      <c r="N55" s="338"/>
      <c r="O55" s="338"/>
      <c r="P55" s="338"/>
      <c r="Q55" s="338"/>
    </row>
    <row r="56" ht="15.75" customHeight="1">
      <c r="A56" s="388">
        <v>63.0</v>
      </c>
      <c r="B56" s="410">
        <v>5267.0</v>
      </c>
      <c r="C56" s="401">
        <v>37.0</v>
      </c>
      <c r="D56" s="401">
        <v>16.0</v>
      </c>
      <c r="E56" s="401">
        <v>100.0</v>
      </c>
      <c r="F56" s="402">
        <v>609.0</v>
      </c>
      <c r="G56" s="403">
        <v>0.0</v>
      </c>
      <c r="H56" s="404">
        <v>0.0</v>
      </c>
      <c r="I56" s="409">
        <v>609.0</v>
      </c>
      <c r="J56" s="406">
        <v>31.17</v>
      </c>
      <c r="K56" s="407">
        <v>18982.530000000002</v>
      </c>
      <c r="L56" s="338"/>
      <c r="M56" s="338"/>
      <c r="N56" s="338"/>
      <c r="O56" s="338"/>
      <c r="P56" s="338"/>
      <c r="Q56" s="338"/>
    </row>
    <row r="57" ht="15.75" customHeight="1">
      <c r="A57" s="388">
        <v>64.0</v>
      </c>
      <c r="B57" s="410">
        <v>52656.0</v>
      </c>
      <c r="C57" s="401">
        <v>37.5</v>
      </c>
      <c r="D57" s="401">
        <v>18.0</v>
      </c>
      <c r="E57" s="401">
        <v>120.0</v>
      </c>
      <c r="F57" s="402">
        <v>570.0</v>
      </c>
      <c r="G57" s="403">
        <v>0.0</v>
      </c>
      <c r="H57" s="404">
        <v>0.0</v>
      </c>
      <c r="I57" s="409">
        <v>570.0</v>
      </c>
      <c r="J57" s="406">
        <v>31.49</v>
      </c>
      <c r="K57" s="407">
        <v>17949.3</v>
      </c>
      <c r="L57" s="338"/>
      <c r="M57" s="338"/>
      <c r="N57" s="338"/>
      <c r="O57" s="338"/>
      <c r="P57" s="338"/>
      <c r="Q57" s="338"/>
    </row>
    <row r="58" ht="15.75" customHeight="1">
      <c r="A58" s="388">
        <v>65.0</v>
      </c>
      <c r="B58" s="410">
        <v>52655.0</v>
      </c>
      <c r="C58" s="401">
        <v>37.5</v>
      </c>
      <c r="D58" s="401">
        <v>18.0</v>
      </c>
      <c r="E58" s="401">
        <v>120.0</v>
      </c>
      <c r="F58" s="402">
        <v>639.0</v>
      </c>
      <c r="G58" s="403">
        <v>0.0</v>
      </c>
      <c r="H58" s="404">
        <v>0.0</v>
      </c>
      <c r="I58" s="409">
        <v>639.0</v>
      </c>
      <c r="J58" s="406">
        <v>31.49</v>
      </c>
      <c r="K58" s="407">
        <v>20122.11</v>
      </c>
      <c r="L58" s="338"/>
      <c r="M58" s="338"/>
      <c r="N58" s="338"/>
      <c r="O58" s="338"/>
      <c r="P58" s="338"/>
      <c r="Q58" s="338"/>
    </row>
    <row r="59" ht="15.75" customHeight="1">
      <c r="A59" s="388">
        <v>66.0</v>
      </c>
      <c r="B59" s="410">
        <v>326113.0</v>
      </c>
      <c r="C59" s="401">
        <v>39.0</v>
      </c>
      <c r="D59" s="401">
        <v>16.0</v>
      </c>
      <c r="E59" s="401">
        <v>100.0</v>
      </c>
      <c r="F59" s="402">
        <v>78.0</v>
      </c>
      <c r="G59" s="403">
        <v>0.0</v>
      </c>
      <c r="H59" s="404">
        <v>0.0</v>
      </c>
      <c r="I59" s="409">
        <v>78.0</v>
      </c>
      <c r="J59" s="406">
        <v>31.5</v>
      </c>
      <c r="K59" s="407">
        <v>2457.0</v>
      </c>
      <c r="L59" s="338"/>
      <c r="M59" s="338"/>
      <c r="N59" s="338"/>
      <c r="O59" s="338"/>
      <c r="P59" s="338"/>
      <c r="Q59" s="338"/>
    </row>
    <row r="60" ht="15.75" customHeight="1">
      <c r="A60" s="388">
        <v>67.0</v>
      </c>
      <c r="B60" s="410">
        <v>42652.0</v>
      </c>
      <c r="C60" s="401">
        <v>39.0</v>
      </c>
      <c r="D60" s="401">
        <v>18.0</v>
      </c>
      <c r="E60" s="401">
        <v>140.0</v>
      </c>
      <c r="F60" s="402">
        <v>120.0</v>
      </c>
      <c r="G60" s="403">
        <v>0.0</v>
      </c>
      <c r="H60" s="404">
        <v>0.0</v>
      </c>
      <c r="I60" s="409">
        <v>120.0</v>
      </c>
      <c r="J60" s="406">
        <v>33.45</v>
      </c>
      <c r="K60" s="407">
        <v>4014.0000000000005</v>
      </c>
      <c r="L60" s="338"/>
      <c r="M60" s="338"/>
      <c r="N60" s="338"/>
      <c r="O60" s="338"/>
      <c r="P60" s="338"/>
      <c r="Q60" s="338"/>
    </row>
    <row r="61" ht="15.75" customHeight="1">
      <c r="A61" s="388">
        <v>69.0</v>
      </c>
      <c r="B61" s="410">
        <v>52611.0</v>
      </c>
      <c r="C61" s="401">
        <v>39.0</v>
      </c>
      <c r="D61" s="401">
        <v>16.0</v>
      </c>
      <c r="E61" s="401">
        <v>100.0</v>
      </c>
      <c r="F61" s="402">
        <v>455.0</v>
      </c>
      <c r="G61" s="403">
        <v>0.0</v>
      </c>
      <c r="H61" s="404">
        <v>0.0</v>
      </c>
      <c r="I61" s="409">
        <v>455.0</v>
      </c>
      <c r="J61" s="406">
        <v>31.17</v>
      </c>
      <c r="K61" s="407">
        <v>14182.35</v>
      </c>
      <c r="L61" s="338"/>
      <c r="M61" s="338"/>
      <c r="N61" s="338"/>
      <c r="O61" s="338"/>
      <c r="P61" s="338"/>
      <c r="Q61" s="338"/>
    </row>
    <row r="62" ht="15.75" customHeight="1">
      <c r="A62" s="388">
        <v>70.0</v>
      </c>
      <c r="B62" s="410">
        <v>72711.0</v>
      </c>
      <c r="C62" s="401">
        <v>39.0</v>
      </c>
      <c r="D62" s="401">
        <v>16.0</v>
      </c>
      <c r="E62" s="401">
        <v>100.0</v>
      </c>
      <c r="F62" s="402">
        <v>591.0</v>
      </c>
      <c r="G62" s="403">
        <v>0.0</v>
      </c>
      <c r="H62" s="404">
        <v>303.0</v>
      </c>
      <c r="I62" s="409">
        <v>288.0</v>
      </c>
      <c r="J62" s="406">
        <v>33.7</v>
      </c>
      <c r="K62" s="407">
        <v>9705.6</v>
      </c>
      <c r="L62" s="338"/>
      <c r="M62" s="338"/>
      <c r="N62" s="338"/>
      <c r="O62" s="338"/>
      <c r="P62" s="338"/>
      <c r="Q62" s="338"/>
    </row>
    <row r="63" ht="15.75" customHeight="1">
      <c r="A63" s="388">
        <v>71.0</v>
      </c>
      <c r="B63" s="410">
        <v>72688.0</v>
      </c>
      <c r="C63" s="401">
        <v>41.0</v>
      </c>
      <c r="D63" s="401">
        <v>18.0</v>
      </c>
      <c r="E63" s="401">
        <v>120.0</v>
      </c>
      <c r="F63" s="402">
        <v>440.0</v>
      </c>
      <c r="G63" s="403">
        <v>0.0</v>
      </c>
      <c r="H63" s="404">
        <v>92.0</v>
      </c>
      <c r="I63" s="409">
        <v>348.0</v>
      </c>
      <c r="J63" s="406">
        <v>32.25</v>
      </c>
      <c r="K63" s="407">
        <v>11223.0</v>
      </c>
      <c r="L63" s="338"/>
      <c r="M63" s="338"/>
      <c r="N63" s="338"/>
      <c r="O63" s="338"/>
      <c r="P63" s="338"/>
      <c r="Q63" s="338"/>
    </row>
    <row r="64" ht="15.75" customHeight="1">
      <c r="A64" s="388">
        <v>72.0</v>
      </c>
      <c r="B64" s="410">
        <v>72713.0</v>
      </c>
      <c r="C64" s="401">
        <v>41.0</v>
      </c>
      <c r="D64" s="401">
        <v>16.0</v>
      </c>
      <c r="E64" s="401">
        <v>100.0</v>
      </c>
      <c r="F64" s="402">
        <v>629.0</v>
      </c>
      <c r="G64" s="403">
        <v>0.0</v>
      </c>
      <c r="H64" s="404">
        <v>0.0</v>
      </c>
      <c r="I64" s="409">
        <v>629.0</v>
      </c>
      <c r="J64" s="406">
        <v>33.7</v>
      </c>
      <c r="K64" s="407">
        <v>21197.300000000003</v>
      </c>
      <c r="L64" s="338"/>
      <c r="M64" s="338"/>
      <c r="N64" s="338"/>
      <c r="O64" s="338"/>
      <c r="P64" s="338"/>
      <c r="Q64" s="338"/>
    </row>
    <row r="65" ht="15.75" customHeight="1">
      <c r="A65" s="388">
        <v>73.0</v>
      </c>
      <c r="B65" s="410">
        <v>72712.0</v>
      </c>
      <c r="C65" s="401">
        <v>41.0</v>
      </c>
      <c r="D65" s="401">
        <v>16.0</v>
      </c>
      <c r="E65" s="401">
        <v>100.0</v>
      </c>
      <c r="F65" s="402">
        <v>635.0</v>
      </c>
      <c r="G65" s="403">
        <v>0.0</v>
      </c>
      <c r="H65" s="404">
        <v>0.0</v>
      </c>
      <c r="I65" s="409">
        <v>635.0</v>
      </c>
      <c r="J65" s="406">
        <v>33.7</v>
      </c>
      <c r="K65" s="407">
        <v>21399.5</v>
      </c>
      <c r="L65" s="338"/>
      <c r="M65" s="338"/>
      <c r="N65" s="338"/>
      <c r="O65" s="338"/>
      <c r="P65" s="338"/>
      <c r="Q65" s="338"/>
    </row>
    <row r="66" ht="15.75" customHeight="1">
      <c r="A66" s="388">
        <v>74.0</v>
      </c>
      <c r="B66" s="410">
        <v>72636.0</v>
      </c>
      <c r="C66" s="401">
        <v>41.0</v>
      </c>
      <c r="D66" s="401">
        <v>18.0</v>
      </c>
      <c r="E66" s="401">
        <v>120.0</v>
      </c>
      <c r="F66" s="402">
        <v>658.0</v>
      </c>
      <c r="G66" s="403">
        <v>0.0</v>
      </c>
      <c r="H66" s="404">
        <v>0.0</v>
      </c>
      <c r="I66" s="409">
        <v>658.0</v>
      </c>
      <c r="J66" s="406">
        <v>31.61</v>
      </c>
      <c r="K66" s="407">
        <v>20799.38</v>
      </c>
      <c r="L66" s="338"/>
      <c r="M66" s="338"/>
      <c r="N66" s="338"/>
      <c r="O66" s="338"/>
      <c r="P66" s="338"/>
      <c r="Q66" s="338"/>
    </row>
    <row r="67" ht="15.75" customHeight="1">
      <c r="A67" s="388">
        <v>75.0</v>
      </c>
      <c r="B67" s="410">
        <v>72690.0</v>
      </c>
      <c r="C67" s="401">
        <v>42.5</v>
      </c>
      <c r="D67" s="401">
        <v>18.0</v>
      </c>
      <c r="E67" s="401">
        <v>120.0</v>
      </c>
      <c r="F67" s="402">
        <v>170.0</v>
      </c>
      <c r="G67" s="403">
        <v>0.0</v>
      </c>
      <c r="H67" s="404">
        <v>90.0</v>
      </c>
      <c r="I67" s="409">
        <v>80.0</v>
      </c>
      <c r="J67" s="406">
        <v>32.25</v>
      </c>
      <c r="K67" s="407">
        <v>2580.0</v>
      </c>
      <c r="L67" s="338"/>
      <c r="M67" s="338"/>
      <c r="N67" s="338"/>
      <c r="O67" s="338"/>
      <c r="P67" s="338"/>
      <c r="Q67" s="338"/>
    </row>
    <row r="68" ht="15.75" customHeight="1">
      <c r="A68" s="388">
        <v>76.0</v>
      </c>
      <c r="B68" s="410">
        <v>72714.0</v>
      </c>
      <c r="C68" s="401">
        <v>42.5</v>
      </c>
      <c r="D68" s="401">
        <v>16.0</v>
      </c>
      <c r="E68" s="401">
        <v>100.0</v>
      </c>
      <c r="F68" s="402">
        <v>277.0</v>
      </c>
      <c r="G68" s="403">
        <v>0.0</v>
      </c>
      <c r="H68" s="404">
        <v>0.0</v>
      </c>
      <c r="I68" s="409">
        <v>277.0</v>
      </c>
      <c r="J68" s="406">
        <v>33.7</v>
      </c>
      <c r="K68" s="407">
        <v>9334.900000000001</v>
      </c>
      <c r="L68" s="338"/>
      <c r="M68" s="338"/>
      <c r="N68" s="338"/>
      <c r="O68" s="338"/>
      <c r="P68" s="338"/>
      <c r="Q68" s="338"/>
    </row>
    <row r="69" ht="15.75" customHeight="1">
      <c r="A69" s="388">
        <v>77.0</v>
      </c>
      <c r="B69" s="410">
        <v>326117.0</v>
      </c>
      <c r="C69" s="401">
        <v>42.5</v>
      </c>
      <c r="D69" s="401">
        <v>16.0</v>
      </c>
      <c r="E69" s="401">
        <v>100.0</v>
      </c>
      <c r="F69" s="402">
        <v>533.0</v>
      </c>
      <c r="G69" s="403">
        <v>0.0</v>
      </c>
      <c r="H69" s="404">
        <v>0.0</v>
      </c>
      <c r="I69" s="409">
        <v>533.0</v>
      </c>
      <c r="J69" s="406">
        <v>31.5</v>
      </c>
      <c r="K69" s="407">
        <v>16789.5</v>
      </c>
      <c r="L69" s="338"/>
      <c r="M69" s="338"/>
      <c r="N69" s="338"/>
      <c r="O69" s="338"/>
      <c r="P69" s="338"/>
      <c r="Q69" s="338"/>
    </row>
    <row r="70" ht="15.75" customHeight="1">
      <c r="A70" s="388">
        <v>78.0</v>
      </c>
      <c r="B70" s="410">
        <v>72689.0</v>
      </c>
      <c r="C70" s="401">
        <v>42.5</v>
      </c>
      <c r="D70" s="401">
        <v>18.0</v>
      </c>
      <c r="E70" s="401">
        <v>120.0</v>
      </c>
      <c r="F70" s="402">
        <v>619.0</v>
      </c>
      <c r="G70" s="403">
        <v>0.0</v>
      </c>
      <c r="H70" s="404">
        <v>306.0</v>
      </c>
      <c r="I70" s="409">
        <v>313.0</v>
      </c>
      <c r="J70" s="406">
        <v>32.25</v>
      </c>
      <c r="K70" s="407">
        <v>10094.25</v>
      </c>
      <c r="L70" s="338"/>
      <c r="M70" s="338"/>
      <c r="N70" s="338"/>
      <c r="O70" s="338"/>
      <c r="P70" s="338"/>
      <c r="Q70" s="338"/>
    </row>
    <row r="71" ht="15.75" customHeight="1">
      <c r="A71" s="388">
        <v>79.0</v>
      </c>
      <c r="B71" s="410">
        <v>3269.0</v>
      </c>
      <c r="C71" s="401">
        <v>42.5</v>
      </c>
      <c r="D71" s="401">
        <v>16.0</v>
      </c>
      <c r="E71" s="401">
        <v>100.0</v>
      </c>
      <c r="F71" s="402">
        <v>644.0</v>
      </c>
      <c r="G71" s="403">
        <v>0.0</v>
      </c>
      <c r="H71" s="404">
        <v>0.0</v>
      </c>
      <c r="I71" s="409">
        <v>644.0</v>
      </c>
      <c r="J71" s="406">
        <v>31.67</v>
      </c>
      <c r="K71" s="407">
        <v>20395.48</v>
      </c>
      <c r="L71" s="338"/>
      <c r="M71" s="338"/>
      <c r="N71" s="338"/>
      <c r="O71" s="338"/>
      <c r="P71" s="338"/>
      <c r="Q71" s="338"/>
    </row>
    <row r="72" ht="15.75" customHeight="1">
      <c r="A72" s="388">
        <v>80.0</v>
      </c>
      <c r="B72" s="410">
        <v>72715.0</v>
      </c>
      <c r="C72" s="401">
        <v>42.5</v>
      </c>
      <c r="D72" s="401">
        <v>16.0</v>
      </c>
      <c r="E72" s="401">
        <v>100.0</v>
      </c>
      <c r="F72" s="402">
        <v>666.0</v>
      </c>
      <c r="G72" s="403">
        <v>0.0</v>
      </c>
      <c r="H72" s="404">
        <v>0.0</v>
      </c>
      <c r="I72" s="409">
        <v>666.0</v>
      </c>
      <c r="J72" s="406">
        <v>33.7</v>
      </c>
      <c r="K72" s="407">
        <v>22444.2</v>
      </c>
      <c r="L72" s="338"/>
      <c r="M72" s="338"/>
      <c r="N72" s="338"/>
      <c r="O72" s="338"/>
      <c r="P72" s="338"/>
      <c r="Q72" s="338"/>
    </row>
    <row r="73" ht="15.75" customHeight="1">
      <c r="A73" s="388">
        <v>81.0</v>
      </c>
      <c r="B73" s="410">
        <v>52698.0</v>
      </c>
      <c r="C73" s="401">
        <v>42.5</v>
      </c>
      <c r="D73" s="401">
        <v>18.0</v>
      </c>
      <c r="E73" s="401">
        <v>120.0</v>
      </c>
      <c r="F73" s="402">
        <v>671.0</v>
      </c>
      <c r="G73" s="403">
        <v>0.0</v>
      </c>
      <c r="H73" s="404">
        <v>0.0</v>
      </c>
      <c r="I73" s="409">
        <v>671.0</v>
      </c>
      <c r="J73" s="406">
        <v>30.42</v>
      </c>
      <c r="K73" s="407">
        <v>20411.82</v>
      </c>
      <c r="L73" s="338"/>
      <c r="M73" s="338"/>
      <c r="N73" s="338"/>
      <c r="O73" s="338"/>
      <c r="P73" s="338"/>
      <c r="Q73" s="338"/>
    </row>
    <row r="74" ht="15.75" customHeight="1">
      <c r="A74" s="388">
        <v>82.0</v>
      </c>
      <c r="B74" s="410">
        <v>62642.0</v>
      </c>
      <c r="C74" s="401">
        <v>42.5</v>
      </c>
      <c r="D74" s="401">
        <v>18.0</v>
      </c>
      <c r="E74" s="401">
        <v>120.0</v>
      </c>
      <c r="F74" s="402">
        <v>698.0</v>
      </c>
      <c r="G74" s="403">
        <v>0.0</v>
      </c>
      <c r="H74" s="404">
        <v>233.0</v>
      </c>
      <c r="I74" s="409">
        <v>465.0</v>
      </c>
      <c r="J74" s="406">
        <v>30.47</v>
      </c>
      <c r="K74" s="407">
        <v>14168.55</v>
      </c>
      <c r="L74" s="338"/>
      <c r="M74" s="338"/>
      <c r="N74" s="338"/>
      <c r="O74" s="338"/>
      <c r="P74" s="338"/>
      <c r="Q74" s="338"/>
    </row>
    <row r="75" ht="15.75" customHeight="1">
      <c r="A75" s="388">
        <v>83.0</v>
      </c>
      <c r="B75" s="410">
        <v>526105.0</v>
      </c>
      <c r="C75" s="401">
        <v>44.0</v>
      </c>
      <c r="D75" s="401">
        <v>22.0</v>
      </c>
      <c r="E75" s="401">
        <v>180.0</v>
      </c>
      <c r="F75" s="402">
        <v>350.0</v>
      </c>
      <c r="G75" s="403">
        <v>0.0</v>
      </c>
      <c r="H75" s="404">
        <v>0.0</v>
      </c>
      <c r="I75" s="409">
        <v>350.0</v>
      </c>
      <c r="J75" s="406">
        <v>32.1</v>
      </c>
      <c r="K75" s="407">
        <v>11235.0</v>
      </c>
      <c r="L75" s="338"/>
      <c r="M75" s="338"/>
      <c r="N75" s="338"/>
      <c r="O75" s="338"/>
      <c r="P75" s="338"/>
      <c r="Q75" s="338"/>
    </row>
    <row r="76" ht="15.75" customHeight="1">
      <c r="A76" s="388">
        <v>84.0</v>
      </c>
      <c r="B76" s="410">
        <v>526100.0</v>
      </c>
      <c r="C76" s="401">
        <v>44.0</v>
      </c>
      <c r="D76" s="401">
        <v>22.0</v>
      </c>
      <c r="E76" s="401">
        <v>180.0</v>
      </c>
      <c r="F76" s="402">
        <v>637.0</v>
      </c>
      <c r="G76" s="403">
        <v>0.0</v>
      </c>
      <c r="H76" s="404">
        <v>0.0</v>
      </c>
      <c r="I76" s="409">
        <v>637.0</v>
      </c>
      <c r="J76" s="406">
        <v>32.1</v>
      </c>
      <c r="K76" s="407">
        <v>20447.7</v>
      </c>
      <c r="L76" s="338"/>
      <c r="M76" s="338"/>
      <c r="N76" s="338"/>
      <c r="O76" s="338"/>
      <c r="P76" s="338"/>
      <c r="Q76" s="338"/>
    </row>
    <row r="77" ht="15.75" customHeight="1">
      <c r="A77" s="388">
        <v>85.0</v>
      </c>
      <c r="B77" s="410">
        <v>526102.0</v>
      </c>
      <c r="C77" s="401">
        <v>44.0</v>
      </c>
      <c r="D77" s="401">
        <v>22.0</v>
      </c>
      <c r="E77" s="401">
        <v>180.0</v>
      </c>
      <c r="F77" s="402">
        <v>652.0</v>
      </c>
      <c r="G77" s="403">
        <v>0.0</v>
      </c>
      <c r="H77" s="404">
        <v>0.0</v>
      </c>
      <c r="I77" s="409">
        <v>652.0</v>
      </c>
      <c r="J77" s="406">
        <v>32.1</v>
      </c>
      <c r="K77" s="407">
        <v>20929.2</v>
      </c>
      <c r="L77" s="338"/>
      <c r="M77" s="338"/>
      <c r="N77" s="338"/>
      <c r="O77" s="338"/>
      <c r="P77" s="338"/>
      <c r="Q77" s="338"/>
    </row>
    <row r="78" ht="15.75" customHeight="1">
      <c r="A78" s="388">
        <v>86.0</v>
      </c>
      <c r="B78" s="410">
        <v>526103.0</v>
      </c>
      <c r="C78" s="401">
        <v>44.0</v>
      </c>
      <c r="D78" s="401">
        <v>22.0</v>
      </c>
      <c r="E78" s="401">
        <v>180.0</v>
      </c>
      <c r="F78" s="402">
        <v>655.0</v>
      </c>
      <c r="G78" s="403">
        <v>0.0</v>
      </c>
      <c r="H78" s="404">
        <v>0.0</v>
      </c>
      <c r="I78" s="409">
        <v>655.0</v>
      </c>
      <c r="J78" s="406">
        <v>32.1</v>
      </c>
      <c r="K78" s="407">
        <v>21025.5</v>
      </c>
      <c r="L78" s="338"/>
      <c r="M78" s="338"/>
      <c r="N78" s="338"/>
      <c r="O78" s="338"/>
      <c r="P78" s="338"/>
      <c r="Q78" s="338"/>
    </row>
    <row r="79" ht="15.75" customHeight="1">
      <c r="A79" s="388">
        <v>87.0</v>
      </c>
      <c r="B79" s="410">
        <v>42642.0</v>
      </c>
      <c r="C79" s="401">
        <v>45.5</v>
      </c>
      <c r="D79" s="401">
        <v>16.0</v>
      </c>
      <c r="E79" s="401">
        <v>100.0</v>
      </c>
      <c r="F79" s="402">
        <v>50.0</v>
      </c>
      <c r="G79" s="403">
        <v>0.0</v>
      </c>
      <c r="H79" s="404">
        <v>0.0</v>
      </c>
      <c r="I79" s="409">
        <v>50.0</v>
      </c>
      <c r="J79" s="406">
        <v>33.45</v>
      </c>
      <c r="K79" s="407">
        <v>1672.5000000000002</v>
      </c>
      <c r="L79" s="338"/>
      <c r="M79" s="338"/>
      <c r="N79" s="338"/>
      <c r="O79" s="338"/>
      <c r="P79" s="338"/>
      <c r="Q79" s="338"/>
    </row>
    <row r="80" ht="15.75" customHeight="1">
      <c r="A80" s="388">
        <v>88.0</v>
      </c>
      <c r="B80" s="410">
        <v>52617.0</v>
      </c>
      <c r="C80" s="401">
        <v>45.5</v>
      </c>
      <c r="D80" s="401">
        <v>16.0</v>
      </c>
      <c r="E80" s="401">
        <v>100.0</v>
      </c>
      <c r="F80" s="402">
        <v>132.0</v>
      </c>
      <c r="G80" s="403">
        <v>0.0</v>
      </c>
      <c r="H80" s="404">
        <v>0.0</v>
      </c>
      <c r="I80" s="409">
        <v>132.0</v>
      </c>
      <c r="J80" s="406">
        <v>31.17</v>
      </c>
      <c r="K80" s="407">
        <v>4114.4400000000005</v>
      </c>
      <c r="L80" s="338"/>
      <c r="M80" s="338"/>
      <c r="N80" s="338"/>
      <c r="O80" s="338"/>
      <c r="P80" s="338"/>
      <c r="Q80" s="338"/>
    </row>
    <row r="81" ht="15.75" customHeight="1">
      <c r="A81" s="388">
        <v>89.0</v>
      </c>
      <c r="B81" s="410">
        <v>32637.0</v>
      </c>
      <c r="C81" s="401">
        <v>45.5</v>
      </c>
      <c r="D81" s="401">
        <v>16.0</v>
      </c>
      <c r="E81" s="401">
        <v>120.0</v>
      </c>
      <c r="F81" s="402">
        <v>136.0</v>
      </c>
      <c r="G81" s="403">
        <v>0.0</v>
      </c>
      <c r="H81" s="404">
        <v>0.0</v>
      </c>
      <c r="I81" s="409">
        <v>136.0</v>
      </c>
      <c r="J81" s="406">
        <v>31.0</v>
      </c>
      <c r="K81" s="407">
        <v>4216.0</v>
      </c>
      <c r="L81" s="338"/>
      <c r="M81" s="338"/>
      <c r="N81" s="338"/>
      <c r="O81" s="338"/>
      <c r="P81" s="338"/>
      <c r="Q81" s="338"/>
    </row>
    <row r="82" ht="15.75" customHeight="1">
      <c r="A82" s="388">
        <v>92.0</v>
      </c>
      <c r="B82" s="410">
        <v>72691.0</v>
      </c>
      <c r="C82" s="401">
        <v>45.5</v>
      </c>
      <c r="D82" s="401">
        <v>18.0</v>
      </c>
      <c r="E82" s="401">
        <v>120.0</v>
      </c>
      <c r="F82" s="402">
        <v>695.0</v>
      </c>
      <c r="G82" s="403">
        <v>0.0</v>
      </c>
      <c r="H82" s="404">
        <v>0.0</v>
      </c>
      <c r="I82" s="409">
        <v>695.0</v>
      </c>
      <c r="J82" s="406">
        <v>32.25</v>
      </c>
      <c r="K82" s="407">
        <v>22413.75</v>
      </c>
      <c r="L82" s="338"/>
      <c r="M82" s="338"/>
      <c r="N82" s="338"/>
      <c r="O82" s="338"/>
      <c r="P82" s="338"/>
      <c r="Q82" s="338"/>
    </row>
    <row r="83" ht="15.75" customHeight="1">
      <c r="A83" s="388">
        <v>93.0</v>
      </c>
      <c r="B83" s="410">
        <v>72693.0</v>
      </c>
      <c r="C83" s="401">
        <v>45.5</v>
      </c>
      <c r="D83" s="401">
        <v>18.0</v>
      </c>
      <c r="E83" s="401">
        <v>120.0</v>
      </c>
      <c r="F83" s="402">
        <v>786.0</v>
      </c>
      <c r="G83" s="403">
        <v>0.0</v>
      </c>
      <c r="H83" s="404">
        <v>0.0</v>
      </c>
      <c r="I83" s="409">
        <v>786.0</v>
      </c>
      <c r="J83" s="406">
        <v>32.25</v>
      </c>
      <c r="K83" s="407">
        <v>25348.5</v>
      </c>
      <c r="L83" s="338"/>
      <c r="M83" s="338"/>
      <c r="N83" s="338"/>
      <c r="O83" s="338"/>
      <c r="P83" s="338"/>
      <c r="Q83" s="338"/>
    </row>
    <row r="84" ht="15.75" customHeight="1">
      <c r="A84" s="388">
        <v>94.0</v>
      </c>
      <c r="B84" s="410">
        <v>32658.0</v>
      </c>
      <c r="C84" s="401">
        <v>48.0</v>
      </c>
      <c r="D84" s="401">
        <v>16.0</v>
      </c>
      <c r="E84" s="401">
        <v>100.0</v>
      </c>
      <c r="F84" s="402">
        <v>70.0</v>
      </c>
      <c r="G84" s="403">
        <v>0.0</v>
      </c>
      <c r="H84" s="404">
        <v>0.0</v>
      </c>
      <c r="I84" s="409">
        <v>70.0</v>
      </c>
      <c r="J84" s="406">
        <v>31.0</v>
      </c>
      <c r="K84" s="407">
        <v>2170.0</v>
      </c>
      <c r="L84" s="338"/>
      <c r="M84" s="338"/>
      <c r="N84" s="338"/>
      <c r="O84" s="338"/>
      <c r="P84" s="338"/>
      <c r="Q84" s="338"/>
    </row>
    <row r="85" ht="15.75" customHeight="1">
      <c r="A85" s="388">
        <v>95.0</v>
      </c>
      <c r="B85" s="410">
        <v>42629.0</v>
      </c>
      <c r="C85" s="401">
        <v>48.0</v>
      </c>
      <c r="D85" s="401">
        <v>18.0</v>
      </c>
      <c r="E85" s="401">
        <v>120.0</v>
      </c>
      <c r="F85" s="402">
        <v>150.0</v>
      </c>
      <c r="G85" s="403">
        <v>0.0</v>
      </c>
      <c r="H85" s="404">
        <v>0.0</v>
      </c>
      <c r="I85" s="409">
        <v>150.0</v>
      </c>
      <c r="J85" s="406">
        <v>33.2</v>
      </c>
      <c r="K85" s="407">
        <v>4980.0</v>
      </c>
      <c r="L85" s="338"/>
      <c r="M85" s="338"/>
      <c r="N85" s="338"/>
      <c r="O85" s="338"/>
      <c r="P85" s="338"/>
      <c r="Q85" s="338"/>
    </row>
    <row r="86" ht="15.75" customHeight="1">
      <c r="A86" s="388">
        <v>96.0</v>
      </c>
      <c r="B86" s="410">
        <v>52621.0</v>
      </c>
      <c r="C86" s="401">
        <v>48.0</v>
      </c>
      <c r="D86" s="401">
        <v>16.0</v>
      </c>
      <c r="E86" s="401">
        <v>100.0</v>
      </c>
      <c r="F86" s="402">
        <v>254.0</v>
      </c>
      <c r="G86" s="403">
        <v>0.0</v>
      </c>
      <c r="H86" s="404">
        <v>0.0</v>
      </c>
      <c r="I86" s="409">
        <v>254.0</v>
      </c>
      <c r="J86" s="406">
        <v>31.17</v>
      </c>
      <c r="K86" s="407">
        <v>7917.18</v>
      </c>
      <c r="L86" s="338"/>
      <c r="M86" s="338"/>
      <c r="N86" s="338"/>
      <c r="O86" s="338"/>
      <c r="P86" s="338"/>
      <c r="Q86" s="338"/>
    </row>
    <row r="87" ht="15.75" customHeight="1">
      <c r="A87" s="388">
        <v>98.0</v>
      </c>
      <c r="B87" s="410">
        <v>62622.0</v>
      </c>
      <c r="C87" s="401">
        <v>48.0</v>
      </c>
      <c r="D87" s="401">
        <v>16.0</v>
      </c>
      <c r="E87" s="401">
        <v>100.0</v>
      </c>
      <c r="F87" s="402">
        <v>552.0</v>
      </c>
      <c r="G87" s="403">
        <v>0.0</v>
      </c>
      <c r="H87" s="404">
        <v>47.0</v>
      </c>
      <c r="I87" s="409">
        <v>505.0</v>
      </c>
      <c r="J87" s="406">
        <v>30.22</v>
      </c>
      <c r="K87" s="407">
        <v>15261.099999999999</v>
      </c>
      <c r="L87" s="338"/>
      <c r="M87" s="338"/>
      <c r="N87" s="338"/>
      <c r="O87" s="338"/>
      <c r="P87" s="338"/>
      <c r="Q87" s="338"/>
    </row>
    <row r="88" ht="15.75" customHeight="1">
      <c r="A88" s="388">
        <v>99.0</v>
      </c>
      <c r="B88" s="410">
        <v>62621.0</v>
      </c>
      <c r="C88" s="401">
        <v>48.0</v>
      </c>
      <c r="D88" s="401">
        <v>16.0</v>
      </c>
      <c r="E88" s="401">
        <v>100.0</v>
      </c>
      <c r="F88" s="402">
        <v>730.0</v>
      </c>
      <c r="G88" s="403">
        <v>0.0</v>
      </c>
      <c r="H88" s="404">
        <v>0.0</v>
      </c>
      <c r="I88" s="409">
        <v>730.0</v>
      </c>
      <c r="J88" s="406">
        <v>30.22</v>
      </c>
      <c r="K88" s="407">
        <v>22060.6</v>
      </c>
      <c r="L88" s="338"/>
      <c r="M88" s="338"/>
      <c r="N88" s="338"/>
      <c r="O88" s="338"/>
      <c r="P88" s="338"/>
      <c r="Q88" s="338"/>
    </row>
    <row r="89" ht="15.75" customHeight="1">
      <c r="A89" s="388">
        <v>100.0</v>
      </c>
      <c r="B89" s="410">
        <v>72719.0</v>
      </c>
      <c r="C89" s="401">
        <v>48.0</v>
      </c>
      <c r="D89" s="401">
        <v>16.0</v>
      </c>
      <c r="E89" s="401">
        <v>100.0</v>
      </c>
      <c r="F89" s="402">
        <v>788.0</v>
      </c>
      <c r="G89" s="403">
        <v>0.0</v>
      </c>
      <c r="H89" s="404">
        <v>0.0</v>
      </c>
      <c r="I89" s="409">
        <v>788.0</v>
      </c>
      <c r="J89" s="406">
        <v>33.7</v>
      </c>
      <c r="K89" s="407">
        <v>26555.600000000002</v>
      </c>
      <c r="L89" s="338"/>
      <c r="M89" s="338"/>
      <c r="N89" s="338"/>
      <c r="O89" s="338"/>
      <c r="P89" s="338"/>
      <c r="Q89" s="338"/>
    </row>
    <row r="90" ht="15.75" customHeight="1">
      <c r="A90" s="388">
        <v>101.0</v>
      </c>
      <c r="B90" s="410">
        <v>72695.0</v>
      </c>
      <c r="C90" s="401">
        <v>50.0</v>
      </c>
      <c r="D90" s="401">
        <v>18.0</v>
      </c>
      <c r="E90" s="401">
        <v>120.0</v>
      </c>
      <c r="F90" s="402">
        <v>55.0</v>
      </c>
      <c r="G90" s="403">
        <v>0.0</v>
      </c>
      <c r="H90" s="404">
        <v>0.0</v>
      </c>
      <c r="I90" s="409">
        <v>55.0</v>
      </c>
      <c r="J90" s="406">
        <v>32.25</v>
      </c>
      <c r="K90" s="407">
        <v>1773.75</v>
      </c>
      <c r="L90" s="338"/>
      <c r="M90" s="338"/>
      <c r="N90" s="338"/>
      <c r="O90" s="338"/>
      <c r="P90" s="338"/>
      <c r="Q90" s="338"/>
    </row>
    <row r="91" ht="15.75" customHeight="1">
      <c r="A91" s="388">
        <v>102.0</v>
      </c>
      <c r="B91" s="410">
        <v>42646.0</v>
      </c>
      <c r="C91" s="401">
        <v>50.0</v>
      </c>
      <c r="D91" s="401">
        <v>16.0</v>
      </c>
      <c r="E91" s="401">
        <v>100.0</v>
      </c>
      <c r="F91" s="402">
        <v>81.0</v>
      </c>
      <c r="G91" s="403">
        <v>0.0</v>
      </c>
      <c r="H91" s="404">
        <v>0.0</v>
      </c>
      <c r="I91" s="409">
        <v>81.0</v>
      </c>
      <c r="J91" s="406">
        <v>33.45</v>
      </c>
      <c r="K91" s="407">
        <v>2709.4500000000003</v>
      </c>
      <c r="L91" s="338"/>
      <c r="M91" s="338"/>
      <c r="N91" s="338"/>
      <c r="O91" s="338"/>
      <c r="P91" s="338"/>
      <c r="Q91" s="338"/>
    </row>
    <row r="92" ht="15.75" customHeight="1">
      <c r="A92" s="388">
        <v>105.0</v>
      </c>
      <c r="B92" s="410">
        <v>22620.0</v>
      </c>
      <c r="C92" s="401">
        <v>54.0</v>
      </c>
      <c r="D92" s="401">
        <v>18.0</v>
      </c>
      <c r="E92" s="401">
        <v>120.0</v>
      </c>
      <c r="F92" s="402">
        <v>62.0</v>
      </c>
      <c r="G92" s="403">
        <v>0.0</v>
      </c>
      <c r="H92" s="404">
        <v>0.0</v>
      </c>
      <c r="I92" s="409">
        <v>62.0</v>
      </c>
      <c r="J92" s="406">
        <v>30.5</v>
      </c>
      <c r="K92" s="407">
        <v>1891.0</v>
      </c>
      <c r="L92" s="338"/>
      <c r="M92" s="338"/>
      <c r="N92" s="338"/>
      <c r="O92" s="338"/>
      <c r="P92" s="338"/>
      <c r="Q92" s="338"/>
    </row>
    <row r="93" ht="15.75" customHeight="1">
      <c r="A93" s="388">
        <v>106.0</v>
      </c>
      <c r="B93" s="410">
        <v>52626.0</v>
      </c>
      <c r="C93" s="401">
        <v>54.0</v>
      </c>
      <c r="D93" s="401">
        <v>16.0</v>
      </c>
      <c r="E93" s="401">
        <v>100.0</v>
      </c>
      <c r="F93" s="402">
        <v>79.0</v>
      </c>
      <c r="G93" s="403">
        <v>0.0</v>
      </c>
      <c r="H93" s="404">
        <v>0.0</v>
      </c>
      <c r="I93" s="409">
        <v>79.0</v>
      </c>
      <c r="J93" s="406">
        <v>31.17</v>
      </c>
      <c r="K93" s="407">
        <v>2462.4300000000003</v>
      </c>
      <c r="L93" s="338"/>
      <c r="M93" s="338"/>
      <c r="N93" s="338"/>
      <c r="O93" s="338"/>
      <c r="P93" s="338"/>
      <c r="Q93" s="338"/>
    </row>
    <row r="94" ht="15.75" customHeight="1">
      <c r="A94" s="388">
        <v>107.0</v>
      </c>
      <c r="B94" s="410">
        <v>52625.0</v>
      </c>
      <c r="C94" s="401">
        <v>54.0</v>
      </c>
      <c r="D94" s="401">
        <v>16.0</v>
      </c>
      <c r="E94" s="401">
        <v>100.0</v>
      </c>
      <c r="F94" s="402">
        <v>525.0</v>
      </c>
      <c r="G94" s="403">
        <v>0.0</v>
      </c>
      <c r="H94" s="404">
        <v>0.0</v>
      </c>
      <c r="I94" s="409">
        <v>525.0</v>
      </c>
      <c r="J94" s="406">
        <v>31.17</v>
      </c>
      <c r="K94" s="407">
        <v>16364.25</v>
      </c>
      <c r="L94" s="338"/>
      <c r="M94" s="338"/>
      <c r="N94" s="338"/>
      <c r="O94" s="338"/>
      <c r="P94" s="338"/>
      <c r="Q94" s="338"/>
    </row>
    <row r="95" ht="15.75" customHeight="1">
      <c r="A95" s="388">
        <v>108.0</v>
      </c>
      <c r="B95" s="410">
        <v>72643.0</v>
      </c>
      <c r="C95" s="401">
        <v>55.0</v>
      </c>
      <c r="D95" s="401">
        <v>18.0</v>
      </c>
      <c r="E95" s="401">
        <v>120.0</v>
      </c>
      <c r="F95" s="402">
        <v>640.0</v>
      </c>
      <c r="G95" s="403">
        <v>0.0</v>
      </c>
      <c r="H95" s="404">
        <v>0.0</v>
      </c>
      <c r="I95" s="409">
        <v>640.0</v>
      </c>
      <c r="J95" s="406">
        <v>31.61</v>
      </c>
      <c r="K95" s="407">
        <v>20230.4</v>
      </c>
      <c r="L95" s="338"/>
      <c r="M95" s="338"/>
      <c r="N95" s="338"/>
      <c r="O95" s="338"/>
      <c r="P95" s="338"/>
      <c r="Q95" s="338"/>
    </row>
    <row r="96" ht="15.75" customHeight="1">
      <c r="A96" s="388">
        <v>109.0</v>
      </c>
      <c r="B96" s="410">
        <v>72644.0</v>
      </c>
      <c r="C96" s="401">
        <v>55.0</v>
      </c>
      <c r="D96" s="401">
        <v>18.0</v>
      </c>
      <c r="E96" s="401">
        <v>120.0</v>
      </c>
      <c r="F96" s="402">
        <v>736.0</v>
      </c>
      <c r="G96" s="403">
        <v>0.0</v>
      </c>
      <c r="H96" s="404">
        <v>0.0</v>
      </c>
      <c r="I96" s="409">
        <v>736.0</v>
      </c>
      <c r="J96" s="406">
        <v>31.61</v>
      </c>
      <c r="K96" s="407">
        <v>23264.96</v>
      </c>
      <c r="L96" s="338"/>
      <c r="M96" s="338"/>
      <c r="N96" s="338"/>
      <c r="O96" s="338"/>
      <c r="P96" s="338"/>
      <c r="Q96" s="338"/>
    </row>
    <row r="97" ht="15.75" customHeight="1">
      <c r="A97" s="388">
        <v>110.0</v>
      </c>
      <c r="B97" s="410">
        <v>1225008.0</v>
      </c>
      <c r="C97" s="401">
        <v>56.0</v>
      </c>
      <c r="D97" s="401">
        <v>16.0</v>
      </c>
      <c r="E97" s="401">
        <v>100.0</v>
      </c>
      <c r="F97" s="402">
        <v>86.0</v>
      </c>
      <c r="G97" s="403">
        <v>0.0</v>
      </c>
      <c r="H97" s="404">
        <v>0.0</v>
      </c>
      <c r="I97" s="409">
        <v>86.0</v>
      </c>
      <c r="J97" s="406">
        <v>29.5</v>
      </c>
      <c r="K97" s="407">
        <v>2537.0</v>
      </c>
      <c r="L97" s="338"/>
      <c r="M97" s="338"/>
      <c r="N97" s="338"/>
      <c r="O97" s="338"/>
      <c r="P97" s="338"/>
      <c r="Q97" s="338"/>
    </row>
    <row r="98" ht="15.75" customHeight="1">
      <c r="A98" s="388">
        <v>111.0</v>
      </c>
      <c r="B98" s="410">
        <v>8261.0</v>
      </c>
      <c r="C98" s="401">
        <v>30.0</v>
      </c>
      <c r="D98" s="401">
        <v>18.0</v>
      </c>
      <c r="E98" s="401">
        <v>120.0</v>
      </c>
      <c r="F98" s="402">
        <v>0.0</v>
      </c>
      <c r="G98" s="403">
        <v>406.0</v>
      </c>
      <c r="H98" s="404">
        <v>221.0</v>
      </c>
      <c r="I98" s="409">
        <v>185.0</v>
      </c>
      <c r="J98" s="406">
        <v>35.25</v>
      </c>
      <c r="K98" s="407">
        <v>6521.25</v>
      </c>
      <c r="L98" s="338"/>
      <c r="M98" s="338"/>
      <c r="N98" s="338"/>
      <c r="O98" s="338"/>
      <c r="P98" s="338"/>
      <c r="Q98" s="338"/>
    </row>
    <row r="99" ht="15.75" customHeight="1">
      <c r="A99" s="388">
        <v>113.0</v>
      </c>
      <c r="B99" s="410">
        <v>8263.0</v>
      </c>
      <c r="C99" s="401">
        <v>50.0</v>
      </c>
      <c r="D99" s="401">
        <v>16.0</v>
      </c>
      <c r="E99" s="401">
        <v>100.0</v>
      </c>
      <c r="F99" s="402">
        <v>0.0</v>
      </c>
      <c r="G99" s="403">
        <v>709.0</v>
      </c>
      <c r="H99" s="404">
        <v>0.0</v>
      </c>
      <c r="I99" s="409">
        <v>709.0</v>
      </c>
      <c r="J99" s="406">
        <v>35.75</v>
      </c>
      <c r="K99" s="407">
        <v>25346.75</v>
      </c>
      <c r="L99" s="338"/>
      <c r="M99" s="338"/>
      <c r="N99" s="338"/>
      <c r="O99" s="338"/>
      <c r="P99" s="338"/>
      <c r="Q99" s="338"/>
    </row>
    <row r="100" ht="15.75" customHeight="1">
      <c r="A100" s="388">
        <v>114.0</v>
      </c>
      <c r="B100" s="410">
        <v>8264.0</v>
      </c>
      <c r="C100" s="401">
        <v>50.0</v>
      </c>
      <c r="D100" s="401">
        <v>16.0</v>
      </c>
      <c r="E100" s="401">
        <v>100.0</v>
      </c>
      <c r="F100" s="402">
        <v>0.0</v>
      </c>
      <c r="G100" s="403">
        <v>707.0</v>
      </c>
      <c r="H100" s="404">
        <v>0.0</v>
      </c>
      <c r="I100" s="409">
        <v>707.0</v>
      </c>
      <c r="J100" s="406">
        <v>35.75</v>
      </c>
      <c r="K100" s="407">
        <v>25275.25</v>
      </c>
      <c r="L100" s="338"/>
      <c r="M100" s="338"/>
      <c r="N100" s="338"/>
      <c r="O100" s="338"/>
      <c r="P100" s="338"/>
      <c r="Q100" s="338"/>
    </row>
    <row r="101" ht="15.75" customHeight="1">
      <c r="A101" s="388">
        <v>9.0</v>
      </c>
      <c r="B101" s="410">
        <v>72617.0</v>
      </c>
      <c r="C101" s="401">
        <v>29.0</v>
      </c>
      <c r="D101" s="401">
        <v>18.0</v>
      </c>
      <c r="E101" s="401">
        <v>120.0</v>
      </c>
      <c r="F101" s="402">
        <v>174.0</v>
      </c>
      <c r="G101" s="403">
        <v>0.0</v>
      </c>
      <c r="H101" s="404">
        <v>174.0</v>
      </c>
      <c r="I101" s="409">
        <v>0.0</v>
      </c>
      <c r="J101" s="406">
        <v>31.61</v>
      </c>
      <c r="K101" s="407">
        <v>0.0</v>
      </c>
      <c r="L101" s="338"/>
      <c r="M101" s="338"/>
      <c r="N101" s="338"/>
      <c r="O101" s="338"/>
      <c r="P101" s="338"/>
      <c r="Q101" s="338"/>
    </row>
    <row r="102" ht="15.75" customHeight="1">
      <c r="A102" s="388">
        <v>13.0</v>
      </c>
      <c r="B102" s="410">
        <v>72662.0</v>
      </c>
      <c r="C102" s="401">
        <v>29.0</v>
      </c>
      <c r="D102" s="401">
        <v>18.0</v>
      </c>
      <c r="E102" s="401">
        <v>120.0</v>
      </c>
      <c r="F102" s="402">
        <v>477.0</v>
      </c>
      <c r="G102" s="403">
        <v>0.0</v>
      </c>
      <c r="H102" s="404">
        <v>477.0</v>
      </c>
      <c r="I102" s="409">
        <v>0.0</v>
      </c>
      <c r="J102" s="406">
        <v>32.25</v>
      </c>
      <c r="K102" s="407">
        <v>0.0</v>
      </c>
      <c r="L102" s="338"/>
      <c r="M102" s="338"/>
      <c r="N102" s="338"/>
      <c r="O102" s="338"/>
      <c r="P102" s="338"/>
      <c r="Q102" s="338"/>
    </row>
    <row r="103" ht="15.75" customHeight="1">
      <c r="A103" s="388">
        <v>16.0</v>
      </c>
      <c r="B103" s="410">
        <v>72671.0</v>
      </c>
      <c r="C103" s="401">
        <v>30.0</v>
      </c>
      <c r="D103" s="401">
        <v>18.0</v>
      </c>
      <c r="E103" s="401">
        <v>120.0</v>
      </c>
      <c r="F103" s="402">
        <v>325.0</v>
      </c>
      <c r="G103" s="403">
        <v>0.0</v>
      </c>
      <c r="H103" s="404">
        <v>325.0</v>
      </c>
      <c r="I103" s="409">
        <v>0.0</v>
      </c>
      <c r="J103" s="406">
        <v>32.25</v>
      </c>
      <c r="K103" s="407">
        <v>0.0</v>
      </c>
      <c r="L103" s="338"/>
      <c r="M103" s="338"/>
      <c r="N103" s="338"/>
      <c r="O103" s="338"/>
      <c r="P103" s="338"/>
      <c r="Q103" s="338"/>
    </row>
    <row r="104" ht="15.75" customHeight="1">
      <c r="A104" s="388">
        <v>17.0</v>
      </c>
      <c r="B104" s="410">
        <v>72670.0</v>
      </c>
      <c r="C104" s="401">
        <v>30.0</v>
      </c>
      <c r="D104" s="401">
        <v>18.0</v>
      </c>
      <c r="E104" s="401">
        <v>120.0</v>
      </c>
      <c r="F104" s="402">
        <v>520.0</v>
      </c>
      <c r="G104" s="403">
        <v>0.0</v>
      </c>
      <c r="H104" s="404">
        <v>520.0</v>
      </c>
      <c r="I104" s="409">
        <v>0.0</v>
      </c>
      <c r="J104" s="406">
        <v>32.25</v>
      </c>
      <c r="K104" s="407">
        <v>0.0</v>
      </c>
      <c r="L104" s="338"/>
      <c r="M104" s="338"/>
      <c r="N104" s="338"/>
      <c r="O104" s="338"/>
      <c r="P104" s="338"/>
      <c r="Q104" s="338"/>
    </row>
    <row r="105" ht="15.75" customHeight="1">
      <c r="A105" s="388">
        <v>19.0</v>
      </c>
      <c r="B105" s="410">
        <v>72674.0</v>
      </c>
      <c r="C105" s="401">
        <v>31.0</v>
      </c>
      <c r="D105" s="401">
        <v>18.0</v>
      </c>
      <c r="E105" s="401">
        <v>120.0</v>
      </c>
      <c r="F105" s="402">
        <v>105.0</v>
      </c>
      <c r="G105" s="403">
        <v>0.0</v>
      </c>
      <c r="H105" s="404">
        <v>105.0</v>
      </c>
      <c r="I105" s="409">
        <v>0.0</v>
      </c>
      <c r="J105" s="406">
        <v>32.25</v>
      </c>
      <c r="K105" s="407">
        <v>0.0</v>
      </c>
      <c r="L105" s="338"/>
      <c r="M105" s="338"/>
      <c r="N105" s="338"/>
      <c r="O105" s="338"/>
      <c r="P105" s="338"/>
      <c r="Q105" s="338"/>
    </row>
    <row r="106" ht="15.75" customHeight="1">
      <c r="A106" s="388">
        <v>27.0</v>
      </c>
      <c r="B106" s="410">
        <v>32632.0</v>
      </c>
      <c r="C106" s="401">
        <v>32.0</v>
      </c>
      <c r="D106" s="401">
        <v>18.0</v>
      </c>
      <c r="E106" s="401">
        <v>120.0</v>
      </c>
      <c r="F106" s="402">
        <v>120.0</v>
      </c>
      <c r="G106" s="403">
        <v>0.0</v>
      </c>
      <c r="H106" s="404">
        <v>120.0</v>
      </c>
      <c r="I106" s="409">
        <v>0.0</v>
      </c>
      <c r="J106" s="406">
        <v>31.67</v>
      </c>
      <c r="K106" s="407">
        <v>0.0</v>
      </c>
      <c r="L106" s="338"/>
      <c r="M106" s="338"/>
      <c r="N106" s="338"/>
      <c r="O106" s="338"/>
      <c r="P106" s="338"/>
      <c r="Q106" s="338"/>
    </row>
    <row r="107" ht="15.75" customHeight="1">
      <c r="A107" s="388">
        <v>31.0</v>
      </c>
      <c r="B107" s="410">
        <v>7268.0</v>
      </c>
      <c r="C107" s="401">
        <v>32.5</v>
      </c>
      <c r="D107" s="401">
        <v>18.0</v>
      </c>
      <c r="E107" s="401">
        <v>100.0</v>
      </c>
      <c r="F107" s="402">
        <v>186.0</v>
      </c>
      <c r="G107" s="403">
        <v>0.0</v>
      </c>
      <c r="H107" s="404">
        <v>186.0</v>
      </c>
      <c r="I107" s="409">
        <v>0.0</v>
      </c>
      <c r="J107" s="406">
        <v>32.87</v>
      </c>
      <c r="K107" s="407">
        <v>0.0</v>
      </c>
      <c r="L107" s="338"/>
      <c r="M107" s="338"/>
      <c r="N107" s="338"/>
      <c r="O107" s="338"/>
      <c r="P107" s="338"/>
      <c r="Q107" s="338"/>
    </row>
    <row r="108" ht="15.75" customHeight="1">
      <c r="A108" s="388">
        <v>32.0</v>
      </c>
      <c r="B108" s="410">
        <v>52667.0</v>
      </c>
      <c r="C108" s="401">
        <v>32.5</v>
      </c>
      <c r="D108" s="401">
        <v>16.0</v>
      </c>
      <c r="E108" s="401">
        <v>100.0</v>
      </c>
      <c r="F108" s="402">
        <v>194.0</v>
      </c>
      <c r="G108" s="403">
        <v>0.0</v>
      </c>
      <c r="H108" s="404">
        <v>194.0</v>
      </c>
      <c r="I108" s="409">
        <v>0.0</v>
      </c>
      <c r="J108" s="406">
        <v>30.17</v>
      </c>
      <c r="K108" s="407">
        <v>0.0</v>
      </c>
      <c r="L108" s="338"/>
      <c r="M108" s="338"/>
      <c r="N108" s="338"/>
      <c r="O108" s="338"/>
      <c r="P108" s="338"/>
      <c r="Q108" s="338"/>
    </row>
    <row r="109" ht="15.75" customHeight="1">
      <c r="A109" s="388">
        <v>42.0</v>
      </c>
      <c r="B109" s="410">
        <v>42635.0</v>
      </c>
      <c r="C109" s="401">
        <v>34.0</v>
      </c>
      <c r="D109" s="401">
        <v>16.0</v>
      </c>
      <c r="E109" s="401">
        <v>100.0</v>
      </c>
      <c r="F109" s="402">
        <v>552.0</v>
      </c>
      <c r="G109" s="403">
        <v>0.0</v>
      </c>
      <c r="H109" s="404">
        <v>552.0</v>
      </c>
      <c r="I109" s="409">
        <v>0.0</v>
      </c>
      <c r="J109" s="406">
        <v>33.45</v>
      </c>
      <c r="K109" s="407">
        <v>0.0</v>
      </c>
      <c r="L109" s="338"/>
      <c r="M109" s="338"/>
      <c r="N109" s="338"/>
      <c r="O109" s="338"/>
      <c r="P109" s="338"/>
      <c r="Q109" s="338"/>
    </row>
    <row r="110" ht="15.75" customHeight="1">
      <c r="A110" s="388">
        <v>45.0</v>
      </c>
      <c r="B110" s="410">
        <v>72634.0</v>
      </c>
      <c r="C110" s="401">
        <v>36.0</v>
      </c>
      <c r="D110" s="401">
        <v>18.0</v>
      </c>
      <c r="E110" s="401">
        <v>120.0</v>
      </c>
      <c r="F110" s="402">
        <v>94.0</v>
      </c>
      <c r="G110" s="403">
        <v>0.0</v>
      </c>
      <c r="H110" s="404">
        <v>94.0</v>
      </c>
      <c r="I110" s="409">
        <v>0.0</v>
      </c>
      <c r="J110" s="406">
        <v>31.61</v>
      </c>
      <c r="K110" s="407">
        <v>0.0</v>
      </c>
      <c r="L110" s="338"/>
      <c r="M110" s="338"/>
      <c r="N110" s="338"/>
      <c r="O110" s="338"/>
      <c r="P110" s="338"/>
      <c r="Q110" s="338"/>
    </row>
    <row r="111" ht="15.75" customHeight="1">
      <c r="A111" s="388">
        <v>46.0</v>
      </c>
      <c r="B111" s="410">
        <v>72632.0</v>
      </c>
      <c r="C111" s="401">
        <v>36.0</v>
      </c>
      <c r="D111" s="401">
        <v>18.0</v>
      </c>
      <c r="E111" s="401">
        <v>120.0</v>
      </c>
      <c r="F111" s="402">
        <v>435.0</v>
      </c>
      <c r="G111" s="403">
        <v>0.0</v>
      </c>
      <c r="H111" s="404">
        <v>435.0</v>
      </c>
      <c r="I111" s="409">
        <v>0.0</v>
      </c>
      <c r="J111" s="406">
        <v>31.61</v>
      </c>
      <c r="K111" s="407">
        <v>0.0</v>
      </c>
      <c r="L111" s="338"/>
      <c r="M111" s="338"/>
      <c r="N111" s="338"/>
      <c r="O111" s="338"/>
      <c r="P111" s="338"/>
      <c r="Q111" s="338"/>
    </row>
    <row r="112" ht="15.75" customHeight="1">
      <c r="A112" s="388">
        <v>68.0</v>
      </c>
      <c r="B112" s="410">
        <v>72710.0</v>
      </c>
      <c r="C112" s="401">
        <v>39.0</v>
      </c>
      <c r="D112" s="401">
        <v>16.0</v>
      </c>
      <c r="E112" s="401">
        <v>100.0</v>
      </c>
      <c r="F112" s="402">
        <v>324.0</v>
      </c>
      <c r="G112" s="403">
        <v>0.0</v>
      </c>
      <c r="H112" s="404">
        <v>324.0</v>
      </c>
      <c r="I112" s="409">
        <v>0.0</v>
      </c>
      <c r="J112" s="406">
        <v>33.7</v>
      </c>
      <c r="K112" s="407">
        <v>0.0</v>
      </c>
      <c r="L112" s="338"/>
      <c r="M112" s="338"/>
      <c r="N112" s="338"/>
      <c r="O112" s="338"/>
      <c r="P112" s="338"/>
      <c r="Q112" s="338"/>
    </row>
    <row r="113" ht="15.75" customHeight="1">
      <c r="A113" s="388">
        <v>90.0</v>
      </c>
      <c r="B113" s="410">
        <v>72717.0</v>
      </c>
      <c r="C113" s="401">
        <v>45.5</v>
      </c>
      <c r="D113" s="401">
        <v>16.0</v>
      </c>
      <c r="E113" s="401">
        <v>100.0</v>
      </c>
      <c r="F113" s="402">
        <v>685.0</v>
      </c>
      <c r="G113" s="403">
        <v>0.0</v>
      </c>
      <c r="H113" s="404">
        <v>685.0</v>
      </c>
      <c r="I113" s="409">
        <v>0.0</v>
      </c>
      <c r="J113" s="406">
        <v>33.7</v>
      </c>
      <c r="K113" s="407">
        <v>0.0</v>
      </c>
      <c r="L113" s="338"/>
      <c r="M113" s="338"/>
      <c r="N113" s="338"/>
      <c r="O113" s="338"/>
      <c r="P113" s="338"/>
      <c r="Q113" s="338"/>
    </row>
    <row r="114" ht="15.75" customHeight="1">
      <c r="A114" s="388">
        <v>91.0</v>
      </c>
      <c r="B114" s="410">
        <v>72716.0</v>
      </c>
      <c r="C114" s="401">
        <v>45.5</v>
      </c>
      <c r="D114" s="401">
        <v>16.0</v>
      </c>
      <c r="E114" s="401">
        <v>100.0</v>
      </c>
      <c r="F114" s="402">
        <v>690.0</v>
      </c>
      <c r="G114" s="403">
        <v>0.0</v>
      </c>
      <c r="H114" s="404">
        <v>690.0</v>
      </c>
      <c r="I114" s="409">
        <v>0.0</v>
      </c>
      <c r="J114" s="406">
        <v>33.7</v>
      </c>
      <c r="K114" s="407">
        <v>0.0</v>
      </c>
      <c r="L114" s="338"/>
      <c r="M114" s="338"/>
      <c r="N114" s="338"/>
      <c r="O114" s="338"/>
      <c r="P114" s="338"/>
      <c r="Q114" s="338"/>
    </row>
    <row r="115" ht="15.75" customHeight="1">
      <c r="A115" s="388">
        <v>97.0</v>
      </c>
      <c r="B115" s="410">
        <v>72718.0</v>
      </c>
      <c r="C115" s="401">
        <v>48.0</v>
      </c>
      <c r="D115" s="401">
        <v>16.0</v>
      </c>
      <c r="E115" s="401">
        <v>100.0</v>
      </c>
      <c r="F115" s="402">
        <v>315.0</v>
      </c>
      <c r="G115" s="403">
        <v>0.0</v>
      </c>
      <c r="H115" s="404">
        <v>315.0</v>
      </c>
      <c r="I115" s="409">
        <v>0.0</v>
      </c>
      <c r="J115" s="406">
        <v>33.7</v>
      </c>
      <c r="K115" s="407">
        <v>0.0</v>
      </c>
      <c r="L115" s="338"/>
      <c r="M115" s="338"/>
      <c r="N115" s="338"/>
      <c r="O115" s="338"/>
      <c r="P115" s="338"/>
      <c r="Q115" s="338"/>
    </row>
    <row r="116" ht="15.75" customHeight="1">
      <c r="A116" s="388">
        <v>103.0</v>
      </c>
      <c r="B116" s="410">
        <v>726101.0</v>
      </c>
      <c r="C116" s="401">
        <v>50.0</v>
      </c>
      <c r="D116" s="401">
        <v>16.0</v>
      </c>
      <c r="E116" s="401">
        <v>100.0</v>
      </c>
      <c r="F116" s="402">
        <v>550.0</v>
      </c>
      <c r="G116" s="403">
        <v>0.0</v>
      </c>
      <c r="H116" s="404">
        <v>550.0</v>
      </c>
      <c r="I116" s="409">
        <v>0.0</v>
      </c>
      <c r="J116" s="406">
        <v>35.0</v>
      </c>
      <c r="K116" s="407">
        <v>0.0</v>
      </c>
      <c r="L116" s="338"/>
      <c r="M116" s="338"/>
      <c r="N116" s="338"/>
      <c r="O116" s="338"/>
      <c r="P116" s="338"/>
      <c r="Q116" s="338"/>
    </row>
    <row r="117" ht="15.75" customHeight="1">
      <c r="A117" s="388">
        <v>104.0</v>
      </c>
      <c r="B117" s="410">
        <v>72722.0</v>
      </c>
      <c r="C117" s="401">
        <v>50.0</v>
      </c>
      <c r="D117" s="401">
        <v>16.0</v>
      </c>
      <c r="E117" s="401">
        <v>100.0</v>
      </c>
      <c r="F117" s="402">
        <v>790.0</v>
      </c>
      <c r="G117" s="403">
        <v>0.0</v>
      </c>
      <c r="H117" s="404">
        <v>790.0</v>
      </c>
      <c r="I117" s="409">
        <v>0.0</v>
      </c>
      <c r="J117" s="406">
        <v>33.7</v>
      </c>
      <c r="K117" s="407">
        <v>0.0</v>
      </c>
      <c r="L117" s="338"/>
      <c r="M117" s="338"/>
      <c r="N117" s="338"/>
      <c r="O117" s="338"/>
      <c r="P117" s="338"/>
      <c r="Q117" s="338"/>
    </row>
    <row r="118" ht="15.75" customHeight="1">
      <c r="A118" s="388">
        <v>112.0</v>
      </c>
      <c r="B118" s="410">
        <v>8262.0</v>
      </c>
      <c r="C118" s="401">
        <v>30.0</v>
      </c>
      <c r="D118" s="401">
        <v>18.0</v>
      </c>
      <c r="E118" s="401">
        <v>120.0</v>
      </c>
      <c r="F118" s="402">
        <v>0.0</v>
      </c>
      <c r="G118" s="403">
        <v>393.0</v>
      </c>
      <c r="H118" s="404">
        <v>393.0</v>
      </c>
      <c r="I118" s="409">
        <v>0.0</v>
      </c>
      <c r="J118" s="406">
        <v>35.25</v>
      </c>
      <c r="K118" s="407">
        <v>0.0</v>
      </c>
      <c r="L118" s="338"/>
      <c r="M118" s="338"/>
      <c r="N118" s="338"/>
      <c r="O118" s="338"/>
      <c r="P118" s="338"/>
      <c r="Q118" s="338"/>
    </row>
    <row r="119" ht="15.75" customHeight="1">
      <c r="A119" s="388">
        <v>239.0</v>
      </c>
      <c r="B119" s="410"/>
      <c r="C119" s="401"/>
      <c r="D119" s="401"/>
      <c r="E119" s="401"/>
      <c r="F119" s="402">
        <v>0.0</v>
      </c>
      <c r="G119" s="403">
        <v>0.0</v>
      </c>
      <c r="H119" s="404">
        <v>0.0</v>
      </c>
      <c r="I119" s="409">
        <v>0.0</v>
      </c>
      <c r="J119" s="406"/>
      <c r="K119" s="407">
        <v>0.0</v>
      </c>
      <c r="L119" s="338"/>
      <c r="M119" s="338"/>
      <c r="N119" s="338"/>
      <c r="O119" s="338"/>
      <c r="P119" s="338"/>
      <c r="Q119" s="338"/>
    </row>
    <row r="120" ht="15.75" customHeight="1">
      <c r="A120" s="388">
        <v>240.0</v>
      </c>
      <c r="B120" s="410"/>
      <c r="C120" s="401"/>
      <c r="D120" s="401"/>
      <c r="E120" s="401"/>
      <c r="F120" s="402">
        <v>0.0</v>
      </c>
      <c r="G120" s="403">
        <v>0.0</v>
      </c>
      <c r="H120" s="404">
        <v>0.0</v>
      </c>
      <c r="I120" s="409">
        <v>0.0</v>
      </c>
      <c r="J120" s="406"/>
      <c r="K120" s="407">
        <v>0.0</v>
      </c>
      <c r="L120" s="338"/>
      <c r="M120" s="338"/>
      <c r="N120" s="338"/>
      <c r="O120" s="338"/>
      <c r="P120" s="338"/>
      <c r="Q120" s="338"/>
    </row>
    <row r="121" ht="15.75" customHeight="1">
      <c r="A121" s="388">
        <v>241.0</v>
      </c>
      <c r="B121" s="410"/>
      <c r="C121" s="401"/>
      <c r="D121" s="401"/>
      <c r="E121" s="401"/>
      <c r="F121" s="402">
        <v>0.0</v>
      </c>
      <c r="G121" s="403">
        <v>0.0</v>
      </c>
      <c r="H121" s="404">
        <v>0.0</v>
      </c>
      <c r="I121" s="409">
        <v>0.0</v>
      </c>
      <c r="J121" s="406"/>
      <c r="K121" s="407">
        <v>0.0</v>
      </c>
      <c r="L121" s="338"/>
      <c r="M121" s="338"/>
      <c r="N121" s="338"/>
      <c r="O121" s="338"/>
      <c r="P121" s="338"/>
      <c r="Q121" s="338"/>
    </row>
    <row r="122" ht="15.75" customHeight="1">
      <c r="A122" s="388">
        <v>242.0</v>
      </c>
      <c r="B122" s="410"/>
      <c r="C122" s="401"/>
      <c r="D122" s="401"/>
      <c r="E122" s="401"/>
      <c r="F122" s="402">
        <v>0.0</v>
      </c>
      <c r="G122" s="403">
        <v>0.0</v>
      </c>
      <c r="H122" s="404">
        <v>0.0</v>
      </c>
      <c r="I122" s="409">
        <v>0.0</v>
      </c>
      <c r="J122" s="406"/>
      <c r="K122" s="407">
        <v>0.0</v>
      </c>
      <c r="L122" s="338"/>
      <c r="M122" s="338"/>
      <c r="N122" s="338"/>
      <c r="O122" s="338"/>
      <c r="P122" s="338"/>
      <c r="Q122" s="338"/>
    </row>
    <row r="123" ht="15.75" customHeight="1">
      <c r="A123" s="388">
        <v>243.0</v>
      </c>
      <c r="B123" s="410"/>
      <c r="C123" s="401"/>
      <c r="D123" s="401"/>
      <c r="E123" s="401"/>
      <c r="F123" s="402">
        <v>0.0</v>
      </c>
      <c r="G123" s="403">
        <v>0.0</v>
      </c>
      <c r="H123" s="404">
        <v>0.0</v>
      </c>
      <c r="I123" s="409">
        <v>0.0</v>
      </c>
      <c r="J123" s="406"/>
      <c r="K123" s="407">
        <v>0.0</v>
      </c>
      <c r="L123" s="338"/>
      <c r="M123" s="338"/>
      <c r="N123" s="338"/>
      <c r="O123" s="338"/>
      <c r="P123" s="338"/>
      <c r="Q123" s="338"/>
    </row>
    <row r="124" ht="15.75" customHeight="1">
      <c r="A124" s="388">
        <v>244.0</v>
      </c>
      <c r="B124" s="410"/>
      <c r="C124" s="401"/>
      <c r="D124" s="401"/>
      <c r="E124" s="401"/>
      <c r="F124" s="402">
        <v>0.0</v>
      </c>
      <c r="G124" s="403">
        <v>0.0</v>
      </c>
      <c r="H124" s="404">
        <v>0.0</v>
      </c>
      <c r="I124" s="409">
        <v>0.0</v>
      </c>
      <c r="J124" s="406"/>
      <c r="K124" s="407">
        <v>0.0</v>
      </c>
      <c r="L124" s="338"/>
      <c r="M124" s="338"/>
      <c r="N124" s="338"/>
      <c r="O124" s="338"/>
      <c r="P124" s="338"/>
      <c r="Q124" s="338"/>
    </row>
    <row r="125" ht="15.75" customHeight="1">
      <c r="A125" s="388">
        <v>245.0</v>
      </c>
      <c r="B125" s="410"/>
      <c r="C125" s="401"/>
      <c r="D125" s="401"/>
      <c r="E125" s="401"/>
      <c r="F125" s="402">
        <v>0.0</v>
      </c>
      <c r="G125" s="403">
        <v>0.0</v>
      </c>
      <c r="H125" s="404">
        <v>0.0</v>
      </c>
      <c r="I125" s="409">
        <v>0.0</v>
      </c>
      <c r="J125" s="406"/>
      <c r="K125" s="407">
        <v>0.0</v>
      </c>
      <c r="L125" s="338"/>
      <c r="M125" s="338"/>
      <c r="N125" s="338"/>
      <c r="O125" s="338"/>
      <c r="P125" s="338"/>
      <c r="Q125" s="338"/>
    </row>
    <row r="126" ht="15.75" customHeight="1">
      <c r="A126" s="388">
        <v>246.0</v>
      </c>
      <c r="B126" s="410"/>
      <c r="C126" s="401"/>
      <c r="D126" s="401"/>
      <c r="E126" s="401"/>
      <c r="F126" s="402">
        <v>0.0</v>
      </c>
      <c r="G126" s="403">
        <v>0.0</v>
      </c>
      <c r="H126" s="404">
        <v>0.0</v>
      </c>
      <c r="I126" s="409">
        <v>0.0</v>
      </c>
      <c r="J126" s="406"/>
      <c r="K126" s="407">
        <v>0.0</v>
      </c>
      <c r="L126" s="338"/>
      <c r="M126" s="338"/>
      <c r="N126" s="338"/>
      <c r="O126" s="338"/>
      <c r="P126" s="338"/>
      <c r="Q126" s="338"/>
    </row>
    <row r="127" ht="15.75" customHeight="1">
      <c r="A127" s="388">
        <v>247.0</v>
      </c>
      <c r="B127" s="410"/>
      <c r="C127" s="401"/>
      <c r="D127" s="401"/>
      <c r="E127" s="401"/>
      <c r="F127" s="402">
        <v>0.0</v>
      </c>
      <c r="G127" s="403">
        <v>0.0</v>
      </c>
      <c r="H127" s="404">
        <v>0.0</v>
      </c>
      <c r="I127" s="409">
        <v>0.0</v>
      </c>
      <c r="J127" s="406"/>
      <c r="K127" s="407">
        <v>0.0</v>
      </c>
      <c r="L127" s="338"/>
      <c r="M127" s="338"/>
      <c r="N127" s="338"/>
      <c r="O127" s="338"/>
      <c r="P127" s="338"/>
      <c r="Q127" s="338"/>
    </row>
    <row r="128" ht="15.75" customHeight="1">
      <c r="A128" s="388">
        <v>248.0</v>
      </c>
      <c r="B128" s="410"/>
      <c r="C128" s="401"/>
      <c r="D128" s="401"/>
      <c r="E128" s="401"/>
      <c r="F128" s="402">
        <v>0.0</v>
      </c>
      <c r="G128" s="403">
        <v>0.0</v>
      </c>
      <c r="H128" s="404">
        <v>0.0</v>
      </c>
      <c r="I128" s="409">
        <v>0.0</v>
      </c>
      <c r="J128" s="406"/>
      <c r="K128" s="407">
        <v>0.0</v>
      </c>
      <c r="L128" s="338"/>
      <c r="M128" s="338"/>
      <c r="N128" s="338"/>
      <c r="O128" s="338"/>
      <c r="P128" s="338"/>
      <c r="Q128" s="338"/>
    </row>
    <row r="129" ht="15.75" customHeight="1">
      <c r="A129" s="388">
        <v>249.0</v>
      </c>
      <c r="B129" s="410"/>
      <c r="C129" s="401"/>
      <c r="D129" s="401"/>
      <c r="E129" s="401"/>
      <c r="F129" s="402"/>
      <c r="G129" s="403">
        <v>0.0</v>
      </c>
      <c r="H129" s="404">
        <v>0.0</v>
      </c>
      <c r="I129" s="409">
        <v>0.0</v>
      </c>
      <c r="J129" s="406"/>
      <c r="K129" s="407">
        <v>0.0</v>
      </c>
      <c r="L129" s="338"/>
      <c r="M129" s="338"/>
      <c r="N129" s="338"/>
      <c r="O129" s="338"/>
      <c r="P129" s="338"/>
      <c r="Q129" s="338"/>
    </row>
    <row r="130" ht="15.75" customHeight="1">
      <c r="A130" s="388">
        <v>250.0</v>
      </c>
      <c r="B130" s="410"/>
      <c r="C130" s="401"/>
      <c r="D130" s="401"/>
      <c r="E130" s="401"/>
      <c r="F130" s="402"/>
      <c r="G130" s="403">
        <v>0.0</v>
      </c>
      <c r="H130" s="404">
        <v>0.0</v>
      </c>
      <c r="I130" s="409">
        <v>0.0</v>
      </c>
      <c r="J130" s="406"/>
      <c r="K130" s="407">
        <v>0.0</v>
      </c>
      <c r="L130" s="338"/>
      <c r="M130" s="338"/>
      <c r="N130" s="338"/>
      <c r="O130" s="338"/>
      <c r="P130" s="338"/>
      <c r="Q130" s="338"/>
    </row>
    <row r="131" ht="15.75" customHeight="1">
      <c r="A131" s="388">
        <v>251.0</v>
      </c>
      <c r="B131" s="410"/>
      <c r="C131" s="401"/>
      <c r="D131" s="401"/>
      <c r="E131" s="401"/>
      <c r="F131" s="402"/>
      <c r="G131" s="403">
        <v>0.0</v>
      </c>
      <c r="H131" s="404">
        <v>0.0</v>
      </c>
      <c r="I131" s="409">
        <v>0.0</v>
      </c>
      <c r="J131" s="406"/>
      <c r="K131" s="407">
        <v>0.0</v>
      </c>
      <c r="L131" s="338"/>
      <c r="M131" s="338"/>
      <c r="N131" s="338"/>
      <c r="O131" s="338"/>
      <c r="P131" s="338"/>
      <c r="Q131" s="338"/>
    </row>
    <row r="132" ht="15.75" customHeight="1">
      <c r="A132" s="388">
        <v>252.0</v>
      </c>
      <c r="B132" s="410"/>
      <c r="C132" s="401"/>
      <c r="D132" s="401"/>
      <c r="E132" s="401"/>
      <c r="F132" s="402"/>
      <c r="G132" s="403">
        <v>0.0</v>
      </c>
      <c r="H132" s="404">
        <v>0.0</v>
      </c>
      <c r="I132" s="409">
        <v>0.0</v>
      </c>
      <c r="J132" s="406"/>
      <c r="K132" s="407">
        <v>0.0</v>
      </c>
      <c r="L132" s="338"/>
      <c r="M132" s="338"/>
      <c r="N132" s="338"/>
      <c r="O132" s="338"/>
      <c r="P132" s="338"/>
      <c r="Q132" s="338"/>
    </row>
    <row r="133" ht="15.75" customHeight="1">
      <c r="A133" s="388">
        <v>253.0</v>
      </c>
      <c r="B133" s="410"/>
      <c r="C133" s="401"/>
      <c r="D133" s="401"/>
      <c r="E133" s="401"/>
      <c r="F133" s="402"/>
      <c r="G133" s="403">
        <v>0.0</v>
      </c>
      <c r="H133" s="404">
        <v>0.0</v>
      </c>
      <c r="I133" s="409">
        <v>0.0</v>
      </c>
      <c r="J133" s="406"/>
      <c r="K133" s="407">
        <v>0.0</v>
      </c>
      <c r="L133" s="338"/>
      <c r="M133" s="338"/>
      <c r="N133" s="338"/>
      <c r="O133" s="338"/>
      <c r="P133" s="338"/>
      <c r="Q133" s="338"/>
    </row>
    <row r="134" ht="15.75" customHeight="1">
      <c r="A134" s="388">
        <v>254.0</v>
      </c>
      <c r="B134" s="410"/>
      <c r="C134" s="401"/>
      <c r="D134" s="401"/>
      <c r="E134" s="401"/>
      <c r="F134" s="402"/>
      <c r="G134" s="403">
        <v>0.0</v>
      </c>
      <c r="H134" s="404">
        <v>0.0</v>
      </c>
      <c r="I134" s="409">
        <v>0.0</v>
      </c>
      <c r="J134" s="406"/>
      <c r="K134" s="407">
        <v>0.0</v>
      </c>
      <c r="L134" s="338"/>
      <c r="M134" s="338"/>
      <c r="N134" s="338"/>
      <c r="O134" s="338"/>
      <c r="P134" s="338"/>
      <c r="Q134" s="338"/>
    </row>
    <row r="135" ht="15.75" customHeight="1">
      <c r="A135" s="388">
        <v>255.0</v>
      </c>
      <c r="B135" s="410"/>
      <c r="C135" s="401"/>
      <c r="D135" s="401"/>
      <c r="E135" s="401"/>
      <c r="F135" s="402"/>
      <c r="G135" s="403">
        <v>0.0</v>
      </c>
      <c r="H135" s="404">
        <v>0.0</v>
      </c>
      <c r="I135" s="409">
        <v>0.0</v>
      </c>
      <c r="J135" s="406"/>
      <c r="K135" s="407">
        <v>0.0</v>
      </c>
      <c r="L135" s="338"/>
      <c r="M135" s="338"/>
      <c r="N135" s="338"/>
      <c r="O135" s="338"/>
      <c r="P135" s="338"/>
      <c r="Q135" s="338"/>
    </row>
    <row r="136" ht="15.75" customHeight="1">
      <c r="A136" s="388">
        <v>256.0</v>
      </c>
      <c r="B136" s="410"/>
      <c r="C136" s="401"/>
      <c r="D136" s="401"/>
      <c r="E136" s="401"/>
      <c r="F136" s="402"/>
      <c r="G136" s="403">
        <v>0.0</v>
      </c>
      <c r="H136" s="404">
        <v>0.0</v>
      </c>
      <c r="I136" s="409">
        <v>0.0</v>
      </c>
      <c r="J136" s="406"/>
      <c r="K136" s="407">
        <v>0.0</v>
      </c>
      <c r="L136" s="338"/>
      <c r="M136" s="338"/>
      <c r="N136" s="338"/>
      <c r="O136" s="338"/>
      <c r="P136" s="338"/>
      <c r="Q136" s="338"/>
    </row>
    <row r="137" ht="15.75" customHeight="1">
      <c r="A137" s="388">
        <v>257.0</v>
      </c>
      <c r="B137" s="410"/>
      <c r="C137" s="401"/>
      <c r="D137" s="401"/>
      <c r="E137" s="401"/>
      <c r="F137" s="402"/>
      <c r="G137" s="403">
        <v>0.0</v>
      </c>
      <c r="H137" s="404">
        <v>0.0</v>
      </c>
      <c r="I137" s="409">
        <v>0.0</v>
      </c>
      <c r="J137" s="406"/>
      <c r="K137" s="407">
        <v>0.0</v>
      </c>
      <c r="L137" s="338"/>
      <c r="M137" s="338"/>
      <c r="N137" s="338"/>
      <c r="O137" s="338"/>
      <c r="P137" s="338"/>
      <c r="Q137" s="338"/>
    </row>
    <row r="138" ht="15.75" customHeight="1">
      <c r="A138" s="388">
        <v>258.0</v>
      </c>
      <c r="B138" s="410"/>
      <c r="C138" s="401"/>
      <c r="D138" s="401"/>
      <c r="E138" s="401"/>
      <c r="F138" s="402"/>
      <c r="G138" s="403">
        <v>0.0</v>
      </c>
      <c r="H138" s="404">
        <v>0.0</v>
      </c>
      <c r="I138" s="409">
        <v>0.0</v>
      </c>
      <c r="J138" s="406"/>
      <c r="K138" s="407">
        <v>0.0</v>
      </c>
      <c r="L138" s="338"/>
      <c r="M138" s="338"/>
      <c r="N138" s="338"/>
      <c r="O138" s="338"/>
      <c r="P138" s="338"/>
      <c r="Q138" s="338"/>
    </row>
    <row r="139" ht="15.75" customHeight="1">
      <c r="A139" s="388">
        <v>259.0</v>
      </c>
      <c r="B139" s="410"/>
      <c r="C139" s="401"/>
      <c r="D139" s="401"/>
      <c r="E139" s="401"/>
      <c r="F139" s="402"/>
      <c r="G139" s="403">
        <v>0.0</v>
      </c>
      <c r="H139" s="404">
        <v>0.0</v>
      </c>
      <c r="I139" s="409">
        <v>0.0</v>
      </c>
      <c r="J139" s="406"/>
      <c r="K139" s="407">
        <v>0.0</v>
      </c>
      <c r="L139" s="338"/>
      <c r="M139" s="338"/>
      <c r="N139" s="338"/>
      <c r="O139" s="338"/>
      <c r="P139" s="338"/>
      <c r="Q139" s="338"/>
    </row>
    <row r="140" ht="15.75" customHeight="1">
      <c r="A140" s="388">
        <v>260.0</v>
      </c>
      <c r="B140" s="410"/>
      <c r="C140" s="401"/>
      <c r="D140" s="401"/>
      <c r="E140" s="401"/>
      <c r="F140" s="402"/>
      <c r="G140" s="403">
        <v>0.0</v>
      </c>
      <c r="H140" s="404">
        <v>0.0</v>
      </c>
      <c r="I140" s="409">
        <v>0.0</v>
      </c>
      <c r="J140" s="406"/>
      <c r="K140" s="407">
        <v>0.0</v>
      </c>
      <c r="L140" s="338"/>
      <c r="M140" s="338"/>
      <c r="N140" s="338"/>
      <c r="O140" s="338"/>
      <c r="P140" s="338"/>
      <c r="Q140" s="338"/>
    </row>
    <row r="141" ht="15.75" customHeight="1">
      <c r="A141" s="388">
        <v>261.0</v>
      </c>
      <c r="B141" s="410"/>
      <c r="C141" s="401"/>
      <c r="D141" s="401"/>
      <c r="E141" s="401"/>
      <c r="F141" s="402"/>
      <c r="G141" s="403">
        <v>0.0</v>
      </c>
      <c r="H141" s="404">
        <v>0.0</v>
      </c>
      <c r="I141" s="409">
        <v>0.0</v>
      </c>
      <c r="J141" s="406"/>
      <c r="K141" s="407">
        <v>0.0</v>
      </c>
      <c r="L141" s="338"/>
      <c r="M141" s="338"/>
      <c r="N141" s="338"/>
      <c r="O141" s="338"/>
      <c r="P141" s="338"/>
      <c r="Q141" s="338"/>
    </row>
    <row r="142" ht="15.75" customHeight="1">
      <c r="A142" s="388">
        <v>262.0</v>
      </c>
      <c r="B142" s="410"/>
      <c r="C142" s="401"/>
      <c r="D142" s="401"/>
      <c r="E142" s="401"/>
      <c r="F142" s="402"/>
      <c r="G142" s="403">
        <v>0.0</v>
      </c>
      <c r="H142" s="404">
        <v>0.0</v>
      </c>
      <c r="I142" s="409">
        <v>0.0</v>
      </c>
      <c r="J142" s="406"/>
      <c r="K142" s="407">
        <v>0.0</v>
      </c>
      <c r="L142" s="338"/>
      <c r="M142" s="338"/>
      <c r="N142" s="338"/>
      <c r="O142" s="338"/>
      <c r="P142" s="338"/>
      <c r="Q142" s="338"/>
    </row>
    <row r="143" ht="15.75" customHeight="1">
      <c r="A143" s="388">
        <v>263.0</v>
      </c>
      <c r="B143" s="410"/>
      <c r="C143" s="401"/>
      <c r="D143" s="401"/>
      <c r="E143" s="401"/>
      <c r="F143" s="402"/>
      <c r="G143" s="403">
        <v>0.0</v>
      </c>
      <c r="H143" s="404">
        <v>0.0</v>
      </c>
      <c r="I143" s="409">
        <v>0.0</v>
      </c>
      <c r="J143" s="406"/>
      <c r="K143" s="407">
        <v>0.0</v>
      </c>
      <c r="L143" s="338"/>
      <c r="M143" s="338"/>
      <c r="N143" s="338"/>
      <c r="O143" s="338"/>
      <c r="P143" s="338"/>
      <c r="Q143" s="338"/>
    </row>
    <row r="144" ht="15.75" customHeight="1">
      <c r="A144" s="388">
        <v>264.0</v>
      </c>
      <c r="B144" s="410"/>
      <c r="C144" s="401"/>
      <c r="D144" s="401"/>
      <c r="E144" s="401"/>
      <c r="F144" s="402"/>
      <c r="G144" s="403">
        <v>0.0</v>
      </c>
      <c r="H144" s="404">
        <v>0.0</v>
      </c>
      <c r="I144" s="409">
        <v>0.0</v>
      </c>
      <c r="J144" s="406"/>
      <c r="K144" s="407">
        <v>0.0</v>
      </c>
      <c r="L144" s="338"/>
      <c r="M144" s="338"/>
      <c r="N144" s="338"/>
      <c r="O144" s="338"/>
      <c r="P144" s="338"/>
      <c r="Q144" s="338"/>
    </row>
    <row r="145" ht="15.75" customHeight="1">
      <c r="A145" s="388">
        <v>265.0</v>
      </c>
      <c r="B145" s="410"/>
      <c r="C145" s="401"/>
      <c r="D145" s="401"/>
      <c r="E145" s="401"/>
      <c r="F145" s="402"/>
      <c r="G145" s="403">
        <v>0.0</v>
      </c>
      <c r="H145" s="404">
        <v>0.0</v>
      </c>
      <c r="I145" s="409">
        <v>0.0</v>
      </c>
      <c r="J145" s="406"/>
      <c r="K145" s="407">
        <v>0.0</v>
      </c>
      <c r="L145" s="338"/>
      <c r="M145" s="338"/>
      <c r="N145" s="338"/>
      <c r="O145" s="338"/>
      <c r="P145" s="338"/>
      <c r="Q145" s="338"/>
    </row>
    <row r="146" ht="15.75" customHeight="1">
      <c r="A146" s="388">
        <v>266.0</v>
      </c>
      <c r="B146" s="410"/>
      <c r="C146" s="401"/>
      <c r="D146" s="401"/>
      <c r="E146" s="401"/>
      <c r="F146" s="402"/>
      <c r="G146" s="403">
        <v>0.0</v>
      </c>
      <c r="H146" s="404">
        <v>0.0</v>
      </c>
      <c r="I146" s="409">
        <v>0.0</v>
      </c>
      <c r="J146" s="406"/>
      <c r="K146" s="407">
        <v>0.0</v>
      </c>
      <c r="L146" s="338"/>
      <c r="M146" s="338"/>
      <c r="N146" s="338"/>
      <c r="O146" s="338"/>
      <c r="P146" s="338"/>
      <c r="Q146" s="338"/>
    </row>
    <row r="147" ht="15.75" customHeight="1">
      <c r="A147" s="388">
        <v>267.0</v>
      </c>
      <c r="B147" s="410"/>
      <c r="C147" s="401"/>
      <c r="D147" s="401"/>
      <c r="E147" s="401"/>
      <c r="F147" s="402"/>
      <c r="G147" s="403">
        <v>0.0</v>
      </c>
      <c r="H147" s="404">
        <v>0.0</v>
      </c>
      <c r="I147" s="409">
        <v>0.0</v>
      </c>
      <c r="J147" s="406"/>
      <c r="K147" s="407">
        <v>0.0</v>
      </c>
      <c r="L147" s="338"/>
      <c r="M147" s="338"/>
      <c r="N147" s="338"/>
      <c r="O147" s="338"/>
      <c r="P147" s="338"/>
      <c r="Q147" s="338"/>
    </row>
    <row r="148" ht="15.75" customHeight="1">
      <c r="A148" s="388">
        <v>268.0</v>
      </c>
      <c r="B148" s="410"/>
      <c r="C148" s="401"/>
      <c r="D148" s="401"/>
      <c r="E148" s="401"/>
      <c r="F148" s="402"/>
      <c r="G148" s="403">
        <v>0.0</v>
      </c>
      <c r="H148" s="404">
        <v>0.0</v>
      </c>
      <c r="I148" s="409">
        <v>0.0</v>
      </c>
      <c r="J148" s="406"/>
      <c r="K148" s="407">
        <v>0.0</v>
      </c>
      <c r="L148" s="338"/>
      <c r="M148" s="338"/>
      <c r="N148" s="338"/>
      <c r="O148" s="338"/>
      <c r="P148" s="338"/>
      <c r="Q148" s="338"/>
    </row>
    <row r="149" ht="15.75" customHeight="1">
      <c r="A149" s="388">
        <v>269.0</v>
      </c>
      <c r="B149" s="410"/>
      <c r="C149" s="401"/>
      <c r="D149" s="401"/>
      <c r="E149" s="401"/>
      <c r="F149" s="402"/>
      <c r="G149" s="403">
        <v>0.0</v>
      </c>
      <c r="H149" s="404">
        <v>0.0</v>
      </c>
      <c r="I149" s="409">
        <v>0.0</v>
      </c>
      <c r="J149" s="406"/>
      <c r="K149" s="407">
        <v>0.0</v>
      </c>
      <c r="L149" s="338"/>
      <c r="M149" s="338"/>
      <c r="N149" s="338"/>
      <c r="O149" s="338"/>
      <c r="P149" s="338"/>
      <c r="Q149" s="338"/>
    </row>
    <row r="150" ht="15.75" customHeight="1">
      <c r="A150" s="388">
        <v>270.0</v>
      </c>
      <c r="B150" s="410"/>
      <c r="C150" s="401"/>
      <c r="D150" s="401"/>
      <c r="E150" s="401"/>
      <c r="F150" s="402"/>
      <c r="G150" s="403">
        <v>0.0</v>
      </c>
      <c r="H150" s="404">
        <v>0.0</v>
      </c>
      <c r="I150" s="409">
        <v>0.0</v>
      </c>
      <c r="J150" s="406"/>
      <c r="K150" s="407">
        <v>0.0</v>
      </c>
      <c r="L150" s="338"/>
      <c r="M150" s="338"/>
      <c r="N150" s="338"/>
      <c r="O150" s="338"/>
      <c r="P150" s="338"/>
      <c r="Q150" s="338"/>
    </row>
    <row r="151" ht="15.75" customHeight="1">
      <c r="A151" s="388">
        <v>271.0</v>
      </c>
      <c r="B151" s="410"/>
      <c r="C151" s="401"/>
      <c r="D151" s="401"/>
      <c r="E151" s="401"/>
      <c r="F151" s="402"/>
      <c r="G151" s="403">
        <v>0.0</v>
      </c>
      <c r="H151" s="404">
        <v>0.0</v>
      </c>
      <c r="I151" s="409">
        <v>0.0</v>
      </c>
      <c r="J151" s="406"/>
      <c r="K151" s="407">
        <v>0.0</v>
      </c>
      <c r="L151" s="338"/>
      <c r="M151" s="338"/>
      <c r="N151" s="338"/>
      <c r="O151" s="338"/>
      <c r="P151" s="338"/>
      <c r="Q151" s="338"/>
    </row>
    <row r="152" ht="15.75" customHeight="1">
      <c r="A152" s="388">
        <v>272.0</v>
      </c>
      <c r="B152" s="410"/>
      <c r="C152" s="401"/>
      <c r="D152" s="401"/>
      <c r="E152" s="401"/>
      <c r="F152" s="402"/>
      <c r="G152" s="403">
        <v>0.0</v>
      </c>
      <c r="H152" s="404">
        <v>0.0</v>
      </c>
      <c r="I152" s="409">
        <v>0.0</v>
      </c>
      <c r="J152" s="406"/>
      <c r="K152" s="407">
        <v>0.0</v>
      </c>
      <c r="L152" s="338"/>
      <c r="M152" s="338"/>
      <c r="N152" s="338"/>
      <c r="O152" s="338"/>
      <c r="P152" s="338"/>
      <c r="Q152" s="338"/>
    </row>
    <row r="153" ht="15.75" customHeight="1">
      <c r="A153" s="388">
        <v>273.0</v>
      </c>
      <c r="B153" s="410"/>
      <c r="C153" s="401"/>
      <c r="D153" s="401"/>
      <c r="E153" s="401"/>
      <c r="F153" s="402"/>
      <c r="G153" s="403">
        <v>0.0</v>
      </c>
      <c r="H153" s="404">
        <v>0.0</v>
      </c>
      <c r="I153" s="409">
        <v>0.0</v>
      </c>
      <c r="J153" s="406"/>
      <c r="K153" s="407">
        <v>0.0</v>
      </c>
      <c r="L153" s="338"/>
      <c r="M153" s="338"/>
      <c r="N153" s="338"/>
      <c r="O153" s="338"/>
      <c r="P153" s="338"/>
      <c r="Q153" s="338"/>
    </row>
    <row r="154" ht="15.75" customHeight="1">
      <c r="A154" s="388">
        <v>274.0</v>
      </c>
      <c r="B154" s="410"/>
      <c r="C154" s="401"/>
      <c r="D154" s="401"/>
      <c r="E154" s="401"/>
      <c r="F154" s="402"/>
      <c r="G154" s="403">
        <v>0.0</v>
      </c>
      <c r="H154" s="404">
        <v>0.0</v>
      </c>
      <c r="I154" s="409">
        <v>0.0</v>
      </c>
      <c r="J154" s="406"/>
      <c r="K154" s="407">
        <v>0.0</v>
      </c>
      <c r="L154" s="338"/>
      <c r="M154" s="338"/>
      <c r="N154" s="338"/>
      <c r="O154" s="338"/>
      <c r="P154" s="338"/>
      <c r="Q154" s="338"/>
    </row>
    <row r="155" ht="15.75" customHeight="1">
      <c r="A155" s="388">
        <v>275.0</v>
      </c>
      <c r="B155" s="410"/>
      <c r="C155" s="401"/>
      <c r="D155" s="401"/>
      <c r="E155" s="401"/>
      <c r="F155" s="402"/>
      <c r="G155" s="403">
        <v>0.0</v>
      </c>
      <c r="H155" s="404">
        <v>0.0</v>
      </c>
      <c r="I155" s="409">
        <v>0.0</v>
      </c>
      <c r="J155" s="406"/>
      <c r="K155" s="407">
        <v>0.0</v>
      </c>
      <c r="L155" s="338"/>
      <c r="M155" s="338"/>
      <c r="N155" s="338"/>
      <c r="O155" s="338"/>
      <c r="P155" s="338"/>
      <c r="Q155" s="338"/>
    </row>
    <row r="156" ht="15.75" customHeight="1">
      <c r="A156" s="388">
        <v>276.0</v>
      </c>
      <c r="B156" s="410"/>
      <c r="C156" s="401"/>
      <c r="D156" s="401"/>
      <c r="E156" s="401"/>
      <c r="F156" s="402"/>
      <c r="G156" s="403">
        <v>0.0</v>
      </c>
      <c r="H156" s="404">
        <v>0.0</v>
      </c>
      <c r="I156" s="409">
        <v>0.0</v>
      </c>
      <c r="J156" s="406"/>
      <c r="K156" s="407">
        <v>0.0</v>
      </c>
      <c r="L156" s="338"/>
      <c r="M156" s="338"/>
      <c r="N156" s="338"/>
      <c r="O156" s="338"/>
      <c r="P156" s="338"/>
      <c r="Q156" s="338"/>
    </row>
    <row r="157" ht="15.75" customHeight="1">
      <c r="A157" s="388">
        <v>277.0</v>
      </c>
      <c r="B157" s="410"/>
      <c r="C157" s="401"/>
      <c r="D157" s="401"/>
      <c r="E157" s="401"/>
      <c r="F157" s="402"/>
      <c r="G157" s="403">
        <v>0.0</v>
      </c>
      <c r="H157" s="404">
        <v>0.0</v>
      </c>
      <c r="I157" s="409">
        <v>0.0</v>
      </c>
      <c r="J157" s="406"/>
      <c r="K157" s="407">
        <v>0.0</v>
      </c>
      <c r="L157" s="338"/>
      <c r="M157" s="338"/>
      <c r="N157" s="338"/>
      <c r="O157" s="338"/>
      <c r="P157" s="338"/>
      <c r="Q157" s="338"/>
    </row>
    <row r="158" ht="15.75" customHeight="1">
      <c r="A158" s="388">
        <v>278.0</v>
      </c>
      <c r="B158" s="410"/>
      <c r="C158" s="401"/>
      <c r="D158" s="401"/>
      <c r="E158" s="401"/>
      <c r="F158" s="402"/>
      <c r="G158" s="403">
        <v>0.0</v>
      </c>
      <c r="H158" s="404">
        <v>0.0</v>
      </c>
      <c r="I158" s="409">
        <v>0.0</v>
      </c>
      <c r="J158" s="406"/>
      <c r="K158" s="407">
        <v>0.0</v>
      </c>
      <c r="L158" s="338"/>
      <c r="M158" s="338"/>
      <c r="N158" s="338"/>
      <c r="O158" s="338"/>
      <c r="P158" s="338"/>
      <c r="Q158" s="338"/>
    </row>
    <row r="159" ht="15.75" customHeight="1">
      <c r="A159" s="388">
        <v>279.0</v>
      </c>
      <c r="B159" s="410"/>
      <c r="C159" s="401"/>
      <c r="D159" s="401"/>
      <c r="E159" s="401"/>
      <c r="F159" s="402"/>
      <c r="G159" s="403">
        <v>0.0</v>
      </c>
      <c r="H159" s="404">
        <v>0.0</v>
      </c>
      <c r="I159" s="409">
        <v>0.0</v>
      </c>
      <c r="J159" s="406"/>
      <c r="K159" s="407">
        <v>0.0</v>
      </c>
      <c r="L159" s="338"/>
      <c r="M159" s="338"/>
      <c r="N159" s="338"/>
      <c r="O159" s="338"/>
      <c r="P159" s="338"/>
      <c r="Q159" s="338"/>
    </row>
    <row r="160" ht="15.75" customHeight="1">
      <c r="A160" s="388">
        <v>280.0</v>
      </c>
      <c r="B160" s="410"/>
      <c r="C160" s="401"/>
      <c r="D160" s="401"/>
      <c r="E160" s="401"/>
      <c r="F160" s="402"/>
      <c r="G160" s="403">
        <v>0.0</v>
      </c>
      <c r="H160" s="404">
        <v>0.0</v>
      </c>
      <c r="I160" s="409">
        <v>0.0</v>
      </c>
      <c r="J160" s="406"/>
      <c r="K160" s="407">
        <v>0.0</v>
      </c>
      <c r="L160" s="338"/>
      <c r="M160" s="338"/>
      <c r="N160" s="338"/>
      <c r="O160" s="338"/>
      <c r="P160" s="338"/>
      <c r="Q160" s="338"/>
    </row>
    <row r="161" ht="15.75" customHeight="1">
      <c r="A161" s="388">
        <v>281.0</v>
      </c>
      <c r="B161" s="410"/>
      <c r="C161" s="401"/>
      <c r="D161" s="401"/>
      <c r="E161" s="401"/>
      <c r="F161" s="402"/>
      <c r="G161" s="403">
        <v>0.0</v>
      </c>
      <c r="H161" s="404">
        <v>0.0</v>
      </c>
      <c r="I161" s="409">
        <v>0.0</v>
      </c>
      <c r="J161" s="406"/>
      <c r="K161" s="407">
        <v>0.0</v>
      </c>
      <c r="L161" s="338"/>
      <c r="M161" s="338"/>
      <c r="N161" s="338"/>
      <c r="O161" s="338"/>
      <c r="P161" s="338"/>
      <c r="Q161" s="338"/>
    </row>
    <row r="162" ht="15.75" customHeight="1">
      <c r="A162" s="388">
        <v>282.0</v>
      </c>
      <c r="B162" s="410"/>
      <c r="C162" s="401"/>
      <c r="D162" s="401"/>
      <c r="E162" s="401"/>
      <c r="F162" s="402"/>
      <c r="G162" s="403">
        <v>0.0</v>
      </c>
      <c r="H162" s="404">
        <v>0.0</v>
      </c>
      <c r="I162" s="409">
        <v>0.0</v>
      </c>
      <c r="J162" s="406"/>
      <c r="K162" s="407">
        <v>0.0</v>
      </c>
      <c r="L162" s="338"/>
      <c r="M162" s="338"/>
      <c r="N162" s="338"/>
      <c r="O162" s="338"/>
      <c r="P162" s="338"/>
      <c r="Q162" s="338"/>
    </row>
    <row r="163" ht="15.75" customHeight="1">
      <c r="A163" s="388">
        <v>283.0</v>
      </c>
      <c r="B163" s="410"/>
      <c r="C163" s="401"/>
      <c r="D163" s="401"/>
      <c r="E163" s="401"/>
      <c r="F163" s="402"/>
      <c r="G163" s="403">
        <v>0.0</v>
      </c>
      <c r="H163" s="404">
        <v>0.0</v>
      </c>
      <c r="I163" s="409">
        <v>0.0</v>
      </c>
      <c r="J163" s="406"/>
      <c r="K163" s="407">
        <v>0.0</v>
      </c>
      <c r="L163" s="338"/>
      <c r="M163" s="338"/>
      <c r="N163" s="338"/>
      <c r="O163" s="338"/>
      <c r="P163" s="338"/>
      <c r="Q163" s="338"/>
    </row>
    <row r="164" ht="15.75" customHeight="1">
      <c r="A164" s="388">
        <v>284.0</v>
      </c>
      <c r="B164" s="410"/>
      <c r="C164" s="401"/>
      <c r="D164" s="401"/>
      <c r="E164" s="401"/>
      <c r="F164" s="402"/>
      <c r="G164" s="403">
        <v>0.0</v>
      </c>
      <c r="H164" s="404">
        <v>0.0</v>
      </c>
      <c r="I164" s="409">
        <v>0.0</v>
      </c>
      <c r="J164" s="406"/>
      <c r="K164" s="407">
        <v>0.0</v>
      </c>
      <c r="L164" s="338"/>
      <c r="M164" s="338"/>
      <c r="N164" s="338"/>
      <c r="O164" s="338"/>
      <c r="P164" s="338"/>
      <c r="Q164" s="338"/>
    </row>
    <row r="165" ht="15.75" customHeight="1">
      <c r="A165" s="388">
        <v>285.0</v>
      </c>
      <c r="B165" s="410"/>
      <c r="C165" s="401"/>
      <c r="D165" s="401"/>
      <c r="E165" s="401"/>
      <c r="F165" s="402"/>
      <c r="G165" s="403">
        <v>0.0</v>
      </c>
      <c r="H165" s="404">
        <v>0.0</v>
      </c>
      <c r="I165" s="409">
        <v>0.0</v>
      </c>
      <c r="J165" s="406"/>
      <c r="K165" s="407">
        <v>0.0</v>
      </c>
      <c r="L165" s="338"/>
      <c r="M165" s="338"/>
      <c r="N165" s="338"/>
      <c r="O165" s="338"/>
      <c r="P165" s="338"/>
      <c r="Q165" s="338"/>
    </row>
    <row r="166" ht="15.75" customHeight="1">
      <c r="A166" s="388">
        <v>286.0</v>
      </c>
      <c r="B166" s="410"/>
      <c r="C166" s="401"/>
      <c r="D166" s="401"/>
      <c r="E166" s="401"/>
      <c r="F166" s="402"/>
      <c r="G166" s="403">
        <v>0.0</v>
      </c>
      <c r="H166" s="404">
        <v>0.0</v>
      </c>
      <c r="I166" s="409">
        <v>0.0</v>
      </c>
      <c r="J166" s="406"/>
      <c r="K166" s="407">
        <v>0.0</v>
      </c>
      <c r="L166" s="338"/>
      <c r="M166" s="338"/>
      <c r="N166" s="338"/>
      <c r="O166" s="338"/>
      <c r="P166" s="338"/>
      <c r="Q166" s="338"/>
    </row>
    <row r="167" ht="15.75" customHeight="1">
      <c r="A167" s="388">
        <v>287.0</v>
      </c>
      <c r="B167" s="410"/>
      <c r="C167" s="401"/>
      <c r="D167" s="401"/>
      <c r="E167" s="401"/>
      <c r="F167" s="402"/>
      <c r="G167" s="403">
        <v>0.0</v>
      </c>
      <c r="H167" s="404">
        <v>0.0</v>
      </c>
      <c r="I167" s="409">
        <v>0.0</v>
      </c>
      <c r="J167" s="406"/>
      <c r="K167" s="407">
        <v>0.0</v>
      </c>
      <c r="L167" s="338"/>
      <c r="M167" s="338"/>
      <c r="N167" s="338"/>
      <c r="O167" s="338"/>
      <c r="P167" s="338"/>
      <c r="Q167" s="338"/>
    </row>
    <row r="168" ht="15.75" customHeight="1">
      <c r="A168" s="388">
        <v>288.0</v>
      </c>
      <c r="B168" s="410"/>
      <c r="C168" s="401"/>
      <c r="D168" s="401"/>
      <c r="E168" s="401"/>
      <c r="F168" s="402"/>
      <c r="G168" s="403">
        <v>0.0</v>
      </c>
      <c r="H168" s="404">
        <v>0.0</v>
      </c>
      <c r="I168" s="409">
        <v>0.0</v>
      </c>
      <c r="J168" s="406"/>
      <c r="K168" s="407">
        <v>0.0</v>
      </c>
      <c r="L168" s="338"/>
      <c r="M168" s="338"/>
      <c r="N168" s="338"/>
      <c r="O168" s="338"/>
      <c r="P168" s="338"/>
      <c r="Q168" s="338"/>
    </row>
    <row r="169" ht="15.75" customHeight="1">
      <c r="A169" s="388">
        <v>289.0</v>
      </c>
      <c r="B169" s="410"/>
      <c r="C169" s="401"/>
      <c r="D169" s="401"/>
      <c r="E169" s="401"/>
      <c r="F169" s="402"/>
      <c r="G169" s="403">
        <v>0.0</v>
      </c>
      <c r="H169" s="404">
        <v>0.0</v>
      </c>
      <c r="I169" s="409">
        <v>0.0</v>
      </c>
      <c r="J169" s="406"/>
      <c r="K169" s="407">
        <v>0.0</v>
      </c>
      <c r="L169" s="338"/>
      <c r="M169" s="338"/>
      <c r="N169" s="338"/>
      <c r="O169" s="338"/>
      <c r="P169" s="338"/>
      <c r="Q169" s="338"/>
    </row>
    <row r="170" ht="15.75" customHeight="1">
      <c r="A170" s="388">
        <v>290.0</v>
      </c>
      <c r="B170" s="410"/>
      <c r="C170" s="401"/>
      <c r="D170" s="401"/>
      <c r="E170" s="401"/>
      <c r="F170" s="402"/>
      <c r="G170" s="403">
        <v>0.0</v>
      </c>
      <c r="H170" s="404">
        <v>0.0</v>
      </c>
      <c r="I170" s="409">
        <v>0.0</v>
      </c>
      <c r="J170" s="406"/>
      <c r="K170" s="407">
        <v>0.0</v>
      </c>
      <c r="L170" s="338"/>
      <c r="M170" s="338"/>
      <c r="N170" s="338"/>
      <c r="O170" s="338"/>
      <c r="P170" s="338"/>
      <c r="Q170" s="338"/>
    </row>
    <row r="171" ht="15.75" customHeight="1">
      <c r="A171" s="388">
        <v>291.0</v>
      </c>
      <c r="B171" s="410"/>
      <c r="C171" s="401"/>
      <c r="D171" s="401"/>
      <c r="E171" s="401"/>
      <c r="F171" s="402"/>
      <c r="G171" s="403">
        <v>0.0</v>
      </c>
      <c r="H171" s="404">
        <v>0.0</v>
      </c>
      <c r="I171" s="409">
        <v>0.0</v>
      </c>
      <c r="J171" s="406"/>
      <c r="K171" s="407">
        <v>0.0</v>
      </c>
      <c r="L171" s="338"/>
      <c r="M171" s="338"/>
      <c r="N171" s="338"/>
      <c r="O171" s="338"/>
      <c r="P171" s="338"/>
      <c r="Q171" s="338"/>
    </row>
    <row r="172" ht="15.75" customHeight="1">
      <c r="A172" s="388">
        <v>292.0</v>
      </c>
      <c r="B172" s="410"/>
      <c r="C172" s="401"/>
      <c r="D172" s="401"/>
      <c r="E172" s="401"/>
      <c r="F172" s="402"/>
      <c r="G172" s="403">
        <v>0.0</v>
      </c>
      <c r="H172" s="404">
        <v>0.0</v>
      </c>
      <c r="I172" s="409">
        <v>0.0</v>
      </c>
      <c r="J172" s="406"/>
      <c r="K172" s="407">
        <v>0.0</v>
      </c>
      <c r="L172" s="338"/>
      <c r="M172" s="338"/>
      <c r="N172" s="338"/>
      <c r="O172" s="338"/>
      <c r="P172" s="338"/>
      <c r="Q172" s="338"/>
    </row>
    <row r="173" ht="15.75" customHeight="1">
      <c r="A173" s="388">
        <v>293.0</v>
      </c>
      <c r="B173" s="410"/>
      <c r="C173" s="401"/>
      <c r="D173" s="401"/>
      <c r="E173" s="401"/>
      <c r="F173" s="402"/>
      <c r="G173" s="403">
        <v>0.0</v>
      </c>
      <c r="H173" s="404">
        <v>0.0</v>
      </c>
      <c r="I173" s="409">
        <v>0.0</v>
      </c>
      <c r="J173" s="406"/>
      <c r="K173" s="407">
        <v>0.0</v>
      </c>
      <c r="L173" s="338"/>
      <c r="M173" s="338"/>
      <c r="N173" s="338"/>
      <c r="O173" s="338"/>
      <c r="P173" s="338"/>
      <c r="Q173" s="338"/>
    </row>
    <row r="174" ht="15.75" customHeight="1">
      <c r="A174" s="388">
        <v>294.0</v>
      </c>
      <c r="B174" s="410"/>
      <c r="C174" s="401"/>
      <c r="D174" s="401"/>
      <c r="E174" s="401"/>
      <c r="F174" s="402"/>
      <c r="G174" s="403">
        <v>0.0</v>
      </c>
      <c r="H174" s="404">
        <v>0.0</v>
      </c>
      <c r="I174" s="409">
        <v>0.0</v>
      </c>
      <c r="J174" s="406"/>
      <c r="K174" s="407">
        <v>0.0</v>
      </c>
      <c r="L174" s="338"/>
      <c r="M174" s="338"/>
      <c r="N174" s="338"/>
      <c r="O174" s="338"/>
      <c r="P174" s="338"/>
      <c r="Q174" s="338"/>
    </row>
    <row r="175" ht="15.75" customHeight="1">
      <c r="A175" s="388">
        <v>295.0</v>
      </c>
      <c r="B175" s="410"/>
      <c r="C175" s="401"/>
      <c r="D175" s="401"/>
      <c r="E175" s="401"/>
      <c r="F175" s="402"/>
      <c r="G175" s="403">
        <v>0.0</v>
      </c>
      <c r="H175" s="404">
        <v>0.0</v>
      </c>
      <c r="I175" s="409">
        <v>0.0</v>
      </c>
      <c r="J175" s="406"/>
      <c r="K175" s="407">
        <v>0.0</v>
      </c>
      <c r="L175" s="338"/>
      <c r="M175" s="338"/>
      <c r="N175" s="338"/>
      <c r="O175" s="338"/>
      <c r="P175" s="338"/>
      <c r="Q175" s="338"/>
    </row>
    <row r="176" ht="15.75" customHeight="1">
      <c r="A176" s="388">
        <v>296.0</v>
      </c>
      <c r="B176" s="410"/>
      <c r="C176" s="401"/>
      <c r="D176" s="401"/>
      <c r="E176" s="401"/>
      <c r="F176" s="402"/>
      <c r="G176" s="403">
        <v>0.0</v>
      </c>
      <c r="H176" s="404">
        <v>0.0</v>
      </c>
      <c r="I176" s="409">
        <v>0.0</v>
      </c>
      <c r="J176" s="406"/>
      <c r="K176" s="407">
        <v>0.0</v>
      </c>
      <c r="L176" s="338"/>
      <c r="M176" s="338"/>
      <c r="N176" s="338"/>
      <c r="O176" s="338"/>
      <c r="P176" s="338"/>
      <c r="Q176" s="338"/>
    </row>
    <row r="177" ht="15.75" customHeight="1">
      <c r="A177" s="388">
        <v>297.0</v>
      </c>
      <c r="B177" s="410"/>
      <c r="C177" s="401"/>
      <c r="D177" s="401"/>
      <c r="E177" s="401"/>
      <c r="F177" s="402"/>
      <c r="G177" s="403">
        <v>0.0</v>
      </c>
      <c r="H177" s="404">
        <v>0.0</v>
      </c>
      <c r="I177" s="409">
        <v>0.0</v>
      </c>
      <c r="J177" s="406"/>
      <c r="K177" s="407">
        <v>0.0</v>
      </c>
      <c r="L177" s="338"/>
      <c r="M177" s="338"/>
      <c r="N177" s="338"/>
      <c r="O177" s="338"/>
      <c r="P177" s="338"/>
      <c r="Q177" s="338"/>
    </row>
    <row r="178" ht="15.75" customHeight="1">
      <c r="A178" s="388"/>
      <c r="B178" s="410"/>
      <c r="C178" s="401"/>
      <c r="D178" s="401"/>
      <c r="E178" s="401"/>
      <c r="F178" s="402"/>
      <c r="G178" s="403">
        <v>0.0</v>
      </c>
      <c r="H178" s="404">
        <v>0.0</v>
      </c>
      <c r="I178" s="409">
        <v>0.0</v>
      </c>
      <c r="J178" s="406"/>
      <c r="K178" s="407">
        <v>0.0</v>
      </c>
      <c r="L178" s="338"/>
      <c r="M178" s="338"/>
      <c r="N178" s="338"/>
      <c r="O178" s="338"/>
      <c r="P178" s="338"/>
      <c r="Q178" s="338"/>
    </row>
    <row r="179" ht="15.75" customHeight="1">
      <c r="A179" s="388"/>
      <c r="B179" s="410"/>
      <c r="C179" s="401"/>
      <c r="D179" s="401"/>
      <c r="E179" s="401"/>
      <c r="F179" s="402"/>
      <c r="G179" s="403">
        <v>0.0</v>
      </c>
      <c r="H179" s="404">
        <v>0.0</v>
      </c>
      <c r="I179" s="409">
        <v>0.0</v>
      </c>
      <c r="J179" s="406"/>
      <c r="K179" s="407">
        <v>0.0</v>
      </c>
      <c r="L179" s="338"/>
      <c r="M179" s="338"/>
      <c r="N179" s="338"/>
      <c r="O179" s="338"/>
      <c r="P179" s="338"/>
      <c r="Q179" s="338"/>
    </row>
    <row r="180" ht="15.75" customHeight="1">
      <c r="A180" s="388"/>
      <c r="B180" s="408"/>
      <c r="C180" s="400"/>
      <c r="D180" s="400"/>
      <c r="E180" s="401"/>
      <c r="F180" s="402"/>
      <c r="G180" s="403">
        <v>0.0</v>
      </c>
      <c r="H180" s="404">
        <v>0.0</v>
      </c>
      <c r="I180" s="409">
        <v>0.0</v>
      </c>
      <c r="J180" s="406"/>
      <c r="K180" s="407">
        <v>0.0</v>
      </c>
      <c r="L180" s="338"/>
      <c r="M180" s="338"/>
      <c r="N180" s="338"/>
      <c r="O180" s="338"/>
      <c r="P180" s="338"/>
      <c r="Q180" s="338"/>
    </row>
    <row r="181" ht="15.75" customHeight="1">
      <c r="A181" s="388"/>
      <c r="B181" s="410"/>
      <c r="C181" s="401"/>
      <c r="D181" s="401"/>
      <c r="E181" s="401"/>
      <c r="F181" s="402"/>
      <c r="G181" s="403">
        <v>0.0</v>
      </c>
      <c r="H181" s="404">
        <v>0.0</v>
      </c>
      <c r="I181" s="409">
        <v>0.0</v>
      </c>
      <c r="J181" s="406"/>
      <c r="K181" s="407">
        <v>0.0</v>
      </c>
      <c r="L181" s="338"/>
      <c r="M181" s="338"/>
      <c r="N181" s="338"/>
      <c r="O181" s="338"/>
      <c r="P181" s="338"/>
      <c r="Q181" s="338"/>
    </row>
    <row r="182" ht="15.75" customHeight="1">
      <c r="A182" s="388"/>
      <c r="B182" s="410"/>
      <c r="C182" s="401"/>
      <c r="D182" s="401"/>
      <c r="E182" s="401"/>
      <c r="F182" s="402"/>
      <c r="G182" s="403">
        <v>0.0</v>
      </c>
      <c r="H182" s="404">
        <v>0.0</v>
      </c>
      <c r="I182" s="409">
        <v>0.0</v>
      </c>
      <c r="J182" s="406"/>
      <c r="K182" s="407">
        <v>0.0</v>
      </c>
      <c r="L182" s="338"/>
      <c r="M182" s="338"/>
      <c r="N182" s="338"/>
      <c r="O182" s="338"/>
      <c r="P182" s="338"/>
      <c r="Q182" s="338"/>
    </row>
    <row r="183" ht="15.75" customHeight="1">
      <c r="A183" s="388"/>
      <c r="B183" s="410"/>
      <c r="C183" s="401"/>
      <c r="D183" s="401"/>
      <c r="E183" s="401"/>
      <c r="F183" s="402"/>
      <c r="G183" s="403">
        <v>0.0</v>
      </c>
      <c r="H183" s="404">
        <v>0.0</v>
      </c>
      <c r="I183" s="409">
        <v>0.0</v>
      </c>
      <c r="J183" s="406"/>
      <c r="K183" s="407">
        <v>0.0</v>
      </c>
      <c r="L183" s="338"/>
      <c r="M183" s="338"/>
      <c r="N183" s="338"/>
      <c r="O183" s="338"/>
      <c r="P183" s="338"/>
      <c r="Q183" s="338"/>
    </row>
    <row r="184" ht="15.75" customHeight="1">
      <c r="A184" s="388"/>
      <c r="B184" s="410"/>
      <c r="C184" s="401"/>
      <c r="D184" s="401"/>
      <c r="E184" s="401"/>
      <c r="F184" s="402"/>
      <c r="G184" s="403">
        <v>0.0</v>
      </c>
      <c r="H184" s="404">
        <v>0.0</v>
      </c>
      <c r="I184" s="409">
        <v>0.0</v>
      </c>
      <c r="J184" s="406"/>
      <c r="K184" s="407">
        <v>0.0</v>
      </c>
      <c r="L184" s="338"/>
      <c r="M184" s="338"/>
      <c r="N184" s="338"/>
      <c r="O184" s="338"/>
      <c r="P184" s="338"/>
      <c r="Q184" s="338"/>
    </row>
    <row r="185" ht="15.75" customHeight="1">
      <c r="A185" s="388"/>
      <c r="B185" s="410"/>
      <c r="C185" s="401"/>
      <c r="D185" s="401"/>
      <c r="E185" s="401"/>
      <c r="F185" s="402"/>
      <c r="G185" s="403">
        <v>0.0</v>
      </c>
      <c r="H185" s="404">
        <v>0.0</v>
      </c>
      <c r="I185" s="409">
        <v>0.0</v>
      </c>
      <c r="J185" s="406"/>
      <c r="K185" s="407">
        <v>0.0</v>
      </c>
      <c r="L185" s="338"/>
      <c r="M185" s="338"/>
      <c r="N185" s="338"/>
      <c r="O185" s="338"/>
      <c r="P185" s="338"/>
      <c r="Q185" s="338"/>
    </row>
    <row r="186" ht="15.75" customHeight="1">
      <c r="A186" s="388"/>
      <c r="B186" s="410"/>
      <c r="C186" s="401"/>
      <c r="D186" s="401"/>
      <c r="E186" s="401"/>
      <c r="F186" s="402"/>
      <c r="G186" s="403">
        <v>0.0</v>
      </c>
      <c r="H186" s="404">
        <v>0.0</v>
      </c>
      <c r="I186" s="409">
        <v>0.0</v>
      </c>
      <c r="J186" s="406"/>
      <c r="K186" s="407">
        <v>0.0</v>
      </c>
      <c r="L186" s="338"/>
      <c r="M186" s="338"/>
      <c r="N186" s="338"/>
      <c r="O186" s="338"/>
      <c r="P186" s="338"/>
      <c r="Q186" s="338"/>
    </row>
    <row r="187" ht="15.75" customHeight="1">
      <c r="A187" s="388"/>
      <c r="B187" s="410"/>
      <c r="C187" s="401"/>
      <c r="D187" s="401"/>
      <c r="E187" s="401"/>
      <c r="F187" s="402"/>
      <c r="G187" s="403">
        <v>0.0</v>
      </c>
      <c r="H187" s="404">
        <v>0.0</v>
      </c>
      <c r="I187" s="409">
        <v>0.0</v>
      </c>
      <c r="J187" s="406"/>
      <c r="K187" s="407">
        <v>0.0</v>
      </c>
      <c r="L187" s="338"/>
      <c r="M187" s="338"/>
      <c r="N187" s="338"/>
      <c r="O187" s="338"/>
      <c r="P187" s="338"/>
      <c r="Q187" s="338"/>
    </row>
    <row r="188" ht="15.75" customHeight="1">
      <c r="A188" s="388"/>
      <c r="B188" s="410"/>
      <c r="C188" s="401"/>
      <c r="D188" s="401"/>
      <c r="E188" s="401"/>
      <c r="F188" s="402"/>
      <c r="G188" s="403">
        <v>0.0</v>
      </c>
      <c r="H188" s="404">
        <v>0.0</v>
      </c>
      <c r="I188" s="409">
        <v>0.0</v>
      </c>
      <c r="J188" s="406"/>
      <c r="K188" s="407">
        <v>0.0</v>
      </c>
      <c r="L188" s="338"/>
      <c r="M188" s="338"/>
      <c r="N188" s="338"/>
      <c r="O188" s="338"/>
      <c r="P188" s="338"/>
      <c r="Q188" s="338"/>
    </row>
    <row r="189" ht="15.75" customHeight="1">
      <c r="A189" s="388"/>
      <c r="B189" s="410"/>
      <c r="C189" s="401"/>
      <c r="D189" s="401"/>
      <c r="E189" s="401"/>
      <c r="F189" s="402"/>
      <c r="G189" s="403">
        <v>0.0</v>
      </c>
      <c r="H189" s="404">
        <v>0.0</v>
      </c>
      <c r="I189" s="409">
        <v>0.0</v>
      </c>
      <c r="J189" s="406"/>
      <c r="K189" s="407">
        <v>0.0</v>
      </c>
      <c r="L189" s="338"/>
      <c r="M189" s="338"/>
      <c r="N189" s="338"/>
      <c r="O189" s="338"/>
      <c r="P189" s="338"/>
      <c r="Q189" s="338"/>
    </row>
    <row r="190" ht="15.75" customHeight="1">
      <c r="A190" s="388"/>
      <c r="B190" s="410"/>
      <c r="C190" s="401"/>
      <c r="D190" s="401"/>
      <c r="E190" s="401"/>
      <c r="F190" s="402"/>
      <c r="G190" s="403">
        <v>0.0</v>
      </c>
      <c r="H190" s="404">
        <v>0.0</v>
      </c>
      <c r="I190" s="409">
        <v>0.0</v>
      </c>
      <c r="J190" s="406"/>
      <c r="K190" s="407">
        <v>0.0</v>
      </c>
      <c r="L190" s="338"/>
      <c r="M190" s="338"/>
      <c r="N190" s="338"/>
      <c r="O190" s="338"/>
      <c r="P190" s="338"/>
      <c r="Q190" s="338"/>
    </row>
    <row r="191" ht="15.75" customHeight="1">
      <c r="A191" s="388"/>
      <c r="B191" s="410"/>
      <c r="C191" s="401"/>
      <c r="D191" s="401"/>
      <c r="E191" s="401"/>
      <c r="F191" s="402"/>
      <c r="G191" s="403">
        <v>0.0</v>
      </c>
      <c r="H191" s="404">
        <v>0.0</v>
      </c>
      <c r="I191" s="409">
        <v>0.0</v>
      </c>
      <c r="J191" s="406"/>
      <c r="K191" s="407">
        <v>0.0</v>
      </c>
      <c r="L191" s="338"/>
      <c r="M191" s="338"/>
      <c r="N191" s="338"/>
      <c r="O191" s="338"/>
      <c r="P191" s="338"/>
      <c r="Q191" s="338"/>
    </row>
    <row r="192" ht="15.75" customHeight="1">
      <c r="A192" s="388"/>
      <c r="B192" s="410"/>
      <c r="C192" s="401"/>
      <c r="D192" s="401"/>
      <c r="E192" s="401"/>
      <c r="F192" s="402"/>
      <c r="G192" s="403">
        <v>0.0</v>
      </c>
      <c r="H192" s="404">
        <v>0.0</v>
      </c>
      <c r="I192" s="409">
        <v>0.0</v>
      </c>
      <c r="J192" s="406"/>
      <c r="K192" s="407">
        <v>0.0</v>
      </c>
      <c r="L192" s="338"/>
      <c r="M192" s="338"/>
      <c r="N192" s="338"/>
      <c r="O192" s="338"/>
      <c r="P192" s="338"/>
      <c r="Q192" s="338"/>
    </row>
    <row r="193" ht="15.75" customHeight="1">
      <c r="A193" s="388"/>
      <c r="B193" s="410"/>
      <c r="C193" s="401"/>
      <c r="D193" s="401"/>
      <c r="E193" s="401"/>
      <c r="F193" s="402"/>
      <c r="G193" s="403">
        <v>0.0</v>
      </c>
      <c r="H193" s="404">
        <v>0.0</v>
      </c>
      <c r="I193" s="409">
        <v>0.0</v>
      </c>
      <c r="J193" s="406"/>
      <c r="K193" s="407">
        <v>0.0</v>
      </c>
      <c r="L193" s="338"/>
      <c r="M193" s="338"/>
      <c r="N193" s="338"/>
      <c r="O193" s="338"/>
      <c r="P193" s="338"/>
      <c r="Q193" s="338"/>
    </row>
    <row r="194" ht="15.75" customHeight="1">
      <c r="A194" s="388"/>
      <c r="B194" s="410"/>
      <c r="C194" s="401"/>
      <c r="D194" s="401"/>
      <c r="E194" s="401"/>
      <c r="F194" s="402"/>
      <c r="G194" s="403">
        <v>0.0</v>
      </c>
      <c r="H194" s="404">
        <v>0.0</v>
      </c>
      <c r="I194" s="409">
        <v>0.0</v>
      </c>
      <c r="J194" s="406"/>
      <c r="K194" s="407">
        <v>0.0</v>
      </c>
      <c r="L194" s="338"/>
      <c r="M194" s="338"/>
      <c r="N194" s="338"/>
      <c r="O194" s="338"/>
      <c r="P194" s="338"/>
      <c r="Q194" s="338"/>
    </row>
    <row r="195" ht="15.75" customHeight="1">
      <c r="A195" s="388"/>
      <c r="B195" s="410"/>
      <c r="C195" s="401"/>
      <c r="D195" s="401"/>
      <c r="E195" s="401"/>
      <c r="F195" s="402"/>
      <c r="G195" s="403">
        <v>0.0</v>
      </c>
      <c r="H195" s="404">
        <v>0.0</v>
      </c>
      <c r="I195" s="409">
        <v>0.0</v>
      </c>
      <c r="J195" s="406"/>
      <c r="K195" s="407">
        <v>0.0</v>
      </c>
      <c r="L195" s="338"/>
      <c r="M195" s="338"/>
      <c r="N195" s="338"/>
      <c r="O195" s="338"/>
      <c r="P195" s="338"/>
      <c r="Q195" s="338"/>
    </row>
    <row r="196" ht="15.75" customHeight="1">
      <c r="A196" s="388"/>
      <c r="B196" s="410"/>
      <c r="C196" s="401"/>
      <c r="D196" s="401"/>
      <c r="E196" s="401"/>
      <c r="F196" s="402"/>
      <c r="G196" s="403">
        <v>0.0</v>
      </c>
      <c r="H196" s="404">
        <v>0.0</v>
      </c>
      <c r="I196" s="409">
        <v>0.0</v>
      </c>
      <c r="J196" s="406"/>
      <c r="K196" s="407">
        <v>0.0</v>
      </c>
      <c r="L196" s="338"/>
      <c r="M196" s="338"/>
      <c r="N196" s="338"/>
      <c r="O196" s="338"/>
      <c r="P196" s="338"/>
      <c r="Q196" s="338"/>
    </row>
    <row r="197" ht="15.75" customHeight="1">
      <c r="A197" s="388"/>
      <c r="B197" s="410"/>
      <c r="C197" s="401"/>
      <c r="D197" s="401"/>
      <c r="E197" s="401"/>
      <c r="F197" s="402"/>
      <c r="G197" s="403">
        <v>0.0</v>
      </c>
      <c r="H197" s="404">
        <v>0.0</v>
      </c>
      <c r="I197" s="409">
        <v>0.0</v>
      </c>
      <c r="J197" s="406"/>
      <c r="K197" s="407">
        <v>0.0</v>
      </c>
      <c r="L197" s="338"/>
      <c r="M197" s="338"/>
      <c r="N197" s="338"/>
      <c r="O197" s="338"/>
      <c r="P197" s="338"/>
      <c r="Q197" s="338"/>
    </row>
    <row r="198" ht="15.75" customHeight="1">
      <c r="A198" s="388"/>
      <c r="B198" s="410"/>
      <c r="C198" s="401"/>
      <c r="D198" s="401"/>
      <c r="E198" s="401"/>
      <c r="F198" s="402"/>
      <c r="G198" s="403">
        <v>0.0</v>
      </c>
      <c r="H198" s="404">
        <v>0.0</v>
      </c>
      <c r="I198" s="409">
        <v>0.0</v>
      </c>
      <c r="J198" s="406"/>
      <c r="K198" s="407">
        <v>0.0</v>
      </c>
      <c r="L198" s="338"/>
      <c r="M198" s="338"/>
      <c r="N198" s="338"/>
      <c r="O198" s="338"/>
      <c r="P198" s="338"/>
      <c r="Q198" s="338"/>
    </row>
    <row r="199" ht="15.75" customHeight="1">
      <c r="A199" s="388"/>
      <c r="B199" s="410"/>
      <c r="C199" s="401"/>
      <c r="D199" s="401"/>
      <c r="E199" s="401"/>
      <c r="F199" s="402"/>
      <c r="G199" s="403">
        <v>0.0</v>
      </c>
      <c r="H199" s="404">
        <v>0.0</v>
      </c>
      <c r="I199" s="409">
        <v>0.0</v>
      </c>
      <c r="J199" s="406"/>
      <c r="K199" s="407">
        <v>0.0</v>
      </c>
      <c r="L199" s="338"/>
      <c r="M199" s="338"/>
      <c r="N199" s="338"/>
      <c r="O199" s="338"/>
      <c r="P199" s="338"/>
      <c r="Q199" s="338"/>
    </row>
    <row r="200" ht="15.75" customHeight="1">
      <c r="A200" s="388"/>
      <c r="B200" s="410"/>
      <c r="C200" s="401"/>
      <c r="D200" s="401"/>
      <c r="E200" s="401"/>
      <c r="F200" s="402"/>
      <c r="G200" s="403">
        <v>0.0</v>
      </c>
      <c r="H200" s="404">
        <v>0.0</v>
      </c>
      <c r="I200" s="409">
        <v>0.0</v>
      </c>
      <c r="J200" s="406"/>
      <c r="K200" s="407">
        <v>0.0</v>
      </c>
      <c r="L200" s="338"/>
      <c r="M200" s="338"/>
      <c r="N200" s="338"/>
      <c r="O200" s="338"/>
      <c r="P200" s="338"/>
      <c r="Q200" s="338"/>
    </row>
    <row r="201" ht="15.75" customHeight="1">
      <c r="A201" s="388"/>
      <c r="B201" s="410"/>
      <c r="C201" s="401"/>
      <c r="D201" s="401"/>
      <c r="E201" s="401"/>
      <c r="F201" s="402"/>
      <c r="G201" s="403">
        <v>0.0</v>
      </c>
      <c r="H201" s="404">
        <v>0.0</v>
      </c>
      <c r="I201" s="409">
        <v>0.0</v>
      </c>
      <c r="J201" s="406"/>
      <c r="K201" s="407">
        <v>0.0</v>
      </c>
      <c r="L201" s="338"/>
      <c r="M201" s="338"/>
      <c r="N201" s="338"/>
      <c r="O201" s="338"/>
      <c r="P201" s="338"/>
      <c r="Q201" s="338"/>
    </row>
    <row r="202" ht="15.75" customHeight="1">
      <c r="A202" s="388"/>
      <c r="B202" s="410"/>
      <c r="C202" s="401"/>
      <c r="D202" s="401"/>
      <c r="E202" s="401"/>
      <c r="F202" s="402"/>
      <c r="G202" s="403">
        <v>0.0</v>
      </c>
      <c r="H202" s="404">
        <v>0.0</v>
      </c>
      <c r="I202" s="409">
        <v>0.0</v>
      </c>
      <c r="J202" s="406"/>
      <c r="K202" s="407">
        <v>0.0</v>
      </c>
      <c r="L202" s="338"/>
      <c r="M202" s="338"/>
      <c r="N202" s="338"/>
      <c r="O202" s="338"/>
      <c r="P202" s="338"/>
      <c r="Q202" s="338"/>
    </row>
    <row r="203" ht="15.75" customHeight="1">
      <c r="A203" s="388"/>
      <c r="B203" s="410"/>
      <c r="C203" s="401"/>
      <c r="D203" s="401"/>
      <c r="E203" s="401"/>
      <c r="F203" s="402"/>
      <c r="G203" s="403">
        <v>0.0</v>
      </c>
      <c r="H203" s="404">
        <v>0.0</v>
      </c>
      <c r="I203" s="409">
        <v>0.0</v>
      </c>
      <c r="J203" s="406"/>
      <c r="K203" s="407">
        <v>0.0</v>
      </c>
      <c r="L203" s="338"/>
      <c r="M203" s="338"/>
      <c r="N203" s="338"/>
      <c r="O203" s="338"/>
      <c r="P203" s="338"/>
      <c r="Q203" s="338"/>
    </row>
    <row r="204" ht="15.75" customHeight="1">
      <c r="A204" s="388"/>
      <c r="B204" s="410"/>
      <c r="C204" s="401"/>
      <c r="D204" s="401"/>
      <c r="E204" s="401"/>
      <c r="F204" s="402"/>
      <c r="G204" s="403">
        <v>0.0</v>
      </c>
      <c r="H204" s="404">
        <v>0.0</v>
      </c>
      <c r="I204" s="409">
        <v>0.0</v>
      </c>
      <c r="J204" s="406"/>
      <c r="K204" s="407">
        <v>0.0</v>
      </c>
      <c r="L204" s="338"/>
      <c r="M204" s="338"/>
      <c r="N204" s="338"/>
      <c r="O204" s="338"/>
      <c r="P204" s="338"/>
      <c r="Q204" s="338"/>
    </row>
    <row r="205" ht="15.75" customHeight="1">
      <c r="A205" s="388"/>
      <c r="B205" s="410"/>
      <c r="C205" s="401"/>
      <c r="D205" s="401"/>
      <c r="E205" s="401"/>
      <c r="F205" s="402"/>
      <c r="G205" s="403">
        <v>0.0</v>
      </c>
      <c r="H205" s="404">
        <v>0.0</v>
      </c>
      <c r="I205" s="409">
        <v>0.0</v>
      </c>
      <c r="J205" s="406"/>
      <c r="K205" s="407">
        <v>0.0</v>
      </c>
      <c r="L205" s="338"/>
      <c r="M205" s="338"/>
      <c r="N205" s="338"/>
      <c r="O205" s="338"/>
      <c r="P205" s="338"/>
      <c r="Q205" s="338"/>
    </row>
    <row r="206" ht="15.75" customHeight="1">
      <c r="A206" s="388"/>
      <c r="B206" s="410"/>
      <c r="C206" s="401"/>
      <c r="D206" s="401"/>
      <c r="E206" s="401"/>
      <c r="F206" s="402"/>
      <c r="G206" s="403">
        <v>0.0</v>
      </c>
      <c r="H206" s="404">
        <v>0.0</v>
      </c>
      <c r="I206" s="409">
        <v>0.0</v>
      </c>
      <c r="J206" s="406"/>
      <c r="K206" s="407">
        <v>0.0</v>
      </c>
      <c r="L206" s="338"/>
      <c r="M206" s="338"/>
      <c r="N206" s="338"/>
      <c r="O206" s="338"/>
      <c r="P206" s="338"/>
      <c r="Q206" s="338"/>
    </row>
    <row r="207" ht="15.75" customHeight="1">
      <c r="A207" s="388"/>
      <c r="B207" s="410"/>
      <c r="C207" s="401"/>
      <c r="D207" s="401"/>
      <c r="E207" s="401"/>
      <c r="F207" s="402"/>
      <c r="G207" s="403">
        <v>0.0</v>
      </c>
      <c r="H207" s="404">
        <v>0.0</v>
      </c>
      <c r="I207" s="409">
        <v>0.0</v>
      </c>
      <c r="J207" s="406"/>
      <c r="K207" s="407">
        <v>0.0</v>
      </c>
      <c r="L207" s="338"/>
      <c r="M207" s="338"/>
      <c r="N207" s="338"/>
      <c r="O207" s="338"/>
      <c r="P207" s="338"/>
      <c r="Q207" s="338"/>
    </row>
    <row r="208" ht="15.75" customHeight="1">
      <c r="A208" s="388"/>
      <c r="B208" s="410"/>
      <c r="C208" s="401"/>
      <c r="D208" s="401"/>
      <c r="E208" s="401"/>
      <c r="F208" s="402"/>
      <c r="G208" s="403">
        <v>0.0</v>
      </c>
      <c r="H208" s="404">
        <v>0.0</v>
      </c>
      <c r="I208" s="409">
        <v>0.0</v>
      </c>
      <c r="J208" s="406"/>
      <c r="K208" s="407">
        <v>0.0</v>
      </c>
      <c r="L208" s="338"/>
      <c r="M208" s="338"/>
      <c r="N208" s="338"/>
      <c r="O208" s="338"/>
      <c r="P208" s="338"/>
      <c r="Q208" s="338"/>
    </row>
    <row r="209" ht="15.75" customHeight="1">
      <c r="A209" s="388"/>
      <c r="B209" s="410"/>
      <c r="C209" s="401"/>
      <c r="D209" s="401"/>
      <c r="E209" s="401"/>
      <c r="F209" s="402"/>
      <c r="G209" s="403">
        <v>0.0</v>
      </c>
      <c r="H209" s="404">
        <v>0.0</v>
      </c>
      <c r="I209" s="409">
        <v>0.0</v>
      </c>
      <c r="J209" s="406"/>
      <c r="K209" s="407">
        <v>0.0</v>
      </c>
      <c r="L209" s="338"/>
      <c r="M209" s="338"/>
      <c r="N209" s="338"/>
      <c r="O209" s="338"/>
      <c r="P209" s="338"/>
      <c r="Q209" s="338"/>
    </row>
    <row r="210" ht="15.75" customHeight="1">
      <c r="A210" s="388"/>
      <c r="B210" s="410"/>
      <c r="C210" s="401"/>
      <c r="D210" s="401"/>
      <c r="E210" s="401"/>
      <c r="F210" s="402"/>
      <c r="G210" s="403">
        <v>0.0</v>
      </c>
      <c r="H210" s="404">
        <v>0.0</v>
      </c>
      <c r="I210" s="409">
        <v>0.0</v>
      </c>
      <c r="J210" s="418"/>
      <c r="K210" s="407">
        <v>0.0</v>
      </c>
      <c r="L210" s="338"/>
      <c r="M210" s="338"/>
      <c r="N210" s="338"/>
      <c r="O210" s="338"/>
      <c r="P210" s="338"/>
      <c r="Q210" s="338"/>
    </row>
    <row r="211" ht="15.75" customHeight="1">
      <c r="A211" s="388"/>
      <c r="B211" s="410"/>
      <c r="C211" s="401"/>
      <c r="D211" s="401"/>
      <c r="E211" s="401"/>
      <c r="F211" s="402"/>
      <c r="G211" s="403">
        <v>0.0</v>
      </c>
      <c r="H211" s="404">
        <v>0.0</v>
      </c>
      <c r="I211" s="409">
        <v>0.0</v>
      </c>
      <c r="J211" s="418"/>
      <c r="K211" s="407">
        <v>0.0</v>
      </c>
      <c r="L211" s="338"/>
      <c r="M211" s="338"/>
      <c r="N211" s="338"/>
      <c r="O211" s="338"/>
      <c r="P211" s="338"/>
      <c r="Q211" s="338"/>
    </row>
    <row r="212" ht="15.75" customHeight="1">
      <c r="A212" s="388"/>
      <c r="B212" s="410"/>
      <c r="C212" s="401"/>
      <c r="D212" s="401"/>
      <c r="E212" s="401"/>
      <c r="F212" s="402"/>
      <c r="G212" s="403">
        <v>0.0</v>
      </c>
      <c r="H212" s="404">
        <v>0.0</v>
      </c>
      <c r="I212" s="409">
        <v>0.0</v>
      </c>
      <c r="J212" s="418"/>
      <c r="K212" s="407">
        <v>0.0</v>
      </c>
      <c r="L212" s="338"/>
      <c r="M212" s="338"/>
      <c r="N212" s="338"/>
      <c r="O212" s="338"/>
      <c r="P212" s="338"/>
      <c r="Q212" s="338"/>
    </row>
    <row r="213" ht="15.75" customHeight="1">
      <c r="A213" s="388"/>
      <c r="B213" s="410"/>
      <c r="C213" s="401"/>
      <c r="D213" s="401"/>
      <c r="E213" s="401"/>
      <c r="F213" s="402"/>
      <c r="G213" s="403">
        <v>0.0</v>
      </c>
      <c r="H213" s="404">
        <v>0.0</v>
      </c>
      <c r="I213" s="409">
        <v>0.0</v>
      </c>
      <c r="J213" s="418"/>
      <c r="K213" s="407">
        <v>0.0</v>
      </c>
      <c r="L213" s="338"/>
      <c r="M213" s="338"/>
      <c r="N213" s="338"/>
      <c r="O213" s="338"/>
      <c r="P213" s="338"/>
      <c r="Q213" s="338"/>
    </row>
    <row r="214" ht="15.75" customHeight="1">
      <c r="A214" s="388"/>
      <c r="B214" s="410"/>
      <c r="C214" s="401"/>
      <c r="D214" s="401"/>
      <c r="E214" s="401"/>
      <c r="F214" s="402"/>
      <c r="G214" s="403">
        <v>0.0</v>
      </c>
      <c r="H214" s="404">
        <v>0.0</v>
      </c>
      <c r="I214" s="409">
        <v>0.0</v>
      </c>
      <c r="J214" s="418"/>
      <c r="K214" s="407">
        <v>0.0</v>
      </c>
      <c r="L214" s="338"/>
      <c r="M214" s="338"/>
      <c r="N214" s="338"/>
      <c r="O214" s="338"/>
      <c r="P214" s="338"/>
      <c r="Q214" s="338"/>
    </row>
    <row r="215" ht="15.75" customHeight="1">
      <c r="A215" s="388"/>
      <c r="B215" s="410"/>
      <c r="C215" s="401"/>
      <c r="D215" s="401"/>
      <c r="E215" s="401"/>
      <c r="F215" s="402"/>
      <c r="G215" s="403">
        <v>0.0</v>
      </c>
      <c r="H215" s="404">
        <v>0.0</v>
      </c>
      <c r="I215" s="409">
        <v>0.0</v>
      </c>
      <c r="J215" s="418"/>
      <c r="K215" s="407">
        <v>0.0</v>
      </c>
      <c r="L215" s="338"/>
      <c r="M215" s="338"/>
      <c r="N215" s="338"/>
      <c r="O215" s="338"/>
      <c r="P215" s="338"/>
      <c r="Q215" s="338"/>
    </row>
    <row r="216" ht="15.75" customHeight="1">
      <c r="A216" s="388"/>
      <c r="B216" s="410"/>
      <c r="C216" s="401"/>
      <c r="D216" s="401"/>
      <c r="E216" s="401"/>
      <c r="F216" s="402"/>
      <c r="G216" s="403">
        <v>0.0</v>
      </c>
      <c r="H216" s="404">
        <v>0.0</v>
      </c>
      <c r="I216" s="409">
        <v>0.0</v>
      </c>
      <c r="J216" s="418"/>
      <c r="K216" s="407">
        <v>0.0</v>
      </c>
      <c r="L216" s="338"/>
      <c r="M216" s="338"/>
      <c r="N216" s="338"/>
      <c r="O216" s="338"/>
      <c r="P216" s="338"/>
      <c r="Q216" s="338"/>
    </row>
    <row r="217" ht="15.75" customHeight="1">
      <c r="A217" s="388"/>
      <c r="B217" s="410"/>
      <c r="C217" s="401"/>
      <c r="D217" s="401"/>
      <c r="E217" s="401"/>
      <c r="F217" s="402"/>
      <c r="G217" s="403">
        <v>0.0</v>
      </c>
      <c r="H217" s="404">
        <v>0.0</v>
      </c>
      <c r="I217" s="409">
        <v>0.0</v>
      </c>
      <c r="J217" s="418"/>
      <c r="K217" s="407">
        <v>0.0</v>
      </c>
      <c r="L217" s="338"/>
      <c r="M217" s="338"/>
      <c r="N217" s="338"/>
      <c r="O217" s="338"/>
      <c r="P217" s="338"/>
      <c r="Q217" s="338"/>
    </row>
    <row r="218" ht="15.75" customHeight="1">
      <c r="A218" s="388"/>
      <c r="B218" s="410"/>
      <c r="C218" s="401"/>
      <c r="D218" s="401"/>
      <c r="E218" s="401"/>
      <c r="F218" s="402"/>
      <c r="G218" s="403">
        <v>0.0</v>
      </c>
      <c r="H218" s="404">
        <v>0.0</v>
      </c>
      <c r="I218" s="409">
        <v>0.0</v>
      </c>
      <c r="J218" s="418"/>
      <c r="K218" s="407">
        <v>0.0</v>
      </c>
      <c r="L218" s="338"/>
      <c r="M218" s="338"/>
      <c r="N218" s="338"/>
      <c r="O218" s="338"/>
      <c r="P218" s="338"/>
      <c r="Q218" s="338"/>
    </row>
    <row r="219" ht="15.75" customHeight="1">
      <c r="A219" s="388"/>
      <c r="B219" s="410"/>
      <c r="C219" s="401"/>
      <c r="D219" s="401"/>
      <c r="E219" s="401"/>
      <c r="F219" s="402"/>
      <c r="G219" s="403">
        <v>0.0</v>
      </c>
      <c r="H219" s="404">
        <v>0.0</v>
      </c>
      <c r="I219" s="409">
        <v>0.0</v>
      </c>
      <c r="J219" s="418"/>
      <c r="K219" s="407">
        <v>0.0</v>
      </c>
      <c r="L219" s="338"/>
      <c r="M219" s="338"/>
      <c r="N219" s="338"/>
      <c r="O219" s="338"/>
      <c r="P219" s="338"/>
      <c r="Q219" s="338"/>
    </row>
    <row r="220" ht="15.75" customHeight="1">
      <c r="A220" s="388"/>
      <c r="B220" s="410"/>
      <c r="C220" s="401"/>
      <c r="D220" s="401"/>
      <c r="E220" s="401"/>
      <c r="F220" s="402"/>
      <c r="G220" s="403">
        <v>0.0</v>
      </c>
      <c r="H220" s="404">
        <v>0.0</v>
      </c>
      <c r="I220" s="409">
        <v>0.0</v>
      </c>
      <c r="J220" s="418"/>
      <c r="K220" s="407">
        <v>0.0</v>
      </c>
      <c r="L220" s="338"/>
      <c r="M220" s="338"/>
      <c r="N220" s="338"/>
      <c r="O220" s="338"/>
      <c r="P220" s="338"/>
      <c r="Q220" s="338"/>
    </row>
    <row r="221" ht="15.75" customHeight="1">
      <c r="A221" s="388"/>
      <c r="B221" s="410"/>
      <c r="C221" s="401"/>
      <c r="D221" s="401"/>
      <c r="E221" s="401"/>
      <c r="F221" s="402"/>
      <c r="G221" s="403">
        <v>0.0</v>
      </c>
      <c r="H221" s="404">
        <v>0.0</v>
      </c>
      <c r="I221" s="409">
        <v>0.0</v>
      </c>
      <c r="J221" s="418"/>
      <c r="K221" s="407">
        <v>0.0</v>
      </c>
      <c r="L221" s="338"/>
      <c r="M221" s="338"/>
      <c r="N221" s="338"/>
      <c r="O221" s="338"/>
      <c r="P221" s="338"/>
      <c r="Q221" s="338"/>
    </row>
    <row r="222" ht="15.75" customHeight="1">
      <c r="A222" s="388"/>
      <c r="B222" s="410"/>
      <c r="C222" s="401"/>
      <c r="D222" s="401"/>
      <c r="E222" s="401"/>
      <c r="F222" s="402"/>
      <c r="G222" s="403">
        <v>0.0</v>
      </c>
      <c r="H222" s="404">
        <v>0.0</v>
      </c>
      <c r="I222" s="409">
        <v>0.0</v>
      </c>
      <c r="J222" s="418"/>
      <c r="K222" s="407">
        <v>0.0</v>
      </c>
      <c r="L222" s="338"/>
      <c r="M222" s="338"/>
      <c r="N222" s="338"/>
      <c r="O222" s="338"/>
      <c r="P222" s="338"/>
      <c r="Q222" s="338"/>
    </row>
    <row r="223" ht="15.75" customHeight="1">
      <c r="A223" s="388"/>
      <c r="B223" s="410"/>
      <c r="C223" s="401"/>
      <c r="D223" s="401"/>
      <c r="E223" s="401"/>
      <c r="F223" s="402"/>
      <c r="G223" s="403">
        <v>0.0</v>
      </c>
      <c r="H223" s="404">
        <v>0.0</v>
      </c>
      <c r="I223" s="409">
        <v>0.0</v>
      </c>
      <c r="J223" s="418"/>
      <c r="K223" s="407">
        <v>0.0</v>
      </c>
      <c r="L223" s="338"/>
      <c r="M223" s="338"/>
      <c r="N223" s="338"/>
      <c r="O223" s="338"/>
      <c r="P223" s="338"/>
      <c r="Q223" s="338"/>
    </row>
    <row r="224" ht="15.75" customHeight="1">
      <c r="A224" s="388"/>
      <c r="B224" s="410"/>
      <c r="C224" s="401"/>
      <c r="D224" s="401"/>
      <c r="E224" s="401"/>
      <c r="F224" s="402"/>
      <c r="G224" s="403">
        <v>0.0</v>
      </c>
      <c r="H224" s="404">
        <v>0.0</v>
      </c>
      <c r="I224" s="409">
        <v>0.0</v>
      </c>
      <c r="J224" s="418"/>
      <c r="K224" s="407">
        <v>0.0</v>
      </c>
      <c r="L224" s="338"/>
      <c r="M224" s="338"/>
      <c r="N224" s="338"/>
      <c r="O224" s="338"/>
      <c r="P224" s="338"/>
      <c r="Q224" s="338"/>
    </row>
    <row r="225" ht="15.75" customHeight="1">
      <c r="A225" s="388"/>
      <c r="B225" s="410"/>
      <c r="C225" s="401"/>
      <c r="D225" s="401"/>
      <c r="E225" s="401"/>
      <c r="F225" s="421"/>
      <c r="G225" s="403">
        <v>0.0</v>
      </c>
      <c r="H225" s="404">
        <v>0.0</v>
      </c>
      <c r="I225" s="409">
        <v>0.0</v>
      </c>
      <c r="J225" s="418"/>
      <c r="K225" s="407">
        <v>0.0</v>
      </c>
      <c r="L225" s="338"/>
      <c r="M225" s="338"/>
      <c r="N225" s="338"/>
      <c r="O225" s="338"/>
      <c r="P225" s="338"/>
      <c r="Q225" s="338"/>
    </row>
    <row r="226" ht="15.75" customHeight="1">
      <c r="A226" s="388"/>
      <c r="B226" s="410"/>
      <c r="C226" s="401"/>
      <c r="D226" s="401"/>
      <c r="E226" s="401"/>
      <c r="F226" s="421"/>
      <c r="G226" s="403">
        <v>0.0</v>
      </c>
      <c r="H226" s="404">
        <v>0.0</v>
      </c>
      <c r="I226" s="409">
        <v>0.0</v>
      </c>
      <c r="J226" s="418"/>
      <c r="K226" s="407">
        <v>0.0</v>
      </c>
      <c r="L226" s="338"/>
      <c r="M226" s="338"/>
      <c r="N226" s="338"/>
      <c r="O226" s="338"/>
      <c r="P226" s="338"/>
      <c r="Q226" s="338"/>
    </row>
    <row r="227" ht="15.75" customHeight="1">
      <c r="A227" s="388"/>
      <c r="B227" s="410"/>
      <c r="C227" s="401"/>
      <c r="D227" s="401"/>
      <c r="E227" s="401"/>
      <c r="F227" s="421"/>
      <c r="G227" s="403">
        <v>0.0</v>
      </c>
      <c r="H227" s="404">
        <v>0.0</v>
      </c>
      <c r="I227" s="409">
        <v>0.0</v>
      </c>
      <c r="J227" s="418"/>
      <c r="K227" s="407">
        <v>0.0</v>
      </c>
      <c r="L227" s="338"/>
      <c r="M227" s="338"/>
      <c r="N227" s="338"/>
      <c r="O227" s="338"/>
      <c r="P227" s="338"/>
      <c r="Q227" s="338"/>
    </row>
    <row r="228" ht="15.75" customHeight="1">
      <c r="A228" s="388"/>
      <c r="B228" s="410"/>
      <c r="C228" s="401"/>
      <c r="D228" s="401"/>
      <c r="E228" s="401"/>
      <c r="F228" s="421"/>
      <c r="G228" s="403">
        <v>0.0</v>
      </c>
      <c r="H228" s="404">
        <v>0.0</v>
      </c>
      <c r="I228" s="409">
        <v>0.0</v>
      </c>
      <c r="J228" s="418"/>
      <c r="K228" s="407">
        <v>0.0</v>
      </c>
      <c r="L228" s="338"/>
      <c r="M228" s="338"/>
      <c r="N228" s="338"/>
      <c r="O228" s="338"/>
      <c r="P228" s="338"/>
      <c r="Q228" s="338"/>
    </row>
    <row r="229" ht="15.75" customHeight="1">
      <c r="A229" s="388"/>
      <c r="B229" s="410"/>
      <c r="C229" s="401"/>
      <c r="D229" s="401"/>
      <c r="E229" s="401"/>
      <c r="F229" s="421"/>
      <c r="G229" s="403">
        <v>0.0</v>
      </c>
      <c r="H229" s="404">
        <v>0.0</v>
      </c>
      <c r="I229" s="409">
        <v>0.0</v>
      </c>
      <c r="J229" s="418"/>
      <c r="K229" s="407">
        <v>0.0</v>
      </c>
      <c r="L229" s="338"/>
      <c r="M229" s="338"/>
      <c r="N229" s="338"/>
      <c r="O229" s="338"/>
      <c r="P229" s="338"/>
      <c r="Q229" s="338"/>
    </row>
    <row r="230" ht="15.75" customHeight="1">
      <c r="A230" s="388"/>
      <c r="B230" s="410"/>
      <c r="C230" s="401"/>
      <c r="D230" s="401"/>
      <c r="E230" s="401"/>
      <c r="F230" s="421"/>
      <c r="G230" s="403">
        <v>0.0</v>
      </c>
      <c r="H230" s="404">
        <v>0.0</v>
      </c>
      <c r="I230" s="409">
        <v>0.0</v>
      </c>
      <c r="J230" s="418"/>
      <c r="K230" s="407">
        <v>0.0</v>
      </c>
      <c r="L230" s="338"/>
      <c r="M230" s="338"/>
      <c r="N230" s="338"/>
      <c r="O230" s="338"/>
      <c r="P230" s="338"/>
      <c r="Q230" s="338"/>
    </row>
    <row r="231" ht="15.75" customHeight="1">
      <c r="A231" s="388"/>
      <c r="B231" s="410"/>
      <c r="C231" s="401"/>
      <c r="D231" s="401"/>
      <c r="E231" s="401"/>
      <c r="F231" s="421"/>
      <c r="G231" s="403">
        <v>0.0</v>
      </c>
      <c r="H231" s="404">
        <v>0.0</v>
      </c>
      <c r="I231" s="409">
        <v>0.0</v>
      </c>
      <c r="J231" s="418"/>
      <c r="K231" s="407">
        <v>0.0</v>
      </c>
      <c r="L231" s="338"/>
      <c r="M231" s="338"/>
      <c r="N231" s="338"/>
      <c r="O231" s="338"/>
      <c r="P231" s="338"/>
      <c r="Q231" s="338"/>
    </row>
    <row r="232" ht="15.75" customHeight="1">
      <c r="A232" s="388"/>
      <c r="B232" s="410"/>
      <c r="C232" s="401"/>
      <c r="D232" s="401"/>
      <c r="E232" s="401"/>
      <c r="F232" s="421"/>
      <c r="G232" s="403">
        <v>0.0</v>
      </c>
      <c r="H232" s="404">
        <v>0.0</v>
      </c>
      <c r="I232" s="409">
        <v>0.0</v>
      </c>
      <c r="J232" s="418"/>
      <c r="K232" s="407">
        <v>0.0</v>
      </c>
      <c r="L232" s="338"/>
      <c r="M232" s="338"/>
      <c r="N232" s="338"/>
      <c r="O232" s="338"/>
      <c r="P232" s="338"/>
      <c r="Q232" s="338"/>
    </row>
    <row r="233" ht="15.75" customHeight="1">
      <c r="A233" s="388"/>
      <c r="B233" s="410"/>
      <c r="C233" s="401"/>
      <c r="D233" s="401"/>
      <c r="E233" s="401"/>
      <c r="F233" s="421"/>
      <c r="G233" s="403">
        <v>0.0</v>
      </c>
      <c r="H233" s="404">
        <v>0.0</v>
      </c>
      <c r="I233" s="409">
        <v>0.0</v>
      </c>
      <c r="J233" s="418"/>
      <c r="K233" s="407">
        <v>0.0</v>
      </c>
      <c r="L233" s="338"/>
      <c r="M233" s="338"/>
      <c r="N233" s="338"/>
      <c r="O233" s="338"/>
      <c r="P233" s="338"/>
      <c r="Q233" s="338"/>
    </row>
    <row r="234" ht="15.75" customHeight="1">
      <c r="A234" s="388"/>
      <c r="B234" s="410"/>
      <c r="C234" s="401"/>
      <c r="D234" s="401"/>
      <c r="E234" s="401"/>
      <c r="F234" s="421"/>
      <c r="G234" s="403">
        <v>0.0</v>
      </c>
      <c r="H234" s="404">
        <v>0.0</v>
      </c>
      <c r="I234" s="409">
        <v>0.0</v>
      </c>
      <c r="J234" s="418"/>
      <c r="K234" s="407">
        <v>0.0</v>
      </c>
      <c r="L234" s="338"/>
      <c r="M234" s="338"/>
      <c r="N234" s="338"/>
      <c r="O234" s="338"/>
      <c r="P234" s="338"/>
      <c r="Q234" s="338"/>
    </row>
    <row r="235" ht="15.75" customHeight="1">
      <c r="A235" s="388"/>
      <c r="B235" s="410"/>
      <c r="C235" s="401"/>
      <c r="D235" s="401"/>
      <c r="E235" s="401"/>
      <c r="F235" s="421"/>
      <c r="G235" s="403">
        <v>0.0</v>
      </c>
      <c r="H235" s="404">
        <v>0.0</v>
      </c>
      <c r="I235" s="409">
        <v>0.0</v>
      </c>
      <c r="J235" s="418"/>
      <c r="K235" s="407">
        <v>0.0</v>
      </c>
      <c r="L235" s="338"/>
      <c r="M235" s="338"/>
      <c r="N235" s="338"/>
      <c r="O235" s="338"/>
      <c r="P235" s="338"/>
      <c r="Q235" s="338"/>
    </row>
    <row r="236" ht="15.75" customHeight="1">
      <c r="A236" s="388"/>
      <c r="B236" s="410"/>
      <c r="C236" s="401"/>
      <c r="D236" s="401"/>
      <c r="E236" s="401"/>
      <c r="F236" s="421"/>
      <c r="G236" s="403">
        <v>0.0</v>
      </c>
      <c r="H236" s="404">
        <v>0.0</v>
      </c>
      <c r="I236" s="409">
        <v>0.0</v>
      </c>
      <c r="J236" s="418"/>
      <c r="K236" s="407">
        <v>0.0</v>
      </c>
      <c r="L236" s="338"/>
      <c r="M236" s="338"/>
      <c r="N236" s="338"/>
      <c r="O236" s="338"/>
      <c r="P236" s="338"/>
      <c r="Q236" s="338"/>
    </row>
    <row r="237" ht="15.75" customHeight="1">
      <c r="A237" s="388"/>
      <c r="B237" s="410"/>
      <c r="C237" s="401"/>
      <c r="D237" s="401"/>
      <c r="E237" s="401"/>
      <c r="F237" s="421"/>
      <c r="G237" s="403">
        <v>0.0</v>
      </c>
      <c r="H237" s="404">
        <v>0.0</v>
      </c>
      <c r="I237" s="409">
        <v>0.0</v>
      </c>
      <c r="J237" s="418"/>
      <c r="K237" s="407">
        <v>0.0</v>
      </c>
      <c r="L237" s="338"/>
      <c r="M237" s="338"/>
      <c r="N237" s="338"/>
      <c r="O237" s="338"/>
      <c r="P237" s="338"/>
      <c r="Q237" s="338"/>
    </row>
    <row r="238" ht="15.75" customHeight="1">
      <c r="A238" s="388"/>
      <c r="B238" s="410"/>
      <c r="C238" s="401"/>
      <c r="D238" s="401"/>
      <c r="E238" s="401"/>
      <c r="F238" s="421"/>
      <c r="G238" s="403">
        <v>0.0</v>
      </c>
      <c r="H238" s="404">
        <v>0.0</v>
      </c>
      <c r="I238" s="409">
        <v>0.0</v>
      </c>
      <c r="J238" s="418"/>
      <c r="K238" s="407">
        <v>0.0</v>
      </c>
      <c r="L238" s="338"/>
      <c r="M238" s="338"/>
      <c r="N238" s="338"/>
      <c r="O238" s="338"/>
      <c r="P238" s="338"/>
      <c r="Q238" s="338"/>
    </row>
    <row r="239" ht="15.75" customHeight="1">
      <c r="A239" s="388"/>
      <c r="B239" s="410"/>
      <c r="C239" s="401"/>
      <c r="D239" s="401"/>
      <c r="E239" s="401"/>
      <c r="F239" s="421"/>
      <c r="G239" s="403">
        <v>0.0</v>
      </c>
      <c r="H239" s="404">
        <v>0.0</v>
      </c>
      <c r="I239" s="409">
        <v>0.0</v>
      </c>
      <c r="J239" s="418"/>
      <c r="K239" s="407">
        <v>0.0</v>
      </c>
      <c r="L239" s="338"/>
      <c r="M239" s="338"/>
      <c r="N239" s="338"/>
      <c r="O239" s="338"/>
      <c r="P239" s="338"/>
      <c r="Q239" s="338"/>
    </row>
    <row r="240" ht="15.75" customHeight="1">
      <c r="A240" s="388"/>
      <c r="B240" s="410"/>
      <c r="C240" s="401"/>
      <c r="D240" s="401"/>
      <c r="E240" s="401"/>
      <c r="F240" s="421"/>
      <c r="G240" s="403">
        <v>0.0</v>
      </c>
      <c r="H240" s="404">
        <v>0.0</v>
      </c>
      <c r="I240" s="409">
        <v>0.0</v>
      </c>
      <c r="J240" s="418"/>
      <c r="K240" s="407">
        <v>0.0</v>
      </c>
      <c r="L240" s="338"/>
      <c r="M240" s="338"/>
      <c r="N240" s="338"/>
      <c r="O240" s="338"/>
      <c r="P240" s="338"/>
      <c r="Q240" s="338"/>
    </row>
    <row r="241" ht="15.75" customHeight="1">
      <c r="A241" s="388"/>
      <c r="B241" s="410"/>
      <c r="C241" s="401"/>
      <c r="D241" s="401"/>
      <c r="E241" s="401"/>
      <c r="F241" s="421"/>
      <c r="G241" s="403">
        <v>0.0</v>
      </c>
      <c r="H241" s="404">
        <v>0.0</v>
      </c>
      <c r="I241" s="409">
        <v>0.0</v>
      </c>
      <c r="J241" s="418"/>
      <c r="K241" s="407">
        <v>0.0</v>
      </c>
      <c r="L241" s="338"/>
      <c r="M241" s="338"/>
      <c r="N241" s="338"/>
      <c r="O241" s="338"/>
      <c r="P241" s="338"/>
      <c r="Q241" s="338"/>
    </row>
    <row r="242" ht="15.75" customHeight="1">
      <c r="A242" s="388"/>
      <c r="B242" s="410"/>
      <c r="C242" s="401"/>
      <c r="D242" s="401"/>
      <c r="E242" s="401"/>
      <c r="F242" s="421"/>
      <c r="G242" s="403">
        <v>0.0</v>
      </c>
      <c r="H242" s="404">
        <v>0.0</v>
      </c>
      <c r="I242" s="409">
        <v>0.0</v>
      </c>
      <c r="J242" s="418"/>
      <c r="K242" s="407">
        <v>0.0</v>
      </c>
      <c r="L242" s="338"/>
      <c r="M242" s="338"/>
      <c r="N242" s="338"/>
      <c r="O242" s="338"/>
      <c r="P242" s="338"/>
      <c r="Q242" s="338"/>
    </row>
    <row r="243" ht="15.75" customHeight="1">
      <c r="A243" s="388"/>
      <c r="B243" s="410"/>
      <c r="C243" s="401"/>
      <c r="D243" s="401"/>
      <c r="E243" s="401"/>
      <c r="F243" s="421"/>
      <c r="G243" s="403">
        <v>0.0</v>
      </c>
      <c r="H243" s="404">
        <v>0.0</v>
      </c>
      <c r="I243" s="409">
        <v>0.0</v>
      </c>
      <c r="J243" s="418"/>
      <c r="K243" s="407">
        <v>0.0</v>
      </c>
      <c r="L243" s="338"/>
      <c r="M243" s="338"/>
      <c r="N243" s="338"/>
      <c r="O243" s="338"/>
      <c r="P243" s="338"/>
      <c r="Q243" s="338"/>
    </row>
    <row r="244" ht="15.75" customHeight="1">
      <c r="A244" s="388"/>
      <c r="B244" s="410"/>
      <c r="C244" s="401"/>
      <c r="D244" s="401"/>
      <c r="E244" s="401"/>
      <c r="F244" s="421"/>
      <c r="G244" s="403">
        <v>0.0</v>
      </c>
      <c r="H244" s="404">
        <v>0.0</v>
      </c>
      <c r="I244" s="409">
        <v>0.0</v>
      </c>
      <c r="J244" s="418"/>
      <c r="K244" s="407">
        <v>0.0</v>
      </c>
      <c r="L244" s="338"/>
      <c r="M244" s="338"/>
      <c r="N244" s="338"/>
      <c r="O244" s="338"/>
      <c r="P244" s="338"/>
      <c r="Q244" s="338"/>
    </row>
    <row r="245" ht="15.75" customHeight="1">
      <c r="A245" s="388"/>
      <c r="B245" s="410"/>
      <c r="C245" s="401"/>
      <c r="D245" s="401"/>
      <c r="E245" s="401"/>
      <c r="F245" s="421"/>
      <c r="G245" s="403">
        <v>0.0</v>
      </c>
      <c r="H245" s="404">
        <v>0.0</v>
      </c>
      <c r="I245" s="409">
        <v>0.0</v>
      </c>
      <c r="J245" s="418"/>
      <c r="K245" s="407">
        <v>0.0</v>
      </c>
      <c r="L245" s="338"/>
      <c r="M245" s="338"/>
      <c r="N245" s="338"/>
      <c r="O245" s="338"/>
      <c r="P245" s="338"/>
      <c r="Q245" s="338"/>
    </row>
    <row r="246" ht="15.75" customHeight="1">
      <c r="A246" s="388"/>
      <c r="B246" s="410"/>
      <c r="C246" s="401"/>
      <c r="D246" s="401"/>
      <c r="E246" s="401"/>
      <c r="F246" s="421"/>
      <c r="G246" s="403">
        <v>0.0</v>
      </c>
      <c r="H246" s="404">
        <v>0.0</v>
      </c>
      <c r="I246" s="409">
        <v>0.0</v>
      </c>
      <c r="J246" s="418"/>
      <c r="K246" s="407">
        <v>0.0</v>
      </c>
      <c r="L246" s="338"/>
      <c r="M246" s="338"/>
      <c r="N246" s="338"/>
      <c r="O246" s="338"/>
      <c r="P246" s="338"/>
      <c r="Q246" s="338"/>
    </row>
    <row r="247" ht="15.75" customHeight="1">
      <c r="A247" s="388"/>
      <c r="B247" s="410"/>
      <c r="C247" s="401"/>
      <c r="D247" s="401"/>
      <c r="E247" s="401"/>
      <c r="F247" s="421"/>
      <c r="G247" s="403">
        <v>0.0</v>
      </c>
      <c r="H247" s="404">
        <v>0.0</v>
      </c>
      <c r="I247" s="409">
        <v>0.0</v>
      </c>
      <c r="J247" s="418"/>
      <c r="K247" s="407">
        <v>0.0</v>
      </c>
      <c r="L247" s="338"/>
      <c r="M247" s="338"/>
      <c r="N247" s="338"/>
      <c r="O247" s="338"/>
      <c r="P247" s="338"/>
      <c r="Q247" s="338"/>
    </row>
    <row r="248" ht="15.75" customHeight="1">
      <c r="A248" s="388"/>
      <c r="B248" s="410"/>
      <c r="C248" s="401"/>
      <c r="D248" s="401"/>
      <c r="E248" s="401"/>
      <c r="F248" s="421"/>
      <c r="G248" s="403">
        <v>0.0</v>
      </c>
      <c r="H248" s="404">
        <v>0.0</v>
      </c>
      <c r="I248" s="409">
        <v>0.0</v>
      </c>
      <c r="J248" s="418"/>
      <c r="K248" s="407">
        <v>0.0</v>
      </c>
      <c r="L248" s="338"/>
      <c r="M248" s="338"/>
      <c r="N248" s="338"/>
      <c r="O248" s="338"/>
      <c r="P248" s="338"/>
      <c r="Q248" s="338"/>
    </row>
    <row r="249" ht="15.75" customHeight="1">
      <c r="A249" s="388"/>
      <c r="B249" s="410"/>
      <c r="C249" s="401"/>
      <c r="D249" s="401"/>
      <c r="E249" s="401"/>
      <c r="F249" s="421"/>
      <c r="G249" s="403">
        <v>0.0</v>
      </c>
      <c r="H249" s="404">
        <v>0.0</v>
      </c>
      <c r="I249" s="409">
        <v>0.0</v>
      </c>
      <c r="J249" s="418"/>
      <c r="K249" s="407">
        <v>0.0</v>
      </c>
      <c r="L249" s="338"/>
      <c r="M249" s="338"/>
      <c r="N249" s="338"/>
      <c r="O249" s="338"/>
      <c r="P249" s="338"/>
      <c r="Q249" s="338"/>
    </row>
    <row r="250" ht="15.75" customHeight="1">
      <c r="A250" s="388"/>
      <c r="B250" s="410"/>
      <c r="C250" s="401"/>
      <c r="D250" s="401"/>
      <c r="E250" s="401"/>
      <c r="F250" s="421"/>
      <c r="G250" s="403">
        <v>0.0</v>
      </c>
      <c r="H250" s="404">
        <v>0.0</v>
      </c>
      <c r="I250" s="409">
        <v>0.0</v>
      </c>
      <c r="J250" s="418"/>
      <c r="K250" s="407">
        <v>0.0</v>
      </c>
      <c r="L250" s="338"/>
      <c r="M250" s="338"/>
      <c r="N250" s="338"/>
      <c r="O250" s="338"/>
      <c r="P250" s="338"/>
      <c r="Q250" s="338"/>
    </row>
    <row r="251" ht="15.75" customHeight="1">
      <c r="A251" s="388"/>
      <c r="B251" s="410"/>
      <c r="C251" s="401"/>
      <c r="D251" s="401"/>
      <c r="E251" s="401"/>
      <c r="F251" s="421"/>
      <c r="G251" s="403">
        <v>0.0</v>
      </c>
      <c r="H251" s="404">
        <v>0.0</v>
      </c>
      <c r="I251" s="409">
        <v>0.0</v>
      </c>
      <c r="J251" s="418"/>
      <c r="K251" s="407">
        <v>0.0</v>
      </c>
      <c r="L251" s="338"/>
      <c r="M251" s="338"/>
      <c r="N251" s="338"/>
      <c r="O251" s="338"/>
      <c r="P251" s="338"/>
      <c r="Q251" s="338"/>
    </row>
    <row r="252" ht="15.75" customHeight="1">
      <c r="A252" s="388"/>
      <c r="B252" s="410"/>
      <c r="C252" s="401"/>
      <c r="D252" s="401"/>
      <c r="E252" s="401"/>
      <c r="F252" s="421"/>
      <c r="G252" s="403">
        <v>0.0</v>
      </c>
      <c r="H252" s="404">
        <v>0.0</v>
      </c>
      <c r="I252" s="409">
        <v>0.0</v>
      </c>
      <c r="J252" s="418"/>
      <c r="K252" s="407">
        <v>0.0</v>
      </c>
      <c r="L252" s="338"/>
      <c r="M252" s="338"/>
      <c r="N252" s="338"/>
      <c r="O252" s="338"/>
      <c r="P252" s="338"/>
      <c r="Q252" s="338"/>
    </row>
    <row r="253" ht="15.75" customHeight="1">
      <c r="A253" s="388"/>
      <c r="B253" s="410"/>
      <c r="C253" s="401"/>
      <c r="D253" s="401"/>
      <c r="E253" s="401"/>
      <c r="F253" s="421"/>
      <c r="G253" s="403">
        <v>0.0</v>
      </c>
      <c r="H253" s="404">
        <v>0.0</v>
      </c>
      <c r="I253" s="409">
        <v>0.0</v>
      </c>
      <c r="J253" s="418"/>
      <c r="K253" s="407">
        <v>0.0</v>
      </c>
      <c r="L253" s="338"/>
      <c r="M253" s="338"/>
      <c r="N253" s="338"/>
      <c r="O253" s="338"/>
      <c r="P253" s="338"/>
      <c r="Q253" s="338"/>
    </row>
    <row r="254" ht="15.75" customHeight="1">
      <c r="A254" s="388"/>
      <c r="B254" s="410"/>
      <c r="C254" s="401"/>
      <c r="D254" s="401"/>
      <c r="E254" s="401"/>
      <c r="F254" s="421"/>
      <c r="G254" s="403">
        <v>0.0</v>
      </c>
      <c r="H254" s="404">
        <v>0.0</v>
      </c>
      <c r="I254" s="409">
        <v>0.0</v>
      </c>
      <c r="J254" s="418"/>
      <c r="K254" s="407">
        <v>0.0</v>
      </c>
      <c r="L254" s="338"/>
      <c r="M254" s="338"/>
      <c r="N254" s="338"/>
      <c r="O254" s="338"/>
      <c r="P254" s="338"/>
      <c r="Q254" s="338"/>
    </row>
    <row r="255" ht="15.75" customHeight="1">
      <c r="A255" s="388"/>
      <c r="B255" s="410"/>
      <c r="C255" s="401"/>
      <c r="D255" s="401"/>
      <c r="E255" s="401"/>
      <c r="F255" s="421"/>
      <c r="G255" s="403">
        <v>0.0</v>
      </c>
      <c r="H255" s="404">
        <v>0.0</v>
      </c>
      <c r="I255" s="409">
        <v>0.0</v>
      </c>
      <c r="J255" s="418"/>
      <c r="K255" s="407">
        <v>0.0</v>
      </c>
      <c r="L255" s="338"/>
      <c r="M255" s="338"/>
      <c r="N255" s="338"/>
      <c r="O255" s="338"/>
      <c r="P255" s="338"/>
      <c r="Q255" s="338"/>
    </row>
    <row r="256" ht="15.75" customHeight="1">
      <c r="A256" s="388"/>
      <c r="B256" s="410"/>
      <c r="C256" s="401"/>
      <c r="D256" s="401"/>
      <c r="E256" s="401"/>
      <c r="F256" s="421"/>
      <c r="G256" s="403">
        <v>0.0</v>
      </c>
      <c r="H256" s="404">
        <v>0.0</v>
      </c>
      <c r="I256" s="409">
        <v>0.0</v>
      </c>
      <c r="J256" s="418"/>
      <c r="K256" s="407">
        <v>0.0</v>
      </c>
      <c r="L256" s="338"/>
      <c r="M256" s="338"/>
      <c r="N256" s="338"/>
      <c r="O256" s="338"/>
      <c r="P256" s="338"/>
      <c r="Q256" s="338"/>
    </row>
    <row r="257" ht="15.75" customHeight="1">
      <c r="A257" s="388"/>
      <c r="B257" s="410"/>
      <c r="C257" s="401"/>
      <c r="D257" s="401"/>
      <c r="E257" s="401"/>
      <c r="F257" s="421"/>
      <c r="G257" s="403">
        <v>0.0</v>
      </c>
      <c r="H257" s="404">
        <v>0.0</v>
      </c>
      <c r="I257" s="409">
        <v>0.0</v>
      </c>
      <c r="J257" s="418"/>
      <c r="K257" s="407">
        <v>0.0</v>
      </c>
      <c r="L257" s="338"/>
      <c r="M257" s="338"/>
      <c r="N257" s="338"/>
      <c r="O257" s="338"/>
      <c r="P257" s="338"/>
      <c r="Q257" s="338"/>
    </row>
    <row r="258" ht="15.75" customHeight="1">
      <c r="A258" s="388"/>
      <c r="B258" s="410"/>
      <c r="C258" s="401"/>
      <c r="D258" s="401"/>
      <c r="E258" s="401"/>
      <c r="F258" s="421"/>
      <c r="G258" s="403">
        <v>0.0</v>
      </c>
      <c r="H258" s="404">
        <v>0.0</v>
      </c>
      <c r="I258" s="409">
        <v>0.0</v>
      </c>
      <c r="J258" s="418"/>
      <c r="K258" s="407">
        <v>0.0</v>
      </c>
      <c r="L258" s="338"/>
      <c r="M258" s="338"/>
      <c r="N258" s="338"/>
      <c r="O258" s="338"/>
      <c r="P258" s="338"/>
      <c r="Q258" s="338"/>
    </row>
    <row r="259" ht="15.75" customHeight="1">
      <c r="A259" s="388"/>
      <c r="B259" s="410"/>
      <c r="C259" s="401"/>
      <c r="D259" s="401"/>
      <c r="E259" s="401"/>
      <c r="F259" s="421"/>
      <c r="G259" s="403">
        <v>0.0</v>
      </c>
      <c r="H259" s="404">
        <v>0.0</v>
      </c>
      <c r="I259" s="409">
        <v>0.0</v>
      </c>
      <c r="J259" s="418"/>
      <c r="K259" s="407">
        <v>0.0</v>
      </c>
      <c r="L259" s="338"/>
      <c r="M259" s="338"/>
      <c r="N259" s="338"/>
      <c r="O259" s="338"/>
      <c r="P259" s="338"/>
      <c r="Q259" s="338"/>
    </row>
    <row r="260" ht="15.75" customHeight="1">
      <c r="A260" s="388"/>
      <c r="B260" s="410"/>
      <c r="C260" s="401"/>
      <c r="D260" s="401"/>
      <c r="E260" s="401"/>
      <c r="F260" s="421"/>
      <c r="G260" s="403">
        <v>0.0</v>
      </c>
      <c r="H260" s="404">
        <v>0.0</v>
      </c>
      <c r="I260" s="409">
        <v>0.0</v>
      </c>
      <c r="J260" s="418"/>
      <c r="K260" s="407">
        <v>0.0</v>
      </c>
      <c r="L260" s="338"/>
      <c r="M260" s="338"/>
      <c r="N260" s="338"/>
      <c r="O260" s="338"/>
      <c r="P260" s="338"/>
      <c r="Q260" s="338"/>
    </row>
    <row r="261" ht="15.75" customHeight="1">
      <c r="A261" s="388"/>
      <c r="B261" s="410"/>
      <c r="C261" s="401"/>
      <c r="D261" s="401"/>
      <c r="E261" s="401"/>
      <c r="F261" s="421"/>
      <c r="G261" s="403">
        <v>0.0</v>
      </c>
      <c r="H261" s="404">
        <v>0.0</v>
      </c>
      <c r="I261" s="409">
        <v>0.0</v>
      </c>
      <c r="J261" s="418"/>
      <c r="K261" s="407">
        <v>0.0</v>
      </c>
      <c r="L261" s="338"/>
      <c r="M261" s="338"/>
      <c r="N261" s="338"/>
      <c r="O261" s="338"/>
      <c r="P261" s="338"/>
      <c r="Q261" s="338"/>
    </row>
    <row r="262" ht="15.75" customHeight="1">
      <c r="A262" s="388"/>
      <c r="B262" s="410"/>
      <c r="C262" s="401"/>
      <c r="D262" s="401"/>
      <c r="E262" s="401"/>
      <c r="F262" s="421"/>
      <c r="G262" s="403">
        <v>0.0</v>
      </c>
      <c r="H262" s="404">
        <v>0.0</v>
      </c>
      <c r="I262" s="409">
        <v>0.0</v>
      </c>
      <c r="J262" s="418"/>
      <c r="K262" s="407">
        <v>0.0</v>
      </c>
      <c r="L262" s="338"/>
      <c r="M262" s="338"/>
      <c r="N262" s="338"/>
      <c r="O262" s="338"/>
      <c r="P262" s="338"/>
      <c r="Q262" s="338"/>
    </row>
    <row r="263" ht="15.75" customHeight="1">
      <c r="A263" s="388"/>
      <c r="B263" s="410"/>
      <c r="C263" s="401"/>
      <c r="D263" s="401"/>
      <c r="E263" s="401"/>
      <c r="F263" s="421"/>
      <c r="G263" s="403">
        <v>0.0</v>
      </c>
      <c r="H263" s="404">
        <v>0.0</v>
      </c>
      <c r="I263" s="409">
        <v>0.0</v>
      </c>
      <c r="J263" s="418"/>
      <c r="K263" s="407">
        <v>0.0</v>
      </c>
      <c r="L263" s="338"/>
      <c r="M263" s="338"/>
      <c r="N263" s="338"/>
      <c r="O263" s="338"/>
      <c r="P263" s="338"/>
      <c r="Q263" s="338"/>
    </row>
    <row r="264" ht="15.75" customHeight="1">
      <c r="A264" s="388"/>
      <c r="B264" s="410"/>
      <c r="C264" s="401"/>
      <c r="D264" s="401"/>
      <c r="E264" s="401"/>
      <c r="F264" s="421"/>
      <c r="G264" s="403">
        <v>0.0</v>
      </c>
      <c r="H264" s="404">
        <v>0.0</v>
      </c>
      <c r="I264" s="409">
        <v>0.0</v>
      </c>
      <c r="J264" s="418"/>
      <c r="K264" s="407">
        <v>0.0</v>
      </c>
      <c r="L264" s="338"/>
      <c r="M264" s="338"/>
      <c r="N264" s="338"/>
      <c r="O264" s="338"/>
      <c r="P264" s="338"/>
      <c r="Q264" s="338"/>
    </row>
    <row r="265" ht="15.75" customHeight="1">
      <c r="A265" s="388"/>
      <c r="B265" s="410"/>
      <c r="C265" s="401"/>
      <c r="D265" s="401"/>
      <c r="E265" s="401"/>
      <c r="F265" s="421"/>
      <c r="G265" s="403">
        <v>0.0</v>
      </c>
      <c r="H265" s="404">
        <v>0.0</v>
      </c>
      <c r="I265" s="409">
        <v>0.0</v>
      </c>
      <c r="J265" s="418"/>
      <c r="K265" s="407">
        <v>0.0</v>
      </c>
      <c r="L265" s="338"/>
      <c r="M265" s="338"/>
      <c r="N265" s="338"/>
      <c r="O265" s="338"/>
      <c r="P265" s="338"/>
      <c r="Q265" s="338"/>
    </row>
    <row r="266" ht="15.75" customHeight="1">
      <c r="A266" s="388"/>
      <c r="B266" s="410"/>
      <c r="C266" s="401"/>
      <c r="D266" s="401"/>
      <c r="E266" s="401"/>
      <c r="F266" s="421"/>
      <c r="G266" s="403">
        <v>0.0</v>
      </c>
      <c r="H266" s="404">
        <v>0.0</v>
      </c>
      <c r="I266" s="409">
        <v>0.0</v>
      </c>
      <c r="J266" s="418"/>
      <c r="K266" s="407">
        <v>0.0</v>
      </c>
      <c r="L266" s="338"/>
      <c r="M266" s="338"/>
      <c r="N266" s="338"/>
      <c r="O266" s="338"/>
      <c r="P266" s="338"/>
      <c r="Q266" s="338"/>
    </row>
    <row r="267" ht="15.75" customHeight="1">
      <c r="A267" s="388"/>
      <c r="B267" s="410"/>
      <c r="C267" s="401"/>
      <c r="D267" s="401"/>
      <c r="E267" s="401"/>
      <c r="F267" s="421"/>
      <c r="G267" s="403">
        <v>0.0</v>
      </c>
      <c r="H267" s="404">
        <v>0.0</v>
      </c>
      <c r="I267" s="409">
        <v>0.0</v>
      </c>
      <c r="J267" s="418"/>
      <c r="K267" s="407">
        <v>0.0</v>
      </c>
      <c r="L267" s="338"/>
      <c r="M267" s="338"/>
      <c r="N267" s="338"/>
      <c r="O267" s="338"/>
      <c r="P267" s="338"/>
      <c r="Q267" s="338"/>
    </row>
    <row r="268" ht="15.75" customHeight="1">
      <c r="A268" s="388"/>
      <c r="B268" s="410"/>
      <c r="C268" s="401"/>
      <c r="D268" s="401"/>
      <c r="E268" s="401"/>
      <c r="F268" s="421"/>
      <c r="G268" s="403">
        <v>0.0</v>
      </c>
      <c r="H268" s="404">
        <v>0.0</v>
      </c>
      <c r="I268" s="409">
        <v>0.0</v>
      </c>
      <c r="J268" s="418"/>
      <c r="K268" s="407">
        <v>0.0</v>
      </c>
      <c r="L268" s="338"/>
      <c r="M268" s="338"/>
      <c r="N268" s="338"/>
      <c r="O268" s="338"/>
      <c r="P268" s="338"/>
      <c r="Q268" s="338"/>
    </row>
    <row r="269" ht="15.75" customHeight="1">
      <c r="A269" s="388"/>
      <c r="B269" s="410"/>
      <c r="C269" s="401"/>
      <c r="D269" s="401"/>
      <c r="E269" s="401"/>
      <c r="F269" s="421"/>
      <c r="G269" s="403">
        <v>0.0</v>
      </c>
      <c r="H269" s="404">
        <v>0.0</v>
      </c>
      <c r="I269" s="409">
        <v>0.0</v>
      </c>
      <c r="J269" s="418"/>
      <c r="K269" s="407">
        <v>0.0</v>
      </c>
      <c r="L269" s="338"/>
      <c r="M269" s="338"/>
      <c r="N269" s="338"/>
      <c r="O269" s="338"/>
      <c r="P269" s="338"/>
      <c r="Q269" s="338"/>
    </row>
    <row r="270" ht="15.75" customHeight="1">
      <c r="A270" s="388"/>
      <c r="B270" s="410"/>
      <c r="C270" s="401"/>
      <c r="D270" s="401"/>
      <c r="E270" s="401"/>
      <c r="F270" s="421"/>
      <c r="G270" s="403">
        <v>0.0</v>
      </c>
      <c r="H270" s="404">
        <v>0.0</v>
      </c>
      <c r="I270" s="409">
        <v>0.0</v>
      </c>
      <c r="J270" s="418"/>
      <c r="K270" s="407">
        <v>0.0</v>
      </c>
      <c r="L270" s="338"/>
      <c r="M270" s="338"/>
      <c r="N270" s="338"/>
      <c r="O270" s="338"/>
      <c r="P270" s="338"/>
      <c r="Q270" s="338"/>
    </row>
    <row r="271" ht="15.75" customHeight="1">
      <c r="A271" s="388"/>
      <c r="B271" s="410"/>
      <c r="C271" s="401"/>
      <c r="D271" s="401"/>
      <c r="E271" s="401"/>
      <c r="F271" s="421"/>
      <c r="G271" s="403">
        <v>0.0</v>
      </c>
      <c r="H271" s="404">
        <v>0.0</v>
      </c>
      <c r="I271" s="409">
        <v>0.0</v>
      </c>
      <c r="J271" s="418"/>
      <c r="K271" s="407">
        <v>0.0</v>
      </c>
      <c r="L271" s="338"/>
      <c r="M271" s="338"/>
      <c r="N271" s="338"/>
      <c r="O271" s="338"/>
      <c r="P271" s="338"/>
      <c r="Q271" s="338"/>
    </row>
    <row r="272" ht="15.75" customHeight="1">
      <c r="A272" s="388"/>
      <c r="B272" s="410"/>
      <c r="C272" s="401"/>
      <c r="D272" s="401"/>
      <c r="E272" s="401"/>
      <c r="F272" s="421"/>
      <c r="G272" s="403">
        <v>0.0</v>
      </c>
      <c r="H272" s="404">
        <v>0.0</v>
      </c>
      <c r="I272" s="409">
        <v>0.0</v>
      </c>
      <c r="J272" s="418"/>
      <c r="K272" s="407">
        <v>0.0</v>
      </c>
      <c r="L272" s="338"/>
      <c r="M272" s="338"/>
      <c r="N272" s="338"/>
      <c r="O272" s="338"/>
      <c r="P272" s="338"/>
      <c r="Q272" s="338"/>
    </row>
    <row r="273" ht="15.75" customHeight="1">
      <c r="A273" s="388"/>
      <c r="B273" s="410"/>
      <c r="C273" s="401"/>
      <c r="D273" s="401"/>
      <c r="E273" s="401"/>
      <c r="F273" s="421"/>
      <c r="G273" s="403">
        <v>0.0</v>
      </c>
      <c r="H273" s="404">
        <v>0.0</v>
      </c>
      <c r="I273" s="409">
        <v>0.0</v>
      </c>
      <c r="J273" s="418"/>
      <c r="K273" s="407">
        <v>0.0</v>
      </c>
      <c r="L273" s="338"/>
      <c r="M273" s="338"/>
      <c r="N273" s="338"/>
      <c r="O273" s="338"/>
      <c r="P273" s="338"/>
      <c r="Q273" s="338"/>
    </row>
    <row r="274" ht="15.75" customHeight="1">
      <c r="A274" s="388"/>
      <c r="B274" s="410"/>
      <c r="C274" s="401"/>
      <c r="D274" s="401"/>
      <c r="E274" s="401"/>
      <c r="F274" s="421"/>
      <c r="G274" s="403">
        <v>0.0</v>
      </c>
      <c r="H274" s="404">
        <v>0.0</v>
      </c>
      <c r="I274" s="409">
        <v>0.0</v>
      </c>
      <c r="J274" s="418"/>
      <c r="K274" s="407">
        <v>0.0</v>
      </c>
      <c r="L274" s="338"/>
      <c r="M274" s="338"/>
      <c r="N274" s="338"/>
      <c r="O274" s="338"/>
      <c r="P274" s="338"/>
      <c r="Q274" s="338"/>
    </row>
    <row r="275" ht="15.75" customHeight="1">
      <c r="A275" s="388"/>
      <c r="B275" s="410"/>
      <c r="C275" s="401"/>
      <c r="D275" s="401"/>
      <c r="E275" s="401"/>
      <c r="F275" s="421"/>
      <c r="G275" s="403">
        <v>0.0</v>
      </c>
      <c r="H275" s="404">
        <v>0.0</v>
      </c>
      <c r="I275" s="409">
        <v>0.0</v>
      </c>
      <c r="J275" s="418"/>
      <c r="K275" s="407">
        <v>0.0</v>
      </c>
      <c r="L275" s="338"/>
      <c r="M275" s="338"/>
      <c r="N275" s="338"/>
      <c r="O275" s="338"/>
      <c r="P275" s="338"/>
      <c r="Q275" s="338"/>
    </row>
    <row r="276" ht="15.75" customHeight="1">
      <c r="A276" s="388"/>
      <c r="B276" s="410"/>
      <c r="C276" s="401"/>
      <c r="D276" s="401"/>
      <c r="E276" s="401"/>
      <c r="F276" s="421"/>
      <c r="G276" s="403">
        <v>0.0</v>
      </c>
      <c r="H276" s="404">
        <v>0.0</v>
      </c>
      <c r="I276" s="409">
        <v>0.0</v>
      </c>
      <c r="J276" s="418"/>
      <c r="K276" s="407">
        <v>0.0</v>
      </c>
      <c r="L276" s="338"/>
      <c r="M276" s="338"/>
      <c r="N276" s="338"/>
      <c r="O276" s="338"/>
      <c r="P276" s="338"/>
      <c r="Q276" s="338"/>
    </row>
    <row r="277" ht="15.75" customHeight="1">
      <c r="A277" s="388"/>
      <c r="B277" s="410"/>
      <c r="C277" s="401"/>
      <c r="D277" s="401"/>
      <c r="E277" s="401"/>
      <c r="F277" s="421"/>
      <c r="G277" s="403">
        <v>0.0</v>
      </c>
      <c r="H277" s="404">
        <v>0.0</v>
      </c>
      <c r="I277" s="409">
        <v>0.0</v>
      </c>
      <c r="J277" s="418"/>
      <c r="K277" s="407">
        <v>0.0</v>
      </c>
      <c r="L277" s="338"/>
      <c r="M277" s="338"/>
      <c r="N277" s="338"/>
      <c r="O277" s="338"/>
      <c r="P277" s="338"/>
      <c r="Q277" s="338"/>
    </row>
    <row r="278" ht="15.75" customHeight="1">
      <c r="A278" s="388"/>
      <c r="B278" s="410"/>
      <c r="C278" s="401"/>
      <c r="D278" s="401"/>
      <c r="E278" s="401"/>
      <c r="F278" s="421"/>
      <c r="G278" s="403">
        <v>0.0</v>
      </c>
      <c r="H278" s="404">
        <v>0.0</v>
      </c>
      <c r="I278" s="409">
        <v>0.0</v>
      </c>
      <c r="J278" s="418"/>
      <c r="K278" s="407">
        <v>0.0</v>
      </c>
      <c r="L278" s="338"/>
      <c r="M278" s="338"/>
      <c r="N278" s="338"/>
      <c r="O278" s="338"/>
      <c r="P278" s="338"/>
      <c r="Q278" s="338"/>
    </row>
    <row r="279" ht="15.75" customHeight="1">
      <c r="A279" s="388"/>
      <c r="B279" s="410"/>
      <c r="C279" s="401"/>
      <c r="D279" s="401"/>
      <c r="E279" s="401"/>
      <c r="F279" s="421"/>
      <c r="G279" s="403">
        <v>0.0</v>
      </c>
      <c r="H279" s="404">
        <v>0.0</v>
      </c>
      <c r="I279" s="409">
        <v>0.0</v>
      </c>
      <c r="J279" s="418"/>
      <c r="K279" s="407">
        <v>0.0</v>
      </c>
      <c r="L279" s="338"/>
      <c r="M279" s="338"/>
      <c r="N279" s="338"/>
      <c r="O279" s="338"/>
      <c r="P279" s="338"/>
      <c r="Q279" s="338"/>
    </row>
    <row r="280" ht="15.75" customHeight="1">
      <c r="A280" s="388"/>
      <c r="B280" s="410"/>
      <c r="C280" s="401"/>
      <c r="D280" s="401"/>
      <c r="E280" s="401"/>
      <c r="F280" s="421"/>
      <c r="G280" s="403">
        <v>0.0</v>
      </c>
      <c r="H280" s="404">
        <v>0.0</v>
      </c>
      <c r="I280" s="409">
        <v>0.0</v>
      </c>
      <c r="J280" s="418"/>
      <c r="K280" s="407">
        <v>0.0</v>
      </c>
      <c r="L280" s="338"/>
      <c r="M280" s="338"/>
      <c r="N280" s="338"/>
      <c r="O280" s="338"/>
      <c r="P280" s="338"/>
      <c r="Q280" s="338"/>
    </row>
    <row r="281" ht="15.75" customHeight="1">
      <c r="A281" s="388"/>
      <c r="B281" s="410"/>
      <c r="C281" s="401"/>
      <c r="D281" s="401"/>
      <c r="E281" s="401"/>
      <c r="F281" s="421"/>
      <c r="G281" s="403">
        <v>0.0</v>
      </c>
      <c r="H281" s="404">
        <v>0.0</v>
      </c>
      <c r="I281" s="409">
        <v>0.0</v>
      </c>
      <c r="J281" s="418"/>
      <c r="K281" s="407">
        <v>0.0</v>
      </c>
      <c r="L281" s="338"/>
      <c r="M281" s="338"/>
      <c r="N281" s="338"/>
      <c r="O281" s="338"/>
      <c r="P281" s="338"/>
      <c r="Q281" s="338"/>
    </row>
    <row r="282" ht="15.75" customHeight="1">
      <c r="A282" s="388"/>
      <c r="B282" s="410"/>
      <c r="C282" s="401"/>
      <c r="D282" s="401"/>
      <c r="E282" s="401"/>
      <c r="F282" s="421"/>
      <c r="G282" s="403">
        <v>0.0</v>
      </c>
      <c r="H282" s="404">
        <v>0.0</v>
      </c>
      <c r="I282" s="409">
        <v>0.0</v>
      </c>
      <c r="J282" s="418"/>
      <c r="K282" s="407">
        <v>0.0</v>
      </c>
      <c r="L282" s="338"/>
      <c r="M282" s="338"/>
      <c r="N282" s="338"/>
      <c r="O282" s="338"/>
      <c r="P282" s="338"/>
      <c r="Q282" s="338"/>
    </row>
    <row r="283" ht="15.75" customHeight="1">
      <c r="A283" s="388"/>
      <c r="B283" s="410"/>
      <c r="C283" s="401"/>
      <c r="D283" s="401"/>
      <c r="E283" s="401"/>
      <c r="F283" s="421"/>
      <c r="G283" s="403">
        <v>0.0</v>
      </c>
      <c r="H283" s="404">
        <v>0.0</v>
      </c>
      <c r="I283" s="409">
        <v>0.0</v>
      </c>
      <c r="J283" s="418"/>
      <c r="K283" s="407">
        <v>0.0</v>
      </c>
      <c r="L283" s="338"/>
      <c r="M283" s="338"/>
      <c r="N283" s="338"/>
      <c r="O283" s="338"/>
      <c r="P283" s="338"/>
      <c r="Q283" s="338"/>
    </row>
    <row r="284" ht="15.75" customHeight="1">
      <c r="A284" s="388"/>
      <c r="B284" s="410"/>
      <c r="C284" s="401"/>
      <c r="D284" s="401"/>
      <c r="E284" s="401"/>
      <c r="F284" s="421"/>
      <c r="G284" s="403">
        <v>0.0</v>
      </c>
      <c r="H284" s="404">
        <v>0.0</v>
      </c>
      <c r="I284" s="409">
        <v>0.0</v>
      </c>
      <c r="J284" s="418"/>
      <c r="K284" s="407">
        <v>0.0</v>
      </c>
      <c r="L284" s="338"/>
      <c r="M284" s="338"/>
      <c r="N284" s="338"/>
      <c r="O284" s="338"/>
      <c r="P284" s="338"/>
      <c r="Q284" s="338"/>
    </row>
    <row r="285" ht="15.75" customHeight="1">
      <c r="A285" s="388"/>
      <c r="B285" s="410"/>
      <c r="C285" s="401"/>
      <c r="D285" s="401"/>
      <c r="E285" s="401"/>
      <c r="F285" s="421"/>
      <c r="G285" s="403">
        <v>0.0</v>
      </c>
      <c r="H285" s="404">
        <v>0.0</v>
      </c>
      <c r="I285" s="409">
        <v>0.0</v>
      </c>
      <c r="J285" s="418"/>
      <c r="K285" s="407">
        <v>0.0</v>
      </c>
      <c r="L285" s="338"/>
      <c r="M285" s="338"/>
      <c r="N285" s="338"/>
      <c r="O285" s="338"/>
      <c r="P285" s="338"/>
      <c r="Q285" s="338"/>
    </row>
    <row r="286" ht="15.75" customHeight="1">
      <c r="A286" s="388"/>
      <c r="B286" s="410"/>
      <c r="C286" s="401"/>
      <c r="D286" s="401"/>
      <c r="E286" s="401"/>
      <c r="F286" s="421"/>
      <c r="G286" s="403">
        <v>0.0</v>
      </c>
      <c r="H286" s="404">
        <v>0.0</v>
      </c>
      <c r="I286" s="409">
        <v>0.0</v>
      </c>
      <c r="J286" s="418"/>
      <c r="K286" s="407">
        <v>0.0</v>
      </c>
      <c r="L286" s="338"/>
      <c r="M286" s="338"/>
      <c r="N286" s="338"/>
      <c r="O286" s="338"/>
      <c r="P286" s="338"/>
      <c r="Q286" s="338"/>
    </row>
    <row r="287" ht="15.75" customHeight="1">
      <c r="A287" s="388"/>
      <c r="B287" s="410"/>
      <c r="C287" s="401"/>
      <c r="D287" s="401"/>
      <c r="E287" s="401"/>
      <c r="F287" s="421"/>
      <c r="G287" s="403">
        <v>0.0</v>
      </c>
      <c r="H287" s="404">
        <v>0.0</v>
      </c>
      <c r="I287" s="409">
        <v>0.0</v>
      </c>
      <c r="J287" s="418"/>
      <c r="K287" s="407">
        <v>0.0</v>
      </c>
      <c r="L287" s="338"/>
      <c r="M287" s="338"/>
      <c r="N287" s="338"/>
      <c r="O287" s="338"/>
      <c r="P287" s="338"/>
      <c r="Q287" s="338"/>
    </row>
    <row r="288" ht="15.75" customHeight="1">
      <c r="A288" s="388"/>
      <c r="B288" s="410"/>
      <c r="C288" s="401"/>
      <c r="D288" s="401"/>
      <c r="E288" s="401"/>
      <c r="F288" s="421"/>
      <c r="G288" s="403">
        <v>0.0</v>
      </c>
      <c r="H288" s="404">
        <v>0.0</v>
      </c>
      <c r="I288" s="409">
        <v>0.0</v>
      </c>
      <c r="J288" s="418"/>
      <c r="K288" s="407">
        <v>0.0</v>
      </c>
      <c r="L288" s="338"/>
      <c r="M288" s="338"/>
      <c r="N288" s="338"/>
      <c r="O288" s="338"/>
      <c r="P288" s="338"/>
      <c r="Q288" s="338"/>
    </row>
    <row r="289" ht="15.75" customHeight="1">
      <c r="A289" s="388"/>
      <c r="B289" s="410"/>
      <c r="C289" s="401"/>
      <c r="D289" s="401"/>
      <c r="E289" s="401"/>
      <c r="F289" s="421"/>
      <c r="G289" s="403">
        <v>0.0</v>
      </c>
      <c r="H289" s="404">
        <v>0.0</v>
      </c>
      <c r="I289" s="409">
        <v>0.0</v>
      </c>
      <c r="J289" s="418"/>
      <c r="K289" s="407">
        <v>0.0</v>
      </c>
      <c r="L289" s="338"/>
      <c r="M289" s="338"/>
      <c r="N289" s="338"/>
      <c r="O289" s="338"/>
      <c r="P289" s="338"/>
      <c r="Q289" s="338"/>
    </row>
    <row r="290" ht="15.75" customHeight="1">
      <c r="A290" s="388"/>
      <c r="B290" s="410"/>
      <c r="C290" s="401"/>
      <c r="D290" s="401"/>
      <c r="E290" s="401"/>
      <c r="F290" s="421"/>
      <c r="G290" s="403">
        <v>0.0</v>
      </c>
      <c r="H290" s="404">
        <v>0.0</v>
      </c>
      <c r="I290" s="409">
        <v>0.0</v>
      </c>
      <c r="J290" s="418"/>
      <c r="K290" s="407">
        <v>0.0</v>
      </c>
      <c r="L290" s="338"/>
      <c r="M290" s="338"/>
      <c r="N290" s="338"/>
      <c r="O290" s="338"/>
      <c r="P290" s="338"/>
      <c r="Q290" s="338"/>
    </row>
    <row r="291" ht="15.75" customHeight="1">
      <c r="A291" s="388"/>
      <c r="B291" s="410"/>
      <c r="C291" s="401"/>
      <c r="D291" s="401"/>
      <c r="E291" s="401"/>
      <c r="F291" s="421"/>
      <c r="G291" s="403">
        <v>0.0</v>
      </c>
      <c r="H291" s="404">
        <v>0.0</v>
      </c>
      <c r="I291" s="409">
        <v>0.0</v>
      </c>
      <c r="J291" s="418"/>
      <c r="K291" s="407">
        <v>0.0</v>
      </c>
      <c r="L291" s="338"/>
      <c r="M291" s="338"/>
      <c r="N291" s="338"/>
      <c r="O291" s="338"/>
      <c r="P291" s="338"/>
      <c r="Q291" s="338"/>
    </row>
    <row r="292" ht="15.75" customHeight="1">
      <c r="A292" s="388"/>
      <c r="B292" s="410"/>
      <c r="C292" s="401"/>
      <c r="D292" s="401"/>
      <c r="E292" s="401"/>
      <c r="F292" s="421"/>
      <c r="G292" s="403">
        <v>0.0</v>
      </c>
      <c r="H292" s="404">
        <v>0.0</v>
      </c>
      <c r="I292" s="409">
        <v>0.0</v>
      </c>
      <c r="J292" s="418"/>
      <c r="K292" s="407">
        <v>0.0</v>
      </c>
      <c r="L292" s="338"/>
      <c r="M292" s="338"/>
      <c r="N292" s="338"/>
      <c r="O292" s="338"/>
      <c r="P292" s="338"/>
      <c r="Q292" s="338"/>
    </row>
    <row r="293" ht="15.75" customHeight="1">
      <c r="A293" s="388"/>
      <c r="B293" s="410"/>
      <c r="C293" s="401"/>
      <c r="D293" s="401"/>
      <c r="E293" s="401"/>
      <c r="F293" s="421"/>
      <c r="G293" s="403">
        <v>0.0</v>
      </c>
      <c r="H293" s="404">
        <v>0.0</v>
      </c>
      <c r="I293" s="409">
        <v>0.0</v>
      </c>
      <c r="J293" s="418"/>
      <c r="K293" s="407">
        <v>0.0</v>
      </c>
      <c r="L293" s="338"/>
      <c r="M293" s="338"/>
      <c r="N293" s="338"/>
      <c r="O293" s="338"/>
      <c r="P293" s="338"/>
      <c r="Q293" s="338"/>
    </row>
    <row r="294" ht="15.75" customHeight="1">
      <c r="A294" s="388"/>
      <c r="B294" s="410"/>
      <c r="C294" s="401"/>
      <c r="D294" s="401"/>
      <c r="E294" s="401"/>
      <c r="F294" s="421"/>
      <c r="G294" s="403">
        <v>0.0</v>
      </c>
      <c r="H294" s="404">
        <v>0.0</v>
      </c>
      <c r="I294" s="409">
        <v>0.0</v>
      </c>
      <c r="J294" s="418"/>
      <c r="K294" s="407">
        <v>0.0</v>
      </c>
      <c r="L294" s="338"/>
      <c r="M294" s="338"/>
      <c r="N294" s="338"/>
      <c r="O294" s="338"/>
      <c r="P294" s="338"/>
      <c r="Q294" s="338"/>
    </row>
    <row r="295" ht="15.75" customHeight="1">
      <c r="A295" s="388"/>
      <c r="B295" s="410"/>
      <c r="C295" s="401"/>
      <c r="D295" s="401"/>
      <c r="E295" s="401"/>
      <c r="F295" s="421"/>
      <c r="G295" s="403">
        <v>0.0</v>
      </c>
      <c r="H295" s="404">
        <v>0.0</v>
      </c>
      <c r="I295" s="409">
        <v>0.0</v>
      </c>
      <c r="J295" s="418"/>
      <c r="K295" s="407">
        <v>0.0</v>
      </c>
      <c r="L295" s="338"/>
      <c r="M295" s="338"/>
      <c r="N295" s="338"/>
      <c r="O295" s="338"/>
      <c r="P295" s="338"/>
      <c r="Q295" s="338"/>
    </row>
    <row r="296" ht="15.75" customHeight="1">
      <c r="A296" s="388"/>
      <c r="B296" s="410"/>
      <c r="C296" s="401"/>
      <c r="D296" s="401"/>
      <c r="E296" s="401"/>
      <c r="F296" s="421"/>
      <c r="G296" s="403">
        <v>0.0</v>
      </c>
      <c r="H296" s="404">
        <v>0.0</v>
      </c>
      <c r="I296" s="409">
        <v>0.0</v>
      </c>
      <c r="J296" s="418"/>
      <c r="K296" s="407">
        <v>0.0</v>
      </c>
      <c r="L296" s="338"/>
      <c r="M296" s="338"/>
      <c r="N296" s="338"/>
      <c r="O296" s="338"/>
      <c r="P296" s="338"/>
      <c r="Q296" s="338"/>
    </row>
    <row r="297" ht="15.75" customHeight="1">
      <c r="A297" s="388"/>
      <c r="B297" s="410"/>
      <c r="C297" s="401"/>
      <c r="D297" s="401"/>
      <c r="E297" s="401"/>
      <c r="F297" s="421"/>
      <c r="G297" s="403">
        <v>0.0</v>
      </c>
      <c r="H297" s="404">
        <v>0.0</v>
      </c>
      <c r="I297" s="409">
        <v>0.0</v>
      </c>
      <c r="J297" s="418"/>
      <c r="K297" s="407">
        <v>0.0</v>
      </c>
      <c r="L297" s="338"/>
      <c r="M297" s="338"/>
      <c r="N297" s="338"/>
      <c r="O297" s="338"/>
      <c r="P297" s="338"/>
      <c r="Q297" s="338"/>
    </row>
    <row r="298" ht="15.75" customHeight="1">
      <c r="A298" s="388"/>
      <c r="B298" s="410"/>
      <c r="C298" s="401"/>
      <c r="D298" s="401"/>
      <c r="E298" s="401"/>
      <c r="F298" s="421"/>
      <c r="G298" s="403">
        <v>0.0</v>
      </c>
      <c r="H298" s="404">
        <v>0.0</v>
      </c>
      <c r="I298" s="409">
        <v>0.0</v>
      </c>
      <c r="J298" s="418"/>
      <c r="K298" s="407">
        <v>0.0</v>
      </c>
      <c r="L298" s="338"/>
      <c r="M298" s="338"/>
      <c r="N298" s="338"/>
      <c r="O298" s="338"/>
      <c r="P298" s="338"/>
      <c r="Q298" s="338"/>
    </row>
    <row r="299" ht="15.75" customHeight="1">
      <c r="A299" s="388"/>
      <c r="B299" s="410"/>
      <c r="C299" s="401"/>
      <c r="D299" s="401"/>
      <c r="E299" s="401"/>
      <c r="F299" s="421"/>
      <c r="G299" s="403">
        <v>0.0</v>
      </c>
      <c r="H299" s="404">
        <v>0.0</v>
      </c>
      <c r="I299" s="409">
        <v>0.0</v>
      </c>
      <c r="J299" s="418"/>
      <c r="K299" s="407">
        <v>0.0</v>
      </c>
      <c r="L299" s="338"/>
      <c r="M299" s="338"/>
      <c r="N299" s="338"/>
      <c r="O299" s="338"/>
      <c r="P299" s="338"/>
      <c r="Q299" s="338"/>
    </row>
    <row r="300" ht="15.75" customHeight="1">
      <c r="A300" s="388"/>
      <c r="B300" s="410"/>
      <c r="C300" s="401"/>
      <c r="D300" s="401"/>
      <c r="E300" s="401"/>
      <c r="F300" s="421"/>
      <c r="G300" s="403">
        <v>0.0</v>
      </c>
      <c r="H300" s="404">
        <v>0.0</v>
      </c>
      <c r="I300" s="409">
        <v>0.0</v>
      </c>
      <c r="J300" s="418"/>
      <c r="K300" s="407">
        <v>0.0</v>
      </c>
      <c r="L300" s="338"/>
      <c r="M300" s="338"/>
      <c r="N300" s="338"/>
      <c r="O300" s="338"/>
      <c r="P300" s="338"/>
      <c r="Q300" s="338"/>
    </row>
    <row r="301" ht="15.75" customHeight="1">
      <c r="A301" s="388"/>
      <c r="B301" s="410"/>
      <c r="C301" s="401"/>
      <c r="D301" s="401"/>
      <c r="E301" s="401"/>
      <c r="F301" s="421"/>
      <c r="G301" s="403">
        <v>0.0</v>
      </c>
      <c r="H301" s="404">
        <v>0.0</v>
      </c>
      <c r="I301" s="409">
        <v>0.0</v>
      </c>
      <c r="J301" s="418"/>
      <c r="K301" s="407">
        <v>0.0</v>
      </c>
      <c r="L301" s="338"/>
      <c r="M301" s="338"/>
      <c r="N301" s="338"/>
      <c r="O301" s="338"/>
      <c r="P301" s="338"/>
      <c r="Q301" s="338"/>
    </row>
    <row r="302" ht="15.75" customHeight="1">
      <c r="A302" s="388"/>
      <c r="B302" s="410"/>
      <c r="C302" s="401"/>
      <c r="D302" s="401"/>
      <c r="E302" s="401"/>
      <c r="F302" s="421"/>
      <c r="G302" s="403">
        <v>0.0</v>
      </c>
      <c r="H302" s="404">
        <v>0.0</v>
      </c>
      <c r="I302" s="409">
        <v>0.0</v>
      </c>
      <c r="J302" s="418"/>
      <c r="K302" s="407">
        <v>0.0</v>
      </c>
      <c r="L302" s="338"/>
      <c r="M302" s="338"/>
      <c r="N302" s="338"/>
      <c r="O302" s="338"/>
      <c r="P302" s="338"/>
      <c r="Q302" s="338"/>
    </row>
    <row r="303" ht="15.75" customHeight="1">
      <c r="A303" s="388"/>
      <c r="B303" s="410"/>
      <c r="C303" s="401"/>
      <c r="D303" s="401"/>
      <c r="E303" s="401"/>
      <c r="F303" s="421"/>
      <c r="G303" s="403">
        <v>0.0</v>
      </c>
      <c r="H303" s="404">
        <v>0.0</v>
      </c>
      <c r="I303" s="409">
        <v>0.0</v>
      </c>
      <c r="J303" s="418"/>
      <c r="K303" s="407">
        <v>0.0</v>
      </c>
      <c r="L303" s="338"/>
      <c r="M303" s="338"/>
      <c r="N303" s="338"/>
      <c r="O303" s="338"/>
      <c r="P303" s="338"/>
      <c r="Q303" s="338"/>
    </row>
    <row r="304" ht="15.75" customHeight="1">
      <c r="A304" s="388"/>
      <c r="B304" s="410"/>
      <c r="C304" s="401"/>
      <c r="D304" s="401"/>
      <c r="E304" s="401"/>
      <c r="F304" s="421"/>
      <c r="G304" s="403">
        <v>0.0</v>
      </c>
      <c r="H304" s="404">
        <v>0.0</v>
      </c>
      <c r="I304" s="409">
        <v>0.0</v>
      </c>
      <c r="J304" s="418"/>
      <c r="K304" s="407">
        <v>0.0</v>
      </c>
      <c r="L304" s="338"/>
      <c r="M304" s="338"/>
      <c r="N304" s="338"/>
      <c r="O304" s="338"/>
      <c r="P304" s="338"/>
      <c r="Q304" s="338"/>
    </row>
    <row r="305" ht="15.75" customHeight="1">
      <c r="A305" s="388"/>
      <c r="B305" s="410"/>
      <c r="C305" s="401"/>
      <c r="D305" s="401"/>
      <c r="E305" s="401"/>
      <c r="F305" s="421"/>
      <c r="G305" s="403">
        <v>0.0</v>
      </c>
      <c r="H305" s="404">
        <v>0.0</v>
      </c>
      <c r="I305" s="409">
        <v>0.0</v>
      </c>
      <c r="J305" s="418"/>
      <c r="K305" s="407">
        <v>0.0</v>
      </c>
      <c r="L305" s="338"/>
      <c r="M305" s="338"/>
      <c r="N305" s="338"/>
      <c r="O305" s="338"/>
      <c r="P305" s="338"/>
      <c r="Q305" s="338"/>
    </row>
    <row r="306" ht="15.75" customHeight="1">
      <c r="A306" s="388"/>
      <c r="B306" s="410"/>
      <c r="C306" s="401"/>
      <c r="D306" s="401"/>
      <c r="E306" s="401"/>
      <c r="F306" s="421"/>
      <c r="G306" s="403">
        <v>0.0</v>
      </c>
      <c r="H306" s="404">
        <v>0.0</v>
      </c>
      <c r="I306" s="409">
        <v>0.0</v>
      </c>
      <c r="J306" s="418"/>
      <c r="K306" s="407">
        <v>0.0</v>
      </c>
      <c r="L306" s="338"/>
      <c r="M306" s="338"/>
      <c r="N306" s="338"/>
      <c r="O306" s="338"/>
      <c r="P306" s="338"/>
      <c r="Q306" s="338"/>
    </row>
    <row r="307" ht="15.75" customHeight="1">
      <c r="A307" s="388"/>
      <c r="B307" s="410"/>
      <c r="C307" s="401"/>
      <c r="D307" s="401"/>
      <c r="E307" s="401"/>
      <c r="F307" s="421"/>
      <c r="G307" s="403">
        <v>0.0</v>
      </c>
      <c r="H307" s="404">
        <v>0.0</v>
      </c>
      <c r="I307" s="409">
        <v>0.0</v>
      </c>
      <c r="J307" s="418"/>
      <c r="K307" s="407">
        <v>0.0</v>
      </c>
      <c r="L307" s="338"/>
      <c r="M307" s="338"/>
      <c r="N307" s="338"/>
      <c r="O307" s="338"/>
      <c r="P307" s="338"/>
      <c r="Q307" s="338"/>
    </row>
    <row r="308" ht="15.75" customHeight="1">
      <c r="A308" s="388"/>
      <c r="B308" s="410"/>
      <c r="C308" s="401"/>
      <c r="D308" s="401"/>
      <c r="E308" s="401"/>
      <c r="F308" s="421"/>
      <c r="G308" s="403">
        <v>0.0</v>
      </c>
      <c r="H308" s="404">
        <v>0.0</v>
      </c>
      <c r="I308" s="409">
        <v>0.0</v>
      </c>
      <c r="J308" s="418"/>
      <c r="K308" s="407">
        <v>0.0</v>
      </c>
      <c r="L308" s="338"/>
      <c r="M308" s="338"/>
      <c r="N308" s="338"/>
      <c r="O308" s="338"/>
      <c r="P308" s="338"/>
      <c r="Q308" s="338"/>
    </row>
    <row r="309" ht="15.75" customHeight="1">
      <c r="A309" s="388"/>
      <c r="B309" s="410"/>
      <c r="C309" s="401"/>
      <c r="D309" s="401"/>
      <c r="E309" s="401"/>
      <c r="F309" s="421"/>
      <c r="G309" s="403">
        <v>0.0</v>
      </c>
      <c r="H309" s="404">
        <v>0.0</v>
      </c>
      <c r="I309" s="409">
        <v>0.0</v>
      </c>
      <c r="J309" s="418"/>
      <c r="K309" s="407">
        <v>0.0</v>
      </c>
      <c r="L309" s="338"/>
      <c r="M309" s="338"/>
      <c r="N309" s="338"/>
      <c r="O309" s="338"/>
      <c r="P309" s="338"/>
      <c r="Q309" s="338"/>
    </row>
    <row r="310" ht="15.75" customHeight="1">
      <c r="A310" s="388"/>
      <c r="B310" s="410"/>
      <c r="C310" s="401"/>
      <c r="D310" s="401"/>
      <c r="E310" s="401"/>
      <c r="F310" s="421"/>
      <c r="G310" s="403">
        <v>0.0</v>
      </c>
      <c r="H310" s="404">
        <v>0.0</v>
      </c>
      <c r="I310" s="409">
        <v>0.0</v>
      </c>
      <c r="J310" s="418"/>
      <c r="K310" s="407">
        <v>0.0</v>
      </c>
      <c r="L310" s="338"/>
      <c r="M310" s="338"/>
      <c r="N310" s="338"/>
      <c r="O310" s="338"/>
      <c r="P310" s="338"/>
      <c r="Q310" s="338"/>
    </row>
    <row r="311" ht="15.75" customHeight="1">
      <c r="A311" s="388"/>
      <c r="B311" s="410"/>
      <c r="C311" s="401"/>
      <c r="D311" s="401"/>
      <c r="E311" s="401"/>
      <c r="F311" s="421"/>
      <c r="G311" s="403">
        <v>0.0</v>
      </c>
      <c r="H311" s="404">
        <v>0.0</v>
      </c>
      <c r="I311" s="409">
        <v>0.0</v>
      </c>
      <c r="J311" s="418"/>
      <c r="K311" s="407">
        <v>0.0</v>
      </c>
      <c r="L311" s="338"/>
      <c r="M311" s="338"/>
      <c r="N311" s="338"/>
      <c r="O311" s="338"/>
      <c r="P311" s="338"/>
      <c r="Q311" s="338"/>
    </row>
    <row r="312" ht="15.75" customHeight="1">
      <c r="A312" s="388"/>
      <c r="B312" s="410"/>
      <c r="C312" s="401"/>
      <c r="D312" s="401"/>
      <c r="E312" s="401"/>
      <c r="F312" s="421"/>
      <c r="G312" s="403">
        <v>0.0</v>
      </c>
      <c r="H312" s="404">
        <v>0.0</v>
      </c>
      <c r="I312" s="409">
        <v>0.0</v>
      </c>
      <c r="J312" s="418"/>
      <c r="K312" s="407">
        <v>0.0</v>
      </c>
      <c r="L312" s="338"/>
      <c r="M312" s="338"/>
      <c r="N312" s="338"/>
      <c r="O312" s="338"/>
      <c r="P312" s="338"/>
      <c r="Q312" s="338"/>
    </row>
    <row r="313" ht="15.75" customHeight="1">
      <c r="A313" s="388"/>
      <c r="B313" s="410"/>
      <c r="C313" s="401"/>
      <c r="D313" s="401"/>
      <c r="E313" s="401"/>
      <c r="F313" s="421"/>
      <c r="G313" s="403">
        <v>0.0</v>
      </c>
      <c r="H313" s="404">
        <v>0.0</v>
      </c>
      <c r="I313" s="409">
        <v>0.0</v>
      </c>
      <c r="J313" s="418"/>
      <c r="K313" s="407">
        <v>0.0</v>
      </c>
      <c r="L313" s="338"/>
      <c r="M313" s="338"/>
      <c r="N313" s="338"/>
      <c r="O313" s="338"/>
      <c r="P313" s="338"/>
      <c r="Q313" s="338"/>
    </row>
    <row r="314" ht="15.75" customHeight="1">
      <c r="A314" s="388"/>
      <c r="B314" s="410"/>
      <c r="C314" s="401"/>
      <c r="D314" s="401"/>
      <c r="E314" s="401"/>
      <c r="F314" s="421"/>
      <c r="G314" s="403">
        <v>0.0</v>
      </c>
      <c r="H314" s="404">
        <v>0.0</v>
      </c>
      <c r="I314" s="409">
        <v>0.0</v>
      </c>
      <c r="J314" s="418"/>
      <c r="K314" s="407">
        <v>0.0</v>
      </c>
      <c r="L314" s="338"/>
      <c r="M314" s="338"/>
      <c r="N314" s="338"/>
      <c r="O314" s="338"/>
      <c r="P314" s="338"/>
      <c r="Q314" s="338"/>
    </row>
    <row r="315" ht="15.75" customHeight="1">
      <c r="A315" s="388"/>
      <c r="B315" s="410"/>
      <c r="C315" s="401"/>
      <c r="D315" s="401"/>
      <c r="E315" s="401"/>
      <c r="F315" s="421"/>
      <c r="G315" s="403">
        <v>0.0</v>
      </c>
      <c r="H315" s="404">
        <v>0.0</v>
      </c>
      <c r="I315" s="409">
        <v>0.0</v>
      </c>
      <c r="J315" s="418"/>
      <c r="K315" s="407">
        <v>0.0</v>
      </c>
      <c r="L315" s="338"/>
      <c r="M315" s="338"/>
      <c r="N315" s="338"/>
      <c r="O315" s="338"/>
      <c r="P315" s="338"/>
      <c r="Q315" s="338"/>
    </row>
    <row r="316" ht="15.75" customHeight="1">
      <c r="A316" s="388"/>
      <c r="B316" s="410"/>
      <c r="C316" s="401"/>
      <c r="D316" s="401"/>
      <c r="E316" s="401"/>
      <c r="F316" s="421"/>
      <c r="G316" s="403">
        <v>0.0</v>
      </c>
      <c r="H316" s="404">
        <v>0.0</v>
      </c>
      <c r="I316" s="409">
        <v>0.0</v>
      </c>
      <c r="J316" s="418"/>
      <c r="K316" s="407">
        <v>0.0</v>
      </c>
      <c r="L316" s="338"/>
      <c r="M316" s="338"/>
      <c r="N316" s="338"/>
      <c r="O316" s="338"/>
      <c r="P316" s="338"/>
      <c r="Q316" s="338"/>
    </row>
    <row r="317" ht="15.75" customHeight="1">
      <c r="A317" s="388"/>
      <c r="B317" s="410"/>
      <c r="C317" s="401"/>
      <c r="D317" s="401"/>
      <c r="E317" s="401"/>
      <c r="F317" s="421"/>
      <c r="G317" s="403">
        <v>0.0</v>
      </c>
      <c r="H317" s="404">
        <v>0.0</v>
      </c>
      <c r="I317" s="409">
        <v>0.0</v>
      </c>
      <c r="J317" s="418"/>
      <c r="K317" s="407">
        <v>0.0</v>
      </c>
      <c r="L317" s="338"/>
      <c r="M317" s="338"/>
      <c r="N317" s="338"/>
      <c r="O317" s="338"/>
      <c r="P317" s="338"/>
      <c r="Q317" s="338"/>
    </row>
    <row r="318" ht="15.75" customHeight="1">
      <c r="A318" s="388"/>
      <c r="B318" s="410"/>
      <c r="C318" s="401"/>
      <c r="D318" s="401"/>
      <c r="E318" s="401"/>
      <c r="F318" s="421"/>
      <c r="G318" s="403">
        <v>0.0</v>
      </c>
      <c r="H318" s="404">
        <v>0.0</v>
      </c>
      <c r="I318" s="409">
        <v>0.0</v>
      </c>
      <c r="J318" s="418"/>
      <c r="K318" s="407">
        <v>0.0</v>
      </c>
      <c r="L318" s="338"/>
      <c r="M318" s="338"/>
      <c r="N318" s="338"/>
      <c r="O318" s="338"/>
      <c r="P318" s="338"/>
      <c r="Q318" s="338"/>
    </row>
    <row r="319" ht="15.75" customHeight="1">
      <c r="A319" s="388"/>
      <c r="B319" s="410"/>
      <c r="C319" s="401"/>
      <c r="D319" s="401"/>
      <c r="E319" s="401"/>
      <c r="F319" s="421"/>
      <c r="G319" s="403">
        <v>0.0</v>
      </c>
      <c r="H319" s="404">
        <v>0.0</v>
      </c>
      <c r="I319" s="409">
        <v>0.0</v>
      </c>
      <c r="J319" s="418"/>
      <c r="K319" s="407">
        <v>0.0</v>
      </c>
      <c r="L319" s="338"/>
      <c r="M319" s="338"/>
      <c r="N319" s="338"/>
      <c r="O319" s="338"/>
      <c r="P319" s="338"/>
      <c r="Q319" s="338"/>
    </row>
    <row r="320" ht="15.75" customHeight="1">
      <c r="A320" s="388"/>
      <c r="B320" s="410"/>
      <c r="C320" s="401"/>
      <c r="D320" s="401"/>
      <c r="E320" s="401"/>
      <c r="F320" s="421"/>
      <c r="G320" s="403">
        <v>0.0</v>
      </c>
      <c r="H320" s="404">
        <v>0.0</v>
      </c>
      <c r="I320" s="409">
        <v>0.0</v>
      </c>
      <c r="J320" s="418"/>
      <c r="K320" s="407">
        <v>0.0</v>
      </c>
      <c r="L320" s="338"/>
      <c r="M320" s="338"/>
      <c r="N320" s="338"/>
      <c r="O320" s="338"/>
      <c r="P320" s="338"/>
      <c r="Q320" s="338"/>
    </row>
    <row r="321" ht="15.75" customHeight="1">
      <c r="A321" s="388"/>
      <c r="B321" s="410"/>
      <c r="C321" s="401"/>
      <c r="D321" s="401"/>
      <c r="E321" s="401"/>
      <c r="F321" s="421"/>
      <c r="G321" s="403">
        <v>0.0</v>
      </c>
      <c r="H321" s="404">
        <v>0.0</v>
      </c>
      <c r="I321" s="409">
        <v>0.0</v>
      </c>
      <c r="J321" s="418"/>
      <c r="K321" s="407">
        <v>0.0</v>
      </c>
      <c r="L321" s="338"/>
      <c r="M321" s="338"/>
      <c r="N321" s="338"/>
      <c r="O321" s="338"/>
      <c r="P321" s="338"/>
      <c r="Q321" s="338"/>
    </row>
    <row r="322" ht="15.75" customHeight="1">
      <c r="A322" s="388"/>
      <c r="B322" s="410"/>
      <c r="C322" s="401"/>
      <c r="D322" s="401"/>
      <c r="E322" s="401"/>
      <c r="F322" s="421"/>
      <c r="G322" s="403">
        <v>0.0</v>
      </c>
      <c r="H322" s="404">
        <v>0.0</v>
      </c>
      <c r="I322" s="409">
        <v>0.0</v>
      </c>
      <c r="J322" s="418"/>
      <c r="K322" s="407">
        <v>0.0</v>
      </c>
      <c r="L322" s="338"/>
      <c r="M322" s="338"/>
      <c r="N322" s="338"/>
      <c r="O322" s="338"/>
      <c r="P322" s="338"/>
      <c r="Q322" s="338"/>
    </row>
    <row r="323" ht="15.75" customHeight="1">
      <c r="A323" s="388"/>
      <c r="B323" s="410"/>
      <c r="C323" s="401"/>
      <c r="D323" s="401"/>
      <c r="E323" s="401"/>
      <c r="F323" s="421"/>
      <c r="G323" s="403">
        <v>0.0</v>
      </c>
      <c r="H323" s="404">
        <v>0.0</v>
      </c>
      <c r="I323" s="409">
        <v>0.0</v>
      </c>
      <c r="J323" s="418"/>
      <c r="K323" s="407">
        <v>0.0</v>
      </c>
      <c r="L323" s="338"/>
      <c r="M323" s="338"/>
      <c r="N323" s="338"/>
      <c r="O323" s="338"/>
      <c r="P323" s="338"/>
      <c r="Q323" s="338"/>
    </row>
    <row r="324" ht="15.75" customHeight="1">
      <c r="A324" s="388"/>
      <c r="B324" s="410"/>
      <c r="C324" s="401"/>
      <c r="D324" s="401"/>
      <c r="E324" s="401"/>
      <c r="F324" s="421"/>
      <c r="G324" s="403">
        <v>0.0</v>
      </c>
      <c r="H324" s="404">
        <v>0.0</v>
      </c>
      <c r="I324" s="409">
        <v>0.0</v>
      </c>
      <c r="J324" s="418"/>
      <c r="K324" s="407">
        <v>0.0</v>
      </c>
      <c r="L324" s="338"/>
      <c r="M324" s="338"/>
      <c r="N324" s="338"/>
      <c r="O324" s="338"/>
      <c r="P324" s="338"/>
      <c r="Q324" s="338"/>
    </row>
    <row r="325" ht="15.75" customHeight="1">
      <c r="A325" s="388"/>
      <c r="B325" s="410"/>
      <c r="C325" s="401"/>
      <c r="D325" s="401"/>
      <c r="E325" s="401"/>
      <c r="F325" s="421"/>
      <c r="G325" s="403">
        <v>0.0</v>
      </c>
      <c r="H325" s="404">
        <v>0.0</v>
      </c>
      <c r="I325" s="409">
        <v>0.0</v>
      </c>
      <c r="J325" s="418"/>
      <c r="K325" s="407">
        <v>0.0</v>
      </c>
      <c r="L325" s="338"/>
      <c r="M325" s="338"/>
      <c r="N325" s="338"/>
      <c r="O325" s="338"/>
      <c r="P325" s="338"/>
      <c r="Q325" s="338"/>
    </row>
    <row r="326" ht="15.75" customHeight="1">
      <c r="A326" s="388"/>
      <c r="B326" s="410"/>
      <c r="C326" s="401"/>
      <c r="D326" s="401"/>
      <c r="E326" s="401"/>
      <c r="F326" s="421"/>
      <c r="G326" s="403">
        <v>0.0</v>
      </c>
      <c r="H326" s="404">
        <v>0.0</v>
      </c>
      <c r="I326" s="409">
        <v>0.0</v>
      </c>
      <c r="J326" s="418"/>
      <c r="K326" s="407">
        <v>0.0</v>
      </c>
      <c r="L326" s="338"/>
      <c r="M326" s="338"/>
      <c r="N326" s="338"/>
      <c r="O326" s="338"/>
      <c r="P326" s="338"/>
      <c r="Q326" s="338"/>
    </row>
    <row r="327" ht="15.75" customHeight="1">
      <c r="A327" s="388"/>
      <c r="B327" s="410"/>
      <c r="C327" s="401"/>
      <c r="D327" s="401"/>
      <c r="E327" s="401"/>
      <c r="F327" s="421"/>
      <c r="G327" s="403">
        <v>0.0</v>
      </c>
      <c r="H327" s="404">
        <v>0.0</v>
      </c>
      <c r="I327" s="409">
        <v>0.0</v>
      </c>
      <c r="J327" s="418"/>
      <c r="K327" s="407">
        <v>0.0</v>
      </c>
      <c r="L327" s="338"/>
      <c r="M327" s="338"/>
      <c r="N327" s="338"/>
      <c r="O327" s="338"/>
      <c r="P327" s="338"/>
      <c r="Q327" s="338"/>
    </row>
    <row r="328" ht="15.75" customHeight="1">
      <c r="A328" s="388"/>
      <c r="B328" s="410"/>
      <c r="C328" s="401"/>
      <c r="D328" s="401"/>
      <c r="E328" s="401"/>
      <c r="F328" s="421"/>
      <c r="G328" s="403">
        <v>0.0</v>
      </c>
      <c r="H328" s="404">
        <v>0.0</v>
      </c>
      <c r="I328" s="409">
        <v>0.0</v>
      </c>
      <c r="J328" s="418"/>
      <c r="K328" s="407">
        <v>0.0</v>
      </c>
      <c r="L328" s="338"/>
      <c r="M328" s="338"/>
      <c r="N328" s="338"/>
      <c r="O328" s="338"/>
      <c r="P328" s="338"/>
      <c r="Q328" s="338"/>
    </row>
    <row r="329" ht="15.75" customHeight="1">
      <c r="A329" s="388"/>
      <c r="B329" s="410"/>
      <c r="C329" s="401"/>
      <c r="D329" s="401"/>
      <c r="E329" s="401"/>
      <c r="F329" s="421"/>
      <c r="G329" s="403">
        <v>0.0</v>
      </c>
      <c r="H329" s="404">
        <v>0.0</v>
      </c>
      <c r="I329" s="409">
        <v>0.0</v>
      </c>
      <c r="J329" s="418"/>
      <c r="K329" s="407">
        <v>0.0</v>
      </c>
      <c r="L329" s="338"/>
      <c r="M329" s="338"/>
      <c r="N329" s="338"/>
      <c r="O329" s="338"/>
      <c r="P329" s="338"/>
      <c r="Q329" s="338"/>
    </row>
    <row r="330" ht="15.75" customHeight="1">
      <c r="A330" s="388"/>
      <c r="B330" s="410"/>
      <c r="C330" s="401"/>
      <c r="D330" s="401"/>
      <c r="E330" s="401"/>
      <c r="F330" s="421"/>
      <c r="G330" s="403">
        <v>0.0</v>
      </c>
      <c r="H330" s="404">
        <v>0.0</v>
      </c>
      <c r="I330" s="409">
        <v>0.0</v>
      </c>
      <c r="J330" s="418"/>
      <c r="K330" s="407">
        <v>0.0</v>
      </c>
      <c r="L330" s="338"/>
      <c r="M330" s="338"/>
      <c r="N330" s="338"/>
      <c r="O330" s="338"/>
      <c r="P330" s="338"/>
      <c r="Q330" s="338"/>
    </row>
    <row r="331" ht="15.75" customHeight="1">
      <c r="A331" s="388"/>
      <c r="B331" s="410"/>
      <c r="C331" s="401"/>
      <c r="D331" s="401"/>
      <c r="E331" s="401"/>
      <c r="F331" s="421"/>
      <c r="G331" s="403">
        <v>0.0</v>
      </c>
      <c r="H331" s="404">
        <v>0.0</v>
      </c>
      <c r="I331" s="409">
        <v>0.0</v>
      </c>
      <c r="J331" s="418"/>
      <c r="K331" s="407">
        <v>0.0</v>
      </c>
      <c r="L331" s="338"/>
      <c r="M331" s="338"/>
      <c r="N331" s="338"/>
      <c r="O331" s="338"/>
      <c r="P331" s="338"/>
      <c r="Q331" s="338"/>
    </row>
    <row r="332" ht="15.75" customHeight="1">
      <c r="A332" s="388"/>
      <c r="B332" s="410"/>
      <c r="C332" s="401"/>
      <c r="D332" s="401"/>
      <c r="E332" s="401"/>
      <c r="F332" s="421"/>
      <c r="G332" s="403">
        <v>0.0</v>
      </c>
      <c r="H332" s="404">
        <v>0.0</v>
      </c>
      <c r="I332" s="409">
        <v>0.0</v>
      </c>
      <c r="J332" s="418"/>
      <c r="K332" s="407">
        <v>0.0</v>
      </c>
      <c r="L332" s="338"/>
      <c r="M332" s="338"/>
      <c r="N332" s="338"/>
      <c r="O332" s="338"/>
      <c r="P332" s="338"/>
      <c r="Q332" s="338"/>
    </row>
    <row r="333" ht="15.75" customHeight="1">
      <c r="A333" s="388"/>
      <c r="B333" s="410"/>
      <c r="C333" s="401"/>
      <c r="D333" s="401"/>
      <c r="E333" s="401"/>
      <c r="F333" s="421"/>
      <c r="G333" s="403">
        <v>0.0</v>
      </c>
      <c r="H333" s="404">
        <v>0.0</v>
      </c>
      <c r="I333" s="409">
        <v>0.0</v>
      </c>
      <c r="J333" s="418"/>
      <c r="K333" s="407">
        <v>0.0</v>
      </c>
      <c r="L333" s="338"/>
      <c r="M333" s="338"/>
      <c r="N333" s="338"/>
      <c r="O333" s="338"/>
      <c r="P333" s="338"/>
      <c r="Q333" s="338"/>
    </row>
    <row r="334" ht="15.75" customHeight="1">
      <c r="A334" s="388"/>
      <c r="B334" s="410"/>
      <c r="C334" s="401"/>
      <c r="D334" s="401"/>
      <c r="E334" s="401"/>
      <c r="F334" s="421"/>
      <c r="G334" s="403">
        <v>0.0</v>
      </c>
      <c r="H334" s="404">
        <v>0.0</v>
      </c>
      <c r="I334" s="409">
        <v>0.0</v>
      </c>
      <c r="J334" s="418"/>
      <c r="K334" s="407">
        <v>0.0</v>
      </c>
      <c r="L334" s="338"/>
      <c r="M334" s="338"/>
      <c r="N334" s="338"/>
      <c r="O334" s="338"/>
      <c r="P334" s="338"/>
      <c r="Q334" s="338"/>
    </row>
    <row r="335" ht="15.75" customHeight="1">
      <c r="A335" s="388"/>
      <c r="B335" s="410"/>
      <c r="C335" s="401"/>
      <c r="D335" s="401"/>
      <c r="E335" s="401"/>
      <c r="F335" s="421"/>
      <c r="G335" s="403">
        <v>0.0</v>
      </c>
      <c r="H335" s="404">
        <v>0.0</v>
      </c>
      <c r="I335" s="409">
        <v>0.0</v>
      </c>
      <c r="J335" s="418"/>
      <c r="K335" s="407">
        <v>0.0</v>
      </c>
      <c r="L335" s="338"/>
      <c r="M335" s="338"/>
      <c r="N335" s="338"/>
      <c r="O335" s="338"/>
      <c r="P335" s="338"/>
      <c r="Q335" s="338"/>
    </row>
    <row r="336" ht="15.75" customHeight="1">
      <c r="A336" s="388"/>
      <c r="B336" s="410"/>
      <c r="C336" s="401"/>
      <c r="D336" s="401"/>
      <c r="E336" s="401"/>
      <c r="F336" s="421"/>
      <c r="G336" s="403">
        <v>0.0</v>
      </c>
      <c r="H336" s="404">
        <v>0.0</v>
      </c>
      <c r="I336" s="409">
        <v>0.0</v>
      </c>
      <c r="J336" s="418"/>
      <c r="K336" s="407">
        <v>0.0</v>
      </c>
      <c r="L336" s="338"/>
      <c r="M336" s="338"/>
      <c r="N336" s="338"/>
      <c r="O336" s="338"/>
      <c r="P336" s="338"/>
      <c r="Q336" s="338"/>
    </row>
    <row r="337" ht="15.75" customHeight="1">
      <c r="A337" s="388"/>
      <c r="B337" s="410"/>
      <c r="C337" s="401"/>
      <c r="D337" s="401"/>
      <c r="E337" s="401"/>
      <c r="F337" s="421"/>
      <c r="G337" s="403">
        <v>0.0</v>
      </c>
      <c r="H337" s="404">
        <v>0.0</v>
      </c>
      <c r="I337" s="409">
        <v>0.0</v>
      </c>
      <c r="J337" s="418"/>
      <c r="K337" s="407">
        <v>0.0</v>
      </c>
      <c r="L337" s="338"/>
      <c r="M337" s="338"/>
      <c r="N337" s="338"/>
      <c r="O337" s="338"/>
      <c r="P337" s="338"/>
      <c r="Q337" s="338"/>
    </row>
    <row r="338" ht="15.75" customHeight="1">
      <c r="A338" s="388"/>
      <c r="B338" s="410"/>
      <c r="C338" s="401"/>
      <c r="D338" s="401"/>
      <c r="E338" s="401"/>
      <c r="F338" s="421"/>
      <c r="G338" s="403">
        <v>0.0</v>
      </c>
      <c r="H338" s="404">
        <v>0.0</v>
      </c>
      <c r="I338" s="409">
        <v>0.0</v>
      </c>
      <c r="J338" s="418"/>
      <c r="K338" s="407">
        <v>0.0</v>
      </c>
      <c r="L338" s="338"/>
      <c r="M338" s="338"/>
      <c r="N338" s="338"/>
      <c r="O338" s="338"/>
      <c r="P338" s="338"/>
      <c r="Q338" s="338"/>
    </row>
    <row r="339" ht="15.75" customHeight="1">
      <c r="A339" s="388"/>
      <c r="B339" s="410"/>
      <c r="C339" s="401"/>
      <c r="D339" s="401"/>
      <c r="E339" s="401"/>
      <c r="F339" s="421"/>
      <c r="G339" s="403">
        <v>0.0</v>
      </c>
      <c r="H339" s="404">
        <v>0.0</v>
      </c>
      <c r="I339" s="409">
        <v>0.0</v>
      </c>
      <c r="J339" s="418"/>
      <c r="K339" s="407">
        <v>0.0</v>
      </c>
      <c r="L339" s="338"/>
      <c r="M339" s="338"/>
      <c r="N339" s="338"/>
      <c r="O339" s="338"/>
      <c r="P339" s="338"/>
      <c r="Q339" s="338"/>
    </row>
    <row r="340" ht="15.75" customHeight="1">
      <c r="A340" s="388"/>
      <c r="B340" s="410"/>
      <c r="C340" s="401"/>
      <c r="D340" s="401"/>
      <c r="E340" s="401"/>
      <c r="F340" s="421"/>
      <c r="G340" s="403">
        <v>0.0</v>
      </c>
      <c r="H340" s="404">
        <v>0.0</v>
      </c>
      <c r="I340" s="409">
        <v>0.0</v>
      </c>
      <c r="J340" s="418"/>
      <c r="K340" s="407">
        <v>0.0</v>
      </c>
      <c r="L340" s="338"/>
      <c r="M340" s="338"/>
      <c r="N340" s="338"/>
      <c r="O340" s="338"/>
      <c r="P340" s="338"/>
      <c r="Q340" s="338"/>
    </row>
    <row r="341" ht="15.75" customHeight="1">
      <c r="A341" s="388"/>
      <c r="B341" s="410"/>
      <c r="C341" s="401"/>
      <c r="D341" s="401"/>
      <c r="E341" s="401"/>
      <c r="F341" s="421"/>
      <c r="G341" s="403">
        <v>0.0</v>
      </c>
      <c r="H341" s="404">
        <v>0.0</v>
      </c>
      <c r="I341" s="409">
        <v>0.0</v>
      </c>
      <c r="J341" s="418"/>
      <c r="K341" s="407">
        <v>0.0</v>
      </c>
      <c r="L341" s="338"/>
      <c r="M341" s="338"/>
      <c r="N341" s="338"/>
      <c r="O341" s="338"/>
      <c r="P341" s="338"/>
      <c r="Q341" s="338"/>
    </row>
    <row r="342" ht="15.75" customHeight="1">
      <c r="A342" s="388"/>
      <c r="B342" s="410"/>
      <c r="C342" s="401"/>
      <c r="D342" s="401"/>
      <c r="E342" s="401"/>
      <c r="F342" s="421"/>
      <c r="G342" s="403">
        <v>0.0</v>
      </c>
      <c r="H342" s="404">
        <v>0.0</v>
      </c>
      <c r="I342" s="409">
        <v>0.0</v>
      </c>
      <c r="J342" s="418"/>
      <c r="K342" s="407">
        <v>0.0</v>
      </c>
      <c r="L342" s="338"/>
      <c r="M342" s="338"/>
      <c r="N342" s="338"/>
      <c r="O342" s="338"/>
      <c r="P342" s="338"/>
      <c r="Q342" s="338"/>
    </row>
    <row r="343" ht="15.75" customHeight="1">
      <c r="A343" s="388"/>
      <c r="B343" s="410"/>
      <c r="C343" s="401"/>
      <c r="D343" s="401"/>
      <c r="E343" s="401"/>
      <c r="F343" s="421"/>
      <c r="G343" s="403">
        <v>0.0</v>
      </c>
      <c r="H343" s="404">
        <v>0.0</v>
      </c>
      <c r="I343" s="409">
        <v>0.0</v>
      </c>
      <c r="J343" s="418"/>
      <c r="K343" s="407">
        <v>0.0</v>
      </c>
      <c r="L343" s="338"/>
      <c r="M343" s="338"/>
      <c r="N343" s="338"/>
      <c r="O343" s="338"/>
      <c r="P343" s="338"/>
      <c r="Q343" s="338"/>
    </row>
    <row r="344" ht="15.75" customHeight="1">
      <c r="A344" s="388"/>
      <c r="B344" s="410"/>
      <c r="C344" s="401"/>
      <c r="D344" s="401"/>
      <c r="E344" s="401"/>
      <c r="F344" s="421"/>
      <c r="G344" s="403">
        <v>0.0</v>
      </c>
      <c r="H344" s="404">
        <v>0.0</v>
      </c>
      <c r="I344" s="409">
        <v>0.0</v>
      </c>
      <c r="J344" s="418"/>
      <c r="K344" s="407">
        <v>0.0</v>
      </c>
      <c r="L344" s="338"/>
      <c r="M344" s="338"/>
      <c r="N344" s="338"/>
      <c r="O344" s="338"/>
      <c r="P344" s="338"/>
      <c r="Q344" s="338"/>
    </row>
    <row r="345" ht="15.75" customHeight="1">
      <c r="A345" s="388"/>
      <c r="B345" s="410"/>
      <c r="C345" s="401"/>
      <c r="D345" s="401"/>
      <c r="E345" s="401"/>
      <c r="F345" s="421"/>
      <c r="G345" s="403">
        <v>0.0</v>
      </c>
      <c r="H345" s="404">
        <v>0.0</v>
      </c>
      <c r="I345" s="409">
        <v>0.0</v>
      </c>
      <c r="J345" s="418"/>
      <c r="K345" s="407">
        <v>0.0</v>
      </c>
      <c r="L345" s="338"/>
      <c r="M345" s="338"/>
      <c r="N345" s="338"/>
      <c r="O345" s="338"/>
      <c r="P345" s="338"/>
      <c r="Q345" s="338"/>
    </row>
    <row r="346" ht="15.75" customHeight="1">
      <c r="A346" s="388"/>
      <c r="B346" s="410"/>
      <c r="C346" s="401"/>
      <c r="D346" s="401"/>
      <c r="E346" s="401"/>
      <c r="F346" s="421"/>
      <c r="G346" s="403">
        <v>0.0</v>
      </c>
      <c r="H346" s="404">
        <v>0.0</v>
      </c>
      <c r="I346" s="409">
        <v>0.0</v>
      </c>
      <c r="J346" s="418"/>
      <c r="K346" s="407">
        <v>0.0</v>
      </c>
      <c r="L346" s="338"/>
      <c r="M346" s="338"/>
      <c r="N346" s="338"/>
      <c r="O346" s="338"/>
      <c r="P346" s="338"/>
      <c r="Q346" s="338"/>
    </row>
    <row r="347" ht="15.75" customHeight="1">
      <c r="A347" s="388"/>
      <c r="B347" s="410"/>
      <c r="C347" s="401"/>
      <c r="D347" s="401"/>
      <c r="E347" s="401"/>
      <c r="F347" s="421"/>
      <c r="G347" s="403">
        <v>0.0</v>
      </c>
      <c r="H347" s="404">
        <v>0.0</v>
      </c>
      <c r="I347" s="409">
        <v>0.0</v>
      </c>
      <c r="J347" s="418"/>
      <c r="K347" s="407">
        <v>0.0</v>
      </c>
      <c r="L347" s="338"/>
      <c r="M347" s="338"/>
      <c r="N347" s="338"/>
      <c r="O347" s="338"/>
      <c r="P347" s="338"/>
      <c r="Q347" s="338"/>
    </row>
    <row r="348" ht="15.75" customHeight="1">
      <c r="A348" s="388"/>
      <c r="B348" s="410"/>
      <c r="C348" s="401"/>
      <c r="D348" s="401"/>
      <c r="E348" s="401"/>
      <c r="F348" s="421"/>
      <c r="G348" s="403">
        <v>0.0</v>
      </c>
      <c r="H348" s="404">
        <v>0.0</v>
      </c>
      <c r="I348" s="409">
        <v>0.0</v>
      </c>
      <c r="J348" s="418"/>
      <c r="K348" s="407">
        <v>0.0</v>
      </c>
      <c r="L348" s="338"/>
      <c r="M348" s="338"/>
      <c r="N348" s="338"/>
      <c r="O348" s="338"/>
      <c r="P348" s="338"/>
      <c r="Q348" s="338"/>
    </row>
    <row r="349" ht="15.75" customHeight="1">
      <c r="A349" s="388"/>
      <c r="B349" s="410"/>
      <c r="C349" s="401"/>
      <c r="D349" s="401"/>
      <c r="E349" s="401"/>
      <c r="F349" s="421"/>
      <c r="G349" s="403">
        <v>0.0</v>
      </c>
      <c r="H349" s="404">
        <v>0.0</v>
      </c>
      <c r="I349" s="409">
        <v>0.0</v>
      </c>
      <c r="J349" s="418"/>
      <c r="K349" s="407">
        <v>0.0</v>
      </c>
      <c r="L349" s="338"/>
      <c r="M349" s="338"/>
      <c r="N349" s="338"/>
      <c r="O349" s="338"/>
      <c r="P349" s="338"/>
      <c r="Q349" s="338"/>
    </row>
    <row r="350" ht="15.75" customHeight="1">
      <c r="A350" s="388"/>
      <c r="B350" s="410"/>
      <c r="C350" s="401"/>
      <c r="D350" s="401"/>
      <c r="E350" s="401"/>
      <c r="F350" s="421"/>
      <c r="G350" s="403">
        <v>0.0</v>
      </c>
      <c r="H350" s="404">
        <v>0.0</v>
      </c>
      <c r="I350" s="409">
        <v>0.0</v>
      </c>
      <c r="J350" s="418"/>
      <c r="K350" s="407">
        <v>0.0</v>
      </c>
      <c r="L350" s="338"/>
      <c r="M350" s="338"/>
      <c r="N350" s="338"/>
      <c r="O350" s="338"/>
      <c r="P350" s="338"/>
      <c r="Q350" s="338"/>
    </row>
    <row r="351" ht="15.75" customHeight="1">
      <c r="A351" s="388"/>
      <c r="B351" s="410"/>
      <c r="C351" s="401"/>
      <c r="D351" s="401"/>
      <c r="E351" s="401"/>
      <c r="F351" s="421"/>
      <c r="G351" s="403">
        <v>0.0</v>
      </c>
      <c r="H351" s="404">
        <v>0.0</v>
      </c>
      <c r="I351" s="409">
        <v>0.0</v>
      </c>
      <c r="J351" s="418"/>
      <c r="K351" s="407">
        <v>0.0</v>
      </c>
      <c r="L351" s="338"/>
      <c r="M351" s="338"/>
      <c r="N351" s="338"/>
      <c r="O351" s="338"/>
      <c r="P351" s="338"/>
      <c r="Q351" s="338"/>
    </row>
    <row r="352" ht="15.75" customHeight="1">
      <c r="A352" s="388"/>
      <c r="B352" s="410"/>
      <c r="C352" s="401"/>
      <c r="D352" s="401"/>
      <c r="E352" s="401"/>
      <c r="F352" s="421"/>
      <c r="G352" s="403">
        <v>0.0</v>
      </c>
      <c r="H352" s="404">
        <v>0.0</v>
      </c>
      <c r="I352" s="409">
        <v>0.0</v>
      </c>
      <c r="J352" s="418"/>
      <c r="K352" s="407">
        <v>0.0</v>
      </c>
      <c r="L352" s="338"/>
      <c r="M352" s="338"/>
      <c r="N352" s="338"/>
      <c r="O352" s="338"/>
      <c r="P352" s="338"/>
      <c r="Q352" s="338"/>
    </row>
    <row r="353" ht="15.75" customHeight="1">
      <c r="A353" s="388"/>
      <c r="B353" s="410"/>
      <c r="C353" s="401"/>
      <c r="D353" s="401"/>
      <c r="E353" s="401"/>
      <c r="F353" s="421"/>
      <c r="G353" s="403">
        <v>0.0</v>
      </c>
      <c r="H353" s="404">
        <v>0.0</v>
      </c>
      <c r="I353" s="409">
        <v>0.0</v>
      </c>
      <c r="J353" s="418"/>
      <c r="K353" s="407">
        <v>0.0</v>
      </c>
      <c r="L353" s="338"/>
      <c r="M353" s="338"/>
      <c r="N353" s="338"/>
      <c r="O353" s="338"/>
      <c r="P353" s="338"/>
      <c r="Q353" s="338"/>
    </row>
    <row r="354" ht="15.75" customHeight="1">
      <c r="A354" s="388"/>
      <c r="B354" s="410"/>
      <c r="C354" s="401"/>
      <c r="D354" s="401"/>
      <c r="E354" s="401"/>
      <c r="F354" s="421"/>
      <c r="G354" s="403">
        <v>0.0</v>
      </c>
      <c r="H354" s="404">
        <v>0.0</v>
      </c>
      <c r="I354" s="409">
        <v>0.0</v>
      </c>
      <c r="J354" s="418"/>
      <c r="K354" s="407">
        <v>0.0</v>
      </c>
      <c r="L354" s="338"/>
      <c r="M354" s="338"/>
      <c r="N354" s="338"/>
      <c r="O354" s="338"/>
      <c r="P354" s="338"/>
      <c r="Q354" s="338"/>
    </row>
    <row r="355" ht="15.75" customHeight="1">
      <c r="A355" s="388"/>
      <c r="B355" s="410"/>
      <c r="C355" s="401"/>
      <c r="D355" s="401"/>
      <c r="E355" s="401"/>
      <c r="F355" s="421"/>
      <c r="G355" s="403">
        <v>0.0</v>
      </c>
      <c r="H355" s="404">
        <v>0.0</v>
      </c>
      <c r="I355" s="409">
        <v>0.0</v>
      </c>
      <c r="J355" s="418"/>
      <c r="K355" s="407">
        <v>0.0</v>
      </c>
      <c r="L355" s="338"/>
      <c r="M355" s="338"/>
      <c r="N355" s="338"/>
      <c r="O355" s="338"/>
      <c r="P355" s="338"/>
      <c r="Q355" s="338"/>
    </row>
    <row r="356" ht="15.75" customHeight="1">
      <c r="A356" s="388"/>
      <c r="B356" s="410"/>
      <c r="C356" s="401"/>
      <c r="D356" s="401"/>
      <c r="E356" s="401"/>
      <c r="F356" s="421"/>
      <c r="G356" s="403">
        <v>0.0</v>
      </c>
      <c r="H356" s="404">
        <v>0.0</v>
      </c>
      <c r="I356" s="409">
        <v>0.0</v>
      </c>
      <c r="J356" s="418"/>
      <c r="K356" s="407">
        <v>0.0</v>
      </c>
      <c r="L356" s="338"/>
      <c r="M356" s="338"/>
      <c r="N356" s="338"/>
      <c r="O356" s="338"/>
      <c r="P356" s="338"/>
      <c r="Q356" s="338"/>
    </row>
    <row r="357" ht="15.75" customHeight="1">
      <c r="A357" s="388"/>
      <c r="B357" s="410"/>
      <c r="C357" s="401"/>
      <c r="D357" s="401"/>
      <c r="E357" s="401"/>
      <c r="F357" s="421"/>
      <c r="G357" s="403">
        <v>0.0</v>
      </c>
      <c r="H357" s="404">
        <v>0.0</v>
      </c>
      <c r="I357" s="409">
        <v>0.0</v>
      </c>
      <c r="J357" s="418"/>
      <c r="K357" s="407">
        <v>0.0</v>
      </c>
      <c r="L357" s="338"/>
      <c r="M357" s="338"/>
      <c r="N357" s="338"/>
      <c r="O357" s="338"/>
      <c r="P357" s="338"/>
      <c r="Q357" s="338"/>
    </row>
    <row r="358" ht="15.75" customHeight="1">
      <c r="A358" s="388"/>
      <c r="B358" s="410"/>
      <c r="C358" s="401"/>
      <c r="D358" s="401"/>
      <c r="E358" s="401"/>
      <c r="F358" s="421"/>
      <c r="G358" s="403">
        <v>0.0</v>
      </c>
      <c r="H358" s="404">
        <v>0.0</v>
      </c>
      <c r="I358" s="409">
        <v>0.0</v>
      </c>
      <c r="J358" s="418"/>
      <c r="K358" s="407">
        <v>0.0</v>
      </c>
      <c r="L358" s="338"/>
      <c r="M358" s="338"/>
      <c r="N358" s="338"/>
      <c r="O358" s="338"/>
      <c r="P358" s="338"/>
      <c r="Q358" s="338"/>
    </row>
    <row r="359" ht="15.75" customHeight="1">
      <c r="A359" s="388"/>
      <c r="B359" s="410"/>
      <c r="C359" s="401"/>
      <c r="D359" s="401"/>
      <c r="E359" s="401"/>
      <c r="F359" s="421"/>
      <c r="G359" s="403">
        <v>0.0</v>
      </c>
      <c r="H359" s="404">
        <v>0.0</v>
      </c>
      <c r="I359" s="409">
        <v>0.0</v>
      </c>
      <c r="J359" s="418"/>
      <c r="K359" s="407">
        <v>0.0</v>
      </c>
      <c r="L359" s="338"/>
      <c r="M359" s="338"/>
      <c r="N359" s="338"/>
      <c r="O359" s="338"/>
      <c r="P359" s="338"/>
      <c r="Q359" s="338"/>
    </row>
    <row r="360" ht="15.75" customHeight="1">
      <c r="A360" s="388"/>
      <c r="B360" s="410"/>
      <c r="C360" s="401"/>
      <c r="D360" s="401"/>
      <c r="E360" s="401"/>
      <c r="F360" s="421"/>
      <c r="G360" s="403">
        <v>0.0</v>
      </c>
      <c r="H360" s="404">
        <v>0.0</v>
      </c>
      <c r="I360" s="409">
        <v>0.0</v>
      </c>
      <c r="J360" s="418"/>
      <c r="K360" s="407">
        <v>0.0</v>
      </c>
      <c r="L360" s="338"/>
      <c r="M360" s="338"/>
      <c r="N360" s="338"/>
      <c r="O360" s="338"/>
      <c r="P360" s="338"/>
      <c r="Q360" s="338"/>
    </row>
    <row r="361" ht="15.75" customHeight="1">
      <c r="A361" s="388"/>
      <c r="B361" s="410"/>
      <c r="C361" s="401"/>
      <c r="D361" s="401"/>
      <c r="E361" s="401"/>
      <c r="F361" s="421"/>
      <c r="G361" s="403">
        <v>0.0</v>
      </c>
      <c r="H361" s="404">
        <v>0.0</v>
      </c>
      <c r="I361" s="409">
        <v>0.0</v>
      </c>
      <c r="J361" s="418"/>
      <c r="K361" s="407">
        <v>0.0</v>
      </c>
      <c r="L361" s="338"/>
      <c r="M361" s="338"/>
      <c r="N361" s="338"/>
      <c r="O361" s="338"/>
      <c r="P361" s="338"/>
      <c r="Q361" s="338"/>
    </row>
    <row r="362" ht="15.75" customHeight="1">
      <c r="A362" s="388"/>
      <c r="B362" s="410"/>
      <c r="C362" s="401"/>
      <c r="D362" s="401"/>
      <c r="E362" s="401"/>
      <c r="F362" s="421"/>
      <c r="G362" s="403">
        <v>0.0</v>
      </c>
      <c r="H362" s="404">
        <v>0.0</v>
      </c>
      <c r="I362" s="409">
        <v>0.0</v>
      </c>
      <c r="J362" s="418"/>
      <c r="K362" s="407">
        <v>0.0</v>
      </c>
      <c r="L362" s="338"/>
      <c r="M362" s="338"/>
      <c r="N362" s="338"/>
      <c r="O362" s="338"/>
      <c r="P362" s="338"/>
      <c r="Q362" s="338"/>
    </row>
    <row r="363" ht="15.75" customHeight="1">
      <c r="A363" s="388"/>
      <c r="B363" s="410"/>
      <c r="C363" s="401"/>
      <c r="D363" s="401"/>
      <c r="E363" s="401"/>
      <c r="F363" s="421"/>
      <c r="G363" s="403">
        <v>0.0</v>
      </c>
      <c r="H363" s="404">
        <v>0.0</v>
      </c>
      <c r="I363" s="409">
        <v>0.0</v>
      </c>
      <c r="J363" s="418"/>
      <c r="K363" s="407">
        <v>0.0</v>
      </c>
      <c r="L363" s="338"/>
      <c r="M363" s="338"/>
      <c r="N363" s="338"/>
      <c r="O363" s="338"/>
      <c r="P363" s="338"/>
      <c r="Q363" s="338"/>
    </row>
    <row r="364" ht="15.75" customHeight="1">
      <c r="A364" s="388"/>
      <c r="B364" s="410"/>
      <c r="C364" s="401"/>
      <c r="D364" s="401"/>
      <c r="E364" s="401"/>
      <c r="F364" s="421"/>
      <c r="G364" s="403">
        <v>0.0</v>
      </c>
      <c r="H364" s="404">
        <v>0.0</v>
      </c>
      <c r="I364" s="409">
        <v>0.0</v>
      </c>
      <c r="J364" s="418"/>
      <c r="K364" s="407">
        <v>0.0</v>
      </c>
      <c r="L364" s="338"/>
      <c r="M364" s="338"/>
      <c r="N364" s="338"/>
      <c r="O364" s="338"/>
      <c r="P364" s="338"/>
      <c r="Q364" s="338"/>
    </row>
    <row r="365" ht="15.75" customHeight="1">
      <c r="A365" s="388"/>
      <c r="B365" s="410"/>
      <c r="C365" s="401"/>
      <c r="D365" s="401"/>
      <c r="E365" s="401"/>
      <c r="F365" s="421"/>
      <c r="G365" s="403">
        <v>0.0</v>
      </c>
      <c r="H365" s="404">
        <v>0.0</v>
      </c>
      <c r="I365" s="409">
        <v>0.0</v>
      </c>
      <c r="J365" s="418"/>
      <c r="K365" s="407">
        <v>0.0</v>
      </c>
      <c r="L365" s="338"/>
      <c r="M365" s="338"/>
      <c r="N365" s="338"/>
      <c r="O365" s="338"/>
      <c r="P365" s="338"/>
      <c r="Q365" s="338"/>
    </row>
    <row r="366" ht="15.75" customHeight="1">
      <c r="A366" s="388"/>
      <c r="B366" s="410"/>
      <c r="C366" s="401"/>
      <c r="D366" s="401"/>
      <c r="E366" s="401"/>
      <c r="F366" s="421"/>
      <c r="G366" s="403">
        <v>0.0</v>
      </c>
      <c r="H366" s="404">
        <v>0.0</v>
      </c>
      <c r="I366" s="409">
        <v>0.0</v>
      </c>
      <c r="J366" s="418"/>
      <c r="K366" s="407">
        <v>0.0</v>
      </c>
      <c r="L366" s="338"/>
      <c r="M366" s="338"/>
      <c r="N366" s="338"/>
      <c r="O366" s="338"/>
      <c r="P366" s="338"/>
      <c r="Q366" s="338"/>
    </row>
    <row r="367" ht="15.75" customHeight="1">
      <c r="A367" s="388"/>
      <c r="B367" s="410"/>
      <c r="C367" s="401"/>
      <c r="D367" s="401"/>
      <c r="E367" s="401"/>
      <c r="F367" s="421"/>
      <c r="G367" s="403">
        <v>0.0</v>
      </c>
      <c r="H367" s="404">
        <v>0.0</v>
      </c>
      <c r="I367" s="409">
        <v>0.0</v>
      </c>
      <c r="J367" s="418"/>
      <c r="K367" s="407">
        <v>0.0</v>
      </c>
      <c r="L367" s="338"/>
      <c r="M367" s="338"/>
      <c r="N367" s="338"/>
      <c r="O367" s="338"/>
      <c r="P367" s="338"/>
      <c r="Q367" s="338"/>
    </row>
    <row r="368" ht="15.75" customHeight="1">
      <c r="A368" s="388"/>
      <c r="B368" s="410"/>
      <c r="C368" s="401"/>
      <c r="D368" s="401"/>
      <c r="E368" s="401"/>
      <c r="F368" s="421"/>
      <c r="G368" s="403">
        <v>0.0</v>
      </c>
      <c r="H368" s="404">
        <v>0.0</v>
      </c>
      <c r="I368" s="409">
        <v>0.0</v>
      </c>
      <c r="J368" s="418"/>
      <c r="K368" s="407">
        <v>0.0</v>
      </c>
      <c r="L368" s="338"/>
      <c r="M368" s="338"/>
      <c r="N368" s="338"/>
      <c r="O368" s="338"/>
      <c r="P368" s="338"/>
      <c r="Q368" s="338"/>
    </row>
    <row r="369" ht="15.75" customHeight="1">
      <c r="A369" s="388"/>
      <c r="B369" s="410"/>
      <c r="C369" s="401"/>
      <c r="D369" s="401"/>
      <c r="E369" s="401"/>
      <c r="F369" s="421"/>
      <c r="G369" s="403">
        <v>0.0</v>
      </c>
      <c r="H369" s="404">
        <v>0.0</v>
      </c>
      <c r="I369" s="409">
        <v>0.0</v>
      </c>
      <c r="J369" s="418"/>
      <c r="K369" s="407">
        <v>0.0</v>
      </c>
      <c r="L369" s="338"/>
      <c r="M369" s="338"/>
      <c r="N369" s="338"/>
      <c r="O369" s="338"/>
      <c r="P369" s="338"/>
      <c r="Q369" s="338"/>
    </row>
    <row r="370" ht="15.75" customHeight="1">
      <c r="A370" s="388"/>
      <c r="B370" s="410"/>
      <c r="C370" s="401"/>
      <c r="D370" s="401"/>
      <c r="E370" s="401"/>
      <c r="F370" s="421"/>
      <c r="G370" s="403">
        <v>0.0</v>
      </c>
      <c r="H370" s="404">
        <v>0.0</v>
      </c>
      <c r="I370" s="409">
        <v>0.0</v>
      </c>
      <c r="J370" s="418"/>
      <c r="K370" s="407">
        <v>0.0</v>
      </c>
      <c r="L370" s="338"/>
      <c r="M370" s="338"/>
      <c r="N370" s="338"/>
      <c r="O370" s="338"/>
      <c r="P370" s="338"/>
      <c r="Q370" s="338"/>
    </row>
    <row r="371" ht="15.75" customHeight="1">
      <c r="A371" s="388"/>
      <c r="B371" s="410"/>
      <c r="C371" s="401"/>
      <c r="D371" s="401"/>
      <c r="E371" s="401"/>
      <c r="F371" s="421"/>
      <c r="G371" s="403">
        <v>0.0</v>
      </c>
      <c r="H371" s="404">
        <v>0.0</v>
      </c>
      <c r="I371" s="409">
        <v>0.0</v>
      </c>
      <c r="J371" s="418"/>
      <c r="K371" s="407">
        <v>0.0</v>
      </c>
      <c r="L371" s="338"/>
      <c r="M371" s="338"/>
      <c r="N371" s="338"/>
      <c r="O371" s="338"/>
      <c r="P371" s="338"/>
      <c r="Q371" s="338"/>
    </row>
    <row r="372" ht="15.75" customHeight="1">
      <c r="A372" s="388"/>
      <c r="B372" s="410"/>
      <c r="C372" s="401"/>
      <c r="D372" s="401"/>
      <c r="E372" s="401"/>
      <c r="F372" s="421"/>
      <c r="G372" s="403">
        <v>0.0</v>
      </c>
      <c r="H372" s="404">
        <v>0.0</v>
      </c>
      <c r="I372" s="409">
        <v>0.0</v>
      </c>
      <c r="J372" s="418"/>
      <c r="K372" s="407">
        <v>0.0</v>
      </c>
      <c r="L372" s="338"/>
      <c r="M372" s="338"/>
      <c r="N372" s="338"/>
      <c r="O372" s="338"/>
      <c r="P372" s="338"/>
      <c r="Q372" s="338"/>
    </row>
    <row r="373" ht="15.75" customHeight="1">
      <c r="A373" s="388"/>
      <c r="B373" s="410"/>
      <c r="C373" s="401"/>
      <c r="D373" s="401"/>
      <c r="E373" s="401"/>
      <c r="F373" s="421"/>
      <c r="G373" s="403">
        <v>0.0</v>
      </c>
      <c r="H373" s="404">
        <v>0.0</v>
      </c>
      <c r="I373" s="409">
        <v>0.0</v>
      </c>
      <c r="J373" s="418"/>
      <c r="K373" s="407">
        <v>0.0</v>
      </c>
      <c r="L373" s="338"/>
      <c r="M373" s="338"/>
      <c r="N373" s="338"/>
      <c r="O373" s="338"/>
      <c r="P373" s="338"/>
      <c r="Q373" s="338"/>
    </row>
    <row r="374" ht="15.75" customHeight="1">
      <c r="A374" s="388"/>
      <c r="B374" s="410"/>
      <c r="C374" s="401"/>
      <c r="D374" s="401"/>
      <c r="E374" s="401"/>
      <c r="F374" s="421"/>
      <c r="G374" s="403">
        <v>0.0</v>
      </c>
      <c r="H374" s="404">
        <v>0.0</v>
      </c>
      <c r="I374" s="409">
        <v>0.0</v>
      </c>
      <c r="J374" s="418"/>
      <c r="K374" s="407">
        <v>0.0</v>
      </c>
      <c r="L374" s="338"/>
      <c r="M374" s="338"/>
      <c r="N374" s="338"/>
      <c r="O374" s="338"/>
      <c r="P374" s="338"/>
      <c r="Q374" s="338"/>
    </row>
    <row r="375" ht="15.75" customHeight="1">
      <c r="A375" s="388"/>
      <c r="B375" s="410"/>
      <c r="C375" s="401"/>
      <c r="D375" s="401"/>
      <c r="E375" s="401"/>
      <c r="F375" s="421"/>
      <c r="G375" s="403">
        <v>0.0</v>
      </c>
      <c r="H375" s="404">
        <v>0.0</v>
      </c>
      <c r="I375" s="409">
        <v>0.0</v>
      </c>
      <c r="J375" s="418"/>
      <c r="K375" s="407">
        <v>0.0</v>
      </c>
      <c r="L375" s="338"/>
      <c r="M375" s="338"/>
      <c r="N375" s="338"/>
      <c r="O375" s="338"/>
      <c r="P375" s="338"/>
      <c r="Q375" s="338"/>
    </row>
    <row r="376" ht="15.75" customHeight="1">
      <c r="A376" s="388"/>
      <c r="B376" s="410"/>
      <c r="C376" s="401"/>
      <c r="D376" s="401"/>
      <c r="E376" s="401"/>
      <c r="F376" s="421"/>
      <c r="G376" s="403">
        <v>0.0</v>
      </c>
      <c r="H376" s="404">
        <v>0.0</v>
      </c>
      <c r="I376" s="409">
        <v>0.0</v>
      </c>
      <c r="J376" s="418"/>
      <c r="K376" s="407">
        <v>0.0</v>
      </c>
      <c r="L376" s="338"/>
      <c r="M376" s="338"/>
      <c r="N376" s="338"/>
      <c r="O376" s="338"/>
      <c r="P376" s="338"/>
      <c r="Q376" s="338"/>
    </row>
    <row r="377" ht="15.75" customHeight="1">
      <c r="A377" s="388"/>
      <c r="B377" s="410"/>
      <c r="C377" s="401"/>
      <c r="D377" s="401"/>
      <c r="E377" s="401"/>
      <c r="F377" s="421"/>
      <c r="G377" s="403">
        <v>0.0</v>
      </c>
      <c r="H377" s="404">
        <v>0.0</v>
      </c>
      <c r="I377" s="409">
        <v>0.0</v>
      </c>
      <c r="J377" s="418"/>
      <c r="K377" s="407">
        <v>0.0</v>
      </c>
      <c r="L377" s="338"/>
      <c r="M377" s="338"/>
      <c r="N377" s="338"/>
      <c r="O377" s="338"/>
      <c r="P377" s="338"/>
      <c r="Q377" s="338"/>
    </row>
    <row r="378" ht="15.75" customHeight="1">
      <c r="A378" s="388"/>
      <c r="B378" s="410"/>
      <c r="C378" s="401"/>
      <c r="D378" s="401"/>
      <c r="E378" s="401"/>
      <c r="F378" s="421"/>
      <c r="G378" s="403">
        <v>0.0</v>
      </c>
      <c r="H378" s="404">
        <v>0.0</v>
      </c>
      <c r="I378" s="409">
        <v>0.0</v>
      </c>
      <c r="J378" s="418"/>
      <c r="K378" s="407">
        <v>0.0</v>
      </c>
      <c r="L378" s="338"/>
      <c r="M378" s="338"/>
      <c r="N378" s="338"/>
      <c r="O378" s="338"/>
      <c r="P378" s="338"/>
      <c r="Q378" s="338"/>
    </row>
    <row r="379" ht="15.75" customHeight="1">
      <c r="A379" s="388"/>
      <c r="B379" s="410"/>
      <c r="C379" s="401"/>
      <c r="D379" s="401"/>
      <c r="E379" s="401"/>
      <c r="F379" s="421"/>
      <c r="G379" s="403">
        <v>0.0</v>
      </c>
      <c r="H379" s="404">
        <v>0.0</v>
      </c>
      <c r="I379" s="409">
        <v>0.0</v>
      </c>
      <c r="J379" s="418"/>
      <c r="K379" s="407">
        <v>0.0</v>
      </c>
      <c r="L379" s="338"/>
      <c r="M379" s="338"/>
      <c r="N379" s="338"/>
      <c r="O379" s="338"/>
      <c r="P379" s="338"/>
      <c r="Q379" s="338"/>
    </row>
    <row r="380" ht="15.75" customHeight="1">
      <c r="A380" s="388"/>
      <c r="B380" s="410"/>
      <c r="C380" s="401"/>
      <c r="D380" s="401"/>
      <c r="E380" s="401"/>
      <c r="F380" s="421"/>
      <c r="G380" s="403">
        <v>0.0</v>
      </c>
      <c r="H380" s="404">
        <v>0.0</v>
      </c>
      <c r="I380" s="409">
        <v>0.0</v>
      </c>
      <c r="J380" s="418"/>
      <c r="K380" s="407">
        <v>0.0</v>
      </c>
      <c r="L380" s="338"/>
      <c r="M380" s="338"/>
      <c r="N380" s="338"/>
      <c r="O380" s="338"/>
      <c r="P380" s="338"/>
      <c r="Q380" s="338"/>
    </row>
    <row r="381" ht="15.75" customHeight="1">
      <c r="A381" s="388"/>
      <c r="B381" s="410"/>
      <c r="C381" s="401"/>
      <c r="D381" s="401"/>
      <c r="E381" s="401"/>
      <c r="F381" s="421"/>
      <c r="G381" s="403">
        <v>0.0</v>
      </c>
      <c r="H381" s="404">
        <v>0.0</v>
      </c>
      <c r="I381" s="409">
        <v>0.0</v>
      </c>
      <c r="J381" s="418"/>
      <c r="K381" s="407">
        <v>0.0</v>
      </c>
      <c r="L381" s="338"/>
      <c r="M381" s="338"/>
      <c r="N381" s="338"/>
      <c r="O381" s="338"/>
      <c r="P381" s="338"/>
      <c r="Q381" s="338"/>
    </row>
    <row r="382" ht="15.75" customHeight="1">
      <c r="A382" s="388"/>
      <c r="B382" s="410"/>
      <c r="C382" s="401"/>
      <c r="D382" s="401"/>
      <c r="E382" s="401"/>
      <c r="F382" s="421"/>
      <c r="G382" s="403">
        <v>0.0</v>
      </c>
      <c r="H382" s="404">
        <v>0.0</v>
      </c>
      <c r="I382" s="409">
        <v>0.0</v>
      </c>
      <c r="J382" s="418"/>
      <c r="K382" s="407">
        <v>0.0</v>
      </c>
      <c r="L382" s="338"/>
      <c r="M382" s="338"/>
      <c r="N382" s="338"/>
      <c r="O382" s="338"/>
      <c r="P382" s="338"/>
      <c r="Q382" s="338"/>
    </row>
    <row r="383" ht="15.75" customHeight="1">
      <c r="A383" s="388"/>
      <c r="B383" s="410"/>
      <c r="C383" s="401"/>
      <c r="D383" s="401"/>
      <c r="E383" s="401"/>
      <c r="F383" s="421"/>
      <c r="G383" s="403">
        <v>0.0</v>
      </c>
      <c r="H383" s="404">
        <v>0.0</v>
      </c>
      <c r="I383" s="409">
        <v>0.0</v>
      </c>
      <c r="J383" s="418"/>
      <c r="K383" s="407">
        <v>0.0</v>
      </c>
      <c r="L383" s="338"/>
      <c r="M383" s="338"/>
      <c r="N383" s="338"/>
      <c r="O383" s="338"/>
      <c r="P383" s="338"/>
      <c r="Q383" s="338"/>
    </row>
    <row r="384" ht="15.75" customHeight="1">
      <c r="A384" s="388"/>
      <c r="B384" s="410"/>
      <c r="C384" s="401"/>
      <c r="D384" s="401"/>
      <c r="E384" s="401"/>
      <c r="F384" s="421"/>
      <c r="G384" s="403">
        <v>0.0</v>
      </c>
      <c r="H384" s="404">
        <v>0.0</v>
      </c>
      <c r="I384" s="409">
        <v>0.0</v>
      </c>
      <c r="J384" s="418"/>
      <c r="K384" s="407">
        <v>0.0</v>
      </c>
      <c r="L384" s="338"/>
      <c r="M384" s="338"/>
      <c r="N384" s="338"/>
      <c r="O384" s="338"/>
      <c r="P384" s="338"/>
      <c r="Q384" s="338"/>
    </row>
    <row r="385" ht="15.75" customHeight="1">
      <c r="A385" s="388"/>
      <c r="B385" s="410"/>
      <c r="C385" s="401"/>
      <c r="D385" s="401"/>
      <c r="E385" s="401"/>
      <c r="F385" s="421"/>
      <c r="G385" s="403">
        <v>0.0</v>
      </c>
      <c r="H385" s="404">
        <v>0.0</v>
      </c>
      <c r="I385" s="409">
        <v>0.0</v>
      </c>
      <c r="J385" s="418"/>
      <c r="K385" s="407">
        <v>0.0</v>
      </c>
      <c r="L385" s="338"/>
      <c r="M385" s="338"/>
      <c r="N385" s="338"/>
      <c r="O385" s="338"/>
      <c r="P385" s="338"/>
      <c r="Q385" s="338"/>
    </row>
    <row r="386" ht="15.75" customHeight="1">
      <c r="A386" s="388"/>
      <c r="B386" s="410"/>
      <c r="C386" s="401"/>
      <c r="D386" s="401"/>
      <c r="E386" s="401"/>
      <c r="F386" s="421"/>
      <c r="G386" s="403">
        <v>0.0</v>
      </c>
      <c r="H386" s="404">
        <v>0.0</v>
      </c>
      <c r="I386" s="409">
        <v>0.0</v>
      </c>
      <c r="J386" s="418"/>
      <c r="K386" s="407">
        <v>0.0</v>
      </c>
      <c r="L386" s="338"/>
      <c r="M386" s="338"/>
      <c r="N386" s="338"/>
      <c r="O386" s="338"/>
      <c r="P386" s="338"/>
      <c r="Q386" s="338"/>
    </row>
    <row r="387" ht="15.75" customHeight="1">
      <c r="A387" s="388"/>
      <c r="B387" s="410"/>
      <c r="C387" s="401"/>
      <c r="D387" s="401"/>
      <c r="E387" s="401"/>
      <c r="F387" s="421"/>
      <c r="G387" s="403">
        <v>0.0</v>
      </c>
      <c r="H387" s="404">
        <v>0.0</v>
      </c>
      <c r="I387" s="409">
        <v>0.0</v>
      </c>
      <c r="J387" s="418"/>
      <c r="K387" s="407">
        <v>0.0</v>
      </c>
      <c r="L387" s="338"/>
      <c r="M387" s="338"/>
      <c r="N387" s="338"/>
      <c r="O387" s="338"/>
      <c r="P387" s="338"/>
      <c r="Q387" s="338"/>
    </row>
    <row r="388" ht="15.75" customHeight="1">
      <c r="A388" s="388"/>
      <c r="B388" s="410"/>
      <c r="C388" s="401"/>
      <c r="D388" s="401"/>
      <c r="E388" s="401"/>
      <c r="F388" s="421"/>
      <c r="G388" s="403">
        <v>0.0</v>
      </c>
      <c r="H388" s="404">
        <v>0.0</v>
      </c>
      <c r="I388" s="409">
        <v>0.0</v>
      </c>
      <c r="J388" s="418"/>
      <c r="K388" s="407">
        <v>0.0</v>
      </c>
      <c r="L388" s="338"/>
      <c r="M388" s="338"/>
      <c r="N388" s="338"/>
      <c r="O388" s="338"/>
      <c r="P388" s="338"/>
      <c r="Q388" s="338"/>
    </row>
    <row r="389" ht="15.75" customHeight="1">
      <c r="A389" s="388"/>
      <c r="B389" s="410"/>
      <c r="C389" s="401"/>
      <c r="D389" s="401"/>
      <c r="E389" s="401"/>
      <c r="F389" s="421"/>
      <c r="G389" s="403">
        <v>0.0</v>
      </c>
      <c r="H389" s="404">
        <v>0.0</v>
      </c>
      <c r="I389" s="409">
        <v>0.0</v>
      </c>
      <c r="J389" s="418"/>
      <c r="K389" s="407">
        <v>0.0</v>
      </c>
      <c r="L389" s="338"/>
      <c r="M389" s="338"/>
      <c r="N389" s="338"/>
      <c r="O389" s="338"/>
      <c r="P389" s="338"/>
      <c r="Q389" s="338"/>
    </row>
    <row r="390" ht="15.75" customHeight="1">
      <c r="A390" s="388"/>
      <c r="B390" s="410"/>
      <c r="C390" s="401"/>
      <c r="D390" s="401"/>
      <c r="E390" s="401"/>
      <c r="F390" s="421"/>
      <c r="G390" s="403">
        <v>0.0</v>
      </c>
      <c r="H390" s="404">
        <v>0.0</v>
      </c>
      <c r="I390" s="409">
        <v>0.0</v>
      </c>
      <c r="J390" s="418"/>
      <c r="K390" s="407">
        <v>0.0</v>
      </c>
      <c r="L390" s="338"/>
      <c r="M390" s="338"/>
      <c r="N390" s="338"/>
      <c r="O390" s="338"/>
      <c r="P390" s="338"/>
      <c r="Q390" s="338"/>
    </row>
    <row r="391" ht="15.75" customHeight="1">
      <c r="A391" s="388"/>
      <c r="B391" s="410"/>
      <c r="C391" s="401"/>
      <c r="D391" s="401"/>
      <c r="E391" s="401"/>
      <c r="F391" s="421"/>
      <c r="G391" s="403">
        <v>0.0</v>
      </c>
      <c r="H391" s="404">
        <v>0.0</v>
      </c>
      <c r="I391" s="409">
        <v>0.0</v>
      </c>
      <c r="J391" s="418"/>
      <c r="K391" s="407">
        <v>0.0</v>
      </c>
      <c r="L391" s="338"/>
      <c r="M391" s="338"/>
      <c r="N391" s="338"/>
      <c r="O391" s="338"/>
      <c r="P391" s="338"/>
      <c r="Q391" s="338"/>
    </row>
    <row r="392" ht="15.75" customHeight="1">
      <c r="A392" s="388"/>
      <c r="B392" s="410"/>
      <c r="C392" s="401"/>
      <c r="D392" s="401"/>
      <c r="E392" s="401"/>
      <c r="F392" s="421"/>
      <c r="G392" s="403">
        <v>0.0</v>
      </c>
      <c r="H392" s="404">
        <v>0.0</v>
      </c>
      <c r="I392" s="409">
        <v>0.0</v>
      </c>
      <c r="J392" s="418"/>
      <c r="K392" s="407">
        <v>0.0</v>
      </c>
      <c r="L392" s="338"/>
      <c r="M392" s="338"/>
      <c r="N392" s="338"/>
      <c r="O392" s="338"/>
      <c r="P392" s="338"/>
      <c r="Q392" s="338"/>
    </row>
    <row r="393" ht="15.75" customHeight="1">
      <c r="A393" s="388"/>
      <c r="B393" s="410"/>
      <c r="C393" s="401"/>
      <c r="D393" s="401"/>
      <c r="E393" s="401"/>
      <c r="F393" s="421"/>
      <c r="G393" s="403">
        <v>0.0</v>
      </c>
      <c r="H393" s="404">
        <v>0.0</v>
      </c>
      <c r="I393" s="409">
        <v>0.0</v>
      </c>
      <c r="J393" s="418"/>
      <c r="K393" s="407">
        <v>0.0</v>
      </c>
      <c r="L393" s="338"/>
      <c r="M393" s="338"/>
      <c r="N393" s="338"/>
      <c r="O393" s="338"/>
      <c r="P393" s="338"/>
      <c r="Q393" s="338"/>
    </row>
    <row r="394" ht="15.75" customHeight="1">
      <c r="A394" s="388"/>
      <c r="B394" s="410"/>
      <c r="C394" s="401"/>
      <c r="D394" s="401"/>
      <c r="E394" s="401"/>
      <c r="F394" s="421"/>
      <c r="G394" s="403">
        <v>0.0</v>
      </c>
      <c r="H394" s="404">
        <v>0.0</v>
      </c>
      <c r="I394" s="409">
        <v>0.0</v>
      </c>
      <c r="J394" s="418"/>
      <c r="K394" s="407">
        <v>0.0</v>
      </c>
      <c r="L394" s="338"/>
      <c r="M394" s="338"/>
      <c r="N394" s="338"/>
      <c r="O394" s="338"/>
      <c r="P394" s="338"/>
      <c r="Q394" s="338"/>
    </row>
    <row r="395" ht="15.75" customHeight="1">
      <c r="A395" s="388"/>
      <c r="B395" s="410"/>
      <c r="C395" s="401"/>
      <c r="D395" s="401"/>
      <c r="E395" s="401"/>
      <c r="F395" s="421"/>
      <c r="G395" s="403">
        <v>0.0</v>
      </c>
      <c r="H395" s="404">
        <v>0.0</v>
      </c>
      <c r="I395" s="409">
        <v>0.0</v>
      </c>
      <c r="J395" s="418"/>
      <c r="K395" s="407">
        <v>0.0</v>
      </c>
      <c r="L395" s="338"/>
      <c r="M395" s="338"/>
      <c r="N395" s="338"/>
      <c r="O395" s="338"/>
      <c r="P395" s="338"/>
      <c r="Q395" s="338"/>
    </row>
    <row r="396" ht="15.75" customHeight="1">
      <c r="A396" s="388"/>
      <c r="B396" s="410"/>
      <c r="C396" s="401"/>
      <c r="D396" s="401"/>
      <c r="E396" s="401"/>
      <c r="F396" s="421"/>
      <c r="G396" s="403">
        <v>0.0</v>
      </c>
      <c r="H396" s="404">
        <v>0.0</v>
      </c>
      <c r="I396" s="409">
        <v>0.0</v>
      </c>
      <c r="J396" s="418"/>
      <c r="K396" s="407">
        <v>0.0</v>
      </c>
      <c r="L396" s="338"/>
      <c r="M396" s="338"/>
      <c r="N396" s="338"/>
      <c r="O396" s="338"/>
      <c r="P396" s="338"/>
      <c r="Q396" s="338"/>
    </row>
    <row r="397" ht="15.75" customHeight="1">
      <c r="A397" s="388"/>
      <c r="B397" s="410"/>
      <c r="C397" s="401"/>
      <c r="D397" s="401"/>
      <c r="E397" s="401"/>
      <c r="F397" s="421"/>
      <c r="G397" s="403">
        <v>0.0</v>
      </c>
      <c r="H397" s="404">
        <v>0.0</v>
      </c>
      <c r="I397" s="409">
        <v>0.0</v>
      </c>
      <c r="J397" s="418"/>
      <c r="K397" s="407">
        <v>0.0</v>
      </c>
      <c r="L397" s="338"/>
      <c r="M397" s="338"/>
      <c r="N397" s="338"/>
      <c r="O397" s="338"/>
      <c r="P397" s="338"/>
      <c r="Q397" s="338"/>
    </row>
    <row r="398" ht="15.75" customHeight="1">
      <c r="A398" s="388"/>
      <c r="B398" s="410"/>
      <c r="C398" s="401"/>
      <c r="D398" s="401"/>
      <c r="E398" s="401"/>
      <c r="F398" s="421"/>
      <c r="G398" s="403">
        <v>0.0</v>
      </c>
      <c r="H398" s="404">
        <v>0.0</v>
      </c>
      <c r="I398" s="409">
        <v>0.0</v>
      </c>
      <c r="J398" s="418"/>
      <c r="K398" s="407">
        <v>0.0</v>
      </c>
      <c r="L398" s="338"/>
      <c r="M398" s="338"/>
      <c r="N398" s="338"/>
      <c r="O398" s="338"/>
      <c r="P398" s="338"/>
      <c r="Q398" s="338"/>
    </row>
    <row r="399" ht="15.75" customHeight="1">
      <c r="A399" s="388"/>
      <c r="B399" s="410"/>
      <c r="C399" s="401"/>
      <c r="D399" s="401"/>
      <c r="E399" s="401"/>
      <c r="F399" s="421"/>
      <c r="G399" s="403">
        <v>0.0</v>
      </c>
      <c r="H399" s="404">
        <v>0.0</v>
      </c>
      <c r="I399" s="409">
        <v>0.0</v>
      </c>
      <c r="J399" s="418"/>
      <c r="K399" s="407">
        <v>0.0</v>
      </c>
      <c r="L399" s="338"/>
      <c r="M399" s="338"/>
      <c r="N399" s="338"/>
      <c r="O399" s="338"/>
      <c r="P399" s="338"/>
      <c r="Q399" s="338"/>
    </row>
    <row r="400" ht="15.75" customHeight="1">
      <c r="A400" s="388"/>
      <c r="B400" s="410"/>
      <c r="C400" s="401"/>
      <c r="D400" s="401"/>
      <c r="E400" s="401"/>
      <c r="F400" s="421"/>
      <c r="G400" s="403">
        <v>0.0</v>
      </c>
      <c r="H400" s="404">
        <v>0.0</v>
      </c>
      <c r="I400" s="409">
        <v>0.0</v>
      </c>
      <c r="J400" s="418"/>
      <c r="K400" s="407">
        <v>0.0</v>
      </c>
      <c r="L400" s="338"/>
      <c r="M400" s="338"/>
      <c r="N400" s="338"/>
      <c r="O400" s="338"/>
      <c r="P400" s="338"/>
      <c r="Q400" s="338"/>
    </row>
    <row r="401" ht="15.75" customHeight="1">
      <c r="A401" s="388"/>
      <c r="B401" s="410"/>
      <c r="C401" s="401"/>
      <c r="D401" s="401"/>
      <c r="E401" s="401"/>
      <c r="F401" s="421"/>
      <c r="G401" s="403">
        <v>0.0</v>
      </c>
      <c r="H401" s="404">
        <v>0.0</v>
      </c>
      <c r="I401" s="409">
        <v>0.0</v>
      </c>
      <c r="J401" s="418"/>
      <c r="K401" s="407">
        <v>0.0</v>
      </c>
      <c r="L401" s="338"/>
      <c r="M401" s="338"/>
      <c r="N401" s="338"/>
      <c r="O401" s="338"/>
      <c r="P401" s="338"/>
      <c r="Q401" s="338"/>
    </row>
    <row r="402" ht="15.75" customHeight="1">
      <c r="A402" s="388"/>
      <c r="B402" s="410"/>
      <c r="C402" s="401"/>
      <c r="D402" s="401"/>
      <c r="E402" s="401"/>
      <c r="F402" s="421"/>
      <c r="G402" s="403">
        <v>0.0</v>
      </c>
      <c r="H402" s="404">
        <v>0.0</v>
      </c>
      <c r="I402" s="409">
        <v>0.0</v>
      </c>
      <c r="J402" s="418"/>
      <c r="K402" s="407">
        <v>0.0</v>
      </c>
      <c r="L402" s="338"/>
      <c r="M402" s="338"/>
      <c r="N402" s="338"/>
      <c r="O402" s="338"/>
      <c r="P402" s="338"/>
      <c r="Q402" s="338"/>
    </row>
    <row r="403" ht="15.75" customHeight="1">
      <c r="A403" s="388"/>
      <c r="B403" s="410"/>
      <c r="C403" s="401"/>
      <c r="D403" s="401"/>
      <c r="E403" s="401"/>
      <c r="F403" s="421"/>
      <c r="G403" s="403">
        <v>0.0</v>
      </c>
      <c r="H403" s="404">
        <v>0.0</v>
      </c>
      <c r="I403" s="409">
        <v>0.0</v>
      </c>
      <c r="J403" s="418"/>
      <c r="K403" s="407">
        <v>0.0</v>
      </c>
      <c r="L403" s="338"/>
      <c r="M403" s="338"/>
      <c r="N403" s="338"/>
      <c r="O403" s="338"/>
      <c r="P403" s="338"/>
      <c r="Q403" s="338"/>
    </row>
    <row r="404" ht="15.75" customHeight="1">
      <c r="A404" s="388"/>
      <c r="B404" s="410"/>
      <c r="C404" s="401"/>
      <c r="D404" s="401"/>
      <c r="E404" s="401"/>
      <c r="F404" s="421"/>
      <c r="G404" s="403">
        <v>0.0</v>
      </c>
      <c r="H404" s="404">
        <v>0.0</v>
      </c>
      <c r="I404" s="409">
        <v>0.0</v>
      </c>
      <c r="J404" s="418"/>
      <c r="K404" s="407">
        <v>0.0</v>
      </c>
      <c r="L404" s="338"/>
      <c r="M404" s="338"/>
      <c r="N404" s="338"/>
      <c r="O404" s="338"/>
      <c r="P404" s="338"/>
      <c r="Q404" s="338"/>
    </row>
    <row r="405" ht="15.75" customHeight="1">
      <c r="A405" s="388"/>
      <c r="B405" s="410"/>
      <c r="C405" s="401"/>
      <c r="D405" s="401"/>
      <c r="E405" s="401"/>
      <c r="F405" s="421"/>
      <c r="G405" s="403">
        <v>0.0</v>
      </c>
      <c r="H405" s="404">
        <v>0.0</v>
      </c>
      <c r="I405" s="409">
        <v>0.0</v>
      </c>
      <c r="J405" s="418"/>
      <c r="K405" s="407">
        <v>0.0</v>
      </c>
      <c r="L405" s="338"/>
      <c r="M405" s="338"/>
      <c r="N405" s="338"/>
      <c r="O405" s="338"/>
      <c r="P405" s="338"/>
      <c r="Q405" s="338"/>
    </row>
    <row r="406" ht="15.75" customHeight="1">
      <c r="A406" s="388"/>
      <c r="B406" s="410"/>
      <c r="C406" s="401"/>
      <c r="D406" s="401"/>
      <c r="E406" s="401"/>
      <c r="F406" s="421"/>
      <c r="G406" s="403">
        <v>0.0</v>
      </c>
      <c r="H406" s="404">
        <v>0.0</v>
      </c>
      <c r="I406" s="409">
        <v>0.0</v>
      </c>
      <c r="J406" s="418"/>
      <c r="K406" s="407">
        <v>0.0</v>
      </c>
      <c r="L406" s="338"/>
      <c r="M406" s="338"/>
      <c r="N406" s="338"/>
      <c r="O406" s="338"/>
      <c r="P406" s="338"/>
      <c r="Q406" s="338"/>
    </row>
    <row r="407" ht="15.75" customHeight="1">
      <c r="A407" s="388"/>
      <c r="B407" s="410"/>
      <c r="C407" s="401"/>
      <c r="D407" s="401"/>
      <c r="E407" s="401"/>
      <c r="F407" s="421"/>
      <c r="G407" s="403">
        <v>0.0</v>
      </c>
      <c r="H407" s="404">
        <v>0.0</v>
      </c>
      <c r="I407" s="409">
        <v>0.0</v>
      </c>
      <c r="J407" s="418"/>
      <c r="K407" s="407">
        <v>0.0</v>
      </c>
      <c r="L407" s="338"/>
      <c r="M407" s="338"/>
      <c r="N407" s="338"/>
      <c r="O407" s="338"/>
      <c r="P407" s="338"/>
      <c r="Q407" s="338"/>
    </row>
    <row r="408" ht="15.75" customHeight="1">
      <c r="A408" s="388"/>
      <c r="B408" s="410"/>
      <c r="C408" s="401"/>
      <c r="D408" s="401"/>
      <c r="E408" s="401"/>
      <c r="F408" s="421"/>
      <c r="G408" s="403">
        <v>0.0</v>
      </c>
      <c r="H408" s="404">
        <v>0.0</v>
      </c>
      <c r="I408" s="409">
        <v>0.0</v>
      </c>
      <c r="J408" s="418"/>
      <c r="K408" s="407">
        <v>0.0</v>
      </c>
      <c r="L408" s="338"/>
      <c r="M408" s="338"/>
      <c r="N408" s="338"/>
      <c r="O408" s="338"/>
      <c r="P408" s="338"/>
      <c r="Q408" s="338"/>
    </row>
    <row r="409" ht="15.75" customHeight="1">
      <c r="A409" s="388"/>
      <c r="B409" s="410"/>
      <c r="C409" s="401"/>
      <c r="D409" s="401"/>
      <c r="E409" s="401"/>
      <c r="F409" s="421"/>
      <c r="G409" s="403">
        <v>0.0</v>
      </c>
      <c r="H409" s="404">
        <v>0.0</v>
      </c>
      <c r="I409" s="409">
        <v>0.0</v>
      </c>
      <c r="J409" s="418"/>
      <c r="K409" s="407">
        <v>0.0</v>
      </c>
      <c r="L409" s="338"/>
      <c r="M409" s="338"/>
      <c r="N409" s="338"/>
      <c r="O409" s="338"/>
      <c r="P409" s="338"/>
      <c r="Q409" s="338"/>
    </row>
    <row r="410" ht="15.75" customHeight="1">
      <c r="A410" s="388"/>
      <c r="B410" s="410"/>
      <c r="C410" s="401"/>
      <c r="D410" s="401"/>
      <c r="E410" s="401"/>
      <c r="F410" s="421"/>
      <c r="G410" s="403">
        <v>0.0</v>
      </c>
      <c r="H410" s="404">
        <v>0.0</v>
      </c>
      <c r="I410" s="409">
        <v>0.0</v>
      </c>
      <c r="J410" s="418"/>
      <c r="K410" s="407">
        <v>0.0</v>
      </c>
      <c r="L410" s="338"/>
      <c r="M410" s="338"/>
      <c r="N410" s="338"/>
      <c r="O410" s="338"/>
      <c r="P410" s="338"/>
      <c r="Q410" s="338"/>
    </row>
    <row r="411" ht="15.75" customHeight="1">
      <c r="A411" s="388"/>
      <c r="B411" s="410"/>
      <c r="C411" s="401"/>
      <c r="D411" s="401"/>
      <c r="E411" s="401"/>
      <c r="F411" s="421"/>
      <c r="G411" s="403">
        <v>0.0</v>
      </c>
      <c r="H411" s="404">
        <v>0.0</v>
      </c>
      <c r="I411" s="409">
        <v>0.0</v>
      </c>
      <c r="J411" s="418"/>
      <c r="K411" s="407">
        <v>0.0</v>
      </c>
      <c r="L411" s="338"/>
      <c r="M411" s="338"/>
      <c r="N411" s="338"/>
      <c r="O411" s="338"/>
      <c r="P411" s="338"/>
      <c r="Q411" s="338"/>
    </row>
    <row r="412" ht="15.75" customHeight="1">
      <c r="A412" s="388"/>
      <c r="B412" s="410"/>
      <c r="C412" s="401"/>
      <c r="D412" s="401"/>
      <c r="E412" s="401"/>
      <c r="F412" s="421"/>
      <c r="G412" s="403">
        <v>0.0</v>
      </c>
      <c r="H412" s="404">
        <v>0.0</v>
      </c>
      <c r="I412" s="409">
        <v>0.0</v>
      </c>
      <c r="J412" s="418"/>
      <c r="K412" s="407">
        <v>0.0</v>
      </c>
      <c r="L412" s="338"/>
      <c r="M412" s="338"/>
      <c r="N412" s="338"/>
      <c r="O412" s="338"/>
      <c r="P412" s="338"/>
      <c r="Q412" s="338"/>
    </row>
    <row r="413" ht="15.75" customHeight="1">
      <c r="A413" s="388"/>
      <c r="B413" s="410"/>
      <c r="C413" s="401"/>
      <c r="D413" s="401"/>
      <c r="E413" s="401"/>
      <c r="F413" s="421"/>
      <c r="G413" s="403">
        <v>0.0</v>
      </c>
      <c r="H413" s="404">
        <v>0.0</v>
      </c>
      <c r="I413" s="409">
        <v>0.0</v>
      </c>
      <c r="J413" s="418"/>
      <c r="K413" s="407">
        <v>0.0</v>
      </c>
      <c r="L413" s="338"/>
      <c r="M413" s="338"/>
      <c r="N413" s="338"/>
      <c r="O413" s="338"/>
      <c r="P413" s="338"/>
      <c r="Q413" s="338"/>
    </row>
    <row r="414" ht="15.75" customHeight="1">
      <c r="A414" s="388"/>
      <c r="B414" s="410"/>
      <c r="C414" s="401"/>
      <c r="D414" s="401"/>
      <c r="E414" s="401"/>
      <c r="F414" s="421"/>
      <c r="G414" s="403">
        <v>0.0</v>
      </c>
      <c r="H414" s="404">
        <v>0.0</v>
      </c>
      <c r="I414" s="409">
        <v>0.0</v>
      </c>
      <c r="J414" s="418"/>
      <c r="K414" s="407">
        <v>0.0</v>
      </c>
      <c r="L414" s="338"/>
      <c r="M414" s="338"/>
      <c r="N414" s="338"/>
      <c r="O414" s="338"/>
      <c r="P414" s="338"/>
      <c r="Q414" s="338"/>
    </row>
    <row r="415" ht="15.75" customHeight="1">
      <c r="A415" s="388"/>
      <c r="B415" s="410"/>
      <c r="C415" s="401"/>
      <c r="D415" s="401"/>
      <c r="E415" s="401"/>
      <c r="F415" s="421"/>
      <c r="G415" s="403">
        <v>0.0</v>
      </c>
      <c r="H415" s="404">
        <v>0.0</v>
      </c>
      <c r="I415" s="409">
        <v>0.0</v>
      </c>
      <c r="J415" s="418"/>
      <c r="K415" s="407">
        <v>0.0</v>
      </c>
      <c r="L415" s="338"/>
      <c r="M415" s="338"/>
      <c r="N415" s="338"/>
      <c r="O415" s="338"/>
      <c r="P415" s="338"/>
      <c r="Q415" s="338"/>
    </row>
    <row r="416" ht="15.75" customHeight="1">
      <c r="A416" s="388"/>
      <c r="B416" s="410"/>
      <c r="C416" s="401"/>
      <c r="D416" s="401"/>
      <c r="E416" s="401"/>
      <c r="F416" s="421"/>
      <c r="G416" s="403">
        <v>0.0</v>
      </c>
      <c r="H416" s="404">
        <v>0.0</v>
      </c>
      <c r="I416" s="409">
        <v>0.0</v>
      </c>
      <c r="J416" s="418"/>
      <c r="K416" s="407">
        <v>0.0</v>
      </c>
      <c r="L416" s="338"/>
      <c r="M416" s="338"/>
      <c r="N416" s="338"/>
      <c r="O416" s="338"/>
      <c r="P416" s="338"/>
      <c r="Q416" s="338"/>
    </row>
    <row r="417" ht="15.75" customHeight="1">
      <c r="A417" s="388"/>
      <c r="B417" s="410"/>
      <c r="C417" s="401"/>
      <c r="D417" s="401"/>
      <c r="E417" s="401"/>
      <c r="F417" s="421"/>
      <c r="G417" s="403">
        <v>0.0</v>
      </c>
      <c r="H417" s="404">
        <v>0.0</v>
      </c>
      <c r="I417" s="409">
        <v>0.0</v>
      </c>
      <c r="J417" s="418"/>
      <c r="K417" s="407">
        <v>0.0</v>
      </c>
      <c r="L417" s="338"/>
      <c r="M417" s="338"/>
      <c r="N417" s="338"/>
      <c r="O417" s="338"/>
      <c r="P417" s="338"/>
      <c r="Q417" s="338"/>
    </row>
    <row r="418" ht="15.75" customHeight="1">
      <c r="A418" s="388"/>
      <c r="B418" s="410"/>
      <c r="C418" s="401"/>
      <c r="D418" s="401"/>
      <c r="E418" s="401"/>
      <c r="F418" s="421"/>
      <c r="G418" s="403">
        <v>0.0</v>
      </c>
      <c r="H418" s="404">
        <v>0.0</v>
      </c>
      <c r="I418" s="409">
        <v>0.0</v>
      </c>
      <c r="J418" s="418"/>
      <c r="K418" s="407">
        <v>0.0</v>
      </c>
      <c r="L418" s="338"/>
      <c r="M418" s="338"/>
      <c r="N418" s="338"/>
      <c r="O418" s="338"/>
      <c r="P418" s="338"/>
      <c r="Q418" s="338"/>
    </row>
    <row r="419" ht="15.75" customHeight="1">
      <c r="A419" s="388"/>
      <c r="B419" s="410"/>
      <c r="C419" s="401"/>
      <c r="D419" s="401"/>
      <c r="E419" s="401"/>
      <c r="F419" s="421"/>
      <c r="G419" s="403">
        <v>0.0</v>
      </c>
      <c r="H419" s="404">
        <v>0.0</v>
      </c>
      <c r="I419" s="409">
        <v>0.0</v>
      </c>
      <c r="J419" s="418"/>
      <c r="K419" s="407">
        <v>0.0</v>
      </c>
      <c r="L419" s="338"/>
      <c r="M419" s="338"/>
      <c r="N419" s="338"/>
      <c r="O419" s="338"/>
      <c r="P419" s="338"/>
      <c r="Q419" s="338"/>
    </row>
    <row r="420" ht="15.75" customHeight="1">
      <c r="A420" s="388"/>
      <c r="B420" s="410"/>
      <c r="C420" s="401"/>
      <c r="D420" s="401"/>
      <c r="E420" s="401"/>
      <c r="F420" s="421"/>
      <c r="G420" s="403">
        <v>0.0</v>
      </c>
      <c r="H420" s="404">
        <v>0.0</v>
      </c>
      <c r="I420" s="409">
        <v>0.0</v>
      </c>
      <c r="J420" s="418"/>
      <c r="K420" s="407">
        <v>0.0</v>
      </c>
      <c r="L420" s="338"/>
      <c r="M420" s="338"/>
      <c r="N420" s="338"/>
      <c r="O420" s="338"/>
      <c r="P420" s="338"/>
      <c r="Q420" s="338"/>
    </row>
    <row r="421" ht="15.75" customHeight="1">
      <c r="A421" s="388"/>
      <c r="B421" s="410"/>
      <c r="C421" s="401"/>
      <c r="D421" s="401"/>
      <c r="E421" s="401"/>
      <c r="F421" s="421"/>
      <c r="G421" s="403">
        <v>0.0</v>
      </c>
      <c r="H421" s="404">
        <v>0.0</v>
      </c>
      <c r="I421" s="409">
        <v>0.0</v>
      </c>
      <c r="J421" s="418"/>
      <c r="K421" s="407">
        <v>0.0</v>
      </c>
      <c r="L421" s="338"/>
      <c r="M421" s="338"/>
      <c r="N421" s="338"/>
      <c r="O421" s="338"/>
      <c r="P421" s="338"/>
      <c r="Q421" s="338"/>
    </row>
    <row r="422" ht="15.75" customHeight="1">
      <c r="A422" s="388"/>
      <c r="B422" s="410"/>
      <c r="C422" s="401"/>
      <c r="D422" s="401"/>
      <c r="E422" s="401"/>
      <c r="F422" s="421"/>
      <c r="G422" s="403">
        <v>0.0</v>
      </c>
      <c r="H422" s="404">
        <v>0.0</v>
      </c>
      <c r="I422" s="409">
        <v>0.0</v>
      </c>
      <c r="J422" s="418"/>
      <c r="K422" s="407">
        <v>0.0</v>
      </c>
      <c r="L422" s="338"/>
      <c r="M422" s="338"/>
      <c r="N422" s="338"/>
      <c r="O422" s="338"/>
      <c r="P422" s="338"/>
      <c r="Q422" s="338"/>
    </row>
    <row r="423" ht="15.75" customHeight="1">
      <c r="A423" s="388"/>
      <c r="B423" s="410"/>
      <c r="C423" s="401"/>
      <c r="D423" s="401"/>
      <c r="E423" s="401"/>
      <c r="F423" s="421"/>
      <c r="G423" s="403">
        <v>0.0</v>
      </c>
      <c r="H423" s="404">
        <v>0.0</v>
      </c>
      <c r="I423" s="409">
        <v>0.0</v>
      </c>
      <c r="J423" s="418"/>
      <c r="K423" s="407">
        <v>0.0</v>
      </c>
      <c r="L423" s="338"/>
      <c r="M423" s="338"/>
      <c r="N423" s="338"/>
      <c r="O423" s="338"/>
      <c r="P423" s="338"/>
      <c r="Q423" s="338"/>
    </row>
    <row r="424" ht="15.75" customHeight="1">
      <c r="A424" s="388"/>
      <c r="B424" s="410"/>
      <c r="C424" s="401"/>
      <c r="D424" s="401"/>
      <c r="E424" s="401"/>
      <c r="F424" s="421"/>
      <c r="G424" s="403">
        <v>0.0</v>
      </c>
      <c r="H424" s="404">
        <v>0.0</v>
      </c>
      <c r="I424" s="409">
        <v>0.0</v>
      </c>
      <c r="J424" s="418"/>
      <c r="K424" s="407">
        <v>0.0</v>
      </c>
      <c r="L424" s="338"/>
      <c r="M424" s="338"/>
      <c r="N424" s="338"/>
      <c r="O424" s="338"/>
      <c r="P424" s="338"/>
      <c r="Q424" s="338"/>
    </row>
    <row r="425" ht="15.75" customHeight="1">
      <c r="A425" s="388"/>
      <c r="B425" s="410"/>
      <c r="C425" s="401"/>
      <c r="D425" s="401"/>
      <c r="E425" s="401"/>
      <c r="F425" s="421"/>
      <c r="G425" s="403">
        <v>0.0</v>
      </c>
      <c r="H425" s="404">
        <v>0.0</v>
      </c>
      <c r="I425" s="409">
        <v>0.0</v>
      </c>
      <c r="J425" s="418"/>
      <c r="K425" s="407">
        <v>0.0</v>
      </c>
      <c r="L425" s="338"/>
      <c r="M425" s="338"/>
      <c r="N425" s="338"/>
      <c r="O425" s="338"/>
      <c r="P425" s="338"/>
      <c r="Q425" s="338"/>
    </row>
    <row r="426" ht="15.75" customHeight="1">
      <c r="A426" s="388"/>
      <c r="B426" s="410"/>
      <c r="C426" s="401"/>
      <c r="D426" s="401"/>
      <c r="E426" s="401"/>
      <c r="F426" s="421"/>
      <c r="G426" s="403">
        <v>0.0</v>
      </c>
      <c r="H426" s="404">
        <v>0.0</v>
      </c>
      <c r="I426" s="409">
        <v>0.0</v>
      </c>
      <c r="J426" s="418"/>
      <c r="K426" s="407">
        <v>0.0</v>
      </c>
      <c r="L426" s="338"/>
      <c r="M426" s="338"/>
      <c r="N426" s="338"/>
      <c r="O426" s="338"/>
      <c r="P426" s="338"/>
      <c r="Q426" s="338"/>
    </row>
    <row r="427" ht="15.75" customHeight="1">
      <c r="A427" s="388"/>
      <c r="B427" s="410"/>
      <c r="C427" s="401"/>
      <c r="D427" s="401"/>
      <c r="E427" s="401"/>
      <c r="F427" s="421"/>
      <c r="G427" s="403">
        <v>0.0</v>
      </c>
      <c r="H427" s="404">
        <v>0.0</v>
      </c>
      <c r="I427" s="409">
        <v>0.0</v>
      </c>
      <c r="J427" s="418"/>
      <c r="K427" s="407">
        <v>0.0</v>
      </c>
      <c r="L427" s="338"/>
      <c r="M427" s="338"/>
      <c r="N427" s="338"/>
      <c r="O427" s="338"/>
      <c r="P427" s="338"/>
      <c r="Q427" s="338"/>
    </row>
    <row r="428" ht="15.75" customHeight="1">
      <c r="A428" s="388"/>
      <c r="B428" s="410"/>
      <c r="C428" s="401"/>
      <c r="D428" s="401"/>
      <c r="E428" s="401"/>
      <c r="F428" s="421"/>
      <c r="G428" s="403">
        <v>0.0</v>
      </c>
      <c r="H428" s="404">
        <v>0.0</v>
      </c>
      <c r="I428" s="409">
        <v>0.0</v>
      </c>
      <c r="J428" s="418"/>
      <c r="K428" s="407">
        <v>0.0</v>
      </c>
      <c r="L428" s="338"/>
      <c r="M428" s="338"/>
      <c r="N428" s="338"/>
      <c r="O428" s="338"/>
      <c r="P428" s="338"/>
      <c r="Q428" s="338"/>
    </row>
    <row r="429" ht="15.75" customHeight="1">
      <c r="A429" s="388"/>
      <c r="B429" s="410"/>
      <c r="C429" s="401"/>
      <c r="D429" s="401"/>
      <c r="E429" s="401"/>
      <c r="F429" s="421"/>
      <c r="G429" s="403">
        <v>0.0</v>
      </c>
      <c r="H429" s="404">
        <v>0.0</v>
      </c>
      <c r="I429" s="409">
        <v>0.0</v>
      </c>
      <c r="J429" s="418"/>
      <c r="K429" s="407">
        <v>0.0</v>
      </c>
      <c r="L429" s="338"/>
      <c r="M429" s="338"/>
      <c r="N429" s="338"/>
      <c r="O429" s="338"/>
      <c r="P429" s="338"/>
      <c r="Q429" s="338"/>
    </row>
    <row r="430" ht="15.75" customHeight="1">
      <c r="A430" s="388"/>
      <c r="B430" s="410"/>
      <c r="C430" s="401"/>
      <c r="D430" s="401"/>
      <c r="E430" s="401"/>
      <c r="F430" s="421"/>
      <c r="G430" s="403">
        <v>0.0</v>
      </c>
      <c r="H430" s="404">
        <v>0.0</v>
      </c>
      <c r="I430" s="409">
        <v>0.0</v>
      </c>
      <c r="J430" s="418"/>
      <c r="K430" s="407">
        <v>0.0</v>
      </c>
      <c r="L430" s="338"/>
      <c r="M430" s="338"/>
      <c r="N430" s="338"/>
      <c r="O430" s="338"/>
      <c r="P430" s="338"/>
      <c r="Q430" s="338"/>
    </row>
    <row r="431" ht="15.75" customHeight="1">
      <c r="A431" s="388"/>
      <c r="B431" s="410"/>
      <c r="C431" s="401"/>
      <c r="D431" s="401"/>
      <c r="E431" s="401"/>
      <c r="F431" s="421"/>
      <c r="G431" s="403">
        <v>0.0</v>
      </c>
      <c r="H431" s="404">
        <v>0.0</v>
      </c>
      <c r="I431" s="409">
        <v>0.0</v>
      </c>
      <c r="J431" s="418"/>
      <c r="K431" s="407">
        <v>0.0</v>
      </c>
      <c r="L431" s="338"/>
      <c r="M431" s="338"/>
      <c r="N431" s="338"/>
      <c r="O431" s="338"/>
      <c r="P431" s="338"/>
      <c r="Q431" s="338"/>
    </row>
    <row r="432" ht="15.75" customHeight="1">
      <c r="A432" s="388"/>
      <c r="B432" s="410"/>
      <c r="C432" s="401"/>
      <c r="D432" s="401"/>
      <c r="E432" s="401"/>
      <c r="F432" s="421"/>
      <c r="G432" s="403">
        <v>0.0</v>
      </c>
      <c r="H432" s="404">
        <v>0.0</v>
      </c>
      <c r="I432" s="409">
        <v>0.0</v>
      </c>
      <c r="J432" s="418"/>
      <c r="K432" s="407">
        <v>0.0</v>
      </c>
      <c r="L432" s="338"/>
      <c r="M432" s="338"/>
      <c r="N432" s="338"/>
      <c r="O432" s="338"/>
      <c r="P432" s="338"/>
      <c r="Q432" s="338"/>
    </row>
    <row r="433" ht="15.75" customHeight="1">
      <c r="A433" s="388"/>
      <c r="B433" s="410"/>
      <c r="C433" s="401"/>
      <c r="D433" s="401"/>
      <c r="E433" s="401"/>
      <c r="F433" s="421"/>
      <c r="G433" s="403">
        <v>0.0</v>
      </c>
      <c r="H433" s="404">
        <v>0.0</v>
      </c>
      <c r="I433" s="409">
        <v>0.0</v>
      </c>
      <c r="J433" s="418"/>
      <c r="K433" s="407">
        <v>0.0</v>
      </c>
      <c r="L433" s="338"/>
      <c r="M433" s="338"/>
      <c r="N433" s="338"/>
      <c r="O433" s="338"/>
      <c r="P433" s="338"/>
      <c r="Q433" s="338"/>
    </row>
    <row r="434" ht="15.75" customHeight="1">
      <c r="A434" s="388"/>
      <c r="B434" s="410"/>
      <c r="C434" s="401"/>
      <c r="D434" s="401"/>
      <c r="E434" s="401"/>
      <c r="F434" s="421"/>
      <c r="G434" s="403">
        <v>0.0</v>
      </c>
      <c r="H434" s="404">
        <v>0.0</v>
      </c>
      <c r="I434" s="409">
        <v>0.0</v>
      </c>
      <c r="J434" s="418"/>
      <c r="K434" s="407">
        <v>0.0</v>
      </c>
      <c r="L434" s="338"/>
      <c r="M434" s="338"/>
      <c r="N434" s="338"/>
      <c r="O434" s="338"/>
      <c r="P434" s="338"/>
      <c r="Q434" s="338"/>
    </row>
    <row r="435" ht="15.75" customHeight="1">
      <c r="A435" s="388"/>
      <c r="B435" s="410"/>
      <c r="C435" s="401"/>
      <c r="D435" s="401"/>
      <c r="E435" s="401"/>
      <c r="F435" s="421"/>
      <c r="G435" s="403">
        <v>0.0</v>
      </c>
      <c r="H435" s="404">
        <v>0.0</v>
      </c>
      <c r="I435" s="409">
        <v>0.0</v>
      </c>
      <c r="J435" s="418"/>
      <c r="K435" s="407">
        <v>0.0</v>
      </c>
      <c r="L435" s="338"/>
      <c r="M435" s="338"/>
      <c r="N435" s="338"/>
      <c r="O435" s="338"/>
      <c r="P435" s="338"/>
      <c r="Q435" s="338"/>
    </row>
    <row r="436" ht="15.75" customHeight="1">
      <c r="A436" s="388"/>
      <c r="B436" s="410"/>
      <c r="C436" s="401"/>
      <c r="D436" s="401"/>
      <c r="E436" s="401"/>
      <c r="F436" s="421"/>
      <c r="G436" s="403">
        <v>0.0</v>
      </c>
      <c r="H436" s="404">
        <v>0.0</v>
      </c>
      <c r="I436" s="409">
        <v>0.0</v>
      </c>
      <c r="J436" s="418"/>
      <c r="K436" s="407">
        <v>0.0</v>
      </c>
      <c r="L436" s="338"/>
      <c r="M436" s="338"/>
      <c r="N436" s="338"/>
      <c r="O436" s="338"/>
      <c r="P436" s="338"/>
      <c r="Q436" s="338"/>
    </row>
    <row r="437" ht="15.75" customHeight="1">
      <c r="A437" s="388"/>
      <c r="B437" s="410"/>
      <c r="C437" s="401"/>
      <c r="D437" s="401"/>
      <c r="E437" s="401"/>
      <c r="F437" s="421"/>
      <c r="G437" s="403">
        <v>0.0</v>
      </c>
      <c r="H437" s="404">
        <v>0.0</v>
      </c>
      <c r="I437" s="409">
        <v>0.0</v>
      </c>
      <c r="J437" s="418"/>
      <c r="K437" s="407">
        <v>0.0</v>
      </c>
      <c r="L437" s="338"/>
      <c r="M437" s="338"/>
      <c r="N437" s="338"/>
      <c r="O437" s="338"/>
      <c r="P437" s="338"/>
      <c r="Q437" s="338"/>
    </row>
    <row r="438" ht="15.75" customHeight="1">
      <c r="A438" s="388"/>
      <c r="B438" s="410"/>
      <c r="C438" s="401"/>
      <c r="D438" s="401"/>
      <c r="E438" s="401"/>
      <c r="F438" s="421"/>
      <c r="G438" s="403">
        <v>0.0</v>
      </c>
      <c r="H438" s="404">
        <v>0.0</v>
      </c>
      <c r="I438" s="409">
        <v>0.0</v>
      </c>
      <c r="J438" s="418"/>
      <c r="K438" s="407">
        <v>0.0</v>
      </c>
      <c r="L438" s="338"/>
      <c r="M438" s="338"/>
      <c r="N438" s="338"/>
      <c r="O438" s="338"/>
      <c r="P438" s="338"/>
      <c r="Q438" s="338"/>
    </row>
    <row r="439" ht="15.75" customHeight="1">
      <c r="A439" s="388"/>
      <c r="B439" s="410"/>
      <c r="C439" s="401"/>
      <c r="D439" s="401"/>
      <c r="E439" s="401"/>
      <c r="F439" s="421"/>
      <c r="G439" s="403">
        <v>0.0</v>
      </c>
      <c r="H439" s="404">
        <v>0.0</v>
      </c>
      <c r="I439" s="409">
        <v>0.0</v>
      </c>
      <c r="J439" s="418"/>
      <c r="K439" s="407">
        <v>0.0</v>
      </c>
      <c r="L439" s="338"/>
      <c r="M439" s="338"/>
      <c r="N439" s="338"/>
      <c r="O439" s="338"/>
      <c r="P439" s="338"/>
      <c r="Q439" s="338"/>
    </row>
    <row r="440" ht="15.75" customHeight="1">
      <c r="A440" s="388"/>
      <c r="B440" s="410"/>
      <c r="C440" s="401"/>
      <c r="D440" s="401"/>
      <c r="E440" s="401"/>
      <c r="F440" s="421"/>
      <c r="G440" s="403">
        <v>0.0</v>
      </c>
      <c r="H440" s="404">
        <v>0.0</v>
      </c>
      <c r="I440" s="409">
        <v>0.0</v>
      </c>
      <c r="J440" s="418"/>
      <c r="K440" s="407">
        <v>0.0</v>
      </c>
      <c r="L440" s="338"/>
      <c r="M440" s="338"/>
      <c r="N440" s="338"/>
      <c r="O440" s="338"/>
      <c r="P440" s="338"/>
      <c r="Q440" s="338"/>
    </row>
    <row r="441" ht="15.75" customHeight="1">
      <c r="A441" s="388"/>
      <c r="B441" s="410"/>
      <c r="C441" s="401"/>
      <c r="D441" s="401"/>
      <c r="E441" s="401"/>
      <c r="F441" s="421"/>
      <c r="G441" s="403">
        <v>0.0</v>
      </c>
      <c r="H441" s="404">
        <v>0.0</v>
      </c>
      <c r="I441" s="409">
        <v>0.0</v>
      </c>
      <c r="J441" s="418"/>
      <c r="K441" s="407">
        <v>0.0</v>
      </c>
      <c r="L441" s="338"/>
      <c r="M441" s="338"/>
      <c r="N441" s="338"/>
      <c r="O441" s="338"/>
      <c r="P441" s="338"/>
      <c r="Q441" s="338"/>
    </row>
    <row r="442" ht="15.75" customHeight="1">
      <c r="A442" s="388"/>
      <c r="B442" s="410"/>
      <c r="C442" s="401"/>
      <c r="D442" s="401"/>
      <c r="E442" s="401"/>
      <c r="F442" s="421"/>
      <c r="G442" s="403">
        <v>0.0</v>
      </c>
      <c r="H442" s="404">
        <v>0.0</v>
      </c>
      <c r="I442" s="409">
        <v>0.0</v>
      </c>
      <c r="J442" s="418"/>
      <c r="K442" s="407">
        <v>0.0</v>
      </c>
      <c r="L442" s="338"/>
      <c r="M442" s="338"/>
      <c r="N442" s="338"/>
      <c r="O442" s="338"/>
      <c r="P442" s="338"/>
      <c r="Q442" s="338"/>
    </row>
    <row r="443" ht="15.75" customHeight="1">
      <c r="A443" s="388"/>
      <c r="B443" s="410"/>
      <c r="C443" s="401"/>
      <c r="D443" s="401"/>
      <c r="E443" s="401"/>
      <c r="F443" s="421"/>
      <c r="G443" s="403">
        <v>0.0</v>
      </c>
      <c r="H443" s="404">
        <v>0.0</v>
      </c>
      <c r="I443" s="409">
        <v>0.0</v>
      </c>
      <c r="J443" s="418"/>
      <c r="K443" s="407">
        <v>0.0</v>
      </c>
      <c r="L443" s="338"/>
      <c r="M443" s="338"/>
      <c r="N443" s="338"/>
      <c r="O443" s="338"/>
      <c r="P443" s="338"/>
      <c r="Q443" s="338"/>
    </row>
    <row r="444" ht="15.75" customHeight="1">
      <c r="A444" s="388"/>
      <c r="B444" s="410"/>
      <c r="C444" s="401"/>
      <c r="D444" s="401"/>
      <c r="E444" s="401"/>
      <c r="F444" s="421"/>
      <c r="G444" s="403">
        <v>0.0</v>
      </c>
      <c r="H444" s="404">
        <v>0.0</v>
      </c>
      <c r="I444" s="409">
        <v>0.0</v>
      </c>
      <c r="J444" s="418"/>
      <c r="K444" s="407">
        <v>0.0</v>
      </c>
      <c r="L444" s="338"/>
      <c r="M444" s="338"/>
      <c r="N444" s="338"/>
      <c r="O444" s="338"/>
      <c r="P444" s="338"/>
      <c r="Q444" s="338"/>
    </row>
    <row r="445" ht="15.75" customHeight="1">
      <c r="A445" s="388"/>
      <c r="B445" s="410"/>
      <c r="C445" s="401"/>
      <c r="D445" s="401"/>
      <c r="E445" s="401"/>
      <c r="F445" s="421"/>
      <c r="G445" s="403">
        <v>0.0</v>
      </c>
      <c r="H445" s="404">
        <v>0.0</v>
      </c>
      <c r="I445" s="409">
        <v>0.0</v>
      </c>
      <c r="J445" s="418"/>
      <c r="K445" s="407">
        <v>0.0</v>
      </c>
      <c r="L445" s="338"/>
      <c r="M445" s="338"/>
      <c r="N445" s="338"/>
      <c r="O445" s="338"/>
      <c r="P445" s="338"/>
      <c r="Q445" s="338"/>
    </row>
    <row r="446" ht="15.75" customHeight="1">
      <c r="A446" s="388"/>
      <c r="B446" s="410"/>
      <c r="C446" s="401"/>
      <c r="D446" s="401"/>
      <c r="E446" s="401"/>
      <c r="F446" s="421"/>
      <c r="G446" s="403">
        <v>0.0</v>
      </c>
      <c r="H446" s="404">
        <v>0.0</v>
      </c>
      <c r="I446" s="409">
        <v>0.0</v>
      </c>
      <c r="J446" s="418"/>
      <c r="K446" s="407">
        <v>0.0</v>
      </c>
      <c r="L446" s="338"/>
      <c r="M446" s="338"/>
      <c r="N446" s="338"/>
      <c r="O446" s="338"/>
      <c r="P446" s="338"/>
      <c r="Q446" s="338"/>
    </row>
    <row r="447" ht="15.75" customHeight="1">
      <c r="A447" s="388"/>
      <c r="B447" s="410"/>
      <c r="C447" s="401"/>
      <c r="D447" s="401"/>
      <c r="E447" s="401"/>
      <c r="F447" s="421"/>
      <c r="G447" s="403">
        <v>0.0</v>
      </c>
      <c r="H447" s="404">
        <v>0.0</v>
      </c>
      <c r="I447" s="409">
        <v>0.0</v>
      </c>
      <c r="J447" s="418"/>
      <c r="K447" s="407">
        <v>0.0</v>
      </c>
      <c r="L447" s="338"/>
      <c r="M447" s="338"/>
      <c r="N447" s="338"/>
      <c r="O447" s="338"/>
      <c r="P447" s="338"/>
      <c r="Q447" s="338"/>
    </row>
    <row r="448" ht="15.75" customHeight="1">
      <c r="A448" s="388"/>
      <c r="B448" s="410"/>
      <c r="C448" s="401"/>
      <c r="D448" s="401"/>
      <c r="E448" s="401"/>
      <c r="F448" s="421"/>
      <c r="G448" s="403">
        <v>0.0</v>
      </c>
      <c r="H448" s="404">
        <v>0.0</v>
      </c>
      <c r="I448" s="409">
        <v>0.0</v>
      </c>
      <c r="J448" s="418"/>
      <c r="K448" s="407">
        <v>0.0</v>
      </c>
      <c r="L448" s="338"/>
      <c r="M448" s="338"/>
      <c r="N448" s="338"/>
      <c r="O448" s="338"/>
      <c r="P448" s="338"/>
      <c r="Q448" s="338"/>
    </row>
    <row r="449" ht="15.75" customHeight="1">
      <c r="A449" s="388"/>
      <c r="B449" s="410"/>
      <c r="C449" s="401"/>
      <c r="D449" s="401"/>
      <c r="E449" s="401"/>
      <c r="F449" s="421"/>
      <c r="G449" s="403">
        <v>0.0</v>
      </c>
      <c r="H449" s="404">
        <v>0.0</v>
      </c>
      <c r="I449" s="409">
        <v>0.0</v>
      </c>
      <c r="J449" s="418"/>
      <c r="K449" s="407">
        <v>0.0</v>
      </c>
      <c r="L449" s="338"/>
      <c r="M449" s="338"/>
      <c r="N449" s="338"/>
      <c r="O449" s="338"/>
      <c r="P449" s="338"/>
      <c r="Q449" s="338"/>
    </row>
    <row r="450" ht="15.75" customHeight="1">
      <c r="A450" s="388"/>
      <c r="B450" s="410"/>
      <c r="C450" s="401"/>
      <c r="D450" s="401"/>
      <c r="E450" s="401"/>
      <c r="F450" s="421"/>
      <c r="G450" s="403">
        <v>0.0</v>
      </c>
      <c r="H450" s="404">
        <v>0.0</v>
      </c>
      <c r="I450" s="409">
        <v>0.0</v>
      </c>
      <c r="J450" s="418"/>
      <c r="K450" s="407">
        <v>0.0</v>
      </c>
      <c r="L450" s="338"/>
      <c r="M450" s="338"/>
      <c r="N450" s="338"/>
      <c r="O450" s="338"/>
      <c r="P450" s="338"/>
      <c r="Q450" s="338"/>
    </row>
    <row r="451" ht="15.75" customHeight="1">
      <c r="A451" s="388"/>
      <c r="B451" s="410"/>
      <c r="C451" s="401"/>
      <c r="D451" s="401"/>
      <c r="E451" s="401"/>
      <c r="F451" s="421"/>
      <c r="G451" s="403">
        <v>0.0</v>
      </c>
      <c r="H451" s="404">
        <v>0.0</v>
      </c>
      <c r="I451" s="409">
        <v>0.0</v>
      </c>
      <c r="J451" s="418"/>
      <c r="K451" s="407">
        <v>0.0</v>
      </c>
      <c r="L451" s="338"/>
      <c r="M451" s="338"/>
      <c r="N451" s="338"/>
      <c r="O451" s="338"/>
      <c r="P451" s="338"/>
      <c r="Q451" s="338"/>
    </row>
    <row r="452" ht="15.75" customHeight="1">
      <c r="A452" s="388"/>
      <c r="B452" s="410"/>
      <c r="C452" s="401"/>
      <c r="D452" s="401"/>
      <c r="E452" s="401"/>
      <c r="F452" s="421"/>
      <c r="G452" s="403">
        <v>0.0</v>
      </c>
      <c r="H452" s="404">
        <v>0.0</v>
      </c>
      <c r="I452" s="409">
        <v>0.0</v>
      </c>
      <c r="J452" s="418"/>
      <c r="K452" s="407">
        <v>0.0</v>
      </c>
      <c r="L452" s="338"/>
      <c r="M452" s="338"/>
      <c r="N452" s="338"/>
      <c r="O452" s="338"/>
      <c r="P452" s="338"/>
      <c r="Q452" s="338"/>
    </row>
    <row r="453" ht="15.75" customHeight="1">
      <c r="A453" s="388"/>
      <c r="B453" s="410"/>
      <c r="C453" s="401"/>
      <c r="D453" s="401"/>
      <c r="E453" s="401"/>
      <c r="F453" s="421"/>
      <c r="G453" s="403">
        <v>0.0</v>
      </c>
      <c r="H453" s="404">
        <v>0.0</v>
      </c>
      <c r="I453" s="409">
        <v>0.0</v>
      </c>
      <c r="J453" s="418"/>
      <c r="K453" s="407">
        <v>0.0</v>
      </c>
      <c r="L453" s="338"/>
      <c r="M453" s="338"/>
      <c r="N453" s="338"/>
      <c r="O453" s="338"/>
      <c r="P453" s="338"/>
      <c r="Q453" s="338"/>
    </row>
    <row r="454" ht="15.75" customHeight="1">
      <c r="A454" s="388"/>
      <c r="B454" s="410"/>
      <c r="C454" s="401"/>
      <c r="D454" s="401"/>
      <c r="E454" s="401"/>
      <c r="F454" s="421"/>
      <c r="G454" s="403">
        <v>0.0</v>
      </c>
      <c r="H454" s="404">
        <v>0.0</v>
      </c>
      <c r="I454" s="409">
        <v>0.0</v>
      </c>
      <c r="J454" s="418"/>
      <c r="K454" s="407">
        <v>0.0</v>
      </c>
      <c r="L454" s="338"/>
      <c r="M454" s="338"/>
      <c r="N454" s="338"/>
      <c r="O454" s="338"/>
      <c r="P454" s="338"/>
      <c r="Q454" s="338"/>
    </row>
    <row r="455" ht="15.75" customHeight="1">
      <c r="A455" s="388"/>
      <c r="B455" s="410"/>
      <c r="C455" s="401"/>
      <c r="D455" s="401"/>
      <c r="E455" s="401"/>
      <c r="F455" s="421"/>
      <c r="G455" s="403">
        <v>0.0</v>
      </c>
      <c r="H455" s="404">
        <v>0.0</v>
      </c>
      <c r="I455" s="409">
        <v>0.0</v>
      </c>
      <c r="J455" s="418"/>
      <c r="K455" s="407">
        <v>0.0</v>
      </c>
      <c r="L455" s="338"/>
      <c r="M455" s="338"/>
      <c r="N455" s="338"/>
      <c r="O455" s="338"/>
      <c r="P455" s="338"/>
      <c r="Q455" s="338"/>
    </row>
    <row r="456" ht="15.75" customHeight="1">
      <c r="A456" s="388"/>
      <c r="B456" s="410"/>
      <c r="C456" s="401"/>
      <c r="D456" s="401"/>
      <c r="E456" s="401"/>
      <c r="F456" s="421"/>
      <c r="G456" s="403">
        <v>0.0</v>
      </c>
      <c r="H456" s="404">
        <v>0.0</v>
      </c>
      <c r="I456" s="409">
        <v>0.0</v>
      </c>
      <c r="J456" s="418"/>
      <c r="K456" s="407">
        <v>0.0</v>
      </c>
      <c r="L456" s="338"/>
      <c r="M456" s="338"/>
      <c r="N456" s="338"/>
      <c r="O456" s="338"/>
      <c r="P456" s="338"/>
      <c r="Q456" s="338"/>
    </row>
    <row r="457" ht="15.75" customHeight="1">
      <c r="A457" s="388"/>
      <c r="B457" s="410"/>
      <c r="C457" s="401"/>
      <c r="D457" s="401"/>
      <c r="E457" s="401"/>
      <c r="F457" s="421"/>
      <c r="G457" s="403">
        <v>0.0</v>
      </c>
      <c r="H457" s="404">
        <v>0.0</v>
      </c>
      <c r="I457" s="409">
        <v>0.0</v>
      </c>
      <c r="J457" s="418"/>
      <c r="K457" s="407">
        <v>0.0</v>
      </c>
      <c r="L457" s="338"/>
      <c r="M457" s="338"/>
      <c r="N457" s="338"/>
      <c r="O457" s="338"/>
      <c r="P457" s="338"/>
      <c r="Q457" s="338"/>
    </row>
    <row r="458" ht="15.75" customHeight="1">
      <c r="A458" s="388"/>
      <c r="B458" s="410"/>
      <c r="C458" s="401"/>
      <c r="D458" s="401"/>
      <c r="E458" s="401"/>
      <c r="F458" s="421"/>
      <c r="G458" s="403">
        <v>0.0</v>
      </c>
      <c r="H458" s="404">
        <v>0.0</v>
      </c>
      <c r="I458" s="409">
        <v>0.0</v>
      </c>
      <c r="J458" s="418"/>
      <c r="K458" s="407">
        <v>0.0</v>
      </c>
      <c r="L458" s="338"/>
      <c r="M458" s="338"/>
      <c r="N458" s="338"/>
      <c r="O458" s="338"/>
      <c r="P458" s="338"/>
      <c r="Q458" s="338"/>
    </row>
    <row r="459" ht="15.75" customHeight="1">
      <c r="A459" s="388"/>
      <c r="B459" s="410"/>
      <c r="C459" s="401"/>
      <c r="D459" s="401"/>
      <c r="E459" s="401"/>
      <c r="F459" s="421"/>
      <c r="G459" s="403">
        <v>0.0</v>
      </c>
      <c r="H459" s="404">
        <v>0.0</v>
      </c>
      <c r="I459" s="409">
        <v>0.0</v>
      </c>
      <c r="J459" s="418"/>
      <c r="K459" s="407">
        <v>0.0</v>
      </c>
      <c r="L459" s="338"/>
      <c r="M459" s="338"/>
      <c r="N459" s="338"/>
      <c r="O459" s="338"/>
      <c r="P459" s="338"/>
      <c r="Q459" s="338"/>
    </row>
    <row r="460" ht="15.75" customHeight="1">
      <c r="A460" s="388"/>
      <c r="B460" s="410"/>
      <c r="C460" s="401"/>
      <c r="D460" s="401"/>
      <c r="E460" s="401"/>
      <c r="F460" s="421"/>
      <c r="G460" s="403">
        <v>0.0</v>
      </c>
      <c r="H460" s="404">
        <v>0.0</v>
      </c>
      <c r="I460" s="409">
        <v>0.0</v>
      </c>
      <c r="J460" s="418"/>
      <c r="K460" s="407">
        <v>0.0</v>
      </c>
      <c r="L460" s="338"/>
      <c r="M460" s="338"/>
      <c r="N460" s="338"/>
      <c r="O460" s="338"/>
      <c r="P460" s="338"/>
      <c r="Q460" s="338"/>
    </row>
    <row r="461" ht="15.75" customHeight="1">
      <c r="A461" s="388"/>
      <c r="B461" s="410"/>
      <c r="C461" s="401"/>
      <c r="D461" s="401"/>
      <c r="E461" s="401"/>
      <c r="F461" s="421"/>
      <c r="G461" s="403">
        <v>0.0</v>
      </c>
      <c r="H461" s="404">
        <v>0.0</v>
      </c>
      <c r="I461" s="409">
        <v>0.0</v>
      </c>
      <c r="J461" s="418"/>
      <c r="K461" s="407">
        <v>0.0</v>
      </c>
      <c r="L461" s="338"/>
      <c r="M461" s="338"/>
      <c r="N461" s="338"/>
      <c r="O461" s="338"/>
      <c r="P461" s="338"/>
      <c r="Q461" s="338"/>
    </row>
    <row r="462" ht="15.75" customHeight="1">
      <c r="A462" s="388"/>
      <c r="B462" s="410"/>
      <c r="C462" s="401"/>
      <c r="D462" s="401"/>
      <c r="E462" s="401"/>
      <c r="F462" s="421"/>
      <c r="G462" s="403">
        <v>0.0</v>
      </c>
      <c r="H462" s="404">
        <v>0.0</v>
      </c>
      <c r="I462" s="409">
        <v>0.0</v>
      </c>
      <c r="J462" s="418"/>
      <c r="K462" s="407">
        <v>0.0</v>
      </c>
      <c r="L462" s="338"/>
      <c r="M462" s="338"/>
      <c r="N462" s="338"/>
      <c r="O462" s="338"/>
      <c r="P462" s="338"/>
      <c r="Q462" s="338"/>
    </row>
    <row r="463" ht="15.75" customHeight="1">
      <c r="A463" s="388"/>
      <c r="B463" s="410"/>
      <c r="C463" s="401"/>
      <c r="D463" s="401"/>
      <c r="E463" s="401"/>
      <c r="F463" s="421"/>
      <c r="G463" s="403">
        <v>0.0</v>
      </c>
      <c r="H463" s="404">
        <v>0.0</v>
      </c>
      <c r="I463" s="409">
        <v>0.0</v>
      </c>
      <c r="J463" s="418"/>
      <c r="K463" s="407">
        <v>0.0</v>
      </c>
      <c r="L463" s="338"/>
      <c r="M463" s="338"/>
      <c r="N463" s="338"/>
      <c r="O463" s="338"/>
      <c r="P463" s="338"/>
      <c r="Q463" s="338"/>
    </row>
    <row r="464" ht="15.75" customHeight="1">
      <c r="A464" s="388"/>
      <c r="B464" s="410"/>
      <c r="C464" s="401"/>
      <c r="D464" s="401"/>
      <c r="E464" s="401"/>
      <c r="F464" s="421"/>
      <c r="G464" s="403">
        <v>0.0</v>
      </c>
      <c r="H464" s="404">
        <v>0.0</v>
      </c>
      <c r="I464" s="409">
        <v>0.0</v>
      </c>
      <c r="J464" s="418"/>
      <c r="K464" s="407">
        <v>0.0</v>
      </c>
      <c r="L464" s="338"/>
      <c r="M464" s="338"/>
      <c r="N464" s="338"/>
      <c r="O464" s="338"/>
      <c r="P464" s="338"/>
      <c r="Q464" s="338"/>
    </row>
    <row r="465" ht="15.75" customHeight="1">
      <c r="A465" s="388"/>
      <c r="B465" s="410"/>
      <c r="C465" s="401"/>
      <c r="D465" s="401"/>
      <c r="E465" s="401"/>
      <c r="F465" s="421"/>
      <c r="G465" s="403">
        <v>0.0</v>
      </c>
      <c r="H465" s="404">
        <v>0.0</v>
      </c>
      <c r="I465" s="409">
        <v>0.0</v>
      </c>
      <c r="J465" s="418"/>
      <c r="K465" s="407">
        <v>0.0</v>
      </c>
      <c r="L465" s="338"/>
      <c r="M465" s="338"/>
      <c r="N465" s="338"/>
      <c r="O465" s="338"/>
      <c r="P465" s="338"/>
      <c r="Q465" s="338"/>
    </row>
    <row r="466" ht="15.75" customHeight="1">
      <c r="A466" s="388"/>
      <c r="B466" s="410"/>
      <c r="C466" s="401"/>
      <c r="D466" s="401"/>
      <c r="E466" s="401"/>
      <c r="F466" s="421"/>
      <c r="G466" s="403">
        <v>0.0</v>
      </c>
      <c r="H466" s="404">
        <v>0.0</v>
      </c>
      <c r="I466" s="409">
        <v>0.0</v>
      </c>
      <c r="J466" s="418"/>
      <c r="K466" s="407">
        <v>0.0</v>
      </c>
      <c r="L466" s="338"/>
      <c r="M466" s="338"/>
      <c r="N466" s="338"/>
      <c r="O466" s="338"/>
      <c r="P466" s="338"/>
      <c r="Q466" s="338"/>
    </row>
    <row r="467" ht="15.75" customHeight="1">
      <c r="A467" s="388"/>
      <c r="B467" s="410"/>
      <c r="C467" s="401"/>
      <c r="D467" s="401"/>
      <c r="E467" s="401"/>
      <c r="F467" s="421"/>
      <c r="G467" s="403">
        <v>0.0</v>
      </c>
      <c r="H467" s="404">
        <v>0.0</v>
      </c>
      <c r="I467" s="409">
        <v>0.0</v>
      </c>
      <c r="J467" s="418"/>
      <c r="K467" s="407">
        <v>0.0</v>
      </c>
      <c r="L467" s="338"/>
      <c r="M467" s="338"/>
      <c r="N467" s="338"/>
      <c r="O467" s="338"/>
      <c r="P467" s="338"/>
      <c r="Q467" s="338"/>
    </row>
    <row r="468" ht="15.75" customHeight="1">
      <c r="A468" s="388"/>
      <c r="B468" s="410"/>
      <c r="C468" s="401"/>
      <c r="D468" s="401"/>
      <c r="E468" s="401"/>
      <c r="F468" s="421"/>
      <c r="G468" s="403">
        <v>0.0</v>
      </c>
      <c r="H468" s="404">
        <v>0.0</v>
      </c>
      <c r="I468" s="409">
        <v>0.0</v>
      </c>
      <c r="J468" s="418"/>
      <c r="K468" s="407">
        <v>0.0</v>
      </c>
      <c r="L468" s="338"/>
      <c r="M468" s="338"/>
      <c r="N468" s="338"/>
      <c r="O468" s="338"/>
      <c r="P468" s="338"/>
      <c r="Q468" s="338"/>
    </row>
    <row r="469" ht="15.75" customHeight="1">
      <c r="A469" s="388"/>
      <c r="B469" s="410"/>
      <c r="C469" s="401"/>
      <c r="D469" s="401"/>
      <c r="E469" s="401"/>
      <c r="F469" s="421"/>
      <c r="G469" s="403">
        <v>0.0</v>
      </c>
      <c r="H469" s="404">
        <v>0.0</v>
      </c>
      <c r="I469" s="409">
        <v>0.0</v>
      </c>
      <c r="J469" s="418"/>
      <c r="K469" s="407">
        <v>0.0</v>
      </c>
      <c r="L469" s="338"/>
      <c r="M469" s="338"/>
      <c r="N469" s="338"/>
      <c r="O469" s="338"/>
      <c r="P469" s="338"/>
      <c r="Q469" s="338"/>
    </row>
    <row r="470" ht="15.75" customHeight="1">
      <c r="A470" s="388"/>
      <c r="B470" s="410"/>
      <c r="C470" s="401"/>
      <c r="D470" s="401"/>
      <c r="E470" s="401"/>
      <c r="F470" s="421"/>
      <c r="G470" s="403">
        <v>0.0</v>
      </c>
      <c r="H470" s="404">
        <v>0.0</v>
      </c>
      <c r="I470" s="409">
        <v>0.0</v>
      </c>
      <c r="J470" s="418"/>
      <c r="K470" s="407">
        <v>0.0</v>
      </c>
      <c r="L470" s="338"/>
      <c r="M470" s="338"/>
      <c r="N470" s="338"/>
      <c r="O470" s="338"/>
      <c r="P470" s="338"/>
      <c r="Q470" s="338"/>
    </row>
    <row r="471" ht="15.75" customHeight="1">
      <c r="A471" s="388"/>
      <c r="B471" s="410"/>
      <c r="C471" s="401"/>
      <c r="D471" s="401"/>
      <c r="E471" s="401"/>
      <c r="F471" s="421"/>
      <c r="G471" s="403">
        <v>0.0</v>
      </c>
      <c r="H471" s="404">
        <v>0.0</v>
      </c>
      <c r="I471" s="409">
        <v>0.0</v>
      </c>
      <c r="J471" s="418"/>
      <c r="K471" s="407">
        <v>0.0</v>
      </c>
      <c r="L471" s="338"/>
      <c r="M471" s="338"/>
      <c r="N471" s="338"/>
      <c r="O471" s="338"/>
      <c r="P471" s="338"/>
      <c r="Q471" s="338"/>
    </row>
    <row r="472" ht="15.75" customHeight="1">
      <c r="A472" s="388"/>
      <c r="B472" s="410"/>
      <c r="C472" s="401"/>
      <c r="D472" s="401"/>
      <c r="E472" s="401"/>
      <c r="F472" s="421"/>
      <c r="G472" s="403">
        <v>0.0</v>
      </c>
      <c r="H472" s="404">
        <v>0.0</v>
      </c>
      <c r="I472" s="409">
        <v>0.0</v>
      </c>
      <c r="J472" s="418"/>
      <c r="K472" s="407">
        <v>0.0</v>
      </c>
      <c r="L472" s="338"/>
      <c r="M472" s="338"/>
      <c r="N472" s="338"/>
      <c r="O472" s="338"/>
      <c r="P472" s="338"/>
      <c r="Q472" s="338"/>
    </row>
    <row r="473" ht="15.75" customHeight="1">
      <c r="A473" s="388"/>
      <c r="B473" s="410"/>
      <c r="C473" s="401"/>
      <c r="D473" s="401"/>
      <c r="E473" s="401"/>
      <c r="F473" s="421"/>
      <c r="G473" s="403">
        <v>0.0</v>
      </c>
      <c r="H473" s="404">
        <v>0.0</v>
      </c>
      <c r="I473" s="409">
        <v>0.0</v>
      </c>
      <c r="J473" s="418"/>
      <c r="K473" s="407">
        <v>0.0</v>
      </c>
      <c r="L473" s="338"/>
      <c r="M473" s="338"/>
      <c r="N473" s="338"/>
      <c r="O473" s="338"/>
      <c r="P473" s="338"/>
      <c r="Q473" s="338"/>
    </row>
    <row r="474" ht="15.75" customHeight="1">
      <c r="A474" s="388"/>
      <c r="B474" s="410"/>
      <c r="C474" s="401"/>
      <c r="D474" s="401"/>
      <c r="E474" s="401"/>
      <c r="F474" s="421"/>
      <c r="G474" s="403">
        <v>0.0</v>
      </c>
      <c r="H474" s="404">
        <v>0.0</v>
      </c>
      <c r="I474" s="409">
        <v>0.0</v>
      </c>
      <c r="J474" s="418"/>
      <c r="K474" s="407">
        <v>0.0</v>
      </c>
      <c r="L474" s="338"/>
      <c r="M474" s="338"/>
      <c r="N474" s="338"/>
      <c r="O474" s="338"/>
      <c r="P474" s="338"/>
      <c r="Q474" s="338"/>
    </row>
    <row r="475" ht="15.75" customHeight="1">
      <c r="A475" s="388"/>
      <c r="B475" s="410"/>
      <c r="C475" s="401"/>
      <c r="D475" s="401"/>
      <c r="E475" s="401"/>
      <c r="F475" s="421"/>
      <c r="G475" s="403">
        <v>0.0</v>
      </c>
      <c r="H475" s="404">
        <v>0.0</v>
      </c>
      <c r="I475" s="409">
        <v>0.0</v>
      </c>
      <c r="J475" s="418"/>
      <c r="K475" s="407">
        <v>0.0</v>
      </c>
      <c r="L475" s="338"/>
      <c r="M475" s="338"/>
      <c r="N475" s="338"/>
      <c r="O475" s="338"/>
      <c r="P475" s="338"/>
      <c r="Q475" s="338"/>
    </row>
    <row r="476" ht="15.75" customHeight="1">
      <c r="A476" s="388"/>
      <c r="B476" s="410"/>
      <c r="C476" s="401"/>
      <c r="D476" s="401"/>
      <c r="E476" s="401"/>
      <c r="F476" s="421"/>
      <c r="G476" s="403">
        <v>0.0</v>
      </c>
      <c r="H476" s="404">
        <v>0.0</v>
      </c>
      <c r="I476" s="409">
        <v>0.0</v>
      </c>
      <c r="J476" s="418"/>
      <c r="K476" s="407">
        <v>0.0</v>
      </c>
      <c r="L476" s="338"/>
      <c r="M476" s="338"/>
      <c r="N476" s="338"/>
      <c r="O476" s="338"/>
      <c r="P476" s="338"/>
      <c r="Q476" s="338"/>
    </row>
    <row r="477" ht="15.75" customHeight="1">
      <c r="A477" s="388"/>
      <c r="B477" s="410"/>
      <c r="C477" s="401"/>
      <c r="D477" s="401"/>
      <c r="E477" s="401"/>
      <c r="F477" s="421"/>
      <c r="G477" s="403">
        <v>0.0</v>
      </c>
      <c r="H477" s="404">
        <v>0.0</v>
      </c>
      <c r="I477" s="409">
        <v>0.0</v>
      </c>
      <c r="J477" s="418"/>
      <c r="K477" s="407">
        <v>0.0</v>
      </c>
      <c r="L477" s="338"/>
      <c r="M477" s="338"/>
      <c r="N477" s="338"/>
      <c r="O477" s="338"/>
      <c r="P477" s="338"/>
      <c r="Q477" s="338"/>
    </row>
    <row r="478" ht="15.75" customHeight="1">
      <c r="A478" s="388"/>
      <c r="B478" s="410"/>
      <c r="C478" s="401"/>
      <c r="D478" s="401"/>
      <c r="E478" s="401"/>
      <c r="F478" s="421"/>
      <c r="G478" s="403">
        <v>0.0</v>
      </c>
      <c r="H478" s="404">
        <v>0.0</v>
      </c>
      <c r="I478" s="409">
        <v>0.0</v>
      </c>
      <c r="J478" s="418"/>
      <c r="K478" s="407">
        <v>0.0</v>
      </c>
      <c r="L478" s="338"/>
      <c r="M478" s="338"/>
      <c r="N478" s="338"/>
      <c r="O478" s="338"/>
      <c r="P478" s="338"/>
      <c r="Q478" s="338"/>
    </row>
    <row r="479" ht="15.75" customHeight="1">
      <c r="A479" s="388"/>
      <c r="B479" s="410"/>
      <c r="C479" s="401"/>
      <c r="D479" s="401"/>
      <c r="E479" s="401"/>
      <c r="F479" s="421"/>
      <c r="G479" s="403">
        <v>0.0</v>
      </c>
      <c r="H479" s="404">
        <v>0.0</v>
      </c>
      <c r="I479" s="409">
        <v>0.0</v>
      </c>
      <c r="J479" s="418"/>
      <c r="K479" s="407">
        <v>0.0</v>
      </c>
      <c r="L479" s="338"/>
      <c r="M479" s="338"/>
      <c r="N479" s="338"/>
      <c r="O479" s="338"/>
      <c r="P479" s="338"/>
      <c r="Q479" s="338"/>
    </row>
    <row r="480" ht="15.75" customHeight="1">
      <c r="A480" s="388"/>
      <c r="B480" s="410"/>
      <c r="C480" s="401"/>
      <c r="D480" s="401"/>
      <c r="E480" s="401"/>
      <c r="F480" s="421"/>
      <c r="G480" s="403">
        <v>0.0</v>
      </c>
      <c r="H480" s="404">
        <v>0.0</v>
      </c>
      <c r="I480" s="409">
        <v>0.0</v>
      </c>
      <c r="J480" s="418"/>
      <c r="K480" s="407">
        <v>0.0</v>
      </c>
      <c r="L480" s="338"/>
      <c r="M480" s="338"/>
      <c r="N480" s="338"/>
      <c r="O480" s="338"/>
      <c r="P480" s="338"/>
      <c r="Q480" s="338"/>
    </row>
    <row r="481" ht="15.75" customHeight="1">
      <c r="A481" s="388"/>
      <c r="B481" s="410"/>
      <c r="C481" s="401"/>
      <c r="D481" s="401"/>
      <c r="E481" s="401"/>
      <c r="F481" s="421"/>
      <c r="G481" s="403">
        <v>0.0</v>
      </c>
      <c r="H481" s="404">
        <v>0.0</v>
      </c>
      <c r="I481" s="409">
        <v>0.0</v>
      </c>
      <c r="J481" s="418"/>
      <c r="K481" s="407">
        <v>0.0</v>
      </c>
      <c r="L481" s="338"/>
      <c r="M481" s="338"/>
      <c r="N481" s="338"/>
      <c r="O481" s="338"/>
      <c r="P481" s="338"/>
      <c r="Q481" s="338"/>
    </row>
    <row r="482" ht="15.75" customHeight="1">
      <c r="A482" s="388"/>
      <c r="B482" s="410"/>
      <c r="C482" s="401"/>
      <c r="D482" s="401"/>
      <c r="E482" s="401"/>
      <c r="F482" s="421"/>
      <c r="G482" s="403">
        <v>0.0</v>
      </c>
      <c r="H482" s="404">
        <v>0.0</v>
      </c>
      <c r="I482" s="409">
        <v>0.0</v>
      </c>
      <c r="J482" s="418"/>
      <c r="K482" s="407">
        <v>0.0</v>
      </c>
      <c r="L482" s="338"/>
      <c r="M482" s="338"/>
      <c r="N482" s="338"/>
      <c r="O482" s="338"/>
      <c r="P482" s="338"/>
      <c r="Q482" s="338"/>
    </row>
    <row r="483" ht="15.75" customHeight="1">
      <c r="A483" s="388"/>
      <c r="B483" s="410"/>
      <c r="C483" s="401"/>
      <c r="D483" s="401"/>
      <c r="E483" s="401"/>
      <c r="F483" s="421"/>
      <c r="G483" s="403">
        <v>0.0</v>
      </c>
      <c r="H483" s="404">
        <v>0.0</v>
      </c>
      <c r="I483" s="409">
        <v>0.0</v>
      </c>
      <c r="J483" s="418"/>
      <c r="K483" s="407">
        <v>0.0</v>
      </c>
      <c r="L483" s="338"/>
      <c r="M483" s="338"/>
      <c r="N483" s="338"/>
      <c r="O483" s="338"/>
      <c r="P483" s="338"/>
      <c r="Q483" s="338"/>
    </row>
    <row r="484" ht="15.75" customHeight="1">
      <c r="A484" s="388"/>
      <c r="B484" s="410"/>
      <c r="C484" s="401"/>
      <c r="D484" s="401"/>
      <c r="E484" s="401"/>
      <c r="F484" s="421"/>
      <c r="G484" s="403">
        <v>0.0</v>
      </c>
      <c r="H484" s="404">
        <v>0.0</v>
      </c>
      <c r="I484" s="409">
        <v>0.0</v>
      </c>
      <c r="J484" s="418"/>
      <c r="K484" s="407">
        <v>0.0</v>
      </c>
      <c r="L484" s="338"/>
      <c r="M484" s="338"/>
      <c r="N484" s="338"/>
      <c r="O484" s="338"/>
      <c r="P484" s="338"/>
      <c r="Q484" s="338"/>
    </row>
    <row r="485" ht="15.75" customHeight="1">
      <c r="A485" s="388"/>
      <c r="B485" s="410"/>
      <c r="C485" s="401"/>
      <c r="D485" s="401"/>
      <c r="E485" s="401"/>
      <c r="F485" s="421"/>
      <c r="G485" s="403">
        <v>0.0</v>
      </c>
      <c r="H485" s="404">
        <v>0.0</v>
      </c>
      <c r="I485" s="409">
        <v>0.0</v>
      </c>
      <c r="J485" s="418"/>
      <c r="K485" s="407">
        <v>0.0</v>
      </c>
      <c r="L485" s="338"/>
      <c r="M485" s="338"/>
      <c r="N485" s="338"/>
      <c r="O485" s="338"/>
      <c r="P485" s="338"/>
      <c r="Q485" s="338"/>
    </row>
    <row r="486" ht="15.75" customHeight="1">
      <c r="A486" s="388"/>
      <c r="B486" s="410"/>
      <c r="C486" s="401"/>
      <c r="D486" s="401"/>
      <c r="E486" s="401"/>
      <c r="F486" s="421"/>
      <c r="G486" s="403">
        <v>0.0</v>
      </c>
      <c r="H486" s="404">
        <v>0.0</v>
      </c>
      <c r="I486" s="409">
        <v>0.0</v>
      </c>
      <c r="J486" s="418"/>
      <c r="K486" s="407">
        <v>0.0</v>
      </c>
      <c r="L486" s="338"/>
      <c r="M486" s="338"/>
      <c r="N486" s="338"/>
      <c r="O486" s="338"/>
      <c r="P486" s="338"/>
      <c r="Q486" s="338"/>
    </row>
    <row r="487" ht="15.75" customHeight="1">
      <c r="A487" s="388"/>
      <c r="B487" s="410"/>
      <c r="C487" s="401"/>
      <c r="D487" s="401"/>
      <c r="E487" s="401"/>
      <c r="F487" s="421"/>
      <c r="G487" s="403">
        <v>0.0</v>
      </c>
      <c r="H487" s="404">
        <v>0.0</v>
      </c>
      <c r="I487" s="409">
        <v>0.0</v>
      </c>
      <c r="J487" s="418"/>
      <c r="K487" s="407">
        <v>0.0</v>
      </c>
      <c r="L487" s="338"/>
      <c r="M487" s="338"/>
      <c r="N487" s="338"/>
      <c r="O487" s="338"/>
      <c r="P487" s="338"/>
      <c r="Q487" s="338"/>
    </row>
    <row r="488" ht="15.75" customHeight="1">
      <c r="A488" s="388"/>
      <c r="B488" s="442"/>
      <c r="C488" s="443"/>
      <c r="D488" s="443"/>
      <c r="E488" s="443"/>
      <c r="F488" s="444"/>
      <c r="G488" s="403">
        <v>0.0</v>
      </c>
      <c r="H488" s="404">
        <v>0.0</v>
      </c>
      <c r="I488" s="409">
        <v>0.0</v>
      </c>
      <c r="J488" s="445"/>
      <c r="K488" s="407">
        <v>0.0</v>
      </c>
      <c r="L488" s="338"/>
      <c r="M488" s="338"/>
      <c r="N488" s="338"/>
      <c r="O488" s="338"/>
      <c r="P488" s="338"/>
      <c r="Q488" s="338"/>
    </row>
    <row r="489" ht="15.75" customHeight="1">
      <c r="A489" s="388"/>
      <c r="B489" s="442"/>
      <c r="C489" s="443"/>
      <c r="D489" s="443"/>
      <c r="E489" s="443"/>
      <c r="F489" s="444"/>
      <c r="G489" s="403">
        <v>0.0</v>
      </c>
      <c r="H489" s="404">
        <v>0.0</v>
      </c>
      <c r="I489" s="409">
        <v>0.0</v>
      </c>
      <c r="J489" s="445"/>
      <c r="K489" s="407">
        <v>0.0</v>
      </c>
      <c r="L489" s="338"/>
      <c r="M489" s="338"/>
      <c r="N489" s="338"/>
      <c r="O489" s="338"/>
      <c r="P489" s="338"/>
      <c r="Q489" s="338"/>
    </row>
    <row r="490" ht="15.75" customHeight="1">
      <c r="A490" s="388"/>
      <c r="B490" s="442"/>
      <c r="C490" s="443"/>
      <c r="D490" s="443"/>
      <c r="E490" s="443"/>
      <c r="F490" s="444"/>
      <c r="G490" s="403">
        <v>0.0</v>
      </c>
      <c r="H490" s="404">
        <v>0.0</v>
      </c>
      <c r="I490" s="409">
        <v>0.0</v>
      </c>
      <c r="J490" s="445"/>
      <c r="K490" s="407">
        <v>0.0</v>
      </c>
      <c r="L490" s="338"/>
      <c r="M490" s="338"/>
      <c r="N490" s="338"/>
      <c r="O490" s="338"/>
      <c r="P490" s="338"/>
      <c r="Q490" s="338"/>
    </row>
    <row r="491" ht="15.75" customHeight="1">
      <c r="A491" s="388"/>
      <c r="B491" s="442"/>
      <c r="C491" s="443"/>
      <c r="D491" s="443"/>
      <c r="E491" s="443"/>
      <c r="F491" s="444"/>
      <c r="G491" s="403">
        <v>0.0</v>
      </c>
      <c r="H491" s="404">
        <v>0.0</v>
      </c>
      <c r="I491" s="409">
        <v>0.0</v>
      </c>
      <c r="J491" s="445"/>
      <c r="K491" s="407">
        <v>0.0</v>
      </c>
      <c r="L491" s="338"/>
      <c r="M491" s="338"/>
      <c r="N491" s="338"/>
      <c r="O491" s="338"/>
      <c r="P491" s="338"/>
      <c r="Q491" s="338"/>
    </row>
    <row r="492" ht="15.75" customHeight="1">
      <c r="A492" s="388"/>
      <c r="B492" s="442"/>
      <c r="C492" s="443"/>
      <c r="D492" s="443"/>
      <c r="E492" s="443"/>
      <c r="F492" s="444"/>
      <c r="G492" s="403">
        <v>0.0</v>
      </c>
      <c r="H492" s="404">
        <v>0.0</v>
      </c>
      <c r="I492" s="409">
        <v>0.0</v>
      </c>
      <c r="J492" s="445"/>
      <c r="K492" s="407">
        <v>0.0</v>
      </c>
      <c r="L492" s="338"/>
      <c r="M492" s="338"/>
      <c r="N492" s="338"/>
      <c r="O492" s="338"/>
      <c r="P492" s="338"/>
      <c r="Q492" s="338"/>
    </row>
    <row r="493" ht="15.75" customHeight="1">
      <c r="A493" s="388"/>
      <c r="B493" s="442"/>
      <c r="C493" s="443"/>
      <c r="D493" s="443"/>
      <c r="E493" s="443"/>
      <c r="F493" s="444"/>
      <c r="G493" s="403">
        <v>0.0</v>
      </c>
      <c r="H493" s="404">
        <v>0.0</v>
      </c>
      <c r="I493" s="409">
        <v>0.0</v>
      </c>
      <c r="J493" s="445"/>
      <c r="K493" s="407">
        <v>0.0</v>
      </c>
      <c r="L493" s="338"/>
      <c r="M493" s="338"/>
      <c r="N493" s="338"/>
      <c r="O493" s="338"/>
      <c r="P493" s="338"/>
      <c r="Q493" s="338"/>
    </row>
    <row r="494" ht="15.75" customHeight="1">
      <c r="A494" s="388"/>
      <c r="B494" s="442"/>
      <c r="C494" s="443"/>
      <c r="D494" s="443"/>
      <c r="E494" s="443"/>
      <c r="F494" s="444"/>
      <c r="G494" s="403">
        <v>0.0</v>
      </c>
      <c r="H494" s="404">
        <v>0.0</v>
      </c>
      <c r="I494" s="409">
        <v>0.0</v>
      </c>
      <c r="J494" s="445"/>
      <c r="K494" s="407">
        <v>0.0</v>
      </c>
      <c r="L494" s="338"/>
      <c r="M494" s="338"/>
      <c r="N494" s="338"/>
      <c r="O494" s="338"/>
      <c r="P494" s="338"/>
      <c r="Q494" s="338"/>
    </row>
    <row r="495" ht="15.75" customHeight="1">
      <c r="A495" s="388"/>
      <c r="B495" s="442"/>
      <c r="C495" s="443"/>
      <c r="D495" s="443"/>
      <c r="E495" s="443"/>
      <c r="F495" s="444"/>
      <c r="G495" s="403">
        <v>0.0</v>
      </c>
      <c r="H495" s="404">
        <v>0.0</v>
      </c>
      <c r="I495" s="409">
        <v>0.0</v>
      </c>
      <c r="J495" s="445"/>
      <c r="K495" s="407">
        <v>0.0</v>
      </c>
      <c r="L495" s="338"/>
      <c r="M495" s="338"/>
      <c r="N495" s="338"/>
      <c r="O495" s="338"/>
      <c r="P495" s="338"/>
      <c r="Q495" s="338"/>
    </row>
    <row r="496" ht="15.75" customHeight="1">
      <c r="A496" s="388"/>
      <c r="B496" s="442"/>
      <c r="C496" s="443"/>
      <c r="D496" s="443"/>
      <c r="E496" s="443"/>
      <c r="F496" s="444"/>
      <c r="G496" s="403">
        <v>0.0</v>
      </c>
      <c r="H496" s="404">
        <v>0.0</v>
      </c>
      <c r="I496" s="409">
        <v>0.0</v>
      </c>
      <c r="J496" s="445"/>
      <c r="K496" s="407">
        <v>0.0</v>
      </c>
      <c r="L496" s="338"/>
      <c r="M496" s="338"/>
      <c r="N496" s="338"/>
      <c r="O496" s="338"/>
      <c r="P496" s="338"/>
      <c r="Q496" s="338"/>
    </row>
    <row r="497" ht="15.75" customHeight="1">
      <c r="A497" s="388"/>
      <c r="B497" s="442"/>
      <c r="C497" s="443"/>
      <c r="D497" s="443"/>
      <c r="E497" s="443"/>
      <c r="F497" s="444"/>
      <c r="G497" s="403">
        <v>0.0</v>
      </c>
      <c r="H497" s="404">
        <v>0.0</v>
      </c>
      <c r="I497" s="409">
        <v>0.0</v>
      </c>
      <c r="J497" s="445"/>
      <c r="K497" s="407">
        <v>0.0</v>
      </c>
      <c r="L497" s="338"/>
      <c r="M497" s="338"/>
      <c r="N497" s="338"/>
      <c r="O497" s="338"/>
      <c r="P497" s="338"/>
      <c r="Q497" s="338"/>
    </row>
    <row r="498" ht="15.75" customHeight="1">
      <c r="A498" s="388"/>
      <c r="B498" s="442"/>
      <c r="C498" s="443"/>
      <c r="D498" s="443"/>
      <c r="E498" s="443"/>
      <c r="F498" s="444"/>
      <c r="G498" s="403">
        <v>0.0</v>
      </c>
      <c r="H498" s="404">
        <v>0.0</v>
      </c>
      <c r="I498" s="409">
        <v>0.0</v>
      </c>
      <c r="J498" s="445"/>
      <c r="K498" s="407">
        <v>0.0</v>
      </c>
      <c r="L498" s="338"/>
      <c r="M498" s="338"/>
      <c r="N498" s="338"/>
      <c r="O498" s="338"/>
      <c r="P498" s="338"/>
      <c r="Q498" s="338"/>
    </row>
    <row r="499" ht="15.75" customHeight="1">
      <c r="A499" s="388"/>
      <c r="B499" s="442"/>
      <c r="C499" s="443"/>
      <c r="D499" s="443"/>
      <c r="E499" s="443"/>
      <c r="F499" s="444"/>
      <c r="G499" s="403">
        <v>0.0</v>
      </c>
      <c r="H499" s="404">
        <v>0.0</v>
      </c>
      <c r="I499" s="409">
        <v>0.0</v>
      </c>
      <c r="J499" s="445"/>
      <c r="K499" s="407">
        <v>0.0</v>
      </c>
      <c r="L499" s="338"/>
      <c r="M499" s="338"/>
      <c r="N499" s="338"/>
      <c r="O499" s="338"/>
      <c r="P499" s="338"/>
      <c r="Q499" s="338"/>
    </row>
    <row r="500" ht="15.75" customHeight="1">
      <c r="A500" s="388"/>
      <c r="B500" s="442"/>
      <c r="C500" s="443"/>
      <c r="D500" s="443"/>
      <c r="E500" s="443"/>
      <c r="F500" s="444"/>
      <c r="G500" s="403">
        <v>0.0</v>
      </c>
      <c r="H500" s="404">
        <v>0.0</v>
      </c>
      <c r="I500" s="409">
        <v>0.0</v>
      </c>
      <c r="J500" s="445"/>
      <c r="K500" s="407">
        <v>0.0</v>
      </c>
      <c r="L500" s="338"/>
      <c r="M500" s="338"/>
      <c r="N500" s="338"/>
      <c r="O500" s="338"/>
      <c r="P500" s="338"/>
      <c r="Q500" s="338"/>
    </row>
    <row r="501" ht="16.5" customHeight="1">
      <c r="A501" s="388"/>
      <c r="B501" s="442"/>
      <c r="C501" s="443"/>
      <c r="D501" s="443"/>
      <c r="E501" s="443"/>
      <c r="F501" s="444"/>
      <c r="G501" s="403">
        <v>0.0</v>
      </c>
      <c r="H501" s="404">
        <v>0.0</v>
      </c>
      <c r="I501" s="409">
        <v>0.0</v>
      </c>
      <c r="J501" s="445"/>
      <c r="K501" s="407">
        <v>0.0</v>
      </c>
      <c r="L501" s="338"/>
      <c r="M501" s="338"/>
      <c r="N501" s="338"/>
      <c r="O501" s="338"/>
      <c r="P501" s="338"/>
      <c r="Q501" s="338"/>
    </row>
    <row r="502" ht="18.0" customHeight="1">
      <c r="A502" s="338"/>
      <c r="B502" s="338"/>
      <c r="C502" s="338"/>
      <c r="D502" s="338"/>
      <c r="E502" s="338"/>
      <c r="F502" s="339"/>
      <c r="G502" s="446">
        <v>0.0</v>
      </c>
      <c r="H502" s="341">
        <v>0.0</v>
      </c>
      <c r="I502" s="447">
        <v>0.0</v>
      </c>
      <c r="J502" s="448"/>
      <c r="K502" s="449">
        <v>0.0</v>
      </c>
      <c r="L502" s="338"/>
      <c r="M502" s="338"/>
      <c r="N502" s="338"/>
      <c r="O502" s="338"/>
      <c r="P502" s="338"/>
      <c r="Q502" s="338"/>
    </row>
    <row r="503" ht="15.75" customHeight="1">
      <c r="A503" s="338"/>
      <c r="B503" s="338"/>
      <c r="C503" s="338"/>
      <c r="D503" s="338"/>
      <c r="E503" s="338"/>
      <c r="F503" s="339"/>
      <c r="G503" s="446">
        <v>0.0</v>
      </c>
      <c r="H503" s="341">
        <v>0.0</v>
      </c>
      <c r="I503" s="447">
        <v>0.0</v>
      </c>
      <c r="J503" s="448"/>
      <c r="K503" s="449">
        <v>0.0</v>
      </c>
      <c r="L503" s="338"/>
      <c r="M503" s="338"/>
      <c r="N503" s="338"/>
      <c r="O503" s="338"/>
      <c r="P503" s="338"/>
      <c r="Q503" s="338"/>
    </row>
    <row r="504" ht="15.75" customHeight="1">
      <c r="A504" s="338"/>
      <c r="B504" s="338"/>
      <c r="C504" s="338"/>
      <c r="D504" s="338"/>
      <c r="E504" s="338"/>
      <c r="F504" s="339"/>
      <c r="G504" s="446">
        <v>0.0</v>
      </c>
      <c r="H504" s="341">
        <v>0.0</v>
      </c>
      <c r="I504" s="447">
        <v>0.0</v>
      </c>
      <c r="J504" s="448"/>
      <c r="K504" s="449">
        <v>0.0</v>
      </c>
      <c r="L504" s="338"/>
      <c r="M504" s="338"/>
      <c r="N504" s="338"/>
      <c r="O504" s="338"/>
      <c r="P504" s="338"/>
      <c r="Q504" s="338"/>
    </row>
    <row r="505" ht="15.75" customHeight="1">
      <c r="A505" s="338"/>
      <c r="B505" s="338"/>
      <c r="C505" s="338"/>
      <c r="D505" s="338"/>
      <c r="E505" s="338"/>
      <c r="F505" s="339"/>
      <c r="G505" s="446">
        <v>0.0</v>
      </c>
      <c r="H505" s="341">
        <v>0.0</v>
      </c>
      <c r="I505" s="447">
        <v>0.0</v>
      </c>
      <c r="J505" s="448"/>
      <c r="K505" s="449">
        <v>0.0</v>
      </c>
      <c r="L505" s="338"/>
      <c r="M505" s="338"/>
      <c r="N505" s="338"/>
      <c r="O505" s="338"/>
      <c r="P505" s="338"/>
      <c r="Q505" s="338"/>
    </row>
    <row r="506" ht="15.75" customHeight="1">
      <c r="A506" s="338"/>
      <c r="B506" s="338"/>
      <c r="C506" s="338"/>
      <c r="D506" s="338"/>
      <c r="E506" s="338"/>
      <c r="F506" s="339"/>
      <c r="G506" s="446">
        <v>0.0</v>
      </c>
      <c r="H506" s="341">
        <v>0.0</v>
      </c>
      <c r="I506" s="447">
        <v>0.0</v>
      </c>
      <c r="J506" s="448"/>
      <c r="K506" s="449">
        <v>0.0</v>
      </c>
      <c r="L506" s="338"/>
      <c r="M506" s="338"/>
      <c r="N506" s="338"/>
      <c r="O506" s="338"/>
      <c r="P506" s="338"/>
      <c r="Q506" s="338"/>
    </row>
    <row r="507" ht="15.75" customHeight="1">
      <c r="A507" s="338"/>
      <c r="B507" s="338"/>
      <c r="C507" s="338"/>
      <c r="D507" s="338"/>
      <c r="E507" s="338"/>
      <c r="F507" s="339"/>
      <c r="G507" s="446">
        <v>0.0</v>
      </c>
      <c r="H507" s="341">
        <v>0.0</v>
      </c>
      <c r="I507" s="447">
        <v>0.0</v>
      </c>
      <c r="J507" s="448"/>
      <c r="K507" s="449">
        <v>0.0</v>
      </c>
      <c r="L507" s="338"/>
      <c r="M507" s="338"/>
      <c r="N507" s="338"/>
      <c r="O507" s="338"/>
      <c r="P507" s="338"/>
      <c r="Q507" s="338"/>
    </row>
    <row r="508" ht="15.75" customHeight="1">
      <c r="A508" s="338"/>
      <c r="B508" s="338"/>
      <c r="C508" s="338"/>
      <c r="D508" s="338"/>
      <c r="E508" s="338"/>
      <c r="F508" s="339"/>
      <c r="G508" s="446">
        <v>0.0</v>
      </c>
      <c r="H508" s="341">
        <v>0.0</v>
      </c>
      <c r="I508" s="447">
        <v>0.0</v>
      </c>
      <c r="J508" s="448"/>
      <c r="K508" s="449">
        <v>0.0</v>
      </c>
      <c r="L508" s="338"/>
      <c r="M508" s="338"/>
      <c r="N508" s="338"/>
      <c r="O508" s="338"/>
      <c r="P508" s="338"/>
      <c r="Q508" s="338"/>
    </row>
    <row r="509" ht="15.75" customHeight="1">
      <c r="A509" s="338"/>
      <c r="B509" s="338"/>
      <c r="C509" s="338"/>
      <c r="D509" s="338"/>
      <c r="E509" s="338"/>
      <c r="F509" s="339"/>
      <c r="G509" s="446">
        <v>0.0</v>
      </c>
      <c r="H509" s="341">
        <v>0.0</v>
      </c>
      <c r="I509" s="447">
        <v>0.0</v>
      </c>
      <c r="J509" s="448"/>
      <c r="K509" s="449">
        <v>0.0</v>
      </c>
      <c r="L509" s="338"/>
      <c r="M509" s="338"/>
      <c r="N509" s="338"/>
      <c r="O509" s="338"/>
      <c r="P509" s="338"/>
      <c r="Q509" s="338"/>
    </row>
    <row r="510" ht="15.75" customHeight="1">
      <c r="A510" s="338"/>
      <c r="B510" s="338"/>
      <c r="C510" s="338"/>
      <c r="D510" s="338"/>
      <c r="E510" s="338"/>
      <c r="F510" s="339"/>
      <c r="G510" s="446">
        <v>0.0</v>
      </c>
      <c r="H510" s="341">
        <v>0.0</v>
      </c>
      <c r="I510" s="447">
        <v>0.0</v>
      </c>
      <c r="J510" s="448"/>
      <c r="K510" s="449">
        <v>0.0</v>
      </c>
      <c r="L510" s="338"/>
      <c r="M510" s="338"/>
      <c r="N510" s="338"/>
      <c r="O510" s="338"/>
      <c r="P510" s="338"/>
      <c r="Q510" s="338"/>
    </row>
    <row r="511" ht="15.75" customHeight="1">
      <c r="A511" s="338"/>
      <c r="B511" s="338"/>
      <c r="C511" s="338"/>
      <c r="D511" s="338"/>
      <c r="E511" s="338"/>
      <c r="F511" s="339"/>
      <c r="G511" s="446">
        <v>0.0</v>
      </c>
      <c r="H511" s="341">
        <v>0.0</v>
      </c>
      <c r="I511" s="447">
        <v>0.0</v>
      </c>
      <c r="J511" s="448"/>
      <c r="K511" s="449">
        <v>0.0</v>
      </c>
      <c r="L511" s="338"/>
      <c r="M511" s="338"/>
      <c r="N511" s="338"/>
      <c r="O511" s="338"/>
      <c r="P511" s="338"/>
      <c r="Q511" s="338"/>
    </row>
    <row r="512" ht="15.75" customHeight="1">
      <c r="A512" s="338"/>
      <c r="B512" s="338"/>
      <c r="C512" s="338"/>
      <c r="D512" s="338"/>
      <c r="E512" s="338"/>
      <c r="F512" s="339"/>
      <c r="G512" s="446">
        <v>0.0</v>
      </c>
      <c r="H512" s="341">
        <v>0.0</v>
      </c>
      <c r="I512" s="447">
        <v>0.0</v>
      </c>
      <c r="J512" s="448"/>
      <c r="K512" s="449">
        <v>0.0</v>
      </c>
      <c r="L512" s="338"/>
      <c r="M512" s="338"/>
      <c r="N512" s="338"/>
      <c r="O512" s="338"/>
      <c r="P512" s="338"/>
      <c r="Q512" s="338"/>
    </row>
    <row r="513" ht="15.75" customHeight="1">
      <c r="A513" s="338"/>
      <c r="B513" s="338"/>
      <c r="C513" s="338"/>
      <c r="D513" s="338"/>
      <c r="E513" s="338"/>
      <c r="F513" s="339"/>
      <c r="G513" s="446">
        <v>0.0</v>
      </c>
      <c r="H513" s="341">
        <v>0.0</v>
      </c>
      <c r="I513" s="447">
        <v>0.0</v>
      </c>
      <c r="J513" s="448"/>
      <c r="K513" s="449">
        <v>0.0</v>
      </c>
      <c r="L513" s="338"/>
      <c r="M513" s="338"/>
      <c r="N513" s="338"/>
      <c r="O513" s="338"/>
      <c r="P513" s="338"/>
      <c r="Q513" s="338"/>
    </row>
    <row r="514" ht="15.75" customHeight="1">
      <c r="A514" s="338"/>
      <c r="B514" s="338"/>
      <c r="C514" s="338"/>
      <c r="D514" s="338"/>
      <c r="E514" s="338"/>
      <c r="F514" s="339"/>
      <c r="G514" s="446">
        <v>0.0</v>
      </c>
      <c r="H514" s="341">
        <v>0.0</v>
      </c>
      <c r="I514" s="447">
        <v>0.0</v>
      </c>
      <c r="J514" s="448"/>
      <c r="K514" s="449">
        <v>0.0</v>
      </c>
      <c r="L514" s="338"/>
      <c r="M514" s="338"/>
      <c r="N514" s="338"/>
      <c r="O514" s="338"/>
      <c r="P514" s="338"/>
      <c r="Q514" s="338"/>
    </row>
    <row r="515" ht="15.75" customHeight="1">
      <c r="A515" s="338"/>
      <c r="B515" s="338"/>
      <c r="C515" s="338"/>
      <c r="D515" s="338"/>
      <c r="E515" s="338"/>
      <c r="F515" s="339"/>
      <c r="G515" s="446">
        <v>0.0</v>
      </c>
      <c r="H515" s="341">
        <v>0.0</v>
      </c>
      <c r="I515" s="447">
        <v>0.0</v>
      </c>
      <c r="J515" s="448"/>
      <c r="K515" s="449">
        <v>0.0</v>
      </c>
      <c r="L515" s="338"/>
      <c r="M515" s="338"/>
      <c r="N515" s="338"/>
      <c r="O515" s="338"/>
      <c r="P515" s="338"/>
      <c r="Q515" s="338"/>
    </row>
    <row r="516" ht="15.75" customHeight="1">
      <c r="A516" s="338"/>
      <c r="B516" s="338"/>
      <c r="C516" s="338"/>
      <c r="D516" s="338"/>
      <c r="E516" s="338"/>
      <c r="F516" s="339"/>
      <c r="G516" s="446">
        <v>0.0</v>
      </c>
      <c r="H516" s="341">
        <v>0.0</v>
      </c>
      <c r="I516" s="447">
        <v>0.0</v>
      </c>
      <c r="J516" s="448"/>
      <c r="K516" s="449">
        <v>0.0</v>
      </c>
      <c r="L516" s="338"/>
      <c r="M516" s="338"/>
      <c r="N516" s="338"/>
      <c r="O516" s="338"/>
      <c r="P516" s="338"/>
      <c r="Q516" s="338"/>
    </row>
    <row r="517" ht="15.75" customHeight="1">
      <c r="A517" s="338"/>
      <c r="B517" s="338"/>
      <c r="C517" s="338"/>
      <c r="D517" s="338"/>
      <c r="E517" s="338"/>
      <c r="F517" s="339"/>
      <c r="G517" s="446">
        <v>0.0</v>
      </c>
      <c r="H517" s="341">
        <v>0.0</v>
      </c>
      <c r="I517" s="447">
        <v>0.0</v>
      </c>
      <c r="J517" s="448"/>
      <c r="K517" s="449">
        <v>0.0</v>
      </c>
      <c r="L517" s="338"/>
      <c r="M517" s="338"/>
      <c r="N517" s="338"/>
      <c r="O517" s="338"/>
      <c r="P517" s="338"/>
      <c r="Q517" s="338"/>
    </row>
    <row r="518" ht="15.75" customHeight="1">
      <c r="A518" s="338"/>
      <c r="B518" s="338"/>
      <c r="C518" s="338"/>
      <c r="D518" s="338"/>
      <c r="E518" s="338"/>
      <c r="F518" s="339"/>
      <c r="G518" s="446">
        <v>0.0</v>
      </c>
      <c r="H518" s="341">
        <v>0.0</v>
      </c>
      <c r="I518" s="447">
        <v>0.0</v>
      </c>
      <c r="J518" s="448"/>
      <c r="K518" s="449">
        <v>0.0</v>
      </c>
      <c r="L518" s="338"/>
      <c r="M518" s="338"/>
      <c r="N518" s="338"/>
      <c r="O518" s="338"/>
      <c r="P518" s="338"/>
      <c r="Q518" s="338"/>
    </row>
    <row r="519" ht="15.75" customHeight="1">
      <c r="A519" s="338"/>
      <c r="B519" s="338"/>
      <c r="C519" s="338"/>
      <c r="D519" s="338"/>
      <c r="E519" s="338"/>
      <c r="F519" s="339"/>
      <c r="G519" s="446">
        <v>0.0</v>
      </c>
      <c r="H519" s="341">
        <v>0.0</v>
      </c>
      <c r="I519" s="447">
        <v>0.0</v>
      </c>
      <c r="J519" s="448"/>
      <c r="K519" s="449">
        <v>0.0</v>
      </c>
      <c r="L519" s="338"/>
      <c r="M519" s="338"/>
      <c r="N519" s="338"/>
      <c r="O519" s="338"/>
      <c r="P519" s="338"/>
      <c r="Q519" s="338"/>
    </row>
    <row r="520" ht="15.75" customHeight="1">
      <c r="A520" s="338"/>
      <c r="B520" s="338"/>
      <c r="C520" s="338"/>
      <c r="D520" s="338"/>
      <c r="E520" s="338"/>
      <c r="F520" s="339"/>
      <c r="G520" s="446">
        <v>0.0</v>
      </c>
      <c r="H520" s="341">
        <v>0.0</v>
      </c>
      <c r="I520" s="447">
        <v>0.0</v>
      </c>
      <c r="J520" s="448"/>
      <c r="K520" s="449">
        <v>0.0</v>
      </c>
      <c r="L520" s="338"/>
      <c r="M520" s="338"/>
      <c r="N520" s="338"/>
      <c r="O520" s="338"/>
      <c r="P520" s="338"/>
      <c r="Q520" s="338"/>
    </row>
    <row r="521" ht="15.75" customHeight="1">
      <c r="A521" s="338"/>
      <c r="B521" s="338"/>
      <c r="C521" s="338"/>
      <c r="D521" s="338"/>
      <c r="E521" s="338"/>
      <c r="F521" s="339"/>
      <c r="G521" s="446">
        <v>0.0</v>
      </c>
      <c r="H521" s="341">
        <v>0.0</v>
      </c>
      <c r="I521" s="447">
        <v>0.0</v>
      </c>
      <c r="J521" s="448"/>
      <c r="K521" s="449">
        <v>0.0</v>
      </c>
      <c r="L521" s="338"/>
      <c r="M521" s="338"/>
      <c r="N521" s="338"/>
      <c r="O521" s="338"/>
      <c r="P521" s="338"/>
      <c r="Q521" s="338"/>
    </row>
    <row r="522" ht="15.75" customHeight="1">
      <c r="A522" s="338"/>
      <c r="B522" s="338"/>
      <c r="C522" s="338"/>
      <c r="D522" s="338"/>
      <c r="E522" s="338"/>
      <c r="F522" s="339"/>
      <c r="G522" s="446">
        <v>0.0</v>
      </c>
      <c r="H522" s="341">
        <v>0.0</v>
      </c>
      <c r="I522" s="447">
        <v>0.0</v>
      </c>
      <c r="J522" s="448"/>
      <c r="K522" s="449">
        <v>0.0</v>
      </c>
      <c r="L522" s="338"/>
      <c r="M522" s="338"/>
      <c r="N522" s="338"/>
      <c r="O522" s="338"/>
      <c r="P522" s="338"/>
      <c r="Q522" s="338"/>
    </row>
    <row r="523" ht="15.75" customHeight="1">
      <c r="A523" s="338"/>
      <c r="B523" s="338"/>
      <c r="C523" s="338"/>
      <c r="D523" s="338"/>
      <c r="E523" s="338"/>
      <c r="F523" s="339"/>
      <c r="G523" s="446">
        <v>0.0</v>
      </c>
      <c r="H523" s="341">
        <v>0.0</v>
      </c>
      <c r="I523" s="447">
        <v>0.0</v>
      </c>
      <c r="J523" s="448"/>
      <c r="K523" s="449">
        <v>0.0</v>
      </c>
      <c r="L523" s="338"/>
      <c r="M523" s="338"/>
      <c r="N523" s="338"/>
      <c r="O523" s="338"/>
      <c r="P523" s="338"/>
      <c r="Q523" s="338"/>
    </row>
    <row r="524" ht="15.75" customHeight="1">
      <c r="A524" s="338"/>
      <c r="B524" s="338"/>
      <c r="C524" s="338"/>
      <c r="D524" s="338"/>
      <c r="E524" s="338"/>
      <c r="F524" s="339"/>
      <c r="G524" s="446">
        <v>0.0</v>
      </c>
      <c r="H524" s="341">
        <v>0.0</v>
      </c>
      <c r="I524" s="447">
        <v>0.0</v>
      </c>
      <c r="J524" s="448"/>
      <c r="K524" s="449">
        <v>0.0</v>
      </c>
      <c r="L524" s="338"/>
      <c r="M524" s="338"/>
      <c r="N524" s="338"/>
      <c r="O524" s="338"/>
      <c r="P524" s="338"/>
      <c r="Q524" s="338"/>
    </row>
    <row r="525" ht="15.75" customHeight="1">
      <c r="A525" s="338"/>
      <c r="B525" s="338"/>
      <c r="C525" s="338"/>
      <c r="D525" s="338"/>
      <c r="E525" s="338"/>
      <c r="F525" s="339"/>
      <c r="G525" s="446">
        <v>0.0</v>
      </c>
      <c r="H525" s="341">
        <v>0.0</v>
      </c>
      <c r="I525" s="447">
        <v>0.0</v>
      </c>
      <c r="J525" s="448"/>
      <c r="K525" s="449">
        <v>0.0</v>
      </c>
      <c r="L525" s="338"/>
      <c r="M525" s="338"/>
      <c r="N525" s="338"/>
      <c r="O525" s="338"/>
      <c r="P525" s="338"/>
      <c r="Q525" s="338"/>
    </row>
    <row r="526" ht="15.75" customHeight="1">
      <c r="A526" s="338"/>
      <c r="B526" s="338"/>
      <c r="C526" s="338"/>
      <c r="D526" s="338"/>
      <c r="E526" s="338"/>
      <c r="F526" s="339"/>
      <c r="G526" s="446">
        <v>0.0</v>
      </c>
      <c r="H526" s="341">
        <v>0.0</v>
      </c>
      <c r="I526" s="447">
        <v>0.0</v>
      </c>
      <c r="J526" s="448"/>
      <c r="K526" s="449">
        <v>0.0</v>
      </c>
      <c r="L526" s="338"/>
      <c r="M526" s="338"/>
      <c r="N526" s="338"/>
      <c r="O526" s="338"/>
      <c r="P526" s="338"/>
      <c r="Q526" s="338"/>
    </row>
    <row r="527" ht="15.75" customHeight="1">
      <c r="A527" s="338"/>
      <c r="B527" s="338"/>
      <c r="C527" s="338"/>
      <c r="D527" s="338"/>
      <c r="E527" s="338"/>
      <c r="F527" s="339"/>
      <c r="G527" s="446">
        <v>0.0</v>
      </c>
      <c r="H527" s="341">
        <v>0.0</v>
      </c>
      <c r="I527" s="447">
        <v>0.0</v>
      </c>
      <c r="J527" s="448"/>
      <c r="K527" s="449">
        <v>0.0</v>
      </c>
      <c r="L527" s="338"/>
      <c r="M527" s="338"/>
      <c r="N527" s="338"/>
      <c r="O527" s="338"/>
      <c r="P527" s="338"/>
      <c r="Q527" s="338"/>
    </row>
    <row r="528" ht="15.75" customHeight="1">
      <c r="A528" s="338"/>
      <c r="B528" s="338"/>
      <c r="C528" s="338"/>
      <c r="D528" s="338"/>
      <c r="E528" s="338"/>
      <c r="F528" s="339"/>
      <c r="G528" s="446">
        <v>0.0</v>
      </c>
      <c r="H528" s="341">
        <v>0.0</v>
      </c>
      <c r="I528" s="447">
        <v>0.0</v>
      </c>
      <c r="J528" s="448"/>
      <c r="K528" s="449">
        <v>0.0</v>
      </c>
      <c r="L528" s="338"/>
      <c r="M528" s="338"/>
      <c r="N528" s="338"/>
      <c r="O528" s="338"/>
      <c r="P528" s="338"/>
      <c r="Q528" s="338"/>
    </row>
    <row r="529" ht="15.75" customHeight="1">
      <c r="A529" s="338"/>
      <c r="B529" s="338"/>
      <c r="C529" s="338"/>
      <c r="D529" s="338"/>
      <c r="E529" s="338"/>
      <c r="F529" s="339"/>
      <c r="G529" s="446">
        <v>0.0</v>
      </c>
      <c r="H529" s="341">
        <v>0.0</v>
      </c>
      <c r="I529" s="447">
        <v>0.0</v>
      </c>
      <c r="J529" s="448"/>
      <c r="K529" s="449">
        <v>0.0</v>
      </c>
      <c r="L529" s="338"/>
      <c r="M529" s="338"/>
      <c r="N529" s="338"/>
      <c r="O529" s="338"/>
      <c r="P529" s="338"/>
      <c r="Q529" s="338"/>
    </row>
    <row r="530" ht="15.75" customHeight="1">
      <c r="A530" s="338"/>
      <c r="B530" s="338"/>
      <c r="C530" s="338"/>
      <c r="D530" s="338"/>
      <c r="E530" s="338"/>
      <c r="F530" s="339"/>
      <c r="G530" s="446">
        <v>0.0</v>
      </c>
      <c r="H530" s="341">
        <v>0.0</v>
      </c>
      <c r="I530" s="447">
        <v>0.0</v>
      </c>
      <c r="J530" s="448"/>
      <c r="K530" s="449">
        <v>0.0</v>
      </c>
      <c r="L530" s="338"/>
      <c r="M530" s="338"/>
      <c r="N530" s="338"/>
      <c r="O530" s="338"/>
      <c r="P530" s="338"/>
      <c r="Q530" s="338"/>
    </row>
    <row r="531" ht="15.75" customHeight="1">
      <c r="A531" s="338"/>
      <c r="B531" s="338"/>
      <c r="C531" s="338"/>
      <c r="D531" s="338"/>
      <c r="E531" s="338"/>
      <c r="F531" s="339"/>
      <c r="G531" s="446">
        <v>0.0</v>
      </c>
      <c r="H531" s="341">
        <v>0.0</v>
      </c>
      <c r="I531" s="447">
        <v>0.0</v>
      </c>
      <c r="J531" s="448"/>
      <c r="K531" s="449">
        <v>0.0</v>
      </c>
      <c r="L531" s="338"/>
      <c r="M531" s="338"/>
      <c r="N531" s="338"/>
      <c r="O531" s="338"/>
      <c r="P531" s="338"/>
      <c r="Q531" s="338"/>
    </row>
    <row r="532" ht="15.75" customHeight="1">
      <c r="A532" s="338"/>
      <c r="B532" s="338"/>
      <c r="C532" s="338"/>
      <c r="D532" s="338"/>
      <c r="E532" s="338"/>
      <c r="F532" s="339"/>
      <c r="G532" s="446">
        <v>0.0</v>
      </c>
      <c r="H532" s="341">
        <v>0.0</v>
      </c>
      <c r="I532" s="447">
        <v>0.0</v>
      </c>
      <c r="J532" s="448"/>
      <c r="K532" s="449">
        <v>0.0</v>
      </c>
      <c r="L532" s="338"/>
      <c r="M532" s="338"/>
      <c r="N532" s="338"/>
      <c r="O532" s="338"/>
      <c r="P532" s="338"/>
      <c r="Q532" s="338"/>
    </row>
    <row r="533" ht="15.75" customHeight="1">
      <c r="A533" s="338"/>
      <c r="B533" s="338"/>
      <c r="C533" s="338"/>
      <c r="D533" s="338"/>
      <c r="E533" s="338"/>
      <c r="F533" s="339"/>
      <c r="G533" s="446">
        <v>0.0</v>
      </c>
      <c r="H533" s="341">
        <v>0.0</v>
      </c>
      <c r="I533" s="447">
        <v>0.0</v>
      </c>
      <c r="J533" s="448"/>
      <c r="K533" s="449">
        <v>0.0</v>
      </c>
      <c r="L533" s="338"/>
      <c r="M533" s="338"/>
      <c r="N533" s="338"/>
      <c r="O533" s="338"/>
      <c r="P533" s="338"/>
      <c r="Q533" s="338"/>
    </row>
    <row r="534" ht="15.75" customHeight="1">
      <c r="A534" s="338"/>
      <c r="B534" s="338"/>
      <c r="C534" s="338"/>
      <c r="D534" s="338"/>
      <c r="E534" s="338"/>
      <c r="F534" s="339"/>
      <c r="G534" s="446">
        <v>0.0</v>
      </c>
      <c r="H534" s="341">
        <v>0.0</v>
      </c>
      <c r="I534" s="447">
        <v>0.0</v>
      </c>
      <c r="J534" s="448"/>
      <c r="K534" s="449">
        <v>0.0</v>
      </c>
      <c r="L534" s="338"/>
      <c r="M534" s="338"/>
      <c r="N534" s="338"/>
      <c r="O534" s="338"/>
      <c r="P534" s="338"/>
      <c r="Q534" s="338"/>
    </row>
    <row r="535" ht="15.75" customHeight="1">
      <c r="A535" s="338"/>
      <c r="B535" s="338"/>
      <c r="C535" s="338"/>
      <c r="D535" s="338"/>
      <c r="E535" s="338"/>
      <c r="F535" s="339"/>
      <c r="G535" s="446">
        <v>0.0</v>
      </c>
      <c r="H535" s="341">
        <v>0.0</v>
      </c>
      <c r="I535" s="447">
        <v>0.0</v>
      </c>
      <c r="J535" s="448"/>
      <c r="K535" s="449">
        <v>0.0</v>
      </c>
      <c r="L535" s="338"/>
      <c r="M535" s="338"/>
      <c r="N535" s="338"/>
      <c r="O535" s="338"/>
      <c r="P535" s="338"/>
      <c r="Q535" s="338"/>
    </row>
    <row r="536" ht="15.75" customHeight="1">
      <c r="A536" s="338"/>
      <c r="B536" s="338"/>
      <c r="C536" s="338"/>
      <c r="D536" s="338"/>
      <c r="E536" s="338"/>
      <c r="F536" s="339"/>
      <c r="G536" s="446">
        <v>0.0</v>
      </c>
      <c r="H536" s="341">
        <v>0.0</v>
      </c>
      <c r="I536" s="447">
        <v>0.0</v>
      </c>
      <c r="J536" s="448"/>
      <c r="K536" s="449">
        <v>0.0</v>
      </c>
      <c r="L536" s="338"/>
      <c r="M536" s="338"/>
      <c r="N536" s="338"/>
      <c r="O536" s="338"/>
      <c r="P536" s="338"/>
      <c r="Q536" s="338"/>
    </row>
    <row r="537" ht="15.75" customHeight="1">
      <c r="A537" s="338"/>
      <c r="B537" s="338"/>
      <c r="C537" s="338"/>
      <c r="D537" s="338"/>
      <c r="E537" s="338"/>
      <c r="F537" s="339"/>
      <c r="G537" s="446">
        <v>0.0</v>
      </c>
      <c r="H537" s="341">
        <v>0.0</v>
      </c>
      <c r="I537" s="447">
        <v>0.0</v>
      </c>
      <c r="J537" s="448"/>
      <c r="K537" s="449">
        <v>0.0</v>
      </c>
      <c r="L537" s="338"/>
      <c r="M537" s="338"/>
      <c r="N537" s="338"/>
      <c r="O537" s="338"/>
      <c r="P537" s="338"/>
      <c r="Q537" s="338"/>
    </row>
    <row r="538" ht="15.75" customHeight="1">
      <c r="A538" s="338"/>
      <c r="B538" s="338"/>
      <c r="C538" s="338"/>
      <c r="D538" s="338"/>
      <c r="E538" s="338"/>
      <c r="F538" s="339"/>
      <c r="G538" s="446">
        <v>0.0</v>
      </c>
      <c r="H538" s="341">
        <v>0.0</v>
      </c>
      <c r="I538" s="447">
        <v>0.0</v>
      </c>
      <c r="J538" s="448"/>
      <c r="K538" s="449">
        <v>0.0</v>
      </c>
      <c r="L538" s="338"/>
      <c r="M538" s="338"/>
      <c r="N538" s="338"/>
      <c r="O538" s="338"/>
      <c r="P538" s="338"/>
      <c r="Q538" s="338"/>
    </row>
    <row r="539" ht="15.75" customHeight="1">
      <c r="A539" s="338"/>
      <c r="B539" s="338"/>
      <c r="C539" s="338"/>
      <c r="D539" s="338"/>
      <c r="E539" s="338"/>
      <c r="F539" s="339"/>
      <c r="G539" s="446">
        <v>0.0</v>
      </c>
      <c r="H539" s="341">
        <v>0.0</v>
      </c>
      <c r="I539" s="447">
        <v>0.0</v>
      </c>
      <c r="J539" s="448"/>
      <c r="K539" s="449">
        <v>0.0</v>
      </c>
      <c r="L539" s="338"/>
      <c r="M539" s="338"/>
      <c r="N539" s="338"/>
      <c r="O539" s="338"/>
      <c r="P539" s="338"/>
      <c r="Q539" s="338"/>
    </row>
    <row r="540" ht="15.75" customHeight="1">
      <c r="A540" s="338"/>
      <c r="B540" s="338"/>
      <c r="C540" s="338"/>
      <c r="D540" s="338"/>
      <c r="E540" s="338"/>
      <c r="F540" s="339"/>
      <c r="G540" s="446">
        <v>0.0</v>
      </c>
      <c r="H540" s="341">
        <v>0.0</v>
      </c>
      <c r="I540" s="447">
        <v>0.0</v>
      </c>
      <c r="J540" s="448"/>
      <c r="K540" s="449">
        <v>0.0</v>
      </c>
      <c r="L540" s="338"/>
      <c r="M540" s="338"/>
      <c r="N540" s="338"/>
      <c r="O540" s="338"/>
      <c r="P540" s="338"/>
      <c r="Q540" s="338"/>
    </row>
    <row r="541" ht="15.75" customHeight="1">
      <c r="A541" s="338"/>
      <c r="B541" s="338"/>
      <c r="C541" s="338"/>
      <c r="D541" s="338"/>
      <c r="E541" s="338"/>
      <c r="F541" s="339"/>
      <c r="G541" s="446">
        <v>0.0</v>
      </c>
      <c r="H541" s="341">
        <v>0.0</v>
      </c>
      <c r="I541" s="447">
        <v>0.0</v>
      </c>
      <c r="J541" s="448"/>
      <c r="K541" s="449">
        <v>0.0</v>
      </c>
      <c r="L541" s="338"/>
      <c r="M541" s="338"/>
      <c r="N541" s="338"/>
      <c r="O541" s="338"/>
      <c r="P541" s="338"/>
      <c r="Q541" s="338"/>
    </row>
    <row r="542" ht="15.75" customHeight="1">
      <c r="A542" s="338"/>
      <c r="B542" s="338"/>
      <c r="C542" s="338"/>
      <c r="D542" s="338"/>
      <c r="E542" s="338"/>
      <c r="F542" s="339"/>
      <c r="G542" s="446">
        <v>0.0</v>
      </c>
      <c r="H542" s="341">
        <v>0.0</v>
      </c>
      <c r="I542" s="447">
        <v>0.0</v>
      </c>
      <c r="J542" s="448"/>
      <c r="K542" s="449">
        <v>0.0</v>
      </c>
      <c r="L542" s="338"/>
      <c r="M542" s="338"/>
      <c r="N542" s="338"/>
      <c r="O542" s="338"/>
      <c r="P542" s="338"/>
      <c r="Q542" s="338"/>
    </row>
    <row r="543" ht="15.75" customHeight="1">
      <c r="A543" s="338"/>
      <c r="B543" s="338"/>
      <c r="C543" s="338"/>
      <c r="D543" s="338"/>
      <c r="E543" s="338"/>
      <c r="F543" s="339"/>
      <c r="G543" s="446">
        <v>0.0</v>
      </c>
      <c r="H543" s="341">
        <v>0.0</v>
      </c>
      <c r="I543" s="447">
        <v>0.0</v>
      </c>
      <c r="J543" s="448"/>
      <c r="K543" s="449">
        <v>0.0</v>
      </c>
      <c r="L543" s="338"/>
      <c r="M543" s="338"/>
      <c r="N543" s="338"/>
      <c r="O543" s="338"/>
      <c r="P543" s="338"/>
      <c r="Q543" s="338"/>
    </row>
    <row r="544" ht="15.75" customHeight="1">
      <c r="A544" s="338"/>
      <c r="B544" s="338"/>
      <c r="C544" s="338"/>
      <c r="D544" s="338"/>
      <c r="E544" s="338"/>
      <c r="F544" s="339"/>
      <c r="G544" s="446">
        <v>0.0</v>
      </c>
      <c r="H544" s="341">
        <v>0.0</v>
      </c>
      <c r="I544" s="447">
        <v>0.0</v>
      </c>
      <c r="J544" s="448"/>
      <c r="K544" s="449">
        <v>0.0</v>
      </c>
      <c r="L544" s="338"/>
      <c r="M544" s="338"/>
      <c r="N544" s="338"/>
      <c r="O544" s="338"/>
      <c r="P544" s="338"/>
      <c r="Q544" s="338"/>
    </row>
    <row r="545" ht="15.75" customHeight="1">
      <c r="A545" s="338"/>
      <c r="B545" s="338"/>
      <c r="C545" s="338"/>
      <c r="D545" s="338"/>
      <c r="E545" s="338"/>
      <c r="F545" s="339"/>
      <c r="G545" s="446">
        <v>0.0</v>
      </c>
      <c r="H545" s="341">
        <v>0.0</v>
      </c>
      <c r="I545" s="447">
        <v>0.0</v>
      </c>
      <c r="J545" s="448"/>
      <c r="K545" s="449">
        <v>0.0</v>
      </c>
      <c r="L545" s="338"/>
      <c r="M545" s="338"/>
      <c r="N545" s="338"/>
      <c r="O545" s="338"/>
      <c r="P545" s="338"/>
      <c r="Q545" s="338"/>
    </row>
    <row r="546" ht="15.75" customHeight="1">
      <c r="A546" s="338"/>
      <c r="B546" s="338"/>
      <c r="C546" s="338"/>
      <c r="D546" s="338"/>
      <c r="E546" s="338"/>
      <c r="F546" s="339"/>
      <c r="G546" s="446">
        <v>0.0</v>
      </c>
      <c r="H546" s="341">
        <v>0.0</v>
      </c>
      <c r="I546" s="447">
        <v>0.0</v>
      </c>
      <c r="J546" s="448"/>
      <c r="K546" s="449">
        <v>0.0</v>
      </c>
      <c r="L546" s="338"/>
      <c r="M546" s="338"/>
      <c r="N546" s="338"/>
      <c r="O546" s="338"/>
      <c r="P546" s="338"/>
      <c r="Q546" s="338"/>
    </row>
    <row r="547" ht="15.75" customHeight="1">
      <c r="A547" s="338"/>
      <c r="B547" s="338"/>
      <c r="C547" s="338"/>
      <c r="D547" s="338"/>
      <c r="E547" s="338"/>
      <c r="F547" s="339"/>
      <c r="G547" s="446">
        <v>0.0</v>
      </c>
      <c r="H547" s="341">
        <v>0.0</v>
      </c>
      <c r="I547" s="447">
        <v>0.0</v>
      </c>
      <c r="J547" s="448"/>
      <c r="K547" s="449">
        <v>0.0</v>
      </c>
      <c r="L547" s="338"/>
      <c r="M547" s="338"/>
      <c r="N547" s="338"/>
      <c r="O547" s="338"/>
      <c r="P547" s="338"/>
      <c r="Q547" s="338"/>
    </row>
    <row r="548" ht="15.75" customHeight="1">
      <c r="A548" s="338"/>
      <c r="B548" s="338"/>
      <c r="C548" s="338"/>
      <c r="D548" s="338"/>
      <c r="E548" s="338"/>
      <c r="F548" s="339"/>
      <c r="G548" s="446">
        <v>0.0</v>
      </c>
      <c r="H548" s="341">
        <v>0.0</v>
      </c>
      <c r="I548" s="447">
        <v>0.0</v>
      </c>
      <c r="J548" s="448"/>
      <c r="K548" s="449">
        <v>0.0</v>
      </c>
      <c r="L548" s="338"/>
      <c r="M548" s="338"/>
      <c r="N548" s="338"/>
      <c r="O548" s="338"/>
      <c r="P548" s="338"/>
      <c r="Q548" s="338"/>
    </row>
    <row r="549" ht="15.75" customHeight="1">
      <c r="A549" s="338"/>
      <c r="B549" s="338"/>
      <c r="C549" s="338"/>
      <c r="D549" s="338"/>
      <c r="E549" s="338"/>
      <c r="F549" s="339"/>
      <c r="G549" s="446">
        <v>0.0</v>
      </c>
      <c r="H549" s="341">
        <v>0.0</v>
      </c>
      <c r="I549" s="447">
        <v>0.0</v>
      </c>
      <c r="J549" s="448"/>
      <c r="K549" s="449">
        <v>0.0</v>
      </c>
      <c r="L549" s="338"/>
      <c r="M549" s="338"/>
      <c r="N549" s="338"/>
      <c r="O549" s="338"/>
      <c r="P549" s="338"/>
      <c r="Q549" s="338"/>
    </row>
    <row r="550" ht="15.75" customHeight="1">
      <c r="A550" s="338"/>
      <c r="B550" s="338"/>
      <c r="C550" s="338"/>
      <c r="D550" s="338"/>
      <c r="E550" s="338"/>
      <c r="F550" s="339"/>
      <c r="G550" s="446">
        <v>0.0</v>
      </c>
      <c r="H550" s="341">
        <v>0.0</v>
      </c>
      <c r="I550" s="447">
        <v>0.0</v>
      </c>
      <c r="J550" s="448"/>
      <c r="K550" s="449">
        <v>0.0</v>
      </c>
      <c r="L550" s="338"/>
      <c r="M550" s="338"/>
      <c r="N550" s="338"/>
      <c r="O550" s="338"/>
      <c r="P550" s="338"/>
      <c r="Q550" s="338"/>
    </row>
    <row r="551" ht="15.75" customHeight="1">
      <c r="A551" s="338"/>
      <c r="B551" s="338"/>
      <c r="C551" s="338"/>
      <c r="D551" s="338"/>
      <c r="E551" s="338"/>
      <c r="F551" s="339"/>
      <c r="G551" s="446">
        <v>0.0</v>
      </c>
      <c r="H551" s="341">
        <v>0.0</v>
      </c>
      <c r="I551" s="447">
        <v>0.0</v>
      </c>
      <c r="J551" s="448"/>
      <c r="K551" s="449">
        <v>0.0</v>
      </c>
      <c r="L551" s="338"/>
      <c r="M551" s="338"/>
      <c r="N551" s="338"/>
      <c r="O551" s="338"/>
      <c r="P551" s="338"/>
      <c r="Q551" s="338"/>
    </row>
    <row r="552" ht="15.75" customHeight="1">
      <c r="A552" s="338"/>
      <c r="B552" s="338"/>
      <c r="C552" s="338"/>
      <c r="D552" s="338"/>
      <c r="E552" s="338"/>
      <c r="F552" s="339"/>
      <c r="G552" s="446">
        <v>0.0</v>
      </c>
      <c r="H552" s="341">
        <v>0.0</v>
      </c>
      <c r="I552" s="447">
        <v>0.0</v>
      </c>
      <c r="J552" s="448"/>
      <c r="K552" s="449">
        <v>0.0</v>
      </c>
      <c r="L552" s="338"/>
      <c r="M552" s="338"/>
      <c r="N552" s="338"/>
      <c r="O552" s="338"/>
      <c r="P552" s="338"/>
      <c r="Q552" s="338"/>
    </row>
    <row r="553" ht="15.75" customHeight="1">
      <c r="A553" s="338"/>
      <c r="B553" s="338"/>
      <c r="C553" s="338"/>
      <c r="D553" s="338"/>
      <c r="E553" s="338"/>
      <c r="F553" s="339"/>
      <c r="G553" s="446">
        <v>0.0</v>
      </c>
      <c r="H553" s="341">
        <v>0.0</v>
      </c>
      <c r="I553" s="447">
        <v>0.0</v>
      </c>
      <c r="J553" s="448"/>
      <c r="K553" s="449">
        <v>0.0</v>
      </c>
      <c r="L553" s="338"/>
      <c r="M553" s="338"/>
      <c r="N553" s="338"/>
      <c r="O553" s="338"/>
      <c r="P553" s="338"/>
      <c r="Q553" s="338"/>
    </row>
    <row r="554" ht="15.75" customHeight="1">
      <c r="A554" s="338"/>
      <c r="B554" s="338"/>
      <c r="C554" s="338"/>
      <c r="D554" s="338"/>
      <c r="E554" s="338"/>
      <c r="F554" s="339"/>
      <c r="G554" s="446">
        <v>0.0</v>
      </c>
      <c r="H554" s="341">
        <v>0.0</v>
      </c>
      <c r="I554" s="447">
        <v>0.0</v>
      </c>
      <c r="J554" s="448"/>
      <c r="K554" s="449">
        <v>0.0</v>
      </c>
      <c r="L554" s="338"/>
      <c r="M554" s="338"/>
      <c r="N554" s="338"/>
      <c r="O554" s="338"/>
      <c r="P554" s="338"/>
      <c r="Q554" s="338"/>
    </row>
    <row r="555" ht="15.75" customHeight="1">
      <c r="A555" s="338"/>
      <c r="B555" s="338"/>
      <c r="C555" s="338"/>
      <c r="D555" s="338"/>
      <c r="E555" s="338"/>
      <c r="F555" s="339"/>
      <c r="G555" s="446">
        <v>0.0</v>
      </c>
      <c r="H555" s="341">
        <v>0.0</v>
      </c>
      <c r="I555" s="447">
        <v>0.0</v>
      </c>
      <c r="J555" s="448"/>
      <c r="K555" s="449">
        <v>0.0</v>
      </c>
      <c r="L555" s="338"/>
      <c r="M555" s="338"/>
      <c r="N555" s="338"/>
      <c r="O555" s="338"/>
      <c r="P555" s="338"/>
      <c r="Q555" s="338"/>
    </row>
    <row r="556" ht="15.75" customHeight="1">
      <c r="A556" s="338"/>
      <c r="B556" s="338"/>
      <c r="C556" s="338"/>
      <c r="D556" s="338"/>
      <c r="E556" s="338"/>
      <c r="F556" s="339"/>
      <c r="G556" s="446">
        <v>0.0</v>
      </c>
      <c r="H556" s="341">
        <v>0.0</v>
      </c>
      <c r="I556" s="447">
        <v>0.0</v>
      </c>
      <c r="J556" s="448"/>
      <c r="K556" s="449">
        <v>0.0</v>
      </c>
      <c r="L556" s="338"/>
      <c r="M556" s="338"/>
      <c r="N556" s="338"/>
      <c r="O556" s="338"/>
      <c r="P556" s="338"/>
      <c r="Q556" s="338"/>
    </row>
    <row r="557" ht="15.75" customHeight="1">
      <c r="A557" s="338"/>
      <c r="B557" s="338"/>
      <c r="C557" s="338"/>
      <c r="D557" s="338"/>
      <c r="E557" s="338"/>
      <c r="F557" s="339"/>
      <c r="G557" s="446">
        <v>0.0</v>
      </c>
      <c r="H557" s="341">
        <v>0.0</v>
      </c>
      <c r="I557" s="447">
        <v>0.0</v>
      </c>
      <c r="J557" s="448"/>
      <c r="K557" s="449">
        <v>0.0</v>
      </c>
      <c r="L557" s="338"/>
      <c r="M557" s="338"/>
      <c r="N557" s="338"/>
      <c r="O557" s="338"/>
      <c r="P557" s="338"/>
      <c r="Q557" s="338"/>
    </row>
    <row r="558" ht="15.75" customHeight="1">
      <c r="A558" s="338"/>
      <c r="B558" s="338"/>
      <c r="C558" s="338"/>
      <c r="D558" s="338"/>
      <c r="E558" s="338"/>
      <c r="F558" s="339"/>
      <c r="G558" s="446">
        <v>0.0</v>
      </c>
      <c r="H558" s="341">
        <v>0.0</v>
      </c>
      <c r="I558" s="447">
        <v>0.0</v>
      </c>
      <c r="J558" s="448"/>
      <c r="K558" s="449">
        <v>0.0</v>
      </c>
      <c r="L558" s="338"/>
      <c r="M558" s="338"/>
      <c r="N558" s="338"/>
      <c r="O558" s="338"/>
      <c r="P558" s="338"/>
      <c r="Q558" s="338"/>
    </row>
    <row r="559" ht="15.75" customHeight="1">
      <c r="A559" s="338"/>
      <c r="B559" s="338"/>
      <c r="C559" s="338"/>
      <c r="D559" s="338"/>
      <c r="E559" s="338"/>
      <c r="F559" s="339"/>
      <c r="G559" s="446">
        <v>0.0</v>
      </c>
      <c r="H559" s="341">
        <v>0.0</v>
      </c>
      <c r="I559" s="447">
        <v>0.0</v>
      </c>
      <c r="J559" s="448"/>
      <c r="K559" s="449">
        <v>0.0</v>
      </c>
      <c r="L559" s="338"/>
      <c r="M559" s="338"/>
      <c r="N559" s="338"/>
      <c r="O559" s="338"/>
      <c r="P559" s="338"/>
      <c r="Q559" s="338"/>
    </row>
    <row r="560" ht="15.75" customHeight="1">
      <c r="A560" s="338"/>
      <c r="B560" s="338"/>
      <c r="C560" s="338"/>
      <c r="D560" s="338"/>
      <c r="E560" s="338"/>
      <c r="F560" s="339"/>
      <c r="G560" s="446">
        <v>0.0</v>
      </c>
      <c r="H560" s="341">
        <v>0.0</v>
      </c>
      <c r="I560" s="447">
        <v>0.0</v>
      </c>
      <c r="J560" s="448"/>
      <c r="K560" s="449">
        <v>0.0</v>
      </c>
      <c r="L560" s="338"/>
      <c r="M560" s="338"/>
      <c r="N560" s="338"/>
      <c r="O560" s="338"/>
      <c r="P560" s="338"/>
      <c r="Q560" s="338"/>
    </row>
    <row r="561" ht="15.75" customHeight="1">
      <c r="A561" s="338"/>
      <c r="B561" s="338"/>
      <c r="C561" s="338"/>
      <c r="D561" s="338"/>
      <c r="E561" s="338"/>
      <c r="F561" s="339"/>
      <c r="G561" s="446">
        <v>0.0</v>
      </c>
      <c r="H561" s="341">
        <v>0.0</v>
      </c>
      <c r="I561" s="447">
        <v>0.0</v>
      </c>
      <c r="J561" s="448"/>
      <c r="K561" s="449">
        <v>0.0</v>
      </c>
      <c r="L561" s="338"/>
      <c r="M561" s="338"/>
      <c r="N561" s="338"/>
      <c r="O561" s="338"/>
      <c r="P561" s="338"/>
      <c r="Q561" s="338"/>
    </row>
    <row r="562" ht="15.75" customHeight="1">
      <c r="A562" s="338"/>
      <c r="B562" s="338"/>
      <c r="C562" s="338"/>
      <c r="D562" s="338"/>
      <c r="E562" s="338"/>
      <c r="F562" s="339"/>
      <c r="G562" s="446">
        <v>0.0</v>
      </c>
      <c r="H562" s="341">
        <v>0.0</v>
      </c>
      <c r="I562" s="447">
        <v>0.0</v>
      </c>
      <c r="J562" s="448"/>
      <c r="K562" s="449">
        <v>0.0</v>
      </c>
      <c r="L562" s="338"/>
      <c r="M562" s="338"/>
      <c r="N562" s="338"/>
      <c r="O562" s="338"/>
      <c r="P562" s="338"/>
      <c r="Q562" s="338"/>
    </row>
    <row r="563" ht="15.75" customHeight="1">
      <c r="A563" s="338"/>
      <c r="B563" s="338"/>
      <c r="C563" s="338"/>
      <c r="D563" s="338"/>
      <c r="E563" s="338"/>
      <c r="F563" s="339"/>
      <c r="G563" s="446">
        <v>0.0</v>
      </c>
      <c r="H563" s="341">
        <v>0.0</v>
      </c>
      <c r="I563" s="447">
        <v>0.0</v>
      </c>
      <c r="J563" s="448"/>
      <c r="K563" s="449">
        <v>0.0</v>
      </c>
      <c r="L563" s="338"/>
      <c r="M563" s="338"/>
      <c r="N563" s="338"/>
      <c r="O563" s="338"/>
      <c r="P563" s="338"/>
      <c r="Q563" s="338"/>
    </row>
    <row r="564" ht="15.75" customHeight="1">
      <c r="A564" s="338"/>
      <c r="B564" s="338"/>
      <c r="C564" s="338"/>
      <c r="D564" s="338"/>
      <c r="E564" s="338"/>
      <c r="F564" s="339"/>
      <c r="G564" s="446">
        <v>0.0</v>
      </c>
      <c r="H564" s="341">
        <v>0.0</v>
      </c>
      <c r="I564" s="447">
        <v>0.0</v>
      </c>
      <c r="J564" s="448"/>
      <c r="K564" s="449">
        <v>0.0</v>
      </c>
      <c r="L564" s="338"/>
      <c r="M564" s="338"/>
      <c r="N564" s="338"/>
      <c r="O564" s="338"/>
      <c r="P564" s="338"/>
      <c r="Q564" s="338"/>
    </row>
    <row r="565" ht="15.75" customHeight="1">
      <c r="A565" s="338"/>
      <c r="B565" s="338"/>
      <c r="C565" s="338"/>
      <c r="D565" s="338"/>
      <c r="E565" s="338"/>
      <c r="F565" s="339"/>
      <c r="G565" s="446">
        <v>0.0</v>
      </c>
      <c r="H565" s="341">
        <v>0.0</v>
      </c>
      <c r="I565" s="447">
        <v>0.0</v>
      </c>
      <c r="J565" s="448"/>
      <c r="K565" s="449">
        <v>0.0</v>
      </c>
      <c r="L565" s="338"/>
      <c r="M565" s="338"/>
      <c r="N565" s="338"/>
      <c r="O565" s="338"/>
      <c r="P565" s="338"/>
      <c r="Q565" s="338"/>
    </row>
    <row r="566" ht="15.75" customHeight="1">
      <c r="A566" s="338"/>
      <c r="B566" s="338"/>
      <c r="C566" s="338"/>
      <c r="D566" s="338"/>
      <c r="E566" s="338"/>
      <c r="F566" s="339"/>
      <c r="G566" s="446">
        <v>0.0</v>
      </c>
      <c r="H566" s="341">
        <v>0.0</v>
      </c>
      <c r="I566" s="447">
        <v>0.0</v>
      </c>
      <c r="J566" s="448"/>
      <c r="K566" s="449">
        <v>0.0</v>
      </c>
      <c r="L566" s="338"/>
      <c r="M566" s="338"/>
      <c r="N566" s="338"/>
      <c r="O566" s="338"/>
      <c r="P566" s="338"/>
      <c r="Q566" s="338"/>
    </row>
    <row r="567" ht="15.75" customHeight="1">
      <c r="A567" s="338"/>
      <c r="B567" s="338"/>
      <c r="C567" s="338"/>
      <c r="D567" s="338"/>
      <c r="E567" s="338"/>
      <c r="F567" s="339"/>
      <c r="G567" s="446">
        <v>0.0</v>
      </c>
      <c r="H567" s="341">
        <v>0.0</v>
      </c>
      <c r="I567" s="447">
        <v>0.0</v>
      </c>
      <c r="J567" s="448"/>
      <c r="K567" s="449">
        <v>0.0</v>
      </c>
      <c r="L567" s="338"/>
      <c r="M567" s="338"/>
      <c r="N567" s="338"/>
      <c r="O567" s="338"/>
      <c r="P567" s="338"/>
      <c r="Q567" s="338"/>
    </row>
    <row r="568" ht="15.75" customHeight="1">
      <c r="A568" s="338"/>
      <c r="B568" s="338"/>
      <c r="C568" s="338"/>
      <c r="D568" s="338"/>
      <c r="E568" s="338"/>
      <c r="F568" s="339"/>
      <c r="G568" s="446">
        <v>0.0</v>
      </c>
      <c r="H568" s="341">
        <v>0.0</v>
      </c>
      <c r="I568" s="447">
        <v>0.0</v>
      </c>
      <c r="J568" s="448"/>
      <c r="K568" s="449">
        <v>0.0</v>
      </c>
      <c r="L568" s="338"/>
      <c r="M568" s="338"/>
      <c r="N568" s="338"/>
      <c r="O568" s="338"/>
      <c r="P568" s="338"/>
      <c r="Q568" s="338"/>
    </row>
    <row r="569" ht="15.75" customHeight="1">
      <c r="A569" s="338"/>
      <c r="B569" s="338"/>
      <c r="C569" s="338"/>
      <c r="D569" s="338"/>
      <c r="E569" s="338"/>
      <c r="F569" s="339"/>
      <c r="G569" s="446">
        <v>0.0</v>
      </c>
      <c r="H569" s="341">
        <v>0.0</v>
      </c>
      <c r="I569" s="447">
        <v>0.0</v>
      </c>
      <c r="J569" s="448"/>
      <c r="K569" s="449">
        <v>0.0</v>
      </c>
      <c r="L569" s="338"/>
      <c r="M569" s="338"/>
      <c r="N569" s="338"/>
      <c r="O569" s="338"/>
      <c r="P569" s="338"/>
      <c r="Q569" s="338"/>
    </row>
    <row r="570" ht="15.75" customHeight="1">
      <c r="A570" s="338"/>
      <c r="B570" s="338"/>
      <c r="C570" s="338"/>
      <c r="D570" s="338"/>
      <c r="E570" s="338"/>
      <c r="F570" s="339"/>
      <c r="G570" s="446">
        <v>0.0</v>
      </c>
      <c r="H570" s="341">
        <v>0.0</v>
      </c>
      <c r="I570" s="447">
        <v>0.0</v>
      </c>
      <c r="J570" s="448"/>
      <c r="K570" s="449">
        <v>0.0</v>
      </c>
      <c r="L570" s="338"/>
      <c r="M570" s="338"/>
      <c r="N570" s="338"/>
      <c r="O570" s="338"/>
      <c r="P570" s="338"/>
      <c r="Q570" s="338"/>
    </row>
    <row r="571" ht="15.75" customHeight="1">
      <c r="A571" s="338"/>
      <c r="B571" s="338"/>
      <c r="C571" s="338"/>
      <c r="D571" s="338"/>
      <c r="E571" s="338"/>
      <c r="F571" s="339"/>
      <c r="G571" s="446">
        <v>0.0</v>
      </c>
      <c r="H571" s="341">
        <v>0.0</v>
      </c>
      <c r="I571" s="447">
        <v>0.0</v>
      </c>
      <c r="J571" s="448"/>
      <c r="K571" s="449">
        <v>0.0</v>
      </c>
      <c r="L571" s="338"/>
      <c r="M571" s="338"/>
      <c r="N571" s="338"/>
      <c r="O571" s="338"/>
      <c r="P571" s="338"/>
      <c r="Q571" s="338"/>
    </row>
    <row r="572" ht="15.75" customHeight="1">
      <c r="A572" s="338"/>
      <c r="B572" s="338"/>
      <c r="C572" s="338"/>
      <c r="D572" s="338"/>
      <c r="E572" s="338"/>
      <c r="F572" s="339"/>
      <c r="G572" s="446">
        <v>0.0</v>
      </c>
      <c r="H572" s="341">
        <v>0.0</v>
      </c>
      <c r="I572" s="447">
        <v>0.0</v>
      </c>
      <c r="J572" s="448"/>
      <c r="K572" s="449">
        <v>0.0</v>
      </c>
      <c r="L572" s="338"/>
      <c r="M572" s="338"/>
      <c r="N572" s="338"/>
      <c r="O572" s="338"/>
      <c r="P572" s="338"/>
      <c r="Q572" s="338"/>
    </row>
    <row r="573" ht="15.75" customHeight="1">
      <c r="A573" s="338"/>
      <c r="B573" s="338"/>
      <c r="C573" s="338"/>
      <c r="D573" s="338"/>
      <c r="E573" s="338"/>
      <c r="F573" s="339"/>
      <c r="G573" s="446">
        <v>0.0</v>
      </c>
      <c r="H573" s="341">
        <v>0.0</v>
      </c>
      <c r="I573" s="447">
        <v>0.0</v>
      </c>
      <c r="J573" s="448"/>
      <c r="K573" s="449">
        <v>0.0</v>
      </c>
      <c r="L573" s="338"/>
      <c r="M573" s="338"/>
      <c r="N573" s="338"/>
      <c r="O573" s="338"/>
      <c r="P573" s="338"/>
      <c r="Q573" s="338"/>
    </row>
    <row r="574" ht="15.75" customHeight="1">
      <c r="A574" s="338"/>
      <c r="B574" s="338"/>
      <c r="C574" s="338"/>
      <c r="D574" s="338"/>
      <c r="E574" s="338"/>
      <c r="F574" s="339"/>
      <c r="G574" s="446">
        <v>0.0</v>
      </c>
      <c r="H574" s="341">
        <v>0.0</v>
      </c>
      <c r="I574" s="447">
        <v>0.0</v>
      </c>
      <c r="J574" s="448"/>
      <c r="K574" s="449">
        <v>0.0</v>
      </c>
      <c r="L574" s="338"/>
      <c r="M574" s="338"/>
      <c r="N574" s="338"/>
      <c r="O574" s="338"/>
      <c r="P574" s="338"/>
      <c r="Q574" s="338"/>
    </row>
    <row r="575" ht="15.75" customHeight="1">
      <c r="A575" s="338"/>
      <c r="B575" s="338"/>
      <c r="C575" s="338"/>
      <c r="D575" s="338"/>
      <c r="E575" s="338"/>
      <c r="F575" s="339"/>
      <c r="G575" s="446">
        <v>0.0</v>
      </c>
      <c r="H575" s="341">
        <v>0.0</v>
      </c>
      <c r="I575" s="447">
        <v>0.0</v>
      </c>
      <c r="J575" s="448"/>
      <c r="K575" s="449">
        <v>0.0</v>
      </c>
      <c r="L575" s="338"/>
      <c r="M575" s="338"/>
      <c r="N575" s="338"/>
      <c r="O575" s="338"/>
      <c r="P575" s="338"/>
      <c r="Q575" s="338"/>
    </row>
    <row r="576" ht="15.75" customHeight="1">
      <c r="A576" s="338"/>
      <c r="B576" s="338"/>
      <c r="C576" s="338"/>
      <c r="D576" s="338"/>
      <c r="E576" s="338"/>
      <c r="F576" s="339"/>
      <c r="G576" s="446">
        <v>0.0</v>
      </c>
      <c r="H576" s="341">
        <v>0.0</v>
      </c>
      <c r="I576" s="447">
        <v>0.0</v>
      </c>
      <c r="J576" s="448"/>
      <c r="K576" s="449">
        <v>0.0</v>
      </c>
      <c r="L576" s="338"/>
      <c r="M576" s="338"/>
      <c r="N576" s="338"/>
      <c r="O576" s="338"/>
      <c r="P576" s="338"/>
      <c r="Q576" s="338"/>
    </row>
    <row r="577" ht="15.75" customHeight="1">
      <c r="A577" s="338"/>
      <c r="B577" s="338"/>
      <c r="C577" s="338"/>
      <c r="D577" s="338"/>
      <c r="E577" s="338"/>
      <c r="F577" s="339"/>
      <c r="G577" s="446">
        <v>0.0</v>
      </c>
      <c r="H577" s="341">
        <v>0.0</v>
      </c>
      <c r="I577" s="447">
        <v>0.0</v>
      </c>
      <c r="J577" s="448"/>
      <c r="K577" s="449">
        <v>0.0</v>
      </c>
      <c r="L577" s="338"/>
      <c r="M577" s="338"/>
      <c r="N577" s="338"/>
      <c r="O577" s="338"/>
      <c r="P577" s="338"/>
      <c r="Q577" s="338"/>
    </row>
    <row r="578" ht="15.75" customHeight="1">
      <c r="A578" s="338"/>
      <c r="B578" s="338"/>
      <c r="C578" s="338"/>
      <c r="D578" s="338"/>
      <c r="E578" s="338"/>
      <c r="F578" s="339"/>
      <c r="G578" s="446">
        <v>0.0</v>
      </c>
      <c r="H578" s="341">
        <v>0.0</v>
      </c>
      <c r="I578" s="447">
        <v>0.0</v>
      </c>
      <c r="J578" s="448"/>
      <c r="K578" s="449">
        <v>0.0</v>
      </c>
      <c r="L578" s="338"/>
      <c r="M578" s="338"/>
      <c r="N578" s="338"/>
      <c r="O578" s="338"/>
      <c r="P578" s="338"/>
      <c r="Q578" s="338"/>
    </row>
    <row r="579" ht="15.75" customHeight="1">
      <c r="A579" s="338"/>
      <c r="B579" s="338"/>
      <c r="C579" s="338"/>
      <c r="D579" s="338"/>
      <c r="E579" s="338"/>
      <c r="F579" s="339"/>
      <c r="G579" s="446">
        <v>0.0</v>
      </c>
      <c r="H579" s="341">
        <v>0.0</v>
      </c>
      <c r="I579" s="447">
        <v>0.0</v>
      </c>
      <c r="J579" s="448"/>
      <c r="K579" s="449">
        <v>0.0</v>
      </c>
      <c r="L579" s="338"/>
      <c r="M579" s="338"/>
      <c r="N579" s="338"/>
      <c r="O579" s="338"/>
      <c r="P579" s="338"/>
      <c r="Q579" s="338"/>
    </row>
    <row r="580" ht="15.75" customHeight="1">
      <c r="A580" s="338"/>
      <c r="B580" s="338"/>
      <c r="C580" s="338"/>
      <c r="D580" s="338"/>
      <c r="E580" s="338"/>
      <c r="F580" s="339"/>
      <c r="G580" s="446">
        <v>0.0</v>
      </c>
      <c r="H580" s="341">
        <v>0.0</v>
      </c>
      <c r="I580" s="447">
        <v>0.0</v>
      </c>
      <c r="J580" s="448"/>
      <c r="K580" s="449">
        <v>0.0</v>
      </c>
      <c r="L580" s="338"/>
      <c r="M580" s="338"/>
      <c r="N580" s="338"/>
      <c r="O580" s="338"/>
      <c r="P580" s="338"/>
      <c r="Q580" s="338"/>
    </row>
    <row r="581" ht="15.75" customHeight="1">
      <c r="A581" s="338"/>
      <c r="B581" s="338"/>
      <c r="C581" s="338"/>
      <c r="D581" s="338"/>
      <c r="E581" s="338"/>
      <c r="F581" s="339"/>
      <c r="G581" s="446">
        <v>0.0</v>
      </c>
      <c r="H581" s="341">
        <v>0.0</v>
      </c>
      <c r="I581" s="447">
        <v>0.0</v>
      </c>
      <c r="J581" s="448"/>
      <c r="K581" s="449">
        <v>0.0</v>
      </c>
      <c r="L581" s="338"/>
      <c r="M581" s="338"/>
      <c r="N581" s="338"/>
      <c r="O581" s="338"/>
      <c r="P581" s="338"/>
      <c r="Q581" s="338"/>
    </row>
    <row r="582" ht="15.75" customHeight="1">
      <c r="A582" s="338"/>
      <c r="B582" s="338"/>
      <c r="C582" s="338"/>
      <c r="D582" s="338"/>
      <c r="E582" s="338"/>
      <c r="F582" s="339"/>
      <c r="G582" s="446">
        <v>0.0</v>
      </c>
      <c r="H582" s="341">
        <v>0.0</v>
      </c>
      <c r="I582" s="447">
        <v>0.0</v>
      </c>
      <c r="J582" s="448"/>
      <c r="K582" s="449">
        <v>0.0</v>
      </c>
      <c r="L582" s="338"/>
      <c r="M582" s="338"/>
      <c r="N582" s="338"/>
      <c r="O582" s="338"/>
      <c r="P582" s="338"/>
      <c r="Q582" s="338"/>
    </row>
    <row r="583" ht="15.75" customHeight="1">
      <c r="A583" s="338"/>
      <c r="B583" s="338"/>
      <c r="C583" s="338"/>
      <c r="D583" s="338"/>
      <c r="E583" s="338"/>
      <c r="F583" s="339"/>
      <c r="G583" s="446">
        <v>0.0</v>
      </c>
      <c r="H583" s="341">
        <v>0.0</v>
      </c>
      <c r="I583" s="447">
        <v>0.0</v>
      </c>
      <c r="J583" s="448"/>
      <c r="K583" s="449">
        <v>0.0</v>
      </c>
      <c r="L583" s="338"/>
      <c r="M583" s="338"/>
      <c r="N583" s="338"/>
      <c r="O583" s="338"/>
      <c r="P583" s="338"/>
      <c r="Q583" s="338"/>
    </row>
    <row r="584" ht="15.75" customHeight="1">
      <c r="A584" s="338"/>
      <c r="B584" s="338"/>
      <c r="C584" s="338"/>
      <c r="D584" s="338"/>
      <c r="E584" s="338"/>
      <c r="F584" s="339"/>
      <c r="G584" s="446">
        <v>0.0</v>
      </c>
      <c r="H584" s="341">
        <v>0.0</v>
      </c>
      <c r="I584" s="447">
        <v>0.0</v>
      </c>
      <c r="J584" s="448"/>
      <c r="K584" s="449">
        <v>0.0</v>
      </c>
      <c r="L584" s="338"/>
      <c r="M584" s="338"/>
      <c r="N584" s="338"/>
      <c r="O584" s="338"/>
      <c r="P584" s="338"/>
      <c r="Q584" s="338"/>
    </row>
    <row r="585" ht="15.75" customHeight="1">
      <c r="A585" s="338"/>
      <c r="B585" s="338"/>
      <c r="C585" s="338"/>
      <c r="D585" s="338"/>
      <c r="E585" s="338"/>
      <c r="F585" s="339"/>
      <c r="G585" s="446">
        <v>0.0</v>
      </c>
      <c r="H585" s="341">
        <v>0.0</v>
      </c>
      <c r="I585" s="447">
        <v>0.0</v>
      </c>
      <c r="J585" s="448"/>
      <c r="K585" s="449">
        <v>0.0</v>
      </c>
      <c r="L585" s="338"/>
      <c r="M585" s="338"/>
      <c r="N585" s="338"/>
      <c r="O585" s="338"/>
      <c r="P585" s="338"/>
      <c r="Q585" s="338"/>
    </row>
    <row r="586" ht="15.75" customHeight="1">
      <c r="A586" s="338"/>
      <c r="B586" s="338"/>
      <c r="C586" s="338"/>
      <c r="D586" s="338"/>
      <c r="E586" s="338"/>
      <c r="F586" s="339"/>
      <c r="G586" s="446">
        <v>0.0</v>
      </c>
      <c r="H586" s="341">
        <v>0.0</v>
      </c>
      <c r="I586" s="447">
        <v>0.0</v>
      </c>
      <c r="J586" s="448"/>
      <c r="K586" s="449">
        <v>0.0</v>
      </c>
      <c r="L586" s="338"/>
      <c r="M586" s="338"/>
      <c r="N586" s="338"/>
      <c r="O586" s="338"/>
      <c r="P586" s="338"/>
      <c r="Q586" s="338"/>
    </row>
    <row r="587" ht="15.75" customHeight="1">
      <c r="A587" s="338"/>
      <c r="B587" s="338"/>
      <c r="C587" s="338"/>
      <c r="D587" s="338"/>
      <c r="E587" s="338"/>
      <c r="F587" s="339"/>
      <c r="G587" s="446">
        <v>0.0</v>
      </c>
      <c r="H587" s="341">
        <v>0.0</v>
      </c>
      <c r="I587" s="447">
        <v>0.0</v>
      </c>
      <c r="J587" s="448"/>
      <c r="K587" s="449">
        <v>0.0</v>
      </c>
      <c r="L587" s="338"/>
      <c r="M587" s="338"/>
      <c r="N587" s="338"/>
      <c r="O587" s="338"/>
      <c r="P587" s="338"/>
      <c r="Q587" s="338"/>
    </row>
    <row r="588" ht="15.75" customHeight="1">
      <c r="A588" s="338"/>
      <c r="B588" s="338"/>
      <c r="C588" s="338"/>
      <c r="D588" s="338"/>
      <c r="E588" s="338"/>
      <c r="F588" s="339"/>
      <c r="G588" s="446">
        <v>0.0</v>
      </c>
      <c r="H588" s="341">
        <v>0.0</v>
      </c>
      <c r="I588" s="447">
        <v>0.0</v>
      </c>
      <c r="J588" s="448"/>
      <c r="K588" s="449">
        <v>0.0</v>
      </c>
      <c r="L588" s="338"/>
      <c r="M588" s="338"/>
      <c r="N588" s="338"/>
      <c r="O588" s="338"/>
      <c r="P588" s="338"/>
      <c r="Q588" s="338"/>
    </row>
    <row r="589" ht="15.75" customHeight="1">
      <c r="A589" s="338"/>
      <c r="B589" s="338"/>
      <c r="C589" s="338"/>
      <c r="D589" s="338"/>
      <c r="E589" s="338"/>
      <c r="F589" s="339"/>
      <c r="G589" s="446">
        <v>0.0</v>
      </c>
      <c r="H589" s="341">
        <v>0.0</v>
      </c>
      <c r="I589" s="447">
        <v>0.0</v>
      </c>
      <c r="J589" s="448"/>
      <c r="K589" s="449">
        <v>0.0</v>
      </c>
      <c r="L589" s="338"/>
      <c r="M589" s="338"/>
      <c r="N589" s="338"/>
      <c r="O589" s="338"/>
      <c r="P589" s="338"/>
      <c r="Q589" s="338"/>
    </row>
    <row r="590" ht="15.75" customHeight="1">
      <c r="A590" s="338"/>
      <c r="B590" s="338"/>
      <c r="C590" s="338"/>
      <c r="D590" s="338"/>
      <c r="E590" s="338"/>
      <c r="F590" s="339"/>
      <c r="G590" s="446">
        <v>0.0</v>
      </c>
      <c r="H590" s="341">
        <v>0.0</v>
      </c>
      <c r="I590" s="447">
        <v>0.0</v>
      </c>
      <c r="J590" s="448"/>
      <c r="K590" s="449">
        <v>0.0</v>
      </c>
      <c r="L590" s="338"/>
      <c r="M590" s="338"/>
      <c r="N590" s="338"/>
      <c r="O590" s="338"/>
      <c r="P590" s="338"/>
      <c r="Q590" s="338"/>
    </row>
    <row r="591" ht="15.75" customHeight="1">
      <c r="A591" s="338"/>
      <c r="B591" s="338"/>
      <c r="C591" s="338"/>
      <c r="D591" s="338"/>
      <c r="E591" s="338"/>
      <c r="F591" s="339"/>
      <c r="G591" s="446">
        <v>0.0</v>
      </c>
      <c r="H591" s="341">
        <v>0.0</v>
      </c>
      <c r="I591" s="447">
        <v>0.0</v>
      </c>
      <c r="J591" s="448"/>
      <c r="K591" s="449">
        <v>0.0</v>
      </c>
      <c r="L591" s="338"/>
      <c r="M591" s="338"/>
      <c r="N591" s="338"/>
      <c r="O591" s="338"/>
      <c r="P591" s="338"/>
      <c r="Q591" s="338"/>
    </row>
    <row r="592" ht="15.75" customHeight="1">
      <c r="A592" s="338"/>
      <c r="B592" s="338"/>
      <c r="C592" s="338"/>
      <c r="D592" s="338"/>
      <c r="E592" s="338"/>
      <c r="F592" s="339"/>
      <c r="G592" s="446">
        <v>0.0</v>
      </c>
      <c r="H592" s="341">
        <v>0.0</v>
      </c>
      <c r="I592" s="447">
        <v>0.0</v>
      </c>
      <c r="J592" s="448"/>
      <c r="K592" s="449">
        <v>0.0</v>
      </c>
      <c r="L592" s="338"/>
      <c r="M592" s="338"/>
      <c r="N592" s="338"/>
      <c r="O592" s="338"/>
      <c r="P592" s="338"/>
      <c r="Q592" s="338"/>
    </row>
    <row r="593" ht="15.75" customHeight="1">
      <c r="A593" s="338"/>
      <c r="B593" s="338"/>
      <c r="C593" s="338"/>
      <c r="D593" s="338"/>
      <c r="E593" s="338"/>
      <c r="F593" s="339"/>
      <c r="G593" s="446">
        <v>0.0</v>
      </c>
      <c r="H593" s="341">
        <v>0.0</v>
      </c>
      <c r="I593" s="447">
        <v>0.0</v>
      </c>
      <c r="J593" s="448"/>
      <c r="K593" s="449">
        <v>0.0</v>
      </c>
      <c r="L593" s="338"/>
      <c r="M593" s="338"/>
      <c r="N593" s="338"/>
      <c r="O593" s="338"/>
      <c r="P593" s="338"/>
      <c r="Q593" s="338"/>
    </row>
    <row r="594" ht="15.75" customHeight="1">
      <c r="A594" s="338"/>
      <c r="B594" s="338"/>
      <c r="C594" s="338"/>
      <c r="D594" s="338"/>
      <c r="E594" s="338"/>
      <c r="F594" s="339"/>
      <c r="G594" s="446">
        <v>0.0</v>
      </c>
      <c r="H594" s="341">
        <v>0.0</v>
      </c>
      <c r="I594" s="447">
        <v>0.0</v>
      </c>
      <c r="J594" s="448"/>
      <c r="K594" s="449">
        <v>0.0</v>
      </c>
      <c r="L594" s="338"/>
      <c r="M594" s="338"/>
      <c r="N594" s="338"/>
      <c r="O594" s="338"/>
      <c r="P594" s="338"/>
      <c r="Q594" s="338"/>
    </row>
    <row r="595" ht="15.75" customHeight="1">
      <c r="A595" s="338"/>
      <c r="B595" s="338"/>
      <c r="C595" s="338"/>
      <c r="D595" s="338"/>
      <c r="E595" s="338"/>
      <c r="F595" s="339"/>
      <c r="G595" s="446">
        <v>0.0</v>
      </c>
      <c r="H595" s="341">
        <v>0.0</v>
      </c>
      <c r="I595" s="447">
        <v>0.0</v>
      </c>
      <c r="J595" s="448"/>
      <c r="K595" s="449">
        <v>0.0</v>
      </c>
      <c r="L595" s="338"/>
      <c r="M595" s="338"/>
      <c r="N595" s="338"/>
      <c r="O595" s="338"/>
      <c r="P595" s="338"/>
      <c r="Q595" s="338"/>
    </row>
    <row r="596" ht="15.75" customHeight="1">
      <c r="A596" s="338"/>
      <c r="B596" s="338"/>
      <c r="C596" s="338"/>
      <c r="D596" s="338"/>
      <c r="E596" s="338"/>
      <c r="F596" s="339"/>
      <c r="G596" s="446">
        <v>0.0</v>
      </c>
      <c r="H596" s="341">
        <v>0.0</v>
      </c>
      <c r="I596" s="447">
        <v>0.0</v>
      </c>
      <c r="J596" s="448"/>
      <c r="K596" s="449">
        <v>0.0</v>
      </c>
      <c r="L596" s="338"/>
      <c r="M596" s="338"/>
      <c r="N596" s="338"/>
      <c r="O596" s="338"/>
      <c r="P596" s="338"/>
      <c r="Q596" s="338"/>
    </row>
    <row r="597" ht="15.75" customHeight="1">
      <c r="A597" s="338"/>
      <c r="B597" s="338"/>
      <c r="C597" s="338"/>
      <c r="D597" s="338"/>
      <c r="E597" s="338"/>
      <c r="F597" s="339"/>
      <c r="G597" s="446">
        <v>0.0</v>
      </c>
      <c r="H597" s="341">
        <v>0.0</v>
      </c>
      <c r="I597" s="447">
        <v>0.0</v>
      </c>
      <c r="J597" s="448"/>
      <c r="K597" s="449">
        <v>0.0</v>
      </c>
      <c r="L597" s="338"/>
      <c r="M597" s="338"/>
      <c r="N597" s="338"/>
      <c r="O597" s="338"/>
      <c r="P597" s="338"/>
      <c r="Q597" s="338"/>
    </row>
    <row r="598" ht="15.75" customHeight="1">
      <c r="A598" s="338"/>
      <c r="B598" s="338"/>
      <c r="C598" s="338"/>
      <c r="D598" s="338"/>
      <c r="E598" s="338"/>
      <c r="F598" s="339"/>
      <c r="G598" s="446">
        <v>0.0</v>
      </c>
      <c r="H598" s="341">
        <v>0.0</v>
      </c>
      <c r="I598" s="447">
        <v>0.0</v>
      </c>
      <c r="J598" s="448"/>
      <c r="K598" s="449">
        <v>0.0</v>
      </c>
      <c r="L598" s="338"/>
      <c r="M598" s="338"/>
      <c r="N598" s="338"/>
      <c r="O598" s="338"/>
      <c r="P598" s="338"/>
      <c r="Q598" s="338"/>
    </row>
    <row r="599" ht="15.75" customHeight="1">
      <c r="A599" s="338"/>
      <c r="B599" s="338"/>
      <c r="C599" s="338"/>
      <c r="D599" s="338"/>
      <c r="E599" s="338"/>
      <c r="F599" s="339"/>
      <c r="G599" s="446">
        <v>0.0</v>
      </c>
      <c r="H599" s="341">
        <v>0.0</v>
      </c>
      <c r="I599" s="447">
        <v>0.0</v>
      </c>
      <c r="J599" s="448"/>
      <c r="K599" s="449">
        <v>0.0</v>
      </c>
      <c r="L599" s="338"/>
      <c r="M599" s="338"/>
      <c r="N599" s="338"/>
      <c r="O599" s="338"/>
      <c r="P599" s="338"/>
      <c r="Q599" s="338"/>
    </row>
    <row r="600" ht="15.75" customHeight="1">
      <c r="A600" s="338"/>
      <c r="B600" s="338"/>
      <c r="C600" s="338"/>
      <c r="D600" s="338"/>
      <c r="E600" s="338"/>
      <c r="F600" s="339"/>
      <c r="G600" s="446">
        <v>0.0</v>
      </c>
      <c r="H600" s="341">
        <v>0.0</v>
      </c>
      <c r="I600" s="447">
        <v>0.0</v>
      </c>
      <c r="J600" s="448"/>
      <c r="K600" s="449">
        <v>0.0</v>
      </c>
      <c r="L600" s="338"/>
      <c r="M600" s="338"/>
      <c r="N600" s="338"/>
      <c r="O600" s="338"/>
      <c r="P600" s="338"/>
      <c r="Q600" s="338"/>
    </row>
    <row r="601" ht="15.75" customHeight="1">
      <c r="A601" s="338"/>
      <c r="B601" s="338"/>
      <c r="C601" s="338"/>
      <c r="D601" s="338"/>
      <c r="E601" s="338"/>
      <c r="F601" s="339"/>
      <c r="G601" s="446">
        <v>0.0</v>
      </c>
      <c r="H601" s="341">
        <v>0.0</v>
      </c>
      <c r="I601" s="447">
        <v>0.0</v>
      </c>
      <c r="J601" s="448"/>
      <c r="K601" s="449">
        <v>0.0</v>
      </c>
      <c r="L601" s="338"/>
      <c r="M601" s="338"/>
      <c r="N601" s="338"/>
      <c r="O601" s="338"/>
      <c r="P601" s="338"/>
      <c r="Q601" s="338"/>
    </row>
    <row r="602" ht="15.75" customHeight="1">
      <c r="A602" s="338"/>
      <c r="B602" s="338"/>
      <c r="C602" s="338"/>
      <c r="D602" s="338"/>
      <c r="E602" s="338"/>
      <c r="F602" s="339"/>
      <c r="G602" s="446">
        <v>0.0</v>
      </c>
      <c r="H602" s="341">
        <v>0.0</v>
      </c>
      <c r="I602" s="447">
        <v>0.0</v>
      </c>
      <c r="J602" s="448"/>
      <c r="K602" s="449">
        <v>0.0</v>
      </c>
      <c r="L602" s="338"/>
      <c r="M602" s="338"/>
      <c r="N602" s="338"/>
      <c r="O602" s="338"/>
      <c r="P602" s="338"/>
      <c r="Q602" s="338"/>
    </row>
    <row r="603" ht="15.75" customHeight="1">
      <c r="A603" s="338"/>
      <c r="B603" s="338"/>
      <c r="C603" s="338"/>
      <c r="D603" s="338"/>
      <c r="E603" s="338"/>
      <c r="F603" s="339"/>
      <c r="G603" s="446">
        <v>0.0</v>
      </c>
      <c r="H603" s="341">
        <v>0.0</v>
      </c>
      <c r="I603" s="447">
        <v>0.0</v>
      </c>
      <c r="J603" s="448"/>
      <c r="K603" s="449">
        <v>0.0</v>
      </c>
      <c r="L603" s="338"/>
      <c r="M603" s="338"/>
      <c r="N603" s="338"/>
      <c r="O603" s="338"/>
      <c r="P603" s="338"/>
      <c r="Q603" s="338"/>
    </row>
    <row r="604" ht="15.75" customHeight="1">
      <c r="A604" s="338"/>
      <c r="B604" s="338"/>
      <c r="C604" s="338"/>
      <c r="D604" s="338"/>
      <c r="E604" s="338"/>
      <c r="F604" s="339"/>
      <c r="G604" s="446">
        <v>0.0</v>
      </c>
      <c r="H604" s="341">
        <v>0.0</v>
      </c>
      <c r="I604" s="447">
        <v>0.0</v>
      </c>
      <c r="J604" s="448"/>
      <c r="K604" s="449">
        <v>0.0</v>
      </c>
      <c r="L604" s="338"/>
      <c r="M604" s="338"/>
      <c r="N604" s="338"/>
      <c r="O604" s="338"/>
      <c r="P604" s="338"/>
      <c r="Q604" s="338"/>
    </row>
    <row r="605" ht="15.75" customHeight="1">
      <c r="A605" s="338"/>
      <c r="B605" s="338"/>
      <c r="C605" s="338"/>
      <c r="D605" s="338"/>
      <c r="E605" s="338"/>
      <c r="F605" s="339"/>
      <c r="G605" s="446">
        <v>0.0</v>
      </c>
      <c r="H605" s="341">
        <v>0.0</v>
      </c>
      <c r="I605" s="447">
        <v>0.0</v>
      </c>
      <c r="J605" s="448"/>
      <c r="K605" s="449">
        <v>0.0</v>
      </c>
      <c r="L605" s="338"/>
      <c r="M605" s="338"/>
      <c r="N605" s="338"/>
      <c r="O605" s="338"/>
      <c r="P605" s="338"/>
      <c r="Q605" s="338"/>
    </row>
    <row r="606" ht="15.75" customHeight="1">
      <c r="A606" s="338"/>
      <c r="B606" s="338"/>
      <c r="C606" s="338"/>
      <c r="D606" s="338"/>
      <c r="E606" s="338"/>
      <c r="F606" s="339"/>
      <c r="G606" s="446">
        <v>0.0</v>
      </c>
      <c r="H606" s="341">
        <v>0.0</v>
      </c>
      <c r="I606" s="447">
        <v>0.0</v>
      </c>
      <c r="J606" s="448"/>
      <c r="K606" s="449">
        <v>0.0</v>
      </c>
      <c r="L606" s="338"/>
      <c r="M606" s="338"/>
      <c r="N606" s="338"/>
      <c r="O606" s="338"/>
      <c r="P606" s="338"/>
      <c r="Q606" s="338"/>
    </row>
    <row r="607" ht="15.75" customHeight="1">
      <c r="A607" s="338"/>
      <c r="B607" s="338"/>
      <c r="C607" s="338"/>
      <c r="D607" s="338"/>
      <c r="E607" s="338"/>
      <c r="F607" s="339"/>
      <c r="G607" s="446">
        <v>0.0</v>
      </c>
      <c r="H607" s="341">
        <v>0.0</v>
      </c>
      <c r="I607" s="447">
        <v>0.0</v>
      </c>
      <c r="J607" s="448"/>
      <c r="K607" s="449">
        <v>0.0</v>
      </c>
      <c r="L607" s="338"/>
      <c r="M607" s="338"/>
      <c r="N607" s="338"/>
      <c r="O607" s="338"/>
      <c r="P607" s="338"/>
      <c r="Q607" s="338"/>
    </row>
    <row r="608" ht="15.75" customHeight="1">
      <c r="A608" s="338"/>
      <c r="B608" s="338"/>
      <c r="C608" s="338"/>
      <c r="D608" s="338"/>
      <c r="E608" s="338"/>
      <c r="F608" s="339"/>
      <c r="G608" s="446">
        <v>0.0</v>
      </c>
      <c r="H608" s="341">
        <v>0.0</v>
      </c>
      <c r="I608" s="447">
        <v>0.0</v>
      </c>
      <c r="J608" s="448"/>
      <c r="K608" s="449">
        <v>0.0</v>
      </c>
      <c r="L608" s="338"/>
      <c r="M608" s="338"/>
      <c r="N608" s="338"/>
      <c r="O608" s="338"/>
      <c r="P608" s="338"/>
      <c r="Q608" s="338"/>
    </row>
    <row r="609" ht="15.75" customHeight="1">
      <c r="A609" s="338"/>
      <c r="B609" s="338"/>
      <c r="C609" s="338"/>
      <c r="D609" s="338"/>
      <c r="E609" s="338"/>
      <c r="F609" s="339"/>
      <c r="G609" s="446">
        <v>0.0</v>
      </c>
      <c r="H609" s="341">
        <v>0.0</v>
      </c>
      <c r="I609" s="447">
        <v>0.0</v>
      </c>
      <c r="J609" s="448"/>
      <c r="K609" s="449">
        <v>0.0</v>
      </c>
      <c r="L609" s="338"/>
      <c r="M609" s="338"/>
      <c r="N609" s="338"/>
      <c r="O609" s="338"/>
      <c r="P609" s="338"/>
      <c r="Q609" s="338"/>
    </row>
    <row r="610" ht="15.75" customHeight="1">
      <c r="A610" s="338"/>
      <c r="B610" s="338"/>
      <c r="C610" s="338"/>
      <c r="D610" s="338"/>
      <c r="E610" s="338"/>
      <c r="F610" s="339"/>
      <c r="G610" s="446">
        <v>0.0</v>
      </c>
      <c r="H610" s="341">
        <v>0.0</v>
      </c>
      <c r="I610" s="447">
        <v>0.0</v>
      </c>
      <c r="J610" s="448"/>
      <c r="K610" s="449">
        <v>0.0</v>
      </c>
      <c r="L610" s="338"/>
      <c r="M610" s="338"/>
      <c r="N610" s="338"/>
      <c r="O610" s="338"/>
      <c r="P610" s="338"/>
      <c r="Q610" s="338"/>
    </row>
    <row r="611" ht="15.75" customHeight="1">
      <c r="A611" s="338"/>
      <c r="B611" s="338"/>
      <c r="C611" s="338"/>
      <c r="D611" s="338"/>
      <c r="E611" s="338"/>
      <c r="F611" s="339"/>
      <c r="G611" s="446">
        <v>0.0</v>
      </c>
      <c r="H611" s="341">
        <v>0.0</v>
      </c>
      <c r="I611" s="447">
        <v>0.0</v>
      </c>
      <c r="J611" s="448"/>
      <c r="K611" s="449">
        <v>0.0</v>
      </c>
      <c r="L611" s="338"/>
      <c r="M611" s="338"/>
      <c r="N611" s="338"/>
      <c r="O611" s="338"/>
      <c r="P611" s="338"/>
      <c r="Q611" s="338"/>
    </row>
    <row r="612" ht="15.75" customHeight="1">
      <c r="A612" s="338"/>
      <c r="B612" s="338"/>
      <c r="C612" s="338"/>
      <c r="D612" s="338"/>
      <c r="E612" s="338"/>
      <c r="F612" s="339"/>
      <c r="G612" s="446">
        <v>0.0</v>
      </c>
      <c r="H612" s="341">
        <v>0.0</v>
      </c>
      <c r="I612" s="447">
        <v>0.0</v>
      </c>
      <c r="J612" s="448"/>
      <c r="K612" s="449">
        <v>0.0</v>
      </c>
      <c r="L612" s="338"/>
      <c r="M612" s="338"/>
      <c r="N612" s="338"/>
      <c r="O612" s="338"/>
      <c r="P612" s="338"/>
      <c r="Q612" s="338"/>
    </row>
    <row r="613" ht="15.75" customHeight="1">
      <c r="A613" s="338"/>
      <c r="B613" s="338"/>
      <c r="C613" s="338"/>
      <c r="D613" s="338"/>
      <c r="E613" s="338"/>
      <c r="F613" s="339"/>
      <c r="G613" s="446">
        <v>0.0</v>
      </c>
      <c r="H613" s="341">
        <v>0.0</v>
      </c>
      <c r="I613" s="447">
        <v>0.0</v>
      </c>
      <c r="J613" s="448"/>
      <c r="K613" s="449">
        <v>0.0</v>
      </c>
      <c r="L613" s="338"/>
      <c r="M613" s="338"/>
      <c r="N613" s="338"/>
      <c r="O613" s="338"/>
      <c r="P613" s="338"/>
      <c r="Q613" s="338"/>
    </row>
    <row r="614" ht="15.75" customHeight="1">
      <c r="A614" s="338"/>
      <c r="B614" s="338"/>
      <c r="C614" s="338"/>
      <c r="D614" s="338"/>
      <c r="E614" s="338"/>
      <c r="F614" s="339"/>
      <c r="G614" s="446">
        <v>0.0</v>
      </c>
      <c r="H614" s="341">
        <v>0.0</v>
      </c>
      <c r="I614" s="447">
        <v>0.0</v>
      </c>
      <c r="J614" s="448"/>
      <c r="K614" s="449">
        <v>0.0</v>
      </c>
      <c r="L614" s="338"/>
      <c r="M614" s="338"/>
      <c r="N614" s="338"/>
      <c r="O614" s="338"/>
      <c r="P614" s="338"/>
      <c r="Q614" s="338"/>
    </row>
    <row r="615" ht="15.75" customHeight="1">
      <c r="A615" s="338"/>
      <c r="B615" s="338"/>
      <c r="C615" s="338"/>
      <c r="D615" s="338"/>
      <c r="E615" s="338"/>
      <c r="F615" s="339"/>
      <c r="G615" s="446">
        <v>0.0</v>
      </c>
      <c r="H615" s="341">
        <v>0.0</v>
      </c>
      <c r="I615" s="447">
        <v>0.0</v>
      </c>
      <c r="J615" s="448"/>
      <c r="K615" s="449">
        <v>0.0</v>
      </c>
      <c r="L615" s="338"/>
      <c r="M615" s="338"/>
      <c r="N615" s="338"/>
      <c r="O615" s="338"/>
      <c r="P615" s="338"/>
      <c r="Q615" s="338"/>
    </row>
    <row r="616" ht="15.75" customHeight="1">
      <c r="A616" s="338"/>
      <c r="B616" s="338"/>
      <c r="C616" s="338"/>
      <c r="D616" s="338"/>
      <c r="E616" s="338"/>
      <c r="F616" s="339"/>
      <c r="G616" s="446">
        <v>0.0</v>
      </c>
      <c r="H616" s="341">
        <v>0.0</v>
      </c>
      <c r="I616" s="447">
        <v>0.0</v>
      </c>
      <c r="J616" s="448"/>
      <c r="K616" s="449">
        <v>0.0</v>
      </c>
      <c r="L616" s="338"/>
      <c r="M616" s="338"/>
      <c r="N616" s="338"/>
      <c r="O616" s="338"/>
      <c r="P616" s="338"/>
      <c r="Q616" s="338"/>
    </row>
    <row r="617" ht="15.75" customHeight="1">
      <c r="A617" s="338"/>
      <c r="B617" s="338"/>
      <c r="C617" s="338"/>
      <c r="D617" s="338"/>
      <c r="E617" s="338"/>
      <c r="F617" s="339"/>
      <c r="G617" s="446">
        <v>0.0</v>
      </c>
      <c r="H617" s="341">
        <v>0.0</v>
      </c>
      <c r="I617" s="447">
        <v>0.0</v>
      </c>
      <c r="J617" s="448"/>
      <c r="K617" s="449">
        <v>0.0</v>
      </c>
      <c r="L617" s="338"/>
      <c r="M617" s="338"/>
      <c r="N617" s="338"/>
      <c r="O617" s="338"/>
      <c r="P617" s="338"/>
      <c r="Q617" s="338"/>
    </row>
    <row r="618" ht="15.75" customHeight="1">
      <c r="A618" s="338"/>
      <c r="B618" s="338"/>
      <c r="C618" s="338"/>
      <c r="D618" s="338"/>
      <c r="E618" s="338"/>
      <c r="F618" s="339"/>
      <c r="G618" s="446">
        <v>0.0</v>
      </c>
      <c r="H618" s="341">
        <v>0.0</v>
      </c>
      <c r="I618" s="447">
        <v>0.0</v>
      </c>
      <c r="J618" s="448"/>
      <c r="K618" s="449">
        <v>0.0</v>
      </c>
      <c r="L618" s="338"/>
      <c r="M618" s="338"/>
      <c r="N618" s="338"/>
      <c r="O618" s="338"/>
      <c r="P618" s="338"/>
      <c r="Q618" s="338"/>
    </row>
    <row r="619" ht="15.75" customHeight="1">
      <c r="A619" s="338"/>
      <c r="B619" s="338"/>
      <c r="C619" s="338"/>
      <c r="D619" s="338"/>
      <c r="E619" s="338"/>
      <c r="F619" s="339"/>
      <c r="G619" s="446">
        <v>0.0</v>
      </c>
      <c r="H619" s="341">
        <v>0.0</v>
      </c>
      <c r="I619" s="447">
        <v>0.0</v>
      </c>
      <c r="J619" s="448"/>
      <c r="K619" s="449">
        <v>0.0</v>
      </c>
      <c r="L619" s="338"/>
      <c r="M619" s="338"/>
      <c r="N619" s="338"/>
      <c r="O619" s="338"/>
      <c r="P619" s="338"/>
      <c r="Q619" s="338"/>
    </row>
    <row r="620" ht="15.75" customHeight="1">
      <c r="A620" s="338"/>
      <c r="B620" s="338"/>
      <c r="C620" s="338"/>
      <c r="D620" s="338"/>
      <c r="E620" s="338"/>
      <c r="F620" s="339"/>
      <c r="G620" s="446">
        <v>0.0</v>
      </c>
      <c r="H620" s="341">
        <v>0.0</v>
      </c>
      <c r="I620" s="447">
        <v>0.0</v>
      </c>
      <c r="J620" s="448"/>
      <c r="K620" s="449">
        <v>0.0</v>
      </c>
      <c r="L620" s="338"/>
      <c r="M620" s="338"/>
      <c r="N620" s="338"/>
      <c r="O620" s="338"/>
      <c r="P620" s="338"/>
      <c r="Q620" s="338"/>
    </row>
    <row r="621" ht="15.75" customHeight="1">
      <c r="A621" s="338"/>
      <c r="B621" s="338"/>
      <c r="C621" s="338"/>
      <c r="D621" s="338"/>
      <c r="E621" s="338"/>
      <c r="F621" s="339"/>
      <c r="G621" s="446">
        <v>0.0</v>
      </c>
      <c r="H621" s="341">
        <v>0.0</v>
      </c>
      <c r="I621" s="447">
        <v>0.0</v>
      </c>
      <c r="J621" s="448"/>
      <c r="K621" s="449">
        <v>0.0</v>
      </c>
      <c r="L621" s="338"/>
      <c r="M621" s="338"/>
      <c r="N621" s="338"/>
      <c r="O621" s="338"/>
      <c r="P621" s="338"/>
      <c r="Q621" s="338"/>
    </row>
    <row r="622" ht="15.75" customHeight="1">
      <c r="A622" s="338"/>
      <c r="B622" s="338"/>
      <c r="C622" s="338"/>
      <c r="D622" s="338"/>
      <c r="E622" s="338"/>
      <c r="F622" s="339"/>
      <c r="G622" s="446">
        <v>0.0</v>
      </c>
      <c r="H622" s="341">
        <v>0.0</v>
      </c>
      <c r="I622" s="447">
        <v>0.0</v>
      </c>
      <c r="J622" s="448"/>
      <c r="K622" s="449">
        <v>0.0</v>
      </c>
      <c r="L622" s="338"/>
      <c r="M622" s="338"/>
      <c r="N622" s="338"/>
      <c r="O622" s="338"/>
      <c r="P622" s="338"/>
      <c r="Q622" s="338"/>
    </row>
    <row r="623" ht="15.75" customHeight="1">
      <c r="A623" s="338"/>
      <c r="B623" s="338"/>
      <c r="C623" s="338"/>
      <c r="D623" s="338"/>
      <c r="E623" s="338"/>
      <c r="F623" s="339"/>
      <c r="G623" s="446">
        <v>0.0</v>
      </c>
      <c r="H623" s="341">
        <v>0.0</v>
      </c>
      <c r="I623" s="447">
        <v>0.0</v>
      </c>
      <c r="J623" s="448"/>
      <c r="K623" s="449">
        <v>0.0</v>
      </c>
      <c r="L623" s="338"/>
      <c r="M623" s="338"/>
      <c r="N623" s="338"/>
      <c r="O623" s="338"/>
      <c r="P623" s="338"/>
      <c r="Q623" s="338"/>
    </row>
    <row r="624" ht="15.75" customHeight="1">
      <c r="A624" s="338"/>
      <c r="B624" s="338"/>
      <c r="C624" s="338"/>
      <c r="D624" s="338"/>
      <c r="E624" s="338"/>
      <c r="F624" s="339"/>
      <c r="G624" s="446">
        <v>0.0</v>
      </c>
      <c r="H624" s="341">
        <v>0.0</v>
      </c>
      <c r="I624" s="447">
        <v>0.0</v>
      </c>
      <c r="J624" s="448"/>
      <c r="K624" s="449">
        <v>0.0</v>
      </c>
      <c r="L624" s="338"/>
      <c r="M624" s="338"/>
      <c r="N624" s="338"/>
      <c r="O624" s="338"/>
      <c r="P624" s="338"/>
      <c r="Q624" s="338"/>
    </row>
    <row r="625" ht="15.75" customHeight="1">
      <c r="A625" s="338"/>
      <c r="B625" s="338"/>
      <c r="C625" s="338"/>
      <c r="D625" s="338"/>
      <c r="E625" s="338"/>
      <c r="F625" s="339"/>
      <c r="G625" s="446">
        <v>0.0</v>
      </c>
      <c r="H625" s="341">
        <v>0.0</v>
      </c>
      <c r="I625" s="447">
        <v>0.0</v>
      </c>
      <c r="J625" s="448"/>
      <c r="K625" s="449">
        <v>0.0</v>
      </c>
      <c r="L625" s="338"/>
      <c r="M625" s="338"/>
      <c r="N625" s="338"/>
      <c r="O625" s="338"/>
      <c r="P625" s="338"/>
      <c r="Q625" s="338"/>
    </row>
    <row r="626" ht="15.75" customHeight="1">
      <c r="A626" s="338"/>
      <c r="B626" s="338"/>
      <c r="C626" s="338"/>
      <c r="D626" s="338"/>
      <c r="E626" s="338"/>
      <c r="F626" s="339"/>
      <c r="G626" s="446">
        <v>0.0</v>
      </c>
      <c r="H626" s="341">
        <v>0.0</v>
      </c>
      <c r="I626" s="447">
        <v>0.0</v>
      </c>
      <c r="J626" s="448"/>
      <c r="K626" s="449">
        <v>0.0</v>
      </c>
      <c r="L626" s="338"/>
      <c r="M626" s="338"/>
      <c r="N626" s="338"/>
      <c r="O626" s="338"/>
      <c r="P626" s="338"/>
      <c r="Q626" s="338"/>
    </row>
    <row r="627" ht="15.75" customHeight="1">
      <c r="A627" s="338"/>
      <c r="B627" s="338"/>
      <c r="C627" s="338"/>
      <c r="D627" s="338"/>
      <c r="E627" s="338"/>
      <c r="F627" s="339"/>
      <c r="G627" s="446">
        <v>0.0</v>
      </c>
      <c r="H627" s="341">
        <v>0.0</v>
      </c>
      <c r="I627" s="447">
        <v>0.0</v>
      </c>
      <c r="J627" s="448"/>
      <c r="K627" s="449">
        <v>0.0</v>
      </c>
      <c r="L627" s="338"/>
      <c r="M627" s="338"/>
      <c r="N627" s="338"/>
      <c r="O627" s="338"/>
      <c r="P627" s="338"/>
      <c r="Q627" s="338"/>
    </row>
    <row r="628" ht="15.75" customHeight="1">
      <c r="A628" s="338"/>
      <c r="B628" s="338"/>
      <c r="C628" s="338"/>
      <c r="D628" s="338"/>
      <c r="E628" s="338"/>
      <c r="F628" s="339"/>
      <c r="G628" s="446">
        <v>0.0</v>
      </c>
      <c r="H628" s="341">
        <v>0.0</v>
      </c>
      <c r="I628" s="447">
        <v>0.0</v>
      </c>
      <c r="J628" s="448"/>
      <c r="K628" s="449">
        <v>0.0</v>
      </c>
      <c r="L628" s="338"/>
      <c r="M628" s="338"/>
      <c r="N628" s="338"/>
      <c r="O628" s="338"/>
      <c r="P628" s="338"/>
      <c r="Q628" s="338"/>
    </row>
    <row r="629" ht="15.75" customHeight="1">
      <c r="A629" s="338"/>
      <c r="B629" s="338"/>
      <c r="C629" s="338"/>
      <c r="D629" s="338"/>
      <c r="E629" s="338"/>
      <c r="F629" s="339"/>
      <c r="G629" s="446">
        <v>0.0</v>
      </c>
      <c r="H629" s="341">
        <v>0.0</v>
      </c>
      <c r="I629" s="447">
        <v>0.0</v>
      </c>
      <c r="J629" s="448"/>
      <c r="K629" s="449">
        <v>0.0</v>
      </c>
      <c r="L629" s="338"/>
      <c r="M629" s="338"/>
      <c r="N629" s="338"/>
      <c r="O629" s="338"/>
      <c r="P629" s="338"/>
      <c r="Q629" s="338"/>
    </row>
    <row r="630" ht="15.75" customHeight="1">
      <c r="A630" s="338"/>
      <c r="B630" s="338"/>
      <c r="C630" s="338"/>
      <c r="D630" s="338"/>
      <c r="E630" s="338"/>
      <c r="F630" s="339"/>
      <c r="G630" s="446">
        <v>0.0</v>
      </c>
      <c r="H630" s="341">
        <v>0.0</v>
      </c>
      <c r="I630" s="447">
        <v>0.0</v>
      </c>
      <c r="J630" s="448"/>
      <c r="K630" s="449">
        <v>0.0</v>
      </c>
      <c r="L630" s="338"/>
      <c r="M630" s="338"/>
      <c r="N630" s="338"/>
      <c r="O630" s="338"/>
      <c r="P630" s="338"/>
      <c r="Q630" s="338"/>
    </row>
    <row r="631" ht="15.75" customHeight="1">
      <c r="A631" s="338"/>
      <c r="B631" s="338"/>
      <c r="C631" s="338"/>
      <c r="D631" s="338"/>
      <c r="E631" s="338"/>
      <c r="F631" s="339"/>
      <c r="G631" s="446">
        <v>0.0</v>
      </c>
      <c r="H631" s="341">
        <v>0.0</v>
      </c>
      <c r="I631" s="447">
        <v>0.0</v>
      </c>
      <c r="J631" s="448"/>
      <c r="K631" s="449">
        <v>0.0</v>
      </c>
      <c r="L631" s="338"/>
      <c r="M631" s="338"/>
      <c r="N631" s="338"/>
      <c r="O631" s="338"/>
      <c r="P631" s="338"/>
      <c r="Q631" s="338"/>
    </row>
    <row r="632" ht="15.75" customHeight="1">
      <c r="A632" s="338"/>
      <c r="B632" s="338"/>
      <c r="C632" s="338"/>
      <c r="D632" s="338"/>
      <c r="E632" s="338"/>
      <c r="F632" s="339"/>
      <c r="G632" s="446">
        <v>0.0</v>
      </c>
      <c r="H632" s="341">
        <v>0.0</v>
      </c>
      <c r="I632" s="447">
        <v>0.0</v>
      </c>
      <c r="J632" s="448"/>
      <c r="K632" s="449">
        <v>0.0</v>
      </c>
      <c r="L632" s="338"/>
      <c r="M632" s="338"/>
      <c r="N632" s="338"/>
      <c r="O632" s="338"/>
      <c r="P632" s="338"/>
      <c r="Q632" s="338"/>
    </row>
    <row r="633" ht="15.75" customHeight="1">
      <c r="A633" s="338"/>
      <c r="B633" s="338"/>
      <c r="C633" s="338"/>
      <c r="D633" s="338"/>
      <c r="E633" s="338"/>
      <c r="F633" s="339"/>
      <c r="G633" s="446">
        <v>0.0</v>
      </c>
      <c r="H633" s="341">
        <v>0.0</v>
      </c>
      <c r="I633" s="447">
        <v>0.0</v>
      </c>
      <c r="J633" s="448"/>
      <c r="K633" s="449">
        <v>0.0</v>
      </c>
      <c r="L633" s="338"/>
      <c r="M633" s="338"/>
      <c r="N633" s="338"/>
      <c r="O633" s="338"/>
      <c r="P633" s="338"/>
      <c r="Q633" s="338"/>
    </row>
    <row r="634" ht="15.75" customHeight="1">
      <c r="A634" s="338"/>
      <c r="B634" s="338"/>
      <c r="C634" s="338"/>
      <c r="D634" s="338"/>
      <c r="E634" s="338"/>
      <c r="F634" s="339"/>
      <c r="G634" s="446">
        <v>0.0</v>
      </c>
      <c r="H634" s="341">
        <v>0.0</v>
      </c>
      <c r="I634" s="447">
        <v>0.0</v>
      </c>
      <c r="J634" s="448"/>
      <c r="K634" s="449">
        <v>0.0</v>
      </c>
      <c r="L634" s="338"/>
      <c r="M634" s="338"/>
      <c r="N634" s="338"/>
      <c r="O634" s="338"/>
      <c r="P634" s="338"/>
      <c r="Q634" s="338"/>
    </row>
    <row r="635" ht="15.75" customHeight="1">
      <c r="A635" s="338"/>
      <c r="B635" s="338"/>
      <c r="C635" s="338"/>
      <c r="D635" s="338"/>
      <c r="E635" s="338"/>
      <c r="F635" s="339"/>
      <c r="G635" s="446">
        <v>0.0</v>
      </c>
      <c r="H635" s="341">
        <v>0.0</v>
      </c>
      <c r="I635" s="447">
        <v>0.0</v>
      </c>
      <c r="J635" s="448"/>
      <c r="K635" s="449">
        <v>0.0</v>
      </c>
      <c r="L635" s="338"/>
      <c r="M635" s="338"/>
      <c r="N635" s="338"/>
      <c r="O635" s="338"/>
      <c r="P635" s="338"/>
      <c r="Q635" s="338"/>
    </row>
    <row r="636" ht="15.75" customHeight="1">
      <c r="A636" s="338"/>
      <c r="B636" s="338"/>
      <c r="C636" s="338"/>
      <c r="D636" s="338"/>
      <c r="E636" s="338"/>
      <c r="F636" s="339"/>
      <c r="G636" s="446">
        <v>0.0</v>
      </c>
      <c r="H636" s="341">
        <v>0.0</v>
      </c>
      <c r="I636" s="447">
        <v>0.0</v>
      </c>
      <c r="J636" s="448"/>
      <c r="K636" s="449">
        <v>0.0</v>
      </c>
      <c r="L636" s="338"/>
      <c r="M636" s="338"/>
      <c r="N636" s="338"/>
      <c r="O636" s="338"/>
      <c r="P636" s="338"/>
      <c r="Q636" s="338"/>
    </row>
    <row r="637" ht="15.75" customHeight="1">
      <c r="A637" s="338"/>
      <c r="B637" s="338"/>
      <c r="C637" s="338"/>
      <c r="D637" s="338"/>
      <c r="E637" s="338"/>
      <c r="F637" s="339"/>
      <c r="G637" s="446">
        <v>0.0</v>
      </c>
      <c r="H637" s="341">
        <v>0.0</v>
      </c>
      <c r="I637" s="447">
        <v>0.0</v>
      </c>
      <c r="J637" s="448"/>
      <c r="K637" s="449">
        <v>0.0</v>
      </c>
      <c r="L637" s="338"/>
      <c r="M637" s="338"/>
      <c r="N637" s="338"/>
      <c r="O637" s="338"/>
      <c r="P637" s="338"/>
      <c r="Q637" s="338"/>
    </row>
    <row r="638" ht="15.75" customHeight="1">
      <c r="A638" s="338"/>
      <c r="B638" s="338"/>
      <c r="C638" s="338"/>
      <c r="D638" s="338"/>
      <c r="E638" s="338"/>
      <c r="F638" s="339"/>
      <c r="G638" s="446">
        <v>0.0</v>
      </c>
      <c r="H638" s="341">
        <v>0.0</v>
      </c>
      <c r="I638" s="447">
        <v>0.0</v>
      </c>
      <c r="J638" s="448"/>
      <c r="K638" s="449">
        <v>0.0</v>
      </c>
      <c r="L638" s="338"/>
      <c r="M638" s="338"/>
      <c r="N638" s="338"/>
      <c r="O638" s="338"/>
      <c r="P638" s="338"/>
      <c r="Q638" s="338"/>
    </row>
    <row r="639" ht="15.75" customHeight="1">
      <c r="A639" s="338"/>
      <c r="B639" s="338"/>
      <c r="C639" s="338"/>
      <c r="D639" s="338"/>
      <c r="E639" s="338"/>
      <c r="F639" s="339"/>
      <c r="G639" s="446">
        <v>0.0</v>
      </c>
      <c r="H639" s="341">
        <v>0.0</v>
      </c>
      <c r="I639" s="447">
        <v>0.0</v>
      </c>
      <c r="J639" s="448"/>
      <c r="K639" s="449">
        <v>0.0</v>
      </c>
      <c r="L639" s="338"/>
      <c r="M639" s="338"/>
      <c r="N639" s="338"/>
      <c r="O639" s="338"/>
      <c r="P639" s="338"/>
      <c r="Q639" s="338"/>
    </row>
    <row r="640" ht="15.75" customHeight="1">
      <c r="A640" s="338"/>
      <c r="B640" s="338"/>
      <c r="C640" s="338"/>
      <c r="D640" s="338"/>
      <c r="E640" s="338"/>
      <c r="F640" s="339"/>
      <c r="G640" s="446">
        <v>0.0</v>
      </c>
      <c r="H640" s="341">
        <v>0.0</v>
      </c>
      <c r="I640" s="447">
        <v>0.0</v>
      </c>
      <c r="J640" s="448"/>
      <c r="K640" s="449">
        <v>0.0</v>
      </c>
      <c r="L640" s="338"/>
      <c r="M640" s="338"/>
      <c r="N640" s="338"/>
      <c r="O640" s="338"/>
      <c r="P640" s="338"/>
      <c r="Q640" s="338"/>
    </row>
    <row r="641" ht="15.75" customHeight="1">
      <c r="A641" s="338"/>
      <c r="B641" s="338"/>
      <c r="C641" s="338"/>
      <c r="D641" s="338"/>
      <c r="E641" s="338"/>
      <c r="F641" s="339"/>
      <c r="G641" s="446">
        <v>0.0</v>
      </c>
      <c r="H641" s="341">
        <v>0.0</v>
      </c>
      <c r="I641" s="447">
        <v>0.0</v>
      </c>
      <c r="J641" s="448"/>
      <c r="K641" s="449">
        <v>0.0</v>
      </c>
      <c r="L641" s="338"/>
      <c r="M641" s="338"/>
      <c r="N641" s="338"/>
      <c r="O641" s="338"/>
      <c r="P641" s="338"/>
      <c r="Q641" s="338"/>
    </row>
    <row r="642" ht="15.75" customHeight="1">
      <c r="A642" s="338"/>
      <c r="B642" s="338"/>
      <c r="C642" s="338"/>
      <c r="D642" s="338"/>
      <c r="E642" s="338"/>
      <c r="F642" s="339"/>
      <c r="G642" s="446">
        <v>0.0</v>
      </c>
      <c r="H642" s="341">
        <v>0.0</v>
      </c>
      <c r="I642" s="447">
        <v>0.0</v>
      </c>
      <c r="J642" s="448"/>
      <c r="K642" s="449">
        <v>0.0</v>
      </c>
      <c r="L642" s="338"/>
      <c r="M642" s="338"/>
      <c r="N642" s="338"/>
      <c r="O642" s="338"/>
      <c r="P642" s="338"/>
      <c r="Q642" s="338"/>
    </row>
    <row r="643" ht="15.75" customHeight="1">
      <c r="A643" s="338"/>
      <c r="B643" s="338"/>
      <c r="C643" s="338"/>
      <c r="D643" s="338"/>
      <c r="E643" s="338"/>
      <c r="F643" s="339"/>
      <c r="G643" s="446">
        <v>0.0</v>
      </c>
      <c r="H643" s="341">
        <v>0.0</v>
      </c>
      <c r="I643" s="447">
        <v>0.0</v>
      </c>
      <c r="J643" s="448"/>
      <c r="K643" s="449">
        <v>0.0</v>
      </c>
      <c r="L643" s="338"/>
      <c r="M643" s="338"/>
      <c r="N643" s="338"/>
      <c r="O643" s="338"/>
      <c r="P643" s="338"/>
      <c r="Q643" s="338"/>
    </row>
    <row r="644" ht="15.75" customHeight="1">
      <c r="A644" s="338"/>
      <c r="B644" s="338"/>
      <c r="C644" s="338"/>
      <c r="D644" s="338"/>
      <c r="E644" s="338"/>
      <c r="F644" s="339"/>
      <c r="G644" s="446">
        <v>0.0</v>
      </c>
      <c r="H644" s="341">
        <v>0.0</v>
      </c>
      <c r="I644" s="447">
        <v>0.0</v>
      </c>
      <c r="J644" s="448"/>
      <c r="K644" s="449">
        <v>0.0</v>
      </c>
      <c r="L644" s="338"/>
      <c r="M644" s="338"/>
      <c r="N644" s="338"/>
      <c r="O644" s="338"/>
      <c r="P644" s="338"/>
      <c r="Q644" s="338"/>
    </row>
    <row r="645" ht="15.75" customHeight="1">
      <c r="A645" s="338"/>
      <c r="B645" s="338"/>
      <c r="C645" s="338"/>
      <c r="D645" s="338"/>
      <c r="E645" s="338"/>
      <c r="F645" s="339"/>
      <c r="G645" s="446">
        <v>0.0</v>
      </c>
      <c r="H645" s="341">
        <v>0.0</v>
      </c>
      <c r="I645" s="447">
        <v>0.0</v>
      </c>
      <c r="J645" s="448"/>
      <c r="K645" s="449">
        <v>0.0</v>
      </c>
      <c r="L645" s="338"/>
      <c r="M645" s="338"/>
      <c r="N645" s="338"/>
      <c r="O645" s="338"/>
      <c r="P645" s="338"/>
      <c r="Q645" s="338"/>
    </row>
    <row r="646" ht="15.75" customHeight="1">
      <c r="A646" s="338"/>
      <c r="B646" s="338"/>
      <c r="C646" s="338"/>
      <c r="D646" s="338"/>
      <c r="E646" s="338"/>
      <c r="F646" s="339"/>
      <c r="G646" s="446">
        <v>0.0</v>
      </c>
      <c r="H646" s="341">
        <v>0.0</v>
      </c>
      <c r="I646" s="447">
        <v>0.0</v>
      </c>
      <c r="J646" s="448"/>
      <c r="K646" s="449">
        <v>0.0</v>
      </c>
      <c r="L646" s="338"/>
      <c r="M646" s="338"/>
      <c r="N646" s="338"/>
      <c r="O646" s="338"/>
      <c r="P646" s="338"/>
      <c r="Q646" s="338"/>
    </row>
    <row r="647" ht="15.75" customHeight="1">
      <c r="A647" s="338"/>
      <c r="B647" s="338"/>
      <c r="C647" s="338"/>
      <c r="D647" s="338"/>
      <c r="E647" s="338"/>
      <c r="F647" s="339"/>
      <c r="G647" s="446">
        <v>0.0</v>
      </c>
      <c r="H647" s="341">
        <v>0.0</v>
      </c>
      <c r="I647" s="447">
        <v>0.0</v>
      </c>
      <c r="J647" s="448"/>
      <c r="K647" s="449">
        <v>0.0</v>
      </c>
      <c r="L647" s="338"/>
      <c r="M647" s="338"/>
      <c r="N647" s="338"/>
      <c r="O647" s="338"/>
      <c r="P647" s="338"/>
      <c r="Q647" s="338"/>
    </row>
    <row r="648" ht="15.75" customHeight="1">
      <c r="A648" s="338"/>
      <c r="B648" s="338"/>
      <c r="C648" s="338"/>
      <c r="D648" s="338"/>
      <c r="E648" s="338"/>
      <c r="F648" s="339"/>
      <c r="G648" s="446">
        <v>0.0</v>
      </c>
      <c r="H648" s="341">
        <v>0.0</v>
      </c>
      <c r="I648" s="447">
        <v>0.0</v>
      </c>
      <c r="J648" s="448"/>
      <c r="K648" s="449">
        <v>0.0</v>
      </c>
      <c r="L648" s="338"/>
      <c r="M648" s="338"/>
      <c r="N648" s="338"/>
      <c r="O648" s="338"/>
      <c r="P648" s="338"/>
      <c r="Q648" s="338"/>
    </row>
    <row r="649" ht="15.75" customHeight="1">
      <c r="A649" s="338"/>
      <c r="B649" s="338"/>
      <c r="C649" s="338"/>
      <c r="D649" s="338"/>
      <c r="E649" s="338"/>
      <c r="F649" s="339"/>
      <c r="G649" s="446">
        <v>0.0</v>
      </c>
      <c r="H649" s="341">
        <v>0.0</v>
      </c>
      <c r="I649" s="447">
        <v>0.0</v>
      </c>
      <c r="J649" s="448"/>
      <c r="K649" s="449">
        <v>0.0</v>
      </c>
      <c r="L649" s="338"/>
      <c r="M649" s="338"/>
      <c r="N649" s="338"/>
      <c r="O649" s="338"/>
      <c r="P649" s="338"/>
      <c r="Q649" s="338"/>
    </row>
    <row r="650" ht="15.75" customHeight="1">
      <c r="A650" s="338"/>
      <c r="B650" s="338"/>
      <c r="C650" s="338"/>
      <c r="D650" s="338"/>
      <c r="E650" s="338"/>
      <c r="F650" s="339"/>
      <c r="G650" s="446">
        <v>0.0</v>
      </c>
      <c r="H650" s="341">
        <v>0.0</v>
      </c>
      <c r="I650" s="447">
        <v>0.0</v>
      </c>
      <c r="J650" s="448"/>
      <c r="K650" s="449">
        <v>0.0</v>
      </c>
      <c r="L650" s="338"/>
      <c r="M650" s="338"/>
      <c r="N650" s="338"/>
      <c r="O650" s="338"/>
      <c r="P650" s="338"/>
      <c r="Q650" s="338"/>
    </row>
    <row r="651" ht="15.75" customHeight="1">
      <c r="A651" s="338"/>
      <c r="B651" s="338"/>
      <c r="C651" s="338"/>
      <c r="D651" s="338"/>
      <c r="E651" s="338"/>
      <c r="F651" s="339"/>
      <c r="G651" s="446">
        <v>0.0</v>
      </c>
      <c r="H651" s="341">
        <v>0.0</v>
      </c>
      <c r="I651" s="447">
        <v>0.0</v>
      </c>
      <c r="J651" s="448"/>
      <c r="K651" s="449">
        <v>0.0</v>
      </c>
      <c r="L651" s="338"/>
      <c r="M651" s="338"/>
      <c r="N651" s="338"/>
      <c r="O651" s="338"/>
      <c r="P651" s="338"/>
      <c r="Q651" s="338"/>
    </row>
    <row r="652" ht="15.75" customHeight="1">
      <c r="A652" s="338"/>
      <c r="B652" s="338"/>
      <c r="C652" s="338"/>
      <c r="D652" s="338"/>
      <c r="E652" s="338"/>
      <c r="F652" s="339"/>
      <c r="G652" s="446">
        <v>0.0</v>
      </c>
      <c r="H652" s="341">
        <v>0.0</v>
      </c>
      <c r="I652" s="447">
        <v>0.0</v>
      </c>
      <c r="J652" s="448"/>
      <c r="K652" s="449">
        <v>0.0</v>
      </c>
      <c r="L652" s="338"/>
      <c r="M652" s="338"/>
      <c r="N652" s="338"/>
      <c r="O652" s="338"/>
      <c r="P652" s="338"/>
      <c r="Q652" s="338"/>
    </row>
    <row r="653" ht="15.75" customHeight="1">
      <c r="A653" s="338"/>
      <c r="B653" s="338"/>
      <c r="C653" s="338"/>
      <c r="D653" s="338"/>
      <c r="E653" s="338"/>
      <c r="F653" s="339"/>
      <c r="G653" s="446">
        <v>0.0</v>
      </c>
      <c r="H653" s="341">
        <v>0.0</v>
      </c>
      <c r="I653" s="447">
        <v>0.0</v>
      </c>
      <c r="J653" s="448"/>
      <c r="K653" s="449">
        <v>0.0</v>
      </c>
      <c r="L653" s="338"/>
      <c r="M653" s="338"/>
      <c r="N653" s="338"/>
      <c r="O653" s="338"/>
      <c r="P653" s="338"/>
      <c r="Q653" s="338"/>
    </row>
    <row r="654" ht="15.75" customHeight="1">
      <c r="A654" s="338"/>
      <c r="B654" s="338"/>
      <c r="C654" s="338"/>
      <c r="D654" s="338"/>
      <c r="E654" s="338"/>
      <c r="F654" s="339"/>
      <c r="G654" s="446">
        <v>0.0</v>
      </c>
      <c r="H654" s="341">
        <v>0.0</v>
      </c>
      <c r="I654" s="447">
        <v>0.0</v>
      </c>
      <c r="J654" s="448"/>
      <c r="K654" s="449">
        <v>0.0</v>
      </c>
      <c r="L654" s="338"/>
      <c r="M654" s="338"/>
      <c r="N654" s="338"/>
      <c r="O654" s="338"/>
      <c r="P654" s="338"/>
      <c r="Q654" s="338"/>
    </row>
    <row r="655" ht="15.75" customHeight="1">
      <c r="A655" s="338"/>
      <c r="B655" s="338"/>
      <c r="C655" s="338"/>
      <c r="D655" s="338"/>
      <c r="E655" s="338"/>
      <c r="F655" s="339"/>
      <c r="G655" s="446">
        <v>0.0</v>
      </c>
      <c r="H655" s="341">
        <v>0.0</v>
      </c>
      <c r="I655" s="447">
        <v>0.0</v>
      </c>
      <c r="J655" s="448"/>
      <c r="K655" s="449">
        <v>0.0</v>
      </c>
      <c r="L655" s="338"/>
      <c r="M655" s="338"/>
      <c r="N655" s="338"/>
      <c r="O655" s="338"/>
      <c r="P655" s="338"/>
      <c r="Q655" s="338"/>
    </row>
    <row r="656" ht="15.75" customHeight="1">
      <c r="A656" s="338"/>
      <c r="B656" s="338"/>
      <c r="C656" s="338"/>
      <c r="D656" s="338"/>
      <c r="E656" s="338"/>
      <c r="F656" s="339"/>
      <c r="G656" s="446">
        <v>0.0</v>
      </c>
      <c r="H656" s="341">
        <v>0.0</v>
      </c>
      <c r="I656" s="447">
        <v>0.0</v>
      </c>
      <c r="J656" s="448"/>
      <c r="K656" s="449">
        <v>0.0</v>
      </c>
      <c r="L656" s="338"/>
      <c r="M656" s="338"/>
      <c r="N656" s="338"/>
      <c r="O656" s="338"/>
      <c r="P656" s="338"/>
      <c r="Q656" s="338"/>
    </row>
    <row r="657" ht="15.75" customHeight="1">
      <c r="A657" s="338"/>
      <c r="B657" s="338"/>
      <c r="C657" s="338"/>
      <c r="D657" s="338"/>
      <c r="E657" s="338"/>
      <c r="F657" s="339"/>
      <c r="G657" s="446">
        <v>0.0</v>
      </c>
      <c r="H657" s="341">
        <v>0.0</v>
      </c>
      <c r="I657" s="447">
        <v>0.0</v>
      </c>
      <c r="J657" s="448"/>
      <c r="K657" s="449">
        <v>0.0</v>
      </c>
      <c r="L657" s="338"/>
      <c r="M657" s="338"/>
      <c r="N657" s="338"/>
      <c r="O657" s="338"/>
      <c r="P657" s="338"/>
      <c r="Q657" s="338"/>
    </row>
    <row r="658" ht="15.75" customHeight="1">
      <c r="A658" s="338"/>
      <c r="B658" s="338"/>
      <c r="C658" s="338"/>
      <c r="D658" s="338"/>
      <c r="E658" s="338"/>
      <c r="F658" s="339"/>
      <c r="G658" s="446">
        <v>0.0</v>
      </c>
      <c r="H658" s="341">
        <v>0.0</v>
      </c>
      <c r="I658" s="447">
        <v>0.0</v>
      </c>
      <c r="J658" s="448"/>
      <c r="K658" s="449">
        <v>0.0</v>
      </c>
      <c r="L658" s="338"/>
      <c r="M658" s="338"/>
      <c r="N658" s="338"/>
      <c r="O658" s="338"/>
      <c r="P658" s="338"/>
      <c r="Q658" s="338"/>
    </row>
    <row r="659" ht="15.75" customHeight="1">
      <c r="A659" s="338"/>
      <c r="B659" s="338"/>
      <c r="C659" s="338"/>
      <c r="D659" s="338"/>
      <c r="E659" s="338"/>
      <c r="F659" s="339"/>
      <c r="G659" s="446">
        <v>0.0</v>
      </c>
      <c r="H659" s="341">
        <v>0.0</v>
      </c>
      <c r="I659" s="447">
        <v>0.0</v>
      </c>
      <c r="J659" s="448"/>
      <c r="K659" s="449">
        <v>0.0</v>
      </c>
      <c r="L659" s="338"/>
      <c r="M659" s="338"/>
      <c r="N659" s="338"/>
      <c r="O659" s="338"/>
      <c r="P659" s="338"/>
      <c r="Q659" s="338"/>
    </row>
    <row r="660" ht="15.75" customHeight="1">
      <c r="A660" s="338"/>
      <c r="B660" s="338"/>
      <c r="C660" s="338"/>
      <c r="D660" s="338"/>
      <c r="E660" s="338"/>
      <c r="F660" s="339"/>
      <c r="G660" s="446">
        <v>0.0</v>
      </c>
      <c r="H660" s="341">
        <v>0.0</v>
      </c>
      <c r="I660" s="447">
        <v>0.0</v>
      </c>
      <c r="J660" s="448"/>
      <c r="K660" s="449">
        <v>0.0</v>
      </c>
      <c r="L660" s="338"/>
      <c r="M660" s="338"/>
      <c r="N660" s="338"/>
      <c r="O660" s="338"/>
      <c r="P660" s="338"/>
      <c r="Q660" s="338"/>
    </row>
    <row r="661" ht="15.75" customHeight="1">
      <c r="A661" s="338"/>
      <c r="B661" s="338"/>
      <c r="C661" s="338"/>
      <c r="D661" s="338"/>
      <c r="E661" s="338"/>
      <c r="F661" s="339"/>
      <c r="G661" s="446">
        <v>0.0</v>
      </c>
      <c r="H661" s="341">
        <v>0.0</v>
      </c>
      <c r="I661" s="447">
        <v>0.0</v>
      </c>
      <c r="J661" s="448"/>
      <c r="K661" s="449">
        <v>0.0</v>
      </c>
      <c r="L661" s="338"/>
      <c r="M661" s="338"/>
      <c r="N661" s="338"/>
      <c r="O661" s="338"/>
      <c r="P661" s="338"/>
      <c r="Q661" s="338"/>
    </row>
    <row r="662" ht="15.75" customHeight="1">
      <c r="A662" s="338"/>
      <c r="B662" s="338"/>
      <c r="C662" s="338"/>
      <c r="D662" s="338"/>
      <c r="E662" s="338"/>
      <c r="F662" s="339"/>
      <c r="G662" s="446">
        <v>0.0</v>
      </c>
      <c r="H662" s="341">
        <v>0.0</v>
      </c>
      <c r="I662" s="447">
        <v>0.0</v>
      </c>
      <c r="J662" s="448"/>
      <c r="K662" s="449">
        <v>0.0</v>
      </c>
      <c r="L662" s="338"/>
      <c r="M662" s="338"/>
      <c r="N662" s="338"/>
      <c r="O662" s="338"/>
      <c r="P662" s="338"/>
      <c r="Q662" s="338"/>
    </row>
    <row r="663" ht="15.75" customHeight="1">
      <c r="A663" s="338"/>
      <c r="B663" s="338"/>
      <c r="C663" s="338"/>
      <c r="D663" s="338"/>
      <c r="E663" s="338"/>
      <c r="F663" s="339"/>
      <c r="G663" s="446">
        <v>0.0</v>
      </c>
      <c r="H663" s="341">
        <v>0.0</v>
      </c>
      <c r="I663" s="447">
        <v>0.0</v>
      </c>
      <c r="J663" s="448"/>
      <c r="K663" s="449">
        <v>0.0</v>
      </c>
      <c r="L663" s="338"/>
      <c r="M663" s="338"/>
      <c r="N663" s="338"/>
      <c r="O663" s="338"/>
      <c r="P663" s="338"/>
      <c r="Q663" s="338"/>
    </row>
    <row r="664" ht="15.75" customHeight="1">
      <c r="A664" s="338"/>
      <c r="B664" s="338"/>
      <c r="C664" s="338"/>
      <c r="D664" s="338"/>
      <c r="E664" s="338"/>
      <c r="F664" s="339"/>
      <c r="G664" s="446">
        <v>0.0</v>
      </c>
      <c r="H664" s="341">
        <v>0.0</v>
      </c>
      <c r="I664" s="447">
        <v>0.0</v>
      </c>
      <c r="J664" s="448"/>
      <c r="K664" s="449">
        <v>0.0</v>
      </c>
      <c r="L664" s="338"/>
      <c r="M664" s="338"/>
      <c r="N664" s="338"/>
      <c r="O664" s="338"/>
      <c r="P664" s="338"/>
      <c r="Q664" s="338"/>
    </row>
    <row r="665" ht="15.75" customHeight="1">
      <c r="A665" s="338"/>
      <c r="B665" s="338"/>
      <c r="C665" s="338"/>
      <c r="D665" s="338"/>
      <c r="E665" s="338"/>
      <c r="F665" s="339"/>
      <c r="G665" s="446">
        <v>0.0</v>
      </c>
      <c r="H665" s="341">
        <v>0.0</v>
      </c>
      <c r="I665" s="447">
        <v>0.0</v>
      </c>
      <c r="J665" s="448"/>
      <c r="K665" s="449">
        <v>0.0</v>
      </c>
      <c r="L665" s="338"/>
      <c r="M665" s="338"/>
      <c r="N665" s="338"/>
      <c r="O665" s="338"/>
      <c r="P665" s="338"/>
      <c r="Q665" s="338"/>
    </row>
    <row r="666" ht="15.75" customHeight="1">
      <c r="A666" s="338"/>
      <c r="B666" s="338"/>
      <c r="C666" s="338"/>
      <c r="D666" s="338"/>
      <c r="E666" s="338"/>
      <c r="F666" s="339"/>
      <c r="G666" s="446">
        <v>0.0</v>
      </c>
      <c r="H666" s="341">
        <v>0.0</v>
      </c>
      <c r="I666" s="447">
        <v>0.0</v>
      </c>
      <c r="J666" s="448"/>
      <c r="K666" s="449">
        <v>0.0</v>
      </c>
      <c r="L666" s="338"/>
      <c r="M666" s="338"/>
      <c r="N666" s="338"/>
      <c r="O666" s="338"/>
      <c r="P666" s="338"/>
      <c r="Q666" s="338"/>
    </row>
    <row r="667" ht="15.75" customHeight="1">
      <c r="A667" s="338"/>
      <c r="B667" s="338"/>
      <c r="C667" s="338"/>
      <c r="D667" s="338"/>
      <c r="E667" s="338"/>
      <c r="F667" s="339"/>
      <c r="G667" s="446">
        <v>0.0</v>
      </c>
      <c r="H667" s="341">
        <v>0.0</v>
      </c>
      <c r="I667" s="447">
        <v>0.0</v>
      </c>
      <c r="J667" s="448"/>
      <c r="K667" s="449">
        <v>0.0</v>
      </c>
      <c r="L667" s="338"/>
      <c r="M667" s="338"/>
      <c r="N667" s="338"/>
      <c r="O667" s="338"/>
      <c r="P667" s="338"/>
      <c r="Q667" s="338"/>
    </row>
    <row r="668" ht="15.75" customHeight="1">
      <c r="A668" s="338"/>
      <c r="B668" s="338"/>
      <c r="C668" s="338"/>
      <c r="D668" s="338"/>
      <c r="E668" s="338"/>
      <c r="F668" s="339"/>
      <c r="G668" s="446">
        <v>0.0</v>
      </c>
      <c r="H668" s="341">
        <v>0.0</v>
      </c>
      <c r="I668" s="447">
        <v>0.0</v>
      </c>
      <c r="J668" s="448"/>
      <c r="K668" s="449">
        <v>0.0</v>
      </c>
      <c r="L668" s="338"/>
      <c r="M668" s="338"/>
      <c r="N668" s="338"/>
      <c r="O668" s="338"/>
      <c r="P668" s="338"/>
      <c r="Q668" s="338"/>
    </row>
    <row r="669" ht="15.75" customHeight="1">
      <c r="A669" s="338"/>
      <c r="B669" s="338"/>
      <c r="C669" s="338"/>
      <c r="D669" s="338"/>
      <c r="E669" s="338"/>
      <c r="F669" s="339"/>
      <c r="G669" s="446">
        <v>0.0</v>
      </c>
      <c r="H669" s="341">
        <v>0.0</v>
      </c>
      <c r="I669" s="447">
        <v>0.0</v>
      </c>
      <c r="J669" s="448"/>
      <c r="K669" s="449">
        <v>0.0</v>
      </c>
      <c r="L669" s="338"/>
      <c r="M669" s="338"/>
      <c r="N669" s="338"/>
      <c r="O669" s="338"/>
      <c r="P669" s="338"/>
      <c r="Q669" s="338"/>
    </row>
    <row r="670" ht="15.75" customHeight="1">
      <c r="A670" s="338"/>
      <c r="B670" s="338"/>
      <c r="C670" s="338"/>
      <c r="D670" s="338"/>
      <c r="E670" s="338"/>
      <c r="F670" s="339"/>
      <c r="G670" s="446">
        <v>0.0</v>
      </c>
      <c r="H670" s="341">
        <v>0.0</v>
      </c>
      <c r="I670" s="447">
        <v>0.0</v>
      </c>
      <c r="J670" s="448"/>
      <c r="K670" s="449">
        <v>0.0</v>
      </c>
      <c r="L670" s="338"/>
      <c r="M670" s="338"/>
      <c r="N670" s="338"/>
      <c r="O670" s="338"/>
      <c r="P670" s="338"/>
      <c r="Q670" s="338"/>
    </row>
    <row r="671" ht="15.75" customHeight="1">
      <c r="A671" s="338"/>
      <c r="B671" s="338"/>
      <c r="C671" s="338"/>
      <c r="D671" s="338"/>
      <c r="E671" s="338"/>
      <c r="F671" s="339"/>
      <c r="G671" s="446">
        <v>0.0</v>
      </c>
      <c r="H671" s="341">
        <v>0.0</v>
      </c>
      <c r="I671" s="447">
        <v>0.0</v>
      </c>
      <c r="J671" s="448"/>
      <c r="K671" s="449">
        <v>0.0</v>
      </c>
      <c r="L671" s="338"/>
      <c r="M671" s="338"/>
      <c r="N671" s="338"/>
      <c r="O671" s="338"/>
      <c r="P671" s="338"/>
      <c r="Q671" s="338"/>
    </row>
    <row r="672" ht="15.75" customHeight="1">
      <c r="A672" s="338"/>
      <c r="B672" s="338"/>
      <c r="C672" s="338"/>
      <c r="D672" s="338"/>
      <c r="E672" s="338"/>
      <c r="F672" s="339"/>
      <c r="G672" s="446">
        <v>0.0</v>
      </c>
      <c r="H672" s="341">
        <v>0.0</v>
      </c>
      <c r="I672" s="447">
        <v>0.0</v>
      </c>
      <c r="J672" s="448"/>
      <c r="K672" s="449">
        <v>0.0</v>
      </c>
      <c r="L672" s="338"/>
      <c r="M672" s="338"/>
      <c r="N672" s="338"/>
      <c r="O672" s="338"/>
      <c r="P672" s="338"/>
      <c r="Q672" s="338"/>
    </row>
    <row r="673" ht="15.75" customHeight="1">
      <c r="A673" s="338"/>
      <c r="B673" s="338"/>
      <c r="C673" s="338"/>
      <c r="D673" s="338"/>
      <c r="E673" s="338"/>
      <c r="F673" s="339"/>
      <c r="G673" s="446">
        <v>0.0</v>
      </c>
      <c r="H673" s="341">
        <v>0.0</v>
      </c>
      <c r="I673" s="447">
        <v>0.0</v>
      </c>
      <c r="J673" s="448"/>
      <c r="K673" s="449">
        <v>0.0</v>
      </c>
      <c r="L673" s="338"/>
      <c r="M673" s="338"/>
      <c r="N673" s="338"/>
      <c r="O673" s="338"/>
      <c r="P673" s="338"/>
      <c r="Q673" s="338"/>
    </row>
    <row r="674" ht="15.75" customHeight="1">
      <c r="A674" s="338"/>
      <c r="B674" s="338"/>
      <c r="C674" s="338"/>
      <c r="D674" s="338"/>
      <c r="E674" s="338"/>
      <c r="F674" s="339"/>
      <c r="G674" s="446">
        <v>0.0</v>
      </c>
      <c r="H674" s="341">
        <v>0.0</v>
      </c>
      <c r="I674" s="447">
        <v>0.0</v>
      </c>
      <c r="J674" s="448"/>
      <c r="K674" s="449">
        <v>0.0</v>
      </c>
      <c r="L674" s="338"/>
      <c r="M674" s="338"/>
      <c r="N674" s="338"/>
      <c r="O674" s="338"/>
      <c r="P674" s="338"/>
      <c r="Q674" s="338"/>
    </row>
    <row r="675" ht="15.75" customHeight="1">
      <c r="A675" s="338"/>
      <c r="B675" s="338"/>
      <c r="C675" s="338"/>
      <c r="D675" s="338"/>
      <c r="E675" s="338"/>
      <c r="F675" s="339"/>
      <c r="G675" s="446">
        <v>0.0</v>
      </c>
      <c r="H675" s="341">
        <v>0.0</v>
      </c>
      <c r="I675" s="447">
        <v>0.0</v>
      </c>
      <c r="J675" s="448"/>
      <c r="K675" s="449">
        <v>0.0</v>
      </c>
      <c r="L675" s="338"/>
      <c r="M675" s="338"/>
      <c r="N675" s="338"/>
      <c r="O675" s="338"/>
      <c r="P675" s="338"/>
      <c r="Q675" s="338"/>
    </row>
    <row r="676" ht="15.75" customHeight="1">
      <c r="A676" s="338"/>
      <c r="B676" s="338"/>
      <c r="C676" s="338"/>
      <c r="D676" s="338"/>
      <c r="E676" s="338"/>
      <c r="F676" s="339"/>
      <c r="G676" s="446">
        <v>0.0</v>
      </c>
      <c r="H676" s="341">
        <v>0.0</v>
      </c>
      <c r="I676" s="447">
        <v>0.0</v>
      </c>
      <c r="J676" s="448"/>
      <c r="K676" s="449">
        <v>0.0</v>
      </c>
      <c r="L676" s="338"/>
      <c r="M676" s="338"/>
      <c r="N676" s="338"/>
      <c r="O676" s="338"/>
      <c r="P676" s="338"/>
      <c r="Q676" s="338"/>
    </row>
    <row r="677" ht="15.75" customHeight="1">
      <c r="A677" s="338"/>
      <c r="B677" s="338"/>
      <c r="C677" s="338"/>
      <c r="D677" s="338"/>
      <c r="E677" s="338"/>
      <c r="F677" s="339"/>
      <c r="G677" s="446">
        <v>0.0</v>
      </c>
      <c r="H677" s="341">
        <v>0.0</v>
      </c>
      <c r="I677" s="447">
        <v>0.0</v>
      </c>
      <c r="J677" s="448"/>
      <c r="K677" s="449">
        <v>0.0</v>
      </c>
      <c r="L677" s="338"/>
      <c r="M677" s="338"/>
      <c r="N677" s="338"/>
      <c r="O677" s="338"/>
      <c r="P677" s="338"/>
      <c r="Q677" s="338"/>
    </row>
    <row r="678" ht="15.75" customHeight="1">
      <c r="A678" s="338"/>
      <c r="B678" s="338"/>
      <c r="C678" s="338"/>
      <c r="D678" s="338"/>
      <c r="E678" s="338"/>
      <c r="F678" s="339"/>
      <c r="G678" s="446">
        <v>0.0</v>
      </c>
      <c r="H678" s="341">
        <v>0.0</v>
      </c>
      <c r="I678" s="447">
        <v>0.0</v>
      </c>
      <c r="J678" s="448"/>
      <c r="K678" s="449">
        <v>0.0</v>
      </c>
      <c r="L678" s="338"/>
      <c r="M678" s="338"/>
      <c r="N678" s="338"/>
      <c r="O678" s="338"/>
      <c r="P678" s="338"/>
      <c r="Q678" s="338"/>
    </row>
    <row r="679" ht="15.75" customHeight="1">
      <c r="A679" s="338"/>
      <c r="B679" s="338"/>
      <c r="C679" s="338"/>
      <c r="D679" s="338"/>
      <c r="E679" s="338"/>
      <c r="F679" s="339"/>
      <c r="G679" s="446">
        <v>0.0</v>
      </c>
      <c r="H679" s="341">
        <v>0.0</v>
      </c>
      <c r="I679" s="447">
        <v>0.0</v>
      </c>
      <c r="J679" s="448"/>
      <c r="K679" s="449">
        <v>0.0</v>
      </c>
      <c r="L679" s="338"/>
      <c r="M679" s="338"/>
      <c r="N679" s="338"/>
      <c r="O679" s="338"/>
      <c r="P679" s="338"/>
      <c r="Q679" s="338"/>
    </row>
    <row r="680" ht="15.75" customHeight="1">
      <c r="A680" s="338"/>
      <c r="B680" s="338"/>
      <c r="C680" s="338"/>
      <c r="D680" s="338"/>
      <c r="E680" s="338"/>
      <c r="F680" s="339"/>
      <c r="G680" s="446">
        <v>0.0</v>
      </c>
      <c r="H680" s="341">
        <v>0.0</v>
      </c>
      <c r="I680" s="447">
        <v>0.0</v>
      </c>
      <c r="J680" s="448"/>
      <c r="K680" s="449">
        <v>0.0</v>
      </c>
      <c r="L680" s="338"/>
      <c r="M680" s="338"/>
      <c r="N680" s="338"/>
      <c r="O680" s="338"/>
      <c r="P680" s="338"/>
      <c r="Q680" s="338"/>
    </row>
    <row r="681" ht="15.75" customHeight="1">
      <c r="A681" s="338"/>
      <c r="B681" s="338"/>
      <c r="C681" s="338"/>
      <c r="D681" s="338"/>
      <c r="E681" s="338"/>
      <c r="F681" s="339"/>
      <c r="G681" s="446">
        <v>0.0</v>
      </c>
      <c r="H681" s="341">
        <v>0.0</v>
      </c>
      <c r="I681" s="447">
        <v>0.0</v>
      </c>
      <c r="J681" s="448"/>
      <c r="K681" s="449">
        <v>0.0</v>
      </c>
      <c r="L681" s="338"/>
      <c r="M681" s="338"/>
      <c r="N681" s="338"/>
      <c r="O681" s="338"/>
      <c r="P681" s="338"/>
      <c r="Q681" s="338"/>
    </row>
    <row r="682" ht="15.75" customHeight="1">
      <c r="A682" s="338"/>
      <c r="B682" s="338"/>
      <c r="C682" s="338"/>
      <c r="D682" s="338"/>
      <c r="E682" s="338"/>
      <c r="F682" s="339"/>
      <c r="G682" s="446">
        <v>0.0</v>
      </c>
      <c r="H682" s="341">
        <v>0.0</v>
      </c>
      <c r="I682" s="447">
        <v>0.0</v>
      </c>
      <c r="J682" s="448"/>
      <c r="K682" s="449">
        <v>0.0</v>
      </c>
      <c r="L682" s="338"/>
      <c r="M682" s="338"/>
      <c r="N682" s="338"/>
      <c r="O682" s="338"/>
      <c r="P682" s="338"/>
      <c r="Q682" s="338"/>
    </row>
    <row r="683" ht="15.75" customHeight="1">
      <c r="A683" s="338"/>
      <c r="B683" s="338"/>
      <c r="C683" s="338"/>
      <c r="D683" s="338"/>
      <c r="E683" s="338"/>
      <c r="F683" s="339"/>
      <c r="G683" s="446">
        <v>0.0</v>
      </c>
      <c r="H683" s="341">
        <v>0.0</v>
      </c>
      <c r="I683" s="447">
        <v>0.0</v>
      </c>
      <c r="J683" s="448"/>
      <c r="K683" s="449">
        <v>0.0</v>
      </c>
      <c r="L683" s="338"/>
      <c r="M683" s="338"/>
      <c r="N683" s="338"/>
      <c r="O683" s="338"/>
      <c r="P683" s="338"/>
      <c r="Q683" s="338"/>
    </row>
    <row r="684" ht="15.75" customHeight="1">
      <c r="A684" s="338"/>
      <c r="B684" s="338"/>
      <c r="C684" s="338"/>
      <c r="D684" s="338"/>
      <c r="E684" s="338"/>
      <c r="F684" s="339"/>
      <c r="G684" s="446">
        <v>0.0</v>
      </c>
      <c r="H684" s="341">
        <v>0.0</v>
      </c>
      <c r="I684" s="447">
        <v>0.0</v>
      </c>
      <c r="J684" s="448"/>
      <c r="K684" s="449">
        <v>0.0</v>
      </c>
      <c r="L684" s="338"/>
      <c r="M684" s="338"/>
      <c r="N684" s="338"/>
      <c r="O684" s="338"/>
      <c r="P684" s="338"/>
      <c r="Q684" s="338"/>
    </row>
    <row r="685" ht="15.75" customHeight="1">
      <c r="A685" s="338"/>
      <c r="B685" s="338"/>
      <c r="C685" s="338"/>
      <c r="D685" s="338"/>
      <c r="E685" s="338"/>
      <c r="F685" s="339"/>
      <c r="G685" s="446">
        <v>0.0</v>
      </c>
      <c r="H685" s="341">
        <v>0.0</v>
      </c>
      <c r="I685" s="447">
        <v>0.0</v>
      </c>
      <c r="J685" s="448"/>
      <c r="K685" s="449">
        <v>0.0</v>
      </c>
      <c r="L685" s="338"/>
      <c r="M685" s="338"/>
      <c r="N685" s="338"/>
      <c r="O685" s="338"/>
      <c r="P685" s="338"/>
      <c r="Q685" s="338"/>
    </row>
    <row r="686" ht="15.75" customHeight="1">
      <c r="A686" s="338"/>
      <c r="B686" s="338"/>
      <c r="C686" s="338"/>
      <c r="D686" s="338"/>
      <c r="E686" s="338"/>
      <c r="F686" s="339"/>
      <c r="G686" s="446">
        <v>0.0</v>
      </c>
      <c r="H686" s="341">
        <v>0.0</v>
      </c>
      <c r="I686" s="447">
        <v>0.0</v>
      </c>
      <c r="J686" s="448"/>
      <c r="K686" s="449">
        <v>0.0</v>
      </c>
      <c r="L686" s="338"/>
      <c r="M686" s="338"/>
      <c r="N686" s="338"/>
      <c r="O686" s="338"/>
      <c r="P686" s="338"/>
      <c r="Q686" s="338"/>
    </row>
    <row r="687" ht="15.75" customHeight="1">
      <c r="A687" s="338"/>
      <c r="B687" s="338"/>
      <c r="C687" s="338"/>
      <c r="D687" s="338"/>
      <c r="E687" s="338"/>
      <c r="F687" s="339"/>
      <c r="G687" s="446">
        <v>0.0</v>
      </c>
      <c r="H687" s="341">
        <v>0.0</v>
      </c>
      <c r="I687" s="447">
        <v>0.0</v>
      </c>
      <c r="J687" s="448"/>
      <c r="K687" s="449">
        <v>0.0</v>
      </c>
      <c r="L687" s="338"/>
      <c r="M687" s="338"/>
      <c r="N687" s="338"/>
      <c r="O687" s="338"/>
      <c r="P687" s="338"/>
      <c r="Q687" s="338"/>
    </row>
    <row r="688" ht="15.75" customHeight="1">
      <c r="A688" s="338"/>
      <c r="B688" s="338"/>
      <c r="C688" s="338"/>
      <c r="D688" s="338"/>
      <c r="E688" s="338"/>
      <c r="F688" s="339"/>
      <c r="G688" s="446">
        <v>0.0</v>
      </c>
      <c r="H688" s="341">
        <v>0.0</v>
      </c>
      <c r="I688" s="447">
        <v>0.0</v>
      </c>
      <c r="J688" s="448"/>
      <c r="K688" s="449">
        <v>0.0</v>
      </c>
      <c r="L688" s="338"/>
      <c r="M688" s="338"/>
      <c r="N688" s="338"/>
      <c r="O688" s="338"/>
      <c r="P688" s="338"/>
      <c r="Q688" s="338"/>
    </row>
    <row r="689" ht="15.75" customHeight="1">
      <c r="A689" s="338"/>
      <c r="B689" s="338"/>
      <c r="C689" s="338"/>
      <c r="D689" s="338"/>
      <c r="E689" s="338"/>
      <c r="F689" s="339"/>
      <c r="G689" s="446">
        <v>0.0</v>
      </c>
      <c r="H689" s="341">
        <v>0.0</v>
      </c>
      <c r="I689" s="447">
        <v>0.0</v>
      </c>
      <c r="J689" s="448"/>
      <c r="K689" s="449">
        <v>0.0</v>
      </c>
      <c r="L689" s="338"/>
      <c r="M689" s="338"/>
      <c r="N689" s="338"/>
      <c r="O689" s="338"/>
      <c r="P689" s="338"/>
      <c r="Q689" s="338"/>
    </row>
    <row r="690" ht="15.75" customHeight="1">
      <c r="A690" s="338"/>
      <c r="B690" s="338"/>
      <c r="C690" s="338"/>
      <c r="D690" s="338"/>
      <c r="E690" s="338"/>
      <c r="F690" s="339"/>
      <c r="G690" s="446">
        <v>0.0</v>
      </c>
      <c r="H690" s="341">
        <v>0.0</v>
      </c>
      <c r="I690" s="447">
        <v>0.0</v>
      </c>
      <c r="J690" s="448"/>
      <c r="K690" s="449">
        <v>0.0</v>
      </c>
      <c r="L690" s="338"/>
      <c r="M690" s="338"/>
      <c r="N690" s="338"/>
      <c r="O690" s="338"/>
      <c r="P690" s="338"/>
      <c r="Q690" s="338"/>
    </row>
    <row r="691" ht="15.75" customHeight="1">
      <c r="A691" s="338"/>
      <c r="B691" s="338"/>
      <c r="C691" s="338"/>
      <c r="D691" s="338"/>
      <c r="E691" s="338"/>
      <c r="F691" s="339"/>
      <c r="G691" s="446">
        <v>0.0</v>
      </c>
      <c r="H691" s="341">
        <v>0.0</v>
      </c>
      <c r="I691" s="447">
        <v>0.0</v>
      </c>
      <c r="J691" s="448"/>
      <c r="K691" s="449">
        <v>0.0</v>
      </c>
      <c r="L691" s="338"/>
      <c r="M691" s="338"/>
      <c r="N691" s="338"/>
      <c r="O691" s="338"/>
      <c r="P691" s="338"/>
      <c r="Q691" s="338"/>
    </row>
    <row r="692" ht="15.75" customHeight="1">
      <c r="A692" s="338"/>
      <c r="B692" s="338"/>
      <c r="C692" s="338"/>
      <c r="D692" s="338"/>
      <c r="E692" s="338"/>
      <c r="F692" s="339"/>
      <c r="G692" s="446">
        <v>0.0</v>
      </c>
      <c r="H692" s="341">
        <v>0.0</v>
      </c>
      <c r="I692" s="447">
        <v>0.0</v>
      </c>
      <c r="J692" s="448"/>
      <c r="K692" s="449">
        <v>0.0</v>
      </c>
      <c r="L692" s="338"/>
      <c r="M692" s="338"/>
      <c r="N692" s="338"/>
      <c r="O692" s="338"/>
      <c r="P692" s="338"/>
      <c r="Q692" s="338"/>
    </row>
    <row r="693" ht="15.75" customHeight="1">
      <c r="A693" s="338"/>
      <c r="B693" s="338"/>
      <c r="C693" s="338"/>
      <c r="D693" s="338"/>
      <c r="E693" s="338"/>
      <c r="F693" s="339"/>
      <c r="G693" s="446">
        <v>0.0</v>
      </c>
      <c r="H693" s="341">
        <v>0.0</v>
      </c>
      <c r="I693" s="447">
        <v>0.0</v>
      </c>
      <c r="J693" s="448"/>
      <c r="K693" s="449">
        <v>0.0</v>
      </c>
      <c r="L693" s="338"/>
      <c r="M693" s="338"/>
      <c r="N693" s="338"/>
      <c r="O693" s="338"/>
      <c r="P693" s="338"/>
      <c r="Q693" s="338"/>
    </row>
    <row r="694" ht="15.75" customHeight="1">
      <c r="A694" s="338"/>
      <c r="B694" s="338"/>
      <c r="C694" s="338"/>
      <c r="D694" s="338"/>
      <c r="E694" s="338"/>
      <c r="F694" s="339"/>
      <c r="G694" s="446">
        <v>0.0</v>
      </c>
      <c r="H694" s="341">
        <v>0.0</v>
      </c>
      <c r="I694" s="447">
        <v>0.0</v>
      </c>
      <c r="J694" s="448"/>
      <c r="K694" s="449">
        <v>0.0</v>
      </c>
      <c r="L694" s="338"/>
      <c r="M694" s="338"/>
      <c r="N694" s="338"/>
      <c r="O694" s="338"/>
      <c r="P694" s="338"/>
      <c r="Q694" s="338"/>
    </row>
    <row r="695" ht="15.75" customHeight="1">
      <c r="A695" s="338"/>
      <c r="B695" s="338"/>
      <c r="C695" s="338"/>
      <c r="D695" s="338"/>
      <c r="E695" s="338"/>
      <c r="F695" s="339"/>
      <c r="G695" s="446">
        <v>0.0</v>
      </c>
      <c r="H695" s="341">
        <v>0.0</v>
      </c>
      <c r="I695" s="447">
        <v>0.0</v>
      </c>
      <c r="J695" s="448"/>
      <c r="K695" s="449">
        <v>0.0</v>
      </c>
      <c r="L695" s="338"/>
      <c r="M695" s="338"/>
      <c r="N695" s="338"/>
      <c r="O695" s="338"/>
      <c r="P695" s="338"/>
      <c r="Q695" s="338"/>
    </row>
    <row r="696" ht="15.75" customHeight="1">
      <c r="A696" s="338"/>
      <c r="B696" s="338"/>
      <c r="C696" s="338"/>
      <c r="D696" s="338"/>
      <c r="E696" s="338"/>
      <c r="F696" s="339"/>
      <c r="G696" s="446">
        <v>0.0</v>
      </c>
      <c r="H696" s="341">
        <v>0.0</v>
      </c>
      <c r="I696" s="447">
        <v>0.0</v>
      </c>
      <c r="J696" s="448"/>
      <c r="K696" s="449">
        <v>0.0</v>
      </c>
      <c r="L696" s="338"/>
      <c r="M696" s="338"/>
      <c r="N696" s="338"/>
      <c r="O696" s="338"/>
      <c r="P696" s="338"/>
      <c r="Q696" s="338"/>
    </row>
    <row r="697" ht="15.75" customHeight="1">
      <c r="A697" s="338"/>
      <c r="B697" s="338"/>
      <c r="C697" s="338"/>
      <c r="D697" s="338"/>
      <c r="E697" s="338"/>
      <c r="F697" s="339"/>
      <c r="G697" s="446">
        <v>0.0</v>
      </c>
      <c r="H697" s="341">
        <v>0.0</v>
      </c>
      <c r="I697" s="447">
        <v>0.0</v>
      </c>
      <c r="J697" s="448"/>
      <c r="K697" s="449">
        <v>0.0</v>
      </c>
      <c r="L697" s="338"/>
      <c r="M697" s="338"/>
      <c r="N697" s="338"/>
      <c r="O697" s="338"/>
      <c r="P697" s="338"/>
      <c r="Q697" s="338"/>
    </row>
    <row r="698" ht="15.75" customHeight="1">
      <c r="A698" s="338"/>
      <c r="B698" s="338"/>
      <c r="C698" s="338"/>
      <c r="D698" s="338"/>
      <c r="E698" s="338"/>
      <c r="F698" s="339"/>
      <c r="G698" s="446">
        <v>0.0</v>
      </c>
      <c r="H698" s="341">
        <v>0.0</v>
      </c>
      <c r="I698" s="447">
        <v>0.0</v>
      </c>
      <c r="J698" s="448"/>
      <c r="K698" s="449">
        <v>0.0</v>
      </c>
      <c r="L698" s="338"/>
      <c r="M698" s="338"/>
      <c r="N698" s="338"/>
      <c r="O698" s="338"/>
      <c r="P698" s="338"/>
      <c r="Q698" s="338"/>
    </row>
    <row r="699" ht="15.75" customHeight="1">
      <c r="A699" s="338"/>
      <c r="B699" s="338"/>
      <c r="C699" s="338"/>
      <c r="D699" s="338"/>
      <c r="E699" s="338"/>
      <c r="F699" s="339"/>
      <c r="G699" s="446">
        <v>0.0</v>
      </c>
      <c r="H699" s="341">
        <v>0.0</v>
      </c>
      <c r="I699" s="447">
        <v>0.0</v>
      </c>
      <c r="J699" s="448"/>
      <c r="K699" s="449">
        <v>0.0</v>
      </c>
      <c r="L699" s="338"/>
      <c r="M699" s="338"/>
      <c r="N699" s="338"/>
      <c r="O699" s="338"/>
      <c r="P699" s="338"/>
      <c r="Q699" s="338"/>
    </row>
    <row r="700" ht="15.75" customHeight="1">
      <c r="A700" s="338"/>
      <c r="B700" s="338"/>
      <c r="C700" s="338"/>
      <c r="D700" s="338"/>
      <c r="E700" s="338"/>
      <c r="F700" s="339"/>
      <c r="G700" s="446">
        <v>0.0</v>
      </c>
      <c r="H700" s="341">
        <v>0.0</v>
      </c>
      <c r="I700" s="447">
        <v>0.0</v>
      </c>
      <c r="J700" s="448"/>
      <c r="K700" s="449">
        <v>0.0</v>
      </c>
      <c r="L700" s="338"/>
      <c r="M700" s="338"/>
      <c r="N700" s="338"/>
      <c r="O700" s="338"/>
      <c r="P700" s="338"/>
      <c r="Q700" s="338"/>
    </row>
    <row r="701" ht="15.75" customHeight="1">
      <c r="A701" s="338"/>
      <c r="B701" s="338"/>
      <c r="C701" s="338"/>
      <c r="D701" s="338"/>
      <c r="E701" s="338"/>
      <c r="F701" s="339"/>
      <c r="G701" s="446">
        <v>0.0</v>
      </c>
      <c r="H701" s="341">
        <v>0.0</v>
      </c>
      <c r="I701" s="447">
        <v>0.0</v>
      </c>
      <c r="J701" s="448"/>
      <c r="K701" s="449">
        <v>0.0</v>
      </c>
      <c r="L701" s="338"/>
      <c r="M701" s="338"/>
      <c r="N701" s="338"/>
      <c r="O701" s="338"/>
      <c r="P701" s="338"/>
      <c r="Q701" s="338"/>
    </row>
    <row r="702" ht="15.75" customHeight="1">
      <c r="A702" s="338"/>
      <c r="B702" s="338"/>
      <c r="C702" s="338"/>
      <c r="D702" s="338"/>
      <c r="E702" s="338"/>
      <c r="F702" s="339"/>
      <c r="G702" s="446">
        <v>0.0</v>
      </c>
      <c r="H702" s="341">
        <v>0.0</v>
      </c>
      <c r="I702" s="447">
        <v>0.0</v>
      </c>
      <c r="J702" s="448"/>
      <c r="K702" s="449">
        <v>0.0</v>
      </c>
      <c r="L702" s="338"/>
      <c r="M702" s="338"/>
      <c r="N702" s="338"/>
      <c r="O702" s="338"/>
      <c r="P702" s="338"/>
      <c r="Q702" s="338"/>
    </row>
    <row r="703" ht="15.75" customHeight="1">
      <c r="A703" s="338"/>
      <c r="B703" s="338"/>
      <c r="C703" s="338"/>
      <c r="D703" s="338"/>
      <c r="E703" s="338"/>
      <c r="F703" s="346"/>
      <c r="G703" s="533">
        <v>0.0</v>
      </c>
      <c r="H703" s="348">
        <v>0.0</v>
      </c>
      <c r="I703" s="534">
        <v>0.0</v>
      </c>
      <c r="J703" s="448"/>
      <c r="K703" s="449">
        <v>0.0</v>
      </c>
      <c r="L703" s="338"/>
      <c r="M703" s="338"/>
      <c r="N703" s="338"/>
      <c r="O703" s="338"/>
      <c r="P703" s="338"/>
      <c r="Q703" s="338"/>
    </row>
    <row r="704" ht="15.75" customHeight="1">
      <c r="A704" s="338"/>
      <c r="B704" s="338"/>
      <c r="C704" s="338"/>
      <c r="D704" s="338"/>
      <c r="E704" s="338"/>
      <c r="F704" s="346"/>
      <c r="G704" s="533">
        <v>0.0</v>
      </c>
      <c r="H704" s="348">
        <v>0.0</v>
      </c>
      <c r="I704" s="534">
        <v>0.0</v>
      </c>
      <c r="J704" s="448"/>
      <c r="K704" s="449">
        <v>0.0</v>
      </c>
      <c r="L704" s="338"/>
      <c r="M704" s="338"/>
      <c r="N704" s="338"/>
      <c r="O704" s="338"/>
      <c r="P704" s="338"/>
      <c r="Q704" s="338"/>
    </row>
    <row r="705" ht="15.75" customHeight="1">
      <c r="A705" s="338"/>
      <c r="B705" s="338"/>
      <c r="C705" s="338"/>
      <c r="D705" s="338"/>
      <c r="E705" s="338"/>
      <c r="F705" s="346"/>
      <c r="G705" s="533">
        <v>0.0</v>
      </c>
      <c r="H705" s="348">
        <v>0.0</v>
      </c>
      <c r="I705" s="534">
        <v>0.0</v>
      </c>
      <c r="J705" s="448"/>
      <c r="K705" s="449">
        <v>0.0</v>
      </c>
      <c r="L705" s="338"/>
      <c r="M705" s="338"/>
      <c r="N705" s="338"/>
      <c r="O705" s="338"/>
      <c r="P705" s="338"/>
      <c r="Q705" s="338"/>
    </row>
    <row r="706" ht="15.75" customHeight="1">
      <c r="A706" s="338"/>
      <c r="B706" s="338"/>
      <c r="C706" s="338"/>
      <c r="D706" s="338"/>
      <c r="E706" s="338"/>
      <c r="F706" s="346"/>
      <c r="G706" s="533">
        <v>0.0</v>
      </c>
      <c r="H706" s="348">
        <v>0.0</v>
      </c>
      <c r="I706" s="534">
        <v>0.0</v>
      </c>
      <c r="J706" s="448"/>
      <c r="K706" s="449">
        <v>0.0</v>
      </c>
      <c r="L706" s="338"/>
      <c r="M706" s="338"/>
      <c r="N706" s="338"/>
      <c r="O706" s="338"/>
      <c r="P706" s="338"/>
      <c r="Q706" s="338"/>
    </row>
    <row r="707" ht="15.75" customHeight="1">
      <c r="A707" s="338"/>
      <c r="B707" s="338"/>
      <c r="C707" s="338"/>
      <c r="D707" s="338"/>
      <c r="E707" s="338"/>
      <c r="F707" s="346"/>
      <c r="G707" s="533">
        <v>0.0</v>
      </c>
      <c r="H707" s="348">
        <v>0.0</v>
      </c>
      <c r="I707" s="534">
        <v>0.0</v>
      </c>
      <c r="J707" s="448"/>
      <c r="K707" s="449">
        <v>0.0</v>
      </c>
      <c r="L707" s="338"/>
      <c r="M707" s="338"/>
      <c r="N707" s="338"/>
      <c r="O707" s="338"/>
      <c r="P707" s="338"/>
      <c r="Q707" s="338"/>
    </row>
    <row r="708" ht="15.75" customHeight="1">
      <c r="A708" s="338"/>
      <c r="B708" s="338"/>
      <c r="C708" s="338"/>
      <c r="D708" s="338"/>
      <c r="E708" s="338"/>
      <c r="F708" s="346"/>
      <c r="G708" s="533">
        <v>0.0</v>
      </c>
      <c r="H708" s="348">
        <v>0.0</v>
      </c>
      <c r="I708" s="534">
        <v>0.0</v>
      </c>
      <c r="J708" s="448"/>
      <c r="K708" s="449">
        <v>0.0</v>
      </c>
      <c r="L708" s="338"/>
      <c r="M708" s="338"/>
      <c r="N708" s="338"/>
      <c r="O708" s="338"/>
      <c r="P708" s="338"/>
      <c r="Q708" s="338"/>
    </row>
    <row r="709" ht="15.75" customHeight="1">
      <c r="A709" s="338"/>
      <c r="B709" s="338"/>
      <c r="C709" s="338"/>
      <c r="D709" s="338"/>
      <c r="E709" s="338"/>
      <c r="F709" s="346"/>
      <c r="G709" s="533">
        <v>0.0</v>
      </c>
      <c r="H709" s="348">
        <v>0.0</v>
      </c>
      <c r="I709" s="534">
        <v>0.0</v>
      </c>
      <c r="J709" s="448"/>
      <c r="K709" s="449">
        <v>0.0</v>
      </c>
      <c r="L709" s="338"/>
      <c r="M709" s="338"/>
      <c r="N709" s="338"/>
      <c r="O709" s="338"/>
      <c r="P709" s="338"/>
      <c r="Q709" s="338"/>
    </row>
    <row r="710" ht="15.75" customHeight="1">
      <c r="A710" s="338"/>
      <c r="B710" s="338"/>
      <c r="C710" s="338"/>
      <c r="D710" s="338"/>
      <c r="E710" s="338"/>
      <c r="F710" s="346"/>
      <c r="G710" s="533">
        <v>0.0</v>
      </c>
      <c r="H710" s="348">
        <v>0.0</v>
      </c>
      <c r="I710" s="534">
        <v>0.0</v>
      </c>
      <c r="J710" s="448"/>
      <c r="K710" s="449">
        <v>0.0</v>
      </c>
      <c r="L710" s="338"/>
      <c r="M710" s="338"/>
      <c r="N710" s="338"/>
      <c r="O710" s="338"/>
      <c r="P710" s="338"/>
      <c r="Q710" s="338"/>
    </row>
    <row r="711" ht="15.75" customHeight="1">
      <c r="A711" s="338"/>
      <c r="B711" s="338"/>
      <c r="C711" s="338"/>
      <c r="D711" s="338"/>
      <c r="E711" s="338"/>
      <c r="F711" s="346"/>
      <c r="G711" s="533">
        <v>0.0</v>
      </c>
      <c r="H711" s="348">
        <v>0.0</v>
      </c>
      <c r="I711" s="534">
        <v>0.0</v>
      </c>
      <c r="J711" s="448"/>
      <c r="K711" s="449">
        <v>0.0</v>
      </c>
      <c r="L711" s="338"/>
      <c r="M711" s="338"/>
      <c r="N711" s="338"/>
      <c r="O711" s="338"/>
      <c r="P711" s="338"/>
      <c r="Q711" s="338"/>
    </row>
    <row r="712" ht="15.75" customHeight="1">
      <c r="A712" s="338"/>
      <c r="B712" s="338"/>
      <c r="C712" s="338"/>
      <c r="D712" s="338"/>
      <c r="E712" s="338"/>
      <c r="F712" s="346"/>
      <c r="G712" s="533">
        <v>0.0</v>
      </c>
      <c r="H712" s="348">
        <v>0.0</v>
      </c>
      <c r="I712" s="534">
        <v>0.0</v>
      </c>
      <c r="J712" s="448"/>
      <c r="K712" s="449">
        <v>0.0</v>
      </c>
      <c r="L712" s="338"/>
      <c r="M712" s="338"/>
      <c r="N712" s="338"/>
      <c r="O712" s="338"/>
      <c r="P712" s="338"/>
      <c r="Q712" s="338"/>
    </row>
    <row r="713" ht="15.75" customHeight="1">
      <c r="A713" s="338"/>
      <c r="B713" s="338"/>
      <c r="C713" s="338"/>
      <c r="D713" s="338"/>
      <c r="E713" s="338"/>
      <c r="F713" s="346"/>
      <c r="G713" s="533">
        <v>0.0</v>
      </c>
      <c r="H713" s="348">
        <v>0.0</v>
      </c>
      <c r="I713" s="534">
        <v>0.0</v>
      </c>
      <c r="J713" s="448"/>
      <c r="K713" s="449">
        <v>0.0</v>
      </c>
      <c r="L713" s="338"/>
      <c r="M713" s="338"/>
      <c r="N713" s="338"/>
      <c r="O713" s="338"/>
      <c r="P713" s="338"/>
      <c r="Q713" s="338"/>
    </row>
    <row r="714" ht="15.75" customHeight="1">
      <c r="A714" s="338"/>
      <c r="B714" s="338"/>
      <c r="C714" s="338"/>
      <c r="D714" s="338"/>
      <c r="E714" s="338"/>
      <c r="F714" s="346"/>
      <c r="G714" s="533">
        <v>0.0</v>
      </c>
      <c r="H714" s="348">
        <v>0.0</v>
      </c>
      <c r="I714" s="534">
        <v>0.0</v>
      </c>
      <c r="J714" s="448"/>
      <c r="K714" s="449">
        <v>0.0</v>
      </c>
      <c r="L714" s="338"/>
      <c r="M714" s="338"/>
      <c r="N714" s="338"/>
      <c r="O714" s="338"/>
      <c r="P714" s="338"/>
      <c r="Q714" s="338"/>
    </row>
    <row r="715" ht="15.75" customHeight="1">
      <c r="A715" s="338"/>
      <c r="B715" s="338"/>
      <c r="C715" s="338"/>
      <c r="D715" s="338"/>
      <c r="E715" s="338"/>
      <c r="F715" s="346"/>
      <c r="G715" s="533">
        <v>0.0</v>
      </c>
      <c r="H715" s="348">
        <v>0.0</v>
      </c>
      <c r="I715" s="534">
        <v>0.0</v>
      </c>
      <c r="J715" s="448"/>
      <c r="K715" s="449">
        <v>0.0</v>
      </c>
      <c r="L715" s="338"/>
      <c r="M715" s="338"/>
      <c r="N715" s="338"/>
      <c r="O715" s="338"/>
      <c r="P715" s="338"/>
      <c r="Q715" s="338"/>
    </row>
    <row r="716" ht="15.75" customHeight="1">
      <c r="A716" s="338"/>
      <c r="B716" s="338"/>
      <c r="C716" s="338"/>
      <c r="D716" s="338"/>
      <c r="E716" s="338"/>
      <c r="F716" s="346"/>
      <c r="G716" s="533">
        <v>0.0</v>
      </c>
      <c r="H716" s="348">
        <v>0.0</v>
      </c>
      <c r="I716" s="534">
        <v>0.0</v>
      </c>
      <c r="J716" s="448"/>
      <c r="K716" s="449">
        <v>0.0</v>
      </c>
      <c r="L716" s="338"/>
      <c r="M716" s="338"/>
      <c r="N716" s="338"/>
      <c r="O716" s="338"/>
      <c r="P716" s="338"/>
      <c r="Q716" s="338"/>
    </row>
    <row r="717" ht="15.75" customHeight="1">
      <c r="A717" s="338"/>
      <c r="B717" s="338"/>
      <c r="C717" s="338"/>
      <c r="D717" s="338"/>
      <c r="E717" s="338"/>
      <c r="F717" s="346"/>
      <c r="G717" s="533">
        <v>0.0</v>
      </c>
      <c r="H717" s="348">
        <v>0.0</v>
      </c>
      <c r="I717" s="534">
        <v>0.0</v>
      </c>
      <c r="J717" s="448"/>
      <c r="K717" s="449">
        <v>0.0</v>
      </c>
      <c r="L717" s="338"/>
      <c r="M717" s="338"/>
      <c r="N717" s="338"/>
      <c r="O717" s="338"/>
      <c r="P717" s="338"/>
      <c r="Q717" s="338"/>
    </row>
    <row r="718" ht="15.75" customHeight="1">
      <c r="A718" s="338"/>
      <c r="B718" s="338"/>
      <c r="C718" s="338"/>
      <c r="D718" s="338"/>
      <c r="E718" s="338"/>
      <c r="F718" s="346"/>
      <c r="G718" s="533">
        <v>0.0</v>
      </c>
      <c r="H718" s="348">
        <v>0.0</v>
      </c>
      <c r="I718" s="534">
        <v>0.0</v>
      </c>
      <c r="J718" s="448"/>
      <c r="K718" s="449">
        <v>0.0</v>
      </c>
      <c r="L718" s="338"/>
      <c r="M718" s="338"/>
      <c r="N718" s="338"/>
      <c r="O718" s="338"/>
      <c r="P718" s="338"/>
      <c r="Q718" s="338"/>
    </row>
    <row r="719" ht="15.75" customHeight="1">
      <c r="A719" s="338"/>
      <c r="B719" s="338"/>
      <c r="C719" s="338"/>
      <c r="D719" s="338"/>
      <c r="E719" s="338"/>
      <c r="F719" s="346"/>
      <c r="G719" s="533">
        <v>0.0</v>
      </c>
      <c r="H719" s="348">
        <v>0.0</v>
      </c>
      <c r="I719" s="534">
        <v>0.0</v>
      </c>
      <c r="J719" s="448"/>
      <c r="K719" s="449">
        <v>0.0</v>
      </c>
      <c r="L719" s="338"/>
      <c r="M719" s="338"/>
      <c r="N719" s="338"/>
      <c r="O719" s="338"/>
      <c r="P719" s="338"/>
      <c r="Q719" s="338"/>
    </row>
    <row r="720" ht="15.75" customHeight="1">
      <c r="A720" s="338"/>
      <c r="B720" s="338"/>
      <c r="C720" s="338"/>
      <c r="D720" s="338"/>
      <c r="E720" s="338"/>
      <c r="F720" s="346"/>
      <c r="G720" s="533">
        <v>0.0</v>
      </c>
      <c r="H720" s="348">
        <v>0.0</v>
      </c>
      <c r="I720" s="534">
        <v>0.0</v>
      </c>
      <c r="J720" s="448"/>
      <c r="K720" s="449">
        <v>0.0</v>
      </c>
      <c r="L720" s="338"/>
      <c r="M720" s="338"/>
      <c r="N720" s="338"/>
      <c r="O720" s="338"/>
      <c r="P720" s="338"/>
      <c r="Q720" s="338"/>
    </row>
    <row r="721" ht="15.75" customHeight="1">
      <c r="A721" s="338"/>
      <c r="B721" s="338"/>
      <c r="C721" s="338"/>
      <c r="D721" s="338"/>
      <c r="E721" s="338"/>
      <c r="F721" s="346"/>
      <c r="G721" s="533">
        <v>0.0</v>
      </c>
      <c r="H721" s="348">
        <v>0.0</v>
      </c>
      <c r="I721" s="534">
        <v>0.0</v>
      </c>
      <c r="J721" s="448"/>
      <c r="K721" s="449">
        <v>0.0</v>
      </c>
      <c r="L721" s="338"/>
      <c r="M721" s="338"/>
      <c r="N721" s="338"/>
      <c r="O721" s="338"/>
      <c r="P721" s="338"/>
      <c r="Q721" s="338"/>
    </row>
    <row r="722" ht="15.75" customHeight="1">
      <c r="A722" s="338"/>
      <c r="B722" s="338"/>
      <c r="C722" s="338"/>
      <c r="D722" s="338"/>
      <c r="E722" s="338"/>
      <c r="F722" s="346"/>
      <c r="G722" s="533">
        <v>0.0</v>
      </c>
      <c r="H722" s="348">
        <v>0.0</v>
      </c>
      <c r="I722" s="534">
        <v>0.0</v>
      </c>
      <c r="J722" s="448"/>
      <c r="K722" s="449">
        <v>0.0</v>
      </c>
      <c r="L722" s="338"/>
      <c r="M722" s="338"/>
      <c r="N722" s="338"/>
      <c r="O722" s="338"/>
      <c r="P722" s="338"/>
      <c r="Q722" s="338"/>
    </row>
    <row r="723" ht="15.75" customHeight="1">
      <c r="A723" s="338"/>
      <c r="B723" s="338"/>
      <c r="C723" s="338"/>
      <c r="D723" s="338"/>
      <c r="E723" s="338"/>
      <c r="F723" s="346"/>
      <c r="G723" s="533">
        <v>0.0</v>
      </c>
      <c r="H723" s="348">
        <v>0.0</v>
      </c>
      <c r="I723" s="534">
        <v>0.0</v>
      </c>
      <c r="J723" s="448"/>
      <c r="K723" s="449">
        <v>0.0</v>
      </c>
      <c r="L723" s="338"/>
      <c r="M723" s="338"/>
      <c r="N723" s="338"/>
      <c r="O723" s="338"/>
      <c r="P723" s="338"/>
      <c r="Q723" s="338"/>
    </row>
    <row r="724" ht="15.75" customHeight="1">
      <c r="A724" s="338"/>
      <c r="B724" s="338"/>
      <c r="C724" s="338"/>
      <c r="D724" s="338"/>
      <c r="E724" s="338"/>
      <c r="F724" s="346"/>
      <c r="G724" s="533">
        <v>0.0</v>
      </c>
      <c r="H724" s="348">
        <v>0.0</v>
      </c>
      <c r="I724" s="534">
        <v>0.0</v>
      </c>
      <c r="J724" s="448"/>
      <c r="K724" s="449">
        <v>0.0</v>
      </c>
      <c r="L724" s="338"/>
      <c r="M724" s="338"/>
      <c r="N724" s="338"/>
      <c r="O724" s="338"/>
      <c r="P724" s="338"/>
      <c r="Q724" s="338"/>
    </row>
    <row r="725" ht="15.75" customHeight="1">
      <c r="A725" s="338"/>
      <c r="B725" s="338"/>
      <c r="C725" s="338"/>
      <c r="D725" s="338"/>
      <c r="E725" s="338"/>
      <c r="F725" s="346"/>
      <c r="G725" s="533">
        <v>0.0</v>
      </c>
      <c r="H725" s="348">
        <v>0.0</v>
      </c>
      <c r="I725" s="534">
        <v>0.0</v>
      </c>
      <c r="J725" s="448"/>
      <c r="K725" s="449">
        <v>0.0</v>
      </c>
      <c r="L725" s="338"/>
      <c r="M725" s="338"/>
      <c r="N725" s="338"/>
      <c r="O725" s="338"/>
      <c r="P725" s="338"/>
      <c r="Q725" s="338"/>
    </row>
    <row r="726" ht="15.75" customHeight="1">
      <c r="A726" s="338"/>
      <c r="B726" s="338"/>
      <c r="C726" s="338"/>
      <c r="D726" s="338"/>
      <c r="E726" s="338"/>
      <c r="F726" s="346"/>
      <c r="G726" s="533">
        <v>0.0</v>
      </c>
      <c r="H726" s="348">
        <v>0.0</v>
      </c>
      <c r="I726" s="534">
        <v>0.0</v>
      </c>
      <c r="J726" s="448"/>
      <c r="K726" s="449">
        <v>0.0</v>
      </c>
      <c r="L726" s="338"/>
      <c r="M726" s="338"/>
      <c r="N726" s="338"/>
      <c r="O726" s="338"/>
      <c r="P726" s="338"/>
      <c r="Q726" s="338"/>
    </row>
    <row r="727" ht="15.75" customHeight="1">
      <c r="A727" s="338"/>
      <c r="B727" s="338"/>
      <c r="C727" s="338"/>
      <c r="D727" s="338"/>
      <c r="E727" s="338"/>
      <c r="F727" s="346"/>
      <c r="G727" s="533">
        <v>0.0</v>
      </c>
      <c r="H727" s="348">
        <v>0.0</v>
      </c>
      <c r="I727" s="534">
        <v>0.0</v>
      </c>
      <c r="J727" s="448"/>
      <c r="K727" s="449">
        <v>0.0</v>
      </c>
      <c r="L727" s="338"/>
      <c r="M727" s="338"/>
      <c r="N727" s="338"/>
      <c r="O727" s="338"/>
      <c r="P727" s="338"/>
      <c r="Q727" s="338"/>
    </row>
    <row r="728" ht="15.75" customHeight="1">
      <c r="A728" s="338"/>
      <c r="B728" s="338"/>
      <c r="C728" s="338"/>
      <c r="D728" s="338"/>
      <c r="E728" s="338"/>
      <c r="F728" s="346"/>
      <c r="G728" s="533">
        <v>0.0</v>
      </c>
      <c r="H728" s="348">
        <v>0.0</v>
      </c>
      <c r="I728" s="534">
        <v>0.0</v>
      </c>
      <c r="J728" s="448"/>
      <c r="K728" s="449">
        <v>0.0</v>
      </c>
      <c r="L728" s="338"/>
      <c r="M728" s="338"/>
      <c r="N728" s="338"/>
      <c r="O728" s="338"/>
      <c r="P728" s="338"/>
      <c r="Q728" s="338"/>
    </row>
    <row r="729" ht="15.75" customHeight="1">
      <c r="A729" s="338"/>
      <c r="B729" s="338"/>
      <c r="C729" s="338"/>
      <c r="D729" s="338"/>
      <c r="E729" s="338"/>
      <c r="F729" s="346"/>
      <c r="G729" s="533">
        <v>0.0</v>
      </c>
      <c r="H729" s="348">
        <v>0.0</v>
      </c>
      <c r="I729" s="534">
        <v>0.0</v>
      </c>
      <c r="J729" s="448"/>
      <c r="K729" s="449">
        <v>0.0</v>
      </c>
      <c r="L729" s="338"/>
      <c r="M729" s="338"/>
      <c r="N729" s="338"/>
      <c r="O729" s="338"/>
      <c r="P729" s="338"/>
      <c r="Q729" s="338"/>
    </row>
    <row r="730" ht="15.75" customHeight="1">
      <c r="A730" s="338"/>
      <c r="B730" s="338"/>
      <c r="C730" s="338"/>
      <c r="D730" s="338"/>
      <c r="E730" s="338"/>
      <c r="F730" s="346"/>
      <c r="G730" s="533">
        <v>0.0</v>
      </c>
      <c r="H730" s="348">
        <v>0.0</v>
      </c>
      <c r="I730" s="534">
        <v>0.0</v>
      </c>
      <c r="J730" s="448"/>
      <c r="K730" s="449">
        <v>0.0</v>
      </c>
      <c r="L730" s="338"/>
      <c r="M730" s="338"/>
      <c r="N730" s="338"/>
      <c r="O730" s="338"/>
      <c r="P730" s="338"/>
      <c r="Q730" s="338"/>
    </row>
    <row r="731" ht="15.75" customHeight="1">
      <c r="A731" s="338"/>
      <c r="B731" s="338"/>
      <c r="C731" s="338"/>
      <c r="D731" s="338"/>
      <c r="E731" s="338"/>
      <c r="F731" s="346"/>
      <c r="G731" s="533">
        <v>0.0</v>
      </c>
      <c r="H731" s="348">
        <v>0.0</v>
      </c>
      <c r="I731" s="534">
        <v>0.0</v>
      </c>
      <c r="J731" s="448"/>
      <c r="K731" s="449">
        <v>0.0</v>
      </c>
      <c r="L731" s="338"/>
      <c r="M731" s="338"/>
      <c r="N731" s="338"/>
      <c r="O731" s="338"/>
      <c r="P731" s="338"/>
      <c r="Q731" s="338"/>
    </row>
    <row r="732" ht="15.75" customHeight="1">
      <c r="A732" s="338"/>
      <c r="B732" s="338"/>
      <c r="C732" s="338"/>
      <c r="D732" s="338"/>
      <c r="E732" s="338"/>
      <c r="F732" s="346"/>
      <c r="G732" s="533">
        <v>0.0</v>
      </c>
      <c r="H732" s="348">
        <v>0.0</v>
      </c>
      <c r="I732" s="534">
        <v>0.0</v>
      </c>
      <c r="J732" s="448"/>
      <c r="K732" s="449">
        <v>0.0</v>
      </c>
      <c r="L732" s="338"/>
      <c r="M732" s="338"/>
      <c r="N732" s="338"/>
      <c r="O732" s="338"/>
      <c r="P732" s="338"/>
      <c r="Q732" s="338"/>
    </row>
    <row r="733" ht="15.75" customHeight="1">
      <c r="A733" s="338"/>
      <c r="B733" s="338"/>
      <c r="C733" s="338"/>
      <c r="D733" s="338"/>
      <c r="E733" s="338"/>
      <c r="F733" s="346"/>
      <c r="G733" s="533">
        <v>0.0</v>
      </c>
      <c r="H733" s="348">
        <v>0.0</v>
      </c>
      <c r="I733" s="534">
        <v>0.0</v>
      </c>
      <c r="J733" s="448"/>
      <c r="K733" s="449">
        <v>0.0</v>
      </c>
      <c r="L733" s="338"/>
      <c r="M733" s="338"/>
      <c r="N733" s="338"/>
      <c r="O733" s="338"/>
      <c r="P733" s="338"/>
      <c r="Q733" s="338"/>
    </row>
    <row r="734" ht="15.75" customHeight="1">
      <c r="A734" s="338"/>
      <c r="B734" s="338"/>
      <c r="C734" s="338"/>
      <c r="D734" s="338"/>
      <c r="E734" s="338"/>
      <c r="F734" s="346"/>
      <c r="G734" s="533">
        <v>0.0</v>
      </c>
      <c r="H734" s="348">
        <v>0.0</v>
      </c>
      <c r="I734" s="534">
        <v>0.0</v>
      </c>
      <c r="J734" s="448"/>
      <c r="K734" s="449">
        <v>0.0</v>
      </c>
      <c r="L734" s="338"/>
      <c r="M734" s="338"/>
      <c r="N734" s="338"/>
      <c r="O734" s="338"/>
      <c r="P734" s="338"/>
      <c r="Q734" s="338"/>
    </row>
    <row r="735" ht="15.75" customHeight="1">
      <c r="A735" s="338"/>
      <c r="B735" s="338"/>
      <c r="C735" s="338"/>
      <c r="D735" s="338"/>
      <c r="E735" s="338"/>
      <c r="F735" s="346"/>
      <c r="G735" s="533">
        <v>0.0</v>
      </c>
      <c r="H735" s="348">
        <v>0.0</v>
      </c>
      <c r="I735" s="534">
        <v>0.0</v>
      </c>
      <c r="J735" s="448"/>
      <c r="K735" s="449">
        <v>0.0</v>
      </c>
      <c r="L735" s="338"/>
      <c r="M735" s="338"/>
      <c r="N735" s="338"/>
      <c r="O735" s="338"/>
      <c r="P735" s="338"/>
      <c r="Q735" s="338"/>
    </row>
    <row r="736" ht="15.75" customHeight="1">
      <c r="A736" s="338"/>
      <c r="B736" s="338"/>
      <c r="C736" s="338"/>
      <c r="D736" s="338"/>
      <c r="E736" s="338"/>
      <c r="F736" s="346"/>
      <c r="G736" s="533">
        <v>0.0</v>
      </c>
      <c r="H736" s="348">
        <v>0.0</v>
      </c>
      <c r="I736" s="534">
        <v>0.0</v>
      </c>
      <c r="J736" s="448"/>
      <c r="K736" s="449">
        <v>0.0</v>
      </c>
      <c r="L736" s="338"/>
      <c r="M736" s="338"/>
      <c r="N736" s="338"/>
      <c r="O736" s="338"/>
      <c r="P736" s="338"/>
      <c r="Q736" s="338"/>
    </row>
    <row r="737" ht="15.75" customHeight="1">
      <c r="A737" s="338"/>
      <c r="B737" s="338"/>
      <c r="C737" s="338"/>
      <c r="D737" s="338"/>
      <c r="E737" s="338"/>
      <c r="F737" s="346"/>
      <c r="G737" s="533">
        <v>0.0</v>
      </c>
      <c r="H737" s="348">
        <v>0.0</v>
      </c>
      <c r="I737" s="534">
        <v>0.0</v>
      </c>
      <c r="J737" s="448"/>
      <c r="K737" s="449">
        <v>0.0</v>
      </c>
      <c r="L737" s="338"/>
      <c r="M737" s="338"/>
      <c r="N737" s="338"/>
      <c r="O737" s="338"/>
      <c r="P737" s="338"/>
      <c r="Q737" s="338"/>
    </row>
    <row r="738" ht="15.75" customHeight="1">
      <c r="A738" s="338"/>
      <c r="B738" s="338"/>
      <c r="C738" s="338"/>
      <c r="D738" s="338"/>
      <c r="E738" s="338"/>
      <c r="F738" s="346"/>
      <c r="G738" s="533">
        <v>0.0</v>
      </c>
      <c r="H738" s="348">
        <v>0.0</v>
      </c>
      <c r="I738" s="534">
        <v>0.0</v>
      </c>
      <c r="J738" s="448"/>
      <c r="K738" s="449">
        <v>0.0</v>
      </c>
      <c r="L738" s="338"/>
      <c r="M738" s="338"/>
      <c r="N738" s="338"/>
      <c r="O738" s="338"/>
      <c r="P738" s="338"/>
      <c r="Q738" s="338"/>
    </row>
    <row r="739" ht="15.75" customHeight="1">
      <c r="A739" s="338"/>
      <c r="B739" s="338"/>
      <c r="C739" s="338"/>
      <c r="D739" s="338"/>
      <c r="E739" s="338"/>
      <c r="F739" s="346"/>
      <c r="G739" s="533">
        <v>0.0</v>
      </c>
      <c r="H739" s="348">
        <v>0.0</v>
      </c>
      <c r="I739" s="534">
        <v>0.0</v>
      </c>
      <c r="J739" s="448"/>
      <c r="K739" s="449">
        <v>0.0</v>
      </c>
      <c r="L739" s="338"/>
      <c r="M739" s="338"/>
      <c r="N739" s="338"/>
      <c r="O739" s="338"/>
      <c r="P739" s="338"/>
      <c r="Q739" s="338"/>
    </row>
    <row r="740" ht="15.75" customHeight="1">
      <c r="A740" s="338"/>
      <c r="B740" s="338"/>
      <c r="C740" s="338"/>
      <c r="D740" s="338"/>
      <c r="E740" s="338"/>
      <c r="F740" s="346"/>
      <c r="G740" s="533">
        <v>0.0</v>
      </c>
      <c r="H740" s="348">
        <v>0.0</v>
      </c>
      <c r="I740" s="534">
        <v>0.0</v>
      </c>
      <c r="J740" s="448"/>
      <c r="K740" s="449">
        <v>0.0</v>
      </c>
      <c r="L740" s="338"/>
      <c r="M740" s="338"/>
      <c r="N740" s="338"/>
      <c r="O740" s="338"/>
      <c r="P740" s="338"/>
      <c r="Q740" s="338"/>
    </row>
    <row r="741" ht="15.75" customHeight="1">
      <c r="A741" s="338"/>
      <c r="B741" s="338"/>
      <c r="C741" s="338"/>
      <c r="D741" s="338"/>
      <c r="E741" s="338"/>
      <c r="F741" s="346"/>
      <c r="G741" s="533">
        <v>0.0</v>
      </c>
      <c r="H741" s="348">
        <v>0.0</v>
      </c>
      <c r="I741" s="534">
        <v>0.0</v>
      </c>
      <c r="J741" s="448"/>
      <c r="K741" s="449">
        <v>0.0</v>
      </c>
      <c r="L741" s="338"/>
      <c r="M741" s="338"/>
      <c r="N741" s="338"/>
      <c r="O741" s="338"/>
      <c r="P741" s="338"/>
      <c r="Q741" s="338"/>
    </row>
    <row r="742" ht="15.75" customHeight="1">
      <c r="A742" s="338"/>
      <c r="B742" s="338"/>
      <c r="C742" s="338"/>
      <c r="D742" s="338"/>
      <c r="E742" s="338"/>
      <c r="F742" s="346"/>
      <c r="G742" s="533">
        <v>0.0</v>
      </c>
      <c r="H742" s="348">
        <v>0.0</v>
      </c>
      <c r="I742" s="534">
        <v>0.0</v>
      </c>
      <c r="J742" s="448"/>
      <c r="K742" s="449">
        <v>0.0</v>
      </c>
      <c r="L742" s="338"/>
      <c r="M742" s="338"/>
      <c r="N742" s="338"/>
      <c r="O742" s="338"/>
      <c r="P742" s="338"/>
      <c r="Q742" s="338"/>
    </row>
    <row r="743" ht="15.75" customHeight="1">
      <c r="A743" s="338"/>
      <c r="B743" s="338"/>
      <c r="C743" s="338"/>
      <c r="D743" s="338"/>
      <c r="E743" s="338"/>
      <c r="F743" s="346"/>
      <c r="G743" s="533">
        <v>0.0</v>
      </c>
      <c r="H743" s="348">
        <v>0.0</v>
      </c>
      <c r="I743" s="534">
        <v>0.0</v>
      </c>
      <c r="J743" s="448"/>
      <c r="K743" s="449">
        <v>0.0</v>
      </c>
      <c r="L743" s="338"/>
      <c r="M743" s="338"/>
      <c r="N743" s="338"/>
      <c r="O743" s="338"/>
      <c r="P743" s="338"/>
      <c r="Q743" s="338"/>
    </row>
    <row r="744" ht="15.75" customHeight="1">
      <c r="A744" s="338"/>
      <c r="B744" s="338"/>
      <c r="C744" s="338"/>
      <c r="D744" s="338"/>
      <c r="E744" s="338"/>
      <c r="F744" s="346"/>
      <c r="G744" s="533">
        <v>0.0</v>
      </c>
      <c r="H744" s="348">
        <v>0.0</v>
      </c>
      <c r="I744" s="534">
        <v>0.0</v>
      </c>
      <c r="J744" s="448"/>
      <c r="K744" s="449">
        <v>0.0</v>
      </c>
      <c r="L744" s="338"/>
      <c r="M744" s="338"/>
      <c r="N744" s="338"/>
      <c r="O744" s="338"/>
      <c r="P744" s="338"/>
      <c r="Q744" s="338"/>
    </row>
    <row r="745" ht="15.75" customHeight="1">
      <c r="A745" s="338"/>
      <c r="B745" s="338"/>
      <c r="C745" s="338"/>
      <c r="D745" s="338"/>
      <c r="E745" s="338"/>
      <c r="F745" s="346"/>
      <c r="G745" s="533">
        <v>0.0</v>
      </c>
      <c r="H745" s="348">
        <v>0.0</v>
      </c>
      <c r="I745" s="534">
        <v>0.0</v>
      </c>
      <c r="J745" s="448"/>
      <c r="K745" s="449">
        <v>0.0</v>
      </c>
      <c r="L745" s="338"/>
      <c r="M745" s="338"/>
      <c r="N745" s="338"/>
      <c r="O745" s="338"/>
      <c r="P745" s="338"/>
      <c r="Q745" s="338"/>
    </row>
    <row r="746" ht="15.75" customHeight="1">
      <c r="A746" s="338"/>
      <c r="B746" s="338"/>
      <c r="C746" s="338"/>
      <c r="D746" s="338"/>
      <c r="E746" s="338"/>
      <c r="F746" s="346"/>
      <c r="G746" s="533">
        <v>0.0</v>
      </c>
      <c r="H746" s="348">
        <v>0.0</v>
      </c>
      <c r="I746" s="534">
        <v>0.0</v>
      </c>
      <c r="J746" s="448"/>
      <c r="K746" s="449">
        <v>0.0</v>
      </c>
      <c r="L746" s="338"/>
      <c r="M746" s="338"/>
      <c r="N746" s="338"/>
      <c r="O746" s="338"/>
      <c r="P746" s="338"/>
      <c r="Q746" s="338"/>
    </row>
    <row r="747" ht="15.75" customHeight="1">
      <c r="A747" s="338"/>
      <c r="B747" s="338"/>
      <c r="C747" s="338"/>
      <c r="D747" s="338"/>
      <c r="E747" s="338"/>
      <c r="F747" s="346"/>
      <c r="G747" s="533">
        <v>0.0</v>
      </c>
      <c r="H747" s="348">
        <v>0.0</v>
      </c>
      <c r="I747" s="534">
        <v>0.0</v>
      </c>
      <c r="J747" s="448"/>
      <c r="K747" s="449">
        <v>0.0</v>
      </c>
      <c r="L747" s="338"/>
      <c r="M747" s="338"/>
      <c r="N747" s="338"/>
      <c r="O747" s="338"/>
      <c r="P747" s="338"/>
      <c r="Q747" s="338"/>
    </row>
    <row r="748" ht="15.75" customHeight="1">
      <c r="A748" s="338"/>
      <c r="B748" s="338"/>
      <c r="C748" s="338"/>
      <c r="D748" s="338"/>
      <c r="E748" s="338"/>
      <c r="F748" s="346"/>
      <c r="G748" s="533">
        <v>0.0</v>
      </c>
      <c r="H748" s="348">
        <v>0.0</v>
      </c>
      <c r="I748" s="534">
        <v>0.0</v>
      </c>
      <c r="J748" s="448"/>
      <c r="K748" s="449">
        <v>0.0</v>
      </c>
      <c r="L748" s="338"/>
      <c r="M748" s="338"/>
      <c r="N748" s="338"/>
      <c r="O748" s="338"/>
      <c r="P748" s="338"/>
      <c r="Q748" s="338"/>
    </row>
    <row r="749" ht="15.75" customHeight="1">
      <c r="A749" s="338"/>
      <c r="B749" s="338"/>
      <c r="C749" s="338"/>
      <c r="D749" s="338"/>
      <c r="E749" s="338"/>
      <c r="F749" s="346"/>
      <c r="G749" s="533">
        <v>0.0</v>
      </c>
      <c r="H749" s="348">
        <v>0.0</v>
      </c>
      <c r="I749" s="534">
        <v>0.0</v>
      </c>
      <c r="J749" s="448"/>
      <c r="K749" s="449">
        <v>0.0</v>
      </c>
      <c r="L749" s="338"/>
      <c r="M749" s="338"/>
      <c r="N749" s="338"/>
      <c r="O749" s="338"/>
      <c r="P749" s="338"/>
      <c r="Q749" s="338"/>
    </row>
    <row r="750" ht="15.75" customHeight="1">
      <c r="A750" s="338"/>
      <c r="B750" s="338"/>
      <c r="C750" s="338"/>
      <c r="D750" s="338"/>
      <c r="E750" s="338"/>
      <c r="F750" s="346"/>
      <c r="G750" s="533">
        <v>0.0</v>
      </c>
      <c r="H750" s="348">
        <v>0.0</v>
      </c>
      <c r="I750" s="534">
        <v>0.0</v>
      </c>
      <c r="J750" s="448"/>
      <c r="K750" s="449">
        <v>0.0</v>
      </c>
      <c r="L750" s="338"/>
      <c r="M750" s="338"/>
      <c r="N750" s="338"/>
      <c r="O750" s="338"/>
      <c r="P750" s="338"/>
      <c r="Q750" s="338"/>
    </row>
    <row r="751" ht="15.75" customHeight="1">
      <c r="A751" s="338"/>
      <c r="B751" s="338"/>
      <c r="C751" s="338"/>
      <c r="D751" s="338"/>
      <c r="E751" s="338"/>
      <c r="F751" s="346"/>
      <c r="G751" s="533">
        <v>0.0</v>
      </c>
      <c r="H751" s="348">
        <v>0.0</v>
      </c>
      <c r="I751" s="534">
        <v>0.0</v>
      </c>
      <c r="J751" s="448"/>
      <c r="K751" s="449">
        <v>0.0</v>
      </c>
      <c r="L751" s="338"/>
      <c r="M751" s="338"/>
      <c r="N751" s="338"/>
      <c r="O751" s="338"/>
      <c r="P751" s="338"/>
      <c r="Q751" s="338"/>
    </row>
    <row r="752" ht="15.75" customHeight="1">
      <c r="A752" s="338"/>
      <c r="B752" s="338"/>
      <c r="C752" s="338"/>
      <c r="D752" s="338"/>
      <c r="E752" s="338"/>
      <c r="F752" s="346"/>
      <c r="G752" s="533">
        <v>0.0</v>
      </c>
      <c r="H752" s="348">
        <v>0.0</v>
      </c>
      <c r="I752" s="534">
        <v>0.0</v>
      </c>
      <c r="J752" s="448"/>
      <c r="K752" s="449">
        <v>0.0</v>
      </c>
      <c r="L752" s="338"/>
      <c r="M752" s="338"/>
      <c r="N752" s="338"/>
      <c r="O752" s="338"/>
      <c r="P752" s="338"/>
      <c r="Q752" s="338"/>
    </row>
    <row r="753" ht="15.75" customHeight="1">
      <c r="A753" s="338"/>
      <c r="B753" s="338"/>
      <c r="C753" s="338"/>
      <c r="D753" s="338"/>
      <c r="E753" s="338"/>
      <c r="F753" s="346"/>
      <c r="G753" s="533">
        <v>0.0</v>
      </c>
      <c r="H753" s="348">
        <v>0.0</v>
      </c>
      <c r="I753" s="534">
        <v>0.0</v>
      </c>
      <c r="J753" s="448"/>
      <c r="K753" s="449">
        <v>0.0</v>
      </c>
      <c r="L753" s="338"/>
      <c r="M753" s="338"/>
      <c r="N753" s="338"/>
      <c r="O753" s="338"/>
      <c r="P753" s="338"/>
      <c r="Q753" s="338"/>
    </row>
    <row r="754" ht="15.75" customHeight="1">
      <c r="A754" s="338"/>
      <c r="B754" s="338"/>
      <c r="C754" s="338"/>
      <c r="D754" s="338"/>
      <c r="E754" s="338"/>
      <c r="F754" s="346"/>
      <c r="G754" s="533">
        <v>0.0</v>
      </c>
      <c r="H754" s="348">
        <v>0.0</v>
      </c>
      <c r="I754" s="534">
        <v>0.0</v>
      </c>
      <c r="J754" s="448"/>
      <c r="K754" s="449">
        <v>0.0</v>
      </c>
      <c r="L754" s="338"/>
      <c r="M754" s="338"/>
      <c r="N754" s="338"/>
      <c r="O754" s="338"/>
      <c r="P754" s="338"/>
      <c r="Q754" s="338"/>
    </row>
    <row r="755" ht="15.75" customHeight="1">
      <c r="A755" s="338"/>
      <c r="B755" s="338"/>
      <c r="C755" s="338"/>
      <c r="D755" s="338"/>
      <c r="E755" s="338"/>
      <c r="F755" s="346"/>
      <c r="G755" s="533">
        <v>0.0</v>
      </c>
      <c r="H755" s="348">
        <v>0.0</v>
      </c>
      <c r="I755" s="534">
        <v>0.0</v>
      </c>
      <c r="J755" s="448"/>
      <c r="K755" s="449">
        <v>0.0</v>
      </c>
      <c r="L755" s="338"/>
      <c r="M755" s="338"/>
      <c r="N755" s="338"/>
      <c r="O755" s="338"/>
      <c r="P755" s="338"/>
      <c r="Q755" s="338"/>
    </row>
    <row r="756" ht="15.75" customHeight="1">
      <c r="A756" s="338"/>
      <c r="B756" s="338"/>
      <c r="C756" s="338"/>
      <c r="D756" s="338"/>
      <c r="E756" s="338"/>
      <c r="F756" s="346"/>
      <c r="G756" s="533">
        <v>0.0</v>
      </c>
      <c r="H756" s="348">
        <v>0.0</v>
      </c>
      <c r="I756" s="534">
        <v>0.0</v>
      </c>
      <c r="J756" s="448"/>
      <c r="K756" s="449">
        <v>0.0</v>
      </c>
      <c r="L756" s="338"/>
      <c r="M756" s="338"/>
      <c r="N756" s="338"/>
      <c r="O756" s="338"/>
      <c r="P756" s="338"/>
      <c r="Q756" s="338"/>
    </row>
    <row r="757" ht="15.75" customHeight="1">
      <c r="A757" s="338"/>
      <c r="B757" s="338"/>
      <c r="C757" s="338"/>
      <c r="D757" s="338"/>
      <c r="E757" s="338"/>
      <c r="F757" s="346"/>
      <c r="G757" s="533">
        <v>0.0</v>
      </c>
      <c r="H757" s="348">
        <v>0.0</v>
      </c>
      <c r="I757" s="534">
        <v>0.0</v>
      </c>
      <c r="J757" s="448"/>
      <c r="K757" s="449">
        <v>0.0</v>
      </c>
      <c r="L757" s="338"/>
      <c r="M757" s="338"/>
      <c r="N757" s="338"/>
      <c r="O757" s="338"/>
      <c r="P757" s="338"/>
      <c r="Q757" s="338"/>
    </row>
    <row r="758" ht="15.75" customHeight="1">
      <c r="A758" s="338"/>
      <c r="B758" s="338"/>
      <c r="C758" s="338"/>
      <c r="D758" s="338"/>
      <c r="E758" s="338"/>
      <c r="F758" s="346"/>
      <c r="G758" s="533">
        <v>0.0</v>
      </c>
      <c r="H758" s="348">
        <v>0.0</v>
      </c>
      <c r="I758" s="534">
        <v>0.0</v>
      </c>
      <c r="J758" s="448"/>
      <c r="K758" s="449">
        <v>0.0</v>
      </c>
      <c r="L758" s="338"/>
      <c r="M758" s="338"/>
      <c r="N758" s="338"/>
      <c r="O758" s="338"/>
      <c r="P758" s="338"/>
      <c r="Q758" s="338"/>
    </row>
    <row r="759" ht="15.75" customHeight="1">
      <c r="A759" s="338"/>
      <c r="B759" s="338"/>
      <c r="C759" s="338"/>
      <c r="D759" s="338"/>
      <c r="E759" s="338"/>
      <c r="F759" s="346"/>
      <c r="G759" s="533">
        <v>0.0</v>
      </c>
      <c r="H759" s="348">
        <v>0.0</v>
      </c>
      <c r="I759" s="534">
        <v>0.0</v>
      </c>
      <c r="J759" s="448"/>
      <c r="K759" s="449">
        <v>0.0</v>
      </c>
      <c r="L759" s="338"/>
      <c r="M759" s="338"/>
      <c r="N759" s="338"/>
      <c r="O759" s="338"/>
      <c r="P759" s="338"/>
      <c r="Q759" s="338"/>
    </row>
    <row r="760" ht="15.75" customHeight="1">
      <c r="A760" s="338"/>
      <c r="B760" s="338"/>
      <c r="C760" s="338"/>
      <c r="D760" s="338"/>
      <c r="E760" s="338"/>
      <c r="F760" s="346"/>
      <c r="G760" s="533">
        <v>0.0</v>
      </c>
      <c r="H760" s="348">
        <v>0.0</v>
      </c>
      <c r="I760" s="534">
        <v>0.0</v>
      </c>
      <c r="J760" s="448"/>
      <c r="K760" s="449">
        <v>0.0</v>
      </c>
      <c r="L760" s="338"/>
      <c r="M760" s="338"/>
      <c r="N760" s="338"/>
      <c r="O760" s="338"/>
      <c r="P760" s="338"/>
      <c r="Q760" s="338"/>
    </row>
    <row r="761" ht="15.75" customHeight="1">
      <c r="A761" s="338"/>
      <c r="B761" s="338"/>
      <c r="C761" s="338"/>
      <c r="D761" s="338"/>
      <c r="E761" s="338"/>
      <c r="F761" s="346"/>
      <c r="G761" s="533">
        <v>0.0</v>
      </c>
      <c r="H761" s="348">
        <v>0.0</v>
      </c>
      <c r="I761" s="534">
        <v>0.0</v>
      </c>
      <c r="J761" s="448"/>
      <c r="K761" s="449">
        <v>0.0</v>
      </c>
      <c r="L761" s="338"/>
      <c r="M761" s="338"/>
      <c r="N761" s="338"/>
      <c r="O761" s="338"/>
      <c r="P761" s="338"/>
      <c r="Q761" s="338"/>
    </row>
    <row r="762" ht="15.75" customHeight="1">
      <c r="A762" s="338"/>
      <c r="B762" s="338"/>
      <c r="C762" s="338"/>
      <c r="D762" s="338"/>
      <c r="E762" s="338"/>
      <c r="F762" s="346"/>
      <c r="G762" s="533">
        <v>0.0</v>
      </c>
      <c r="H762" s="348">
        <v>0.0</v>
      </c>
      <c r="I762" s="534">
        <v>0.0</v>
      </c>
      <c r="J762" s="448"/>
      <c r="K762" s="449">
        <v>0.0</v>
      </c>
      <c r="L762" s="338"/>
      <c r="M762" s="338"/>
      <c r="N762" s="338"/>
      <c r="O762" s="338"/>
      <c r="P762" s="338"/>
      <c r="Q762" s="338"/>
    </row>
    <row r="763" ht="15.75" customHeight="1">
      <c r="A763" s="338"/>
      <c r="B763" s="338"/>
      <c r="C763" s="338"/>
      <c r="D763" s="338"/>
      <c r="E763" s="338"/>
      <c r="F763" s="346"/>
      <c r="G763" s="533">
        <v>0.0</v>
      </c>
      <c r="H763" s="348">
        <v>0.0</v>
      </c>
      <c r="I763" s="534">
        <v>0.0</v>
      </c>
      <c r="J763" s="448"/>
      <c r="K763" s="449">
        <v>0.0</v>
      </c>
      <c r="L763" s="338"/>
      <c r="M763" s="338"/>
      <c r="N763" s="338"/>
      <c r="O763" s="338"/>
      <c r="P763" s="338"/>
      <c r="Q763" s="338"/>
    </row>
    <row r="764" ht="15.75" customHeight="1">
      <c r="A764" s="338"/>
      <c r="B764" s="338"/>
      <c r="C764" s="338"/>
      <c r="D764" s="338"/>
      <c r="E764" s="338"/>
      <c r="F764" s="346"/>
      <c r="G764" s="533">
        <v>0.0</v>
      </c>
      <c r="H764" s="348">
        <v>0.0</v>
      </c>
      <c r="I764" s="534">
        <v>0.0</v>
      </c>
      <c r="J764" s="448"/>
      <c r="K764" s="449">
        <v>0.0</v>
      </c>
      <c r="L764" s="338"/>
      <c r="M764" s="338"/>
      <c r="N764" s="338"/>
      <c r="O764" s="338"/>
      <c r="P764" s="338"/>
      <c r="Q764" s="338"/>
    </row>
    <row r="765" ht="15.75" customHeight="1">
      <c r="A765" s="338"/>
      <c r="B765" s="338"/>
      <c r="C765" s="338"/>
      <c r="D765" s="338"/>
      <c r="E765" s="338"/>
      <c r="F765" s="346"/>
      <c r="G765" s="533">
        <v>0.0</v>
      </c>
      <c r="H765" s="348">
        <v>0.0</v>
      </c>
      <c r="I765" s="534">
        <v>0.0</v>
      </c>
      <c r="J765" s="448"/>
      <c r="K765" s="449">
        <v>0.0</v>
      </c>
      <c r="L765" s="338"/>
      <c r="M765" s="338"/>
      <c r="N765" s="338"/>
      <c r="O765" s="338"/>
      <c r="P765" s="338"/>
      <c r="Q765" s="338"/>
    </row>
    <row r="766" ht="15.75" customHeight="1">
      <c r="A766" s="338"/>
      <c r="B766" s="338"/>
      <c r="C766" s="338"/>
      <c r="D766" s="338"/>
      <c r="E766" s="338"/>
      <c r="F766" s="346"/>
      <c r="G766" s="533">
        <v>0.0</v>
      </c>
      <c r="H766" s="348">
        <v>0.0</v>
      </c>
      <c r="I766" s="534">
        <v>0.0</v>
      </c>
      <c r="J766" s="448"/>
      <c r="K766" s="449">
        <v>0.0</v>
      </c>
      <c r="L766" s="338"/>
      <c r="M766" s="338"/>
      <c r="N766" s="338"/>
      <c r="O766" s="338"/>
      <c r="P766" s="338"/>
      <c r="Q766" s="338"/>
    </row>
    <row r="767" ht="15.75" customHeight="1">
      <c r="A767" s="338"/>
      <c r="B767" s="338"/>
      <c r="C767" s="338"/>
      <c r="D767" s="338"/>
      <c r="E767" s="338"/>
      <c r="F767" s="346"/>
      <c r="G767" s="533">
        <v>0.0</v>
      </c>
      <c r="H767" s="348">
        <v>0.0</v>
      </c>
      <c r="I767" s="534">
        <v>0.0</v>
      </c>
      <c r="J767" s="448"/>
      <c r="K767" s="449">
        <v>0.0</v>
      </c>
      <c r="L767" s="338"/>
      <c r="M767" s="338"/>
      <c r="N767" s="338"/>
      <c r="O767" s="338"/>
      <c r="P767" s="338"/>
      <c r="Q767" s="338"/>
    </row>
    <row r="768" ht="15.75" customHeight="1">
      <c r="A768" s="338"/>
      <c r="B768" s="338"/>
      <c r="C768" s="338"/>
      <c r="D768" s="338"/>
      <c r="E768" s="338"/>
      <c r="F768" s="346"/>
      <c r="G768" s="533">
        <v>0.0</v>
      </c>
      <c r="H768" s="348">
        <v>0.0</v>
      </c>
      <c r="I768" s="534">
        <v>0.0</v>
      </c>
      <c r="J768" s="448"/>
      <c r="K768" s="449">
        <v>0.0</v>
      </c>
      <c r="L768" s="338"/>
      <c r="M768" s="338"/>
      <c r="N768" s="338"/>
      <c r="O768" s="338"/>
      <c r="P768" s="338"/>
      <c r="Q768" s="338"/>
    </row>
    <row r="769" ht="15.75" customHeight="1">
      <c r="A769" s="338"/>
      <c r="B769" s="338"/>
      <c r="C769" s="338"/>
      <c r="D769" s="338"/>
      <c r="E769" s="338"/>
      <c r="F769" s="346"/>
      <c r="G769" s="533">
        <v>0.0</v>
      </c>
      <c r="H769" s="348">
        <v>0.0</v>
      </c>
      <c r="I769" s="534">
        <v>0.0</v>
      </c>
      <c r="J769" s="448"/>
      <c r="K769" s="449">
        <v>0.0</v>
      </c>
      <c r="L769" s="338"/>
      <c r="M769" s="338"/>
      <c r="N769" s="338"/>
      <c r="O769" s="338"/>
      <c r="P769" s="338"/>
      <c r="Q769" s="338"/>
    </row>
    <row r="770" ht="15.75" customHeight="1">
      <c r="A770" s="338"/>
      <c r="B770" s="338"/>
      <c r="C770" s="338"/>
      <c r="D770" s="338"/>
      <c r="E770" s="338"/>
      <c r="F770" s="346"/>
      <c r="G770" s="533">
        <v>0.0</v>
      </c>
      <c r="H770" s="348">
        <v>0.0</v>
      </c>
      <c r="I770" s="534">
        <v>0.0</v>
      </c>
      <c r="J770" s="448"/>
      <c r="K770" s="449">
        <v>0.0</v>
      </c>
      <c r="L770" s="338"/>
      <c r="M770" s="338"/>
      <c r="N770" s="338"/>
      <c r="O770" s="338"/>
      <c r="P770" s="338"/>
      <c r="Q770" s="338"/>
    </row>
    <row r="771" ht="15.75" customHeight="1">
      <c r="A771" s="338"/>
      <c r="B771" s="338"/>
      <c r="C771" s="338"/>
      <c r="D771" s="338"/>
      <c r="E771" s="338"/>
      <c r="F771" s="346"/>
      <c r="G771" s="533">
        <v>0.0</v>
      </c>
      <c r="H771" s="348">
        <v>0.0</v>
      </c>
      <c r="I771" s="534">
        <v>0.0</v>
      </c>
      <c r="J771" s="448"/>
      <c r="K771" s="449">
        <v>0.0</v>
      </c>
      <c r="L771" s="338"/>
      <c r="M771" s="338"/>
      <c r="N771" s="338"/>
      <c r="O771" s="338"/>
      <c r="P771" s="338"/>
      <c r="Q771" s="338"/>
    </row>
    <row r="772" ht="15.75" customHeight="1">
      <c r="A772" s="338"/>
      <c r="B772" s="338"/>
      <c r="C772" s="338"/>
      <c r="D772" s="338"/>
      <c r="E772" s="338"/>
      <c r="F772" s="346"/>
      <c r="G772" s="533">
        <v>0.0</v>
      </c>
      <c r="H772" s="348">
        <v>0.0</v>
      </c>
      <c r="I772" s="534">
        <v>0.0</v>
      </c>
      <c r="J772" s="448"/>
      <c r="K772" s="449">
        <v>0.0</v>
      </c>
      <c r="L772" s="338"/>
      <c r="M772" s="338"/>
      <c r="N772" s="338"/>
      <c r="O772" s="338"/>
      <c r="P772" s="338"/>
      <c r="Q772" s="338"/>
    </row>
    <row r="773" ht="15.75" customHeight="1">
      <c r="A773" s="338"/>
      <c r="B773" s="338"/>
      <c r="C773" s="338"/>
      <c r="D773" s="338"/>
      <c r="E773" s="338"/>
      <c r="F773" s="346"/>
      <c r="G773" s="533">
        <v>0.0</v>
      </c>
      <c r="H773" s="348">
        <v>0.0</v>
      </c>
      <c r="I773" s="534">
        <v>0.0</v>
      </c>
      <c r="J773" s="448"/>
      <c r="K773" s="449">
        <v>0.0</v>
      </c>
      <c r="L773" s="338"/>
      <c r="M773" s="338"/>
      <c r="N773" s="338"/>
      <c r="O773" s="338"/>
      <c r="P773" s="338"/>
      <c r="Q773" s="338"/>
    </row>
    <row r="774" ht="15.75" customHeight="1">
      <c r="A774" s="338"/>
      <c r="B774" s="338"/>
      <c r="C774" s="338"/>
      <c r="D774" s="338"/>
      <c r="E774" s="338"/>
      <c r="F774" s="346"/>
      <c r="G774" s="533">
        <v>0.0</v>
      </c>
      <c r="H774" s="348">
        <v>0.0</v>
      </c>
      <c r="I774" s="534">
        <v>0.0</v>
      </c>
      <c r="J774" s="448"/>
      <c r="K774" s="449">
        <v>0.0</v>
      </c>
      <c r="L774" s="338"/>
      <c r="M774" s="338"/>
      <c r="N774" s="338"/>
      <c r="O774" s="338"/>
      <c r="P774" s="338"/>
      <c r="Q774" s="338"/>
    </row>
    <row r="775" ht="15.75" customHeight="1">
      <c r="A775" s="338"/>
      <c r="B775" s="338"/>
      <c r="C775" s="338"/>
      <c r="D775" s="338"/>
      <c r="E775" s="338"/>
      <c r="F775" s="346"/>
      <c r="G775" s="533">
        <v>0.0</v>
      </c>
      <c r="H775" s="348">
        <v>0.0</v>
      </c>
      <c r="I775" s="534">
        <v>0.0</v>
      </c>
      <c r="J775" s="448"/>
      <c r="K775" s="449">
        <v>0.0</v>
      </c>
      <c r="L775" s="338"/>
      <c r="M775" s="338"/>
      <c r="N775" s="338"/>
      <c r="O775" s="338"/>
      <c r="P775" s="338"/>
      <c r="Q775" s="338"/>
    </row>
    <row r="776" ht="15.75" customHeight="1">
      <c r="A776" s="338"/>
      <c r="B776" s="338"/>
      <c r="C776" s="338"/>
      <c r="D776" s="338"/>
      <c r="E776" s="338"/>
      <c r="F776" s="346"/>
      <c r="G776" s="533">
        <v>0.0</v>
      </c>
      <c r="H776" s="348">
        <v>0.0</v>
      </c>
      <c r="I776" s="534">
        <v>0.0</v>
      </c>
      <c r="J776" s="448"/>
      <c r="K776" s="449">
        <v>0.0</v>
      </c>
      <c r="L776" s="338"/>
      <c r="M776" s="338"/>
      <c r="N776" s="338"/>
      <c r="O776" s="338"/>
      <c r="P776" s="338"/>
      <c r="Q776" s="338"/>
    </row>
    <row r="777" ht="15.75" customHeight="1">
      <c r="A777" s="338"/>
      <c r="B777" s="338"/>
      <c r="C777" s="338"/>
      <c r="D777" s="338"/>
      <c r="E777" s="338"/>
      <c r="F777" s="346"/>
      <c r="G777" s="533">
        <v>0.0</v>
      </c>
      <c r="H777" s="348">
        <v>0.0</v>
      </c>
      <c r="I777" s="534">
        <v>0.0</v>
      </c>
      <c r="J777" s="448"/>
      <c r="K777" s="449">
        <v>0.0</v>
      </c>
      <c r="L777" s="338"/>
      <c r="M777" s="338"/>
      <c r="N777" s="338"/>
      <c r="O777" s="338"/>
      <c r="P777" s="338"/>
      <c r="Q777" s="338"/>
    </row>
    <row r="778" ht="15.75" customHeight="1">
      <c r="A778" s="338"/>
      <c r="B778" s="338"/>
      <c r="C778" s="338"/>
      <c r="D778" s="338"/>
      <c r="E778" s="338"/>
      <c r="F778" s="346"/>
      <c r="G778" s="533">
        <v>0.0</v>
      </c>
      <c r="H778" s="348">
        <v>0.0</v>
      </c>
      <c r="I778" s="534">
        <v>0.0</v>
      </c>
      <c r="J778" s="448"/>
      <c r="K778" s="449">
        <v>0.0</v>
      </c>
      <c r="L778" s="338"/>
      <c r="M778" s="338"/>
      <c r="N778" s="338"/>
      <c r="O778" s="338"/>
      <c r="P778" s="338"/>
      <c r="Q778" s="338"/>
    </row>
    <row r="779" ht="15.75" customHeight="1">
      <c r="A779" s="338"/>
      <c r="B779" s="338"/>
      <c r="C779" s="338"/>
      <c r="D779" s="338"/>
      <c r="E779" s="338"/>
      <c r="F779" s="346"/>
      <c r="G779" s="533">
        <v>0.0</v>
      </c>
      <c r="H779" s="348">
        <v>0.0</v>
      </c>
      <c r="I779" s="534">
        <v>0.0</v>
      </c>
      <c r="J779" s="448"/>
      <c r="K779" s="449">
        <v>0.0</v>
      </c>
      <c r="L779" s="338"/>
      <c r="M779" s="338"/>
      <c r="N779" s="338"/>
      <c r="O779" s="338"/>
      <c r="P779" s="338"/>
      <c r="Q779" s="338"/>
    </row>
    <row r="780" ht="15.75" customHeight="1">
      <c r="A780" s="338"/>
      <c r="B780" s="338"/>
      <c r="C780" s="338"/>
      <c r="D780" s="338"/>
      <c r="E780" s="338"/>
      <c r="F780" s="346"/>
      <c r="G780" s="533">
        <v>0.0</v>
      </c>
      <c r="H780" s="348">
        <v>0.0</v>
      </c>
      <c r="I780" s="534">
        <v>0.0</v>
      </c>
      <c r="J780" s="448"/>
      <c r="K780" s="449">
        <v>0.0</v>
      </c>
      <c r="L780" s="338"/>
      <c r="M780" s="338"/>
      <c r="N780" s="338"/>
      <c r="O780" s="338"/>
      <c r="P780" s="338"/>
      <c r="Q780" s="338"/>
    </row>
    <row r="781" ht="15.75" customHeight="1">
      <c r="A781" s="338"/>
      <c r="B781" s="338"/>
      <c r="C781" s="338"/>
      <c r="D781" s="338"/>
      <c r="E781" s="338"/>
      <c r="F781" s="346"/>
      <c r="G781" s="533">
        <v>0.0</v>
      </c>
      <c r="H781" s="348">
        <v>0.0</v>
      </c>
      <c r="I781" s="534">
        <v>0.0</v>
      </c>
      <c r="J781" s="448"/>
      <c r="K781" s="449">
        <v>0.0</v>
      </c>
      <c r="L781" s="338"/>
      <c r="M781" s="338"/>
      <c r="N781" s="338"/>
      <c r="O781" s="338"/>
      <c r="P781" s="338"/>
      <c r="Q781" s="338"/>
    </row>
    <row r="782" ht="15.75" customHeight="1">
      <c r="A782" s="338"/>
      <c r="B782" s="338"/>
      <c r="C782" s="338"/>
      <c r="D782" s="338"/>
      <c r="E782" s="338"/>
      <c r="F782" s="346"/>
      <c r="G782" s="533">
        <v>0.0</v>
      </c>
      <c r="H782" s="348">
        <v>0.0</v>
      </c>
      <c r="I782" s="534">
        <v>0.0</v>
      </c>
      <c r="J782" s="448"/>
      <c r="K782" s="449">
        <v>0.0</v>
      </c>
      <c r="L782" s="338"/>
      <c r="M782" s="338"/>
      <c r="N782" s="338"/>
      <c r="O782" s="338"/>
      <c r="P782" s="338"/>
      <c r="Q782" s="338"/>
    </row>
    <row r="783" ht="15.75" customHeight="1">
      <c r="A783" s="338"/>
      <c r="B783" s="338"/>
      <c r="C783" s="338"/>
      <c r="D783" s="338"/>
      <c r="E783" s="338"/>
      <c r="F783" s="346"/>
      <c r="G783" s="533">
        <v>0.0</v>
      </c>
      <c r="H783" s="348">
        <v>0.0</v>
      </c>
      <c r="I783" s="534">
        <v>0.0</v>
      </c>
      <c r="J783" s="448"/>
      <c r="K783" s="449">
        <v>0.0</v>
      </c>
      <c r="L783" s="338"/>
      <c r="M783" s="338"/>
      <c r="N783" s="338"/>
      <c r="O783" s="338"/>
      <c r="P783" s="338"/>
      <c r="Q783" s="338"/>
    </row>
    <row r="784" ht="15.75" customHeight="1">
      <c r="A784" s="338"/>
      <c r="B784" s="338"/>
      <c r="C784" s="338"/>
      <c r="D784" s="338"/>
      <c r="E784" s="338"/>
      <c r="F784" s="346"/>
      <c r="G784" s="533">
        <v>0.0</v>
      </c>
      <c r="H784" s="348">
        <v>0.0</v>
      </c>
      <c r="I784" s="534">
        <v>0.0</v>
      </c>
      <c r="J784" s="448"/>
      <c r="K784" s="449">
        <v>0.0</v>
      </c>
      <c r="L784" s="338"/>
      <c r="M784" s="338"/>
      <c r="N784" s="338"/>
      <c r="O784" s="338"/>
      <c r="P784" s="338"/>
      <c r="Q784" s="338"/>
    </row>
    <row r="785" ht="15.75" customHeight="1">
      <c r="A785" s="338"/>
      <c r="B785" s="338"/>
      <c r="C785" s="338"/>
      <c r="D785" s="338"/>
      <c r="E785" s="338"/>
      <c r="F785" s="346"/>
      <c r="G785" s="533">
        <v>0.0</v>
      </c>
      <c r="H785" s="348">
        <v>0.0</v>
      </c>
      <c r="I785" s="534">
        <v>0.0</v>
      </c>
      <c r="J785" s="448"/>
      <c r="K785" s="449">
        <v>0.0</v>
      </c>
      <c r="L785" s="338"/>
      <c r="M785" s="338"/>
      <c r="N785" s="338"/>
      <c r="O785" s="338"/>
      <c r="P785" s="338"/>
      <c r="Q785" s="338"/>
    </row>
    <row r="786" ht="15.75" customHeight="1">
      <c r="A786" s="338"/>
      <c r="B786" s="338"/>
      <c r="C786" s="338"/>
      <c r="D786" s="338"/>
      <c r="E786" s="338"/>
      <c r="F786" s="346"/>
      <c r="G786" s="533">
        <v>0.0</v>
      </c>
      <c r="H786" s="348">
        <v>0.0</v>
      </c>
      <c r="I786" s="534">
        <v>0.0</v>
      </c>
      <c r="J786" s="448"/>
      <c r="K786" s="449">
        <v>0.0</v>
      </c>
      <c r="L786" s="338"/>
      <c r="M786" s="338"/>
      <c r="N786" s="338"/>
      <c r="O786" s="338"/>
      <c r="P786" s="338"/>
      <c r="Q786" s="338"/>
    </row>
    <row r="787" ht="15.75" customHeight="1">
      <c r="A787" s="338"/>
      <c r="B787" s="338"/>
      <c r="C787" s="338"/>
      <c r="D787" s="338"/>
      <c r="E787" s="338"/>
      <c r="F787" s="346"/>
      <c r="G787" s="533">
        <v>0.0</v>
      </c>
      <c r="H787" s="348">
        <v>0.0</v>
      </c>
      <c r="I787" s="534">
        <v>0.0</v>
      </c>
      <c r="J787" s="448"/>
      <c r="K787" s="449">
        <v>0.0</v>
      </c>
      <c r="L787" s="338"/>
      <c r="M787" s="338"/>
      <c r="N787" s="338"/>
      <c r="O787" s="338"/>
      <c r="P787" s="338"/>
      <c r="Q787" s="338"/>
    </row>
    <row r="788" ht="15.75" customHeight="1">
      <c r="A788" s="338"/>
      <c r="B788" s="338"/>
      <c r="C788" s="338"/>
      <c r="D788" s="338"/>
      <c r="E788" s="338"/>
      <c r="F788" s="346"/>
      <c r="G788" s="533">
        <v>0.0</v>
      </c>
      <c r="H788" s="348">
        <v>0.0</v>
      </c>
      <c r="I788" s="534">
        <v>0.0</v>
      </c>
      <c r="J788" s="448"/>
      <c r="K788" s="449">
        <v>0.0</v>
      </c>
      <c r="L788" s="338"/>
      <c r="M788" s="338"/>
      <c r="N788" s="338"/>
      <c r="O788" s="338"/>
      <c r="P788" s="338"/>
      <c r="Q788" s="338"/>
    </row>
    <row r="789" ht="15.75" customHeight="1">
      <c r="A789" s="338"/>
      <c r="B789" s="338"/>
      <c r="C789" s="338"/>
      <c r="D789" s="338"/>
      <c r="E789" s="338"/>
      <c r="F789" s="346"/>
      <c r="G789" s="533">
        <v>0.0</v>
      </c>
      <c r="H789" s="348">
        <v>0.0</v>
      </c>
      <c r="I789" s="534">
        <v>0.0</v>
      </c>
      <c r="J789" s="448"/>
      <c r="K789" s="449">
        <v>0.0</v>
      </c>
      <c r="L789" s="338"/>
      <c r="M789" s="338"/>
      <c r="N789" s="338"/>
      <c r="O789" s="338"/>
      <c r="P789" s="338"/>
      <c r="Q789" s="338"/>
    </row>
    <row r="790" ht="15.75" customHeight="1">
      <c r="A790" s="338"/>
      <c r="B790" s="338"/>
      <c r="C790" s="338"/>
      <c r="D790" s="338"/>
      <c r="E790" s="338"/>
      <c r="F790" s="346"/>
      <c r="G790" s="533">
        <v>0.0</v>
      </c>
      <c r="H790" s="348">
        <v>0.0</v>
      </c>
      <c r="I790" s="534">
        <v>0.0</v>
      </c>
      <c r="J790" s="448"/>
      <c r="K790" s="449">
        <v>0.0</v>
      </c>
      <c r="L790" s="338"/>
      <c r="M790" s="338"/>
      <c r="N790" s="338"/>
      <c r="O790" s="338"/>
      <c r="P790" s="338"/>
      <c r="Q790" s="338"/>
    </row>
    <row r="791" ht="15.75" customHeight="1">
      <c r="A791" s="338"/>
      <c r="B791" s="338"/>
      <c r="C791" s="338"/>
      <c r="D791" s="338"/>
      <c r="E791" s="338"/>
      <c r="F791" s="346"/>
      <c r="G791" s="533">
        <v>0.0</v>
      </c>
      <c r="H791" s="348">
        <v>0.0</v>
      </c>
      <c r="I791" s="534">
        <v>0.0</v>
      </c>
      <c r="J791" s="448"/>
      <c r="K791" s="449">
        <v>0.0</v>
      </c>
      <c r="L791" s="338"/>
      <c r="M791" s="338"/>
      <c r="N791" s="338"/>
      <c r="O791" s="338"/>
      <c r="P791" s="338"/>
      <c r="Q791" s="338"/>
    </row>
    <row r="792" ht="15.75" customHeight="1">
      <c r="A792" s="338"/>
      <c r="B792" s="338"/>
      <c r="C792" s="338"/>
      <c r="D792" s="338"/>
      <c r="E792" s="338"/>
      <c r="F792" s="346"/>
      <c r="G792" s="533">
        <v>0.0</v>
      </c>
      <c r="H792" s="348">
        <v>0.0</v>
      </c>
      <c r="I792" s="534">
        <v>0.0</v>
      </c>
      <c r="J792" s="448"/>
      <c r="K792" s="449">
        <v>0.0</v>
      </c>
      <c r="L792" s="338"/>
      <c r="M792" s="338"/>
      <c r="N792" s="338"/>
      <c r="O792" s="338"/>
      <c r="P792" s="338"/>
      <c r="Q792" s="338"/>
    </row>
    <row r="793" ht="15.75" customHeight="1">
      <c r="A793" s="338"/>
      <c r="B793" s="338"/>
      <c r="C793" s="338"/>
      <c r="D793" s="338"/>
      <c r="E793" s="338"/>
      <c r="F793" s="346"/>
      <c r="G793" s="533">
        <v>0.0</v>
      </c>
      <c r="H793" s="348">
        <v>0.0</v>
      </c>
      <c r="I793" s="534">
        <v>0.0</v>
      </c>
      <c r="J793" s="448"/>
      <c r="K793" s="449">
        <v>0.0</v>
      </c>
      <c r="L793" s="338"/>
      <c r="M793" s="338"/>
      <c r="N793" s="338"/>
      <c r="O793" s="338"/>
      <c r="P793" s="338"/>
      <c r="Q793" s="338"/>
    </row>
    <row r="794" ht="15.75" customHeight="1">
      <c r="A794" s="338"/>
      <c r="B794" s="338"/>
      <c r="C794" s="338"/>
      <c r="D794" s="338"/>
      <c r="E794" s="338"/>
      <c r="F794" s="346"/>
      <c r="G794" s="533">
        <v>0.0</v>
      </c>
      <c r="H794" s="348">
        <v>0.0</v>
      </c>
      <c r="I794" s="534">
        <v>0.0</v>
      </c>
      <c r="J794" s="448"/>
      <c r="K794" s="449">
        <v>0.0</v>
      </c>
      <c r="L794" s="338"/>
      <c r="M794" s="338"/>
      <c r="N794" s="338"/>
      <c r="O794" s="338"/>
      <c r="P794" s="338"/>
      <c r="Q794" s="338"/>
    </row>
    <row r="795" ht="15.75" customHeight="1">
      <c r="A795" s="338"/>
      <c r="B795" s="338"/>
      <c r="C795" s="338"/>
      <c r="D795" s="338"/>
      <c r="E795" s="338"/>
      <c r="F795" s="346"/>
      <c r="G795" s="533">
        <v>0.0</v>
      </c>
      <c r="H795" s="348">
        <v>0.0</v>
      </c>
      <c r="I795" s="534">
        <v>0.0</v>
      </c>
      <c r="J795" s="448"/>
      <c r="K795" s="449">
        <v>0.0</v>
      </c>
      <c r="L795" s="338"/>
      <c r="M795" s="338"/>
      <c r="N795" s="338"/>
      <c r="O795" s="338"/>
      <c r="P795" s="338"/>
      <c r="Q795" s="338"/>
    </row>
    <row r="796" ht="15.75" customHeight="1">
      <c r="A796" s="338"/>
      <c r="B796" s="338"/>
      <c r="C796" s="338"/>
      <c r="D796" s="338"/>
      <c r="E796" s="338"/>
      <c r="F796" s="346"/>
      <c r="G796" s="533">
        <v>0.0</v>
      </c>
      <c r="H796" s="348">
        <v>0.0</v>
      </c>
      <c r="I796" s="534">
        <v>0.0</v>
      </c>
      <c r="J796" s="448"/>
      <c r="K796" s="449">
        <v>0.0</v>
      </c>
      <c r="L796" s="338"/>
      <c r="M796" s="338"/>
      <c r="N796" s="338"/>
      <c r="O796" s="338"/>
      <c r="P796" s="338"/>
      <c r="Q796" s="338"/>
    </row>
    <row r="797" ht="15.75" customHeight="1">
      <c r="A797" s="338"/>
      <c r="B797" s="338"/>
      <c r="C797" s="338"/>
      <c r="D797" s="338"/>
      <c r="E797" s="338"/>
      <c r="F797" s="346"/>
      <c r="G797" s="533">
        <v>0.0</v>
      </c>
      <c r="H797" s="348">
        <v>0.0</v>
      </c>
      <c r="I797" s="534">
        <v>0.0</v>
      </c>
      <c r="J797" s="448"/>
      <c r="K797" s="449">
        <v>0.0</v>
      </c>
      <c r="L797" s="338"/>
      <c r="M797" s="338"/>
      <c r="N797" s="338"/>
      <c r="O797" s="338"/>
      <c r="P797" s="338"/>
      <c r="Q797" s="338"/>
    </row>
    <row r="798" ht="15.75" customHeight="1">
      <c r="A798" s="338"/>
      <c r="B798" s="338"/>
      <c r="C798" s="338"/>
      <c r="D798" s="338"/>
      <c r="E798" s="338"/>
      <c r="F798" s="346"/>
      <c r="G798" s="533">
        <v>0.0</v>
      </c>
      <c r="H798" s="348">
        <v>0.0</v>
      </c>
      <c r="I798" s="534">
        <v>0.0</v>
      </c>
      <c r="J798" s="448"/>
      <c r="K798" s="449">
        <v>0.0</v>
      </c>
      <c r="L798" s="338"/>
      <c r="M798" s="338"/>
      <c r="N798" s="338"/>
      <c r="O798" s="338"/>
      <c r="P798" s="338"/>
      <c r="Q798" s="338"/>
    </row>
    <row r="799" ht="15.75" customHeight="1">
      <c r="A799" s="338"/>
      <c r="B799" s="338"/>
      <c r="C799" s="338"/>
      <c r="D799" s="338"/>
      <c r="E799" s="338"/>
      <c r="F799" s="346"/>
      <c r="G799" s="533">
        <v>0.0</v>
      </c>
      <c r="H799" s="348">
        <v>0.0</v>
      </c>
      <c r="I799" s="534">
        <v>0.0</v>
      </c>
      <c r="J799" s="448"/>
      <c r="K799" s="449">
        <v>0.0</v>
      </c>
      <c r="L799" s="338"/>
      <c r="M799" s="338"/>
      <c r="N799" s="338"/>
      <c r="O799" s="338"/>
      <c r="P799" s="338"/>
      <c r="Q799" s="338"/>
    </row>
    <row r="800" ht="15.75" customHeight="1">
      <c r="A800" s="338"/>
      <c r="B800" s="338"/>
      <c r="C800" s="338"/>
      <c r="D800" s="338"/>
      <c r="E800" s="338"/>
      <c r="F800" s="346"/>
      <c r="G800" s="533">
        <v>0.0</v>
      </c>
      <c r="H800" s="348">
        <v>0.0</v>
      </c>
      <c r="I800" s="534">
        <v>0.0</v>
      </c>
      <c r="J800" s="448"/>
      <c r="K800" s="449">
        <v>0.0</v>
      </c>
      <c r="L800" s="338"/>
      <c r="M800" s="338"/>
      <c r="N800" s="338"/>
      <c r="O800" s="338"/>
      <c r="P800" s="338"/>
      <c r="Q800" s="338"/>
    </row>
    <row r="801" ht="15.75" customHeight="1">
      <c r="A801" s="338"/>
      <c r="B801" s="338"/>
      <c r="C801" s="338"/>
      <c r="D801" s="338"/>
      <c r="E801" s="338"/>
      <c r="F801" s="346"/>
      <c r="G801" s="533">
        <v>0.0</v>
      </c>
      <c r="H801" s="348">
        <v>0.0</v>
      </c>
      <c r="I801" s="534">
        <v>0.0</v>
      </c>
      <c r="J801" s="448"/>
      <c r="K801" s="449">
        <v>0.0</v>
      </c>
      <c r="L801" s="338"/>
      <c r="M801" s="338"/>
      <c r="N801" s="338"/>
      <c r="O801" s="338"/>
      <c r="P801" s="338"/>
      <c r="Q801" s="338"/>
    </row>
    <row r="802" ht="15.75" customHeight="1">
      <c r="A802" s="338"/>
      <c r="B802" s="338"/>
      <c r="C802" s="338"/>
      <c r="D802" s="338"/>
      <c r="E802" s="338"/>
      <c r="F802" s="346"/>
      <c r="G802" s="533">
        <v>0.0</v>
      </c>
      <c r="H802" s="348">
        <v>0.0</v>
      </c>
      <c r="I802" s="534">
        <v>0.0</v>
      </c>
      <c r="J802" s="448"/>
      <c r="K802" s="449">
        <v>0.0</v>
      </c>
      <c r="L802" s="338"/>
      <c r="M802" s="338"/>
      <c r="N802" s="338"/>
      <c r="O802" s="338"/>
      <c r="P802" s="338"/>
      <c r="Q802" s="338"/>
    </row>
    <row r="803" ht="15.75" customHeight="1">
      <c r="A803" s="338"/>
      <c r="B803" s="338"/>
      <c r="C803" s="338"/>
      <c r="D803" s="338"/>
      <c r="E803" s="338"/>
      <c r="F803" s="346"/>
      <c r="G803" s="533">
        <v>0.0</v>
      </c>
      <c r="H803" s="348">
        <v>0.0</v>
      </c>
      <c r="I803" s="534">
        <v>0.0</v>
      </c>
      <c r="J803" s="448"/>
      <c r="K803" s="449">
        <v>0.0</v>
      </c>
      <c r="L803" s="338"/>
      <c r="M803" s="338"/>
      <c r="N803" s="338"/>
      <c r="O803" s="338"/>
      <c r="P803" s="338"/>
      <c r="Q803" s="338"/>
    </row>
    <row r="804" ht="15.75" customHeight="1">
      <c r="A804" s="338"/>
      <c r="B804" s="338"/>
      <c r="C804" s="338"/>
      <c r="D804" s="338"/>
      <c r="E804" s="338"/>
      <c r="F804" s="346"/>
      <c r="G804" s="533">
        <v>0.0</v>
      </c>
      <c r="H804" s="348">
        <v>0.0</v>
      </c>
      <c r="I804" s="534">
        <v>0.0</v>
      </c>
      <c r="J804" s="448"/>
      <c r="K804" s="449">
        <v>0.0</v>
      </c>
      <c r="L804" s="338"/>
      <c r="M804" s="338"/>
      <c r="N804" s="338"/>
      <c r="O804" s="338"/>
      <c r="P804" s="338"/>
      <c r="Q804" s="338"/>
    </row>
    <row r="805" ht="15.75" customHeight="1">
      <c r="A805" s="338"/>
      <c r="B805" s="338"/>
      <c r="C805" s="338"/>
      <c r="D805" s="338"/>
      <c r="E805" s="338"/>
      <c r="F805" s="346"/>
      <c r="G805" s="533">
        <v>0.0</v>
      </c>
      <c r="H805" s="348">
        <v>0.0</v>
      </c>
      <c r="I805" s="534">
        <v>0.0</v>
      </c>
      <c r="J805" s="448"/>
      <c r="K805" s="449">
        <v>0.0</v>
      </c>
      <c r="L805" s="338"/>
      <c r="M805" s="338"/>
      <c r="N805" s="338"/>
      <c r="O805" s="338"/>
      <c r="P805" s="338"/>
      <c r="Q805" s="338"/>
    </row>
    <row r="806" ht="15.75" customHeight="1">
      <c r="A806" s="338"/>
      <c r="B806" s="338"/>
      <c r="C806" s="338"/>
      <c r="D806" s="338"/>
      <c r="E806" s="338"/>
      <c r="F806" s="346"/>
      <c r="G806" s="533">
        <v>0.0</v>
      </c>
      <c r="H806" s="348">
        <v>0.0</v>
      </c>
      <c r="I806" s="534">
        <v>0.0</v>
      </c>
      <c r="J806" s="448"/>
      <c r="K806" s="449">
        <v>0.0</v>
      </c>
      <c r="L806" s="338"/>
      <c r="M806" s="338"/>
      <c r="N806" s="338"/>
      <c r="O806" s="338"/>
      <c r="P806" s="338"/>
      <c r="Q806" s="338"/>
    </row>
    <row r="807" ht="15.75" customHeight="1">
      <c r="A807" s="338"/>
      <c r="B807" s="338"/>
      <c r="C807" s="338"/>
      <c r="D807" s="338"/>
      <c r="E807" s="338"/>
      <c r="F807" s="346"/>
      <c r="G807" s="533">
        <v>0.0</v>
      </c>
      <c r="H807" s="348">
        <v>0.0</v>
      </c>
      <c r="I807" s="534">
        <v>0.0</v>
      </c>
      <c r="J807" s="448"/>
      <c r="K807" s="449">
        <v>0.0</v>
      </c>
      <c r="L807" s="338"/>
      <c r="M807" s="338"/>
      <c r="N807" s="338"/>
      <c r="O807" s="338"/>
      <c r="P807" s="338"/>
      <c r="Q807" s="338"/>
    </row>
    <row r="808" ht="15.75" customHeight="1">
      <c r="A808" s="338"/>
      <c r="B808" s="338"/>
      <c r="C808" s="338"/>
      <c r="D808" s="338"/>
      <c r="E808" s="338"/>
      <c r="F808" s="346"/>
      <c r="G808" s="533">
        <v>0.0</v>
      </c>
      <c r="H808" s="348">
        <v>0.0</v>
      </c>
      <c r="I808" s="534">
        <v>0.0</v>
      </c>
      <c r="J808" s="448"/>
      <c r="K808" s="449">
        <v>0.0</v>
      </c>
      <c r="L808" s="338"/>
      <c r="M808" s="338"/>
      <c r="N808" s="338"/>
      <c r="O808" s="338"/>
      <c r="P808" s="338"/>
      <c r="Q808" s="338"/>
    </row>
    <row r="809" ht="15.75" customHeight="1">
      <c r="A809" s="338"/>
      <c r="B809" s="338"/>
      <c r="C809" s="338"/>
      <c r="D809" s="338"/>
      <c r="E809" s="338"/>
      <c r="F809" s="346"/>
      <c r="G809" s="533">
        <v>0.0</v>
      </c>
      <c r="H809" s="348">
        <v>0.0</v>
      </c>
      <c r="I809" s="534">
        <v>0.0</v>
      </c>
      <c r="J809" s="448"/>
      <c r="K809" s="449">
        <v>0.0</v>
      </c>
      <c r="L809" s="338"/>
      <c r="M809" s="338"/>
      <c r="N809" s="338"/>
      <c r="O809" s="338"/>
      <c r="P809" s="338"/>
      <c r="Q809" s="338"/>
    </row>
    <row r="810" ht="15.75" customHeight="1">
      <c r="A810" s="338"/>
      <c r="B810" s="338"/>
      <c r="C810" s="338"/>
      <c r="D810" s="338"/>
      <c r="E810" s="338"/>
      <c r="F810" s="346"/>
      <c r="G810" s="533">
        <v>0.0</v>
      </c>
      <c r="H810" s="348">
        <v>0.0</v>
      </c>
      <c r="I810" s="534">
        <v>0.0</v>
      </c>
      <c r="J810" s="448"/>
      <c r="K810" s="449">
        <v>0.0</v>
      </c>
      <c r="L810" s="338"/>
      <c r="M810" s="338"/>
      <c r="N810" s="338"/>
      <c r="O810" s="338"/>
      <c r="P810" s="338"/>
      <c r="Q810" s="338"/>
    </row>
    <row r="811" ht="15.75" customHeight="1">
      <c r="A811" s="338"/>
      <c r="B811" s="338"/>
      <c r="C811" s="338"/>
      <c r="D811" s="338"/>
      <c r="E811" s="338"/>
      <c r="F811" s="346"/>
      <c r="G811" s="533">
        <v>0.0</v>
      </c>
      <c r="H811" s="348">
        <v>0.0</v>
      </c>
      <c r="I811" s="534">
        <v>0.0</v>
      </c>
      <c r="J811" s="448"/>
      <c r="K811" s="449">
        <v>0.0</v>
      </c>
      <c r="L811" s="338"/>
      <c r="M811" s="338"/>
      <c r="N811" s="338"/>
      <c r="O811" s="338"/>
      <c r="P811" s="338"/>
      <c r="Q811" s="338"/>
    </row>
    <row r="812" ht="15.75" customHeight="1">
      <c r="A812" s="338"/>
      <c r="B812" s="338"/>
      <c r="C812" s="338"/>
      <c r="D812" s="338"/>
      <c r="E812" s="338"/>
      <c r="F812" s="346"/>
      <c r="G812" s="533">
        <v>0.0</v>
      </c>
      <c r="H812" s="348">
        <v>0.0</v>
      </c>
      <c r="I812" s="534">
        <v>0.0</v>
      </c>
      <c r="J812" s="448"/>
      <c r="K812" s="449">
        <v>0.0</v>
      </c>
      <c r="L812" s="338"/>
      <c r="M812" s="338"/>
      <c r="N812" s="338"/>
      <c r="O812" s="338"/>
      <c r="P812" s="338"/>
      <c r="Q812" s="338"/>
    </row>
    <row r="813" ht="15.75" customHeight="1">
      <c r="A813" s="338"/>
      <c r="B813" s="338"/>
      <c r="C813" s="338"/>
      <c r="D813" s="338"/>
      <c r="E813" s="338"/>
      <c r="F813" s="346"/>
      <c r="G813" s="533">
        <v>0.0</v>
      </c>
      <c r="H813" s="348">
        <v>0.0</v>
      </c>
      <c r="I813" s="534">
        <v>0.0</v>
      </c>
      <c r="J813" s="448"/>
      <c r="K813" s="449">
        <v>0.0</v>
      </c>
      <c r="L813" s="338"/>
      <c r="M813" s="338"/>
      <c r="N813" s="338"/>
      <c r="O813" s="338"/>
      <c r="P813" s="338"/>
      <c r="Q813" s="338"/>
    </row>
    <row r="814" ht="15.75" customHeight="1">
      <c r="A814" s="338"/>
      <c r="B814" s="338"/>
      <c r="C814" s="338"/>
      <c r="D814" s="338"/>
      <c r="E814" s="338"/>
      <c r="F814" s="346"/>
      <c r="G814" s="533">
        <v>0.0</v>
      </c>
      <c r="H814" s="348">
        <v>0.0</v>
      </c>
      <c r="I814" s="534">
        <v>0.0</v>
      </c>
      <c r="J814" s="448"/>
      <c r="K814" s="449">
        <v>0.0</v>
      </c>
      <c r="L814" s="338"/>
      <c r="M814" s="338"/>
      <c r="N814" s="338"/>
      <c r="O814" s="338"/>
      <c r="P814" s="338"/>
      <c r="Q814" s="338"/>
    </row>
    <row r="815" ht="15.75" customHeight="1">
      <c r="A815" s="338"/>
      <c r="B815" s="338"/>
      <c r="C815" s="338"/>
      <c r="D815" s="338"/>
      <c r="E815" s="338"/>
      <c r="F815" s="346"/>
      <c r="G815" s="533">
        <v>0.0</v>
      </c>
      <c r="H815" s="348">
        <v>0.0</v>
      </c>
      <c r="I815" s="534">
        <v>0.0</v>
      </c>
      <c r="J815" s="448"/>
      <c r="K815" s="449">
        <v>0.0</v>
      </c>
      <c r="L815" s="338"/>
      <c r="M815" s="338"/>
      <c r="N815" s="338"/>
      <c r="O815" s="338"/>
      <c r="P815" s="338"/>
      <c r="Q815" s="338"/>
    </row>
    <row r="816" ht="15.75" customHeight="1">
      <c r="A816" s="338"/>
      <c r="B816" s="338"/>
      <c r="C816" s="338"/>
      <c r="D816" s="338"/>
      <c r="E816" s="338"/>
      <c r="F816" s="346"/>
      <c r="G816" s="533">
        <v>0.0</v>
      </c>
      <c r="H816" s="348">
        <v>0.0</v>
      </c>
      <c r="I816" s="534">
        <v>0.0</v>
      </c>
      <c r="J816" s="448"/>
      <c r="K816" s="449">
        <v>0.0</v>
      </c>
      <c r="L816" s="338"/>
      <c r="M816" s="338"/>
      <c r="N816" s="338"/>
      <c r="O816" s="338"/>
      <c r="P816" s="338"/>
      <c r="Q816" s="338"/>
    </row>
    <row r="817" ht="15.75" customHeight="1">
      <c r="A817" s="338"/>
      <c r="B817" s="338"/>
      <c r="C817" s="338"/>
      <c r="D817" s="338"/>
      <c r="E817" s="338"/>
      <c r="F817" s="346"/>
      <c r="G817" s="533">
        <v>0.0</v>
      </c>
      <c r="H817" s="348">
        <v>0.0</v>
      </c>
      <c r="I817" s="534">
        <v>0.0</v>
      </c>
      <c r="J817" s="448"/>
      <c r="K817" s="449">
        <v>0.0</v>
      </c>
      <c r="L817" s="338"/>
      <c r="M817" s="338"/>
      <c r="N817" s="338"/>
      <c r="O817" s="338"/>
      <c r="P817" s="338"/>
      <c r="Q817" s="338"/>
    </row>
    <row r="818" ht="15.75" customHeight="1">
      <c r="A818" s="338"/>
      <c r="B818" s="338"/>
      <c r="C818" s="338"/>
      <c r="D818" s="338"/>
      <c r="E818" s="338"/>
      <c r="F818" s="346"/>
      <c r="G818" s="533">
        <v>0.0</v>
      </c>
      <c r="H818" s="348">
        <v>0.0</v>
      </c>
      <c r="I818" s="534">
        <v>0.0</v>
      </c>
      <c r="J818" s="448"/>
      <c r="K818" s="449">
        <v>0.0</v>
      </c>
      <c r="L818" s="338"/>
      <c r="M818" s="338"/>
      <c r="N818" s="338"/>
      <c r="O818" s="338"/>
      <c r="P818" s="338"/>
      <c r="Q818" s="338"/>
    </row>
    <row r="819" ht="15.75" customHeight="1">
      <c r="A819" s="338"/>
      <c r="B819" s="338"/>
      <c r="C819" s="338"/>
      <c r="D819" s="338"/>
      <c r="E819" s="338"/>
      <c r="F819" s="346"/>
      <c r="G819" s="533">
        <v>0.0</v>
      </c>
      <c r="H819" s="348">
        <v>0.0</v>
      </c>
      <c r="I819" s="534">
        <v>0.0</v>
      </c>
      <c r="J819" s="448"/>
      <c r="K819" s="449">
        <v>0.0</v>
      </c>
      <c r="L819" s="338"/>
      <c r="M819" s="338"/>
      <c r="N819" s="338"/>
      <c r="O819" s="338"/>
      <c r="P819" s="338"/>
      <c r="Q819" s="338"/>
    </row>
    <row r="820" ht="15.75" customHeight="1">
      <c r="A820" s="338"/>
      <c r="B820" s="338"/>
      <c r="C820" s="338"/>
      <c r="D820" s="338"/>
      <c r="E820" s="338"/>
      <c r="F820" s="346"/>
      <c r="G820" s="533">
        <v>0.0</v>
      </c>
      <c r="H820" s="348">
        <v>0.0</v>
      </c>
      <c r="I820" s="534">
        <v>0.0</v>
      </c>
      <c r="J820" s="448"/>
      <c r="K820" s="449">
        <v>0.0</v>
      </c>
      <c r="L820" s="338"/>
      <c r="M820" s="338"/>
      <c r="N820" s="338"/>
      <c r="O820" s="338"/>
      <c r="P820" s="338"/>
      <c r="Q820" s="338"/>
    </row>
    <row r="821" ht="15.75" customHeight="1">
      <c r="A821" s="338"/>
      <c r="B821" s="338"/>
      <c r="C821" s="338"/>
      <c r="D821" s="338"/>
      <c r="E821" s="338"/>
      <c r="F821" s="346"/>
      <c r="G821" s="533">
        <v>0.0</v>
      </c>
      <c r="H821" s="348">
        <v>0.0</v>
      </c>
      <c r="I821" s="534">
        <v>0.0</v>
      </c>
      <c r="J821" s="448"/>
      <c r="K821" s="449">
        <v>0.0</v>
      </c>
      <c r="L821" s="338"/>
      <c r="M821" s="338"/>
      <c r="N821" s="338"/>
      <c r="O821" s="338"/>
      <c r="P821" s="338"/>
      <c r="Q821" s="338"/>
    </row>
    <row r="822" ht="15.75" customHeight="1">
      <c r="A822" s="338"/>
      <c r="B822" s="338"/>
      <c r="C822" s="338"/>
      <c r="D822" s="338"/>
      <c r="E822" s="338"/>
      <c r="F822" s="346"/>
      <c r="G822" s="533">
        <v>0.0</v>
      </c>
      <c r="H822" s="348">
        <v>0.0</v>
      </c>
      <c r="I822" s="534">
        <v>0.0</v>
      </c>
      <c r="J822" s="448"/>
      <c r="K822" s="449">
        <v>0.0</v>
      </c>
      <c r="L822" s="338"/>
      <c r="M822" s="338"/>
      <c r="N822" s="338"/>
      <c r="O822" s="338"/>
      <c r="P822" s="338"/>
      <c r="Q822" s="338"/>
    </row>
    <row r="823" ht="15.75" customHeight="1">
      <c r="A823" s="338"/>
      <c r="B823" s="338"/>
      <c r="C823" s="338"/>
      <c r="D823" s="338"/>
      <c r="E823" s="338"/>
      <c r="F823" s="346"/>
      <c r="G823" s="533">
        <v>0.0</v>
      </c>
      <c r="H823" s="348">
        <v>0.0</v>
      </c>
      <c r="I823" s="534">
        <v>0.0</v>
      </c>
      <c r="J823" s="448"/>
      <c r="K823" s="449">
        <v>0.0</v>
      </c>
      <c r="L823" s="338"/>
      <c r="M823" s="338"/>
      <c r="N823" s="338"/>
      <c r="O823" s="338"/>
      <c r="P823" s="338"/>
      <c r="Q823" s="338"/>
    </row>
    <row r="824" ht="15.75" customHeight="1">
      <c r="A824" s="338"/>
      <c r="B824" s="338"/>
      <c r="C824" s="338"/>
      <c r="D824" s="338"/>
      <c r="E824" s="338"/>
      <c r="F824" s="346"/>
      <c r="G824" s="533">
        <v>0.0</v>
      </c>
      <c r="H824" s="348">
        <v>0.0</v>
      </c>
      <c r="I824" s="534">
        <v>0.0</v>
      </c>
      <c r="J824" s="448"/>
      <c r="K824" s="449">
        <v>0.0</v>
      </c>
      <c r="L824" s="338"/>
      <c r="M824" s="338"/>
      <c r="N824" s="338"/>
      <c r="O824" s="338"/>
      <c r="P824" s="338"/>
      <c r="Q824" s="338"/>
    </row>
    <row r="825" ht="15.75" customHeight="1">
      <c r="A825" s="338"/>
      <c r="B825" s="338"/>
      <c r="C825" s="338"/>
      <c r="D825" s="338"/>
      <c r="E825" s="338"/>
      <c r="F825" s="346"/>
      <c r="G825" s="533">
        <v>0.0</v>
      </c>
      <c r="H825" s="348">
        <v>0.0</v>
      </c>
      <c r="I825" s="534">
        <v>0.0</v>
      </c>
      <c r="J825" s="448"/>
      <c r="K825" s="449">
        <v>0.0</v>
      </c>
      <c r="L825" s="338"/>
      <c r="M825" s="338"/>
      <c r="N825" s="338"/>
      <c r="O825" s="338"/>
      <c r="P825" s="338"/>
      <c r="Q825" s="338"/>
    </row>
    <row r="826" ht="15.75" customHeight="1">
      <c r="A826" s="338"/>
      <c r="B826" s="338"/>
      <c r="C826" s="338"/>
      <c r="D826" s="338"/>
      <c r="E826" s="338"/>
      <c r="F826" s="346"/>
      <c r="G826" s="533">
        <v>0.0</v>
      </c>
      <c r="H826" s="348">
        <v>0.0</v>
      </c>
      <c r="I826" s="534">
        <v>0.0</v>
      </c>
      <c r="J826" s="448"/>
      <c r="K826" s="449">
        <v>0.0</v>
      </c>
      <c r="L826" s="338"/>
      <c r="M826" s="338"/>
      <c r="N826" s="338"/>
      <c r="O826" s="338"/>
      <c r="P826" s="338"/>
      <c r="Q826" s="338"/>
    </row>
    <row r="827" ht="15.75" customHeight="1">
      <c r="A827" s="338"/>
      <c r="B827" s="338"/>
      <c r="C827" s="338"/>
      <c r="D827" s="338"/>
      <c r="E827" s="338"/>
      <c r="F827" s="346"/>
      <c r="G827" s="533">
        <v>0.0</v>
      </c>
      <c r="H827" s="348">
        <v>0.0</v>
      </c>
      <c r="I827" s="534">
        <v>0.0</v>
      </c>
      <c r="J827" s="448"/>
      <c r="K827" s="449">
        <v>0.0</v>
      </c>
      <c r="L827" s="338"/>
      <c r="M827" s="338"/>
      <c r="N827" s="338"/>
      <c r="O827" s="338"/>
      <c r="P827" s="338"/>
      <c r="Q827" s="338"/>
    </row>
    <row r="828" ht="15.75" customHeight="1">
      <c r="A828" s="338"/>
      <c r="B828" s="338"/>
      <c r="C828" s="338"/>
      <c r="D828" s="338"/>
      <c r="E828" s="338"/>
      <c r="F828" s="346"/>
      <c r="G828" s="533">
        <v>0.0</v>
      </c>
      <c r="H828" s="348">
        <v>0.0</v>
      </c>
      <c r="I828" s="534">
        <v>0.0</v>
      </c>
      <c r="J828" s="448"/>
      <c r="K828" s="449">
        <v>0.0</v>
      </c>
      <c r="L828" s="338"/>
      <c r="M828" s="338"/>
      <c r="N828" s="338"/>
      <c r="O828" s="338"/>
      <c r="P828" s="338"/>
      <c r="Q828" s="338"/>
    </row>
    <row r="829" ht="15.75" customHeight="1">
      <c r="A829" s="338"/>
      <c r="B829" s="338"/>
      <c r="C829" s="338"/>
      <c r="D829" s="338"/>
      <c r="E829" s="338"/>
      <c r="F829" s="346"/>
      <c r="G829" s="533">
        <v>0.0</v>
      </c>
      <c r="H829" s="348">
        <v>0.0</v>
      </c>
      <c r="I829" s="534">
        <v>0.0</v>
      </c>
      <c r="J829" s="448"/>
      <c r="K829" s="449">
        <v>0.0</v>
      </c>
      <c r="L829" s="338"/>
      <c r="M829" s="338"/>
      <c r="N829" s="338"/>
      <c r="O829" s="338"/>
      <c r="P829" s="338"/>
      <c r="Q829" s="338"/>
    </row>
    <row r="830" ht="15.75" customHeight="1">
      <c r="A830" s="338"/>
      <c r="B830" s="338"/>
      <c r="C830" s="338"/>
      <c r="D830" s="338"/>
      <c r="E830" s="338"/>
      <c r="F830" s="346"/>
      <c r="G830" s="533">
        <v>0.0</v>
      </c>
      <c r="H830" s="348">
        <v>0.0</v>
      </c>
      <c r="I830" s="534">
        <v>0.0</v>
      </c>
      <c r="J830" s="448"/>
      <c r="K830" s="449">
        <v>0.0</v>
      </c>
      <c r="L830" s="338"/>
      <c r="M830" s="338"/>
      <c r="N830" s="338"/>
      <c r="O830" s="338"/>
      <c r="P830" s="338"/>
      <c r="Q830" s="338"/>
    </row>
    <row r="831" ht="15.75" customHeight="1">
      <c r="A831" s="338"/>
      <c r="B831" s="338"/>
      <c r="C831" s="338"/>
      <c r="D831" s="338"/>
      <c r="E831" s="338"/>
      <c r="F831" s="346"/>
      <c r="G831" s="533">
        <v>0.0</v>
      </c>
      <c r="H831" s="348">
        <v>0.0</v>
      </c>
      <c r="I831" s="534">
        <v>0.0</v>
      </c>
      <c r="J831" s="448"/>
      <c r="K831" s="449">
        <v>0.0</v>
      </c>
      <c r="L831" s="338"/>
      <c r="M831" s="338"/>
      <c r="N831" s="338"/>
      <c r="O831" s="338"/>
      <c r="P831" s="338"/>
      <c r="Q831" s="338"/>
    </row>
    <row r="832" ht="15.75" customHeight="1">
      <c r="A832" s="338"/>
      <c r="B832" s="338"/>
      <c r="C832" s="338"/>
      <c r="D832" s="338"/>
      <c r="E832" s="338"/>
      <c r="F832" s="346"/>
      <c r="G832" s="533">
        <v>0.0</v>
      </c>
      <c r="H832" s="348">
        <v>0.0</v>
      </c>
      <c r="I832" s="534">
        <v>0.0</v>
      </c>
      <c r="J832" s="448"/>
      <c r="K832" s="449">
        <v>0.0</v>
      </c>
      <c r="L832" s="338"/>
      <c r="M832" s="338"/>
      <c r="N832" s="338"/>
      <c r="O832" s="338"/>
      <c r="P832" s="338"/>
      <c r="Q832" s="338"/>
    </row>
    <row r="833" ht="15.75" customHeight="1">
      <c r="A833" s="338"/>
      <c r="B833" s="338"/>
      <c r="C833" s="338"/>
      <c r="D833" s="338"/>
      <c r="E833" s="338"/>
      <c r="F833" s="346"/>
      <c r="G833" s="533">
        <v>0.0</v>
      </c>
      <c r="H833" s="348">
        <v>0.0</v>
      </c>
      <c r="I833" s="534">
        <v>0.0</v>
      </c>
      <c r="J833" s="448"/>
      <c r="K833" s="449">
        <v>0.0</v>
      </c>
      <c r="L833" s="338"/>
      <c r="M833" s="338"/>
      <c r="N833" s="338"/>
      <c r="O833" s="338"/>
      <c r="P833" s="338"/>
      <c r="Q833" s="338"/>
    </row>
    <row r="834" ht="15.75" customHeight="1">
      <c r="A834" s="338"/>
      <c r="B834" s="338"/>
      <c r="C834" s="338"/>
      <c r="D834" s="338"/>
      <c r="E834" s="338"/>
      <c r="F834" s="346"/>
      <c r="G834" s="533">
        <v>0.0</v>
      </c>
      <c r="H834" s="348">
        <v>0.0</v>
      </c>
      <c r="I834" s="534">
        <v>0.0</v>
      </c>
      <c r="J834" s="448"/>
      <c r="K834" s="449">
        <v>0.0</v>
      </c>
      <c r="L834" s="338"/>
      <c r="M834" s="338"/>
      <c r="N834" s="338"/>
      <c r="O834" s="338"/>
      <c r="P834" s="338"/>
      <c r="Q834" s="338"/>
    </row>
    <row r="835" ht="15.75" customHeight="1">
      <c r="A835" s="338"/>
      <c r="B835" s="338"/>
      <c r="C835" s="338"/>
      <c r="D835" s="338"/>
      <c r="E835" s="338"/>
      <c r="F835" s="346"/>
      <c r="G835" s="533">
        <v>0.0</v>
      </c>
      <c r="H835" s="348">
        <v>0.0</v>
      </c>
      <c r="I835" s="534">
        <v>0.0</v>
      </c>
      <c r="J835" s="448"/>
      <c r="K835" s="449">
        <v>0.0</v>
      </c>
      <c r="L835" s="338"/>
      <c r="M835" s="338"/>
      <c r="N835" s="338"/>
      <c r="O835" s="338"/>
      <c r="P835" s="338"/>
      <c r="Q835" s="338"/>
    </row>
    <row r="836" ht="15.75" customHeight="1">
      <c r="A836" s="338"/>
      <c r="B836" s="338"/>
      <c r="C836" s="338"/>
      <c r="D836" s="338"/>
      <c r="E836" s="338"/>
      <c r="F836" s="346"/>
      <c r="G836" s="533">
        <v>0.0</v>
      </c>
      <c r="H836" s="348">
        <v>0.0</v>
      </c>
      <c r="I836" s="534">
        <v>0.0</v>
      </c>
      <c r="J836" s="448"/>
      <c r="K836" s="449">
        <v>0.0</v>
      </c>
      <c r="L836" s="338"/>
      <c r="M836" s="338"/>
      <c r="N836" s="338"/>
      <c r="O836" s="338"/>
      <c r="P836" s="338"/>
      <c r="Q836" s="338"/>
    </row>
    <row r="837" ht="15.75" customHeight="1">
      <c r="A837" s="338"/>
      <c r="B837" s="338"/>
      <c r="C837" s="338"/>
      <c r="D837" s="338"/>
      <c r="E837" s="338"/>
      <c r="F837" s="346"/>
      <c r="G837" s="533">
        <v>0.0</v>
      </c>
      <c r="H837" s="348">
        <v>0.0</v>
      </c>
      <c r="I837" s="534">
        <v>0.0</v>
      </c>
      <c r="J837" s="448"/>
      <c r="K837" s="449">
        <v>0.0</v>
      </c>
      <c r="L837" s="338"/>
      <c r="M837" s="338"/>
      <c r="N837" s="338"/>
      <c r="O837" s="338"/>
      <c r="P837" s="338"/>
      <c r="Q837" s="338"/>
    </row>
    <row r="838" ht="15.75" customHeight="1">
      <c r="A838" s="338"/>
      <c r="B838" s="338"/>
      <c r="C838" s="338"/>
      <c r="D838" s="338"/>
      <c r="E838" s="338"/>
      <c r="F838" s="346"/>
      <c r="G838" s="533">
        <v>0.0</v>
      </c>
      <c r="H838" s="348">
        <v>0.0</v>
      </c>
      <c r="I838" s="534">
        <v>0.0</v>
      </c>
      <c r="J838" s="448"/>
      <c r="K838" s="449">
        <v>0.0</v>
      </c>
      <c r="L838" s="338"/>
      <c r="M838" s="338"/>
      <c r="N838" s="338"/>
      <c r="O838" s="338"/>
      <c r="P838" s="338"/>
      <c r="Q838" s="338"/>
    </row>
    <row r="839" ht="15.75" customHeight="1">
      <c r="A839" s="338"/>
      <c r="B839" s="338"/>
      <c r="C839" s="338"/>
      <c r="D839" s="338"/>
      <c r="E839" s="338"/>
      <c r="F839" s="346"/>
      <c r="G839" s="533">
        <v>0.0</v>
      </c>
      <c r="H839" s="348">
        <v>0.0</v>
      </c>
      <c r="I839" s="534">
        <v>0.0</v>
      </c>
      <c r="J839" s="448"/>
      <c r="K839" s="449">
        <v>0.0</v>
      </c>
      <c r="L839" s="338"/>
      <c r="M839" s="338"/>
      <c r="N839" s="338"/>
      <c r="O839" s="338"/>
      <c r="P839" s="338"/>
      <c r="Q839" s="338"/>
    </row>
    <row r="840" ht="15.75" customHeight="1">
      <c r="A840" s="338"/>
      <c r="B840" s="338"/>
      <c r="C840" s="338"/>
      <c r="D840" s="338"/>
      <c r="E840" s="338"/>
      <c r="F840" s="346"/>
      <c r="G840" s="533">
        <v>0.0</v>
      </c>
      <c r="H840" s="348">
        <v>0.0</v>
      </c>
      <c r="I840" s="534">
        <v>0.0</v>
      </c>
      <c r="J840" s="448"/>
      <c r="K840" s="449">
        <v>0.0</v>
      </c>
      <c r="L840" s="338"/>
      <c r="M840" s="338"/>
      <c r="N840" s="338"/>
      <c r="O840" s="338"/>
      <c r="P840" s="338"/>
      <c r="Q840" s="338"/>
    </row>
    <row r="841" ht="15.75" customHeight="1">
      <c r="A841" s="338"/>
      <c r="B841" s="338"/>
      <c r="C841" s="338"/>
      <c r="D841" s="338"/>
      <c r="E841" s="338"/>
      <c r="F841" s="346"/>
      <c r="G841" s="533">
        <v>0.0</v>
      </c>
      <c r="H841" s="348">
        <v>0.0</v>
      </c>
      <c r="I841" s="534">
        <v>0.0</v>
      </c>
      <c r="J841" s="448"/>
      <c r="K841" s="449">
        <v>0.0</v>
      </c>
      <c r="L841" s="338"/>
      <c r="M841" s="338"/>
      <c r="N841" s="338"/>
      <c r="O841" s="338"/>
      <c r="P841" s="338"/>
      <c r="Q841" s="338"/>
    </row>
    <row r="842" ht="15.75" customHeight="1">
      <c r="A842" s="338"/>
      <c r="B842" s="338"/>
      <c r="C842" s="338"/>
      <c r="D842" s="338"/>
      <c r="E842" s="338"/>
      <c r="F842" s="346"/>
      <c r="G842" s="533">
        <v>0.0</v>
      </c>
      <c r="H842" s="348">
        <v>0.0</v>
      </c>
      <c r="I842" s="534">
        <v>0.0</v>
      </c>
      <c r="J842" s="448"/>
      <c r="K842" s="449">
        <v>0.0</v>
      </c>
      <c r="L842" s="338"/>
      <c r="M842" s="338"/>
      <c r="N842" s="338"/>
      <c r="O842" s="338"/>
      <c r="P842" s="338"/>
      <c r="Q842" s="338"/>
    </row>
    <row r="843" ht="15.75" customHeight="1">
      <c r="A843" s="338"/>
      <c r="B843" s="338"/>
      <c r="C843" s="338"/>
      <c r="D843" s="338"/>
      <c r="E843" s="338"/>
      <c r="F843" s="346"/>
      <c r="G843" s="533">
        <v>0.0</v>
      </c>
      <c r="H843" s="348">
        <v>0.0</v>
      </c>
      <c r="I843" s="534">
        <v>0.0</v>
      </c>
      <c r="J843" s="448"/>
      <c r="K843" s="449">
        <v>0.0</v>
      </c>
      <c r="L843" s="338"/>
      <c r="M843" s="338"/>
      <c r="N843" s="338"/>
      <c r="O843" s="338"/>
      <c r="P843" s="338"/>
      <c r="Q843" s="338"/>
    </row>
    <row r="844" ht="15.75" customHeight="1">
      <c r="A844" s="338"/>
      <c r="B844" s="338"/>
      <c r="C844" s="338"/>
      <c r="D844" s="338"/>
      <c r="E844" s="338"/>
      <c r="F844" s="346"/>
      <c r="G844" s="533">
        <v>0.0</v>
      </c>
      <c r="H844" s="348">
        <v>0.0</v>
      </c>
      <c r="I844" s="534">
        <v>0.0</v>
      </c>
      <c r="J844" s="448"/>
      <c r="K844" s="449">
        <v>0.0</v>
      </c>
      <c r="L844" s="338"/>
      <c r="M844" s="338"/>
      <c r="N844" s="338"/>
      <c r="O844" s="338"/>
      <c r="P844" s="338"/>
      <c r="Q844" s="338"/>
    </row>
    <row r="845" ht="15.75" customHeight="1">
      <c r="A845" s="338"/>
      <c r="B845" s="338"/>
      <c r="C845" s="338"/>
      <c r="D845" s="338"/>
      <c r="E845" s="338"/>
      <c r="F845" s="346"/>
      <c r="G845" s="533">
        <v>0.0</v>
      </c>
      <c r="H845" s="348">
        <v>0.0</v>
      </c>
      <c r="I845" s="534">
        <v>0.0</v>
      </c>
      <c r="J845" s="448"/>
      <c r="K845" s="449">
        <v>0.0</v>
      </c>
      <c r="L845" s="338"/>
      <c r="M845" s="338"/>
      <c r="N845" s="338"/>
      <c r="O845" s="338"/>
      <c r="P845" s="338"/>
      <c r="Q845" s="338"/>
    </row>
    <row r="846" ht="15.75" customHeight="1">
      <c r="A846" s="338"/>
      <c r="B846" s="338"/>
      <c r="C846" s="338"/>
      <c r="D846" s="338"/>
      <c r="E846" s="338"/>
      <c r="F846" s="346"/>
      <c r="G846" s="533">
        <v>0.0</v>
      </c>
      <c r="H846" s="348">
        <v>0.0</v>
      </c>
      <c r="I846" s="534">
        <v>0.0</v>
      </c>
      <c r="J846" s="448"/>
      <c r="K846" s="449">
        <v>0.0</v>
      </c>
      <c r="L846" s="338"/>
      <c r="M846" s="338"/>
      <c r="N846" s="338"/>
      <c r="O846" s="338"/>
      <c r="P846" s="338"/>
      <c r="Q846" s="338"/>
    </row>
    <row r="847" ht="15.75" customHeight="1">
      <c r="A847" s="338"/>
      <c r="B847" s="338"/>
      <c r="C847" s="338"/>
      <c r="D847" s="338"/>
      <c r="E847" s="338"/>
      <c r="F847" s="346"/>
      <c r="G847" s="533">
        <v>0.0</v>
      </c>
      <c r="H847" s="348">
        <v>0.0</v>
      </c>
      <c r="I847" s="534">
        <v>0.0</v>
      </c>
      <c r="J847" s="448"/>
      <c r="K847" s="449">
        <v>0.0</v>
      </c>
      <c r="L847" s="338"/>
      <c r="M847" s="338"/>
      <c r="N847" s="338"/>
      <c r="O847" s="338"/>
      <c r="P847" s="338"/>
      <c r="Q847" s="338"/>
    </row>
    <row r="848" ht="15.75" customHeight="1">
      <c r="A848" s="338"/>
      <c r="B848" s="338"/>
      <c r="C848" s="338"/>
      <c r="D848" s="338"/>
      <c r="E848" s="338"/>
      <c r="F848" s="346"/>
      <c r="G848" s="533">
        <v>0.0</v>
      </c>
      <c r="H848" s="348">
        <v>0.0</v>
      </c>
      <c r="I848" s="534">
        <v>0.0</v>
      </c>
      <c r="J848" s="448"/>
      <c r="K848" s="449">
        <v>0.0</v>
      </c>
      <c r="L848" s="338"/>
      <c r="M848" s="338"/>
      <c r="N848" s="338"/>
      <c r="O848" s="338"/>
      <c r="P848" s="338"/>
      <c r="Q848" s="338"/>
    </row>
    <row r="849" ht="15.75" customHeight="1">
      <c r="A849" s="338"/>
      <c r="B849" s="338"/>
      <c r="C849" s="338"/>
      <c r="D849" s="338"/>
      <c r="E849" s="338"/>
      <c r="F849" s="346"/>
      <c r="G849" s="533">
        <v>0.0</v>
      </c>
      <c r="H849" s="348">
        <v>0.0</v>
      </c>
      <c r="I849" s="534">
        <v>0.0</v>
      </c>
      <c r="J849" s="448"/>
      <c r="K849" s="449">
        <v>0.0</v>
      </c>
      <c r="L849" s="338"/>
      <c r="M849" s="338"/>
      <c r="N849" s="338"/>
      <c r="O849" s="338"/>
      <c r="P849" s="338"/>
      <c r="Q849" s="338"/>
    </row>
    <row r="850" ht="15.75" customHeight="1">
      <c r="A850" s="338"/>
      <c r="B850" s="338"/>
      <c r="C850" s="338"/>
      <c r="D850" s="338"/>
      <c r="E850" s="338"/>
      <c r="F850" s="346"/>
      <c r="G850" s="533">
        <v>0.0</v>
      </c>
      <c r="H850" s="348">
        <v>0.0</v>
      </c>
      <c r="I850" s="534">
        <v>0.0</v>
      </c>
      <c r="J850" s="448"/>
      <c r="K850" s="449">
        <v>0.0</v>
      </c>
      <c r="L850" s="338"/>
      <c r="M850" s="338"/>
      <c r="N850" s="338"/>
      <c r="O850" s="338"/>
      <c r="P850" s="338"/>
      <c r="Q850" s="338"/>
    </row>
    <row r="851" ht="15.75" customHeight="1">
      <c r="A851" s="338"/>
      <c r="B851" s="338"/>
      <c r="C851" s="338"/>
      <c r="D851" s="338"/>
      <c r="E851" s="338"/>
      <c r="F851" s="346"/>
      <c r="G851" s="533">
        <v>0.0</v>
      </c>
      <c r="H851" s="348">
        <v>0.0</v>
      </c>
      <c r="I851" s="534">
        <v>0.0</v>
      </c>
      <c r="J851" s="448"/>
      <c r="K851" s="449">
        <v>0.0</v>
      </c>
      <c r="L851" s="338"/>
      <c r="M851" s="338"/>
      <c r="N851" s="338"/>
      <c r="O851" s="338"/>
      <c r="P851" s="338"/>
      <c r="Q851" s="338"/>
    </row>
    <row r="852" ht="15.75" customHeight="1">
      <c r="A852" s="338"/>
      <c r="B852" s="338"/>
      <c r="C852" s="338"/>
      <c r="D852" s="338"/>
      <c r="E852" s="338"/>
      <c r="F852" s="346"/>
      <c r="G852" s="533">
        <v>0.0</v>
      </c>
      <c r="H852" s="348">
        <v>0.0</v>
      </c>
      <c r="I852" s="534">
        <v>0.0</v>
      </c>
      <c r="J852" s="448"/>
      <c r="K852" s="449">
        <v>0.0</v>
      </c>
      <c r="L852" s="338"/>
      <c r="M852" s="338"/>
      <c r="N852" s="338"/>
      <c r="O852" s="338"/>
      <c r="P852" s="338"/>
      <c r="Q852" s="338"/>
    </row>
    <row r="853" ht="15.75" customHeight="1">
      <c r="A853" s="338"/>
      <c r="B853" s="338"/>
      <c r="C853" s="338"/>
      <c r="D853" s="338"/>
      <c r="E853" s="338"/>
      <c r="F853" s="346"/>
      <c r="G853" s="533">
        <v>0.0</v>
      </c>
      <c r="H853" s="348">
        <v>0.0</v>
      </c>
      <c r="I853" s="534">
        <v>0.0</v>
      </c>
      <c r="J853" s="448"/>
      <c r="K853" s="449">
        <v>0.0</v>
      </c>
      <c r="L853" s="338"/>
      <c r="M853" s="338"/>
      <c r="N853" s="338"/>
      <c r="O853" s="338"/>
      <c r="P853" s="338"/>
      <c r="Q853" s="338"/>
    </row>
    <row r="854" ht="15.75" customHeight="1">
      <c r="A854" s="338"/>
      <c r="B854" s="338"/>
      <c r="C854" s="338"/>
      <c r="D854" s="338"/>
      <c r="E854" s="338"/>
      <c r="F854" s="346"/>
      <c r="G854" s="533">
        <v>0.0</v>
      </c>
      <c r="H854" s="348">
        <v>0.0</v>
      </c>
      <c r="I854" s="534">
        <v>0.0</v>
      </c>
      <c r="J854" s="448"/>
      <c r="K854" s="449">
        <v>0.0</v>
      </c>
      <c r="L854" s="338"/>
      <c r="M854" s="338"/>
      <c r="N854" s="338"/>
      <c r="O854" s="338"/>
      <c r="P854" s="338"/>
      <c r="Q854" s="338"/>
    </row>
    <row r="855" ht="15.75" customHeight="1">
      <c r="A855" s="338"/>
      <c r="B855" s="338"/>
      <c r="C855" s="338"/>
      <c r="D855" s="338"/>
      <c r="E855" s="338"/>
      <c r="F855" s="346"/>
      <c r="G855" s="533">
        <v>0.0</v>
      </c>
      <c r="H855" s="348">
        <v>0.0</v>
      </c>
      <c r="I855" s="534">
        <v>0.0</v>
      </c>
      <c r="J855" s="448"/>
      <c r="K855" s="449">
        <v>0.0</v>
      </c>
      <c r="L855" s="338"/>
      <c r="M855" s="338"/>
      <c r="N855" s="338"/>
      <c r="O855" s="338"/>
      <c r="P855" s="338"/>
      <c r="Q855" s="338"/>
    </row>
    <row r="856" ht="15.75" customHeight="1">
      <c r="A856" s="338"/>
      <c r="B856" s="338"/>
      <c r="C856" s="338"/>
      <c r="D856" s="338"/>
      <c r="E856" s="338"/>
      <c r="F856" s="346"/>
      <c r="G856" s="533">
        <v>0.0</v>
      </c>
      <c r="H856" s="348">
        <v>0.0</v>
      </c>
      <c r="I856" s="534">
        <v>0.0</v>
      </c>
      <c r="J856" s="448"/>
      <c r="K856" s="449">
        <v>0.0</v>
      </c>
      <c r="L856" s="338"/>
      <c r="M856" s="338"/>
      <c r="N856" s="338"/>
      <c r="O856" s="338"/>
      <c r="P856" s="338"/>
      <c r="Q856" s="338"/>
    </row>
    <row r="857" ht="15.75" customHeight="1">
      <c r="A857" s="338"/>
      <c r="B857" s="338"/>
      <c r="C857" s="338"/>
      <c r="D857" s="338"/>
      <c r="E857" s="338"/>
      <c r="F857" s="346"/>
      <c r="G857" s="533">
        <v>0.0</v>
      </c>
      <c r="H857" s="348">
        <v>0.0</v>
      </c>
      <c r="I857" s="534">
        <v>0.0</v>
      </c>
      <c r="J857" s="448"/>
      <c r="K857" s="449">
        <v>0.0</v>
      </c>
      <c r="L857" s="338"/>
      <c r="M857" s="338"/>
      <c r="N857" s="338"/>
      <c r="O857" s="338"/>
      <c r="P857" s="338"/>
      <c r="Q857" s="338"/>
    </row>
    <row r="858" ht="15.75" customHeight="1">
      <c r="A858" s="338"/>
      <c r="B858" s="338"/>
      <c r="C858" s="338"/>
      <c r="D858" s="338"/>
      <c r="E858" s="338"/>
      <c r="F858" s="346"/>
      <c r="G858" s="533">
        <v>0.0</v>
      </c>
      <c r="H858" s="348">
        <v>0.0</v>
      </c>
      <c r="I858" s="534">
        <v>0.0</v>
      </c>
      <c r="J858" s="448"/>
      <c r="K858" s="449">
        <v>0.0</v>
      </c>
      <c r="L858" s="338"/>
      <c r="M858" s="338"/>
      <c r="N858" s="338"/>
      <c r="O858" s="338"/>
      <c r="P858" s="338"/>
      <c r="Q858" s="338"/>
    </row>
    <row r="859" ht="15.75" customHeight="1">
      <c r="A859" s="338"/>
      <c r="B859" s="338"/>
      <c r="C859" s="338"/>
      <c r="D859" s="338"/>
      <c r="E859" s="338"/>
      <c r="F859" s="346"/>
      <c r="G859" s="533">
        <v>0.0</v>
      </c>
      <c r="H859" s="348">
        <v>0.0</v>
      </c>
      <c r="I859" s="534">
        <v>0.0</v>
      </c>
      <c r="J859" s="448"/>
      <c r="K859" s="449">
        <v>0.0</v>
      </c>
      <c r="L859" s="338"/>
      <c r="M859" s="338"/>
      <c r="N859" s="338"/>
      <c r="O859" s="338"/>
      <c r="P859" s="338"/>
      <c r="Q859" s="338"/>
    </row>
    <row r="860" ht="15.75" customHeight="1">
      <c r="A860" s="338"/>
      <c r="B860" s="338"/>
      <c r="C860" s="338"/>
      <c r="D860" s="338"/>
      <c r="E860" s="338"/>
      <c r="F860" s="346"/>
      <c r="G860" s="533">
        <v>0.0</v>
      </c>
      <c r="H860" s="348">
        <v>0.0</v>
      </c>
      <c r="I860" s="534">
        <v>0.0</v>
      </c>
      <c r="J860" s="448"/>
      <c r="K860" s="449">
        <v>0.0</v>
      </c>
      <c r="L860" s="338"/>
      <c r="M860" s="338"/>
      <c r="N860" s="338"/>
      <c r="O860" s="338"/>
      <c r="P860" s="338"/>
      <c r="Q860" s="338"/>
    </row>
    <row r="861" ht="15.75" customHeight="1">
      <c r="A861" s="338"/>
      <c r="B861" s="338"/>
      <c r="C861" s="338"/>
      <c r="D861" s="338"/>
      <c r="E861" s="338"/>
      <c r="F861" s="346"/>
      <c r="G861" s="533">
        <v>0.0</v>
      </c>
      <c r="H861" s="348">
        <v>0.0</v>
      </c>
      <c r="I861" s="534">
        <v>0.0</v>
      </c>
      <c r="J861" s="448"/>
      <c r="K861" s="449">
        <v>0.0</v>
      </c>
      <c r="L861" s="338"/>
      <c r="M861" s="338"/>
      <c r="N861" s="338"/>
      <c r="O861" s="338"/>
      <c r="P861" s="338"/>
      <c r="Q861" s="338"/>
    </row>
    <row r="862" ht="15.75" customHeight="1">
      <c r="A862" s="338"/>
      <c r="B862" s="338"/>
      <c r="C862" s="338"/>
      <c r="D862" s="338"/>
      <c r="E862" s="338"/>
      <c r="F862" s="346"/>
      <c r="G862" s="533">
        <v>0.0</v>
      </c>
      <c r="H862" s="348">
        <v>0.0</v>
      </c>
      <c r="I862" s="534">
        <v>0.0</v>
      </c>
      <c r="J862" s="448"/>
      <c r="K862" s="449">
        <v>0.0</v>
      </c>
      <c r="L862" s="338"/>
      <c r="M862" s="338"/>
      <c r="N862" s="338"/>
      <c r="O862" s="338"/>
      <c r="P862" s="338"/>
      <c r="Q862" s="338"/>
    </row>
    <row r="863" ht="15.75" customHeight="1">
      <c r="A863" s="338"/>
      <c r="B863" s="338"/>
      <c r="C863" s="338"/>
      <c r="D863" s="338"/>
      <c r="E863" s="338"/>
      <c r="F863" s="346"/>
      <c r="G863" s="533">
        <v>0.0</v>
      </c>
      <c r="H863" s="348">
        <v>0.0</v>
      </c>
      <c r="I863" s="534">
        <v>0.0</v>
      </c>
      <c r="J863" s="448"/>
      <c r="K863" s="449">
        <v>0.0</v>
      </c>
      <c r="L863" s="338"/>
      <c r="M863" s="338"/>
      <c r="N863" s="338"/>
      <c r="O863" s="338"/>
      <c r="P863" s="338"/>
      <c r="Q863" s="338"/>
    </row>
    <row r="864" ht="15.75" customHeight="1">
      <c r="A864" s="338"/>
      <c r="B864" s="338"/>
      <c r="C864" s="338"/>
      <c r="D864" s="338"/>
      <c r="E864" s="338"/>
      <c r="F864" s="346"/>
      <c r="G864" s="533">
        <v>0.0</v>
      </c>
      <c r="H864" s="348">
        <v>0.0</v>
      </c>
      <c r="I864" s="534">
        <v>0.0</v>
      </c>
      <c r="J864" s="448"/>
      <c r="K864" s="449">
        <v>0.0</v>
      </c>
      <c r="L864" s="338"/>
      <c r="M864" s="338"/>
      <c r="N864" s="338"/>
      <c r="O864" s="338"/>
      <c r="P864" s="338"/>
      <c r="Q864" s="338"/>
    </row>
    <row r="865" ht="15.75" customHeight="1">
      <c r="A865" s="338"/>
      <c r="B865" s="338"/>
      <c r="C865" s="338"/>
      <c r="D865" s="338"/>
      <c r="E865" s="338"/>
      <c r="F865" s="346"/>
      <c r="G865" s="533">
        <v>0.0</v>
      </c>
      <c r="H865" s="348">
        <v>0.0</v>
      </c>
      <c r="I865" s="534">
        <v>0.0</v>
      </c>
      <c r="J865" s="448"/>
      <c r="K865" s="449">
        <v>0.0</v>
      </c>
      <c r="L865" s="338"/>
      <c r="M865" s="338"/>
      <c r="N865" s="338"/>
      <c r="O865" s="338"/>
      <c r="P865" s="338"/>
      <c r="Q865" s="338"/>
    </row>
    <row r="866" ht="15.75" customHeight="1">
      <c r="A866" s="338"/>
      <c r="B866" s="338"/>
      <c r="C866" s="338"/>
      <c r="D866" s="338"/>
      <c r="E866" s="338"/>
      <c r="F866" s="346"/>
      <c r="G866" s="533">
        <v>0.0</v>
      </c>
      <c r="H866" s="348">
        <v>0.0</v>
      </c>
      <c r="I866" s="534">
        <v>0.0</v>
      </c>
      <c r="J866" s="448"/>
      <c r="K866" s="449">
        <v>0.0</v>
      </c>
      <c r="L866" s="338"/>
      <c r="M866" s="338"/>
      <c r="N866" s="338"/>
      <c r="O866" s="338"/>
      <c r="P866" s="338"/>
      <c r="Q866" s="338"/>
    </row>
    <row r="867" ht="15.75" customHeight="1">
      <c r="A867" s="338"/>
      <c r="B867" s="338"/>
      <c r="C867" s="338"/>
      <c r="D867" s="338"/>
      <c r="E867" s="338"/>
      <c r="F867" s="346"/>
      <c r="G867" s="533">
        <v>0.0</v>
      </c>
      <c r="H867" s="348">
        <v>0.0</v>
      </c>
      <c r="I867" s="534">
        <v>0.0</v>
      </c>
      <c r="J867" s="448"/>
      <c r="K867" s="449">
        <v>0.0</v>
      </c>
      <c r="L867" s="338"/>
      <c r="M867" s="338"/>
      <c r="N867" s="338"/>
      <c r="O867" s="338"/>
      <c r="P867" s="338"/>
      <c r="Q867" s="338"/>
    </row>
    <row r="868" ht="15.75" customHeight="1">
      <c r="A868" s="338"/>
      <c r="B868" s="338"/>
      <c r="C868" s="338"/>
      <c r="D868" s="338"/>
      <c r="E868" s="338"/>
      <c r="F868" s="346"/>
      <c r="G868" s="533">
        <v>0.0</v>
      </c>
      <c r="H868" s="348">
        <v>0.0</v>
      </c>
      <c r="I868" s="534">
        <v>0.0</v>
      </c>
      <c r="J868" s="448"/>
      <c r="K868" s="449">
        <v>0.0</v>
      </c>
      <c r="L868" s="338"/>
      <c r="M868" s="338"/>
      <c r="N868" s="338"/>
      <c r="O868" s="338"/>
      <c r="P868" s="338"/>
      <c r="Q868" s="338"/>
    </row>
    <row r="869" ht="15.75" customHeight="1">
      <c r="A869" s="338"/>
      <c r="B869" s="338"/>
      <c r="C869" s="338"/>
      <c r="D869" s="338"/>
      <c r="E869" s="338"/>
      <c r="F869" s="346"/>
      <c r="G869" s="533">
        <v>0.0</v>
      </c>
      <c r="H869" s="348">
        <v>0.0</v>
      </c>
      <c r="I869" s="534">
        <v>0.0</v>
      </c>
      <c r="J869" s="448"/>
      <c r="K869" s="449">
        <v>0.0</v>
      </c>
      <c r="L869" s="338"/>
      <c r="M869" s="338"/>
      <c r="N869" s="338"/>
      <c r="O869" s="338"/>
      <c r="P869" s="338"/>
      <c r="Q869" s="338"/>
    </row>
    <row r="870" ht="15.75" customHeight="1">
      <c r="A870" s="338"/>
      <c r="B870" s="338"/>
      <c r="C870" s="338"/>
      <c r="D870" s="338"/>
      <c r="E870" s="338"/>
      <c r="F870" s="346"/>
      <c r="G870" s="533">
        <v>0.0</v>
      </c>
      <c r="H870" s="348">
        <v>0.0</v>
      </c>
      <c r="I870" s="534">
        <v>0.0</v>
      </c>
      <c r="J870" s="448"/>
      <c r="K870" s="449">
        <v>0.0</v>
      </c>
      <c r="L870" s="338"/>
      <c r="M870" s="338"/>
      <c r="N870" s="338"/>
      <c r="O870" s="338"/>
      <c r="P870" s="338"/>
      <c r="Q870" s="338"/>
    </row>
    <row r="871" ht="15.75" customHeight="1">
      <c r="A871" s="338"/>
      <c r="B871" s="338"/>
      <c r="C871" s="338"/>
      <c r="D871" s="338"/>
      <c r="E871" s="338"/>
      <c r="F871" s="346"/>
      <c r="G871" s="533">
        <v>0.0</v>
      </c>
      <c r="H871" s="348">
        <v>0.0</v>
      </c>
      <c r="I871" s="534">
        <v>0.0</v>
      </c>
      <c r="J871" s="448"/>
      <c r="K871" s="449">
        <v>0.0</v>
      </c>
      <c r="L871" s="338"/>
      <c r="M871" s="338"/>
      <c r="N871" s="338"/>
      <c r="O871" s="338"/>
      <c r="P871" s="338"/>
      <c r="Q871" s="338"/>
    </row>
    <row r="872" ht="15.75" customHeight="1">
      <c r="A872" s="338"/>
      <c r="B872" s="338"/>
      <c r="C872" s="338"/>
      <c r="D872" s="338"/>
      <c r="E872" s="338"/>
      <c r="F872" s="346"/>
      <c r="G872" s="533">
        <v>0.0</v>
      </c>
      <c r="H872" s="348">
        <v>0.0</v>
      </c>
      <c r="I872" s="534">
        <v>0.0</v>
      </c>
      <c r="J872" s="448"/>
      <c r="K872" s="449">
        <v>0.0</v>
      </c>
      <c r="L872" s="338"/>
      <c r="M872" s="338"/>
      <c r="N872" s="338"/>
      <c r="O872" s="338"/>
      <c r="P872" s="338"/>
      <c r="Q872" s="338"/>
    </row>
    <row r="873" ht="15.75" customHeight="1">
      <c r="A873" s="338"/>
      <c r="B873" s="338"/>
      <c r="C873" s="338"/>
      <c r="D873" s="338"/>
      <c r="E873" s="338"/>
      <c r="F873" s="346"/>
      <c r="G873" s="533">
        <v>0.0</v>
      </c>
      <c r="H873" s="348">
        <v>0.0</v>
      </c>
      <c r="I873" s="534">
        <v>0.0</v>
      </c>
      <c r="J873" s="448"/>
      <c r="K873" s="449">
        <v>0.0</v>
      </c>
      <c r="L873" s="338"/>
      <c r="M873" s="338"/>
      <c r="N873" s="338"/>
      <c r="O873" s="338"/>
      <c r="P873" s="338"/>
      <c r="Q873" s="338"/>
    </row>
    <row r="874" ht="15.75" customHeight="1">
      <c r="A874" s="338"/>
      <c r="B874" s="338"/>
      <c r="C874" s="338"/>
      <c r="D874" s="338"/>
      <c r="E874" s="338"/>
      <c r="F874" s="346"/>
      <c r="G874" s="533">
        <v>0.0</v>
      </c>
      <c r="H874" s="348">
        <v>0.0</v>
      </c>
      <c r="I874" s="534">
        <v>0.0</v>
      </c>
      <c r="J874" s="448"/>
      <c r="K874" s="449">
        <v>0.0</v>
      </c>
      <c r="L874" s="338"/>
      <c r="M874" s="338"/>
      <c r="N874" s="338"/>
      <c r="O874" s="338"/>
      <c r="P874" s="338"/>
      <c r="Q874" s="338"/>
    </row>
    <row r="875" ht="15.75" customHeight="1">
      <c r="A875" s="338"/>
      <c r="B875" s="338"/>
      <c r="C875" s="338"/>
      <c r="D875" s="338"/>
      <c r="E875" s="338"/>
      <c r="F875" s="346"/>
      <c r="G875" s="533">
        <v>0.0</v>
      </c>
      <c r="H875" s="348">
        <v>0.0</v>
      </c>
      <c r="I875" s="534">
        <v>0.0</v>
      </c>
      <c r="J875" s="448"/>
      <c r="K875" s="449">
        <v>0.0</v>
      </c>
      <c r="L875" s="338"/>
      <c r="M875" s="338"/>
      <c r="N875" s="338"/>
      <c r="O875" s="338"/>
      <c r="P875" s="338"/>
      <c r="Q875" s="338"/>
    </row>
    <row r="876" ht="15.75" customHeight="1">
      <c r="A876" s="338"/>
      <c r="B876" s="338"/>
      <c r="C876" s="338"/>
      <c r="D876" s="338"/>
      <c r="E876" s="338"/>
      <c r="F876" s="346"/>
      <c r="G876" s="533">
        <v>0.0</v>
      </c>
      <c r="H876" s="348">
        <v>0.0</v>
      </c>
      <c r="I876" s="534">
        <v>0.0</v>
      </c>
      <c r="J876" s="448"/>
      <c r="K876" s="449">
        <v>0.0</v>
      </c>
      <c r="L876" s="338"/>
      <c r="M876" s="338"/>
      <c r="N876" s="338"/>
      <c r="O876" s="338"/>
      <c r="P876" s="338"/>
      <c r="Q876" s="338"/>
    </row>
    <row r="877" ht="15.75" customHeight="1">
      <c r="A877" s="338"/>
      <c r="B877" s="338"/>
      <c r="C877" s="338"/>
      <c r="D877" s="338"/>
      <c r="E877" s="338"/>
      <c r="F877" s="346"/>
      <c r="G877" s="533">
        <v>0.0</v>
      </c>
      <c r="H877" s="348">
        <v>0.0</v>
      </c>
      <c r="I877" s="534">
        <v>0.0</v>
      </c>
      <c r="J877" s="448"/>
      <c r="K877" s="449">
        <v>0.0</v>
      </c>
      <c r="L877" s="338"/>
      <c r="M877" s="338"/>
      <c r="N877" s="338"/>
      <c r="O877" s="338"/>
      <c r="P877" s="338"/>
      <c r="Q877" s="338"/>
    </row>
    <row r="878" ht="15.75" customHeight="1">
      <c r="A878" s="338"/>
      <c r="B878" s="338"/>
      <c r="C878" s="338"/>
      <c r="D878" s="338"/>
      <c r="E878" s="338"/>
      <c r="F878" s="346"/>
      <c r="G878" s="533">
        <v>0.0</v>
      </c>
      <c r="H878" s="348">
        <v>0.0</v>
      </c>
      <c r="I878" s="534">
        <v>0.0</v>
      </c>
      <c r="J878" s="448"/>
      <c r="K878" s="449">
        <v>0.0</v>
      </c>
      <c r="L878" s="338"/>
      <c r="M878" s="338"/>
      <c r="N878" s="338"/>
      <c r="O878" s="338"/>
      <c r="P878" s="338"/>
      <c r="Q878" s="338"/>
    </row>
    <row r="879" ht="15.75" customHeight="1">
      <c r="A879" s="338"/>
      <c r="B879" s="338"/>
      <c r="C879" s="338"/>
      <c r="D879" s="338"/>
      <c r="E879" s="338"/>
      <c r="F879" s="346"/>
      <c r="G879" s="533">
        <v>0.0</v>
      </c>
      <c r="H879" s="348">
        <v>0.0</v>
      </c>
      <c r="I879" s="534">
        <v>0.0</v>
      </c>
      <c r="J879" s="448"/>
      <c r="K879" s="449">
        <v>0.0</v>
      </c>
      <c r="L879" s="338"/>
      <c r="M879" s="338"/>
      <c r="N879" s="338"/>
      <c r="O879" s="338"/>
      <c r="P879" s="338"/>
      <c r="Q879" s="338"/>
    </row>
    <row r="880" ht="15.75" customHeight="1">
      <c r="A880" s="338"/>
      <c r="B880" s="338"/>
      <c r="C880" s="338"/>
      <c r="D880" s="338"/>
      <c r="E880" s="338"/>
      <c r="F880" s="346"/>
      <c r="G880" s="533">
        <v>0.0</v>
      </c>
      <c r="H880" s="348">
        <v>0.0</v>
      </c>
      <c r="I880" s="534">
        <v>0.0</v>
      </c>
      <c r="J880" s="448"/>
      <c r="K880" s="449">
        <v>0.0</v>
      </c>
      <c r="L880" s="338"/>
      <c r="M880" s="338"/>
      <c r="N880" s="338"/>
      <c r="O880" s="338"/>
      <c r="P880" s="338"/>
      <c r="Q880" s="338"/>
    </row>
    <row r="881" ht="15.75" customHeight="1">
      <c r="A881" s="338"/>
      <c r="B881" s="338"/>
      <c r="C881" s="338"/>
      <c r="D881" s="338"/>
      <c r="E881" s="338"/>
      <c r="F881" s="346"/>
      <c r="G881" s="533">
        <v>0.0</v>
      </c>
      <c r="H881" s="348">
        <v>0.0</v>
      </c>
      <c r="I881" s="534">
        <v>0.0</v>
      </c>
      <c r="J881" s="448"/>
      <c r="K881" s="449">
        <v>0.0</v>
      </c>
      <c r="L881" s="338"/>
      <c r="M881" s="338"/>
      <c r="N881" s="338"/>
      <c r="O881" s="338"/>
      <c r="P881" s="338"/>
      <c r="Q881" s="338"/>
    </row>
    <row r="882" ht="15.75" customHeight="1">
      <c r="A882" s="338"/>
      <c r="B882" s="338"/>
      <c r="C882" s="338"/>
      <c r="D882" s="338"/>
      <c r="E882" s="338"/>
      <c r="F882" s="346"/>
      <c r="G882" s="533">
        <v>0.0</v>
      </c>
      <c r="H882" s="348">
        <v>0.0</v>
      </c>
      <c r="I882" s="534">
        <v>0.0</v>
      </c>
      <c r="J882" s="448"/>
      <c r="K882" s="449">
        <v>0.0</v>
      </c>
      <c r="L882" s="338"/>
      <c r="M882" s="338"/>
      <c r="N882" s="338"/>
      <c r="O882" s="338"/>
      <c r="P882" s="338"/>
      <c r="Q882" s="338"/>
    </row>
    <row r="883" ht="15.75" customHeight="1">
      <c r="A883" s="338"/>
      <c r="B883" s="338"/>
      <c r="C883" s="338"/>
      <c r="D883" s="338"/>
      <c r="E883" s="338"/>
      <c r="F883" s="346"/>
      <c r="G883" s="533">
        <v>0.0</v>
      </c>
      <c r="H883" s="348">
        <v>0.0</v>
      </c>
      <c r="I883" s="534">
        <v>0.0</v>
      </c>
      <c r="J883" s="448"/>
      <c r="K883" s="449">
        <v>0.0</v>
      </c>
      <c r="L883" s="338"/>
      <c r="M883" s="338"/>
      <c r="N883" s="338"/>
      <c r="O883" s="338"/>
      <c r="P883" s="338"/>
      <c r="Q883" s="338"/>
    </row>
    <row r="884" ht="15.75" customHeight="1">
      <c r="A884" s="338"/>
      <c r="B884" s="338"/>
      <c r="C884" s="338"/>
      <c r="D884" s="338"/>
      <c r="E884" s="338"/>
      <c r="F884" s="346"/>
      <c r="G884" s="533">
        <v>0.0</v>
      </c>
      <c r="H884" s="348">
        <v>0.0</v>
      </c>
      <c r="I884" s="534">
        <v>0.0</v>
      </c>
      <c r="J884" s="448"/>
      <c r="K884" s="449">
        <v>0.0</v>
      </c>
      <c r="L884" s="338"/>
      <c r="M884" s="338"/>
      <c r="N884" s="338"/>
      <c r="O884" s="338"/>
      <c r="P884" s="338"/>
      <c r="Q884" s="338"/>
    </row>
    <row r="885" ht="15.75" customHeight="1">
      <c r="A885" s="338"/>
      <c r="B885" s="338"/>
      <c r="C885" s="338"/>
      <c r="D885" s="338"/>
      <c r="E885" s="338"/>
      <c r="F885" s="346"/>
      <c r="G885" s="533">
        <v>0.0</v>
      </c>
      <c r="H885" s="348">
        <v>0.0</v>
      </c>
      <c r="I885" s="534">
        <v>0.0</v>
      </c>
      <c r="J885" s="448"/>
      <c r="K885" s="449">
        <v>0.0</v>
      </c>
      <c r="L885" s="338"/>
      <c r="M885" s="338"/>
      <c r="N885" s="338"/>
      <c r="O885" s="338"/>
      <c r="P885" s="338"/>
      <c r="Q885" s="338"/>
    </row>
    <row r="886" ht="15.75" customHeight="1">
      <c r="A886" s="338"/>
      <c r="B886" s="338"/>
      <c r="C886" s="338"/>
      <c r="D886" s="338"/>
      <c r="E886" s="338"/>
      <c r="F886" s="346"/>
      <c r="G886" s="533">
        <v>0.0</v>
      </c>
      <c r="H886" s="348">
        <v>0.0</v>
      </c>
      <c r="I886" s="534">
        <v>0.0</v>
      </c>
      <c r="J886" s="448"/>
      <c r="K886" s="449">
        <v>0.0</v>
      </c>
      <c r="L886" s="338"/>
      <c r="M886" s="338"/>
      <c r="N886" s="338"/>
      <c r="O886" s="338"/>
      <c r="P886" s="338"/>
      <c r="Q886" s="338"/>
    </row>
    <row r="887" ht="15.75" customHeight="1">
      <c r="A887" s="338"/>
      <c r="B887" s="338"/>
      <c r="C887" s="338"/>
      <c r="D887" s="338"/>
      <c r="E887" s="338"/>
      <c r="F887" s="346"/>
      <c r="G887" s="533">
        <v>0.0</v>
      </c>
      <c r="H887" s="348">
        <v>0.0</v>
      </c>
      <c r="I887" s="534">
        <v>0.0</v>
      </c>
      <c r="J887" s="448"/>
      <c r="K887" s="449">
        <v>0.0</v>
      </c>
      <c r="L887" s="338"/>
      <c r="M887" s="338"/>
      <c r="N887" s="338"/>
      <c r="O887" s="338"/>
      <c r="P887" s="338"/>
      <c r="Q887" s="338"/>
    </row>
    <row r="888" ht="15.75" customHeight="1">
      <c r="A888" s="338"/>
      <c r="B888" s="338"/>
      <c r="C888" s="338"/>
      <c r="D888" s="338"/>
      <c r="E888" s="338"/>
      <c r="F888" s="346"/>
      <c r="G888" s="533">
        <v>0.0</v>
      </c>
      <c r="H888" s="348">
        <v>0.0</v>
      </c>
      <c r="I888" s="534">
        <v>0.0</v>
      </c>
      <c r="J888" s="448"/>
      <c r="K888" s="449">
        <v>0.0</v>
      </c>
      <c r="L888" s="338"/>
      <c r="M888" s="338"/>
      <c r="N888" s="338"/>
      <c r="O888" s="338"/>
      <c r="P888" s="338"/>
      <c r="Q888" s="338"/>
    </row>
    <row r="889" ht="15.75" customHeight="1">
      <c r="A889" s="338"/>
      <c r="B889" s="338"/>
      <c r="C889" s="338"/>
      <c r="D889" s="338"/>
      <c r="E889" s="338"/>
      <c r="F889" s="346"/>
      <c r="G889" s="533">
        <v>0.0</v>
      </c>
      <c r="H889" s="348">
        <v>0.0</v>
      </c>
      <c r="I889" s="534">
        <v>0.0</v>
      </c>
      <c r="J889" s="448"/>
      <c r="K889" s="449">
        <v>0.0</v>
      </c>
      <c r="L889" s="338"/>
      <c r="M889" s="338"/>
      <c r="N889" s="338"/>
      <c r="O889" s="338"/>
      <c r="P889" s="338"/>
      <c r="Q889" s="338"/>
    </row>
    <row r="890" ht="15.75" customHeight="1">
      <c r="A890" s="338"/>
      <c r="B890" s="338"/>
      <c r="C890" s="338"/>
      <c r="D890" s="338"/>
      <c r="E890" s="338"/>
      <c r="F890" s="346"/>
      <c r="G890" s="533">
        <v>0.0</v>
      </c>
      <c r="H890" s="348">
        <v>0.0</v>
      </c>
      <c r="I890" s="534">
        <v>0.0</v>
      </c>
      <c r="J890" s="448"/>
      <c r="K890" s="449">
        <v>0.0</v>
      </c>
      <c r="L890" s="338"/>
      <c r="M890" s="338"/>
      <c r="N890" s="338"/>
      <c r="O890" s="338"/>
      <c r="P890" s="338"/>
      <c r="Q890" s="338"/>
    </row>
    <row r="891" ht="15.75" customHeight="1">
      <c r="A891" s="338"/>
      <c r="B891" s="338"/>
      <c r="C891" s="338"/>
      <c r="D891" s="338"/>
      <c r="E891" s="338"/>
      <c r="F891" s="346"/>
      <c r="G891" s="533">
        <v>0.0</v>
      </c>
      <c r="H891" s="348">
        <v>0.0</v>
      </c>
      <c r="I891" s="534">
        <v>0.0</v>
      </c>
      <c r="J891" s="448"/>
      <c r="K891" s="449">
        <v>0.0</v>
      </c>
      <c r="L891" s="338"/>
      <c r="M891" s="338"/>
      <c r="N891" s="338"/>
      <c r="O891" s="338"/>
      <c r="P891" s="338"/>
      <c r="Q891" s="338"/>
    </row>
    <row r="892" ht="15.75" customHeight="1">
      <c r="A892" s="338"/>
      <c r="B892" s="338"/>
      <c r="C892" s="338"/>
      <c r="D892" s="338"/>
      <c r="E892" s="338"/>
      <c r="F892" s="346"/>
      <c r="G892" s="533">
        <v>0.0</v>
      </c>
      <c r="H892" s="348">
        <v>0.0</v>
      </c>
      <c r="I892" s="534">
        <v>0.0</v>
      </c>
      <c r="J892" s="448"/>
      <c r="K892" s="449">
        <v>0.0</v>
      </c>
      <c r="L892" s="338"/>
      <c r="M892" s="338"/>
      <c r="N892" s="338"/>
      <c r="O892" s="338"/>
      <c r="P892" s="338"/>
      <c r="Q892" s="338"/>
    </row>
    <row r="893" ht="15.75" customHeight="1">
      <c r="A893" s="338"/>
      <c r="B893" s="338"/>
      <c r="C893" s="338"/>
      <c r="D893" s="338"/>
      <c r="E893" s="338"/>
      <c r="F893" s="346"/>
      <c r="G893" s="533">
        <v>0.0</v>
      </c>
      <c r="H893" s="348">
        <v>0.0</v>
      </c>
      <c r="I893" s="534">
        <v>0.0</v>
      </c>
      <c r="J893" s="448"/>
      <c r="K893" s="449">
        <v>0.0</v>
      </c>
      <c r="L893" s="338"/>
      <c r="M893" s="338"/>
      <c r="N893" s="338"/>
      <c r="O893" s="338"/>
      <c r="P893" s="338"/>
      <c r="Q893" s="338"/>
    </row>
    <row r="894" ht="15.75" customHeight="1">
      <c r="A894" s="338"/>
      <c r="B894" s="338"/>
      <c r="C894" s="338"/>
      <c r="D894" s="338"/>
      <c r="E894" s="338"/>
      <c r="F894" s="346"/>
      <c r="G894" s="533">
        <v>0.0</v>
      </c>
      <c r="H894" s="348">
        <v>0.0</v>
      </c>
      <c r="I894" s="534">
        <v>0.0</v>
      </c>
      <c r="J894" s="448"/>
      <c r="K894" s="449">
        <v>0.0</v>
      </c>
      <c r="L894" s="338"/>
      <c r="M894" s="338"/>
      <c r="N894" s="338"/>
      <c r="O894" s="338"/>
      <c r="P894" s="338"/>
      <c r="Q894" s="338"/>
    </row>
    <row r="895" ht="15.75" customHeight="1">
      <c r="A895" s="338"/>
      <c r="B895" s="338"/>
      <c r="C895" s="338"/>
      <c r="D895" s="338"/>
      <c r="E895" s="338"/>
      <c r="F895" s="346"/>
      <c r="G895" s="533">
        <v>0.0</v>
      </c>
      <c r="H895" s="348">
        <v>0.0</v>
      </c>
      <c r="I895" s="534">
        <v>0.0</v>
      </c>
      <c r="J895" s="448"/>
      <c r="K895" s="449">
        <v>0.0</v>
      </c>
      <c r="L895" s="338"/>
      <c r="M895" s="338"/>
      <c r="N895" s="338"/>
      <c r="O895" s="338"/>
      <c r="P895" s="338"/>
      <c r="Q895" s="338"/>
    </row>
    <row r="896" ht="15.75" customHeight="1">
      <c r="A896" s="338"/>
      <c r="B896" s="338"/>
      <c r="C896" s="338"/>
      <c r="D896" s="338"/>
      <c r="E896" s="338"/>
      <c r="F896" s="346"/>
      <c r="G896" s="533">
        <v>0.0</v>
      </c>
      <c r="H896" s="348">
        <v>0.0</v>
      </c>
      <c r="I896" s="534">
        <v>0.0</v>
      </c>
      <c r="J896" s="448"/>
      <c r="K896" s="449">
        <v>0.0</v>
      </c>
      <c r="L896" s="338"/>
      <c r="M896" s="338"/>
      <c r="N896" s="338"/>
      <c r="O896" s="338"/>
      <c r="P896" s="338"/>
      <c r="Q896" s="338"/>
    </row>
    <row r="897" ht="15.75" customHeight="1">
      <c r="A897" s="338"/>
      <c r="B897" s="338"/>
      <c r="C897" s="338"/>
      <c r="D897" s="338"/>
      <c r="E897" s="338"/>
      <c r="F897" s="346"/>
      <c r="G897" s="533">
        <v>0.0</v>
      </c>
      <c r="H897" s="348">
        <v>0.0</v>
      </c>
      <c r="I897" s="534">
        <v>0.0</v>
      </c>
      <c r="J897" s="448"/>
      <c r="K897" s="449">
        <v>0.0</v>
      </c>
      <c r="L897" s="338"/>
      <c r="M897" s="338"/>
      <c r="N897" s="338"/>
      <c r="O897" s="338"/>
      <c r="P897" s="338"/>
      <c r="Q897" s="338"/>
    </row>
    <row r="898" ht="15.75" customHeight="1">
      <c r="A898" s="338"/>
      <c r="B898" s="338"/>
      <c r="C898" s="338"/>
      <c r="D898" s="338"/>
      <c r="E898" s="338"/>
      <c r="F898" s="346"/>
      <c r="G898" s="533">
        <v>0.0</v>
      </c>
      <c r="H898" s="348">
        <v>0.0</v>
      </c>
      <c r="I898" s="534">
        <v>0.0</v>
      </c>
      <c r="J898" s="448"/>
      <c r="K898" s="449">
        <v>0.0</v>
      </c>
      <c r="L898" s="338"/>
      <c r="M898" s="338"/>
      <c r="N898" s="338"/>
      <c r="O898" s="338"/>
      <c r="P898" s="338"/>
      <c r="Q898" s="338"/>
    </row>
    <row r="899" ht="15.75" customHeight="1">
      <c r="A899" s="338"/>
      <c r="B899" s="338"/>
      <c r="C899" s="338"/>
      <c r="D899" s="338"/>
      <c r="E899" s="338"/>
      <c r="F899" s="346"/>
      <c r="G899" s="533">
        <v>0.0</v>
      </c>
      <c r="H899" s="348">
        <v>0.0</v>
      </c>
      <c r="I899" s="534">
        <v>0.0</v>
      </c>
      <c r="J899" s="448"/>
      <c r="K899" s="449">
        <v>0.0</v>
      </c>
      <c r="L899" s="338"/>
      <c r="M899" s="338"/>
      <c r="N899" s="338"/>
      <c r="O899" s="338"/>
      <c r="P899" s="338"/>
      <c r="Q899" s="338"/>
    </row>
    <row r="900" ht="15.75" customHeight="1">
      <c r="A900" s="338"/>
      <c r="B900" s="338"/>
      <c r="C900" s="338"/>
      <c r="D900" s="338"/>
      <c r="E900" s="338"/>
      <c r="F900" s="346"/>
      <c r="G900" s="533">
        <v>0.0</v>
      </c>
      <c r="H900" s="348">
        <v>0.0</v>
      </c>
      <c r="I900" s="534">
        <v>0.0</v>
      </c>
      <c r="J900" s="448"/>
      <c r="K900" s="449">
        <v>0.0</v>
      </c>
      <c r="L900" s="338"/>
      <c r="M900" s="338"/>
      <c r="N900" s="338"/>
      <c r="O900" s="338"/>
      <c r="P900" s="338"/>
      <c r="Q900" s="338"/>
    </row>
    <row r="901" ht="15.75" customHeight="1">
      <c r="A901" s="338"/>
      <c r="B901" s="338"/>
      <c r="C901" s="338"/>
      <c r="D901" s="338"/>
      <c r="E901" s="338"/>
      <c r="F901" s="346"/>
      <c r="G901" s="533">
        <v>0.0</v>
      </c>
      <c r="H901" s="348">
        <v>0.0</v>
      </c>
      <c r="I901" s="534">
        <v>0.0</v>
      </c>
      <c r="J901" s="448"/>
      <c r="K901" s="449">
        <v>0.0</v>
      </c>
      <c r="L901" s="338"/>
      <c r="M901" s="338"/>
      <c r="N901" s="338"/>
      <c r="O901" s="338"/>
      <c r="P901" s="338"/>
      <c r="Q901" s="338"/>
    </row>
    <row r="902" ht="15.75" customHeight="1">
      <c r="A902" s="338"/>
      <c r="B902" s="338"/>
      <c r="C902" s="338"/>
      <c r="D902" s="338"/>
      <c r="E902" s="338"/>
      <c r="F902" s="346"/>
      <c r="G902" s="533">
        <v>0.0</v>
      </c>
      <c r="H902" s="348">
        <v>0.0</v>
      </c>
      <c r="I902" s="534">
        <v>0.0</v>
      </c>
      <c r="J902" s="448"/>
      <c r="K902" s="449">
        <v>0.0</v>
      </c>
      <c r="L902" s="338"/>
      <c r="M902" s="338"/>
      <c r="N902" s="338"/>
      <c r="O902" s="338"/>
      <c r="P902" s="338"/>
      <c r="Q902" s="338"/>
    </row>
    <row r="903" ht="15.75" customHeight="1">
      <c r="A903" s="338"/>
      <c r="B903" s="338"/>
      <c r="C903" s="338"/>
      <c r="D903" s="338"/>
      <c r="E903" s="338"/>
      <c r="F903" s="346"/>
      <c r="G903" s="533">
        <v>0.0</v>
      </c>
      <c r="H903" s="348">
        <v>0.0</v>
      </c>
      <c r="I903" s="534">
        <v>0.0</v>
      </c>
      <c r="J903" s="448"/>
      <c r="K903" s="449">
        <v>0.0</v>
      </c>
      <c r="L903" s="338"/>
      <c r="M903" s="338"/>
      <c r="N903" s="338"/>
      <c r="O903" s="338"/>
      <c r="P903" s="338"/>
      <c r="Q903" s="338"/>
    </row>
    <row r="904" ht="15.75" customHeight="1">
      <c r="A904" s="338"/>
      <c r="B904" s="338"/>
      <c r="C904" s="338"/>
      <c r="D904" s="338"/>
      <c r="E904" s="338"/>
      <c r="F904" s="346"/>
      <c r="G904" s="533">
        <v>0.0</v>
      </c>
      <c r="H904" s="348">
        <v>0.0</v>
      </c>
      <c r="I904" s="534">
        <v>0.0</v>
      </c>
      <c r="J904" s="448"/>
      <c r="K904" s="449">
        <v>0.0</v>
      </c>
      <c r="L904" s="338"/>
      <c r="M904" s="338"/>
      <c r="N904" s="338"/>
      <c r="O904" s="338"/>
      <c r="P904" s="338"/>
      <c r="Q904" s="338"/>
    </row>
    <row r="905" ht="15.75" customHeight="1">
      <c r="A905" s="338"/>
      <c r="B905" s="338"/>
      <c r="C905" s="338"/>
      <c r="D905" s="338"/>
      <c r="E905" s="338"/>
      <c r="F905" s="346"/>
      <c r="G905" s="533">
        <v>0.0</v>
      </c>
      <c r="H905" s="348">
        <v>0.0</v>
      </c>
      <c r="I905" s="534">
        <v>0.0</v>
      </c>
      <c r="J905" s="448"/>
      <c r="K905" s="449">
        <v>0.0</v>
      </c>
      <c r="L905" s="338"/>
      <c r="M905" s="338"/>
      <c r="N905" s="338"/>
      <c r="O905" s="338"/>
      <c r="P905" s="338"/>
      <c r="Q905" s="338"/>
    </row>
    <row r="906" ht="15.75" customHeight="1">
      <c r="A906" s="338"/>
      <c r="B906" s="338"/>
      <c r="C906" s="338"/>
      <c r="D906" s="338"/>
      <c r="E906" s="338"/>
      <c r="F906" s="346"/>
      <c r="G906" s="533">
        <v>0.0</v>
      </c>
      <c r="H906" s="348">
        <v>0.0</v>
      </c>
      <c r="I906" s="534">
        <v>0.0</v>
      </c>
      <c r="J906" s="448"/>
      <c r="K906" s="449">
        <v>0.0</v>
      </c>
      <c r="L906" s="338"/>
      <c r="M906" s="338"/>
      <c r="N906" s="338"/>
      <c r="O906" s="338"/>
      <c r="P906" s="338"/>
      <c r="Q906" s="338"/>
    </row>
    <row r="907" ht="15.75" customHeight="1">
      <c r="A907" s="338"/>
      <c r="B907" s="338"/>
      <c r="C907" s="338"/>
      <c r="D907" s="338"/>
      <c r="E907" s="338"/>
      <c r="F907" s="346"/>
      <c r="G907" s="533">
        <v>0.0</v>
      </c>
      <c r="H907" s="348">
        <v>0.0</v>
      </c>
      <c r="I907" s="534">
        <v>0.0</v>
      </c>
      <c r="J907" s="448"/>
      <c r="K907" s="449">
        <v>0.0</v>
      </c>
      <c r="L907" s="338"/>
      <c r="M907" s="338"/>
      <c r="N907" s="338"/>
      <c r="O907" s="338"/>
      <c r="P907" s="338"/>
      <c r="Q907" s="338"/>
    </row>
    <row r="908" ht="15.75" customHeight="1">
      <c r="A908" s="338"/>
      <c r="B908" s="338"/>
      <c r="C908" s="338"/>
      <c r="D908" s="338"/>
      <c r="E908" s="338"/>
      <c r="F908" s="346"/>
      <c r="G908" s="533">
        <v>0.0</v>
      </c>
      <c r="H908" s="348">
        <v>0.0</v>
      </c>
      <c r="I908" s="534">
        <v>0.0</v>
      </c>
      <c r="J908" s="448"/>
      <c r="K908" s="449">
        <v>0.0</v>
      </c>
      <c r="L908" s="338"/>
      <c r="M908" s="338"/>
      <c r="N908" s="338"/>
      <c r="O908" s="338"/>
      <c r="P908" s="338"/>
      <c r="Q908" s="338"/>
    </row>
    <row r="909" ht="15.75" customHeight="1">
      <c r="A909" s="338"/>
      <c r="B909" s="338"/>
      <c r="C909" s="338"/>
      <c r="D909" s="338"/>
      <c r="E909" s="338"/>
      <c r="F909" s="346"/>
      <c r="G909" s="533">
        <v>0.0</v>
      </c>
      <c r="H909" s="348">
        <v>0.0</v>
      </c>
      <c r="I909" s="534">
        <v>0.0</v>
      </c>
      <c r="J909" s="448"/>
      <c r="K909" s="449">
        <v>0.0</v>
      </c>
      <c r="L909" s="338"/>
      <c r="M909" s="338"/>
      <c r="N909" s="338"/>
      <c r="O909" s="338"/>
      <c r="P909" s="338"/>
      <c r="Q909" s="338"/>
    </row>
    <row r="910" ht="15.75" customHeight="1">
      <c r="A910" s="338"/>
      <c r="B910" s="338"/>
      <c r="C910" s="338"/>
      <c r="D910" s="338"/>
      <c r="E910" s="338"/>
      <c r="F910" s="346"/>
      <c r="G910" s="533">
        <v>0.0</v>
      </c>
      <c r="H910" s="348">
        <v>0.0</v>
      </c>
      <c r="I910" s="534">
        <v>0.0</v>
      </c>
      <c r="J910" s="448"/>
      <c r="K910" s="449">
        <v>0.0</v>
      </c>
      <c r="L910" s="338"/>
      <c r="M910" s="338"/>
      <c r="N910" s="338"/>
      <c r="O910" s="338"/>
      <c r="P910" s="338"/>
      <c r="Q910" s="338"/>
    </row>
    <row r="911" ht="15.75" customHeight="1">
      <c r="A911" s="338"/>
      <c r="B911" s="338"/>
      <c r="C911" s="338"/>
      <c r="D911" s="338"/>
      <c r="E911" s="338"/>
      <c r="F911" s="346"/>
      <c r="G911" s="533">
        <v>0.0</v>
      </c>
      <c r="H911" s="348">
        <v>0.0</v>
      </c>
      <c r="I911" s="534">
        <v>0.0</v>
      </c>
      <c r="J911" s="448"/>
      <c r="K911" s="449">
        <v>0.0</v>
      </c>
      <c r="L911" s="338"/>
      <c r="M911" s="338"/>
      <c r="N911" s="338"/>
      <c r="O911" s="338"/>
      <c r="P911" s="338"/>
      <c r="Q911" s="338"/>
    </row>
    <row r="912" ht="15.75" customHeight="1">
      <c r="A912" s="338"/>
      <c r="B912" s="338"/>
      <c r="C912" s="338"/>
      <c r="D912" s="338"/>
      <c r="E912" s="338"/>
      <c r="F912" s="346"/>
      <c r="G912" s="533">
        <v>0.0</v>
      </c>
      <c r="H912" s="348">
        <v>0.0</v>
      </c>
      <c r="I912" s="534">
        <v>0.0</v>
      </c>
      <c r="J912" s="448"/>
      <c r="K912" s="449">
        <v>0.0</v>
      </c>
      <c r="L912" s="338"/>
      <c r="M912" s="338"/>
      <c r="N912" s="338"/>
      <c r="O912" s="338"/>
      <c r="P912" s="338"/>
      <c r="Q912" s="338"/>
    </row>
    <row r="913" ht="15.75" customHeight="1">
      <c r="A913" s="338"/>
      <c r="B913" s="338"/>
      <c r="C913" s="338"/>
      <c r="D913" s="338"/>
      <c r="E913" s="338"/>
      <c r="F913" s="346"/>
      <c r="G913" s="533">
        <v>0.0</v>
      </c>
      <c r="H913" s="348">
        <v>0.0</v>
      </c>
      <c r="I913" s="534">
        <v>0.0</v>
      </c>
      <c r="J913" s="448"/>
      <c r="K913" s="449">
        <v>0.0</v>
      </c>
      <c r="L913" s="338"/>
      <c r="M913" s="338"/>
      <c r="N913" s="338"/>
      <c r="O913" s="338"/>
      <c r="P913" s="338"/>
      <c r="Q913" s="338"/>
    </row>
    <row r="914" ht="15.75" customHeight="1">
      <c r="A914" s="338"/>
      <c r="B914" s="338"/>
      <c r="C914" s="338"/>
      <c r="D914" s="338"/>
      <c r="E914" s="338"/>
      <c r="F914" s="346"/>
      <c r="G914" s="533">
        <v>0.0</v>
      </c>
      <c r="H914" s="348">
        <v>0.0</v>
      </c>
      <c r="I914" s="534">
        <v>0.0</v>
      </c>
      <c r="J914" s="448"/>
      <c r="K914" s="449">
        <v>0.0</v>
      </c>
      <c r="L914" s="338"/>
      <c r="M914" s="338"/>
      <c r="N914" s="338"/>
      <c r="O914" s="338"/>
      <c r="P914" s="338"/>
      <c r="Q914" s="338"/>
    </row>
    <row r="915" ht="15.75" customHeight="1">
      <c r="A915" s="338"/>
      <c r="B915" s="338"/>
      <c r="C915" s="338"/>
      <c r="D915" s="338"/>
      <c r="E915" s="338"/>
      <c r="F915" s="346"/>
      <c r="G915" s="533"/>
      <c r="H915" s="348"/>
      <c r="I915" s="534"/>
      <c r="J915" s="448"/>
      <c r="K915" s="449"/>
      <c r="L915" s="338"/>
      <c r="M915" s="338"/>
      <c r="N915" s="338"/>
      <c r="O915" s="338"/>
      <c r="P915" s="338"/>
      <c r="Q915" s="338"/>
    </row>
    <row r="916" ht="15.75" customHeight="1">
      <c r="A916" s="338"/>
      <c r="B916" s="338"/>
      <c r="C916" s="338"/>
      <c r="D916" s="338"/>
      <c r="E916" s="338"/>
      <c r="F916" s="346"/>
      <c r="G916" s="533"/>
      <c r="H916" s="348"/>
      <c r="I916" s="534"/>
      <c r="J916" s="448"/>
      <c r="K916" s="449"/>
      <c r="L916" s="338"/>
      <c r="M916" s="338"/>
      <c r="N916" s="338"/>
      <c r="O916" s="338"/>
      <c r="P916" s="338"/>
      <c r="Q916" s="338"/>
    </row>
    <row r="917" ht="15.75" customHeight="1">
      <c r="A917" s="338"/>
      <c r="B917" s="338"/>
      <c r="C917" s="338"/>
      <c r="D917" s="338"/>
      <c r="E917" s="338"/>
      <c r="F917" s="346"/>
      <c r="G917" s="533"/>
      <c r="H917" s="348"/>
      <c r="I917" s="534"/>
      <c r="J917" s="448"/>
      <c r="K917" s="449"/>
      <c r="L917" s="338"/>
      <c r="M917" s="338"/>
      <c r="N917" s="338"/>
      <c r="O917" s="338"/>
      <c r="P917" s="338"/>
      <c r="Q917" s="338"/>
    </row>
    <row r="918" ht="15.75" customHeight="1">
      <c r="A918" s="338"/>
      <c r="B918" s="338"/>
      <c r="C918" s="338"/>
      <c r="D918" s="338"/>
      <c r="E918" s="338"/>
      <c r="F918" s="346"/>
      <c r="G918" s="533"/>
      <c r="H918" s="348"/>
      <c r="I918" s="534"/>
      <c r="J918" s="448"/>
      <c r="K918" s="449"/>
      <c r="L918" s="338"/>
      <c r="M918" s="338"/>
      <c r="N918" s="338"/>
      <c r="O918" s="338"/>
      <c r="P918" s="338"/>
      <c r="Q918" s="338"/>
    </row>
    <row r="919" ht="15.75" customHeight="1">
      <c r="A919" s="338"/>
      <c r="B919" s="338"/>
      <c r="C919" s="338"/>
      <c r="D919" s="338"/>
      <c r="E919" s="338"/>
      <c r="F919" s="346"/>
      <c r="G919" s="533"/>
      <c r="H919" s="348"/>
      <c r="I919" s="534"/>
      <c r="J919" s="448"/>
      <c r="K919" s="449"/>
      <c r="L919" s="338"/>
      <c r="M919" s="338"/>
      <c r="N919" s="338"/>
      <c r="O919" s="338"/>
      <c r="P919" s="338"/>
      <c r="Q919" s="338"/>
    </row>
    <row r="920" ht="15.75" customHeight="1">
      <c r="A920" s="338"/>
      <c r="B920" s="338"/>
      <c r="C920" s="338"/>
      <c r="D920" s="338"/>
      <c r="E920" s="338"/>
      <c r="F920" s="346"/>
      <c r="G920" s="533"/>
      <c r="H920" s="348"/>
      <c r="I920" s="534"/>
      <c r="J920" s="448"/>
      <c r="K920" s="449"/>
      <c r="L920" s="338"/>
      <c r="M920" s="338"/>
      <c r="N920" s="338"/>
      <c r="O920" s="338"/>
      <c r="P920" s="338"/>
      <c r="Q920" s="338"/>
    </row>
    <row r="921" ht="15.75" customHeight="1">
      <c r="A921" s="338"/>
      <c r="B921" s="338"/>
      <c r="C921" s="338"/>
      <c r="D921" s="338"/>
      <c r="E921" s="338"/>
      <c r="F921" s="346"/>
      <c r="G921" s="533"/>
      <c r="H921" s="348"/>
      <c r="I921" s="534"/>
      <c r="J921" s="448"/>
      <c r="K921" s="449"/>
      <c r="L921" s="338"/>
      <c r="M921" s="338"/>
      <c r="N921" s="338"/>
      <c r="O921" s="338"/>
      <c r="P921" s="338"/>
      <c r="Q921" s="338"/>
    </row>
    <row r="922" ht="15.75" customHeight="1">
      <c r="A922" s="338"/>
      <c r="B922" s="338"/>
      <c r="C922" s="338"/>
      <c r="D922" s="338"/>
      <c r="E922" s="338"/>
      <c r="F922" s="346"/>
      <c r="G922" s="533"/>
      <c r="H922" s="348"/>
      <c r="I922" s="534"/>
      <c r="J922" s="448"/>
      <c r="K922" s="449"/>
      <c r="L922" s="338"/>
      <c r="M922" s="338"/>
      <c r="N922" s="338"/>
      <c r="O922" s="338"/>
      <c r="P922" s="338"/>
      <c r="Q922" s="338"/>
    </row>
    <row r="923" ht="15.75" customHeight="1">
      <c r="A923" s="338"/>
      <c r="B923" s="338"/>
      <c r="C923" s="338"/>
      <c r="D923" s="338"/>
      <c r="E923" s="338"/>
      <c r="F923" s="346"/>
      <c r="G923" s="533"/>
      <c r="H923" s="348"/>
      <c r="I923" s="534"/>
      <c r="J923" s="448"/>
      <c r="K923" s="449"/>
      <c r="L923" s="338"/>
      <c r="M923" s="338"/>
      <c r="N923" s="338"/>
      <c r="O923" s="338"/>
      <c r="P923" s="338"/>
      <c r="Q923" s="338"/>
    </row>
    <row r="924" ht="15.75" customHeight="1">
      <c r="A924" s="338"/>
      <c r="B924" s="338"/>
      <c r="C924" s="338"/>
      <c r="D924" s="338"/>
      <c r="E924" s="338"/>
      <c r="F924" s="346"/>
      <c r="G924" s="533"/>
      <c r="H924" s="348"/>
      <c r="I924" s="534"/>
      <c r="J924" s="448"/>
      <c r="K924" s="449"/>
      <c r="L924" s="338"/>
      <c r="M924" s="338"/>
      <c r="N924" s="338"/>
      <c r="O924" s="338"/>
      <c r="P924" s="338"/>
      <c r="Q924" s="338"/>
    </row>
    <row r="925" ht="15.75" customHeight="1">
      <c r="A925" s="338"/>
      <c r="B925" s="338"/>
      <c r="C925" s="338"/>
      <c r="D925" s="338"/>
      <c r="E925" s="338"/>
      <c r="F925" s="346"/>
      <c r="G925" s="533"/>
      <c r="H925" s="348"/>
      <c r="I925" s="534"/>
      <c r="J925" s="448"/>
      <c r="K925" s="449"/>
      <c r="L925" s="338"/>
      <c r="M925" s="338"/>
      <c r="N925" s="338"/>
      <c r="O925" s="338"/>
      <c r="P925" s="338"/>
      <c r="Q925" s="338"/>
    </row>
    <row r="926" ht="15.75" customHeight="1">
      <c r="A926" s="338"/>
      <c r="B926" s="338"/>
      <c r="C926" s="338"/>
      <c r="D926" s="338"/>
      <c r="E926" s="338"/>
      <c r="F926" s="346"/>
      <c r="G926" s="533"/>
      <c r="H926" s="348"/>
      <c r="I926" s="534"/>
      <c r="J926" s="448"/>
      <c r="K926" s="449"/>
      <c r="L926" s="338"/>
      <c r="M926" s="338"/>
      <c r="N926" s="338"/>
      <c r="O926" s="338"/>
      <c r="P926" s="338"/>
      <c r="Q926" s="338"/>
    </row>
    <row r="927" ht="15.75" customHeight="1">
      <c r="A927" s="338"/>
      <c r="B927" s="338"/>
      <c r="C927" s="338"/>
      <c r="D927" s="338"/>
      <c r="E927" s="338"/>
      <c r="F927" s="346"/>
      <c r="G927" s="533"/>
      <c r="H927" s="348"/>
      <c r="I927" s="534"/>
      <c r="J927" s="448"/>
      <c r="K927" s="449"/>
      <c r="L927" s="338"/>
      <c r="M927" s="338"/>
      <c r="N927" s="338"/>
      <c r="O927" s="338"/>
      <c r="P927" s="338"/>
      <c r="Q927" s="338"/>
    </row>
    <row r="928" ht="15.75" customHeight="1">
      <c r="A928" s="338"/>
      <c r="B928" s="338"/>
      <c r="C928" s="338"/>
      <c r="D928" s="338"/>
      <c r="E928" s="338"/>
      <c r="F928" s="346"/>
      <c r="G928" s="533"/>
      <c r="H928" s="348"/>
      <c r="I928" s="534"/>
      <c r="J928" s="448"/>
      <c r="K928" s="449"/>
      <c r="L928" s="338"/>
      <c r="M928" s="338"/>
      <c r="N928" s="338"/>
      <c r="O928" s="338"/>
      <c r="P928" s="338"/>
      <c r="Q928" s="338"/>
    </row>
    <row r="929" ht="15.75" customHeight="1">
      <c r="A929" s="338"/>
      <c r="B929" s="338"/>
      <c r="C929" s="338"/>
      <c r="D929" s="338"/>
      <c r="E929" s="338"/>
      <c r="F929" s="346"/>
      <c r="G929" s="533"/>
      <c r="H929" s="348"/>
      <c r="I929" s="534"/>
      <c r="J929" s="448"/>
      <c r="K929" s="449"/>
      <c r="L929" s="338"/>
      <c r="M929" s="338"/>
      <c r="N929" s="338"/>
      <c r="O929" s="338"/>
      <c r="P929" s="338"/>
      <c r="Q929" s="338"/>
    </row>
    <row r="930" ht="15.75" customHeight="1">
      <c r="A930" s="338"/>
      <c r="B930" s="338"/>
      <c r="C930" s="338"/>
      <c r="D930" s="338"/>
      <c r="E930" s="338"/>
      <c r="F930" s="346"/>
      <c r="G930" s="533"/>
      <c r="H930" s="348"/>
      <c r="I930" s="534"/>
      <c r="J930" s="448"/>
      <c r="K930" s="449"/>
      <c r="L930" s="338"/>
      <c r="M930" s="338"/>
      <c r="N930" s="338"/>
      <c r="O930" s="338"/>
      <c r="P930" s="338"/>
      <c r="Q930" s="338"/>
    </row>
    <row r="931" ht="15.75" customHeight="1">
      <c r="A931" s="338"/>
      <c r="B931" s="338"/>
      <c r="C931" s="338"/>
      <c r="D931" s="338"/>
      <c r="E931" s="338"/>
      <c r="F931" s="346"/>
      <c r="G931" s="533"/>
      <c r="H931" s="348"/>
      <c r="I931" s="534"/>
      <c r="J931" s="448"/>
      <c r="K931" s="449"/>
      <c r="L931" s="338"/>
      <c r="M931" s="338"/>
      <c r="N931" s="338"/>
      <c r="O931" s="338"/>
      <c r="P931" s="338"/>
      <c r="Q931" s="338"/>
    </row>
    <row r="932" ht="15.75" customHeight="1">
      <c r="A932" s="338"/>
      <c r="B932" s="338"/>
      <c r="C932" s="338"/>
      <c r="D932" s="338"/>
      <c r="E932" s="338"/>
      <c r="F932" s="346"/>
      <c r="G932" s="533"/>
      <c r="H932" s="348"/>
      <c r="I932" s="534"/>
      <c r="J932" s="448"/>
      <c r="K932" s="449"/>
      <c r="L932" s="338"/>
      <c r="M932" s="338"/>
      <c r="N932" s="338"/>
      <c r="O932" s="338"/>
      <c r="P932" s="338"/>
      <c r="Q932" s="338"/>
    </row>
    <row r="933" ht="15.75" customHeight="1">
      <c r="A933" s="338"/>
      <c r="B933" s="338"/>
      <c r="C933" s="338"/>
      <c r="D933" s="338"/>
      <c r="E933" s="338"/>
      <c r="F933" s="346"/>
      <c r="G933" s="533"/>
      <c r="H933" s="348"/>
      <c r="I933" s="534"/>
      <c r="J933" s="448"/>
      <c r="K933" s="449"/>
      <c r="L933" s="338"/>
      <c r="M933" s="338"/>
      <c r="N933" s="338"/>
      <c r="O933" s="338"/>
      <c r="P933" s="338"/>
      <c r="Q933" s="338"/>
    </row>
    <row r="934" ht="15.75" customHeight="1">
      <c r="A934" s="338"/>
      <c r="B934" s="338"/>
      <c r="C934" s="338"/>
      <c r="D934" s="338"/>
      <c r="E934" s="338"/>
      <c r="F934" s="346"/>
      <c r="G934" s="533"/>
      <c r="H934" s="348"/>
      <c r="I934" s="534"/>
      <c r="J934" s="448"/>
      <c r="K934" s="449"/>
      <c r="L934" s="338"/>
      <c r="M934" s="338"/>
      <c r="N934" s="338"/>
      <c r="O934" s="338"/>
      <c r="P934" s="338"/>
      <c r="Q934" s="338"/>
    </row>
    <row r="935" ht="15.75" customHeight="1">
      <c r="A935" s="338"/>
      <c r="B935" s="338"/>
      <c r="C935" s="338"/>
      <c r="D935" s="338"/>
      <c r="E935" s="338"/>
      <c r="F935" s="346"/>
      <c r="G935" s="533"/>
      <c r="H935" s="348"/>
      <c r="I935" s="534"/>
      <c r="J935" s="448"/>
      <c r="K935" s="449"/>
      <c r="L935" s="338"/>
      <c r="M935" s="338"/>
      <c r="N935" s="338"/>
      <c r="O935" s="338"/>
      <c r="P935" s="338"/>
      <c r="Q935" s="338"/>
    </row>
    <row r="936" ht="15.75" customHeight="1">
      <c r="A936" s="338"/>
      <c r="B936" s="338"/>
      <c r="C936" s="338"/>
      <c r="D936" s="338"/>
      <c r="E936" s="338"/>
      <c r="F936" s="346"/>
      <c r="G936" s="533"/>
      <c r="H936" s="348"/>
      <c r="I936" s="534"/>
      <c r="J936" s="448"/>
      <c r="K936" s="449"/>
      <c r="L936" s="338"/>
      <c r="M936" s="338"/>
      <c r="N936" s="338"/>
      <c r="O936" s="338"/>
      <c r="P936" s="338"/>
      <c r="Q936" s="338"/>
    </row>
    <row r="937" ht="15.75" customHeight="1">
      <c r="A937" s="338"/>
      <c r="B937" s="338"/>
      <c r="C937" s="338"/>
      <c r="D937" s="338"/>
      <c r="E937" s="338"/>
      <c r="F937" s="346"/>
      <c r="G937" s="533"/>
      <c r="H937" s="348"/>
      <c r="I937" s="534"/>
      <c r="J937" s="448"/>
      <c r="K937" s="449"/>
      <c r="L937" s="338"/>
      <c r="M937" s="338"/>
      <c r="N937" s="338"/>
      <c r="O937" s="338"/>
      <c r="P937" s="338"/>
      <c r="Q937" s="338"/>
    </row>
    <row r="938" ht="15.75" customHeight="1">
      <c r="A938" s="338"/>
      <c r="B938" s="338"/>
      <c r="C938" s="338"/>
      <c r="D938" s="338"/>
      <c r="E938" s="338"/>
      <c r="F938" s="346"/>
      <c r="G938" s="533"/>
      <c r="H938" s="348"/>
      <c r="I938" s="534"/>
      <c r="J938" s="448"/>
      <c r="K938" s="449"/>
      <c r="L938" s="338"/>
      <c r="M938" s="338"/>
      <c r="N938" s="338"/>
      <c r="O938" s="338"/>
      <c r="P938" s="338"/>
      <c r="Q938" s="338"/>
    </row>
    <row r="939" ht="15.75" customHeight="1">
      <c r="A939" s="338"/>
      <c r="B939" s="338"/>
      <c r="C939" s="338"/>
      <c r="D939" s="338"/>
      <c r="E939" s="338"/>
      <c r="F939" s="346"/>
      <c r="G939" s="533"/>
      <c r="H939" s="348"/>
      <c r="I939" s="534"/>
      <c r="J939" s="448"/>
      <c r="K939" s="449"/>
      <c r="L939" s="338"/>
      <c r="M939" s="338"/>
      <c r="N939" s="338"/>
      <c r="O939" s="338"/>
      <c r="P939" s="338"/>
      <c r="Q939" s="338"/>
    </row>
    <row r="940" ht="15.75" customHeight="1">
      <c r="A940" s="338"/>
      <c r="B940" s="338"/>
      <c r="C940" s="338"/>
      <c r="D940" s="338"/>
      <c r="E940" s="338"/>
      <c r="F940" s="346"/>
      <c r="G940" s="533"/>
      <c r="H940" s="348"/>
      <c r="I940" s="534"/>
      <c r="J940" s="448"/>
      <c r="K940" s="449"/>
      <c r="L940" s="338"/>
      <c r="M940" s="338"/>
      <c r="N940" s="338"/>
      <c r="O940" s="338"/>
      <c r="P940" s="338"/>
      <c r="Q940" s="338"/>
    </row>
    <row r="941" ht="15.75" customHeight="1">
      <c r="A941" s="338"/>
      <c r="B941" s="338"/>
      <c r="C941" s="338"/>
      <c r="D941" s="338"/>
      <c r="E941" s="338"/>
      <c r="F941" s="346"/>
      <c r="G941" s="533"/>
      <c r="H941" s="348"/>
      <c r="I941" s="534"/>
      <c r="J941" s="448"/>
      <c r="K941" s="449"/>
      <c r="L941" s="338"/>
      <c r="M941" s="338"/>
      <c r="N941" s="338"/>
      <c r="O941" s="338"/>
      <c r="P941" s="338"/>
      <c r="Q941" s="338"/>
    </row>
    <row r="942" ht="15.75" customHeight="1">
      <c r="A942" s="338"/>
      <c r="B942" s="338"/>
      <c r="C942" s="338"/>
      <c r="D942" s="338"/>
      <c r="E942" s="338"/>
      <c r="F942" s="346"/>
      <c r="G942" s="533"/>
      <c r="H942" s="348"/>
      <c r="I942" s="534"/>
      <c r="J942" s="448"/>
      <c r="K942" s="449"/>
      <c r="L942" s="338"/>
      <c r="M942" s="338"/>
      <c r="N942" s="338"/>
      <c r="O942" s="338"/>
      <c r="P942" s="338"/>
      <c r="Q942" s="338"/>
    </row>
    <row r="943" ht="15.75" customHeight="1">
      <c r="A943" s="338"/>
      <c r="B943" s="338"/>
      <c r="C943" s="338"/>
      <c r="D943" s="338"/>
      <c r="E943" s="338"/>
      <c r="F943" s="346"/>
      <c r="G943" s="533"/>
      <c r="H943" s="348"/>
      <c r="I943" s="534"/>
      <c r="J943" s="448"/>
      <c r="K943" s="449"/>
      <c r="L943" s="338"/>
      <c r="M943" s="338"/>
      <c r="N943" s="338"/>
      <c r="O943" s="338"/>
      <c r="P943" s="338"/>
      <c r="Q943" s="338"/>
    </row>
    <row r="944" ht="15.75" customHeight="1">
      <c r="A944" s="338"/>
      <c r="B944" s="338"/>
      <c r="C944" s="338"/>
      <c r="D944" s="338"/>
      <c r="E944" s="338"/>
      <c r="F944" s="346"/>
      <c r="G944" s="533"/>
      <c r="H944" s="348"/>
      <c r="I944" s="534"/>
      <c r="J944" s="448"/>
      <c r="K944" s="449"/>
      <c r="L944" s="338"/>
      <c r="M944" s="338"/>
      <c r="N944" s="338"/>
      <c r="O944" s="338"/>
      <c r="P944" s="338"/>
      <c r="Q944" s="338"/>
    </row>
    <row r="945" ht="15.75" customHeight="1">
      <c r="A945" s="338"/>
      <c r="B945" s="338"/>
      <c r="C945" s="338"/>
      <c r="D945" s="338"/>
      <c r="E945" s="338"/>
      <c r="F945" s="346"/>
      <c r="G945" s="533"/>
      <c r="H945" s="348"/>
      <c r="I945" s="534"/>
      <c r="J945" s="448"/>
      <c r="K945" s="449"/>
      <c r="L945" s="338"/>
      <c r="M945" s="338"/>
      <c r="N945" s="338"/>
      <c r="O945" s="338"/>
      <c r="P945" s="338"/>
      <c r="Q945" s="338"/>
    </row>
    <row r="946" ht="15.75" customHeight="1">
      <c r="A946" s="338"/>
      <c r="B946" s="338"/>
      <c r="C946" s="338"/>
      <c r="D946" s="338"/>
      <c r="E946" s="338"/>
      <c r="F946" s="346"/>
      <c r="G946" s="533"/>
      <c r="H946" s="348"/>
      <c r="I946" s="534"/>
      <c r="J946" s="448"/>
      <c r="K946" s="449"/>
      <c r="L946" s="338"/>
      <c r="M946" s="338"/>
      <c r="N946" s="338"/>
      <c r="O946" s="338"/>
      <c r="P946" s="338"/>
      <c r="Q946" s="338"/>
    </row>
    <row r="947" ht="15.75" customHeight="1">
      <c r="A947" s="338"/>
      <c r="B947" s="338"/>
      <c r="C947" s="338"/>
      <c r="D947" s="338"/>
      <c r="E947" s="338"/>
      <c r="F947" s="346"/>
      <c r="G947" s="533"/>
      <c r="H947" s="348"/>
      <c r="I947" s="534"/>
      <c r="J947" s="448"/>
      <c r="K947" s="449"/>
      <c r="L947" s="338"/>
      <c r="M947" s="338"/>
      <c r="N947" s="338"/>
      <c r="O947" s="338"/>
      <c r="P947" s="338"/>
      <c r="Q947" s="338"/>
    </row>
    <row r="948" ht="15.75" customHeight="1">
      <c r="A948" s="338"/>
      <c r="B948" s="338"/>
      <c r="C948" s="338"/>
      <c r="D948" s="338"/>
      <c r="E948" s="338"/>
      <c r="F948" s="346"/>
      <c r="G948" s="533"/>
      <c r="H948" s="348"/>
      <c r="I948" s="534"/>
      <c r="J948" s="448"/>
      <c r="K948" s="449"/>
      <c r="L948" s="338"/>
      <c r="M948" s="338"/>
      <c r="N948" s="338"/>
      <c r="O948" s="338"/>
      <c r="P948" s="338"/>
      <c r="Q948" s="338"/>
    </row>
    <row r="949" ht="15.75" customHeight="1">
      <c r="A949" s="338"/>
      <c r="B949" s="338"/>
      <c r="C949" s="338"/>
      <c r="D949" s="338"/>
      <c r="E949" s="338"/>
      <c r="F949" s="346"/>
      <c r="G949" s="533"/>
      <c r="H949" s="348"/>
      <c r="I949" s="534"/>
      <c r="J949" s="448"/>
      <c r="K949" s="449"/>
      <c r="L949" s="338"/>
      <c r="M949" s="338"/>
      <c r="N949" s="338"/>
      <c r="O949" s="338"/>
      <c r="P949" s="338"/>
      <c r="Q949" s="338"/>
    </row>
    <row r="950" ht="15.75" customHeight="1">
      <c r="A950" s="338"/>
      <c r="B950" s="338"/>
      <c r="C950" s="338"/>
      <c r="D950" s="338"/>
      <c r="E950" s="338"/>
      <c r="F950" s="346"/>
      <c r="G950" s="533"/>
      <c r="H950" s="348"/>
      <c r="I950" s="534"/>
      <c r="J950" s="448"/>
      <c r="K950" s="449"/>
      <c r="L950" s="338"/>
      <c r="M950" s="338"/>
      <c r="N950" s="338"/>
      <c r="O950" s="338"/>
      <c r="P950" s="338"/>
      <c r="Q950" s="338"/>
    </row>
    <row r="951" ht="15.75" customHeight="1">
      <c r="A951" s="338"/>
      <c r="B951" s="338"/>
      <c r="C951" s="338"/>
      <c r="D951" s="338"/>
      <c r="E951" s="338"/>
      <c r="F951" s="346"/>
      <c r="G951" s="533"/>
      <c r="H951" s="348"/>
      <c r="I951" s="534"/>
      <c r="J951" s="448"/>
      <c r="K951" s="449"/>
      <c r="L951" s="338"/>
      <c r="M951" s="338"/>
      <c r="N951" s="338"/>
      <c r="O951" s="338"/>
      <c r="P951" s="338"/>
      <c r="Q951" s="338"/>
    </row>
    <row r="952" ht="15.75" customHeight="1">
      <c r="A952" s="338"/>
      <c r="B952" s="338"/>
      <c r="C952" s="338"/>
      <c r="D952" s="338"/>
      <c r="E952" s="338"/>
      <c r="F952" s="346"/>
      <c r="G952" s="533"/>
      <c r="H952" s="348"/>
      <c r="I952" s="534"/>
      <c r="J952" s="448"/>
      <c r="K952" s="449"/>
      <c r="L952" s="338"/>
      <c r="M952" s="338"/>
      <c r="N952" s="338"/>
      <c r="O952" s="338"/>
      <c r="P952" s="338"/>
      <c r="Q952" s="338"/>
    </row>
    <row r="953" ht="15.75" customHeight="1">
      <c r="A953" s="338"/>
      <c r="B953" s="338"/>
      <c r="C953" s="338"/>
      <c r="D953" s="338"/>
      <c r="E953" s="338"/>
      <c r="F953" s="346"/>
      <c r="G953" s="533"/>
      <c r="H953" s="348"/>
      <c r="I953" s="534"/>
      <c r="J953" s="448"/>
      <c r="K953" s="449"/>
      <c r="L953" s="338"/>
      <c r="M953" s="338"/>
      <c r="N953" s="338"/>
      <c r="O953" s="338"/>
      <c r="P953" s="338"/>
      <c r="Q953" s="338"/>
    </row>
    <row r="954" ht="15.75" customHeight="1">
      <c r="A954" s="338"/>
      <c r="B954" s="338"/>
      <c r="C954" s="338"/>
      <c r="D954" s="338"/>
      <c r="E954" s="338"/>
      <c r="F954" s="346"/>
      <c r="G954" s="533"/>
      <c r="H954" s="348"/>
      <c r="I954" s="534"/>
      <c r="J954" s="448"/>
      <c r="K954" s="449"/>
      <c r="L954" s="338"/>
      <c r="M954" s="338"/>
      <c r="N954" s="338"/>
      <c r="O954" s="338"/>
      <c r="P954" s="338"/>
      <c r="Q954" s="338"/>
    </row>
    <row r="955" ht="15.75" customHeight="1">
      <c r="A955" s="338"/>
      <c r="B955" s="338"/>
      <c r="C955" s="338"/>
      <c r="D955" s="338"/>
      <c r="E955" s="338"/>
      <c r="F955" s="346"/>
      <c r="G955" s="533"/>
      <c r="H955" s="348"/>
      <c r="I955" s="534"/>
      <c r="J955" s="448"/>
      <c r="K955" s="449"/>
      <c r="L955" s="338"/>
      <c r="M955" s="338"/>
      <c r="N955" s="338"/>
      <c r="O955" s="338"/>
      <c r="P955" s="338"/>
      <c r="Q955" s="338"/>
    </row>
    <row r="956" ht="15.75" customHeight="1">
      <c r="A956" s="338"/>
      <c r="B956" s="338"/>
      <c r="C956" s="338"/>
      <c r="D956" s="338"/>
      <c r="E956" s="338"/>
      <c r="F956" s="346"/>
      <c r="G956" s="533"/>
      <c r="H956" s="348"/>
      <c r="I956" s="534"/>
      <c r="J956" s="448"/>
      <c r="K956" s="449"/>
      <c r="L956" s="338"/>
      <c r="M956" s="338"/>
      <c r="N956" s="338"/>
      <c r="O956" s="338"/>
      <c r="P956" s="338"/>
      <c r="Q956" s="338"/>
    </row>
    <row r="957" ht="15.75" customHeight="1">
      <c r="A957" s="338"/>
      <c r="B957" s="338"/>
      <c r="C957" s="338"/>
      <c r="D957" s="338"/>
      <c r="E957" s="338"/>
      <c r="F957" s="346"/>
      <c r="G957" s="533"/>
      <c r="H957" s="348"/>
      <c r="I957" s="534"/>
      <c r="J957" s="448"/>
      <c r="K957" s="449"/>
      <c r="L957" s="338"/>
      <c r="M957" s="338"/>
      <c r="N957" s="338"/>
      <c r="O957" s="338"/>
      <c r="P957" s="338"/>
      <c r="Q957" s="338"/>
    </row>
    <row r="958" ht="15.75" customHeight="1">
      <c r="A958" s="338"/>
      <c r="B958" s="338"/>
      <c r="C958" s="338"/>
      <c r="D958" s="338"/>
      <c r="E958" s="338"/>
      <c r="F958" s="346"/>
      <c r="G958" s="533"/>
      <c r="H958" s="348"/>
      <c r="I958" s="534"/>
      <c r="J958" s="448"/>
      <c r="K958" s="449"/>
      <c r="L958" s="338"/>
      <c r="M958" s="338"/>
      <c r="N958" s="338"/>
      <c r="O958" s="338"/>
      <c r="P958" s="338"/>
      <c r="Q958" s="338"/>
    </row>
    <row r="959" ht="15.75" customHeight="1">
      <c r="A959" s="338"/>
      <c r="B959" s="338"/>
      <c r="C959" s="338"/>
      <c r="D959" s="338"/>
      <c r="E959" s="338"/>
      <c r="F959" s="346"/>
      <c r="G959" s="533"/>
      <c r="H959" s="348"/>
      <c r="I959" s="534"/>
      <c r="J959" s="448"/>
      <c r="K959" s="449"/>
      <c r="L959" s="338"/>
      <c r="M959" s="338"/>
      <c r="N959" s="338"/>
      <c r="O959" s="338"/>
      <c r="P959" s="338"/>
      <c r="Q959" s="338"/>
    </row>
    <row r="960" ht="15.75" customHeight="1">
      <c r="A960" s="338"/>
      <c r="B960" s="338"/>
      <c r="C960" s="338"/>
      <c r="D960" s="338"/>
      <c r="E960" s="338"/>
      <c r="F960" s="346"/>
      <c r="G960" s="533"/>
      <c r="H960" s="348"/>
      <c r="I960" s="534"/>
      <c r="J960" s="448"/>
      <c r="K960" s="449"/>
      <c r="L960" s="338"/>
      <c r="M960" s="338"/>
      <c r="N960" s="338"/>
      <c r="O960" s="338"/>
      <c r="P960" s="338"/>
      <c r="Q960" s="338"/>
    </row>
    <row r="961" ht="15.75" customHeight="1">
      <c r="A961" s="338"/>
      <c r="B961" s="338"/>
      <c r="C961" s="338"/>
      <c r="D961" s="338"/>
      <c r="E961" s="338"/>
      <c r="F961" s="346"/>
      <c r="G961" s="533"/>
      <c r="H961" s="348"/>
      <c r="I961" s="534"/>
      <c r="J961" s="448"/>
      <c r="K961" s="449"/>
      <c r="L961" s="338"/>
      <c r="M961" s="338"/>
      <c r="N961" s="338"/>
      <c r="O961" s="338"/>
      <c r="P961" s="338"/>
      <c r="Q961" s="338"/>
    </row>
    <row r="962" ht="15.75" customHeight="1">
      <c r="A962" s="338"/>
      <c r="B962" s="338"/>
      <c r="C962" s="338"/>
      <c r="D962" s="338"/>
      <c r="E962" s="338"/>
      <c r="F962" s="346"/>
      <c r="G962" s="533"/>
      <c r="H962" s="348"/>
      <c r="I962" s="534"/>
      <c r="J962" s="448"/>
      <c r="K962" s="449"/>
      <c r="L962" s="338"/>
      <c r="M962" s="338"/>
      <c r="N962" s="338"/>
      <c r="O962" s="338"/>
      <c r="P962" s="338"/>
      <c r="Q962" s="338"/>
    </row>
    <row r="963" ht="15.75" customHeight="1">
      <c r="A963" s="338"/>
      <c r="B963" s="338"/>
      <c r="C963" s="338"/>
      <c r="D963" s="338"/>
      <c r="E963" s="338"/>
      <c r="F963" s="346"/>
      <c r="G963" s="533"/>
      <c r="H963" s="348"/>
      <c r="I963" s="534"/>
      <c r="J963" s="448"/>
      <c r="K963" s="449"/>
      <c r="L963" s="338"/>
      <c r="M963" s="338"/>
      <c r="N963" s="338"/>
      <c r="O963" s="338"/>
      <c r="P963" s="338"/>
      <c r="Q963" s="338"/>
    </row>
    <row r="964" ht="15.75" customHeight="1">
      <c r="A964" s="338"/>
      <c r="B964" s="338"/>
      <c r="C964" s="338"/>
      <c r="D964" s="338"/>
      <c r="E964" s="338"/>
      <c r="F964" s="346"/>
      <c r="G964" s="533"/>
      <c r="H964" s="348"/>
      <c r="I964" s="534"/>
      <c r="J964" s="448"/>
      <c r="K964" s="449"/>
      <c r="L964" s="338"/>
      <c r="M964" s="338"/>
      <c r="N964" s="338"/>
      <c r="O964" s="338"/>
      <c r="P964" s="338"/>
      <c r="Q964" s="338"/>
    </row>
    <row r="965" ht="15.75" customHeight="1">
      <c r="A965" s="338"/>
      <c r="B965" s="338"/>
      <c r="C965" s="338"/>
      <c r="D965" s="338"/>
      <c r="E965" s="338"/>
      <c r="F965" s="346"/>
      <c r="G965" s="533"/>
      <c r="H965" s="348"/>
      <c r="I965" s="534"/>
      <c r="J965" s="448"/>
      <c r="K965" s="449"/>
      <c r="L965" s="338"/>
      <c r="M965" s="338"/>
      <c r="N965" s="338"/>
      <c r="O965" s="338"/>
      <c r="P965" s="338"/>
      <c r="Q965" s="338"/>
    </row>
    <row r="966" ht="15.75" customHeight="1">
      <c r="A966" s="338"/>
      <c r="B966" s="338"/>
      <c r="C966" s="338"/>
      <c r="D966" s="338"/>
      <c r="E966" s="338"/>
      <c r="F966" s="346"/>
      <c r="G966" s="533"/>
      <c r="H966" s="348"/>
      <c r="I966" s="534"/>
      <c r="J966" s="448"/>
      <c r="K966" s="449"/>
      <c r="L966" s="338"/>
      <c r="M966" s="338"/>
      <c r="N966" s="338"/>
      <c r="O966" s="338"/>
      <c r="P966" s="338"/>
      <c r="Q966" s="338"/>
    </row>
    <row r="967" ht="15.75" customHeight="1">
      <c r="A967" s="338"/>
      <c r="B967" s="338"/>
      <c r="C967" s="338"/>
      <c r="D967" s="338"/>
      <c r="E967" s="338"/>
      <c r="F967" s="346"/>
      <c r="G967" s="533"/>
      <c r="H967" s="348"/>
      <c r="I967" s="534"/>
      <c r="J967" s="448"/>
      <c r="K967" s="449"/>
      <c r="L967" s="338"/>
      <c r="M967" s="338"/>
      <c r="N967" s="338"/>
      <c r="O967" s="338"/>
      <c r="P967" s="338"/>
      <c r="Q967" s="338"/>
    </row>
    <row r="968" ht="15.75" customHeight="1">
      <c r="A968" s="338"/>
      <c r="B968" s="338"/>
      <c r="C968" s="338"/>
      <c r="D968" s="338"/>
      <c r="E968" s="338"/>
      <c r="F968" s="346"/>
      <c r="G968" s="533"/>
      <c r="H968" s="348"/>
      <c r="I968" s="534"/>
      <c r="J968" s="448"/>
      <c r="K968" s="449"/>
      <c r="L968" s="338"/>
      <c r="M968" s="338"/>
      <c r="N968" s="338"/>
      <c r="O968" s="338"/>
      <c r="P968" s="338"/>
      <c r="Q968" s="338"/>
    </row>
    <row r="969" ht="15.75" customHeight="1">
      <c r="A969" s="338"/>
      <c r="B969" s="338"/>
      <c r="C969" s="338"/>
      <c r="D969" s="338"/>
      <c r="E969" s="338"/>
      <c r="F969" s="346"/>
      <c r="G969" s="533"/>
      <c r="H969" s="348"/>
      <c r="I969" s="534"/>
      <c r="J969" s="448"/>
      <c r="K969" s="449"/>
      <c r="L969" s="338"/>
      <c r="M969" s="338"/>
      <c r="N969" s="338"/>
      <c r="O969" s="338"/>
      <c r="P969" s="338"/>
      <c r="Q969" s="338"/>
    </row>
    <row r="970" ht="15.75" customHeight="1">
      <c r="A970" s="338"/>
      <c r="B970" s="338"/>
      <c r="C970" s="338"/>
      <c r="D970" s="338"/>
      <c r="E970" s="338"/>
      <c r="F970" s="346"/>
      <c r="G970" s="533"/>
      <c r="H970" s="348"/>
      <c r="I970" s="534"/>
      <c r="J970" s="448"/>
      <c r="K970" s="449"/>
      <c r="L970" s="338"/>
      <c r="M970" s="338"/>
      <c r="N970" s="338"/>
      <c r="O970" s="338"/>
      <c r="P970" s="338"/>
      <c r="Q970" s="338"/>
    </row>
    <row r="971" ht="15.75" customHeight="1">
      <c r="A971" s="338"/>
      <c r="B971" s="338"/>
      <c r="C971" s="338"/>
      <c r="D971" s="338"/>
      <c r="E971" s="338"/>
      <c r="F971" s="346"/>
      <c r="G971" s="533"/>
      <c r="H971" s="348"/>
      <c r="I971" s="534"/>
      <c r="J971" s="448"/>
      <c r="K971" s="449"/>
      <c r="L971" s="338"/>
      <c r="M971" s="338"/>
      <c r="N971" s="338"/>
      <c r="O971" s="338"/>
      <c r="P971" s="338"/>
      <c r="Q971" s="338"/>
    </row>
    <row r="972" ht="15.75" customHeight="1">
      <c r="A972" s="338"/>
      <c r="B972" s="338"/>
      <c r="C972" s="338"/>
      <c r="D972" s="338"/>
      <c r="E972" s="338"/>
      <c r="F972" s="346"/>
      <c r="G972" s="533"/>
      <c r="H972" s="348"/>
      <c r="I972" s="534"/>
      <c r="J972" s="448"/>
      <c r="K972" s="449"/>
      <c r="L972" s="338"/>
      <c r="M972" s="338"/>
      <c r="N972" s="338"/>
      <c r="O972" s="338"/>
      <c r="P972" s="338"/>
      <c r="Q972" s="338"/>
    </row>
    <row r="973" ht="15.75" customHeight="1">
      <c r="A973" s="338"/>
      <c r="B973" s="338"/>
      <c r="C973" s="338"/>
      <c r="D973" s="338"/>
      <c r="E973" s="338"/>
      <c r="F973" s="346"/>
      <c r="G973" s="533"/>
      <c r="H973" s="348"/>
      <c r="I973" s="534"/>
      <c r="J973" s="448"/>
      <c r="K973" s="449"/>
      <c r="L973" s="338"/>
      <c r="M973" s="338"/>
      <c r="N973" s="338"/>
      <c r="O973" s="338"/>
      <c r="P973" s="338"/>
      <c r="Q973" s="338"/>
    </row>
    <row r="974" ht="15.75" customHeight="1">
      <c r="A974" s="338"/>
      <c r="B974" s="338"/>
      <c r="C974" s="338"/>
      <c r="D974" s="338"/>
      <c r="E974" s="338"/>
      <c r="F974" s="346"/>
      <c r="G974" s="533"/>
      <c r="H974" s="348"/>
      <c r="I974" s="534"/>
      <c r="J974" s="448"/>
      <c r="K974" s="449"/>
      <c r="L974" s="338"/>
      <c r="M974" s="338"/>
      <c r="N974" s="338"/>
      <c r="O974" s="338"/>
      <c r="P974" s="338"/>
      <c r="Q974" s="338"/>
    </row>
    <row r="975" ht="15.75" customHeight="1">
      <c r="A975" s="338"/>
      <c r="B975" s="338"/>
      <c r="C975" s="338"/>
      <c r="D975" s="338"/>
      <c r="E975" s="338"/>
      <c r="F975" s="346"/>
      <c r="G975" s="533"/>
      <c r="H975" s="348"/>
      <c r="I975" s="534"/>
      <c r="J975" s="448"/>
      <c r="K975" s="449"/>
      <c r="L975" s="338"/>
      <c r="M975" s="338"/>
      <c r="N975" s="338"/>
      <c r="O975" s="338"/>
      <c r="P975" s="338"/>
      <c r="Q975" s="338"/>
    </row>
    <row r="976" ht="15.75" customHeight="1">
      <c r="A976" s="338"/>
      <c r="B976" s="338"/>
      <c r="C976" s="338"/>
      <c r="D976" s="338"/>
      <c r="E976" s="338"/>
      <c r="F976" s="346"/>
      <c r="G976" s="533"/>
      <c r="H976" s="348"/>
      <c r="I976" s="534"/>
      <c r="J976" s="448"/>
      <c r="K976" s="449"/>
      <c r="L976" s="338"/>
      <c r="M976" s="338"/>
      <c r="N976" s="338"/>
      <c r="O976" s="338"/>
      <c r="P976" s="338"/>
      <c r="Q976" s="338"/>
    </row>
    <row r="977" ht="15.75" customHeight="1">
      <c r="A977" s="338"/>
      <c r="B977" s="338"/>
      <c r="C977" s="338"/>
      <c r="D977" s="338"/>
      <c r="E977" s="338"/>
      <c r="F977" s="346"/>
      <c r="G977" s="533"/>
      <c r="H977" s="348"/>
      <c r="I977" s="534"/>
      <c r="J977" s="448"/>
      <c r="K977" s="449"/>
      <c r="L977" s="338"/>
      <c r="M977" s="338"/>
      <c r="N977" s="338"/>
      <c r="O977" s="338"/>
      <c r="P977" s="338"/>
      <c r="Q977" s="338"/>
    </row>
    <row r="978" ht="15.75" customHeight="1">
      <c r="A978" s="338"/>
      <c r="B978" s="338"/>
      <c r="C978" s="338"/>
      <c r="D978" s="338"/>
      <c r="E978" s="338"/>
      <c r="F978" s="346"/>
      <c r="G978" s="533"/>
      <c r="H978" s="348"/>
      <c r="I978" s="534"/>
      <c r="J978" s="448"/>
      <c r="K978" s="449"/>
      <c r="L978" s="338"/>
      <c r="M978" s="338"/>
      <c r="N978" s="338"/>
      <c r="O978" s="338"/>
      <c r="P978" s="338"/>
      <c r="Q978" s="338"/>
    </row>
    <row r="979" ht="15.75" customHeight="1">
      <c r="A979" s="338"/>
      <c r="B979" s="338"/>
      <c r="C979" s="338"/>
      <c r="D979" s="338"/>
      <c r="E979" s="338"/>
      <c r="F979" s="346"/>
      <c r="G979" s="533"/>
      <c r="H979" s="348"/>
      <c r="I979" s="534"/>
      <c r="J979" s="448"/>
      <c r="K979" s="449"/>
      <c r="L979" s="338"/>
      <c r="M979" s="338"/>
      <c r="N979" s="338"/>
      <c r="O979" s="338"/>
      <c r="P979" s="338"/>
      <c r="Q979" s="338"/>
    </row>
    <row r="980" ht="15.75" customHeight="1">
      <c r="A980" s="338"/>
      <c r="B980" s="338"/>
      <c r="C980" s="338"/>
      <c r="D980" s="338"/>
      <c r="E980" s="338"/>
      <c r="F980" s="346"/>
      <c r="G980" s="533"/>
      <c r="H980" s="348"/>
      <c r="I980" s="534"/>
      <c r="J980" s="448"/>
      <c r="K980" s="449"/>
      <c r="L980" s="338"/>
      <c r="M980" s="338"/>
      <c r="N980" s="338"/>
      <c r="O980" s="338"/>
      <c r="P980" s="338"/>
      <c r="Q980" s="338"/>
    </row>
    <row r="981" ht="15.75" customHeight="1">
      <c r="A981" s="338"/>
      <c r="B981" s="338"/>
      <c r="C981" s="338"/>
      <c r="D981" s="338"/>
      <c r="E981" s="338"/>
      <c r="F981" s="346"/>
      <c r="G981" s="533"/>
      <c r="H981" s="348"/>
      <c r="I981" s="534"/>
      <c r="J981" s="448"/>
      <c r="K981" s="449"/>
      <c r="L981" s="338"/>
      <c r="M981" s="338"/>
      <c r="N981" s="338"/>
      <c r="O981" s="338"/>
      <c r="P981" s="338"/>
      <c r="Q981" s="338"/>
    </row>
    <row r="982" ht="15.75" customHeight="1">
      <c r="A982" s="338"/>
      <c r="B982" s="338"/>
      <c r="C982" s="338"/>
      <c r="D982" s="338"/>
      <c r="E982" s="338"/>
      <c r="F982" s="346"/>
      <c r="G982" s="533"/>
      <c r="H982" s="348"/>
      <c r="I982" s="534"/>
      <c r="J982" s="448"/>
      <c r="K982" s="449"/>
      <c r="L982" s="338"/>
      <c r="M982" s="338"/>
      <c r="N982" s="338"/>
      <c r="O982" s="338"/>
      <c r="P982" s="338"/>
      <c r="Q982" s="338"/>
    </row>
    <row r="983" ht="15.75" customHeight="1">
      <c r="A983" s="338"/>
      <c r="B983" s="338"/>
      <c r="C983" s="338"/>
      <c r="D983" s="338"/>
      <c r="E983" s="338"/>
      <c r="F983" s="346"/>
      <c r="G983" s="533"/>
      <c r="H983" s="348"/>
      <c r="I983" s="534"/>
      <c r="J983" s="448"/>
      <c r="K983" s="449"/>
      <c r="L983" s="338"/>
      <c r="M983" s="338"/>
      <c r="N983" s="338"/>
      <c r="O983" s="338"/>
      <c r="P983" s="338"/>
      <c r="Q983" s="338"/>
    </row>
    <row r="984" ht="15.75" customHeight="1">
      <c r="A984" s="338"/>
      <c r="B984" s="338"/>
      <c r="C984" s="338"/>
      <c r="D984" s="338"/>
      <c r="E984" s="338"/>
      <c r="F984" s="346"/>
      <c r="G984" s="533"/>
      <c r="H984" s="348"/>
      <c r="I984" s="534"/>
      <c r="J984" s="448"/>
      <c r="K984" s="449"/>
      <c r="L984" s="338"/>
      <c r="M984" s="338"/>
      <c r="N984" s="338"/>
      <c r="O984" s="338"/>
      <c r="P984" s="338"/>
      <c r="Q984" s="338"/>
    </row>
    <row r="985" ht="15.75" customHeight="1">
      <c r="A985" s="338"/>
      <c r="B985" s="338"/>
      <c r="C985" s="338"/>
      <c r="D985" s="338"/>
      <c r="E985" s="338"/>
      <c r="F985" s="346"/>
      <c r="G985" s="533"/>
      <c r="H985" s="348"/>
      <c r="I985" s="534"/>
      <c r="J985" s="448"/>
      <c r="K985" s="449"/>
      <c r="L985" s="338"/>
      <c r="M985" s="338"/>
      <c r="N985" s="338"/>
      <c r="O985" s="338"/>
      <c r="P985" s="338"/>
      <c r="Q985" s="338"/>
    </row>
    <row r="986" ht="15.75" customHeight="1">
      <c r="A986" s="338"/>
      <c r="B986" s="338"/>
      <c r="C986" s="338"/>
      <c r="D986" s="338"/>
      <c r="E986" s="338"/>
      <c r="F986" s="346"/>
      <c r="G986" s="533"/>
      <c r="H986" s="348"/>
      <c r="I986" s="534"/>
      <c r="J986" s="448"/>
      <c r="K986" s="449"/>
      <c r="L986" s="338"/>
      <c r="M986" s="338"/>
      <c r="N986" s="338"/>
      <c r="O986" s="338"/>
      <c r="P986" s="338"/>
      <c r="Q986" s="338"/>
    </row>
    <row r="987" ht="15.75" customHeight="1">
      <c r="A987" s="338"/>
      <c r="B987" s="338"/>
      <c r="C987" s="338"/>
      <c r="D987" s="338"/>
      <c r="E987" s="338"/>
      <c r="F987" s="346"/>
      <c r="G987" s="533"/>
      <c r="H987" s="348"/>
      <c r="I987" s="534"/>
      <c r="J987" s="448"/>
      <c r="K987" s="449"/>
      <c r="L987" s="338"/>
      <c r="M987" s="338"/>
      <c r="N987" s="338"/>
      <c r="O987" s="338"/>
      <c r="P987" s="338"/>
      <c r="Q987" s="338"/>
    </row>
    <row r="988" ht="15.75" customHeight="1">
      <c r="A988" s="338"/>
      <c r="B988" s="338"/>
      <c r="C988" s="338"/>
      <c r="D988" s="338"/>
      <c r="E988" s="338"/>
      <c r="F988" s="346"/>
      <c r="G988" s="533"/>
      <c r="H988" s="348"/>
      <c r="I988" s="534"/>
      <c r="J988" s="448"/>
      <c r="K988" s="449"/>
      <c r="L988" s="338"/>
      <c r="M988" s="338"/>
      <c r="N988" s="338"/>
      <c r="O988" s="338"/>
      <c r="P988" s="338"/>
      <c r="Q988" s="338"/>
    </row>
    <row r="989" ht="15.75" customHeight="1">
      <c r="A989" s="338"/>
      <c r="B989" s="338"/>
      <c r="C989" s="338"/>
      <c r="D989" s="338"/>
      <c r="E989" s="338"/>
      <c r="F989" s="346"/>
      <c r="G989" s="533"/>
      <c r="H989" s="348"/>
      <c r="I989" s="534"/>
      <c r="J989" s="448"/>
      <c r="K989" s="449"/>
      <c r="L989" s="338"/>
      <c r="M989" s="338"/>
      <c r="N989" s="338"/>
      <c r="O989" s="338"/>
      <c r="P989" s="338"/>
      <c r="Q989" s="338"/>
    </row>
    <row r="990" ht="15.75" customHeight="1">
      <c r="A990" s="338"/>
      <c r="B990" s="338"/>
      <c r="C990" s="338"/>
      <c r="D990" s="338"/>
      <c r="E990" s="338"/>
      <c r="F990" s="346"/>
      <c r="G990" s="533"/>
      <c r="H990" s="348"/>
      <c r="I990" s="534"/>
      <c r="J990" s="448"/>
      <c r="K990" s="449"/>
      <c r="L990" s="338"/>
      <c r="M990" s="338"/>
      <c r="N990" s="338"/>
      <c r="O990" s="338"/>
      <c r="P990" s="338"/>
      <c r="Q990" s="338"/>
    </row>
    <row r="991" ht="15.75" customHeight="1">
      <c r="A991" s="338"/>
      <c r="B991" s="338"/>
      <c r="C991" s="338"/>
      <c r="D991" s="338"/>
      <c r="E991" s="338"/>
      <c r="F991" s="346"/>
      <c r="G991" s="533"/>
      <c r="H991" s="348"/>
      <c r="I991" s="534"/>
      <c r="J991" s="448"/>
      <c r="K991" s="449"/>
      <c r="L991" s="338"/>
      <c r="M991" s="338"/>
      <c r="N991" s="338"/>
      <c r="O991" s="338"/>
      <c r="P991" s="338"/>
      <c r="Q991" s="338"/>
    </row>
    <row r="992" ht="15.75" customHeight="1">
      <c r="A992" s="338"/>
      <c r="B992" s="338"/>
      <c r="C992" s="338"/>
      <c r="D992" s="338"/>
      <c r="E992" s="338"/>
      <c r="F992" s="346"/>
      <c r="G992" s="533"/>
      <c r="H992" s="348"/>
      <c r="I992" s="534"/>
      <c r="J992" s="448"/>
      <c r="K992" s="449"/>
      <c r="L992" s="338"/>
      <c r="M992" s="338"/>
      <c r="N992" s="338"/>
      <c r="O992" s="338"/>
      <c r="P992" s="338"/>
      <c r="Q992" s="338"/>
    </row>
    <row r="993" ht="15.75" customHeight="1">
      <c r="A993" s="338"/>
      <c r="B993" s="338"/>
      <c r="C993" s="338"/>
      <c r="D993" s="338"/>
      <c r="E993" s="338"/>
      <c r="F993" s="346"/>
      <c r="G993" s="533"/>
      <c r="H993" s="348"/>
      <c r="I993" s="534"/>
      <c r="J993" s="448"/>
      <c r="K993" s="449"/>
      <c r="L993" s="338"/>
      <c r="M993" s="338"/>
      <c r="N993" s="338"/>
      <c r="O993" s="338"/>
      <c r="P993" s="338"/>
      <c r="Q993" s="338"/>
    </row>
    <row r="994" ht="15.75" customHeight="1">
      <c r="A994" s="338"/>
      <c r="B994" s="338"/>
      <c r="C994" s="338"/>
      <c r="D994" s="338"/>
      <c r="E994" s="338"/>
      <c r="F994" s="346"/>
      <c r="G994" s="533"/>
      <c r="H994" s="348"/>
      <c r="I994" s="534"/>
      <c r="J994" s="448"/>
      <c r="K994" s="449"/>
      <c r="L994" s="338"/>
      <c r="M994" s="338"/>
      <c r="N994" s="338"/>
      <c r="O994" s="338"/>
      <c r="P994" s="338"/>
      <c r="Q994" s="338"/>
    </row>
    <row r="995" ht="15.75" customHeight="1">
      <c r="A995" s="338"/>
      <c r="B995" s="338"/>
      <c r="C995" s="338"/>
      <c r="D995" s="338"/>
      <c r="E995" s="338"/>
      <c r="F995" s="346"/>
      <c r="G995" s="533"/>
      <c r="H995" s="348"/>
      <c r="I995" s="534"/>
      <c r="J995" s="448"/>
      <c r="K995" s="449"/>
      <c r="L995" s="338"/>
      <c r="M995" s="338"/>
      <c r="N995" s="338"/>
      <c r="O995" s="338"/>
      <c r="P995" s="338"/>
      <c r="Q995" s="338"/>
    </row>
    <row r="996" ht="15.75" customHeight="1">
      <c r="A996" s="338"/>
      <c r="B996" s="338"/>
      <c r="C996" s="338"/>
      <c r="D996" s="338"/>
      <c r="E996" s="338"/>
      <c r="F996" s="346"/>
      <c r="G996" s="533"/>
      <c r="H996" s="348"/>
      <c r="I996" s="534"/>
      <c r="J996" s="448"/>
      <c r="K996" s="449"/>
      <c r="L996" s="338"/>
      <c r="M996" s="338"/>
      <c r="N996" s="338"/>
      <c r="O996" s="338"/>
      <c r="P996" s="338"/>
      <c r="Q996" s="338"/>
    </row>
    <row r="997" ht="15.75" customHeight="1">
      <c r="A997" s="338"/>
      <c r="B997" s="338"/>
      <c r="C997" s="338"/>
      <c r="D997" s="338"/>
      <c r="E997" s="338"/>
      <c r="F997" s="346"/>
      <c r="G997" s="533"/>
      <c r="H997" s="348"/>
      <c r="I997" s="534"/>
      <c r="J997" s="448"/>
      <c r="K997" s="449"/>
      <c r="L997" s="338"/>
      <c r="M997" s="338"/>
      <c r="N997" s="338"/>
      <c r="O997" s="338"/>
      <c r="P997" s="338"/>
      <c r="Q997" s="338"/>
    </row>
    <row r="998" ht="15.75" customHeight="1">
      <c r="A998" s="338"/>
      <c r="B998" s="338"/>
      <c r="C998" s="338"/>
      <c r="D998" s="338"/>
      <c r="E998" s="338"/>
      <c r="F998" s="346"/>
      <c r="G998" s="533"/>
      <c r="H998" s="348"/>
      <c r="I998" s="534"/>
      <c r="J998" s="448"/>
      <c r="K998" s="449"/>
      <c r="L998" s="338"/>
      <c r="M998" s="338"/>
      <c r="N998" s="338"/>
      <c r="O998" s="338"/>
      <c r="P998" s="338"/>
      <c r="Q998" s="338"/>
    </row>
    <row r="999" ht="15.75" customHeight="1">
      <c r="A999" s="338"/>
      <c r="B999" s="338"/>
      <c r="C999" s="338"/>
      <c r="D999" s="338"/>
      <c r="E999" s="338"/>
      <c r="F999" s="346"/>
      <c r="G999" s="533"/>
      <c r="H999" s="348"/>
      <c r="I999" s="534"/>
      <c r="J999" s="448"/>
      <c r="K999" s="449"/>
      <c r="L999" s="338"/>
      <c r="M999" s="338"/>
      <c r="N999" s="338"/>
      <c r="O999" s="338"/>
      <c r="P999" s="338"/>
      <c r="Q999" s="338"/>
    </row>
    <row r="1000" ht="15.75" customHeight="1">
      <c r="A1000" s="338"/>
      <c r="B1000" s="338"/>
      <c r="C1000" s="338"/>
      <c r="D1000" s="338"/>
      <c r="E1000" s="338"/>
      <c r="F1000" s="346"/>
      <c r="G1000" s="533"/>
      <c r="H1000" s="348"/>
      <c r="I1000" s="534"/>
      <c r="J1000" s="448"/>
      <c r="K1000" s="449"/>
      <c r="L1000" s="338"/>
      <c r="M1000" s="338"/>
      <c r="N1000" s="338"/>
      <c r="O1000" s="338"/>
      <c r="P1000" s="338"/>
      <c r="Q1000" s="338"/>
    </row>
    <row r="1001" ht="15.75" customHeight="1">
      <c r="A1001" s="338"/>
      <c r="B1001" s="338"/>
      <c r="C1001" s="338"/>
      <c r="D1001" s="338"/>
      <c r="E1001" s="338"/>
      <c r="F1001" s="346"/>
      <c r="G1001" s="533"/>
      <c r="H1001" s="348"/>
      <c r="I1001" s="534"/>
      <c r="J1001" s="448"/>
      <c r="K1001" s="449"/>
      <c r="L1001" s="338"/>
      <c r="M1001" s="338"/>
      <c r="N1001" s="338"/>
      <c r="O1001" s="338"/>
      <c r="P1001" s="338"/>
      <c r="Q1001" s="338"/>
    </row>
    <row r="1002" ht="15.75" customHeight="1">
      <c r="A1002" s="338"/>
      <c r="B1002" s="338"/>
      <c r="C1002" s="338"/>
      <c r="D1002" s="338"/>
      <c r="E1002" s="338"/>
      <c r="F1002" s="346"/>
      <c r="G1002" s="546"/>
      <c r="H1002" s="547"/>
      <c r="I1002" s="548"/>
      <c r="J1002" s="448"/>
      <c r="K1002" s="338"/>
      <c r="L1002" s="338"/>
      <c r="M1002" s="338"/>
      <c r="N1002" s="338"/>
      <c r="O1002" s="338"/>
      <c r="P1002" s="338"/>
      <c r="Q1002" s="338"/>
    </row>
    <row r="1003" ht="15.75" customHeight="1">
      <c r="A1003" s="338"/>
      <c r="B1003" s="338"/>
      <c r="C1003" s="338"/>
      <c r="D1003" s="338"/>
      <c r="E1003" s="338"/>
      <c r="F1003" s="346"/>
      <c r="G1003" s="546"/>
      <c r="H1003" s="547"/>
      <c r="I1003" s="548"/>
      <c r="J1003" s="448"/>
      <c r="K1003" s="338"/>
      <c r="L1003" s="338"/>
      <c r="M1003" s="338"/>
      <c r="N1003" s="338"/>
      <c r="O1003" s="338"/>
      <c r="P1003" s="338"/>
      <c r="Q1003" s="338"/>
    </row>
    <row r="1004" ht="15.75" customHeight="1">
      <c r="A1004" s="338"/>
      <c r="B1004" s="338"/>
      <c r="C1004" s="338"/>
      <c r="D1004" s="338"/>
      <c r="E1004" s="338"/>
      <c r="F1004" s="346"/>
      <c r="G1004" s="546"/>
      <c r="H1004" s="547"/>
      <c r="I1004" s="548"/>
      <c r="J1004" s="448"/>
      <c r="K1004" s="338"/>
      <c r="L1004" s="338"/>
      <c r="M1004" s="338"/>
      <c r="N1004" s="338"/>
      <c r="O1004" s="338"/>
      <c r="P1004" s="338"/>
      <c r="Q1004" s="338"/>
    </row>
    <row r="1005" ht="15.75" customHeight="1">
      <c r="A1005" s="338"/>
      <c r="B1005" s="338"/>
      <c r="C1005" s="338"/>
      <c r="D1005" s="338"/>
      <c r="E1005" s="338"/>
      <c r="F1005" s="346"/>
      <c r="G1005" s="546"/>
      <c r="H1005" s="547"/>
      <c r="I1005" s="548"/>
      <c r="J1005" s="448"/>
      <c r="K1005" s="338"/>
      <c r="L1005" s="338"/>
      <c r="M1005" s="338"/>
      <c r="N1005" s="338"/>
      <c r="O1005" s="338"/>
      <c r="P1005" s="338"/>
      <c r="Q1005" s="338"/>
    </row>
    <row r="1006" ht="15.75" customHeight="1">
      <c r="A1006" s="338"/>
      <c r="B1006" s="338"/>
      <c r="C1006" s="338"/>
      <c r="D1006" s="338"/>
      <c r="E1006" s="338"/>
      <c r="F1006" s="346"/>
      <c r="G1006" s="546"/>
      <c r="H1006" s="547"/>
      <c r="I1006" s="548"/>
      <c r="J1006" s="448"/>
      <c r="K1006" s="338"/>
      <c r="L1006" s="338"/>
      <c r="M1006" s="338"/>
      <c r="N1006" s="338"/>
      <c r="O1006" s="338"/>
      <c r="P1006" s="338"/>
      <c r="Q1006" s="338"/>
    </row>
    <row r="1007" ht="15.75" customHeight="1">
      <c r="A1007" s="338"/>
      <c r="B1007" s="338"/>
      <c r="C1007" s="338"/>
      <c r="D1007" s="338"/>
      <c r="E1007" s="338"/>
      <c r="F1007" s="346"/>
      <c r="G1007" s="546"/>
      <c r="H1007" s="547"/>
      <c r="I1007" s="548"/>
      <c r="J1007" s="448"/>
      <c r="K1007" s="338"/>
      <c r="L1007" s="338"/>
      <c r="M1007" s="338"/>
      <c r="N1007" s="338"/>
      <c r="O1007" s="338"/>
      <c r="P1007" s="338"/>
      <c r="Q1007" s="338"/>
    </row>
    <row r="1008" ht="15.75" customHeight="1">
      <c r="A1008" s="338"/>
      <c r="B1008" s="338"/>
      <c r="C1008" s="338"/>
      <c r="D1008" s="338"/>
      <c r="E1008" s="338"/>
      <c r="F1008" s="346"/>
      <c r="G1008" s="546"/>
      <c r="H1008" s="547"/>
      <c r="I1008" s="548"/>
      <c r="J1008" s="448"/>
      <c r="K1008" s="338"/>
      <c r="L1008" s="338"/>
      <c r="M1008" s="338"/>
      <c r="N1008" s="338"/>
      <c r="O1008" s="338"/>
      <c r="P1008" s="338"/>
      <c r="Q1008" s="338"/>
    </row>
    <row r="1009" ht="15.75" customHeight="1">
      <c r="A1009" s="338"/>
      <c r="B1009" s="338"/>
      <c r="C1009" s="338"/>
      <c r="D1009" s="338"/>
      <c r="E1009" s="338"/>
      <c r="F1009" s="346"/>
      <c r="G1009" s="546"/>
      <c r="H1009" s="547"/>
      <c r="I1009" s="548"/>
      <c r="J1009" s="448"/>
      <c r="K1009" s="338"/>
      <c r="L1009" s="338"/>
      <c r="M1009" s="338"/>
      <c r="N1009" s="338"/>
      <c r="O1009" s="338"/>
      <c r="P1009" s="338"/>
      <c r="Q1009" s="338"/>
    </row>
    <row r="1010" ht="15.75" customHeight="1">
      <c r="A1010" s="338"/>
      <c r="B1010" s="338"/>
      <c r="C1010" s="338"/>
      <c r="D1010" s="338"/>
      <c r="E1010" s="338"/>
      <c r="F1010" s="346"/>
      <c r="G1010" s="546"/>
      <c r="H1010" s="547"/>
      <c r="I1010" s="548"/>
      <c r="J1010" s="448"/>
      <c r="K1010" s="338"/>
      <c r="L1010" s="338"/>
      <c r="M1010" s="338"/>
      <c r="N1010" s="338"/>
      <c r="O1010" s="338"/>
      <c r="P1010" s="338"/>
      <c r="Q1010" s="338"/>
    </row>
    <row r="1011" ht="15.75" customHeight="1">
      <c r="A1011" s="338"/>
      <c r="B1011" s="338"/>
      <c r="C1011" s="338"/>
      <c r="D1011" s="338"/>
      <c r="E1011" s="338"/>
      <c r="F1011" s="346"/>
      <c r="G1011" s="546"/>
      <c r="H1011" s="547"/>
      <c r="I1011" s="548"/>
      <c r="J1011" s="448"/>
      <c r="K1011" s="338"/>
      <c r="L1011" s="338"/>
      <c r="M1011" s="338"/>
      <c r="N1011" s="338"/>
      <c r="O1011" s="338"/>
      <c r="P1011" s="338"/>
      <c r="Q1011" s="338"/>
    </row>
    <row r="1012" ht="15.75" customHeight="1">
      <c r="A1012" s="338"/>
      <c r="B1012" s="338"/>
      <c r="C1012" s="338"/>
      <c r="D1012" s="338"/>
      <c r="E1012" s="338"/>
      <c r="F1012" s="346"/>
      <c r="G1012" s="546"/>
      <c r="H1012" s="547"/>
      <c r="I1012" s="548"/>
      <c r="J1012" s="448"/>
      <c r="K1012" s="338"/>
      <c r="L1012" s="338"/>
      <c r="M1012" s="338"/>
      <c r="N1012" s="338"/>
      <c r="O1012" s="338"/>
      <c r="P1012" s="338"/>
      <c r="Q1012" s="338"/>
    </row>
    <row r="1013" ht="15.75" customHeight="1">
      <c r="A1013" s="338"/>
      <c r="B1013" s="338"/>
      <c r="C1013" s="338"/>
      <c r="D1013" s="338"/>
      <c r="E1013" s="338"/>
      <c r="F1013" s="346"/>
      <c r="G1013" s="546"/>
      <c r="H1013" s="547"/>
      <c r="I1013" s="548"/>
      <c r="J1013" s="448"/>
      <c r="K1013" s="338"/>
      <c r="L1013" s="338"/>
      <c r="M1013" s="338"/>
      <c r="N1013" s="338"/>
      <c r="O1013" s="338"/>
      <c r="P1013" s="338"/>
      <c r="Q1013" s="338"/>
    </row>
    <row r="1014" ht="15.75" customHeight="1">
      <c r="A1014" s="338"/>
      <c r="B1014" s="338"/>
      <c r="C1014" s="338"/>
      <c r="D1014" s="338"/>
      <c r="E1014" s="338"/>
      <c r="F1014" s="346"/>
      <c r="G1014" s="546"/>
      <c r="H1014" s="547"/>
      <c r="I1014" s="548"/>
      <c r="J1014" s="448"/>
      <c r="K1014" s="338"/>
      <c r="L1014" s="338"/>
      <c r="M1014" s="338"/>
      <c r="N1014" s="338"/>
      <c r="O1014" s="338"/>
      <c r="P1014" s="338"/>
      <c r="Q1014" s="338"/>
    </row>
    <row r="1015" ht="15.75" customHeight="1">
      <c r="A1015" s="338"/>
      <c r="B1015" s="338"/>
      <c r="C1015" s="338"/>
      <c r="D1015" s="338"/>
      <c r="E1015" s="338"/>
      <c r="F1015" s="346"/>
      <c r="G1015" s="546"/>
      <c r="H1015" s="547"/>
      <c r="I1015" s="548"/>
      <c r="J1015" s="448"/>
      <c r="K1015" s="338"/>
      <c r="L1015" s="338"/>
      <c r="M1015" s="338"/>
      <c r="N1015" s="338"/>
      <c r="O1015" s="338"/>
      <c r="P1015" s="338"/>
      <c r="Q1015" s="338"/>
    </row>
    <row r="1016" ht="15.75" customHeight="1">
      <c r="A1016" s="338"/>
      <c r="B1016" s="338"/>
      <c r="C1016" s="338"/>
      <c r="D1016" s="338"/>
      <c r="E1016" s="338"/>
      <c r="F1016" s="346"/>
      <c r="G1016" s="546"/>
      <c r="H1016" s="547"/>
      <c r="I1016" s="548"/>
      <c r="J1016" s="448"/>
      <c r="K1016" s="338"/>
      <c r="L1016" s="338"/>
      <c r="M1016" s="338"/>
      <c r="N1016" s="338"/>
      <c r="O1016" s="338"/>
      <c r="P1016" s="338"/>
      <c r="Q1016" s="338"/>
    </row>
    <row r="1017" ht="15.75" customHeight="1">
      <c r="A1017" s="338"/>
      <c r="B1017" s="338"/>
      <c r="C1017" s="338"/>
      <c r="D1017" s="338"/>
      <c r="E1017" s="338"/>
      <c r="F1017" s="346"/>
      <c r="G1017" s="546"/>
      <c r="H1017" s="547"/>
      <c r="I1017" s="548"/>
      <c r="J1017" s="448"/>
      <c r="K1017" s="338"/>
      <c r="L1017" s="338"/>
      <c r="M1017" s="338"/>
      <c r="N1017" s="338"/>
      <c r="O1017" s="338"/>
      <c r="P1017" s="338"/>
      <c r="Q1017" s="338"/>
    </row>
    <row r="1018" ht="15.75" customHeight="1">
      <c r="A1018" s="338"/>
      <c r="B1018" s="338"/>
      <c r="C1018" s="338"/>
      <c r="D1018" s="338"/>
      <c r="E1018" s="338"/>
      <c r="F1018" s="346"/>
      <c r="G1018" s="546"/>
      <c r="H1018" s="547"/>
      <c r="I1018" s="548"/>
      <c r="J1018" s="448"/>
      <c r="K1018" s="338"/>
      <c r="L1018" s="338"/>
      <c r="M1018" s="338"/>
      <c r="N1018" s="338"/>
      <c r="O1018" s="338"/>
      <c r="P1018" s="338"/>
      <c r="Q1018" s="338"/>
    </row>
    <row r="1019" ht="15.75" customHeight="1">
      <c r="A1019" s="338"/>
      <c r="B1019" s="338"/>
      <c r="C1019" s="338"/>
      <c r="D1019" s="338"/>
      <c r="E1019" s="338"/>
      <c r="F1019" s="346"/>
      <c r="G1019" s="546"/>
      <c r="H1019" s="547"/>
      <c r="I1019" s="548"/>
      <c r="J1019" s="448"/>
      <c r="K1019" s="338"/>
      <c r="L1019" s="338"/>
      <c r="M1019" s="338"/>
      <c r="N1019" s="338"/>
      <c r="O1019" s="338"/>
      <c r="P1019" s="338"/>
      <c r="Q1019" s="338"/>
    </row>
    <row r="1020" ht="15.75" customHeight="1">
      <c r="A1020" s="338"/>
      <c r="B1020" s="338"/>
      <c r="C1020" s="338"/>
      <c r="D1020" s="338"/>
      <c r="E1020" s="338"/>
      <c r="F1020" s="346"/>
      <c r="G1020" s="546"/>
      <c r="H1020" s="547"/>
      <c r="I1020" s="548"/>
      <c r="J1020" s="448"/>
      <c r="K1020" s="338"/>
      <c r="L1020" s="338"/>
      <c r="M1020" s="338"/>
      <c r="N1020" s="338"/>
      <c r="O1020" s="338"/>
      <c r="P1020" s="338"/>
      <c r="Q1020" s="338"/>
    </row>
    <row r="1021" ht="15.75" customHeight="1">
      <c r="A1021" s="338"/>
      <c r="B1021" s="338"/>
      <c r="C1021" s="338"/>
      <c r="D1021" s="338"/>
      <c r="E1021" s="338"/>
      <c r="F1021" s="346"/>
      <c r="G1021" s="546"/>
      <c r="H1021" s="547"/>
      <c r="I1021" s="548"/>
      <c r="J1021" s="448"/>
      <c r="K1021" s="338"/>
      <c r="L1021" s="338"/>
      <c r="M1021" s="338"/>
      <c r="N1021" s="338"/>
      <c r="O1021" s="338"/>
      <c r="P1021" s="338"/>
      <c r="Q1021" s="338"/>
    </row>
    <row r="1022" ht="15.75" customHeight="1">
      <c r="A1022" s="338"/>
      <c r="B1022" s="338"/>
      <c r="C1022" s="338"/>
      <c r="D1022" s="338"/>
      <c r="E1022" s="338"/>
      <c r="F1022" s="346"/>
      <c r="G1022" s="546"/>
      <c r="H1022" s="547"/>
      <c r="I1022" s="548"/>
      <c r="J1022" s="448"/>
      <c r="K1022" s="338"/>
      <c r="L1022" s="338"/>
      <c r="M1022" s="338"/>
      <c r="N1022" s="338"/>
      <c r="O1022" s="338"/>
      <c r="P1022" s="338"/>
      <c r="Q1022" s="338"/>
    </row>
    <row r="1023" ht="15.75" customHeight="1">
      <c r="A1023" s="338"/>
      <c r="B1023" s="338"/>
      <c r="C1023" s="338"/>
      <c r="D1023" s="338"/>
      <c r="E1023" s="338"/>
      <c r="F1023" s="346"/>
      <c r="G1023" s="546"/>
      <c r="H1023" s="547"/>
      <c r="I1023" s="548"/>
      <c r="J1023" s="448"/>
      <c r="K1023" s="338"/>
      <c r="L1023" s="338"/>
      <c r="M1023" s="338"/>
      <c r="N1023" s="338"/>
      <c r="O1023" s="338"/>
      <c r="P1023" s="338"/>
      <c r="Q1023" s="338"/>
    </row>
    <row r="1024" ht="15.75" customHeight="1">
      <c r="A1024" s="338"/>
      <c r="B1024" s="338"/>
      <c r="C1024" s="338"/>
      <c r="D1024" s="338"/>
      <c r="E1024" s="338"/>
      <c r="F1024" s="346"/>
      <c r="G1024" s="546"/>
      <c r="H1024" s="547"/>
      <c r="I1024" s="548"/>
      <c r="J1024" s="448"/>
      <c r="K1024" s="338"/>
      <c r="L1024" s="338"/>
      <c r="M1024" s="338"/>
      <c r="N1024" s="338"/>
      <c r="O1024" s="338"/>
      <c r="P1024" s="338"/>
      <c r="Q1024" s="338"/>
    </row>
    <row r="1025" ht="15.75" customHeight="1">
      <c r="A1025" s="338"/>
      <c r="B1025" s="338"/>
      <c r="C1025" s="338"/>
      <c r="D1025" s="338"/>
      <c r="E1025" s="338"/>
      <c r="F1025" s="346"/>
      <c r="G1025" s="546"/>
      <c r="H1025" s="547"/>
      <c r="I1025" s="548"/>
      <c r="J1025" s="448"/>
      <c r="K1025" s="338"/>
      <c r="L1025" s="338"/>
      <c r="M1025" s="338"/>
      <c r="N1025" s="338"/>
      <c r="O1025" s="338"/>
      <c r="P1025" s="338"/>
      <c r="Q1025" s="338"/>
    </row>
    <row r="1026" ht="15.75" customHeight="1">
      <c r="A1026" s="338"/>
      <c r="B1026" s="338"/>
      <c r="C1026" s="338"/>
      <c r="D1026" s="338"/>
      <c r="E1026" s="338"/>
      <c r="F1026" s="346"/>
      <c r="G1026" s="546"/>
      <c r="H1026" s="547"/>
      <c r="I1026" s="548"/>
      <c r="J1026" s="448"/>
      <c r="K1026" s="338"/>
      <c r="L1026" s="338"/>
      <c r="M1026" s="338"/>
      <c r="N1026" s="338"/>
      <c r="O1026" s="338"/>
      <c r="P1026" s="338"/>
      <c r="Q1026" s="338"/>
    </row>
    <row r="1027" ht="15.75" customHeight="1">
      <c r="A1027" s="338"/>
      <c r="B1027" s="338"/>
      <c r="C1027" s="338"/>
      <c r="D1027" s="338"/>
      <c r="E1027" s="338"/>
      <c r="F1027" s="346"/>
      <c r="G1027" s="546"/>
      <c r="H1027" s="547"/>
      <c r="I1027" s="548"/>
      <c r="J1027" s="448"/>
      <c r="K1027" s="338"/>
      <c r="L1027" s="338"/>
      <c r="M1027" s="338"/>
      <c r="N1027" s="338"/>
      <c r="O1027" s="338"/>
      <c r="P1027" s="338"/>
      <c r="Q1027" s="338"/>
    </row>
    <row r="1028" ht="15.75" customHeight="1">
      <c r="A1028" s="338"/>
      <c r="B1028" s="338"/>
      <c r="C1028" s="338"/>
      <c r="D1028" s="338"/>
      <c r="E1028" s="338"/>
      <c r="F1028" s="346"/>
      <c r="G1028" s="546"/>
      <c r="H1028" s="547"/>
      <c r="I1028" s="548"/>
      <c r="J1028" s="448"/>
      <c r="K1028" s="338"/>
      <c r="L1028" s="338"/>
      <c r="M1028" s="338"/>
      <c r="N1028" s="338"/>
      <c r="O1028" s="338"/>
      <c r="P1028" s="338"/>
      <c r="Q1028" s="338"/>
    </row>
    <row r="1029" ht="15.75" customHeight="1">
      <c r="A1029" s="338"/>
      <c r="B1029" s="338"/>
      <c r="C1029" s="338"/>
      <c r="D1029" s="338"/>
      <c r="E1029" s="338"/>
      <c r="F1029" s="346"/>
      <c r="G1029" s="546"/>
      <c r="H1029" s="547"/>
      <c r="I1029" s="548"/>
      <c r="J1029" s="448"/>
      <c r="K1029" s="338"/>
      <c r="L1029" s="338"/>
      <c r="M1029" s="338"/>
      <c r="N1029" s="338"/>
      <c r="O1029" s="338"/>
      <c r="P1029" s="338"/>
      <c r="Q1029" s="338"/>
    </row>
    <row r="1030" ht="15.75" customHeight="1">
      <c r="A1030" s="338"/>
      <c r="B1030" s="338"/>
      <c r="C1030" s="338"/>
      <c r="D1030" s="338"/>
      <c r="E1030" s="338"/>
      <c r="F1030" s="346"/>
      <c r="G1030" s="546"/>
      <c r="H1030" s="547"/>
      <c r="I1030" s="548"/>
      <c r="J1030" s="448"/>
      <c r="K1030" s="338"/>
      <c r="L1030" s="338"/>
      <c r="M1030" s="338"/>
      <c r="N1030" s="338"/>
      <c r="O1030" s="338"/>
      <c r="P1030" s="338"/>
      <c r="Q1030" s="338"/>
    </row>
    <row r="1031" ht="15.75" customHeight="1">
      <c r="A1031" s="338"/>
      <c r="B1031" s="338"/>
      <c r="C1031" s="338"/>
      <c r="D1031" s="338"/>
      <c r="E1031" s="338"/>
      <c r="F1031" s="346"/>
      <c r="G1031" s="546"/>
      <c r="H1031" s="547"/>
      <c r="I1031" s="548"/>
      <c r="J1031" s="448"/>
      <c r="K1031" s="338"/>
      <c r="L1031" s="338"/>
      <c r="M1031" s="338"/>
      <c r="N1031" s="338"/>
      <c r="O1031" s="338"/>
      <c r="P1031" s="338"/>
      <c r="Q1031" s="338"/>
    </row>
    <row r="1032" ht="15.75" customHeight="1">
      <c r="A1032" s="338"/>
      <c r="B1032" s="338"/>
      <c r="C1032" s="338"/>
      <c r="D1032" s="338"/>
      <c r="E1032" s="338"/>
      <c r="F1032" s="346"/>
      <c r="G1032" s="546"/>
      <c r="H1032" s="547"/>
      <c r="I1032" s="548"/>
      <c r="J1032" s="448"/>
      <c r="K1032" s="338"/>
      <c r="L1032" s="338"/>
      <c r="M1032" s="338"/>
      <c r="N1032" s="338"/>
      <c r="O1032" s="338"/>
      <c r="P1032" s="338"/>
      <c r="Q1032" s="338"/>
    </row>
    <row r="1033" ht="15.75" customHeight="1">
      <c r="A1033" s="338"/>
      <c r="B1033" s="338"/>
      <c r="C1033" s="338"/>
      <c r="D1033" s="338"/>
      <c r="E1033" s="338"/>
      <c r="F1033" s="346"/>
      <c r="G1033" s="546"/>
      <c r="H1033" s="547"/>
      <c r="I1033" s="548"/>
      <c r="J1033" s="448"/>
      <c r="K1033" s="338"/>
      <c r="L1033" s="338"/>
      <c r="M1033" s="338"/>
      <c r="N1033" s="338"/>
      <c r="O1033" s="338"/>
      <c r="P1033" s="338"/>
      <c r="Q1033" s="338"/>
    </row>
    <row r="1034" ht="15.75" customHeight="1">
      <c r="A1034" s="338"/>
      <c r="B1034" s="338"/>
      <c r="C1034" s="338"/>
      <c r="D1034" s="338"/>
      <c r="E1034" s="338"/>
      <c r="F1034" s="346"/>
      <c r="G1034" s="546"/>
      <c r="H1034" s="547"/>
      <c r="I1034" s="548"/>
      <c r="J1034" s="448"/>
      <c r="K1034" s="338"/>
      <c r="L1034" s="338"/>
      <c r="M1034" s="338"/>
      <c r="N1034" s="338"/>
      <c r="O1034" s="338"/>
      <c r="P1034" s="338"/>
      <c r="Q1034" s="338"/>
    </row>
    <row r="1035" ht="15.75" customHeight="1">
      <c r="A1035" s="338"/>
      <c r="B1035" s="338"/>
      <c r="C1035" s="338"/>
      <c r="D1035" s="338"/>
      <c r="E1035" s="338"/>
      <c r="F1035" s="346"/>
      <c r="G1035" s="546"/>
      <c r="H1035" s="547"/>
      <c r="I1035" s="548"/>
      <c r="J1035" s="448"/>
      <c r="K1035" s="338"/>
      <c r="L1035" s="338"/>
      <c r="M1035" s="338"/>
      <c r="N1035" s="338"/>
      <c r="O1035" s="338"/>
      <c r="P1035" s="338"/>
      <c r="Q1035" s="338"/>
    </row>
    <row r="1036" ht="15.75" customHeight="1">
      <c r="A1036" s="338"/>
      <c r="B1036" s="338"/>
      <c r="C1036" s="338"/>
      <c r="D1036" s="338"/>
      <c r="E1036" s="338"/>
      <c r="F1036" s="346"/>
      <c r="G1036" s="546"/>
      <c r="H1036" s="547"/>
      <c r="I1036" s="548"/>
      <c r="J1036" s="448"/>
      <c r="K1036" s="338"/>
      <c r="L1036" s="338"/>
      <c r="M1036" s="338"/>
      <c r="N1036" s="338"/>
      <c r="O1036" s="338"/>
      <c r="P1036" s="338"/>
      <c r="Q1036" s="338"/>
    </row>
    <row r="1037" ht="15.75" customHeight="1">
      <c r="A1037" s="338"/>
      <c r="B1037" s="338"/>
      <c r="C1037" s="338"/>
      <c r="D1037" s="338"/>
      <c r="E1037" s="338"/>
      <c r="F1037" s="346"/>
      <c r="G1037" s="546"/>
      <c r="H1037" s="547"/>
      <c r="I1037" s="548"/>
      <c r="J1037" s="448"/>
      <c r="K1037" s="338"/>
      <c r="L1037" s="338"/>
      <c r="M1037" s="338"/>
      <c r="N1037" s="338"/>
      <c r="O1037" s="338"/>
      <c r="P1037" s="338"/>
      <c r="Q1037" s="338"/>
    </row>
    <row r="1038" ht="15.75" customHeight="1">
      <c r="A1038" s="338"/>
      <c r="B1038" s="338"/>
      <c r="C1038" s="338"/>
      <c r="D1038" s="338"/>
      <c r="E1038" s="338"/>
      <c r="F1038" s="346"/>
      <c r="G1038" s="546"/>
      <c r="H1038" s="547"/>
      <c r="I1038" s="548"/>
      <c r="J1038" s="448"/>
      <c r="K1038" s="338"/>
      <c r="L1038" s="338"/>
      <c r="M1038" s="338"/>
      <c r="N1038" s="338"/>
      <c r="O1038" s="338"/>
      <c r="P1038" s="338"/>
      <c r="Q1038" s="338"/>
    </row>
    <row r="1039" ht="15.75" customHeight="1">
      <c r="A1039" s="338"/>
      <c r="B1039" s="338"/>
      <c r="C1039" s="338"/>
      <c r="D1039" s="338"/>
      <c r="E1039" s="338"/>
      <c r="F1039" s="346"/>
      <c r="G1039" s="546"/>
      <c r="H1039" s="547"/>
      <c r="I1039" s="548"/>
      <c r="J1039" s="448"/>
      <c r="K1039" s="338"/>
      <c r="L1039" s="338"/>
      <c r="M1039" s="338"/>
      <c r="N1039" s="338"/>
      <c r="O1039" s="338"/>
      <c r="P1039" s="338"/>
      <c r="Q1039" s="338"/>
    </row>
    <row r="1040" ht="15.75" customHeight="1">
      <c r="A1040" s="338"/>
      <c r="B1040" s="338"/>
      <c r="C1040" s="338"/>
      <c r="D1040" s="338"/>
      <c r="E1040" s="338"/>
      <c r="F1040" s="346"/>
      <c r="G1040" s="546"/>
      <c r="H1040" s="547"/>
      <c r="I1040" s="548"/>
      <c r="J1040" s="448"/>
      <c r="K1040" s="338"/>
      <c r="L1040" s="338"/>
      <c r="M1040" s="338"/>
      <c r="N1040" s="338"/>
      <c r="O1040" s="338"/>
      <c r="P1040" s="338"/>
      <c r="Q1040" s="338"/>
    </row>
    <row r="1041" ht="15.75" customHeight="1">
      <c r="A1041" s="338"/>
      <c r="B1041" s="338"/>
      <c r="C1041" s="338"/>
      <c r="D1041" s="338"/>
      <c r="E1041" s="338"/>
      <c r="F1041" s="346"/>
      <c r="G1041" s="546"/>
      <c r="H1041" s="547"/>
      <c r="I1041" s="548"/>
      <c r="J1041" s="448"/>
      <c r="K1041" s="338"/>
      <c r="L1041" s="338"/>
      <c r="M1041" s="338"/>
      <c r="N1041" s="338"/>
      <c r="O1041" s="338"/>
      <c r="P1041" s="338"/>
      <c r="Q1041" s="338"/>
    </row>
    <row r="1042" ht="15.75" customHeight="1">
      <c r="A1042" s="338"/>
      <c r="B1042" s="338"/>
      <c r="C1042" s="338"/>
      <c r="D1042" s="338"/>
      <c r="E1042" s="338"/>
      <c r="F1042" s="346"/>
      <c r="G1042" s="546"/>
      <c r="H1042" s="547"/>
      <c r="I1042" s="548"/>
      <c r="J1042" s="448"/>
      <c r="K1042" s="338"/>
      <c r="L1042" s="338"/>
      <c r="M1042" s="338"/>
      <c r="N1042" s="338"/>
      <c r="O1042" s="338"/>
      <c r="P1042" s="338"/>
      <c r="Q1042" s="338"/>
    </row>
    <row r="1043" ht="15.75" customHeight="1">
      <c r="A1043" s="338"/>
      <c r="B1043" s="338"/>
      <c r="C1043" s="338"/>
      <c r="D1043" s="338"/>
      <c r="E1043" s="338"/>
      <c r="F1043" s="346"/>
      <c r="G1043" s="546"/>
      <c r="H1043" s="547"/>
      <c r="I1043" s="548"/>
      <c r="J1043" s="448"/>
      <c r="K1043" s="338"/>
      <c r="L1043" s="338"/>
      <c r="M1043" s="338"/>
      <c r="N1043" s="338"/>
      <c r="O1043" s="338"/>
      <c r="P1043" s="338"/>
      <c r="Q1043" s="338"/>
    </row>
    <row r="1044" ht="15.75" customHeight="1">
      <c r="A1044" s="338"/>
      <c r="B1044" s="338"/>
      <c r="C1044" s="338"/>
      <c r="D1044" s="338"/>
      <c r="E1044" s="338"/>
      <c r="F1044" s="346"/>
      <c r="G1044" s="546"/>
      <c r="H1044" s="547"/>
      <c r="I1044" s="548"/>
      <c r="J1044" s="448"/>
      <c r="K1044" s="338"/>
      <c r="L1044" s="338"/>
      <c r="M1044" s="338"/>
      <c r="N1044" s="338"/>
      <c r="O1044" s="338"/>
      <c r="P1044" s="338"/>
      <c r="Q1044" s="338"/>
    </row>
    <row r="1045" ht="15.75" customHeight="1">
      <c r="A1045" s="338"/>
      <c r="B1045" s="338"/>
      <c r="C1045" s="338"/>
      <c r="D1045" s="338"/>
      <c r="E1045" s="338"/>
      <c r="F1045" s="346"/>
      <c r="G1045" s="546"/>
      <c r="H1045" s="547"/>
      <c r="I1045" s="548"/>
      <c r="J1045" s="448"/>
      <c r="K1045" s="338"/>
      <c r="L1045" s="338"/>
      <c r="M1045" s="338"/>
      <c r="N1045" s="338"/>
      <c r="O1045" s="338"/>
      <c r="P1045" s="338"/>
      <c r="Q1045" s="338"/>
    </row>
    <row r="1046" ht="15.75" customHeight="1">
      <c r="A1046" s="338"/>
      <c r="B1046" s="338"/>
      <c r="C1046" s="338"/>
      <c r="D1046" s="338"/>
      <c r="E1046" s="338"/>
      <c r="F1046" s="346"/>
      <c r="G1046" s="546"/>
      <c r="H1046" s="547"/>
      <c r="I1046" s="548"/>
      <c r="J1046" s="448"/>
      <c r="K1046" s="338"/>
      <c r="L1046" s="338"/>
      <c r="M1046" s="338"/>
      <c r="N1046" s="338"/>
      <c r="O1046" s="338"/>
      <c r="P1046" s="338"/>
      <c r="Q1046" s="338"/>
    </row>
    <row r="1047" ht="15.75" customHeight="1">
      <c r="A1047" s="338"/>
      <c r="B1047" s="338"/>
      <c r="C1047" s="338"/>
      <c r="D1047" s="338"/>
      <c r="E1047" s="338"/>
      <c r="F1047" s="346"/>
      <c r="G1047" s="546"/>
      <c r="H1047" s="547"/>
      <c r="I1047" s="548"/>
      <c r="J1047" s="448"/>
      <c r="K1047" s="338"/>
      <c r="L1047" s="338"/>
      <c r="M1047" s="338"/>
      <c r="N1047" s="338"/>
      <c r="O1047" s="338"/>
      <c r="P1047" s="338"/>
      <c r="Q1047" s="338"/>
    </row>
    <row r="1048" ht="15.75" customHeight="1">
      <c r="A1048" s="338"/>
      <c r="B1048" s="338"/>
      <c r="C1048" s="338"/>
      <c r="D1048" s="338"/>
      <c r="E1048" s="338"/>
      <c r="F1048" s="346"/>
      <c r="G1048" s="546"/>
      <c r="H1048" s="547"/>
      <c r="I1048" s="548"/>
      <c r="J1048" s="448"/>
      <c r="K1048" s="338"/>
      <c r="L1048" s="338"/>
      <c r="M1048" s="338"/>
      <c r="N1048" s="338"/>
      <c r="O1048" s="338"/>
      <c r="P1048" s="338"/>
      <c r="Q1048" s="338"/>
    </row>
    <row r="1049" ht="15.75" customHeight="1">
      <c r="A1049" s="338"/>
      <c r="B1049" s="338"/>
      <c r="C1049" s="338"/>
      <c r="D1049" s="338"/>
      <c r="E1049" s="338"/>
      <c r="F1049" s="346"/>
      <c r="G1049" s="546"/>
      <c r="H1049" s="547"/>
      <c r="I1049" s="548"/>
      <c r="J1049" s="448"/>
      <c r="K1049" s="338"/>
      <c r="L1049" s="338"/>
      <c r="M1049" s="338"/>
      <c r="N1049" s="338"/>
      <c r="O1049" s="338"/>
      <c r="P1049" s="338"/>
      <c r="Q1049" s="338"/>
    </row>
    <row r="1050" ht="15.75" customHeight="1">
      <c r="A1050" s="338"/>
      <c r="B1050" s="338"/>
      <c r="C1050" s="338"/>
      <c r="D1050" s="338"/>
      <c r="E1050" s="338"/>
      <c r="F1050" s="346"/>
      <c r="G1050" s="546"/>
      <c r="H1050" s="547"/>
      <c r="I1050" s="548"/>
      <c r="J1050" s="448"/>
      <c r="K1050" s="338"/>
      <c r="L1050" s="338"/>
      <c r="M1050" s="338"/>
      <c r="N1050" s="338"/>
      <c r="O1050" s="338"/>
      <c r="P1050" s="338"/>
      <c r="Q1050" s="338"/>
    </row>
    <row r="1051" ht="15.75" customHeight="1">
      <c r="A1051" s="338"/>
      <c r="B1051" s="338"/>
      <c r="C1051" s="338"/>
      <c r="D1051" s="338"/>
      <c r="E1051" s="338"/>
      <c r="F1051" s="346"/>
      <c r="G1051" s="546"/>
      <c r="H1051" s="547"/>
      <c r="I1051" s="548"/>
      <c r="J1051" s="448"/>
      <c r="K1051" s="338"/>
      <c r="L1051" s="338"/>
      <c r="M1051" s="338"/>
      <c r="N1051" s="338"/>
      <c r="O1051" s="338"/>
      <c r="P1051" s="338"/>
      <c r="Q1051" s="338"/>
    </row>
    <row r="1052" ht="15.75" customHeight="1">
      <c r="A1052" s="338"/>
      <c r="B1052" s="338"/>
      <c r="C1052" s="338"/>
      <c r="D1052" s="338"/>
      <c r="E1052" s="338"/>
      <c r="F1052" s="346"/>
      <c r="G1052" s="546"/>
      <c r="H1052" s="547"/>
      <c r="I1052" s="548"/>
      <c r="J1052" s="448"/>
      <c r="K1052" s="338"/>
      <c r="L1052" s="338"/>
      <c r="M1052" s="338"/>
      <c r="N1052" s="338"/>
      <c r="O1052" s="338"/>
      <c r="P1052" s="338"/>
      <c r="Q1052" s="338"/>
    </row>
    <row r="1053" ht="15.75" customHeight="1">
      <c r="A1053" s="338"/>
      <c r="B1053" s="338"/>
      <c r="C1053" s="338"/>
      <c r="D1053" s="338"/>
      <c r="E1053" s="338"/>
      <c r="F1053" s="346"/>
      <c r="G1053" s="546"/>
      <c r="H1053" s="547"/>
      <c r="I1053" s="548"/>
      <c r="J1053" s="448"/>
      <c r="K1053" s="338"/>
      <c r="L1053" s="338"/>
      <c r="M1053" s="338"/>
      <c r="N1053" s="338"/>
      <c r="O1053" s="338"/>
      <c r="P1053" s="338"/>
      <c r="Q1053" s="338"/>
    </row>
    <row r="1054" ht="15.75" customHeight="1">
      <c r="A1054" s="338"/>
      <c r="B1054" s="338"/>
      <c r="C1054" s="338"/>
      <c r="D1054" s="338"/>
      <c r="E1054" s="338"/>
      <c r="F1054" s="346"/>
      <c r="G1054" s="546"/>
      <c r="H1054" s="547"/>
      <c r="I1054" s="548"/>
      <c r="J1054" s="448"/>
      <c r="K1054" s="338"/>
      <c r="L1054" s="338"/>
      <c r="M1054" s="338"/>
      <c r="N1054" s="338"/>
      <c r="O1054" s="338"/>
      <c r="P1054" s="338"/>
      <c r="Q1054" s="338"/>
    </row>
    <row r="1055" ht="15.75" customHeight="1">
      <c r="A1055" s="338"/>
      <c r="B1055" s="338"/>
      <c r="C1055" s="338"/>
      <c r="D1055" s="338"/>
      <c r="E1055" s="338"/>
      <c r="F1055" s="346"/>
      <c r="G1055" s="546"/>
      <c r="H1055" s="547"/>
      <c r="I1055" s="548"/>
      <c r="J1055" s="448"/>
      <c r="K1055" s="338"/>
      <c r="L1055" s="338"/>
      <c r="M1055" s="338"/>
      <c r="N1055" s="338"/>
      <c r="O1055" s="338"/>
      <c r="P1055" s="338"/>
      <c r="Q1055" s="338"/>
    </row>
    <row r="1056" ht="15.75" customHeight="1">
      <c r="A1056" s="338"/>
      <c r="B1056" s="338"/>
      <c r="C1056" s="338"/>
      <c r="D1056" s="338"/>
      <c r="E1056" s="338"/>
      <c r="F1056" s="346"/>
      <c r="G1056" s="546"/>
      <c r="H1056" s="547"/>
      <c r="I1056" s="548"/>
      <c r="J1056" s="448"/>
      <c r="K1056" s="338"/>
      <c r="L1056" s="338"/>
      <c r="M1056" s="338"/>
      <c r="N1056" s="338"/>
      <c r="O1056" s="338"/>
      <c r="P1056" s="338"/>
      <c r="Q1056" s="338"/>
    </row>
    <row r="1057" ht="15.75" customHeight="1">
      <c r="A1057" s="338"/>
      <c r="B1057" s="338"/>
      <c r="C1057" s="338"/>
      <c r="D1057" s="338"/>
      <c r="E1057" s="338"/>
      <c r="F1057" s="346"/>
      <c r="G1057" s="546"/>
      <c r="H1057" s="547"/>
      <c r="I1057" s="548"/>
      <c r="J1057" s="448"/>
      <c r="K1057" s="338"/>
      <c r="L1057" s="338"/>
      <c r="M1057" s="338"/>
      <c r="N1057" s="338"/>
      <c r="O1057" s="338"/>
      <c r="P1057" s="338"/>
      <c r="Q1057" s="338"/>
    </row>
    <row r="1058" ht="15.75" customHeight="1">
      <c r="A1058" s="338"/>
      <c r="B1058" s="338"/>
      <c r="C1058" s="338"/>
      <c r="D1058" s="338"/>
      <c r="E1058" s="338"/>
      <c r="F1058" s="346"/>
      <c r="G1058" s="546"/>
      <c r="H1058" s="547"/>
      <c r="I1058" s="548"/>
      <c r="J1058" s="448"/>
      <c r="K1058" s="338"/>
      <c r="L1058" s="338"/>
      <c r="M1058" s="338"/>
      <c r="N1058" s="338"/>
      <c r="O1058" s="338"/>
      <c r="P1058" s="338"/>
      <c r="Q1058" s="338"/>
    </row>
    <row r="1059" ht="15.75" customHeight="1">
      <c r="A1059" s="338"/>
      <c r="B1059" s="338"/>
      <c r="C1059" s="338"/>
      <c r="D1059" s="338"/>
      <c r="E1059" s="338"/>
      <c r="F1059" s="346"/>
      <c r="G1059" s="546"/>
      <c r="H1059" s="547"/>
      <c r="I1059" s="548"/>
      <c r="J1059" s="448"/>
      <c r="K1059" s="338"/>
      <c r="L1059" s="338"/>
      <c r="M1059" s="338"/>
      <c r="N1059" s="338"/>
      <c r="O1059" s="338"/>
      <c r="P1059" s="338"/>
      <c r="Q1059" s="338"/>
    </row>
    <row r="1060" ht="15.75" customHeight="1">
      <c r="A1060" s="338"/>
      <c r="B1060" s="338"/>
      <c r="C1060" s="338"/>
      <c r="D1060" s="338"/>
      <c r="E1060" s="338"/>
      <c r="F1060" s="346"/>
      <c r="G1060" s="546"/>
      <c r="H1060" s="547"/>
      <c r="I1060" s="548"/>
      <c r="J1060" s="448"/>
      <c r="K1060" s="338"/>
      <c r="L1060" s="338"/>
      <c r="M1060" s="338"/>
      <c r="N1060" s="338"/>
      <c r="O1060" s="338"/>
      <c r="P1060" s="338"/>
      <c r="Q1060" s="338"/>
    </row>
    <row r="1061" ht="15.75" customHeight="1">
      <c r="A1061" s="338"/>
      <c r="B1061" s="338"/>
      <c r="C1061" s="338"/>
      <c r="D1061" s="338"/>
      <c r="E1061" s="338"/>
      <c r="F1061" s="346"/>
      <c r="G1061" s="546"/>
      <c r="H1061" s="547"/>
      <c r="I1061" s="548"/>
      <c r="J1061" s="448"/>
      <c r="K1061" s="338"/>
      <c r="L1061" s="338"/>
      <c r="M1061" s="338"/>
      <c r="N1061" s="338"/>
      <c r="O1061" s="338"/>
      <c r="P1061" s="338"/>
      <c r="Q1061" s="338"/>
    </row>
    <row r="1062" ht="15.75" customHeight="1">
      <c r="A1062" s="338"/>
      <c r="B1062" s="338"/>
      <c r="C1062" s="338"/>
      <c r="D1062" s="338"/>
      <c r="E1062" s="338"/>
      <c r="F1062" s="346"/>
      <c r="G1062" s="546"/>
      <c r="H1062" s="547"/>
      <c r="I1062" s="548"/>
      <c r="J1062" s="448"/>
      <c r="K1062" s="338"/>
      <c r="L1062" s="338"/>
      <c r="M1062" s="338"/>
      <c r="N1062" s="338"/>
      <c r="O1062" s="338"/>
      <c r="P1062" s="338"/>
      <c r="Q1062" s="338"/>
    </row>
    <row r="1063" ht="15.75" customHeight="1">
      <c r="A1063" s="338"/>
      <c r="B1063" s="338"/>
      <c r="C1063" s="338"/>
      <c r="D1063" s="338"/>
      <c r="E1063" s="338"/>
      <c r="F1063" s="346"/>
      <c r="G1063" s="546"/>
      <c r="H1063" s="547"/>
      <c r="I1063" s="548"/>
      <c r="J1063" s="448"/>
      <c r="K1063" s="338"/>
      <c r="L1063" s="338"/>
      <c r="M1063" s="338"/>
      <c r="N1063" s="338"/>
      <c r="O1063" s="338"/>
      <c r="P1063" s="338"/>
      <c r="Q1063" s="338"/>
    </row>
    <row r="1064" ht="15.75" customHeight="1">
      <c r="A1064" s="338"/>
      <c r="B1064" s="338"/>
      <c r="C1064" s="338"/>
      <c r="D1064" s="338"/>
      <c r="E1064" s="338"/>
      <c r="F1064" s="346"/>
      <c r="G1064" s="546"/>
      <c r="H1064" s="547"/>
      <c r="I1064" s="548"/>
      <c r="J1064" s="448"/>
      <c r="K1064" s="338"/>
      <c r="L1064" s="338"/>
      <c r="M1064" s="338"/>
      <c r="N1064" s="338"/>
      <c r="O1064" s="338"/>
      <c r="P1064" s="338"/>
      <c r="Q1064" s="338"/>
    </row>
    <row r="1065" ht="15.75" customHeight="1">
      <c r="A1065" s="338"/>
      <c r="B1065" s="338"/>
      <c r="C1065" s="338"/>
      <c r="D1065" s="338"/>
      <c r="E1065" s="338"/>
      <c r="F1065" s="346"/>
      <c r="G1065" s="546"/>
      <c r="H1065" s="547"/>
      <c r="I1065" s="548"/>
      <c r="J1065" s="448"/>
      <c r="K1065" s="338"/>
      <c r="L1065" s="338"/>
      <c r="M1065" s="338"/>
      <c r="N1065" s="338"/>
      <c r="O1065" s="338"/>
      <c r="P1065" s="338"/>
      <c r="Q1065" s="338"/>
    </row>
    <row r="1066" ht="15.75" customHeight="1">
      <c r="A1066" s="338"/>
      <c r="B1066" s="338"/>
      <c r="C1066" s="338"/>
      <c r="D1066" s="338"/>
      <c r="E1066" s="338"/>
      <c r="F1066" s="346"/>
      <c r="G1066" s="546"/>
      <c r="H1066" s="547"/>
      <c r="I1066" s="548"/>
      <c r="J1066" s="448"/>
      <c r="K1066" s="338"/>
      <c r="L1066" s="338"/>
      <c r="M1066" s="338"/>
      <c r="N1066" s="338"/>
      <c r="O1066" s="338"/>
      <c r="P1066" s="338"/>
      <c r="Q1066" s="338"/>
    </row>
    <row r="1067" ht="15.75" customHeight="1">
      <c r="A1067" s="338"/>
      <c r="B1067" s="338"/>
      <c r="C1067" s="338"/>
      <c r="D1067" s="338"/>
      <c r="E1067" s="338"/>
      <c r="F1067" s="346"/>
      <c r="G1067" s="546"/>
      <c r="H1067" s="547"/>
      <c r="I1067" s="548"/>
      <c r="J1067" s="448"/>
      <c r="K1067" s="338"/>
      <c r="L1067" s="338"/>
      <c r="M1067" s="338"/>
      <c r="N1067" s="338"/>
      <c r="O1067" s="338"/>
      <c r="P1067" s="338"/>
      <c r="Q1067" s="338"/>
    </row>
    <row r="1068" ht="15.75" customHeight="1">
      <c r="A1068" s="338"/>
      <c r="B1068" s="338"/>
      <c r="C1068" s="338"/>
      <c r="D1068" s="338"/>
      <c r="E1068" s="338"/>
      <c r="F1068" s="346"/>
      <c r="G1068" s="546"/>
      <c r="H1068" s="547"/>
      <c r="I1068" s="548"/>
      <c r="J1068" s="448"/>
      <c r="K1068" s="338"/>
      <c r="L1068" s="338"/>
      <c r="M1068" s="338"/>
      <c r="N1068" s="338"/>
      <c r="O1068" s="338"/>
      <c r="P1068" s="338"/>
      <c r="Q1068" s="338"/>
    </row>
    <row r="1069" ht="15.75" customHeight="1">
      <c r="A1069" s="338"/>
      <c r="B1069" s="338"/>
      <c r="C1069" s="338"/>
      <c r="D1069" s="338"/>
      <c r="E1069" s="338"/>
      <c r="F1069" s="346"/>
      <c r="G1069" s="546"/>
      <c r="H1069" s="547"/>
      <c r="I1069" s="548"/>
      <c r="J1069" s="448"/>
      <c r="K1069" s="338"/>
      <c r="L1069" s="338"/>
      <c r="M1069" s="338"/>
      <c r="N1069" s="338"/>
      <c r="O1069" s="338"/>
      <c r="P1069" s="338"/>
      <c r="Q1069" s="338"/>
    </row>
    <row r="1070" ht="15.75" customHeight="1">
      <c r="A1070" s="338"/>
      <c r="B1070" s="338"/>
      <c r="C1070" s="338"/>
      <c r="D1070" s="338"/>
      <c r="E1070" s="338"/>
      <c r="F1070" s="346"/>
      <c r="G1070" s="546"/>
      <c r="H1070" s="547"/>
      <c r="I1070" s="548"/>
      <c r="J1070" s="448"/>
      <c r="K1070" s="338"/>
      <c r="L1070" s="338"/>
      <c r="M1070" s="338"/>
      <c r="N1070" s="338"/>
      <c r="O1070" s="338"/>
      <c r="P1070" s="338"/>
      <c r="Q1070" s="338"/>
    </row>
    <row r="1071" ht="15.75" customHeight="1">
      <c r="A1071" s="338"/>
      <c r="B1071" s="338"/>
      <c r="C1071" s="338"/>
      <c r="D1071" s="338"/>
      <c r="E1071" s="338"/>
      <c r="F1071" s="346"/>
      <c r="G1071" s="546"/>
      <c r="H1071" s="547"/>
      <c r="I1071" s="548"/>
      <c r="J1071" s="448"/>
      <c r="K1071" s="338"/>
      <c r="L1071" s="338"/>
      <c r="M1071" s="338"/>
      <c r="N1071" s="338"/>
      <c r="O1071" s="338"/>
      <c r="P1071" s="338"/>
      <c r="Q1071" s="338"/>
    </row>
    <row r="1072" ht="15.75" customHeight="1">
      <c r="A1072" s="338"/>
      <c r="B1072" s="338"/>
      <c r="C1072" s="338"/>
      <c r="D1072" s="338"/>
      <c r="E1072" s="338"/>
      <c r="F1072" s="346"/>
      <c r="G1072" s="546"/>
      <c r="H1072" s="547"/>
      <c r="I1072" s="548"/>
      <c r="J1072" s="448"/>
      <c r="K1072" s="338"/>
      <c r="L1072" s="338"/>
      <c r="M1072" s="338"/>
      <c r="N1072" s="338"/>
      <c r="O1072" s="338"/>
      <c r="P1072" s="338"/>
      <c r="Q1072" s="338"/>
    </row>
    <row r="1073" ht="15.75" customHeight="1">
      <c r="A1073" s="338"/>
      <c r="B1073" s="338"/>
      <c r="C1073" s="338"/>
      <c r="D1073" s="338"/>
      <c r="E1073" s="338"/>
      <c r="F1073" s="346"/>
      <c r="G1073" s="546"/>
      <c r="H1073" s="547"/>
      <c r="I1073" s="548"/>
      <c r="J1073" s="448"/>
      <c r="K1073" s="338"/>
      <c r="L1073" s="338"/>
      <c r="M1073" s="338"/>
      <c r="N1073" s="338"/>
      <c r="O1073" s="338"/>
      <c r="P1073" s="338"/>
      <c r="Q1073" s="338"/>
    </row>
    <row r="1074" ht="15.75" customHeight="1">
      <c r="A1074" s="338"/>
      <c r="B1074" s="338"/>
      <c r="C1074" s="338"/>
      <c r="D1074" s="338"/>
      <c r="E1074" s="338"/>
      <c r="F1074" s="346"/>
      <c r="G1074" s="546"/>
      <c r="H1074" s="547"/>
      <c r="I1074" s="548"/>
      <c r="J1074" s="448"/>
      <c r="K1074" s="338"/>
      <c r="L1074" s="338"/>
      <c r="M1074" s="338"/>
      <c r="N1074" s="338"/>
      <c r="O1074" s="338"/>
      <c r="P1074" s="338"/>
      <c r="Q1074" s="338"/>
    </row>
    <row r="1075" ht="15.75" customHeight="1">
      <c r="A1075" s="338"/>
      <c r="B1075" s="338"/>
      <c r="C1075" s="338"/>
      <c r="D1075" s="338"/>
      <c r="E1075" s="338"/>
      <c r="F1075" s="346"/>
      <c r="G1075" s="546"/>
      <c r="H1075" s="547"/>
      <c r="I1075" s="548"/>
      <c r="J1075" s="448"/>
      <c r="K1075" s="338"/>
      <c r="L1075" s="338"/>
      <c r="M1075" s="338"/>
      <c r="N1075" s="338"/>
      <c r="O1075" s="338"/>
      <c r="P1075" s="338"/>
      <c r="Q1075" s="338"/>
    </row>
    <row r="1076" ht="15.75" customHeight="1">
      <c r="A1076" s="338"/>
      <c r="B1076" s="338"/>
      <c r="C1076" s="338"/>
      <c r="D1076" s="338"/>
      <c r="E1076" s="338"/>
      <c r="F1076" s="346"/>
      <c r="G1076" s="546"/>
      <c r="H1076" s="547"/>
      <c r="I1076" s="548"/>
      <c r="J1076" s="448"/>
      <c r="K1076" s="338"/>
      <c r="L1076" s="338"/>
      <c r="M1076" s="338"/>
      <c r="N1076" s="338"/>
      <c r="O1076" s="338"/>
      <c r="P1076" s="338"/>
      <c r="Q1076" s="338"/>
    </row>
    <row r="1077" ht="15.75" customHeight="1">
      <c r="A1077" s="338"/>
      <c r="B1077" s="338"/>
      <c r="C1077" s="338"/>
      <c r="D1077" s="338"/>
      <c r="E1077" s="338"/>
      <c r="F1077" s="346"/>
      <c r="G1077" s="546"/>
      <c r="H1077" s="547"/>
      <c r="I1077" s="548"/>
      <c r="J1077" s="448"/>
      <c r="K1077" s="338"/>
      <c r="L1077" s="338"/>
      <c r="M1077" s="338"/>
      <c r="N1077" s="338"/>
      <c r="O1077" s="338"/>
      <c r="P1077" s="338"/>
      <c r="Q1077" s="338"/>
    </row>
    <row r="1078" ht="15.75" customHeight="1">
      <c r="A1078" s="338"/>
      <c r="B1078" s="338"/>
      <c r="C1078" s="338"/>
      <c r="D1078" s="338"/>
      <c r="E1078" s="338"/>
      <c r="F1078" s="346"/>
      <c r="G1078" s="546"/>
      <c r="H1078" s="547"/>
      <c r="I1078" s="548"/>
      <c r="J1078" s="448"/>
      <c r="K1078" s="338"/>
      <c r="L1078" s="338"/>
      <c r="M1078" s="338"/>
      <c r="N1078" s="338"/>
      <c r="O1078" s="338"/>
      <c r="P1078" s="338"/>
      <c r="Q1078" s="338"/>
    </row>
    <row r="1079" ht="15.75" customHeight="1">
      <c r="A1079" s="338"/>
      <c r="B1079" s="338"/>
      <c r="C1079" s="338"/>
      <c r="D1079" s="338"/>
      <c r="E1079" s="338"/>
      <c r="F1079" s="346"/>
      <c r="G1079" s="546"/>
      <c r="H1079" s="547"/>
      <c r="I1079" s="548"/>
      <c r="J1079" s="448"/>
      <c r="K1079" s="338"/>
      <c r="L1079" s="338"/>
      <c r="M1079" s="338"/>
      <c r="N1079" s="338"/>
      <c r="O1079" s="338"/>
      <c r="P1079" s="338"/>
      <c r="Q1079" s="338"/>
    </row>
    <row r="1080" ht="15.75" customHeight="1">
      <c r="A1080" s="338"/>
      <c r="B1080" s="338"/>
      <c r="C1080" s="338"/>
      <c r="D1080" s="338"/>
      <c r="E1080" s="338"/>
      <c r="F1080" s="346"/>
      <c r="G1080" s="546"/>
      <c r="H1080" s="547"/>
      <c r="I1080" s="548"/>
      <c r="J1080" s="448"/>
      <c r="K1080" s="338"/>
      <c r="L1080" s="338"/>
      <c r="M1080" s="338"/>
      <c r="N1080" s="338"/>
      <c r="O1080" s="338"/>
      <c r="P1080" s="338"/>
      <c r="Q1080" s="338"/>
    </row>
    <row r="1081" ht="15.75" customHeight="1">
      <c r="A1081" s="338"/>
      <c r="B1081" s="338"/>
      <c r="C1081" s="338"/>
      <c r="D1081" s="338"/>
      <c r="E1081" s="338"/>
      <c r="F1081" s="346"/>
      <c r="G1081" s="546"/>
      <c r="H1081" s="547"/>
      <c r="I1081" s="548"/>
      <c r="J1081" s="448"/>
      <c r="K1081" s="338"/>
      <c r="L1081" s="338"/>
      <c r="M1081" s="338"/>
      <c r="N1081" s="338"/>
      <c r="O1081" s="338"/>
      <c r="P1081" s="338"/>
      <c r="Q1081" s="338"/>
    </row>
    <row r="1082" ht="15.75" customHeight="1">
      <c r="A1082" s="338"/>
      <c r="B1082" s="338"/>
      <c r="C1082" s="338"/>
      <c r="D1082" s="338"/>
      <c r="E1082" s="338"/>
      <c r="F1082" s="346"/>
      <c r="G1082" s="546"/>
      <c r="H1082" s="547"/>
      <c r="I1082" s="548"/>
      <c r="J1082" s="448"/>
      <c r="K1082" s="338"/>
      <c r="L1082" s="338"/>
      <c r="M1082" s="338"/>
      <c r="N1082" s="338"/>
      <c r="O1082" s="338"/>
      <c r="P1082" s="338"/>
      <c r="Q1082" s="338"/>
    </row>
    <row r="1083" ht="15.75" customHeight="1">
      <c r="A1083" s="338"/>
      <c r="B1083" s="338"/>
      <c r="C1083" s="338"/>
      <c r="D1083" s="338"/>
      <c r="E1083" s="338"/>
      <c r="F1083" s="346"/>
      <c r="G1083" s="546"/>
      <c r="H1083" s="547"/>
      <c r="I1083" s="548"/>
      <c r="J1083" s="448"/>
      <c r="K1083" s="338"/>
      <c r="L1083" s="338"/>
      <c r="M1083" s="338"/>
      <c r="N1083" s="338"/>
      <c r="O1083" s="338"/>
      <c r="P1083" s="338"/>
      <c r="Q1083" s="338"/>
    </row>
    <row r="1084" ht="15.75" customHeight="1">
      <c r="A1084" s="338"/>
      <c r="B1084" s="338"/>
      <c r="C1084" s="338"/>
      <c r="D1084" s="338"/>
      <c r="E1084" s="338"/>
      <c r="F1084" s="346"/>
      <c r="G1084" s="546"/>
      <c r="H1084" s="547"/>
      <c r="I1084" s="548"/>
      <c r="J1084" s="448"/>
      <c r="K1084" s="338"/>
      <c r="L1084" s="338"/>
      <c r="M1084" s="338"/>
      <c r="N1084" s="338"/>
      <c r="O1084" s="338"/>
      <c r="P1084" s="338"/>
      <c r="Q1084" s="338"/>
    </row>
    <row r="1085" ht="15.75" customHeight="1">
      <c r="A1085" s="338"/>
      <c r="B1085" s="338"/>
      <c r="C1085" s="338"/>
      <c r="D1085" s="338"/>
      <c r="E1085" s="338"/>
      <c r="F1085" s="346"/>
      <c r="G1085" s="546"/>
      <c r="H1085" s="547"/>
      <c r="I1085" s="548"/>
      <c r="J1085" s="448"/>
      <c r="K1085" s="338"/>
      <c r="L1085" s="338"/>
      <c r="M1085" s="338"/>
      <c r="N1085" s="338"/>
      <c r="O1085" s="338"/>
      <c r="P1085" s="338"/>
      <c r="Q1085" s="338"/>
    </row>
    <row r="1086" ht="15.75" customHeight="1">
      <c r="A1086" s="338"/>
      <c r="B1086" s="338"/>
      <c r="C1086" s="338"/>
      <c r="D1086" s="338"/>
      <c r="E1086" s="338"/>
      <c r="F1086" s="346"/>
      <c r="G1086" s="546"/>
      <c r="H1086" s="547"/>
      <c r="I1086" s="548"/>
      <c r="J1086" s="448"/>
      <c r="K1086" s="338"/>
      <c r="L1086" s="338"/>
      <c r="M1086" s="338"/>
      <c r="N1086" s="338"/>
      <c r="O1086" s="338"/>
      <c r="P1086" s="338"/>
      <c r="Q1086" s="338"/>
    </row>
    <row r="1087" ht="15.75" customHeight="1">
      <c r="A1087" s="338"/>
      <c r="B1087" s="338"/>
      <c r="C1087" s="338"/>
      <c r="D1087" s="338"/>
      <c r="E1087" s="338"/>
      <c r="F1087" s="346"/>
      <c r="G1087" s="546"/>
      <c r="H1087" s="547"/>
      <c r="I1087" s="548"/>
      <c r="J1087" s="448"/>
      <c r="K1087" s="338"/>
      <c r="L1087" s="338"/>
      <c r="M1087" s="338"/>
      <c r="N1087" s="338"/>
      <c r="O1087" s="338"/>
      <c r="P1087" s="338"/>
      <c r="Q1087" s="338"/>
    </row>
    <row r="1088" ht="15.75" customHeight="1">
      <c r="A1088" s="338"/>
      <c r="B1088" s="338"/>
      <c r="C1088" s="338"/>
      <c r="D1088" s="338"/>
      <c r="E1088" s="338"/>
      <c r="F1088" s="346"/>
      <c r="G1088" s="546"/>
      <c r="H1088" s="547"/>
      <c r="I1088" s="548"/>
      <c r="J1088" s="448"/>
      <c r="K1088" s="338"/>
      <c r="L1088" s="338"/>
      <c r="M1088" s="338"/>
      <c r="N1088" s="338"/>
      <c r="O1088" s="338"/>
      <c r="P1088" s="338"/>
      <c r="Q1088" s="338"/>
    </row>
    <row r="1089" ht="15.75" customHeight="1">
      <c r="A1089" s="338"/>
      <c r="B1089" s="338"/>
      <c r="C1089" s="338"/>
      <c r="D1089" s="338"/>
      <c r="E1089" s="338"/>
      <c r="F1089" s="346"/>
      <c r="G1089" s="546"/>
      <c r="H1089" s="547"/>
      <c r="I1089" s="548"/>
      <c r="J1089" s="448"/>
      <c r="K1089" s="338"/>
      <c r="L1089" s="338"/>
      <c r="M1089" s="338"/>
      <c r="N1089" s="338"/>
      <c r="O1089" s="338"/>
      <c r="P1089" s="338"/>
      <c r="Q1089" s="338"/>
    </row>
    <row r="1090" ht="15.75" customHeight="1">
      <c r="A1090" s="338"/>
      <c r="B1090" s="338"/>
      <c r="C1090" s="338"/>
      <c r="D1090" s="338"/>
      <c r="E1090" s="338"/>
      <c r="F1090" s="346"/>
      <c r="G1090" s="546"/>
      <c r="H1090" s="547"/>
      <c r="I1090" s="548"/>
      <c r="J1090" s="448"/>
      <c r="K1090" s="338"/>
      <c r="L1090" s="338"/>
      <c r="M1090" s="338"/>
      <c r="N1090" s="338"/>
      <c r="O1090" s="338"/>
      <c r="P1090" s="338"/>
      <c r="Q1090" s="338"/>
    </row>
    <row r="1091" ht="15.75" customHeight="1">
      <c r="A1091" s="338"/>
      <c r="B1091" s="338"/>
      <c r="C1091" s="338"/>
      <c r="D1091" s="338"/>
      <c r="E1091" s="338"/>
      <c r="F1091" s="346"/>
      <c r="G1091" s="546"/>
      <c r="H1091" s="547"/>
      <c r="I1091" s="548"/>
      <c r="J1091" s="448"/>
      <c r="K1091" s="338"/>
      <c r="L1091" s="338"/>
      <c r="M1091" s="338"/>
      <c r="N1091" s="338"/>
      <c r="O1091" s="338"/>
      <c r="P1091" s="338"/>
      <c r="Q1091" s="338"/>
    </row>
    <row r="1092" ht="15.75" customHeight="1">
      <c r="A1092" s="338"/>
      <c r="B1092" s="338"/>
      <c r="C1092" s="338"/>
      <c r="D1092" s="338"/>
      <c r="E1092" s="338"/>
      <c r="F1092" s="346"/>
      <c r="G1092" s="546"/>
      <c r="H1092" s="547"/>
      <c r="I1092" s="548"/>
      <c r="J1092" s="448"/>
      <c r="K1092" s="338"/>
      <c r="L1092" s="338"/>
      <c r="M1092" s="338"/>
      <c r="N1092" s="338"/>
      <c r="O1092" s="338"/>
      <c r="P1092" s="338"/>
      <c r="Q1092" s="338"/>
    </row>
    <row r="1093" ht="15.75" customHeight="1">
      <c r="A1093" s="338"/>
      <c r="B1093" s="338"/>
      <c r="C1093" s="338"/>
      <c r="D1093" s="338"/>
      <c r="E1093" s="338"/>
      <c r="F1093" s="346"/>
      <c r="G1093" s="546"/>
      <c r="H1093" s="547"/>
      <c r="I1093" s="548"/>
      <c r="J1093" s="448"/>
      <c r="K1093" s="338"/>
      <c r="L1093" s="338"/>
      <c r="M1093" s="338"/>
      <c r="N1093" s="338"/>
      <c r="O1093" s="338"/>
      <c r="P1093" s="338"/>
      <c r="Q1093" s="338"/>
    </row>
    <row r="1094" ht="15.75" customHeight="1">
      <c r="A1094" s="338"/>
      <c r="B1094" s="338"/>
      <c r="C1094" s="338"/>
      <c r="D1094" s="338"/>
      <c r="E1094" s="338"/>
      <c r="F1094" s="346"/>
      <c r="G1094" s="546"/>
      <c r="H1094" s="547"/>
      <c r="I1094" s="548"/>
      <c r="J1094" s="448"/>
      <c r="K1094" s="338"/>
      <c r="L1094" s="338"/>
      <c r="M1094" s="338"/>
      <c r="N1094" s="338"/>
      <c r="O1094" s="338"/>
      <c r="P1094" s="338"/>
      <c r="Q1094" s="338"/>
    </row>
    <row r="1095" ht="15.75" customHeight="1">
      <c r="A1095" s="338"/>
      <c r="B1095" s="338"/>
      <c r="C1095" s="338"/>
      <c r="D1095" s="338"/>
      <c r="E1095" s="338"/>
      <c r="F1095" s="346"/>
      <c r="G1095" s="546"/>
      <c r="H1095" s="547"/>
      <c r="I1095" s="548"/>
      <c r="J1095" s="448"/>
      <c r="K1095" s="338"/>
      <c r="L1095" s="338"/>
      <c r="M1095" s="338"/>
      <c r="N1095" s="338"/>
      <c r="O1095" s="338"/>
      <c r="P1095" s="338"/>
      <c r="Q1095" s="338"/>
    </row>
    <row r="1096" ht="15.75" customHeight="1">
      <c r="A1096" s="338"/>
      <c r="B1096" s="338"/>
      <c r="C1096" s="338"/>
      <c r="D1096" s="338"/>
      <c r="E1096" s="338"/>
      <c r="F1096" s="346"/>
      <c r="G1096" s="546"/>
      <c r="H1096" s="547"/>
      <c r="I1096" s="548"/>
      <c r="J1096" s="448"/>
      <c r="K1096" s="338"/>
      <c r="L1096" s="338"/>
      <c r="M1096" s="338"/>
      <c r="N1096" s="338"/>
      <c r="O1096" s="338"/>
      <c r="P1096" s="338"/>
      <c r="Q1096" s="338"/>
    </row>
    <row r="1097" ht="15.75" customHeight="1">
      <c r="A1097" s="338"/>
      <c r="B1097" s="338"/>
      <c r="C1097" s="338"/>
      <c r="D1097" s="338"/>
      <c r="E1097" s="338"/>
      <c r="F1097" s="346"/>
      <c r="G1097" s="546"/>
      <c r="H1097" s="547"/>
      <c r="I1097" s="548"/>
      <c r="J1097" s="448"/>
      <c r="K1097" s="338"/>
      <c r="L1097" s="338"/>
      <c r="M1097" s="338"/>
      <c r="N1097" s="338"/>
      <c r="O1097" s="338"/>
      <c r="P1097" s="338"/>
      <c r="Q1097" s="338"/>
    </row>
    <row r="1098" ht="15.75" customHeight="1">
      <c r="A1098" s="338"/>
      <c r="B1098" s="338"/>
      <c r="C1098" s="338"/>
      <c r="D1098" s="338"/>
      <c r="E1098" s="338"/>
      <c r="F1098" s="346"/>
      <c r="G1098" s="546"/>
      <c r="H1098" s="547"/>
      <c r="I1098" s="548"/>
      <c r="J1098" s="448"/>
      <c r="K1098" s="338"/>
      <c r="L1098" s="338"/>
      <c r="M1098" s="338"/>
      <c r="N1098" s="338"/>
      <c r="O1098" s="338"/>
      <c r="P1098" s="338"/>
      <c r="Q1098" s="338"/>
    </row>
    <row r="1099" ht="15.75" customHeight="1">
      <c r="A1099" s="338"/>
      <c r="B1099" s="338"/>
      <c r="C1099" s="338"/>
      <c r="D1099" s="338"/>
      <c r="E1099" s="338"/>
      <c r="F1099" s="346"/>
      <c r="G1099" s="546"/>
      <c r="H1099" s="547"/>
      <c r="I1099" s="548"/>
      <c r="J1099" s="448"/>
      <c r="K1099" s="338"/>
      <c r="L1099" s="338"/>
      <c r="M1099" s="338"/>
      <c r="N1099" s="338"/>
      <c r="O1099" s="338"/>
      <c r="P1099" s="338"/>
      <c r="Q1099" s="338"/>
    </row>
    <row r="1100" ht="15.75" customHeight="1">
      <c r="A1100" s="338"/>
      <c r="B1100" s="338"/>
      <c r="C1100" s="338"/>
      <c r="D1100" s="338"/>
      <c r="E1100" s="338"/>
      <c r="F1100" s="346"/>
      <c r="G1100" s="546"/>
      <c r="H1100" s="547"/>
      <c r="I1100" s="548"/>
      <c r="J1100" s="448"/>
      <c r="K1100" s="338"/>
      <c r="L1100" s="338"/>
      <c r="M1100" s="338"/>
      <c r="N1100" s="338"/>
      <c r="O1100" s="338"/>
      <c r="P1100" s="338"/>
      <c r="Q1100" s="338"/>
    </row>
    <row r="1101" ht="15.75" customHeight="1">
      <c r="A1101" s="338"/>
      <c r="B1101" s="338"/>
      <c r="C1101" s="338"/>
      <c r="D1101" s="338"/>
      <c r="E1101" s="338"/>
      <c r="F1101" s="346"/>
      <c r="G1101" s="546"/>
      <c r="H1101" s="547"/>
      <c r="I1101" s="548"/>
      <c r="J1101" s="448"/>
      <c r="K1101" s="338"/>
      <c r="L1101" s="338"/>
      <c r="M1101" s="338"/>
      <c r="N1101" s="338"/>
      <c r="O1101" s="338"/>
      <c r="P1101" s="338"/>
      <c r="Q1101" s="338"/>
    </row>
    <row r="1102" ht="15.75" customHeight="1">
      <c r="A1102" s="338"/>
      <c r="B1102" s="338"/>
      <c r="C1102" s="338"/>
      <c r="D1102" s="338"/>
      <c r="E1102" s="338"/>
      <c r="F1102" s="346"/>
      <c r="G1102" s="546"/>
      <c r="H1102" s="547"/>
      <c r="I1102" s="548"/>
      <c r="J1102" s="448"/>
      <c r="K1102" s="338"/>
      <c r="L1102" s="338"/>
      <c r="M1102" s="338"/>
      <c r="N1102" s="338"/>
      <c r="O1102" s="338"/>
      <c r="P1102" s="338"/>
      <c r="Q1102" s="338"/>
    </row>
    <row r="1103" ht="15.75" customHeight="1">
      <c r="A1103" s="338"/>
      <c r="B1103" s="338"/>
      <c r="C1103" s="338"/>
      <c r="D1103" s="338"/>
      <c r="E1103" s="338"/>
      <c r="F1103" s="346"/>
      <c r="G1103" s="546"/>
      <c r="H1103" s="547"/>
      <c r="I1103" s="548"/>
      <c r="J1103" s="448"/>
      <c r="K1103" s="338"/>
      <c r="L1103" s="338"/>
      <c r="M1103" s="338"/>
      <c r="N1103" s="338"/>
      <c r="O1103" s="338"/>
      <c r="P1103" s="338"/>
      <c r="Q1103" s="338"/>
    </row>
    <row r="1104" ht="15.75" customHeight="1">
      <c r="A1104" s="338"/>
      <c r="B1104" s="338"/>
      <c r="C1104" s="338"/>
      <c r="D1104" s="338"/>
      <c r="E1104" s="338"/>
      <c r="F1104" s="346"/>
      <c r="G1104" s="546"/>
      <c r="H1104" s="547"/>
      <c r="I1104" s="548"/>
      <c r="J1104" s="448"/>
      <c r="K1104" s="338"/>
      <c r="L1104" s="338"/>
      <c r="M1104" s="338"/>
      <c r="N1104" s="338"/>
      <c r="O1104" s="338"/>
      <c r="P1104" s="338"/>
      <c r="Q1104" s="338"/>
    </row>
    <row r="1105" ht="15.75" customHeight="1">
      <c r="A1105" s="338"/>
      <c r="B1105" s="338"/>
      <c r="C1105" s="338"/>
      <c r="D1105" s="338"/>
      <c r="E1105" s="338"/>
      <c r="F1105" s="346"/>
      <c r="G1105" s="546"/>
      <c r="H1105" s="547"/>
      <c r="I1105" s="548"/>
      <c r="J1105" s="448"/>
      <c r="K1105" s="338"/>
      <c r="L1105" s="338"/>
      <c r="M1105" s="338"/>
      <c r="N1105" s="338"/>
      <c r="O1105" s="338"/>
      <c r="P1105" s="338"/>
      <c r="Q1105" s="338"/>
    </row>
    <row r="1106" ht="15.75" customHeight="1">
      <c r="A1106" s="338"/>
      <c r="B1106" s="338"/>
      <c r="C1106" s="338"/>
      <c r="D1106" s="338"/>
      <c r="E1106" s="338"/>
      <c r="F1106" s="346"/>
      <c r="G1106" s="546"/>
      <c r="H1106" s="547"/>
      <c r="I1106" s="548"/>
      <c r="J1106" s="448"/>
      <c r="K1106" s="338"/>
      <c r="L1106" s="338"/>
      <c r="M1106" s="338"/>
      <c r="N1106" s="338"/>
      <c r="O1106" s="338"/>
      <c r="P1106" s="338"/>
      <c r="Q1106" s="338"/>
    </row>
    <row r="1107" ht="15.75" customHeight="1">
      <c r="A1107" s="338"/>
      <c r="B1107" s="338"/>
      <c r="C1107" s="338"/>
      <c r="D1107" s="338"/>
      <c r="E1107" s="338"/>
      <c r="F1107" s="346"/>
      <c r="G1107" s="546"/>
      <c r="H1107" s="547"/>
      <c r="I1107" s="548"/>
      <c r="J1107" s="448"/>
      <c r="K1107" s="338"/>
      <c r="L1107" s="338"/>
      <c r="M1107" s="338"/>
      <c r="N1107" s="338"/>
      <c r="O1107" s="338"/>
      <c r="P1107" s="338"/>
      <c r="Q1107" s="338"/>
    </row>
    <row r="1108" ht="15.75" customHeight="1">
      <c r="A1108" s="338"/>
      <c r="B1108" s="338"/>
      <c r="C1108" s="338"/>
      <c r="D1108" s="338"/>
      <c r="E1108" s="338"/>
      <c r="F1108" s="346"/>
      <c r="G1108" s="546"/>
      <c r="H1108" s="547"/>
      <c r="I1108" s="548"/>
      <c r="J1108" s="448"/>
      <c r="K1108" s="338"/>
      <c r="L1108" s="338"/>
      <c r="M1108" s="338"/>
      <c r="N1108" s="338"/>
      <c r="O1108" s="338"/>
      <c r="P1108" s="338"/>
      <c r="Q1108" s="338"/>
    </row>
    <row r="1109" ht="15.75" customHeight="1">
      <c r="A1109" s="338"/>
      <c r="B1109" s="338"/>
      <c r="C1109" s="338"/>
      <c r="D1109" s="338"/>
      <c r="E1109" s="338"/>
      <c r="F1109" s="346"/>
      <c r="G1109" s="546"/>
      <c r="H1109" s="547"/>
      <c r="I1109" s="548"/>
      <c r="J1109" s="448"/>
      <c r="K1109" s="338"/>
      <c r="L1109" s="338"/>
      <c r="M1109" s="338"/>
      <c r="N1109" s="338"/>
      <c r="O1109" s="338"/>
      <c r="P1109" s="338"/>
      <c r="Q1109" s="338"/>
    </row>
    <row r="1110" ht="15.75" customHeight="1">
      <c r="A1110" s="338"/>
      <c r="B1110" s="338"/>
      <c r="C1110" s="338"/>
      <c r="D1110" s="338"/>
      <c r="E1110" s="338"/>
      <c r="F1110" s="346"/>
      <c r="G1110" s="546"/>
      <c r="H1110" s="547"/>
      <c r="I1110" s="548"/>
      <c r="J1110" s="448"/>
      <c r="K1110" s="338"/>
      <c r="L1110" s="338"/>
      <c r="M1110" s="338"/>
      <c r="N1110" s="338"/>
      <c r="O1110" s="338"/>
      <c r="P1110" s="338"/>
      <c r="Q1110" s="338"/>
    </row>
    <row r="1111" ht="15.75" customHeight="1">
      <c r="A1111" s="338"/>
      <c r="B1111" s="338"/>
      <c r="C1111" s="338"/>
      <c r="D1111" s="338"/>
      <c r="E1111" s="338"/>
      <c r="F1111" s="346"/>
      <c r="G1111" s="546"/>
      <c r="H1111" s="547"/>
      <c r="I1111" s="548"/>
      <c r="J1111" s="448"/>
      <c r="K1111" s="338"/>
      <c r="L1111" s="338"/>
      <c r="M1111" s="338"/>
      <c r="N1111" s="338"/>
      <c r="O1111" s="338"/>
      <c r="P1111" s="338"/>
      <c r="Q1111" s="338"/>
    </row>
    <row r="1112" ht="15.75" customHeight="1">
      <c r="A1112" s="338"/>
      <c r="B1112" s="338"/>
      <c r="C1112" s="338"/>
      <c r="D1112" s="338"/>
      <c r="E1112" s="338"/>
      <c r="F1112" s="346"/>
      <c r="G1112" s="546"/>
      <c r="H1112" s="547"/>
      <c r="I1112" s="548"/>
      <c r="J1112" s="448"/>
      <c r="K1112" s="338"/>
      <c r="L1112" s="338"/>
      <c r="M1112" s="338"/>
      <c r="N1112" s="338"/>
      <c r="O1112" s="338"/>
      <c r="P1112" s="338"/>
      <c r="Q1112" s="338"/>
    </row>
    <row r="1113" ht="15.75" customHeight="1">
      <c r="A1113" s="338"/>
      <c r="B1113" s="338"/>
      <c r="C1113" s="338"/>
      <c r="D1113" s="338"/>
      <c r="E1113" s="338"/>
      <c r="F1113" s="346"/>
      <c r="G1113" s="546"/>
      <c r="H1113" s="547"/>
      <c r="I1113" s="548"/>
      <c r="J1113" s="448"/>
      <c r="K1113" s="338"/>
      <c r="L1113" s="338"/>
      <c r="M1113" s="338"/>
      <c r="N1113" s="338"/>
      <c r="O1113" s="338"/>
      <c r="P1113" s="338"/>
      <c r="Q1113" s="338"/>
    </row>
    <row r="1114" ht="15.75" customHeight="1">
      <c r="A1114" s="338"/>
      <c r="B1114" s="338"/>
      <c r="C1114" s="338"/>
      <c r="D1114" s="338"/>
      <c r="E1114" s="338"/>
      <c r="F1114" s="346"/>
      <c r="G1114" s="546"/>
      <c r="H1114" s="547"/>
      <c r="I1114" s="548"/>
      <c r="J1114" s="448"/>
      <c r="K1114" s="338"/>
      <c r="L1114" s="338"/>
      <c r="M1114" s="338"/>
      <c r="N1114" s="338"/>
      <c r="O1114" s="338"/>
      <c r="P1114" s="338"/>
      <c r="Q1114" s="338"/>
    </row>
    <row r="1115" ht="15.75" customHeight="1">
      <c r="A1115" s="338"/>
      <c r="B1115" s="338"/>
      <c r="C1115" s="338"/>
      <c r="D1115" s="338"/>
      <c r="E1115" s="338"/>
      <c r="F1115" s="346"/>
      <c r="G1115" s="546"/>
      <c r="H1115" s="547"/>
      <c r="I1115" s="548"/>
      <c r="J1115" s="448"/>
      <c r="K1115" s="338"/>
      <c r="L1115" s="338"/>
      <c r="M1115" s="338"/>
      <c r="N1115" s="338"/>
      <c r="O1115" s="338"/>
      <c r="P1115" s="338"/>
      <c r="Q1115" s="338"/>
    </row>
    <row r="1116" ht="15.75" customHeight="1">
      <c r="A1116" s="338"/>
      <c r="B1116" s="338"/>
      <c r="C1116" s="338"/>
      <c r="D1116" s="338"/>
      <c r="E1116" s="338"/>
      <c r="F1116" s="346"/>
      <c r="G1116" s="546"/>
      <c r="H1116" s="547"/>
      <c r="I1116" s="548"/>
      <c r="J1116" s="448"/>
      <c r="K1116" s="338"/>
      <c r="L1116" s="338"/>
      <c r="M1116" s="338"/>
      <c r="N1116" s="338"/>
      <c r="O1116" s="338"/>
      <c r="P1116" s="338"/>
      <c r="Q1116" s="338"/>
    </row>
    <row r="1117" ht="15.75" customHeight="1">
      <c r="A1117" s="338"/>
      <c r="B1117" s="338"/>
      <c r="C1117" s="338"/>
      <c r="D1117" s="338"/>
      <c r="E1117" s="338"/>
      <c r="F1117" s="346"/>
      <c r="G1117" s="546"/>
      <c r="H1117" s="547"/>
      <c r="I1117" s="548"/>
      <c r="J1117" s="448"/>
      <c r="K1117" s="338"/>
      <c r="L1117" s="338"/>
      <c r="M1117" s="338"/>
      <c r="N1117" s="338"/>
      <c r="O1117" s="338"/>
      <c r="P1117" s="338"/>
      <c r="Q1117" s="338"/>
    </row>
    <row r="1118" ht="15.75" customHeight="1">
      <c r="A1118" s="338"/>
      <c r="B1118" s="338"/>
      <c r="C1118" s="338"/>
      <c r="D1118" s="338"/>
      <c r="E1118" s="338"/>
      <c r="F1118" s="346"/>
      <c r="G1118" s="546"/>
      <c r="H1118" s="547"/>
      <c r="I1118" s="548"/>
      <c r="J1118" s="448"/>
      <c r="K1118" s="338"/>
      <c r="L1118" s="338"/>
      <c r="M1118" s="338"/>
      <c r="N1118" s="338"/>
      <c r="O1118" s="338"/>
      <c r="P1118" s="338"/>
      <c r="Q1118" s="338"/>
    </row>
    <row r="1119" ht="15.75" customHeight="1">
      <c r="A1119" s="338"/>
      <c r="B1119" s="338"/>
      <c r="C1119" s="338"/>
      <c r="D1119" s="338"/>
      <c r="E1119" s="338"/>
      <c r="F1119" s="346"/>
      <c r="G1119" s="546"/>
      <c r="H1119" s="547"/>
      <c r="I1119" s="548"/>
      <c r="J1119" s="448"/>
      <c r="K1119" s="338"/>
      <c r="L1119" s="338"/>
      <c r="M1119" s="338"/>
      <c r="N1119" s="338"/>
      <c r="O1119" s="338"/>
      <c r="P1119" s="338"/>
      <c r="Q1119" s="338"/>
    </row>
    <row r="1120" ht="15.75" customHeight="1">
      <c r="A1120" s="338"/>
      <c r="B1120" s="338"/>
      <c r="C1120" s="338"/>
      <c r="D1120" s="338"/>
      <c r="E1120" s="338"/>
      <c r="F1120" s="346"/>
      <c r="G1120" s="546"/>
      <c r="H1120" s="547"/>
      <c r="I1120" s="548"/>
      <c r="J1120" s="448"/>
      <c r="K1120" s="338"/>
      <c r="L1120" s="338"/>
      <c r="M1120" s="338"/>
      <c r="N1120" s="338"/>
      <c r="O1120" s="338"/>
      <c r="P1120" s="338"/>
      <c r="Q1120" s="338"/>
    </row>
    <row r="1121" ht="15.75" customHeight="1">
      <c r="A1121" s="338"/>
      <c r="B1121" s="338"/>
      <c r="C1121" s="338"/>
      <c r="D1121" s="338"/>
      <c r="E1121" s="338"/>
      <c r="F1121" s="346"/>
      <c r="G1121" s="546"/>
      <c r="H1121" s="547"/>
      <c r="I1121" s="548"/>
      <c r="J1121" s="448"/>
      <c r="K1121" s="338"/>
      <c r="L1121" s="338"/>
      <c r="M1121" s="338"/>
      <c r="N1121" s="338"/>
      <c r="O1121" s="338"/>
      <c r="P1121" s="338"/>
      <c r="Q1121" s="338"/>
    </row>
    <row r="1122" ht="15.75" customHeight="1">
      <c r="A1122" s="338"/>
      <c r="B1122" s="338"/>
      <c r="C1122" s="338"/>
      <c r="D1122" s="338"/>
      <c r="E1122" s="338"/>
      <c r="F1122" s="346"/>
      <c r="G1122" s="546"/>
      <c r="H1122" s="547"/>
      <c r="I1122" s="548"/>
      <c r="J1122" s="448"/>
      <c r="K1122" s="338"/>
      <c r="L1122" s="338"/>
      <c r="M1122" s="338"/>
      <c r="N1122" s="338"/>
      <c r="O1122" s="338"/>
      <c r="P1122" s="338"/>
      <c r="Q1122" s="338"/>
    </row>
    <row r="1123" ht="15.75" customHeight="1">
      <c r="A1123" s="338"/>
      <c r="B1123" s="338"/>
      <c r="C1123" s="338"/>
      <c r="D1123" s="338"/>
      <c r="E1123" s="338"/>
      <c r="F1123" s="346"/>
      <c r="G1123" s="546"/>
      <c r="H1123" s="547"/>
      <c r="I1123" s="548"/>
      <c r="J1123" s="448"/>
      <c r="K1123" s="338"/>
      <c r="L1123" s="338"/>
      <c r="M1123" s="338"/>
      <c r="N1123" s="338"/>
      <c r="O1123" s="338"/>
      <c r="P1123" s="338"/>
      <c r="Q1123" s="338"/>
    </row>
    <row r="1124" ht="15.75" customHeight="1">
      <c r="A1124" s="338"/>
      <c r="B1124" s="338"/>
      <c r="C1124" s="338"/>
      <c r="D1124" s="338"/>
      <c r="E1124" s="338"/>
      <c r="F1124" s="346"/>
      <c r="G1124" s="546"/>
      <c r="H1124" s="547"/>
      <c r="I1124" s="548"/>
      <c r="J1124" s="448"/>
      <c r="K1124" s="338"/>
      <c r="L1124" s="338"/>
      <c r="M1124" s="338"/>
      <c r="N1124" s="338"/>
      <c r="O1124" s="338"/>
      <c r="P1124" s="338"/>
      <c r="Q1124" s="338"/>
    </row>
    <row r="1125" ht="15.75" customHeight="1">
      <c r="A1125" s="338"/>
      <c r="B1125" s="338"/>
      <c r="C1125" s="338"/>
      <c r="D1125" s="338"/>
      <c r="E1125" s="338"/>
      <c r="F1125" s="346"/>
      <c r="G1125" s="546"/>
      <c r="H1125" s="547"/>
      <c r="I1125" s="548"/>
      <c r="J1125" s="448"/>
      <c r="K1125" s="338"/>
      <c r="L1125" s="338"/>
      <c r="M1125" s="338"/>
      <c r="N1125" s="338"/>
      <c r="O1125" s="338"/>
      <c r="P1125" s="338"/>
      <c r="Q1125" s="338"/>
    </row>
    <row r="1126" ht="15.75" customHeight="1">
      <c r="A1126" s="338"/>
      <c r="B1126" s="338"/>
      <c r="C1126" s="338"/>
      <c r="D1126" s="338"/>
      <c r="E1126" s="338"/>
      <c r="F1126" s="346"/>
      <c r="G1126" s="546"/>
      <c r="H1126" s="547"/>
      <c r="I1126" s="548"/>
      <c r="J1126" s="448"/>
      <c r="K1126" s="338"/>
      <c r="L1126" s="338"/>
      <c r="M1126" s="338"/>
      <c r="N1126" s="338"/>
      <c r="O1126" s="338"/>
      <c r="P1126" s="338"/>
      <c r="Q1126" s="338"/>
    </row>
    <row r="1127" ht="15.75" customHeight="1">
      <c r="A1127" s="338"/>
      <c r="B1127" s="338"/>
      <c r="C1127" s="338"/>
      <c r="D1127" s="338"/>
      <c r="E1127" s="338"/>
      <c r="F1127" s="346"/>
      <c r="G1127" s="546"/>
      <c r="H1127" s="547"/>
      <c r="I1127" s="548"/>
      <c r="J1127" s="448"/>
      <c r="K1127" s="338"/>
      <c r="L1127" s="338"/>
      <c r="M1127" s="338"/>
      <c r="N1127" s="338"/>
      <c r="O1127" s="338"/>
      <c r="P1127" s="338"/>
      <c r="Q1127" s="338"/>
    </row>
    <row r="1128" ht="15.75" customHeight="1">
      <c r="A1128" s="338"/>
      <c r="B1128" s="338"/>
      <c r="C1128" s="338"/>
      <c r="D1128" s="338"/>
      <c r="E1128" s="338"/>
      <c r="F1128" s="346"/>
      <c r="G1128" s="546"/>
      <c r="H1128" s="547"/>
      <c r="I1128" s="548"/>
      <c r="J1128" s="448"/>
      <c r="K1128" s="338"/>
      <c r="L1128" s="338"/>
      <c r="M1128" s="338"/>
      <c r="N1128" s="338"/>
      <c r="O1128" s="338"/>
      <c r="P1128" s="338"/>
      <c r="Q1128" s="338"/>
    </row>
    <row r="1129" ht="15.75" customHeight="1">
      <c r="A1129" s="338"/>
      <c r="B1129" s="338"/>
      <c r="C1129" s="338"/>
      <c r="D1129" s="338"/>
      <c r="E1129" s="338"/>
      <c r="F1129" s="346"/>
      <c r="G1129" s="546"/>
      <c r="H1129" s="547"/>
      <c r="I1129" s="548"/>
      <c r="J1129" s="448"/>
      <c r="K1129" s="338"/>
      <c r="L1129" s="338"/>
      <c r="M1129" s="338"/>
      <c r="N1129" s="338"/>
      <c r="O1129" s="338"/>
      <c r="P1129" s="338"/>
      <c r="Q1129" s="338"/>
    </row>
    <row r="1130" ht="15.75" customHeight="1">
      <c r="A1130" s="338"/>
      <c r="B1130" s="338"/>
      <c r="C1130" s="338"/>
      <c r="D1130" s="338"/>
      <c r="E1130" s="338"/>
      <c r="F1130" s="346"/>
      <c r="G1130" s="546"/>
      <c r="H1130" s="547"/>
      <c r="I1130" s="548"/>
      <c r="J1130" s="448"/>
      <c r="K1130" s="338"/>
      <c r="L1130" s="338"/>
      <c r="M1130" s="338"/>
      <c r="N1130" s="338"/>
      <c r="O1130" s="338"/>
      <c r="P1130" s="338"/>
      <c r="Q1130" s="338"/>
    </row>
    <row r="1131" ht="15.75" customHeight="1">
      <c r="A1131" s="338"/>
      <c r="B1131" s="338"/>
      <c r="C1131" s="338"/>
      <c r="D1131" s="338"/>
      <c r="E1131" s="338"/>
      <c r="F1131" s="346"/>
      <c r="G1131" s="546"/>
      <c r="H1131" s="547"/>
      <c r="I1131" s="548"/>
      <c r="J1131" s="448"/>
      <c r="K1131" s="338"/>
      <c r="L1131" s="338"/>
      <c r="M1131" s="338"/>
      <c r="N1131" s="338"/>
      <c r="O1131" s="338"/>
      <c r="P1131" s="338"/>
      <c r="Q1131" s="338"/>
    </row>
    <row r="1132" ht="15.75" customHeight="1">
      <c r="A1132" s="338"/>
      <c r="B1132" s="338"/>
      <c r="C1132" s="338"/>
      <c r="D1132" s="338"/>
      <c r="E1132" s="338"/>
      <c r="F1132" s="346"/>
      <c r="G1132" s="546"/>
      <c r="H1132" s="547"/>
      <c r="I1132" s="548"/>
      <c r="J1132" s="448"/>
      <c r="K1132" s="338"/>
      <c r="L1132" s="338"/>
      <c r="M1132" s="338"/>
      <c r="N1132" s="338"/>
      <c r="O1132" s="338"/>
      <c r="P1132" s="338"/>
      <c r="Q1132" s="338"/>
    </row>
    <row r="1133" ht="15.75" customHeight="1">
      <c r="A1133" s="338"/>
      <c r="B1133" s="338"/>
      <c r="C1133" s="338"/>
      <c r="D1133" s="338"/>
      <c r="E1133" s="338"/>
      <c r="F1133" s="346"/>
      <c r="G1133" s="546"/>
      <c r="H1133" s="547"/>
      <c r="I1133" s="548"/>
      <c r="J1133" s="448"/>
      <c r="K1133" s="338"/>
      <c r="L1133" s="338"/>
      <c r="M1133" s="338"/>
      <c r="N1133" s="338"/>
      <c r="O1133" s="338"/>
      <c r="P1133" s="338"/>
      <c r="Q1133" s="338"/>
    </row>
    <row r="1134" ht="15.75" customHeight="1">
      <c r="A1134" s="338"/>
      <c r="B1134" s="338"/>
      <c r="C1134" s="338"/>
      <c r="D1134" s="338"/>
      <c r="E1134" s="338"/>
      <c r="F1134" s="346"/>
      <c r="G1134" s="546"/>
      <c r="H1134" s="547"/>
      <c r="I1134" s="548"/>
      <c r="J1134" s="448"/>
      <c r="K1134" s="338"/>
      <c r="L1134" s="338"/>
      <c r="M1134" s="338"/>
      <c r="N1134" s="338"/>
      <c r="O1134" s="338"/>
      <c r="P1134" s="338"/>
      <c r="Q1134" s="338"/>
    </row>
    <row r="1135" ht="15.75" customHeight="1">
      <c r="A1135" s="338"/>
      <c r="B1135" s="338"/>
      <c r="C1135" s="338"/>
      <c r="D1135" s="338"/>
      <c r="E1135" s="338"/>
      <c r="F1135" s="346"/>
      <c r="G1135" s="546"/>
      <c r="H1135" s="547"/>
      <c r="I1135" s="548"/>
      <c r="J1135" s="448"/>
      <c r="K1135" s="338"/>
      <c r="L1135" s="338"/>
      <c r="M1135" s="338"/>
      <c r="N1135" s="338"/>
      <c r="O1135" s="338"/>
      <c r="P1135" s="338"/>
      <c r="Q1135" s="338"/>
    </row>
    <row r="1136" ht="15.75" customHeight="1">
      <c r="A1136" s="338"/>
      <c r="B1136" s="338"/>
      <c r="C1136" s="338"/>
      <c r="D1136" s="338"/>
      <c r="E1136" s="338"/>
      <c r="F1136" s="346"/>
      <c r="G1136" s="546"/>
      <c r="H1136" s="547"/>
      <c r="I1136" s="548"/>
      <c r="J1136" s="448"/>
      <c r="K1136" s="338"/>
      <c r="L1136" s="338"/>
      <c r="M1136" s="338"/>
      <c r="N1136" s="338"/>
      <c r="O1136" s="338"/>
      <c r="P1136" s="338"/>
      <c r="Q1136" s="338"/>
    </row>
    <row r="1137" ht="15.75" customHeight="1">
      <c r="A1137" s="338"/>
      <c r="B1137" s="338"/>
      <c r="C1137" s="338"/>
      <c r="D1137" s="338"/>
      <c r="E1137" s="338"/>
      <c r="F1137" s="346"/>
      <c r="G1137" s="546"/>
      <c r="H1137" s="547"/>
      <c r="I1137" s="548"/>
      <c r="J1137" s="448"/>
      <c r="K1137" s="338"/>
      <c r="L1137" s="338"/>
      <c r="M1137" s="338"/>
      <c r="N1137" s="338"/>
      <c r="O1137" s="338"/>
      <c r="P1137" s="338"/>
      <c r="Q1137" s="338"/>
    </row>
    <row r="1138" ht="15.75" customHeight="1">
      <c r="A1138" s="338"/>
      <c r="B1138" s="338"/>
      <c r="C1138" s="338"/>
      <c r="D1138" s="338"/>
      <c r="E1138" s="338"/>
      <c r="F1138" s="346"/>
      <c r="G1138" s="546"/>
      <c r="H1138" s="547"/>
      <c r="I1138" s="548"/>
      <c r="J1138" s="448"/>
      <c r="K1138" s="338"/>
      <c r="L1138" s="338"/>
      <c r="M1138" s="338"/>
      <c r="N1138" s="338"/>
      <c r="O1138" s="338"/>
      <c r="P1138" s="338"/>
      <c r="Q1138" s="338"/>
    </row>
    <row r="1139" ht="15.75" customHeight="1">
      <c r="A1139" s="338"/>
      <c r="B1139" s="338"/>
      <c r="C1139" s="338"/>
      <c r="D1139" s="338"/>
      <c r="E1139" s="338"/>
      <c r="F1139" s="346"/>
      <c r="G1139" s="546"/>
      <c r="H1139" s="547"/>
      <c r="I1139" s="548"/>
      <c r="J1139" s="448"/>
      <c r="K1139" s="338"/>
      <c r="L1139" s="338"/>
      <c r="M1139" s="338"/>
      <c r="N1139" s="338"/>
      <c r="O1139" s="338"/>
      <c r="P1139" s="338"/>
      <c r="Q1139" s="338"/>
    </row>
    <row r="1140" ht="15.75" customHeight="1">
      <c r="A1140" s="338"/>
      <c r="B1140" s="338"/>
      <c r="C1140" s="338"/>
      <c r="D1140" s="338"/>
      <c r="E1140" s="338"/>
      <c r="F1140" s="346"/>
      <c r="G1140" s="546"/>
      <c r="H1140" s="547"/>
      <c r="I1140" s="548"/>
      <c r="J1140" s="448"/>
      <c r="K1140" s="338"/>
      <c r="L1140" s="338"/>
      <c r="M1140" s="338"/>
      <c r="N1140" s="338"/>
      <c r="O1140" s="338"/>
      <c r="P1140" s="338"/>
      <c r="Q1140" s="338"/>
    </row>
    <row r="1141" ht="15.75" customHeight="1">
      <c r="A1141" s="338"/>
      <c r="B1141" s="338"/>
      <c r="C1141" s="338"/>
      <c r="D1141" s="338"/>
      <c r="E1141" s="338"/>
      <c r="F1141" s="346"/>
      <c r="G1141" s="546"/>
      <c r="H1141" s="547"/>
      <c r="I1141" s="548"/>
      <c r="J1141" s="448"/>
      <c r="K1141" s="338"/>
      <c r="L1141" s="338"/>
      <c r="M1141" s="338"/>
      <c r="N1141" s="338"/>
      <c r="O1141" s="338"/>
      <c r="P1141" s="338"/>
      <c r="Q1141" s="338"/>
    </row>
    <row r="1142" ht="15.75" customHeight="1">
      <c r="A1142" s="338"/>
      <c r="B1142" s="338"/>
      <c r="C1142" s="338"/>
      <c r="D1142" s="338"/>
      <c r="E1142" s="338"/>
      <c r="F1142" s="346"/>
      <c r="G1142" s="546"/>
      <c r="H1142" s="547"/>
      <c r="I1142" s="548"/>
      <c r="J1142" s="448"/>
      <c r="K1142" s="338"/>
      <c r="L1142" s="338"/>
      <c r="M1142" s="338"/>
      <c r="N1142" s="338"/>
      <c r="O1142" s="338"/>
      <c r="P1142" s="338"/>
      <c r="Q1142" s="338"/>
    </row>
    <row r="1143" ht="15.75" customHeight="1">
      <c r="A1143" s="338"/>
      <c r="B1143" s="338"/>
      <c r="C1143" s="338"/>
      <c r="D1143" s="338"/>
      <c r="E1143" s="338"/>
      <c r="F1143" s="346"/>
      <c r="G1143" s="546"/>
      <c r="H1143" s="547"/>
      <c r="I1143" s="548"/>
      <c r="J1143" s="448"/>
      <c r="K1143" s="338"/>
      <c r="L1143" s="338"/>
      <c r="M1143" s="338"/>
      <c r="N1143" s="338"/>
      <c r="O1143" s="338"/>
      <c r="P1143" s="338"/>
      <c r="Q1143" s="338"/>
    </row>
    <row r="1144" ht="15.75" customHeight="1">
      <c r="A1144" s="338"/>
      <c r="B1144" s="338"/>
      <c r="C1144" s="338"/>
      <c r="D1144" s="338"/>
      <c r="E1144" s="338"/>
      <c r="F1144" s="346"/>
      <c r="G1144" s="546"/>
      <c r="H1144" s="547"/>
      <c r="I1144" s="548"/>
      <c r="J1144" s="448"/>
      <c r="K1144" s="338"/>
      <c r="L1144" s="338"/>
      <c r="M1144" s="338"/>
      <c r="N1144" s="338"/>
      <c r="O1144" s="338"/>
      <c r="P1144" s="338"/>
      <c r="Q1144" s="338"/>
    </row>
    <row r="1145" ht="15.75" customHeight="1">
      <c r="A1145" s="338"/>
      <c r="B1145" s="338"/>
      <c r="C1145" s="338"/>
      <c r="D1145" s="338"/>
      <c r="E1145" s="338"/>
      <c r="F1145" s="346"/>
      <c r="G1145" s="546"/>
      <c r="H1145" s="547"/>
      <c r="I1145" s="548"/>
      <c r="J1145" s="448"/>
      <c r="K1145" s="338"/>
      <c r="L1145" s="338"/>
      <c r="M1145" s="338"/>
      <c r="N1145" s="338"/>
      <c r="O1145" s="338"/>
      <c r="P1145" s="338"/>
      <c r="Q1145" s="338"/>
    </row>
    <row r="1146" ht="15.75" customHeight="1">
      <c r="A1146" s="338"/>
      <c r="B1146" s="338"/>
      <c r="C1146" s="338"/>
      <c r="D1146" s="338"/>
      <c r="E1146" s="338"/>
      <c r="F1146" s="346"/>
      <c r="G1146" s="546"/>
      <c r="H1146" s="547"/>
      <c r="I1146" s="548"/>
      <c r="J1146" s="448"/>
      <c r="K1146" s="338"/>
      <c r="L1146" s="338"/>
      <c r="M1146" s="338"/>
      <c r="N1146" s="338"/>
      <c r="O1146" s="338"/>
      <c r="P1146" s="338"/>
      <c r="Q1146" s="338"/>
    </row>
    <row r="1147" ht="15.75" customHeight="1">
      <c r="A1147" s="338"/>
      <c r="B1147" s="338"/>
      <c r="C1147" s="338"/>
      <c r="D1147" s="338"/>
      <c r="E1147" s="338"/>
      <c r="F1147" s="346"/>
      <c r="G1147" s="546"/>
      <c r="H1147" s="547"/>
      <c r="I1147" s="548"/>
      <c r="J1147" s="448"/>
      <c r="K1147" s="338"/>
      <c r="L1147" s="338"/>
      <c r="M1147" s="338"/>
      <c r="N1147" s="338"/>
      <c r="O1147" s="338"/>
      <c r="P1147" s="338"/>
      <c r="Q1147" s="338"/>
    </row>
    <row r="1148" ht="15.75" customHeight="1">
      <c r="A1148" s="338"/>
      <c r="B1148" s="338"/>
      <c r="C1148" s="338"/>
      <c r="D1148" s="338"/>
      <c r="E1148" s="338"/>
      <c r="F1148" s="346"/>
      <c r="G1148" s="546"/>
      <c r="H1148" s="547"/>
      <c r="I1148" s="548"/>
      <c r="J1148" s="448"/>
      <c r="K1148" s="338"/>
      <c r="L1148" s="338"/>
      <c r="M1148" s="338"/>
      <c r="N1148" s="338"/>
      <c r="O1148" s="338"/>
      <c r="P1148" s="338"/>
      <c r="Q1148" s="338"/>
    </row>
    <row r="1149" ht="15.75" customHeight="1">
      <c r="A1149" s="338"/>
      <c r="B1149" s="338"/>
      <c r="C1149" s="338"/>
      <c r="D1149" s="338"/>
      <c r="E1149" s="338"/>
      <c r="F1149" s="346"/>
      <c r="G1149" s="546"/>
      <c r="H1149" s="547"/>
      <c r="I1149" s="548"/>
      <c r="J1149" s="448"/>
      <c r="K1149" s="338"/>
      <c r="L1149" s="338"/>
      <c r="M1149" s="338"/>
      <c r="N1149" s="338"/>
      <c r="O1149" s="338"/>
      <c r="P1149" s="338"/>
      <c r="Q1149" s="338"/>
    </row>
    <row r="1150" ht="15.75" customHeight="1">
      <c r="A1150" s="338"/>
      <c r="B1150" s="338"/>
      <c r="C1150" s="338"/>
      <c r="D1150" s="338"/>
      <c r="E1150" s="338"/>
      <c r="F1150" s="346"/>
      <c r="G1150" s="546"/>
      <c r="H1150" s="547"/>
      <c r="I1150" s="548"/>
      <c r="J1150" s="448"/>
      <c r="K1150" s="338"/>
      <c r="L1150" s="338"/>
      <c r="M1150" s="338"/>
      <c r="N1150" s="338"/>
      <c r="O1150" s="338"/>
      <c r="P1150" s="338"/>
      <c r="Q1150" s="338"/>
    </row>
    <row r="1151" ht="15.75" customHeight="1">
      <c r="A1151" s="338"/>
      <c r="B1151" s="338"/>
      <c r="C1151" s="338"/>
      <c r="D1151" s="338"/>
      <c r="E1151" s="338"/>
      <c r="F1151" s="346"/>
      <c r="G1151" s="546"/>
      <c r="H1151" s="547"/>
      <c r="I1151" s="548"/>
      <c r="J1151" s="448"/>
      <c r="K1151" s="338"/>
      <c r="L1151" s="338"/>
      <c r="M1151" s="338"/>
      <c r="N1151" s="338"/>
      <c r="O1151" s="338"/>
      <c r="P1151" s="338"/>
      <c r="Q1151" s="338"/>
    </row>
    <row r="1152" ht="15.75" customHeight="1">
      <c r="A1152" s="338"/>
      <c r="B1152" s="338"/>
      <c r="C1152" s="338"/>
      <c r="D1152" s="338"/>
      <c r="E1152" s="338"/>
      <c r="F1152" s="346"/>
      <c r="G1152" s="546"/>
      <c r="H1152" s="547"/>
      <c r="I1152" s="548"/>
      <c r="J1152" s="448"/>
      <c r="K1152" s="338"/>
      <c r="L1152" s="338"/>
      <c r="M1152" s="338"/>
      <c r="N1152" s="338"/>
      <c r="O1152" s="338"/>
      <c r="P1152" s="338"/>
      <c r="Q1152" s="338"/>
    </row>
    <row r="1153" ht="15.75" customHeight="1">
      <c r="A1153" s="338"/>
      <c r="B1153" s="338"/>
      <c r="C1153" s="338"/>
      <c r="D1153" s="338"/>
      <c r="E1153" s="338"/>
      <c r="F1153" s="346"/>
      <c r="G1153" s="546"/>
      <c r="H1153" s="547"/>
      <c r="I1153" s="548"/>
      <c r="J1153" s="448"/>
      <c r="K1153" s="338"/>
      <c r="L1153" s="338"/>
      <c r="M1153" s="338"/>
      <c r="N1153" s="338"/>
      <c r="O1153" s="338"/>
      <c r="P1153" s="338"/>
      <c r="Q1153" s="338"/>
    </row>
    <row r="1154" ht="15.75" customHeight="1">
      <c r="A1154" s="338"/>
      <c r="B1154" s="338"/>
      <c r="C1154" s="338"/>
      <c r="D1154" s="338"/>
      <c r="E1154" s="338"/>
      <c r="F1154" s="346"/>
      <c r="G1154" s="546"/>
      <c r="H1154" s="547"/>
      <c r="I1154" s="548"/>
      <c r="J1154" s="448"/>
      <c r="K1154" s="338"/>
      <c r="L1154" s="338"/>
      <c r="M1154" s="338"/>
      <c r="N1154" s="338"/>
      <c r="O1154" s="338"/>
      <c r="P1154" s="338"/>
      <c r="Q1154" s="338"/>
    </row>
    <row r="1155" ht="15.75" customHeight="1">
      <c r="A1155" s="338"/>
      <c r="B1155" s="338"/>
      <c r="C1155" s="338"/>
      <c r="D1155" s="338"/>
      <c r="E1155" s="338"/>
      <c r="F1155" s="346"/>
      <c r="G1155" s="546"/>
      <c r="H1155" s="547"/>
      <c r="I1155" s="548"/>
      <c r="J1155" s="448"/>
      <c r="K1155" s="338"/>
      <c r="L1155" s="338"/>
      <c r="M1155" s="338"/>
      <c r="N1155" s="338"/>
      <c r="O1155" s="338"/>
      <c r="P1155" s="338"/>
      <c r="Q1155" s="338"/>
    </row>
    <row r="1156" ht="15.75" customHeight="1">
      <c r="A1156" s="338"/>
      <c r="B1156" s="338"/>
      <c r="C1156" s="338"/>
      <c r="D1156" s="338"/>
      <c r="E1156" s="338"/>
      <c r="F1156" s="346"/>
      <c r="G1156" s="546"/>
      <c r="H1156" s="547"/>
      <c r="I1156" s="548"/>
      <c r="J1156" s="448"/>
      <c r="K1156" s="338"/>
      <c r="L1156" s="338"/>
      <c r="M1156" s="338"/>
      <c r="N1156" s="338"/>
      <c r="O1156" s="338"/>
      <c r="P1156" s="338"/>
      <c r="Q1156" s="338"/>
    </row>
    <row r="1157" ht="15.75" customHeight="1">
      <c r="A1157" s="338"/>
      <c r="B1157" s="338"/>
      <c r="C1157" s="338"/>
      <c r="D1157" s="338"/>
      <c r="E1157" s="338"/>
      <c r="F1157" s="346"/>
      <c r="G1157" s="546"/>
      <c r="H1157" s="547"/>
      <c r="I1157" s="548"/>
      <c r="J1157" s="448"/>
      <c r="K1157" s="338"/>
      <c r="L1157" s="338"/>
      <c r="M1157" s="338"/>
      <c r="N1157" s="338"/>
      <c r="O1157" s="338"/>
      <c r="P1157" s="338"/>
      <c r="Q1157" s="338"/>
    </row>
    <row r="1158" ht="15.75" customHeight="1">
      <c r="A1158" s="338"/>
      <c r="B1158" s="338"/>
      <c r="C1158" s="338"/>
      <c r="D1158" s="338"/>
      <c r="E1158" s="338"/>
      <c r="F1158" s="346"/>
      <c r="G1158" s="546"/>
      <c r="H1158" s="547"/>
      <c r="I1158" s="548"/>
      <c r="J1158" s="448"/>
      <c r="K1158" s="338"/>
      <c r="L1158" s="338"/>
      <c r="M1158" s="338"/>
      <c r="N1158" s="338"/>
      <c r="O1158" s="338"/>
      <c r="P1158" s="338"/>
      <c r="Q1158" s="338"/>
    </row>
    <row r="1159" ht="15.75" customHeight="1">
      <c r="A1159" s="338"/>
      <c r="B1159" s="338"/>
      <c r="C1159" s="338"/>
      <c r="D1159" s="338"/>
      <c r="E1159" s="338"/>
      <c r="F1159" s="346"/>
      <c r="G1159" s="546"/>
      <c r="H1159" s="547"/>
      <c r="I1159" s="548"/>
      <c r="J1159" s="448"/>
      <c r="K1159" s="338"/>
      <c r="L1159" s="338"/>
      <c r="M1159" s="338"/>
      <c r="N1159" s="338"/>
      <c r="O1159" s="338"/>
      <c r="P1159" s="338"/>
      <c r="Q1159" s="338"/>
    </row>
    <row r="1160" ht="15.75" customHeight="1">
      <c r="A1160" s="338"/>
      <c r="B1160" s="338"/>
      <c r="C1160" s="338"/>
      <c r="D1160" s="338"/>
      <c r="E1160" s="338"/>
      <c r="F1160" s="346"/>
      <c r="G1160" s="546"/>
      <c r="H1160" s="547"/>
      <c r="I1160" s="548"/>
      <c r="J1160" s="448"/>
      <c r="K1160" s="338"/>
      <c r="L1160" s="338"/>
      <c r="M1160" s="338"/>
      <c r="N1160" s="338"/>
      <c r="O1160" s="338"/>
      <c r="P1160" s="338"/>
      <c r="Q1160" s="338"/>
    </row>
    <row r="1161" ht="15.75" customHeight="1">
      <c r="A1161" s="338"/>
      <c r="B1161" s="338"/>
      <c r="C1161" s="338"/>
      <c r="D1161" s="338"/>
      <c r="E1161" s="338"/>
      <c r="F1161" s="346"/>
      <c r="G1161" s="546"/>
      <c r="H1161" s="547"/>
      <c r="I1161" s="548"/>
      <c r="J1161" s="448"/>
      <c r="K1161" s="338"/>
      <c r="L1161" s="338"/>
      <c r="M1161" s="338"/>
      <c r="N1161" s="338"/>
      <c r="O1161" s="338"/>
      <c r="P1161" s="338"/>
      <c r="Q1161" s="338"/>
    </row>
    <row r="1162" ht="15.75" customHeight="1">
      <c r="A1162" s="338"/>
      <c r="B1162" s="338"/>
      <c r="C1162" s="338"/>
      <c r="D1162" s="338"/>
      <c r="E1162" s="338"/>
      <c r="F1162" s="346"/>
      <c r="G1162" s="546"/>
      <c r="H1162" s="547"/>
      <c r="I1162" s="548"/>
      <c r="J1162" s="448"/>
      <c r="K1162" s="338"/>
      <c r="L1162" s="338"/>
      <c r="M1162" s="338"/>
      <c r="N1162" s="338"/>
      <c r="O1162" s="338"/>
      <c r="P1162" s="338"/>
      <c r="Q1162" s="338"/>
    </row>
    <row r="1163" ht="15.75" customHeight="1">
      <c r="A1163" s="338"/>
      <c r="B1163" s="338"/>
      <c r="C1163" s="338"/>
      <c r="D1163" s="338"/>
      <c r="E1163" s="338"/>
      <c r="F1163" s="346"/>
      <c r="G1163" s="546"/>
      <c r="H1163" s="547"/>
      <c r="I1163" s="548"/>
      <c r="J1163" s="448"/>
      <c r="K1163" s="338"/>
      <c r="L1163" s="338"/>
      <c r="M1163" s="338"/>
      <c r="N1163" s="338"/>
      <c r="O1163" s="338"/>
      <c r="P1163" s="338"/>
      <c r="Q1163" s="338"/>
    </row>
    <row r="1164" ht="15.75" customHeight="1">
      <c r="A1164" s="338"/>
      <c r="B1164" s="338"/>
      <c r="C1164" s="338"/>
      <c r="D1164" s="338"/>
      <c r="E1164" s="338"/>
      <c r="F1164" s="346"/>
      <c r="G1164" s="546"/>
      <c r="H1164" s="547"/>
      <c r="I1164" s="548"/>
      <c r="J1164" s="448"/>
      <c r="K1164" s="338"/>
      <c r="L1164" s="338"/>
      <c r="M1164" s="338"/>
      <c r="N1164" s="338"/>
      <c r="O1164" s="338"/>
      <c r="P1164" s="338"/>
      <c r="Q1164" s="338"/>
    </row>
    <row r="1165" ht="15.75" customHeight="1">
      <c r="A1165" s="338"/>
      <c r="B1165" s="338"/>
      <c r="C1165" s="338"/>
      <c r="D1165" s="338"/>
      <c r="E1165" s="338"/>
      <c r="F1165" s="346"/>
      <c r="G1165" s="546"/>
      <c r="H1165" s="547"/>
      <c r="I1165" s="548"/>
      <c r="J1165" s="448"/>
      <c r="K1165" s="338"/>
      <c r="L1165" s="338"/>
      <c r="M1165" s="338"/>
      <c r="N1165" s="338"/>
      <c r="O1165" s="338"/>
      <c r="P1165" s="338"/>
      <c r="Q1165" s="338"/>
    </row>
    <row r="1166" ht="15.75" customHeight="1">
      <c r="A1166" s="338"/>
      <c r="B1166" s="338"/>
      <c r="C1166" s="338"/>
      <c r="D1166" s="338"/>
      <c r="E1166" s="338"/>
      <c r="F1166" s="346"/>
      <c r="G1166" s="546"/>
      <c r="H1166" s="547"/>
      <c r="I1166" s="548"/>
      <c r="J1166" s="448"/>
      <c r="K1166" s="338"/>
      <c r="L1166" s="338"/>
      <c r="M1166" s="338"/>
      <c r="N1166" s="338"/>
      <c r="O1166" s="338"/>
      <c r="P1166" s="338"/>
      <c r="Q1166" s="338"/>
    </row>
    <row r="1167" ht="15.75" customHeight="1">
      <c r="A1167" s="338"/>
      <c r="B1167" s="338"/>
      <c r="C1167" s="338"/>
      <c r="D1167" s="338"/>
      <c r="E1167" s="338"/>
      <c r="F1167" s="346"/>
      <c r="G1167" s="546"/>
      <c r="H1167" s="547"/>
      <c r="I1167" s="548"/>
      <c r="J1167" s="448"/>
      <c r="K1167" s="338"/>
      <c r="L1167" s="338"/>
      <c r="M1167" s="338"/>
      <c r="N1167" s="338"/>
      <c r="O1167" s="338"/>
      <c r="P1167" s="338"/>
      <c r="Q1167" s="338"/>
    </row>
    <row r="1168" ht="15.75" customHeight="1">
      <c r="A1168" s="338"/>
      <c r="B1168" s="338"/>
      <c r="C1168" s="338"/>
      <c r="D1168" s="338"/>
      <c r="E1168" s="338"/>
      <c r="F1168" s="346"/>
      <c r="G1168" s="546"/>
      <c r="H1168" s="547"/>
      <c r="I1168" s="548"/>
      <c r="J1168" s="448"/>
      <c r="K1168" s="338"/>
      <c r="L1168" s="338"/>
      <c r="M1168" s="338"/>
      <c r="N1168" s="338"/>
      <c r="O1168" s="338"/>
      <c r="P1168" s="338"/>
      <c r="Q1168" s="338"/>
    </row>
    <row r="1169" ht="15.75" customHeight="1">
      <c r="A1169" s="338"/>
      <c r="B1169" s="338"/>
      <c r="C1169" s="338"/>
      <c r="D1169" s="338"/>
      <c r="E1169" s="338"/>
      <c r="F1169" s="346"/>
      <c r="G1169" s="546"/>
      <c r="H1169" s="547"/>
      <c r="I1169" s="548"/>
      <c r="J1169" s="448"/>
      <c r="K1169" s="338"/>
      <c r="L1169" s="338"/>
      <c r="M1169" s="338"/>
      <c r="N1169" s="338"/>
      <c r="O1169" s="338"/>
      <c r="P1169" s="338"/>
      <c r="Q1169" s="338"/>
    </row>
    <row r="1170" ht="15.75" customHeight="1">
      <c r="A1170" s="338"/>
      <c r="B1170" s="338"/>
      <c r="C1170" s="338"/>
      <c r="D1170" s="338"/>
      <c r="E1170" s="338"/>
      <c r="F1170" s="346"/>
      <c r="G1170" s="546"/>
      <c r="H1170" s="547"/>
      <c r="I1170" s="548"/>
      <c r="J1170" s="448"/>
      <c r="K1170" s="338"/>
      <c r="L1170" s="338"/>
      <c r="M1170" s="338"/>
      <c r="N1170" s="338"/>
      <c r="O1170" s="338"/>
      <c r="P1170" s="338"/>
      <c r="Q1170" s="338"/>
    </row>
    <row r="1171" ht="15.75" customHeight="1">
      <c r="A1171" s="338"/>
      <c r="B1171" s="338"/>
      <c r="C1171" s="338"/>
      <c r="D1171" s="338"/>
      <c r="E1171" s="338"/>
      <c r="F1171" s="346"/>
      <c r="G1171" s="546"/>
      <c r="H1171" s="547"/>
      <c r="I1171" s="548"/>
      <c r="J1171" s="448"/>
      <c r="K1171" s="338"/>
      <c r="L1171" s="338"/>
      <c r="M1171" s="338"/>
      <c r="N1171" s="338"/>
      <c r="O1171" s="338"/>
      <c r="P1171" s="338"/>
      <c r="Q1171" s="338"/>
    </row>
    <row r="1172" ht="15.75" customHeight="1">
      <c r="A1172" s="338"/>
      <c r="B1172" s="338"/>
      <c r="C1172" s="338"/>
      <c r="D1172" s="338"/>
      <c r="E1172" s="338"/>
      <c r="F1172" s="346"/>
      <c r="G1172" s="546"/>
      <c r="H1172" s="547"/>
      <c r="I1172" s="548"/>
      <c r="J1172" s="448"/>
      <c r="K1172" s="338"/>
      <c r="L1172" s="338"/>
      <c r="M1172" s="338"/>
      <c r="N1172" s="338"/>
      <c r="O1172" s="338"/>
      <c r="P1172" s="338"/>
      <c r="Q1172" s="338"/>
    </row>
    <row r="1173" ht="15.75" customHeight="1">
      <c r="A1173" s="338"/>
      <c r="B1173" s="338"/>
      <c r="C1173" s="338"/>
      <c r="D1173" s="338"/>
      <c r="E1173" s="338"/>
      <c r="F1173" s="346"/>
      <c r="G1173" s="546"/>
      <c r="H1173" s="547"/>
      <c r="I1173" s="548"/>
      <c r="J1173" s="448"/>
      <c r="K1173" s="338"/>
      <c r="L1173" s="338"/>
      <c r="M1173" s="338"/>
      <c r="N1173" s="338"/>
      <c r="O1173" s="338"/>
      <c r="P1173" s="338"/>
      <c r="Q1173" s="338"/>
    </row>
    <row r="1174" ht="15.75" customHeight="1">
      <c r="A1174" s="338"/>
      <c r="B1174" s="338"/>
      <c r="C1174" s="338"/>
      <c r="D1174" s="338"/>
      <c r="E1174" s="338"/>
      <c r="F1174" s="346"/>
      <c r="G1174" s="546"/>
      <c r="H1174" s="547"/>
      <c r="I1174" s="548"/>
      <c r="J1174" s="448"/>
      <c r="K1174" s="338"/>
      <c r="L1174" s="338"/>
      <c r="M1174" s="338"/>
      <c r="N1174" s="338"/>
      <c r="O1174" s="338"/>
      <c r="P1174" s="338"/>
      <c r="Q1174" s="338"/>
    </row>
    <row r="1175" ht="15.75" customHeight="1">
      <c r="A1175" s="338"/>
      <c r="B1175" s="338"/>
      <c r="C1175" s="338"/>
      <c r="D1175" s="338"/>
      <c r="E1175" s="338"/>
      <c r="F1175" s="346"/>
      <c r="G1175" s="546"/>
      <c r="H1175" s="547"/>
      <c r="I1175" s="548"/>
      <c r="J1175" s="448"/>
      <c r="K1175" s="338"/>
      <c r="L1175" s="338"/>
      <c r="M1175" s="338"/>
      <c r="N1175" s="338"/>
      <c r="O1175" s="338"/>
      <c r="P1175" s="338"/>
      <c r="Q1175" s="338"/>
    </row>
    <row r="1176" ht="15.75" customHeight="1">
      <c r="A1176" s="338"/>
      <c r="B1176" s="338"/>
      <c r="C1176" s="338"/>
      <c r="D1176" s="338"/>
      <c r="E1176" s="338"/>
      <c r="F1176" s="346"/>
      <c r="G1176" s="546"/>
      <c r="H1176" s="547"/>
      <c r="I1176" s="548"/>
      <c r="J1176" s="448"/>
      <c r="K1176" s="338"/>
      <c r="L1176" s="338"/>
      <c r="M1176" s="338"/>
      <c r="N1176" s="338"/>
      <c r="O1176" s="338"/>
      <c r="P1176" s="338"/>
      <c r="Q1176" s="338"/>
    </row>
    <row r="1177" ht="15.75" customHeight="1">
      <c r="A1177" s="338"/>
      <c r="B1177" s="338"/>
      <c r="C1177" s="338"/>
      <c r="D1177" s="338"/>
      <c r="E1177" s="338"/>
      <c r="F1177" s="346"/>
      <c r="G1177" s="546"/>
      <c r="H1177" s="547"/>
      <c r="I1177" s="548"/>
      <c r="J1177" s="448"/>
      <c r="K1177" s="338"/>
      <c r="L1177" s="338"/>
      <c r="M1177" s="338"/>
      <c r="N1177" s="338"/>
      <c r="O1177" s="338"/>
      <c r="P1177" s="338"/>
      <c r="Q1177" s="338"/>
    </row>
    <row r="1178" ht="15.75" customHeight="1">
      <c r="A1178" s="338"/>
      <c r="B1178" s="338"/>
      <c r="C1178" s="338"/>
      <c r="D1178" s="338"/>
      <c r="E1178" s="338"/>
      <c r="F1178" s="346"/>
      <c r="G1178" s="546"/>
      <c r="H1178" s="547"/>
      <c r="I1178" s="548"/>
      <c r="J1178" s="448"/>
      <c r="K1178" s="338"/>
      <c r="L1178" s="338"/>
      <c r="M1178" s="338"/>
      <c r="N1178" s="338"/>
      <c r="O1178" s="338"/>
      <c r="P1178" s="338"/>
      <c r="Q1178" s="338"/>
    </row>
    <row r="1179" ht="15.75" customHeight="1">
      <c r="A1179" s="338"/>
      <c r="B1179" s="338"/>
      <c r="C1179" s="338"/>
      <c r="D1179" s="338"/>
      <c r="E1179" s="338"/>
      <c r="F1179" s="346"/>
      <c r="G1179" s="546"/>
      <c r="H1179" s="547"/>
      <c r="I1179" s="548"/>
      <c r="J1179" s="448"/>
      <c r="K1179" s="338"/>
      <c r="L1179" s="338"/>
      <c r="M1179" s="338"/>
      <c r="N1179" s="338"/>
      <c r="O1179" s="338"/>
      <c r="P1179" s="338"/>
      <c r="Q1179" s="338"/>
    </row>
    <row r="1180" ht="15.75" customHeight="1">
      <c r="A1180" s="338"/>
      <c r="B1180" s="338"/>
      <c r="C1180" s="338"/>
      <c r="D1180" s="338"/>
      <c r="E1180" s="338"/>
      <c r="F1180" s="346"/>
      <c r="G1180" s="546"/>
      <c r="H1180" s="547"/>
      <c r="I1180" s="548"/>
      <c r="J1180" s="448"/>
      <c r="K1180" s="338"/>
      <c r="L1180" s="338"/>
      <c r="M1180" s="338"/>
      <c r="N1180" s="338"/>
      <c r="O1180" s="338"/>
      <c r="P1180" s="338"/>
      <c r="Q1180" s="338"/>
    </row>
    <row r="1181" ht="15.75" customHeight="1">
      <c r="A1181" s="338"/>
      <c r="B1181" s="338"/>
      <c r="C1181" s="338"/>
      <c r="D1181" s="338"/>
      <c r="E1181" s="338"/>
      <c r="F1181" s="346"/>
      <c r="G1181" s="546"/>
      <c r="H1181" s="547"/>
      <c r="I1181" s="548"/>
      <c r="J1181" s="448"/>
      <c r="K1181" s="338"/>
      <c r="L1181" s="338"/>
      <c r="M1181" s="338"/>
      <c r="N1181" s="338"/>
      <c r="O1181" s="338"/>
      <c r="P1181" s="338"/>
      <c r="Q1181" s="338"/>
    </row>
    <row r="1182" ht="15.75" customHeight="1">
      <c r="A1182" s="338"/>
      <c r="B1182" s="338"/>
      <c r="C1182" s="338"/>
      <c r="D1182" s="338"/>
      <c r="E1182" s="338"/>
      <c r="F1182" s="346"/>
      <c r="G1182" s="546"/>
      <c r="H1182" s="547"/>
      <c r="I1182" s="548"/>
      <c r="J1182" s="448"/>
      <c r="K1182" s="338"/>
      <c r="L1182" s="338"/>
      <c r="M1182" s="338"/>
      <c r="N1182" s="338"/>
      <c r="O1182" s="338"/>
      <c r="P1182" s="338"/>
      <c r="Q1182" s="338"/>
    </row>
    <row r="1183" ht="15.75" customHeight="1">
      <c r="A1183" s="338"/>
      <c r="B1183" s="338"/>
      <c r="C1183" s="338"/>
      <c r="D1183" s="338"/>
      <c r="E1183" s="338"/>
      <c r="F1183" s="346"/>
      <c r="G1183" s="546"/>
      <c r="H1183" s="547"/>
      <c r="I1183" s="548"/>
      <c r="J1183" s="448"/>
      <c r="K1183" s="338"/>
      <c r="L1183" s="338"/>
      <c r="M1183" s="338"/>
      <c r="N1183" s="338"/>
      <c r="O1183" s="338"/>
      <c r="P1183" s="338"/>
      <c r="Q1183" s="338"/>
    </row>
    <row r="1184" ht="15.75" customHeight="1">
      <c r="A1184" s="338"/>
      <c r="B1184" s="338"/>
      <c r="C1184" s="338"/>
      <c r="D1184" s="338"/>
      <c r="E1184" s="338"/>
      <c r="F1184" s="346"/>
      <c r="G1184" s="546"/>
      <c r="H1184" s="547"/>
      <c r="I1184" s="548"/>
      <c r="J1184" s="448"/>
      <c r="K1184" s="338"/>
      <c r="L1184" s="338"/>
      <c r="M1184" s="338"/>
      <c r="N1184" s="338"/>
      <c r="O1184" s="338"/>
      <c r="P1184" s="338"/>
      <c r="Q1184" s="338"/>
    </row>
    <row r="1185" ht="15.75" customHeight="1">
      <c r="A1185" s="338"/>
      <c r="B1185" s="338"/>
      <c r="C1185" s="338"/>
      <c r="D1185" s="338"/>
      <c r="E1185" s="338"/>
      <c r="F1185" s="346"/>
      <c r="G1185" s="546"/>
      <c r="H1185" s="547"/>
      <c r="I1185" s="548"/>
      <c r="J1185" s="448"/>
      <c r="K1185" s="338"/>
      <c r="L1185" s="338"/>
      <c r="M1185" s="338"/>
      <c r="N1185" s="338"/>
      <c r="O1185" s="338"/>
      <c r="P1185" s="338"/>
      <c r="Q1185" s="338"/>
    </row>
    <row r="1186" ht="15.75" customHeight="1">
      <c r="A1186" s="338"/>
      <c r="B1186" s="338"/>
      <c r="C1186" s="338"/>
      <c r="D1186" s="338"/>
      <c r="E1186" s="338"/>
      <c r="F1186" s="346"/>
      <c r="G1186" s="546"/>
      <c r="H1186" s="547"/>
      <c r="I1186" s="548"/>
      <c r="J1186" s="448"/>
      <c r="K1186" s="338"/>
      <c r="L1186" s="338"/>
      <c r="M1186" s="338"/>
      <c r="N1186" s="338"/>
      <c r="O1186" s="338"/>
      <c r="P1186" s="338"/>
      <c r="Q1186" s="338"/>
    </row>
    <row r="1187" ht="15.75" customHeight="1">
      <c r="A1187" s="338"/>
      <c r="B1187" s="338"/>
      <c r="C1187" s="338"/>
      <c r="D1187" s="338"/>
      <c r="E1187" s="338"/>
      <c r="F1187" s="346"/>
      <c r="G1187" s="546"/>
      <c r="H1187" s="547"/>
      <c r="I1187" s="548"/>
      <c r="J1187" s="448"/>
      <c r="K1187" s="338"/>
      <c r="L1187" s="338"/>
      <c r="M1187" s="338"/>
      <c r="N1187" s="338"/>
      <c r="O1187" s="338"/>
      <c r="P1187" s="338"/>
      <c r="Q1187" s="338"/>
    </row>
    <row r="1188" ht="15.75" customHeight="1">
      <c r="A1188" s="338"/>
      <c r="B1188" s="338"/>
      <c r="C1188" s="338"/>
      <c r="D1188" s="338"/>
      <c r="E1188" s="338"/>
      <c r="F1188" s="346"/>
      <c r="G1188" s="546"/>
      <c r="H1188" s="547"/>
      <c r="I1188" s="548"/>
      <c r="J1188" s="448"/>
      <c r="K1188" s="338"/>
      <c r="L1188" s="338"/>
      <c r="M1188" s="338"/>
      <c r="N1188" s="338"/>
      <c r="O1188" s="338"/>
      <c r="P1188" s="338"/>
      <c r="Q1188" s="338"/>
    </row>
    <row r="1189" ht="15.75" customHeight="1">
      <c r="A1189" s="338"/>
      <c r="B1189" s="338"/>
      <c r="C1189" s="338"/>
      <c r="D1189" s="338"/>
      <c r="E1189" s="338"/>
      <c r="F1189" s="346"/>
      <c r="G1189" s="546"/>
      <c r="H1189" s="547"/>
      <c r="I1189" s="548"/>
      <c r="J1189" s="448"/>
      <c r="K1189" s="338"/>
      <c r="L1189" s="338"/>
      <c r="M1189" s="338"/>
      <c r="N1189" s="338"/>
      <c r="O1189" s="338"/>
      <c r="P1189" s="338"/>
      <c r="Q1189" s="338"/>
    </row>
    <row r="1190" ht="15.75" customHeight="1">
      <c r="A1190" s="338"/>
      <c r="B1190" s="338"/>
      <c r="C1190" s="338"/>
      <c r="D1190" s="338"/>
      <c r="E1190" s="338"/>
      <c r="F1190" s="346"/>
      <c r="G1190" s="546"/>
      <c r="H1190" s="547"/>
      <c r="I1190" s="548"/>
      <c r="J1190" s="448"/>
      <c r="K1190" s="338"/>
      <c r="L1190" s="338"/>
      <c r="M1190" s="338"/>
      <c r="N1190" s="338"/>
      <c r="O1190" s="338"/>
      <c r="P1190" s="338"/>
      <c r="Q1190" s="338"/>
    </row>
    <row r="1191" ht="15.75" customHeight="1">
      <c r="A1191" s="338"/>
      <c r="B1191" s="338"/>
      <c r="C1191" s="338"/>
      <c r="D1191" s="338"/>
      <c r="E1191" s="338"/>
      <c r="F1191" s="346"/>
      <c r="G1191" s="546"/>
      <c r="H1191" s="547"/>
      <c r="I1191" s="548"/>
      <c r="J1191" s="448"/>
      <c r="K1191" s="338"/>
      <c r="L1191" s="338"/>
      <c r="M1191" s="338"/>
      <c r="N1191" s="338"/>
      <c r="O1191" s="338"/>
      <c r="P1191" s="338"/>
      <c r="Q1191" s="338"/>
    </row>
    <row r="1192" ht="15.75" customHeight="1">
      <c r="A1192" s="338"/>
      <c r="B1192" s="338"/>
      <c r="C1192" s="338"/>
      <c r="D1192" s="338"/>
      <c r="E1192" s="338"/>
      <c r="F1192" s="346"/>
      <c r="G1192" s="546"/>
      <c r="H1192" s="547"/>
      <c r="I1192" s="548"/>
      <c r="J1192" s="448"/>
      <c r="K1192" s="338"/>
      <c r="L1192" s="338"/>
      <c r="M1192" s="338"/>
      <c r="N1192" s="338"/>
      <c r="O1192" s="338"/>
      <c r="P1192" s="338"/>
      <c r="Q1192" s="338"/>
    </row>
    <row r="1193" ht="15.75" customHeight="1">
      <c r="A1193" s="338"/>
      <c r="B1193" s="338"/>
      <c r="C1193" s="338"/>
      <c r="D1193" s="338"/>
      <c r="E1193" s="338"/>
      <c r="F1193" s="346"/>
      <c r="G1193" s="546"/>
      <c r="H1193" s="547"/>
      <c r="I1193" s="548"/>
      <c r="J1193" s="448"/>
      <c r="K1193" s="338"/>
      <c r="L1193" s="338"/>
      <c r="M1193" s="338"/>
      <c r="N1193" s="338"/>
      <c r="O1193" s="338"/>
      <c r="P1193" s="338"/>
      <c r="Q1193" s="338"/>
    </row>
    <row r="1194" ht="15.75" customHeight="1">
      <c r="A1194" s="338"/>
      <c r="B1194" s="338"/>
      <c r="C1194" s="338"/>
      <c r="D1194" s="338"/>
      <c r="E1194" s="338"/>
      <c r="F1194" s="346"/>
      <c r="G1194" s="546"/>
      <c r="H1194" s="547"/>
      <c r="I1194" s="548"/>
      <c r="J1194" s="448"/>
      <c r="K1194" s="338"/>
      <c r="L1194" s="338"/>
      <c r="M1194" s="338"/>
      <c r="N1194" s="338"/>
      <c r="O1194" s="338"/>
      <c r="P1194" s="338"/>
      <c r="Q1194" s="338"/>
    </row>
    <row r="1195" ht="15.75" customHeight="1">
      <c r="A1195" s="338"/>
      <c r="B1195" s="338"/>
      <c r="C1195" s="338"/>
      <c r="D1195" s="338"/>
      <c r="E1195" s="338"/>
      <c r="F1195" s="346"/>
      <c r="G1195" s="546"/>
      <c r="H1195" s="547"/>
      <c r="I1195" s="548"/>
      <c r="J1195" s="448"/>
      <c r="K1195" s="338"/>
      <c r="L1195" s="338"/>
      <c r="M1195" s="338"/>
      <c r="N1195" s="338"/>
      <c r="O1195" s="338"/>
      <c r="P1195" s="338"/>
      <c r="Q1195" s="338"/>
    </row>
    <row r="1196" ht="15.75" customHeight="1">
      <c r="A1196" s="338"/>
      <c r="B1196" s="338"/>
      <c r="C1196" s="338"/>
      <c r="D1196" s="338"/>
      <c r="E1196" s="338"/>
      <c r="F1196" s="346"/>
      <c r="G1196" s="546"/>
      <c r="H1196" s="547"/>
      <c r="I1196" s="548"/>
      <c r="J1196" s="448"/>
      <c r="K1196" s="338"/>
      <c r="L1196" s="338"/>
      <c r="M1196" s="338"/>
      <c r="N1196" s="338"/>
      <c r="O1196" s="338"/>
      <c r="P1196" s="338"/>
      <c r="Q1196" s="338"/>
    </row>
    <row r="1197" ht="15.75" customHeight="1">
      <c r="A1197" s="338"/>
      <c r="B1197" s="338"/>
      <c r="C1197" s="338"/>
      <c r="D1197" s="338"/>
      <c r="E1197" s="338"/>
      <c r="F1197" s="346"/>
      <c r="G1197" s="546"/>
      <c r="H1197" s="547"/>
      <c r="I1197" s="548"/>
      <c r="J1197" s="448"/>
      <c r="K1197" s="338"/>
      <c r="L1197" s="338"/>
      <c r="M1197" s="338"/>
      <c r="N1197" s="338"/>
      <c r="O1197" s="338"/>
      <c r="P1197" s="338"/>
      <c r="Q1197" s="338"/>
    </row>
    <row r="1198" ht="15.75" customHeight="1">
      <c r="A1198" s="338"/>
      <c r="B1198" s="338"/>
      <c r="C1198" s="338"/>
      <c r="D1198" s="338"/>
      <c r="E1198" s="338"/>
      <c r="F1198" s="346"/>
      <c r="G1198" s="546"/>
      <c r="H1198" s="547"/>
      <c r="I1198" s="548"/>
      <c r="J1198" s="448"/>
      <c r="K1198" s="338"/>
      <c r="L1198" s="338"/>
      <c r="M1198" s="338"/>
      <c r="N1198" s="338"/>
      <c r="O1198" s="338"/>
      <c r="P1198" s="338"/>
      <c r="Q1198" s="338"/>
    </row>
    <row r="1199" ht="15.75" customHeight="1">
      <c r="A1199" s="338"/>
      <c r="B1199" s="338"/>
      <c r="C1199" s="338"/>
      <c r="D1199" s="338"/>
      <c r="E1199" s="338"/>
      <c r="F1199" s="346"/>
      <c r="G1199" s="546"/>
      <c r="H1199" s="547"/>
      <c r="I1199" s="548"/>
      <c r="J1199" s="448"/>
      <c r="K1199" s="338"/>
      <c r="L1199" s="338"/>
      <c r="M1199" s="338"/>
      <c r="N1199" s="338"/>
      <c r="O1199" s="338"/>
      <c r="P1199" s="338"/>
      <c r="Q1199" s="338"/>
    </row>
    <row r="1200" ht="15.75" customHeight="1">
      <c r="A1200" s="338"/>
      <c r="B1200" s="338"/>
      <c r="C1200" s="338"/>
      <c r="D1200" s="338"/>
      <c r="E1200" s="338"/>
      <c r="F1200" s="346"/>
      <c r="G1200" s="546"/>
      <c r="H1200" s="547"/>
      <c r="I1200" s="548"/>
      <c r="J1200" s="448"/>
      <c r="K1200" s="338"/>
      <c r="L1200" s="338"/>
      <c r="M1200" s="338"/>
      <c r="N1200" s="338"/>
      <c r="O1200" s="338"/>
      <c r="P1200" s="338"/>
      <c r="Q1200" s="338"/>
    </row>
    <row r="1201" ht="15.75" customHeight="1">
      <c r="A1201" s="338"/>
      <c r="B1201" s="338"/>
      <c r="C1201" s="338"/>
      <c r="D1201" s="338"/>
      <c r="E1201" s="338"/>
      <c r="F1201" s="346"/>
      <c r="G1201" s="546"/>
      <c r="H1201" s="547"/>
      <c r="I1201" s="548"/>
      <c r="J1201" s="448"/>
      <c r="K1201" s="338"/>
      <c r="L1201" s="338"/>
      <c r="M1201" s="338"/>
      <c r="N1201" s="338"/>
      <c r="O1201" s="338"/>
      <c r="P1201" s="338"/>
      <c r="Q1201" s="338"/>
    </row>
    <row r="1202" ht="15.75" customHeight="1">
      <c r="A1202" s="338"/>
      <c r="B1202" s="338"/>
      <c r="C1202" s="338"/>
      <c r="D1202" s="338"/>
      <c r="E1202" s="338"/>
      <c r="F1202" s="346"/>
      <c r="G1202" s="546"/>
      <c r="H1202" s="547"/>
      <c r="I1202" s="548"/>
      <c r="J1202" s="448"/>
      <c r="K1202" s="338"/>
      <c r="L1202" s="338"/>
      <c r="M1202" s="338"/>
      <c r="N1202" s="338"/>
      <c r="O1202" s="338"/>
      <c r="P1202" s="338"/>
      <c r="Q1202" s="338"/>
    </row>
    <row r="1203" ht="15.75" customHeight="1">
      <c r="A1203" s="338"/>
      <c r="B1203" s="338"/>
      <c r="C1203" s="338"/>
      <c r="D1203" s="338"/>
      <c r="E1203" s="338"/>
      <c r="F1203" s="346"/>
      <c r="G1203" s="546"/>
      <c r="H1203" s="547"/>
      <c r="I1203" s="548"/>
      <c r="J1203" s="448"/>
      <c r="K1203" s="338"/>
      <c r="L1203" s="338"/>
      <c r="M1203" s="338"/>
      <c r="N1203" s="338"/>
      <c r="O1203" s="338"/>
      <c r="P1203" s="338"/>
      <c r="Q1203" s="338"/>
    </row>
    <row r="1204" ht="15.75" customHeight="1">
      <c r="A1204" s="338"/>
      <c r="B1204" s="338"/>
      <c r="C1204" s="338"/>
      <c r="D1204" s="338"/>
      <c r="E1204" s="338"/>
      <c r="F1204" s="346"/>
      <c r="G1204" s="546"/>
      <c r="H1204" s="547"/>
      <c r="I1204" s="548"/>
      <c r="J1204" s="448"/>
      <c r="K1204" s="338"/>
      <c r="L1204" s="338"/>
      <c r="M1204" s="338"/>
      <c r="N1204" s="338"/>
      <c r="O1204" s="338"/>
      <c r="P1204" s="338"/>
      <c r="Q1204" s="338"/>
    </row>
    <row r="1205" ht="15.75" customHeight="1">
      <c r="A1205" s="338"/>
      <c r="B1205" s="338"/>
      <c r="C1205" s="338"/>
      <c r="D1205" s="338"/>
      <c r="E1205" s="338"/>
      <c r="F1205" s="346"/>
      <c r="G1205" s="546"/>
      <c r="H1205" s="547"/>
      <c r="I1205" s="548"/>
      <c r="J1205" s="448"/>
      <c r="K1205" s="338"/>
      <c r="L1205" s="338"/>
      <c r="M1205" s="338"/>
      <c r="N1205" s="338"/>
      <c r="O1205" s="338"/>
      <c r="P1205" s="338"/>
      <c r="Q1205" s="338"/>
    </row>
    <row r="1206" ht="15.75" customHeight="1">
      <c r="A1206" s="338"/>
      <c r="B1206" s="338"/>
      <c r="C1206" s="338"/>
      <c r="D1206" s="338"/>
      <c r="E1206" s="338"/>
      <c r="F1206" s="346"/>
      <c r="G1206" s="546"/>
      <c r="H1206" s="547"/>
      <c r="I1206" s="548"/>
      <c r="J1206" s="448"/>
      <c r="K1206" s="338"/>
      <c r="L1206" s="338"/>
      <c r="M1206" s="338"/>
      <c r="N1206" s="338"/>
      <c r="O1206" s="338"/>
      <c r="P1206" s="338"/>
      <c r="Q1206" s="338"/>
    </row>
    <row r="1207" ht="15.75" customHeight="1">
      <c r="A1207" s="338"/>
      <c r="B1207" s="338"/>
      <c r="C1207" s="338"/>
      <c r="D1207" s="338"/>
      <c r="E1207" s="338"/>
      <c r="F1207" s="346"/>
      <c r="G1207" s="546"/>
      <c r="H1207" s="547"/>
      <c r="I1207" s="548"/>
      <c r="J1207" s="448"/>
      <c r="K1207" s="338"/>
      <c r="L1207" s="338"/>
      <c r="M1207" s="338"/>
      <c r="N1207" s="338"/>
      <c r="O1207" s="338"/>
      <c r="P1207" s="338"/>
      <c r="Q1207" s="338"/>
    </row>
    <row r="1208" ht="15.75" customHeight="1">
      <c r="A1208" s="338"/>
      <c r="B1208" s="338"/>
      <c r="C1208" s="338"/>
      <c r="D1208" s="338"/>
      <c r="E1208" s="338"/>
      <c r="F1208" s="346"/>
      <c r="G1208" s="546"/>
      <c r="H1208" s="547"/>
      <c r="I1208" s="548"/>
      <c r="J1208" s="448"/>
      <c r="K1208" s="338"/>
      <c r="L1208" s="338"/>
      <c r="M1208" s="338"/>
      <c r="N1208" s="338"/>
      <c r="O1208" s="338"/>
      <c r="P1208" s="338"/>
      <c r="Q1208" s="338"/>
    </row>
    <row r="1209" ht="15.75" customHeight="1">
      <c r="A1209" s="338"/>
      <c r="B1209" s="338"/>
      <c r="C1209" s="338"/>
      <c r="D1209" s="338"/>
      <c r="E1209" s="338"/>
      <c r="F1209" s="346"/>
      <c r="G1209" s="546"/>
      <c r="H1209" s="547"/>
      <c r="I1209" s="548"/>
      <c r="J1209" s="448"/>
      <c r="K1209" s="338"/>
      <c r="L1209" s="338"/>
      <c r="M1209" s="338"/>
      <c r="N1209" s="338"/>
      <c r="O1209" s="338"/>
      <c r="P1209" s="338"/>
      <c r="Q1209" s="338"/>
    </row>
    <row r="1210" ht="15.75" customHeight="1">
      <c r="A1210" s="338"/>
      <c r="B1210" s="338"/>
      <c r="C1210" s="338"/>
      <c r="D1210" s="338"/>
      <c r="E1210" s="338"/>
      <c r="F1210" s="346"/>
      <c r="G1210" s="546"/>
      <c r="H1210" s="547"/>
      <c r="I1210" s="548"/>
      <c r="J1210" s="448"/>
      <c r="K1210" s="338"/>
      <c r="L1210" s="338"/>
      <c r="M1210" s="338"/>
      <c r="N1210" s="338"/>
      <c r="O1210" s="338"/>
      <c r="P1210" s="338"/>
      <c r="Q1210" s="338"/>
    </row>
    <row r="1211" ht="15.75" customHeight="1">
      <c r="A1211" s="338"/>
      <c r="B1211" s="338"/>
      <c r="C1211" s="338"/>
      <c r="D1211" s="338"/>
      <c r="E1211" s="338"/>
      <c r="F1211" s="346"/>
      <c r="G1211" s="546"/>
      <c r="H1211" s="547"/>
      <c r="I1211" s="548"/>
      <c r="J1211" s="448"/>
      <c r="K1211" s="338"/>
      <c r="L1211" s="338"/>
      <c r="M1211" s="338"/>
      <c r="N1211" s="338"/>
      <c r="O1211" s="338"/>
      <c r="P1211" s="338"/>
      <c r="Q1211" s="338"/>
    </row>
    <row r="1212" ht="15.75" customHeight="1">
      <c r="A1212" s="338"/>
      <c r="B1212" s="338"/>
      <c r="C1212" s="338"/>
      <c r="D1212" s="338"/>
      <c r="E1212" s="338"/>
      <c r="F1212" s="346"/>
      <c r="G1212" s="546"/>
      <c r="H1212" s="547"/>
      <c r="I1212" s="548"/>
      <c r="J1212" s="448"/>
      <c r="K1212" s="338"/>
      <c r="L1212" s="338"/>
      <c r="M1212" s="338"/>
      <c r="N1212" s="338"/>
      <c r="O1212" s="338"/>
      <c r="P1212" s="338"/>
      <c r="Q1212" s="338"/>
    </row>
    <row r="1213" ht="15.75" customHeight="1">
      <c r="A1213" s="338"/>
      <c r="B1213" s="338"/>
      <c r="C1213" s="338"/>
      <c r="D1213" s="338"/>
      <c r="E1213" s="338"/>
      <c r="F1213" s="346"/>
      <c r="G1213" s="546"/>
      <c r="H1213" s="547"/>
      <c r="I1213" s="548"/>
      <c r="J1213" s="448"/>
      <c r="K1213" s="338"/>
      <c r="L1213" s="338"/>
      <c r="M1213" s="338"/>
      <c r="N1213" s="338"/>
      <c r="O1213" s="338"/>
      <c r="P1213" s="338"/>
      <c r="Q1213" s="338"/>
    </row>
    <row r="1214" ht="15.75" customHeight="1">
      <c r="A1214" s="338"/>
      <c r="B1214" s="338"/>
      <c r="C1214" s="338"/>
      <c r="D1214" s="338"/>
      <c r="E1214" s="338"/>
      <c r="F1214" s="346"/>
      <c r="G1214" s="546"/>
      <c r="H1214" s="547"/>
      <c r="I1214" s="548"/>
      <c r="J1214" s="448"/>
      <c r="K1214" s="338"/>
      <c r="L1214" s="338"/>
      <c r="M1214" s="338"/>
      <c r="N1214" s="338"/>
      <c r="O1214" s="338"/>
      <c r="P1214" s="338"/>
      <c r="Q1214" s="338"/>
    </row>
    <row r="1215" ht="15.75" customHeight="1">
      <c r="A1215" s="338"/>
      <c r="B1215" s="338"/>
      <c r="C1215" s="338"/>
      <c r="D1215" s="338"/>
      <c r="E1215" s="338"/>
      <c r="F1215" s="346"/>
      <c r="G1215" s="546"/>
      <c r="H1215" s="547"/>
      <c r="I1215" s="548"/>
      <c r="J1215" s="448"/>
      <c r="K1215" s="338"/>
      <c r="L1215" s="338"/>
      <c r="M1215" s="338"/>
      <c r="N1215" s="338"/>
      <c r="O1215" s="338"/>
      <c r="P1215" s="338"/>
      <c r="Q1215" s="338"/>
    </row>
    <row r="1216" ht="15.75" customHeight="1">
      <c r="A1216" s="338"/>
      <c r="B1216" s="338"/>
      <c r="C1216" s="338"/>
      <c r="D1216" s="338"/>
      <c r="E1216" s="338"/>
      <c r="F1216" s="346"/>
      <c r="G1216" s="546"/>
      <c r="H1216" s="547"/>
      <c r="I1216" s="548"/>
      <c r="J1216" s="448"/>
      <c r="K1216" s="338"/>
      <c r="L1216" s="338"/>
      <c r="M1216" s="338"/>
      <c r="N1216" s="338"/>
      <c r="O1216" s="338"/>
      <c r="P1216" s="338"/>
      <c r="Q1216" s="338"/>
    </row>
    <row r="1217" ht="15.75" customHeight="1">
      <c r="A1217" s="338"/>
      <c r="B1217" s="338"/>
      <c r="C1217" s="338"/>
      <c r="D1217" s="338"/>
      <c r="E1217" s="338"/>
      <c r="F1217" s="346"/>
      <c r="G1217" s="546"/>
      <c r="H1217" s="547"/>
      <c r="I1217" s="548"/>
      <c r="J1217" s="448"/>
      <c r="K1217" s="338"/>
      <c r="L1217" s="338"/>
      <c r="M1217" s="338"/>
      <c r="N1217" s="338"/>
      <c r="O1217" s="338"/>
      <c r="P1217" s="338"/>
      <c r="Q1217" s="338"/>
    </row>
    <row r="1218" ht="15.75" customHeight="1">
      <c r="A1218" s="338"/>
      <c r="B1218" s="338"/>
      <c r="C1218" s="338"/>
      <c r="D1218" s="338"/>
      <c r="E1218" s="338"/>
      <c r="F1218" s="346"/>
      <c r="G1218" s="546"/>
      <c r="H1218" s="547"/>
      <c r="I1218" s="548"/>
      <c r="J1218" s="448"/>
      <c r="K1218" s="338"/>
      <c r="L1218" s="338"/>
      <c r="M1218" s="338"/>
      <c r="N1218" s="338"/>
      <c r="O1218" s="338"/>
      <c r="P1218" s="338"/>
      <c r="Q1218" s="338"/>
    </row>
    <row r="1219" ht="15.75" customHeight="1">
      <c r="A1219" s="338"/>
      <c r="B1219" s="338"/>
      <c r="C1219" s="338"/>
      <c r="D1219" s="338"/>
      <c r="E1219" s="338"/>
      <c r="F1219" s="346"/>
      <c r="G1219" s="546"/>
      <c r="H1219" s="547"/>
      <c r="I1219" s="548"/>
      <c r="J1219" s="448"/>
      <c r="K1219" s="338"/>
      <c r="L1219" s="338"/>
      <c r="M1219" s="338"/>
      <c r="N1219" s="338"/>
      <c r="O1219" s="338"/>
      <c r="P1219" s="338"/>
      <c r="Q1219" s="338"/>
    </row>
    <row r="1220" ht="15.75" customHeight="1">
      <c r="A1220" s="338"/>
      <c r="B1220" s="338"/>
      <c r="C1220" s="338"/>
      <c r="D1220" s="338"/>
      <c r="E1220" s="338"/>
      <c r="F1220" s="346"/>
      <c r="G1220" s="546"/>
      <c r="H1220" s="547"/>
      <c r="I1220" s="548"/>
      <c r="J1220" s="448"/>
      <c r="K1220" s="338"/>
      <c r="L1220" s="338"/>
      <c r="M1220" s="338"/>
      <c r="N1220" s="338"/>
      <c r="O1220" s="338"/>
      <c r="P1220" s="338"/>
      <c r="Q1220" s="338"/>
    </row>
    <row r="1221" ht="15.75" customHeight="1">
      <c r="A1221" s="338"/>
      <c r="B1221" s="338"/>
      <c r="C1221" s="338"/>
      <c r="D1221" s="338"/>
      <c r="E1221" s="338"/>
      <c r="F1221" s="346"/>
      <c r="G1221" s="546"/>
      <c r="H1221" s="547"/>
      <c r="I1221" s="548"/>
      <c r="J1221" s="448"/>
      <c r="K1221" s="338"/>
      <c r="L1221" s="338"/>
      <c r="M1221" s="338"/>
      <c r="N1221" s="338"/>
      <c r="O1221" s="338"/>
      <c r="P1221" s="338"/>
      <c r="Q1221" s="338"/>
    </row>
    <row r="1222" ht="15.75" customHeight="1">
      <c r="A1222" s="338"/>
      <c r="B1222" s="338"/>
      <c r="C1222" s="338"/>
      <c r="D1222" s="338"/>
      <c r="E1222" s="338"/>
      <c r="F1222" s="346"/>
      <c r="G1222" s="546"/>
      <c r="H1222" s="547"/>
      <c r="I1222" s="548"/>
      <c r="J1222" s="448"/>
      <c r="K1222" s="338"/>
      <c r="L1222" s="338"/>
      <c r="M1222" s="338"/>
      <c r="N1222" s="338"/>
      <c r="O1222" s="338"/>
      <c r="P1222" s="338"/>
      <c r="Q1222" s="338"/>
    </row>
    <row r="1223" ht="15.75" customHeight="1">
      <c r="A1223" s="338"/>
      <c r="B1223" s="338"/>
      <c r="C1223" s="338"/>
      <c r="D1223" s="338"/>
      <c r="E1223" s="338"/>
      <c r="F1223" s="346"/>
      <c r="G1223" s="546"/>
      <c r="H1223" s="547"/>
      <c r="I1223" s="548"/>
      <c r="J1223" s="448"/>
      <c r="K1223" s="338"/>
      <c r="L1223" s="338"/>
      <c r="M1223" s="338"/>
      <c r="N1223" s="338"/>
      <c r="O1223" s="338"/>
      <c r="P1223" s="338"/>
      <c r="Q1223" s="338"/>
    </row>
    <row r="1224" ht="15.75" customHeight="1">
      <c r="A1224" s="338"/>
      <c r="B1224" s="338"/>
      <c r="C1224" s="338"/>
      <c r="D1224" s="338"/>
      <c r="E1224" s="338"/>
      <c r="F1224" s="346"/>
      <c r="G1224" s="546"/>
      <c r="H1224" s="547"/>
      <c r="I1224" s="548"/>
      <c r="J1224" s="448"/>
      <c r="K1224" s="338"/>
      <c r="L1224" s="338"/>
      <c r="M1224" s="338"/>
      <c r="N1224" s="338"/>
      <c r="O1224" s="338"/>
      <c r="P1224" s="338"/>
      <c r="Q1224" s="338"/>
    </row>
    <row r="1225" ht="15.75" customHeight="1">
      <c r="A1225" s="338"/>
      <c r="B1225" s="338"/>
      <c r="C1225" s="338"/>
      <c r="D1225" s="338"/>
      <c r="E1225" s="338"/>
      <c r="F1225" s="346"/>
      <c r="G1225" s="546"/>
      <c r="H1225" s="547"/>
      <c r="I1225" s="548"/>
      <c r="J1225" s="448"/>
      <c r="K1225" s="338"/>
      <c r="L1225" s="338"/>
      <c r="M1225" s="338"/>
      <c r="N1225" s="338"/>
      <c r="O1225" s="338"/>
      <c r="P1225" s="338"/>
      <c r="Q1225" s="338"/>
    </row>
    <row r="1226" ht="15.75" customHeight="1">
      <c r="A1226" s="338"/>
      <c r="B1226" s="338"/>
      <c r="C1226" s="338"/>
      <c r="D1226" s="338"/>
      <c r="E1226" s="338"/>
      <c r="F1226" s="346"/>
      <c r="G1226" s="546"/>
      <c r="H1226" s="547"/>
      <c r="I1226" s="548"/>
      <c r="J1226" s="448"/>
      <c r="K1226" s="338"/>
      <c r="L1226" s="338"/>
      <c r="M1226" s="338"/>
      <c r="N1226" s="338"/>
      <c r="O1226" s="338"/>
      <c r="P1226" s="338"/>
      <c r="Q1226" s="338"/>
    </row>
    <row r="1227" ht="15.75" customHeight="1">
      <c r="A1227" s="338"/>
      <c r="B1227" s="338"/>
      <c r="C1227" s="338"/>
      <c r="D1227" s="338"/>
      <c r="E1227" s="338"/>
      <c r="F1227" s="346"/>
      <c r="G1227" s="546"/>
      <c r="H1227" s="547"/>
      <c r="I1227" s="548"/>
      <c r="J1227" s="448"/>
      <c r="K1227" s="338"/>
      <c r="L1227" s="338"/>
      <c r="M1227" s="338"/>
      <c r="N1227" s="338"/>
      <c r="O1227" s="338"/>
      <c r="P1227" s="338"/>
      <c r="Q1227" s="338"/>
    </row>
    <row r="1228" ht="15.75" customHeight="1">
      <c r="A1228" s="338"/>
      <c r="B1228" s="338"/>
      <c r="C1228" s="338"/>
      <c r="D1228" s="338"/>
      <c r="E1228" s="338"/>
      <c r="F1228" s="346"/>
      <c r="G1228" s="546"/>
      <c r="H1228" s="547"/>
      <c r="I1228" s="548"/>
      <c r="J1228" s="448"/>
      <c r="K1228" s="338"/>
      <c r="L1228" s="338"/>
      <c r="M1228" s="338"/>
      <c r="N1228" s="338"/>
      <c r="O1228" s="338"/>
      <c r="P1228" s="338"/>
      <c r="Q1228" s="338"/>
    </row>
    <row r="1229" ht="15.75" customHeight="1">
      <c r="A1229" s="338"/>
      <c r="B1229" s="338"/>
      <c r="C1229" s="338"/>
      <c r="D1229" s="338"/>
      <c r="E1229" s="338"/>
      <c r="F1229" s="346"/>
      <c r="G1229" s="546"/>
      <c r="H1229" s="547"/>
      <c r="I1229" s="548"/>
      <c r="J1229" s="448"/>
      <c r="K1229" s="338"/>
      <c r="L1229" s="338"/>
      <c r="M1229" s="338"/>
      <c r="N1229" s="338"/>
      <c r="O1229" s="338"/>
      <c r="P1229" s="338"/>
      <c r="Q1229" s="338"/>
    </row>
    <row r="1230" ht="15.75" customHeight="1">
      <c r="A1230" s="338"/>
      <c r="B1230" s="338"/>
      <c r="C1230" s="338"/>
      <c r="D1230" s="338"/>
      <c r="E1230" s="338"/>
      <c r="F1230" s="346"/>
      <c r="G1230" s="546"/>
      <c r="H1230" s="547"/>
      <c r="I1230" s="548"/>
      <c r="J1230" s="448"/>
      <c r="K1230" s="338"/>
      <c r="L1230" s="338"/>
      <c r="M1230" s="338"/>
      <c r="N1230" s="338"/>
      <c r="O1230" s="338"/>
      <c r="P1230" s="338"/>
      <c r="Q1230" s="338"/>
    </row>
    <row r="1231" ht="15.75" customHeight="1">
      <c r="A1231" s="338"/>
      <c r="B1231" s="338"/>
      <c r="C1231" s="338"/>
      <c r="D1231" s="338"/>
      <c r="E1231" s="338"/>
      <c r="F1231" s="346"/>
      <c r="G1231" s="546"/>
      <c r="H1231" s="547"/>
      <c r="I1231" s="548"/>
      <c r="J1231" s="448"/>
      <c r="K1231" s="338"/>
      <c r="L1231" s="338"/>
      <c r="M1231" s="338"/>
      <c r="N1231" s="338"/>
      <c r="O1231" s="338"/>
      <c r="P1231" s="338"/>
      <c r="Q1231" s="338"/>
    </row>
    <row r="1232" ht="15.75" customHeight="1">
      <c r="A1232" s="338"/>
      <c r="B1232" s="338"/>
      <c r="C1232" s="338"/>
      <c r="D1232" s="338"/>
      <c r="E1232" s="338"/>
      <c r="F1232" s="346"/>
      <c r="G1232" s="546"/>
      <c r="H1232" s="547"/>
      <c r="I1232" s="548"/>
      <c r="J1232" s="448"/>
      <c r="K1232" s="338"/>
      <c r="L1232" s="338"/>
      <c r="M1232" s="338"/>
      <c r="N1232" s="338"/>
      <c r="O1232" s="338"/>
      <c r="P1232" s="338"/>
      <c r="Q1232" s="338"/>
    </row>
    <row r="1233" ht="15.75" customHeight="1">
      <c r="A1233" s="338"/>
      <c r="B1233" s="338"/>
      <c r="C1233" s="338"/>
      <c r="D1233" s="338"/>
      <c r="E1233" s="338"/>
      <c r="F1233" s="346"/>
      <c r="G1233" s="546"/>
      <c r="H1233" s="547"/>
      <c r="I1233" s="548"/>
      <c r="J1233" s="448"/>
      <c r="K1233" s="338"/>
      <c r="L1233" s="338"/>
      <c r="M1233" s="338"/>
      <c r="N1233" s="338"/>
      <c r="O1233" s="338"/>
      <c r="P1233" s="338"/>
      <c r="Q1233" s="338"/>
    </row>
    <row r="1234" ht="15.75" customHeight="1">
      <c r="A1234" s="338"/>
      <c r="B1234" s="338"/>
      <c r="C1234" s="338"/>
      <c r="D1234" s="338"/>
      <c r="E1234" s="338"/>
      <c r="F1234" s="346"/>
      <c r="G1234" s="546"/>
      <c r="H1234" s="547"/>
      <c r="I1234" s="548"/>
      <c r="J1234" s="448"/>
      <c r="K1234" s="338"/>
      <c r="L1234" s="338"/>
      <c r="M1234" s="338"/>
      <c r="N1234" s="338"/>
      <c r="O1234" s="338"/>
      <c r="P1234" s="338"/>
      <c r="Q1234" s="338"/>
    </row>
    <row r="1235" ht="15.75" customHeight="1">
      <c r="A1235" s="338"/>
      <c r="B1235" s="338"/>
      <c r="C1235" s="338"/>
      <c r="D1235" s="338"/>
      <c r="E1235" s="338"/>
      <c r="F1235" s="346"/>
      <c r="G1235" s="546"/>
      <c r="H1235" s="547"/>
      <c r="I1235" s="548"/>
      <c r="J1235" s="448"/>
      <c r="K1235" s="338"/>
      <c r="L1235" s="338"/>
      <c r="M1235" s="338"/>
      <c r="N1235" s="338"/>
      <c r="O1235" s="338"/>
      <c r="P1235" s="338"/>
      <c r="Q1235" s="338"/>
    </row>
    <row r="1236" ht="15.75" customHeight="1">
      <c r="A1236" s="338"/>
      <c r="B1236" s="338"/>
      <c r="C1236" s="338"/>
      <c r="D1236" s="338"/>
      <c r="E1236" s="338"/>
      <c r="F1236" s="346"/>
      <c r="G1236" s="546"/>
      <c r="H1236" s="547"/>
      <c r="I1236" s="548"/>
      <c r="J1236" s="448"/>
      <c r="K1236" s="338"/>
      <c r="L1236" s="338"/>
      <c r="M1236" s="338"/>
      <c r="N1236" s="338"/>
      <c r="O1236" s="338"/>
      <c r="P1236" s="338"/>
      <c r="Q1236" s="338"/>
    </row>
    <row r="1237" ht="15.75" customHeight="1">
      <c r="A1237" s="338"/>
      <c r="B1237" s="338"/>
      <c r="C1237" s="338"/>
      <c r="D1237" s="338"/>
      <c r="E1237" s="338"/>
      <c r="F1237" s="346"/>
      <c r="G1237" s="546"/>
      <c r="H1237" s="547"/>
      <c r="I1237" s="548"/>
      <c r="J1237" s="448"/>
      <c r="K1237" s="338"/>
      <c r="L1237" s="338"/>
      <c r="M1237" s="338"/>
      <c r="N1237" s="338"/>
      <c r="O1237" s="338"/>
      <c r="P1237" s="338"/>
      <c r="Q1237" s="338"/>
    </row>
    <row r="1238" ht="15.75" customHeight="1">
      <c r="A1238" s="338"/>
      <c r="B1238" s="338"/>
      <c r="C1238" s="338"/>
      <c r="D1238" s="338"/>
      <c r="E1238" s="338"/>
      <c r="F1238" s="346"/>
      <c r="G1238" s="546"/>
      <c r="H1238" s="547"/>
      <c r="I1238" s="548"/>
      <c r="J1238" s="448"/>
      <c r="K1238" s="338"/>
      <c r="L1238" s="338"/>
      <c r="M1238" s="338"/>
      <c r="N1238" s="338"/>
      <c r="O1238" s="338"/>
      <c r="P1238" s="338"/>
      <c r="Q1238" s="338"/>
    </row>
    <row r="1239" ht="15.75" customHeight="1">
      <c r="A1239" s="338"/>
      <c r="B1239" s="338"/>
      <c r="C1239" s="338"/>
      <c r="D1239" s="338"/>
      <c r="E1239" s="338"/>
      <c r="F1239" s="346"/>
      <c r="G1239" s="546"/>
      <c r="H1239" s="547"/>
      <c r="I1239" s="548"/>
      <c r="J1239" s="448"/>
      <c r="K1239" s="338"/>
      <c r="L1239" s="338"/>
      <c r="M1239" s="338"/>
      <c r="N1239" s="338"/>
      <c r="O1239" s="338"/>
      <c r="P1239" s="338"/>
      <c r="Q1239" s="338"/>
    </row>
    <row r="1240" ht="15.75" customHeight="1">
      <c r="A1240" s="338"/>
      <c r="B1240" s="338"/>
      <c r="C1240" s="338"/>
      <c r="D1240" s="338"/>
      <c r="E1240" s="338"/>
      <c r="F1240" s="346"/>
      <c r="G1240" s="546"/>
      <c r="H1240" s="547"/>
      <c r="I1240" s="548"/>
      <c r="J1240" s="448"/>
      <c r="K1240" s="338"/>
      <c r="L1240" s="338"/>
      <c r="M1240" s="338"/>
      <c r="N1240" s="338"/>
      <c r="O1240" s="338"/>
      <c r="P1240" s="338"/>
      <c r="Q1240" s="338"/>
    </row>
    <row r="1241" ht="15.75" customHeight="1">
      <c r="A1241" s="338"/>
      <c r="B1241" s="338"/>
      <c r="C1241" s="338"/>
      <c r="D1241" s="338"/>
      <c r="E1241" s="338"/>
      <c r="F1241" s="346"/>
      <c r="G1241" s="546"/>
      <c r="H1241" s="547"/>
      <c r="I1241" s="548"/>
      <c r="J1241" s="448"/>
      <c r="K1241" s="338"/>
      <c r="L1241" s="338"/>
      <c r="M1241" s="338"/>
      <c r="N1241" s="338"/>
      <c r="O1241" s="338"/>
      <c r="P1241" s="338"/>
      <c r="Q1241" s="338"/>
    </row>
    <row r="1242" ht="15.75" customHeight="1">
      <c r="A1242" s="338"/>
      <c r="B1242" s="338"/>
      <c r="C1242" s="338"/>
      <c r="D1242" s="338"/>
      <c r="E1242" s="338"/>
      <c r="F1242" s="346"/>
      <c r="G1242" s="546"/>
      <c r="H1242" s="547"/>
      <c r="I1242" s="548"/>
      <c r="J1242" s="448"/>
      <c r="K1242" s="338"/>
      <c r="L1242" s="338"/>
      <c r="M1242" s="338"/>
      <c r="N1242" s="338"/>
      <c r="O1242" s="338"/>
      <c r="P1242" s="338"/>
      <c r="Q1242" s="338"/>
    </row>
    <row r="1243" ht="15.75" customHeight="1">
      <c r="A1243" s="338"/>
      <c r="B1243" s="338"/>
      <c r="C1243" s="338"/>
      <c r="D1243" s="338"/>
      <c r="E1243" s="338"/>
      <c r="F1243" s="346"/>
      <c r="G1243" s="546"/>
      <c r="H1243" s="547"/>
      <c r="I1243" s="548"/>
      <c r="J1243" s="448"/>
      <c r="K1243" s="338"/>
      <c r="L1243" s="338"/>
      <c r="M1243" s="338"/>
      <c r="N1243" s="338"/>
      <c r="O1243" s="338"/>
      <c r="P1243" s="338"/>
      <c r="Q1243" s="338"/>
    </row>
    <row r="1244" ht="15.75" customHeight="1">
      <c r="A1244" s="338"/>
      <c r="B1244" s="338"/>
      <c r="C1244" s="338"/>
      <c r="D1244" s="338"/>
      <c r="E1244" s="338"/>
      <c r="F1244" s="346"/>
      <c r="G1244" s="546"/>
      <c r="H1244" s="547"/>
      <c r="I1244" s="548"/>
      <c r="J1244" s="448"/>
      <c r="K1244" s="338"/>
      <c r="L1244" s="338"/>
      <c r="M1244" s="338"/>
      <c r="N1244" s="338"/>
      <c r="O1244" s="338"/>
      <c r="P1244" s="338"/>
      <c r="Q1244" s="338"/>
    </row>
    <row r="1245" ht="15.75" customHeight="1">
      <c r="A1245" s="338"/>
      <c r="B1245" s="338"/>
      <c r="C1245" s="338"/>
      <c r="D1245" s="338"/>
      <c r="E1245" s="338"/>
      <c r="F1245" s="346"/>
      <c r="G1245" s="546"/>
      <c r="H1245" s="547"/>
      <c r="I1245" s="548"/>
      <c r="J1245" s="448"/>
      <c r="K1245" s="338"/>
      <c r="L1245" s="338"/>
      <c r="M1245" s="338"/>
      <c r="N1245" s="338"/>
      <c r="O1245" s="338"/>
      <c r="P1245" s="338"/>
      <c r="Q1245" s="338"/>
    </row>
    <row r="1246" ht="15.75" customHeight="1">
      <c r="A1246" s="338"/>
      <c r="B1246" s="338"/>
      <c r="C1246" s="338"/>
      <c r="D1246" s="338"/>
      <c r="E1246" s="338"/>
      <c r="F1246" s="346"/>
      <c r="G1246" s="546"/>
      <c r="H1246" s="547"/>
      <c r="I1246" s="548"/>
      <c r="J1246" s="448"/>
      <c r="K1246" s="338"/>
      <c r="L1246" s="338"/>
      <c r="M1246" s="338"/>
      <c r="N1246" s="338"/>
      <c r="O1246" s="338"/>
      <c r="P1246" s="338"/>
      <c r="Q1246" s="338"/>
    </row>
    <row r="1247" ht="15.75" customHeight="1">
      <c r="A1247" s="338"/>
      <c r="B1247" s="338"/>
      <c r="C1247" s="338"/>
      <c r="D1247" s="338"/>
      <c r="E1247" s="338"/>
      <c r="F1247" s="346"/>
      <c r="G1247" s="546"/>
      <c r="H1247" s="547"/>
      <c r="I1247" s="548"/>
      <c r="J1247" s="448"/>
      <c r="K1247" s="338"/>
      <c r="L1247" s="338"/>
      <c r="M1247" s="338"/>
      <c r="N1247" s="338"/>
      <c r="O1247" s="338"/>
      <c r="P1247" s="338"/>
      <c r="Q1247" s="338"/>
    </row>
    <row r="1248" ht="15.75" customHeight="1">
      <c r="A1248" s="338"/>
      <c r="B1248" s="338"/>
      <c r="C1248" s="338"/>
      <c r="D1248" s="338"/>
      <c r="E1248" s="338"/>
      <c r="F1248" s="346"/>
      <c r="G1248" s="546"/>
      <c r="H1248" s="547"/>
      <c r="I1248" s="548"/>
      <c r="J1248" s="448"/>
      <c r="K1248" s="338"/>
      <c r="L1248" s="338"/>
      <c r="M1248" s="338"/>
      <c r="N1248" s="338"/>
      <c r="O1248" s="338"/>
      <c r="P1248" s="338"/>
      <c r="Q1248" s="338"/>
    </row>
    <row r="1249" ht="15.75" customHeight="1">
      <c r="A1249" s="338"/>
      <c r="B1249" s="338"/>
      <c r="C1249" s="338"/>
      <c r="D1249" s="338"/>
      <c r="E1249" s="338"/>
      <c r="F1249" s="346"/>
      <c r="G1249" s="546"/>
      <c r="H1249" s="547"/>
      <c r="I1249" s="548"/>
      <c r="J1249" s="448"/>
      <c r="K1249" s="338"/>
      <c r="L1249" s="338"/>
      <c r="M1249" s="338"/>
      <c r="N1249" s="338"/>
      <c r="O1249" s="338"/>
      <c r="P1249" s="338"/>
      <c r="Q1249" s="338"/>
    </row>
    <row r="1250" ht="15.75" customHeight="1">
      <c r="A1250" s="338"/>
      <c r="B1250" s="338"/>
      <c r="C1250" s="338"/>
      <c r="D1250" s="338"/>
      <c r="E1250" s="338"/>
      <c r="F1250" s="346"/>
      <c r="G1250" s="546"/>
      <c r="H1250" s="547"/>
      <c r="I1250" s="548"/>
      <c r="J1250" s="448"/>
      <c r="K1250" s="338"/>
      <c r="L1250" s="338"/>
      <c r="M1250" s="338"/>
      <c r="N1250" s="338"/>
      <c r="O1250" s="338"/>
      <c r="P1250" s="338"/>
      <c r="Q1250" s="338"/>
    </row>
    <row r="1251" ht="15.75" customHeight="1">
      <c r="A1251" s="338"/>
      <c r="B1251" s="338"/>
      <c r="C1251" s="338"/>
      <c r="D1251" s="338"/>
      <c r="E1251" s="338"/>
      <c r="F1251" s="346"/>
      <c r="G1251" s="546"/>
      <c r="H1251" s="547"/>
      <c r="I1251" s="548"/>
      <c r="J1251" s="448"/>
      <c r="K1251" s="338"/>
      <c r="L1251" s="338"/>
      <c r="M1251" s="338"/>
      <c r="N1251" s="338"/>
      <c r="O1251" s="338"/>
      <c r="P1251" s="338"/>
      <c r="Q1251" s="338"/>
    </row>
    <row r="1252" ht="15.75" customHeight="1">
      <c r="A1252" s="338"/>
      <c r="B1252" s="338"/>
      <c r="C1252" s="338"/>
      <c r="D1252" s="338"/>
      <c r="E1252" s="338"/>
      <c r="F1252" s="346"/>
      <c r="G1252" s="546"/>
      <c r="H1252" s="547"/>
      <c r="I1252" s="548"/>
      <c r="J1252" s="448"/>
      <c r="K1252" s="338"/>
      <c r="L1252" s="338"/>
      <c r="M1252" s="338"/>
      <c r="N1252" s="338"/>
      <c r="O1252" s="338"/>
      <c r="P1252" s="338"/>
      <c r="Q1252" s="338"/>
    </row>
    <row r="1253" ht="15.75" customHeight="1">
      <c r="A1253" s="338"/>
      <c r="B1253" s="338"/>
      <c r="C1253" s="338"/>
      <c r="D1253" s="338"/>
      <c r="E1253" s="338"/>
      <c r="F1253" s="346"/>
      <c r="G1253" s="546"/>
      <c r="H1253" s="547"/>
      <c r="I1253" s="548"/>
      <c r="J1253" s="448"/>
      <c r="K1253" s="338"/>
      <c r="L1253" s="338"/>
      <c r="M1253" s="338"/>
      <c r="N1253" s="338"/>
      <c r="O1253" s="338"/>
      <c r="P1253" s="338"/>
      <c r="Q1253" s="338"/>
    </row>
    <row r="1254" ht="15.75" customHeight="1">
      <c r="A1254" s="338"/>
      <c r="B1254" s="338"/>
      <c r="C1254" s="338"/>
      <c r="D1254" s="338"/>
      <c r="E1254" s="338"/>
      <c r="F1254" s="346"/>
      <c r="G1254" s="546"/>
      <c r="H1254" s="547"/>
      <c r="I1254" s="548"/>
      <c r="J1254" s="448"/>
      <c r="K1254" s="338"/>
      <c r="L1254" s="338"/>
      <c r="M1254" s="338"/>
      <c r="N1254" s="338"/>
      <c r="O1254" s="338"/>
      <c r="P1254" s="338"/>
      <c r="Q1254" s="338"/>
    </row>
    <row r="1255" ht="15.75" customHeight="1">
      <c r="A1255" s="338"/>
      <c r="B1255" s="338"/>
      <c r="C1255" s="338"/>
      <c r="D1255" s="338"/>
      <c r="E1255" s="338"/>
      <c r="F1255" s="346"/>
      <c r="G1255" s="546"/>
      <c r="H1255" s="547"/>
      <c r="I1255" s="548"/>
      <c r="J1255" s="448"/>
      <c r="K1255" s="338"/>
      <c r="L1255" s="338"/>
      <c r="M1255" s="338"/>
      <c r="N1255" s="338"/>
      <c r="O1255" s="338"/>
      <c r="P1255" s="338"/>
      <c r="Q1255" s="338"/>
    </row>
    <row r="1256" ht="15.75" customHeight="1">
      <c r="A1256" s="338"/>
      <c r="B1256" s="338"/>
      <c r="C1256" s="338"/>
      <c r="D1256" s="338"/>
      <c r="E1256" s="338"/>
      <c r="F1256" s="346"/>
      <c r="G1256" s="546"/>
      <c r="H1256" s="547"/>
      <c r="I1256" s="548"/>
      <c r="J1256" s="448"/>
      <c r="K1256" s="338"/>
      <c r="L1256" s="338"/>
      <c r="M1256" s="338"/>
      <c r="N1256" s="338"/>
      <c r="O1256" s="338"/>
      <c r="P1256" s="338"/>
      <c r="Q1256" s="338"/>
    </row>
    <row r="1257" ht="15.75" customHeight="1">
      <c r="A1257" s="338"/>
      <c r="B1257" s="338"/>
      <c r="C1257" s="338"/>
      <c r="D1257" s="338"/>
      <c r="E1257" s="338"/>
      <c r="F1257" s="346"/>
      <c r="G1257" s="546"/>
      <c r="H1257" s="547"/>
      <c r="I1257" s="548"/>
      <c r="J1257" s="448"/>
      <c r="K1257" s="338"/>
      <c r="L1257" s="338"/>
      <c r="M1257" s="338"/>
      <c r="N1257" s="338"/>
      <c r="O1257" s="338"/>
      <c r="P1257" s="338"/>
      <c r="Q1257" s="338"/>
    </row>
    <row r="1258" ht="15.75" customHeight="1">
      <c r="A1258" s="338"/>
      <c r="B1258" s="338"/>
      <c r="C1258" s="338"/>
      <c r="D1258" s="338"/>
      <c r="E1258" s="338"/>
      <c r="F1258" s="346"/>
      <c r="G1258" s="546"/>
      <c r="H1258" s="547"/>
      <c r="I1258" s="548"/>
      <c r="J1258" s="448"/>
      <c r="K1258" s="338"/>
      <c r="L1258" s="338"/>
      <c r="M1258" s="338"/>
      <c r="N1258" s="338"/>
      <c r="O1258" s="338"/>
      <c r="P1258" s="338"/>
      <c r="Q1258" s="338"/>
    </row>
    <row r="1259" ht="15.75" customHeight="1">
      <c r="A1259" s="338"/>
      <c r="B1259" s="338"/>
      <c r="C1259" s="338"/>
      <c r="D1259" s="338"/>
      <c r="E1259" s="338"/>
      <c r="F1259" s="346"/>
      <c r="G1259" s="546"/>
      <c r="H1259" s="547"/>
      <c r="I1259" s="548"/>
      <c r="J1259" s="448"/>
      <c r="K1259" s="338"/>
      <c r="L1259" s="338"/>
      <c r="M1259" s="338"/>
      <c r="N1259" s="338"/>
      <c r="O1259" s="338"/>
      <c r="P1259" s="338"/>
      <c r="Q1259" s="338"/>
    </row>
    <row r="1260" ht="15.75" customHeight="1">
      <c r="A1260" s="338"/>
      <c r="B1260" s="338"/>
      <c r="C1260" s="338"/>
      <c r="D1260" s="338"/>
      <c r="E1260" s="338"/>
      <c r="F1260" s="346"/>
      <c r="G1260" s="546"/>
      <c r="H1260" s="547"/>
      <c r="I1260" s="548"/>
      <c r="J1260" s="448"/>
      <c r="K1260" s="338"/>
      <c r="L1260" s="338"/>
      <c r="M1260" s="338"/>
      <c r="N1260" s="338"/>
      <c r="O1260" s="338"/>
      <c r="P1260" s="338"/>
      <c r="Q1260" s="338"/>
    </row>
    <row r="1261" ht="15.75" customHeight="1">
      <c r="A1261" s="338"/>
      <c r="B1261" s="338"/>
      <c r="C1261" s="338"/>
      <c r="D1261" s="338"/>
      <c r="E1261" s="338"/>
      <c r="F1261" s="346"/>
      <c r="G1261" s="546"/>
      <c r="H1261" s="547"/>
      <c r="I1261" s="548"/>
      <c r="J1261" s="448"/>
      <c r="K1261" s="338"/>
      <c r="L1261" s="338"/>
      <c r="M1261" s="338"/>
      <c r="N1261" s="338"/>
      <c r="O1261" s="338"/>
      <c r="P1261" s="338"/>
      <c r="Q1261" s="338"/>
    </row>
    <row r="1262" ht="15.75" customHeight="1">
      <c r="A1262" s="338"/>
      <c r="B1262" s="338"/>
      <c r="C1262" s="338"/>
      <c r="D1262" s="338"/>
      <c r="E1262" s="338"/>
      <c r="F1262" s="346"/>
      <c r="G1262" s="546"/>
      <c r="H1262" s="547"/>
      <c r="I1262" s="548"/>
      <c r="J1262" s="448"/>
      <c r="K1262" s="338"/>
      <c r="L1262" s="338"/>
      <c r="M1262" s="338"/>
      <c r="N1262" s="338"/>
      <c r="O1262" s="338"/>
      <c r="P1262" s="338"/>
      <c r="Q1262" s="338"/>
    </row>
    <row r="1263" ht="15.75" customHeight="1">
      <c r="A1263" s="338"/>
      <c r="B1263" s="338"/>
      <c r="C1263" s="338"/>
      <c r="D1263" s="338"/>
      <c r="E1263" s="338"/>
      <c r="F1263" s="346"/>
      <c r="G1263" s="546"/>
      <c r="H1263" s="547"/>
      <c r="I1263" s="548"/>
      <c r="J1263" s="448"/>
      <c r="K1263" s="338"/>
      <c r="L1263" s="338"/>
      <c r="M1263" s="338"/>
      <c r="N1263" s="338"/>
      <c r="O1263" s="338"/>
      <c r="P1263" s="338"/>
      <c r="Q1263" s="338"/>
    </row>
    <row r="1264" ht="15.75" customHeight="1">
      <c r="A1264" s="338"/>
      <c r="B1264" s="338"/>
      <c r="C1264" s="338"/>
      <c r="D1264" s="338"/>
      <c r="E1264" s="338"/>
      <c r="F1264" s="346"/>
      <c r="G1264" s="546"/>
      <c r="H1264" s="547"/>
      <c r="I1264" s="548"/>
      <c r="J1264" s="448"/>
      <c r="K1264" s="338"/>
      <c r="L1264" s="338"/>
      <c r="M1264" s="338"/>
      <c r="N1264" s="338"/>
      <c r="O1264" s="338"/>
      <c r="P1264" s="338"/>
      <c r="Q1264" s="338"/>
    </row>
    <row r="1265" ht="15.75" customHeight="1">
      <c r="A1265" s="338"/>
      <c r="B1265" s="338"/>
      <c r="C1265" s="338"/>
      <c r="D1265" s="338"/>
      <c r="E1265" s="338"/>
      <c r="F1265" s="346"/>
      <c r="G1265" s="546"/>
      <c r="H1265" s="547"/>
      <c r="I1265" s="548"/>
      <c r="J1265" s="448"/>
      <c r="K1265" s="338"/>
      <c r="L1265" s="338"/>
      <c r="M1265" s="338"/>
      <c r="N1265" s="338"/>
      <c r="O1265" s="338"/>
      <c r="P1265" s="338"/>
      <c r="Q1265" s="338"/>
    </row>
    <row r="1266" ht="15.75" customHeight="1">
      <c r="A1266" s="338"/>
      <c r="B1266" s="338"/>
      <c r="C1266" s="338"/>
      <c r="D1266" s="338"/>
      <c r="E1266" s="338"/>
      <c r="F1266" s="346"/>
      <c r="G1266" s="546"/>
      <c r="H1266" s="547"/>
      <c r="I1266" s="548"/>
      <c r="J1266" s="448"/>
      <c r="K1266" s="338"/>
      <c r="L1266" s="338"/>
      <c r="M1266" s="338"/>
      <c r="N1266" s="338"/>
      <c r="O1266" s="338"/>
      <c r="P1266" s="338"/>
      <c r="Q1266" s="338"/>
    </row>
    <row r="1267" ht="15.75" customHeight="1">
      <c r="A1267" s="338"/>
      <c r="B1267" s="338"/>
      <c r="C1267" s="338"/>
      <c r="D1267" s="338"/>
      <c r="E1267" s="338"/>
      <c r="F1267" s="346"/>
      <c r="G1267" s="546"/>
      <c r="H1267" s="547"/>
      <c r="I1267" s="548"/>
      <c r="J1267" s="448"/>
      <c r="K1267" s="338"/>
      <c r="L1267" s="338"/>
      <c r="M1267" s="338"/>
      <c r="N1267" s="338"/>
      <c r="O1267" s="338"/>
      <c r="P1267" s="338"/>
      <c r="Q1267" s="338"/>
    </row>
    <row r="1268" ht="15.75" customHeight="1">
      <c r="A1268" s="338"/>
      <c r="B1268" s="338"/>
      <c r="C1268" s="338"/>
      <c r="D1268" s="338"/>
      <c r="E1268" s="338"/>
      <c r="F1268" s="346"/>
      <c r="G1268" s="546"/>
      <c r="H1268" s="547"/>
      <c r="I1268" s="548"/>
      <c r="J1268" s="448"/>
      <c r="K1268" s="338"/>
      <c r="L1268" s="338"/>
      <c r="M1268" s="338"/>
      <c r="N1268" s="338"/>
      <c r="O1268" s="338"/>
      <c r="P1268" s="338"/>
      <c r="Q1268" s="338"/>
    </row>
    <row r="1269" ht="15.75" customHeight="1">
      <c r="A1269" s="338"/>
      <c r="B1269" s="338"/>
      <c r="C1269" s="338"/>
      <c r="D1269" s="338"/>
      <c r="E1269" s="338"/>
      <c r="F1269" s="346"/>
      <c r="G1269" s="546"/>
      <c r="H1269" s="547"/>
      <c r="I1269" s="548"/>
      <c r="J1269" s="448"/>
      <c r="K1269" s="338"/>
      <c r="L1269" s="338"/>
      <c r="M1269" s="338"/>
      <c r="N1269" s="338"/>
      <c r="O1269" s="338"/>
      <c r="P1269" s="338"/>
      <c r="Q1269" s="338"/>
    </row>
    <row r="1270" ht="15.75" customHeight="1">
      <c r="A1270" s="338"/>
      <c r="B1270" s="338"/>
      <c r="C1270" s="338"/>
      <c r="D1270" s="338"/>
      <c r="E1270" s="338"/>
      <c r="F1270" s="346"/>
      <c r="G1270" s="546"/>
      <c r="H1270" s="547"/>
      <c r="I1270" s="548"/>
      <c r="J1270" s="448"/>
      <c r="K1270" s="338"/>
      <c r="L1270" s="338"/>
      <c r="M1270" s="338"/>
      <c r="N1270" s="338"/>
      <c r="O1270" s="338"/>
      <c r="P1270" s="338"/>
      <c r="Q1270" s="338"/>
    </row>
    <row r="1271" ht="15.75" customHeight="1">
      <c r="A1271" s="338"/>
      <c r="B1271" s="338"/>
      <c r="C1271" s="338"/>
      <c r="D1271" s="338"/>
      <c r="E1271" s="338"/>
      <c r="F1271" s="346"/>
      <c r="G1271" s="546"/>
      <c r="H1271" s="547"/>
      <c r="I1271" s="548"/>
      <c r="J1271" s="448"/>
      <c r="K1271" s="338"/>
      <c r="L1271" s="338"/>
      <c r="M1271" s="338"/>
      <c r="N1271" s="338"/>
      <c r="O1271" s="338"/>
      <c r="P1271" s="338"/>
      <c r="Q1271" s="338"/>
    </row>
    <row r="1272" ht="15.75" customHeight="1">
      <c r="A1272" s="338"/>
      <c r="B1272" s="338"/>
      <c r="C1272" s="338"/>
      <c r="D1272" s="338"/>
      <c r="E1272" s="338"/>
      <c r="F1272" s="346"/>
      <c r="G1272" s="546"/>
      <c r="H1272" s="547"/>
      <c r="I1272" s="548"/>
      <c r="J1272" s="448"/>
      <c r="K1272" s="338"/>
      <c r="L1272" s="338"/>
      <c r="M1272" s="338"/>
      <c r="N1272" s="338"/>
      <c r="O1272" s="338"/>
      <c r="P1272" s="338"/>
      <c r="Q1272" s="338"/>
    </row>
    <row r="1273" ht="15.75" customHeight="1">
      <c r="A1273" s="338"/>
      <c r="B1273" s="338"/>
      <c r="C1273" s="338"/>
      <c r="D1273" s="338"/>
      <c r="E1273" s="338"/>
      <c r="F1273" s="346"/>
      <c r="G1273" s="546"/>
      <c r="H1273" s="547"/>
      <c r="I1273" s="548"/>
      <c r="J1273" s="448"/>
      <c r="K1273" s="338"/>
      <c r="L1273" s="338"/>
      <c r="M1273" s="338"/>
      <c r="N1273" s="338"/>
      <c r="O1273" s="338"/>
      <c r="P1273" s="338"/>
      <c r="Q1273" s="338"/>
    </row>
    <row r="1274" ht="15.75" customHeight="1">
      <c r="A1274" s="338"/>
      <c r="B1274" s="338"/>
      <c r="C1274" s="338"/>
      <c r="D1274" s="338"/>
      <c r="E1274" s="338"/>
      <c r="F1274" s="346"/>
      <c r="G1274" s="546"/>
      <c r="H1274" s="547"/>
      <c r="I1274" s="548"/>
      <c r="J1274" s="448"/>
      <c r="K1274" s="338"/>
      <c r="L1274" s="338"/>
      <c r="M1274" s="338"/>
      <c r="N1274" s="338"/>
      <c r="O1274" s="338"/>
      <c r="P1274" s="338"/>
      <c r="Q1274" s="338"/>
    </row>
    <row r="1275" ht="15.75" customHeight="1">
      <c r="A1275" s="338"/>
      <c r="B1275" s="338"/>
      <c r="C1275" s="338"/>
      <c r="D1275" s="338"/>
      <c r="E1275" s="338"/>
      <c r="F1275" s="346"/>
      <c r="G1275" s="546"/>
      <c r="H1275" s="547"/>
      <c r="I1275" s="548"/>
      <c r="J1275" s="448"/>
      <c r="K1275" s="338"/>
      <c r="L1275" s="338"/>
      <c r="M1275" s="338"/>
      <c r="N1275" s="338"/>
      <c r="O1275" s="338"/>
      <c r="P1275" s="338"/>
      <c r="Q1275" s="338"/>
    </row>
    <row r="1276" ht="15.75" customHeight="1">
      <c r="A1276" s="338"/>
      <c r="B1276" s="338"/>
      <c r="C1276" s="338"/>
      <c r="D1276" s="338"/>
      <c r="E1276" s="338"/>
      <c r="F1276" s="346"/>
      <c r="G1276" s="546"/>
      <c r="H1276" s="547"/>
      <c r="I1276" s="548"/>
      <c r="J1276" s="448"/>
      <c r="K1276" s="338"/>
      <c r="L1276" s="338"/>
      <c r="M1276" s="338"/>
      <c r="N1276" s="338"/>
      <c r="O1276" s="338"/>
      <c r="P1276" s="338"/>
      <c r="Q1276" s="338"/>
    </row>
    <row r="1277" ht="15.75" customHeight="1">
      <c r="A1277" s="338"/>
      <c r="B1277" s="338"/>
      <c r="C1277" s="338"/>
      <c r="D1277" s="338"/>
      <c r="E1277" s="338"/>
      <c r="F1277" s="346"/>
      <c r="G1277" s="546"/>
      <c r="H1277" s="547"/>
      <c r="I1277" s="548"/>
      <c r="J1277" s="448"/>
      <c r="K1277" s="338"/>
      <c r="L1277" s="338"/>
      <c r="M1277" s="338"/>
      <c r="N1277" s="338"/>
      <c r="O1277" s="338"/>
      <c r="P1277" s="338"/>
      <c r="Q1277" s="338"/>
    </row>
    <row r="1278" ht="15.75" customHeight="1">
      <c r="A1278" s="338"/>
      <c r="B1278" s="338"/>
      <c r="C1278" s="338"/>
      <c r="D1278" s="338"/>
      <c r="E1278" s="338"/>
      <c r="F1278" s="346"/>
      <c r="G1278" s="546"/>
      <c r="H1278" s="547"/>
      <c r="I1278" s="548"/>
      <c r="J1278" s="448"/>
      <c r="K1278" s="338"/>
      <c r="L1278" s="338"/>
      <c r="M1278" s="338"/>
      <c r="N1278" s="338"/>
      <c r="O1278" s="338"/>
      <c r="P1278" s="338"/>
      <c r="Q1278" s="338"/>
    </row>
    <row r="1279" ht="15.75" customHeight="1">
      <c r="A1279" s="338"/>
      <c r="B1279" s="338"/>
      <c r="C1279" s="338"/>
      <c r="D1279" s="338"/>
      <c r="E1279" s="338"/>
      <c r="F1279" s="346"/>
      <c r="G1279" s="546"/>
      <c r="H1279" s="547"/>
      <c r="I1279" s="548"/>
      <c r="J1279" s="448"/>
      <c r="K1279" s="338"/>
      <c r="L1279" s="338"/>
      <c r="M1279" s="338"/>
      <c r="N1279" s="338"/>
      <c r="O1279" s="338"/>
      <c r="P1279" s="338"/>
      <c r="Q1279" s="338"/>
    </row>
    <row r="1280" ht="15.75" customHeight="1">
      <c r="A1280" s="338"/>
      <c r="B1280" s="338"/>
      <c r="C1280" s="338"/>
      <c r="D1280" s="338"/>
      <c r="E1280" s="338"/>
      <c r="F1280" s="346"/>
      <c r="G1280" s="546"/>
      <c r="H1280" s="547"/>
      <c r="I1280" s="548"/>
      <c r="J1280" s="448"/>
      <c r="K1280" s="338"/>
      <c r="L1280" s="338"/>
      <c r="M1280" s="338"/>
      <c r="N1280" s="338"/>
      <c r="O1280" s="338"/>
      <c r="P1280" s="338"/>
      <c r="Q1280" s="338"/>
    </row>
    <row r="1281" ht="15.75" customHeight="1">
      <c r="A1281" s="338"/>
      <c r="B1281" s="338"/>
      <c r="C1281" s="338"/>
      <c r="D1281" s="338"/>
      <c r="E1281" s="338"/>
      <c r="F1281" s="346"/>
      <c r="G1281" s="546"/>
      <c r="H1281" s="547"/>
      <c r="I1281" s="548"/>
      <c r="J1281" s="448"/>
      <c r="K1281" s="338"/>
      <c r="L1281" s="338"/>
      <c r="M1281" s="338"/>
      <c r="N1281" s="338"/>
      <c r="O1281" s="338"/>
      <c r="P1281" s="338"/>
      <c r="Q1281" s="338"/>
    </row>
    <row r="1282" ht="15.75" customHeight="1">
      <c r="A1282" s="338"/>
      <c r="B1282" s="338"/>
      <c r="C1282" s="338"/>
      <c r="D1282" s="338"/>
      <c r="E1282" s="338"/>
      <c r="F1282" s="346"/>
      <c r="G1282" s="546"/>
      <c r="H1282" s="547"/>
      <c r="I1282" s="548"/>
      <c r="J1282" s="448"/>
      <c r="K1282" s="338"/>
      <c r="L1282" s="338"/>
      <c r="M1282" s="338"/>
      <c r="N1282" s="338"/>
      <c r="O1282" s="338"/>
      <c r="P1282" s="338"/>
      <c r="Q1282" s="338"/>
    </row>
    <row r="1283" ht="15.75" customHeight="1">
      <c r="A1283" s="338"/>
      <c r="B1283" s="338"/>
      <c r="C1283" s="338"/>
      <c r="D1283" s="338"/>
      <c r="E1283" s="338"/>
      <c r="F1283" s="346"/>
      <c r="G1283" s="546"/>
      <c r="H1283" s="547"/>
      <c r="I1283" s="548"/>
      <c r="J1283" s="448"/>
      <c r="K1283" s="338"/>
      <c r="L1283" s="338"/>
      <c r="M1283" s="338"/>
      <c r="N1283" s="338"/>
      <c r="O1283" s="338"/>
      <c r="P1283" s="338"/>
      <c r="Q1283" s="338"/>
    </row>
    <row r="1284" ht="15.75" customHeight="1">
      <c r="A1284" s="338"/>
      <c r="B1284" s="338"/>
      <c r="C1284" s="338"/>
      <c r="D1284" s="338"/>
      <c r="E1284" s="338"/>
      <c r="F1284" s="346"/>
      <c r="G1284" s="546"/>
      <c r="H1284" s="547"/>
      <c r="I1284" s="548"/>
      <c r="J1284" s="448"/>
      <c r="K1284" s="338"/>
      <c r="L1284" s="338"/>
      <c r="M1284" s="338"/>
      <c r="N1284" s="338"/>
      <c r="O1284" s="338"/>
      <c r="P1284" s="338"/>
      <c r="Q1284" s="338"/>
    </row>
    <row r="1285" ht="15.75" customHeight="1">
      <c r="A1285" s="338"/>
      <c r="B1285" s="338"/>
      <c r="C1285" s="338"/>
      <c r="D1285" s="338"/>
      <c r="E1285" s="338"/>
      <c r="F1285" s="346"/>
      <c r="G1285" s="546"/>
      <c r="H1285" s="547"/>
      <c r="I1285" s="548"/>
      <c r="J1285" s="448"/>
      <c r="K1285" s="338"/>
      <c r="L1285" s="338"/>
      <c r="M1285" s="338"/>
      <c r="N1285" s="338"/>
      <c r="O1285" s="338"/>
      <c r="P1285" s="338"/>
      <c r="Q1285" s="338"/>
    </row>
    <row r="1286" ht="15.75" customHeight="1">
      <c r="A1286" s="338"/>
      <c r="B1286" s="338"/>
      <c r="C1286" s="338"/>
      <c r="D1286" s="338"/>
      <c r="E1286" s="338"/>
      <c r="F1286" s="346"/>
      <c r="G1286" s="546"/>
      <c r="H1286" s="547"/>
      <c r="I1286" s="548"/>
      <c r="J1286" s="448"/>
      <c r="K1286" s="338"/>
      <c r="L1286" s="338"/>
      <c r="M1286" s="338"/>
      <c r="N1286" s="338"/>
      <c r="O1286" s="338"/>
      <c r="P1286" s="338"/>
      <c r="Q1286" s="338"/>
    </row>
    <row r="1287" ht="15.75" customHeight="1">
      <c r="A1287" s="338"/>
      <c r="B1287" s="338"/>
      <c r="C1287" s="338"/>
      <c r="D1287" s="338"/>
      <c r="E1287" s="338"/>
      <c r="F1287" s="346"/>
      <c r="G1287" s="546"/>
      <c r="H1287" s="547"/>
      <c r="I1287" s="548"/>
      <c r="J1287" s="448"/>
      <c r="K1287" s="338"/>
      <c r="L1287" s="338"/>
      <c r="M1287" s="338"/>
      <c r="N1287" s="338"/>
      <c r="O1287" s="338"/>
      <c r="P1287" s="338"/>
      <c r="Q1287" s="338"/>
    </row>
    <row r="1288" ht="15.75" customHeight="1">
      <c r="A1288" s="338"/>
      <c r="B1288" s="338"/>
      <c r="C1288" s="338"/>
      <c r="D1288" s="338"/>
      <c r="E1288" s="338"/>
      <c r="F1288" s="346"/>
      <c r="G1288" s="546"/>
      <c r="H1288" s="547"/>
      <c r="I1288" s="548"/>
      <c r="J1288" s="448"/>
      <c r="K1288" s="338"/>
      <c r="L1288" s="338"/>
      <c r="M1288" s="338"/>
      <c r="N1288" s="338"/>
      <c r="O1288" s="338"/>
      <c r="P1288" s="338"/>
      <c r="Q1288" s="338"/>
    </row>
    <row r="1289" ht="15.75" customHeight="1">
      <c r="A1289" s="338"/>
      <c r="B1289" s="338"/>
      <c r="C1289" s="338"/>
      <c r="D1289" s="338"/>
      <c r="E1289" s="338"/>
      <c r="F1289" s="346"/>
      <c r="G1289" s="546"/>
      <c r="H1289" s="547"/>
      <c r="I1289" s="548"/>
      <c r="J1289" s="448"/>
      <c r="K1289" s="338"/>
      <c r="L1289" s="338"/>
      <c r="M1289" s="338"/>
      <c r="N1289" s="338"/>
      <c r="O1289" s="338"/>
      <c r="P1289" s="338"/>
      <c r="Q1289" s="338"/>
    </row>
    <row r="1290" ht="15.75" customHeight="1">
      <c r="A1290" s="338"/>
      <c r="B1290" s="338"/>
      <c r="C1290" s="338"/>
      <c r="D1290" s="338"/>
      <c r="E1290" s="338"/>
      <c r="F1290" s="346"/>
      <c r="G1290" s="546"/>
      <c r="H1290" s="547"/>
      <c r="I1290" s="548"/>
      <c r="J1290" s="448"/>
      <c r="K1290" s="338"/>
      <c r="L1290" s="338"/>
      <c r="M1290" s="338"/>
      <c r="N1290" s="338"/>
      <c r="O1290" s="338"/>
      <c r="P1290" s="338"/>
      <c r="Q1290" s="338"/>
    </row>
    <row r="1291" ht="15.75" customHeight="1">
      <c r="A1291" s="338"/>
      <c r="B1291" s="338"/>
      <c r="C1291" s="338"/>
      <c r="D1291" s="338"/>
      <c r="E1291" s="338"/>
      <c r="F1291" s="346"/>
      <c r="G1291" s="546"/>
      <c r="H1291" s="547"/>
      <c r="I1291" s="548"/>
      <c r="J1291" s="448"/>
      <c r="K1291" s="338"/>
      <c r="L1291" s="338"/>
      <c r="M1291" s="338"/>
      <c r="N1291" s="338"/>
      <c r="O1291" s="338"/>
      <c r="P1291" s="338"/>
      <c r="Q1291" s="338"/>
    </row>
    <row r="1292" ht="15.75" customHeight="1">
      <c r="A1292" s="338"/>
      <c r="B1292" s="338"/>
      <c r="C1292" s="338"/>
      <c r="D1292" s="338"/>
      <c r="E1292" s="338"/>
      <c r="F1292" s="346"/>
      <c r="G1292" s="546"/>
      <c r="H1292" s="547"/>
      <c r="I1292" s="548"/>
      <c r="J1292" s="448"/>
      <c r="K1292" s="338"/>
      <c r="L1292" s="338"/>
      <c r="M1292" s="338"/>
      <c r="N1292" s="338"/>
      <c r="O1292" s="338"/>
      <c r="P1292" s="338"/>
      <c r="Q1292" s="338"/>
    </row>
    <row r="1293" ht="15.75" customHeight="1">
      <c r="A1293" s="338"/>
      <c r="B1293" s="338"/>
      <c r="C1293" s="338"/>
      <c r="D1293" s="338"/>
      <c r="E1293" s="338"/>
      <c r="F1293" s="346"/>
      <c r="G1293" s="546"/>
      <c r="H1293" s="547"/>
      <c r="I1293" s="548"/>
      <c r="J1293" s="448"/>
      <c r="K1293" s="338"/>
      <c r="L1293" s="338"/>
      <c r="M1293" s="338"/>
      <c r="N1293" s="338"/>
      <c r="O1293" s="338"/>
      <c r="P1293" s="338"/>
      <c r="Q1293" s="338"/>
    </row>
    <row r="1294" ht="15.75" customHeight="1">
      <c r="A1294" s="338"/>
      <c r="B1294" s="338"/>
      <c r="C1294" s="338"/>
      <c r="D1294" s="338"/>
      <c r="E1294" s="338"/>
      <c r="F1294" s="346"/>
      <c r="G1294" s="546"/>
      <c r="H1294" s="547"/>
      <c r="I1294" s="548"/>
      <c r="J1294" s="448"/>
      <c r="K1294" s="338"/>
      <c r="L1294" s="338"/>
      <c r="M1294" s="338"/>
      <c r="N1294" s="338"/>
      <c r="O1294" s="338"/>
      <c r="P1294" s="338"/>
      <c r="Q1294" s="338"/>
    </row>
    <row r="1295" ht="15.75" customHeight="1">
      <c r="A1295" s="338"/>
      <c r="B1295" s="338"/>
      <c r="C1295" s="338"/>
      <c r="D1295" s="338"/>
      <c r="E1295" s="338"/>
      <c r="F1295" s="346"/>
      <c r="G1295" s="546"/>
      <c r="H1295" s="547"/>
      <c r="I1295" s="548"/>
      <c r="J1295" s="448"/>
      <c r="K1295" s="338"/>
      <c r="L1295" s="338"/>
      <c r="M1295" s="338"/>
      <c r="N1295" s="338"/>
      <c r="O1295" s="338"/>
      <c r="P1295" s="338"/>
      <c r="Q1295" s="338"/>
    </row>
    <row r="1296" ht="15.75" customHeight="1">
      <c r="A1296" s="338"/>
      <c r="B1296" s="338"/>
      <c r="C1296" s="338"/>
      <c r="D1296" s="338"/>
      <c r="E1296" s="338"/>
      <c r="F1296" s="346"/>
      <c r="G1296" s="546"/>
      <c r="H1296" s="547"/>
      <c r="I1296" s="548"/>
      <c r="J1296" s="448"/>
      <c r="K1296" s="338"/>
      <c r="L1296" s="338"/>
      <c r="M1296" s="338"/>
      <c r="N1296" s="338"/>
      <c r="O1296" s="338"/>
      <c r="P1296" s="338"/>
      <c r="Q1296" s="338"/>
    </row>
    <row r="1297" ht="15.75" customHeight="1">
      <c r="A1297" s="338"/>
      <c r="B1297" s="338"/>
      <c r="C1297" s="338"/>
      <c r="D1297" s="338"/>
      <c r="E1297" s="338"/>
      <c r="F1297" s="346"/>
      <c r="G1297" s="546"/>
      <c r="H1297" s="547"/>
      <c r="I1297" s="548"/>
      <c r="J1297" s="448"/>
      <c r="K1297" s="338"/>
      <c r="L1297" s="338"/>
      <c r="M1297" s="338"/>
      <c r="N1297" s="338"/>
      <c r="O1297" s="338"/>
      <c r="P1297" s="338"/>
      <c r="Q1297" s="338"/>
    </row>
    <row r="1298" ht="15.75" customHeight="1">
      <c r="A1298" s="338"/>
      <c r="B1298" s="338"/>
      <c r="C1298" s="338"/>
      <c r="D1298" s="338"/>
      <c r="E1298" s="338"/>
      <c r="F1298" s="346"/>
      <c r="G1298" s="546"/>
      <c r="H1298" s="547"/>
      <c r="I1298" s="548"/>
      <c r="J1298" s="448"/>
      <c r="K1298" s="338"/>
      <c r="L1298" s="338"/>
      <c r="M1298" s="338"/>
      <c r="N1298" s="338"/>
      <c r="O1298" s="338"/>
      <c r="P1298" s="338"/>
      <c r="Q1298" s="338"/>
    </row>
    <row r="1299" ht="15.75" customHeight="1">
      <c r="A1299" s="338"/>
      <c r="B1299" s="338"/>
      <c r="C1299" s="338"/>
      <c r="D1299" s="338"/>
      <c r="E1299" s="338"/>
      <c r="F1299" s="346"/>
      <c r="G1299" s="546"/>
      <c r="H1299" s="547"/>
      <c r="I1299" s="548"/>
      <c r="J1299" s="448"/>
      <c r="K1299" s="338"/>
      <c r="L1299" s="338"/>
      <c r="M1299" s="338"/>
      <c r="N1299" s="338"/>
      <c r="O1299" s="338"/>
      <c r="P1299" s="338"/>
      <c r="Q1299" s="338"/>
    </row>
    <row r="1300" ht="15.75" customHeight="1">
      <c r="A1300" s="338"/>
      <c r="B1300" s="338"/>
      <c r="C1300" s="338"/>
      <c r="D1300" s="338"/>
      <c r="E1300" s="338"/>
      <c r="F1300" s="346"/>
      <c r="G1300" s="546"/>
      <c r="H1300" s="547"/>
      <c r="I1300" s="548"/>
      <c r="J1300" s="448"/>
      <c r="K1300" s="338"/>
      <c r="L1300" s="338"/>
      <c r="M1300" s="338"/>
      <c r="N1300" s="338"/>
      <c r="O1300" s="338"/>
      <c r="P1300" s="338"/>
      <c r="Q1300" s="338"/>
    </row>
    <row r="1301" ht="15.75" customHeight="1">
      <c r="A1301" s="338"/>
      <c r="B1301" s="338"/>
      <c r="C1301" s="338"/>
      <c r="D1301" s="338"/>
      <c r="E1301" s="338"/>
      <c r="F1301" s="346"/>
      <c r="G1301" s="546"/>
      <c r="H1301" s="547"/>
      <c r="I1301" s="548"/>
      <c r="J1301" s="448"/>
      <c r="K1301" s="338"/>
      <c r="L1301" s="338"/>
      <c r="M1301" s="338"/>
      <c r="N1301" s="338"/>
      <c r="O1301" s="338"/>
      <c r="P1301" s="338"/>
      <c r="Q1301" s="338"/>
    </row>
    <row r="1302" ht="15.75" customHeight="1">
      <c r="A1302" s="338"/>
      <c r="B1302" s="338"/>
      <c r="C1302" s="338"/>
      <c r="D1302" s="338"/>
      <c r="E1302" s="338"/>
      <c r="F1302" s="346"/>
      <c r="G1302" s="546"/>
      <c r="H1302" s="547"/>
      <c r="I1302" s="548"/>
      <c r="J1302" s="448"/>
      <c r="K1302" s="338"/>
      <c r="L1302" s="338"/>
      <c r="M1302" s="338"/>
      <c r="N1302" s="338"/>
      <c r="O1302" s="338"/>
      <c r="P1302" s="338"/>
      <c r="Q1302" s="338"/>
    </row>
    <row r="1303" ht="15.75" customHeight="1">
      <c r="A1303" s="338"/>
      <c r="B1303" s="338"/>
      <c r="C1303" s="338"/>
      <c r="D1303" s="338"/>
      <c r="E1303" s="338"/>
      <c r="F1303" s="346"/>
      <c r="G1303" s="546"/>
      <c r="H1303" s="547"/>
      <c r="I1303" s="548"/>
      <c r="J1303" s="448"/>
      <c r="K1303" s="338"/>
      <c r="L1303" s="338"/>
      <c r="M1303" s="338"/>
      <c r="N1303" s="338"/>
      <c r="O1303" s="338"/>
      <c r="P1303" s="338"/>
      <c r="Q1303" s="338"/>
    </row>
    <row r="1304" ht="15.75" customHeight="1">
      <c r="A1304" s="338"/>
      <c r="B1304" s="338"/>
      <c r="C1304" s="338"/>
      <c r="D1304" s="338"/>
      <c r="E1304" s="338"/>
      <c r="F1304" s="346"/>
      <c r="G1304" s="546"/>
      <c r="H1304" s="547"/>
      <c r="I1304" s="548"/>
      <c r="J1304" s="448"/>
      <c r="K1304" s="338"/>
      <c r="L1304" s="338"/>
      <c r="M1304" s="338"/>
      <c r="N1304" s="338"/>
      <c r="O1304" s="338"/>
      <c r="P1304" s="338"/>
      <c r="Q1304" s="338"/>
    </row>
    <row r="1305" ht="15.75" customHeight="1">
      <c r="A1305" s="338"/>
      <c r="B1305" s="338"/>
      <c r="C1305" s="338"/>
      <c r="D1305" s="338"/>
      <c r="E1305" s="338"/>
      <c r="F1305" s="346"/>
      <c r="G1305" s="546"/>
      <c r="H1305" s="547"/>
      <c r="I1305" s="548"/>
      <c r="J1305" s="448"/>
      <c r="K1305" s="338"/>
      <c r="L1305" s="338"/>
      <c r="M1305" s="338"/>
      <c r="N1305" s="338"/>
      <c r="O1305" s="338"/>
      <c r="P1305" s="338"/>
      <c r="Q1305" s="338"/>
    </row>
    <row r="1306" ht="15.75" customHeight="1">
      <c r="A1306" s="338"/>
      <c r="B1306" s="338"/>
      <c r="C1306" s="338"/>
      <c r="D1306" s="338"/>
      <c r="E1306" s="338"/>
      <c r="F1306" s="346"/>
      <c r="G1306" s="546"/>
      <c r="H1306" s="547"/>
      <c r="I1306" s="548"/>
      <c r="J1306" s="448"/>
      <c r="K1306" s="338"/>
      <c r="L1306" s="338"/>
      <c r="M1306" s="338"/>
      <c r="N1306" s="338"/>
      <c r="O1306" s="338"/>
      <c r="P1306" s="338"/>
      <c r="Q1306" s="338"/>
    </row>
    <row r="1307" ht="15.75" customHeight="1">
      <c r="A1307" s="338"/>
      <c r="B1307" s="338"/>
      <c r="C1307" s="338"/>
      <c r="D1307" s="338"/>
      <c r="E1307" s="338"/>
      <c r="F1307" s="346"/>
      <c r="G1307" s="546"/>
      <c r="H1307" s="547"/>
      <c r="I1307" s="548"/>
      <c r="J1307" s="448"/>
      <c r="K1307" s="338"/>
      <c r="L1307" s="338"/>
      <c r="M1307" s="338"/>
      <c r="N1307" s="338"/>
      <c r="O1307" s="338"/>
      <c r="P1307" s="338"/>
      <c r="Q1307" s="338"/>
    </row>
    <row r="1308" ht="15.75" customHeight="1">
      <c r="A1308" s="338"/>
      <c r="B1308" s="338"/>
      <c r="C1308" s="338"/>
      <c r="D1308" s="338"/>
      <c r="E1308" s="338"/>
      <c r="F1308" s="346"/>
      <c r="G1308" s="546"/>
      <c r="H1308" s="547"/>
      <c r="I1308" s="548"/>
      <c r="J1308" s="448"/>
      <c r="K1308" s="338"/>
      <c r="L1308" s="338"/>
      <c r="M1308" s="338"/>
      <c r="N1308" s="338"/>
      <c r="O1308" s="338"/>
      <c r="P1308" s="338"/>
      <c r="Q1308" s="338"/>
    </row>
    <row r="1309" ht="15.75" customHeight="1">
      <c r="A1309" s="338"/>
      <c r="B1309" s="338"/>
      <c r="C1309" s="338"/>
      <c r="D1309" s="338"/>
      <c r="E1309" s="338"/>
      <c r="F1309" s="346"/>
      <c r="G1309" s="546"/>
      <c r="H1309" s="547"/>
      <c r="I1309" s="548"/>
      <c r="J1309" s="448"/>
      <c r="K1309" s="338"/>
      <c r="L1309" s="338"/>
      <c r="M1309" s="338"/>
      <c r="N1309" s="338"/>
      <c r="O1309" s="338"/>
      <c r="P1309" s="338"/>
      <c r="Q1309" s="338"/>
    </row>
    <row r="1310" ht="15.75" customHeight="1">
      <c r="A1310" s="338"/>
      <c r="B1310" s="338"/>
      <c r="C1310" s="338"/>
      <c r="D1310" s="338"/>
      <c r="E1310" s="338"/>
      <c r="F1310" s="346"/>
      <c r="G1310" s="546"/>
      <c r="H1310" s="547"/>
      <c r="I1310" s="548"/>
      <c r="J1310" s="448"/>
      <c r="K1310" s="338"/>
      <c r="L1310" s="338"/>
      <c r="M1310" s="338"/>
      <c r="N1310" s="338"/>
      <c r="O1310" s="338"/>
      <c r="P1310" s="338"/>
      <c r="Q1310" s="338"/>
    </row>
    <row r="1311" ht="15.75" customHeight="1">
      <c r="A1311" s="338"/>
      <c r="B1311" s="338"/>
      <c r="C1311" s="338"/>
      <c r="D1311" s="338"/>
      <c r="E1311" s="338"/>
      <c r="F1311" s="346"/>
      <c r="G1311" s="546"/>
      <c r="H1311" s="547"/>
      <c r="I1311" s="548"/>
      <c r="J1311" s="448"/>
      <c r="K1311" s="338"/>
      <c r="L1311" s="338"/>
      <c r="M1311" s="338"/>
      <c r="N1311" s="338"/>
      <c r="O1311" s="338"/>
      <c r="P1311" s="338"/>
      <c r="Q1311" s="338"/>
    </row>
    <row r="1312" ht="15.75" customHeight="1">
      <c r="A1312" s="338"/>
      <c r="B1312" s="338"/>
      <c r="C1312" s="338"/>
      <c r="D1312" s="338"/>
      <c r="E1312" s="338"/>
      <c r="F1312" s="346"/>
      <c r="G1312" s="546"/>
      <c r="H1312" s="547"/>
      <c r="I1312" s="548"/>
      <c r="J1312" s="448"/>
      <c r="K1312" s="338"/>
      <c r="L1312" s="338"/>
      <c r="M1312" s="338"/>
      <c r="N1312" s="338"/>
      <c r="O1312" s="338"/>
      <c r="P1312" s="338"/>
      <c r="Q1312" s="338"/>
    </row>
    <row r="1313" ht="15.75" customHeight="1">
      <c r="A1313" s="338"/>
      <c r="B1313" s="338"/>
      <c r="C1313" s="338"/>
      <c r="D1313" s="338"/>
      <c r="E1313" s="338"/>
      <c r="F1313" s="346"/>
      <c r="G1313" s="546"/>
      <c r="H1313" s="547"/>
      <c r="I1313" s="548"/>
      <c r="J1313" s="448"/>
      <c r="K1313" s="338"/>
      <c r="L1313" s="338"/>
      <c r="M1313" s="338"/>
      <c r="N1313" s="338"/>
      <c r="O1313" s="338"/>
      <c r="P1313" s="338"/>
      <c r="Q1313" s="338"/>
    </row>
    <row r="1314" ht="15.75" customHeight="1">
      <c r="A1314" s="338"/>
      <c r="B1314" s="338"/>
      <c r="C1314" s="338"/>
      <c r="D1314" s="338"/>
      <c r="E1314" s="338"/>
      <c r="F1314" s="346"/>
      <c r="G1314" s="546"/>
      <c r="H1314" s="547"/>
      <c r="I1314" s="548"/>
      <c r="J1314" s="448"/>
      <c r="K1314" s="338"/>
      <c r="L1314" s="338"/>
      <c r="M1314" s="338"/>
      <c r="N1314" s="338"/>
      <c r="O1314" s="338"/>
      <c r="P1314" s="338"/>
      <c r="Q1314" s="338"/>
    </row>
    <row r="1315" ht="15.75" customHeight="1">
      <c r="A1315" s="338"/>
      <c r="B1315" s="338"/>
      <c r="C1315" s="338"/>
      <c r="D1315" s="338"/>
      <c r="E1315" s="338"/>
      <c r="F1315" s="346"/>
      <c r="G1315" s="546"/>
      <c r="H1315" s="547"/>
      <c r="I1315" s="548"/>
      <c r="J1315" s="448"/>
      <c r="K1315" s="338"/>
      <c r="L1315" s="338"/>
      <c r="M1315" s="338"/>
      <c r="N1315" s="338"/>
      <c r="O1315" s="338"/>
      <c r="P1315" s="338"/>
      <c r="Q1315" s="338"/>
    </row>
    <row r="1316" ht="15.75" customHeight="1">
      <c r="A1316" s="338"/>
      <c r="B1316" s="338"/>
      <c r="C1316" s="338"/>
      <c r="D1316" s="338"/>
      <c r="E1316" s="338"/>
      <c r="F1316" s="346"/>
      <c r="G1316" s="546"/>
      <c r="H1316" s="547"/>
      <c r="I1316" s="548"/>
      <c r="J1316" s="448"/>
      <c r="K1316" s="338"/>
      <c r="L1316" s="338"/>
      <c r="M1316" s="338"/>
      <c r="N1316" s="338"/>
      <c r="O1316" s="338"/>
      <c r="P1316" s="338"/>
      <c r="Q1316" s="338"/>
    </row>
    <row r="1317" ht="15.75" customHeight="1">
      <c r="A1317" s="338"/>
      <c r="B1317" s="338"/>
      <c r="C1317" s="338"/>
      <c r="D1317" s="338"/>
      <c r="E1317" s="338"/>
      <c r="F1317" s="346"/>
      <c r="G1317" s="546"/>
      <c r="H1317" s="547"/>
      <c r="I1317" s="548"/>
      <c r="J1317" s="448"/>
      <c r="K1317" s="338"/>
      <c r="L1317" s="338"/>
      <c r="M1317" s="338"/>
      <c r="N1317" s="338"/>
      <c r="O1317" s="338"/>
      <c r="P1317" s="338"/>
      <c r="Q1317" s="338"/>
    </row>
    <row r="1318" ht="15.75" customHeight="1">
      <c r="A1318" s="338"/>
      <c r="B1318" s="338"/>
      <c r="C1318" s="338"/>
      <c r="D1318" s="338"/>
      <c r="E1318" s="338"/>
      <c r="F1318" s="346"/>
      <c r="G1318" s="546"/>
      <c r="H1318" s="547"/>
      <c r="I1318" s="548"/>
      <c r="J1318" s="448"/>
      <c r="K1318" s="338"/>
      <c r="L1318" s="338"/>
      <c r="M1318" s="338"/>
      <c r="N1318" s="338"/>
      <c r="O1318" s="338"/>
      <c r="P1318" s="338"/>
      <c r="Q1318" s="338"/>
    </row>
    <row r="1319" ht="15.75" customHeight="1">
      <c r="A1319" s="338"/>
      <c r="B1319" s="338"/>
      <c r="C1319" s="338"/>
      <c r="D1319" s="338"/>
      <c r="E1319" s="338"/>
      <c r="F1319" s="346"/>
      <c r="G1319" s="546"/>
      <c r="H1319" s="547"/>
      <c r="I1319" s="548"/>
      <c r="J1319" s="448"/>
      <c r="K1319" s="338"/>
      <c r="L1319" s="338"/>
      <c r="M1319" s="338"/>
      <c r="N1319" s="338"/>
      <c r="O1319" s="338"/>
      <c r="P1319" s="338"/>
      <c r="Q1319" s="338"/>
    </row>
    <row r="1320" ht="15.75" customHeight="1">
      <c r="A1320" s="338"/>
      <c r="B1320" s="338"/>
      <c r="C1320" s="338"/>
      <c r="D1320" s="338"/>
      <c r="E1320" s="338"/>
      <c r="F1320" s="346"/>
      <c r="G1320" s="546"/>
      <c r="H1320" s="547"/>
      <c r="I1320" s="548"/>
      <c r="J1320" s="448"/>
      <c r="K1320" s="338"/>
      <c r="L1320" s="338"/>
      <c r="M1320" s="338"/>
      <c r="N1320" s="338"/>
      <c r="O1320" s="338"/>
      <c r="P1320" s="338"/>
      <c r="Q1320" s="338"/>
    </row>
    <row r="1321" ht="15.75" customHeight="1">
      <c r="A1321" s="338"/>
      <c r="B1321" s="338"/>
      <c r="C1321" s="338"/>
      <c r="D1321" s="338"/>
      <c r="E1321" s="338"/>
      <c r="F1321" s="346"/>
      <c r="G1321" s="546"/>
      <c r="H1321" s="547"/>
      <c r="I1321" s="548"/>
      <c r="J1321" s="448"/>
      <c r="K1321" s="338"/>
      <c r="L1321" s="338"/>
      <c r="M1321" s="338"/>
      <c r="N1321" s="338"/>
      <c r="O1321" s="338"/>
      <c r="P1321" s="338"/>
      <c r="Q1321" s="338"/>
    </row>
    <row r="1322" ht="15.75" customHeight="1">
      <c r="A1322" s="338"/>
      <c r="B1322" s="338"/>
      <c r="C1322" s="338"/>
      <c r="D1322" s="338"/>
      <c r="E1322" s="338"/>
      <c r="F1322" s="346"/>
      <c r="G1322" s="546"/>
      <c r="H1322" s="547"/>
      <c r="I1322" s="548"/>
      <c r="J1322" s="448"/>
      <c r="K1322" s="338"/>
      <c r="L1322" s="338"/>
      <c r="M1322" s="338"/>
      <c r="N1322" s="338"/>
      <c r="O1322" s="338"/>
      <c r="P1322" s="338"/>
      <c r="Q1322" s="338"/>
    </row>
    <row r="1323" ht="15.75" customHeight="1">
      <c r="A1323" s="338"/>
      <c r="B1323" s="338"/>
      <c r="C1323" s="338"/>
      <c r="D1323" s="338"/>
      <c r="E1323" s="338"/>
      <c r="F1323" s="346"/>
      <c r="G1323" s="546"/>
      <c r="H1323" s="547"/>
      <c r="I1323" s="548"/>
      <c r="J1323" s="448"/>
      <c r="K1323" s="338"/>
      <c r="L1323" s="338"/>
      <c r="M1323" s="338"/>
      <c r="N1323" s="338"/>
      <c r="O1323" s="338"/>
      <c r="P1323" s="338"/>
      <c r="Q1323" s="338"/>
    </row>
    <row r="1324" ht="15.75" customHeight="1">
      <c r="A1324" s="338"/>
      <c r="B1324" s="338"/>
      <c r="C1324" s="338"/>
      <c r="D1324" s="338"/>
      <c r="E1324" s="338"/>
      <c r="F1324" s="346"/>
      <c r="G1324" s="546"/>
      <c r="H1324" s="547"/>
      <c r="I1324" s="548"/>
      <c r="J1324" s="448"/>
      <c r="K1324" s="338"/>
      <c r="L1324" s="338"/>
      <c r="M1324" s="338"/>
      <c r="N1324" s="338"/>
      <c r="O1324" s="338"/>
      <c r="P1324" s="338"/>
      <c r="Q1324" s="338"/>
    </row>
    <row r="1325" ht="15.75" customHeight="1">
      <c r="A1325" s="338"/>
      <c r="B1325" s="338"/>
      <c r="C1325" s="338"/>
      <c r="D1325" s="338"/>
      <c r="E1325" s="338"/>
      <c r="F1325" s="346"/>
      <c r="G1325" s="546"/>
      <c r="H1325" s="547"/>
      <c r="I1325" s="548"/>
      <c r="J1325" s="448"/>
      <c r="K1325" s="338"/>
      <c r="L1325" s="338"/>
      <c r="M1325" s="338"/>
      <c r="N1325" s="338"/>
      <c r="O1325" s="338"/>
      <c r="P1325" s="338"/>
      <c r="Q1325" s="338"/>
    </row>
    <row r="1326" ht="15.75" customHeight="1">
      <c r="A1326" s="338"/>
      <c r="B1326" s="338"/>
      <c r="C1326" s="338"/>
      <c r="D1326" s="338"/>
      <c r="E1326" s="338"/>
      <c r="F1326" s="346"/>
      <c r="G1326" s="546"/>
      <c r="H1326" s="547"/>
      <c r="I1326" s="548"/>
      <c r="J1326" s="448"/>
      <c r="K1326" s="338"/>
      <c r="L1326" s="338"/>
      <c r="M1326" s="338"/>
      <c r="N1326" s="338"/>
      <c r="O1326" s="338"/>
      <c r="P1326" s="338"/>
      <c r="Q1326" s="338"/>
    </row>
    <row r="1327" ht="15.75" customHeight="1">
      <c r="A1327" s="338"/>
      <c r="B1327" s="338"/>
      <c r="C1327" s="338"/>
      <c r="D1327" s="338"/>
      <c r="E1327" s="338"/>
      <c r="F1327" s="346"/>
      <c r="G1327" s="546"/>
      <c r="H1327" s="547"/>
      <c r="I1327" s="548"/>
      <c r="J1327" s="448"/>
      <c r="K1327" s="338"/>
      <c r="L1327" s="338"/>
      <c r="M1327" s="338"/>
      <c r="N1327" s="338"/>
      <c r="O1327" s="338"/>
      <c r="P1327" s="338"/>
      <c r="Q1327" s="338"/>
    </row>
    <row r="1328" ht="15.75" customHeight="1">
      <c r="A1328" s="338"/>
      <c r="B1328" s="338"/>
      <c r="C1328" s="338"/>
      <c r="D1328" s="338"/>
      <c r="E1328" s="338"/>
      <c r="F1328" s="346"/>
      <c r="G1328" s="546"/>
      <c r="H1328" s="547"/>
      <c r="I1328" s="548"/>
      <c r="J1328" s="448"/>
      <c r="K1328" s="338"/>
      <c r="L1328" s="338"/>
      <c r="M1328" s="338"/>
      <c r="N1328" s="338"/>
      <c r="O1328" s="338"/>
      <c r="P1328" s="338"/>
      <c r="Q1328" s="338"/>
    </row>
    <row r="1329" ht="15.75" customHeight="1">
      <c r="A1329" s="338"/>
      <c r="B1329" s="338"/>
      <c r="C1329" s="338"/>
      <c r="D1329" s="338"/>
      <c r="E1329" s="338"/>
      <c r="F1329" s="346"/>
      <c r="G1329" s="546"/>
      <c r="H1329" s="547"/>
      <c r="I1329" s="548"/>
      <c r="J1329" s="448"/>
      <c r="K1329" s="338"/>
      <c r="L1329" s="338"/>
      <c r="M1329" s="338"/>
      <c r="N1329" s="338"/>
      <c r="O1329" s="338"/>
      <c r="P1329" s="338"/>
      <c r="Q1329" s="338"/>
    </row>
    <row r="1330" ht="15.75" customHeight="1">
      <c r="A1330" s="338"/>
      <c r="B1330" s="338"/>
      <c r="C1330" s="338"/>
      <c r="D1330" s="338"/>
      <c r="E1330" s="338"/>
      <c r="F1330" s="346"/>
      <c r="G1330" s="546"/>
      <c r="H1330" s="547"/>
      <c r="I1330" s="548"/>
      <c r="J1330" s="448"/>
      <c r="K1330" s="338"/>
      <c r="L1330" s="338"/>
      <c r="M1330" s="338"/>
      <c r="N1330" s="338"/>
      <c r="O1330" s="338"/>
      <c r="P1330" s="338"/>
      <c r="Q1330" s="338"/>
    </row>
    <row r="1331" ht="15.75" customHeight="1">
      <c r="A1331" s="338"/>
      <c r="B1331" s="338"/>
      <c r="C1331" s="338"/>
      <c r="D1331" s="338"/>
      <c r="E1331" s="338"/>
      <c r="F1331" s="346"/>
      <c r="G1331" s="546"/>
      <c r="H1331" s="547"/>
      <c r="I1331" s="548"/>
      <c r="J1331" s="448"/>
      <c r="K1331" s="338"/>
      <c r="L1331" s="338"/>
      <c r="M1331" s="338"/>
      <c r="N1331" s="338"/>
      <c r="O1331" s="338"/>
      <c r="P1331" s="338"/>
      <c r="Q1331" s="338"/>
    </row>
    <row r="1332" ht="15.75" customHeight="1">
      <c r="A1332" s="338"/>
      <c r="B1332" s="338"/>
      <c r="C1332" s="338"/>
      <c r="D1332" s="338"/>
      <c r="E1332" s="338"/>
      <c r="F1332" s="346"/>
      <c r="G1332" s="546"/>
      <c r="H1332" s="547"/>
      <c r="I1332" s="548"/>
      <c r="J1332" s="448"/>
      <c r="K1332" s="338"/>
      <c r="L1332" s="338"/>
      <c r="M1332" s="338"/>
      <c r="N1332" s="338"/>
      <c r="O1332" s="338"/>
      <c r="P1332" s="338"/>
      <c r="Q1332" s="338"/>
    </row>
    <row r="1333" ht="15.75" customHeight="1">
      <c r="A1333" s="338"/>
      <c r="B1333" s="338"/>
      <c r="C1333" s="338"/>
      <c r="D1333" s="338"/>
      <c r="E1333" s="338"/>
      <c r="F1333" s="346"/>
      <c r="G1333" s="546"/>
      <c r="H1333" s="547"/>
      <c r="I1333" s="548"/>
      <c r="J1333" s="448"/>
      <c r="K1333" s="338"/>
      <c r="L1333" s="338"/>
      <c r="M1333" s="338"/>
      <c r="N1333" s="338"/>
      <c r="O1333" s="338"/>
      <c r="P1333" s="338"/>
      <c r="Q1333" s="338"/>
    </row>
    <row r="1334" ht="15.75" customHeight="1">
      <c r="A1334" s="338"/>
      <c r="B1334" s="338"/>
      <c r="C1334" s="338"/>
      <c r="D1334" s="338"/>
      <c r="E1334" s="338"/>
      <c r="F1334" s="346"/>
      <c r="G1334" s="546"/>
      <c r="H1334" s="547"/>
      <c r="I1334" s="548"/>
      <c r="J1334" s="448"/>
      <c r="K1334" s="338"/>
      <c r="L1334" s="338"/>
      <c r="M1334" s="338"/>
      <c r="N1334" s="338"/>
      <c r="O1334" s="338"/>
      <c r="P1334" s="338"/>
      <c r="Q1334" s="338"/>
    </row>
    <row r="1335" ht="15.75" customHeight="1">
      <c r="A1335" s="338"/>
      <c r="B1335" s="338"/>
      <c r="C1335" s="338"/>
      <c r="D1335" s="338"/>
      <c r="E1335" s="338"/>
      <c r="F1335" s="346"/>
      <c r="G1335" s="546"/>
      <c r="H1335" s="547"/>
      <c r="I1335" s="548"/>
      <c r="J1335" s="448"/>
      <c r="K1335" s="338"/>
      <c r="L1335" s="338"/>
      <c r="M1335" s="338"/>
      <c r="N1335" s="338"/>
      <c r="O1335" s="338"/>
      <c r="P1335" s="338"/>
      <c r="Q1335" s="338"/>
    </row>
    <row r="1336" ht="15.75" customHeight="1">
      <c r="A1336" s="338"/>
      <c r="B1336" s="338"/>
      <c r="C1336" s="338"/>
      <c r="D1336" s="338"/>
      <c r="E1336" s="338"/>
      <c r="F1336" s="346"/>
      <c r="G1336" s="546"/>
      <c r="H1336" s="547"/>
      <c r="I1336" s="548"/>
      <c r="J1336" s="448"/>
      <c r="K1336" s="338"/>
      <c r="L1336" s="338"/>
      <c r="M1336" s="338"/>
      <c r="N1336" s="338"/>
      <c r="O1336" s="338"/>
      <c r="P1336" s="338"/>
      <c r="Q1336" s="338"/>
    </row>
    <row r="1337" ht="15.75" customHeight="1">
      <c r="A1337" s="338"/>
      <c r="B1337" s="338"/>
      <c r="C1337" s="338"/>
      <c r="D1337" s="338"/>
      <c r="E1337" s="338"/>
      <c r="F1337" s="346"/>
      <c r="G1337" s="546"/>
      <c r="H1337" s="547"/>
      <c r="I1337" s="548"/>
      <c r="J1337" s="448"/>
      <c r="K1337" s="338"/>
      <c r="L1337" s="338"/>
      <c r="M1337" s="338"/>
      <c r="N1337" s="338"/>
      <c r="O1337" s="338"/>
      <c r="P1337" s="338"/>
      <c r="Q1337" s="338"/>
    </row>
    <row r="1338" ht="15.75" customHeight="1">
      <c r="A1338" s="338"/>
      <c r="B1338" s="338"/>
      <c r="C1338" s="338"/>
      <c r="D1338" s="338"/>
      <c r="E1338" s="338"/>
      <c r="F1338" s="346"/>
      <c r="G1338" s="546"/>
      <c r="H1338" s="547"/>
      <c r="I1338" s="548"/>
      <c r="J1338" s="448"/>
      <c r="K1338" s="338"/>
      <c r="L1338" s="338"/>
      <c r="M1338" s="338"/>
      <c r="N1338" s="338"/>
      <c r="O1338" s="338"/>
      <c r="P1338" s="338"/>
      <c r="Q1338" s="338"/>
    </row>
    <row r="1339" ht="15.75" customHeight="1">
      <c r="A1339" s="338"/>
      <c r="B1339" s="338"/>
      <c r="C1339" s="338"/>
      <c r="D1339" s="338"/>
      <c r="E1339" s="338"/>
      <c r="F1339" s="346"/>
      <c r="G1339" s="546"/>
      <c r="H1339" s="547"/>
      <c r="I1339" s="548"/>
      <c r="J1339" s="448"/>
      <c r="K1339" s="338"/>
      <c r="L1339" s="338"/>
      <c r="M1339" s="338"/>
      <c r="N1339" s="338"/>
      <c r="O1339" s="338"/>
      <c r="P1339" s="338"/>
      <c r="Q1339" s="338"/>
    </row>
    <row r="1340" ht="15.75" customHeight="1">
      <c r="A1340" s="338"/>
      <c r="B1340" s="338"/>
      <c r="C1340" s="338"/>
      <c r="D1340" s="338"/>
      <c r="E1340" s="338"/>
      <c r="F1340" s="346"/>
      <c r="G1340" s="546"/>
      <c r="H1340" s="547"/>
      <c r="I1340" s="548"/>
      <c r="J1340" s="448"/>
      <c r="K1340" s="338"/>
      <c r="L1340" s="338"/>
      <c r="M1340" s="338"/>
      <c r="N1340" s="338"/>
      <c r="O1340" s="338"/>
      <c r="P1340" s="338"/>
      <c r="Q1340" s="338"/>
    </row>
    <row r="1341" ht="15.75" customHeight="1">
      <c r="A1341" s="338"/>
      <c r="B1341" s="338"/>
      <c r="C1341" s="338"/>
      <c r="D1341" s="338"/>
      <c r="E1341" s="338"/>
      <c r="F1341" s="346"/>
      <c r="G1341" s="546"/>
      <c r="H1341" s="547"/>
      <c r="I1341" s="548"/>
      <c r="J1341" s="448"/>
      <c r="K1341" s="338"/>
      <c r="L1341" s="338"/>
      <c r="M1341" s="338"/>
      <c r="N1341" s="338"/>
      <c r="O1341" s="338"/>
      <c r="P1341" s="338"/>
      <c r="Q1341" s="338"/>
    </row>
    <row r="1342" ht="15.75" customHeight="1">
      <c r="A1342" s="338"/>
      <c r="B1342" s="338"/>
      <c r="C1342" s="338"/>
      <c r="D1342" s="338"/>
      <c r="E1342" s="338"/>
      <c r="F1342" s="346"/>
      <c r="G1342" s="546"/>
      <c r="H1342" s="547"/>
      <c r="I1342" s="548"/>
      <c r="J1342" s="448"/>
      <c r="K1342" s="338"/>
      <c r="L1342" s="338"/>
      <c r="M1342" s="338"/>
      <c r="N1342" s="338"/>
      <c r="O1342" s="338"/>
      <c r="P1342" s="338"/>
      <c r="Q1342" s="338"/>
    </row>
    <row r="1343" ht="15.75" customHeight="1">
      <c r="A1343" s="338"/>
      <c r="B1343" s="338"/>
      <c r="C1343" s="338"/>
      <c r="D1343" s="338"/>
      <c r="E1343" s="338"/>
      <c r="F1343" s="346"/>
      <c r="G1343" s="546"/>
      <c r="H1343" s="547"/>
      <c r="I1343" s="548"/>
      <c r="J1343" s="448"/>
      <c r="K1343" s="338"/>
      <c r="L1343" s="338"/>
      <c r="M1343" s="338"/>
      <c r="N1343" s="338"/>
      <c r="O1343" s="338"/>
      <c r="P1343" s="338"/>
      <c r="Q1343" s="338"/>
    </row>
    <row r="1344" ht="15.75" customHeight="1">
      <c r="A1344" s="338"/>
      <c r="B1344" s="338"/>
      <c r="C1344" s="338"/>
      <c r="D1344" s="338"/>
      <c r="E1344" s="338"/>
      <c r="F1344" s="346"/>
      <c r="G1344" s="546"/>
      <c r="H1344" s="547"/>
      <c r="I1344" s="548"/>
      <c r="J1344" s="448"/>
      <c r="K1344" s="338"/>
      <c r="L1344" s="338"/>
      <c r="M1344" s="338"/>
      <c r="N1344" s="338"/>
      <c r="O1344" s="338"/>
      <c r="P1344" s="338"/>
      <c r="Q1344" s="338"/>
    </row>
    <row r="1345" ht="15.75" customHeight="1">
      <c r="A1345" s="338"/>
      <c r="B1345" s="338"/>
      <c r="C1345" s="338"/>
      <c r="D1345" s="338"/>
      <c r="E1345" s="338"/>
      <c r="F1345" s="346"/>
      <c r="G1345" s="546"/>
      <c r="H1345" s="547"/>
      <c r="I1345" s="548"/>
      <c r="J1345" s="448"/>
      <c r="K1345" s="338"/>
      <c r="L1345" s="338"/>
      <c r="M1345" s="338"/>
      <c r="N1345" s="338"/>
      <c r="O1345" s="338"/>
      <c r="P1345" s="338"/>
      <c r="Q1345" s="338"/>
    </row>
    <row r="1346" ht="15.75" customHeight="1">
      <c r="A1346" s="338"/>
      <c r="B1346" s="338"/>
      <c r="C1346" s="338"/>
      <c r="D1346" s="338"/>
      <c r="E1346" s="338"/>
      <c r="F1346" s="346"/>
      <c r="G1346" s="546"/>
      <c r="H1346" s="547"/>
      <c r="I1346" s="548"/>
      <c r="J1346" s="448"/>
      <c r="K1346" s="338"/>
      <c r="L1346" s="338"/>
      <c r="M1346" s="338"/>
      <c r="N1346" s="338"/>
      <c r="O1346" s="338"/>
      <c r="P1346" s="338"/>
      <c r="Q1346" s="338"/>
    </row>
    <row r="1347" ht="15.75" customHeight="1">
      <c r="A1347" s="338"/>
      <c r="B1347" s="338"/>
      <c r="C1347" s="338"/>
      <c r="D1347" s="338"/>
      <c r="E1347" s="338"/>
      <c r="F1347" s="346"/>
      <c r="G1347" s="546"/>
      <c r="H1347" s="547"/>
      <c r="I1347" s="548"/>
      <c r="J1347" s="448"/>
      <c r="K1347" s="338"/>
      <c r="L1347" s="338"/>
      <c r="M1347" s="338"/>
      <c r="N1347" s="338"/>
      <c r="O1347" s="338"/>
      <c r="P1347" s="338"/>
      <c r="Q1347" s="338"/>
    </row>
    <row r="1348" ht="15.75" customHeight="1">
      <c r="A1348" s="338"/>
      <c r="B1348" s="338"/>
      <c r="C1348" s="338"/>
      <c r="D1348" s="338"/>
      <c r="E1348" s="338"/>
      <c r="F1348" s="346"/>
      <c r="G1348" s="546"/>
      <c r="H1348" s="547"/>
      <c r="I1348" s="548"/>
      <c r="J1348" s="448"/>
      <c r="K1348" s="338"/>
      <c r="L1348" s="338"/>
      <c r="M1348" s="338"/>
      <c r="N1348" s="338"/>
      <c r="O1348" s="338"/>
      <c r="P1348" s="338"/>
      <c r="Q1348" s="338"/>
    </row>
    <row r="1349" ht="15.75" customHeight="1">
      <c r="A1349" s="338"/>
      <c r="B1349" s="338"/>
      <c r="C1349" s="338"/>
      <c r="D1349" s="338"/>
      <c r="E1349" s="338"/>
      <c r="F1349" s="346"/>
      <c r="G1349" s="546"/>
      <c r="H1349" s="547"/>
      <c r="I1349" s="548"/>
      <c r="J1349" s="448"/>
      <c r="K1349" s="338"/>
      <c r="L1349" s="338"/>
      <c r="M1349" s="338"/>
      <c r="N1349" s="338"/>
      <c r="O1349" s="338"/>
      <c r="P1349" s="338"/>
      <c r="Q1349" s="338"/>
    </row>
    <row r="1350" ht="15.75" customHeight="1">
      <c r="A1350" s="338"/>
      <c r="B1350" s="338"/>
      <c r="C1350" s="338"/>
      <c r="D1350" s="338"/>
      <c r="E1350" s="338"/>
      <c r="F1350" s="346"/>
      <c r="G1350" s="546"/>
      <c r="H1350" s="547"/>
      <c r="I1350" s="548"/>
      <c r="J1350" s="448"/>
      <c r="K1350" s="338"/>
      <c r="L1350" s="338"/>
      <c r="M1350" s="338"/>
      <c r="N1350" s="338"/>
      <c r="O1350" s="338"/>
      <c r="P1350" s="338"/>
      <c r="Q1350" s="338"/>
    </row>
    <row r="1351" ht="15.75" customHeight="1">
      <c r="A1351" s="338"/>
      <c r="B1351" s="338"/>
      <c r="C1351" s="338"/>
      <c r="D1351" s="338"/>
      <c r="E1351" s="338"/>
      <c r="F1351" s="346"/>
      <c r="G1351" s="546"/>
      <c r="H1351" s="547"/>
      <c r="I1351" s="548"/>
      <c r="J1351" s="448"/>
      <c r="K1351" s="338"/>
      <c r="L1351" s="338"/>
      <c r="M1351" s="338"/>
      <c r="N1351" s="338"/>
      <c r="O1351" s="338"/>
      <c r="P1351" s="338"/>
      <c r="Q1351" s="338"/>
    </row>
    <row r="1352" ht="15.75" customHeight="1">
      <c r="A1352" s="338"/>
      <c r="B1352" s="338"/>
      <c r="C1352" s="338"/>
      <c r="D1352" s="338"/>
      <c r="E1352" s="338"/>
      <c r="F1352" s="346"/>
      <c r="G1352" s="546"/>
      <c r="H1352" s="547"/>
      <c r="I1352" s="548"/>
      <c r="J1352" s="448"/>
      <c r="K1352" s="338"/>
      <c r="L1352" s="338"/>
      <c r="M1352" s="338"/>
      <c r="N1352" s="338"/>
      <c r="O1352" s="338"/>
      <c r="P1352" s="338"/>
      <c r="Q1352" s="338"/>
    </row>
    <row r="1353" ht="15.75" customHeight="1">
      <c r="A1353" s="338"/>
      <c r="B1353" s="338"/>
      <c r="C1353" s="338"/>
      <c r="D1353" s="338"/>
      <c r="E1353" s="338"/>
      <c r="F1353" s="346"/>
      <c r="G1353" s="546"/>
      <c r="H1353" s="547"/>
      <c r="I1353" s="548"/>
      <c r="J1353" s="448"/>
      <c r="K1353" s="338"/>
      <c r="L1353" s="338"/>
      <c r="M1353" s="338"/>
      <c r="N1353" s="338"/>
      <c r="O1353" s="338"/>
      <c r="P1353" s="338"/>
      <c r="Q1353" s="338"/>
    </row>
    <row r="1354" ht="15.75" customHeight="1">
      <c r="A1354" s="338"/>
      <c r="B1354" s="338"/>
      <c r="C1354" s="338"/>
      <c r="D1354" s="338"/>
      <c r="E1354" s="338"/>
      <c r="F1354" s="346"/>
      <c r="G1354" s="546"/>
      <c r="H1354" s="547"/>
      <c r="I1354" s="548"/>
      <c r="J1354" s="448"/>
      <c r="K1354" s="338"/>
      <c r="L1354" s="338"/>
      <c r="M1354" s="338"/>
      <c r="N1354" s="338"/>
      <c r="O1354" s="338"/>
      <c r="P1354" s="338"/>
      <c r="Q1354" s="338"/>
    </row>
    <row r="1355" ht="15.75" customHeight="1">
      <c r="A1355" s="338"/>
      <c r="B1355" s="338"/>
      <c r="C1355" s="338"/>
      <c r="D1355" s="338"/>
      <c r="E1355" s="338"/>
      <c r="F1355" s="346"/>
      <c r="G1355" s="546"/>
      <c r="H1355" s="547"/>
      <c r="I1355" s="548"/>
      <c r="J1355" s="448"/>
      <c r="K1355" s="338"/>
      <c r="L1355" s="338"/>
      <c r="M1355" s="338"/>
      <c r="N1355" s="338"/>
      <c r="O1355" s="338"/>
      <c r="P1355" s="338"/>
      <c r="Q1355" s="338"/>
    </row>
    <row r="1356" ht="15.75" customHeight="1">
      <c r="A1356" s="338"/>
      <c r="B1356" s="338"/>
      <c r="C1356" s="338"/>
      <c r="D1356" s="338"/>
      <c r="E1356" s="338"/>
      <c r="F1356" s="346"/>
      <c r="G1356" s="546"/>
      <c r="H1356" s="547"/>
      <c r="I1356" s="548"/>
      <c r="J1356" s="448"/>
      <c r="K1356" s="338"/>
      <c r="L1356" s="338"/>
      <c r="M1356" s="338"/>
      <c r="N1356" s="338"/>
      <c r="O1356" s="338"/>
      <c r="P1356" s="338"/>
      <c r="Q1356" s="338"/>
    </row>
    <row r="1357" ht="15.75" customHeight="1">
      <c r="A1357" s="338"/>
      <c r="B1357" s="338"/>
      <c r="C1357" s="338"/>
      <c r="D1357" s="338"/>
      <c r="E1357" s="338"/>
      <c r="F1357" s="346"/>
      <c r="G1357" s="546"/>
      <c r="H1357" s="547"/>
      <c r="I1357" s="548"/>
      <c r="J1357" s="448"/>
      <c r="K1357" s="338"/>
      <c r="L1357" s="338"/>
      <c r="M1357" s="338"/>
      <c r="N1357" s="338"/>
      <c r="O1357" s="338"/>
      <c r="P1357" s="338"/>
      <c r="Q1357" s="338"/>
    </row>
    <row r="1358" ht="15.75" customHeight="1">
      <c r="A1358" s="338"/>
      <c r="B1358" s="338"/>
      <c r="C1358" s="338"/>
      <c r="D1358" s="338"/>
      <c r="E1358" s="338"/>
      <c r="F1358" s="346"/>
      <c r="G1358" s="546"/>
      <c r="H1358" s="547"/>
      <c r="I1358" s="548"/>
      <c r="J1358" s="448"/>
      <c r="K1358" s="338"/>
      <c r="L1358" s="338"/>
      <c r="M1358" s="338"/>
      <c r="N1358" s="338"/>
      <c r="O1358" s="338"/>
      <c r="P1358" s="338"/>
      <c r="Q1358" s="338"/>
    </row>
    <row r="1359" ht="15.75" customHeight="1">
      <c r="A1359" s="338"/>
      <c r="B1359" s="338"/>
      <c r="C1359" s="338"/>
      <c r="D1359" s="338"/>
      <c r="E1359" s="338"/>
      <c r="F1359" s="346"/>
      <c r="G1359" s="546"/>
      <c r="H1359" s="547"/>
      <c r="I1359" s="548"/>
      <c r="J1359" s="448"/>
      <c r="K1359" s="338"/>
      <c r="L1359" s="338"/>
      <c r="M1359" s="338"/>
      <c r="N1359" s="338"/>
      <c r="O1359" s="338"/>
      <c r="P1359" s="338"/>
      <c r="Q1359" s="338"/>
    </row>
    <row r="1360" ht="15.75" customHeight="1">
      <c r="A1360" s="338"/>
      <c r="B1360" s="338"/>
      <c r="C1360" s="338"/>
      <c r="D1360" s="338"/>
      <c r="E1360" s="338"/>
      <c r="F1360" s="346"/>
      <c r="G1360" s="546"/>
      <c r="H1360" s="547"/>
      <c r="I1360" s="548"/>
      <c r="J1360" s="448"/>
      <c r="K1360" s="338"/>
      <c r="L1360" s="338"/>
      <c r="M1360" s="338"/>
      <c r="N1360" s="338"/>
      <c r="O1360" s="338"/>
      <c r="P1360" s="338"/>
      <c r="Q1360" s="338"/>
    </row>
    <row r="1361" ht="15.75" customHeight="1">
      <c r="A1361" s="338"/>
      <c r="B1361" s="338"/>
      <c r="C1361" s="338"/>
      <c r="D1361" s="338"/>
      <c r="E1361" s="338"/>
      <c r="F1361" s="346"/>
      <c r="G1361" s="546"/>
      <c r="H1361" s="547"/>
      <c r="I1361" s="548"/>
      <c r="J1361" s="448"/>
      <c r="K1361" s="338"/>
      <c r="L1361" s="338"/>
      <c r="M1361" s="338"/>
      <c r="N1361" s="338"/>
      <c r="O1361" s="338"/>
      <c r="P1361" s="338"/>
      <c r="Q1361" s="338"/>
    </row>
    <row r="1362" ht="15.75" customHeight="1">
      <c r="A1362" s="338"/>
      <c r="B1362" s="338"/>
      <c r="C1362" s="338"/>
      <c r="D1362" s="338"/>
      <c r="E1362" s="338"/>
      <c r="F1362" s="346"/>
      <c r="G1362" s="546"/>
      <c r="H1362" s="547"/>
      <c r="I1362" s="548"/>
      <c r="J1362" s="448"/>
      <c r="K1362" s="338"/>
      <c r="L1362" s="338"/>
      <c r="M1362" s="338"/>
      <c r="N1362" s="338"/>
      <c r="O1362" s="338"/>
      <c r="P1362" s="338"/>
      <c r="Q1362" s="338"/>
    </row>
    <row r="1363" ht="15.75" customHeight="1">
      <c r="A1363" s="338"/>
      <c r="B1363" s="338"/>
      <c r="C1363" s="338"/>
      <c r="D1363" s="338"/>
      <c r="E1363" s="338"/>
      <c r="F1363" s="346"/>
      <c r="G1363" s="546"/>
      <c r="H1363" s="547"/>
      <c r="I1363" s="548"/>
      <c r="J1363" s="448"/>
      <c r="K1363" s="338"/>
      <c r="L1363" s="338"/>
      <c r="M1363" s="338"/>
      <c r="N1363" s="338"/>
      <c r="O1363" s="338"/>
      <c r="P1363" s="338"/>
      <c r="Q1363" s="338"/>
    </row>
    <row r="1364" ht="15.75" customHeight="1">
      <c r="A1364" s="338"/>
      <c r="B1364" s="338"/>
      <c r="C1364" s="338"/>
      <c r="D1364" s="338"/>
      <c r="E1364" s="338"/>
      <c r="F1364" s="346"/>
      <c r="G1364" s="546"/>
      <c r="H1364" s="547"/>
      <c r="I1364" s="548"/>
      <c r="J1364" s="448"/>
      <c r="K1364" s="338"/>
      <c r="L1364" s="338"/>
      <c r="M1364" s="338"/>
      <c r="N1364" s="338"/>
      <c r="O1364" s="338"/>
      <c r="P1364" s="338"/>
      <c r="Q1364" s="338"/>
    </row>
    <row r="1365" ht="15.75" customHeight="1">
      <c r="A1365" s="338"/>
      <c r="B1365" s="338"/>
      <c r="C1365" s="338"/>
      <c r="D1365" s="338"/>
      <c r="E1365" s="338"/>
      <c r="F1365" s="346"/>
      <c r="G1365" s="546"/>
      <c r="H1365" s="547"/>
      <c r="I1365" s="548"/>
      <c r="J1365" s="448"/>
      <c r="K1365" s="338"/>
      <c r="L1365" s="338"/>
      <c r="M1365" s="338"/>
      <c r="N1365" s="338"/>
      <c r="O1365" s="338"/>
      <c r="P1365" s="338"/>
      <c r="Q1365" s="338"/>
    </row>
    <row r="1366" ht="15.75" customHeight="1">
      <c r="A1366" s="338"/>
      <c r="B1366" s="338"/>
      <c r="C1366" s="338"/>
      <c r="D1366" s="338"/>
      <c r="E1366" s="338"/>
      <c r="F1366" s="346"/>
      <c r="G1366" s="546"/>
      <c r="H1366" s="547"/>
      <c r="I1366" s="548"/>
      <c r="J1366" s="448"/>
      <c r="K1366" s="338"/>
      <c r="L1366" s="338"/>
      <c r="M1366" s="338"/>
      <c r="N1366" s="338"/>
      <c r="O1366" s="338"/>
      <c r="P1366" s="338"/>
      <c r="Q1366" s="338"/>
    </row>
    <row r="1367" ht="15.75" customHeight="1">
      <c r="A1367" s="338"/>
      <c r="B1367" s="338"/>
      <c r="C1367" s="338"/>
      <c r="D1367" s="338"/>
      <c r="E1367" s="338"/>
      <c r="F1367" s="346"/>
      <c r="G1367" s="546"/>
      <c r="H1367" s="547"/>
      <c r="I1367" s="548"/>
      <c r="J1367" s="448"/>
      <c r="K1367" s="338"/>
      <c r="L1367" s="338"/>
      <c r="M1367" s="338"/>
      <c r="N1367" s="338"/>
      <c r="O1367" s="338"/>
      <c r="P1367" s="338"/>
      <c r="Q1367" s="338"/>
    </row>
    <row r="1368" ht="15.75" customHeight="1">
      <c r="A1368" s="338"/>
      <c r="B1368" s="338"/>
      <c r="C1368" s="338"/>
      <c r="D1368" s="338"/>
      <c r="E1368" s="338"/>
      <c r="F1368" s="346"/>
      <c r="G1368" s="546"/>
      <c r="H1368" s="547"/>
      <c r="I1368" s="548"/>
      <c r="J1368" s="448"/>
      <c r="K1368" s="338"/>
      <c r="L1368" s="338"/>
      <c r="M1368" s="338"/>
      <c r="N1368" s="338"/>
      <c r="O1368" s="338"/>
      <c r="P1368" s="338"/>
      <c r="Q1368" s="338"/>
    </row>
    <row r="1369" ht="15.75" customHeight="1">
      <c r="A1369" s="338"/>
      <c r="B1369" s="338"/>
      <c r="C1369" s="338"/>
      <c r="D1369" s="338"/>
      <c r="E1369" s="338"/>
      <c r="F1369" s="346"/>
      <c r="G1369" s="546"/>
      <c r="H1369" s="547"/>
      <c r="I1369" s="548"/>
      <c r="J1369" s="448"/>
      <c r="K1369" s="338"/>
      <c r="L1369" s="338"/>
      <c r="M1369" s="338"/>
      <c r="N1369" s="338"/>
      <c r="O1369" s="338"/>
      <c r="P1369" s="338"/>
      <c r="Q1369" s="338"/>
    </row>
    <row r="1370" ht="15.75" customHeight="1">
      <c r="A1370" s="338"/>
      <c r="B1370" s="338"/>
      <c r="C1370" s="338"/>
      <c r="D1370" s="338"/>
      <c r="E1370" s="338"/>
      <c r="F1370" s="346"/>
      <c r="G1370" s="546"/>
      <c r="H1370" s="547"/>
      <c r="I1370" s="548"/>
      <c r="J1370" s="448"/>
      <c r="K1370" s="338"/>
      <c r="L1370" s="338"/>
      <c r="M1370" s="338"/>
      <c r="N1370" s="338"/>
      <c r="O1370" s="338"/>
      <c r="P1370" s="338"/>
      <c r="Q1370" s="338"/>
    </row>
    <row r="1371" ht="15.75" customHeight="1">
      <c r="A1371" s="338"/>
      <c r="B1371" s="338"/>
      <c r="C1371" s="338"/>
      <c r="D1371" s="338"/>
      <c r="E1371" s="338"/>
      <c r="F1371" s="346"/>
      <c r="G1371" s="546"/>
      <c r="H1371" s="547"/>
      <c r="I1371" s="548"/>
      <c r="J1371" s="448"/>
      <c r="K1371" s="338"/>
      <c r="L1371" s="338"/>
      <c r="M1371" s="338"/>
      <c r="N1371" s="338"/>
      <c r="O1371" s="338"/>
      <c r="P1371" s="338"/>
      <c r="Q1371" s="338"/>
    </row>
    <row r="1372" ht="15.75" customHeight="1">
      <c r="A1372" s="338"/>
      <c r="B1372" s="338"/>
      <c r="C1372" s="338"/>
      <c r="D1372" s="338"/>
      <c r="E1372" s="338"/>
      <c r="F1372" s="346"/>
      <c r="G1372" s="546"/>
      <c r="H1372" s="547"/>
      <c r="I1372" s="548"/>
      <c r="J1372" s="448"/>
      <c r="K1372" s="338"/>
      <c r="L1372" s="338"/>
      <c r="M1372" s="338"/>
      <c r="N1372" s="338"/>
      <c r="O1372" s="338"/>
      <c r="P1372" s="338"/>
      <c r="Q1372" s="338"/>
    </row>
    <row r="1373" ht="15.75" customHeight="1">
      <c r="A1373" s="338"/>
      <c r="B1373" s="338"/>
      <c r="C1373" s="338"/>
      <c r="D1373" s="338"/>
      <c r="E1373" s="338"/>
      <c r="F1373" s="346"/>
      <c r="G1373" s="546"/>
      <c r="H1373" s="547"/>
      <c r="I1373" s="548"/>
      <c r="J1373" s="448"/>
      <c r="K1373" s="338"/>
      <c r="L1373" s="338"/>
      <c r="M1373" s="338"/>
      <c r="N1373" s="338"/>
      <c r="O1373" s="338"/>
      <c r="P1373" s="338"/>
      <c r="Q1373" s="338"/>
    </row>
    <row r="1374" ht="15.75" customHeight="1">
      <c r="A1374" s="338"/>
      <c r="B1374" s="338"/>
      <c r="C1374" s="338"/>
      <c r="D1374" s="338"/>
      <c r="E1374" s="338"/>
      <c r="F1374" s="346"/>
      <c r="G1374" s="546"/>
      <c r="H1374" s="547"/>
      <c r="I1374" s="548"/>
      <c r="J1374" s="448"/>
      <c r="K1374" s="338"/>
      <c r="L1374" s="338"/>
      <c r="M1374" s="338"/>
      <c r="N1374" s="338"/>
      <c r="O1374" s="338"/>
      <c r="P1374" s="338"/>
      <c r="Q1374" s="338"/>
    </row>
    <row r="1375" ht="15.75" customHeight="1">
      <c r="A1375" s="338"/>
      <c r="B1375" s="338"/>
      <c r="C1375" s="338"/>
      <c r="D1375" s="338"/>
      <c r="E1375" s="338"/>
      <c r="F1375" s="346"/>
      <c r="G1375" s="546"/>
      <c r="H1375" s="547"/>
      <c r="I1375" s="548"/>
      <c r="J1375" s="448"/>
      <c r="K1375" s="338"/>
      <c r="L1375" s="338"/>
      <c r="M1375" s="338"/>
      <c r="N1375" s="338"/>
      <c r="O1375" s="338"/>
      <c r="P1375" s="338"/>
      <c r="Q1375" s="338"/>
    </row>
    <row r="1376" ht="15.75" customHeight="1">
      <c r="A1376" s="338"/>
      <c r="B1376" s="338"/>
      <c r="C1376" s="338"/>
      <c r="D1376" s="338"/>
      <c r="E1376" s="338"/>
      <c r="F1376" s="346"/>
      <c r="G1376" s="546"/>
      <c r="H1376" s="547"/>
      <c r="I1376" s="548"/>
      <c r="J1376" s="448"/>
      <c r="K1376" s="338"/>
      <c r="L1376" s="338"/>
      <c r="M1376" s="338"/>
      <c r="N1376" s="338"/>
      <c r="O1376" s="338"/>
      <c r="P1376" s="338"/>
      <c r="Q1376" s="338"/>
    </row>
    <row r="1377" ht="15.75" customHeight="1">
      <c r="A1377" s="338"/>
      <c r="B1377" s="338"/>
      <c r="C1377" s="338"/>
      <c r="D1377" s="338"/>
      <c r="E1377" s="338"/>
      <c r="F1377" s="346"/>
      <c r="G1377" s="546"/>
      <c r="H1377" s="547"/>
      <c r="I1377" s="548"/>
      <c r="J1377" s="448"/>
      <c r="K1377" s="338"/>
      <c r="L1377" s="338"/>
      <c r="M1377" s="338"/>
      <c r="N1377" s="338"/>
      <c r="O1377" s="338"/>
      <c r="P1377" s="338"/>
      <c r="Q1377" s="338"/>
    </row>
    <row r="1378" ht="15.75" customHeight="1">
      <c r="A1378" s="338"/>
      <c r="B1378" s="338"/>
      <c r="C1378" s="338"/>
      <c r="D1378" s="338"/>
      <c r="E1378" s="338"/>
      <c r="F1378" s="346"/>
      <c r="G1378" s="546"/>
      <c r="H1378" s="547"/>
      <c r="I1378" s="548"/>
      <c r="J1378" s="448"/>
      <c r="K1378" s="338"/>
      <c r="L1378" s="338"/>
      <c r="M1378" s="338"/>
      <c r="N1378" s="338"/>
      <c r="O1378" s="338"/>
      <c r="P1378" s="338"/>
      <c r="Q1378" s="338"/>
    </row>
    <row r="1379" ht="15.75" customHeight="1">
      <c r="A1379" s="338"/>
      <c r="B1379" s="338"/>
      <c r="C1379" s="338"/>
      <c r="D1379" s="338"/>
      <c r="E1379" s="338"/>
      <c r="F1379" s="346"/>
      <c r="G1379" s="546"/>
      <c r="H1379" s="547"/>
      <c r="I1379" s="548"/>
      <c r="J1379" s="448"/>
      <c r="K1379" s="338"/>
      <c r="L1379" s="338"/>
      <c r="M1379" s="338"/>
      <c r="N1379" s="338"/>
      <c r="O1379" s="338"/>
      <c r="P1379" s="338"/>
      <c r="Q1379" s="338"/>
    </row>
    <row r="1380" ht="15.75" customHeight="1">
      <c r="A1380" s="338"/>
      <c r="B1380" s="338"/>
      <c r="C1380" s="338"/>
      <c r="D1380" s="338"/>
      <c r="E1380" s="338"/>
      <c r="F1380" s="346"/>
      <c r="G1380" s="546"/>
      <c r="H1380" s="547"/>
      <c r="I1380" s="548"/>
      <c r="J1380" s="448"/>
      <c r="K1380" s="338"/>
      <c r="L1380" s="338"/>
      <c r="M1380" s="338"/>
      <c r="N1380" s="338"/>
      <c r="O1380" s="338"/>
      <c r="P1380" s="338"/>
      <c r="Q1380" s="338"/>
    </row>
    <row r="1381" ht="15.75" customHeight="1">
      <c r="A1381" s="338"/>
      <c r="B1381" s="338"/>
      <c r="C1381" s="338"/>
      <c r="D1381" s="338"/>
      <c r="E1381" s="338"/>
      <c r="F1381" s="346"/>
      <c r="G1381" s="546"/>
      <c r="H1381" s="547"/>
      <c r="I1381" s="548"/>
      <c r="J1381" s="448"/>
      <c r="K1381" s="338"/>
      <c r="L1381" s="338"/>
      <c r="M1381" s="338"/>
      <c r="N1381" s="338"/>
      <c r="O1381" s="338"/>
      <c r="P1381" s="338"/>
      <c r="Q1381" s="338"/>
    </row>
    <row r="1382" ht="15.75" customHeight="1">
      <c r="A1382" s="338"/>
      <c r="B1382" s="338"/>
      <c r="C1382" s="338"/>
      <c r="D1382" s="338"/>
      <c r="E1382" s="338"/>
      <c r="F1382" s="346"/>
      <c r="G1382" s="546"/>
      <c r="H1382" s="547"/>
      <c r="I1382" s="548"/>
      <c r="J1382" s="448"/>
      <c r="K1382" s="338"/>
      <c r="L1382" s="338"/>
      <c r="M1382" s="338"/>
      <c r="N1382" s="338"/>
      <c r="O1382" s="338"/>
      <c r="P1382" s="338"/>
      <c r="Q1382" s="338"/>
    </row>
    <row r="1383" ht="15.75" customHeight="1">
      <c r="A1383" s="338"/>
      <c r="B1383" s="338"/>
      <c r="C1383" s="338"/>
      <c r="D1383" s="338"/>
      <c r="E1383" s="338"/>
      <c r="F1383" s="346"/>
      <c r="G1383" s="546"/>
      <c r="H1383" s="547"/>
      <c r="I1383" s="548"/>
      <c r="J1383" s="448"/>
      <c r="K1383" s="338"/>
      <c r="L1383" s="338"/>
      <c r="M1383" s="338"/>
      <c r="N1383" s="338"/>
      <c r="O1383" s="338"/>
      <c r="P1383" s="338"/>
      <c r="Q1383" s="338"/>
    </row>
    <row r="1384" ht="15.75" customHeight="1">
      <c r="A1384" s="338"/>
      <c r="B1384" s="338"/>
      <c r="C1384" s="338"/>
      <c r="D1384" s="338"/>
      <c r="E1384" s="338"/>
      <c r="F1384" s="346"/>
      <c r="G1384" s="546"/>
      <c r="H1384" s="547"/>
      <c r="I1384" s="548"/>
      <c r="J1384" s="448"/>
      <c r="K1384" s="338"/>
      <c r="L1384" s="338"/>
      <c r="M1384" s="338"/>
      <c r="N1384" s="338"/>
      <c r="O1384" s="338"/>
      <c r="P1384" s="338"/>
      <c r="Q1384" s="338"/>
    </row>
    <row r="1385" ht="15.75" customHeight="1">
      <c r="A1385" s="338"/>
      <c r="B1385" s="338"/>
      <c r="C1385" s="338"/>
      <c r="D1385" s="338"/>
      <c r="E1385" s="338"/>
      <c r="F1385" s="346"/>
      <c r="G1385" s="546"/>
      <c r="H1385" s="547"/>
      <c r="I1385" s="548"/>
      <c r="J1385" s="448"/>
      <c r="K1385" s="338"/>
      <c r="L1385" s="338"/>
      <c r="M1385" s="338"/>
      <c r="N1385" s="338"/>
      <c r="O1385" s="338"/>
      <c r="P1385" s="338"/>
      <c r="Q1385" s="338"/>
    </row>
    <row r="1386" ht="15.75" customHeight="1">
      <c r="A1386" s="338"/>
      <c r="B1386" s="338"/>
      <c r="C1386" s="338"/>
      <c r="D1386" s="338"/>
      <c r="E1386" s="338"/>
      <c r="F1386" s="346"/>
      <c r="G1386" s="546"/>
      <c r="H1386" s="547"/>
      <c r="I1386" s="548"/>
      <c r="J1386" s="448"/>
      <c r="K1386" s="338"/>
      <c r="L1386" s="338"/>
      <c r="M1386" s="338"/>
      <c r="N1386" s="338"/>
      <c r="O1386" s="338"/>
      <c r="P1386" s="338"/>
      <c r="Q1386" s="338"/>
    </row>
    <row r="1387" ht="15.75" customHeight="1">
      <c r="A1387" s="338"/>
      <c r="B1387" s="338"/>
      <c r="C1387" s="338"/>
      <c r="D1387" s="338"/>
      <c r="E1387" s="338"/>
      <c r="F1387" s="346"/>
      <c r="G1387" s="546"/>
      <c r="H1387" s="547"/>
      <c r="I1387" s="548"/>
      <c r="J1387" s="448"/>
      <c r="K1387" s="338"/>
      <c r="L1387" s="338"/>
      <c r="M1387" s="338"/>
      <c r="N1387" s="338"/>
      <c r="O1387" s="338"/>
      <c r="P1387" s="338"/>
      <c r="Q1387" s="338"/>
    </row>
    <row r="1388" ht="15.75" customHeight="1">
      <c r="A1388" s="338"/>
      <c r="B1388" s="338"/>
      <c r="C1388" s="338"/>
      <c r="D1388" s="338"/>
      <c r="E1388" s="338"/>
      <c r="F1388" s="346"/>
      <c r="G1388" s="546"/>
      <c r="H1388" s="547"/>
      <c r="I1388" s="548"/>
      <c r="J1388" s="448"/>
      <c r="K1388" s="338"/>
      <c r="L1388" s="338"/>
      <c r="M1388" s="338"/>
      <c r="N1388" s="338"/>
      <c r="O1388" s="338"/>
      <c r="P1388" s="338"/>
      <c r="Q1388" s="338"/>
    </row>
    <row r="1389" ht="15.75" customHeight="1">
      <c r="A1389" s="338"/>
      <c r="B1389" s="338"/>
      <c r="C1389" s="338"/>
      <c r="D1389" s="338"/>
      <c r="E1389" s="338"/>
      <c r="F1389" s="346"/>
      <c r="G1389" s="546"/>
      <c r="H1389" s="547"/>
      <c r="I1389" s="548"/>
      <c r="J1389" s="448"/>
      <c r="K1389" s="338"/>
      <c r="L1389" s="338"/>
      <c r="M1389" s="338"/>
      <c r="N1389" s="338"/>
      <c r="O1389" s="338"/>
      <c r="P1389" s="338"/>
      <c r="Q1389" s="338"/>
    </row>
    <row r="1390" ht="15.75" customHeight="1">
      <c r="A1390" s="338"/>
      <c r="B1390" s="338"/>
      <c r="C1390" s="338"/>
      <c r="D1390" s="338"/>
      <c r="E1390" s="338"/>
      <c r="F1390" s="346"/>
      <c r="G1390" s="546"/>
      <c r="H1390" s="547"/>
      <c r="I1390" s="548"/>
      <c r="J1390" s="448"/>
      <c r="K1390" s="338"/>
      <c r="L1390" s="338"/>
      <c r="M1390" s="338"/>
      <c r="N1390" s="338"/>
      <c r="O1390" s="338"/>
      <c r="P1390" s="338"/>
      <c r="Q1390" s="338"/>
    </row>
    <row r="1391" ht="15.75" customHeight="1">
      <c r="A1391" s="338"/>
      <c r="B1391" s="338"/>
      <c r="C1391" s="338"/>
      <c r="D1391" s="338"/>
      <c r="E1391" s="338"/>
      <c r="F1391" s="346"/>
      <c r="G1391" s="546"/>
      <c r="H1391" s="547"/>
      <c r="I1391" s="548"/>
      <c r="J1391" s="448"/>
      <c r="K1391" s="338"/>
      <c r="L1391" s="338"/>
      <c r="M1391" s="338"/>
      <c r="N1391" s="338"/>
      <c r="O1391" s="338"/>
      <c r="P1391" s="338"/>
      <c r="Q1391" s="338"/>
    </row>
    <row r="1392" ht="15.75" customHeight="1">
      <c r="A1392" s="338"/>
      <c r="B1392" s="338"/>
      <c r="C1392" s="338"/>
      <c r="D1392" s="338"/>
      <c r="E1392" s="338"/>
      <c r="F1392" s="346"/>
      <c r="G1392" s="546"/>
      <c r="H1392" s="547"/>
      <c r="I1392" s="548"/>
      <c r="J1392" s="448"/>
      <c r="K1392" s="338"/>
      <c r="L1392" s="338"/>
      <c r="M1392" s="338"/>
      <c r="N1392" s="338"/>
      <c r="O1392" s="338"/>
      <c r="P1392" s="338"/>
      <c r="Q1392" s="338"/>
    </row>
    <row r="1393" ht="15.75" customHeight="1">
      <c r="A1393" s="338"/>
      <c r="B1393" s="338"/>
      <c r="C1393" s="338"/>
      <c r="D1393" s="338"/>
      <c r="E1393" s="338"/>
      <c r="F1393" s="346"/>
      <c r="G1393" s="546"/>
      <c r="H1393" s="547"/>
      <c r="I1393" s="548"/>
      <c r="J1393" s="448"/>
      <c r="K1393" s="338"/>
      <c r="L1393" s="338"/>
      <c r="M1393" s="338"/>
      <c r="N1393" s="338"/>
      <c r="O1393" s="338"/>
      <c r="P1393" s="338"/>
      <c r="Q1393" s="338"/>
    </row>
    <row r="1394" ht="15.75" customHeight="1">
      <c r="A1394" s="338"/>
      <c r="B1394" s="338"/>
      <c r="C1394" s="338"/>
      <c r="D1394" s="338"/>
      <c r="E1394" s="338"/>
      <c r="F1394" s="346"/>
      <c r="G1394" s="546"/>
      <c r="H1394" s="547"/>
      <c r="I1394" s="548"/>
      <c r="J1394" s="448"/>
      <c r="K1394" s="338"/>
      <c r="L1394" s="338"/>
      <c r="M1394" s="338"/>
      <c r="N1394" s="338"/>
      <c r="O1394" s="338"/>
      <c r="P1394" s="338"/>
      <c r="Q1394" s="338"/>
    </row>
    <row r="1395" ht="15.75" customHeight="1">
      <c r="A1395" s="338"/>
      <c r="B1395" s="338"/>
      <c r="C1395" s="338"/>
      <c r="D1395" s="338"/>
      <c r="E1395" s="338"/>
      <c r="F1395" s="346"/>
      <c r="G1395" s="546"/>
      <c r="H1395" s="547"/>
      <c r="I1395" s="548"/>
      <c r="J1395" s="448"/>
      <c r="K1395" s="338"/>
      <c r="L1395" s="338"/>
      <c r="M1395" s="338"/>
      <c r="N1395" s="338"/>
      <c r="O1395" s="338"/>
      <c r="P1395" s="338"/>
      <c r="Q1395" s="338"/>
    </row>
    <row r="1396" ht="15.75" customHeight="1">
      <c r="A1396" s="338"/>
      <c r="B1396" s="338"/>
      <c r="C1396" s="338"/>
      <c r="D1396" s="338"/>
      <c r="E1396" s="338"/>
      <c r="F1396" s="346"/>
      <c r="G1396" s="546"/>
      <c r="H1396" s="547"/>
      <c r="I1396" s="548"/>
      <c r="J1396" s="448"/>
      <c r="K1396" s="338"/>
      <c r="L1396" s="338"/>
      <c r="M1396" s="338"/>
      <c r="N1396" s="338"/>
      <c r="O1396" s="338"/>
      <c r="P1396" s="338"/>
      <c r="Q1396" s="338"/>
    </row>
    <row r="1397" ht="15.75" customHeight="1">
      <c r="A1397" s="338"/>
      <c r="B1397" s="338"/>
      <c r="C1397" s="338"/>
      <c r="D1397" s="338"/>
      <c r="E1397" s="338"/>
      <c r="F1397" s="346"/>
      <c r="G1397" s="546"/>
      <c r="H1397" s="547"/>
      <c r="I1397" s="548"/>
      <c r="J1397" s="448"/>
      <c r="K1397" s="338"/>
      <c r="L1397" s="338"/>
      <c r="M1397" s="338"/>
      <c r="N1397" s="338"/>
      <c r="O1397" s="338"/>
      <c r="P1397" s="338"/>
      <c r="Q1397" s="338"/>
    </row>
    <row r="1398" ht="15.75" customHeight="1">
      <c r="A1398" s="338"/>
      <c r="B1398" s="338"/>
      <c r="C1398" s="338"/>
      <c r="D1398" s="338"/>
      <c r="E1398" s="338"/>
      <c r="F1398" s="346"/>
      <c r="G1398" s="546"/>
      <c r="H1398" s="547"/>
      <c r="I1398" s="548"/>
      <c r="J1398" s="448"/>
      <c r="K1398" s="338"/>
      <c r="L1398" s="338"/>
      <c r="M1398" s="338"/>
      <c r="N1398" s="338"/>
      <c r="O1398" s="338"/>
      <c r="P1398" s="338"/>
      <c r="Q1398" s="338"/>
    </row>
    <row r="1399" ht="15.75" customHeight="1">
      <c r="A1399" s="338"/>
      <c r="B1399" s="338"/>
      <c r="C1399" s="338"/>
      <c r="D1399" s="338"/>
      <c r="E1399" s="338"/>
      <c r="F1399" s="346"/>
      <c r="G1399" s="546"/>
      <c r="H1399" s="547"/>
      <c r="I1399" s="548"/>
      <c r="J1399" s="448"/>
      <c r="K1399" s="338"/>
      <c r="L1399" s="338"/>
      <c r="M1399" s="338"/>
      <c r="N1399" s="338"/>
      <c r="O1399" s="338"/>
      <c r="P1399" s="338"/>
      <c r="Q1399" s="338"/>
    </row>
    <row r="1400" ht="15.75" customHeight="1">
      <c r="A1400" s="338"/>
      <c r="B1400" s="338"/>
      <c r="C1400" s="338"/>
      <c r="D1400" s="338"/>
      <c r="E1400" s="338"/>
      <c r="F1400" s="346"/>
      <c r="G1400" s="546"/>
      <c r="H1400" s="547"/>
      <c r="I1400" s="548"/>
      <c r="J1400" s="448"/>
      <c r="K1400" s="338"/>
      <c r="L1400" s="338"/>
      <c r="M1400" s="338"/>
      <c r="N1400" s="338"/>
      <c r="O1400" s="338"/>
      <c r="P1400" s="338"/>
      <c r="Q1400" s="338"/>
    </row>
    <row r="1401" ht="15.75" customHeight="1">
      <c r="A1401" s="338"/>
      <c r="B1401" s="338"/>
      <c r="C1401" s="338"/>
      <c r="D1401" s="338"/>
      <c r="E1401" s="338"/>
      <c r="F1401" s="346"/>
      <c r="G1401" s="546"/>
      <c r="H1401" s="547"/>
      <c r="I1401" s="548"/>
      <c r="J1401" s="448"/>
      <c r="K1401" s="338"/>
      <c r="L1401" s="338"/>
      <c r="M1401" s="338"/>
      <c r="N1401" s="338"/>
      <c r="O1401" s="338"/>
      <c r="P1401" s="338"/>
      <c r="Q1401" s="338"/>
    </row>
    <row r="1402" ht="15.75" customHeight="1">
      <c r="A1402" s="338"/>
      <c r="B1402" s="338"/>
      <c r="C1402" s="338"/>
      <c r="D1402" s="338"/>
      <c r="E1402" s="338"/>
      <c r="F1402" s="346"/>
      <c r="G1402" s="546"/>
      <c r="H1402" s="547"/>
      <c r="I1402" s="548"/>
      <c r="J1402" s="448"/>
      <c r="K1402" s="338"/>
      <c r="L1402" s="338"/>
      <c r="M1402" s="338"/>
      <c r="N1402" s="338"/>
      <c r="O1402" s="338"/>
      <c r="P1402" s="338"/>
      <c r="Q1402" s="338"/>
    </row>
    <row r="1403" ht="15.75" customHeight="1">
      <c r="A1403" s="338"/>
      <c r="B1403" s="338"/>
      <c r="C1403" s="338"/>
      <c r="D1403" s="338"/>
      <c r="E1403" s="338"/>
      <c r="F1403" s="346"/>
      <c r="G1403" s="546"/>
      <c r="H1403" s="547"/>
      <c r="I1403" s="548"/>
      <c r="J1403" s="448"/>
      <c r="K1403" s="338"/>
      <c r="L1403" s="338"/>
      <c r="M1403" s="338"/>
      <c r="N1403" s="338"/>
      <c r="O1403" s="338"/>
      <c r="P1403" s="338"/>
      <c r="Q1403" s="338"/>
    </row>
    <row r="1404" ht="15.75" customHeight="1">
      <c r="A1404" s="338"/>
      <c r="B1404" s="338"/>
      <c r="C1404" s="338"/>
      <c r="D1404" s="338"/>
      <c r="E1404" s="338"/>
      <c r="F1404" s="346"/>
      <c r="G1404" s="546"/>
      <c r="H1404" s="547"/>
      <c r="I1404" s="548"/>
      <c r="J1404" s="448"/>
      <c r="K1404" s="338"/>
      <c r="L1404" s="338"/>
      <c r="M1404" s="338"/>
      <c r="N1404" s="338"/>
      <c r="O1404" s="338"/>
      <c r="P1404" s="338"/>
      <c r="Q1404" s="338"/>
    </row>
    <row r="1405" ht="15.75" customHeight="1">
      <c r="A1405" s="338"/>
      <c r="B1405" s="338"/>
      <c r="C1405" s="338"/>
      <c r="D1405" s="338"/>
      <c r="E1405" s="338"/>
      <c r="F1405" s="346"/>
      <c r="G1405" s="546"/>
      <c r="H1405" s="547"/>
      <c r="I1405" s="548"/>
      <c r="J1405" s="448"/>
      <c r="K1405" s="338"/>
      <c r="L1405" s="338"/>
      <c r="M1405" s="338"/>
      <c r="N1405" s="338"/>
      <c r="O1405" s="338"/>
      <c r="P1405" s="338"/>
      <c r="Q1405" s="338"/>
    </row>
    <row r="1406" ht="15.75" customHeight="1">
      <c r="A1406" s="338"/>
      <c r="B1406" s="338"/>
      <c r="C1406" s="338"/>
      <c r="D1406" s="338"/>
      <c r="E1406" s="338"/>
      <c r="F1406" s="346"/>
      <c r="G1406" s="546"/>
      <c r="H1406" s="547"/>
      <c r="I1406" s="548"/>
      <c r="J1406" s="448"/>
      <c r="K1406" s="338"/>
      <c r="L1406" s="338"/>
      <c r="M1406" s="338"/>
      <c r="N1406" s="338"/>
      <c r="O1406" s="338"/>
      <c r="P1406" s="338"/>
      <c r="Q1406" s="338"/>
    </row>
    <row r="1407" ht="15.75" customHeight="1">
      <c r="A1407" s="338"/>
      <c r="B1407" s="338"/>
      <c r="C1407" s="338"/>
      <c r="D1407" s="338"/>
      <c r="E1407" s="338"/>
      <c r="F1407" s="346"/>
      <c r="G1407" s="546"/>
      <c r="H1407" s="547"/>
      <c r="I1407" s="548"/>
      <c r="J1407" s="448"/>
      <c r="K1407" s="338"/>
      <c r="L1407" s="338"/>
      <c r="M1407" s="338"/>
      <c r="N1407" s="338"/>
      <c r="O1407" s="338"/>
      <c r="P1407" s="338"/>
      <c r="Q1407" s="338"/>
    </row>
    <row r="1408" ht="15.75" customHeight="1">
      <c r="A1408" s="338"/>
      <c r="B1408" s="338"/>
      <c r="C1408" s="338"/>
      <c r="D1408" s="338"/>
      <c r="E1408" s="338"/>
      <c r="F1408" s="346"/>
      <c r="G1408" s="546"/>
      <c r="H1408" s="547"/>
      <c r="I1408" s="548"/>
      <c r="J1408" s="448"/>
      <c r="K1408" s="338"/>
      <c r="L1408" s="338"/>
      <c r="M1408" s="338"/>
      <c r="N1408" s="338"/>
      <c r="O1408" s="338"/>
      <c r="P1408" s="338"/>
      <c r="Q1408" s="338"/>
    </row>
    <row r="1409" ht="15.75" customHeight="1">
      <c r="A1409" s="338"/>
      <c r="B1409" s="338"/>
      <c r="C1409" s="338"/>
      <c r="D1409" s="338"/>
      <c r="E1409" s="338"/>
      <c r="F1409" s="346"/>
      <c r="G1409" s="546"/>
      <c r="H1409" s="547"/>
      <c r="I1409" s="548"/>
      <c r="J1409" s="448"/>
      <c r="K1409" s="338"/>
      <c r="L1409" s="338"/>
      <c r="M1409" s="338"/>
      <c r="N1409" s="338"/>
      <c r="O1409" s="338"/>
      <c r="P1409" s="338"/>
      <c r="Q1409" s="338"/>
    </row>
    <row r="1410" ht="15.75" customHeight="1">
      <c r="A1410" s="338"/>
      <c r="B1410" s="338"/>
      <c r="C1410" s="338"/>
      <c r="D1410" s="338"/>
      <c r="E1410" s="338"/>
      <c r="F1410" s="346"/>
      <c r="G1410" s="546"/>
      <c r="H1410" s="547"/>
      <c r="I1410" s="548"/>
      <c r="J1410" s="448"/>
      <c r="K1410" s="338"/>
      <c r="L1410" s="338"/>
      <c r="M1410" s="338"/>
      <c r="N1410" s="338"/>
      <c r="O1410" s="338"/>
      <c r="P1410" s="338"/>
      <c r="Q1410" s="338"/>
    </row>
    <row r="1411" ht="15.75" customHeight="1">
      <c r="A1411" s="338"/>
      <c r="B1411" s="338"/>
      <c r="C1411" s="338"/>
      <c r="D1411" s="338"/>
      <c r="E1411" s="338"/>
      <c r="F1411" s="346"/>
      <c r="G1411" s="546"/>
      <c r="H1411" s="547"/>
      <c r="I1411" s="548"/>
      <c r="J1411" s="448"/>
      <c r="K1411" s="338"/>
      <c r="L1411" s="338"/>
      <c r="M1411" s="338"/>
      <c r="N1411" s="338"/>
      <c r="O1411" s="338"/>
      <c r="P1411" s="338"/>
      <c r="Q1411" s="338"/>
    </row>
    <row r="1412" ht="15.75" customHeight="1">
      <c r="A1412" s="338"/>
      <c r="B1412" s="338"/>
      <c r="C1412" s="338"/>
      <c r="D1412" s="338"/>
      <c r="E1412" s="338"/>
      <c r="F1412" s="346"/>
      <c r="G1412" s="546"/>
      <c r="H1412" s="547"/>
      <c r="I1412" s="548"/>
      <c r="J1412" s="448"/>
      <c r="K1412" s="338"/>
      <c r="L1412" s="338"/>
      <c r="M1412" s="338"/>
      <c r="N1412" s="338"/>
      <c r="O1412" s="338"/>
      <c r="P1412" s="338"/>
      <c r="Q1412" s="338"/>
    </row>
    <row r="1413" ht="15.75" customHeight="1">
      <c r="A1413" s="338"/>
      <c r="B1413" s="338"/>
      <c r="C1413" s="338"/>
      <c r="D1413" s="338"/>
      <c r="E1413" s="338"/>
      <c r="F1413" s="346"/>
      <c r="G1413" s="546"/>
      <c r="H1413" s="547"/>
      <c r="I1413" s="548"/>
      <c r="J1413" s="448"/>
      <c r="K1413" s="338"/>
      <c r="L1413" s="338"/>
      <c r="M1413" s="338"/>
      <c r="N1413" s="338"/>
      <c r="O1413" s="338"/>
      <c r="P1413" s="338"/>
      <c r="Q1413" s="338"/>
    </row>
    <row r="1414" ht="15.75" customHeight="1">
      <c r="A1414" s="338"/>
      <c r="B1414" s="338"/>
      <c r="C1414" s="338"/>
      <c r="D1414" s="338"/>
      <c r="E1414" s="338"/>
      <c r="F1414" s="346"/>
      <c r="G1414" s="546"/>
      <c r="H1414" s="547"/>
      <c r="I1414" s="548"/>
      <c r="J1414" s="448"/>
      <c r="K1414" s="338"/>
      <c r="L1414" s="338"/>
      <c r="M1414" s="338"/>
      <c r="N1414" s="338"/>
      <c r="O1414" s="338"/>
      <c r="P1414" s="338"/>
      <c r="Q1414" s="338"/>
    </row>
    <row r="1415" ht="15.75" customHeight="1">
      <c r="A1415" s="338"/>
      <c r="B1415" s="338"/>
      <c r="C1415" s="338"/>
      <c r="D1415" s="338"/>
      <c r="E1415" s="338"/>
      <c r="F1415" s="346"/>
      <c r="G1415" s="546"/>
      <c r="H1415" s="547"/>
      <c r="I1415" s="548"/>
      <c r="J1415" s="448"/>
      <c r="K1415" s="338"/>
      <c r="L1415" s="338"/>
      <c r="M1415" s="338"/>
      <c r="N1415" s="338"/>
      <c r="O1415" s="338"/>
      <c r="P1415" s="338"/>
      <c r="Q1415" s="338"/>
    </row>
    <row r="1416" ht="15.75" customHeight="1">
      <c r="A1416" s="338"/>
      <c r="B1416" s="338"/>
      <c r="C1416" s="338"/>
      <c r="D1416" s="338"/>
      <c r="E1416" s="338"/>
      <c r="F1416" s="346"/>
      <c r="G1416" s="546"/>
      <c r="H1416" s="547"/>
      <c r="I1416" s="548"/>
      <c r="J1416" s="448"/>
      <c r="K1416" s="338"/>
      <c r="L1416" s="338"/>
      <c r="M1416" s="338"/>
      <c r="N1416" s="338"/>
      <c r="O1416" s="338"/>
      <c r="P1416" s="338"/>
      <c r="Q1416" s="338"/>
    </row>
    <row r="1417" ht="15.75" customHeight="1">
      <c r="A1417" s="338"/>
      <c r="B1417" s="338"/>
      <c r="C1417" s="338"/>
      <c r="D1417" s="338"/>
      <c r="E1417" s="338"/>
      <c r="F1417" s="346"/>
      <c r="G1417" s="546"/>
      <c r="H1417" s="547"/>
      <c r="I1417" s="548"/>
      <c r="J1417" s="448"/>
      <c r="K1417" s="338"/>
      <c r="L1417" s="338"/>
      <c r="M1417" s="338"/>
      <c r="N1417" s="338"/>
      <c r="O1417" s="338"/>
      <c r="P1417" s="338"/>
      <c r="Q1417" s="338"/>
    </row>
    <row r="1418" ht="15.75" customHeight="1">
      <c r="A1418" s="338"/>
      <c r="B1418" s="338"/>
      <c r="C1418" s="338"/>
      <c r="D1418" s="338"/>
      <c r="E1418" s="338"/>
      <c r="F1418" s="346"/>
      <c r="G1418" s="546"/>
      <c r="H1418" s="547"/>
      <c r="I1418" s="548"/>
      <c r="J1418" s="448"/>
      <c r="K1418" s="338"/>
      <c r="L1418" s="338"/>
      <c r="M1418" s="338"/>
      <c r="N1418" s="338"/>
      <c r="O1418" s="338"/>
      <c r="P1418" s="338"/>
      <c r="Q1418" s="338"/>
    </row>
    <row r="1419" ht="15.75" customHeight="1">
      <c r="A1419" s="338"/>
      <c r="B1419" s="338"/>
      <c r="C1419" s="338"/>
      <c r="D1419" s="338"/>
      <c r="E1419" s="338"/>
      <c r="F1419" s="346"/>
      <c r="G1419" s="546"/>
      <c r="H1419" s="547"/>
      <c r="I1419" s="548"/>
      <c r="J1419" s="448"/>
      <c r="K1419" s="338"/>
      <c r="L1419" s="338"/>
      <c r="M1419" s="338"/>
      <c r="N1419" s="338"/>
      <c r="O1419" s="338"/>
      <c r="P1419" s="338"/>
      <c r="Q1419" s="338"/>
    </row>
    <row r="1420" ht="15.75" customHeight="1">
      <c r="A1420" s="338"/>
      <c r="B1420" s="338"/>
      <c r="C1420" s="338"/>
      <c r="D1420" s="338"/>
      <c r="E1420" s="338"/>
      <c r="F1420" s="346"/>
      <c r="G1420" s="546"/>
      <c r="H1420" s="547"/>
      <c r="I1420" s="548"/>
      <c r="J1420" s="448"/>
      <c r="K1420" s="338"/>
      <c r="L1420" s="338"/>
      <c r="M1420" s="338"/>
      <c r="N1420" s="338"/>
      <c r="O1420" s="338"/>
      <c r="P1420" s="338"/>
      <c r="Q1420" s="338"/>
    </row>
    <row r="1421" ht="15.75" customHeight="1">
      <c r="A1421" s="338"/>
      <c r="B1421" s="338"/>
      <c r="C1421" s="338"/>
      <c r="D1421" s="338"/>
      <c r="E1421" s="338"/>
      <c r="F1421" s="346"/>
      <c r="G1421" s="546"/>
      <c r="H1421" s="547"/>
      <c r="I1421" s="548"/>
      <c r="J1421" s="448"/>
      <c r="K1421" s="338"/>
      <c r="L1421" s="338"/>
      <c r="M1421" s="338"/>
      <c r="N1421" s="338"/>
      <c r="O1421" s="338"/>
      <c r="P1421" s="338"/>
      <c r="Q1421" s="338"/>
    </row>
    <row r="1422" ht="15.75" customHeight="1">
      <c r="A1422" s="338"/>
      <c r="B1422" s="338"/>
      <c r="C1422" s="338"/>
      <c r="D1422" s="338"/>
      <c r="E1422" s="338"/>
      <c r="F1422" s="346"/>
      <c r="G1422" s="546"/>
      <c r="H1422" s="547"/>
      <c r="I1422" s="548"/>
      <c r="J1422" s="448"/>
      <c r="K1422" s="338"/>
      <c r="L1422" s="338"/>
      <c r="M1422" s="338"/>
      <c r="N1422" s="338"/>
      <c r="O1422" s="338"/>
      <c r="P1422" s="338"/>
      <c r="Q1422" s="338"/>
    </row>
    <row r="1423" ht="15.75" customHeight="1">
      <c r="A1423" s="338"/>
      <c r="B1423" s="338"/>
      <c r="C1423" s="338"/>
      <c r="D1423" s="338"/>
      <c r="E1423" s="338"/>
      <c r="F1423" s="346"/>
      <c r="G1423" s="546"/>
      <c r="H1423" s="547"/>
      <c r="I1423" s="548"/>
      <c r="J1423" s="448"/>
      <c r="K1423" s="338"/>
      <c r="L1423" s="338"/>
      <c r="M1423" s="338"/>
      <c r="N1423" s="338"/>
      <c r="O1423" s="338"/>
      <c r="P1423" s="338"/>
      <c r="Q1423" s="338"/>
    </row>
    <row r="1424" ht="15.75" customHeight="1">
      <c r="A1424" s="338"/>
      <c r="B1424" s="338"/>
      <c r="C1424" s="338"/>
      <c r="D1424" s="338"/>
      <c r="E1424" s="338"/>
      <c r="F1424" s="346"/>
      <c r="G1424" s="546"/>
      <c r="H1424" s="547"/>
      <c r="I1424" s="548"/>
      <c r="J1424" s="448"/>
      <c r="K1424" s="338"/>
      <c r="L1424" s="338"/>
      <c r="M1424" s="338"/>
      <c r="N1424" s="338"/>
      <c r="O1424" s="338"/>
      <c r="P1424" s="338"/>
      <c r="Q1424" s="338"/>
    </row>
    <row r="1425" ht="15.75" customHeight="1">
      <c r="A1425" s="338"/>
      <c r="B1425" s="338"/>
      <c r="C1425" s="338"/>
      <c r="D1425" s="338"/>
      <c r="E1425" s="338"/>
      <c r="F1425" s="346"/>
      <c r="G1425" s="546"/>
      <c r="H1425" s="547"/>
      <c r="I1425" s="548"/>
      <c r="J1425" s="448"/>
      <c r="K1425" s="338"/>
      <c r="L1425" s="338"/>
      <c r="M1425" s="338"/>
      <c r="N1425" s="338"/>
      <c r="O1425" s="338"/>
      <c r="P1425" s="338"/>
      <c r="Q1425" s="338"/>
    </row>
    <row r="1426" ht="15.75" customHeight="1">
      <c r="A1426" s="338"/>
      <c r="B1426" s="338"/>
      <c r="C1426" s="338"/>
      <c r="D1426" s="338"/>
      <c r="E1426" s="338"/>
      <c r="F1426" s="346"/>
      <c r="G1426" s="546"/>
      <c r="H1426" s="547"/>
      <c r="I1426" s="548"/>
      <c r="J1426" s="448"/>
      <c r="K1426" s="338"/>
      <c r="L1426" s="338"/>
      <c r="M1426" s="338"/>
      <c r="N1426" s="338"/>
      <c r="O1426" s="338"/>
      <c r="P1426" s="338"/>
      <c r="Q1426" s="338"/>
    </row>
    <row r="1427" ht="15.75" customHeight="1">
      <c r="A1427" s="338"/>
      <c r="B1427" s="338"/>
      <c r="C1427" s="338"/>
      <c r="D1427" s="338"/>
      <c r="E1427" s="338"/>
      <c r="F1427" s="346"/>
      <c r="G1427" s="546"/>
      <c r="H1427" s="547"/>
      <c r="I1427" s="548"/>
      <c r="J1427" s="448"/>
      <c r="K1427" s="338"/>
      <c r="L1427" s="338"/>
      <c r="M1427" s="338"/>
      <c r="N1427" s="338"/>
      <c r="O1427" s="338"/>
      <c r="P1427" s="338"/>
      <c r="Q1427" s="338"/>
    </row>
    <row r="1428" ht="15.75" customHeight="1">
      <c r="A1428" s="338"/>
      <c r="B1428" s="338"/>
      <c r="C1428" s="338"/>
      <c r="D1428" s="338"/>
      <c r="E1428" s="338"/>
      <c r="F1428" s="346"/>
      <c r="G1428" s="546"/>
      <c r="H1428" s="547"/>
      <c r="I1428" s="548"/>
      <c r="J1428" s="448"/>
      <c r="K1428" s="338"/>
      <c r="L1428" s="338"/>
      <c r="M1428" s="338"/>
      <c r="N1428" s="338"/>
      <c r="O1428" s="338"/>
      <c r="P1428" s="338"/>
      <c r="Q1428" s="338"/>
    </row>
    <row r="1429" ht="15.75" customHeight="1">
      <c r="A1429" s="338"/>
      <c r="B1429" s="338"/>
      <c r="C1429" s="338"/>
      <c r="D1429" s="338"/>
      <c r="E1429" s="338"/>
      <c r="F1429" s="346"/>
      <c r="G1429" s="546"/>
      <c r="H1429" s="547"/>
      <c r="I1429" s="548"/>
      <c r="J1429" s="448"/>
      <c r="K1429" s="338"/>
      <c r="L1429" s="338"/>
      <c r="M1429" s="338"/>
      <c r="N1429" s="338"/>
      <c r="O1429" s="338"/>
      <c r="P1429" s="338"/>
      <c r="Q1429" s="338"/>
    </row>
    <row r="1430" ht="15.75" customHeight="1">
      <c r="A1430" s="338"/>
      <c r="B1430" s="338"/>
      <c r="C1430" s="338"/>
      <c r="D1430" s="338"/>
      <c r="E1430" s="338"/>
      <c r="F1430" s="346"/>
      <c r="G1430" s="546"/>
      <c r="H1430" s="547"/>
      <c r="I1430" s="548"/>
      <c r="J1430" s="448"/>
      <c r="K1430" s="338"/>
      <c r="L1430" s="338"/>
      <c r="M1430" s="338"/>
      <c r="N1430" s="338"/>
      <c r="O1430" s="338"/>
      <c r="P1430" s="338"/>
      <c r="Q1430" s="338"/>
    </row>
    <row r="1431" ht="15.75" customHeight="1">
      <c r="A1431" s="338"/>
      <c r="B1431" s="338"/>
      <c r="C1431" s="338"/>
      <c r="D1431" s="338"/>
      <c r="E1431" s="338"/>
      <c r="F1431" s="346"/>
      <c r="G1431" s="546"/>
      <c r="H1431" s="547"/>
      <c r="I1431" s="548"/>
      <c r="J1431" s="448"/>
      <c r="K1431" s="338"/>
      <c r="L1431" s="338"/>
      <c r="M1431" s="338"/>
      <c r="N1431" s="338"/>
      <c r="O1431" s="338"/>
      <c r="P1431" s="338"/>
      <c r="Q1431" s="338"/>
    </row>
    <row r="1432" ht="15.75" customHeight="1">
      <c r="A1432" s="338"/>
      <c r="B1432" s="338"/>
      <c r="C1432" s="338"/>
      <c r="D1432" s="338"/>
      <c r="E1432" s="338"/>
      <c r="F1432" s="346"/>
      <c r="G1432" s="546"/>
      <c r="H1432" s="547"/>
      <c r="I1432" s="548"/>
      <c r="J1432" s="448"/>
      <c r="K1432" s="338"/>
      <c r="L1432" s="338"/>
      <c r="M1432" s="338"/>
      <c r="N1432" s="338"/>
      <c r="O1432" s="338"/>
      <c r="P1432" s="338"/>
      <c r="Q1432" s="338"/>
    </row>
    <row r="1433" ht="15.75" customHeight="1">
      <c r="A1433" s="338"/>
      <c r="B1433" s="338"/>
      <c r="C1433" s="338"/>
      <c r="D1433" s="338"/>
      <c r="E1433" s="338"/>
      <c r="F1433" s="346"/>
      <c r="G1433" s="546"/>
      <c r="H1433" s="547"/>
      <c r="I1433" s="548"/>
      <c r="J1433" s="448"/>
      <c r="K1433" s="338"/>
      <c r="L1433" s="338"/>
      <c r="M1433" s="338"/>
      <c r="N1433" s="338"/>
      <c r="O1433" s="338"/>
      <c r="P1433" s="338"/>
      <c r="Q1433" s="338"/>
    </row>
    <row r="1434" ht="15.75" customHeight="1">
      <c r="A1434" s="338"/>
      <c r="B1434" s="338"/>
      <c r="C1434" s="338"/>
      <c r="D1434" s="338"/>
      <c r="E1434" s="338"/>
      <c r="F1434" s="346"/>
      <c r="G1434" s="546"/>
      <c r="H1434" s="547"/>
      <c r="I1434" s="548"/>
      <c r="J1434" s="448"/>
      <c r="K1434" s="338"/>
      <c r="L1434" s="338"/>
      <c r="M1434" s="338"/>
      <c r="N1434" s="338"/>
      <c r="O1434" s="338"/>
      <c r="P1434" s="338"/>
      <c r="Q1434" s="338"/>
    </row>
    <row r="1435" ht="15.75" customHeight="1">
      <c r="A1435" s="338"/>
      <c r="B1435" s="338"/>
      <c r="C1435" s="338"/>
      <c r="D1435" s="338"/>
      <c r="E1435" s="338"/>
      <c r="F1435" s="346"/>
      <c r="G1435" s="546"/>
      <c r="H1435" s="547"/>
      <c r="I1435" s="548"/>
      <c r="J1435" s="448"/>
      <c r="K1435" s="338"/>
      <c r="L1435" s="338"/>
      <c r="M1435" s="338"/>
      <c r="N1435" s="338"/>
      <c r="O1435" s="338"/>
      <c r="P1435" s="338"/>
      <c r="Q1435" s="338"/>
    </row>
    <row r="1436" ht="15.75" customHeight="1">
      <c r="A1436" s="338"/>
      <c r="B1436" s="338"/>
      <c r="C1436" s="338"/>
      <c r="D1436" s="338"/>
      <c r="E1436" s="338"/>
      <c r="F1436" s="346"/>
      <c r="G1436" s="546"/>
      <c r="H1436" s="547"/>
      <c r="I1436" s="548"/>
      <c r="J1436" s="448"/>
      <c r="K1436" s="338"/>
      <c r="L1436" s="338"/>
      <c r="M1436" s="338"/>
      <c r="N1436" s="338"/>
      <c r="O1436" s="338"/>
      <c r="P1436" s="338"/>
      <c r="Q1436" s="338"/>
    </row>
    <row r="1437" ht="15.75" customHeight="1">
      <c r="A1437" s="338"/>
      <c r="B1437" s="338"/>
      <c r="C1437" s="338"/>
      <c r="D1437" s="338"/>
      <c r="E1437" s="338"/>
      <c r="F1437" s="346"/>
      <c r="G1437" s="546"/>
      <c r="H1437" s="547"/>
      <c r="I1437" s="548"/>
      <c r="J1437" s="448"/>
      <c r="K1437" s="338"/>
      <c r="L1437" s="338"/>
      <c r="M1437" s="338"/>
      <c r="N1437" s="338"/>
      <c r="O1437" s="338"/>
      <c r="P1437" s="338"/>
      <c r="Q1437" s="338"/>
    </row>
    <row r="1438" ht="15.75" customHeight="1">
      <c r="A1438" s="338"/>
      <c r="B1438" s="338"/>
      <c r="C1438" s="338"/>
      <c r="D1438" s="338"/>
      <c r="E1438" s="338"/>
      <c r="F1438" s="346"/>
      <c r="G1438" s="546"/>
      <c r="H1438" s="547"/>
      <c r="I1438" s="548"/>
      <c r="J1438" s="448"/>
      <c r="K1438" s="338"/>
      <c r="L1438" s="338"/>
      <c r="M1438" s="338"/>
      <c r="N1438" s="338"/>
      <c r="O1438" s="338"/>
      <c r="P1438" s="338"/>
      <c r="Q1438" s="338"/>
    </row>
    <row r="1439" ht="15.75" customHeight="1">
      <c r="A1439" s="338"/>
      <c r="B1439" s="338"/>
      <c r="C1439" s="338"/>
      <c r="D1439" s="338"/>
      <c r="E1439" s="338"/>
      <c r="F1439" s="346"/>
      <c r="G1439" s="546"/>
      <c r="H1439" s="547"/>
      <c r="I1439" s="548"/>
      <c r="J1439" s="448"/>
      <c r="K1439" s="338"/>
      <c r="L1439" s="338"/>
      <c r="M1439" s="338"/>
      <c r="N1439" s="338"/>
      <c r="O1439" s="338"/>
      <c r="P1439" s="338"/>
      <c r="Q1439" s="338"/>
    </row>
    <row r="1440" ht="15.75" customHeight="1">
      <c r="A1440" s="338"/>
      <c r="B1440" s="338"/>
      <c r="C1440" s="338"/>
      <c r="D1440" s="338"/>
      <c r="E1440" s="338"/>
      <c r="F1440" s="346"/>
      <c r="G1440" s="546"/>
      <c r="H1440" s="547"/>
      <c r="I1440" s="548"/>
      <c r="J1440" s="448"/>
      <c r="K1440" s="338"/>
      <c r="L1440" s="338"/>
      <c r="M1440" s="338"/>
      <c r="N1440" s="338"/>
      <c r="O1440" s="338"/>
      <c r="P1440" s="338"/>
      <c r="Q1440" s="338"/>
    </row>
    <row r="1441" ht="15.75" customHeight="1">
      <c r="A1441" s="338"/>
      <c r="B1441" s="338"/>
      <c r="C1441" s="338"/>
      <c r="D1441" s="338"/>
      <c r="E1441" s="338"/>
      <c r="F1441" s="346"/>
      <c r="G1441" s="546"/>
      <c r="H1441" s="547"/>
      <c r="I1441" s="548"/>
      <c r="J1441" s="448"/>
      <c r="K1441" s="338"/>
      <c r="L1441" s="338"/>
      <c r="M1441" s="338"/>
      <c r="N1441" s="338"/>
      <c r="O1441" s="338"/>
      <c r="P1441" s="338"/>
      <c r="Q1441" s="338"/>
    </row>
    <row r="1442" ht="15.75" customHeight="1">
      <c r="A1442" s="338"/>
      <c r="B1442" s="338"/>
      <c r="C1442" s="338"/>
      <c r="D1442" s="338"/>
      <c r="E1442" s="338"/>
      <c r="F1442" s="346"/>
      <c r="G1442" s="546"/>
      <c r="H1442" s="547"/>
      <c r="I1442" s="548"/>
      <c r="J1442" s="448"/>
      <c r="K1442" s="338"/>
      <c r="L1442" s="338"/>
      <c r="M1442" s="338"/>
      <c r="N1442" s="338"/>
      <c r="O1442" s="338"/>
      <c r="P1442" s="338"/>
      <c r="Q1442" s="338"/>
    </row>
    <row r="1443" ht="15.75" customHeight="1">
      <c r="A1443" s="338"/>
      <c r="B1443" s="338"/>
      <c r="C1443" s="338"/>
      <c r="D1443" s="338"/>
      <c r="E1443" s="338"/>
      <c r="F1443" s="346"/>
      <c r="G1443" s="546"/>
      <c r="H1443" s="547"/>
      <c r="I1443" s="548"/>
      <c r="J1443" s="448"/>
      <c r="K1443" s="338"/>
      <c r="L1443" s="338"/>
      <c r="M1443" s="338"/>
      <c r="N1443" s="338"/>
      <c r="O1443" s="338"/>
      <c r="P1443" s="338"/>
      <c r="Q1443" s="338"/>
    </row>
    <row r="1444" ht="15.75" customHeight="1">
      <c r="A1444" s="338"/>
      <c r="B1444" s="338"/>
      <c r="C1444" s="338"/>
      <c r="D1444" s="338"/>
      <c r="E1444" s="338"/>
      <c r="F1444" s="346"/>
      <c r="G1444" s="546"/>
      <c r="H1444" s="547"/>
      <c r="I1444" s="548"/>
      <c r="J1444" s="448"/>
      <c r="K1444" s="338"/>
      <c r="L1444" s="338"/>
      <c r="M1444" s="338"/>
      <c r="N1444" s="338"/>
      <c r="O1444" s="338"/>
      <c r="P1444" s="338"/>
      <c r="Q1444" s="338"/>
    </row>
    <row r="1445" ht="15.75" customHeight="1">
      <c r="A1445" s="338"/>
      <c r="B1445" s="338"/>
      <c r="C1445" s="338"/>
      <c r="D1445" s="338"/>
      <c r="E1445" s="338"/>
      <c r="F1445" s="346"/>
      <c r="G1445" s="546"/>
      <c r="H1445" s="547"/>
      <c r="I1445" s="548"/>
      <c r="J1445" s="448"/>
      <c r="K1445" s="338"/>
      <c r="L1445" s="338"/>
      <c r="M1445" s="338"/>
      <c r="N1445" s="338"/>
      <c r="O1445" s="338"/>
      <c r="P1445" s="338"/>
      <c r="Q1445" s="338"/>
    </row>
    <row r="1446" ht="15.75" customHeight="1">
      <c r="A1446" s="338"/>
      <c r="B1446" s="338"/>
      <c r="C1446" s="338"/>
      <c r="D1446" s="338"/>
      <c r="E1446" s="338"/>
      <c r="F1446" s="346"/>
      <c r="G1446" s="546"/>
      <c r="H1446" s="547"/>
      <c r="I1446" s="548"/>
      <c r="J1446" s="448"/>
      <c r="K1446" s="338"/>
      <c r="L1446" s="338"/>
      <c r="M1446" s="338"/>
      <c r="N1446" s="338"/>
      <c r="O1446" s="338"/>
      <c r="P1446" s="338"/>
      <c r="Q1446" s="338"/>
    </row>
    <row r="1447" ht="15.75" customHeight="1">
      <c r="A1447" s="338"/>
      <c r="B1447" s="338"/>
      <c r="C1447" s="338"/>
      <c r="D1447" s="338"/>
      <c r="E1447" s="338"/>
      <c r="F1447" s="346"/>
      <c r="G1447" s="546"/>
      <c r="H1447" s="547"/>
      <c r="I1447" s="548"/>
      <c r="J1447" s="448"/>
      <c r="K1447" s="338"/>
      <c r="L1447" s="338"/>
      <c r="M1447" s="338"/>
      <c r="N1447" s="338"/>
      <c r="O1447" s="338"/>
      <c r="P1447" s="338"/>
      <c r="Q1447" s="338"/>
    </row>
    <row r="1448" ht="15.75" customHeight="1">
      <c r="A1448" s="338"/>
      <c r="B1448" s="338"/>
      <c r="C1448" s="338"/>
      <c r="D1448" s="338"/>
      <c r="E1448" s="338"/>
      <c r="F1448" s="346"/>
      <c r="G1448" s="546"/>
      <c r="H1448" s="547"/>
      <c r="I1448" s="548"/>
      <c r="J1448" s="448"/>
      <c r="K1448" s="338"/>
      <c r="L1448" s="338"/>
      <c r="M1448" s="338"/>
      <c r="N1448" s="338"/>
      <c r="O1448" s="338"/>
      <c r="P1448" s="338"/>
      <c r="Q1448" s="338"/>
    </row>
    <row r="1449" ht="15.75" customHeight="1">
      <c r="A1449" s="338"/>
      <c r="B1449" s="338"/>
      <c r="C1449" s="338"/>
      <c r="D1449" s="338"/>
      <c r="E1449" s="338"/>
      <c r="F1449" s="346"/>
      <c r="G1449" s="546"/>
      <c r="H1449" s="547"/>
      <c r="I1449" s="548"/>
      <c r="J1449" s="448"/>
      <c r="K1449" s="338"/>
      <c r="L1449" s="338"/>
      <c r="M1449" s="338"/>
      <c r="N1449" s="338"/>
      <c r="O1449" s="338"/>
      <c r="P1449" s="338"/>
      <c r="Q1449" s="338"/>
    </row>
    <row r="1450" ht="15.75" customHeight="1">
      <c r="A1450" s="338"/>
      <c r="B1450" s="338"/>
      <c r="C1450" s="338"/>
      <c r="D1450" s="338"/>
      <c r="E1450" s="338"/>
      <c r="F1450" s="346"/>
      <c r="G1450" s="546"/>
      <c r="H1450" s="547"/>
      <c r="I1450" s="548"/>
      <c r="J1450" s="448"/>
      <c r="K1450" s="338"/>
      <c r="L1450" s="338"/>
      <c r="M1450" s="338"/>
      <c r="N1450" s="338"/>
      <c r="O1450" s="338"/>
      <c r="P1450" s="338"/>
      <c r="Q1450" s="338"/>
    </row>
    <row r="1451" ht="15.75" customHeight="1">
      <c r="A1451" s="338"/>
      <c r="B1451" s="338"/>
      <c r="C1451" s="338"/>
      <c r="D1451" s="338"/>
      <c r="E1451" s="338"/>
      <c r="F1451" s="346"/>
      <c r="G1451" s="546"/>
      <c r="H1451" s="547"/>
      <c r="I1451" s="548"/>
      <c r="J1451" s="448"/>
      <c r="K1451" s="338"/>
      <c r="L1451" s="338"/>
      <c r="M1451" s="338"/>
      <c r="N1451" s="338"/>
      <c r="O1451" s="338"/>
      <c r="P1451" s="338"/>
      <c r="Q1451" s="338"/>
    </row>
    <row r="1452" ht="15.75" customHeight="1">
      <c r="A1452" s="338"/>
      <c r="B1452" s="338"/>
      <c r="C1452" s="338"/>
      <c r="D1452" s="338"/>
      <c r="E1452" s="338"/>
      <c r="F1452" s="346"/>
      <c r="G1452" s="546"/>
      <c r="H1452" s="547"/>
      <c r="I1452" s="548"/>
      <c r="J1452" s="448"/>
      <c r="K1452" s="338"/>
      <c r="L1452" s="338"/>
      <c r="M1452" s="338"/>
      <c r="N1452" s="338"/>
      <c r="O1452" s="338"/>
      <c r="P1452" s="338"/>
      <c r="Q1452" s="338"/>
    </row>
    <row r="1453" ht="15.75" customHeight="1">
      <c r="A1453" s="338"/>
      <c r="B1453" s="338"/>
      <c r="C1453" s="338"/>
      <c r="D1453" s="338"/>
      <c r="E1453" s="338"/>
      <c r="F1453" s="346"/>
      <c r="G1453" s="546"/>
      <c r="H1453" s="547"/>
      <c r="I1453" s="548"/>
      <c r="J1453" s="448"/>
      <c r="K1453" s="338"/>
      <c r="L1453" s="338"/>
      <c r="M1453" s="338"/>
      <c r="N1453" s="338"/>
      <c r="O1453" s="338"/>
      <c r="P1453" s="338"/>
      <c r="Q1453" s="338"/>
    </row>
    <row r="1454" ht="15.75" customHeight="1">
      <c r="A1454" s="338"/>
      <c r="B1454" s="338"/>
      <c r="C1454" s="338"/>
      <c r="D1454" s="338"/>
      <c r="E1454" s="338"/>
      <c r="F1454" s="346"/>
      <c r="G1454" s="546"/>
      <c r="H1454" s="547"/>
      <c r="I1454" s="548"/>
      <c r="J1454" s="448"/>
      <c r="K1454" s="338"/>
      <c r="L1454" s="338"/>
      <c r="M1454" s="338"/>
      <c r="N1454" s="338"/>
      <c r="O1454" s="338"/>
      <c r="P1454" s="338"/>
      <c r="Q1454" s="338"/>
    </row>
    <row r="1455" ht="15.75" customHeight="1">
      <c r="A1455" s="338"/>
      <c r="B1455" s="338"/>
      <c r="C1455" s="338"/>
      <c r="D1455" s="338"/>
      <c r="E1455" s="338"/>
      <c r="F1455" s="346"/>
      <c r="G1455" s="546"/>
      <c r="H1455" s="547"/>
      <c r="I1455" s="548"/>
      <c r="J1455" s="448"/>
      <c r="K1455" s="338"/>
      <c r="L1455" s="338"/>
      <c r="M1455" s="338"/>
      <c r="N1455" s="338"/>
      <c r="O1455" s="338"/>
      <c r="P1455" s="338"/>
      <c r="Q1455" s="338"/>
    </row>
    <row r="1456" ht="15.75" customHeight="1">
      <c r="A1456" s="338"/>
      <c r="B1456" s="338"/>
      <c r="C1456" s="338"/>
      <c r="D1456" s="338"/>
      <c r="E1456" s="338"/>
      <c r="F1456" s="346"/>
      <c r="G1456" s="546"/>
      <c r="H1456" s="547"/>
      <c r="I1456" s="548"/>
      <c r="J1456" s="448"/>
      <c r="K1456" s="338"/>
      <c r="L1456" s="338"/>
      <c r="M1456" s="338"/>
      <c r="N1456" s="338"/>
      <c r="O1456" s="338"/>
      <c r="P1456" s="338"/>
      <c r="Q1456" s="338"/>
    </row>
    <row r="1457" ht="15.75" customHeight="1">
      <c r="A1457" s="338"/>
      <c r="B1457" s="338"/>
      <c r="C1457" s="338"/>
      <c r="D1457" s="338"/>
      <c r="E1457" s="338"/>
      <c r="F1457" s="346"/>
      <c r="G1457" s="546"/>
      <c r="H1457" s="547"/>
      <c r="I1457" s="548"/>
      <c r="J1457" s="448"/>
      <c r="K1457" s="338"/>
      <c r="L1457" s="338"/>
      <c r="M1457" s="338"/>
      <c r="N1457" s="338"/>
      <c r="O1457" s="338"/>
      <c r="P1457" s="338"/>
      <c r="Q1457" s="338"/>
    </row>
    <row r="1458" ht="15.75" customHeight="1">
      <c r="A1458" s="338"/>
      <c r="B1458" s="338"/>
      <c r="C1458" s="338"/>
      <c r="D1458" s="338"/>
      <c r="E1458" s="338"/>
      <c r="F1458" s="346"/>
      <c r="G1458" s="546"/>
      <c r="H1458" s="547"/>
      <c r="I1458" s="548"/>
      <c r="J1458" s="448"/>
      <c r="K1458" s="338"/>
      <c r="L1458" s="338"/>
      <c r="M1458" s="338"/>
      <c r="N1458" s="338"/>
      <c r="O1458" s="338"/>
      <c r="P1458" s="338"/>
      <c r="Q1458" s="338"/>
    </row>
    <row r="1459" ht="15.75" customHeight="1">
      <c r="A1459" s="338"/>
      <c r="B1459" s="338"/>
      <c r="C1459" s="338"/>
      <c r="D1459" s="338"/>
      <c r="E1459" s="338"/>
      <c r="F1459" s="346"/>
      <c r="G1459" s="546"/>
      <c r="H1459" s="547"/>
      <c r="I1459" s="548"/>
      <c r="J1459" s="448"/>
      <c r="K1459" s="338"/>
      <c r="L1459" s="338"/>
      <c r="M1459" s="338"/>
      <c r="N1459" s="338"/>
      <c r="O1459" s="338"/>
      <c r="P1459" s="338"/>
      <c r="Q1459" s="338"/>
    </row>
    <row r="1460" ht="15.75" customHeight="1">
      <c r="A1460" s="338"/>
      <c r="B1460" s="338"/>
      <c r="C1460" s="338"/>
      <c r="D1460" s="338"/>
      <c r="E1460" s="338"/>
      <c r="F1460" s="346"/>
      <c r="G1460" s="546"/>
      <c r="H1460" s="547"/>
      <c r="I1460" s="548"/>
      <c r="J1460" s="448"/>
      <c r="K1460" s="338"/>
      <c r="L1460" s="338"/>
      <c r="M1460" s="338"/>
      <c r="N1460" s="338"/>
      <c r="O1460" s="338"/>
      <c r="P1460" s="338"/>
      <c r="Q1460" s="338"/>
    </row>
    <row r="1461" ht="15.75" customHeight="1">
      <c r="A1461" s="338"/>
      <c r="B1461" s="338"/>
      <c r="C1461" s="338"/>
      <c r="D1461" s="338"/>
      <c r="E1461" s="338"/>
      <c r="F1461" s="346"/>
      <c r="G1461" s="546"/>
      <c r="H1461" s="547"/>
      <c r="I1461" s="548"/>
      <c r="J1461" s="448"/>
      <c r="K1461" s="338"/>
      <c r="L1461" s="338"/>
      <c r="M1461" s="338"/>
      <c r="N1461" s="338"/>
      <c r="O1461" s="338"/>
      <c r="P1461" s="338"/>
      <c r="Q1461" s="338"/>
    </row>
    <row r="1462" ht="15.75" customHeight="1">
      <c r="A1462" s="338"/>
      <c r="B1462" s="338"/>
      <c r="C1462" s="338"/>
      <c r="D1462" s="338"/>
      <c r="E1462" s="338"/>
      <c r="F1462" s="346"/>
      <c r="G1462" s="546"/>
      <c r="H1462" s="547"/>
      <c r="I1462" s="548"/>
      <c r="J1462" s="448"/>
      <c r="K1462" s="338"/>
      <c r="L1462" s="338"/>
      <c r="M1462" s="338"/>
      <c r="N1462" s="338"/>
      <c r="O1462" s="338"/>
      <c r="P1462" s="338"/>
      <c r="Q1462" s="338"/>
    </row>
    <row r="1463" ht="15.75" customHeight="1">
      <c r="A1463" s="338"/>
      <c r="B1463" s="338"/>
      <c r="C1463" s="338"/>
      <c r="D1463" s="338"/>
      <c r="E1463" s="338"/>
      <c r="F1463" s="346"/>
      <c r="G1463" s="546"/>
      <c r="H1463" s="547"/>
      <c r="I1463" s="548"/>
      <c r="J1463" s="448"/>
      <c r="K1463" s="338"/>
      <c r="L1463" s="338"/>
      <c r="M1463" s="338"/>
      <c r="N1463" s="338"/>
      <c r="O1463" s="338"/>
      <c r="P1463" s="338"/>
      <c r="Q1463" s="338"/>
    </row>
    <row r="1464" ht="15.75" customHeight="1">
      <c r="A1464" s="338"/>
      <c r="B1464" s="338"/>
      <c r="C1464" s="338"/>
      <c r="D1464" s="338"/>
      <c r="E1464" s="338"/>
      <c r="F1464" s="346"/>
      <c r="G1464" s="546"/>
      <c r="H1464" s="547"/>
      <c r="I1464" s="548"/>
      <c r="J1464" s="448"/>
      <c r="K1464" s="338"/>
      <c r="L1464" s="338"/>
      <c r="M1464" s="338"/>
      <c r="N1464" s="338"/>
      <c r="O1464" s="338"/>
      <c r="P1464" s="338"/>
      <c r="Q1464" s="338"/>
    </row>
    <row r="1465" ht="15.75" customHeight="1">
      <c r="A1465" s="338"/>
      <c r="B1465" s="338"/>
      <c r="C1465" s="338"/>
      <c r="D1465" s="338"/>
      <c r="E1465" s="338"/>
      <c r="F1465" s="346"/>
      <c r="G1465" s="546"/>
      <c r="H1465" s="547"/>
      <c r="I1465" s="548"/>
      <c r="J1465" s="448"/>
      <c r="K1465" s="338"/>
      <c r="L1465" s="338"/>
      <c r="M1465" s="338"/>
      <c r="N1465" s="338"/>
      <c r="O1465" s="338"/>
      <c r="P1465" s="338"/>
      <c r="Q1465" s="338"/>
    </row>
    <row r="1466" ht="15.75" customHeight="1">
      <c r="A1466" s="338"/>
      <c r="B1466" s="338"/>
      <c r="C1466" s="338"/>
      <c r="D1466" s="338"/>
      <c r="E1466" s="338"/>
      <c r="F1466" s="346"/>
      <c r="G1466" s="546"/>
      <c r="H1466" s="547"/>
      <c r="I1466" s="548"/>
      <c r="J1466" s="448"/>
      <c r="K1466" s="338"/>
      <c r="L1466" s="338"/>
      <c r="M1466" s="338"/>
      <c r="N1466" s="338"/>
      <c r="O1466" s="338"/>
      <c r="P1466" s="338"/>
      <c r="Q1466" s="338"/>
    </row>
    <row r="1467" ht="15.75" customHeight="1">
      <c r="A1467" s="338"/>
      <c r="B1467" s="338"/>
      <c r="C1467" s="338"/>
      <c r="D1467" s="338"/>
      <c r="E1467" s="338"/>
      <c r="F1467" s="346"/>
      <c r="G1467" s="546"/>
      <c r="H1467" s="547"/>
      <c r="I1467" s="548"/>
      <c r="J1467" s="448"/>
      <c r="K1467" s="338"/>
      <c r="L1467" s="338"/>
      <c r="M1467" s="338"/>
      <c r="N1467" s="338"/>
      <c r="O1467" s="338"/>
      <c r="P1467" s="338"/>
      <c r="Q1467" s="338"/>
    </row>
    <row r="1468" ht="15.75" customHeight="1">
      <c r="A1468" s="338"/>
      <c r="B1468" s="338"/>
      <c r="C1468" s="338"/>
      <c r="D1468" s="338"/>
      <c r="E1468" s="338"/>
      <c r="F1468" s="346"/>
      <c r="G1468" s="546"/>
      <c r="H1468" s="547"/>
      <c r="I1468" s="548"/>
      <c r="J1468" s="448"/>
      <c r="K1468" s="338"/>
      <c r="L1468" s="338"/>
      <c r="M1468" s="338"/>
      <c r="N1468" s="338"/>
      <c r="O1468" s="338"/>
      <c r="P1468" s="338"/>
      <c r="Q1468" s="338"/>
    </row>
    <row r="1469" ht="15.75" customHeight="1">
      <c r="A1469" s="338"/>
      <c r="B1469" s="338"/>
      <c r="C1469" s="338"/>
      <c r="D1469" s="338"/>
      <c r="E1469" s="338"/>
      <c r="F1469" s="346"/>
      <c r="G1469" s="546"/>
      <c r="H1469" s="547"/>
      <c r="I1469" s="548"/>
      <c r="J1469" s="448"/>
      <c r="K1469" s="338"/>
      <c r="L1469" s="338"/>
      <c r="M1469" s="338"/>
      <c r="N1469" s="338"/>
      <c r="O1469" s="338"/>
      <c r="P1469" s="338"/>
      <c r="Q1469" s="338"/>
    </row>
    <row r="1470" ht="15.75" customHeight="1">
      <c r="A1470" s="338"/>
      <c r="B1470" s="338"/>
      <c r="C1470" s="338"/>
      <c r="D1470" s="338"/>
      <c r="E1470" s="338"/>
      <c r="F1470" s="346"/>
      <c r="G1470" s="546"/>
      <c r="H1470" s="547"/>
      <c r="I1470" s="548"/>
      <c r="J1470" s="448"/>
      <c r="K1470" s="338"/>
      <c r="L1470" s="338"/>
      <c r="M1470" s="338"/>
      <c r="N1470" s="338"/>
      <c r="O1470" s="338"/>
      <c r="P1470" s="338"/>
      <c r="Q1470" s="338"/>
    </row>
    <row r="1471" ht="15.75" customHeight="1">
      <c r="A1471" s="338"/>
      <c r="B1471" s="338"/>
      <c r="C1471" s="338"/>
      <c r="D1471" s="338"/>
      <c r="E1471" s="338"/>
      <c r="F1471" s="346"/>
      <c r="G1471" s="546"/>
      <c r="H1471" s="547"/>
      <c r="I1471" s="548"/>
      <c r="J1471" s="448"/>
      <c r="K1471" s="338"/>
      <c r="L1471" s="338"/>
      <c r="M1471" s="338"/>
      <c r="N1471" s="338"/>
      <c r="O1471" s="338"/>
      <c r="P1471" s="338"/>
      <c r="Q1471" s="338"/>
    </row>
    <row r="1472" ht="15.75" customHeight="1">
      <c r="A1472" s="338"/>
      <c r="B1472" s="338"/>
      <c r="C1472" s="338"/>
      <c r="D1472" s="338"/>
      <c r="E1472" s="338"/>
      <c r="F1472" s="346"/>
      <c r="G1472" s="546"/>
      <c r="H1472" s="547"/>
      <c r="I1472" s="548"/>
      <c r="J1472" s="448"/>
      <c r="K1472" s="338"/>
      <c r="L1472" s="338"/>
      <c r="M1472" s="338"/>
      <c r="N1472" s="338"/>
      <c r="O1472" s="338"/>
      <c r="P1472" s="338"/>
      <c r="Q1472" s="338"/>
    </row>
    <row r="1473" ht="15.75" customHeight="1">
      <c r="A1473" s="338"/>
      <c r="B1473" s="338"/>
      <c r="C1473" s="338"/>
      <c r="D1473" s="338"/>
      <c r="E1473" s="338"/>
      <c r="F1473" s="346"/>
      <c r="G1473" s="546"/>
      <c r="H1473" s="547"/>
      <c r="I1473" s="548"/>
      <c r="J1473" s="448"/>
      <c r="K1473" s="338"/>
      <c r="L1473" s="338"/>
      <c r="M1473" s="338"/>
      <c r="N1473" s="338"/>
      <c r="O1473" s="338"/>
      <c r="P1473" s="338"/>
      <c r="Q1473" s="338"/>
    </row>
    <row r="1474" ht="15.75" customHeight="1">
      <c r="A1474" s="338"/>
      <c r="B1474" s="338"/>
      <c r="C1474" s="338"/>
      <c r="D1474" s="338"/>
      <c r="E1474" s="338"/>
      <c r="F1474" s="346"/>
      <c r="G1474" s="546"/>
      <c r="H1474" s="547"/>
      <c r="I1474" s="548"/>
      <c r="J1474" s="448"/>
      <c r="K1474" s="338"/>
      <c r="L1474" s="338"/>
      <c r="M1474" s="338"/>
      <c r="N1474" s="338"/>
      <c r="O1474" s="338"/>
      <c r="P1474" s="338"/>
      <c r="Q1474" s="338"/>
    </row>
    <row r="1475" ht="15.75" customHeight="1">
      <c r="A1475" s="338"/>
      <c r="B1475" s="338"/>
      <c r="C1475" s="338"/>
      <c r="D1475" s="338"/>
      <c r="E1475" s="338"/>
      <c r="F1475" s="346"/>
      <c r="G1475" s="546"/>
      <c r="H1475" s="547"/>
      <c r="I1475" s="548"/>
      <c r="J1475" s="448"/>
      <c r="K1475" s="338"/>
      <c r="L1475" s="338"/>
      <c r="M1475" s="338"/>
      <c r="N1475" s="338"/>
      <c r="O1475" s="338"/>
      <c r="P1475" s="338"/>
      <c r="Q1475" s="338"/>
    </row>
    <row r="1476" ht="15.75" customHeight="1">
      <c r="A1476" s="338"/>
      <c r="B1476" s="338"/>
      <c r="C1476" s="338"/>
      <c r="D1476" s="338"/>
      <c r="E1476" s="338"/>
      <c r="F1476" s="346"/>
      <c r="G1476" s="546"/>
      <c r="H1476" s="547"/>
      <c r="I1476" s="548"/>
      <c r="J1476" s="448"/>
      <c r="K1476" s="338"/>
      <c r="L1476" s="338"/>
      <c r="M1476" s="338"/>
      <c r="N1476" s="338"/>
      <c r="O1476" s="338"/>
      <c r="P1476" s="338"/>
      <c r="Q1476" s="338"/>
    </row>
    <row r="1477" ht="15.75" customHeight="1">
      <c r="A1477" s="338"/>
      <c r="B1477" s="338"/>
      <c r="C1477" s="338"/>
      <c r="D1477" s="338"/>
      <c r="E1477" s="338"/>
      <c r="F1477" s="346"/>
      <c r="G1477" s="546"/>
      <c r="H1477" s="547"/>
      <c r="I1477" s="548"/>
      <c r="J1477" s="448"/>
      <c r="K1477" s="338"/>
      <c r="L1477" s="338"/>
      <c r="M1477" s="338"/>
      <c r="N1477" s="338"/>
      <c r="O1477" s="338"/>
      <c r="P1477" s="338"/>
      <c r="Q1477" s="338"/>
    </row>
    <row r="1478" ht="15.75" customHeight="1">
      <c r="A1478" s="338"/>
      <c r="B1478" s="338"/>
      <c r="C1478" s="338"/>
      <c r="D1478" s="338"/>
      <c r="E1478" s="338"/>
      <c r="F1478" s="346"/>
      <c r="G1478" s="546"/>
      <c r="H1478" s="547"/>
      <c r="I1478" s="548"/>
      <c r="J1478" s="448"/>
      <c r="K1478" s="338"/>
      <c r="L1478" s="338"/>
      <c r="M1478" s="338"/>
      <c r="N1478" s="338"/>
      <c r="O1478" s="338"/>
      <c r="P1478" s="338"/>
      <c r="Q1478" s="338"/>
    </row>
    <row r="1479" ht="15.75" customHeight="1">
      <c r="A1479" s="338"/>
      <c r="B1479" s="338"/>
      <c r="C1479" s="338"/>
      <c r="D1479" s="338"/>
      <c r="E1479" s="338"/>
      <c r="F1479" s="346"/>
      <c r="G1479" s="546"/>
      <c r="H1479" s="547"/>
      <c r="I1479" s="548"/>
      <c r="J1479" s="448"/>
      <c r="K1479" s="338"/>
      <c r="L1479" s="338"/>
      <c r="M1479" s="338"/>
      <c r="N1479" s="338"/>
      <c r="O1479" s="338"/>
      <c r="P1479" s="338"/>
      <c r="Q1479" s="338"/>
    </row>
    <row r="1480" ht="15.75" customHeight="1">
      <c r="A1480" s="338"/>
      <c r="B1480" s="338"/>
      <c r="C1480" s="338"/>
      <c r="D1480" s="338"/>
      <c r="E1480" s="338"/>
      <c r="F1480" s="346"/>
      <c r="G1480" s="546"/>
      <c r="H1480" s="547"/>
      <c r="I1480" s="548"/>
      <c r="J1480" s="448"/>
      <c r="K1480" s="338"/>
      <c r="L1480" s="338"/>
      <c r="M1480" s="338"/>
      <c r="N1480" s="338"/>
      <c r="O1480" s="338"/>
      <c r="P1480" s="338"/>
      <c r="Q1480" s="338"/>
    </row>
    <row r="1481" ht="15.75" customHeight="1">
      <c r="A1481" s="338"/>
      <c r="B1481" s="338"/>
      <c r="C1481" s="338"/>
      <c r="D1481" s="338"/>
      <c r="E1481" s="338"/>
      <c r="F1481" s="346"/>
      <c r="G1481" s="546"/>
      <c r="H1481" s="547"/>
      <c r="I1481" s="548"/>
      <c r="J1481" s="448"/>
      <c r="K1481" s="338"/>
      <c r="L1481" s="338"/>
      <c r="M1481" s="338"/>
      <c r="N1481" s="338"/>
      <c r="O1481" s="338"/>
      <c r="P1481" s="338"/>
      <c r="Q1481" s="338"/>
    </row>
    <row r="1482" ht="15.75" customHeight="1">
      <c r="A1482" s="338"/>
      <c r="B1482" s="338"/>
      <c r="C1482" s="338"/>
      <c r="D1482" s="338"/>
      <c r="E1482" s="338"/>
      <c r="F1482" s="346"/>
      <c r="G1482" s="546"/>
      <c r="H1482" s="547"/>
      <c r="I1482" s="548"/>
      <c r="J1482" s="448"/>
      <c r="K1482" s="338"/>
      <c r="L1482" s="338"/>
      <c r="M1482" s="338"/>
      <c r="N1482" s="338"/>
      <c r="O1482" s="338"/>
      <c r="P1482" s="338"/>
      <c r="Q1482" s="338"/>
    </row>
    <row r="1483" ht="15.75" customHeight="1">
      <c r="A1483" s="338"/>
      <c r="B1483" s="338"/>
      <c r="C1483" s="338"/>
      <c r="D1483" s="338"/>
      <c r="E1483" s="338"/>
      <c r="F1483" s="346"/>
      <c r="G1483" s="546"/>
      <c r="H1483" s="547"/>
      <c r="I1483" s="548"/>
      <c r="J1483" s="448"/>
      <c r="K1483" s="338"/>
      <c r="L1483" s="338"/>
      <c r="M1483" s="338"/>
      <c r="N1483" s="338"/>
      <c r="O1483" s="338"/>
      <c r="P1483" s="338"/>
      <c r="Q1483" s="338"/>
    </row>
    <row r="1484" ht="15.75" customHeight="1">
      <c r="A1484" s="338"/>
      <c r="B1484" s="338"/>
      <c r="C1484" s="338"/>
      <c r="D1484" s="338"/>
      <c r="E1484" s="338"/>
      <c r="F1484" s="346"/>
      <c r="G1484" s="546"/>
      <c r="H1484" s="547"/>
      <c r="I1484" s="548"/>
      <c r="J1484" s="448"/>
      <c r="K1484" s="338"/>
      <c r="L1484" s="338"/>
      <c r="M1484" s="338"/>
      <c r="N1484" s="338"/>
      <c r="O1484" s="338"/>
      <c r="P1484" s="338"/>
      <c r="Q1484" s="338"/>
    </row>
    <row r="1485" ht="15.75" customHeight="1">
      <c r="A1485" s="338"/>
      <c r="B1485" s="338"/>
      <c r="C1485" s="338"/>
      <c r="D1485" s="338"/>
      <c r="E1485" s="338"/>
      <c r="F1485" s="346"/>
      <c r="G1485" s="546"/>
      <c r="H1485" s="547"/>
      <c r="I1485" s="548"/>
      <c r="J1485" s="448"/>
      <c r="K1485" s="338"/>
      <c r="L1485" s="338"/>
      <c r="M1485" s="338"/>
      <c r="N1485" s="338"/>
      <c r="O1485" s="338"/>
      <c r="P1485" s="338"/>
      <c r="Q1485" s="338"/>
    </row>
    <row r="1486" ht="15.75" customHeight="1">
      <c r="A1486" s="338"/>
      <c r="B1486" s="338"/>
      <c r="C1486" s="338"/>
      <c r="D1486" s="338"/>
      <c r="E1486" s="338"/>
      <c r="F1486" s="346"/>
      <c r="G1486" s="546"/>
      <c r="H1486" s="547"/>
      <c r="I1486" s="548"/>
      <c r="J1486" s="448"/>
      <c r="K1486" s="338"/>
      <c r="L1486" s="338"/>
      <c r="M1486" s="338"/>
      <c r="N1486" s="338"/>
      <c r="O1486" s="338"/>
      <c r="P1486" s="338"/>
      <c r="Q1486" s="338"/>
    </row>
    <row r="1487" ht="15.75" customHeight="1">
      <c r="A1487" s="338"/>
      <c r="B1487" s="338"/>
      <c r="C1487" s="338"/>
      <c r="D1487" s="338"/>
      <c r="E1487" s="338"/>
      <c r="F1487" s="346"/>
      <c r="G1487" s="546"/>
      <c r="H1487" s="547"/>
      <c r="I1487" s="548"/>
      <c r="J1487" s="448"/>
      <c r="K1487" s="338"/>
      <c r="L1487" s="338"/>
      <c r="M1487" s="338"/>
      <c r="N1487" s="338"/>
      <c r="O1487" s="338"/>
      <c r="P1487" s="338"/>
      <c r="Q1487" s="338"/>
    </row>
    <row r="1488" ht="15.75" customHeight="1">
      <c r="A1488" s="338"/>
      <c r="B1488" s="338"/>
      <c r="C1488" s="338"/>
      <c r="D1488" s="338"/>
      <c r="E1488" s="338"/>
      <c r="F1488" s="346"/>
      <c r="G1488" s="546"/>
      <c r="H1488" s="547"/>
      <c r="I1488" s="548"/>
      <c r="J1488" s="448"/>
      <c r="K1488" s="338"/>
      <c r="L1488" s="338"/>
      <c r="M1488" s="338"/>
      <c r="N1488" s="338"/>
      <c r="O1488" s="338"/>
      <c r="P1488" s="338"/>
      <c r="Q1488" s="338"/>
    </row>
    <row r="1489" ht="15.75" customHeight="1">
      <c r="A1489" s="338"/>
      <c r="B1489" s="338"/>
      <c r="C1489" s="338"/>
      <c r="D1489" s="338"/>
      <c r="E1489" s="338"/>
      <c r="F1489" s="346"/>
      <c r="G1489" s="546"/>
      <c r="H1489" s="547"/>
      <c r="I1489" s="548"/>
      <c r="J1489" s="448"/>
      <c r="K1489" s="338"/>
      <c r="L1489" s="338"/>
      <c r="M1489" s="338"/>
      <c r="N1489" s="338"/>
      <c r="O1489" s="338"/>
      <c r="P1489" s="338"/>
      <c r="Q1489" s="338"/>
    </row>
    <row r="1490" ht="15.75" customHeight="1">
      <c r="A1490" s="338"/>
      <c r="B1490" s="338"/>
      <c r="C1490" s="338"/>
      <c r="D1490" s="338"/>
      <c r="E1490" s="338"/>
      <c r="F1490" s="346"/>
      <c r="G1490" s="546"/>
      <c r="H1490" s="547"/>
      <c r="I1490" s="548"/>
      <c r="J1490" s="448"/>
      <c r="K1490" s="338"/>
      <c r="L1490" s="338"/>
      <c r="M1490" s="338"/>
      <c r="N1490" s="338"/>
      <c r="O1490" s="338"/>
      <c r="P1490" s="338"/>
      <c r="Q1490" s="338"/>
    </row>
    <row r="1491" ht="15.75" customHeight="1">
      <c r="A1491" s="338"/>
      <c r="B1491" s="338"/>
      <c r="C1491" s="338"/>
      <c r="D1491" s="338"/>
      <c r="E1491" s="338"/>
      <c r="F1491" s="346"/>
      <c r="G1491" s="546"/>
      <c r="H1491" s="547"/>
      <c r="I1491" s="548"/>
      <c r="J1491" s="448"/>
      <c r="K1491" s="338"/>
      <c r="L1491" s="338"/>
      <c r="M1491" s="338"/>
      <c r="N1491" s="338"/>
      <c r="O1491" s="338"/>
      <c r="P1491" s="338"/>
      <c r="Q1491" s="338"/>
    </row>
    <row r="1492" ht="15.75" customHeight="1">
      <c r="A1492" s="338"/>
      <c r="B1492" s="338"/>
      <c r="C1492" s="338"/>
      <c r="D1492" s="338"/>
      <c r="E1492" s="338"/>
      <c r="F1492" s="346"/>
      <c r="G1492" s="546"/>
      <c r="H1492" s="547"/>
      <c r="I1492" s="548"/>
      <c r="J1492" s="448"/>
      <c r="K1492" s="338"/>
      <c r="L1492" s="338"/>
      <c r="M1492" s="338"/>
      <c r="N1492" s="338"/>
      <c r="O1492" s="338"/>
      <c r="P1492" s="338"/>
      <c r="Q1492" s="338"/>
    </row>
    <row r="1493" ht="15.75" customHeight="1">
      <c r="A1493" s="338"/>
      <c r="B1493" s="338"/>
      <c r="C1493" s="338"/>
      <c r="D1493" s="338"/>
      <c r="E1493" s="338"/>
      <c r="F1493" s="346"/>
      <c r="G1493" s="546"/>
      <c r="H1493" s="547"/>
      <c r="I1493" s="548"/>
      <c r="J1493" s="448"/>
      <c r="K1493" s="338"/>
      <c r="L1493" s="338"/>
      <c r="M1493" s="338"/>
      <c r="N1493" s="338"/>
      <c r="O1493" s="338"/>
      <c r="P1493" s="338"/>
      <c r="Q1493" s="338"/>
    </row>
    <row r="1494" ht="15.75" customHeight="1">
      <c r="A1494" s="338"/>
      <c r="B1494" s="338"/>
      <c r="C1494" s="338"/>
      <c r="D1494" s="338"/>
      <c r="E1494" s="338"/>
      <c r="F1494" s="346"/>
      <c r="G1494" s="546"/>
      <c r="H1494" s="547"/>
      <c r="I1494" s="548"/>
      <c r="J1494" s="448"/>
      <c r="K1494" s="338"/>
      <c r="L1494" s="338"/>
      <c r="M1494" s="338"/>
      <c r="N1494" s="338"/>
      <c r="O1494" s="338"/>
      <c r="P1494" s="338"/>
      <c r="Q1494" s="338"/>
    </row>
    <row r="1495" ht="15.75" customHeight="1">
      <c r="A1495" s="338"/>
      <c r="B1495" s="338"/>
      <c r="C1495" s="338"/>
      <c r="D1495" s="338"/>
      <c r="E1495" s="338"/>
      <c r="F1495" s="346"/>
      <c r="G1495" s="546"/>
      <c r="H1495" s="547"/>
      <c r="I1495" s="548"/>
      <c r="J1495" s="448"/>
      <c r="K1495" s="338"/>
      <c r="L1495" s="338"/>
      <c r="M1495" s="338"/>
      <c r="N1495" s="338"/>
      <c r="O1495" s="338"/>
      <c r="P1495" s="338"/>
      <c r="Q1495" s="338"/>
    </row>
    <row r="1496" ht="15.75" customHeight="1">
      <c r="A1496" s="338"/>
      <c r="B1496" s="338"/>
      <c r="C1496" s="338"/>
      <c r="D1496" s="338"/>
      <c r="E1496" s="338"/>
      <c r="F1496" s="346"/>
      <c r="G1496" s="546"/>
      <c r="H1496" s="547"/>
      <c r="I1496" s="548"/>
      <c r="J1496" s="448"/>
      <c r="K1496" s="338"/>
      <c r="L1496" s="338"/>
      <c r="M1496" s="338"/>
      <c r="N1496" s="338"/>
      <c r="O1496" s="338"/>
      <c r="P1496" s="338"/>
      <c r="Q1496" s="338"/>
    </row>
    <row r="1497" ht="15.75" customHeight="1">
      <c r="A1497" s="338"/>
      <c r="B1497" s="338"/>
      <c r="C1497" s="338"/>
      <c r="D1497" s="338"/>
      <c r="E1497" s="338"/>
      <c r="F1497" s="346"/>
      <c r="G1497" s="546"/>
      <c r="H1497" s="547"/>
      <c r="I1497" s="548"/>
      <c r="J1497" s="448"/>
      <c r="K1497" s="338"/>
      <c r="L1497" s="338"/>
      <c r="M1497" s="338"/>
      <c r="N1497" s="338"/>
      <c r="O1497" s="338"/>
      <c r="P1497" s="338"/>
      <c r="Q1497" s="338"/>
    </row>
    <row r="1498" ht="15.75" customHeight="1">
      <c r="A1498" s="338"/>
      <c r="B1498" s="338"/>
      <c r="C1498" s="338"/>
      <c r="D1498" s="338"/>
      <c r="E1498" s="338"/>
      <c r="F1498" s="346"/>
      <c r="G1498" s="546"/>
      <c r="H1498" s="547"/>
      <c r="I1498" s="548"/>
      <c r="J1498" s="448"/>
      <c r="K1498" s="338"/>
      <c r="L1498" s="338"/>
      <c r="M1498" s="338"/>
      <c r="N1498" s="338"/>
      <c r="O1498" s="338"/>
      <c r="P1498" s="338"/>
      <c r="Q1498" s="338"/>
    </row>
    <row r="1499" ht="15.75" customHeight="1">
      <c r="A1499" s="338"/>
      <c r="B1499" s="338"/>
      <c r="C1499" s="338"/>
      <c r="D1499" s="338"/>
      <c r="E1499" s="338"/>
      <c r="F1499" s="346"/>
      <c r="G1499" s="546"/>
      <c r="H1499" s="547"/>
      <c r="I1499" s="548"/>
      <c r="J1499" s="448"/>
      <c r="K1499" s="338"/>
      <c r="L1499" s="338"/>
      <c r="M1499" s="338"/>
      <c r="N1499" s="338"/>
      <c r="O1499" s="338"/>
      <c r="P1499" s="338"/>
      <c r="Q1499" s="338"/>
    </row>
    <row r="1500" ht="15.75" customHeight="1">
      <c r="A1500" s="338"/>
      <c r="B1500" s="338"/>
      <c r="C1500" s="338"/>
      <c r="D1500" s="338"/>
      <c r="E1500" s="338"/>
      <c r="F1500" s="346"/>
      <c r="G1500" s="546"/>
      <c r="H1500" s="547"/>
      <c r="I1500" s="548"/>
      <c r="J1500" s="448"/>
      <c r="K1500" s="338"/>
      <c r="L1500" s="338"/>
      <c r="M1500" s="338"/>
      <c r="N1500" s="338"/>
      <c r="O1500" s="338"/>
      <c r="P1500" s="338"/>
      <c r="Q1500" s="338"/>
    </row>
    <row r="1501" ht="15.75" customHeight="1">
      <c r="A1501" s="338"/>
      <c r="B1501" s="338"/>
      <c r="C1501" s="338"/>
      <c r="D1501" s="338"/>
      <c r="E1501" s="338"/>
      <c r="F1501" s="346"/>
      <c r="G1501" s="546"/>
      <c r="H1501" s="547"/>
      <c r="I1501" s="548"/>
      <c r="J1501" s="448"/>
      <c r="K1501" s="338"/>
      <c r="L1501" s="338"/>
      <c r="M1501" s="338"/>
      <c r="N1501" s="338"/>
      <c r="O1501" s="338"/>
      <c r="P1501" s="338"/>
      <c r="Q1501" s="338"/>
    </row>
  </sheetData>
  <autoFilter ref="$A$4:$I$1001">
    <sortState ref="A4:I1001">
      <sortCondition ref="C4:C1001"/>
    </sortState>
  </autoFilter>
  <printOptions/>
  <pageMargins bottom="0.75" footer="0.0" header="0.0" left="0.7" right="0.7" top="0.75"/>
  <pageSetup scale="6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1" width="8.43"/>
    <col customWidth="1" min="2" max="2" width="18.43"/>
    <col customWidth="1" min="3" max="3" width="12.0"/>
    <col customWidth="1" min="4" max="4" width="10.43"/>
    <col customWidth="1" min="5" max="5" width="11.14"/>
    <col customWidth="1" hidden="1" min="6" max="6" width="8.43"/>
    <col customWidth="1" hidden="1" min="7" max="7" width="8.0"/>
    <col customWidth="1" hidden="1" min="8" max="8" width="10.0"/>
    <col customWidth="1" min="9" max="9" width="13.43"/>
    <col customWidth="1" min="10" max="10" width="7.0"/>
    <col customWidth="1" min="11" max="11" width="8.86"/>
  </cols>
  <sheetData>
    <row r="1" ht="15.75" customHeight="1">
      <c r="A1" s="452" t="s">
        <v>610</v>
      </c>
      <c r="B1" s="233"/>
      <c r="C1" s="233"/>
      <c r="D1" s="453"/>
      <c r="E1" s="454"/>
      <c r="F1" s="455" t="str">
        <f t="shared" ref="F1:H1" si="1">#REF!</f>
        <v>#REF!</v>
      </c>
      <c r="G1" s="456" t="str">
        <f t="shared" si="1"/>
        <v>#REF!</v>
      </c>
      <c r="H1" s="456" t="str">
        <f t="shared" si="1"/>
        <v>#REF!</v>
      </c>
      <c r="I1" s="457">
        <f>SUM(I5:I1000)</f>
        <v>49790</v>
      </c>
      <c r="J1" s="456" t="str">
        <f t="shared" ref="J1:K1" si="2">#REF!</f>
        <v>#REF!</v>
      </c>
      <c r="K1" s="458" t="str">
        <f t="shared" si="2"/>
        <v>#REF!</v>
      </c>
      <c r="L1" s="459"/>
      <c r="M1" s="459"/>
      <c r="N1" s="459"/>
      <c r="O1" s="459"/>
      <c r="P1" s="459"/>
      <c r="Q1" s="459"/>
    </row>
    <row r="2" ht="17.25" customHeight="1">
      <c r="A2" s="368"/>
      <c r="B2" s="368" t="s">
        <v>565</v>
      </c>
      <c r="C2" s="460"/>
      <c r="D2" s="60"/>
      <c r="E2" s="61"/>
      <c r="F2" s="461" t="str">
        <f>#REF!</f>
        <v>#REF!</v>
      </c>
      <c r="G2" s="462" t="s">
        <v>566</v>
      </c>
      <c r="H2" s="463" t="s">
        <v>567</v>
      </c>
      <c r="I2" s="464"/>
      <c r="J2" s="376"/>
      <c r="K2" s="465" t="s">
        <v>568</v>
      </c>
      <c r="L2" s="338"/>
      <c r="M2" s="338"/>
      <c r="N2" s="338"/>
      <c r="O2" s="338"/>
      <c r="P2" s="338"/>
      <c r="Q2" s="338"/>
    </row>
    <row r="3" ht="32.25" customHeight="1">
      <c r="A3" s="466" t="s">
        <v>569</v>
      </c>
      <c r="B3" s="467" t="s">
        <v>570</v>
      </c>
      <c r="C3" s="468" t="s">
        <v>571</v>
      </c>
      <c r="D3" s="469" t="s">
        <v>572</v>
      </c>
      <c r="E3" s="470" t="s">
        <v>573</v>
      </c>
      <c r="F3" s="471" t="s">
        <v>135</v>
      </c>
      <c r="G3" s="472" t="s">
        <v>136</v>
      </c>
      <c r="H3" s="473" t="s">
        <v>137</v>
      </c>
      <c r="I3" s="474" t="s">
        <v>138</v>
      </c>
      <c r="J3" s="475" t="s">
        <v>141</v>
      </c>
      <c r="K3" s="476" t="s">
        <v>611</v>
      </c>
      <c r="L3" s="338"/>
      <c r="M3" s="338"/>
      <c r="N3" s="338"/>
      <c r="O3" s="338"/>
      <c r="P3" s="338"/>
      <c r="Q3" s="338"/>
    </row>
    <row r="4" ht="16.5" customHeight="1">
      <c r="A4" s="477"/>
      <c r="B4" s="478"/>
      <c r="C4" s="479"/>
      <c r="D4" s="480"/>
      <c r="E4" s="481"/>
      <c r="F4" s="482"/>
      <c r="G4" s="483"/>
      <c r="H4" s="484"/>
      <c r="I4" s="485"/>
      <c r="J4" s="397"/>
      <c r="K4" s="344"/>
      <c r="L4" s="338"/>
      <c r="M4" s="338"/>
      <c r="N4" s="338"/>
      <c r="O4" s="338"/>
      <c r="P4" s="338"/>
      <c r="Q4" s="338"/>
    </row>
    <row r="5" ht="16.5" customHeight="1">
      <c r="A5" s="488">
        <f t="array" ref="A5:K803">SORT(Virgin!A4:K802,Virgin!I4:I802=0,TRUE,Virgin!A4:A802,TRUE,Virgin!B4:B802,TRUE,Virgin!C4:C802,TRUE,Virgin!D4:D802,TRUE,Virgin!E4:E802,TRUE)</f>
        <v>1</v>
      </c>
      <c r="B5" s="489">
        <v>226507.0</v>
      </c>
      <c r="C5" s="490">
        <v>22.0</v>
      </c>
      <c r="D5" s="490">
        <v>22.0</v>
      </c>
      <c r="E5" s="491">
        <v>180.0</v>
      </c>
      <c r="F5" s="493">
        <v>195.0</v>
      </c>
      <c r="G5" s="494">
        <v>0.0</v>
      </c>
      <c r="H5" s="495">
        <v>0.0</v>
      </c>
      <c r="I5" s="496">
        <v>195.0</v>
      </c>
      <c r="J5" s="498">
        <v>34.5</v>
      </c>
      <c r="K5" s="499">
        <v>6727.5</v>
      </c>
      <c r="L5" s="500"/>
      <c r="M5" s="501"/>
      <c r="N5" s="501"/>
      <c r="O5" s="501"/>
      <c r="P5" s="501"/>
      <c r="Q5" s="501"/>
    </row>
    <row r="6" ht="16.5" customHeight="1">
      <c r="A6" s="502">
        <v>2.0</v>
      </c>
      <c r="B6" s="501">
        <v>226506.0</v>
      </c>
      <c r="C6" s="501">
        <v>22.0</v>
      </c>
      <c r="D6" s="501">
        <v>22.0</v>
      </c>
      <c r="E6" s="501">
        <v>180.0</v>
      </c>
      <c r="F6" s="503">
        <v>337.0</v>
      </c>
      <c r="G6" s="504">
        <v>0.0</v>
      </c>
      <c r="H6" s="505">
        <v>0.0</v>
      </c>
      <c r="I6" s="506">
        <v>337.0</v>
      </c>
      <c r="J6" s="507">
        <v>34.5</v>
      </c>
      <c r="K6" s="508">
        <v>11626.5</v>
      </c>
      <c r="L6" s="338"/>
      <c r="M6" s="338"/>
      <c r="N6" s="338"/>
      <c r="O6" s="338"/>
      <c r="P6" s="338"/>
      <c r="Q6" s="338"/>
    </row>
    <row r="7">
      <c r="A7" s="502">
        <v>3.0</v>
      </c>
      <c r="B7" s="501">
        <v>145.0</v>
      </c>
      <c r="C7" s="501">
        <v>22.0</v>
      </c>
      <c r="D7" s="501">
        <v>22.0</v>
      </c>
      <c r="E7" s="501">
        <v>220.0</v>
      </c>
      <c r="F7" s="503">
        <v>99.0</v>
      </c>
      <c r="G7" s="504">
        <v>0.0</v>
      </c>
      <c r="H7" s="505">
        <v>0.0</v>
      </c>
      <c r="I7" s="506">
        <v>99.0</v>
      </c>
      <c r="J7" s="507">
        <v>38.0</v>
      </c>
      <c r="K7" s="508">
        <v>3762.0</v>
      </c>
      <c r="L7" s="338"/>
      <c r="M7" s="338"/>
      <c r="N7" s="338"/>
      <c r="O7" s="338"/>
      <c r="P7" s="338"/>
      <c r="Q7" s="338"/>
    </row>
    <row r="8" ht="15.75" customHeight="1">
      <c r="A8" s="502">
        <v>4.0</v>
      </c>
      <c r="B8" s="501">
        <v>226513.0</v>
      </c>
      <c r="C8" s="501">
        <v>24.0</v>
      </c>
      <c r="D8" s="501">
        <v>22.0</v>
      </c>
      <c r="E8" s="501">
        <v>180.0</v>
      </c>
      <c r="F8" s="503">
        <v>382.0</v>
      </c>
      <c r="G8" s="504">
        <v>0.0</v>
      </c>
      <c r="H8" s="505">
        <v>232.0</v>
      </c>
      <c r="I8" s="506">
        <v>150.0</v>
      </c>
      <c r="J8" s="507">
        <v>34.5</v>
      </c>
      <c r="K8" s="508">
        <v>5175.0</v>
      </c>
      <c r="L8" s="338"/>
      <c r="M8" s="338"/>
      <c r="N8" s="338"/>
      <c r="O8" s="338"/>
      <c r="P8" s="338"/>
      <c r="Q8" s="338"/>
    </row>
    <row r="9" ht="15.75" customHeight="1">
      <c r="A9" s="502">
        <v>5.0</v>
      </c>
      <c r="B9" s="509">
        <v>226512.0</v>
      </c>
      <c r="C9" s="501">
        <v>24.0</v>
      </c>
      <c r="D9" s="501">
        <v>22.0</v>
      </c>
      <c r="E9" s="501">
        <v>180.0</v>
      </c>
      <c r="F9" s="503">
        <v>363.0</v>
      </c>
      <c r="G9" s="504">
        <v>0.0</v>
      </c>
      <c r="H9" s="505">
        <v>0.0</v>
      </c>
      <c r="I9" s="506">
        <v>363.0</v>
      </c>
      <c r="J9" s="507">
        <v>34.5</v>
      </c>
      <c r="K9" s="508">
        <v>12523.5</v>
      </c>
      <c r="L9" s="338"/>
      <c r="M9" s="338"/>
      <c r="N9" s="338"/>
      <c r="O9" s="338"/>
      <c r="P9" s="338"/>
      <c r="Q9" s="338"/>
    </row>
    <row r="10" ht="15.75" customHeight="1">
      <c r="A10" s="502">
        <v>6.0</v>
      </c>
      <c r="B10" s="501">
        <v>226510.0</v>
      </c>
      <c r="C10" s="501">
        <v>24.0</v>
      </c>
      <c r="D10" s="501">
        <v>22.0</v>
      </c>
      <c r="E10" s="501">
        <v>180.0</v>
      </c>
      <c r="F10" s="503">
        <v>348.0</v>
      </c>
      <c r="G10" s="504">
        <v>0.0</v>
      </c>
      <c r="H10" s="505">
        <v>0.0</v>
      </c>
      <c r="I10" s="506">
        <v>348.0</v>
      </c>
      <c r="J10" s="507">
        <v>34.5</v>
      </c>
      <c r="K10" s="508">
        <v>12006.0</v>
      </c>
      <c r="L10" s="338"/>
      <c r="M10" s="338"/>
      <c r="N10" s="338"/>
      <c r="O10" s="338"/>
      <c r="P10" s="338"/>
      <c r="Q10" s="338"/>
    </row>
    <row r="11" ht="15.75" customHeight="1">
      <c r="A11" s="502">
        <v>7.0</v>
      </c>
      <c r="B11" s="501">
        <v>226511.0</v>
      </c>
      <c r="C11" s="501">
        <v>24.0</v>
      </c>
      <c r="D11" s="501">
        <v>22.0</v>
      </c>
      <c r="E11" s="501">
        <v>180.0</v>
      </c>
      <c r="F11" s="503">
        <v>344.0</v>
      </c>
      <c r="G11" s="504">
        <v>0.0</v>
      </c>
      <c r="H11" s="505">
        <v>0.0</v>
      </c>
      <c r="I11" s="506">
        <v>344.0</v>
      </c>
      <c r="J11" s="507">
        <v>34.5</v>
      </c>
      <c r="K11" s="508">
        <v>11868.0</v>
      </c>
      <c r="L11" s="338"/>
      <c r="M11" s="338"/>
      <c r="N11" s="338"/>
      <c r="O11" s="338"/>
      <c r="P11" s="338"/>
      <c r="Q11" s="338"/>
    </row>
    <row r="12" ht="15.75" customHeight="1">
      <c r="A12" s="502">
        <v>8.0</v>
      </c>
      <c r="B12" s="501">
        <v>126638.0</v>
      </c>
      <c r="C12" s="501">
        <v>25.5</v>
      </c>
      <c r="D12" s="501">
        <v>22.0</v>
      </c>
      <c r="E12" s="501">
        <v>180.0</v>
      </c>
      <c r="F12" s="503">
        <v>245.0</v>
      </c>
      <c r="G12" s="504">
        <v>0.0</v>
      </c>
      <c r="H12" s="505">
        <v>0.0</v>
      </c>
      <c r="I12" s="506">
        <v>245.0</v>
      </c>
      <c r="J12" s="507">
        <v>33.5</v>
      </c>
      <c r="K12" s="508">
        <v>8207.5</v>
      </c>
      <c r="L12" s="338"/>
      <c r="M12" s="338"/>
      <c r="N12" s="338"/>
      <c r="O12" s="338"/>
      <c r="P12" s="338"/>
      <c r="Q12" s="338"/>
    </row>
    <row r="13" ht="15.75" customHeight="1">
      <c r="A13" s="502">
        <v>9.0</v>
      </c>
      <c r="B13" s="501">
        <v>426594.0</v>
      </c>
      <c r="C13" s="501">
        <v>26.0</v>
      </c>
      <c r="D13" s="501">
        <v>18.0</v>
      </c>
      <c r="E13" s="501">
        <v>140.0</v>
      </c>
      <c r="F13" s="503">
        <v>226.0</v>
      </c>
      <c r="G13" s="504">
        <v>0.0</v>
      </c>
      <c r="H13" s="505">
        <v>162.0</v>
      </c>
      <c r="I13" s="506">
        <v>64.0</v>
      </c>
      <c r="J13" s="507">
        <v>34.2</v>
      </c>
      <c r="K13" s="508">
        <v>2188.8</v>
      </c>
      <c r="L13" s="338"/>
      <c r="M13" s="338"/>
      <c r="N13" s="338"/>
      <c r="O13" s="338"/>
      <c r="P13" s="338"/>
      <c r="Q13" s="338"/>
    </row>
    <row r="14" ht="15.75" customHeight="1">
      <c r="A14" s="502">
        <v>10.0</v>
      </c>
      <c r="B14" s="501">
        <v>426595.0</v>
      </c>
      <c r="C14" s="501">
        <v>26.0</v>
      </c>
      <c r="D14" s="501">
        <v>18.0</v>
      </c>
      <c r="E14" s="501">
        <v>140.0</v>
      </c>
      <c r="F14" s="503">
        <v>413.0</v>
      </c>
      <c r="G14" s="504">
        <v>0.0</v>
      </c>
      <c r="H14" s="505">
        <v>0.0</v>
      </c>
      <c r="I14" s="506">
        <v>413.0</v>
      </c>
      <c r="J14" s="507">
        <v>34.2</v>
      </c>
      <c r="K14" s="508">
        <v>14124.6</v>
      </c>
      <c r="L14" s="338"/>
      <c r="M14" s="338"/>
      <c r="N14" s="338"/>
      <c r="O14" s="338"/>
      <c r="P14" s="338"/>
      <c r="Q14" s="338"/>
    </row>
    <row r="15" ht="15.75" customHeight="1">
      <c r="A15" s="502">
        <v>11.0</v>
      </c>
      <c r="B15" s="501">
        <v>426596.0</v>
      </c>
      <c r="C15" s="501">
        <v>26.0</v>
      </c>
      <c r="D15" s="501">
        <v>18.0</v>
      </c>
      <c r="E15" s="501">
        <v>140.0</v>
      </c>
      <c r="F15" s="503">
        <v>394.0</v>
      </c>
      <c r="G15" s="504">
        <v>0.0</v>
      </c>
      <c r="H15" s="505">
        <v>0.0</v>
      </c>
      <c r="I15" s="506">
        <v>394.0</v>
      </c>
      <c r="J15" s="507">
        <v>34.2</v>
      </c>
      <c r="K15" s="508">
        <v>13474.800000000001</v>
      </c>
      <c r="L15" s="338"/>
      <c r="M15" s="338"/>
      <c r="N15" s="338"/>
      <c r="O15" s="338"/>
      <c r="P15" s="338"/>
      <c r="Q15" s="338"/>
    </row>
    <row r="16" ht="15.75" customHeight="1">
      <c r="A16" s="502">
        <v>12.0</v>
      </c>
      <c r="B16" s="501">
        <v>426597.0</v>
      </c>
      <c r="C16" s="501">
        <v>26.0</v>
      </c>
      <c r="D16" s="501">
        <v>18.0</v>
      </c>
      <c r="E16" s="501">
        <v>140.0</v>
      </c>
      <c r="F16" s="503">
        <v>420.0</v>
      </c>
      <c r="G16" s="504">
        <v>0.0</v>
      </c>
      <c r="H16" s="505">
        <v>0.0</v>
      </c>
      <c r="I16" s="506">
        <v>420.0</v>
      </c>
      <c r="J16" s="507">
        <v>34.2</v>
      </c>
      <c r="K16" s="508">
        <v>14364.000000000002</v>
      </c>
      <c r="L16" s="338"/>
      <c r="M16" s="338"/>
      <c r="N16" s="338"/>
      <c r="O16" s="338"/>
      <c r="P16" s="338"/>
      <c r="Q16" s="338"/>
    </row>
    <row r="17" ht="15.75" customHeight="1">
      <c r="A17" s="502">
        <v>13.0</v>
      </c>
      <c r="B17" s="501">
        <v>326801.0</v>
      </c>
      <c r="C17" s="501">
        <v>26.5</v>
      </c>
      <c r="D17" s="501">
        <v>25.0</v>
      </c>
      <c r="E17" s="501">
        <v>140.0</v>
      </c>
      <c r="F17" s="503">
        <v>90.0</v>
      </c>
      <c r="G17" s="504">
        <v>0.0</v>
      </c>
      <c r="H17" s="505">
        <v>0.0</v>
      </c>
      <c r="I17" s="506">
        <v>90.0</v>
      </c>
      <c r="J17" s="507">
        <v>38.25</v>
      </c>
      <c r="K17" s="508">
        <v>3442.5</v>
      </c>
      <c r="L17" s="338"/>
      <c r="M17" s="338"/>
      <c r="N17" s="338"/>
      <c r="O17" s="338"/>
      <c r="P17" s="338"/>
      <c r="Q17" s="338"/>
    </row>
    <row r="18" ht="15.75" customHeight="1">
      <c r="A18" s="502">
        <v>14.0</v>
      </c>
      <c r="B18" s="501">
        <v>326512.0</v>
      </c>
      <c r="C18" s="501">
        <v>27.5</v>
      </c>
      <c r="D18" s="501">
        <v>22.0</v>
      </c>
      <c r="E18" s="501">
        <v>180.0</v>
      </c>
      <c r="F18" s="503">
        <v>390.0</v>
      </c>
      <c r="G18" s="504">
        <v>0.0</v>
      </c>
      <c r="H18" s="505">
        <v>0.0</v>
      </c>
      <c r="I18" s="506">
        <v>390.0</v>
      </c>
      <c r="J18" s="507">
        <v>34.25</v>
      </c>
      <c r="K18" s="508">
        <v>13357.5</v>
      </c>
      <c r="L18" s="338"/>
      <c r="M18" s="338"/>
      <c r="N18" s="338"/>
      <c r="O18" s="338"/>
      <c r="P18" s="338"/>
      <c r="Q18" s="338"/>
    </row>
    <row r="19" ht="15.75" customHeight="1">
      <c r="A19" s="502">
        <v>15.0</v>
      </c>
      <c r="B19" s="501">
        <v>626582.0</v>
      </c>
      <c r="C19" s="501">
        <v>27.5</v>
      </c>
      <c r="D19" s="501">
        <v>22.0</v>
      </c>
      <c r="E19" s="501">
        <v>180.0</v>
      </c>
      <c r="F19" s="503">
        <v>400.0</v>
      </c>
      <c r="G19" s="504">
        <v>0.0</v>
      </c>
      <c r="H19" s="505">
        <v>195.0</v>
      </c>
      <c r="I19" s="506">
        <v>205.0</v>
      </c>
      <c r="J19" s="507">
        <v>32.55</v>
      </c>
      <c r="K19" s="508">
        <v>6672.749999999999</v>
      </c>
      <c r="L19" s="338"/>
      <c r="M19" s="338"/>
      <c r="N19" s="338"/>
      <c r="O19" s="338"/>
      <c r="P19" s="338"/>
      <c r="Q19" s="338"/>
    </row>
    <row r="20" ht="15.75" customHeight="1">
      <c r="A20" s="502">
        <v>16.0</v>
      </c>
      <c r="B20" s="501">
        <v>526501.0</v>
      </c>
      <c r="C20" s="501">
        <v>28.0</v>
      </c>
      <c r="D20" s="501">
        <v>28.0</v>
      </c>
      <c r="E20" s="501">
        <v>220.0</v>
      </c>
      <c r="F20" s="503">
        <v>444.0</v>
      </c>
      <c r="G20" s="504">
        <v>0.0</v>
      </c>
      <c r="H20" s="505">
        <v>0.0</v>
      </c>
      <c r="I20" s="506">
        <v>444.0</v>
      </c>
      <c r="J20" s="507">
        <v>41.84</v>
      </c>
      <c r="K20" s="508">
        <v>18576.960000000003</v>
      </c>
      <c r="L20" s="338"/>
      <c r="M20" s="338"/>
      <c r="N20" s="338"/>
      <c r="O20" s="338"/>
      <c r="P20" s="338"/>
      <c r="Q20" s="338"/>
    </row>
    <row r="21" ht="15.75" customHeight="1">
      <c r="A21" s="502">
        <v>17.0</v>
      </c>
      <c r="B21" s="501">
        <v>526502.0</v>
      </c>
      <c r="C21" s="501">
        <v>28.0</v>
      </c>
      <c r="D21" s="501">
        <v>28.0</v>
      </c>
      <c r="E21" s="501">
        <v>220.0</v>
      </c>
      <c r="F21" s="503">
        <v>434.0</v>
      </c>
      <c r="G21" s="504">
        <v>0.0</v>
      </c>
      <c r="H21" s="505">
        <v>0.0</v>
      </c>
      <c r="I21" s="506">
        <v>434.0</v>
      </c>
      <c r="J21" s="507">
        <v>41.84</v>
      </c>
      <c r="K21" s="508">
        <v>18158.56</v>
      </c>
      <c r="L21" s="338"/>
      <c r="M21" s="338"/>
      <c r="N21" s="338"/>
      <c r="O21" s="338"/>
      <c r="P21" s="338"/>
      <c r="Q21" s="338"/>
    </row>
    <row r="22" ht="15.75" customHeight="1">
      <c r="A22" s="502">
        <v>18.0</v>
      </c>
      <c r="B22" s="501">
        <v>526503.0</v>
      </c>
      <c r="C22" s="501">
        <v>28.0</v>
      </c>
      <c r="D22" s="501">
        <v>28.0</v>
      </c>
      <c r="E22" s="501">
        <v>220.0</v>
      </c>
      <c r="F22" s="503">
        <v>435.0</v>
      </c>
      <c r="G22" s="504">
        <v>0.0</v>
      </c>
      <c r="H22" s="505">
        <v>0.0</v>
      </c>
      <c r="I22" s="506">
        <v>435.0</v>
      </c>
      <c r="J22" s="507">
        <v>41.84</v>
      </c>
      <c r="K22" s="508">
        <v>18200.4</v>
      </c>
      <c r="L22" s="338"/>
      <c r="M22" s="338"/>
      <c r="N22" s="338"/>
      <c r="O22" s="338"/>
      <c r="P22" s="338"/>
      <c r="Q22" s="338"/>
    </row>
    <row r="23" ht="15.75" customHeight="1">
      <c r="A23" s="502">
        <v>19.0</v>
      </c>
      <c r="B23" s="501">
        <v>526505.0</v>
      </c>
      <c r="C23" s="501">
        <v>28.0</v>
      </c>
      <c r="D23" s="501">
        <v>28.0</v>
      </c>
      <c r="E23" s="501">
        <v>220.0</v>
      </c>
      <c r="F23" s="503">
        <v>439.0</v>
      </c>
      <c r="G23" s="504">
        <v>0.0</v>
      </c>
      <c r="H23" s="505">
        <v>0.0</v>
      </c>
      <c r="I23" s="506">
        <v>439.0</v>
      </c>
      <c r="J23" s="507">
        <v>41.84</v>
      </c>
      <c r="K23" s="508">
        <v>18367.760000000002</v>
      </c>
      <c r="L23" s="338"/>
      <c r="M23" s="338"/>
      <c r="N23" s="338"/>
      <c r="O23" s="338"/>
      <c r="P23" s="338"/>
      <c r="Q23" s="338"/>
    </row>
    <row r="24" ht="15.75" customHeight="1">
      <c r="A24" s="502">
        <v>20.0</v>
      </c>
      <c r="B24" s="501">
        <v>526506.0</v>
      </c>
      <c r="C24" s="501">
        <v>28.0</v>
      </c>
      <c r="D24" s="501">
        <v>28.0</v>
      </c>
      <c r="E24" s="501">
        <v>220.0</v>
      </c>
      <c r="F24" s="503">
        <v>415.0</v>
      </c>
      <c r="G24" s="504">
        <v>0.0</v>
      </c>
      <c r="H24" s="505">
        <v>0.0</v>
      </c>
      <c r="I24" s="506">
        <v>415.0</v>
      </c>
      <c r="J24" s="507">
        <v>41.84</v>
      </c>
      <c r="K24" s="508">
        <v>17363.600000000002</v>
      </c>
      <c r="L24" s="338"/>
      <c r="M24" s="338"/>
      <c r="N24" s="338"/>
      <c r="O24" s="338"/>
      <c r="P24" s="338"/>
      <c r="Q24" s="338"/>
    </row>
    <row r="25" ht="15.75" customHeight="1">
      <c r="A25" s="502">
        <v>21.0</v>
      </c>
      <c r="B25" s="501">
        <v>526507.0</v>
      </c>
      <c r="C25" s="501">
        <v>28.0</v>
      </c>
      <c r="D25" s="501">
        <v>28.0</v>
      </c>
      <c r="E25" s="501">
        <v>220.0</v>
      </c>
      <c r="F25" s="503">
        <v>437.0</v>
      </c>
      <c r="G25" s="504">
        <v>0.0</v>
      </c>
      <c r="H25" s="505">
        <v>0.0</v>
      </c>
      <c r="I25" s="506">
        <v>437.0</v>
      </c>
      <c r="J25" s="507">
        <v>41.84</v>
      </c>
      <c r="K25" s="508">
        <v>18284.08</v>
      </c>
      <c r="L25" s="338"/>
      <c r="M25" s="338"/>
      <c r="N25" s="338"/>
      <c r="O25" s="338"/>
      <c r="P25" s="338"/>
      <c r="Q25" s="338"/>
    </row>
    <row r="26" ht="15.75" customHeight="1">
      <c r="A26" s="502">
        <v>22.0</v>
      </c>
      <c r="B26" s="501">
        <v>526509.0</v>
      </c>
      <c r="C26" s="501">
        <v>28.0</v>
      </c>
      <c r="D26" s="501">
        <v>28.0</v>
      </c>
      <c r="E26" s="501">
        <v>220.0</v>
      </c>
      <c r="F26" s="503">
        <v>473.0</v>
      </c>
      <c r="G26" s="504">
        <v>0.0</v>
      </c>
      <c r="H26" s="505">
        <v>0.0</v>
      </c>
      <c r="I26" s="506">
        <v>473.0</v>
      </c>
      <c r="J26" s="507">
        <v>41.84</v>
      </c>
      <c r="K26" s="508">
        <v>19790.320000000003</v>
      </c>
      <c r="L26" s="338"/>
      <c r="M26" s="338"/>
      <c r="N26" s="338"/>
      <c r="O26" s="338"/>
      <c r="P26" s="338"/>
      <c r="Q26" s="338"/>
    </row>
    <row r="27" ht="15.75" customHeight="1">
      <c r="A27" s="502">
        <v>23.0</v>
      </c>
      <c r="B27" s="501">
        <v>726533.0</v>
      </c>
      <c r="C27" s="501">
        <v>28.0</v>
      </c>
      <c r="D27" s="501">
        <v>28.0</v>
      </c>
      <c r="E27" s="501">
        <v>220.0</v>
      </c>
      <c r="F27" s="503">
        <v>395.0</v>
      </c>
      <c r="G27" s="504">
        <v>0.0</v>
      </c>
      <c r="H27" s="505">
        <v>0.0</v>
      </c>
      <c r="I27" s="506">
        <v>395.0</v>
      </c>
      <c r="J27" s="507">
        <v>43.1</v>
      </c>
      <c r="K27" s="508">
        <v>17024.5</v>
      </c>
      <c r="L27" s="338"/>
      <c r="M27" s="338"/>
      <c r="N27" s="338"/>
      <c r="O27" s="338"/>
      <c r="P27" s="338"/>
      <c r="Q27" s="338"/>
    </row>
    <row r="28" ht="15.75" customHeight="1">
      <c r="A28" s="502">
        <v>24.0</v>
      </c>
      <c r="B28" s="501">
        <v>726534.0</v>
      </c>
      <c r="C28" s="501">
        <v>28.0</v>
      </c>
      <c r="D28" s="501">
        <v>28.0</v>
      </c>
      <c r="E28" s="501">
        <v>220.0</v>
      </c>
      <c r="F28" s="503">
        <v>415.0</v>
      </c>
      <c r="G28" s="504">
        <v>0.0</v>
      </c>
      <c r="H28" s="505">
        <v>0.0</v>
      </c>
      <c r="I28" s="506">
        <v>415.0</v>
      </c>
      <c r="J28" s="507">
        <v>43.1</v>
      </c>
      <c r="K28" s="508">
        <v>17886.5</v>
      </c>
      <c r="L28" s="338"/>
      <c r="M28" s="338"/>
      <c r="N28" s="338"/>
      <c r="O28" s="338"/>
      <c r="P28" s="338"/>
      <c r="Q28" s="338"/>
    </row>
    <row r="29" ht="15.75" customHeight="1">
      <c r="A29" s="502">
        <v>25.0</v>
      </c>
      <c r="B29" s="501">
        <v>726535.0</v>
      </c>
      <c r="C29" s="501">
        <v>28.0</v>
      </c>
      <c r="D29" s="501">
        <v>28.0</v>
      </c>
      <c r="E29" s="501">
        <v>220.0</v>
      </c>
      <c r="F29" s="503">
        <v>442.0</v>
      </c>
      <c r="G29" s="504">
        <v>0.0</v>
      </c>
      <c r="H29" s="505">
        <v>0.0</v>
      </c>
      <c r="I29" s="506">
        <v>442.0</v>
      </c>
      <c r="J29" s="507">
        <v>43.1</v>
      </c>
      <c r="K29" s="508">
        <v>19050.2</v>
      </c>
      <c r="L29" s="338"/>
      <c r="M29" s="338"/>
      <c r="N29" s="338"/>
      <c r="O29" s="338"/>
      <c r="P29" s="338"/>
      <c r="Q29" s="338"/>
    </row>
    <row r="30" ht="15.75" customHeight="1">
      <c r="A30" s="502">
        <v>26.0</v>
      </c>
      <c r="B30" s="501">
        <v>726537.0</v>
      </c>
      <c r="C30" s="501">
        <v>28.0</v>
      </c>
      <c r="D30" s="501">
        <v>28.0</v>
      </c>
      <c r="E30" s="501">
        <v>220.0</v>
      </c>
      <c r="F30" s="503">
        <v>441.0</v>
      </c>
      <c r="G30" s="504">
        <v>0.0</v>
      </c>
      <c r="H30" s="505">
        <v>0.0</v>
      </c>
      <c r="I30" s="506">
        <v>441.0</v>
      </c>
      <c r="J30" s="507">
        <v>43.1</v>
      </c>
      <c r="K30" s="508">
        <v>19007.100000000002</v>
      </c>
      <c r="L30" s="338"/>
      <c r="M30" s="338"/>
      <c r="N30" s="338"/>
      <c r="O30" s="338"/>
      <c r="P30" s="338"/>
      <c r="Q30" s="338"/>
    </row>
    <row r="31" ht="15.75" customHeight="1">
      <c r="A31" s="502">
        <v>27.0</v>
      </c>
      <c r="B31" s="501">
        <v>726538.0</v>
      </c>
      <c r="C31" s="501">
        <v>28.0</v>
      </c>
      <c r="D31" s="501">
        <v>28.0</v>
      </c>
      <c r="E31" s="501">
        <v>220.0</v>
      </c>
      <c r="F31" s="503">
        <v>423.0</v>
      </c>
      <c r="G31" s="504">
        <v>0.0</v>
      </c>
      <c r="H31" s="505">
        <v>0.0</v>
      </c>
      <c r="I31" s="506">
        <v>423.0</v>
      </c>
      <c r="J31" s="507">
        <v>43.1</v>
      </c>
      <c r="K31" s="508">
        <v>18231.3</v>
      </c>
      <c r="L31" s="338"/>
      <c r="M31" s="338"/>
      <c r="N31" s="338"/>
      <c r="O31" s="338"/>
      <c r="P31" s="338"/>
      <c r="Q31" s="338"/>
    </row>
    <row r="32" ht="15.75" customHeight="1">
      <c r="A32" s="502">
        <v>28.0</v>
      </c>
      <c r="B32" s="501">
        <v>726539.0</v>
      </c>
      <c r="C32" s="501">
        <v>28.0</v>
      </c>
      <c r="D32" s="501">
        <v>28.0</v>
      </c>
      <c r="E32" s="501">
        <v>220.0</v>
      </c>
      <c r="F32" s="503">
        <v>431.0</v>
      </c>
      <c r="G32" s="504">
        <v>0.0</v>
      </c>
      <c r="H32" s="505">
        <v>0.0</v>
      </c>
      <c r="I32" s="506">
        <v>431.0</v>
      </c>
      <c r="J32" s="507">
        <v>43.1</v>
      </c>
      <c r="K32" s="508">
        <v>18576.100000000002</v>
      </c>
      <c r="L32" s="338"/>
      <c r="M32" s="338"/>
      <c r="N32" s="338"/>
      <c r="O32" s="338"/>
      <c r="P32" s="338"/>
      <c r="Q32" s="338"/>
    </row>
    <row r="33" ht="15.75" customHeight="1">
      <c r="A33" s="502">
        <v>29.0</v>
      </c>
      <c r="B33" s="501">
        <v>626587.0</v>
      </c>
      <c r="C33" s="501">
        <v>28.5</v>
      </c>
      <c r="D33" s="501">
        <v>22.0</v>
      </c>
      <c r="E33" s="501">
        <v>180.0</v>
      </c>
      <c r="F33" s="503">
        <v>200.0</v>
      </c>
      <c r="G33" s="504">
        <v>0.0</v>
      </c>
      <c r="H33" s="505">
        <v>0.0</v>
      </c>
      <c r="I33" s="506">
        <v>200.0</v>
      </c>
      <c r="J33" s="507">
        <v>32.55</v>
      </c>
      <c r="K33" s="508">
        <v>6509.999999999999</v>
      </c>
      <c r="L33" s="338"/>
      <c r="M33" s="338"/>
      <c r="N33" s="338"/>
      <c r="O33" s="338"/>
      <c r="P33" s="338"/>
      <c r="Q33" s="338"/>
    </row>
    <row r="34" ht="15.75" customHeight="1">
      <c r="A34" s="502">
        <v>30.0</v>
      </c>
      <c r="B34" s="501">
        <v>126655.0</v>
      </c>
      <c r="C34" s="501">
        <v>30.0</v>
      </c>
      <c r="D34" s="501">
        <v>22.0</v>
      </c>
      <c r="E34" s="501">
        <v>180.0</v>
      </c>
      <c r="F34" s="503">
        <v>107.0</v>
      </c>
      <c r="G34" s="504">
        <v>0.0</v>
      </c>
      <c r="H34" s="505">
        <v>0.0</v>
      </c>
      <c r="I34" s="506">
        <v>107.0</v>
      </c>
      <c r="J34" s="507">
        <v>33.5</v>
      </c>
      <c r="K34" s="508">
        <v>3584.5</v>
      </c>
      <c r="L34" s="338"/>
      <c r="M34" s="338"/>
      <c r="N34" s="338"/>
      <c r="O34" s="338"/>
      <c r="P34" s="338"/>
      <c r="Q34" s="338"/>
    </row>
    <row r="35" ht="15.75" customHeight="1">
      <c r="A35" s="502">
        <v>33.0</v>
      </c>
      <c r="B35" s="501">
        <v>326633.0</v>
      </c>
      <c r="C35" s="501">
        <v>30.0</v>
      </c>
      <c r="D35" s="501">
        <v>22.0</v>
      </c>
      <c r="E35" s="501">
        <v>220.0</v>
      </c>
      <c r="F35" s="503">
        <v>89.0</v>
      </c>
      <c r="G35" s="504">
        <v>0.0</v>
      </c>
      <c r="H35" s="505">
        <v>0.0</v>
      </c>
      <c r="I35" s="506">
        <v>89.0</v>
      </c>
      <c r="J35" s="507">
        <v>35.65</v>
      </c>
      <c r="K35" s="508">
        <v>3172.85</v>
      </c>
      <c r="L35" s="338"/>
      <c r="M35" s="338"/>
      <c r="N35" s="338"/>
      <c r="O35" s="338"/>
      <c r="P35" s="338"/>
      <c r="Q35" s="338"/>
    </row>
    <row r="36" ht="15.75" customHeight="1">
      <c r="A36" s="502">
        <v>34.0</v>
      </c>
      <c r="B36" s="501">
        <v>626627.0</v>
      </c>
      <c r="C36" s="501">
        <v>30.0</v>
      </c>
      <c r="D36" s="501">
        <v>18.0</v>
      </c>
      <c r="E36" s="501">
        <v>140.0</v>
      </c>
      <c r="F36" s="503">
        <v>70.0</v>
      </c>
      <c r="G36" s="504">
        <v>0.0</v>
      </c>
      <c r="H36" s="505">
        <v>0.0</v>
      </c>
      <c r="I36" s="506">
        <v>70.0</v>
      </c>
      <c r="J36" s="507">
        <v>31.55</v>
      </c>
      <c r="K36" s="508">
        <v>2208.5</v>
      </c>
      <c r="L36" s="338"/>
      <c r="M36" s="338"/>
      <c r="N36" s="338"/>
      <c r="O36" s="338"/>
      <c r="P36" s="338"/>
      <c r="Q36" s="338"/>
    </row>
    <row r="37" ht="15.75" customHeight="1">
      <c r="A37" s="502">
        <v>35.0</v>
      </c>
      <c r="B37" s="501">
        <v>626621.0</v>
      </c>
      <c r="C37" s="501">
        <v>32.0</v>
      </c>
      <c r="D37" s="501">
        <v>18.0</v>
      </c>
      <c r="E37" s="501">
        <v>140.0</v>
      </c>
      <c r="F37" s="503">
        <v>412.0</v>
      </c>
      <c r="G37" s="504">
        <v>0.0</v>
      </c>
      <c r="H37" s="505">
        <v>172.0</v>
      </c>
      <c r="I37" s="506">
        <v>240.0</v>
      </c>
      <c r="J37" s="507">
        <v>31.55</v>
      </c>
      <c r="K37" s="508">
        <v>7572.0</v>
      </c>
      <c r="L37" s="338"/>
      <c r="M37" s="338"/>
      <c r="N37" s="338"/>
      <c r="O37" s="338"/>
      <c r="P37" s="338"/>
      <c r="Q37" s="338"/>
    </row>
    <row r="38" ht="15.75" customHeight="1">
      <c r="A38" s="502">
        <v>36.0</v>
      </c>
      <c r="B38" s="501">
        <v>226556.0</v>
      </c>
      <c r="C38" s="501">
        <v>32.5</v>
      </c>
      <c r="D38" s="501">
        <v>28.0</v>
      </c>
      <c r="E38" s="501">
        <v>220.0</v>
      </c>
      <c r="F38" s="503">
        <v>510.0</v>
      </c>
      <c r="G38" s="504">
        <v>0.0</v>
      </c>
      <c r="H38" s="505">
        <v>0.0</v>
      </c>
      <c r="I38" s="506">
        <v>510.0</v>
      </c>
      <c r="J38" s="507">
        <v>40.5</v>
      </c>
      <c r="K38" s="508">
        <v>20655.0</v>
      </c>
      <c r="L38" s="338"/>
      <c r="M38" s="338"/>
      <c r="N38" s="338"/>
      <c r="O38" s="338"/>
      <c r="P38" s="338"/>
      <c r="Q38" s="338"/>
    </row>
    <row r="39" ht="15.75" customHeight="1">
      <c r="A39" s="502">
        <v>37.0</v>
      </c>
      <c r="B39" s="501">
        <v>226621.0</v>
      </c>
      <c r="C39" s="501">
        <v>32.5</v>
      </c>
      <c r="D39" s="501">
        <v>25.0</v>
      </c>
      <c r="E39" s="501">
        <v>230.0</v>
      </c>
      <c r="F39" s="503">
        <v>504.0</v>
      </c>
      <c r="G39" s="504">
        <v>0.0</v>
      </c>
      <c r="H39" s="505">
        <v>336.0</v>
      </c>
      <c r="I39" s="506">
        <v>168.0</v>
      </c>
      <c r="J39" s="507">
        <v>35.0</v>
      </c>
      <c r="K39" s="508">
        <v>5880.0</v>
      </c>
      <c r="L39" s="338"/>
      <c r="M39" s="338"/>
      <c r="N39" s="338"/>
      <c r="O39" s="338"/>
      <c r="P39" s="338"/>
      <c r="Q39" s="338"/>
    </row>
    <row r="40" ht="15.75" customHeight="1">
      <c r="A40" s="502">
        <v>38.0</v>
      </c>
      <c r="B40" s="501">
        <v>226622.0</v>
      </c>
      <c r="C40" s="501">
        <v>32.5</v>
      </c>
      <c r="D40" s="501">
        <v>25.0</v>
      </c>
      <c r="E40" s="501">
        <v>230.0</v>
      </c>
      <c r="F40" s="503">
        <v>70.0</v>
      </c>
      <c r="G40" s="504">
        <v>0.0</v>
      </c>
      <c r="H40" s="505">
        <v>0.0</v>
      </c>
      <c r="I40" s="506">
        <v>70.0</v>
      </c>
      <c r="J40" s="507">
        <v>35.0</v>
      </c>
      <c r="K40" s="508">
        <v>2450.0</v>
      </c>
      <c r="L40" s="338"/>
      <c r="M40" s="338"/>
      <c r="N40" s="338"/>
      <c r="O40" s="338"/>
      <c r="P40" s="338"/>
      <c r="Q40" s="338"/>
    </row>
    <row r="41" ht="15.75" customHeight="1">
      <c r="A41" s="502">
        <v>39.0</v>
      </c>
      <c r="B41" s="501">
        <v>526527.0</v>
      </c>
      <c r="C41" s="501">
        <v>32.5</v>
      </c>
      <c r="D41" s="501">
        <v>28.0</v>
      </c>
      <c r="E41" s="501">
        <v>220.0</v>
      </c>
      <c r="F41" s="503">
        <v>528.0</v>
      </c>
      <c r="G41" s="504">
        <v>0.0</v>
      </c>
      <c r="H41" s="505">
        <v>0.0</v>
      </c>
      <c r="I41" s="506">
        <v>528.0</v>
      </c>
      <c r="J41" s="507">
        <v>41.84</v>
      </c>
      <c r="K41" s="508">
        <v>22091.52</v>
      </c>
      <c r="L41" s="338"/>
      <c r="M41" s="338"/>
      <c r="N41" s="338"/>
      <c r="O41" s="338"/>
      <c r="P41" s="338"/>
      <c r="Q41" s="338"/>
    </row>
    <row r="42" ht="15.75" customHeight="1">
      <c r="A42" s="502">
        <v>40.0</v>
      </c>
      <c r="B42" s="501">
        <v>526528.0</v>
      </c>
      <c r="C42" s="501">
        <v>32.5</v>
      </c>
      <c r="D42" s="501">
        <v>28.0</v>
      </c>
      <c r="E42" s="501">
        <v>220.0</v>
      </c>
      <c r="F42" s="503">
        <v>528.0</v>
      </c>
      <c r="G42" s="504">
        <v>0.0</v>
      </c>
      <c r="H42" s="505">
        <v>0.0</v>
      </c>
      <c r="I42" s="506">
        <v>528.0</v>
      </c>
      <c r="J42" s="507">
        <v>41.84</v>
      </c>
      <c r="K42" s="508">
        <v>22091.52</v>
      </c>
      <c r="L42" s="338"/>
      <c r="M42" s="338"/>
      <c r="N42" s="338"/>
      <c r="O42" s="338"/>
      <c r="P42" s="338"/>
      <c r="Q42" s="338"/>
    </row>
    <row r="43" ht="15.75" customHeight="1">
      <c r="A43" s="502">
        <v>41.0</v>
      </c>
      <c r="B43" s="501">
        <v>526529.0</v>
      </c>
      <c r="C43" s="501">
        <v>32.5</v>
      </c>
      <c r="D43" s="501">
        <v>28.0</v>
      </c>
      <c r="E43" s="501">
        <v>220.0</v>
      </c>
      <c r="F43" s="503">
        <v>512.0</v>
      </c>
      <c r="G43" s="504">
        <v>0.0</v>
      </c>
      <c r="H43" s="505">
        <v>0.0</v>
      </c>
      <c r="I43" s="506">
        <v>512.0</v>
      </c>
      <c r="J43" s="507">
        <v>41.84</v>
      </c>
      <c r="K43" s="508">
        <v>21422.08</v>
      </c>
      <c r="L43" s="338"/>
      <c r="M43" s="338"/>
      <c r="N43" s="338"/>
      <c r="O43" s="338"/>
      <c r="P43" s="338"/>
      <c r="Q43" s="338"/>
    </row>
    <row r="44" ht="15.75" customHeight="1">
      <c r="A44" s="502">
        <v>43.0</v>
      </c>
      <c r="B44" s="501">
        <v>526531.0</v>
      </c>
      <c r="C44" s="501">
        <v>32.5</v>
      </c>
      <c r="D44" s="501">
        <v>28.0</v>
      </c>
      <c r="E44" s="501">
        <v>220.0</v>
      </c>
      <c r="F44" s="503">
        <v>512.0</v>
      </c>
      <c r="G44" s="504">
        <v>0.0</v>
      </c>
      <c r="H44" s="505">
        <v>0.0</v>
      </c>
      <c r="I44" s="506">
        <v>512.0</v>
      </c>
      <c r="J44" s="507">
        <v>41.84</v>
      </c>
      <c r="K44" s="508">
        <v>21422.08</v>
      </c>
      <c r="L44" s="338"/>
      <c r="M44" s="338"/>
      <c r="N44" s="338"/>
      <c r="O44" s="338"/>
      <c r="P44" s="338"/>
      <c r="Q44" s="338"/>
    </row>
    <row r="45" ht="15.75" customHeight="1">
      <c r="A45" s="502">
        <v>44.0</v>
      </c>
      <c r="B45" s="501">
        <v>526532.0</v>
      </c>
      <c r="C45" s="501">
        <v>32.5</v>
      </c>
      <c r="D45" s="501">
        <v>28.0</v>
      </c>
      <c r="E45" s="501">
        <v>220.0</v>
      </c>
      <c r="F45" s="503">
        <v>521.0</v>
      </c>
      <c r="G45" s="504">
        <v>0.0</v>
      </c>
      <c r="H45" s="505">
        <v>434.0</v>
      </c>
      <c r="I45" s="506">
        <v>87.0</v>
      </c>
      <c r="J45" s="507">
        <v>41.84</v>
      </c>
      <c r="K45" s="508">
        <v>3640.0800000000004</v>
      </c>
      <c r="L45" s="338"/>
      <c r="M45" s="338"/>
      <c r="N45" s="338"/>
      <c r="O45" s="338"/>
      <c r="P45" s="338"/>
      <c r="Q45" s="338"/>
    </row>
    <row r="46" ht="15.75" customHeight="1">
      <c r="A46" s="502">
        <v>45.0</v>
      </c>
      <c r="B46" s="501">
        <v>226684.0</v>
      </c>
      <c r="C46" s="501">
        <v>34.0</v>
      </c>
      <c r="D46" s="501">
        <v>22.0</v>
      </c>
      <c r="E46" s="501">
        <v>180.0</v>
      </c>
      <c r="F46" s="503">
        <v>102.0</v>
      </c>
      <c r="G46" s="504">
        <v>0.0</v>
      </c>
      <c r="H46" s="505">
        <v>0.0</v>
      </c>
      <c r="I46" s="506">
        <v>102.0</v>
      </c>
      <c r="J46" s="507">
        <v>34.25</v>
      </c>
      <c r="K46" s="508">
        <v>3493.5</v>
      </c>
      <c r="L46" s="338"/>
      <c r="M46" s="338"/>
      <c r="N46" s="338"/>
      <c r="O46" s="338"/>
      <c r="P46" s="338"/>
      <c r="Q46" s="338"/>
    </row>
    <row r="47" ht="15.75" customHeight="1">
      <c r="A47" s="502">
        <v>46.0</v>
      </c>
      <c r="B47" s="501">
        <v>526536.0</v>
      </c>
      <c r="C47" s="501">
        <v>34.0</v>
      </c>
      <c r="D47" s="501">
        <v>28.0</v>
      </c>
      <c r="E47" s="501">
        <v>220.0</v>
      </c>
      <c r="F47" s="503">
        <v>420.0</v>
      </c>
      <c r="G47" s="504">
        <v>0.0</v>
      </c>
      <c r="H47" s="505">
        <v>0.0</v>
      </c>
      <c r="I47" s="506">
        <v>420.0</v>
      </c>
      <c r="J47" s="507">
        <v>41.84</v>
      </c>
      <c r="K47" s="508">
        <v>17572.800000000003</v>
      </c>
      <c r="L47" s="338"/>
      <c r="M47" s="338"/>
      <c r="N47" s="338"/>
      <c r="O47" s="338"/>
      <c r="P47" s="338"/>
      <c r="Q47" s="338"/>
    </row>
    <row r="48" ht="15.75" customHeight="1">
      <c r="A48" s="502">
        <v>47.0</v>
      </c>
      <c r="B48" s="501">
        <v>526537.0</v>
      </c>
      <c r="C48" s="501">
        <v>34.0</v>
      </c>
      <c r="D48" s="501">
        <v>28.0</v>
      </c>
      <c r="E48" s="501">
        <v>220.0</v>
      </c>
      <c r="F48" s="503">
        <v>540.0</v>
      </c>
      <c r="G48" s="504">
        <v>0.0</v>
      </c>
      <c r="H48" s="505">
        <v>0.0</v>
      </c>
      <c r="I48" s="506">
        <v>540.0</v>
      </c>
      <c r="J48" s="507">
        <v>41.84</v>
      </c>
      <c r="K48" s="508">
        <v>22593.600000000002</v>
      </c>
      <c r="L48" s="338"/>
      <c r="M48" s="338"/>
      <c r="N48" s="338"/>
      <c r="O48" s="338"/>
      <c r="P48" s="338"/>
      <c r="Q48" s="338"/>
    </row>
    <row r="49" ht="15.75" customHeight="1">
      <c r="A49" s="502">
        <v>48.0</v>
      </c>
      <c r="B49" s="501">
        <v>526539.0</v>
      </c>
      <c r="C49" s="501">
        <v>34.0</v>
      </c>
      <c r="D49" s="501">
        <v>28.0</v>
      </c>
      <c r="E49" s="501">
        <v>220.0</v>
      </c>
      <c r="F49" s="503">
        <v>522.0</v>
      </c>
      <c r="G49" s="504">
        <v>0.0</v>
      </c>
      <c r="H49" s="505">
        <v>0.0</v>
      </c>
      <c r="I49" s="506">
        <v>522.0</v>
      </c>
      <c r="J49" s="507">
        <v>41.84</v>
      </c>
      <c r="K49" s="508">
        <v>21840.480000000003</v>
      </c>
      <c r="L49" s="338"/>
      <c r="M49" s="338"/>
      <c r="N49" s="338"/>
      <c r="O49" s="338"/>
      <c r="P49" s="338"/>
      <c r="Q49" s="338"/>
    </row>
    <row r="50" ht="15.75" customHeight="1">
      <c r="A50" s="502">
        <v>49.0</v>
      </c>
      <c r="B50" s="501">
        <v>626640.0</v>
      </c>
      <c r="C50" s="501">
        <v>34.0</v>
      </c>
      <c r="D50" s="501">
        <v>22.0</v>
      </c>
      <c r="E50" s="501">
        <v>180.0</v>
      </c>
      <c r="F50" s="503">
        <v>52.0</v>
      </c>
      <c r="G50" s="504">
        <v>0.0</v>
      </c>
      <c r="H50" s="505">
        <v>0.0</v>
      </c>
      <c r="I50" s="506">
        <v>52.0</v>
      </c>
      <c r="J50" s="507">
        <v>33.55</v>
      </c>
      <c r="K50" s="508">
        <v>1744.6</v>
      </c>
      <c r="L50" s="338"/>
      <c r="M50" s="338"/>
      <c r="N50" s="338"/>
      <c r="O50" s="338"/>
      <c r="P50" s="338"/>
      <c r="Q50" s="338"/>
    </row>
    <row r="51" ht="15.75" customHeight="1">
      <c r="A51" s="502">
        <v>50.0</v>
      </c>
      <c r="B51" s="501">
        <v>726550.0</v>
      </c>
      <c r="C51" s="501">
        <v>34.0</v>
      </c>
      <c r="D51" s="501">
        <v>28.0</v>
      </c>
      <c r="E51" s="501">
        <v>220.0</v>
      </c>
      <c r="F51" s="503">
        <v>526.0</v>
      </c>
      <c r="G51" s="504">
        <v>0.0</v>
      </c>
      <c r="H51" s="505">
        <v>0.0</v>
      </c>
      <c r="I51" s="506">
        <v>526.0</v>
      </c>
      <c r="J51" s="507">
        <v>43.1</v>
      </c>
      <c r="K51" s="508">
        <v>22670.600000000002</v>
      </c>
      <c r="L51" s="338"/>
      <c r="M51" s="338"/>
      <c r="N51" s="338"/>
      <c r="O51" s="338"/>
      <c r="P51" s="338"/>
      <c r="Q51" s="338"/>
    </row>
    <row r="52" ht="15.75" customHeight="1">
      <c r="A52" s="502">
        <v>52.0</v>
      </c>
      <c r="B52" s="501">
        <v>726554.0</v>
      </c>
      <c r="C52" s="501">
        <v>34.0</v>
      </c>
      <c r="D52" s="501">
        <v>28.0</v>
      </c>
      <c r="E52" s="501">
        <v>220.0</v>
      </c>
      <c r="F52" s="503">
        <v>481.0</v>
      </c>
      <c r="G52" s="504">
        <v>0.0</v>
      </c>
      <c r="H52" s="505">
        <v>0.0</v>
      </c>
      <c r="I52" s="506">
        <v>481.0</v>
      </c>
      <c r="J52" s="507">
        <v>43.1</v>
      </c>
      <c r="K52" s="508">
        <v>20731.100000000002</v>
      </c>
      <c r="L52" s="338"/>
      <c r="M52" s="338"/>
      <c r="N52" s="338"/>
      <c r="O52" s="338"/>
      <c r="P52" s="338"/>
      <c r="Q52" s="338"/>
    </row>
    <row r="53" ht="15.75" customHeight="1">
      <c r="A53" s="502">
        <v>53.0</v>
      </c>
      <c r="B53" s="501">
        <v>326596.0</v>
      </c>
      <c r="C53" s="501">
        <v>36.0</v>
      </c>
      <c r="D53" s="501">
        <v>25.0</v>
      </c>
      <c r="E53" s="501">
        <v>230.0</v>
      </c>
      <c r="F53" s="503">
        <v>624.0</v>
      </c>
      <c r="G53" s="504">
        <v>0.0</v>
      </c>
      <c r="H53" s="505">
        <v>0.0</v>
      </c>
      <c r="I53" s="506">
        <v>624.0</v>
      </c>
      <c r="J53" s="507">
        <v>37.7</v>
      </c>
      <c r="K53" s="508">
        <v>23524.800000000003</v>
      </c>
      <c r="L53" s="338"/>
      <c r="M53" s="338"/>
      <c r="N53" s="338"/>
      <c r="O53" s="338"/>
      <c r="P53" s="338"/>
      <c r="Q53" s="338"/>
    </row>
    <row r="54" ht="15.75" customHeight="1">
      <c r="A54" s="502">
        <v>54.0</v>
      </c>
      <c r="B54" s="501">
        <v>326597.0</v>
      </c>
      <c r="C54" s="501">
        <v>36.0</v>
      </c>
      <c r="D54" s="501">
        <v>25.0</v>
      </c>
      <c r="E54" s="501">
        <v>230.0</v>
      </c>
      <c r="F54" s="503">
        <v>609.0</v>
      </c>
      <c r="G54" s="504">
        <v>0.0</v>
      </c>
      <c r="H54" s="505">
        <v>0.0</v>
      </c>
      <c r="I54" s="506">
        <v>609.0</v>
      </c>
      <c r="J54" s="507">
        <v>37.7</v>
      </c>
      <c r="K54" s="508">
        <v>22959.300000000003</v>
      </c>
      <c r="L54" s="338"/>
      <c r="M54" s="338"/>
      <c r="N54" s="338"/>
      <c r="O54" s="338"/>
      <c r="P54" s="338"/>
      <c r="Q54" s="338"/>
    </row>
    <row r="55" ht="15.75" customHeight="1">
      <c r="A55" s="502">
        <v>55.0</v>
      </c>
      <c r="B55" s="501">
        <v>326600.0</v>
      </c>
      <c r="C55" s="501">
        <v>36.0</v>
      </c>
      <c r="D55" s="501">
        <v>25.0</v>
      </c>
      <c r="E55" s="501">
        <v>230.0</v>
      </c>
      <c r="F55" s="503">
        <v>560.0</v>
      </c>
      <c r="G55" s="504">
        <v>0.0</v>
      </c>
      <c r="H55" s="505">
        <v>0.0</v>
      </c>
      <c r="I55" s="506">
        <v>560.0</v>
      </c>
      <c r="J55" s="507">
        <v>37.7</v>
      </c>
      <c r="K55" s="508">
        <v>21112.0</v>
      </c>
      <c r="L55" s="338"/>
      <c r="M55" s="338"/>
      <c r="N55" s="338"/>
      <c r="O55" s="338"/>
      <c r="P55" s="338"/>
      <c r="Q55" s="338"/>
    </row>
    <row r="56" ht="15.75" customHeight="1">
      <c r="A56" s="502">
        <v>56.0</v>
      </c>
      <c r="B56" s="501">
        <v>326601.0</v>
      </c>
      <c r="C56" s="501">
        <v>36.0</v>
      </c>
      <c r="D56" s="501">
        <v>25.0</v>
      </c>
      <c r="E56" s="501">
        <v>230.0</v>
      </c>
      <c r="F56" s="503">
        <v>563.0</v>
      </c>
      <c r="G56" s="504">
        <v>0.0</v>
      </c>
      <c r="H56" s="505">
        <v>0.0</v>
      </c>
      <c r="I56" s="506">
        <v>563.0</v>
      </c>
      <c r="J56" s="507">
        <v>37.7</v>
      </c>
      <c r="K56" s="508">
        <v>21225.100000000002</v>
      </c>
      <c r="L56" s="338"/>
      <c r="M56" s="338"/>
      <c r="N56" s="338"/>
      <c r="O56" s="338"/>
      <c r="P56" s="338"/>
      <c r="Q56" s="338"/>
    </row>
    <row r="57" ht="15.75" customHeight="1">
      <c r="A57" s="502">
        <v>58.0</v>
      </c>
      <c r="B57" s="501">
        <v>626622.0</v>
      </c>
      <c r="C57" s="501">
        <v>36.0</v>
      </c>
      <c r="D57" s="501">
        <v>18.0</v>
      </c>
      <c r="E57" s="501">
        <v>140.0</v>
      </c>
      <c r="F57" s="503">
        <v>298.0</v>
      </c>
      <c r="G57" s="504">
        <v>0.0</v>
      </c>
      <c r="H57" s="505">
        <v>158.0</v>
      </c>
      <c r="I57" s="506">
        <v>140.0</v>
      </c>
      <c r="J57" s="507">
        <v>31.55</v>
      </c>
      <c r="K57" s="508">
        <v>4417.0</v>
      </c>
      <c r="L57" s="338"/>
      <c r="M57" s="338"/>
      <c r="N57" s="338"/>
      <c r="O57" s="338"/>
      <c r="P57" s="338"/>
      <c r="Q57" s="338"/>
    </row>
    <row r="58" ht="15.75" customHeight="1">
      <c r="A58" s="502">
        <v>59.0</v>
      </c>
      <c r="B58" s="501">
        <v>626624.0</v>
      </c>
      <c r="C58" s="501">
        <v>36.0</v>
      </c>
      <c r="D58" s="501">
        <v>18.0</v>
      </c>
      <c r="E58" s="501">
        <v>140.0</v>
      </c>
      <c r="F58" s="503">
        <v>540.0</v>
      </c>
      <c r="G58" s="504">
        <v>0.0</v>
      </c>
      <c r="H58" s="505">
        <v>370.0</v>
      </c>
      <c r="I58" s="506">
        <v>170.0</v>
      </c>
      <c r="J58" s="507">
        <v>31.55</v>
      </c>
      <c r="K58" s="508">
        <v>5363.5</v>
      </c>
      <c r="L58" s="338"/>
      <c r="M58" s="338"/>
      <c r="N58" s="338"/>
      <c r="O58" s="338"/>
      <c r="P58" s="338"/>
      <c r="Q58" s="338"/>
    </row>
    <row r="59" ht="15.75" customHeight="1">
      <c r="A59" s="502">
        <v>60.0</v>
      </c>
      <c r="B59" s="501">
        <v>626636.0</v>
      </c>
      <c r="C59" s="501">
        <v>36.0</v>
      </c>
      <c r="D59" s="501">
        <v>22.0</v>
      </c>
      <c r="E59" s="501">
        <v>180.0</v>
      </c>
      <c r="F59" s="503">
        <v>556.0</v>
      </c>
      <c r="G59" s="504">
        <v>0.0</v>
      </c>
      <c r="H59" s="505">
        <v>0.0</v>
      </c>
      <c r="I59" s="506">
        <v>556.0</v>
      </c>
      <c r="J59" s="507">
        <v>33.55</v>
      </c>
      <c r="K59" s="508">
        <v>18653.8</v>
      </c>
      <c r="L59" s="338"/>
      <c r="M59" s="338"/>
      <c r="N59" s="338"/>
      <c r="O59" s="338"/>
      <c r="P59" s="338"/>
      <c r="Q59" s="338"/>
    </row>
    <row r="60" ht="15.75" customHeight="1">
      <c r="A60" s="502">
        <v>61.0</v>
      </c>
      <c r="B60" s="501">
        <v>626637.0</v>
      </c>
      <c r="C60" s="501">
        <v>36.0</v>
      </c>
      <c r="D60" s="501">
        <v>22.0</v>
      </c>
      <c r="E60" s="501">
        <v>180.0</v>
      </c>
      <c r="F60" s="503">
        <v>485.0</v>
      </c>
      <c r="G60" s="504">
        <v>0.0</v>
      </c>
      <c r="H60" s="505">
        <v>417.0</v>
      </c>
      <c r="I60" s="506">
        <v>68.0</v>
      </c>
      <c r="J60" s="507">
        <v>33.55</v>
      </c>
      <c r="K60" s="508">
        <v>2281.3999999999996</v>
      </c>
      <c r="L60" s="338"/>
      <c r="M60" s="338"/>
      <c r="N60" s="338"/>
      <c r="O60" s="338"/>
      <c r="P60" s="338"/>
      <c r="Q60" s="338"/>
    </row>
    <row r="61" ht="15.75" customHeight="1">
      <c r="A61" s="502">
        <v>62.0</v>
      </c>
      <c r="B61" s="501">
        <v>726557.0</v>
      </c>
      <c r="C61" s="501">
        <v>36.0</v>
      </c>
      <c r="D61" s="501">
        <v>28.0</v>
      </c>
      <c r="E61" s="501">
        <v>220.0</v>
      </c>
      <c r="F61" s="503">
        <v>95.0</v>
      </c>
      <c r="G61" s="504">
        <v>0.0</v>
      </c>
      <c r="H61" s="505">
        <v>0.0</v>
      </c>
      <c r="I61" s="506">
        <v>95.0</v>
      </c>
      <c r="J61" s="507">
        <v>43.1</v>
      </c>
      <c r="K61" s="508">
        <v>4094.5</v>
      </c>
      <c r="L61" s="338"/>
      <c r="M61" s="338"/>
      <c r="N61" s="338"/>
      <c r="O61" s="338"/>
      <c r="P61" s="338"/>
      <c r="Q61" s="338"/>
    </row>
    <row r="62" ht="15.75" customHeight="1">
      <c r="A62" s="502">
        <v>63.0</v>
      </c>
      <c r="B62" s="501">
        <v>426584.0</v>
      </c>
      <c r="C62" s="501">
        <v>37.0</v>
      </c>
      <c r="D62" s="501">
        <v>18.0</v>
      </c>
      <c r="E62" s="501">
        <v>140.0</v>
      </c>
      <c r="F62" s="503">
        <v>611.0</v>
      </c>
      <c r="G62" s="504">
        <v>0.0</v>
      </c>
      <c r="H62" s="505">
        <v>0.0</v>
      </c>
      <c r="I62" s="506">
        <v>611.0</v>
      </c>
      <c r="J62" s="507">
        <v>34.2</v>
      </c>
      <c r="K62" s="508">
        <v>20896.2</v>
      </c>
      <c r="L62" s="338"/>
      <c r="M62" s="338"/>
      <c r="N62" s="338"/>
      <c r="O62" s="338"/>
      <c r="P62" s="338"/>
      <c r="Q62" s="338"/>
    </row>
    <row r="63" ht="15.75" customHeight="1">
      <c r="A63" s="502">
        <v>64.0</v>
      </c>
      <c r="B63" s="501">
        <v>426586.0</v>
      </c>
      <c r="C63" s="501">
        <v>37.0</v>
      </c>
      <c r="D63" s="501">
        <v>18.0</v>
      </c>
      <c r="E63" s="501">
        <v>140.0</v>
      </c>
      <c r="F63" s="503">
        <v>75.0</v>
      </c>
      <c r="G63" s="504">
        <v>0.0</v>
      </c>
      <c r="H63" s="505">
        <v>0.0</v>
      </c>
      <c r="I63" s="506">
        <v>75.0</v>
      </c>
      <c r="J63" s="507">
        <v>34.2</v>
      </c>
      <c r="K63" s="508">
        <v>2565.0</v>
      </c>
      <c r="L63" s="338"/>
      <c r="M63" s="338"/>
      <c r="N63" s="338"/>
      <c r="O63" s="338"/>
      <c r="P63" s="338"/>
      <c r="Q63" s="338"/>
    </row>
    <row r="64" ht="15.75" customHeight="1">
      <c r="A64" s="502">
        <v>65.0</v>
      </c>
      <c r="B64" s="501">
        <v>526589.0</v>
      </c>
      <c r="C64" s="501">
        <v>37.0</v>
      </c>
      <c r="D64" s="501">
        <v>18.0</v>
      </c>
      <c r="E64" s="501">
        <v>140.0</v>
      </c>
      <c r="F64" s="503">
        <v>522.0</v>
      </c>
      <c r="G64" s="504">
        <v>0.0</v>
      </c>
      <c r="H64" s="505">
        <v>0.0</v>
      </c>
      <c r="I64" s="506">
        <v>522.0</v>
      </c>
      <c r="J64" s="507">
        <v>31.75</v>
      </c>
      <c r="K64" s="508">
        <v>16573.5</v>
      </c>
      <c r="L64" s="338"/>
      <c r="M64" s="338"/>
      <c r="N64" s="338"/>
      <c r="O64" s="338"/>
      <c r="P64" s="338"/>
      <c r="Q64" s="338"/>
    </row>
    <row r="65" ht="15.75" customHeight="1">
      <c r="A65" s="502">
        <v>66.0</v>
      </c>
      <c r="B65" s="501">
        <v>526590.0</v>
      </c>
      <c r="C65" s="501">
        <v>37.0</v>
      </c>
      <c r="D65" s="501">
        <v>18.0</v>
      </c>
      <c r="E65" s="501">
        <v>140.0</v>
      </c>
      <c r="F65" s="503">
        <v>295.0</v>
      </c>
      <c r="G65" s="504">
        <v>0.0</v>
      </c>
      <c r="H65" s="505">
        <v>0.0</v>
      </c>
      <c r="I65" s="506">
        <v>295.0</v>
      </c>
      <c r="J65" s="507">
        <v>31.75</v>
      </c>
      <c r="K65" s="508">
        <v>9366.25</v>
      </c>
      <c r="L65" s="338"/>
      <c r="M65" s="338"/>
      <c r="N65" s="338"/>
      <c r="O65" s="338"/>
      <c r="P65" s="338"/>
      <c r="Q65" s="338"/>
    </row>
    <row r="66" ht="15.75" customHeight="1">
      <c r="A66" s="502">
        <v>67.0</v>
      </c>
      <c r="B66" s="501">
        <v>526591.0</v>
      </c>
      <c r="C66" s="501">
        <v>37.0</v>
      </c>
      <c r="D66" s="501">
        <v>18.0</v>
      </c>
      <c r="E66" s="501">
        <v>140.0</v>
      </c>
      <c r="F66" s="503">
        <v>508.0</v>
      </c>
      <c r="G66" s="504">
        <v>0.0</v>
      </c>
      <c r="H66" s="505">
        <v>0.0</v>
      </c>
      <c r="I66" s="506">
        <v>508.0</v>
      </c>
      <c r="J66" s="507">
        <v>31.75</v>
      </c>
      <c r="K66" s="508">
        <v>16129.0</v>
      </c>
      <c r="L66" s="338"/>
      <c r="M66" s="338"/>
      <c r="N66" s="338"/>
      <c r="O66" s="338"/>
      <c r="P66" s="338"/>
      <c r="Q66" s="338"/>
    </row>
    <row r="67" ht="15.75" customHeight="1">
      <c r="A67" s="502">
        <v>68.0</v>
      </c>
      <c r="B67" s="501">
        <v>526639.0</v>
      </c>
      <c r="C67" s="501">
        <v>37.0</v>
      </c>
      <c r="D67" s="501">
        <v>22.0</v>
      </c>
      <c r="E67" s="501">
        <v>220.0</v>
      </c>
      <c r="F67" s="503">
        <v>208.0</v>
      </c>
      <c r="G67" s="504">
        <v>0.0</v>
      </c>
      <c r="H67" s="505">
        <v>0.0</v>
      </c>
      <c r="I67" s="506">
        <v>208.0</v>
      </c>
      <c r="J67" s="507">
        <v>33.0</v>
      </c>
      <c r="K67" s="508">
        <v>6864.0</v>
      </c>
      <c r="L67" s="338"/>
      <c r="M67" s="338"/>
      <c r="N67" s="338"/>
      <c r="O67" s="338"/>
      <c r="P67" s="338"/>
      <c r="Q67" s="338"/>
    </row>
    <row r="68" ht="15.75" customHeight="1">
      <c r="A68" s="502">
        <v>69.0</v>
      </c>
      <c r="B68" s="501">
        <v>526612.0</v>
      </c>
      <c r="C68" s="501">
        <v>37.5</v>
      </c>
      <c r="D68" s="501">
        <v>22.0</v>
      </c>
      <c r="E68" s="501">
        <v>180.0</v>
      </c>
      <c r="F68" s="503">
        <v>566.0</v>
      </c>
      <c r="G68" s="504">
        <v>0.0</v>
      </c>
      <c r="H68" s="505">
        <v>0.0</v>
      </c>
      <c r="I68" s="506">
        <v>566.0</v>
      </c>
      <c r="J68" s="507">
        <v>33.5</v>
      </c>
      <c r="K68" s="508">
        <v>18961.0</v>
      </c>
      <c r="L68" s="338"/>
      <c r="M68" s="338"/>
      <c r="N68" s="338"/>
      <c r="O68" s="338"/>
      <c r="P68" s="338"/>
      <c r="Q68" s="338"/>
    </row>
    <row r="69" ht="15.75" customHeight="1">
      <c r="A69" s="502">
        <v>70.0</v>
      </c>
      <c r="B69" s="501">
        <v>526613.0</v>
      </c>
      <c r="C69" s="501">
        <v>37.5</v>
      </c>
      <c r="D69" s="501">
        <v>22.0</v>
      </c>
      <c r="E69" s="501">
        <v>180.0</v>
      </c>
      <c r="F69" s="503">
        <v>566.0</v>
      </c>
      <c r="G69" s="504">
        <v>0.0</v>
      </c>
      <c r="H69" s="505">
        <v>0.0</v>
      </c>
      <c r="I69" s="506">
        <v>566.0</v>
      </c>
      <c r="J69" s="507">
        <v>33.5</v>
      </c>
      <c r="K69" s="508">
        <v>18961.0</v>
      </c>
      <c r="L69" s="338"/>
      <c r="M69" s="338"/>
      <c r="N69" s="338"/>
      <c r="O69" s="338"/>
      <c r="P69" s="338"/>
      <c r="Q69" s="338"/>
    </row>
    <row r="70" ht="15.75" customHeight="1">
      <c r="A70" s="502">
        <v>71.0</v>
      </c>
      <c r="B70" s="501">
        <v>526577.0</v>
      </c>
      <c r="C70" s="501">
        <v>39.0</v>
      </c>
      <c r="D70" s="501">
        <v>18.0</v>
      </c>
      <c r="E70" s="501">
        <v>140.0</v>
      </c>
      <c r="F70" s="503">
        <v>470.0</v>
      </c>
      <c r="G70" s="504">
        <v>0.0</v>
      </c>
      <c r="H70" s="505">
        <v>0.0</v>
      </c>
      <c r="I70" s="506">
        <v>470.0</v>
      </c>
      <c r="J70" s="507">
        <v>31.75</v>
      </c>
      <c r="K70" s="508">
        <v>14922.5</v>
      </c>
      <c r="L70" s="338"/>
      <c r="M70" s="338"/>
      <c r="N70" s="338"/>
      <c r="O70" s="338"/>
      <c r="P70" s="338"/>
      <c r="Q70" s="338"/>
    </row>
    <row r="71" ht="15.75" customHeight="1">
      <c r="A71" s="502">
        <v>72.0</v>
      </c>
      <c r="B71" s="501">
        <v>526578.0</v>
      </c>
      <c r="C71" s="501">
        <v>39.0</v>
      </c>
      <c r="D71" s="501">
        <v>18.0</v>
      </c>
      <c r="E71" s="501">
        <v>140.0</v>
      </c>
      <c r="F71" s="503">
        <v>540.0</v>
      </c>
      <c r="G71" s="504">
        <v>0.0</v>
      </c>
      <c r="H71" s="505">
        <v>0.0</v>
      </c>
      <c r="I71" s="506">
        <v>540.0</v>
      </c>
      <c r="J71" s="507">
        <v>31.75</v>
      </c>
      <c r="K71" s="508">
        <v>17145.0</v>
      </c>
      <c r="L71" s="338"/>
      <c r="M71" s="338"/>
      <c r="N71" s="338"/>
      <c r="O71" s="338"/>
      <c r="P71" s="338"/>
      <c r="Q71" s="338"/>
    </row>
    <row r="72" ht="15.75" customHeight="1">
      <c r="A72" s="502">
        <v>73.0</v>
      </c>
      <c r="B72" s="501">
        <v>526606.0</v>
      </c>
      <c r="C72" s="501">
        <v>39.0</v>
      </c>
      <c r="D72" s="501">
        <v>22.0</v>
      </c>
      <c r="E72" s="501">
        <v>180.0</v>
      </c>
      <c r="F72" s="503">
        <v>385.0</v>
      </c>
      <c r="G72" s="504">
        <v>0.0</v>
      </c>
      <c r="H72" s="505">
        <v>0.0</v>
      </c>
      <c r="I72" s="506">
        <v>385.0</v>
      </c>
      <c r="J72" s="507">
        <v>33.5</v>
      </c>
      <c r="K72" s="508">
        <v>12897.5</v>
      </c>
      <c r="L72" s="338"/>
      <c r="M72" s="338"/>
      <c r="N72" s="338"/>
      <c r="O72" s="338"/>
      <c r="P72" s="338"/>
      <c r="Q72" s="338"/>
    </row>
    <row r="73" ht="15.75" customHeight="1">
      <c r="A73" s="502">
        <v>74.0</v>
      </c>
      <c r="B73" s="501">
        <v>526607.0</v>
      </c>
      <c r="C73" s="501">
        <v>39.0</v>
      </c>
      <c r="D73" s="501">
        <v>22.0</v>
      </c>
      <c r="E73" s="501">
        <v>180.0</v>
      </c>
      <c r="F73" s="503">
        <v>596.0</v>
      </c>
      <c r="G73" s="504">
        <v>0.0</v>
      </c>
      <c r="H73" s="505">
        <v>0.0</v>
      </c>
      <c r="I73" s="506">
        <v>596.0</v>
      </c>
      <c r="J73" s="507">
        <v>33.5</v>
      </c>
      <c r="K73" s="508">
        <v>19966.0</v>
      </c>
      <c r="L73" s="338"/>
      <c r="M73" s="338"/>
      <c r="N73" s="338"/>
      <c r="O73" s="338"/>
      <c r="P73" s="338"/>
      <c r="Q73" s="338"/>
    </row>
    <row r="74" ht="15.75" customHeight="1">
      <c r="A74" s="502">
        <v>75.0</v>
      </c>
      <c r="B74" s="501">
        <v>526608.0</v>
      </c>
      <c r="C74" s="501">
        <v>39.0</v>
      </c>
      <c r="D74" s="501">
        <v>22.0</v>
      </c>
      <c r="E74" s="501">
        <v>180.0</v>
      </c>
      <c r="F74" s="503">
        <v>260.0</v>
      </c>
      <c r="G74" s="504">
        <v>0.0</v>
      </c>
      <c r="H74" s="505">
        <v>0.0</v>
      </c>
      <c r="I74" s="506">
        <v>260.0</v>
      </c>
      <c r="J74" s="507">
        <v>33.5</v>
      </c>
      <c r="K74" s="508">
        <v>8710.0</v>
      </c>
      <c r="L74" s="338"/>
      <c r="M74" s="338"/>
      <c r="N74" s="338"/>
      <c r="O74" s="338"/>
      <c r="P74" s="338"/>
      <c r="Q74" s="338"/>
    </row>
    <row r="75" ht="15.75" customHeight="1">
      <c r="A75" s="502">
        <v>77.0</v>
      </c>
      <c r="B75" s="501">
        <v>526643.0</v>
      </c>
      <c r="C75" s="501">
        <v>39.0</v>
      </c>
      <c r="D75" s="501">
        <v>22.0</v>
      </c>
      <c r="E75" s="501">
        <v>220.0</v>
      </c>
      <c r="F75" s="503">
        <v>608.0</v>
      </c>
      <c r="G75" s="504">
        <v>0.0</v>
      </c>
      <c r="H75" s="505">
        <v>554.0</v>
      </c>
      <c r="I75" s="506">
        <v>54.0</v>
      </c>
      <c r="J75" s="507">
        <v>33.0</v>
      </c>
      <c r="K75" s="508">
        <v>1782.0</v>
      </c>
      <c r="L75" s="338"/>
      <c r="M75" s="338"/>
      <c r="N75" s="338"/>
      <c r="O75" s="338"/>
      <c r="P75" s="338"/>
      <c r="Q75" s="338"/>
    </row>
    <row r="76" ht="15.75" customHeight="1">
      <c r="A76" s="502">
        <v>78.0</v>
      </c>
      <c r="B76" s="501">
        <v>626563.0</v>
      </c>
      <c r="C76" s="501">
        <v>41.0</v>
      </c>
      <c r="D76" s="501">
        <v>28.0</v>
      </c>
      <c r="E76" s="501">
        <v>220.0</v>
      </c>
      <c r="F76" s="503">
        <v>628.0</v>
      </c>
      <c r="G76" s="504">
        <v>0.0</v>
      </c>
      <c r="H76" s="505">
        <v>0.0</v>
      </c>
      <c r="I76" s="506">
        <v>628.0</v>
      </c>
      <c r="J76" s="507">
        <v>40.33</v>
      </c>
      <c r="K76" s="508">
        <v>25327.239999999998</v>
      </c>
      <c r="L76" s="338"/>
      <c r="M76" s="338"/>
      <c r="N76" s="338"/>
      <c r="O76" s="338"/>
      <c r="P76" s="338"/>
      <c r="Q76" s="338"/>
    </row>
    <row r="77" ht="15.75" customHeight="1">
      <c r="A77" s="502">
        <v>79.0</v>
      </c>
      <c r="B77" s="501">
        <v>626564.0</v>
      </c>
      <c r="C77" s="501">
        <v>41.0</v>
      </c>
      <c r="D77" s="501">
        <v>28.0</v>
      </c>
      <c r="E77" s="501">
        <v>220.0</v>
      </c>
      <c r="F77" s="503">
        <v>490.0</v>
      </c>
      <c r="G77" s="504">
        <v>0.0</v>
      </c>
      <c r="H77" s="505">
        <v>0.0</v>
      </c>
      <c r="I77" s="506">
        <v>490.0</v>
      </c>
      <c r="J77" s="507">
        <v>40.33</v>
      </c>
      <c r="K77" s="508">
        <v>19761.7</v>
      </c>
      <c r="L77" s="338"/>
      <c r="M77" s="338"/>
      <c r="N77" s="338"/>
      <c r="O77" s="338"/>
      <c r="P77" s="338"/>
      <c r="Q77" s="338"/>
    </row>
    <row r="78" ht="15.75" customHeight="1">
      <c r="A78" s="502">
        <v>80.0</v>
      </c>
      <c r="B78" s="501">
        <v>626615.0</v>
      </c>
      <c r="C78" s="501">
        <v>41.0</v>
      </c>
      <c r="D78" s="501">
        <v>18.0</v>
      </c>
      <c r="E78" s="501">
        <v>140.0</v>
      </c>
      <c r="F78" s="503">
        <v>365.0</v>
      </c>
      <c r="G78" s="504">
        <v>0.0</v>
      </c>
      <c r="H78" s="505">
        <v>185.0</v>
      </c>
      <c r="I78" s="506">
        <v>180.0</v>
      </c>
      <c r="J78" s="507">
        <v>31.55</v>
      </c>
      <c r="K78" s="508">
        <v>5679.0</v>
      </c>
      <c r="L78" s="338"/>
      <c r="M78" s="338"/>
      <c r="N78" s="338"/>
      <c r="O78" s="338"/>
      <c r="P78" s="338"/>
      <c r="Q78" s="338"/>
    </row>
    <row r="79" ht="15.75" customHeight="1">
      <c r="A79" s="502">
        <v>81.0</v>
      </c>
      <c r="B79" s="501">
        <v>726558.0</v>
      </c>
      <c r="C79" s="501">
        <v>41.0</v>
      </c>
      <c r="D79" s="501">
        <v>28.0</v>
      </c>
      <c r="E79" s="501">
        <v>220.0</v>
      </c>
      <c r="F79" s="503">
        <v>630.0</v>
      </c>
      <c r="G79" s="504">
        <v>0.0</v>
      </c>
      <c r="H79" s="505">
        <v>0.0</v>
      </c>
      <c r="I79" s="506">
        <v>630.0</v>
      </c>
      <c r="J79" s="507">
        <v>43.1</v>
      </c>
      <c r="K79" s="508">
        <v>27153.0</v>
      </c>
      <c r="L79" s="338"/>
      <c r="M79" s="338"/>
      <c r="N79" s="338"/>
      <c r="O79" s="338"/>
      <c r="P79" s="338"/>
      <c r="Q79" s="338"/>
    </row>
    <row r="80" ht="15.75" customHeight="1">
      <c r="A80" s="502">
        <v>82.0</v>
      </c>
      <c r="B80" s="501">
        <v>726559.0</v>
      </c>
      <c r="C80" s="501">
        <v>41.0</v>
      </c>
      <c r="D80" s="501">
        <v>28.0</v>
      </c>
      <c r="E80" s="501">
        <v>220.0</v>
      </c>
      <c r="F80" s="503">
        <v>602.0</v>
      </c>
      <c r="G80" s="504">
        <v>0.0</v>
      </c>
      <c r="H80" s="505">
        <v>0.0</v>
      </c>
      <c r="I80" s="506">
        <v>602.0</v>
      </c>
      <c r="J80" s="507">
        <v>43.1</v>
      </c>
      <c r="K80" s="508">
        <v>25946.2</v>
      </c>
      <c r="L80" s="338"/>
      <c r="M80" s="338"/>
      <c r="N80" s="338"/>
      <c r="O80" s="338"/>
      <c r="P80" s="338"/>
      <c r="Q80" s="338"/>
    </row>
    <row r="81" ht="15.75" customHeight="1">
      <c r="A81" s="502">
        <v>83.0</v>
      </c>
      <c r="B81" s="501">
        <v>626631.0</v>
      </c>
      <c r="C81" s="501">
        <v>42.5</v>
      </c>
      <c r="D81" s="501">
        <v>22.0</v>
      </c>
      <c r="E81" s="501">
        <v>180.0</v>
      </c>
      <c r="F81" s="503">
        <v>370.0</v>
      </c>
      <c r="G81" s="504">
        <v>0.0</v>
      </c>
      <c r="H81" s="505">
        <v>338.0</v>
      </c>
      <c r="I81" s="506">
        <v>32.0</v>
      </c>
      <c r="J81" s="507">
        <v>33.55</v>
      </c>
      <c r="K81" s="508">
        <v>1073.6</v>
      </c>
      <c r="L81" s="338"/>
      <c r="M81" s="338"/>
      <c r="N81" s="338"/>
      <c r="O81" s="338"/>
      <c r="P81" s="338"/>
      <c r="Q81" s="338"/>
    </row>
    <row r="82" ht="15.75" customHeight="1">
      <c r="A82" s="502">
        <v>84.0</v>
      </c>
      <c r="B82" s="501">
        <v>626632.0</v>
      </c>
      <c r="C82" s="501">
        <v>42.5</v>
      </c>
      <c r="D82" s="501">
        <v>22.0</v>
      </c>
      <c r="E82" s="501">
        <v>180.0</v>
      </c>
      <c r="F82" s="503">
        <v>552.0</v>
      </c>
      <c r="G82" s="504">
        <v>0.0</v>
      </c>
      <c r="H82" s="505">
        <v>0.0</v>
      </c>
      <c r="I82" s="506">
        <v>552.0</v>
      </c>
      <c r="J82" s="507">
        <v>33.55</v>
      </c>
      <c r="K82" s="508">
        <v>18519.6</v>
      </c>
      <c r="L82" s="338"/>
      <c r="M82" s="338"/>
      <c r="N82" s="338"/>
      <c r="O82" s="338"/>
      <c r="P82" s="338"/>
      <c r="Q82" s="338"/>
    </row>
    <row r="83" ht="15.75" customHeight="1">
      <c r="A83" s="502">
        <v>85.0</v>
      </c>
      <c r="B83" s="501">
        <v>226640.0</v>
      </c>
      <c r="C83" s="501">
        <v>45.0</v>
      </c>
      <c r="D83" s="501">
        <v>25.0</v>
      </c>
      <c r="E83" s="501">
        <v>230.0</v>
      </c>
      <c r="F83" s="503">
        <v>687.0</v>
      </c>
      <c r="G83" s="504">
        <v>0.0</v>
      </c>
      <c r="H83" s="505">
        <v>0.0</v>
      </c>
      <c r="I83" s="506">
        <v>687.0</v>
      </c>
      <c r="J83" s="507">
        <v>35.0</v>
      </c>
      <c r="K83" s="508">
        <v>24045.0</v>
      </c>
      <c r="L83" s="338"/>
      <c r="M83" s="338"/>
      <c r="N83" s="338"/>
      <c r="O83" s="338"/>
      <c r="P83" s="338"/>
      <c r="Q83" s="338"/>
    </row>
    <row r="84" ht="15.75" customHeight="1">
      <c r="A84" s="502">
        <v>86.0</v>
      </c>
      <c r="B84" s="501">
        <v>326609.0</v>
      </c>
      <c r="C84" s="501">
        <v>45.0</v>
      </c>
      <c r="D84" s="501">
        <v>25.0</v>
      </c>
      <c r="E84" s="501">
        <v>230.0</v>
      </c>
      <c r="F84" s="503">
        <v>752.0</v>
      </c>
      <c r="G84" s="504">
        <v>0.0</v>
      </c>
      <c r="H84" s="505">
        <v>0.0</v>
      </c>
      <c r="I84" s="506">
        <v>752.0</v>
      </c>
      <c r="J84" s="507">
        <v>37.7</v>
      </c>
      <c r="K84" s="508">
        <v>28350.4</v>
      </c>
      <c r="L84" s="338"/>
      <c r="M84" s="338"/>
      <c r="N84" s="338"/>
      <c r="O84" s="338"/>
      <c r="P84" s="338"/>
      <c r="Q84" s="338"/>
    </row>
    <row r="85" ht="15.75" customHeight="1">
      <c r="A85" s="502">
        <v>87.0</v>
      </c>
      <c r="B85" s="501">
        <v>326784.0</v>
      </c>
      <c r="C85" s="501">
        <v>45.0</v>
      </c>
      <c r="D85" s="501">
        <v>25.0</v>
      </c>
      <c r="E85" s="501">
        <v>230.0</v>
      </c>
      <c r="F85" s="503">
        <v>713.0</v>
      </c>
      <c r="G85" s="504">
        <v>0.0</v>
      </c>
      <c r="H85" s="505">
        <v>0.0</v>
      </c>
      <c r="I85" s="506">
        <v>713.0</v>
      </c>
      <c r="J85" s="507">
        <v>39.9</v>
      </c>
      <c r="K85" s="508">
        <v>28448.7</v>
      </c>
      <c r="L85" s="338"/>
      <c r="M85" s="338"/>
      <c r="N85" s="338"/>
      <c r="O85" s="338"/>
      <c r="P85" s="338"/>
      <c r="Q85" s="338"/>
    </row>
    <row r="86" ht="15.75" customHeight="1">
      <c r="A86" s="502">
        <v>88.0</v>
      </c>
      <c r="B86" s="501">
        <v>326785.0</v>
      </c>
      <c r="C86" s="501">
        <v>45.0</v>
      </c>
      <c r="D86" s="501">
        <v>25.0</v>
      </c>
      <c r="E86" s="501">
        <v>230.0</v>
      </c>
      <c r="F86" s="503">
        <v>760.0</v>
      </c>
      <c r="G86" s="504">
        <v>0.0</v>
      </c>
      <c r="H86" s="505">
        <v>0.0</v>
      </c>
      <c r="I86" s="506">
        <v>760.0</v>
      </c>
      <c r="J86" s="507">
        <v>39.9</v>
      </c>
      <c r="K86" s="508">
        <v>30324.0</v>
      </c>
      <c r="L86" s="338"/>
      <c r="M86" s="338"/>
      <c r="N86" s="338"/>
      <c r="O86" s="338"/>
      <c r="P86" s="338"/>
      <c r="Q86" s="338"/>
    </row>
    <row r="87" ht="15.75" customHeight="1">
      <c r="A87" s="502">
        <v>89.0</v>
      </c>
      <c r="B87" s="501">
        <v>326787.0</v>
      </c>
      <c r="C87" s="501">
        <v>45.0</v>
      </c>
      <c r="D87" s="501">
        <v>25.0</v>
      </c>
      <c r="E87" s="501">
        <v>230.0</v>
      </c>
      <c r="F87" s="503">
        <v>781.0</v>
      </c>
      <c r="G87" s="504">
        <v>0.0</v>
      </c>
      <c r="H87" s="505">
        <v>0.0</v>
      </c>
      <c r="I87" s="506">
        <v>781.0</v>
      </c>
      <c r="J87" s="507">
        <v>39.9</v>
      </c>
      <c r="K87" s="508">
        <v>31161.899999999998</v>
      </c>
      <c r="L87" s="338"/>
      <c r="M87" s="338"/>
      <c r="N87" s="338"/>
      <c r="O87" s="338"/>
      <c r="P87" s="338"/>
      <c r="Q87" s="338"/>
    </row>
    <row r="88" ht="15.75" customHeight="1">
      <c r="A88" s="502">
        <v>90.0</v>
      </c>
      <c r="B88" s="501">
        <v>326788.0</v>
      </c>
      <c r="C88" s="501">
        <v>45.0</v>
      </c>
      <c r="D88" s="501">
        <v>25.0</v>
      </c>
      <c r="E88" s="501">
        <v>230.0</v>
      </c>
      <c r="F88" s="503">
        <v>723.0</v>
      </c>
      <c r="G88" s="504">
        <v>0.0</v>
      </c>
      <c r="H88" s="505">
        <v>0.0</v>
      </c>
      <c r="I88" s="506">
        <v>723.0</v>
      </c>
      <c r="J88" s="507">
        <v>39.9</v>
      </c>
      <c r="K88" s="508">
        <v>28847.7</v>
      </c>
      <c r="L88" s="338"/>
      <c r="M88" s="338"/>
      <c r="N88" s="338"/>
      <c r="O88" s="338"/>
      <c r="P88" s="338"/>
      <c r="Q88" s="338"/>
    </row>
    <row r="89" ht="15.75" customHeight="1">
      <c r="A89" s="502">
        <v>91.0</v>
      </c>
      <c r="B89" s="501">
        <v>326789.0</v>
      </c>
      <c r="C89" s="501">
        <v>45.0</v>
      </c>
      <c r="D89" s="501">
        <v>25.0</v>
      </c>
      <c r="E89" s="501">
        <v>230.0</v>
      </c>
      <c r="F89" s="503">
        <v>724.0</v>
      </c>
      <c r="G89" s="504">
        <v>0.0</v>
      </c>
      <c r="H89" s="505">
        <v>0.0</v>
      </c>
      <c r="I89" s="506">
        <v>724.0</v>
      </c>
      <c r="J89" s="507">
        <v>39.9</v>
      </c>
      <c r="K89" s="508">
        <v>28887.6</v>
      </c>
      <c r="L89" s="338"/>
      <c r="M89" s="338"/>
      <c r="N89" s="338"/>
      <c r="O89" s="338"/>
      <c r="P89" s="338"/>
      <c r="Q89" s="338"/>
    </row>
    <row r="90" ht="15.75" customHeight="1">
      <c r="A90" s="502">
        <v>92.0</v>
      </c>
      <c r="B90" s="501">
        <v>426577.0</v>
      </c>
      <c r="C90" s="501">
        <v>45.0</v>
      </c>
      <c r="D90" s="501">
        <v>25.0</v>
      </c>
      <c r="E90" s="501">
        <v>230.0</v>
      </c>
      <c r="F90" s="503">
        <v>131.0</v>
      </c>
      <c r="G90" s="504">
        <v>0.0</v>
      </c>
      <c r="H90" s="505">
        <v>0.0</v>
      </c>
      <c r="I90" s="506">
        <v>131.0</v>
      </c>
      <c r="J90" s="507">
        <v>39.82</v>
      </c>
      <c r="K90" s="508">
        <v>5216.42</v>
      </c>
      <c r="L90" s="338"/>
      <c r="M90" s="338"/>
      <c r="N90" s="338"/>
      <c r="O90" s="338"/>
      <c r="P90" s="338"/>
      <c r="Q90" s="338"/>
    </row>
    <row r="91" ht="15.75" customHeight="1">
      <c r="A91" s="502">
        <v>93.0</v>
      </c>
      <c r="B91" s="501">
        <v>426637.0</v>
      </c>
      <c r="C91" s="501">
        <v>45.0</v>
      </c>
      <c r="D91" s="501">
        <v>22.0</v>
      </c>
      <c r="E91" s="501">
        <v>180.0</v>
      </c>
      <c r="F91" s="503">
        <v>59.0</v>
      </c>
      <c r="G91" s="504">
        <v>0.0</v>
      </c>
      <c r="H91" s="505">
        <v>0.0</v>
      </c>
      <c r="I91" s="506">
        <v>59.0</v>
      </c>
      <c r="J91" s="507">
        <v>35.0</v>
      </c>
      <c r="K91" s="508">
        <v>2065.0</v>
      </c>
      <c r="L91" s="338"/>
      <c r="M91" s="338"/>
      <c r="N91" s="338"/>
      <c r="O91" s="338"/>
      <c r="P91" s="338"/>
      <c r="Q91" s="338"/>
    </row>
    <row r="92" ht="15.75" customHeight="1">
      <c r="A92" s="502">
        <v>94.0</v>
      </c>
      <c r="B92" s="501">
        <v>626565.0</v>
      </c>
      <c r="C92" s="501">
        <v>45.0</v>
      </c>
      <c r="D92" s="501">
        <v>28.0</v>
      </c>
      <c r="E92" s="501">
        <v>220.0</v>
      </c>
      <c r="F92" s="503">
        <v>636.0</v>
      </c>
      <c r="G92" s="504">
        <v>0.0</v>
      </c>
      <c r="H92" s="505">
        <v>0.0</v>
      </c>
      <c r="I92" s="506">
        <v>636.0</v>
      </c>
      <c r="J92" s="507">
        <v>40.33</v>
      </c>
      <c r="K92" s="508">
        <v>25649.879999999997</v>
      </c>
      <c r="L92" s="338"/>
      <c r="M92" s="338"/>
      <c r="N92" s="338"/>
      <c r="O92" s="338"/>
      <c r="P92" s="338"/>
      <c r="Q92" s="338"/>
    </row>
    <row r="93" ht="15.75" customHeight="1">
      <c r="A93" s="502">
        <v>95.0</v>
      </c>
      <c r="B93" s="501">
        <v>626606.0</v>
      </c>
      <c r="C93" s="501">
        <v>45.0</v>
      </c>
      <c r="D93" s="501">
        <v>22.0</v>
      </c>
      <c r="E93" s="501">
        <v>180.0</v>
      </c>
      <c r="F93" s="503">
        <v>210.0</v>
      </c>
      <c r="G93" s="504">
        <v>0.0</v>
      </c>
      <c r="H93" s="505">
        <v>0.0</v>
      </c>
      <c r="I93" s="506">
        <v>210.0</v>
      </c>
      <c r="J93" s="507">
        <v>32.55</v>
      </c>
      <c r="K93" s="508">
        <v>6835.499999999999</v>
      </c>
      <c r="L93" s="338"/>
      <c r="M93" s="338"/>
      <c r="N93" s="338"/>
      <c r="O93" s="338"/>
      <c r="P93" s="338"/>
      <c r="Q93" s="338"/>
    </row>
    <row r="94" ht="15.75" customHeight="1">
      <c r="A94" s="502">
        <v>96.0</v>
      </c>
      <c r="B94" s="501">
        <v>726560.0</v>
      </c>
      <c r="C94" s="501">
        <v>45.0</v>
      </c>
      <c r="D94" s="501">
        <v>28.0</v>
      </c>
      <c r="E94" s="501">
        <v>220.0</v>
      </c>
      <c r="F94" s="503">
        <v>638.0</v>
      </c>
      <c r="G94" s="504">
        <v>0.0</v>
      </c>
      <c r="H94" s="505">
        <v>0.0</v>
      </c>
      <c r="I94" s="506">
        <v>638.0</v>
      </c>
      <c r="J94" s="507">
        <v>43.1</v>
      </c>
      <c r="K94" s="508">
        <v>27497.8</v>
      </c>
      <c r="L94" s="338"/>
      <c r="M94" s="338"/>
      <c r="N94" s="338"/>
      <c r="O94" s="338"/>
      <c r="P94" s="338"/>
      <c r="Q94" s="338"/>
    </row>
    <row r="95" ht="15.75" customHeight="1">
      <c r="A95" s="502">
        <v>97.0</v>
      </c>
      <c r="B95" s="509">
        <v>726561.0</v>
      </c>
      <c r="C95" s="501">
        <v>45.0</v>
      </c>
      <c r="D95" s="501">
        <v>28.0</v>
      </c>
      <c r="E95" s="501">
        <v>220.0</v>
      </c>
      <c r="F95" s="503">
        <v>672.0</v>
      </c>
      <c r="G95" s="504">
        <v>0.0</v>
      </c>
      <c r="H95" s="505">
        <v>0.0</v>
      </c>
      <c r="I95" s="506">
        <v>672.0</v>
      </c>
      <c r="J95" s="507">
        <v>43.1</v>
      </c>
      <c r="K95" s="508">
        <v>28963.2</v>
      </c>
      <c r="L95" s="338"/>
      <c r="M95" s="338"/>
      <c r="N95" s="338"/>
      <c r="O95" s="338"/>
      <c r="P95" s="338"/>
      <c r="Q95" s="338"/>
    </row>
    <row r="96" ht="15.75" customHeight="1">
      <c r="A96" s="502">
        <v>98.0</v>
      </c>
      <c r="B96" s="501">
        <v>726562.0</v>
      </c>
      <c r="C96" s="501">
        <v>45.0</v>
      </c>
      <c r="D96" s="501">
        <v>28.0</v>
      </c>
      <c r="E96" s="501">
        <v>220.0</v>
      </c>
      <c r="F96" s="503">
        <v>647.0</v>
      </c>
      <c r="G96" s="504">
        <v>0.0</v>
      </c>
      <c r="H96" s="505">
        <v>0.0</v>
      </c>
      <c r="I96" s="506">
        <v>647.0</v>
      </c>
      <c r="J96" s="507">
        <v>43.1</v>
      </c>
      <c r="K96" s="508">
        <v>27885.7</v>
      </c>
      <c r="L96" s="338"/>
      <c r="M96" s="338"/>
      <c r="N96" s="338"/>
      <c r="O96" s="338"/>
      <c r="P96" s="338"/>
      <c r="Q96" s="338"/>
    </row>
    <row r="97" ht="15.75" customHeight="1">
      <c r="A97" s="502">
        <v>100.0</v>
      </c>
      <c r="B97" s="501">
        <v>626531.0</v>
      </c>
      <c r="C97" s="501">
        <v>45.5</v>
      </c>
      <c r="D97" s="501">
        <v>25.0</v>
      </c>
      <c r="E97" s="501">
        <v>220.0</v>
      </c>
      <c r="F97" s="503">
        <v>657.0</v>
      </c>
      <c r="G97" s="504">
        <v>0.0</v>
      </c>
      <c r="H97" s="505">
        <v>157.0</v>
      </c>
      <c r="I97" s="506">
        <v>500.0</v>
      </c>
      <c r="J97" s="507">
        <v>33.31</v>
      </c>
      <c r="K97" s="508">
        <v>16655.0</v>
      </c>
      <c r="L97" s="338"/>
      <c r="M97" s="338"/>
      <c r="N97" s="338"/>
      <c r="O97" s="338"/>
      <c r="P97" s="338"/>
      <c r="Q97" s="338"/>
    </row>
    <row r="98" ht="15.75" customHeight="1">
      <c r="A98" s="502">
        <v>102.0</v>
      </c>
      <c r="B98" s="501">
        <v>726526.0</v>
      </c>
      <c r="C98" s="501">
        <v>45.5</v>
      </c>
      <c r="D98" s="501">
        <v>22.0</v>
      </c>
      <c r="E98" s="501">
        <v>220.0</v>
      </c>
      <c r="F98" s="503">
        <v>57.0</v>
      </c>
      <c r="G98" s="504">
        <v>0.0</v>
      </c>
      <c r="H98" s="505">
        <v>0.0</v>
      </c>
      <c r="I98" s="506">
        <v>57.0</v>
      </c>
      <c r="J98" s="507">
        <v>34.95</v>
      </c>
      <c r="K98" s="508">
        <v>1992.15</v>
      </c>
      <c r="L98" s="338"/>
      <c r="M98" s="338"/>
      <c r="N98" s="338"/>
      <c r="O98" s="338"/>
      <c r="P98" s="338"/>
      <c r="Q98" s="338"/>
    </row>
    <row r="99" ht="15.75" customHeight="1">
      <c r="A99" s="502">
        <v>103.0</v>
      </c>
      <c r="B99" s="501">
        <v>326554.0</v>
      </c>
      <c r="C99" s="501">
        <v>47.0</v>
      </c>
      <c r="D99" s="501">
        <v>22.0</v>
      </c>
      <c r="E99" s="501">
        <v>220.0</v>
      </c>
      <c r="F99" s="503">
        <v>76.0</v>
      </c>
      <c r="G99" s="504">
        <v>0.0</v>
      </c>
      <c r="H99" s="505">
        <v>0.0</v>
      </c>
      <c r="I99" s="506">
        <v>76.0</v>
      </c>
      <c r="J99" s="507">
        <v>34.25</v>
      </c>
      <c r="K99" s="508">
        <v>2603.0</v>
      </c>
      <c r="L99" s="338"/>
      <c r="M99" s="338"/>
      <c r="N99" s="338"/>
      <c r="O99" s="338"/>
      <c r="P99" s="338"/>
      <c r="Q99" s="338"/>
    </row>
    <row r="100" ht="15.75" customHeight="1">
      <c r="A100" s="502">
        <v>104.0</v>
      </c>
      <c r="B100" s="501">
        <v>326792.0</v>
      </c>
      <c r="C100" s="501">
        <v>48.0</v>
      </c>
      <c r="D100" s="501">
        <v>25.0</v>
      </c>
      <c r="E100" s="501">
        <v>230.0</v>
      </c>
      <c r="F100" s="503">
        <v>403.0</v>
      </c>
      <c r="G100" s="504">
        <v>0.0</v>
      </c>
      <c r="H100" s="505">
        <v>0.0</v>
      </c>
      <c r="I100" s="506">
        <v>403.0</v>
      </c>
      <c r="J100" s="507">
        <v>39.9</v>
      </c>
      <c r="K100" s="508">
        <v>16079.699999999999</v>
      </c>
      <c r="L100" s="338"/>
      <c r="M100" s="338"/>
      <c r="N100" s="338"/>
      <c r="O100" s="338"/>
      <c r="P100" s="338"/>
      <c r="Q100" s="338"/>
    </row>
    <row r="101" ht="15.75" customHeight="1">
      <c r="A101" s="502">
        <v>105.0</v>
      </c>
      <c r="B101" s="501">
        <v>626568.0</v>
      </c>
      <c r="C101" s="501">
        <v>48.0</v>
      </c>
      <c r="D101" s="501">
        <v>28.0</v>
      </c>
      <c r="E101" s="501">
        <v>220.0</v>
      </c>
      <c r="F101" s="503">
        <v>751.0</v>
      </c>
      <c r="G101" s="504">
        <v>0.0</v>
      </c>
      <c r="H101" s="505">
        <v>0.0</v>
      </c>
      <c r="I101" s="506">
        <v>751.0</v>
      </c>
      <c r="J101" s="507">
        <v>40.33</v>
      </c>
      <c r="K101" s="508">
        <v>30287.829999999998</v>
      </c>
      <c r="L101" s="338"/>
      <c r="M101" s="338"/>
      <c r="N101" s="338"/>
      <c r="O101" s="338"/>
      <c r="P101" s="338"/>
      <c r="Q101" s="338"/>
    </row>
    <row r="102" ht="15.75" customHeight="1">
      <c r="A102" s="502">
        <v>106.0</v>
      </c>
      <c r="B102" s="501">
        <v>626569.0</v>
      </c>
      <c r="C102" s="501">
        <v>48.0</v>
      </c>
      <c r="D102" s="501">
        <v>28.0</v>
      </c>
      <c r="E102" s="501">
        <v>220.0</v>
      </c>
      <c r="F102" s="503">
        <v>772.0</v>
      </c>
      <c r="G102" s="504">
        <v>0.0</v>
      </c>
      <c r="H102" s="505">
        <v>0.0</v>
      </c>
      <c r="I102" s="506">
        <v>772.0</v>
      </c>
      <c r="J102" s="507">
        <v>40.33</v>
      </c>
      <c r="K102" s="508">
        <v>31134.76</v>
      </c>
      <c r="L102" s="338"/>
      <c r="M102" s="338"/>
      <c r="N102" s="338"/>
      <c r="O102" s="338"/>
      <c r="P102" s="338"/>
      <c r="Q102" s="338"/>
    </row>
    <row r="103" ht="15.75" customHeight="1">
      <c r="A103" s="502">
        <v>107.0</v>
      </c>
      <c r="B103" s="501">
        <v>626607.0</v>
      </c>
      <c r="C103" s="501">
        <v>48.0</v>
      </c>
      <c r="D103" s="501">
        <v>22.0</v>
      </c>
      <c r="E103" s="501">
        <v>180.0</v>
      </c>
      <c r="F103" s="503">
        <v>729.0</v>
      </c>
      <c r="G103" s="504">
        <v>0.0</v>
      </c>
      <c r="H103" s="505">
        <v>0.0</v>
      </c>
      <c r="I103" s="506">
        <v>729.0</v>
      </c>
      <c r="J103" s="507">
        <v>32.55</v>
      </c>
      <c r="K103" s="508">
        <v>23728.949999999997</v>
      </c>
      <c r="L103" s="338"/>
      <c r="M103" s="338"/>
      <c r="N103" s="338"/>
      <c r="O103" s="338"/>
      <c r="P103" s="338"/>
      <c r="Q103" s="338"/>
    </row>
    <row r="104" ht="15.75" customHeight="1">
      <c r="A104" s="502">
        <v>108.0</v>
      </c>
      <c r="B104" s="501">
        <v>226650.0</v>
      </c>
      <c r="C104" s="501">
        <v>50.0</v>
      </c>
      <c r="D104" s="501">
        <v>22.0</v>
      </c>
      <c r="E104" s="501">
        <v>180.0</v>
      </c>
      <c r="F104" s="503">
        <v>210.0</v>
      </c>
      <c r="G104" s="504">
        <v>0.0</v>
      </c>
      <c r="H104" s="505">
        <v>0.0</v>
      </c>
      <c r="I104" s="506">
        <v>210.0</v>
      </c>
      <c r="J104" s="507">
        <v>34.25</v>
      </c>
      <c r="K104" s="508">
        <v>7192.5</v>
      </c>
      <c r="L104" s="338"/>
      <c r="M104" s="338"/>
      <c r="N104" s="338"/>
      <c r="O104" s="338"/>
      <c r="P104" s="338"/>
      <c r="Q104" s="338"/>
    </row>
    <row r="105" ht="15.75" customHeight="1">
      <c r="A105" s="502">
        <v>109.0</v>
      </c>
      <c r="B105" s="501">
        <v>326575.0</v>
      </c>
      <c r="C105" s="501">
        <v>50.0</v>
      </c>
      <c r="D105" s="501">
        <v>22.0</v>
      </c>
      <c r="E105" s="501">
        <v>220.0</v>
      </c>
      <c r="F105" s="503">
        <v>231.0</v>
      </c>
      <c r="G105" s="504">
        <v>0.0</v>
      </c>
      <c r="H105" s="505">
        <v>0.0</v>
      </c>
      <c r="I105" s="506">
        <v>231.0</v>
      </c>
      <c r="J105" s="507">
        <v>35.7</v>
      </c>
      <c r="K105" s="508">
        <v>8246.7</v>
      </c>
      <c r="L105" s="338"/>
      <c r="M105" s="338"/>
      <c r="N105" s="338"/>
      <c r="O105" s="338"/>
      <c r="P105" s="338"/>
      <c r="Q105" s="338"/>
    </row>
    <row r="106" ht="15.75" customHeight="1">
      <c r="A106" s="502">
        <v>110.0</v>
      </c>
      <c r="B106" s="501">
        <v>626544.0</v>
      </c>
      <c r="C106" s="501">
        <v>50.0</v>
      </c>
      <c r="D106" s="501">
        <v>25.0</v>
      </c>
      <c r="E106" s="501">
        <v>230.0</v>
      </c>
      <c r="F106" s="503">
        <v>50.0</v>
      </c>
      <c r="G106" s="504">
        <v>0.0</v>
      </c>
      <c r="H106" s="505">
        <v>0.0</v>
      </c>
      <c r="I106" s="506">
        <v>50.0</v>
      </c>
      <c r="J106" s="507">
        <v>33.31</v>
      </c>
      <c r="K106" s="508">
        <v>1665.5</v>
      </c>
      <c r="L106" s="338"/>
      <c r="M106" s="338"/>
      <c r="N106" s="338"/>
      <c r="O106" s="338"/>
      <c r="P106" s="338"/>
      <c r="Q106" s="338"/>
    </row>
    <row r="107" ht="15.75" customHeight="1">
      <c r="A107" s="502">
        <v>111.0</v>
      </c>
      <c r="B107" s="501">
        <v>626629.0</v>
      </c>
      <c r="C107" s="501">
        <v>50.0</v>
      </c>
      <c r="D107" s="501">
        <v>22.0</v>
      </c>
      <c r="E107" s="501">
        <v>180.0</v>
      </c>
      <c r="F107" s="503">
        <v>35.0</v>
      </c>
      <c r="G107" s="504">
        <v>0.0</v>
      </c>
      <c r="H107" s="505">
        <v>0.0</v>
      </c>
      <c r="I107" s="506">
        <v>35.0</v>
      </c>
      <c r="J107" s="507">
        <v>33.55</v>
      </c>
      <c r="K107" s="508">
        <v>1174.25</v>
      </c>
      <c r="L107" s="338"/>
      <c r="M107" s="338"/>
      <c r="N107" s="338"/>
      <c r="O107" s="338"/>
      <c r="P107" s="338"/>
      <c r="Q107" s="338"/>
    </row>
    <row r="108" ht="15.75" customHeight="1">
      <c r="A108" s="502">
        <v>113.0</v>
      </c>
      <c r="B108" s="501">
        <v>726532.0</v>
      </c>
      <c r="C108" s="501">
        <v>50.0</v>
      </c>
      <c r="D108" s="501">
        <v>22.0</v>
      </c>
      <c r="E108" s="501">
        <v>220.0</v>
      </c>
      <c r="F108" s="503">
        <v>838.0</v>
      </c>
      <c r="G108" s="504">
        <v>0.0</v>
      </c>
      <c r="H108" s="505">
        <v>618.0</v>
      </c>
      <c r="I108" s="506">
        <v>220.0</v>
      </c>
      <c r="J108" s="507">
        <v>34.95</v>
      </c>
      <c r="K108" s="508">
        <v>7689.000000000001</v>
      </c>
      <c r="L108" s="338"/>
      <c r="M108" s="338"/>
      <c r="N108" s="338"/>
      <c r="O108" s="338"/>
      <c r="P108" s="338"/>
      <c r="Q108" s="338"/>
    </row>
    <row r="109" ht="15.75" customHeight="1">
      <c r="A109" s="502">
        <v>115.0</v>
      </c>
      <c r="B109" s="501">
        <v>726564.0</v>
      </c>
      <c r="C109" s="501">
        <v>50.0</v>
      </c>
      <c r="D109" s="501">
        <v>28.0</v>
      </c>
      <c r="E109" s="501">
        <v>220.0</v>
      </c>
      <c r="F109" s="503">
        <v>725.0</v>
      </c>
      <c r="G109" s="504">
        <v>0.0</v>
      </c>
      <c r="H109" s="505">
        <v>0.0</v>
      </c>
      <c r="I109" s="506">
        <v>725.0</v>
      </c>
      <c r="J109" s="507">
        <v>43.1</v>
      </c>
      <c r="K109" s="508">
        <v>31247.5</v>
      </c>
      <c r="L109" s="338"/>
      <c r="M109" s="338"/>
      <c r="N109" s="338"/>
      <c r="O109" s="338"/>
      <c r="P109" s="338"/>
      <c r="Q109" s="338"/>
    </row>
    <row r="110" ht="15.75" customHeight="1">
      <c r="A110" s="502">
        <v>117.0</v>
      </c>
      <c r="B110" s="501">
        <v>726583.0</v>
      </c>
      <c r="C110" s="501">
        <v>31.0</v>
      </c>
      <c r="D110" s="501">
        <v>22.0</v>
      </c>
      <c r="E110" s="501">
        <v>220.0</v>
      </c>
      <c r="F110" s="503">
        <v>211.0</v>
      </c>
      <c r="G110" s="504">
        <v>0.0</v>
      </c>
      <c r="H110" s="505">
        <v>0.0</v>
      </c>
      <c r="I110" s="506">
        <v>211.0</v>
      </c>
      <c r="J110" s="507">
        <v>35.85</v>
      </c>
      <c r="K110" s="508">
        <v>7564.35</v>
      </c>
      <c r="L110" s="338"/>
      <c r="M110" s="338"/>
      <c r="N110" s="338"/>
      <c r="O110" s="338"/>
      <c r="P110" s="338"/>
      <c r="Q110" s="338"/>
    </row>
    <row r="111" ht="15.75" customHeight="1">
      <c r="A111" s="502">
        <v>119.0</v>
      </c>
      <c r="B111" s="501">
        <v>726590.0</v>
      </c>
      <c r="C111" s="501">
        <v>34.0</v>
      </c>
      <c r="D111" s="501">
        <v>22.0</v>
      </c>
      <c r="E111" s="501">
        <v>220.0</v>
      </c>
      <c r="F111" s="503">
        <v>474.0</v>
      </c>
      <c r="G111" s="504">
        <v>0.0</v>
      </c>
      <c r="H111" s="505">
        <v>0.0</v>
      </c>
      <c r="I111" s="506">
        <v>474.0</v>
      </c>
      <c r="J111" s="507">
        <v>35.85</v>
      </c>
      <c r="K111" s="508">
        <v>16992.9</v>
      </c>
      <c r="L111" s="338"/>
      <c r="M111" s="338"/>
      <c r="N111" s="338"/>
      <c r="O111" s="338"/>
      <c r="P111" s="338"/>
      <c r="Q111" s="338"/>
    </row>
    <row r="112" ht="15.75" customHeight="1">
      <c r="A112" s="502">
        <v>120.0</v>
      </c>
      <c r="B112" s="501">
        <v>726591.0</v>
      </c>
      <c r="C112" s="501">
        <v>34.0</v>
      </c>
      <c r="D112" s="501">
        <v>22.0</v>
      </c>
      <c r="E112" s="501">
        <v>220.0</v>
      </c>
      <c r="F112" s="503">
        <v>307.0</v>
      </c>
      <c r="G112" s="504">
        <v>0.0</v>
      </c>
      <c r="H112" s="505">
        <v>0.0</v>
      </c>
      <c r="I112" s="506">
        <v>307.0</v>
      </c>
      <c r="J112" s="507">
        <v>35.85</v>
      </c>
      <c r="K112" s="508">
        <v>11005.95</v>
      </c>
      <c r="L112" s="338"/>
      <c r="M112" s="338"/>
      <c r="N112" s="338"/>
      <c r="O112" s="338"/>
      <c r="P112" s="338"/>
      <c r="Q112" s="338"/>
    </row>
    <row r="113" ht="15.75" customHeight="1">
      <c r="A113" s="502">
        <v>121.0</v>
      </c>
      <c r="B113" s="501">
        <v>726596.0</v>
      </c>
      <c r="C113" s="501">
        <v>39.0</v>
      </c>
      <c r="D113" s="501">
        <v>22.0</v>
      </c>
      <c r="E113" s="501">
        <v>220.0</v>
      </c>
      <c r="F113" s="503">
        <v>597.0</v>
      </c>
      <c r="G113" s="504">
        <v>0.0</v>
      </c>
      <c r="H113" s="505">
        <v>417.0</v>
      </c>
      <c r="I113" s="506">
        <v>180.0</v>
      </c>
      <c r="J113" s="507">
        <v>35.85</v>
      </c>
      <c r="K113" s="508">
        <v>6453.0</v>
      </c>
      <c r="L113" s="338"/>
      <c r="M113" s="338"/>
      <c r="N113" s="338"/>
      <c r="O113" s="338"/>
      <c r="P113" s="338"/>
      <c r="Q113" s="338"/>
    </row>
    <row r="114" ht="15.75" customHeight="1">
      <c r="A114" s="502">
        <v>122.0</v>
      </c>
      <c r="B114" s="501">
        <v>726599.0</v>
      </c>
      <c r="C114" s="501">
        <v>41.0</v>
      </c>
      <c r="D114" s="501">
        <v>22.0</v>
      </c>
      <c r="E114" s="501">
        <v>220.0</v>
      </c>
      <c r="F114" s="503">
        <v>632.0</v>
      </c>
      <c r="G114" s="504">
        <v>0.0</v>
      </c>
      <c r="H114" s="505">
        <v>0.0</v>
      </c>
      <c r="I114" s="506">
        <v>632.0</v>
      </c>
      <c r="J114" s="507">
        <v>35.85</v>
      </c>
      <c r="K114" s="508">
        <v>22657.2</v>
      </c>
      <c r="L114" s="338"/>
      <c r="M114" s="338"/>
      <c r="N114" s="338"/>
      <c r="O114" s="338"/>
      <c r="P114" s="338"/>
      <c r="Q114" s="338"/>
    </row>
    <row r="115" ht="15.75" customHeight="1">
      <c r="A115" s="502">
        <v>123.0</v>
      </c>
      <c r="B115" s="501">
        <v>726600.0</v>
      </c>
      <c r="C115" s="501">
        <v>41.0</v>
      </c>
      <c r="D115" s="501">
        <v>22.0</v>
      </c>
      <c r="E115" s="501">
        <v>220.0</v>
      </c>
      <c r="F115" s="503">
        <v>625.0</v>
      </c>
      <c r="G115" s="504">
        <v>0.0</v>
      </c>
      <c r="H115" s="505">
        <v>0.0</v>
      </c>
      <c r="I115" s="506">
        <v>625.0</v>
      </c>
      <c r="J115" s="507">
        <v>35.85</v>
      </c>
      <c r="K115" s="508">
        <v>22406.25</v>
      </c>
      <c r="L115" s="338"/>
      <c r="M115" s="338"/>
      <c r="N115" s="338"/>
      <c r="O115" s="338"/>
      <c r="P115" s="338"/>
      <c r="Q115" s="338"/>
    </row>
    <row r="116" ht="15.75" customHeight="1">
      <c r="A116" s="502">
        <v>124.0</v>
      </c>
      <c r="B116" s="501">
        <v>726601.0</v>
      </c>
      <c r="C116" s="501">
        <v>41.0</v>
      </c>
      <c r="D116" s="501">
        <v>22.0</v>
      </c>
      <c r="E116" s="501">
        <v>220.0</v>
      </c>
      <c r="F116" s="503">
        <v>635.0</v>
      </c>
      <c r="G116" s="504">
        <v>0.0</v>
      </c>
      <c r="H116" s="505">
        <v>195.0</v>
      </c>
      <c r="I116" s="506">
        <v>440.0</v>
      </c>
      <c r="J116" s="507">
        <v>35.85</v>
      </c>
      <c r="K116" s="508">
        <v>15774.0</v>
      </c>
      <c r="L116" s="338"/>
      <c r="M116" s="338"/>
      <c r="N116" s="338"/>
      <c r="O116" s="338"/>
      <c r="P116" s="338"/>
      <c r="Q116" s="338"/>
    </row>
    <row r="117" ht="15.75" customHeight="1">
      <c r="A117" s="502">
        <v>125.0</v>
      </c>
      <c r="B117" s="501">
        <v>726605.0</v>
      </c>
      <c r="C117" s="501">
        <v>45.5</v>
      </c>
      <c r="D117" s="501">
        <v>22.0</v>
      </c>
      <c r="E117" s="501">
        <v>220.0</v>
      </c>
      <c r="F117" s="503">
        <v>631.0</v>
      </c>
      <c r="G117" s="504">
        <v>0.0</v>
      </c>
      <c r="H117" s="505">
        <v>175.0</v>
      </c>
      <c r="I117" s="506">
        <v>456.0</v>
      </c>
      <c r="J117" s="507">
        <v>35.85</v>
      </c>
      <c r="K117" s="508">
        <v>16347.6</v>
      </c>
      <c r="L117" s="338"/>
      <c r="M117" s="338"/>
      <c r="N117" s="338"/>
      <c r="O117" s="338"/>
      <c r="P117" s="338"/>
      <c r="Q117" s="338"/>
    </row>
    <row r="118" ht="15.75" customHeight="1">
      <c r="A118" s="502">
        <v>129.0</v>
      </c>
      <c r="B118" s="501">
        <v>726613.0</v>
      </c>
      <c r="C118" s="501">
        <v>25.5</v>
      </c>
      <c r="D118" s="501">
        <v>22.0</v>
      </c>
      <c r="E118" s="501">
        <v>180.0</v>
      </c>
      <c r="F118" s="503">
        <v>348.0</v>
      </c>
      <c r="G118" s="504">
        <v>0.0</v>
      </c>
      <c r="H118" s="505">
        <v>0.0</v>
      </c>
      <c r="I118" s="506">
        <v>348.0</v>
      </c>
      <c r="J118" s="507">
        <v>35.85</v>
      </c>
      <c r="K118" s="508">
        <v>12475.800000000001</v>
      </c>
      <c r="L118" s="338"/>
      <c r="M118" s="338"/>
      <c r="N118" s="338"/>
      <c r="O118" s="338"/>
      <c r="P118" s="338"/>
      <c r="Q118" s="338"/>
    </row>
    <row r="119" ht="15.75" customHeight="1">
      <c r="A119" s="502">
        <v>130.0</v>
      </c>
      <c r="B119" s="501">
        <v>726614.0</v>
      </c>
      <c r="C119" s="501">
        <v>25.5</v>
      </c>
      <c r="D119" s="501">
        <v>22.0</v>
      </c>
      <c r="E119" s="501">
        <v>180.0</v>
      </c>
      <c r="F119" s="503">
        <v>95.0</v>
      </c>
      <c r="G119" s="504">
        <v>0.0</v>
      </c>
      <c r="H119" s="505">
        <v>0.0</v>
      </c>
      <c r="I119" s="506">
        <v>95.0</v>
      </c>
      <c r="J119" s="507">
        <v>35.85</v>
      </c>
      <c r="K119" s="508">
        <v>3405.75</v>
      </c>
      <c r="L119" s="338"/>
      <c r="M119" s="338"/>
      <c r="N119" s="338"/>
      <c r="O119" s="338"/>
      <c r="P119" s="338"/>
      <c r="Q119" s="338"/>
    </row>
    <row r="120" ht="15.75" customHeight="1">
      <c r="A120" s="502">
        <v>131.0</v>
      </c>
      <c r="B120" s="501">
        <v>726631.0</v>
      </c>
      <c r="C120" s="501">
        <v>30.0</v>
      </c>
      <c r="D120" s="501">
        <v>22.0</v>
      </c>
      <c r="E120" s="501">
        <v>180.0</v>
      </c>
      <c r="F120" s="503">
        <v>88.0</v>
      </c>
      <c r="G120" s="504">
        <v>0.0</v>
      </c>
      <c r="H120" s="505">
        <v>0.0</v>
      </c>
      <c r="I120" s="506">
        <v>88.0</v>
      </c>
      <c r="J120" s="507">
        <v>35.85</v>
      </c>
      <c r="K120" s="508">
        <v>3154.8</v>
      </c>
      <c r="L120" s="338"/>
      <c r="M120" s="338"/>
      <c r="N120" s="338"/>
      <c r="O120" s="338"/>
      <c r="P120" s="338"/>
      <c r="Q120" s="338"/>
    </row>
    <row r="121" ht="15.75" customHeight="1">
      <c r="A121" s="502">
        <v>133.0</v>
      </c>
      <c r="B121" s="501">
        <v>726636.0</v>
      </c>
      <c r="C121" s="501">
        <v>32.5</v>
      </c>
      <c r="D121" s="501">
        <v>22.0</v>
      </c>
      <c r="E121" s="501">
        <v>180.0</v>
      </c>
      <c r="F121" s="503">
        <v>491.0</v>
      </c>
      <c r="G121" s="504">
        <v>0.0</v>
      </c>
      <c r="H121" s="505">
        <v>275.0</v>
      </c>
      <c r="I121" s="506">
        <v>216.0</v>
      </c>
      <c r="J121" s="507">
        <v>35.85</v>
      </c>
      <c r="K121" s="508">
        <v>7743.6</v>
      </c>
      <c r="L121" s="338"/>
      <c r="M121" s="338"/>
      <c r="N121" s="338"/>
      <c r="O121" s="338"/>
      <c r="P121" s="338"/>
      <c r="Q121" s="338"/>
    </row>
    <row r="122" ht="15.75" customHeight="1">
      <c r="A122" s="502">
        <v>134.0</v>
      </c>
      <c r="B122" s="501">
        <v>726641.0</v>
      </c>
      <c r="C122" s="501">
        <v>36.0</v>
      </c>
      <c r="D122" s="501">
        <v>22.0</v>
      </c>
      <c r="E122" s="501">
        <v>180.0</v>
      </c>
      <c r="F122" s="503">
        <v>507.0</v>
      </c>
      <c r="G122" s="504">
        <v>0.0</v>
      </c>
      <c r="H122" s="505">
        <v>447.0</v>
      </c>
      <c r="I122" s="506">
        <v>60.0</v>
      </c>
      <c r="J122" s="507">
        <v>35.85</v>
      </c>
      <c r="K122" s="508">
        <v>2151.0</v>
      </c>
      <c r="L122" s="338"/>
      <c r="M122" s="338"/>
      <c r="N122" s="338"/>
      <c r="O122" s="338"/>
      <c r="P122" s="338"/>
      <c r="Q122" s="338"/>
    </row>
    <row r="123" ht="15.75" customHeight="1">
      <c r="A123" s="502">
        <v>135.0</v>
      </c>
      <c r="B123" s="501">
        <v>726642.0</v>
      </c>
      <c r="C123" s="501">
        <v>36.0</v>
      </c>
      <c r="D123" s="501">
        <v>22.0</v>
      </c>
      <c r="E123" s="501">
        <v>180.0</v>
      </c>
      <c r="F123" s="503">
        <v>258.0</v>
      </c>
      <c r="G123" s="504">
        <v>0.0</v>
      </c>
      <c r="H123" s="505">
        <v>228.0</v>
      </c>
      <c r="I123" s="506">
        <v>30.0</v>
      </c>
      <c r="J123" s="507">
        <v>35.85</v>
      </c>
      <c r="K123" s="508">
        <v>1075.5</v>
      </c>
      <c r="L123" s="338"/>
      <c r="M123" s="338"/>
      <c r="N123" s="338"/>
      <c r="O123" s="338"/>
      <c r="P123" s="338"/>
      <c r="Q123" s="338"/>
    </row>
    <row r="124" ht="15.75" customHeight="1">
      <c r="A124" s="502">
        <v>136.0</v>
      </c>
      <c r="B124" s="501">
        <v>726644.0</v>
      </c>
      <c r="C124" s="501">
        <v>36.0</v>
      </c>
      <c r="D124" s="501">
        <v>22.0</v>
      </c>
      <c r="E124" s="501">
        <v>180.0</v>
      </c>
      <c r="F124" s="503">
        <v>33.0</v>
      </c>
      <c r="G124" s="504">
        <v>0.0</v>
      </c>
      <c r="H124" s="505">
        <v>0.0</v>
      </c>
      <c r="I124" s="506">
        <v>33.0</v>
      </c>
      <c r="J124" s="507">
        <v>35.85</v>
      </c>
      <c r="K124" s="508">
        <v>1183.05</v>
      </c>
      <c r="L124" s="338"/>
      <c r="M124" s="338"/>
      <c r="N124" s="338"/>
      <c r="O124" s="338"/>
      <c r="P124" s="338"/>
      <c r="Q124" s="338"/>
    </row>
    <row r="125" ht="15.75" customHeight="1">
      <c r="A125" s="502">
        <v>137.0</v>
      </c>
      <c r="B125" s="501">
        <v>726645.0</v>
      </c>
      <c r="C125" s="501">
        <v>42.5</v>
      </c>
      <c r="D125" s="501">
        <v>22.0</v>
      </c>
      <c r="E125" s="501">
        <v>180.0</v>
      </c>
      <c r="F125" s="503">
        <v>616.0</v>
      </c>
      <c r="G125" s="504">
        <v>0.0</v>
      </c>
      <c r="H125" s="505">
        <v>0.0</v>
      </c>
      <c r="I125" s="506">
        <v>616.0</v>
      </c>
      <c r="J125" s="507">
        <v>35.85</v>
      </c>
      <c r="K125" s="508">
        <v>22083.600000000002</v>
      </c>
      <c r="L125" s="338"/>
      <c r="M125" s="338"/>
      <c r="N125" s="338"/>
      <c r="O125" s="338"/>
      <c r="P125" s="338"/>
      <c r="Q125" s="338"/>
    </row>
    <row r="126" ht="15.75" customHeight="1">
      <c r="A126" s="502">
        <v>138.0</v>
      </c>
      <c r="B126" s="501">
        <v>726648.0</v>
      </c>
      <c r="C126" s="501">
        <v>45.0</v>
      </c>
      <c r="D126" s="501">
        <v>22.0</v>
      </c>
      <c r="E126" s="501">
        <v>180.0</v>
      </c>
      <c r="F126" s="503">
        <v>704.0</v>
      </c>
      <c r="G126" s="504">
        <v>0.0</v>
      </c>
      <c r="H126" s="505">
        <v>0.0</v>
      </c>
      <c r="I126" s="506">
        <v>704.0</v>
      </c>
      <c r="J126" s="507">
        <v>35.85</v>
      </c>
      <c r="K126" s="508">
        <v>25238.4</v>
      </c>
      <c r="L126" s="338"/>
      <c r="M126" s="338"/>
      <c r="N126" s="338"/>
      <c r="O126" s="338"/>
      <c r="P126" s="338"/>
      <c r="Q126" s="338"/>
    </row>
    <row r="127" ht="15.75" customHeight="1">
      <c r="A127" s="502">
        <v>139.0</v>
      </c>
      <c r="B127" s="501">
        <v>726649.0</v>
      </c>
      <c r="C127" s="501">
        <v>45.0</v>
      </c>
      <c r="D127" s="501">
        <v>22.0</v>
      </c>
      <c r="E127" s="501">
        <v>180.0</v>
      </c>
      <c r="F127" s="503">
        <v>675.0</v>
      </c>
      <c r="G127" s="504">
        <v>0.0</v>
      </c>
      <c r="H127" s="505">
        <v>0.0</v>
      </c>
      <c r="I127" s="506">
        <v>675.0</v>
      </c>
      <c r="J127" s="507">
        <v>35.85</v>
      </c>
      <c r="K127" s="508">
        <v>24198.75</v>
      </c>
      <c r="L127" s="338"/>
      <c r="M127" s="338"/>
      <c r="N127" s="338"/>
      <c r="O127" s="338"/>
      <c r="P127" s="338"/>
      <c r="Q127" s="338"/>
    </row>
    <row r="128" ht="15.75" customHeight="1">
      <c r="A128" s="502">
        <v>140.0</v>
      </c>
      <c r="B128" s="501">
        <v>726650.0</v>
      </c>
      <c r="C128" s="501">
        <v>45.0</v>
      </c>
      <c r="D128" s="501">
        <v>22.0</v>
      </c>
      <c r="E128" s="501">
        <v>180.0</v>
      </c>
      <c r="F128" s="503">
        <v>260.0</v>
      </c>
      <c r="G128" s="504">
        <v>0.0</v>
      </c>
      <c r="H128" s="505">
        <v>0.0</v>
      </c>
      <c r="I128" s="506">
        <v>260.0</v>
      </c>
      <c r="J128" s="507">
        <v>35.85</v>
      </c>
      <c r="K128" s="508">
        <v>9321.0</v>
      </c>
      <c r="L128" s="338"/>
      <c r="M128" s="338"/>
      <c r="N128" s="338"/>
      <c r="O128" s="338"/>
      <c r="P128" s="338"/>
      <c r="Q128" s="338"/>
    </row>
    <row r="129" ht="15.75" customHeight="1">
      <c r="A129" s="502">
        <v>141.0</v>
      </c>
      <c r="B129" s="501">
        <v>726651.0</v>
      </c>
      <c r="C129" s="501">
        <v>48.0</v>
      </c>
      <c r="D129" s="501">
        <v>22.0</v>
      </c>
      <c r="E129" s="501">
        <v>180.0</v>
      </c>
      <c r="F129" s="503">
        <v>711.0</v>
      </c>
      <c r="G129" s="504">
        <v>0.0</v>
      </c>
      <c r="H129" s="505">
        <v>673.0</v>
      </c>
      <c r="I129" s="506">
        <v>38.0</v>
      </c>
      <c r="J129" s="507">
        <v>35.85</v>
      </c>
      <c r="K129" s="508">
        <v>1362.3</v>
      </c>
      <c r="L129" s="338"/>
      <c r="M129" s="338"/>
      <c r="N129" s="338"/>
      <c r="O129" s="338"/>
      <c r="P129" s="338"/>
      <c r="Q129" s="338"/>
    </row>
    <row r="130" ht="15.75" customHeight="1">
      <c r="A130" s="502">
        <v>142.0</v>
      </c>
      <c r="B130" s="501">
        <v>726652.0</v>
      </c>
      <c r="C130" s="501">
        <v>48.0</v>
      </c>
      <c r="D130" s="501">
        <v>22.0</v>
      </c>
      <c r="E130" s="501">
        <v>180.0</v>
      </c>
      <c r="F130" s="503">
        <v>308.0</v>
      </c>
      <c r="G130" s="504">
        <v>0.0</v>
      </c>
      <c r="H130" s="505">
        <v>240.0</v>
      </c>
      <c r="I130" s="506">
        <v>68.0</v>
      </c>
      <c r="J130" s="507">
        <v>35.85</v>
      </c>
      <c r="K130" s="508">
        <v>2437.8</v>
      </c>
      <c r="L130" s="338"/>
      <c r="M130" s="338"/>
      <c r="N130" s="338"/>
      <c r="O130" s="338"/>
      <c r="P130" s="338"/>
      <c r="Q130" s="338"/>
    </row>
    <row r="131" ht="15.75" customHeight="1">
      <c r="A131" s="502">
        <v>143.0</v>
      </c>
      <c r="B131" s="501">
        <v>726654.0</v>
      </c>
      <c r="C131" s="501">
        <v>50.0</v>
      </c>
      <c r="D131" s="501">
        <v>22.0</v>
      </c>
      <c r="E131" s="501">
        <v>180.0</v>
      </c>
      <c r="F131" s="503">
        <v>707.0</v>
      </c>
      <c r="G131" s="504">
        <v>0.0</v>
      </c>
      <c r="H131" s="505">
        <v>0.0</v>
      </c>
      <c r="I131" s="506">
        <v>707.0</v>
      </c>
      <c r="J131" s="507">
        <v>35.85</v>
      </c>
      <c r="K131" s="508">
        <v>25345.95</v>
      </c>
      <c r="L131" s="338"/>
      <c r="M131" s="338"/>
      <c r="N131" s="338"/>
      <c r="O131" s="338"/>
      <c r="P131" s="338"/>
      <c r="Q131" s="338"/>
    </row>
    <row r="132" ht="15.75" customHeight="1">
      <c r="A132" s="502">
        <v>144.0</v>
      </c>
      <c r="B132" s="501">
        <v>726701.0</v>
      </c>
      <c r="C132" s="501">
        <v>28.0</v>
      </c>
      <c r="D132" s="501">
        <v>18.0</v>
      </c>
      <c r="E132" s="501">
        <v>140.0</v>
      </c>
      <c r="F132" s="503">
        <v>196.0</v>
      </c>
      <c r="G132" s="504">
        <v>0.0</v>
      </c>
      <c r="H132" s="505">
        <v>0.0</v>
      </c>
      <c r="I132" s="506">
        <v>196.0</v>
      </c>
      <c r="J132" s="507">
        <v>35.25</v>
      </c>
      <c r="K132" s="508">
        <v>6909.0</v>
      </c>
      <c r="L132" s="338"/>
      <c r="M132" s="338"/>
      <c r="N132" s="338"/>
      <c r="O132" s="338"/>
      <c r="P132" s="338"/>
      <c r="Q132" s="338"/>
    </row>
    <row r="133" ht="15.75" customHeight="1">
      <c r="A133" s="502">
        <v>146.0</v>
      </c>
      <c r="B133" s="501">
        <v>826501.0</v>
      </c>
      <c r="C133" s="501">
        <v>30.0</v>
      </c>
      <c r="D133" s="501">
        <v>18.0</v>
      </c>
      <c r="E133" s="501">
        <v>140.0</v>
      </c>
      <c r="F133" s="503"/>
      <c r="G133" s="504">
        <v>416.0</v>
      </c>
      <c r="H133" s="505">
        <v>368.0</v>
      </c>
      <c r="I133" s="506">
        <v>48.0</v>
      </c>
      <c r="J133" s="507">
        <v>35.75</v>
      </c>
      <c r="K133" s="508">
        <v>1716.0</v>
      </c>
      <c r="L133" s="338"/>
      <c r="M133" s="338"/>
      <c r="N133" s="338"/>
      <c r="O133" s="338"/>
      <c r="P133" s="338"/>
      <c r="Q133" s="338"/>
    </row>
    <row r="134" ht="15.75" customHeight="1">
      <c r="A134" s="502">
        <v>153.0</v>
      </c>
      <c r="B134" s="501">
        <v>826508.0</v>
      </c>
      <c r="C134" s="501">
        <v>33.0</v>
      </c>
      <c r="D134" s="501">
        <v>22.0</v>
      </c>
      <c r="E134" s="501">
        <v>220.0</v>
      </c>
      <c r="F134" s="503"/>
      <c r="G134" s="504">
        <v>521.0</v>
      </c>
      <c r="H134" s="505">
        <v>0.0</v>
      </c>
      <c r="I134" s="506">
        <v>521.0</v>
      </c>
      <c r="J134" s="507">
        <v>37.75</v>
      </c>
      <c r="K134" s="508">
        <v>19667.75</v>
      </c>
      <c r="L134" s="338"/>
      <c r="M134" s="338"/>
      <c r="N134" s="338"/>
      <c r="O134" s="338"/>
      <c r="P134" s="338"/>
      <c r="Q134" s="338"/>
    </row>
    <row r="135" ht="15.75" customHeight="1">
      <c r="A135" s="502">
        <v>155.0</v>
      </c>
      <c r="B135" s="501">
        <v>826510.0</v>
      </c>
      <c r="C135" s="501">
        <v>50.0</v>
      </c>
      <c r="D135" s="501">
        <v>18.0</v>
      </c>
      <c r="E135" s="501">
        <v>140.0</v>
      </c>
      <c r="F135" s="503"/>
      <c r="G135" s="504">
        <v>770.0</v>
      </c>
      <c r="H135" s="505">
        <v>0.0</v>
      </c>
      <c r="I135" s="506">
        <v>770.0</v>
      </c>
      <c r="J135" s="507">
        <v>35.75</v>
      </c>
      <c r="K135" s="508">
        <v>27527.5</v>
      </c>
      <c r="L135" s="338"/>
      <c r="M135" s="338"/>
      <c r="N135" s="338"/>
      <c r="O135" s="338"/>
      <c r="P135" s="338"/>
      <c r="Q135" s="338"/>
    </row>
    <row r="136" ht="15.75" customHeight="1">
      <c r="A136" s="502">
        <v>31.0</v>
      </c>
      <c r="B136" s="501">
        <v>326538.0</v>
      </c>
      <c r="C136" s="501">
        <v>30.0</v>
      </c>
      <c r="D136" s="501">
        <v>22.0</v>
      </c>
      <c r="E136" s="501">
        <v>220.0</v>
      </c>
      <c r="F136" s="503">
        <v>51.0</v>
      </c>
      <c r="G136" s="504">
        <v>0.0</v>
      </c>
      <c r="H136" s="505">
        <v>51.0</v>
      </c>
      <c r="I136" s="506">
        <v>0.0</v>
      </c>
      <c r="J136" s="507">
        <v>34.25</v>
      </c>
      <c r="K136" s="508">
        <v>0.0</v>
      </c>
      <c r="L136" s="338"/>
      <c r="M136" s="338"/>
      <c r="N136" s="338"/>
      <c r="O136" s="338"/>
      <c r="P136" s="338"/>
      <c r="Q136" s="338"/>
    </row>
    <row r="137" ht="15.75" customHeight="1">
      <c r="A137" s="502">
        <v>32.0</v>
      </c>
      <c r="B137" s="501">
        <v>326578.0</v>
      </c>
      <c r="C137" s="501">
        <v>30.0</v>
      </c>
      <c r="D137" s="501">
        <v>25.0</v>
      </c>
      <c r="E137" s="501">
        <v>200.0</v>
      </c>
      <c r="F137" s="503">
        <v>66.0</v>
      </c>
      <c r="G137" s="504">
        <v>0.0</v>
      </c>
      <c r="H137" s="505">
        <v>66.0</v>
      </c>
      <c r="I137" s="506">
        <v>0.0</v>
      </c>
      <c r="J137" s="507">
        <v>37.7</v>
      </c>
      <c r="K137" s="508">
        <v>0.0</v>
      </c>
      <c r="L137" s="338"/>
      <c r="M137" s="338"/>
      <c r="N137" s="338"/>
      <c r="O137" s="338"/>
      <c r="P137" s="338"/>
      <c r="Q137" s="338"/>
    </row>
    <row r="138" ht="15.75" customHeight="1">
      <c r="A138" s="502">
        <v>42.0</v>
      </c>
      <c r="B138" s="501">
        <v>526530.0</v>
      </c>
      <c r="C138" s="501">
        <v>32.5</v>
      </c>
      <c r="D138" s="501">
        <v>28.0</v>
      </c>
      <c r="E138" s="501">
        <v>220.0</v>
      </c>
      <c r="F138" s="503">
        <v>527.0</v>
      </c>
      <c r="G138" s="504">
        <v>0.0</v>
      </c>
      <c r="H138" s="505">
        <v>527.0</v>
      </c>
      <c r="I138" s="506">
        <v>0.0</v>
      </c>
      <c r="J138" s="507">
        <v>41.84</v>
      </c>
      <c r="K138" s="508">
        <v>0.0</v>
      </c>
      <c r="L138" s="338"/>
      <c r="M138" s="338"/>
      <c r="N138" s="338"/>
      <c r="O138" s="338"/>
      <c r="P138" s="338"/>
      <c r="Q138" s="338"/>
    </row>
    <row r="139" ht="15.75" customHeight="1">
      <c r="A139" s="502">
        <v>51.0</v>
      </c>
      <c r="B139" s="535">
        <v>726553.0</v>
      </c>
      <c r="C139" s="536">
        <v>34.0</v>
      </c>
      <c r="D139" s="536">
        <v>28.0</v>
      </c>
      <c r="E139" s="537">
        <v>220.0</v>
      </c>
      <c r="F139" s="538">
        <v>300.0</v>
      </c>
      <c r="G139" s="504">
        <v>0.0</v>
      </c>
      <c r="H139" s="505">
        <v>300.0</v>
      </c>
      <c r="I139" s="506">
        <v>0.0</v>
      </c>
      <c r="J139" s="507">
        <v>43.1</v>
      </c>
      <c r="K139" s="508">
        <v>0.0</v>
      </c>
      <c r="L139" s="338"/>
      <c r="M139" s="338"/>
      <c r="N139" s="338"/>
      <c r="O139" s="338"/>
      <c r="P139" s="338"/>
      <c r="Q139" s="338"/>
    </row>
    <row r="140" ht="15.75" customHeight="1">
      <c r="A140" s="502">
        <v>57.0</v>
      </c>
      <c r="B140" s="509">
        <v>326605.0</v>
      </c>
      <c r="C140" s="501">
        <v>36.0</v>
      </c>
      <c r="D140" s="501">
        <v>25.0</v>
      </c>
      <c r="E140" s="501">
        <v>230.0</v>
      </c>
      <c r="F140" s="503">
        <v>554.0</v>
      </c>
      <c r="G140" s="504">
        <v>0.0</v>
      </c>
      <c r="H140" s="505">
        <v>554.0</v>
      </c>
      <c r="I140" s="506">
        <v>0.0</v>
      </c>
      <c r="J140" s="507">
        <v>37.7</v>
      </c>
      <c r="K140" s="508">
        <v>0.0</v>
      </c>
      <c r="L140" s="338"/>
      <c r="M140" s="338"/>
      <c r="N140" s="338"/>
      <c r="O140" s="338"/>
      <c r="P140" s="338"/>
      <c r="Q140" s="338"/>
    </row>
    <row r="141" ht="15.75" customHeight="1">
      <c r="A141" s="502">
        <v>76.0</v>
      </c>
      <c r="B141" s="509">
        <v>526642.0</v>
      </c>
      <c r="C141" s="501">
        <v>39.0</v>
      </c>
      <c r="D141" s="501">
        <v>22.0</v>
      </c>
      <c r="E141" s="501">
        <v>220.0</v>
      </c>
      <c r="F141" s="503">
        <v>591.0</v>
      </c>
      <c r="G141" s="504">
        <v>0.0</v>
      </c>
      <c r="H141" s="505">
        <v>591.0</v>
      </c>
      <c r="I141" s="506">
        <v>0.0</v>
      </c>
      <c r="J141" s="507">
        <v>33.0</v>
      </c>
      <c r="K141" s="508">
        <v>0.0</v>
      </c>
      <c r="L141" s="338"/>
      <c r="M141" s="338"/>
      <c r="N141" s="338"/>
      <c r="O141" s="338"/>
      <c r="P141" s="338"/>
      <c r="Q141" s="338"/>
    </row>
    <row r="142" ht="15.75" customHeight="1">
      <c r="A142" s="502">
        <v>99.0</v>
      </c>
      <c r="B142" s="501">
        <v>1225538.0</v>
      </c>
      <c r="C142" s="501">
        <v>45.5</v>
      </c>
      <c r="D142" s="501">
        <v>22.0</v>
      </c>
      <c r="E142" s="501">
        <v>220.0</v>
      </c>
      <c r="F142" s="503">
        <v>713.0</v>
      </c>
      <c r="G142" s="504">
        <v>0.0</v>
      </c>
      <c r="H142" s="505">
        <v>713.0</v>
      </c>
      <c r="I142" s="506">
        <v>0.0</v>
      </c>
      <c r="J142" s="507">
        <v>32.25</v>
      </c>
      <c r="K142" s="508">
        <v>0.0</v>
      </c>
      <c r="L142" s="338"/>
      <c r="M142" s="338"/>
      <c r="N142" s="338"/>
      <c r="O142" s="338"/>
      <c r="P142" s="338"/>
      <c r="Q142" s="338"/>
    </row>
    <row r="143" ht="15.75" customHeight="1">
      <c r="A143" s="502">
        <v>101.0</v>
      </c>
      <c r="B143" s="501">
        <v>626533.0</v>
      </c>
      <c r="C143" s="501">
        <v>45.5</v>
      </c>
      <c r="D143" s="501">
        <v>25.0</v>
      </c>
      <c r="E143" s="501">
        <v>220.0</v>
      </c>
      <c r="F143" s="503">
        <v>534.0</v>
      </c>
      <c r="G143" s="504">
        <v>0.0</v>
      </c>
      <c r="H143" s="505">
        <v>534.0</v>
      </c>
      <c r="I143" s="506">
        <v>0.0</v>
      </c>
      <c r="J143" s="507">
        <v>33.31</v>
      </c>
      <c r="K143" s="508">
        <v>0.0</v>
      </c>
      <c r="L143" s="338"/>
      <c r="M143" s="338"/>
      <c r="N143" s="338"/>
      <c r="O143" s="338"/>
      <c r="P143" s="338"/>
      <c r="Q143" s="338"/>
    </row>
    <row r="144" ht="15.75" customHeight="1">
      <c r="A144" s="502">
        <v>112.0</v>
      </c>
      <c r="B144" s="501">
        <v>726530.0</v>
      </c>
      <c r="C144" s="501">
        <v>50.0</v>
      </c>
      <c r="D144" s="501">
        <v>22.0</v>
      </c>
      <c r="E144" s="501">
        <v>220.0</v>
      </c>
      <c r="F144" s="503">
        <v>682.0</v>
      </c>
      <c r="G144" s="504">
        <v>0.0</v>
      </c>
      <c r="H144" s="505">
        <v>682.0</v>
      </c>
      <c r="I144" s="506">
        <v>0.0</v>
      </c>
      <c r="J144" s="507">
        <v>34.95</v>
      </c>
      <c r="K144" s="508">
        <v>0.0</v>
      </c>
      <c r="L144" s="338"/>
      <c r="M144" s="338"/>
      <c r="N144" s="338"/>
      <c r="O144" s="338"/>
      <c r="P144" s="338"/>
      <c r="Q144" s="338"/>
    </row>
    <row r="145" ht="15.75" customHeight="1">
      <c r="A145" s="502">
        <v>114.0</v>
      </c>
      <c r="B145" s="501">
        <v>726563.0</v>
      </c>
      <c r="C145" s="501">
        <v>50.0</v>
      </c>
      <c r="D145" s="501">
        <v>28.0</v>
      </c>
      <c r="E145" s="501">
        <v>220.0</v>
      </c>
      <c r="F145" s="503">
        <v>180.0</v>
      </c>
      <c r="G145" s="504">
        <v>0.0</v>
      </c>
      <c r="H145" s="505">
        <v>180.0</v>
      </c>
      <c r="I145" s="506">
        <v>0.0</v>
      </c>
      <c r="J145" s="507">
        <v>43.1</v>
      </c>
      <c r="K145" s="508">
        <v>0.0</v>
      </c>
      <c r="L145" s="338"/>
      <c r="M145" s="338"/>
      <c r="N145" s="338"/>
      <c r="O145" s="338"/>
      <c r="P145" s="338"/>
      <c r="Q145" s="338"/>
    </row>
    <row r="146" ht="15.75" customHeight="1">
      <c r="A146" s="502">
        <v>116.0</v>
      </c>
      <c r="B146" s="501">
        <v>726565.0</v>
      </c>
      <c r="C146" s="501">
        <v>50.0</v>
      </c>
      <c r="D146" s="501">
        <v>28.0</v>
      </c>
      <c r="E146" s="501">
        <v>220.0</v>
      </c>
      <c r="F146" s="503">
        <v>773.0</v>
      </c>
      <c r="G146" s="504">
        <v>0.0</v>
      </c>
      <c r="H146" s="505">
        <v>773.0</v>
      </c>
      <c r="I146" s="506">
        <v>0.0</v>
      </c>
      <c r="J146" s="507">
        <v>43.1</v>
      </c>
      <c r="K146" s="508">
        <v>0.0</v>
      </c>
      <c r="L146" s="338"/>
      <c r="M146" s="338"/>
      <c r="N146" s="338"/>
      <c r="O146" s="338"/>
      <c r="P146" s="338"/>
      <c r="Q146" s="338"/>
    </row>
    <row r="147" ht="15.75" customHeight="1">
      <c r="A147" s="502">
        <v>118.0</v>
      </c>
      <c r="B147" s="501">
        <v>726589.0</v>
      </c>
      <c r="C147" s="501">
        <v>34.0</v>
      </c>
      <c r="D147" s="501">
        <v>22.0</v>
      </c>
      <c r="E147" s="501">
        <v>220.0</v>
      </c>
      <c r="F147" s="503">
        <v>437.0</v>
      </c>
      <c r="G147" s="504">
        <v>0.0</v>
      </c>
      <c r="H147" s="505">
        <v>437.0</v>
      </c>
      <c r="I147" s="506">
        <v>0.0</v>
      </c>
      <c r="J147" s="507">
        <v>35.85</v>
      </c>
      <c r="K147" s="508">
        <v>0.0</v>
      </c>
      <c r="L147" s="338"/>
      <c r="M147" s="338"/>
      <c r="N147" s="338"/>
      <c r="O147" s="338"/>
      <c r="P147" s="338"/>
      <c r="Q147" s="338"/>
    </row>
    <row r="148" ht="15.75" customHeight="1">
      <c r="A148" s="502">
        <v>126.0</v>
      </c>
      <c r="B148" s="501">
        <v>726607.0</v>
      </c>
      <c r="C148" s="501">
        <v>45.5</v>
      </c>
      <c r="D148" s="501">
        <v>22.0</v>
      </c>
      <c r="E148" s="501">
        <v>220.0</v>
      </c>
      <c r="F148" s="503">
        <v>638.0</v>
      </c>
      <c r="G148" s="504">
        <v>0.0</v>
      </c>
      <c r="H148" s="505">
        <v>638.0</v>
      </c>
      <c r="I148" s="506">
        <v>0.0</v>
      </c>
      <c r="J148" s="507">
        <v>35.85</v>
      </c>
      <c r="K148" s="508">
        <v>0.0</v>
      </c>
      <c r="L148" s="338"/>
      <c r="M148" s="338"/>
      <c r="N148" s="338"/>
      <c r="O148" s="338"/>
      <c r="P148" s="338"/>
      <c r="Q148" s="338"/>
    </row>
    <row r="149" ht="15.75" customHeight="1">
      <c r="A149" s="502">
        <v>127.0</v>
      </c>
      <c r="B149" s="501">
        <v>726608.0</v>
      </c>
      <c r="C149" s="501">
        <v>45.5</v>
      </c>
      <c r="D149" s="501">
        <v>22.0</v>
      </c>
      <c r="E149" s="501">
        <v>220.0</v>
      </c>
      <c r="F149" s="503">
        <v>706.0</v>
      </c>
      <c r="G149" s="504">
        <v>0.0</v>
      </c>
      <c r="H149" s="505">
        <v>706.0</v>
      </c>
      <c r="I149" s="506">
        <v>0.0</v>
      </c>
      <c r="J149" s="507">
        <v>35.85</v>
      </c>
      <c r="K149" s="508">
        <v>0.0</v>
      </c>
      <c r="L149" s="338"/>
      <c r="M149" s="338"/>
      <c r="N149" s="338"/>
      <c r="O149" s="338"/>
      <c r="P149" s="338"/>
      <c r="Q149" s="338"/>
    </row>
    <row r="150" ht="15.75" customHeight="1">
      <c r="A150" s="502">
        <v>128.0</v>
      </c>
      <c r="B150" s="501">
        <v>726609.0</v>
      </c>
      <c r="C150" s="501">
        <v>50.0</v>
      </c>
      <c r="D150" s="501">
        <v>22.0</v>
      </c>
      <c r="E150" s="501">
        <v>220.0</v>
      </c>
      <c r="F150" s="503">
        <v>786.0</v>
      </c>
      <c r="G150" s="504">
        <v>0.0</v>
      </c>
      <c r="H150" s="505">
        <v>786.0</v>
      </c>
      <c r="I150" s="506">
        <v>0.0</v>
      </c>
      <c r="J150" s="507">
        <v>35.85</v>
      </c>
      <c r="K150" s="508">
        <v>0.0</v>
      </c>
      <c r="L150" s="338"/>
      <c r="M150" s="338"/>
      <c r="N150" s="338"/>
      <c r="O150" s="338"/>
      <c r="P150" s="338"/>
      <c r="Q150" s="338"/>
    </row>
    <row r="151" ht="15.75" customHeight="1">
      <c r="A151" s="502">
        <v>132.0</v>
      </c>
      <c r="B151" s="501">
        <v>726635.0</v>
      </c>
      <c r="C151" s="501">
        <v>32.5</v>
      </c>
      <c r="D151" s="501">
        <v>22.0</v>
      </c>
      <c r="E151" s="501">
        <v>180.0</v>
      </c>
      <c r="F151" s="503">
        <v>114.0</v>
      </c>
      <c r="G151" s="504">
        <v>0.0</v>
      </c>
      <c r="H151" s="505">
        <v>114.0</v>
      </c>
      <c r="I151" s="506">
        <v>0.0</v>
      </c>
      <c r="J151" s="507">
        <v>35.85</v>
      </c>
      <c r="K151" s="508">
        <v>0.0</v>
      </c>
      <c r="L151" s="338"/>
      <c r="M151" s="338"/>
      <c r="N151" s="338"/>
      <c r="O151" s="338"/>
      <c r="P151" s="338"/>
      <c r="Q151" s="338"/>
    </row>
    <row r="152" ht="15.75" customHeight="1">
      <c r="A152" s="502">
        <v>145.0</v>
      </c>
      <c r="B152" s="501">
        <v>726704.0</v>
      </c>
      <c r="C152" s="501">
        <v>30.0</v>
      </c>
      <c r="D152" s="501">
        <v>18.0</v>
      </c>
      <c r="E152" s="501">
        <v>180.0</v>
      </c>
      <c r="F152" s="503">
        <v>148.0</v>
      </c>
      <c r="G152" s="504">
        <v>0.0</v>
      </c>
      <c r="H152" s="505">
        <v>148.0</v>
      </c>
      <c r="I152" s="506">
        <v>0.0</v>
      </c>
      <c r="J152" s="507">
        <v>35.25</v>
      </c>
      <c r="K152" s="508">
        <v>0.0</v>
      </c>
      <c r="L152" s="338"/>
      <c r="M152" s="338"/>
      <c r="N152" s="338"/>
      <c r="O152" s="338"/>
      <c r="P152" s="338"/>
      <c r="Q152" s="338"/>
    </row>
    <row r="153" ht="15.75" customHeight="1">
      <c r="A153" s="502">
        <v>147.0</v>
      </c>
      <c r="B153" s="501">
        <v>826502.0</v>
      </c>
      <c r="C153" s="501">
        <v>30.0</v>
      </c>
      <c r="D153" s="501">
        <v>18.0</v>
      </c>
      <c r="E153" s="501">
        <v>140.0</v>
      </c>
      <c r="F153" s="503"/>
      <c r="G153" s="504">
        <v>416.0</v>
      </c>
      <c r="H153" s="505">
        <v>416.0</v>
      </c>
      <c r="I153" s="506">
        <v>0.0</v>
      </c>
      <c r="J153" s="507">
        <v>35.75</v>
      </c>
      <c r="K153" s="508">
        <v>0.0</v>
      </c>
      <c r="L153" s="338"/>
      <c r="M153" s="338"/>
      <c r="N153" s="338"/>
      <c r="O153" s="338"/>
      <c r="P153" s="338"/>
      <c r="Q153" s="338"/>
    </row>
    <row r="154" ht="15.75" customHeight="1">
      <c r="A154" s="502">
        <v>147.0</v>
      </c>
      <c r="B154" s="501"/>
      <c r="C154" s="501"/>
      <c r="D154" s="501"/>
      <c r="E154" s="501"/>
      <c r="F154" s="503"/>
      <c r="G154" s="504">
        <v>0.0</v>
      </c>
      <c r="H154" s="505">
        <v>0.0</v>
      </c>
      <c r="I154" s="506">
        <v>0.0</v>
      </c>
      <c r="J154" s="507"/>
      <c r="K154" s="508">
        <v>0.0</v>
      </c>
      <c r="L154" s="338"/>
      <c r="M154" s="338"/>
      <c r="N154" s="338"/>
      <c r="O154" s="338"/>
      <c r="P154" s="338"/>
      <c r="Q154" s="338"/>
    </row>
    <row r="155" ht="15.75" customHeight="1">
      <c r="A155" s="502">
        <v>148.0</v>
      </c>
      <c r="B155" s="501">
        <v>826503.0</v>
      </c>
      <c r="C155" s="501">
        <v>30.0</v>
      </c>
      <c r="D155" s="501">
        <v>22.0</v>
      </c>
      <c r="E155" s="501">
        <v>220.0</v>
      </c>
      <c r="F155" s="503"/>
      <c r="G155" s="504">
        <v>446.0</v>
      </c>
      <c r="H155" s="505">
        <v>446.0</v>
      </c>
      <c r="I155" s="506">
        <v>0.0</v>
      </c>
      <c r="J155" s="507">
        <v>37.75</v>
      </c>
      <c r="K155" s="508">
        <v>0.0</v>
      </c>
      <c r="L155" s="338"/>
      <c r="M155" s="338"/>
      <c r="N155" s="338"/>
      <c r="O155" s="338"/>
      <c r="P155" s="338"/>
      <c r="Q155" s="338"/>
    </row>
    <row r="156" ht="15.75" customHeight="1">
      <c r="A156" s="502">
        <v>148.0</v>
      </c>
      <c r="B156" s="501"/>
      <c r="C156" s="501"/>
      <c r="D156" s="501"/>
      <c r="E156" s="501"/>
      <c r="F156" s="503"/>
      <c r="G156" s="504">
        <v>0.0</v>
      </c>
      <c r="H156" s="505">
        <v>0.0</v>
      </c>
      <c r="I156" s="506">
        <v>0.0</v>
      </c>
      <c r="J156" s="507"/>
      <c r="K156" s="508">
        <v>0.0</v>
      </c>
      <c r="L156" s="338"/>
      <c r="M156" s="338"/>
      <c r="N156" s="338"/>
      <c r="O156" s="338"/>
      <c r="P156" s="338"/>
      <c r="Q156" s="338"/>
    </row>
    <row r="157" ht="15.75" customHeight="1">
      <c r="A157" s="502">
        <v>149.0</v>
      </c>
      <c r="B157" s="501">
        <v>826504.0</v>
      </c>
      <c r="C157" s="501">
        <v>30.0</v>
      </c>
      <c r="D157" s="501">
        <v>22.0</v>
      </c>
      <c r="E157" s="501">
        <v>220.0</v>
      </c>
      <c r="F157" s="503"/>
      <c r="G157" s="504">
        <v>432.0</v>
      </c>
      <c r="H157" s="505">
        <v>432.0</v>
      </c>
      <c r="I157" s="506">
        <v>0.0</v>
      </c>
      <c r="J157" s="507">
        <v>37.75</v>
      </c>
      <c r="K157" s="508">
        <v>0.0</v>
      </c>
      <c r="L157" s="338"/>
      <c r="M157" s="338"/>
      <c r="N157" s="338"/>
      <c r="O157" s="338"/>
      <c r="P157" s="338"/>
      <c r="Q157" s="338"/>
    </row>
    <row r="158" ht="15.75" customHeight="1">
      <c r="A158" s="502">
        <v>149.0</v>
      </c>
      <c r="B158" s="501"/>
      <c r="C158" s="501"/>
      <c r="D158" s="501"/>
      <c r="E158" s="501"/>
      <c r="F158" s="503"/>
      <c r="G158" s="504">
        <v>0.0</v>
      </c>
      <c r="H158" s="505">
        <v>0.0</v>
      </c>
      <c r="I158" s="506">
        <v>0.0</v>
      </c>
      <c r="J158" s="507"/>
      <c r="K158" s="508">
        <v>0.0</v>
      </c>
      <c r="L158" s="338"/>
      <c r="M158" s="338"/>
      <c r="N158" s="338"/>
      <c r="O158" s="338"/>
      <c r="P158" s="338"/>
      <c r="Q158" s="338"/>
    </row>
    <row r="159" ht="15.75" customHeight="1">
      <c r="A159" s="502">
        <v>150.0</v>
      </c>
      <c r="B159" s="501">
        <v>826505.0</v>
      </c>
      <c r="C159" s="539">
        <v>30.0</v>
      </c>
      <c r="D159" s="539">
        <v>22.0</v>
      </c>
      <c r="E159" s="539">
        <v>220.0</v>
      </c>
      <c r="F159" s="503"/>
      <c r="G159" s="504">
        <v>477.0</v>
      </c>
      <c r="H159" s="505">
        <v>477.0</v>
      </c>
      <c r="I159" s="506">
        <v>0.0</v>
      </c>
      <c r="J159" s="507">
        <v>37.75</v>
      </c>
      <c r="K159" s="508">
        <v>0.0</v>
      </c>
      <c r="L159" s="338"/>
      <c r="M159" s="338"/>
      <c r="N159" s="338"/>
      <c r="O159" s="338"/>
      <c r="P159" s="338"/>
      <c r="Q159" s="338"/>
    </row>
    <row r="160" ht="15.75" customHeight="1">
      <c r="A160" s="502">
        <v>150.0</v>
      </c>
      <c r="B160" s="501"/>
      <c r="C160" s="501"/>
      <c r="D160" s="501"/>
      <c r="E160" s="501"/>
      <c r="F160" s="503"/>
      <c r="G160" s="504">
        <v>0.0</v>
      </c>
      <c r="H160" s="505">
        <v>0.0</v>
      </c>
      <c r="I160" s="506">
        <v>0.0</v>
      </c>
      <c r="J160" s="507"/>
      <c r="K160" s="508">
        <v>0.0</v>
      </c>
      <c r="L160" s="338"/>
      <c r="M160" s="338"/>
      <c r="N160" s="338"/>
      <c r="O160" s="338"/>
      <c r="P160" s="338"/>
      <c r="Q160" s="338"/>
    </row>
    <row r="161" ht="15.75" customHeight="1">
      <c r="A161" s="502">
        <v>151.0</v>
      </c>
      <c r="B161" s="501">
        <v>826506.0</v>
      </c>
      <c r="C161" s="501">
        <v>32.0</v>
      </c>
      <c r="D161" s="501">
        <v>22.0</v>
      </c>
      <c r="E161" s="501">
        <v>180.0</v>
      </c>
      <c r="F161" s="503"/>
      <c r="G161" s="504">
        <v>492.0</v>
      </c>
      <c r="H161" s="505">
        <v>492.0</v>
      </c>
      <c r="I161" s="506">
        <v>0.0</v>
      </c>
      <c r="J161" s="507">
        <v>37.75</v>
      </c>
      <c r="K161" s="508">
        <v>0.0</v>
      </c>
      <c r="L161" s="338"/>
      <c r="M161" s="338"/>
      <c r="N161" s="338"/>
      <c r="O161" s="338"/>
      <c r="P161" s="338"/>
      <c r="Q161" s="338"/>
    </row>
    <row r="162" ht="15.75" customHeight="1">
      <c r="A162" s="502">
        <v>151.0</v>
      </c>
      <c r="B162" s="501"/>
      <c r="C162" s="501"/>
      <c r="D162" s="501"/>
      <c r="E162" s="501"/>
      <c r="F162" s="503"/>
      <c r="G162" s="504">
        <v>0.0</v>
      </c>
      <c r="H162" s="505">
        <v>0.0</v>
      </c>
      <c r="I162" s="506">
        <v>0.0</v>
      </c>
      <c r="J162" s="507"/>
      <c r="K162" s="508">
        <v>0.0</v>
      </c>
      <c r="L162" s="338"/>
      <c r="M162" s="338"/>
      <c r="N162" s="338"/>
      <c r="O162" s="338"/>
      <c r="P162" s="338"/>
      <c r="Q162" s="338"/>
    </row>
    <row r="163" ht="15.75" customHeight="1">
      <c r="A163" s="502">
        <v>152.0</v>
      </c>
      <c r="B163" s="501">
        <v>826507.0</v>
      </c>
      <c r="C163" s="501">
        <v>32.0</v>
      </c>
      <c r="D163" s="501">
        <v>22.0</v>
      </c>
      <c r="E163" s="501">
        <v>220.0</v>
      </c>
      <c r="F163" s="503"/>
      <c r="G163" s="504">
        <v>500.0</v>
      </c>
      <c r="H163" s="505">
        <v>500.0</v>
      </c>
      <c r="I163" s="506">
        <v>0.0</v>
      </c>
      <c r="J163" s="507">
        <v>37.75</v>
      </c>
      <c r="K163" s="508">
        <v>0.0</v>
      </c>
      <c r="L163" s="338"/>
      <c r="M163" s="338"/>
      <c r="N163" s="338"/>
      <c r="O163" s="338"/>
      <c r="P163" s="338"/>
      <c r="Q163" s="338"/>
    </row>
    <row r="164" ht="15.75" customHeight="1">
      <c r="A164" s="502">
        <v>152.0</v>
      </c>
      <c r="B164" s="501"/>
      <c r="C164" s="501"/>
      <c r="D164" s="501"/>
      <c r="E164" s="501"/>
      <c r="F164" s="503"/>
      <c r="G164" s="504">
        <v>0.0</v>
      </c>
      <c r="H164" s="505">
        <v>0.0</v>
      </c>
      <c r="I164" s="506">
        <v>0.0</v>
      </c>
      <c r="J164" s="507"/>
      <c r="K164" s="508">
        <v>0.0</v>
      </c>
      <c r="L164" s="338"/>
      <c r="M164" s="338"/>
      <c r="N164" s="338"/>
      <c r="O164" s="338"/>
      <c r="P164" s="338"/>
      <c r="Q164" s="338"/>
    </row>
    <row r="165" ht="15.75" customHeight="1">
      <c r="A165" s="502">
        <v>153.0</v>
      </c>
      <c r="B165" s="501"/>
      <c r="C165" s="501"/>
      <c r="D165" s="501"/>
      <c r="E165" s="501"/>
      <c r="F165" s="503"/>
      <c r="G165" s="504">
        <v>0.0</v>
      </c>
      <c r="H165" s="505">
        <v>0.0</v>
      </c>
      <c r="I165" s="506">
        <v>0.0</v>
      </c>
      <c r="J165" s="507"/>
      <c r="K165" s="508">
        <v>0.0</v>
      </c>
      <c r="L165" s="338"/>
      <c r="M165" s="338"/>
      <c r="N165" s="338"/>
      <c r="O165" s="338"/>
      <c r="P165" s="338"/>
      <c r="Q165" s="338"/>
    </row>
    <row r="166" ht="15.75" customHeight="1">
      <c r="A166" s="502">
        <v>154.0</v>
      </c>
      <c r="B166" s="501">
        <v>826509.0</v>
      </c>
      <c r="C166" s="501">
        <v>34.0</v>
      </c>
      <c r="D166" s="501">
        <v>22.0</v>
      </c>
      <c r="E166" s="501">
        <v>220.0</v>
      </c>
      <c r="F166" s="503"/>
      <c r="G166" s="504">
        <v>567.0</v>
      </c>
      <c r="H166" s="505">
        <v>567.0</v>
      </c>
      <c r="I166" s="506">
        <v>0.0</v>
      </c>
      <c r="J166" s="507">
        <v>37.75</v>
      </c>
      <c r="K166" s="508">
        <v>0.0</v>
      </c>
      <c r="L166" s="338"/>
      <c r="M166" s="338"/>
      <c r="N166" s="338"/>
      <c r="O166" s="338"/>
      <c r="P166" s="338"/>
      <c r="Q166" s="338"/>
    </row>
    <row r="167" ht="15.75" customHeight="1">
      <c r="A167" s="502">
        <v>154.0</v>
      </c>
      <c r="B167" s="501"/>
      <c r="C167" s="501"/>
      <c r="D167" s="501"/>
      <c r="E167" s="501"/>
      <c r="F167" s="503"/>
      <c r="G167" s="504">
        <v>0.0</v>
      </c>
      <c r="H167" s="505">
        <v>0.0</v>
      </c>
      <c r="I167" s="506">
        <v>0.0</v>
      </c>
      <c r="J167" s="507"/>
      <c r="K167" s="508">
        <v>0.0</v>
      </c>
      <c r="L167" s="338"/>
      <c r="M167" s="338"/>
      <c r="N167" s="338"/>
      <c r="O167" s="338"/>
      <c r="P167" s="338"/>
      <c r="Q167" s="338"/>
    </row>
    <row r="168" ht="15.75" customHeight="1">
      <c r="A168" s="502">
        <v>155.0</v>
      </c>
      <c r="B168" s="501"/>
      <c r="C168" s="501"/>
      <c r="D168" s="501"/>
      <c r="E168" s="501"/>
      <c r="F168" s="503"/>
      <c r="G168" s="504">
        <v>0.0</v>
      </c>
      <c r="H168" s="505">
        <v>0.0</v>
      </c>
      <c r="I168" s="506">
        <v>0.0</v>
      </c>
      <c r="J168" s="507"/>
      <c r="K168" s="508">
        <v>0.0</v>
      </c>
      <c r="L168" s="338"/>
      <c r="M168" s="338"/>
      <c r="N168" s="338"/>
      <c r="O168" s="338"/>
      <c r="P168" s="338"/>
      <c r="Q168" s="338"/>
    </row>
    <row r="169" ht="15.75" customHeight="1">
      <c r="A169" s="502">
        <v>156.0</v>
      </c>
      <c r="B169" s="501"/>
      <c r="C169" s="501"/>
      <c r="D169" s="501"/>
      <c r="E169" s="501"/>
      <c r="F169" s="503"/>
      <c r="G169" s="504">
        <v>0.0</v>
      </c>
      <c r="H169" s="505">
        <v>0.0</v>
      </c>
      <c r="I169" s="506">
        <v>0.0</v>
      </c>
      <c r="J169" s="507"/>
      <c r="K169" s="508">
        <v>0.0</v>
      </c>
      <c r="L169" s="338"/>
      <c r="M169" s="338"/>
      <c r="N169" s="338"/>
      <c r="O169" s="338"/>
      <c r="P169" s="338"/>
      <c r="Q169" s="338"/>
    </row>
    <row r="170" ht="15.75" customHeight="1">
      <c r="A170" s="502">
        <v>156.0</v>
      </c>
      <c r="B170" s="501"/>
      <c r="C170" s="501"/>
      <c r="D170" s="501"/>
      <c r="E170" s="501"/>
      <c r="F170" s="503"/>
      <c r="G170" s="504">
        <v>0.0</v>
      </c>
      <c r="H170" s="505">
        <v>0.0</v>
      </c>
      <c r="I170" s="506">
        <v>0.0</v>
      </c>
      <c r="J170" s="507"/>
      <c r="K170" s="508">
        <v>0.0</v>
      </c>
      <c r="L170" s="338"/>
      <c r="M170" s="338"/>
      <c r="N170" s="338"/>
      <c r="O170" s="338"/>
      <c r="P170" s="338"/>
      <c r="Q170" s="338"/>
    </row>
    <row r="171" ht="15.75" customHeight="1">
      <c r="A171" s="502">
        <v>157.0</v>
      </c>
      <c r="B171" s="501"/>
      <c r="C171" s="501"/>
      <c r="D171" s="501"/>
      <c r="E171" s="501"/>
      <c r="F171" s="503"/>
      <c r="G171" s="504">
        <v>0.0</v>
      </c>
      <c r="H171" s="505">
        <v>0.0</v>
      </c>
      <c r="I171" s="506">
        <v>0.0</v>
      </c>
      <c r="J171" s="507"/>
      <c r="K171" s="508">
        <v>0.0</v>
      </c>
      <c r="L171" s="338"/>
      <c r="M171" s="338"/>
      <c r="N171" s="338"/>
      <c r="O171" s="338"/>
      <c r="P171" s="338"/>
      <c r="Q171" s="338"/>
    </row>
    <row r="172" ht="15.75" customHeight="1">
      <c r="A172" s="502">
        <v>157.0</v>
      </c>
      <c r="B172" s="501"/>
      <c r="C172" s="501"/>
      <c r="D172" s="501"/>
      <c r="E172" s="501"/>
      <c r="F172" s="503"/>
      <c r="G172" s="504">
        <v>0.0</v>
      </c>
      <c r="H172" s="505">
        <v>0.0</v>
      </c>
      <c r="I172" s="506">
        <v>0.0</v>
      </c>
      <c r="J172" s="507"/>
      <c r="K172" s="508">
        <v>0.0</v>
      </c>
      <c r="L172" s="338"/>
      <c r="M172" s="338"/>
      <c r="N172" s="338"/>
      <c r="O172" s="338"/>
      <c r="P172" s="338"/>
      <c r="Q172" s="338"/>
    </row>
    <row r="173" ht="15.75" customHeight="1">
      <c r="A173" s="502">
        <v>158.0</v>
      </c>
      <c r="B173" s="501"/>
      <c r="C173" s="501"/>
      <c r="D173" s="501"/>
      <c r="E173" s="501"/>
      <c r="F173" s="503"/>
      <c r="G173" s="504">
        <v>0.0</v>
      </c>
      <c r="H173" s="505">
        <v>0.0</v>
      </c>
      <c r="I173" s="506">
        <v>0.0</v>
      </c>
      <c r="J173" s="507"/>
      <c r="K173" s="508">
        <v>0.0</v>
      </c>
      <c r="L173" s="338"/>
      <c r="M173" s="338"/>
      <c r="N173" s="338"/>
      <c r="O173" s="338"/>
      <c r="P173" s="338"/>
      <c r="Q173" s="338"/>
    </row>
    <row r="174" ht="15.75" customHeight="1">
      <c r="A174" s="502">
        <v>158.0</v>
      </c>
      <c r="B174" s="501"/>
      <c r="C174" s="501"/>
      <c r="D174" s="501"/>
      <c r="E174" s="501"/>
      <c r="F174" s="503"/>
      <c r="G174" s="504">
        <v>0.0</v>
      </c>
      <c r="H174" s="505">
        <v>0.0</v>
      </c>
      <c r="I174" s="506">
        <v>0.0</v>
      </c>
      <c r="J174" s="507"/>
      <c r="K174" s="508">
        <v>0.0</v>
      </c>
      <c r="L174" s="338"/>
      <c r="M174" s="338"/>
      <c r="N174" s="338"/>
      <c r="O174" s="338"/>
      <c r="P174" s="338"/>
      <c r="Q174" s="338"/>
    </row>
    <row r="175" ht="15.75" customHeight="1">
      <c r="A175" s="502">
        <v>159.0</v>
      </c>
      <c r="B175" s="501"/>
      <c r="C175" s="501"/>
      <c r="D175" s="501"/>
      <c r="E175" s="501"/>
      <c r="F175" s="503"/>
      <c r="G175" s="504">
        <v>0.0</v>
      </c>
      <c r="H175" s="505">
        <v>0.0</v>
      </c>
      <c r="I175" s="506">
        <v>0.0</v>
      </c>
      <c r="J175" s="507"/>
      <c r="K175" s="508">
        <v>0.0</v>
      </c>
      <c r="L175" s="338"/>
      <c r="M175" s="338"/>
      <c r="N175" s="338"/>
      <c r="O175" s="338"/>
      <c r="P175" s="338"/>
      <c r="Q175" s="338"/>
    </row>
    <row r="176" ht="15.75" customHeight="1">
      <c r="A176" s="502">
        <v>159.0</v>
      </c>
      <c r="B176" s="501"/>
      <c r="C176" s="501"/>
      <c r="D176" s="501"/>
      <c r="E176" s="501"/>
      <c r="F176" s="503"/>
      <c r="G176" s="504">
        <v>0.0</v>
      </c>
      <c r="H176" s="505">
        <v>0.0</v>
      </c>
      <c r="I176" s="506">
        <v>0.0</v>
      </c>
      <c r="J176" s="507"/>
      <c r="K176" s="508">
        <v>0.0</v>
      </c>
      <c r="L176" s="338"/>
      <c r="M176" s="338"/>
      <c r="N176" s="338"/>
      <c r="O176" s="338"/>
      <c r="P176" s="338"/>
      <c r="Q176" s="338"/>
    </row>
    <row r="177" ht="15.75" customHeight="1">
      <c r="A177" s="502">
        <v>160.0</v>
      </c>
      <c r="B177" s="501"/>
      <c r="C177" s="501"/>
      <c r="D177" s="501"/>
      <c r="E177" s="501"/>
      <c r="F177" s="503"/>
      <c r="G177" s="504">
        <v>0.0</v>
      </c>
      <c r="H177" s="505">
        <v>0.0</v>
      </c>
      <c r="I177" s="506">
        <v>0.0</v>
      </c>
      <c r="J177" s="507"/>
      <c r="K177" s="508">
        <v>0.0</v>
      </c>
      <c r="L177" s="338"/>
      <c r="M177" s="338"/>
      <c r="N177" s="338"/>
      <c r="O177" s="338"/>
      <c r="P177" s="338"/>
      <c r="Q177" s="338"/>
    </row>
    <row r="178" ht="15.75" customHeight="1">
      <c r="A178" s="502">
        <v>160.0</v>
      </c>
      <c r="B178" s="501"/>
      <c r="C178" s="501"/>
      <c r="D178" s="501"/>
      <c r="E178" s="501"/>
      <c r="F178" s="503"/>
      <c r="G178" s="504">
        <v>0.0</v>
      </c>
      <c r="H178" s="505">
        <v>0.0</v>
      </c>
      <c r="I178" s="506">
        <v>0.0</v>
      </c>
      <c r="J178" s="507"/>
      <c r="K178" s="508">
        <v>0.0</v>
      </c>
      <c r="L178" s="338"/>
      <c r="M178" s="338"/>
      <c r="N178" s="338"/>
      <c r="O178" s="338"/>
      <c r="P178" s="338"/>
      <c r="Q178" s="338"/>
    </row>
    <row r="179" ht="15.75" customHeight="1">
      <c r="A179" s="502">
        <v>161.0</v>
      </c>
      <c r="B179" s="509"/>
      <c r="C179" s="501"/>
      <c r="D179" s="501"/>
      <c r="E179" s="501"/>
      <c r="F179" s="503"/>
      <c r="G179" s="504">
        <v>0.0</v>
      </c>
      <c r="H179" s="505">
        <v>0.0</v>
      </c>
      <c r="I179" s="506">
        <v>0.0</v>
      </c>
      <c r="J179" s="507"/>
      <c r="K179" s="508">
        <v>0.0</v>
      </c>
      <c r="L179" s="338"/>
      <c r="M179" s="338"/>
      <c r="N179" s="338"/>
      <c r="O179" s="338"/>
      <c r="P179" s="338"/>
      <c r="Q179" s="338"/>
    </row>
    <row r="180" ht="15.75" customHeight="1">
      <c r="A180" s="502">
        <v>161.0</v>
      </c>
      <c r="B180" s="501"/>
      <c r="C180" s="539"/>
      <c r="D180" s="539"/>
      <c r="E180" s="539"/>
      <c r="F180" s="503"/>
      <c r="G180" s="504">
        <v>0.0</v>
      </c>
      <c r="H180" s="505">
        <v>0.0</v>
      </c>
      <c r="I180" s="506">
        <v>0.0</v>
      </c>
      <c r="J180" s="507"/>
      <c r="K180" s="508">
        <v>0.0</v>
      </c>
      <c r="L180" s="338"/>
      <c r="M180" s="338"/>
      <c r="N180" s="338"/>
      <c r="O180" s="338"/>
      <c r="P180" s="338"/>
      <c r="Q180" s="338"/>
    </row>
    <row r="181" ht="15.75" customHeight="1">
      <c r="A181" s="502">
        <v>162.0</v>
      </c>
      <c r="B181" s="501"/>
      <c r="C181" s="501"/>
      <c r="D181" s="501"/>
      <c r="E181" s="501"/>
      <c r="F181" s="503"/>
      <c r="G181" s="504">
        <v>0.0</v>
      </c>
      <c r="H181" s="505">
        <v>0.0</v>
      </c>
      <c r="I181" s="506">
        <v>0.0</v>
      </c>
      <c r="J181" s="507"/>
      <c r="K181" s="508">
        <v>0.0</v>
      </c>
      <c r="L181" s="338"/>
      <c r="M181" s="338"/>
      <c r="N181" s="338"/>
      <c r="O181" s="338"/>
      <c r="P181" s="338"/>
      <c r="Q181" s="338"/>
    </row>
    <row r="182" ht="15.75" customHeight="1">
      <c r="A182" s="502">
        <v>162.0</v>
      </c>
      <c r="B182" s="501"/>
      <c r="C182" s="501"/>
      <c r="D182" s="501"/>
      <c r="E182" s="501"/>
      <c r="F182" s="503"/>
      <c r="G182" s="504">
        <v>0.0</v>
      </c>
      <c r="H182" s="505">
        <v>0.0</v>
      </c>
      <c r="I182" s="506">
        <v>0.0</v>
      </c>
      <c r="J182" s="507"/>
      <c r="K182" s="508">
        <v>0.0</v>
      </c>
      <c r="L182" s="338"/>
      <c r="M182" s="338"/>
      <c r="N182" s="338"/>
      <c r="O182" s="338"/>
      <c r="P182" s="338"/>
      <c r="Q182" s="338"/>
    </row>
    <row r="183" ht="15.75" customHeight="1">
      <c r="A183" s="502">
        <v>163.0</v>
      </c>
      <c r="B183" s="501"/>
      <c r="C183" s="501"/>
      <c r="D183" s="501"/>
      <c r="E183" s="501"/>
      <c r="F183" s="503"/>
      <c r="G183" s="504">
        <v>0.0</v>
      </c>
      <c r="H183" s="505">
        <v>0.0</v>
      </c>
      <c r="I183" s="506">
        <v>0.0</v>
      </c>
      <c r="J183" s="507"/>
      <c r="K183" s="508">
        <v>0.0</v>
      </c>
      <c r="L183" s="338"/>
      <c r="M183" s="338"/>
      <c r="N183" s="338"/>
      <c r="O183" s="338"/>
      <c r="P183" s="338"/>
      <c r="Q183" s="338"/>
    </row>
    <row r="184" ht="15.75" customHeight="1">
      <c r="A184" s="502">
        <v>163.0</v>
      </c>
      <c r="B184" s="501"/>
      <c r="C184" s="501"/>
      <c r="D184" s="501"/>
      <c r="E184" s="501"/>
      <c r="F184" s="503"/>
      <c r="G184" s="504">
        <v>0.0</v>
      </c>
      <c r="H184" s="505">
        <v>0.0</v>
      </c>
      <c r="I184" s="506">
        <v>0.0</v>
      </c>
      <c r="J184" s="507"/>
      <c r="K184" s="508">
        <v>0.0</v>
      </c>
      <c r="L184" s="338"/>
      <c r="M184" s="338"/>
      <c r="N184" s="338"/>
      <c r="O184" s="338"/>
      <c r="P184" s="338"/>
      <c r="Q184" s="338"/>
    </row>
    <row r="185" ht="15.75" customHeight="1">
      <c r="A185" s="502">
        <v>164.0</v>
      </c>
      <c r="B185" s="501"/>
      <c r="C185" s="501"/>
      <c r="D185" s="501"/>
      <c r="E185" s="501"/>
      <c r="F185" s="503"/>
      <c r="G185" s="504">
        <v>0.0</v>
      </c>
      <c r="H185" s="505">
        <v>0.0</v>
      </c>
      <c r="I185" s="506">
        <v>0.0</v>
      </c>
      <c r="J185" s="507"/>
      <c r="K185" s="508">
        <v>0.0</v>
      </c>
      <c r="L185" s="338"/>
      <c r="M185" s="338"/>
      <c r="N185" s="338"/>
      <c r="O185" s="338"/>
      <c r="P185" s="338"/>
      <c r="Q185" s="338"/>
    </row>
    <row r="186" ht="15.75" customHeight="1">
      <c r="A186" s="502">
        <v>164.0</v>
      </c>
      <c r="B186" s="501"/>
      <c r="C186" s="501"/>
      <c r="D186" s="501"/>
      <c r="E186" s="501"/>
      <c r="F186" s="503"/>
      <c r="G186" s="504">
        <v>0.0</v>
      </c>
      <c r="H186" s="505">
        <v>0.0</v>
      </c>
      <c r="I186" s="506">
        <v>0.0</v>
      </c>
      <c r="J186" s="507"/>
      <c r="K186" s="508">
        <v>0.0</v>
      </c>
      <c r="L186" s="338"/>
      <c r="M186" s="338"/>
      <c r="N186" s="338"/>
      <c r="O186" s="338"/>
      <c r="P186" s="338"/>
      <c r="Q186" s="338"/>
    </row>
    <row r="187" ht="15.75" customHeight="1">
      <c r="A187" s="502">
        <v>165.0</v>
      </c>
      <c r="B187" s="501"/>
      <c r="C187" s="501"/>
      <c r="D187" s="501"/>
      <c r="E187" s="501"/>
      <c r="F187" s="503"/>
      <c r="G187" s="504">
        <v>0.0</v>
      </c>
      <c r="H187" s="505">
        <v>0.0</v>
      </c>
      <c r="I187" s="506">
        <v>0.0</v>
      </c>
      <c r="J187" s="507"/>
      <c r="K187" s="508">
        <v>0.0</v>
      </c>
      <c r="L187" s="338"/>
      <c r="M187" s="338"/>
      <c r="N187" s="338"/>
      <c r="O187" s="338"/>
      <c r="P187" s="338"/>
      <c r="Q187" s="338"/>
    </row>
    <row r="188" ht="15.75" customHeight="1">
      <c r="A188" s="502">
        <v>165.0</v>
      </c>
      <c r="B188" s="501"/>
      <c r="C188" s="501"/>
      <c r="D188" s="501"/>
      <c r="E188" s="501"/>
      <c r="F188" s="503"/>
      <c r="G188" s="504">
        <v>0.0</v>
      </c>
      <c r="H188" s="505">
        <v>0.0</v>
      </c>
      <c r="I188" s="506">
        <v>0.0</v>
      </c>
      <c r="J188" s="507"/>
      <c r="K188" s="508">
        <v>0.0</v>
      </c>
      <c r="L188" s="338"/>
      <c r="M188" s="338"/>
      <c r="N188" s="338"/>
      <c r="O188" s="338"/>
      <c r="P188" s="338"/>
      <c r="Q188" s="338"/>
    </row>
    <row r="189" ht="15.75" customHeight="1">
      <c r="A189" s="502">
        <v>166.0</v>
      </c>
      <c r="B189" s="501"/>
      <c r="C189" s="501"/>
      <c r="D189" s="501"/>
      <c r="E189" s="501"/>
      <c r="F189" s="503"/>
      <c r="G189" s="504"/>
      <c r="H189" s="505"/>
      <c r="I189" s="506"/>
      <c r="J189" s="507"/>
      <c r="K189" s="508"/>
      <c r="L189" s="338"/>
      <c r="M189" s="338"/>
      <c r="N189" s="338"/>
      <c r="O189" s="338"/>
      <c r="P189" s="338"/>
      <c r="Q189" s="338"/>
    </row>
    <row r="190" ht="15.75" customHeight="1">
      <c r="A190" s="502">
        <v>166.0</v>
      </c>
      <c r="B190" s="509"/>
      <c r="C190" s="501"/>
      <c r="D190" s="501"/>
      <c r="E190" s="501"/>
      <c r="F190" s="503"/>
      <c r="G190" s="504">
        <v>0.0</v>
      </c>
      <c r="H190" s="505">
        <v>0.0</v>
      </c>
      <c r="I190" s="506">
        <v>0.0</v>
      </c>
      <c r="J190" s="507"/>
      <c r="K190" s="508">
        <v>0.0</v>
      </c>
      <c r="L190" s="338"/>
      <c r="M190" s="338"/>
      <c r="N190" s="338"/>
      <c r="O190" s="338"/>
      <c r="P190" s="338"/>
      <c r="Q190" s="338"/>
    </row>
    <row r="191" ht="15.75" customHeight="1">
      <c r="A191" s="502">
        <v>167.0</v>
      </c>
      <c r="B191" s="501"/>
      <c r="C191" s="501"/>
      <c r="D191" s="501"/>
      <c r="E191" s="501"/>
      <c r="F191" s="503"/>
      <c r="G191" s="504"/>
      <c r="H191" s="505"/>
      <c r="I191" s="506"/>
      <c r="J191" s="507"/>
      <c r="K191" s="508"/>
      <c r="L191" s="338"/>
      <c r="M191" s="338"/>
      <c r="N191" s="338"/>
      <c r="O191" s="338"/>
      <c r="P191" s="338"/>
      <c r="Q191" s="338"/>
    </row>
    <row r="192" ht="15.75" customHeight="1">
      <c r="A192" s="502">
        <v>167.0</v>
      </c>
      <c r="B192" s="501"/>
      <c r="C192" s="501"/>
      <c r="D192" s="501"/>
      <c r="E192" s="501"/>
      <c r="F192" s="503"/>
      <c r="G192" s="504">
        <v>0.0</v>
      </c>
      <c r="H192" s="505">
        <v>0.0</v>
      </c>
      <c r="I192" s="506">
        <v>0.0</v>
      </c>
      <c r="J192" s="507"/>
      <c r="K192" s="508">
        <v>0.0</v>
      </c>
      <c r="L192" s="338"/>
      <c r="M192" s="338"/>
      <c r="N192" s="338"/>
      <c r="O192" s="338"/>
      <c r="P192" s="338"/>
      <c r="Q192" s="338"/>
    </row>
    <row r="193" ht="15.75" customHeight="1">
      <c r="A193" s="502">
        <v>168.0</v>
      </c>
      <c r="B193" s="501"/>
      <c r="C193" s="501"/>
      <c r="D193" s="501"/>
      <c r="E193" s="501"/>
      <c r="F193" s="503"/>
      <c r="G193" s="504"/>
      <c r="H193" s="505"/>
      <c r="I193" s="506"/>
      <c r="J193" s="507"/>
      <c r="K193" s="508"/>
      <c r="L193" s="338"/>
      <c r="M193" s="338"/>
      <c r="N193" s="338"/>
      <c r="O193" s="338"/>
      <c r="P193" s="338"/>
      <c r="Q193" s="338"/>
    </row>
    <row r="194" ht="15.75" customHeight="1">
      <c r="A194" s="502">
        <v>168.0</v>
      </c>
      <c r="B194" s="501"/>
      <c r="C194" s="501"/>
      <c r="D194" s="501"/>
      <c r="E194" s="501"/>
      <c r="F194" s="503"/>
      <c r="G194" s="504">
        <v>0.0</v>
      </c>
      <c r="H194" s="505">
        <v>0.0</v>
      </c>
      <c r="I194" s="506">
        <v>0.0</v>
      </c>
      <c r="J194" s="507"/>
      <c r="K194" s="508">
        <v>0.0</v>
      </c>
      <c r="L194" s="338"/>
      <c r="M194" s="338"/>
      <c r="N194" s="338"/>
      <c r="O194" s="338"/>
      <c r="P194" s="338"/>
      <c r="Q194" s="338"/>
    </row>
    <row r="195" ht="15.75" customHeight="1">
      <c r="A195" s="502">
        <v>169.0</v>
      </c>
      <c r="B195" s="501"/>
      <c r="C195" s="501"/>
      <c r="D195" s="501"/>
      <c r="E195" s="501"/>
      <c r="F195" s="503"/>
      <c r="G195" s="504"/>
      <c r="H195" s="505"/>
      <c r="I195" s="506"/>
      <c r="J195" s="507"/>
      <c r="K195" s="508"/>
      <c r="L195" s="338"/>
      <c r="M195" s="338"/>
      <c r="N195" s="338"/>
      <c r="O195" s="338"/>
      <c r="P195" s="338"/>
      <c r="Q195" s="338"/>
    </row>
    <row r="196" ht="15.75" customHeight="1">
      <c r="A196" s="502">
        <v>169.0</v>
      </c>
      <c r="B196" s="501"/>
      <c r="C196" s="501"/>
      <c r="D196" s="501"/>
      <c r="E196" s="501"/>
      <c r="F196" s="503"/>
      <c r="G196" s="504">
        <v>0.0</v>
      </c>
      <c r="H196" s="505">
        <v>0.0</v>
      </c>
      <c r="I196" s="506">
        <v>0.0</v>
      </c>
      <c r="J196" s="507"/>
      <c r="K196" s="508">
        <v>0.0</v>
      </c>
      <c r="L196" s="338"/>
      <c r="M196" s="338"/>
      <c r="N196" s="338"/>
      <c r="O196" s="338"/>
      <c r="P196" s="338"/>
      <c r="Q196" s="338"/>
    </row>
    <row r="197" ht="15.75" customHeight="1">
      <c r="A197" s="502">
        <v>170.0</v>
      </c>
      <c r="B197" s="509"/>
      <c r="C197" s="501"/>
      <c r="D197" s="501"/>
      <c r="E197" s="501"/>
      <c r="F197" s="503"/>
      <c r="G197" s="504"/>
      <c r="H197" s="505"/>
      <c r="I197" s="506"/>
      <c r="J197" s="507"/>
      <c r="K197" s="508"/>
      <c r="L197" s="338"/>
      <c r="M197" s="338"/>
      <c r="N197" s="338"/>
      <c r="O197" s="338"/>
      <c r="P197" s="338"/>
      <c r="Q197" s="338"/>
    </row>
    <row r="198" ht="15.75" customHeight="1">
      <c r="A198" s="502">
        <v>170.0</v>
      </c>
      <c r="B198" s="501"/>
      <c r="C198" s="501"/>
      <c r="D198" s="501"/>
      <c r="E198" s="501"/>
      <c r="F198" s="503"/>
      <c r="G198" s="504">
        <v>0.0</v>
      </c>
      <c r="H198" s="505">
        <v>0.0</v>
      </c>
      <c r="I198" s="506">
        <v>0.0</v>
      </c>
      <c r="J198" s="507"/>
      <c r="K198" s="508">
        <v>0.0</v>
      </c>
      <c r="L198" s="338"/>
      <c r="M198" s="338"/>
      <c r="N198" s="338"/>
      <c r="O198" s="338"/>
      <c r="P198" s="338"/>
      <c r="Q198" s="338"/>
    </row>
    <row r="199" ht="15.75" customHeight="1">
      <c r="A199" s="502">
        <v>171.0</v>
      </c>
      <c r="B199" s="501"/>
      <c r="C199" s="501"/>
      <c r="D199" s="501"/>
      <c r="E199" s="501"/>
      <c r="F199" s="503"/>
      <c r="G199" s="504"/>
      <c r="H199" s="505"/>
      <c r="I199" s="506"/>
      <c r="J199" s="507"/>
      <c r="K199" s="508"/>
      <c r="L199" s="338"/>
      <c r="M199" s="338"/>
      <c r="N199" s="338"/>
      <c r="O199" s="338"/>
      <c r="P199" s="338"/>
      <c r="Q199" s="338"/>
    </row>
    <row r="200" ht="15.75" customHeight="1">
      <c r="A200" s="502">
        <v>171.0</v>
      </c>
      <c r="B200" s="501"/>
      <c r="C200" s="501"/>
      <c r="D200" s="501"/>
      <c r="E200" s="501"/>
      <c r="F200" s="503"/>
      <c r="G200" s="504">
        <v>0.0</v>
      </c>
      <c r="H200" s="505">
        <v>0.0</v>
      </c>
      <c r="I200" s="506">
        <v>0.0</v>
      </c>
      <c r="J200" s="507"/>
      <c r="K200" s="508">
        <v>0.0</v>
      </c>
      <c r="L200" s="338"/>
      <c r="M200" s="338"/>
      <c r="N200" s="338"/>
      <c r="O200" s="338"/>
      <c r="P200" s="338"/>
      <c r="Q200" s="338"/>
    </row>
    <row r="201" ht="15.75" customHeight="1">
      <c r="A201" s="502">
        <v>172.0</v>
      </c>
      <c r="B201" s="501"/>
      <c r="C201" s="501"/>
      <c r="D201" s="501"/>
      <c r="E201" s="501"/>
      <c r="F201" s="503"/>
      <c r="G201" s="504"/>
      <c r="H201" s="505"/>
      <c r="I201" s="506"/>
      <c r="J201" s="507"/>
      <c r="K201" s="508"/>
      <c r="L201" s="338"/>
      <c r="M201" s="338"/>
      <c r="N201" s="338"/>
      <c r="O201" s="338"/>
      <c r="P201" s="338"/>
      <c r="Q201" s="338"/>
    </row>
    <row r="202" ht="15.75" customHeight="1">
      <c r="A202" s="502">
        <v>172.0</v>
      </c>
      <c r="B202" s="501"/>
      <c r="C202" s="501"/>
      <c r="D202" s="501"/>
      <c r="E202" s="501"/>
      <c r="F202" s="503"/>
      <c r="G202" s="504">
        <v>0.0</v>
      </c>
      <c r="H202" s="505">
        <v>0.0</v>
      </c>
      <c r="I202" s="506">
        <v>0.0</v>
      </c>
      <c r="J202" s="507"/>
      <c r="K202" s="508">
        <v>0.0</v>
      </c>
      <c r="L202" s="338"/>
      <c r="M202" s="338"/>
      <c r="N202" s="338"/>
      <c r="O202" s="338"/>
      <c r="P202" s="338"/>
      <c r="Q202" s="338"/>
    </row>
    <row r="203" ht="15.75" customHeight="1">
      <c r="A203" s="502">
        <v>173.0</v>
      </c>
      <c r="B203" s="501"/>
      <c r="C203" s="501"/>
      <c r="D203" s="501"/>
      <c r="E203" s="501"/>
      <c r="F203" s="503"/>
      <c r="G203" s="504"/>
      <c r="H203" s="505"/>
      <c r="I203" s="506"/>
      <c r="J203" s="507"/>
      <c r="K203" s="508"/>
      <c r="L203" s="338"/>
      <c r="M203" s="338"/>
      <c r="N203" s="338"/>
      <c r="O203" s="338"/>
      <c r="P203" s="338"/>
      <c r="Q203" s="338"/>
    </row>
    <row r="204" ht="15.75" customHeight="1">
      <c r="A204" s="502">
        <v>173.0</v>
      </c>
      <c r="B204" s="501"/>
      <c r="C204" s="501"/>
      <c r="D204" s="501"/>
      <c r="E204" s="501"/>
      <c r="F204" s="503"/>
      <c r="G204" s="504">
        <v>0.0</v>
      </c>
      <c r="H204" s="505">
        <v>0.0</v>
      </c>
      <c r="I204" s="506">
        <v>0.0</v>
      </c>
      <c r="J204" s="507"/>
      <c r="K204" s="508">
        <v>0.0</v>
      </c>
      <c r="L204" s="338"/>
      <c r="M204" s="338"/>
      <c r="N204" s="338"/>
      <c r="O204" s="338"/>
      <c r="P204" s="338"/>
      <c r="Q204" s="338"/>
    </row>
    <row r="205" ht="15.75" customHeight="1">
      <c r="A205" s="502">
        <v>174.0</v>
      </c>
      <c r="B205" s="501"/>
      <c r="C205" s="501"/>
      <c r="D205" s="501"/>
      <c r="E205" s="501"/>
      <c r="F205" s="503"/>
      <c r="G205" s="504"/>
      <c r="H205" s="505"/>
      <c r="I205" s="506"/>
      <c r="J205" s="507"/>
      <c r="K205" s="508"/>
      <c r="L205" s="338"/>
      <c r="M205" s="338"/>
      <c r="N205" s="338"/>
      <c r="O205" s="338"/>
      <c r="P205" s="338"/>
      <c r="Q205" s="338"/>
    </row>
    <row r="206" ht="15.75" customHeight="1">
      <c r="A206" s="502">
        <v>174.0</v>
      </c>
      <c r="B206" s="501"/>
      <c r="C206" s="501"/>
      <c r="D206" s="501"/>
      <c r="E206" s="501"/>
      <c r="F206" s="503"/>
      <c r="G206" s="504">
        <v>0.0</v>
      </c>
      <c r="H206" s="505">
        <v>0.0</v>
      </c>
      <c r="I206" s="506">
        <v>0.0</v>
      </c>
      <c r="J206" s="507"/>
      <c r="K206" s="508">
        <v>0.0</v>
      </c>
      <c r="L206" s="338"/>
      <c r="M206" s="338"/>
      <c r="N206" s="338"/>
      <c r="O206" s="338"/>
      <c r="P206" s="338"/>
      <c r="Q206" s="338"/>
    </row>
    <row r="207" ht="15.75" customHeight="1">
      <c r="A207" s="502">
        <v>175.0</v>
      </c>
      <c r="B207" s="501"/>
      <c r="C207" s="501"/>
      <c r="D207" s="501"/>
      <c r="E207" s="501"/>
      <c r="F207" s="503"/>
      <c r="G207" s="504"/>
      <c r="H207" s="505"/>
      <c r="I207" s="506"/>
      <c r="J207" s="507"/>
      <c r="K207" s="508"/>
      <c r="L207" s="338"/>
      <c r="M207" s="338"/>
      <c r="N207" s="338"/>
      <c r="O207" s="338"/>
      <c r="P207" s="338"/>
      <c r="Q207" s="338"/>
    </row>
    <row r="208" ht="15.75" customHeight="1">
      <c r="A208" s="502">
        <v>175.0</v>
      </c>
      <c r="B208" s="501"/>
      <c r="C208" s="501"/>
      <c r="D208" s="501"/>
      <c r="E208" s="501"/>
      <c r="F208" s="503"/>
      <c r="G208" s="504">
        <v>0.0</v>
      </c>
      <c r="H208" s="505">
        <v>0.0</v>
      </c>
      <c r="I208" s="506">
        <v>0.0</v>
      </c>
      <c r="J208" s="507"/>
      <c r="K208" s="508">
        <v>0.0</v>
      </c>
      <c r="L208" s="338"/>
      <c r="M208" s="338"/>
      <c r="N208" s="338"/>
      <c r="O208" s="338"/>
      <c r="P208" s="338"/>
      <c r="Q208" s="338"/>
    </row>
    <row r="209" ht="15.75" customHeight="1">
      <c r="A209" s="502">
        <v>176.0</v>
      </c>
      <c r="B209" s="501"/>
      <c r="C209" s="501"/>
      <c r="D209" s="501"/>
      <c r="E209" s="501"/>
      <c r="F209" s="503"/>
      <c r="G209" s="504"/>
      <c r="H209" s="505"/>
      <c r="I209" s="506"/>
      <c r="J209" s="507"/>
      <c r="K209" s="508"/>
      <c r="L209" s="338"/>
      <c r="M209" s="338"/>
      <c r="N209" s="338"/>
      <c r="O209" s="338"/>
      <c r="P209" s="338"/>
      <c r="Q209" s="338"/>
    </row>
    <row r="210" ht="15.75" customHeight="1">
      <c r="A210" s="502">
        <v>176.0</v>
      </c>
      <c r="B210" s="501"/>
      <c r="C210" s="501"/>
      <c r="D210" s="501"/>
      <c r="E210" s="501"/>
      <c r="F210" s="503"/>
      <c r="G210" s="504">
        <v>0.0</v>
      </c>
      <c r="H210" s="505">
        <v>0.0</v>
      </c>
      <c r="I210" s="506">
        <v>0.0</v>
      </c>
      <c r="J210" s="507"/>
      <c r="K210" s="508">
        <v>0.0</v>
      </c>
      <c r="L210" s="338"/>
      <c r="M210" s="338"/>
      <c r="N210" s="338"/>
      <c r="O210" s="338"/>
      <c r="P210" s="338"/>
      <c r="Q210" s="338"/>
    </row>
    <row r="211" ht="15.75" customHeight="1">
      <c r="A211" s="502">
        <v>177.0</v>
      </c>
      <c r="B211" s="501"/>
      <c r="C211" s="501"/>
      <c r="D211" s="501"/>
      <c r="E211" s="501"/>
      <c r="F211" s="503"/>
      <c r="G211" s="504"/>
      <c r="H211" s="505"/>
      <c r="I211" s="506"/>
      <c r="J211" s="507"/>
      <c r="K211" s="508"/>
      <c r="L211" s="338"/>
      <c r="M211" s="338"/>
      <c r="N211" s="338"/>
      <c r="O211" s="338"/>
      <c r="P211" s="338"/>
      <c r="Q211" s="338"/>
    </row>
    <row r="212" ht="15.75" customHeight="1">
      <c r="A212" s="502">
        <v>177.0</v>
      </c>
      <c r="B212" s="501"/>
      <c r="C212" s="501"/>
      <c r="D212" s="501"/>
      <c r="E212" s="501"/>
      <c r="F212" s="503"/>
      <c r="G212" s="504">
        <v>0.0</v>
      </c>
      <c r="H212" s="505">
        <v>0.0</v>
      </c>
      <c r="I212" s="506">
        <v>0.0</v>
      </c>
      <c r="J212" s="507"/>
      <c r="K212" s="508">
        <v>0.0</v>
      </c>
      <c r="L212" s="338"/>
      <c r="M212" s="338"/>
      <c r="N212" s="338"/>
      <c r="O212" s="338"/>
      <c r="P212" s="338"/>
      <c r="Q212" s="338"/>
    </row>
    <row r="213" ht="15.75" customHeight="1">
      <c r="A213" s="502">
        <v>178.0</v>
      </c>
      <c r="B213" s="501"/>
      <c r="C213" s="501"/>
      <c r="D213" s="501"/>
      <c r="E213" s="501"/>
      <c r="F213" s="503"/>
      <c r="G213" s="504"/>
      <c r="H213" s="505"/>
      <c r="I213" s="506"/>
      <c r="J213" s="507"/>
      <c r="K213" s="508"/>
      <c r="L213" s="338"/>
      <c r="M213" s="338"/>
      <c r="N213" s="338"/>
      <c r="O213" s="338"/>
      <c r="P213" s="338"/>
      <c r="Q213" s="338"/>
    </row>
    <row r="214" ht="15.75" customHeight="1">
      <c r="A214" s="502">
        <v>178.0</v>
      </c>
      <c r="B214" s="501"/>
      <c r="C214" s="501"/>
      <c r="D214" s="501"/>
      <c r="E214" s="501"/>
      <c r="F214" s="503"/>
      <c r="G214" s="504">
        <v>0.0</v>
      </c>
      <c r="H214" s="505">
        <v>0.0</v>
      </c>
      <c r="I214" s="506">
        <v>0.0</v>
      </c>
      <c r="J214" s="507"/>
      <c r="K214" s="508">
        <v>0.0</v>
      </c>
      <c r="L214" s="338"/>
      <c r="M214" s="338"/>
      <c r="N214" s="338"/>
      <c r="O214" s="338"/>
      <c r="P214" s="338"/>
      <c r="Q214" s="338"/>
    </row>
    <row r="215" ht="15.75" customHeight="1">
      <c r="A215" s="502">
        <v>179.0</v>
      </c>
      <c r="B215" s="501"/>
      <c r="C215" s="501"/>
      <c r="D215" s="501"/>
      <c r="E215" s="501"/>
      <c r="F215" s="503"/>
      <c r="G215" s="504"/>
      <c r="H215" s="505"/>
      <c r="I215" s="506"/>
      <c r="J215" s="507"/>
      <c r="K215" s="508"/>
      <c r="L215" s="338"/>
      <c r="M215" s="338"/>
      <c r="N215" s="338"/>
      <c r="O215" s="338"/>
      <c r="P215" s="338"/>
      <c r="Q215" s="338"/>
    </row>
    <row r="216" ht="15.75" customHeight="1">
      <c r="A216" s="502">
        <v>179.0</v>
      </c>
      <c r="B216" s="501"/>
      <c r="C216" s="501"/>
      <c r="D216" s="501"/>
      <c r="E216" s="501"/>
      <c r="F216" s="503"/>
      <c r="G216" s="504">
        <v>0.0</v>
      </c>
      <c r="H216" s="505">
        <v>0.0</v>
      </c>
      <c r="I216" s="506">
        <v>0.0</v>
      </c>
      <c r="J216" s="507"/>
      <c r="K216" s="508">
        <v>0.0</v>
      </c>
      <c r="L216" s="338"/>
      <c r="M216" s="338"/>
      <c r="N216" s="338"/>
      <c r="O216" s="338"/>
      <c r="P216" s="338"/>
      <c r="Q216" s="338"/>
    </row>
    <row r="217" ht="15.75" customHeight="1">
      <c r="A217" s="502">
        <v>180.0</v>
      </c>
      <c r="B217" s="501"/>
      <c r="C217" s="501"/>
      <c r="D217" s="501"/>
      <c r="E217" s="501"/>
      <c r="F217" s="503"/>
      <c r="G217" s="504"/>
      <c r="H217" s="505"/>
      <c r="I217" s="506"/>
      <c r="J217" s="507"/>
      <c r="K217" s="508"/>
      <c r="L217" s="338"/>
      <c r="M217" s="338"/>
      <c r="N217" s="338"/>
      <c r="O217" s="338"/>
      <c r="P217" s="338"/>
      <c r="Q217" s="338"/>
    </row>
    <row r="218" ht="15.75" customHeight="1">
      <c r="A218" s="502">
        <v>180.0</v>
      </c>
      <c r="B218" s="501"/>
      <c r="C218" s="501"/>
      <c r="D218" s="501"/>
      <c r="E218" s="501"/>
      <c r="F218" s="503"/>
      <c r="G218" s="504">
        <v>0.0</v>
      </c>
      <c r="H218" s="505">
        <v>0.0</v>
      </c>
      <c r="I218" s="506">
        <v>0.0</v>
      </c>
      <c r="J218" s="507"/>
      <c r="K218" s="508">
        <v>0.0</v>
      </c>
      <c r="L218" s="338"/>
      <c r="M218" s="338"/>
      <c r="N218" s="338"/>
      <c r="O218" s="338"/>
      <c r="P218" s="338"/>
      <c r="Q218" s="338"/>
    </row>
    <row r="219" ht="15.75" customHeight="1">
      <c r="A219" s="502">
        <v>181.0</v>
      </c>
      <c r="B219" s="501"/>
      <c r="C219" s="501"/>
      <c r="D219" s="501"/>
      <c r="E219" s="501"/>
      <c r="F219" s="503"/>
      <c r="G219" s="504"/>
      <c r="H219" s="505"/>
      <c r="I219" s="506"/>
      <c r="J219" s="507"/>
      <c r="K219" s="508"/>
      <c r="L219" s="338"/>
      <c r="M219" s="338"/>
      <c r="N219" s="338"/>
      <c r="O219" s="338"/>
      <c r="P219" s="338"/>
      <c r="Q219" s="338"/>
    </row>
    <row r="220" ht="15.75" customHeight="1">
      <c r="A220" s="502">
        <v>181.0</v>
      </c>
      <c r="B220" s="501"/>
      <c r="C220" s="501"/>
      <c r="D220" s="501"/>
      <c r="E220" s="501"/>
      <c r="F220" s="503"/>
      <c r="G220" s="504">
        <v>0.0</v>
      </c>
      <c r="H220" s="505">
        <v>0.0</v>
      </c>
      <c r="I220" s="506">
        <v>0.0</v>
      </c>
      <c r="J220" s="507"/>
      <c r="K220" s="508">
        <v>0.0</v>
      </c>
      <c r="L220" s="338"/>
      <c r="M220" s="338"/>
      <c r="N220" s="338"/>
      <c r="O220" s="338"/>
      <c r="P220" s="338"/>
      <c r="Q220" s="338"/>
    </row>
    <row r="221" ht="15.75" customHeight="1">
      <c r="A221" s="502">
        <v>182.0</v>
      </c>
      <c r="B221" s="501"/>
      <c r="C221" s="501"/>
      <c r="D221" s="501"/>
      <c r="E221" s="501"/>
      <c r="F221" s="503"/>
      <c r="G221" s="504"/>
      <c r="H221" s="505"/>
      <c r="I221" s="506"/>
      <c r="J221" s="507"/>
      <c r="K221" s="508"/>
      <c r="L221" s="338"/>
      <c r="M221" s="338"/>
      <c r="N221" s="338"/>
      <c r="O221" s="338"/>
      <c r="P221" s="338"/>
      <c r="Q221" s="338"/>
    </row>
    <row r="222" ht="15.75" customHeight="1">
      <c r="A222" s="502">
        <v>182.0</v>
      </c>
      <c r="B222" s="501"/>
      <c r="C222" s="501"/>
      <c r="D222" s="501"/>
      <c r="E222" s="501"/>
      <c r="F222" s="503"/>
      <c r="G222" s="504">
        <v>0.0</v>
      </c>
      <c r="H222" s="505">
        <v>0.0</v>
      </c>
      <c r="I222" s="506">
        <v>0.0</v>
      </c>
      <c r="J222" s="507"/>
      <c r="K222" s="508">
        <v>0.0</v>
      </c>
      <c r="L222" s="338"/>
      <c r="M222" s="338"/>
      <c r="N222" s="338"/>
      <c r="O222" s="338"/>
      <c r="P222" s="338"/>
      <c r="Q222" s="338"/>
    </row>
    <row r="223" ht="15.75" customHeight="1">
      <c r="A223" s="502">
        <v>183.0</v>
      </c>
      <c r="B223" s="501"/>
      <c r="C223" s="501"/>
      <c r="D223" s="501"/>
      <c r="E223" s="501"/>
      <c r="F223" s="503"/>
      <c r="G223" s="504"/>
      <c r="H223" s="505"/>
      <c r="I223" s="506"/>
      <c r="J223" s="507"/>
      <c r="K223" s="508"/>
      <c r="L223" s="338"/>
      <c r="M223" s="338"/>
      <c r="N223" s="338"/>
      <c r="O223" s="338"/>
      <c r="P223" s="338"/>
      <c r="Q223" s="338"/>
    </row>
    <row r="224" ht="15.75" customHeight="1">
      <c r="A224" s="502">
        <v>183.0</v>
      </c>
      <c r="B224" s="501"/>
      <c r="C224" s="539"/>
      <c r="D224" s="539"/>
      <c r="E224" s="539"/>
      <c r="F224" s="503"/>
      <c r="G224" s="504">
        <v>0.0</v>
      </c>
      <c r="H224" s="505">
        <v>0.0</v>
      </c>
      <c r="I224" s="506">
        <v>0.0</v>
      </c>
      <c r="J224" s="507"/>
      <c r="K224" s="508">
        <v>0.0</v>
      </c>
      <c r="L224" s="338"/>
      <c r="M224" s="338"/>
      <c r="N224" s="338"/>
      <c r="O224" s="338"/>
      <c r="P224" s="338"/>
      <c r="Q224" s="338"/>
    </row>
    <row r="225" ht="15.75" customHeight="1">
      <c r="A225" s="502">
        <v>184.0</v>
      </c>
      <c r="B225" s="501"/>
      <c r="C225" s="539"/>
      <c r="D225" s="539"/>
      <c r="E225" s="539"/>
      <c r="F225" s="503"/>
      <c r="G225" s="504"/>
      <c r="H225" s="505"/>
      <c r="I225" s="506"/>
      <c r="J225" s="507"/>
      <c r="K225" s="508"/>
      <c r="L225" s="338"/>
      <c r="M225" s="338"/>
      <c r="N225" s="338"/>
      <c r="O225" s="338"/>
      <c r="P225" s="338"/>
      <c r="Q225" s="338"/>
    </row>
    <row r="226" ht="15.75" customHeight="1">
      <c r="A226" s="502">
        <v>184.0</v>
      </c>
      <c r="B226" s="501"/>
      <c r="C226" s="501"/>
      <c r="D226" s="501"/>
      <c r="E226" s="501"/>
      <c r="F226" s="503"/>
      <c r="G226" s="504">
        <v>0.0</v>
      </c>
      <c r="H226" s="505">
        <v>0.0</v>
      </c>
      <c r="I226" s="506">
        <v>0.0</v>
      </c>
      <c r="J226" s="507"/>
      <c r="K226" s="508">
        <v>0.0</v>
      </c>
      <c r="L226" s="338"/>
      <c r="M226" s="338"/>
      <c r="N226" s="338"/>
      <c r="O226" s="338"/>
      <c r="P226" s="338"/>
      <c r="Q226" s="338"/>
    </row>
    <row r="227" ht="15.75" customHeight="1">
      <c r="A227" s="502">
        <v>185.0</v>
      </c>
      <c r="B227" s="501"/>
      <c r="C227" s="501"/>
      <c r="D227" s="501"/>
      <c r="E227" s="501"/>
      <c r="F227" s="503"/>
      <c r="G227" s="504"/>
      <c r="H227" s="505"/>
      <c r="I227" s="506"/>
      <c r="J227" s="507"/>
      <c r="K227" s="508"/>
      <c r="L227" s="338"/>
      <c r="M227" s="338"/>
      <c r="N227" s="338"/>
      <c r="O227" s="338"/>
      <c r="P227" s="338"/>
      <c r="Q227" s="338"/>
    </row>
    <row r="228" ht="15.75" customHeight="1">
      <c r="A228" s="502">
        <v>185.0</v>
      </c>
      <c r="B228" s="501"/>
      <c r="C228" s="501"/>
      <c r="D228" s="501"/>
      <c r="E228" s="501"/>
      <c r="F228" s="503"/>
      <c r="G228" s="504">
        <v>0.0</v>
      </c>
      <c r="H228" s="505">
        <v>0.0</v>
      </c>
      <c r="I228" s="506">
        <v>0.0</v>
      </c>
      <c r="J228" s="507"/>
      <c r="K228" s="508">
        <v>0.0</v>
      </c>
      <c r="L228" s="338"/>
      <c r="M228" s="338"/>
      <c r="N228" s="338"/>
      <c r="O228" s="338"/>
      <c r="P228" s="338"/>
      <c r="Q228" s="338"/>
    </row>
    <row r="229" ht="15.75" customHeight="1">
      <c r="A229" s="502">
        <v>186.0</v>
      </c>
      <c r="B229" s="501"/>
      <c r="C229" s="501"/>
      <c r="D229" s="501"/>
      <c r="E229" s="501"/>
      <c r="F229" s="503"/>
      <c r="G229" s="504"/>
      <c r="H229" s="505"/>
      <c r="I229" s="506"/>
      <c r="J229" s="507"/>
      <c r="K229" s="508"/>
      <c r="L229" s="338"/>
      <c r="M229" s="338"/>
      <c r="N229" s="338"/>
      <c r="O229" s="338"/>
      <c r="P229" s="338"/>
      <c r="Q229" s="338"/>
    </row>
    <row r="230" ht="15.75" customHeight="1">
      <c r="A230" s="502">
        <v>186.0</v>
      </c>
      <c r="B230" s="501"/>
      <c r="C230" s="501"/>
      <c r="D230" s="501"/>
      <c r="E230" s="501"/>
      <c r="F230" s="503"/>
      <c r="G230" s="504">
        <v>0.0</v>
      </c>
      <c r="H230" s="505">
        <v>0.0</v>
      </c>
      <c r="I230" s="506">
        <v>0.0</v>
      </c>
      <c r="J230" s="507"/>
      <c r="K230" s="508">
        <v>0.0</v>
      </c>
      <c r="L230" s="338"/>
      <c r="M230" s="338"/>
      <c r="N230" s="338"/>
      <c r="O230" s="338"/>
      <c r="P230" s="338"/>
      <c r="Q230" s="338"/>
    </row>
    <row r="231" ht="15.75" customHeight="1">
      <c r="A231" s="502">
        <v>187.0</v>
      </c>
      <c r="B231" s="501"/>
      <c r="C231" s="501"/>
      <c r="D231" s="501"/>
      <c r="E231" s="501"/>
      <c r="F231" s="503"/>
      <c r="G231" s="504"/>
      <c r="H231" s="505"/>
      <c r="I231" s="506"/>
      <c r="J231" s="507"/>
      <c r="K231" s="508"/>
      <c r="L231" s="338"/>
      <c r="M231" s="338"/>
      <c r="N231" s="338"/>
      <c r="O231" s="338"/>
      <c r="P231" s="338"/>
      <c r="Q231" s="338"/>
    </row>
    <row r="232" ht="15.75" customHeight="1">
      <c r="A232" s="502">
        <v>187.0</v>
      </c>
      <c r="B232" s="501"/>
      <c r="C232" s="501"/>
      <c r="D232" s="501"/>
      <c r="E232" s="501"/>
      <c r="F232" s="503"/>
      <c r="G232" s="504">
        <v>0.0</v>
      </c>
      <c r="H232" s="505">
        <v>0.0</v>
      </c>
      <c r="I232" s="506">
        <v>0.0</v>
      </c>
      <c r="J232" s="507"/>
      <c r="K232" s="508">
        <v>0.0</v>
      </c>
      <c r="L232" s="338"/>
      <c r="M232" s="338"/>
      <c r="N232" s="338"/>
      <c r="O232" s="338"/>
      <c r="P232" s="338"/>
      <c r="Q232" s="338"/>
    </row>
    <row r="233" ht="15.75" customHeight="1">
      <c r="A233" s="502">
        <v>188.0</v>
      </c>
      <c r="B233" s="501"/>
      <c r="C233" s="501"/>
      <c r="D233" s="501"/>
      <c r="E233" s="501"/>
      <c r="F233" s="503"/>
      <c r="G233" s="504"/>
      <c r="H233" s="505"/>
      <c r="I233" s="506"/>
      <c r="J233" s="507"/>
      <c r="K233" s="508"/>
      <c r="L233" s="338"/>
      <c r="M233" s="338"/>
      <c r="N233" s="338"/>
      <c r="O233" s="338"/>
      <c r="P233" s="338"/>
      <c r="Q233" s="338"/>
    </row>
    <row r="234" ht="15.75" customHeight="1">
      <c r="A234" s="502">
        <v>188.0</v>
      </c>
      <c r="B234" s="501"/>
      <c r="C234" s="501"/>
      <c r="D234" s="501"/>
      <c r="E234" s="501"/>
      <c r="F234" s="503"/>
      <c r="G234" s="504">
        <v>0.0</v>
      </c>
      <c r="H234" s="505">
        <v>0.0</v>
      </c>
      <c r="I234" s="506">
        <v>0.0</v>
      </c>
      <c r="J234" s="507"/>
      <c r="K234" s="508">
        <v>0.0</v>
      </c>
      <c r="L234" s="338"/>
      <c r="M234" s="338"/>
      <c r="N234" s="338"/>
      <c r="O234" s="338"/>
      <c r="P234" s="338"/>
      <c r="Q234" s="338"/>
    </row>
    <row r="235" ht="15.75" customHeight="1">
      <c r="A235" s="502">
        <v>189.0</v>
      </c>
      <c r="B235" s="501"/>
      <c r="C235" s="501"/>
      <c r="D235" s="501"/>
      <c r="E235" s="501"/>
      <c r="F235" s="503"/>
      <c r="G235" s="504"/>
      <c r="H235" s="505"/>
      <c r="I235" s="506"/>
      <c r="J235" s="507"/>
      <c r="K235" s="508"/>
      <c r="L235" s="338"/>
      <c r="M235" s="338"/>
      <c r="N235" s="338"/>
      <c r="O235" s="338"/>
      <c r="P235" s="338"/>
      <c r="Q235" s="338"/>
    </row>
    <row r="236" ht="15.75" customHeight="1">
      <c r="A236" s="502">
        <v>189.0</v>
      </c>
      <c r="B236" s="501"/>
      <c r="C236" s="501"/>
      <c r="D236" s="501"/>
      <c r="E236" s="501"/>
      <c r="F236" s="503"/>
      <c r="G236" s="504">
        <v>0.0</v>
      </c>
      <c r="H236" s="505">
        <v>0.0</v>
      </c>
      <c r="I236" s="506">
        <v>0.0</v>
      </c>
      <c r="J236" s="507"/>
      <c r="K236" s="508">
        <v>0.0</v>
      </c>
      <c r="L236" s="338"/>
      <c r="M236" s="338"/>
      <c r="N236" s="338"/>
      <c r="O236" s="338"/>
      <c r="P236" s="338"/>
      <c r="Q236" s="338"/>
    </row>
    <row r="237" ht="15.75" customHeight="1">
      <c r="A237" s="502">
        <v>190.0</v>
      </c>
      <c r="B237" s="501"/>
      <c r="C237" s="501"/>
      <c r="D237" s="501"/>
      <c r="E237" s="501"/>
      <c r="F237" s="503"/>
      <c r="G237" s="504"/>
      <c r="H237" s="505"/>
      <c r="I237" s="506"/>
      <c r="J237" s="507"/>
      <c r="K237" s="508"/>
      <c r="L237" s="338"/>
      <c r="M237" s="338"/>
      <c r="N237" s="338"/>
      <c r="O237" s="338"/>
      <c r="P237" s="338"/>
      <c r="Q237" s="338"/>
    </row>
    <row r="238" ht="15.75" customHeight="1">
      <c r="A238" s="502">
        <v>190.0</v>
      </c>
      <c r="B238" s="501"/>
      <c r="C238" s="501"/>
      <c r="D238" s="501"/>
      <c r="E238" s="501"/>
      <c r="F238" s="503"/>
      <c r="G238" s="504">
        <v>0.0</v>
      </c>
      <c r="H238" s="505">
        <v>0.0</v>
      </c>
      <c r="I238" s="506">
        <v>0.0</v>
      </c>
      <c r="J238" s="507"/>
      <c r="K238" s="508">
        <v>0.0</v>
      </c>
      <c r="L238" s="338"/>
      <c r="M238" s="338"/>
      <c r="N238" s="338"/>
      <c r="O238" s="338"/>
      <c r="P238" s="338"/>
      <c r="Q238" s="338"/>
    </row>
    <row r="239" ht="15.75" customHeight="1">
      <c r="A239" s="502">
        <v>191.0</v>
      </c>
      <c r="B239" s="501"/>
      <c r="C239" s="501"/>
      <c r="D239" s="501"/>
      <c r="E239" s="501"/>
      <c r="F239" s="503"/>
      <c r="G239" s="504"/>
      <c r="H239" s="505"/>
      <c r="I239" s="506"/>
      <c r="J239" s="507"/>
      <c r="K239" s="508"/>
      <c r="L239" s="338"/>
      <c r="M239" s="338"/>
      <c r="N239" s="338"/>
      <c r="O239" s="338"/>
      <c r="P239" s="338"/>
      <c r="Q239" s="338"/>
    </row>
    <row r="240" ht="15.75" customHeight="1">
      <c r="A240" s="502">
        <v>191.0</v>
      </c>
      <c r="B240" s="501"/>
      <c r="C240" s="501"/>
      <c r="D240" s="501"/>
      <c r="E240" s="501"/>
      <c r="F240" s="503"/>
      <c r="G240" s="504">
        <v>0.0</v>
      </c>
      <c r="H240" s="505">
        <v>0.0</v>
      </c>
      <c r="I240" s="506">
        <v>0.0</v>
      </c>
      <c r="J240" s="507"/>
      <c r="K240" s="508">
        <v>0.0</v>
      </c>
      <c r="L240" s="338"/>
      <c r="M240" s="338"/>
      <c r="N240" s="338"/>
      <c r="O240" s="338"/>
      <c r="P240" s="338"/>
      <c r="Q240" s="338"/>
    </row>
    <row r="241" ht="15.75" customHeight="1">
      <c r="A241" s="502">
        <v>192.0</v>
      </c>
      <c r="B241" s="501"/>
      <c r="C241" s="501"/>
      <c r="D241" s="501"/>
      <c r="E241" s="501"/>
      <c r="F241" s="503"/>
      <c r="G241" s="504"/>
      <c r="H241" s="505"/>
      <c r="I241" s="506"/>
      <c r="J241" s="507"/>
      <c r="K241" s="508"/>
      <c r="L241" s="338"/>
      <c r="M241" s="338"/>
      <c r="N241" s="338"/>
      <c r="O241" s="338"/>
      <c r="P241" s="338"/>
      <c r="Q241" s="338"/>
    </row>
    <row r="242" ht="15.75" customHeight="1">
      <c r="A242" s="502">
        <v>192.0</v>
      </c>
      <c r="B242" s="501"/>
      <c r="C242" s="501"/>
      <c r="D242" s="501"/>
      <c r="E242" s="501"/>
      <c r="F242" s="503"/>
      <c r="G242" s="504">
        <v>0.0</v>
      </c>
      <c r="H242" s="505">
        <v>0.0</v>
      </c>
      <c r="I242" s="506">
        <v>0.0</v>
      </c>
      <c r="J242" s="507"/>
      <c r="K242" s="508">
        <v>0.0</v>
      </c>
      <c r="L242" s="338"/>
      <c r="M242" s="338"/>
      <c r="N242" s="338"/>
      <c r="O242" s="338"/>
      <c r="P242" s="338"/>
      <c r="Q242" s="338"/>
    </row>
    <row r="243" ht="15.75" customHeight="1">
      <c r="A243" s="502">
        <v>193.0</v>
      </c>
      <c r="B243" s="501"/>
      <c r="C243" s="501"/>
      <c r="D243" s="501"/>
      <c r="E243" s="501"/>
      <c r="F243" s="503"/>
      <c r="G243" s="504"/>
      <c r="H243" s="505"/>
      <c r="I243" s="506"/>
      <c r="J243" s="507"/>
      <c r="K243" s="508"/>
      <c r="L243" s="338"/>
      <c r="M243" s="338"/>
      <c r="N243" s="338"/>
      <c r="O243" s="338"/>
      <c r="P243" s="338"/>
      <c r="Q243" s="338"/>
    </row>
    <row r="244" ht="15.75" customHeight="1">
      <c r="A244" s="502">
        <v>194.0</v>
      </c>
      <c r="B244" s="501"/>
      <c r="C244" s="501"/>
      <c r="D244" s="501"/>
      <c r="E244" s="501"/>
      <c r="F244" s="503"/>
      <c r="G244" s="504"/>
      <c r="H244" s="505"/>
      <c r="I244" s="506"/>
      <c r="J244" s="507"/>
      <c r="K244" s="508"/>
      <c r="L244" s="338"/>
      <c r="M244" s="338"/>
      <c r="N244" s="338"/>
      <c r="O244" s="338"/>
      <c r="P244" s="338"/>
      <c r="Q244" s="338"/>
    </row>
    <row r="245" ht="15.75" customHeight="1">
      <c r="A245" s="502">
        <v>195.0</v>
      </c>
      <c r="B245" s="501"/>
      <c r="C245" s="501"/>
      <c r="D245" s="501"/>
      <c r="E245" s="501"/>
      <c r="F245" s="503"/>
      <c r="G245" s="504"/>
      <c r="H245" s="505"/>
      <c r="I245" s="506"/>
      <c r="J245" s="507"/>
      <c r="K245" s="508"/>
      <c r="L245" s="338"/>
      <c r="M245" s="338"/>
      <c r="N245" s="338"/>
      <c r="O245" s="338"/>
      <c r="P245" s="338"/>
      <c r="Q245" s="338"/>
    </row>
    <row r="246" ht="15.75" customHeight="1">
      <c r="A246" s="502">
        <v>196.0</v>
      </c>
      <c r="B246" s="501"/>
      <c r="C246" s="501"/>
      <c r="D246" s="501"/>
      <c r="E246" s="501"/>
      <c r="F246" s="503"/>
      <c r="G246" s="504"/>
      <c r="H246" s="505"/>
      <c r="I246" s="506"/>
      <c r="J246" s="507"/>
      <c r="K246" s="508"/>
      <c r="L246" s="338"/>
      <c r="M246" s="338"/>
      <c r="N246" s="338"/>
      <c r="O246" s="338"/>
      <c r="P246" s="338"/>
      <c r="Q246" s="338"/>
    </row>
    <row r="247" ht="15.75" customHeight="1">
      <c r="A247" s="502">
        <v>197.0</v>
      </c>
      <c r="B247" s="501"/>
      <c r="C247" s="501"/>
      <c r="D247" s="501"/>
      <c r="E247" s="501"/>
      <c r="F247" s="503"/>
      <c r="G247" s="504"/>
      <c r="H247" s="505"/>
      <c r="I247" s="506"/>
      <c r="J247" s="507"/>
      <c r="K247" s="508"/>
      <c r="L247" s="338"/>
      <c r="M247" s="338"/>
      <c r="N247" s="338"/>
      <c r="O247" s="338"/>
      <c r="P247" s="338"/>
      <c r="Q247" s="338"/>
    </row>
    <row r="248" ht="15.75" customHeight="1">
      <c r="A248" s="502">
        <v>198.0</v>
      </c>
      <c r="B248" s="501"/>
      <c r="C248" s="501"/>
      <c r="D248" s="501"/>
      <c r="E248" s="501"/>
      <c r="F248" s="503"/>
      <c r="G248" s="504"/>
      <c r="H248" s="505"/>
      <c r="I248" s="506"/>
      <c r="J248" s="507"/>
      <c r="K248" s="508"/>
      <c r="L248" s="338"/>
      <c r="M248" s="338"/>
      <c r="N248" s="338"/>
      <c r="O248" s="338"/>
      <c r="P248" s="338"/>
      <c r="Q248" s="338"/>
    </row>
    <row r="249" ht="15.75" customHeight="1">
      <c r="A249" s="502">
        <v>199.0</v>
      </c>
      <c r="B249" s="501"/>
      <c r="C249" s="501"/>
      <c r="D249" s="501"/>
      <c r="E249" s="501"/>
      <c r="F249" s="503"/>
      <c r="G249" s="504"/>
      <c r="H249" s="505"/>
      <c r="I249" s="506"/>
      <c r="J249" s="507"/>
      <c r="K249" s="508"/>
      <c r="L249" s="338"/>
      <c r="M249" s="338"/>
      <c r="N249" s="338"/>
      <c r="O249" s="338"/>
      <c r="P249" s="338"/>
      <c r="Q249" s="338"/>
    </row>
    <row r="250" ht="15.75" customHeight="1">
      <c r="A250" s="502">
        <v>200.0</v>
      </c>
      <c r="B250" s="501"/>
      <c r="C250" s="501"/>
      <c r="D250" s="501"/>
      <c r="E250" s="501"/>
      <c r="F250" s="503"/>
      <c r="G250" s="504"/>
      <c r="H250" s="505"/>
      <c r="I250" s="506"/>
      <c r="J250" s="507"/>
      <c r="K250" s="508"/>
      <c r="L250" s="338"/>
      <c r="M250" s="338"/>
      <c r="N250" s="338"/>
      <c r="O250" s="338"/>
      <c r="P250" s="338"/>
      <c r="Q250" s="338"/>
    </row>
    <row r="251" ht="15.75" customHeight="1">
      <c r="A251" s="502">
        <v>201.0</v>
      </c>
      <c r="B251" s="501"/>
      <c r="C251" s="501"/>
      <c r="D251" s="501"/>
      <c r="E251" s="501"/>
      <c r="F251" s="503"/>
      <c r="G251" s="504"/>
      <c r="H251" s="505"/>
      <c r="I251" s="506"/>
      <c r="J251" s="507"/>
      <c r="K251" s="508"/>
      <c r="L251" s="338"/>
      <c r="M251" s="338"/>
      <c r="N251" s="338"/>
      <c r="O251" s="338"/>
      <c r="P251" s="338"/>
      <c r="Q251" s="338"/>
    </row>
    <row r="252" ht="15.75" customHeight="1">
      <c r="A252" s="502">
        <v>202.0</v>
      </c>
      <c r="B252" s="501"/>
      <c r="C252" s="501"/>
      <c r="D252" s="501"/>
      <c r="E252" s="501"/>
      <c r="F252" s="503"/>
      <c r="G252" s="504"/>
      <c r="H252" s="505"/>
      <c r="I252" s="506"/>
      <c r="J252" s="507"/>
      <c r="K252" s="508"/>
      <c r="L252" s="338"/>
      <c r="M252" s="338"/>
      <c r="N252" s="338"/>
      <c r="O252" s="338"/>
      <c r="P252" s="338"/>
      <c r="Q252" s="338"/>
    </row>
    <row r="253" ht="15.75" customHeight="1">
      <c r="A253" s="502">
        <v>203.0</v>
      </c>
      <c r="B253" s="501"/>
      <c r="C253" s="501"/>
      <c r="D253" s="501"/>
      <c r="E253" s="501"/>
      <c r="F253" s="503"/>
      <c r="G253" s="504"/>
      <c r="H253" s="505"/>
      <c r="I253" s="506"/>
      <c r="J253" s="507"/>
      <c r="K253" s="508"/>
      <c r="L253" s="338"/>
      <c r="M253" s="338"/>
      <c r="N253" s="338"/>
      <c r="O253" s="338"/>
      <c r="P253" s="338"/>
      <c r="Q253" s="338"/>
    </row>
    <row r="254" ht="15.75" customHeight="1">
      <c r="A254" s="502">
        <v>204.0</v>
      </c>
      <c r="B254" s="501"/>
      <c r="C254" s="501"/>
      <c r="D254" s="501"/>
      <c r="E254" s="501"/>
      <c r="F254" s="503"/>
      <c r="G254" s="504"/>
      <c r="H254" s="505"/>
      <c r="I254" s="506"/>
      <c r="J254" s="507"/>
      <c r="K254" s="508"/>
      <c r="L254" s="338"/>
      <c r="M254" s="338"/>
      <c r="N254" s="338"/>
      <c r="O254" s="338"/>
      <c r="P254" s="338"/>
      <c r="Q254" s="338"/>
    </row>
    <row r="255" ht="15.75" customHeight="1">
      <c r="A255" s="502">
        <v>205.0</v>
      </c>
      <c r="B255" s="501"/>
      <c r="C255" s="501"/>
      <c r="D255" s="501"/>
      <c r="E255" s="501"/>
      <c r="F255" s="503"/>
      <c r="G255" s="504"/>
      <c r="H255" s="505"/>
      <c r="I255" s="506"/>
      <c r="J255" s="507"/>
      <c r="K255" s="508"/>
      <c r="L255" s="338"/>
      <c r="M255" s="338"/>
      <c r="N255" s="338"/>
      <c r="O255" s="338"/>
      <c r="P255" s="338"/>
      <c r="Q255" s="338"/>
    </row>
    <row r="256" ht="15.75" customHeight="1">
      <c r="A256" s="502">
        <v>206.0</v>
      </c>
      <c r="B256" s="501"/>
      <c r="C256" s="501"/>
      <c r="D256" s="501"/>
      <c r="E256" s="501"/>
      <c r="F256" s="503"/>
      <c r="G256" s="504"/>
      <c r="H256" s="505"/>
      <c r="I256" s="506"/>
      <c r="J256" s="507"/>
      <c r="K256" s="508"/>
      <c r="L256" s="338"/>
      <c r="M256" s="338"/>
      <c r="N256" s="338"/>
      <c r="O256" s="338"/>
      <c r="P256" s="338"/>
      <c r="Q256" s="338"/>
    </row>
    <row r="257" ht="15.75" customHeight="1">
      <c r="A257" s="502">
        <v>207.0</v>
      </c>
      <c r="B257" s="501"/>
      <c r="C257" s="501"/>
      <c r="D257" s="501"/>
      <c r="E257" s="501"/>
      <c r="F257" s="503"/>
      <c r="G257" s="504"/>
      <c r="H257" s="505"/>
      <c r="I257" s="506"/>
      <c r="J257" s="507"/>
      <c r="K257" s="508"/>
      <c r="L257" s="338"/>
      <c r="M257" s="338"/>
      <c r="N257" s="338"/>
      <c r="O257" s="338"/>
      <c r="P257" s="338"/>
      <c r="Q257" s="338"/>
    </row>
    <row r="258" ht="15.75" customHeight="1">
      <c r="A258" s="502">
        <v>208.0</v>
      </c>
      <c r="B258" s="501"/>
      <c r="C258" s="501"/>
      <c r="D258" s="501"/>
      <c r="E258" s="501"/>
      <c r="F258" s="503"/>
      <c r="G258" s="504"/>
      <c r="H258" s="505"/>
      <c r="I258" s="506"/>
      <c r="J258" s="507"/>
      <c r="K258" s="508"/>
      <c r="L258" s="338"/>
      <c r="M258" s="338"/>
      <c r="N258" s="338"/>
      <c r="O258" s="338"/>
      <c r="P258" s="338"/>
      <c r="Q258" s="338"/>
    </row>
    <row r="259" ht="15.75" customHeight="1">
      <c r="A259" s="502">
        <v>209.0</v>
      </c>
      <c r="B259" s="501"/>
      <c r="C259" s="501"/>
      <c r="D259" s="501"/>
      <c r="E259" s="501"/>
      <c r="F259" s="503"/>
      <c r="G259" s="504"/>
      <c r="H259" s="505"/>
      <c r="I259" s="506"/>
      <c r="J259" s="507"/>
      <c r="K259" s="508"/>
      <c r="L259" s="338"/>
      <c r="M259" s="338"/>
      <c r="N259" s="338"/>
      <c r="O259" s="338"/>
      <c r="P259" s="338"/>
      <c r="Q259" s="338"/>
    </row>
    <row r="260" ht="15.75" customHeight="1">
      <c r="A260" s="502">
        <v>349.0</v>
      </c>
      <c r="B260" s="501"/>
      <c r="C260" s="501"/>
      <c r="D260" s="501"/>
      <c r="E260" s="501"/>
      <c r="F260" s="503"/>
      <c r="G260" s="504">
        <v>0.0</v>
      </c>
      <c r="H260" s="505">
        <v>0.0</v>
      </c>
      <c r="I260" s="506">
        <v>0.0</v>
      </c>
      <c r="J260" s="507"/>
      <c r="K260" s="508">
        <v>0.0</v>
      </c>
      <c r="L260" s="338"/>
      <c r="M260" s="338"/>
      <c r="N260" s="338"/>
      <c r="O260" s="338"/>
      <c r="P260" s="338"/>
      <c r="Q260" s="338"/>
    </row>
    <row r="261" ht="15.75" customHeight="1">
      <c r="A261" s="502">
        <v>350.0</v>
      </c>
      <c r="B261" s="501"/>
      <c r="C261" s="501"/>
      <c r="D261" s="501"/>
      <c r="E261" s="501"/>
      <c r="F261" s="503"/>
      <c r="G261" s="504">
        <v>0.0</v>
      </c>
      <c r="H261" s="505">
        <v>0.0</v>
      </c>
      <c r="I261" s="506">
        <v>0.0</v>
      </c>
      <c r="J261" s="507"/>
      <c r="K261" s="508">
        <v>0.0</v>
      </c>
      <c r="L261" s="338"/>
      <c r="M261" s="338"/>
      <c r="N261" s="338"/>
      <c r="O261" s="338"/>
      <c r="P261" s="338"/>
      <c r="Q261" s="338"/>
    </row>
    <row r="262" ht="15.75" customHeight="1">
      <c r="A262" s="502">
        <v>351.0</v>
      </c>
      <c r="B262" s="501"/>
      <c r="C262" s="501"/>
      <c r="D262" s="501"/>
      <c r="E262" s="501"/>
      <c r="F262" s="503"/>
      <c r="G262" s="504">
        <v>0.0</v>
      </c>
      <c r="H262" s="505">
        <v>0.0</v>
      </c>
      <c r="I262" s="506">
        <v>0.0</v>
      </c>
      <c r="J262" s="507"/>
      <c r="K262" s="508">
        <v>0.0</v>
      </c>
      <c r="L262" s="338"/>
      <c r="M262" s="338"/>
      <c r="N262" s="338"/>
      <c r="O262" s="338"/>
      <c r="P262" s="338"/>
      <c r="Q262" s="338"/>
    </row>
    <row r="263" ht="15.75" customHeight="1">
      <c r="A263" s="502">
        <v>352.0</v>
      </c>
      <c r="B263" s="501"/>
      <c r="C263" s="501"/>
      <c r="D263" s="501"/>
      <c r="E263" s="501"/>
      <c r="F263" s="503"/>
      <c r="G263" s="504">
        <v>0.0</v>
      </c>
      <c r="H263" s="505">
        <v>0.0</v>
      </c>
      <c r="I263" s="506">
        <v>0.0</v>
      </c>
      <c r="J263" s="507"/>
      <c r="K263" s="508">
        <v>0.0</v>
      </c>
      <c r="L263" s="338"/>
      <c r="M263" s="338"/>
      <c r="N263" s="338"/>
      <c r="O263" s="338"/>
      <c r="P263" s="338"/>
      <c r="Q263" s="338"/>
    </row>
    <row r="264" ht="15.75" customHeight="1">
      <c r="A264" s="502">
        <v>353.0</v>
      </c>
      <c r="B264" s="501"/>
      <c r="C264" s="501"/>
      <c r="D264" s="501"/>
      <c r="E264" s="501"/>
      <c r="F264" s="503"/>
      <c r="G264" s="504">
        <v>0.0</v>
      </c>
      <c r="H264" s="505">
        <v>0.0</v>
      </c>
      <c r="I264" s="506">
        <v>0.0</v>
      </c>
      <c r="J264" s="507"/>
      <c r="K264" s="508">
        <v>0.0</v>
      </c>
      <c r="L264" s="338"/>
      <c r="M264" s="338"/>
      <c r="N264" s="338"/>
      <c r="O264" s="338"/>
      <c r="P264" s="338"/>
      <c r="Q264" s="338"/>
    </row>
    <row r="265" ht="15.75" customHeight="1">
      <c r="A265" s="502">
        <v>354.0</v>
      </c>
      <c r="B265" s="501"/>
      <c r="C265" s="501"/>
      <c r="D265" s="501"/>
      <c r="E265" s="501"/>
      <c r="F265" s="503"/>
      <c r="G265" s="504">
        <v>0.0</v>
      </c>
      <c r="H265" s="505">
        <v>0.0</v>
      </c>
      <c r="I265" s="506">
        <v>0.0</v>
      </c>
      <c r="J265" s="507"/>
      <c r="K265" s="508">
        <v>0.0</v>
      </c>
      <c r="L265" s="338"/>
      <c r="M265" s="338"/>
      <c r="N265" s="338"/>
      <c r="O265" s="338"/>
      <c r="P265" s="338"/>
      <c r="Q265" s="338"/>
    </row>
    <row r="266" ht="15.75" customHeight="1">
      <c r="A266" s="502">
        <v>355.0</v>
      </c>
      <c r="B266" s="501"/>
      <c r="C266" s="501"/>
      <c r="D266" s="501"/>
      <c r="E266" s="501"/>
      <c r="F266" s="503"/>
      <c r="G266" s="504">
        <v>0.0</v>
      </c>
      <c r="H266" s="505">
        <v>0.0</v>
      </c>
      <c r="I266" s="506">
        <v>0.0</v>
      </c>
      <c r="J266" s="507"/>
      <c r="K266" s="508">
        <v>0.0</v>
      </c>
      <c r="L266" s="338"/>
      <c r="M266" s="338"/>
      <c r="N266" s="338"/>
      <c r="O266" s="338"/>
      <c r="P266" s="338"/>
      <c r="Q266" s="338"/>
    </row>
    <row r="267" ht="15.75" customHeight="1">
      <c r="A267" s="502">
        <v>356.0</v>
      </c>
      <c r="B267" s="501"/>
      <c r="C267" s="501"/>
      <c r="D267" s="501"/>
      <c r="E267" s="501"/>
      <c r="F267" s="503"/>
      <c r="G267" s="504">
        <v>0.0</v>
      </c>
      <c r="H267" s="505">
        <v>0.0</v>
      </c>
      <c r="I267" s="506">
        <v>0.0</v>
      </c>
      <c r="J267" s="507"/>
      <c r="K267" s="508">
        <v>0.0</v>
      </c>
      <c r="L267" s="338"/>
      <c r="M267" s="338"/>
      <c r="N267" s="338"/>
      <c r="O267" s="338"/>
      <c r="P267" s="338"/>
      <c r="Q267" s="338"/>
    </row>
    <row r="268" ht="15.75" customHeight="1">
      <c r="A268" s="502">
        <v>357.0</v>
      </c>
      <c r="B268" s="501"/>
      <c r="C268" s="501"/>
      <c r="D268" s="501"/>
      <c r="E268" s="501"/>
      <c r="F268" s="503"/>
      <c r="G268" s="504">
        <v>0.0</v>
      </c>
      <c r="H268" s="505">
        <v>0.0</v>
      </c>
      <c r="I268" s="506">
        <v>0.0</v>
      </c>
      <c r="J268" s="507"/>
      <c r="K268" s="508">
        <v>0.0</v>
      </c>
      <c r="L268" s="338"/>
      <c r="M268" s="338"/>
      <c r="N268" s="338"/>
      <c r="O268" s="338"/>
      <c r="P268" s="338"/>
      <c r="Q268" s="338"/>
    </row>
    <row r="269" ht="15.75" customHeight="1">
      <c r="A269" s="502">
        <v>358.0</v>
      </c>
      <c r="B269" s="501"/>
      <c r="C269" s="501"/>
      <c r="D269" s="501"/>
      <c r="E269" s="501"/>
      <c r="F269" s="503"/>
      <c r="G269" s="504">
        <v>0.0</v>
      </c>
      <c r="H269" s="505">
        <v>0.0</v>
      </c>
      <c r="I269" s="506">
        <v>0.0</v>
      </c>
      <c r="J269" s="507"/>
      <c r="K269" s="508">
        <v>0.0</v>
      </c>
      <c r="L269" s="338"/>
      <c r="M269" s="338"/>
      <c r="N269" s="338"/>
      <c r="O269" s="338"/>
      <c r="P269" s="338"/>
      <c r="Q269" s="338"/>
    </row>
    <row r="270" ht="15.75" customHeight="1">
      <c r="A270" s="502">
        <v>359.0</v>
      </c>
      <c r="B270" s="535"/>
      <c r="C270" s="536"/>
      <c r="D270" s="536"/>
      <c r="E270" s="537"/>
      <c r="F270" s="549"/>
      <c r="G270" s="504">
        <v>0.0</v>
      </c>
      <c r="H270" s="505">
        <v>0.0</v>
      </c>
      <c r="I270" s="506">
        <v>0.0</v>
      </c>
      <c r="J270" s="507"/>
      <c r="K270" s="508">
        <v>0.0</v>
      </c>
      <c r="L270" s="338"/>
      <c r="M270" s="338"/>
      <c r="N270" s="338"/>
      <c r="O270" s="338"/>
      <c r="P270" s="338"/>
      <c r="Q270" s="338"/>
    </row>
    <row r="271" ht="15.75" customHeight="1">
      <c r="A271" s="502">
        <v>360.0</v>
      </c>
      <c r="B271" s="501"/>
      <c r="C271" s="501"/>
      <c r="D271" s="501"/>
      <c r="E271" s="501"/>
      <c r="F271" s="503"/>
      <c r="G271" s="504">
        <v>0.0</v>
      </c>
      <c r="H271" s="505">
        <v>0.0</v>
      </c>
      <c r="I271" s="506">
        <v>0.0</v>
      </c>
      <c r="J271" s="507"/>
      <c r="K271" s="508">
        <v>0.0</v>
      </c>
      <c r="L271" s="338"/>
      <c r="M271" s="338"/>
      <c r="N271" s="338"/>
      <c r="O271" s="338"/>
      <c r="P271" s="338"/>
      <c r="Q271" s="338"/>
    </row>
    <row r="272" ht="15.75" customHeight="1">
      <c r="A272" s="502">
        <v>361.0</v>
      </c>
      <c r="B272" s="501"/>
      <c r="C272" s="501"/>
      <c r="D272" s="501"/>
      <c r="E272" s="501"/>
      <c r="F272" s="503"/>
      <c r="G272" s="504">
        <v>0.0</v>
      </c>
      <c r="H272" s="505">
        <v>0.0</v>
      </c>
      <c r="I272" s="506">
        <v>0.0</v>
      </c>
      <c r="J272" s="507"/>
      <c r="K272" s="508">
        <v>0.0</v>
      </c>
      <c r="L272" s="338"/>
      <c r="M272" s="338"/>
      <c r="N272" s="338"/>
      <c r="O272" s="338"/>
      <c r="P272" s="338"/>
      <c r="Q272" s="338"/>
    </row>
    <row r="273" ht="15.75" customHeight="1">
      <c r="A273" s="502">
        <v>362.0</v>
      </c>
      <c r="B273" s="501"/>
      <c r="C273" s="501"/>
      <c r="D273" s="501"/>
      <c r="E273" s="501"/>
      <c r="F273" s="503"/>
      <c r="G273" s="504">
        <v>0.0</v>
      </c>
      <c r="H273" s="505">
        <v>0.0</v>
      </c>
      <c r="I273" s="506">
        <v>0.0</v>
      </c>
      <c r="J273" s="507"/>
      <c r="K273" s="508">
        <v>0.0</v>
      </c>
      <c r="L273" s="338"/>
      <c r="M273" s="338"/>
      <c r="N273" s="338"/>
      <c r="O273" s="338"/>
      <c r="P273" s="338"/>
      <c r="Q273" s="338"/>
    </row>
    <row r="274" ht="15.75" customHeight="1">
      <c r="A274" s="502">
        <v>363.0</v>
      </c>
      <c r="B274" s="501"/>
      <c r="C274" s="501"/>
      <c r="D274" s="501"/>
      <c r="E274" s="501"/>
      <c r="F274" s="503"/>
      <c r="G274" s="504">
        <v>0.0</v>
      </c>
      <c r="H274" s="505">
        <v>0.0</v>
      </c>
      <c r="I274" s="506">
        <v>0.0</v>
      </c>
      <c r="J274" s="507"/>
      <c r="K274" s="508">
        <v>0.0</v>
      </c>
      <c r="L274" s="338"/>
      <c r="M274" s="338"/>
      <c r="N274" s="338"/>
      <c r="O274" s="338"/>
      <c r="P274" s="338"/>
      <c r="Q274" s="338"/>
    </row>
    <row r="275" ht="15.75" customHeight="1">
      <c r="A275" s="502">
        <v>364.0</v>
      </c>
      <c r="B275" s="501"/>
      <c r="C275" s="501"/>
      <c r="D275" s="501"/>
      <c r="E275" s="501"/>
      <c r="F275" s="503"/>
      <c r="G275" s="504">
        <v>0.0</v>
      </c>
      <c r="H275" s="505">
        <v>0.0</v>
      </c>
      <c r="I275" s="506">
        <v>0.0</v>
      </c>
      <c r="J275" s="507"/>
      <c r="K275" s="508">
        <v>0.0</v>
      </c>
      <c r="L275" s="338"/>
      <c r="M275" s="338"/>
      <c r="N275" s="338"/>
      <c r="O275" s="338"/>
      <c r="P275" s="338"/>
      <c r="Q275" s="338"/>
    </row>
    <row r="276" ht="15.75" customHeight="1">
      <c r="A276" s="502">
        <v>365.0</v>
      </c>
      <c r="B276" s="501"/>
      <c r="C276" s="501"/>
      <c r="D276" s="501"/>
      <c r="E276" s="501"/>
      <c r="F276" s="503"/>
      <c r="G276" s="504">
        <v>0.0</v>
      </c>
      <c r="H276" s="505">
        <v>0.0</v>
      </c>
      <c r="I276" s="506">
        <v>0.0</v>
      </c>
      <c r="J276" s="507"/>
      <c r="K276" s="508">
        <v>0.0</v>
      </c>
      <c r="L276" s="338"/>
      <c r="M276" s="338"/>
      <c r="N276" s="338"/>
      <c r="O276" s="338"/>
      <c r="P276" s="338"/>
      <c r="Q276" s="338"/>
    </row>
    <row r="277" ht="15.75" customHeight="1">
      <c r="A277" s="502">
        <v>366.0</v>
      </c>
      <c r="B277" s="501"/>
      <c r="C277" s="501"/>
      <c r="D277" s="501"/>
      <c r="E277" s="501"/>
      <c r="F277" s="503"/>
      <c r="G277" s="504">
        <v>0.0</v>
      </c>
      <c r="H277" s="505">
        <v>0.0</v>
      </c>
      <c r="I277" s="506">
        <v>0.0</v>
      </c>
      <c r="J277" s="507"/>
      <c r="K277" s="508">
        <v>0.0</v>
      </c>
      <c r="L277" s="338"/>
      <c r="M277" s="338"/>
      <c r="N277" s="338"/>
      <c r="O277" s="338"/>
      <c r="P277" s="338"/>
      <c r="Q277" s="338"/>
    </row>
    <row r="278" ht="15.75" customHeight="1">
      <c r="A278" s="502">
        <v>367.0</v>
      </c>
      <c r="B278" s="501"/>
      <c r="C278" s="501"/>
      <c r="D278" s="501"/>
      <c r="E278" s="501"/>
      <c r="F278" s="503"/>
      <c r="G278" s="504">
        <v>0.0</v>
      </c>
      <c r="H278" s="505">
        <v>0.0</v>
      </c>
      <c r="I278" s="506">
        <v>0.0</v>
      </c>
      <c r="J278" s="507"/>
      <c r="K278" s="508">
        <v>0.0</v>
      </c>
      <c r="L278" s="338"/>
      <c r="M278" s="338"/>
      <c r="N278" s="338"/>
      <c r="O278" s="338"/>
      <c r="P278" s="338"/>
      <c r="Q278" s="338"/>
    </row>
    <row r="279" ht="15.75" customHeight="1">
      <c r="A279" s="502">
        <v>368.0</v>
      </c>
      <c r="B279" s="501"/>
      <c r="C279" s="501"/>
      <c r="D279" s="501"/>
      <c r="E279" s="501"/>
      <c r="F279" s="503"/>
      <c r="G279" s="504">
        <v>0.0</v>
      </c>
      <c r="H279" s="505">
        <v>0.0</v>
      </c>
      <c r="I279" s="506">
        <v>0.0</v>
      </c>
      <c r="J279" s="507"/>
      <c r="K279" s="508">
        <v>0.0</v>
      </c>
      <c r="L279" s="338"/>
      <c r="M279" s="338"/>
      <c r="N279" s="338"/>
      <c r="O279" s="338"/>
      <c r="P279" s="338"/>
      <c r="Q279" s="338"/>
    </row>
    <row r="280" ht="15.75" customHeight="1">
      <c r="A280" s="502">
        <v>369.0</v>
      </c>
      <c r="B280" s="501"/>
      <c r="C280" s="501"/>
      <c r="D280" s="501"/>
      <c r="E280" s="501"/>
      <c r="F280" s="503"/>
      <c r="G280" s="504">
        <v>0.0</v>
      </c>
      <c r="H280" s="505">
        <v>0.0</v>
      </c>
      <c r="I280" s="506">
        <v>0.0</v>
      </c>
      <c r="J280" s="507"/>
      <c r="K280" s="508">
        <v>0.0</v>
      </c>
      <c r="L280" s="338"/>
      <c r="M280" s="338"/>
      <c r="N280" s="338"/>
      <c r="O280" s="338"/>
      <c r="P280" s="338"/>
      <c r="Q280" s="338"/>
    </row>
    <row r="281" ht="15.75" customHeight="1">
      <c r="A281" s="502">
        <v>370.0</v>
      </c>
      <c r="B281" s="501"/>
      <c r="C281" s="501"/>
      <c r="D281" s="501"/>
      <c r="E281" s="501"/>
      <c r="F281" s="503"/>
      <c r="G281" s="504">
        <v>0.0</v>
      </c>
      <c r="H281" s="505">
        <v>0.0</v>
      </c>
      <c r="I281" s="506">
        <v>0.0</v>
      </c>
      <c r="J281" s="507"/>
      <c r="K281" s="508">
        <v>0.0</v>
      </c>
      <c r="L281" s="338"/>
      <c r="M281" s="338"/>
      <c r="N281" s="338"/>
      <c r="O281" s="338"/>
      <c r="P281" s="338"/>
      <c r="Q281" s="338"/>
    </row>
    <row r="282" ht="15.75" customHeight="1">
      <c r="A282" s="502">
        <v>371.0</v>
      </c>
      <c r="B282" s="501"/>
      <c r="C282" s="501"/>
      <c r="D282" s="501"/>
      <c r="E282" s="501"/>
      <c r="F282" s="503"/>
      <c r="G282" s="504">
        <v>0.0</v>
      </c>
      <c r="H282" s="505">
        <v>0.0</v>
      </c>
      <c r="I282" s="506">
        <v>0.0</v>
      </c>
      <c r="J282" s="507"/>
      <c r="K282" s="508">
        <v>0.0</v>
      </c>
      <c r="L282" s="338"/>
      <c r="M282" s="338"/>
      <c r="N282" s="338"/>
      <c r="O282" s="338"/>
      <c r="P282" s="338"/>
      <c r="Q282" s="338"/>
    </row>
    <row r="283" ht="15.75" customHeight="1">
      <c r="A283" s="502">
        <v>372.0</v>
      </c>
      <c r="B283" s="501"/>
      <c r="C283" s="501"/>
      <c r="D283" s="501"/>
      <c r="E283" s="501"/>
      <c r="F283" s="503"/>
      <c r="G283" s="504">
        <v>0.0</v>
      </c>
      <c r="H283" s="505">
        <v>0.0</v>
      </c>
      <c r="I283" s="506">
        <v>0.0</v>
      </c>
      <c r="J283" s="507"/>
      <c r="K283" s="508">
        <v>0.0</v>
      </c>
      <c r="L283" s="338"/>
      <c r="M283" s="338"/>
      <c r="N283" s="338"/>
      <c r="O283" s="338"/>
      <c r="P283" s="338"/>
      <c r="Q283" s="338"/>
    </row>
    <row r="284" ht="15.75" customHeight="1">
      <c r="A284" s="502">
        <v>373.0</v>
      </c>
      <c r="B284" s="501"/>
      <c r="C284" s="501"/>
      <c r="D284" s="501"/>
      <c r="E284" s="501"/>
      <c r="F284" s="503"/>
      <c r="G284" s="504">
        <v>0.0</v>
      </c>
      <c r="H284" s="505">
        <v>0.0</v>
      </c>
      <c r="I284" s="506">
        <v>0.0</v>
      </c>
      <c r="J284" s="507"/>
      <c r="K284" s="508">
        <v>0.0</v>
      </c>
      <c r="L284" s="338"/>
      <c r="M284" s="338"/>
      <c r="N284" s="338"/>
      <c r="O284" s="338"/>
      <c r="P284" s="338"/>
      <c r="Q284" s="338"/>
    </row>
    <row r="285" ht="15.75" customHeight="1">
      <c r="A285" s="502">
        <v>374.0</v>
      </c>
      <c r="B285" s="501"/>
      <c r="C285" s="501"/>
      <c r="D285" s="501"/>
      <c r="E285" s="501"/>
      <c r="F285" s="503"/>
      <c r="G285" s="504">
        <v>0.0</v>
      </c>
      <c r="H285" s="505">
        <v>0.0</v>
      </c>
      <c r="I285" s="506">
        <v>0.0</v>
      </c>
      <c r="J285" s="507"/>
      <c r="K285" s="508">
        <v>0.0</v>
      </c>
      <c r="L285" s="338"/>
      <c r="M285" s="338"/>
      <c r="N285" s="338"/>
      <c r="O285" s="338"/>
      <c r="P285" s="338"/>
      <c r="Q285" s="338"/>
    </row>
    <row r="286" ht="15.75" customHeight="1">
      <c r="A286" s="502">
        <v>375.0</v>
      </c>
      <c r="B286" s="501"/>
      <c r="C286" s="501"/>
      <c r="D286" s="501"/>
      <c r="E286" s="501"/>
      <c r="F286" s="503"/>
      <c r="G286" s="504">
        <v>0.0</v>
      </c>
      <c r="H286" s="505">
        <v>0.0</v>
      </c>
      <c r="I286" s="506">
        <v>0.0</v>
      </c>
      <c r="J286" s="507"/>
      <c r="K286" s="508">
        <v>0.0</v>
      </c>
      <c r="L286" s="338"/>
      <c r="M286" s="338"/>
      <c r="N286" s="338"/>
      <c r="O286" s="338"/>
      <c r="P286" s="338"/>
      <c r="Q286" s="338"/>
    </row>
    <row r="287" ht="15.75" customHeight="1">
      <c r="A287" s="502">
        <v>376.0</v>
      </c>
      <c r="B287" s="501"/>
      <c r="C287" s="501"/>
      <c r="D287" s="501"/>
      <c r="E287" s="501"/>
      <c r="F287" s="503"/>
      <c r="G287" s="504">
        <v>0.0</v>
      </c>
      <c r="H287" s="505">
        <v>0.0</v>
      </c>
      <c r="I287" s="506">
        <v>0.0</v>
      </c>
      <c r="J287" s="507"/>
      <c r="K287" s="508">
        <v>0.0</v>
      </c>
      <c r="L287" s="338"/>
      <c r="M287" s="338"/>
      <c r="N287" s="338"/>
      <c r="O287" s="338"/>
      <c r="P287" s="338"/>
      <c r="Q287" s="338"/>
    </row>
    <row r="288" ht="15.75" customHeight="1">
      <c r="A288" s="502">
        <v>377.0</v>
      </c>
      <c r="B288" s="501"/>
      <c r="C288" s="501"/>
      <c r="D288" s="501"/>
      <c r="E288" s="501"/>
      <c r="F288" s="503"/>
      <c r="G288" s="504">
        <v>0.0</v>
      </c>
      <c r="H288" s="505">
        <v>0.0</v>
      </c>
      <c r="I288" s="506">
        <v>0.0</v>
      </c>
      <c r="J288" s="507"/>
      <c r="K288" s="508">
        <v>0.0</v>
      </c>
      <c r="L288" s="338"/>
      <c r="M288" s="338"/>
      <c r="N288" s="338"/>
      <c r="O288" s="338"/>
      <c r="P288" s="338"/>
      <c r="Q288" s="338"/>
    </row>
    <row r="289" ht="15.75" customHeight="1">
      <c r="A289" s="502">
        <v>378.0</v>
      </c>
      <c r="B289" s="501"/>
      <c r="C289" s="501"/>
      <c r="D289" s="501"/>
      <c r="E289" s="501"/>
      <c r="F289" s="503"/>
      <c r="G289" s="504">
        <v>0.0</v>
      </c>
      <c r="H289" s="505">
        <v>0.0</v>
      </c>
      <c r="I289" s="506">
        <v>0.0</v>
      </c>
      <c r="J289" s="507"/>
      <c r="K289" s="508">
        <v>0.0</v>
      </c>
      <c r="L289" s="338"/>
      <c r="M289" s="338"/>
      <c r="N289" s="338"/>
      <c r="O289" s="338"/>
      <c r="P289" s="338"/>
      <c r="Q289" s="338"/>
    </row>
    <row r="290" ht="15.75" customHeight="1">
      <c r="A290" s="502">
        <v>379.0</v>
      </c>
      <c r="B290" s="501"/>
      <c r="C290" s="501"/>
      <c r="D290" s="501"/>
      <c r="E290" s="501"/>
      <c r="F290" s="503"/>
      <c r="G290" s="504">
        <v>0.0</v>
      </c>
      <c r="H290" s="505">
        <v>0.0</v>
      </c>
      <c r="I290" s="506">
        <v>0.0</v>
      </c>
      <c r="J290" s="507"/>
      <c r="K290" s="508">
        <v>0.0</v>
      </c>
      <c r="L290" s="338"/>
      <c r="M290" s="338"/>
      <c r="N290" s="338"/>
      <c r="O290" s="338"/>
      <c r="P290" s="338"/>
      <c r="Q290" s="338"/>
    </row>
    <row r="291" ht="15.75" customHeight="1">
      <c r="A291" s="502">
        <v>380.0</v>
      </c>
      <c r="B291" s="501"/>
      <c r="C291" s="501"/>
      <c r="D291" s="501"/>
      <c r="E291" s="501"/>
      <c r="F291" s="503"/>
      <c r="G291" s="504">
        <v>0.0</v>
      </c>
      <c r="H291" s="505">
        <v>0.0</v>
      </c>
      <c r="I291" s="506">
        <v>0.0</v>
      </c>
      <c r="J291" s="507"/>
      <c r="K291" s="508">
        <v>0.0</v>
      </c>
      <c r="L291" s="338"/>
      <c r="M291" s="338"/>
      <c r="N291" s="338"/>
      <c r="O291" s="338"/>
      <c r="P291" s="338"/>
      <c r="Q291" s="338"/>
    </row>
    <row r="292" ht="15.75" customHeight="1">
      <c r="A292" s="502">
        <v>381.0</v>
      </c>
      <c r="B292" s="501"/>
      <c r="C292" s="501"/>
      <c r="D292" s="501"/>
      <c r="E292" s="501"/>
      <c r="F292" s="503"/>
      <c r="G292" s="504">
        <v>0.0</v>
      </c>
      <c r="H292" s="505">
        <v>0.0</v>
      </c>
      <c r="I292" s="506">
        <v>0.0</v>
      </c>
      <c r="J292" s="507"/>
      <c r="K292" s="508">
        <v>0.0</v>
      </c>
      <c r="L292" s="338"/>
      <c r="M292" s="338"/>
      <c r="N292" s="338"/>
      <c r="O292" s="338"/>
      <c r="P292" s="338"/>
      <c r="Q292" s="338"/>
    </row>
    <row r="293" ht="15.75" customHeight="1">
      <c r="A293" s="502">
        <v>382.0</v>
      </c>
      <c r="B293" s="501"/>
      <c r="C293" s="501"/>
      <c r="D293" s="501"/>
      <c r="E293" s="501"/>
      <c r="F293" s="503"/>
      <c r="G293" s="504">
        <v>0.0</v>
      </c>
      <c r="H293" s="505">
        <v>0.0</v>
      </c>
      <c r="I293" s="506">
        <v>0.0</v>
      </c>
      <c r="J293" s="507"/>
      <c r="K293" s="508">
        <v>0.0</v>
      </c>
      <c r="L293" s="338"/>
      <c r="M293" s="338"/>
      <c r="N293" s="338"/>
      <c r="O293" s="338"/>
      <c r="P293" s="338"/>
      <c r="Q293" s="338"/>
    </row>
    <row r="294" ht="15.75" customHeight="1">
      <c r="A294" s="502">
        <v>383.0</v>
      </c>
      <c r="B294" s="501"/>
      <c r="C294" s="501"/>
      <c r="D294" s="501"/>
      <c r="E294" s="501"/>
      <c r="F294" s="503"/>
      <c r="G294" s="504">
        <v>0.0</v>
      </c>
      <c r="H294" s="505">
        <v>0.0</v>
      </c>
      <c r="I294" s="506">
        <v>0.0</v>
      </c>
      <c r="J294" s="507"/>
      <c r="K294" s="508">
        <v>0.0</v>
      </c>
      <c r="L294" s="338"/>
      <c r="M294" s="338"/>
      <c r="N294" s="338"/>
      <c r="O294" s="338"/>
      <c r="P294" s="338"/>
      <c r="Q294" s="338"/>
    </row>
    <row r="295" ht="15.75" customHeight="1">
      <c r="A295" s="502">
        <v>384.0</v>
      </c>
      <c r="B295" s="501"/>
      <c r="C295" s="501"/>
      <c r="D295" s="501"/>
      <c r="E295" s="501"/>
      <c r="F295" s="503"/>
      <c r="G295" s="504">
        <v>0.0</v>
      </c>
      <c r="H295" s="505">
        <v>0.0</v>
      </c>
      <c r="I295" s="506">
        <v>0.0</v>
      </c>
      <c r="J295" s="507"/>
      <c r="K295" s="508">
        <v>0.0</v>
      </c>
      <c r="L295" s="338"/>
      <c r="M295" s="338"/>
      <c r="N295" s="338"/>
      <c r="O295" s="338"/>
      <c r="P295" s="338"/>
      <c r="Q295" s="338"/>
    </row>
    <row r="296" ht="15.75" customHeight="1">
      <c r="A296" s="502">
        <v>385.0</v>
      </c>
      <c r="B296" s="501"/>
      <c r="C296" s="501"/>
      <c r="D296" s="501"/>
      <c r="E296" s="501"/>
      <c r="F296" s="503"/>
      <c r="G296" s="504">
        <v>0.0</v>
      </c>
      <c r="H296" s="505">
        <v>0.0</v>
      </c>
      <c r="I296" s="506">
        <v>0.0</v>
      </c>
      <c r="J296" s="507"/>
      <c r="K296" s="508">
        <v>0.0</v>
      </c>
      <c r="L296" s="338"/>
      <c r="M296" s="338"/>
      <c r="N296" s="338"/>
      <c r="O296" s="338"/>
      <c r="P296" s="338"/>
      <c r="Q296" s="338"/>
    </row>
    <row r="297" ht="15.75" customHeight="1">
      <c r="A297" s="502">
        <v>386.0</v>
      </c>
      <c r="B297" s="501"/>
      <c r="C297" s="501"/>
      <c r="D297" s="501"/>
      <c r="E297" s="501"/>
      <c r="F297" s="503"/>
      <c r="G297" s="504">
        <v>0.0</v>
      </c>
      <c r="H297" s="505">
        <v>0.0</v>
      </c>
      <c r="I297" s="506">
        <v>0.0</v>
      </c>
      <c r="J297" s="507"/>
      <c r="K297" s="508">
        <v>0.0</v>
      </c>
      <c r="L297" s="338"/>
      <c r="M297" s="338"/>
      <c r="N297" s="338"/>
      <c r="O297" s="338"/>
      <c r="P297" s="338"/>
      <c r="Q297" s="338"/>
    </row>
    <row r="298" ht="15.75" customHeight="1">
      <c r="A298" s="502">
        <v>387.0</v>
      </c>
      <c r="B298" s="501"/>
      <c r="C298" s="501"/>
      <c r="D298" s="501"/>
      <c r="E298" s="501"/>
      <c r="F298" s="503"/>
      <c r="G298" s="504">
        <v>0.0</v>
      </c>
      <c r="H298" s="505">
        <v>0.0</v>
      </c>
      <c r="I298" s="506">
        <v>0.0</v>
      </c>
      <c r="J298" s="507"/>
      <c r="K298" s="508">
        <v>0.0</v>
      </c>
      <c r="L298" s="338"/>
      <c r="M298" s="338"/>
      <c r="N298" s="338"/>
      <c r="O298" s="338"/>
      <c r="P298" s="338"/>
      <c r="Q298" s="338"/>
    </row>
    <row r="299" ht="15.75" customHeight="1">
      <c r="A299" s="502">
        <v>388.0</v>
      </c>
      <c r="B299" s="501"/>
      <c r="C299" s="501"/>
      <c r="D299" s="501"/>
      <c r="E299" s="501"/>
      <c r="F299" s="503"/>
      <c r="G299" s="504">
        <v>0.0</v>
      </c>
      <c r="H299" s="505">
        <v>0.0</v>
      </c>
      <c r="I299" s="506">
        <v>0.0</v>
      </c>
      <c r="J299" s="507"/>
      <c r="K299" s="508">
        <v>0.0</v>
      </c>
      <c r="L299" s="338"/>
      <c r="M299" s="338"/>
      <c r="N299" s="338"/>
      <c r="O299" s="338"/>
      <c r="P299" s="338"/>
      <c r="Q299" s="338"/>
    </row>
    <row r="300" ht="15.75" customHeight="1">
      <c r="A300" s="502"/>
      <c r="B300" s="501"/>
      <c r="C300" s="501"/>
      <c r="D300" s="501"/>
      <c r="E300" s="501"/>
      <c r="F300" s="503"/>
      <c r="G300" s="504"/>
      <c r="H300" s="505"/>
      <c r="I300" s="506"/>
      <c r="J300" s="507"/>
      <c r="K300" s="508"/>
      <c r="L300" s="338"/>
      <c r="M300" s="338"/>
      <c r="N300" s="338"/>
      <c r="O300" s="338"/>
      <c r="P300" s="338"/>
      <c r="Q300" s="338"/>
    </row>
    <row r="301" ht="15.75" customHeight="1">
      <c r="A301" s="502"/>
      <c r="B301" s="501"/>
      <c r="C301" s="501"/>
      <c r="D301" s="501"/>
      <c r="E301" s="501"/>
      <c r="F301" s="503"/>
      <c r="G301" s="504"/>
      <c r="H301" s="505"/>
      <c r="I301" s="506"/>
      <c r="J301" s="507"/>
      <c r="K301" s="508"/>
      <c r="L301" s="338"/>
      <c r="M301" s="338"/>
      <c r="N301" s="338"/>
      <c r="O301" s="338"/>
      <c r="P301" s="338"/>
      <c r="Q301" s="338"/>
    </row>
    <row r="302" ht="15.75" customHeight="1">
      <c r="A302" s="502"/>
      <c r="B302" s="501"/>
      <c r="C302" s="501"/>
      <c r="D302" s="501"/>
      <c r="E302" s="501"/>
      <c r="F302" s="503"/>
      <c r="G302" s="504"/>
      <c r="H302" s="505"/>
      <c r="I302" s="506"/>
      <c r="J302" s="507"/>
      <c r="K302" s="508"/>
      <c r="L302" s="338"/>
      <c r="M302" s="338"/>
      <c r="N302" s="338"/>
      <c r="O302" s="338"/>
      <c r="P302" s="338"/>
      <c r="Q302" s="338"/>
    </row>
    <row r="303" ht="15.75" customHeight="1">
      <c r="A303" s="502"/>
      <c r="B303" s="501"/>
      <c r="C303" s="501"/>
      <c r="D303" s="501"/>
      <c r="E303" s="501"/>
      <c r="F303" s="503"/>
      <c r="G303" s="504"/>
      <c r="H303" s="505"/>
      <c r="I303" s="506"/>
      <c r="J303" s="507"/>
      <c r="K303" s="508"/>
      <c r="L303" s="338"/>
      <c r="M303" s="338"/>
      <c r="N303" s="338"/>
      <c r="O303" s="338"/>
      <c r="P303" s="338"/>
      <c r="Q303" s="338"/>
    </row>
    <row r="304" ht="15.75" customHeight="1">
      <c r="A304" s="502"/>
      <c r="B304" s="501"/>
      <c r="C304" s="501"/>
      <c r="D304" s="501"/>
      <c r="E304" s="501"/>
      <c r="F304" s="503"/>
      <c r="G304" s="504"/>
      <c r="H304" s="505"/>
      <c r="I304" s="506"/>
      <c r="J304" s="507"/>
      <c r="K304" s="508"/>
      <c r="L304" s="338"/>
      <c r="M304" s="338"/>
      <c r="N304" s="338"/>
      <c r="O304" s="338"/>
      <c r="P304" s="338"/>
      <c r="Q304" s="338"/>
    </row>
    <row r="305" ht="15.75" customHeight="1">
      <c r="A305" s="502"/>
      <c r="B305" s="501"/>
      <c r="C305" s="501"/>
      <c r="D305" s="501"/>
      <c r="E305" s="501"/>
      <c r="F305" s="503"/>
      <c r="G305" s="504"/>
      <c r="H305" s="505"/>
      <c r="I305" s="506"/>
      <c r="J305" s="507"/>
      <c r="K305" s="508"/>
      <c r="L305" s="338"/>
      <c r="M305" s="338"/>
      <c r="N305" s="338"/>
      <c r="O305" s="338"/>
      <c r="P305" s="338"/>
      <c r="Q305" s="338"/>
    </row>
    <row r="306" ht="15.75" customHeight="1">
      <c r="A306" s="502"/>
      <c r="B306" s="501"/>
      <c r="C306" s="501"/>
      <c r="D306" s="501"/>
      <c r="E306" s="501"/>
      <c r="F306" s="503"/>
      <c r="G306" s="504"/>
      <c r="H306" s="505"/>
      <c r="I306" s="506"/>
      <c r="J306" s="507"/>
      <c r="K306" s="508"/>
      <c r="L306" s="338"/>
      <c r="M306" s="338"/>
      <c r="N306" s="338"/>
      <c r="O306" s="338"/>
      <c r="P306" s="338"/>
      <c r="Q306" s="338"/>
    </row>
    <row r="307" ht="15.75" customHeight="1">
      <c r="A307" s="502"/>
      <c r="B307" s="501"/>
      <c r="C307" s="501"/>
      <c r="D307" s="501"/>
      <c r="E307" s="501"/>
      <c r="F307" s="503"/>
      <c r="G307" s="504"/>
      <c r="H307" s="505"/>
      <c r="I307" s="506"/>
      <c r="J307" s="507"/>
      <c r="K307" s="508"/>
      <c r="L307" s="338"/>
      <c r="M307" s="338"/>
      <c r="N307" s="338"/>
      <c r="O307" s="338"/>
      <c r="P307" s="338"/>
      <c r="Q307" s="338"/>
    </row>
    <row r="308" ht="15.75" customHeight="1">
      <c r="A308" s="502"/>
      <c r="B308" s="501"/>
      <c r="C308" s="501"/>
      <c r="D308" s="501"/>
      <c r="E308" s="501"/>
      <c r="F308" s="503"/>
      <c r="G308" s="504"/>
      <c r="H308" s="505"/>
      <c r="I308" s="506"/>
      <c r="J308" s="507"/>
      <c r="K308" s="508"/>
      <c r="L308" s="338"/>
      <c r="M308" s="338"/>
      <c r="N308" s="338"/>
      <c r="O308" s="338"/>
      <c r="P308" s="338"/>
      <c r="Q308" s="338"/>
    </row>
    <row r="309" ht="15.75" customHeight="1">
      <c r="A309" s="502"/>
      <c r="B309" s="501"/>
      <c r="C309" s="501"/>
      <c r="D309" s="501"/>
      <c r="E309" s="501"/>
      <c r="F309" s="503"/>
      <c r="G309" s="504"/>
      <c r="H309" s="505"/>
      <c r="I309" s="506"/>
      <c r="J309" s="507"/>
      <c r="K309" s="508"/>
      <c r="L309" s="338"/>
      <c r="M309" s="338"/>
      <c r="N309" s="338"/>
      <c r="O309" s="338"/>
      <c r="P309" s="338"/>
      <c r="Q309" s="338"/>
    </row>
    <row r="310" ht="15.75" customHeight="1">
      <c r="A310" s="502"/>
      <c r="B310" s="501"/>
      <c r="C310" s="501"/>
      <c r="D310" s="501"/>
      <c r="E310" s="501"/>
      <c r="F310" s="503"/>
      <c r="G310" s="504"/>
      <c r="H310" s="505"/>
      <c r="I310" s="506"/>
      <c r="J310" s="507"/>
      <c r="K310" s="508"/>
      <c r="L310" s="338"/>
      <c r="M310" s="338"/>
      <c r="N310" s="338"/>
      <c r="O310" s="338"/>
      <c r="P310" s="338"/>
      <c r="Q310" s="338"/>
    </row>
    <row r="311" ht="15.75" customHeight="1">
      <c r="A311" s="502"/>
      <c r="B311" s="501"/>
      <c r="C311" s="501"/>
      <c r="D311" s="501"/>
      <c r="E311" s="501"/>
      <c r="F311" s="503"/>
      <c r="G311" s="504"/>
      <c r="H311" s="505"/>
      <c r="I311" s="506"/>
      <c r="J311" s="507"/>
      <c r="K311" s="508"/>
      <c r="L311" s="338"/>
      <c r="M311" s="338"/>
      <c r="N311" s="338"/>
      <c r="O311" s="338"/>
      <c r="P311" s="338"/>
      <c r="Q311" s="338"/>
    </row>
    <row r="312" ht="15.75" customHeight="1">
      <c r="A312" s="502"/>
      <c r="B312" s="501"/>
      <c r="C312" s="501"/>
      <c r="D312" s="501"/>
      <c r="E312" s="501"/>
      <c r="F312" s="503"/>
      <c r="G312" s="504"/>
      <c r="H312" s="505"/>
      <c r="I312" s="506"/>
      <c r="J312" s="507"/>
      <c r="K312" s="508"/>
      <c r="L312" s="338"/>
      <c r="M312" s="338"/>
      <c r="N312" s="338"/>
      <c r="O312" s="338"/>
      <c r="P312" s="338"/>
      <c r="Q312" s="338"/>
    </row>
    <row r="313" ht="15.75" customHeight="1">
      <c r="A313" s="502"/>
      <c r="B313" s="501"/>
      <c r="C313" s="501"/>
      <c r="D313" s="501"/>
      <c r="E313" s="501"/>
      <c r="F313" s="503"/>
      <c r="G313" s="504"/>
      <c r="H313" s="505"/>
      <c r="I313" s="506"/>
      <c r="J313" s="507"/>
      <c r="K313" s="508"/>
      <c r="L313" s="338"/>
      <c r="M313" s="338"/>
      <c r="N313" s="338"/>
      <c r="O313" s="338"/>
      <c r="P313" s="338"/>
      <c r="Q313" s="338"/>
    </row>
    <row r="314" ht="15.75" customHeight="1">
      <c r="A314" s="502"/>
      <c r="B314" s="501"/>
      <c r="C314" s="501"/>
      <c r="D314" s="501"/>
      <c r="E314" s="501"/>
      <c r="F314" s="503"/>
      <c r="G314" s="504"/>
      <c r="H314" s="505"/>
      <c r="I314" s="506"/>
      <c r="J314" s="507"/>
      <c r="K314" s="508"/>
      <c r="L314" s="338"/>
      <c r="M314" s="338"/>
      <c r="N314" s="338"/>
      <c r="O314" s="338"/>
      <c r="P314" s="338"/>
      <c r="Q314" s="338"/>
    </row>
    <row r="315" ht="15.75" customHeight="1">
      <c r="A315" s="502"/>
      <c r="B315" s="501"/>
      <c r="C315" s="501"/>
      <c r="D315" s="501"/>
      <c r="E315" s="501"/>
      <c r="F315" s="503"/>
      <c r="G315" s="504"/>
      <c r="H315" s="505"/>
      <c r="I315" s="506"/>
      <c r="J315" s="507"/>
      <c r="K315" s="508"/>
      <c r="L315" s="338"/>
      <c r="M315" s="338"/>
      <c r="N315" s="338"/>
      <c r="O315" s="338"/>
      <c r="P315" s="338"/>
      <c r="Q315" s="338"/>
    </row>
    <row r="316" ht="15.75" customHeight="1">
      <c r="A316" s="502"/>
      <c r="B316" s="501"/>
      <c r="C316" s="501"/>
      <c r="D316" s="501"/>
      <c r="E316" s="501"/>
      <c r="F316" s="503"/>
      <c r="G316" s="504"/>
      <c r="H316" s="505"/>
      <c r="I316" s="506"/>
      <c r="J316" s="507"/>
      <c r="K316" s="508"/>
      <c r="L316" s="338"/>
      <c r="M316" s="338"/>
      <c r="N316" s="338"/>
      <c r="O316" s="338"/>
      <c r="P316" s="338"/>
      <c r="Q316" s="338"/>
    </row>
    <row r="317" ht="15.75" customHeight="1">
      <c r="A317" s="502"/>
      <c r="B317" s="501"/>
      <c r="C317" s="501"/>
      <c r="D317" s="501"/>
      <c r="E317" s="501"/>
      <c r="F317" s="503"/>
      <c r="G317" s="504"/>
      <c r="H317" s="505"/>
      <c r="I317" s="506"/>
      <c r="J317" s="507"/>
      <c r="K317" s="508"/>
      <c r="L317" s="338"/>
      <c r="M317" s="338"/>
      <c r="N317" s="338"/>
      <c r="O317" s="338"/>
      <c r="P317" s="338"/>
      <c r="Q317" s="338"/>
    </row>
    <row r="318" ht="15.75" customHeight="1">
      <c r="A318" s="502"/>
      <c r="B318" s="501"/>
      <c r="C318" s="501"/>
      <c r="D318" s="501"/>
      <c r="E318" s="501"/>
      <c r="F318" s="503"/>
      <c r="G318" s="504"/>
      <c r="H318" s="505"/>
      <c r="I318" s="506"/>
      <c r="J318" s="507"/>
      <c r="K318" s="508"/>
      <c r="L318" s="338"/>
      <c r="M318" s="338"/>
      <c r="N318" s="338"/>
      <c r="O318" s="338"/>
      <c r="P318" s="338"/>
      <c r="Q318" s="338"/>
    </row>
    <row r="319" ht="15.75" customHeight="1">
      <c r="A319" s="502"/>
      <c r="B319" s="501"/>
      <c r="C319" s="501"/>
      <c r="D319" s="501"/>
      <c r="E319" s="501"/>
      <c r="F319" s="503"/>
      <c r="G319" s="504"/>
      <c r="H319" s="505"/>
      <c r="I319" s="506"/>
      <c r="J319" s="507"/>
      <c r="K319" s="508"/>
      <c r="L319" s="338"/>
      <c r="M319" s="338"/>
      <c r="N319" s="338"/>
      <c r="O319" s="338"/>
      <c r="P319" s="338"/>
      <c r="Q319" s="338"/>
    </row>
    <row r="320" ht="15.75" customHeight="1">
      <c r="A320" s="502"/>
      <c r="B320" s="501"/>
      <c r="C320" s="501"/>
      <c r="D320" s="501"/>
      <c r="E320" s="501"/>
      <c r="F320" s="503"/>
      <c r="G320" s="504"/>
      <c r="H320" s="505"/>
      <c r="I320" s="506"/>
      <c r="J320" s="507"/>
      <c r="K320" s="508"/>
      <c r="L320" s="338"/>
      <c r="M320" s="338"/>
      <c r="N320" s="338"/>
      <c r="O320" s="338"/>
      <c r="P320" s="338"/>
      <c r="Q320" s="338"/>
    </row>
    <row r="321" ht="15.75" customHeight="1">
      <c r="A321" s="502"/>
      <c r="B321" s="501"/>
      <c r="C321" s="501"/>
      <c r="D321" s="501"/>
      <c r="E321" s="501"/>
      <c r="F321" s="503"/>
      <c r="G321" s="504"/>
      <c r="H321" s="505"/>
      <c r="I321" s="506"/>
      <c r="J321" s="507"/>
      <c r="K321" s="508"/>
      <c r="L321" s="338"/>
      <c r="M321" s="338"/>
      <c r="N321" s="338"/>
      <c r="O321" s="338"/>
      <c r="P321" s="338"/>
      <c r="Q321" s="338"/>
    </row>
    <row r="322" ht="15.75" customHeight="1">
      <c r="A322" s="502"/>
      <c r="B322" s="501"/>
      <c r="C322" s="501"/>
      <c r="D322" s="501"/>
      <c r="E322" s="501"/>
      <c r="F322" s="503"/>
      <c r="G322" s="504"/>
      <c r="H322" s="505"/>
      <c r="I322" s="506"/>
      <c r="J322" s="507"/>
      <c r="K322" s="508"/>
      <c r="L322" s="338"/>
      <c r="M322" s="338"/>
      <c r="N322" s="338"/>
      <c r="O322" s="338"/>
      <c r="P322" s="338"/>
      <c r="Q322" s="338"/>
    </row>
    <row r="323" ht="15.75" customHeight="1">
      <c r="A323" s="502"/>
      <c r="B323" s="501"/>
      <c r="C323" s="501"/>
      <c r="D323" s="501"/>
      <c r="E323" s="501"/>
      <c r="F323" s="503"/>
      <c r="G323" s="504"/>
      <c r="H323" s="505"/>
      <c r="I323" s="506"/>
      <c r="J323" s="507"/>
      <c r="K323" s="508"/>
      <c r="L323" s="338"/>
      <c r="M323" s="338"/>
      <c r="N323" s="338"/>
      <c r="O323" s="338"/>
      <c r="P323" s="338"/>
      <c r="Q323" s="338"/>
    </row>
    <row r="324" ht="15.75" customHeight="1">
      <c r="A324" s="502"/>
      <c r="B324" s="501"/>
      <c r="C324" s="501"/>
      <c r="D324" s="501"/>
      <c r="E324" s="501"/>
      <c r="F324" s="503"/>
      <c r="G324" s="504"/>
      <c r="H324" s="505"/>
      <c r="I324" s="506"/>
      <c r="J324" s="507"/>
      <c r="K324" s="508"/>
      <c r="L324" s="338"/>
      <c r="M324" s="338"/>
      <c r="N324" s="338"/>
      <c r="O324" s="338"/>
      <c r="P324" s="338"/>
      <c r="Q324" s="338"/>
    </row>
    <row r="325" ht="15.75" customHeight="1">
      <c r="A325" s="502"/>
      <c r="B325" s="501"/>
      <c r="C325" s="501"/>
      <c r="D325" s="501"/>
      <c r="E325" s="501"/>
      <c r="F325" s="503"/>
      <c r="G325" s="504"/>
      <c r="H325" s="505"/>
      <c r="I325" s="506"/>
      <c r="J325" s="507"/>
      <c r="K325" s="508"/>
      <c r="L325" s="338"/>
      <c r="M325" s="338"/>
      <c r="N325" s="338"/>
      <c r="O325" s="338"/>
      <c r="P325" s="338"/>
      <c r="Q325" s="338"/>
    </row>
    <row r="326" ht="15.75" customHeight="1">
      <c r="A326" s="502"/>
      <c r="B326" s="501"/>
      <c r="C326" s="501"/>
      <c r="D326" s="501"/>
      <c r="E326" s="501"/>
      <c r="F326" s="503"/>
      <c r="G326" s="504"/>
      <c r="H326" s="505"/>
      <c r="I326" s="506"/>
      <c r="J326" s="507"/>
      <c r="K326" s="508"/>
      <c r="L326" s="338"/>
      <c r="M326" s="338"/>
      <c r="N326" s="338"/>
      <c r="O326" s="338"/>
      <c r="P326" s="338"/>
      <c r="Q326" s="338"/>
    </row>
    <row r="327" ht="15.75" customHeight="1">
      <c r="A327" s="502"/>
      <c r="B327" s="501"/>
      <c r="C327" s="501"/>
      <c r="D327" s="501"/>
      <c r="E327" s="501"/>
      <c r="F327" s="503"/>
      <c r="G327" s="504"/>
      <c r="H327" s="505"/>
      <c r="I327" s="506"/>
      <c r="J327" s="507"/>
      <c r="K327" s="508"/>
      <c r="L327" s="338"/>
      <c r="M327" s="338"/>
      <c r="N327" s="338"/>
      <c r="O327" s="338"/>
      <c r="P327" s="338"/>
      <c r="Q327" s="338"/>
    </row>
    <row r="328" ht="15.75" customHeight="1">
      <c r="A328" s="502"/>
      <c r="B328" s="501"/>
      <c r="C328" s="501"/>
      <c r="D328" s="501"/>
      <c r="E328" s="501"/>
      <c r="F328" s="503"/>
      <c r="G328" s="504"/>
      <c r="H328" s="505"/>
      <c r="I328" s="506"/>
      <c r="J328" s="507"/>
      <c r="K328" s="508"/>
      <c r="L328" s="338"/>
      <c r="M328" s="338"/>
      <c r="N328" s="338"/>
      <c r="O328" s="338"/>
      <c r="P328" s="338"/>
      <c r="Q328" s="338"/>
    </row>
    <row r="329" ht="15.75" customHeight="1">
      <c r="A329" s="502"/>
      <c r="B329" s="501"/>
      <c r="C329" s="501"/>
      <c r="D329" s="501"/>
      <c r="E329" s="501"/>
      <c r="F329" s="503"/>
      <c r="G329" s="504">
        <v>0.0</v>
      </c>
      <c r="H329" s="505">
        <v>0.0</v>
      </c>
      <c r="I329" s="506">
        <v>0.0</v>
      </c>
      <c r="J329" s="507"/>
      <c r="K329" s="508">
        <v>0.0</v>
      </c>
      <c r="L329" s="338"/>
      <c r="M329" s="338"/>
      <c r="N329" s="338"/>
      <c r="O329" s="338"/>
      <c r="P329" s="338"/>
      <c r="Q329" s="338"/>
    </row>
    <row r="330" ht="15.75" customHeight="1">
      <c r="A330" s="502"/>
      <c r="B330" s="501"/>
      <c r="C330" s="501"/>
      <c r="D330" s="501"/>
      <c r="E330" s="501"/>
      <c r="F330" s="503"/>
      <c r="G330" s="504">
        <v>0.0</v>
      </c>
      <c r="H330" s="505">
        <v>0.0</v>
      </c>
      <c r="I330" s="506">
        <v>0.0</v>
      </c>
      <c r="J330" s="507"/>
      <c r="K330" s="508">
        <v>0.0</v>
      </c>
      <c r="L330" s="338"/>
      <c r="M330" s="338"/>
      <c r="N330" s="338"/>
      <c r="O330" s="338"/>
      <c r="P330" s="338"/>
      <c r="Q330" s="338"/>
    </row>
    <row r="331" ht="15.75" customHeight="1">
      <c r="A331" s="502"/>
      <c r="B331" s="501"/>
      <c r="C331" s="501"/>
      <c r="D331" s="501"/>
      <c r="E331" s="501"/>
      <c r="F331" s="503"/>
      <c r="G331" s="504">
        <v>0.0</v>
      </c>
      <c r="H331" s="505">
        <v>0.0</v>
      </c>
      <c r="I331" s="506">
        <v>0.0</v>
      </c>
      <c r="J331" s="507"/>
      <c r="K331" s="508">
        <v>0.0</v>
      </c>
      <c r="L331" s="338"/>
      <c r="M331" s="338"/>
      <c r="N331" s="338"/>
      <c r="O331" s="338"/>
      <c r="P331" s="338"/>
      <c r="Q331" s="338"/>
    </row>
    <row r="332" ht="15.75" customHeight="1">
      <c r="A332" s="502"/>
      <c r="B332" s="501"/>
      <c r="C332" s="501"/>
      <c r="D332" s="501"/>
      <c r="E332" s="501"/>
      <c r="F332" s="503"/>
      <c r="G332" s="504">
        <v>0.0</v>
      </c>
      <c r="H332" s="505">
        <v>0.0</v>
      </c>
      <c r="I332" s="506">
        <v>0.0</v>
      </c>
      <c r="J332" s="507"/>
      <c r="K332" s="508">
        <v>0.0</v>
      </c>
      <c r="L332" s="338"/>
      <c r="M332" s="338"/>
      <c r="N332" s="338"/>
      <c r="O332" s="338"/>
      <c r="P332" s="338"/>
      <c r="Q332" s="338"/>
    </row>
    <row r="333" ht="15.75" customHeight="1">
      <c r="A333" s="502"/>
      <c r="B333" s="501"/>
      <c r="C333" s="501"/>
      <c r="D333" s="501"/>
      <c r="E333" s="501"/>
      <c r="F333" s="503"/>
      <c r="G333" s="504">
        <v>0.0</v>
      </c>
      <c r="H333" s="505">
        <v>0.0</v>
      </c>
      <c r="I333" s="506">
        <v>0.0</v>
      </c>
      <c r="J333" s="507"/>
      <c r="K333" s="508">
        <v>0.0</v>
      </c>
      <c r="L333" s="338"/>
      <c r="M333" s="338"/>
      <c r="N333" s="338"/>
      <c r="O333" s="338"/>
      <c r="P333" s="338"/>
      <c r="Q333" s="338"/>
    </row>
    <row r="334" ht="15.75" customHeight="1">
      <c r="A334" s="502"/>
      <c r="B334" s="509"/>
      <c r="C334" s="501"/>
      <c r="D334" s="501"/>
      <c r="E334" s="501"/>
      <c r="F334" s="503"/>
      <c r="G334" s="504">
        <v>0.0</v>
      </c>
      <c r="H334" s="505">
        <v>0.0</v>
      </c>
      <c r="I334" s="506">
        <v>0.0</v>
      </c>
      <c r="J334" s="507"/>
      <c r="K334" s="508">
        <v>0.0</v>
      </c>
      <c r="L334" s="338"/>
      <c r="M334" s="338"/>
      <c r="N334" s="338"/>
      <c r="O334" s="338"/>
      <c r="P334" s="338"/>
      <c r="Q334" s="338"/>
    </row>
    <row r="335" ht="15.75" customHeight="1">
      <c r="A335" s="502"/>
      <c r="B335" s="501"/>
      <c r="C335" s="501"/>
      <c r="D335" s="501"/>
      <c r="E335" s="501"/>
      <c r="F335" s="503"/>
      <c r="G335" s="504">
        <v>0.0</v>
      </c>
      <c r="H335" s="505">
        <v>0.0</v>
      </c>
      <c r="I335" s="506">
        <v>0.0</v>
      </c>
      <c r="J335" s="507"/>
      <c r="K335" s="508">
        <v>0.0</v>
      </c>
      <c r="L335" s="338"/>
      <c r="M335" s="338"/>
      <c r="N335" s="338"/>
      <c r="O335" s="338"/>
      <c r="P335" s="338"/>
      <c r="Q335" s="338"/>
    </row>
    <row r="336" ht="15.75" customHeight="1">
      <c r="A336" s="502"/>
      <c r="B336" s="501"/>
      <c r="C336" s="501"/>
      <c r="D336" s="501"/>
      <c r="E336" s="501"/>
      <c r="F336" s="503"/>
      <c r="G336" s="504">
        <v>0.0</v>
      </c>
      <c r="H336" s="505">
        <v>0.0</v>
      </c>
      <c r="I336" s="506">
        <v>0.0</v>
      </c>
      <c r="J336" s="507"/>
      <c r="K336" s="508">
        <v>0.0</v>
      </c>
      <c r="L336" s="338"/>
      <c r="M336" s="338"/>
      <c r="N336" s="338"/>
      <c r="O336" s="338"/>
      <c r="P336" s="338"/>
      <c r="Q336" s="338"/>
    </row>
    <row r="337" ht="15.75" customHeight="1">
      <c r="A337" s="502"/>
      <c r="B337" s="501"/>
      <c r="C337" s="501"/>
      <c r="D337" s="501"/>
      <c r="E337" s="501"/>
      <c r="F337" s="503"/>
      <c r="G337" s="504">
        <v>0.0</v>
      </c>
      <c r="H337" s="505">
        <v>0.0</v>
      </c>
      <c r="I337" s="506">
        <v>0.0</v>
      </c>
      <c r="J337" s="507"/>
      <c r="K337" s="508">
        <v>0.0</v>
      </c>
      <c r="L337" s="338"/>
      <c r="M337" s="338"/>
      <c r="N337" s="338"/>
      <c r="O337" s="338"/>
      <c r="P337" s="338"/>
      <c r="Q337" s="338"/>
    </row>
    <row r="338" ht="15.75" customHeight="1">
      <c r="A338" s="502"/>
      <c r="B338" s="501"/>
      <c r="C338" s="501"/>
      <c r="D338" s="501"/>
      <c r="E338" s="501"/>
      <c r="F338" s="503"/>
      <c r="G338" s="504">
        <v>0.0</v>
      </c>
      <c r="H338" s="505">
        <v>0.0</v>
      </c>
      <c r="I338" s="506">
        <v>0.0</v>
      </c>
      <c r="J338" s="507"/>
      <c r="K338" s="508">
        <v>0.0</v>
      </c>
      <c r="L338" s="338"/>
      <c r="M338" s="338"/>
      <c r="N338" s="338"/>
      <c r="O338" s="338"/>
      <c r="P338" s="338"/>
      <c r="Q338" s="338"/>
    </row>
    <row r="339" ht="15.75" customHeight="1">
      <c r="A339" s="502"/>
      <c r="B339" s="501"/>
      <c r="C339" s="501"/>
      <c r="D339" s="501"/>
      <c r="E339" s="501"/>
      <c r="F339" s="503"/>
      <c r="G339" s="504">
        <v>0.0</v>
      </c>
      <c r="H339" s="505">
        <v>0.0</v>
      </c>
      <c r="I339" s="506">
        <v>0.0</v>
      </c>
      <c r="J339" s="507"/>
      <c r="K339" s="508">
        <v>0.0</v>
      </c>
      <c r="L339" s="338"/>
      <c r="M339" s="338"/>
      <c r="N339" s="338"/>
      <c r="O339" s="338"/>
      <c r="P339" s="338"/>
      <c r="Q339" s="338"/>
    </row>
    <row r="340" ht="15.75" customHeight="1">
      <c r="A340" s="502"/>
      <c r="B340" s="501"/>
      <c r="C340" s="501"/>
      <c r="D340" s="501"/>
      <c r="E340" s="501"/>
      <c r="F340" s="503"/>
      <c r="G340" s="504">
        <v>0.0</v>
      </c>
      <c r="H340" s="505">
        <v>0.0</v>
      </c>
      <c r="I340" s="506">
        <v>0.0</v>
      </c>
      <c r="J340" s="507"/>
      <c r="K340" s="508">
        <v>0.0</v>
      </c>
      <c r="L340" s="338"/>
      <c r="M340" s="338"/>
      <c r="N340" s="338"/>
      <c r="O340" s="338"/>
      <c r="P340" s="338"/>
      <c r="Q340" s="338"/>
    </row>
    <row r="341" ht="15.75" customHeight="1">
      <c r="A341" s="502"/>
      <c r="B341" s="501"/>
      <c r="C341" s="501"/>
      <c r="D341" s="501"/>
      <c r="E341" s="501"/>
      <c r="F341" s="503"/>
      <c r="G341" s="504">
        <v>0.0</v>
      </c>
      <c r="H341" s="505">
        <v>0.0</v>
      </c>
      <c r="I341" s="506">
        <v>0.0</v>
      </c>
      <c r="J341" s="507"/>
      <c r="K341" s="508">
        <v>0.0</v>
      </c>
      <c r="L341" s="338"/>
      <c r="M341" s="338"/>
      <c r="N341" s="338"/>
      <c r="O341" s="338"/>
      <c r="P341" s="338"/>
      <c r="Q341" s="338"/>
    </row>
    <row r="342" ht="15.75" customHeight="1">
      <c r="A342" s="502"/>
      <c r="B342" s="501"/>
      <c r="C342" s="501"/>
      <c r="D342" s="501"/>
      <c r="E342" s="501"/>
      <c r="F342" s="503"/>
      <c r="G342" s="504">
        <v>0.0</v>
      </c>
      <c r="H342" s="505">
        <v>0.0</v>
      </c>
      <c r="I342" s="506">
        <v>0.0</v>
      </c>
      <c r="J342" s="507"/>
      <c r="K342" s="508">
        <v>0.0</v>
      </c>
      <c r="L342" s="338"/>
      <c r="M342" s="338"/>
      <c r="N342" s="338"/>
      <c r="O342" s="338"/>
      <c r="P342" s="338"/>
      <c r="Q342" s="338"/>
    </row>
    <row r="343" ht="15.75" customHeight="1">
      <c r="A343" s="502"/>
      <c r="B343" s="501"/>
      <c r="C343" s="501"/>
      <c r="D343" s="501"/>
      <c r="E343" s="501"/>
      <c r="F343" s="503"/>
      <c r="G343" s="504">
        <v>0.0</v>
      </c>
      <c r="H343" s="505">
        <v>0.0</v>
      </c>
      <c r="I343" s="506">
        <v>0.0</v>
      </c>
      <c r="J343" s="507"/>
      <c r="K343" s="508">
        <v>0.0</v>
      </c>
      <c r="L343" s="338"/>
      <c r="M343" s="338"/>
      <c r="N343" s="338"/>
      <c r="O343" s="338"/>
      <c r="P343" s="338"/>
      <c r="Q343" s="338"/>
    </row>
    <row r="344" ht="15.75" customHeight="1">
      <c r="A344" s="502"/>
      <c r="B344" s="501"/>
      <c r="C344" s="501"/>
      <c r="D344" s="501"/>
      <c r="E344" s="501"/>
      <c r="F344" s="503"/>
      <c r="G344" s="504">
        <v>0.0</v>
      </c>
      <c r="H344" s="505">
        <v>0.0</v>
      </c>
      <c r="I344" s="506">
        <v>0.0</v>
      </c>
      <c r="J344" s="507"/>
      <c r="K344" s="508">
        <v>0.0</v>
      </c>
      <c r="L344" s="338"/>
      <c r="M344" s="338"/>
      <c r="N344" s="338"/>
      <c r="O344" s="338"/>
      <c r="P344" s="338"/>
      <c r="Q344" s="338"/>
    </row>
    <row r="345" ht="15.75" customHeight="1">
      <c r="A345" s="502"/>
      <c r="B345" s="501"/>
      <c r="C345" s="501"/>
      <c r="D345" s="501"/>
      <c r="E345" s="501"/>
      <c r="F345" s="503"/>
      <c r="G345" s="504">
        <v>0.0</v>
      </c>
      <c r="H345" s="505">
        <v>0.0</v>
      </c>
      <c r="I345" s="506">
        <v>0.0</v>
      </c>
      <c r="J345" s="507"/>
      <c r="K345" s="508">
        <v>0.0</v>
      </c>
      <c r="L345" s="338"/>
      <c r="M345" s="338"/>
      <c r="N345" s="338"/>
      <c r="O345" s="338"/>
      <c r="P345" s="338"/>
      <c r="Q345" s="338"/>
    </row>
    <row r="346" ht="15.75" customHeight="1">
      <c r="A346" s="502"/>
      <c r="B346" s="501"/>
      <c r="C346" s="501"/>
      <c r="D346" s="501"/>
      <c r="E346" s="501"/>
      <c r="F346" s="503"/>
      <c r="G346" s="504">
        <v>0.0</v>
      </c>
      <c r="H346" s="505">
        <v>0.0</v>
      </c>
      <c r="I346" s="506">
        <v>0.0</v>
      </c>
      <c r="J346" s="507"/>
      <c r="K346" s="508">
        <v>0.0</v>
      </c>
      <c r="L346" s="338"/>
      <c r="M346" s="338"/>
      <c r="N346" s="338"/>
      <c r="O346" s="338"/>
      <c r="P346" s="338"/>
      <c r="Q346" s="338"/>
    </row>
    <row r="347" ht="15.75" customHeight="1">
      <c r="A347" s="502"/>
      <c r="B347" s="501"/>
      <c r="C347" s="501"/>
      <c r="D347" s="501"/>
      <c r="E347" s="501"/>
      <c r="F347" s="503"/>
      <c r="G347" s="504">
        <v>0.0</v>
      </c>
      <c r="H347" s="505">
        <v>0.0</v>
      </c>
      <c r="I347" s="506">
        <v>0.0</v>
      </c>
      <c r="J347" s="507"/>
      <c r="K347" s="508">
        <v>0.0</v>
      </c>
      <c r="L347" s="338"/>
      <c r="M347" s="338"/>
      <c r="N347" s="338"/>
      <c r="O347" s="338"/>
      <c r="P347" s="338"/>
      <c r="Q347" s="338"/>
    </row>
    <row r="348" ht="15.75" customHeight="1">
      <c r="A348" s="502"/>
      <c r="B348" s="501"/>
      <c r="C348" s="501"/>
      <c r="D348" s="501"/>
      <c r="E348" s="501"/>
      <c r="F348" s="503"/>
      <c r="G348" s="504">
        <v>0.0</v>
      </c>
      <c r="H348" s="505">
        <v>0.0</v>
      </c>
      <c r="I348" s="506">
        <v>0.0</v>
      </c>
      <c r="J348" s="507"/>
      <c r="K348" s="508">
        <v>0.0</v>
      </c>
      <c r="L348" s="338"/>
      <c r="M348" s="338"/>
      <c r="N348" s="338"/>
      <c r="O348" s="338"/>
      <c r="P348" s="338"/>
      <c r="Q348" s="338"/>
    </row>
    <row r="349" ht="15.75" customHeight="1">
      <c r="A349" s="502"/>
      <c r="B349" s="501"/>
      <c r="C349" s="501"/>
      <c r="D349" s="501"/>
      <c r="E349" s="501"/>
      <c r="F349" s="503"/>
      <c r="G349" s="504">
        <v>0.0</v>
      </c>
      <c r="H349" s="505">
        <v>0.0</v>
      </c>
      <c r="I349" s="506">
        <v>0.0</v>
      </c>
      <c r="J349" s="507"/>
      <c r="K349" s="508">
        <v>0.0</v>
      </c>
      <c r="L349" s="338"/>
      <c r="M349" s="338"/>
      <c r="N349" s="338"/>
      <c r="O349" s="338"/>
      <c r="P349" s="338"/>
      <c r="Q349" s="338"/>
    </row>
    <row r="350" ht="15.75" customHeight="1">
      <c r="A350" s="502"/>
      <c r="B350" s="501"/>
      <c r="C350" s="501"/>
      <c r="D350" s="501"/>
      <c r="E350" s="501"/>
      <c r="F350" s="503"/>
      <c r="G350" s="504">
        <v>0.0</v>
      </c>
      <c r="H350" s="505">
        <v>0.0</v>
      </c>
      <c r="I350" s="506">
        <v>0.0</v>
      </c>
      <c r="J350" s="507"/>
      <c r="K350" s="508">
        <v>0.0</v>
      </c>
      <c r="L350" s="338"/>
      <c r="M350" s="338"/>
      <c r="N350" s="338"/>
      <c r="O350" s="338"/>
      <c r="P350" s="338"/>
      <c r="Q350" s="338"/>
    </row>
    <row r="351" ht="15.75" customHeight="1">
      <c r="A351" s="502"/>
      <c r="B351" s="501"/>
      <c r="C351" s="501"/>
      <c r="D351" s="501"/>
      <c r="E351" s="501"/>
      <c r="F351" s="503"/>
      <c r="G351" s="504">
        <v>0.0</v>
      </c>
      <c r="H351" s="505">
        <v>0.0</v>
      </c>
      <c r="I351" s="506">
        <v>0.0</v>
      </c>
      <c r="J351" s="507"/>
      <c r="K351" s="508">
        <v>0.0</v>
      </c>
      <c r="L351" s="338"/>
      <c r="M351" s="338"/>
      <c r="N351" s="338"/>
      <c r="O351" s="338"/>
      <c r="P351" s="338"/>
      <c r="Q351" s="338"/>
    </row>
    <row r="352" ht="15.75" customHeight="1">
      <c r="A352" s="502"/>
      <c r="B352" s="501"/>
      <c r="C352" s="501"/>
      <c r="D352" s="501"/>
      <c r="E352" s="501"/>
      <c r="F352" s="503"/>
      <c r="G352" s="504">
        <v>0.0</v>
      </c>
      <c r="H352" s="505">
        <v>0.0</v>
      </c>
      <c r="I352" s="506">
        <v>0.0</v>
      </c>
      <c r="J352" s="507"/>
      <c r="K352" s="508">
        <v>0.0</v>
      </c>
      <c r="L352" s="338"/>
      <c r="M352" s="338"/>
      <c r="N352" s="338"/>
      <c r="O352" s="338"/>
      <c r="P352" s="338"/>
      <c r="Q352" s="338"/>
    </row>
    <row r="353" ht="15.75" customHeight="1">
      <c r="A353" s="502"/>
      <c r="B353" s="501"/>
      <c r="C353" s="501"/>
      <c r="D353" s="501"/>
      <c r="E353" s="501"/>
      <c r="F353" s="503"/>
      <c r="G353" s="504">
        <v>0.0</v>
      </c>
      <c r="H353" s="505">
        <v>0.0</v>
      </c>
      <c r="I353" s="506">
        <v>0.0</v>
      </c>
      <c r="J353" s="507"/>
      <c r="K353" s="508">
        <v>0.0</v>
      </c>
      <c r="L353" s="338"/>
      <c r="M353" s="338"/>
      <c r="N353" s="338"/>
      <c r="O353" s="338"/>
      <c r="P353" s="338"/>
      <c r="Q353" s="338"/>
    </row>
    <row r="354" ht="15.75" customHeight="1">
      <c r="A354" s="502"/>
      <c r="B354" s="501"/>
      <c r="C354" s="501"/>
      <c r="D354" s="501"/>
      <c r="E354" s="501"/>
      <c r="F354" s="503"/>
      <c r="G354" s="504">
        <v>0.0</v>
      </c>
      <c r="H354" s="505">
        <v>0.0</v>
      </c>
      <c r="I354" s="506">
        <v>0.0</v>
      </c>
      <c r="J354" s="507"/>
      <c r="K354" s="508">
        <v>0.0</v>
      </c>
      <c r="L354" s="338"/>
      <c r="M354" s="338"/>
      <c r="N354" s="338"/>
      <c r="O354" s="338"/>
      <c r="P354" s="338"/>
      <c r="Q354" s="338"/>
    </row>
    <row r="355" ht="15.75" customHeight="1">
      <c r="A355" s="502"/>
      <c r="B355" s="501"/>
      <c r="C355" s="501"/>
      <c r="D355" s="501"/>
      <c r="E355" s="501"/>
      <c r="F355" s="503"/>
      <c r="G355" s="504">
        <v>0.0</v>
      </c>
      <c r="H355" s="505">
        <v>0.0</v>
      </c>
      <c r="I355" s="506">
        <v>0.0</v>
      </c>
      <c r="J355" s="507"/>
      <c r="K355" s="508">
        <v>0.0</v>
      </c>
      <c r="L355" s="338"/>
      <c r="M355" s="338"/>
      <c r="N355" s="338"/>
      <c r="O355" s="338"/>
      <c r="P355" s="338"/>
      <c r="Q355" s="338"/>
    </row>
    <row r="356" ht="15.75" customHeight="1">
      <c r="A356" s="502"/>
      <c r="B356" s="501"/>
      <c r="C356" s="501"/>
      <c r="D356" s="501"/>
      <c r="E356" s="501"/>
      <c r="F356" s="503"/>
      <c r="G356" s="504"/>
      <c r="H356" s="505"/>
      <c r="I356" s="506">
        <v>0.0</v>
      </c>
      <c r="J356" s="507"/>
      <c r="K356" s="508"/>
      <c r="L356" s="338"/>
      <c r="M356" s="338"/>
      <c r="N356" s="338"/>
      <c r="O356" s="338"/>
      <c r="P356" s="338"/>
      <c r="Q356" s="338"/>
    </row>
    <row r="357" ht="15.75" customHeight="1">
      <c r="A357" s="502"/>
      <c r="B357" s="501"/>
      <c r="C357" s="501"/>
      <c r="D357" s="501"/>
      <c r="E357" s="501"/>
      <c r="F357" s="503"/>
      <c r="G357" s="504"/>
      <c r="H357" s="505"/>
      <c r="I357" s="506">
        <v>0.0</v>
      </c>
      <c r="J357" s="507"/>
      <c r="K357" s="508"/>
      <c r="L357" s="338"/>
      <c r="M357" s="338"/>
      <c r="N357" s="338"/>
      <c r="O357" s="338"/>
      <c r="P357" s="338"/>
      <c r="Q357" s="338"/>
    </row>
    <row r="358" ht="15.75" customHeight="1">
      <c r="A358" s="502"/>
      <c r="B358" s="501"/>
      <c r="C358" s="501"/>
      <c r="D358" s="501"/>
      <c r="E358" s="501"/>
      <c r="F358" s="503"/>
      <c r="G358" s="504"/>
      <c r="H358" s="505"/>
      <c r="I358" s="506">
        <v>0.0</v>
      </c>
      <c r="J358" s="507"/>
      <c r="K358" s="508"/>
      <c r="L358" s="338"/>
      <c r="M358" s="338"/>
      <c r="N358" s="338"/>
      <c r="O358" s="338"/>
      <c r="P358" s="338"/>
      <c r="Q358" s="338"/>
    </row>
    <row r="359" ht="15.75" customHeight="1">
      <c r="A359" s="502"/>
      <c r="B359" s="501"/>
      <c r="C359" s="501"/>
      <c r="D359" s="501"/>
      <c r="E359" s="501"/>
      <c r="F359" s="503"/>
      <c r="G359" s="504"/>
      <c r="H359" s="505"/>
      <c r="I359" s="506">
        <v>0.0</v>
      </c>
      <c r="J359" s="507"/>
      <c r="K359" s="508"/>
      <c r="L359" s="338"/>
      <c r="M359" s="338"/>
      <c r="N359" s="338"/>
      <c r="O359" s="338"/>
      <c r="P359" s="338"/>
      <c r="Q359" s="338"/>
    </row>
    <row r="360" ht="15.75" customHeight="1">
      <c r="A360" s="502"/>
      <c r="B360" s="501"/>
      <c r="C360" s="501"/>
      <c r="D360" s="501"/>
      <c r="E360" s="501"/>
      <c r="F360" s="503"/>
      <c r="G360" s="504"/>
      <c r="H360" s="505"/>
      <c r="I360" s="506">
        <v>0.0</v>
      </c>
      <c r="J360" s="507"/>
      <c r="K360" s="508"/>
      <c r="L360" s="338"/>
      <c r="M360" s="338"/>
      <c r="N360" s="338"/>
      <c r="O360" s="338"/>
      <c r="P360" s="338"/>
      <c r="Q360" s="338"/>
    </row>
    <row r="361" ht="15.75" customHeight="1">
      <c r="A361" s="502"/>
      <c r="B361" s="501"/>
      <c r="C361" s="501"/>
      <c r="D361" s="501"/>
      <c r="E361" s="501"/>
      <c r="F361" s="503"/>
      <c r="G361" s="504"/>
      <c r="H361" s="505"/>
      <c r="I361" s="506">
        <v>0.0</v>
      </c>
      <c r="J361" s="507"/>
      <c r="K361" s="508"/>
      <c r="L361" s="338"/>
      <c r="M361" s="338"/>
      <c r="N361" s="338"/>
      <c r="O361" s="338"/>
      <c r="P361" s="338"/>
      <c r="Q361" s="338"/>
    </row>
    <row r="362" ht="15.75" customHeight="1">
      <c r="A362" s="502"/>
      <c r="B362" s="501"/>
      <c r="C362" s="501"/>
      <c r="D362" s="501"/>
      <c r="E362" s="501"/>
      <c r="F362" s="503"/>
      <c r="G362" s="504"/>
      <c r="H362" s="505"/>
      <c r="I362" s="506">
        <v>0.0</v>
      </c>
      <c r="J362" s="507"/>
      <c r="K362" s="508"/>
      <c r="L362" s="338"/>
      <c r="M362" s="338"/>
      <c r="N362" s="338"/>
      <c r="O362" s="338"/>
      <c r="P362" s="338"/>
      <c r="Q362" s="338"/>
    </row>
    <row r="363" ht="15.75" customHeight="1">
      <c r="A363" s="502"/>
      <c r="B363" s="501"/>
      <c r="C363" s="501"/>
      <c r="D363" s="501"/>
      <c r="E363" s="501"/>
      <c r="F363" s="503"/>
      <c r="G363" s="504"/>
      <c r="H363" s="505"/>
      <c r="I363" s="506">
        <v>0.0</v>
      </c>
      <c r="J363" s="507"/>
      <c r="K363" s="508"/>
      <c r="L363" s="338"/>
      <c r="M363" s="338"/>
      <c r="N363" s="338"/>
      <c r="O363" s="338"/>
      <c r="P363" s="338"/>
      <c r="Q363" s="338"/>
    </row>
    <row r="364" ht="15.75" customHeight="1">
      <c r="A364" s="502"/>
      <c r="B364" s="501"/>
      <c r="C364" s="501"/>
      <c r="D364" s="501"/>
      <c r="E364" s="501"/>
      <c r="F364" s="503"/>
      <c r="G364" s="504"/>
      <c r="H364" s="505"/>
      <c r="I364" s="506">
        <v>0.0</v>
      </c>
      <c r="J364" s="507"/>
      <c r="K364" s="508"/>
      <c r="L364" s="338"/>
      <c r="M364" s="338"/>
      <c r="N364" s="338"/>
      <c r="O364" s="338"/>
      <c r="P364" s="338"/>
      <c r="Q364" s="338"/>
    </row>
    <row r="365" ht="15.75" customHeight="1">
      <c r="A365" s="502"/>
      <c r="B365" s="501"/>
      <c r="C365" s="501"/>
      <c r="D365" s="501"/>
      <c r="E365" s="501"/>
      <c r="F365" s="503"/>
      <c r="G365" s="504"/>
      <c r="H365" s="505"/>
      <c r="I365" s="506">
        <v>0.0</v>
      </c>
      <c r="J365" s="507"/>
      <c r="K365" s="508"/>
      <c r="L365" s="338"/>
      <c r="M365" s="338"/>
      <c r="N365" s="338"/>
      <c r="O365" s="338"/>
      <c r="P365" s="338"/>
      <c r="Q365" s="338"/>
    </row>
    <row r="366" ht="15.75" customHeight="1">
      <c r="A366" s="502"/>
      <c r="B366" s="501"/>
      <c r="C366" s="501"/>
      <c r="D366" s="501"/>
      <c r="E366" s="501"/>
      <c r="F366" s="503"/>
      <c r="G366" s="504"/>
      <c r="H366" s="505"/>
      <c r="I366" s="506">
        <v>0.0</v>
      </c>
      <c r="J366" s="507"/>
      <c r="K366" s="508"/>
      <c r="L366" s="338"/>
      <c r="M366" s="338"/>
      <c r="N366" s="338"/>
      <c r="O366" s="338"/>
      <c r="P366" s="338"/>
      <c r="Q366" s="338"/>
    </row>
    <row r="367" ht="15.75" customHeight="1">
      <c r="A367" s="502"/>
      <c r="B367" s="501"/>
      <c r="C367" s="501"/>
      <c r="D367" s="501"/>
      <c r="E367" s="501"/>
      <c r="F367" s="503"/>
      <c r="G367" s="504"/>
      <c r="H367" s="505"/>
      <c r="I367" s="506">
        <v>0.0</v>
      </c>
      <c r="J367" s="507"/>
      <c r="K367" s="508"/>
      <c r="L367" s="338"/>
      <c r="M367" s="338"/>
      <c r="N367" s="338"/>
      <c r="O367" s="338"/>
      <c r="P367" s="338"/>
      <c r="Q367" s="338"/>
    </row>
    <row r="368" ht="15.75" customHeight="1">
      <c r="A368" s="502"/>
      <c r="B368" s="501"/>
      <c r="C368" s="501"/>
      <c r="D368" s="501"/>
      <c r="E368" s="501"/>
      <c r="F368" s="503"/>
      <c r="G368" s="504"/>
      <c r="H368" s="505"/>
      <c r="I368" s="506">
        <v>0.0</v>
      </c>
      <c r="J368" s="507"/>
      <c r="K368" s="508"/>
      <c r="L368" s="338"/>
      <c r="M368" s="338"/>
      <c r="N368" s="338"/>
      <c r="O368" s="338"/>
      <c r="P368" s="338"/>
      <c r="Q368" s="338"/>
    </row>
    <row r="369" ht="15.75" customHeight="1">
      <c r="A369" s="502"/>
      <c r="B369" s="501"/>
      <c r="C369" s="501"/>
      <c r="D369" s="501"/>
      <c r="E369" s="501"/>
      <c r="F369" s="503"/>
      <c r="G369" s="504"/>
      <c r="H369" s="505"/>
      <c r="I369" s="506">
        <v>0.0</v>
      </c>
      <c r="J369" s="507"/>
      <c r="K369" s="508"/>
      <c r="L369" s="338"/>
      <c r="M369" s="338"/>
      <c r="N369" s="338"/>
      <c r="O369" s="338"/>
      <c r="P369" s="338"/>
      <c r="Q369" s="338"/>
    </row>
    <row r="370" ht="15.75" customHeight="1">
      <c r="A370" s="502"/>
      <c r="B370" s="501"/>
      <c r="C370" s="501"/>
      <c r="D370" s="501"/>
      <c r="E370" s="501"/>
      <c r="F370" s="503"/>
      <c r="G370" s="504"/>
      <c r="H370" s="505"/>
      <c r="I370" s="506">
        <v>0.0</v>
      </c>
      <c r="J370" s="507"/>
      <c r="K370" s="508"/>
      <c r="L370" s="338"/>
      <c r="M370" s="338"/>
      <c r="N370" s="338"/>
      <c r="O370" s="338"/>
      <c r="P370" s="338"/>
      <c r="Q370" s="338"/>
    </row>
    <row r="371" ht="15.75" customHeight="1">
      <c r="A371" s="502"/>
      <c r="B371" s="501"/>
      <c r="C371" s="501"/>
      <c r="D371" s="501"/>
      <c r="E371" s="501"/>
      <c r="F371" s="503"/>
      <c r="G371" s="504"/>
      <c r="H371" s="505"/>
      <c r="I371" s="506">
        <v>0.0</v>
      </c>
      <c r="J371" s="507"/>
      <c r="K371" s="508"/>
      <c r="L371" s="338"/>
      <c r="M371" s="338"/>
      <c r="N371" s="338"/>
      <c r="O371" s="338"/>
      <c r="P371" s="338"/>
      <c r="Q371" s="338"/>
    </row>
    <row r="372" ht="15.75" customHeight="1">
      <c r="A372" s="502"/>
      <c r="B372" s="501"/>
      <c r="C372" s="501"/>
      <c r="D372" s="501"/>
      <c r="E372" s="501"/>
      <c r="F372" s="503"/>
      <c r="G372" s="504"/>
      <c r="H372" s="505"/>
      <c r="I372" s="506">
        <v>0.0</v>
      </c>
      <c r="J372" s="507"/>
      <c r="K372" s="508"/>
      <c r="L372" s="338"/>
      <c r="M372" s="338"/>
      <c r="N372" s="338"/>
      <c r="O372" s="338"/>
      <c r="P372" s="338"/>
      <c r="Q372" s="338"/>
    </row>
    <row r="373" ht="15.75" customHeight="1">
      <c r="A373" s="502"/>
      <c r="B373" s="501"/>
      <c r="C373" s="501"/>
      <c r="D373" s="501"/>
      <c r="E373" s="501"/>
      <c r="F373" s="503"/>
      <c r="G373" s="504"/>
      <c r="H373" s="505"/>
      <c r="I373" s="506">
        <v>0.0</v>
      </c>
      <c r="J373" s="507"/>
      <c r="K373" s="508"/>
      <c r="L373" s="338"/>
      <c r="M373" s="338"/>
      <c r="N373" s="338"/>
      <c r="O373" s="338"/>
      <c r="P373" s="338"/>
      <c r="Q373" s="338"/>
    </row>
    <row r="374" ht="15.75" customHeight="1">
      <c r="A374" s="502"/>
      <c r="B374" s="501"/>
      <c r="C374" s="501"/>
      <c r="D374" s="501"/>
      <c r="E374" s="501"/>
      <c r="F374" s="503"/>
      <c r="G374" s="504"/>
      <c r="H374" s="505"/>
      <c r="I374" s="506">
        <v>0.0</v>
      </c>
      <c r="J374" s="507"/>
      <c r="K374" s="508"/>
      <c r="L374" s="338"/>
      <c r="M374" s="338"/>
      <c r="N374" s="338"/>
      <c r="O374" s="338"/>
      <c r="P374" s="338"/>
      <c r="Q374" s="338"/>
    </row>
    <row r="375" ht="15.75" customHeight="1">
      <c r="A375" s="502"/>
      <c r="B375" s="501"/>
      <c r="C375" s="501"/>
      <c r="D375" s="501"/>
      <c r="E375" s="501"/>
      <c r="F375" s="503"/>
      <c r="G375" s="504"/>
      <c r="H375" s="505"/>
      <c r="I375" s="506">
        <v>0.0</v>
      </c>
      <c r="J375" s="507"/>
      <c r="K375" s="508"/>
      <c r="L375" s="338"/>
      <c r="M375" s="338"/>
      <c r="N375" s="338"/>
      <c r="O375" s="338"/>
      <c r="P375" s="338"/>
      <c r="Q375" s="338"/>
    </row>
    <row r="376" ht="15.75" customHeight="1">
      <c r="A376" s="502"/>
      <c r="B376" s="501"/>
      <c r="C376" s="501"/>
      <c r="D376" s="501"/>
      <c r="E376" s="501"/>
      <c r="F376" s="503"/>
      <c r="G376" s="504"/>
      <c r="H376" s="505"/>
      <c r="I376" s="506">
        <v>0.0</v>
      </c>
      <c r="J376" s="507"/>
      <c r="K376" s="508"/>
      <c r="L376" s="338"/>
      <c r="M376" s="338"/>
      <c r="N376" s="338"/>
      <c r="O376" s="338"/>
      <c r="P376" s="338"/>
      <c r="Q376" s="338"/>
    </row>
    <row r="377" ht="15.75" customHeight="1">
      <c r="A377" s="502"/>
      <c r="B377" s="501"/>
      <c r="C377" s="501"/>
      <c r="D377" s="501"/>
      <c r="E377" s="501"/>
      <c r="F377" s="503"/>
      <c r="G377" s="504"/>
      <c r="H377" s="505"/>
      <c r="I377" s="506">
        <v>0.0</v>
      </c>
      <c r="J377" s="507"/>
      <c r="K377" s="508"/>
      <c r="L377" s="338"/>
      <c r="M377" s="338"/>
      <c r="N377" s="338"/>
      <c r="O377" s="338"/>
      <c r="P377" s="338"/>
      <c r="Q377" s="338"/>
    </row>
    <row r="378" ht="15.75" customHeight="1">
      <c r="A378" s="502"/>
      <c r="B378" s="501"/>
      <c r="C378" s="501"/>
      <c r="D378" s="501"/>
      <c r="E378" s="501"/>
      <c r="F378" s="503"/>
      <c r="G378" s="504"/>
      <c r="H378" s="505"/>
      <c r="I378" s="506">
        <v>0.0</v>
      </c>
      <c r="J378" s="507"/>
      <c r="K378" s="508"/>
      <c r="L378" s="338"/>
      <c r="M378" s="338"/>
      <c r="N378" s="338"/>
      <c r="O378" s="338"/>
      <c r="P378" s="338"/>
      <c r="Q378" s="338"/>
    </row>
    <row r="379" ht="15.75" customHeight="1">
      <c r="A379" s="502"/>
      <c r="B379" s="501"/>
      <c r="C379" s="501"/>
      <c r="D379" s="501"/>
      <c r="E379" s="501"/>
      <c r="F379" s="503"/>
      <c r="G379" s="504"/>
      <c r="H379" s="505"/>
      <c r="I379" s="506">
        <v>0.0</v>
      </c>
      <c r="J379" s="507"/>
      <c r="K379" s="508"/>
      <c r="L379" s="338"/>
      <c r="M379" s="338"/>
      <c r="N379" s="338"/>
      <c r="O379" s="338"/>
      <c r="P379" s="338"/>
      <c r="Q379" s="338"/>
    </row>
    <row r="380" ht="15.75" customHeight="1">
      <c r="A380" s="502"/>
      <c r="B380" s="501"/>
      <c r="C380" s="501"/>
      <c r="D380" s="501"/>
      <c r="E380" s="501"/>
      <c r="F380" s="503"/>
      <c r="G380" s="504"/>
      <c r="H380" s="505"/>
      <c r="I380" s="506">
        <v>0.0</v>
      </c>
      <c r="J380" s="507"/>
      <c r="K380" s="508"/>
      <c r="L380" s="338"/>
      <c r="M380" s="338"/>
      <c r="N380" s="338"/>
      <c r="O380" s="338"/>
      <c r="P380" s="338"/>
      <c r="Q380" s="338"/>
    </row>
    <row r="381" ht="15.75" customHeight="1">
      <c r="A381" s="502"/>
      <c r="B381" s="501"/>
      <c r="C381" s="501"/>
      <c r="D381" s="501"/>
      <c r="E381" s="501"/>
      <c r="F381" s="503"/>
      <c r="G381" s="504"/>
      <c r="H381" s="505"/>
      <c r="I381" s="506">
        <v>0.0</v>
      </c>
      <c r="J381" s="507"/>
      <c r="K381" s="508"/>
      <c r="L381" s="338"/>
      <c r="M381" s="338"/>
      <c r="N381" s="338"/>
      <c r="O381" s="338"/>
      <c r="P381" s="338"/>
      <c r="Q381" s="338"/>
    </row>
    <row r="382" ht="15.75" customHeight="1">
      <c r="A382" s="502"/>
      <c r="B382" s="501"/>
      <c r="C382" s="501"/>
      <c r="D382" s="501"/>
      <c r="E382" s="501"/>
      <c r="F382" s="503"/>
      <c r="G382" s="504"/>
      <c r="H382" s="505"/>
      <c r="I382" s="506">
        <v>0.0</v>
      </c>
      <c r="J382" s="507"/>
      <c r="K382" s="508"/>
      <c r="L382" s="338"/>
      <c r="M382" s="338"/>
      <c r="N382" s="338"/>
      <c r="O382" s="338"/>
      <c r="P382" s="338"/>
      <c r="Q382" s="338"/>
    </row>
    <row r="383" ht="15.75" customHeight="1">
      <c r="A383" s="502"/>
      <c r="B383" s="501"/>
      <c r="C383" s="501"/>
      <c r="D383" s="501"/>
      <c r="E383" s="501"/>
      <c r="F383" s="503"/>
      <c r="G383" s="504"/>
      <c r="H383" s="505"/>
      <c r="I383" s="506">
        <v>0.0</v>
      </c>
      <c r="J383" s="507"/>
      <c r="K383" s="508"/>
      <c r="L383" s="338"/>
      <c r="M383" s="338"/>
      <c r="N383" s="338"/>
      <c r="O383" s="338"/>
      <c r="P383" s="338"/>
      <c r="Q383" s="338"/>
    </row>
    <row r="384" ht="15.75" customHeight="1">
      <c r="A384" s="502"/>
      <c r="B384" s="501"/>
      <c r="C384" s="501"/>
      <c r="D384" s="501"/>
      <c r="E384" s="501"/>
      <c r="F384" s="503"/>
      <c r="G384" s="504"/>
      <c r="H384" s="505"/>
      <c r="I384" s="506">
        <v>0.0</v>
      </c>
      <c r="J384" s="507"/>
      <c r="K384" s="508"/>
      <c r="L384" s="338"/>
      <c r="M384" s="338"/>
      <c r="N384" s="338"/>
      <c r="O384" s="338"/>
      <c r="P384" s="338"/>
      <c r="Q384" s="338"/>
    </row>
    <row r="385" ht="15.75" customHeight="1">
      <c r="A385" s="502"/>
      <c r="B385" s="501"/>
      <c r="C385" s="501"/>
      <c r="D385" s="501"/>
      <c r="E385" s="501"/>
      <c r="F385" s="503"/>
      <c r="G385" s="504"/>
      <c r="H385" s="505"/>
      <c r="I385" s="506">
        <v>0.0</v>
      </c>
      <c r="J385" s="507"/>
      <c r="K385" s="508"/>
      <c r="L385" s="338"/>
      <c r="M385" s="338"/>
      <c r="N385" s="338"/>
      <c r="O385" s="338"/>
      <c r="P385" s="338"/>
      <c r="Q385" s="338"/>
    </row>
    <row r="386" ht="15.75" customHeight="1">
      <c r="A386" s="502"/>
      <c r="B386" s="501"/>
      <c r="C386" s="501"/>
      <c r="D386" s="501"/>
      <c r="E386" s="501"/>
      <c r="F386" s="503"/>
      <c r="G386" s="504"/>
      <c r="H386" s="505"/>
      <c r="I386" s="506">
        <v>0.0</v>
      </c>
      <c r="J386" s="507"/>
      <c r="K386" s="508"/>
      <c r="L386" s="338"/>
      <c r="M386" s="338"/>
      <c r="N386" s="338"/>
      <c r="O386" s="338"/>
      <c r="P386" s="338"/>
      <c r="Q386" s="338"/>
    </row>
    <row r="387" ht="15.75" customHeight="1">
      <c r="A387" s="502"/>
      <c r="B387" s="501"/>
      <c r="C387" s="501"/>
      <c r="D387" s="501"/>
      <c r="E387" s="501"/>
      <c r="F387" s="503"/>
      <c r="G387" s="504"/>
      <c r="H387" s="505"/>
      <c r="I387" s="506">
        <v>0.0</v>
      </c>
      <c r="J387" s="507"/>
      <c r="K387" s="508"/>
      <c r="L387" s="338"/>
      <c r="M387" s="338"/>
      <c r="N387" s="338"/>
      <c r="O387" s="338"/>
      <c r="P387" s="338"/>
      <c r="Q387" s="338"/>
    </row>
    <row r="388" ht="15.75" customHeight="1">
      <c r="A388" s="502"/>
      <c r="B388" s="501"/>
      <c r="C388" s="501"/>
      <c r="D388" s="501"/>
      <c r="E388" s="501"/>
      <c r="F388" s="503"/>
      <c r="G388" s="504"/>
      <c r="H388" s="505"/>
      <c r="I388" s="506">
        <v>0.0</v>
      </c>
      <c r="J388" s="507"/>
      <c r="K388" s="508"/>
      <c r="L388" s="338"/>
      <c r="M388" s="338"/>
      <c r="N388" s="338"/>
      <c r="O388" s="338"/>
      <c r="P388" s="338"/>
      <c r="Q388" s="338"/>
    </row>
    <row r="389" ht="15.75" customHeight="1">
      <c r="A389" s="502"/>
      <c r="B389" s="501"/>
      <c r="C389" s="501"/>
      <c r="D389" s="501"/>
      <c r="E389" s="501"/>
      <c r="F389" s="503"/>
      <c r="G389" s="504"/>
      <c r="H389" s="505"/>
      <c r="I389" s="506">
        <v>0.0</v>
      </c>
      <c r="J389" s="507"/>
      <c r="K389" s="508"/>
      <c r="L389" s="338"/>
      <c r="M389" s="338"/>
      <c r="N389" s="338"/>
      <c r="O389" s="338"/>
      <c r="P389" s="338"/>
      <c r="Q389" s="338"/>
    </row>
    <row r="390" ht="15.75" customHeight="1">
      <c r="A390" s="502"/>
      <c r="B390" s="501"/>
      <c r="C390" s="501"/>
      <c r="D390" s="501"/>
      <c r="E390" s="501"/>
      <c r="F390" s="503"/>
      <c r="G390" s="504"/>
      <c r="H390" s="505"/>
      <c r="I390" s="506">
        <v>0.0</v>
      </c>
      <c r="J390" s="507"/>
      <c r="K390" s="508"/>
      <c r="L390" s="338"/>
      <c r="M390" s="338"/>
      <c r="N390" s="338"/>
      <c r="O390" s="338"/>
      <c r="P390" s="338"/>
      <c r="Q390" s="338"/>
    </row>
    <row r="391" ht="15.75" customHeight="1">
      <c r="A391" s="502"/>
      <c r="B391" s="501"/>
      <c r="C391" s="501"/>
      <c r="D391" s="501"/>
      <c r="E391" s="501"/>
      <c r="F391" s="503"/>
      <c r="G391" s="504"/>
      <c r="H391" s="505"/>
      <c r="I391" s="506">
        <v>0.0</v>
      </c>
      <c r="J391" s="507"/>
      <c r="K391" s="508"/>
      <c r="L391" s="338"/>
      <c r="M391" s="338"/>
      <c r="N391" s="338"/>
      <c r="O391" s="338"/>
      <c r="P391" s="338"/>
      <c r="Q391" s="338"/>
    </row>
    <row r="392" ht="15.75" customHeight="1">
      <c r="A392" s="502"/>
      <c r="B392" s="501"/>
      <c r="C392" s="501"/>
      <c r="D392" s="501"/>
      <c r="E392" s="501"/>
      <c r="F392" s="503"/>
      <c r="G392" s="504"/>
      <c r="H392" s="505"/>
      <c r="I392" s="506">
        <v>0.0</v>
      </c>
      <c r="J392" s="507"/>
      <c r="K392" s="508"/>
      <c r="L392" s="338"/>
      <c r="M392" s="338"/>
      <c r="N392" s="338"/>
      <c r="O392" s="338"/>
      <c r="P392" s="338"/>
      <c r="Q392" s="338"/>
    </row>
    <row r="393" ht="15.75" customHeight="1">
      <c r="A393" s="502"/>
      <c r="B393" s="501"/>
      <c r="C393" s="501"/>
      <c r="D393" s="501"/>
      <c r="E393" s="501"/>
      <c r="F393" s="503"/>
      <c r="G393" s="504"/>
      <c r="H393" s="505"/>
      <c r="I393" s="506">
        <v>0.0</v>
      </c>
      <c r="J393" s="507"/>
      <c r="K393" s="508"/>
      <c r="L393" s="338"/>
      <c r="M393" s="338"/>
      <c r="N393" s="338"/>
      <c r="O393" s="338"/>
      <c r="P393" s="338"/>
      <c r="Q393" s="338"/>
    </row>
    <row r="394" ht="15.75" customHeight="1">
      <c r="A394" s="502"/>
      <c r="B394" s="509"/>
      <c r="C394" s="501"/>
      <c r="D394" s="501"/>
      <c r="E394" s="501"/>
      <c r="F394" s="503"/>
      <c r="G394" s="504"/>
      <c r="H394" s="505"/>
      <c r="I394" s="506">
        <v>0.0</v>
      </c>
      <c r="J394" s="507"/>
      <c r="K394" s="508"/>
      <c r="L394" s="338"/>
      <c r="M394" s="338"/>
      <c r="N394" s="338"/>
      <c r="O394" s="338"/>
      <c r="P394" s="338"/>
      <c r="Q394" s="338"/>
    </row>
    <row r="395" ht="15.75" customHeight="1">
      <c r="A395" s="502"/>
      <c r="B395" s="501"/>
      <c r="C395" s="501"/>
      <c r="D395" s="501"/>
      <c r="E395" s="501"/>
      <c r="F395" s="503"/>
      <c r="G395" s="504"/>
      <c r="H395" s="505"/>
      <c r="I395" s="506">
        <v>0.0</v>
      </c>
      <c r="J395" s="507"/>
      <c r="K395" s="508"/>
      <c r="L395" s="338"/>
      <c r="M395" s="338"/>
      <c r="N395" s="338"/>
      <c r="O395" s="338"/>
      <c r="P395" s="338"/>
      <c r="Q395" s="338"/>
    </row>
    <row r="396" ht="15.75" customHeight="1">
      <c r="A396" s="502"/>
      <c r="B396" s="501"/>
      <c r="C396" s="501"/>
      <c r="D396" s="501"/>
      <c r="E396" s="501"/>
      <c r="F396" s="503"/>
      <c r="G396" s="504"/>
      <c r="H396" s="505"/>
      <c r="I396" s="506">
        <v>0.0</v>
      </c>
      <c r="J396" s="507"/>
      <c r="K396" s="508"/>
      <c r="L396" s="338"/>
      <c r="M396" s="338"/>
      <c r="N396" s="338"/>
      <c r="O396" s="338"/>
      <c r="P396" s="338"/>
      <c r="Q396" s="338"/>
    </row>
    <row r="397" ht="15.75" customHeight="1">
      <c r="A397" s="502"/>
      <c r="B397" s="501"/>
      <c r="C397" s="501"/>
      <c r="D397" s="501"/>
      <c r="E397" s="501"/>
      <c r="F397" s="503"/>
      <c r="G397" s="504"/>
      <c r="H397" s="505"/>
      <c r="I397" s="506">
        <v>0.0</v>
      </c>
      <c r="J397" s="507"/>
      <c r="K397" s="508"/>
      <c r="L397" s="338"/>
      <c r="M397" s="338"/>
      <c r="N397" s="338"/>
      <c r="O397" s="338"/>
      <c r="P397" s="338"/>
      <c r="Q397" s="338"/>
    </row>
    <row r="398" ht="15.75" customHeight="1">
      <c r="A398" s="502"/>
      <c r="B398" s="501"/>
      <c r="C398" s="501"/>
      <c r="D398" s="501"/>
      <c r="E398" s="501"/>
      <c r="F398" s="503"/>
      <c r="G398" s="504"/>
      <c r="H398" s="505"/>
      <c r="I398" s="506">
        <v>0.0</v>
      </c>
      <c r="J398" s="507"/>
      <c r="K398" s="508"/>
      <c r="L398" s="338"/>
      <c r="M398" s="338"/>
      <c r="N398" s="338"/>
      <c r="O398" s="338"/>
      <c r="P398" s="338"/>
      <c r="Q398" s="338"/>
    </row>
    <row r="399" ht="15.75" customHeight="1">
      <c r="A399" s="502"/>
      <c r="B399" s="501"/>
      <c r="C399" s="501"/>
      <c r="D399" s="501"/>
      <c r="E399" s="501"/>
      <c r="F399" s="503"/>
      <c r="G399" s="504"/>
      <c r="H399" s="505"/>
      <c r="I399" s="506">
        <v>0.0</v>
      </c>
      <c r="J399" s="507"/>
      <c r="K399" s="508"/>
      <c r="L399" s="338"/>
      <c r="M399" s="338"/>
      <c r="N399" s="338"/>
      <c r="O399" s="338"/>
      <c r="P399" s="338"/>
      <c r="Q399" s="338"/>
    </row>
    <row r="400" ht="15.75" customHeight="1">
      <c r="A400" s="502"/>
      <c r="B400" s="501"/>
      <c r="C400" s="501"/>
      <c r="D400" s="501"/>
      <c r="E400" s="501"/>
      <c r="F400" s="503"/>
      <c r="G400" s="504"/>
      <c r="H400" s="505"/>
      <c r="I400" s="506">
        <v>0.0</v>
      </c>
      <c r="J400" s="507"/>
      <c r="K400" s="508"/>
      <c r="L400" s="338"/>
      <c r="M400" s="338"/>
      <c r="N400" s="338"/>
      <c r="O400" s="338"/>
      <c r="P400" s="338"/>
      <c r="Q400" s="338"/>
    </row>
    <row r="401" ht="15.75" customHeight="1">
      <c r="A401" s="502"/>
      <c r="B401" s="501"/>
      <c r="C401" s="501"/>
      <c r="D401" s="501"/>
      <c r="E401" s="501"/>
      <c r="F401" s="503"/>
      <c r="G401" s="504"/>
      <c r="H401" s="505"/>
      <c r="I401" s="506">
        <v>0.0</v>
      </c>
      <c r="J401" s="507"/>
      <c r="K401" s="508"/>
      <c r="L401" s="338"/>
      <c r="M401" s="338"/>
      <c r="N401" s="338"/>
      <c r="O401" s="338"/>
      <c r="P401" s="338"/>
      <c r="Q401" s="338"/>
    </row>
    <row r="402" ht="15.75" customHeight="1">
      <c r="A402" s="502"/>
      <c r="B402" s="501"/>
      <c r="C402" s="501"/>
      <c r="D402" s="501"/>
      <c r="E402" s="501"/>
      <c r="F402" s="503"/>
      <c r="G402" s="504"/>
      <c r="H402" s="505"/>
      <c r="I402" s="506">
        <v>0.0</v>
      </c>
      <c r="J402" s="507"/>
      <c r="K402" s="508"/>
      <c r="L402" s="338"/>
      <c r="M402" s="338"/>
      <c r="N402" s="338"/>
      <c r="O402" s="338"/>
      <c r="P402" s="338"/>
      <c r="Q402" s="338"/>
    </row>
    <row r="403" ht="15.75" customHeight="1">
      <c r="A403" s="502"/>
      <c r="B403" s="501"/>
      <c r="C403" s="501"/>
      <c r="D403" s="501"/>
      <c r="E403" s="501"/>
      <c r="F403" s="503"/>
      <c r="G403" s="504"/>
      <c r="H403" s="505"/>
      <c r="I403" s="506">
        <v>0.0</v>
      </c>
      <c r="J403" s="507"/>
      <c r="K403" s="508"/>
      <c r="L403" s="338"/>
      <c r="M403" s="338"/>
      <c r="N403" s="338"/>
      <c r="O403" s="338"/>
      <c r="P403" s="338"/>
      <c r="Q403" s="338"/>
    </row>
    <row r="404" ht="15.75" customHeight="1">
      <c r="A404" s="502"/>
      <c r="B404" s="501"/>
      <c r="C404" s="501"/>
      <c r="D404" s="501"/>
      <c r="E404" s="501"/>
      <c r="F404" s="503"/>
      <c r="G404" s="504"/>
      <c r="H404" s="505"/>
      <c r="I404" s="506">
        <v>0.0</v>
      </c>
      <c r="J404" s="507"/>
      <c r="K404" s="508"/>
      <c r="L404" s="338"/>
      <c r="M404" s="338"/>
      <c r="N404" s="338"/>
      <c r="O404" s="338"/>
      <c r="P404" s="338"/>
      <c r="Q404" s="338"/>
    </row>
    <row r="405" ht="15.75" customHeight="1">
      <c r="A405" s="502"/>
      <c r="B405" s="501"/>
      <c r="C405" s="501"/>
      <c r="D405" s="501"/>
      <c r="E405" s="501"/>
      <c r="F405" s="503"/>
      <c r="G405" s="504"/>
      <c r="H405" s="505"/>
      <c r="I405" s="506">
        <v>0.0</v>
      </c>
      <c r="J405" s="507"/>
      <c r="K405" s="508"/>
      <c r="L405" s="338"/>
      <c r="M405" s="338"/>
      <c r="N405" s="338"/>
      <c r="O405" s="338"/>
      <c r="P405" s="338"/>
      <c r="Q405" s="338"/>
    </row>
    <row r="406" ht="15.75" customHeight="1">
      <c r="A406" s="502"/>
      <c r="B406" s="501"/>
      <c r="C406" s="501"/>
      <c r="D406" s="501"/>
      <c r="E406" s="501"/>
      <c r="F406" s="503"/>
      <c r="G406" s="504"/>
      <c r="H406" s="505"/>
      <c r="I406" s="506">
        <v>0.0</v>
      </c>
      <c r="J406" s="507"/>
      <c r="K406" s="508"/>
      <c r="L406" s="338"/>
      <c r="M406" s="338"/>
      <c r="N406" s="338"/>
      <c r="O406" s="338"/>
      <c r="P406" s="338"/>
      <c r="Q406" s="338"/>
    </row>
    <row r="407" ht="15.75" customHeight="1">
      <c r="A407" s="502"/>
      <c r="B407" s="501"/>
      <c r="C407" s="501"/>
      <c r="D407" s="501"/>
      <c r="E407" s="501"/>
      <c r="F407" s="503"/>
      <c r="G407" s="504"/>
      <c r="H407" s="505"/>
      <c r="I407" s="506">
        <v>0.0</v>
      </c>
      <c r="J407" s="507"/>
      <c r="K407" s="508"/>
      <c r="L407" s="338"/>
      <c r="M407" s="338"/>
      <c r="N407" s="338"/>
      <c r="O407" s="338"/>
      <c r="P407" s="338"/>
      <c r="Q407" s="338"/>
    </row>
    <row r="408" ht="15.75" customHeight="1">
      <c r="A408" s="502"/>
      <c r="B408" s="501"/>
      <c r="C408" s="501"/>
      <c r="D408" s="501"/>
      <c r="E408" s="501"/>
      <c r="F408" s="503"/>
      <c r="G408" s="504"/>
      <c r="H408" s="505"/>
      <c r="I408" s="506">
        <v>0.0</v>
      </c>
      <c r="J408" s="507"/>
      <c r="K408" s="508"/>
      <c r="L408" s="338"/>
      <c r="M408" s="338"/>
      <c r="N408" s="338"/>
      <c r="O408" s="338"/>
      <c r="P408" s="338"/>
      <c r="Q408" s="338"/>
    </row>
    <row r="409" ht="15.75" customHeight="1">
      <c r="A409" s="502"/>
      <c r="B409" s="501"/>
      <c r="C409" s="501"/>
      <c r="D409" s="501"/>
      <c r="E409" s="501"/>
      <c r="F409" s="503"/>
      <c r="G409" s="504"/>
      <c r="H409" s="505"/>
      <c r="I409" s="506">
        <v>0.0</v>
      </c>
      <c r="J409" s="507"/>
      <c r="K409" s="508"/>
      <c r="L409" s="338"/>
      <c r="M409" s="338"/>
      <c r="N409" s="338"/>
      <c r="O409" s="338"/>
      <c r="P409" s="338"/>
      <c r="Q409" s="338"/>
    </row>
    <row r="410" ht="15.75" customHeight="1">
      <c r="A410" s="502"/>
      <c r="B410" s="501"/>
      <c r="C410" s="501"/>
      <c r="D410" s="501"/>
      <c r="E410" s="501"/>
      <c r="F410" s="503"/>
      <c r="G410" s="504"/>
      <c r="H410" s="505"/>
      <c r="I410" s="506">
        <v>0.0</v>
      </c>
      <c r="J410" s="507"/>
      <c r="K410" s="508"/>
      <c r="L410" s="338"/>
      <c r="M410" s="338"/>
      <c r="N410" s="338"/>
      <c r="O410" s="338"/>
      <c r="P410" s="338"/>
      <c r="Q410" s="338"/>
    </row>
    <row r="411" ht="15.75" customHeight="1">
      <c r="A411" s="502"/>
      <c r="B411" s="501"/>
      <c r="C411" s="501"/>
      <c r="D411" s="501"/>
      <c r="E411" s="501"/>
      <c r="F411" s="503"/>
      <c r="G411" s="504"/>
      <c r="H411" s="505"/>
      <c r="I411" s="506">
        <v>0.0</v>
      </c>
      <c r="J411" s="507"/>
      <c r="K411" s="508"/>
      <c r="L411" s="338"/>
      <c r="M411" s="338"/>
      <c r="N411" s="338"/>
      <c r="O411" s="338"/>
      <c r="P411" s="338"/>
      <c r="Q411" s="338"/>
    </row>
    <row r="412" ht="15.75" customHeight="1">
      <c r="A412" s="502"/>
      <c r="B412" s="501"/>
      <c r="C412" s="501"/>
      <c r="D412" s="501"/>
      <c r="E412" s="501"/>
      <c r="F412" s="503"/>
      <c r="G412" s="504"/>
      <c r="H412" s="505"/>
      <c r="I412" s="506">
        <v>0.0</v>
      </c>
      <c r="J412" s="507"/>
      <c r="K412" s="508"/>
      <c r="L412" s="338"/>
      <c r="M412" s="338"/>
      <c r="N412" s="338"/>
      <c r="O412" s="338"/>
      <c r="P412" s="338"/>
      <c r="Q412" s="338"/>
    </row>
    <row r="413" ht="15.75" customHeight="1">
      <c r="A413" s="502"/>
      <c r="B413" s="501"/>
      <c r="C413" s="501"/>
      <c r="D413" s="501"/>
      <c r="E413" s="501"/>
      <c r="F413" s="503"/>
      <c r="G413" s="504"/>
      <c r="H413" s="505"/>
      <c r="I413" s="506">
        <v>0.0</v>
      </c>
      <c r="J413" s="507"/>
      <c r="K413" s="508"/>
      <c r="L413" s="338"/>
      <c r="M413" s="338"/>
      <c r="N413" s="338"/>
      <c r="O413" s="338"/>
      <c r="P413" s="338"/>
      <c r="Q413" s="338"/>
    </row>
    <row r="414" ht="15.75" customHeight="1">
      <c r="A414" s="502"/>
      <c r="B414" s="501"/>
      <c r="C414" s="501"/>
      <c r="D414" s="501"/>
      <c r="E414" s="501"/>
      <c r="F414" s="503"/>
      <c r="G414" s="504"/>
      <c r="H414" s="505"/>
      <c r="I414" s="506">
        <v>0.0</v>
      </c>
      <c r="J414" s="507"/>
      <c r="K414" s="508"/>
      <c r="L414" s="338"/>
      <c r="M414" s="338"/>
      <c r="N414" s="338"/>
      <c r="O414" s="338"/>
      <c r="P414" s="338"/>
      <c r="Q414" s="338"/>
    </row>
    <row r="415" ht="15.75" customHeight="1">
      <c r="A415" s="502"/>
      <c r="B415" s="501"/>
      <c r="C415" s="501"/>
      <c r="D415" s="501"/>
      <c r="E415" s="501"/>
      <c r="F415" s="503"/>
      <c r="G415" s="504"/>
      <c r="H415" s="505"/>
      <c r="I415" s="506">
        <v>0.0</v>
      </c>
      <c r="J415" s="507"/>
      <c r="K415" s="508"/>
      <c r="L415" s="338"/>
      <c r="M415" s="338"/>
      <c r="N415" s="338"/>
      <c r="O415" s="338"/>
      <c r="P415" s="338"/>
      <c r="Q415" s="338"/>
    </row>
    <row r="416" ht="15.75" customHeight="1">
      <c r="A416" s="502"/>
      <c r="B416" s="501"/>
      <c r="C416" s="501"/>
      <c r="D416" s="501"/>
      <c r="E416" s="501"/>
      <c r="F416" s="503"/>
      <c r="G416" s="504"/>
      <c r="H416" s="505"/>
      <c r="I416" s="506">
        <v>0.0</v>
      </c>
      <c r="J416" s="507"/>
      <c r="K416" s="508"/>
      <c r="L416" s="338"/>
      <c r="M416" s="338"/>
      <c r="N416" s="338"/>
      <c r="O416" s="338"/>
      <c r="P416" s="338"/>
      <c r="Q416" s="338"/>
    </row>
    <row r="417" ht="15.75" customHeight="1">
      <c r="A417" s="502"/>
      <c r="B417" s="501"/>
      <c r="C417" s="501"/>
      <c r="D417" s="501"/>
      <c r="E417" s="501"/>
      <c r="F417" s="503"/>
      <c r="G417" s="504"/>
      <c r="H417" s="505"/>
      <c r="I417" s="506">
        <v>0.0</v>
      </c>
      <c r="J417" s="507"/>
      <c r="K417" s="508"/>
      <c r="L417" s="338"/>
      <c r="M417" s="338"/>
      <c r="N417" s="338"/>
      <c r="O417" s="338"/>
      <c r="P417" s="338"/>
      <c r="Q417" s="338"/>
    </row>
    <row r="418" ht="15.75" customHeight="1">
      <c r="A418" s="502"/>
      <c r="B418" s="501"/>
      <c r="C418" s="501"/>
      <c r="D418" s="501"/>
      <c r="E418" s="501"/>
      <c r="F418" s="503"/>
      <c r="G418" s="504"/>
      <c r="H418" s="505"/>
      <c r="I418" s="506">
        <v>0.0</v>
      </c>
      <c r="J418" s="507"/>
      <c r="K418" s="508"/>
      <c r="L418" s="338"/>
      <c r="M418" s="338"/>
      <c r="N418" s="338"/>
      <c r="O418" s="338"/>
      <c r="P418" s="338"/>
      <c r="Q418" s="338"/>
    </row>
    <row r="419" ht="15.75" customHeight="1">
      <c r="A419" s="502"/>
      <c r="B419" s="501"/>
      <c r="C419" s="501"/>
      <c r="D419" s="501"/>
      <c r="E419" s="501"/>
      <c r="F419" s="503"/>
      <c r="G419" s="504"/>
      <c r="H419" s="505"/>
      <c r="I419" s="506">
        <v>0.0</v>
      </c>
      <c r="J419" s="507"/>
      <c r="K419" s="508"/>
      <c r="L419" s="338"/>
      <c r="M419" s="338"/>
      <c r="N419" s="338"/>
      <c r="O419" s="338"/>
      <c r="P419" s="338"/>
      <c r="Q419" s="338"/>
    </row>
    <row r="420" ht="15.75" customHeight="1">
      <c r="A420" s="502"/>
      <c r="B420" s="501"/>
      <c r="C420" s="501"/>
      <c r="D420" s="501"/>
      <c r="E420" s="501"/>
      <c r="F420" s="503"/>
      <c r="G420" s="504"/>
      <c r="H420" s="505"/>
      <c r="I420" s="506">
        <v>0.0</v>
      </c>
      <c r="J420" s="507"/>
      <c r="K420" s="508"/>
      <c r="L420" s="338"/>
      <c r="M420" s="338"/>
      <c r="N420" s="338"/>
      <c r="O420" s="338"/>
      <c r="P420" s="338"/>
      <c r="Q420" s="338"/>
    </row>
    <row r="421" ht="15.75" customHeight="1">
      <c r="A421" s="502"/>
      <c r="B421" s="501"/>
      <c r="C421" s="501"/>
      <c r="D421" s="501"/>
      <c r="E421" s="501"/>
      <c r="F421" s="503"/>
      <c r="G421" s="504"/>
      <c r="H421" s="505"/>
      <c r="I421" s="506">
        <v>0.0</v>
      </c>
      <c r="J421" s="507"/>
      <c r="K421" s="508"/>
      <c r="L421" s="338"/>
      <c r="M421" s="338"/>
      <c r="N421" s="338"/>
      <c r="O421" s="338"/>
      <c r="P421" s="338"/>
      <c r="Q421" s="338"/>
    </row>
    <row r="422" ht="15.75" customHeight="1">
      <c r="A422" s="502"/>
      <c r="B422" s="501"/>
      <c r="C422" s="501"/>
      <c r="D422" s="501"/>
      <c r="E422" s="501"/>
      <c r="F422" s="503"/>
      <c r="G422" s="504"/>
      <c r="H422" s="505"/>
      <c r="I422" s="506">
        <v>0.0</v>
      </c>
      <c r="J422" s="507"/>
      <c r="K422" s="508"/>
      <c r="L422" s="338"/>
      <c r="M422" s="338"/>
      <c r="N422" s="338"/>
      <c r="O422" s="338"/>
      <c r="P422" s="338"/>
      <c r="Q422" s="338"/>
    </row>
    <row r="423" ht="15.75" customHeight="1">
      <c r="A423" s="502"/>
      <c r="B423" s="501"/>
      <c r="C423" s="501"/>
      <c r="D423" s="501"/>
      <c r="E423" s="501"/>
      <c r="F423" s="503"/>
      <c r="G423" s="504"/>
      <c r="H423" s="505"/>
      <c r="I423" s="506">
        <v>0.0</v>
      </c>
      <c r="J423" s="507"/>
      <c r="K423" s="508"/>
      <c r="L423" s="338"/>
      <c r="M423" s="338"/>
      <c r="N423" s="338"/>
      <c r="O423" s="338"/>
      <c r="P423" s="338"/>
      <c r="Q423" s="338"/>
    </row>
    <row r="424" ht="15.75" customHeight="1">
      <c r="A424" s="502"/>
      <c r="B424" s="501"/>
      <c r="C424" s="501"/>
      <c r="D424" s="501"/>
      <c r="E424" s="501"/>
      <c r="F424" s="503"/>
      <c r="G424" s="504"/>
      <c r="H424" s="505"/>
      <c r="I424" s="506">
        <v>0.0</v>
      </c>
      <c r="J424" s="507"/>
      <c r="K424" s="508"/>
      <c r="L424" s="338"/>
      <c r="M424" s="338"/>
      <c r="N424" s="338"/>
      <c r="O424" s="338"/>
      <c r="P424" s="338"/>
      <c r="Q424" s="338"/>
    </row>
    <row r="425" ht="15.75" customHeight="1">
      <c r="A425" s="502"/>
      <c r="B425" s="501"/>
      <c r="C425" s="501"/>
      <c r="D425" s="501"/>
      <c r="E425" s="501"/>
      <c r="F425" s="503"/>
      <c r="G425" s="504"/>
      <c r="H425" s="505"/>
      <c r="I425" s="506">
        <v>0.0</v>
      </c>
      <c r="J425" s="507"/>
      <c r="K425" s="508"/>
      <c r="L425" s="338"/>
      <c r="M425" s="338"/>
      <c r="N425" s="338"/>
      <c r="O425" s="338"/>
      <c r="P425" s="338"/>
      <c r="Q425" s="338"/>
    </row>
    <row r="426" ht="15.75" customHeight="1">
      <c r="A426" s="502"/>
      <c r="B426" s="501"/>
      <c r="C426" s="501"/>
      <c r="D426" s="501"/>
      <c r="E426" s="501"/>
      <c r="F426" s="503"/>
      <c r="G426" s="504"/>
      <c r="H426" s="505"/>
      <c r="I426" s="506">
        <v>0.0</v>
      </c>
      <c r="J426" s="507"/>
      <c r="K426" s="508"/>
      <c r="L426" s="338"/>
      <c r="M426" s="338"/>
      <c r="N426" s="338"/>
      <c r="O426" s="338"/>
      <c r="P426" s="338"/>
      <c r="Q426" s="338"/>
    </row>
    <row r="427" ht="15.75" customHeight="1">
      <c r="A427" s="502"/>
      <c r="B427" s="501"/>
      <c r="C427" s="501"/>
      <c r="D427" s="501"/>
      <c r="E427" s="501"/>
      <c r="F427" s="503"/>
      <c r="G427" s="504"/>
      <c r="H427" s="505"/>
      <c r="I427" s="506">
        <v>0.0</v>
      </c>
      <c r="J427" s="507"/>
      <c r="K427" s="508"/>
      <c r="L427" s="338"/>
      <c r="M427" s="338"/>
      <c r="N427" s="338"/>
      <c r="O427" s="338"/>
      <c r="P427" s="338"/>
      <c r="Q427" s="338"/>
    </row>
    <row r="428" ht="15.75" customHeight="1">
      <c r="A428" s="502"/>
      <c r="B428" s="501"/>
      <c r="C428" s="501"/>
      <c r="D428" s="501"/>
      <c r="E428" s="501"/>
      <c r="F428" s="503"/>
      <c r="G428" s="504"/>
      <c r="H428" s="505"/>
      <c r="I428" s="506">
        <v>0.0</v>
      </c>
      <c r="J428" s="507"/>
      <c r="K428" s="508"/>
      <c r="L428" s="338"/>
      <c r="M428" s="338"/>
      <c r="N428" s="338"/>
      <c r="O428" s="338"/>
      <c r="P428" s="338"/>
      <c r="Q428" s="338"/>
    </row>
    <row r="429" ht="15.75" customHeight="1">
      <c r="A429" s="502"/>
      <c r="B429" s="501"/>
      <c r="C429" s="501"/>
      <c r="D429" s="501"/>
      <c r="E429" s="501"/>
      <c r="F429" s="503"/>
      <c r="G429" s="504"/>
      <c r="H429" s="505"/>
      <c r="I429" s="506">
        <v>0.0</v>
      </c>
      <c r="J429" s="507"/>
      <c r="K429" s="508"/>
      <c r="L429" s="338"/>
      <c r="M429" s="338"/>
      <c r="N429" s="338"/>
      <c r="O429" s="338"/>
      <c r="P429" s="338"/>
      <c r="Q429" s="338"/>
    </row>
    <row r="430" ht="15.75" customHeight="1">
      <c r="A430" s="502"/>
      <c r="B430" s="501"/>
      <c r="C430" s="501"/>
      <c r="D430" s="501"/>
      <c r="E430" s="501"/>
      <c r="F430" s="503"/>
      <c r="G430" s="504"/>
      <c r="H430" s="505"/>
      <c r="I430" s="506">
        <v>0.0</v>
      </c>
      <c r="J430" s="507"/>
      <c r="K430" s="508"/>
      <c r="L430" s="338"/>
      <c r="M430" s="338"/>
      <c r="N430" s="338"/>
      <c r="O430" s="338"/>
      <c r="P430" s="338"/>
      <c r="Q430" s="338"/>
    </row>
    <row r="431" ht="15.75" customHeight="1">
      <c r="A431" s="502"/>
      <c r="B431" s="501"/>
      <c r="C431" s="501"/>
      <c r="D431" s="501"/>
      <c r="E431" s="501"/>
      <c r="F431" s="503"/>
      <c r="G431" s="504"/>
      <c r="H431" s="505"/>
      <c r="I431" s="506">
        <v>0.0</v>
      </c>
      <c r="J431" s="507"/>
      <c r="K431" s="508"/>
      <c r="L431" s="338"/>
      <c r="M431" s="338"/>
      <c r="N431" s="338"/>
      <c r="O431" s="338"/>
      <c r="P431" s="338"/>
      <c r="Q431" s="338"/>
    </row>
    <row r="432" ht="15.75" customHeight="1">
      <c r="A432" s="502"/>
      <c r="B432" s="501"/>
      <c r="C432" s="501"/>
      <c r="D432" s="501"/>
      <c r="E432" s="501"/>
      <c r="F432" s="503"/>
      <c r="G432" s="504"/>
      <c r="H432" s="505"/>
      <c r="I432" s="506">
        <v>0.0</v>
      </c>
      <c r="J432" s="507"/>
      <c r="K432" s="508"/>
      <c r="L432" s="338"/>
      <c r="M432" s="338"/>
      <c r="N432" s="338"/>
      <c r="O432" s="338"/>
      <c r="P432" s="338"/>
      <c r="Q432" s="338"/>
    </row>
    <row r="433" ht="15.75" customHeight="1">
      <c r="A433" s="502"/>
      <c r="B433" s="501"/>
      <c r="C433" s="501"/>
      <c r="D433" s="501"/>
      <c r="E433" s="501"/>
      <c r="F433" s="503"/>
      <c r="G433" s="504"/>
      <c r="H433" s="505"/>
      <c r="I433" s="506">
        <v>0.0</v>
      </c>
      <c r="J433" s="507"/>
      <c r="K433" s="508"/>
      <c r="L433" s="338"/>
      <c r="M433" s="338"/>
      <c r="N433" s="338"/>
      <c r="O433" s="338"/>
      <c r="P433" s="338"/>
      <c r="Q433" s="338"/>
    </row>
    <row r="434" ht="15.75" customHeight="1">
      <c r="A434" s="502"/>
      <c r="B434" s="501"/>
      <c r="C434" s="501"/>
      <c r="D434" s="501"/>
      <c r="E434" s="501"/>
      <c r="F434" s="503"/>
      <c r="G434" s="504"/>
      <c r="H434" s="505"/>
      <c r="I434" s="506">
        <v>0.0</v>
      </c>
      <c r="J434" s="507"/>
      <c r="K434" s="508"/>
      <c r="L434" s="338"/>
      <c r="M434" s="338"/>
      <c r="N434" s="338"/>
      <c r="O434" s="338"/>
      <c r="P434" s="338"/>
      <c r="Q434" s="338"/>
    </row>
    <row r="435" ht="15.75" customHeight="1">
      <c r="A435" s="502"/>
      <c r="B435" s="501"/>
      <c r="C435" s="501"/>
      <c r="D435" s="501"/>
      <c r="E435" s="501"/>
      <c r="F435" s="503"/>
      <c r="G435" s="504"/>
      <c r="H435" s="505"/>
      <c r="I435" s="506">
        <v>0.0</v>
      </c>
      <c r="J435" s="507"/>
      <c r="K435" s="508"/>
      <c r="L435" s="338"/>
      <c r="M435" s="338"/>
      <c r="N435" s="338"/>
      <c r="O435" s="338"/>
      <c r="P435" s="338"/>
      <c r="Q435" s="338"/>
    </row>
    <row r="436" ht="15.75" customHeight="1">
      <c r="A436" s="502"/>
      <c r="B436" s="501"/>
      <c r="C436" s="501"/>
      <c r="D436" s="501"/>
      <c r="E436" s="501"/>
      <c r="F436" s="503"/>
      <c r="G436" s="504"/>
      <c r="H436" s="505"/>
      <c r="I436" s="506">
        <v>0.0</v>
      </c>
      <c r="J436" s="507"/>
      <c r="K436" s="508"/>
      <c r="L436" s="338"/>
      <c r="M436" s="338"/>
      <c r="N436" s="338"/>
      <c r="O436" s="338"/>
      <c r="P436" s="338"/>
      <c r="Q436" s="338"/>
    </row>
    <row r="437" ht="15.75" customHeight="1">
      <c r="A437" s="502"/>
      <c r="B437" s="501"/>
      <c r="C437" s="501"/>
      <c r="D437" s="501"/>
      <c r="E437" s="501"/>
      <c r="F437" s="503"/>
      <c r="G437" s="504"/>
      <c r="H437" s="505"/>
      <c r="I437" s="506">
        <v>0.0</v>
      </c>
      <c r="J437" s="507"/>
      <c r="K437" s="508"/>
      <c r="L437" s="338"/>
      <c r="M437" s="338"/>
      <c r="N437" s="338"/>
      <c r="O437" s="338"/>
      <c r="P437" s="338"/>
      <c r="Q437" s="338"/>
    </row>
    <row r="438" ht="15.75" customHeight="1">
      <c r="A438" s="502"/>
      <c r="B438" s="501"/>
      <c r="C438" s="501"/>
      <c r="D438" s="501"/>
      <c r="E438" s="501"/>
      <c r="F438" s="503"/>
      <c r="G438" s="504"/>
      <c r="H438" s="505"/>
      <c r="I438" s="506">
        <v>0.0</v>
      </c>
      <c r="J438" s="507"/>
      <c r="K438" s="508"/>
      <c r="L438" s="338"/>
      <c r="M438" s="338"/>
      <c r="N438" s="338"/>
      <c r="O438" s="338"/>
      <c r="P438" s="338"/>
      <c r="Q438" s="338"/>
    </row>
    <row r="439" ht="15.75" customHeight="1">
      <c r="A439" s="502"/>
      <c r="B439" s="501"/>
      <c r="C439" s="501"/>
      <c r="D439" s="501"/>
      <c r="E439" s="501"/>
      <c r="F439" s="503"/>
      <c r="G439" s="504"/>
      <c r="H439" s="505"/>
      <c r="I439" s="506">
        <v>0.0</v>
      </c>
      <c r="J439" s="507"/>
      <c r="K439" s="508"/>
      <c r="L439" s="338"/>
      <c r="M439" s="338"/>
      <c r="N439" s="338"/>
      <c r="O439" s="338"/>
      <c r="P439" s="338"/>
      <c r="Q439" s="338"/>
    </row>
    <row r="440" ht="15.75" customHeight="1">
      <c r="A440" s="502"/>
      <c r="B440" s="501"/>
      <c r="C440" s="501"/>
      <c r="D440" s="501"/>
      <c r="E440" s="501"/>
      <c r="F440" s="503"/>
      <c r="G440" s="504"/>
      <c r="H440" s="505"/>
      <c r="I440" s="506">
        <v>0.0</v>
      </c>
      <c r="J440" s="507"/>
      <c r="K440" s="508"/>
      <c r="L440" s="338"/>
      <c r="M440" s="338"/>
      <c r="N440" s="338"/>
      <c r="O440" s="338"/>
      <c r="P440" s="338"/>
      <c r="Q440" s="338"/>
    </row>
    <row r="441" ht="15.75" customHeight="1">
      <c r="A441" s="502"/>
      <c r="B441" s="501"/>
      <c r="C441" s="501"/>
      <c r="D441" s="501"/>
      <c r="E441" s="501"/>
      <c r="F441" s="503"/>
      <c r="G441" s="504"/>
      <c r="H441" s="505"/>
      <c r="I441" s="506">
        <v>0.0</v>
      </c>
      <c r="J441" s="507"/>
      <c r="K441" s="508"/>
      <c r="L441" s="338"/>
      <c r="M441" s="338"/>
      <c r="N441" s="338"/>
      <c r="O441" s="338"/>
      <c r="P441" s="338"/>
      <c r="Q441" s="338"/>
    </row>
    <row r="442" ht="15.75" customHeight="1">
      <c r="A442" s="502"/>
      <c r="B442" s="501"/>
      <c r="C442" s="501"/>
      <c r="D442" s="501"/>
      <c r="E442" s="501"/>
      <c r="F442" s="503"/>
      <c r="G442" s="504"/>
      <c r="H442" s="505"/>
      <c r="I442" s="506">
        <v>0.0</v>
      </c>
      <c r="J442" s="507"/>
      <c r="K442" s="508"/>
      <c r="L442" s="338"/>
      <c r="M442" s="338"/>
      <c r="N442" s="338"/>
      <c r="O442" s="338"/>
      <c r="P442" s="338"/>
      <c r="Q442" s="338"/>
    </row>
    <row r="443" ht="15.75" customHeight="1">
      <c r="A443" s="502"/>
      <c r="B443" s="501"/>
      <c r="C443" s="501"/>
      <c r="D443" s="501"/>
      <c r="E443" s="501"/>
      <c r="F443" s="503"/>
      <c r="G443" s="504"/>
      <c r="H443" s="505"/>
      <c r="I443" s="506">
        <v>0.0</v>
      </c>
      <c r="J443" s="507"/>
      <c r="K443" s="508"/>
      <c r="L443" s="338"/>
      <c r="M443" s="338"/>
      <c r="N443" s="338"/>
      <c r="O443" s="338"/>
      <c r="P443" s="338"/>
      <c r="Q443" s="338"/>
    </row>
    <row r="444" ht="15.75" customHeight="1">
      <c r="A444" s="502"/>
      <c r="B444" s="501"/>
      <c r="C444" s="501"/>
      <c r="D444" s="501"/>
      <c r="E444" s="501"/>
      <c r="F444" s="503"/>
      <c r="G444" s="504"/>
      <c r="H444" s="505"/>
      <c r="I444" s="506">
        <v>0.0</v>
      </c>
      <c r="J444" s="507"/>
      <c r="K444" s="508"/>
      <c r="L444" s="338"/>
      <c r="M444" s="338"/>
      <c r="N444" s="338"/>
      <c r="O444" s="338"/>
      <c r="P444" s="338"/>
      <c r="Q444" s="338"/>
    </row>
    <row r="445" ht="15.75" customHeight="1">
      <c r="A445" s="502"/>
      <c r="B445" s="501"/>
      <c r="C445" s="501"/>
      <c r="D445" s="501"/>
      <c r="E445" s="501"/>
      <c r="F445" s="503"/>
      <c r="G445" s="504"/>
      <c r="H445" s="505"/>
      <c r="I445" s="506">
        <v>0.0</v>
      </c>
      <c r="J445" s="507"/>
      <c r="K445" s="508"/>
      <c r="L445" s="338"/>
      <c r="M445" s="338"/>
      <c r="N445" s="338"/>
      <c r="O445" s="338"/>
      <c r="P445" s="338"/>
      <c r="Q445" s="338"/>
    </row>
    <row r="446" ht="15.75" customHeight="1">
      <c r="A446" s="502"/>
      <c r="B446" s="501"/>
      <c r="C446" s="501"/>
      <c r="D446" s="501"/>
      <c r="E446" s="501"/>
      <c r="F446" s="503"/>
      <c r="G446" s="504"/>
      <c r="H446" s="505"/>
      <c r="I446" s="506">
        <v>0.0</v>
      </c>
      <c r="J446" s="507"/>
      <c r="K446" s="508"/>
      <c r="L446" s="338"/>
      <c r="M446" s="338"/>
      <c r="N446" s="338"/>
      <c r="O446" s="338"/>
      <c r="P446" s="338"/>
      <c r="Q446" s="338"/>
    </row>
    <row r="447" ht="15.75" customHeight="1">
      <c r="A447" s="502"/>
      <c r="B447" s="501"/>
      <c r="C447" s="501"/>
      <c r="D447" s="501"/>
      <c r="E447" s="501"/>
      <c r="F447" s="503"/>
      <c r="G447" s="504"/>
      <c r="H447" s="505"/>
      <c r="I447" s="506">
        <v>0.0</v>
      </c>
      <c r="J447" s="507"/>
      <c r="K447" s="508"/>
      <c r="L447" s="338"/>
      <c r="M447" s="338"/>
      <c r="N447" s="338"/>
      <c r="O447" s="338"/>
      <c r="P447" s="338"/>
      <c r="Q447" s="338"/>
    </row>
    <row r="448" ht="15.75" customHeight="1">
      <c r="A448" s="502"/>
      <c r="B448" s="501"/>
      <c r="C448" s="501"/>
      <c r="D448" s="501"/>
      <c r="E448" s="501"/>
      <c r="F448" s="503"/>
      <c r="G448" s="504"/>
      <c r="H448" s="505"/>
      <c r="I448" s="506">
        <v>0.0</v>
      </c>
      <c r="J448" s="507"/>
      <c r="K448" s="508"/>
      <c r="L448" s="338"/>
      <c r="M448" s="338"/>
      <c r="N448" s="338"/>
      <c r="O448" s="338"/>
      <c r="P448" s="338"/>
      <c r="Q448" s="338"/>
    </row>
    <row r="449" ht="15.75" customHeight="1">
      <c r="A449" s="502"/>
      <c r="B449" s="501"/>
      <c r="C449" s="501"/>
      <c r="D449" s="501"/>
      <c r="E449" s="501"/>
      <c r="F449" s="503"/>
      <c r="G449" s="504"/>
      <c r="H449" s="505"/>
      <c r="I449" s="506">
        <v>0.0</v>
      </c>
      <c r="J449" s="507"/>
      <c r="K449" s="508"/>
      <c r="L449" s="338"/>
      <c r="M449" s="338"/>
      <c r="N449" s="338"/>
      <c r="O449" s="338"/>
      <c r="P449" s="338"/>
      <c r="Q449" s="338"/>
    </row>
    <row r="450" ht="15.75" customHeight="1">
      <c r="A450" s="502"/>
      <c r="B450" s="501"/>
      <c r="C450" s="501"/>
      <c r="D450" s="501"/>
      <c r="E450" s="501"/>
      <c r="F450" s="503"/>
      <c r="G450" s="504"/>
      <c r="H450" s="505"/>
      <c r="I450" s="506">
        <v>0.0</v>
      </c>
      <c r="J450" s="507"/>
      <c r="K450" s="508"/>
      <c r="L450" s="338"/>
      <c r="M450" s="338"/>
      <c r="N450" s="338"/>
      <c r="O450" s="338"/>
      <c r="P450" s="338"/>
      <c r="Q450" s="338"/>
    </row>
    <row r="451" ht="15.75" customHeight="1">
      <c r="A451" s="502"/>
      <c r="B451" s="501"/>
      <c r="C451" s="501"/>
      <c r="D451" s="501"/>
      <c r="E451" s="501"/>
      <c r="F451" s="503"/>
      <c r="G451" s="504"/>
      <c r="H451" s="505"/>
      <c r="I451" s="506">
        <v>0.0</v>
      </c>
      <c r="J451" s="507"/>
      <c r="K451" s="508"/>
      <c r="L451" s="338"/>
      <c r="M451" s="338"/>
      <c r="N451" s="338"/>
      <c r="O451" s="338"/>
      <c r="P451" s="338"/>
      <c r="Q451" s="338"/>
    </row>
    <row r="452" ht="15.75" customHeight="1">
      <c r="A452" s="502"/>
      <c r="B452" s="501"/>
      <c r="C452" s="501"/>
      <c r="D452" s="501"/>
      <c r="E452" s="501"/>
      <c r="F452" s="503"/>
      <c r="G452" s="504"/>
      <c r="H452" s="505"/>
      <c r="I452" s="506">
        <v>0.0</v>
      </c>
      <c r="J452" s="507"/>
      <c r="K452" s="508"/>
      <c r="L452" s="338"/>
      <c r="M452" s="338"/>
      <c r="N452" s="338"/>
      <c r="O452" s="338"/>
      <c r="P452" s="338"/>
      <c r="Q452" s="338"/>
    </row>
    <row r="453" ht="15.75" customHeight="1">
      <c r="A453" s="502"/>
      <c r="B453" s="501"/>
      <c r="C453" s="501"/>
      <c r="D453" s="501"/>
      <c r="E453" s="501"/>
      <c r="F453" s="503"/>
      <c r="G453" s="504"/>
      <c r="H453" s="505"/>
      <c r="I453" s="506">
        <v>0.0</v>
      </c>
      <c r="J453" s="507"/>
      <c r="K453" s="508"/>
      <c r="L453" s="338"/>
      <c r="M453" s="338"/>
      <c r="N453" s="338"/>
      <c r="O453" s="338"/>
      <c r="P453" s="338"/>
      <c r="Q453" s="338"/>
    </row>
    <row r="454" ht="15.75" customHeight="1">
      <c r="A454" s="502"/>
      <c r="B454" s="501"/>
      <c r="C454" s="501"/>
      <c r="D454" s="501"/>
      <c r="E454" s="501"/>
      <c r="F454" s="503"/>
      <c r="G454" s="504"/>
      <c r="H454" s="505"/>
      <c r="I454" s="506">
        <v>0.0</v>
      </c>
      <c r="J454" s="507"/>
      <c r="K454" s="508"/>
      <c r="L454" s="338"/>
      <c r="M454" s="338"/>
      <c r="N454" s="338"/>
      <c r="O454" s="338"/>
      <c r="P454" s="338"/>
      <c r="Q454" s="338"/>
    </row>
    <row r="455" ht="15.75" customHeight="1">
      <c r="A455" s="502"/>
      <c r="B455" s="501"/>
      <c r="C455" s="501"/>
      <c r="D455" s="501"/>
      <c r="E455" s="501"/>
      <c r="F455" s="503"/>
      <c r="G455" s="504"/>
      <c r="H455" s="505"/>
      <c r="I455" s="506">
        <v>0.0</v>
      </c>
      <c r="J455" s="507"/>
      <c r="K455" s="508"/>
      <c r="L455" s="338"/>
      <c r="M455" s="338"/>
      <c r="N455" s="338"/>
      <c r="O455" s="338"/>
      <c r="P455" s="338"/>
      <c r="Q455" s="338"/>
    </row>
    <row r="456" ht="15.75" customHeight="1">
      <c r="A456" s="502"/>
      <c r="B456" s="501"/>
      <c r="C456" s="501"/>
      <c r="D456" s="501"/>
      <c r="E456" s="501"/>
      <c r="F456" s="503"/>
      <c r="G456" s="504"/>
      <c r="H456" s="505"/>
      <c r="I456" s="506">
        <v>0.0</v>
      </c>
      <c r="J456" s="507"/>
      <c r="K456" s="508"/>
      <c r="L456" s="338"/>
      <c r="M456" s="338"/>
      <c r="N456" s="338"/>
      <c r="O456" s="338"/>
      <c r="P456" s="338"/>
      <c r="Q456" s="338"/>
    </row>
    <row r="457" ht="15.75" customHeight="1">
      <c r="A457" s="502"/>
      <c r="B457" s="501"/>
      <c r="C457" s="501"/>
      <c r="D457" s="501"/>
      <c r="E457" s="501"/>
      <c r="F457" s="503"/>
      <c r="G457" s="504"/>
      <c r="H457" s="505"/>
      <c r="I457" s="506">
        <v>0.0</v>
      </c>
      <c r="J457" s="507"/>
      <c r="K457" s="508"/>
      <c r="L457" s="338"/>
      <c r="M457" s="338"/>
      <c r="N457" s="338"/>
      <c r="O457" s="338"/>
      <c r="P457" s="338"/>
      <c r="Q457" s="338"/>
    </row>
    <row r="458" ht="15.75" customHeight="1">
      <c r="A458" s="502"/>
      <c r="B458" s="501"/>
      <c r="C458" s="501"/>
      <c r="D458" s="501"/>
      <c r="E458" s="501"/>
      <c r="F458" s="503"/>
      <c r="G458" s="504"/>
      <c r="H458" s="505"/>
      <c r="I458" s="506">
        <v>0.0</v>
      </c>
      <c r="J458" s="507"/>
      <c r="K458" s="508"/>
      <c r="L458" s="338"/>
      <c r="M458" s="338"/>
      <c r="N458" s="338"/>
      <c r="O458" s="338"/>
      <c r="P458" s="338"/>
      <c r="Q458" s="338"/>
    </row>
    <row r="459" ht="15.75" customHeight="1">
      <c r="A459" s="502"/>
      <c r="B459" s="501"/>
      <c r="C459" s="501"/>
      <c r="D459" s="501"/>
      <c r="E459" s="501"/>
      <c r="F459" s="503"/>
      <c r="G459" s="504"/>
      <c r="H459" s="505"/>
      <c r="I459" s="506">
        <v>0.0</v>
      </c>
      <c r="J459" s="507"/>
      <c r="K459" s="508"/>
      <c r="L459" s="338"/>
      <c r="M459" s="338"/>
      <c r="N459" s="338"/>
      <c r="O459" s="338"/>
      <c r="P459" s="338"/>
      <c r="Q459" s="338"/>
    </row>
    <row r="460" ht="15.75" customHeight="1">
      <c r="A460" s="502"/>
      <c r="B460" s="501"/>
      <c r="C460" s="501"/>
      <c r="D460" s="501"/>
      <c r="E460" s="501"/>
      <c r="F460" s="503"/>
      <c r="G460" s="504"/>
      <c r="H460" s="505"/>
      <c r="I460" s="506">
        <v>0.0</v>
      </c>
      <c r="J460" s="507"/>
      <c r="K460" s="508"/>
      <c r="L460" s="338"/>
      <c r="M460" s="338"/>
      <c r="N460" s="338"/>
      <c r="O460" s="338"/>
      <c r="P460" s="338"/>
      <c r="Q460" s="338"/>
    </row>
    <row r="461" ht="15.75" customHeight="1">
      <c r="A461" s="502"/>
      <c r="B461" s="501"/>
      <c r="C461" s="501"/>
      <c r="D461" s="501"/>
      <c r="E461" s="501"/>
      <c r="F461" s="503"/>
      <c r="G461" s="504"/>
      <c r="H461" s="505"/>
      <c r="I461" s="506">
        <v>0.0</v>
      </c>
      <c r="J461" s="507"/>
      <c r="K461" s="508"/>
      <c r="L461" s="338"/>
      <c r="M461" s="338"/>
      <c r="N461" s="338"/>
      <c r="O461" s="338"/>
      <c r="P461" s="338"/>
      <c r="Q461" s="338"/>
    </row>
    <row r="462" ht="15.75" customHeight="1">
      <c r="A462" s="502"/>
      <c r="B462" s="501"/>
      <c r="C462" s="501"/>
      <c r="D462" s="501"/>
      <c r="E462" s="501"/>
      <c r="F462" s="503"/>
      <c r="G462" s="504"/>
      <c r="H462" s="505"/>
      <c r="I462" s="506">
        <v>0.0</v>
      </c>
      <c r="J462" s="507"/>
      <c r="K462" s="508"/>
      <c r="L462" s="338"/>
      <c r="M462" s="338"/>
      <c r="N462" s="338"/>
      <c r="O462" s="338"/>
      <c r="P462" s="338"/>
      <c r="Q462" s="338"/>
    </row>
    <row r="463" ht="15.75" customHeight="1">
      <c r="A463" s="502"/>
      <c r="B463" s="501"/>
      <c r="C463" s="501"/>
      <c r="D463" s="501"/>
      <c r="E463" s="501"/>
      <c r="F463" s="503"/>
      <c r="G463" s="504"/>
      <c r="H463" s="505"/>
      <c r="I463" s="506">
        <v>0.0</v>
      </c>
      <c r="J463" s="507"/>
      <c r="K463" s="508"/>
      <c r="L463" s="338"/>
      <c r="M463" s="338"/>
      <c r="N463" s="338"/>
      <c r="O463" s="338"/>
      <c r="P463" s="338"/>
      <c r="Q463" s="338"/>
    </row>
    <row r="464" ht="15.75" customHeight="1">
      <c r="A464" s="502"/>
      <c r="B464" s="501"/>
      <c r="C464" s="501"/>
      <c r="D464" s="501"/>
      <c r="E464" s="501"/>
      <c r="F464" s="503"/>
      <c r="G464" s="504"/>
      <c r="H464" s="505"/>
      <c r="I464" s="506">
        <v>0.0</v>
      </c>
      <c r="J464" s="507"/>
      <c r="K464" s="508"/>
      <c r="L464" s="338"/>
      <c r="M464" s="338"/>
      <c r="N464" s="338"/>
      <c r="O464" s="338"/>
      <c r="P464" s="338"/>
      <c r="Q464" s="338"/>
    </row>
    <row r="465" ht="15.75" customHeight="1">
      <c r="A465" s="502"/>
      <c r="B465" s="501"/>
      <c r="C465" s="501"/>
      <c r="D465" s="501"/>
      <c r="E465" s="501"/>
      <c r="F465" s="503"/>
      <c r="G465" s="504"/>
      <c r="H465" s="505"/>
      <c r="I465" s="506">
        <v>0.0</v>
      </c>
      <c r="J465" s="507"/>
      <c r="K465" s="508"/>
      <c r="L465" s="338"/>
      <c r="M465" s="338"/>
      <c r="N465" s="338"/>
      <c r="O465" s="338"/>
      <c r="P465" s="338"/>
      <c r="Q465" s="338"/>
    </row>
    <row r="466" ht="15.75" customHeight="1">
      <c r="A466" s="502"/>
      <c r="B466" s="501"/>
      <c r="C466" s="501"/>
      <c r="D466" s="501"/>
      <c r="E466" s="501"/>
      <c r="F466" s="503"/>
      <c r="G466" s="504"/>
      <c r="H466" s="505"/>
      <c r="I466" s="506">
        <v>0.0</v>
      </c>
      <c r="J466" s="507"/>
      <c r="K466" s="508"/>
      <c r="L466" s="338"/>
      <c r="M466" s="338"/>
      <c r="N466" s="338"/>
      <c r="O466" s="338"/>
      <c r="P466" s="338"/>
      <c r="Q466" s="338"/>
    </row>
    <row r="467" ht="15.75" customHeight="1">
      <c r="A467" s="502"/>
      <c r="B467" s="501"/>
      <c r="C467" s="501"/>
      <c r="D467" s="501"/>
      <c r="E467" s="501"/>
      <c r="F467" s="503"/>
      <c r="G467" s="504"/>
      <c r="H467" s="505"/>
      <c r="I467" s="506">
        <v>0.0</v>
      </c>
      <c r="J467" s="507"/>
      <c r="K467" s="508"/>
      <c r="L467" s="338"/>
      <c r="M467" s="338"/>
      <c r="N467" s="338"/>
      <c r="O467" s="338"/>
      <c r="P467" s="338"/>
      <c r="Q467" s="338"/>
    </row>
    <row r="468" ht="15.75" customHeight="1">
      <c r="A468" s="502"/>
      <c r="B468" s="501"/>
      <c r="C468" s="501"/>
      <c r="D468" s="501"/>
      <c r="E468" s="501"/>
      <c r="F468" s="503"/>
      <c r="G468" s="504"/>
      <c r="H468" s="505"/>
      <c r="I468" s="506">
        <v>0.0</v>
      </c>
      <c r="J468" s="507"/>
      <c r="K468" s="508"/>
      <c r="L468" s="338"/>
      <c r="M468" s="338"/>
      <c r="N468" s="338"/>
      <c r="O468" s="338"/>
      <c r="P468" s="338"/>
      <c r="Q468" s="338"/>
    </row>
    <row r="469" ht="15.75" customHeight="1">
      <c r="A469" s="502"/>
      <c r="B469" s="501"/>
      <c r="C469" s="501"/>
      <c r="D469" s="501"/>
      <c r="E469" s="501"/>
      <c r="F469" s="503"/>
      <c r="G469" s="504"/>
      <c r="H469" s="505"/>
      <c r="I469" s="506">
        <v>0.0</v>
      </c>
      <c r="J469" s="507"/>
      <c r="K469" s="508"/>
      <c r="L469" s="338"/>
      <c r="M469" s="338"/>
      <c r="N469" s="338"/>
      <c r="O469" s="338"/>
      <c r="P469" s="338"/>
      <c r="Q469" s="338"/>
    </row>
    <row r="470" ht="15.75" customHeight="1">
      <c r="A470" s="502"/>
      <c r="B470" s="501"/>
      <c r="C470" s="501"/>
      <c r="D470" s="501"/>
      <c r="E470" s="501"/>
      <c r="F470" s="503"/>
      <c r="G470" s="504"/>
      <c r="H470" s="505"/>
      <c r="I470" s="506">
        <v>0.0</v>
      </c>
      <c r="J470" s="507"/>
      <c r="K470" s="508"/>
      <c r="L470" s="338"/>
      <c r="M470" s="338"/>
      <c r="N470" s="338"/>
      <c r="O470" s="338"/>
      <c r="P470" s="338"/>
      <c r="Q470" s="338"/>
    </row>
    <row r="471" ht="15.75" customHeight="1">
      <c r="A471" s="502"/>
      <c r="B471" s="501"/>
      <c r="C471" s="501"/>
      <c r="D471" s="501"/>
      <c r="E471" s="501"/>
      <c r="F471" s="503"/>
      <c r="G471" s="504"/>
      <c r="H471" s="505"/>
      <c r="I471" s="506">
        <v>0.0</v>
      </c>
      <c r="J471" s="507"/>
      <c r="K471" s="508"/>
      <c r="L471" s="338"/>
      <c r="M471" s="338"/>
      <c r="N471" s="338"/>
      <c r="O471" s="338"/>
      <c r="P471" s="338"/>
      <c r="Q471" s="338"/>
    </row>
    <row r="472" ht="15.75" customHeight="1">
      <c r="A472" s="502"/>
      <c r="B472" s="501"/>
      <c r="C472" s="501"/>
      <c r="D472" s="501"/>
      <c r="E472" s="501"/>
      <c r="F472" s="503"/>
      <c r="G472" s="504"/>
      <c r="H472" s="505"/>
      <c r="I472" s="506">
        <v>0.0</v>
      </c>
      <c r="J472" s="507"/>
      <c r="K472" s="508"/>
      <c r="L472" s="338"/>
      <c r="M472" s="338"/>
      <c r="N472" s="338"/>
      <c r="O472" s="338"/>
      <c r="P472" s="338"/>
      <c r="Q472" s="338"/>
    </row>
    <row r="473" ht="15.75" customHeight="1">
      <c r="A473" s="502"/>
      <c r="B473" s="501"/>
      <c r="C473" s="501"/>
      <c r="D473" s="501"/>
      <c r="E473" s="501"/>
      <c r="F473" s="503"/>
      <c r="G473" s="504"/>
      <c r="H473" s="505"/>
      <c r="I473" s="506">
        <v>0.0</v>
      </c>
      <c r="J473" s="507"/>
      <c r="K473" s="508"/>
      <c r="L473" s="338"/>
      <c r="M473" s="338"/>
      <c r="N473" s="338"/>
      <c r="O473" s="338"/>
      <c r="P473" s="338"/>
      <c r="Q473" s="338"/>
    </row>
    <row r="474" ht="15.75" customHeight="1">
      <c r="A474" s="502"/>
      <c r="B474" s="501"/>
      <c r="C474" s="501"/>
      <c r="D474" s="501"/>
      <c r="E474" s="501"/>
      <c r="F474" s="503"/>
      <c r="G474" s="504"/>
      <c r="H474" s="505"/>
      <c r="I474" s="506">
        <v>0.0</v>
      </c>
      <c r="J474" s="507"/>
      <c r="K474" s="508"/>
      <c r="L474" s="338"/>
      <c r="M474" s="338"/>
      <c r="N474" s="338"/>
      <c r="O474" s="338"/>
      <c r="P474" s="338"/>
      <c r="Q474" s="338"/>
    </row>
    <row r="475" ht="15.75" customHeight="1">
      <c r="A475" s="502"/>
      <c r="B475" s="501"/>
      <c r="C475" s="501"/>
      <c r="D475" s="501"/>
      <c r="E475" s="501"/>
      <c r="F475" s="503"/>
      <c r="G475" s="504"/>
      <c r="H475" s="505"/>
      <c r="I475" s="506">
        <v>0.0</v>
      </c>
      <c r="J475" s="507"/>
      <c r="K475" s="508"/>
      <c r="L475" s="338"/>
      <c r="M475" s="338"/>
      <c r="N475" s="338"/>
      <c r="O475" s="338"/>
      <c r="P475" s="338"/>
      <c r="Q475" s="338"/>
    </row>
    <row r="476" ht="15.75" customHeight="1">
      <c r="A476" s="502"/>
      <c r="B476" s="501"/>
      <c r="C476" s="501"/>
      <c r="D476" s="501"/>
      <c r="E476" s="501"/>
      <c r="F476" s="503"/>
      <c r="G476" s="504"/>
      <c r="H476" s="505"/>
      <c r="I476" s="506">
        <v>0.0</v>
      </c>
      <c r="J476" s="507"/>
      <c r="K476" s="508"/>
      <c r="L476" s="338"/>
      <c r="M476" s="338"/>
      <c r="N476" s="338"/>
      <c r="O476" s="338"/>
      <c r="P476" s="338"/>
      <c r="Q476" s="338"/>
    </row>
    <row r="477" ht="15.75" customHeight="1">
      <c r="A477" s="502"/>
      <c r="B477" s="501"/>
      <c r="C477" s="501"/>
      <c r="D477" s="501"/>
      <c r="E477" s="501"/>
      <c r="F477" s="503"/>
      <c r="G477" s="504"/>
      <c r="H477" s="505"/>
      <c r="I477" s="506">
        <v>0.0</v>
      </c>
      <c r="J477" s="507"/>
      <c r="K477" s="508"/>
      <c r="L477" s="338"/>
      <c r="M477" s="338"/>
      <c r="N477" s="338"/>
      <c r="O477" s="338"/>
      <c r="P477" s="338"/>
      <c r="Q477" s="338"/>
    </row>
    <row r="478" ht="15.75" customHeight="1">
      <c r="A478" s="502"/>
      <c r="B478" s="501"/>
      <c r="C478" s="501"/>
      <c r="D478" s="501"/>
      <c r="E478" s="501"/>
      <c r="F478" s="503"/>
      <c r="G478" s="504"/>
      <c r="H478" s="505"/>
      <c r="I478" s="506">
        <v>0.0</v>
      </c>
      <c r="J478" s="507"/>
      <c r="K478" s="508"/>
      <c r="L478" s="338"/>
      <c r="M478" s="338"/>
      <c r="N478" s="338"/>
      <c r="O478" s="338"/>
      <c r="P478" s="338"/>
      <c r="Q478" s="338"/>
    </row>
    <row r="479" ht="15.75" customHeight="1">
      <c r="A479" s="502"/>
      <c r="B479" s="501"/>
      <c r="C479" s="501"/>
      <c r="D479" s="501"/>
      <c r="E479" s="501"/>
      <c r="F479" s="503"/>
      <c r="G479" s="504"/>
      <c r="H479" s="505"/>
      <c r="I479" s="506">
        <v>0.0</v>
      </c>
      <c r="J479" s="507"/>
      <c r="K479" s="508"/>
      <c r="L479" s="338"/>
      <c r="M479" s="338"/>
      <c r="N479" s="338"/>
      <c r="O479" s="338"/>
      <c r="P479" s="338"/>
      <c r="Q479" s="338"/>
    </row>
    <row r="480" ht="15.75" customHeight="1">
      <c r="A480" s="502"/>
      <c r="B480" s="501"/>
      <c r="C480" s="501"/>
      <c r="D480" s="501"/>
      <c r="E480" s="501"/>
      <c r="F480" s="503"/>
      <c r="G480" s="504"/>
      <c r="H480" s="505"/>
      <c r="I480" s="506">
        <v>0.0</v>
      </c>
      <c r="J480" s="554"/>
      <c r="K480" s="508"/>
      <c r="L480" s="338"/>
      <c r="M480" s="338"/>
      <c r="N480" s="338"/>
      <c r="O480" s="338"/>
      <c r="P480" s="338"/>
      <c r="Q480" s="338"/>
    </row>
    <row r="481" ht="15.75" customHeight="1">
      <c r="A481" s="502"/>
      <c r="B481" s="501"/>
      <c r="C481" s="501"/>
      <c r="D481" s="501"/>
      <c r="E481" s="501"/>
      <c r="F481" s="503"/>
      <c r="G481" s="504"/>
      <c r="H481" s="505"/>
      <c r="I481" s="506">
        <v>0.0</v>
      </c>
      <c r="J481" s="554"/>
      <c r="K481" s="508"/>
      <c r="L481" s="338"/>
      <c r="M481" s="338"/>
      <c r="N481" s="338"/>
      <c r="O481" s="338"/>
      <c r="P481" s="338"/>
      <c r="Q481" s="338"/>
    </row>
    <row r="482" ht="15.75" customHeight="1">
      <c r="A482" s="502"/>
      <c r="B482" s="501"/>
      <c r="C482" s="501"/>
      <c r="D482" s="501"/>
      <c r="E482" s="501"/>
      <c r="F482" s="503"/>
      <c r="G482" s="504"/>
      <c r="H482" s="505"/>
      <c r="I482" s="506">
        <v>0.0</v>
      </c>
      <c r="J482" s="554"/>
      <c r="K482" s="508"/>
      <c r="L482" s="338"/>
      <c r="M482" s="338"/>
      <c r="N482" s="338"/>
      <c r="O482" s="338"/>
      <c r="P482" s="338"/>
      <c r="Q482" s="338"/>
    </row>
    <row r="483" ht="15.75" customHeight="1">
      <c r="A483" s="502"/>
      <c r="B483" s="501"/>
      <c r="C483" s="501"/>
      <c r="D483" s="501"/>
      <c r="E483" s="501"/>
      <c r="F483" s="503"/>
      <c r="G483" s="504"/>
      <c r="H483" s="505"/>
      <c r="I483" s="506">
        <v>0.0</v>
      </c>
      <c r="J483" s="554"/>
      <c r="K483" s="508"/>
      <c r="L483" s="338"/>
      <c r="M483" s="338"/>
      <c r="N483" s="338"/>
      <c r="O483" s="338"/>
      <c r="P483" s="338"/>
      <c r="Q483" s="338"/>
    </row>
    <row r="484" ht="15.75" customHeight="1">
      <c r="A484" s="502"/>
      <c r="B484" s="501"/>
      <c r="C484" s="501"/>
      <c r="D484" s="501"/>
      <c r="E484" s="501"/>
      <c r="F484" s="503"/>
      <c r="G484" s="504"/>
      <c r="H484" s="505"/>
      <c r="I484" s="506">
        <v>0.0</v>
      </c>
      <c r="J484" s="554"/>
      <c r="K484" s="508"/>
      <c r="L484" s="338"/>
      <c r="M484" s="338"/>
      <c r="N484" s="338"/>
      <c r="O484" s="338"/>
      <c r="P484" s="338"/>
      <c r="Q484" s="338"/>
    </row>
    <row r="485" ht="15.75" customHeight="1">
      <c r="A485" s="502"/>
      <c r="B485" s="501"/>
      <c r="C485" s="501"/>
      <c r="D485" s="501"/>
      <c r="E485" s="501"/>
      <c r="F485" s="503"/>
      <c r="G485" s="504"/>
      <c r="H485" s="505"/>
      <c r="I485" s="506">
        <v>0.0</v>
      </c>
      <c r="J485" s="554"/>
      <c r="K485" s="508"/>
      <c r="L485" s="338"/>
      <c r="M485" s="338"/>
      <c r="N485" s="338"/>
      <c r="O485" s="338"/>
      <c r="P485" s="338"/>
      <c r="Q485" s="338"/>
    </row>
    <row r="486" ht="15.75" customHeight="1">
      <c r="A486" s="502"/>
      <c r="B486" s="501"/>
      <c r="C486" s="501"/>
      <c r="D486" s="501"/>
      <c r="E486" s="501"/>
      <c r="F486" s="503"/>
      <c r="G486" s="504"/>
      <c r="H486" s="505"/>
      <c r="I486" s="506">
        <v>0.0</v>
      </c>
      <c r="J486" s="554"/>
      <c r="K486" s="508"/>
      <c r="L486" s="338"/>
      <c r="M486" s="338"/>
      <c r="N486" s="338"/>
      <c r="O486" s="338"/>
      <c r="P486" s="338"/>
      <c r="Q486" s="338"/>
    </row>
    <row r="487" ht="15.75" customHeight="1">
      <c r="A487" s="502"/>
      <c r="B487" s="501"/>
      <c r="C487" s="501"/>
      <c r="D487" s="501"/>
      <c r="E487" s="501"/>
      <c r="F487" s="503"/>
      <c r="G487" s="504"/>
      <c r="H487" s="505"/>
      <c r="I487" s="506">
        <v>0.0</v>
      </c>
      <c r="J487" s="554"/>
      <c r="K487" s="508"/>
      <c r="L487" s="338"/>
      <c r="M487" s="338"/>
      <c r="N487" s="338"/>
      <c r="O487" s="338"/>
      <c r="P487" s="338"/>
      <c r="Q487" s="338"/>
    </row>
    <row r="488" ht="15.75" customHeight="1">
      <c r="A488" s="502"/>
      <c r="B488" s="501"/>
      <c r="C488" s="501"/>
      <c r="D488" s="501"/>
      <c r="E488" s="501"/>
      <c r="F488" s="503"/>
      <c r="G488" s="504"/>
      <c r="H488" s="505"/>
      <c r="I488" s="506">
        <v>0.0</v>
      </c>
      <c r="J488" s="554"/>
      <c r="K488" s="508"/>
      <c r="L488" s="338"/>
      <c r="M488" s="338"/>
      <c r="N488" s="338"/>
      <c r="O488" s="338"/>
      <c r="P488" s="338"/>
      <c r="Q488" s="338"/>
    </row>
    <row r="489" ht="15.75" customHeight="1">
      <c r="A489" s="502"/>
      <c r="B489" s="501"/>
      <c r="C489" s="501"/>
      <c r="D489" s="501"/>
      <c r="E489" s="501"/>
      <c r="F489" s="503"/>
      <c r="G489" s="504"/>
      <c r="H489" s="505"/>
      <c r="I489" s="506">
        <v>0.0</v>
      </c>
      <c r="J489" s="554"/>
      <c r="K489" s="508"/>
      <c r="L489" s="338"/>
      <c r="M489" s="338"/>
      <c r="N489" s="338"/>
      <c r="O489" s="338"/>
      <c r="P489" s="338"/>
      <c r="Q489" s="338"/>
    </row>
    <row r="490" ht="15.75" customHeight="1">
      <c r="A490" s="502"/>
      <c r="B490" s="501"/>
      <c r="C490" s="501"/>
      <c r="D490" s="501"/>
      <c r="E490" s="501"/>
      <c r="F490" s="503"/>
      <c r="G490" s="504"/>
      <c r="H490" s="505"/>
      <c r="I490" s="506">
        <v>0.0</v>
      </c>
      <c r="J490" s="554"/>
      <c r="K490" s="508"/>
      <c r="L490" s="338"/>
      <c r="M490" s="338"/>
      <c r="N490" s="338"/>
      <c r="O490" s="338"/>
      <c r="P490" s="338"/>
      <c r="Q490" s="338"/>
    </row>
    <row r="491" ht="15.75" customHeight="1">
      <c r="A491" s="502"/>
      <c r="B491" s="501"/>
      <c r="C491" s="501"/>
      <c r="D491" s="501"/>
      <c r="E491" s="501"/>
      <c r="F491" s="503"/>
      <c r="G491" s="504"/>
      <c r="H491" s="505"/>
      <c r="I491" s="506">
        <v>0.0</v>
      </c>
      <c r="J491" s="554"/>
      <c r="K491" s="508"/>
      <c r="L491" s="338"/>
      <c r="M491" s="338"/>
      <c r="N491" s="338"/>
      <c r="O491" s="338"/>
      <c r="P491" s="338"/>
      <c r="Q491" s="338"/>
    </row>
    <row r="492" ht="15.75" customHeight="1">
      <c r="A492" s="502"/>
      <c r="B492" s="501"/>
      <c r="C492" s="501"/>
      <c r="D492" s="501"/>
      <c r="E492" s="501"/>
      <c r="F492" s="503"/>
      <c r="G492" s="504"/>
      <c r="H492" s="505"/>
      <c r="I492" s="506">
        <v>0.0</v>
      </c>
      <c r="J492" s="554"/>
      <c r="K492" s="508"/>
      <c r="L492" s="338"/>
      <c r="M492" s="338"/>
      <c r="N492" s="338"/>
      <c r="O492" s="338"/>
      <c r="P492" s="338"/>
      <c r="Q492" s="338"/>
    </row>
    <row r="493" ht="15.75" customHeight="1">
      <c r="A493" s="502"/>
      <c r="B493" s="501"/>
      <c r="C493" s="501"/>
      <c r="D493" s="501"/>
      <c r="E493" s="501"/>
      <c r="F493" s="503"/>
      <c r="G493" s="504"/>
      <c r="H493" s="505"/>
      <c r="I493" s="506">
        <v>0.0</v>
      </c>
      <c r="J493" s="554"/>
      <c r="K493" s="508"/>
      <c r="L493" s="338"/>
      <c r="M493" s="338"/>
      <c r="N493" s="338"/>
      <c r="O493" s="338"/>
      <c r="P493" s="338"/>
      <c r="Q493" s="338"/>
    </row>
    <row r="494" ht="15.75" customHeight="1">
      <c r="A494" s="502"/>
      <c r="B494" s="501"/>
      <c r="C494" s="501"/>
      <c r="D494" s="501"/>
      <c r="E494" s="501"/>
      <c r="F494" s="503"/>
      <c r="G494" s="504"/>
      <c r="H494" s="505"/>
      <c r="I494" s="506">
        <v>0.0</v>
      </c>
      <c r="J494" s="554"/>
      <c r="K494" s="508"/>
      <c r="L494" s="338"/>
      <c r="M494" s="338"/>
      <c r="N494" s="338"/>
      <c r="O494" s="338"/>
      <c r="P494" s="338"/>
      <c r="Q494" s="338"/>
    </row>
    <row r="495" ht="15.75" customHeight="1">
      <c r="A495" s="502"/>
      <c r="B495" s="501"/>
      <c r="C495" s="501"/>
      <c r="D495" s="501"/>
      <c r="E495" s="501"/>
      <c r="F495" s="503"/>
      <c r="G495" s="504"/>
      <c r="H495" s="505"/>
      <c r="I495" s="506">
        <v>0.0</v>
      </c>
      <c r="J495" s="554"/>
      <c r="K495" s="508"/>
      <c r="L495" s="338"/>
      <c r="M495" s="338"/>
      <c r="N495" s="338"/>
      <c r="O495" s="338"/>
      <c r="P495" s="338"/>
      <c r="Q495" s="338"/>
    </row>
    <row r="496" ht="15.75" customHeight="1">
      <c r="A496" s="502"/>
      <c r="B496" s="501"/>
      <c r="C496" s="501"/>
      <c r="D496" s="501"/>
      <c r="E496" s="501"/>
      <c r="F496" s="503"/>
      <c r="G496" s="504"/>
      <c r="H496" s="505"/>
      <c r="I496" s="506">
        <v>0.0</v>
      </c>
      <c r="J496" s="554"/>
      <c r="K496" s="508"/>
      <c r="L496" s="338"/>
      <c r="M496" s="338"/>
      <c r="N496" s="338"/>
      <c r="O496" s="338"/>
      <c r="P496" s="338"/>
      <c r="Q496" s="338"/>
    </row>
    <row r="497" ht="15.75" customHeight="1">
      <c r="A497" s="502"/>
      <c r="B497" s="501"/>
      <c r="C497" s="501"/>
      <c r="D497" s="501"/>
      <c r="E497" s="501"/>
      <c r="F497" s="503"/>
      <c r="G497" s="504"/>
      <c r="H497" s="505"/>
      <c r="I497" s="506">
        <v>0.0</v>
      </c>
      <c r="J497" s="554"/>
      <c r="K497" s="508"/>
      <c r="L497" s="338"/>
      <c r="M497" s="338"/>
      <c r="N497" s="338"/>
      <c r="O497" s="338"/>
      <c r="P497" s="338"/>
      <c r="Q497" s="338"/>
    </row>
    <row r="498" ht="15.75" customHeight="1">
      <c r="A498" s="502"/>
      <c r="B498" s="501"/>
      <c r="C498" s="501"/>
      <c r="D498" s="501"/>
      <c r="E498" s="501"/>
      <c r="F498" s="503"/>
      <c r="G498" s="504"/>
      <c r="H498" s="505"/>
      <c r="I498" s="506">
        <v>0.0</v>
      </c>
      <c r="J498" s="554"/>
      <c r="K498" s="508"/>
      <c r="L498" s="338"/>
      <c r="M498" s="338"/>
      <c r="N498" s="338"/>
      <c r="O498" s="338"/>
      <c r="P498" s="338"/>
      <c r="Q498" s="338"/>
    </row>
    <row r="499" ht="15.75" customHeight="1">
      <c r="A499" s="502"/>
      <c r="B499" s="501"/>
      <c r="C499" s="501"/>
      <c r="D499" s="501"/>
      <c r="E499" s="501"/>
      <c r="F499" s="503"/>
      <c r="G499" s="504"/>
      <c r="H499" s="505"/>
      <c r="I499" s="506">
        <v>0.0</v>
      </c>
      <c r="J499" s="554"/>
      <c r="K499" s="508"/>
      <c r="L499" s="338"/>
      <c r="M499" s="338"/>
      <c r="N499" s="338"/>
      <c r="O499" s="338"/>
      <c r="P499" s="338"/>
      <c r="Q499" s="338"/>
    </row>
    <row r="500" ht="15.75" customHeight="1">
      <c r="A500" s="502"/>
      <c r="B500" s="501"/>
      <c r="C500" s="501"/>
      <c r="D500" s="501"/>
      <c r="E500" s="501"/>
      <c r="F500" s="503"/>
      <c r="G500" s="504"/>
      <c r="H500" s="505"/>
      <c r="I500" s="506">
        <v>0.0</v>
      </c>
      <c r="J500" s="554"/>
      <c r="K500" s="508"/>
      <c r="L500" s="338"/>
      <c r="M500" s="338"/>
      <c r="N500" s="338"/>
      <c r="O500" s="338"/>
      <c r="P500" s="338"/>
      <c r="Q500" s="338"/>
    </row>
    <row r="501" ht="15.75" customHeight="1">
      <c r="A501" s="555"/>
      <c r="B501" s="556"/>
      <c r="C501" s="556"/>
      <c r="D501" s="556"/>
      <c r="E501" s="556"/>
      <c r="F501" s="557"/>
      <c r="G501" s="558"/>
      <c r="H501" s="559"/>
      <c r="I501" s="560">
        <v>0.0</v>
      </c>
      <c r="J501" s="561"/>
      <c r="K501" s="562"/>
      <c r="L501" s="338"/>
      <c r="M501" s="338"/>
      <c r="N501" s="338"/>
      <c r="O501" s="338"/>
      <c r="P501" s="338"/>
      <c r="Q501" s="338"/>
    </row>
    <row r="502" ht="15.75" customHeight="1">
      <c r="A502" s="338"/>
      <c r="B502" s="338"/>
      <c r="C502" s="338"/>
      <c r="D502" s="338"/>
      <c r="E502" s="338"/>
      <c r="F502" s="339"/>
      <c r="G502" s="563"/>
      <c r="H502" s="564"/>
      <c r="I502" s="565">
        <v>0.0</v>
      </c>
      <c r="J502" s="448"/>
      <c r="K502" s="344"/>
      <c r="L502" s="338"/>
      <c r="M502" s="338"/>
      <c r="N502" s="338"/>
      <c r="O502" s="338"/>
      <c r="P502" s="338"/>
      <c r="Q502" s="338"/>
    </row>
    <row r="503" ht="15.75" customHeight="1">
      <c r="A503" s="338"/>
      <c r="B503" s="338"/>
      <c r="C503" s="338"/>
      <c r="D503" s="338"/>
      <c r="E503" s="338"/>
      <c r="F503" s="339"/>
      <c r="G503" s="563"/>
      <c r="H503" s="564"/>
      <c r="I503" s="565">
        <v>0.0</v>
      </c>
      <c r="J503" s="448"/>
      <c r="K503" s="344"/>
      <c r="L503" s="338"/>
      <c r="M503" s="338"/>
      <c r="N503" s="338"/>
      <c r="O503" s="338"/>
      <c r="P503" s="338"/>
      <c r="Q503" s="338"/>
    </row>
    <row r="504" ht="15.75" customHeight="1">
      <c r="A504" s="338"/>
      <c r="B504" s="338"/>
      <c r="C504" s="338"/>
      <c r="D504" s="338"/>
      <c r="E504" s="338"/>
      <c r="F504" s="339"/>
      <c r="G504" s="563"/>
      <c r="H504" s="564"/>
      <c r="I504" s="565">
        <v>0.0</v>
      </c>
      <c r="J504" s="448"/>
      <c r="K504" s="344"/>
      <c r="L504" s="338"/>
      <c r="M504" s="338"/>
      <c r="N504" s="338"/>
      <c r="O504" s="338"/>
      <c r="P504" s="338"/>
      <c r="Q504" s="338"/>
    </row>
    <row r="505" ht="15.75" customHeight="1">
      <c r="A505" s="338"/>
      <c r="B505" s="338"/>
      <c r="C505" s="338"/>
      <c r="D505" s="338"/>
      <c r="E505" s="338"/>
      <c r="F505" s="339"/>
      <c r="G505" s="563"/>
      <c r="H505" s="564"/>
      <c r="I505" s="565">
        <v>0.0</v>
      </c>
      <c r="J505" s="448"/>
      <c r="K505" s="344"/>
      <c r="L505" s="338"/>
      <c r="M505" s="338"/>
      <c r="N505" s="338"/>
      <c r="O505" s="338"/>
      <c r="P505" s="338"/>
      <c r="Q505" s="338"/>
    </row>
    <row r="506" ht="15.75" customHeight="1">
      <c r="A506" s="338"/>
      <c r="B506" s="338"/>
      <c r="C506" s="338"/>
      <c r="D506" s="338"/>
      <c r="E506" s="338"/>
      <c r="F506" s="339"/>
      <c r="G506" s="563"/>
      <c r="H506" s="564"/>
      <c r="I506" s="565">
        <v>0.0</v>
      </c>
      <c r="J506" s="448"/>
      <c r="K506" s="344"/>
      <c r="L506" s="338"/>
      <c r="M506" s="338"/>
      <c r="N506" s="338"/>
      <c r="O506" s="338"/>
      <c r="P506" s="338"/>
      <c r="Q506" s="338"/>
    </row>
    <row r="507" ht="15.75" customHeight="1">
      <c r="A507" s="338"/>
      <c r="B507" s="338"/>
      <c r="C507" s="338"/>
      <c r="D507" s="338"/>
      <c r="E507" s="338"/>
      <c r="F507" s="339"/>
      <c r="G507" s="563"/>
      <c r="H507" s="564"/>
      <c r="I507" s="565">
        <v>0.0</v>
      </c>
      <c r="J507" s="448"/>
      <c r="K507" s="344"/>
      <c r="L507" s="338"/>
      <c r="M507" s="338"/>
      <c r="N507" s="338"/>
      <c r="O507" s="338"/>
      <c r="P507" s="338"/>
      <c r="Q507" s="338"/>
    </row>
    <row r="508" ht="15.75" customHeight="1">
      <c r="A508" s="338"/>
      <c r="B508" s="338"/>
      <c r="C508" s="338"/>
      <c r="D508" s="338"/>
      <c r="E508" s="338"/>
      <c r="F508" s="339"/>
      <c r="G508" s="563"/>
      <c r="H508" s="564"/>
      <c r="I508" s="565">
        <v>0.0</v>
      </c>
      <c r="J508" s="448"/>
      <c r="K508" s="344"/>
      <c r="L508" s="338"/>
      <c r="M508" s="338"/>
      <c r="N508" s="338"/>
      <c r="O508" s="338"/>
      <c r="P508" s="338"/>
      <c r="Q508" s="338"/>
    </row>
    <row r="509" ht="15.75" customHeight="1">
      <c r="A509" s="338"/>
      <c r="B509" s="338"/>
      <c r="C509" s="338"/>
      <c r="D509" s="338"/>
      <c r="E509" s="338"/>
      <c r="F509" s="339"/>
      <c r="G509" s="563"/>
      <c r="H509" s="564"/>
      <c r="I509" s="565">
        <v>0.0</v>
      </c>
      <c r="J509" s="448"/>
      <c r="K509" s="344"/>
      <c r="L509" s="338"/>
      <c r="M509" s="338"/>
      <c r="N509" s="338"/>
      <c r="O509" s="338"/>
      <c r="P509" s="338"/>
      <c r="Q509" s="338"/>
    </row>
    <row r="510" ht="15.75" customHeight="1">
      <c r="A510" s="338"/>
      <c r="B510" s="338"/>
      <c r="C510" s="338"/>
      <c r="D510" s="338"/>
      <c r="E510" s="338"/>
      <c r="F510" s="339"/>
      <c r="G510" s="563"/>
      <c r="H510" s="564"/>
      <c r="I510" s="565">
        <v>0.0</v>
      </c>
      <c r="J510" s="448"/>
      <c r="K510" s="344"/>
      <c r="L510" s="338"/>
      <c r="M510" s="338"/>
      <c r="N510" s="338"/>
      <c r="O510" s="338"/>
      <c r="P510" s="338"/>
      <c r="Q510" s="338"/>
    </row>
    <row r="511" ht="15.75" customHeight="1">
      <c r="A511" s="338"/>
      <c r="B511" s="338"/>
      <c r="C511" s="338"/>
      <c r="D511" s="338"/>
      <c r="E511" s="338"/>
      <c r="F511" s="339"/>
      <c r="G511" s="563"/>
      <c r="H511" s="564"/>
      <c r="I511" s="565">
        <v>0.0</v>
      </c>
      <c r="J511" s="448"/>
      <c r="K511" s="344"/>
      <c r="L511" s="338"/>
      <c r="M511" s="338"/>
      <c r="N511" s="338"/>
      <c r="O511" s="338"/>
      <c r="P511" s="338"/>
      <c r="Q511" s="338"/>
    </row>
    <row r="512" ht="15.75" customHeight="1">
      <c r="A512" s="338"/>
      <c r="B512" s="338"/>
      <c r="C512" s="338"/>
      <c r="D512" s="338"/>
      <c r="E512" s="338"/>
      <c r="F512" s="339"/>
      <c r="G512" s="563"/>
      <c r="H512" s="564"/>
      <c r="I512" s="565">
        <v>0.0</v>
      </c>
      <c r="J512" s="448"/>
      <c r="K512" s="344"/>
      <c r="L512" s="338"/>
      <c r="M512" s="338"/>
      <c r="N512" s="338"/>
      <c r="O512" s="338"/>
      <c r="P512" s="338"/>
      <c r="Q512" s="338"/>
    </row>
    <row r="513" ht="15.75" customHeight="1">
      <c r="A513" s="338"/>
      <c r="B513" s="338"/>
      <c r="C513" s="338"/>
      <c r="D513" s="338"/>
      <c r="E513" s="338"/>
      <c r="F513" s="339"/>
      <c r="G513" s="563"/>
      <c r="H513" s="564"/>
      <c r="I513" s="565">
        <v>0.0</v>
      </c>
      <c r="J513" s="448"/>
      <c r="K513" s="344"/>
      <c r="L513" s="338"/>
      <c r="M513" s="338"/>
      <c r="N513" s="338"/>
      <c r="O513" s="338"/>
      <c r="P513" s="338"/>
      <c r="Q513" s="338"/>
    </row>
    <row r="514" ht="15.75" customHeight="1">
      <c r="A514" s="338"/>
      <c r="B514" s="338"/>
      <c r="C514" s="338"/>
      <c r="D514" s="338"/>
      <c r="E514" s="338"/>
      <c r="F514" s="339"/>
      <c r="G514" s="563"/>
      <c r="H514" s="564"/>
      <c r="I514" s="565">
        <v>0.0</v>
      </c>
      <c r="J514" s="448"/>
      <c r="K514" s="344"/>
      <c r="L514" s="338"/>
      <c r="M514" s="338"/>
      <c r="N514" s="338"/>
      <c r="O514" s="338"/>
      <c r="P514" s="338"/>
      <c r="Q514" s="338"/>
    </row>
    <row r="515" ht="15.75" customHeight="1">
      <c r="A515" s="338"/>
      <c r="B515" s="338"/>
      <c r="C515" s="338"/>
      <c r="D515" s="338"/>
      <c r="E515" s="338"/>
      <c r="F515" s="339"/>
      <c r="G515" s="563"/>
      <c r="H515" s="564"/>
      <c r="I515" s="565">
        <v>0.0</v>
      </c>
      <c r="J515" s="448"/>
      <c r="K515" s="344"/>
      <c r="L515" s="338"/>
      <c r="M515" s="338"/>
      <c r="N515" s="338"/>
      <c r="O515" s="338"/>
      <c r="P515" s="338"/>
      <c r="Q515" s="338"/>
    </row>
    <row r="516" ht="15.75" customHeight="1">
      <c r="A516" s="338"/>
      <c r="B516" s="338"/>
      <c r="C516" s="338"/>
      <c r="D516" s="338"/>
      <c r="E516" s="338"/>
      <c r="F516" s="339"/>
      <c r="G516" s="563"/>
      <c r="H516" s="564"/>
      <c r="I516" s="565">
        <v>0.0</v>
      </c>
      <c r="J516" s="448"/>
      <c r="K516" s="344"/>
      <c r="L516" s="338"/>
      <c r="M516" s="338"/>
      <c r="N516" s="338"/>
      <c r="O516" s="338"/>
      <c r="P516" s="338"/>
      <c r="Q516" s="338"/>
    </row>
    <row r="517" ht="15.75" customHeight="1">
      <c r="A517" s="338"/>
      <c r="B517" s="338"/>
      <c r="C517" s="338"/>
      <c r="D517" s="338"/>
      <c r="E517" s="338"/>
      <c r="F517" s="339"/>
      <c r="G517" s="563"/>
      <c r="H517" s="564"/>
      <c r="I517" s="565">
        <v>0.0</v>
      </c>
      <c r="J517" s="448"/>
      <c r="K517" s="344"/>
      <c r="L517" s="338"/>
      <c r="M517" s="338"/>
      <c r="N517" s="338"/>
      <c r="O517" s="338"/>
      <c r="P517" s="338"/>
      <c r="Q517" s="338"/>
    </row>
    <row r="518" ht="15.75" customHeight="1">
      <c r="A518" s="338"/>
      <c r="B518" s="338"/>
      <c r="C518" s="338"/>
      <c r="D518" s="338"/>
      <c r="E518" s="338"/>
      <c r="F518" s="339"/>
      <c r="G518" s="563"/>
      <c r="H518" s="564"/>
      <c r="I518" s="565">
        <v>0.0</v>
      </c>
      <c r="J518" s="448"/>
      <c r="K518" s="344"/>
      <c r="L518" s="338"/>
      <c r="M518" s="338"/>
      <c r="N518" s="338"/>
      <c r="O518" s="338"/>
      <c r="P518" s="338"/>
      <c r="Q518" s="338"/>
    </row>
    <row r="519" ht="15.75" customHeight="1">
      <c r="A519" s="338"/>
      <c r="B519" s="338"/>
      <c r="C519" s="338"/>
      <c r="D519" s="338"/>
      <c r="E519" s="338"/>
      <c r="F519" s="339"/>
      <c r="G519" s="563"/>
      <c r="H519" s="564"/>
      <c r="I519" s="565">
        <v>0.0</v>
      </c>
      <c r="J519" s="448"/>
      <c r="K519" s="344"/>
      <c r="L519" s="338"/>
      <c r="M519" s="338"/>
      <c r="N519" s="338"/>
      <c r="O519" s="338"/>
      <c r="P519" s="338"/>
      <c r="Q519" s="338"/>
    </row>
    <row r="520" ht="15.75" customHeight="1">
      <c r="A520" s="338"/>
      <c r="B520" s="338"/>
      <c r="C520" s="338"/>
      <c r="D520" s="338"/>
      <c r="E520" s="338"/>
      <c r="F520" s="339"/>
      <c r="G520" s="563"/>
      <c r="H520" s="564"/>
      <c r="I520" s="565">
        <v>0.0</v>
      </c>
      <c r="J520" s="448"/>
      <c r="K520" s="344"/>
      <c r="L520" s="338"/>
      <c r="M520" s="338"/>
      <c r="N520" s="338"/>
      <c r="O520" s="338"/>
      <c r="P520" s="338"/>
      <c r="Q520" s="338"/>
    </row>
    <row r="521" ht="15.75" customHeight="1">
      <c r="A521" s="338"/>
      <c r="B521" s="338"/>
      <c r="C521" s="338"/>
      <c r="D521" s="338"/>
      <c r="E521" s="338"/>
      <c r="F521" s="339"/>
      <c r="G521" s="563"/>
      <c r="H521" s="564"/>
      <c r="I521" s="565">
        <v>0.0</v>
      </c>
      <c r="J521" s="448"/>
      <c r="K521" s="344"/>
      <c r="L521" s="338"/>
      <c r="M521" s="338"/>
      <c r="N521" s="338"/>
      <c r="O521" s="338"/>
      <c r="P521" s="338"/>
      <c r="Q521" s="338"/>
    </row>
    <row r="522" ht="15.75" customHeight="1">
      <c r="A522" s="338"/>
      <c r="B522" s="338"/>
      <c r="C522" s="338"/>
      <c r="D522" s="338"/>
      <c r="E522" s="338"/>
      <c r="F522" s="339"/>
      <c r="G522" s="563"/>
      <c r="H522" s="564"/>
      <c r="I522" s="565">
        <v>0.0</v>
      </c>
      <c r="J522" s="448"/>
      <c r="K522" s="344"/>
      <c r="L522" s="338"/>
      <c r="M522" s="338"/>
      <c r="N522" s="338"/>
      <c r="O522" s="338"/>
      <c r="P522" s="338"/>
      <c r="Q522" s="338"/>
    </row>
    <row r="523" ht="15.75" customHeight="1">
      <c r="A523" s="338"/>
      <c r="B523" s="338"/>
      <c r="C523" s="338"/>
      <c r="D523" s="338"/>
      <c r="E523" s="338"/>
      <c r="F523" s="339"/>
      <c r="G523" s="563"/>
      <c r="H523" s="564"/>
      <c r="I523" s="565">
        <v>0.0</v>
      </c>
      <c r="J523" s="448"/>
      <c r="K523" s="344"/>
      <c r="L523" s="338"/>
      <c r="M523" s="338"/>
      <c r="N523" s="338"/>
      <c r="O523" s="338"/>
      <c r="P523" s="338"/>
      <c r="Q523" s="338"/>
    </row>
    <row r="524" ht="15.75" customHeight="1">
      <c r="A524" s="338"/>
      <c r="B524" s="338"/>
      <c r="C524" s="338"/>
      <c r="D524" s="338"/>
      <c r="E524" s="338"/>
      <c r="F524" s="339"/>
      <c r="G524" s="563"/>
      <c r="H524" s="564"/>
      <c r="I524" s="565">
        <v>0.0</v>
      </c>
      <c r="J524" s="448"/>
      <c r="K524" s="344"/>
      <c r="L524" s="338"/>
      <c r="M524" s="338"/>
      <c r="N524" s="338"/>
      <c r="O524" s="338"/>
      <c r="P524" s="338"/>
      <c r="Q524" s="338"/>
    </row>
    <row r="525" ht="15.75" customHeight="1">
      <c r="A525" s="338"/>
      <c r="B525" s="338"/>
      <c r="C525" s="338"/>
      <c r="D525" s="338"/>
      <c r="E525" s="338"/>
      <c r="F525" s="339"/>
      <c r="G525" s="563"/>
      <c r="H525" s="564"/>
      <c r="I525" s="565">
        <v>0.0</v>
      </c>
      <c r="J525" s="448"/>
      <c r="K525" s="344"/>
      <c r="L525" s="338"/>
      <c r="M525" s="338"/>
      <c r="N525" s="338"/>
      <c r="O525" s="338"/>
      <c r="P525" s="338"/>
      <c r="Q525" s="338"/>
    </row>
    <row r="526" ht="15.75" customHeight="1">
      <c r="A526" s="338"/>
      <c r="B526" s="338"/>
      <c r="C526" s="338"/>
      <c r="D526" s="338"/>
      <c r="E526" s="338"/>
      <c r="F526" s="339"/>
      <c r="G526" s="563"/>
      <c r="H526" s="564"/>
      <c r="I526" s="565">
        <v>0.0</v>
      </c>
      <c r="J526" s="448"/>
      <c r="K526" s="344"/>
      <c r="L526" s="338"/>
      <c r="M526" s="338"/>
      <c r="N526" s="338"/>
      <c r="O526" s="338"/>
      <c r="P526" s="338"/>
      <c r="Q526" s="338"/>
    </row>
    <row r="527" ht="15.75" customHeight="1">
      <c r="A527" s="338"/>
      <c r="B527" s="338"/>
      <c r="C527" s="338"/>
      <c r="D527" s="338"/>
      <c r="E527" s="338"/>
      <c r="F527" s="339"/>
      <c r="G527" s="563"/>
      <c r="H527" s="564"/>
      <c r="I527" s="565">
        <v>0.0</v>
      </c>
      <c r="J527" s="448"/>
      <c r="K527" s="344"/>
      <c r="L527" s="338"/>
      <c r="M527" s="338"/>
      <c r="N527" s="338"/>
      <c r="O527" s="338"/>
      <c r="P527" s="338"/>
      <c r="Q527" s="338"/>
    </row>
    <row r="528" ht="15.75" customHeight="1">
      <c r="A528" s="338"/>
      <c r="B528" s="338"/>
      <c r="C528" s="338"/>
      <c r="D528" s="338"/>
      <c r="E528" s="338"/>
      <c r="F528" s="339"/>
      <c r="G528" s="563"/>
      <c r="H528" s="564"/>
      <c r="I528" s="565">
        <v>0.0</v>
      </c>
      <c r="J528" s="448"/>
      <c r="K528" s="344"/>
      <c r="L528" s="338"/>
      <c r="M528" s="338"/>
      <c r="N528" s="338"/>
      <c r="O528" s="338"/>
      <c r="P528" s="338"/>
      <c r="Q528" s="338"/>
    </row>
    <row r="529" ht="15.75" customHeight="1">
      <c r="A529" s="338"/>
      <c r="B529" s="338"/>
      <c r="C529" s="338"/>
      <c r="D529" s="338"/>
      <c r="E529" s="338"/>
      <c r="F529" s="339"/>
      <c r="G529" s="563"/>
      <c r="H529" s="564"/>
      <c r="I529" s="565">
        <v>0.0</v>
      </c>
      <c r="J529" s="448"/>
      <c r="K529" s="344"/>
      <c r="L529" s="338"/>
      <c r="M529" s="338"/>
      <c r="N529" s="338"/>
      <c r="O529" s="338"/>
      <c r="P529" s="338"/>
      <c r="Q529" s="338"/>
    </row>
    <row r="530" ht="15.75" customHeight="1">
      <c r="A530" s="338"/>
      <c r="B530" s="338"/>
      <c r="C530" s="338"/>
      <c r="D530" s="338"/>
      <c r="E530" s="338"/>
      <c r="F530" s="339"/>
      <c r="G530" s="563"/>
      <c r="H530" s="564"/>
      <c r="I530" s="565">
        <v>0.0</v>
      </c>
      <c r="J530" s="448"/>
      <c r="K530" s="344"/>
      <c r="L530" s="338"/>
      <c r="M530" s="338"/>
      <c r="N530" s="338"/>
      <c r="O530" s="338"/>
      <c r="P530" s="338"/>
      <c r="Q530" s="338"/>
    </row>
    <row r="531" ht="15.75" customHeight="1">
      <c r="A531" s="338"/>
      <c r="B531" s="338"/>
      <c r="C531" s="338"/>
      <c r="D531" s="338"/>
      <c r="E531" s="338"/>
      <c r="F531" s="339"/>
      <c r="G531" s="563"/>
      <c r="H531" s="564"/>
      <c r="I531" s="565">
        <v>0.0</v>
      </c>
      <c r="J531" s="448"/>
      <c r="K531" s="344"/>
      <c r="L531" s="338"/>
      <c r="M531" s="338"/>
      <c r="N531" s="338"/>
      <c r="O531" s="338"/>
      <c r="P531" s="338"/>
      <c r="Q531" s="338"/>
    </row>
    <row r="532" ht="15.75" customHeight="1">
      <c r="A532" s="338"/>
      <c r="B532" s="338"/>
      <c r="C532" s="338"/>
      <c r="D532" s="338"/>
      <c r="E532" s="338"/>
      <c r="F532" s="339"/>
      <c r="G532" s="563"/>
      <c r="H532" s="564"/>
      <c r="I532" s="565">
        <v>0.0</v>
      </c>
      <c r="J532" s="448"/>
      <c r="K532" s="344"/>
      <c r="L532" s="338"/>
      <c r="M532" s="338"/>
      <c r="N532" s="338"/>
      <c r="O532" s="338"/>
      <c r="P532" s="338"/>
      <c r="Q532" s="338"/>
    </row>
    <row r="533" ht="15.75" customHeight="1">
      <c r="A533" s="338"/>
      <c r="B533" s="338"/>
      <c r="C533" s="338"/>
      <c r="D533" s="338"/>
      <c r="E533" s="338"/>
      <c r="F533" s="339"/>
      <c r="G533" s="563"/>
      <c r="H533" s="564"/>
      <c r="I533" s="565">
        <v>0.0</v>
      </c>
      <c r="J533" s="448"/>
      <c r="K533" s="344"/>
      <c r="L533" s="338"/>
      <c r="M533" s="338"/>
      <c r="N533" s="338"/>
      <c r="O533" s="338"/>
      <c r="P533" s="338"/>
      <c r="Q533" s="338"/>
    </row>
    <row r="534" ht="15.75" customHeight="1">
      <c r="A534" s="338"/>
      <c r="B534" s="338"/>
      <c r="C534" s="338"/>
      <c r="D534" s="338"/>
      <c r="E534" s="338"/>
      <c r="F534" s="339"/>
      <c r="G534" s="563"/>
      <c r="H534" s="564"/>
      <c r="I534" s="565">
        <v>0.0</v>
      </c>
      <c r="J534" s="448"/>
      <c r="K534" s="344"/>
      <c r="L534" s="338"/>
      <c r="M534" s="338"/>
      <c r="N534" s="338"/>
      <c r="O534" s="338"/>
      <c r="P534" s="338"/>
      <c r="Q534" s="338"/>
    </row>
    <row r="535" ht="15.75" customHeight="1">
      <c r="A535" s="338"/>
      <c r="B535" s="338"/>
      <c r="C535" s="338"/>
      <c r="D535" s="338"/>
      <c r="E535" s="338"/>
      <c r="F535" s="339"/>
      <c r="G535" s="563"/>
      <c r="H535" s="564"/>
      <c r="I535" s="565">
        <v>0.0</v>
      </c>
      <c r="J535" s="448"/>
      <c r="K535" s="344"/>
      <c r="L535" s="338"/>
      <c r="M535" s="338"/>
      <c r="N535" s="338"/>
      <c r="O535" s="338"/>
      <c r="P535" s="338"/>
      <c r="Q535" s="338"/>
    </row>
    <row r="536" ht="15.75" customHeight="1">
      <c r="A536" s="338"/>
      <c r="B536" s="338"/>
      <c r="C536" s="338"/>
      <c r="D536" s="338"/>
      <c r="E536" s="338"/>
      <c r="F536" s="339"/>
      <c r="G536" s="563"/>
      <c r="H536" s="564"/>
      <c r="I536" s="565">
        <v>0.0</v>
      </c>
      <c r="J536" s="448"/>
      <c r="K536" s="344"/>
      <c r="L536" s="338"/>
      <c r="M536" s="338"/>
      <c r="N536" s="338"/>
      <c r="O536" s="338"/>
      <c r="P536" s="338"/>
      <c r="Q536" s="338"/>
    </row>
    <row r="537" ht="15.75" customHeight="1">
      <c r="A537" s="338"/>
      <c r="B537" s="338"/>
      <c r="C537" s="338"/>
      <c r="D537" s="338"/>
      <c r="E537" s="338"/>
      <c r="F537" s="339"/>
      <c r="G537" s="563"/>
      <c r="H537" s="564"/>
      <c r="I537" s="565">
        <v>0.0</v>
      </c>
      <c r="J537" s="448"/>
      <c r="K537" s="344"/>
      <c r="L537" s="338"/>
      <c r="M537" s="338"/>
      <c r="N537" s="338"/>
      <c r="O537" s="338"/>
      <c r="P537" s="338"/>
      <c r="Q537" s="338"/>
    </row>
    <row r="538" ht="15.75" customHeight="1">
      <c r="A538" s="338"/>
      <c r="B538" s="338"/>
      <c r="C538" s="338"/>
      <c r="D538" s="338"/>
      <c r="E538" s="338"/>
      <c r="F538" s="339"/>
      <c r="G538" s="563"/>
      <c r="H538" s="564"/>
      <c r="I538" s="565">
        <v>0.0</v>
      </c>
      <c r="J538" s="448"/>
      <c r="K538" s="344"/>
      <c r="L538" s="338"/>
      <c r="M538" s="338"/>
      <c r="N538" s="338"/>
      <c r="O538" s="338"/>
      <c r="P538" s="338"/>
      <c r="Q538" s="338"/>
    </row>
    <row r="539" ht="15.75" customHeight="1">
      <c r="A539" s="338"/>
      <c r="B539" s="338"/>
      <c r="C539" s="338"/>
      <c r="D539" s="338"/>
      <c r="E539" s="338"/>
      <c r="F539" s="339"/>
      <c r="G539" s="563"/>
      <c r="H539" s="564"/>
      <c r="I539" s="565">
        <v>0.0</v>
      </c>
      <c r="J539" s="448"/>
      <c r="K539" s="344"/>
      <c r="L539" s="338"/>
      <c r="M539" s="338"/>
      <c r="N539" s="338"/>
      <c r="O539" s="338"/>
      <c r="P539" s="338"/>
      <c r="Q539" s="338"/>
    </row>
    <row r="540" ht="15.75" customHeight="1">
      <c r="A540" s="338"/>
      <c r="B540" s="338"/>
      <c r="C540" s="338"/>
      <c r="D540" s="338"/>
      <c r="E540" s="338"/>
      <c r="F540" s="339"/>
      <c r="G540" s="563"/>
      <c r="H540" s="564"/>
      <c r="I540" s="565">
        <v>0.0</v>
      </c>
      <c r="J540" s="448"/>
      <c r="K540" s="344"/>
      <c r="L540" s="338"/>
      <c r="M540" s="338"/>
      <c r="N540" s="338"/>
      <c r="O540" s="338"/>
      <c r="P540" s="338"/>
      <c r="Q540" s="338"/>
    </row>
    <row r="541" ht="15.75" customHeight="1">
      <c r="A541" s="338"/>
      <c r="B541" s="338"/>
      <c r="C541" s="338"/>
      <c r="D541" s="338"/>
      <c r="E541" s="338"/>
      <c r="F541" s="339"/>
      <c r="G541" s="563"/>
      <c r="H541" s="564"/>
      <c r="I541" s="565">
        <v>0.0</v>
      </c>
      <c r="J541" s="448"/>
      <c r="K541" s="344"/>
      <c r="L541" s="338"/>
      <c r="M541" s="338"/>
      <c r="N541" s="338"/>
      <c r="O541" s="338"/>
      <c r="P541" s="338"/>
      <c r="Q541" s="338"/>
    </row>
    <row r="542" ht="15.75" customHeight="1">
      <c r="A542" s="338"/>
      <c r="B542" s="338"/>
      <c r="C542" s="338"/>
      <c r="D542" s="338"/>
      <c r="E542" s="338"/>
      <c r="F542" s="339"/>
      <c r="G542" s="563"/>
      <c r="H542" s="564"/>
      <c r="I542" s="565">
        <v>0.0</v>
      </c>
      <c r="J542" s="448"/>
      <c r="K542" s="344"/>
      <c r="L542" s="338"/>
      <c r="M542" s="338"/>
      <c r="N542" s="338"/>
      <c r="O542" s="338"/>
      <c r="P542" s="338"/>
      <c r="Q542" s="338"/>
    </row>
    <row r="543" ht="15.75" customHeight="1">
      <c r="A543" s="338"/>
      <c r="B543" s="338"/>
      <c r="C543" s="338"/>
      <c r="D543" s="338"/>
      <c r="E543" s="338"/>
      <c r="F543" s="339"/>
      <c r="G543" s="563"/>
      <c r="H543" s="564"/>
      <c r="I543" s="565">
        <v>0.0</v>
      </c>
      <c r="J543" s="448"/>
      <c r="K543" s="344"/>
      <c r="L543" s="338"/>
      <c r="M543" s="338"/>
      <c r="N543" s="338"/>
      <c r="O543" s="338"/>
      <c r="P543" s="338"/>
      <c r="Q543" s="338"/>
    </row>
    <row r="544" ht="15.75" customHeight="1">
      <c r="A544" s="338"/>
      <c r="B544" s="338"/>
      <c r="C544" s="338"/>
      <c r="D544" s="338"/>
      <c r="E544" s="338"/>
      <c r="F544" s="339"/>
      <c r="G544" s="563"/>
      <c r="H544" s="564"/>
      <c r="I544" s="565">
        <v>0.0</v>
      </c>
      <c r="J544" s="448"/>
      <c r="K544" s="344"/>
      <c r="L544" s="338"/>
      <c r="M544" s="338"/>
      <c r="N544" s="338"/>
      <c r="O544" s="338"/>
      <c r="P544" s="338"/>
      <c r="Q544" s="338"/>
    </row>
    <row r="545" ht="15.75" customHeight="1">
      <c r="A545" s="338"/>
      <c r="B545" s="338"/>
      <c r="C545" s="338"/>
      <c r="D545" s="338"/>
      <c r="E545" s="338"/>
      <c r="F545" s="339"/>
      <c r="G545" s="563"/>
      <c r="H545" s="564"/>
      <c r="I545" s="565">
        <v>0.0</v>
      </c>
      <c r="J545" s="448"/>
      <c r="K545" s="344"/>
      <c r="L545" s="338"/>
      <c r="M545" s="338"/>
      <c r="N545" s="338"/>
      <c r="O545" s="338"/>
      <c r="P545" s="338"/>
      <c r="Q545" s="338"/>
    </row>
    <row r="546" ht="15.75" customHeight="1">
      <c r="A546" s="338"/>
      <c r="B546" s="338"/>
      <c r="C546" s="338"/>
      <c r="D546" s="338"/>
      <c r="E546" s="338"/>
      <c r="F546" s="339"/>
      <c r="G546" s="563"/>
      <c r="H546" s="564"/>
      <c r="I546" s="565">
        <v>0.0</v>
      </c>
      <c r="J546" s="448"/>
      <c r="K546" s="344"/>
      <c r="L546" s="338"/>
      <c r="M546" s="338"/>
      <c r="N546" s="338"/>
      <c r="O546" s="338"/>
      <c r="P546" s="338"/>
      <c r="Q546" s="338"/>
    </row>
    <row r="547" ht="15.75" customHeight="1">
      <c r="A547" s="338"/>
      <c r="B547" s="338"/>
      <c r="C547" s="338"/>
      <c r="D547" s="338"/>
      <c r="E547" s="338"/>
      <c r="F547" s="339"/>
      <c r="G547" s="563"/>
      <c r="H547" s="564"/>
      <c r="I547" s="565">
        <v>0.0</v>
      </c>
      <c r="J547" s="448"/>
      <c r="K547" s="344"/>
      <c r="L547" s="338"/>
      <c r="M547" s="338"/>
      <c r="N547" s="338"/>
      <c r="O547" s="338"/>
      <c r="P547" s="338"/>
      <c r="Q547" s="338"/>
    </row>
    <row r="548" ht="15.75" customHeight="1">
      <c r="A548" s="338"/>
      <c r="B548" s="338"/>
      <c r="C548" s="338"/>
      <c r="D548" s="338"/>
      <c r="E548" s="338"/>
      <c r="F548" s="339"/>
      <c r="G548" s="563"/>
      <c r="H548" s="564"/>
      <c r="I548" s="565">
        <v>0.0</v>
      </c>
      <c r="J548" s="448"/>
      <c r="K548" s="344"/>
      <c r="L548" s="338"/>
      <c r="M548" s="338"/>
      <c r="N548" s="338"/>
      <c r="O548" s="338"/>
      <c r="P548" s="338"/>
      <c r="Q548" s="338"/>
    </row>
    <row r="549" ht="15.75" customHeight="1">
      <c r="A549" s="338"/>
      <c r="B549" s="338"/>
      <c r="C549" s="338"/>
      <c r="D549" s="338"/>
      <c r="E549" s="338"/>
      <c r="F549" s="339"/>
      <c r="G549" s="563"/>
      <c r="H549" s="564"/>
      <c r="I549" s="565">
        <v>0.0</v>
      </c>
      <c r="J549" s="448"/>
      <c r="K549" s="344"/>
      <c r="L549" s="338"/>
      <c r="M549" s="338"/>
      <c r="N549" s="338"/>
      <c r="O549" s="338"/>
      <c r="P549" s="338"/>
      <c r="Q549" s="338"/>
    </row>
    <row r="550" ht="15.75" customHeight="1">
      <c r="A550" s="338"/>
      <c r="B550" s="338"/>
      <c r="C550" s="338"/>
      <c r="D550" s="338"/>
      <c r="E550" s="338"/>
      <c r="F550" s="339"/>
      <c r="G550" s="563"/>
      <c r="H550" s="564"/>
      <c r="I550" s="565">
        <v>0.0</v>
      </c>
      <c r="J550" s="448"/>
      <c r="K550" s="344"/>
      <c r="L550" s="338"/>
      <c r="M550" s="338"/>
      <c r="N550" s="338"/>
      <c r="O550" s="338"/>
      <c r="P550" s="338"/>
      <c r="Q550" s="338"/>
    </row>
    <row r="551" ht="15.75" customHeight="1">
      <c r="A551" s="338"/>
      <c r="B551" s="338"/>
      <c r="C551" s="338"/>
      <c r="D551" s="338"/>
      <c r="E551" s="338"/>
      <c r="F551" s="339"/>
      <c r="G551" s="563"/>
      <c r="H551" s="564"/>
      <c r="I551" s="565">
        <v>0.0</v>
      </c>
      <c r="J551" s="448"/>
      <c r="K551" s="344"/>
      <c r="L551" s="338"/>
      <c r="M551" s="338"/>
      <c r="N551" s="338"/>
      <c r="O551" s="338"/>
      <c r="P551" s="338"/>
      <c r="Q551" s="338"/>
    </row>
    <row r="552" ht="15.75" customHeight="1">
      <c r="A552" s="338"/>
      <c r="B552" s="338"/>
      <c r="C552" s="338"/>
      <c r="D552" s="338"/>
      <c r="E552" s="338"/>
      <c r="F552" s="339"/>
      <c r="G552" s="563"/>
      <c r="H552" s="564"/>
      <c r="I552" s="565">
        <v>0.0</v>
      </c>
      <c r="J552" s="448"/>
      <c r="K552" s="344"/>
      <c r="L552" s="338"/>
      <c r="M552" s="338"/>
      <c r="N552" s="338"/>
      <c r="O552" s="338"/>
      <c r="P552" s="338"/>
      <c r="Q552" s="338"/>
    </row>
    <row r="553" ht="15.75" customHeight="1">
      <c r="A553" s="338"/>
      <c r="B553" s="338"/>
      <c r="C553" s="338"/>
      <c r="D553" s="338"/>
      <c r="E553" s="338"/>
      <c r="F553" s="339"/>
      <c r="G553" s="563"/>
      <c r="H553" s="564"/>
      <c r="I553" s="565">
        <v>0.0</v>
      </c>
      <c r="J553" s="448"/>
      <c r="K553" s="344"/>
      <c r="L553" s="338"/>
      <c r="M553" s="338"/>
      <c r="N553" s="338"/>
      <c r="O553" s="338"/>
      <c r="P553" s="338"/>
      <c r="Q553" s="338"/>
    </row>
    <row r="554" ht="15.75" customHeight="1">
      <c r="A554" s="338"/>
      <c r="B554" s="338"/>
      <c r="C554" s="338"/>
      <c r="D554" s="338"/>
      <c r="E554" s="338"/>
      <c r="F554" s="339"/>
      <c r="G554" s="563"/>
      <c r="H554" s="564"/>
      <c r="I554" s="565">
        <v>0.0</v>
      </c>
      <c r="J554" s="448"/>
      <c r="K554" s="344"/>
      <c r="L554" s="338"/>
      <c r="M554" s="338"/>
      <c r="N554" s="338"/>
      <c r="O554" s="338"/>
      <c r="P554" s="338"/>
      <c r="Q554" s="338"/>
    </row>
    <row r="555" ht="15.75" customHeight="1">
      <c r="A555" s="338"/>
      <c r="B555" s="338"/>
      <c r="C555" s="338"/>
      <c r="D555" s="338"/>
      <c r="E555" s="338"/>
      <c r="F555" s="339"/>
      <c r="G555" s="563"/>
      <c r="H555" s="564"/>
      <c r="I555" s="565">
        <v>0.0</v>
      </c>
      <c r="J555" s="448"/>
      <c r="K555" s="344"/>
      <c r="L555" s="338"/>
      <c r="M555" s="338"/>
      <c r="N555" s="338"/>
      <c r="O555" s="338"/>
      <c r="P555" s="338"/>
      <c r="Q555" s="338"/>
    </row>
    <row r="556" ht="15.75" customHeight="1">
      <c r="A556" s="338"/>
      <c r="B556" s="338"/>
      <c r="C556" s="338"/>
      <c r="D556" s="338"/>
      <c r="E556" s="338"/>
      <c r="F556" s="339"/>
      <c r="G556" s="563"/>
      <c r="H556" s="564"/>
      <c r="I556" s="565">
        <v>0.0</v>
      </c>
      <c r="J556" s="448"/>
      <c r="K556" s="344"/>
      <c r="L556" s="338"/>
      <c r="M556" s="338"/>
      <c r="N556" s="338"/>
      <c r="O556" s="338"/>
      <c r="P556" s="338"/>
      <c r="Q556" s="338"/>
    </row>
    <row r="557" ht="15.75" customHeight="1">
      <c r="A557" s="338"/>
      <c r="B557" s="338"/>
      <c r="C557" s="338"/>
      <c r="D557" s="338"/>
      <c r="E557" s="338"/>
      <c r="F557" s="339"/>
      <c r="G557" s="563"/>
      <c r="H557" s="564"/>
      <c r="I557" s="565">
        <v>0.0</v>
      </c>
      <c r="J557" s="448"/>
      <c r="K557" s="344"/>
      <c r="L557" s="338"/>
      <c r="M557" s="338"/>
      <c r="N557" s="338"/>
      <c r="O557" s="338"/>
      <c r="P557" s="338"/>
      <c r="Q557" s="338"/>
    </row>
    <row r="558" ht="15.75" customHeight="1">
      <c r="A558" s="338"/>
      <c r="B558" s="338"/>
      <c r="C558" s="338"/>
      <c r="D558" s="338"/>
      <c r="E558" s="338"/>
      <c r="F558" s="339"/>
      <c r="G558" s="563"/>
      <c r="H558" s="564"/>
      <c r="I558" s="565">
        <v>0.0</v>
      </c>
      <c r="J558" s="448"/>
      <c r="K558" s="344"/>
      <c r="L558" s="338"/>
      <c r="M558" s="338"/>
      <c r="N558" s="338"/>
      <c r="O558" s="338"/>
      <c r="P558" s="338"/>
      <c r="Q558" s="338"/>
    </row>
    <row r="559" ht="15.75" customHeight="1">
      <c r="A559" s="338"/>
      <c r="B559" s="338"/>
      <c r="C559" s="338"/>
      <c r="D559" s="338"/>
      <c r="E559" s="338"/>
      <c r="F559" s="339"/>
      <c r="G559" s="563"/>
      <c r="H559" s="564"/>
      <c r="I559" s="565">
        <v>0.0</v>
      </c>
      <c r="J559" s="448"/>
      <c r="K559" s="344"/>
      <c r="L559" s="338"/>
      <c r="M559" s="338"/>
      <c r="N559" s="338"/>
      <c r="O559" s="338"/>
      <c r="P559" s="338"/>
      <c r="Q559" s="338"/>
    </row>
    <row r="560" ht="15.75" customHeight="1">
      <c r="A560" s="338"/>
      <c r="B560" s="338"/>
      <c r="C560" s="338"/>
      <c r="D560" s="338"/>
      <c r="E560" s="338"/>
      <c r="F560" s="339"/>
      <c r="G560" s="563"/>
      <c r="H560" s="564"/>
      <c r="I560" s="565">
        <v>0.0</v>
      </c>
      <c r="J560" s="448"/>
      <c r="K560" s="344"/>
      <c r="L560" s="338"/>
      <c r="M560" s="338"/>
      <c r="N560" s="338"/>
      <c r="O560" s="338"/>
      <c r="P560" s="338"/>
      <c r="Q560" s="338"/>
    </row>
    <row r="561" ht="15.75" customHeight="1">
      <c r="A561" s="338"/>
      <c r="B561" s="338"/>
      <c r="C561" s="338"/>
      <c r="D561" s="338"/>
      <c r="E561" s="338"/>
      <c r="F561" s="339"/>
      <c r="G561" s="563"/>
      <c r="H561" s="564"/>
      <c r="I561" s="565">
        <v>0.0</v>
      </c>
      <c r="J561" s="448"/>
      <c r="K561" s="344"/>
      <c r="L561" s="338"/>
      <c r="M561" s="338"/>
      <c r="N561" s="338"/>
      <c r="O561" s="338"/>
      <c r="P561" s="338"/>
      <c r="Q561" s="338"/>
    </row>
    <row r="562" ht="15.75" customHeight="1">
      <c r="A562" s="338"/>
      <c r="B562" s="338"/>
      <c r="C562" s="338"/>
      <c r="D562" s="338"/>
      <c r="E562" s="338"/>
      <c r="F562" s="339"/>
      <c r="G562" s="563"/>
      <c r="H562" s="564"/>
      <c r="I562" s="565">
        <v>0.0</v>
      </c>
      <c r="J562" s="448"/>
      <c r="K562" s="344"/>
      <c r="L562" s="338"/>
      <c r="M562" s="338"/>
      <c r="N562" s="338"/>
      <c r="O562" s="338"/>
      <c r="P562" s="338"/>
      <c r="Q562" s="338"/>
    </row>
    <row r="563" ht="15.75" customHeight="1">
      <c r="A563" s="338"/>
      <c r="B563" s="338"/>
      <c r="C563" s="338"/>
      <c r="D563" s="338"/>
      <c r="E563" s="338"/>
      <c r="F563" s="339"/>
      <c r="G563" s="563"/>
      <c r="H563" s="564"/>
      <c r="I563" s="565">
        <v>0.0</v>
      </c>
      <c r="J563" s="448"/>
      <c r="K563" s="344"/>
      <c r="L563" s="338"/>
      <c r="M563" s="338"/>
      <c r="N563" s="338"/>
      <c r="O563" s="338"/>
      <c r="P563" s="338"/>
      <c r="Q563" s="338"/>
    </row>
    <row r="564" ht="15.75" customHeight="1">
      <c r="A564" s="338"/>
      <c r="B564" s="338"/>
      <c r="C564" s="338"/>
      <c r="D564" s="338"/>
      <c r="E564" s="338"/>
      <c r="F564" s="339"/>
      <c r="G564" s="563"/>
      <c r="H564" s="564"/>
      <c r="I564" s="565">
        <v>0.0</v>
      </c>
      <c r="J564" s="448"/>
      <c r="K564" s="344"/>
      <c r="L564" s="338"/>
      <c r="M564" s="338"/>
      <c r="N564" s="338"/>
      <c r="O564" s="338"/>
      <c r="P564" s="338"/>
      <c r="Q564" s="338"/>
    </row>
    <row r="565" ht="15.75" customHeight="1">
      <c r="A565" s="338"/>
      <c r="B565" s="338"/>
      <c r="C565" s="338"/>
      <c r="D565" s="338"/>
      <c r="E565" s="338"/>
      <c r="F565" s="339"/>
      <c r="G565" s="563"/>
      <c r="H565" s="564"/>
      <c r="I565" s="565">
        <v>0.0</v>
      </c>
      <c r="J565" s="448"/>
      <c r="K565" s="344"/>
      <c r="L565" s="338"/>
      <c r="M565" s="338"/>
      <c r="N565" s="338"/>
      <c r="O565" s="338"/>
      <c r="P565" s="338"/>
      <c r="Q565" s="338"/>
    </row>
    <row r="566" ht="15.75" customHeight="1">
      <c r="A566" s="338"/>
      <c r="B566" s="338"/>
      <c r="C566" s="338"/>
      <c r="D566" s="338"/>
      <c r="E566" s="338"/>
      <c r="F566" s="339"/>
      <c r="G566" s="563"/>
      <c r="H566" s="564"/>
      <c r="I566" s="565">
        <v>0.0</v>
      </c>
      <c r="J566" s="448"/>
      <c r="K566" s="344"/>
      <c r="L566" s="338"/>
      <c r="M566" s="338"/>
      <c r="N566" s="338"/>
      <c r="O566" s="338"/>
      <c r="P566" s="338"/>
      <c r="Q566" s="338"/>
    </row>
    <row r="567" ht="15.75" customHeight="1">
      <c r="A567" s="338"/>
      <c r="B567" s="338"/>
      <c r="C567" s="338"/>
      <c r="D567" s="338"/>
      <c r="E567" s="338"/>
      <c r="F567" s="339"/>
      <c r="G567" s="563"/>
      <c r="H567" s="564"/>
      <c r="I567" s="565">
        <v>0.0</v>
      </c>
      <c r="J567" s="448"/>
      <c r="K567" s="344"/>
      <c r="L567" s="338"/>
      <c r="M567" s="338"/>
      <c r="N567" s="338"/>
      <c r="O567" s="338"/>
      <c r="P567" s="338"/>
      <c r="Q567" s="338"/>
    </row>
    <row r="568" ht="15.75" customHeight="1">
      <c r="A568" s="338"/>
      <c r="B568" s="338"/>
      <c r="C568" s="338"/>
      <c r="D568" s="338"/>
      <c r="E568" s="338"/>
      <c r="F568" s="339"/>
      <c r="G568" s="563"/>
      <c r="H568" s="564"/>
      <c r="I568" s="565">
        <v>0.0</v>
      </c>
      <c r="J568" s="448"/>
      <c r="K568" s="344"/>
      <c r="L568" s="338"/>
      <c r="M568" s="338"/>
      <c r="N568" s="338"/>
      <c r="O568" s="338"/>
      <c r="P568" s="338"/>
      <c r="Q568" s="338"/>
    </row>
    <row r="569" ht="15.75" customHeight="1">
      <c r="A569" s="338"/>
      <c r="B569" s="338"/>
      <c r="C569" s="338"/>
      <c r="D569" s="338"/>
      <c r="E569" s="338"/>
      <c r="F569" s="339"/>
      <c r="G569" s="563"/>
      <c r="H569" s="564"/>
      <c r="I569" s="565">
        <v>0.0</v>
      </c>
      <c r="J569" s="448"/>
      <c r="K569" s="344"/>
      <c r="L569" s="338"/>
      <c r="M569" s="338"/>
      <c r="N569" s="338"/>
      <c r="O569" s="338"/>
      <c r="P569" s="338"/>
      <c r="Q569" s="338"/>
    </row>
    <row r="570" ht="15.75" customHeight="1">
      <c r="A570" s="338"/>
      <c r="B570" s="338"/>
      <c r="C570" s="338"/>
      <c r="D570" s="338"/>
      <c r="E570" s="338"/>
      <c r="F570" s="339"/>
      <c r="G570" s="563"/>
      <c r="H570" s="564"/>
      <c r="I570" s="565">
        <v>0.0</v>
      </c>
      <c r="J570" s="448"/>
      <c r="K570" s="344"/>
      <c r="L570" s="338"/>
      <c r="M570" s="338"/>
      <c r="N570" s="338"/>
      <c r="O570" s="338"/>
      <c r="P570" s="338"/>
      <c r="Q570" s="338"/>
    </row>
    <row r="571" ht="15.75" customHeight="1">
      <c r="A571" s="338"/>
      <c r="B571" s="338"/>
      <c r="C571" s="338"/>
      <c r="D571" s="338"/>
      <c r="E571" s="338"/>
      <c r="F571" s="339"/>
      <c r="G571" s="563"/>
      <c r="H571" s="564"/>
      <c r="I571" s="565">
        <v>0.0</v>
      </c>
      <c r="J571" s="448"/>
      <c r="K571" s="344"/>
      <c r="L571" s="338"/>
      <c r="M571" s="338"/>
      <c r="N571" s="338"/>
      <c r="O571" s="338"/>
      <c r="P571" s="338"/>
      <c r="Q571" s="338"/>
    </row>
    <row r="572" ht="15.75" customHeight="1">
      <c r="A572" s="338"/>
      <c r="B572" s="338"/>
      <c r="C572" s="338"/>
      <c r="D572" s="338"/>
      <c r="E572" s="338"/>
      <c r="F572" s="339"/>
      <c r="G572" s="563"/>
      <c r="H572" s="564"/>
      <c r="I572" s="565">
        <v>0.0</v>
      </c>
      <c r="J572" s="448"/>
      <c r="K572" s="344"/>
      <c r="L572" s="338"/>
      <c r="M572" s="338"/>
      <c r="N572" s="338"/>
      <c r="O572" s="338"/>
      <c r="P572" s="338"/>
      <c r="Q572" s="338"/>
    </row>
    <row r="573" ht="15.75" customHeight="1">
      <c r="A573" s="338"/>
      <c r="B573" s="338"/>
      <c r="C573" s="338"/>
      <c r="D573" s="338"/>
      <c r="E573" s="338"/>
      <c r="F573" s="339"/>
      <c r="G573" s="563"/>
      <c r="H573" s="564"/>
      <c r="I573" s="565">
        <v>0.0</v>
      </c>
      <c r="J573" s="448"/>
      <c r="K573" s="344"/>
      <c r="L573" s="338"/>
      <c r="M573" s="338"/>
      <c r="N573" s="338"/>
      <c r="O573" s="338"/>
      <c r="P573" s="338"/>
      <c r="Q573" s="338"/>
    </row>
    <row r="574" ht="15.75" customHeight="1">
      <c r="A574" s="338"/>
      <c r="B574" s="338"/>
      <c r="C574" s="338"/>
      <c r="D574" s="338"/>
      <c r="E574" s="338"/>
      <c r="F574" s="339"/>
      <c r="G574" s="563"/>
      <c r="H574" s="564"/>
      <c r="I574" s="565">
        <v>0.0</v>
      </c>
      <c r="J574" s="448"/>
      <c r="K574" s="344"/>
      <c r="L574" s="338"/>
      <c r="M574" s="338"/>
      <c r="N574" s="338"/>
      <c r="O574" s="338"/>
      <c r="P574" s="338"/>
      <c r="Q574" s="338"/>
    </row>
    <row r="575" ht="15.75" customHeight="1">
      <c r="A575" s="338"/>
      <c r="B575" s="338"/>
      <c r="C575" s="338"/>
      <c r="D575" s="338"/>
      <c r="E575" s="338"/>
      <c r="F575" s="339"/>
      <c r="G575" s="563"/>
      <c r="H575" s="564"/>
      <c r="I575" s="565">
        <v>0.0</v>
      </c>
      <c r="J575" s="448"/>
      <c r="K575" s="344"/>
      <c r="L575" s="338"/>
      <c r="M575" s="338"/>
      <c r="N575" s="338"/>
      <c r="O575" s="338"/>
      <c r="P575" s="338"/>
      <c r="Q575" s="338"/>
    </row>
    <row r="576" ht="15.75" customHeight="1">
      <c r="A576" s="338"/>
      <c r="B576" s="338"/>
      <c r="C576" s="338"/>
      <c r="D576" s="338"/>
      <c r="E576" s="338"/>
      <c r="F576" s="339"/>
      <c r="G576" s="563"/>
      <c r="H576" s="564"/>
      <c r="I576" s="565">
        <v>0.0</v>
      </c>
      <c r="J576" s="448"/>
      <c r="K576" s="344"/>
      <c r="L576" s="338"/>
      <c r="M576" s="338"/>
      <c r="N576" s="338"/>
      <c r="O576" s="338"/>
      <c r="P576" s="338"/>
      <c r="Q576" s="338"/>
    </row>
    <row r="577" ht="15.75" customHeight="1">
      <c r="A577" s="338"/>
      <c r="B577" s="338"/>
      <c r="C577" s="338"/>
      <c r="D577" s="338"/>
      <c r="E577" s="338"/>
      <c r="F577" s="339"/>
      <c r="G577" s="563"/>
      <c r="H577" s="564"/>
      <c r="I577" s="565">
        <v>0.0</v>
      </c>
      <c r="J577" s="448"/>
      <c r="K577" s="344"/>
      <c r="L577" s="338"/>
      <c r="M577" s="338"/>
      <c r="N577" s="338"/>
      <c r="O577" s="338"/>
      <c r="P577" s="338"/>
      <c r="Q577" s="338"/>
    </row>
    <row r="578" ht="15.75" customHeight="1">
      <c r="A578" s="338"/>
      <c r="B578" s="338"/>
      <c r="C578" s="338"/>
      <c r="D578" s="338"/>
      <c r="E578" s="338"/>
      <c r="F578" s="339"/>
      <c r="G578" s="563"/>
      <c r="H578" s="564"/>
      <c r="I578" s="565">
        <v>0.0</v>
      </c>
      <c r="J578" s="448"/>
      <c r="K578" s="344"/>
      <c r="L578" s="338"/>
      <c r="M578" s="338"/>
      <c r="N578" s="338"/>
      <c r="O578" s="338"/>
      <c r="P578" s="338"/>
      <c r="Q578" s="338"/>
    </row>
    <row r="579" ht="15.75" customHeight="1">
      <c r="A579" s="338"/>
      <c r="B579" s="338"/>
      <c r="C579" s="338"/>
      <c r="D579" s="338"/>
      <c r="E579" s="338"/>
      <c r="F579" s="339"/>
      <c r="G579" s="563"/>
      <c r="H579" s="564"/>
      <c r="I579" s="565">
        <v>0.0</v>
      </c>
      <c r="J579" s="448"/>
      <c r="K579" s="344"/>
      <c r="L579" s="338"/>
      <c r="M579" s="338"/>
      <c r="N579" s="338"/>
      <c r="O579" s="338"/>
      <c r="P579" s="338"/>
      <c r="Q579" s="338"/>
    </row>
    <row r="580" ht="15.75" customHeight="1">
      <c r="A580" s="338"/>
      <c r="B580" s="338"/>
      <c r="C580" s="338"/>
      <c r="D580" s="338"/>
      <c r="E580" s="338"/>
      <c r="F580" s="339"/>
      <c r="G580" s="563"/>
      <c r="H580" s="564"/>
      <c r="I580" s="565">
        <v>0.0</v>
      </c>
      <c r="J580" s="448"/>
      <c r="K580" s="344"/>
      <c r="L580" s="338"/>
      <c r="M580" s="338"/>
      <c r="N580" s="338"/>
      <c r="O580" s="338"/>
      <c r="P580" s="338"/>
      <c r="Q580" s="338"/>
    </row>
    <row r="581" ht="15.75" customHeight="1">
      <c r="A581" s="338"/>
      <c r="B581" s="338"/>
      <c r="C581" s="338"/>
      <c r="D581" s="338"/>
      <c r="E581" s="338"/>
      <c r="F581" s="339"/>
      <c r="G581" s="563"/>
      <c r="H581" s="564"/>
      <c r="I581" s="565">
        <v>0.0</v>
      </c>
      <c r="J581" s="448"/>
      <c r="K581" s="344"/>
      <c r="L581" s="338"/>
      <c r="M581" s="338"/>
      <c r="N581" s="338"/>
      <c r="O581" s="338"/>
      <c r="P581" s="338"/>
      <c r="Q581" s="338"/>
    </row>
    <row r="582" ht="15.75" customHeight="1">
      <c r="A582" s="338"/>
      <c r="B582" s="338"/>
      <c r="C582" s="338"/>
      <c r="D582" s="338"/>
      <c r="E582" s="338"/>
      <c r="F582" s="339"/>
      <c r="G582" s="563"/>
      <c r="H582" s="564"/>
      <c r="I582" s="565">
        <v>0.0</v>
      </c>
      <c r="J582" s="448"/>
      <c r="K582" s="344"/>
      <c r="L582" s="338"/>
      <c r="M582" s="338"/>
      <c r="N582" s="338"/>
      <c r="O582" s="338"/>
      <c r="P582" s="338"/>
      <c r="Q582" s="338"/>
    </row>
    <row r="583" ht="15.75" customHeight="1">
      <c r="A583" s="338"/>
      <c r="B583" s="338"/>
      <c r="C583" s="338"/>
      <c r="D583" s="338"/>
      <c r="E583" s="338"/>
      <c r="F583" s="339"/>
      <c r="G583" s="563"/>
      <c r="H583" s="564"/>
      <c r="I583" s="565">
        <v>0.0</v>
      </c>
      <c r="J583" s="448"/>
      <c r="K583" s="344"/>
      <c r="L583" s="338"/>
      <c r="M583" s="338"/>
      <c r="N583" s="338"/>
      <c r="O583" s="338"/>
      <c r="P583" s="338"/>
      <c r="Q583" s="338"/>
    </row>
    <row r="584" ht="15.75" customHeight="1">
      <c r="A584" s="338"/>
      <c r="B584" s="338"/>
      <c r="C584" s="338"/>
      <c r="D584" s="338"/>
      <c r="E584" s="338"/>
      <c r="F584" s="339"/>
      <c r="G584" s="563"/>
      <c r="H584" s="564"/>
      <c r="I584" s="565">
        <v>0.0</v>
      </c>
      <c r="J584" s="448"/>
      <c r="K584" s="344"/>
      <c r="L584" s="338"/>
      <c r="M584" s="338"/>
      <c r="N584" s="338"/>
      <c r="O584" s="338"/>
      <c r="P584" s="338"/>
      <c r="Q584" s="338"/>
    </row>
    <row r="585" ht="15.75" customHeight="1">
      <c r="A585" s="338"/>
      <c r="B585" s="338"/>
      <c r="C585" s="338"/>
      <c r="D585" s="338"/>
      <c r="E585" s="338"/>
      <c r="F585" s="339"/>
      <c r="G585" s="563"/>
      <c r="H585" s="564"/>
      <c r="I585" s="565">
        <v>0.0</v>
      </c>
      <c r="J585" s="448"/>
      <c r="K585" s="344"/>
      <c r="L585" s="338"/>
      <c r="M585" s="338"/>
      <c r="N585" s="338"/>
      <c r="O585" s="338"/>
      <c r="P585" s="338"/>
      <c r="Q585" s="338"/>
    </row>
    <row r="586" ht="15.75" customHeight="1">
      <c r="A586" s="338"/>
      <c r="B586" s="338"/>
      <c r="C586" s="338"/>
      <c r="D586" s="338"/>
      <c r="E586" s="338"/>
      <c r="F586" s="339"/>
      <c r="G586" s="563"/>
      <c r="H586" s="564"/>
      <c r="I586" s="565">
        <v>0.0</v>
      </c>
      <c r="J586" s="448"/>
      <c r="K586" s="344"/>
      <c r="L586" s="338"/>
      <c r="M586" s="338"/>
      <c r="N586" s="338"/>
      <c r="O586" s="338"/>
      <c r="P586" s="338"/>
      <c r="Q586" s="338"/>
    </row>
    <row r="587" ht="15.75" customHeight="1">
      <c r="A587" s="338"/>
      <c r="B587" s="338"/>
      <c r="C587" s="338"/>
      <c r="D587" s="338"/>
      <c r="E587" s="338"/>
      <c r="F587" s="339"/>
      <c r="G587" s="563"/>
      <c r="H587" s="564"/>
      <c r="I587" s="565">
        <v>0.0</v>
      </c>
      <c r="J587" s="448"/>
      <c r="K587" s="344"/>
      <c r="L587" s="338"/>
      <c r="M587" s="338"/>
      <c r="N587" s="338"/>
      <c r="O587" s="338"/>
      <c r="P587" s="338"/>
      <c r="Q587" s="338"/>
    </row>
    <row r="588" ht="15.75" customHeight="1">
      <c r="A588" s="338"/>
      <c r="B588" s="338"/>
      <c r="C588" s="338"/>
      <c r="D588" s="338"/>
      <c r="E588" s="338"/>
      <c r="F588" s="339"/>
      <c r="G588" s="563"/>
      <c r="H588" s="564"/>
      <c r="I588" s="565">
        <v>0.0</v>
      </c>
      <c r="J588" s="448"/>
      <c r="K588" s="344"/>
      <c r="L588" s="338"/>
      <c r="M588" s="338"/>
      <c r="N588" s="338"/>
      <c r="O588" s="338"/>
      <c r="P588" s="338"/>
      <c r="Q588" s="338"/>
    </row>
    <row r="589" ht="15.75" customHeight="1">
      <c r="A589" s="338"/>
      <c r="B589" s="338"/>
      <c r="C589" s="338"/>
      <c r="D589" s="338"/>
      <c r="E589" s="338"/>
      <c r="F589" s="339"/>
      <c r="G589" s="563"/>
      <c r="H589" s="564"/>
      <c r="I589" s="565">
        <v>0.0</v>
      </c>
      <c r="J589" s="448"/>
      <c r="K589" s="344"/>
      <c r="L589" s="338"/>
      <c r="M589" s="338"/>
      <c r="N589" s="338"/>
      <c r="O589" s="338"/>
      <c r="P589" s="338"/>
      <c r="Q589" s="338"/>
    </row>
    <row r="590" ht="15.75" customHeight="1">
      <c r="A590" s="338"/>
      <c r="B590" s="338"/>
      <c r="C590" s="338"/>
      <c r="D590" s="338"/>
      <c r="E590" s="338"/>
      <c r="F590" s="339"/>
      <c r="G590" s="563"/>
      <c r="H590" s="564"/>
      <c r="I590" s="565">
        <v>0.0</v>
      </c>
      <c r="J590" s="448"/>
      <c r="K590" s="344"/>
      <c r="L590" s="338"/>
      <c r="M590" s="338"/>
      <c r="N590" s="338"/>
      <c r="O590" s="338"/>
      <c r="P590" s="338"/>
      <c r="Q590" s="338"/>
    </row>
    <row r="591" ht="15.75" customHeight="1">
      <c r="A591" s="338"/>
      <c r="B591" s="338"/>
      <c r="C591" s="338"/>
      <c r="D591" s="338"/>
      <c r="E591" s="338"/>
      <c r="F591" s="339"/>
      <c r="G591" s="563"/>
      <c r="H591" s="564"/>
      <c r="I591" s="565">
        <v>0.0</v>
      </c>
      <c r="J591" s="448"/>
      <c r="K591" s="344"/>
      <c r="L591" s="338"/>
      <c r="M591" s="338"/>
      <c r="N591" s="338"/>
      <c r="O591" s="338"/>
      <c r="P591" s="338"/>
      <c r="Q591" s="338"/>
    </row>
    <row r="592" ht="15.75" customHeight="1">
      <c r="A592" s="338"/>
      <c r="B592" s="338"/>
      <c r="C592" s="338"/>
      <c r="D592" s="338"/>
      <c r="E592" s="338"/>
      <c r="F592" s="339"/>
      <c r="G592" s="563"/>
      <c r="H592" s="564"/>
      <c r="I592" s="565">
        <v>0.0</v>
      </c>
      <c r="J592" s="448"/>
      <c r="K592" s="344"/>
      <c r="L592" s="338"/>
      <c r="M592" s="338"/>
      <c r="N592" s="338"/>
      <c r="O592" s="338"/>
      <c r="P592" s="338"/>
      <c r="Q592" s="338"/>
    </row>
    <row r="593" ht="15.75" customHeight="1">
      <c r="A593" s="338"/>
      <c r="B593" s="338"/>
      <c r="C593" s="338"/>
      <c r="D593" s="338"/>
      <c r="E593" s="338"/>
      <c r="F593" s="339"/>
      <c r="G593" s="563"/>
      <c r="H593" s="564"/>
      <c r="I593" s="565">
        <v>0.0</v>
      </c>
      <c r="J593" s="448"/>
      <c r="K593" s="344"/>
      <c r="L593" s="338"/>
      <c r="M593" s="338"/>
      <c r="N593" s="338"/>
      <c r="O593" s="338"/>
      <c r="P593" s="338"/>
      <c r="Q593" s="338"/>
    </row>
    <row r="594" ht="15.75" customHeight="1">
      <c r="A594" s="338"/>
      <c r="B594" s="338"/>
      <c r="C594" s="338"/>
      <c r="D594" s="338"/>
      <c r="E594" s="338"/>
      <c r="F594" s="339"/>
      <c r="G594" s="563"/>
      <c r="H594" s="564"/>
      <c r="I594" s="565">
        <v>0.0</v>
      </c>
      <c r="J594" s="448"/>
      <c r="K594" s="344"/>
      <c r="L594" s="338"/>
      <c r="M594" s="338"/>
      <c r="N594" s="338"/>
      <c r="O594" s="338"/>
      <c r="P594" s="338"/>
      <c r="Q594" s="338"/>
    </row>
    <row r="595" ht="15.75" customHeight="1">
      <c r="A595" s="338"/>
      <c r="B595" s="338"/>
      <c r="C595" s="338"/>
      <c r="D595" s="338"/>
      <c r="E595" s="338"/>
      <c r="F595" s="339"/>
      <c r="G595" s="563"/>
      <c r="H595" s="564"/>
      <c r="I595" s="565">
        <v>0.0</v>
      </c>
      <c r="J595" s="448"/>
      <c r="K595" s="344"/>
      <c r="L595" s="338"/>
      <c r="M595" s="338"/>
      <c r="N595" s="338"/>
      <c r="O595" s="338"/>
      <c r="P595" s="338"/>
      <c r="Q595" s="338"/>
    </row>
    <row r="596" ht="15.75" customHeight="1">
      <c r="A596" s="338"/>
      <c r="B596" s="338"/>
      <c r="C596" s="338"/>
      <c r="D596" s="338"/>
      <c r="E596" s="338"/>
      <c r="F596" s="339"/>
      <c r="G596" s="563"/>
      <c r="H596" s="564"/>
      <c r="I596" s="565">
        <v>0.0</v>
      </c>
      <c r="J596" s="448"/>
      <c r="K596" s="344"/>
      <c r="L596" s="338"/>
      <c r="M596" s="338"/>
      <c r="N596" s="338"/>
      <c r="O596" s="338"/>
      <c r="P596" s="338"/>
      <c r="Q596" s="338"/>
    </row>
    <row r="597" ht="15.75" customHeight="1">
      <c r="A597" s="338"/>
      <c r="B597" s="338"/>
      <c r="C597" s="338"/>
      <c r="D597" s="338"/>
      <c r="E597" s="338"/>
      <c r="F597" s="339"/>
      <c r="G597" s="563"/>
      <c r="H597" s="564"/>
      <c r="I597" s="565">
        <v>0.0</v>
      </c>
      <c r="J597" s="448"/>
      <c r="K597" s="344"/>
      <c r="L597" s="338"/>
      <c r="M597" s="338"/>
      <c r="N597" s="338"/>
      <c r="O597" s="338"/>
      <c r="P597" s="338"/>
      <c r="Q597" s="338"/>
    </row>
    <row r="598" ht="15.75" customHeight="1">
      <c r="A598" s="338"/>
      <c r="B598" s="338"/>
      <c r="C598" s="338"/>
      <c r="D598" s="338"/>
      <c r="E598" s="338"/>
      <c r="F598" s="339"/>
      <c r="G598" s="563"/>
      <c r="H598" s="564"/>
      <c r="I598" s="565">
        <v>0.0</v>
      </c>
      <c r="J598" s="448"/>
      <c r="K598" s="344"/>
      <c r="L598" s="338"/>
      <c r="M598" s="338"/>
      <c r="N598" s="338"/>
      <c r="O598" s="338"/>
      <c r="P598" s="338"/>
      <c r="Q598" s="338"/>
    </row>
    <row r="599" ht="15.75" customHeight="1">
      <c r="A599" s="338"/>
      <c r="B599" s="338"/>
      <c r="C599" s="338"/>
      <c r="D599" s="338"/>
      <c r="E599" s="338"/>
      <c r="F599" s="339"/>
      <c r="G599" s="563"/>
      <c r="H599" s="564"/>
      <c r="I599" s="565">
        <v>0.0</v>
      </c>
      <c r="J599" s="448"/>
      <c r="K599" s="344"/>
      <c r="L599" s="338"/>
      <c r="M599" s="338"/>
      <c r="N599" s="338"/>
      <c r="O599" s="338"/>
      <c r="P599" s="338"/>
      <c r="Q599" s="338"/>
    </row>
    <row r="600" ht="15.75" customHeight="1">
      <c r="A600" s="338"/>
      <c r="B600" s="338"/>
      <c r="C600" s="338"/>
      <c r="D600" s="338"/>
      <c r="E600" s="338"/>
      <c r="F600" s="339"/>
      <c r="G600" s="563"/>
      <c r="H600" s="564"/>
      <c r="I600" s="565">
        <v>0.0</v>
      </c>
      <c r="J600" s="448"/>
      <c r="K600" s="344"/>
      <c r="L600" s="338"/>
      <c r="M600" s="338"/>
      <c r="N600" s="338"/>
      <c r="O600" s="338"/>
      <c r="P600" s="338"/>
      <c r="Q600" s="338"/>
    </row>
    <row r="601" ht="15.75" customHeight="1">
      <c r="A601" s="338"/>
      <c r="B601" s="338"/>
      <c r="C601" s="338"/>
      <c r="D601" s="338"/>
      <c r="E601" s="338"/>
      <c r="F601" s="339"/>
      <c r="G601" s="563"/>
      <c r="H601" s="564"/>
      <c r="I601" s="565">
        <v>0.0</v>
      </c>
      <c r="J601" s="448"/>
      <c r="K601" s="344"/>
      <c r="L601" s="338"/>
      <c r="M601" s="338"/>
      <c r="N601" s="338"/>
      <c r="O601" s="338"/>
      <c r="P601" s="338"/>
      <c r="Q601" s="338"/>
    </row>
    <row r="602" ht="15.75" customHeight="1">
      <c r="A602" s="338"/>
      <c r="B602" s="338"/>
      <c r="C602" s="338"/>
      <c r="D602" s="338"/>
      <c r="E602" s="338"/>
      <c r="F602" s="339"/>
      <c r="G602" s="563"/>
      <c r="H602" s="564"/>
      <c r="I602" s="565">
        <v>0.0</v>
      </c>
      <c r="J602" s="448"/>
      <c r="K602" s="344"/>
      <c r="L602" s="338"/>
      <c r="M602" s="338"/>
      <c r="N602" s="338"/>
      <c r="O602" s="338"/>
      <c r="P602" s="338"/>
      <c r="Q602" s="338"/>
    </row>
    <row r="603" ht="15.75" customHeight="1">
      <c r="A603" s="338"/>
      <c r="B603" s="338"/>
      <c r="C603" s="338"/>
      <c r="D603" s="338"/>
      <c r="E603" s="338"/>
      <c r="F603" s="339"/>
      <c r="G603" s="563"/>
      <c r="H603" s="564"/>
      <c r="I603" s="565">
        <v>0.0</v>
      </c>
      <c r="J603" s="448"/>
      <c r="K603" s="344"/>
      <c r="L603" s="338"/>
      <c r="M603" s="338"/>
      <c r="N603" s="338"/>
      <c r="O603" s="338"/>
      <c r="P603" s="338"/>
      <c r="Q603" s="338"/>
    </row>
    <row r="604" ht="15.75" customHeight="1">
      <c r="A604" s="338"/>
      <c r="B604" s="338"/>
      <c r="C604" s="338"/>
      <c r="D604" s="338"/>
      <c r="E604" s="338"/>
      <c r="F604" s="339"/>
      <c r="G604" s="563"/>
      <c r="H604" s="564"/>
      <c r="I604" s="565">
        <v>0.0</v>
      </c>
      <c r="J604" s="448"/>
      <c r="K604" s="344"/>
      <c r="L604" s="338"/>
      <c r="M604" s="338"/>
      <c r="N604" s="338"/>
      <c r="O604" s="338"/>
      <c r="P604" s="338"/>
      <c r="Q604" s="338"/>
    </row>
    <row r="605" ht="15.75" customHeight="1">
      <c r="A605" s="338"/>
      <c r="B605" s="338"/>
      <c r="C605" s="338"/>
      <c r="D605" s="338"/>
      <c r="E605" s="338"/>
      <c r="F605" s="339"/>
      <c r="G605" s="563"/>
      <c r="H605" s="564"/>
      <c r="I605" s="565">
        <v>0.0</v>
      </c>
      <c r="J605" s="448"/>
      <c r="K605" s="344"/>
      <c r="L605" s="338"/>
      <c r="M605" s="338"/>
      <c r="N605" s="338"/>
      <c r="O605" s="338"/>
      <c r="P605" s="338"/>
      <c r="Q605" s="338"/>
    </row>
    <row r="606" ht="15.75" customHeight="1">
      <c r="A606" s="338"/>
      <c r="B606" s="338"/>
      <c r="C606" s="338"/>
      <c r="D606" s="338"/>
      <c r="E606" s="338"/>
      <c r="F606" s="339"/>
      <c r="G606" s="563"/>
      <c r="H606" s="564"/>
      <c r="I606" s="565">
        <v>0.0</v>
      </c>
      <c r="J606" s="448"/>
      <c r="K606" s="344"/>
      <c r="L606" s="338"/>
      <c r="M606" s="338"/>
      <c r="N606" s="338"/>
      <c r="O606" s="338"/>
      <c r="P606" s="338"/>
      <c r="Q606" s="338"/>
    </row>
    <row r="607" ht="15.75" customHeight="1">
      <c r="A607" s="338"/>
      <c r="B607" s="338"/>
      <c r="C607" s="338"/>
      <c r="D607" s="338"/>
      <c r="E607" s="338"/>
      <c r="F607" s="339"/>
      <c r="G607" s="563"/>
      <c r="H607" s="564"/>
      <c r="I607" s="565">
        <v>0.0</v>
      </c>
      <c r="J607" s="448"/>
      <c r="K607" s="344"/>
      <c r="L607" s="338"/>
      <c r="M607" s="338"/>
      <c r="N607" s="338"/>
      <c r="O607" s="338"/>
      <c r="P607" s="338"/>
      <c r="Q607" s="338"/>
    </row>
    <row r="608" ht="15.75" customHeight="1">
      <c r="A608" s="338"/>
      <c r="B608" s="338"/>
      <c r="C608" s="338"/>
      <c r="D608" s="338"/>
      <c r="E608" s="338"/>
      <c r="F608" s="339"/>
      <c r="G608" s="563"/>
      <c r="H608" s="564"/>
      <c r="I608" s="565">
        <v>0.0</v>
      </c>
      <c r="J608" s="448"/>
      <c r="K608" s="344"/>
      <c r="L608" s="338"/>
      <c r="M608" s="338"/>
      <c r="N608" s="338"/>
      <c r="O608" s="338"/>
      <c r="P608" s="338"/>
      <c r="Q608" s="338"/>
    </row>
    <row r="609" ht="15.75" customHeight="1">
      <c r="A609" s="338"/>
      <c r="B609" s="338"/>
      <c r="C609" s="338"/>
      <c r="D609" s="338"/>
      <c r="E609" s="338"/>
      <c r="F609" s="339"/>
      <c r="G609" s="563"/>
      <c r="H609" s="564"/>
      <c r="I609" s="565">
        <v>0.0</v>
      </c>
      <c r="J609" s="448"/>
      <c r="K609" s="344"/>
      <c r="L609" s="338"/>
      <c r="M609" s="338"/>
      <c r="N609" s="338"/>
      <c r="O609" s="338"/>
      <c r="P609" s="338"/>
      <c r="Q609" s="338"/>
    </row>
    <row r="610" ht="15.75" customHeight="1">
      <c r="A610" s="338"/>
      <c r="B610" s="338"/>
      <c r="C610" s="338"/>
      <c r="D610" s="338"/>
      <c r="E610" s="338"/>
      <c r="F610" s="339"/>
      <c r="G610" s="563"/>
      <c r="H610" s="564"/>
      <c r="I610" s="565">
        <v>0.0</v>
      </c>
      <c r="J610" s="448"/>
      <c r="K610" s="344"/>
      <c r="L610" s="338"/>
      <c r="M610" s="338"/>
      <c r="N610" s="338"/>
      <c r="O610" s="338"/>
      <c r="P610" s="338"/>
      <c r="Q610" s="338"/>
    </row>
    <row r="611" ht="15.75" customHeight="1">
      <c r="A611" s="338"/>
      <c r="B611" s="338"/>
      <c r="C611" s="338"/>
      <c r="D611" s="338"/>
      <c r="E611" s="338"/>
      <c r="F611" s="339"/>
      <c r="G611" s="563"/>
      <c r="H611" s="564"/>
      <c r="I611" s="565">
        <v>0.0</v>
      </c>
      <c r="J611" s="448"/>
      <c r="K611" s="344"/>
      <c r="L611" s="338"/>
      <c r="M611" s="338"/>
      <c r="N611" s="338"/>
      <c r="O611" s="338"/>
      <c r="P611" s="338"/>
      <c r="Q611" s="338"/>
    </row>
    <row r="612" ht="15.75" customHeight="1">
      <c r="A612" s="338"/>
      <c r="B612" s="338"/>
      <c r="C612" s="338"/>
      <c r="D612" s="338"/>
      <c r="E612" s="338"/>
      <c r="F612" s="339"/>
      <c r="G612" s="563"/>
      <c r="H612" s="564"/>
      <c r="I612" s="565">
        <v>0.0</v>
      </c>
      <c r="J612" s="448"/>
      <c r="K612" s="344"/>
      <c r="L612" s="338"/>
      <c r="M612" s="338"/>
      <c r="N612" s="338"/>
      <c r="O612" s="338"/>
      <c r="P612" s="338"/>
      <c r="Q612" s="338"/>
    </row>
    <row r="613" ht="15.75" customHeight="1">
      <c r="A613" s="338"/>
      <c r="B613" s="338"/>
      <c r="C613" s="338"/>
      <c r="D613" s="338"/>
      <c r="E613" s="338"/>
      <c r="F613" s="339"/>
      <c r="G613" s="563"/>
      <c r="H613" s="564"/>
      <c r="I613" s="565">
        <v>0.0</v>
      </c>
      <c r="J613" s="448"/>
      <c r="K613" s="344"/>
      <c r="L613" s="338"/>
      <c r="M613" s="338"/>
      <c r="N613" s="338"/>
      <c r="O613" s="338"/>
      <c r="P613" s="338"/>
      <c r="Q613" s="338"/>
    </row>
    <row r="614" ht="15.75" customHeight="1">
      <c r="A614" s="338"/>
      <c r="B614" s="338"/>
      <c r="C614" s="338"/>
      <c r="D614" s="338"/>
      <c r="E614" s="338"/>
      <c r="F614" s="339"/>
      <c r="G614" s="563"/>
      <c r="H614" s="564"/>
      <c r="I614" s="565">
        <v>0.0</v>
      </c>
      <c r="J614" s="448"/>
      <c r="K614" s="344"/>
      <c r="L614" s="338"/>
      <c r="M614" s="338"/>
      <c r="N614" s="338"/>
      <c r="O614" s="338"/>
      <c r="P614" s="338"/>
      <c r="Q614" s="338"/>
    </row>
    <row r="615" ht="15.75" customHeight="1">
      <c r="A615" s="338"/>
      <c r="B615" s="338"/>
      <c r="C615" s="338"/>
      <c r="D615" s="338"/>
      <c r="E615" s="338"/>
      <c r="F615" s="339"/>
      <c r="G615" s="563"/>
      <c r="H615" s="564"/>
      <c r="I615" s="565">
        <v>0.0</v>
      </c>
      <c r="J615" s="448"/>
      <c r="K615" s="344"/>
      <c r="L615" s="338"/>
      <c r="M615" s="338"/>
      <c r="N615" s="338"/>
      <c r="O615" s="338"/>
      <c r="P615" s="338"/>
      <c r="Q615" s="338"/>
    </row>
    <row r="616" ht="15.75" customHeight="1">
      <c r="A616" s="338"/>
      <c r="B616" s="338"/>
      <c r="C616" s="338"/>
      <c r="D616" s="338"/>
      <c r="E616" s="338"/>
      <c r="F616" s="339"/>
      <c r="G616" s="563"/>
      <c r="H616" s="564"/>
      <c r="I616" s="565">
        <v>0.0</v>
      </c>
      <c r="J616" s="448"/>
      <c r="K616" s="344"/>
      <c r="L616" s="338"/>
      <c r="M616" s="338"/>
      <c r="N616" s="338"/>
      <c r="O616" s="338"/>
      <c r="P616" s="338"/>
      <c r="Q616" s="338"/>
    </row>
    <row r="617" ht="15.75" customHeight="1">
      <c r="A617" s="338"/>
      <c r="B617" s="338"/>
      <c r="C617" s="338"/>
      <c r="D617" s="338"/>
      <c r="E617" s="338"/>
      <c r="F617" s="339"/>
      <c r="G617" s="563"/>
      <c r="H617" s="564"/>
      <c r="I617" s="565">
        <v>0.0</v>
      </c>
      <c r="J617" s="448"/>
      <c r="K617" s="344"/>
      <c r="L617" s="338"/>
      <c r="M617" s="338"/>
      <c r="N617" s="338"/>
      <c r="O617" s="338"/>
      <c r="P617" s="338"/>
      <c r="Q617" s="338"/>
    </row>
    <row r="618" ht="15.75" customHeight="1">
      <c r="A618" s="338"/>
      <c r="B618" s="338"/>
      <c r="C618" s="338"/>
      <c r="D618" s="338"/>
      <c r="E618" s="338"/>
      <c r="F618" s="339"/>
      <c r="G618" s="563"/>
      <c r="H618" s="564"/>
      <c r="I618" s="565">
        <v>0.0</v>
      </c>
      <c r="J618" s="448"/>
      <c r="K618" s="344"/>
      <c r="L618" s="338"/>
      <c r="M618" s="338"/>
      <c r="N618" s="338"/>
      <c r="O618" s="338"/>
      <c r="P618" s="338"/>
      <c r="Q618" s="338"/>
    </row>
    <row r="619" ht="15.75" customHeight="1">
      <c r="A619" s="338"/>
      <c r="B619" s="338"/>
      <c r="C619" s="338"/>
      <c r="D619" s="338"/>
      <c r="E619" s="338"/>
      <c r="F619" s="339"/>
      <c r="G619" s="563"/>
      <c r="H619" s="564"/>
      <c r="I619" s="565">
        <v>0.0</v>
      </c>
      <c r="J619" s="448"/>
      <c r="K619" s="344"/>
      <c r="L619" s="338"/>
      <c r="M619" s="338"/>
      <c r="N619" s="338"/>
      <c r="O619" s="338"/>
      <c r="P619" s="338"/>
      <c r="Q619" s="338"/>
    </row>
    <row r="620" ht="15.75" customHeight="1">
      <c r="A620" s="338"/>
      <c r="B620" s="338"/>
      <c r="C620" s="338"/>
      <c r="D620" s="338"/>
      <c r="E620" s="338"/>
      <c r="F620" s="339"/>
      <c r="G620" s="563"/>
      <c r="H620" s="564"/>
      <c r="I620" s="565">
        <v>0.0</v>
      </c>
      <c r="J620" s="448"/>
      <c r="K620" s="344"/>
      <c r="L620" s="338"/>
      <c r="M620" s="338"/>
      <c r="N620" s="338"/>
      <c r="O620" s="338"/>
      <c r="P620" s="338"/>
      <c r="Q620" s="338"/>
    </row>
    <row r="621" ht="15.75" customHeight="1">
      <c r="A621" s="338"/>
      <c r="B621" s="338"/>
      <c r="C621" s="338"/>
      <c r="D621" s="338"/>
      <c r="E621" s="338"/>
      <c r="F621" s="339"/>
      <c r="G621" s="563"/>
      <c r="H621" s="564"/>
      <c r="I621" s="565">
        <v>0.0</v>
      </c>
      <c r="J621" s="448"/>
      <c r="K621" s="344"/>
      <c r="L621" s="338"/>
      <c r="M621" s="338"/>
      <c r="N621" s="338"/>
      <c r="O621" s="338"/>
      <c r="P621" s="338"/>
      <c r="Q621" s="338"/>
    </row>
    <row r="622" ht="15.75" customHeight="1">
      <c r="A622" s="338"/>
      <c r="B622" s="338"/>
      <c r="C622" s="338"/>
      <c r="D622" s="338"/>
      <c r="E622" s="338"/>
      <c r="F622" s="339"/>
      <c r="G622" s="563"/>
      <c r="H622" s="564"/>
      <c r="I622" s="565">
        <v>0.0</v>
      </c>
      <c r="J622" s="448"/>
      <c r="K622" s="344"/>
      <c r="L622" s="338"/>
      <c r="M622" s="338"/>
      <c r="N622" s="338"/>
      <c r="O622" s="338"/>
      <c r="P622" s="338"/>
      <c r="Q622" s="338"/>
    </row>
    <row r="623" ht="15.75" customHeight="1">
      <c r="A623" s="338"/>
      <c r="B623" s="338"/>
      <c r="C623" s="338"/>
      <c r="D623" s="338"/>
      <c r="E623" s="338"/>
      <c r="F623" s="339"/>
      <c r="G623" s="563"/>
      <c r="H623" s="564"/>
      <c r="I623" s="565">
        <v>0.0</v>
      </c>
      <c r="J623" s="448"/>
      <c r="K623" s="344"/>
      <c r="L623" s="338"/>
      <c r="M623" s="338"/>
      <c r="N623" s="338"/>
      <c r="O623" s="338"/>
      <c r="P623" s="338"/>
      <c r="Q623" s="338"/>
    </row>
    <row r="624" ht="15.75" customHeight="1">
      <c r="A624" s="338"/>
      <c r="B624" s="338"/>
      <c r="C624" s="338"/>
      <c r="D624" s="338"/>
      <c r="E624" s="338"/>
      <c r="F624" s="339"/>
      <c r="G624" s="563"/>
      <c r="H624" s="564"/>
      <c r="I624" s="565">
        <v>0.0</v>
      </c>
      <c r="J624" s="448"/>
      <c r="K624" s="344"/>
      <c r="L624" s="338"/>
      <c r="M624" s="338"/>
      <c r="N624" s="338"/>
      <c r="O624" s="338"/>
      <c r="P624" s="338"/>
      <c r="Q624" s="338"/>
    </row>
    <row r="625" ht="15.75" customHeight="1">
      <c r="A625" s="338"/>
      <c r="B625" s="338"/>
      <c r="C625" s="338"/>
      <c r="D625" s="338"/>
      <c r="E625" s="338"/>
      <c r="F625" s="339"/>
      <c r="G625" s="563"/>
      <c r="H625" s="564"/>
      <c r="I625" s="565">
        <v>0.0</v>
      </c>
      <c r="J625" s="448"/>
      <c r="K625" s="344"/>
      <c r="L625" s="338"/>
      <c r="M625" s="338"/>
      <c r="N625" s="338"/>
      <c r="O625" s="338"/>
      <c r="P625" s="338"/>
      <c r="Q625" s="338"/>
    </row>
    <row r="626" ht="15.75" customHeight="1">
      <c r="A626" s="338"/>
      <c r="B626" s="338"/>
      <c r="C626" s="338"/>
      <c r="D626" s="338"/>
      <c r="E626" s="338"/>
      <c r="F626" s="339"/>
      <c r="G626" s="563"/>
      <c r="H626" s="564"/>
      <c r="I626" s="565">
        <v>0.0</v>
      </c>
      <c r="J626" s="448"/>
      <c r="K626" s="344"/>
      <c r="L626" s="338"/>
      <c r="M626" s="338"/>
      <c r="N626" s="338"/>
      <c r="O626" s="338"/>
      <c r="P626" s="338"/>
      <c r="Q626" s="338"/>
    </row>
    <row r="627" ht="15.75" customHeight="1">
      <c r="A627" s="338"/>
      <c r="B627" s="338"/>
      <c r="C627" s="338"/>
      <c r="D627" s="338"/>
      <c r="E627" s="338"/>
      <c r="F627" s="339"/>
      <c r="G627" s="563"/>
      <c r="H627" s="564"/>
      <c r="I627" s="565">
        <v>0.0</v>
      </c>
      <c r="J627" s="448"/>
      <c r="K627" s="344"/>
      <c r="L627" s="338"/>
      <c r="M627" s="338"/>
      <c r="N627" s="338"/>
      <c r="O627" s="338"/>
      <c r="P627" s="338"/>
      <c r="Q627" s="338"/>
    </row>
    <row r="628" ht="15.75" customHeight="1">
      <c r="A628" s="338"/>
      <c r="B628" s="338"/>
      <c r="C628" s="338"/>
      <c r="D628" s="338"/>
      <c r="E628" s="338"/>
      <c r="F628" s="339"/>
      <c r="G628" s="563"/>
      <c r="H628" s="564"/>
      <c r="I628" s="565">
        <v>0.0</v>
      </c>
      <c r="J628" s="448"/>
      <c r="K628" s="344"/>
      <c r="L628" s="338"/>
      <c r="M628" s="338"/>
      <c r="N628" s="338"/>
      <c r="O628" s="338"/>
      <c r="P628" s="338"/>
      <c r="Q628" s="338"/>
    </row>
    <row r="629" ht="15.75" customHeight="1">
      <c r="A629" s="338"/>
      <c r="B629" s="338"/>
      <c r="C629" s="338"/>
      <c r="D629" s="338"/>
      <c r="E629" s="338"/>
      <c r="F629" s="339"/>
      <c r="G629" s="563"/>
      <c r="H629" s="564"/>
      <c r="I629" s="565">
        <v>0.0</v>
      </c>
      <c r="J629" s="448"/>
      <c r="K629" s="344"/>
      <c r="L629" s="338"/>
      <c r="M629" s="338"/>
      <c r="N629" s="338"/>
      <c r="O629" s="338"/>
      <c r="P629" s="338"/>
      <c r="Q629" s="338"/>
    </row>
    <row r="630" ht="15.75" customHeight="1">
      <c r="A630" s="338"/>
      <c r="B630" s="338"/>
      <c r="C630" s="338"/>
      <c r="D630" s="338"/>
      <c r="E630" s="338"/>
      <c r="F630" s="339"/>
      <c r="G630" s="563"/>
      <c r="H630" s="564"/>
      <c r="I630" s="565">
        <v>0.0</v>
      </c>
      <c r="J630" s="448"/>
      <c r="K630" s="344"/>
      <c r="L630" s="338"/>
      <c r="M630" s="338"/>
      <c r="N630" s="338"/>
      <c r="O630" s="338"/>
      <c r="P630" s="338"/>
      <c r="Q630" s="338"/>
    </row>
    <row r="631" ht="15.75" customHeight="1">
      <c r="A631" s="338"/>
      <c r="B631" s="338"/>
      <c r="C631" s="338"/>
      <c r="D631" s="338"/>
      <c r="E631" s="338"/>
      <c r="F631" s="339"/>
      <c r="G631" s="563"/>
      <c r="H631" s="564"/>
      <c r="I631" s="565">
        <v>0.0</v>
      </c>
      <c r="J631" s="448"/>
      <c r="K631" s="344"/>
      <c r="L631" s="338"/>
      <c r="M631" s="338"/>
      <c r="N631" s="338"/>
      <c r="O631" s="338"/>
      <c r="P631" s="338"/>
      <c r="Q631" s="338"/>
    </row>
    <row r="632" ht="15.75" customHeight="1">
      <c r="A632" s="338"/>
      <c r="B632" s="338"/>
      <c r="C632" s="338"/>
      <c r="D632" s="338"/>
      <c r="E632" s="338"/>
      <c r="F632" s="339"/>
      <c r="G632" s="563"/>
      <c r="H632" s="564"/>
      <c r="I632" s="565">
        <v>0.0</v>
      </c>
      <c r="J632" s="448"/>
      <c r="K632" s="344"/>
      <c r="L632" s="338"/>
      <c r="M632" s="338"/>
      <c r="N632" s="338"/>
      <c r="O632" s="338"/>
      <c r="P632" s="338"/>
      <c r="Q632" s="338"/>
    </row>
    <row r="633" ht="15.75" customHeight="1">
      <c r="A633" s="338"/>
      <c r="B633" s="338"/>
      <c r="C633" s="338"/>
      <c r="D633" s="338"/>
      <c r="E633" s="338"/>
      <c r="F633" s="339"/>
      <c r="G633" s="563"/>
      <c r="H633" s="564"/>
      <c r="I633" s="565">
        <v>0.0</v>
      </c>
      <c r="J633" s="448"/>
      <c r="K633" s="344"/>
      <c r="L633" s="338"/>
      <c r="M633" s="338"/>
      <c r="N633" s="338"/>
      <c r="O633" s="338"/>
      <c r="P633" s="338"/>
      <c r="Q633" s="338"/>
    </row>
    <row r="634" ht="15.75" customHeight="1">
      <c r="A634" s="338"/>
      <c r="B634" s="338"/>
      <c r="C634" s="338"/>
      <c r="D634" s="338"/>
      <c r="E634" s="338"/>
      <c r="F634" s="339"/>
      <c r="G634" s="563"/>
      <c r="H634" s="564"/>
      <c r="I634" s="565">
        <v>0.0</v>
      </c>
      <c r="J634" s="448"/>
      <c r="K634" s="344"/>
      <c r="L634" s="338"/>
      <c r="M634" s="338"/>
      <c r="N634" s="338"/>
      <c r="O634" s="338"/>
      <c r="P634" s="338"/>
      <c r="Q634" s="338"/>
    </row>
    <row r="635" ht="15.75" customHeight="1">
      <c r="A635" s="338"/>
      <c r="B635" s="338"/>
      <c r="C635" s="338"/>
      <c r="D635" s="338"/>
      <c r="E635" s="338"/>
      <c r="F635" s="339"/>
      <c r="G635" s="563"/>
      <c r="H635" s="564"/>
      <c r="I635" s="565">
        <v>0.0</v>
      </c>
      <c r="J635" s="448"/>
      <c r="K635" s="344"/>
      <c r="L635" s="338"/>
      <c r="M635" s="338"/>
      <c r="N635" s="338"/>
      <c r="O635" s="338"/>
      <c r="P635" s="338"/>
      <c r="Q635" s="338"/>
    </row>
    <row r="636" ht="15.75" customHeight="1">
      <c r="A636" s="338"/>
      <c r="B636" s="338"/>
      <c r="C636" s="338"/>
      <c r="D636" s="338"/>
      <c r="E636" s="338"/>
      <c r="F636" s="339"/>
      <c r="G636" s="563"/>
      <c r="H636" s="564"/>
      <c r="I636" s="565">
        <v>0.0</v>
      </c>
      <c r="J636" s="448"/>
      <c r="K636" s="344"/>
      <c r="L636" s="338"/>
      <c r="M636" s="338"/>
      <c r="N636" s="338"/>
      <c r="O636" s="338"/>
      <c r="P636" s="338"/>
      <c r="Q636" s="338"/>
    </row>
    <row r="637" ht="15.75" customHeight="1">
      <c r="A637" s="338"/>
      <c r="B637" s="338"/>
      <c r="C637" s="338"/>
      <c r="D637" s="338"/>
      <c r="E637" s="338"/>
      <c r="F637" s="339"/>
      <c r="G637" s="563"/>
      <c r="H637" s="564"/>
      <c r="I637" s="565">
        <v>0.0</v>
      </c>
      <c r="J637" s="448"/>
      <c r="K637" s="344"/>
      <c r="L637" s="338"/>
      <c r="M637" s="338"/>
      <c r="N637" s="338"/>
      <c r="O637" s="338"/>
      <c r="P637" s="338"/>
      <c r="Q637" s="338"/>
    </row>
    <row r="638" ht="15.75" customHeight="1">
      <c r="A638" s="338"/>
      <c r="B638" s="338"/>
      <c r="C638" s="338"/>
      <c r="D638" s="338"/>
      <c r="E638" s="338"/>
      <c r="F638" s="339"/>
      <c r="G638" s="563"/>
      <c r="H638" s="564"/>
      <c r="I638" s="565">
        <v>0.0</v>
      </c>
      <c r="J638" s="448"/>
      <c r="K638" s="344"/>
      <c r="L638" s="338"/>
      <c r="M638" s="338"/>
      <c r="N638" s="338"/>
      <c r="O638" s="338"/>
      <c r="P638" s="338"/>
      <c r="Q638" s="338"/>
    </row>
    <row r="639" ht="15.75" customHeight="1">
      <c r="A639" s="338"/>
      <c r="B639" s="338"/>
      <c r="C639" s="338"/>
      <c r="D639" s="338"/>
      <c r="E639" s="338"/>
      <c r="F639" s="339"/>
      <c r="G639" s="563"/>
      <c r="H639" s="564"/>
      <c r="I639" s="565">
        <v>0.0</v>
      </c>
      <c r="J639" s="448"/>
      <c r="K639" s="344"/>
      <c r="L639" s="338"/>
      <c r="M639" s="338"/>
      <c r="N639" s="338"/>
      <c r="O639" s="338"/>
      <c r="P639" s="338"/>
      <c r="Q639" s="338"/>
    </row>
    <row r="640" ht="15.75" customHeight="1">
      <c r="A640" s="338"/>
      <c r="B640" s="338"/>
      <c r="C640" s="338"/>
      <c r="D640" s="338"/>
      <c r="E640" s="338"/>
      <c r="F640" s="339"/>
      <c r="G640" s="563"/>
      <c r="H640" s="564"/>
      <c r="I640" s="565">
        <v>0.0</v>
      </c>
      <c r="J640" s="448"/>
      <c r="K640" s="344"/>
      <c r="L640" s="338"/>
      <c r="M640" s="338"/>
      <c r="N640" s="338"/>
      <c r="O640" s="338"/>
      <c r="P640" s="338"/>
      <c r="Q640" s="338"/>
    </row>
    <row r="641" ht="15.75" customHeight="1">
      <c r="A641" s="338"/>
      <c r="B641" s="338"/>
      <c r="C641" s="338"/>
      <c r="D641" s="338"/>
      <c r="E641" s="338"/>
      <c r="F641" s="339"/>
      <c r="G641" s="563"/>
      <c r="H641" s="564"/>
      <c r="I641" s="565">
        <v>0.0</v>
      </c>
      <c r="J641" s="448"/>
      <c r="K641" s="344"/>
      <c r="L641" s="338"/>
      <c r="M641" s="338"/>
      <c r="N641" s="338"/>
      <c r="O641" s="338"/>
      <c r="P641" s="338"/>
      <c r="Q641" s="338"/>
    </row>
    <row r="642" ht="15.75" customHeight="1">
      <c r="A642" s="338"/>
      <c r="B642" s="338"/>
      <c r="C642" s="338"/>
      <c r="D642" s="338"/>
      <c r="E642" s="338"/>
      <c r="F642" s="339"/>
      <c r="G642" s="563"/>
      <c r="H642" s="564"/>
      <c r="I642" s="565">
        <v>0.0</v>
      </c>
      <c r="J642" s="448"/>
      <c r="K642" s="344"/>
      <c r="L642" s="338"/>
      <c r="M642" s="338"/>
      <c r="N642" s="338"/>
      <c r="O642" s="338"/>
      <c r="P642" s="338"/>
      <c r="Q642" s="338"/>
    </row>
    <row r="643" ht="15.75" customHeight="1">
      <c r="A643" s="338"/>
      <c r="B643" s="338"/>
      <c r="C643" s="338"/>
      <c r="D643" s="338"/>
      <c r="E643" s="338"/>
      <c r="F643" s="339"/>
      <c r="G643" s="563"/>
      <c r="H643" s="564"/>
      <c r="I643" s="565">
        <v>0.0</v>
      </c>
      <c r="J643" s="448"/>
      <c r="K643" s="344"/>
      <c r="L643" s="338"/>
      <c r="M643" s="338"/>
      <c r="N643" s="338"/>
      <c r="O643" s="338"/>
      <c r="P643" s="338"/>
      <c r="Q643" s="338"/>
    </row>
    <row r="644" ht="15.75" customHeight="1">
      <c r="A644" s="338"/>
      <c r="B644" s="338"/>
      <c r="C644" s="338"/>
      <c r="D644" s="338"/>
      <c r="E644" s="338"/>
      <c r="F644" s="339"/>
      <c r="G644" s="563"/>
      <c r="H644" s="564"/>
      <c r="I644" s="565">
        <v>0.0</v>
      </c>
      <c r="J644" s="448"/>
      <c r="K644" s="344"/>
      <c r="L644" s="338"/>
      <c r="M644" s="338"/>
      <c r="N644" s="338"/>
      <c r="O644" s="338"/>
      <c r="P644" s="338"/>
      <c r="Q644" s="338"/>
    </row>
    <row r="645" ht="15.75" customHeight="1">
      <c r="A645" s="338"/>
      <c r="B645" s="338"/>
      <c r="C645" s="338"/>
      <c r="D645" s="338"/>
      <c r="E645" s="338"/>
      <c r="F645" s="339"/>
      <c r="G645" s="563"/>
      <c r="H645" s="564"/>
      <c r="I645" s="565">
        <v>0.0</v>
      </c>
      <c r="J645" s="448"/>
      <c r="K645" s="344"/>
      <c r="L645" s="338"/>
      <c r="M645" s="338"/>
      <c r="N645" s="338"/>
      <c r="O645" s="338"/>
      <c r="P645" s="338"/>
      <c r="Q645" s="338"/>
    </row>
    <row r="646" ht="15.75" customHeight="1">
      <c r="A646" s="338"/>
      <c r="B646" s="338"/>
      <c r="C646" s="338"/>
      <c r="D646" s="338"/>
      <c r="E646" s="338"/>
      <c r="F646" s="339"/>
      <c r="G646" s="563"/>
      <c r="H646" s="564"/>
      <c r="I646" s="565">
        <v>0.0</v>
      </c>
      <c r="J646" s="448"/>
      <c r="K646" s="344"/>
      <c r="L646" s="338"/>
      <c r="M646" s="338"/>
      <c r="N646" s="338"/>
      <c r="O646" s="338"/>
      <c r="P646" s="338"/>
      <c r="Q646" s="338"/>
    </row>
    <row r="647" ht="15.75" customHeight="1">
      <c r="A647" s="338"/>
      <c r="B647" s="338"/>
      <c r="C647" s="338"/>
      <c r="D647" s="338"/>
      <c r="E647" s="338"/>
      <c r="F647" s="339"/>
      <c r="G647" s="563"/>
      <c r="H647" s="564"/>
      <c r="I647" s="565">
        <v>0.0</v>
      </c>
      <c r="J647" s="448"/>
      <c r="K647" s="344"/>
      <c r="L647" s="338"/>
      <c r="M647" s="338"/>
      <c r="N647" s="338"/>
      <c r="O647" s="338"/>
      <c r="P647" s="338"/>
      <c r="Q647" s="338"/>
    </row>
    <row r="648" ht="15.75" customHeight="1">
      <c r="A648" s="338"/>
      <c r="B648" s="338"/>
      <c r="C648" s="338"/>
      <c r="D648" s="338"/>
      <c r="E648" s="338"/>
      <c r="F648" s="339"/>
      <c r="G648" s="563"/>
      <c r="H648" s="564"/>
      <c r="I648" s="565">
        <v>0.0</v>
      </c>
      <c r="J648" s="448"/>
      <c r="K648" s="344"/>
      <c r="L648" s="338"/>
      <c r="M648" s="338"/>
      <c r="N648" s="338"/>
      <c r="O648" s="338"/>
      <c r="P648" s="338"/>
      <c r="Q648" s="338"/>
    </row>
    <row r="649" ht="15.75" customHeight="1">
      <c r="A649" s="338"/>
      <c r="B649" s="338"/>
      <c r="C649" s="338"/>
      <c r="D649" s="338"/>
      <c r="E649" s="338"/>
      <c r="F649" s="339"/>
      <c r="G649" s="563"/>
      <c r="H649" s="564"/>
      <c r="I649" s="565">
        <v>0.0</v>
      </c>
      <c r="J649" s="448"/>
      <c r="K649" s="344"/>
      <c r="L649" s="338"/>
      <c r="M649" s="338"/>
      <c r="N649" s="338"/>
      <c r="O649" s="338"/>
      <c r="P649" s="338"/>
      <c r="Q649" s="338"/>
    </row>
    <row r="650" ht="15.75" customHeight="1">
      <c r="A650" s="338"/>
      <c r="B650" s="338"/>
      <c r="C650" s="338"/>
      <c r="D650" s="338"/>
      <c r="E650" s="338"/>
      <c r="F650" s="339"/>
      <c r="G650" s="563"/>
      <c r="H650" s="564"/>
      <c r="I650" s="565">
        <v>0.0</v>
      </c>
      <c r="J650" s="448"/>
      <c r="K650" s="344"/>
      <c r="L650" s="338"/>
      <c r="M650" s="338"/>
      <c r="N650" s="338"/>
      <c r="O650" s="338"/>
      <c r="P650" s="338"/>
      <c r="Q650" s="338"/>
    </row>
    <row r="651" ht="15.75" customHeight="1">
      <c r="A651" s="338"/>
      <c r="B651" s="338"/>
      <c r="C651" s="338"/>
      <c r="D651" s="338"/>
      <c r="E651" s="338"/>
      <c r="F651" s="339"/>
      <c r="G651" s="563"/>
      <c r="H651" s="564"/>
      <c r="I651" s="565">
        <v>0.0</v>
      </c>
      <c r="J651" s="448"/>
      <c r="K651" s="344"/>
      <c r="L651" s="338"/>
      <c r="M651" s="338"/>
      <c r="N651" s="338"/>
      <c r="O651" s="338"/>
      <c r="P651" s="338"/>
      <c r="Q651" s="338"/>
    </row>
    <row r="652" ht="15.75" customHeight="1">
      <c r="A652" s="338"/>
      <c r="B652" s="338"/>
      <c r="C652" s="338"/>
      <c r="D652" s="338"/>
      <c r="E652" s="338"/>
      <c r="F652" s="339"/>
      <c r="G652" s="563"/>
      <c r="H652" s="564"/>
      <c r="I652" s="565">
        <v>0.0</v>
      </c>
      <c r="J652" s="448"/>
      <c r="K652" s="344"/>
      <c r="L652" s="338"/>
      <c r="M652" s="338"/>
      <c r="N652" s="338"/>
      <c r="O652" s="338"/>
      <c r="P652" s="338"/>
      <c r="Q652" s="338"/>
    </row>
    <row r="653" ht="15.75" customHeight="1">
      <c r="A653" s="338"/>
      <c r="B653" s="338"/>
      <c r="C653" s="338"/>
      <c r="D653" s="338"/>
      <c r="E653" s="338"/>
      <c r="F653" s="339"/>
      <c r="G653" s="563"/>
      <c r="H653" s="564"/>
      <c r="I653" s="565">
        <v>0.0</v>
      </c>
      <c r="J653" s="448"/>
      <c r="K653" s="344"/>
      <c r="L653" s="338"/>
      <c r="M653" s="338"/>
      <c r="N653" s="338"/>
      <c r="O653" s="338"/>
      <c r="P653" s="338"/>
      <c r="Q653" s="338"/>
    </row>
    <row r="654" ht="15.75" customHeight="1">
      <c r="A654" s="338"/>
      <c r="B654" s="338"/>
      <c r="C654" s="338"/>
      <c r="D654" s="338"/>
      <c r="E654" s="338"/>
      <c r="F654" s="339"/>
      <c r="G654" s="563"/>
      <c r="H654" s="564"/>
      <c r="I654" s="565">
        <v>0.0</v>
      </c>
      <c r="J654" s="448"/>
      <c r="K654" s="344"/>
      <c r="L654" s="338"/>
      <c r="M654" s="338"/>
      <c r="N654" s="338"/>
      <c r="O654" s="338"/>
      <c r="P654" s="338"/>
      <c r="Q654" s="338"/>
    </row>
    <row r="655" ht="15.75" customHeight="1">
      <c r="A655" s="338"/>
      <c r="B655" s="338"/>
      <c r="C655" s="338"/>
      <c r="D655" s="338"/>
      <c r="E655" s="338"/>
      <c r="F655" s="339"/>
      <c r="G655" s="563"/>
      <c r="H655" s="564"/>
      <c r="I655" s="565">
        <v>0.0</v>
      </c>
      <c r="J655" s="448"/>
      <c r="K655" s="344"/>
      <c r="L655" s="338"/>
      <c r="M655" s="338"/>
      <c r="N655" s="338"/>
      <c r="O655" s="338"/>
      <c r="P655" s="338"/>
      <c r="Q655" s="338"/>
    </row>
    <row r="656" ht="15.75" customHeight="1">
      <c r="A656" s="338"/>
      <c r="B656" s="338"/>
      <c r="C656" s="338"/>
      <c r="D656" s="338"/>
      <c r="E656" s="338"/>
      <c r="F656" s="339"/>
      <c r="G656" s="563"/>
      <c r="H656" s="564"/>
      <c r="I656" s="565">
        <v>0.0</v>
      </c>
      <c r="J656" s="448"/>
      <c r="K656" s="344"/>
      <c r="L656" s="338"/>
      <c r="M656" s="338"/>
      <c r="N656" s="338"/>
      <c r="O656" s="338"/>
      <c r="P656" s="338"/>
      <c r="Q656" s="338"/>
    </row>
    <row r="657" ht="15.75" customHeight="1">
      <c r="A657" s="338"/>
      <c r="B657" s="338"/>
      <c r="C657" s="338"/>
      <c r="D657" s="338"/>
      <c r="E657" s="338"/>
      <c r="F657" s="339"/>
      <c r="G657" s="563"/>
      <c r="H657" s="564"/>
      <c r="I657" s="565">
        <v>0.0</v>
      </c>
      <c r="J657" s="448"/>
      <c r="K657" s="344"/>
      <c r="L657" s="338"/>
      <c r="M657" s="338"/>
      <c r="N657" s="338"/>
      <c r="O657" s="338"/>
      <c r="P657" s="338"/>
      <c r="Q657" s="338"/>
    </row>
    <row r="658" ht="15.75" customHeight="1">
      <c r="A658" s="338"/>
      <c r="B658" s="338"/>
      <c r="C658" s="338"/>
      <c r="D658" s="338"/>
      <c r="E658" s="338"/>
      <c r="F658" s="339"/>
      <c r="G658" s="563"/>
      <c r="H658" s="564"/>
      <c r="I658" s="565">
        <v>0.0</v>
      </c>
      <c r="J658" s="448"/>
      <c r="K658" s="344"/>
      <c r="L658" s="338"/>
      <c r="M658" s="338"/>
      <c r="N658" s="338"/>
      <c r="O658" s="338"/>
      <c r="P658" s="338"/>
      <c r="Q658" s="338"/>
    </row>
    <row r="659" ht="15.75" customHeight="1">
      <c r="A659" s="338"/>
      <c r="B659" s="338"/>
      <c r="C659" s="338"/>
      <c r="D659" s="338"/>
      <c r="E659" s="338"/>
      <c r="F659" s="339"/>
      <c r="G659" s="563"/>
      <c r="H659" s="564"/>
      <c r="I659" s="565">
        <v>0.0</v>
      </c>
      <c r="J659" s="448"/>
      <c r="K659" s="344"/>
      <c r="L659" s="338"/>
      <c r="M659" s="338"/>
      <c r="N659" s="338"/>
      <c r="O659" s="338"/>
      <c r="P659" s="338"/>
      <c r="Q659" s="338"/>
    </row>
    <row r="660" ht="15.75" customHeight="1">
      <c r="A660" s="338"/>
      <c r="B660" s="338"/>
      <c r="C660" s="338"/>
      <c r="D660" s="338"/>
      <c r="E660" s="338"/>
      <c r="F660" s="339"/>
      <c r="G660" s="563"/>
      <c r="H660" s="564"/>
      <c r="I660" s="565">
        <v>0.0</v>
      </c>
      <c r="J660" s="448"/>
      <c r="K660" s="344"/>
      <c r="L660" s="338"/>
      <c r="M660" s="338"/>
      <c r="N660" s="338"/>
      <c r="O660" s="338"/>
      <c r="P660" s="338"/>
      <c r="Q660" s="338"/>
    </row>
    <row r="661" ht="15.75" customHeight="1">
      <c r="A661" s="338"/>
      <c r="B661" s="338"/>
      <c r="C661" s="338"/>
      <c r="D661" s="338"/>
      <c r="E661" s="338"/>
      <c r="F661" s="339"/>
      <c r="G661" s="563"/>
      <c r="H661" s="564"/>
      <c r="I661" s="565">
        <v>0.0</v>
      </c>
      <c r="J661" s="448"/>
      <c r="K661" s="344"/>
      <c r="L661" s="338"/>
      <c r="M661" s="338"/>
      <c r="N661" s="338"/>
      <c r="O661" s="338"/>
      <c r="P661" s="338"/>
      <c r="Q661" s="338"/>
    </row>
    <row r="662" ht="15.75" customHeight="1">
      <c r="A662" s="338"/>
      <c r="B662" s="338"/>
      <c r="C662" s="338"/>
      <c r="D662" s="338"/>
      <c r="E662" s="338"/>
      <c r="F662" s="339"/>
      <c r="G662" s="563"/>
      <c r="H662" s="564"/>
      <c r="I662" s="565">
        <v>0.0</v>
      </c>
      <c r="J662" s="448"/>
      <c r="K662" s="344"/>
      <c r="L662" s="338"/>
      <c r="M662" s="338"/>
      <c r="N662" s="338"/>
      <c r="O662" s="338"/>
      <c r="P662" s="338"/>
      <c r="Q662" s="338"/>
    </row>
    <row r="663" ht="15.75" customHeight="1">
      <c r="A663" s="338"/>
      <c r="B663" s="338"/>
      <c r="C663" s="338"/>
      <c r="D663" s="338"/>
      <c r="E663" s="338"/>
      <c r="F663" s="339"/>
      <c r="G663" s="563"/>
      <c r="H663" s="564"/>
      <c r="I663" s="565">
        <v>0.0</v>
      </c>
      <c r="J663" s="448"/>
      <c r="K663" s="344"/>
      <c r="L663" s="338"/>
      <c r="M663" s="338"/>
      <c r="N663" s="338"/>
      <c r="O663" s="338"/>
      <c r="P663" s="338"/>
      <c r="Q663" s="338"/>
    </row>
    <row r="664" ht="15.75" customHeight="1">
      <c r="A664" s="338"/>
      <c r="B664" s="338"/>
      <c r="C664" s="338"/>
      <c r="D664" s="338"/>
      <c r="E664" s="338"/>
      <c r="F664" s="339"/>
      <c r="G664" s="563"/>
      <c r="H664" s="564"/>
      <c r="I664" s="565">
        <v>0.0</v>
      </c>
      <c r="J664" s="448"/>
      <c r="K664" s="344"/>
      <c r="L664" s="338"/>
      <c r="M664" s="338"/>
      <c r="N664" s="338"/>
      <c r="O664" s="338"/>
      <c r="P664" s="338"/>
      <c r="Q664" s="338"/>
    </row>
    <row r="665" ht="15.75" customHeight="1">
      <c r="A665" s="338"/>
      <c r="B665" s="338"/>
      <c r="C665" s="338"/>
      <c r="D665" s="338"/>
      <c r="E665" s="338"/>
      <c r="F665" s="339"/>
      <c r="G665" s="563"/>
      <c r="H665" s="564"/>
      <c r="I665" s="565">
        <v>0.0</v>
      </c>
      <c r="J665" s="448"/>
      <c r="K665" s="344"/>
      <c r="L665" s="338"/>
      <c r="M665" s="338"/>
      <c r="N665" s="338"/>
      <c r="O665" s="338"/>
      <c r="P665" s="338"/>
      <c r="Q665" s="338"/>
    </row>
    <row r="666" ht="15.75" customHeight="1">
      <c r="A666" s="338"/>
      <c r="B666" s="338"/>
      <c r="C666" s="338"/>
      <c r="D666" s="338"/>
      <c r="E666" s="338"/>
      <c r="F666" s="339"/>
      <c r="G666" s="563"/>
      <c r="H666" s="564"/>
      <c r="I666" s="565">
        <v>0.0</v>
      </c>
      <c r="J666" s="448"/>
      <c r="K666" s="344"/>
      <c r="L666" s="338"/>
      <c r="M666" s="338"/>
      <c r="N666" s="338"/>
      <c r="O666" s="338"/>
      <c r="P666" s="338"/>
      <c r="Q666" s="338"/>
    </row>
    <row r="667" ht="15.75" customHeight="1">
      <c r="A667" s="338"/>
      <c r="B667" s="338"/>
      <c r="C667" s="338"/>
      <c r="D667" s="338"/>
      <c r="E667" s="338"/>
      <c r="F667" s="339"/>
      <c r="G667" s="563"/>
      <c r="H667" s="564"/>
      <c r="I667" s="565">
        <v>0.0</v>
      </c>
      <c r="J667" s="448"/>
      <c r="K667" s="344"/>
      <c r="L667" s="338"/>
      <c r="M667" s="338"/>
      <c r="N667" s="338"/>
      <c r="O667" s="338"/>
      <c r="P667" s="338"/>
      <c r="Q667" s="338"/>
    </row>
    <row r="668" ht="15.75" customHeight="1">
      <c r="A668" s="338"/>
      <c r="B668" s="338"/>
      <c r="C668" s="338"/>
      <c r="D668" s="338"/>
      <c r="E668" s="338"/>
      <c r="F668" s="339"/>
      <c r="G668" s="563"/>
      <c r="H668" s="564"/>
      <c r="I668" s="565">
        <v>0.0</v>
      </c>
      <c r="J668" s="448"/>
      <c r="K668" s="344"/>
      <c r="L668" s="338"/>
      <c r="M668" s="338"/>
      <c r="N668" s="338"/>
      <c r="O668" s="338"/>
      <c r="P668" s="338"/>
      <c r="Q668" s="338"/>
    </row>
    <row r="669" ht="15.75" customHeight="1">
      <c r="A669" s="338"/>
      <c r="B669" s="338"/>
      <c r="C669" s="338"/>
      <c r="D669" s="338"/>
      <c r="E669" s="338"/>
      <c r="F669" s="339"/>
      <c r="G669" s="563"/>
      <c r="H669" s="564"/>
      <c r="I669" s="565">
        <v>0.0</v>
      </c>
      <c r="J669" s="448"/>
      <c r="K669" s="344"/>
      <c r="L669" s="338"/>
      <c r="M669" s="338"/>
      <c r="N669" s="338"/>
      <c r="O669" s="338"/>
      <c r="P669" s="338"/>
      <c r="Q669" s="338"/>
    </row>
    <row r="670" ht="15.75" customHeight="1">
      <c r="A670" s="338"/>
      <c r="B670" s="338"/>
      <c r="C670" s="338"/>
      <c r="D670" s="338"/>
      <c r="E670" s="338"/>
      <c r="F670" s="339"/>
      <c r="G670" s="563"/>
      <c r="H670" s="564"/>
      <c r="I670" s="565">
        <v>0.0</v>
      </c>
      <c r="J670" s="448"/>
      <c r="K670" s="344"/>
      <c r="L670" s="338"/>
      <c r="M670" s="338"/>
      <c r="N670" s="338"/>
      <c r="O670" s="338"/>
      <c r="P670" s="338"/>
      <c r="Q670" s="338"/>
    </row>
    <row r="671" ht="15.75" customHeight="1">
      <c r="A671" s="338"/>
      <c r="B671" s="338"/>
      <c r="C671" s="338"/>
      <c r="D671" s="338"/>
      <c r="E671" s="338"/>
      <c r="F671" s="339"/>
      <c r="G671" s="563"/>
      <c r="H671" s="564"/>
      <c r="I671" s="565">
        <v>0.0</v>
      </c>
      <c r="J671" s="448"/>
      <c r="K671" s="344"/>
      <c r="L671" s="338"/>
      <c r="M671" s="338"/>
      <c r="N671" s="338"/>
      <c r="O671" s="338"/>
      <c r="P671" s="338"/>
      <c r="Q671" s="338"/>
    </row>
    <row r="672" ht="15.75" customHeight="1">
      <c r="A672" s="338"/>
      <c r="B672" s="338"/>
      <c r="C672" s="338"/>
      <c r="D672" s="338"/>
      <c r="E672" s="338"/>
      <c r="F672" s="339"/>
      <c r="G672" s="563"/>
      <c r="H672" s="564"/>
      <c r="I672" s="565">
        <v>0.0</v>
      </c>
      <c r="J672" s="448"/>
      <c r="K672" s="344"/>
      <c r="L672" s="338"/>
      <c r="M672" s="338"/>
      <c r="N672" s="338"/>
      <c r="O672" s="338"/>
      <c r="P672" s="338"/>
      <c r="Q672" s="338"/>
    </row>
    <row r="673" ht="15.75" customHeight="1">
      <c r="A673" s="338"/>
      <c r="B673" s="338"/>
      <c r="C673" s="338"/>
      <c r="D673" s="338"/>
      <c r="E673" s="338"/>
      <c r="F673" s="339"/>
      <c r="G673" s="563"/>
      <c r="H673" s="564"/>
      <c r="I673" s="565">
        <v>0.0</v>
      </c>
      <c r="J673" s="448"/>
      <c r="K673" s="344"/>
      <c r="L673" s="338"/>
      <c r="M673" s="338"/>
      <c r="N673" s="338"/>
      <c r="O673" s="338"/>
      <c r="P673" s="338"/>
      <c r="Q673" s="338"/>
    </row>
    <row r="674" ht="15.75" customHeight="1">
      <c r="A674" s="338"/>
      <c r="B674" s="338"/>
      <c r="C674" s="338"/>
      <c r="D674" s="338"/>
      <c r="E674" s="338"/>
      <c r="F674" s="339"/>
      <c r="G674" s="563"/>
      <c r="H674" s="564"/>
      <c r="I674" s="565">
        <v>0.0</v>
      </c>
      <c r="J674" s="448"/>
      <c r="K674" s="344"/>
      <c r="L674" s="338"/>
      <c r="M674" s="338"/>
      <c r="N674" s="338"/>
      <c r="O674" s="338"/>
      <c r="P674" s="338"/>
      <c r="Q674" s="338"/>
    </row>
    <row r="675" ht="15.75" customHeight="1">
      <c r="A675" s="338"/>
      <c r="B675" s="338"/>
      <c r="C675" s="338"/>
      <c r="D675" s="338"/>
      <c r="E675" s="338"/>
      <c r="F675" s="339"/>
      <c r="G675" s="563"/>
      <c r="H675" s="564"/>
      <c r="I675" s="565">
        <v>0.0</v>
      </c>
      <c r="J675" s="448"/>
      <c r="K675" s="344"/>
      <c r="L675" s="338"/>
      <c r="M675" s="338"/>
      <c r="N675" s="338"/>
      <c r="O675" s="338"/>
      <c r="P675" s="338"/>
      <c r="Q675" s="338"/>
    </row>
    <row r="676" ht="15.75" customHeight="1">
      <c r="A676" s="338"/>
      <c r="B676" s="338"/>
      <c r="C676" s="338"/>
      <c r="D676" s="338"/>
      <c r="E676" s="338"/>
      <c r="F676" s="339"/>
      <c r="G676" s="563"/>
      <c r="H676" s="564"/>
      <c r="I676" s="565">
        <v>0.0</v>
      </c>
      <c r="J676" s="448"/>
      <c r="K676" s="344"/>
      <c r="L676" s="338"/>
      <c r="M676" s="338"/>
      <c r="N676" s="338"/>
      <c r="O676" s="338"/>
      <c r="P676" s="338"/>
      <c r="Q676" s="338"/>
    </row>
    <row r="677" ht="15.75" customHeight="1">
      <c r="A677" s="338"/>
      <c r="B677" s="338"/>
      <c r="C677" s="338"/>
      <c r="D677" s="338"/>
      <c r="E677" s="338"/>
      <c r="F677" s="339"/>
      <c r="G677" s="563"/>
      <c r="H677" s="564"/>
      <c r="I677" s="565">
        <v>0.0</v>
      </c>
      <c r="J677" s="448"/>
      <c r="K677" s="344"/>
      <c r="L677" s="338"/>
      <c r="M677" s="338"/>
      <c r="N677" s="338"/>
      <c r="O677" s="338"/>
      <c r="P677" s="338"/>
      <c r="Q677" s="338"/>
    </row>
    <row r="678" ht="15.75" customHeight="1">
      <c r="A678" s="338"/>
      <c r="B678" s="338"/>
      <c r="C678" s="338"/>
      <c r="D678" s="338"/>
      <c r="E678" s="338"/>
      <c r="F678" s="339"/>
      <c r="G678" s="563"/>
      <c r="H678" s="564"/>
      <c r="I678" s="565">
        <v>0.0</v>
      </c>
      <c r="J678" s="448"/>
      <c r="K678" s="344"/>
      <c r="L678" s="338"/>
      <c r="M678" s="338"/>
      <c r="N678" s="338"/>
      <c r="O678" s="338"/>
      <c r="P678" s="338"/>
      <c r="Q678" s="338"/>
    </row>
    <row r="679" ht="15.75" customHeight="1">
      <c r="A679" s="338"/>
      <c r="B679" s="338"/>
      <c r="C679" s="338"/>
      <c r="D679" s="338"/>
      <c r="E679" s="338"/>
      <c r="F679" s="339"/>
      <c r="G679" s="563"/>
      <c r="H679" s="564"/>
      <c r="I679" s="565">
        <v>0.0</v>
      </c>
      <c r="J679" s="448"/>
      <c r="K679" s="344"/>
      <c r="L679" s="338"/>
      <c r="M679" s="338"/>
      <c r="N679" s="338"/>
      <c r="O679" s="338"/>
      <c r="P679" s="338"/>
      <c r="Q679" s="338"/>
    </row>
    <row r="680" ht="15.75" customHeight="1">
      <c r="A680" s="338"/>
      <c r="B680" s="338"/>
      <c r="C680" s="338"/>
      <c r="D680" s="338"/>
      <c r="E680" s="338"/>
      <c r="F680" s="339"/>
      <c r="G680" s="563"/>
      <c r="H680" s="564"/>
      <c r="I680" s="565">
        <v>0.0</v>
      </c>
      <c r="J680" s="448"/>
      <c r="K680" s="344"/>
      <c r="L680" s="338"/>
      <c r="M680" s="338"/>
      <c r="N680" s="338"/>
      <c r="O680" s="338"/>
      <c r="P680" s="338"/>
      <c r="Q680" s="338"/>
    </row>
    <row r="681" ht="15.75" customHeight="1">
      <c r="A681" s="338"/>
      <c r="B681" s="338"/>
      <c r="C681" s="338"/>
      <c r="D681" s="338"/>
      <c r="E681" s="338"/>
      <c r="F681" s="339"/>
      <c r="G681" s="563"/>
      <c r="H681" s="564"/>
      <c r="I681" s="565">
        <v>0.0</v>
      </c>
      <c r="J681" s="448"/>
      <c r="K681" s="344"/>
      <c r="L681" s="338"/>
      <c r="M681" s="338"/>
      <c r="N681" s="338"/>
      <c r="O681" s="338"/>
      <c r="P681" s="338"/>
      <c r="Q681" s="338"/>
    </row>
    <row r="682" ht="15.75" customHeight="1">
      <c r="A682" s="338"/>
      <c r="B682" s="338"/>
      <c r="C682" s="338"/>
      <c r="D682" s="338"/>
      <c r="E682" s="338"/>
      <c r="F682" s="339"/>
      <c r="G682" s="563"/>
      <c r="H682" s="564"/>
      <c r="I682" s="565">
        <v>0.0</v>
      </c>
      <c r="J682" s="448"/>
      <c r="K682" s="344"/>
      <c r="L682" s="338"/>
      <c r="M682" s="338"/>
      <c r="N682" s="338"/>
      <c r="O682" s="338"/>
      <c r="P682" s="338"/>
      <c r="Q682" s="338"/>
    </row>
    <row r="683" ht="15.75" customHeight="1">
      <c r="A683" s="338"/>
      <c r="B683" s="338"/>
      <c r="C683" s="338"/>
      <c r="D683" s="338"/>
      <c r="E683" s="338"/>
      <c r="F683" s="339"/>
      <c r="G683" s="563"/>
      <c r="H683" s="564"/>
      <c r="I683" s="565">
        <v>0.0</v>
      </c>
      <c r="J683" s="448"/>
      <c r="K683" s="344"/>
      <c r="L683" s="338"/>
      <c r="M683" s="338"/>
      <c r="N683" s="338"/>
      <c r="O683" s="338"/>
      <c r="P683" s="338"/>
      <c r="Q683" s="338"/>
    </row>
    <row r="684" ht="15.75" customHeight="1">
      <c r="A684" s="338"/>
      <c r="B684" s="338"/>
      <c r="C684" s="338"/>
      <c r="D684" s="338"/>
      <c r="E684" s="338"/>
      <c r="F684" s="339"/>
      <c r="G684" s="563"/>
      <c r="H684" s="564"/>
      <c r="I684" s="565">
        <v>0.0</v>
      </c>
      <c r="J684" s="448"/>
      <c r="K684" s="344"/>
      <c r="L684" s="338"/>
      <c r="M684" s="338"/>
      <c r="N684" s="338"/>
      <c r="O684" s="338"/>
      <c r="P684" s="338"/>
      <c r="Q684" s="338"/>
    </row>
    <row r="685" ht="15.75" customHeight="1">
      <c r="A685" s="338"/>
      <c r="B685" s="338"/>
      <c r="C685" s="338"/>
      <c r="D685" s="338"/>
      <c r="E685" s="338"/>
      <c r="F685" s="339"/>
      <c r="G685" s="563"/>
      <c r="H685" s="564"/>
      <c r="I685" s="565">
        <v>0.0</v>
      </c>
      <c r="J685" s="448"/>
      <c r="K685" s="344"/>
      <c r="L685" s="338"/>
      <c r="M685" s="338"/>
      <c r="N685" s="338"/>
      <c r="O685" s="338"/>
      <c r="P685" s="338"/>
      <c r="Q685" s="338"/>
    </row>
    <row r="686" ht="15.75" customHeight="1">
      <c r="A686" s="338"/>
      <c r="B686" s="338"/>
      <c r="C686" s="338"/>
      <c r="D686" s="338"/>
      <c r="E686" s="338"/>
      <c r="F686" s="339"/>
      <c r="G686" s="563"/>
      <c r="H686" s="564"/>
      <c r="I686" s="565">
        <v>0.0</v>
      </c>
      <c r="J686" s="448"/>
      <c r="K686" s="344"/>
      <c r="L686" s="338"/>
      <c r="M686" s="338"/>
      <c r="N686" s="338"/>
      <c r="O686" s="338"/>
      <c r="P686" s="338"/>
      <c r="Q686" s="338"/>
    </row>
    <row r="687" ht="15.75" customHeight="1">
      <c r="A687" s="338"/>
      <c r="B687" s="338"/>
      <c r="C687" s="338"/>
      <c r="D687" s="338"/>
      <c r="E687" s="338"/>
      <c r="F687" s="339"/>
      <c r="G687" s="563"/>
      <c r="H687" s="564"/>
      <c r="I687" s="565">
        <v>0.0</v>
      </c>
      <c r="J687" s="448"/>
      <c r="K687" s="344"/>
      <c r="L687" s="338"/>
      <c r="M687" s="338"/>
      <c r="N687" s="338"/>
      <c r="O687" s="338"/>
      <c r="P687" s="338"/>
      <c r="Q687" s="338"/>
    </row>
    <row r="688" ht="15.75" customHeight="1">
      <c r="A688" s="338"/>
      <c r="B688" s="338"/>
      <c r="C688" s="338"/>
      <c r="D688" s="338"/>
      <c r="E688" s="338"/>
      <c r="F688" s="339"/>
      <c r="G688" s="563"/>
      <c r="H688" s="564"/>
      <c r="I688" s="565">
        <v>0.0</v>
      </c>
      <c r="J688" s="448"/>
      <c r="K688" s="344"/>
      <c r="L688" s="338"/>
      <c r="M688" s="338"/>
      <c r="N688" s="338"/>
      <c r="O688" s="338"/>
      <c r="P688" s="338"/>
      <c r="Q688" s="338"/>
    </row>
    <row r="689" ht="15.75" customHeight="1">
      <c r="A689" s="338"/>
      <c r="B689" s="338"/>
      <c r="C689" s="338"/>
      <c r="D689" s="338"/>
      <c r="E689" s="338"/>
      <c r="F689" s="339"/>
      <c r="G689" s="563"/>
      <c r="H689" s="564"/>
      <c r="I689" s="565">
        <v>0.0</v>
      </c>
      <c r="J689" s="448"/>
      <c r="K689" s="344"/>
      <c r="L689" s="338"/>
      <c r="M689" s="338"/>
      <c r="N689" s="338"/>
      <c r="O689" s="338"/>
      <c r="P689" s="338"/>
      <c r="Q689" s="338"/>
    </row>
    <row r="690" ht="15.75" customHeight="1">
      <c r="A690" s="338"/>
      <c r="B690" s="338"/>
      <c r="C690" s="338"/>
      <c r="D690" s="338"/>
      <c r="E690" s="338"/>
      <c r="F690" s="339"/>
      <c r="G690" s="563"/>
      <c r="H690" s="564"/>
      <c r="I690" s="565">
        <v>0.0</v>
      </c>
      <c r="J690" s="448"/>
      <c r="K690" s="344"/>
      <c r="L690" s="338"/>
      <c r="M690" s="338"/>
      <c r="N690" s="338"/>
      <c r="O690" s="338"/>
      <c r="P690" s="338"/>
      <c r="Q690" s="338"/>
    </row>
    <row r="691" ht="15.75" customHeight="1">
      <c r="A691" s="338"/>
      <c r="B691" s="338"/>
      <c r="C691" s="338"/>
      <c r="D691" s="338"/>
      <c r="E691" s="338"/>
      <c r="F691" s="339"/>
      <c r="G691" s="563"/>
      <c r="H691" s="564"/>
      <c r="I691" s="565">
        <v>0.0</v>
      </c>
      <c r="J691" s="448"/>
      <c r="K691" s="344"/>
      <c r="L691" s="338"/>
      <c r="M691" s="338"/>
      <c r="N691" s="338"/>
      <c r="O691" s="338"/>
      <c r="P691" s="338"/>
      <c r="Q691" s="338"/>
    </row>
    <row r="692" ht="15.75" customHeight="1">
      <c r="A692" s="338"/>
      <c r="B692" s="338"/>
      <c r="C692" s="338"/>
      <c r="D692" s="338"/>
      <c r="E692" s="338"/>
      <c r="F692" s="339"/>
      <c r="G692" s="563"/>
      <c r="H692" s="564"/>
      <c r="I692" s="565">
        <v>0.0</v>
      </c>
      <c r="J692" s="448"/>
      <c r="K692" s="344"/>
      <c r="L692" s="338"/>
      <c r="M692" s="338"/>
      <c r="N692" s="338"/>
      <c r="O692" s="338"/>
      <c r="P692" s="338"/>
      <c r="Q692" s="338"/>
    </row>
    <row r="693" ht="15.75" customHeight="1">
      <c r="A693" s="338"/>
      <c r="B693" s="338"/>
      <c r="C693" s="338"/>
      <c r="D693" s="338"/>
      <c r="E693" s="338"/>
      <c r="F693" s="339"/>
      <c r="G693" s="563"/>
      <c r="H693" s="564"/>
      <c r="I693" s="565">
        <v>0.0</v>
      </c>
      <c r="J693" s="448"/>
      <c r="K693" s="344"/>
      <c r="L693" s="338"/>
      <c r="M693" s="338"/>
      <c r="N693" s="338"/>
      <c r="O693" s="338"/>
      <c r="P693" s="338"/>
      <c r="Q693" s="338"/>
    </row>
    <row r="694" ht="15.75" customHeight="1">
      <c r="A694" s="338"/>
      <c r="B694" s="338"/>
      <c r="C694" s="338"/>
      <c r="D694" s="338"/>
      <c r="E694" s="338"/>
      <c r="F694" s="339"/>
      <c r="G694" s="563"/>
      <c r="H694" s="564"/>
      <c r="I694" s="565">
        <v>0.0</v>
      </c>
      <c r="J694" s="448"/>
      <c r="K694" s="344"/>
      <c r="L694" s="338"/>
      <c r="M694" s="338"/>
      <c r="N694" s="338"/>
      <c r="O694" s="338"/>
      <c r="P694" s="338"/>
      <c r="Q694" s="338"/>
    </row>
    <row r="695" ht="15.75" customHeight="1">
      <c r="A695" s="338"/>
      <c r="B695" s="338"/>
      <c r="C695" s="338"/>
      <c r="D695" s="338"/>
      <c r="E695" s="338"/>
      <c r="F695" s="339"/>
      <c r="G695" s="563"/>
      <c r="H695" s="564"/>
      <c r="I695" s="565">
        <v>0.0</v>
      </c>
      <c r="J695" s="448"/>
      <c r="K695" s="344"/>
      <c r="L695" s="338"/>
      <c r="M695" s="338"/>
      <c r="N695" s="338"/>
      <c r="O695" s="338"/>
      <c r="P695" s="338"/>
      <c r="Q695" s="338"/>
    </row>
    <row r="696" ht="15.75" customHeight="1">
      <c r="A696" s="338"/>
      <c r="B696" s="338"/>
      <c r="C696" s="338"/>
      <c r="D696" s="338"/>
      <c r="E696" s="338"/>
      <c r="F696" s="339"/>
      <c r="G696" s="563"/>
      <c r="H696" s="564"/>
      <c r="I696" s="565">
        <v>0.0</v>
      </c>
      <c r="J696" s="448"/>
      <c r="K696" s="344"/>
      <c r="L696" s="338"/>
      <c r="M696" s="338"/>
      <c r="N696" s="338"/>
      <c r="O696" s="338"/>
      <c r="P696" s="338"/>
      <c r="Q696" s="338"/>
    </row>
    <row r="697" ht="15.75" customHeight="1">
      <c r="A697" s="338"/>
      <c r="B697" s="338"/>
      <c r="C697" s="338"/>
      <c r="D697" s="338"/>
      <c r="E697" s="338"/>
      <c r="F697" s="339"/>
      <c r="G697" s="563"/>
      <c r="H697" s="564"/>
      <c r="I697" s="565">
        <v>0.0</v>
      </c>
      <c r="J697" s="448"/>
      <c r="K697" s="344"/>
      <c r="L697" s="338"/>
      <c r="M697" s="338"/>
      <c r="N697" s="338"/>
      <c r="O697" s="338"/>
      <c r="P697" s="338"/>
      <c r="Q697" s="338"/>
    </row>
    <row r="698" ht="15.75" customHeight="1">
      <c r="A698" s="338"/>
      <c r="B698" s="338"/>
      <c r="C698" s="338"/>
      <c r="D698" s="338"/>
      <c r="E698" s="338"/>
      <c r="F698" s="339"/>
      <c r="G698" s="563"/>
      <c r="H698" s="564"/>
      <c r="I698" s="565">
        <v>0.0</v>
      </c>
      <c r="J698" s="448"/>
      <c r="K698" s="344"/>
      <c r="L698" s="338"/>
      <c r="M698" s="338"/>
      <c r="N698" s="338"/>
      <c r="O698" s="338"/>
      <c r="P698" s="338"/>
      <c r="Q698" s="338"/>
    </row>
    <row r="699" ht="15.75" customHeight="1">
      <c r="A699" s="338"/>
      <c r="B699" s="338"/>
      <c r="C699" s="338"/>
      <c r="D699" s="338"/>
      <c r="E699" s="338"/>
      <c r="F699" s="339"/>
      <c r="G699" s="563"/>
      <c r="H699" s="564"/>
      <c r="I699" s="565">
        <v>0.0</v>
      </c>
      <c r="J699" s="448"/>
      <c r="K699" s="344"/>
      <c r="L699" s="338"/>
      <c r="M699" s="338"/>
      <c r="N699" s="338"/>
      <c r="O699" s="338"/>
      <c r="P699" s="338"/>
      <c r="Q699" s="338"/>
    </row>
    <row r="700" ht="15.75" customHeight="1">
      <c r="A700" s="338"/>
      <c r="B700" s="338"/>
      <c r="C700" s="338"/>
      <c r="D700" s="338"/>
      <c r="E700" s="338"/>
      <c r="F700" s="339"/>
      <c r="G700" s="563"/>
      <c r="H700" s="564"/>
      <c r="I700" s="565">
        <v>0.0</v>
      </c>
      <c r="J700" s="448"/>
      <c r="K700" s="344"/>
      <c r="L700" s="338"/>
      <c r="M700" s="338"/>
      <c r="N700" s="338"/>
      <c r="O700" s="338"/>
      <c r="P700" s="338"/>
      <c r="Q700" s="338"/>
    </row>
    <row r="701" ht="15.75" customHeight="1">
      <c r="A701" s="338"/>
      <c r="B701" s="338"/>
      <c r="C701" s="338"/>
      <c r="D701" s="338"/>
      <c r="E701" s="338"/>
      <c r="F701" s="339"/>
      <c r="G701" s="563"/>
      <c r="H701" s="564"/>
      <c r="I701" s="565">
        <v>0.0</v>
      </c>
      <c r="J701" s="448"/>
      <c r="K701" s="344"/>
      <c r="L701" s="338"/>
      <c r="M701" s="338"/>
      <c r="N701" s="338"/>
      <c r="O701" s="338"/>
      <c r="P701" s="338"/>
      <c r="Q701" s="338"/>
    </row>
    <row r="702" ht="15.75" customHeight="1">
      <c r="A702" s="338"/>
      <c r="B702" s="338"/>
      <c r="C702" s="338"/>
      <c r="D702" s="338"/>
      <c r="E702" s="338"/>
      <c r="F702" s="346"/>
      <c r="G702" s="546"/>
      <c r="H702" s="547"/>
      <c r="I702" s="485">
        <v>0.0</v>
      </c>
      <c r="J702" s="448"/>
      <c r="K702" s="344"/>
      <c r="L702" s="338"/>
      <c r="M702" s="338"/>
      <c r="N702" s="338"/>
      <c r="O702" s="338"/>
      <c r="P702" s="338"/>
      <c r="Q702" s="338"/>
    </row>
    <row r="703" ht="15.75" customHeight="1">
      <c r="A703" s="338"/>
      <c r="B703" s="338"/>
      <c r="C703" s="338"/>
      <c r="D703" s="338"/>
      <c r="E703" s="338"/>
      <c r="F703" s="346"/>
      <c r="G703" s="546"/>
      <c r="H703" s="547"/>
      <c r="I703" s="485">
        <v>0.0</v>
      </c>
      <c r="J703" s="448"/>
      <c r="K703" s="344"/>
      <c r="L703" s="338"/>
      <c r="M703" s="338"/>
      <c r="N703" s="338"/>
      <c r="O703" s="338"/>
      <c r="P703" s="338"/>
      <c r="Q703" s="338"/>
    </row>
    <row r="704" ht="15.75" customHeight="1">
      <c r="A704" s="338"/>
      <c r="B704" s="338"/>
      <c r="C704" s="338"/>
      <c r="D704" s="338"/>
      <c r="E704" s="338"/>
      <c r="F704" s="346"/>
      <c r="G704" s="546"/>
      <c r="H704" s="547"/>
      <c r="I704" s="485">
        <v>0.0</v>
      </c>
      <c r="J704" s="448"/>
      <c r="K704" s="344"/>
      <c r="L704" s="338"/>
      <c r="M704" s="338"/>
      <c r="N704" s="338"/>
      <c r="O704" s="338"/>
      <c r="P704" s="338"/>
      <c r="Q704" s="338"/>
    </row>
    <row r="705" ht="15.75" customHeight="1">
      <c r="A705" s="338"/>
      <c r="B705" s="338"/>
      <c r="C705" s="338"/>
      <c r="D705" s="338"/>
      <c r="E705" s="338"/>
      <c r="F705" s="346"/>
      <c r="G705" s="546"/>
      <c r="H705" s="547"/>
      <c r="I705" s="485">
        <v>0.0</v>
      </c>
      <c r="J705" s="448"/>
      <c r="K705" s="344"/>
      <c r="L705" s="338"/>
      <c r="M705" s="338"/>
      <c r="N705" s="338"/>
      <c r="O705" s="338"/>
      <c r="P705" s="338"/>
      <c r="Q705" s="338"/>
    </row>
    <row r="706" ht="15.75" customHeight="1">
      <c r="A706" s="338"/>
      <c r="B706" s="338"/>
      <c r="C706" s="338"/>
      <c r="D706" s="338"/>
      <c r="E706" s="338"/>
      <c r="F706" s="346"/>
      <c r="G706" s="546"/>
      <c r="H706" s="547"/>
      <c r="I706" s="485">
        <v>0.0</v>
      </c>
      <c r="J706" s="448"/>
      <c r="K706" s="344"/>
      <c r="L706" s="338"/>
      <c r="M706" s="338"/>
      <c r="N706" s="338"/>
      <c r="O706" s="338"/>
      <c r="P706" s="338"/>
      <c r="Q706" s="338"/>
    </row>
    <row r="707" ht="15.75" customHeight="1">
      <c r="A707" s="338"/>
      <c r="B707" s="338"/>
      <c r="C707" s="338"/>
      <c r="D707" s="338"/>
      <c r="E707" s="338"/>
      <c r="F707" s="346"/>
      <c r="G707" s="546"/>
      <c r="H707" s="547"/>
      <c r="I707" s="485">
        <v>0.0</v>
      </c>
      <c r="J707" s="448"/>
      <c r="K707" s="344"/>
      <c r="L707" s="338"/>
      <c r="M707" s="338"/>
      <c r="N707" s="338"/>
      <c r="O707" s="338"/>
      <c r="P707" s="338"/>
      <c r="Q707" s="338"/>
    </row>
    <row r="708" ht="15.75" customHeight="1">
      <c r="A708" s="338"/>
      <c r="B708" s="338"/>
      <c r="C708" s="338"/>
      <c r="D708" s="338"/>
      <c r="E708" s="338"/>
      <c r="F708" s="346"/>
      <c r="G708" s="546"/>
      <c r="H708" s="547"/>
      <c r="I708" s="485">
        <v>0.0</v>
      </c>
      <c r="J708" s="448"/>
      <c r="K708" s="344"/>
      <c r="L708" s="338"/>
      <c r="M708" s="338"/>
      <c r="N708" s="338"/>
      <c r="O708" s="338"/>
      <c r="P708" s="338"/>
      <c r="Q708" s="338"/>
    </row>
    <row r="709" ht="15.75" customHeight="1">
      <c r="A709" s="338"/>
      <c r="B709" s="338"/>
      <c r="C709" s="338"/>
      <c r="D709" s="338"/>
      <c r="E709" s="338"/>
      <c r="F709" s="346"/>
      <c r="G709" s="546"/>
      <c r="H709" s="547"/>
      <c r="I709" s="485">
        <v>0.0</v>
      </c>
      <c r="J709" s="448"/>
      <c r="K709" s="344"/>
      <c r="L709" s="338"/>
      <c r="M709" s="338"/>
      <c r="N709" s="338"/>
      <c r="O709" s="338"/>
      <c r="P709" s="338"/>
      <c r="Q709" s="338"/>
    </row>
    <row r="710" ht="15.75" customHeight="1">
      <c r="A710" s="338"/>
      <c r="B710" s="338"/>
      <c r="C710" s="338"/>
      <c r="D710" s="338"/>
      <c r="E710" s="338"/>
      <c r="F710" s="346"/>
      <c r="G710" s="546"/>
      <c r="H710" s="547"/>
      <c r="I710" s="485">
        <v>0.0</v>
      </c>
      <c r="J710" s="448"/>
      <c r="K710" s="344"/>
      <c r="L710" s="338"/>
      <c r="M710" s="338"/>
      <c r="N710" s="338"/>
      <c r="O710" s="338"/>
      <c r="P710" s="338"/>
      <c r="Q710" s="338"/>
    </row>
    <row r="711" ht="15.75" customHeight="1">
      <c r="A711" s="338"/>
      <c r="B711" s="338"/>
      <c r="C711" s="338"/>
      <c r="D711" s="338"/>
      <c r="E711" s="338"/>
      <c r="F711" s="346"/>
      <c r="G711" s="546"/>
      <c r="H711" s="547"/>
      <c r="I711" s="485">
        <v>0.0</v>
      </c>
      <c r="J711" s="448"/>
      <c r="K711" s="344"/>
      <c r="L711" s="338"/>
      <c r="M711" s="338"/>
      <c r="N711" s="338"/>
      <c r="O711" s="338"/>
      <c r="P711" s="338"/>
      <c r="Q711" s="338"/>
    </row>
    <row r="712" ht="15.75" customHeight="1">
      <c r="A712" s="338"/>
      <c r="B712" s="338"/>
      <c r="C712" s="338"/>
      <c r="D712" s="338"/>
      <c r="E712" s="338"/>
      <c r="F712" s="346"/>
      <c r="G712" s="546"/>
      <c r="H712" s="547"/>
      <c r="I712" s="485">
        <v>0.0</v>
      </c>
      <c r="J712" s="448"/>
      <c r="K712" s="344"/>
      <c r="L712" s="338"/>
      <c r="M712" s="338"/>
      <c r="N712" s="338"/>
      <c r="O712" s="338"/>
      <c r="P712" s="338"/>
      <c r="Q712" s="338"/>
    </row>
    <row r="713" ht="15.75" customHeight="1">
      <c r="A713" s="338"/>
      <c r="B713" s="338"/>
      <c r="C713" s="338"/>
      <c r="D713" s="338"/>
      <c r="E713" s="338"/>
      <c r="F713" s="346"/>
      <c r="G713" s="546"/>
      <c r="H713" s="547"/>
      <c r="I713" s="485">
        <v>0.0</v>
      </c>
      <c r="J713" s="448"/>
      <c r="K713" s="344"/>
      <c r="L713" s="338"/>
      <c r="M713" s="338"/>
      <c r="N713" s="338"/>
      <c r="O713" s="338"/>
      <c r="P713" s="338"/>
      <c r="Q713" s="338"/>
    </row>
    <row r="714" ht="15.75" customHeight="1">
      <c r="A714" s="338"/>
      <c r="B714" s="338"/>
      <c r="C714" s="338"/>
      <c r="D714" s="338"/>
      <c r="E714" s="338"/>
      <c r="F714" s="346"/>
      <c r="G714" s="546"/>
      <c r="H714" s="547"/>
      <c r="I714" s="485">
        <v>0.0</v>
      </c>
      <c r="J714" s="448"/>
      <c r="K714" s="344"/>
      <c r="L714" s="338"/>
      <c r="M714" s="338"/>
      <c r="N714" s="338"/>
      <c r="O714" s="338"/>
      <c r="P714" s="338"/>
      <c r="Q714" s="338"/>
    </row>
    <row r="715" ht="15.75" customHeight="1">
      <c r="A715" s="338"/>
      <c r="B715" s="338"/>
      <c r="C715" s="338"/>
      <c r="D715" s="338"/>
      <c r="E715" s="338"/>
      <c r="F715" s="346"/>
      <c r="G715" s="546"/>
      <c r="H715" s="547"/>
      <c r="I715" s="485">
        <v>0.0</v>
      </c>
      <c r="J715" s="448"/>
      <c r="K715" s="344"/>
      <c r="L715" s="338"/>
      <c r="M715" s="338"/>
      <c r="N715" s="338"/>
      <c r="O715" s="338"/>
      <c r="P715" s="338"/>
      <c r="Q715" s="338"/>
    </row>
    <row r="716" ht="15.75" customHeight="1">
      <c r="A716" s="338"/>
      <c r="B716" s="338"/>
      <c r="C716" s="338"/>
      <c r="D716" s="338"/>
      <c r="E716" s="338"/>
      <c r="F716" s="346"/>
      <c r="G716" s="546"/>
      <c r="H716" s="547"/>
      <c r="I716" s="485">
        <v>0.0</v>
      </c>
      <c r="J716" s="448"/>
      <c r="K716" s="344"/>
      <c r="L716" s="338"/>
      <c r="M716" s="338"/>
      <c r="N716" s="338"/>
      <c r="O716" s="338"/>
      <c r="P716" s="338"/>
      <c r="Q716" s="338"/>
    </row>
    <row r="717" ht="15.75" customHeight="1">
      <c r="A717" s="338"/>
      <c r="B717" s="338"/>
      <c r="C717" s="338"/>
      <c r="D717" s="338"/>
      <c r="E717" s="338"/>
      <c r="F717" s="346"/>
      <c r="G717" s="546"/>
      <c r="H717" s="547"/>
      <c r="I717" s="485">
        <v>0.0</v>
      </c>
      <c r="J717" s="448"/>
      <c r="K717" s="344"/>
      <c r="L717" s="338"/>
      <c r="M717" s="338"/>
      <c r="N717" s="338"/>
      <c r="O717" s="338"/>
      <c r="P717" s="338"/>
      <c r="Q717" s="338"/>
    </row>
    <row r="718" ht="15.75" customHeight="1">
      <c r="A718" s="338"/>
      <c r="B718" s="338"/>
      <c r="C718" s="338"/>
      <c r="D718" s="338"/>
      <c r="E718" s="338"/>
      <c r="F718" s="346"/>
      <c r="G718" s="546"/>
      <c r="H718" s="547"/>
      <c r="I718" s="485">
        <v>0.0</v>
      </c>
      <c r="J718" s="448"/>
      <c r="K718" s="344"/>
      <c r="L718" s="338"/>
      <c r="M718" s="338"/>
      <c r="N718" s="338"/>
      <c r="O718" s="338"/>
      <c r="P718" s="338"/>
      <c r="Q718" s="338"/>
    </row>
    <row r="719" ht="15.75" customHeight="1">
      <c r="A719" s="338"/>
      <c r="B719" s="338"/>
      <c r="C719" s="338"/>
      <c r="D719" s="338"/>
      <c r="E719" s="338"/>
      <c r="F719" s="346"/>
      <c r="G719" s="546"/>
      <c r="H719" s="547"/>
      <c r="I719" s="485">
        <v>0.0</v>
      </c>
      <c r="J719" s="448"/>
      <c r="K719" s="344"/>
      <c r="L719" s="338"/>
      <c r="M719" s="338"/>
      <c r="N719" s="338"/>
      <c r="O719" s="338"/>
      <c r="P719" s="338"/>
      <c r="Q719" s="338"/>
    </row>
    <row r="720" ht="15.75" customHeight="1">
      <c r="A720" s="338"/>
      <c r="B720" s="338"/>
      <c r="C720" s="338"/>
      <c r="D720" s="338"/>
      <c r="E720" s="338"/>
      <c r="F720" s="346"/>
      <c r="G720" s="546"/>
      <c r="H720" s="547"/>
      <c r="I720" s="485">
        <v>0.0</v>
      </c>
      <c r="J720" s="448"/>
      <c r="K720" s="344"/>
      <c r="L720" s="338"/>
      <c r="M720" s="338"/>
      <c r="N720" s="338"/>
      <c r="O720" s="338"/>
      <c r="P720" s="338"/>
      <c r="Q720" s="338"/>
    </row>
    <row r="721" ht="15.75" customHeight="1">
      <c r="A721" s="338"/>
      <c r="B721" s="338"/>
      <c r="C721" s="338"/>
      <c r="D721" s="338"/>
      <c r="E721" s="338"/>
      <c r="F721" s="346"/>
      <c r="G721" s="546"/>
      <c r="H721" s="547"/>
      <c r="I721" s="485">
        <v>0.0</v>
      </c>
      <c r="J721" s="448"/>
      <c r="K721" s="344"/>
      <c r="L721" s="338"/>
      <c r="M721" s="338"/>
      <c r="N721" s="338"/>
      <c r="O721" s="338"/>
      <c r="P721" s="338"/>
      <c r="Q721" s="338"/>
    </row>
    <row r="722" ht="15.75" customHeight="1">
      <c r="A722" s="338"/>
      <c r="B722" s="338"/>
      <c r="C722" s="338"/>
      <c r="D722" s="338"/>
      <c r="E722" s="338"/>
      <c r="F722" s="346"/>
      <c r="G722" s="546"/>
      <c r="H722" s="547"/>
      <c r="I722" s="485">
        <v>0.0</v>
      </c>
      <c r="J722" s="448"/>
      <c r="K722" s="344"/>
      <c r="L722" s="338"/>
      <c r="M722" s="338"/>
      <c r="N722" s="338"/>
      <c r="O722" s="338"/>
      <c r="P722" s="338"/>
      <c r="Q722" s="338"/>
    </row>
    <row r="723" ht="15.75" customHeight="1">
      <c r="A723" s="338"/>
      <c r="B723" s="338"/>
      <c r="C723" s="338"/>
      <c r="D723" s="338"/>
      <c r="E723" s="338"/>
      <c r="F723" s="346"/>
      <c r="G723" s="546"/>
      <c r="H723" s="547"/>
      <c r="I723" s="485">
        <v>0.0</v>
      </c>
      <c r="J723" s="448"/>
      <c r="K723" s="344"/>
      <c r="L723" s="338"/>
      <c r="M723" s="338"/>
      <c r="N723" s="338"/>
      <c r="O723" s="338"/>
      <c r="P723" s="338"/>
      <c r="Q723" s="338"/>
    </row>
    <row r="724" ht="15.75" customHeight="1">
      <c r="A724" s="338"/>
      <c r="B724" s="338"/>
      <c r="C724" s="338"/>
      <c r="D724" s="338"/>
      <c r="E724" s="338"/>
      <c r="F724" s="346"/>
      <c r="G724" s="546"/>
      <c r="H724" s="547"/>
      <c r="I724" s="485">
        <v>0.0</v>
      </c>
      <c r="J724" s="448"/>
      <c r="K724" s="344"/>
      <c r="L724" s="338"/>
      <c r="M724" s="338"/>
      <c r="N724" s="338"/>
      <c r="O724" s="338"/>
      <c r="P724" s="338"/>
      <c r="Q724" s="338"/>
    </row>
    <row r="725" ht="15.75" customHeight="1">
      <c r="A725" s="338"/>
      <c r="B725" s="338"/>
      <c r="C725" s="338"/>
      <c r="D725" s="338"/>
      <c r="E725" s="338"/>
      <c r="F725" s="346"/>
      <c r="G725" s="546"/>
      <c r="H725" s="547"/>
      <c r="I725" s="485">
        <v>0.0</v>
      </c>
      <c r="J725" s="448"/>
      <c r="K725" s="344"/>
      <c r="L725" s="338"/>
      <c r="M725" s="338"/>
      <c r="N725" s="338"/>
      <c r="O725" s="338"/>
      <c r="P725" s="338"/>
      <c r="Q725" s="338"/>
    </row>
    <row r="726" ht="15.75" customHeight="1">
      <c r="A726" s="338"/>
      <c r="B726" s="338"/>
      <c r="C726" s="338"/>
      <c r="D726" s="338"/>
      <c r="E726" s="338"/>
      <c r="F726" s="346"/>
      <c r="G726" s="546"/>
      <c r="H726" s="547"/>
      <c r="I726" s="485">
        <v>0.0</v>
      </c>
      <c r="J726" s="448"/>
      <c r="K726" s="344"/>
      <c r="L726" s="338"/>
      <c r="M726" s="338"/>
      <c r="N726" s="338"/>
      <c r="O726" s="338"/>
      <c r="P726" s="338"/>
      <c r="Q726" s="338"/>
    </row>
    <row r="727" ht="15.75" customHeight="1">
      <c r="A727" s="338"/>
      <c r="B727" s="338"/>
      <c r="C727" s="338"/>
      <c r="D727" s="338"/>
      <c r="E727" s="338"/>
      <c r="F727" s="346"/>
      <c r="G727" s="546"/>
      <c r="H727" s="547"/>
      <c r="I727" s="485">
        <v>0.0</v>
      </c>
      <c r="J727" s="448"/>
      <c r="K727" s="344"/>
      <c r="L727" s="338"/>
      <c r="M727" s="338"/>
      <c r="N727" s="338"/>
      <c r="O727" s="338"/>
      <c r="P727" s="338"/>
      <c r="Q727" s="338"/>
    </row>
    <row r="728" ht="15.75" customHeight="1">
      <c r="A728" s="338"/>
      <c r="B728" s="338"/>
      <c r="C728" s="338"/>
      <c r="D728" s="338"/>
      <c r="E728" s="338"/>
      <c r="F728" s="346"/>
      <c r="G728" s="546"/>
      <c r="H728" s="547"/>
      <c r="I728" s="485">
        <v>0.0</v>
      </c>
      <c r="J728" s="448"/>
      <c r="K728" s="344"/>
      <c r="L728" s="338"/>
      <c r="M728" s="338"/>
      <c r="N728" s="338"/>
      <c r="O728" s="338"/>
      <c r="P728" s="338"/>
      <c r="Q728" s="338"/>
    </row>
    <row r="729" ht="15.75" customHeight="1">
      <c r="A729" s="338"/>
      <c r="B729" s="338"/>
      <c r="C729" s="338"/>
      <c r="D729" s="338"/>
      <c r="E729" s="338"/>
      <c r="F729" s="346"/>
      <c r="G729" s="546"/>
      <c r="H729" s="547"/>
      <c r="I729" s="485">
        <v>0.0</v>
      </c>
      <c r="J729" s="448"/>
      <c r="K729" s="344"/>
      <c r="L729" s="338"/>
      <c r="M729" s="338"/>
      <c r="N729" s="338"/>
      <c r="O729" s="338"/>
      <c r="P729" s="338"/>
      <c r="Q729" s="338"/>
    </row>
    <row r="730" ht="15.75" customHeight="1">
      <c r="A730" s="338"/>
      <c r="B730" s="338"/>
      <c r="C730" s="338"/>
      <c r="D730" s="338"/>
      <c r="E730" s="338"/>
      <c r="F730" s="346"/>
      <c r="G730" s="546"/>
      <c r="H730" s="547"/>
      <c r="I730" s="485">
        <v>0.0</v>
      </c>
      <c r="J730" s="448"/>
      <c r="K730" s="344"/>
      <c r="L730" s="338"/>
      <c r="M730" s="338"/>
      <c r="N730" s="338"/>
      <c r="O730" s="338"/>
      <c r="P730" s="338"/>
      <c r="Q730" s="338"/>
    </row>
    <row r="731" ht="15.75" customHeight="1">
      <c r="A731" s="338"/>
      <c r="B731" s="338"/>
      <c r="C731" s="338"/>
      <c r="D731" s="338"/>
      <c r="E731" s="338"/>
      <c r="F731" s="346"/>
      <c r="G731" s="546"/>
      <c r="H731" s="547"/>
      <c r="I731" s="485">
        <v>0.0</v>
      </c>
      <c r="J731" s="448"/>
      <c r="K731" s="344"/>
      <c r="L731" s="338"/>
      <c r="M731" s="338"/>
      <c r="N731" s="338"/>
      <c r="O731" s="338"/>
      <c r="P731" s="338"/>
      <c r="Q731" s="338"/>
    </row>
    <row r="732" ht="15.75" customHeight="1">
      <c r="A732" s="338"/>
      <c r="B732" s="338"/>
      <c r="C732" s="338"/>
      <c r="D732" s="338"/>
      <c r="E732" s="338"/>
      <c r="F732" s="346"/>
      <c r="G732" s="546"/>
      <c r="H732" s="547"/>
      <c r="I732" s="485">
        <v>0.0</v>
      </c>
      <c r="J732" s="448"/>
      <c r="K732" s="344"/>
      <c r="L732" s="338"/>
      <c r="M732" s="338"/>
      <c r="N732" s="338"/>
      <c r="O732" s="338"/>
      <c r="P732" s="338"/>
      <c r="Q732" s="338"/>
    </row>
    <row r="733" ht="15.75" customHeight="1">
      <c r="A733" s="338"/>
      <c r="B733" s="338"/>
      <c r="C733" s="338"/>
      <c r="D733" s="338"/>
      <c r="E733" s="338"/>
      <c r="F733" s="346"/>
      <c r="G733" s="546"/>
      <c r="H733" s="547"/>
      <c r="I733" s="485">
        <v>0.0</v>
      </c>
      <c r="J733" s="448"/>
      <c r="K733" s="344"/>
      <c r="L733" s="338"/>
      <c r="M733" s="338"/>
      <c r="N733" s="338"/>
      <c r="O733" s="338"/>
      <c r="P733" s="338"/>
      <c r="Q733" s="338"/>
    </row>
    <row r="734" ht="15.75" customHeight="1">
      <c r="A734" s="338"/>
      <c r="B734" s="338"/>
      <c r="C734" s="338"/>
      <c r="D734" s="338"/>
      <c r="E734" s="338"/>
      <c r="F734" s="346"/>
      <c r="G734" s="546"/>
      <c r="H734" s="547"/>
      <c r="I734" s="485">
        <v>0.0</v>
      </c>
      <c r="J734" s="448"/>
      <c r="K734" s="344"/>
      <c r="L734" s="338"/>
      <c r="M734" s="338"/>
      <c r="N734" s="338"/>
      <c r="O734" s="338"/>
      <c r="P734" s="338"/>
      <c r="Q734" s="338"/>
    </row>
    <row r="735" ht="15.75" customHeight="1">
      <c r="A735" s="338"/>
      <c r="B735" s="338"/>
      <c r="C735" s="338"/>
      <c r="D735" s="338"/>
      <c r="E735" s="338"/>
      <c r="F735" s="346"/>
      <c r="G735" s="546"/>
      <c r="H735" s="547"/>
      <c r="I735" s="485">
        <v>0.0</v>
      </c>
      <c r="J735" s="448"/>
      <c r="K735" s="344"/>
      <c r="L735" s="338"/>
      <c r="M735" s="338"/>
      <c r="N735" s="338"/>
      <c r="O735" s="338"/>
      <c r="P735" s="338"/>
      <c r="Q735" s="338"/>
    </row>
    <row r="736" ht="15.75" customHeight="1">
      <c r="A736" s="338"/>
      <c r="B736" s="338"/>
      <c r="C736" s="338"/>
      <c r="D736" s="338"/>
      <c r="E736" s="338"/>
      <c r="F736" s="346"/>
      <c r="G736" s="546"/>
      <c r="H736" s="547"/>
      <c r="I736" s="485">
        <v>0.0</v>
      </c>
      <c r="J736" s="448"/>
      <c r="K736" s="344"/>
      <c r="L736" s="338"/>
      <c r="M736" s="338"/>
      <c r="N736" s="338"/>
      <c r="O736" s="338"/>
      <c r="P736" s="338"/>
      <c r="Q736" s="338"/>
    </row>
    <row r="737" ht="15.75" customHeight="1">
      <c r="A737" s="338"/>
      <c r="B737" s="338"/>
      <c r="C737" s="338"/>
      <c r="D737" s="338"/>
      <c r="E737" s="338"/>
      <c r="F737" s="346"/>
      <c r="G737" s="546"/>
      <c r="H737" s="547"/>
      <c r="I737" s="485">
        <v>0.0</v>
      </c>
      <c r="J737" s="448"/>
      <c r="K737" s="344"/>
      <c r="L737" s="338"/>
      <c r="M737" s="338"/>
      <c r="N737" s="338"/>
      <c r="O737" s="338"/>
      <c r="P737" s="338"/>
      <c r="Q737" s="338"/>
    </row>
    <row r="738" ht="15.75" customHeight="1">
      <c r="A738" s="338"/>
      <c r="B738" s="338"/>
      <c r="C738" s="338"/>
      <c r="D738" s="338"/>
      <c r="E738" s="338"/>
      <c r="F738" s="346"/>
      <c r="G738" s="546"/>
      <c r="H738" s="547"/>
      <c r="I738" s="485">
        <v>0.0</v>
      </c>
      <c r="J738" s="448"/>
      <c r="K738" s="344"/>
      <c r="L738" s="338"/>
      <c r="M738" s="338"/>
      <c r="N738" s="338"/>
      <c r="O738" s="338"/>
      <c r="P738" s="338"/>
      <c r="Q738" s="338"/>
    </row>
    <row r="739" ht="15.75" customHeight="1">
      <c r="A739" s="338"/>
      <c r="B739" s="338"/>
      <c r="C739" s="338"/>
      <c r="D739" s="338"/>
      <c r="E739" s="338"/>
      <c r="F739" s="346"/>
      <c r="G739" s="546"/>
      <c r="H739" s="547"/>
      <c r="I739" s="485">
        <v>0.0</v>
      </c>
      <c r="J739" s="448"/>
      <c r="K739" s="344"/>
      <c r="L739" s="338"/>
      <c r="M739" s="338"/>
      <c r="N739" s="338"/>
      <c r="O739" s="338"/>
      <c r="P739" s="338"/>
      <c r="Q739" s="338"/>
    </row>
    <row r="740" ht="15.75" customHeight="1">
      <c r="A740" s="338"/>
      <c r="B740" s="338"/>
      <c r="C740" s="338"/>
      <c r="D740" s="338"/>
      <c r="E740" s="338"/>
      <c r="F740" s="346"/>
      <c r="G740" s="546"/>
      <c r="H740" s="547"/>
      <c r="I740" s="485">
        <v>0.0</v>
      </c>
      <c r="J740" s="448"/>
      <c r="K740" s="344"/>
      <c r="L740" s="338"/>
      <c r="M740" s="338"/>
      <c r="N740" s="338"/>
      <c r="O740" s="338"/>
      <c r="P740" s="338"/>
      <c r="Q740" s="338"/>
    </row>
    <row r="741" ht="15.75" customHeight="1">
      <c r="A741" s="338"/>
      <c r="B741" s="338"/>
      <c r="C741" s="338"/>
      <c r="D741" s="338"/>
      <c r="E741" s="338"/>
      <c r="F741" s="346"/>
      <c r="G741" s="546"/>
      <c r="H741" s="547"/>
      <c r="I741" s="485">
        <v>0.0</v>
      </c>
      <c r="J741" s="448"/>
      <c r="K741" s="344"/>
      <c r="L741" s="338"/>
      <c r="M741" s="338"/>
      <c r="N741" s="338"/>
      <c r="O741" s="338"/>
      <c r="P741" s="338"/>
      <c r="Q741" s="338"/>
    </row>
    <row r="742" ht="15.75" customHeight="1">
      <c r="A742" s="338"/>
      <c r="B742" s="338"/>
      <c r="C742" s="338"/>
      <c r="D742" s="338"/>
      <c r="E742" s="338"/>
      <c r="F742" s="346"/>
      <c r="G742" s="546"/>
      <c r="H742" s="547"/>
      <c r="I742" s="485">
        <v>0.0</v>
      </c>
      <c r="J742" s="448"/>
      <c r="K742" s="344"/>
      <c r="L742" s="338"/>
      <c r="M742" s="338"/>
      <c r="N742" s="338"/>
      <c r="O742" s="338"/>
      <c r="P742" s="338"/>
      <c r="Q742" s="338"/>
    </row>
    <row r="743" ht="15.75" customHeight="1">
      <c r="A743" s="338"/>
      <c r="B743" s="338"/>
      <c r="C743" s="338"/>
      <c r="D743" s="338"/>
      <c r="E743" s="338"/>
      <c r="F743" s="346"/>
      <c r="G743" s="546"/>
      <c r="H743" s="547"/>
      <c r="I743" s="485">
        <v>0.0</v>
      </c>
      <c r="J743" s="448"/>
      <c r="K743" s="344"/>
      <c r="L743" s="338"/>
      <c r="M743" s="338"/>
      <c r="N743" s="338"/>
      <c r="O743" s="338"/>
      <c r="P743" s="338"/>
      <c r="Q743" s="338"/>
    </row>
    <row r="744" ht="15.75" customHeight="1">
      <c r="A744" s="338"/>
      <c r="B744" s="338"/>
      <c r="C744" s="338"/>
      <c r="D744" s="338"/>
      <c r="E744" s="338"/>
      <c r="F744" s="346"/>
      <c r="G744" s="546"/>
      <c r="H744" s="547"/>
      <c r="I744" s="485">
        <v>0.0</v>
      </c>
      <c r="J744" s="448"/>
      <c r="K744" s="344"/>
      <c r="L744" s="338"/>
      <c r="M744" s="338"/>
      <c r="N744" s="338"/>
      <c r="O744" s="338"/>
      <c r="P744" s="338"/>
      <c r="Q744" s="338"/>
    </row>
    <row r="745" ht="15.75" customHeight="1">
      <c r="A745" s="338"/>
      <c r="B745" s="338"/>
      <c r="C745" s="338"/>
      <c r="D745" s="338"/>
      <c r="E745" s="338"/>
      <c r="F745" s="346"/>
      <c r="G745" s="546"/>
      <c r="H745" s="547"/>
      <c r="I745" s="485">
        <v>0.0</v>
      </c>
      <c r="J745" s="448"/>
      <c r="K745" s="344"/>
      <c r="L745" s="338"/>
      <c r="M745" s="338"/>
      <c r="N745" s="338"/>
      <c r="O745" s="338"/>
      <c r="P745" s="338"/>
      <c r="Q745" s="338"/>
    </row>
    <row r="746" ht="15.75" customHeight="1">
      <c r="A746" s="338"/>
      <c r="B746" s="338"/>
      <c r="C746" s="338"/>
      <c r="D746" s="338"/>
      <c r="E746" s="338"/>
      <c r="F746" s="346"/>
      <c r="G746" s="546"/>
      <c r="H746" s="547"/>
      <c r="I746" s="485">
        <v>0.0</v>
      </c>
      <c r="J746" s="448"/>
      <c r="K746" s="344"/>
      <c r="L746" s="338"/>
      <c r="M746" s="338"/>
      <c r="N746" s="338"/>
      <c r="O746" s="338"/>
      <c r="P746" s="338"/>
      <c r="Q746" s="338"/>
    </row>
    <row r="747" ht="15.75" customHeight="1">
      <c r="A747" s="338"/>
      <c r="B747" s="338"/>
      <c r="C747" s="338"/>
      <c r="D747" s="338"/>
      <c r="E747" s="338"/>
      <c r="F747" s="346"/>
      <c r="G747" s="546"/>
      <c r="H747" s="547"/>
      <c r="I747" s="485">
        <v>0.0</v>
      </c>
      <c r="J747" s="448"/>
      <c r="K747" s="344"/>
      <c r="L747" s="338"/>
      <c r="M747" s="338"/>
      <c r="N747" s="338"/>
      <c r="O747" s="338"/>
      <c r="P747" s="338"/>
      <c r="Q747" s="338"/>
    </row>
    <row r="748" ht="15.75" customHeight="1">
      <c r="A748" s="338"/>
      <c r="B748" s="338"/>
      <c r="C748" s="338"/>
      <c r="D748" s="338"/>
      <c r="E748" s="338"/>
      <c r="F748" s="346"/>
      <c r="G748" s="546"/>
      <c r="H748" s="547"/>
      <c r="I748" s="485">
        <v>0.0</v>
      </c>
      <c r="J748" s="448"/>
      <c r="K748" s="344"/>
      <c r="L748" s="338"/>
      <c r="M748" s="338"/>
      <c r="N748" s="338"/>
      <c r="O748" s="338"/>
      <c r="P748" s="338"/>
      <c r="Q748" s="338"/>
    </row>
    <row r="749" ht="15.75" customHeight="1">
      <c r="A749" s="338"/>
      <c r="B749" s="338"/>
      <c r="C749" s="338"/>
      <c r="D749" s="338"/>
      <c r="E749" s="338"/>
      <c r="F749" s="346"/>
      <c r="G749" s="546"/>
      <c r="H749" s="547"/>
      <c r="I749" s="485">
        <v>0.0</v>
      </c>
      <c r="J749" s="448"/>
      <c r="K749" s="344"/>
      <c r="L749" s="338"/>
      <c r="M749" s="338"/>
      <c r="N749" s="338"/>
      <c r="O749" s="338"/>
      <c r="P749" s="338"/>
      <c r="Q749" s="338"/>
    </row>
    <row r="750" ht="15.75" customHeight="1">
      <c r="A750" s="338"/>
      <c r="B750" s="338"/>
      <c r="C750" s="338"/>
      <c r="D750" s="338"/>
      <c r="E750" s="338"/>
      <c r="F750" s="346"/>
      <c r="G750" s="546"/>
      <c r="H750" s="547"/>
      <c r="I750" s="485">
        <v>0.0</v>
      </c>
      <c r="J750" s="448"/>
      <c r="K750" s="344"/>
      <c r="L750" s="338"/>
      <c r="M750" s="338"/>
      <c r="N750" s="338"/>
      <c r="O750" s="338"/>
      <c r="P750" s="338"/>
      <c r="Q750" s="338"/>
    </row>
    <row r="751" ht="15.75" customHeight="1">
      <c r="A751" s="338"/>
      <c r="B751" s="338"/>
      <c r="C751" s="338"/>
      <c r="D751" s="338"/>
      <c r="E751" s="338"/>
      <c r="F751" s="346"/>
      <c r="G751" s="546"/>
      <c r="H751" s="547"/>
      <c r="I751" s="485">
        <v>0.0</v>
      </c>
      <c r="J751" s="448"/>
      <c r="K751" s="344"/>
      <c r="L751" s="338"/>
      <c r="M751" s="338"/>
      <c r="N751" s="338"/>
      <c r="O751" s="338"/>
      <c r="P751" s="338"/>
      <c r="Q751" s="338"/>
    </row>
    <row r="752" ht="15.75" customHeight="1">
      <c r="A752" s="338"/>
      <c r="B752" s="338"/>
      <c r="C752" s="338"/>
      <c r="D752" s="338"/>
      <c r="E752" s="338"/>
      <c r="F752" s="346"/>
      <c r="G752" s="546"/>
      <c r="H752" s="547"/>
      <c r="I752" s="485">
        <v>0.0</v>
      </c>
      <c r="J752" s="448"/>
      <c r="K752" s="344"/>
      <c r="L752" s="338"/>
      <c r="M752" s="338"/>
      <c r="N752" s="338"/>
      <c r="O752" s="338"/>
      <c r="P752" s="338"/>
      <c r="Q752" s="338"/>
    </row>
    <row r="753" ht="15.75" customHeight="1">
      <c r="A753" s="338"/>
      <c r="B753" s="338"/>
      <c r="C753" s="338"/>
      <c r="D753" s="338"/>
      <c r="E753" s="338"/>
      <c r="F753" s="346"/>
      <c r="G753" s="546"/>
      <c r="H753" s="547"/>
      <c r="I753" s="485">
        <v>0.0</v>
      </c>
      <c r="J753" s="448"/>
      <c r="K753" s="344"/>
      <c r="L753" s="338"/>
      <c r="M753" s="338"/>
      <c r="N753" s="338"/>
      <c r="O753" s="338"/>
      <c r="P753" s="338"/>
      <c r="Q753" s="338"/>
    </row>
    <row r="754" ht="15.75" customHeight="1">
      <c r="A754" s="338"/>
      <c r="B754" s="338"/>
      <c r="C754" s="338"/>
      <c r="D754" s="338"/>
      <c r="E754" s="338"/>
      <c r="F754" s="346"/>
      <c r="G754" s="546"/>
      <c r="H754" s="547"/>
      <c r="I754" s="485">
        <v>0.0</v>
      </c>
      <c r="J754" s="448"/>
      <c r="K754" s="344"/>
      <c r="L754" s="338"/>
      <c r="M754" s="338"/>
      <c r="N754" s="338"/>
      <c r="O754" s="338"/>
      <c r="P754" s="338"/>
      <c r="Q754" s="338"/>
    </row>
    <row r="755" ht="15.75" customHeight="1">
      <c r="A755" s="338"/>
      <c r="B755" s="338"/>
      <c r="C755" s="338"/>
      <c r="D755" s="338"/>
      <c r="E755" s="338"/>
      <c r="F755" s="346"/>
      <c r="G755" s="546"/>
      <c r="H755" s="547"/>
      <c r="I755" s="485">
        <v>0.0</v>
      </c>
      <c r="J755" s="448"/>
      <c r="K755" s="344"/>
      <c r="L755" s="338"/>
      <c r="M755" s="338"/>
      <c r="N755" s="338"/>
      <c r="O755" s="338"/>
      <c r="P755" s="338"/>
      <c r="Q755" s="338"/>
    </row>
    <row r="756" ht="15.75" customHeight="1">
      <c r="A756" s="338"/>
      <c r="B756" s="338"/>
      <c r="C756" s="338"/>
      <c r="D756" s="338"/>
      <c r="E756" s="338"/>
      <c r="F756" s="346"/>
      <c r="G756" s="546"/>
      <c r="H756" s="547"/>
      <c r="I756" s="485">
        <v>0.0</v>
      </c>
      <c r="J756" s="448"/>
      <c r="K756" s="344"/>
      <c r="L756" s="338"/>
      <c r="M756" s="338"/>
      <c r="N756" s="338"/>
      <c r="O756" s="338"/>
      <c r="P756" s="338"/>
      <c r="Q756" s="338"/>
    </row>
    <row r="757" ht="15.75" customHeight="1">
      <c r="A757" s="338"/>
      <c r="B757" s="338"/>
      <c r="C757" s="338"/>
      <c r="D757" s="338"/>
      <c r="E757" s="338"/>
      <c r="F757" s="346"/>
      <c r="G757" s="546"/>
      <c r="H757" s="547"/>
      <c r="I757" s="485">
        <v>0.0</v>
      </c>
      <c r="J757" s="448"/>
      <c r="K757" s="344"/>
      <c r="L757" s="338"/>
      <c r="M757" s="338"/>
      <c r="N757" s="338"/>
      <c r="O757" s="338"/>
      <c r="P757" s="338"/>
      <c r="Q757" s="338"/>
    </row>
    <row r="758" ht="15.75" customHeight="1">
      <c r="A758" s="338"/>
      <c r="B758" s="338"/>
      <c r="C758" s="338"/>
      <c r="D758" s="338"/>
      <c r="E758" s="338"/>
      <c r="F758" s="346"/>
      <c r="G758" s="546"/>
      <c r="H758" s="547"/>
      <c r="I758" s="485">
        <v>0.0</v>
      </c>
      <c r="J758" s="448"/>
      <c r="K758" s="344"/>
      <c r="L758" s="338"/>
      <c r="M758" s="338"/>
      <c r="N758" s="338"/>
      <c r="O758" s="338"/>
      <c r="P758" s="338"/>
      <c r="Q758" s="338"/>
    </row>
    <row r="759" ht="15.75" customHeight="1">
      <c r="A759" s="338"/>
      <c r="B759" s="338"/>
      <c r="C759" s="338"/>
      <c r="D759" s="338"/>
      <c r="E759" s="338"/>
      <c r="F759" s="346"/>
      <c r="G759" s="546"/>
      <c r="H759" s="547"/>
      <c r="I759" s="485">
        <v>0.0</v>
      </c>
      <c r="J759" s="448"/>
      <c r="K759" s="344"/>
      <c r="L759" s="338"/>
      <c r="M759" s="338"/>
      <c r="N759" s="338"/>
      <c r="O759" s="338"/>
      <c r="P759" s="338"/>
      <c r="Q759" s="338"/>
    </row>
    <row r="760" ht="15.75" customHeight="1">
      <c r="A760" s="338"/>
      <c r="B760" s="338"/>
      <c r="C760" s="338"/>
      <c r="D760" s="338"/>
      <c r="E760" s="338"/>
      <c r="F760" s="346"/>
      <c r="G760" s="546"/>
      <c r="H760" s="547"/>
      <c r="I760" s="485">
        <v>0.0</v>
      </c>
      <c r="J760" s="448"/>
      <c r="K760" s="344"/>
      <c r="L760" s="338"/>
      <c r="M760" s="338"/>
      <c r="N760" s="338"/>
      <c r="O760" s="338"/>
      <c r="P760" s="338"/>
      <c r="Q760" s="338"/>
    </row>
    <row r="761" ht="15.75" customHeight="1">
      <c r="A761" s="338"/>
      <c r="B761" s="338"/>
      <c r="C761" s="338"/>
      <c r="D761" s="338"/>
      <c r="E761" s="338"/>
      <c r="F761" s="346"/>
      <c r="G761" s="546"/>
      <c r="H761" s="547"/>
      <c r="I761" s="485">
        <v>0.0</v>
      </c>
      <c r="J761" s="448"/>
      <c r="K761" s="344"/>
      <c r="L761" s="338"/>
      <c r="M761" s="338"/>
      <c r="N761" s="338"/>
      <c r="O761" s="338"/>
      <c r="P761" s="338"/>
      <c r="Q761" s="338"/>
    </row>
    <row r="762" ht="15.75" customHeight="1">
      <c r="A762" s="338"/>
      <c r="B762" s="338"/>
      <c r="C762" s="338"/>
      <c r="D762" s="338"/>
      <c r="E762" s="338"/>
      <c r="F762" s="346"/>
      <c r="G762" s="546"/>
      <c r="H762" s="547"/>
      <c r="I762" s="485">
        <v>0.0</v>
      </c>
      <c r="J762" s="448"/>
      <c r="K762" s="344"/>
      <c r="L762" s="338"/>
      <c r="M762" s="338"/>
      <c r="N762" s="338"/>
      <c r="O762" s="338"/>
      <c r="P762" s="338"/>
      <c r="Q762" s="338"/>
    </row>
    <row r="763" ht="15.75" customHeight="1">
      <c r="A763" s="338"/>
      <c r="B763" s="338"/>
      <c r="C763" s="338"/>
      <c r="D763" s="338"/>
      <c r="E763" s="338"/>
      <c r="F763" s="346"/>
      <c r="G763" s="546"/>
      <c r="H763" s="547"/>
      <c r="I763" s="485">
        <v>0.0</v>
      </c>
      <c r="J763" s="448"/>
      <c r="K763" s="344"/>
      <c r="L763" s="338"/>
      <c r="M763" s="338"/>
      <c r="N763" s="338"/>
      <c r="O763" s="338"/>
      <c r="P763" s="338"/>
      <c r="Q763" s="338"/>
    </row>
    <row r="764" ht="15.75" customHeight="1">
      <c r="A764" s="338"/>
      <c r="B764" s="338"/>
      <c r="C764" s="338"/>
      <c r="D764" s="338"/>
      <c r="E764" s="338"/>
      <c r="F764" s="346"/>
      <c r="G764" s="546"/>
      <c r="H764" s="547"/>
      <c r="I764" s="485">
        <v>0.0</v>
      </c>
      <c r="J764" s="448"/>
      <c r="K764" s="344"/>
      <c r="L764" s="338"/>
      <c r="M764" s="338"/>
      <c r="N764" s="338"/>
      <c r="O764" s="338"/>
      <c r="P764" s="338"/>
      <c r="Q764" s="338"/>
    </row>
    <row r="765" ht="15.75" customHeight="1">
      <c r="A765" s="338"/>
      <c r="B765" s="338"/>
      <c r="C765" s="338"/>
      <c r="D765" s="338"/>
      <c r="E765" s="338"/>
      <c r="F765" s="346"/>
      <c r="G765" s="546"/>
      <c r="H765" s="547"/>
      <c r="I765" s="485">
        <v>0.0</v>
      </c>
      <c r="J765" s="448"/>
      <c r="K765" s="344"/>
      <c r="L765" s="338"/>
      <c r="M765" s="338"/>
      <c r="N765" s="338"/>
      <c r="O765" s="338"/>
      <c r="P765" s="338"/>
      <c r="Q765" s="338"/>
    </row>
    <row r="766" ht="15.75" customHeight="1">
      <c r="A766" s="338"/>
      <c r="B766" s="338"/>
      <c r="C766" s="338"/>
      <c r="D766" s="338"/>
      <c r="E766" s="338"/>
      <c r="F766" s="346"/>
      <c r="G766" s="546"/>
      <c r="H766" s="547"/>
      <c r="I766" s="485">
        <v>0.0</v>
      </c>
      <c r="J766" s="448"/>
      <c r="K766" s="344"/>
      <c r="L766" s="338"/>
      <c r="M766" s="338"/>
      <c r="N766" s="338"/>
      <c r="O766" s="338"/>
      <c r="P766" s="338"/>
      <c r="Q766" s="338"/>
    </row>
    <row r="767" ht="15.75" customHeight="1">
      <c r="A767" s="338"/>
      <c r="B767" s="338"/>
      <c r="C767" s="338"/>
      <c r="D767" s="338"/>
      <c r="E767" s="338"/>
      <c r="F767" s="346"/>
      <c r="G767" s="546"/>
      <c r="H767" s="547"/>
      <c r="I767" s="485">
        <v>0.0</v>
      </c>
      <c r="J767" s="448"/>
      <c r="K767" s="344"/>
      <c r="L767" s="338"/>
      <c r="M767" s="338"/>
      <c r="N767" s="338"/>
      <c r="O767" s="338"/>
      <c r="P767" s="338"/>
      <c r="Q767" s="338"/>
    </row>
    <row r="768" ht="15.75" customHeight="1">
      <c r="A768" s="338"/>
      <c r="B768" s="338"/>
      <c r="C768" s="338"/>
      <c r="D768" s="338"/>
      <c r="E768" s="338"/>
      <c r="F768" s="346"/>
      <c r="G768" s="546"/>
      <c r="H768" s="547"/>
      <c r="I768" s="485">
        <v>0.0</v>
      </c>
      <c r="J768" s="448"/>
      <c r="K768" s="344"/>
      <c r="L768" s="338"/>
      <c r="M768" s="338"/>
      <c r="N768" s="338"/>
      <c r="O768" s="338"/>
      <c r="P768" s="338"/>
      <c r="Q768" s="338"/>
    </row>
    <row r="769" ht="15.75" customHeight="1">
      <c r="A769" s="338"/>
      <c r="B769" s="338"/>
      <c r="C769" s="338"/>
      <c r="D769" s="338"/>
      <c r="E769" s="338"/>
      <c r="F769" s="346"/>
      <c r="G769" s="546"/>
      <c r="H769" s="547"/>
      <c r="I769" s="485">
        <v>0.0</v>
      </c>
      <c r="J769" s="448"/>
      <c r="K769" s="344"/>
      <c r="L769" s="338"/>
      <c r="M769" s="338"/>
      <c r="N769" s="338"/>
      <c r="O769" s="338"/>
      <c r="P769" s="338"/>
      <c r="Q769" s="338"/>
    </row>
    <row r="770" ht="15.75" customHeight="1">
      <c r="A770" s="338"/>
      <c r="B770" s="338"/>
      <c r="C770" s="338"/>
      <c r="D770" s="338"/>
      <c r="E770" s="338"/>
      <c r="F770" s="346"/>
      <c r="G770" s="546"/>
      <c r="H770" s="547"/>
      <c r="I770" s="485">
        <v>0.0</v>
      </c>
      <c r="J770" s="448"/>
      <c r="K770" s="344"/>
      <c r="L770" s="338"/>
      <c r="M770" s="338"/>
      <c r="N770" s="338"/>
      <c r="O770" s="338"/>
      <c r="P770" s="338"/>
      <c r="Q770" s="338"/>
    </row>
    <row r="771" ht="15.75" customHeight="1">
      <c r="A771" s="338"/>
      <c r="B771" s="338"/>
      <c r="C771" s="338"/>
      <c r="D771" s="338"/>
      <c r="E771" s="338"/>
      <c r="F771" s="346"/>
      <c r="G771" s="546"/>
      <c r="H771" s="547"/>
      <c r="I771" s="485">
        <v>0.0</v>
      </c>
      <c r="J771" s="448"/>
      <c r="K771" s="344"/>
      <c r="L771" s="338"/>
      <c r="M771" s="338"/>
      <c r="N771" s="338"/>
      <c r="O771" s="338"/>
      <c r="P771" s="338"/>
      <c r="Q771" s="338"/>
    </row>
    <row r="772" ht="15.75" customHeight="1">
      <c r="A772" s="338"/>
      <c r="B772" s="338"/>
      <c r="C772" s="338"/>
      <c r="D772" s="338"/>
      <c r="E772" s="338"/>
      <c r="F772" s="346"/>
      <c r="G772" s="546"/>
      <c r="H772" s="547"/>
      <c r="I772" s="485">
        <v>0.0</v>
      </c>
      <c r="J772" s="448"/>
      <c r="K772" s="344"/>
      <c r="L772" s="338"/>
      <c r="M772" s="338"/>
      <c r="N772" s="338"/>
      <c r="O772" s="338"/>
      <c r="P772" s="338"/>
      <c r="Q772" s="338"/>
    </row>
    <row r="773" ht="15.75" customHeight="1">
      <c r="A773" s="338"/>
      <c r="B773" s="338"/>
      <c r="C773" s="338"/>
      <c r="D773" s="338"/>
      <c r="E773" s="338"/>
      <c r="F773" s="346"/>
      <c r="G773" s="546"/>
      <c r="H773" s="547"/>
      <c r="I773" s="485">
        <v>0.0</v>
      </c>
      <c r="J773" s="448"/>
      <c r="K773" s="344"/>
      <c r="L773" s="338"/>
      <c r="M773" s="338"/>
      <c r="N773" s="338"/>
      <c r="O773" s="338"/>
      <c r="P773" s="338"/>
      <c r="Q773" s="338"/>
    </row>
    <row r="774" ht="15.75" customHeight="1">
      <c r="A774" s="338"/>
      <c r="B774" s="338"/>
      <c r="C774" s="338"/>
      <c r="D774" s="338"/>
      <c r="E774" s="338"/>
      <c r="F774" s="346"/>
      <c r="G774" s="546"/>
      <c r="H774" s="547"/>
      <c r="I774" s="485">
        <v>0.0</v>
      </c>
      <c r="J774" s="448"/>
      <c r="K774" s="344"/>
      <c r="L774" s="338"/>
      <c r="M774" s="338"/>
      <c r="N774" s="338"/>
      <c r="O774" s="338"/>
      <c r="P774" s="338"/>
      <c r="Q774" s="338"/>
    </row>
    <row r="775" ht="15.75" customHeight="1">
      <c r="A775" s="338"/>
      <c r="B775" s="338"/>
      <c r="C775" s="338"/>
      <c r="D775" s="338"/>
      <c r="E775" s="338"/>
      <c r="F775" s="346"/>
      <c r="G775" s="546"/>
      <c r="H775" s="547"/>
      <c r="I775" s="485">
        <v>0.0</v>
      </c>
      <c r="J775" s="448"/>
      <c r="K775" s="344"/>
      <c r="L775" s="338"/>
      <c r="M775" s="338"/>
      <c r="N775" s="338"/>
      <c r="O775" s="338"/>
      <c r="P775" s="338"/>
      <c r="Q775" s="338"/>
    </row>
    <row r="776" ht="15.75" customHeight="1">
      <c r="A776" s="338"/>
      <c r="B776" s="338"/>
      <c r="C776" s="338"/>
      <c r="D776" s="338"/>
      <c r="E776" s="338"/>
      <c r="F776" s="346"/>
      <c r="G776" s="546"/>
      <c r="H776" s="547"/>
      <c r="I776" s="485">
        <v>0.0</v>
      </c>
      <c r="J776" s="448"/>
      <c r="K776" s="344"/>
      <c r="L776" s="338"/>
      <c r="M776" s="338"/>
      <c r="N776" s="338"/>
      <c r="O776" s="338"/>
      <c r="P776" s="338"/>
      <c r="Q776" s="338"/>
    </row>
    <row r="777" ht="15.75" customHeight="1">
      <c r="A777" s="338"/>
      <c r="B777" s="338"/>
      <c r="C777" s="338"/>
      <c r="D777" s="338"/>
      <c r="E777" s="338"/>
      <c r="F777" s="346"/>
      <c r="G777" s="546"/>
      <c r="H777" s="547"/>
      <c r="I777" s="485">
        <v>0.0</v>
      </c>
      <c r="J777" s="448"/>
      <c r="K777" s="344"/>
      <c r="L777" s="338"/>
      <c r="M777" s="338"/>
      <c r="N777" s="338"/>
      <c r="O777" s="338"/>
      <c r="P777" s="338"/>
      <c r="Q777" s="338"/>
    </row>
    <row r="778" ht="15.75" customHeight="1">
      <c r="A778" s="338"/>
      <c r="B778" s="338"/>
      <c r="C778" s="338"/>
      <c r="D778" s="338"/>
      <c r="E778" s="338"/>
      <c r="F778" s="346"/>
      <c r="G778" s="546"/>
      <c r="H778" s="547"/>
      <c r="I778" s="485">
        <v>0.0</v>
      </c>
      <c r="J778" s="448"/>
      <c r="K778" s="344"/>
      <c r="L778" s="338"/>
      <c r="M778" s="338"/>
      <c r="N778" s="338"/>
      <c r="O778" s="338"/>
      <c r="P778" s="338"/>
      <c r="Q778" s="338"/>
    </row>
    <row r="779" ht="15.75" customHeight="1">
      <c r="A779" s="338"/>
      <c r="B779" s="338"/>
      <c r="C779" s="338"/>
      <c r="D779" s="338"/>
      <c r="E779" s="338"/>
      <c r="F779" s="346"/>
      <c r="G779" s="546"/>
      <c r="H779" s="547"/>
      <c r="I779" s="485">
        <v>0.0</v>
      </c>
      <c r="J779" s="448"/>
      <c r="K779" s="344"/>
      <c r="L779" s="338"/>
      <c r="M779" s="338"/>
      <c r="N779" s="338"/>
      <c r="O779" s="338"/>
      <c r="P779" s="338"/>
      <c r="Q779" s="338"/>
    </row>
    <row r="780" ht="15.75" customHeight="1">
      <c r="A780" s="338"/>
      <c r="B780" s="338"/>
      <c r="C780" s="338"/>
      <c r="D780" s="338"/>
      <c r="E780" s="338"/>
      <c r="F780" s="346"/>
      <c r="G780" s="546"/>
      <c r="H780" s="547"/>
      <c r="I780" s="485">
        <v>0.0</v>
      </c>
      <c r="J780" s="448"/>
      <c r="K780" s="344"/>
      <c r="L780" s="338"/>
      <c r="M780" s="338"/>
      <c r="N780" s="338"/>
      <c r="O780" s="338"/>
      <c r="P780" s="338"/>
      <c r="Q780" s="338"/>
    </row>
    <row r="781" ht="15.75" customHeight="1">
      <c r="A781" s="338"/>
      <c r="B781" s="338"/>
      <c r="C781" s="338"/>
      <c r="D781" s="338"/>
      <c r="E781" s="338"/>
      <c r="F781" s="346"/>
      <c r="G781" s="546"/>
      <c r="H781" s="547"/>
      <c r="I781" s="485">
        <v>0.0</v>
      </c>
      <c r="J781" s="448"/>
      <c r="K781" s="344"/>
      <c r="L781" s="338"/>
      <c r="M781" s="338"/>
      <c r="N781" s="338"/>
      <c r="O781" s="338"/>
      <c r="P781" s="338"/>
      <c r="Q781" s="338"/>
    </row>
    <row r="782" ht="15.75" customHeight="1">
      <c r="A782" s="338"/>
      <c r="B782" s="338"/>
      <c r="C782" s="338"/>
      <c r="D782" s="338"/>
      <c r="E782" s="338"/>
      <c r="F782" s="346"/>
      <c r="G782" s="546"/>
      <c r="H782" s="547"/>
      <c r="I782" s="485">
        <v>0.0</v>
      </c>
      <c r="J782" s="448"/>
      <c r="K782" s="344"/>
      <c r="L782" s="338"/>
      <c r="M782" s="338"/>
      <c r="N782" s="338"/>
      <c r="O782" s="338"/>
      <c r="P782" s="338"/>
      <c r="Q782" s="338"/>
    </row>
    <row r="783" ht="15.75" customHeight="1">
      <c r="A783" s="338"/>
      <c r="B783" s="338"/>
      <c r="C783" s="338"/>
      <c r="D783" s="338"/>
      <c r="E783" s="338"/>
      <c r="F783" s="346"/>
      <c r="G783" s="546"/>
      <c r="H783" s="547"/>
      <c r="I783" s="485">
        <v>0.0</v>
      </c>
      <c r="J783" s="448"/>
      <c r="K783" s="344"/>
      <c r="L783" s="338"/>
      <c r="M783" s="338"/>
      <c r="N783" s="338"/>
      <c r="O783" s="338"/>
      <c r="P783" s="338"/>
      <c r="Q783" s="338"/>
    </row>
    <row r="784" ht="15.75" customHeight="1">
      <c r="A784" s="338"/>
      <c r="B784" s="338"/>
      <c r="C784" s="338"/>
      <c r="D784" s="338"/>
      <c r="E784" s="338"/>
      <c r="F784" s="346"/>
      <c r="G784" s="546"/>
      <c r="H784" s="547"/>
      <c r="I784" s="485">
        <v>0.0</v>
      </c>
      <c r="J784" s="448"/>
      <c r="K784" s="344"/>
      <c r="L784" s="338"/>
      <c r="M784" s="338"/>
      <c r="N784" s="338"/>
      <c r="O784" s="338"/>
      <c r="P784" s="338"/>
      <c r="Q784" s="338"/>
    </row>
    <row r="785" ht="15.75" customHeight="1">
      <c r="A785" s="338"/>
      <c r="B785" s="338"/>
      <c r="C785" s="338"/>
      <c r="D785" s="338"/>
      <c r="E785" s="338"/>
      <c r="F785" s="346"/>
      <c r="G785" s="546"/>
      <c r="H785" s="547"/>
      <c r="I785" s="485">
        <v>0.0</v>
      </c>
      <c r="J785" s="448"/>
      <c r="K785" s="344"/>
      <c r="L785" s="338"/>
      <c r="M785" s="338"/>
      <c r="N785" s="338"/>
      <c r="O785" s="338"/>
      <c r="P785" s="338"/>
      <c r="Q785" s="338"/>
    </row>
    <row r="786" ht="15.75" customHeight="1">
      <c r="A786" s="338"/>
      <c r="B786" s="338"/>
      <c r="C786" s="338"/>
      <c r="D786" s="338"/>
      <c r="E786" s="338"/>
      <c r="F786" s="346"/>
      <c r="G786" s="546"/>
      <c r="H786" s="547"/>
      <c r="I786" s="485">
        <v>0.0</v>
      </c>
      <c r="J786" s="448"/>
      <c r="K786" s="344"/>
      <c r="L786" s="338"/>
      <c r="M786" s="338"/>
      <c r="N786" s="338"/>
      <c r="O786" s="338"/>
      <c r="P786" s="338"/>
      <c r="Q786" s="338"/>
    </row>
    <row r="787" ht="15.75" customHeight="1">
      <c r="A787" s="338"/>
      <c r="B787" s="338"/>
      <c r="C787" s="338"/>
      <c r="D787" s="338"/>
      <c r="E787" s="338"/>
      <c r="F787" s="346"/>
      <c r="G787" s="546"/>
      <c r="H787" s="547"/>
      <c r="I787" s="485">
        <v>0.0</v>
      </c>
      <c r="J787" s="448"/>
      <c r="K787" s="344"/>
      <c r="L787" s="338"/>
      <c r="M787" s="338"/>
      <c r="N787" s="338"/>
      <c r="O787" s="338"/>
      <c r="P787" s="338"/>
      <c r="Q787" s="338"/>
    </row>
    <row r="788" ht="15.75" customHeight="1">
      <c r="A788" s="338"/>
      <c r="B788" s="338"/>
      <c r="C788" s="338"/>
      <c r="D788" s="338"/>
      <c r="E788" s="338"/>
      <c r="F788" s="346"/>
      <c r="G788" s="546"/>
      <c r="H788" s="547"/>
      <c r="I788" s="485">
        <v>0.0</v>
      </c>
      <c r="J788" s="448"/>
      <c r="K788" s="344"/>
      <c r="L788" s="338"/>
      <c r="M788" s="338"/>
      <c r="N788" s="338"/>
      <c r="O788" s="338"/>
      <c r="P788" s="338"/>
      <c r="Q788" s="338"/>
    </row>
    <row r="789" ht="15.75" customHeight="1">
      <c r="A789" s="338"/>
      <c r="B789" s="338"/>
      <c r="C789" s="338"/>
      <c r="D789" s="338"/>
      <c r="E789" s="338"/>
      <c r="F789" s="346"/>
      <c r="G789" s="546"/>
      <c r="H789" s="547"/>
      <c r="I789" s="485">
        <v>0.0</v>
      </c>
      <c r="J789" s="448"/>
      <c r="K789" s="344"/>
      <c r="L789" s="338"/>
      <c r="M789" s="338"/>
      <c r="N789" s="338"/>
      <c r="O789" s="338"/>
      <c r="P789" s="338"/>
      <c r="Q789" s="338"/>
    </row>
    <row r="790" ht="15.75" customHeight="1">
      <c r="A790" s="338"/>
      <c r="B790" s="338"/>
      <c r="C790" s="338"/>
      <c r="D790" s="338"/>
      <c r="E790" s="338"/>
      <c r="F790" s="346"/>
      <c r="G790" s="546"/>
      <c r="H790" s="547"/>
      <c r="I790" s="485">
        <v>0.0</v>
      </c>
      <c r="J790" s="448"/>
      <c r="K790" s="344"/>
      <c r="L790" s="338"/>
      <c r="M790" s="338"/>
      <c r="N790" s="338"/>
      <c r="O790" s="338"/>
      <c r="P790" s="338"/>
      <c r="Q790" s="338"/>
    </row>
    <row r="791" ht="15.75" customHeight="1">
      <c r="A791" s="338"/>
      <c r="B791" s="338"/>
      <c r="C791" s="338"/>
      <c r="D791" s="338"/>
      <c r="E791" s="338"/>
      <c r="F791" s="346"/>
      <c r="G791" s="546"/>
      <c r="H791" s="547"/>
      <c r="I791" s="485">
        <v>0.0</v>
      </c>
      <c r="J791" s="448"/>
      <c r="K791" s="344"/>
      <c r="L791" s="338"/>
      <c r="M791" s="338"/>
      <c r="N791" s="338"/>
      <c r="O791" s="338"/>
      <c r="P791" s="338"/>
      <c r="Q791" s="338"/>
    </row>
    <row r="792" ht="15.75" customHeight="1">
      <c r="A792" s="338"/>
      <c r="B792" s="338"/>
      <c r="C792" s="338"/>
      <c r="D792" s="338"/>
      <c r="E792" s="338"/>
      <c r="F792" s="346"/>
      <c r="G792" s="546"/>
      <c r="H792" s="547"/>
      <c r="I792" s="485">
        <v>0.0</v>
      </c>
      <c r="J792" s="448"/>
      <c r="K792" s="344"/>
      <c r="L792" s="338"/>
      <c r="M792" s="338"/>
      <c r="N792" s="338"/>
      <c r="O792" s="338"/>
      <c r="P792" s="338"/>
      <c r="Q792" s="338"/>
    </row>
    <row r="793" ht="15.75" customHeight="1">
      <c r="A793" s="338"/>
      <c r="B793" s="338"/>
      <c r="C793" s="338"/>
      <c r="D793" s="338"/>
      <c r="E793" s="338"/>
      <c r="F793" s="346"/>
      <c r="G793" s="546"/>
      <c r="H793" s="547"/>
      <c r="I793" s="485">
        <v>0.0</v>
      </c>
      <c r="J793" s="448"/>
      <c r="K793" s="344"/>
      <c r="L793" s="338"/>
      <c r="M793" s="338"/>
      <c r="N793" s="338"/>
      <c r="O793" s="338"/>
      <c r="P793" s="338"/>
      <c r="Q793" s="338"/>
    </row>
    <row r="794" ht="15.75" customHeight="1">
      <c r="A794" s="338"/>
      <c r="B794" s="338"/>
      <c r="C794" s="338"/>
      <c r="D794" s="338"/>
      <c r="E794" s="338"/>
      <c r="F794" s="346"/>
      <c r="G794" s="546"/>
      <c r="H794" s="547"/>
      <c r="I794" s="485">
        <v>0.0</v>
      </c>
      <c r="J794" s="448"/>
      <c r="K794" s="344"/>
      <c r="L794" s="338"/>
      <c r="M794" s="338"/>
      <c r="N794" s="338"/>
      <c r="O794" s="338"/>
      <c r="P794" s="338"/>
      <c r="Q794" s="338"/>
    </row>
    <row r="795" ht="15.75" customHeight="1">
      <c r="A795" s="338"/>
      <c r="B795" s="338"/>
      <c r="C795" s="338"/>
      <c r="D795" s="338"/>
      <c r="E795" s="338"/>
      <c r="F795" s="346"/>
      <c r="G795" s="546"/>
      <c r="H795" s="547"/>
      <c r="I795" s="485">
        <v>0.0</v>
      </c>
      <c r="J795" s="448"/>
      <c r="K795" s="344"/>
      <c r="L795" s="338"/>
      <c r="M795" s="338"/>
      <c r="N795" s="338"/>
      <c r="O795" s="338"/>
      <c r="P795" s="338"/>
      <c r="Q795" s="338"/>
    </row>
    <row r="796" ht="15.75" customHeight="1">
      <c r="A796" s="338"/>
      <c r="B796" s="338"/>
      <c r="C796" s="338"/>
      <c r="D796" s="338"/>
      <c r="E796" s="338"/>
      <c r="F796" s="346"/>
      <c r="G796" s="546"/>
      <c r="H796" s="547"/>
      <c r="I796" s="485">
        <v>0.0</v>
      </c>
      <c r="J796" s="448"/>
      <c r="K796" s="344"/>
      <c r="L796" s="338"/>
      <c r="M796" s="338"/>
      <c r="N796" s="338"/>
      <c r="O796" s="338"/>
      <c r="P796" s="338"/>
      <c r="Q796" s="338"/>
    </row>
    <row r="797" ht="15.75" customHeight="1">
      <c r="A797" s="338"/>
      <c r="B797" s="338"/>
      <c r="C797" s="338"/>
      <c r="D797" s="338"/>
      <c r="E797" s="338"/>
      <c r="F797" s="346"/>
      <c r="G797" s="546"/>
      <c r="H797" s="547"/>
      <c r="I797" s="485">
        <v>0.0</v>
      </c>
      <c r="J797" s="448"/>
      <c r="K797" s="344"/>
      <c r="L797" s="338"/>
      <c r="M797" s="338"/>
      <c r="N797" s="338"/>
      <c r="O797" s="338"/>
      <c r="P797" s="338"/>
      <c r="Q797" s="338"/>
    </row>
    <row r="798" ht="15.75" customHeight="1">
      <c r="A798" s="338"/>
      <c r="B798" s="338"/>
      <c r="C798" s="338"/>
      <c r="D798" s="338"/>
      <c r="E798" s="338"/>
      <c r="F798" s="346"/>
      <c r="G798" s="546"/>
      <c r="H798" s="547"/>
      <c r="I798" s="485">
        <v>0.0</v>
      </c>
      <c r="J798" s="448"/>
      <c r="K798" s="344"/>
      <c r="L798" s="338"/>
      <c r="M798" s="338"/>
      <c r="N798" s="338"/>
      <c r="O798" s="338"/>
      <c r="P798" s="338"/>
      <c r="Q798" s="338"/>
    </row>
    <row r="799" ht="15.75" customHeight="1">
      <c r="A799" s="338"/>
      <c r="B799" s="338"/>
      <c r="C799" s="338"/>
      <c r="D799" s="338"/>
      <c r="E799" s="338"/>
      <c r="F799" s="346"/>
      <c r="G799" s="546"/>
      <c r="H799" s="547"/>
      <c r="I799" s="485">
        <v>0.0</v>
      </c>
      <c r="J799" s="448"/>
      <c r="K799" s="344"/>
      <c r="L799" s="338"/>
      <c r="M799" s="338"/>
      <c r="N799" s="338"/>
      <c r="O799" s="338"/>
      <c r="P799" s="338"/>
      <c r="Q799" s="338"/>
    </row>
    <row r="800" ht="15.75" customHeight="1">
      <c r="A800" s="338"/>
      <c r="B800" s="338"/>
      <c r="C800" s="338"/>
      <c r="D800" s="338"/>
      <c r="E800" s="338"/>
      <c r="F800" s="346"/>
      <c r="G800" s="546"/>
      <c r="H800" s="547"/>
      <c r="I800" s="485">
        <v>0.0</v>
      </c>
      <c r="J800" s="448"/>
      <c r="K800" s="344"/>
      <c r="L800" s="338"/>
      <c r="M800" s="338"/>
      <c r="N800" s="338"/>
      <c r="O800" s="338"/>
      <c r="P800" s="338"/>
      <c r="Q800" s="338"/>
    </row>
    <row r="801" ht="15.75" customHeight="1">
      <c r="A801" s="338"/>
      <c r="B801" s="338"/>
      <c r="C801" s="338"/>
      <c r="D801" s="338"/>
      <c r="E801" s="338"/>
      <c r="F801" s="346"/>
      <c r="G801" s="546"/>
      <c r="H801" s="547"/>
      <c r="I801" s="485">
        <v>0.0</v>
      </c>
      <c r="J801" s="448"/>
      <c r="K801" s="344"/>
      <c r="L801" s="338"/>
      <c r="M801" s="338"/>
      <c r="N801" s="338"/>
      <c r="O801" s="338"/>
      <c r="P801" s="338"/>
      <c r="Q801" s="338"/>
    </row>
    <row r="802" ht="15.75" customHeight="1">
      <c r="A802" s="338"/>
      <c r="B802" s="338"/>
      <c r="C802" s="338"/>
      <c r="D802" s="338"/>
      <c r="E802" s="338"/>
      <c r="F802" s="346"/>
      <c r="G802" s="546"/>
      <c r="H802" s="547"/>
      <c r="I802" s="485">
        <v>0.0</v>
      </c>
      <c r="J802" s="448"/>
      <c r="K802" s="344"/>
      <c r="L802" s="338"/>
      <c r="M802" s="338"/>
      <c r="N802" s="338"/>
      <c r="O802" s="338"/>
      <c r="P802" s="338"/>
      <c r="Q802" s="338"/>
    </row>
    <row r="803" ht="15.75" customHeight="1">
      <c r="A803" s="338"/>
      <c r="B803" s="338"/>
      <c r="C803" s="338"/>
      <c r="D803" s="338"/>
      <c r="E803" s="338"/>
      <c r="F803" s="346"/>
      <c r="G803" s="546"/>
      <c r="H803" s="547"/>
      <c r="I803" s="485">
        <v>0.0</v>
      </c>
      <c r="J803" s="448"/>
      <c r="K803" s="344"/>
      <c r="L803" s="338"/>
      <c r="M803" s="338"/>
      <c r="N803" s="338"/>
      <c r="O803" s="338"/>
      <c r="P803" s="338"/>
      <c r="Q803" s="338"/>
    </row>
    <row r="804" ht="15.75" customHeight="1">
      <c r="A804" s="338"/>
      <c r="B804" s="338"/>
      <c r="C804" s="338"/>
      <c r="D804" s="338"/>
      <c r="E804" s="338"/>
      <c r="F804" s="346"/>
      <c r="G804" s="546"/>
      <c r="H804" s="547"/>
      <c r="I804" s="647"/>
      <c r="J804" s="448"/>
      <c r="K804" s="344"/>
      <c r="L804" s="338"/>
      <c r="M804" s="338"/>
      <c r="N804" s="338"/>
      <c r="O804" s="338"/>
      <c r="P804" s="338"/>
      <c r="Q804" s="338"/>
    </row>
    <row r="805" ht="15.75" customHeight="1">
      <c r="A805" s="338"/>
      <c r="B805" s="338"/>
      <c r="C805" s="338"/>
      <c r="D805" s="338"/>
      <c r="E805" s="338"/>
      <c r="F805" s="346"/>
      <c r="G805" s="546"/>
      <c r="H805" s="547"/>
      <c r="I805" s="647"/>
      <c r="J805" s="448"/>
      <c r="K805" s="344"/>
      <c r="L805" s="338"/>
      <c r="M805" s="338"/>
      <c r="N805" s="338"/>
      <c r="O805" s="338"/>
      <c r="P805" s="338"/>
      <c r="Q805" s="338"/>
    </row>
    <row r="806" ht="15.75" customHeight="1">
      <c r="A806" s="338"/>
      <c r="B806" s="338"/>
      <c r="C806" s="338"/>
      <c r="D806" s="338"/>
      <c r="E806" s="338"/>
      <c r="F806" s="346"/>
      <c r="G806" s="546"/>
      <c r="H806" s="547"/>
      <c r="I806" s="647"/>
      <c r="J806" s="448"/>
      <c r="K806" s="344"/>
      <c r="L806" s="338"/>
      <c r="M806" s="338"/>
      <c r="N806" s="338"/>
      <c r="O806" s="338"/>
      <c r="P806" s="338"/>
      <c r="Q806" s="338"/>
    </row>
    <row r="807" ht="15.75" customHeight="1">
      <c r="A807" s="338"/>
      <c r="B807" s="338"/>
      <c r="C807" s="338"/>
      <c r="D807" s="338"/>
      <c r="E807" s="338"/>
      <c r="F807" s="346"/>
      <c r="G807" s="546"/>
      <c r="H807" s="547"/>
      <c r="I807" s="647"/>
      <c r="J807" s="448"/>
      <c r="K807" s="344"/>
      <c r="L807" s="338"/>
      <c r="M807" s="338"/>
      <c r="N807" s="338"/>
      <c r="O807" s="338"/>
      <c r="P807" s="338"/>
      <c r="Q807" s="338"/>
    </row>
    <row r="808" ht="15.75" customHeight="1">
      <c r="A808" s="338"/>
      <c r="B808" s="338"/>
      <c r="C808" s="338"/>
      <c r="D808" s="338"/>
      <c r="E808" s="338"/>
      <c r="F808" s="346"/>
      <c r="G808" s="546"/>
      <c r="H808" s="547"/>
      <c r="I808" s="647"/>
      <c r="J808" s="448"/>
      <c r="K808" s="344"/>
      <c r="L808" s="338"/>
      <c r="M808" s="338"/>
      <c r="N808" s="338"/>
      <c r="O808" s="338"/>
      <c r="P808" s="338"/>
      <c r="Q808" s="338"/>
    </row>
    <row r="809" ht="15.75" customHeight="1">
      <c r="A809" s="338"/>
      <c r="B809" s="338"/>
      <c r="C809" s="338"/>
      <c r="D809" s="338"/>
      <c r="E809" s="338"/>
      <c r="F809" s="346"/>
      <c r="G809" s="546"/>
      <c r="H809" s="547"/>
      <c r="I809" s="647"/>
      <c r="J809" s="448"/>
      <c r="K809" s="344"/>
      <c r="L809" s="338"/>
      <c r="M809" s="338"/>
      <c r="N809" s="338"/>
      <c r="O809" s="338"/>
      <c r="P809" s="338"/>
      <c r="Q809" s="338"/>
    </row>
    <row r="810" ht="15.75" customHeight="1">
      <c r="A810" s="338"/>
      <c r="B810" s="338"/>
      <c r="C810" s="338"/>
      <c r="D810" s="338"/>
      <c r="E810" s="338"/>
      <c r="F810" s="346"/>
      <c r="G810" s="546"/>
      <c r="H810" s="547"/>
      <c r="I810" s="647"/>
      <c r="J810" s="448"/>
      <c r="K810" s="344"/>
      <c r="L810" s="338"/>
      <c r="M810" s="338"/>
      <c r="N810" s="338"/>
      <c r="O810" s="338"/>
      <c r="P810" s="338"/>
      <c r="Q810" s="338"/>
    </row>
    <row r="811" ht="15.75" customHeight="1">
      <c r="A811" s="338"/>
      <c r="B811" s="338"/>
      <c r="C811" s="338"/>
      <c r="D811" s="338"/>
      <c r="E811" s="338"/>
      <c r="F811" s="346"/>
      <c r="G811" s="546"/>
      <c r="H811" s="547"/>
      <c r="I811" s="647"/>
      <c r="J811" s="448"/>
      <c r="K811" s="344"/>
      <c r="L811" s="338"/>
      <c r="M811" s="338"/>
      <c r="N811" s="338"/>
      <c r="O811" s="338"/>
      <c r="P811" s="338"/>
      <c r="Q811" s="338"/>
    </row>
    <row r="812" ht="15.75" customHeight="1">
      <c r="A812" s="338"/>
      <c r="B812" s="338"/>
      <c r="C812" s="338"/>
      <c r="D812" s="338"/>
      <c r="E812" s="338"/>
      <c r="F812" s="346"/>
      <c r="G812" s="546"/>
      <c r="H812" s="547"/>
      <c r="I812" s="647"/>
      <c r="J812" s="448"/>
      <c r="K812" s="344"/>
      <c r="L812" s="338"/>
      <c r="M812" s="338"/>
      <c r="N812" s="338"/>
      <c r="O812" s="338"/>
      <c r="P812" s="338"/>
      <c r="Q812" s="338"/>
    </row>
    <row r="813" ht="15.75" customHeight="1">
      <c r="A813" s="338"/>
      <c r="B813" s="338"/>
      <c r="C813" s="338"/>
      <c r="D813" s="338"/>
      <c r="E813" s="338"/>
      <c r="F813" s="346"/>
      <c r="G813" s="546"/>
      <c r="H813" s="547"/>
      <c r="I813" s="647"/>
      <c r="J813" s="448"/>
      <c r="K813" s="344"/>
      <c r="L813" s="338"/>
      <c r="M813" s="338"/>
      <c r="N813" s="338"/>
      <c r="O813" s="338"/>
      <c r="P813" s="338"/>
      <c r="Q813" s="338"/>
    </row>
    <row r="814" ht="15.75" customHeight="1">
      <c r="A814" s="338"/>
      <c r="B814" s="338"/>
      <c r="C814" s="338"/>
      <c r="D814" s="338"/>
      <c r="E814" s="338"/>
      <c r="F814" s="346"/>
      <c r="G814" s="546"/>
      <c r="H814" s="547"/>
      <c r="I814" s="647"/>
      <c r="J814" s="448"/>
      <c r="K814" s="344"/>
      <c r="L814" s="338"/>
      <c r="M814" s="338"/>
      <c r="N814" s="338"/>
      <c r="O814" s="338"/>
      <c r="P814" s="338"/>
      <c r="Q814" s="338"/>
    </row>
    <row r="815" ht="15.75" customHeight="1">
      <c r="A815" s="338"/>
      <c r="B815" s="338"/>
      <c r="C815" s="338"/>
      <c r="D815" s="338"/>
      <c r="E815" s="338"/>
      <c r="F815" s="346"/>
      <c r="G815" s="546"/>
      <c r="H815" s="547"/>
      <c r="I815" s="647"/>
      <c r="J815" s="448"/>
      <c r="K815" s="344"/>
      <c r="L815" s="338"/>
      <c r="M815" s="338"/>
      <c r="N815" s="338"/>
      <c r="O815" s="338"/>
      <c r="P815" s="338"/>
      <c r="Q815" s="338"/>
    </row>
    <row r="816" ht="15.75" customHeight="1">
      <c r="A816" s="338"/>
      <c r="B816" s="338"/>
      <c r="C816" s="338"/>
      <c r="D816" s="338"/>
      <c r="E816" s="338"/>
      <c r="F816" s="346"/>
      <c r="G816" s="546"/>
      <c r="H816" s="547"/>
      <c r="I816" s="647"/>
      <c r="J816" s="448"/>
      <c r="K816" s="344"/>
      <c r="L816" s="338"/>
      <c r="M816" s="338"/>
      <c r="N816" s="338"/>
      <c r="O816" s="338"/>
      <c r="P816" s="338"/>
      <c r="Q816" s="338"/>
    </row>
    <row r="817" ht="15.75" customHeight="1">
      <c r="A817" s="338"/>
      <c r="B817" s="338"/>
      <c r="C817" s="338"/>
      <c r="D817" s="338"/>
      <c r="E817" s="338"/>
      <c r="F817" s="346"/>
      <c r="G817" s="546"/>
      <c r="H817" s="547"/>
      <c r="I817" s="647"/>
      <c r="J817" s="448"/>
      <c r="K817" s="344"/>
      <c r="L817" s="338"/>
      <c r="M817" s="338"/>
      <c r="N817" s="338"/>
      <c r="O817" s="338"/>
      <c r="P817" s="338"/>
      <c r="Q817" s="338"/>
    </row>
    <row r="818" ht="15.75" customHeight="1">
      <c r="A818" s="338"/>
      <c r="B818" s="338"/>
      <c r="C818" s="338"/>
      <c r="D818" s="338"/>
      <c r="E818" s="338"/>
      <c r="F818" s="346"/>
      <c r="G818" s="546"/>
      <c r="H818" s="547"/>
      <c r="I818" s="647"/>
      <c r="J818" s="448"/>
      <c r="K818" s="344"/>
      <c r="L818" s="338"/>
      <c r="M818" s="338"/>
      <c r="N818" s="338"/>
      <c r="O818" s="338"/>
      <c r="P818" s="338"/>
      <c r="Q818" s="338"/>
    </row>
    <row r="819" ht="15.75" customHeight="1">
      <c r="A819" s="338"/>
      <c r="B819" s="338"/>
      <c r="C819" s="338"/>
      <c r="D819" s="338"/>
      <c r="E819" s="338"/>
      <c r="F819" s="346"/>
      <c r="G819" s="546"/>
      <c r="H819" s="547"/>
      <c r="I819" s="647"/>
      <c r="J819" s="448"/>
      <c r="K819" s="344"/>
      <c r="L819" s="338"/>
      <c r="M819" s="338"/>
      <c r="N819" s="338"/>
      <c r="O819" s="338"/>
      <c r="P819" s="338"/>
      <c r="Q819" s="338"/>
    </row>
    <row r="820" ht="15.75" customHeight="1">
      <c r="A820" s="338"/>
      <c r="B820" s="338"/>
      <c r="C820" s="338"/>
      <c r="D820" s="338"/>
      <c r="E820" s="338"/>
      <c r="F820" s="346"/>
      <c r="G820" s="546"/>
      <c r="H820" s="547"/>
      <c r="I820" s="647"/>
      <c r="J820" s="448"/>
      <c r="K820" s="344"/>
      <c r="L820" s="338"/>
      <c r="M820" s="338"/>
      <c r="N820" s="338"/>
      <c r="O820" s="338"/>
      <c r="P820" s="338"/>
      <c r="Q820" s="338"/>
    </row>
    <row r="821" ht="15.75" customHeight="1">
      <c r="A821" s="338"/>
      <c r="B821" s="338"/>
      <c r="C821" s="338"/>
      <c r="D821" s="338"/>
      <c r="E821" s="338"/>
      <c r="F821" s="346"/>
      <c r="G821" s="546"/>
      <c r="H821" s="547"/>
      <c r="I821" s="647"/>
      <c r="J821" s="448"/>
      <c r="K821" s="344"/>
      <c r="L821" s="338"/>
      <c r="M821" s="338"/>
      <c r="N821" s="338"/>
      <c r="O821" s="338"/>
      <c r="P821" s="338"/>
      <c r="Q821" s="338"/>
    </row>
    <row r="822" ht="15.75" customHeight="1">
      <c r="A822" s="338"/>
      <c r="B822" s="338"/>
      <c r="C822" s="338"/>
      <c r="D822" s="338"/>
      <c r="E822" s="338"/>
      <c r="F822" s="346"/>
      <c r="G822" s="546"/>
      <c r="H822" s="547"/>
      <c r="I822" s="647"/>
      <c r="J822" s="448"/>
      <c r="K822" s="344"/>
      <c r="L822" s="338"/>
      <c r="M822" s="338"/>
      <c r="N822" s="338"/>
      <c r="O822" s="338"/>
      <c r="P822" s="338"/>
      <c r="Q822" s="338"/>
    </row>
    <row r="823" ht="15.75" customHeight="1">
      <c r="A823" s="338"/>
      <c r="B823" s="338"/>
      <c r="C823" s="338"/>
      <c r="D823" s="338"/>
      <c r="E823" s="338"/>
      <c r="F823" s="346"/>
      <c r="G823" s="546"/>
      <c r="H823" s="547"/>
      <c r="I823" s="647"/>
      <c r="J823" s="448"/>
      <c r="K823" s="344"/>
      <c r="L823" s="338"/>
      <c r="M823" s="338"/>
      <c r="N823" s="338"/>
      <c r="O823" s="338"/>
      <c r="P823" s="338"/>
      <c r="Q823" s="338"/>
    </row>
    <row r="824" ht="15.75" customHeight="1">
      <c r="A824" s="338"/>
      <c r="B824" s="338"/>
      <c r="C824" s="338"/>
      <c r="D824" s="338"/>
      <c r="E824" s="338"/>
      <c r="F824" s="346"/>
      <c r="G824" s="546"/>
      <c r="H824" s="547"/>
      <c r="I824" s="647"/>
      <c r="J824" s="448"/>
      <c r="K824" s="344"/>
      <c r="L824" s="338"/>
      <c r="M824" s="338"/>
      <c r="N824" s="338"/>
      <c r="O824" s="338"/>
      <c r="P824" s="338"/>
      <c r="Q824" s="338"/>
    </row>
    <row r="825" ht="15.75" customHeight="1">
      <c r="A825" s="338"/>
      <c r="B825" s="338"/>
      <c r="C825" s="338"/>
      <c r="D825" s="338"/>
      <c r="E825" s="338"/>
      <c r="F825" s="346"/>
      <c r="G825" s="546"/>
      <c r="H825" s="547"/>
      <c r="I825" s="647"/>
      <c r="J825" s="448"/>
      <c r="K825" s="344"/>
      <c r="L825" s="338"/>
      <c r="M825" s="338"/>
      <c r="N825" s="338"/>
      <c r="O825" s="338"/>
      <c r="P825" s="338"/>
      <c r="Q825" s="338"/>
    </row>
    <row r="826" ht="15.75" customHeight="1">
      <c r="A826" s="338"/>
      <c r="B826" s="338"/>
      <c r="C826" s="338"/>
      <c r="D826" s="338"/>
      <c r="E826" s="338"/>
      <c r="F826" s="346"/>
      <c r="G826" s="546"/>
      <c r="H826" s="547"/>
      <c r="I826" s="647"/>
      <c r="J826" s="448"/>
      <c r="K826" s="344"/>
      <c r="L826" s="338"/>
      <c r="M826" s="338"/>
      <c r="N826" s="338"/>
      <c r="O826" s="338"/>
      <c r="P826" s="338"/>
      <c r="Q826" s="338"/>
    </row>
    <row r="827" ht="15.75" customHeight="1">
      <c r="A827" s="338"/>
      <c r="B827" s="338"/>
      <c r="C827" s="338"/>
      <c r="D827" s="338"/>
      <c r="E827" s="338"/>
      <c r="F827" s="346"/>
      <c r="G827" s="546"/>
      <c r="H827" s="547"/>
      <c r="I827" s="647"/>
      <c r="J827" s="448"/>
      <c r="K827" s="344"/>
      <c r="L827" s="338"/>
      <c r="M827" s="338"/>
      <c r="N827" s="338"/>
      <c r="O827" s="338"/>
      <c r="P827" s="338"/>
      <c r="Q827" s="338"/>
    </row>
    <row r="828" ht="15.75" customHeight="1">
      <c r="A828" s="338"/>
      <c r="B828" s="338"/>
      <c r="C828" s="338"/>
      <c r="D828" s="338"/>
      <c r="E828" s="338"/>
      <c r="F828" s="346"/>
      <c r="G828" s="546"/>
      <c r="H828" s="547"/>
      <c r="I828" s="647"/>
      <c r="J828" s="448"/>
      <c r="K828" s="344"/>
      <c r="L828" s="338"/>
      <c r="M828" s="338"/>
      <c r="N828" s="338"/>
      <c r="O828" s="338"/>
      <c r="P828" s="338"/>
      <c r="Q828" s="338"/>
    </row>
    <row r="829" ht="15.75" customHeight="1">
      <c r="A829" s="338"/>
      <c r="B829" s="338"/>
      <c r="C829" s="338"/>
      <c r="D829" s="338"/>
      <c r="E829" s="338"/>
      <c r="F829" s="346"/>
      <c r="G829" s="546"/>
      <c r="H829" s="547"/>
      <c r="I829" s="647"/>
      <c r="J829" s="448"/>
      <c r="K829" s="344"/>
      <c r="L829" s="338"/>
      <c r="M829" s="338"/>
      <c r="N829" s="338"/>
      <c r="O829" s="338"/>
      <c r="P829" s="338"/>
      <c r="Q829" s="338"/>
    </row>
    <row r="830" ht="15.75" customHeight="1">
      <c r="A830" s="338"/>
      <c r="B830" s="338"/>
      <c r="C830" s="338"/>
      <c r="D830" s="338"/>
      <c r="E830" s="338"/>
      <c r="F830" s="346"/>
      <c r="G830" s="546"/>
      <c r="H830" s="547"/>
      <c r="I830" s="647"/>
      <c r="J830" s="448"/>
      <c r="K830" s="344"/>
      <c r="L830" s="338"/>
      <c r="M830" s="338"/>
      <c r="N830" s="338"/>
      <c r="O830" s="338"/>
      <c r="P830" s="338"/>
      <c r="Q830" s="338"/>
    </row>
    <row r="831" ht="15.75" customHeight="1">
      <c r="A831" s="338"/>
      <c r="B831" s="338"/>
      <c r="C831" s="338"/>
      <c r="D831" s="338"/>
      <c r="E831" s="338"/>
      <c r="F831" s="346"/>
      <c r="G831" s="546"/>
      <c r="H831" s="547"/>
      <c r="I831" s="647"/>
      <c r="J831" s="448"/>
      <c r="K831" s="344"/>
      <c r="L831" s="338"/>
      <c r="M831" s="338"/>
      <c r="N831" s="338"/>
      <c r="O831" s="338"/>
      <c r="P831" s="338"/>
      <c r="Q831" s="338"/>
    </row>
    <row r="832" ht="15.75" customHeight="1">
      <c r="A832" s="338"/>
      <c r="B832" s="338"/>
      <c r="C832" s="338"/>
      <c r="D832" s="338"/>
      <c r="E832" s="338"/>
      <c r="F832" s="346"/>
      <c r="G832" s="546"/>
      <c r="H832" s="547"/>
      <c r="I832" s="647"/>
      <c r="J832" s="448"/>
      <c r="K832" s="344"/>
      <c r="L832" s="338"/>
      <c r="M832" s="338"/>
      <c r="N832" s="338"/>
      <c r="O832" s="338"/>
      <c r="P832" s="338"/>
      <c r="Q832" s="338"/>
    </row>
    <row r="833" ht="15.75" customHeight="1">
      <c r="A833" s="338"/>
      <c r="B833" s="338"/>
      <c r="C833" s="338"/>
      <c r="D833" s="338"/>
      <c r="E833" s="338"/>
      <c r="F833" s="346"/>
      <c r="G833" s="546"/>
      <c r="H833" s="547"/>
      <c r="I833" s="647"/>
      <c r="J833" s="448"/>
      <c r="K833" s="344"/>
      <c r="L833" s="338"/>
      <c r="M833" s="338"/>
      <c r="N833" s="338"/>
      <c r="O833" s="338"/>
      <c r="P833" s="338"/>
      <c r="Q833" s="338"/>
    </row>
    <row r="834" ht="15.75" customHeight="1">
      <c r="A834" s="338"/>
      <c r="B834" s="338"/>
      <c r="C834" s="338"/>
      <c r="D834" s="338"/>
      <c r="E834" s="338"/>
      <c r="F834" s="346"/>
      <c r="G834" s="546"/>
      <c r="H834" s="547"/>
      <c r="I834" s="647"/>
      <c r="J834" s="448"/>
      <c r="K834" s="344"/>
      <c r="L834" s="338"/>
      <c r="M834" s="338"/>
      <c r="N834" s="338"/>
      <c r="O834" s="338"/>
      <c r="P834" s="338"/>
      <c r="Q834" s="338"/>
    </row>
    <row r="835" ht="15.75" customHeight="1">
      <c r="A835" s="338"/>
      <c r="B835" s="338"/>
      <c r="C835" s="338"/>
      <c r="D835" s="338"/>
      <c r="E835" s="338"/>
      <c r="F835" s="346"/>
      <c r="G835" s="546"/>
      <c r="H835" s="547"/>
      <c r="I835" s="647"/>
      <c r="J835" s="448"/>
      <c r="K835" s="344"/>
      <c r="L835" s="338"/>
      <c r="M835" s="338"/>
      <c r="N835" s="338"/>
      <c r="O835" s="338"/>
      <c r="P835" s="338"/>
      <c r="Q835" s="338"/>
    </row>
    <row r="836" ht="15.75" customHeight="1">
      <c r="A836" s="338"/>
      <c r="B836" s="338"/>
      <c r="C836" s="338"/>
      <c r="D836" s="338"/>
      <c r="E836" s="338"/>
      <c r="F836" s="346"/>
      <c r="G836" s="546"/>
      <c r="H836" s="547"/>
      <c r="I836" s="647"/>
      <c r="J836" s="448"/>
      <c r="K836" s="344"/>
      <c r="L836" s="338"/>
      <c r="M836" s="338"/>
      <c r="N836" s="338"/>
      <c r="O836" s="338"/>
      <c r="P836" s="338"/>
      <c r="Q836" s="338"/>
    </row>
    <row r="837" ht="15.75" customHeight="1">
      <c r="A837" s="338"/>
      <c r="B837" s="338"/>
      <c r="C837" s="338"/>
      <c r="D837" s="338"/>
      <c r="E837" s="338"/>
      <c r="F837" s="346"/>
      <c r="G837" s="546"/>
      <c r="H837" s="547"/>
      <c r="I837" s="647"/>
      <c r="J837" s="448"/>
      <c r="K837" s="344"/>
      <c r="L837" s="338"/>
      <c r="M837" s="338"/>
      <c r="N837" s="338"/>
      <c r="O837" s="338"/>
      <c r="P837" s="338"/>
      <c r="Q837" s="338"/>
    </row>
    <row r="838" ht="15.75" customHeight="1">
      <c r="A838" s="338"/>
      <c r="B838" s="338"/>
      <c r="C838" s="338"/>
      <c r="D838" s="338"/>
      <c r="E838" s="338"/>
      <c r="F838" s="346"/>
      <c r="G838" s="546"/>
      <c r="H838" s="547"/>
      <c r="I838" s="647"/>
      <c r="J838" s="448"/>
      <c r="K838" s="344"/>
      <c r="L838" s="338"/>
      <c r="M838" s="338"/>
      <c r="N838" s="338"/>
      <c r="O838" s="338"/>
      <c r="P838" s="338"/>
      <c r="Q838" s="338"/>
    </row>
    <row r="839" ht="15.75" customHeight="1">
      <c r="A839" s="338"/>
      <c r="B839" s="338"/>
      <c r="C839" s="338"/>
      <c r="D839" s="338"/>
      <c r="E839" s="338"/>
      <c r="F839" s="346"/>
      <c r="G839" s="546"/>
      <c r="H839" s="547"/>
      <c r="I839" s="647"/>
      <c r="J839" s="448"/>
      <c r="K839" s="344"/>
      <c r="L839" s="338"/>
      <c r="M839" s="338"/>
      <c r="N839" s="338"/>
      <c r="O839" s="338"/>
      <c r="P839" s="338"/>
      <c r="Q839" s="338"/>
    </row>
    <row r="840" ht="15.75" customHeight="1">
      <c r="A840" s="338"/>
      <c r="B840" s="338"/>
      <c r="C840" s="338"/>
      <c r="D840" s="338"/>
      <c r="E840" s="338"/>
      <c r="F840" s="346"/>
      <c r="G840" s="546"/>
      <c r="H840" s="547"/>
      <c r="I840" s="647"/>
      <c r="J840" s="448"/>
      <c r="K840" s="344"/>
      <c r="L840" s="338"/>
      <c r="M840" s="338"/>
      <c r="N840" s="338"/>
      <c r="O840" s="338"/>
      <c r="P840" s="338"/>
      <c r="Q840" s="338"/>
    </row>
    <row r="841" ht="15.75" customHeight="1">
      <c r="A841" s="338"/>
      <c r="B841" s="338"/>
      <c r="C841" s="338"/>
      <c r="D841" s="338"/>
      <c r="E841" s="338"/>
      <c r="F841" s="346"/>
      <c r="G841" s="546"/>
      <c r="H841" s="547"/>
      <c r="I841" s="647"/>
      <c r="J841" s="448"/>
      <c r="K841" s="344"/>
      <c r="L841" s="338"/>
      <c r="M841" s="338"/>
      <c r="N841" s="338"/>
      <c r="O841" s="338"/>
      <c r="P841" s="338"/>
      <c r="Q841" s="338"/>
    </row>
    <row r="842" ht="15.75" customHeight="1">
      <c r="A842" s="338"/>
      <c r="B842" s="338"/>
      <c r="C842" s="338"/>
      <c r="D842" s="338"/>
      <c r="E842" s="338"/>
      <c r="F842" s="346"/>
      <c r="G842" s="546"/>
      <c r="H842" s="547"/>
      <c r="I842" s="647"/>
      <c r="J842" s="448"/>
      <c r="K842" s="344"/>
      <c r="L842" s="338"/>
      <c r="M842" s="338"/>
      <c r="N842" s="338"/>
      <c r="O842" s="338"/>
      <c r="P842" s="338"/>
      <c r="Q842" s="338"/>
    </row>
    <row r="843" ht="15.75" customHeight="1">
      <c r="A843" s="338"/>
      <c r="B843" s="338"/>
      <c r="C843" s="338"/>
      <c r="D843" s="338"/>
      <c r="E843" s="338"/>
      <c r="F843" s="346"/>
      <c r="G843" s="546"/>
      <c r="H843" s="547"/>
      <c r="I843" s="647"/>
      <c r="J843" s="448"/>
      <c r="K843" s="344"/>
      <c r="L843" s="338"/>
      <c r="M843" s="338"/>
      <c r="N843" s="338"/>
      <c r="O843" s="338"/>
      <c r="P843" s="338"/>
      <c r="Q843" s="338"/>
    </row>
    <row r="844" ht="15.75" customHeight="1">
      <c r="A844" s="338"/>
      <c r="B844" s="338"/>
      <c r="C844" s="338"/>
      <c r="D844" s="338"/>
      <c r="E844" s="338"/>
      <c r="F844" s="346"/>
      <c r="G844" s="546"/>
      <c r="H844" s="547"/>
      <c r="I844" s="647"/>
      <c r="J844" s="448"/>
      <c r="K844" s="344"/>
      <c r="L844" s="338"/>
      <c r="M844" s="338"/>
      <c r="N844" s="338"/>
      <c r="O844" s="338"/>
      <c r="P844" s="338"/>
      <c r="Q844" s="338"/>
    </row>
    <row r="845" ht="15.75" customHeight="1">
      <c r="A845" s="338"/>
      <c r="B845" s="338"/>
      <c r="C845" s="338"/>
      <c r="D845" s="338"/>
      <c r="E845" s="338"/>
      <c r="F845" s="346"/>
      <c r="G845" s="546"/>
      <c r="H845" s="547"/>
      <c r="I845" s="647"/>
      <c r="J845" s="448"/>
      <c r="K845" s="344"/>
      <c r="L845" s="338"/>
      <c r="M845" s="338"/>
      <c r="N845" s="338"/>
      <c r="O845" s="338"/>
      <c r="P845" s="338"/>
      <c r="Q845" s="338"/>
    </row>
    <row r="846" ht="15.75" customHeight="1">
      <c r="A846" s="338"/>
      <c r="B846" s="338"/>
      <c r="C846" s="338"/>
      <c r="D846" s="338"/>
      <c r="E846" s="338"/>
      <c r="F846" s="346"/>
      <c r="G846" s="546"/>
      <c r="H846" s="547"/>
      <c r="I846" s="647"/>
      <c r="J846" s="448"/>
      <c r="K846" s="344"/>
      <c r="L846" s="338"/>
      <c r="M846" s="338"/>
      <c r="N846" s="338"/>
      <c r="O846" s="338"/>
      <c r="P846" s="338"/>
      <c r="Q846" s="338"/>
    </row>
    <row r="847" ht="15.75" customHeight="1">
      <c r="A847" s="338"/>
      <c r="B847" s="338"/>
      <c r="C847" s="338"/>
      <c r="D847" s="338"/>
      <c r="E847" s="338"/>
      <c r="F847" s="346"/>
      <c r="G847" s="546"/>
      <c r="H847" s="547"/>
      <c r="I847" s="647"/>
      <c r="J847" s="448"/>
      <c r="K847" s="344"/>
      <c r="L847" s="338"/>
      <c r="M847" s="338"/>
      <c r="N847" s="338"/>
      <c r="O847" s="338"/>
      <c r="P847" s="338"/>
      <c r="Q847" s="338"/>
    </row>
    <row r="848" ht="15.75" customHeight="1">
      <c r="A848" s="338"/>
      <c r="B848" s="338"/>
      <c r="C848" s="338"/>
      <c r="D848" s="338"/>
      <c r="E848" s="338"/>
      <c r="F848" s="346"/>
      <c r="G848" s="546"/>
      <c r="H848" s="547"/>
      <c r="I848" s="647"/>
      <c r="J848" s="448"/>
      <c r="K848" s="344"/>
      <c r="L848" s="338"/>
      <c r="M848" s="338"/>
      <c r="N848" s="338"/>
      <c r="O848" s="338"/>
      <c r="P848" s="338"/>
      <c r="Q848" s="338"/>
    </row>
    <row r="849" ht="15.75" customHeight="1">
      <c r="A849" s="338"/>
      <c r="B849" s="338"/>
      <c r="C849" s="338"/>
      <c r="D849" s="338"/>
      <c r="E849" s="338"/>
      <c r="F849" s="346"/>
      <c r="G849" s="546"/>
      <c r="H849" s="547"/>
      <c r="I849" s="647"/>
      <c r="J849" s="448"/>
      <c r="K849" s="344"/>
      <c r="L849" s="338"/>
      <c r="M849" s="338"/>
      <c r="N849" s="338"/>
      <c r="O849" s="338"/>
      <c r="P849" s="338"/>
      <c r="Q849" s="338"/>
    </row>
    <row r="850" ht="15.75" customHeight="1">
      <c r="A850" s="338"/>
      <c r="B850" s="338"/>
      <c r="C850" s="338"/>
      <c r="D850" s="338"/>
      <c r="E850" s="338"/>
      <c r="F850" s="346"/>
      <c r="G850" s="546"/>
      <c r="H850" s="547"/>
      <c r="I850" s="647"/>
      <c r="J850" s="448"/>
      <c r="K850" s="344"/>
      <c r="L850" s="338"/>
      <c r="M850" s="338"/>
      <c r="N850" s="338"/>
      <c r="O850" s="338"/>
      <c r="P850" s="338"/>
      <c r="Q850" s="338"/>
    </row>
    <row r="851" ht="15.75" customHeight="1">
      <c r="A851" s="338"/>
      <c r="B851" s="338"/>
      <c r="C851" s="338"/>
      <c r="D851" s="338"/>
      <c r="E851" s="338"/>
      <c r="F851" s="346"/>
      <c r="G851" s="546"/>
      <c r="H851" s="547"/>
      <c r="I851" s="647"/>
      <c r="J851" s="448"/>
      <c r="K851" s="344"/>
      <c r="L851" s="338"/>
      <c r="M851" s="338"/>
      <c r="N851" s="338"/>
      <c r="O851" s="338"/>
      <c r="P851" s="338"/>
      <c r="Q851" s="338"/>
    </row>
    <row r="852" ht="15.75" customHeight="1">
      <c r="A852" s="338"/>
      <c r="B852" s="338"/>
      <c r="C852" s="338"/>
      <c r="D852" s="338"/>
      <c r="E852" s="338"/>
      <c r="F852" s="346"/>
      <c r="G852" s="546"/>
      <c r="H852" s="547"/>
      <c r="I852" s="647"/>
      <c r="J852" s="448"/>
      <c r="K852" s="344"/>
      <c r="L852" s="338"/>
      <c r="M852" s="338"/>
      <c r="N852" s="338"/>
      <c r="O852" s="338"/>
      <c r="P852" s="338"/>
      <c r="Q852" s="338"/>
    </row>
    <row r="853" ht="15.75" customHeight="1">
      <c r="A853" s="338"/>
      <c r="B853" s="338"/>
      <c r="C853" s="338"/>
      <c r="D853" s="338"/>
      <c r="E853" s="338"/>
      <c r="F853" s="346"/>
      <c r="G853" s="546"/>
      <c r="H853" s="547"/>
      <c r="I853" s="647"/>
      <c r="J853" s="448"/>
      <c r="K853" s="344"/>
      <c r="L853" s="338"/>
      <c r="M853" s="338"/>
      <c r="N853" s="338"/>
      <c r="O853" s="338"/>
      <c r="P853" s="338"/>
      <c r="Q853" s="338"/>
    </row>
    <row r="854" ht="15.75" customHeight="1">
      <c r="A854" s="338"/>
      <c r="B854" s="338"/>
      <c r="C854" s="338"/>
      <c r="D854" s="338"/>
      <c r="E854" s="338"/>
      <c r="F854" s="346"/>
      <c r="G854" s="546"/>
      <c r="H854" s="547"/>
      <c r="I854" s="647"/>
      <c r="J854" s="448"/>
      <c r="K854" s="344"/>
      <c r="L854" s="338"/>
      <c r="M854" s="338"/>
      <c r="N854" s="338"/>
      <c r="O854" s="338"/>
      <c r="P854" s="338"/>
      <c r="Q854" s="338"/>
    </row>
    <row r="855" ht="15.75" customHeight="1">
      <c r="A855" s="338"/>
      <c r="B855" s="338"/>
      <c r="C855" s="338"/>
      <c r="D855" s="338"/>
      <c r="E855" s="338"/>
      <c r="F855" s="346"/>
      <c r="G855" s="546"/>
      <c r="H855" s="547"/>
      <c r="I855" s="647"/>
      <c r="J855" s="448"/>
      <c r="K855" s="344"/>
      <c r="L855" s="338"/>
      <c r="M855" s="338"/>
      <c r="N855" s="338"/>
      <c r="O855" s="338"/>
      <c r="P855" s="338"/>
      <c r="Q855" s="338"/>
    </row>
    <row r="856" ht="15.75" customHeight="1">
      <c r="A856" s="338"/>
      <c r="B856" s="338"/>
      <c r="C856" s="338"/>
      <c r="D856" s="338"/>
      <c r="E856" s="338"/>
      <c r="F856" s="346"/>
      <c r="G856" s="546"/>
      <c r="H856" s="547"/>
      <c r="I856" s="647"/>
      <c r="J856" s="448"/>
      <c r="K856" s="344"/>
      <c r="L856" s="338"/>
      <c r="M856" s="338"/>
      <c r="N856" s="338"/>
      <c r="O856" s="338"/>
      <c r="P856" s="338"/>
      <c r="Q856" s="338"/>
    </row>
    <row r="857" ht="15.75" customHeight="1">
      <c r="A857" s="338"/>
      <c r="B857" s="338"/>
      <c r="C857" s="338"/>
      <c r="D857" s="338"/>
      <c r="E857" s="338"/>
      <c r="F857" s="346"/>
      <c r="G857" s="546"/>
      <c r="H857" s="547"/>
      <c r="I857" s="647"/>
      <c r="J857" s="448"/>
      <c r="K857" s="344"/>
      <c r="L857" s="338"/>
      <c r="M857" s="338"/>
      <c r="N857" s="338"/>
      <c r="O857" s="338"/>
      <c r="P857" s="338"/>
      <c r="Q857" s="338"/>
    </row>
    <row r="858" ht="15.75" customHeight="1">
      <c r="A858" s="338"/>
      <c r="B858" s="338"/>
      <c r="C858" s="338"/>
      <c r="D858" s="338"/>
      <c r="E858" s="338"/>
      <c r="F858" s="346"/>
      <c r="G858" s="546"/>
      <c r="H858" s="547"/>
      <c r="I858" s="647"/>
      <c r="J858" s="448"/>
      <c r="K858" s="344"/>
      <c r="L858" s="338"/>
      <c r="M858" s="338"/>
      <c r="N858" s="338"/>
      <c r="O858" s="338"/>
      <c r="P858" s="338"/>
      <c r="Q858" s="338"/>
    </row>
    <row r="859" ht="15.75" customHeight="1">
      <c r="A859" s="338"/>
      <c r="B859" s="338"/>
      <c r="C859" s="338"/>
      <c r="D859" s="338"/>
      <c r="E859" s="338"/>
      <c r="F859" s="346"/>
      <c r="G859" s="546"/>
      <c r="H859" s="547"/>
      <c r="I859" s="647"/>
      <c r="J859" s="448"/>
      <c r="K859" s="344"/>
      <c r="L859" s="338"/>
      <c r="M859" s="338"/>
      <c r="N859" s="338"/>
      <c r="O859" s="338"/>
      <c r="P859" s="338"/>
      <c r="Q859" s="338"/>
    </row>
    <row r="860" ht="15.75" customHeight="1">
      <c r="A860" s="338"/>
      <c r="B860" s="338"/>
      <c r="C860" s="338"/>
      <c r="D860" s="338"/>
      <c r="E860" s="338"/>
      <c r="F860" s="346"/>
      <c r="G860" s="546"/>
      <c r="H860" s="547"/>
      <c r="I860" s="647"/>
      <c r="J860" s="448"/>
      <c r="K860" s="344"/>
      <c r="L860" s="338"/>
      <c r="M860" s="338"/>
      <c r="N860" s="338"/>
      <c r="O860" s="338"/>
      <c r="P860" s="338"/>
      <c r="Q860" s="338"/>
    </row>
    <row r="861" ht="15.75" customHeight="1">
      <c r="A861" s="338"/>
      <c r="B861" s="338"/>
      <c r="C861" s="338"/>
      <c r="D861" s="338"/>
      <c r="E861" s="338"/>
      <c r="F861" s="346"/>
      <c r="G861" s="546"/>
      <c r="H861" s="547"/>
      <c r="I861" s="647"/>
      <c r="J861" s="448"/>
      <c r="K861" s="344"/>
      <c r="L861" s="338"/>
      <c r="M861" s="338"/>
      <c r="N861" s="338"/>
      <c r="O861" s="338"/>
      <c r="P861" s="338"/>
      <c r="Q861" s="338"/>
    </row>
    <row r="862" ht="15.75" customHeight="1">
      <c r="A862" s="338"/>
      <c r="B862" s="338"/>
      <c r="C862" s="338"/>
      <c r="D862" s="338"/>
      <c r="E862" s="338"/>
      <c r="F862" s="346"/>
      <c r="G862" s="546"/>
      <c r="H862" s="547"/>
      <c r="I862" s="647"/>
      <c r="J862" s="448"/>
      <c r="K862" s="344"/>
      <c r="L862" s="338"/>
      <c r="M862" s="338"/>
      <c r="N862" s="338"/>
      <c r="O862" s="338"/>
      <c r="P862" s="338"/>
      <c r="Q862" s="338"/>
    </row>
    <row r="863" ht="15.75" customHeight="1">
      <c r="A863" s="338"/>
      <c r="B863" s="338"/>
      <c r="C863" s="338"/>
      <c r="D863" s="338"/>
      <c r="E863" s="338"/>
      <c r="F863" s="346"/>
      <c r="G863" s="546"/>
      <c r="H863" s="547"/>
      <c r="I863" s="647"/>
      <c r="J863" s="448"/>
      <c r="K863" s="344"/>
      <c r="L863" s="338"/>
      <c r="M863" s="338"/>
      <c r="N863" s="338"/>
      <c r="O863" s="338"/>
      <c r="P863" s="338"/>
      <c r="Q863" s="338"/>
    </row>
    <row r="864" ht="15.75" customHeight="1">
      <c r="A864" s="338"/>
      <c r="B864" s="338"/>
      <c r="C864" s="338"/>
      <c r="D864" s="338"/>
      <c r="E864" s="338"/>
      <c r="F864" s="346"/>
      <c r="G864" s="546"/>
      <c r="H864" s="547"/>
      <c r="I864" s="647"/>
      <c r="J864" s="448"/>
      <c r="K864" s="344"/>
      <c r="L864" s="338"/>
      <c r="M864" s="338"/>
      <c r="N864" s="338"/>
      <c r="O864" s="338"/>
      <c r="P864" s="338"/>
      <c r="Q864" s="338"/>
    </row>
    <row r="865" ht="15.75" customHeight="1">
      <c r="A865" s="338"/>
      <c r="B865" s="338"/>
      <c r="C865" s="338"/>
      <c r="D865" s="338"/>
      <c r="E865" s="338"/>
      <c r="F865" s="346"/>
      <c r="G865" s="546"/>
      <c r="H865" s="547"/>
      <c r="I865" s="647"/>
      <c r="J865" s="448"/>
      <c r="K865" s="344"/>
      <c r="L865" s="338"/>
      <c r="M865" s="338"/>
      <c r="N865" s="338"/>
      <c r="O865" s="338"/>
      <c r="P865" s="338"/>
      <c r="Q865" s="338"/>
    </row>
    <row r="866" ht="15.75" customHeight="1">
      <c r="A866" s="338"/>
      <c r="B866" s="338"/>
      <c r="C866" s="338"/>
      <c r="D866" s="338"/>
      <c r="E866" s="338"/>
      <c r="F866" s="346"/>
      <c r="G866" s="546"/>
      <c r="H866" s="547"/>
      <c r="I866" s="647"/>
      <c r="J866" s="448"/>
      <c r="K866" s="344"/>
      <c r="L866" s="338"/>
      <c r="M866" s="338"/>
      <c r="N866" s="338"/>
      <c r="O866" s="338"/>
      <c r="P866" s="338"/>
      <c r="Q866" s="338"/>
    </row>
    <row r="867" ht="15.75" customHeight="1">
      <c r="A867" s="338"/>
      <c r="B867" s="338"/>
      <c r="C867" s="338"/>
      <c r="D867" s="338"/>
      <c r="E867" s="338"/>
      <c r="F867" s="346"/>
      <c r="G867" s="546"/>
      <c r="H867" s="547"/>
      <c r="I867" s="647"/>
      <c r="J867" s="448"/>
      <c r="K867" s="344"/>
      <c r="L867" s="338"/>
      <c r="M867" s="338"/>
      <c r="N867" s="338"/>
      <c r="O867" s="338"/>
      <c r="P867" s="338"/>
      <c r="Q867" s="338"/>
    </row>
    <row r="868" ht="15.75" customHeight="1">
      <c r="A868" s="338"/>
      <c r="B868" s="338"/>
      <c r="C868" s="338"/>
      <c r="D868" s="338"/>
      <c r="E868" s="338"/>
      <c r="F868" s="346"/>
      <c r="G868" s="546"/>
      <c r="H868" s="547"/>
      <c r="I868" s="647"/>
      <c r="J868" s="448"/>
      <c r="K868" s="344"/>
      <c r="L868" s="338"/>
      <c r="M868" s="338"/>
      <c r="N868" s="338"/>
      <c r="O868" s="338"/>
      <c r="P868" s="338"/>
      <c r="Q868" s="338"/>
    </row>
    <row r="869" ht="15.75" customHeight="1">
      <c r="A869" s="338"/>
      <c r="B869" s="338"/>
      <c r="C869" s="338"/>
      <c r="D869" s="338"/>
      <c r="E869" s="338"/>
      <c r="F869" s="346"/>
      <c r="G869" s="546"/>
      <c r="H869" s="547"/>
      <c r="I869" s="647"/>
      <c r="J869" s="448"/>
      <c r="K869" s="344"/>
      <c r="L869" s="338"/>
      <c r="M869" s="338"/>
      <c r="N869" s="338"/>
      <c r="O869" s="338"/>
      <c r="P869" s="338"/>
      <c r="Q869" s="338"/>
    </row>
    <row r="870" ht="15.75" customHeight="1">
      <c r="A870" s="338"/>
      <c r="B870" s="338"/>
      <c r="C870" s="338"/>
      <c r="D870" s="338"/>
      <c r="E870" s="338"/>
      <c r="F870" s="346"/>
      <c r="G870" s="546"/>
      <c r="H870" s="547"/>
      <c r="I870" s="647"/>
      <c r="J870" s="448"/>
      <c r="K870" s="344"/>
      <c r="L870" s="338"/>
      <c r="M870" s="338"/>
      <c r="N870" s="338"/>
      <c r="O870" s="338"/>
      <c r="P870" s="338"/>
      <c r="Q870" s="338"/>
    </row>
    <row r="871" ht="15.75" customHeight="1">
      <c r="A871" s="338"/>
      <c r="B871" s="338"/>
      <c r="C871" s="338"/>
      <c r="D871" s="338"/>
      <c r="E871" s="338"/>
      <c r="F871" s="346"/>
      <c r="G871" s="546"/>
      <c r="H871" s="547"/>
      <c r="I871" s="647"/>
      <c r="J871" s="448"/>
      <c r="K871" s="344"/>
      <c r="L871" s="338"/>
      <c r="M871" s="338"/>
      <c r="N871" s="338"/>
      <c r="O871" s="338"/>
      <c r="P871" s="338"/>
      <c r="Q871" s="338"/>
    </row>
    <row r="872" ht="15.75" customHeight="1">
      <c r="A872" s="338"/>
      <c r="B872" s="338"/>
      <c r="C872" s="338"/>
      <c r="D872" s="338"/>
      <c r="E872" s="338"/>
      <c r="F872" s="346"/>
      <c r="G872" s="546"/>
      <c r="H872" s="547"/>
      <c r="I872" s="647"/>
      <c r="J872" s="448"/>
      <c r="K872" s="344"/>
      <c r="L872" s="338"/>
      <c r="M872" s="338"/>
      <c r="N872" s="338"/>
      <c r="O872" s="338"/>
      <c r="P872" s="338"/>
      <c r="Q872" s="338"/>
    </row>
    <row r="873" ht="15.75" customHeight="1">
      <c r="A873" s="338"/>
      <c r="B873" s="338"/>
      <c r="C873" s="338"/>
      <c r="D873" s="338"/>
      <c r="E873" s="338"/>
      <c r="F873" s="346"/>
      <c r="G873" s="546"/>
      <c r="H873" s="547"/>
      <c r="I873" s="647"/>
      <c r="J873" s="448"/>
      <c r="K873" s="344"/>
      <c r="L873" s="338"/>
      <c r="M873" s="338"/>
      <c r="N873" s="338"/>
      <c r="O873" s="338"/>
      <c r="P873" s="338"/>
      <c r="Q873" s="338"/>
    </row>
    <row r="874" ht="15.75" customHeight="1">
      <c r="A874" s="338"/>
      <c r="B874" s="338"/>
      <c r="C874" s="338"/>
      <c r="D874" s="338"/>
      <c r="E874" s="338"/>
      <c r="F874" s="346"/>
      <c r="G874" s="546"/>
      <c r="H874" s="547"/>
      <c r="I874" s="647"/>
      <c r="J874" s="448"/>
      <c r="K874" s="344"/>
      <c r="L874" s="338"/>
      <c r="M874" s="338"/>
      <c r="N874" s="338"/>
      <c r="O874" s="338"/>
      <c r="P874" s="338"/>
      <c r="Q874" s="338"/>
    </row>
    <row r="875" ht="15.75" customHeight="1">
      <c r="A875" s="338"/>
      <c r="B875" s="338"/>
      <c r="C875" s="338"/>
      <c r="D875" s="338"/>
      <c r="E875" s="338"/>
      <c r="F875" s="346"/>
      <c r="G875" s="546"/>
      <c r="H875" s="547"/>
      <c r="I875" s="647"/>
      <c r="J875" s="448"/>
      <c r="K875" s="344"/>
      <c r="L875" s="338"/>
      <c r="M875" s="338"/>
      <c r="N875" s="338"/>
      <c r="O875" s="338"/>
      <c r="P875" s="338"/>
      <c r="Q875" s="338"/>
    </row>
    <row r="876" ht="15.75" customHeight="1">
      <c r="A876" s="338"/>
      <c r="B876" s="338"/>
      <c r="C876" s="338"/>
      <c r="D876" s="338"/>
      <c r="E876" s="338"/>
      <c r="F876" s="346"/>
      <c r="G876" s="546"/>
      <c r="H876" s="547"/>
      <c r="I876" s="647"/>
      <c r="J876" s="448"/>
      <c r="K876" s="344"/>
      <c r="L876" s="338"/>
      <c r="M876" s="338"/>
      <c r="N876" s="338"/>
      <c r="O876" s="338"/>
      <c r="P876" s="338"/>
      <c r="Q876" s="338"/>
    </row>
    <row r="877" ht="15.75" customHeight="1">
      <c r="A877" s="338"/>
      <c r="B877" s="338"/>
      <c r="C877" s="338"/>
      <c r="D877" s="338"/>
      <c r="E877" s="338"/>
      <c r="F877" s="346"/>
      <c r="G877" s="546"/>
      <c r="H877" s="547"/>
      <c r="I877" s="647"/>
      <c r="J877" s="448"/>
      <c r="K877" s="344"/>
      <c r="L877" s="338"/>
      <c r="M877" s="338"/>
      <c r="N877" s="338"/>
      <c r="O877" s="338"/>
      <c r="P877" s="338"/>
      <c r="Q877" s="338"/>
    </row>
    <row r="878" ht="15.75" customHeight="1">
      <c r="A878" s="338"/>
      <c r="B878" s="338"/>
      <c r="C878" s="338"/>
      <c r="D878" s="338"/>
      <c r="E878" s="338"/>
      <c r="F878" s="346"/>
      <c r="G878" s="546"/>
      <c r="H878" s="547"/>
      <c r="I878" s="647"/>
      <c r="J878" s="448"/>
      <c r="K878" s="344"/>
      <c r="L878" s="338"/>
      <c r="M878" s="338"/>
      <c r="N878" s="338"/>
      <c r="O878" s="338"/>
      <c r="P878" s="338"/>
      <c r="Q878" s="338"/>
    </row>
    <row r="879" ht="15.75" customHeight="1">
      <c r="A879" s="338"/>
      <c r="B879" s="338"/>
      <c r="C879" s="338"/>
      <c r="D879" s="338"/>
      <c r="E879" s="338"/>
      <c r="F879" s="346"/>
      <c r="G879" s="546"/>
      <c r="H879" s="547"/>
      <c r="I879" s="647"/>
      <c r="J879" s="448"/>
      <c r="K879" s="344"/>
      <c r="L879" s="338"/>
      <c r="M879" s="338"/>
      <c r="N879" s="338"/>
      <c r="O879" s="338"/>
      <c r="P879" s="338"/>
      <c r="Q879" s="338"/>
    </row>
    <row r="880" ht="15.75" customHeight="1">
      <c r="A880" s="338"/>
      <c r="B880" s="338"/>
      <c r="C880" s="338"/>
      <c r="D880" s="338"/>
      <c r="E880" s="338"/>
      <c r="F880" s="346"/>
      <c r="G880" s="546"/>
      <c r="H880" s="547"/>
      <c r="I880" s="647"/>
      <c r="J880" s="448"/>
      <c r="K880" s="344"/>
      <c r="L880" s="338"/>
      <c r="M880" s="338"/>
      <c r="N880" s="338"/>
      <c r="O880" s="338"/>
      <c r="P880" s="338"/>
      <c r="Q880" s="338"/>
    </row>
    <row r="881" ht="15.75" customHeight="1">
      <c r="A881" s="338"/>
      <c r="B881" s="338"/>
      <c r="C881" s="338"/>
      <c r="D881" s="338"/>
      <c r="E881" s="338"/>
      <c r="F881" s="346"/>
      <c r="G881" s="546"/>
      <c r="H881" s="547"/>
      <c r="I881" s="647"/>
      <c r="J881" s="448"/>
      <c r="K881" s="344"/>
      <c r="L881" s="338"/>
      <c r="M881" s="338"/>
      <c r="N881" s="338"/>
      <c r="O881" s="338"/>
      <c r="P881" s="338"/>
      <c r="Q881" s="338"/>
    </row>
    <row r="882" ht="15.75" customHeight="1">
      <c r="A882" s="338"/>
      <c r="B882" s="338"/>
      <c r="C882" s="338"/>
      <c r="D882" s="338"/>
      <c r="E882" s="338"/>
      <c r="F882" s="346"/>
      <c r="G882" s="546"/>
      <c r="H882" s="547"/>
      <c r="I882" s="647"/>
      <c r="J882" s="448"/>
      <c r="K882" s="344"/>
      <c r="L882" s="338"/>
      <c r="M882" s="338"/>
      <c r="N882" s="338"/>
      <c r="O882" s="338"/>
      <c r="P882" s="338"/>
      <c r="Q882" s="338"/>
    </row>
    <row r="883" ht="15.75" customHeight="1">
      <c r="A883" s="338"/>
      <c r="B883" s="338"/>
      <c r="C883" s="338"/>
      <c r="D883" s="338"/>
      <c r="E883" s="338"/>
      <c r="F883" s="346"/>
      <c r="G883" s="546"/>
      <c r="H883" s="547"/>
      <c r="I883" s="647"/>
      <c r="J883" s="448"/>
      <c r="K883" s="344"/>
      <c r="L883" s="338"/>
      <c r="M883" s="338"/>
      <c r="N883" s="338"/>
      <c r="O883" s="338"/>
      <c r="P883" s="338"/>
      <c r="Q883" s="338"/>
    </row>
    <row r="884" ht="15.75" customHeight="1">
      <c r="A884" s="338"/>
      <c r="B884" s="338"/>
      <c r="C884" s="338"/>
      <c r="D884" s="338"/>
      <c r="E884" s="338"/>
      <c r="F884" s="346"/>
      <c r="G884" s="546"/>
      <c r="H884" s="547"/>
      <c r="I884" s="647"/>
      <c r="J884" s="448"/>
      <c r="K884" s="344"/>
      <c r="L884" s="338"/>
      <c r="M884" s="338"/>
      <c r="N884" s="338"/>
      <c r="O884" s="338"/>
      <c r="P884" s="338"/>
      <c r="Q884" s="338"/>
    </row>
    <row r="885" ht="15.75" customHeight="1">
      <c r="A885" s="338"/>
      <c r="B885" s="338"/>
      <c r="C885" s="338"/>
      <c r="D885" s="338"/>
      <c r="E885" s="338"/>
      <c r="F885" s="346"/>
      <c r="G885" s="546"/>
      <c r="H885" s="547"/>
      <c r="I885" s="647"/>
      <c r="J885" s="448"/>
      <c r="K885" s="344"/>
      <c r="L885" s="338"/>
      <c r="M885" s="338"/>
      <c r="N885" s="338"/>
      <c r="O885" s="338"/>
      <c r="P885" s="338"/>
      <c r="Q885" s="338"/>
    </row>
    <row r="886" ht="15.75" customHeight="1">
      <c r="A886" s="338"/>
      <c r="B886" s="338"/>
      <c r="C886" s="338"/>
      <c r="D886" s="338"/>
      <c r="E886" s="338"/>
      <c r="F886" s="346"/>
      <c r="G886" s="546"/>
      <c r="H886" s="547"/>
      <c r="I886" s="647"/>
      <c r="J886" s="448"/>
      <c r="K886" s="344"/>
      <c r="L886" s="338"/>
      <c r="M886" s="338"/>
      <c r="N886" s="338"/>
      <c r="O886" s="338"/>
      <c r="P886" s="338"/>
      <c r="Q886" s="338"/>
    </row>
    <row r="887" ht="15.75" customHeight="1">
      <c r="A887" s="338"/>
      <c r="B887" s="338"/>
      <c r="C887" s="338"/>
      <c r="D887" s="338"/>
      <c r="E887" s="338"/>
      <c r="F887" s="346"/>
      <c r="G887" s="546"/>
      <c r="H887" s="547"/>
      <c r="I887" s="647"/>
      <c r="J887" s="448"/>
      <c r="K887" s="344"/>
      <c r="L887" s="338"/>
      <c r="M887" s="338"/>
      <c r="N887" s="338"/>
      <c r="O887" s="338"/>
      <c r="P887" s="338"/>
      <c r="Q887" s="338"/>
    </row>
    <row r="888" ht="15.75" customHeight="1">
      <c r="A888" s="338"/>
      <c r="B888" s="338"/>
      <c r="C888" s="338"/>
      <c r="D888" s="338"/>
      <c r="E888" s="338"/>
      <c r="F888" s="346"/>
      <c r="G888" s="546"/>
      <c r="H888" s="547"/>
      <c r="I888" s="647"/>
      <c r="J888" s="448"/>
      <c r="K888" s="344"/>
      <c r="L888" s="338"/>
      <c r="M888" s="338"/>
      <c r="N888" s="338"/>
      <c r="O888" s="338"/>
      <c r="P888" s="338"/>
      <c r="Q888" s="338"/>
    </row>
    <row r="889" ht="15.75" customHeight="1">
      <c r="A889" s="338"/>
      <c r="B889" s="338"/>
      <c r="C889" s="338"/>
      <c r="D889" s="338"/>
      <c r="E889" s="338"/>
      <c r="F889" s="346"/>
      <c r="G889" s="546"/>
      <c r="H889" s="547"/>
      <c r="I889" s="647"/>
      <c r="J889" s="448"/>
      <c r="K889" s="344"/>
      <c r="L889" s="338"/>
      <c r="M889" s="338"/>
      <c r="N889" s="338"/>
      <c r="O889" s="338"/>
      <c r="P889" s="338"/>
      <c r="Q889" s="338"/>
    </row>
    <row r="890" ht="15.75" customHeight="1">
      <c r="A890" s="338"/>
      <c r="B890" s="338"/>
      <c r="C890" s="338"/>
      <c r="D890" s="338"/>
      <c r="E890" s="338"/>
      <c r="F890" s="346"/>
      <c r="G890" s="546"/>
      <c r="H890" s="547"/>
      <c r="I890" s="647"/>
      <c r="J890" s="448"/>
      <c r="K890" s="344"/>
      <c r="L890" s="338"/>
      <c r="M890" s="338"/>
      <c r="N890" s="338"/>
      <c r="O890" s="338"/>
      <c r="P890" s="338"/>
      <c r="Q890" s="338"/>
    </row>
    <row r="891" ht="15.75" customHeight="1">
      <c r="A891" s="338"/>
      <c r="B891" s="338"/>
      <c r="C891" s="338"/>
      <c r="D891" s="338"/>
      <c r="E891" s="338"/>
      <c r="F891" s="346"/>
      <c r="G891" s="546"/>
      <c r="H891" s="547"/>
      <c r="I891" s="647"/>
      <c r="J891" s="448"/>
      <c r="K891" s="344"/>
      <c r="L891" s="338"/>
      <c r="M891" s="338"/>
      <c r="N891" s="338"/>
      <c r="O891" s="338"/>
      <c r="P891" s="338"/>
      <c r="Q891" s="338"/>
    </row>
    <row r="892" ht="15.75" customHeight="1">
      <c r="A892" s="338"/>
      <c r="B892" s="338"/>
      <c r="C892" s="338"/>
      <c r="D892" s="338"/>
      <c r="E892" s="338"/>
      <c r="F892" s="346"/>
      <c r="G892" s="546"/>
      <c r="H892" s="547"/>
      <c r="I892" s="647"/>
      <c r="J892" s="448"/>
      <c r="K892" s="344"/>
      <c r="L892" s="338"/>
      <c r="M892" s="338"/>
      <c r="N892" s="338"/>
      <c r="O892" s="338"/>
      <c r="P892" s="338"/>
      <c r="Q892" s="338"/>
    </row>
    <row r="893" ht="15.75" customHeight="1">
      <c r="A893" s="338"/>
      <c r="B893" s="338"/>
      <c r="C893" s="338"/>
      <c r="D893" s="338"/>
      <c r="E893" s="338"/>
      <c r="F893" s="346"/>
      <c r="G893" s="546"/>
      <c r="H893" s="547"/>
      <c r="I893" s="647"/>
      <c r="J893" s="448"/>
      <c r="K893" s="344"/>
      <c r="L893" s="338"/>
      <c r="M893" s="338"/>
      <c r="N893" s="338"/>
      <c r="O893" s="338"/>
      <c r="P893" s="338"/>
      <c r="Q893" s="338"/>
    </row>
    <row r="894" ht="15.75" customHeight="1">
      <c r="A894" s="338"/>
      <c r="B894" s="338"/>
      <c r="C894" s="338"/>
      <c r="D894" s="338"/>
      <c r="E894" s="338"/>
      <c r="F894" s="346"/>
      <c r="G894" s="546"/>
      <c r="H894" s="547"/>
      <c r="I894" s="647"/>
      <c r="J894" s="448"/>
      <c r="K894" s="344"/>
      <c r="L894" s="338"/>
      <c r="M894" s="338"/>
      <c r="N894" s="338"/>
      <c r="O894" s="338"/>
      <c r="P894" s="338"/>
      <c r="Q894" s="338"/>
    </row>
    <row r="895" ht="15.75" customHeight="1">
      <c r="A895" s="338"/>
      <c r="B895" s="338"/>
      <c r="C895" s="338"/>
      <c r="D895" s="338"/>
      <c r="E895" s="338"/>
      <c r="F895" s="346"/>
      <c r="G895" s="546"/>
      <c r="H895" s="547"/>
      <c r="I895" s="647"/>
      <c r="J895" s="448"/>
      <c r="K895" s="344"/>
      <c r="L895" s="338"/>
      <c r="M895" s="338"/>
      <c r="N895" s="338"/>
      <c r="O895" s="338"/>
      <c r="P895" s="338"/>
      <c r="Q895" s="338"/>
    </row>
    <row r="896" ht="15.75" customHeight="1">
      <c r="A896" s="338"/>
      <c r="B896" s="338"/>
      <c r="C896" s="338"/>
      <c r="D896" s="338"/>
      <c r="E896" s="338"/>
      <c r="F896" s="346"/>
      <c r="G896" s="546"/>
      <c r="H896" s="547"/>
      <c r="I896" s="647"/>
      <c r="J896" s="448"/>
      <c r="K896" s="344"/>
      <c r="L896" s="338"/>
      <c r="M896" s="338"/>
      <c r="N896" s="338"/>
      <c r="O896" s="338"/>
      <c r="P896" s="338"/>
      <c r="Q896" s="338"/>
    </row>
    <row r="897" ht="15.75" customHeight="1">
      <c r="A897" s="338"/>
      <c r="B897" s="338"/>
      <c r="C897" s="338"/>
      <c r="D897" s="338"/>
      <c r="E897" s="338"/>
      <c r="F897" s="346"/>
      <c r="G897" s="546"/>
      <c r="H897" s="547"/>
      <c r="I897" s="647"/>
      <c r="J897" s="448"/>
      <c r="K897" s="344"/>
      <c r="L897" s="338"/>
      <c r="M897" s="338"/>
      <c r="N897" s="338"/>
      <c r="O897" s="338"/>
      <c r="P897" s="338"/>
      <c r="Q897" s="338"/>
    </row>
    <row r="898" ht="15.75" customHeight="1">
      <c r="A898" s="338"/>
      <c r="B898" s="338"/>
      <c r="C898" s="338"/>
      <c r="D898" s="338"/>
      <c r="E898" s="338"/>
      <c r="F898" s="346"/>
      <c r="G898" s="546"/>
      <c r="H898" s="547"/>
      <c r="I898" s="647"/>
      <c r="J898" s="448"/>
      <c r="K898" s="344"/>
      <c r="L898" s="338"/>
      <c r="M898" s="338"/>
      <c r="N898" s="338"/>
      <c r="O898" s="338"/>
      <c r="P898" s="338"/>
      <c r="Q898" s="338"/>
    </row>
    <row r="899" ht="15.75" customHeight="1">
      <c r="A899" s="338"/>
      <c r="B899" s="338"/>
      <c r="C899" s="338"/>
      <c r="D899" s="338"/>
      <c r="E899" s="338"/>
      <c r="F899" s="346"/>
      <c r="G899" s="546"/>
      <c r="H899" s="547"/>
      <c r="I899" s="647"/>
      <c r="J899" s="448"/>
      <c r="K899" s="344"/>
      <c r="L899" s="338"/>
      <c r="M899" s="338"/>
      <c r="N899" s="338"/>
      <c r="O899" s="338"/>
      <c r="P899" s="338"/>
      <c r="Q899" s="338"/>
    </row>
    <row r="900" ht="15.75" customHeight="1">
      <c r="A900" s="338"/>
      <c r="B900" s="338"/>
      <c r="C900" s="338"/>
      <c r="D900" s="338"/>
      <c r="E900" s="338"/>
      <c r="F900" s="346"/>
      <c r="G900" s="546"/>
      <c r="H900" s="547"/>
      <c r="I900" s="647"/>
      <c r="J900" s="448"/>
      <c r="K900" s="344"/>
      <c r="L900" s="338"/>
      <c r="M900" s="338"/>
      <c r="N900" s="338"/>
      <c r="O900" s="338"/>
      <c r="P900" s="338"/>
      <c r="Q900" s="338"/>
    </row>
    <row r="901" ht="15.75" customHeight="1">
      <c r="A901" s="338"/>
      <c r="B901" s="338"/>
      <c r="C901" s="338"/>
      <c r="D901" s="338"/>
      <c r="E901" s="338"/>
      <c r="F901" s="346"/>
      <c r="G901" s="546"/>
      <c r="H901" s="547"/>
      <c r="I901" s="647"/>
      <c r="J901" s="448"/>
      <c r="K901" s="344"/>
      <c r="L901" s="338"/>
      <c r="M901" s="338"/>
      <c r="N901" s="338"/>
      <c r="O901" s="338"/>
      <c r="P901" s="338"/>
      <c r="Q901" s="338"/>
    </row>
    <row r="902" ht="15.75" customHeight="1">
      <c r="A902" s="338"/>
      <c r="B902" s="338"/>
      <c r="C902" s="338"/>
      <c r="D902" s="338"/>
      <c r="E902" s="338"/>
      <c r="F902" s="346"/>
      <c r="G902" s="546"/>
      <c r="H902" s="547"/>
      <c r="I902" s="647"/>
      <c r="J902" s="448"/>
      <c r="K902" s="344"/>
      <c r="L902" s="338"/>
      <c r="M902" s="338"/>
      <c r="N902" s="338"/>
      <c r="O902" s="338"/>
      <c r="P902" s="338"/>
      <c r="Q902" s="338"/>
    </row>
    <row r="903" ht="15.75" customHeight="1">
      <c r="A903" s="338"/>
      <c r="B903" s="338"/>
      <c r="C903" s="338"/>
      <c r="D903" s="338"/>
      <c r="E903" s="338"/>
      <c r="F903" s="346"/>
      <c r="G903" s="546"/>
      <c r="H903" s="547"/>
      <c r="I903" s="647"/>
      <c r="J903" s="448"/>
      <c r="K903" s="344"/>
      <c r="L903" s="338"/>
      <c r="M903" s="338"/>
      <c r="N903" s="338"/>
      <c r="O903" s="338"/>
      <c r="P903" s="338"/>
      <c r="Q903" s="338"/>
    </row>
    <row r="904" ht="15.75" customHeight="1">
      <c r="A904" s="338"/>
      <c r="B904" s="338"/>
      <c r="C904" s="338"/>
      <c r="D904" s="338"/>
      <c r="E904" s="338"/>
      <c r="F904" s="346"/>
      <c r="G904" s="546"/>
      <c r="H904" s="547"/>
      <c r="I904" s="647"/>
      <c r="J904" s="448"/>
      <c r="K904" s="344"/>
      <c r="L904" s="338"/>
      <c r="M904" s="338"/>
      <c r="N904" s="338"/>
      <c r="O904" s="338"/>
      <c r="P904" s="338"/>
      <c r="Q904" s="338"/>
    </row>
    <row r="905" ht="15.75" customHeight="1">
      <c r="A905" s="338"/>
      <c r="B905" s="338"/>
      <c r="C905" s="338"/>
      <c r="D905" s="338"/>
      <c r="E905" s="338"/>
      <c r="F905" s="346"/>
      <c r="G905" s="546"/>
      <c r="H905" s="547"/>
      <c r="I905" s="647"/>
      <c r="J905" s="448"/>
      <c r="K905" s="344"/>
      <c r="L905" s="338"/>
      <c r="M905" s="338"/>
      <c r="N905" s="338"/>
      <c r="O905" s="338"/>
      <c r="P905" s="338"/>
      <c r="Q905" s="338"/>
    </row>
    <row r="906" ht="15.75" customHeight="1">
      <c r="A906" s="338"/>
      <c r="B906" s="338"/>
      <c r="C906" s="338"/>
      <c r="D906" s="338"/>
      <c r="E906" s="338"/>
      <c r="F906" s="346"/>
      <c r="G906" s="546"/>
      <c r="H906" s="547"/>
      <c r="I906" s="647"/>
      <c r="J906" s="448"/>
      <c r="K906" s="344"/>
      <c r="L906" s="338"/>
      <c r="M906" s="338"/>
      <c r="N906" s="338"/>
      <c r="O906" s="338"/>
      <c r="P906" s="338"/>
      <c r="Q906" s="338"/>
    </row>
    <row r="907" ht="15.75" customHeight="1">
      <c r="A907" s="338"/>
      <c r="B907" s="338"/>
      <c r="C907" s="338"/>
      <c r="D907" s="338"/>
      <c r="E907" s="338"/>
      <c r="F907" s="346"/>
      <c r="G907" s="546"/>
      <c r="H907" s="547"/>
      <c r="I907" s="647"/>
      <c r="J907" s="448"/>
      <c r="K907" s="344"/>
      <c r="L907" s="338"/>
      <c r="M907" s="338"/>
      <c r="N907" s="338"/>
      <c r="O907" s="338"/>
      <c r="P907" s="338"/>
      <c r="Q907" s="338"/>
    </row>
    <row r="908" ht="15.75" customHeight="1">
      <c r="A908" s="338"/>
      <c r="B908" s="338"/>
      <c r="C908" s="338"/>
      <c r="D908" s="338"/>
      <c r="E908" s="338"/>
      <c r="F908" s="346"/>
      <c r="G908" s="546"/>
      <c r="H908" s="547"/>
      <c r="I908" s="647"/>
      <c r="J908" s="448"/>
      <c r="K908" s="344"/>
      <c r="L908" s="338"/>
      <c r="M908" s="338"/>
      <c r="N908" s="338"/>
      <c r="O908" s="338"/>
      <c r="P908" s="338"/>
      <c r="Q908" s="338"/>
    </row>
    <row r="909" ht="15.75" customHeight="1">
      <c r="A909" s="338"/>
      <c r="B909" s="338"/>
      <c r="C909" s="338"/>
      <c r="D909" s="338"/>
      <c r="E909" s="338"/>
      <c r="F909" s="346"/>
      <c r="G909" s="546"/>
      <c r="H909" s="547"/>
      <c r="I909" s="647"/>
      <c r="J909" s="448"/>
      <c r="K909" s="344"/>
      <c r="L909" s="338"/>
      <c r="M909" s="338"/>
      <c r="N909" s="338"/>
      <c r="O909" s="338"/>
      <c r="P909" s="338"/>
      <c r="Q909" s="338"/>
    </row>
    <row r="910" ht="15.75" customHeight="1">
      <c r="A910" s="338"/>
      <c r="B910" s="338"/>
      <c r="C910" s="338"/>
      <c r="D910" s="338"/>
      <c r="E910" s="338"/>
      <c r="F910" s="346"/>
      <c r="G910" s="546"/>
      <c r="H910" s="547"/>
      <c r="I910" s="647"/>
      <c r="J910" s="448"/>
      <c r="K910" s="344"/>
      <c r="L910" s="338"/>
      <c r="M910" s="338"/>
      <c r="N910" s="338"/>
      <c r="O910" s="338"/>
      <c r="P910" s="338"/>
      <c r="Q910" s="338"/>
    </row>
    <row r="911" ht="15.75" customHeight="1">
      <c r="A911" s="338"/>
      <c r="B911" s="338"/>
      <c r="C911" s="338"/>
      <c r="D911" s="338"/>
      <c r="E911" s="338"/>
      <c r="F911" s="346"/>
      <c r="G911" s="546"/>
      <c r="H911" s="547"/>
      <c r="I911" s="647"/>
      <c r="J911" s="448"/>
      <c r="K911" s="344"/>
      <c r="L911" s="338"/>
      <c r="M911" s="338"/>
      <c r="N911" s="338"/>
      <c r="O911" s="338"/>
      <c r="P911" s="338"/>
      <c r="Q911" s="338"/>
    </row>
    <row r="912" ht="15.75" customHeight="1">
      <c r="A912" s="338"/>
      <c r="B912" s="338"/>
      <c r="C912" s="338"/>
      <c r="D912" s="338"/>
      <c r="E912" s="338"/>
      <c r="F912" s="346"/>
      <c r="G912" s="546"/>
      <c r="H912" s="547"/>
      <c r="I912" s="647"/>
      <c r="J912" s="448"/>
      <c r="K912" s="344"/>
      <c r="L912" s="338"/>
      <c r="M912" s="338"/>
      <c r="N912" s="338"/>
      <c r="O912" s="338"/>
      <c r="P912" s="338"/>
      <c r="Q912" s="338"/>
    </row>
    <row r="913" ht="15.75" customHeight="1">
      <c r="A913" s="338"/>
      <c r="B913" s="338"/>
      <c r="C913" s="338"/>
      <c r="D913" s="338"/>
      <c r="E913" s="338"/>
      <c r="F913" s="346"/>
      <c r="G913" s="546"/>
      <c r="H913" s="547"/>
      <c r="I913" s="647"/>
      <c r="J913" s="448"/>
      <c r="K913" s="344"/>
      <c r="L913" s="338"/>
      <c r="M913" s="338"/>
      <c r="N913" s="338"/>
      <c r="O913" s="338"/>
      <c r="P913" s="338"/>
      <c r="Q913" s="338"/>
    </row>
    <row r="914" ht="15.75" customHeight="1">
      <c r="A914" s="338"/>
      <c r="B914" s="338"/>
      <c r="C914" s="338"/>
      <c r="D914" s="338"/>
      <c r="E914" s="338"/>
      <c r="F914" s="346"/>
      <c r="G914" s="546"/>
      <c r="H914" s="547"/>
      <c r="I914" s="647"/>
      <c r="J914" s="448"/>
      <c r="K914" s="344"/>
      <c r="L914" s="338"/>
      <c r="M914" s="338"/>
      <c r="N914" s="338"/>
      <c r="O914" s="338"/>
      <c r="P914" s="338"/>
      <c r="Q914" s="338"/>
    </row>
    <row r="915" ht="15.75" customHeight="1">
      <c r="A915" s="338"/>
      <c r="B915" s="338"/>
      <c r="C915" s="338"/>
      <c r="D915" s="338"/>
      <c r="E915" s="338"/>
      <c r="F915" s="346"/>
      <c r="G915" s="546"/>
      <c r="H915" s="547"/>
      <c r="I915" s="647"/>
      <c r="J915" s="448"/>
      <c r="K915" s="344"/>
      <c r="L915" s="338"/>
      <c r="M915" s="338"/>
      <c r="N915" s="338"/>
      <c r="O915" s="338"/>
      <c r="P915" s="338"/>
      <c r="Q915" s="338"/>
    </row>
    <row r="916" ht="15.75" customHeight="1">
      <c r="A916" s="338"/>
      <c r="B916" s="338"/>
      <c r="C916" s="338"/>
      <c r="D916" s="338"/>
      <c r="E916" s="338"/>
      <c r="F916" s="346"/>
      <c r="G916" s="546"/>
      <c r="H916" s="547"/>
      <c r="I916" s="647"/>
      <c r="J916" s="448"/>
      <c r="K916" s="344"/>
      <c r="L916" s="338"/>
      <c r="M916" s="338"/>
      <c r="N916" s="338"/>
      <c r="O916" s="338"/>
      <c r="P916" s="338"/>
      <c r="Q916" s="338"/>
    </row>
    <row r="917" ht="15.75" customHeight="1">
      <c r="A917" s="338"/>
      <c r="B917" s="338"/>
      <c r="C917" s="338"/>
      <c r="D917" s="338"/>
      <c r="E917" s="338"/>
      <c r="F917" s="346"/>
      <c r="G917" s="546"/>
      <c r="H917" s="547"/>
      <c r="I917" s="647"/>
      <c r="J917" s="448"/>
      <c r="K917" s="344"/>
      <c r="L917" s="338"/>
      <c r="M917" s="338"/>
      <c r="N917" s="338"/>
      <c r="O917" s="338"/>
      <c r="P917" s="338"/>
      <c r="Q917" s="338"/>
    </row>
    <row r="918" ht="15.75" customHeight="1">
      <c r="A918" s="338"/>
      <c r="B918" s="338"/>
      <c r="C918" s="338"/>
      <c r="D918" s="338"/>
      <c r="E918" s="338"/>
      <c r="F918" s="346"/>
      <c r="G918" s="546"/>
      <c r="H918" s="547"/>
      <c r="I918" s="647"/>
      <c r="J918" s="448"/>
      <c r="K918" s="344"/>
      <c r="L918" s="338"/>
      <c r="M918" s="338"/>
      <c r="N918" s="338"/>
      <c r="O918" s="338"/>
      <c r="P918" s="338"/>
      <c r="Q918" s="338"/>
    </row>
    <row r="919" ht="15.75" customHeight="1">
      <c r="A919" s="338"/>
      <c r="B919" s="338"/>
      <c r="C919" s="338"/>
      <c r="D919" s="338"/>
      <c r="E919" s="338"/>
      <c r="F919" s="346"/>
      <c r="G919" s="546"/>
      <c r="H919" s="547"/>
      <c r="I919" s="647"/>
      <c r="J919" s="448"/>
      <c r="K919" s="344"/>
      <c r="L919" s="338"/>
      <c r="M919" s="338"/>
      <c r="N919" s="338"/>
      <c r="O919" s="338"/>
      <c r="P919" s="338"/>
      <c r="Q919" s="338"/>
    </row>
    <row r="920" ht="15.75" customHeight="1">
      <c r="A920" s="338"/>
      <c r="B920" s="338"/>
      <c r="C920" s="338"/>
      <c r="D920" s="338"/>
      <c r="E920" s="338"/>
      <c r="F920" s="346"/>
      <c r="G920" s="546"/>
      <c r="H920" s="547"/>
      <c r="I920" s="647"/>
      <c r="J920" s="448"/>
      <c r="K920" s="344"/>
      <c r="L920" s="338"/>
      <c r="M920" s="338"/>
      <c r="N920" s="338"/>
      <c r="O920" s="338"/>
      <c r="P920" s="338"/>
      <c r="Q920" s="338"/>
    </row>
    <row r="921" ht="15.75" customHeight="1">
      <c r="A921" s="338"/>
      <c r="B921" s="338"/>
      <c r="C921" s="338"/>
      <c r="D921" s="338"/>
      <c r="E921" s="338"/>
      <c r="F921" s="346"/>
      <c r="G921" s="546"/>
      <c r="H921" s="547"/>
      <c r="I921" s="647"/>
      <c r="J921" s="448"/>
      <c r="K921" s="344"/>
      <c r="L921" s="338"/>
      <c r="M921" s="338"/>
      <c r="N921" s="338"/>
      <c r="O921" s="338"/>
      <c r="P921" s="338"/>
      <c r="Q921" s="338"/>
    </row>
    <row r="922" ht="15.75" customHeight="1">
      <c r="A922" s="338"/>
      <c r="B922" s="338"/>
      <c r="C922" s="338"/>
      <c r="D922" s="338"/>
      <c r="E922" s="338"/>
      <c r="F922" s="346"/>
      <c r="G922" s="546"/>
      <c r="H922" s="547"/>
      <c r="I922" s="647"/>
      <c r="J922" s="448"/>
      <c r="K922" s="344"/>
      <c r="L922" s="338"/>
      <c r="M922" s="338"/>
      <c r="N922" s="338"/>
      <c r="O922" s="338"/>
      <c r="P922" s="338"/>
      <c r="Q922" s="338"/>
    </row>
    <row r="923" ht="15.75" customHeight="1">
      <c r="A923" s="338"/>
      <c r="B923" s="338"/>
      <c r="C923" s="338"/>
      <c r="D923" s="338"/>
      <c r="E923" s="338"/>
      <c r="F923" s="346"/>
      <c r="G923" s="546"/>
      <c r="H923" s="547"/>
      <c r="I923" s="647"/>
      <c r="J923" s="448"/>
      <c r="K923" s="344"/>
      <c r="L923" s="338"/>
      <c r="M923" s="338"/>
      <c r="N923" s="338"/>
      <c r="O923" s="338"/>
      <c r="P923" s="338"/>
      <c r="Q923" s="338"/>
    </row>
    <row r="924" ht="15.75" customHeight="1">
      <c r="A924" s="338"/>
      <c r="B924" s="338"/>
      <c r="C924" s="338"/>
      <c r="D924" s="338"/>
      <c r="E924" s="338"/>
      <c r="F924" s="346"/>
      <c r="G924" s="546"/>
      <c r="H924" s="547"/>
      <c r="I924" s="647"/>
      <c r="J924" s="448"/>
      <c r="K924" s="344"/>
      <c r="L924" s="338"/>
      <c r="M924" s="338"/>
      <c r="N924" s="338"/>
      <c r="O924" s="338"/>
      <c r="P924" s="338"/>
      <c r="Q924" s="338"/>
    </row>
    <row r="925" ht="15.75" customHeight="1">
      <c r="A925" s="338"/>
      <c r="B925" s="338"/>
      <c r="C925" s="338"/>
      <c r="D925" s="338"/>
      <c r="E925" s="338"/>
      <c r="F925" s="346"/>
      <c r="G925" s="546"/>
      <c r="H925" s="547"/>
      <c r="I925" s="647"/>
      <c r="J925" s="448"/>
      <c r="K925" s="344"/>
      <c r="L925" s="338"/>
      <c r="M925" s="338"/>
      <c r="N925" s="338"/>
      <c r="O925" s="338"/>
      <c r="P925" s="338"/>
      <c r="Q925" s="338"/>
    </row>
    <row r="926" ht="15.75" customHeight="1">
      <c r="A926" s="338"/>
      <c r="B926" s="338"/>
      <c r="C926" s="338"/>
      <c r="D926" s="338"/>
      <c r="E926" s="338"/>
      <c r="F926" s="346"/>
      <c r="G926" s="546"/>
      <c r="H926" s="547"/>
      <c r="I926" s="647"/>
      <c r="J926" s="448"/>
      <c r="K926" s="344"/>
      <c r="L926" s="338"/>
      <c r="M926" s="338"/>
      <c r="N926" s="338"/>
      <c r="O926" s="338"/>
      <c r="P926" s="338"/>
      <c r="Q926" s="338"/>
    </row>
    <row r="927" ht="15.75" customHeight="1">
      <c r="A927" s="338"/>
      <c r="B927" s="338"/>
      <c r="C927" s="338"/>
      <c r="D927" s="338"/>
      <c r="E927" s="338"/>
      <c r="F927" s="346"/>
      <c r="G927" s="546"/>
      <c r="H927" s="547"/>
      <c r="I927" s="647"/>
      <c r="J927" s="448"/>
      <c r="K927" s="344"/>
      <c r="L927" s="338"/>
      <c r="M927" s="338"/>
      <c r="N927" s="338"/>
      <c r="O927" s="338"/>
      <c r="P927" s="338"/>
      <c r="Q927" s="338"/>
    </row>
    <row r="928" ht="15.75" customHeight="1">
      <c r="A928" s="338"/>
      <c r="B928" s="338"/>
      <c r="C928" s="338"/>
      <c r="D928" s="338"/>
      <c r="E928" s="338"/>
      <c r="F928" s="346"/>
      <c r="G928" s="546"/>
      <c r="H928" s="547"/>
      <c r="I928" s="647"/>
      <c r="J928" s="448"/>
      <c r="K928" s="344"/>
      <c r="L928" s="338"/>
      <c r="M928" s="338"/>
      <c r="N928" s="338"/>
      <c r="O928" s="338"/>
      <c r="P928" s="338"/>
      <c r="Q928" s="338"/>
    </row>
    <row r="929" ht="15.75" customHeight="1">
      <c r="A929" s="338"/>
      <c r="B929" s="338"/>
      <c r="C929" s="338"/>
      <c r="D929" s="338"/>
      <c r="E929" s="338"/>
      <c r="F929" s="346"/>
      <c r="G929" s="546"/>
      <c r="H929" s="547"/>
      <c r="I929" s="647"/>
      <c r="J929" s="448"/>
      <c r="K929" s="344"/>
      <c r="L929" s="338"/>
      <c r="M929" s="338"/>
      <c r="N929" s="338"/>
      <c r="O929" s="338"/>
      <c r="P929" s="338"/>
      <c r="Q929" s="338"/>
    </row>
    <row r="930" ht="15.75" customHeight="1">
      <c r="A930" s="338"/>
      <c r="B930" s="338"/>
      <c r="C930" s="338"/>
      <c r="D930" s="338"/>
      <c r="E930" s="338"/>
      <c r="F930" s="346"/>
      <c r="G930" s="546"/>
      <c r="H930" s="547"/>
      <c r="I930" s="647"/>
      <c r="J930" s="448"/>
      <c r="K930" s="344"/>
      <c r="L930" s="338"/>
      <c r="M930" s="338"/>
      <c r="N930" s="338"/>
      <c r="O930" s="338"/>
      <c r="P930" s="338"/>
      <c r="Q930" s="338"/>
    </row>
    <row r="931" ht="15.75" customHeight="1">
      <c r="A931" s="338"/>
      <c r="B931" s="338"/>
      <c r="C931" s="338"/>
      <c r="D931" s="338"/>
      <c r="E931" s="338"/>
      <c r="F931" s="346"/>
      <c r="G931" s="546"/>
      <c r="H931" s="547"/>
      <c r="I931" s="647"/>
      <c r="J931" s="448"/>
      <c r="K931" s="344"/>
      <c r="L931" s="338"/>
      <c r="M931" s="338"/>
      <c r="N931" s="338"/>
      <c r="O931" s="338"/>
      <c r="P931" s="338"/>
      <c r="Q931" s="338"/>
    </row>
    <row r="932" ht="15.75" customHeight="1">
      <c r="A932" s="338"/>
      <c r="B932" s="338"/>
      <c r="C932" s="338"/>
      <c r="D932" s="338"/>
      <c r="E932" s="338"/>
      <c r="F932" s="346"/>
      <c r="G932" s="546"/>
      <c r="H932" s="547"/>
      <c r="I932" s="647"/>
      <c r="J932" s="448"/>
      <c r="K932" s="344"/>
      <c r="L932" s="338"/>
      <c r="M932" s="338"/>
      <c r="N932" s="338"/>
      <c r="O932" s="338"/>
      <c r="P932" s="338"/>
      <c r="Q932" s="338"/>
    </row>
    <row r="933" ht="15.75" customHeight="1">
      <c r="A933" s="338"/>
      <c r="B933" s="338"/>
      <c r="C933" s="338"/>
      <c r="D933" s="338"/>
      <c r="E933" s="338"/>
      <c r="F933" s="346"/>
      <c r="G933" s="546"/>
      <c r="H933" s="547"/>
      <c r="I933" s="647"/>
      <c r="J933" s="448"/>
      <c r="K933" s="344"/>
      <c r="L933" s="338"/>
      <c r="M933" s="338"/>
      <c r="N933" s="338"/>
      <c r="O933" s="338"/>
      <c r="P933" s="338"/>
      <c r="Q933" s="338"/>
    </row>
    <row r="934" ht="15.75" customHeight="1">
      <c r="A934" s="338"/>
      <c r="B934" s="338"/>
      <c r="C934" s="338"/>
      <c r="D934" s="338"/>
      <c r="E934" s="338"/>
      <c r="F934" s="346"/>
      <c r="G934" s="546"/>
      <c r="H934" s="547"/>
      <c r="I934" s="647"/>
      <c r="J934" s="448"/>
      <c r="K934" s="344"/>
      <c r="L934" s="338"/>
      <c r="M934" s="338"/>
      <c r="N934" s="338"/>
      <c r="O934" s="338"/>
      <c r="P934" s="338"/>
      <c r="Q934" s="338"/>
    </row>
    <row r="935" ht="15.75" customHeight="1">
      <c r="A935" s="338"/>
      <c r="B935" s="338"/>
      <c r="C935" s="338"/>
      <c r="D935" s="338"/>
      <c r="E935" s="338"/>
      <c r="F935" s="346"/>
      <c r="G935" s="546"/>
      <c r="H935" s="547"/>
      <c r="I935" s="647"/>
      <c r="J935" s="448"/>
      <c r="K935" s="344"/>
      <c r="L935" s="338"/>
      <c r="M935" s="338"/>
      <c r="N935" s="338"/>
      <c r="O935" s="338"/>
      <c r="P935" s="338"/>
      <c r="Q935" s="338"/>
    </row>
    <row r="936" ht="15.75" customHeight="1">
      <c r="A936" s="338"/>
      <c r="B936" s="338"/>
      <c r="C936" s="338"/>
      <c r="D936" s="338"/>
      <c r="E936" s="338"/>
      <c r="F936" s="346"/>
      <c r="G936" s="546"/>
      <c r="H936" s="547"/>
      <c r="I936" s="647"/>
      <c r="J936" s="448"/>
      <c r="K936" s="344"/>
      <c r="L936" s="338"/>
      <c r="M936" s="338"/>
      <c r="N936" s="338"/>
      <c r="O936" s="338"/>
      <c r="P936" s="338"/>
      <c r="Q936" s="338"/>
    </row>
    <row r="937" ht="15.75" customHeight="1">
      <c r="A937" s="338"/>
      <c r="B937" s="338"/>
      <c r="C937" s="338"/>
      <c r="D937" s="338"/>
      <c r="E937" s="338"/>
      <c r="F937" s="346"/>
      <c r="G937" s="546"/>
      <c r="H937" s="547"/>
      <c r="I937" s="647"/>
      <c r="J937" s="448"/>
      <c r="K937" s="344"/>
      <c r="L937" s="338"/>
      <c r="M937" s="338"/>
      <c r="N937" s="338"/>
      <c r="O937" s="338"/>
      <c r="P937" s="338"/>
      <c r="Q937" s="338"/>
    </row>
    <row r="938" ht="15.75" customHeight="1">
      <c r="A938" s="338"/>
      <c r="B938" s="338"/>
      <c r="C938" s="338"/>
      <c r="D938" s="338"/>
      <c r="E938" s="338"/>
      <c r="F938" s="346"/>
      <c r="G938" s="546"/>
      <c r="H938" s="547"/>
      <c r="I938" s="647"/>
      <c r="J938" s="448"/>
      <c r="K938" s="344"/>
      <c r="L938" s="338"/>
      <c r="M938" s="338"/>
      <c r="N938" s="338"/>
      <c r="O938" s="338"/>
      <c r="P938" s="338"/>
      <c r="Q938" s="338"/>
    </row>
    <row r="939" ht="15.75" customHeight="1">
      <c r="A939" s="338"/>
      <c r="B939" s="338"/>
      <c r="C939" s="338"/>
      <c r="D939" s="338"/>
      <c r="E939" s="338"/>
      <c r="F939" s="346"/>
      <c r="G939" s="546"/>
      <c r="H939" s="547"/>
      <c r="I939" s="647"/>
      <c r="J939" s="448"/>
      <c r="K939" s="344"/>
      <c r="L939" s="338"/>
      <c r="M939" s="338"/>
      <c r="N939" s="338"/>
      <c r="O939" s="338"/>
      <c r="P939" s="338"/>
      <c r="Q939" s="338"/>
    </row>
    <row r="940" ht="15.75" customHeight="1">
      <c r="A940" s="338"/>
      <c r="B940" s="338"/>
      <c r="C940" s="338"/>
      <c r="D940" s="338"/>
      <c r="E940" s="338"/>
      <c r="F940" s="346"/>
      <c r="G940" s="546"/>
      <c r="H940" s="547"/>
      <c r="I940" s="647"/>
      <c r="J940" s="448"/>
      <c r="K940" s="344"/>
      <c r="L940" s="338"/>
      <c r="M940" s="338"/>
      <c r="N940" s="338"/>
      <c r="O940" s="338"/>
      <c r="P940" s="338"/>
      <c r="Q940" s="338"/>
    </row>
    <row r="941" ht="15.75" customHeight="1">
      <c r="A941" s="338"/>
      <c r="B941" s="338"/>
      <c r="C941" s="338"/>
      <c r="D941" s="338"/>
      <c r="E941" s="338"/>
      <c r="F941" s="346"/>
      <c r="G941" s="546"/>
      <c r="H941" s="547"/>
      <c r="I941" s="647"/>
      <c r="J941" s="448"/>
      <c r="K941" s="344"/>
      <c r="L941" s="338"/>
      <c r="M941" s="338"/>
      <c r="N941" s="338"/>
      <c r="O941" s="338"/>
      <c r="P941" s="338"/>
      <c r="Q941" s="338"/>
    </row>
    <row r="942" ht="15.75" customHeight="1">
      <c r="A942" s="338"/>
      <c r="B942" s="338"/>
      <c r="C942" s="338"/>
      <c r="D942" s="338"/>
      <c r="E942" s="338"/>
      <c r="F942" s="346"/>
      <c r="G942" s="546"/>
      <c r="H942" s="547"/>
      <c r="I942" s="647"/>
      <c r="J942" s="448"/>
      <c r="K942" s="344"/>
      <c r="L942" s="338"/>
      <c r="M942" s="338"/>
      <c r="N942" s="338"/>
      <c r="O942" s="338"/>
      <c r="P942" s="338"/>
      <c r="Q942" s="338"/>
    </row>
    <row r="943" ht="15.75" customHeight="1">
      <c r="A943" s="338"/>
      <c r="B943" s="338"/>
      <c r="C943" s="338"/>
      <c r="D943" s="338"/>
      <c r="E943" s="338"/>
      <c r="F943" s="346"/>
      <c r="G943" s="546"/>
      <c r="H943" s="547"/>
      <c r="I943" s="647"/>
      <c r="J943" s="448"/>
      <c r="K943" s="344"/>
      <c r="L943" s="338"/>
      <c r="M943" s="338"/>
      <c r="N943" s="338"/>
      <c r="O943" s="338"/>
      <c r="P943" s="338"/>
      <c r="Q943" s="338"/>
    </row>
    <row r="944" ht="15.75" customHeight="1">
      <c r="A944" s="338"/>
      <c r="B944" s="338"/>
      <c r="C944" s="338"/>
      <c r="D944" s="338"/>
      <c r="E944" s="338"/>
      <c r="F944" s="346"/>
      <c r="G944" s="546"/>
      <c r="H944" s="547"/>
      <c r="I944" s="647"/>
      <c r="J944" s="448"/>
      <c r="K944" s="344"/>
      <c r="L944" s="338"/>
      <c r="M944" s="338"/>
      <c r="N944" s="338"/>
      <c r="O944" s="338"/>
      <c r="P944" s="338"/>
      <c r="Q944" s="338"/>
    </row>
    <row r="945" ht="15.75" customHeight="1">
      <c r="A945" s="338"/>
      <c r="B945" s="338"/>
      <c r="C945" s="338"/>
      <c r="D945" s="338"/>
      <c r="E945" s="338"/>
      <c r="F945" s="346"/>
      <c r="G945" s="546"/>
      <c r="H945" s="547"/>
      <c r="I945" s="647"/>
      <c r="J945" s="448"/>
      <c r="K945" s="344"/>
      <c r="L945" s="338"/>
      <c r="M945" s="338"/>
      <c r="N945" s="338"/>
      <c r="O945" s="338"/>
      <c r="P945" s="338"/>
      <c r="Q945" s="338"/>
    </row>
    <row r="946" ht="15.75" customHeight="1">
      <c r="A946" s="338"/>
      <c r="B946" s="338"/>
      <c r="C946" s="338"/>
      <c r="D946" s="338"/>
      <c r="E946" s="338"/>
      <c r="F946" s="346"/>
      <c r="G946" s="546"/>
      <c r="H946" s="547"/>
      <c r="I946" s="647"/>
      <c r="J946" s="448"/>
      <c r="K946" s="344"/>
      <c r="L946" s="338"/>
      <c r="M946" s="338"/>
      <c r="N946" s="338"/>
      <c r="O946" s="338"/>
      <c r="P946" s="338"/>
      <c r="Q946" s="338"/>
    </row>
    <row r="947" ht="15.75" customHeight="1">
      <c r="A947" s="338"/>
      <c r="B947" s="338"/>
      <c r="C947" s="338"/>
      <c r="D947" s="338"/>
      <c r="E947" s="338"/>
      <c r="F947" s="346"/>
      <c r="G947" s="546"/>
      <c r="H947" s="547"/>
      <c r="I947" s="647"/>
      <c r="J947" s="448"/>
      <c r="K947" s="344"/>
      <c r="L947" s="338"/>
      <c r="M947" s="338"/>
      <c r="N947" s="338"/>
      <c r="O947" s="338"/>
      <c r="P947" s="338"/>
      <c r="Q947" s="338"/>
    </row>
    <row r="948" ht="15.75" customHeight="1">
      <c r="A948" s="338"/>
      <c r="B948" s="338"/>
      <c r="C948" s="338"/>
      <c r="D948" s="338"/>
      <c r="E948" s="338"/>
      <c r="F948" s="346"/>
      <c r="G948" s="546"/>
      <c r="H948" s="547"/>
      <c r="I948" s="647"/>
      <c r="J948" s="448"/>
      <c r="K948" s="344"/>
      <c r="L948" s="338"/>
      <c r="M948" s="338"/>
      <c r="N948" s="338"/>
      <c r="O948" s="338"/>
      <c r="P948" s="338"/>
      <c r="Q948" s="338"/>
    </row>
    <row r="949" ht="15.75" customHeight="1">
      <c r="A949" s="338"/>
      <c r="B949" s="338"/>
      <c r="C949" s="338"/>
      <c r="D949" s="338"/>
      <c r="E949" s="338"/>
      <c r="F949" s="346"/>
      <c r="G949" s="546"/>
      <c r="H949" s="547"/>
      <c r="I949" s="647"/>
      <c r="J949" s="448"/>
      <c r="K949" s="344"/>
      <c r="L949" s="338"/>
      <c r="M949" s="338"/>
      <c r="N949" s="338"/>
      <c r="O949" s="338"/>
      <c r="P949" s="338"/>
      <c r="Q949" s="338"/>
    </row>
    <row r="950" ht="15.75" customHeight="1">
      <c r="A950" s="338"/>
      <c r="B950" s="338"/>
      <c r="C950" s="338"/>
      <c r="D950" s="338"/>
      <c r="E950" s="338"/>
      <c r="F950" s="346"/>
      <c r="G950" s="546"/>
      <c r="H950" s="547"/>
      <c r="I950" s="647"/>
      <c r="J950" s="448"/>
      <c r="K950" s="344"/>
      <c r="L950" s="338"/>
      <c r="M950" s="338"/>
      <c r="N950" s="338"/>
      <c r="O950" s="338"/>
      <c r="P950" s="338"/>
      <c r="Q950" s="338"/>
    </row>
    <row r="951" ht="15.75" customHeight="1">
      <c r="A951" s="338"/>
      <c r="B951" s="338"/>
      <c r="C951" s="338"/>
      <c r="D951" s="338"/>
      <c r="E951" s="338"/>
      <c r="F951" s="346"/>
      <c r="G951" s="546"/>
      <c r="H951" s="547"/>
      <c r="I951" s="647"/>
      <c r="J951" s="448"/>
      <c r="K951" s="344"/>
      <c r="L951" s="338"/>
      <c r="M951" s="338"/>
      <c r="N951" s="338"/>
      <c r="O951" s="338"/>
      <c r="P951" s="338"/>
      <c r="Q951" s="338"/>
    </row>
    <row r="952" ht="15.75" customHeight="1">
      <c r="A952" s="338"/>
      <c r="B952" s="338"/>
      <c r="C952" s="338"/>
      <c r="D952" s="338"/>
      <c r="E952" s="338"/>
      <c r="F952" s="346"/>
      <c r="G952" s="546"/>
      <c r="H952" s="547"/>
      <c r="I952" s="647"/>
      <c r="J952" s="448"/>
      <c r="K952" s="344"/>
      <c r="L952" s="338"/>
      <c r="M952" s="338"/>
      <c r="N952" s="338"/>
      <c r="O952" s="338"/>
      <c r="P952" s="338"/>
      <c r="Q952" s="338"/>
    </row>
    <row r="953" ht="15.75" customHeight="1">
      <c r="A953" s="338"/>
      <c r="B953" s="338"/>
      <c r="C953" s="338"/>
      <c r="D953" s="338"/>
      <c r="E953" s="338"/>
      <c r="F953" s="346"/>
      <c r="G953" s="546"/>
      <c r="H953" s="547"/>
      <c r="I953" s="647"/>
      <c r="J953" s="448"/>
      <c r="K953" s="344"/>
      <c r="L953" s="338"/>
      <c r="M953" s="338"/>
      <c r="N953" s="338"/>
      <c r="O953" s="338"/>
      <c r="P953" s="338"/>
      <c r="Q953" s="338"/>
    </row>
    <row r="954" ht="15.75" customHeight="1">
      <c r="A954" s="338"/>
      <c r="B954" s="338"/>
      <c r="C954" s="338"/>
      <c r="D954" s="338"/>
      <c r="E954" s="338"/>
      <c r="F954" s="346"/>
      <c r="G954" s="546"/>
      <c r="H954" s="547"/>
      <c r="I954" s="647"/>
      <c r="J954" s="448"/>
      <c r="K954" s="344"/>
      <c r="L954" s="338"/>
      <c r="M954" s="338"/>
      <c r="N954" s="338"/>
      <c r="O954" s="338"/>
      <c r="P954" s="338"/>
      <c r="Q954" s="338"/>
    </row>
    <row r="955" ht="15.75" customHeight="1">
      <c r="A955" s="338"/>
      <c r="B955" s="338"/>
      <c r="C955" s="338"/>
      <c r="D955" s="338"/>
      <c r="E955" s="338"/>
      <c r="F955" s="346"/>
      <c r="G955" s="546"/>
      <c r="H955" s="547"/>
      <c r="I955" s="647"/>
      <c r="J955" s="448"/>
      <c r="K955" s="344"/>
      <c r="L955" s="338"/>
      <c r="M955" s="338"/>
      <c r="N955" s="338"/>
      <c r="O955" s="338"/>
      <c r="P955" s="338"/>
      <c r="Q955" s="338"/>
    </row>
    <row r="956" ht="15.75" customHeight="1">
      <c r="A956" s="338"/>
      <c r="B956" s="338"/>
      <c r="C956" s="338"/>
      <c r="D956" s="338"/>
      <c r="E956" s="338"/>
      <c r="F956" s="346"/>
      <c r="G956" s="546"/>
      <c r="H956" s="547"/>
      <c r="I956" s="647"/>
      <c r="J956" s="448"/>
      <c r="K956" s="344"/>
      <c r="L956" s="338"/>
      <c r="M956" s="338"/>
      <c r="N956" s="338"/>
      <c r="O956" s="338"/>
      <c r="P956" s="338"/>
      <c r="Q956" s="338"/>
    </row>
    <row r="957" ht="15.75" customHeight="1">
      <c r="A957" s="338"/>
      <c r="B957" s="338"/>
      <c r="C957" s="338"/>
      <c r="D957" s="338"/>
      <c r="E957" s="338"/>
      <c r="F957" s="346"/>
      <c r="G957" s="546"/>
      <c r="H957" s="547"/>
      <c r="I957" s="647"/>
      <c r="J957" s="448"/>
      <c r="K957" s="344"/>
      <c r="L957" s="338"/>
      <c r="M957" s="338"/>
      <c r="N957" s="338"/>
      <c r="O957" s="338"/>
      <c r="P957" s="338"/>
      <c r="Q957" s="338"/>
    </row>
    <row r="958" ht="15.75" customHeight="1">
      <c r="A958" s="338"/>
      <c r="B958" s="338"/>
      <c r="C958" s="338"/>
      <c r="D958" s="338"/>
      <c r="E958" s="338"/>
      <c r="F958" s="346"/>
      <c r="G958" s="546"/>
      <c r="H958" s="547"/>
      <c r="I958" s="647"/>
      <c r="J958" s="448"/>
      <c r="K958" s="344"/>
      <c r="L958" s="338"/>
      <c r="M958" s="338"/>
      <c r="N958" s="338"/>
      <c r="O958" s="338"/>
      <c r="P958" s="338"/>
      <c r="Q958" s="338"/>
    </row>
    <row r="959" ht="15.75" customHeight="1">
      <c r="A959" s="338"/>
      <c r="B959" s="338"/>
      <c r="C959" s="338"/>
      <c r="D959" s="338"/>
      <c r="E959" s="338"/>
      <c r="F959" s="346"/>
      <c r="G959" s="546"/>
      <c r="H959" s="547"/>
      <c r="I959" s="647"/>
      <c r="J959" s="448"/>
      <c r="K959" s="344"/>
      <c r="L959" s="338"/>
      <c r="M959" s="338"/>
      <c r="N959" s="338"/>
      <c r="O959" s="338"/>
      <c r="P959" s="338"/>
      <c r="Q959" s="338"/>
    </row>
    <row r="960" ht="15.75" customHeight="1">
      <c r="A960" s="338"/>
      <c r="B960" s="338"/>
      <c r="C960" s="338"/>
      <c r="D960" s="338"/>
      <c r="E960" s="338"/>
      <c r="F960" s="346"/>
      <c r="G960" s="546"/>
      <c r="H960" s="547"/>
      <c r="I960" s="647"/>
      <c r="J960" s="448"/>
      <c r="K960" s="344"/>
      <c r="L960" s="338"/>
      <c r="M960" s="338"/>
      <c r="N960" s="338"/>
      <c r="O960" s="338"/>
      <c r="P960" s="338"/>
      <c r="Q960" s="338"/>
    </row>
    <row r="961" ht="15.75" customHeight="1">
      <c r="A961" s="338"/>
      <c r="B961" s="338"/>
      <c r="C961" s="338"/>
      <c r="D961" s="338"/>
      <c r="E961" s="338"/>
      <c r="F961" s="346"/>
      <c r="G961" s="546"/>
      <c r="H961" s="547"/>
      <c r="I961" s="647"/>
      <c r="J961" s="448"/>
      <c r="K961" s="344"/>
      <c r="L961" s="338"/>
      <c r="M961" s="338"/>
      <c r="N961" s="338"/>
      <c r="O961" s="338"/>
      <c r="P961" s="338"/>
      <c r="Q961" s="338"/>
    </row>
    <row r="962" ht="15.75" customHeight="1">
      <c r="A962" s="338"/>
      <c r="B962" s="338"/>
      <c r="C962" s="338"/>
      <c r="D962" s="338"/>
      <c r="E962" s="338"/>
      <c r="F962" s="346"/>
      <c r="G962" s="546"/>
      <c r="H962" s="547"/>
      <c r="I962" s="647"/>
      <c r="J962" s="448"/>
      <c r="K962" s="344"/>
      <c r="L962" s="338"/>
      <c r="M962" s="338"/>
      <c r="N962" s="338"/>
      <c r="O962" s="338"/>
      <c r="P962" s="338"/>
      <c r="Q962" s="338"/>
    </row>
    <row r="963" ht="15.75" customHeight="1">
      <c r="A963" s="338"/>
      <c r="B963" s="338"/>
      <c r="C963" s="338"/>
      <c r="D963" s="338"/>
      <c r="E963" s="338"/>
      <c r="F963" s="346"/>
      <c r="G963" s="546"/>
      <c r="H963" s="547"/>
      <c r="I963" s="647"/>
      <c r="J963" s="448"/>
      <c r="K963" s="344"/>
      <c r="L963" s="338"/>
      <c r="M963" s="338"/>
      <c r="N963" s="338"/>
      <c r="O963" s="338"/>
      <c r="P963" s="338"/>
      <c r="Q963" s="338"/>
    </row>
    <row r="964" ht="15.75" customHeight="1">
      <c r="A964" s="338"/>
      <c r="B964" s="338"/>
      <c r="C964" s="338"/>
      <c r="D964" s="338"/>
      <c r="E964" s="338"/>
      <c r="F964" s="346"/>
      <c r="G964" s="546"/>
      <c r="H964" s="547"/>
      <c r="I964" s="647"/>
      <c r="J964" s="448"/>
      <c r="K964" s="344"/>
      <c r="L964" s="338"/>
      <c r="M964" s="338"/>
      <c r="N964" s="338"/>
      <c r="O964" s="338"/>
      <c r="P964" s="338"/>
      <c r="Q964" s="338"/>
    </row>
    <row r="965" ht="15.75" customHeight="1">
      <c r="A965" s="338"/>
      <c r="B965" s="338"/>
      <c r="C965" s="338"/>
      <c r="D965" s="338"/>
      <c r="E965" s="338"/>
      <c r="F965" s="346"/>
      <c r="G965" s="546"/>
      <c r="H965" s="547"/>
      <c r="I965" s="647"/>
      <c r="J965" s="448"/>
      <c r="K965" s="344"/>
      <c r="L965" s="338"/>
      <c r="M965" s="338"/>
      <c r="N965" s="338"/>
      <c r="O965" s="338"/>
      <c r="P965" s="338"/>
      <c r="Q965" s="338"/>
    </row>
    <row r="966" ht="15.75" customHeight="1">
      <c r="A966" s="338"/>
      <c r="B966" s="338"/>
      <c r="C966" s="338"/>
      <c r="D966" s="338"/>
      <c r="E966" s="338"/>
      <c r="F966" s="346"/>
      <c r="G966" s="546"/>
      <c r="H966" s="547"/>
      <c r="I966" s="647"/>
      <c r="J966" s="448"/>
      <c r="K966" s="344"/>
      <c r="L966" s="338"/>
      <c r="M966" s="338"/>
      <c r="N966" s="338"/>
      <c r="O966" s="338"/>
      <c r="P966" s="338"/>
      <c r="Q966" s="338"/>
    </row>
    <row r="967" ht="15.75" customHeight="1">
      <c r="A967" s="338"/>
      <c r="B967" s="338"/>
      <c r="C967" s="338"/>
      <c r="D967" s="338"/>
      <c r="E967" s="338"/>
      <c r="F967" s="346"/>
      <c r="G967" s="546"/>
      <c r="H967" s="547"/>
      <c r="I967" s="647"/>
      <c r="J967" s="448"/>
      <c r="K967" s="344"/>
      <c r="L967" s="338"/>
      <c r="M967" s="338"/>
      <c r="N967" s="338"/>
      <c r="O967" s="338"/>
      <c r="P967" s="338"/>
      <c r="Q967" s="338"/>
    </row>
    <row r="968" ht="15.75" customHeight="1">
      <c r="A968" s="338"/>
      <c r="B968" s="338"/>
      <c r="C968" s="338"/>
      <c r="D968" s="338"/>
      <c r="E968" s="338"/>
      <c r="F968" s="346"/>
      <c r="G968" s="546"/>
      <c r="H968" s="547"/>
      <c r="I968" s="647"/>
      <c r="J968" s="448"/>
      <c r="K968" s="344"/>
      <c r="L968" s="338"/>
      <c r="M968" s="338"/>
      <c r="N968" s="338"/>
      <c r="O968" s="338"/>
      <c r="P968" s="338"/>
      <c r="Q968" s="338"/>
    </row>
    <row r="969" ht="15.75" customHeight="1">
      <c r="A969" s="338"/>
      <c r="B969" s="338"/>
      <c r="C969" s="338"/>
      <c r="D969" s="338"/>
      <c r="E969" s="338"/>
      <c r="F969" s="346"/>
      <c r="G969" s="546"/>
      <c r="H969" s="547"/>
      <c r="I969" s="647"/>
      <c r="J969" s="448"/>
      <c r="K969" s="344"/>
      <c r="L969" s="338"/>
      <c r="M969" s="338"/>
      <c r="N969" s="338"/>
      <c r="O969" s="338"/>
      <c r="P969" s="338"/>
      <c r="Q969" s="338"/>
    </row>
    <row r="970" ht="15.75" customHeight="1">
      <c r="A970" s="338"/>
      <c r="B970" s="338"/>
      <c r="C970" s="338"/>
      <c r="D970" s="338"/>
      <c r="E970" s="338"/>
      <c r="F970" s="346"/>
      <c r="G970" s="546"/>
      <c r="H970" s="547"/>
      <c r="I970" s="647"/>
      <c r="J970" s="448"/>
      <c r="K970" s="344"/>
      <c r="L970" s="338"/>
      <c r="M970" s="338"/>
      <c r="N970" s="338"/>
      <c r="O970" s="338"/>
      <c r="P970" s="338"/>
      <c r="Q970" s="338"/>
    </row>
    <row r="971" ht="15.75" customHeight="1">
      <c r="A971" s="338"/>
      <c r="B971" s="338"/>
      <c r="C971" s="338"/>
      <c r="D971" s="338"/>
      <c r="E971" s="338"/>
      <c r="F971" s="346"/>
      <c r="G971" s="546"/>
      <c r="H971" s="547"/>
      <c r="I971" s="647"/>
      <c r="J971" s="448"/>
      <c r="K971" s="344"/>
      <c r="L971" s="338"/>
      <c r="M971" s="338"/>
      <c r="N971" s="338"/>
      <c r="O971" s="338"/>
      <c r="P971" s="338"/>
      <c r="Q971" s="338"/>
    </row>
    <row r="972" ht="15.75" customHeight="1">
      <c r="A972" s="338"/>
      <c r="B972" s="338"/>
      <c r="C972" s="338"/>
      <c r="D972" s="338"/>
      <c r="E972" s="338"/>
      <c r="F972" s="346"/>
      <c r="G972" s="546"/>
      <c r="H972" s="547"/>
      <c r="I972" s="647"/>
      <c r="J972" s="448"/>
      <c r="K972" s="344"/>
      <c r="L972" s="338"/>
      <c r="M972" s="338"/>
      <c r="N972" s="338"/>
      <c r="O972" s="338"/>
      <c r="P972" s="338"/>
      <c r="Q972" s="338"/>
    </row>
    <row r="973" ht="15.75" customHeight="1">
      <c r="A973" s="338"/>
      <c r="B973" s="338"/>
      <c r="C973" s="338"/>
      <c r="D973" s="338"/>
      <c r="E973" s="338"/>
      <c r="F973" s="346"/>
      <c r="G973" s="546"/>
      <c r="H973" s="547"/>
      <c r="I973" s="647"/>
      <c r="J973" s="448"/>
      <c r="K973" s="344"/>
      <c r="L973" s="338"/>
      <c r="M973" s="338"/>
      <c r="N973" s="338"/>
      <c r="O973" s="338"/>
      <c r="P973" s="338"/>
      <c r="Q973" s="338"/>
    </row>
    <row r="974" ht="15.75" customHeight="1">
      <c r="A974" s="338"/>
      <c r="B974" s="338"/>
      <c r="C974" s="338"/>
      <c r="D974" s="338"/>
      <c r="E974" s="338"/>
      <c r="F974" s="346"/>
      <c r="G974" s="546"/>
      <c r="H974" s="547"/>
      <c r="I974" s="647"/>
      <c r="J974" s="448"/>
      <c r="K974" s="344"/>
      <c r="L974" s="338"/>
      <c r="M974" s="338"/>
      <c r="N974" s="338"/>
      <c r="O974" s="338"/>
      <c r="P974" s="338"/>
      <c r="Q974" s="338"/>
    </row>
    <row r="975" ht="15.75" customHeight="1">
      <c r="A975" s="338"/>
      <c r="B975" s="338"/>
      <c r="C975" s="338"/>
      <c r="D975" s="338"/>
      <c r="E975" s="338"/>
      <c r="F975" s="346"/>
      <c r="G975" s="546"/>
      <c r="H975" s="547"/>
      <c r="I975" s="647"/>
      <c r="J975" s="448"/>
      <c r="K975" s="344"/>
      <c r="L975" s="338"/>
      <c r="M975" s="338"/>
      <c r="N975" s="338"/>
      <c r="O975" s="338"/>
      <c r="P975" s="338"/>
      <c r="Q975" s="338"/>
    </row>
    <row r="976" ht="15.75" customHeight="1">
      <c r="A976" s="338"/>
      <c r="B976" s="338"/>
      <c r="C976" s="338"/>
      <c r="D976" s="338"/>
      <c r="E976" s="338"/>
      <c r="F976" s="346"/>
      <c r="G976" s="546"/>
      <c r="H976" s="547"/>
      <c r="I976" s="647"/>
      <c r="J976" s="448"/>
      <c r="K976" s="344"/>
      <c r="L976" s="338"/>
      <c r="M976" s="338"/>
      <c r="N976" s="338"/>
      <c r="O976" s="338"/>
      <c r="P976" s="338"/>
      <c r="Q976" s="338"/>
    </row>
    <row r="977" ht="15.75" customHeight="1">
      <c r="A977" s="338"/>
      <c r="B977" s="338"/>
      <c r="C977" s="338"/>
      <c r="D977" s="338"/>
      <c r="E977" s="338"/>
      <c r="F977" s="346"/>
      <c r="G977" s="546"/>
      <c r="H977" s="547"/>
      <c r="I977" s="647"/>
      <c r="J977" s="448"/>
      <c r="K977" s="344"/>
      <c r="L977" s="338"/>
      <c r="M977" s="338"/>
      <c r="N977" s="338"/>
      <c r="O977" s="338"/>
      <c r="P977" s="338"/>
      <c r="Q977" s="338"/>
    </row>
    <row r="978" ht="15.75" customHeight="1">
      <c r="A978" s="338"/>
      <c r="B978" s="338"/>
      <c r="C978" s="338"/>
      <c r="D978" s="338"/>
      <c r="E978" s="338"/>
      <c r="F978" s="346"/>
      <c r="G978" s="546"/>
      <c r="H978" s="547"/>
      <c r="I978" s="647"/>
      <c r="J978" s="448"/>
      <c r="K978" s="344"/>
      <c r="L978" s="338"/>
      <c r="M978" s="338"/>
      <c r="N978" s="338"/>
      <c r="O978" s="338"/>
      <c r="P978" s="338"/>
      <c r="Q978" s="338"/>
    </row>
    <row r="979" ht="15.75" customHeight="1">
      <c r="A979" s="338"/>
      <c r="B979" s="338"/>
      <c r="C979" s="338"/>
      <c r="D979" s="338"/>
      <c r="E979" s="338"/>
      <c r="F979" s="346"/>
      <c r="G979" s="546"/>
      <c r="H979" s="547"/>
      <c r="I979" s="647"/>
      <c r="J979" s="448"/>
      <c r="K979" s="344"/>
      <c r="L979" s="338"/>
      <c r="M979" s="338"/>
      <c r="N979" s="338"/>
      <c r="O979" s="338"/>
      <c r="P979" s="338"/>
      <c r="Q979" s="338"/>
    </row>
    <row r="980" ht="15.75" customHeight="1">
      <c r="A980" s="338"/>
      <c r="B980" s="338"/>
      <c r="C980" s="338"/>
      <c r="D980" s="338"/>
      <c r="E980" s="338"/>
      <c r="F980" s="346"/>
      <c r="G980" s="546"/>
      <c r="H980" s="547"/>
      <c r="I980" s="647"/>
      <c r="J980" s="448"/>
      <c r="K980" s="344"/>
      <c r="L980" s="338"/>
      <c r="M980" s="338"/>
      <c r="N980" s="338"/>
      <c r="O980" s="338"/>
      <c r="P980" s="338"/>
      <c r="Q980" s="338"/>
    </row>
    <row r="981" ht="15.75" customHeight="1">
      <c r="A981" s="338"/>
      <c r="B981" s="338"/>
      <c r="C981" s="338"/>
      <c r="D981" s="338"/>
      <c r="E981" s="338"/>
      <c r="F981" s="346"/>
      <c r="G981" s="546"/>
      <c r="H981" s="547"/>
      <c r="I981" s="647"/>
      <c r="J981" s="448"/>
      <c r="K981" s="344"/>
      <c r="L981" s="338"/>
      <c r="M981" s="338"/>
      <c r="N981" s="338"/>
      <c r="O981" s="338"/>
      <c r="P981" s="338"/>
      <c r="Q981" s="338"/>
    </row>
    <row r="982" ht="15.75" customHeight="1">
      <c r="A982" s="338"/>
      <c r="B982" s="338"/>
      <c r="C982" s="338"/>
      <c r="D982" s="338"/>
      <c r="E982" s="338"/>
      <c r="F982" s="346"/>
      <c r="G982" s="546"/>
      <c r="H982" s="547"/>
      <c r="I982" s="647"/>
      <c r="J982" s="448"/>
      <c r="K982" s="344"/>
      <c r="L982" s="338"/>
      <c r="M982" s="338"/>
      <c r="N982" s="338"/>
      <c r="O982" s="338"/>
      <c r="P982" s="338"/>
      <c r="Q982" s="338"/>
    </row>
    <row r="983" ht="15.75" customHeight="1">
      <c r="A983" s="338"/>
      <c r="B983" s="338"/>
      <c r="C983" s="338"/>
      <c r="D983" s="338"/>
      <c r="E983" s="338"/>
      <c r="F983" s="346"/>
      <c r="G983" s="546"/>
      <c r="H983" s="547"/>
      <c r="I983" s="647"/>
      <c r="J983" s="448"/>
      <c r="K983" s="344"/>
      <c r="L983" s="338"/>
      <c r="M983" s="338"/>
      <c r="N983" s="338"/>
      <c r="O983" s="338"/>
      <c r="P983" s="338"/>
      <c r="Q983" s="338"/>
    </row>
    <row r="984" ht="15.75" customHeight="1">
      <c r="A984" s="338"/>
      <c r="B984" s="338"/>
      <c r="C984" s="338"/>
      <c r="D984" s="338"/>
      <c r="E984" s="338"/>
      <c r="F984" s="346"/>
      <c r="G984" s="546"/>
      <c r="H984" s="547"/>
      <c r="I984" s="647"/>
      <c r="J984" s="448"/>
      <c r="K984" s="344"/>
      <c r="L984" s="338"/>
      <c r="M984" s="338"/>
      <c r="N984" s="338"/>
      <c r="O984" s="338"/>
      <c r="P984" s="338"/>
      <c r="Q984" s="338"/>
    </row>
    <row r="985" ht="15.75" customHeight="1">
      <c r="A985" s="338"/>
      <c r="B985" s="338"/>
      <c r="C985" s="338"/>
      <c r="D985" s="338"/>
      <c r="E985" s="338"/>
      <c r="F985" s="346"/>
      <c r="G985" s="546"/>
      <c r="H985" s="547"/>
      <c r="I985" s="647"/>
      <c r="J985" s="448"/>
      <c r="K985" s="344"/>
      <c r="L985" s="338"/>
      <c r="M985" s="338"/>
      <c r="N985" s="338"/>
      <c r="O985" s="338"/>
      <c r="P985" s="338"/>
      <c r="Q985" s="338"/>
    </row>
    <row r="986" ht="15.75" customHeight="1">
      <c r="A986" s="338"/>
      <c r="B986" s="338"/>
      <c r="C986" s="338"/>
      <c r="D986" s="338"/>
      <c r="E986" s="338"/>
      <c r="F986" s="346"/>
      <c r="G986" s="546"/>
      <c r="H986" s="547"/>
      <c r="I986" s="647"/>
      <c r="J986" s="448"/>
      <c r="K986" s="344"/>
      <c r="L986" s="338"/>
      <c r="M986" s="338"/>
      <c r="N986" s="338"/>
      <c r="O986" s="338"/>
      <c r="P986" s="338"/>
      <c r="Q986" s="338"/>
    </row>
    <row r="987" ht="15.75" customHeight="1">
      <c r="A987" s="338"/>
      <c r="B987" s="338"/>
      <c r="C987" s="338"/>
      <c r="D987" s="338"/>
      <c r="E987" s="338"/>
      <c r="F987" s="346"/>
      <c r="G987" s="546"/>
      <c r="H987" s="547"/>
      <c r="I987" s="647"/>
      <c r="J987" s="448"/>
      <c r="K987" s="344"/>
      <c r="L987" s="338"/>
      <c r="M987" s="338"/>
      <c r="N987" s="338"/>
      <c r="O987" s="338"/>
      <c r="P987" s="338"/>
      <c r="Q987" s="338"/>
    </row>
    <row r="988" ht="15.75" customHeight="1">
      <c r="A988" s="338"/>
      <c r="B988" s="338"/>
      <c r="C988" s="338"/>
      <c r="D988" s="338"/>
      <c r="E988" s="338"/>
      <c r="F988" s="346"/>
      <c r="G988" s="546"/>
      <c r="H988" s="547"/>
      <c r="I988" s="647"/>
      <c r="J988" s="448"/>
      <c r="K988" s="344"/>
      <c r="L988" s="338"/>
      <c r="M988" s="338"/>
      <c r="N988" s="338"/>
      <c r="O988" s="338"/>
      <c r="P988" s="338"/>
      <c r="Q988" s="338"/>
    </row>
    <row r="989" ht="15.75" customHeight="1">
      <c r="A989" s="338"/>
      <c r="B989" s="338"/>
      <c r="C989" s="338"/>
      <c r="D989" s="338"/>
      <c r="E989" s="338"/>
      <c r="F989" s="346"/>
      <c r="G989" s="546"/>
      <c r="H989" s="547"/>
      <c r="I989" s="647"/>
      <c r="J989" s="448"/>
      <c r="K989" s="344"/>
      <c r="L989" s="338"/>
      <c r="M989" s="338"/>
      <c r="N989" s="338"/>
      <c r="O989" s="338"/>
      <c r="P989" s="338"/>
      <c r="Q989" s="338"/>
    </row>
    <row r="990" ht="15.75" customHeight="1">
      <c r="A990" s="338"/>
      <c r="B990" s="338"/>
      <c r="C990" s="338"/>
      <c r="D990" s="338"/>
      <c r="E990" s="338"/>
      <c r="F990" s="346"/>
      <c r="G990" s="546"/>
      <c r="H990" s="547"/>
      <c r="I990" s="647"/>
      <c r="J990" s="448"/>
      <c r="K990" s="344"/>
      <c r="L990" s="338"/>
      <c r="M990" s="338"/>
      <c r="N990" s="338"/>
      <c r="O990" s="338"/>
      <c r="P990" s="338"/>
      <c r="Q990" s="338"/>
    </row>
    <row r="991" ht="15.75" customHeight="1">
      <c r="A991" s="338"/>
      <c r="B991" s="338"/>
      <c r="C991" s="338"/>
      <c r="D991" s="338"/>
      <c r="E991" s="338"/>
      <c r="F991" s="346"/>
      <c r="G991" s="546"/>
      <c r="H991" s="547"/>
      <c r="I991" s="647"/>
      <c r="J991" s="448"/>
      <c r="K991" s="344"/>
      <c r="L991" s="338"/>
      <c r="M991" s="338"/>
      <c r="N991" s="338"/>
      <c r="O991" s="338"/>
      <c r="P991" s="338"/>
      <c r="Q991" s="338"/>
    </row>
    <row r="992" ht="15.75" customHeight="1">
      <c r="A992" s="338"/>
      <c r="B992" s="338"/>
      <c r="C992" s="338"/>
      <c r="D992" s="338"/>
      <c r="E992" s="338"/>
      <c r="F992" s="346"/>
      <c r="G992" s="546"/>
      <c r="H992" s="547"/>
      <c r="I992" s="647"/>
      <c r="J992" s="448"/>
      <c r="K992" s="344"/>
      <c r="L992" s="338"/>
      <c r="M992" s="338"/>
      <c r="N992" s="338"/>
      <c r="O992" s="338"/>
      <c r="P992" s="338"/>
      <c r="Q992" s="338"/>
    </row>
    <row r="993" ht="15.75" customHeight="1">
      <c r="A993" s="338"/>
      <c r="B993" s="338"/>
      <c r="C993" s="338"/>
      <c r="D993" s="338"/>
      <c r="E993" s="338"/>
      <c r="F993" s="346"/>
      <c r="G993" s="546"/>
      <c r="H993" s="547"/>
      <c r="I993" s="647"/>
      <c r="J993" s="448"/>
      <c r="K993" s="344"/>
      <c r="L993" s="338"/>
      <c r="M993" s="338"/>
      <c r="N993" s="338"/>
      <c r="O993" s="338"/>
      <c r="P993" s="338"/>
      <c r="Q993" s="338"/>
    </row>
    <row r="994" ht="15.75" customHeight="1">
      <c r="A994" s="338"/>
      <c r="B994" s="338"/>
      <c r="C994" s="338"/>
      <c r="D994" s="338"/>
      <c r="E994" s="338"/>
      <c r="F994" s="346"/>
      <c r="G994" s="546"/>
      <c r="H994" s="547"/>
      <c r="I994" s="647"/>
      <c r="J994" s="448"/>
      <c r="K994" s="344"/>
      <c r="L994" s="338"/>
      <c r="M994" s="338"/>
      <c r="N994" s="338"/>
      <c r="O994" s="338"/>
      <c r="P994" s="338"/>
      <c r="Q994" s="338"/>
    </row>
    <row r="995" ht="15.75" customHeight="1">
      <c r="A995" s="338"/>
      <c r="B995" s="338"/>
      <c r="C995" s="338"/>
      <c r="D995" s="338"/>
      <c r="E995" s="338"/>
      <c r="F995" s="346"/>
      <c r="G995" s="546"/>
      <c r="H995" s="547"/>
      <c r="I995" s="647"/>
      <c r="J995" s="448"/>
      <c r="K995" s="344"/>
      <c r="L995" s="338"/>
      <c r="M995" s="338"/>
      <c r="N995" s="338"/>
      <c r="O995" s="338"/>
      <c r="P995" s="338"/>
      <c r="Q995" s="338"/>
    </row>
    <row r="996" ht="15.75" customHeight="1">
      <c r="A996" s="338"/>
      <c r="B996" s="338"/>
      <c r="C996" s="338"/>
      <c r="D996" s="338"/>
      <c r="E996" s="338"/>
      <c r="F996" s="346"/>
      <c r="G996" s="546"/>
      <c r="H996" s="547"/>
      <c r="I996" s="647"/>
      <c r="J996" s="448"/>
      <c r="K996" s="344"/>
      <c r="L996" s="338"/>
      <c r="M996" s="338"/>
      <c r="N996" s="338"/>
      <c r="O996" s="338"/>
      <c r="P996" s="338"/>
      <c r="Q996" s="338"/>
    </row>
    <row r="997" ht="15.75" customHeight="1">
      <c r="A997" s="338"/>
      <c r="B997" s="338"/>
      <c r="C997" s="338"/>
      <c r="D997" s="338"/>
      <c r="E997" s="338"/>
      <c r="F997" s="346"/>
      <c r="G997" s="546"/>
      <c r="H997" s="547"/>
      <c r="I997" s="647"/>
      <c r="J997" s="448"/>
      <c r="K997" s="344"/>
      <c r="L997" s="338"/>
      <c r="M997" s="338"/>
      <c r="N997" s="338"/>
      <c r="O997" s="338"/>
      <c r="P997" s="338"/>
      <c r="Q997" s="338"/>
    </row>
    <row r="998" ht="15.75" customHeight="1">
      <c r="A998" s="338"/>
      <c r="B998" s="338"/>
      <c r="C998" s="338"/>
      <c r="D998" s="338"/>
      <c r="E998" s="338"/>
      <c r="F998" s="346"/>
      <c r="G998" s="546"/>
      <c r="H998" s="547"/>
      <c r="I998" s="647"/>
      <c r="J998" s="448"/>
      <c r="K998" s="344"/>
      <c r="L998" s="338"/>
      <c r="M998" s="338"/>
      <c r="N998" s="338"/>
      <c r="O998" s="338"/>
      <c r="P998" s="338"/>
      <c r="Q998" s="338"/>
    </row>
    <row r="999" ht="15.75" customHeight="1">
      <c r="A999" s="338"/>
      <c r="B999" s="338"/>
      <c r="C999" s="338"/>
      <c r="D999" s="338"/>
      <c r="E999" s="338"/>
      <c r="F999" s="346"/>
      <c r="G999" s="546"/>
      <c r="H999" s="547"/>
      <c r="I999" s="647"/>
      <c r="J999" s="448"/>
      <c r="K999" s="344"/>
      <c r="L999" s="338"/>
      <c r="M999" s="338"/>
      <c r="N999" s="338"/>
      <c r="O999" s="338"/>
      <c r="P999" s="338"/>
      <c r="Q999" s="338"/>
    </row>
    <row r="1000" ht="15.75" customHeight="1">
      <c r="A1000" s="338"/>
      <c r="B1000" s="338"/>
      <c r="C1000" s="338"/>
      <c r="D1000" s="338"/>
      <c r="E1000" s="338"/>
      <c r="F1000" s="346"/>
      <c r="G1000" s="546"/>
      <c r="H1000" s="547"/>
      <c r="I1000" s="647"/>
      <c r="J1000" s="448"/>
      <c r="K1000" s="344"/>
      <c r="L1000" s="338"/>
      <c r="M1000" s="338"/>
      <c r="N1000" s="338"/>
      <c r="O1000" s="338"/>
      <c r="P1000" s="338"/>
      <c r="Q1000" s="338"/>
    </row>
  </sheetData>
  <mergeCells count="2">
    <mergeCell ref="A1:D1"/>
    <mergeCell ref="C2:E2"/>
  </mergeCells>
  <printOptions/>
  <pageMargins bottom="0.75" footer="0.0" header="0.0" left="0.7" right="0.7" top="0.75"/>
  <pageSetup scale="6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71"/>
    <col customWidth="1" min="2" max="2" width="34.43"/>
    <col customWidth="1" hidden="1" min="3" max="3" width="10.86"/>
    <col customWidth="1" hidden="1" min="4" max="4" width="9.43"/>
    <col customWidth="1" hidden="1" min="5" max="5" width="9.86"/>
    <col customWidth="1" min="6" max="6" width="18.14"/>
    <col customWidth="1" min="7" max="7" width="16.86"/>
    <col customWidth="1" min="8" max="8" width="17.43"/>
    <col customWidth="1" min="9" max="27" width="8.0"/>
  </cols>
  <sheetData>
    <row r="1">
      <c r="A1" s="566"/>
      <c r="B1" s="566" t="s">
        <v>615</v>
      </c>
    </row>
    <row r="2">
      <c r="A2" s="567" t="s">
        <v>373</v>
      </c>
      <c r="B2" s="568"/>
      <c r="H2" s="569">
        <f>H300</f>
        <v>0</v>
      </c>
    </row>
    <row r="3">
      <c r="A3" s="570" t="s">
        <v>144</v>
      </c>
      <c r="B3" s="570" t="s">
        <v>616</v>
      </c>
      <c r="C3" s="570" t="s">
        <v>4</v>
      </c>
      <c r="D3" s="570" t="s">
        <v>617</v>
      </c>
      <c r="E3" s="570" t="s">
        <v>618</v>
      </c>
      <c r="F3" s="570" t="s">
        <v>619</v>
      </c>
      <c r="G3" s="571" t="s">
        <v>147</v>
      </c>
      <c r="H3" s="572" t="s">
        <v>620</v>
      </c>
      <c r="M3" s="570" t="s">
        <v>144</v>
      </c>
      <c r="N3" s="571" t="s">
        <v>616</v>
      </c>
      <c r="O3" s="571" t="s">
        <v>4</v>
      </c>
      <c r="P3" s="571" t="s">
        <v>617</v>
      </c>
      <c r="Q3" s="571" t="s">
        <v>618</v>
      </c>
      <c r="R3" s="571" t="s">
        <v>619</v>
      </c>
    </row>
    <row r="4">
      <c r="A4" s="573" t="str">
        <f>IFERROR(__xludf.DUMMYFUNCTION("FILTER(WFG!A5:H418,(WFG!A5:A418=A2)*(WFG!F5:F418&lt;&gt;0))"),"#N/A")</f>
        <v>#N/A</v>
      </c>
      <c r="B4" s="573"/>
      <c r="C4" s="574"/>
      <c r="D4" s="575"/>
      <c r="E4" s="575"/>
      <c r="F4" s="574"/>
      <c r="G4" s="576"/>
      <c r="H4" s="577"/>
      <c r="M4" s="578" t="str">
        <f>IFERROR(__xludf.DUMMYFUNCTION("FILTER(WFG!M5:T418,(WFG!M5:M418=M2)*(WFG!R5:R418&lt;&gt;0))"),"#N/A")</f>
        <v>#N/A</v>
      </c>
      <c r="N4" s="578"/>
      <c r="O4" s="579"/>
      <c r="P4" s="578"/>
      <c r="Q4" s="578"/>
      <c r="R4" s="579"/>
      <c r="S4" s="580"/>
      <c r="T4" s="580"/>
    </row>
    <row r="5">
      <c r="A5" s="573"/>
      <c r="B5" s="573"/>
      <c r="C5" s="574"/>
      <c r="D5" s="575"/>
      <c r="E5" s="575"/>
      <c r="F5" s="574"/>
      <c r="G5" s="576"/>
      <c r="H5" s="575"/>
      <c r="M5" s="578"/>
      <c r="N5" s="578"/>
      <c r="O5" s="578"/>
      <c r="P5" s="578"/>
      <c r="Q5" s="578"/>
      <c r="R5" s="578"/>
      <c r="S5" s="580"/>
      <c r="T5" s="580"/>
    </row>
    <row r="6">
      <c r="A6" s="573"/>
      <c r="B6" s="573"/>
      <c r="C6" s="574"/>
      <c r="D6" s="575"/>
      <c r="E6" s="575"/>
      <c r="F6" s="574"/>
      <c r="G6" s="576"/>
      <c r="H6" s="575"/>
      <c r="M6" s="578"/>
      <c r="N6" s="578"/>
      <c r="O6" s="578"/>
      <c r="P6" s="578"/>
      <c r="Q6" s="578"/>
      <c r="R6" s="578"/>
      <c r="S6" s="580"/>
      <c r="T6" s="580"/>
    </row>
    <row r="7">
      <c r="A7" s="573"/>
      <c r="B7" s="573"/>
      <c r="C7" s="574"/>
      <c r="D7" s="575"/>
      <c r="E7" s="575"/>
      <c r="F7" s="574"/>
      <c r="G7" s="576"/>
      <c r="H7" s="575"/>
      <c r="M7" s="578"/>
      <c r="N7" s="578"/>
      <c r="O7" s="578"/>
      <c r="P7" s="578"/>
      <c r="Q7" s="578"/>
      <c r="R7" s="578"/>
      <c r="S7" s="580"/>
      <c r="T7" s="580"/>
    </row>
    <row r="8">
      <c r="A8" s="573"/>
      <c r="B8" s="573"/>
      <c r="C8" s="574"/>
      <c r="D8" s="575"/>
      <c r="E8" s="575"/>
      <c r="F8" s="574"/>
      <c r="G8" s="576"/>
      <c r="H8" s="575"/>
      <c r="M8" s="578"/>
      <c r="N8" s="578"/>
      <c r="O8" s="578"/>
      <c r="P8" s="578"/>
      <c r="Q8" s="578"/>
      <c r="R8" s="578"/>
      <c r="S8" s="580"/>
      <c r="T8" s="580"/>
    </row>
    <row r="9">
      <c r="A9" s="573"/>
      <c r="B9" s="573"/>
      <c r="C9" s="574"/>
      <c r="D9" s="575"/>
      <c r="E9" s="575"/>
      <c r="F9" s="574"/>
      <c r="G9" s="576"/>
      <c r="H9" s="575"/>
      <c r="M9" s="580"/>
      <c r="N9" s="580"/>
      <c r="O9" s="580"/>
      <c r="P9" s="580"/>
      <c r="Q9" s="580"/>
      <c r="R9" s="580"/>
      <c r="S9" s="580"/>
      <c r="T9" s="580"/>
    </row>
    <row r="10">
      <c r="A10" s="573"/>
      <c r="B10" s="573"/>
      <c r="C10" s="574"/>
      <c r="D10" s="575"/>
      <c r="E10" s="575"/>
      <c r="F10" s="574"/>
      <c r="G10" s="576"/>
      <c r="H10" s="575"/>
      <c r="K10" s="581"/>
      <c r="M10" s="580"/>
      <c r="N10" s="580"/>
      <c r="O10" s="580"/>
      <c r="P10" s="580"/>
      <c r="Q10" s="580"/>
      <c r="R10" s="580"/>
      <c r="S10" s="580"/>
      <c r="T10" s="580"/>
    </row>
    <row r="11">
      <c r="A11" s="573"/>
      <c r="B11" s="573"/>
      <c r="C11" s="574"/>
      <c r="D11" s="575"/>
      <c r="E11" s="575"/>
      <c r="F11" s="574"/>
      <c r="G11" s="576"/>
      <c r="H11" s="575"/>
      <c r="M11" s="582"/>
      <c r="N11" s="582"/>
      <c r="O11" s="582"/>
      <c r="P11" s="582"/>
      <c r="Q11" s="582"/>
      <c r="R11" s="582"/>
      <c r="S11" s="582"/>
      <c r="T11" s="582"/>
    </row>
    <row r="12">
      <c r="A12" s="573"/>
      <c r="B12" s="573"/>
      <c r="C12" s="574"/>
      <c r="D12" s="575"/>
      <c r="E12" s="575"/>
      <c r="F12" s="574"/>
      <c r="G12" s="576"/>
      <c r="H12" s="575"/>
      <c r="M12" s="582"/>
      <c r="N12" s="582"/>
      <c r="O12" s="582"/>
      <c r="P12" s="582"/>
      <c r="Q12" s="582"/>
      <c r="R12" s="582"/>
      <c r="S12" s="582"/>
      <c r="T12" s="582"/>
    </row>
    <row r="13">
      <c r="A13" s="573"/>
      <c r="B13" s="573"/>
      <c r="C13" s="574"/>
      <c r="D13" s="575"/>
      <c r="E13" s="575"/>
      <c r="F13" s="574"/>
      <c r="G13" s="576"/>
      <c r="H13" s="575"/>
      <c r="M13" s="582"/>
      <c r="N13" s="582"/>
      <c r="O13" s="582"/>
      <c r="P13" s="582"/>
      <c r="Q13" s="582"/>
      <c r="R13" s="582"/>
      <c r="S13" s="582"/>
      <c r="T13" s="582"/>
    </row>
    <row r="14">
      <c r="A14" s="573"/>
      <c r="B14" s="573"/>
      <c r="C14" s="574"/>
      <c r="D14" s="575"/>
      <c r="E14" s="575"/>
      <c r="F14" s="574"/>
      <c r="G14" s="576"/>
      <c r="H14" s="575"/>
      <c r="M14" s="582"/>
      <c r="N14" s="582"/>
      <c r="O14" s="582"/>
      <c r="P14" s="582"/>
      <c r="Q14" s="582"/>
      <c r="R14" s="582"/>
      <c r="S14" s="582"/>
      <c r="T14" s="582"/>
    </row>
    <row r="15">
      <c r="A15" s="573"/>
      <c r="B15" s="573"/>
      <c r="C15" s="574"/>
      <c r="D15" s="575"/>
      <c r="E15" s="575"/>
      <c r="F15" s="574"/>
      <c r="G15" s="576"/>
      <c r="H15" s="575"/>
      <c r="M15" s="582"/>
      <c r="N15" s="582"/>
      <c r="O15" s="582"/>
      <c r="P15" s="582"/>
      <c r="Q15" s="582"/>
      <c r="R15" s="582"/>
      <c r="S15" s="582"/>
      <c r="T15" s="582"/>
    </row>
    <row r="16">
      <c r="A16" s="573"/>
      <c r="B16" s="573"/>
      <c r="C16" s="574"/>
      <c r="D16" s="575"/>
      <c r="E16" s="575"/>
      <c r="F16" s="574"/>
      <c r="G16" s="576"/>
      <c r="H16" s="575"/>
      <c r="M16" s="582"/>
      <c r="N16" s="582"/>
      <c r="O16" s="582"/>
      <c r="P16" s="582"/>
      <c r="Q16" s="582"/>
      <c r="R16" s="582"/>
      <c r="S16" s="582"/>
      <c r="T16" s="582"/>
    </row>
    <row r="17">
      <c r="A17" s="573"/>
      <c r="B17" s="573"/>
      <c r="C17" s="574"/>
      <c r="D17" s="575"/>
      <c r="E17" s="575"/>
      <c r="F17" s="574"/>
      <c r="G17" s="576"/>
      <c r="H17" s="575"/>
      <c r="M17" s="582"/>
      <c r="N17" s="582"/>
      <c r="O17" s="582"/>
      <c r="P17" s="582"/>
      <c r="Q17" s="582"/>
      <c r="R17" s="582"/>
      <c r="S17" s="582"/>
      <c r="T17" s="582"/>
    </row>
    <row r="18">
      <c r="A18" s="573"/>
      <c r="B18" s="573"/>
      <c r="C18" s="574"/>
      <c r="D18" s="575"/>
      <c r="E18" s="575"/>
      <c r="F18" s="574"/>
      <c r="G18" s="576"/>
      <c r="H18" s="575"/>
      <c r="M18" s="582"/>
      <c r="N18" s="582"/>
      <c r="O18" s="582"/>
      <c r="P18" s="582"/>
      <c r="Q18" s="582"/>
      <c r="R18" s="582"/>
      <c r="S18" s="582"/>
      <c r="T18" s="582"/>
    </row>
    <row r="19">
      <c r="A19" s="573"/>
      <c r="B19" s="573"/>
      <c r="C19" s="574"/>
      <c r="D19" s="575"/>
      <c r="E19" s="575"/>
      <c r="F19" s="574"/>
      <c r="G19" s="576"/>
      <c r="H19" s="575"/>
      <c r="M19" s="582"/>
      <c r="N19" s="582"/>
      <c r="O19" s="582"/>
      <c r="P19" s="582"/>
      <c r="Q19" s="582"/>
      <c r="R19" s="582"/>
      <c r="S19" s="582"/>
      <c r="T19" s="582"/>
    </row>
    <row r="20">
      <c r="A20" s="573"/>
      <c r="B20" s="573"/>
      <c r="C20" s="574"/>
      <c r="D20" s="575"/>
      <c r="E20" s="575"/>
      <c r="F20" s="574"/>
      <c r="G20" s="576"/>
      <c r="H20" s="575"/>
      <c r="M20" s="582"/>
      <c r="N20" s="582"/>
      <c r="O20" s="582"/>
      <c r="P20" s="582"/>
      <c r="Q20" s="582"/>
      <c r="R20" s="582"/>
      <c r="S20" s="582"/>
      <c r="T20" s="582"/>
    </row>
    <row r="21" ht="15.75" customHeight="1">
      <c r="A21" s="573"/>
      <c r="B21" s="573"/>
      <c r="C21" s="574"/>
      <c r="D21" s="575"/>
      <c r="E21" s="575"/>
      <c r="F21" s="574"/>
      <c r="G21" s="576"/>
      <c r="H21" s="575"/>
    </row>
    <row r="22" ht="15.75" customHeight="1">
      <c r="A22" s="573"/>
      <c r="B22" s="573"/>
      <c r="C22" s="574"/>
      <c r="D22" s="575"/>
      <c r="E22" s="575"/>
      <c r="F22" s="574"/>
      <c r="G22" s="576"/>
      <c r="H22" s="575"/>
    </row>
    <row r="23" ht="15.75" customHeight="1">
      <c r="A23" s="573"/>
      <c r="B23" s="573"/>
      <c r="C23" s="574"/>
      <c r="D23" s="575"/>
      <c r="E23" s="575"/>
      <c r="F23" s="574"/>
      <c r="G23" s="576"/>
      <c r="H23" s="575"/>
    </row>
    <row r="24" ht="15.75" customHeight="1">
      <c r="A24" s="573"/>
      <c r="B24" s="573"/>
      <c r="C24" s="574"/>
      <c r="D24" s="575"/>
      <c r="E24" s="575"/>
      <c r="F24" s="574"/>
      <c r="G24" s="576"/>
      <c r="H24" s="575"/>
    </row>
    <row r="25" ht="15.75" customHeight="1">
      <c r="A25" s="573"/>
      <c r="B25" s="573"/>
      <c r="C25" s="574"/>
      <c r="D25" s="575"/>
      <c r="E25" s="575"/>
      <c r="F25" s="574"/>
      <c r="G25" s="576"/>
      <c r="H25" s="575"/>
    </row>
    <row r="26" ht="15.75" customHeight="1">
      <c r="A26" s="573"/>
      <c r="B26" s="573"/>
      <c r="C26" s="574"/>
      <c r="D26" s="575"/>
      <c r="E26" s="575"/>
      <c r="F26" s="574"/>
      <c r="G26" s="576"/>
      <c r="H26" s="575"/>
    </row>
    <row r="27" ht="15.75" customHeight="1">
      <c r="A27" s="573"/>
      <c r="B27" s="573"/>
      <c r="C27" s="574"/>
      <c r="D27" s="575"/>
      <c r="E27" s="575"/>
      <c r="F27" s="574"/>
      <c r="G27" s="576"/>
      <c r="H27" s="575"/>
    </row>
    <row r="28" ht="15.75" customHeight="1">
      <c r="A28" s="573"/>
      <c r="B28" s="573"/>
      <c r="C28" s="574"/>
      <c r="D28" s="575"/>
      <c r="E28" s="575"/>
      <c r="F28" s="574"/>
      <c r="G28" s="576"/>
      <c r="H28" s="575"/>
    </row>
    <row r="29" ht="15.75" customHeight="1">
      <c r="A29" s="573"/>
      <c r="B29" s="573"/>
      <c r="C29" s="574"/>
      <c r="D29" s="575"/>
      <c r="E29" s="575"/>
      <c r="F29" s="574"/>
      <c r="G29" s="576"/>
      <c r="H29" s="575"/>
    </row>
    <row r="30" ht="15.75" customHeight="1">
      <c r="A30" s="573"/>
      <c r="B30" s="573"/>
      <c r="C30" s="574"/>
      <c r="D30" s="575"/>
      <c r="E30" s="575"/>
      <c r="F30" s="574"/>
      <c r="G30" s="576"/>
      <c r="H30" s="575"/>
    </row>
    <row r="31" ht="15.75" customHeight="1">
      <c r="A31" s="573"/>
      <c r="B31" s="573"/>
      <c r="C31" s="574"/>
      <c r="D31" s="575"/>
      <c r="E31" s="575"/>
      <c r="F31" s="574"/>
      <c r="G31" s="576"/>
      <c r="H31" s="575"/>
    </row>
    <row r="32" ht="15.75" customHeight="1">
      <c r="A32" s="573"/>
      <c r="B32" s="573"/>
      <c r="C32" s="574"/>
      <c r="D32" s="575"/>
      <c r="E32" s="575"/>
      <c r="F32" s="574"/>
      <c r="G32" s="576"/>
      <c r="H32" s="575"/>
    </row>
    <row r="33" ht="15.75" customHeight="1">
      <c r="A33" s="573"/>
      <c r="B33" s="573"/>
      <c r="C33" s="574"/>
      <c r="D33" s="575"/>
      <c r="E33" s="575"/>
      <c r="F33" s="574"/>
      <c r="G33" s="576"/>
      <c r="H33" s="575"/>
    </row>
    <row r="34" ht="15.75" customHeight="1">
      <c r="A34" s="573"/>
      <c r="B34" s="573"/>
      <c r="C34" s="574"/>
      <c r="D34" s="575"/>
      <c r="E34" s="575"/>
      <c r="F34" s="574"/>
      <c r="G34" s="576"/>
      <c r="H34" s="575"/>
    </row>
    <row r="35" ht="15.75" customHeight="1">
      <c r="A35" s="573"/>
      <c r="B35" s="573"/>
      <c r="C35" s="574"/>
      <c r="D35" s="575"/>
      <c r="E35" s="575"/>
      <c r="F35" s="574"/>
      <c r="G35" s="576"/>
      <c r="H35" s="575"/>
    </row>
    <row r="36" ht="15.75" customHeight="1">
      <c r="A36" s="573"/>
      <c r="B36" s="573"/>
      <c r="C36" s="574"/>
      <c r="D36" s="575"/>
      <c r="E36" s="575"/>
      <c r="F36" s="574"/>
      <c r="G36" s="576"/>
      <c r="H36" s="575"/>
    </row>
    <row r="37" ht="15.75" customHeight="1">
      <c r="A37" s="573"/>
      <c r="B37" s="573"/>
      <c r="C37" s="574"/>
      <c r="D37" s="575"/>
      <c r="E37" s="575"/>
      <c r="F37" s="574"/>
      <c r="G37" s="576"/>
      <c r="H37" s="575"/>
    </row>
    <row r="38" ht="15.75" customHeight="1">
      <c r="A38" s="573"/>
      <c r="B38" s="573"/>
      <c r="C38" s="574"/>
      <c r="D38" s="575"/>
      <c r="E38" s="575"/>
      <c r="F38" s="574"/>
      <c r="G38" s="576"/>
      <c r="H38" s="575"/>
    </row>
    <row r="39" ht="15.75" customHeight="1">
      <c r="A39" s="573"/>
      <c r="B39" s="573"/>
      <c r="C39" s="573"/>
      <c r="D39" s="573"/>
      <c r="E39" s="573"/>
      <c r="F39" s="573"/>
      <c r="G39" s="573"/>
      <c r="H39" s="573"/>
    </row>
    <row r="40" ht="15.75" customHeight="1">
      <c r="A40" s="573"/>
      <c r="B40" s="573"/>
      <c r="C40" s="573"/>
      <c r="D40" s="573"/>
      <c r="E40" s="573"/>
      <c r="F40" s="573"/>
      <c r="G40" s="573"/>
      <c r="H40" s="573"/>
    </row>
    <row r="41" ht="15.75" customHeight="1">
      <c r="A41" s="573"/>
      <c r="B41" s="573"/>
      <c r="C41" s="573"/>
      <c r="D41" s="573"/>
      <c r="E41" s="573"/>
      <c r="F41" s="573"/>
      <c r="G41" s="573"/>
      <c r="H41" s="573"/>
    </row>
    <row r="42" ht="15.75" customHeight="1">
      <c r="A42" s="573"/>
      <c r="B42" s="573"/>
      <c r="C42" s="573"/>
      <c r="D42" s="573"/>
      <c r="E42" s="573"/>
      <c r="F42" s="573"/>
      <c r="G42" s="573"/>
      <c r="H42" s="573"/>
    </row>
    <row r="43" ht="15.75" customHeight="1">
      <c r="A43" s="573"/>
      <c r="B43" s="573"/>
      <c r="C43" s="573"/>
      <c r="D43" s="573"/>
      <c r="E43" s="573"/>
      <c r="F43" s="573"/>
      <c r="G43" s="573"/>
      <c r="H43" s="573"/>
    </row>
    <row r="44" ht="15.75" customHeight="1">
      <c r="A44" s="573"/>
      <c r="B44" s="573"/>
      <c r="C44" s="573"/>
      <c r="D44" s="573"/>
      <c r="E44" s="573"/>
      <c r="F44" s="573"/>
      <c r="G44" s="573"/>
      <c r="H44" s="573"/>
    </row>
    <row r="45" ht="15.75" customHeight="1">
      <c r="A45" s="573"/>
      <c r="B45" s="573"/>
      <c r="C45" s="573"/>
      <c r="D45" s="573"/>
      <c r="E45" s="573"/>
      <c r="F45" s="573"/>
      <c r="G45" s="573"/>
      <c r="H45" s="573"/>
    </row>
    <row r="46" ht="15.75" customHeight="1">
      <c r="A46" s="573"/>
      <c r="B46" s="573"/>
      <c r="C46" s="573"/>
      <c r="D46" s="573"/>
      <c r="E46" s="573"/>
      <c r="F46" s="573"/>
      <c r="G46" s="573"/>
      <c r="H46" s="573"/>
    </row>
    <row r="47" ht="15.75" customHeight="1">
      <c r="A47" s="573"/>
      <c r="B47" s="573"/>
      <c r="C47" s="573"/>
      <c r="D47" s="573"/>
      <c r="E47" s="573"/>
      <c r="F47" s="573"/>
      <c r="G47" s="573"/>
      <c r="H47" s="573"/>
    </row>
    <row r="48" ht="15.75" customHeight="1">
      <c r="A48" s="583"/>
      <c r="B48" s="583"/>
      <c r="C48" s="583"/>
      <c r="D48" s="583"/>
      <c r="E48" s="583"/>
      <c r="F48" s="583"/>
      <c r="G48" s="583"/>
      <c r="H48" s="583"/>
    </row>
    <row r="49" ht="15.75" customHeight="1">
      <c r="A49" s="583"/>
      <c r="B49" s="583"/>
      <c r="C49" s="583"/>
      <c r="D49" s="583"/>
      <c r="E49" s="583"/>
      <c r="F49" s="583"/>
      <c r="G49" s="583"/>
      <c r="H49" s="583"/>
    </row>
    <row r="50" ht="15.75" customHeight="1">
      <c r="A50" s="583"/>
      <c r="B50" s="583"/>
      <c r="C50" s="583"/>
      <c r="D50" s="583"/>
      <c r="E50" s="583"/>
      <c r="F50" s="583"/>
      <c r="G50" s="583"/>
      <c r="H50" s="583"/>
    </row>
    <row r="51" ht="15.75" customHeight="1">
      <c r="A51" s="583"/>
      <c r="B51" s="583"/>
      <c r="C51" s="583"/>
      <c r="D51" s="583"/>
      <c r="E51" s="583"/>
      <c r="F51" s="583"/>
      <c r="G51" s="583"/>
      <c r="H51" s="583"/>
    </row>
    <row r="52" ht="15.75" customHeight="1">
      <c r="A52" s="583"/>
      <c r="B52" s="583"/>
      <c r="C52" s="583"/>
      <c r="D52" s="583"/>
      <c r="E52" s="583"/>
      <c r="F52" s="583"/>
      <c r="G52" s="583"/>
      <c r="H52" s="583"/>
    </row>
    <row r="53" ht="15.75" customHeight="1">
      <c r="A53" s="583"/>
      <c r="B53" s="583"/>
      <c r="C53" s="583"/>
      <c r="D53" s="583"/>
      <c r="E53" s="583"/>
      <c r="F53" s="583"/>
      <c r="G53" s="583"/>
      <c r="H53" s="583"/>
    </row>
    <row r="54" ht="15.75" customHeight="1">
      <c r="A54" s="583"/>
      <c r="B54" s="583"/>
      <c r="C54" s="583"/>
      <c r="D54" s="583"/>
      <c r="E54" s="583"/>
      <c r="F54" s="583"/>
      <c r="G54" s="583"/>
      <c r="H54" s="583"/>
    </row>
    <row r="55" ht="15.75" customHeight="1">
      <c r="A55" s="583"/>
      <c r="B55" s="583"/>
      <c r="C55" s="583"/>
      <c r="D55" s="583"/>
      <c r="E55" s="583"/>
      <c r="F55" s="583"/>
      <c r="G55" s="583"/>
      <c r="H55" s="583"/>
    </row>
    <row r="56" ht="15.75" customHeight="1">
      <c r="A56" s="583"/>
      <c r="B56" s="583"/>
      <c r="C56" s="583"/>
      <c r="D56" s="583"/>
      <c r="E56" s="583"/>
      <c r="F56" s="583"/>
      <c r="G56" s="583"/>
      <c r="H56" s="583"/>
    </row>
    <row r="57" ht="15.75" customHeight="1">
      <c r="A57" s="583"/>
      <c r="B57" s="583"/>
      <c r="C57" s="583"/>
      <c r="D57" s="583"/>
      <c r="E57" s="583"/>
      <c r="F57" s="583"/>
      <c r="G57" s="583"/>
      <c r="H57" s="583"/>
    </row>
    <row r="58" ht="15.75" customHeight="1">
      <c r="A58" s="583"/>
      <c r="B58" s="583"/>
      <c r="C58" s="583"/>
      <c r="D58" s="583"/>
      <c r="E58" s="583"/>
      <c r="F58" s="583"/>
      <c r="G58" s="583"/>
      <c r="H58" s="583"/>
    </row>
    <row r="59" ht="15.75" customHeight="1">
      <c r="A59" s="583"/>
      <c r="B59" s="583"/>
      <c r="C59" s="583"/>
      <c r="D59" s="583"/>
      <c r="E59" s="583"/>
      <c r="F59" s="583"/>
      <c r="G59" s="583"/>
      <c r="H59" s="583"/>
    </row>
    <row r="60" ht="15.75" customHeight="1">
      <c r="A60" s="583"/>
      <c r="B60" s="583"/>
      <c r="C60" s="583"/>
      <c r="D60" s="583"/>
      <c r="E60" s="583"/>
      <c r="F60" s="583"/>
      <c r="G60" s="583"/>
      <c r="H60" s="583"/>
    </row>
    <row r="61" ht="15.75" customHeight="1">
      <c r="A61" s="583"/>
      <c r="B61" s="583"/>
      <c r="C61" s="583"/>
      <c r="D61" s="583"/>
      <c r="E61" s="583"/>
      <c r="F61" s="583"/>
      <c r="G61" s="583"/>
      <c r="H61" s="583"/>
    </row>
    <row r="62" ht="15.75" customHeight="1">
      <c r="A62" s="583"/>
      <c r="B62" s="583"/>
      <c r="C62" s="583"/>
      <c r="D62" s="583"/>
      <c r="E62" s="583"/>
      <c r="F62" s="583"/>
      <c r="G62" s="583"/>
      <c r="H62" s="583"/>
    </row>
    <row r="63" ht="15.75" customHeight="1">
      <c r="A63" s="583"/>
      <c r="B63" s="583"/>
      <c r="C63" s="583"/>
      <c r="D63" s="583"/>
      <c r="E63" s="583"/>
      <c r="F63" s="583"/>
      <c r="G63" s="583"/>
      <c r="H63" s="583"/>
    </row>
    <row r="64" ht="15.75" customHeight="1">
      <c r="A64" s="583"/>
      <c r="B64" s="583"/>
      <c r="C64" s="583"/>
      <c r="D64" s="583"/>
      <c r="E64" s="583"/>
      <c r="F64" s="583"/>
      <c r="G64" s="583"/>
      <c r="H64" s="583"/>
    </row>
    <row r="65" ht="15.75" customHeight="1">
      <c r="A65" s="583"/>
      <c r="B65" s="583"/>
      <c r="C65" s="583"/>
      <c r="D65" s="583"/>
      <c r="E65" s="583"/>
      <c r="F65" s="583"/>
      <c r="G65" s="583"/>
      <c r="H65" s="583"/>
    </row>
    <row r="66" ht="15.75" customHeight="1">
      <c r="A66" s="583"/>
      <c r="B66" s="583"/>
      <c r="C66" s="583"/>
      <c r="D66" s="583"/>
      <c r="E66" s="583"/>
      <c r="F66" s="583"/>
      <c r="G66" s="583"/>
      <c r="H66" s="583"/>
    </row>
    <row r="67" ht="15.75" customHeight="1">
      <c r="A67" s="583"/>
      <c r="B67" s="583"/>
      <c r="C67" s="583"/>
      <c r="D67" s="583"/>
      <c r="E67" s="583"/>
      <c r="F67" s="583"/>
      <c r="G67" s="583"/>
      <c r="H67" s="583"/>
    </row>
    <row r="68" ht="15.75" customHeight="1">
      <c r="A68" s="583"/>
      <c r="B68" s="583"/>
      <c r="C68" s="583"/>
      <c r="D68" s="583"/>
      <c r="E68" s="583"/>
      <c r="F68" s="583"/>
      <c r="G68" s="583"/>
      <c r="H68" s="583"/>
    </row>
    <row r="69" ht="15.75" customHeight="1">
      <c r="A69" s="583"/>
      <c r="B69" s="583"/>
      <c r="C69" s="583"/>
      <c r="D69" s="583"/>
      <c r="E69" s="583"/>
      <c r="F69" s="583"/>
      <c r="G69" s="583"/>
      <c r="H69" s="583"/>
    </row>
    <row r="70" ht="15.75" customHeight="1">
      <c r="A70" s="583"/>
      <c r="B70" s="583"/>
      <c r="C70" s="583"/>
      <c r="D70" s="583"/>
      <c r="E70" s="583"/>
      <c r="F70" s="583"/>
      <c r="G70" s="583"/>
      <c r="H70" s="583"/>
    </row>
    <row r="71" ht="15.75" customHeight="1">
      <c r="A71" s="583"/>
      <c r="B71" s="583"/>
      <c r="C71" s="583"/>
      <c r="D71" s="583"/>
      <c r="E71" s="583"/>
      <c r="F71" s="583"/>
      <c r="G71" s="583"/>
      <c r="H71" s="583"/>
    </row>
    <row r="72" ht="15.75" customHeight="1">
      <c r="A72" s="583"/>
      <c r="B72" s="583"/>
      <c r="C72" s="583"/>
      <c r="D72" s="583"/>
      <c r="E72" s="583"/>
      <c r="F72" s="583"/>
      <c r="G72" s="583"/>
      <c r="H72" s="583"/>
    </row>
    <row r="73" ht="15.75" customHeight="1">
      <c r="A73" s="583"/>
      <c r="B73" s="583"/>
      <c r="C73" s="583"/>
      <c r="D73" s="583"/>
      <c r="E73" s="583"/>
      <c r="F73" s="583"/>
      <c r="G73" s="583"/>
      <c r="H73" s="583"/>
    </row>
    <row r="74" ht="15.75" customHeight="1">
      <c r="A74" s="583"/>
      <c r="B74" s="583"/>
      <c r="C74" s="583"/>
      <c r="D74" s="583"/>
      <c r="E74" s="583"/>
      <c r="F74" s="583"/>
      <c r="G74" s="583"/>
      <c r="H74" s="583"/>
    </row>
    <row r="75" ht="15.75" customHeight="1">
      <c r="A75" s="583"/>
      <c r="B75" s="583"/>
      <c r="C75" s="583"/>
      <c r="D75" s="583"/>
      <c r="E75" s="583"/>
      <c r="F75" s="583"/>
      <c r="G75" s="583"/>
      <c r="H75" s="583"/>
    </row>
    <row r="76" ht="15.75" customHeight="1">
      <c r="A76" s="583"/>
      <c r="B76" s="583"/>
      <c r="C76" s="583"/>
      <c r="D76" s="583"/>
      <c r="E76" s="583"/>
      <c r="F76" s="583"/>
      <c r="G76" s="583"/>
      <c r="H76" s="583"/>
    </row>
    <row r="77" ht="15.75" customHeight="1">
      <c r="A77" s="583"/>
      <c r="B77" s="583"/>
      <c r="C77" s="583"/>
      <c r="D77" s="583"/>
      <c r="E77" s="583"/>
      <c r="F77" s="583"/>
      <c r="G77" s="583"/>
      <c r="H77" s="583"/>
    </row>
    <row r="78" ht="15.75" customHeight="1">
      <c r="A78" s="583"/>
      <c r="B78" s="583"/>
      <c r="C78" s="583"/>
      <c r="D78" s="583"/>
      <c r="E78" s="583"/>
      <c r="F78" s="583"/>
      <c r="G78" s="583"/>
      <c r="H78" s="583"/>
    </row>
    <row r="79" ht="15.75" customHeight="1">
      <c r="A79" s="583"/>
      <c r="B79" s="583"/>
      <c r="C79" s="583"/>
      <c r="D79" s="583"/>
      <c r="E79" s="583"/>
      <c r="F79" s="583"/>
      <c r="G79" s="583"/>
      <c r="H79" s="583"/>
    </row>
    <row r="80" ht="15.75" customHeight="1">
      <c r="A80" s="583"/>
      <c r="B80" s="583"/>
      <c r="C80" s="583"/>
      <c r="D80" s="583"/>
      <c r="E80" s="583"/>
      <c r="F80" s="583"/>
      <c r="G80" s="583"/>
      <c r="H80" s="583"/>
    </row>
    <row r="81" ht="15.75" customHeight="1">
      <c r="A81" s="583"/>
      <c r="B81" s="583"/>
      <c r="C81" s="583"/>
      <c r="D81" s="583"/>
      <c r="E81" s="583"/>
      <c r="F81" s="583"/>
      <c r="G81" s="583"/>
      <c r="H81" s="583"/>
    </row>
    <row r="82" ht="15.75" customHeight="1">
      <c r="A82" s="583"/>
      <c r="B82" s="583"/>
      <c r="C82" s="583"/>
      <c r="D82" s="583"/>
      <c r="E82" s="583"/>
      <c r="F82" s="583"/>
      <c r="G82" s="583"/>
      <c r="H82" s="583"/>
    </row>
    <row r="83" ht="15.75" customHeight="1">
      <c r="A83" s="583"/>
      <c r="B83" s="583"/>
      <c r="C83" s="583"/>
      <c r="D83" s="583"/>
      <c r="E83" s="583"/>
      <c r="F83" s="583"/>
      <c r="G83" s="583"/>
      <c r="H83" s="583"/>
    </row>
    <row r="84" ht="15.75" customHeight="1">
      <c r="A84" s="583"/>
      <c r="B84" s="583"/>
      <c r="C84" s="583"/>
      <c r="D84" s="583"/>
      <c r="E84" s="583"/>
      <c r="F84" s="583"/>
      <c r="G84" s="583"/>
      <c r="H84" s="583"/>
    </row>
    <row r="85" ht="15.75" customHeight="1">
      <c r="A85" s="583"/>
      <c r="B85" s="583"/>
      <c r="C85" s="583"/>
      <c r="D85" s="583"/>
      <c r="E85" s="583"/>
      <c r="F85" s="583"/>
      <c r="G85" s="583"/>
      <c r="H85" s="583"/>
    </row>
    <row r="86" ht="15.75" customHeight="1">
      <c r="A86" s="583"/>
      <c r="B86" s="583"/>
      <c r="C86" s="583"/>
      <c r="D86" s="583"/>
      <c r="E86" s="583"/>
      <c r="F86" s="583"/>
      <c r="G86" s="583"/>
      <c r="H86" s="583"/>
    </row>
    <row r="87" ht="15.75" customHeight="1">
      <c r="A87" s="583"/>
      <c r="B87" s="583"/>
      <c r="C87" s="583"/>
      <c r="D87" s="583"/>
      <c r="E87" s="583"/>
      <c r="F87" s="583"/>
      <c r="G87" s="583"/>
      <c r="H87" s="583"/>
    </row>
    <row r="88" ht="15.75" customHeight="1">
      <c r="A88" s="583"/>
      <c r="B88" s="583"/>
      <c r="C88" s="583"/>
      <c r="D88" s="583"/>
      <c r="E88" s="583"/>
      <c r="F88" s="583"/>
      <c r="G88" s="583"/>
      <c r="H88" s="583"/>
    </row>
    <row r="89" ht="15.75" customHeight="1">
      <c r="A89" s="583"/>
      <c r="B89" s="583"/>
      <c r="C89" s="583"/>
      <c r="D89" s="583"/>
      <c r="E89" s="583"/>
      <c r="F89" s="583"/>
      <c r="G89" s="583"/>
      <c r="H89" s="583"/>
    </row>
    <row r="90" ht="15.75" customHeight="1">
      <c r="A90" s="583"/>
      <c r="B90" s="583"/>
      <c r="C90" s="583"/>
      <c r="D90" s="583"/>
      <c r="E90" s="583"/>
      <c r="F90" s="583"/>
      <c r="G90" s="583"/>
      <c r="H90" s="583"/>
    </row>
    <row r="91" ht="15.75" customHeight="1">
      <c r="A91" s="583"/>
      <c r="B91" s="583"/>
      <c r="C91" s="583"/>
      <c r="D91" s="583"/>
      <c r="E91" s="583"/>
      <c r="F91" s="583"/>
      <c r="G91" s="583"/>
      <c r="H91" s="583"/>
    </row>
    <row r="92" ht="15.75" customHeight="1">
      <c r="A92" s="583"/>
      <c r="B92" s="583"/>
      <c r="C92" s="583"/>
      <c r="D92" s="583"/>
      <c r="E92" s="583"/>
      <c r="F92" s="583"/>
      <c r="G92" s="583"/>
      <c r="H92" s="583"/>
    </row>
    <row r="93" ht="15.75" customHeight="1">
      <c r="A93" s="583"/>
      <c r="B93" s="583"/>
      <c r="C93" s="583"/>
      <c r="D93" s="583"/>
      <c r="E93" s="583"/>
      <c r="F93" s="583"/>
      <c r="G93" s="583"/>
      <c r="H93" s="583"/>
    </row>
    <row r="94" ht="15.75" customHeight="1">
      <c r="A94" s="583"/>
      <c r="B94" s="583"/>
      <c r="C94" s="583"/>
      <c r="D94" s="583"/>
      <c r="E94" s="583"/>
      <c r="F94" s="583"/>
      <c r="G94" s="583"/>
      <c r="H94" s="583"/>
    </row>
    <row r="95" ht="15.75" customHeight="1">
      <c r="A95" s="583"/>
      <c r="B95" s="583"/>
      <c r="C95" s="583"/>
      <c r="D95" s="583"/>
      <c r="E95" s="583"/>
      <c r="F95" s="583"/>
      <c r="G95" s="583"/>
      <c r="H95" s="583"/>
    </row>
    <row r="96" ht="15.75" customHeight="1">
      <c r="A96" s="583"/>
      <c r="B96" s="583"/>
      <c r="C96" s="583"/>
      <c r="D96" s="583"/>
      <c r="E96" s="583"/>
      <c r="F96" s="583"/>
      <c r="G96" s="583"/>
      <c r="H96" s="583"/>
    </row>
    <row r="97" ht="15.75" customHeight="1">
      <c r="A97" s="583"/>
      <c r="B97" s="583"/>
      <c r="C97" s="583"/>
      <c r="D97" s="583"/>
      <c r="E97" s="583"/>
      <c r="F97" s="583"/>
      <c r="G97" s="583"/>
      <c r="H97" s="583"/>
    </row>
    <row r="98" ht="15.75" customHeight="1">
      <c r="A98" s="583"/>
      <c r="B98" s="583"/>
      <c r="C98" s="583"/>
      <c r="D98" s="583"/>
      <c r="E98" s="583"/>
      <c r="F98" s="583"/>
      <c r="G98" s="583"/>
      <c r="H98" s="583"/>
    </row>
    <row r="99" ht="15.75" customHeight="1">
      <c r="A99" s="583"/>
      <c r="B99" s="583"/>
      <c r="C99" s="583"/>
      <c r="D99" s="583"/>
      <c r="E99" s="583"/>
      <c r="F99" s="583"/>
      <c r="G99" s="583"/>
      <c r="H99" s="583"/>
    </row>
    <row r="100" ht="15.75" customHeight="1">
      <c r="A100" s="583"/>
      <c r="B100" s="583"/>
      <c r="C100" s="583"/>
      <c r="D100" s="583"/>
      <c r="E100" s="583"/>
      <c r="F100" s="583"/>
      <c r="G100" s="583"/>
      <c r="H100" s="583"/>
    </row>
    <row r="101" ht="15.75" customHeight="1">
      <c r="A101" s="583"/>
      <c r="B101" s="583"/>
      <c r="C101" s="583"/>
      <c r="D101" s="583"/>
      <c r="E101" s="583"/>
      <c r="F101" s="583"/>
      <c r="G101" s="583"/>
      <c r="H101" s="583"/>
    </row>
    <row r="102" ht="15.75" customHeight="1">
      <c r="A102" s="583"/>
      <c r="B102" s="583"/>
      <c r="C102" s="583"/>
      <c r="D102" s="583"/>
      <c r="E102" s="583"/>
      <c r="F102" s="583"/>
      <c r="G102" s="583"/>
      <c r="H102" s="583"/>
    </row>
    <row r="103" ht="15.75" customHeight="1">
      <c r="A103" s="583"/>
      <c r="B103" s="583"/>
      <c r="C103" s="583"/>
      <c r="D103" s="583"/>
      <c r="E103" s="583"/>
      <c r="F103" s="583"/>
      <c r="G103" s="583"/>
      <c r="H103" s="583"/>
    </row>
    <row r="104" ht="15.75" customHeight="1">
      <c r="A104" s="583"/>
      <c r="B104" s="583"/>
      <c r="C104" s="583"/>
      <c r="D104" s="583"/>
      <c r="E104" s="583"/>
      <c r="F104" s="583"/>
      <c r="G104" s="583"/>
      <c r="H104" s="583"/>
    </row>
    <row r="105" ht="15.75" customHeight="1">
      <c r="A105" s="583"/>
      <c r="B105" s="583"/>
      <c r="C105" s="583"/>
      <c r="D105" s="583"/>
      <c r="E105" s="583"/>
      <c r="F105" s="583"/>
      <c r="G105" s="583"/>
      <c r="H105" s="583"/>
    </row>
    <row r="106" ht="15.75" customHeight="1">
      <c r="A106" s="583"/>
      <c r="B106" s="583"/>
      <c r="C106" s="583"/>
      <c r="D106" s="583"/>
      <c r="E106" s="583"/>
      <c r="F106" s="583"/>
      <c r="G106" s="583"/>
      <c r="H106" s="583"/>
    </row>
    <row r="107" ht="15.75" customHeight="1">
      <c r="A107" s="583"/>
      <c r="B107" s="583"/>
      <c r="C107" s="583"/>
      <c r="D107" s="583"/>
      <c r="E107" s="583"/>
      <c r="F107" s="583"/>
      <c r="G107" s="583"/>
      <c r="H107" s="583"/>
    </row>
    <row r="108" ht="15.75" customHeight="1">
      <c r="A108" s="583"/>
      <c r="B108" s="583"/>
      <c r="C108" s="583"/>
      <c r="D108" s="583"/>
      <c r="E108" s="583"/>
      <c r="F108" s="583"/>
      <c r="G108" s="583"/>
      <c r="H108" s="583"/>
    </row>
    <row r="109" ht="15.75" customHeight="1">
      <c r="A109" s="583"/>
      <c r="B109" s="583"/>
      <c r="C109" s="583"/>
      <c r="D109" s="583"/>
      <c r="E109" s="583"/>
      <c r="F109" s="583"/>
      <c r="G109" s="583"/>
      <c r="H109" s="583"/>
    </row>
    <row r="110" ht="15.75" customHeight="1">
      <c r="A110" s="583"/>
      <c r="B110" s="583"/>
      <c r="C110" s="583"/>
      <c r="D110" s="583"/>
      <c r="E110" s="583"/>
      <c r="F110" s="583"/>
      <c r="G110" s="583"/>
      <c r="H110" s="583"/>
    </row>
    <row r="111" ht="15.75" customHeight="1">
      <c r="A111" s="583"/>
      <c r="B111" s="583"/>
      <c r="C111" s="583"/>
      <c r="D111" s="583"/>
      <c r="E111" s="583"/>
      <c r="F111" s="583"/>
      <c r="G111" s="583"/>
      <c r="H111" s="583"/>
    </row>
    <row r="112" ht="15.75" customHeight="1">
      <c r="A112" s="583"/>
      <c r="B112" s="583"/>
      <c r="C112" s="583"/>
      <c r="D112" s="583"/>
      <c r="E112" s="583"/>
      <c r="F112" s="583"/>
      <c r="G112" s="583"/>
      <c r="H112" s="583"/>
    </row>
    <row r="113" ht="15.75" customHeight="1">
      <c r="A113" s="583"/>
      <c r="B113" s="583"/>
      <c r="C113" s="583"/>
      <c r="D113" s="583"/>
      <c r="E113" s="583"/>
      <c r="F113" s="583"/>
      <c r="G113" s="583"/>
      <c r="H113" s="583"/>
    </row>
    <row r="114" ht="15.75" customHeight="1">
      <c r="A114" s="583"/>
      <c r="B114" s="583"/>
      <c r="C114" s="583"/>
      <c r="D114" s="583"/>
      <c r="E114" s="583"/>
      <c r="F114" s="583"/>
      <c r="G114" s="583"/>
      <c r="H114" s="583"/>
    </row>
    <row r="115" ht="15.75" customHeight="1">
      <c r="A115" s="583"/>
      <c r="B115" s="583"/>
      <c r="C115" s="583"/>
      <c r="D115" s="583"/>
      <c r="E115" s="583"/>
      <c r="F115" s="583"/>
      <c r="G115" s="583"/>
      <c r="H115" s="583"/>
    </row>
    <row r="116" ht="15.75" customHeight="1">
      <c r="A116" s="583"/>
      <c r="B116" s="583"/>
      <c r="C116" s="583"/>
      <c r="D116" s="583"/>
      <c r="E116" s="583"/>
      <c r="F116" s="583"/>
      <c r="G116" s="583"/>
      <c r="H116" s="583"/>
    </row>
    <row r="117" ht="15.75" customHeight="1">
      <c r="A117" s="583"/>
      <c r="B117" s="583"/>
      <c r="C117" s="583"/>
      <c r="D117" s="583"/>
      <c r="E117" s="583"/>
      <c r="F117" s="583"/>
      <c r="G117" s="583"/>
      <c r="H117" s="583"/>
    </row>
    <row r="118" ht="15.75" customHeight="1">
      <c r="A118" s="583"/>
      <c r="B118" s="583"/>
      <c r="C118" s="583"/>
      <c r="D118" s="583"/>
      <c r="E118" s="583"/>
      <c r="F118" s="583"/>
      <c r="G118" s="583"/>
      <c r="H118" s="583"/>
    </row>
    <row r="119" ht="15.75" customHeight="1">
      <c r="A119" s="583"/>
      <c r="B119" s="583"/>
      <c r="C119" s="583"/>
      <c r="D119" s="583"/>
      <c r="E119" s="583"/>
      <c r="F119" s="583"/>
      <c r="G119" s="583"/>
      <c r="H119" s="583"/>
    </row>
    <row r="120" ht="15.75" customHeight="1">
      <c r="A120" s="583"/>
      <c r="B120" s="583"/>
      <c r="C120" s="583"/>
      <c r="D120" s="583"/>
      <c r="E120" s="583"/>
      <c r="F120" s="583"/>
      <c r="G120" s="583"/>
      <c r="H120" s="583"/>
    </row>
    <row r="121" ht="15.75" customHeight="1">
      <c r="A121" s="583"/>
      <c r="B121" s="583"/>
      <c r="C121" s="583"/>
      <c r="D121" s="583"/>
      <c r="E121" s="583"/>
      <c r="F121" s="583"/>
      <c r="G121" s="583"/>
      <c r="H121" s="583"/>
    </row>
    <row r="122" ht="15.75" customHeight="1">
      <c r="A122" s="583"/>
      <c r="B122" s="583"/>
      <c r="C122" s="583"/>
      <c r="D122" s="583"/>
      <c r="E122" s="583"/>
      <c r="F122" s="583"/>
      <c r="G122" s="583"/>
      <c r="H122" s="583"/>
    </row>
    <row r="123" ht="15.75" customHeight="1">
      <c r="A123" s="583"/>
      <c r="B123" s="583"/>
      <c r="C123" s="583"/>
      <c r="D123" s="583"/>
      <c r="E123" s="583"/>
      <c r="F123" s="583"/>
      <c r="G123" s="583"/>
      <c r="H123" s="583"/>
    </row>
    <row r="124" ht="15.75" customHeight="1">
      <c r="A124" s="583"/>
      <c r="B124" s="583"/>
      <c r="C124" s="583"/>
      <c r="D124" s="583"/>
      <c r="E124" s="583"/>
      <c r="F124" s="583"/>
      <c r="G124" s="583"/>
      <c r="H124" s="583"/>
    </row>
    <row r="125" ht="15.75" customHeight="1">
      <c r="A125" s="583"/>
      <c r="B125" s="583"/>
      <c r="C125" s="583"/>
      <c r="D125" s="583"/>
      <c r="E125" s="583"/>
      <c r="F125" s="583"/>
      <c r="G125" s="583"/>
      <c r="H125" s="583"/>
    </row>
    <row r="126" ht="15.75" customHeight="1">
      <c r="A126" s="583"/>
      <c r="B126" s="583"/>
      <c r="C126" s="583"/>
      <c r="D126" s="583"/>
      <c r="E126" s="583"/>
      <c r="F126" s="583"/>
      <c r="G126" s="583"/>
      <c r="H126" s="583"/>
    </row>
    <row r="127" ht="15.75" customHeight="1">
      <c r="A127" s="583"/>
      <c r="B127" s="583"/>
      <c r="C127" s="583"/>
      <c r="D127" s="583"/>
      <c r="E127" s="583"/>
      <c r="F127" s="583"/>
      <c r="G127" s="583"/>
      <c r="H127" s="583"/>
    </row>
    <row r="128" ht="15.75" customHeight="1">
      <c r="A128" s="583"/>
      <c r="B128" s="583"/>
      <c r="C128" s="583"/>
      <c r="D128" s="583"/>
      <c r="E128" s="583"/>
      <c r="F128" s="583"/>
      <c r="G128" s="583"/>
      <c r="H128" s="583"/>
    </row>
    <row r="129" ht="15.75" customHeight="1">
      <c r="A129" s="583"/>
      <c r="B129" s="583"/>
      <c r="C129" s="583"/>
      <c r="D129" s="583"/>
      <c r="E129" s="583"/>
      <c r="F129" s="583"/>
      <c r="G129" s="583"/>
      <c r="H129" s="583"/>
    </row>
    <row r="130" ht="15.75" customHeight="1">
      <c r="A130" s="583"/>
      <c r="B130" s="583"/>
      <c r="C130" s="583"/>
      <c r="D130" s="583"/>
      <c r="E130" s="583"/>
      <c r="F130" s="583"/>
      <c r="G130" s="583"/>
      <c r="H130" s="583"/>
    </row>
    <row r="131" ht="15.75" customHeight="1">
      <c r="A131" s="583"/>
      <c r="B131" s="583"/>
      <c r="C131" s="583"/>
      <c r="D131" s="583"/>
      <c r="E131" s="583"/>
      <c r="F131" s="583"/>
      <c r="G131" s="583"/>
      <c r="H131" s="583"/>
    </row>
    <row r="132" ht="15.75" customHeight="1">
      <c r="A132" s="583"/>
      <c r="B132" s="583"/>
      <c r="C132" s="583"/>
      <c r="D132" s="583"/>
      <c r="E132" s="583"/>
      <c r="F132" s="583"/>
      <c r="G132" s="583"/>
      <c r="H132" s="583"/>
    </row>
    <row r="133" ht="15.75" customHeight="1">
      <c r="A133" s="583"/>
      <c r="B133" s="583"/>
      <c r="C133" s="583"/>
      <c r="D133" s="583"/>
      <c r="E133" s="583"/>
      <c r="F133" s="583"/>
      <c r="G133" s="583"/>
      <c r="H133" s="583"/>
    </row>
    <row r="134" ht="15.75" customHeight="1">
      <c r="A134" s="583"/>
      <c r="B134" s="583"/>
      <c r="C134" s="583"/>
      <c r="D134" s="583"/>
      <c r="E134" s="583"/>
      <c r="F134" s="583"/>
      <c r="G134" s="583"/>
      <c r="H134" s="583"/>
    </row>
    <row r="135" ht="15.75" customHeight="1">
      <c r="A135" s="583"/>
      <c r="B135" s="583"/>
      <c r="C135" s="583"/>
      <c r="D135" s="583"/>
      <c r="E135" s="583"/>
      <c r="F135" s="583"/>
      <c r="G135" s="583"/>
      <c r="H135" s="583"/>
    </row>
    <row r="136" ht="15.75" customHeight="1">
      <c r="A136" s="583"/>
      <c r="B136" s="583"/>
      <c r="C136" s="583"/>
      <c r="D136" s="583"/>
      <c r="E136" s="583"/>
      <c r="F136" s="583"/>
      <c r="G136" s="583"/>
      <c r="H136" s="583"/>
    </row>
    <row r="137" ht="15.75" customHeight="1">
      <c r="A137" s="583"/>
      <c r="B137" s="583"/>
      <c r="C137" s="583"/>
      <c r="D137" s="583"/>
      <c r="E137" s="583"/>
      <c r="F137" s="583"/>
      <c r="G137" s="583"/>
      <c r="H137" s="583"/>
    </row>
    <row r="138" ht="15.75" customHeight="1">
      <c r="A138" s="583"/>
      <c r="B138" s="583"/>
      <c r="C138" s="583"/>
      <c r="D138" s="583"/>
      <c r="E138" s="583"/>
      <c r="F138" s="583"/>
      <c r="G138" s="583"/>
      <c r="H138" s="583"/>
    </row>
    <row r="139" ht="15.75" customHeight="1">
      <c r="A139" s="583"/>
      <c r="B139" s="583"/>
      <c r="C139" s="583"/>
      <c r="D139" s="583"/>
      <c r="E139" s="583"/>
      <c r="F139" s="583"/>
      <c r="G139" s="583"/>
      <c r="H139" s="583"/>
    </row>
    <row r="140" ht="15.75" customHeight="1">
      <c r="A140" s="583"/>
      <c r="B140" s="583"/>
      <c r="C140" s="583"/>
      <c r="D140" s="583"/>
      <c r="E140" s="583"/>
      <c r="F140" s="583"/>
      <c r="G140" s="583"/>
      <c r="H140" s="583"/>
    </row>
    <row r="141" ht="15.75" customHeight="1">
      <c r="A141" s="583"/>
      <c r="B141" s="583"/>
      <c r="C141" s="583"/>
      <c r="D141" s="583"/>
      <c r="E141" s="583"/>
      <c r="F141" s="583"/>
      <c r="G141" s="583"/>
      <c r="H141" s="583"/>
    </row>
    <row r="142" ht="15.75" customHeight="1">
      <c r="A142" s="583"/>
      <c r="B142" s="583"/>
      <c r="C142" s="583"/>
      <c r="D142" s="583"/>
      <c r="E142" s="583"/>
      <c r="F142" s="583"/>
      <c r="G142" s="583"/>
      <c r="H142" s="583"/>
    </row>
    <row r="143" ht="15.75" customHeight="1">
      <c r="A143" s="583"/>
      <c r="B143" s="583"/>
      <c r="C143" s="583"/>
      <c r="D143" s="583"/>
      <c r="E143" s="583"/>
      <c r="F143" s="583"/>
      <c r="G143" s="583"/>
      <c r="H143" s="583"/>
    </row>
    <row r="144" ht="15.75" customHeight="1">
      <c r="A144" s="583"/>
      <c r="B144" s="583"/>
      <c r="C144" s="583"/>
      <c r="D144" s="583"/>
      <c r="E144" s="583"/>
      <c r="F144" s="583"/>
      <c r="G144" s="583"/>
      <c r="H144" s="583"/>
    </row>
    <row r="145" ht="15.75" customHeight="1">
      <c r="A145" s="583"/>
      <c r="B145" s="583"/>
      <c r="C145" s="583"/>
      <c r="D145" s="583"/>
      <c r="E145" s="583"/>
      <c r="F145" s="583"/>
      <c r="G145" s="583"/>
      <c r="H145" s="583"/>
    </row>
    <row r="146" ht="15.75" customHeight="1">
      <c r="A146" s="583"/>
      <c r="B146" s="583"/>
      <c r="C146" s="583"/>
      <c r="D146" s="583"/>
      <c r="E146" s="583"/>
      <c r="F146" s="583"/>
      <c r="G146" s="583"/>
      <c r="H146" s="583"/>
    </row>
    <row r="147" ht="15.75" customHeight="1">
      <c r="A147" s="583"/>
      <c r="B147" s="583"/>
      <c r="C147" s="583"/>
      <c r="D147" s="583"/>
      <c r="E147" s="583"/>
      <c r="F147" s="583"/>
      <c r="G147" s="583"/>
      <c r="H147" s="583"/>
    </row>
    <row r="148" ht="15.75" customHeight="1">
      <c r="A148" s="583"/>
      <c r="B148" s="583"/>
      <c r="C148" s="583"/>
      <c r="D148" s="583"/>
      <c r="E148" s="583"/>
      <c r="F148" s="583"/>
      <c r="G148" s="583"/>
      <c r="H148" s="583"/>
    </row>
    <row r="149" ht="15.75" customHeight="1">
      <c r="A149" s="583"/>
      <c r="B149" s="583"/>
      <c r="C149" s="583"/>
      <c r="D149" s="583"/>
      <c r="E149" s="583"/>
      <c r="F149" s="583"/>
      <c r="G149" s="583"/>
      <c r="H149" s="583"/>
    </row>
    <row r="150" ht="15.75" customHeight="1">
      <c r="A150" s="583"/>
      <c r="B150" s="583"/>
      <c r="C150" s="583"/>
      <c r="D150" s="583"/>
      <c r="E150" s="583"/>
      <c r="F150" s="583"/>
      <c r="G150" s="583"/>
      <c r="H150" s="583"/>
    </row>
    <row r="151" ht="15.75" customHeight="1">
      <c r="A151" s="583"/>
      <c r="B151" s="583"/>
      <c r="C151" s="583"/>
      <c r="D151" s="583"/>
      <c r="E151" s="583"/>
      <c r="F151" s="583"/>
      <c r="G151" s="583"/>
      <c r="H151" s="583"/>
    </row>
    <row r="152" ht="15.75" customHeight="1">
      <c r="A152" s="583"/>
      <c r="B152" s="583"/>
      <c r="C152" s="583"/>
      <c r="D152" s="583"/>
      <c r="E152" s="583"/>
      <c r="F152" s="583"/>
      <c r="G152" s="583"/>
      <c r="H152" s="583"/>
    </row>
    <row r="153" ht="15.75" customHeight="1">
      <c r="A153" s="583"/>
      <c r="B153" s="583"/>
      <c r="C153" s="583"/>
      <c r="D153" s="583"/>
      <c r="E153" s="583"/>
      <c r="F153" s="583"/>
      <c r="G153" s="583"/>
      <c r="H153" s="583"/>
    </row>
    <row r="154" ht="15.75" customHeight="1">
      <c r="A154" s="583"/>
      <c r="B154" s="583"/>
      <c r="C154" s="583"/>
      <c r="D154" s="583"/>
      <c r="E154" s="583"/>
      <c r="F154" s="583"/>
      <c r="G154" s="583"/>
      <c r="H154" s="583"/>
    </row>
    <row r="155" ht="15.75" customHeight="1">
      <c r="A155" s="583"/>
      <c r="B155" s="583"/>
      <c r="C155" s="583"/>
      <c r="D155" s="583"/>
      <c r="E155" s="583"/>
      <c r="F155" s="583"/>
      <c r="G155" s="583"/>
      <c r="H155" s="583"/>
    </row>
    <row r="156" ht="15.75" customHeight="1">
      <c r="A156" s="583"/>
      <c r="B156" s="583"/>
      <c r="C156" s="583"/>
      <c r="D156" s="583"/>
      <c r="E156" s="583"/>
      <c r="F156" s="583"/>
      <c r="G156" s="583"/>
      <c r="H156" s="583"/>
    </row>
    <row r="157" ht="15.75" customHeight="1">
      <c r="A157" s="583"/>
      <c r="B157" s="583"/>
      <c r="C157" s="583"/>
      <c r="D157" s="583"/>
      <c r="E157" s="583"/>
      <c r="F157" s="583"/>
      <c r="G157" s="583"/>
      <c r="H157" s="583"/>
    </row>
    <row r="158" ht="15.75" customHeight="1">
      <c r="A158" s="583"/>
      <c r="B158" s="583"/>
      <c r="C158" s="583"/>
      <c r="D158" s="583"/>
      <c r="E158" s="583"/>
      <c r="F158" s="583"/>
      <c r="G158" s="583"/>
      <c r="H158" s="583"/>
    </row>
    <row r="159" ht="15.75" customHeight="1">
      <c r="A159" s="583"/>
      <c r="B159" s="583"/>
      <c r="C159" s="583"/>
      <c r="D159" s="583"/>
      <c r="E159" s="583"/>
      <c r="F159" s="583"/>
      <c r="G159" s="583"/>
      <c r="H159" s="583"/>
    </row>
    <row r="160" ht="15.75" customHeight="1">
      <c r="A160" s="583"/>
      <c r="B160" s="583"/>
      <c r="C160" s="583"/>
      <c r="D160" s="583"/>
      <c r="E160" s="583"/>
      <c r="F160" s="583"/>
      <c r="G160" s="583"/>
      <c r="H160" s="583"/>
    </row>
    <row r="161" ht="15.75" customHeight="1">
      <c r="A161" s="583"/>
      <c r="B161" s="583"/>
      <c r="C161" s="583"/>
      <c r="D161" s="583"/>
      <c r="E161" s="583"/>
      <c r="F161" s="583"/>
      <c r="G161" s="583"/>
      <c r="H161" s="583"/>
    </row>
    <row r="162" ht="15.75" customHeight="1">
      <c r="A162" s="583"/>
      <c r="B162" s="583"/>
      <c r="C162" s="583"/>
      <c r="D162" s="583"/>
      <c r="E162" s="583"/>
      <c r="F162" s="583"/>
      <c r="G162" s="583"/>
      <c r="H162" s="583"/>
    </row>
    <row r="163" ht="15.75" customHeight="1">
      <c r="A163" s="583"/>
      <c r="B163" s="583"/>
      <c r="C163" s="583"/>
      <c r="D163" s="583"/>
      <c r="E163" s="583"/>
      <c r="F163" s="583"/>
      <c r="G163" s="583"/>
      <c r="H163" s="583"/>
    </row>
    <row r="164" ht="15.75" customHeight="1">
      <c r="A164" s="583"/>
      <c r="B164" s="583"/>
      <c r="C164" s="583"/>
      <c r="D164" s="583"/>
      <c r="E164" s="583"/>
      <c r="F164" s="583"/>
      <c r="G164" s="583"/>
      <c r="H164" s="583"/>
    </row>
    <row r="165" ht="15.75" customHeight="1">
      <c r="A165" s="583"/>
      <c r="B165" s="583"/>
      <c r="C165" s="583"/>
      <c r="D165" s="583"/>
      <c r="E165" s="583"/>
      <c r="F165" s="583"/>
      <c r="G165" s="583"/>
      <c r="H165" s="583"/>
    </row>
    <row r="166" ht="15.75" customHeight="1">
      <c r="A166" s="583"/>
      <c r="B166" s="583"/>
      <c r="C166" s="583"/>
      <c r="D166" s="583"/>
      <c r="E166" s="583"/>
      <c r="F166" s="583"/>
      <c r="G166" s="583"/>
      <c r="H166" s="583"/>
    </row>
    <row r="167" ht="15.75" customHeight="1">
      <c r="A167" s="583"/>
      <c r="B167" s="583"/>
      <c r="C167" s="583"/>
      <c r="D167" s="583"/>
      <c r="E167" s="583"/>
      <c r="F167" s="583"/>
      <c r="G167" s="583"/>
      <c r="H167" s="583"/>
    </row>
    <row r="168" ht="15.75" customHeight="1">
      <c r="A168" s="583"/>
      <c r="B168" s="583"/>
      <c r="C168" s="583"/>
      <c r="D168" s="583"/>
      <c r="E168" s="583"/>
      <c r="F168" s="583"/>
      <c r="G168" s="583"/>
      <c r="H168" s="583"/>
    </row>
    <row r="169" ht="15.75" customHeight="1">
      <c r="A169" s="583"/>
      <c r="B169" s="583"/>
      <c r="C169" s="583"/>
      <c r="D169" s="583"/>
      <c r="E169" s="583"/>
      <c r="F169" s="583"/>
      <c r="G169" s="583"/>
      <c r="H169" s="583"/>
    </row>
    <row r="170" ht="15.75" customHeight="1">
      <c r="A170" s="583"/>
      <c r="B170" s="583"/>
      <c r="C170" s="583"/>
      <c r="D170" s="583"/>
      <c r="E170" s="583"/>
      <c r="F170" s="583"/>
      <c r="G170" s="583"/>
      <c r="H170" s="583"/>
    </row>
    <row r="171" ht="15.75" customHeight="1">
      <c r="A171" s="583"/>
      <c r="B171" s="583"/>
      <c r="C171" s="583"/>
      <c r="D171" s="583"/>
      <c r="E171" s="583"/>
      <c r="F171" s="583"/>
      <c r="G171" s="583"/>
      <c r="H171" s="583"/>
    </row>
    <row r="172" ht="15.75" customHeight="1">
      <c r="A172" s="583"/>
      <c r="B172" s="583"/>
      <c r="C172" s="583"/>
      <c r="D172" s="583"/>
      <c r="E172" s="583"/>
      <c r="F172" s="583"/>
      <c r="G172" s="583"/>
      <c r="H172" s="583"/>
    </row>
    <row r="173" ht="15.75" customHeight="1">
      <c r="A173" s="583"/>
      <c r="B173" s="583"/>
      <c r="C173" s="583"/>
      <c r="D173" s="583"/>
      <c r="E173" s="583"/>
      <c r="F173" s="583"/>
      <c r="G173" s="583"/>
      <c r="H173" s="583"/>
    </row>
    <row r="174" ht="15.75" customHeight="1">
      <c r="A174" s="583"/>
      <c r="B174" s="583"/>
      <c r="C174" s="583"/>
      <c r="D174" s="583"/>
      <c r="E174" s="583"/>
      <c r="F174" s="583"/>
      <c r="G174" s="583"/>
      <c r="H174" s="583"/>
    </row>
    <row r="175" ht="15.75" customHeight="1">
      <c r="A175" s="583"/>
      <c r="B175" s="583"/>
      <c r="C175" s="583"/>
      <c r="D175" s="583"/>
      <c r="E175" s="583"/>
      <c r="F175" s="583"/>
      <c r="G175" s="583"/>
      <c r="H175" s="583"/>
    </row>
    <row r="176" ht="15.75" customHeight="1">
      <c r="A176" s="583"/>
      <c r="B176" s="583"/>
      <c r="C176" s="583"/>
      <c r="D176" s="583"/>
      <c r="E176" s="583"/>
      <c r="F176" s="583"/>
      <c r="G176" s="583"/>
      <c r="H176" s="583"/>
    </row>
    <row r="177" ht="15.75" customHeight="1">
      <c r="A177" s="583"/>
      <c r="B177" s="583"/>
      <c r="C177" s="583"/>
      <c r="D177" s="583"/>
      <c r="E177" s="583"/>
      <c r="F177" s="583"/>
      <c r="G177" s="583"/>
      <c r="H177" s="583"/>
    </row>
    <row r="178" ht="15.75" customHeight="1">
      <c r="A178" s="583"/>
      <c r="B178" s="583"/>
      <c r="C178" s="583"/>
      <c r="D178" s="583"/>
      <c r="E178" s="583"/>
      <c r="F178" s="583"/>
      <c r="G178" s="583"/>
      <c r="H178" s="583"/>
    </row>
    <row r="179" ht="15.75" customHeight="1">
      <c r="A179" s="583"/>
      <c r="B179" s="583"/>
      <c r="C179" s="583"/>
      <c r="D179" s="583"/>
      <c r="E179" s="583"/>
      <c r="F179" s="583"/>
      <c r="G179" s="583"/>
      <c r="H179" s="583"/>
    </row>
    <row r="180" ht="15.75" customHeight="1">
      <c r="A180" s="583"/>
      <c r="B180" s="583"/>
      <c r="C180" s="583"/>
      <c r="D180" s="583"/>
      <c r="E180" s="583"/>
      <c r="F180" s="583"/>
      <c r="G180" s="583"/>
      <c r="H180" s="583"/>
    </row>
    <row r="181" ht="15.75" customHeight="1">
      <c r="A181" s="583"/>
      <c r="B181" s="583"/>
      <c r="C181" s="583"/>
      <c r="D181" s="583"/>
      <c r="E181" s="583"/>
      <c r="F181" s="583"/>
      <c r="G181" s="583"/>
      <c r="H181" s="583"/>
    </row>
    <row r="182" ht="15.75" customHeight="1">
      <c r="A182" s="583"/>
      <c r="B182" s="583"/>
      <c r="C182" s="583"/>
      <c r="D182" s="583"/>
      <c r="E182" s="583"/>
      <c r="F182" s="583"/>
      <c r="G182" s="583"/>
      <c r="H182" s="583"/>
    </row>
    <row r="183" ht="15.75" customHeight="1">
      <c r="A183" s="583"/>
      <c r="B183" s="583"/>
      <c r="C183" s="583"/>
      <c r="D183" s="583"/>
      <c r="E183" s="583"/>
      <c r="F183" s="583"/>
      <c r="G183" s="583"/>
      <c r="H183" s="583"/>
    </row>
    <row r="184" ht="15.75" customHeight="1">
      <c r="A184" s="583"/>
      <c r="B184" s="583"/>
      <c r="C184" s="583"/>
      <c r="D184" s="583"/>
      <c r="E184" s="583"/>
      <c r="F184" s="583"/>
      <c r="G184" s="583"/>
      <c r="H184" s="583"/>
    </row>
    <row r="185" ht="15.75" customHeight="1">
      <c r="A185" s="583"/>
      <c r="B185" s="583"/>
      <c r="C185" s="583"/>
      <c r="D185" s="583"/>
      <c r="E185" s="583"/>
      <c r="F185" s="583"/>
      <c r="G185" s="583"/>
      <c r="H185" s="583"/>
    </row>
    <row r="186" ht="15.75" customHeight="1">
      <c r="A186" s="583"/>
      <c r="B186" s="583"/>
      <c r="C186" s="583"/>
      <c r="D186" s="583"/>
      <c r="E186" s="583"/>
      <c r="F186" s="583"/>
      <c r="G186" s="583"/>
      <c r="H186" s="583"/>
    </row>
    <row r="187" ht="15.75" customHeight="1">
      <c r="A187" s="583"/>
      <c r="B187" s="583"/>
      <c r="C187" s="583"/>
      <c r="D187" s="583"/>
      <c r="E187" s="583"/>
      <c r="F187" s="583"/>
      <c r="G187" s="583"/>
      <c r="H187" s="583"/>
    </row>
    <row r="188" ht="15.75" customHeight="1">
      <c r="A188" s="583"/>
      <c r="B188" s="583"/>
      <c r="C188" s="583"/>
      <c r="D188" s="583"/>
      <c r="E188" s="583"/>
      <c r="F188" s="583"/>
      <c r="G188" s="583"/>
      <c r="H188" s="583"/>
    </row>
    <row r="189" ht="15.75" customHeight="1">
      <c r="A189" s="583"/>
      <c r="B189" s="583"/>
      <c r="C189" s="583"/>
      <c r="D189" s="583"/>
      <c r="E189" s="583"/>
      <c r="F189" s="583"/>
      <c r="G189" s="583"/>
      <c r="H189" s="583"/>
    </row>
    <row r="190" ht="15.75" customHeight="1">
      <c r="A190" s="583"/>
      <c r="B190" s="583"/>
      <c r="C190" s="583"/>
      <c r="D190" s="583"/>
      <c r="E190" s="583"/>
      <c r="F190" s="583"/>
      <c r="G190" s="583"/>
      <c r="H190" s="583"/>
    </row>
    <row r="191" ht="15.75" customHeight="1">
      <c r="A191" s="583"/>
      <c r="B191" s="583"/>
      <c r="C191" s="583"/>
      <c r="D191" s="583"/>
      <c r="E191" s="583"/>
      <c r="F191" s="583"/>
      <c r="G191" s="583"/>
      <c r="H191" s="583"/>
    </row>
    <row r="192" ht="15.75" customHeight="1">
      <c r="A192" s="583"/>
      <c r="B192" s="583"/>
      <c r="C192" s="583"/>
      <c r="D192" s="583"/>
      <c r="E192" s="583"/>
      <c r="F192" s="583"/>
      <c r="G192" s="583"/>
      <c r="H192" s="583"/>
    </row>
    <row r="193" ht="15.75" customHeight="1">
      <c r="A193" s="583"/>
      <c r="B193" s="583"/>
      <c r="C193" s="583"/>
      <c r="D193" s="583"/>
      <c r="E193" s="583"/>
      <c r="F193" s="583"/>
      <c r="G193" s="583"/>
      <c r="H193" s="583"/>
    </row>
    <row r="194" ht="15.75" customHeight="1">
      <c r="A194" s="583"/>
      <c r="B194" s="583"/>
      <c r="C194" s="583"/>
      <c r="D194" s="583"/>
      <c r="E194" s="583"/>
      <c r="F194" s="583"/>
      <c r="G194" s="583"/>
      <c r="H194" s="583"/>
    </row>
    <row r="195" ht="15.75" customHeight="1">
      <c r="A195" s="583"/>
      <c r="B195" s="583"/>
      <c r="C195" s="583"/>
      <c r="D195" s="583"/>
      <c r="E195" s="583"/>
      <c r="F195" s="583"/>
      <c r="G195" s="583"/>
      <c r="H195" s="583"/>
    </row>
    <row r="196" ht="15.75" customHeight="1">
      <c r="A196" s="583"/>
      <c r="B196" s="583"/>
      <c r="C196" s="583"/>
      <c r="D196" s="583"/>
      <c r="E196" s="583"/>
      <c r="F196" s="583"/>
      <c r="G196" s="583"/>
      <c r="H196" s="583"/>
    </row>
    <row r="197" ht="15.75" customHeight="1">
      <c r="A197" s="583"/>
      <c r="B197" s="583"/>
      <c r="C197" s="583"/>
      <c r="D197" s="583"/>
      <c r="E197" s="583"/>
      <c r="F197" s="583"/>
      <c r="G197" s="583"/>
      <c r="H197" s="583"/>
    </row>
    <row r="198" ht="15.75" customHeight="1">
      <c r="A198" s="583"/>
      <c r="B198" s="583"/>
      <c r="C198" s="583"/>
      <c r="D198" s="583"/>
      <c r="E198" s="583"/>
      <c r="F198" s="583"/>
      <c r="G198" s="583"/>
      <c r="H198" s="583"/>
    </row>
    <row r="199" ht="15.75" customHeight="1">
      <c r="A199" s="583"/>
      <c r="B199" s="583"/>
      <c r="C199" s="583"/>
      <c r="D199" s="583"/>
      <c r="E199" s="583"/>
      <c r="F199" s="583"/>
      <c r="G199" s="583"/>
      <c r="H199" s="583"/>
    </row>
    <row r="200" ht="15.75" customHeight="1">
      <c r="A200" s="583"/>
      <c r="B200" s="583"/>
      <c r="C200" s="583"/>
      <c r="D200" s="583"/>
      <c r="E200" s="583"/>
      <c r="F200" s="583"/>
      <c r="G200" s="583"/>
      <c r="H200" s="583"/>
    </row>
    <row r="201" ht="15.75" customHeight="1">
      <c r="A201" s="583"/>
      <c r="B201" s="583"/>
      <c r="C201" s="583"/>
      <c r="D201" s="583"/>
      <c r="E201" s="583"/>
      <c r="F201" s="583"/>
      <c r="G201" s="583"/>
      <c r="H201" s="583"/>
    </row>
    <row r="202" ht="15.75" customHeight="1">
      <c r="A202" s="583"/>
      <c r="B202" s="583"/>
      <c r="C202" s="583"/>
      <c r="D202" s="583"/>
      <c r="E202" s="583"/>
      <c r="F202" s="583"/>
      <c r="G202" s="583"/>
      <c r="H202" s="583"/>
    </row>
    <row r="203" ht="15.75" customHeight="1">
      <c r="A203" s="583"/>
      <c r="B203" s="583"/>
      <c r="C203" s="583"/>
      <c r="D203" s="583"/>
      <c r="E203" s="583"/>
      <c r="F203" s="583"/>
      <c r="G203" s="583"/>
      <c r="H203" s="583"/>
    </row>
    <row r="204" ht="15.75" customHeight="1">
      <c r="A204" s="583"/>
      <c r="B204" s="583"/>
      <c r="C204" s="583"/>
      <c r="D204" s="583"/>
      <c r="E204" s="583"/>
      <c r="F204" s="583"/>
      <c r="G204" s="583"/>
      <c r="H204" s="583"/>
    </row>
    <row r="205" ht="15.75" customHeight="1">
      <c r="A205" s="583"/>
      <c r="B205" s="583"/>
      <c r="C205" s="583"/>
      <c r="D205" s="583"/>
      <c r="E205" s="583"/>
      <c r="F205" s="583"/>
      <c r="G205" s="583"/>
      <c r="H205" s="583"/>
    </row>
    <row r="206" ht="15.75" customHeight="1">
      <c r="A206" s="583"/>
      <c r="B206" s="583"/>
      <c r="C206" s="583"/>
      <c r="D206" s="583"/>
      <c r="E206" s="583"/>
      <c r="F206" s="583"/>
      <c r="G206" s="583"/>
      <c r="H206" s="583"/>
    </row>
    <row r="207" ht="15.75" customHeight="1">
      <c r="A207" s="583"/>
      <c r="B207" s="583"/>
      <c r="C207" s="583"/>
      <c r="D207" s="583"/>
      <c r="E207" s="583"/>
      <c r="F207" s="583"/>
      <c r="G207" s="583"/>
      <c r="H207" s="583"/>
    </row>
    <row r="208" ht="15.75" customHeight="1">
      <c r="A208" s="583"/>
      <c r="B208" s="583"/>
      <c r="C208" s="583"/>
      <c r="D208" s="583"/>
      <c r="E208" s="583"/>
      <c r="F208" s="583"/>
      <c r="G208" s="583"/>
      <c r="H208" s="583"/>
    </row>
    <row r="209" ht="15.75" customHeight="1">
      <c r="A209" s="583"/>
      <c r="B209" s="583"/>
      <c r="C209" s="583"/>
      <c r="D209" s="583"/>
      <c r="E209" s="583"/>
      <c r="F209" s="583"/>
      <c r="G209" s="583"/>
      <c r="H209" s="583"/>
    </row>
    <row r="210" ht="15.75" customHeight="1">
      <c r="A210" s="583"/>
      <c r="B210" s="583"/>
      <c r="C210" s="583"/>
      <c r="D210" s="583"/>
      <c r="E210" s="583"/>
      <c r="F210" s="583"/>
      <c r="G210" s="583"/>
      <c r="H210" s="583"/>
    </row>
    <row r="211" ht="15.75" customHeight="1">
      <c r="A211" s="583"/>
      <c r="B211" s="583"/>
      <c r="C211" s="583"/>
      <c r="D211" s="583"/>
      <c r="E211" s="583"/>
      <c r="F211" s="583"/>
      <c r="G211" s="583"/>
      <c r="H211" s="583"/>
    </row>
    <row r="212" ht="15.75" customHeight="1">
      <c r="A212" s="583"/>
      <c r="B212" s="583"/>
      <c r="C212" s="583"/>
      <c r="D212" s="583"/>
      <c r="E212" s="583"/>
      <c r="F212" s="583"/>
      <c r="G212" s="583"/>
      <c r="H212" s="583"/>
    </row>
    <row r="213" ht="15.75" customHeight="1">
      <c r="A213" s="583"/>
      <c r="B213" s="583"/>
      <c r="C213" s="583"/>
      <c r="D213" s="583"/>
      <c r="E213" s="583"/>
      <c r="F213" s="583"/>
      <c r="G213" s="583"/>
      <c r="H213" s="583"/>
    </row>
    <row r="214" ht="15.75" customHeight="1">
      <c r="A214" s="583"/>
      <c r="B214" s="583"/>
      <c r="C214" s="583"/>
      <c r="D214" s="583"/>
      <c r="E214" s="583"/>
      <c r="F214" s="583"/>
      <c r="G214" s="583"/>
      <c r="H214" s="583"/>
    </row>
    <row r="215" ht="15.75" customHeight="1">
      <c r="A215" s="583"/>
      <c r="B215" s="583"/>
      <c r="C215" s="583"/>
      <c r="D215" s="583"/>
      <c r="E215" s="583"/>
      <c r="F215" s="583"/>
      <c r="G215" s="583"/>
      <c r="H215" s="583"/>
    </row>
    <row r="216" ht="15.75" customHeight="1">
      <c r="A216" s="583"/>
      <c r="B216" s="583"/>
      <c r="C216" s="583"/>
      <c r="D216" s="583"/>
      <c r="E216" s="583"/>
      <c r="F216" s="583"/>
      <c r="G216" s="583"/>
      <c r="H216" s="583"/>
    </row>
    <row r="217" ht="15.75" customHeight="1">
      <c r="A217" s="583"/>
      <c r="B217" s="583"/>
      <c r="C217" s="583"/>
      <c r="D217" s="583"/>
      <c r="E217" s="583"/>
      <c r="F217" s="583"/>
      <c r="G217" s="583"/>
      <c r="H217" s="583"/>
    </row>
    <row r="218" ht="15.75" customHeight="1">
      <c r="A218" s="583"/>
      <c r="B218" s="583"/>
      <c r="C218" s="583"/>
      <c r="D218" s="583"/>
      <c r="E218" s="583"/>
      <c r="F218" s="583"/>
      <c r="G218" s="583"/>
      <c r="H218" s="583"/>
    </row>
    <row r="219" ht="15.75" customHeight="1">
      <c r="A219" s="583"/>
      <c r="B219" s="583"/>
      <c r="C219" s="583"/>
      <c r="D219" s="583"/>
      <c r="E219" s="583"/>
      <c r="F219" s="583"/>
      <c r="G219" s="583"/>
      <c r="H219" s="583"/>
    </row>
    <row r="220" ht="15.75" customHeight="1">
      <c r="A220" s="583"/>
      <c r="B220" s="583"/>
      <c r="C220" s="583"/>
      <c r="D220" s="583"/>
      <c r="E220" s="583"/>
      <c r="F220" s="583"/>
      <c r="G220" s="583"/>
      <c r="H220" s="583"/>
    </row>
    <row r="221" ht="15.75" customHeight="1">
      <c r="A221" s="583"/>
      <c r="B221" s="583"/>
      <c r="C221" s="583"/>
      <c r="D221" s="583"/>
      <c r="E221" s="583"/>
      <c r="F221" s="583"/>
      <c r="G221" s="583"/>
      <c r="H221" s="583"/>
    </row>
    <row r="222" ht="15.75" customHeight="1">
      <c r="A222" s="583"/>
      <c r="B222" s="583"/>
      <c r="C222" s="583"/>
      <c r="D222" s="583"/>
      <c r="E222" s="583"/>
      <c r="F222" s="583"/>
      <c r="G222" s="583"/>
      <c r="H222" s="583"/>
    </row>
    <row r="223" ht="15.75" customHeight="1">
      <c r="A223" s="583"/>
      <c r="B223" s="583"/>
      <c r="C223" s="583"/>
      <c r="D223" s="583"/>
      <c r="E223" s="583"/>
      <c r="F223" s="583"/>
      <c r="G223" s="583"/>
      <c r="H223" s="583"/>
    </row>
    <row r="224" ht="15.75" customHeight="1">
      <c r="A224" s="583"/>
      <c r="B224" s="583"/>
      <c r="C224" s="583"/>
      <c r="D224" s="583"/>
      <c r="E224" s="583"/>
      <c r="F224" s="583"/>
      <c r="G224" s="583"/>
      <c r="H224" s="583"/>
    </row>
    <row r="225" ht="15.75" customHeight="1">
      <c r="A225" s="583"/>
      <c r="B225" s="583"/>
      <c r="C225" s="583"/>
      <c r="D225" s="583"/>
      <c r="E225" s="583"/>
      <c r="F225" s="583"/>
      <c r="G225" s="583"/>
      <c r="H225" s="583"/>
    </row>
    <row r="226" ht="15.75" customHeight="1">
      <c r="A226" s="583"/>
      <c r="B226" s="583"/>
      <c r="C226" s="583"/>
      <c r="D226" s="583"/>
      <c r="E226" s="583"/>
      <c r="F226" s="583"/>
      <c r="G226" s="583"/>
      <c r="H226" s="583"/>
    </row>
    <row r="227" ht="15.75" customHeight="1">
      <c r="A227" s="583"/>
      <c r="B227" s="583"/>
      <c r="C227" s="583"/>
      <c r="D227" s="583"/>
      <c r="E227" s="583"/>
      <c r="F227" s="583"/>
      <c r="G227" s="583"/>
      <c r="H227" s="583"/>
    </row>
    <row r="228" ht="15.75" customHeight="1">
      <c r="A228" s="583"/>
      <c r="B228" s="583"/>
      <c r="C228" s="583"/>
      <c r="D228" s="583"/>
      <c r="E228" s="583"/>
      <c r="F228" s="583"/>
      <c r="G228" s="583"/>
      <c r="H228" s="583"/>
    </row>
    <row r="229" ht="15.75" customHeight="1">
      <c r="A229" s="583"/>
      <c r="B229" s="583"/>
      <c r="C229" s="583"/>
      <c r="D229" s="583"/>
      <c r="E229" s="583"/>
      <c r="F229" s="583"/>
      <c r="G229" s="583"/>
      <c r="H229" s="583"/>
    </row>
    <row r="230" ht="15.75" customHeight="1">
      <c r="A230" s="583"/>
      <c r="B230" s="583"/>
      <c r="C230" s="583"/>
      <c r="D230" s="583"/>
      <c r="E230" s="583"/>
      <c r="F230" s="583"/>
      <c r="G230" s="583"/>
      <c r="H230" s="583"/>
    </row>
    <row r="231" ht="15.75" customHeight="1">
      <c r="A231" s="583"/>
      <c r="B231" s="583"/>
      <c r="C231" s="583"/>
      <c r="D231" s="583"/>
      <c r="E231" s="583"/>
      <c r="F231" s="583"/>
      <c r="G231" s="583"/>
      <c r="H231" s="583"/>
    </row>
    <row r="232" ht="15.75" customHeight="1">
      <c r="A232" s="583"/>
      <c r="B232" s="583"/>
      <c r="C232" s="583"/>
      <c r="D232" s="583"/>
      <c r="E232" s="583"/>
      <c r="F232" s="583"/>
      <c r="G232" s="583"/>
      <c r="H232" s="583"/>
    </row>
    <row r="233" ht="15.75" customHeight="1">
      <c r="A233" s="583"/>
      <c r="B233" s="583"/>
      <c r="C233" s="583"/>
      <c r="D233" s="583"/>
      <c r="E233" s="583"/>
      <c r="F233" s="583"/>
      <c r="G233" s="583"/>
      <c r="H233" s="583"/>
    </row>
    <row r="234" ht="15.75" customHeight="1">
      <c r="A234" s="583"/>
      <c r="B234" s="583"/>
      <c r="C234" s="583"/>
      <c r="D234" s="583"/>
      <c r="E234" s="583"/>
      <c r="F234" s="583"/>
      <c r="G234" s="583"/>
      <c r="H234" s="583"/>
    </row>
    <row r="235" ht="15.75" customHeight="1">
      <c r="A235" s="583"/>
      <c r="B235" s="583"/>
      <c r="C235" s="583"/>
      <c r="D235" s="583"/>
      <c r="E235" s="583"/>
      <c r="F235" s="583"/>
      <c r="G235" s="583"/>
      <c r="H235" s="583"/>
    </row>
    <row r="236" ht="15.75" customHeight="1">
      <c r="A236" s="583"/>
      <c r="B236" s="583"/>
      <c r="C236" s="583"/>
      <c r="D236" s="583"/>
      <c r="E236" s="583"/>
      <c r="F236" s="583"/>
      <c r="G236" s="583"/>
      <c r="H236" s="583"/>
    </row>
    <row r="237" ht="15.75" customHeight="1">
      <c r="A237" s="583"/>
      <c r="B237" s="583"/>
      <c r="C237" s="583"/>
      <c r="D237" s="583"/>
      <c r="E237" s="583"/>
      <c r="F237" s="583"/>
      <c r="G237" s="583"/>
      <c r="H237" s="583"/>
    </row>
    <row r="238" ht="15.75" customHeight="1">
      <c r="A238" s="583"/>
      <c r="B238" s="583"/>
      <c r="C238" s="583"/>
      <c r="D238" s="583"/>
      <c r="E238" s="583"/>
      <c r="F238" s="583"/>
      <c r="G238" s="583"/>
      <c r="H238" s="583"/>
    </row>
    <row r="239" ht="15.75" customHeight="1">
      <c r="A239" s="583"/>
      <c r="B239" s="583"/>
      <c r="C239" s="583"/>
      <c r="D239" s="583"/>
      <c r="E239" s="583"/>
      <c r="F239" s="583"/>
      <c r="G239" s="583"/>
      <c r="H239" s="583"/>
    </row>
    <row r="240" ht="15.75" customHeight="1">
      <c r="A240" s="583"/>
      <c r="B240" s="583"/>
      <c r="C240" s="583"/>
      <c r="D240" s="583"/>
      <c r="E240" s="583"/>
      <c r="F240" s="583"/>
      <c r="G240" s="583"/>
      <c r="H240" s="583"/>
    </row>
    <row r="241" ht="15.75" customHeight="1">
      <c r="A241" s="583"/>
      <c r="B241" s="583"/>
      <c r="C241" s="583"/>
      <c r="D241" s="583"/>
      <c r="E241" s="583"/>
      <c r="F241" s="583"/>
      <c r="G241" s="583"/>
      <c r="H241" s="583"/>
    </row>
    <row r="242" ht="15.75" customHeight="1">
      <c r="A242" s="583"/>
      <c r="B242" s="583"/>
      <c r="C242" s="583"/>
      <c r="D242" s="583"/>
      <c r="E242" s="583"/>
      <c r="F242" s="583"/>
      <c r="G242" s="583"/>
      <c r="H242" s="583"/>
    </row>
    <row r="243" ht="15.75" customHeight="1">
      <c r="A243" s="583"/>
      <c r="B243" s="583"/>
      <c r="C243" s="583"/>
      <c r="D243" s="583"/>
      <c r="E243" s="583"/>
      <c r="F243" s="583"/>
      <c r="G243" s="583"/>
      <c r="H243" s="583"/>
    </row>
    <row r="244" ht="15.75" customHeight="1">
      <c r="A244" s="583"/>
      <c r="B244" s="583"/>
      <c r="C244" s="583"/>
      <c r="D244" s="583"/>
      <c r="E244" s="583"/>
      <c r="F244" s="583"/>
      <c r="G244" s="583"/>
      <c r="H244" s="583"/>
    </row>
    <row r="245" ht="15.75" customHeight="1">
      <c r="A245" s="583"/>
      <c r="B245" s="583"/>
      <c r="C245" s="583"/>
      <c r="D245" s="583"/>
      <c r="E245" s="583"/>
      <c r="F245" s="583"/>
      <c r="G245" s="583"/>
      <c r="H245" s="583"/>
    </row>
    <row r="246" ht="15.75" customHeight="1">
      <c r="A246" s="583"/>
      <c r="B246" s="583"/>
      <c r="C246" s="583"/>
      <c r="D246" s="583"/>
      <c r="E246" s="583"/>
      <c r="F246" s="583"/>
      <c r="G246" s="583"/>
      <c r="H246" s="583"/>
    </row>
    <row r="247" ht="15.75" customHeight="1">
      <c r="A247" s="583"/>
      <c r="B247" s="583"/>
      <c r="C247" s="583"/>
      <c r="D247" s="583"/>
      <c r="E247" s="583"/>
      <c r="F247" s="583"/>
      <c r="G247" s="583"/>
      <c r="H247" s="583"/>
    </row>
    <row r="248" ht="15.75" customHeight="1">
      <c r="A248" s="583"/>
      <c r="B248" s="583"/>
      <c r="C248" s="583"/>
      <c r="D248" s="583"/>
      <c r="E248" s="583"/>
      <c r="F248" s="583"/>
      <c r="G248" s="583"/>
      <c r="H248" s="583"/>
    </row>
    <row r="249" ht="15.75" customHeight="1">
      <c r="A249" s="583"/>
      <c r="B249" s="583"/>
      <c r="C249" s="583"/>
      <c r="D249" s="583"/>
      <c r="E249" s="583"/>
      <c r="F249" s="583"/>
      <c r="G249" s="583"/>
      <c r="H249" s="583"/>
    </row>
    <row r="250" ht="15.75" customHeight="1">
      <c r="A250" s="583"/>
      <c r="B250" s="583"/>
      <c r="C250" s="583"/>
      <c r="D250" s="583"/>
      <c r="E250" s="583"/>
      <c r="F250" s="583"/>
      <c r="G250" s="583"/>
      <c r="H250" s="583"/>
    </row>
    <row r="251" ht="15.75" customHeight="1">
      <c r="A251" s="583"/>
      <c r="B251" s="583"/>
      <c r="C251" s="583"/>
      <c r="D251" s="583"/>
      <c r="E251" s="583"/>
      <c r="F251" s="583"/>
      <c r="G251" s="583"/>
      <c r="H251" s="583"/>
    </row>
    <row r="252" ht="15.75" customHeight="1">
      <c r="A252" s="583"/>
      <c r="B252" s="583"/>
      <c r="C252" s="583"/>
      <c r="D252" s="583"/>
      <c r="E252" s="583"/>
      <c r="F252" s="583"/>
      <c r="G252" s="583"/>
      <c r="H252" s="583"/>
    </row>
    <row r="253" ht="15.75" customHeight="1">
      <c r="A253" s="583"/>
      <c r="B253" s="583"/>
      <c r="C253" s="583"/>
      <c r="D253" s="583"/>
      <c r="E253" s="583"/>
      <c r="F253" s="583"/>
      <c r="G253" s="583"/>
      <c r="H253" s="583"/>
    </row>
    <row r="254" ht="15.75" customHeight="1">
      <c r="A254" s="583"/>
      <c r="B254" s="583"/>
      <c r="C254" s="583"/>
      <c r="D254" s="583"/>
      <c r="E254" s="583"/>
      <c r="F254" s="583"/>
      <c r="G254" s="583"/>
      <c r="H254" s="583"/>
    </row>
    <row r="255" ht="15.75" customHeight="1">
      <c r="A255" s="583"/>
      <c r="B255" s="583"/>
      <c r="C255" s="583"/>
      <c r="D255" s="583"/>
      <c r="E255" s="583"/>
      <c r="F255" s="583"/>
      <c r="G255" s="583"/>
      <c r="H255" s="583"/>
    </row>
    <row r="256" ht="15.75" customHeight="1">
      <c r="A256" s="583"/>
      <c r="B256" s="583"/>
      <c r="C256" s="583"/>
      <c r="D256" s="583"/>
      <c r="E256" s="583"/>
      <c r="F256" s="583"/>
      <c r="G256" s="583"/>
      <c r="H256" s="583"/>
    </row>
    <row r="257" ht="15.75" customHeight="1">
      <c r="A257" s="583"/>
      <c r="B257" s="583"/>
      <c r="C257" s="583"/>
      <c r="D257" s="583"/>
      <c r="E257" s="583"/>
      <c r="F257" s="583"/>
      <c r="G257" s="583"/>
      <c r="H257" s="583"/>
    </row>
    <row r="258" ht="15.75" customHeight="1">
      <c r="A258" s="583"/>
      <c r="B258" s="583"/>
      <c r="C258" s="583"/>
      <c r="D258" s="583"/>
      <c r="E258" s="583"/>
      <c r="F258" s="583"/>
      <c r="G258" s="583"/>
      <c r="H258" s="583"/>
    </row>
    <row r="259" ht="15.75" customHeight="1">
      <c r="A259" s="583"/>
      <c r="B259" s="583"/>
      <c r="C259" s="583"/>
      <c r="D259" s="583"/>
      <c r="E259" s="583"/>
      <c r="F259" s="583"/>
      <c r="G259" s="583"/>
      <c r="H259" s="583"/>
    </row>
    <row r="260" ht="15.75" customHeight="1">
      <c r="A260" s="583"/>
      <c r="B260" s="583"/>
      <c r="C260" s="583"/>
      <c r="D260" s="583"/>
      <c r="E260" s="583"/>
      <c r="F260" s="583"/>
      <c r="G260" s="583"/>
      <c r="H260" s="583"/>
    </row>
    <row r="261" ht="15.75" customHeight="1">
      <c r="A261" s="583"/>
      <c r="B261" s="583"/>
      <c r="C261" s="583"/>
      <c r="D261" s="583"/>
      <c r="E261" s="583"/>
      <c r="F261" s="583"/>
      <c r="G261" s="583"/>
      <c r="H261" s="583"/>
    </row>
    <row r="262" ht="15.75" customHeight="1">
      <c r="A262" s="583"/>
      <c r="B262" s="583"/>
      <c r="C262" s="583"/>
      <c r="D262" s="583"/>
      <c r="E262" s="583"/>
      <c r="F262" s="583"/>
      <c r="G262" s="583"/>
      <c r="H262" s="583"/>
    </row>
    <row r="263" ht="15.75" customHeight="1">
      <c r="A263" s="583"/>
      <c r="B263" s="583"/>
      <c r="C263" s="583"/>
      <c r="D263" s="583"/>
      <c r="E263" s="583"/>
      <c r="F263" s="583"/>
      <c r="G263" s="583"/>
      <c r="H263" s="583"/>
    </row>
    <row r="264" ht="15.75" customHeight="1">
      <c r="A264" s="583"/>
      <c r="B264" s="583"/>
      <c r="C264" s="583"/>
      <c r="D264" s="583"/>
      <c r="E264" s="583"/>
      <c r="F264" s="583"/>
      <c r="G264" s="583"/>
      <c r="H264" s="583"/>
    </row>
    <row r="265" ht="15.75" customHeight="1">
      <c r="A265" s="583"/>
      <c r="B265" s="583"/>
      <c r="C265" s="583"/>
      <c r="D265" s="583"/>
      <c r="E265" s="583"/>
      <c r="F265" s="583"/>
      <c r="G265" s="583"/>
      <c r="H265" s="583"/>
    </row>
    <row r="266" ht="15.75" customHeight="1">
      <c r="A266" s="583"/>
      <c r="B266" s="583"/>
      <c r="C266" s="583"/>
      <c r="D266" s="583"/>
      <c r="E266" s="583"/>
      <c r="F266" s="583"/>
      <c r="G266" s="583"/>
      <c r="H266" s="583"/>
    </row>
    <row r="267" ht="15.75" customHeight="1">
      <c r="A267" s="583"/>
      <c r="B267" s="583"/>
      <c r="C267" s="583"/>
      <c r="D267" s="583"/>
      <c r="E267" s="583"/>
      <c r="F267" s="583"/>
      <c r="G267" s="583"/>
      <c r="H267" s="583"/>
    </row>
    <row r="268" ht="15.75" customHeight="1">
      <c r="A268" s="583"/>
      <c r="B268" s="583"/>
      <c r="C268" s="583"/>
      <c r="D268" s="583"/>
      <c r="E268" s="583"/>
      <c r="F268" s="583"/>
      <c r="G268" s="583"/>
      <c r="H268" s="583"/>
    </row>
    <row r="269" ht="15.75" customHeight="1">
      <c r="A269" s="583"/>
      <c r="B269" s="583"/>
      <c r="C269" s="583"/>
      <c r="D269" s="583"/>
      <c r="E269" s="583"/>
      <c r="F269" s="583"/>
      <c r="G269" s="583"/>
      <c r="H269" s="583"/>
    </row>
    <row r="270" ht="15.75" customHeight="1">
      <c r="A270" s="583"/>
      <c r="B270" s="583"/>
      <c r="C270" s="583"/>
      <c r="D270" s="583"/>
      <c r="E270" s="583"/>
      <c r="F270" s="583"/>
      <c r="G270" s="583"/>
      <c r="H270" s="583"/>
    </row>
    <row r="271" ht="15.75" customHeight="1">
      <c r="A271" s="583"/>
      <c r="B271" s="583"/>
      <c r="C271" s="583"/>
      <c r="D271" s="583"/>
      <c r="E271" s="583"/>
      <c r="F271" s="583"/>
      <c r="G271" s="583"/>
      <c r="H271" s="583"/>
    </row>
    <row r="272" ht="15.75" customHeight="1">
      <c r="A272" s="583"/>
      <c r="B272" s="583"/>
      <c r="C272" s="583"/>
      <c r="D272" s="583"/>
      <c r="E272" s="583"/>
      <c r="F272" s="583"/>
      <c r="G272" s="583"/>
      <c r="H272" s="583"/>
    </row>
    <row r="273" ht="15.75" customHeight="1">
      <c r="A273" s="583"/>
      <c r="B273" s="583"/>
      <c r="C273" s="583"/>
      <c r="D273" s="583"/>
      <c r="E273" s="583"/>
      <c r="F273" s="583"/>
      <c r="G273" s="583"/>
      <c r="H273" s="583"/>
    </row>
    <row r="274" ht="15.75" customHeight="1">
      <c r="A274" s="583"/>
      <c r="B274" s="583"/>
      <c r="C274" s="583"/>
      <c r="D274" s="583"/>
      <c r="E274" s="583"/>
      <c r="F274" s="583"/>
      <c r="G274" s="583"/>
      <c r="H274" s="583"/>
    </row>
    <row r="275" ht="15.75" customHeight="1">
      <c r="A275" s="583"/>
      <c r="B275" s="583"/>
      <c r="C275" s="583"/>
      <c r="D275" s="583"/>
      <c r="E275" s="583"/>
      <c r="F275" s="583"/>
      <c r="G275" s="583"/>
      <c r="H275" s="583"/>
    </row>
    <row r="276" ht="15.75" customHeight="1">
      <c r="A276" s="583"/>
      <c r="B276" s="583"/>
      <c r="C276" s="583"/>
      <c r="D276" s="583"/>
      <c r="E276" s="583"/>
      <c r="F276" s="583"/>
      <c r="G276" s="583"/>
      <c r="H276" s="583"/>
    </row>
    <row r="277" ht="15.75" customHeight="1">
      <c r="A277" s="583"/>
      <c r="B277" s="583"/>
      <c r="C277" s="583"/>
      <c r="D277" s="583"/>
      <c r="E277" s="583"/>
      <c r="F277" s="583"/>
      <c r="G277" s="583"/>
      <c r="H277" s="583"/>
    </row>
    <row r="278" ht="15.75" customHeight="1">
      <c r="A278" s="583"/>
      <c r="B278" s="583"/>
      <c r="C278" s="583"/>
      <c r="D278" s="583"/>
      <c r="E278" s="583"/>
      <c r="F278" s="583"/>
      <c r="G278" s="583"/>
      <c r="H278" s="583"/>
    </row>
    <row r="279" ht="15.75" customHeight="1">
      <c r="A279" s="583"/>
      <c r="B279" s="583"/>
      <c r="C279" s="583"/>
      <c r="D279" s="583"/>
      <c r="E279" s="583"/>
      <c r="F279" s="583"/>
      <c r="G279" s="583"/>
      <c r="H279" s="583"/>
    </row>
    <row r="280" ht="15.75" customHeight="1">
      <c r="A280" s="583"/>
      <c r="B280" s="583"/>
      <c r="C280" s="583"/>
      <c r="D280" s="583"/>
      <c r="E280" s="583"/>
      <c r="F280" s="583"/>
      <c r="G280" s="583"/>
      <c r="H280" s="583"/>
    </row>
    <row r="281" ht="15.75" customHeight="1">
      <c r="A281" s="583"/>
      <c r="B281" s="583"/>
      <c r="C281" s="583"/>
      <c r="D281" s="583"/>
      <c r="E281" s="583"/>
      <c r="F281" s="583"/>
      <c r="G281" s="583"/>
      <c r="H281" s="583"/>
    </row>
    <row r="282" ht="15.75" customHeight="1">
      <c r="A282" s="583"/>
      <c r="B282" s="583"/>
      <c r="C282" s="583"/>
      <c r="D282" s="583"/>
      <c r="E282" s="583"/>
      <c r="F282" s="583"/>
      <c r="G282" s="583"/>
      <c r="H282" s="583"/>
    </row>
    <row r="283" ht="15.75" customHeight="1">
      <c r="A283" s="583"/>
      <c r="B283" s="583"/>
      <c r="C283" s="583"/>
      <c r="D283" s="583"/>
      <c r="E283" s="583"/>
      <c r="F283" s="583"/>
      <c r="G283" s="583"/>
      <c r="H283" s="583"/>
    </row>
    <row r="284" ht="15.75" customHeight="1">
      <c r="A284" s="583"/>
      <c r="B284" s="583"/>
      <c r="C284" s="583"/>
      <c r="D284" s="583"/>
      <c r="E284" s="583"/>
      <c r="F284" s="583"/>
      <c r="G284" s="583"/>
      <c r="H284" s="583"/>
    </row>
    <row r="285" ht="15.75" customHeight="1">
      <c r="A285" s="583"/>
      <c r="B285" s="583"/>
      <c r="C285" s="583"/>
      <c r="D285" s="583"/>
      <c r="E285" s="583"/>
      <c r="F285" s="583"/>
      <c r="G285" s="583"/>
      <c r="H285" s="583"/>
    </row>
    <row r="286" ht="15.75" customHeight="1">
      <c r="A286" s="583"/>
      <c r="B286" s="583"/>
      <c r="C286" s="583"/>
      <c r="D286" s="583"/>
      <c r="E286" s="583"/>
      <c r="F286" s="583"/>
      <c r="G286" s="583"/>
      <c r="H286" s="583"/>
    </row>
    <row r="287" ht="15.75" customHeight="1">
      <c r="A287" s="583"/>
      <c r="B287" s="583"/>
      <c r="C287" s="583"/>
      <c r="D287" s="583"/>
      <c r="E287" s="583"/>
      <c r="F287" s="583"/>
      <c r="G287" s="583"/>
      <c r="H287" s="583"/>
    </row>
    <row r="288" ht="15.75" customHeight="1">
      <c r="A288" s="583"/>
      <c r="B288" s="583"/>
      <c r="C288" s="583"/>
      <c r="D288" s="583"/>
      <c r="E288" s="583"/>
      <c r="F288" s="583"/>
      <c r="G288" s="583"/>
      <c r="H288" s="583"/>
    </row>
    <row r="289" ht="15.75" customHeight="1">
      <c r="A289" s="583"/>
      <c r="B289" s="583"/>
      <c r="C289" s="583"/>
      <c r="D289" s="583"/>
      <c r="E289" s="583"/>
      <c r="F289" s="583"/>
      <c r="G289" s="583"/>
      <c r="H289" s="583"/>
    </row>
    <row r="290" ht="15.75" customHeight="1">
      <c r="A290" s="583"/>
      <c r="B290" s="583"/>
      <c r="C290" s="583"/>
      <c r="D290" s="583"/>
      <c r="E290" s="583"/>
      <c r="F290" s="583"/>
      <c r="G290" s="583"/>
      <c r="H290" s="583"/>
    </row>
    <row r="291" ht="15.75" customHeight="1">
      <c r="A291" s="583"/>
      <c r="B291" s="583"/>
      <c r="C291" s="583"/>
      <c r="D291" s="583"/>
      <c r="E291" s="583"/>
      <c r="F291" s="583"/>
      <c r="G291" s="583"/>
      <c r="H291" s="583"/>
    </row>
    <row r="292" ht="15.75" customHeight="1">
      <c r="A292" s="583"/>
      <c r="B292" s="583"/>
      <c r="C292" s="583"/>
      <c r="D292" s="583"/>
      <c r="E292" s="583"/>
      <c r="F292" s="583"/>
      <c r="G292" s="583"/>
      <c r="H292" s="583"/>
    </row>
    <row r="293" ht="15.75" customHeight="1">
      <c r="A293" s="583"/>
      <c r="B293" s="583"/>
      <c r="C293" s="583"/>
      <c r="D293" s="583"/>
      <c r="E293" s="583"/>
      <c r="F293" s="583"/>
      <c r="G293" s="583"/>
      <c r="H293" s="583"/>
    </row>
    <row r="294" ht="15.75" customHeight="1">
      <c r="A294" s="583"/>
      <c r="B294" s="583"/>
      <c r="C294" s="583"/>
      <c r="D294" s="583"/>
      <c r="E294" s="583"/>
      <c r="F294" s="583"/>
      <c r="G294" s="583"/>
      <c r="H294" s="583"/>
    </row>
    <row r="295" ht="15.75" customHeight="1">
      <c r="A295" s="583"/>
      <c r="B295" s="583"/>
      <c r="C295" s="583"/>
      <c r="D295" s="583"/>
      <c r="E295" s="583"/>
      <c r="F295" s="583"/>
      <c r="G295" s="583"/>
      <c r="H295" s="583"/>
    </row>
    <row r="296" ht="15.75" customHeight="1">
      <c r="A296" s="583"/>
      <c r="B296" s="583"/>
      <c r="C296" s="583"/>
      <c r="D296" s="583"/>
      <c r="E296" s="583"/>
      <c r="F296" s="583"/>
      <c r="G296" s="583"/>
      <c r="H296" s="583"/>
    </row>
    <row r="297" ht="15.75" customHeight="1">
      <c r="A297" s="583"/>
      <c r="B297" s="583"/>
      <c r="C297" s="583"/>
      <c r="D297" s="583"/>
      <c r="E297" s="583"/>
      <c r="F297" s="583"/>
      <c r="G297" s="583"/>
      <c r="H297" s="583"/>
    </row>
    <row r="298" ht="15.75" customHeight="1">
      <c r="A298" s="583"/>
      <c r="B298" s="583"/>
      <c r="C298" s="583"/>
      <c r="D298" s="583"/>
      <c r="E298" s="583"/>
      <c r="F298" s="583"/>
      <c r="G298" s="583"/>
      <c r="H298" s="583"/>
    </row>
    <row r="299" ht="15.75" customHeight="1">
      <c r="A299" s="583"/>
      <c r="B299" s="583"/>
      <c r="C299" s="583"/>
      <c r="D299" s="583"/>
      <c r="E299" s="583"/>
      <c r="F299" s="583"/>
      <c r="G299" s="583"/>
      <c r="H299" s="583"/>
    </row>
    <row r="300" ht="15.75" customHeight="1">
      <c r="A300" s="584"/>
      <c r="B300" s="585"/>
      <c r="C300" s="585"/>
      <c r="D300" s="585"/>
      <c r="E300" s="585"/>
      <c r="F300" s="585"/>
      <c r="G300" s="585"/>
      <c r="H300" s="586">
        <f>SUM(H4:H299)</f>
        <v>0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dataValidations>
    <dataValidation type="list" allowBlank="1" showErrorMessage="1" sqref="A2">
      <formula1>WFG!$A$5:$A$418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1" max="1" width="10.71"/>
    <col customWidth="1" min="2" max="2" width="41.86"/>
    <col customWidth="1" min="3" max="3" width="8.43"/>
    <col customWidth="1" min="4" max="4" width="6.71"/>
    <col customWidth="1" min="5" max="5" width="7.29"/>
    <col customWidth="1" min="6" max="6" width="9.57"/>
    <col customWidth="1" min="7" max="7" width="9.0"/>
    <col customWidth="1" min="8" max="8" width="8.86"/>
    <col customWidth="1" min="9" max="14" width="6.29"/>
    <col customWidth="1" min="15" max="15" width="7.0"/>
    <col customWidth="1" min="16" max="16" width="8.14"/>
    <col customWidth="1" min="17" max="46" width="6.29"/>
    <col customWidth="1" min="47" max="47" width="8.0"/>
    <col customWidth="1" min="48" max="69" width="6.29"/>
    <col customWidth="1" min="70" max="70" width="8.14"/>
    <col customWidth="1" min="71" max="71" width="11.43"/>
    <col customWidth="1" min="72" max="72" width="17.29"/>
    <col customWidth="1" min="73" max="73" width="17.0"/>
    <col customWidth="1" min="74" max="74" width="14.57"/>
    <col customWidth="1" min="75" max="75" width="18.43"/>
  </cols>
  <sheetData>
    <row r="1" ht="16.5" customHeight="1">
      <c r="A1" s="587"/>
      <c r="B1" s="588" t="str">
        <f>IFERROR(__xludf.DUMMYFUNCTION("FILTER(B5:G418,(B5:B418=B2)*(F5:F418&lt;&gt;0))"),"#N/A")</f>
        <v>#N/A</v>
      </c>
      <c r="C1" s="589"/>
      <c r="D1" s="590"/>
      <c r="E1" s="590"/>
      <c r="F1" s="591"/>
      <c r="G1" s="592"/>
      <c r="H1" s="593">
        <f t="shared" ref="H1:BV1" si="1">SUM(H5:H872)</f>
        <v>1492974.696</v>
      </c>
      <c r="I1" s="594">
        <f t="shared" si="1"/>
        <v>12180</v>
      </c>
      <c r="J1" s="595">
        <f t="shared" si="1"/>
        <v>60457</v>
      </c>
      <c r="K1" s="594">
        <f t="shared" si="1"/>
        <v>0</v>
      </c>
      <c r="L1" s="595">
        <f t="shared" si="1"/>
        <v>0</v>
      </c>
      <c r="M1" s="594">
        <f t="shared" si="1"/>
        <v>0</v>
      </c>
      <c r="N1" s="595">
        <f t="shared" si="1"/>
        <v>0</v>
      </c>
      <c r="O1" s="594">
        <f t="shared" si="1"/>
        <v>0</v>
      </c>
      <c r="P1" s="595">
        <f t="shared" si="1"/>
        <v>0</v>
      </c>
      <c r="Q1" s="594">
        <f t="shared" si="1"/>
        <v>0</v>
      </c>
      <c r="R1" s="595">
        <f t="shared" si="1"/>
        <v>0</v>
      </c>
      <c r="S1" s="594">
        <f t="shared" si="1"/>
        <v>0</v>
      </c>
      <c r="T1" s="595">
        <f t="shared" si="1"/>
        <v>0</v>
      </c>
      <c r="U1" s="594">
        <f t="shared" si="1"/>
        <v>0</v>
      </c>
      <c r="V1" s="595">
        <f t="shared" si="1"/>
        <v>0</v>
      </c>
      <c r="W1" s="594">
        <f t="shared" si="1"/>
        <v>0</v>
      </c>
      <c r="X1" s="595">
        <f t="shared" si="1"/>
        <v>0</v>
      </c>
      <c r="Y1" s="594">
        <f t="shared" si="1"/>
        <v>0</v>
      </c>
      <c r="Z1" s="595">
        <f t="shared" si="1"/>
        <v>0</v>
      </c>
      <c r="AA1" s="594">
        <f t="shared" si="1"/>
        <v>0</v>
      </c>
      <c r="AB1" s="595">
        <f t="shared" si="1"/>
        <v>0</v>
      </c>
      <c r="AC1" s="594">
        <f t="shared" si="1"/>
        <v>0</v>
      </c>
      <c r="AD1" s="595">
        <f t="shared" si="1"/>
        <v>0</v>
      </c>
      <c r="AE1" s="594">
        <f t="shared" si="1"/>
        <v>0</v>
      </c>
      <c r="AF1" s="595">
        <f t="shared" si="1"/>
        <v>0</v>
      </c>
      <c r="AG1" s="594">
        <f t="shared" si="1"/>
        <v>0</v>
      </c>
      <c r="AH1" s="595">
        <f t="shared" si="1"/>
        <v>0</v>
      </c>
      <c r="AI1" s="594">
        <f t="shared" si="1"/>
        <v>0</v>
      </c>
      <c r="AJ1" s="595">
        <f t="shared" si="1"/>
        <v>0</v>
      </c>
      <c r="AK1" s="594">
        <f t="shared" si="1"/>
        <v>0</v>
      </c>
      <c r="AL1" s="595">
        <f t="shared" si="1"/>
        <v>0</v>
      </c>
      <c r="AM1" s="594">
        <f t="shared" si="1"/>
        <v>0</v>
      </c>
      <c r="AN1" s="595">
        <f t="shared" si="1"/>
        <v>0</v>
      </c>
      <c r="AO1" s="594">
        <f t="shared" si="1"/>
        <v>0</v>
      </c>
      <c r="AP1" s="595">
        <f t="shared" si="1"/>
        <v>0</v>
      </c>
      <c r="AQ1" s="594">
        <f t="shared" si="1"/>
        <v>0</v>
      </c>
      <c r="AR1" s="595">
        <f t="shared" si="1"/>
        <v>0</v>
      </c>
      <c r="AS1" s="594">
        <f t="shared" si="1"/>
        <v>0</v>
      </c>
      <c r="AT1" s="595">
        <f t="shared" si="1"/>
        <v>0</v>
      </c>
      <c r="AU1" s="594">
        <f t="shared" si="1"/>
        <v>0</v>
      </c>
      <c r="AV1" s="595">
        <f t="shared" si="1"/>
        <v>0</v>
      </c>
      <c r="AW1" s="594">
        <f t="shared" si="1"/>
        <v>0</v>
      </c>
      <c r="AX1" s="595">
        <f t="shared" si="1"/>
        <v>0</v>
      </c>
      <c r="AY1" s="594">
        <f t="shared" si="1"/>
        <v>0</v>
      </c>
      <c r="AZ1" s="595">
        <f t="shared" si="1"/>
        <v>0</v>
      </c>
      <c r="BA1" s="594">
        <f t="shared" si="1"/>
        <v>0</v>
      </c>
      <c r="BB1" s="595">
        <f t="shared" si="1"/>
        <v>0</v>
      </c>
      <c r="BC1" s="594">
        <f t="shared" si="1"/>
        <v>0</v>
      </c>
      <c r="BD1" s="595">
        <f t="shared" si="1"/>
        <v>0</v>
      </c>
      <c r="BE1" s="594">
        <f t="shared" si="1"/>
        <v>0</v>
      </c>
      <c r="BF1" s="595">
        <f t="shared" si="1"/>
        <v>0</v>
      </c>
      <c r="BG1" s="594">
        <f t="shared" si="1"/>
        <v>0</v>
      </c>
      <c r="BH1" s="595">
        <f t="shared" si="1"/>
        <v>0</v>
      </c>
      <c r="BI1" s="594">
        <f t="shared" si="1"/>
        <v>0</v>
      </c>
      <c r="BJ1" s="595">
        <f t="shared" si="1"/>
        <v>0</v>
      </c>
      <c r="BK1" s="594">
        <f t="shared" si="1"/>
        <v>0</v>
      </c>
      <c r="BL1" s="595">
        <f t="shared" si="1"/>
        <v>0</v>
      </c>
      <c r="BM1" s="594">
        <f t="shared" si="1"/>
        <v>0</v>
      </c>
      <c r="BN1" s="595">
        <f t="shared" si="1"/>
        <v>0</v>
      </c>
      <c r="BO1" s="594">
        <f t="shared" si="1"/>
        <v>0</v>
      </c>
      <c r="BP1" s="595">
        <f t="shared" si="1"/>
        <v>0</v>
      </c>
      <c r="BQ1" s="594">
        <f t="shared" si="1"/>
        <v>0</v>
      </c>
      <c r="BR1" s="595">
        <f t="shared" si="1"/>
        <v>0</v>
      </c>
      <c r="BS1" s="594">
        <f t="shared" si="1"/>
        <v>1794500.489</v>
      </c>
      <c r="BT1" s="595">
        <f t="shared" si="1"/>
        <v>209588.552</v>
      </c>
      <c r="BU1" s="594">
        <f t="shared" si="1"/>
        <v>511114.345</v>
      </c>
      <c r="BV1" s="595">
        <f t="shared" si="1"/>
        <v>1492974.696</v>
      </c>
      <c r="BW1" s="596"/>
      <c r="BX1" s="597"/>
      <c r="BY1" s="597"/>
      <c r="BZ1" s="597"/>
      <c r="CA1" s="597"/>
      <c r="CB1" s="597"/>
      <c r="CC1" s="597"/>
    </row>
    <row r="2" ht="14.25" customHeight="1">
      <c r="A2" s="598"/>
      <c r="B2" s="599" t="s">
        <v>621</v>
      </c>
      <c r="C2" s="600">
        <f t="shared" ref="C2:F2" si="2">SUM(C5:C872)</f>
        <v>181671</v>
      </c>
      <c r="D2" s="600">
        <f t="shared" si="2"/>
        <v>12180</v>
      </c>
      <c r="E2" s="600">
        <f t="shared" si="2"/>
        <v>60457</v>
      </c>
      <c r="F2" s="600">
        <f t="shared" si="2"/>
        <v>133394</v>
      </c>
      <c r="G2" s="601"/>
      <c r="H2" s="602" t="s">
        <v>133</v>
      </c>
      <c r="I2" s="603">
        <v>1.0</v>
      </c>
      <c r="J2" s="604"/>
      <c r="K2" s="605">
        <v>2.0</v>
      </c>
      <c r="L2" s="48"/>
      <c r="M2" s="605">
        <v>3.0</v>
      </c>
      <c r="N2" s="48"/>
      <c r="O2" s="605">
        <v>4.0</v>
      </c>
      <c r="P2" s="48"/>
      <c r="Q2" s="605">
        <v>5.0</v>
      </c>
      <c r="R2" s="48"/>
      <c r="S2" s="606">
        <v>6.0</v>
      </c>
      <c r="T2" s="46"/>
      <c r="U2" s="606">
        <v>7.0</v>
      </c>
      <c r="V2" s="46"/>
      <c r="W2" s="606">
        <v>8.0</v>
      </c>
      <c r="X2" s="46"/>
      <c r="Y2" s="606">
        <v>9.0</v>
      </c>
      <c r="Z2" s="46"/>
      <c r="AA2" s="606">
        <v>10.0</v>
      </c>
      <c r="AB2" s="46"/>
      <c r="AC2" s="606">
        <v>11.0</v>
      </c>
      <c r="AD2" s="46"/>
      <c r="AE2" s="606">
        <v>12.0</v>
      </c>
      <c r="AF2" s="46"/>
      <c r="AG2" s="606">
        <v>13.0</v>
      </c>
      <c r="AH2" s="46"/>
      <c r="AI2" s="606">
        <v>14.0</v>
      </c>
      <c r="AJ2" s="46"/>
      <c r="AK2" s="606">
        <v>15.0</v>
      </c>
      <c r="AL2" s="46"/>
      <c r="AM2" s="606">
        <v>16.0</v>
      </c>
      <c r="AN2" s="46"/>
      <c r="AO2" s="606">
        <v>17.0</v>
      </c>
      <c r="AP2" s="46"/>
      <c r="AQ2" s="606">
        <v>18.0</v>
      </c>
      <c r="AR2" s="46"/>
      <c r="AS2" s="606">
        <v>19.0</v>
      </c>
      <c r="AT2" s="46"/>
      <c r="AU2" s="606">
        <v>20.0</v>
      </c>
      <c r="AV2" s="46"/>
      <c r="AW2" s="606">
        <v>21.0</v>
      </c>
      <c r="AX2" s="46"/>
      <c r="AY2" s="606">
        <v>22.0</v>
      </c>
      <c r="AZ2" s="46"/>
      <c r="BA2" s="606">
        <v>23.0</v>
      </c>
      <c r="BB2" s="46"/>
      <c r="BC2" s="606">
        <v>24.0</v>
      </c>
      <c r="BD2" s="46"/>
      <c r="BE2" s="606">
        <v>25.0</v>
      </c>
      <c r="BF2" s="46"/>
      <c r="BG2" s="606">
        <v>26.0</v>
      </c>
      <c r="BH2" s="46"/>
      <c r="BI2" s="606">
        <v>27.0</v>
      </c>
      <c r="BJ2" s="46"/>
      <c r="BK2" s="606">
        <v>28.0</v>
      </c>
      <c r="BL2" s="46"/>
      <c r="BM2" s="606">
        <v>29.0</v>
      </c>
      <c r="BN2" s="46"/>
      <c r="BO2" s="606">
        <v>30.0</v>
      </c>
      <c r="BP2" s="46"/>
      <c r="BQ2" s="606">
        <v>31.0</v>
      </c>
      <c r="BR2" s="46"/>
      <c r="BS2" s="607"/>
      <c r="BT2" s="608"/>
      <c r="BU2" s="609"/>
      <c r="BV2" s="608"/>
      <c r="BW2" s="610"/>
      <c r="BX2" s="338"/>
      <c r="BY2" s="338"/>
      <c r="BZ2" s="338"/>
      <c r="CA2" s="338"/>
      <c r="CB2" s="338"/>
      <c r="CC2" s="338"/>
    </row>
    <row r="3" ht="14.25" customHeight="1">
      <c r="A3" s="598"/>
      <c r="B3" s="264"/>
      <c r="C3" s="611" t="s">
        <v>135</v>
      </c>
      <c r="D3" s="612" t="s">
        <v>136</v>
      </c>
      <c r="E3" s="613" t="s">
        <v>137</v>
      </c>
      <c r="F3" s="368" t="s">
        <v>138</v>
      </c>
      <c r="G3" s="368" t="s">
        <v>141</v>
      </c>
      <c r="H3" s="614" t="s">
        <v>142</v>
      </c>
      <c r="I3" s="615" t="s">
        <v>136</v>
      </c>
      <c r="J3" s="616" t="s">
        <v>137</v>
      </c>
      <c r="K3" s="617" t="s">
        <v>136</v>
      </c>
      <c r="L3" s="616" t="s">
        <v>137</v>
      </c>
      <c r="M3" s="617" t="s">
        <v>136</v>
      </c>
      <c r="N3" s="616" t="s">
        <v>137</v>
      </c>
      <c r="O3" s="617" t="s">
        <v>136</v>
      </c>
      <c r="P3" s="616" t="s">
        <v>137</v>
      </c>
      <c r="Q3" s="617" t="s">
        <v>136</v>
      </c>
      <c r="R3" s="616" t="s">
        <v>137</v>
      </c>
      <c r="S3" s="618" t="s">
        <v>136</v>
      </c>
      <c r="T3" s="618" t="s">
        <v>137</v>
      </c>
      <c r="U3" s="617" t="s">
        <v>136</v>
      </c>
      <c r="V3" s="618" t="s">
        <v>137</v>
      </c>
      <c r="W3" s="617" t="s">
        <v>136</v>
      </c>
      <c r="X3" s="618" t="s">
        <v>137</v>
      </c>
      <c r="Y3" s="617" t="s">
        <v>136</v>
      </c>
      <c r="Z3" s="618" t="s">
        <v>137</v>
      </c>
      <c r="AA3" s="617" t="s">
        <v>136</v>
      </c>
      <c r="AB3" s="618" t="s">
        <v>137</v>
      </c>
      <c r="AC3" s="617" t="s">
        <v>136</v>
      </c>
      <c r="AD3" s="618" t="s">
        <v>137</v>
      </c>
      <c r="AE3" s="617" t="s">
        <v>136</v>
      </c>
      <c r="AF3" s="618" t="s">
        <v>137</v>
      </c>
      <c r="AG3" s="617" t="s">
        <v>136</v>
      </c>
      <c r="AH3" s="618" t="s">
        <v>137</v>
      </c>
      <c r="AI3" s="617" t="s">
        <v>136</v>
      </c>
      <c r="AJ3" s="618" t="s">
        <v>137</v>
      </c>
      <c r="AK3" s="617" t="s">
        <v>136</v>
      </c>
      <c r="AL3" s="618" t="s">
        <v>137</v>
      </c>
      <c r="AM3" s="617" t="s">
        <v>136</v>
      </c>
      <c r="AN3" s="618" t="s">
        <v>137</v>
      </c>
      <c r="AO3" s="617" t="s">
        <v>136</v>
      </c>
      <c r="AP3" s="618" t="s">
        <v>137</v>
      </c>
      <c r="AQ3" s="617" t="s">
        <v>136</v>
      </c>
      <c r="AR3" s="618" t="s">
        <v>137</v>
      </c>
      <c r="AS3" s="617" t="s">
        <v>136</v>
      </c>
      <c r="AT3" s="618" t="s">
        <v>137</v>
      </c>
      <c r="AU3" s="617" t="s">
        <v>136</v>
      </c>
      <c r="AV3" s="618" t="s">
        <v>137</v>
      </c>
      <c r="AW3" s="617" t="s">
        <v>136</v>
      </c>
      <c r="AX3" s="618" t="s">
        <v>137</v>
      </c>
      <c r="AY3" s="617" t="s">
        <v>136</v>
      </c>
      <c r="AZ3" s="618" t="s">
        <v>137</v>
      </c>
      <c r="BA3" s="617" t="s">
        <v>136</v>
      </c>
      <c r="BB3" s="618" t="s">
        <v>137</v>
      </c>
      <c r="BC3" s="617" t="s">
        <v>136</v>
      </c>
      <c r="BD3" s="618" t="s">
        <v>137</v>
      </c>
      <c r="BE3" s="617" t="s">
        <v>136</v>
      </c>
      <c r="BF3" s="618" t="s">
        <v>137</v>
      </c>
      <c r="BG3" s="617" t="s">
        <v>136</v>
      </c>
      <c r="BH3" s="618" t="s">
        <v>137</v>
      </c>
      <c r="BI3" s="617" t="s">
        <v>136</v>
      </c>
      <c r="BJ3" s="618" t="s">
        <v>137</v>
      </c>
      <c r="BK3" s="617" t="s">
        <v>136</v>
      </c>
      <c r="BL3" s="618" t="s">
        <v>137</v>
      </c>
      <c r="BM3" s="617" t="s">
        <v>136</v>
      </c>
      <c r="BN3" s="618" t="s">
        <v>137</v>
      </c>
      <c r="BO3" s="617" t="s">
        <v>136</v>
      </c>
      <c r="BP3" s="618" t="s">
        <v>137</v>
      </c>
      <c r="BQ3" s="617" t="s">
        <v>136</v>
      </c>
      <c r="BR3" s="618" t="s">
        <v>137</v>
      </c>
      <c r="BS3" s="619" t="s">
        <v>622</v>
      </c>
      <c r="BT3" s="620" t="s">
        <v>623</v>
      </c>
      <c r="BU3" s="620" t="s">
        <v>624</v>
      </c>
      <c r="BV3" s="620" t="s">
        <v>620</v>
      </c>
      <c r="BW3" s="621"/>
      <c r="BX3" s="338"/>
      <c r="BY3" s="338"/>
      <c r="BZ3" s="338"/>
      <c r="CA3" s="338"/>
      <c r="CB3" s="338"/>
      <c r="CC3" s="338"/>
    </row>
    <row r="4" ht="16.5" customHeight="1">
      <c r="A4" s="622"/>
      <c r="B4" s="623"/>
      <c r="C4" s="624"/>
      <c r="D4" s="625"/>
      <c r="E4" s="626"/>
      <c r="F4" s="627"/>
      <c r="G4" s="628"/>
      <c r="H4" s="629"/>
      <c r="I4" s="629"/>
      <c r="J4" s="630"/>
      <c r="K4" s="629"/>
      <c r="L4" s="630"/>
      <c r="M4" s="629"/>
      <c r="N4" s="630"/>
      <c r="O4" s="629"/>
      <c r="P4" s="630"/>
      <c r="Q4" s="629"/>
      <c r="R4" s="630"/>
      <c r="S4" s="631"/>
      <c r="T4" s="629"/>
      <c r="U4" s="629"/>
      <c r="V4" s="629"/>
      <c r="W4" s="629"/>
      <c r="X4" s="629"/>
      <c r="Y4" s="629"/>
      <c r="Z4" s="629"/>
      <c r="AA4" s="629"/>
      <c r="AB4" s="629"/>
      <c r="AC4" s="629"/>
      <c r="AD4" s="629"/>
      <c r="AE4" s="629"/>
      <c r="AF4" s="629"/>
      <c r="AG4" s="629"/>
      <c r="AH4" s="629"/>
      <c r="AI4" s="629"/>
      <c r="AJ4" s="629"/>
      <c r="AK4" s="629"/>
      <c r="AL4" s="629"/>
      <c r="AM4" s="629"/>
      <c r="AN4" s="629"/>
      <c r="AO4" s="629"/>
      <c r="AP4" s="629"/>
      <c r="AQ4" s="629"/>
      <c r="AR4" s="629"/>
      <c r="AS4" s="629"/>
      <c r="AT4" s="629"/>
      <c r="AU4" s="629"/>
      <c r="AV4" s="629"/>
      <c r="AW4" s="629"/>
      <c r="AX4" s="629"/>
      <c r="AY4" s="629"/>
      <c r="AZ4" s="629"/>
      <c r="BA4" s="629"/>
      <c r="BB4" s="629"/>
      <c r="BC4" s="629"/>
      <c r="BD4" s="629"/>
      <c r="BE4" s="629"/>
      <c r="BF4" s="629"/>
      <c r="BG4" s="629"/>
      <c r="BH4" s="629"/>
      <c r="BI4" s="629"/>
      <c r="BJ4" s="629"/>
      <c r="BK4" s="629"/>
      <c r="BL4" s="629"/>
      <c r="BM4" s="629"/>
      <c r="BN4" s="629"/>
      <c r="BO4" s="629"/>
      <c r="BP4" s="629"/>
      <c r="BQ4" s="629"/>
      <c r="BR4" s="632"/>
      <c r="BS4" s="633"/>
      <c r="BT4" s="634"/>
      <c r="BU4" s="634"/>
      <c r="BV4" s="634"/>
      <c r="BW4" s="635"/>
      <c r="BX4" s="636"/>
      <c r="BY4" s="636"/>
      <c r="BZ4" s="636"/>
      <c r="CA4" s="636"/>
      <c r="CB4" s="636"/>
      <c r="CC4" s="636"/>
    </row>
    <row r="5" ht="16.5" customHeight="1">
      <c r="A5" s="338" t="s">
        <v>156</v>
      </c>
      <c r="B5" s="501" t="s">
        <v>237</v>
      </c>
      <c r="C5" s="637">
        <v>0.0</v>
      </c>
      <c r="D5" s="638">
        <f t="shared" ref="D5:E5" si="3">I5+K5+M5+O5+Q5+S5+U5+W5+Y5+AA5+AC5+AE5+AG5+AI5+AK5+AM5+AO5+AQ5+AS5+AU5+AW5+AY5+BA5+BC5+BE5+BG5+BI5+BK5+BM5+BO5+BQ5</f>
        <v>0</v>
      </c>
      <c r="E5" s="505">
        <f t="shared" si="3"/>
        <v>0</v>
      </c>
      <c r="F5" s="639">
        <f t="shared" ref="F5:F88" si="5">C5+D5-E5</f>
        <v>0</v>
      </c>
      <c r="G5" s="297">
        <v>38.0</v>
      </c>
      <c r="H5" s="298">
        <f t="shared" ref="H5:H88" si="6">F5*G5</f>
        <v>0</v>
      </c>
      <c r="I5" s="640"/>
      <c r="J5" s="641">
        <v>0.0</v>
      </c>
      <c r="K5" s="640"/>
      <c r="L5" s="642"/>
      <c r="M5" s="640"/>
      <c r="N5" s="642"/>
      <c r="O5" s="640"/>
      <c r="P5" s="642"/>
      <c r="Q5" s="640"/>
      <c r="R5" s="642"/>
      <c r="S5" s="640"/>
      <c r="T5" s="642"/>
      <c r="U5" s="640"/>
      <c r="V5" s="642"/>
      <c r="W5" s="640"/>
      <c r="X5" s="642"/>
      <c r="Y5" s="640"/>
      <c r="Z5" s="642"/>
      <c r="AA5" s="640"/>
      <c r="AB5" s="642"/>
      <c r="AC5" s="640"/>
      <c r="AD5" s="642"/>
      <c r="AE5" s="640"/>
      <c r="AF5" s="642"/>
      <c r="AG5" s="640"/>
      <c r="AH5" s="642"/>
      <c r="AI5" s="640"/>
      <c r="AJ5" s="642"/>
      <c r="AK5" s="640"/>
      <c r="AL5" s="642"/>
      <c r="AM5" s="640"/>
      <c r="AN5" s="642"/>
      <c r="AO5" s="640"/>
      <c r="AP5" s="642"/>
      <c r="AQ5" s="640"/>
      <c r="AR5" s="642"/>
      <c r="AS5" s="640"/>
      <c r="AT5" s="642"/>
      <c r="AU5" s="640"/>
      <c r="AV5" s="642"/>
      <c r="AW5" s="640"/>
      <c r="AX5" s="642"/>
      <c r="AY5" s="640"/>
      <c r="AZ5" s="642"/>
      <c r="BA5" s="640"/>
      <c r="BB5" s="642"/>
      <c r="BC5" s="640"/>
      <c r="BD5" s="642"/>
      <c r="BE5" s="640"/>
      <c r="BF5" s="642"/>
      <c r="BG5" s="640"/>
      <c r="BH5" s="642"/>
      <c r="BI5" s="640"/>
      <c r="BJ5" s="642"/>
      <c r="BK5" s="640"/>
      <c r="BL5" s="642"/>
      <c r="BM5" s="640"/>
      <c r="BN5" s="642"/>
      <c r="BO5" s="640"/>
      <c r="BP5" s="642"/>
      <c r="BQ5" s="640"/>
      <c r="BR5" s="641"/>
      <c r="BS5" s="643">
        <f t="shared" ref="BS5:BS88" si="7">C5*G5</f>
        <v>0</v>
      </c>
      <c r="BT5" s="644">
        <f t="shared" ref="BT5:BT88" si="8">D5*G5</f>
        <v>0</v>
      </c>
      <c r="BU5" s="644">
        <f t="shared" ref="BU5:BU88" si="9">E5*G5</f>
        <v>0</v>
      </c>
      <c r="BV5" s="644">
        <f t="shared" ref="BV5:BV88" si="10">F5*G5</f>
        <v>0</v>
      </c>
      <c r="BW5" s="645"/>
      <c r="BX5" s="338"/>
      <c r="BY5" s="338"/>
      <c r="BZ5" s="338"/>
      <c r="CA5" s="338"/>
      <c r="CB5" s="338"/>
      <c r="CC5" s="338"/>
    </row>
    <row r="6" ht="16.5" customHeight="1">
      <c r="A6" s="338" t="s">
        <v>160</v>
      </c>
      <c r="B6" s="501" t="s">
        <v>161</v>
      </c>
      <c r="C6" s="637">
        <v>2400.0</v>
      </c>
      <c r="D6" s="638">
        <f t="shared" ref="D6:E6" si="4">I6+K6+M6+O6+Q6+S6+U6+W6+Y6+AA6+AC6+AE6+AG6+AI6+AK6+AM6+AO6+AQ6+AS6+AU6+AW6+AY6+BA6+BC6+BE6+BG6+BI6+BK6+BM6+BO6+BQ6</f>
        <v>0</v>
      </c>
      <c r="E6" s="505">
        <f t="shared" si="4"/>
        <v>0</v>
      </c>
      <c r="F6" s="639">
        <f t="shared" si="5"/>
        <v>2400</v>
      </c>
      <c r="G6" s="297">
        <v>1.5</v>
      </c>
      <c r="H6" s="298">
        <f t="shared" si="6"/>
        <v>3600</v>
      </c>
      <c r="I6" s="640"/>
      <c r="J6" s="641"/>
      <c r="K6" s="640"/>
      <c r="L6" s="642"/>
      <c r="M6" s="640"/>
      <c r="N6" s="642"/>
      <c r="O6" s="640"/>
      <c r="P6" s="642"/>
      <c r="Q6" s="640"/>
      <c r="R6" s="642"/>
      <c r="S6" s="640"/>
      <c r="T6" s="642"/>
      <c r="U6" s="640"/>
      <c r="V6" s="642"/>
      <c r="W6" s="640"/>
      <c r="X6" s="642"/>
      <c r="Y6" s="640"/>
      <c r="Z6" s="642"/>
      <c r="AA6" s="640"/>
      <c r="AB6" s="642"/>
      <c r="AC6" s="640"/>
      <c r="AD6" s="642"/>
      <c r="AE6" s="640"/>
      <c r="AF6" s="642"/>
      <c r="AG6" s="640"/>
      <c r="AH6" s="642"/>
      <c r="AI6" s="640"/>
      <c r="AJ6" s="642"/>
      <c r="AK6" s="640"/>
      <c r="AL6" s="642"/>
      <c r="AM6" s="640"/>
      <c r="AN6" s="642"/>
      <c r="AO6" s="640"/>
      <c r="AP6" s="642"/>
      <c r="AQ6" s="640"/>
      <c r="AR6" s="642"/>
      <c r="AS6" s="640"/>
      <c r="AT6" s="642"/>
      <c r="AU6" s="640"/>
      <c r="AV6" s="642"/>
      <c r="AW6" s="640"/>
      <c r="AX6" s="642"/>
      <c r="AY6" s="640"/>
      <c r="AZ6" s="642"/>
      <c r="BA6" s="640"/>
      <c r="BB6" s="642"/>
      <c r="BC6" s="640"/>
      <c r="BD6" s="642"/>
      <c r="BE6" s="640"/>
      <c r="BF6" s="642"/>
      <c r="BG6" s="640"/>
      <c r="BH6" s="642"/>
      <c r="BI6" s="640"/>
      <c r="BJ6" s="642"/>
      <c r="BK6" s="640"/>
      <c r="BL6" s="642"/>
      <c r="BM6" s="640"/>
      <c r="BN6" s="642"/>
      <c r="BO6" s="640"/>
      <c r="BP6" s="642"/>
      <c r="BQ6" s="640"/>
      <c r="BR6" s="641"/>
      <c r="BS6" s="643">
        <f t="shared" si="7"/>
        <v>3600</v>
      </c>
      <c r="BT6" s="644">
        <f t="shared" si="8"/>
        <v>0</v>
      </c>
      <c r="BU6" s="644">
        <f t="shared" si="9"/>
        <v>0</v>
      </c>
      <c r="BV6" s="644">
        <f t="shared" si="10"/>
        <v>3600</v>
      </c>
      <c r="BW6" s="645"/>
      <c r="BX6" s="338"/>
      <c r="BY6" s="338"/>
      <c r="BZ6" s="338"/>
      <c r="CA6" s="338"/>
      <c r="CB6" s="338"/>
      <c r="CC6" s="338"/>
    </row>
    <row r="7" ht="16.5" customHeight="1">
      <c r="A7" s="338" t="s">
        <v>160</v>
      </c>
      <c r="B7" s="501" t="s">
        <v>238</v>
      </c>
      <c r="C7" s="637">
        <v>0.0</v>
      </c>
      <c r="D7" s="638">
        <f t="shared" ref="D7:E7" si="11">I7+K7+M7+O7+Q7+S7+U7+W7+Y7+AA7+AC7+AE7+AG7+AI7+AK7+AM7+AO7+AQ7+AS7+AU7+AW7+AY7+BA7+BC7+BE7+BG7+BI7+BK7+BM7+BO7+BQ7</f>
        <v>0</v>
      </c>
      <c r="E7" s="505">
        <f t="shared" si="11"/>
        <v>0</v>
      </c>
      <c r="F7" s="639">
        <f t="shared" si="5"/>
        <v>0</v>
      </c>
      <c r="G7" s="297">
        <v>36.0</v>
      </c>
      <c r="H7" s="298">
        <f t="shared" si="6"/>
        <v>0</v>
      </c>
      <c r="I7" s="640"/>
      <c r="J7" s="641">
        <v>0.0</v>
      </c>
      <c r="K7" s="640"/>
      <c r="L7" s="642"/>
      <c r="M7" s="640"/>
      <c r="N7" s="642"/>
      <c r="O7" s="640"/>
      <c r="P7" s="642"/>
      <c r="Q7" s="640"/>
      <c r="R7" s="642"/>
      <c r="S7" s="640"/>
      <c r="T7" s="642"/>
      <c r="U7" s="640"/>
      <c r="V7" s="642"/>
      <c r="W7" s="640"/>
      <c r="X7" s="642"/>
      <c r="Y7" s="640"/>
      <c r="Z7" s="642"/>
      <c r="AA7" s="640"/>
      <c r="AB7" s="642"/>
      <c r="AC7" s="640"/>
      <c r="AD7" s="642"/>
      <c r="AE7" s="640"/>
      <c r="AF7" s="642"/>
      <c r="AG7" s="640"/>
      <c r="AH7" s="642"/>
      <c r="AI7" s="640"/>
      <c r="AJ7" s="642"/>
      <c r="AK7" s="640"/>
      <c r="AL7" s="642"/>
      <c r="AM7" s="640"/>
      <c r="AN7" s="642"/>
      <c r="AO7" s="640"/>
      <c r="AP7" s="642"/>
      <c r="AQ7" s="640"/>
      <c r="AR7" s="642"/>
      <c r="AS7" s="640"/>
      <c r="AT7" s="642"/>
      <c r="AU7" s="640"/>
      <c r="AV7" s="642"/>
      <c r="AW7" s="640"/>
      <c r="AX7" s="642"/>
      <c r="AY7" s="640"/>
      <c r="AZ7" s="642"/>
      <c r="BA7" s="640"/>
      <c r="BB7" s="642"/>
      <c r="BC7" s="640"/>
      <c r="BD7" s="642"/>
      <c r="BE7" s="640"/>
      <c r="BF7" s="642"/>
      <c r="BG7" s="640"/>
      <c r="BH7" s="642"/>
      <c r="BI7" s="640"/>
      <c r="BJ7" s="642"/>
      <c r="BK7" s="640"/>
      <c r="BL7" s="642"/>
      <c r="BM7" s="640"/>
      <c r="BN7" s="642"/>
      <c r="BO7" s="640"/>
      <c r="BP7" s="642"/>
      <c r="BQ7" s="640"/>
      <c r="BR7" s="641"/>
      <c r="BS7" s="643">
        <f t="shared" si="7"/>
        <v>0</v>
      </c>
      <c r="BT7" s="644">
        <f t="shared" si="8"/>
        <v>0</v>
      </c>
      <c r="BU7" s="644">
        <f t="shared" si="9"/>
        <v>0</v>
      </c>
      <c r="BV7" s="644">
        <f t="shared" si="10"/>
        <v>0</v>
      </c>
      <c r="BW7" s="645"/>
      <c r="BX7" s="338"/>
      <c r="BY7" s="338"/>
      <c r="BZ7" s="338"/>
      <c r="CA7" s="338"/>
      <c r="CB7" s="338"/>
      <c r="CC7" s="338"/>
    </row>
    <row r="8" ht="16.5" customHeight="1">
      <c r="A8" s="338" t="s">
        <v>162</v>
      </c>
      <c r="B8" s="501" t="s">
        <v>163</v>
      </c>
      <c r="C8" s="637">
        <v>170.0</v>
      </c>
      <c r="D8" s="638">
        <f t="shared" ref="D8:E8" si="12">I8+K8+M8+O8+Q8+S8+U8+W8+Y8+AA8+AC8+AE8+AG8+AI8+AK8+AM8+AO8+AQ8+AS8+AU8+AW8+AY8+BA8+BC8+BE8+BG8+BI8+BK8+BM8+BO8+BQ8</f>
        <v>0</v>
      </c>
      <c r="E8" s="505">
        <f t="shared" si="12"/>
        <v>0</v>
      </c>
      <c r="F8" s="639">
        <f t="shared" si="5"/>
        <v>170</v>
      </c>
      <c r="G8" s="297">
        <v>66.0</v>
      </c>
      <c r="H8" s="298">
        <f t="shared" si="6"/>
        <v>11220</v>
      </c>
      <c r="I8" s="640"/>
      <c r="J8" s="641"/>
      <c r="K8" s="640"/>
      <c r="L8" s="642"/>
      <c r="M8" s="640"/>
      <c r="N8" s="642"/>
      <c r="O8" s="640"/>
      <c r="P8" s="642"/>
      <c r="Q8" s="640"/>
      <c r="R8" s="642"/>
      <c r="S8" s="640"/>
      <c r="T8" s="642"/>
      <c r="U8" s="640"/>
      <c r="V8" s="642"/>
      <c r="W8" s="640"/>
      <c r="X8" s="642"/>
      <c r="Y8" s="640"/>
      <c r="Z8" s="642"/>
      <c r="AA8" s="640"/>
      <c r="AB8" s="642"/>
      <c r="AC8" s="640"/>
      <c r="AD8" s="642"/>
      <c r="AE8" s="640"/>
      <c r="AF8" s="642"/>
      <c r="AG8" s="640"/>
      <c r="AH8" s="642"/>
      <c r="AI8" s="640"/>
      <c r="AJ8" s="642"/>
      <c r="AK8" s="640"/>
      <c r="AL8" s="642"/>
      <c r="AM8" s="640"/>
      <c r="AN8" s="642"/>
      <c r="AO8" s="640"/>
      <c r="AP8" s="642"/>
      <c r="AQ8" s="640"/>
      <c r="AR8" s="642"/>
      <c r="AS8" s="640"/>
      <c r="AT8" s="642"/>
      <c r="AU8" s="640"/>
      <c r="AV8" s="642"/>
      <c r="AW8" s="640"/>
      <c r="AX8" s="642"/>
      <c r="AY8" s="640"/>
      <c r="AZ8" s="642"/>
      <c r="BA8" s="640"/>
      <c r="BB8" s="642"/>
      <c r="BC8" s="640"/>
      <c r="BD8" s="642"/>
      <c r="BE8" s="640"/>
      <c r="BF8" s="642"/>
      <c r="BG8" s="640"/>
      <c r="BH8" s="642"/>
      <c r="BI8" s="640"/>
      <c r="BJ8" s="642"/>
      <c r="BK8" s="640"/>
      <c r="BL8" s="642"/>
      <c r="BM8" s="640"/>
      <c r="BN8" s="642"/>
      <c r="BO8" s="640"/>
      <c r="BP8" s="642"/>
      <c r="BQ8" s="646"/>
      <c r="BR8" s="641"/>
      <c r="BS8" s="643">
        <f t="shared" si="7"/>
        <v>11220</v>
      </c>
      <c r="BT8" s="644">
        <f t="shared" si="8"/>
        <v>0</v>
      </c>
      <c r="BU8" s="644">
        <f t="shared" si="9"/>
        <v>0</v>
      </c>
      <c r="BV8" s="644">
        <f t="shared" si="10"/>
        <v>11220</v>
      </c>
      <c r="BW8" s="645"/>
      <c r="BX8" s="338"/>
      <c r="BY8" s="338"/>
      <c r="BZ8" s="338"/>
      <c r="CA8" s="338"/>
      <c r="CB8" s="338"/>
      <c r="CC8" s="338"/>
    </row>
    <row r="9" ht="16.5" customHeight="1">
      <c r="A9" s="338" t="s">
        <v>166</v>
      </c>
      <c r="B9" s="501" t="s">
        <v>167</v>
      </c>
      <c r="C9" s="637">
        <v>2400.0</v>
      </c>
      <c r="D9" s="638">
        <f t="shared" ref="D9:E9" si="13">I9+K9+M9+O9+Q9+S9+U9+W9+Y9+AA9+AC9+AE9+AG9+AI9+AK9+AM9+AO9+AQ9+AS9+AU9+AW9+AY9+BA9+BC9+BE9+BG9+BI9+BK9+BM9+BO9+BQ9</f>
        <v>4600</v>
      </c>
      <c r="E9" s="505">
        <f t="shared" si="13"/>
        <v>0</v>
      </c>
      <c r="F9" s="639">
        <f t="shared" si="5"/>
        <v>7000</v>
      </c>
      <c r="G9" s="297">
        <v>3.15</v>
      </c>
      <c r="H9" s="298">
        <f t="shared" si="6"/>
        <v>22050</v>
      </c>
      <c r="I9" s="646">
        <v>4600.0</v>
      </c>
      <c r="J9" s="641"/>
      <c r="K9" s="640"/>
      <c r="L9" s="642"/>
      <c r="M9" s="640"/>
      <c r="N9" s="642"/>
      <c r="O9" s="640"/>
      <c r="P9" s="642"/>
      <c r="Q9" s="640"/>
      <c r="R9" s="642"/>
      <c r="S9" s="640"/>
      <c r="T9" s="642"/>
      <c r="U9" s="640"/>
      <c r="V9" s="642"/>
      <c r="W9" s="640"/>
      <c r="X9" s="642"/>
      <c r="Y9" s="640"/>
      <c r="Z9" s="642"/>
      <c r="AA9" s="640"/>
      <c r="AB9" s="642"/>
      <c r="AC9" s="640"/>
      <c r="AD9" s="642"/>
      <c r="AE9" s="640"/>
      <c r="AF9" s="642"/>
      <c r="AG9" s="640"/>
      <c r="AH9" s="642"/>
      <c r="AI9" s="640"/>
      <c r="AJ9" s="642"/>
      <c r="AK9" s="640"/>
      <c r="AL9" s="642"/>
      <c r="AM9" s="640"/>
      <c r="AN9" s="642"/>
      <c r="AO9" s="640"/>
      <c r="AP9" s="642"/>
      <c r="AQ9" s="640"/>
      <c r="AR9" s="642"/>
      <c r="AS9" s="640"/>
      <c r="AT9" s="642"/>
      <c r="AU9" s="640"/>
      <c r="AV9" s="642"/>
      <c r="AW9" s="640"/>
      <c r="AX9" s="642"/>
      <c r="AY9" s="640"/>
      <c r="AZ9" s="642"/>
      <c r="BA9" s="640"/>
      <c r="BB9" s="642"/>
      <c r="BC9" s="640"/>
      <c r="BD9" s="642"/>
      <c r="BE9" s="640"/>
      <c r="BF9" s="642"/>
      <c r="BG9" s="640"/>
      <c r="BH9" s="642"/>
      <c r="BI9" s="640"/>
      <c r="BJ9" s="642"/>
      <c r="BK9" s="640"/>
      <c r="BL9" s="642"/>
      <c r="BM9" s="640"/>
      <c r="BN9" s="642"/>
      <c r="BO9" s="640"/>
      <c r="BP9" s="642"/>
      <c r="BQ9" s="646"/>
      <c r="BR9" s="641"/>
      <c r="BS9" s="643">
        <f t="shared" si="7"/>
        <v>7560</v>
      </c>
      <c r="BT9" s="644">
        <f t="shared" si="8"/>
        <v>14490</v>
      </c>
      <c r="BU9" s="644">
        <f t="shared" si="9"/>
        <v>0</v>
      </c>
      <c r="BV9" s="644">
        <f t="shared" si="10"/>
        <v>22050</v>
      </c>
      <c r="BW9" s="645"/>
      <c r="BX9" s="338"/>
      <c r="BY9" s="338"/>
      <c r="BZ9" s="338"/>
      <c r="CA9" s="338"/>
      <c r="CB9" s="338"/>
      <c r="CC9" s="338"/>
    </row>
    <row r="10" ht="16.5" customHeight="1">
      <c r="A10" s="338" t="s">
        <v>168</v>
      </c>
      <c r="B10" s="501" t="s">
        <v>169</v>
      </c>
      <c r="C10" s="637">
        <v>1600.0</v>
      </c>
      <c r="D10" s="638">
        <f t="shared" ref="D10:E10" si="14">I10+K10+M10+O10+Q10+S10+U10+W10+Y10+AA10+AC10+AE10+AG10+AI10+AK10+AM10+AO10+AQ10+AS10+AU10+AW10+AY10+BA10+BC10+BE10+BG10+BI10+BK10+BM10+BO10+BQ10</f>
        <v>0</v>
      </c>
      <c r="E10" s="505">
        <f t="shared" si="14"/>
        <v>820</v>
      </c>
      <c r="F10" s="639">
        <f t="shared" si="5"/>
        <v>780</v>
      </c>
      <c r="G10" s="297">
        <v>3.0</v>
      </c>
      <c r="H10" s="298">
        <f t="shared" si="6"/>
        <v>2340</v>
      </c>
      <c r="I10" s="640"/>
      <c r="J10" s="641">
        <f>1600-780</f>
        <v>820</v>
      </c>
      <c r="K10" s="640"/>
      <c r="L10" s="642"/>
      <c r="M10" s="640"/>
      <c r="N10" s="642"/>
      <c r="O10" s="640"/>
      <c r="P10" s="642"/>
      <c r="Q10" s="640"/>
      <c r="R10" s="642"/>
      <c r="S10" s="640"/>
      <c r="T10" s="642"/>
      <c r="U10" s="640"/>
      <c r="V10" s="642"/>
      <c r="W10" s="640"/>
      <c r="X10" s="642"/>
      <c r="Y10" s="640"/>
      <c r="Z10" s="642"/>
      <c r="AA10" s="640"/>
      <c r="AB10" s="642"/>
      <c r="AC10" s="640"/>
      <c r="AD10" s="642"/>
      <c r="AE10" s="640"/>
      <c r="AF10" s="642"/>
      <c r="AG10" s="640"/>
      <c r="AH10" s="642"/>
      <c r="AI10" s="640"/>
      <c r="AJ10" s="642"/>
      <c r="AK10" s="640"/>
      <c r="AL10" s="642"/>
      <c r="AM10" s="640"/>
      <c r="AN10" s="642"/>
      <c r="AO10" s="640"/>
      <c r="AP10" s="642"/>
      <c r="AQ10" s="640"/>
      <c r="AR10" s="642"/>
      <c r="AS10" s="640"/>
      <c r="AT10" s="642"/>
      <c r="AU10" s="640"/>
      <c r="AV10" s="642"/>
      <c r="AW10" s="640"/>
      <c r="AX10" s="642"/>
      <c r="AY10" s="640"/>
      <c r="AZ10" s="642"/>
      <c r="BA10" s="640"/>
      <c r="BB10" s="642"/>
      <c r="BC10" s="640"/>
      <c r="BD10" s="642"/>
      <c r="BE10" s="640"/>
      <c r="BF10" s="642"/>
      <c r="BG10" s="640"/>
      <c r="BH10" s="642"/>
      <c r="BI10" s="640"/>
      <c r="BJ10" s="642"/>
      <c r="BK10" s="640"/>
      <c r="BL10" s="642"/>
      <c r="BM10" s="640"/>
      <c r="BN10" s="642"/>
      <c r="BO10" s="640"/>
      <c r="BP10" s="642"/>
      <c r="BQ10" s="640"/>
      <c r="BR10" s="641"/>
      <c r="BS10" s="643">
        <f t="shared" si="7"/>
        <v>4800</v>
      </c>
      <c r="BT10" s="644">
        <f t="shared" si="8"/>
        <v>0</v>
      </c>
      <c r="BU10" s="644">
        <f t="shared" si="9"/>
        <v>2460</v>
      </c>
      <c r="BV10" s="644">
        <f t="shared" si="10"/>
        <v>2340</v>
      </c>
      <c r="BW10" s="645"/>
      <c r="BX10" s="338"/>
      <c r="BY10" s="338"/>
      <c r="BZ10" s="338"/>
      <c r="CA10" s="338"/>
      <c r="CB10" s="338"/>
      <c r="CC10" s="338"/>
    </row>
    <row r="11" ht="16.5" customHeight="1">
      <c r="A11" s="338" t="s">
        <v>168</v>
      </c>
      <c r="B11" s="501" t="s">
        <v>171</v>
      </c>
      <c r="C11" s="637">
        <v>334.0</v>
      </c>
      <c r="D11" s="638">
        <f t="shared" ref="D11:E11" si="15">I11+K11+M11+O11+Q11+S11+U11+W11+Y11+AA11+AC11+AE11+AG11+AI11+AK11+AM11+AO11+AQ11+AS11+AU11+AW11+AY11+BA11+BC11+BE11+BG11+BI11+BK11+BM11+BO11+BQ11</f>
        <v>0</v>
      </c>
      <c r="E11" s="505">
        <f t="shared" si="15"/>
        <v>0</v>
      </c>
      <c r="F11" s="639">
        <f t="shared" si="5"/>
        <v>334</v>
      </c>
      <c r="G11" s="297">
        <v>27.9</v>
      </c>
      <c r="H11" s="298">
        <f t="shared" si="6"/>
        <v>9318.6</v>
      </c>
      <c r="I11" s="640"/>
      <c r="J11" s="641"/>
      <c r="K11" s="640"/>
      <c r="L11" s="642"/>
      <c r="M11" s="640"/>
      <c r="N11" s="642"/>
      <c r="O11" s="640"/>
      <c r="P11" s="642"/>
      <c r="Q11" s="640"/>
      <c r="R11" s="642"/>
      <c r="S11" s="640"/>
      <c r="T11" s="642"/>
      <c r="U11" s="640"/>
      <c r="V11" s="642"/>
      <c r="W11" s="640"/>
      <c r="X11" s="642"/>
      <c r="Y11" s="640"/>
      <c r="Z11" s="642"/>
      <c r="AA11" s="640"/>
      <c r="AB11" s="642"/>
      <c r="AC11" s="640"/>
      <c r="AD11" s="642"/>
      <c r="AE11" s="640"/>
      <c r="AF11" s="642"/>
      <c r="AG11" s="640"/>
      <c r="AH11" s="642"/>
      <c r="AI11" s="640"/>
      <c r="AJ11" s="642"/>
      <c r="AK11" s="640"/>
      <c r="AL11" s="642"/>
      <c r="AM11" s="640"/>
      <c r="AN11" s="642"/>
      <c r="AO11" s="640"/>
      <c r="AP11" s="642"/>
      <c r="AQ11" s="640"/>
      <c r="AR11" s="642"/>
      <c r="AS11" s="640"/>
      <c r="AT11" s="642"/>
      <c r="AU11" s="640"/>
      <c r="AV11" s="642"/>
      <c r="AW11" s="640"/>
      <c r="AX11" s="642"/>
      <c r="AY11" s="640"/>
      <c r="AZ11" s="642"/>
      <c r="BA11" s="640"/>
      <c r="BB11" s="642"/>
      <c r="BC11" s="640"/>
      <c r="BD11" s="642"/>
      <c r="BE11" s="640"/>
      <c r="BF11" s="642"/>
      <c r="BG11" s="640"/>
      <c r="BH11" s="642"/>
      <c r="BI11" s="640"/>
      <c r="BJ11" s="642"/>
      <c r="BK11" s="640"/>
      <c r="BL11" s="642"/>
      <c r="BM11" s="640"/>
      <c r="BN11" s="642"/>
      <c r="BO11" s="640"/>
      <c r="BP11" s="642"/>
      <c r="BQ11" s="640"/>
      <c r="BR11" s="641"/>
      <c r="BS11" s="643">
        <f t="shared" si="7"/>
        <v>9318.6</v>
      </c>
      <c r="BT11" s="644">
        <f t="shared" si="8"/>
        <v>0</v>
      </c>
      <c r="BU11" s="644">
        <f t="shared" si="9"/>
        <v>0</v>
      </c>
      <c r="BV11" s="644">
        <f t="shared" si="10"/>
        <v>9318.6</v>
      </c>
      <c r="BW11" s="645"/>
      <c r="BX11" s="338"/>
      <c r="BY11" s="338"/>
      <c r="BZ11" s="338"/>
      <c r="CA11" s="338"/>
      <c r="CB11" s="338"/>
      <c r="CC11" s="338"/>
    </row>
    <row r="12" ht="15.75" customHeight="1">
      <c r="A12" s="338" t="s">
        <v>175</v>
      </c>
      <c r="B12" s="501" t="s">
        <v>259</v>
      </c>
      <c r="C12" s="637">
        <v>0.0</v>
      </c>
      <c r="D12" s="638">
        <f t="shared" ref="D12:E12" si="16">I12+K12+M12+O12+Q12+S12+U12+W12+Y12+AA12+AC12+AE12+AG12+AI12+AK12+AM12+AO12+AQ12+AS12+AU12+AW12+AY12+BA12+BC12+BE12+BG12+BI12+BK12+BM12+BO12+BQ12</f>
        <v>0</v>
      </c>
      <c r="E12" s="505">
        <f t="shared" si="16"/>
        <v>0</v>
      </c>
      <c r="F12" s="639">
        <f t="shared" si="5"/>
        <v>0</v>
      </c>
      <c r="G12" s="297">
        <v>2.6</v>
      </c>
      <c r="H12" s="298">
        <f t="shared" si="6"/>
        <v>0</v>
      </c>
      <c r="I12" s="640"/>
      <c r="J12" s="641">
        <v>0.0</v>
      </c>
      <c r="K12" s="640"/>
      <c r="L12" s="642"/>
      <c r="M12" s="640"/>
      <c r="N12" s="642"/>
      <c r="O12" s="640"/>
      <c r="P12" s="642"/>
      <c r="Q12" s="640"/>
      <c r="R12" s="642"/>
      <c r="S12" s="640"/>
      <c r="T12" s="642"/>
      <c r="U12" s="640"/>
      <c r="V12" s="642"/>
      <c r="W12" s="640"/>
      <c r="X12" s="642"/>
      <c r="Y12" s="640"/>
      <c r="Z12" s="642"/>
      <c r="AA12" s="640"/>
      <c r="AB12" s="642"/>
      <c r="AC12" s="640"/>
      <c r="AD12" s="642"/>
      <c r="AE12" s="640"/>
      <c r="AF12" s="642"/>
      <c r="AG12" s="640"/>
      <c r="AH12" s="642"/>
      <c r="AI12" s="640"/>
      <c r="AJ12" s="642"/>
      <c r="AK12" s="640"/>
      <c r="AL12" s="642"/>
      <c r="AM12" s="640"/>
      <c r="AN12" s="642"/>
      <c r="AO12" s="640"/>
      <c r="AP12" s="642"/>
      <c r="AQ12" s="640"/>
      <c r="AR12" s="642"/>
      <c r="AS12" s="640"/>
      <c r="AT12" s="642"/>
      <c r="AU12" s="640"/>
      <c r="AV12" s="642"/>
      <c r="AW12" s="640"/>
      <c r="AX12" s="642"/>
      <c r="AY12" s="640"/>
      <c r="AZ12" s="642"/>
      <c r="BA12" s="640"/>
      <c r="BB12" s="642"/>
      <c r="BC12" s="640"/>
      <c r="BD12" s="642"/>
      <c r="BE12" s="640"/>
      <c r="BF12" s="642"/>
      <c r="BG12" s="640"/>
      <c r="BH12" s="642"/>
      <c r="BI12" s="640"/>
      <c r="BJ12" s="642"/>
      <c r="BK12" s="640"/>
      <c r="BL12" s="642"/>
      <c r="BM12" s="640"/>
      <c r="BN12" s="642"/>
      <c r="BO12" s="640"/>
      <c r="BP12" s="642"/>
      <c r="BQ12" s="640"/>
      <c r="BR12" s="641"/>
      <c r="BS12" s="643">
        <f t="shared" si="7"/>
        <v>0</v>
      </c>
      <c r="BT12" s="644">
        <f t="shared" si="8"/>
        <v>0</v>
      </c>
      <c r="BU12" s="644">
        <f t="shared" si="9"/>
        <v>0</v>
      </c>
      <c r="BV12" s="644">
        <f t="shared" si="10"/>
        <v>0</v>
      </c>
      <c r="BW12" s="645"/>
      <c r="BX12" s="338"/>
      <c r="BY12" s="338"/>
      <c r="BZ12" s="338"/>
      <c r="CA12" s="338"/>
      <c r="CB12" s="338"/>
      <c r="CC12" s="338"/>
    </row>
    <row r="13" ht="15.75" customHeight="1">
      <c r="A13" s="338" t="s">
        <v>175</v>
      </c>
      <c r="B13" s="501" t="s">
        <v>260</v>
      </c>
      <c r="C13" s="637">
        <v>0.0</v>
      </c>
      <c r="D13" s="638">
        <f t="shared" ref="D13:E13" si="17">I13+K13+M13+O13+Q13+S13+U13+W13+Y13+AA13+AC13+AE13+AG13+AI13+AK13+AM13+AO13+AQ13+AS13+AU13+AW13+AY13+BA13+BC13+BE13+BG13+BI13+BK13+BM13+BO13+BQ13</f>
        <v>0</v>
      </c>
      <c r="E13" s="505">
        <f t="shared" si="17"/>
        <v>0</v>
      </c>
      <c r="F13" s="639">
        <f t="shared" si="5"/>
        <v>0</v>
      </c>
      <c r="G13" s="297">
        <v>4.75</v>
      </c>
      <c r="H13" s="298">
        <f t="shared" si="6"/>
        <v>0</v>
      </c>
      <c r="I13" s="640"/>
      <c r="J13" s="641">
        <v>0.0</v>
      </c>
      <c r="K13" s="640"/>
      <c r="L13" s="642"/>
      <c r="M13" s="640"/>
      <c r="N13" s="642"/>
      <c r="O13" s="640"/>
      <c r="P13" s="642"/>
      <c r="Q13" s="640"/>
      <c r="R13" s="642"/>
      <c r="S13" s="640"/>
      <c r="T13" s="642"/>
      <c r="U13" s="640"/>
      <c r="V13" s="642"/>
      <c r="W13" s="640"/>
      <c r="X13" s="642"/>
      <c r="Y13" s="640"/>
      <c r="Z13" s="642"/>
      <c r="AA13" s="640"/>
      <c r="AB13" s="642"/>
      <c r="AC13" s="640"/>
      <c r="AD13" s="642"/>
      <c r="AE13" s="640"/>
      <c r="AF13" s="642"/>
      <c r="AG13" s="640"/>
      <c r="AH13" s="642"/>
      <c r="AI13" s="640"/>
      <c r="AJ13" s="642"/>
      <c r="AK13" s="640"/>
      <c r="AL13" s="642"/>
      <c r="AM13" s="640"/>
      <c r="AN13" s="642"/>
      <c r="AO13" s="640"/>
      <c r="AP13" s="642"/>
      <c r="AQ13" s="640"/>
      <c r="AR13" s="642"/>
      <c r="AS13" s="640"/>
      <c r="AT13" s="642"/>
      <c r="AU13" s="640"/>
      <c r="AV13" s="642"/>
      <c r="AW13" s="640"/>
      <c r="AX13" s="642"/>
      <c r="AY13" s="640"/>
      <c r="AZ13" s="642"/>
      <c r="BA13" s="640"/>
      <c r="BB13" s="642"/>
      <c r="BC13" s="640"/>
      <c r="BD13" s="642"/>
      <c r="BE13" s="640"/>
      <c r="BF13" s="642"/>
      <c r="BG13" s="640"/>
      <c r="BH13" s="642"/>
      <c r="BI13" s="640"/>
      <c r="BJ13" s="642"/>
      <c r="BK13" s="640"/>
      <c r="BL13" s="642"/>
      <c r="BM13" s="640"/>
      <c r="BN13" s="642"/>
      <c r="BO13" s="640"/>
      <c r="BP13" s="642"/>
      <c r="BQ13" s="640"/>
      <c r="BR13" s="641"/>
      <c r="BS13" s="643">
        <f t="shared" si="7"/>
        <v>0</v>
      </c>
      <c r="BT13" s="644">
        <f t="shared" si="8"/>
        <v>0</v>
      </c>
      <c r="BU13" s="644">
        <f t="shared" si="9"/>
        <v>0</v>
      </c>
      <c r="BV13" s="644">
        <f t="shared" si="10"/>
        <v>0</v>
      </c>
      <c r="BW13" s="645"/>
      <c r="BX13" s="338"/>
      <c r="BY13" s="338"/>
      <c r="BZ13" s="338"/>
      <c r="CA13" s="338"/>
      <c r="CB13" s="338"/>
      <c r="CC13" s="338"/>
    </row>
    <row r="14" ht="15.75" customHeight="1">
      <c r="A14" s="338" t="s">
        <v>175</v>
      </c>
      <c r="B14" s="501" t="s">
        <v>258</v>
      </c>
      <c r="C14" s="637">
        <v>0.0</v>
      </c>
      <c r="D14" s="638">
        <f t="shared" ref="D14:E14" si="18">I14+K14+M14+O14+Q14+S14+U14+W14+Y14+AA14+AC14+AE14+AG14+AI14+AK14+AM14+AO14+AQ14+AS14+AU14+AW14+AY14+BA14+BC14+BE14+BG14+BI14+BK14+BM14+BO14+BQ14</f>
        <v>0</v>
      </c>
      <c r="E14" s="505">
        <f t="shared" si="18"/>
        <v>0</v>
      </c>
      <c r="F14" s="639">
        <f t="shared" si="5"/>
        <v>0</v>
      </c>
      <c r="G14" s="297">
        <v>4.74</v>
      </c>
      <c r="H14" s="298">
        <f t="shared" si="6"/>
        <v>0</v>
      </c>
      <c r="I14" s="640"/>
      <c r="J14" s="641">
        <v>0.0</v>
      </c>
      <c r="K14" s="640"/>
      <c r="L14" s="642"/>
      <c r="M14" s="640"/>
      <c r="N14" s="642"/>
      <c r="O14" s="640"/>
      <c r="P14" s="642"/>
      <c r="Q14" s="640"/>
      <c r="R14" s="642"/>
      <c r="S14" s="640"/>
      <c r="T14" s="642"/>
      <c r="U14" s="640"/>
      <c r="V14" s="642"/>
      <c r="W14" s="640"/>
      <c r="X14" s="642"/>
      <c r="Y14" s="640"/>
      <c r="Z14" s="642"/>
      <c r="AA14" s="640"/>
      <c r="AB14" s="642"/>
      <c r="AC14" s="640"/>
      <c r="AD14" s="642"/>
      <c r="AE14" s="640"/>
      <c r="AF14" s="642"/>
      <c r="AG14" s="640"/>
      <c r="AH14" s="642"/>
      <c r="AI14" s="640"/>
      <c r="AJ14" s="642"/>
      <c r="AK14" s="640"/>
      <c r="AL14" s="642"/>
      <c r="AM14" s="640"/>
      <c r="AN14" s="642"/>
      <c r="AO14" s="640"/>
      <c r="AP14" s="642"/>
      <c r="AQ14" s="640"/>
      <c r="AR14" s="642"/>
      <c r="AS14" s="640"/>
      <c r="AT14" s="642"/>
      <c r="AU14" s="640"/>
      <c r="AV14" s="642"/>
      <c r="AW14" s="640"/>
      <c r="AX14" s="642"/>
      <c r="AY14" s="640"/>
      <c r="AZ14" s="642"/>
      <c r="BA14" s="640"/>
      <c r="BB14" s="642"/>
      <c r="BC14" s="640"/>
      <c r="BD14" s="642"/>
      <c r="BE14" s="640"/>
      <c r="BF14" s="642"/>
      <c r="BG14" s="640"/>
      <c r="BH14" s="642"/>
      <c r="BI14" s="640"/>
      <c r="BJ14" s="642"/>
      <c r="BK14" s="640"/>
      <c r="BL14" s="642"/>
      <c r="BM14" s="640"/>
      <c r="BN14" s="642"/>
      <c r="BO14" s="640"/>
      <c r="BP14" s="642"/>
      <c r="BQ14" s="640"/>
      <c r="BR14" s="641"/>
      <c r="BS14" s="643">
        <f t="shared" si="7"/>
        <v>0</v>
      </c>
      <c r="BT14" s="644">
        <f t="shared" si="8"/>
        <v>0</v>
      </c>
      <c r="BU14" s="644">
        <f t="shared" si="9"/>
        <v>0</v>
      </c>
      <c r="BV14" s="644">
        <f t="shared" si="10"/>
        <v>0</v>
      </c>
      <c r="BW14" s="645"/>
      <c r="BX14" s="338"/>
      <c r="BY14" s="338"/>
      <c r="BZ14" s="338"/>
      <c r="CA14" s="338"/>
      <c r="CB14" s="338"/>
      <c r="CC14" s="338"/>
    </row>
    <row r="15" ht="15.75" customHeight="1">
      <c r="A15" s="338" t="s">
        <v>175</v>
      </c>
      <c r="B15" s="501" t="s">
        <v>240</v>
      </c>
      <c r="C15" s="637">
        <v>0.0</v>
      </c>
      <c r="D15" s="638">
        <f t="shared" ref="D15:E15" si="19">I15+K15+M15+O15+Q15+S15+U15+W15+Y15+AA15+AC15+AE15+AG15+AI15+AK15+AM15+AO15+AQ15+AS15+AU15+AW15+AY15+BA15+BC15+BE15+BG15+BI15+BK15+BM15+BO15+BQ15</f>
        <v>0</v>
      </c>
      <c r="E15" s="505">
        <f t="shared" si="19"/>
        <v>0</v>
      </c>
      <c r="F15" s="639">
        <f t="shared" si="5"/>
        <v>0</v>
      </c>
      <c r="G15" s="297">
        <v>75.0</v>
      </c>
      <c r="H15" s="298">
        <f t="shared" si="6"/>
        <v>0</v>
      </c>
      <c r="I15" s="640"/>
      <c r="J15" s="641">
        <v>0.0</v>
      </c>
      <c r="K15" s="640"/>
      <c r="L15" s="642"/>
      <c r="M15" s="640"/>
      <c r="N15" s="642"/>
      <c r="O15" s="640"/>
      <c r="P15" s="642"/>
      <c r="Q15" s="640"/>
      <c r="R15" s="642"/>
      <c r="S15" s="640"/>
      <c r="T15" s="642"/>
      <c r="U15" s="640"/>
      <c r="V15" s="642"/>
      <c r="W15" s="640"/>
      <c r="X15" s="642"/>
      <c r="Y15" s="640"/>
      <c r="Z15" s="642"/>
      <c r="AA15" s="640"/>
      <c r="AB15" s="642"/>
      <c r="AC15" s="640"/>
      <c r="AD15" s="642"/>
      <c r="AE15" s="640"/>
      <c r="AF15" s="642"/>
      <c r="AG15" s="640"/>
      <c r="AH15" s="642"/>
      <c r="AI15" s="640"/>
      <c r="AJ15" s="642"/>
      <c r="AK15" s="640"/>
      <c r="AL15" s="642"/>
      <c r="AM15" s="640"/>
      <c r="AN15" s="642"/>
      <c r="AO15" s="640"/>
      <c r="AP15" s="642"/>
      <c r="AQ15" s="640"/>
      <c r="AR15" s="642"/>
      <c r="AS15" s="640"/>
      <c r="AT15" s="642"/>
      <c r="AU15" s="640"/>
      <c r="AV15" s="642"/>
      <c r="AW15" s="640"/>
      <c r="AX15" s="642"/>
      <c r="AY15" s="640"/>
      <c r="AZ15" s="642"/>
      <c r="BA15" s="640"/>
      <c r="BB15" s="642"/>
      <c r="BC15" s="640"/>
      <c r="BD15" s="642"/>
      <c r="BE15" s="640"/>
      <c r="BF15" s="642"/>
      <c r="BG15" s="640"/>
      <c r="BH15" s="642"/>
      <c r="BI15" s="640"/>
      <c r="BJ15" s="642"/>
      <c r="BK15" s="640"/>
      <c r="BL15" s="642"/>
      <c r="BM15" s="640"/>
      <c r="BN15" s="642"/>
      <c r="BO15" s="640"/>
      <c r="BP15" s="642"/>
      <c r="BQ15" s="640"/>
      <c r="BR15" s="641"/>
      <c r="BS15" s="643">
        <f t="shared" si="7"/>
        <v>0</v>
      </c>
      <c r="BT15" s="644">
        <f t="shared" si="8"/>
        <v>0</v>
      </c>
      <c r="BU15" s="644">
        <f t="shared" si="9"/>
        <v>0</v>
      </c>
      <c r="BV15" s="644">
        <f t="shared" si="10"/>
        <v>0</v>
      </c>
      <c r="BW15" s="645"/>
      <c r="BX15" s="338"/>
      <c r="BY15" s="338"/>
      <c r="BZ15" s="338"/>
      <c r="CA15" s="338"/>
      <c r="CB15" s="338"/>
      <c r="CC15" s="338"/>
    </row>
    <row r="16" ht="15.75" customHeight="1">
      <c r="A16" s="338" t="s">
        <v>175</v>
      </c>
      <c r="B16" s="501" t="s">
        <v>242</v>
      </c>
      <c r="C16" s="637">
        <v>0.0</v>
      </c>
      <c r="D16" s="638">
        <f t="shared" ref="D16:E16" si="20">I16+K16+M16+O16+Q16+S16+U16+W16+Y16+AA16+AC16+AE16+AG16+AI16+AK16+AM16+AO16+AQ16+AS16+AU16+AW16+AY16+BA16+BC16+BE16+BG16+BI16+BK16+BM16+BO16+BQ16</f>
        <v>0</v>
      </c>
      <c r="E16" s="505">
        <f t="shared" si="20"/>
        <v>0</v>
      </c>
      <c r="F16" s="639">
        <f t="shared" si="5"/>
        <v>0</v>
      </c>
      <c r="G16" s="297">
        <v>86.5</v>
      </c>
      <c r="H16" s="298">
        <f t="shared" si="6"/>
        <v>0</v>
      </c>
      <c r="I16" s="640"/>
      <c r="J16" s="641">
        <v>0.0</v>
      </c>
      <c r="K16" s="640"/>
      <c r="L16" s="642"/>
      <c r="M16" s="640"/>
      <c r="N16" s="642"/>
      <c r="O16" s="640"/>
      <c r="P16" s="642"/>
      <c r="Q16" s="640"/>
      <c r="R16" s="642"/>
      <c r="S16" s="640"/>
      <c r="T16" s="642"/>
      <c r="U16" s="640"/>
      <c r="V16" s="642"/>
      <c r="W16" s="640"/>
      <c r="X16" s="642"/>
      <c r="Y16" s="640"/>
      <c r="Z16" s="642"/>
      <c r="AA16" s="640"/>
      <c r="AB16" s="642"/>
      <c r="AC16" s="640"/>
      <c r="AD16" s="642"/>
      <c r="AE16" s="640"/>
      <c r="AF16" s="642"/>
      <c r="AG16" s="640"/>
      <c r="AH16" s="642"/>
      <c r="AI16" s="640"/>
      <c r="AJ16" s="642"/>
      <c r="AK16" s="640"/>
      <c r="AL16" s="642"/>
      <c r="AM16" s="640"/>
      <c r="AN16" s="642"/>
      <c r="AO16" s="640"/>
      <c r="AP16" s="642"/>
      <c r="AQ16" s="640"/>
      <c r="AR16" s="642"/>
      <c r="AS16" s="640"/>
      <c r="AT16" s="642"/>
      <c r="AU16" s="640"/>
      <c r="AV16" s="642"/>
      <c r="AW16" s="640"/>
      <c r="AX16" s="642"/>
      <c r="AY16" s="640"/>
      <c r="AZ16" s="642"/>
      <c r="BA16" s="640"/>
      <c r="BB16" s="642"/>
      <c r="BC16" s="640"/>
      <c r="BD16" s="642"/>
      <c r="BE16" s="640"/>
      <c r="BF16" s="642"/>
      <c r="BG16" s="640"/>
      <c r="BH16" s="642"/>
      <c r="BI16" s="640"/>
      <c r="BJ16" s="642"/>
      <c r="BK16" s="640"/>
      <c r="BL16" s="642"/>
      <c r="BM16" s="640"/>
      <c r="BN16" s="642"/>
      <c r="BO16" s="640"/>
      <c r="BP16" s="642"/>
      <c r="BQ16" s="640"/>
      <c r="BR16" s="641"/>
      <c r="BS16" s="643">
        <f t="shared" si="7"/>
        <v>0</v>
      </c>
      <c r="BT16" s="644">
        <f t="shared" si="8"/>
        <v>0</v>
      </c>
      <c r="BU16" s="644">
        <f t="shared" si="9"/>
        <v>0</v>
      </c>
      <c r="BV16" s="644">
        <f t="shared" si="10"/>
        <v>0</v>
      </c>
      <c r="BW16" s="645"/>
      <c r="BX16" s="338"/>
      <c r="BY16" s="338"/>
      <c r="BZ16" s="338"/>
      <c r="CA16" s="338"/>
      <c r="CB16" s="338"/>
      <c r="CC16" s="338"/>
    </row>
    <row r="17" ht="15.75" customHeight="1">
      <c r="A17" s="338" t="s">
        <v>175</v>
      </c>
      <c r="B17" s="501" t="s">
        <v>245</v>
      </c>
      <c r="C17" s="637">
        <v>0.0</v>
      </c>
      <c r="D17" s="638">
        <f t="shared" ref="D17:E17" si="21">I17+K17+M17+O17+Q17+S17+U17+W17+Y17+AA17+AC17+AE17+AG17+AI17+AK17+AM17+AO17+AQ17+AS17+AU17+AW17+AY17+BA17+BC17+BE17+BG17+BI17+BK17+BM17+BO17+BQ17</f>
        <v>0</v>
      </c>
      <c r="E17" s="505">
        <f t="shared" si="21"/>
        <v>0</v>
      </c>
      <c r="F17" s="639">
        <f t="shared" si="5"/>
        <v>0</v>
      </c>
      <c r="G17" s="297">
        <v>89.0</v>
      </c>
      <c r="H17" s="298">
        <f t="shared" si="6"/>
        <v>0</v>
      </c>
      <c r="I17" s="640"/>
      <c r="J17" s="641">
        <v>0.0</v>
      </c>
      <c r="K17" s="640"/>
      <c r="L17" s="642"/>
      <c r="M17" s="640"/>
      <c r="N17" s="642"/>
      <c r="O17" s="640"/>
      <c r="P17" s="642"/>
      <c r="Q17" s="640"/>
      <c r="R17" s="642"/>
      <c r="S17" s="640"/>
      <c r="T17" s="642"/>
      <c r="U17" s="640"/>
      <c r="V17" s="642"/>
      <c r="W17" s="640"/>
      <c r="X17" s="642"/>
      <c r="Y17" s="640"/>
      <c r="Z17" s="642"/>
      <c r="AA17" s="640"/>
      <c r="AB17" s="642"/>
      <c r="AC17" s="640"/>
      <c r="AD17" s="642"/>
      <c r="AE17" s="640"/>
      <c r="AF17" s="642"/>
      <c r="AG17" s="640"/>
      <c r="AH17" s="642"/>
      <c r="AI17" s="640"/>
      <c r="AJ17" s="642"/>
      <c r="AK17" s="640"/>
      <c r="AL17" s="642"/>
      <c r="AM17" s="640"/>
      <c r="AN17" s="642"/>
      <c r="AO17" s="640"/>
      <c r="AP17" s="642"/>
      <c r="AQ17" s="640"/>
      <c r="AR17" s="642"/>
      <c r="AS17" s="640"/>
      <c r="AT17" s="642"/>
      <c r="AU17" s="640"/>
      <c r="AV17" s="642"/>
      <c r="AW17" s="640"/>
      <c r="AX17" s="642"/>
      <c r="AY17" s="640"/>
      <c r="AZ17" s="642"/>
      <c r="BA17" s="640"/>
      <c r="BB17" s="642"/>
      <c r="BC17" s="640"/>
      <c r="BD17" s="642"/>
      <c r="BE17" s="640"/>
      <c r="BF17" s="642"/>
      <c r="BG17" s="640"/>
      <c r="BH17" s="642"/>
      <c r="BI17" s="640"/>
      <c r="BJ17" s="642"/>
      <c r="BK17" s="640"/>
      <c r="BL17" s="642"/>
      <c r="BM17" s="640"/>
      <c r="BN17" s="642"/>
      <c r="BO17" s="640"/>
      <c r="BP17" s="642"/>
      <c r="BQ17" s="640"/>
      <c r="BR17" s="641"/>
      <c r="BS17" s="643">
        <f t="shared" si="7"/>
        <v>0</v>
      </c>
      <c r="BT17" s="644">
        <f t="shared" si="8"/>
        <v>0</v>
      </c>
      <c r="BU17" s="644">
        <f t="shared" si="9"/>
        <v>0</v>
      </c>
      <c r="BV17" s="644">
        <f t="shared" si="10"/>
        <v>0</v>
      </c>
      <c r="BW17" s="645"/>
      <c r="BX17" s="338"/>
      <c r="BY17" s="338"/>
      <c r="BZ17" s="338"/>
      <c r="CA17" s="338"/>
      <c r="CB17" s="338"/>
      <c r="CC17" s="338"/>
    </row>
    <row r="18" ht="15.75" customHeight="1">
      <c r="A18" s="338" t="s">
        <v>175</v>
      </c>
      <c r="B18" s="667" t="s">
        <v>176</v>
      </c>
      <c r="C18" s="637">
        <v>0.0</v>
      </c>
      <c r="D18" s="638">
        <f t="shared" ref="D18:E18" si="22">I18+K18+M18+O18+Q18+S18+U18+W18+Y18+AA18+AC18+AE18+AG18+AI18+AK18+AM18+AO18+AQ18+AS18+AU18+AW18+AY18+BA18+BC18+BE18+BG18+BI18+BK18+BM18+BO18+BQ18</f>
        <v>200</v>
      </c>
      <c r="E18" s="505">
        <f t="shared" si="22"/>
        <v>0</v>
      </c>
      <c r="F18" s="639">
        <f t="shared" si="5"/>
        <v>200</v>
      </c>
      <c r="G18" s="668">
        <v>54.0</v>
      </c>
      <c r="H18" s="298">
        <f t="shared" si="6"/>
        <v>10800</v>
      </c>
      <c r="I18" s="646">
        <v>200.0</v>
      </c>
      <c r="J18" s="641">
        <v>0.0</v>
      </c>
      <c r="K18" s="640"/>
      <c r="L18" s="642"/>
      <c r="M18" s="640"/>
      <c r="N18" s="642"/>
      <c r="O18" s="640"/>
      <c r="P18" s="642"/>
      <c r="Q18" s="640"/>
      <c r="R18" s="642"/>
      <c r="S18" s="640"/>
      <c r="T18" s="642"/>
      <c r="U18" s="640"/>
      <c r="V18" s="642"/>
      <c r="W18" s="640"/>
      <c r="X18" s="642"/>
      <c r="Y18" s="640"/>
      <c r="Z18" s="642"/>
      <c r="AA18" s="640"/>
      <c r="AB18" s="642"/>
      <c r="AC18" s="640"/>
      <c r="AD18" s="642"/>
      <c r="AE18" s="640"/>
      <c r="AF18" s="642"/>
      <c r="AG18" s="640"/>
      <c r="AH18" s="642"/>
      <c r="AI18" s="640"/>
      <c r="AJ18" s="642"/>
      <c r="AK18" s="640"/>
      <c r="AL18" s="642"/>
      <c r="AM18" s="640"/>
      <c r="AN18" s="642"/>
      <c r="AO18" s="640"/>
      <c r="AP18" s="642"/>
      <c r="AQ18" s="640"/>
      <c r="AR18" s="642"/>
      <c r="AS18" s="640"/>
      <c r="AT18" s="642"/>
      <c r="AU18" s="640"/>
      <c r="AV18" s="642"/>
      <c r="AW18" s="640"/>
      <c r="AX18" s="642"/>
      <c r="AY18" s="640"/>
      <c r="AZ18" s="642"/>
      <c r="BA18" s="640"/>
      <c r="BB18" s="642"/>
      <c r="BC18" s="640"/>
      <c r="BD18" s="642"/>
      <c r="BE18" s="640"/>
      <c r="BF18" s="642"/>
      <c r="BG18" s="640"/>
      <c r="BH18" s="642"/>
      <c r="BI18" s="640"/>
      <c r="BJ18" s="642"/>
      <c r="BK18" s="640"/>
      <c r="BL18" s="642"/>
      <c r="BM18" s="640"/>
      <c r="BN18" s="642"/>
      <c r="BO18" s="640"/>
      <c r="BP18" s="642"/>
      <c r="BQ18" s="640"/>
      <c r="BR18" s="641"/>
      <c r="BS18" s="643">
        <f t="shared" si="7"/>
        <v>0</v>
      </c>
      <c r="BT18" s="644">
        <f t="shared" si="8"/>
        <v>10800</v>
      </c>
      <c r="BU18" s="644">
        <f t="shared" si="9"/>
        <v>0</v>
      </c>
      <c r="BV18" s="644">
        <f t="shared" si="10"/>
        <v>10800</v>
      </c>
      <c r="BW18" s="645"/>
      <c r="BX18" s="338"/>
      <c r="BY18" s="338"/>
      <c r="BZ18" s="338"/>
      <c r="CA18" s="338"/>
      <c r="CB18" s="338"/>
      <c r="CC18" s="338"/>
    </row>
    <row r="19" ht="15.75" customHeight="1">
      <c r="A19" s="338" t="s">
        <v>175</v>
      </c>
      <c r="B19" s="501" t="s">
        <v>239</v>
      </c>
      <c r="C19" s="637">
        <v>0.0</v>
      </c>
      <c r="D19" s="638">
        <f t="shared" ref="D19:E19" si="23">I19+K19+M19+O19+Q19+S19+U19+W19+Y19+AA19+AC19+AE19+AG19+AI19+AK19+AM19+AO19+AQ19+AS19+AU19+AW19+AY19+BA19+BC19+BE19+BG19+BI19+BK19+BM19+BO19+BQ19</f>
        <v>0</v>
      </c>
      <c r="E19" s="505">
        <f t="shared" si="23"/>
        <v>0</v>
      </c>
      <c r="F19" s="639">
        <f t="shared" si="5"/>
        <v>0</v>
      </c>
      <c r="G19" s="297">
        <v>30.5</v>
      </c>
      <c r="H19" s="298">
        <f t="shared" si="6"/>
        <v>0</v>
      </c>
      <c r="I19" s="640"/>
      <c r="J19" s="641">
        <v>0.0</v>
      </c>
      <c r="K19" s="640"/>
      <c r="L19" s="642"/>
      <c r="M19" s="640"/>
      <c r="N19" s="642"/>
      <c r="O19" s="640"/>
      <c r="P19" s="642"/>
      <c r="Q19" s="640"/>
      <c r="R19" s="642"/>
      <c r="S19" s="640"/>
      <c r="T19" s="642"/>
      <c r="U19" s="640"/>
      <c r="V19" s="642"/>
      <c r="W19" s="640"/>
      <c r="X19" s="642"/>
      <c r="Y19" s="640"/>
      <c r="Z19" s="642"/>
      <c r="AA19" s="640"/>
      <c r="AB19" s="642"/>
      <c r="AC19" s="640"/>
      <c r="AD19" s="642"/>
      <c r="AE19" s="640"/>
      <c r="AF19" s="642"/>
      <c r="AG19" s="640"/>
      <c r="AH19" s="642"/>
      <c r="AI19" s="640"/>
      <c r="AJ19" s="642"/>
      <c r="AK19" s="640"/>
      <c r="AL19" s="642"/>
      <c r="AM19" s="640"/>
      <c r="AN19" s="642"/>
      <c r="AO19" s="640"/>
      <c r="AP19" s="642"/>
      <c r="AQ19" s="640"/>
      <c r="AR19" s="642"/>
      <c r="AS19" s="640"/>
      <c r="AT19" s="642"/>
      <c r="AU19" s="640"/>
      <c r="AV19" s="642"/>
      <c r="AW19" s="640"/>
      <c r="AX19" s="642"/>
      <c r="AY19" s="640"/>
      <c r="AZ19" s="642"/>
      <c r="BA19" s="640"/>
      <c r="BB19" s="642"/>
      <c r="BC19" s="640"/>
      <c r="BD19" s="642"/>
      <c r="BE19" s="640"/>
      <c r="BF19" s="642"/>
      <c r="BG19" s="640"/>
      <c r="BH19" s="642"/>
      <c r="BI19" s="640"/>
      <c r="BJ19" s="642"/>
      <c r="BK19" s="640"/>
      <c r="BL19" s="642"/>
      <c r="BM19" s="640"/>
      <c r="BN19" s="642"/>
      <c r="BO19" s="640"/>
      <c r="BP19" s="642"/>
      <c r="BQ19" s="640"/>
      <c r="BR19" s="641"/>
      <c r="BS19" s="643">
        <f t="shared" si="7"/>
        <v>0</v>
      </c>
      <c r="BT19" s="644">
        <f t="shared" si="8"/>
        <v>0</v>
      </c>
      <c r="BU19" s="644">
        <f t="shared" si="9"/>
        <v>0</v>
      </c>
      <c r="BV19" s="644">
        <f t="shared" si="10"/>
        <v>0</v>
      </c>
      <c r="BW19" s="645"/>
      <c r="BX19" s="338"/>
      <c r="BY19" s="338"/>
      <c r="BZ19" s="338"/>
      <c r="CA19" s="338"/>
      <c r="CB19" s="338"/>
      <c r="CC19" s="338"/>
    </row>
    <row r="20" ht="15.75" customHeight="1">
      <c r="A20" s="338" t="s">
        <v>175</v>
      </c>
      <c r="B20" s="501" t="s">
        <v>246</v>
      </c>
      <c r="C20" s="637">
        <v>0.0</v>
      </c>
      <c r="D20" s="638">
        <f t="shared" ref="D20:E20" si="24">I20+K20+M20+O20+Q20+S20+U20+W20+Y20+AA20+AC20+AE20+AG20+AI20+AK20+AM20+AO20+AQ20+AS20+AU20+AW20+AY20+BA20+BC20+BE20+BG20+BI20+BK20+BM20+BO20+BQ20</f>
        <v>0</v>
      </c>
      <c r="E20" s="505">
        <f t="shared" si="24"/>
        <v>0</v>
      </c>
      <c r="F20" s="639">
        <f t="shared" si="5"/>
        <v>0</v>
      </c>
      <c r="G20" s="297">
        <v>38.25</v>
      </c>
      <c r="H20" s="298">
        <f t="shared" si="6"/>
        <v>0</v>
      </c>
      <c r="I20" s="640"/>
      <c r="J20" s="641">
        <v>0.0</v>
      </c>
      <c r="K20" s="640"/>
      <c r="L20" s="642"/>
      <c r="M20" s="640"/>
      <c r="N20" s="642"/>
      <c r="O20" s="640"/>
      <c r="P20" s="642"/>
      <c r="Q20" s="640"/>
      <c r="R20" s="642"/>
      <c r="S20" s="640"/>
      <c r="T20" s="642"/>
      <c r="U20" s="640"/>
      <c r="V20" s="642"/>
      <c r="W20" s="640"/>
      <c r="X20" s="642"/>
      <c r="Y20" s="640"/>
      <c r="Z20" s="642"/>
      <c r="AA20" s="640"/>
      <c r="AB20" s="642"/>
      <c r="AC20" s="640"/>
      <c r="AD20" s="642"/>
      <c r="AE20" s="640"/>
      <c r="AF20" s="642"/>
      <c r="AG20" s="640"/>
      <c r="AH20" s="642"/>
      <c r="AI20" s="640"/>
      <c r="AJ20" s="642"/>
      <c r="AK20" s="640"/>
      <c r="AL20" s="642"/>
      <c r="AM20" s="640"/>
      <c r="AN20" s="642"/>
      <c r="AO20" s="640"/>
      <c r="AP20" s="642"/>
      <c r="AQ20" s="640"/>
      <c r="AR20" s="642"/>
      <c r="AS20" s="640"/>
      <c r="AT20" s="642"/>
      <c r="AU20" s="640"/>
      <c r="AV20" s="642"/>
      <c r="AW20" s="640"/>
      <c r="AX20" s="642"/>
      <c r="AY20" s="640"/>
      <c r="AZ20" s="642"/>
      <c r="BA20" s="640"/>
      <c r="BB20" s="642"/>
      <c r="BC20" s="640"/>
      <c r="BD20" s="642"/>
      <c r="BE20" s="640"/>
      <c r="BF20" s="642"/>
      <c r="BG20" s="640"/>
      <c r="BH20" s="642"/>
      <c r="BI20" s="640"/>
      <c r="BJ20" s="642"/>
      <c r="BK20" s="640"/>
      <c r="BL20" s="642"/>
      <c r="BM20" s="640"/>
      <c r="BN20" s="642"/>
      <c r="BO20" s="640"/>
      <c r="BP20" s="642"/>
      <c r="BQ20" s="640"/>
      <c r="BR20" s="641"/>
      <c r="BS20" s="643">
        <f t="shared" si="7"/>
        <v>0</v>
      </c>
      <c r="BT20" s="644">
        <f t="shared" si="8"/>
        <v>0</v>
      </c>
      <c r="BU20" s="644">
        <f t="shared" si="9"/>
        <v>0</v>
      </c>
      <c r="BV20" s="644">
        <f t="shared" si="10"/>
        <v>0</v>
      </c>
      <c r="BW20" s="645"/>
      <c r="BX20" s="338"/>
      <c r="BY20" s="338"/>
      <c r="BZ20" s="338"/>
      <c r="CA20" s="338"/>
      <c r="CB20" s="338"/>
      <c r="CC20" s="338"/>
    </row>
    <row r="21" ht="15.75" customHeight="1">
      <c r="A21" s="338" t="s">
        <v>175</v>
      </c>
      <c r="B21" s="501" t="s">
        <v>249</v>
      </c>
      <c r="C21" s="637">
        <v>0.0</v>
      </c>
      <c r="D21" s="638">
        <f t="shared" ref="D21:E21" si="25">I21+K21+M21+O21+Q21+S21+U21+W21+Y21+AA21+AC21+AE21+AG21+AI21+AK21+AM21+AO21+AQ21+AS21+AU21+AW21+AY21+BA21+BC21+BE21+BG21+BI21+BK21+BM21+BO21+BQ21</f>
        <v>0</v>
      </c>
      <c r="E21" s="505">
        <f t="shared" si="25"/>
        <v>0</v>
      </c>
      <c r="F21" s="639">
        <f t="shared" si="5"/>
        <v>0</v>
      </c>
      <c r="G21" s="297">
        <v>42.0</v>
      </c>
      <c r="H21" s="298">
        <f t="shared" si="6"/>
        <v>0</v>
      </c>
      <c r="I21" s="640"/>
      <c r="J21" s="641">
        <v>0.0</v>
      </c>
      <c r="K21" s="640"/>
      <c r="L21" s="642"/>
      <c r="M21" s="640"/>
      <c r="N21" s="642"/>
      <c r="O21" s="640"/>
      <c r="P21" s="642"/>
      <c r="Q21" s="640"/>
      <c r="R21" s="642"/>
      <c r="S21" s="640"/>
      <c r="T21" s="642"/>
      <c r="U21" s="640"/>
      <c r="V21" s="642"/>
      <c r="W21" s="640"/>
      <c r="X21" s="642"/>
      <c r="Y21" s="640"/>
      <c r="Z21" s="642"/>
      <c r="AA21" s="640"/>
      <c r="AB21" s="642"/>
      <c r="AC21" s="640"/>
      <c r="AD21" s="642"/>
      <c r="AE21" s="640"/>
      <c r="AF21" s="642"/>
      <c r="AG21" s="640"/>
      <c r="AH21" s="642"/>
      <c r="AI21" s="640"/>
      <c r="AJ21" s="642"/>
      <c r="AK21" s="640"/>
      <c r="AL21" s="642"/>
      <c r="AM21" s="640"/>
      <c r="AN21" s="642"/>
      <c r="AO21" s="640"/>
      <c r="AP21" s="642"/>
      <c r="AQ21" s="640"/>
      <c r="AR21" s="642"/>
      <c r="AS21" s="640"/>
      <c r="AT21" s="642"/>
      <c r="AU21" s="640"/>
      <c r="AV21" s="642"/>
      <c r="AW21" s="640"/>
      <c r="AX21" s="642"/>
      <c r="AY21" s="640"/>
      <c r="AZ21" s="642"/>
      <c r="BA21" s="640"/>
      <c r="BB21" s="642"/>
      <c r="BC21" s="640"/>
      <c r="BD21" s="642"/>
      <c r="BE21" s="640"/>
      <c r="BF21" s="642"/>
      <c r="BG21" s="640"/>
      <c r="BH21" s="642"/>
      <c r="BI21" s="640"/>
      <c r="BJ21" s="642"/>
      <c r="BK21" s="640"/>
      <c r="BL21" s="642"/>
      <c r="BM21" s="640"/>
      <c r="BN21" s="642"/>
      <c r="BO21" s="640"/>
      <c r="BP21" s="642"/>
      <c r="BQ21" s="640"/>
      <c r="BR21" s="641"/>
      <c r="BS21" s="643">
        <f t="shared" si="7"/>
        <v>0</v>
      </c>
      <c r="BT21" s="644">
        <f t="shared" si="8"/>
        <v>0</v>
      </c>
      <c r="BU21" s="644">
        <f t="shared" si="9"/>
        <v>0</v>
      </c>
      <c r="BV21" s="644">
        <f t="shared" si="10"/>
        <v>0</v>
      </c>
      <c r="BW21" s="645"/>
      <c r="BX21" s="338"/>
      <c r="BY21" s="338"/>
      <c r="BZ21" s="338"/>
      <c r="CA21" s="338"/>
      <c r="CB21" s="338"/>
      <c r="CC21" s="338"/>
    </row>
    <row r="22" ht="15.75" customHeight="1">
      <c r="A22" s="338" t="s">
        <v>175</v>
      </c>
      <c r="B22" s="501" t="s">
        <v>253</v>
      </c>
      <c r="C22" s="637">
        <v>0.0</v>
      </c>
      <c r="D22" s="638">
        <f t="shared" ref="D22:E22" si="26">I22+K22+M22+O22+Q22+S22+U22+W22+Y22+AA22+AC22+AE22+AG22+AI22+AK22+AM22+AO22+AQ22+AS22+AU22+AW22+AY22+BA22+BC22+BE22+BG22+BI22+BK22+BM22+BO22+BQ22</f>
        <v>0</v>
      </c>
      <c r="E22" s="505">
        <f t="shared" si="26"/>
        <v>0</v>
      </c>
      <c r="F22" s="639">
        <f t="shared" si="5"/>
        <v>0</v>
      </c>
      <c r="G22" s="297">
        <v>46.5</v>
      </c>
      <c r="H22" s="298">
        <f t="shared" si="6"/>
        <v>0</v>
      </c>
      <c r="I22" s="640"/>
      <c r="J22" s="641">
        <v>0.0</v>
      </c>
      <c r="K22" s="640"/>
      <c r="L22" s="642"/>
      <c r="M22" s="640"/>
      <c r="N22" s="642"/>
      <c r="O22" s="640"/>
      <c r="P22" s="642"/>
      <c r="Q22" s="640"/>
      <c r="R22" s="642"/>
      <c r="S22" s="640"/>
      <c r="T22" s="642"/>
      <c r="U22" s="640"/>
      <c r="V22" s="642"/>
      <c r="W22" s="640"/>
      <c r="X22" s="642"/>
      <c r="Y22" s="640"/>
      <c r="Z22" s="642"/>
      <c r="AA22" s="640"/>
      <c r="AB22" s="642"/>
      <c r="AC22" s="640"/>
      <c r="AD22" s="642"/>
      <c r="AE22" s="640"/>
      <c r="AF22" s="642"/>
      <c r="AG22" s="640"/>
      <c r="AH22" s="642"/>
      <c r="AI22" s="640"/>
      <c r="AJ22" s="642"/>
      <c r="AK22" s="640"/>
      <c r="AL22" s="642"/>
      <c r="AM22" s="640"/>
      <c r="AN22" s="642"/>
      <c r="AO22" s="640"/>
      <c r="AP22" s="642"/>
      <c r="AQ22" s="640"/>
      <c r="AR22" s="642"/>
      <c r="AS22" s="640"/>
      <c r="AT22" s="642"/>
      <c r="AU22" s="640"/>
      <c r="AV22" s="642"/>
      <c r="AW22" s="640"/>
      <c r="AX22" s="642"/>
      <c r="AY22" s="640"/>
      <c r="AZ22" s="642"/>
      <c r="BA22" s="640"/>
      <c r="BB22" s="642"/>
      <c r="BC22" s="640"/>
      <c r="BD22" s="642"/>
      <c r="BE22" s="640"/>
      <c r="BF22" s="642"/>
      <c r="BG22" s="640"/>
      <c r="BH22" s="642"/>
      <c r="BI22" s="640"/>
      <c r="BJ22" s="642"/>
      <c r="BK22" s="640"/>
      <c r="BL22" s="642"/>
      <c r="BM22" s="640"/>
      <c r="BN22" s="642"/>
      <c r="BO22" s="640"/>
      <c r="BP22" s="642"/>
      <c r="BQ22" s="640"/>
      <c r="BR22" s="641"/>
      <c r="BS22" s="643">
        <f t="shared" si="7"/>
        <v>0</v>
      </c>
      <c r="BT22" s="644">
        <f t="shared" si="8"/>
        <v>0</v>
      </c>
      <c r="BU22" s="644">
        <f t="shared" si="9"/>
        <v>0</v>
      </c>
      <c r="BV22" s="644">
        <f t="shared" si="10"/>
        <v>0</v>
      </c>
      <c r="BW22" s="645"/>
      <c r="BX22" s="338"/>
      <c r="BY22" s="338"/>
      <c r="BZ22" s="338"/>
      <c r="CA22" s="338"/>
      <c r="CB22" s="338"/>
      <c r="CC22" s="338"/>
    </row>
    <row r="23" ht="15.75" customHeight="1">
      <c r="A23" s="338" t="s">
        <v>175</v>
      </c>
      <c r="B23" s="501" t="s">
        <v>255</v>
      </c>
      <c r="C23" s="637">
        <v>105.0</v>
      </c>
      <c r="D23" s="638">
        <f t="shared" ref="D23:E23" si="27">I23+K23+M23+O23+Q23+S23+U23+W23+Y23+AA23+AC23+AE23+AG23+AI23+AK23+AM23+AO23+AQ23+AS23+AU23+AW23+AY23+BA23+BC23+BE23+BG23+BI23+BK23+BM23+BO23+BQ23</f>
        <v>0</v>
      </c>
      <c r="E23" s="505">
        <f t="shared" si="27"/>
        <v>105</v>
      </c>
      <c r="F23" s="639">
        <f t="shared" si="5"/>
        <v>0</v>
      </c>
      <c r="G23" s="676">
        <v>58.5</v>
      </c>
      <c r="H23" s="298">
        <f t="shared" si="6"/>
        <v>0</v>
      </c>
      <c r="I23" s="640"/>
      <c r="J23" s="641">
        <v>105.0</v>
      </c>
      <c r="K23" s="640"/>
      <c r="L23" s="642"/>
      <c r="M23" s="640"/>
      <c r="N23" s="642"/>
      <c r="O23" s="640"/>
      <c r="P23" s="642"/>
      <c r="Q23" s="640"/>
      <c r="R23" s="642"/>
      <c r="S23" s="640"/>
      <c r="T23" s="642"/>
      <c r="U23" s="640"/>
      <c r="V23" s="642"/>
      <c r="W23" s="640"/>
      <c r="X23" s="642"/>
      <c r="Y23" s="640"/>
      <c r="Z23" s="642"/>
      <c r="AA23" s="640"/>
      <c r="AB23" s="642"/>
      <c r="AC23" s="640"/>
      <c r="AD23" s="642"/>
      <c r="AE23" s="640"/>
      <c r="AF23" s="642"/>
      <c r="AG23" s="640"/>
      <c r="AH23" s="642"/>
      <c r="AI23" s="640"/>
      <c r="AJ23" s="642"/>
      <c r="AK23" s="640"/>
      <c r="AL23" s="642"/>
      <c r="AM23" s="640"/>
      <c r="AN23" s="642"/>
      <c r="AO23" s="640"/>
      <c r="AP23" s="642"/>
      <c r="AQ23" s="640"/>
      <c r="AR23" s="642"/>
      <c r="AS23" s="640"/>
      <c r="AT23" s="642"/>
      <c r="AU23" s="640"/>
      <c r="AV23" s="642"/>
      <c r="AW23" s="640"/>
      <c r="AX23" s="642"/>
      <c r="AY23" s="640"/>
      <c r="AZ23" s="642"/>
      <c r="BA23" s="640"/>
      <c r="BB23" s="642"/>
      <c r="BC23" s="640"/>
      <c r="BD23" s="642"/>
      <c r="BE23" s="640"/>
      <c r="BF23" s="642"/>
      <c r="BG23" s="640"/>
      <c r="BH23" s="642"/>
      <c r="BI23" s="640"/>
      <c r="BJ23" s="642"/>
      <c r="BK23" s="640"/>
      <c r="BL23" s="642"/>
      <c r="BM23" s="640"/>
      <c r="BN23" s="642"/>
      <c r="BO23" s="640"/>
      <c r="BP23" s="642"/>
      <c r="BQ23" s="646"/>
      <c r="BR23" s="641"/>
      <c r="BS23" s="643">
        <f t="shared" si="7"/>
        <v>6142.5</v>
      </c>
      <c r="BT23" s="644">
        <f t="shared" si="8"/>
        <v>0</v>
      </c>
      <c r="BU23" s="644">
        <f t="shared" si="9"/>
        <v>6142.5</v>
      </c>
      <c r="BV23" s="644">
        <f t="shared" si="10"/>
        <v>0</v>
      </c>
      <c r="BW23" s="645"/>
      <c r="BX23" s="338"/>
      <c r="BY23" s="338"/>
      <c r="BZ23" s="338"/>
      <c r="CA23" s="338"/>
      <c r="CB23" s="338"/>
      <c r="CC23" s="338"/>
    </row>
    <row r="24" ht="15.75" customHeight="1">
      <c r="A24" s="338" t="s">
        <v>175</v>
      </c>
      <c r="B24" s="501" t="s">
        <v>257</v>
      </c>
      <c r="C24" s="637">
        <v>0.0</v>
      </c>
      <c r="D24" s="638">
        <f t="shared" ref="D24:E24" si="28">I24+K24+M24+O24+Q24+S24+U24+W24+Y24+AA24+AC24+AE24+AG24+AI24+AK24+AM24+AO24+AQ24+AS24+AU24+AW24+AY24+BA24+BC24+BE24+BG24+BI24+BK24+BM24+BO24+BQ24</f>
        <v>0</v>
      </c>
      <c r="E24" s="505">
        <f t="shared" si="28"/>
        <v>0</v>
      </c>
      <c r="F24" s="639">
        <f t="shared" si="5"/>
        <v>0</v>
      </c>
      <c r="G24" s="676">
        <v>70.5</v>
      </c>
      <c r="H24" s="298">
        <f t="shared" si="6"/>
        <v>0</v>
      </c>
      <c r="I24" s="640"/>
      <c r="J24" s="641">
        <v>0.0</v>
      </c>
      <c r="K24" s="640"/>
      <c r="L24" s="642"/>
      <c r="M24" s="640"/>
      <c r="N24" s="642"/>
      <c r="O24" s="640"/>
      <c r="P24" s="642"/>
      <c r="Q24" s="640"/>
      <c r="R24" s="642"/>
      <c r="S24" s="640"/>
      <c r="T24" s="642"/>
      <c r="U24" s="640"/>
      <c r="V24" s="642"/>
      <c r="W24" s="640"/>
      <c r="X24" s="642"/>
      <c r="Y24" s="640"/>
      <c r="Z24" s="642"/>
      <c r="AA24" s="640"/>
      <c r="AB24" s="642"/>
      <c r="AC24" s="640"/>
      <c r="AD24" s="642"/>
      <c r="AE24" s="640"/>
      <c r="AF24" s="642"/>
      <c r="AG24" s="640"/>
      <c r="AH24" s="642"/>
      <c r="AI24" s="640"/>
      <c r="AJ24" s="642"/>
      <c r="AK24" s="640"/>
      <c r="AL24" s="642"/>
      <c r="AM24" s="640"/>
      <c r="AN24" s="642"/>
      <c r="AO24" s="640"/>
      <c r="AP24" s="642"/>
      <c r="AQ24" s="640"/>
      <c r="AR24" s="642"/>
      <c r="AS24" s="640"/>
      <c r="AT24" s="642"/>
      <c r="AU24" s="640"/>
      <c r="AV24" s="642"/>
      <c r="AW24" s="640"/>
      <c r="AX24" s="642"/>
      <c r="AY24" s="640"/>
      <c r="AZ24" s="642"/>
      <c r="BA24" s="640"/>
      <c r="BB24" s="642"/>
      <c r="BC24" s="640"/>
      <c r="BD24" s="642"/>
      <c r="BE24" s="640"/>
      <c r="BF24" s="642"/>
      <c r="BG24" s="640"/>
      <c r="BH24" s="642"/>
      <c r="BI24" s="640"/>
      <c r="BJ24" s="642"/>
      <c r="BK24" s="640"/>
      <c r="BL24" s="642"/>
      <c r="BM24" s="640"/>
      <c r="BN24" s="642"/>
      <c r="BO24" s="640"/>
      <c r="BP24" s="642"/>
      <c r="BQ24" s="640"/>
      <c r="BR24" s="641"/>
      <c r="BS24" s="643">
        <f t="shared" si="7"/>
        <v>0</v>
      </c>
      <c r="BT24" s="644">
        <f t="shared" si="8"/>
        <v>0</v>
      </c>
      <c r="BU24" s="644">
        <f t="shared" si="9"/>
        <v>0</v>
      </c>
      <c r="BV24" s="644">
        <f t="shared" si="10"/>
        <v>0</v>
      </c>
      <c r="BW24" s="645"/>
      <c r="BX24" s="338"/>
      <c r="BY24" s="338"/>
      <c r="BZ24" s="338"/>
      <c r="CA24" s="338"/>
      <c r="CB24" s="338"/>
      <c r="CC24" s="338"/>
    </row>
    <row r="25" ht="15.75" customHeight="1">
      <c r="A25" s="338" t="s">
        <v>175</v>
      </c>
      <c r="B25" s="501" t="s">
        <v>250</v>
      </c>
      <c r="C25" s="637">
        <v>0.0</v>
      </c>
      <c r="D25" s="638">
        <f t="shared" ref="D25:E25" si="29">I25+K25+M25+O25+Q25+S25+U25+W25+Y25+AA25+AC25+AE25+AG25+AI25+AK25+AM25+AO25+AQ25+AS25+AU25+AW25+AY25+BA25+BC25+BE25+BG25+BI25+BK25+BM25+BO25+BQ25</f>
        <v>0</v>
      </c>
      <c r="E25" s="505">
        <f t="shared" si="29"/>
        <v>0</v>
      </c>
      <c r="F25" s="639">
        <f t="shared" si="5"/>
        <v>0</v>
      </c>
      <c r="G25" s="676">
        <v>58.0</v>
      </c>
      <c r="H25" s="298">
        <f t="shared" si="6"/>
        <v>0</v>
      </c>
      <c r="I25" s="640"/>
      <c r="J25" s="641">
        <v>0.0</v>
      </c>
      <c r="K25" s="640"/>
      <c r="L25" s="642"/>
      <c r="M25" s="640"/>
      <c r="N25" s="642"/>
      <c r="O25" s="640"/>
      <c r="P25" s="642"/>
      <c r="Q25" s="640"/>
      <c r="R25" s="642"/>
      <c r="S25" s="640"/>
      <c r="T25" s="642"/>
      <c r="U25" s="640"/>
      <c r="V25" s="642"/>
      <c r="W25" s="640"/>
      <c r="X25" s="642"/>
      <c r="Y25" s="640"/>
      <c r="Z25" s="642"/>
      <c r="AA25" s="640"/>
      <c r="AB25" s="642"/>
      <c r="AC25" s="640"/>
      <c r="AD25" s="642"/>
      <c r="AE25" s="640"/>
      <c r="AF25" s="642"/>
      <c r="AG25" s="640"/>
      <c r="AH25" s="642"/>
      <c r="AI25" s="640"/>
      <c r="AJ25" s="642"/>
      <c r="AK25" s="640"/>
      <c r="AL25" s="642"/>
      <c r="AM25" s="640"/>
      <c r="AN25" s="642"/>
      <c r="AO25" s="640"/>
      <c r="AP25" s="642"/>
      <c r="AQ25" s="640"/>
      <c r="AR25" s="642"/>
      <c r="AS25" s="640"/>
      <c r="AT25" s="642"/>
      <c r="AU25" s="640"/>
      <c r="AV25" s="642"/>
      <c r="AW25" s="640"/>
      <c r="AX25" s="642"/>
      <c r="AY25" s="640"/>
      <c r="AZ25" s="642"/>
      <c r="BA25" s="640"/>
      <c r="BB25" s="642"/>
      <c r="BC25" s="640"/>
      <c r="BD25" s="642"/>
      <c r="BE25" s="640"/>
      <c r="BF25" s="642"/>
      <c r="BG25" s="640"/>
      <c r="BH25" s="642"/>
      <c r="BI25" s="640"/>
      <c r="BJ25" s="642"/>
      <c r="BK25" s="640"/>
      <c r="BL25" s="642"/>
      <c r="BM25" s="640"/>
      <c r="BN25" s="642"/>
      <c r="BO25" s="640"/>
      <c r="BP25" s="642"/>
      <c r="BQ25" s="640"/>
      <c r="BR25" s="641"/>
      <c r="BS25" s="643">
        <f t="shared" si="7"/>
        <v>0</v>
      </c>
      <c r="BT25" s="644">
        <f t="shared" si="8"/>
        <v>0</v>
      </c>
      <c r="BU25" s="644">
        <f t="shared" si="9"/>
        <v>0</v>
      </c>
      <c r="BV25" s="644">
        <f t="shared" si="10"/>
        <v>0</v>
      </c>
      <c r="BW25" s="645"/>
      <c r="BX25" s="338"/>
      <c r="BY25" s="338"/>
      <c r="BZ25" s="338"/>
      <c r="CA25" s="338"/>
      <c r="CB25" s="338"/>
      <c r="CC25" s="338"/>
    </row>
    <row r="26" ht="15.75" customHeight="1">
      <c r="A26" s="338" t="s">
        <v>175</v>
      </c>
      <c r="B26" s="501" t="s">
        <v>251</v>
      </c>
      <c r="C26" s="637">
        <v>0.0</v>
      </c>
      <c r="D26" s="638">
        <f t="shared" ref="D26:E26" si="30">I26+K26+M26+O26+Q26+S26+U26+W26+Y26+AA26+AC26+AE26+AG26+AI26+AK26+AM26+AO26+AQ26+AS26+AU26+AW26+AY26+BA26+BC26+BE26+BG26+BI26+BK26+BM26+BO26+BQ26</f>
        <v>0</v>
      </c>
      <c r="E26" s="505">
        <f t="shared" si="30"/>
        <v>0</v>
      </c>
      <c r="F26" s="639">
        <f t="shared" si="5"/>
        <v>0</v>
      </c>
      <c r="G26" s="676">
        <v>54.5</v>
      </c>
      <c r="H26" s="298">
        <f t="shared" si="6"/>
        <v>0</v>
      </c>
      <c r="I26" s="640"/>
      <c r="J26" s="641">
        <v>0.0</v>
      </c>
      <c r="K26" s="640"/>
      <c r="L26" s="642"/>
      <c r="M26" s="640"/>
      <c r="N26" s="642"/>
      <c r="O26" s="640"/>
      <c r="P26" s="642"/>
      <c r="Q26" s="640"/>
      <c r="R26" s="642"/>
      <c r="S26" s="640"/>
      <c r="T26" s="642"/>
      <c r="U26" s="640"/>
      <c r="V26" s="642"/>
      <c r="W26" s="640"/>
      <c r="X26" s="642"/>
      <c r="Y26" s="640"/>
      <c r="Z26" s="642"/>
      <c r="AA26" s="640"/>
      <c r="AB26" s="642"/>
      <c r="AC26" s="640"/>
      <c r="AD26" s="642"/>
      <c r="AE26" s="640"/>
      <c r="AF26" s="642"/>
      <c r="AG26" s="640"/>
      <c r="AH26" s="642"/>
      <c r="AI26" s="640"/>
      <c r="AJ26" s="642"/>
      <c r="AK26" s="640"/>
      <c r="AL26" s="642"/>
      <c r="AM26" s="640"/>
      <c r="AN26" s="642"/>
      <c r="AO26" s="640"/>
      <c r="AP26" s="642"/>
      <c r="AQ26" s="640"/>
      <c r="AR26" s="642"/>
      <c r="AS26" s="640"/>
      <c r="AT26" s="642"/>
      <c r="AU26" s="640"/>
      <c r="AV26" s="642"/>
      <c r="AW26" s="640"/>
      <c r="AX26" s="642"/>
      <c r="AY26" s="640"/>
      <c r="AZ26" s="642"/>
      <c r="BA26" s="640"/>
      <c r="BB26" s="642"/>
      <c r="BC26" s="640"/>
      <c r="BD26" s="642"/>
      <c r="BE26" s="640"/>
      <c r="BF26" s="642"/>
      <c r="BG26" s="640"/>
      <c r="BH26" s="642"/>
      <c r="BI26" s="640"/>
      <c r="BJ26" s="642"/>
      <c r="BK26" s="640"/>
      <c r="BL26" s="642"/>
      <c r="BM26" s="640"/>
      <c r="BN26" s="642"/>
      <c r="BO26" s="640"/>
      <c r="BP26" s="642"/>
      <c r="BQ26" s="640"/>
      <c r="BR26" s="641"/>
      <c r="BS26" s="643">
        <f t="shared" si="7"/>
        <v>0</v>
      </c>
      <c r="BT26" s="644">
        <f t="shared" si="8"/>
        <v>0</v>
      </c>
      <c r="BU26" s="644">
        <f t="shared" si="9"/>
        <v>0</v>
      </c>
      <c r="BV26" s="644">
        <f t="shared" si="10"/>
        <v>0</v>
      </c>
      <c r="BW26" s="645"/>
      <c r="BX26" s="338"/>
      <c r="BY26" s="338"/>
      <c r="BZ26" s="338"/>
      <c r="CA26" s="338"/>
      <c r="CB26" s="338"/>
      <c r="CC26" s="338"/>
    </row>
    <row r="27" ht="15.75" customHeight="1">
      <c r="A27" s="338" t="s">
        <v>175</v>
      </c>
      <c r="B27" s="501" t="s">
        <v>252</v>
      </c>
      <c r="C27" s="637">
        <v>0.0</v>
      </c>
      <c r="D27" s="638">
        <f t="shared" ref="D27:E27" si="31">I27+K27+M27+O27+Q27+S27+U27+W27+Y27+AA27+AC27+AE27+AG27+AI27+AK27+AM27+AO27+AQ27+AS27+AU27+AW27+AY27+BA27+BC27+BE27+BG27+BI27+BK27+BM27+BO27+BQ27</f>
        <v>0</v>
      </c>
      <c r="E27" s="505">
        <f t="shared" si="31"/>
        <v>0</v>
      </c>
      <c r="F27" s="639">
        <f t="shared" si="5"/>
        <v>0</v>
      </c>
      <c r="G27" s="676">
        <v>54.5</v>
      </c>
      <c r="H27" s="298">
        <f t="shared" si="6"/>
        <v>0</v>
      </c>
      <c r="I27" s="640"/>
      <c r="J27" s="641">
        <v>0.0</v>
      </c>
      <c r="K27" s="640"/>
      <c r="L27" s="642"/>
      <c r="M27" s="640"/>
      <c r="N27" s="642"/>
      <c r="O27" s="640"/>
      <c r="P27" s="642"/>
      <c r="Q27" s="640"/>
      <c r="R27" s="642"/>
      <c r="S27" s="640"/>
      <c r="T27" s="642"/>
      <c r="U27" s="640"/>
      <c r="V27" s="642"/>
      <c r="W27" s="640"/>
      <c r="X27" s="642"/>
      <c r="Y27" s="640"/>
      <c r="Z27" s="642"/>
      <c r="AA27" s="640"/>
      <c r="AB27" s="642"/>
      <c r="AC27" s="640"/>
      <c r="AD27" s="642"/>
      <c r="AE27" s="640"/>
      <c r="AF27" s="642"/>
      <c r="AG27" s="640"/>
      <c r="AH27" s="642"/>
      <c r="AI27" s="640"/>
      <c r="AJ27" s="642"/>
      <c r="AK27" s="640"/>
      <c r="AL27" s="642"/>
      <c r="AM27" s="640"/>
      <c r="AN27" s="642"/>
      <c r="AO27" s="640"/>
      <c r="AP27" s="642"/>
      <c r="AQ27" s="640"/>
      <c r="AR27" s="642"/>
      <c r="AS27" s="640"/>
      <c r="AT27" s="642"/>
      <c r="AU27" s="640"/>
      <c r="AV27" s="642"/>
      <c r="AW27" s="640"/>
      <c r="AX27" s="642"/>
      <c r="AY27" s="640"/>
      <c r="AZ27" s="642"/>
      <c r="BA27" s="640"/>
      <c r="BB27" s="642"/>
      <c r="BC27" s="640"/>
      <c r="BD27" s="642"/>
      <c r="BE27" s="640"/>
      <c r="BF27" s="642"/>
      <c r="BG27" s="640"/>
      <c r="BH27" s="642"/>
      <c r="BI27" s="640"/>
      <c r="BJ27" s="642"/>
      <c r="BK27" s="640"/>
      <c r="BL27" s="642"/>
      <c r="BM27" s="640"/>
      <c r="BN27" s="642"/>
      <c r="BO27" s="640"/>
      <c r="BP27" s="642"/>
      <c r="BQ27" s="640"/>
      <c r="BR27" s="641"/>
      <c r="BS27" s="643">
        <f t="shared" si="7"/>
        <v>0</v>
      </c>
      <c r="BT27" s="644">
        <f t="shared" si="8"/>
        <v>0</v>
      </c>
      <c r="BU27" s="644">
        <f t="shared" si="9"/>
        <v>0</v>
      </c>
      <c r="BV27" s="644">
        <f t="shared" si="10"/>
        <v>0</v>
      </c>
      <c r="BW27" s="645"/>
      <c r="BX27" s="338"/>
      <c r="BY27" s="338"/>
      <c r="BZ27" s="338"/>
      <c r="CA27" s="338"/>
      <c r="CB27" s="338"/>
      <c r="CC27" s="338"/>
    </row>
    <row r="28" ht="15.75" customHeight="1">
      <c r="A28" s="338" t="s">
        <v>175</v>
      </c>
      <c r="B28" s="501" t="s">
        <v>247</v>
      </c>
      <c r="C28" s="637">
        <v>0.0</v>
      </c>
      <c r="D28" s="638">
        <f t="shared" ref="D28:E28" si="32">I28+K28+M28+O28+Q28+S28+U28+W28+Y28+AA28+AC28+AE28+AG28+AI28+AK28+AM28+AO28+AQ28+AS28+AU28+AW28+AY28+BA28+BC28+BE28+BG28+BI28+BK28+BM28+BO28+BQ28</f>
        <v>0</v>
      </c>
      <c r="E28" s="505">
        <f t="shared" si="32"/>
        <v>0</v>
      </c>
      <c r="F28" s="639">
        <f t="shared" si="5"/>
        <v>0</v>
      </c>
      <c r="G28" s="676">
        <v>52.0</v>
      </c>
      <c r="H28" s="298">
        <f t="shared" si="6"/>
        <v>0</v>
      </c>
      <c r="I28" s="640"/>
      <c r="J28" s="641">
        <v>0.0</v>
      </c>
      <c r="K28" s="640"/>
      <c r="L28" s="642"/>
      <c r="M28" s="640"/>
      <c r="N28" s="642"/>
      <c r="O28" s="640"/>
      <c r="P28" s="642"/>
      <c r="Q28" s="640"/>
      <c r="R28" s="642"/>
      <c r="S28" s="640"/>
      <c r="T28" s="642"/>
      <c r="U28" s="640"/>
      <c r="V28" s="642"/>
      <c r="W28" s="640"/>
      <c r="X28" s="642"/>
      <c r="Y28" s="640"/>
      <c r="Z28" s="642"/>
      <c r="AA28" s="640"/>
      <c r="AB28" s="642"/>
      <c r="AC28" s="640"/>
      <c r="AD28" s="642"/>
      <c r="AE28" s="640"/>
      <c r="AF28" s="642"/>
      <c r="AG28" s="640"/>
      <c r="AH28" s="642"/>
      <c r="AI28" s="640"/>
      <c r="AJ28" s="642"/>
      <c r="AK28" s="640"/>
      <c r="AL28" s="642"/>
      <c r="AM28" s="640"/>
      <c r="AN28" s="642"/>
      <c r="AO28" s="640"/>
      <c r="AP28" s="642"/>
      <c r="AQ28" s="640"/>
      <c r="AR28" s="642"/>
      <c r="AS28" s="640"/>
      <c r="AT28" s="642"/>
      <c r="AU28" s="640"/>
      <c r="AV28" s="642"/>
      <c r="AW28" s="640"/>
      <c r="AX28" s="642"/>
      <c r="AY28" s="640"/>
      <c r="AZ28" s="642"/>
      <c r="BA28" s="640"/>
      <c r="BB28" s="642"/>
      <c r="BC28" s="640"/>
      <c r="BD28" s="642"/>
      <c r="BE28" s="640"/>
      <c r="BF28" s="642"/>
      <c r="BG28" s="640"/>
      <c r="BH28" s="642"/>
      <c r="BI28" s="640"/>
      <c r="BJ28" s="642"/>
      <c r="BK28" s="640"/>
      <c r="BL28" s="642"/>
      <c r="BM28" s="640"/>
      <c r="BN28" s="642"/>
      <c r="BO28" s="640"/>
      <c r="BP28" s="642"/>
      <c r="BQ28" s="640"/>
      <c r="BR28" s="641"/>
      <c r="BS28" s="643">
        <f t="shared" si="7"/>
        <v>0</v>
      </c>
      <c r="BT28" s="644">
        <f t="shared" si="8"/>
        <v>0</v>
      </c>
      <c r="BU28" s="644">
        <f t="shared" si="9"/>
        <v>0</v>
      </c>
      <c r="BV28" s="644">
        <f t="shared" si="10"/>
        <v>0</v>
      </c>
      <c r="BW28" s="645"/>
      <c r="BX28" s="338"/>
      <c r="BY28" s="338"/>
      <c r="BZ28" s="338"/>
      <c r="CA28" s="338"/>
      <c r="CB28" s="338"/>
      <c r="CC28" s="338"/>
    </row>
    <row r="29" ht="15.75" customHeight="1">
      <c r="A29" s="338" t="s">
        <v>175</v>
      </c>
      <c r="B29" s="501" t="s">
        <v>177</v>
      </c>
      <c r="C29" s="637">
        <v>1534.0</v>
      </c>
      <c r="D29" s="638">
        <f t="shared" ref="D29:E29" si="33">I29+K29+M29+O29+Q29+S29+U29+W29+Y29+AA29+AC29+AE29+AG29+AI29+AK29+AM29+AO29+AQ29+AS29+AU29+AW29+AY29+BA29+BC29+BE29+BG29+BI29+BK29+BM29+BO29+BQ29</f>
        <v>0</v>
      </c>
      <c r="E29" s="505">
        <f t="shared" si="33"/>
        <v>0</v>
      </c>
      <c r="F29" s="639">
        <f t="shared" si="5"/>
        <v>1534</v>
      </c>
      <c r="G29" s="676">
        <v>64.5</v>
      </c>
      <c r="H29" s="298">
        <f t="shared" si="6"/>
        <v>98943</v>
      </c>
      <c r="I29" s="640"/>
      <c r="J29" s="682"/>
      <c r="K29" s="640"/>
      <c r="L29" s="642"/>
      <c r="M29" s="640"/>
      <c r="N29" s="642"/>
      <c r="O29" s="640"/>
      <c r="P29" s="642"/>
      <c r="Q29" s="640"/>
      <c r="R29" s="642"/>
      <c r="S29" s="640"/>
      <c r="T29" s="642"/>
      <c r="U29" s="640"/>
      <c r="V29" s="642"/>
      <c r="W29" s="640"/>
      <c r="X29" s="642"/>
      <c r="Y29" s="640"/>
      <c r="Z29" s="642"/>
      <c r="AA29" s="640"/>
      <c r="AB29" s="642"/>
      <c r="AC29" s="640"/>
      <c r="AD29" s="642"/>
      <c r="AE29" s="640"/>
      <c r="AF29" s="642"/>
      <c r="AG29" s="640"/>
      <c r="AH29" s="642"/>
      <c r="AI29" s="640"/>
      <c r="AJ29" s="642"/>
      <c r="AK29" s="640"/>
      <c r="AL29" s="642"/>
      <c r="AM29" s="640"/>
      <c r="AN29" s="642"/>
      <c r="AO29" s="640"/>
      <c r="AP29" s="642"/>
      <c r="AQ29" s="640"/>
      <c r="AR29" s="642"/>
      <c r="AS29" s="640"/>
      <c r="AT29" s="642"/>
      <c r="AU29" s="640"/>
      <c r="AV29" s="642"/>
      <c r="AW29" s="640"/>
      <c r="AX29" s="642"/>
      <c r="AY29" s="640"/>
      <c r="AZ29" s="642"/>
      <c r="BA29" s="640"/>
      <c r="BB29" s="642"/>
      <c r="BC29" s="640"/>
      <c r="BD29" s="642"/>
      <c r="BE29" s="640"/>
      <c r="BF29" s="642"/>
      <c r="BG29" s="640"/>
      <c r="BH29" s="642"/>
      <c r="BI29" s="640"/>
      <c r="BJ29" s="642"/>
      <c r="BK29" s="640"/>
      <c r="BL29" s="642"/>
      <c r="BM29" s="640"/>
      <c r="BN29" s="642"/>
      <c r="BO29" s="640"/>
      <c r="BP29" s="642"/>
      <c r="BQ29" s="640"/>
      <c r="BR29" s="641"/>
      <c r="BS29" s="643">
        <f t="shared" si="7"/>
        <v>98943</v>
      </c>
      <c r="BT29" s="644">
        <f t="shared" si="8"/>
        <v>0</v>
      </c>
      <c r="BU29" s="644">
        <f t="shared" si="9"/>
        <v>0</v>
      </c>
      <c r="BV29" s="644">
        <f t="shared" si="10"/>
        <v>98943</v>
      </c>
      <c r="BW29" s="645"/>
      <c r="BX29" s="338"/>
      <c r="BY29" s="338"/>
      <c r="BZ29" s="338"/>
      <c r="CA29" s="338"/>
      <c r="CB29" s="338"/>
      <c r="CC29" s="338"/>
    </row>
    <row r="30" ht="15.75" customHeight="1">
      <c r="A30" s="338" t="s">
        <v>175</v>
      </c>
      <c r="B30" s="501" t="s">
        <v>178</v>
      </c>
      <c r="C30" s="637">
        <v>1540.0</v>
      </c>
      <c r="D30" s="638">
        <f t="shared" ref="D30:E30" si="34">I30+K30+M30+O30+Q30+S30+U30+W30+Y30+AA30+AC30+AE30+AG30+AI30+AK30+AM30+AO30+AQ30+AS30+AU30+AW30+AY30+BA30+BC30+BE30+BG30+BI30+BK30+BM30+BO30+BQ30</f>
        <v>0</v>
      </c>
      <c r="E30" s="505">
        <f t="shared" si="34"/>
        <v>0</v>
      </c>
      <c r="F30" s="639">
        <f t="shared" si="5"/>
        <v>1540</v>
      </c>
      <c r="G30" s="676">
        <v>55.0</v>
      </c>
      <c r="H30" s="298">
        <f t="shared" si="6"/>
        <v>84700</v>
      </c>
      <c r="I30" s="640"/>
      <c r="J30" s="641"/>
      <c r="K30" s="640"/>
      <c r="L30" s="642"/>
      <c r="M30" s="640"/>
      <c r="N30" s="642"/>
      <c r="O30" s="640"/>
      <c r="P30" s="642"/>
      <c r="Q30" s="640"/>
      <c r="R30" s="642"/>
      <c r="S30" s="640"/>
      <c r="T30" s="642"/>
      <c r="U30" s="640"/>
      <c r="V30" s="642"/>
      <c r="W30" s="640"/>
      <c r="X30" s="642"/>
      <c r="Y30" s="640"/>
      <c r="Z30" s="642"/>
      <c r="AA30" s="640"/>
      <c r="AB30" s="642"/>
      <c r="AC30" s="640"/>
      <c r="AD30" s="642"/>
      <c r="AE30" s="640"/>
      <c r="AF30" s="642"/>
      <c r="AG30" s="640"/>
      <c r="AH30" s="642"/>
      <c r="AI30" s="640"/>
      <c r="AJ30" s="642"/>
      <c r="AK30" s="640"/>
      <c r="AL30" s="642"/>
      <c r="AM30" s="640"/>
      <c r="AN30" s="642"/>
      <c r="AO30" s="640"/>
      <c r="AP30" s="642"/>
      <c r="AQ30" s="640"/>
      <c r="AR30" s="642"/>
      <c r="AS30" s="640"/>
      <c r="AT30" s="642"/>
      <c r="AU30" s="640"/>
      <c r="AV30" s="642"/>
      <c r="AW30" s="640"/>
      <c r="AX30" s="642"/>
      <c r="AY30" s="640"/>
      <c r="AZ30" s="642"/>
      <c r="BA30" s="640"/>
      <c r="BB30" s="642"/>
      <c r="BC30" s="640"/>
      <c r="BD30" s="642"/>
      <c r="BE30" s="640"/>
      <c r="BF30" s="642"/>
      <c r="BG30" s="640"/>
      <c r="BH30" s="642"/>
      <c r="BI30" s="640"/>
      <c r="BJ30" s="642"/>
      <c r="BK30" s="640"/>
      <c r="BL30" s="642"/>
      <c r="BM30" s="640"/>
      <c r="BN30" s="642"/>
      <c r="BO30" s="640"/>
      <c r="BP30" s="642"/>
      <c r="BQ30" s="640"/>
      <c r="BR30" s="641"/>
      <c r="BS30" s="643">
        <f t="shared" si="7"/>
        <v>84700</v>
      </c>
      <c r="BT30" s="644">
        <f t="shared" si="8"/>
        <v>0</v>
      </c>
      <c r="BU30" s="644">
        <f t="shared" si="9"/>
        <v>0</v>
      </c>
      <c r="BV30" s="644">
        <f t="shared" si="10"/>
        <v>84700</v>
      </c>
      <c r="BW30" s="645"/>
      <c r="BX30" s="338"/>
      <c r="BY30" s="338"/>
      <c r="BZ30" s="338"/>
      <c r="CA30" s="338"/>
      <c r="CB30" s="338"/>
      <c r="CC30" s="338"/>
    </row>
    <row r="31" ht="15.75" customHeight="1">
      <c r="A31" s="338" t="s">
        <v>175</v>
      </c>
      <c r="B31" s="670" t="s">
        <v>262</v>
      </c>
      <c r="C31" s="637">
        <v>0.0</v>
      </c>
      <c r="D31" s="638">
        <f t="shared" ref="D31:E31" si="35">I31+K31+M31+O31+Q31+S31+U31+W31+Y31+AA31+AC31+AE31+AG31+AI31+AK31+AM31+AO31+AQ31+AS31+AU31+AW31+AY31+BA31+BC31+BE31+BG31+BI31+BK31+BM31+BO31+BQ31</f>
        <v>0</v>
      </c>
      <c r="E31" s="505">
        <f t="shared" si="35"/>
        <v>0</v>
      </c>
      <c r="F31" s="639">
        <f t="shared" si="5"/>
        <v>0</v>
      </c>
      <c r="G31" s="676">
        <v>38.25</v>
      </c>
      <c r="H31" s="298">
        <f t="shared" si="6"/>
        <v>0</v>
      </c>
      <c r="I31" s="674"/>
      <c r="J31" s="678">
        <v>0.0</v>
      </c>
      <c r="K31" s="674"/>
      <c r="L31" s="675"/>
      <c r="M31" s="674"/>
      <c r="N31" s="675"/>
      <c r="O31" s="674"/>
      <c r="P31" s="675"/>
      <c r="Q31" s="674"/>
      <c r="R31" s="675"/>
      <c r="S31" s="674"/>
      <c r="T31" s="675"/>
      <c r="U31" s="674"/>
      <c r="V31" s="675"/>
      <c r="W31" s="674"/>
      <c r="X31" s="675"/>
      <c r="Y31" s="674"/>
      <c r="Z31" s="675"/>
      <c r="AA31" s="674"/>
      <c r="AB31" s="675"/>
      <c r="AC31" s="674"/>
      <c r="AD31" s="675"/>
      <c r="AE31" s="674"/>
      <c r="AF31" s="675"/>
      <c r="AG31" s="674"/>
      <c r="AH31" s="675"/>
      <c r="AI31" s="674"/>
      <c r="AJ31" s="675"/>
      <c r="AK31" s="674"/>
      <c r="AL31" s="675"/>
      <c r="AM31" s="674"/>
      <c r="AN31" s="675"/>
      <c r="AO31" s="674"/>
      <c r="AP31" s="675"/>
      <c r="AQ31" s="674"/>
      <c r="AR31" s="675"/>
      <c r="AS31" s="674"/>
      <c r="AT31" s="675"/>
      <c r="AU31" s="674"/>
      <c r="AV31" s="675"/>
      <c r="AW31" s="674"/>
      <c r="AX31" s="675"/>
      <c r="AY31" s="674"/>
      <c r="AZ31" s="675"/>
      <c r="BA31" s="674"/>
      <c r="BB31" s="675"/>
      <c r="BC31" s="674"/>
      <c r="BD31" s="675"/>
      <c r="BE31" s="674"/>
      <c r="BF31" s="675"/>
      <c r="BG31" s="674"/>
      <c r="BH31" s="675"/>
      <c r="BI31" s="674"/>
      <c r="BJ31" s="675"/>
      <c r="BK31" s="674"/>
      <c r="BL31" s="675"/>
      <c r="BM31" s="674"/>
      <c r="BN31" s="675"/>
      <c r="BO31" s="674"/>
      <c r="BP31" s="675"/>
      <c r="BQ31" s="674"/>
      <c r="BR31" s="678"/>
      <c r="BS31" s="643">
        <f t="shared" si="7"/>
        <v>0</v>
      </c>
      <c r="BT31" s="644">
        <f t="shared" si="8"/>
        <v>0</v>
      </c>
      <c r="BU31" s="644">
        <f t="shared" si="9"/>
        <v>0</v>
      </c>
      <c r="BV31" s="644">
        <f t="shared" si="10"/>
        <v>0</v>
      </c>
      <c r="BW31" s="645"/>
      <c r="BX31" s="338"/>
      <c r="BY31" s="338"/>
      <c r="BZ31" s="338"/>
      <c r="CA31" s="338"/>
      <c r="CB31" s="338"/>
      <c r="CC31" s="338"/>
    </row>
    <row r="32" ht="15.75" customHeight="1">
      <c r="A32" s="685" t="s">
        <v>180</v>
      </c>
      <c r="B32" s="686" t="s">
        <v>280</v>
      </c>
      <c r="C32" s="637">
        <v>2000.0</v>
      </c>
      <c r="D32" s="638">
        <f t="shared" ref="D32:E32" si="36">I32+K32+M32+O32+Q32+S32+U32+W32+Y32+AA32+AC32+AE32+AG32+AI32+AK32+AM32+AO32+AQ32+AS32+AU32+AW32+AY32+BA32+BC32+BE32+BG32+BI32+BK32+BM32+BO32+BQ32</f>
        <v>0</v>
      </c>
      <c r="E32" s="505">
        <f t="shared" si="36"/>
        <v>2000</v>
      </c>
      <c r="F32" s="639">
        <f t="shared" si="5"/>
        <v>0</v>
      </c>
      <c r="G32" s="687">
        <v>14.001</v>
      </c>
      <c r="H32" s="298">
        <f t="shared" si="6"/>
        <v>0</v>
      </c>
      <c r="I32" s="674"/>
      <c r="J32" s="678">
        <v>2000.0</v>
      </c>
      <c r="K32" s="674"/>
      <c r="L32" s="675"/>
      <c r="M32" s="674"/>
      <c r="N32" s="675"/>
      <c r="O32" s="674"/>
      <c r="P32" s="675"/>
      <c r="Q32" s="674"/>
      <c r="R32" s="675"/>
      <c r="S32" s="674"/>
      <c r="T32" s="675"/>
      <c r="U32" s="674"/>
      <c r="V32" s="675"/>
      <c r="W32" s="674"/>
      <c r="X32" s="675"/>
      <c r="Y32" s="674"/>
      <c r="Z32" s="675"/>
      <c r="AA32" s="674"/>
      <c r="AB32" s="675"/>
      <c r="AC32" s="674"/>
      <c r="AD32" s="675"/>
      <c r="AE32" s="674"/>
      <c r="AF32" s="675"/>
      <c r="AG32" s="674"/>
      <c r="AH32" s="675"/>
      <c r="AI32" s="674"/>
      <c r="AJ32" s="675"/>
      <c r="AK32" s="674"/>
      <c r="AL32" s="675"/>
      <c r="AM32" s="674"/>
      <c r="AN32" s="675"/>
      <c r="AO32" s="674"/>
      <c r="AP32" s="675"/>
      <c r="AQ32" s="674"/>
      <c r="AR32" s="675"/>
      <c r="AS32" s="674"/>
      <c r="AT32" s="675"/>
      <c r="AU32" s="674"/>
      <c r="AV32" s="675"/>
      <c r="AW32" s="674"/>
      <c r="AX32" s="675"/>
      <c r="AY32" s="674"/>
      <c r="AZ32" s="675"/>
      <c r="BA32" s="674"/>
      <c r="BB32" s="675"/>
      <c r="BC32" s="674"/>
      <c r="BD32" s="675"/>
      <c r="BE32" s="674"/>
      <c r="BF32" s="675"/>
      <c r="BG32" s="674"/>
      <c r="BH32" s="675"/>
      <c r="BI32" s="674"/>
      <c r="BJ32" s="675"/>
      <c r="BK32" s="674"/>
      <c r="BL32" s="675"/>
      <c r="BM32" s="674"/>
      <c r="BN32" s="675"/>
      <c r="BO32" s="674"/>
      <c r="BP32" s="675"/>
      <c r="BQ32" s="674"/>
      <c r="BR32" s="678"/>
      <c r="BS32" s="643">
        <f t="shared" si="7"/>
        <v>28002</v>
      </c>
      <c r="BT32" s="644">
        <f t="shared" si="8"/>
        <v>0</v>
      </c>
      <c r="BU32" s="644">
        <f t="shared" si="9"/>
        <v>28002</v>
      </c>
      <c r="BV32" s="644">
        <f t="shared" si="10"/>
        <v>0</v>
      </c>
      <c r="BW32" s="645"/>
      <c r="BX32" s="338"/>
      <c r="BY32" s="338"/>
      <c r="BZ32" s="338"/>
      <c r="CA32" s="338"/>
      <c r="CB32" s="338"/>
      <c r="CC32" s="338"/>
    </row>
    <row r="33" ht="15.75" customHeight="1">
      <c r="A33" s="685" t="s">
        <v>180</v>
      </c>
      <c r="B33" s="686" t="s">
        <v>281</v>
      </c>
      <c r="C33" s="637">
        <v>0.0</v>
      </c>
      <c r="D33" s="638">
        <f t="shared" ref="D33:E33" si="37">I33+K33+M33+O33+Q33+S33+U33+W33+Y33+AA33+AC33+AE33+AG33+AI33+AK33+AM33+AO33+AQ33+AS33+AU33+AW33+AY33+BA33+BC33+BE33+BG33+BI33+BK33+BM33+BO33+BQ33</f>
        <v>0</v>
      </c>
      <c r="E33" s="505">
        <f t="shared" si="37"/>
        <v>0</v>
      </c>
      <c r="F33" s="639">
        <f t="shared" si="5"/>
        <v>0</v>
      </c>
      <c r="G33" s="297">
        <v>14.175</v>
      </c>
      <c r="H33" s="298">
        <f t="shared" si="6"/>
        <v>0</v>
      </c>
      <c r="I33" s="674"/>
      <c r="J33" s="678">
        <v>0.0</v>
      </c>
      <c r="K33" s="674"/>
      <c r="L33" s="675"/>
      <c r="M33" s="674"/>
      <c r="N33" s="675"/>
      <c r="O33" s="674"/>
      <c r="P33" s="675"/>
      <c r="Q33" s="674"/>
      <c r="R33" s="675"/>
      <c r="S33" s="674"/>
      <c r="T33" s="675"/>
      <c r="U33" s="674"/>
      <c r="V33" s="675"/>
      <c r="W33" s="674"/>
      <c r="X33" s="675"/>
      <c r="Y33" s="674"/>
      <c r="Z33" s="675"/>
      <c r="AA33" s="674"/>
      <c r="AB33" s="675"/>
      <c r="AC33" s="674"/>
      <c r="AD33" s="675"/>
      <c r="AE33" s="674"/>
      <c r="AF33" s="675"/>
      <c r="AG33" s="674"/>
      <c r="AH33" s="675"/>
      <c r="AI33" s="674"/>
      <c r="AJ33" s="675"/>
      <c r="AK33" s="674"/>
      <c r="AL33" s="675"/>
      <c r="AM33" s="674"/>
      <c r="AN33" s="675"/>
      <c r="AO33" s="674"/>
      <c r="AP33" s="675"/>
      <c r="AQ33" s="674"/>
      <c r="AR33" s="675"/>
      <c r="AS33" s="674"/>
      <c r="AT33" s="675"/>
      <c r="AU33" s="674"/>
      <c r="AV33" s="675"/>
      <c r="AW33" s="674"/>
      <c r="AX33" s="675"/>
      <c r="AY33" s="674"/>
      <c r="AZ33" s="675"/>
      <c r="BA33" s="674"/>
      <c r="BB33" s="675"/>
      <c r="BC33" s="674"/>
      <c r="BD33" s="675"/>
      <c r="BE33" s="674"/>
      <c r="BF33" s="675"/>
      <c r="BG33" s="674"/>
      <c r="BH33" s="675"/>
      <c r="BI33" s="674"/>
      <c r="BJ33" s="675"/>
      <c r="BK33" s="674"/>
      <c r="BL33" s="675"/>
      <c r="BM33" s="674"/>
      <c r="BN33" s="675"/>
      <c r="BO33" s="674"/>
      <c r="BP33" s="675"/>
      <c r="BQ33" s="674"/>
      <c r="BR33" s="678"/>
      <c r="BS33" s="643">
        <f t="shared" si="7"/>
        <v>0</v>
      </c>
      <c r="BT33" s="644">
        <f t="shared" si="8"/>
        <v>0</v>
      </c>
      <c r="BU33" s="644">
        <f t="shared" si="9"/>
        <v>0</v>
      </c>
      <c r="BV33" s="644">
        <f t="shared" si="10"/>
        <v>0</v>
      </c>
      <c r="BW33" s="645"/>
      <c r="BX33" s="338"/>
      <c r="BY33" s="338"/>
      <c r="BZ33" s="338"/>
      <c r="CA33" s="338"/>
      <c r="CB33" s="338"/>
      <c r="CC33" s="338"/>
    </row>
    <row r="34" ht="15.75" customHeight="1">
      <c r="A34" s="685" t="s">
        <v>180</v>
      </c>
      <c r="B34" s="686" t="s">
        <v>263</v>
      </c>
      <c r="C34" s="637">
        <v>0.0</v>
      </c>
      <c r="D34" s="638">
        <f t="shared" ref="D34:E34" si="38">I34+K34+M34+O34+Q34+S34+U34+W34+Y34+AA34+AC34+AE34+AG34+AI34+AK34+AM34+AO34+AQ34+AS34+AU34+AW34+AY34+BA34+BC34+BE34+BG34+BI34+BK34+BM34+BO34+BQ34</f>
        <v>0</v>
      </c>
      <c r="E34" s="505">
        <f t="shared" si="38"/>
        <v>0</v>
      </c>
      <c r="F34" s="639">
        <f t="shared" si="5"/>
        <v>0</v>
      </c>
      <c r="G34" s="297">
        <v>0.0</v>
      </c>
      <c r="H34" s="298">
        <f t="shared" si="6"/>
        <v>0</v>
      </c>
      <c r="I34" s="674"/>
      <c r="J34" s="678">
        <v>0.0</v>
      </c>
      <c r="K34" s="674"/>
      <c r="L34" s="675"/>
      <c r="M34" s="674"/>
      <c r="N34" s="675"/>
      <c r="O34" s="674"/>
      <c r="P34" s="675"/>
      <c r="Q34" s="674"/>
      <c r="R34" s="675"/>
      <c r="S34" s="674"/>
      <c r="T34" s="675"/>
      <c r="U34" s="674"/>
      <c r="V34" s="675"/>
      <c r="W34" s="674"/>
      <c r="X34" s="675"/>
      <c r="Y34" s="674"/>
      <c r="Z34" s="675"/>
      <c r="AA34" s="674"/>
      <c r="AB34" s="675"/>
      <c r="AC34" s="674"/>
      <c r="AD34" s="675"/>
      <c r="AE34" s="674"/>
      <c r="AF34" s="675"/>
      <c r="AG34" s="674"/>
      <c r="AH34" s="675"/>
      <c r="AI34" s="674"/>
      <c r="AJ34" s="675"/>
      <c r="AK34" s="674"/>
      <c r="AL34" s="675"/>
      <c r="AM34" s="674"/>
      <c r="AN34" s="675"/>
      <c r="AO34" s="674"/>
      <c r="AP34" s="675"/>
      <c r="AQ34" s="674"/>
      <c r="AR34" s="675"/>
      <c r="AS34" s="674"/>
      <c r="AT34" s="675"/>
      <c r="AU34" s="674"/>
      <c r="AV34" s="675"/>
      <c r="AW34" s="674"/>
      <c r="AX34" s="675"/>
      <c r="AY34" s="674"/>
      <c r="AZ34" s="675"/>
      <c r="BA34" s="674"/>
      <c r="BB34" s="675"/>
      <c r="BC34" s="674"/>
      <c r="BD34" s="675"/>
      <c r="BE34" s="674"/>
      <c r="BF34" s="675"/>
      <c r="BG34" s="674"/>
      <c r="BH34" s="675"/>
      <c r="BI34" s="674"/>
      <c r="BJ34" s="675"/>
      <c r="BK34" s="674"/>
      <c r="BL34" s="675"/>
      <c r="BM34" s="674"/>
      <c r="BN34" s="675"/>
      <c r="BO34" s="674"/>
      <c r="BP34" s="675"/>
      <c r="BQ34" s="674"/>
      <c r="BR34" s="678"/>
      <c r="BS34" s="643">
        <f t="shared" si="7"/>
        <v>0</v>
      </c>
      <c r="BT34" s="644">
        <f t="shared" si="8"/>
        <v>0</v>
      </c>
      <c r="BU34" s="644">
        <f t="shared" si="9"/>
        <v>0</v>
      </c>
      <c r="BV34" s="644">
        <f t="shared" si="10"/>
        <v>0</v>
      </c>
      <c r="BW34" s="645"/>
      <c r="BX34" s="338"/>
      <c r="BY34" s="338"/>
      <c r="BZ34" s="338"/>
      <c r="CA34" s="338"/>
      <c r="CB34" s="338"/>
      <c r="CC34" s="338"/>
    </row>
    <row r="35" ht="15.75" customHeight="1">
      <c r="A35" s="685" t="s">
        <v>180</v>
      </c>
      <c r="B35" s="686" t="s">
        <v>182</v>
      </c>
      <c r="C35" s="637">
        <v>0.0</v>
      </c>
      <c r="D35" s="638">
        <f t="shared" ref="D35:E35" si="39">I35+K35+M35+O35+Q35+S35+U35+W35+Y35+AA35+AC35+AE35+AG35+AI35+AK35+AM35+AO35+AQ35+AS35+AU35+AW35+AY35+BA35+BC35+BE35+BG35+BI35+BK35+BM35+BO35+BQ35</f>
        <v>320</v>
      </c>
      <c r="E35" s="505">
        <f t="shared" si="39"/>
        <v>0</v>
      </c>
      <c r="F35" s="639">
        <f t="shared" si="5"/>
        <v>320</v>
      </c>
      <c r="G35" s="297">
        <v>23.1</v>
      </c>
      <c r="H35" s="298">
        <f t="shared" si="6"/>
        <v>7392</v>
      </c>
      <c r="I35" s="717">
        <v>320.0</v>
      </c>
      <c r="J35" s="678">
        <v>0.0</v>
      </c>
      <c r="K35" s="674"/>
      <c r="L35" s="675"/>
      <c r="M35" s="674"/>
      <c r="N35" s="675"/>
      <c r="O35" s="674"/>
      <c r="P35" s="675"/>
      <c r="Q35" s="674"/>
      <c r="R35" s="675"/>
      <c r="S35" s="674"/>
      <c r="T35" s="675"/>
      <c r="U35" s="674"/>
      <c r="V35" s="675"/>
      <c r="W35" s="674"/>
      <c r="X35" s="675"/>
      <c r="Y35" s="674"/>
      <c r="Z35" s="675"/>
      <c r="AA35" s="674"/>
      <c r="AB35" s="675"/>
      <c r="AC35" s="674"/>
      <c r="AD35" s="675"/>
      <c r="AE35" s="674"/>
      <c r="AF35" s="675"/>
      <c r="AG35" s="674"/>
      <c r="AH35" s="675"/>
      <c r="AI35" s="674"/>
      <c r="AJ35" s="675"/>
      <c r="AK35" s="674"/>
      <c r="AL35" s="675"/>
      <c r="AM35" s="674"/>
      <c r="AN35" s="675"/>
      <c r="AO35" s="674"/>
      <c r="AP35" s="675"/>
      <c r="AQ35" s="674"/>
      <c r="AR35" s="675"/>
      <c r="AS35" s="674"/>
      <c r="AT35" s="675"/>
      <c r="AU35" s="674"/>
      <c r="AV35" s="675"/>
      <c r="AW35" s="674"/>
      <c r="AX35" s="675"/>
      <c r="AY35" s="674"/>
      <c r="AZ35" s="675"/>
      <c r="BA35" s="674"/>
      <c r="BB35" s="675"/>
      <c r="BC35" s="674"/>
      <c r="BD35" s="675"/>
      <c r="BE35" s="674"/>
      <c r="BF35" s="675"/>
      <c r="BG35" s="674"/>
      <c r="BH35" s="675"/>
      <c r="BI35" s="674"/>
      <c r="BJ35" s="675"/>
      <c r="BK35" s="674"/>
      <c r="BL35" s="675"/>
      <c r="BM35" s="674"/>
      <c r="BN35" s="675"/>
      <c r="BO35" s="674"/>
      <c r="BP35" s="675"/>
      <c r="BQ35" s="674"/>
      <c r="BR35" s="678"/>
      <c r="BS35" s="643">
        <f t="shared" si="7"/>
        <v>0</v>
      </c>
      <c r="BT35" s="644">
        <f t="shared" si="8"/>
        <v>7392</v>
      </c>
      <c r="BU35" s="644">
        <f t="shared" si="9"/>
        <v>0</v>
      </c>
      <c r="BV35" s="644">
        <f t="shared" si="10"/>
        <v>7392</v>
      </c>
      <c r="BW35" s="645"/>
      <c r="BX35" s="338"/>
      <c r="BY35" s="338"/>
      <c r="BZ35" s="338"/>
      <c r="CA35" s="338"/>
      <c r="CB35" s="338"/>
      <c r="CC35" s="338"/>
    </row>
    <row r="36" ht="15.75" customHeight="1">
      <c r="A36" s="685" t="s">
        <v>180</v>
      </c>
      <c r="B36" s="686" t="s">
        <v>264</v>
      </c>
      <c r="C36" s="637">
        <v>0.0</v>
      </c>
      <c r="D36" s="638">
        <f t="shared" ref="D36:E36" si="40">I36+K36+M36+O36+Q36+S36+U36+W36+Y36+AA36+AC36+AE36+AG36+AI36+AK36+AM36+AO36+AQ36+AS36+AU36+AW36+AY36+BA36+BC36+BE36+BG36+BI36+BK36+BM36+BO36+BQ36</f>
        <v>0</v>
      </c>
      <c r="E36" s="505">
        <f t="shared" si="40"/>
        <v>0</v>
      </c>
      <c r="F36" s="639">
        <f t="shared" si="5"/>
        <v>0</v>
      </c>
      <c r="G36" s="297">
        <v>24.15</v>
      </c>
      <c r="H36" s="298">
        <f t="shared" si="6"/>
        <v>0</v>
      </c>
      <c r="I36" s="674"/>
      <c r="J36" s="678">
        <v>0.0</v>
      </c>
      <c r="K36" s="674"/>
      <c r="L36" s="727"/>
      <c r="M36" s="674"/>
      <c r="N36" s="675"/>
      <c r="O36" s="674"/>
      <c r="P36" s="675"/>
      <c r="Q36" s="674"/>
      <c r="R36" s="675"/>
      <c r="S36" s="674"/>
      <c r="T36" s="675"/>
      <c r="U36" s="674"/>
      <c r="V36" s="675"/>
      <c r="W36" s="674"/>
      <c r="X36" s="675"/>
      <c r="Y36" s="674"/>
      <c r="Z36" s="675"/>
      <c r="AA36" s="674"/>
      <c r="AB36" s="675"/>
      <c r="AC36" s="674"/>
      <c r="AD36" s="675"/>
      <c r="AE36" s="674"/>
      <c r="AF36" s="675"/>
      <c r="AG36" s="674"/>
      <c r="AH36" s="675"/>
      <c r="AI36" s="674"/>
      <c r="AJ36" s="675"/>
      <c r="AK36" s="674"/>
      <c r="AL36" s="675"/>
      <c r="AM36" s="674"/>
      <c r="AN36" s="675"/>
      <c r="AO36" s="674"/>
      <c r="AP36" s="675"/>
      <c r="AQ36" s="674"/>
      <c r="AR36" s="675"/>
      <c r="AS36" s="674"/>
      <c r="AT36" s="675"/>
      <c r="AU36" s="674"/>
      <c r="AV36" s="675"/>
      <c r="AW36" s="674"/>
      <c r="AX36" s="675"/>
      <c r="AY36" s="674"/>
      <c r="AZ36" s="675"/>
      <c r="BA36" s="674"/>
      <c r="BB36" s="675"/>
      <c r="BC36" s="674"/>
      <c r="BD36" s="675"/>
      <c r="BE36" s="674"/>
      <c r="BF36" s="675"/>
      <c r="BG36" s="674"/>
      <c r="BH36" s="675"/>
      <c r="BI36" s="674"/>
      <c r="BJ36" s="675"/>
      <c r="BK36" s="674"/>
      <c r="BL36" s="675"/>
      <c r="BM36" s="674"/>
      <c r="BN36" s="675"/>
      <c r="BO36" s="674"/>
      <c r="BP36" s="675"/>
      <c r="BQ36" s="674"/>
      <c r="BR36" s="678"/>
      <c r="BS36" s="643">
        <f t="shared" si="7"/>
        <v>0</v>
      </c>
      <c r="BT36" s="644">
        <f t="shared" si="8"/>
        <v>0</v>
      </c>
      <c r="BU36" s="644">
        <f t="shared" si="9"/>
        <v>0</v>
      </c>
      <c r="BV36" s="644">
        <f t="shared" si="10"/>
        <v>0</v>
      </c>
      <c r="BW36" s="645"/>
      <c r="BX36" s="338"/>
      <c r="BY36" s="338"/>
      <c r="BZ36" s="338"/>
      <c r="CA36" s="338"/>
      <c r="CB36" s="338"/>
      <c r="CC36" s="338"/>
    </row>
    <row r="37" ht="15.75" customHeight="1">
      <c r="A37" s="685" t="s">
        <v>180</v>
      </c>
      <c r="B37" s="686" t="s">
        <v>265</v>
      </c>
      <c r="C37" s="637">
        <v>0.0</v>
      </c>
      <c r="D37" s="638">
        <f t="shared" ref="D37:E37" si="41">I37+K37+M37+O37+Q37+S37+U37+W37+Y37+AA37+AC37+AE37+AG37+AI37+AK37+AM37+AO37+AQ37+AS37+AU37+AW37+AY37+BA37+BC37+BE37+BG37+BI37+BK37+BM37+BO37+BQ37</f>
        <v>0</v>
      </c>
      <c r="E37" s="505">
        <f t="shared" si="41"/>
        <v>0</v>
      </c>
      <c r="F37" s="639">
        <f t="shared" si="5"/>
        <v>0</v>
      </c>
      <c r="G37" s="297">
        <v>0.771</v>
      </c>
      <c r="H37" s="298">
        <f t="shared" si="6"/>
        <v>0</v>
      </c>
      <c r="I37" s="674"/>
      <c r="J37" s="678">
        <v>0.0</v>
      </c>
      <c r="K37" s="717"/>
      <c r="L37" s="727"/>
      <c r="M37" s="674"/>
      <c r="N37" s="675"/>
      <c r="O37" s="674"/>
      <c r="P37" s="675"/>
      <c r="Q37" s="674"/>
      <c r="R37" s="675"/>
      <c r="S37" s="674"/>
      <c r="T37" s="675"/>
      <c r="U37" s="674"/>
      <c r="V37" s="675"/>
      <c r="W37" s="674"/>
      <c r="X37" s="675"/>
      <c r="Y37" s="674"/>
      <c r="Z37" s="675"/>
      <c r="AA37" s="674"/>
      <c r="AB37" s="675"/>
      <c r="AC37" s="674"/>
      <c r="AD37" s="675"/>
      <c r="AE37" s="674"/>
      <c r="AF37" s="675"/>
      <c r="AG37" s="674"/>
      <c r="AH37" s="675"/>
      <c r="AI37" s="674"/>
      <c r="AJ37" s="675"/>
      <c r="AK37" s="674"/>
      <c r="AL37" s="675"/>
      <c r="AM37" s="674"/>
      <c r="AN37" s="675"/>
      <c r="AO37" s="674"/>
      <c r="AP37" s="675"/>
      <c r="AQ37" s="674"/>
      <c r="AR37" s="675"/>
      <c r="AS37" s="674"/>
      <c r="AT37" s="675"/>
      <c r="AU37" s="674"/>
      <c r="AV37" s="675"/>
      <c r="AW37" s="674"/>
      <c r="AX37" s="675"/>
      <c r="AY37" s="674"/>
      <c r="AZ37" s="675"/>
      <c r="BA37" s="674"/>
      <c r="BB37" s="675"/>
      <c r="BC37" s="674"/>
      <c r="BD37" s="675"/>
      <c r="BE37" s="674"/>
      <c r="BF37" s="675"/>
      <c r="BG37" s="674"/>
      <c r="BH37" s="675"/>
      <c r="BI37" s="674"/>
      <c r="BJ37" s="675"/>
      <c r="BK37" s="674"/>
      <c r="BL37" s="675"/>
      <c r="BM37" s="674"/>
      <c r="BN37" s="675"/>
      <c r="BO37" s="674"/>
      <c r="BP37" s="675"/>
      <c r="BQ37" s="674"/>
      <c r="BR37" s="678"/>
      <c r="BS37" s="643">
        <f t="shared" si="7"/>
        <v>0</v>
      </c>
      <c r="BT37" s="644">
        <f t="shared" si="8"/>
        <v>0</v>
      </c>
      <c r="BU37" s="644">
        <f t="shared" si="9"/>
        <v>0</v>
      </c>
      <c r="BV37" s="644">
        <f t="shared" si="10"/>
        <v>0</v>
      </c>
      <c r="BW37" s="645"/>
      <c r="BX37" s="338"/>
      <c r="BY37" s="338"/>
      <c r="BZ37" s="338"/>
      <c r="CA37" s="338"/>
      <c r="CB37" s="338"/>
      <c r="CC37" s="338"/>
    </row>
    <row r="38" ht="15.75" customHeight="1">
      <c r="A38" s="685" t="s">
        <v>180</v>
      </c>
      <c r="B38" s="686" t="s">
        <v>266</v>
      </c>
      <c r="C38" s="637">
        <v>0.0</v>
      </c>
      <c r="D38" s="638">
        <f t="shared" ref="D38:E38" si="42">I38+K38+M38+O38+Q38+S38+U38+W38+Y38+AA38+AC38+AE38+AG38+AI38+AK38+AM38+AO38+AQ38+AS38+AU38+AW38+AY38+BA38+BC38+BE38+BG38+BI38+BK38+BM38+BO38+BQ38</f>
        <v>0</v>
      </c>
      <c r="E38" s="505">
        <f t="shared" si="42"/>
        <v>0</v>
      </c>
      <c r="F38" s="639">
        <f t="shared" si="5"/>
        <v>0</v>
      </c>
      <c r="G38" s="297">
        <v>5.843</v>
      </c>
      <c r="H38" s="298">
        <f t="shared" si="6"/>
        <v>0</v>
      </c>
      <c r="I38" s="674"/>
      <c r="J38" s="678">
        <v>0.0</v>
      </c>
      <c r="K38" s="674"/>
      <c r="L38" s="675"/>
      <c r="M38" s="674"/>
      <c r="N38" s="675"/>
      <c r="O38" s="674"/>
      <c r="P38" s="675"/>
      <c r="Q38" s="674"/>
      <c r="R38" s="675"/>
      <c r="S38" s="674"/>
      <c r="T38" s="675"/>
      <c r="U38" s="674"/>
      <c r="V38" s="675"/>
      <c r="W38" s="674"/>
      <c r="X38" s="675"/>
      <c r="Y38" s="674"/>
      <c r="Z38" s="675"/>
      <c r="AA38" s="674"/>
      <c r="AB38" s="675"/>
      <c r="AC38" s="674"/>
      <c r="AD38" s="675"/>
      <c r="AE38" s="674"/>
      <c r="AF38" s="675"/>
      <c r="AG38" s="674"/>
      <c r="AH38" s="675"/>
      <c r="AI38" s="674"/>
      <c r="AJ38" s="675"/>
      <c r="AK38" s="674"/>
      <c r="AL38" s="675"/>
      <c r="AM38" s="674"/>
      <c r="AN38" s="675"/>
      <c r="AO38" s="674"/>
      <c r="AP38" s="675"/>
      <c r="AQ38" s="674"/>
      <c r="AR38" s="675"/>
      <c r="AS38" s="674"/>
      <c r="AT38" s="675"/>
      <c r="AU38" s="674"/>
      <c r="AV38" s="675"/>
      <c r="AW38" s="674"/>
      <c r="AX38" s="675"/>
      <c r="AY38" s="674"/>
      <c r="AZ38" s="675"/>
      <c r="BA38" s="674"/>
      <c r="BB38" s="675"/>
      <c r="BC38" s="674"/>
      <c r="BD38" s="675"/>
      <c r="BE38" s="674"/>
      <c r="BF38" s="675"/>
      <c r="BG38" s="674"/>
      <c r="BH38" s="675"/>
      <c r="BI38" s="674"/>
      <c r="BJ38" s="675"/>
      <c r="BK38" s="674"/>
      <c r="BL38" s="675"/>
      <c r="BM38" s="674"/>
      <c r="BN38" s="675"/>
      <c r="BO38" s="674"/>
      <c r="BP38" s="675"/>
      <c r="BQ38" s="674"/>
      <c r="BR38" s="678"/>
      <c r="BS38" s="643">
        <f t="shared" si="7"/>
        <v>0</v>
      </c>
      <c r="BT38" s="644">
        <f t="shared" si="8"/>
        <v>0</v>
      </c>
      <c r="BU38" s="644">
        <f t="shared" si="9"/>
        <v>0</v>
      </c>
      <c r="BV38" s="644">
        <f t="shared" si="10"/>
        <v>0</v>
      </c>
      <c r="BW38" s="645"/>
      <c r="BX38" s="338"/>
      <c r="BY38" s="338"/>
      <c r="BZ38" s="338"/>
      <c r="CA38" s="338"/>
      <c r="CB38" s="338"/>
      <c r="CC38" s="338"/>
    </row>
    <row r="39" ht="15.75" customHeight="1">
      <c r="A39" s="685" t="s">
        <v>180</v>
      </c>
      <c r="B39" s="686" t="s">
        <v>269</v>
      </c>
      <c r="C39" s="637">
        <v>0.0</v>
      </c>
      <c r="D39" s="638">
        <f t="shared" ref="D39:E39" si="43">I39+K39+M39+O39+Q39+S39+U39+W39+Y39+AA39+AC39+AE39+AG39+AI39+AK39+AM39+AO39+AQ39+AS39+AU39+AW39+AY39+BA39+BC39+BE39+BG39+BI39+BK39+BM39+BO39+BQ39</f>
        <v>0</v>
      </c>
      <c r="E39" s="505">
        <f t="shared" si="43"/>
        <v>0</v>
      </c>
      <c r="F39" s="639">
        <f t="shared" si="5"/>
        <v>0</v>
      </c>
      <c r="G39" s="297">
        <v>8.599</v>
      </c>
      <c r="H39" s="298">
        <f t="shared" si="6"/>
        <v>0</v>
      </c>
      <c r="I39" s="674"/>
      <c r="J39" s="678">
        <v>0.0</v>
      </c>
      <c r="K39" s="674"/>
      <c r="L39" s="675"/>
      <c r="M39" s="674"/>
      <c r="N39" s="675"/>
      <c r="O39" s="674"/>
      <c r="P39" s="675"/>
      <c r="Q39" s="674"/>
      <c r="R39" s="675"/>
      <c r="S39" s="674"/>
      <c r="T39" s="675"/>
      <c r="U39" s="674"/>
      <c r="V39" s="675"/>
      <c r="W39" s="674"/>
      <c r="X39" s="675"/>
      <c r="Y39" s="674"/>
      <c r="Z39" s="675"/>
      <c r="AA39" s="674"/>
      <c r="AB39" s="675"/>
      <c r="AC39" s="674"/>
      <c r="AD39" s="675"/>
      <c r="AE39" s="674"/>
      <c r="AF39" s="675"/>
      <c r="AG39" s="674"/>
      <c r="AH39" s="675"/>
      <c r="AI39" s="674"/>
      <c r="AJ39" s="675"/>
      <c r="AK39" s="674"/>
      <c r="AL39" s="675"/>
      <c r="AM39" s="674"/>
      <c r="AN39" s="675"/>
      <c r="AO39" s="674"/>
      <c r="AP39" s="675"/>
      <c r="AQ39" s="674"/>
      <c r="AR39" s="675"/>
      <c r="AS39" s="674"/>
      <c r="AT39" s="675"/>
      <c r="AU39" s="674"/>
      <c r="AV39" s="675"/>
      <c r="AW39" s="674"/>
      <c r="AX39" s="675"/>
      <c r="AY39" s="674"/>
      <c r="AZ39" s="675"/>
      <c r="BA39" s="674"/>
      <c r="BB39" s="675"/>
      <c r="BC39" s="674"/>
      <c r="BD39" s="675"/>
      <c r="BE39" s="674"/>
      <c r="BF39" s="675"/>
      <c r="BG39" s="674"/>
      <c r="BH39" s="675"/>
      <c r="BI39" s="674"/>
      <c r="BJ39" s="675"/>
      <c r="BK39" s="674"/>
      <c r="BL39" s="675"/>
      <c r="BM39" s="674"/>
      <c r="BN39" s="675"/>
      <c r="BO39" s="674"/>
      <c r="BP39" s="675"/>
      <c r="BQ39" s="674"/>
      <c r="BR39" s="678"/>
      <c r="BS39" s="643">
        <f t="shared" si="7"/>
        <v>0</v>
      </c>
      <c r="BT39" s="644">
        <f t="shared" si="8"/>
        <v>0</v>
      </c>
      <c r="BU39" s="644">
        <f t="shared" si="9"/>
        <v>0</v>
      </c>
      <c r="BV39" s="644">
        <f t="shared" si="10"/>
        <v>0</v>
      </c>
      <c r="BW39" s="645"/>
      <c r="BX39" s="338"/>
      <c r="BY39" s="338"/>
      <c r="BZ39" s="338"/>
      <c r="CA39" s="338"/>
      <c r="CB39" s="338"/>
      <c r="CC39" s="338"/>
    </row>
    <row r="40" ht="15.75" customHeight="1">
      <c r="A40" s="685" t="s">
        <v>180</v>
      </c>
      <c r="B40" s="686" t="s">
        <v>272</v>
      </c>
      <c r="C40" s="637">
        <v>0.0</v>
      </c>
      <c r="D40" s="638">
        <f t="shared" ref="D40:E40" si="44">I40+K40+M40+O40+Q40+S40+U40+W40+Y40+AA40+AC40+AE40+AG40+AI40+AK40+AM40+AO40+AQ40+AS40+AU40+AW40+AY40+BA40+BC40+BE40+BG40+BI40+BK40+BM40+BO40+BQ40</f>
        <v>0</v>
      </c>
      <c r="E40" s="505">
        <f t="shared" si="44"/>
        <v>0</v>
      </c>
      <c r="F40" s="639">
        <f t="shared" si="5"/>
        <v>0</v>
      </c>
      <c r="G40" s="297">
        <v>8.599</v>
      </c>
      <c r="H40" s="298">
        <f t="shared" si="6"/>
        <v>0</v>
      </c>
      <c r="I40" s="674"/>
      <c r="J40" s="678">
        <v>0.0</v>
      </c>
      <c r="K40" s="674"/>
      <c r="L40" s="675"/>
      <c r="M40" s="674"/>
      <c r="N40" s="675"/>
      <c r="O40" s="674"/>
      <c r="P40" s="675"/>
      <c r="Q40" s="674"/>
      <c r="R40" s="675"/>
      <c r="S40" s="674"/>
      <c r="T40" s="675"/>
      <c r="U40" s="674"/>
      <c r="V40" s="675"/>
      <c r="W40" s="674"/>
      <c r="X40" s="675"/>
      <c r="Y40" s="674"/>
      <c r="Z40" s="675"/>
      <c r="AA40" s="674"/>
      <c r="AB40" s="675"/>
      <c r="AC40" s="674"/>
      <c r="AD40" s="675"/>
      <c r="AE40" s="674"/>
      <c r="AF40" s="675"/>
      <c r="AG40" s="674"/>
      <c r="AH40" s="675"/>
      <c r="AI40" s="674"/>
      <c r="AJ40" s="675"/>
      <c r="AK40" s="674"/>
      <c r="AL40" s="675"/>
      <c r="AM40" s="674"/>
      <c r="AN40" s="675"/>
      <c r="AO40" s="674"/>
      <c r="AP40" s="675"/>
      <c r="AQ40" s="674"/>
      <c r="AR40" s="675"/>
      <c r="AS40" s="674"/>
      <c r="AT40" s="675"/>
      <c r="AU40" s="674"/>
      <c r="AV40" s="675"/>
      <c r="AW40" s="674"/>
      <c r="AX40" s="675"/>
      <c r="AY40" s="674"/>
      <c r="AZ40" s="675"/>
      <c r="BA40" s="674"/>
      <c r="BB40" s="675"/>
      <c r="BC40" s="674"/>
      <c r="BD40" s="675"/>
      <c r="BE40" s="674"/>
      <c r="BF40" s="675"/>
      <c r="BG40" s="674"/>
      <c r="BH40" s="675"/>
      <c r="BI40" s="674"/>
      <c r="BJ40" s="675"/>
      <c r="BK40" s="674"/>
      <c r="BL40" s="675"/>
      <c r="BM40" s="674"/>
      <c r="BN40" s="675"/>
      <c r="BO40" s="674"/>
      <c r="BP40" s="675"/>
      <c r="BQ40" s="674"/>
      <c r="BR40" s="678"/>
      <c r="BS40" s="643">
        <f t="shared" si="7"/>
        <v>0</v>
      </c>
      <c r="BT40" s="644">
        <f t="shared" si="8"/>
        <v>0</v>
      </c>
      <c r="BU40" s="644">
        <f t="shared" si="9"/>
        <v>0</v>
      </c>
      <c r="BV40" s="644">
        <f t="shared" si="10"/>
        <v>0</v>
      </c>
      <c r="BW40" s="645"/>
      <c r="BX40" s="338"/>
      <c r="BY40" s="338"/>
      <c r="BZ40" s="338"/>
      <c r="CA40" s="338"/>
      <c r="CB40" s="338"/>
      <c r="CC40" s="338"/>
    </row>
    <row r="41" ht="15.75" customHeight="1">
      <c r="A41" s="685" t="s">
        <v>180</v>
      </c>
      <c r="B41" s="686" t="s">
        <v>268</v>
      </c>
      <c r="C41" s="637">
        <v>0.0</v>
      </c>
      <c r="D41" s="638">
        <f t="shared" ref="D41:E41" si="45">I41+K41+M41+O41+Q41+S41+U41+W41+Y41+AA41+AC41+AE41+AG41+AI41+AK41+AM41+AO41+AQ41+AS41+AU41+AW41+AY41+BA41+BC41+BE41+BG41+BI41+BK41+BM41+BO41+BQ41</f>
        <v>0</v>
      </c>
      <c r="E41" s="505">
        <f t="shared" si="45"/>
        <v>0</v>
      </c>
      <c r="F41" s="639">
        <f t="shared" si="5"/>
        <v>0</v>
      </c>
      <c r="G41" s="297">
        <v>4.961</v>
      </c>
      <c r="H41" s="298">
        <f t="shared" si="6"/>
        <v>0</v>
      </c>
      <c r="I41" s="674"/>
      <c r="J41" s="678">
        <v>0.0</v>
      </c>
      <c r="K41" s="674"/>
      <c r="L41" s="675"/>
      <c r="M41" s="674"/>
      <c r="N41" s="675"/>
      <c r="O41" s="674"/>
      <c r="P41" s="675"/>
      <c r="Q41" s="674"/>
      <c r="R41" s="675"/>
      <c r="S41" s="674"/>
      <c r="T41" s="675"/>
      <c r="U41" s="674"/>
      <c r="V41" s="675"/>
      <c r="W41" s="674"/>
      <c r="X41" s="675"/>
      <c r="Y41" s="674"/>
      <c r="Z41" s="675"/>
      <c r="AA41" s="674"/>
      <c r="AB41" s="675"/>
      <c r="AC41" s="674"/>
      <c r="AD41" s="675"/>
      <c r="AE41" s="674"/>
      <c r="AF41" s="675"/>
      <c r="AG41" s="674"/>
      <c r="AH41" s="675"/>
      <c r="AI41" s="674"/>
      <c r="AJ41" s="675"/>
      <c r="AK41" s="674"/>
      <c r="AL41" s="675"/>
      <c r="AM41" s="674"/>
      <c r="AN41" s="675"/>
      <c r="AO41" s="674"/>
      <c r="AP41" s="675"/>
      <c r="AQ41" s="674"/>
      <c r="AR41" s="675"/>
      <c r="AS41" s="674"/>
      <c r="AT41" s="675"/>
      <c r="AU41" s="674"/>
      <c r="AV41" s="675"/>
      <c r="AW41" s="674"/>
      <c r="AX41" s="675"/>
      <c r="AY41" s="674"/>
      <c r="AZ41" s="675"/>
      <c r="BA41" s="674"/>
      <c r="BB41" s="675"/>
      <c r="BC41" s="674"/>
      <c r="BD41" s="675"/>
      <c r="BE41" s="674"/>
      <c r="BF41" s="675"/>
      <c r="BG41" s="674"/>
      <c r="BH41" s="675"/>
      <c r="BI41" s="674"/>
      <c r="BJ41" s="675"/>
      <c r="BK41" s="674"/>
      <c r="BL41" s="675"/>
      <c r="BM41" s="674"/>
      <c r="BN41" s="675"/>
      <c r="BO41" s="674"/>
      <c r="BP41" s="675"/>
      <c r="BQ41" s="674"/>
      <c r="BR41" s="678"/>
      <c r="BS41" s="643">
        <f t="shared" si="7"/>
        <v>0</v>
      </c>
      <c r="BT41" s="644">
        <f t="shared" si="8"/>
        <v>0</v>
      </c>
      <c r="BU41" s="644">
        <f t="shared" si="9"/>
        <v>0</v>
      </c>
      <c r="BV41" s="644">
        <f t="shared" si="10"/>
        <v>0</v>
      </c>
      <c r="BW41" s="645"/>
      <c r="BX41" s="338"/>
      <c r="BY41" s="338"/>
      <c r="BZ41" s="338"/>
      <c r="CA41" s="338"/>
      <c r="CB41" s="338"/>
      <c r="CC41" s="338"/>
    </row>
    <row r="42" ht="15.75" customHeight="1">
      <c r="A42" s="685" t="s">
        <v>180</v>
      </c>
      <c r="B42" s="686" t="s">
        <v>273</v>
      </c>
      <c r="C42" s="637">
        <v>0.0</v>
      </c>
      <c r="D42" s="638">
        <f t="shared" ref="D42:E42" si="46">I42+K42+M42+O42+Q42+S42+U42+W42+Y42+AA42+AC42+AE42+AG42+AI42+AK42+AM42+AO42+AQ42+AS42+AU42+AW42+AY42+BA42+BC42+BE42+BG42+BI42+BK42+BM42+BO42+BQ42</f>
        <v>0</v>
      </c>
      <c r="E42" s="505">
        <f t="shared" si="46"/>
        <v>0</v>
      </c>
      <c r="F42" s="639">
        <f t="shared" si="5"/>
        <v>0</v>
      </c>
      <c r="G42" s="297">
        <v>13.04</v>
      </c>
      <c r="H42" s="298">
        <f t="shared" si="6"/>
        <v>0</v>
      </c>
      <c r="I42" s="674"/>
      <c r="J42" s="678">
        <v>0.0</v>
      </c>
      <c r="K42" s="674"/>
      <c r="L42" s="675"/>
      <c r="M42" s="674"/>
      <c r="N42" s="675"/>
      <c r="O42" s="674"/>
      <c r="P42" s="675"/>
      <c r="Q42" s="674"/>
      <c r="R42" s="675"/>
      <c r="S42" s="674"/>
      <c r="T42" s="675"/>
      <c r="U42" s="674"/>
      <c r="V42" s="675"/>
      <c r="W42" s="674"/>
      <c r="X42" s="675"/>
      <c r="Y42" s="674"/>
      <c r="Z42" s="675"/>
      <c r="AA42" s="674"/>
      <c r="AB42" s="675"/>
      <c r="AC42" s="674"/>
      <c r="AD42" s="675"/>
      <c r="AE42" s="674"/>
      <c r="AF42" s="675"/>
      <c r="AG42" s="674"/>
      <c r="AH42" s="675"/>
      <c r="AI42" s="674"/>
      <c r="AJ42" s="675"/>
      <c r="AK42" s="674"/>
      <c r="AL42" s="675"/>
      <c r="AM42" s="674"/>
      <c r="AN42" s="675"/>
      <c r="AO42" s="674"/>
      <c r="AP42" s="675"/>
      <c r="AQ42" s="674"/>
      <c r="AR42" s="675"/>
      <c r="AS42" s="674"/>
      <c r="AT42" s="675"/>
      <c r="AU42" s="674"/>
      <c r="AV42" s="675"/>
      <c r="AW42" s="674"/>
      <c r="AX42" s="675"/>
      <c r="AY42" s="674"/>
      <c r="AZ42" s="675"/>
      <c r="BA42" s="674"/>
      <c r="BB42" s="675"/>
      <c r="BC42" s="674"/>
      <c r="BD42" s="675"/>
      <c r="BE42" s="674"/>
      <c r="BF42" s="675"/>
      <c r="BG42" s="674"/>
      <c r="BH42" s="675"/>
      <c r="BI42" s="674"/>
      <c r="BJ42" s="675"/>
      <c r="BK42" s="674"/>
      <c r="BL42" s="675"/>
      <c r="BM42" s="674"/>
      <c r="BN42" s="675"/>
      <c r="BO42" s="674"/>
      <c r="BP42" s="675"/>
      <c r="BQ42" s="674"/>
      <c r="BR42" s="678"/>
      <c r="BS42" s="643">
        <f t="shared" si="7"/>
        <v>0</v>
      </c>
      <c r="BT42" s="644">
        <f t="shared" si="8"/>
        <v>0</v>
      </c>
      <c r="BU42" s="644">
        <f t="shared" si="9"/>
        <v>0</v>
      </c>
      <c r="BV42" s="644">
        <f t="shared" si="10"/>
        <v>0</v>
      </c>
      <c r="BW42" s="645"/>
      <c r="BX42" s="338"/>
      <c r="BY42" s="338"/>
      <c r="BZ42" s="338"/>
      <c r="CA42" s="338"/>
      <c r="CB42" s="338"/>
      <c r="CC42" s="338"/>
    </row>
    <row r="43" ht="15.75" customHeight="1">
      <c r="A43" s="685" t="s">
        <v>180</v>
      </c>
      <c r="B43" s="686" t="s">
        <v>275</v>
      </c>
      <c r="C43" s="637">
        <v>0.0</v>
      </c>
      <c r="D43" s="638">
        <f t="shared" ref="D43:E43" si="47">I43+K43+M43+O43+Q43+S43+U43+W43+Y43+AA43+AC43+AE43+AG43+AI43+AK43+AM43+AO43+AQ43+AS43+AU43+AW43+AY43+BA43+BC43+BE43+BG43+BI43+BK43+BM43+BO43+BQ43</f>
        <v>0</v>
      </c>
      <c r="E43" s="505">
        <f t="shared" si="47"/>
        <v>0</v>
      </c>
      <c r="F43" s="639">
        <f t="shared" si="5"/>
        <v>0</v>
      </c>
      <c r="G43" s="297">
        <v>6.562</v>
      </c>
      <c r="H43" s="298">
        <f t="shared" si="6"/>
        <v>0</v>
      </c>
      <c r="I43" s="674"/>
      <c r="J43" s="678">
        <v>0.0</v>
      </c>
      <c r="K43" s="674"/>
      <c r="L43" s="675"/>
      <c r="M43" s="674"/>
      <c r="N43" s="675"/>
      <c r="O43" s="674"/>
      <c r="P43" s="675"/>
      <c r="Q43" s="674"/>
      <c r="R43" s="675"/>
      <c r="S43" s="674"/>
      <c r="T43" s="675"/>
      <c r="U43" s="674"/>
      <c r="V43" s="675"/>
      <c r="W43" s="674"/>
      <c r="X43" s="675"/>
      <c r="Y43" s="674"/>
      <c r="Z43" s="675"/>
      <c r="AA43" s="674"/>
      <c r="AB43" s="675"/>
      <c r="AC43" s="674"/>
      <c r="AD43" s="675"/>
      <c r="AE43" s="674"/>
      <c r="AF43" s="675"/>
      <c r="AG43" s="674"/>
      <c r="AH43" s="675"/>
      <c r="AI43" s="674"/>
      <c r="AJ43" s="675"/>
      <c r="AK43" s="674"/>
      <c r="AL43" s="675"/>
      <c r="AM43" s="674"/>
      <c r="AN43" s="675"/>
      <c r="AO43" s="674"/>
      <c r="AP43" s="675"/>
      <c r="AQ43" s="674"/>
      <c r="AR43" s="675"/>
      <c r="AS43" s="674"/>
      <c r="AT43" s="675"/>
      <c r="AU43" s="674"/>
      <c r="AV43" s="675"/>
      <c r="AW43" s="674"/>
      <c r="AX43" s="675"/>
      <c r="AY43" s="674"/>
      <c r="AZ43" s="675"/>
      <c r="BA43" s="674"/>
      <c r="BB43" s="675"/>
      <c r="BC43" s="674"/>
      <c r="BD43" s="675"/>
      <c r="BE43" s="674"/>
      <c r="BF43" s="675"/>
      <c r="BG43" s="674"/>
      <c r="BH43" s="675"/>
      <c r="BI43" s="674"/>
      <c r="BJ43" s="675"/>
      <c r="BK43" s="674"/>
      <c r="BL43" s="675"/>
      <c r="BM43" s="674"/>
      <c r="BN43" s="675"/>
      <c r="BO43" s="674"/>
      <c r="BP43" s="675"/>
      <c r="BQ43" s="674"/>
      <c r="BR43" s="735"/>
      <c r="BS43" s="643">
        <f t="shared" si="7"/>
        <v>0</v>
      </c>
      <c r="BT43" s="644">
        <f t="shared" si="8"/>
        <v>0</v>
      </c>
      <c r="BU43" s="644">
        <f t="shared" si="9"/>
        <v>0</v>
      </c>
      <c r="BV43" s="644">
        <f t="shared" si="10"/>
        <v>0</v>
      </c>
      <c r="BW43" s="645"/>
      <c r="BX43" s="338"/>
      <c r="BY43" s="338"/>
      <c r="BZ43" s="338"/>
      <c r="CA43" s="338"/>
      <c r="CB43" s="338"/>
      <c r="CC43" s="338"/>
    </row>
    <row r="44" ht="15.75" customHeight="1">
      <c r="A44" s="685" t="s">
        <v>180</v>
      </c>
      <c r="B44" s="686" t="s">
        <v>278</v>
      </c>
      <c r="C44" s="637">
        <v>0.0</v>
      </c>
      <c r="D44" s="638">
        <f t="shared" ref="D44:E44" si="48">I44+K44+M44+O44+Q44+S44+U44+W44+Y44+AA44+AC44+AE44+AG44+AI44+AK44+AM44+AO44+AQ44+AS44+AU44+AW44+AY44+BA44+BC44+BE44+BG44+BI44+BK44+BM44+BO44+BQ44</f>
        <v>0</v>
      </c>
      <c r="E44" s="505">
        <f t="shared" si="48"/>
        <v>0</v>
      </c>
      <c r="F44" s="639">
        <f t="shared" si="5"/>
        <v>0</v>
      </c>
      <c r="G44" s="297">
        <v>5.092</v>
      </c>
      <c r="H44" s="298">
        <f t="shared" si="6"/>
        <v>0</v>
      </c>
      <c r="I44" s="674"/>
      <c r="J44" s="678">
        <v>0.0</v>
      </c>
      <c r="K44" s="674"/>
      <c r="L44" s="675"/>
      <c r="M44" s="674"/>
      <c r="N44" s="675"/>
      <c r="O44" s="674"/>
      <c r="P44" s="675"/>
      <c r="Q44" s="674"/>
      <c r="R44" s="675"/>
      <c r="S44" s="674"/>
      <c r="T44" s="675"/>
      <c r="U44" s="674"/>
      <c r="V44" s="675"/>
      <c r="W44" s="674"/>
      <c r="X44" s="675"/>
      <c r="Y44" s="674"/>
      <c r="Z44" s="675"/>
      <c r="AA44" s="674"/>
      <c r="AB44" s="675"/>
      <c r="AC44" s="674"/>
      <c r="AD44" s="675"/>
      <c r="AE44" s="674"/>
      <c r="AF44" s="675"/>
      <c r="AG44" s="674"/>
      <c r="AH44" s="675"/>
      <c r="AI44" s="674"/>
      <c r="AJ44" s="675"/>
      <c r="AK44" s="674"/>
      <c r="AL44" s="675"/>
      <c r="AM44" s="674"/>
      <c r="AN44" s="675"/>
      <c r="AO44" s="674"/>
      <c r="AP44" s="675"/>
      <c r="AQ44" s="674"/>
      <c r="AR44" s="675"/>
      <c r="AS44" s="674"/>
      <c r="AT44" s="675"/>
      <c r="AU44" s="674"/>
      <c r="AV44" s="675"/>
      <c r="AW44" s="674"/>
      <c r="AX44" s="675"/>
      <c r="AY44" s="674"/>
      <c r="AZ44" s="675"/>
      <c r="BA44" s="674"/>
      <c r="BB44" s="675"/>
      <c r="BC44" s="674"/>
      <c r="BD44" s="675"/>
      <c r="BE44" s="674"/>
      <c r="BF44" s="675"/>
      <c r="BG44" s="674"/>
      <c r="BH44" s="675"/>
      <c r="BI44" s="674"/>
      <c r="BJ44" s="675"/>
      <c r="BK44" s="674"/>
      <c r="BL44" s="675"/>
      <c r="BM44" s="674"/>
      <c r="BN44" s="675"/>
      <c r="BO44" s="674"/>
      <c r="BP44" s="675"/>
      <c r="BQ44" s="674"/>
      <c r="BR44" s="678"/>
      <c r="BS44" s="643">
        <f t="shared" si="7"/>
        <v>0</v>
      </c>
      <c r="BT44" s="644">
        <f t="shared" si="8"/>
        <v>0</v>
      </c>
      <c r="BU44" s="644">
        <f t="shared" si="9"/>
        <v>0</v>
      </c>
      <c r="BV44" s="644">
        <f t="shared" si="10"/>
        <v>0</v>
      </c>
      <c r="BW44" s="645"/>
      <c r="BX44" s="338"/>
      <c r="BY44" s="338"/>
      <c r="BZ44" s="338"/>
      <c r="CA44" s="338"/>
      <c r="CB44" s="338"/>
      <c r="CC44" s="338"/>
    </row>
    <row r="45" ht="15.75" customHeight="1">
      <c r="A45" s="685" t="s">
        <v>180</v>
      </c>
      <c r="B45" s="686" t="s">
        <v>279</v>
      </c>
      <c r="C45" s="637">
        <v>0.0</v>
      </c>
      <c r="D45" s="638">
        <f t="shared" ref="D45:E45" si="49">I45+K45+M45+O45+Q45+S45+U45+W45+Y45+AA45+AC45+AE45+AG45+AI45+AK45+AM45+AO45+AQ45+AS45+AU45+AW45+AY45+BA45+BC45+BE45+BG45+BI45+BK45+BM45+BO45+BQ45</f>
        <v>0</v>
      </c>
      <c r="E45" s="505">
        <f t="shared" si="49"/>
        <v>0</v>
      </c>
      <c r="F45" s="639">
        <f t="shared" si="5"/>
        <v>0</v>
      </c>
      <c r="G45" s="297">
        <v>5.26</v>
      </c>
      <c r="H45" s="298">
        <f t="shared" si="6"/>
        <v>0</v>
      </c>
      <c r="I45" s="674"/>
      <c r="J45" s="678">
        <v>0.0</v>
      </c>
      <c r="K45" s="674"/>
      <c r="L45" s="675"/>
      <c r="M45" s="674"/>
      <c r="N45" s="675"/>
      <c r="O45" s="674"/>
      <c r="P45" s="675"/>
      <c r="Q45" s="674"/>
      <c r="R45" s="675"/>
      <c r="S45" s="674"/>
      <c r="T45" s="675"/>
      <c r="U45" s="674"/>
      <c r="V45" s="675"/>
      <c r="W45" s="674"/>
      <c r="X45" s="675"/>
      <c r="Y45" s="674"/>
      <c r="Z45" s="675"/>
      <c r="AA45" s="674"/>
      <c r="AB45" s="675"/>
      <c r="AC45" s="674"/>
      <c r="AD45" s="675"/>
      <c r="AE45" s="674"/>
      <c r="AF45" s="675"/>
      <c r="AG45" s="674"/>
      <c r="AH45" s="675"/>
      <c r="AI45" s="674"/>
      <c r="AJ45" s="675"/>
      <c r="AK45" s="674"/>
      <c r="AL45" s="675"/>
      <c r="AM45" s="674"/>
      <c r="AN45" s="675"/>
      <c r="AO45" s="674"/>
      <c r="AP45" s="675"/>
      <c r="AQ45" s="674"/>
      <c r="AR45" s="675"/>
      <c r="AS45" s="674"/>
      <c r="AT45" s="675"/>
      <c r="AU45" s="674"/>
      <c r="AV45" s="675"/>
      <c r="AW45" s="674"/>
      <c r="AX45" s="675"/>
      <c r="AY45" s="674"/>
      <c r="AZ45" s="675"/>
      <c r="BA45" s="674"/>
      <c r="BB45" s="675"/>
      <c r="BC45" s="674"/>
      <c r="BD45" s="675"/>
      <c r="BE45" s="674"/>
      <c r="BF45" s="675"/>
      <c r="BG45" s="674"/>
      <c r="BH45" s="675"/>
      <c r="BI45" s="674"/>
      <c r="BJ45" s="675"/>
      <c r="BK45" s="674"/>
      <c r="BL45" s="675"/>
      <c r="BM45" s="674"/>
      <c r="BN45" s="675"/>
      <c r="BO45" s="674"/>
      <c r="BP45" s="675"/>
      <c r="BQ45" s="674"/>
      <c r="BR45" s="735"/>
      <c r="BS45" s="643">
        <f t="shared" si="7"/>
        <v>0</v>
      </c>
      <c r="BT45" s="644">
        <f t="shared" si="8"/>
        <v>0</v>
      </c>
      <c r="BU45" s="644">
        <f t="shared" si="9"/>
        <v>0</v>
      </c>
      <c r="BV45" s="644">
        <f t="shared" si="10"/>
        <v>0</v>
      </c>
      <c r="BW45" s="645"/>
      <c r="BX45" s="338"/>
      <c r="BY45" s="338"/>
      <c r="BZ45" s="338"/>
      <c r="CA45" s="338"/>
      <c r="CB45" s="338"/>
      <c r="CC45" s="338"/>
    </row>
    <row r="46" ht="15.75" customHeight="1">
      <c r="A46" s="685" t="s">
        <v>180</v>
      </c>
      <c r="B46" s="686" t="s">
        <v>184</v>
      </c>
      <c r="C46" s="637">
        <v>29760.0</v>
      </c>
      <c r="D46" s="638">
        <f t="shared" ref="D46:E46" si="50">I46+K46+M46+O46+Q46+S46+U46+W46+Y46+AA46+AC46+AE46+AG46+AI46+AK46+AM46+AO46+AQ46+AS46+AU46+AW46+AY46+BA46+BC46+BE46+BG46+BI46+BK46+BM46+BO46+BQ46</f>
        <v>0</v>
      </c>
      <c r="E46" s="505">
        <f t="shared" si="50"/>
        <v>2760</v>
      </c>
      <c r="F46" s="639">
        <f t="shared" si="5"/>
        <v>27000</v>
      </c>
      <c r="G46" s="297">
        <v>2.247</v>
      </c>
      <c r="H46" s="298">
        <f t="shared" si="6"/>
        <v>60669</v>
      </c>
      <c r="I46" s="674"/>
      <c r="J46" s="735">
        <v>2760.0</v>
      </c>
      <c r="K46" s="674"/>
      <c r="L46" s="675"/>
      <c r="M46" s="674"/>
      <c r="N46" s="675"/>
      <c r="O46" s="674"/>
      <c r="P46" s="675"/>
      <c r="Q46" s="674"/>
      <c r="R46" s="675"/>
      <c r="S46" s="674"/>
      <c r="T46" s="675"/>
      <c r="U46" s="674"/>
      <c r="V46" s="675"/>
      <c r="W46" s="674"/>
      <c r="X46" s="675"/>
      <c r="Y46" s="674"/>
      <c r="Z46" s="675"/>
      <c r="AA46" s="674"/>
      <c r="AB46" s="675"/>
      <c r="AC46" s="674"/>
      <c r="AD46" s="675"/>
      <c r="AE46" s="674"/>
      <c r="AF46" s="675"/>
      <c r="AG46" s="674"/>
      <c r="AH46" s="675"/>
      <c r="AI46" s="674"/>
      <c r="AJ46" s="675"/>
      <c r="AK46" s="674"/>
      <c r="AL46" s="675"/>
      <c r="AM46" s="674"/>
      <c r="AN46" s="675"/>
      <c r="AO46" s="674"/>
      <c r="AP46" s="675"/>
      <c r="AQ46" s="674"/>
      <c r="AR46" s="675"/>
      <c r="AS46" s="674"/>
      <c r="AT46" s="675"/>
      <c r="AU46" s="674"/>
      <c r="AV46" s="675"/>
      <c r="AW46" s="674"/>
      <c r="AX46" s="675"/>
      <c r="AY46" s="674"/>
      <c r="AZ46" s="675"/>
      <c r="BA46" s="674"/>
      <c r="BB46" s="675"/>
      <c r="BC46" s="674"/>
      <c r="BD46" s="675"/>
      <c r="BE46" s="674"/>
      <c r="BF46" s="675"/>
      <c r="BG46" s="674"/>
      <c r="BH46" s="675"/>
      <c r="BI46" s="674"/>
      <c r="BJ46" s="675"/>
      <c r="BK46" s="674"/>
      <c r="BL46" s="675"/>
      <c r="BM46" s="674"/>
      <c r="BN46" s="675"/>
      <c r="BO46" s="674"/>
      <c r="BP46" s="675"/>
      <c r="BQ46" s="674"/>
      <c r="BR46" s="678"/>
      <c r="BS46" s="643">
        <f t="shared" si="7"/>
        <v>66870.72</v>
      </c>
      <c r="BT46" s="644">
        <f t="shared" si="8"/>
        <v>0</v>
      </c>
      <c r="BU46" s="644">
        <f t="shared" si="9"/>
        <v>6201.72</v>
      </c>
      <c r="BV46" s="644">
        <f t="shared" si="10"/>
        <v>60669</v>
      </c>
      <c r="BW46" s="645"/>
      <c r="BX46" s="338"/>
      <c r="BY46" s="338"/>
      <c r="BZ46" s="338"/>
      <c r="CA46" s="338"/>
      <c r="CB46" s="338"/>
      <c r="CC46" s="338"/>
    </row>
    <row r="47" ht="15.75" customHeight="1">
      <c r="A47" s="685" t="s">
        <v>180</v>
      </c>
      <c r="B47" s="738" t="s">
        <v>280</v>
      </c>
      <c r="C47" s="637">
        <v>0.0</v>
      </c>
      <c r="D47" s="638">
        <f t="shared" ref="D47:E47" si="51">I47+K47+M47+O47+Q47+S47+U47+W47+Y47+AA47+AC47+AE47+AG47+AI47+AK47+AM47+AO47+AQ47+AS47+AU47+AW47+AY47+BA47+BC47+BE47+BG47+BI47+BK47+BM47+BO47+BQ47</f>
        <v>0</v>
      </c>
      <c r="E47" s="505">
        <f t="shared" si="51"/>
        <v>0</v>
      </c>
      <c r="F47" s="639">
        <f t="shared" si="5"/>
        <v>0</v>
      </c>
      <c r="G47" s="668">
        <v>14.001</v>
      </c>
      <c r="H47" s="298">
        <f t="shared" si="6"/>
        <v>0</v>
      </c>
      <c r="I47" s="674"/>
      <c r="J47" s="678">
        <v>0.0</v>
      </c>
      <c r="K47" s="717"/>
      <c r="L47" s="727"/>
      <c r="M47" s="674"/>
      <c r="N47" s="675"/>
      <c r="O47" s="674"/>
      <c r="P47" s="675"/>
      <c r="Q47" s="674"/>
      <c r="R47" s="675"/>
      <c r="S47" s="674"/>
      <c r="T47" s="675"/>
      <c r="U47" s="674"/>
      <c r="V47" s="675"/>
      <c r="W47" s="674"/>
      <c r="X47" s="675"/>
      <c r="Y47" s="674"/>
      <c r="Z47" s="675"/>
      <c r="AA47" s="674"/>
      <c r="AB47" s="675"/>
      <c r="AC47" s="674"/>
      <c r="AD47" s="675"/>
      <c r="AE47" s="674"/>
      <c r="AF47" s="675"/>
      <c r="AG47" s="674"/>
      <c r="AH47" s="675"/>
      <c r="AI47" s="674"/>
      <c r="AJ47" s="675"/>
      <c r="AK47" s="674"/>
      <c r="AL47" s="675"/>
      <c r="AM47" s="674"/>
      <c r="AN47" s="675"/>
      <c r="AO47" s="674"/>
      <c r="AP47" s="675"/>
      <c r="AQ47" s="674"/>
      <c r="AR47" s="675"/>
      <c r="AS47" s="674"/>
      <c r="AT47" s="675"/>
      <c r="AU47" s="674"/>
      <c r="AV47" s="675"/>
      <c r="AW47" s="674"/>
      <c r="AX47" s="675"/>
      <c r="AY47" s="674"/>
      <c r="AZ47" s="675"/>
      <c r="BA47" s="674"/>
      <c r="BB47" s="675"/>
      <c r="BC47" s="674"/>
      <c r="BD47" s="675"/>
      <c r="BE47" s="674"/>
      <c r="BF47" s="675"/>
      <c r="BG47" s="674"/>
      <c r="BH47" s="675"/>
      <c r="BI47" s="674"/>
      <c r="BJ47" s="675"/>
      <c r="BK47" s="674"/>
      <c r="BL47" s="675"/>
      <c r="BM47" s="674"/>
      <c r="BN47" s="675"/>
      <c r="BO47" s="674"/>
      <c r="BP47" s="675"/>
      <c r="BQ47" s="674"/>
      <c r="BR47" s="678"/>
      <c r="BS47" s="643">
        <f t="shared" si="7"/>
        <v>0</v>
      </c>
      <c r="BT47" s="644">
        <f t="shared" si="8"/>
        <v>0</v>
      </c>
      <c r="BU47" s="644">
        <f t="shared" si="9"/>
        <v>0</v>
      </c>
      <c r="BV47" s="644">
        <f t="shared" si="10"/>
        <v>0</v>
      </c>
      <c r="BW47" s="645"/>
      <c r="BX47" s="338"/>
      <c r="BY47" s="338"/>
      <c r="BZ47" s="338"/>
      <c r="CA47" s="338"/>
      <c r="CB47" s="338"/>
      <c r="CC47" s="338"/>
    </row>
    <row r="48" ht="15.75" customHeight="1">
      <c r="A48" s="685" t="s">
        <v>180</v>
      </c>
      <c r="B48" s="686" t="s">
        <v>185</v>
      </c>
      <c r="C48" s="637">
        <v>5360.0</v>
      </c>
      <c r="D48" s="638">
        <f t="shared" ref="D48:E48" si="52">I48+K48+M48+O48+Q48+S48+U48+W48+Y48+AA48+AC48+AE48+AG48+AI48+AK48+AM48+AO48+AQ48+AS48+AU48+AW48+AY48+BA48+BC48+BE48+BG48+BI48+BK48+BM48+BO48+BQ48</f>
        <v>0</v>
      </c>
      <c r="E48" s="505">
        <f t="shared" si="52"/>
        <v>0</v>
      </c>
      <c r="F48" s="639">
        <f t="shared" si="5"/>
        <v>5360</v>
      </c>
      <c r="G48" s="297">
        <v>18.858</v>
      </c>
      <c r="H48" s="298">
        <f t="shared" si="6"/>
        <v>101078.88</v>
      </c>
      <c r="I48" s="674"/>
      <c r="J48" s="678"/>
      <c r="K48" s="674"/>
      <c r="L48" s="675"/>
      <c r="M48" s="674"/>
      <c r="N48" s="675"/>
      <c r="O48" s="674"/>
      <c r="P48" s="675"/>
      <c r="Q48" s="674"/>
      <c r="R48" s="675"/>
      <c r="S48" s="674"/>
      <c r="T48" s="675"/>
      <c r="U48" s="674"/>
      <c r="V48" s="675"/>
      <c r="W48" s="674"/>
      <c r="X48" s="675"/>
      <c r="Y48" s="674"/>
      <c r="Z48" s="675"/>
      <c r="AA48" s="674"/>
      <c r="AB48" s="675"/>
      <c r="AC48" s="674"/>
      <c r="AD48" s="675"/>
      <c r="AE48" s="674"/>
      <c r="AF48" s="675"/>
      <c r="AG48" s="674"/>
      <c r="AH48" s="675"/>
      <c r="AI48" s="674"/>
      <c r="AJ48" s="675"/>
      <c r="AK48" s="674"/>
      <c r="AL48" s="675"/>
      <c r="AM48" s="674"/>
      <c r="AN48" s="675"/>
      <c r="AO48" s="674"/>
      <c r="AP48" s="675"/>
      <c r="AQ48" s="674"/>
      <c r="AR48" s="675"/>
      <c r="AS48" s="674"/>
      <c r="AT48" s="675"/>
      <c r="AU48" s="674"/>
      <c r="AV48" s="675"/>
      <c r="AW48" s="674"/>
      <c r="AX48" s="675"/>
      <c r="AY48" s="674"/>
      <c r="AZ48" s="675"/>
      <c r="BA48" s="674"/>
      <c r="BB48" s="675"/>
      <c r="BC48" s="674"/>
      <c r="BD48" s="675"/>
      <c r="BE48" s="674"/>
      <c r="BF48" s="675"/>
      <c r="BG48" s="674"/>
      <c r="BH48" s="675"/>
      <c r="BI48" s="674"/>
      <c r="BJ48" s="675"/>
      <c r="BK48" s="674"/>
      <c r="BL48" s="675"/>
      <c r="BM48" s="674"/>
      <c r="BN48" s="675"/>
      <c r="BO48" s="674"/>
      <c r="BP48" s="675"/>
      <c r="BQ48" s="674"/>
      <c r="BR48" s="678"/>
      <c r="BS48" s="643">
        <f t="shared" si="7"/>
        <v>101078.88</v>
      </c>
      <c r="BT48" s="644">
        <f t="shared" si="8"/>
        <v>0</v>
      </c>
      <c r="BU48" s="644">
        <f t="shared" si="9"/>
        <v>0</v>
      </c>
      <c r="BV48" s="644">
        <f t="shared" si="10"/>
        <v>101078.88</v>
      </c>
      <c r="BW48" s="645"/>
      <c r="BX48" s="338"/>
      <c r="BY48" s="338"/>
      <c r="BZ48" s="338"/>
      <c r="CA48" s="338"/>
      <c r="CB48" s="338"/>
      <c r="CC48" s="338"/>
    </row>
    <row r="49" ht="15.75" customHeight="1">
      <c r="A49" s="685" t="s">
        <v>180</v>
      </c>
      <c r="B49" s="686" t="s">
        <v>284</v>
      </c>
      <c r="C49" s="637">
        <v>0.0</v>
      </c>
      <c r="D49" s="638">
        <f t="shared" ref="D49:E49" si="53">I49+K49+M49+O49+Q49+S49+U49+W49+Y49+AA49+AC49+AE49+AG49+AI49+AK49+AM49+AO49+AQ49+AS49+AU49+AW49+AY49+BA49+BC49+BE49+BG49+BI49+BK49+BM49+BO49+BQ49</f>
        <v>0</v>
      </c>
      <c r="E49" s="505">
        <f t="shared" si="53"/>
        <v>0</v>
      </c>
      <c r="F49" s="639">
        <f t="shared" si="5"/>
        <v>0</v>
      </c>
      <c r="G49" s="297">
        <v>27.825</v>
      </c>
      <c r="H49" s="298">
        <f t="shared" si="6"/>
        <v>0</v>
      </c>
      <c r="I49" s="674"/>
      <c r="J49" s="683">
        <v>0.0</v>
      </c>
      <c r="K49" s="674"/>
      <c r="L49" s="681"/>
      <c r="M49" s="674"/>
      <c r="N49" s="681"/>
      <c r="O49" s="674"/>
      <c r="P49" s="742"/>
      <c r="Q49" s="674"/>
      <c r="R49" s="681"/>
      <c r="S49" s="674"/>
      <c r="T49" s="681"/>
      <c r="U49" s="674"/>
      <c r="V49" s="681"/>
      <c r="W49" s="674"/>
      <c r="X49" s="681"/>
      <c r="Y49" s="674"/>
      <c r="Z49" s="681"/>
      <c r="AA49" s="674"/>
      <c r="AB49" s="681"/>
      <c r="AC49" s="674"/>
      <c r="AD49" s="681"/>
      <c r="AE49" s="674"/>
      <c r="AF49" s="681"/>
      <c r="AG49" s="674"/>
      <c r="AH49" s="681"/>
      <c r="AI49" s="674"/>
      <c r="AJ49" s="681"/>
      <c r="AK49" s="674"/>
      <c r="AL49" s="681"/>
      <c r="AM49" s="674"/>
      <c r="AN49" s="681"/>
      <c r="AO49" s="674"/>
      <c r="AP49" s="681"/>
      <c r="AQ49" s="674"/>
      <c r="AR49" s="681"/>
      <c r="AS49" s="674"/>
      <c r="AT49" s="681"/>
      <c r="AU49" s="674"/>
      <c r="AV49" s="681"/>
      <c r="AW49" s="674"/>
      <c r="AX49" s="681"/>
      <c r="AY49" s="674"/>
      <c r="AZ49" s="681"/>
      <c r="BA49" s="674"/>
      <c r="BB49" s="681"/>
      <c r="BC49" s="674"/>
      <c r="BD49" s="681"/>
      <c r="BE49" s="674"/>
      <c r="BF49" s="681"/>
      <c r="BG49" s="674"/>
      <c r="BH49" s="681"/>
      <c r="BI49" s="674"/>
      <c r="BJ49" s="681"/>
      <c r="BK49" s="674"/>
      <c r="BL49" s="681"/>
      <c r="BM49" s="674"/>
      <c r="BN49" s="681"/>
      <c r="BO49" s="674"/>
      <c r="BP49" s="681"/>
      <c r="BQ49" s="674"/>
      <c r="BR49" s="743"/>
      <c r="BS49" s="643">
        <f t="shared" si="7"/>
        <v>0</v>
      </c>
      <c r="BT49" s="644">
        <f t="shared" si="8"/>
        <v>0</v>
      </c>
      <c r="BU49" s="644">
        <f t="shared" si="9"/>
        <v>0</v>
      </c>
      <c r="BV49" s="644">
        <f t="shared" si="10"/>
        <v>0</v>
      </c>
      <c r="BW49" s="645"/>
      <c r="BX49" s="338"/>
      <c r="BY49" s="338"/>
      <c r="BZ49" s="338"/>
      <c r="CA49" s="338"/>
      <c r="CB49" s="338"/>
      <c r="CC49" s="338"/>
    </row>
    <row r="50" ht="15.75" customHeight="1">
      <c r="A50" s="685" t="s">
        <v>180</v>
      </c>
      <c r="B50" s="686" t="s">
        <v>285</v>
      </c>
      <c r="C50" s="637">
        <v>0.0</v>
      </c>
      <c r="D50" s="638">
        <f t="shared" ref="D50:E50" si="54">I50+K50+M50+O50+Q50+S50+U50+W50+Y50+AA50+AC50+AE50+AG50+AI50+AK50+AM50+AO50+AQ50+AS50+AU50+AW50+AY50+BA50+BC50+BE50+BG50+BI50+BK50+BM50+BO50+BQ50</f>
        <v>0</v>
      </c>
      <c r="E50" s="505">
        <f t="shared" si="54"/>
        <v>0</v>
      </c>
      <c r="F50" s="639">
        <f t="shared" si="5"/>
        <v>0</v>
      </c>
      <c r="G50" s="297"/>
      <c r="H50" s="298">
        <f t="shared" si="6"/>
        <v>0</v>
      </c>
      <c r="I50" s="674"/>
      <c r="J50" s="683">
        <v>0.0</v>
      </c>
      <c r="K50" s="674"/>
      <c r="L50" s="681"/>
      <c r="M50" s="674"/>
      <c r="N50" s="681"/>
      <c r="O50" s="674"/>
      <c r="P50" s="681"/>
      <c r="Q50" s="674"/>
      <c r="R50" s="681"/>
      <c r="S50" s="674"/>
      <c r="T50" s="681"/>
      <c r="U50" s="674"/>
      <c r="V50" s="681"/>
      <c r="W50" s="674"/>
      <c r="X50" s="681"/>
      <c r="Y50" s="674"/>
      <c r="Z50" s="681"/>
      <c r="AA50" s="674"/>
      <c r="AB50" s="681"/>
      <c r="AC50" s="674"/>
      <c r="AD50" s="681"/>
      <c r="AE50" s="674"/>
      <c r="AF50" s="681"/>
      <c r="AG50" s="674"/>
      <c r="AH50" s="681"/>
      <c r="AI50" s="674"/>
      <c r="AJ50" s="681"/>
      <c r="AK50" s="674"/>
      <c r="AL50" s="681"/>
      <c r="AM50" s="674"/>
      <c r="AN50" s="681"/>
      <c r="AO50" s="674"/>
      <c r="AP50" s="681"/>
      <c r="AQ50" s="674"/>
      <c r="AR50" s="681"/>
      <c r="AS50" s="674"/>
      <c r="AT50" s="681"/>
      <c r="AU50" s="674"/>
      <c r="AV50" s="681"/>
      <c r="AW50" s="674"/>
      <c r="AX50" s="681"/>
      <c r="AY50" s="674"/>
      <c r="AZ50" s="681"/>
      <c r="BA50" s="674"/>
      <c r="BB50" s="681"/>
      <c r="BC50" s="674"/>
      <c r="BD50" s="681"/>
      <c r="BE50" s="674"/>
      <c r="BF50" s="681"/>
      <c r="BG50" s="674"/>
      <c r="BH50" s="681"/>
      <c r="BI50" s="674"/>
      <c r="BJ50" s="681"/>
      <c r="BK50" s="674"/>
      <c r="BL50" s="681"/>
      <c r="BM50" s="674"/>
      <c r="BN50" s="681"/>
      <c r="BO50" s="674"/>
      <c r="BP50" s="681"/>
      <c r="BQ50" s="674"/>
      <c r="BR50" s="743"/>
      <c r="BS50" s="643">
        <f t="shared" si="7"/>
        <v>0</v>
      </c>
      <c r="BT50" s="644">
        <f t="shared" si="8"/>
        <v>0</v>
      </c>
      <c r="BU50" s="644">
        <f t="shared" si="9"/>
        <v>0</v>
      </c>
      <c r="BV50" s="644">
        <f t="shared" si="10"/>
        <v>0</v>
      </c>
      <c r="BW50" s="645"/>
      <c r="BX50" s="338"/>
      <c r="BY50" s="338"/>
      <c r="BZ50" s="338"/>
      <c r="CA50" s="338"/>
      <c r="CB50" s="338"/>
      <c r="CC50" s="338"/>
    </row>
    <row r="51" ht="15.75" customHeight="1">
      <c r="A51" s="685" t="s">
        <v>180</v>
      </c>
      <c r="B51" s="686" t="s">
        <v>186</v>
      </c>
      <c r="C51" s="637">
        <v>960.0</v>
      </c>
      <c r="D51" s="638">
        <f t="shared" ref="D51:E51" si="55">I51+K51+M51+O51+Q51+S51+U51+W51+Y51+AA51+AC51+AE51+AG51+AI51+AK51+AM51+AO51+AQ51+AS51+AU51+AW51+AY51+BA51+BC51+BE51+BG51+BI51+BK51+BM51+BO51+BQ51</f>
        <v>0</v>
      </c>
      <c r="E51" s="505">
        <f t="shared" si="55"/>
        <v>0</v>
      </c>
      <c r="F51" s="639">
        <f t="shared" si="5"/>
        <v>960</v>
      </c>
      <c r="G51" s="297">
        <v>12.735</v>
      </c>
      <c r="H51" s="298">
        <f t="shared" si="6"/>
        <v>12225.6</v>
      </c>
      <c r="I51" s="674"/>
      <c r="J51" s="683"/>
      <c r="K51" s="674"/>
      <c r="L51" s="681"/>
      <c r="M51" s="674"/>
      <c r="N51" s="681"/>
      <c r="O51" s="674"/>
      <c r="P51" s="681"/>
      <c r="Q51" s="674"/>
      <c r="R51" s="681"/>
      <c r="S51" s="674"/>
      <c r="T51" s="681"/>
      <c r="U51" s="674"/>
      <c r="V51" s="681"/>
      <c r="W51" s="674"/>
      <c r="X51" s="681"/>
      <c r="Y51" s="674"/>
      <c r="Z51" s="681"/>
      <c r="AA51" s="674"/>
      <c r="AB51" s="681"/>
      <c r="AC51" s="674"/>
      <c r="AD51" s="681"/>
      <c r="AE51" s="674"/>
      <c r="AF51" s="681"/>
      <c r="AG51" s="674"/>
      <c r="AH51" s="681"/>
      <c r="AI51" s="674"/>
      <c r="AJ51" s="681"/>
      <c r="AK51" s="674"/>
      <c r="AL51" s="681"/>
      <c r="AM51" s="674"/>
      <c r="AN51" s="681"/>
      <c r="AO51" s="674"/>
      <c r="AP51" s="681"/>
      <c r="AQ51" s="674"/>
      <c r="AR51" s="681"/>
      <c r="AS51" s="674"/>
      <c r="AT51" s="681"/>
      <c r="AU51" s="674"/>
      <c r="AV51" s="681"/>
      <c r="AW51" s="674"/>
      <c r="AX51" s="681"/>
      <c r="AY51" s="674"/>
      <c r="AZ51" s="681"/>
      <c r="BA51" s="674"/>
      <c r="BB51" s="681"/>
      <c r="BC51" s="674"/>
      <c r="BD51" s="681"/>
      <c r="BE51" s="674"/>
      <c r="BF51" s="681"/>
      <c r="BG51" s="674"/>
      <c r="BH51" s="681"/>
      <c r="BI51" s="674"/>
      <c r="BJ51" s="681"/>
      <c r="BK51" s="674"/>
      <c r="BL51" s="681"/>
      <c r="BM51" s="674"/>
      <c r="BN51" s="681"/>
      <c r="BO51" s="674"/>
      <c r="BP51" s="681"/>
      <c r="BQ51" s="674"/>
      <c r="BR51" s="743"/>
      <c r="BS51" s="643">
        <f t="shared" si="7"/>
        <v>12225.6</v>
      </c>
      <c r="BT51" s="644">
        <f t="shared" si="8"/>
        <v>0</v>
      </c>
      <c r="BU51" s="644">
        <f t="shared" si="9"/>
        <v>0</v>
      </c>
      <c r="BV51" s="644">
        <f t="shared" si="10"/>
        <v>12225.6</v>
      </c>
      <c r="BW51" s="645"/>
      <c r="BX51" s="338"/>
      <c r="BY51" s="338"/>
      <c r="BZ51" s="338"/>
      <c r="CA51" s="338"/>
      <c r="CB51" s="338"/>
      <c r="CC51" s="338"/>
    </row>
    <row r="52" ht="15.75" customHeight="1">
      <c r="A52" s="685" t="s">
        <v>180</v>
      </c>
      <c r="B52" s="686" t="s">
        <v>190</v>
      </c>
      <c r="C52" s="637">
        <v>2106.0</v>
      </c>
      <c r="D52" s="638">
        <f t="shared" ref="D52:E52" si="56">I52+K52+M52+O52+Q52+S52+U52+W52+Y52+AA52+AC52+AE52+AG52+AI52+AK52+AM52+AO52+AQ52+AS52+AU52+AW52+AY52+BA52+BC52+BE52+BG52+BI52+BK52+BM52+BO52+BQ52</f>
        <v>0</v>
      </c>
      <c r="E52" s="505">
        <f t="shared" si="56"/>
        <v>0</v>
      </c>
      <c r="F52" s="639">
        <f t="shared" si="5"/>
        <v>2106</v>
      </c>
      <c r="G52" s="297">
        <v>13.954</v>
      </c>
      <c r="H52" s="298">
        <f t="shared" si="6"/>
        <v>29387.124</v>
      </c>
      <c r="I52" s="717"/>
      <c r="J52" s="683"/>
      <c r="K52" s="674"/>
      <c r="L52" s="681"/>
      <c r="M52" s="674"/>
      <c r="N52" s="680"/>
      <c r="O52" s="674"/>
      <c r="P52" s="681"/>
      <c r="Q52" s="674"/>
      <c r="R52" s="681"/>
      <c r="S52" s="674"/>
      <c r="T52" s="681"/>
      <c r="U52" s="674"/>
      <c r="V52" s="681"/>
      <c r="W52" s="674"/>
      <c r="X52" s="681"/>
      <c r="Y52" s="674"/>
      <c r="Z52" s="681"/>
      <c r="AA52" s="674"/>
      <c r="AB52" s="681"/>
      <c r="AC52" s="674"/>
      <c r="AD52" s="681"/>
      <c r="AE52" s="674"/>
      <c r="AF52" s="681"/>
      <c r="AG52" s="674"/>
      <c r="AH52" s="681"/>
      <c r="AI52" s="674"/>
      <c r="AJ52" s="742"/>
      <c r="AK52" s="674"/>
      <c r="AL52" s="681"/>
      <c r="AM52" s="674"/>
      <c r="AN52" s="681"/>
      <c r="AO52" s="674"/>
      <c r="AP52" s="681"/>
      <c r="AQ52" s="674"/>
      <c r="AR52" s="681"/>
      <c r="AS52" s="674"/>
      <c r="AT52" s="681"/>
      <c r="AU52" s="674"/>
      <c r="AV52" s="742"/>
      <c r="AW52" s="674"/>
      <c r="AX52" s="681"/>
      <c r="AY52" s="674"/>
      <c r="AZ52" s="681"/>
      <c r="BA52" s="674"/>
      <c r="BB52" s="681"/>
      <c r="BC52" s="674"/>
      <c r="BD52" s="681"/>
      <c r="BE52" s="674"/>
      <c r="BF52" s="742"/>
      <c r="BG52" s="674"/>
      <c r="BH52" s="681"/>
      <c r="BI52" s="674"/>
      <c r="BJ52" s="681"/>
      <c r="BK52" s="674"/>
      <c r="BL52" s="681"/>
      <c r="BM52" s="674"/>
      <c r="BN52" s="681"/>
      <c r="BO52" s="674"/>
      <c r="BP52" s="681"/>
      <c r="BQ52" s="674"/>
      <c r="BR52" s="683"/>
      <c r="BS52" s="643">
        <f t="shared" si="7"/>
        <v>29387.124</v>
      </c>
      <c r="BT52" s="644">
        <f t="shared" si="8"/>
        <v>0</v>
      </c>
      <c r="BU52" s="644">
        <f t="shared" si="9"/>
        <v>0</v>
      </c>
      <c r="BV52" s="644">
        <f t="shared" si="10"/>
        <v>29387.124</v>
      </c>
      <c r="BW52" s="645"/>
      <c r="BX52" s="338"/>
      <c r="BY52" s="338"/>
      <c r="BZ52" s="338"/>
      <c r="CA52" s="338"/>
      <c r="CB52" s="338"/>
      <c r="CC52" s="338"/>
    </row>
    <row r="53" ht="15.75" customHeight="1">
      <c r="A53" s="685" t="s">
        <v>180</v>
      </c>
      <c r="B53" s="686" t="s">
        <v>286</v>
      </c>
      <c r="C53" s="637">
        <v>0.0</v>
      </c>
      <c r="D53" s="638">
        <f t="shared" ref="D53:E53" si="57">I53+K53+M53+O53+Q53+S53+U53+W53+Y53+AA53+AC53+AE53+AG53+AI53+AK53+AM53+AO53+AQ53+AS53+AU53+AW53+AY53+BA53+BC53+BE53+BG53+BI53+BK53+BM53+BO53+BQ53</f>
        <v>0</v>
      </c>
      <c r="E53" s="505">
        <f t="shared" si="57"/>
        <v>0</v>
      </c>
      <c r="F53" s="639">
        <f t="shared" si="5"/>
        <v>0</v>
      </c>
      <c r="G53" s="297">
        <v>16.905</v>
      </c>
      <c r="H53" s="298">
        <f t="shared" si="6"/>
        <v>0</v>
      </c>
      <c r="I53" s="674"/>
      <c r="J53" s="683">
        <v>0.0</v>
      </c>
      <c r="K53" s="674"/>
      <c r="L53" s="681"/>
      <c r="M53" s="674"/>
      <c r="N53" s="681"/>
      <c r="O53" s="674"/>
      <c r="P53" s="681"/>
      <c r="Q53" s="674"/>
      <c r="R53" s="681"/>
      <c r="S53" s="674"/>
      <c r="T53" s="681"/>
      <c r="U53" s="674"/>
      <c r="V53" s="681"/>
      <c r="W53" s="674"/>
      <c r="X53" s="681"/>
      <c r="Y53" s="674"/>
      <c r="Z53" s="681"/>
      <c r="AA53" s="674"/>
      <c r="AB53" s="681"/>
      <c r="AC53" s="674"/>
      <c r="AD53" s="681"/>
      <c r="AE53" s="674"/>
      <c r="AF53" s="681"/>
      <c r="AG53" s="674"/>
      <c r="AH53" s="681"/>
      <c r="AI53" s="674"/>
      <c r="AJ53" s="742"/>
      <c r="AK53" s="674"/>
      <c r="AL53" s="681"/>
      <c r="AM53" s="674"/>
      <c r="AN53" s="681"/>
      <c r="AO53" s="674"/>
      <c r="AP53" s="681"/>
      <c r="AQ53" s="674"/>
      <c r="AR53" s="681"/>
      <c r="AS53" s="674"/>
      <c r="AT53" s="681"/>
      <c r="AU53" s="674"/>
      <c r="AV53" s="742"/>
      <c r="AW53" s="674"/>
      <c r="AX53" s="681"/>
      <c r="AY53" s="674"/>
      <c r="AZ53" s="681"/>
      <c r="BA53" s="674"/>
      <c r="BB53" s="681"/>
      <c r="BC53" s="674"/>
      <c r="BD53" s="681"/>
      <c r="BE53" s="674"/>
      <c r="BF53" s="742"/>
      <c r="BG53" s="674"/>
      <c r="BH53" s="681"/>
      <c r="BI53" s="674"/>
      <c r="BJ53" s="681"/>
      <c r="BK53" s="674"/>
      <c r="BL53" s="681"/>
      <c r="BM53" s="674"/>
      <c r="BN53" s="681"/>
      <c r="BO53" s="674"/>
      <c r="BP53" s="681"/>
      <c r="BQ53" s="674"/>
      <c r="BR53" s="683"/>
      <c r="BS53" s="643">
        <f t="shared" si="7"/>
        <v>0</v>
      </c>
      <c r="BT53" s="644">
        <f t="shared" si="8"/>
        <v>0</v>
      </c>
      <c r="BU53" s="644">
        <f t="shared" si="9"/>
        <v>0</v>
      </c>
      <c r="BV53" s="644">
        <f t="shared" si="10"/>
        <v>0</v>
      </c>
      <c r="BW53" s="645"/>
      <c r="BX53" s="338"/>
      <c r="BY53" s="338"/>
      <c r="BZ53" s="338"/>
      <c r="CA53" s="338"/>
      <c r="CB53" s="338"/>
      <c r="CC53" s="338"/>
    </row>
    <row r="54" ht="15.75" customHeight="1">
      <c r="A54" s="685" t="s">
        <v>180</v>
      </c>
      <c r="B54" s="686" t="s">
        <v>287</v>
      </c>
      <c r="C54" s="637">
        <v>0.0</v>
      </c>
      <c r="D54" s="638">
        <f t="shared" ref="D54:E54" si="58">I54+K54+M54+O54+Q54+S54+U54+W54+Y54+AA54+AC54+AE54+AG54+AI54+AK54+AM54+AO54+AQ54+AS54+AU54+AW54+AY54+BA54+BC54+BE54+BG54+BI54+BK54+BM54+BO54+BQ54</f>
        <v>0</v>
      </c>
      <c r="E54" s="505">
        <f t="shared" si="58"/>
        <v>0</v>
      </c>
      <c r="F54" s="639">
        <f t="shared" si="5"/>
        <v>0</v>
      </c>
      <c r="G54" s="297">
        <v>32.985</v>
      </c>
      <c r="H54" s="298">
        <f t="shared" si="6"/>
        <v>0</v>
      </c>
      <c r="I54" s="674"/>
      <c r="J54" s="683">
        <v>0.0</v>
      </c>
      <c r="K54" s="674"/>
      <c r="L54" s="681"/>
      <c r="M54" s="674"/>
      <c r="N54" s="681"/>
      <c r="O54" s="674"/>
      <c r="P54" s="681"/>
      <c r="Q54" s="674"/>
      <c r="R54" s="681"/>
      <c r="S54" s="674"/>
      <c r="T54" s="681"/>
      <c r="U54" s="674"/>
      <c r="V54" s="681"/>
      <c r="W54" s="674"/>
      <c r="X54" s="681"/>
      <c r="Y54" s="674"/>
      <c r="Z54" s="681"/>
      <c r="AA54" s="674"/>
      <c r="AB54" s="681"/>
      <c r="AC54" s="674"/>
      <c r="AD54" s="681"/>
      <c r="AE54" s="674"/>
      <c r="AF54" s="681"/>
      <c r="AG54" s="674"/>
      <c r="AH54" s="681"/>
      <c r="AI54" s="674"/>
      <c r="AJ54" s="742"/>
      <c r="AK54" s="674"/>
      <c r="AL54" s="681"/>
      <c r="AM54" s="674"/>
      <c r="AN54" s="681"/>
      <c r="AO54" s="674"/>
      <c r="AP54" s="681"/>
      <c r="AQ54" s="674"/>
      <c r="AR54" s="681"/>
      <c r="AS54" s="674"/>
      <c r="AT54" s="681"/>
      <c r="AU54" s="674"/>
      <c r="AV54" s="742"/>
      <c r="AW54" s="674"/>
      <c r="AX54" s="681"/>
      <c r="AY54" s="674"/>
      <c r="AZ54" s="681"/>
      <c r="BA54" s="674"/>
      <c r="BB54" s="681"/>
      <c r="BC54" s="674"/>
      <c r="BD54" s="681"/>
      <c r="BE54" s="674"/>
      <c r="BF54" s="742"/>
      <c r="BG54" s="674"/>
      <c r="BH54" s="681"/>
      <c r="BI54" s="674"/>
      <c r="BJ54" s="681"/>
      <c r="BK54" s="674"/>
      <c r="BL54" s="681"/>
      <c r="BM54" s="674"/>
      <c r="BN54" s="681"/>
      <c r="BO54" s="674"/>
      <c r="BP54" s="681"/>
      <c r="BQ54" s="674"/>
      <c r="BR54" s="683"/>
      <c r="BS54" s="643">
        <f t="shared" si="7"/>
        <v>0</v>
      </c>
      <c r="BT54" s="644">
        <f t="shared" si="8"/>
        <v>0</v>
      </c>
      <c r="BU54" s="644">
        <f t="shared" si="9"/>
        <v>0</v>
      </c>
      <c r="BV54" s="644">
        <f t="shared" si="10"/>
        <v>0</v>
      </c>
      <c r="BW54" s="645"/>
      <c r="BX54" s="338"/>
      <c r="BY54" s="338"/>
      <c r="BZ54" s="338"/>
      <c r="CA54" s="338"/>
      <c r="CB54" s="338"/>
      <c r="CC54" s="338"/>
    </row>
    <row r="55" ht="15.75" customHeight="1">
      <c r="A55" s="685" t="s">
        <v>180</v>
      </c>
      <c r="B55" s="686" t="s">
        <v>191</v>
      </c>
      <c r="C55" s="637">
        <v>12000.0</v>
      </c>
      <c r="D55" s="638">
        <f t="shared" ref="D55:E55" si="59">I55+K55+M55+O55+Q55+S55+U55+W55+Y55+AA55+AC55+AE55+AG55+AI55+AK55+AM55+AO55+AQ55+AS55+AU55+AW55+AY55+BA55+BC55+BE55+BG55+BI55+BK55+BM55+BO55+BQ55</f>
        <v>0</v>
      </c>
      <c r="E55" s="505">
        <f t="shared" si="59"/>
        <v>0</v>
      </c>
      <c r="F55" s="639">
        <f t="shared" si="5"/>
        <v>12000</v>
      </c>
      <c r="G55" s="297">
        <v>1.837</v>
      </c>
      <c r="H55" s="298">
        <f t="shared" si="6"/>
        <v>22044</v>
      </c>
      <c r="I55" s="674"/>
      <c r="J55" s="683"/>
      <c r="K55" s="674"/>
      <c r="L55" s="681"/>
      <c r="M55" s="674"/>
      <c r="N55" s="681"/>
      <c r="O55" s="674"/>
      <c r="P55" s="681"/>
      <c r="Q55" s="674"/>
      <c r="R55" s="681"/>
      <c r="S55" s="674"/>
      <c r="T55" s="681"/>
      <c r="U55" s="674"/>
      <c r="V55" s="681"/>
      <c r="W55" s="674"/>
      <c r="X55" s="681"/>
      <c r="Y55" s="674"/>
      <c r="Z55" s="681"/>
      <c r="AA55" s="674"/>
      <c r="AB55" s="681"/>
      <c r="AC55" s="674"/>
      <c r="AD55" s="681"/>
      <c r="AE55" s="674"/>
      <c r="AF55" s="681"/>
      <c r="AG55" s="674"/>
      <c r="AH55" s="681"/>
      <c r="AI55" s="674"/>
      <c r="AJ55" s="742"/>
      <c r="AK55" s="674"/>
      <c r="AL55" s="681"/>
      <c r="AM55" s="674"/>
      <c r="AN55" s="681"/>
      <c r="AO55" s="674"/>
      <c r="AP55" s="681"/>
      <c r="AQ55" s="674"/>
      <c r="AR55" s="681"/>
      <c r="AS55" s="674"/>
      <c r="AT55" s="681"/>
      <c r="AU55" s="674"/>
      <c r="AV55" s="742"/>
      <c r="AW55" s="674"/>
      <c r="AX55" s="681"/>
      <c r="AY55" s="674"/>
      <c r="AZ55" s="681"/>
      <c r="BA55" s="674"/>
      <c r="BB55" s="681"/>
      <c r="BC55" s="674"/>
      <c r="BD55" s="681"/>
      <c r="BE55" s="674"/>
      <c r="BF55" s="742"/>
      <c r="BG55" s="674"/>
      <c r="BH55" s="681"/>
      <c r="BI55" s="674"/>
      <c r="BJ55" s="681"/>
      <c r="BK55" s="674"/>
      <c r="BL55" s="681"/>
      <c r="BM55" s="674"/>
      <c r="BN55" s="681"/>
      <c r="BO55" s="674"/>
      <c r="BP55" s="681"/>
      <c r="BQ55" s="674"/>
      <c r="BR55" s="683"/>
      <c r="BS55" s="643">
        <f t="shared" si="7"/>
        <v>22044</v>
      </c>
      <c r="BT55" s="644">
        <f t="shared" si="8"/>
        <v>0</v>
      </c>
      <c r="BU55" s="644">
        <f t="shared" si="9"/>
        <v>0</v>
      </c>
      <c r="BV55" s="644">
        <f t="shared" si="10"/>
        <v>22044</v>
      </c>
      <c r="BW55" s="645"/>
      <c r="BX55" s="338"/>
      <c r="BY55" s="338"/>
      <c r="BZ55" s="338"/>
      <c r="CA55" s="338"/>
      <c r="CB55" s="338"/>
      <c r="CC55" s="338"/>
    </row>
    <row r="56" ht="15.75" customHeight="1">
      <c r="A56" s="685" t="s">
        <v>180</v>
      </c>
      <c r="B56" s="686" t="s">
        <v>193</v>
      </c>
      <c r="C56" s="637">
        <v>490.0</v>
      </c>
      <c r="D56" s="638">
        <f t="shared" ref="D56:E56" si="60">I56+K56+M56+O56+Q56+S56+U56+W56+Y56+AA56+AC56+AE56+AG56+AI56+AK56+AM56+AO56+AQ56+AS56+AU56+AW56+AY56+BA56+BC56+BE56+BG56+BI56+BK56+BM56+BO56+BQ56</f>
        <v>0</v>
      </c>
      <c r="E56" s="505">
        <f t="shared" si="60"/>
        <v>0</v>
      </c>
      <c r="F56" s="639">
        <f t="shared" si="5"/>
        <v>490</v>
      </c>
      <c r="G56" s="297">
        <v>29.109</v>
      </c>
      <c r="H56" s="298">
        <f t="shared" si="6"/>
        <v>14263.41</v>
      </c>
      <c r="I56" s="674"/>
      <c r="J56" s="683"/>
      <c r="K56" s="674"/>
      <c r="L56" s="681"/>
      <c r="M56" s="674"/>
      <c r="N56" s="681"/>
      <c r="O56" s="674"/>
      <c r="P56" s="681"/>
      <c r="Q56" s="674"/>
      <c r="R56" s="681"/>
      <c r="S56" s="674"/>
      <c r="T56" s="681"/>
      <c r="U56" s="674"/>
      <c r="V56" s="681"/>
      <c r="W56" s="674"/>
      <c r="X56" s="681"/>
      <c r="Y56" s="674"/>
      <c r="Z56" s="681"/>
      <c r="AA56" s="674"/>
      <c r="AB56" s="681"/>
      <c r="AC56" s="674"/>
      <c r="AD56" s="681"/>
      <c r="AE56" s="674"/>
      <c r="AF56" s="681"/>
      <c r="AG56" s="674"/>
      <c r="AH56" s="681"/>
      <c r="AI56" s="674"/>
      <c r="AJ56" s="681"/>
      <c r="AK56" s="674"/>
      <c r="AL56" s="681"/>
      <c r="AM56" s="674"/>
      <c r="AN56" s="681"/>
      <c r="AO56" s="674"/>
      <c r="AP56" s="681"/>
      <c r="AQ56" s="674"/>
      <c r="AR56" s="681"/>
      <c r="AS56" s="674"/>
      <c r="AT56" s="681"/>
      <c r="AU56" s="674"/>
      <c r="AV56" s="681"/>
      <c r="AW56" s="674"/>
      <c r="AX56" s="681"/>
      <c r="AY56" s="674"/>
      <c r="AZ56" s="681"/>
      <c r="BA56" s="674"/>
      <c r="BB56" s="681"/>
      <c r="BC56" s="674"/>
      <c r="BD56" s="681"/>
      <c r="BE56" s="674"/>
      <c r="BF56" s="681"/>
      <c r="BG56" s="674"/>
      <c r="BH56" s="681"/>
      <c r="BI56" s="674"/>
      <c r="BJ56" s="681"/>
      <c r="BK56" s="674"/>
      <c r="BL56" s="681"/>
      <c r="BM56" s="674"/>
      <c r="BN56" s="681"/>
      <c r="BO56" s="674"/>
      <c r="BP56" s="681"/>
      <c r="BQ56" s="674"/>
      <c r="BR56" s="683"/>
      <c r="BS56" s="643">
        <f t="shared" si="7"/>
        <v>14263.41</v>
      </c>
      <c r="BT56" s="644">
        <f t="shared" si="8"/>
        <v>0</v>
      </c>
      <c r="BU56" s="644">
        <f t="shared" si="9"/>
        <v>0</v>
      </c>
      <c r="BV56" s="644">
        <f t="shared" si="10"/>
        <v>14263.41</v>
      </c>
      <c r="BW56" s="645"/>
      <c r="BX56" s="338"/>
      <c r="BY56" s="338"/>
      <c r="BZ56" s="338"/>
      <c r="CA56" s="338"/>
      <c r="CB56" s="338"/>
      <c r="CC56" s="338"/>
    </row>
    <row r="57" ht="15.75" customHeight="1">
      <c r="A57" s="685" t="s">
        <v>180</v>
      </c>
      <c r="B57" s="686" t="s">
        <v>195</v>
      </c>
      <c r="C57" s="637">
        <v>1950.0</v>
      </c>
      <c r="D57" s="638">
        <f t="shared" ref="D57:E57" si="61">I57+K57+M57+O57+Q57+S57+U57+W57+Y57+AA57+AC57+AE57+AG57+AI57+AK57+AM57+AO57+AQ57+AS57+AU57+AW57+AY57+BA57+BC57+BE57+BG57+BI57+BK57+BM57+BO57+BQ57</f>
        <v>750</v>
      </c>
      <c r="E57" s="505">
        <f t="shared" si="61"/>
        <v>0</v>
      </c>
      <c r="F57" s="639">
        <f t="shared" si="5"/>
        <v>2700</v>
      </c>
      <c r="G57" s="668">
        <v>29.216</v>
      </c>
      <c r="H57" s="298">
        <f t="shared" si="6"/>
        <v>78883.2</v>
      </c>
      <c r="I57" s="744">
        <v>750.0</v>
      </c>
      <c r="J57" s="745"/>
      <c r="K57" s="747"/>
      <c r="L57" s="745"/>
      <c r="M57" s="747"/>
      <c r="N57" s="745"/>
      <c r="O57" s="747"/>
      <c r="P57" s="745"/>
      <c r="Q57" s="747"/>
      <c r="R57" s="745"/>
      <c r="S57" s="747"/>
      <c r="T57" s="745"/>
      <c r="U57" s="747"/>
      <c r="V57" s="745"/>
      <c r="W57" s="747"/>
      <c r="X57" s="745"/>
      <c r="Y57" s="747"/>
      <c r="Z57" s="745"/>
      <c r="AA57" s="747"/>
      <c r="AB57" s="745"/>
      <c r="AC57" s="749"/>
      <c r="AD57" s="745"/>
      <c r="AE57" s="747"/>
      <c r="AF57" s="745"/>
      <c r="AG57" s="747"/>
      <c r="AH57" s="745"/>
      <c r="AI57" s="747"/>
      <c r="AJ57" s="745"/>
      <c r="AK57" s="747"/>
      <c r="AL57" s="745"/>
      <c r="AM57" s="747"/>
      <c r="AN57" s="745"/>
      <c r="AO57" s="747"/>
      <c r="AP57" s="745"/>
      <c r="AQ57" s="747"/>
      <c r="AR57" s="745"/>
      <c r="AS57" s="747"/>
      <c r="AT57" s="745"/>
      <c r="AU57" s="747"/>
      <c r="AV57" s="745"/>
      <c r="AW57" s="747"/>
      <c r="AX57" s="745"/>
      <c r="AY57" s="747"/>
      <c r="AZ57" s="745"/>
      <c r="BA57" s="747"/>
      <c r="BB57" s="745"/>
      <c r="BC57" s="747"/>
      <c r="BD57" s="745"/>
      <c r="BE57" s="747"/>
      <c r="BF57" s="745"/>
      <c r="BG57" s="747"/>
      <c r="BH57" s="745"/>
      <c r="BI57" s="747"/>
      <c r="BJ57" s="745"/>
      <c r="BK57" s="747"/>
      <c r="BL57" s="745"/>
      <c r="BM57" s="747"/>
      <c r="BN57" s="745"/>
      <c r="BO57" s="747"/>
      <c r="BP57" s="745"/>
      <c r="BQ57" s="747"/>
      <c r="BR57" s="745"/>
      <c r="BS57" s="643">
        <f t="shared" si="7"/>
        <v>56971.2</v>
      </c>
      <c r="BT57" s="644">
        <f t="shared" si="8"/>
        <v>21912</v>
      </c>
      <c r="BU57" s="644">
        <f t="shared" si="9"/>
        <v>0</v>
      </c>
      <c r="BV57" s="644">
        <f t="shared" si="10"/>
        <v>78883.2</v>
      </c>
      <c r="BW57" s="645"/>
      <c r="BX57" s="338"/>
      <c r="BY57" s="338"/>
      <c r="BZ57" s="338"/>
      <c r="CA57" s="338"/>
      <c r="CB57" s="338"/>
      <c r="CC57" s="338"/>
    </row>
    <row r="58" ht="15.75" customHeight="1">
      <c r="A58" s="685" t="s">
        <v>180</v>
      </c>
      <c r="B58" s="686" t="s">
        <v>288</v>
      </c>
      <c r="C58" s="637">
        <v>0.0</v>
      </c>
      <c r="D58" s="638">
        <f t="shared" ref="D58:E58" si="62">I58+K58+M58+O58+Q58+S58+U58+W58+Y58+AA58+AC58+AE58+AG58+AI58+AK58+AM58+AO58+AQ58+AS58+AU58+AW58+AY58+BA58+BC58+BE58+BG58+BI58+BK58+BM58+BO58+BQ58</f>
        <v>0</v>
      </c>
      <c r="E58" s="505">
        <f t="shared" si="62"/>
        <v>0</v>
      </c>
      <c r="F58" s="639">
        <f t="shared" si="5"/>
        <v>0</v>
      </c>
      <c r="G58" s="297">
        <v>9.712</v>
      </c>
      <c r="H58" s="298">
        <f t="shared" si="6"/>
        <v>0</v>
      </c>
      <c r="I58" s="747"/>
      <c r="J58" s="745">
        <v>0.0</v>
      </c>
      <c r="K58" s="747"/>
      <c r="L58" s="745"/>
      <c r="M58" s="747"/>
      <c r="N58" s="745"/>
      <c r="O58" s="747"/>
      <c r="P58" s="745"/>
      <c r="Q58" s="747"/>
      <c r="R58" s="745"/>
      <c r="S58" s="747"/>
      <c r="T58" s="745"/>
      <c r="U58" s="747"/>
      <c r="V58" s="745"/>
      <c r="W58" s="747"/>
      <c r="X58" s="745"/>
      <c r="Y58" s="747"/>
      <c r="Z58" s="745"/>
      <c r="AA58" s="747"/>
      <c r="AB58" s="745"/>
      <c r="AC58" s="749"/>
      <c r="AD58" s="745"/>
      <c r="AE58" s="747"/>
      <c r="AF58" s="745"/>
      <c r="AG58" s="747"/>
      <c r="AH58" s="745"/>
      <c r="AI58" s="747"/>
      <c r="AJ58" s="745"/>
      <c r="AK58" s="747"/>
      <c r="AL58" s="745"/>
      <c r="AM58" s="747"/>
      <c r="AN58" s="745"/>
      <c r="AO58" s="747"/>
      <c r="AP58" s="745"/>
      <c r="AQ58" s="747"/>
      <c r="AR58" s="745"/>
      <c r="AS58" s="747"/>
      <c r="AT58" s="745"/>
      <c r="AU58" s="747"/>
      <c r="AV58" s="745"/>
      <c r="AW58" s="747"/>
      <c r="AX58" s="745"/>
      <c r="AY58" s="747"/>
      <c r="AZ58" s="745"/>
      <c r="BA58" s="747"/>
      <c r="BB58" s="745"/>
      <c r="BC58" s="747"/>
      <c r="BD58" s="745"/>
      <c r="BE58" s="747"/>
      <c r="BF58" s="745"/>
      <c r="BG58" s="747"/>
      <c r="BH58" s="745"/>
      <c r="BI58" s="747"/>
      <c r="BJ58" s="745"/>
      <c r="BK58" s="747"/>
      <c r="BL58" s="745"/>
      <c r="BM58" s="747"/>
      <c r="BN58" s="745"/>
      <c r="BO58" s="747"/>
      <c r="BP58" s="745"/>
      <c r="BQ58" s="747"/>
      <c r="BR58" s="745"/>
      <c r="BS58" s="643">
        <f t="shared" si="7"/>
        <v>0</v>
      </c>
      <c r="BT58" s="644">
        <f t="shared" si="8"/>
        <v>0</v>
      </c>
      <c r="BU58" s="644">
        <f t="shared" si="9"/>
        <v>0</v>
      </c>
      <c r="BV58" s="644">
        <f t="shared" si="10"/>
        <v>0</v>
      </c>
      <c r="BW58" s="645"/>
      <c r="BX58" s="338"/>
      <c r="BY58" s="338"/>
      <c r="BZ58" s="338"/>
      <c r="CA58" s="338"/>
      <c r="CB58" s="338"/>
      <c r="CC58" s="338"/>
    </row>
    <row r="59" ht="15.75" customHeight="1">
      <c r="A59" s="685" t="s">
        <v>180</v>
      </c>
      <c r="B59" s="686" t="s">
        <v>291</v>
      </c>
      <c r="C59" s="637">
        <v>6000.0</v>
      </c>
      <c r="D59" s="638">
        <f t="shared" ref="D59:E59" si="63">I59+K59+M59+O59+Q59+S59+U59+W59+Y59+AA59+AC59+AE59+AG59+AI59+AK59+AM59+AO59+AQ59+AS59+AU59+AW59+AY59+BA59+BC59+BE59+BG59+BI59+BK59+BM59+BO59+BQ59</f>
        <v>0</v>
      </c>
      <c r="E59" s="505">
        <f t="shared" si="63"/>
        <v>6000</v>
      </c>
      <c r="F59" s="639">
        <f t="shared" si="5"/>
        <v>0</v>
      </c>
      <c r="G59" s="297">
        <v>14.7</v>
      </c>
      <c r="H59" s="298">
        <f t="shared" si="6"/>
        <v>0</v>
      </c>
      <c r="I59" s="747"/>
      <c r="J59" s="745">
        <v>6000.0</v>
      </c>
      <c r="K59" s="747"/>
      <c r="L59" s="745"/>
      <c r="M59" s="747"/>
      <c r="N59" s="745"/>
      <c r="O59" s="747"/>
      <c r="P59" s="745"/>
      <c r="Q59" s="747"/>
      <c r="R59" s="745"/>
      <c r="S59" s="747"/>
      <c r="T59" s="745"/>
      <c r="U59" s="747"/>
      <c r="V59" s="745"/>
      <c r="W59" s="747"/>
      <c r="X59" s="745"/>
      <c r="Y59" s="747"/>
      <c r="Z59" s="745"/>
      <c r="AA59" s="747"/>
      <c r="AB59" s="745"/>
      <c r="AC59" s="749"/>
      <c r="AD59" s="745"/>
      <c r="AE59" s="747"/>
      <c r="AF59" s="745"/>
      <c r="AG59" s="747"/>
      <c r="AH59" s="745"/>
      <c r="AI59" s="747"/>
      <c r="AJ59" s="745"/>
      <c r="AK59" s="747"/>
      <c r="AL59" s="745"/>
      <c r="AM59" s="747"/>
      <c r="AN59" s="745"/>
      <c r="AO59" s="747"/>
      <c r="AP59" s="745"/>
      <c r="AQ59" s="747"/>
      <c r="AR59" s="745"/>
      <c r="AS59" s="747"/>
      <c r="AT59" s="745"/>
      <c r="AU59" s="747"/>
      <c r="AV59" s="745"/>
      <c r="AW59" s="747"/>
      <c r="AX59" s="745"/>
      <c r="AY59" s="747"/>
      <c r="AZ59" s="745"/>
      <c r="BA59" s="747"/>
      <c r="BB59" s="745"/>
      <c r="BC59" s="747"/>
      <c r="BD59" s="745"/>
      <c r="BE59" s="747"/>
      <c r="BF59" s="745"/>
      <c r="BG59" s="747"/>
      <c r="BH59" s="745"/>
      <c r="BI59" s="747"/>
      <c r="BJ59" s="745"/>
      <c r="BK59" s="747"/>
      <c r="BL59" s="745"/>
      <c r="BM59" s="747"/>
      <c r="BN59" s="745"/>
      <c r="BO59" s="747"/>
      <c r="BP59" s="745"/>
      <c r="BQ59" s="744"/>
      <c r="BR59" s="745"/>
      <c r="BS59" s="643">
        <f t="shared" si="7"/>
        <v>88200</v>
      </c>
      <c r="BT59" s="644">
        <f t="shared" si="8"/>
        <v>0</v>
      </c>
      <c r="BU59" s="644">
        <f t="shared" si="9"/>
        <v>88200</v>
      </c>
      <c r="BV59" s="644">
        <f t="shared" si="10"/>
        <v>0</v>
      </c>
      <c r="BW59" s="645"/>
      <c r="BX59" s="338"/>
      <c r="BY59" s="338"/>
      <c r="BZ59" s="338"/>
      <c r="CA59" s="338"/>
      <c r="CB59" s="338"/>
      <c r="CC59" s="338"/>
    </row>
    <row r="60" ht="15.75" customHeight="1">
      <c r="A60" s="685" t="s">
        <v>180</v>
      </c>
      <c r="B60" s="686" t="s">
        <v>292</v>
      </c>
      <c r="C60" s="637">
        <v>0.0</v>
      </c>
      <c r="D60" s="638">
        <f t="shared" ref="D60:E60" si="64">I60+K60+M60+O60+Q60+S60+U60+W60+Y60+AA60+AC60+AE60+AG60+AI60+AK60+AM60+AO60+AQ60+AS60+AU60+AW60+AY60+BA60+BC60+BE60+BG60+BI60+BK60+BM60+BO60+BQ60</f>
        <v>0</v>
      </c>
      <c r="E60" s="505">
        <f t="shared" si="64"/>
        <v>0</v>
      </c>
      <c r="F60" s="639">
        <f t="shared" si="5"/>
        <v>0</v>
      </c>
      <c r="G60" s="297">
        <v>21.0</v>
      </c>
      <c r="H60" s="298">
        <f t="shared" si="6"/>
        <v>0</v>
      </c>
      <c r="I60" s="744"/>
      <c r="J60" s="745">
        <v>0.0</v>
      </c>
      <c r="K60" s="744"/>
      <c r="L60" s="760"/>
      <c r="M60" s="747"/>
      <c r="N60" s="745"/>
      <c r="O60" s="747"/>
      <c r="P60" s="745"/>
      <c r="Q60" s="747"/>
      <c r="R60" s="745"/>
      <c r="S60" s="747"/>
      <c r="T60" s="745"/>
      <c r="U60" s="747"/>
      <c r="V60" s="745"/>
      <c r="W60" s="747"/>
      <c r="X60" s="745"/>
      <c r="Y60" s="747"/>
      <c r="Z60" s="745"/>
      <c r="AA60" s="747"/>
      <c r="AB60" s="745"/>
      <c r="AC60" s="749"/>
      <c r="AD60" s="745"/>
      <c r="AE60" s="747"/>
      <c r="AF60" s="745"/>
      <c r="AG60" s="747"/>
      <c r="AH60" s="745"/>
      <c r="AI60" s="747"/>
      <c r="AJ60" s="745"/>
      <c r="AK60" s="747"/>
      <c r="AL60" s="745"/>
      <c r="AM60" s="747"/>
      <c r="AN60" s="745"/>
      <c r="AO60" s="747"/>
      <c r="AP60" s="745"/>
      <c r="AQ60" s="747"/>
      <c r="AR60" s="745"/>
      <c r="AS60" s="747"/>
      <c r="AT60" s="745"/>
      <c r="AU60" s="747"/>
      <c r="AV60" s="745"/>
      <c r="AW60" s="747"/>
      <c r="AX60" s="745"/>
      <c r="AY60" s="747"/>
      <c r="AZ60" s="745"/>
      <c r="BA60" s="747"/>
      <c r="BB60" s="745"/>
      <c r="BC60" s="747"/>
      <c r="BD60" s="745"/>
      <c r="BE60" s="747"/>
      <c r="BF60" s="745"/>
      <c r="BG60" s="747"/>
      <c r="BH60" s="745"/>
      <c r="BI60" s="747"/>
      <c r="BJ60" s="745"/>
      <c r="BK60" s="747"/>
      <c r="BL60" s="745"/>
      <c r="BM60" s="747"/>
      <c r="BN60" s="745"/>
      <c r="BO60" s="747"/>
      <c r="BP60" s="745"/>
      <c r="BQ60" s="747"/>
      <c r="BR60" s="745"/>
      <c r="BS60" s="643">
        <f t="shared" si="7"/>
        <v>0</v>
      </c>
      <c r="BT60" s="644">
        <f t="shared" si="8"/>
        <v>0</v>
      </c>
      <c r="BU60" s="644">
        <f t="shared" si="9"/>
        <v>0</v>
      </c>
      <c r="BV60" s="644">
        <f t="shared" si="10"/>
        <v>0</v>
      </c>
      <c r="BW60" s="645"/>
      <c r="BX60" s="338"/>
      <c r="BY60" s="338"/>
      <c r="BZ60" s="338"/>
      <c r="CA60" s="338"/>
      <c r="CB60" s="338"/>
      <c r="CC60" s="338"/>
    </row>
    <row r="61" ht="15.75" customHeight="1">
      <c r="A61" s="685" t="s">
        <v>180</v>
      </c>
      <c r="B61" s="686" t="s">
        <v>293</v>
      </c>
      <c r="C61" s="637">
        <v>0.0</v>
      </c>
      <c r="D61" s="638">
        <f t="shared" ref="D61:E61" si="65">I61+K61+M61+O61+Q61+S61+U61+W61+Y61+AA61+AC61+AE61+AG61+AI61+AK61+AM61+AO61+AQ61+AS61+AU61+AW61+AY61+BA61+BC61+BE61+BG61+BI61+BK61+BM61+BO61+BQ61</f>
        <v>0</v>
      </c>
      <c r="E61" s="505">
        <f t="shared" si="65"/>
        <v>0</v>
      </c>
      <c r="F61" s="639">
        <f t="shared" si="5"/>
        <v>0</v>
      </c>
      <c r="G61" s="297">
        <v>19.404</v>
      </c>
      <c r="H61" s="298">
        <f t="shared" si="6"/>
        <v>0</v>
      </c>
      <c r="I61" s="747"/>
      <c r="J61" s="745">
        <v>0.0</v>
      </c>
      <c r="K61" s="744"/>
      <c r="L61" s="745"/>
      <c r="M61" s="747"/>
      <c r="N61" s="745"/>
      <c r="O61" s="747"/>
      <c r="P61" s="745"/>
      <c r="Q61" s="747"/>
      <c r="R61" s="745"/>
      <c r="S61" s="747"/>
      <c r="T61" s="745"/>
      <c r="U61" s="747"/>
      <c r="V61" s="745"/>
      <c r="W61" s="747"/>
      <c r="X61" s="745"/>
      <c r="Y61" s="747"/>
      <c r="Z61" s="745"/>
      <c r="AA61" s="747"/>
      <c r="AB61" s="745"/>
      <c r="AC61" s="749"/>
      <c r="AD61" s="745"/>
      <c r="AE61" s="747"/>
      <c r="AF61" s="745"/>
      <c r="AG61" s="747"/>
      <c r="AH61" s="745"/>
      <c r="AI61" s="747"/>
      <c r="AJ61" s="745"/>
      <c r="AK61" s="747"/>
      <c r="AL61" s="745"/>
      <c r="AM61" s="747"/>
      <c r="AN61" s="745"/>
      <c r="AO61" s="747"/>
      <c r="AP61" s="745"/>
      <c r="AQ61" s="747"/>
      <c r="AR61" s="745"/>
      <c r="AS61" s="747"/>
      <c r="AT61" s="745"/>
      <c r="AU61" s="747"/>
      <c r="AV61" s="745"/>
      <c r="AW61" s="747"/>
      <c r="AX61" s="745"/>
      <c r="AY61" s="747"/>
      <c r="AZ61" s="745"/>
      <c r="BA61" s="747"/>
      <c r="BB61" s="745"/>
      <c r="BC61" s="747"/>
      <c r="BD61" s="745"/>
      <c r="BE61" s="747"/>
      <c r="BF61" s="745"/>
      <c r="BG61" s="747"/>
      <c r="BH61" s="745"/>
      <c r="BI61" s="747"/>
      <c r="BJ61" s="745"/>
      <c r="BK61" s="747"/>
      <c r="BL61" s="745"/>
      <c r="BM61" s="747"/>
      <c r="BN61" s="745"/>
      <c r="BO61" s="747"/>
      <c r="BP61" s="745"/>
      <c r="BQ61" s="747"/>
      <c r="BR61" s="745"/>
      <c r="BS61" s="643">
        <f t="shared" si="7"/>
        <v>0</v>
      </c>
      <c r="BT61" s="644">
        <f t="shared" si="8"/>
        <v>0</v>
      </c>
      <c r="BU61" s="644">
        <f t="shared" si="9"/>
        <v>0</v>
      </c>
      <c r="BV61" s="644">
        <f t="shared" si="10"/>
        <v>0</v>
      </c>
      <c r="BW61" s="645"/>
      <c r="BX61" s="338"/>
      <c r="BY61" s="338"/>
      <c r="BZ61" s="338"/>
      <c r="CA61" s="338"/>
      <c r="CB61" s="338"/>
      <c r="CC61" s="338"/>
    </row>
    <row r="62" ht="15.75" customHeight="1">
      <c r="A62" s="685" t="s">
        <v>180</v>
      </c>
      <c r="B62" s="686" t="s">
        <v>294</v>
      </c>
      <c r="C62" s="637">
        <v>0.0</v>
      </c>
      <c r="D62" s="638">
        <f t="shared" ref="D62:E62" si="66">I62+K62+M62+O62+Q62+S62+U62+W62+Y62+AA62+AC62+AE62+AG62+AI62+AK62+AM62+AO62+AQ62+AS62+AU62+AW62+AY62+BA62+BC62+BE62+BG62+BI62+BK62+BM62+BO62+BQ62</f>
        <v>0</v>
      </c>
      <c r="E62" s="505">
        <f t="shared" si="66"/>
        <v>0</v>
      </c>
      <c r="F62" s="639">
        <f t="shared" si="5"/>
        <v>0</v>
      </c>
      <c r="G62" s="297">
        <v>23.835</v>
      </c>
      <c r="H62" s="298">
        <f t="shared" si="6"/>
        <v>0</v>
      </c>
      <c r="I62" s="747"/>
      <c r="J62" s="745">
        <v>0.0</v>
      </c>
      <c r="K62" s="747"/>
      <c r="L62" s="745"/>
      <c r="M62" s="747"/>
      <c r="N62" s="745"/>
      <c r="O62" s="747"/>
      <c r="P62" s="745"/>
      <c r="Q62" s="747"/>
      <c r="R62" s="745"/>
      <c r="S62" s="747"/>
      <c r="T62" s="745"/>
      <c r="U62" s="747"/>
      <c r="V62" s="745"/>
      <c r="W62" s="747"/>
      <c r="X62" s="745"/>
      <c r="Y62" s="747"/>
      <c r="Z62" s="745"/>
      <c r="AA62" s="747"/>
      <c r="AB62" s="745"/>
      <c r="AC62" s="749"/>
      <c r="AD62" s="745"/>
      <c r="AE62" s="747"/>
      <c r="AF62" s="745"/>
      <c r="AG62" s="747"/>
      <c r="AH62" s="745"/>
      <c r="AI62" s="747"/>
      <c r="AJ62" s="745"/>
      <c r="AK62" s="747"/>
      <c r="AL62" s="745"/>
      <c r="AM62" s="747"/>
      <c r="AN62" s="745"/>
      <c r="AO62" s="747"/>
      <c r="AP62" s="745"/>
      <c r="AQ62" s="747"/>
      <c r="AR62" s="745"/>
      <c r="AS62" s="747"/>
      <c r="AT62" s="745"/>
      <c r="AU62" s="747"/>
      <c r="AV62" s="745"/>
      <c r="AW62" s="747"/>
      <c r="AX62" s="745"/>
      <c r="AY62" s="747"/>
      <c r="AZ62" s="745"/>
      <c r="BA62" s="747"/>
      <c r="BB62" s="745"/>
      <c r="BC62" s="747"/>
      <c r="BD62" s="745"/>
      <c r="BE62" s="747"/>
      <c r="BF62" s="745"/>
      <c r="BG62" s="747"/>
      <c r="BH62" s="745"/>
      <c r="BI62" s="747"/>
      <c r="BJ62" s="745"/>
      <c r="BK62" s="747"/>
      <c r="BL62" s="745"/>
      <c r="BM62" s="747"/>
      <c r="BN62" s="745"/>
      <c r="BO62" s="747"/>
      <c r="BP62" s="745"/>
      <c r="BQ62" s="747"/>
      <c r="BR62" s="745"/>
      <c r="BS62" s="643">
        <f t="shared" si="7"/>
        <v>0</v>
      </c>
      <c r="BT62" s="644">
        <f t="shared" si="8"/>
        <v>0</v>
      </c>
      <c r="BU62" s="644">
        <f t="shared" si="9"/>
        <v>0</v>
      </c>
      <c r="BV62" s="644">
        <f t="shared" si="10"/>
        <v>0</v>
      </c>
      <c r="BW62" s="645"/>
      <c r="BX62" s="338"/>
      <c r="BY62" s="338"/>
      <c r="BZ62" s="338"/>
      <c r="CA62" s="338"/>
      <c r="CB62" s="338"/>
      <c r="CC62" s="338"/>
    </row>
    <row r="63" ht="15.75" customHeight="1">
      <c r="A63" s="685" t="s">
        <v>180</v>
      </c>
      <c r="B63" s="738" t="s">
        <v>196</v>
      </c>
      <c r="C63" s="637">
        <v>860.0</v>
      </c>
      <c r="D63" s="638">
        <f t="shared" ref="D63:E63" si="67">I63+K63+M63+O63+Q63+S63+U63+W63+Y63+AA63+AC63+AE63+AG63+AI63+AK63+AM63+AO63+AQ63+AS63+AU63+AW63+AY63+BA63+BC63+BE63+BG63+BI63+BK63+BM63+BO63+BQ63</f>
        <v>20</v>
      </c>
      <c r="E63" s="505">
        <f t="shared" si="67"/>
        <v>0</v>
      </c>
      <c r="F63" s="639">
        <f t="shared" si="5"/>
        <v>880</v>
      </c>
      <c r="G63" s="668">
        <v>33.623</v>
      </c>
      <c r="H63" s="298">
        <f t="shared" si="6"/>
        <v>29588.24</v>
      </c>
      <c r="I63" s="744">
        <v>20.0</v>
      </c>
      <c r="J63" s="745"/>
      <c r="K63" s="747"/>
      <c r="L63" s="760"/>
      <c r="M63" s="747"/>
      <c r="N63" s="745"/>
      <c r="O63" s="747"/>
      <c r="P63" s="745"/>
      <c r="Q63" s="747"/>
      <c r="R63" s="745"/>
      <c r="S63" s="747"/>
      <c r="T63" s="745"/>
      <c r="U63" s="747"/>
      <c r="V63" s="745"/>
      <c r="W63" s="747"/>
      <c r="X63" s="745"/>
      <c r="Y63" s="747"/>
      <c r="Z63" s="745"/>
      <c r="AA63" s="747"/>
      <c r="AB63" s="745"/>
      <c r="AC63" s="749"/>
      <c r="AD63" s="745"/>
      <c r="AE63" s="747"/>
      <c r="AF63" s="745"/>
      <c r="AG63" s="747"/>
      <c r="AH63" s="745"/>
      <c r="AI63" s="747"/>
      <c r="AJ63" s="745"/>
      <c r="AK63" s="747"/>
      <c r="AL63" s="745"/>
      <c r="AM63" s="747"/>
      <c r="AN63" s="745"/>
      <c r="AO63" s="747"/>
      <c r="AP63" s="745"/>
      <c r="AQ63" s="747"/>
      <c r="AR63" s="745"/>
      <c r="AS63" s="747"/>
      <c r="AT63" s="745"/>
      <c r="AU63" s="747"/>
      <c r="AV63" s="745"/>
      <c r="AW63" s="747"/>
      <c r="AX63" s="745"/>
      <c r="AY63" s="747"/>
      <c r="AZ63" s="745"/>
      <c r="BA63" s="747"/>
      <c r="BB63" s="745"/>
      <c r="BC63" s="747"/>
      <c r="BD63" s="745"/>
      <c r="BE63" s="747"/>
      <c r="BF63" s="745"/>
      <c r="BG63" s="747"/>
      <c r="BH63" s="745"/>
      <c r="BI63" s="747"/>
      <c r="BJ63" s="745"/>
      <c r="BK63" s="747"/>
      <c r="BL63" s="745"/>
      <c r="BM63" s="747"/>
      <c r="BN63" s="745"/>
      <c r="BO63" s="747"/>
      <c r="BP63" s="745"/>
      <c r="BQ63" s="744"/>
      <c r="BR63" s="745"/>
      <c r="BS63" s="643">
        <f t="shared" si="7"/>
        <v>28915.78</v>
      </c>
      <c r="BT63" s="644">
        <f t="shared" si="8"/>
        <v>672.46</v>
      </c>
      <c r="BU63" s="644">
        <f t="shared" si="9"/>
        <v>0</v>
      </c>
      <c r="BV63" s="644">
        <f t="shared" si="10"/>
        <v>29588.24</v>
      </c>
      <c r="BW63" s="645"/>
      <c r="BX63" s="338"/>
      <c r="BY63" s="338"/>
      <c r="BZ63" s="338"/>
      <c r="CA63" s="338"/>
      <c r="CB63" s="338"/>
      <c r="CC63" s="338"/>
    </row>
    <row r="64" ht="15.75" customHeight="1">
      <c r="A64" s="685" t="s">
        <v>180</v>
      </c>
      <c r="B64" s="686" t="s">
        <v>197</v>
      </c>
      <c r="C64" s="637">
        <v>2470.0</v>
      </c>
      <c r="D64" s="638">
        <f t="shared" ref="D64:E64" si="68">I64+K64+M64+O64+Q64+S64+U64+W64+Y64+AA64+AC64+AE64+AG64+AI64+AK64+AM64+AO64+AQ64+AS64+AU64+AW64+AY64+BA64+BC64+BE64+BG64+BI64+BK64+BM64+BO64+BQ64</f>
        <v>0</v>
      </c>
      <c r="E64" s="505">
        <f t="shared" si="68"/>
        <v>0</v>
      </c>
      <c r="F64" s="639">
        <f t="shared" si="5"/>
        <v>2470</v>
      </c>
      <c r="G64" s="297">
        <v>32.035</v>
      </c>
      <c r="H64" s="298">
        <f t="shared" si="6"/>
        <v>79126.45</v>
      </c>
      <c r="I64" s="747"/>
      <c r="J64" s="745"/>
      <c r="K64" s="747"/>
      <c r="L64" s="745"/>
      <c r="M64" s="747"/>
      <c r="N64" s="745"/>
      <c r="O64" s="747"/>
      <c r="P64" s="745"/>
      <c r="Q64" s="747"/>
      <c r="R64" s="745"/>
      <c r="S64" s="747"/>
      <c r="T64" s="745"/>
      <c r="U64" s="747"/>
      <c r="V64" s="745"/>
      <c r="W64" s="747"/>
      <c r="X64" s="745"/>
      <c r="Y64" s="747"/>
      <c r="Z64" s="745"/>
      <c r="AA64" s="747"/>
      <c r="AB64" s="745"/>
      <c r="AC64" s="749"/>
      <c r="AD64" s="745"/>
      <c r="AE64" s="747"/>
      <c r="AF64" s="745"/>
      <c r="AG64" s="747"/>
      <c r="AH64" s="745"/>
      <c r="AI64" s="747"/>
      <c r="AJ64" s="745"/>
      <c r="AK64" s="747"/>
      <c r="AL64" s="745"/>
      <c r="AM64" s="747"/>
      <c r="AN64" s="745"/>
      <c r="AO64" s="747"/>
      <c r="AP64" s="745"/>
      <c r="AQ64" s="747"/>
      <c r="AR64" s="745"/>
      <c r="AS64" s="747"/>
      <c r="AT64" s="745"/>
      <c r="AU64" s="747"/>
      <c r="AV64" s="745"/>
      <c r="AW64" s="747"/>
      <c r="AX64" s="745"/>
      <c r="AY64" s="747"/>
      <c r="AZ64" s="745"/>
      <c r="BA64" s="747"/>
      <c r="BB64" s="745"/>
      <c r="BC64" s="747"/>
      <c r="BD64" s="745"/>
      <c r="BE64" s="747"/>
      <c r="BF64" s="745"/>
      <c r="BG64" s="747"/>
      <c r="BH64" s="745"/>
      <c r="BI64" s="747"/>
      <c r="BJ64" s="745"/>
      <c r="BK64" s="747"/>
      <c r="BL64" s="745"/>
      <c r="BM64" s="747"/>
      <c r="BN64" s="745"/>
      <c r="BO64" s="747"/>
      <c r="BP64" s="745"/>
      <c r="BQ64" s="747"/>
      <c r="BR64" s="760"/>
      <c r="BS64" s="643">
        <f t="shared" si="7"/>
        <v>79126.45</v>
      </c>
      <c r="BT64" s="644">
        <f t="shared" si="8"/>
        <v>0</v>
      </c>
      <c r="BU64" s="644">
        <f t="shared" si="9"/>
        <v>0</v>
      </c>
      <c r="BV64" s="644">
        <f t="shared" si="10"/>
        <v>79126.45</v>
      </c>
      <c r="BW64" s="645"/>
      <c r="BX64" s="338"/>
      <c r="BY64" s="338"/>
      <c r="BZ64" s="338"/>
      <c r="CA64" s="338"/>
      <c r="CB64" s="338"/>
      <c r="CC64" s="338"/>
    </row>
    <row r="65" ht="15.75" customHeight="1">
      <c r="A65" s="685" t="s">
        <v>180</v>
      </c>
      <c r="B65" s="686" t="s">
        <v>298</v>
      </c>
      <c r="C65" s="637">
        <v>0.0</v>
      </c>
      <c r="D65" s="638">
        <f t="shared" ref="D65:E65" si="69">I65+K65+M65+O65+Q65+S65+U65+W65+Y65+AA65+AC65+AE65+AG65+AI65+AK65+AM65+AO65+AQ65+AS65+AU65+AW65+AY65+BA65+BC65+BE65+BG65+BI65+BK65+BM65+BO65+BQ65</f>
        <v>0</v>
      </c>
      <c r="E65" s="505">
        <f t="shared" si="69"/>
        <v>0</v>
      </c>
      <c r="F65" s="639">
        <f t="shared" si="5"/>
        <v>0</v>
      </c>
      <c r="G65" s="297">
        <v>27.72</v>
      </c>
      <c r="H65" s="298">
        <f t="shared" si="6"/>
        <v>0</v>
      </c>
      <c r="I65" s="640"/>
      <c r="J65" s="641">
        <v>0.0</v>
      </c>
      <c r="K65" s="640"/>
      <c r="L65" s="642"/>
      <c r="M65" s="640"/>
      <c r="N65" s="642"/>
      <c r="O65" s="640"/>
      <c r="P65" s="642"/>
      <c r="Q65" s="640"/>
      <c r="R65" s="642"/>
      <c r="S65" s="640"/>
      <c r="T65" s="642"/>
      <c r="U65" s="640"/>
      <c r="V65" s="642"/>
      <c r="W65" s="640"/>
      <c r="X65" s="642"/>
      <c r="Y65" s="640"/>
      <c r="Z65" s="642"/>
      <c r="AA65" s="640"/>
      <c r="AB65" s="642"/>
      <c r="AC65" s="640"/>
      <c r="AD65" s="642"/>
      <c r="AE65" s="640"/>
      <c r="AF65" s="642"/>
      <c r="AG65" s="640"/>
      <c r="AH65" s="642"/>
      <c r="AI65" s="640"/>
      <c r="AJ65" s="642"/>
      <c r="AK65" s="640"/>
      <c r="AL65" s="642"/>
      <c r="AM65" s="640"/>
      <c r="AN65" s="642"/>
      <c r="AO65" s="640"/>
      <c r="AP65" s="642"/>
      <c r="AQ65" s="640"/>
      <c r="AR65" s="642"/>
      <c r="AS65" s="640"/>
      <c r="AT65" s="642"/>
      <c r="AU65" s="640"/>
      <c r="AV65" s="642"/>
      <c r="AW65" s="640"/>
      <c r="AX65" s="642"/>
      <c r="AY65" s="640"/>
      <c r="AZ65" s="642"/>
      <c r="BA65" s="640"/>
      <c r="BB65" s="642"/>
      <c r="BC65" s="640"/>
      <c r="BD65" s="642"/>
      <c r="BE65" s="640"/>
      <c r="BF65" s="642"/>
      <c r="BG65" s="640"/>
      <c r="BH65" s="642"/>
      <c r="BI65" s="640"/>
      <c r="BJ65" s="642"/>
      <c r="BK65" s="640"/>
      <c r="BL65" s="642"/>
      <c r="BM65" s="640"/>
      <c r="BN65" s="642"/>
      <c r="BO65" s="640"/>
      <c r="BP65" s="642"/>
      <c r="BQ65" s="640"/>
      <c r="BR65" s="641"/>
      <c r="BS65" s="643">
        <f t="shared" si="7"/>
        <v>0</v>
      </c>
      <c r="BT65" s="644">
        <f t="shared" si="8"/>
        <v>0</v>
      </c>
      <c r="BU65" s="644">
        <f t="shared" si="9"/>
        <v>0</v>
      </c>
      <c r="BV65" s="644">
        <f t="shared" si="10"/>
        <v>0</v>
      </c>
      <c r="BW65" s="645"/>
      <c r="BX65" s="338"/>
      <c r="BY65" s="338"/>
      <c r="BZ65" s="338"/>
      <c r="CA65" s="338"/>
      <c r="CB65" s="338"/>
      <c r="CC65" s="338"/>
    </row>
    <row r="66" ht="15.75" customHeight="1">
      <c r="A66" s="685" t="s">
        <v>180</v>
      </c>
      <c r="B66" s="686" t="s">
        <v>299</v>
      </c>
      <c r="C66" s="637">
        <v>0.0</v>
      </c>
      <c r="D66" s="638">
        <f t="shared" ref="D66:E66" si="70">I66+K66+M66+O66+Q66+S66+U66+W66+Y66+AA66+AC66+AE66+AG66+AI66+AK66+AM66+AO66+AQ66+AS66+AU66+AW66+AY66+BA66+BC66+BE66+BG66+BI66+BK66+BM66+BO66+BQ66</f>
        <v>0</v>
      </c>
      <c r="E66" s="505">
        <f t="shared" si="70"/>
        <v>0</v>
      </c>
      <c r="F66" s="639">
        <f t="shared" si="5"/>
        <v>0</v>
      </c>
      <c r="G66" s="297">
        <v>33.075</v>
      </c>
      <c r="H66" s="298">
        <f t="shared" si="6"/>
        <v>0</v>
      </c>
      <c r="I66" s="640"/>
      <c r="J66" s="641">
        <v>0.0</v>
      </c>
      <c r="K66" s="640"/>
      <c r="L66" s="642"/>
      <c r="M66" s="640"/>
      <c r="N66" s="642"/>
      <c r="O66" s="640"/>
      <c r="P66" s="642"/>
      <c r="Q66" s="640"/>
      <c r="R66" s="642"/>
      <c r="S66" s="640"/>
      <c r="T66" s="642"/>
      <c r="U66" s="640"/>
      <c r="V66" s="642"/>
      <c r="W66" s="640"/>
      <c r="X66" s="642"/>
      <c r="Y66" s="640"/>
      <c r="Z66" s="642"/>
      <c r="AA66" s="640"/>
      <c r="AB66" s="642"/>
      <c r="AC66" s="640"/>
      <c r="AD66" s="642"/>
      <c r="AE66" s="640"/>
      <c r="AF66" s="642"/>
      <c r="AG66" s="640"/>
      <c r="AH66" s="642"/>
      <c r="AI66" s="640"/>
      <c r="AJ66" s="642"/>
      <c r="AK66" s="640"/>
      <c r="AL66" s="642"/>
      <c r="AM66" s="640"/>
      <c r="AN66" s="642"/>
      <c r="AO66" s="640"/>
      <c r="AP66" s="642"/>
      <c r="AQ66" s="640"/>
      <c r="AR66" s="642"/>
      <c r="AS66" s="640"/>
      <c r="AT66" s="642"/>
      <c r="AU66" s="640"/>
      <c r="AV66" s="642"/>
      <c r="AW66" s="640"/>
      <c r="AX66" s="642"/>
      <c r="AY66" s="640"/>
      <c r="AZ66" s="642"/>
      <c r="BA66" s="640"/>
      <c r="BB66" s="642"/>
      <c r="BC66" s="640"/>
      <c r="BD66" s="642"/>
      <c r="BE66" s="640"/>
      <c r="BF66" s="642"/>
      <c r="BG66" s="640"/>
      <c r="BH66" s="642"/>
      <c r="BI66" s="640"/>
      <c r="BJ66" s="642"/>
      <c r="BK66" s="640"/>
      <c r="BL66" s="642"/>
      <c r="BM66" s="640"/>
      <c r="BN66" s="642"/>
      <c r="BO66" s="640"/>
      <c r="BP66" s="642"/>
      <c r="BQ66" s="640"/>
      <c r="BR66" s="641"/>
      <c r="BS66" s="643">
        <f t="shared" si="7"/>
        <v>0</v>
      </c>
      <c r="BT66" s="644">
        <f t="shared" si="8"/>
        <v>0</v>
      </c>
      <c r="BU66" s="644">
        <f t="shared" si="9"/>
        <v>0</v>
      </c>
      <c r="BV66" s="644">
        <f t="shared" si="10"/>
        <v>0</v>
      </c>
      <c r="BW66" s="645"/>
      <c r="BX66" s="338"/>
      <c r="BY66" s="338"/>
      <c r="BZ66" s="338"/>
      <c r="CA66" s="338"/>
      <c r="CB66" s="338"/>
      <c r="CC66" s="338"/>
    </row>
    <row r="67" ht="15.75" customHeight="1">
      <c r="A67" s="762" t="s">
        <v>180</v>
      </c>
      <c r="B67" s="738" t="s">
        <v>199</v>
      </c>
      <c r="C67" s="637">
        <v>450.0</v>
      </c>
      <c r="D67" s="638">
        <f t="shared" ref="D67:E67" si="71">I67+K67+M67+O67+Q67+S67+U67+W67+Y67+AA67+AC67+AE67+AG67+AI67+AK67+AM67+AO67+AQ67+AS67+AU67+AW67+AY67+BA67+BC67+BE67+BG67+BI67+BK67+BM67+BO67+BQ67</f>
        <v>0</v>
      </c>
      <c r="E67" s="505">
        <f t="shared" si="71"/>
        <v>0</v>
      </c>
      <c r="F67" s="639">
        <f t="shared" si="5"/>
        <v>450</v>
      </c>
      <c r="G67" s="668">
        <v>30.744</v>
      </c>
      <c r="H67" s="298">
        <f t="shared" si="6"/>
        <v>13834.8</v>
      </c>
      <c r="I67" s="640"/>
      <c r="J67" s="641"/>
      <c r="K67" s="640"/>
      <c r="L67" s="642"/>
      <c r="M67" s="640"/>
      <c r="N67" s="642"/>
      <c r="O67" s="640"/>
      <c r="P67" s="642"/>
      <c r="Q67" s="640"/>
      <c r="R67" s="642"/>
      <c r="S67" s="640"/>
      <c r="T67" s="642"/>
      <c r="U67" s="640"/>
      <c r="V67" s="642"/>
      <c r="W67" s="640"/>
      <c r="X67" s="642"/>
      <c r="Y67" s="640"/>
      <c r="Z67" s="642"/>
      <c r="AA67" s="640"/>
      <c r="AB67" s="642"/>
      <c r="AC67" s="640"/>
      <c r="AD67" s="642"/>
      <c r="AE67" s="640"/>
      <c r="AF67" s="642"/>
      <c r="AG67" s="640"/>
      <c r="AH67" s="642"/>
      <c r="AI67" s="640"/>
      <c r="AJ67" s="642"/>
      <c r="AK67" s="640"/>
      <c r="AL67" s="642"/>
      <c r="AM67" s="640"/>
      <c r="AN67" s="642"/>
      <c r="AO67" s="640"/>
      <c r="AP67" s="642"/>
      <c r="AQ67" s="640"/>
      <c r="AR67" s="642"/>
      <c r="AS67" s="640"/>
      <c r="AT67" s="642"/>
      <c r="AU67" s="640"/>
      <c r="AV67" s="642"/>
      <c r="AW67" s="640"/>
      <c r="AX67" s="642"/>
      <c r="AY67" s="640"/>
      <c r="AZ67" s="642"/>
      <c r="BA67" s="640"/>
      <c r="BB67" s="642"/>
      <c r="BC67" s="640"/>
      <c r="BD67" s="642"/>
      <c r="BE67" s="640"/>
      <c r="BF67" s="642"/>
      <c r="BG67" s="640"/>
      <c r="BH67" s="642"/>
      <c r="BI67" s="640"/>
      <c r="BJ67" s="642"/>
      <c r="BK67" s="640"/>
      <c r="BL67" s="642"/>
      <c r="BM67" s="640"/>
      <c r="BN67" s="642"/>
      <c r="BO67" s="640"/>
      <c r="BP67" s="642"/>
      <c r="BQ67" s="646"/>
      <c r="BR67" s="641"/>
      <c r="BS67" s="643">
        <f t="shared" si="7"/>
        <v>13834.8</v>
      </c>
      <c r="BT67" s="644">
        <f t="shared" si="8"/>
        <v>0</v>
      </c>
      <c r="BU67" s="644">
        <f t="shared" si="9"/>
        <v>0</v>
      </c>
      <c r="BV67" s="644">
        <f t="shared" si="10"/>
        <v>13834.8</v>
      </c>
      <c r="BW67" s="645"/>
      <c r="BX67" s="338"/>
      <c r="BY67" s="338"/>
      <c r="BZ67" s="338"/>
      <c r="CA67" s="338"/>
      <c r="CB67" s="338"/>
      <c r="CC67" s="338"/>
    </row>
    <row r="68" ht="15.75" customHeight="1">
      <c r="A68" s="685" t="s">
        <v>180</v>
      </c>
      <c r="B68" s="686" t="s">
        <v>301</v>
      </c>
      <c r="C68" s="637">
        <v>0.0</v>
      </c>
      <c r="D68" s="638">
        <f t="shared" ref="D68:E68" si="72">I68+K68+M68+O68+Q68+S68+U68+W68+Y68+AA68+AC68+AE68+AG68+AI68+AK68+AM68+AO68+AQ68+AS68+AU68+AW68+AY68+BA68+BC68+BE68+BG68+BI68+BK68+BM68+BO68+BQ68</f>
        <v>0</v>
      </c>
      <c r="E68" s="505">
        <f t="shared" si="72"/>
        <v>0</v>
      </c>
      <c r="F68" s="639">
        <f t="shared" si="5"/>
        <v>0</v>
      </c>
      <c r="G68" s="297">
        <v>28.129</v>
      </c>
      <c r="H68" s="298">
        <f t="shared" si="6"/>
        <v>0</v>
      </c>
      <c r="I68" s="640"/>
      <c r="J68" s="641">
        <v>0.0</v>
      </c>
      <c r="K68" s="640"/>
      <c r="L68" s="642"/>
      <c r="M68" s="640"/>
      <c r="N68" s="642"/>
      <c r="O68" s="640"/>
      <c r="P68" s="642"/>
      <c r="Q68" s="640"/>
      <c r="R68" s="642"/>
      <c r="S68" s="640"/>
      <c r="T68" s="642"/>
      <c r="U68" s="640"/>
      <c r="V68" s="642"/>
      <c r="W68" s="640"/>
      <c r="X68" s="642"/>
      <c r="Y68" s="640"/>
      <c r="Z68" s="642"/>
      <c r="AA68" s="640"/>
      <c r="AB68" s="642"/>
      <c r="AC68" s="640"/>
      <c r="AD68" s="642"/>
      <c r="AE68" s="640"/>
      <c r="AF68" s="642"/>
      <c r="AG68" s="640"/>
      <c r="AH68" s="642"/>
      <c r="AI68" s="640"/>
      <c r="AJ68" s="642"/>
      <c r="AK68" s="640"/>
      <c r="AL68" s="642"/>
      <c r="AM68" s="640"/>
      <c r="AN68" s="642"/>
      <c r="AO68" s="640"/>
      <c r="AP68" s="642"/>
      <c r="AQ68" s="640"/>
      <c r="AR68" s="642"/>
      <c r="AS68" s="640"/>
      <c r="AT68" s="642"/>
      <c r="AU68" s="640"/>
      <c r="AV68" s="642"/>
      <c r="AW68" s="640"/>
      <c r="AX68" s="642"/>
      <c r="AY68" s="640"/>
      <c r="AZ68" s="642"/>
      <c r="BA68" s="640"/>
      <c r="BB68" s="642"/>
      <c r="BC68" s="640"/>
      <c r="BD68" s="642"/>
      <c r="BE68" s="640"/>
      <c r="BF68" s="642"/>
      <c r="BG68" s="640"/>
      <c r="BH68" s="642"/>
      <c r="BI68" s="640"/>
      <c r="BJ68" s="642"/>
      <c r="BK68" s="640"/>
      <c r="BL68" s="642"/>
      <c r="BM68" s="640"/>
      <c r="BN68" s="642"/>
      <c r="BO68" s="640"/>
      <c r="BP68" s="642"/>
      <c r="BQ68" s="640"/>
      <c r="BR68" s="641"/>
      <c r="BS68" s="643">
        <f t="shared" si="7"/>
        <v>0</v>
      </c>
      <c r="BT68" s="644">
        <f t="shared" si="8"/>
        <v>0</v>
      </c>
      <c r="BU68" s="644">
        <f t="shared" si="9"/>
        <v>0</v>
      </c>
      <c r="BV68" s="644">
        <f t="shared" si="10"/>
        <v>0</v>
      </c>
      <c r="BW68" s="645"/>
      <c r="BX68" s="338"/>
      <c r="BY68" s="338"/>
      <c r="BZ68" s="338"/>
      <c r="CA68" s="338"/>
      <c r="CB68" s="338"/>
      <c r="CC68" s="338"/>
    </row>
    <row r="69" ht="15.75" customHeight="1">
      <c r="A69" s="685" t="s">
        <v>180</v>
      </c>
      <c r="B69" s="686" t="s">
        <v>303</v>
      </c>
      <c r="C69" s="637">
        <v>0.0</v>
      </c>
      <c r="D69" s="638">
        <f t="shared" ref="D69:E69" si="73">I69+K69+M69+O69+Q69+S69+U69+W69+Y69+AA69+AC69+AE69+AG69+AI69+AK69+AM69+AO69+AQ69+AS69+AU69+AW69+AY69+BA69+BC69+BE69+BG69+BI69+BK69+BM69+BO69+BQ69</f>
        <v>0</v>
      </c>
      <c r="E69" s="505">
        <f t="shared" si="73"/>
        <v>0</v>
      </c>
      <c r="F69" s="639">
        <f t="shared" si="5"/>
        <v>0</v>
      </c>
      <c r="G69" s="297">
        <v>15.225</v>
      </c>
      <c r="H69" s="298">
        <f t="shared" si="6"/>
        <v>0</v>
      </c>
      <c r="I69" s="640"/>
      <c r="J69" s="641">
        <v>0.0</v>
      </c>
      <c r="K69" s="640"/>
      <c r="L69" s="642"/>
      <c r="M69" s="640"/>
      <c r="N69" s="642"/>
      <c r="O69" s="640"/>
      <c r="P69" s="642"/>
      <c r="Q69" s="640"/>
      <c r="R69" s="642"/>
      <c r="S69" s="640"/>
      <c r="T69" s="642"/>
      <c r="U69" s="640"/>
      <c r="V69" s="642"/>
      <c r="W69" s="640"/>
      <c r="X69" s="642"/>
      <c r="Y69" s="640"/>
      <c r="Z69" s="642"/>
      <c r="AA69" s="640"/>
      <c r="AB69" s="642"/>
      <c r="AC69" s="640"/>
      <c r="AD69" s="642"/>
      <c r="AE69" s="640"/>
      <c r="AF69" s="642"/>
      <c r="AG69" s="640"/>
      <c r="AH69" s="642"/>
      <c r="AI69" s="640"/>
      <c r="AJ69" s="642"/>
      <c r="AK69" s="640"/>
      <c r="AL69" s="642"/>
      <c r="AM69" s="640"/>
      <c r="AN69" s="642"/>
      <c r="AO69" s="640"/>
      <c r="AP69" s="642"/>
      <c r="AQ69" s="640"/>
      <c r="AR69" s="642"/>
      <c r="AS69" s="640"/>
      <c r="AT69" s="642"/>
      <c r="AU69" s="640"/>
      <c r="AV69" s="642"/>
      <c r="AW69" s="640"/>
      <c r="AX69" s="642"/>
      <c r="AY69" s="640"/>
      <c r="AZ69" s="642"/>
      <c r="BA69" s="640"/>
      <c r="BB69" s="642"/>
      <c r="BC69" s="640"/>
      <c r="BD69" s="642"/>
      <c r="BE69" s="640"/>
      <c r="BF69" s="642"/>
      <c r="BG69" s="640"/>
      <c r="BH69" s="642"/>
      <c r="BI69" s="640"/>
      <c r="BJ69" s="642"/>
      <c r="BK69" s="640"/>
      <c r="BL69" s="642"/>
      <c r="BM69" s="640"/>
      <c r="BN69" s="642"/>
      <c r="BO69" s="640"/>
      <c r="BP69" s="642"/>
      <c r="BQ69" s="640"/>
      <c r="BR69" s="641"/>
      <c r="BS69" s="643">
        <f t="shared" si="7"/>
        <v>0</v>
      </c>
      <c r="BT69" s="644">
        <f t="shared" si="8"/>
        <v>0</v>
      </c>
      <c r="BU69" s="644">
        <f t="shared" si="9"/>
        <v>0</v>
      </c>
      <c r="BV69" s="644">
        <f t="shared" si="10"/>
        <v>0</v>
      </c>
      <c r="BW69" s="645"/>
      <c r="BX69" s="338"/>
      <c r="BY69" s="338"/>
      <c r="BZ69" s="338"/>
      <c r="CA69" s="338"/>
      <c r="CB69" s="338"/>
      <c r="CC69" s="338"/>
    </row>
    <row r="70" ht="15.75" customHeight="1">
      <c r="A70" s="685" t="s">
        <v>180</v>
      </c>
      <c r="B70" s="686" t="s">
        <v>304</v>
      </c>
      <c r="C70" s="637">
        <v>7630.0</v>
      </c>
      <c r="D70" s="638">
        <f t="shared" ref="D70:E70" si="74">I70+K70+M70+O70+Q70+S70+U70+W70+Y70+AA70+AC70+AE70+AG70+AI70+AK70+AM70+AO70+AQ70+AS70+AU70+AW70+AY70+BA70+BC70+BE70+BG70+BI70+BK70+BM70+BO70+BQ70</f>
        <v>0</v>
      </c>
      <c r="E70" s="505">
        <f t="shared" si="74"/>
        <v>7630</v>
      </c>
      <c r="F70" s="639">
        <f t="shared" si="5"/>
        <v>0</v>
      </c>
      <c r="G70" s="668">
        <v>13.726</v>
      </c>
      <c r="H70" s="298">
        <f t="shared" si="6"/>
        <v>0</v>
      </c>
      <c r="I70" s="646"/>
      <c r="J70" s="641">
        <v>7630.0</v>
      </c>
      <c r="K70" s="646"/>
      <c r="L70" s="719"/>
      <c r="M70" s="646"/>
      <c r="N70" s="719"/>
      <c r="O70" s="640"/>
      <c r="P70" s="642"/>
      <c r="Q70" s="640"/>
      <c r="R70" s="642"/>
      <c r="S70" s="640"/>
      <c r="T70" s="642"/>
      <c r="U70" s="640"/>
      <c r="V70" s="642"/>
      <c r="W70" s="640"/>
      <c r="X70" s="642"/>
      <c r="Y70" s="640"/>
      <c r="Z70" s="642"/>
      <c r="AA70" s="640"/>
      <c r="AB70" s="642"/>
      <c r="AC70" s="640"/>
      <c r="AD70" s="642"/>
      <c r="AE70" s="640"/>
      <c r="AF70" s="642"/>
      <c r="AG70" s="640"/>
      <c r="AH70" s="642"/>
      <c r="AI70" s="640"/>
      <c r="AJ70" s="642"/>
      <c r="AK70" s="640"/>
      <c r="AL70" s="642"/>
      <c r="AM70" s="640"/>
      <c r="AN70" s="642"/>
      <c r="AO70" s="640"/>
      <c r="AP70" s="642"/>
      <c r="AQ70" s="640"/>
      <c r="AR70" s="642"/>
      <c r="AS70" s="640"/>
      <c r="AT70" s="642"/>
      <c r="AU70" s="640"/>
      <c r="AV70" s="642"/>
      <c r="AW70" s="640"/>
      <c r="AX70" s="642"/>
      <c r="AY70" s="640"/>
      <c r="AZ70" s="642"/>
      <c r="BA70" s="640"/>
      <c r="BB70" s="642"/>
      <c r="BC70" s="640"/>
      <c r="BD70" s="642"/>
      <c r="BE70" s="640"/>
      <c r="BF70" s="642"/>
      <c r="BG70" s="640"/>
      <c r="BH70" s="642"/>
      <c r="BI70" s="640"/>
      <c r="BJ70" s="642"/>
      <c r="BK70" s="640"/>
      <c r="BL70" s="642"/>
      <c r="BM70" s="640"/>
      <c r="BN70" s="642"/>
      <c r="BO70" s="640"/>
      <c r="BP70" s="642"/>
      <c r="BQ70" s="640"/>
      <c r="BR70" s="641"/>
      <c r="BS70" s="643">
        <f t="shared" si="7"/>
        <v>104729.38</v>
      </c>
      <c r="BT70" s="644">
        <f t="shared" si="8"/>
        <v>0</v>
      </c>
      <c r="BU70" s="644">
        <f t="shared" si="9"/>
        <v>104729.38</v>
      </c>
      <c r="BV70" s="644">
        <f t="shared" si="10"/>
        <v>0</v>
      </c>
      <c r="BW70" s="645"/>
      <c r="BX70" s="338"/>
      <c r="BY70" s="338"/>
      <c r="BZ70" s="338"/>
      <c r="CA70" s="338"/>
      <c r="CB70" s="338"/>
      <c r="CC70" s="338"/>
    </row>
    <row r="71" ht="15.75" customHeight="1">
      <c r="A71" s="685" t="s">
        <v>180</v>
      </c>
      <c r="B71" s="686" t="s">
        <v>305</v>
      </c>
      <c r="C71" s="637">
        <v>0.0</v>
      </c>
      <c r="D71" s="638">
        <f t="shared" ref="D71:E71" si="75">I71+K71+M71+O71+Q71+S71+U71+W71+Y71+AA71+AC71+AE71+AG71+AI71+AK71+AM71+AO71+AQ71+AS71+AU71+AW71+AY71+BA71+BC71+BE71+BG71+BI71+BK71+BM71+BO71+BQ71</f>
        <v>0</v>
      </c>
      <c r="E71" s="505">
        <f t="shared" si="75"/>
        <v>0</v>
      </c>
      <c r="F71" s="639">
        <f t="shared" si="5"/>
        <v>0</v>
      </c>
      <c r="G71" s="668">
        <v>30.429</v>
      </c>
      <c r="H71" s="298">
        <f t="shared" si="6"/>
        <v>0</v>
      </c>
      <c r="I71" s="640"/>
      <c r="J71" s="641">
        <v>0.0</v>
      </c>
      <c r="K71" s="646"/>
      <c r="L71" s="719"/>
      <c r="M71" s="640"/>
      <c r="N71" s="642"/>
      <c r="O71" s="640"/>
      <c r="P71" s="642"/>
      <c r="Q71" s="640"/>
      <c r="R71" s="642"/>
      <c r="S71" s="640"/>
      <c r="T71" s="642"/>
      <c r="U71" s="640"/>
      <c r="V71" s="642"/>
      <c r="W71" s="640"/>
      <c r="X71" s="642"/>
      <c r="Y71" s="640"/>
      <c r="Z71" s="642"/>
      <c r="AA71" s="640"/>
      <c r="AB71" s="642"/>
      <c r="AC71" s="640"/>
      <c r="AD71" s="642"/>
      <c r="AE71" s="640"/>
      <c r="AF71" s="642"/>
      <c r="AG71" s="640"/>
      <c r="AH71" s="642"/>
      <c r="AI71" s="640"/>
      <c r="AJ71" s="642"/>
      <c r="AK71" s="640"/>
      <c r="AL71" s="642"/>
      <c r="AM71" s="640"/>
      <c r="AN71" s="642"/>
      <c r="AO71" s="640"/>
      <c r="AP71" s="642"/>
      <c r="AQ71" s="640"/>
      <c r="AR71" s="642"/>
      <c r="AS71" s="640"/>
      <c r="AT71" s="642"/>
      <c r="AU71" s="640"/>
      <c r="AV71" s="642"/>
      <c r="AW71" s="640"/>
      <c r="AX71" s="642"/>
      <c r="AY71" s="640"/>
      <c r="AZ71" s="642"/>
      <c r="BA71" s="640"/>
      <c r="BB71" s="642"/>
      <c r="BC71" s="640"/>
      <c r="BD71" s="642"/>
      <c r="BE71" s="640"/>
      <c r="BF71" s="642"/>
      <c r="BG71" s="640"/>
      <c r="BH71" s="642"/>
      <c r="BI71" s="640"/>
      <c r="BJ71" s="642"/>
      <c r="BK71" s="640"/>
      <c r="BL71" s="642"/>
      <c r="BM71" s="640"/>
      <c r="BN71" s="642"/>
      <c r="BO71" s="640"/>
      <c r="BP71" s="642"/>
      <c r="BQ71" s="640"/>
      <c r="BR71" s="641"/>
      <c r="BS71" s="643">
        <f t="shared" si="7"/>
        <v>0</v>
      </c>
      <c r="BT71" s="644">
        <f t="shared" si="8"/>
        <v>0</v>
      </c>
      <c r="BU71" s="644">
        <f t="shared" si="9"/>
        <v>0</v>
      </c>
      <c r="BV71" s="644">
        <f t="shared" si="10"/>
        <v>0</v>
      </c>
      <c r="BW71" s="645"/>
      <c r="BX71" s="338"/>
      <c r="BY71" s="338"/>
      <c r="BZ71" s="338"/>
      <c r="CA71" s="338"/>
      <c r="CB71" s="338"/>
      <c r="CC71" s="338"/>
    </row>
    <row r="72" ht="15.75" customHeight="1">
      <c r="A72" s="685" t="s">
        <v>180</v>
      </c>
      <c r="B72" s="686" t="s">
        <v>306</v>
      </c>
      <c r="C72" s="637">
        <v>3840.0</v>
      </c>
      <c r="D72" s="638">
        <f t="shared" ref="D72:E72" si="76">I72+K72+M72+O72+Q72+S72+U72+W72+Y72+AA72+AC72+AE72+AG72+AI72+AK72+AM72+AO72+AQ72+AS72+AU72+AW72+AY72+BA72+BC72+BE72+BG72+BI72+BK72+BM72+BO72+BQ72</f>
        <v>0</v>
      </c>
      <c r="E72" s="505">
        <f t="shared" si="76"/>
        <v>3840</v>
      </c>
      <c r="F72" s="639">
        <f t="shared" si="5"/>
        <v>0</v>
      </c>
      <c r="G72" s="297">
        <v>5.88</v>
      </c>
      <c r="H72" s="298">
        <f t="shared" si="6"/>
        <v>0</v>
      </c>
      <c r="I72" s="640"/>
      <c r="J72" s="641">
        <v>3840.0</v>
      </c>
      <c r="K72" s="640"/>
      <c r="L72" s="642"/>
      <c r="M72" s="640"/>
      <c r="N72" s="642"/>
      <c r="O72" s="640"/>
      <c r="P72" s="642"/>
      <c r="Q72" s="640"/>
      <c r="R72" s="642"/>
      <c r="S72" s="640"/>
      <c r="T72" s="642"/>
      <c r="U72" s="640"/>
      <c r="V72" s="642"/>
      <c r="W72" s="640"/>
      <c r="X72" s="642"/>
      <c r="Y72" s="640"/>
      <c r="Z72" s="642"/>
      <c r="AA72" s="640"/>
      <c r="AB72" s="642"/>
      <c r="AC72" s="640"/>
      <c r="AD72" s="642"/>
      <c r="AE72" s="640"/>
      <c r="AF72" s="642"/>
      <c r="AG72" s="640"/>
      <c r="AH72" s="642"/>
      <c r="AI72" s="640"/>
      <c r="AJ72" s="642"/>
      <c r="AK72" s="640"/>
      <c r="AL72" s="642"/>
      <c r="AM72" s="640"/>
      <c r="AN72" s="642"/>
      <c r="AO72" s="640"/>
      <c r="AP72" s="642"/>
      <c r="AQ72" s="640"/>
      <c r="AR72" s="642"/>
      <c r="AS72" s="640"/>
      <c r="AT72" s="642"/>
      <c r="AU72" s="640"/>
      <c r="AV72" s="642"/>
      <c r="AW72" s="640"/>
      <c r="AX72" s="642"/>
      <c r="AY72" s="640"/>
      <c r="AZ72" s="642"/>
      <c r="BA72" s="640"/>
      <c r="BB72" s="642"/>
      <c r="BC72" s="640"/>
      <c r="BD72" s="642"/>
      <c r="BE72" s="640"/>
      <c r="BF72" s="642"/>
      <c r="BG72" s="640"/>
      <c r="BH72" s="642"/>
      <c r="BI72" s="640"/>
      <c r="BJ72" s="642"/>
      <c r="BK72" s="640"/>
      <c r="BL72" s="642"/>
      <c r="BM72" s="640"/>
      <c r="BN72" s="642"/>
      <c r="BO72" s="640"/>
      <c r="BP72" s="642"/>
      <c r="BQ72" s="640"/>
      <c r="BR72" s="641"/>
      <c r="BS72" s="643">
        <f t="shared" si="7"/>
        <v>22579.2</v>
      </c>
      <c r="BT72" s="644">
        <f t="shared" si="8"/>
        <v>0</v>
      </c>
      <c r="BU72" s="644">
        <f t="shared" si="9"/>
        <v>22579.2</v>
      </c>
      <c r="BV72" s="644">
        <f t="shared" si="10"/>
        <v>0</v>
      </c>
      <c r="BW72" s="645"/>
      <c r="BX72" s="338"/>
      <c r="BY72" s="338"/>
      <c r="BZ72" s="338"/>
      <c r="CA72" s="338"/>
      <c r="CB72" s="338"/>
      <c r="CC72" s="338"/>
    </row>
    <row r="73" ht="15.75" customHeight="1">
      <c r="A73" s="685" t="s">
        <v>180</v>
      </c>
      <c r="B73" s="686" t="s">
        <v>307</v>
      </c>
      <c r="C73" s="637">
        <v>600.0</v>
      </c>
      <c r="D73" s="638">
        <f t="shared" ref="D73:E73" si="77">I73+K73+M73+O73+Q73+S73+U73+W73+Y73+AA73+AC73+AE73+AG73+AI73+AK73+AM73+AO73+AQ73+AS73+AU73+AW73+AY73+BA73+BC73+BE73+BG73+BI73+BK73+BM73+BO73+BQ73</f>
        <v>0</v>
      </c>
      <c r="E73" s="505">
        <f t="shared" si="77"/>
        <v>600</v>
      </c>
      <c r="F73" s="639">
        <f t="shared" si="5"/>
        <v>0</v>
      </c>
      <c r="G73" s="297">
        <v>5.05</v>
      </c>
      <c r="H73" s="298">
        <f t="shared" si="6"/>
        <v>0</v>
      </c>
      <c r="I73" s="640"/>
      <c r="J73" s="641">
        <v>600.0</v>
      </c>
      <c r="K73" s="640"/>
      <c r="L73" s="642"/>
      <c r="M73" s="640"/>
      <c r="N73" s="642"/>
      <c r="O73" s="640"/>
      <c r="P73" s="642"/>
      <c r="Q73" s="640"/>
      <c r="R73" s="642"/>
      <c r="S73" s="640"/>
      <c r="T73" s="642"/>
      <c r="U73" s="640"/>
      <c r="V73" s="642"/>
      <c r="W73" s="640"/>
      <c r="X73" s="642"/>
      <c r="Y73" s="640"/>
      <c r="Z73" s="642"/>
      <c r="AA73" s="640"/>
      <c r="AB73" s="642"/>
      <c r="AC73" s="640"/>
      <c r="AD73" s="642"/>
      <c r="AE73" s="640"/>
      <c r="AF73" s="642"/>
      <c r="AG73" s="640"/>
      <c r="AH73" s="642"/>
      <c r="AI73" s="640"/>
      <c r="AJ73" s="642"/>
      <c r="AK73" s="640"/>
      <c r="AL73" s="642"/>
      <c r="AM73" s="640"/>
      <c r="AN73" s="642"/>
      <c r="AO73" s="640"/>
      <c r="AP73" s="642"/>
      <c r="AQ73" s="640"/>
      <c r="AR73" s="642"/>
      <c r="AS73" s="640"/>
      <c r="AT73" s="642"/>
      <c r="AU73" s="640"/>
      <c r="AV73" s="642"/>
      <c r="AW73" s="640"/>
      <c r="AX73" s="642"/>
      <c r="AY73" s="640"/>
      <c r="AZ73" s="642"/>
      <c r="BA73" s="640"/>
      <c r="BB73" s="642"/>
      <c r="BC73" s="640"/>
      <c r="BD73" s="642"/>
      <c r="BE73" s="640"/>
      <c r="BF73" s="642"/>
      <c r="BG73" s="640"/>
      <c r="BH73" s="642"/>
      <c r="BI73" s="640"/>
      <c r="BJ73" s="642"/>
      <c r="BK73" s="640"/>
      <c r="BL73" s="642"/>
      <c r="BM73" s="640"/>
      <c r="BN73" s="642"/>
      <c r="BO73" s="640"/>
      <c r="BP73" s="642"/>
      <c r="BQ73" s="640"/>
      <c r="BR73" s="641"/>
      <c r="BS73" s="643">
        <f t="shared" si="7"/>
        <v>3030</v>
      </c>
      <c r="BT73" s="644">
        <f t="shared" si="8"/>
        <v>0</v>
      </c>
      <c r="BU73" s="644">
        <f t="shared" si="9"/>
        <v>3030</v>
      </c>
      <c r="BV73" s="644">
        <f t="shared" si="10"/>
        <v>0</v>
      </c>
      <c r="BW73" s="645"/>
      <c r="BX73" s="338"/>
      <c r="BY73" s="338"/>
      <c r="BZ73" s="338"/>
      <c r="CA73" s="338"/>
      <c r="CB73" s="338"/>
      <c r="CC73" s="338"/>
    </row>
    <row r="74" ht="15.75" customHeight="1">
      <c r="A74" s="685" t="s">
        <v>180</v>
      </c>
      <c r="B74" s="686" t="s">
        <v>310</v>
      </c>
      <c r="C74" s="637">
        <v>0.0</v>
      </c>
      <c r="D74" s="638">
        <f t="shared" ref="D74:E74" si="78">I74+K74+M74+O74+Q74+S74+U74+W74+Y74+AA74+AC74+AE74+AG74+AI74+AK74+AM74+AO74+AQ74+AS74+AU74+AW74+AY74+BA74+BC74+BE74+BG74+BI74+BK74+BM74+BO74+BQ74</f>
        <v>0</v>
      </c>
      <c r="E74" s="505">
        <f t="shared" si="78"/>
        <v>0</v>
      </c>
      <c r="F74" s="639">
        <f t="shared" si="5"/>
        <v>0</v>
      </c>
      <c r="G74" s="297">
        <v>28.314</v>
      </c>
      <c r="H74" s="298">
        <f t="shared" si="6"/>
        <v>0</v>
      </c>
      <c r="I74" s="640"/>
      <c r="J74" s="641">
        <v>0.0</v>
      </c>
      <c r="K74" s="640"/>
      <c r="L74" s="642"/>
      <c r="M74" s="640"/>
      <c r="N74" s="642"/>
      <c r="O74" s="640"/>
      <c r="P74" s="642"/>
      <c r="Q74" s="640"/>
      <c r="R74" s="642"/>
      <c r="S74" s="640"/>
      <c r="T74" s="642"/>
      <c r="U74" s="640"/>
      <c r="V74" s="642"/>
      <c r="W74" s="640"/>
      <c r="X74" s="642"/>
      <c r="Y74" s="640"/>
      <c r="Z74" s="642"/>
      <c r="AA74" s="640"/>
      <c r="AB74" s="642"/>
      <c r="AC74" s="640"/>
      <c r="AD74" s="642"/>
      <c r="AE74" s="640"/>
      <c r="AF74" s="642"/>
      <c r="AG74" s="640"/>
      <c r="AH74" s="642"/>
      <c r="AI74" s="640"/>
      <c r="AJ74" s="642"/>
      <c r="AK74" s="640"/>
      <c r="AL74" s="642"/>
      <c r="AM74" s="640"/>
      <c r="AN74" s="642"/>
      <c r="AO74" s="640"/>
      <c r="AP74" s="642"/>
      <c r="AQ74" s="640"/>
      <c r="AR74" s="642"/>
      <c r="AS74" s="640"/>
      <c r="AT74" s="642"/>
      <c r="AU74" s="640"/>
      <c r="AV74" s="642"/>
      <c r="AW74" s="640"/>
      <c r="AX74" s="642"/>
      <c r="AY74" s="640"/>
      <c r="AZ74" s="642"/>
      <c r="BA74" s="640"/>
      <c r="BB74" s="642"/>
      <c r="BC74" s="640"/>
      <c r="BD74" s="642"/>
      <c r="BE74" s="640"/>
      <c r="BF74" s="642"/>
      <c r="BG74" s="640"/>
      <c r="BH74" s="642"/>
      <c r="BI74" s="640"/>
      <c r="BJ74" s="642"/>
      <c r="BK74" s="640"/>
      <c r="BL74" s="642"/>
      <c r="BM74" s="640"/>
      <c r="BN74" s="642"/>
      <c r="BO74" s="640"/>
      <c r="BP74" s="642"/>
      <c r="BQ74" s="640"/>
      <c r="BR74" s="641"/>
      <c r="BS74" s="643">
        <f t="shared" si="7"/>
        <v>0</v>
      </c>
      <c r="BT74" s="644">
        <f t="shared" si="8"/>
        <v>0</v>
      </c>
      <c r="BU74" s="644">
        <f t="shared" si="9"/>
        <v>0</v>
      </c>
      <c r="BV74" s="644">
        <f t="shared" si="10"/>
        <v>0</v>
      </c>
      <c r="BW74" s="645"/>
      <c r="BX74" s="338"/>
      <c r="BY74" s="338"/>
      <c r="BZ74" s="338"/>
      <c r="CA74" s="338"/>
      <c r="CB74" s="338"/>
      <c r="CC74" s="338"/>
    </row>
    <row r="75" ht="15.75" customHeight="1">
      <c r="A75" s="685" t="s">
        <v>180</v>
      </c>
      <c r="B75" s="738" t="s">
        <v>314</v>
      </c>
      <c r="C75" s="637">
        <v>0.0</v>
      </c>
      <c r="D75" s="638">
        <f t="shared" ref="D75:E75" si="79">I75+K75+M75+O75+Q75+S75+U75+W75+Y75+AA75+AC75+AE75+AG75+AI75+AK75+AM75+AO75+AQ75+AS75+AU75+AW75+AY75+BA75+BC75+BE75+BG75+BI75+BK75+BM75+BO75+BQ75</f>
        <v>0</v>
      </c>
      <c r="E75" s="505">
        <f t="shared" si="79"/>
        <v>0</v>
      </c>
      <c r="F75" s="639">
        <f t="shared" si="5"/>
        <v>0</v>
      </c>
      <c r="G75" s="297"/>
      <c r="H75" s="298">
        <f t="shared" si="6"/>
        <v>0</v>
      </c>
      <c r="I75" s="646"/>
      <c r="J75" s="641">
        <v>0.0</v>
      </c>
      <c r="K75" s="640"/>
      <c r="L75" s="719"/>
      <c r="M75" s="640"/>
      <c r="N75" s="642"/>
      <c r="O75" s="640"/>
      <c r="P75" s="642"/>
      <c r="Q75" s="640"/>
      <c r="R75" s="642"/>
      <c r="S75" s="640"/>
      <c r="T75" s="642"/>
      <c r="U75" s="640"/>
      <c r="V75" s="642"/>
      <c r="W75" s="640"/>
      <c r="X75" s="642"/>
      <c r="Y75" s="640"/>
      <c r="Z75" s="642"/>
      <c r="AA75" s="640"/>
      <c r="AB75" s="642"/>
      <c r="AC75" s="640"/>
      <c r="AD75" s="642"/>
      <c r="AE75" s="640"/>
      <c r="AF75" s="642"/>
      <c r="AG75" s="640"/>
      <c r="AH75" s="642"/>
      <c r="AI75" s="640"/>
      <c r="AJ75" s="642"/>
      <c r="AK75" s="640"/>
      <c r="AL75" s="642"/>
      <c r="AM75" s="640"/>
      <c r="AN75" s="642"/>
      <c r="AO75" s="640"/>
      <c r="AP75" s="642"/>
      <c r="AQ75" s="640"/>
      <c r="AR75" s="642"/>
      <c r="AS75" s="640"/>
      <c r="AT75" s="642"/>
      <c r="AU75" s="640"/>
      <c r="AV75" s="642"/>
      <c r="AW75" s="640"/>
      <c r="AX75" s="642"/>
      <c r="AY75" s="640"/>
      <c r="AZ75" s="642"/>
      <c r="BA75" s="640"/>
      <c r="BB75" s="642"/>
      <c r="BC75" s="640"/>
      <c r="BD75" s="642"/>
      <c r="BE75" s="640"/>
      <c r="BF75" s="642"/>
      <c r="BG75" s="640"/>
      <c r="BH75" s="642"/>
      <c r="BI75" s="640"/>
      <c r="BJ75" s="642"/>
      <c r="BK75" s="640"/>
      <c r="BL75" s="642"/>
      <c r="BM75" s="640"/>
      <c r="BN75" s="642"/>
      <c r="BO75" s="640"/>
      <c r="BP75" s="642"/>
      <c r="BQ75" s="640"/>
      <c r="BR75" s="641"/>
      <c r="BS75" s="643">
        <f t="shared" si="7"/>
        <v>0</v>
      </c>
      <c r="BT75" s="644">
        <f t="shared" si="8"/>
        <v>0</v>
      </c>
      <c r="BU75" s="644">
        <f t="shared" si="9"/>
        <v>0</v>
      </c>
      <c r="BV75" s="644">
        <f t="shared" si="10"/>
        <v>0</v>
      </c>
      <c r="BW75" s="645"/>
      <c r="BX75" s="338"/>
      <c r="BY75" s="338"/>
      <c r="BZ75" s="338"/>
      <c r="CA75" s="338"/>
      <c r="CB75" s="338"/>
      <c r="CC75" s="338"/>
    </row>
    <row r="76" ht="15.75" customHeight="1">
      <c r="A76" s="685" t="s">
        <v>180</v>
      </c>
      <c r="B76" s="686" t="s">
        <v>315</v>
      </c>
      <c r="C76" s="637">
        <v>0.0</v>
      </c>
      <c r="D76" s="638">
        <f t="shared" ref="D76:E76" si="80">I76+K76+M76+O76+Q76+S76+U76+W76+Y76+AA76+AC76+AE76+AG76+AI76+AK76+AM76+AO76+AQ76+AS76+AU76+AW76+AY76+BA76+BC76+BE76+BG76+BI76+BK76+BM76+BO76+BQ76</f>
        <v>0</v>
      </c>
      <c r="E76" s="505">
        <f t="shared" si="80"/>
        <v>0</v>
      </c>
      <c r="F76" s="639">
        <f t="shared" si="5"/>
        <v>0</v>
      </c>
      <c r="G76" s="297">
        <v>34.099</v>
      </c>
      <c r="H76" s="298">
        <f t="shared" si="6"/>
        <v>0</v>
      </c>
      <c r="I76" s="640"/>
      <c r="J76" s="641">
        <v>0.0</v>
      </c>
      <c r="K76" s="640"/>
      <c r="L76" s="642"/>
      <c r="M76" s="640"/>
      <c r="N76" s="642"/>
      <c r="O76" s="640"/>
      <c r="P76" s="642"/>
      <c r="Q76" s="640"/>
      <c r="R76" s="642"/>
      <c r="S76" s="640"/>
      <c r="T76" s="642"/>
      <c r="U76" s="640"/>
      <c r="V76" s="642"/>
      <c r="W76" s="640"/>
      <c r="X76" s="642"/>
      <c r="Y76" s="640"/>
      <c r="Z76" s="642"/>
      <c r="AA76" s="640"/>
      <c r="AB76" s="642"/>
      <c r="AC76" s="640"/>
      <c r="AD76" s="642"/>
      <c r="AE76" s="640"/>
      <c r="AF76" s="642"/>
      <c r="AG76" s="640"/>
      <c r="AH76" s="642"/>
      <c r="AI76" s="640"/>
      <c r="AJ76" s="642"/>
      <c r="AK76" s="640"/>
      <c r="AL76" s="642"/>
      <c r="AM76" s="640"/>
      <c r="AN76" s="642"/>
      <c r="AO76" s="640"/>
      <c r="AP76" s="642"/>
      <c r="AQ76" s="640"/>
      <c r="AR76" s="642"/>
      <c r="AS76" s="640"/>
      <c r="AT76" s="642"/>
      <c r="AU76" s="640"/>
      <c r="AV76" s="642"/>
      <c r="AW76" s="640"/>
      <c r="AX76" s="642"/>
      <c r="AY76" s="640"/>
      <c r="AZ76" s="642"/>
      <c r="BA76" s="640"/>
      <c r="BB76" s="642"/>
      <c r="BC76" s="640"/>
      <c r="BD76" s="642"/>
      <c r="BE76" s="640"/>
      <c r="BF76" s="642"/>
      <c r="BG76" s="640"/>
      <c r="BH76" s="642"/>
      <c r="BI76" s="640"/>
      <c r="BJ76" s="642"/>
      <c r="BK76" s="640"/>
      <c r="BL76" s="642"/>
      <c r="BM76" s="640"/>
      <c r="BN76" s="642"/>
      <c r="BO76" s="640"/>
      <c r="BP76" s="642"/>
      <c r="BQ76" s="640"/>
      <c r="BR76" s="641"/>
      <c r="BS76" s="643">
        <f t="shared" si="7"/>
        <v>0</v>
      </c>
      <c r="BT76" s="644">
        <f t="shared" si="8"/>
        <v>0</v>
      </c>
      <c r="BU76" s="644">
        <f t="shared" si="9"/>
        <v>0</v>
      </c>
      <c r="BV76" s="644">
        <f t="shared" si="10"/>
        <v>0</v>
      </c>
      <c r="BW76" s="645"/>
      <c r="BX76" s="338"/>
      <c r="BY76" s="338"/>
      <c r="BZ76" s="338"/>
      <c r="CA76" s="338"/>
      <c r="CB76" s="338"/>
      <c r="CC76" s="338"/>
    </row>
    <row r="77" ht="15.75" customHeight="1">
      <c r="A77" s="685" t="s">
        <v>180</v>
      </c>
      <c r="B77" s="686" t="s">
        <v>316</v>
      </c>
      <c r="C77" s="637">
        <v>0.0</v>
      </c>
      <c r="D77" s="638">
        <f t="shared" ref="D77:E77" si="81">I77+K77+M77+O77+Q77+S77+U77+W77+Y77+AA77+AC77+AE77+AG77+AI77+AK77+AM77+AO77+AQ77+AS77+AU77+AW77+AY77+BA77+BC77+BE77+BG77+BI77+BK77+BM77+BO77+BQ77</f>
        <v>0</v>
      </c>
      <c r="E77" s="505">
        <f t="shared" si="81"/>
        <v>0</v>
      </c>
      <c r="F77" s="639">
        <f t="shared" si="5"/>
        <v>0</v>
      </c>
      <c r="G77" s="297">
        <v>35.877</v>
      </c>
      <c r="H77" s="298">
        <f t="shared" si="6"/>
        <v>0</v>
      </c>
      <c r="I77" s="640"/>
      <c r="J77" s="641">
        <v>0.0</v>
      </c>
      <c r="K77" s="640"/>
      <c r="L77" s="642"/>
      <c r="M77" s="640"/>
      <c r="N77" s="642"/>
      <c r="O77" s="640"/>
      <c r="P77" s="642"/>
      <c r="Q77" s="640"/>
      <c r="R77" s="642"/>
      <c r="S77" s="640"/>
      <c r="T77" s="642"/>
      <c r="U77" s="640"/>
      <c r="V77" s="642"/>
      <c r="W77" s="640"/>
      <c r="X77" s="642"/>
      <c r="Y77" s="640"/>
      <c r="Z77" s="642"/>
      <c r="AA77" s="640"/>
      <c r="AB77" s="642"/>
      <c r="AC77" s="640"/>
      <c r="AD77" s="642"/>
      <c r="AE77" s="640"/>
      <c r="AF77" s="642"/>
      <c r="AG77" s="640"/>
      <c r="AH77" s="642"/>
      <c r="AI77" s="640"/>
      <c r="AJ77" s="642"/>
      <c r="AK77" s="640"/>
      <c r="AL77" s="642"/>
      <c r="AM77" s="640"/>
      <c r="AN77" s="642"/>
      <c r="AO77" s="640"/>
      <c r="AP77" s="642"/>
      <c r="AQ77" s="640"/>
      <c r="AR77" s="642"/>
      <c r="AS77" s="640"/>
      <c r="AT77" s="642"/>
      <c r="AU77" s="640"/>
      <c r="AV77" s="642"/>
      <c r="AW77" s="640"/>
      <c r="AX77" s="642"/>
      <c r="AY77" s="640"/>
      <c r="AZ77" s="642"/>
      <c r="BA77" s="640"/>
      <c r="BB77" s="642"/>
      <c r="BC77" s="640"/>
      <c r="BD77" s="642"/>
      <c r="BE77" s="640"/>
      <c r="BF77" s="642"/>
      <c r="BG77" s="640"/>
      <c r="BH77" s="642"/>
      <c r="BI77" s="640"/>
      <c r="BJ77" s="642"/>
      <c r="BK77" s="640"/>
      <c r="BL77" s="642"/>
      <c r="BM77" s="640"/>
      <c r="BN77" s="642"/>
      <c r="BO77" s="640"/>
      <c r="BP77" s="642"/>
      <c r="BQ77" s="640"/>
      <c r="BR77" s="641"/>
      <c r="BS77" s="643">
        <f t="shared" si="7"/>
        <v>0</v>
      </c>
      <c r="BT77" s="644">
        <f t="shared" si="8"/>
        <v>0</v>
      </c>
      <c r="BU77" s="644">
        <f t="shared" si="9"/>
        <v>0</v>
      </c>
      <c r="BV77" s="644">
        <f t="shared" si="10"/>
        <v>0</v>
      </c>
      <c r="BW77" s="645"/>
      <c r="BX77" s="338"/>
      <c r="BY77" s="338"/>
      <c r="BZ77" s="338"/>
      <c r="CA77" s="338"/>
      <c r="CB77" s="338"/>
      <c r="CC77" s="338"/>
    </row>
    <row r="78" ht="15.75" customHeight="1">
      <c r="A78" s="685" t="s">
        <v>180</v>
      </c>
      <c r="B78" s="764" t="s">
        <v>317</v>
      </c>
      <c r="C78" s="765">
        <v>0.0</v>
      </c>
      <c r="D78" s="638">
        <f t="shared" ref="D78:E78" si="82">I78+K78+M78+O78+Q78+S78+U78+W78+Y78+AA78+AC78+AE78+AG78+AI78+AK78+AM78+AO78+AQ78+AS78+AU78+AW78+AY78+BA78+BC78+BE78+BG78+BI78+BK78+BM78+BO78+BQ78</f>
        <v>0</v>
      </c>
      <c r="E78" s="505">
        <f t="shared" si="82"/>
        <v>0</v>
      </c>
      <c r="F78" s="639">
        <f t="shared" si="5"/>
        <v>0</v>
      </c>
      <c r="G78" s="308">
        <v>28.204</v>
      </c>
      <c r="H78" s="298">
        <f t="shared" si="6"/>
        <v>0</v>
      </c>
      <c r="I78" s="640"/>
      <c r="J78" s="641">
        <v>0.0</v>
      </c>
      <c r="K78" s="640"/>
      <c r="L78" s="642"/>
      <c r="M78" s="640"/>
      <c r="N78" s="642"/>
      <c r="O78" s="640"/>
      <c r="P78" s="642"/>
      <c r="Q78" s="640"/>
      <c r="R78" s="642"/>
      <c r="S78" s="640"/>
      <c r="T78" s="642"/>
      <c r="U78" s="640"/>
      <c r="V78" s="642"/>
      <c r="W78" s="640"/>
      <c r="X78" s="642"/>
      <c r="Y78" s="640"/>
      <c r="Z78" s="642"/>
      <c r="AA78" s="640"/>
      <c r="AB78" s="642"/>
      <c r="AC78" s="640"/>
      <c r="AD78" s="642"/>
      <c r="AE78" s="640"/>
      <c r="AF78" s="642"/>
      <c r="AG78" s="640"/>
      <c r="AH78" s="642"/>
      <c r="AI78" s="640"/>
      <c r="AJ78" s="642"/>
      <c r="AK78" s="640"/>
      <c r="AL78" s="642"/>
      <c r="AM78" s="640"/>
      <c r="AN78" s="642"/>
      <c r="AO78" s="640"/>
      <c r="AP78" s="642"/>
      <c r="AQ78" s="640"/>
      <c r="AR78" s="642"/>
      <c r="AS78" s="640"/>
      <c r="AT78" s="642"/>
      <c r="AU78" s="640"/>
      <c r="AV78" s="642"/>
      <c r="AW78" s="640"/>
      <c r="AX78" s="642"/>
      <c r="AY78" s="640"/>
      <c r="AZ78" s="642"/>
      <c r="BA78" s="640"/>
      <c r="BB78" s="642"/>
      <c r="BC78" s="640"/>
      <c r="BD78" s="642"/>
      <c r="BE78" s="640"/>
      <c r="BF78" s="642"/>
      <c r="BG78" s="640"/>
      <c r="BH78" s="642"/>
      <c r="BI78" s="640"/>
      <c r="BJ78" s="642"/>
      <c r="BK78" s="640"/>
      <c r="BL78" s="642"/>
      <c r="BM78" s="640"/>
      <c r="BN78" s="642"/>
      <c r="BO78" s="640"/>
      <c r="BP78" s="642"/>
      <c r="BQ78" s="640"/>
      <c r="BR78" s="641"/>
      <c r="BS78" s="643">
        <f t="shared" si="7"/>
        <v>0</v>
      </c>
      <c r="BT78" s="644">
        <f t="shared" si="8"/>
        <v>0</v>
      </c>
      <c r="BU78" s="644">
        <f t="shared" si="9"/>
        <v>0</v>
      </c>
      <c r="BV78" s="644">
        <f t="shared" si="10"/>
        <v>0</v>
      </c>
      <c r="BW78" s="645"/>
      <c r="BX78" s="338"/>
      <c r="BY78" s="338"/>
      <c r="BZ78" s="338"/>
      <c r="CA78" s="338"/>
      <c r="CB78" s="338"/>
      <c r="CC78" s="338"/>
    </row>
    <row r="79" ht="15.75" customHeight="1">
      <c r="A79" s="762" t="s">
        <v>180</v>
      </c>
      <c r="B79" s="767" t="s">
        <v>319</v>
      </c>
      <c r="C79" s="765">
        <v>130.0</v>
      </c>
      <c r="D79" s="638">
        <f t="shared" ref="D79:E79" si="83">I79+K79+M79+O79+Q79+S79+U79+W79+Y79+AA79+AC79+AE79+AG79+AI79+AK79+AM79+AO79+AQ79+AS79+AU79+AW79+AY79+BA79+BC79+BE79+BG79+BI79+BK79+BM79+BO79+BQ79</f>
        <v>0</v>
      </c>
      <c r="E79" s="505">
        <f t="shared" si="83"/>
        <v>130</v>
      </c>
      <c r="F79" s="639">
        <f t="shared" si="5"/>
        <v>0</v>
      </c>
      <c r="G79" s="768">
        <v>38.587</v>
      </c>
      <c r="H79" s="298">
        <f t="shared" si="6"/>
        <v>0</v>
      </c>
      <c r="I79" s="640"/>
      <c r="J79" s="641">
        <v>130.0</v>
      </c>
      <c r="K79" s="640"/>
      <c r="L79" s="642"/>
      <c r="M79" s="640"/>
      <c r="N79" s="642"/>
      <c r="O79" s="640"/>
      <c r="P79" s="642"/>
      <c r="Q79" s="640"/>
      <c r="R79" s="642"/>
      <c r="S79" s="640"/>
      <c r="T79" s="642"/>
      <c r="U79" s="640"/>
      <c r="V79" s="642"/>
      <c r="W79" s="640"/>
      <c r="X79" s="642"/>
      <c r="Y79" s="640"/>
      <c r="Z79" s="642"/>
      <c r="AA79" s="640"/>
      <c r="AB79" s="642"/>
      <c r="AC79" s="640"/>
      <c r="AD79" s="642"/>
      <c r="AE79" s="640"/>
      <c r="AF79" s="642"/>
      <c r="AG79" s="640"/>
      <c r="AH79" s="642"/>
      <c r="AI79" s="640"/>
      <c r="AJ79" s="642"/>
      <c r="AK79" s="640"/>
      <c r="AL79" s="642"/>
      <c r="AM79" s="640"/>
      <c r="AN79" s="642"/>
      <c r="AO79" s="640"/>
      <c r="AP79" s="642"/>
      <c r="AQ79" s="640"/>
      <c r="AR79" s="642"/>
      <c r="AS79" s="640"/>
      <c r="AT79" s="642"/>
      <c r="AU79" s="640"/>
      <c r="AV79" s="642"/>
      <c r="AW79" s="640"/>
      <c r="AX79" s="642"/>
      <c r="AY79" s="640"/>
      <c r="AZ79" s="642"/>
      <c r="BA79" s="640"/>
      <c r="BB79" s="642"/>
      <c r="BC79" s="640"/>
      <c r="BD79" s="642"/>
      <c r="BE79" s="640"/>
      <c r="BF79" s="642"/>
      <c r="BG79" s="640"/>
      <c r="BH79" s="642"/>
      <c r="BI79" s="640"/>
      <c r="BJ79" s="642"/>
      <c r="BK79" s="640"/>
      <c r="BL79" s="642"/>
      <c r="BM79" s="640"/>
      <c r="BN79" s="642"/>
      <c r="BO79" s="640"/>
      <c r="BP79" s="642"/>
      <c r="BQ79" s="646"/>
      <c r="BR79" s="641"/>
      <c r="BS79" s="643">
        <f t="shared" si="7"/>
        <v>5016.31</v>
      </c>
      <c r="BT79" s="644">
        <f t="shared" si="8"/>
        <v>0</v>
      </c>
      <c r="BU79" s="644">
        <f t="shared" si="9"/>
        <v>5016.31</v>
      </c>
      <c r="BV79" s="644">
        <f t="shared" si="10"/>
        <v>0</v>
      </c>
      <c r="BW79" s="645"/>
      <c r="BX79" s="338"/>
      <c r="BY79" s="338"/>
      <c r="BZ79" s="338"/>
      <c r="CA79" s="338"/>
      <c r="CB79" s="338"/>
      <c r="CC79" s="338"/>
    </row>
    <row r="80" ht="15.75" customHeight="1">
      <c r="A80" s="685" t="s">
        <v>180</v>
      </c>
      <c r="B80" s="764" t="s">
        <v>321</v>
      </c>
      <c r="C80" s="765">
        <v>1600.0</v>
      </c>
      <c r="D80" s="638">
        <f t="shared" ref="D80:E80" si="84">I80+K80+M80+O80+Q80+S80+U80+W80+Y80+AA80+AC80+AE80+AG80+AI80+AK80+AM80+AO80+AQ80+AS80+AU80+AW80+AY80+BA80+BC80+BE80+BG80+BI80+BK80+BM80+BO80+BQ80</f>
        <v>0</v>
      </c>
      <c r="E80" s="505">
        <f t="shared" si="84"/>
        <v>1600</v>
      </c>
      <c r="F80" s="639">
        <f t="shared" si="5"/>
        <v>0</v>
      </c>
      <c r="G80" s="308">
        <v>56.7</v>
      </c>
      <c r="H80" s="298">
        <f t="shared" si="6"/>
        <v>0</v>
      </c>
      <c r="I80" s="640"/>
      <c r="J80" s="641">
        <v>1600.0</v>
      </c>
      <c r="K80" s="640"/>
      <c r="L80" s="642"/>
      <c r="M80" s="640"/>
      <c r="N80" s="642"/>
      <c r="O80" s="640"/>
      <c r="P80" s="642"/>
      <c r="Q80" s="640"/>
      <c r="R80" s="642"/>
      <c r="S80" s="640"/>
      <c r="T80" s="642"/>
      <c r="U80" s="640"/>
      <c r="V80" s="642"/>
      <c r="W80" s="640"/>
      <c r="X80" s="642"/>
      <c r="Y80" s="640"/>
      <c r="Z80" s="642"/>
      <c r="AA80" s="640"/>
      <c r="AB80" s="642"/>
      <c r="AC80" s="640"/>
      <c r="AD80" s="642"/>
      <c r="AE80" s="640"/>
      <c r="AF80" s="642"/>
      <c r="AG80" s="640"/>
      <c r="AH80" s="642"/>
      <c r="AI80" s="640"/>
      <c r="AJ80" s="642"/>
      <c r="AK80" s="640"/>
      <c r="AL80" s="642"/>
      <c r="AM80" s="640"/>
      <c r="AN80" s="642"/>
      <c r="AO80" s="640"/>
      <c r="AP80" s="642"/>
      <c r="AQ80" s="640"/>
      <c r="AR80" s="642"/>
      <c r="AS80" s="640"/>
      <c r="AT80" s="642"/>
      <c r="AU80" s="640"/>
      <c r="AV80" s="642"/>
      <c r="AW80" s="640"/>
      <c r="AX80" s="642"/>
      <c r="AY80" s="640"/>
      <c r="AZ80" s="642"/>
      <c r="BA80" s="640"/>
      <c r="BB80" s="642"/>
      <c r="BC80" s="640"/>
      <c r="BD80" s="642"/>
      <c r="BE80" s="640"/>
      <c r="BF80" s="642"/>
      <c r="BG80" s="640"/>
      <c r="BH80" s="642"/>
      <c r="BI80" s="640"/>
      <c r="BJ80" s="642"/>
      <c r="BK80" s="640"/>
      <c r="BL80" s="642"/>
      <c r="BM80" s="640"/>
      <c r="BN80" s="642"/>
      <c r="BO80" s="640"/>
      <c r="BP80" s="642"/>
      <c r="BQ80" s="646"/>
      <c r="BR80" s="641"/>
      <c r="BS80" s="643">
        <f t="shared" si="7"/>
        <v>90720</v>
      </c>
      <c r="BT80" s="644">
        <f t="shared" si="8"/>
        <v>0</v>
      </c>
      <c r="BU80" s="644">
        <f t="shared" si="9"/>
        <v>90720</v>
      </c>
      <c r="BV80" s="644">
        <f t="shared" si="10"/>
        <v>0</v>
      </c>
      <c r="BW80" s="645"/>
      <c r="BX80" s="338"/>
      <c r="BY80" s="338"/>
      <c r="BZ80" s="338"/>
      <c r="CA80" s="338"/>
      <c r="CB80" s="338"/>
      <c r="CC80" s="338"/>
    </row>
    <row r="81" ht="15.75" customHeight="1">
      <c r="A81" s="685" t="s">
        <v>180</v>
      </c>
      <c r="B81" s="764" t="s">
        <v>322</v>
      </c>
      <c r="C81" s="765">
        <v>0.0</v>
      </c>
      <c r="D81" s="638">
        <f t="shared" ref="D81:E81" si="85">I81+K81+M81+O81+Q81+S81+U81+W81+Y81+AA81+AC81+AE81+AG81+AI81+AK81+AM81+AO81+AQ81+AS81+AU81+AW81+AY81+BA81+BC81+BE81+BG81+BI81+BK81+BM81+BO81+BQ81</f>
        <v>0</v>
      </c>
      <c r="E81" s="505">
        <f t="shared" si="85"/>
        <v>0</v>
      </c>
      <c r="F81" s="639">
        <f t="shared" si="5"/>
        <v>0</v>
      </c>
      <c r="G81" s="308">
        <v>7.14</v>
      </c>
      <c r="H81" s="298">
        <f t="shared" si="6"/>
        <v>0</v>
      </c>
      <c r="I81" s="640"/>
      <c r="J81" s="641">
        <v>0.0</v>
      </c>
      <c r="K81" s="640"/>
      <c r="L81" s="642"/>
      <c r="M81" s="640"/>
      <c r="N81" s="642"/>
      <c r="O81" s="640"/>
      <c r="P81" s="642"/>
      <c r="Q81" s="640"/>
      <c r="R81" s="642"/>
      <c r="S81" s="640"/>
      <c r="T81" s="642"/>
      <c r="U81" s="640"/>
      <c r="V81" s="642"/>
      <c r="W81" s="640"/>
      <c r="X81" s="642"/>
      <c r="Y81" s="640"/>
      <c r="Z81" s="642"/>
      <c r="AA81" s="640"/>
      <c r="AB81" s="642"/>
      <c r="AC81" s="640"/>
      <c r="AD81" s="642"/>
      <c r="AE81" s="640"/>
      <c r="AF81" s="642"/>
      <c r="AG81" s="640"/>
      <c r="AH81" s="642"/>
      <c r="AI81" s="640"/>
      <c r="AJ81" s="642"/>
      <c r="AK81" s="640"/>
      <c r="AL81" s="642"/>
      <c r="AM81" s="640"/>
      <c r="AN81" s="642"/>
      <c r="AO81" s="640"/>
      <c r="AP81" s="642"/>
      <c r="AQ81" s="640"/>
      <c r="AR81" s="642"/>
      <c r="AS81" s="640"/>
      <c r="AT81" s="642"/>
      <c r="AU81" s="640"/>
      <c r="AV81" s="642"/>
      <c r="AW81" s="640"/>
      <c r="AX81" s="642"/>
      <c r="AY81" s="640"/>
      <c r="AZ81" s="642"/>
      <c r="BA81" s="640"/>
      <c r="BB81" s="642"/>
      <c r="BC81" s="640"/>
      <c r="BD81" s="642"/>
      <c r="BE81" s="640"/>
      <c r="BF81" s="642"/>
      <c r="BG81" s="640"/>
      <c r="BH81" s="642"/>
      <c r="BI81" s="640"/>
      <c r="BJ81" s="642"/>
      <c r="BK81" s="640"/>
      <c r="BL81" s="642"/>
      <c r="BM81" s="640"/>
      <c r="BN81" s="642"/>
      <c r="BO81" s="640"/>
      <c r="BP81" s="642"/>
      <c r="BQ81" s="640"/>
      <c r="BR81" s="641"/>
      <c r="BS81" s="643">
        <f t="shared" si="7"/>
        <v>0</v>
      </c>
      <c r="BT81" s="644">
        <f t="shared" si="8"/>
        <v>0</v>
      </c>
      <c r="BU81" s="644">
        <f t="shared" si="9"/>
        <v>0</v>
      </c>
      <c r="BV81" s="644">
        <f t="shared" si="10"/>
        <v>0</v>
      </c>
      <c r="BW81" s="645"/>
      <c r="BX81" s="338"/>
      <c r="BY81" s="338"/>
      <c r="BZ81" s="338"/>
      <c r="CA81" s="338"/>
      <c r="CB81" s="338"/>
      <c r="CC81" s="338"/>
    </row>
    <row r="82" ht="15.75" customHeight="1">
      <c r="A82" s="685" t="s">
        <v>180</v>
      </c>
      <c r="B82" s="764" t="s">
        <v>324</v>
      </c>
      <c r="C82" s="765">
        <v>0.0</v>
      </c>
      <c r="D82" s="638">
        <f t="shared" ref="D82:E82" si="86">I82+K82+M82+O82+Q82+S82+U82+W82+Y82+AA82+AC82+AE82+AG82+AI82+AK82+AM82+AO82+AQ82+AS82+AU82+AW82+AY82+BA82+BC82+BE82+BG82+BI82+BK82+BM82+BO82+BQ82</f>
        <v>0</v>
      </c>
      <c r="E82" s="505">
        <f t="shared" si="86"/>
        <v>0</v>
      </c>
      <c r="F82" s="639">
        <f t="shared" si="5"/>
        <v>0</v>
      </c>
      <c r="G82" s="308">
        <v>7.56</v>
      </c>
      <c r="H82" s="298">
        <f t="shared" si="6"/>
        <v>0</v>
      </c>
      <c r="I82" s="640"/>
      <c r="J82" s="641">
        <v>0.0</v>
      </c>
      <c r="K82" s="640"/>
      <c r="L82" s="642"/>
      <c r="M82" s="640"/>
      <c r="N82" s="642"/>
      <c r="O82" s="640"/>
      <c r="P82" s="642"/>
      <c r="Q82" s="640"/>
      <c r="R82" s="642"/>
      <c r="S82" s="640"/>
      <c r="T82" s="642"/>
      <c r="U82" s="640"/>
      <c r="V82" s="642"/>
      <c r="W82" s="640"/>
      <c r="X82" s="642"/>
      <c r="Y82" s="640"/>
      <c r="Z82" s="642"/>
      <c r="AA82" s="640"/>
      <c r="AB82" s="642"/>
      <c r="AC82" s="640"/>
      <c r="AD82" s="642"/>
      <c r="AE82" s="640"/>
      <c r="AF82" s="642"/>
      <c r="AG82" s="640"/>
      <c r="AH82" s="642"/>
      <c r="AI82" s="640"/>
      <c r="AJ82" s="642"/>
      <c r="AK82" s="640"/>
      <c r="AL82" s="642"/>
      <c r="AM82" s="640"/>
      <c r="AN82" s="642"/>
      <c r="AO82" s="640"/>
      <c r="AP82" s="642"/>
      <c r="AQ82" s="640"/>
      <c r="AR82" s="642"/>
      <c r="AS82" s="640"/>
      <c r="AT82" s="642"/>
      <c r="AU82" s="640"/>
      <c r="AV82" s="642"/>
      <c r="AW82" s="640"/>
      <c r="AX82" s="642"/>
      <c r="AY82" s="640"/>
      <c r="AZ82" s="642"/>
      <c r="BA82" s="640"/>
      <c r="BB82" s="642"/>
      <c r="BC82" s="640"/>
      <c r="BD82" s="642"/>
      <c r="BE82" s="640"/>
      <c r="BF82" s="642"/>
      <c r="BG82" s="640"/>
      <c r="BH82" s="642"/>
      <c r="BI82" s="640"/>
      <c r="BJ82" s="642"/>
      <c r="BK82" s="640"/>
      <c r="BL82" s="642"/>
      <c r="BM82" s="640"/>
      <c r="BN82" s="642"/>
      <c r="BO82" s="640"/>
      <c r="BP82" s="642"/>
      <c r="BQ82" s="640"/>
      <c r="BR82" s="641"/>
      <c r="BS82" s="643">
        <f t="shared" si="7"/>
        <v>0</v>
      </c>
      <c r="BT82" s="644">
        <f t="shared" si="8"/>
        <v>0</v>
      </c>
      <c r="BU82" s="644">
        <f t="shared" si="9"/>
        <v>0</v>
      </c>
      <c r="BV82" s="644">
        <f t="shared" si="10"/>
        <v>0</v>
      </c>
      <c r="BW82" s="645"/>
      <c r="BX82" s="338"/>
      <c r="BY82" s="338"/>
      <c r="BZ82" s="338"/>
      <c r="CA82" s="338"/>
      <c r="CB82" s="338"/>
      <c r="CC82" s="338"/>
    </row>
    <row r="83" ht="15.75" customHeight="1">
      <c r="A83" s="685" t="s">
        <v>180</v>
      </c>
      <c r="B83" s="764" t="s">
        <v>326</v>
      </c>
      <c r="C83" s="765">
        <v>0.0</v>
      </c>
      <c r="D83" s="638">
        <f t="shared" ref="D83:E83" si="87">I83+K83+M83+O83+Q83+S83+U83+W83+Y83+AA83+AC83+AE83+AG83+AI83+AK83+AM83+AO83+AQ83+AS83+AU83+AW83+AY83+BA83+BC83+BE83+BG83+BI83+BK83+BM83+BO83+BQ83</f>
        <v>0</v>
      </c>
      <c r="E83" s="505">
        <f t="shared" si="87"/>
        <v>0</v>
      </c>
      <c r="F83" s="639">
        <f t="shared" si="5"/>
        <v>0</v>
      </c>
      <c r="G83" s="308"/>
      <c r="H83" s="298">
        <f t="shared" si="6"/>
        <v>0</v>
      </c>
      <c r="I83" s="640"/>
      <c r="J83" s="641">
        <v>0.0</v>
      </c>
      <c r="K83" s="640"/>
      <c r="L83" s="642"/>
      <c r="M83" s="640"/>
      <c r="N83" s="642"/>
      <c r="O83" s="640"/>
      <c r="P83" s="642"/>
      <c r="Q83" s="640"/>
      <c r="R83" s="642"/>
      <c r="S83" s="640"/>
      <c r="T83" s="642"/>
      <c r="U83" s="640"/>
      <c r="V83" s="642"/>
      <c r="W83" s="640"/>
      <c r="X83" s="642"/>
      <c r="Y83" s="640"/>
      <c r="Z83" s="642"/>
      <c r="AA83" s="640"/>
      <c r="AB83" s="642"/>
      <c r="AC83" s="640"/>
      <c r="AD83" s="642"/>
      <c r="AE83" s="640"/>
      <c r="AF83" s="642"/>
      <c r="AG83" s="640"/>
      <c r="AH83" s="642"/>
      <c r="AI83" s="640"/>
      <c r="AJ83" s="642"/>
      <c r="AK83" s="640"/>
      <c r="AL83" s="642"/>
      <c r="AM83" s="640"/>
      <c r="AN83" s="642"/>
      <c r="AO83" s="640"/>
      <c r="AP83" s="642"/>
      <c r="AQ83" s="640"/>
      <c r="AR83" s="642"/>
      <c r="AS83" s="640"/>
      <c r="AT83" s="642"/>
      <c r="AU83" s="640"/>
      <c r="AV83" s="642"/>
      <c r="AW83" s="640"/>
      <c r="AX83" s="642"/>
      <c r="AY83" s="640"/>
      <c r="AZ83" s="642"/>
      <c r="BA83" s="640"/>
      <c r="BB83" s="642"/>
      <c r="BC83" s="640"/>
      <c r="BD83" s="642"/>
      <c r="BE83" s="640"/>
      <c r="BF83" s="642"/>
      <c r="BG83" s="640"/>
      <c r="BH83" s="642"/>
      <c r="BI83" s="640"/>
      <c r="BJ83" s="642"/>
      <c r="BK83" s="640"/>
      <c r="BL83" s="642"/>
      <c r="BM83" s="640"/>
      <c r="BN83" s="642"/>
      <c r="BO83" s="640"/>
      <c r="BP83" s="642"/>
      <c r="BQ83" s="640"/>
      <c r="BR83" s="641"/>
      <c r="BS83" s="643">
        <f t="shared" si="7"/>
        <v>0</v>
      </c>
      <c r="BT83" s="644">
        <f t="shared" si="8"/>
        <v>0</v>
      </c>
      <c r="BU83" s="644">
        <f t="shared" si="9"/>
        <v>0</v>
      </c>
      <c r="BV83" s="644">
        <f t="shared" si="10"/>
        <v>0</v>
      </c>
      <c r="BW83" s="645"/>
      <c r="BX83" s="338"/>
      <c r="BY83" s="338"/>
      <c r="BZ83" s="338"/>
      <c r="CA83" s="338"/>
      <c r="CB83" s="338"/>
      <c r="CC83" s="338"/>
    </row>
    <row r="84" ht="15.75" customHeight="1">
      <c r="A84" s="685" t="s">
        <v>180</v>
      </c>
      <c r="B84" s="764" t="s">
        <v>327</v>
      </c>
      <c r="C84" s="765">
        <v>0.0</v>
      </c>
      <c r="D84" s="638">
        <f t="shared" ref="D84:E84" si="88">I84+K84+M84+O84+Q84+S84+U84+W84+Y84+AA84+AC84+AE84+AG84+AI84+AK84+AM84+AO84+AQ84+AS84+AU84+AW84+AY84+BA84+BC84+BE84+BG84+BI84+BK84+BM84+BO84+BQ84</f>
        <v>0</v>
      </c>
      <c r="E84" s="505">
        <f t="shared" si="88"/>
        <v>0</v>
      </c>
      <c r="F84" s="639">
        <f t="shared" si="5"/>
        <v>0</v>
      </c>
      <c r="G84" s="308">
        <v>7.85</v>
      </c>
      <c r="H84" s="298">
        <f t="shared" si="6"/>
        <v>0</v>
      </c>
      <c r="I84" s="640"/>
      <c r="J84" s="641">
        <v>0.0</v>
      </c>
      <c r="K84" s="640"/>
      <c r="L84" s="642"/>
      <c r="M84" s="640"/>
      <c r="N84" s="642"/>
      <c r="O84" s="640"/>
      <c r="P84" s="642"/>
      <c r="Q84" s="640"/>
      <c r="R84" s="642"/>
      <c r="S84" s="640"/>
      <c r="T84" s="642"/>
      <c r="U84" s="640"/>
      <c r="V84" s="642"/>
      <c r="W84" s="640"/>
      <c r="X84" s="642"/>
      <c r="Y84" s="640"/>
      <c r="Z84" s="642"/>
      <c r="AA84" s="640"/>
      <c r="AB84" s="642"/>
      <c r="AC84" s="640"/>
      <c r="AD84" s="642"/>
      <c r="AE84" s="640"/>
      <c r="AF84" s="642"/>
      <c r="AG84" s="640"/>
      <c r="AH84" s="642"/>
      <c r="AI84" s="640"/>
      <c r="AJ84" s="642"/>
      <c r="AK84" s="640"/>
      <c r="AL84" s="642"/>
      <c r="AM84" s="640"/>
      <c r="AN84" s="642"/>
      <c r="AO84" s="640"/>
      <c r="AP84" s="642"/>
      <c r="AQ84" s="640"/>
      <c r="AR84" s="642"/>
      <c r="AS84" s="640"/>
      <c r="AT84" s="642"/>
      <c r="AU84" s="640"/>
      <c r="AV84" s="642"/>
      <c r="AW84" s="640"/>
      <c r="AX84" s="642"/>
      <c r="AY84" s="640"/>
      <c r="AZ84" s="642"/>
      <c r="BA84" s="640"/>
      <c r="BB84" s="642"/>
      <c r="BC84" s="640"/>
      <c r="BD84" s="642"/>
      <c r="BE84" s="640"/>
      <c r="BF84" s="642"/>
      <c r="BG84" s="640"/>
      <c r="BH84" s="642"/>
      <c r="BI84" s="640"/>
      <c r="BJ84" s="642"/>
      <c r="BK84" s="640"/>
      <c r="BL84" s="642"/>
      <c r="BM84" s="640"/>
      <c r="BN84" s="642"/>
      <c r="BO84" s="640"/>
      <c r="BP84" s="642"/>
      <c r="BQ84" s="640"/>
      <c r="BR84" s="641"/>
      <c r="BS84" s="643">
        <f t="shared" si="7"/>
        <v>0</v>
      </c>
      <c r="BT84" s="644">
        <f t="shared" si="8"/>
        <v>0</v>
      </c>
      <c r="BU84" s="644">
        <f t="shared" si="9"/>
        <v>0</v>
      </c>
      <c r="BV84" s="644">
        <f t="shared" si="10"/>
        <v>0</v>
      </c>
      <c r="BW84" s="645"/>
      <c r="BX84" s="338"/>
      <c r="BY84" s="338"/>
      <c r="BZ84" s="338"/>
      <c r="CA84" s="338"/>
      <c r="CB84" s="338"/>
      <c r="CC84" s="338"/>
    </row>
    <row r="85" ht="15.75" customHeight="1">
      <c r="A85" s="685" t="s">
        <v>180</v>
      </c>
      <c r="B85" s="686" t="s">
        <v>203</v>
      </c>
      <c r="C85" s="637">
        <v>0.0</v>
      </c>
      <c r="D85" s="638">
        <f t="shared" ref="D85:E85" si="89">I85+K85+M85+O85+Q85+S85+U85+W85+Y85+AA85+AC85+AE85+AG85+AI85+AK85+AM85+AO85+AQ85+AS85+AU85+AW85+AY85+BA85+BC85+BE85+BG85+BI85+BK85+BM85+BO85+BQ85</f>
        <v>400</v>
      </c>
      <c r="E85" s="505">
        <f t="shared" si="89"/>
        <v>0</v>
      </c>
      <c r="F85" s="639">
        <f t="shared" si="5"/>
        <v>400</v>
      </c>
      <c r="G85" s="768">
        <v>32.844</v>
      </c>
      <c r="H85" s="298">
        <f t="shared" si="6"/>
        <v>13137.6</v>
      </c>
      <c r="I85" s="646">
        <v>400.0</v>
      </c>
      <c r="J85" s="641">
        <v>0.0</v>
      </c>
      <c r="K85" s="640"/>
      <c r="L85" s="642"/>
      <c r="M85" s="640"/>
      <c r="N85" s="642"/>
      <c r="O85" s="640"/>
      <c r="P85" s="642"/>
      <c r="Q85" s="640"/>
      <c r="R85" s="642"/>
      <c r="S85" s="640"/>
      <c r="T85" s="642"/>
      <c r="U85" s="640"/>
      <c r="V85" s="642"/>
      <c r="W85" s="640"/>
      <c r="X85" s="642"/>
      <c r="Y85" s="640"/>
      <c r="Z85" s="642"/>
      <c r="AA85" s="640"/>
      <c r="AB85" s="642"/>
      <c r="AC85" s="640"/>
      <c r="AD85" s="642"/>
      <c r="AE85" s="640"/>
      <c r="AF85" s="642"/>
      <c r="AG85" s="640"/>
      <c r="AH85" s="642"/>
      <c r="AI85" s="640"/>
      <c r="AJ85" s="642"/>
      <c r="AK85" s="640"/>
      <c r="AL85" s="642"/>
      <c r="AM85" s="640"/>
      <c r="AN85" s="642"/>
      <c r="AO85" s="640"/>
      <c r="AP85" s="642"/>
      <c r="AQ85" s="640"/>
      <c r="AR85" s="642"/>
      <c r="AS85" s="640"/>
      <c r="AT85" s="642"/>
      <c r="AU85" s="640"/>
      <c r="AV85" s="642"/>
      <c r="AW85" s="640"/>
      <c r="AX85" s="642"/>
      <c r="AY85" s="640"/>
      <c r="AZ85" s="642"/>
      <c r="BA85" s="640"/>
      <c r="BB85" s="642"/>
      <c r="BC85" s="640"/>
      <c r="BD85" s="642"/>
      <c r="BE85" s="640"/>
      <c r="BF85" s="642"/>
      <c r="BG85" s="640"/>
      <c r="BH85" s="642"/>
      <c r="BI85" s="640"/>
      <c r="BJ85" s="642"/>
      <c r="BK85" s="640"/>
      <c r="BL85" s="642"/>
      <c r="BM85" s="640"/>
      <c r="BN85" s="642"/>
      <c r="BO85" s="640"/>
      <c r="BP85" s="642"/>
      <c r="BQ85" s="640"/>
      <c r="BR85" s="641"/>
      <c r="BS85" s="643">
        <f t="shared" si="7"/>
        <v>0</v>
      </c>
      <c r="BT85" s="644">
        <f t="shared" si="8"/>
        <v>13137.6</v>
      </c>
      <c r="BU85" s="644">
        <f t="shared" si="9"/>
        <v>0</v>
      </c>
      <c r="BV85" s="644">
        <f t="shared" si="10"/>
        <v>13137.6</v>
      </c>
      <c r="BW85" s="645"/>
      <c r="BX85" s="338"/>
      <c r="BY85" s="338"/>
      <c r="BZ85" s="338"/>
      <c r="CA85" s="338"/>
      <c r="CB85" s="338"/>
      <c r="CC85" s="338"/>
    </row>
    <row r="86" ht="15.75" customHeight="1">
      <c r="A86" s="685" t="s">
        <v>180</v>
      </c>
      <c r="B86" s="686" t="s">
        <v>330</v>
      </c>
      <c r="C86" s="637">
        <v>420.0</v>
      </c>
      <c r="D86" s="638">
        <f t="shared" ref="D86:E86" si="90">I86+K86+M86+O86+Q86+S86+U86+W86+Y86+AA86+AC86+AE86+AG86+AI86+AK86+AM86+AO86+AQ86+AS86+AU86+AW86+AY86+BA86+BC86+BE86+BG86+BI86+BK86+BM86+BO86+BQ86</f>
        <v>0</v>
      </c>
      <c r="E86" s="505">
        <f t="shared" si="90"/>
        <v>420</v>
      </c>
      <c r="F86" s="639">
        <f t="shared" si="5"/>
        <v>0</v>
      </c>
      <c r="G86" s="308">
        <v>39.123</v>
      </c>
      <c r="H86" s="298">
        <f t="shared" si="6"/>
        <v>0</v>
      </c>
      <c r="I86" s="640"/>
      <c r="J86" s="641">
        <v>420.0</v>
      </c>
      <c r="K86" s="640"/>
      <c r="L86" s="719"/>
      <c r="M86" s="640"/>
      <c r="N86" s="642"/>
      <c r="O86" s="640"/>
      <c r="P86" s="642"/>
      <c r="Q86" s="640"/>
      <c r="R86" s="642"/>
      <c r="S86" s="640"/>
      <c r="T86" s="642"/>
      <c r="U86" s="640"/>
      <c r="V86" s="642"/>
      <c r="W86" s="640"/>
      <c r="X86" s="642"/>
      <c r="Y86" s="640"/>
      <c r="Z86" s="642"/>
      <c r="AA86" s="640"/>
      <c r="AB86" s="642"/>
      <c r="AC86" s="640"/>
      <c r="AD86" s="642"/>
      <c r="AE86" s="640"/>
      <c r="AF86" s="642"/>
      <c r="AG86" s="640"/>
      <c r="AH86" s="642"/>
      <c r="AI86" s="640"/>
      <c r="AJ86" s="642"/>
      <c r="AK86" s="640"/>
      <c r="AL86" s="642"/>
      <c r="AM86" s="640"/>
      <c r="AN86" s="642"/>
      <c r="AO86" s="640"/>
      <c r="AP86" s="642"/>
      <c r="AQ86" s="640"/>
      <c r="AR86" s="642"/>
      <c r="AS86" s="640"/>
      <c r="AT86" s="642"/>
      <c r="AU86" s="640"/>
      <c r="AV86" s="642"/>
      <c r="AW86" s="640"/>
      <c r="AX86" s="642"/>
      <c r="AY86" s="640"/>
      <c r="AZ86" s="642"/>
      <c r="BA86" s="640"/>
      <c r="BB86" s="642"/>
      <c r="BC86" s="640"/>
      <c r="BD86" s="642"/>
      <c r="BE86" s="640"/>
      <c r="BF86" s="642"/>
      <c r="BG86" s="640"/>
      <c r="BH86" s="642"/>
      <c r="BI86" s="640"/>
      <c r="BJ86" s="642"/>
      <c r="BK86" s="640"/>
      <c r="BL86" s="642"/>
      <c r="BM86" s="640"/>
      <c r="BN86" s="642"/>
      <c r="BO86" s="640"/>
      <c r="BP86" s="642"/>
      <c r="BQ86" s="640"/>
      <c r="BR86" s="641"/>
      <c r="BS86" s="643">
        <f t="shared" si="7"/>
        <v>16431.66</v>
      </c>
      <c r="BT86" s="644">
        <f t="shared" si="8"/>
        <v>0</v>
      </c>
      <c r="BU86" s="644">
        <f t="shared" si="9"/>
        <v>16431.66</v>
      </c>
      <c r="BV86" s="644">
        <f t="shared" si="10"/>
        <v>0</v>
      </c>
      <c r="BW86" s="645"/>
      <c r="BX86" s="338"/>
      <c r="BY86" s="338"/>
      <c r="BZ86" s="338"/>
      <c r="CA86" s="338"/>
      <c r="CB86" s="338"/>
      <c r="CC86" s="338"/>
    </row>
    <row r="87" ht="15.75" customHeight="1">
      <c r="A87" s="685" t="s">
        <v>180</v>
      </c>
      <c r="B87" s="686" t="s">
        <v>331</v>
      </c>
      <c r="C87" s="637">
        <v>0.0</v>
      </c>
      <c r="D87" s="638">
        <f t="shared" ref="D87:E87" si="91">I87+K87+M87+O87+Q87+S87+U87+W87+Y87+AA87+AC87+AE87+AG87+AI87+AK87+AM87+AO87+AQ87+AS87+AU87+AW87+AY87+BA87+BC87+BE87+BG87+BI87+BK87+BM87+BO87+BQ87</f>
        <v>0</v>
      </c>
      <c r="E87" s="505">
        <f t="shared" si="91"/>
        <v>0</v>
      </c>
      <c r="F87" s="639">
        <f t="shared" si="5"/>
        <v>0</v>
      </c>
      <c r="G87" s="308"/>
      <c r="H87" s="298">
        <f t="shared" si="6"/>
        <v>0</v>
      </c>
      <c r="I87" s="640"/>
      <c r="J87" s="641">
        <v>0.0</v>
      </c>
      <c r="K87" s="640"/>
      <c r="L87" s="642"/>
      <c r="M87" s="640"/>
      <c r="N87" s="642"/>
      <c r="O87" s="640"/>
      <c r="P87" s="642"/>
      <c r="Q87" s="640"/>
      <c r="R87" s="642"/>
      <c r="S87" s="640"/>
      <c r="T87" s="642"/>
      <c r="U87" s="640"/>
      <c r="V87" s="642"/>
      <c r="W87" s="640"/>
      <c r="X87" s="642"/>
      <c r="Y87" s="640"/>
      <c r="Z87" s="642"/>
      <c r="AA87" s="640"/>
      <c r="AB87" s="642"/>
      <c r="AC87" s="640"/>
      <c r="AD87" s="642"/>
      <c r="AE87" s="640"/>
      <c r="AF87" s="642"/>
      <c r="AG87" s="640"/>
      <c r="AH87" s="642"/>
      <c r="AI87" s="640"/>
      <c r="AJ87" s="642"/>
      <c r="AK87" s="640"/>
      <c r="AL87" s="642"/>
      <c r="AM87" s="640"/>
      <c r="AN87" s="642"/>
      <c r="AO87" s="640"/>
      <c r="AP87" s="642"/>
      <c r="AQ87" s="640"/>
      <c r="AR87" s="642"/>
      <c r="AS87" s="640"/>
      <c r="AT87" s="642"/>
      <c r="AU87" s="640"/>
      <c r="AV87" s="642"/>
      <c r="AW87" s="640"/>
      <c r="AX87" s="642"/>
      <c r="AY87" s="640"/>
      <c r="AZ87" s="642"/>
      <c r="BA87" s="640"/>
      <c r="BB87" s="642"/>
      <c r="BC87" s="640"/>
      <c r="BD87" s="642"/>
      <c r="BE87" s="640"/>
      <c r="BF87" s="642"/>
      <c r="BG87" s="640"/>
      <c r="BH87" s="642"/>
      <c r="BI87" s="640"/>
      <c r="BJ87" s="642"/>
      <c r="BK87" s="640"/>
      <c r="BL87" s="642"/>
      <c r="BM87" s="640"/>
      <c r="BN87" s="642"/>
      <c r="BO87" s="640"/>
      <c r="BP87" s="642"/>
      <c r="BQ87" s="640"/>
      <c r="BR87" s="641"/>
      <c r="BS87" s="643">
        <f t="shared" si="7"/>
        <v>0</v>
      </c>
      <c r="BT87" s="644">
        <f t="shared" si="8"/>
        <v>0</v>
      </c>
      <c r="BU87" s="644">
        <f t="shared" si="9"/>
        <v>0</v>
      </c>
      <c r="BV87" s="644">
        <f t="shared" si="10"/>
        <v>0</v>
      </c>
      <c r="BW87" s="645"/>
      <c r="BX87" s="338"/>
      <c r="BY87" s="338"/>
      <c r="BZ87" s="338"/>
      <c r="CA87" s="338"/>
      <c r="CB87" s="338"/>
      <c r="CC87" s="338"/>
    </row>
    <row r="88" ht="15.75" customHeight="1">
      <c r="A88" s="685" t="s">
        <v>180</v>
      </c>
      <c r="B88" s="738" t="s">
        <v>204</v>
      </c>
      <c r="C88" s="637">
        <v>0.0</v>
      </c>
      <c r="D88" s="638">
        <f t="shared" ref="D88:E88" si="92">I88+K88+M88+O88+Q88+S88+U88+W88+Y88+AA88+AC88+AE88+AG88+AI88+AK88+AM88+AO88+AQ88+AS88+AU88+AW88+AY88+BA88+BC88+BE88+BG88+BI88+BK88+BM88+BO88+BQ88</f>
        <v>176</v>
      </c>
      <c r="E88" s="505">
        <f t="shared" si="92"/>
        <v>0</v>
      </c>
      <c r="F88" s="639">
        <f t="shared" si="5"/>
        <v>176</v>
      </c>
      <c r="G88" s="768">
        <v>16.117</v>
      </c>
      <c r="H88" s="298">
        <f t="shared" si="6"/>
        <v>2836.592</v>
      </c>
      <c r="I88" s="646">
        <v>176.0</v>
      </c>
      <c r="J88" s="641">
        <v>0.0</v>
      </c>
      <c r="K88" s="640"/>
      <c r="L88" s="642"/>
      <c r="M88" s="646"/>
      <c r="N88" s="719"/>
      <c r="O88" s="640"/>
      <c r="P88" s="642"/>
      <c r="Q88" s="640"/>
      <c r="R88" s="642"/>
      <c r="S88" s="640"/>
      <c r="T88" s="642"/>
      <c r="U88" s="640"/>
      <c r="V88" s="642"/>
      <c r="W88" s="640"/>
      <c r="X88" s="642"/>
      <c r="Y88" s="640"/>
      <c r="Z88" s="642"/>
      <c r="AA88" s="640"/>
      <c r="AB88" s="642"/>
      <c r="AC88" s="640"/>
      <c r="AD88" s="642"/>
      <c r="AE88" s="640"/>
      <c r="AF88" s="642"/>
      <c r="AG88" s="640"/>
      <c r="AH88" s="642"/>
      <c r="AI88" s="640"/>
      <c r="AJ88" s="642"/>
      <c r="AK88" s="640"/>
      <c r="AL88" s="642"/>
      <c r="AM88" s="640"/>
      <c r="AN88" s="642"/>
      <c r="AO88" s="640"/>
      <c r="AP88" s="642"/>
      <c r="AQ88" s="640"/>
      <c r="AR88" s="642"/>
      <c r="AS88" s="640"/>
      <c r="AT88" s="642"/>
      <c r="AU88" s="640"/>
      <c r="AV88" s="642"/>
      <c r="AW88" s="640"/>
      <c r="AX88" s="642"/>
      <c r="AY88" s="640"/>
      <c r="AZ88" s="642"/>
      <c r="BA88" s="640"/>
      <c r="BB88" s="642"/>
      <c r="BC88" s="640"/>
      <c r="BD88" s="642"/>
      <c r="BE88" s="640"/>
      <c r="BF88" s="642"/>
      <c r="BG88" s="640"/>
      <c r="BH88" s="642"/>
      <c r="BI88" s="640"/>
      <c r="BJ88" s="642"/>
      <c r="BK88" s="640"/>
      <c r="BL88" s="642"/>
      <c r="BM88" s="640"/>
      <c r="BN88" s="642"/>
      <c r="BO88" s="640"/>
      <c r="BP88" s="642"/>
      <c r="BQ88" s="640"/>
      <c r="BR88" s="641"/>
      <c r="BS88" s="643">
        <f t="shared" si="7"/>
        <v>0</v>
      </c>
      <c r="BT88" s="644">
        <f t="shared" si="8"/>
        <v>2836.592</v>
      </c>
      <c r="BU88" s="644">
        <f t="shared" si="9"/>
        <v>0</v>
      </c>
      <c r="BV88" s="644">
        <f t="shared" si="10"/>
        <v>2836.592</v>
      </c>
      <c r="BW88" s="645"/>
      <c r="BX88" s="338"/>
      <c r="BY88" s="338"/>
      <c r="BZ88" s="338"/>
      <c r="CA88" s="338"/>
      <c r="CB88" s="338"/>
      <c r="CC88" s="338"/>
    </row>
    <row r="89" ht="15.75" customHeight="1">
      <c r="A89" s="685"/>
      <c r="B89" s="738" t="s">
        <v>333</v>
      </c>
      <c r="C89" s="637"/>
      <c r="D89" s="638"/>
      <c r="E89" s="505"/>
      <c r="F89" s="639"/>
      <c r="G89" s="297"/>
      <c r="H89" s="298"/>
      <c r="I89" s="646"/>
      <c r="J89" s="641"/>
      <c r="K89" s="640"/>
      <c r="L89" s="642"/>
      <c r="M89" s="640"/>
      <c r="N89" s="642"/>
      <c r="O89" s="640"/>
      <c r="P89" s="642"/>
      <c r="Q89" s="640"/>
      <c r="R89" s="642"/>
      <c r="S89" s="640"/>
      <c r="T89" s="642"/>
      <c r="U89" s="640"/>
      <c r="V89" s="642"/>
      <c r="W89" s="640"/>
      <c r="X89" s="642"/>
      <c r="Y89" s="640"/>
      <c r="Z89" s="642"/>
      <c r="AA89" s="640"/>
      <c r="AB89" s="642"/>
      <c r="AC89" s="640"/>
      <c r="AD89" s="642"/>
      <c r="AE89" s="640"/>
      <c r="AF89" s="642"/>
      <c r="AG89" s="640"/>
      <c r="AH89" s="642"/>
      <c r="AI89" s="640"/>
      <c r="AJ89" s="642"/>
      <c r="AK89" s="640"/>
      <c r="AL89" s="642"/>
      <c r="AM89" s="640"/>
      <c r="AN89" s="642"/>
      <c r="AO89" s="640"/>
      <c r="AP89" s="642"/>
      <c r="AQ89" s="640"/>
      <c r="AR89" s="642"/>
      <c r="AS89" s="640"/>
      <c r="AT89" s="642"/>
      <c r="AU89" s="640"/>
      <c r="AV89" s="642"/>
      <c r="AW89" s="640"/>
      <c r="AX89" s="642"/>
      <c r="AY89" s="640"/>
      <c r="AZ89" s="642"/>
      <c r="BA89" s="640"/>
      <c r="BB89" s="642"/>
      <c r="BC89" s="640"/>
      <c r="BD89" s="642"/>
      <c r="BE89" s="640"/>
      <c r="BF89" s="642"/>
      <c r="BG89" s="640"/>
      <c r="BH89" s="642"/>
      <c r="BI89" s="640"/>
      <c r="BJ89" s="642"/>
      <c r="BK89" s="640"/>
      <c r="BL89" s="642"/>
      <c r="BM89" s="640"/>
      <c r="BN89" s="642"/>
      <c r="BO89" s="640"/>
      <c r="BP89" s="642"/>
      <c r="BQ89" s="640"/>
      <c r="BR89" s="641"/>
      <c r="BS89" s="643"/>
      <c r="BT89" s="644"/>
      <c r="BU89" s="644"/>
      <c r="BV89" s="644"/>
      <c r="BW89" s="645"/>
      <c r="BX89" s="338"/>
      <c r="BY89" s="338"/>
      <c r="BZ89" s="338"/>
      <c r="CA89" s="338"/>
      <c r="CB89" s="338"/>
      <c r="CC89" s="338"/>
    </row>
    <row r="90" ht="15.75" customHeight="1">
      <c r="A90" s="685" t="s">
        <v>180</v>
      </c>
      <c r="B90" s="686" t="s">
        <v>335</v>
      </c>
      <c r="C90" s="637">
        <v>2735.0</v>
      </c>
      <c r="D90" s="638">
        <f t="shared" ref="D90:E90" si="93">I90+K90+M90+O90+Q90+S90+U90+W90+Y90+AA90+AC90+AE90+AG90+AI90+AK90+AM90+AO90+AQ90+AS90+AU90+AW90+AY90+BA90+BC90+BE90+BG90+BI90+BK90+BM90+BO90+BQ90</f>
        <v>0</v>
      </c>
      <c r="E90" s="505">
        <f t="shared" si="93"/>
        <v>2735</v>
      </c>
      <c r="F90" s="639">
        <f t="shared" ref="F90:F101" si="95">C90+D90-E90</f>
        <v>0</v>
      </c>
      <c r="G90" s="297">
        <v>13.692</v>
      </c>
      <c r="H90" s="298">
        <f t="shared" ref="H90:H101" si="96">F90*G90</f>
        <v>0</v>
      </c>
      <c r="I90" s="646"/>
      <c r="J90" s="641">
        <v>2735.0</v>
      </c>
      <c r="K90" s="640"/>
      <c r="L90" s="642"/>
      <c r="M90" s="640"/>
      <c r="N90" s="642"/>
      <c r="O90" s="640"/>
      <c r="P90" s="642"/>
      <c r="Q90" s="640"/>
      <c r="R90" s="642"/>
      <c r="S90" s="640"/>
      <c r="T90" s="642"/>
      <c r="U90" s="640"/>
      <c r="V90" s="642"/>
      <c r="W90" s="640"/>
      <c r="X90" s="642"/>
      <c r="Y90" s="640"/>
      <c r="Z90" s="642"/>
      <c r="AA90" s="640"/>
      <c r="AB90" s="642"/>
      <c r="AC90" s="640"/>
      <c r="AD90" s="642"/>
      <c r="AE90" s="640"/>
      <c r="AF90" s="642"/>
      <c r="AG90" s="640"/>
      <c r="AH90" s="642"/>
      <c r="AI90" s="640"/>
      <c r="AJ90" s="642"/>
      <c r="AK90" s="640"/>
      <c r="AL90" s="642"/>
      <c r="AM90" s="640"/>
      <c r="AN90" s="642"/>
      <c r="AO90" s="640"/>
      <c r="AP90" s="642"/>
      <c r="AQ90" s="640"/>
      <c r="AR90" s="642"/>
      <c r="AS90" s="640"/>
      <c r="AT90" s="642"/>
      <c r="AU90" s="640"/>
      <c r="AV90" s="642"/>
      <c r="AW90" s="640"/>
      <c r="AX90" s="642"/>
      <c r="AY90" s="640"/>
      <c r="AZ90" s="642"/>
      <c r="BA90" s="640"/>
      <c r="BB90" s="642"/>
      <c r="BC90" s="640"/>
      <c r="BD90" s="642"/>
      <c r="BE90" s="640"/>
      <c r="BF90" s="642"/>
      <c r="BG90" s="640"/>
      <c r="BH90" s="642"/>
      <c r="BI90" s="640"/>
      <c r="BJ90" s="642"/>
      <c r="BK90" s="640"/>
      <c r="BL90" s="642"/>
      <c r="BM90" s="640"/>
      <c r="BN90" s="642"/>
      <c r="BO90" s="640"/>
      <c r="BP90" s="642"/>
      <c r="BQ90" s="640"/>
      <c r="BR90" s="641"/>
      <c r="BS90" s="643">
        <f t="shared" ref="BS90:BS101" si="97">C90*G90</f>
        <v>37447.62</v>
      </c>
      <c r="BT90" s="644">
        <f t="shared" ref="BT90:BT101" si="98">D90*G90</f>
        <v>0</v>
      </c>
      <c r="BU90" s="644">
        <f t="shared" ref="BU90:BU101" si="99">E90*G90</f>
        <v>37447.62</v>
      </c>
      <c r="BV90" s="644">
        <f t="shared" ref="BV90:BV101" si="100">F90*G90</f>
        <v>0</v>
      </c>
      <c r="BW90" s="645"/>
      <c r="BX90" s="338"/>
      <c r="BY90" s="338"/>
      <c r="BZ90" s="338"/>
      <c r="CA90" s="338"/>
      <c r="CB90" s="338"/>
      <c r="CC90" s="338"/>
    </row>
    <row r="91" ht="15.75" customHeight="1">
      <c r="A91" s="685" t="s">
        <v>180</v>
      </c>
      <c r="B91" s="686" t="s">
        <v>204</v>
      </c>
      <c r="C91" s="637">
        <v>0.0</v>
      </c>
      <c r="D91" s="638">
        <f t="shared" ref="D91:E91" si="94">I91+K91+M91+O91+Q91+S91+U91+W91+Y91+AA91+AC91+AE91+AG91+AI91+AK91+AM91+AO91+AQ91+AS91+AU91+AW91+AY91+BA91+BC91+BE91+BG91+BI91+BK91+BM91+BO91+BQ91</f>
        <v>0</v>
      </c>
      <c r="E91" s="505">
        <f t="shared" si="94"/>
        <v>0</v>
      </c>
      <c r="F91" s="639">
        <f t="shared" si="95"/>
        <v>0</v>
      </c>
      <c r="G91" s="297">
        <v>16.117</v>
      </c>
      <c r="H91" s="298">
        <f t="shared" si="96"/>
        <v>0</v>
      </c>
      <c r="I91" s="640"/>
      <c r="J91" s="641">
        <v>0.0</v>
      </c>
      <c r="K91" s="640"/>
      <c r="L91" s="642"/>
      <c r="M91" s="640"/>
      <c r="N91" s="642"/>
      <c r="O91" s="640"/>
      <c r="P91" s="642"/>
      <c r="Q91" s="640"/>
      <c r="R91" s="642"/>
      <c r="S91" s="640"/>
      <c r="T91" s="642"/>
      <c r="U91" s="640"/>
      <c r="V91" s="642"/>
      <c r="W91" s="640"/>
      <c r="X91" s="642"/>
      <c r="Y91" s="640"/>
      <c r="Z91" s="642"/>
      <c r="AA91" s="640"/>
      <c r="AB91" s="642"/>
      <c r="AC91" s="640"/>
      <c r="AD91" s="642"/>
      <c r="AE91" s="640"/>
      <c r="AF91" s="642"/>
      <c r="AG91" s="640"/>
      <c r="AH91" s="642"/>
      <c r="AI91" s="640"/>
      <c r="AJ91" s="642"/>
      <c r="AK91" s="640"/>
      <c r="AL91" s="642"/>
      <c r="AM91" s="640"/>
      <c r="AN91" s="642"/>
      <c r="AO91" s="640"/>
      <c r="AP91" s="642"/>
      <c r="AQ91" s="640"/>
      <c r="AR91" s="642"/>
      <c r="AS91" s="640"/>
      <c r="AT91" s="642"/>
      <c r="AU91" s="640"/>
      <c r="AV91" s="642"/>
      <c r="AW91" s="640"/>
      <c r="AX91" s="642"/>
      <c r="AY91" s="640"/>
      <c r="AZ91" s="642"/>
      <c r="BA91" s="640"/>
      <c r="BB91" s="642"/>
      <c r="BC91" s="640"/>
      <c r="BD91" s="642"/>
      <c r="BE91" s="640"/>
      <c r="BF91" s="642"/>
      <c r="BG91" s="640"/>
      <c r="BH91" s="642"/>
      <c r="BI91" s="640"/>
      <c r="BJ91" s="642"/>
      <c r="BK91" s="640"/>
      <c r="BL91" s="642"/>
      <c r="BM91" s="640"/>
      <c r="BN91" s="642"/>
      <c r="BO91" s="640"/>
      <c r="BP91" s="642"/>
      <c r="BQ91" s="640"/>
      <c r="BR91" s="641"/>
      <c r="BS91" s="643">
        <f t="shared" si="97"/>
        <v>0</v>
      </c>
      <c r="BT91" s="644">
        <f t="shared" si="98"/>
        <v>0</v>
      </c>
      <c r="BU91" s="644">
        <f t="shared" si="99"/>
        <v>0</v>
      </c>
      <c r="BV91" s="644">
        <f t="shared" si="100"/>
        <v>0</v>
      </c>
      <c r="BW91" s="645"/>
      <c r="BX91" s="338"/>
      <c r="BY91" s="338"/>
      <c r="BZ91" s="338"/>
      <c r="CA91" s="338"/>
      <c r="CB91" s="338"/>
      <c r="CC91" s="338"/>
    </row>
    <row r="92" ht="15.75" customHeight="1">
      <c r="A92" s="685" t="s">
        <v>180</v>
      </c>
      <c r="B92" s="686" t="s">
        <v>336</v>
      </c>
      <c r="C92" s="637">
        <v>0.0</v>
      </c>
      <c r="D92" s="638">
        <f t="shared" ref="D92:E92" si="101">I92+K92+M92+O92+Q92+S92+U92+W92+Y92+AA92+AC92+AE92+AG92+AI92+AK92+AM92+AO92+AQ92+AS92+AU92+AW92+AY92+BA92+BC92+BE92+BG92+BI92+BK92+BM92+BO92+BQ92</f>
        <v>0</v>
      </c>
      <c r="E92" s="505">
        <f t="shared" si="101"/>
        <v>0</v>
      </c>
      <c r="F92" s="639">
        <f t="shared" si="95"/>
        <v>0</v>
      </c>
      <c r="G92" s="297">
        <v>45.15</v>
      </c>
      <c r="H92" s="298">
        <f t="shared" si="96"/>
        <v>0</v>
      </c>
      <c r="I92" s="640"/>
      <c r="J92" s="641">
        <v>0.0</v>
      </c>
      <c r="K92" s="640"/>
      <c r="L92" s="719"/>
      <c r="M92" s="640"/>
      <c r="N92" s="642"/>
      <c r="O92" s="640"/>
      <c r="P92" s="642"/>
      <c r="Q92" s="640"/>
      <c r="R92" s="642"/>
      <c r="S92" s="640"/>
      <c r="T92" s="642"/>
      <c r="U92" s="640"/>
      <c r="V92" s="642"/>
      <c r="W92" s="640"/>
      <c r="X92" s="642"/>
      <c r="Y92" s="640"/>
      <c r="Z92" s="642"/>
      <c r="AA92" s="640"/>
      <c r="AB92" s="642"/>
      <c r="AC92" s="640"/>
      <c r="AD92" s="642"/>
      <c r="AE92" s="640"/>
      <c r="AF92" s="642"/>
      <c r="AG92" s="640"/>
      <c r="AH92" s="642"/>
      <c r="AI92" s="640"/>
      <c r="AJ92" s="642"/>
      <c r="AK92" s="640"/>
      <c r="AL92" s="642"/>
      <c r="AM92" s="640"/>
      <c r="AN92" s="642"/>
      <c r="AO92" s="640"/>
      <c r="AP92" s="642"/>
      <c r="AQ92" s="640"/>
      <c r="AR92" s="642"/>
      <c r="AS92" s="640"/>
      <c r="AT92" s="642"/>
      <c r="AU92" s="640"/>
      <c r="AV92" s="642"/>
      <c r="AW92" s="640"/>
      <c r="AX92" s="642"/>
      <c r="AY92" s="640"/>
      <c r="AZ92" s="642"/>
      <c r="BA92" s="640"/>
      <c r="BB92" s="642"/>
      <c r="BC92" s="640"/>
      <c r="BD92" s="642"/>
      <c r="BE92" s="640"/>
      <c r="BF92" s="642"/>
      <c r="BG92" s="640"/>
      <c r="BH92" s="642"/>
      <c r="BI92" s="640"/>
      <c r="BJ92" s="642"/>
      <c r="BK92" s="640"/>
      <c r="BL92" s="642"/>
      <c r="BM92" s="640"/>
      <c r="BN92" s="642"/>
      <c r="BO92" s="640"/>
      <c r="BP92" s="642"/>
      <c r="BQ92" s="640"/>
      <c r="BR92" s="641"/>
      <c r="BS92" s="643">
        <f t="shared" si="97"/>
        <v>0</v>
      </c>
      <c r="BT92" s="644">
        <f t="shared" si="98"/>
        <v>0</v>
      </c>
      <c r="BU92" s="644">
        <f t="shared" si="99"/>
        <v>0</v>
      </c>
      <c r="BV92" s="644">
        <f t="shared" si="100"/>
        <v>0</v>
      </c>
      <c r="BW92" s="645"/>
      <c r="BX92" s="338"/>
      <c r="BY92" s="338"/>
      <c r="BZ92" s="338"/>
      <c r="CA92" s="338"/>
      <c r="CB92" s="338"/>
      <c r="CC92" s="338"/>
    </row>
    <row r="93" ht="15.75" customHeight="1">
      <c r="A93" s="685" t="s">
        <v>180</v>
      </c>
      <c r="B93" s="686" t="s">
        <v>338</v>
      </c>
      <c r="C93" s="637">
        <v>0.0</v>
      </c>
      <c r="D93" s="638">
        <f t="shared" ref="D93:E93" si="102">I93+K93+M93+O93+Q93+S93+U93+W93+Y93+AA93+AC93+AE93+AG93+AI93+AK93+AM93+AO93+AQ93+AS93+AU93+AW93+AY93+BA93+BC93+BE93+BG93+BI93+BK93+BM93+BO93+BQ93</f>
        <v>0</v>
      </c>
      <c r="E93" s="505">
        <f t="shared" si="102"/>
        <v>0</v>
      </c>
      <c r="F93" s="639">
        <f t="shared" si="95"/>
        <v>0</v>
      </c>
      <c r="G93" s="297">
        <v>9.082</v>
      </c>
      <c r="H93" s="298">
        <f t="shared" si="96"/>
        <v>0</v>
      </c>
      <c r="I93" s="640"/>
      <c r="J93" s="641">
        <v>0.0</v>
      </c>
      <c r="K93" s="640"/>
      <c r="L93" s="642"/>
      <c r="M93" s="640"/>
      <c r="N93" s="642"/>
      <c r="O93" s="640"/>
      <c r="P93" s="642"/>
      <c r="Q93" s="640"/>
      <c r="R93" s="642"/>
      <c r="S93" s="640"/>
      <c r="T93" s="642"/>
      <c r="U93" s="640"/>
      <c r="V93" s="642"/>
      <c r="W93" s="640"/>
      <c r="X93" s="642"/>
      <c r="Y93" s="640"/>
      <c r="Z93" s="642"/>
      <c r="AA93" s="640"/>
      <c r="AB93" s="642"/>
      <c r="AC93" s="640"/>
      <c r="AD93" s="642"/>
      <c r="AE93" s="640"/>
      <c r="AF93" s="642"/>
      <c r="AG93" s="640"/>
      <c r="AH93" s="642"/>
      <c r="AI93" s="640"/>
      <c r="AJ93" s="642"/>
      <c r="AK93" s="640"/>
      <c r="AL93" s="642"/>
      <c r="AM93" s="640"/>
      <c r="AN93" s="642"/>
      <c r="AO93" s="640"/>
      <c r="AP93" s="642"/>
      <c r="AQ93" s="640"/>
      <c r="AR93" s="642"/>
      <c r="AS93" s="640"/>
      <c r="AT93" s="642"/>
      <c r="AU93" s="640"/>
      <c r="AV93" s="642"/>
      <c r="AW93" s="640"/>
      <c r="AX93" s="642"/>
      <c r="AY93" s="640"/>
      <c r="AZ93" s="642"/>
      <c r="BA93" s="640"/>
      <c r="BB93" s="642"/>
      <c r="BC93" s="640"/>
      <c r="BD93" s="642"/>
      <c r="BE93" s="640"/>
      <c r="BF93" s="642"/>
      <c r="BG93" s="640"/>
      <c r="BH93" s="642"/>
      <c r="BI93" s="640"/>
      <c r="BJ93" s="642"/>
      <c r="BK93" s="640"/>
      <c r="BL93" s="642"/>
      <c r="BM93" s="640"/>
      <c r="BN93" s="642"/>
      <c r="BO93" s="640"/>
      <c r="BP93" s="642"/>
      <c r="BQ93" s="640"/>
      <c r="BR93" s="641"/>
      <c r="BS93" s="643">
        <f t="shared" si="97"/>
        <v>0</v>
      </c>
      <c r="BT93" s="644">
        <f t="shared" si="98"/>
        <v>0</v>
      </c>
      <c r="BU93" s="644">
        <f t="shared" si="99"/>
        <v>0</v>
      </c>
      <c r="BV93" s="644">
        <f t="shared" si="100"/>
        <v>0</v>
      </c>
      <c r="BW93" s="645"/>
      <c r="BX93" s="338"/>
      <c r="BY93" s="338"/>
      <c r="BZ93" s="338"/>
      <c r="CA93" s="338"/>
      <c r="CB93" s="338"/>
      <c r="CC93" s="338"/>
    </row>
    <row r="94" ht="15.75" customHeight="1">
      <c r="A94" s="685" t="s">
        <v>180</v>
      </c>
      <c r="B94" s="686" t="s">
        <v>339</v>
      </c>
      <c r="C94" s="637">
        <v>0.0</v>
      </c>
      <c r="D94" s="638">
        <f t="shared" ref="D94:E94" si="103">I94+K94+M94+O94+Q94+S94+U94+W94+Y94+AA94+AC94+AE94+AG94+AI94+AK94+AM94+AO94+AQ94+AS94+AU94+AW94+AY94+BA94+BC94+BE94+BG94+BI94+BK94+BM94+BO94+BQ94</f>
        <v>0</v>
      </c>
      <c r="E94" s="505">
        <f t="shared" si="103"/>
        <v>0</v>
      </c>
      <c r="F94" s="639">
        <f t="shared" si="95"/>
        <v>0</v>
      </c>
      <c r="G94" s="297">
        <v>9.082</v>
      </c>
      <c r="H94" s="298">
        <f t="shared" si="96"/>
        <v>0</v>
      </c>
      <c r="I94" s="640"/>
      <c r="J94" s="641">
        <v>0.0</v>
      </c>
      <c r="K94" s="640"/>
      <c r="L94" s="642"/>
      <c r="M94" s="640"/>
      <c r="N94" s="642"/>
      <c r="O94" s="640"/>
      <c r="P94" s="642"/>
      <c r="Q94" s="640"/>
      <c r="R94" s="642"/>
      <c r="S94" s="640"/>
      <c r="T94" s="642"/>
      <c r="U94" s="640"/>
      <c r="V94" s="642"/>
      <c r="W94" s="640"/>
      <c r="X94" s="642"/>
      <c r="Y94" s="640"/>
      <c r="Z94" s="642"/>
      <c r="AA94" s="640"/>
      <c r="AB94" s="642"/>
      <c r="AC94" s="640"/>
      <c r="AD94" s="642"/>
      <c r="AE94" s="640"/>
      <c r="AF94" s="642"/>
      <c r="AG94" s="640"/>
      <c r="AH94" s="642"/>
      <c r="AI94" s="640"/>
      <c r="AJ94" s="642"/>
      <c r="AK94" s="640"/>
      <c r="AL94" s="642"/>
      <c r="AM94" s="640"/>
      <c r="AN94" s="642"/>
      <c r="AO94" s="640"/>
      <c r="AP94" s="642"/>
      <c r="AQ94" s="640"/>
      <c r="AR94" s="642"/>
      <c r="AS94" s="640"/>
      <c r="AT94" s="642"/>
      <c r="AU94" s="640"/>
      <c r="AV94" s="642"/>
      <c r="AW94" s="640"/>
      <c r="AX94" s="642"/>
      <c r="AY94" s="640"/>
      <c r="AZ94" s="642"/>
      <c r="BA94" s="640"/>
      <c r="BB94" s="642"/>
      <c r="BC94" s="640"/>
      <c r="BD94" s="642"/>
      <c r="BE94" s="640"/>
      <c r="BF94" s="642"/>
      <c r="BG94" s="640"/>
      <c r="BH94" s="642"/>
      <c r="BI94" s="640"/>
      <c r="BJ94" s="642"/>
      <c r="BK94" s="640"/>
      <c r="BL94" s="642"/>
      <c r="BM94" s="640"/>
      <c r="BN94" s="642"/>
      <c r="BO94" s="640"/>
      <c r="BP94" s="642"/>
      <c r="BQ94" s="640"/>
      <c r="BR94" s="641"/>
      <c r="BS94" s="643">
        <f t="shared" si="97"/>
        <v>0</v>
      </c>
      <c r="BT94" s="644">
        <f t="shared" si="98"/>
        <v>0</v>
      </c>
      <c r="BU94" s="644">
        <f t="shared" si="99"/>
        <v>0</v>
      </c>
      <c r="BV94" s="644">
        <f t="shared" si="100"/>
        <v>0</v>
      </c>
      <c r="BW94" s="645"/>
      <c r="BX94" s="338"/>
      <c r="BY94" s="338"/>
      <c r="BZ94" s="338"/>
      <c r="CA94" s="338"/>
      <c r="CB94" s="338"/>
      <c r="CC94" s="338"/>
    </row>
    <row r="95" ht="15.75" customHeight="1">
      <c r="A95" s="685" t="s">
        <v>180</v>
      </c>
      <c r="B95" s="686" t="s">
        <v>341</v>
      </c>
      <c r="C95" s="637">
        <v>250.0</v>
      </c>
      <c r="D95" s="638">
        <f t="shared" ref="D95:E95" si="104">I95+K95+M95+O95+Q95+S95+U95+W95+Y95+AA95+AC95+AE95+AG95+AI95+AK95+AM95+AO95+AQ95+AS95+AU95+AW95+AY95+BA95+BC95+BE95+BG95+BI95+BK95+BM95+BO95+BQ95</f>
        <v>0</v>
      </c>
      <c r="E95" s="505">
        <f t="shared" si="104"/>
        <v>250</v>
      </c>
      <c r="F95" s="639">
        <f t="shared" si="95"/>
        <v>0</v>
      </c>
      <c r="G95" s="297">
        <v>9.082</v>
      </c>
      <c r="H95" s="298">
        <f t="shared" si="96"/>
        <v>0</v>
      </c>
      <c r="I95" s="640"/>
      <c r="J95" s="641">
        <v>250.0</v>
      </c>
      <c r="K95" s="640"/>
      <c r="L95" s="642"/>
      <c r="M95" s="640"/>
      <c r="N95" s="642"/>
      <c r="O95" s="640"/>
      <c r="P95" s="642"/>
      <c r="Q95" s="640"/>
      <c r="R95" s="642"/>
      <c r="S95" s="640"/>
      <c r="T95" s="642"/>
      <c r="U95" s="640"/>
      <c r="V95" s="642"/>
      <c r="W95" s="640"/>
      <c r="X95" s="642"/>
      <c r="Y95" s="640"/>
      <c r="Z95" s="642"/>
      <c r="AA95" s="640"/>
      <c r="AB95" s="642"/>
      <c r="AC95" s="640"/>
      <c r="AD95" s="642"/>
      <c r="AE95" s="640"/>
      <c r="AF95" s="642"/>
      <c r="AG95" s="640"/>
      <c r="AH95" s="642"/>
      <c r="AI95" s="640"/>
      <c r="AJ95" s="642"/>
      <c r="AK95" s="640"/>
      <c r="AL95" s="642"/>
      <c r="AM95" s="640"/>
      <c r="AN95" s="642"/>
      <c r="AO95" s="640"/>
      <c r="AP95" s="642"/>
      <c r="AQ95" s="640"/>
      <c r="AR95" s="642"/>
      <c r="AS95" s="640"/>
      <c r="AT95" s="642"/>
      <c r="AU95" s="640"/>
      <c r="AV95" s="642"/>
      <c r="AW95" s="640"/>
      <c r="AX95" s="642"/>
      <c r="AY95" s="640"/>
      <c r="AZ95" s="642"/>
      <c r="BA95" s="640"/>
      <c r="BB95" s="642"/>
      <c r="BC95" s="640"/>
      <c r="BD95" s="642"/>
      <c r="BE95" s="640"/>
      <c r="BF95" s="642"/>
      <c r="BG95" s="640"/>
      <c r="BH95" s="642"/>
      <c r="BI95" s="640"/>
      <c r="BJ95" s="642"/>
      <c r="BK95" s="640"/>
      <c r="BL95" s="642"/>
      <c r="BM95" s="640"/>
      <c r="BN95" s="642"/>
      <c r="BO95" s="640"/>
      <c r="BP95" s="642"/>
      <c r="BQ95" s="640"/>
      <c r="BR95" s="682"/>
      <c r="BS95" s="643">
        <f t="shared" si="97"/>
        <v>2270.5</v>
      </c>
      <c r="BT95" s="644">
        <f t="shared" si="98"/>
        <v>0</v>
      </c>
      <c r="BU95" s="644">
        <f t="shared" si="99"/>
        <v>2270.5</v>
      </c>
      <c r="BV95" s="644">
        <f t="shared" si="100"/>
        <v>0</v>
      </c>
      <c r="BW95" s="645"/>
      <c r="BX95" s="338"/>
      <c r="BY95" s="338"/>
      <c r="BZ95" s="338"/>
      <c r="CA95" s="338"/>
      <c r="CB95" s="338"/>
      <c r="CC95" s="338"/>
    </row>
    <row r="96" ht="15.75" customHeight="1">
      <c r="A96" s="685" t="s">
        <v>180</v>
      </c>
      <c r="B96" s="686" t="s">
        <v>342</v>
      </c>
      <c r="C96" s="637">
        <v>0.0</v>
      </c>
      <c r="D96" s="638">
        <f t="shared" ref="D96:E96" si="105">I96+K96+M96+O96+Q96+S96+U96+W96+Y96+AA96+AC96+AE96+AG96+AI96+AK96+AM96+AO96+AQ96+AS96+AU96+AW96+AY96+BA96+BC96+BE96+BG96+BI96+BK96+BM96+BO96+BQ96</f>
        <v>0</v>
      </c>
      <c r="E96" s="505">
        <f t="shared" si="105"/>
        <v>0</v>
      </c>
      <c r="F96" s="639">
        <f t="shared" si="95"/>
        <v>0</v>
      </c>
      <c r="G96" s="297">
        <v>9.712</v>
      </c>
      <c r="H96" s="298">
        <f t="shared" si="96"/>
        <v>0</v>
      </c>
      <c r="I96" s="640"/>
      <c r="J96" s="641">
        <v>0.0</v>
      </c>
      <c r="K96" s="640"/>
      <c r="L96" s="642"/>
      <c r="M96" s="640"/>
      <c r="N96" s="642"/>
      <c r="O96" s="640"/>
      <c r="P96" s="642"/>
      <c r="Q96" s="640"/>
      <c r="R96" s="642"/>
      <c r="S96" s="640"/>
      <c r="T96" s="642"/>
      <c r="U96" s="640"/>
      <c r="V96" s="642"/>
      <c r="W96" s="640"/>
      <c r="X96" s="642"/>
      <c r="Y96" s="640"/>
      <c r="Z96" s="642"/>
      <c r="AA96" s="640"/>
      <c r="AB96" s="642"/>
      <c r="AC96" s="640"/>
      <c r="AD96" s="642"/>
      <c r="AE96" s="640"/>
      <c r="AF96" s="642"/>
      <c r="AG96" s="640"/>
      <c r="AH96" s="642"/>
      <c r="AI96" s="640"/>
      <c r="AJ96" s="642"/>
      <c r="AK96" s="640"/>
      <c r="AL96" s="642"/>
      <c r="AM96" s="640"/>
      <c r="AN96" s="642"/>
      <c r="AO96" s="640"/>
      <c r="AP96" s="642"/>
      <c r="AQ96" s="640"/>
      <c r="AR96" s="642"/>
      <c r="AS96" s="640"/>
      <c r="AT96" s="642"/>
      <c r="AU96" s="640"/>
      <c r="AV96" s="642"/>
      <c r="AW96" s="640"/>
      <c r="AX96" s="642"/>
      <c r="AY96" s="640"/>
      <c r="AZ96" s="642"/>
      <c r="BA96" s="640"/>
      <c r="BB96" s="642"/>
      <c r="BC96" s="640"/>
      <c r="BD96" s="642"/>
      <c r="BE96" s="640"/>
      <c r="BF96" s="642"/>
      <c r="BG96" s="640"/>
      <c r="BH96" s="642"/>
      <c r="BI96" s="640"/>
      <c r="BJ96" s="642"/>
      <c r="BK96" s="640"/>
      <c r="BL96" s="642"/>
      <c r="BM96" s="640"/>
      <c r="BN96" s="642"/>
      <c r="BO96" s="640"/>
      <c r="BP96" s="642"/>
      <c r="BQ96" s="640"/>
      <c r="BR96" s="641"/>
      <c r="BS96" s="643">
        <f t="shared" si="97"/>
        <v>0</v>
      </c>
      <c r="BT96" s="644">
        <f t="shared" si="98"/>
        <v>0</v>
      </c>
      <c r="BU96" s="644">
        <f t="shared" si="99"/>
        <v>0</v>
      </c>
      <c r="BV96" s="644">
        <f t="shared" si="100"/>
        <v>0</v>
      </c>
      <c r="BW96" s="645"/>
      <c r="BX96" s="338"/>
      <c r="BY96" s="338"/>
      <c r="BZ96" s="338"/>
      <c r="CA96" s="338"/>
      <c r="CB96" s="338"/>
      <c r="CC96" s="338"/>
    </row>
    <row r="97" ht="15.75" customHeight="1">
      <c r="A97" s="685" t="s">
        <v>180</v>
      </c>
      <c r="B97" s="686" t="s">
        <v>346</v>
      </c>
      <c r="C97" s="637">
        <v>0.0</v>
      </c>
      <c r="D97" s="638">
        <f t="shared" ref="D97:E97" si="106">I97+K97+M97+O97+Q97+S97+U97+W97+Y97+AA97+AC97+AE97+AG97+AI97+AK97+AM97+AO97+AQ97+AS97+AU97+AW97+AY97+BA97+BC97+BE97+BG97+BI97+BK97+BM97+BO97+BQ97</f>
        <v>0</v>
      </c>
      <c r="E97" s="505">
        <f t="shared" si="106"/>
        <v>0</v>
      </c>
      <c r="F97" s="639">
        <f t="shared" si="95"/>
        <v>0</v>
      </c>
      <c r="G97" s="297">
        <v>7.182</v>
      </c>
      <c r="H97" s="298">
        <f t="shared" si="96"/>
        <v>0</v>
      </c>
      <c r="I97" s="640"/>
      <c r="J97" s="641">
        <v>0.0</v>
      </c>
      <c r="K97" s="640"/>
      <c r="L97" s="642"/>
      <c r="M97" s="640"/>
      <c r="N97" s="642"/>
      <c r="O97" s="640"/>
      <c r="P97" s="642"/>
      <c r="Q97" s="640"/>
      <c r="R97" s="642"/>
      <c r="S97" s="640"/>
      <c r="T97" s="642"/>
      <c r="U97" s="640"/>
      <c r="V97" s="642"/>
      <c r="W97" s="640"/>
      <c r="X97" s="642"/>
      <c r="Y97" s="640"/>
      <c r="Z97" s="642"/>
      <c r="AA97" s="640"/>
      <c r="AB97" s="642"/>
      <c r="AC97" s="640"/>
      <c r="AD97" s="642"/>
      <c r="AE97" s="640"/>
      <c r="AF97" s="642"/>
      <c r="AG97" s="640"/>
      <c r="AH97" s="642"/>
      <c r="AI97" s="640"/>
      <c r="AJ97" s="642"/>
      <c r="AK97" s="640"/>
      <c r="AL97" s="642"/>
      <c r="AM97" s="640"/>
      <c r="AN97" s="642"/>
      <c r="AO97" s="640"/>
      <c r="AP97" s="642"/>
      <c r="AQ97" s="640"/>
      <c r="AR97" s="642"/>
      <c r="AS97" s="640"/>
      <c r="AT97" s="642"/>
      <c r="AU97" s="640"/>
      <c r="AV97" s="642"/>
      <c r="AW97" s="640"/>
      <c r="AX97" s="642"/>
      <c r="AY97" s="640"/>
      <c r="AZ97" s="642"/>
      <c r="BA97" s="640"/>
      <c r="BB97" s="642"/>
      <c r="BC97" s="640"/>
      <c r="BD97" s="642"/>
      <c r="BE97" s="640"/>
      <c r="BF97" s="642"/>
      <c r="BG97" s="640"/>
      <c r="BH97" s="642"/>
      <c r="BI97" s="640"/>
      <c r="BJ97" s="642"/>
      <c r="BK97" s="640"/>
      <c r="BL97" s="642"/>
      <c r="BM97" s="640"/>
      <c r="BN97" s="642"/>
      <c r="BO97" s="640"/>
      <c r="BP97" s="642"/>
      <c r="BQ97" s="640"/>
      <c r="BR97" s="641"/>
      <c r="BS97" s="643">
        <f t="shared" si="97"/>
        <v>0</v>
      </c>
      <c r="BT97" s="644">
        <f t="shared" si="98"/>
        <v>0</v>
      </c>
      <c r="BU97" s="644">
        <f t="shared" si="99"/>
        <v>0</v>
      </c>
      <c r="BV97" s="644">
        <f t="shared" si="100"/>
        <v>0</v>
      </c>
      <c r="BW97" s="645"/>
      <c r="BX97" s="338"/>
      <c r="BY97" s="338"/>
      <c r="BZ97" s="338"/>
      <c r="CA97" s="338"/>
      <c r="CB97" s="338"/>
      <c r="CC97" s="338"/>
    </row>
    <row r="98" ht="15.75" customHeight="1">
      <c r="A98" s="685" t="s">
        <v>180</v>
      </c>
      <c r="B98" s="686" t="s">
        <v>347</v>
      </c>
      <c r="C98" s="637">
        <v>0.0</v>
      </c>
      <c r="D98" s="638">
        <f t="shared" ref="D98:E98" si="107">I98+K98+M98+O98+Q98+S98+U98+W98+Y98+AA98+AC98+AE98+AG98+AI98+AK98+AM98+AO98+AQ98+AS98+AU98+AW98+AY98+BA98+BC98+BE98+BG98+BI98+BK98+BM98+BO98+BQ98</f>
        <v>0</v>
      </c>
      <c r="E98" s="505">
        <f t="shared" si="107"/>
        <v>0</v>
      </c>
      <c r="F98" s="639">
        <f t="shared" si="95"/>
        <v>0</v>
      </c>
      <c r="G98" s="297">
        <v>32.13</v>
      </c>
      <c r="H98" s="298">
        <f t="shared" si="96"/>
        <v>0</v>
      </c>
      <c r="I98" s="640"/>
      <c r="J98" s="641">
        <v>0.0</v>
      </c>
      <c r="K98" s="640"/>
      <c r="L98" s="642"/>
      <c r="M98" s="640"/>
      <c r="N98" s="642"/>
      <c r="O98" s="640"/>
      <c r="P98" s="642"/>
      <c r="Q98" s="640"/>
      <c r="R98" s="642"/>
      <c r="S98" s="640"/>
      <c r="T98" s="642"/>
      <c r="U98" s="640"/>
      <c r="V98" s="642"/>
      <c r="W98" s="640"/>
      <c r="X98" s="642"/>
      <c r="Y98" s="640"/>
      <c r="Z98" s="642"/>
      <c r="AA98" s="640"/>
      <c r="AB98" s="642"/>
      <c r="AC98" s="640"/>
      <c r="AD98" s="642"/>
      <c r="AE98" s="640"/>
      <c r="AF98" s="642"/>
      <c r="AG98" s="640"/>
      <c r="AH98" s="642"/>
      <c r="AI98" s="640"/>
      <c r="AJ98" s="642"/>
      <c r="AK98" s="640"/>
      <c r="AL98" s="642"/>
      <c r="AM98" s="640"/>
      <c r="AN98" s="642"/>
      <c r="AO98" s="640"/>
      <c r="AP98" s="642"/>
      <c r="AQ98" s="640"/>
      <c r="AR98" s="642"/>
      <c r="AS98" s="640"/>
      <c r="AT98" s="642"/>
      <c r="AU98" s="640"/>
      <c r="AV98" s="642"/>
      <c r="AW98" s="640"/>
      <c r="AX98" s="642"/>
      <c r="AY98" s="640"/>
      <c r="AZ98" s="642"/>
      <c r="BA98" s="640"/>
      <c r="BB98" s="642"/>
      <c r="BC98" s="640"/>
      <c r="BD98" s="642"/>
      <c r="BE98" s="640"/>
      <c r="BF98" s="642"/>
      <c r="BG98" s="640"/>
      <c r="BH98" s="642"/>
      <c r="BI98" s="640"/>
      <c r="BJ98" s="642"/>
      <c r="BK98" s="640"/>
      <c r="BL98" s="642"/>
      <c r="BM98" s="640"/>
      <c r="BN98" s="642"/>
      <c r="BO98" s="640"/>
      <c r="BP98" s="642"/>
      <c r="BQ98" s="640"/>
      <c r="BR98" s="641"/>
      <c r="BS98" s="643">
        <f t="shared" si="97"/>
        <v>0</v>
      </c>
      <c r="BT98" s="644">
        <f t="shared" si="98"/>
        <v>0</v>
      </c>
      <c r="BU98" s="644">
        <f t="shared" si="99"/>
        <v>0</v>
      </c>
      <c r="BV98" s="644">
        <f t="shared" si="100"/>
        <v>0</v>
      </c>
      <c r="BW98" s="645"/>
      <c r="BX98" s="338"/>
      <c r="BY98" s="338"/>
      <c r="BZ98" s="338"/>
      <c r="CA98" s="338"/>
      <c r="CB98" s="338"/>
      <c r="CC98" s="338"/>
    </row>
    <row r="99" ht="15.75" customHeight="1">
      <c r="A99" s="685" t="s">
        <v>180</v>
      </c>
      <c r="B99" s="686" t="s">
        <v>348</v>
      </c>
      <c r="C99" s="637">
        <v>130.0</v>
      </c>
      <c r="D99" s="638">
        <f t="shared" ref="D99:E99" si="108">I99+K99+M99+O99+Q99+S99+U99+W99+Y99+AA99+AC99+AE99+AG99+AI99+AK99+AM99+AO99+AQ99+AS99+AU99+AW99+AY99+BA99+BC99+BE99+BG99+BI99+BK99+BM99+BO99+BQ99</f>
        <v>0</v>
      </c>
      <c r="E99" s="505">
        <f t="shared" si="108"/>
        <v>130</v>
      </c>
      <c r="F99" s="639">
        <f t="shared" si="95"/>
        <v>0</v>
      </c>
      <c r="G99" s="297">
        <v>21.0</v>
      </c>
      <c r="H99" s="298">
        <f t="shared" si="96"/>
        <v>0</v>
      </c>
      <c r="I99" s="640"/>
      <c r="J99" s="641">
        <v>130.0</v>
      </c>
      <c r="K99" s="640"/>
      <c r="L99" s="642"/>
      <c r="M99" s="640"/>
      <c r="N99" s="642"/>
      <c r="O99" s="640"/>
      <c r="P99" s="642"/>
      <c r="Q99" s="640"/>
      <c r="R99" s="642"/>
      <c r="S99" s="640"/>
      <c r="T99" s="642"/>
      <c r="U99" s="640"/>
      <c r="V99" s="642"/>
      <c r="W99" s="640"/>
      <c r="X99" s="642"/>
      <c r="Y99" s="640"/>
      <c r="Z99" s="642"/>
      <c r="AA99" s="640"/>
      <c r="AB99" s="642"/>
      <c r="AC99" s="640"/>
      <c r="AD99" s="642"/>
      <c r="AE99" s="640"/>
      <c r="AF99" s="642"/>
      <c r="AG99" s="640"/>
      <c r="AH99" s="642"/>
      <c r="AI99" s="640"/>
      <c r="AJ99" s="642"/>
      <c r="AK99" s="640"/>
      <c r="AL99" s="642"/>
      <c r="AM99" s="640"/>
      <c r="AN99" s="642"/>
      <c r="AO99" s="640"/>
      <c r="AP99" s="642"/>
      <c r="AQ99" s="640"/>
      <c r="AR99" s="642"/>
      <c r="AS99" s="640"/>
      <c r="AT99" s="642"/>
      <c r="AU99" s="640"/>
      <c r="AV99" s="642"/>
      <c r="AW99" s="640"/>
      <c r="AX99" s="642"/>
      <c r="AY99" s="640"/>
      <c r="AZ99" s="642"/>
      <c r="BA99" s="640"/>
      <c r="BB99" s="642"/>
      <c r="BC99" s="640"/>
      <c r="BD99" s="642"/>
      <c r="BE99" s="640"/>
      <c r="BF99" s="642"/>
      <c r="BG99" s="640"/>
      <c r="BH99" s="642"/>
      <c r="BI99" s="640"/>
      <c r="BJ99" s="642"/>
      <c r="BK99" s="640"/>
      <c r="BL99" s="642"/>
      <c r="BM99" s="640"/>
      <c r="BN99" s="642"/>
      <c r="BO99" s="640"/>
      <c r="BP99" s="642"/>
      <c r="BQ99" s="640"/>
      <c r="BR99" s="682"/>
      <c r="BS99" s="643">
        <f t="shared" si="97"/>
        <v>2730</v>
      </c>
      <c r="BT99" s="644">
        <f t="shared" si="98"/>
        <v>0</v>
      </c>
      <c r="BU99" s="644">
        <f t="shared" si="99"/>
        <v>2730</v>
      </c>
      <c r="BV99" s="644">
        <f t="shared" si="100"/>
        <v>0</v>
      </c>
      <c r="BW99" s="645"/>
      <c r="BX99" s="338"/>
      <c r="BY99" s="338"/>
      <c r="BZ99" s="338"/>
      <c r="CA99" s="338"/>
      <c r="CB99" s="338"/>
      <c r="CC99" s="338"/>
    </row>
    <row r="100" ht="15.75" customHeight="1">
      <c r="A100" s="685" t="s">
        <v>180</v>
      </c>
      <c r="B100" s="686" t="s">
        <v>350</v>
      </c>
      <c r="C100" s="637">
        <v>67.0</v>
      </c>
      <c r="D100" s="638">
        <f t="shared" ref="D100:E100" si="109">I100+K100+M100+O100+Q100+S100+U100+W100+Y100+AA100+AC100+AE100+AG100+AI100+AK100+AM100+AO100+AQ100+AS100+AU100+AW100+AY100+BA100+BC100+BE100+BG100+BI100+BK100+BM100+BO100+BQ100</f>
        <v>0</v>
      </c>
      <c r="E100" s="505">
        <f t="shared" si="109"/>
        <v>67</v>
      </c>
      <c r="F100" s="639">
        <f t="shared" si="95"/>
        <v>0</v>
      </c>
      <c r="G100" s="297">
        <v>25.725</v>
      </c>
      <c r="H100" s="298">
        <f t="shared" si="96"/>
        <v>0</v>
      </c>
      <c r="I100" s="640"/>
      <c r="J100" s="641">
        <v>67.0</v>
      </c>
      <c r="K100" s="640"/>
      <c r="L100" s="642"/>
      <c r="M100" s="640"/>
      <c r="N100" s="642"/>
      <c r="O100" s="640"/>
      <c r="P100" s="642"/>
      <c r="Q100" s="640"/>
      <c r="R100" s="642"/>
      <c r="S100" s="640"/>
      <c r="T100" s="642"/>
      <c r="U100" s="640"/>
      <c r="V100" s="642"/>
      <c r="W100" s="640"/>
      <c r="X100" s="642"/>
      <c r="Y100" s="640"/>
      <c r="Z100" s="642"/>
      <c r="AA100" s="640"/>
      <c r="AB100" s="642"/>
      <c r="AC100" s="640"/>
      <c r="AD100" s="642"/>
      <c r="AE100" s="640"/>
      <c r="AF100" s="642"/>
      <c r="AG100" s="640"/>
      <c r="AH100" s="642"/>
      <c r="AI100" s="640"/>
      <c r="AJ100" s="642"/>
      <c r="AK100" s="640"/>
      <c r="AL100" s="642"/>
      <c r="AM100" s="640"/>
      <c r="AN100" s="642"/>
      <c r="AO100" s="640"/>
      <c r="AP100" s="642"/>
      <c r="AQ100" s="640"/>
      <c r="AR100" s="642"/>
      <c r="AS100" s="640"/>
      <c r="AT100" s="642"/>
      <c r="AU100" s="640"/>
      <c r="AV100" s="642"/>
      <c r="AW100" s="640"/>
      <c r="AX100" s="642"/>
      <c r="AY100" s="640"/>
      <c r="AZ100" s="642"/>
      <c r="BA100" s="640"/>
      <c r="BB100" s="642"/>
      <c r="BC100" s="640"/>
      <c r="BD100" s="642"/>
      <c r="BE100" s="640"/>
      <c r="BF100" s="642"/>
      <c r="BG100" s="640"/>
      <c r="BH100" s="642"/>
      <c r="BI100" s="640"/>
      <c r="BJ100" s="642"/>
      <c r="BK100" s="640"/>
      <c r="BL100" s="642"/>
      <c r="BM100" s="640"/>
      <c r="BN100" s="642"/>
      <c r="BO100" s="640"/>
      <c r="BP100" s="642"/>
      <c r="BQ100" s="646"/>
      <c r="BR100" s="641"/>
      <c r="BS100" s="643">
        <f t="shared" si="97"/>
        <v>1723.575</v>
      </c>
      <c r="BT100" s="644">
        <f t="shared" si="98"/>
        <v>0</v>
      </c>
      <c r="BU100" s="644">
        <f t="shared" si="99"/>
        <v>1723.575</v>
      </c>
      <c r="BV100" s="644">
        <f t="shared" si="100"/>
        <v>0</v>
      </c>
      <c r="BW100" s="645"/>
      <c r="BX100" s="338"/>
      <c r="BY100" s="338"/>
      <c r="BZ100" s="338"/>
      <c r="CA100" s="338"/>
      <c r="CB100" s="338"/>
      <c r="CC100" s="338"/>
    </row>
    <row r="101" ht="15.75" customHeight="1">
      <c r="A101" s="685" t="s">
        <v>180</v>
      </c>
      <c r="B101" s="686" t="s">
        <v>353</v>
      </c>
      <c r="C101" s="637">
        <v>0.0</v>
      </c>
      <c r="D101" s="638">
        <f t="shared" ref="D101:E101" si="110">I101+K101+M101+O101+Q101+S101+U101+W101+Y101+AA101+AC101+AE101+AG101+AI101+AK101+AM101+AO101+AQ101+AS101+AU101+AW101+AY101+BA101+BC101+BE101+BG101+BI101+BK101+BM101+BO101+BQ101</f>
        <v>0</v>
      </c>
      <c r="E101" s="505">
        <f t="shared" si="110"/>
        <v>0</v>
      </c>
      <c r="F101" s="639">
        <f t="shared" si="95"/>
        <v>0</v>
      </c>
      <c r="G101" s="297">
        <v>46.273</v>
      </c>
      <c r="H101" s="298">
        <f t="shared" si="96"/>
        <v>0</v>
      </c>
      <c r="I101" s="640"/>
      <c r="J101" s="641">
        <v>0.0</v>
      </c>
      <c r="K101" s="640"/>
      <c r="L101" s="642"/>
      <c r="M101" s="640"/>
      <c r="N101" s="642"/>
      <c r="O101" s="640"/>
      <c r="P101" s="642"/>
      <c r="Q101" s="640"/>
      <c r="R101" s="642"/>
      <c r="S101" s="640"/>
      <c r="T101" s="642"/>
      <c r="U101" s="640"/>
      <c r="V101" s="642"/>
      <c r="W101" s="640"/>
      <c r="X101" s="642"/>
      <c r="Y101" s="640"/>
      <c r="Z101" s="642"/>
      <c r="AA101" s="640"/>
      <c r="AB101" s="642"/>
      <c r="AC101" s="640"/>
      <c r="AD101" s="642"/>
      <c r="AE101" s="640"/>
      <c r="AF101" s="642"/>
      <c r="AG101" s="640"/>
      <c r="AH101" s="642"/>
      <c r="AI101" s="640"/>
      <c r="AJ101" s="642"/>
      <c r="AK101" s="640"/>
      <c r="AL101" s="642"/>
      <c r="AM101" s="640"/>
      <c r="AN101" s="642"/>
      <c r="AO101" s="640"/>
      <c r="AP101" s="642"/>
      <c r="AQ101" s="640"/>
      <c r="AR101" s="642"/>
      <c r="AS101" s="640"/>
      <c r="AT101" s="642"/>
      <c r="AU101" s="640"/>
      <c r="AV101" s="642"/>
      <c r="AW101" s="640"/>
      <c r="AX101" s="642"/>
      <c r="AY101" s="640"/>
      <c r="AZ101" s="642"/>
      <c r="BA101" s="640"/>
      <c r="BB101" s="642"/>
      <c r="BC101" s="640"/>
      <c r="BD101" s="642"/>
      <c r="BE101" s="640"/>
      <c r="BF101" s="642"/>
      <c r="BG101" s="640"/>
      <c r="BH101" s="642"/>
      <c r="BI101" s="640"/>
      <c r="BJ101" s="642"/>
      <c r="BK101" s="640"/>
      <c r="BL101" s="642"/>
      <c r="BM101" s="640"/>
      <c r="BN101" s="642"/>
      <c r="BO101" s="640"/>
      <c r="BP101" s="642"/>
      <c r="BQ101" s="640"/>
      <c r="BR101" s="641"/>
      <c r="BS101" s="643">
        <f t="shared" si="97"/>
        <v>0</v>
      </c>
      <c r="BT101" s="644">
        <f t="shared" si="98"/>
        <v>0</v>
      </c>
      <c r="BU101" s="644">
        <f t="shared" si="99"/>
        <v>0</v>
      </c>
      <c r="BV101" s="644">
        <f t="shared" si="100"/>
        <v>0</v>
      </c>
      <c r="BW101" s="645"/>
      <c r="BX101" s="338"/>
      <c r="BY101" s="338"/>
      <c r="BZ101" s="338"/>
      <c r="CA101" s="338"/>
      <c r="CB101" s="338"/>
      <c r="CC101" s="338"/>
    </row>
    <row r="102" ht="15.75" customHeight="1">
      <c r="A102" s="762" t="s">
        <v>180</v>
      </c>
      <c r="B102" s="738" t="s">
        <v>354</v>
      </c>
      <c r="C102" s="637"/>
      <c r="D102" s="638"/>
      <c r="E102" s="505"/>
      <c r="F102" s="639"/>
      <c r="G102" s="297"/>
      <c r="H102" s="298"/>
      <c r="I102" s="646"/>
      <c r="J102" s="641"/>
      <c r="K102" s="640"/>
      <c r="L102" s="642"/>
      <c r="M102" s="640"/>
      <c r="N102" s="642"/>
      <c r="O102" s="640"/>
      <c r="P102" s="642"/>
      <c r="Q102" s="640"/>
      <c r="R102" s="642"/>
      <c r="S102" s="640"/>
      <c r="T102" s="642"/>
      <c r="U102" s="640"/>
      <c r="V102" s="642"/>
      <c r="W102" s="640"/>
      <c r="X102" s="642"/>
      <c r="Y102" s="640"/>
      <c r="Z102" s="642"/>
      <c r="AA102" s="640"/>
      <c r="AB102" s="642"/>
      <c r="AC102" s="640"/>
      <c r="AD102" s="642"/>
      <c r="AE102" s="640"/>
      <c r="AF102" s="642"/>
      <c r="AG102" s="640"/>
      <c r="AH102" s="642"/>
      <c r="AI102" s="640"/>
      <c r="AJ102" s="642"/>
      <c r="AK102" s="640"/>
      <c r="AL102" s="642"/>
      <c r="AM102" s="640"/>
      <c r="AN102" s="642"/>
      <c r="AO102" s="640"/>
      <c r="AP102" s="642"/>
      <c r="AQ102" s="640"/>
      <c r="AR102" s="642"/>
      <c r="AS102" s="640"/>
      <c r="AT102" s="642"/>
      <c r="AU102" s="640"/>
      <c r="AV102" s="642"/>
      <c r="AW102" s="640"/>
      <c r="AX102" s="642"/>
      <c r="AY102" s="640"/>
      <c r="AZ102" s="642"/>
      <c r="BA102" s="640"/>
      <c r="BB102" s="642"/>
      <c r="BC102" s="640"/>
      <c r="BD102" s="642"/>
      <c r="BE102" s="640"/>
      <c r="BF102" s="642"/>
      <c r="BG102" s="640"/>
      <c r="BH102" s="642"/>
      <c r="BI102" s="640"/>
      <c r="BJ102" s="642"/>
      <c r="BK102" s="640"/>
      <c r="BL102" s="642"/>
      <c r="BM102" s="640"/>
      <c r="BN102" s="642"/>
      <c r="BO102" s="640"/>
      <c r="BP102" s="642"/>
      <c r="BQ102" s="640"/>
      <c r="BR102" s="641"/>
      <c r="BS102" s="643"/>
      <c r="BT102" s="644"/>
      <c r="BU102" s="644"/>
      <c r="BV102" s="644"/>
      <c r="BW102" s="645"/>
      <c r="BX102" s="338"/>
      <c r="BY102" s="338"/>
      <c r="BZ102" s="338"/>
      <c r="CA102" s="338"/>
      <c r="CB102" s="338"/>
      <c r="CC102" s="338"/>
    </row>
    <row r="103" ht="15.75" customHeight="1">
      <c r="A103" s="685" t="s">
        <v>180</v>
      </c>
      <c r="B103" s="686" t="s">
        <v>359</v>
      </c>
      <c r="C103" s="637">
        <v>0.0</v>
      </c>
      <c r="D103" s="638">
        <f t="shared" ref="D103:E103" si="111">I103+K103+M103+O103+Q103+S103+U103+W103+Y103+AA103+AC103+AE103+AG103+AI103+AK103+AM103+AO103+AQ103+AS103+AU103+AW103+AY103+BA103+BC103+BE103+BG103+BI103+BK103+BM103+BO103+BQ103</f>
        <v>0</v>
      </c>
      <c r="E103" s="505">
        <f t="shared" si="111"/>
        <v>0</v>
      </c>
      <c r="F103" s="639">
        <f t="shared" ref="F103:F872" si="113">C103+D103-E103</f>
        <v>0</v>
      </c>
      <c r="G103" s="297">
        <v>14.7</v>
      </c>
      <c r="H103" s="298">
        <f t="shared" ref="H103:H872" si="114">F103*G103</f>
        <v>0</v>
      </c>
      <c r="I103" s="640"/>
      <c r="J103" s="641">
        <v>0.0</v>
      </c>
      <c r="K103" s="640"/>
      <c r="L103" s="642"/>
      <c r="M103" s="640"/>
      <c r="N103" s="642"/>
      <c r="O103" s="640"/>
      <c r="P103" s="642"/>
      <c r="Q103" s="640"/>
      <c r="R103" s="642"/>
      <c r="S103" s="640"/>
      <c r="T103" s="642"/>
      <c r="U103" s="640"/>
      <c r="V103" s="642"/>
      <c r="W103" s="640"/>
      <c r="X103" s="642"/>
      <c r="Y103" s="640"/>
      <c r="Z103" s="642"/>
      <c r="AA103" s="640"/>
      <c r="AB103" s="642"/>
      <c r="AC103" s="640"/>
      <c r="AD103" s="642"/>
      <c r="AE103" s="640"/>
      <c r="AF103" s="642"/>
      <c r="AG103" s="640"/>
      <c r="AH103" s="642"/>
      <c r="AI103" s="640"/>
      <c r="AJ103" s="642"/>
      <c r="AK103" s="640"/>
      <c r="AL103" s="642"/>
      <c r="AM103" s="640"/>
      <c r="AN103" s="642"/>
      <c r="AO103" s="640"/>
      <c r="AP103" s="642"/>
      <c r="AQ103" s="640"/>
      <c r="AR103" s="642"/>
      <c r="AS103" s="640"/>
      <c r="AT103" s="642"/>
      <c r="AU103" s="640"/>
      <c r="AV103" s="642"/>
      <c r="AW103" s="640"/>
      <c r="AX103" s="642"/>
      <c r="AY103" s="640"/>
      <c r="AZ103" s="642"/>
      <c r="BA103" s="640"/>
      <c r="BB103" s="642"/>
      <c r="BC103" s="640"/>
      <c r="BD103" s="642"/>
      <c r="BE103" s="640"/>
      <c r="BF103" s="642"/>
      <c r="BG103" s="640"/>
      <c r="BH103" s="642"/>
      <c r="BI103" s="640"/>
      <c r="BJ103" s="642"/>
      <c r="BK103" s="640"/>
      <c r="BL103" s="642"/>
      <c r="BM103" s="640"/>
      <c r="BN103" s="642"/>
      <c r="BO103" s="640"/>
      <c r="BP103" s="642"/>
      <c r="BQ103" s="640"/>
      <c r="BR103" s="641"/>
      <c r="BS103" s="643">
        <f t="shared" ref="BS103:BS872" si="115">C103*G103</f>
        <v>0</v>
      </c>
      <c r="BT103" s="644">
        <f t="shared" ref="BT103:BT872" si="116">D103*G103</f>
        <v>0</v>
      </c>
      <c r="BU103" s="644">
        <f t="shared" ref="BU103:BU872" si="117">E103*G103</f>
        <v>0</v>
      </c>
      <c r="BV103" s="644">
        <f t="shared" ref="BV103:BV872" si="118">F103*G103</f>
        <v>0</v>
      </c>
      <c r="BW103" s="645"/>
      <c r="BX103" s="338"/>
      <c r="BY103" s="338"/>
      <c r="BZ103" s="338"/>
      <c r="CA103" s="338"/>
      <c r="CB103" s="338"/>
      <c r="CC103" s="338"/>
    </row>
    <row r="104" ht="15.75" customHeight="1">
      <c r="A104" s="685" t="s">
        <v>180</v>
      </c>
      <c r="B104" s="686" t="s">
        <v>360</v>
      </c>
      <c r="C104" s="637">
        <v>0.0</v>
      </c>
      <c r="D104" s="638">
        <f t="shared" ref="D104:E104" si="112">I104+K104+M104+O104+Q104+S104+U104+W104+Y104+AA104+AC104+AE104+AG104+AI104+AK104+AM104+AO104+AQ104+AS104+AU104+AW104+AY104+BA104+BC104+BE104+BG104+BI104+BK104+BM104+BO104+BQ104</f>
        <v>0</v>
      </c>
      <c r="E104" s="505">
        <f t="shared" si="112"/>
        <v>0</v>
      </c>
      <c r="F104" s="639">
        <f t="shared" si="113"/>
        <v>0</v>
      </c>
      <c r="G104" s="297"/>
      <c r="H104" s="298">
        <f t="shared" si="114"/>
        <v>0</v>
      </c>
      <c r="I104" s="640"/>
      <c r="J104" s="641">
        <v>0.0</v>
      </c>
      <c r="K104" s="640"/>
      <c r="L104" s="642"/>
      <c r="M104" s="640"/>
      <c r="N104" s="642"/>
      <c r="O104" s="640"/>
      <c r="P104" s="642"/>
      <c r="Q104" s="640"/>
      <c r="R104" s="642"/>
      <c r="S104" s="640"/>
      <c r="T104" s="642"/>
      <c r="U104" s="640"/>
      <c r="V104" s="642"/>
      <c r="W104" s="640"/>
      <c r="X104" s="642"/>
      <c r="Y104" s="640"/>
      <c r="Z104" s="642"/>
      <c r="AA104" s="640"/>
      <c r="AB104" s="642"/>
      <c r="AC104" s="640"/>
      <c r="AD104" s="642"/>
      <c r="AE104" s="640"/>
      <c r="AF104" s="642"/>
      <c r="AG104" s="640"/>
      <c r="AH104" s="642"/>
      <c r="AI104" s="640"/>
      <c r="AJ104" s="642"/>
      <c r="AK104" s="640"/>
      <c r="AL104" s="642"/>
      <c r="AM104" s="640"/>
      <c r="AN104" s="642"/>
      <c r="AO104" s="640"/>
      <c r="AP104" s="642"/>
      <c r="AQ104" s="640"/>
      <c r="AR104" s="642"/>
      <c r="AS104" s="640"/>
      <c r="AT104" s="642"/>
      <c r="AU104" s="640"/>
      <c r="AV104" s="642"/>
      <c r="AW104" s="640"/>
      <c r="AX104" s="642"/>
      <c r="AY104" s="640"/>
      <c r="AZ104" s="642"/>
      <c r="BA104" s="640"/>
      <c r="BB104" s="642"/>
      <c r="BC104" s="640"/>
      <c r="BD104" s="642"/>
      <c r="BE104" s="640"/>
      <c r="BF104" s="642"/>
      <c r="BG104" s="640"/>
      <c r="BH104" s="642"/>
      <c r="BI104" s="640"/>
      <c r="BJ104" s="642"/>
      <c r="BK104" s="640"/>
      <c r="BL104" s="642"/>
      <c r="BM104" s="640"/>
      <c r="BN104" s="642"/>
      <c r="BO104" s="640"/>
      <c r="BP104" s="642"/>
      <c r="BQ104" s="640"/>
      <c r="BR104" s="641"/>
      <c r="BS104" s="643">
        <f t="shared" si="115"/>
        <v>0</v>
      </c>
      <c r="BT104" s="644">
        <f t="shared" si="116"/>
        <v>0</v>
      </c>
      <c r="BU104" s="644">
        <f t="shared" si="117"/>
        <v>0</v>
      </c>
      <c r="BV104" s="644">
        <f t="shared" si="118"/>
        <v>0</v>
      </c>
      <c r="BW104" s="645"/>
      <c r="BX104" s="338"/>
      <c r="BY104" s="338"/>
      <c r="BZ104" s="338"/>
      <c r="CA104" s="338"/>
      <c r="CB104" s="338"/>
      <c r="CC104" s="338"/>
    </row>
    <row r="105" ht="15.75" customHeight="1">
      <c r="A105" s="685" t="s">
        <v>180</v>
      </c>
      <c r="B105" s="686" t="s">
        <v>362</v>
      </c>
      <c r="C105" s="637">
        <v>640.0</v>
      </c>
      <c r="D105" s="638">
        <f t="shared" ref="D105:E105" si="119">I105+K105+M105+O105+Q105+S105+U105+W105+Y105+AA105+AC105+AE105+AG105+AI105+AK105+AM105+AO105+AQ105+AS105+AU105+AW105+AY105+BA105+BC105+BE105+BG105+BI105+BK105+BM105+BO105+BQ105</f>
        <v>0</v>
      </c>
      <c r="E105" s="505">
        <f t="shared" si="119"/>
        <v>640</v>
      </c>
      <c r="F105" s="639">
        <f t="shared" si="113"/>
        <v>0</v>
      </c>
      <c r="G105" s="297">
        <v>6.436</v>
      </c>
      <c r="H105" s="298">
        <f t="shared" si="114"/>
        <v>0</v>
      </c>
      <c r="I105" s="640"/>
      <c r="J105" s="641">
        <v>640.0</v>
      </c>
      <c r="K105" s="640"/>
      <c r="L105" s="642"/>
      <c r="M105" s="640"/>
      <c r="N105" s="642"/>
      <c r="O105" s="640"/>
      <c r="P105" s="642"/>
      <c r="Q105" s="640"/>
      <c r="R105" s="642"/>
      <c r="S105" s="640"/>
      <c r="T105" s="642"/>
      <c r="U105" s="640"/>
      <c r="V105" s="642"/>
      <c r="W105" s="640"/>
      <c r="X105" s="642"/>
      <c r="Y105" s="640"/>
      <c r="Z105" s="642"/>
      <c r="AA105" s="640"/>
      <c r="AB105" s="642"/>
      <c r="AC105" s="640"/>
      <c r="AD105" s="642"/>
      <c r="AE105" s="640"/>
      <c r="AF105" s="642"/>
      <c r="AG105" s="640"/>
      <c r="AH105" s="642"/>
      <c r="AI105" s="640"/>
      <c r="AJ105" s="642"/>
      <c r="AK105" s="640"/>
      <c r="AL105" s="642"/>
      <c r="AM105" s="640"/>
      <c r="AN105" s="642"/>
      <c r="AO105" s="640"/>
      <c r="AP105" s="642"/>
      <c r="AQ105" s="640"/>
      <c r="AR105" s="642"/>
      <c r="AS105" s="640"/>
      <c r="AT105" s="642"/>
      <c r="AU105" s="640"/>
      <c r="AV105" s="642"/>
      <c r="AW105" s="640"/>
      <c r="AX105" s="642"/>
      <c r="AY105" s="640"/>
      <c r="AZ105" s="642"/>
      <c r="BA105" s="640"/>
      <c r="BB105" s="642"/>
      <c r="BC105" s="640"/>
      <c r="BD105" s="642"/>
      <c r="BE105" s="640"/>
      <c r="BF105" s="642"/>
      <c r="BG105" s="640"/>
      <c r="BH105" s="642"/>
      <c r="BI105" s="640"/>
      <c r="BJ105" s="642"/>
      <c r="BK105" s="640"/>
      <c r="BL105" s="642"/>
      <c r="BM105" s="640"/>
      <c r="BN105" s="642"/>
      <c r="BO105" s="640"/>
      <c r="BP105" s="642"/>
      <c r="BQ105" s="640"/>
      <c r="BR105" s="641"/>
      <c r="BS105" s="643">
        <f t="shared" si="115"/>
        <v>4119.04</v>
      </c>
      <c r="BT105" s="644">
        <f t="shared" si="116"/>
        <v>0</v>
      </c>
      <c r="BU105" s="644">
        <f t="shared" si="117"/>
        <v>4119.04</v>
      </c>
      <c r="BV105" s="644">
        <f t="shared" si="118"/>
        <v>0</v>
      </c>
      <c r="BW105" s="645"/>
      <c r="BX105" s="338"/>
      <c r="BY105" s="338"/>
      <c r="BZ105" s="338"/>
      <c r="CA105" s="338"/>
      <c r="CB105" s="338"/>
      <c r="CC105" s="338"/>
    </row>
    <row r="106" ht="15.75" customHeight="1">
      <c r="A106" s="685" t="s">
        <v>180</v>
      </c>
      <c r="B106" s="686" t="s">
        <v>206</v>
      </c>
      <c r="C106" s="637">
        <v>3680.0</v>
      </c>
      <c r="D106" s="638">
        <f t="shared" ref="D106:E106" si="120">I106+K106+M106+O106+Q106+S106+U106+W106+Y106+AA106+AC106+AE106+AG106+AI106+AK106+AM106+AO106+AQ106+AS106+AU106+AW106+AY106+BA106+BC106+BE106+BG106+BI106+BK106+BM106+BO106+BQ106</f>
        <v>0</v>
      </c>
      <c r="E106" s="505">
        <f t="shared" si="120"/>
        <v>0</v>
      </c>
      <c r="F106" s="639">
        <f t="shared" si="113"/>
        <v>3680</v>
      </c>
      <c r="G106" s="297">
        <v>7.507</v>
      </c>
      <c r="H106" s="298">
        <f t="shared" si="114"/>
        <v>27625.76</v>
      </c>
      <c r="I106" s="640"/>
      <c r="J106" s="641"/>
      <c r="K106" s="640"/>
      <c r="L106" s="642"/>
      <c r="M106" s="640"/>
      <c r="N106" s="642"/>
      <c r="O106" s="640"/>
      <c r="P106" s="642"/>
      <c r="Q106" s="640"/>
      <c r="R106" s="642"/>
      <c r="S106" s="640"/>
      <c r="T106" s="642"/>
      <c r="U106" s="640"/>
      <c r="V106" s="642"/>
      <c r="W106" s="640"/>
      <c r="X106" s="642"/>
      <c r="Y106" s="640"/>
      <c r="Z106" s="642"/>
      <c r="AA106" s="640"/>
      <c r="AB106" s="642"/>
      <c r="AC106" s="640"/>
      <c r="AD106" s="642"/>
      <c r="AE106" s="640"/>
      <c r="AF106" s="642"/>
      <c r="AG106" s="640"/>
      <c r="AH106" s="642"/>
      <c r="AI106" s="640"/>
      <c r="AJ106" s="642"/>
      <c r="AK106" s="640"/>
      <c r="AL106" s="642"/>
      <c r="AM106" s="640"/>
      <c r="AN106" s="642"/>
      <c r="AO106" s="640"/>
      <c r="AP106" s="642"/>
      <c r="AQ106" s="640"/>
      <c r="AR106" s="642"/>
      <c r="AS106" s="640"/>
      <c r="AT106" s="642"/>
      <c r="AU106" s="640"/>
      <c r="AV106" s="642"/>
      <c r="AW106" s="640"/>
      <c r="AX106" s="642"/>
      <c r="AY106" s="640"/>
      <c r="AZ106" s="642"/>
      <c r="BA106" s="640"/>
      <c r="BB106" s="642"/>
      <c r="BC106" s="640"/>
      <c r="BD106" s="642"/>
      <c r="BE106" s="640"/>
      <c r="BF106" s="642"/>
      <c r="BG106" s="640"/>
      <c r="BH106" s="642"/>
      <c r="BI106" s="640"/>
      <c r="BJ106" s="642"/>
      <c r="BK106" s="640"/>
      <c r="BL106" s="642"/>
      <c r="BM106" s="640"/>
      <c r="BN106" s="642"/>
      <c r="BO106" s="640"/>
      <c r="BP106" s="642"/>
      <c r="BQ106" s="640"/>
      <c r="BR106" s="641"/>
      <c r="BS106" s="643">
        <f t="shared" si="115"/>
        <v>27625.76</v>
      </c>
      <c r="BT106" s="644">
        <f t="shared" si="116"/>
        <v>0</v>
      </c>
      <c r="BU106" s="644">
        <f t="shared" si="117"/>
        <v>0</v>
      </c>
      <c r="BV106" s="644">
        <f t="shared" si="118"/>
        <v>27625.76</v>
      </c>
      <c r="BW106" s="645"/>
      <c r="BX106" s="338"/>
      <c r="BY106" s="338"/>
      <c r="BZ106" s="338"/>
      <c r="CA106" s="338"/>
      <c r="CB106" s="338"/>
      <c r="CC106" s="338"/>
    </row>
    <row r="107" ht="15.75" customHeight="1">
      <c r="A107" s="685" t="s">
        <v>180</v>
      </c>
      <c r="B107" s="686" t="s">
        <v>210</v>
      </c>
      <c r="C107" s="637">
        <v>8480.0</v>
      </c>
      <c r="D107" s="638">
        <f t="shared" ref="D107:E107" si="121">I107+K107+M107+O107+Q107+S107+U107+W107+Y107+AA107+AC107+AE107+AG107+AI107+AK107+AM107+AO107+AQ107+AS107+AU107+AW107+AY107+BA107+BC107+BE107+BG107+BI107+BK107+BM107+BO107+BQ107</f>
        <v>0</v>
      </c>
      <c r="E107" s="505">
        <f t="shared" si="121"/>
        <v>0</v>
      </c>
      <c r="F107" s="639">
        <f t="shared" si="113"/>
        <v>8480</v>
      </c>
      <c r="G107" s="297">
        <v>8.137</v>
      </c>
      <c r="H107" s="298">
        <f t="shared" si="114"/>
        <v>69001.76</v>
      </c>
      <c r="I107" s="640"/>
      <c r="J107" s="641"/>
      <c r="K107" s="640"/>
      <c r="L107" s="642"/>
      <c r="M107" s="640"/>
      <c r="N107" s="642"/>
      <c r="O107" s="640"/>
      <c r="P107" s="642"/>
      <c r="Q107" s="640"/>
      <c r="R107" s="642"/>
      <c r="S107" s="640"/>
      <c r="T107" s="642"/>
      <c r="U107" s="640"/>
      <c r="V107" s="642"/>
      <c r="W107" s="640"/>
      <c r="X107" s="642"/>
      <c r="Y107" s="640"/>
      <c r="Z107" s="642"/>
      <c r="AA107" s="640"/>
      <c r="AB107" s="642"/>
      <c r="AC107" s="640"/>
      <c r="AD107" s="642"/>
      <c r="AE107" s="640"/>
      <c r="AF107" s="642"/>
      <c r="AG107" s="640"/>
      <c r="AH107" s="642"/>
      <c r="AI107" s="640"/>
      <c r="AJ107" s="642"/>
      <c r="AK107" s="640"/>
      <c r="AL107" s="642"/>
      <c r="AM107" s="640"/>
      <c r="AN107" s="642"/>
      <c r="AO107" s="640"/>
      <c r="AP107" s="642"/>
      <c r="AQ107" s="640"/>
      <c r="AR107" s="642"/>
      <c r="AS107" s="640"/>
      <c r="AT107" s="642"/>
      <c r="AU107" s="640"/>
      <c r="AV107" s="642"/>
      <c r="AW107" s="640"/>
      <c r="AX107" s="642"/>
      <c r="AY107" s="640"/>
      <c r="AZ107" s="642"/>
      <c r="BA107" s="640"/>
      <c r="BB107" s="642"/>
      <c r="BC107" s="640"/>
      <c r="BD107" s="642"/>
      <c r="BE107" s="640"/>
      <c r="BF107" s="642"/>
      <c r="BG107" s="640"/>
      <c r="BH107" s="642"/>
      <c r="BI107" s="640"/>
      <c r="BJ107" s="642"/>
      <c r="BK107" s="640"/>
      <c r="BL107" s="642"/>
      <c r="BM107" s="640"/>
      <c r="BN107" s="642"/>
      <c r="BO107" s="640"/>
      <c r="BP107" s="642"/>
      <c r="BQ107" s="640"/>
      <c r="BR107" s="641"/>
      <c r="BS107" s="643">
        <f t="shared" si="115"/>
        <v>69001.76</v>
      </c>
      <c r="BT107" s="644">
        <f t="shared" si="116"/>
        <v>0</v>
      </c>
      <c r="BU107" s="644">
        <f t="shared" si="117"/>
        <v>0</v>
      </c>
      <c r="BV107" s="644">
        <f t="shared" si="118"/>
        <v>69001.76</v>
      </c>
      <c r="BW107" s="645"/>
      <c r="BX107" s="338"/>
      <c r="BY107" s="338"/>
      <c r="BZ107" s="338"/>
      <c r="CA107" s="338"/>
      <c r="CB107" s="338"/>
      <c r="CC107" s="338"/>
    </row>
    <row r="108" ht="15.75" customHeight="1">
      <c r="A108" s="685" t="s">
        <v>180</v>
      </c>
      <c r="B108" s="686" t="s">
        <v>211</v>
      </c>
      <c r="C108" s="637">
        <v>11840.0</v>
      </c>
      <c r="D108" s="638">
        <f t="shared" ref="D108:E108" si="122">I108+K108+M108+O108+Q108+S108+U108+W108+Y108+AA108+AC108+AE108+AG108+AI108+AK108+AM108+AO108+AQ108+AS108+AU108+AW108+AY108+BA108+BC108+BE108+BG108+BI108+BK108+BM108+BO108+BQ108</f>
        <v>0</v>
      </c>
      <c r="E108" s="505">
        <f t="shared" si="122"/>
        <v>0</v>
      </c>
      <c r="F108" s="639">
        <f t="shared" si="113"/>
        <v>11840</v>
      </c>
      <c r="G108" s="297">
        <v>8.662</v>
      </c>
      <c r="H108" s="298">
        <f t="shared" si="114"/>
        <v>102558.08</v>
      </c>
      <c r="I108" s="640"/>
      <c r="J108" s="641"/>
      <c r="K108" s="640"/>
      <c r="L108" s="642"/>
      <c r="M108" s="640"/>
      <c r="N108" s="642"/>
      <c r="O108" s="640"/>
      <c r="P108" s="642"/>
      <c r="Q108" s="640"/>
      <c r="R108" s="642"/>
      <c r="S108" s="640"/>
      <c r="T108" s="642"/>
      <c r="U108" s="640"/>
      <c r="V108" s="642"/>
      <c r="W108" s="640"/>
      <c r="X108" s="642"/>
      <c r="Y108" s="640"/>
      <c r="Z108" s="642"/>
      <c r="AA108" s="640"/>
      <c r="AB108" s="642"/>
      <c r="AC108" s="640"/>
      <c r="AD108" s="642"/>
      <c r="AE108" s="640"/>
      <c r="AF108" s="642"/>
      <c r="AG108" s="640"/>
      <c r="AH108" s="642"/>
      <c r="AI108" s="640"/>
      <c r="AJ108" s="642"/>
      <c r="AK108" s="640"/>
      <c r="AL108" s="642"/>
      <c r="AM108" s="640"/>
      <c r="AN108" s="642"/>
      <c r="AO108" s="640"/>
      <c r="AP108" s="642"/>
      <c r="AQ108" s="640"/>
      <c r="AR108" s="642"/>
      <c r="AS108" s="640"/>
      <c r="AT108" s="642"/>
      <c r="AU108" s="640"/>
      <c r="AV108" s="642"/>
      <c r="AW108" s="640"/>
      <c r="AX108" s="642"/>
      <c r="AY108" s="640"/>
      <c r="AZ108" s="642"/>
      <c r="BA108" s="640"/>
      <c r="BB108" s="642"/>
      <c r="BC108" s="640"/>
      <c r="BD108" s="642"/>
      <c r="BE108" s="640"/>
      <c r="BF108" s="642"/>
      <c r="BG108" s="640"/>
      <c r="BH108" s="642"/>
      <c r="BI108" s="640"/>
      <c r="BJ108" s="642"/>
      <c r="BK108" s="640"/>
      <c r="BL108" s="642"/>
      <c r="BM108" s="640"/>
      <c r="BN108" s="642"/>
      <c r="BO108" s="640"/>
      <c r="BP108" s="642"/>
      <c r="BQ108" s="640"/>
      <c r="BR108" s="641"/>
      <c r="BS108" s="643">
        <f t="shared" si="115"/>
        <v>102558.08</v>
      </c>
      <c r="BT108" s="644">
        <f t="shared" si="116"/>
        <v>0</v>
      </c>
      <c r="BU108" s="644">
        <f t="shared" si="117"/>
        <v>0</v>
      </c>
      <c r="BV108" s="644">
        <f t="shared" si="118"/>
        <v>102558.08</v>
      </c>
      <c r="BW108" s="645"/>
      <c r="BX108" s="338"/>
      <c r="BY108" s="338"/>
      <c r="BZ108" s="338"/>
      <c r="CA108" s="338"/>
      <c r="CB108" s="338"/>
      <c r="CC108" s="338"/>
    </row>
    <row r="109" ht="15.75" customHeight="1">
      <c r="A109" s="685" t="s">
        <v>180</v>
      </c>
      <c r="B109" s="686" t="s">
        <v>212</v>
      </c>
      <c r="C109" s="637">
        <v>4800.0</v>
      </c>
      <c r="D109" s="638">
        <f t="shared" ref="D109:E109" si="123">I109+K109+M109+O109+Q109+S109+U109+W109+Y109+AA109+AC109+AE109+AG109+AI109+AK109+AM109+AO109+AQ109+AS109+AU109+AW109+AY109+BA109+BC109+BE109+BG109+BI109+BK109+BM109+BO109+BQ109</f>
        <v>0</v>
      </c>
      <c r="E109" s="505">
        <f t="shared" si="123"/>
        <v>0</v>
      </c>
      <c r="F109" s="639">
        <f t="shared" si="113"/>
        <v>4800</v>
      </c>
      <c r="G109" s="297">
        <v>9.292</v>
      </c>
      <c r="H109" s="298">
        <f t="shared" si="114"/>
        <v>44601.6</v>
      </c>
      <c r="I109" s="640"/>
      <c r="J109" s="641"/>
      <c r="K109" s="640"/>
      <c r="L109" s="642"/>
      <c r="M109" s="640"/>
      <c r="N109" s="642"/>
      <c r="O109" s="640"/>
      <c r="P109" s="642"/>
      <c r="Q109" s="640"/>
      <c r="R109" s="642"/>
      <c r="S109" s="640"/>
      <c r="T109" s="642"/>
      <c r="U109" s="640"/>
      <c r="V109" s="642"/>
      <c r="W109" s="640"/>
      <c r="X109" s="642"/>
      <c r="Y109" s="640"/>
      <c r="Z109" s="642"/>
      <c r="AA109" s="640"/>
      <c r="AB109" s="642"/>
      <c r="AC109" s="640"/>
      <c r="AD109" s="642"/>
      <c r="AE109" s="640"/>
      <c r="AF109" s="642"/>
      <c r="AG109" s="640"/>
      <c r="AH109" s="642"/>
      <c r="AI109" s="640"/>
      <c r="AJ109" s="642"/>
      <c r="AK109" s="640"/>
      <c r="AL109" s="642"/>
      <c r="AM109" s="640"/>
      <c r="AN109" s="642"/>
      <c r="AO109" s="640"/>
      <c r="AP109" s="642"/>
      <c r="AQ109" s="640"/>
      <c r="AR109" s="642"/>
      <c r="AS109" s="640"/>
      <c r="AT109" s="642"/>
      <c r="AU109" s="640"/>
      <c r="AV109" s="642"/>
      <c r="AW109" s="640"/>
      <c r="AX109" s="642"/>
      <c r="AY109" s="640"/>
      <c r="AZ109" s="642"/>
      <c r="BA109" s="640"/>
      <c r="BB109" s="642"/>
      <c r="BC109" s="640"/>
      <c r="BD109" s="642"/>
      <c r="BE109" s="640"/>
      <c r="BF109" s="642"/>
      <c r="BG109" s="640"/>
      <c r="BH109" s="642"/>
      <c r="BI109" s="640"/>
      <c r="BJ109" s="642"/>
      <c r="BK109" s="640"/>
      <c r="BL109" s="642"/>
      <c r="BM109" s="640"/>
      <c r="BN109" s="642"/>
      <c r="BO109" s="640"/>
      <c r="BP109" s="642"/>
      <c r="BQ109" s="640"/>
      <c r="BR109" s="641"/>
      <c r="BS109" s="643">
        <f t="shared" si="115"/>
        <v>44601.6</v>
      </c>
      <c r="BT109" s="644">
        <f t="shared" si="116"/>
        <v>0</v>
      </c>
      <c r="BU109" s="644">
        <f t="shared" si="117"/>
        <v>0</v>
      </c>
      <c r="BV109" s="644">
        <f t="shared" si="118"/>
        <v>44601.6</v>
      </c>
      <c r="BW109" s="645"/>
      <c r="BX109" s="338"/>
      <c r="BY109" s="338"/>
      <c r="BZ109" s="338"/>
      <c r="CA109" s="338"/>
      <c r="CB109" s="338"/>
      <c r="CC109" s="338"/>
    </row>
    <row r="110" ht="15.75" customHeight="1">
      <c r="A110" s="685" t="s">
        <v>180</v>
      </c>
      <c r="B110" s="686" t="s">
        <v>214</v>
      </c>
      <c r="C110" s="637">
        <v>16000.0</v>
      </c>
      <c r="D110" s="638">
        <f t="shared" ref="D110:E110" si="124">I110+K110+M110+O110+Q110+S110+U110+W110+Y110+AA110+AC110+AE110+AG110+AI110+AK110+AM110+AO110+AQ110+AS110+AU110+AW110+AY110+BA110+BC110+BE110+BG110+BI110+BK110+BM110+BO110+BQ110</f>
        <v>0</v>
      </c>
      <c r="E110" s="505">
        <f t="shared" si="124"/>
        <v>0</v>
      </c>
      <c r="F110" s="639">
        <f t="shared" si="113"/>
        <v>16000</v>
      </c>
      <c r="G110" s="297">
        <v>11.445</v>
      </c>
      <c r="H110" s="298">
        <f t="shared" si="114"/>
        <v>183120</v>
      </c>
      <c r="I110" s="640"/>
      <c r="J110" s="641"/>
      <c r="K110" s="640"/>
      <c r="L110" s="642"/>
      <c r="M110" s="640"/>
      <c r="N110" s="642"/>
      <c r="O110" s="640"/>
      <c r="P110" s="642"/>
      <c r="Q110" s="640"/>
      <c r="R110" s="642"/>
      <c r="S110" s="640"/>
      <c r="T110" s="642"/>
      <c r="U110" s="640"/>
      <c r="V110" s="642"/>
      <c r="W110" s="640"/>
      <c r="X110" s="642"/>
      <c r="Y110" s="640"/>
      <c r="Z110" s="642"/>
      <c r="AA110" s="640"/>
      <c r="AB110" s="642"/>
      <c r="AC110" s="640"/>
      <c r="AD110" s="642"/>
      <c r="AE110" s="640"/>
      <c r="AF110" s="642"/>
      <c r="AG110" s="640"/>
      <c r="AH110" s="642"/>
      <c r="AI110" s="640"/>
      <c r="AJ110" s="642"/>
      <c r="AK110" s="640"/>
      <c r="AL110" s="642"/>
      <c r="AM110" s="640"/>
      <c r="AN110" s="642"/>
      <c r="AO110" s="640"/>
      <c r="AP110" s="642"/>
      <c r="AQ110" s="640"/>
      <c r="AR110" s="642"/>
      <c r="AS110" s="640"/>
      <c r="AT110" s="642"/>
      <c r="AU110" s="640"/>
      <c r="AV110" s="642"/>
      <c r="AW110" s="640"/>
      <c r="AX110" s="642"/>
      <c r="AY110" s="640"/>
      <c r="AZ110" s="642"/>
      <c r="BA110" s="640"/>
      <c r="BB110" s="642"/>
      <c r="BC110" s="640"/>
      <c r="BD110" s="642"/>
      <c r="BE110" s="640"/>
      <c r="BF110" s="642"/>
      <c r="BG110" s="640"/>
      <c r="BH110" s="642"/>
      <c r="BI110" s="640"/>
      <c r="BJ110" s="642"/>
      <c r="BK110" s="640"/>
      <c r="BL110" s="642"/>
      <c r="BM110" s="640"/>
      <c r="BN110" s="642"/>
      <c r="BO110" s="640"/>
      <c r="BP110" s="642"/>
      <c r="BQ110" s="640"/>
      <c r="BR110" s="641"/>
      <c r="BS110" s="643">
        <f t="shared" si="115"/>
        <v>183120</v>
      </c>
      <c r="BT110" s="644">
        <f t="shared" si="116"/>
        <v>0</v>
      </c>
      <c r="BU110" s="644">
        <f t="shared" si="117"/>
        <v>0</v>
      </c>
      <c r="BV110" s="644">
        <f t="shared" si="118"/>
        <v>183120</v>
      </c>
      <c r="BW110" s="645"/>
      <c r="BX110" s="338"/>
      <c r="BY110" s="338"/>
      <c r="BZ110" s="338"/>
      <c r="CA110" s="338"/>
      <c r="CB110" s="338"/>
      <c r="CC110" s="338"/>
    </row>
    <row r="111" ht="15.75" customHeight="1">
      <c r="A111" s="685" t="s">
        <v>180</v>
      </c>
      <c r="B111" s="686" t="s">
        <v>363</v>
      </c>
      <c r="C111" s="637">
        <v>0.0</v>
      </c>
      <c r="D111" s="638">
        <f t="shared" ref="D111:E111" si="125">I111+K111+M111+O111+Q111+S111+U111+W111+Y111+AA111+AC111+AE111+AG111+AI111+AK111+AM111+AO111+AQ111+AS111+AU111+AW111+AY111+BA111+BC111+BE111+BG111+BI111+BK111+BM111+BO111+BQ111</f>
        <v>0</v>
      </c>
      <c r="E111" s="505">
        <f t="shared" si="125"/>
        <v>0</v>
      </c>
      <c r="F111" s="639">
        <f t="shared" si="113"/>
        <v>0</v>
      </c>
      <c r="G111" s="297">
        <v>12.49</v>
      </c>
      <c r="H111" s="298">
        <f t="shared" si="114"/>
        <v>0</v>
      </c>
      <c r="I111" s="640"/>
      <c r="J111" s="641">
        <v>0.0</v>
      </c>
      <c r="K111" s="640"/>
      <c r="L111" s="642"/>
      <c r="M111" s="640"/>
      <c r="N111" s="642"/>
      <c r="O111" s="640"/>
      <c r="P111" s="642"/>
      <c r="Q111" s="640"/>
      <c r="R111" s="642"/>
      <c r="S111" s="640"/>
      <c r="T111" s="642"/>
      <c r="U111" s="640"/>
      <c r="V111" s="642"/>
      <c r="W111" s="640"/>
      <c r="X111" s="642"/>
      <c r="Y111" s="640"/>
      <c r="Z111" s="642"/>
      <c r="AA111" s="640"/>
      <c r="AB111" s="642"/>
      <c r="AC111" s="640"/>
      <c r="AD111" s="642"/>
      <c r="AE111" s="640"/>
      <c r="AF111" s="642"/>
      <c r="AG111" s="640"/>
      <c r="AH111" s="642"/>
      <c r="AI111" s="640"/>
      <c r="AJ111" s="642"/>
      <c r="AK111" s="640"/>
      <c r="AL111" s="642"/>
      <c r="AM111" s="640"/>
      <c r="AN111" s="642"/>
      <c r="AO111" s="640"/>
      <c r="AP111" s="642"/>
      <c r="AQ111" s="640"/>
      <c r="AR111" s="642"/>
      <c r="AS111" s="640"/>
      <c r="AT111" s="642"/>
      <c r="AU111" s="640"/>
      <c r="AV111" s="642"/>
      <c r="AW111" s="640"/>
      <c r="AX111" s="642"/>
      <c r="AY111" s="640"/>
      <c r="AZ111" s="642"/>
      <c r="BA111" s="640"/>
      <c r="BB111" s="642"/>
      <c r="BC111" s="640"/>
      <c r="BD111" s="642"/>
      <c r="BE111" s="640"/>
      <c r="BF111" s="642"/>
      <c r="BG111" s="640"/>
      <c r="BH111" s="642"/>
      <c r="BI111" s="640"/>
      <c r="BJ111" s="642"/>
      <c r="BK111" s="640"/>
      <c r="BL111" s="642"/>
      <c r="BM111" s="640"/>
      <c r="BN111" s="642"/>
      <c r="BO111" s="640"/>
      <c r="BP111" s="642"/>
      <c r="BQ111" s="640"/>
      <c r="BR111" s="641"/>
      <c r="BS111" s="643">
        <f t="shared" si="115"/>
        <v>0</v>
      </c>
      <c r="BT111" s="644">
        <f t="shared" si="116"/>
        <v>0</v>
      </c>
      <c r="BU111" s="644">
        <f t="shared" si="117"/>
        <v>0</v>
      </c>
      <c r="BV111" s="644">
        <f t="shared" si="118"/>
        <v>0</v>
      </c>
      <c r="BW111" s="645"/>
      <c r="BX111" s="338"/>
      <c r="BY111" s="338"/>
      <c r="BZ111" s="338"/>
      <c r="CA111" s="338"/>
      <c r="CB111" s="338"/>
      <c r="CC111" s="338"/>
    </row>
    <row r="112" ht="15.75" customHeight="1">
      <c r="A112" s="685" t="s">
        <v>180</v>
      </c>
      <c r="B112" s="686" t="s">
        <v>366</v>
      </c>
      <c r="C112" s="637">
        <v>0.0</v>
      </c>
      <c r="D112" s="638">
        <f t="shared" ref="D112:E112" si="126">I112+K112+M112+O112+Q112+S112+U112+W112+Y112+AA112+AC112+AE112+AG112+AI112+AK112+AM112+AO112+AQ112+AS112+AU112+AW112+AY112+BA112+BC112+BE112+BG112+BI112+BK112+BM112+BO112+BQ112</f>
        <v>0</v>
      </c>
      <c r="E112" s="505">
        <f t="shared" si="126"/>
        <v>0</v>
      </c>
      <c r="F112" s="639">
        <f t="shared" si="113"/>
        <v>0</v>
      </c>
      <c r="G112" s="297">
        <v>11.739</v>
      </c>
      <c r="H112" s="298">
        <f t="shared" si="114"/>
        <v>0</v>
      </c>
      <c r="I112" s="640"/>
      <c r="J112" s="641">
        <v>0.0</v>
      </c>
      <c r="K112" s="640"/>
      <c r="L112" s="642"/>
      <c r="M112" s="640"/>
      <c r="N112" s="642"/>
      <c r="O112" s="640"/>
      <c r="P112" s="642"/>
      <c r="Q112" s="640"/>
      <c r="R112" s="642"/>
      <c r="S112" s="640"/>
      <c r="T112" s="642"/>
      <c r="U112" s="640"/>
      <c r="V112" s="642"/>
      <c r="W112" s="640"/>
      <c r="X112" s="642"/>
      <c r="Y112" s="640"/>
      <c r="Z112" s="642"/>
      <c r="AA112" s="640"/>
      <c r="AB112" s="642"/>
      <c r="AC112" s="640"/>
      <c r="AD112" s="642"/>
      <c r="AE112" s="640"/>
      <c r="AF112" s="642"/>
      <c r="AG112" s="640"/>
      <c r="AH112" s="642"/>
      <c r="AI112" s="640"/>
      <c r="AJ112" s="642"/>
      <c r="AK112" s="640"/>
      <c r="AL112" s="642"/>
      <c r="AM112" s="640"/>
      <c r="AN112" s="642"/>
      <c r="AO112" s="640"/>
      <c r="AP112" s="642"/>
      <c r="AQ112" s="640"/>
      <c r="AR112" s="642"/>
      <c r="AS112" s="640"/>
      <c r="AT112" s="642"/>
      <c r="AU112" s="640"/>
      <c r="AV112" s="642"/>
      <c r="AW112" s="640"/>
      <c r="AX112" s="642"/>
      <c r="AY112" s="640"/>
      <c r="AZ112" s="642"/>
      <c r="BA112" s="640"/>
      <c r="BB112" s="642"/>
      <c r="BC112" s="640"/>
      <c r="BD112" s="642"/>
      <c r="BE112" s="640"/>
      <c r="BF112" s="642"/>
      <c r="BG112" s="640"/>
      <c r="BH112" s="642"/>
      <c r="BI112" s="640"/>
      <c r="BJ112" s="642"/>
      <c r="BK112" s="640"/>
      <c r="BL112" s="642"/>
      <c r="BM112" s="640"/>
      <c r="BN112" s="642"/>
      <c r="BO112" s="640"/>
      <c r="BP112" s="642"/>
      <c r="BQ112" s="640"/>
      <c r="BR112" s="641"/>
      <c r="BS112" s="643">
        <f t="shared" si="115"/>
        <v>0</v>
      </c>
      <c r="BT112" s="644">
        <f t="shared" si="116"/>
        <v>0</v>
      </c>
      <c r="BU112" s="644">
        <f t="shared" si="117"/>
        <v>0</v>
      </c>
      <c r="BV112" s="644">
        <f t="shared" si="118"/>
        <v>0</v>
      </c>
      <c r="BW112" s="645"/>
      <c r="BX112" s="338"/>
      <c r="BY112" s="338"/>
      <c r="BZ112" s="338"/>
      <c r="CA112" s="338"/>
      <c r="CB112" s="338"/>
      <c r="CC112" s="338"/>
    </row>
    <row r="113" ht="15.75" customHeight="1">
      <c r="A113" s="685" t="s">
        <v>180</v>
      </c>
      <c r="B113" s="686" t="s">
        <v>367</v>
      </c>
      <c r="C113" s="637">
        <v>0.0</v>
      </c>
      <c r="D113" s="638">
        <f t="shared" ref="D113:E113" si="127">I113+K113+M113+O113+Q113+S113+U113+W113+Y113+AA113+AC113+AE113+AG113+AI113+AK113+AM113+AO113+AQ113+AS113+AU113+AW113+AY113+BA113+BC113+BE113+BG113+BI113+BK113+BM113+BO113+BQ113</f>
        <v>0</v>
      </c>
      <c r="E113" s="505">
        <f t="shared" si="127"/>
        <v>0</v>
      </c>
      <c r="F113" s="639">
        <f t="shared" si="113"/>
        <v>0</v>
      </c>
      <c r="G113" s="297">
        <v>2.0</v>
      </c>
      <c r="H113" s="298">
        <f t="shared" si="114"/>
        <v>0</v>
      </c>
      <c r="I113" s="640"/>
      <c r="J113" s="641">
        <v>0.0</v>
      </c>
      <c r="K113" s="640"/>
      <c r="L113" s="642"/>
      <c r="M113" s="640"/>
      <c r="N113" s="642"/>
      <c r="O113" s="640"/>
      <c r="P113" s="642"/>
      <c r="Q113" s="640"/>
      <c r="R113" s="642"/>
      <c r="S113" s="640"/>
      <c r="T113" s="642"/>
      <c r="U113" s="640"/>
      <c r="V113" s="642"/>
      <c r="W113" s="640"/>
      <c r="X113" s="642"/>
      <c r="Y113" s="640"/>
      <c r="Z113" s="642"/>
      <c r="AA113" s="640"/>
      <c r="AB113" s="642"/>
      <c r="AC113" s="640"/>
      <c r="AD113" s="642"/>
      <c r="AE113" s="640"/>
      <c r="AF113" s="642"/>
      <c r="AG113" s="640"/>
      <c r="AH113" s="642"/>
      <c r="AI113" s="640"/>
      <c r="AJ113" s="642"/>
      <c r="AK113" s="640"/>
      <c r="AL113" s="642"/>
      <c r="AM113" s="640"/>
      <c r="AN113" s="642"/>
      <c r="AO113" s="640"/>
      <c r="AP113" s="642"/>
      <c r="AQ113" s="640"/>
      <c r="AR113" s="642"/>
      <c r="AS113" s="640"/>
      <c r="AT113" s="642"/>
      <c r="AU113" s="640"/>
      <c r="AV113" s="642"/>
      <c r="AW113" s="640"/>
      <c r="AX113" s="642"/>
      <c r="AY113" s="640"/>
      <c r="AZ113" s="642"/>
      <c r="BA113" s="640"/>
      <c r="BB113" s="642"/>
      <c r="BC113" s="640"/>
      <c r="BD113" s="642"/>
      <c r="BE113" s="640"/>
      <c r="BF113" s="642"/>
      <c r="BG113" s="640"/>
      <c r="BH113" s="642"/>
      <c r="BI113" s="640"/>
      <c r="BJ113" s="642"/>
      <c r="BK113" s="640"/>
      <c r="BL113" s="642"/>
      <c r="BM113" s="640"/>
      <c r="BN113" s="642"/>
      <c r="BO113" s="640"/>
      <c r="BP113" s="642"/>
      <c r="BQ113" s="640"/>
      <c r="BR113" s="641"/>
      <c r="BS113" s="643">
        <f t="shared" si="115"/>
        <v>0</v>
      </c>
      <c r="BT113" s="644">
        <f t="shared" si="116"/>
        <v>0</v>
      </c>
      <c r="BU113" s="644">
        <f t="shared" si="117"/>
        <v>0</v>
      </c>
      <c r="BV113" s="644">
        <f t="shared" si="118"/>
        <v>0</v>
      </c>
      <c r="BW113" s="645"/>
      <c r="BX113" s="338"/>
      <c r="BY113" s="338"/>
      <c r="BZ113" s="338"/>
      <c r="CA113" s="338"/>
      <c r="CB113" s="338"/>
      <c r="CC113" s="338"/>
    </row>
    <row r="114" ht="15.75" customHeight="1">
      <c r="A114" s="685" t="s">
        <v>180</v>
      </c>
      <c r="B114" s="686" t="s">
        <v>368</v>
      </c>
      <c r="C114" s="637">
        <v>17080.0</v>
      </c>
      <c r="D114" s="638">
        <f t="shared" ref="D114:E114" si="128">I114+K114+M114+O114+Q114+S114+U114+W114+Y114+AA114+AC114+AE114+AG114+AI114+AK114+AM114+AO114+AQ114+AS114+AU114+AW114+AY114+BA114+BC114+BE114+BG114+BI114+BK114+BM114+BO114+BQ114</f>
        <v>0</v>
      </c>
      <c r="E114" s="505">
        <f t="shared" si="128"/>
        <v>17080</v>
      </c>
      <c r="F114" s="639">
        <f t="shared" si="113"/>
        <v>0</v>
      </c>
      <c r="G114" s="297">
        <v>2.173</v>
      </c>
      <c r="H114" s="298">
        <f t="shared" si="114"/>
        <v>0</v>
      </c>
      <c r="I114" s="640"/>
      <c r="J114" s="682">
        <v>17080.0</v>
      </c>
      <c r="K114" s="640"/>
      <c r="L114" s="642"/>
      <c r="M114" s="640"/>
      <c r="N114" s="642"/>
      <c r="O114" s="640"/>
      <c r="P114" s="642"/>
      <c r="Q114" s="640"/>
      <c r="R114" s="642"/>
      <c r="S114" s="640"/>
      <c r="T114" s="642"/>
      <c r="U114" s="640"/>
      <c r="V114" s="642"/>
      <c r="W114" s="640"/>
      <c r="X114" s="642"/>
      <c r="Y114" s="640"/>
      <c r="Z114" s="642"/>
      <c r="AA114" s="640"/>
      <c r="AB114" s="642"/>
      <c r="AC114" s="640"/>
      <c r="AD114" s="642"/>
      <c r="AE114" s="640"/>
      <c r="AF114" s="642"/>
      <c r="AG114" s="640"/>
      <c r="AH114" s="642"/>
      <c r="AI114" s="640"/>
      <c r="AJ114" s="642"/>
      <c r="AK114" s="640"/>
      <c r="AL114" s="642"/>
      <c r="AM114" s="640"/>
      <c r="AN114" s="642"/>
      <c r="AO114" s="640"/>
      <c r="AP114" s="642"/>
      <c r="AQ114" s="640"/>
      <c r="AR114" s="642"/>
      <c r="AS114" s="640"/>
      <c r="AT114" s="642"/>
      <c r="AU114" s="640"/>
      <c r="AV114" s="642"/>
      <c r="AW114" s="640"/>
      <c r="AX114" s="642"/>
      <c r="AY114" s="640"/>
      <c r="AZ114" s="642"/>
      <c r="BA114" s="640"/>
      <c r="BB114" s="642"/>
      <c r="BC114" s="640"/>
      <c r="BD114" s="642"/>
      <c r="BE114" s="640"/>
      <c r="BF114" s="642"/>
      <c r="BG114" s="640"/>
      <c r="BH114" s="642"/>
      <c r="BI114" s="640"/>
      <c r="BJ114" s="642"/>
      <c r="BK114" s="640"/>
      <c r="BL114" s="642"/>
      <c r="BM114" s="640"/>
      <c r="BN114" s="642"/>
      <c r="BO114" s="640"/>
      <c r="BP114" s="642"/>
      <c r="BQ114" s="640"/>
      <c r="BR114" s="641"/>
      <c r="BS114" s="643">
        <f t="shared" si="115"/>
        <v>37114.84</v>
      </c>
      <c r="BT114" s="644">
        <f t="shared" si="116"/>
        <v>0</v>
      </c>
      <c r="BU114" s="644">
        <f t="shared" si="117"/>
        <v>37114.84</v>
      </c>
      <c r="BV114" s="644">
        <f t="shared" si="118"/>
        <v>0</v>
      </c>
      <c r="BW114" s="645"/>
      <c r="BX114" s="338"/>
      <c r="BY114" s="338"/>
      <c r="BZ114" s="338"/>
      <c r="CA114" s="338"/>
      <c r="CB114" s="338"/>
      <c r="CC114" s="338"/>
    </row>
    <row r="115" ht="15.75" customHeight="1">
      <c r="A115" s="685" t="s">
        <v>180</v>
      </c>
      <c r="B115" s="686" t="s">
        <v>217</v>
      </c>
      <c r="C115" s="637">
        <v>4800.0</v>
      </c>
      <c r="D115" s="638">
        <f t="shared" ref="D115:E115" si="129">I115+K115+M115+O115+Q115+S115+U115+W115+Y115+AA115+AC115+AE115+AG115+AI115+AK115+AM115+AO115+AQ115+AS115+AU115+AW115+AY115+BA115+BC115+BE115+BG115+BI115+BK115+BM115+BO115+BQ115</f>
        <v>0</v>
      </c>
      <c r="E115" s="505">
        <f t="shared" si="129"/>
        <v>0</v>
      </c>
      <c r="F115" s="639">
        <f t="shared" si="113"/>
        <v>4800</v>
      </c>
      <c r="G115" s="297">
        <v>1.323</v>
      </c>
      <c r="H115" s="298">
        <f t="shared" si="114"/>
        <v>6350.4</v>
      </c>
      <c r="I115" s="640"/>
      <c r="J115" s="641"/>
      <c r="K115" s="640"/>
      <c r="L115" s="642"/>
      <c r="M115" s="640"/>
      <c r="N115" s="642"/>
      <c r="O115" s="640"/>
      <c r="P115" s="642"/>
      <c r="Q115" s="640"/>
      <c r="R115" s="642"/>
      <c r="S115" s="640"/>
      <c r="T115" s="642"/>
      <c r="U115" s="640"/>
      <c r="V115" s="642"/>
      <c r="W115" s="640"/>
      <c r="X115" s="642"/>
      <c r="Y115" s="640"/>
      <c r="Z115" s="642"/>
      <c r="AA115" s="640"/>
      <c r="AB115" s="642"/>
      <c r="AC115" s="640"/>
      <c r="AD115" s="642"/>
      <c r="AE115" s="640"/>
      <c r="AF115" s="642"/>
      <c r="AG115" s="640"/>
      <c r="AH115" s="642"/>
      <c r="AI115" s="640"/>
      <c r="AJ115" s="642"/>
      <c r="AK115" s="640"/>
      <c r="AL115" s="642"/>
      <c r="AM115" s="640"/>
      <c r="AN115" s="642"/>
      <c r="AO115" s="640"/>
      <c r="AP115" s="642"/>
      <c r="AQ115" s="640"/>
      <c r="AR115" s="642"/>
      <c r="AS115" s="640"/>
      <c r="AT115" s="642"/>
      <c r="AU115" s="640"/>
      <c r="AV115" s="642"/>
      <c r="AW115" s="640"/>
      <c r="AX115" s="642"/>
      <c r="AY115" s="640"/>
      <c r="AZ115" s="642"/>
      <c r="BA115" s="640"/>
      <c r="BB115" s="642"/>
      <c r="BC115" s="640"/>
      <c r="BD115" s="642"/>
      <c r="BE115" s="640"/>
      <c r="BF115" s="642"/>
      <c r="BG115" s="640"/>
      <c r="BH115" s="642"/>
      <c r="BI115" s="640"/>
      <c r="BJ115" s="642"/>
      <c r="BK115" s="640"/>
      <c r="BL115" s="642"/>
      <c r="BM115" s="640"/>
      <c r="BN115" s="642"/>
      <c r="BO115" s="640"/>
      <c r="BP115" s="642"/>
      <c r="BQ115" s="640"/>
      <c r="BR115" s="641"/>
      <c r="BS115" s="643">
        <f t="shared" si="115"/>
        <v>6350.4</v>
      </c>
      <c r="BT115" s="644">
        <f t="shared" si="116"/>
        <v>0</v>
      </c>
      <c r="BU115" s="644">
        <f t="shared" si="117"/>
        <v>0</v>
      </c>
      <c r="BV115" s="644">
        <f t="shared" si="118"/>
        <v>6350.4</v>
      </c>
      <c r="BW115" s="645"/>
      <c r="BX115" s="338"/>
      <c r="BY115" s="338"/>
      <c r="BZ115" s="338"/>
      <c r="CA115" s="338"/>
      <c r="CB115" s="338"/>
      <c r="CC115" s="338"/>
    </row>
    <row r="116" ht="15.75" customHeight="1">
      <c r="A116" s="338" t="s">
        <v>370</v>
      </c>
      <c r="B116" s="501" t="s">
        <v>372</v>
      </c>
      <c r="C116" s="637">
        <v>0.0</v>
      </c>
      <c r="D116" s="638">
        <f t="shared" ref="D116:E116" si="130">I116+K116+M116+O116+Q116+S116+U116+W116+Y116+AA116+AC116+AE116+AG116+AI116+AK116+AM116+AO116+AQ116+AS116+AU116+AW116+AY116+BA116+BC116+BE116+BG116+BI116+BK116+BM116+BO116+BQ116</f>
        <v>0</v>
      </c>
      <c r="E116" s="505">
        <f t="shared" si="130"/>
        <v>0</v>
      </c>
      <c r="F116" s="639">
        <f t="shared" si="113"/>
        <v>0</v>
      </c>
      <c r="G116" s="297">
        <v>6.5</v>
      </c>
      <c r="H116" s="298">
        <f t="shared" si="114"/>
        <v>0</v>
      </c>
      <c r="I116" s="640"/>
      <c r="J116" s="641">
        <v>0.0</v>
      </c>
      <c r="K116" s="640"/>
      <c r="L116" s="642"/>
      <c r="M116" s="640"/>
      <c r="N116" s="642"/>
      <c r="O116" s="640"/>
      <c r="P116" s="642"/>
      <c r="Q116" s="640"/>
      <c r="R116" s="642"/>
      <c r="S116" s="640"/>
      <c r="T116" s="642"/>
      <c r="U116" s="640"/>
      <c r="V116" s="642"/>
      <c r="W116" s="640"/>
      <c r="X116" s="642"/>
      <c r="Y116" s="640"/>
      <c r="Z116" s="642"/>
      <c r="AA116" s="640"/>
      <c r="AB116" s="642"/>
      <c r="AC116" s="640"/>
      <c r="AD116" s="642"/>
      <c r="AE116" s="640"/>
      <c r="AF116" s="642"/>
      <c r="AG116" s="640"/>
      <c r="AH116" s="642"/>
      <c r="AI116" s="640"/>
      <c r="AJ116" s="642"/>
      <c r="AK116" s="640"/>
      <c r="AL116" s="642"/>
      <c r="AM116" s="640"/>
      <c r="AN116" s="642"/>
      <c r="AO116" s="640"/>
      <c r="AP116" s="642"/>
      <c r="AQ116" s="640"/>
      <c r="AR116" s="642"/>
      <c r="AS116" s="640"/>
      <c r="AT116" s="642"/>
      <c r="AU116" s="640"/>
      <c r="AV116" s="642"/>
      <c r="AW116" s="640"/>
      <c r="AX116" s="642"/>
      <c r="AY116" s="640"/>
      <c r="AZ116" s="642"/>
      <c r="BA116" s="640"/>
      <c r="BB116" s="642"/>
      <c r="BC116" s="640"/>
      <c r="BD116" s="642"/>
      <c r="BE116" s="640"/>
      <c r="BF116" s="642"/>
      <c r="BG116" s="640"/>
      <c r="BH116" s="642"/>
      <c r="BI116" s="640"/>
      <c r="BJ116" s="642"/>
      <c r="BK116" s="640"/>
      <c r="BL116" s="642"/>
      <c r="BM116" s="640"/>
      <c r="BN116" s="642"/>
      <c r="BO116" s="640"/>
      <c r="BP116" s="642"/>
      <c r="BQ116" s="640"/>
      <c r="BR116" s="641"/>
      <c r="BS116" s="643">
        <f t="shared" si="115"/>
        <v>0</v>
      </c>
      <c r="BT116" s="644">
        <f t="shared" si="116"/>
        <v>0</v>
      </c>
      <c r="BU116" s="644">
        <f t="shared" si="117"/>
        <v>0</v>
      </c>
      <c r="BV116" s="644">
        <f t="shared" si="118"/>
        <v>0</v>
      </c>
      <c r="BW116" s="645"/>
      <c r="BX116" s="338"/>
      <c r="BY116" s="338"/>
      <c r="BZ116" s="338"/>
      <c r="CA116" s="338"/>
      <c r="CB116" s="338"/>
      <c r="CC116" s="338"/>
    </row>
    <row r="117" ht="15.75" customHeight="1">
      <c r="A117" s="338" t="s">
        <v>370</v>
      </c>
      <c r="B117" s="501" t="s">
        <v>371</v>
      </c>
      <c r="C117" s="637">
        <v>0.0</v>
      </c>
      <c r="D117" s="638">
        <f t="shared" ref="D117:E117" si="131">I117+K117+M117+O117+Q117+S117+U117+W117+Y117+AA117+AC117+AE117+AG117+AI117+AK117+AM117+AO117+AQ117+AS117+AU117+AW117+AY117+BA117+BC117+BE117+BG117+BI117+BK117+BM117+BO117+BQ117</f>
        <v>0</v>
      </c>
      <c r="E117" s="505">
        <f t="shared" si="131"/>
        <v>0</v>
      </c>
      <c r="F117" s="639">
        <f t="shared" si="113"/>
        <v>0</v>
      </c>
      <c r="G117" s="297">
        <v>15.9</v>
      </c>
      <c r="H117" s="298">
        <f t="shared" si="114"/>
        <v>0</v>
      </c>
      <c r="I117" s="640"/>
      <c r="J117" s="641">
        <v>0.0</v>
      </c>
      <c r="K117" s="640"/>
      <c r="L117" s="642"/>
      <c r="M117" s="640"/>
      <c r="N117" s="642"/>
      <c r="O117" s="640"/>
      <c r="P117" s="642"/>
      <c r="Q117" s="640"/>
      <c r="R117" s="642"/>
      <c r="S117" s="640"/>
      <c r="T117" s="642"/>
      <c r="U117" s="640"/>
      <c r="V117" s="642"/>
      <c r="W117" s="640"/>
      <c r="X117" s="642"/>
      <c r="Y117" s="640"/>
      <c r="Z117" s="642"/>
      <c r="AA117" s="640"/>
      <c r="AB117" s="642"/>
      <c r="AC117" s="640"/>
      <c r="AD117" s="642"/>
      <c r="AE117" s="640"/>
      <c r="AF117" s="642"/>
      <c r="AG117" s="640"/>
      <c r="AH117" s="642"/>
      <c r="AI117" s="640"/>
      <c r="AJ117" s="642"/>
      <c r="AK117" s="640"/>
      <c r="AL117" s="642"/>
      <c r="AM117" s="640"/>
      <c r="AN117" s="642"/>
      <c r="AO117" s="640"/>
      <c r="AP117" s="642"/>
      <c r="AQ117" s="640"/>
      <c r="AR117" s="642"/>
      <c r="AS117" s="640"/>
      <c r="AT117" s="642"/>
      <c r="AU117" s="640"/>
      <c r="AV117" s="642"/>
      <c r="AW117" s="640"/>
      <c r="AX117" s="642"/>
      <c r="AY117" s="640"/>
      <c r="AZ117" s="642"/>
      <c r="BA117" s="640"/>
      <c r="BB117" s="642"/>
      <c r="BC117" s="640"/>
      <c r="BD117" s="642"/>
      <c r="BE117" s="640"/>
      <c r="BF117" s="642"/>
      <c r="BG117" s="640"/>
      <c r="BH117" s="642"/>
      <c r="BI117" s="640"/>
      <c r="BJ117" s="642"/>
      <c r="BK117" s="640"/>
      <c r="BL117" s="642"/>
      <c r="BM117" s="640"/>
      <c r="BN117" s="642"/>
      <c r="BO117" s="640"/>
      <c r="BP117" s="642"/>
      <c r="BQ117" s="640"/>
      <c r="BR117" s="641"/>
      <c r="BS117" s="643">
        <f t="shared" si="115"/>
        <v>0</v>
      </c>
      <c r="BT117" s="644">
        <f t="shared" si="116"/>
        <v>0</v>
      </c>
      <c r="BU117" s="644">
        <f t="shared" si="117"/>
        <v>0</v>
      </c>
      <c r="BV117" s="644">
        <f t="shared" si="118"/>
        <v>0</v>
      </c>
      <c r="BW117" s="645"/>
      <c r="BX117" s="338"/>
      <c r="BY117" s="338"/>
      <c r="BZ117" s="338"/>
      <c r="CA117" s="338"/>
      <c r="CB117" s="338"/>
      <c r="CC117" s="338"/>
    </row>
    <row r="118" ht="15.75" customHeight="1">
      <c r="A118" s="338" t="s">
        <v>373</v>
      </c>
      <c r="B118" s="686" t="s">
        <v>377</v>
      </c>
      <c r="C118" s="637">
        <v>0.0</v>
      </c>
      <c r="D118" s="638">
        <f t="shared" ref="D118:E118" si="132">I118+K118+M118+O118+Q118+S118+U118+W118+Y118+AA118+AC118+AE118+AG118+AI118+AK118+AM118+AO118+AQ118+AS118+AU118+AW118+AY118+BA118+BC118+BE118+BG118+BI118+BK118+BM118+BO118+BQ118</f>
        <v>0</v>
      </c>
      <c r="E118" s="505">
        <f t="shared" si="132"/>
        <v>0</v>
      </c>
      <c r="F118" s="639">
        <f t="shared" si="113"/>
        <v>0</v>
      </c>
      <c r="G118" s="297">
        <v>42.0</v>
      </c>
      <c r="H118" s="298">
        <f t="shared" si="114"/>
        <v>0</v>
      </c>
      <c r="I118" s="640"/>
      <c r="J118" s="641">
        <v>0.0</v>
      </c>
      <c r="K118" s="640"/>
      <c r="L118" s="642"/>
      <c r="M118" s="640"/>
      <c r="N118" s="642"/>
      <c r="O118" s="640"/>
      <c r="P118" s="642"/>
      <c r="Q118" s="640"/>
      <c r="R118" s="642"/>
      <c r="S118" s="640"/>
      <c r="T118" s="642"/>
      <c r="U118" s="640"/>
      <c r="V118" s="642"/>
      <c r="W118" s="640"/>
      <c r="X118" s="642"/>
      <c r="Y118" s="640"/>
      <c r="Z118" s="642"/>
      <c r="AA118" s="640"/>
      <c r="AB118" s="642"/>
      <c r="AC118" s="640"/>
      <c r="AD118" s="642"/>
      <c r="AE118" s="640"/>
      <c r="AF118" s="642"/>
      <c r="AG118" s="640"/>
      <c r="AH118" s="642"/>
      <c r="AI118" s="640"/>
      <c r="AJ118" s="642"/>
      <c r="AK118" s="640"/>
      <c r="AL118" s="642"/>
      <c r="AM118" s="640"/>
      <c r="AN118" s="642"/>
      <c r="AO118" s="640"/>
      <c r="AP118" s="642"/>
      <c r="AQ118" s="640"/>
      <c r="AR118" s="642"/>
      <c r="AS118" s="640"/>
      <c r="AT118" s="642"/>
      <c r="AU118" s="640"/>
      <c r="AV118" s="642"/>
      <c r="AW118" s="640"/>
      <c r="AX118" s="642"/>
      <c r="AY118" s="640"/>
      <c r="AZ118" s="642"/>
      <c r="BA118" s="640"/>
      <c r="BB118" s="642"/>
      <c r="BC118" s="640"/>
      <c r="BD118" s="642"/>
      <c r="BE118" s="640"/>
      <c r="BF118" s="642"/>
      <c r="BG118" s="640"/>
      <c r="BH118" s="642"/>
      <c r="BI118" s="640"/>
      <c r="BJ118" s="642"/>
      <c r="BK118" s="640"/>
      <c r="BL118" s="642"/>
      <c r="BM118" s="640"/>
      <c r="BN118" s="642"/>
      <c r="BO118" s="640"/>
      <c r="BP118" s="642"/>
      <c r="BQ118" s="640"/>
      <c r="BR118" s="641"/>
      <c r="BS118" s="643">
        <f t="shared" si="115"/>
        <v>0</v>
      </c>
      <c r="BT118" s="644">
        <f t="shared" si="116"/>
        <v>0</v>
      </c>
      <c r="BU118" s="644">
        <f t="shared" si="117"/>
        <v>0</v>
      </c>
      <c r="BV118" s="644">
        <f t="shared" si="118"/>
        <v>0</v>
      </c>
      <c r="BW118" s="645"/>
      <c r="BX118" s="338"/>
      <c r="BY118" s="338"/>
      <c r="BZ118" s="338"/>
      <c r="CA118" s="338"/>
      <c r="CB118" s="338"/>
      <c r="CC118" s="338"/>
    </row>
    <row r="119" ht="15.75" customHeight="1">
      <c r="A119" s="338" t="s">
        <v>373</v>
      </c>
      <c r="B119" s="686" t="s">
        <v>374</v>
      </c>
      <c r="C119" s="637">
        <v>0.0</v>
      </c>
      <c r="D119" s="638">
        <f t="shared" ref="D119:E119" si="133">I119+K119+M119+O119+Q119+S119+U119+W119+Y119+AA119+AC119+AE119+AG119+AI119+AK119+AM119+AO119+AQ119+AS119+AU119+AW119+AY119+BA119+BC119+BE119+BG119+BI119+BK119+BM119+BO119+BQ119</f>
        <v>0</v>
      </c>
      <c r="E119" s="505">
        <f t="shared" si="133"/>
        <v>0</v>
      </c>
      <c r="F119" s="639">
        <f t="shared" si="113"/>
        <v>0</v>
      </c>
      <c r="G119" s="297">
        <v>47.6</v>
      </c>
      <c r="H119" s="298">
        <f t="shared" si="114"/>
        <v>0</v>
      </c>
      <c r="I119" s="640"/>
      <c r="J119" s="641">
        <v>0.0</v>
      </c>
      <c r="K119" s="646"/>
      <c r="L119" s="719"/>
      <c r="M119" s="640"/>
      <c r="N119" s="642"/>
      <c r="O119" s="640"/>
      <c r="P119" s="642"/>
      <c r="Q119" s="640"/>
      <c r="R119" s="642"/>
      <c r="S119" s="640"/>
      <c r="T119" s="642"/>
      <c r="U119" s="640"/>
      <c r="V119" s="642"/>
      <c r="W119" s="640"/>
      <c r="X119" s="642"/>
      <c r="Y119" s="640"/>
      <c r="Z119" s="642"/>
      <c r="AA119" s="640"/>
      <c r="AB119" s="642"/>
      <c r="AC119" s="640"/>
      <c r="AD119" s="642"/>
      <c r="AE119" s="640"/>
      <c r="AF119" s="642"/>
      <c r="AG119" s="640"/>
      <c r="AH119" s="642"/>
      <c r="AI119" s="640"/>
      <c r="AJ119" s="642"/>
      <c r="AK119" s="640"/>
      <c r="AL119" s="642"/>
      <c r="AM119" s="640"/>
      <c r="AN119" s="642"/>
      <c r="AO119" s="640"/>
      <c r="AP119" s="642"/>
      <c r="AQ119" s="640"/>
      <c r="AR119" s="642"/>
      <c r="AS119" s="640"/>
      <c r="AT119" s="642"/>
      <c r="AU119" s="640"/>
      <c r="AV119" s="642"/>
      <c r="AW119" s="640"/>
      <c r="AX119" s="642"/>
      <c r="AY119" s="640"/>
      <c r="AZ119" s="642"/>
      <c r="BA119" s="640"/>
      <c r="BB119" s="642"/>
      <c r="BC119" s="640"/>
      <c r="BD119" s="642"/>
      <c r="BE119" s="640"/>
      <c r="BF119" s="642"/>
      <c r="BG119" s="640"/>
      <c r="BH119" s="642"/>
      <c r="BI119" s="640"/>
      <c r="BJ119" s="642"/>
      <c r="BK119" s="640"/>
      <c r="BL119" s="642"/>
      <c r="BM119" s="640"/>
      <c r="BN119" s="642"/>
      <c r="BO119" s="640"/>
      <c r="BP119" s="642"/>
      <c r="BQ119" s="640"/>
      <c r="BR119" s="641"/>
      <c r="BS119" s="643">
        <f t="shared" si="115"/>
        <v>0</v>
      </c>
      <c r="BT119" s="644">
        <f t="shared" si="116"/>
        <v>0</v>
      </c>
      <c r="BU119" s="644">
        <f t="shared" si="117"/>
        <v>0</v>
      </c>
      <c r="BV119" s="644">
        <f t="shared" si="118"/>
        <v>0</v>
      </c>
      <c r="BW119" s="645"/>
      <c r="BX119" s="338"/>
      <c r="BY119" s="338"/>
      <c r="BZ119" s="338"/>
      <c r="CA119" s="338"/>
      <c r="CB119" s="338"/>
      <c r="CC119" s="338"/>
    </row>
    <row r="120" ht="15.75" customHeight="1">
      <c r="A120" s="338" t="s">
        <v>373</v>
      </c>
      <c r="B120" s="501" t="s">
        <v>378</v>
      </c>
      <c r="C120" s="637">
        <v>0.0</v>
      </c>
      <c r="D120" s="638">
        <f t="shared" ref="D120:E120" si="134">I120+K120+M120+O120+Q120+S120+U120+W120+Y120+AA120+AC120+AE120+AG120+AI120+AK120+AM120+AO120+AQ120+AS120+AU120+AW120+AY120+BA120+BC120+BE120+BG120+BI120+BK120+BM120+BO120+BQ120</f>
        <v>0</v>
      </c>
      <c r="E120" s="505">
        <f t="shared" si="134"/>
        <v>0</v>
      </c>
      <c r="F120" s="639">
        <f t="shared" si="113"/>
        <v>0</v>
      </c>
      <c r="G120" s="297">
        <v>39.76</v>
      </c>
      <c r="H120" s="298">
        <f t="shared" si="114"/>
        <v>0</v>
      </c>
      <c r="I120" s="640"/>
      <c r="J120" s="641">
        <v>0.0</v>
      </c>
      <c r="K120" s="640"/>
      <c r="L120" s="642"/>
      <c r="M120" s="640"/>
      <c r="N120" s="642"/>
      <c r="O120" s="640"/>
      <c r="P120" s="642"/>
      <c r="Q120" s="640"/>
      <c r="R120" s="642"/>
      <c r="S120" s="640"/>
      <c r="T120" s="642"/>
      <c r="U120" s="640"/>
      <c r="V120" s="642"/>
      <c r="W120" s="640"/>
      <c r="X120" s="642"/>
      <c r="Y120" s="640"/>
      <c r="Z120" s="642"/>
      <c r="AA120" s="640"/>
      <c r="AB120" s="642"/>
      <c r="AC120" s="640"/>
      <c r="AD120" s="642"/>
      <c r="AE120" s="640"/>
      <c r="AF120" s="642"/>
      <c r="AG120" s="640"/>
      <c r="AH120" s="642"/>
      <c r="AI120" s="640"/>
      <c r="AJ120" s="642"/>
      <c r="AK120" s="640"/>
      <c r="AL120" s="642"/>
      <c r="AM120" s="640"/>
      <c r="AN120" s="642"/>
      <c r="AO120" s="640"/>
      <c r="AP120" s="642"/>
      <c r="AQ120" s="640"/>
      <c r="AR120" s="642"/>
      <c r="AS120" s="640"/>
      <c r="AT120" s="642"/>
      <c r="AU120" s="640"/>
      <c r="AV120" s="642"/>
      <c r="AW120" s="640"/>
      <c r="AX120" s="642"/>
      <c r="AY120" s="640"/>
      <c r="AZ120" s="642"/>
      <c r="BA120" s="640"/>
      <c r="BB120" s="642"/>
      <c r="BC120" s="640"/>
      <c r="BD120" s="642"/>
      <c r="BE120" s="640"/>
      <c r="BF120" s="642"/>
      <c r="BG120" s="640"/>
      <c r="BH120" s="642"/>
      <c r="BI120" s="640"/>
      <c r="BJ120" s="642"/>
      <c r="BK120" s="640"/>
      <c r="BL120" s="642"/>
      <c r="BM120" s="640"/>
      <c r="BN120" s="642"/>
      <c r="BO120" s="640"/>
      <c r="BP120" s="642"/>
      <c r="BQ120" s="640"/>
      <c r="BR120" s="641"/>
      <c r="BS120" s="643">
        <f t="shared" si="115"/>
        <v>0</v>
      </c>
      <c r="BT120" s="644">
        <f t="shared" si="116"/>
        <v>0</v>
      </c>
      <c r="BU120" s="644">
        <f t="shared" si="117"/>
        <v>0</v>
      </c>
      <c r="BV120" s="644">
        <f t="shared" si="118"/>
        <v>0</v>
      </c>
      <c r="BW120" s="645"/>
      <c r="BX120" s="338"/>
      <c r="BY120" s="338"/>
      <c r="BZ120" s="338"/>
      <c r="CA120" s="338"/>
      <c r="CB120" s="338"/>
      <c r="CC120" s="338"/>
    </row>
    <row r="121" ht="15.75" customHeight="1">
      <c r="A121" s="338" t="s">
        <v>379</v>
      </c>
      <c r="B121" s="686" t="s">
        <v>380</v>
      </c>
      <c r="C121" s="637">
        <v>0.0</v>
      </c>
      <c r="D121" s="638">
        <f t="shared" ref="D121:E121" si="135">I121+K121+M121+O121+Q121+S121+U121+W121+Y121+AA121+AC121+AE121+AG121+AI121+AK121+AM121+AO121+AQ121+AS121+AU121+AW121+AY121+BA121+BC121+BE121+BG121+BI121+BK121+BM121+BO121+BQ121</f>
        <v>0</v>
      </c>
      <c r="E121" s="505">
        <f t="shared" si="135"/>
        <v>0</v>
      </c>
      <c r="F121" s="639">
        <f t="shared" si="113"/>
        <v>0</v>
      </c>
      <c r="G121" s="297">
        <v>130.0</v>
      </c>
      <c r="H121" s="298">
        <f t="shared" si="114"/>
        <v>0</v>
      </c>
      <c r="I121" s="640"/>
      <c r="J121" s="641">
        <v>0.0</v>
      </c>
      <c r="K121" s="640"/>
      <c r="L121" s="642"/>
      <c r="M121" s="640"/>
      <c r="N121" s="642"/>
      <c r="O121" s="640"/>
      <c r="P121" s="642"/>
      <c r="Q121" s="640"/>
      <c r="R121" s="642"/>
      <c r="S121" s="640"/>
      <c r="T121" s="642"/>
      <c r="U121" s="640"/>
      <c r="V121" s="642"/>
      <c r="W121" s="640"/>
      <c r="X121" s="642"/>
      <c r="Y121" s="640"/>
      <c r="Z121" s="642"/>
      <c r="AA121" s="640"/>
      <c r="AB121" s="642"/>
      <c r="AC121" s="640"/>
      <c r="AD121" s="642"/>
      <c r="AE121" s="640"/>
      <c r="AF121" s="642"/>
      <c r="AG121" s="640"/>
      <c r="AH121" s="642"/>
      <c r="AI121" s="640"/>
      <c r="AJ121" s="642"/>
      <c r="AK121" s="640"/>
      <c r="AL121" s="642"/>
      <c r="AM121" s="640"/>
      <c r="AN121" s="642"/>
      <c r="AO121" s="640"/>
      <c r="AP121" s="642"/>
      <c r="AQ121" s="640"/>
      <c r="AR121" s="642"/>
      <c r="AS121" s="640"/>
      <c r="AT121" s="642"/>
      <c r="AU121" s="640"/>
      <c r="AV121" s="642"/>
      <c r="AW121" s="640"/>
      <c r="AX121" s="642"/>
      <c r="AY121" s="640"/>
      <c r="AZ121" s="642"/>
      <c r="BA121" s="640"/>
      <c r="BB121" s="642"/>
      <c r="BC121" s="640"/>
      <c r="BD121" s="642"/>
      <c r="BE121" s="640"/>
      <c r="BF121" s="642"/>
      <c r="BG121" s="640"/>
      <c r="BH121" s="642"/>
      <c r="BI121" s="640"/>
      <c r="BJ121" s="642"/>
      <c r="BK121" s="640"/>
      <c r="BL121" s="642"/>
      <c r="BM121" s="640"/>
      <c r="BN121" s="642"/>
      <c r="BO121" s="640"/>
      <c r="BP121" s="642"/>
      <c r="BQ121" s="640"/>
      <c r="BR121" s="641"/>
      <c r="BS121" s="643">
        <f t="shared" si="115"/>
        <v>0</v>
      </c>
      <c r="BT121" s="644">
        <f t="shared" si="116"/>
        <v>0</v>
      </c>
      <c r="BU121" s="644">
        <f t="shared" si="117"/>
        <v>0</v>
      </c>
      <c r="BV121" s="644">
        <f t="shared" si="118"/>
        <v>0</v>
      </c>
      <c r="BW121" s="645"/>
      <c r="BX121" s="338"/>
      <c r="BY121" s="338"/>
      <c r="BZ121" s="338"/>
      <c r="CA121" s="338"/>
      <c r="CB121" s="338"/>
      <c r="CC121" s="338"/>
    </row>
    <row r="122" ht="15.75" customHeight="1">
      <c r="A122" s="338" t="s">
        <v>381</v>
      </c>
      <c r="B122" s="686" t="s">
        <v>382</v>
      </c>
      <c r="C122" s="637">
        <v>0.0</v>
      </c>
      <c r="D122" s="638">
        <f t="shared" ref="D122:E122" si="136">I122+K122+M122+O122+Q122+S122+U122+W122+Y122+AA122+AC122+AE122+AG122+AI122+AK122+AM122+AO122+AQ122+AS122+AU122+AW122+AY122+BA122+BC122+BE122+BG122+BI122+BK122+BM122+BO122+BQ122</f>
        <v>0</v>
      </c>
      <c r="E122" s="505">
        <f t="shared" si="136"/>
        <v>0</v>
      </c>
      <c r="F122" s="639">
        <f t="shared" si="113"/>
        <v>0</v>
      </c>
      <c r="G122" s="297">
        <v>28.0</v>
      </c>
      <c r="H122" s="298">
        <f t="shared" si="114"/>
        <v>0</v>
      </c>
      <c r="I122" s="640"/>
      <c r="J122" s="641">
        <v>0.0</v>
      </c>
      <c r="K122" s="640"/>
      <c r="L122" s="642"/>
      <c r="M122" s="640"/>
      <c r="N122" s="642"/>
      <c r="O122" s="640"/>
      <c r="P122" s="642"/>
      <c r="Q122" s="640"/>
      <c r="R122" s="642"/>
      <c r="S122" s="640"/>
      <c r="T122" s="642"/>
      <c r="U122" s="640"/>
      <c r="V122" s="642"/>
      <c r="W122" s="640"/>
      <c r="X122" s="642"/>
      <c r="Y122" s="640"/>
      <c r="Z122" s="642"/>
      <c r="AA122" s="640"/>
      <c r="AB122" s="642"/>
      <c r="AC122" s="640"/>
      <c r="AD122" s="642"/>
      <c r="AE122" s="640"/>
      <c r="AF122" s="642"/>
      <c r="AG122" s="640"/>
      <c r="AH122" s="642"/>
      <c r="AI122" s="640"/>
      <c r="AJ122" s="642"/>
      <c r="AK122" s="640"/>
      <c r="AL122" s="642"/>
      <c r="AM122" s="640"/>
      <c r="AN122" s="642"/>
      <c r="AO122" s="640"/>
      <c r="AP122" s="642"/>
      <c r="AQ122" s="640"/>
      <c r="AR122" s="642"/>
      <c r="AS122" s="640"/>
      <c r="AT122" s="642"/>
      <c r="AU122" s="640"/>
      <c r="AV122" s="642"/>
      <c r="AW122" s="640"/>
      <c r="AX122" s="642"/>
      <c r="AY122" s="640"/>
      <c r="AZ122" s="642"/>
      <c r="BA122" s="640"/>
      <c r="BB122" s="642"/>
      <c r="BC122" s="640"/>
      <c r="BD122" s="642"/>
      <c r="BE122" s="640"/>
      <c r="BF122" s="642"/>
      <c r="BG122" s="640"/>
      <c r="BH122" s="642"/>
      <c r="BI122" s="640"/>
      <c r="BJ122" s="642"/>
      <c r="BK122" s="640"/>
      <c r="BL122" s="642"/>
      <c r="BM122" s="640"/>
      <c r="BN122" s="642"/>
      <c r="BO122" s="640"/>
      <c r="BP122" s="642"/>
      <c r="BQ122" s="640"/>
      <c r="BR122" s="641"/>
      <c r="BS122" s="643">
        <f t="shared" si="115"/>
        <v>0</v>
      </c>
      <c r="BT122" s="644">
        <f t="shared" si="116"/>
        <v>0</v>
      </c>
      <c r="BU122" s="644">
        <f t="shared" si="117"/>
        <v>0</v>
      </c>
      <c r="BV122" s="644">
        <f t="shared" si="118"/>
        <v>0</v>
      </c>
      <c r="BW122" s="645"/>
      <c r="BX122" s="338"/>
      <c r="BY122" s="338"/>
      <c r="BZ122" s="338"/>
      <c r="CA122" s="338"/>
      <c r="CB122" s="338"/>
      <c r="CC122" s="338"/>
    </row>
    <row r="123" ht="15.75" customHeight="1">
      <c r="A123" s="338" t="s">
        <v>381</v>
      </c>
      <c r="B123" s="686" t="s">
        <v>383</v>
      </c>
      <c r="C123" s="637">
        <v>0.0</v>
      </c>
      <c r="D123" s="638">
        <f t="shared" ref="D123:E123" si="137">I123+K123+M123+O123+Q123+S123+U123+W123+Y123+AA123+AC123+AE123+AG123+AI123+AK123+AM123+AO123+AQ123+AS123+AU123+AW123+AY123+BA123+BC123+BE123+BG123+BI123+BK123+BM123+BO123+BQ123</f>
        <v>0</v>
      </c>
      <c r="E123" s="505">
        <f t="shared" si="137"/>
        <v>0</v>
      </c>
      <c r="F123" s="639">
        <f t="shared" si="113"/>
        <v>0</v>
      </c>
      <c r="G123" s="297">
        <v>31.5</v>
      </c>
      <c r="H123" s="298">
        <f t="shared" si="114"/>
        <v>0</v>
      </c>
      <c r="I123" s="640"/>
      <c r="J123" s="641">
        <v>0.0</v>
      </c>
      <c r="K123" s="640"/>
      <c r="L123" s="642"/>
      <c r="M123" s="640"/>
      <c r="N123" s="642"/>
      <c r="O123" s="640"/>
      <c r="P123" s="642"/>
      <c r="Q123" s="640"/>
      <c r="R123" s="642"/>
      <c r="S123" s="640"/>
      <c r="T123" s="642"/>
      <c r="U123" s="640"/>
      <c r="V123" s="642"/>
      <c r="W123" s="640"/>
      <c r="X123" s="642"/>
      <c r="Y123" s="640"/>
      <c r="Z123" s="642"/>
      <c r="AA123" s="640"/>
      <c r="AB123" s="642"/>
      <c r="AC123" s="640"/>
      <c r="AD123" s="642"/>
      <c r="AE123" s="640"/>
      <c r="AF123" s="642"/>
      <c r="AG123" s="640"/>
      <c r="AH123" s="642"/>
      <c r="AI123" s="640"/>
      <c r="AJ123" s="642"/>
      <c r="AK123" s="640"/>
      <c r="AL123" s="642"/>
      <c r="AM123" s="640"/>
      <c r="AN123" s="642"/>
      <c r="AO123" s="640"/>
      <c r="AP123" s="642"/>
      <c r="AQ123" s="640"/>
      <c r="AR123" s="642"/>
      <c r="AS123" s="640"/>
      <c r="AT123" s="642"/>
      <c r="AU123" s="640"/>
      <c r="AV123" s="642"/>
      <c r="AW123" s="640"/>
      <c r="AX123" s="642"/>
      <c r="AY123" s="640"/>
      <c r="AZ123" s="642"/>
      <c r="BA123" s="640"/>
      <c r="BB123" s="642"/>
      <c r="BC123" s="640"/>
      <c r="BD123" s="642"/>
      <c r="BE123" s="640"/>
      <c r="BF123" s="642"/>
      <c r="BG123" s="640"/>
      <c r="BH123" s="642"/>
      <c r="BI123" s="640"/>
      <c r="BJ123" s="642"/>
      <c r="BK123" s="640"/>
      <c r="BL123" s="642"/>
      <c r="BM123" s="640"/>
      <c r="BN123" s="642"/>
      <c r="BO123" s="640"/>
      <c r="BP123" s="642"/>
      <c r="BQ123" s="640"/>
      <c r="BR123" s="641"/>
      <c r="BS123" s="643">
        <f t="shared" si="115"/>
        <v>0</v>
      </c>
      <c r="BT123" s="644">
        <f t="shared" si="116"/>
        <v>0</v>
      </c>
      <c r="BU123" s="644">
        <f t="shared" si="117"/>
        <v>0</v>
      </c>
      <c r="BV123" s="644">
        <f t="shared" si="118"/>
        <v>0</v>
      </c>
      <c r="BW123" s="645"/>
      <c r="BX123" s="338"/>
      <c r="BY123" s="338"/>
      <c r="BZ123" s="338"/>
      <c r="CA123" s="338"/>
      <c r="CB123" s="338"/>
      <c r="CC123" s="338"/>
    </row>
    <row r="124" ht="15.75" customHeight="1">
      <c r="A124" s="338" t="s">
        <v>384</v>
      </c>
      <c r="B124" s="686" t="s">
        <v>378</v>
      </c>
      <c r="C124" s="637">
        <v>0.0</v>
      </c>
      <c r="D124" s="638">
        <f t="shared" ref="D124:E124" si="138">I124+K124+M124+O124+Q124+S124+U124+W124+Y124+AA124+AC124+AE124+AG124+AI124+AK124+AM124+AO124+AQ124+AS124+AU124+AW124+AY124+BA124+BC124+BE124+BG124+BI124+BK124+BM124+BO124+BQ124</f>
        <v>0</v>
      </c>
      <c r="E124" s="505">
        <f t="shared" si="138"/>
        <v>0</v>
      </c>
      <c r="F124" s="639">
        <f t="shared" si="113"/>
        <v>0</v>
      </c>
      <c r="G124" s="297">
        <v>23.25</v>
      </c>
      <c r="H124" s="298">
        <f t="shared" si="114"/>
        <v>0</v>
      </c>
      <c r="I124" s="640"/>
      <c r="J124" s="641">
        <v>0.0</v>
      </c>
      <c r="K124" s="640"/>
      <c r="L124" s="642"/>
      <c r="M124" s="640"/>
      <c r="N124" s="642"/>
      <c r="O124" s="640"/>
      <c r="P124" s="642"/>
      <c r="Q124" s="640"/>
      <c r="R124" s="642"/>
      <c r="S124" s="640"/>
      <c r="T124" s="642"/>
      <c r="U124" s="640"/>
      <c r="V124" s="642"/>
      <c r="W124" s="640"/>
      <c r="X124" s="642"/>
      <c r="Y124" s="640"/>
      <c r="Z124" s="642"/>
      <c r="AA124" s="640"/>
      <c r="AB124" s="642"/>
      <c r="AC124" s="640"/>
      <c r="AD124" s="642"/>
      <c r="AE124" s="640"/>
      <c r="AF124" s="642"/>
      <c r="AG124" s="640"/>
      <c r="AH124" s="642"/>
      <c r="AI124" s="640"/>
      <c r="AJ124" s="642"/>
      <c r="AK124" s="640"/>
      <c r="AL124" s="642"/>
      <c r="AM124" s="640"/>
      <c r="AN124" s="642"/>
      <c r="AO124" s="640"/>
      <c r="AP124" s="642"/>
      <c r="AQ124" s="640"/>
      <c r="AR124" s="642"/>
      <c r="AS124" s="640"/>
      <c r="AT124" s="642"/>
      <c r="AU124" s="640"/>
      <c r="AV124" s="642"/>
      <c r="AW124" s="640"/>
      <c r="AX124" s="642"/>
      <c r="AY124" s="640"/>
      <c r="AZ124" s="642"/>
      <c r="BA124" s="640"/>
      <c r="BB124" s="642"/>
      <c r="BC124" s="640"/>
      <c r="BD124" s="642"/>
      <c r="BE124" s="640"/>
      <c r="BF124" s="642"/>
      <c r="BG124" s="640"/>
      <c r="BH124" s="642"/>
      <c r="BI124" s="640"/>
      <c r="BJ124" s="642"/>
      <c r="BK124" s="640"/>
      <c r="BL124" s="642"/>
      <c r="BM124" s="640"/>
      <c r="BN124" s="642"/>
      <c r="BO124" s="640"/>
      <c r="BP124" s="642"/>
      <c r="BQ124" s="640"/>
      <c r="BR124" s="641"/>
      <c r="BS124" s="643">
        <f t="shared" si="115"/>
        <v>0</v>
      </c>
      <c r="BT124" s="644">
        <f t="shared" si="116"/>
        <v>0</v>
      </c>
      <c r="BU124" s="644">
        <f t="shared" si="117"/>
        <v>0</v>
      </c>
      <c r="BV124" s="644">
        <f t="shared" si="118"/>
        <v>0</v>
      </c>
      <c r="BW124" s="645"/>
      <c r="BX124" s="338"/>
      <c r="BY124" s="338"/>
      <c r="BZ124" s="338"/>
      <c r="CA124" s="338"/>
      <c r="CB124" s="338"/>
      <c r="CC124" s="338"/>
    </row>
    <row r="125" ht="15.75" customHeight="1">
      <c r="A125" s="338" t="s">
        <v>384</v>
      </c>
      <c r="B125" s="686" t="s">
        <v>377</v>
      </c>
      <c r="C125" s="637">
        <v>0.0</v>
      </c>
      <c r="D125" s="638">
        <f t="shared" ref="D125:E125" si="139">I125+K125+M125+O125+Q125+S125+U125+W125+Y125+AA125+AC125+AE125+AG125+AI125+AK125+AM125+AO125+AQ125+AS125+AU125+AW125+AY125+BA125+BC125+BE125+BG125+BI125+BK125+BM125+BO125+BQ125</f>
        <v>0</v>
      </c>
      <c r="E125" s="505">
        <f t="shared" si="139"/>
        <v>0</v>
      </c>
      <c r="F125" s="639">
        <f t="shared" si="113"/>
        <v>0</v>
      </c>
      <c r="G125" s="297">
        <v>29.0</v>
      </c>
      <c r="H125" s="298">
        <f t="shared" si="114"/>
        <v>0</v>
      </c>
      <c r="I125" s="640"/>
      <c r="J125" s="641">
        <v>0.0</v>
      </c>
      <c r="K125" s="640"/>
      <c r="L125" s="642"/>
      <c r="M125" s="640"/>
      <c r="N125" s="642"/>
      <c r="O125" s="640"/>
      <c r="P125" s="642"/>
      <c r="Q125" s="640"/>
      <c r="R125" s="642"/>
      <c r="S125" s="640"/>
      <c r="T125" s="642"/>
      <c r="U125" s="640"/>
      <c r="V125" s="642"/>
      <c r="W125" s="640"/>
      <c r="X125" s="642"/>
      <c r="Y125" s="640"/>
      <c r="Z125" s="642"/>
      <c r="AA125" s="640"/>
      <c r="AB125" s="642"/>
      <c r="AC125" s="640"/>
      <c r="AD125" s="642"/>
      <c r="AE125" s="640"/>
      <c r="AF125" s="642"/>
      <c r="AG125" s="640"/>
      <c r="AH125" s="642"/>
      <c r="AI125" s="640"/>
      <c r="AJ125" s="642"/>
      <c r="AK125" s="640"/>
      <c r="AL125" s="642"/>
      <c r="AM125" s="640"/>
      <c r="AN125" s="642"/>
      <c r="AO125" s="640"/>
      <c r="AP125" s="642"/>
      <c r="AQ125" s="640"/>
      <c r="AR125" s="642"/>
      <c r="AS125" s="640"/>
      <c r="AT125" s="642"/>
      <c r="AU125" s="640"/>
      <c r="AV125" s="642"/>
      <c r="AW125" s="640"/>
      <c r="AX125" s="642"/>
      <c r="AY125" s="640"/>
      <c r="AZ125" s="642"/>
      <c r="BA125" s="640"/>
      <c r="BB125" s="642"/>
      <c r="BC125" s="640"/>
      <c r="BD125" s="642"/>
      <c r="BE125" s="640"/>
      <c r="BF125" s="642"/>
      <c r="BG125" s="640"/>
      <c r="BH125" s="642"/>
      <c r="BI125" s="640"/>
      <c r="BJ125" s="642"/>
      <c r="BK125" s="640"/>
      <c r="BL125" s="642"/>
      <c r="BM125" s="640"/>
      <c r="BN125" s="642"/>
      <c r="BO125" s="640"/>
      <c r="BP125" s="642"/>
      <c r="BQ125" s="640"/>
      <c r="BR125" s="641"/>
      <c r="BS125" s="643">
        <f t="shared" si="115"/>
        <v>0</v>
      </c>
      <c r="BT125" s="644">
        <f t="shared" si="116"/>
        <v>0</v>
      </c>
      <c r="BU125" s="644">
        <f t="shared" si="117"/>
        <v>0</v>
      </c>
      <c r="BV125" s="644">
        <f t="shared" si="118"/>
        <v>0</v>
      </c>
      <c r="BW125" s="645"/>
      <c r="BX125" s="338"/>
      <c r="BY125" s="338"/>
      <c r="BZ125" s="338"/>
      <c r="CA125" s="338"/>
      <c r="CB125" s="338"/>
      <c r="CC125" s="338"/>
    </row>
    <row r="126" ht="15.75" customHeight="1">
      <c r="A126" s="338" t="s">
        <v>384</v>
      </c>
      <c r="B126" s="686" t="s">
        <v>386</v>
      </c>
      <c r="C126" s="637">
        <v>0.0</v>
      </c>
      <c r="D126" s="638">
        <f t="shared" ref="D126:E126" si="140">I126+K126+M126+O126+Q126+S126+U126+W126+Y126+AA126+AC126+AE126+AG126+AI126+AK126+AM126+AO126+AQ126+AS126+AU126+AW126+AY126+BA126+BC126+BE126+BG126+BI126+BK126+BM126+BO126+BQ126</f>
        <v>0</v>
      </c>
      <c r="E126" s="505">
        <f t="shared" si="140"/>
        <v>0</v>
      </c>
      <c r="F126" s="639">
        <f t="shared" si="113"/>
        <v>0</v>
      </c>
      <c r="G126" s="297">
        <v>40.0</v>
      </c>
      <c r="H126" s="298">
        <f t="shared" si="114"/>
        <v>0</v>
      </c>
      <c r="I126" s="640"/>
      <c r="J126" s="641">
        <v>0.0</v>
      </c>
      <c r="K126" s="646"/>
      <c r="L126" s="642"/>
      <c r="M126" s="640"/>
      <c r="N126" s="642"/>
      <c r="O126" s="640"/>
      <c r="P126" s="642"/>
      <c r="Q126" s="640"/>
      <c r="R126" s="642"/>
      <c r="S126" s="640"/>
      <c r="T126" s="642"/>
      <c r="U126" s="640"/>
      <c r="V126" s="642"/>
      <c r="W126" s="640"/>
      <c r="X126" s="642"/>
      <c r="Y126" s="640"/>
      <c r="Z126" s="642"/>
      <c r="AA126" s="640"/>
      <c r="AB126" s="642"/>
      <c r="AC126" s="640"/>
      <c r="AD126" s="642"/>
      <c r="AE126" s="640"/>
      <c r="AF126" s="642"/>
      <c r="AG126" s="640"/>
      <c r="AH126" s="642"/>
      <c r="AI126" s="640"/>
      <c r="AJ126" s="642"/>
      <c r="AK126" s="640"/>
      <c r="AL126" s="642"/>
      <c r="AM126" s="640"/>
      <c r="AN126" s="642"/>
      <c r="AO126" s="640"/>
      <c r="AP126" s="642"/>
      <c r="AQ126" s="640"/>
      <c r="AR126" s="642"/>
      <c r="AS126" s="640"/>
      <c r="AT126" s="642"/>
      <c r="AU126" s="640"/>
      <c r="AV126" s="642"/>
      <c r="AW126" s="640"/>
      <c r="AX126" s="642"/>
      <c r="AY126" s="640"/>
      <c r="AZ126" s="642"/>
      <c r="BA126" s="640"/>
      <c r="BB126" s="642"/>
      <c r="BC126" s="640"/>
      <c r="BD126" s="642"/>
      <c r="BE126" s="640"/>
      <c r="BF126" s="642"/>
      <c r="BG126" s="640"/>
      <c r="BH126" s="642"/>
      <c r="BI126" s="640"/>
      <c r="BJ126" s="642"/>
      <c r="BK126" s="640"/>
      <c r="BL126" s="642"/>
      <c r="BM126" s="640"/>
      <c r="BN126" s="642"/>
      <c r="BO126" s="640"/>
      <c r="BP126" s="642"/>
      <c r="BQ126" s="640"/>
      <c r="BR126" s="641"/>
      <c r="BS126" s="643">
        <f t="shared" si="115"/>
        <v>0</v>
      </c>
      <c r="BT126" s="644">
        <f t="shared" si="116"/>
        <v>0</v>
      </c>
      <c r="BU126" s="644">
        <f t="shared" si="117"/>
        <v>0</v>
      </c>
      <c r="BV126" s="644">
        <f t="shared" si="118"/>
        <v>0</v>
      </c>
      <c r="BW126" s="645"/>
      <c r="BX126" s="338"/>
      <c r="BY126" s="338"/>
      <c r="BZ126" s="338"/>
      <c r="CA126" s="338"/>
      <c r="CB126" s="338"/>
      <c r="CC126" s="338"/>
    </row>
    <row r="127" ht="15.75" customHeight="1">
      <c r="A127" s="338" t="s">
        <v>218</v>
      </c>
      <c r="B127" s="501" t="s">
        <v>389</v>
      </c>
      <c r="C127" s="637">
        <v>0.0</v>
      </c>
      <c r="D127" s="638">
        <f t="shared" ref="D127:E127" si="141">I127+K127+M127+O127+Q127+S127+U127+W127+Y127+AA127+AC127+AE127+AG127+AI127+AK127+AM127+AO127+AQ127+AS127+AU127+AW127+AY127+BA127+BC127+BE127+BG127+BI127+BK127+BM127+BO127+BQ127</f>
        <v>0</v>
      </c>
      <c r="E127" s="505">
        <f t="shared" si="141"/>
        <v>0</v>
      </c>
      <c r="F127" s="639">
        <f t="shared" si="113"/>
        <v>0</v>
      </c>
      <c r="G127" s="297">
        <v>90.0</v>
      </c>
      <c r="H127" s="298">
        <f t="shared" si="114"/>
        <v>0</v>
      </c>
      <c r="I127" s="640"/>
      <c r="J127" s="641">
        <v>0.0</v>
      </c>
      <c r="K127" s="640"/>
      <c r="L127" s="642"/>
      <c r="M127" s="640"/>
      <c r="N127" s="642"/>
      <c r="O127" s="640"/>
      <c r="P127" s="642"/>
      <c r="Q127" s="640"/>
      <c r="R127" s="642"/>
      <c r="S127" s="640"/>
      <c r="T127" s="642"/>
      <c r="U127" s="640"/>
      <c r="V127" s="642"/>
      <c r="W127" s="640"/>
      <c r="X127" s="642"/>
      <c r="Y127" s="640"/>
      <c r="Z127" s="642"/>
      <c r="AA127" s="640"/>
      <c r="AB127" s="642"/>
      <c r="AC127" s="640"/>
      <c r="AD127" s="642"/>
      <c r="AE127" s="640"/>
      <c r="AF127" s="642"/>
      <c r="AG127" s="640"/>
      <c r="AH127" s="642"/>
      <c r="AI127" s="640"/>
      <c r="AJ127" s="642"/>
      <c r="AK127" s="640"/>
      <c r="AL127" s="642"/>
      <c r="AM127" s="640"/>
      <c r="AN127" s="642"/>
      <c r="AO127" s="640"/>
      <c r="AP127" s="642"/>
      <c r="AQ127" s="640"/>
      <c r="AR127" s="642"/>
      <c r="AS127" s="640"/>
      <c r="AT127" s="642"/>
      <c r="AU127" s="640"/>
      <c r="AV127" s="642"/>
      <c r="AW127" s="640"/>
      <c r="AX127" s="642"/>
      <c r="AY127" s="640"/>
      <c r="AZ127" s="642"/>
      <c r="BA127" s="640"/>
      <c r="BB127" s="642"/>
      <c r="BC127" s="640"/>
      <c r="BD127" s="642"/>
      <c r="BE127" s="640"/>
      <c r="BF127" s="642"/>
      <c r="BG127" s="640"/>
      <c r="BH127" s="642"/>
      <c r="BI127" s="640"/>
      <c r="BJ127" s="642"/>
      <c r="BK127" s="640"/>
      <c r="BL127" s="642"/>
      <c r="BM127" s="640"/>
      <c r="BN127" s="642"/>
      <c r="BO127" s="640"/>
      <c r="BP127" s="642"/>
      <c r="BQ127" s="640"/>
      <c r="BR127" s="641"/>
      <c r="BS127" s="643">
        <f t="shared" si="115"/>
        <v>0</v>
      </c>
      <c r="BT127" s="644">
        <f t="shared" si="116"/>
        <v>0</v>
      </c>
      <c r="BU127" s="644">
        <f t="shared" si="117"/>
        <v>0</v>
      </c>
      <c r="BV127" s="644">
        <f t="shared" si="118"/>
        <v>0</v>
      </c>
      <c r="BW127" s="645"/>
      <c r="BX127" s="338"/>
      <c r="BY127" s="338"/>
      <c r="BZ127" s="338"/>
      <c r="CA127" s="338"/>
      <c r="CB127" s="338"/>
      <c r="CC127" s="338"/>
    </row>
    <row r="128" ht="15.75" customHeight="1">
      <c r="A128" s="338" t="s">
        <v>218</v>
      </c>
      <c r="B128" s="501" t="s">
        <v>391</v>
      </c>
      <c r="C128" s="637">
        <v>0.0</v>
      </c>
      <c r="D128" s="638">
        <f t="shared" ref="D128:E128" si="142">I128+K128+M128+O128+Q128+S128+U128+W128+Y128+AA128+AC128+AE128+AG128+AI128+AK128+AM128+AO128+AQ128+AS128+AU128+AW128+AY128+BA128+BC128+BE128+BG128+BI128+BK128+BM128+BO128+BQ128</f>
        <v>0</v>
      </c>
      <c r="E128" s="505">
        <f t="shared" si="142"/>
        <v>0</v>
      </c>
      <c r="F128" s="639">
        <f t="shared" si="113"/>
        <v>0</v>
      </c>
      <c r="G128" s="297">
        <v>10.5</v>
      </c>
      <c r="H128" s="298">
        <f t="shared" si="114"/>
        <v>0</v>
      </c>
      <c r="I128" s="640"/>
      <c r="J128" s="641">
        <v>0.0</v>
      </c>
      <c r="K128" s="640"/>
      <c r="L128" s="642"/>
      <c r="M128" s="640"/>
      <c r="N128" s="642"/>
      <c r="O128" s="640"/>
      <c r="P128" s="642"/>
      <c r="Q128" s="640"/>
      <c r="R128" s="642"/>
      <c r="S128" s="640"/>
      <c r="T128" s="642"/>
      <c r="U128" s="640"/>
      <c r="V128" s="642"/>
      <c r="W128" s="640"/>
      <c r="X128" s="642"/>
      <c r="Y128" s="640"/>
      <c r="Z128" s="642"/>
      <c r="AA128" s="640"/>
      <c r="AB128" s="642"/>
      <c r="AC128" s="640"/>
      <c r="AD128" s="642"/>
      <c r="AE128" s="640"/>
      <c r="AF128" s="642"/>
      <c r="AG128" s="640"/>
      <c r="AH128" s="642"/>
      <c r="AI128" s="640"/>
      <c r="AJ128" s="642"/>
      <c r="AK128" s="640"/>
      <c r="AL128" s="642"/>
      <c r="AM128" s="640"/>
      <c r="AN128" s="642"/>
      <c r="AO128" s="640"/>
      <c r="AP128" s="642"/>
      <c r="AQ128" s="640"/>
      <c r="AR128" s="642"/>
      <c r="AS128" s="640"/>
      <c r="AT128" s="642"/>
      <c r="AU128" s="640"/>
      <c r="AV128" s="642"/>
      <c r="AW128" s="640"/>
      <c r="AX128" s="642"/>
      <c r="AY128" s="640"/>
      <c r="AZ128" s="642"/>
      <c r="BA128" s="640"/>
      <c r="BB128" s="642"/>
      <c r="BC128" s="640"/>
      <c r="BD128" s="642"/>
      <c r="BE128" s="640"/>
      <c r="BF128" s="642"/>
      <c r="BG128" s="640"/>
      <c r="BH128" s="642"/>
      <c r="BI128" s="640"/>
      <c r="BJ128" s="642"/>
      <c r="BK128" s="640"/>
      <c r="BL128" s="642"/>
      <c r="BM128" s="640"/>
      <c r="BN128" s="642"/>
      <c r="BO128" s="640"/>
      <c r="BP128" s="642"/>
      <c r="BQ128" s="640"/>
      <c r="BR128" s="641"/>
      <c r="BS128" s="643">
        <f t="shared" si="115"/>
        <v>0</v>
      </c>
      <c r="BT128" s="644">
        <f t="shared" si="116"/>
        <v>0</v>
      </c>
      <c r="BU128" s="644">
        <f t="shared" si="117"/>
        <v>0</v>
      </c>
      <c r="BV128" s="644">
        <f t="shared" si="118"/>
        <v>0</v>
      </c>
      <c r="BW128" s="645"/>
      <c r="BX128" s="338"/>
      <c r="BY128" s="338"/>
      <c r="BZ128" s="338"/>
      <c r="CA128" s="338"/>
      <c r="CB128" s="338"/>
      <c r="CC128" s="338"/>
    </row>
    <row r="129" ht="15.75" customHeight="1">
      <c r="A129" s="338" t="s">
        <v>218</v>
      </c>
      <c r="B129" s="501" t="s">
        <v>219</v>
      </c>
      <c r="C129" s="637">
        <v>570.0</v>
      </c>
      <c r="D129" s="638">
        <f t="shared" ref="D129:E129" si="143">I129+K129+M129+O129+Q129+S129+U129+W129+Y129+AA129+AC129+AE129+AG129+AI129+AK129+AM129+AO129+AQ129+AS129+AU129+AW129+AY129+BA129+BC129+BE129+BG129+BI129+BK129+BM129+BO129+BQ129</f>
        <v>260</v>
      </c>
      <c r="E129" s="505">
        <f t="shared" si="143"/>
        <v>0</v>
      </c>
      <c r="F129" s="639">
        <f t="shared" si="113"/>
        <v>830</v>
      </c>
      <c r="G129" s="297">
        <v>29.0</v>
      </c>
      <c r="H129" s="298">
        <f t="shared" si="114"/>
        <v>24070</v>
      </c>
      <c r="I129" s="646">
        <v>260.0</v>
      </c>
      <c r="J129" s="641"/>
      <c r="K129" s="640"/>
      <c r="L129" s="642"/>
      <c r="M129" s="640"/>
      <c r="N129" s="642"/>
      <c r="O129" s="640"/>
      <c r="P129" s="642"/>
      <c r="Q129" s="640"/>
      <c r="R129" s="642"/>
      <c r="S129" s="640"/>
      <c r="T129" s="642"/>
      <c r="U129" s="640"/>
      <c r="V129" s="642"/>
      <c r="W129" s="640"/>
      <c r="X129" s="642"/>
      <c r="Y129" s="640"/>
      <c r="Z129" s="642"/>
      <c r="AA129" s="640"/>
      <c r="AB129" s="642"/>
      <c r="AC129" s="640"/>
      <c r="AD129" s="642"/>
      <c r="AE129" s="640"/>
      <c r="AF129" s="642"/>
      <c r="AG129" s="640"/>
      <c r="AH129" s="642"/>
      <c r="AI129" s="640"/>
      <c r="AJ129" s="642"/>
      <c r="AK129" s="640"/>
      <c r="AL129" s="642"/>
      <c r="AM129" s="640"/>
      <c r="AN129" s="642"/>
      <c r="AO129" s="640"/>
      <c r="AP129" s="642"/>
      <c r="AQ129" s="640"/>
      <c r="AR129" s="642"/>
      <c r="AS129" s="640"/>
      <c r="AT129" s="642"/>
      <c r="AU129" s="640"/>
      <c r="AV129" s="642"/>
      <c r="AW129" s="640"/>
      <c r="AX129" s="642"/>
      <c r="AY129" s="640"/>
      <c r="AZ129" s="642"/>
      <c r="BA129" s="640"/>
      <c r="BB129" s="642"/>
      <c r="BC129" s="640"/>
      <c r="BD129" s="642"/>
      <c r="BE129" s="640"/>
      <c r="BF129" s="642"/>
      <c r="BG129" s="640"/>
      <c r="BH129" s="642"/>
      <c r="BI129" s="640"/>
      <c r="BJ129" s="642"/>
      <c r="BK129" s="640"/>
      <c r="BL129" s="642"/>
      <c r="BM129" s="640"/>
      <c r="BN129" s="642"/>
      <c r="BO129" s="640"/>
      <c r="BP129" s="642"/>
      <c r="BQ129" s="640"/>
      <c r="BR129" s="641"/>
      <c r="BS129" s="643">
        <f t="shared" si="115"/>
        <v>16530</v>
      </c>
      <c r="BT129" s="644">
        <f t="shared" si="116"/>
        <v>7540</v>
      </c>
      <c r="BU129" s="644">
        <f t="shared" si="117"/>
        <v>0</v>
      </c>
      <c r="BV129" s="644">
        <f t="shared" si="118"/>
        <v>24070</v>
      </c>
      <c r="BW129" s="645"/>
      <c r="BX129" s="338"/>
      <c r="BY129" s="338"/>
      <c r="BZ129" s="338"/>
      <c r="CA129" s="338"/>
      <c r="CB129" s="338"/>
      <c r="CC129" s="338"/>
    </row>
    <row r="130" ht="15.75" customHeight="1">
      <c r="A130" s="338" t="s">
        <v>218</v>
      </c>
      <c r="B130" s="501" t="s">
        <v>392</v>
      </c>
      <c r="C130" s="637">
        <v>0.0</v>
      </c>
      <c r="D130" s="638">
        <f t="shared" ref="D130:E130" si="144">I130+K130+M130+O130+Q130+S130+U130+W130+Y130+AA130+AC130+AE130+AG130+AI130+AK130+AM130+AO130+AQ130+AS130+AU130+AW130+AY130+BA130+BC130+BE130+BG130+BI130+BK130+BM130+BO130+BQ130</f>
        <v>0</v>
      </c>
      <c r="E130" s="505">
        <f t="shared" si="144"/>
        <v>0</v>
      </c>
      <c r="F130" s="639">
        <f t="shared" si="113"/>
        <v>0</v>
      </c>
      <c r="G130" s="297">
        <v>11.5</v>
      </c>
      <c r="H130" s="298">
        <f t="shared" si="114"/>
        <v>0</v>
      </c>
      <c r="I130" s="640"/>
      <c r="J130" s="641">
        <v>0.0</v>
      </c>
      <c r="K130" s="640"/>
      <c r="L130" s="642"/>
      <c r="M130" s="640"/>
      <c r="N130" s="642"/>
      <c r="O130" s="640"/>
      <c r="P130" s="642"/>
      <c r="Q130" s="640"/>
      <c r="R130" s="642"/>
      <c r="S130" s="640"/>
      <c r="T130" s="642"/>
      <c r="U130" s="640"/>
      <c r="V130" s="642"/>
      <c r="W130" s="640"/>
      <c r="X130" s="642"/>
      <c r="Y130" s="640"/>
      <c r="Z130" s="642"/>
      <c r="AA130" s="640"/>
      <c r="AB130" s="642"/>
      <c r="AC130" s="640"/>
      <c r="AD130" s="642"/>
      <c r="AE130" s="640"/>
      <c r="AF130" s="642"/>
      <c r="AG130" s="640"/>
      <c r="AH130" s="642"/>
      <c r="AI130" s="640"/>
      <c r="AJ130" s="642"/>
      <c r="AK130" s="640"/>
      <c r="AL130" s="642"/>
      <c r="AM130" s="640"/>
      <c r="AN130" s="642"/>
      <c r="AO130" s="640"/>
      <c r="AP130" s="642"/>
      <c r="AQ130" s="640"/>
      <c r="AR130" s="642"/>
      <c r="AS130" s="640"/>
      <c r="AT130" s="642"/>
      <c r="AU130" s="640"/>
      <c r="AV130" s="642"/>
      <c r="AW130" s="640"/>
      <c r="AX130" s="642"/>
      <c r="AY130" s="640"/>
      <c r="AZ130" s="642"/>
      <c r="BA130" s="640"/>
      <c r="BB130" s="642"/>
      <c r="BC130" s="640"/>
      <c r="BD130" s="642"/>
      <c r="BE130" s="640"/>
      <c r="BF130" s="642"/>
      <c r="BG130" s="640"/>
      <c r="BH130" s="642"/>
      <c r="BI130" s="640"/>
      <c r="BJ130" s="642"/>
      <c r="BK130" s="640"/>
      <c r="BL130" s="642"/>
      <c r="BM130" s="640"/>
      <c r="BN130" s="642"/>
      <c r="BO130" s="640"/>
      <c r="BP130" s="642"/>
      <c r="BQ130" s="640"/>
      <c r="BR130" s="641"/>
      <c r="BS130" s="643">
        <f t="shared" si="115"/>
        <v>0</v>
      </c>
      <c r="BT130" s="644">
        <f t="shared" si="116"/>
        <v>0</v>
      </c>
      <c r="BU130" s="644">
        <f t="shared" si="117"/>
        <v>0</v>
      </c>
      <c r="BV130" s="644">
        <f t="shared" si="118"/>
        <v>0</v>
      </c>
      <c r="BW130" s="645"/>
      <c r="BX130" s="338"/>
      <c r="BY130" s="338"/>
      <c r="BZ130" s="338"/>
      <c r="CA130" s="338"/>
      <c r="CB130" s="338"/>
      <c r="CC130" s="338"/>
    </row>
    <row r="131" ht="15.75" customHeight="1">
      <c r="A131" s="338" t="s">
        <v>220</v>
      </c>
      <c r="B131" s="501" t="s">
        <v>399</v>
      </c>
      <c r="C131" s="637">
        <v>0.0</v>
      </c>
      <c r="D131" s="638">
        <f t="shared" ref="D131:E131" si="145">I131+K131+M131+O131+Q131+S131+U131+W131+Y131+AA131+AC131+AE131+AG131+AI131+AK131+AM131+AO131+AQ131+AS131+AU131+AW131+AY131+BA131+BC131+BE131+BG131+BI131+BK131+BM131+BO131+BQ131</f>
        <v>0</v>
      </c>
      <c r="E131" s="505">
        <f t="shared" si="145"/>
        <v>0</v>
      </c>
      <c r="F131" s="639">
        <f t="shared" si="113"/>
        <v>0</v>
      </c>
      <c r="G131" s="297">
        <v>51.5</v>
      </c>
      <c r="H131" s="298">
        <f t="shared" si="114"/>
        <v>0</v>
      </c>
      <c r="I131" s="640"/>
      <c r="J131" s="641">
        <v>0.0</v>
      </c>
      <c r="K131" s="640"/>
      <c r="L131" s="642"/>
      <c r="M131" s="640"/>
      <c r="N131" s="642"/>
      <c r="O131" s="640"/>
      <c r="P131" s="642"/>
      <c r="Q131" s="640"/>
      <c r="R131" s="642"/>
      <c r="S131" s="640"/>
      <c r="T131" s="642"/>
      <c r="U131" s="640"/>
      <c r="V131" s="642"/>
      <c r="W131" s="640"/>
      <c r="X131" s="642"/>
      <c r="Y131" s="640"/>
      <c r="Z131" s="642"/>
      <c r="AA131" s="640"/>
      <c r="AB131" s="642"/>
      <c r="AC131" s="640"/>
      <c r="AD131" s="642"/>
      <c r="AE131" s="640"/>
      <c r="AF131" s="642"/>
      <c r="AG131" s="640"/>
      <c r="AH131" s="642"/>
      <c r="AI131" s="640"/>
      <c r="AJ131" s="642"/>
      <c r="AK131" s="640"/>
      <c r="AL131" s="642"/>
      <c r="AM131" s="640"/>
      <c r="AN131" s="642"/>
      <c r="AO131" s="640"/>
      <c r="AP131" s="642"/>
      <c r="AQ131" s="640"/>
      <c r="AR131" s="642"/>
      <c r="AS131" s="640"/>
      <c r="AT131" s="642"/>
      <c r="AU131" s="640"/>
      <c r="AV131" s="642"/>
      <c r="AW131" s="640"/>
      <c r="AX131" s="642"/>
      <c r="AY131" s="640"/>
      <c r="AZ131" s="642"/>
      <c r="BA131" s="640"/>
      <c r="BB131" s="642"/>
      <c r="BC131" s="640"/>
      <c r="BD131" s="642"/>
      <c r="BE131" s="640"/>
      <c r="BF131" s="642"/>
      <c r="BG131" s="640"/>
      <c r="BH131" s="642"/>
      <c r="BI131" s="640"/>
      <c r="BJ131" s="642"/>
      <c r="BK131" s="640"/>
      <c r="BL131" s="642"/>
      <c r="BM131" s="640"/>
      <c r="BN131" s="642"/>
      <c r="BO131" s="640"/>
      <c r="BP131" s="642"/>
      <c r="BQ131" s="640"/>
      <c r="BR131" s="641"/>
      <c r="BS131" s="643">
        <f t="shared" si="115"/>
        <v>0</v>
      </c>
      <c r="BT131" s="644">
        <f t="shared" si="116"/>
        <v>0</v>
      </c>
      <c r="BU131" s="644">
        <f t="shared" si="117"/>
        <v>0</v>
      </c>
      <c r="BV131" s="644">
        <f t="shared" si="118"/>
        <v>0</v>
      </c>
      <c r="BW131" s="645"/>
      <c r="BX131" s="338"/>
      <c r="BY131" s="338"/>
      <c r="BZ131" s="338"/>
      <c r="CA131" s="338"/>
      <c r="CB131" s="338"/>
      <c r="CC131" s="338"/>
    </row>
    <row r="132" ht="15.75" customHeight="1">
      <c r="A132" s="338" t="s">
        <v>220</v>
      </c>
      <c r="B132" s="501" t="s">
        <v>395</v>
      </c>
      <c r="C132" s="637">
        <v>0.0</v>
      </c>
      <c r="D132" s="638">
        <f t="shared" ref="D132:E132" si="146">I132+K132+M132+O132+Q132+S132+U132+W132+Y132+AA132+AC132+AE132+AG132+AI132+AK132+AM132+AO132+AQ132+AS132+AU132+AW132+AY132+BA132+BC132+BE132+BG132+BI132+BK132+BM132+BO132+BQ132</f>
        <v>0</v>
      </c>
      <c r="E132" s="505">
        <f t="shared" si="146"/>
        <v>0</v>
      </c>
      <c r="F132" s="639">
        <f t="shared" si="113"/>
        <v>0</v>
      </c>
      <c r="G132" s="297">
        <v>51.5</v>
      </c>
      <c r="H132" s="298">
        <f t="shared" si="114"/>
        <v>0</v>
      </c>
      <c r="I132" s="640"/>
      <c r="J132" s="641">
        <v>0.0</v>
      </c>
      <c r="K132" s="640"/>
      <c r="L132" s="805"/>
      <c r="M132" s="640"/>
      <c r="N132" s="642"/>
      <c r="O132" s="640"/>
      <c r="P132" s="642"/>
      <c r="Q132" s="640"/>
      <c r="R132" s="642"/>
      <c r="S132" s="640"/>
      <c r="T132" s="642"/>
      <c r="U132" s="640"/>
      <c r="V132" s="642"/>
      <c r="W132" s="640"/>
      <c r="X132" s="642"/>
      <c r="Y132" s="640"/>
      <c r="Z132" s="642"/>
      <c r="AA132" s="640"/>
      <c r="AB132" s="642"/>
      <c r="AC132" s="640"/>
      <c r="AD132" s="642"/>
      <c r="AE132" s="640"/>
      <c r="AF132" s="642"/>
      <c r="AG132" s="640"/>
      <c r="AH132" s="642"/>
      <c r="AI132" s="640"/>
      <c r="AJ132" s="642"/>
      <c r="AK132" s="640"/>
      <c r="AL132" s="642"/>
      <c r="AM132" s="640"/>
      <c r="AN132" s="642"/>
      <c r="AO132" s="640"/>
      <c r="AP132" s="642"/>
      <c r="AQ132" s="640"/>
      <c r="AR132" s="642"/>
      <c r="AS132" s="640"/>
      <c r="AT132" s="642"/>
      <c r="AU132" s="640"/>
      <c r="AV132" s="642"/>
      <c r="AW132" s="640"/>
      <c r="AX132" s="642"/>
      <c r="AY132" s="640"/>
      <c r="AZ132" s="642"/>
      <c r="BA132" s="640"/>
      <c r="BB132" s="642"/>
      <c r="BC132" s="640"/>
      <c r="BD132" s="642"/>
      <c r="BE132" s="640"/>
      <c r="BF132" s="642"/>
      <c r="BG132" s="640"/>
      <c r="BH132" s="642"/>
      <c r="BI132" s="640"/>
      <c r="BJ132" s="642"/>
      <c r="BK132" s="640"/>
      <c r="BL132" s="642"/>
      <c r="BM132" s="640"/>
      <c r="BN132" s="642"/>
      <c r="BO132" s="640"/>
      <c r="BP132" s="642"/>
      <c r="BQ132" s="640"/>
      <c r="BR132" s="641"/>
      <c r="BS132" s="643">
        <f t="shared" si="115"/>
        <v>0</v>
      </c>
      <c r="BT132" s="644">
        <f t="shared" si="116"/>
        <v>0</v>
      </c>
      <c r="BU132" s="644">
        <f t="shared" si="117"/>
        <v>0</v>
      </c>
      <c r="BV132" s="644">
        <f t="shared" si="118"/>
        <v>0</v>
      </c>
      <c r="BW132" s="645"/>
      <c r="BX132" s="338"/>
      <c r="BY132" s="338"/>
      <c r="BZ132" s="338"/>
      <c r="CA132" s="338"/>
      <c r="CB132" s="338"/>
      <c r="CC132" s="338"/>
    </row>
    <row r="133" ht="15.75" customHeight="1">
      <c r="A133" s="338" t="s">
        <v>220</v>
      </c>
      <c r="B133" s="501" t="s">
        <v>400</v>
      </c>
      <c r="C133" s="637">
        <v>0.0</v>
      </c>
      <c r="D133" s="638">
        <f t="shared" ref="D133:E133" si="147">I133+K133+M133+O133+Q133+S133+U133+W133+Y133+AA133+AC133+AE133+AG133+AI133+AK133+AM133+AO133+AQ133+AS133+AU133+AW133+AY133+BA133+BC133+BE133+BG133+BI133+BK133+BM133+BO133+BQ133</f>
        <v>0</v>
      </c>
      <c r="E133" s="505">
        <f t="shared" si="147"/>
        <v>0</v>
      </c>
      <c r="F133" s="639">
        <f t="shared" si="113"/>
        <v>0</v>
      </c>
      <c r="G133" s="297">
        <v>47.5</v>
      </c>
      <c r="H133" s="298">
        <f t="shared" si="114"/>
        <v>0</v>
      </c>
      <c r="I133" s="640"/>
      <c r="J133" s="641">
        <v>0.0</v>
      </c>
      <c r="K133" s="640"/>
      <c r="L133" s="805"/>
      <c r="M133" s="640"/>
      <c r="N133" s="642"/>
      <c r="O133" s="640"/>
      <c r="P133" s="642"/>
      <c r="Q133" s="640"/>
      <c r="R133" s="642"/>
      <c r="S133" s="640"/>
      <c r="T133" s="642"/>
      <c r="U133" s="640"/>
      <c r="V133" s="642"/>
      <c r="W133" s="640"/>
      <c r="X133" s="642"/>
      <c r="Y133" s="640"/>
      <c r="Z133" s="642"/>
      <c r="AA133" s="640"/>
      <c r="AB133" s="642"/>
      <c r="AC133" s="640"/>
      <c r="AD133" s="642"/>
      <c r="AE133" s="640"/>
      <c r="AF133" s="642"/>
      <c r="AG133" s="640"/>
      <c r="AH133" s="642"/>
      <c r="AI133" s="640"/>
      <c r="AJ133" s="642"/>
      <c r="AK133" s="640"/>
      <c r="AL133" s="642"/>
      <c r="AM133" s="640"/>
      <c r="AN133" s="642"/>
      <c r="AO133" s="640"/>
      <c r="AP133" s="642"/>
      <c r="AQ133" s="640"/>
      <c r="AR133" s="642"/>
      <c r="AS133" s="640"/>
      <c r="AT133" s="642"/>
      <c r="AU133" s="640"/>
      <c r="AV133" s="642"/>
      <c r="AW133" s="640"/>
      <c r="AX133" s="642"/>
      <c r="AY133" s="640"/>
      <c r="AZ133" s="642"/>
      <c r="BA133" s="640"/>
      <c r="BB133" s="642"/>
      <c r="BC133" s="640"/>
      <c r="BD133" s="642"/>
      <c r="BE133" s="640"/>
      <c r="BF133" s="642"/>
      <c r="BG133" s="640"/>
      <c r="BH133" s="642"/>
      <c r="BI133" s="640"/>
      <c r="BJ133" s="642"/>
      <c r="BK133" s="640"/>
      <c r="BL133" s="642"/>
      <c r="BM133" s="640"/>
      <c r="BN133" s="642"/>
      <c r="BO133" s="640"/>
      <c r="BP133" s="642"/>
      <c r="BQ133" s="640"/>
      <c r="BR133" s="641"/>
      <c r="BS133" s="643">
        <f t="shared" si="115"/>
        <v>0</v>
      </c>
      <c r="BT133" s="644">
        <f t="shared" si="116"/>
        <v>0</v>
      </c>
      <c r="BU133" s="644">
        <f t="shared" si="117"/>
        <v>0</v>
      </c>
      <c r="BV133" s="644">
        <f t="shared" si="118"/>
        <v>0</v>
      </c>
      <c r="BW133" s="645"/>
      <c r="BX133" s="338"/>
      <c r="BY133" s="338"/>
      <c r="BZ133" s="338"/>
      <c r="CA133" s="338"/>
      <c r="CB133" s="338"/>
      <c r="CC133" s="338"/>
    </row>
    <row r="134" ht="15.75" customHeight="1">
      <c r="A134" s="338" t="s">
        <v>220</v>
      </c>
      <c r="B134" s="501" t="s">
        <v>402</v>
      </c>
      <c r="C134" s="637">
        <v>0.0</v>
      </c>
      <c r="D134" s="638">
        <f t="shared" ref="D134:E134" si="148">I134+K134+M134+O134+Q134+S134+U134+W134+Y134+AA134+AC134+AE134+AG134+AI134+AK134+AM134+AO134+AQ134+AS134+AU134+AW134+AY134+BA134+BC134+BE134+BG134+BI134+BK134+BM134+BO134+BQ134</f>
        <v>0</v>
      </c>
      <c r="E134" s="505">
        <f t="shared" si="148"/>
        <v>0</v>
      </c>
      <c r="F134" s="639">
        <f t="shared" si="113"/>
        <v>0</v>
      </c>
      <c r="G134" s="297">
        <v>51.5</v>
      </c>
      <c r="H134" s="298">
        <f t="shared" si="114"/>
        <v>0</v>
      </c>
      <c r="I134" s="640"/>
      <c r="J134" s="641">
        <v>0.0</v>
      </c>
      <c r="K134" s="640"/>
      <c r="L134" s="805"/>
      <c r="M134" s="640"/>
      <c r="N134" s="642"/>
      <c r="O134" s="808"/>
      <c r="P134" s="642"/>
      <c r="Q134" s="640"/>
      <c r="R134" s="642"/>
      <c r="S134" s="640"/>
      <c r="T134" s="642"/>
      <c r="U134" s="640"/>
      <c r="V134" s="642"/>
      <c r="W134" s="640"/>
      <c r="X134" s="642"/>
      <c r="Y134" s="640"/>
      <c r="Z134" s="642"/>
      <c r="AA134" s="640"/>
      <c r="AB134" s="642"/>
      <c r="AC134" s="640"/>
      <c r="AD134" s="642"/>
      <c r="AE134" s="640"/>
      <c r="AF134" s="642"/>
      <c r="AG134" s="640"/>
      <c r="AH134" s="642"/>
      <c r="AI134" s="640"/>
      <c r="AJ134" s="642"/>
      <c r="AK134" s="640"/>
      <c r="AL134" s="642"/>
      <c r="AM134" s="640"/>
      <c r="AN134" s="642"/>
      <c r="AO134" s="640"/>
      <c r="AP134" s="642"/>
      <c r="AQ134" s="640"/>
      <c r="AR134" s="642"/>
      <c r="AS134" s="640"/>
      <c r="AT134" s="642"/>
      <c r="AU134" s="640"/>
      <c r="AV134" s="642"/>
      <c r="AW134" s="640"/>
      <c r="AX134" s="642"/>
      <c r="AY134" s="640"/>
      <c r="AZ134" s="642"/>
      <c r="BA134" s="640"/>
      <c r="BB134" s="642"/>
      <c r="BC134" s="640"/>
      <c r="BD134" s="642"/>
      <c r="BE134" s="640"/>
      <c r="BF134" s="642"/>
      <c r="BG134" s="640"/>
      <c r="BH134" s="642"/>
      <c r="BI134" s="640"/>
      <c r="BJ134" s="642"/>
      <c r="BK134" s="640"/>
      <c r="BL134" s="642"/>
      <c r="BM134" s="640"/>
      <c r="BN134" s="642"/>
      <c r="BO134" s="640"/>
      <c r="BP134" s="642"/>
      <c r="BQ134" s="640"/>
      <c r="BR134" s="641"/>
      <c r="BS134" s="643">
        <f t="shared" si="115"/>
        <v>0</v>
      </c>
      <c r="BT134" s="644">
        <f t="shared" si="116"/>
        <v>0</v>
      </c>
      <c r="BU134" s="644">
        <f t="shared" si="117"/>
        <v>0</v>
      </c>
      <c r="BV134" s="644">
        <f t="shared" si="118"/>
        <v>0</v>
      </c>
      <c r="BW134" s="645"/>
      <c r="BX134" s="338"/>
      <c r="BY134" s="338"/>
      <c r="BZ134" s="338"/>
      <c r="CA134" s="338"/>
      <c r="CB134" s="338"/>
      <c r="CC134" s="338"/>
    </row>
    <row r="135" ht="15.75" customHeight="1">
      <c r="A135" s="338" t="s">
        <v>220</v>
      </c>
      <c r="B135" s="501" t="s">
        <v>404</v>
      </c>
      <c r="C135" s="637">
        <v>0.0</v>
      </c>
      <c r="D135" s="638">
        <f t="shared" ref="D135:E135" si="149">I135+K135+M135+O135+Q135+S135+U135+W135+Y135+AA135+AC135+AE135+AG135+AI135+AK135+AM135+AO135+AQ135+AS135+AU135+AW135+AY135+BA135+BC135+BE135+BG135+BI135+BK135+BM135+BO135+BQ135</f>
        <v>0</v>
      </c>
      <c r="E135" s="505">
        <f t="shared" si="149"/>
        <v>0</v>
      </c>
      <c r="F135" s="639">
        <f t="shared" si="113"/>
        <v>0</v>
      </c>
      <c r="G135" s="297">
        <v>51.5</v>
      </c>
      <c r="H135" s="298">
        <f t="shared" si="114"/>
        <v>0</v>
      </c>
      <c r="I135" s="640"/>
      <c r="J135" s="641">
        <v>0.0</v>
      </c>
      <c r="K135" s="640"/>
      <c r="L135" s="805"/>
      <c r="M135" s="640"/>
      <c r="N135" s="642"/>
      <c r="O135" s="808"/>
      <c r="P135" s="642"/>
      <c r="Q135" s="640"/>
      <c r="R135" s="642"/>
      <c r="S135" s="640"/>
      <c r="T135" s="642"/>
      <c r="U135" s="640"/>
      <c r="V135" s="642"/>
      <c r="W135" s="640"/>
      <c r="X135" s="642"/>
      <c r="Y135" s="640"/>
      <c r="Z135" s="642"/>
      <c r="AA135" s="640"/>
      <c r="AB135" s="642"/>
      <c r="AC135" s="640"/>
      <c r="AD135" s="642"/>
      <c r="AE135" s="640"/>
      <c r="AF135" s="642"/>
      <c r="AG135" s="640"/>
      <c r="AH135" s="642"/>
      <c r="AI135" s="640"/>
      <c r="AJ135" s="642"/>
      <c r="AK135" s="640"/>
      <c r="AL135" s="642"/>
      <c r="AM135" s="640"/>
      <c r="AN135" s="642"/>
      <c r="AO135" s="640"/>
      <c r="AP135" s="642"/>
      <c r="AQ135" s="640"/>
      <c r="AR135" s="642"/>
      <c r="AS135" s="640"/>
      <c r="AT135" s="642"/>
      <c r="AU135" s="640"/>
      <c r="AV135" s="642"/>
      <c r="AW135" s="640"/>
      <c r="AX135" s="642"/>
      <c r="AY135" s="640"/>
      <c r="AZ135" s="642"/>
      <c r="BA135" s="640"/>
      <c r="BB135" s="642"/>
      <c r="BC135" s="640"/>
      <c r="BD135" s="642"/>
      <c r="BE135" s="640"/>
      <c r="BF135" s="642"/>
      <c r="BG135" s="640"/>
      <c r="BH135" s="642"/>
      <c r="BI135" s="640"/>
      <c r="BJ135" s="642"/>
      <c r="BK135" s="640"/>
      <c r="BL135" s="642"/>
      <c r="BM135" s="640"/>
      <c r="BN135" s="642"/>
      <c r="BO135" s="640"/>
      <c r="BP135" s="642"/>
      <c r="BQ135" s="640"/>
      <c r="BR135" s="641"/>
      <c r="BS135" s="643">
        <f t="shared" si="115"/>
        <v>0</v>
      </c>
      <c r="BT135" s="644">
        <f t="shared" si="116"/>
        <v>0</v>
      </c>
      <c r="BU135" s="644">
        <f t="shared" si="117"/>
        <v>0</v>
      </c>
      <c r="BV135" s="644">
        <f t="shared" si="118"/>
        <v>0</v>
      </c>
      <c r="BW135" s="645"/>
      <c r="BX135" s="338"/>
      <c r="BY135" s="338"/>
      <c r="BZ135" s="338"/>
      <c r="CA135" s="338"/>
      <c r="CB135" s="338"/>
      <c r="CC135" s="338"/>
    </row>
    <row r="136" ht="15.75" customHeight="1">
      <c r="A136" s="338" t="s">
        <v>220</v>
      </c>
      <c r="B136" s="501" t="s">
        <v>403</v>
      </c>
      <c r="C136" s="637">
        <v>0.0</v>
      </c>
      <c r="D136" s="638">
        <f t="shared" ref="D136:E136" si="150">I136+K136+M136+O136+Q136+S136+U136+W136+Y136+AA136+AC136+AE136+AG136+AI136+AK136+AM136+AO136+AQ136+AS136+AU136+AW136+AY136+BA136+BC136+BE136+BG136+BI136+BK136+BM136+BO136+BQ136</f>
        <v>0</v>
      </c>
      <c r="E136" s="505">
        <f t="shared" si="150"/>
        <v>0</v>
      </c>
      <c r="F136" s="639">
        <f t="shared" si="113"/>
        <v>0</v>
      </c>
      <c r="G136" s="297">
        <v>47.5</v>
      </c>
      <c r="H136" s="298">
        <f t="shared" si="114"/>
        <v>0</v>
      </c>
      <c r="I136" s="640"/>
      <c r="J136" s="641">
        <v>0.0</v>
      </c>
      <c r="K136" s="640"/>
      <c r="L136" s="805"/>
      <c r="M136" s="640"/>
      <c r="N136" s="642"/>
      <c r="O136" s="640"/>
      <c r="P136" s="642"/>
      <c r="Q136" s="640"/>
      <c r="R136" s="642"/>
      <c r="S136" s="640"/>
      <c r="T136" s="642"/>
      <c r="U136" s="640"/>
      <c r="V136" s="642"/>
      <c r="W136" s="640"/>
      <c r="X136" s="642"/>
      <c r="Y136" s="640"/>
      <c r="Z136" s="642"/>
      <c r="AA136" s="640"/>
      <c r="AB136" s="642"/>
      <c r="AC136" s="640"/>
      <c r="AD136" s="642"/>
      <c r="AE136" s="640"/>
      <c r="AF136" s="642"/>
      <c r="AG136" s="640"/>
      <c r="AH136" s="642"/>
      <c r="AI136" s="640"/>
      <c r="AJ136" s="642"/>
      <c r="AK136" s="640"/>
      <c r="AL136" s="642"/>
      <c r="AM136" s="640"/>
      <c r="AN136" s="642"/>
      <c r="AO136" s="640"/>
      <c r="AP136" s="642"/>
      <c r="AQ136" s="640"/>
      <c r="AR136" s="642"/>
      <c r="AS136" s="640"/>
      <c r="AT136" s="642"/>
      <c r="AU136" s="640"/>
      <c r="AV136" s="642"/>
      <c r="AW136" s="640"/>
      <c r="AX136" s="642"/>
      <c r="AY136" s="640"/>
      <c r="AZ136" s="642"/>
      <c r="BA136" s="640"/>
      <c r="BB136" s="642"/>
      <c r="BC136" s="640"/>
      <c r="BD136" s="642"/>
      <c r="BE136" s="640"/>
      <c r="BF136" s="642"/>
      <c r="BG136" s="640"/>
      <c r="BH136" s="642"/>
      <c r="BI136" s="640"/>
      <c r="BJ136" s="642"/>
      <c r="BK136" s="640"/>
      <c r="BL136" s="642"/>
      <c r="BM136" s="640"/>
      <c r="BN136" s="642"/>
      <c r="BO136" s="640"/>
      <c r="BP136" s="642"/>
      <c r="BQ136" s="640"/>
      <c r="BR136" s="641"/>
      <c r="BS136" s="643">
        <f t="shared" si="115"/>
        <v>0</v>
      </c>
      <c r="BT136" s="644">
        <f t="shared" si="116"/>
        <v>0</v>
      </c>
      <c r="BU136" s="644">
        <f t="shared" si="117"/>
        <v>0</v>
      </c>
      <c r="BV136" s="644">
        <f t="shared" si="118"/>
        <v>0</v>
      </c>
      <c r="BW136" s="645"/>
      <c r="BX136" s="338"/>
      <c r="BY136" s="338"/>
      <c r="BZ136" s="338"/>
      <c r="CA136" s="338"/>
      <c r="CB136" s="338"/>
      <c r="CC136" s="338"/>
    </row>
    <row r="137" ht="15.75" customHeight="1">
      <c r="A137" s="338" t="s">
        <v>220</v>
      </c>
      <c r="B137" s="501" t="s">
        <v>405</v>
      </c>
      <c r="C137" s="637">
        <v>0.0</v>
      </c>
      <c r="D137" s="638">
        <f t="shared" ref="D137:E137" si="151">I137+K137+M137+O137+Q137+S137+U137+W137+Y137+AA137+AC137+AE137+AG137+AI137+AK137+AM137+AO137+AQ137+AS137+AU137+AW137+AY137+BA137+BC137+BE137+BG137+BI137+BK137+BM137+BO137+BQ137</f>
        <v>0</v>
      </c>
      <c r="E137" s="505">
        <f t="shared" si="151"/>
        <v>0</v>
      </c>
      <c r="F137" s="639">
        <f t="shared" si="113"/>
        <v>0</v>
      </c>
      <c r="G137" s="297">
        <v>47.5</v>
      </c>
      <c r="H137" s="298">
        <f t="shared" si="114"/>
        <v>0</v>
      </c>
      <c r="I137" s="640"/>
      <c r="J137" s="641">
        <v>0.0</v>
      </c>
      <c r="K137" s="640"/>
      <c r="L137" s="805"/>
      <c r="M137" s="640"/>
      <c r="N137" s="642"/>
      <c r="O137" s="640"/>
      <c r="P137" s="642"/>
      <c r="Q137" s="640"/>
      <c r="R137" s="642"/>
      <c r="S137" s="640"/>
      <c r="T137" s="642"/>
      <c r="U137" s="640"/>
      <c r="V137" s="642"/>
      <c r="W137" s="640"/>
      <c r="X137" s="642"/>
      <c r="Y137" s="640"/>
      <c r="Z137" s="642"/>
      <c r="AA137" s="640"/>
      <c r="AB137" s="642"/>
      <c r="AC137" s="640"/>
      <c r="AD137" s="642"/>
      <c r="AE137" s="640"/>
      <c r="AF137" s="642"/>
      <c r="AG137" s="640"/>
      <c r="AH137" s="642"/>
      <c r="AI137" s="640"/>
      <c r="AJ137" s="642"/>
      <c r="AK137" s="640"/>
      <c r="AL137" s="642"/>
      <c r="AM137" s="640"/>
      <c r="AN137" s="642"/>
      <c r="AO137" s="640"/>
      <c r="AP137" s="642"/>
      <c r="AQ137" s="640"/>
      <c r="AR137" s="642"/>
      <c r="AS137" s="640"/>
      <c r="AT137" s="642"/>
      <c r="AU137" s="640"/>
      <c r="AV137" s="642"/>
      <c r="AW137" s="640"/>
      <c r="AX137" s="642"/>
      <c r="AY137" s="640"/>
      <c r="AZ137" s="642"/>
      <c r="BA137" s="640"/>
      <c r="BB137" s="642"/>
      <c r="BC137" s="640"/>
      <c r="BD137" s="642"/>
      <c r="BE137" s="640"/>
      <c r="BF137" s="642"/>
      <c r="BG137" s="640"/>
      <c r="BH137" s="642"/>
      <c r="BI137" s="640"/>
      <c r="BJ137" s="642"/>
      <c r="BK137" s="640"/>
      <c r="BL137" s="642"/>
      <c r="BM137" s="640"/>
      <c r="BN137" s="642"/>
      <c r="BO137" s="640"/>
      <c r="BP137" s="642"/>
      <c r="BQ137" s="640"/>
      <c r="BR137" s="641"/>
      <c r="BS137" s="643">
        <f t="shared" si="115"/>
        <v>0</v>
      </c>
      <c r="BT137" s="644">
        <f t="shared" si="116"/>
        <v>0</v>
      </c>
      <c r="BU137" s="644">
        <f t="shared" si="117"/>
        <v>0</v>
      </c>
      <c r="BV137" s="644">
        <f t="shared" si="118"/>
        <v>0</v>
      </c>
      <c r="BW137" s="645"/>
      <c r="BX137" s="338"/>
      <c r="BY137" s="338"/>
      <c r="BZ137" s="338"/>
      <c r="CA137" s="338"/>
      <c r="CB137" s="338"/>
      <c r="CC137" s="338"/>
    </row>
    <row r="138" ht="15.75" customHeight="1">
      <c r="A138" s="338" t="s">
        <v>220</v>
      </c>
      <c r="B138" s="501" t="s">
        <v>418</v>
      </c>
      <c r="C138" s="637">
        <v>1491.0</v>
      </c>
      <c r="D138" s="638">
        <f t="shared" ref="D138:E138" si="152">I138+K138+M138+O138+Q138+S138+U138+W138+Y138+AA138+AC138+AE138+AG138+AI138+AK138+AM138+AO138+AQ138+AS138+AU138+AW138+AY138+BA138+BC138+BE138+BG138+BI138+BK138+BM138+BO138+BQ138</f>
        <v>0</v>
      </c>
      <c r="E138" s="505">
        <f t="shared" si="152"/>
        <v>1491</v>
      </c>
      <c r="F138" s="639">
        <f t="shared" si="113"/>
        <v>0</v>
      </c>
      <c r="G138" s="668">
        <v>18.0</v>
      </c>
      <c r="H138" s="298">
        <f t="shared" si="114"/>
        <v>0</v>
      </c>
      <c r="I138" s="646"/>
      <c r="J138" s="641">
        <v>1491.0</v>
      </c>
      <c r="K138" s="646"/>
      <c r="L138" s="719"/>
      <c r="M138" s="640"/>
      <c r="N138" s="642"/>
      <c r="O138" s="640"/>
      <c r="P138" s="642"/>
      <c r="Q138" s="640"/>
      <c r="R138" s="642"/>
      <c r="S138" s="640"/>
      <c r="T138" s="642"/>
      <c r="U138" s="640"/>
      <c r="V138" s="642"/>
      <c r="W138" s="640"/>
      <c r="X138" s="642"/>
      <c r="Y138" s="640"/>
      <c r="Z138" s="642"/>
      <c r="AA138" s="640"/>
      <c r="AB138" s="642"/>
      <c r="AC138" s="640"/>
      <c r="AD138" s="642"/>
      <c r="AE138" s="640"/>
      <c r="AF138" s="642"/>
      <c r="AG138" s="640"/>
      <c r="AH138" s="642"/>
      <c r="AI138" s="640"/>
      <c r="AJ138" s="642"/>
      <c r="AK138" s="640"/>
      <c r="AL138" s="642"/>
      <c r="AM138" s="640"/>
      <c r="AN138" s="642"/>
      <c r="AO138" s="640"/>
      <c r="AP138" s="642"/>
      <c r="AQ138" s="640"/>
      <c r="AR138" s="642"/>
      <c r="AS138" s="640"/>
      <c r="AT138" s="642"/>
      <c r="AU138" s="640"/>
      <c r="AV138" s="642"/>
      <c r="AW138" s="640"/>
      <c r="AX138" s="642"/>
      <c r="AY138" s="640"/>
      <c r="AZ138" s="642"/>
      <c r="BA138" s="640"/>
      <c r="BB138" s="642"/>
      <c r="BC138" s="640"/>
      <c r="BD138" s="642"/>
      <c r="BE138" s="640"/>
      <c r="BF138" s="642"/>
      <c r="BG138" s="640"/>
      <c r="BH138" s="642"/>
      <c r="BI138" s="640"/>
      <c r="BJ138" s="642"/>
      <c r="BK138" s="640"/>
      <c r="BL138" s="642"/>
      <c r="BM138" s="640"/>
      <c r="BN138" s="642"/>
      <c r="BO138" s="640"/>
      <c r="BP138" s="642"/>
      <c r="BQ138" s="640"/>
      <c r="BR138" s="641"/>
      <c r="BS138" s="643">
        <f t="shared" si="115"/>
        <v>26838</v>
      </c>
      <c r="BT138" s="644">
        <f t="shared" si="116"/>
        <v>0</v>
      </c>
      <c r="BU138" s="644">
        <f t="shared" si="117"/>
        <v>26838</v>
      </c>
      <c r="BV138" s="644">
        <f t="shared" si="118"/>
        <v>0</v>
      </c>
      <c r="BW138" s="645"/>
      <c r="BX138" s="338"/>
      <c r="BY138" s="338"/>
      <c r="BZ138" s="338"/>
      <c r="CA138" s="338"/>
      <c r="CB138" s="338"/>
      <c r="CC138" s="338"/>
    </row>
    <row r="139" ht="15.75" customHeight="1">
      <c r="A139" s="338" t="s">
        <v>220</v>
      </c>
      <c r="B139" s="501" t="s">
        <v>223</v>
      </c>
      <c r="C139" s="637">
        <v>0.0</v>
      </c>
      <c r="D139" s="638">
        <f t="shared" ref="D139:E139" si="153">I139+K139+M139+O139+Q139+S139+U139+W139+Y139+AA139+AC139+AE139+AG139+AI139+AK139+AM139+AO139+AQ139+AS139+AU139+AW139+AY139+BA139+BC139+BE139+BG139+BI139+BK139+BM139+BO139+BQ139</f>
        <v>1200</v>
      </c>
      <c r="E139" s="505">
        <f t="shared" si="153"/>
        <v>0</v>
      </c>
      <c r="F139" s="639">
        <f t="shared" si="113"/>
        <v>1200</v>
      </c>
      <c r="G139" s="297">
        <v>25.25</v>
      </c>
      <c r="H139" s="298">
        <f t="shared" si="114"/>
        <v>30300</v>
      </c>
      <c r="I139" s="646">
        <v>1200.0</v>
      </c>
      <c r="J139" s="641">
        <v>0.0</v>
      </c>
      <c r="K139" s="640"/>
      <c r="L139" s="642"/>
      <c r="M139" s="640"/>
      <c r="N139" s="642"/>
      <c r="O139" s="640"/>
      <c r="P139" s="642"/>
      <c r="Q139" s="640"/>
      <c r="R139" s="642"/>
      <c r="S139" s="640"/>
      <c r="T139" s="642"/>
      <c r="U139" s="640"/>
      <c r="V139" s="642"/>
      <c r="W139" s="640"/>
      <c r="X139" s="642"/>
      <c r="Y139" s="640"/>
      <c r="Z139" s="642"/>
      <c r="AA139" s="640"/>
      <c r="AB139" s="642"/>
      <c r="AC139" s="640"/>
      <c r="AD139" s="642"/>
      <c r="AE139" s="640"/>
      <c r="AF139" s="642"/>
      <c r="AG139" s="640"/>
      <c r="AH139" s="642"/>
      <c r="AI139" s="640"/>
      <c r="AJ139" s="642"/>
      <c r="AK139" s="640"/>
      <c r="AL139" s="642"/>
      <c r="AM139" s="640"/>
      <c r="AN139" s="642"/>
      <c r="AO139" s="640"/>
      <c r="AP139" s="642"/>
      <c r="AQ139" s="640"/>
      <c r="AR139" s="642"/>
      <c r="AS139" s="640"/>
      <c r="AT139" s="642"/>
      <c r="AU139" s="640"/>
      <c r="AV139" s="642"/>
      <c r="AW139" s="640"/>
      <c r="AX139" s="642"/>
      <c r="AY139" s="640"/>
      <c r="AZ139" s="642"/>
      <c r="BA139" s="640"/>
      <c r="BB139" s="642"/>
      <c r="BC139" s="640"/>
      <c r="BD139" s="642"/>
      <c r="BE139" s="640"/>
      <c r="BF139" s="642"/>
      <c r="BG139" s="640"/>
      <c r="BH139" s="642"/>
      <c r="BI139" s="640"/>
      <c r="BJ139" s="642"/>
      <c r="BK139" s="640"/>
      <c r="BL139" s="642"/>
      <c r="BM139" s="640"/>
      <c r="BN139" s="642"/>
      <c r="BO139" s="640"/>
      <c r="BP139" s="642"/>
      <c r="BQ139" s="640"/>
      <c r="BR139" s="641"/>
      <c r="BS139" s="643">
        <f t="shared" si="115"/>
        <v>0</v>
      </c>
      <c r="BT139" s="644">
        <f t="shared" si="116"/>
        <v>30300</v>
      </c>
      <c r="BU139" s="644">
        <f t="shared" si="117"/>
        <v>0</v>
      </c>
      <c r="BV139" s="644">
        <f t="shared" si="118"/>
        <v>30300</v>
      </c>
      <c r="BW139" s="645"/>
      <c r="BX139" s="338"/>
      <c r="BY139" s="338"/>
      <c r="BZ139" s="338"/>
      <c r="CA139" s="338"/>
      <c r="CB139" s="338"/>
      <c r="CC139" s="338"/>
    </row>
    <row r="140" ht="15.75" customHeight="1">
      <c r="A140" s="338" t="s">
        <v>220</v>
      </c>
      <c r="B140" s="501" t="s">
        <v>221</v>
      </c>
      <c r="C140" s="637">
        <v>0.0</v>
      </c>
      <c r="D140" s="638">
        <f t="shared" ref="D140:E140" si="154">I140+K140+M140+O140+Q140+S140+U140+W140+Y140+AA140+AC140+AE140+AG140+AI140+AK140+AM140+AO140+AQ140+AS140+AU140+AW140+AY140+BA140+BC140+BE140+BG140+BI140+BK140+BM140+BO140+BQ140</f>
        <v>1950</v>
      </c>
      <c r="E140" s="505">
        <f t="shared" si="154"/>
        <v>0</v>
      </c>
      <c r="F140" s="639">
        <f t="shared" si="113"/>
        <v>1950</v>
      </c>
      <c r="G140" s="297">
        <v>31.25</v>
      </c>
      <c r="H140" s="298">
        <f t="shared" si="114"/>
        <v>60937.5</v>
      </c>
      <c r="I140" s="646">
        <v>1950.0</v>
      </c>
      <c r="J140" s="641">
        <v>0.0</v>
      </c>
      <c r="K140" s="640"/>
      <c r="L140" s="642"/>
      <c r="M140" s="640"/>
      <c r="N140" s="642"/>
      <c r="O140" s="640"/>
      <c r="P140" s="642"/>
      <c r="Q140" s="640"/>
      <c r="R140" s="642"/>
      <c r="S140" s="640"/>
      <c r="T140" s="642"/>
      <c r="U140" s="640"/>
      <c r="V140" s="642"/>
      <c r="W140" s="640"/>
      <c r="X140" s="642"/>
      <c r="Y140" s="640"/>
      <c r="Z140" s="642"/>
      <c r="AA140" s="640"/>
      <c r="AB140" s="642"/>
      <c r="AC140" s="640"/>
      <c r="AD140" s="642"/>
      <c r="AE140" s="640"/>
      <c r="AF140" s="642"/>
      <c r="AG140" s="640"/>
      <c r="AH140" s="642"/>
      <c r="AI140" s="640"/>
      <c r="AJ140" s="642"/>
      <c r="AK140" s="640"/>
      <c r="AL140" s="642"/>
      <c r="AM140" s="640"/>
      <c r="AN140" s="642"/>
      <c r="AO140" s="640"/>
      <c r="AP140" s="642"/>
      <c r="AQ140" s="640"/>
      <c r="AR140" s="642"/>
      <c r="AS140" s="640"/>
      <c r="AT140" s="642"/>
      <c r="AU140" s="640"/>
      <c r="AV140" s="642"/>
      <c r="AW140" s="640"/>
      <c r="AX140" s="642"/>
      <c r="AY140" s="640"/>
      <c r="AZ140" s="642"/>
      <c r="BA140" s="640"/>
      <c r="BB140" s="642"/>
      <c r="BC140" s="640"/>
      <c r="BD140" s="642"/>
      <c r="BE140" s="640"/>
      <c r="BF140" s="642"/>
      <c r="BG140" s="640"/>
      <c r="BH140" s="642"/>
      <c r="BI140" s="640"/>
      <c r="BJ140" s="642"/>
      <c r="BK140" s="640"/>
      <c r="BL140" s="642"/>
      <c r="BM140" s="640"/>
      <c r="BN140" s="642"/>
      <c r="BO140" s="640"/>
      <c r="BP140" s="642"/>
      <c r="BQ140" s="640"/>
      <c r="BR140" s="641"/>
      <c r="BS140" s="643">
        <f t="shared" si="115"/>
        <v>0</v>
      </c>
      <c r="BT140" s="644">
        <f t="shared" si="116"/>
        <v>60937.5</v>
      </c>
      <c r="BU140" s="644">
        <f t="shared" si="117"/>
        <v>0</v>
      </c>
      <c r="BV140" s="644">
        <f t="shared" si="118"/>
        <v>60937.5</v>
      </c>
      <c r="BW140" s="645"/>
      <c r="BX140" s="338"/>
      <c r="BY140" s="338"/>
      <c r="BZ140" s="338"/>
      <c r="CA140" s="338"/>
      <c r="CB140" s="338"/>
      <c r="CC140" s="338"/>
    </row>
    <row r="141" ht="15.75" customHeight="1">
      <c r="A141" s="338" t="s">
        <v>220</v>
      </c>
      <c r="B141" s="501" t="s">
        <v>408</v>
      </c>
      <c r="C141" s="637">
        <v>0.0</v>
      </c>
      <c r="D141" s="638">
        <f t="shared" ref="D141:E141" si="155">I141+K141+M141+O141+Q141+S141+U141+W141+Y141+AA141+AC141+AE141+AG141+AI141+AK141+AM141+AO141+AQ141+AS141+AU141+AW141+AY141+BA141+BC141+BE141+BG141+BI141+BK141+BM141+BO141+BQ141</f>
        <v>0</v>
      </c>
      <c r="E141" s="505">
        <f t="shared" si="155"/>
        <v>0</v>
      </c>
      <c r="F141" s="639">
        <f t="shared" si="113"/>
        <v>0</v>
      </c>
      <c r="G141" s="297">
        <v>25.0</v>
      </c>
      <c r="H141" s="298">
        <f t="shared" si="114"/>
        <v>0</v>
      </c>
      <c r="I141" s="640"/>
      <c r="J141" s="641">
        <v>0.0</v>
      </c>
      <c r="K141" s="640"/>
      <c r="L141" s="642"/>
      <c r="M141" s="640"/>
      <c r="N141" s="642"/>
      <c r="O141" s="640"/>
      <c r="P141" s="642"/>
      <c r="Q141" s="640"/>
      <c r="R141" s="642"/>
      <c r="S141" s="640"/>
      <c r="T141" s="642"/>
      <c r="U141" s="640"/>
      <c r="V141" s="642"/>
      <c r="W141" s="640"/>
      <c r="X141" s="642"/>
      <c r="Y141" s="640"/>
      <c r="Z141" s="642"/>
      <c r="AA141" s="640"/>
      <c r="AB141" s="642"/>
      <c r="AC141" s="640"/>
      <c r="AD141" s="642"/>
      <c r="AE141" s="640"/>
      <c r="AF141" s="642"/>
      <c r="AG141" s="640"/>
      <c r="AH141" s="642"/>
      <c r="AI141" s="640"/>
      <c r="AJ141" s="642"/>
      <c r="AK141" s="640"/>
      <c r="AL141" s="642"/>
      <c r="AM141" s="640"/>
      <c r="AN141" s="642"/>
      <c r="AO141" s="640"/>
      <c r="AP141" s="642"/>
      <c r="AQ141" s="640"/>
      <c r="AR141" s="642"/>
      <c r="AS141" s="640"/>
      <c r="AT141" s="642"/>
      <c r="AU141" s="640"/>
      <c r="AV141" s="642"/>
      <c r="AW141" s="640"/>
      <c r="AX141" s="642"/>
      <c r="AY141" s="640"/>
      <c r="AZ141" s="642"/>
      <c r="BA141" s="640"/>
      <c r="BB141" s="642"/>
      <c r="BC141" s="640"/>
      <c r="BD141" s="642"/>
      <c r="BE141" s="640"/>
      <c r="BF141" s="642"/>
      <c r="BG141" s="640"/>
      <c r="BH141" s="642"/>
      <c r="BI141" s="640"/>
      <c r="BJ141" s="642"/>
      <c r="BK141" s="640"/>
      <c r="BL141" s="642"/>
      <c r="BM141" s="640"/>
      <c r="BN141" s="642"/>
      <c r="BO141" s="640"/>
      <c r="BP141" s="642"/>
      <c r="BQ141" s="640"/>
      <c r="BR141" s="641"/>
      <c r="BS141" s="643">
        <f t="shared" si="115"/>
        <v>0</v>
      </c>
      <c r="BT141" s="644">
        <f t="shared" si="116"/>
        <v>0</v>
      </c>
      <c r="BU141" s="644">
        <f t="shared" si="117"/>
        <v>0</v>
      </c>
      <c r="BV141" s="644">
        <f t="shared" si="118"/>
        <v>0</v>
      </c>
      <c r="BW141" s="645"/>
      <c r="BX141" s="338"/>
      <c r="BY141" s="338"/>
      <c r="BZ141" s="338"/>
      <c r="CA141" s="338"/>
      <c r="CB141" s="338"/>
      <c r="CC141" s="338"/>
    </row>
    <row r="142" ht="15.75" customHeight="1">
      <c r="A142" s="338" t="s">
        <v>220</v>
      </c>
      <c r="B142" s="501" t="s">
        <v>417</v>
      </c>
      <c r="C142" s="637">
        <v>350.0</v>
      </c>
      <c r="D142" s="638">
        <f t="shared" ref="D142:E142" si="156">I142+K142+M142+O142+Q142+S142+U142+W142+Y142+AA142+AC142+AE142+AG142+AI142+AK142+AM142+AO142+AQ142+AS142+AU142+AW142+AY142+BA142+BC142+BE142+BG142+BI142+BK142+BM142+BO142+BQ142</f>
        <v>0</v>
      </c>
      <c r="E142" s="505">
        <f t="shared" si="156"/>
        <v>350</v>
      </c>
      <c r="F142" s="639">
        <f t="shared" si="113"/>
        <v>0</v>
      </c>
      <c r="G142" s="297">
        <v>23.2</v>
      </c>
      <c r="H142" s="298">
        <f t="shared" si="114"/>
        <v>0</v>
      </c>
      <c r="I142" s="640"/>
      <c r="J142" s="641">
        <v>350.0</v>
      </c>
      <c r="K142" s="640"/>
      <c r="L142" s="642"/>
      <c r="M142" s="640"/>
      <c r="N142" s="642"/>
      <c r="O142" s="640"/>
      <c r="P142" s="642"/>
      <c r="Q142" s="640"/>
      <c r="R142" s="642"/>
      <c r="S142" s="640"/>
      <c r="T142" s="642"/>
      <c r="U142" s="640"/>
      <c r="V142" s="642"/>
      <c r="W142" s="640"/>
      <c r="X142" s="642"/>
      <c r="Y142" s="640"/>
      <c r="Z142" s="642"/>
      <c r="AA142" s="640"/>
      <c r="AB142" s="642"/>
      <c r="AC142" s="640"/>
      <c r="AD142" s="642"/>
      <c r="AE142" s="640"/>
      <c r="AF142" s="642"/>
      <c r="AG142" s="640"/>
      <c r="AH142" s="642"/>
      <c r="AI142" s="640"/>
      <c r="AJ142" s="642"/>
      <c r="AK142" s="640"/>
      <c r="AL142" s="642"/>
      <c r="AM142" s="640"/>
      <c r="AN142" s="642"/>
      <c r="AO142" s="640"/>
      <c r="AP142" s="642"/>
      <c r="AQ142" s="640"/>
      <c r="AR142" s="642"/>
      <c r="AS142" s="640"/>
      <c r="AT142" s="642"/>
      <c r="AU142" s="640"/>
      <c r="AV142" s="642"/>
      <c r="AW142" s="640"/>
      <c r="AX142" s="642"/>
      <c r="AY142" s="640"/>
      <c r="AZ142" s="642"/>
      <c r="BA142" s="640"/>
      <c r="BB142" s="642"/>
      <c r="BC142" s="640"/>
      <c r="BD142" s="642"/>
      <c r="BE142" s="640"/>
      <c r="BF142" s="642"/>
      <c r="BG142" s="640"/>
      <c r="BH142" s="642"/>
      <c r="BI142" s="640"/>
      <c r="BJ142" s="642"/>
      <c r="BK142" s="640"/>
      <c r="BL142" s="642"/>
      <c r="BM142" s="640"/>
      <c r="BN142" s="642"/>
      <c r="BO142" s="640"/>
      <c r="BP142" s="642"/>
      <c r="BQ142" s="646"/>
      <c r="BR142" s="641"/>
      <c r="BS142" s="643">
        <f t="shared" si="115"/>
        <v>8120</v>
      </c>
      <c r="BT142" s="644">
        <f t="shared" si="116"/>
        <v>0</v>
      </c>
      <c r="BU142" s="644">
        <f t="shared" si="117"/>
        <v>8120</v>
      </c>
      <c r="BV142" s="644">
        <f t="shared" si="118"/>
        <v>0</v>
      </c>
      <c r="BW142" s="645"/>
      <c r="BX142" s="338"/>
      <c r="BY142" s="338"/>
      <c r="BZ142" s="338"/>
      <c r="CA142" s="338"/>
      <c r="CB142" s="338"/>
      <c r="CC142" s="338"/>
    </row>
    <row r="143" ht="15.75" customHeight="1">
      <c r="A143" s="338" t="s">
        <v>220</v>
      </c>
      <c r="B143" s="501" t="s">
        <v>413</v>
      </c>
      <c r="C143" s="637">
        <v>0.0</v>
      </c>
      <c r="D143" s="638">
        <f t="shared" ref="D143:E143" si="157">I143+K143+M143+O143+Q143+S143+U143+W143+Y143+AA143+AC143+AE143+AG143+AI143+AK143+AM143+AO143+AQ143+AS143+AU143+AW143+AY143+BA143+BC143+BE143+BG143+BI143+BK143+BM143+BO143+BQ143</f>
        <v>0</v>
      </c>
      <c r="E143" s="505">
        <f t="shared" si="157"/>
        <v>0</v>
      </c>
      <c r="F143" s="639">
        <f t="shared" si="113"/>
        <v>0</v>
      </c>
      <c r="G143" s="297">
        <v>34.25</v>
      </c>
      <c r="H143" s="298">
        <f t="shared" si="114"/>
        <v>0</v>
      </c>
      <c r="I143" s="640"/>
      <c r="J143" s="641">
        <v>0.0</v>
      </c>
      <c r="K143" s="640"/>
      <c r="L143" s="642"/>
      <c r="M143" s="640"/>
      <c r="N143" s="642"/>
      <c r="O143" s="640"/>
      <c r="P143" s="642"/>
      <c r="Q143" s="640"/>
      <c r="R143" s="642"/>
      <c r="S143" s="640"/>
      <c r="T143" s="642"/>
      <c r="U143" s="640"/>
      <c r="V143" s="642"/>
      <c r="W143" s="640"/>
      <c r="X143" s="642"/>
      <c r="Y143" s="640"/>
      <c r="Z143" s="642"/>
      <c r="AA143" s="640"/>
      <c r="AB143" s="642"/>
      <c r="AC143" s="640"/>
      <c r="AD143" s="642"/>
      <c r="AE143" s="640"/>
      <c r="AF143" s="642"/>
      <c r="AG143" s="640"/>
      <c r="AH143" s="642"/>
      <c r="AI143" s="640"/>
      <c r="AJ143" s="642"/>
      <c r="AK143" s="640"/>
      <c r="AL143" s="642"/>
      <c r="AM143" s="640"/>
      <c r="AN143" s="642"/>
      <c r="AO143" s="640"/>
      <c r="AP143" s="642"/>
      <c r="AQ143" s="640"/>
      <c r="AR143" s="642"/>
      <c r="AS143" s="640"/>
      <c r="AT143" s="642"/>
      <c r="AU143" s="640"/>
      <c r="AV143" s="642"/>
      <c r="AW143" s="640"/>
      <c r="AX143" s="642"/>
      <c r="AY143" s="640"/>
      <c r="AZ143" s="642"/>
      <c r="BA143" s="640"/>
      <c r="BB143" s="642"/>
      <c r="BC143" s="640"/>
      <c r="BD143" s="642"/>
      <c r="BE143" s="640"/>
      <c r="BF143" s="642"/>
      <c r="BG143" s="640"/>
      <c r="BH143" s="642"/>
      <c r="BI143" s="640"/>
      <c r="BJ143" s="642"/>
      <c r="BK143" s="640"/>
      <c r="BL143" s="642"/>
      <c r="BM143" s="640"/>
      <c r="BN143" s="642"/>
      <c r="BO143" s="640"/>
      <c r="BP143" s="642"/>
      <c r="BQ143" s="640"/>
      <c r="BR143" s="641"/>
      <c r="BS143" s="643">
        <f t="shared" si="115"/>
        <v>0</v>
      </c>
      <c r="BT143" s="644">
        <f t="shared" si="116"/>
        <v>0</v>
      </c>
      <c r="BU143" s="644">
        <f t="shared" si="117"/>
        <v>0</v>
      </c>
      <c r="BV143" s="644">
        <f t="shared" si="118"/>
        <v>0</v>
      </c>
      <c r="BW143" s="645"/>
      <c r="BX143" s="338"/>
      <c r="BY143" s="338"/>
      <c r="BZ143" s="338"/>
      <c r="CA143" s="338"/>
      <c r="CB143" s="338"/>
      <c r="CC143" s="338"/>
    </row>
    <row r="144" ht="15.75" customHeight="1">
      <c r="A144" s="338" t="s">
        <v>220</v>
      </c>
      <c r="B144" s="501" t="s">
        <v>407</v>
      </c>
      <c r="C144" s="637">
        <v>0.0</v>
      </c>
      <c r="D144" s="638">
        <f t="shared" ref="D144:E144" si="158">I144+K144+M144+O144+Q144+S144+U144+W144+Y144+AA144+AC144+AE144+AG144+AI144+AK144+AM144+AO144+AQ144+AS144+AU144+AW144+AY144+BA144+BC144+BE144+BG144+BI144+BK144+BM144+BO144+BQ144</f>
        <v>0</v>
      </c>
      <c r="E144" s="505">
        <f t="shared" si="158"/>
        <v>0</v>
      </c>
      <c r="F144" s="639">
        <f t="shared" si="113"/>
        <v>0</v>
      </c>
      <c r="G144" s="297">
        <v>30.0</v>
      </c>
      <c r="H144" s="298">
        <f t="shared" si="114"/>
        <v>0</v>
      </c>
      <c r="I144" s="640"/>
      <c r="J144" s="641">
        <v>0.0</v>
      </c>
      <c r="K144" s="640"/>
      <c r="L144" s="642"/>
      <c r="M144" s="640"/>
      <c r="N144" s="642"/>
      <c r="O144" s="640"/>
      <c r="P144" s="642"/>
      <c r="Q144" s="640"/>
      <c r="R144" s="642"/>
      <c r="S144" s="640"/>
      <c r="T144" s="642"/>
      <c r="U144" s="640"/>
      <c r="V144" s="642"/>
      <c r="W144" s="640"/>
      <c r="X144" s="642"/>
      <c r="Y144" s="640"/>
      <c r="Z144" s="642"/>
      <c r="AA144" s="640"/>
      <c r="AB144" s="642"/>
      <c r="AC144" s="640"/>
      <c r="AD144" s="642"/>
      <c r="AE144" s="640"/>
      <c r="AF144" s="642"/>
      <c r="AG144" s="640"/>
      <c r="AH144" s="642"/>
      <c r="AI144" s="640"/>
      <c r="AJ144" s="642"/>
      <c r="AK144" s="640"/>
      <c r="AL144" s="642"/>
      <c r="AM144" s="640"/>
      <c r="AN144" s="642"/>
      <c r="AO144" s="640"/>
      <c r="AP144" s="642"/>
      <c r="AQ144" s="640"/>
      <c r="AR144" s="642"/>
      <c r="AS144" s="640"/>
      <c r="AT144" s="642"/>
      <c r="AU144" s="640"/>
      <c r="AV144" s="642"/>
      <c r="AW144" s="640"/>
      <c r="AX144" s="642"/>
      <c r="AY144" s="640"/>
      <c r="AZ144" s="642"/>
      <c r="BA144" s="640"/>
      <c r="BB144" s="642"/>
      <c r="BC144" s="640"/>
      <c r="BD144" s="642"/>
      <c r="BE144" s="640"/>
      <c r="BF144" s="642"/>
      <c r="BG144" s="640"/>
      <c r="BH144" s="642"/>
      <c r="BI144" s="640"/>
      <c r="BJ144" s="642"/>
      <c r="BK144" s="640"/>
      <c r="BL144" s="642"/>
      <c r="BM144" s="640"/>
      <c r="BN144" s="642"/>
      <c r="BO144" s="640"/>
      <c r="BP144" s="642"/>
      <c r="BQ144" s="640"/>
      <c r="BR144" s="641"/>
      <c r="BS144" s="643">
        <f t="shared" si="115"/>
        <v>0</v>
      </c>
      <c r="BT144" s="644">
        <f t="shared" si="116"/>
        <v>0</v>
      </c>
      <c r="BU144" s="644">
        <f t="shared" si="117"/>
        <v>0</v>
      </c>
      <c r="BV144" s="644">
        <f t="shared" si="118"/>
        <v>0</v>
      </c>
      <c r="BW144" s="645"/>
      <c r="BX144" s="338"/>
      <c r="BY144" s="338"/>
      <c r="BZ144" s="338"/>
      <c r="CA144" s="338"/>
      <c r="CB144" s="338"/>
      <c r="CC144" s="338"/>
    </row>
    <row r="145" ht="15.75" customHeight="1">
      <c r="A145" s="338" t="s">
        <v>220</v>
      </c>
      <c r="B145" s="501" t="s">
        <v>424</v>
      </c>
      <c r="C145" s="637">
        <v>130.0</v>
      </c>
      <c r="D145" s="638">
        <f t="shared" ref="D145:E145" si="159">I145+K145+M145+O145+Q145+S145+U145+W145+Y145+AA145+AC145+AE145+AG145+AI145+AK145+AM145+AO145+AQ145+AS145+AU145+AW145+AY145+BA145+BC145+BE145+BG145+BI145+BK145+BM145+BO145+BQ145</f>
        <v>0</v>
      </c>
      <c r="E145" s="505">
        <f t="shared" si="159"/>
        <v>130</v>
      </c>
      <c r="F145" s="639">
        <f t="shared" si="113"/>
        <v>0</v>
      </c>
      <c r="G145" s="297">
        <v>13.2</v>
      </c>
      <c r="H145" s="298">
        <f t="shared" si="114"/>
        <v>0</v>
      </c>
      <c r="I145" s="640"/>
      <c r="J145" s="641">
        <v>130.0</v>
      </c>
      <c r="K145" s="640"/>
      <c r="L145" s="642"/>
      <c r="M145" s="640"/>
      <c r="N145" s="642"/>
      <c r="O145" s="640"/>
      <c r="P145" s="642"/>
      <c r="Q145" s="640"/>
      <c r="R145" s="642"/>
      <c r="S145" s="640"/>
      <c r="T145" s="642"/>
      <c r="U145" s="640"/>
      <c r="V145" s="642"/>
      <c r="W145" s="640"/>
      <c r="X145" s="642"/>
      <c r="Y145" s="640"/>
      <c r="Z145" s="642"/>
      <c r="AA145" s="640"/>
      <c r="AB145" s="642"/>
      <c r="AC145" s="640"/>
      <c r="AD145" s="642"/>
      <c r="AE145" s="640"/>
      <c r="AF145" s="642"/>
      <c r="AG145" s="640"/>
      <c r="AH145" s="642"/>
      <c r="AI145" s="640"/>
      <c r="AJ145" s="642"/>
      <c r="AK145" s="640"/>
      <c r="AL145" s="642"/>
      <c r="AM145" s="640"/>
      <c r="AN145" s="642"/>
      <c r="AO145" s="640"/>
      <c r="AP145" s="642"/>
      <c r="AQ145" s="640"/>
      <c r="AR145" s="642"/>
      <c r="AS145" s="640"/>
      <c r="AT145" s="642"/>
      <c r="AU145" s="640"/>
      <c r="AV145" s="642"/>
      <c r="AW145" s="640"/>
      <c r="AX145" s="642"/>
      <c r="AY145" s="640"/>
      <c r="AZ145" s="642"/>
      <c r="BA145" s="640"/>
      <c r="BB145" s="642"/>
      <c r="BC145" s="640"/>
      <c r="BD145" s="642"/>
      <c r="BE145" s="640"/>
      <c r="BF145" s="642"/>
      <c r="BG145" s="640"/>
      <c r="BH145" s="642"/>
      <c r="BI145" s="640"/>
      <c r="BJ145" s="642"/>
      <c r="BK145" s="640"/>
      <c r="BL145" s="642"/>
      <c r="BM145" s="640"/>
      <c r="BN145" s="642"/>
      <c r="BO145" s="640"/>
      <c r="BP145" s="642"/>
      <c r="BQ145" s="646"/>
      <c r="BR145" s="641"/>
      <c r="BS145" s="643">
        <f t="shared" si="115"/>
        <v>1716</v>
      </c>
      <c r="BT145" s="644">
        <f t="shared" si="116"/>
        <v>0</v>
      </c>
      <c r="BU145" s="644">
        <f t="shared" si="117"/>
        <v>1716</v>
      </c>
      <c r="BV145" s="644">
        <f t="shared" si="118"/>
        <v>0</v>
      </c>
      <c r="BW145" s="645"/>
      <c r="BX145" s="338"/>
      <c r="BY145" s="338"/>
      <c r="BZ145" s="338"/>
      <c r="CA145" s="338"/>
      <c r="CB145" s="338"/>
      <c r="CC145" s="338"/>
    </row>
    <row r="146" ht="15.75" customHeight="1">
      <c r="A146" s="338" t="s">
        <v>220</v>
      </c>
      <c r="B146" s="501" t="s">
        <v>426</v>
      </c>
      <c r="C146" s="637">
        <v>0.0</v>
      </c>
      <c r="D146" s="638">
        <f t="shared" ref="D146:E146" si="160">I146+K146+M146+O146+Q146+S146+U146+W146+Y146+AA146+AC146+AE146+AG146+AI146+AK146+AM146+AO146+AQ146+AS146+AU146+AW146+AY146+BA146+BC146+BE146+BG146+BI146+BK146+BM146+BO146+BQ146</f>
        <v>0</v>
      </c>
      <c r="E146" s="505">
        <f t="shared" si="160"/>
        <v>0</v>
      </c>
      <c r="F146" s="639">
        <f t="shared" si="113"/>
        <v>0</v>
      </c>
      <c r="G146" s="297">
        <v>30.0</v>
      </c>
      <c r="H146" s="298">
        <f t="shared" si="114"/>
        <v>0</v>
      </c>
      <c r="I146" s="640"/>
      <c r="J146" s="641">
        <v>0.0</v>
      </c>
      <c r="K146" s="640"/>
      <c r="L146" s="642"/>
      <c r="M146" s="640"/>
      <c r="N146" s="642"/>
      <c r="O146" s="640"/>
      <c r="P146" s="642"/>
      <c r="Q146" s="640"/>
      <c r="R146" s="642"/>
      <c r="S146" s="640"/>
      <c r="T146" s="642"/>
      <c r="U146" s="640"/>
      <c r="V146" s="642"/>
      <c r="W146" s="640"/>
      <c r="X146" s="642"/>
      <c r="Y146" s="640"/>
      <c r="Z146" s="642"/>
      <c r="AA146" s="640"/>
      <c r="AB146" s="642"/>
      <c r="AC146" s="640"/>
      <c r="AD146" s="642"/>
      <c r="AE146" s="640"/>
      <c r="AF146" s="642"/>
      <c r="AG146" s="640"/>
      <c r="AH146" s="642"/>
      <c r="AI146" s="640"/>
      <c r="AJ146" s="642"/>
      <c r="AK146" s="640"/>
      <c r="AL146" s="642"/>
      <c r="AM146" s="640"/>
      <c r="AN146" s="642"/>
      <c r="AO146" s="640"/>
      <c r="AP146" s="642"/>
      <c r="AQ146" s="640"/>
      <c r="AR146" s="642"/>
      <c r="AS146" s="640"/>
      <c r="AT146" s="642"/>
      <c r="AU146" s="640"/>
      <c r="AV146" s="642"/>
      <c r="AW146" s="640"/>
      <c r="AX146" s="642"/>
      <c r="AY146" s="640"/>
      <c r="AZ146" s="642"/>
      <c r="BA146" s="640"/>
      <c r="BB146" s="642"/>
      <c r="BC146" s="640"/>
      <c r="BD146" s="642"/>
      <c r="BE146" s="640"/>
      <c r="BF146" s="642"/>
      <c r="BG146" s="640"/>
      <c r="BH146" s="642"/>
      <c r="BI146" s="640"/>
      <c r="BJ146" s="642"/>
      <c r="BK146" s="640"/>
      <c r="BL146" s="642"/>
      <c r="BM146" s="640"/>
      <c r="BN146" s="642"/>
      <c r="BO146" s="640"/>
      <c r="BP146" s="642"/>
      <c r="BQ146" s="640"/>
      <c r="BR146" s="641"/>
      <c r="BS146" s="643">
        <f t="shared" si="115"/>
        <v>0</v>
      </c>
      <c r="BT146" s="644">
        <f t="shared" si="116"/>
        <v>0</v>
      </c>
      <c r="BU146" s="644">
        <f t="shared" si="117"/>
        <v>0</v>
      </c>
      <c r="BV146" s="644">
        <f t="shared" si="118"/>
        <v>0</v>
      </c>
      <c r="BW146" s="645"/>
      <c r="BX146" s="338"/>
      <c r="BY146" s="338"/>
      <c r="BZ146" s="338"/>
      <c r="CA146" s="338"/>
      <c r="CB146" s="338"/>
      <c r="CC146" s="338"/>
    </row>
    <row r="147" ht="15.75" customHeight="1">
      <c r="A147" s="338" t="s">
        <v>220</v>
      </c>
      <c r="B147" s="501" t="s">
        <v>423</v>
      </c>
      <c r="C147" s="637">
        <v>0.0</v>
      </c>
      <c r="D147" s="638">
        <f t="shared" ref="D147:E147" si="161">I147+K147+M147+O147+Q147+S147+U147+W147+Y147+AA147+AC147+AE147+AG147+AI147+AK147+AM147+AO147+AQ147+AS147+AU147+AW147+AY147+BA147+BC147+BE147+BG147+BI147+BK147+BM147+BO147+BQ147</f>
        <v>0</v>
      </c>
      <c r="E147" s="505">
        <f t="shared" si="161"/>
        <v>0</v>
      </c>
      <c r="F147" s="639">
        <f t="shared" si="113"/>
        <v>0</v>
      </c>
      <c r="G147" s="297">
        <v>13.4</v>
      </c>
      <c r="H147" s="298">
        <f t="shared" si="114"/>
        <v>0</v>
      </c>
      <c r="I147" s="640"/>
      <c r="J147" s="641">
        <v>0.0</v>
      </c>
      <c r="K147" s="640"/>
      <c r="L147" s="642"/>
      <c r="M147" s="640"/>
      <c r="N147" s="642"/>
      <c r="O147" s="640"/>
      <c r="P147" s="642"/>
      <c r="Q147" s="640"/>
      <c r="R147" s="642"/>
      <c r="S147" s="640"/>
      <c r="T147" s="642"/>
      <c r="U147" s="640"/>
      <c r="V147" s="642"/>
      <c r="W147" s="640"/>
      <c r="X147" s="642"/>
      <c r="Y147" s="640"/>
      <c r="Z147" s="642"/>
      <c r="AA147" s="640"/>
      <c r="AB147" s="642"/>
      <c r="AC147" s="640"/>
      <c r="AD147" s="642"/>
      <c r="AE147" s="640"/>
      <c r="AF147" s="642"/>
      <c r="AG147" s="640"/>
      <c r="AH147" s="642"/>
      <c r="AI147" s="640"/>
      <c r="AJ147" s="642"/>
      <c r="AK147" s="640"/>
      <c r="AL147" s="642"/>
      <c r="AM147" s="640"/>
      <c r="AN147" s="642"/>
      <c r="AO147" s="640"/>
      <c r="AP147" s="642"/>
      <c r="AQ147" s="640"/>
      <c r="AR147" s="642"/>
      <c r="AS147" s="640"/>
      <c r="AT147" s="642"/>
      <c r="AU147" s="640"/>
      <c r="AV147" s="642"/>
      <c r="AW147" s="640"/>
      <c r="AX147" s="642"/>
      <c r="AY147" s="640"/>
      <c r="AZ147" s="642"/>
      <c r="BA147" s="640"/>
      <c r="BB147" s="642"/>
      <c r="BC147" s="640"/>
      <c r="BD147" s="642"/>
      <c r="BE147" s="640"/>
      <c r="BF147" s="642"/>
      <c r="BG147" s="640"/>
      <c r="BH147" s="642"/>
      <c r="BI147" s="640"/>
      <c r="BJ147" s="642"/>
      <c r="BK147" s="640"/>
      <c r="BL147" s="642"/>
      <c r="BM147" s="640"/>
      <c r="BN147" s="642"/>
      <c r="BO147" s="640"/>
      <c r="BP147" s="642"/>
      <c r="BQ147" s="640"/>
      <c r="BR147" s="641"/>
      <c r="BS147" s="643">
        <f t="shared" si="115"/>
        <v>0</v>
      </c>
      <c r="BT147" s="644">
        <f t="shared" si="116"/>
        <v>0</v>
      </c>
      <c r="BU147" s="644">
        <f t="shared" si="117"/>
        <v>0</v>
      </c>
      <c r="BV147" s="644">
        <f t="shared" si="118"/>
        <v>0</v>
      </c>
      <c r="BW147" s="645"/>
      <c r="BX147" s="338"/>
      <c r="BY147" s="338"/>
      <c r="BZ147" s="338"/>
      <c r="CA147" s="338"/>
      <c r="CB147" s="338"/>
      <c r="CC147" s="338"/>
    </row>
    <row r="148" ht="15.75" customHeight="1">
      <c r="A148" s="338" t="s">
        <v>220</v>
      </c>
      <c r="B148" s="501" t="s">
        <v>420</v>
      </c>
      <c r="C148" s="637">
        <v>0.0</v>
      </c>
      <c r="D148" s="638">
        <f t="shared" ref="D148:E148" si="162">I148+K148+M148+O148+Q148+S148+U148+W148+Y148+AA148+AC148+AE148+AG148+AI148+AK148+AM148+AO148+AQ148+AS148+AU148+AW148+AY148+BA148+BC148+BE148+BG148+BI148+BK148+BM148+BO148+BQ148</f>
        <v>0</v>
      </c>
      <c r="E148" s="505">
        <f t="shared" si="162"/>
        <v>0</v>
      </c>
      <c r="F148" s="639">
        <f t="shared" si="113"/>
        <v>0</v>
      </c>
      <c r="G148" s="297">
        <v>16.5</v>
      </c>
      <c r="H148" s="298">
        <f t="shared" si="114"/>
        <v>0</v>
      </c>
      <c r="I148" s="640"/>
      <c r="J148" s="641">
        <v>0.0</v>
      </c>
      <c r="K148" s="640"/>
      <c r="L148" s="642"/>
      <c r="M148" s="640"/>
      <c r="N148" s="642"/>
      <c r="O148" s="640"/>
      <c r="P148" s="642"/>
      <c r="Q148" s="640"/>
      <c r="R148" s="642"/>
      <c r="S148" s="640"/>
      <c r="T148" s="642"/>
      <c r="U148" s="640"/>
      <c r="V148" s="642"/>
      <c r="W148" s="640"/>
      <c r="X148" s="642"/>
      <c r="Y148" s="640"/>
      <c r="Z148" s="642"/>
      <c r="AA148" s="640"/>
      <c r="AB148" s="642"/>
      <c r="AC148" s="640"/>
      <c r="AD148" s="642"/>
      <c r="AE148" s="640"/>
      <c r="AF148" s="642"/>
      <c r="AG148" s="640"/>
      <c r="AH148" s="642"/>
      <c r="AI148" s="640"/>
      <c r="AJ148" s="642"/>
      <c r="AK148" s="640"/>
      <c r="AL148" s="642"/>
      <c r="AM148" s="640"/>
      <c r="AN148" s="642"/>
      <c r="AO148" s="640"/>
      <c r="AP148" s="642"/>
      <c r="AQ148" s="640"/>
      <c r="AR148" s="642"/>
      <c r="AS148" s="640"/>
      <c r="AT148" s="642"/>
      <c r="AU148" s="640"/>
      <c r="AV148" s="642"/>
      <c r="AW148" s="640"/>
      <c r="AX148" s="642"/>
      <c r="AY148" s="640"/>
      <c r="AZ148" s="642"/>
      <c r="BA148" s="640"/>
      <c r="BB148" s="642"/>
      <c r="BC148" s="640"/>
      <c r="BD148" s="642"/>
      <c r="BE148" s="640"/>
      <c r="BF148" s="642"/>
      <c r="BG148" s="640"/>
      <c r="BH148" s="642"/>
      <c r="BI148" s="640"/>
      <c r="BJ148" s="642"/>
      <c r="BK148" s="640"/>
      <c r="BL148" s="642"/>
      <c r="BM148" s="640"/>
      <c r="BN148" s="642"/>
      <c r="BO148" s="640"/>
      <c r="BP148" s="642"/>
      <c r="BQ148" s="640"/>
      <c r="BR148" s="641"/>
      <c r="BS148" s="643">
        <f t="shared" si="115"/>
        <v>0</v>
      </c>
      <c r="BT148" s="644">
        <f t="shared" si="116"/>
        <v>0</v>
      </c>
      <c r="BU148" s="644">
        <f t="shared" si="117"/>
        <v>0</v>
      </c>
      <c r="BV148" s="644">
        <f t="shared" si="118"/>
        <v>0</v>
      </c>
      <c r="BW148" s="645"/>
      <c r="BX148" s="338"/>
      <c r="BY148" s="338"/>
      <c r="BZ148" s="338"/>
      <c r="CA148" s="338"/>
      <c r="CB148" s="338"/>
      <c r="CC148" s="338"/>
    </row>
    <row r="149" ht="15.75" customHeight="1">
      <c r="A149" s="338" t="s">
        <v>220</v>
      </c>
      <c r="B149" s="501" t="s">
        <v>422</v>
      </c>
      <c r="C149" s="637">
        <v>0.0</v>
      </c>
      <c r="D149" s="638">
        <f t="shared" ref="D149:E149" si="163">I149+K149+M149+O149+Q149+S149+U149+W149+Y149+AA149+AC149+AE149+AG149+AI149+AK149+AM149+AO149+AQ149+AS149+AU149+AW149+AY149+BA149+BC149+BE149+BG149+BI149+BK149+BM149+BO149+BQ149</f>
        <v>0</v>
      </c>
      <c r="E149" s="505">
        <f t="shared" si="163"/>
        <v>0</v>
      </c>
      <c r="F149" s="639">
        <f t="shared" si="113"/>
        <v>0</v>
      </c>
      <c r="G149" s="297">
        <v>20.15</v>
      </c>
      <c r="H149" s="298">
        <f t="shared" si="114"/>
        <v>0</v>
      </c>
      <c r="I149" s="640"/>
      <c r="J149" s="641">
        <v>0.0</v>
      </c>
      <c r="K149" s="640"/>
      <c r="L149" s="642"/>
      <c r="M149" s="640"/>
      <c r="N149" s="642"/>
      <c r="O149" s="640"/>
      <c r="P149" s="642"/>
      <c r="Q149" s="640"/>
      <c r="R149" s="642"/>
      <c r="S149" s="640"/>
      <c r="T149" s="642"/>
      <c r="U149" s="640"/>
      <c r="V149" s="642"/>
      <c r="W149" s="640"/>
      <c r="X149" s="642"/>
      <c r="Y149" s="640"/>
      <c r="Z149" s="642"/>
      <c r="AA149" s="640"/>
      <c r="AB149" s="642"/>
      <c r="AC149" s="640"/>
      <c r="AD149" s="642"/>
      <c r="AE149" s="640"/>
      <c r="AF149" s="642"/>
      <c r="AG149" s="640"/>
      <c r="AH149" s="642"/>
      <c r="AI149" s="640"/>
      <c r="AJ149" s="642"/>
      <c r="AK149" s="640"/>
      <c r="AL149" s="642"/>
      <c r="AM149" s="640"/>
      <c r="AN149" s="642"/>
      <c r="AO149" s="640"/>
      <c r="AP149" s="642"/>
      <c r="AQ149" s="640"/>
      <c r="AR149" s="642"/>
      <c r="AS149" s="640"/>
      <c r="AT149" s="642"/>
      <c r="AU149" s="640"/>
      <c r="AV149" s="642"/>
      <c r="AW149" s="640"/>
      <c r="AX149" s="642"/>
      <c r="AY149" s="640"/>
      <c r="AZ149" s="642"/>
      <c r="BA149" s="640"/>
      <c r="BB149" s="642"/>
      <c r="BC149" s="640"/>
      <c r="BD149" s="642"/>
      <c r="BE149" s="640"/>
      <c r="BF149" s="642"/>
      <c r="BG149" s="640"/>
      <c r="BH149" s="642"/>
      <c r="BI149" s="640"/>
      <c r="BJ149" s="642"/>
      <c r="BK149" s="640"/>
      <c r="BL149" s="642"/>
      <c r="BM149" s="640"/>
      <c r="BN149" s="642"/>
      <c r="BO149" s="640"/>
      <c r="BP149" s="642"/>
      <c r="BQ149" s="640"/>
      <c r="BR149" s="641"/>
      <c r="BS149" s="643">
        <f t="shared" si="115"/>
        <v>0</v>
      </c>
      <c r="BT149" s="644">
        <f t="shared" si="116"/>
        <v>0</v>
      </c>
      <c r="BU149" s="644">
        <f t="shared" si="117"/>
        <v>0</v>
      </c>
      <c r="BV149" s="644">
        <f t="shared" si="118"/>
        <v>0</v>
      </c>
      <c r="BW149" s="645"/>
      <c r="BX149" s="338"/>
      <c r="BY149" s="338"/>
      <c r="BZ149" s="338"/>
      <c r="CA149" s="338"/>
      <c r="CB149" s="338"/>
      <c r="CC149" s="338"/>
    </row>
    <row r="150" ht="15.75" customHeight="1">
      <c r="A150" s="338" t="s">
        <v>220</v>
      </c>
      <c r="B150" s="501" t="s">
        <v>393</v>
      </c>
      <c r="C150" s="637">
        <v>280.0</v>
      </c>
      <c r="D150" s="638">
        <f t="shared" ref="D150:E150" si="164">I150+K150+M150+O150+Q150+S150+U150+W150+Y150+AA150+AC150+AE150+AG150+AI150+AK150+AM150+AO150+AQ150+AS150+AU150+AW150+AY150+BA150+BC150+BE150+BG150+BI150+BK150+BM150+BO150+BQ150</f>
        <v>0</v>
      </c>
      <c r="E150" s="505">
        <f t="shared" si="164"/>
        <v>280</v>
      </c>
      <c r="F150" s="639">
        <f t="shared" si="113"/>
        <v>0</v>
      </c>
      <c r="G150" s="297">
        <v>19.65</v>
      </c>
      <c r="H150" s="298">
        <f t="shared" si="114"/>
        <v>0</v>
      </c>
      <c r="I150" s="640"/>
      <c r="J150" s="641">
        <v>280.0</v>
      </c>
      <c r="K150" s="640"/>
      <c r="L150" s="642"/>
      <c r="M150" s="640"/>
      <c r="N150" s="642"/>
      <c r="O150" s="640"/>
      <c r="P150" s="642"/>
      <c r="Q150" s="640"/>
      <c r="R150" s="642"/>
      <c r="S150" s="640"/>
      <c r="T150" s="642"/>
      <c r="U150" s="640"/>
      <c r="V150" s="642"/>
      <c r="W150" s="640"/>
      <c r="X150" s="642"/>
      <c r="Y150" s="640"/>
      <c r="Z150" s="642"/>
      <c r="AA150" s="640"/>
      <c r="AB150" s="642"/>
      <c r="AC150" s="640"/>
      <c r="AD150" s="642"/>
      <c r="AE150" s="640"/>
      <c r="AF150" s="642"/>
      <c r="AG150" s="640"/>
      <c r="AH150" s="642"/>
      <c r="AI150" s="640"/>
      <c r="AJ150" s="642"/>
      <c r="AK150" s="640"/>
      <c r="AL150" s="642"/>
      <c r="AM150" s="640"/>
      <c r="AN150" s="642"/>
      <c r="AO150" s="640"/>
      <c r="AP150" s="642"/>
      <c r="AQ150" s="640"/>
      <c r="AR150" s="642"/>
      <c r="AS150" s="640"/>
      <c r="AT150" s="642"/>
      <c r="AU150" s="640"/>
      <c r="AV150" s="642"/>
      <c r="AW150" s="640"/>
      <c r="AX150" s="642"/>
      <c r="AY150" s="640"/>
      <c r="AZ150" s="642"/>
      <c r="BA150" s="640"/>
      <c r="BB150" s="642"/>
      <c r="BC150" s="640"/>
      <c r="BD150" s="642"/>
      <c r="BE150" s="640"/>
      <c r="BF150" s="642"/>
      <c r="BG150" s="640"/>
      <c r="BH150" s="642"/>
      <c r="BI150" s="640"/>
      <c r="BJ150" s="642"/>
      <c r="BK150" s="640"/>
      <c r="BL150" s="642"/>
      <c r="BM150" s="640"/>
      <c r="BN150" s="642"/>
      <c r="BO150" s="640"/>
      <c r="BP150" s="642"/>
      <c r="BQ150" s="646"/>
      <c r="BR150" s="641"/>
      <c r="BS150" s="643">
        <f t="shared" si="115"/>
        <v>5502</v>
      </c>
      <c r="BT150" s="644">
        <f t="shared" si="116"/>
        <v>0</v>
      </c>
      <c r="BU150" s="644">
        <f t="shared" si="117"/>
        <v>5502</v>
      </c>
      <c r="BV150" s="644">
        <f t="shared" si="118"/>
        <v>0</v>
      </c>
      <c r="BW150" s="645"/>
      <c r="BX150" s="338"/>
      <c r="BY150" s="338"/>
      <c r="BZ150" s="338"/>
      <c r="CA150" s="338"/>
      <c r="CB150" s="338"/>
      <c r="CC150" s="338"/>
    </row>
    <row r="151" ht="15.75" customHeight="1">
      <c r="A151" s="338" t="s">
        <v>220</v>
      </c>
      <c r="B151" s="501" t="s">
        <v>394</v>
      </c>
      <c r="C151" s="637">
        <v>0.0</v>
      </c>
      <c r="D151" s="638">
        <f t="shared" ref="D151:E151" si="165">I151+K151+M151+O151+Q151+S151+U151+W151+Y151+AA151+AC151+AE151+AG151+AI151+AK151+AM151+AO151+AQ151+AS151+AU151+AW151+AY151+BA151+BC151+BE151+BG151+BI151+BK151+BM151+BO151+BQ151</f>
        <v>0</v>
      </c>
      <c r="E151" s="505">
        <f t="shared" si="165"/>
        <v>0</v>
      </c>
      <c r="F151" s="639">
        <f t="shared" si="113"/>
        <v>0</v>
      </c>
      <c r="G151" s="297">
        <v>34.1</v>
      </c>
      <c r="H151" s="298">
        <f t="shared" si="114"/>
        <v>0</v>
      </c>
      <c r="I151" s="640"/>
      <c r="J151" s="641">
        <v>0.0</v>
      </c>
      <c r="K151" s="640"/>
      <c r="L151" s="642"/>
      <c r="M151" s="640"/>
      <c r="N151" s="642"/>
      <c r="O151" s="640"/>
      <c r="P151" s="642"/>
      <c r="Q151" s="640"/>
      <c r="R151" s="642"/>
      <c r="S151" s="640"/>
      <c r="T151" s="642"/>
      <c r="U151" s="640"/>
      <c r="V151" s="642"/>
      <c r="W151" s="640"/>
      <c r="X151" s="642"/>
      <c r="Y151" s="640"/>
      <c r="Z151" s="642"/>
      <c r="AA151" s="640"/>
      <c r="AB151" s="642"/>
      <c r="AC151" s="640"/>
      <c r="AD151" s="642"/>
      <c r="AE151" s="640"/>
      <c r="AF151" s="642"/>
      <c r="AG151" s="640"/>
      <c r="AH151" s="642"/>
      <c r="AI151" s="640"/>
      <c r="AJ151" s="642"/>
      <c r="AK151" s="640"/>
      <c r="AL151" s="642"/>
      <c r="AM151" s="640"/>
      <c r="AN151" s="642"/>
      <c r="AO151" s="640"/>
      <c r="AP151" s="642"/>
      <c r="AQ151" s="640"/>
      <c r="AR151" s="642"/>
      <c r="AS151" s="640"/>
      <c r="AT151" s="642"/>
      <c r="AU151" s="640"/>
      <c r="AV151" s="642"/>
      <c r="AW151" s="640"/>
      <c r="AX151" s="642"/>
      <c r="AY151" s="640"/>
      <c r="AZ151" s="642"/>
      <c r="BA151" s="640"/>
      <c r="BB151" s="642"/>
      <c r="BC151" s="640"/>
      <c r="BD151" s="642"/>
      <c r="BE151" s="640"/>
      <c r="BF151" s="642"/>
      <c r="BG151" s="640"/>
      <c r="BH151" s="642"/>
      <c r="BI151" s="640"/>
      <c r="BJ151" s="642"/>
      <c r="BK151" s="640"/>
      <c r="BL151" s="642"/>
      <c r="BM151" s="640"/>
      <c r="BN151" s="642"/>
      <c r="BO151" s="640"/>
      <c r="BP151" s="642"/>
      <c r="BQ151" s="640"/>
      <c r="BR151" s="641"/>
      <c r="BS151" s="643">
        <f t="shared" si="115"/>
        <v>0</v>
      </c>
      <c r="BT151" s="644">
        <f t="shared" si="116"/>
        <v>0</v>
      </c>
      <c r="BU151" s="644">
        <f t="shared" si="117"/>
        <v>0</v>
      </c>
      <c r="BV151" s="644">
        <f t="shared" si="118"/>
        <v>0</v>
      </c>
      <c r="BW151" s="645"/>
      <c r="BX151" s="338"/>
      <c r="BY151" s="338"/>
      <c r="BZ151" s="338"/>
      <c r="CA151" s="338"/>
      <c r="CB151" s="338"/>
      <c r="CC151" s="338"/>
    </row>
    <row r="152" ht="15.75" customHeight="1">
      <c r="A152" s="338" t="s">
        <v>220</v>
      </c>
      <c r="B152" s="501" t="s">
        <v>415</v>
      </c>
      <c r="C152" s="637">
        <v>0.0</v>
      </c>
      <c r="D152" s="638">
        <f t="shared" ref="D152:E152" si="166">I152+K152+M152+O152+Q152+S152+U152+W152+Y152+AA152+AC152+AE152+AG152+AI152+AK152+AM152+AO152+AQ152+AS152+AU152+AW152+AY152+BA152+BC152+BE152+BG152+BI152+BK152+BM152+BO152+BQ152</f>
        <v>0</v>
      </c>
      <c r="E152" s="505">
        <f t="shared" si="166"/>
        <v>0</v>
      </c>
      <c r="F152" s="639">
        <f t="shared" si="113"/>
        <v>0</v>
      </c>
      <c r="G152" s="297">
        <v>6.35</v>
      </c>
      <c r="H152" s="298">
        <f t="shared" si="114"/>
        <v>0</v>
      </c>
      <c r="I152" s="640"/>
      <c r="J152" s="641">
        <v>0.0</v>
      </c>
      <c r="K152" s="640"/>
      <c r="L152" s="642"/>
      <c r="M152" s="640"/>
      <c r="N152" s="642"/>
      <c r="O152" s="640"/>
      <c r="P152" s="642"/>
      <c r="Q152" s="640"/>
      <c r="R152" s="642"/>
      <c r="S152" s="640"/>
      <c r="T152" s="642"/>
      <c r="U152" s="640"/>
      <c r="V152" s="642"/>
      <c r="W152" s="640"/>
      <c r="X152" s="642"/>
      <c r="Y152" s="640"/>
      <c r="Z152" s="642"/>
      <c r="AA152" s="640"/>
      <c r="AB152" s="642"/>
      <c r="AC152" s="640"/>
      <c r="AD152" s="642"/>
      <c r="AE152" s="640"/>
      <c r="AF152" s="642"/>
      <c r="AG152" s="640"/>
      <c r="AH152" s="642"/>
      <c r="AI152" s="640"/>
      <c r="AJ152" s="642"/>
      <c r="AK152" s="640"/>
      <c r="AL152" s="642"/>
      <c r="AM152" s="640"/>
      <c r="AN152" s="642"/>
      <c r="AO152" s="640"/>
      <c r="AP152" s="642"/>
      <c r="AQ152" s="640"/>
      <c r="AR152" s="642"/>
      <c r="AS152" s="640"/>
      <c r="AT152" s="642"/>
      <c r="AU152" s="640"/>
      <c r="AV152" s="642"/>
      <c r="AW152" s="640"/>
      <c r="AX152" s="642"/>
      <c r="AY152" s="640"/>
      <c r="AZ152" s="642"/>
      <c r="BA152" s="640"/>
      <c r="BB152" s="642"/>
      <c r="BC152" s="640"/>
      <c r="BD152" s="642"/>
      <c r="BE152" s="640"/>
      <c r="BF152" s="642"/>
      <c r="BG152" s="640"/>
      <c r="BH152" s="642"/>
      <c r="BI152" s="640"/>
      <c r="BJ152" s="642"/>
      <c r="BK152" s="640"/>
      <c r="BL152" s="642"/>
      <c r="BM152" s="640"/>
      <c r="BN152" s="642"/>
      <c r="BO152" s="640"/>
      <c r="BP152" s="642"/>
      <c r="BQ152" s="640"/>
      <c r="BR152" s="641"/>
      <c r="BS152" s="643">
        <f t="shared" si="115"/>
        <v>0</v>
      </c>
      <c r="BT152" s="644">
        <f t="shared" si="116"/>
        <v>0</v>
      </c>
      <c r="BU152" s="644">
        <f t="shared" si="117"/>
        <v>0</v>
      </c>
      <c r="BV152" s="644">
        <f t="shared" si="118"/>
        <v>0</v>
      </c>
      <c r="BW152" s="645"/>
      <c r="BX152" s="338"/>
      <c r="BY152" s="338"/>
      <c r="BZ152" s="338"/>
      <c r="CA152" s="338"/>
      <c r="CB152" s="338"/>
      <c r="CC152" s="338"/>
    </row>
    <row r="153" ht="15.75" customHeight="1">
      <c r="A153" s="338" t="s">
        <v>220</v>
      </c>
      <c r="B153" s="501" t="s">
        <v>416</v>
      </c>
      <c r="C153" s="637">
        <v>0.0</v>
      </c>
      <c r="D153" s="638">
        <f t="shared" ref="D153:E153" si="167">I153+K153+M153+O153+Q153+S153+U153+W153+Y153+AA153+AC153+AE153+AG153+AI153+AK153+AM153+AO153+AQ153+AS153+AU153+AW153+AY153+BA153+BC153+BE153+BG153+BI153+BK153+BM153+BO153+BQ153</f>
        <v>0</v>
      </c>
      <c r="E153" s="505">
        <f t="shared" si="167"/>
        <v>0</v>
      </c>
      <c r="F153" s="639">
        <f t="shared" si="113"/>
        <v>0</v>
      </c>
      <c r="G153" s="297">
        <v>21.05</v>
      </c>
      <c r="H153" s="298">
        <f t="shared" si="114"/>
        <v>0</v>
      </c>
      <c r="I153" s="640"/>
      <c r="J153" s="641">
        <v>0.0</v>
      </c>
      <c r="K153" s="640"/>
      <c r="L153" s="642"/>
      <c r="M153" s="640"/>
      <c r="N153" s="642"/>
      <c r="O153" s="640"/>
      <c r="P153" s="642"/>
      <c r="Q153" s="640"/>
      <c r="R153" s="642"/>
      <c r="S153" s="640"/>
      <c r="T153" s="642"/>
      <c r="U153" s="640"/>
      <c r="V153" s="642"/>
      <c r="W153" s="640"/>
      <c r="X153" s="642"/>
      <c r="Y153" s="640"/>
      <c r="Z153" s="642"/>
      <c r="AA153" s="640"/>
      <c r="AB153" s="642"/>
      <c r="AC153" s="640"/>
      <c r="AD153" s="642"/>
      <c r="AE153" s="640"/>
      <c r="AF153" s="642"/>
      <c r="AG153" s="640"/>
      <c r="AH153" s="642"/>
      <c r="AI153" s="640"/>
      <c r="AJ153" s="642"/>
      <c r="AK153" s="640"/>
      <c r="AL153" s="642"/>
      <c r="AM153" s="640"/>
      <c r="AN153" s="642"/>
      <c r="AO153" s="640"/>
      <c r="AP153" s="642"/>
      <c r="AQ153" s="640"/>
      <c r="AR153" s="642"/>
      <c r="AS153" s="640"/>
      <c r="AT153" s="642"/>
      <c r="AU153" s="640"/>
      <c r="AV153" s="642"/>
      <c r="AW153" s="640"/>
      <c r="AX153" s="642"/>
      <c r="AY153" s="640"/>
      <c r="AZ153" s="642"/>
      <c r="BA153" s="640"/>
      <c r="BB153" s="642"/>
      <c r="BC153" s="640"/>
      <c r="BD153" s="642"/>
      <c r="BE153" s="640"/>
      <c r="BF153" s="642"/>
      <c r="BG153" s="640"/>
      <c r="BH153" s="642"/>
      <c r="BI153" s="640"/>
      <c r="BJ153" s="642"/>
      <c r="BK153" s="640"/>
      <c r="BL153" s="642"/>
      <c r="BM153" s="640"/>
      <c r="BN153" s="642"/>
      <c r="BO153" s="640"/>
      <c r="BP153" s="642"/>
      <c r="BQ153" s="640"/>
      <c r="BR153" s="641"/>
      <c r="BS153" s="643">
        <f t="shared" si="115"/>
        <v>0</v>
      </c>
      <c r="BT153" s="644">
        <f t="shared" si="116"/>
        <v>0</v>
      </c>
      <c r="BU153" s="644">
        <f t="shared" si="117"/>
        <v>0</v>
      </c>
      <c r="BV153" s="644">
        <f t="shared" si="118"/>
        <v>0</v>
      </c>
      <c r="BW153" s="645"/>
      <c r="BX153" s="338"/>
      <c r="BY153" s="338"/>
      <c r="BZ153" s="338"/>
      <c r="CA153" s="338"/>
      <c r="CB153" s="338"/>
      <c r="CC153" s="338"/>
    </row>
    <row r="154" ht="15.75" customHeight="1">
      <c r="A154" s="338" t="s">
        <v>220</v>
      </c>
      <c r="B154" s="501" t="s">
        <v>421</v>
      </c>
      <c r="C154" s="637">
        <v>600.0</v>
      </c>
      <c r="D154" s="638">
        <f t="shared" ref="D154:E154" si="168">I154+K154+M154+O154+Q154+S154+U154+W154+Y154+AA154+AC154+AE154+AG154+AI154+AK154+AM154+AO154+AQ154+AS154+AU154+AW154+AY154+BA154+BC154+BE154+BG154+BI154+BK154+BM154+BO154+BQ154</f>
        <v>0</v>
      </c>
      <c r="E154" s="505">
        <f t="shared" si="168"/>
        <v>600</v>
      </c>
      <c r="F154" s="639">
        <f t="shared" si="113"/>
        <v>0</v>
      </c>
      <c r="G154" s="297">
        <v>0.8</v>
      </c>
      <c r="H154" s="298">
        <f t="shared" si="114"/>
        <v>0</v>
      </c>
      <c r="I154" s="640"/>
      <c r="J154" s="641">
        <v>600.0</v>
      </c>
      <c r="K154" s="640"/>
      <c r="L154" s="642"/>
      <c r="M154" s="640"/>
      <c r="N154" s="642"/>
      <c r="O154" s="640"/>
      <c r="P154" s="642"/>
      <c r="Q154" s="640"/>
      <c r="R154" s="642"/>
      <c r="S154" s="640"/>
      <c r="T154" s="642"/>
      <c r="U154" s="640"/>
      <c r="V154" s="642"/>
      <c r="W154" s="640"/>
      <c r="X154" s="642"/>
      <c r="Y154" s="640"/>
      <c r="Z154" s="642"/>
      <c r="AA154" s="640"/>
      <c r="AB154" s="642"/>
      <c r="AC154" s="640"/>
      <c r="AD154" s="642"/>
      <c r="AE154" s="640"/>
      <c r="AF154" s="642"/>
      <c r="AG154" s="640"/>
      <c r="AH154" s="642"/>
      <c r="AI154" s="640"/>
      <c r="AJ154" s="642"/>
      <c r="AK154" s="640"/>
      <c r="AL154" s="642"/>
      <c r="AM154" s="640"/>
      <c r="AN154" s="642"/>
      <c r="AO154" s="640"/>
      <c r="AP154" s="642"/>
      <c r="AQ154" s="640"/>
      <c r="AR154" s="642"/>
      <c r="AS154" s="640"/>
      <c r="AT154" s="642"/>
      <c r="AU154" s="640"/>
      <c r="AV154" s="642"/>
      <c r="AW154" s="640"/>
      <c r="AX154" s="642"/>
      <c r="AY154" s="640"/>
      <c r="AZ154" s="642"/>
      <c r="BA154" s="640"/>
      <c r="BB154" s="642"/>
      <c r="BC154" s="640"/>
      <c r="BD154" s="642"/>
      <c r="BE154" s="640"/>
      <c r="BF154" s="642"/>
      <c r="BG154" s="640"/>
      <c r="BH154" s="642"/>
      <c r="BI154" s="640"/>
      <c r="BJ154" s="642"/>
      <c r="BK154" s="640"/>
      <c r="BL154" s="642"/>
      <c r="BM154" s="640"/>
      <c r="BN154" s="642"/>
      <c r="BO154" s="640"/>
      <c r="BP154" s="642"/>
      <c r="BQ154" s="640"/>
      <c r="BR154" s="641"/>
      <c r="BS154" s="643">
        <f t="shared" si="115"/>
        <v>480</v>
      </c>
      <c r="BT154" s="644">
        <f t="shared" si="116"/>
        <v>0</v>
      </c>
      <c r="BU154" s="644">
        <f t="shared" si="117"/>
        <v>480</v>
      </c>
      <c r="BV154" s="644">
        <f t="shared" si="118"/>
        <v>0</v>
      </c>
      <c r="BW154" s="645"/>
      <c r="BX154" s="338"/>
      <c r="BY154" s="338"/>
      <c r="BZ154" s="338"/>
      <c r="CA154" s="338"/>
      <c r="CB154" s="338"/>
      <c r="CC154" s="338"/>
    </row>
    <row r="155" ht="15.75" customHeight="1">
      <c r="A155" s="338" t="s">
        <v>225</v>
      </c>
      <c r="B155" s="501" t="s">
        <v>226</v>
      </c>
      <c r="C155" s="637">
        <v>500.0</v>
      </c>
      <c r="D155" s="638">
        <f t="shared" ref="D155:E155" si="169">I155+K155+M155+O155+Q155+S155+U155+W155+Y155+AA155+AC155+AE155+AG155+AI155+AK155+AM155+AO155+AQ155+AS155+AU155+AW155+AY155+BA155+BC155+BE155+BG155+BI155+BK155+BM155+BO155+BQ155</f>
        <v>0</v>
      </c>
      <c r="E155" s="505">
        <f t="shared" si="169"/>
        <v>0</v>
      </c>
      <c r="F155" s="639">
        <f t="shared" si="113"/>
        <v>500</v>
      </c>
      <c r="G155" s="297">
        <v>22.69</v>
      </c>
      <c r="H155" s="298">
        <f t="shared" si="114"/>
        <v>11345</v>
      </c>
      <c r="I155" s="640"/>
      <c r="J155" s="641"/>
      <c r="K155" s="640"/>
      <c r="L155" s="642"/>
      <c r="M155" s="640"/>
      <c r="N155" s="642"/>
      <c r="O155" s="640"/>
      <c r="P155" s="642"/>
      <c r="Q155" s="640"/>
      <c r="R155" s="642"/>
      <c r="S155" s="640"/>
      <c r="T155" s="642"/>
      <c r="U155" s="640"/>
      <c r="V155" s="642"/>
      <c r="W155" s="640"/>
      <c r="X155" s="642"/>
      <c r="Y155" s="640"/>
      <c r="Z155" s="642"/>
      <c r="AA155" s="640"/>
      <c r="AB155" s="642"/>
      <c r="AC155" s="640"/>
      <c r="AD155" s="642"/>
      <c r="AE155" s="640"/>
      <c r="AF155" s="642"/>
      <c r="AG155" s="640"/>
      <c r="AH155" s="642"/>
      <c r="AI155" s="640"/>
      <c r="AJ155" s="642"/>
      <c r="AK155" s="640"/>
      <c r="AL155" s="642"/>
      <c r="AM155" s="640"/>
      <c r="AN155" s="642"/>
      <c r="AO155" s="640"/>
      <c r="AP155" s="642"/>
      <c r="AQ155" s="640"/>
      <c r="AR155" s="642"/>
      <c r="AS155" s="640"/>
      <c r="AT155" s="642"/>
      <c r="AU155" s="640"/>
      <c r="AV155" s="642"/>
      <c r="AW155" s="640"/>
      <c r="AX155" s="642"/>
      <c r="AY155" s="640"/>
      <c r="AZ155" s="642"/>
      <c r="BA155" s="640"/>
      <c r="BB155" s="642"/>
      <c r="BC155" s="640"/>
      <c r="BD155" s="642"/>
      <c r="BE155" s="640"/>
      <c r="BF155" s="642"/>
      <c r="BG155" s="640"/>
      <c r="BH155" s="642"/>
      <c r="BI155" s="640"/>
      <c r="BJ155" s="642"/>
      <c r="BK155" s="640"/>
      <c r="BL155" s="642"/>
      <c r="BM155" s="640"/>
      <c r="BN155" s="642"/>
      <c r="BO155" s="640"/>
      <c r="BP155" s="642"/>
      <c r="BQ155" s="640"/>
      <c r="BR155" s="641"/>
      <c r="BS155" s="643">
        <f t="shared" si="115"/>
        <v>11345</v>
      </c>
      <c r="BT155" s="644">
        <f t="shared" si="116"/>
        <v>0</v>
      </c>
      <c r="BU155" s="644">
        <f t="shared" si="117"/>
        <v>0</v>
      </c>
      <c r="BV155" s="644">
        <f t="shared" si="118"/>
        <v>11345</v>
      </c>
      <c r="BW155" s="645"/>
      <c r="BX155" s="338"/>
      <c r="BY155" s="338"/>
      <c r="BZ155" s="338"/>
      <c r="CA155" s="338"/>
      <c r="CB155" s="338"/>
      <c r="CC155" s="338"/>
    </row>
    <row r="156" ht="15.75" customHeight="1">
      <c r="A156" s="338" t="s">
        <v>225</v>
      </c>
      <c r="B156" s="501" t="s">
        <v>227</v>
      </c>
      <c r="C156" s="637">
        <v>30.0</v>
      </c>
      <c r="D156" s="638">
        <f t="shared" ref="D156:E156" si="170">I156+K156+M156+O156+Q156+S156+U156+W156+Y156+AA156+AC156+AE156+AG156+AI156+AK156+AM156+AO156+AQ156+AS156+AU156+AW156+AY156+BA156+BC156+BE156+BG156+BI156+BK156+BM156+BO156+BQ156</f>
        <v>0</v>
      </c>
      <c r="E156" s="505">
        <f t="shared" si="170"/>
        <v>0</v>
      </c>
      <c r="F156" s="639">
        <f t="shared" si="113"/>
        <v>30</v>
      </c>
      <c r="G156" s="297">
        <v>52.99</v>
      </c>
      <c r="H156" s="298">
        <f t="shared" si="114"/>
        <v>1589.7</v>
      </c>
      <c r="I156" s="640"/>
      <c r="J156" s="641"/>
      <c r="K156" s="640"/>
      <c r="L156" s="642"/>
      <c r="M156" s="640"/>
      <c r="N156" s="642"/>
      <c r="O156" s="640"/>
      <c r="P156" s="642"/>
      <c r="Q156" s="640"/>
      <c r="R156" s="642"/>
      <c r="S156" s="640"/>
      <c r="T156" s="642"/>
      <c r="U156" s="640"/>
      <c r="V156" s="642"/>
      <c r="W156" s="640"/>
      <c r="X156" s="642"/>
      <c r="Y156" s="640"/>
      <c r="Z156" s="642"/>
      <c r="AA156" s="640"/>
      <c r="AB156" s="642"/>
      <c r="AC156" s="640"/>
      <c r="AD156" s="642"/>
      <c r="AE156" s="640"/>
      <c r="AF156" s="642"/>
      <c r="AG156" s="640"/>
      <c r="AH156" s="642"/>
      <c r="AI156" s="640"/>
      <c r="AJ156" s="642"/>
      <c r="AK156" s="640"/>
      <c r="AL156" s="642"/>
      <c r="AM156" s="640"/>
      <c r="AN156" s="642"/>
      <c r="AO156" s="640"/>
      <c r="AP156" s="642"/>
      <c r="AQ156" s="640"/>
      <c r="AR156" s="642"/>
      <c r="AS156" s="640"/>
      <c r="AT156" s="642"/>
      <c r="AU156" s="640"/>
      <c r="AV156" s="642"/>
      <c r="AW156" s="640"/>
      <c r="AX156" s="642"/>
      <c r="AY156" s="640"/>
      <c r="AZ156" s="642"/>
      <c r="BA156" s="640"/>
      <c r="BB156" s="642"/>
      <c r="BC156" s="640"/>
      <c r="BD156" s="642"/>
      <c r="BE156" s="640"/>
      <c r="BF156" s="642"/>
      <c r="BG156" s="640"/>
      <c r="BH156" s="642"/>
      <c r="BI156" s="640"/>
      <c r="BJ156" s="642"/>
      <c r="BK156" s="640"/>
      <c r="BL156" s="642"/>
      <c r="BM156" s="640"/>
      <c r="BN156" s="642"/>
      <c r="BO156" s="640"/>
      <c r="BP156" s="642"/>
      <c r="BQ156" s="640"/>
      <c r="BR156" s="641"/>
      <c r="BS156" s="643">
        <f t="shared" si="115"/>
        <v>1589.7</v>
      </c>
      <c r="BT156" s="644">
        <f t="shared" si="116"/>
        <v>0</v>
      </c>
      <c r="BU156" s="644">
        <f t="shared" si="117"/>
        <v>0</v>
      </c>
      <c r="BV156" s="644">
        <f t="shared" si="118"/>
        <v>1589.7</v>
      </c>
      <c r="BW156" s="645"/>
      <c r="BX156" s="338"/>
      <c r="BY156" s="338"/>
      <c r="BZ156" s="338"/>
      <c r="CA156" s="338"/>
      <c r="CB156" s="338"/>
      <c r="CC156" s="338"/>
    </row>
    <row r="157" ht="15.75" customHeight="1">
      <c r="A157" s="338" t="s">
        <v>225</v>
      </c>
      <c r="B157" s="501" t="s">
        <v>228</v>
      </c>
      <c r="C157" s="637">
        <v>140.0</v>
      </c>
      <c r="D157" s="638">
        <f t="shared" ref="D157:E157" si="171">I157+K157+M157+O157+Q157+S157+U157+W157+Y157+AA157+AC157+AE157+AG157+AI157+AK157+AM157+AO157+AQ157+AS157+AU157+AW157+AY157+BA157+BC157+BE157+BG157+BI157+BK157+BM157+BO157+BQ157</f>
        <v>0</v>
      </c>
      <c r="E157" s="505">
        <f t="shared" si="171"/>
        <v>0</v>
      </c>
      <c r="F157" s="639">
        <f t="shared" si="113"/>
        <v>140</v>
      </c>
      <c r="G157" s="297">
        <v>45.4</v>
      </c>
      <c r="H157" s="298">
        <f t="shared" si="114"/>
        <v>6356</v>
      </c>
      <c r="I157" s="640"/>
      <c r="J157" s="641"/>
      <c r="K157" s="640"/>
      <c r="L157" s="642"/>
      <c r="M157" s="640"/>
      <c r="N157" s="642"/>
      <c r="O157" s="640"/>
      <c r="P157" s="642"/>
      <c r="Q157" s="640"/>
      <c r="R157" s="642"/>
      <c r="S157" s="640"/>
      <c r="T157" s="642"/>
      <c r="U157" s="640"/>
      <c r="V157" s="642"/>
      <c r="W157" s="640"/>
      <c r="X157" s="642"/>
      <c r="Y157" s="640"/>
      <c r="Z157" s="642"/>
      <c r="AA157" s="640"/>
      <c r="AB157" s="642"/>
      <c r="AC157" s="640"/>
      <c r="AD157" s="642"/>
      <c r="AE157" s="640"/>
      <c r="AF157" s="642"/>
      <c r="AG157" s="640"/>
      <c r="AH157" s="642"/>
      <c r="AI157" s="640"/>
      <c r="AJ157" s="642"/>
      <c r="AK157" s="640"/>
      <c r="AL157" s="642"/>
      <c r="AM157" s="640"/>
      <c r="AN157" s="642"/>
      <c r="AO157" s="640"/>
      <c r="AP157" s="642"/>
      <c r="AQ157" s="640"/>
      <c r="AR157" s="642"/>
      <c r="AS157" s="640"/>
      <c r="AT157" s="642"/>
      <c r="AU157" s="640"/>
      <c r="AV157" s="642"/>
      <c r="AW157" s="640"/>
      <c r="AX157" s="642"/>
      <c r="AY157" s="640"/>
      <c r="AZ157" s="642"/>
      <c r="BA157" s="640"/>
      <c r="BB157" s="642"/>
      <c r="BC157" s="640"/>
      <c r="BD157" s="642"/>
      <c r="BE157" s="640"/>
      <c r="BF157" s="642"/>
      <c r="BG157" s="640"/>
      <c r="BH157" s="642"/>
      <c r="BI157" s="640"/>
      <c r="BJ157" s="642"/>
      <c r="BK157" s="640"/>
      <c r="BL157" s="642"/>
      <c r="BM157" s="640"/>
      <c r="BN157" s="642"/>
      <c r="BO157" s="640"/>
      <c r="BP157" s="642"/>
      <c r="BQ157" s="640"/>
      <c r="BR157" s="641"/>
      <c r="BS157" s="643">
        <f t="shared" si="115"/>
        <v>6356</v>
      </c>
      <c r="BT157" s="644">
        <f t="shared" si="116"/>
        <v>0</v>
      </c>
      <c r="BU157" s="644">
        <f t="shared" si="117"/>
        <v>0</v>
      </c>
      <c r="BV157" s="644">
        <f t="shared" si="118"/>
        <v>6356</v>
      </c>
      <c r="BW157" s="645"/>
      <c r="BX157" s="338"/>
      <c r="BY157" s="338"/>
      <c r="BZ157" s="338"/>
      <c r="CA157" s="338"/>
      <c r="CB157" s="338"/>
      <c r="CC157" s="338"/>
    </row>
    <row r="158" ht="15.75" customHeight="1">
      <c r="A158" s="338" t="s">
        <v>225</v>
      </c>
      <c r="B158" s="501" t="s">
        <v>229</v>
      </c>
      <c r="C158" s="637">
        <v>3500.0</v>
      </c>
      <c r="D158" s="638">
        <f t="shared" ref="D158:E158" si="172">I158+K158+M158+O158+Q158+S158+U158+W158+Y158+AA158+AC158+AE158+AG158+AI158+AK158+AM158+AO158+AQ158+AS158+AU158+AW158+AY158+BA158+BC158+BE158+BG158+BI158+BK158+BM158+BO158+BQ158</f>
        <v>0</v>
      </c>
      <c r="E158" s="505">
        <f t="shared" si="172"/>
        <v>0</v>
      </c>
      <c r="F158" s="639">
        <f t="shared" si="113"/>
        <v>3500</v>
      </c>
      <c r="G158" s="297">
        <v>24.07</v>
      </c>
      <c r="H158" s="298">
        <f t="shared" si="114"/>
        <v>84245</v>
      </c>
      <c r="I158" s="640"/>
      <c r="J158" s="641"/>
      <c r="K158" s="640"/>
      <c r="L158" s="642"/>
      <c r="M158" s="640"/>
      <c r="N158" s="642"/>
      <c r="O158" s="640"/>
      <c r="P158" s="642"/>
      <c r="Q158" s="640"/>
      <c r="R158" s="642"/>
      <c r="S158" s="640"/>
      <c r="T158" s="642"/>
      <c r="U158" s="640"/>
      <c r="V158" s="642"/>
      <c r="W158" s="640"/>
      <c r="X158" s="642"/>
      <c r="Y158" s="640"/>
      <c r="Z158" s="642"/>
      <c r="AA158" s="640"/>
      <c r="AB158" s="642"/>
      <c r="AC158" s="640"/>
      <c r="AD158" s="642"/>
      <c r="AE158" s="640"/>
      <c r="AF158" s="642"/>
      <c r="AG158" s="640"/>
      <c r="AH158" s="642"/>
      <c r="AI158" s="640"/>
      <c r="AJ158" s="642"/>
      <c r="AK158" s="640"/>
      <c r="AL158" s="642"/>
      <c r="AM158" s="640"/>
      <c r="AN158" s="642"/>
      <c r="AO158" s="640"/>
      <c r="AP158" s="642"/>
      <c r="AQ158" s="640"/>
      <c r="AR158" s="642"/>
      <c r="AS158" s="640"/>
      <c r="AT158" s="642"/>
      <c r="AU158" s="640"/>
      <c r="AV158" s="642"/>
      <c r="AW158" s="640"/>
      <c r="AX158" s="642"/>
      <c r="AY158" s="640"/>
      <c r="AZ158" s="642"/>
      <c r="BA158" s="640"/>
      <c r="BB158" s="642"/>
      <c r="BC158" s="640"/>
      <c r="BD158" s="642"/>
      <c r="BE158" s="640"/>
      <c r="BF158" s="642"/>
      <c r="BG158" s="640"/>
      <c r="BH158" s="642"/>
      <c r="BI158" s="640"/>
      <c r="BJ158" s="642"/>
      <c r="BK158" s="640"/>
      <c r="BL158" s="642"/>
      <c r="BM158" s="640"/>
      <c r="BN158" s="642"/>
      <c r="BO158" s="640"/>
      <c r="BP158" s="642"/>
      <c r="BQ158" s="640"/>
      <c r="BR158" s="641"/>
      <c r="BS158" s="643">
        <f t="shared" si="115"/>
        <v>84245</v>
      </c>
      <c r="BT158" s="644">
        <f t="shared" si="116"/>
        <v>0</v>
      </c>
      <c r="BU158" s="644">
        <f t="shared" si="117"/>
        <v>0</v>
      </c>
      <c r="BV158" s="644">
        <f t="shared" si="118"/>
        <v>84245</v>
      </c>
      <c r="BW158" s="645"/>
      <c r="BX158" s="338"/>
      <c r="BY158" s="338"/>
      <c r="BZ158" s="338"/>
      <c r="CA158" s="338"/>
      <c r="CB158" s="338"/>
      <c r="CC158" s="338"/>
    </row>
    <row r="159" ht="15.75" customHeight="1">
      <c r="A159" s="338" t="s">
        <v>225</v>
      </c>
      <c r="B159" s="501" t="s">
        <v>231</v>
      </c>
      <c r="C159" s="637">
        <v>1500.0</v>
      </c>
      <c r="D159" s="638">
        <f t="shared" ref="D159:E159" si="173">I159+K159+M159+O159+Q159+S159+U159+W159+Y159+AA159+AC159+AE159+AG159+AI159+AK159+AM159+AO159+AQ159+AS159+AU159+AW159+AY159+BA159+BC159+BE159+BG159+BI159+BK159+BM159+BO159+BQ159</f>
        <v>0</v>
      </c>
      <c r="E159" s="505">
        <f t="shared" si="173"/>
        <v>0</v>
      </c>
      <c r="F159" s="639">
        <f t="shared" si="113"/>
        <v>1500</v>
      </c>
      <c r="G159" s="297">
        <v>23.17</v>
      </c>
      <c r="H159" s="298">
        <f t="shared" si="114"/>
        <v>34755</v>
      </c>
      <c r="I159" s="640"/>
      <c r="J159" s="641"/>
      <c r="K159" s="640"/>
      <c r="L159" s="642"/>
      <c r="M159" s="640"/>
      <c r="N159" s="642"/>
      <c r="O159" s="640"/>
      <c r="P159" s="642"/>
      <c r="Q159" s="640"/>
      <c r="R159" s="642"/>
      <c r="S159" s="640"/>
      <c r="T159" s="642"/>
      <c r="U159" s="640"/>
      <c r="V159" s="642"/>
      <c r="W159" s="640"/>
      <c r="X159" s="642"/>
      <c r="Y159" s="640"/>
      <c r="Z159" s="642"/>
      <c r="AA159" s="640"/>
      <c r="AB159" s="642"/>
      <c r="AC159" s="640"/>
      <c r="AD159" s="642"/>
      <c r="AE159" s="640"/>
      <c r="AF159" s="642"/>
      <c r="AG159" s="640"/>
      <c r="AH159" s="642"/>
      <c r="AI159" s="640"/>
      <c r="AJ159" s="642"/>
      <c r="AK159" s="640"/>
      <c r="AL159" s="642"/>
      <c r="AM159" s="640"/>
      <c r="AN159" s="642"/>
      <c r="AO159" s="640"/>
      <c r="AP159" s="642"/>
      <c r="AQ159" s="640"/>
      <c r="AR159" s="642"/>
      <c r="AS159" s="640"/>
      <c r="AT159" s="642"/>
      <c r="AU159" s="640"/>
      <c r="AV159" s="642"/>
      <c r="AW159" s="640"/>
      <c r="AX159" s="642"/>
      <c r="AY159" s="640"/>
      <c r="AZ159" s="642"/>
      <c r="BA159" s="640"/>
      <c r="BB159" s="642"/>
      <c r="BC159" s="640"/>
      <c r="BD159" s="642"/>
      <c r="BE159" s="640"/>
      <c r="BF159" s="642"/>
      <c r="BG159" s="640"/>
      <c r="BH159" s="642"/>
      <c r="BI159" s="640"/>
      <c r="BJ159" s="642"/>
      <c r="BK159" s="640"/>
      <c r="BL159" s="642"/>
      <c r="BM159" s="640"/>
      <c r="BN159" s="642"/>
      <c r="BO159" s="640"/>
      <c r="BP159" s="642"/>
      <c r="BQ159" s="640"/>
      <c r="BR159" s="641"/>
      <c r="BS159" s="643">
        <f t="shared" si="115"/>
        <v>34755</v>
      </c>
      <c r="BT159" s="644">
        <f t="shared" si="116"/>
        <v>0</v>
      </c>
      <c r="BU159" s="644">
        <f t="shared" si="117"/>
        <v>0</v>
      </c>
      <c r="BV159" s="644">
        <f t="shared" si="118"/>
        <v>34755</v>
      </c>
      <c r="BW159" s="645"/>
      <c r="BX159" s="338"/>
      <c r="BY159" s="338"/>
      <c r="BZ159" s="338"/>
      <c r="CA159" s="338"/>
      <c r="CB159" s="338"/>
      <c r="CC159" s="338"/>
    </row>
    <row r="160" ht="15.75" customHeight="1">
      <c r="A160" s="338" t="s">
        <v>427</v>
      </c>
      <c r="B160" s="772" t="s">
        <v>428</v>
      </c>
      <c r="C160" s="637">
        <v>0.0</v>
      </c>
      <c r="D160" s="638">
        <f t="shared" ref="D160:E160" si="174">I160+K160+M160+O160+Q160+S160+U160+W160+Y160+AA160+AC160+AE160+AG160+AI160+AK160+AM160+AO160+AQ160+AS160+AU160+AW160+AY160+BA160+BC160+BE160+BG160+BI160+BK160+BM160+BO160+BQ160</f>
        <v>0</v>
      </c>
      <c r="E160" s="505">
        <f t="shared" si="174"/>
        <v>0</v>
      </c>
      <c r="F160" s="639">
        <f t="shared" si="113"/>
        <v>0</v>
      </c>
      <c r="G160" s="297">
        <v>35.36</v>
      </c>
      <c r="H160" s="298">
        <f t="shared" si="114"/>
        <v>0</v>
      </c>
      <c r="I160" s="640"/>
      <c r="J160" s="641">
        <v>0.0</v>
      </c>
      <c r="K160" s="640"/>
      <c r="L160" s="642"/>
      <c r="M160" s="640"/>
      <c r="N160" s="642"/>
      <c r="O160" s="640"/>
      <c r="P160" s="642"/>
      <c r="Q160" s="640"/>
      <c r="R160" s="642"/>
      <c r="S160" s="640"/>
      <c r="T160" s="642"/>
      <c r="U160" s="640"/>
      <c r="V160" s="642"/>
      <c r="W160" s="640"/>
      <c r="X160" s="642"/>
      <c r="Y160" s="640"/>
      <c r="Z160" s="642"/>
      <c r="AA160" s="640"/>
      <c r="AB160" s="642"/>
      <c r="AC160" s="640"/>
      <c r="AD160" s="642"/>
      <c r="AE160" s="640"/>
      <c r="AF160" s="642"/>
      <c r="AG160" s="640"/>
      <c r="AH160" s="642"/>
      <c r="AI160" s="640"/>
      <c r="AJ160" s="642"/>
      <c r="AK160" s="640"/>
      <c r="AL160" s="642"/>
      <c r="AM160" s="640"/>
      <c r="AN160" s="642"/>
      <c r="AO160" s="640"/>
      <c r="AP160" s="642"/>
      <c r="AQ160" s="640"/>
      <c r="AR160" s="642"/>
      <c r="AS160" s="640"/>
      <c r="AT160" s="642"/>
      <c r="AU160" s="640"/>
      <c r="AV160" s="642"/>
      <c r="AW160" s="640"/>
      <c r="AX160" s="642"/>
      <c r="AY160" s="640"/>
      <c r="AZ160" s="642"/>
      <c r="BA160" s="640"/>
      <c r="BB160" s="642"/>
      <c r="BC160" s="640"/>
      <c r="BD160" s="642"/>
      <c r="BE160" s="640"/>
      <c r="BF160" s="642"/>
      <c r="BG160" s="640"/>
      <c r="BH160" s="642"/>
      <c r="BI160" s="640"/>
      <c r="BJ160" s="642"/>
      <c r="BK160" s="640"/>
      <c r="BL160" s="642"/>
      <c r="BM160" s="640"/>
      <c r="BN160" s="642"/>
      <c r="BO160" s="640"/>
      <c r="BP160" s="642"/>
      <c r="BQ160" s="640"/>
      <c r="BR160" s="641"/>
      <c r="BS160" s="643">
        <f t="shared" si="115"/>
        <v>0</v>
      </c>
      <c r="BT160" s="644">
        <f t="shared" si="116"/>
        <v>0</v>
      </c>
      <c r="BU160" s="644">
        <f t="shared" si="117"/>
        <v>0</v>
      </c>
      <c r="BV160" s="644">
        <f t="shared" si="118"/>
        <v>0</v>
      </c>
      <c r="BW160" s="645"/>
      <c r="BX160" s="338"/>
      <c r="BY160" s="338"/>
      <c r="BZ160" s="338"/>
      <c r="CA160" s="338"/>
      <c r="CB160" s="338"/>
      <c r="CC160" s="338"/>
    </row>
    <row r="161" ht="15.75" customHeight="1">
      <c r="A161" s="338" t="s">
        <v>427</v>
      </c>
      <c r="B161" s="772" t="s">
        <v>429</v>
      </c>
      <c r="C161" s="637">
        <v>0.0</v>
      </c>
      <c r="D161" s="638">
        <f t="shared" ref="D161:E161" si="175">I161+K161+M161+O161+Q161+S161+U161+W161+Y161+AA161+AC161+AE161+AG161+AI161+AK161+AM161+AO161+AQ161+AS161+AU161+AW161+AY161+BA161+BC161+BE161+BG161+BI161+BK161+BM161+BO161+BQ161</f>
        <v>0</v>
      </c>
      <c r="E161" s="505">
        <f t="shared" si="175"/>
        <v>0</v>
      </c>
      <c r="F161" s="639">
        <f t="shared" si="113"/>
        <v>0</v>
      </c>
      <c r="G161" s="297">
        <v>35.85</v>
      </c>
      <c r="H161" s="298">
        <f t="shared" si="114"/>
        <v>0</v>
      </c>
      <c r="I161" s="640"/>
      <c r="J161" s="641">
        <v>0.0</v>
      </c>
      <c r="K161" s="640"/>
      <c r="L161" s="642"/>
      <c r="M161" s="640"/>
      <c r="N161" s="642"/>
      <c r="O161" s="640"/>
      <c r="P161" s="642"/>
      <c r="Q161" s="640"/>
      <c r="R161" s="642"/>
      <c r="S161" s="640"/>
      <c r="T161" s="642"/>
      <c r="U161" s="640"/>
      <c r="V161" s="642"/>
      <c r="W161" s="640"/>
      <c r="X161" s="642"/>
      <c r="Y161" s="640"/>
      <c r="Z161" s="642"/>
      <c r="AA161" s="640"/>
      <c r="AB161" s="642"/>
      <c r="AC161" s="640"/>
      <c r="AD161" s="642"/>
      <c r="AE161" s="640"/>
      <c r="AF161" s="642"/>
      <c r="AG161" s="640"/>
      <c r="AH161" s="642"/>
      <c r="AI161" s="640"/>
      <c r="AJ161" s="642"/>
      <c r="AK161" s="640"/>
      <c r="AL161" s="642"/>
      <c r="AM161" s="640"/>
      <c r="AN161" s="642"/>
      <c r="AO161" s="640"/>
      <c r="AP161" s="642"/>
      <c r="AQ161" s="640"/>
      <c r="AR161" s="642"/>
      <c r="AS161" s="640"/>
      <c r="AT161" s="642"/>
      <c r="AU161" s="640"/>
      <c r="AV161" s="642"/>
      <c r="AW161" s="640"/>
      <c r="AX161" s="642"/>
      <c r="AY161" s="640"/>
      <c r="AZ161" s="642"/>
      <c r="BA161" s="640"/>
      <c r="BB161" s="642"/>
      <c r="BC161" s="640"/>
      <c r="BD161" s="642"/>
      <c r="BE161" s="640"/>
      <c r="BF161" s="642"/>
      <c r="BG161" s="640"/>
      <c r="BH161" s="642"/>
      <c r="BI161" s="640"/>
      <c r="BJ161" s="642"/>
      <c r="BK161" s="640"/>
      <c r="BL161" s="642"/>
      <c r="BM161" s="640"/>
      <c r="BN161" s="642"/>
      <c r="BO161" s="640"/>
      <c r="BP161" s="642"/>
      <c r="BQ161" s="640"/>
      <c r="BR161" s="641"/>
      <c r="BS161" s="643">
        <f t="shared" si="115"/>
        <v>0</v>
      </c>
      <c r="BT161" s="644">
        <f t="shared" si="116"/>
        <v>0</v>
      </c>
      <c r="BU161" s="644">
        <f t="shared" si="117"/>
        <v>0</v>
      </c>
      <c r="BV161" s="644">
        <f t="shared" si="118"/>
        <v>0</v>
      </c>
      <c r="BW161" s="645"/>
      <c r="BX161" s="338"/>
      <c r="BY161" s="338"/>
      <c r="BZ161" s="338"/>
      <c r="CA161" s="338"/>
      <c r="CB161" s="338"/>
      <c r="CC161" s="338"/>
    </row>
    <row r="162" ht="15.75" customHeight="1">
      <c r="A162" s="338" t="s">
        <v>427</v>
      </c>
      <c r="B162" s="772" t="s">
        <v>433</v>
      </c>
      <c r="C162" s="637">
        <v>0.0</v>
      </c>
      <c r="D162" s="638">
        <f t="shared" ref="D162:E162" si="176">I162+K162+M162+O162+Q162+S162+U162+W162+Y162+AA162+AC162+AE162+AG162+AI162+AK162+AM162+AO162+AQ162+AS162+AU162+AW162+AY162+BA162+BC162+BE162+BG162+BI162+BK162+BM162+BO162+BQ162</f>
        <v>0</v>
      </c>
      <c r="E162" s="505">
        <f t="shared" si="176"/>
        <v>0</v>
      </c>
      <c r="F162" s="639">
        <f t="shared" si="113"/>
        <v>0</v>
      </c>
      <c r="G162" s="297">
        <v>27.25</v>
      </c>
      <c r="H162" s="298">
        <f t="shared" si="114"/>
        <v>0</v>
      </c>
      <c r="I162" s="640"/>
      <c r="J162" s="641">
        <v>0.0</v>
      </c>
      <c r="K162" s="640"/>
      <c r="L162" s="642"/>
      <c r="M162" s="640"/>
      <c r="N162" s="642"/>
      <c r="O162" s="640"/>
      <c r="P162" s="642"/>
      <c r="Q162" s="640"/>
      <c r="R162" s="642"/>
      <c r="S162" s="640"/>
      <c r="T162" s="642"/>
      <c r="U162" s="640"/>
      <c r="V162" s="642"/>
      <c r="W162" s="640"/>
      <c r="X162" s="642"/>
      <c r="Y162" s="640"/>
      <c r="Z162" s="642"/>
      <c r="AA162" s="640"/>
      <c r="AB162" s="642"/>
      <c r="AC162" s="640"/>
      <c r="AD162" s="642"/>
      <c r="AE162" s="640"/>
      <c r="AF162" s="642"/>
      <c r="AG162" s="640"/>
      <c r="AH162" s="642"/>
      <c r="AI162" s="640"/>
      <c r="AJ162" s="642"/>
      <c r="AK162" s="640"/>
      <c r="AL162" s="642"/>
      <c r="AM162" s="640"/>
      <c r="AN162" s="642"/>
      <c r="AO162" s="640"/>
      <c r="AP162" s="642"/>
      <c r="AQ162" s="640"/>
      <c r="AR162" s="642"/>
      <c r="AS162" s="640"/>
      <c r="AT162" s="642"/>
      <c r="AU162" s="640"/>
      <c r="AV162" s="642"/>
      <c r="AW162" s="640"/>
      <c r="AX162" s="642"/>
      <c r="AY162" s="640"/>
      <c r="AZ162" s="642"/>
      <c r="BA162" s="640"/>
      <c r="BB162" s="642"/>
      <c r="BC162" s="640"/>
      <c r="BD162" s="642"/>
      <c r="BE162" s="640"/>
      <c r="BF162" s="642"/>
      <c r="BG162" s="640"/>
      <c r="BH162" s="642"/>
      <c r="BI162" s="640"/>
      <c r="BJ162" s="642"/>
      <c r="BK162" s="640"/>
      <c r="BL162" s="642"/>
      <c r="BM162" s="640"/>
      <c r="BN162" s="642"/>
      <c r="BO162" s="640"/>
      <c r="BP162" s="642"/>
      <c r="BQ162" s="640"/>
      <c r="BR162" s="641"/>
      <c r="BS162" s="643">
        <f t="shared" si="115"/>
        <v>0</v>
      </c>
      <c r="BT162" s="644">
        <f t="shared" si="116"/>
        <v>0</v>
      </c>
      <c r="BU162" s="644">
        <f t="shared" si="117"/>
        <v>0</v>
      </c>
      <c r="BV162" s="644">
        <f t="shared" si="118"/>
        <v>0</v>
      </c>
      <c r="BW162" s="645"/>
      <c r="BX162" s="338"/>
      <c r="BY162" s="338"/>
      <c r="BZ162" s="338"/>
      <c r="CA162" s="338"/>
      <c r="CB162" s="338"/>
      <c r="CC162" s="338"/>
    </row>
    <row r="163" ht="15.75" customHeight="1">
      <c r="A163" s="338" t="s">
        <v>427</v>
      </c>
      <c r="B163" s="772" t="s">
        <v>430</v>
      </c>
      <c r="C163" s="637">
        <v>0.0</v>
      </c>
      <c r="D163" s="638">
        <f t="shared" ref="D163:E163" si="177">I163+K163+M163+O163+Q163+S163+U163+W163+Y163+AA163+AC163+AE163+AG163+AI163+AK163+AM163+AO163+AQ163+AS163+AU163+AW163+AY163+BA163+BC163+BE163+BG163+BI163+BK163+BM163+BO163+BQ163</f>
        <v>0</v>
      </c>
      <c r="E163" s="505">
        <f t="shared" si="177"/>
        <v>0</v>
      </c>
      <c r="F163" s="639">
        <f t="shared" si="113"/>
        <v>0</v>
      </c>
      <c r="G163" s="297">
        <v>27.15</v>
      </c>
      <c r="H163" s="298">
        <f t="shared" si="114"/>
        <v>0</v>
      </c>
      <c r="I163" s="640"/>
      <c r="J163" s="641">
        <v>0.0</v>
      </c>
      <c r="K163" s="640"/>
      <c r="L163" s="642"/>
      <c r="M163" s="640"/>
      <c r="N163" s="642"/>
      <c r="O163" s="640"/>
      <c r="P163" s="642"/>
      <c r="Q163" s="640"/>
      <c r="R163" s="642"/>
      <c r="S163" s="640"/>
      <c r="T163" s="642"/>
      <c r="U163" s="640"/>
      <c r="V163" s="642"/>
      <c r="W163" s="640"/>
      <c r="X163" s="642"/>
      <c r="Y163" s="640"/>
      <c r="Z163" s="642"/>
      <c r="AA163" s="640"/>
      <c r="AB163" s="642"/>
      <c r="AC163" s="640"/>
      <c r="AD163" s="642"/>
      <c r="AE163" s="640"/>
      <c r="AF163" s="642"/>
      <c r="AG163" s="640"/>
      <c r="AH163" s="642"/>
      <c r="AI163" s="640"/>
      <c r="AJ163" s="642"/>
      <c r="AK163" s="640"/>
      <c r="AL163" s="642"/>
      <c r="AM163" s="640"/>
      <c r="AN163" s="642"/>
      <c r="AO163" s="640"/>
      <c r="AP163" s="642"/>
      <c r="AQ163" s="640"/>
      <c r="AR163" s="642"/>
      <c r="AS163" s="640"/>
      <c r="AT163" s="642"/>
      <c r="AU163" s="640"/>
      <c r="AV163" s="642"/>
      <c r="AW163" s="640"/>
      <c r="AX163" s="642"/>
      <c r="AY163" s="640"/>
      <c r="AZ163" s="642"/>
      <c r="BA163" s="640"/>
      <c r="BB163" s="642"/>
      <c r="BC163" s="640"/>
      <c r="BD163" s="642"/>
      <c r="BE163" s="640"/>
      <c r="BF163" s="642"/>
      <c r="BG163" s="640"/>
      <c r="BH163" s="642"/>
      <c r="BI163" s="640"/>
      <c r="BJ163" s="642"/>
      <c r="BK163" s="640"/>
      <c r="BL163" s="642"/>
      <c r="BM163" s="640"/>
      <c r="BN163" s="642"/>
      <c r="BO163" s="640"/>
      <c r="BP163" s="642"/>
      <c r="BQ163" s="640"/>
      <c r="BR163" s="641"/>
      <c r="BS163" s="643">
        <f t="shared" si="115"/>
        <v>0</v>
      </c>
      <c r="BT163" s="644">
        <f t="shared" si="116"/>
        <v>0</v>
      </c>
      <c r="BU163" s="644">
        <f t="shared" si="117"/>
        <v>0</v>
      </c>
      <c r="BV163" s="644">
        <f t="shared" si="118"/>
        <v>0</v>
      </c>
      <c r="BW163" s="645"/>
      <c r="BX163" s="338"/>
      <c r="BY163" s="338"/>
      <c r="BZ163" s="338"/>
      <c r="CA163" s="338"/>
      <c r="CB163" s="338"/>
      <c r="CC163" s="338"/>
    </row>
    <row r="164" ht="15.75" customHeight="1">
      <c r="A164" s="338" t="s">
        <v>233</v>
      </c>
      <c r="B164" s="772" t="s">
        <v>435</v>
      </c>
      <c r="C164" s="637">
        <v>0.0</v>
      </c>
      <c r="D164" s="638">
        <f t="shared" ref="D164:E164" si="178">I164+K164+M164+O164+Q164+S164+U164+W164+Y164+AA164+AC164+AE164+AG164+AI164+AK164+AM164+AO164+AQ164+AS164+AU164+AW164+AY164+BA164+BC164+BE164+BG164+BI164+BK164+BM164+BO164+BQ164</f>
        <v>0</v>
      </c>
      <c r="E164" s="505">
        <f t="shared" si="178"/>
        <v>0</v>
      </c>
      <c r="F164" s="639">
        <f t="shared" si="113"/>
        <v>0</v>
      </c>
      <c r="G164" s="297">
        <v>23.0</v>
      </c>
      <c r="H164" s="298">
        <f t="shared" si="114"/>
        <v>0</v>
      </c>
      <c r="I164" s="640"/>
      <c r="J164" s="641">
        <v>0.0</v>
      </c>
      <c r="K164" s="640"/>
      <c r="L164" s="642"/>
      <c r="M164" s="640"/>
      <c r="N164" s="642"/>
      <c r="O164" s="640"/>
      <c r="P164" s="642"/>
      <c r="Q164" s="640"/>
      <c r="R164" s="642"/>
      <c r="S164" s="640"/>
      <c r="T164" s="642"/>
      <c r="U164" s="640"/>
      <c r="V164" s="642"/>
      <c r="W164" s="640"/>
      <c r="X164" s="642"/>
      <c r="Y164" s="640"/>
      <c r="Z164" s="642"/>
      <c r="AA164" s="640"/>
      <c r="AB164" s="642"/>
      <c r="AC164" s="640"/>
      <c r="AD164" s="642"/>
      <c r="AE164" s="640"/>
      <c r="AF164" s="642"/>
      <c r="AG164" s="640"/>
      <c r="AH164" s="642"/>
      <c r="AI164" s="640"/>
      <c r="AJ164" s="642"/>
      <c r="AK164" s="640"/>
      <c r="AL164" s="642"/>
      <c r="AM164" s="640"/>
      <c r="AN164" s="642"/>
      <c r="AO164" s="640"/>
      <c r="AP164" s="642"/>
      <c r="AQ164" s="640"/>
      <c r="AR164" s="642"/>
      <c r="AS164" s="640"/>
      <c r="AT164" s="642"/>
      <c r="AU164" s="640"/>
      <c r="AV164" s="642"/>
      <c r="AW164" s="640"/>
      <c r="AX164" s="642"/>
      <c r="AY164" s="640"/>
      <c r="AZ164" s="642"/>
      <c r="BA164" s="640"/>
      <c r="BB164" s="642"/>
      <c r="BC164" s="640"/>
      <c r="BD164" s="642"/>
      <c r="BE164" s="640"/>
      <c r="BF164" s="642"/>
      <c r="BG164" s="640"/>
      <c r="BH164" s="642"/>
      <c r="BI164" s="640"/>
      <c r="BJ164" s="642"/>
      <c r="BK164" s="640"/>
      <c r="BL164" s="642"/>
      <c r="BM164" s="640"/>
      <c r="BN164" s="642"/>
      <c r="BO164" s="640"/>
      <c r="BP164" s="642"/>
      <c r="BQ164" s="640"/>
      <c r="BR164" s="641"/>
      <c r="BS164" s="643">
        <f t="shared" si="115"/>
        <v>0</v>
      </c>
      <c r="BT164" s="644">
        <f t="shared" si="116"/>
        <v>0</v>
      </c>
      <c r="BU164" s="644">
        <f t="shared" si="117"/>
        <v>0</v>
      </c>
      <c r="BV164" s="644">
        <f t="shared" si="118"/>
        <v>0</v>
      </c>
      <c r="BW164" s="645"/>
      <c r="BX164" s="338"/>
      <c r="BY164" s="338"/>
      <c r="BZ164" s="338"/>
      <c r="CA164" s="338"/>
      <c r="CB164" s="338"/>
      <c r="CC164" s="338"/>
    </row>
    <row r="165" ht="15.75" customHeight="1">
      <c r="A165" s="338" t="s">
        <v>233</v>
      </c>
      <c r="B165" s="501" t="s">
        <v>235</v>
      </c>
      <c r="C165" s="637">
        <v>2570.0</v>
      </c>
      <c r="D165" s="638">
        <f t="shared" ref="D165:E165" si="179">I165+K165+M165+O165+Q165+S165+U165+W165+Y165+AA165+AC165+AE165+AG165+AI165+AK165+AM165+AO165+AQ165+AS165+AU165+AW165+AY165+BA165+BC165+BE165+BG165+BI165+BK165+BM165+BO165+BQ165</f>
        <v>0</v>
      </c>
      <c r="E165" s="505">
        <f t="shared" si="179"/>
        <v>0</v>
      </c>
      <c r="F165" s="639">
        <f t="shared" si="113"/>
        <v>2570</v>
      </c>
      <c r="G165" s="297">
        <v>23.0</v>
      </c>
      <c r="H165" s="298">
        <f t="shared" si="114"/>
        <v>59110</v>
      </c>
      <c r="I165" s="640"/>
      <c r="J165" s="641"/>
      <c r="K165" s="640"/>
      <c r="L165" s="642"/>
      <c r="M165" s="640"/>
      <c r="N165" s="642"/>
      <c r="O165" s="640"/>
      <c r="P165" s="642"/>
      <c r="Q165" s="640"/>
      <c r="R165" s="642"/>
      <c r="S165" s="640"/>
      <c r="T165" s="642"/>
      <c r="U165" s="640"/>
      <c r="V165" s="642"/>
      <c r="W165" s="640"/>
      <c r="X165" s="642"/>
      <c r="Y165" s="640"/>
      <c r="Z165" s="642"/>
      <c r="AA165" s="640"/>
      <c r="AB165" s="642"/>
      <c r="AC165" s="640"/>
      <c r="AD165" s="642"/>
      <c r="AE165" s="640"/>
      <c r="AF165" s="642"/>
      <c r="AG165" s="640"/>
      <c r="AH165" s="642"/>
      <c r="AI165" s="640"/>
      <c r="AJ165" s="642"/>
      <c r="AK165" s="640"/>
      <c r="AL165" s="642"/>
      <c r="AM165" s="640"/>
      <c r="AN165" s="642"/>
      <c r="AO165" s="640"/>
      <c r="AP165" s="642"/>
      <c r="AQ165" s="640"/>
      <c r="AR165" s="642"/>
      <c r="AS165" s="640"/>
      <c r="AT165" s="642"/>
      <c r="AU165" s="640"/>
      <c r="AV165" s="642"/>
      <c r="AW165" s="640"/>
      <c r="AX165" s="642"/>
      <c r="AY165" s="640"/>
      <c r="AZ165" s="642"/>
      <c r="BA165" s="640"/>
      <c r="BB165" s="642"/>
      <c r="BC165" s="640"/>
      <c r="BD165" s="642"/>
      <c r="BE165" s="640"/>
      <c r="BF165" s="642"/>
      <c r="BG165" s="640"/>
      <c r="BH165" s="642"/>
      <c r="BI165" s="640"/>
      <c r="BJ165" s="642"/>
      <c r="BK165" s="640"/>
      <c r="BL165" s="642"/>
      <c r="BM165" s="640"/>
      <c r="BN165" s="642"/>
      <c r="BO165" s="640"/>
      <c r="BP165" s="642"/>
      <c r="BQ165" s="640"/>
      <c r="BR165" s="641"/>
      <c r="BS165" s="643">
        <f t="shared" si="115"/>
        <v>59110</v>
      </c>
      <c r="BT165" s="644">
        <f t="shared" si="116"/>
        <v>0</v>
      </c>
      <c r="BU165" s="644">
        <f t="shared" si="117"/>
        <v>0</v>
      </c>
      <c r="BV165" s="644">
        <f t="shared" si="118"/>
        <v>59110</v>
      </c>
      <c r="BW165" s="645"/>
      <c r="BX165" s="338"/>
      <c r="BY165" s="338"/>
      <c r="BZ165" s="338"/>
      <c r="CA165" s="338"/>
      <c r="CB165" s="338"/>
      <c r="CC165" s="338"/>
    </row>
    <row r="166" ht="15.75" customHeight="1">
      <c r="A166" s="338" t="s">
        <v>436</v>
      </c>
      <c r="B166" s="501" t="s">
        <v>437</v>
      </c>
      <c r="C166" s="637">
        <v>0.0</v>
      </c>
      <c r="D166" s="638">
        <f t="shared" ref="D166:E166" si="180">I166+K166+M166+O166+Q166+S166+U166+W166+Y166+AA166+AC166+AE166+AG166+AI166+AK166+AM166+AO166+AQ166+AS166+AU166+AW166+AY166+BA166+BC166+BE166+BG166+BI166+BK166+BM166+BO166+BQ166</f>
        <v>0</v>
      </c>
      <c r="E166" s="505">
        <f t="shared" si="180"/>
        <v>0</v>
      </c>
      <c r="F166" s="639">
        <f t="shared" si="113"/>
        <v>0</v>
      </c>
      <c r="G166" s="297">
        <v>4.8</v>
      </c>
      <c r="H166" s="298">
        <f t="shared" si="114"/>
        <v>0</v>
      </c>
      <c r="I166" s="640"/>
      <c r="J166" s="641">
        <v>0.0</v>
      </c>
      <c r="K166" s="640"/>
      <c r="L166" s="642"/>
      <c r="M166" s="640"/>
      <c r="N166" s="642"/>
      <c r="O166" s="640"/>
      <c r="P166" s="642"/>
      <c r="Q166" s="640"/>
      <c r="R166" s="642"/>
      <c r="S166" s="640"/>
      <c r="T166" s="642"/>
      <c r="U166" s="640"/>
      <c r="V166" s="642"/>
      <c r="W166" s="640"/>
      <c r="X166" s="642"/>
      <c r="Y166" s="640"/>
      <c r="Z166" s="642"/>
      <c r="AA166" s="640"/>
      <c r="AB166" s="642"/>
      <c r="AC166" s="640"/>
      <c r="AD166" s="642"/>
      <c r="AE166" s="640"/>
      <c r="AF166" s="642"/>
      <c r="AG166" s="640"/>
      <c r="AH166" s="642"/>
      <c r="AI166" s="640"/>
      <c r="AJ166" s="642"/>
      <c r="AK166" s="640"/>
      <c r="AL166" s="642"/>
      <c r="AM166" s="640"/>
      <c r="AN166" s="642"/>
      <c r="AO166" s="640"/>
      <c r="AP166" s="642"/>
      <c r="AQ166" s="640"/>
      <c r="AR166" s="642"/>
      <c r="AS166" s="640"/>
      <c r="AT166" s="642"/>
      <c r="AU166" s="640"/>
      <c r="AV166" s="642"/>
      <c r="AW166" s="640"/>
      <c r="AX166" s="642"/>
      <c r="AY166" s="640"/>
      <c r="AZ166" s="642"/>
      <c r="BA166" s="640"/>
      <c r="BB166" s="642"/>
      <c r="BC166" s="640"/>
      <c r="BD166" s="642"/>
      <c r="BE166" s="640"/>
      <c r="BF166" s="642"/>
      <c r="BG166" s="640"/>
      <c r="BH166" s="642"/>
      <c r="BI166" s="640"/>
      <c r="BJ166" s="642"/>
      <c r="BK166" s="640"/>
      <c r="BL166" s="642"/>
      <c r="BM166" s="640"/>
      <c r="BN166" s="642"/>
      <c r="BO166" s="640"/>
      <c r="BP166" s="642"/>
      <c r="BQ166" s="640"/>
      <c r="BR166" s="641"/>
      <c r="BS166" s="643">
        <f t="shared" si="115"/>
        <v>0</v>
      </c>
      <c r="BT166" s="644">
        <f t="shared" si="116"/>
        <v>0</v>
      </c>
      <c r="BU166" s="644">
        <f t="shared" si="117"/>
        <v>0</v>
      </c>
      <c r="BV166" s="644">
        <f t="shared" si="118"/>
        <v>0</v>
      </c>
      <c r="BW166" s="645"/>
      <c r="BX166" s="338"/>
      <c r="BY166" s="338"/>
      <c r="BZ166" s="338"/>
      <c r="CA166" s="338"/>
      <c r="CB166" s="338"/>
      <c r="CC166" s="338"/>
    </row>
    <row r="167" ht="15.75" customHeight="1">
      <c r="A167" s="338" t="s">
        <v>436</v>
      </c>
      <c r="B167" s="501" t="s">
        <v>439</v>
      </c>
      <c r="C167" s="637">
        <v>0.0</v>
      </c>
      <c r="D167" s="638">
        <f t="shared" ref="D167:E167" si="181">I167+K167+M167+O167+Q167+S167+U167+W167+Y167+AA167+AC167+AE167+AG167+AI167+AK167+AM167+AO167+AQ167+AS167+AU167+AW167+AY167+BA167+BC167+BE167+BG167+BI167+BK167+BM167+BO167+BQ167</f>
        <v>0</v>
      </c>
      <c r="E167" s="505">
        <f t="shared" si="181"/>
        <v>0</v>
      </c>
      <c r="F167" s="639">
        <f t="shared" si="113"/>
        <v>0</v>
      </c>
      <c r="G167" s="297">
        <v>5.3</v>
      </c>
      <c r="H167" s="298">
        <f t="shared" si="114"/>
        <v>0</v>
      </c>
      <c r="I167" s="640"/>
      <c r="J167" s="641">
        <v>0.0</v>
      </c>
      <c r="K167" s="640"/>
      <c r="L167" s="642"/>
      <c r="M167" s="640"/>
      <c r="N167" s="642"/>
      <c r="O167" s="640"/>
      <c r="P167" s="642"/>
      <c r="Q167" s="640"/>
      <c r="R167" s="642"/>
      <c r="S167" s="640"/>
      <c r="T167" s="642"/>
      <c r="U167" s="640"/>
      <c r="V167" s="642"/>
      <c r="W167" s="640"/>
      <c r="X167" s="642"/>
      <c r="Y167" s="640"/>
      <c r="Z167" s="642"/>
      <c r="AA167" s="640"/>
      <c r="AB167" s="642"/>
      <c r="AC167" s="640"/>
      <c r="AD167" s="642"/>
      <c r="AE167" s="640"/>
      <c r="AF167" s="642"/>
      <c r="AG167" s="640"/>
      <c r="AH167" s="642"/>
      <c r="AI167" s="640"/>
      <c r="AJ167" s="642"/>
      <c r="AK167" s="640"/>
      <c r="AL167" s="642"/>
      <c r="AM167" s="640"/>
      <c r="AN167" s="642"/>
      <c r="AO167" s="640"/>
      <c r="AP167" s="642"/>
      <c r="AQ167" s="640"/>
      <c r="AR167" s="642"/>
      <c r="AS167" s="640"/>
      <c r="AT167" s="642"/>
      <c r="AU167" s="640"/>
      <c r="AV167" s="642"/>
      <c r="AW167" s="640"/>
      <c r="AX167" s="642"/>
      <c r="AY167" s="640"/>
      <c r="AZ167" s="642"/>
      <c r="BA167" s="640"/>
      <c r="BB167" s="642"/>
      <c r="BC167" s="640"/>
      <c r="BD167" s="642"/>
      <c r="BE167" s="640"/>
      <c r="BF167" s="642"/>
      <c r="BG167" s="640"/>
      <c r="BH167" s="642"/>
      <c r="BI167" s="640"/>
      <c r="BJ167" s="642"/>
      <c r="BK167" s="640"/>
      <c r="BL167" s="642"/>
      <c r="BM167" s="640"/>
      <c r="BN167" s="642"/>
      <c r="BO167" s="640"/>
      <c r="BP167" s="642"/>
      <c r="BQ167" s="640"/>
      <c r="BR167" s="641"/>
      <c r="BS167" s="643">
        <f t="shared" si="115"/>
        <v>0</v>
      </c>
      <c r="BT167" s="644">
        <f t="shared" si="116"/>
        <v>0</v>
      </c>
      <c r="BU167" s="644">
        <f t="shared" si="117"/>
        <v>0</v>
      </c>
      <c r="BV167" s="644">
        <f t="shared" si="118"/>
        <v>0</v>
      </c>
      <c r="BW167" s="645"/>
      <c r="BX167" s="338"/>
      <c r="BY167" s="338"/>
      <c r="BZ167" s="338"/>
      <c r="CA167" s="338"/>
      <c r="CB167" s="338"/>
      <c r="CC167" s="338"/>
    </row>
    <row r="168" ht="15.75" customHeight="1">
      <c r="A168" s="338"/>
      <c r="B168" s="501" t="s">
        <v>440</v>
      </c>
      <c r="C168" s="637">
        <v>70.0</v>
      </c>
      <c r="D168" s="638">
        <f t="shared" ref="D168:E168" si="182">I168+K168+M168+O168+Q168+S168+U168+W168+Y168+AA168+AC168+AE168+AG168+AI168+AK168+AM168+AO168+AQ168+AS168+AU168+AW168+AY168+BA168+BC168+BE168+BG168+BI168+BK168+BM168+BO168+BQ168</f>
        <v>0</v>
      </c>
      <c r="E168" s="505">
        <f t="shared" si="182"/>
        <v>70</v>
      </c>
      <c r="F168" s="639">
        <f t="shared" si="113"/>
        <v>0</v>
      </c>
      <c r="G168" s="297">
        <v>30.0</v>
      </c>
      <c r="H168" s="298">
        <f t="shared" si="114"/>
        <v>0</v>
      </c>
      <c r="I168" s="640"/>
      <c r="J168" s="641">
        <v>70.0</v>
      </c>
      <c r="K168" s="640"/>
      <c r="L168" s="642"/>
      <c r="M168" s="640"/>
      <c r="N168" s="642"/>
      <c r="O168" s="640"/>
      <c r="P168" s="642"/>
      <c r="Q168" s="640"/>
      <c r="R168" s="642"/>
      <c r="S168" s="640"/>
      <c r="T168" s="642"/>
      <c r="U168" s="640"/>
      <c r="V168" s="642"/>
      <c r="W168" s="640"/>
      <c r="X168" s="642"/>
      <c r="Y168" s="640"/>
      <c r="Z168" s="642"/>
      <c r="AA168" s="640"/>
      <c r="AB168" s="642"/>
      <c r="AC168" s="640"/>
      <c r="AD168" s="642"/>
      <c r="AE168" s="640"/>
      <c r="AF168" s="642"/>
      <c r="AG168" s="640"/>
      <c r="AH168" s="642"/>
      <c r="AI168" s="640"/>
      <c r="AJ168" s="642"/>
      <c r="AK168" s="640"/>
      <c r="AL168" s="642"/>
      <c r="AM168" s="640"/>
      <c r="AN168" s="642"/>
      <c r="AO168" s="640"/>
      <c r="AP168" s="642"/>
      <c r="AQ168" s="640"/>
      <c r="AR168" s="642"/>
      <c r="AS168" s="640"/>
      <c r="AT168" s="642"/>
      <c r="AU168" s="640"/>
      <c r="AV168" s="642"/>
      <c r="AW168" s="640"/>
      <c r="AX168" s="642"/>
      <c r="AY168" s="640"/>
      <c r="AZ168" s="642"/>
      <c r="BA168" s="640"/>
      <c r="BB168" s="642"/>
      <c r="BC168" s="640"/>
      <c r="BD168" s="642"/>
      <c r="BE168" s="640"/>
      <c r="BF168" s="642"/>
      <c r="BG168" s="640"/>
      <c r="BH168" s="642"/>
      <c r="BI168" s="640"/>
      <c r="BJ168" s="642"/>
      <c r="BK168" s="640"/>
      <c r="BL168" s="642"/>
      <c r="BM168" s="640"/>
      <c r="BN168" s="642"/>
      <c r="BO168" s="640"/>
      <c r="BP168" s="642"/>
      <c r="BQ168" s="640"/>
      <c r="BR168" s="641"/>
      <c r="BS168" s="643">
        <f t="shared" si="115"/>
        <v>2100</v>
      </c>
      <c r="BT168" s="644">
        <f t="shared" si="116"/>
        <v>0</v>
      </c>
      <c r="BU168" s="644">
        <f t="shared" si="117"/>
        <v>2100</v>
      </c>
      <c r="BV168" s="644">
        <f t="shared" si="118"/>
        <v>0</v>
      </c>
      <c r="BW168" s="645"/>
      <c r="BX168" s="338"/>
      <c r="BY168" s="338"/>
      <c r="BZ168" s="338"/>
      <c r="CA168" s="338"/>
      <c r="CB168" s="338"/>
      <c r="CC168" s="338"/>
    </row>
    <row r="169" ht="15.75" customHeight="1">
      <c r="A169" s="338"/>
      <c r="B169" s="501" t="s">
        <v>442</v>
      </c>
      <c r="C169" s="637">
        <v>60.0</v>
      </c>
      <c r="D169" s="638">
        <f t="shared" ref="D169:E169" si="183">I169+K169+M169+O169+Q169+S169+U169+W169+Y169+AA169+AC169+AE169+AG169+AI169+AK169+AM169+AO169+AQ169+AS169+AU169+AW169+AY169+BA169+BC169+BE169+BG169+BI169+BK169+BM169+BO169+BQ169</f>
        <v>0</v>
      </c>
      <c r="E169" s="505">
        <f t="shared" si="183"/>
        <v>60</v>
      </c>
      <c r="F169" s="639">
        <f t="shared" si="113"/>
        <v>0</v>
      </c>
      <c r="G169" s="297">
        <v>30.0</v>
      </c>
      <c r="H169" s="298">
        <f t="shared" si="114"/>
        <v>0</v>
      </c>
      <c r="I169" s="640"/>
      <c r="J169" s="641">
        <v>60.0</v>
      </c>
      <c r="K169" s="640"/>
      <c r="L169" s="642"/>
      <c r="M169" s="640"/>
      <c r="N169" s="642"/>
      <c r="O169" s="640"/>
      <c r="P169" s="642"/>
      <c r="Q169" s="640"/>
      <c r="R169" s="642"/>
      <c r="S169" s="640"/>
      <c r="T169" s="642"/>
      <c r="U169" s="640"/>
      <c r="V169" s="642"/>
      <c r="W169" s="640"/>
      <c r="X169" s="642"/>
      <c r="Y169" s="640"/>
      <c r="Z169" s="642"/>
      <c r="AA169" s="640"/>
      <c r="AB169" s="642"/>
      <c r="AC169" s="640"/>
      <c r="AD169" s="642"/>
      <c r="AE169" s="640"/>
      <c r="AF169" s="642"/>
      <c r="AG169" s="640"/>
      <c r="AH169" s="642"/>
      <c r="AI169" s="640"/>
      <c r="AJ169" s="642"/>
      <c r="AK169" s="640"/>
      <c r="AL169" s="642"/>
      <c r="AM169" s="640"/>
      <c r="AN169" s="642"/>
      <c r="AO169" s="640"/>
      <c r="AP169" s="642"/>
      <c r="AQ169" s="640"/>
      <c r="AR169" s="642"/>
      <c r="AS169" s="640"/>
      <c r="AT169" s="642"/>
      <c r="AU169" s="640"/>
      <c r="AV169" s="642"/>
      <c r="AW169" s="640"/>
      <c r="AX169" s="642"/>
      <c r="AY169" s="640"/>
      <c r="AZ169" s="642"/>
      <c r="BA169" s="640"/>
      <c r="BB169" s="642"/>
      <c r="BC169" s="640"/>
      <c r="BD169" s="642"/>
      <c r="BE169" s="640"/>
      <c r="BF169" s="642"/>
      <c r="BG169" s="640"/>
      <c r="BH169" s="642"/>
      <c r="BI169" s="640"/>
      <c r="BJ169" s="642"/>
      <c r="BK169" s="640"/>
      <c r="BL169" s="642"/>
      <c r="BM169" s="640"/>
      <c r="BN169" s="642"/>
      <c r="BO169" s="640"/>
      <c r="BP169" s="642"/>
      <c r="BQ169" s="640"/>
      <c r="BR169" s="641"/>
      <c r="BS169" s="643">
        <f t="shared" si="115"/>
        <v>1800</v>
      </c>
      <c r="BT169" s="644">
        <f t="shared" si="116"/>
        <v>0</v>
      </c>
      <c r="BU169" s="644">
        <f t="shared" si="117"/>
        <v>1800</v>
      </c>
      <c r="BV169" s="644">
        <f t="shared" si="118"/>
        <v>0</v>
      </c>
      <c r="BW169" s="645"/>
      <c r="BX169" s="338"/>
      <c r="BY169" s="338"/>
      <c r="BZ169" s="338"/>
      <c r="CA169" s="338"/>
      <c r="CB169" s="338"/>
      <c r="CC169" s="338"/>
    </row>
    <row r="170" ht="15.75" customHeight="1">
      <c r="A170" s="338"/>
      <c r="B170" s="501" t="s">
        <v>447</v>
      </c>
      <c r="C170" s="637">
        <v>120.0</v>
      </c>
      <c r="D170" s="638">
        <f t="shared" ref="D170:E170" si="184">I170+K170+M170+O170+Q170+S170+U170+W170+Y170+AA170+AC170+AE170+AG170+AI170+AK170+AM170+AO170+AQ170+AS170+AU170+AW170+AY170+BA170+BC170+BE170+BG170+BI170+BK170+BM170+BO170+BQ170</f>
        <v>0</v>
      </c>
      <c r="E170" s="505">
        <f t="shared" si="184"/>
        <v>120</v>
      </c>
      <c r="F170" s="639">
        <f t="shared" si="113"/>
        <v>0</v>
      </c>
      <c r="G170" s="297">
        <v>30.0</v>
      </c>
      <c r="H170" s="298">
        <f t="shared" si="114"/>
        <v>0</v>
      </c>
      <c r="I170" s="640"/>
      <c r="J170" s="641">
        <v>120.0</v>
      </c>
      <c r="K170" s="640"/>
      <c r="L170" s="642"/>
      <c r="M170" s="640"/>
      <c r="N170" s="642"/>
      <c r="O170" s="640"/>
      <c r="P170" s="642"/>
      <c r="Q170" s="640"/>
      <c r="R170" s="642"/>
      <c r="S170" s="640"/>
      <c r="T170" s="642"/>
      <c r="U170" s="640"/>
      <c r="V170" s="642"/>
      <c r="W170" s="640"/>
      <c r="X170" s="642"/>
      <c r="Y170" s="640"/>
      <c r="Z170" s="642"/>
      <c r="AA170" s="640"/>
      <c r="AB170" s="642"/>
      <c r="AC170" s="640"/>
      <c r="AD170" s="642"/>
      <c r="AE170" s="640"/>
      <c r="AF170" s="642"/>
      <c r="AG170" s="640"/>
      <c r="AH170" s="642"/>
      <c r="AI170" s="640"/>
      <c r="AJ170" s="642"/>
      <c r="AK170" s="640"/>
      <c r="AL170" s="642"/>
      <c r="AM170" s="640"/>
      <c r="AN170" s="642"/>
      <c r="AO170" s="640"/>
      <c r="AP170" s="642"/>
      <c r="AQ170" s="640"/>
      <c r="AR170" s="642"/>
      <c r="AS170" s="640"/>
      <c r="AT170" s="642"/>
      <c r="AU170" s="640"/>
      <c r="AV170" s="642"/>
      <c r="AW170" s="640"/>
      <c r="AX170" s="642"/>
      <c r="AY170" s="640"/>
      <c r="AZ170" s="642"/>
      <c r="BA170" s="640"/>
      <c r="BB170" s="642"/>
      <c r="BC170" s="640"/>
      <c r="BD170" s="642"/>
      <c r="BE170" s="640"/>
      <c r="BF170" s="642"/>
      <c r="BG170" s="640"/>
      <c r="BH170" s="642"/>
      <c r="BI170" s="640"/>
      <c r="BJ170" s="642"/>
      <c r="BK170" s="640"/>
      <c r="BL170" s="642"/>
      <c r="BM170" s="640"/>
      <c r="BN170" s="642"/>
      <c r="BO170" s="640"/>
      <c r="BP170" s="642"/>
      <c r="BQ170" s="640"/>
      <c r="BR170" s="641"/>
      <c r="BS170" s="643">
        <f t="shared" si="115"/>
        <v>3600</v>
      </c>
      <c r="BT170" s="644">
        <f t="shared" si="116"/>
        <v>0</v>
      </c>
      <c r="BU170" s="644">
        <f t="shared" si="117"/>
        <v>3600</v>
      </c>
      <c r="BV170" s="644">
        <f t="shared" si="118"/>
        <v>0</v>
      </c>
      <c r="BW170" s="645"/>
      <c r="BX170" s="338"/>
      <c r="BY170" s="338"/>
      <c r="BZ170" s="338"/>
      <c r="CA170" s="338"/>
      <c r="CB170" s="338"/>
      <c r="CC170" s="338"/>
    </row>
    <row r="171" ht="15.75" customHeight="1">
      <c r="A171" s="338"/>
      <c r="B171" s="501" t="s">
        <v>448</v>
      </c>
      <c r="C171" s="637">
        <v>18.0</v>
      </c>
      <c r="D171" s="638">
        <f t="shared" ref="D171:E171" si="185">I171+K171+M171+O171+Q171+S171+U171+W171+Y171+AA171+AC171+AE171+AG171+AI171+AK171+AM171+AO171+AQ171+AS171+AU171+AW171+AY171+BA171+BC171+BE171+BG171+BI171+BK171+BM171+BO171+BQ171</f>
        <v>0</v>
      </c>
      <c r="E171" s="505">
        <f t="shared" si="185"/>
        <v>18</v>
      </c>
      <c r="F171" s="639">
        <f t="shared" si="113"/>
        <v>0</v>
      </c>
      <c r="G171" s="297">
        <v>30.0</v>
      </c>
      <c r="H171" s="298">
        <f t="shared" si="114"/>
        <v>0</v>
      </c>
      <c r="I171" s="640"/>
      <c r="J171" s="641">
        <v>18.0</v>
      </c>
      <c r="K171" s="640"/>
      <c r="L171" s="642"/>
      <c r="M171" s="640"/>
      <c r="N171" s="642"/>
      <c r="O171" s="640"/>
      <c r="P171" s="642"/>
      <c r="Q171" s="640"/>
      <c r="R171" s="642"/>
      <c r="S171" s="640"/>
      <c r="T171" s="642"/>
      <c r="U171" s="640"/>
      <c r="V171" s="642"/>
      <c r="W171" s="640"/>
      <c r="X171" s="642"/>
      <c r="Y171" s="640"/>
      <c r="Z171" s="642"/>
      <c r="AA171" s="640"/>
      <c r="AB171" s="642"/>
      <c r="AC171" s="640"/>
      <c r="AD171" s="642"/>
      <c r="AE171" s="640"/>
      <c r="AF171" s="642"/>
      <c r="AG171" s="640"/>
      <c r="AH171" s="642"/>
      <c r="AI171" s="640"/>
      <c r="AJ171" s="642"/>
      <c r="AK171" s="640"/>
      <c r="AL171" s="642"/>
      <c r="AM171" s="640"/>
      <c r="AN171" s="642"/>
      <c r="AO171" s="640"/>
      <c r="AP171" s="642"/>
      <c r="AQ171" s="640"/>
      <c r="AR171" s="642"/>
      <c r="AS171" s="640"/>
      <c r="AT171" s="642"/>
      <c r="AU171" s="640"/>
      <c r="AV171" s="642"/>
      <c r="AW171" s="640"/>
      <c r="AX171" s="642"/>
      <c r="AY171" s="640"/>
      <c r="AZ171" s="642"/>
      <c r="BA171" s="640"/>
      <c r="BB171" s="642"/>
      <c r="BC171" s="640"/>
      <c r="BD171" s="642"/>
      <c r="BE171" s="640"/>
      <c r="BF171" s="642"/>
      <c r="BG171" s="640"/>
      <c r="BH171" s="642"/>
      <c r="BI171" s="640"/>
      <c r="BJ171" s="642"/>
      <c r="BK171" s="640"/>
      <c r="BL171" s="642"/>
      <c r="BM171" s="640"/>
      <c r="BN171" s="642"/>
      <c r="BO171" s="640"/>
      <c r="BP171" s="642"/>
      <c r="BQ171" s="640"/>
      <c r="BR171" s="641"/>
      <c r="BS171" s="643">
        <f t="shared" si="115"/>
        <v>540</v>
      </c>
      <c r="BT171" s="644">
        <f t="shared" si="116"/>
        <v>0</v>
      </c>
      <c r="BU171" s="644">
        <f t="shared" si="117"/>
        <v>540</v>
      </c>
      <c r="BV171" s="644">
        <f t="shared" si="118"/>
        <v>0</v>
      </c>
      <c r="BW171" s="645"/>
      <c r="BX171" s="338"/>
      <c r="BY171" s="338"/>
      <c r="BZ171" s="338"/>
      <c r="CA171" s="338"/>
      <c r="CB171" s="338"/>
      <c r="CC171" s="338"/>
    </row>
    <row r="172" ht="15.75" customHeight="1">
      <c r="A172" s="338"/>
      <c r="B172" s="501" t="s">
        <v>449</v>
      </c>
      <c r="C172" s="637">
        <v>50.0</v>
      </c>
      <c r="D172" s="638">
        <f t="shared" ref="D172:E172" si="186">I172+K172+M172+O172+Q172+S172+U172+W172+Y172+AA172+AC172+AE172+AG172+AI172+AK172+AM172+AO172+AQ172+AS172+AU172+AW172+AY172+BA172+BC172+BE172+BG172+BI172+BK172+BM172+BO172+BQ172</f>
        <v>0</v>
      </c>
      <c r="E172" s="505">
        <f t="shared" si="186"/>
        <v>50</v>
      </c>
      <c r="F172" s="639">
        <f t="shared" si="113"/>
        <v>0</v>
      </c>
      <c r="G172" s="297">
        <v>30.0</v>
      </c>
      <c r="H172" s="298">
        <f t="shared" si="114"/>
        <v>0</v>
      </c>
      <c r="I172" s="640"/>
      <c r="J172" s="641">
        <v>50.0</v>
      </c>
      <c r="K172" s="640"/>
      <c r="L172" s="642"/>
      <c r="M172" s="640"/>
      <c r="N172" s="642"/>
      <c r="O172" s="640"/>
      <c r="P172" s="642"/>
      <c r="Q172" s="640"/>
      <c r="R172" s="642"/>
      <c r="S172" s="640"/>
      <c r="T172" s="642"/>
      <c r="U172" s="640"/>
      <c r="V172" s="642"/>
      <c r="W172" s="640"/>
      <c r="X172" s="642"/>
      <c r="Y172" s="640"/>
      <c r="Z172" s="642"/>
      <c r="AA172" s="640"/>
      <c r="AB172" s="642"/>
      <c r="AC172" s="640"/>
      <c r="AD172" s="642"/>
      <c r="AE172" s="640"/>
      <c r="AF172" s="642"/>
      <c r="AG172" s="640"/>
      <c r="AH172" s="642"/>
      <c r="AI172" s="640"/>
      <c r="AJ172" s="642"/>
      <c r="AK172" s="640"/>
      <c r="AL172" s="642"/>
      <c r="AM172" s="640"/>
      <c r="AN172" s="642"/>
      <c r="AO172" s="640"/>
      <c r="AP172" s="642"/>
      <c r="AQ172" s="640"/>
      <c r="AR172" s="642"/>
      <c r="AS172" s="640"/>
      <c r="AT172" s="642"/>
      <c r="AU172" s="640"/>
      <c r="AV172" s="642"/>
      <c r="AW172" s="640"/>
      <c r="AX172" s="642"/>
      <c r="AY172" s="640"/>
      <c r="AZ172" s="642"/>
      <c r="BA172" s="640"/>
      <c r="BB172" s="642"/>
      <c r="BC172" s="640"/>
      <c r="BD172" s="642"/>
      <c r="BE172" s="640"/>
      <c r="BF172" s="642"/>
      <c r="BG172" s="640"/>
      <c r="BH172" s="642"/>
      <c r="BI172" s="640"/>
      <c r="BJ172" s="642"/>
      <c r="BK172" s="640"/>
      <c r="BL172" s="642"/>
      <c r="BM172" s="640"/>
      <c r="BN172" s="642"/>
      <c r="BO172" s="640"/>
      <c r="BP172" s="642"/>
      <c r="BQ172" s="640"/>
      <c r="BR172" s="641"/>
      <c r="BS172" s="643">
        <f t="shared" si="115"/>
        <v>1500</v>
      </c>
      <c r="BT172" s="644">
        <f t="shared" si="116"/>
        <v>0</v>
      </c>
      <c r="BU172" s="644">
        <f t="shared" si="117"/>
        <v>1500</v>
      </c>
      <c r="BV172" s="644">
        <f t="shared" si="118"/>
        <v>0</v>
      </c>
      <c r="BW172" s="645"/>
      <c r="BX172" s="338"/>
      <c r="BY172" s="338"/>
      <c r="BZ172" s="338"/>
      <c r="CA172" s="338"/>
      <c r="CB172" s="338"/>
      <c r="CC172" s="338"/>
    </row>
    <row r="173" ht="15.75" customHeight="1">
      <c r="A173" s="814" t="s">
        <v>220</v>
      </c>
      <c r="B173" s="667" t="s">
        <v>410</v>
      </c>
      <c r="C173" s="637">
        <v>155.0</v>
      </c>
      <c r="D173" s="638">
        <f t="shared" ref="D173:E173" si="187">I173+K173+M173+O173+Q173+S173+U173+W173+Y173+AA173+AC173+AE173+AG173+AI173+AK173+AM173+AO173+AQ173+AS173+AU173+AW173+AY173+BA173+BC173+BE173+BG173+BI173+BK173+BM173+BO173+BQ173</f>
        <v>0</v>
      </c>
      <c r="E173" s="505">
        <f t="shared" si="187"/>
        <v>155</v>
      </c>
      <c r="F173" s="639">
        <f t="shared" si="113"/>
        <v>0</v>
      </c>
      <c r="G173" s="297"/>
      <c r="H173" s="298">
        <f t="shared" si="114"/>
        <v>0</v>
      </c>
      <c r="I173" s="646"/>
      <c r="J173" s="641">
        <v>155.0</v>
      </c>
      <c r="K173" s="640"/>
      <c r="L173" s="642"/>
      <c r="M173" s="640"/>
      <c r="N173" s="642"/>
      <c r="O173" s="640"/>
      <c r="P173" s="642"/>
      <c r="Q173" s="640"/>
      <c r="R173" s="642"/>
      <c r="S173" s="640"/>
      <c r="T173" s="642"/>
      <c r="U173" s="640"/>
      <c r="V173" s="642"/>
      <c r="W173" s="640"/>
      <c r="X173" s="642"/>
      <c r="Y173" s="640"/>
      <c r="Z173" s="642"/>
      <c r="AA173" s="640"/>
      <c r="AB173" s="642"/>
      <c r="AC173" s="640"/>
      <c r="AD173" s="642"/>
      <c r="AE173" s="640"/>
      <c r="AF173" s="642"/>
      <c r="AG173" s="640"/>
      <c r="AH173" s="642"/>
      <c r="AI173" s="640"/>
      <c r="AJ173" s="642"/>
      <c r="AK173" s="640"/>
      <c r="AL173" s="642"/>
      <c r="AM173" s="640"/>
      <c r="AN173" s="642"/>
      <c r="AO173" s="640"/>
      <c r="AP173" s="642"/>
      <c r="AQ173" s="640"/>
      <c r="AR173" s="642"/>
      <c r="AS173" s="640"/>
      <c r="AT173" s="642"/>
      <c r="AU173" s="640"/>
      <c r="AV173" s="642"/>
      <c r="AW173" s="640"/>
      <c r="AX173" s="642"/>
      <c r="AY173" s="640"/>
      <c r="AZ173" s="642"/>
      <c r="BA173" s="640"/>
      <c r="BB173" s="642"/>
      <c r="BC173" s="640"/>
      <c r="BD173" s="642"/>
      <c r="BE173" s="640"/>
      <c r="BF173" s="642"/>
      <c r="BG173" s="640"/>
      <c r="BH173" s="642"/>
      <c r="BI173" s="640"/>
      <c r="BJ173" s="642"/>
      <c r="BK173" s="640"/>
      <c r="BL173" s="642"/>
      <c r="BM173" s="640"/>
      <c r="BN173" s="642"/>
      <c r="BO173" s="640"/>
      <c r="BP173" s="642"/>
      <c r="BQ173" s="640"/>
      <c r="BR173" s="641"/>
      <c r="BS173" s="643">
        <f t="shared" si="115"/>
        <v>0</v>
      </c>
      <c r="BT173" s="644">
        <f t="shared" si="116"/>
        <v>0</v>
      </c>
      <c r="BU173" s="644">
        <f t="shared" si="117"/>
        <v>0</v>
      </c>
      <c r="BV173" s="644">
        <f t="shared" si="118"/>
        <v>0</v>
      </c>
      <c r="BW173" s="645"/>
      <c r="BX173" s="338"/>
      <c r="BY173" s="338"/>
      <c r="BZ173" s="338"/>
      <c r="CA173" s="338"/>
      <c r="CB173" s="338"/>
      <c r="CC173" s="338"/>
    </row>
    <row r="174" ht="15.75" customHeight="1">
      <c r="A174" s="814" t="s">
        <v>220</v>
      </c>
      <c r="B174" s="667" t="s">
        <v>409</v>
      </c>
      <c r="C174" s="637">
        <v>300.0</v>
      </c>
      <c r="D174" s="638">
        <f t="shared" ref="D174:E174" si="188">I174+K174+M174+O174+Q174+S174+U174+W174+Y174+AA174+AC174+AE174+AG174+AI174+AK174+AM174+AO174+AQ174+AS174+AU174+AW174+AY174+BA174+BC174+BE174+BG174+BI174+BK174+BM174+BO174+BQ174</f>
        <v>0</v>
      </c>
      <c r="E174" s="505">
        <f t="shared" si="188"/>
        <v>300</v>
      </c>
      <c r="F174" s="639">
        <f t="shared" si="113"/>
        <v>0</v>
      </c>
      <c r="G174" s="297"/>
      <c r="H174" s="298">
        <f t="shared" si="114"/>
        <v>0</v>
      </c>
      <c r="I174" s="646"/>
      <c r="J174" s="641">
        <v>300.0</v>
      </c>
      <c r="K174" s="640"/>
      <c r="L174" s="642"/>
      <c r="M174" s="640"/>
      <c r="N174" s="642"/>
      <c r="O174" s="640"/>
      <c r="P174" s="642"/>
      <c r="Q174" s="640"/>
      <c r="R174" s="642"/>
      <c r="S174" s="640"/>
      <c r="T174" s="642"/>
      <c r="U174" s="640"/>
      <c r="V174" s="642"/>
      <c r="W174" s="640"/>
      <c r="X174" s="642"/>
      <c r="Y174" s="640"/>
      <c r="Z174" s="642"/>
      <c r="AA174" s="640"/>
      <c r="AB174" s="642"/>
      <c r="AC174" s="640"/>
      <c r="AD174" s="642"/>
      <c r="AE174" s="640"/>
      <c r="AF174" s="642"/>
      <c r="AG174" s="640"/>
      <c r="AH174" s="642"/>
      <c r="AI174" s="640"/>
      <c r="AJ174" s="642"/>
      <c r="AK174" s="640"/>
      <c r="AL174" s="642"/>
      <c r="AM174" s="640"/>
      <c r="AN174" s="642"/>
      <c r="AO174" s="640"/>
      <c r="AP174" s="642"/>
      <c r="AQ174" s="640"/>
      <c r="AR174" s="642"/>
      <c r="AS174" s="640"/>
      <c r="AT174" s="642"/>
      <c r="AU174" s="640"/>
      <c r="AV174" s="642"/>
      <c r="AW174" s="640"/>
      <c r="AX174" s="642"/>
      <c r="AY174" s="640"/>
      <c r="AZ174" s="642"/>
      <c r="BA174" s="640"/>
      <c r="BB174" s="642"/>
      <c r="BC174" s="640"/>
      <c r="BD174" s="642"/>
      <c r="BE174" s="640"/>
      <c r="BF174" s="642"/>
      <c r="BG174" s="640"/>
      <c r="BH174" s="642"/>
      <c r="BI174" s="640"/>
      <c r="BJ174" s="642"/>
      <c r="BK174" s="640"/>
      <c r="BL174" s="642"/>
      <c r="BM174" s="640"/>
      <c r="BN174" s="642"/>
      <c r="BO174" s="640"/>
      <c r="BP174" s="642"/>
      <c r="BQ174" s="640"/>
      <c r="BR174" s="641"/>
      <c r="BS174" s="643">
        <f t="shared" si="115"/>
        <v>0</v>
      </c>
      <c r="BT174" s="644">
        <f t="shared" si="116"/>
        <v>0</v>
      </c>
      <c r="BU174" s="644">
        <f t="shared" si="117"/>
        <v>0</v>
      </c>
      <c r="BV174" s="644">
        <f t="shared" si="118"/>
        <v>0</v>
      </c>
      <c r="BW174" s="645"/>
      <c r="BX174" s="338"/>
      <c r="BY174" s="338"/>
      <c r="BZ174" s="338"/>
      <c r="CA174" s="338"/>
      <c r="CB174" s="338"/>
      <c r="CC174" s="338"/>
    </row>
    <row r="175" ht="15.75" customHeight="1">
      <c r="A175" s="814" t="s">
        <v>180</v>
      </c>
      <c r="B175" s="667" t="s">
        <v>354</v>
      </c>
      <c r="C175" s="637">
        <v>650.0</v>
      </c>
      <c r="D175" s="638">
        <f t="shared" ref="D175:E175" si="189">I175+K175+M175+O175+Q175+S175+U175+W175+Y175+AA175+AC175+AE175+AG175+AI175+AK175+AM175+AO175+AQ175+AS175+AU175+AW175+AY175+BA175+BC175+BE175+BG175+BI175+BK175+BM175+BO175+BQ175</f>
        <v>0</v>
      </c>
      <c r="E175" s="505">
        <f t="shared" si="189"/>
        <v>650</v>
      </c>
      <c r="F175" s="639">
        <f t="shared" si="113"/>
        <v>0</v>
      </c>
      <c r="G175" s="297"/>
      <c r="H175" s="298">
        <f t="shared" si="114"/>
        <v>0</v>
      </c>
      <c r="I175" s="646"/>
      <c r="J175" s="641">
        <v>650.0</v>
      </c>
      <c r="K175" s="640"/>
      <c r="L175" s="642"/>
      <c r="M175" s="640"/>
      <c r="N175" s="642"/>
      <c r="O175" s="640"/>
      <c r="P175" s="642"/>
      <c r="Q175" s="640"/>
      <c r="R175" s="642"/>
      <c r="S175" s="640"/>
      <c r="T175" s="642"/>
      <c r="U175" s="640"/>
      <c r="V175" s="642"/>
      <c r="W175" s="640"/>
      <c r="X175" s="642"/>
      <c r="Y175" s="640"/>
      <c r="Z175" s="642"/>
      <c r="AA175" s="640"/>
      <c r="AB175" s="642"/>
      <c r="AC175" s="640"/>
      <c r="AD175" s="642"/>
      <c r="AE175" s="640"/>
      <c r="AF175" s="642"/>
      <c r="AG175" s="640"/>
      <c r="AH175" s="642"/>
      <c r="AI175" s="640"/>
      <c r="AJ175" s="642"/>
      <c r="AK175" s="640"/>
      <c r="AL175" s="642"/>
      <c r="AM175" s="640"/>
      <c r="AN175" s="642"/>
      <c r="AO175" s="640"/>
      <c r="AP175" s="642"/>
      <c r="AQ175" s="640"/>
      <c r="AR175" s="642"/>
      <c r="AS175" s="640"/>
      <c r="AT175" s="642"/>
      <c r="AU175" s="640"/>
      <c r="AV175" s="642"/>
      <c r="AW175" s="640"/>
      <c r="AX175" s="642"/>
      <c r="AY175" s="640"/>
      <c r="AZ175" s="642"/>
      <c r="BA175" s="640"/>
      <c r="BB175" s="642"/>
      <c r="BC175" s="640"/>
      <c r="BD175" s="642"/>
      <c r="BE175" s="640"/>
      <c r="BF175" s="642"/>
      <c r="BG175" s="640"/>
      <c r="BH175" s="642"/>
      <c r="BI175" s="640"/>
      <c r="BJ175" s="642"/>
      <c r="BK175" s="640"/>
      <c r="BL175" s="642"/>
      <c r="BM175" s="640"/>
      <c r="BN175" s="642"/>
      <c r="BO175" s="640"/>
      <c r="BP175" s="642"/>
      <c r="BQ175" s="640"/>
      <c r="BR175" s="641"/>
      <c r="BS175" s="643">
        <f t="shared" si="115"/>
        <v>0</v>
      </c>
      <c r="BT175" s="644">
        <f t="shared" si="116"/>
        <v>0</v>
      </c>
      <c r="BU175" s="644">
        <f t="shared" si="117"/>
        <v>0</v>
      </c>
      <c r="BV175" s="644">
        <f t="shared" si="118"/>
        <v>0</v>
      </c>
      <c r="BW175" s="645"/>
      <c r="BX175" s="338"/>
      <c r="BY175" s="338"/>
      <c r="BZ175" s="338"/>
      <c r="CA175" s="338"/>
      <c r="CB175" s="338"/>
      <c r="CC175" s="338"/>
    </row>
    <row r="176" ht="15.75" customHeight="1">
      <c r="A176" s="814" t="s">
        <v>180</v>
      </c>
      <c r="B176" s="667" t="s">
        <v>333</v>
      </c>
      <c r="C176" s="637">
        <v>9376.0</v>
      </c>
      <c r="D176" s="638">
        <f t="shared" ref="D176:E176" si="190">I176+K176+M176+O176+Q176+S176+U176+W176+Y176+AA176+AC176+AE176+AG176+AI176+AK176+AM176+AO176+AQ176+AS176+AU176+AW176+AY176+BA176+BC176+BE176+BG176+BI176+BK176+BM176+BO176+BQ176</f>
        <v>0</v>
      </c>
      <c r="E176" s="505">
        <f t="shared" si="190"/>
        <v>9376</v>
      </c>
      <c r="F176" s="639">
        <f t="shared" si="113"/>
        <v>0</v>
      </c>
      <c r="G176" s="297"/>
      <c r="H176" s="298">
        <f t="shared" si="114"/>
        <v>0</v>
      </c>
      <c r="I176" s="646"/>
      <c r="J176" s="641">
        <v>9376.0</v>
      </c>
      <c r="K176" s="640"/>
      <c r="L176" s="642"/>
      <c r="M176" s="640"/>
      <c r="N176" s="642"/>
      <c r="O176" s="640"/>
      <c r="P176" s="642"/>
      <c r="Q176" s="640"/>
      <c r="R176" s="642"/>
      <c r="S176" s="640"/>
      <c r="T176" s="642"/>
      <c r="U176" s="640"/>
      <c r="V176" s="642"/>
      <c r="W176" s="640"/>
      <c r="X176" s="642"/>
      <c r="Y176" s="640"/>
      <c r="Z176" s="642"/>
      <c r="AA176" s="640"/>
      <c r="AB176" s="642"/>
      <c r="AC176" s="640"/>
      <c r="AD176" s="642"/>
      <c r="AE176" s="640"/>
      <c r="AF176" s="642"/>
      <c r="AG176" s="640"/>
      <c r="AH176" s="642"/>
      <c r="AI176" s="640"/>
      <c r="AJ176" s="642"/>
      <c r="AK176" s="640"/>
      <c r="AL176" s="642"/>
      <c r="AM176" s="640"/>
      <c r="AN176" s="642"/>
      <c r="AO176" s="640"/>
      <c r="AP176" s="642"/>
      <c r="AQ176" s="640"/>
      <c r="AR176" s="642"/>
      <c r="AS176" s="640"/>
      <c r="AT176" s="642"/>
      <c r="AU176" s="640"/>
      <c r="AV176" s="642"/>
      <c r="AW176" s="640"/>
      <c r="AX176" s="642"/>
      <c r="AY176" s="640"/>
      <c r="AZ176" s="642"/>
      <c r="BA176" s="640"/>
      <c r="BB176" s="642"/>
      <c r="BC176" s="640"/>
      <c r="BD176" s="642"/>
      <c r="BE176" s="640"/>
      <c r="BF176" s="642"/>
      <c r="BG176" s="640"/>
      <c r="BH176" s="642"/>
      <c r="BI176" s="640"/>
      <c r="BJ176" s="642"/>
      <c r="BK176" s="640"/>
      <c r="BL176" s="642"/>
      <c r="BM176" s="640"/>
      <c r="BN176" s="642"/>
      <c r="BO176" s="640"/>
      <c r="BP176" s="642"/>
      <c r="BQ176" s="640"/>
      <c r="BR176" s="641"/>
      <c r="BS176" s="643">
        <f t="shared" si="115"/>
        <v>0</v>
      </c>
      <c r="BT176" s="644">
        <f t="shared" si="116"/>
        <v>0</v>
      </c>
      <c r="BU176" s="644">
        <f t="shared" si="117"/>
        <v>0</v>
      </c>
      <c r="BV176" s="644">
        <f t="shared" si="118"/>
        <v>0</v>
      </c>
      <c r="BW176" s="645"/>
      <c r="BX176" s="338"/>
      <c r="BY176" s="338"/>
      <c r="BZ176" s="338"/>
      <c r="CA176" s="338"/>
      <c r="CB176" s="338"/>
      <c r="CC176" s="338"/>
    </row>
    <row r="177" ht="15.75" customHeight="1">
      <c r="A177" s="814" t="s">
        <v>156</v>
      </c>
      <c r="B177" s="667" t="s">
        <v>154</v>
      </c>
      <c r="C177" s="637">
        <v>0.0</v>
      </c>
      <c r="D177" s="638">
        <f t="shared" ref="D177:E177" si="191">I177+K177+M177+O177+Q177+S177+U177+W177+Y177+AA177+AC177+AE177+AG177+AI177+AK177+AM177+AO177+AQ177+AS177+AU177+AW177+AY177+BA177+BC177+BE177+BG177+BI177+BK177+BM177+BO177+BQ177</f>
        <v>600</v>
      </c>
      <c r="E177" s="505">
        <f t="shared" si="191"/>
        <v>0</v>
      </c>
      <c r="F177" s="639">
        <f t="shared" si="113"/>
        <v>600</v>
      </c>
      <c r="G177" s="668">
        <v>19.5</v>
      </c>
      <c r="H177" s="298">
        <f t="shared" si="114"/>
        <v>11700</v>
      </c>
      <c r="I177" s="646">
        <v>600.0</v>
      </c>
      <c r="J177" s="641">
        <v>0.0</v>
      </c>
      <c r="K177" s="640"/>
      <c r="L177" s="642"/>
      <c r="M177" s="640"/>
      <c r="N177" s="642"/>
      <c r="O177" s="640"/>
      <c r="P177" s="642"/>
      <c r="Q177" s="640"/>
      <c r="R177" s="642"/>
      <c r="S177" s="640"/>
      <c r="T177" s="642"/>
      <c r="U177" s="640"/>
      <c r="V177" s="642"/>
      <c r="W177" s="640"/>
      <c r="X177" s="642"/>
      <c r="Y177" s="640"/>
      <c r="Z177" s="642"/>
      <c r="AA177" s="640"/>
      <c r="AB177" s="642"/>
      <c r="AC177" s="640"/>
      <c r="AD177" s="642"/>
      <c r="AE177" s="640"/>
      <c r="AF177" s="642"/>
      <c r="AG177" s="640"/>
      <c r="AH177" s="642"/>
      <c r="AI177" s="640"/>
      <c r="AJ177" s="642"/>
      <c r="AK177" s="640"/>
      <c r="AL177" s="642"/>
      <c r="AM177" s="640"/>
      <c r="AN177" s="642"/>
      <c r="AO177" s="640"/>
      <c r="AP177" s="642"/>
      <c r="AQ177" s="640"/>
      <c r="AR177" s="642"/>
      <c r="AS177" s="640"/>
      <c r="AT177" s="642"/>
      <c r="AU177" s="640"/>
      <c r="AV177" s="642"/>
      <c r="AW177" s="640"/>
      <c r="AX177" s="642"/>
      <c r="AY177" s="640"/>
      <c r="AZ177" s="642"/>
      <c r="BA177" s="640"/>
      <c r="BB177" s="642"/>
      <c r="BC177" s="640"/>
      <c r="BD177" s="642"/>
      <c r="BE177" s="640"/>
      <c r="BF177" s="642"/>
      <c r="BG177" s="640"/>
      <c r="BH177" s="642"/>
      <c r="BI177" s="640"/>
      <c r="BJ177" s="642"/>
      <c r="BK177" s="640"/>
      <c r="BL177" s="642"/>
      <c r="BM177" s="640"/>
      <c r="BN177" s="642"/>
      <c r="BO177" s="640"/>
      <c r="BP177" s="642"/>
      <c r="BQ177" s="640"/>
      <c r="BR177" s="641"/>
      <c r="BS177" s="643">
        <f t="shared" si="115"/>
        <v>0</v>
      </c>
      <c r="BT177" s="644">
        <f t="shared" si="116"/>
        <v>11700</v>
      </c>
      <c r="BU177" s="644">
        <f t="shared" si="117"/>
        <v>0</v>
      </c>
      <c r="BV177" s="644">
        <f t="shared" si="118"/>
        <v>11700</v>
      </c>
      <c r="BW177" s="645"/>
      <c r="BX177" s="338"/>
      <c r="BY177" s="338"/>
      <c r="BZ177" s="338"/>
      <c r="CA177" s="338"/>
      <c r="CB177" s="338"/>
      <c r="CC177" s="338"/>
    </row>
    <row r="178" ht="15.75" customHeight="1">
      <c r="A178" s="814" t="s">
        <v>156</v>
      </c>
      <c r="B178" s="667" t="s">
        <v>157</v>
      </c>
      <c r="C178" s="637">
        <v>0.0</v>
      </c>
      <c r="D178" s="638">
        <f t="shared" ref="D178:E178" si="192">I178+K178+M178+O178+Q178+S178+U178+W178+Y178+AA178+AC178+AE178+AG178+AI178+AK178+AM178+AO178+AQ178+AS178+AU178+AW178+AY178+BA178+BC178+BE178+BG178+BI178+BK178+BM178+BO178+BQ178</f>
        <v>1000</v>
      </c>
      <c r="E178" s="505">
        <f t="shared" si="192"/>
        <v>0</v>
      </c>
      <c r="F178" s="639">
        <f t="shared" si="113"/>
        <v>1000</v>
      </c>
      <c r="G178" s="668">
        <v>19.0</v>
      </c>
      <c r="H178" s="298">
        <f t="shared" si="114"/>
        <v>19000</v>
      </c>
      <c r="I178" s="646">
        <v>1000.0</v>
      </c>
      <c r="J178" s="641">
        <v>0.0</v>
      </c>
      <c r="K178" s="640"/>
      <c r="L178" s="642"/>
      <c r="M178" s="640"/>
      <c r="N178" s="642"/>
      <c r="O178" s="640"/>
      <c r="P178" s="642"/>
      <c r="Q178" s="640"/>
      <c r="R178" s="642"/>
      <c r="S178" s="640"/>
      <c r="T178" s="642"/>
      <c r="U178" s="640"/>
      <c r="V178" s="642"/>
      <c r="W178" s="640"/>
      <c r="X178" s="642"/>
      <c r="Y178" s="640"/>
      <c r="Z178" s="642"/>
      <c r="AA178" s="640"/>
      <c r="AB178" s="642"/>
      <c r="AC178" s="640"/>
      <c r="AD178" s="642"/>
      <c r="AE178" s="640"/>
      <c r="AF178" s="642"/>
      <c r="AG178" s="640"/>
      <c r="AH178" s="642"/>
      <c r="AI178" s="640"/>
      <c r="AJ178" s="642"/>
      <c r="AK178" s="640"/>
      <c r="AL178" s="642"/>
      <c r="AM178" s="640"/>
      <c r="AN178" s="642"/>
      <c r="AO178" s="640"/>
      <c r="AP178" s="642"/>
      <c r="AQ178" s="640"/>
      <c r="AR178" s="642"/>
      <c r="AS178" s="640"/>
      <c r="AT178" s="642"/>
      <c r="AU178" s="640"/>
      <c r="AV178" s="642"/>
      <c r="AW178" s="640"/>
      <c r="AX178" s="642"/>
      <c r="AY178" s="640"/>
      <c r="AZ178" s="642"/>
      <c r="BA178" s="640"/>
      <c r="BB178" s="642"/>
      <c r="BC178" s="640"/>
      <c r="BD178" s="642"/>
      <c r="BE178" s="640"/>
      <c r="BF178" s="642"/>
      <c r="BG178" s="640"/>
      <c r="BH178" s="642"/>
      <c r="BI178" s="640"/>
      <c r="BJ178" s="642"/>
      <c r="BK178" s="640"/>
      <c r="BL178" s="642"/>
      <c r="BM178" s="640"/>
      <c r="BN178" s="642"/>
      <c r="BO178" s="640"/>
      <c r="BP178" s="642"/>
      <c r="BQ178" s="640"/>
      <c r="BR178" s="641"/>
      <c r="BS178" s="643">
        <f t="shared" si="115"/>
        <v>0</v>
      </c>
      <c r="BT178" s="644">
        <f t="shared" si="116"/>
        <v>19000</v>
      </c>
      <c r="BU178" s="644">
        <f t="shared" si="117"/>
        <v>0</v>
      </c>
      <c r="BV178" s="644">
        <f t="shared" si="118"/>
        <v>19000</v>
      </c>
      <c r="BW178" s="645"/>
      <c r="BX178" s="338"/>
      <c r="BY178" s="338"/>
      <c r="BZ178" s="338"/>
      <c r="CA178" s="338"/>
      <c r="CB178" s="338"/>
      <c r="CC178" s="338"/>
    </row>
    <row r="179" ht="15.75" customHeight="1">
      <c r="A179" s="814" t="s">
        <v>180</v>
      </c>
      <c r="B179" s="667" t="s">
        <v>216</v>
      </c>
      <c r="C179" s="637">
        <v>0.0</v>
      </c>
      <c r="D179" s="638">
        <f t="shared" ref="D179:E179" si="193">I179+K179+M179+O179+Q179+S179+U179+W179+Y179+AA179+AC179+AE179+AG179+AI179+AK179+AM179+AO179+AQ179+AS179+AU179+AW179+AY179+BA179+BC179+BE179+BG179+BI179+BK179+BM179+BO179+BQ179</f>
        <v>704</v>
      </c>
      <c r="E179" s="505">
        <f t="shared" si="193"/>
        <v>0</v>
      </c>
      <c r="F179" s="639">
        <f t="shared" si="113"/>
        <v>704</v>
      </c>
      <c r="G179" s="668">
        <v>12.6</v>
      </c>
      <c r="H179" s="298">
        <f t="shared" si="114"/>
        <v>8870.4</v>
      </c>
      <c r="I179" s="646">
        <v>704.0</v>
      </c>
      <c r="J179" s="641">
        <v>0.0</v>
      </c>
      <c r="K179" s="640"/>
      <c r="L179" s="642"/>
      <c r="M179" s="640"/>
      <c r="N179" s="642"/>
      <c r="O179" s="640"/>
      <c r="P179" s="642"/>
      <c r="Q179" s="640"/>
      <c r="R179" s="642"/>
      <c r="S179" s="640"/>
      <c r="T179" s="642"/>
      <c r="U179" s="640"/>
      <c r="V179" s="642"/>
      <c r="W179" s="640"/>
      <c r="X179" s="642"/>
      <c r="Y179" s="640"/>
      <c r="Z179" s="642"/>
      <c r="AA179" s="640"/>
      <c r="AB179" s="642"/>
      <c r="AC179" s="640"/>
      <c r="AD179" s="642"/>
      <c r="AE179" s="640"/>
      <c r="AF179" s="642"/>
      <c r="AG179" s="640"/>
      <c r="AH179" s="642"/>
      <c r="AI179" s="640"/>
      <c r="AJ179" s="642"/>
      <c r="AK179" s="640"/>
      <c r="AL179" s="642"/>
      <c r="AM179" s="640"/>
      <c r="AN179" s="642"/>
      <c r="AO179" s="640"/>
      <c r="AP179" s="642"/>
      <c r="AQ179" s="640"/>
      <c r="AR179" s="642"/>
      <c r="AS179" s="640"/>
      <c r="AT179" s="642"/>
      <c r="AU179" s="640"/>
      <c r="AV179" s="642"/>
      <c r="AW179" s="640"/>
      <c r="AX179" s="642"/>
      <c r="AY179" s="640"/>
      <c r="AZ179" s="642"/>
      <c r="BA179" s="640"/>
      <c r="BB179" s="642"/>
      <c r="BC179" s="640"/>
      <c r="BD179" s="642"/>
      <c r="BE179" s="640"/>
      <c r="BF179" s="642"/>
      <c r="BG179" s="640"/>
      <c r="BH179" s="642"/>
      <c r="BI179" s="640"/>
      <c r="BJ179" s="642"/>
      <c r="BK179" s="640"/>
      <c r="BL179" s="642"/>
      <c r="BM179" s="640"/>
      <c r="BN179" s="642"/>
      <c r="BO179" s="640"/>
      <c r="BP179" s="642"/>
      <c r="BQ179" s="640"/>
      <c r="BR179" s="641"/>
      <c r="BS179" s="643">
        <f t="shared" si="115"/>
        <v>0</v>
      </c>
      <c r="BT179" s="644">
        <f t="shared" si="116"/>
        <v>8870.4</v>
      </c>
      <c r="BU179" s="644">
        <f t="shared" si="117"/>
        <v>0</v>
      </c>
      <c r="BV179" s="644">
        <f t="shared" si="118"/>
        <v>8870.4</v>
      </c>
      <c r="BW179" s="645"/>
      <c r="BX179" s="338"/>
      <c r="BY179" s="338"/>
      <c r="BZ179" s="338"/>
      <c r="CA179" s="338"/>
      <c r="CB179" s="338"/>
      <c r="CC179" s="338"/>
    </row>
    <row r="180" ht="15.75" customHeight="1">
      <c r="A180" s="338"/>
      <c r="B180" s="501"/>
      <c r="C180" s="637">
        <v>0.0</v>
      </c>
      <c r="D180" s="638">
        <f t="shared" ref="D180:E180" si="194">I180+K180+M180+O180+Q180+S180+U180+W180+Y180+AA180+AC180+AE180+AG180+AI180+AK180+AM180+AO180+AQ180+AS180+AU180+AW180+AY180+BA180+BC180+BE180+BG180+BI180+BK180+BM180+BO180+BQ180</f>
        <v>0</v>
      </c>
      <c r="E180" s="505">
        <f t="shared" si="194"/>
        <v>0</v>
      </c>
      <c r="F180" s="639">
        <f t="shared" si="113"/>
        <v>0</v>
      </c>
      <c r="G180" s="297"/>
      <c r="H180" s="298">
        <f t="shared" si="114"/>
        <v>0</v>
      </c>
      <c r="I180" s="640"/>
      <c r="J180" s="641">
        <v>0.0</v>
      </c>
      <c r="K180" s="640"/>
      <c r="L180" s="642"/>
      <c r="M180" s="640"/>
      <c r="N180" s="642"/>
      <c r="O180" s="640"/>
      <c r="P180" s="642"/>
      <c r="Q180" s="640"/>
      <c r="R180" s="642"/>
      <c r="S180" s="640"/>
      <c r="T180" s="642"/>
      <c r="U180" s="640"/>
      <c r="V180" s="642"/>
      <c r="W180" s="640"/>
      <c r="X180" s="642"/>
      <c r="Y180" s="640"/>
      <c r="Z180" s="642"/>
      <c r="AA180" s="640"/>
      <c r="AB180" s="642"/>
      <c r="AC180" s="640"/>
      <c r="AD180" s="642"/>
      <c r="AE180" s="640"/>
      <c r="AF180" s="642"/>
      <c r="AG180" s="640"/>
      <c r="AH180" s="642"/>
      <c r="AI180" s="640"/>
      <c r="AJ180" s="642"/>
      <c r="AK180" s="640"/>
      <c r="AL180" s="642"/>
      <c r="AM180" s="640"/>
      <c r="AN180" s="642"/>
      <c r="AO180" s="640"/>
      <c r="AP180" s="642"/>
      <c r="AQ180" s="640"/>
      <c r="AR180" s="642"/>
      <c r="AS180" s="640"/>
      <c r="AT180" s="642"/>
      <c r="AU180" s="640"/>
      <c r="AV180" s="642"/>
      <c r="AW180" s="640"/>
      <c r="AX180" s="642"/>
      <c r="AY180" s="640"/>
      <c r="AZ180" s="642"/>
      <c r="BA180" s="640"/>
      <c r="BB180" s="642"/>
      <c r="BC180" s="640"/>
      <c r="BD180" s="642"/>
      <c r="BE180" s="640"/>
      <c r="BF180" s="642"/>
      <c r="BG180" s="640"/>
      <c r="BH180" s="642"/>
      <c r="BI180" s="640"/>
      <c r="BJ180" s="642"/>
      <c r="BK180" s="640"/>
      <c r="BL180" s="642"/>
      <c r="BM180" s="640"/>
      <c r="BN180" s="642"/>
      <c r="BO180" s="640"/>
      <c r="BP180" s="642"/>
      <c r="BQ180" s="640"/>
      <c r="BR180" s="641"/>
      <c r="BS180" s="643">
        <f t="shared" si="115"/>
        <v>0</v>
      </c>
      <c r="BT180" s="644">
        <f t="shared" si="116"/>
        <v>0</v>
      </c>
      <c r="BU180" s="644">
        <f t="shared" si="117"/>
        <v>0</v>
      </c>
      <c r="BV180" s="644">
        <f t="shared" si="118"/>
        <v>0</v>
      </c>
      <c r="BW180" s="645"/>
      <c r="BX180" s="338"/>
      <c r="BY180" s="338"/>
      <c r="BZ180" s="338"/>
      <c r="CA180" s="338"/>
      <c r="CB180" s="338"/>
      <c r="CC180" s="338"/>
    </row>
    <row r="181" ht="15.75" customHeight="1">
      <c r="A181" s="338"/>
      <c r="B181" s="501"/>
      <c r="C181" s="637">
        <v>0.0</v>
      </c>
      <c r="D181" s="638">
        <f t="shared" ref="D181:E181" si="195">I181+K181+M181+O181+Q181+S181+U181+W181+Y181+AA181+AC181+AE181+AG181+AI181+AK181+AM181+AO181+AQ181+AS181+AU181+AW181+AY181+BA181+BC181+BE181+BG181+BI181+BK181+BM181+BO181+BQ181</f>
        <v>0</v>
      </c>
      <c r="E181" s="505">
        <f t="shared" si="195"/>
        <v>0</v>
      </c>
      <c r="F181" s="639">
        <f t="shared" si="113"/>
        <v>0</v>
      </c>
      <c r="G181" s="297"/>
      <c r="H181" s="298">
        <f t="shared" si="114"/>
        <v>0</v>
      </c>
      <c r="I181" s="640"/>
      <c r="J181" s="641">
        <v>0.0</v>
      </c>
      <c r="K181" s="640"/>
      <c r="L181" s="642"/>
      <c r="M181" s="640"/>
      <c r="N181" s="642"/>
      <c r="O181" s="640"/>
      <c r="P181" s="642"/>
      <c r="Q181" s="640"/>
      <c r="R181" s="642"/>
      <c r="S181" s="640"/>
      <c r="T181" s="642"/>
      <c r="U181" s="640"/>
      <c r="V181" s="642"/>
      <c r="W181" s="640"/>
      <c r="X181" s="642"/>
      <c r="Y181" s="640"/>
      <c r="Z181" s="642"/>
      <c r="AA181" s="640"/>
      <c r="AB181" s="642"/>
      <c r="AC181" s="640"/>
      <c r="AD181" s="642"/>
      <c r="AE181" s="640"/>
      <c r="AF181" s="642"/>
      <c r="AG181" s="640"/>
      <c r="AH181" s="642"/>
      <c r="AI181" s="640"/>
      <c r="AJ181" s="642"/>
      <c r="AK181" s="640"/>
      <c r="AL181" s="642"/>
      <c r="AM181" s="640"/>
      <c r="AN181" s="642"/>
      <c r="AO181" s="640"/>
      <c r="AP181" s="642"/>
      <c r="AQ181" s="640"/>
      <c r="AR181" s="642"/>
      <c r="AS181" s="640"/>
      <c r="AT181" s="642"/>
      <c r="AU181" s="640"/>
      <c r="AV181" s="642"/>
      <c r="AW181" s="640"/>
      <c r="AX181" s="642"/>
      <c r="AY181" s="640"/>
      <c r="AZ181" s="642"/>
      <c r="BA181" s="640"/>
      <c r="BB181" s="642"/>
      <c r="BC181" s="640"/>
      <c r="BD181" s="642"/>
      <c r="BE181" s="640"/>
      <c r="BF181" s="642"/>
      <c r="BG181" s="640"/>
      <c r="BH181" s="642"/>
      <c r="BI181" s="640"/>
      <c r="BJ181" s="642"/>
      <c r="BK181" s="640"/>
      <c r="BL181" s="642"/>
      <c r="BM181" s="640"/>
      <c r="BN181" s="642"/>
      <c r="BO181" s="640"/>
      <c r="BP181" s="642"/>
      <c r="BQ181" s="640"/>
      <c r="BR181" s="641"/>
      <c r="BS181" s="643">
        <f t="shared" si="115"/>
        <v>0</v>
      </c>
      <c r="BT181" s="644">
        <f t="shared" si="116"/>
        <v>0</v>
      </c>
      <c r="BU181" s="644">
        <f t="shared" si="117"/>
        <v>0</v>
      </c>
      <c r="BV181" s="644">
        <f t="shared" si="118"/>
        <v>0</v>
      </c>
      <c r="BW181" s="645"/>
      <c r="BX181" s="338"/>
      <c r="BY181" s="338"/>
      <c r="BZ181" s="338"/>
      <c r="CA181" s="338"/>
      <c r="CB181" s="338"/>
      <c r="CC181" s="338"/>
    </row>
    <row r="182" ht="15.75" customHeight="1">
      <c r="A182" s="338"/>
      <c r="B182" s="501"/>
      <c r="C182" s="637">
        <v>0.0</v>
      </c>
      <c r="D182" s="638">
        <f t="shared" ref="D182:E182" si="196">I182+K182+M182+O182+Q182+S182+U182+W182+Y182+AA182+AC182+AE182+AG182+AI182+AK182+AM182+AO182+AQ182+AS182+AU182+AW182+AY182+BA182+BC182+BE182+BG182+BI182+BK182+BM182+BO182+BQ182</f>
        <v>0</v>
      </c>
      <c r="E182" s="505">
        <f t="shared" si="196"/>
        <v>0</v>
      </c>
      <c r="F182" s="639">
        <f t="shared" si="113"/>
        <v>0</v>
      </c>
      <c r="G182" s="297"/>
      <c r="H182" s="298">
        <f t="shared" si="114"/>
        <v>0</v>
      </c>
      <c r="I182" s="640"/>
      <c r="J182" s="641">
        <v>0.0</v>
      </c>
      <c r="K182" s="640"/>
      <c r="L182" s="642"/>
      <c r="M182" s="640"/>
      <c r="N182" s="642"/>
      <c r="O182" s="640"/>
      <c r="P182" s="642"/>
      <c r="Q182" s="640"/>
      <c r="R182" s="642"/>
      <c r="S182" s="640"/>
      <c r="T182" s="642"/>
      <c r="U182" s="640"/>
      <c r="V182" s="642"/>
      <c r="W182" s="640"/>
      <c r="X182" s="642"/>
      <c r="Y182" s="640"/>
      <c r="Z182" s="642"/>
      <c r="AA182" s="640"/>
      <c r="AB182" s="642"/>
      <c r="AC182" s="640"/>
      <c r="AD182" s="642"/>
      <c r="AE182" s="640"/>
      <c r="AF182" s="642"/>
      <c r="AG182" s="640"/>
      <c r="AH182" s="642"/>
      <c r="AI182" s="640"/>
      <c r="AJ182" s="642"/>
      <c r="AK182" s="640"/>
      <c r="AL182" s="642"/>
      <c r="AM182" s="640"/>
      <c r="AN182" s="642"/>
      <c r="AO182" s="640"/>
      <c r="AP182" s="642"/>
      <c r="AQ182" s="640"/>
      <c r="AR182" s="642"/>
      <c r="AS182" s="640"/>
      <c r="AT182" s="642"/>
      <c r="AU182" s="640"/>
      <c r="AV182" s="642"/>
      <c r="AW182" s="640"/>
      <c r="AX182" s="642"/>
      <c r="AY182" s="640"/>
      <c r="AZ182" s="642"/>
      <c r="BA182" s="640"/>
      <c r="BB182" s="642"/>
      <c r="BC182" s="640"/>
      <c r="BD182" s="642"/>
      <c r="BE182" s="640"/>
      <c r="BF182" s="642"/>
      <c r="BG182" s="640"/>
      <c r="BH182" s="642"/>
      <c r="BI182" s="640"/>
      <c r="BJ182" s="642"/>
      <c r="BK182" s="640"/>
      <c r="BL182" s="642"/>
      <c r="BM182" s="640"/>
      <c r="BN182" s="642"/>
      <c r="BO182" s="640"/>
      <c r="BP182" s="642"/>
      <c r="BQ182" s="640"/>
      <c r="BR182" s="641"/>
      <c r="BS182" s="643">
        <f t="shared" si="115"/>
        <v>0</v>
      </c>
      <c r="BT182" s="644">
        <f t="shared" si="116"/>
        <v>0</v>
      </c>
      <c r="BU182" s="644">
        <f t="shared" si="117"/>
        <v>0</v>
      </c>
      <c r="BV182" s="644">
        <f t="shared" si="118"/>
        <v>0</v>
      </c>
      <c r="BW182" s="645"/>
      <c r="BX182" s="338"/>
      <c r="BY182" s="338"/>
      <c r="BZ182" s="338"/>
      <c r="CA182" s="338"/>
      <c r="CB182" s="338"/>
      <c r="CC182" s="338"/>
    </row>
    <row r="183" ht="15.75" customHeight="1">
      <c r="A183" s="338"/>
      <c r="B183" s="501"/>
      <c r="C183" s="637">
        <v>0.0</v>
      </c>
      <c r="D183" s="638">
        <f t="shared" ref="D183:E183" si="197">I183+K183+M183+O183+Q183+S183+U183+W183+Y183+AA183+AC183+AE183+AG183+AI183+AK183+AM183+AO183+AQ183+AS183+AU183+AW183+AY183+BA183+BC183+BE183+BG183+BI183+BK183+BM183+BO183+BQ183</f>
        <v>0</v>
      </c>
      <c r="E183" s="505">
        <f t="shared" si="197"/>
        <v>0</v>
      </c>
      <c r="F183" s="639">
        <f t="shared" si="113"/>
        <v>0</v>
      </c>
      <c r="G183" s="297"/>
      <c r="H183" s="298">
        <f t="shared" si="114"/>
        <v>0</v>
      </c>
      <c r="I183" s="640"/>
      <c r="J183" s="641">
        <v>0.0</v>
      </c>
      <c r="K183" s="640"/>
      <c r="L183" s="642"/>
      <c r="M183" s="640"/>
      <c r="N183" s="642"/>
      <c r="O183" s="640"/>
      <c r="P183" s="642"/>
      <c r="Q183" s="640"/>
      <c r="R183" s="642"/>
      <c r="S183" s="640"/>
      <c r="T183" s="642"/>
      <c r="U183" s="640"/>
      <c r="V183" s="642"/>
      <c r="W183" s="640"/>
      <c r="X183" s="642"/>
      <c r="Y183" s="640"/>
      <c r="Z183" s="642"/>
      <c r="AA183" s="640"/>
      <c r="AB183" s="642"/>
      <c r="AC183" s="640"/>
      <c r="AD183" s="642"/>
      <c r="AE183" s="640"/>
      <c r="AF183" s="642"/>
      <c r="AG183" s="640"/>
      <c r="AH183" s="642"/>
      <c r="AI183" s="640"/>
      <c r="AJ183" s="642"/>
      <c r="AK183" s="640"/>
      <c r="AL183" s="642"/>
      <c r="AM183" s="640"/>
      <c r="AN183" s="642"/>
      <c r="AO183" s="640"/>
      <c r="AP183" s="642"/>
      <c r="AQ183" s="640"/>
      <c r="AR183" s="642"/>
      <c r="AS183" s="640"/>
      <c r="AT183" s="642"/>
      <c r="AU183" s="640"/>
      <c r="AV183" s="642"/>
      <c r="AW183" s="640"/>
      <c r="AX183" s="642"/>
      <c r="AY183" s="640"/>
      <c r="AZ183" s="642"/>
      <c r="BA183" s="640"/>
      <c r="BB183" s="642"/>
      <c r="BC183" s="640"/>
      <c r="BD183" s="642"/>
      <c r="BE183" s="640"/>
      <c r="BF183" s="642"/>
      <c r="BG183" s="640"/>
      <c r="BH183" s="642"/>
      <c r="BI183" s="640"/>
      <c r="BJ183" s="642"/>
      <c r="BK183" s="640"/>
      <c r="BL183" s="642"/>
      <c r="BM183" s="640"/>
      <c r="BN183" s="642"/>
      <c r="BO183" s="640"/>
      <c r="BP183" s="642"/>
      <c r="BQ183" s="640"/>
      <c r="BR183" s="641"/>
      <c r="BS183" s="643">
        <f t="shared" si="115"/>
        <v>0</v>
      </c>
      <c r="BT183" s="644">
        <f t="shared" si="116"/>
        <v>0</v>
      </c>
      <c r="BU183" s="644">
        <f t="shared" si="117"/>
        <v>0</v>
      </c>
      <c r="BV183" s="644">
        <f t="shared" si="118"/>
        <v>0</v>
      </c>
      <c r="BW183" s="645"/>
      <c r="BX183" s="338"/>
      <c r="BY183" s="338"/>
      <c r="BZ183" s="338"/>
      <c r="CA183" s="338"/>
      <c r="CB183" s="338"/>
      <c r="CC183" s="338"/>
    </row>
    <row r="184" ht="15.75" customHeight="1">
      <c r="A184" s="338"/>
      <c r="B184" s="501"/>
      <c r="C184" s="637">
        <v>0.0</v>
      </c>
      <c r="D184" s="638">
        <f t="shared" ref="D184:E184" si="198">I184+K184+M184+O184+Q184+S184+U184+W184+Y184+AA184+AC184+AE184+AG184+AI184+AK184+AM184+AO184+AQ184+AS184+AU184+AW184+AY184+BA184+BC184+BE184+BG184+BI184+BK184+BM184+BO184+BQ184</f>
        <v>0</v>
      </c>
      <c r="E184" s="505">
        <f t="shared" si="198"/>
        <v>0</v>
      </c>
      <c r="F184" s="639">
        <f t="shared" si="113"/>
        <v>0</v>
      </c>
      <c r="G184" s="297"/>
      <c r="H184" s="298">
        <f t="shared" si="114"/>
        <v>0</v>
      </c>
      <c r="I184" s="640"/>
      <c r="J184" s="641">
        <v>0.0</v>
      </c>
      <c r="K184" s="640"/>
      <c r="L184" s="642"/>
      <c r="M184" s="640"/>
      <c r="N184" s="642"/>
      <c r="O184" s="640"/>
      <c r="P184" s="642"/>
      <c r="Q184" s="640"/>
      <c r="R184" s="642"/>
      <c r="S184" s="640"/>
      <c r="T184" s="642"/>
      <c r="U184" s="640"/>
      <c r="V184" s="642"/>
      <c r="W184" s="640"/>
      <c r="X184" s="642"/>
      <c r="Y184" s="640"/>
      <c r="Z184" s="642"/>
      <c r="AA184" s="640"/>
      <c r="AB184" s="642"/>
      <c r="AC184" s="640"/>
      <c r="AD184" s="642"/>
      <c r="AE184" s="640"/>
      <c r="AF184" s="642"/>
      <c r="AG184" s="640"/>
      <c r="AH184" s="642"/>
      <c r="AI184" s="640"/>
      <c r="AJ184" s="642"/>
      <c r="AK184" s="640"/>
      <c r="AL184" s="642"/>
      <c r="AM184" s="640"/>
      <c r="AN184" s="642"/>
      <c r="AO184" s="640"/>
      <c r="AP184" s="642"/>
      <c r="AQ184" s="640"/>
      <c r="AR184" s="642"/>
      <c r="AS184" s="640"/>
      <c r="AT184" s="642"/>
      <c r="AU184" s="640"/>
      <c r="AV184" s="642"/>
      <c r="AW184" s="640"/>
      <c r="AX184" s="642"/>
      <c r="AY184" s="640"/>
      <c r="AZ184" s="642"/>
      <c r="BA184" s="640"/>
      <c r="BB184" s="642"/>
      <c r="BC184" s="640"/>
      <c r="BD184" s="642"/>
      <c r="BE184" s="640"/>
      <c r="BF184" s="642"/>
      <c r="BG184" s="640"/>
      <c r="BH184" s="642"/>
      <c r="BI184" s="640"/>
      <c r="BJ184" s="642"/>
      <c r="BK184" s="640"/>
      <c r="BL184" s="642"/>
      <c r="BM184" s="640"/>
      <c r="BN184" s="642"/>
      <c r="BO184" s="640"/>
      <c r="BP184" s="642"/>
      <c r="BQ184" s="640"/>
      <c r="BR184" s="642"/>
      <c r="BS184" s="643">
        <f t="shared" si="115"/>
        <v>0</v>
      </c>
      <c r="BT184" s="644">
        <f t="shared" si="116"/>
        <v>0</v>
      </c>
      <c r="BU184" s="644">
        <f t="shared" si="117"/>
        <v>0</v>
      </c>
      <c r="BV184" s="644">
        <f t="shared" si="118"/>
        <v>0</v>
      </c>
      <c r="BW184" s="645"/>
      <c r="BX184" s="338"/>
      <c r="BY184" s="338"/>
      <c r="BZ184" s="338"/>
      <c r="CA184" s="338"/>
      <c r="CB184" s="338"/>
      <c r="CC184" s="338"/>
    </row>
    <row r="185" ht="15.75" customHeight="1">
      <c r="A185" s="338"/>
      <c r="B185" s="501"/>
      <c r="C185" s="637">
        <v>0.0</v>
      </c>
      <c r="D185" s="638">
        <f t="shared" ref="D185:E185" si="199">I185+K185+M185+O185+Q185+S185+U185+W185+Y185+AA185+AC185+AE185+AG185+AI185+AK185+AM185+AO185+AQ185+AS185+AU185+AW185+AY185+BA185+BC185+BE185+BG185+BI185+BK185+BM185+BO185+BQ185</f>
        <v>0</v>
      </c>
      <c r="E185" s="505">
        <f t="shared" si="199"/>
        <v>0</v>
      </c>
      <c r="F185" s="639">
        <f t="shared" si="113"/>
        <v>0</v>
      </c>
      <c r="G185" s="297"/>
      <c r="H185" s="298">
        <f t="shared" si="114"/>
        <v>0</v>
      </c>
      <c r="I185" s="640"/>
      <c r="J185" s="641">
        <v>0.0</v>
      </c>
      <c r="K185" s="640"/>
      <c r="L185" s="642"/>
      <c r="M185" s="640"/>
      <c r="N185" s="642"/>
      <c r="O185" s="640"/>
      <c r="P185" s="642"/>
      <c r="Q185" s="640"/>
      <c r="R185" s="642"/>
      <c r="S185" s="640"/>
      <c r="T185" s="642"/>
      <c r="U185" s="640"/>
      <c r="V185" s="642"/>
      <c r="W185" s="640"/>
      <c r="X185" s="642"/>
      <c r="Y185" s="640"/>
      <c r="Z185" s="642"/>
      <c r="AA185" s="640"/>
      <c r="AB185" s="642"/>
      <c r="AC185" s="640"/>
      <c r="AD185" s="642"/>
      <c r="AE185" s="640"/>
      <c r="AF185" s="642"/>
      <c r="AG185" s="640"/>
      <c r="AH185" s="642"/>
      <c r="AI185" s="640"/>
      <c r="AJ185" s="642"/>
      <c r="AK185" s="640"/>
      <c r="AL185" s="642"/>
      <c r="AM185" s="640"/>
      <c r="AN185" s="642"/>
      <c r="AO185" s="640"/>
      <c r="AP185" s="642"/>
      <c r="AQ185" s="640"/>
      <c r="AR185" s="642"/>
      <c r="AS185" s="640"/>
      <c r="AT185" s="642"/>
      <c r="AU185" s="640"/>
      <c r="AV185" s="642"/>
      <c r="AW185" s="640"/>
      <c r="AX185" s="642"/>
      <c r="AY185" s="640"/>
      <c r="AZ185" s="642"/>
      <c r="BA185" s="640"/>
      <c r="BB185" s="642"/>
      <c r="BC185" s="640"/>
      <c r="BD185" s="642"/>
      <c r="BE185" s="640"/>
      <c r="BF185" s="642"/>
      <c r="BG185" s="640"/>
      <c r="BH185" s="642"/>
      <c r="BI185" s="640"/>
      <c r="BJ185" s="642"/>
      <c r="BK185" s="640"/>
      <c r="BL185" s="642"/>
      <c r="BM185" s="640"/>
      <c r="BN185" s="642"/>
      <c r="BO185" s="640"/>
      <c r="BP185" s="642"/>
      <c r="BQ185" s="640"/>
      <c r="BR185" s="642"/>
      <c r="BS185" s="643">
        <f t="shared" si="115"/>
        <v>0</v>
      </c>
      <c r="BT185" s="644">
        <f t="shared" si="116"/>
        <v>0</v>
      </c>
      <c r="BU185" s="644">
        <f t="shared" si="117"/>
        <v>0</v>
      </c>
      <c r="BV185" s="644">
        <f t="shared" si="118"/>
        <v>0</v>
      </c>
      <c r="BW185" s="645"/>
      <c r="BX185" s="338"/>
      <c r="BY185" s="338"/>
      <c r="BZ185" s="338"/>
      <c r="CA185" s="338"/>
      <c r="CB185" s="338"/>
      <c r="CC185" s="338"/>
    </row>
    <row r="186" ht="15.75" customHeight="1">
      <c r="A186" s="338"/>
      <c r="B186" s="501"/>
      <c r="C186" s="637">
        <v>0.0</v>
      </c>
      <c r="D186" s="638">
        <f t="shared" ref="D186:E186" si="200">I186+K186+M186+O186+Q186+S186+U186+W186+Y186+AA186+AC186+AE186+AG186+AI186+AK186+AM186+AO186+AQ186+AS186+AU186+AW186+AY186+BA186+BC186+BE186+BG186+BI186+BK186+BM186+BO186+BQ186</f>
        <v>0</v>
      </c>
      <c r="E186" s="505">
        <f t="shared" si="200"/>
        <v>0</v>
      </c>
      <c r="F186" s="639">
        <f t="shared" si="113"/>
        <v>0</v>
      </c>
      <c r="G186" s="297"/>
      <c r="H186" s="298">
        <f t="shared" si="114"/>
        <v>0</v>
      </c>
      <c r="I186" s="640"/>
      <c r="J186" s="641">
        <v>0.0</v>
      </c>
      <c r="K186" s="640"/>
      <c r="L186" s="642"/>
      <c r="M186" s="640"/>
      <c r="N186" s="642"/>
      <c r="O186" s="640"/>
      <c r="P186" s="642"/>
      <c r="Q186" s="640"/>
      <c r="R186" s="642"/>
      <c r="S186" s="640"/>
      <c r="T186" s="642"/>
      <c r="U186" s="640"/>
      <c r="V186" s="642"/>
      <c r="W186" s="640"/>
      <c r="X186" s="642"/>
      <c r="Y186" s="640"/>
      <c r="Z186" s="642"/>
      <c r="AA186" s="640"/>
      <c r="AB186" s="642"/>
      <c r="AC186" s="640"/>
      <c r="AD186" s="642"/>
      <c r="AE186" s="640"/>
      <c r="AF186" s="642"/>
      <c r="AG186" s="640"/>
      <c r="AH186" s="642"/>
      <c r="AI186" s="640"/>
      <c r="AJ186" s="642"/>
      <c r="AK186" s="640"/>
      <c r="AL186" s="642"/>
      <c r="AM186" s="640"/>
      <c r="AN186" s="642"/>
      <c r="AO186" s="640"/>
      <c r="AP186" s="642"/>
      <c r="AQ186" s="640"/>
      <c r="AR186" s="642"/>
      <c r="AS186" s="640"/>
      <c r="AT186" s="642"/>
      <c r="AU186" s="640"/>
      <c r="AV186" s="642"/>
      <c r="AW186" s="640"/>
      <c r="AX186" s="642"/>
      <c r="AY186" s="640"/>
      <c r="AZ186" s="642"/>
      <c r="BA186" s="640"/>
      <c r="BB186" s="642"/>
      <c r="BC186" s="640"/>
      <c r="BD186" s="642"/>
      <c r="BE186" s="640"/>
      <c r="BF186" s="642"/>
      <c r="BG186" s="640"/>
      <c r="BH186" s="642"/>
      <c r="BI186" s="640"/>
      <c r="BJ186" s="642"/>
      <c r="BK186" s="640"/>
      <c r="BL186" s="642"/>
      <c r="BM186" s="640"/>
      <c r="BN186" s="642"/>
      <c r="BO186" s="640"/>
      <c r="BP186" s="642"/>
      <c r="BQ186" s="640"/>
      <c r="BR186" s="642"/>
      <c r="BS186" s="643">
        <f t="shared" si="115"/>
        <v>0</v>
      </c>
      <c r="BT186" s="644">
        <f t="shared" si="116"/>
        <v>0</v>
      </c>
      <c r="BU186" s="644">
        <f t="shared" si="117"/>
        <v>0</v>
      </c>
      <c r="BV186" s="644">
        <f t="shared" si="118"/>
        <v>0</v>
      </c>
      <c r="BW186" s="645"/>
      <c r="BX186" s="338"/>
      <c r="BY186" s="338"/>
      <c r="BZ186" s="338"/>
      <c r="CA186" s="338"/>
      <c r="CB186" s="338"/>
      <c r="CC186" s="338"/>
    </row>
    <row r="187" ht="15.75" customHeight="1">
      <c r="A187" s="338"/>
      <c r="B187" s="501"/>
      <c r="C187" s="637">
        <v>0.0</v>
      </c>
      <c r="D187" s="638">
        <f t="shared" ref="D187:E187" si="201">I187+K187+M187+O187+Q187+S187+U187+W187+Y187+AA187+AC187+AE187+AG187+AI187+AK187+AM187+AO187+AQ187+AS187+AU187+AW187+AY187+BA187+BC187+BE187+BG187+BI187+BK187+BM187+BO187+BQ187</f>
        <v>0</v>
      </c>
      <c r="E187" s="505">
        <f t="shared" si="201"/>
        <v>0</v>
      </c>
      <c r="F187" s="639">
        <f t="shared" si="113"/>
        <v>0</v>
      </c>
      <c r="G187" s="297"/>
      <c r="H187" s="298">
        <f t="shared" si="114"/>
        <v>0</v>
      </c>
      <c r="I187" s="640"/>
      <c r="J187" s="641">
        <v>0.0</v>
      </c>
      <c r="K187" s="640"/>
      <c r="L187" s="642"/>
      <c r="M187" s="640"/>
      <c r="N187" s="642"/>
      <c r="O187" s="640"/>
      <c r="P187" s="642"/>
      <c r="Q187" s="640"/>
      <c r="R187" s="642"/>
      <c r="S187" s="640"/>
      <c r="T187" s="642"/>
      <c r="U187" s="640"/>
      <c r="V187" s="642"/>
      <c r="W187" s="640"/>
      <c r="X187" s="642"/>
      <c r="Y187" s="640"/>
      <c r="Z187" s="642"/>
      <c r="AA187" s="640"/>
      <c r="AB187" s="642"/>
      <c r="AC187" s="640"/>
      <c r="AD187" s="642"/>
      <c r="AE187" s="640"/>
      <c r="AF187" s="642"/>
      <c r="AG187" s="640"/>
      <c r="AH187" s="642"/>
      <c r="AI187" s="640"/>
      <c r="AJ187" s="642"/>
      <c r="AK187" s="640"/>
      <c r="AL187" s="642"/>
      <c r="AM187" s="640"/>
      <c r="AN187" s="642"/>
      <c r="AO187" s="640"/>
      <c r="AP187" s="642"/>
      <c r="AQ187" s="640"/>
      <c r="AR187" s="642"/>
      <c r="AS187" s="640"/>
      <c r="AT187" s="642"/>
      <c r="AU187" s="640"/>
      <c r="AV187" s="642"/>
      <c r="AW187" s="640"/>
      <c r="AX187" s="642"/>
      <c r="AY187" s="640"/>
      <c r="AZ187" s="642"/>
      <c r="BA187" s="640"/>
      <c r="BB187" s="642"/>
      <c r="BC187" s="640"/>
      <c r="BD187" s="642"/>
      <c r="BE187" s="640"/>
      <c r="BF187" s="642"/>
      <c r="BG187" s="640"/>
      <c r="BH187" s="642"/>
      <c r="BI187" s="640"/>
      <c r="BJ187" s="642"/>
      <c r="BK187" s="640"/>
      <c r="BL187" s="642"/>
      <c r="BM187" s="640"/>
      <c r="BN187" s="642"/>
      <c r="BO187" s="640"/>
      <c r="BP187" s="642"/>
      <c r="BQ187" s="640"/>
      <c r="BR187" s="642"/>
      <c r="BS187" s="643">
        <f t="shared" si="115"/>
        <v>0</v>
      </c>
      <c r="BT187" s="644">
        <f t="shared" si="116"/>
        <v>0</v>
      </c>
      <c r="BU187" s="644">
        <f t="shared" si="117"/>
        <v>0</v>
      </c>
      <c r="BV187" s="644">
        <f t="shared" si="118"/>
        <v>0</v>
      </c>
      <c r="BW187" s="645"/>
      <c r="BX187" s="338"/>
      <c r="BY187" s="338"/>
      <c r="BZ187" s="338"/>
      <c r="CA187" s="338"/>
      <c r="CB187" s="338"/>
      <c r="CC187" s="338"/>
    </row>
    <row r="188" ht="15.75" customHeight="1">
      <c r="A188" s="338"/>
      <c r="B188" s="501"/>
      <c r="C188" s="637">
        <v>0.0</v>
      </c>
      <c r="D188" s="638">
        <f t="shared" ref="D188:E188" si="202">I188+K188+M188+O188+Q188+S188+U188+W188+Y188+AA188+AC188+AE188+AG188+AI188+AK188+AM188+AO188+AQ188+AS188+AU188+AW188+AY188+BA188+BC188+BE188+BG188+BI188+BK188+BM188+BO188+BQ188</f>
        <v>0</v>
      </c>
      <c r="E188" s="505">
        <f t="shared" si="202"/>
        <v>0</v>
      </c>
      <c r="F188" s="639">
        <f t="shared" si="113"/>
        <v>0</v>
      </c>
      <c r="G188" s="297"/>
      <c r="H188" s="298">
        <f t="shared" si="114"/>
        <v>0</v>
      </c>
      <c r="I188" s="640"/>
      <c r="J188" s="641">
        <v>0.0</v>
      </c>
      <c r="K188" s="640"/>
      <c r="L188" s="642"/>
      <c r="M188" s="640"/>
      <c r="N188" s="642"/>
      <c r="O188" s="640"/>
      <c r="P188" s="642"/>
      <c r="Q188" s="640"/>
      <c r="R188" s="642"/>
      <c r="S188" s="640"/>
      <c r="T188" s="642"/>
      <c r="U188" s="640"/>
      <c r="V188" s="642"/>
      <c r="W188" s="640"/>
      <c r="X188" s="642"/>
      <c r="Y188" s="640"/>
      <c r="Z188" s="642"/>
      <c r="AA188" s="640"/>
      <c r="AB188" s="642"/>
      <c r="AC188" s="640"/>
      <c r="AD188" s="642"/>
      <c r="AE188" s="640"/>
      <c r="AF188" s="642"/>
      <c r="AG188" s="640"/>
      <c r="AH188" s="642"/>
      <c r="AI188" s="640"/>
      <c r="AJ188" s="642"/>
      <c r="AK188" s="640"/>
      <c r="AL188" s="642"/>
      <c r="AM188" s="640"/>
      <c r="AN188" s="642"/>
      <c r="AO188" s="640"/>
      <c r="AP188" s="642"/>
      <c r="AQ188" s="640"/>
      <c r="AR188" s="642"/>
      <c r="AS188" s="640"/>
      <c r="AT188" s="642"/>
      <c r="AU188" s="640"/>
      <c r="AV188" s="642"/>
      <c r="AW188" s="640"/>
      <c r="AX188" s="642"/>
      <c r="AY188" s="640"/>
      <c r="AZ188" s="642"/>
      <c r="BA188" s="640"/>
      <c r="BB188" s="642"/>
      <c r="BC188" s="640"/>
      <c r="BD188" s="642"/>
      <c r="BE188" s="640"/>
      <c r="BF188" s="642"/>
      <c r="BG188" s="640"/>
      <c r="BH188" s="642"/>
      <c r="BI188" s="640"/>
      <c r="BJ188" s="642"/>
      <c r="BK188" s="640"/>
      <c r="BL188" s="642"/>
      <c r="BM188" s="640"/>
      <c r="BN188" s="642"/>
      <c r="BO188" s="640"/>
      <c r="BP188" s="642"/>
      <c r="BQ188" s="640"/>
      <c r="BR188" s="642"/>
      <c r="BS188" s="643">
        <f t="shared" si="115"/>
        <v>0</v>
      </c>
      <c r="BT188" s="644">
        <f t="shared" si="116"/>
        <v>0</v>
      </c>
      <c r="BU188" s="644">
        <f t="shared" si="117"/>
        <v>0</v>
      </c>
      <c r="BV188" s="644">
        <f t="shared" si="118"/>
        <v>0</v>
      </c>
      <c r="BW188" s="645"/>
      <c r="BX188" s="338"/>
      <c r="BY188" s="338"/>
      <c r="BZ188" s="338"/>
      <c r="CA188" s="338"/>
      <c r="CB188" s="338"/>
      <c r="CC188" s="338"/>
    </row>
    <row r="189" ht="15.75" customHeight="1">
      <c r="A189" s="338"/>
      <c r="B189" s="501"/>
      <c r="C189" s="637">
        <v>0.0</v>
      </c>
      <c r="D189" s="638">
        <f t="shared" ref="D189:E189" si="203">I189+K189+M189+O189+Q189+S189+U189+W189+Y189+AA189+AC189+AE189+AG189+AI189+AK189+AM189+AO189+AQ189+AS189+AU189+AW189+AY189+BA189+BC189+BE189+BG189+BI189+BK189+BM189+BO189+BQ189</f>
        <v>0</v>
      </c>
      <c r="E189" s="505">
        <f t="shared" si="203"/>
        <v>0</v>
      </c>
      <c r="F189" s="639">
        <f t="shared" si="113"/>
        <v>0</v>
      </c>
      <c r="G189" s="297"/>
      <c r="H189" s="298">
        <f t="shared" si="114"/>
        <v>0</v>
      </c>
      <c r="I189" s="640"/>
      <c r="J189" s="641">
        <v>0.0</v>
      </c>
      <c r="K189" s="640"/>
      <c r="L189" s="642"/>
      <c r="M189" s="640"/>
      <c r="N189" s="642"/>
      <c r="O189" s="640"/>
      <c r="P189" s="642"/>
      <c r="Q189" s="640"/>
      <c r="R189" s="642"/>
      <c r="S189" s="640"/>
      <c r="T189" s="642"/>
      <c r="U189" s="640"/>
      <c r="V189" s="642"/>
      <c r="W189" s="640"/>
      <c r="X189" s="642"/>
      <c r="Y189" s="640"/>
      <c r="Z189" s="642"/>
      <c r="AA189" s="640"/>
      <c r="AB189" s="642"/>
      <c r="AC189" s="640"/>
      <c r="AD189" s="642"/>
      <c r="AE189" s="640"/>
      <c r="AF189" s="642"/>
      <c r="AG189" s="640"/>
      <c r="AH189" s="642"/>
      <c r="AI189" s="640"/>
      <c r="AJ189" s="642"/>
      <c r="AK189" s="640"/>
      <c r="AL189" s="642"/>
      <c r="AM189" s="640"/>
      <c r="AN189" s="642"/>
      <c r="AO189" s="640"/>
      <c r="AP189" s="642"/>
      <c r="AQ189" s="640"/>
      <c r="AR189" s="642"/>
      <c r="AS189" s="640"/>
      <c r="AT189" s="642"/>
      <c r="AU189" s="640"/>
      <c r="AV189" s="642"/>
      <c r="AW189" s="640"/>
      <c r="AX189" s="642"/>
      <c r="AY189" s="640"/>
      <c r="AZ189" s="642"/>
      <c r="BA189" s="640"/>
      <c r="BB189" s="642"/>
      <c r="BC189" s="640"/>
      <c r="BD189" s="642"/>
      <c r="BE189" s="640"/>
      <c r="BF189" s="642"/>
      <c r="BG189" s="640"/>
      <c r="BH189" s="642"/>
      <c r="BI189" s="640"/>
      <c r="BJ189" s="642"/>
      <c r="BK189" s="640"/>
      <c r="BL189" s="642"/>
      <c r="BM189" s="640"/>
      <c r="BN189" s="642"/>
      <c r="BO189" s="640"/>
      <c r="BP189" s="642"/>
      <c r="BQ189" s="640"/>
      <c r="BR189" s="642"/>
      <c r="BS189" s="643">
        <f t="shared" si="115"/>
        <v>0</v>
      </c>
      <c r="BT189" s="644">
        <f t="shared" si="116"/>
        <v>0</v>
      </c>
      <c r="BU189" s="644">
        <f t="shared" si="117"/>
        <v>0</v>
      </c>
      <c r="BV189" s="644">
        <f t="shared" si="118"/>
        <v>0</v>
      </c>
      <c r="BW189" s="645"/>
      <c r="BX189" s="338"/>
      <c r="BY189" s="338"/>
      <c r="BZ189" s="338"/>
      <c r="CA189" s="338"/>
      <c r="CB189" s="338"/>
      <c r="CC189" s="338"/>
    </row>
    <row r="190" ht="15.75" customHeight="1">
      <c r="A190" s="338"/>
      <c r="B190" s="501"/>
      <c r="C190" s="637">
        <v>0.0</v>
      </c>
      <c r="D190" s="638">
        <f t="shared" ref="D190:E190" si="204">I190+K190+M190+O190+Q190+S190+U190+W190+Y190+AA190+AC190+AE190+AG190+AI190+AK190+AM190+AO190+AQ190+AS190+AU190+AW190+AY190+BA190+BC190+BE190+BG190+BI190+BK190+BM190+BO190+BQ190</f>
        <v>0</v>
      </c>
      <c r="E190" s="505">
        <f t="shared" si="204"/>
        <v>0</v>
      </c>
      <c r="F190" s="639">
        <f t="shared" si="113"/>
        <v>0</v>
      </c>
      <c r="G190" s="297"/>
      <c r="H190" s="298">
        <f t="shared" si="114"/>
        <v>0</v>
      </c>
      <c r="I190" s="640"/>
      <c r="J190" s="641">
        <v>0.0</v>
      </c>
      <c r="K190" s="640"/>
      <c r="L190" s="642"/>
      <c r="M190" s="640"/>
      <c r="N190" s="642"/>
      <c r="O190" s="640"/>
      <c r="P190" s="642"/>
      <c r="Q190" s="640"/>
      <c r="R190" s="642"/>
      <c r="S190" s="640"/>
      <c r="T190" s="642"/>
      <c r="U190" s="640"/>
      <c r="V190" s="642"/>
      <c r="W190" s="640"/>
      <c r="X190" s="642"/>
      <c r="Y190" s="640"/>
      <c r="Z190" s="642"/>
      <c r="AA190" s="640"/>
      <c r="AB190" s="642"/>
      <c r="AC190" s="640"/>
      <c r="AD190" s="642"/>
      <c r="AE190" s="640"/>
      <c r="AF190" s="642"/>
      <c r="AG190" s="640"/>
      <c r="AH190" s="642"/>
      <c r="AI190" s="640"/>
      <c r="AJ190" s="642"/>
      <c r="AK190" s="640"/>
      <c r="AL190" s="642"/>
      <c r="AM190" s="640"/>
      <c r="AN190" s="642"/>
      <c r="AO190" s="640"/>
      <c r="AP190" s="642"/>
      <c r="AQ190" s="640"/>
      <c r="AR190" s="642"/>
      <c r="AS190" s="640"/>
      <c r="AT190" s="642"/>
      <c r="AU190" s="640"/>
      <c r="AV190" s="642"/>
      <c r="AW190" s="640"/>
      <c r="AX190" s="642"/>
      <c r="AY190" s="640"/>
      <c r="AZ190" s="642"/>
      <c r="BA190" s="640"/>
      <c r="BB190" s="642"/>
      <c r="BC190" s="640"/>
      <c r="BD190" s="642"/>
      <c r="BE190" s="640"/>
      <c r="BF190" s="642"/>
      <c r="BG190" s="640"/>
      <c r="BH190" s="642"/>
      <c r="BI190" s="640"/>
      <c r="BJ190" s="642"/>
      <c r="BK190" s="640"/>
      <c r="BL190" s="642"/>
      <c r="BM190" s="640"/>
      <c r="BN190" s="642"/>
      <c r="BO190" s="640"/>
      <c r="BP190" s="642"/>
      <c r="BQ190" s="640"/>
      <c r="BR190" s="642"/>
      <c r="BS190" s="643">
        <f t="shared" si="115"/>
        <v>0</v>
      </c>
      <c r="BT190" s="644">
        <f t="shared" si="116"/>
        <v>0</v>
      </c>
      <c r="BU190" s="644">
        <f t="shared" si="117"/>
        <v>0</v>
      </c>
      <c r="BV190" s="644">
        <f t="shared" si="118"/>
        <v>0</v>
      </c>
      <c r="BW190" s="645"/>
      <c r="BX190" s="338"/>
      <c r="BY190" s="338"/>
      <c r="BZ190" s="338"/>
      <c r="CA190" s="338"/>
      <c r="CB190" s="338"/>
      <c r="CC190" s="338"/>
    </row>
    <row r="191" ht="15.75" customHeight="1">
      <c r="A191" s="338"/>
      <c r="B191" s="501"/>
      <c r="C191" s="637">
        <v>0.0</v>
      </c>
      <c r="D191" s="638">
        <f t="shared" ref="D191:E191" si="205">I191+K191+M191+O191+Q191+S191+U191+W191+Y191+AA191+AC191+AE191+AG191+AI191+AK191+AM191+AO191+AQ191+AS191+AU191+AW191+AY191+BA191+BC191+BE191+BG191+BI191+BK191+BM191+BO191+BQ191</f>
        <v>0</v>
      </c>
      <c r="E191" s="505">
        <f t="shared" si="205"/>
        <v>0</v>
      </c>
      <c r="F191" s="639">
        <f t="shared" si="113"/>
        <v>0</v>
      </c>
      <c r="G191" s="297"/>
      <c r="H191" s="298">
        <f t="shared" si="114"/>
        <v>0</v>
      </c>
      <c r="I191" s="640"/>
      <c r="J191" s="641">
        <v>0.0</v>
      </c>
      <c r="K191" s="640"/>
      <c r="L191" s="642"/>
      <c r="M191" s="640"/>
      <c r="N191" s="642"/>
      <c r="O191" s="640"/>
      <c r="P191" s="642"/>
      <c r="Q191" s="640"/>
      <c r="R191" s="642"/>
      <c r="S191" s="640"/>
      <c r="T191" s="642"/>
      <c r="U191" s="640"/>
      <c r="V191" s="642"/>
      <c r="W191" s="640"/>
      <c r="X191" s="642"/>
      <c r="Y191" s="640"/>
      <c r="Z191" s="642"/>
      <c r="AA191" s="640"/>
      <c r="AB191" s="642"/>
      <c r="AC191" s="640"/>
      <c r="AD191" s="642"/>
      <c r="AE191" s="640"/>
      <c r="AF191" s="642"/>
      <c r="AG191" s="640"/>
      <c r="AH191" s="642"/>
      <c r="AI191" s="640"/>
      <c r="AJ191" s="642"/>
      <c r="AK191" s="640"/>
      <c r="AL191" s="642"/>
      <c r="AM191" s="640"/>
      <c r="AN191" s="642"/>
      <c r="AO191" s="640"/>
      <c r="AP191" s="642"/>
      <c r="AQ191" s="640"/>
      <c r="AR191" s="642"/>
      <c r="AS191" s="640"/>
      <c r="AT191" s="642"/>
      <c r="AU191" s="640"/>
      <c r="AV191" s="642"/>
      <c r="AW191" s="640"/>
      <c r="AX191" s="642"/>
      <c r="AY191" s="640"/>
      <c r="AZ191" s="642"/>
      <c r="BA191" s="640"/>
      <c r="BB191" s="642"/>
      <c r="BC191" s="640"/>
      <c r="BD191" s="642"/>
      <c r="BE191" s="640"/>
      <c r="BF191" s="642"/>
      <c r="BG191" s="640"/>
      <c r="BH191" s="642"/>
      <c r="BI191" s="640"/>
      <c r="BJ191" s="642"/>
      <c r="BK191" s="640"/>
      <c r="BL191" s="642"/>
      <c r="BM191" s="640"/>
      <c r="BN191" s="642"/>
      <c r="BO191" s="640"/>
      <c r="BP191" s="642"/>
      <c r="BQ191" s="640"/>
      <c r="BR191" s="642"/>
      <c r="BS191" s="643">
        <f t="shared" si="115"/>
        <v>0</v>
      </c>
      <c r="BT191" s="644">
        <f t="shared" si="116"/>
        <v>0</v>
      </c>
      <c r="BU191" s="644">
        <f t="shared" si="117"/>
        <v>0</v>
      </c>
      <c r="BV191" s="644">
        <f t="shared" si="118"/>
        <v>0</v>
      </c>
      <c r="BW191" s="645"/>
      <c r="BX191" s="338"/>
      <c r="BY191" s="338"/>
      <c r="BZ191" s="338"/>
      <c r="CA191" s="338"/>
      <c r="CB191" s="338"/>
      <c r="CC191" s="338"/>
    </row>
    <row r="192" ht="15.75" customHeight="1">
      <c r="A192" s="338"/>
      <c r="B192" s="501"/>
      <c r="C192" s="637">
        <v>0.0</v>
      </c>
      <c r="D192" s="638">
        <f t="shared" ref="D192:E192" si="206">I192+K192+M192+O192+Q192+S192+U192+W192+Y192+AA192+AC192+AE192+AG192+AI192+AK192+AM192+AO192+AQ192+AS192+AU192+AW192+AY192+BA192+BC192+BE192+BG192+BI192+BK192+BM192+BO192+BQ192</f>
        <v>0</v>
      </c>
      <c r="E192" s="505">
        <f t="shared" si="206"/>
        <v>0</v>
      </c>
      <c r="F192" s="639">
        <f t="shared" si="113"/>
        <v>0</v>
      </c>
      <c r="G192" s="297"/>
      <c r="H192" s="298">
        <f t="shared" si="114"/>
        <v>0</v>
      </c>
      <c r="I192" s="640"/>
      <c r="J192" s="641">
        <v>0.0</v>
      </c>
      <c r="K192" s="640"/>
      <c r="L192" s="642"/>
      <c r="M192" s="640"/>
      <c r="N192" s="642"/>
      <c r="O192" s="640"/>
      <c r="P192" s="642"/>
      <c r="Q192" s="640"/>
      <c r="R192" s="642"/>
      <c r="S192" s="640"/>
      <c r="T192" s="642"/>
      <c r="U192" s="640"/>
      <c r="V192" s="642"/>
      <c r="W192" s="640"/>
      <c r="X192" s="642"/>
      <c r="Y192" s="640"/>
      <c r="Z192" s="642"/>
      <c r="AA192" s="640"/>
      <c r="AB192" s="642"/>
      <c r="AC192" s="640"/>
      <c r="AD192" s="642"/>
      <c r="AE192" s="640"/>
      <c r="AF192" s="642"/>
      <c r="AG192" s="640"/>
      <c r="AH192" s="642"/>
      <c r="AI192" s="640"/>
      <c r="AJ192" s="642"/>
      <c r="AK192" s="640"/>
      <c r="AL192" s="642"/>
      <c r="AM192" s="640"/>
      <c r="AN192" s="642"/>
      <c r="AO192" s="640"/>
      <c r="AP192" s="642"/>
      <c r="AQ192" s="640"/>
      <c r="AR192" s="642"/>
      <c r="AS192" s="640"/>
      <c r="AT192" s="642"/>
      <c r="AU192" s="640"/>
      <c r="AV192" s="642"/>
      <c r="AW192" s="640"/>
      <c r="AX192" s="642"/>
      <c r="AY192" s="640"/>
      <c r="AZ192" s="642"/>
      <c r="BA192" s="640"/>
      <c r="BB192" s="642"/>
      <c r="BC192" s="640"/>
      <c r="BD192" s="642"/>
      <c r="BE192" s="640"/>
      <c r="BF192" s="642"/>
      <c r="BG192" s="640"/>
      <c r="BH192" s="642"/>
      <c r="BI192" s="640"/>
      <c r="BJ192" s="642"/>
      <c r="BK192" s="640"/>
      <c r="BL192" s="642"/>
      <c r="BM192" s="640"/>
      <c r="BN192" s="642"/>
      <c r="BO192" s="640"/>
      <c r="BP192" s="642"/>
      <c r="BQ192" s="640"/>
      <c r="BR192" s="642"/>
      <c r="BS192" s="643">
        <f t="shared" si="115"/>
        <v>0</v>
      </c>
      <c r="BT192" s="644">
        <f t="shared" si="116"/>
        <v>0</v>
      </c>
      <c r="BU192" s="644">
        <f t="shared" si="117"/>
        <v>0</v>
      </c>
      <c r="BV192" s="644">
        <f t="shared" si="118"/>
        <v>0</v>
      </c>
      <c r="BW192" s="645"/>
      <c r="BX192" s="338"/>
      <c r="BY192" s="338"/>
      <c r="BZ192" s="338"/>
      <c r="CA192" s="338"/>
      <c r="CB192" s="338"/>
      <c r="CC192" s="338"/>
    </row>
    <row r="193" ht="15.75" customHeight="1">
      <c r="A193" s="338"/>
      <c r="B193" s="501"/>
      <c r="C193" s="637">
        <v>0.0</v>
      </c>
      <c r="D193" s="638">
        <f t="shared" ref="D193:E193" si="207">I193+K193+M193+O193+Q193+S193+U193+W193+Y193+AA193+AC193+AE193+AG193+AI193+AK193+AM193+AO193+AQ193+AS193+AU193+AW193+AY193+BA193+BC193+BE193+BG193+BI193+BK193+BM193+BO193+BQ193</f>
        <v>0</v>
      </c>
      <c r="E193" s="505">
        <f t="shared" si="207"/>
        <v>0</v>
      </c>
      <c r="F193" s="639">
        <f t="shared" si="113"/>
        <v>0</v>
      </c>
      <c r="G193" s="297"/>
      <c r="H193" s="298">
        <f t="shared" si="114"/>
        <v>0</v>
      </c>
      <c r="I193" s="640"/>
      <c r="J193" s="641">
        <v>0.0</v>
      </c>
      <c r="K193" s="640"/>
      <c r="L193" s="642"/>
      <c r="M193" s="640"/>
      <c r="N193" s="642"/>
      <c r="O193" s="640"/>
      <c r="P193" s="642"/>
      <c r="Q193" s="640"/>
      <c r="R193" s="642"/>
      <c r="S193" s="640"/>
      <c r="T193" s="642"/>
      <c r="U193" s="640"/>
      <c r="V193" s="642"/>
      <c r="W193" s="640"/>
      <c r="X193" s="642"/>
      <c r="Y193" s="640"/>
      <c r="Z193" s="642"/>
      <c r="AA193" s="640"/>
      <c r="AB193" s="642"/>
      <c r="AC193" s="640"/>
      <c r="AD193" s="642"/>
      <c r="AE193" s="640"/>
      <c r="AF193" s="642"/>
      <c r="AG193" s="640"/>
      <c r="AH193" s="642"/>
      <c r="AI193" s="640"/>
      <c r="AJ193" s="642"/>
      <c r="AK193" s="640"/>
      <c r="AL193" s="642"/>
      <c r="AM193" s="640"/>
      <c r="AN193" s="642"/>
      <c r="AO193" s="640"/>
      <c r="AP193" s="642"/>
      <c r="AQ193" s="640"/>
      <c r="AR193" s="642"/>
      <c r="AS193" s="640"/>
      <c r="AT193" s="642"/>
      <c r="AU193" s="640"/>
      <c r="AV193" s="642"/>
      <c r="AW193" s="640"/>
      <c r="AX193" s="642"/>
      <c r="AY193" s="640"/>
      <c r="AZ193" s="642"/>
      <c r="BA193" s="640"/>
      <c r="BB193" s="642"/>
      <c r="BC193" s="640"/>
      <c r="BD193" s="642"/>
      <c r="BE193" s="640"/>
      <c r="BF193" s="642"/>
      <c r="BG193" s="640"/>
      <c r="BH193" s="642"/>
      <c r="BI193" s="640"/>
      <c r="BJ193" s="642"/>
      <c r="BK193" s="640"/>
      <c r="BL193" s="642"/>
      <c r="BM193" s="640"/>
      <c r="BN193" s="642"/>
      <c r="BO193" s="640"/>
      <c r="BP193" s="642"/>
      <c r="BQ193" s="640"/>
      <c r="BR193" s="642"/>
      <c r="BS193" s="643">
        <f t="shared" si="115"/>
        <v>0</v>
      </c>
      <c r="BT193" s="644">
        <f t="shared" si="116"/>
        <v>0</v>
      </c>
      <c r="BU193" s="644">
        <f t="shared" si="117"/>
        <v>0</v>
      </c>
      <c r="BV193" s="644">
        <f t="shared" si="118"/>
        <v>0</v>
      </c>
      <c r="BW193" s="645"/>
      <c r="BX193" s="338"/>
      <c r="BY193" s="338"/>
      <c r="BZ193" s="338"/>
      <c r="CA193" s="338"/>
      <c r="CB193" s="338"/>
      <c r="CC193" s="338"/>
    </row>
    <row r="194" ht="15.75" customHeight="1">
      <c r="A194" s="338"/>
      <c r="B194" s="501"/>
      <c r="C194" s="637">
        <v>0.0</v>
      </c>
      <c r="D194" s="638">
        <f t="shared" ref="D194:E194" si="208">I194+K194+M194+O194+Q194+S194+U194+W194+Y194+AA194+AC194+AE194+AG194+AI194+AK194+AM194+AO194+AQ194+AS194+AU194+AW194+AY194+BA194+BC194+BE194+BG194+BI194+BK194+BM194+BO194+BQ194</f>
        <v>0</v>
      </c>
      <c r="E194" s="505">
        <f t="shared" si="208"/>
        <v>0</v>
      </c>
      <c r="F194" s="639">
        <f t="shared" si="113"/>
        <v>0</v>
      </c>
      <c r="G194" s="297"/>
      <c r="H194" s="298">
        <f t="shared" si="114"/>
        <v>0</v>
      </c>
      <c r="I194" s="640"/>
      <c r="J194" s="641">
        <v>0.0</v>
      </c>
      <c r="K194" s="640"/>
      <c r="L194" s="642"/>
      <c r="M194" s="640"/>
      <c r="N194" s="642"/>
      <c r="O194" s="640"/>
      <c r="P194" s="642"/>
      <c r="Q194" s="640"/>
      <c r="R194" s="642"/>
      <c r="S194" s="640"/>
      <c r="T194" s="642"/>
      <c r="U194" s="640"/>
      <c r="V194" s="642"/>
      <c r="W194" s="640"/>
      <c r="X194" s="642"/>
      <c r="Y194" s="640"/>
      <c r="Z194" s="642"/>
      <c r="AA194" s="640"/>
      <c r="AB194" s="642"/>
      <c r="AC194" s="640"/>
      <c r="AD194" s="642"/>
      <c r="AE194" s="640"/>
      <c r="AF194" s="642"/>
      <c r="AG194" s="640"/>
      <c r="AH194" s="642"/>
      <c r="AI194" s="640"/>
      <c r="AJ194" s="642"/>
      <c r="AK194" s="640"/>
      <c r="AL194" s="642"/>
      <c r="AM194" s="640"/>
      <c r="AN194" s="642"/>
      <c r="AO194" s="640"/>
      <c r="AP194" s="642"/>
      <c r="AQ194" s="640"/>
      <c r="AR194" s="642"/>
      <c r="AS194" s="640"/>
      <c r="AT194" s="642"/>
      <c r="AU194" s="640"/>
      <c r="AV194" s="642"/>
      <c r="AW194" s="640"/>
      <c r="AX194" s="642"/>
      <c r="AY194" s="640"/>
      <c r="AZ194" s="642"/>
      <c r="BA194" s="640"/>
      <c r="BB194" s="642"/>
      <c r="BC194" s="640"/>
      <c r="BD194" s="642"/>
      <c r="BE194" s="640"/>
      <c r="BF194" s="642"/>
      <c r="BG194" s="640"/>
      <c r="BH194" s="642"/>
      <c r="BI194" s="640"/>
      <c r="BJ194" s="642"/>
      <c r="BK194" s="640"/>
      <c r="BL194" s="642"/>
      <c r="BM194" s="640"/>
      <c r="BN194" s="642"/>
      <c r="BO194" s="640"/>
      <c r="BP194" s="642"/>
      <c r="BQ194" s="640"/>
      <c r="BR194" s="642"/>
      <c r="BS194" s="643">
        <f t="shared" si="115"/>
        <v>0</v>
      </c>
      <c r="BT194" s="644">
        <f t="shared" si="116"/>
        <v>0</v>
      </c>
      <c r="BU194" s="644">
        <f t="shared" si="117"/>
        <v>0</v>
      </c>
      <c r="BV194" s="644">
        <f t="shared" si="118"/>
        <v>0</v>
      </c>
      <c r="BW194" s="645"/>
      <c r="BX194" s="338"/>
      <c r="BY194" s="338"/>
      <c r="BZ194" s="338"/>
      <c r="CA194" s="338"/>
      <c r="CB194" s="338"/>
      <c r="CC194" s="338"/>
    </row>
    <row r="195" ht="15.75" customHeight="1">
      <c r="A195" s="338"/>
      <c r="B195" s="501"/>
      <c r="C195" s="637">
        <v>0.0</v>
      </c>
      <c r="D195" s="638">
        <f t="shared" ref="D195:E195" si="209">I195+K195+M195+O195+Q195+S195+U195+W195+Y195+AA195+AC195+AE195+AG195+AI195+AK195+AM195+AO195+AQ195+AS195+AU195+AW195+AY195+BA195+BC195+BE195+BG195+BI195+BK195+BM195+BO195+BQ195</f>
        <v>0</v>
      </c>
      <c r="E195" s="505">
        <f t="shared" si="209"/>
        <v>0</v>
      </c>
      <c r="F195" s="639">
        <f t="shared" si="113"/>
        <v>0</v>
      </c>
      <c r="G195" s="297"/>
      <c r="H195" s="298">
        <f t="shared" si="114"/>
        <v>0</v>
      </c>
      <c r="I195" s="640"/>
      <c r="J195" s="641">
        <v>0.0</v>
      </c>
      <c r="K195" s="640"/>
      <c r="L195" s="642"/>
      <c r="M195" s="640"/>
      <c r="N195" s="642"/>
      <c r="O195" s="640"/>
      <c r="P195" s="642"/>
      <c r="Q195" s="640"/>
      <c r="R195" s="642"/>
      <c r="S195" s="640"/>
      <c r="T195" s="642"/>
      <c r="U195" s="640"/>
      <c r="V195" s="642"/>
      <c r="W195" s="640"/>
      <c r="X195" s="642"/>
      <c r="Y195" s="640"/>
      <c r="Z195" s="642"/>
      <c r="AA195" s="640"/>
      <c r="AB195" s="642"/>
      <c r="AC195" s="640"/>
      <c r="AD195" s="642"/>
      <c r="AE195" s="640"/>
      <c r="AF195" s="642"/>
      <c r="AG195" s="640"/>
      <c r="AH195" s="642"/>
      <c r="AI195" s="640"/>
      <c r="AJ195" s="642"/>
      <c r="AK195" s="640"/>
      <c r="AL195" s="642"/>
      <c r="AM195" s="640"/>
      <c r="AN195" s="642"/>
      <c r="AO195" s="640"/>
      <c r="AP195" s="642"/>
      <c r="AQ195" s="640"/>
      <c r="AR195" s="642"/>
      <c r="AS195" s="640"/>
      <c r="AT195" s="642"/>
      <c r="AU195" s="640"/>
      <c r="AV195" s="642"/>
      <c r="AW195" s="640"/>
      <c r="AX195" s="642"/>
      <c r="AY195" s="640"/>
      <c r="AZ195" s="642"/>
      <c r="BA195" s="640"/>
      <c r="BB195" s="642"/>
      <c r="BC195" s="640"/>
      <c r="BD195" s="642"/>
      <c r="BE195" s="640"/>
      <c r="BF195" s="642"/>
      <c r="BG195" s="640"/>
      <c r="BH195" s="642"/>
      <c r="BI195" s="640"/>
      <c r="BJ195" s="642"/>
      <c r="BK195" s="640"/>
      <c r="BL195" s="642"/>
      <c r="BM195" s="640"/>
      <c r="BN195" s="642"/>
      <c r="BO195" s="640"/>
      <c r="BP195" s="642"/>
      <c r="BQ195" s="640"/>
      <c r="BR195" s="642"/>
      <c r="BS195" s="643">
        <f t="shared" si="115"/>
        <v>0</v>
      </c>
      <c r="BT195" s="644">
        <f t="shared" si="116"/>
        <v>0</v>
      </c>
      <c r="BU195" s="644">
        <f t="shared" si="117"/>
        <v>0</v>
      </c>
      <c r="BV195" s="644">
        <f t="shared" si="118"/>
        <v>0</v>
      </c>
      <c r="BW195" s="645"/>
      <c r="BX195" s="338"/>
      <c r="BY195" s="338"/>
      <c r="BZ195" s="338"/>
      <c r="CA195" s="338"/>
      <c r="CB195" s="338"/>
      <c r="CC195" s="338"/>
    </row>
    <row r="196" ht="15.75" customHeight="1">
      <c r="A196" s="338"/>
      <c r="B196" s="501"/>
      <c r="C196" s="637">
        <v>0.0</v>
      </c>
      <c r="D196" s="638">
        <f t="shared" ref="D196:E196" si="210">I196+K196+M196+O196+Q196+S196+U196+W196+Y196+AA196+AC196+AE196+AG196+AI196+AK196+AM196+AO196+AQ196+AS196+AU196+AW196+AY196+BA196+BC196+BE196+BG196+BI196+BK196+BM196+BO196+BQ196</f>
        <v>0</v>
      </c>
      <c r="E196" s="505">
        <f t="shared" si="210"/>
        <v>0</v>
      </c>
      <c r="F196" s="639">
        <f t="shared" si="113"/>
        <v>0</v>
      </c>
      <c r="G196" s="297"/>
      <c r="H196" s="298">
        <f t="shared" si="114"/>
        <v>0</v>
      </c>
      <c r="I196" s="640"/>
      <c r="J196" s="641">
        <v>0.0</v>
      </c>
      <c r="K196" s="640"/>
      <c r="L196" s="642"/>
      <c r="M196" s="640"/>
      <c r="N196" s="642"/>
      <c r="O196" s="640"/>
      <c r="P196" s="642"/>
      <c r="Q196" s="640"/>
      <c r="R196" s="642"/>
      <c r="S196" s="640"/>
      <c r="T196" s="642"/>
      <c r="U196" s="640"/>
      <c r="V196" s="642"/>
      <c r="W196" s="640"/>
      <c r="X196" s="642"/>
      <c r="Y196" s="640"/>
      <c r="Z196" s="642"/>
      <c r="AA196" s="640"/>
      <c r="AB196" s="642"/>
      <c r="AC196" s="640"/>
      <c r="AD196" s="642"/>
      <c r="AE196" s="640"/>
      <c r="AF196" s="642"/>
      <c r="AG196" s="640"/>
      <c r="AH196" s="642"/>
      <c r="AI196" s="640"/>
      <c r="AJ196" s="642"/>
      <c r="AK196" s="640"/>
      <c r="AL196" s="642"/>
      <c r="AM196" s="640"/>
      <c r="AN196" s="642"/>
      <c r="AO196" s="640"/>
      <c r="AP196" s="642"/>
      <c r="AQ196" s="640"/>
      <c r="AR196" s="642"/>
      <c r="AS196" s="640"/>
      <c r="AT196" s="642"/>
      <c r="AU196" s="640"/>
      <c r="AV196" s="642"/>
      <c r="AW196" s="640"/>
      <c r="AX196" s="642"/>
      <c r="AY196" s="640"/>
      <c r="AZ196" s="642"/>
      <c r="BA196" s="640"/>
      <c r="BB196" s="642"/>
      <c r="BC196" s="640"/>
      <c r="BD196" s="642"/>
      <c r="BE196" s="640"/>
      <c r="BF196" s="642"/>
      <c r="BG196" s="640"/>
      <c r="BH196" s="642"/>
      <c r="BI196" s="640"/>
      <c r="BJ196" s="642"/>
      <c r="BK196" s="640"/>
      <c r="BL196" s="642"/>
      <c r="BM196" s="640"/>
      <c r="BN196" s="642"/>
      <c r="BO196" s="640"/>
      <c r="BP196" s="642"/>
      <c r="BQ196" s="640"/>
      <c r="BR196" s="642"/>
      <c r="BS196" s="643">
        <f t="shared" si="115"/>
        <v>0</v>
      </c>
      <c r="BT196" s="644">
        <f t="shared" si="116"/>
        <v>0</v>
      </c>
      <c r="BU196" s="644">
        <f t="shared" si="117"/>
        <v>0</v>
      </c>
      <c r="BV196" s="644">
        <f t="shared" si="118"/>
        <v>0</v>
      </c>
      <c r="BW196" s="645"/>
      <c r="BX196" s="338"/>
      <c r="BY196" s="338"/>
      <c r="BZ196" s="338"/>
      <c r="CA196" s="338"/>
      <c r="CB196" s="338"/>
      <c r="CC196" s="338"/>
    </row>
    <row r="197" ht="15.75" customHeight="1">
      <c r="A197" s="338"/>
      <c r="B197" s="501"/>
      <c r="C197" s="637">
        <v>0.0</v>
      </c>
      <c r="D197" s="638">
        <f t="shared" ref="D197:E197" si="211">I197+K197+M197+O197+Q197+S197+U197+W197+Y197+AA197+AC197+AE197+AG197+AI197+AK197+AM197+AO197+AQ197+AS197+AU197+AW197+AY197+BA197+BC197+BE197+BG197+BI197+BK197+BM197+BO197+BQ197</f>
        <v>0</v>
      </c>
      <c r="E197" s="505">
        <f t="shared" si="211"/>
        <v>0</v>
      </c>
      <c r="F197" s="639">
        <f t="shared" si="113"/>
        <v>0</v>
      </c>
      <c r="G197" s="297"/>
      <c r="H197" s="298">
        <f t="shared" si="114"/>
        <v>0</v>
      </c>
      <c r="I197" s="640"/>
      <c r="J197" s="641">
        <v>0.0</v>
      </c>
      <c r="K197" s="640"/>
      <c r="L197" s="642"/>
      <c r="M197" s="640"/>
      <c r="N197" s="642"/>
      <c r="O197" s="640"/>
      <c r="P197" s="642"/>
      <c r="Q197" s="640"/>
      <c r="R197" s="642"/>
      <c r="S197" s="640"/>
      <c r="T197" s="642"/>
      <c r="U197" s="640"/>
      <c r="V197" s="642"/>
      <c r="W197" s="640"/>
      <c r="X197" s="642"/>
      <c r="Y197" s="640"/>
      <c r="Z197" s="642"/>
      <c r="AA197" s="640"/>
      <c r="AB197" s="642"/>
      <c r="AC197" s="640"/>
      <c r="AD197" s="642"/>
      <c r="AE197" s="640"/>
      <c r="AF197" s="642"/>
      <c r="AG197" s="640"/>
      <c r="AH197" s="642"/>
      <c r="AI197" s="640"/>
      <c r="AJ197" s="642"/>
      <c r="AK197" s="640"/>
      <c r="AL197" s="642"/>
      <c r="AM197" s="640"/>
      <c r="AN197" s="642"/>
      <c r="AO197" s="640"/>
      <c r="AP197" s="642"/>
      <c r="AQ197" s="640"/>
      <c r="AR197" s="642"/>
      <c r="AS197" s="640"/>
      <c r="AT197" s="642"/>
      <c r="AU197" s="640"/>
      <c r="AV197" s="642"/>
      <c r="AW197" s="640"/>
      <c r="AX197" s="642"/>
      <c r="AY197" s="640"/>
      <c r="AZ197" s="642"/>
      <c r="BA197" s="640"/>
      <c r="BB197" s="642"/>
      <c r="BC197" s="640"/>
      <c r="BD197" s="642"/>
      <c r="BE197" s="640"/>
      <c r="BF197" s="642"/>
      <c r="BG197" s="640"/>
      <c r="BH197" s="642"/>
      <c r="BI197" s="640"/>
      <c r="BJ197" s="642"/>
      <c r="BK197" s="640"/>
      <c r="BL197" s="642"/>
      <c r="BM197" s="640"/>
      <c r="BN197" s="642"/>
      <c r="BO197" s="640"/>
      <c r="BP197" s="642"/>
      <c r="BQ197" s="640"/>
      <c r="BR197" s="642"/>
      <c r="BS197" s="643">
        <f t="shared" si="115"/>
        <v>0</v>
      </c>
      <c r="BT197" s="644">
        <f t="shared" si="116"/>
        <v>0</v>
      </c>
      <c r="BU197" s="644">
        <f t="shared" si="117"/>
        <v>0</v>
      </c>
      <c r="BV197" s="644">
        <f t="shared" si="118"/>
        <v>0</v>
      </c>
      <c r="BW197" s="645"/>
      <c r="BX197" s="338"/>
      <c r="BY197" s="338"/>
      <c r="BZ197" s="338"/>
      <c r="CA197" s="338"/>
      <c r="CB197" s="338"/>
      <c r="CC197" s="338"/>
    </row>
    <row r="198" ht="15.75" customHeight="1">
      <c r="A198" s="338"/>
      <c r="B198" s="501"/>
      <c r="C198" s="637">
        <v>0.0</v>
      </c>
      <c r="D198" s="638">
        <f t="shared" ref="D198:E198" si="212">I198+K198+M198+O198+Q198+S198+U198+W198+Y198+AA198+AC198+AE198+AG198+AI198+AK198+AM198+AO198+AQ198+AS198+AU198+AW198+AY198+BA198+BC198+BE198+BG198+BI198+BK198+BM198+BO198+BQ198</f>
        <v>0</v>
      </c>
      <c r="E198" s="505">
        <f t="shared" si="212"/>
        <v>0</v>
      </c>
      <c r="F198" s="639">
        <f t="shared" si="113"/>
        <v>0</v>
      </c>
      <c r="G198" s="297"/>
      <c r="H198" s="298">
        <f t="shared" si="114"/>
        <v>0</v>
      </c>
      <c r="I198" s="640"/>
      <c r="J198" s="641">
        <v>0.0</v>
      </c>
      <c r="K198" s="640"/>
      <c r="L198" s="642"/>
      <c r="M198" s="640"/>
      <c r="N198" s="642"/>
      <c r="O198" s="640"/>
      <c r="P198" s="642"/>
      <c r="Q198" s="640"/>
      <c r="R198" s="642"/>
      <c r="S198" s="640"/>
      <c r="T198" s="642"/>
      <c r="U198" s="640"/>
      <c r="V198" s="642"/>
      <c r="W198" s="640"/>
      <c r="X198" s="642"/>
      <c r="Y198" s="640"/>
      <c r="Z198" s="642"/>
      <c r="AA198" s="640"/>
      <c r="AB198" s="642"/>
      <c r="AC198" s="640"/>
      <c r="AD198" s="642"/>
      <c r="AE198" s="640"/>
      <c r="AF198" s="642"/>
      <c r="AG198" s="640"/>
      <c r="AH198" s="642"/>
      <c r="AI198" s="640"/>
      <c r="AJ198" s="642"/>
      <c r="AK198" s="640"/>
      <c r="AL198" s="642"/>
      <c r="AM198" s="640"/>
      <c r="AN198" s="642"/>
      <c r="AO198" s="640"/>
      <c r="AP198" s="642"/>
      <c r="AQ198" s="640"/>
      <c r="AR198" s="642"/>
      <c r="AS198" s="640"/>
      <c r="AT198" s="642"/>
      <c r="AU198" s="640"/>
      <c r="AV198" s="642"/>
      <c r="AW198" s="640"/>
      <c r="AX198" s="642"/>
      <c r="AY198" s="640"/>
      <c r="AZ198" s="642"/>
      <c r="BA198" s="640"/>
      <c r="BB198" s="642"/>
      <c r="BC198" s="640"/>
      <c r="BD198" s="642"/>
      <c r="BE198" s="640"/>
      <c r="BF198" s="642"/>
      <c r="BG198" s="640"/>
      <c r="BH198" s="642"/>
      <c r="BI198" s="640"/>
      <c r="BJ198" s="642"/>
      <c r="BK198" s="640"/>
      <c r="BL198" s="642"/>
      <c r="BM198" s="640"/>
      <c r="BN198" s="642"/>
      <c r="BO198" s="640"/>
      <c r="BP198" s="642"/>
      <c r="BQ198" s="640"/>
      <c r="BR198" s="642"/>
      <c r="BS198" s="643">
        <f t="shared" si="115"/>
        <v>0</v>
      </c>
      <c r="BT198" s="644">
        <f t="shared" si="116"/>
        <v>0</v>
      </c>
      <c r="BU198" s="644">
        <f t="shared" si="117"/>
        <v>0</v>
      </c>
      <c r="BV198" s="644">
        <f t="shared" si="118"/>
        <v>0</v>
      </c>
      <c r="BW198" s="645"/>
      <c r="BX198" s="338"/>
      <c r="BY198" s="338"/>
      <c r="BZ198" s="338"/>
      <c r="CA198" s="338"/>
      <c r="CB198" s="338"/>
      <c r="CC198" s="338"/>
    </row>
    <row r="199" ht="15.75" customHeight="1">
      <c r="A199" s="338"/>
      <c r="B199" s="501"/>
      <c r="C199" s="637">
        <v>0.0</v>
      </c>
      <c r="D199" s="638">
        <f t="shared" ref="D199:E199" si="213">I199+K199+M199+O199+Q199+S199+U199+W199+Y199+AA199+AC199+AE199+AG199+AI199+AK199+AM199+AO199+AQ199+AS199+AU199+AW199+AY199+BA199+BC199+BE199+BG199+BI199+BK199+BM199+BO199+BQ199</f>
        <v>0</v>
      </c>
      <c r="E199" s="505">
        <f t="shared" si="213"/>
        <v>0</v>
      </c>
      <c r="F199" s="639">
        <f t="shared" si="113"/>
        <v>0</v>
      </c>
      <c r="G199" s="297"/>
      <c r="H199" s="298">
        <f t="shared" si="114"/>
        <v>0</v>
      </c>
      <c r="I199" s="640"/>
      <c r="J199" s="641">
        <v>0.0</v>
      </c>
      <c r="K199" s="640"/>
      <c r="L199" s="642"/>
      <c r="M199" s="640"/>
      <c r="N199" s="642"/>
      <c r="O199" s="640"/>
      <c r="P199" s="642"/>
      <c r="Q199" s="640"/>
      <c r="R199" s="642"/>
      <c r="S199" s="640"/>
      <c r="T199" s="642"/>
      <c r="U199" s="640"/>
      <c r="V199" s="642"/>
      <c r="W199" s="640"/>
      <c r="X199" s="642"/>
      <c r="Y199" s="640"/>
      <c r="Z199" s="642"/>
      <c r="AA199" s="640"/>
      <c r="AB199" s="642"/>
      <c r="AC199" s="640"/>
      <c r="AD199" s="642"/>
      <c r="AE199" s="640"/>
      <c r="AF199" s="642"/>
      <c r="AG199" s="640"/>
      <c r="AH199" s="642"/>
      <c r="AI199" s="640"/>
      <c r="AJ199" s="642"/>
      <c r="AK199" s="640"/>
      <c r="AL199" s="642"/>
      <c r="AM199" s="640"/>
      <c r="AN199" s="642"/>
      <c r="AO199" s="640"/>
      <c r="AP199" s="642"/>
      <c r="AQ199" s="640"/>
      <c r="AR199" s="642"/>
      <c r="AS199" s="640"/>
      <c r="AT199" s="642"/>
      <c r="AU199" s="640"/>
      <c r="AV199" s="642"/>
      <c r="AW199" s="640"/>
      <c r="AX199" s="642"/>
      <c r="AY199" s="640"/>
      <c r="AZ199" s="642"/>
      <c r="BA199" s="640"/>
      <c r="BB199" s="642"/>
      <c r="BC199" s="640"/>
      <c r="BD199" s="642"/>
      <c r="BE199" s="640"/>
      <c r="BF199" s="642"/>
      <c r="BG199" s="640"/>
      <c r="BH199" s="642"/>
      <c r="BI199" s="640"/>
      <c r="BJ199" s="642"/>
      <c r="BK199" s="640"/>
      <c r="BL199" s="642"/>
      <c r="BM199" s="640"/>
      <c r="BN199" s="642"/>
      <c r="BO199" s="640"/>
      <c r="BP199" s="642"/>
      <c r="BQ199" s="640"/>
      <c r="BR199" s="642"/>
      <c r="BS199" s="643">
        <f t="shared" si="115"/>
        <v>0</v>
      </c>
      <c r="BT199" s="644">
        <f t="shared" si="116"/>
        <v>0</v>
      </c>
      <c r="BU199" s="644">
        <f t="shared" si="117"/>
        <v>0</v>
      </c>
      <c r="BV199" s="644">
        <f t="shared" si="118"/>
        <v>0</v>
      </c>
      <c r="BW199" s="645"/>
      <c r="BX199" s="338"/>
      <c r="BY199" s="338"/>
      <c r="BZ199" s="338"/>
      <c r="CA199" s="338"/>
      <c r="CB199" s="338"/>
      <c r="CC199" s="338"/>
    </row>
    <row r="200" ht="15.75" customHeight="1">
      <c r="A200" s="338"/>
      <c r="B200" s="501"/>
      <c r="C200" s="637">
        <v>0.0</v>
      </c>
      <c r="D200" s="638">
        <f t="shared" ref="D200:E200" si="214">I200+K200+M200+O200+Q200+S200+U200+W200+Y200+AA200+AC200+AE200+AG200+AI200+AK200+AM200+AO200+AQ200+AS200+AU200+AW200+AY200+BA200+BC200+BE200+BG200+BI200+BK200+BM200+BO200+BQ200</f>
        <v>0</v>
      </c>
      <c r="E200" s="505">
        <f t="shared" si="214"/>
        <v>0</v>
      </c>
      <c r="F200" s="639">
        <f t="shared" si="113"/>
        <v>0</v>
      </c>
      <c r="G200" s="297"/>
      <c r="H200" s="298">
        <f t="shared" si="114"/>
        <v>0</v>
      </c>
      <c r="I200" s="640"/>
      <c r="J200" s="641">
        <v>0.0</v>
      </c>
      <c r="K200" s="640"/>
      <c r="L200" s="642"/>
      <c r="M200" s="640"/>
      <c r="N200" s="642"/>
      <c r="O200" s="640"/>
      <c r="P200" s="642"/>
      <c r="Q200" s="640"/>
      <c r="R200" s="642"/>
      <c r="S200" s="640"/>
      <c r="T200" s="642"/>
      <c r="U200" s="640"/>
      <c r="V200" s="642"/>
      <c r="W200" s="640"/>
      <c r="X200" s="642"/>
      <c r="Y200" s="640"/>
      <c r="Z200" s="642"/>
      <c r="AA200" s="640"/>
      <c r="AB200" s="642"/>
      <c r="AC200" s="640"/>
      <c r="AD200" s="642"/>
      <c r="AE200" s="640"/>
      <c r="AF200" s="642"/>
      <c r="AG200" s="640"/>
      <c r="AH200" s="642"/>
      <c r="AI200" s="640"/>
      <c r="AJ200" s="642"/>
      <c r="AK200" s="640"/>
      <c r="AL200" s="642"/>
      <c r="AM200" s="640"/>
      <c r="AN200" s="642"/>
      <c r="AO200" s="640"/>
      <c r="AP200" s="642"/>
      <c r="AQ200" s="640"/>
      <c r="AR200" s="642"/>
      <c r="AS200" s="640"/>
      <c r="AT200" s="642"/>
      <c r="AU200" s="640"/>
      <c r="AV200" s="642"/>
      <c r="AW200" s="640"/>
      <c r="AX200" s="642"/>
      <c r="AY200" s="640"/>
      <c r="AZ200" s="642"/>
      <c r="BA200" s="640"/>
      <c r="BB200" s="642"/>
      <c r="BC200" s="640"/>
      <c r="BD200" s="642"/>
      <c r="BE200" s="640"/>
      <c r="BF200" s="642"/>
      <c r="BG200" s="640"/>
      <c r="BH200" s="642"/>
      <c r="BI200" s="640"/>
      <c r="BJ200" s="642"/>
      <c r="BK200" s="640"/>
      <c r="BL200" s="642"/>
      <c r="BM200" s="640"/>
      <c r="BN200" s="642"/>
      <c r="BO200" s="640"/>
      <c r="BP200" s="642"/>
      <c r="BQ200" s="640"/>
      <c r="BR200" s="642"/>
      <c r="BS200" s="643">
        <f t="shared" si="115"/>
        <v>0</v>
      </c>
      <c r="BT200" s="644">
        <f t="shared" si="116"/>
        <v>0</v>
      </c>
      <c r="BU200" s="644">
        <f t="shared" si="117"/>
        <v>0</v>
      </c>
      <c r="BV200" s="644">
        <f t="shared" si="118"/>
        <v>0</v>
      </c>
      <c r="BW200" s="645"/>
      <c r="BX200" s="338"/>
      <c r="BY200" s="338"/>
      <c r="BZ200" s="338"/>
      <c r="CA200" s="338"/>
      <c r="CB200" s="338"/>
      <c r="CC200" s="338"/>
    </row>
    <row r="201" ht="15.75" customHeight="1">
      <c r="A201" s="338"/>
      <c r="B201" s="501"/>
      <c r="C201" s="637">
        <v>0.0</v>
      </c>
      <c r="D201" s="638">
        <f t="shared" ref="D201:E201" si="215">I201+K201+M201+O201+Q201+S201+U201+W201+Y201+AA201+AC201+AE201+AG201+AI201+AK201+AM201+AO201+AQ201+AS201+AU201+AW201+AY201+BA201+BC201+BE201+BG201+BI201+BK201+BM201+BO201+BQ201</f>
        <v>0</v>
      </c>
      <c r="E201" s="505">
        <f t="shared" si="215"/>
        <v>0</v>
      </c>
      <c r="F201" s="639">
        <f t="shared" si="113"/>
        <v>0</v>
      </c>
      <c r="G201" s="297"/>
      <c r="H201" s="298">
        <f t="shared" si="114"/>
        <v>0</v>
      </c>
      <c r="I201" s="640"/>
      <c r="J201" s="641">
        <v>0.0</v>
      </c>
      <c r="K201" s="640"/>
      <c r="L201" s="642"/>
      <c r="M201" s="640"/>
      <c r="N201" s="642"/>
      <c r="O201" s="640"/>
      <c r="P201" s="642"/>
      <c r="Q201" s="640"/>
      <c r="R201" s="642"/>
      <c r="S201" s="640"/>
      <c r="T201" s="642"/>
      <c r="U201" s="640"/>
      <c r="V201" s="642"/>
      <c r="W201" s="640"/>
      <c r="X201" s="642"/>
      <c r="Y201" s="640"/>
      <c r="Z201" s="642"/>
      <c r="AA201" s="640"/>
      <c r="AB201" s="642"/>
      <c r="AC201" s="640"/>
      <c r="AD201" s="642"/>
      <c r="AE201" s="640"/>
      <c r="AF201" s="642"/>
      <c r="AG201" s="640"/>
      <c r="AH201" s="642"/>
      <c r="AI201" s="640"/>
      <c r="AJ201" s="642"/>
      <c r="AK201" s="640"/>
      <c r="AL201" s="642"/>
      <c r="AM201" s="640"/>
      <c r="AN201" s="642"/>
      <c r="AO201" s="640"/>
      <c r="AP201" s="642"/>
      <c r="AQ201" s="640"/>
      <c r="AR201" s="642"/>
      <c r="AS201" s="640"/>
      <c r="AT201" s="642"/>
      <c r="AU201" s="640"/>
      <c r="AV201" s="642"/>
      <c r="AW201" s="640"/>
      <c r="AX201" s="642"/>
      <c r="AY201" s="640"/>
      <c r="AZ201" s="642"/>
      <c r="BA201" s="640"/>
      <c r="BB201" s="642"/>
      <c r="BC201" s="640"/>
      <c r="BD201" s="642"/>
      <c r="BE201" s="640"/>
      <c r="BF201" s="642"/>
      <c r="BG201" s="640"/>
      <c r="BH201" s="642"/>
      <c r="BI201" s="640"/>
      <c r="BJ201" s="642"/>
      <c r="BK201" s="640"/>
      <c r="BL201" s="642"/>
      <c r="BM201" s="640"/>
      <c r="BN201" s="642"/>
      <c r="BO201" s="640"/>
      <c r="BP201" s="642"/>
      <c r="BQ201" s="640"/>
      <c r="BR201" s="642"/>
      <c r="BS201" s="643">
        <f t="shared" si="115"/>
        <v>0</v>
      </c>
      <c r="BT201" s="644">
        <f t="shared" si="116"/>
        <v>0</v>
      </c>
      <c r="BU201" s="644">
        <f t="shared" si="117"/>
        <v>0</v>
      </c>
      <c r="BV201" s="644">
        <f t="shared" si="118"/>
        <v>0</v>
      </c>
      <c r="BW201" s="645"/>
      <c r="BX201" s="338"/>
      <c r="BY201" s="338"/>
      <c r="BZ201" s="338"/>
      <c r="CA201" s="338"/>
      <c r="CB201" s="338"/>
      <c r="CC201" s="338"/>
    </row>
    <row r="202" ht="15.75" customHeight="1">
      <c r="A202" s="338"/>
      <c r="B202" s="501"/>
      <c r="C202" s="637">
        <v>0.0</v>
      </c>
      <c r="D202" s="638">
        <f t="shared" ref="D202:E202" si="216">I202+K202+M202+O202+Q202+S202+U202+W202+Y202+AA202+AC202+AE202+AG202+AI202+AK202+AM202+AO202+AQ202+AS202+AU202+AW202+AY202+BA202+BC202+BE202+BG202+BI202+BK202+BM202+BO202+BQ202</f>
        <v>0</v>
      </c>
      <c r="E202" s="505">
        <f t="shared" si="216"/>
        <v>0</v>
      </c>
      <c r="F202" s="639">
        <f t="shared" si="113"/>
        <v>0</v>
      </c>
      <c r="G202" s="297"/>
      <c r="H202" s="298">
        <f t="shared" si="114"/>
        <v>0</v>
      </c>
      <c r="I202" s="640"/>
      <c r="J202" s="641">
        <v>0.0</v>
      </c>
      <c r="K202" s="640"/>
      <c r="L202" s="642"/>
      <c r="M202" s="640"/>
      <c r="N202" s="642"/>
      <c r="O202" s="640"/>
      <c r="P202" s="642"/>
      <c r="Q202" s="640"/>
      <c r="R202" s="642"/>
      <c r="S202" s="640"/>
      <c r="T202" s="642"/>
      <c r="U202" s="640"/>
      <c r="V202" s="642"/>
      <c r="W202" s="640"/>
      <c r="X202" s="642"/>
      <c r="Y202" s="640"/>
      <c r="Z202" s="642"/>
      <c r="AA202" s="640"/>
      <c r="AB202" s="642"/>
      <c r="AC202" s="640"/>
      <c r="AD202" s="642"/>
      <c r="AE202" s="640"/>
      <c r="AF202" s="642"/>
      <c r="AG202" s="640"/>
      <c r="AH202" s="642"/>
      <c r="AI202" s="640"/>
      <c r="AJ202" s="642"/>
      <c r="AK202" s="640"/>
      <c r="AL202" s="642"/>
      <c r="AM202" s="640"/>
      <c r="AN202" s="642"/>
      <c r="AO202" s="640"/>
      <c r="AP202" s="642"/>
      <c r="AQ202" s="640"/>
      <c r="AR202" s="642"/>
      <c r="AS202" s="640"/>
      <c r="AT202" s="642"/>
      <c r="AU202" s="640"/>
      <c r="AV202" s="642"/>
      <c r="AW202" s="640"/>
      <c r="AX202" s="642"/>
      <c r="AY202" s="640"/>
      <c r="AZ202" s="642"/>
      <c r="BA202" s="640"/>
      <c r="BB202" s="642"/>
      <c r="BC202" s="640"/>
      <c r="BD202" s="642"/>
      <c r="BE202" s="640"/>
      <c r="BF202" s="642"/>
      <c r="BG202" s="640"/>
      <c r="BH202" s="642"/>
      <c r="BI202" s="640"/>
      <c r="BJ202" s="642"/>
      <c r="BK202" s="640"/>
      <c r="BL202" s="642"/>
      <c r="BM202" s="640"/>
      <c r="BN202" s="642"/>
      <c r="BO202" s="640"/>
      <c r="BP202" s="642"/>
      <c r="BQ202" s="640"/>
      <c r="BR202" s="642"/>
      <c r="BS202" s="643">
        <f t="shared" si="115"/>
        <v>0</v>
      </c>
      <c r="BT202" s="644">
        <f t="shared" si="116"/>
        <v>0</v>
      </c>
      <c r="BU202" s="644">
        <f t="shared" si="117"/>
        <v>0</v>
      </c>
      <c r="BV202" s="644">
        <f t="shared" si="118"/>
        <v>0</v>
      </c>
      <c r="BW202" s="645"/>
      <c r="BX202" s="338"/>
      <c r="BY202" s="338"/>
      <c r="BZ202" s="338"/>
      <c r="CA202" s="338"/>
      <c r="CB202" s="338"/>
      <c r="CC202" s="338"/>
    </row>
    <row r="203" ht="15.75" customHeight="1">
      <c r="A203" s="338"/>
      <c r="B203" s="501"/>
      <c r="C203" s="637">
        <v>0.0</v>
      </c>
      <c r="D203" s="638">
        <f t="shared" ref="D203:E203" si="217">I203+K203+M203+O203+Q203+S203+U203+W203+Y203+AA203+AC203+AE203+AG203+AI203+AK203+AM203+AO203+AQ203+AS203+AU203+AW203+AY203+BA203+BC203+BE203+BG203+BI203+BK203+BM203+BO203+BQ203</f>
        <v>0</v>
      </c>
      <c r="E203" s="505">
        <f t="shared" si="217"/>
        <v>0</v>
      </c>
      <c r="F203" s="639">
        <f t="shared" si="113"/>
        <v>0</v>
      </c>
      <c r="G203" s="297"/>
      <c r="H203" s="298">
        <f t="shared" si="114"/>
        <v>0</v>
      </c>
      <c r="I203" s="640"/>
      <c r="J203" s="641">
        <v>0.0</v>
      </c>
      <c r="K203" s="640"/>
      <c r="L203" s="642"/>
      <c r="M203" s="640"/>
      <c r="N203" s="642"/>
      <c r="O203" s="640"/>
      <c r="P203" s="642"/>
      <c r="Q203" s="640"/>
      <c r="R203" s="642"/>
      <c r="S203" s="640"/>
      <c r="T203" s="642"/>
      <c r="U203" s="640"/>
      <c r="V203" s="642"/>
      <c r="W203" s="640"/>
      <c r="X203" s="642"/>
      <c r="Y203" s="640"/>
      <c r="Z203" s="642"/>
      <c r="AA203" s="640"/>
      <c r="AB203" s="642"/>
      <c r="AC203" s="640"/>
      <c r="AD203" s="642"/>
      <c r="AE203" s="640"/>
      <c r="AF203" s="642"/>
      <c r="AG203" s="640"/>
      <c r="AH203" s="642"/>
      <c r="AI203" s="640"/>
      <c r="AJ203" s="642"/>
      <c r="AK203" s="640"/>
      <c r="AL203" s="642"/>
      <c r="AM203" s="640"/>
      <c r="AN203" s="642"/>
      <c r="AO203" s="640"/>
      <c r="AP203" s="642"/>
      <c r="AQ203" s="640"/>
      <c r="AR203" s="642"/>
      <c r="AS203" s="640"/>
      <c r="AT203" s="642"/>
      <c r="AU203" s="640"/>
      <c r="AV203" s="642"/>
      <c r="AW203" s="640"/>
      <c r="AX203" s="642"/>
      <c r="AY203" s="640"/>
      <c r="AZ203" s="642"/>
      <c r="BA203" s="640"/>
      <c r="BB203" s="642"/>
      <c r="BC203" s="640"/>
      <c r="BD203" s="642"/>
      <c r="BE203" s="640"/>
      <c r="BF203" s="642"/>
      <c r="BG203" s="640"/>
      <c r="BH203" s="642"/>
      <c r="BI203" s="640"/>
      <c r="BJ203" s="642"/>
      <c r="BK203" s="640"/>
      <c r="BL203" s="642"/>
      <c r="BM203" s="640"/>
      <c r="BN203" s="642"/>
      <c r="BO203" s="640"/>
      <c r="BP203" s="642"/>
      <c r="BQ203" s="640"/>
      <c r="BR203" s="642"/>
      <c r="BS203" s="643">
        <f t="shared" si="115"/>
        <v>0</v>
      </c>
      <c r="BT203" s="644">
        <f t="shared" si="116"/>
        <v>0</v>
      </c>
      <c r="BU203" s="644">
        <f t="shared" si="117"/>
        <v>0</v>
      </c>
      <c r="BV203" s="644">
        <f t="shared" si="118"/>
        <v>0</v>
      </c>
      <c r="BW203" s="645"/>
      <c r="BX203" s="338"/>
      <c r="BY203" s="338"/>
      <c r="BZ203" s="338"/>
      <c r="CA203" s="338"/>
      <c r="CB203" s="338"/>
      <c r="CC203" s="338"/>
    </row>
    <row r="204" ht="15.75" customHeight="1">
      <c r="A204" s="338"/>
      <c r="B204" s="501"/>
      <c r="C204" s="637">
        <v>0.0</v>
      </c>
      <c r="D204" s="638">
        <f t="shared" ref="D204:E204" si="218">I204+K204+M204+O204+Q204+S204+U204+W204+Y204+AA204+AC204+AE204+AG204+AI204+AK204+AM204+AO204+AQ204+AS204+AU204+AW204+AY204+BA204+BC204+BE204+BG204+BI204+BK204+BM204+BO204+BQ204</f>
        <v>0</v>
      </c>
      <c r="E204" s="505">
        <f t="shared" si="218"/>
        <v>0</v>
      </c>
      <c r="F204" s="639">
        <f t="shared" si="113"/>
        <v>0</v>
      </c>
      <c r="G204" s="297"/>
      <c r="H204" s="298">
        <f t="shared" si="114"/>
        <v>0</v>
      </c>
      <c r="I204" s="640"/>
      <c r="J204" s="641">
        <v>0.0</v>
      </c>
      <c r="K204" s="640"/>
      <c r="L204" s="642"/>
      <c r="M204" s="640"/>
      <c r="N204" s="642"/>
      <c r="O204" s="640"/>
      <c r="P204" s="642"/>
      <c r="Q204" s="640"/>
      <c r="R204" s="642"/>
      <c r="S204" s="640"/>
      <c r="T204" s="642"/>
      <c r="U204" s="640"/>
      <c r="V204" s="642"/>
      <c r="W204" s="640"/>
      <c r="X204" s="642"/>
      <c r="Y204" s="640"/>
      <c r="Z204" s="642"/>
      <c r="AA204" s="640"/>
      <c r="AB204" s="642"/>
      <c r="AC204" s="640"/>
      <c r="AD204" s="642"/>
      <c r="AE204" s="640"/>
      <c r="AF204" s="642"/>
      <c r="AG204" s="640"/>
      <c r="AH204" s="642"/>
      <c r="AI204" s="640"/>
      <c r="AJ204" s="642"/>
      <c r="AK204" s="640"/>
      <c r="AL204" s="642"/>
      <c r="AM204" s="640"/>
      <c r="AN204" s="642"/>
      <c r="AO204" s="640"/>
      <c r="AP204" s="642"/>
      <c r="AQ204" s="640"/>
      <c r="AR204" s="642"/>
      <c r="AS204" s="640"/>
      <c r="AT204" s="642"/>
      <c r="AU204" s="640"/>
      <c r="AV204" s="642"/>
      <c r="AW204" s="640"/>
      <c r="AX204" s="642"/>
      <c r="AY204" s="640"/>
      <c r="AZ204" s="642"/>
      <c r="BA204" s="640"/>
      <c r="BB204" s="642"/>
      <c r="BC204" s="640"/>
      <c r="BD204" s="642"/>
      <c r="BE204" s="640"/>
      <c r="BF204" s="642"/>
      <c r="BG204" s="640"/>
      <c r="BH204" s="642"/>
      <c r="BI204" s="640"/>
      <c r="BJ204" s="642"/>
      <c r="BK204" s="640"/>
      <c r="BL204" s="642"/>
      <c r="BM204" s="640"/>
      <c r="BN204" s="642"/>
      <c r="BO204" s="640"/>
      <c r="BP204" s="642"/>
      <c r="BQ204" s="640"/>
      <c r="BR204" s="642"/>
      <c r="BS204" s="643">
        <f t="shared" si="115"/>
        <v>0</v>
      </c>
      <c r="BT204" s="644">
        <f t="shared" si="116"/>
        <v>0</v>
      </c>
      <c r="BU204" s="644">
        <f t="shared" si="117"/>
        <v>0</v>
      </c>
      <c r="BV204" s="644">
        <f t="shared" si="118"/>
        <v>0</v>
      </c>
      <c r="BW204" s="645"/>
      <c r="BX204" s="338"/>
      <c r="BY204" s="338"/>
      <c r="BZ204" s="338"/>
      <c r="CA204" s="338"/>
      <c r="CB204" s="338"/>
      <c r="CC204" s="338"/>
    </row>
    <row r="205" ht="15.75" customHeight="1">
      <c r="A205" s="338"/>
      <c r="B205" s="501"/>
      <c r="C205" s="637">
        <v>0.0</v>
      </c>
      <c r="D205" s="638">
        <f t="shared" ref="D205:E205" si="219">I205+K205+M205+O205+Q205+S205+U205+W205+Y205+AA205+AC205+AE205+AG205+AI205+AK205+AM205+AO205+AQ205+AS205+AU205+AW205+AY205+BA205+BC205+BE205+BG205+BI205+BK205+BM205+BO205+BQ205</f>
        <v>0</v>
      </c>
      <c r="E205" s="505">
        <f t="shared" si="219"/>
        <v>0</v>
      </c>
      <c r="F205" s="639">
        <f t="shared" si="113"/>
        <v>0</v>
      </c>
      <c r="G205" s="297"/>
      <c r="H205" s="298">
        <f t="shared" si="114"/>
        <v>0</v>
      </c>
      <c r="I205" s="640"/>
      <c r="J205" s="641">
        <v>0.0</v>
      </c>
      <c r="K205" s="640"/>
      <c r="L205" s="642"/>
      <c r="M205" s="640"/>
      <c r="N205" s="642"/>
      <c r="O205" s="640"/>
      <c r="P205" s="642"/>
      <c r="Q205" s="640"/>
      <c r="R205" s="642"/>
      <c r="S205" s="640"/>
      <c r="T205" s="642"/>
      <c r="U205" s="640"/>
      <c r="V205" s="642"/>
      <c r="W205" s="640"/>
      <c r="X205" s="642"/>
      <c r="Y205" s="640"/>
      <c r="Z205" s="642"/>
      <c r="AA205" s="640"/>
      <c r="AB205" s="642"/>
      <c r="AC205" s="640"/>
      <c r="AD205" s="642"/>
      <c r="AE205" s="640"/>
      <c r="AF205" s="642"/>
      <c r="AG205" s="640"/>
      <c r="AH205" s="642"/>
      <c r="AI205" s="640"/>
      <c r="AJ205" s="642"/>
      <c r="AK205" s="640"/>
      <c r="AL205" s="642"/>
      <c r="AM205" s="640"/>
      <c r="AN205" s="642"/>
      <c r="AO205" s="640"/>
      <c r="AP205" s="642"/>
      <c r="AQ205" s="640"/>
      <c r="AR205" s="642"/>
      <c r="AS205" s="640"/>
      <c r="AT205" s="642"/>
      <c r="AU205" s="640"/>
      <c r="AV205" s="642"/>
      <c r="AW205" s="640"/>
      <c r="AX205" s="642"/>
      <c r="AY205" s="640"/>
      <c r="AZ205" s="642"/>
      <c r="BA205" s="640"/>
      <c r="BB205" s="642"/>
      <c r="BC205" s="640"/>
      <c r="BD205" s="642"/>
      <c r="BE205" s="640"/>
      <c r="BF205" s="642"/>
      <c r="BG205" s="640"/>
      <c r="BH205" s="642"/>
      <c r="BI205" s="640"/>
      <c r="BJ205" s="642"/>
      <c r="BK205" s="640"/>
      <c r="BL205" s="642"/>
      <c r="BM205" s="640"/>
      <c r="BN205" s="642"/>
      <c r="BO205" s="640"/>
      <c r="BP205" s="642"/>
      <c r="BQ205" s="640"/>
      <c r="BR205" s="642"/>
      <c r="BS205" s="643">
        <f t="shared" si="115"/>
        <v>0</v>
      </c>
      <c r="BT205" s="644">
        <f t="shared" si="116"/>
        <v>0</v>
      </c>
      <c r="BU205" s="644">
        <f t="shared" si="117"/>
        <v>0</v>
      </c>
      <c r="BV205" s="644">
        <f t="shared" si="118"/>
        <v>0</v>
      </c>
      <c r="BW205" s="645"/>
      <c r="BX205" s="338"/>
      <c r="BY205" s="338"/>
      <c r="BZ205" s="338"/>
      <c r="CA205" s="338"/>
      <c r="CB205" s="338"/>
      <c r="CC205" s="338"/>
    </row>
    <row r="206" ht="15.75" customHeight="1">
      <c r="A206" s="338"/>
      <c r="B206" s="501"/>
      <c r="C206" s="637">
        <v>0.0</v>
      </c>
      <c r="D206" s="638">
        <f t="shared" ref="D206:E206" si="220">I206+K206+M206+O206+Q206+S206+U206+W206+Y206+AA206+AC206+AE206+AG206+AI206+AK206+AM206+AO206+AQ206+AS206+AU206+AW206+AY206+BA206+BC206+BE206+BG206+BI206+BK206+BM206+BO206+BQ206</f>
        <v>0</v>
      </c>
      <c r="E206" s="505">
        <f t="shared" si="220"/>
        <v>0</v>
      </c>
      <c r="F206" s="639">
        <f t="shared" si="113"/>
        <v>0</v>
      </c>
      <c r="G206" s="297"/>
      <c r="H206" s="298">
        <f t="shared" si="114"/>
        <v>0</v>
      </c>
      <c r="I206" s="640"/>
      <c r="J206" s="641">
        <v>0.0</v>
      </c>
      <c r="K206" s="640"/>
      <c r="L206" s="642"/>
      <c r="M206" s="640"/>
      <c r="N206" s="642"/>
      <c r="O206" s="640"/>
      <c r="P206" s="642"/>
      <c r="Q206" s="640"/>
      <c r="R206" s="642"/>
      <c r="S206" s="640"/>
      <c r="T206" s="642"/>
      <c r="U206" s="640"/>
      <c r="V206" s="642"/>
      <c r="W206" s="640"/>
      <c r="X206" s="642"/>
      <c r="Y206" s="640"/>
      <c r="Z206" s="642"/>
      <c r="AA206" s="640"/>
      <c r="AB206" s="642"/>
      <c r="AC206" s="640"/>
      <c r="AD206" s="642"/>
      <c r="AE206" s="640"/>
      <c r="AF206" s="642"/>
      <c r="AG206" s="640"/>
      <c r="AH206" s="642"/>
      <c r="AI206" s="640"/>
      <c r="AJ206" s="642"/>
      <c r="AK206" s="640"/>
      <c r="AL206" s="642"/>
      <c r="AM206" s="640"/>
      <c r="AN206" s="642"/>
      <c r="AO206" s="640"/>
      <c r="AP206" s="642"/>
      <c r="AQ206" s="640"/>
      <c r="AR206" s="642"/>
      <c r="AS206" s="640"/>
      <c r="AT206" s="642"/>
      <c r="AU206" s="640"/>
      <c r="AV206" s="642"/>
      <c r="AW206" s="640"/>
      <c r="AX206" s="642"/>
      <c r="AY206" s="640"/>
      <c r="AZ206" s="642"/>
      <c r="BA206" s="640"/>
      <c r="BB206" s="642"/>
      <c r="BC206" s="640"/>
      <c r="BD206" s="642"/>
      <c r="BE206" s="640"/>
      <c r="BF206" s="642"/>
      <c r="BG206" s="640"/>
      <c r="BH206" s="642"/>
      <c r="BI206" s="640"/>
      <c r="BJ206" s="642"/>
      <c r="BK206" s="640"/>
      <c r="BL206" s="642"/>
      <c r="BM206" s="640"/>
      <c r="BN206" s="642"/>
      <c r="BO206" s="640"/>
      <c r="BP206" s="642"/>
      <c r="BQ206" s="640"/>
      <c r="BR206" s="642"/>
      <c r="BS206" s="643">
        <f t="shared" si="115"/>
        <v>0</v>
      </c>
      <c r="BT206" s="644">
        <f t="shared" si="116"/>
        <v>0</v>
      </c>
      <c r="BU206" s="644">
        <f t="shared" si="117"/>
        <v>0</v>
      </c>
      <c r="BV206" s="644">
        <f t="shared" si="118"/>
        <v>0</v>
      </c>
      <c r="BW206" s="645"/>
      <c r="BX206" s="338"/>
      <c r="BY206" s="338"/>
      <c r="BZ206" s="338"/>
      <c r="CA206" s="338"/>
      <c r="CB206" s="338"/>
      <c r="CC206" s="338"/>
    </row>
    <row r="207" ht="15.75" customHeight="1">
      <c r="A207" s="338"/>
      <c r="B207" s="501"/>
      <c r="C207" s="637">
        <v>0.0</v>
      </c>
      <c r="D207" s="638">
        <f t="shared" ref="D207:E207" si="221">I207+K207+M207+O207+Q207+S207+U207+W207+Y207+AA207+AC207+AE207+AG207+AI207+AK207+AM207+AO207+AQ207+AS207+AU207+AW207+AY207+BA207+BC207+BE207+BG207+BI207+BK207+BM207+BO207+BQ207</f>
        <v>0</v>
      </c>
      <c r="E207" s="505">
        <f t="shared" si="221"/>
        <v>0</v>
      </c>
      <c r="F207" s="639">
        <f t="shared" si="113"/>
        <v>0</v>
      </c>
      <c r="G207" s="297"/>
      <c r="H207" s="298">
        <f t="shared" si="114"/>
        <v>0</v>
      </c>
      <c r="I207" s="640"/>
      <c r="J207" s="641">
        <v>0.0</v>
      </c>
      <c r="K207" s="640"/>
      <c r="L207" s="642"/>
      <c r="M207" s="640"/>
      <c r="N207" s="642"/>
      <c r="O207" s="640"/>
      <c r="P207" s="642"/>
      <c r="Q207" s="640"/>
      <c r="R207" s="642"/>
      <c r="S207" s="640"/>
      <c r="T207" s="642"/>
      <c r="U207" s="640"/>
      <c r="V207" s="642"/>
      <c r="W207" s="640"/>
      <c r="X207" s="642"/>
      <c r="Y207" s="640"/>
      <c r="Z207" s="642"/>
      <c r="AA207" s="640"/>
      <c r="AB207" s="642"/>
      <c r="AC207" s="640"/>
      <c r="AD207" s="642"/>
      <c r="AE207" s="640"/>
      <c r="AF207" s="642"/>
      <c r="AG207" s="640"/>
      <c r="AH207" s="642"/>
      <c r="AI207" s="640"/>
      <c r="AJ207" s="642"/>
      <c r="AK207" s="640"/>
      <c r="AL207" s="642"/>
      <c r="AM207" s="640"/>
      <c r="AN207" s="642"/>
      <c r="AO207" s="640"/>
      <c r="AP207" s="642"/>
      <c r="AQ207" s="640"/>
      <c r="AR207" s="642"/>
      <c r="AS207" s="640"/>
      <c r="AT207" s="642"/>
      <c r="AU207" s="640"/>
      <c r="AV207" s="642"/>
      <c r="AW207" s="640"/>
      <c r="AX207" s="642"/>
      <c r="AY207" s="640"/>
      <c r="AZ207" s="642"/>
      <c r="BA207" s="640"/>
      <c r="BB207" s="642"/>
      <c r="BC207" s="640"/>
      <c r="BD207" s="642"/>
      <c r="BE207" s="640"/>
      <c r="BF207" s="642"/>
      <c r="BG207" s="640"/>
      <c r="BH207" s="642"/>
      <c r="BI207" s="640"/>
      <c r="BJ207" s="642"/>
      <c r="BK207" s="640"/>
      <c r="BL207" s="642"/>
      <c r="BM207" s="640"/>
      <c r="BN207" s="642"/>
      <c r="BO207" s="640"/>
      <c r="BP207" s="642"/>
      <c r="BQ207" s="640"/>
      <c r="BR207" s="642"/>
      <c r="BS207" s="643">
        <f t="shared" si="115"/>
        <v>0</v>
      </c>
      <c r="BT207" s="644">
        <f t="shared" si="116"/>
        <v>0</v>
      </c>
      <c r="BU207" s="644">
        <f t="shared" si="117"/>
        <v>0</v>
      </c>
      <c r="BV207" s="644">
        <f t="shared" si="118"/>
        <v>0</v>
      </c>
      <c r="BW207" s="645"/>
      <c r="BX207" s="338"/>
      <c r="BY207" s="338"/>
      <c r="BZ207" s="338"/>
      <c r="CA207" s="338"/>
      <c r="CB207" s="338"/>
      <c r="CC207" s="338"/>
    </row>
    <row r="208" ht="15.75" customHeight="1">
      <c r="A208" s="338"/>
      <c r="B208" s="501"/>
      <c r="C208" s="637">
        <v>0.0</v>
      </c>
      <c r="D208" s="638">
        <f t="shared" ref="D208:E208" si="222">I208+K208+M208+O208+Q208+S208+U208+W208+Y208+AA208+AC208+AE208+AG208+AI208+AK208+AM208+AO208+AQ208+AS208+AU208+AW208+AY208+BA208+BC208+BE208+BG208+BI208+BK208+BM208+BO208+BQ208</f>
        <v>0</v>
      </c>
      <c r="E208" s="505">
        <f t="shared" si="222"/>
        <v>0</v>
      </c>
      <c r="F208" s="639">
        <f t="shared" si="113"/>
        <v>0</v>
      </c>
      <c r="G208" s="297"/>
      <c r="H208" s="298">
        <f t="shared" si="114"/>
        <v>0</v>
      </c>
      <c r="I208" s="640"/>
      <c r="J208" s="641">
        <v>0.0</v>
      </c>
      <c r="K208" s="640"/>
      <c r="L208" s="642"/>
      <c r="M208" s="640"/>
      <c r="N208" s="642"/>
      <c r="O208" s="640"/>
      <c r="P208" s="642"/>
      <c r="Q208" s="640"/>
      <c r="R208" s="642"/>
      <c r="S208" s="640"/>
      <c r="T208" s="642"/>
      <c r="U208" s="640"/>
      <c r="V208" s="642"/>
      <c r="W208" s="640"/>
      <c r="X208" s="642"/>
      <c r="Y208" s="640"/>
      <c r="Z208" s="642"/>
      <c r="AA208" s="640"/>
      <c r="AB208" s="642"/>
      <c r="AC208" s="640"/>
      <c r="AD208" s="642"/>
      <c r="AE208" s="640"/>
      <c r="AF208" s="642"/>
      <c r="AG208" s="640"/>
      <c r="AH208" s="642"/>
      <c r="AI208" s="640"/>
      <c r="AJ208" s="642"/>
      <c r="AK208" s="640"/>
      <c r="AL208" s="642"/>
      <c r="AM208" s="640"/>
      <c r="AN208" s="642"/>
      <c r="AO208" s="640"/>
      <c r="AP208" s="642"/>
      <c r="AQ208" s="640"/>
      <c r="AR208" s="642"/>
      <c r="AS208" s="640"/>
      <c r="AT208" s="642"/>
      <c r="AU208" s="640"/>
      <c r="AV208" s="642"/>
      <c r="AW208" s="640"/>
      <c r="AX208" s="642"/>
      <c r="AY208" s="640"/>
      <c r="AZ208" s="642"/>
      <c r="BA208" s="640"/>
      <c r="BB208" s="642"/>
      <c r="BC208" s="640"/>
      <c r="BD208" s="642"/>
      <c r="BE208" s="640"/>
      <c r="BF208" s="642"/>
      <c r="BG208" s="640"/>
      <c r="BH208" s="642"/>
      <c r="BI208" s="640"/>
      <c r="BJ208" s="642"/>
      <c r="BK208" s="640"/>
      <c r="BL208" s="642"/>
      <c r="BM208" s="640"/>
      <c r="BN208" s="642"/>
      <c r="BO208" s="640"/>
      <c r="BP208" s="642"/>
      <c r="BQ208" s="640"/>
      <c r="BR208" s="642"/>
      <c r="BS208" s="643">
        <f t="shared" si="115"/>
        <v>0</v>
      </c>
      <c r="BT208" s="644">
        <f t="shared" si="116"/>
        <v>0</v>
      </c>
      <c r="BU208" s="644">
        <f t="shared" si="117"/>
        <v>0</v>
      </c>
      <c r="BV208" s="644">
        <f t="shared" si="118"/>
        <v>0</v>
      </c>
      <c r="BW208" s="645"/>
      <c r="BX208" s="338"/>
      <c r="BY208" s="338"/>
      <c r="BZ208" s="338"/>
      <c r="CA208" s="338"/>
      <c r="CB208" s="338"/>
      <c r="CC208" s="338"/>
    </row>
    <row r="209" ht="15.75" customHeight="1">
      <c r="A209" s="338"/>
      <c r="B209" s="501"/>
      <c r="C209" s="637">
        <v>0.0</v>
      </c>
      <c r="D209" s="638">
        <f t="shared" ref="D209:E209" si="223">I209+K209+M209+O209+Q209+S209+U209+W209+Y209+AA209+AC209+AE209+AG209+AI209+AK209+AM209+AO209+AQ209+AS209+AU209+AW209+AY209+BA209+BC209+BE209+BG209+BI209+BK209+BM209+BO209+BQ209</f>
        <v>0</v>
      </c>
      <c r="E209" s="505">
        <f t="shared" si="223"/>
        <v>0</v>
      </c>
      <c r="F209" s="639">
        <f t="shared" si="113"/>
        <v>0</v>
      </c>
      <c r="G209" s="297"/>
      <c r="H209" s="298">
        <f t="shared" si="114"/>
        <v>0</v>
      </c>
      <c r="I209" s="640"/>
      <c r="J209" s="641">
        <v>0.0</v>
      </c>
      <c r="K209" s="640"/>
      <c r="L209" s="642"/>
      <c r="M209" s="640"/>
      <c r="N209" s="642"/>
      <c r="O209" s="640"/>
      <c r="P209" s="642"/>
      <c r="Q209" s="640"/>
      <c r="R209" s="642"/>
      <c r="S209" s="640"/>
      <c r="T209" s="642"/>
      <c r="U209" s="640"/>
      <c r="V209" s="642"/>
      <c r="W209" s="640"/>
      <c r="X209" s="642"/>
      <c r="Y209" s="640"/>
      <c r="Z209" s="642"/>
      <c r="AA209" s="640"/>
      <c r="AB209" s="642"/>
      <c r="AC209" s="640"/>
      <c r="AD209" s="642"/>
      <c r="AE209" s="640"/>
      <c r="AF209" s="642"/>
      <c r="AG209" s="640"/>
      <c r="AH209" s="642"/>
      <c r="AI209" s="640"/>
      <c r="AJ209" s="642"/>
      <c r="AK209" s="640"/>
      <c r="AL209" s="642"/>
      <c r="AM209" s="640"/>
      <c r="AN209" s="642"/>
      <c r="AO209" s="640"/>
      <c r="AP209" s="642"/>
      <c r="AQ209" s="640"/>
      <c r="AR209" s="642"/>
      <c r="AS209" s="640"/>
      <c r="AT209" s="642"/>
      <c r="AU209" s="640"/>
      <c r="AV209" s="642"/>
      <c r="AW209" s="640"/>
      <c r="AX209" s="642"/>
      <c r="AY209" s="640"/>
      <c r="AZ209" s="642"/>
      <c r="BA209" s="640"/>
      <c r="BB209" s="642"/>
      <c r="BC209" s="640"/>
      <c r="BD209" s="642"/>
      <c r="BE209" s="640"/>
      <c r="BF209" s="642"/>
      <c r="BG209" s="640"/>
      <c r="BH209" s="642"/>
      <c r="BI209" s="640"/>
      <c r="BJ209" s="642"/>
      <c r="BK209" s="640"/>
      <c r="BL209" s="642"/>
      <c r="BM209" s="640"/>
      <c r="BN209" s="642"/>
      <c r="BO209" s="640"/>
      <c r="BP209" s="642"/>
      <c r="BQ209" s="640"/>
      <c r="BR209" s="642"/>
      <c r="BS209" s="643">
        <f t="shared" si="115"/>
        <v>0</v>
      </c>
      <c r="BT209" s="644">
        <f t="shared" si="116"/>
        <v>0</v>
      </c>
      <c r="BU209" s="644">
        <f t="shared" si="117"/>
        <v>0</v>
      </c>
      <c r="BV209" s="644">
        <f t="shared" si="118"/>
        <v>0</v>
      </c>
      <c r="BW209" s="645"/>
      <c r="BX209" s="338"/>
      <c r="BY209" s="338"/>
      <c r="BZ209" s="338"/>
      <c r="CA209" s="338"/>
      <c r="CB209" s="338"/>
      <c r="CC209" s="338"/>
    </row>
    <row r="210" ht="15.75" customHeight="1">
      <c r="A210" s="338"/>
      <c r="B210" s="501"/>
      <c r="C210" s="637">
        <v>0.0</v>
      </c>
      <c r="D210" s="638">
        <f t="shared" ref="D210:E210" si="224">I210+K210+M210+O210+Q210+S210+U210+W210+Y210+AA210+AC210+AE210+AG210+AI210+AK210+AM210+AO210+AQ210+AS210+AU210+AW210+AY210+BA210+BC210+BE210+BG210+BI210+BK210+BM210+BO210+BQ210</f>
        <v>0</v>
      </c>
      <c r="E210" s="505">
        <f t="shared" si="224"/>
        <v>0</v>
      </c>
      <c r="F210" s="639">
        <f t="shared" si="113"/>
        <v>0</v>
      </c>
      <c r="G210" s="297"/>
      <c r="H210" s="298">
        <f t="shared" si="114"/>
        <v>0</v>
      </c>
      <c r="I210" s="640"/>
      <c r="J210" s="641">
        <v>0.0</v>
      </c>
      <c r="K210" s="640"/>
      <c r="L210" s="642"/>
      <c r="M210" s="640"/>
      <c r="N210" s="642"/>
      <c r="O210" s="640"/>
      <c r="P210" s="642"/>
      <c r="Q210" s="640"/>
      <c r="R210" s="642"/>
      <c r="S210" s="640"/>
      <c r="T210" s="642"/>
      <c r="U210" s="640"/>
      <c r="V210" s="642"/>
      <c r="W210" s="640"/>
      <c r="X210" s="642"/>
      <c r="Y210" s="640"/>
      <c r="Z210" s="642"/>
      <c r="AA210" s="640"/>
      <c r="AB210" s="642"/>
      <c r="AC210" s="640"/>
      <c r="AD210" s="642"/>
      <c r="AE210" s="640"/>
      <c r="AF210" s="642"/>
      <c r="AG210" s="640"/>
      <c r="AH210" s="642"/>
      <c r="AI210" s="640"/>
      <c r="AJ210" s="642"/>
      <c r="AK210" s="640"/>
      <c r="AL210" s="642"/>
      <c r="AM210" s="640"/>
      <c r="AN210" s="642"/>
      <c r="AO210" s="640"/>
      <c r="AP210" s="642"/>
      <c r="AQ210" s="640"/>
      <c r="AR210" s="642"/>
      <c r="AS210" s="640"/>
      <c r="AT210" s="642"/>
      <c r="AU210" s="640"/>
      <c r="AV210" s="642"/>
      <c r="AW210" s="640"/>
      <c r="AX210" s="642"/>
      <c r="AY210" s="640"/>
      <c r="AZ210" s="642"/>
      <c r="BA210" s="640"/>
      <c r="BB210" s="642"/>
      <c r="BC210" s="640"/>
      <c r="BD210" s="642"/>
      <c r="BE210" s="640"/>
      <c r="BF210" s="642"/>
      <c r="BG210" s="640"/>
      <c r="BH210" s="642"/>
      <c r="BI210" s="640"/>
      <c r="BJ210" s="642"/>
      <c r="BK210" s="640"/>
      <c r="BL210" s="642"/>
      <c r="BM210" s="640"/>
      <c r="BN210" s="642"/>
      <c r="BO210" s="640"/>
      <c r="BP210" s="642"/>
      <c r="BQ210" s="640"/>
      <c r="BR210" s="642"/>
      <c r="BS210" s="643">
        <f t="shared" si="115"/>
        <v>0</v>
      </c>
      <c r="BT210" s="644">
        <f t="shared" si="116"/>
        <v>0</v>
      </c>
      <c r="BU210" s="644">
        <f t="shared" si="117"/>
        <v>0</v>
      </c>
      <c r="BV210" s="644">
        <f t="shared" si="118"/>
        <v>0</v>
      </c>
      <c r="BW210" s="645"/>
      <c r="BX210" s="338"/>
      <c r="BY210" s="338"/>
      <c r="BZ210" s="338"/>
      <c r="CA210" s="338"/>
      <c r="CB210" s="338"/>
      <c r="CC210" s="338"/>
    </row>
    <row r="211" ht="15.75" customHeight="1">
      <c r="A211" s="338"/>
      <c r="B211" s="501"/>
      <c r="C211" s="637">
        <v>0.0</v>
      </c>
      <c r="D211" s="638">
        <f t="shared" ref="D211:E211" si="225">I211+K211+M211+O211+Q211+S211+U211+W211+Y211+AA211+AC211+AE211+AG211+AI211+AK211+AM211+AO211+AQ211+AS211+AU211+AW211+AY211+BA211+BC211+BE211+BG211+BI211+BK211+BM211+BO211+BQ211</f>
        <v>0</v>
      </c>
      <c r="E211" s="505">
        <f t="shared" si="225"/>
        <v>0</v>
      </c>
      <c r="F211" s="639">
        <f t="shared" si="113"/>
        <v>0</v>
      </c>
      <c r="G211" s="297"/>
      <c r="H211" s="298">
        <f t="shared" si="114"/>
        <v>0</v>
      </c>
      <c r="I211" s="640"/>
      <c r="J211" s="641">
        <v>0.0</v>
      </c>
      <c r="K211" s="640"/>
      <c r="L211" s="642"/>
      <c r="M211" s="640"/>
      <c r="N211" s="642"/>
      <c r="O211" s="640"/>
      <c r="P211" s="642"/>
      <c r="Q211" s="640"/>
      <c r="R211" s="642"/>
      <c r="S211" s="640"/>
      <c r="T211" s="642"/>
      <c r="U211" s="640"/>
      <c r="V211" s="642"/>
      <c r="W211" s="640"/>
      <c r="X211" s="642"/>
      <c r="Y211" s="640"/>
      <c r="Z211" s="642"/>
      <c r="AA211" s="640"/>
      <c r="AB211" s="642"/>
      <c r="AC211" s="640"/>
      <c r="AD211" s="642"/>
      <c r="AE211" s="640"/>
      <c r="AF211" s="642"/>
      <c r="AG211" s="640"/>
      <c r="AH211" s="642"/>
      <c r="AI211" s="640"/>
      <c r="AJ211" s="642"/>
      <c r="AK211" s="640"/>
      <c r="AL211" s="642"/>
      <c r="AM211" s="640"/>
      <c r="AN211" s="642"/>
      <c r="AO211" s="640"/>
      <c r="AP211" s="642"/>
      <c r="AQ211" s="640"/>
      <c r="AR211" s="642"/>
      <c r="AS211" s="640"/>
      <c r="AT211" s="642"/>
      <c r="AU211" s="640"/>
      <c r="AV211" s="642"/>
      <c r="AW211" s="640"/>
      <c r="AX211" s="642"/>
      <c r="AY211" s="640"/>
      <c r="AZ211" s="642"/>
      <c r="BA211" s="640"/>
      <c r="BB211" s="642"/>
      <c r="BC211" s="640"/>
      <c r="BD211" s="642"/>
      <c r="BE211" s="640"/>
      <c r="BF211" s="642"/>
      <c r="BG211" s="640"/>
      <c r="BH211" s="642"/>
      <c r="BI211" s="640"/>
      <c r="BJ211" s="642"/>
      <c r="BK211" s="640"/>
      <c r="BL211" s="642"/>
      <c r="BM211" s="640"/>
      <c r="BN211" s="642"/>
      <c r="BO211" s="640"/>
      <c r="BP211" s="642"/>
      <c r="BQ211" s="640"/>
      <c r="BR211" s="642"/>
      <c r="BS211" s="643">
        <f t="shared" si="115"/>
        <v>0</v>
      </c>
      <c r="BT211" s="644">
        <f t="shared" si="116"/>
        <v>0</v>
      </c>
      <c r="BU211" s="644">
        <f t="shared" si="117"/>
        <v>0</v>
      </c>
      <c r="BV211" s="644">
        <f t="shared" si="118"/>
        <v>0</v>
      </c>
      <c r="BW211" s="645"/>
      <c r="BX211" s="338"/>
      <c r="BY211" s="338"/>
      <c r="BZ211" s="338"/>
      <c r="CA211" s="338"/>
      <c r="CB211" s="338"/>
      <c r="CC211" s="338"/>
    </row>
    <row r="212" ht="15.75" customHeight="1">
      <c r="A212" s="338"/>
      <c r="B212" s="501"/>
      <c r="C212" s="637">
        <v>0.0</v>
      </c>
      <c r="D212" s="638">
        <f t="shared" ref="D212:E212" si="226">I212+K212+M212+O212+Q212+S212+U212+W212+Y212+AA212+AC212+AE212+AG212+AI212+AK212+AM212+AO212+AQ212+AS212+AU212+AW212+AY212+BA212+BC212+BE212+BG212+BI212+BK212+BM212+BO212+BQ212</f>
        <v>0</v>
      </c>
      <c r="E212" s="505">
        <f t="shared" si="226"/>
        <v>0</v>
      </c>
      <c r="F212" s="639">
        <f t="shared" si="113"/>
        <v>0</v>
      </c>
      <c r="G212" s="297"/>
      <c r="H212" s="298">
        <f t="shared" si="114"/>
        <v>0</v>
      </c>
      <c r="I212" s="640"/>
      <c r="J212" s="641">
        <v>0.0</v>
      </c>
      <c r="K212" s="640"/>
      <c r="L212" s="642"/>
      <c r="M212" s="640"/>
      <c r="N212" s="642"/>
      <c r="O212" s="640"/>
      <c r="P212" s="642"/>
      <c r="Q212" s="640"/>
      <c r="R212" s="642"/>
      <c r="S212" s="640"/>
      <c r="T212" s="642"/>
      <c r="U212" s="640"/>
      <c r="V212" s="642"/>
      <c r="W212" s="640"/>
      <c r="X212" s="642"/>
      <c r="Y212" s="640"/>
      <c r="Z212" s="642"/>
      <c r="AA212" s="640"/>
      <c r="AB212" s="642"/>
      <c r="AC212" s="640"/>
      <c r="AD212" s="642"/>
      <c r="AE212" s="640"/>
      <c r="AF212" s="642"/>
      <c r="AG212" s="640"/>
      <c r="AH212" s="642"/>
      <c r="AI212" s="640"/>
      <c r="AJ212" s="642"/>
      <c r="AK212" s="640"/>
      <c r="AL212" s="642"/>
      <c r="AM212" s="640"/>
      <c r="AN212" s="642"/>
      <c r="AO212" s="640"/>
      <c r="AP212" s="642"/>
      <c r="AQ212" s="640"/>
      <c r="AR212" s="642"/>
      <c r="AS212" s="640"/>
      <c r="AT212" s="642"/>
      <c r="AU212" s="640"/>
      <c r="AV212" s="642"/>
      <c r="AW212" s="640"/>
      <c r="AX212" s="642"/>
      <c r="AY212" s="640"/>
      <c r="AZ212" s="642"/>
      <c r="BA212" s="640"/>
      <c r="BB212" s="642"/>
      <c r="BC212" s="640"/>
      <c r="BD212" s="642"/>
      <c r="BE212" s="640"/>
      <c r="BF212" s="642"/>
      <c r="BG212" s="640"/>
      <c r="BH212" s="642"/>
      <c r="BI212" s="640"/>
      <c r="BJ212" s="642"/>
      <c r="BK212" s="640"/>
      <c r="BL212" s="642"/>
      <c r="BM212" s="640"/>
      <c r="BN212" s="642"/>
      <c r="BO212" s="640"/>
      <c r="BP212" s="642"/>
      <c r="BQ212" s="640"/>
      <c r="BR212" s="642"/>
      <c r="BS212" s="643">
        <f t="shared" si="115"/>
        <v>0</v>
      </c>
      <c r="BT212" s="644">
        <f t="shared" si="116"/>
        <v>0</v>
      </c>
      <c r="BU212" s="644">
        <f t="shared" si="117"/>
        <v>0</v>
      </c>
      <c r="BV212" s="644">
        <f t="shared" si="118"/>
        <v>0</v>
      </c>
      <c r="BW212" s="645"/>
      <c r="BX212" s="338"/>
      <c r="BY212" s="338"/>
      <c r="BZ212" s="338"/>
      <c r="CA212" s="338"/>
      <c r="CB212" s="338"/>
      <c r="CC212" s="338"/>
    </row>
    <row r="213" ht="15.75" customHeight="1">
      <c r="A213" s="338"/>
      <c r="B213" s="501"/>
      <c r="C213" s="637">
        <v>0.0</v>
      </c>
      <c r="D213" s="638">
        <f t="shared" ref="D213:E213" si="227">I213+K213+M213+O213+Q213+S213+U213+W213+Y213+AA213+AC213+AE213+AG213+AI213+AK213+AM213+AO213+AQ213+AS213+AU213+AW213+AY213+BA213+BC213+BE213+BG213+BI213+BK213+BM213+BO213+BQ213</f>
        <v>0</v>
      </c>
      <c r="E213" s="505">
        <f t="shared" si="227"/>
        <v>0</v>
      </c>
      <c r="F213" s="639">
        <f t="shared" si="113"/>
        <v>0</v>
      </c>
      <c r="G213" s="297"/>
      <c r="H213" s="298">
        <f t="shared" si="114"/>
        <v>0</v>
      </c>
      <c r="I213" s="640"/>
      <c r="J213" s="641">
        <v>0.0</v>
      </c>
      <c r="K213" s="640"/>
      <c r="L213" s="642"/>
      <c r="M213" s="640"/>
      <c r="N213" s="642"/>
      <c r="O213" s="640"/>
      <c r="P213" s="642"/>
      <c r="Q213" s="640"/>
      <c r="R213" s="642"/>
      <c r="S213" s="640"/>
      <c r="T213" s="642"/>
      <c r="U213" s="640"/>
      <c r="V213" s="642"/>
      <c r="W213" s="640"/>
      <c r="X213" s="642"/>
      <c r="Y213" s="640"/>
      <c r="Z213" s="642"/>
      <c r="AA213" s="640"/>
      <c r="AB213" s="642"/>
      <c r="AC213" s="640"/>
      <c r="AD213" s="642"/>
      <c r="AE213" s="640"/>
      <c r="AF213" s="642"/>
      <c r="AG213" s="640"/>
      <c r="AH213" s="642"/>
      <c r="AI213" s="640"/>
      <c r="AJ213" s="642"/>
      <c r="AK213" s="640"/>
      <c r="AL213" s="642"/>
      <c r="AM213" s="640"/>
      <c r="AN213" s="642"/>
      <c r="AO213" s="640"/>
      <c r="AP213" s="642"/>
      <c r="AQ213" s="640"/>
      <c r="AR213" s="642"/>
      <c r="AS213" s="640"/>
      <c r="AT213" s="642"/>
      <c r="AU213" s="640"/>
      <c r="AV213" s="642"/>
      <c r="AW213" s="640"/>
      <c r="AX213" s="642"/>
      <c r="AY213" s="640"/>
      <c r="AZ213" s="642"/>
      <c r="BA213" s="640"/>
      <c r="BB213" s="642"/>
      <c r="BC213" s="640"/>
      <c r="BD213" s="642"/>
      <c r="BE213" s="640"/>
      <c r="BF213" s="642"/>
      <c r="BG213" s="640"/>
      <c r="BH213" s="642"/>
      <c r="BI213" s="640"/>
      <c r="BJ213" s="642"/>
      <c r="BK213" s="640"/>
      <c r="BL213" s="642"/>
      <c r="BM213" s="640"/>
      <c r="BN213" s="642"/>
      <c r="BO213" s="640"/>
      <c r="BP213" s="642"/>
      <c r="BQ213" s="640"/>
      <c r="BR213" s="642"/>
      <c r="BS213" s="643">
        <f t="shared" si="115"/>
        <v>0</v>
      </c>
      <c r="BT213" s="644">
        <f t="shared" si="116"/>
        <v>0</v>
      </c>
      <c r="BU213" s="644">
        <f t="shared" si="117"/>
        <v>0</v>
      </c>
      <c r="BV213" s="644">
        <f t="shared" si="118"/>
        <v>0</v>
      </c>
      <c r="BW213" s="645"/>
      <c r="BX213" s="338"/>
      <c r="BY213" s="338"/>
      <c r="BZ213" s="338"/>
      <c r="CA213" s="338"/>
      <c r="CB213" s="338"/>
      <c r="CC213" s="338"/>
    </row>
    <row r="214" ht="15.75" customHeight="1">
      <c r="A214" s="338"/>
      <c r="B214" s="501"/>
      <c r="C214" s="637">
        <v>0.0</v>
      </c>
      <c r="D214" s="638">
        <f t="shared" ref="D214:E214" si="228">I214+K214+M214+O214+Q214+S214+U214+W214+Y214+AA214+AC214+AE214+AG214+AI214+AK214+AM214+AO214+AQ214+AS214+AU214+AW214+AY214+BA214+BC214+BE214+BG214+BI214+BK214+BM214+BO214+BQ214</f>
        <v>0</v>
      </c>
      <c r="E214" s="505">
        <f t="shared" si="228"/>
        <v>0</v>
      </c>
      <c r="F214" s="639">
        <f t="shared" si="113"/>
        <v>0</v>
      </c>
      <c r="G214" s="297"/>
      <c r="H214" s="298">
        <f t="shared" si="114"/>
        <v>0</v>
      </c>
      <c r="I214" s="640"/>
      <c r="J214" s="641">
        <v>0.0</v>
      </c>
      <c r="K214" s="640"/>
      <c r="L214" s="642"/>
      <c r="M214" s="640"/>
      <c r="N214" s="642"/>
      <c r="O214" s="640"/>
      <c r="P214" s="642"/>
      <c r="Q214" s="640"/>
      <c r="R214" s="642"/>
      <c r="S214" s="640"/>
      <c r="T214" s="642"/>
      <c r="U214" s="640"/>
      <c r="V214" s="642"/>
      <c r="W214" s="640"/>
      <c r="X214" s="642"/>
      <c r="Y214" s="640"/>
      <c r="Z214" s="642"/>
      <c r="AA214" s="640"/>
      <c r="AB214" s="642"/>
      <c r="AC214" s="640"/>
      <c r="AD214" s="642"/>
      <c r="AE214" s="640"/>
      <c r="AF214" s="642"/>
      <c r="AG214" s="640"/>
      <c r="AH214" s="642"/>
      <c r="AI214" s="640"/>
      <c r="AJ214" s="642"/>
      <c r="AK214" s="640"/>
      <c r="AL214" s="642"/>
      <c r="AM214" s="640"/>
      <c r="AN214" s="642"/>
      <c r="AO214" s="640"/>
      <c r="AP214" s="642"/>
      <c r="AQ214" s="640"/>
      <c r="AR214" s="642"/>
      <c r="AS214" s="640"/>
      <c r="AT214" s="642"/>
      <c r="AU214" s="640"/>
      <c r="AV214" s="642"/>
      <c r="AW214" s="640"/>
      <c r="AX214" s="642"/>
      <c r="AY214" s="640"/>
      <c r="AZ214" s="642"/>
      <c r="BA214" s="640"/>
      <c r="BB214" s="642"/>
      <c r="BC214" s="640"/>
      <c r="BD214" s="642"/>
      <c r="BE214" s="640"/>
      <c r="BF214" s="642"/>
      <c r="BG214" s="640"/>
      <c r="BH214" s="642"/>
      <c r="BI214" s="640"/>
      <c r="BJ214" s="642"/>
      <c r="BK214" s="640"/>
      <c r="BL214" s="642"/>
      <c r="BM214" s="640"/>
      <c r="BN214" s="642"/>
      <c r="BO214" s="640"/>
      <c r="BP214" s="642"/>
      <c r="BQ214" s="640"/>
      <c r="BR214" s="642"/>
      <c r="BS214" s="643">
        <f t="shared" si="115"/>
        <v>0</v>
      </c>
      <c r="BT214" s="644">
        <f t="shared" si="116"/>
        <v>0</v>
      </c>
      <c r="BU214" s="644">
        <f t="shared" si="117"/>
        <v>0</v>
      </c>
      <c r="BV214" s="644">
        <f t="shared" si="118"/>
        <v>0</v>
      </c>
      <c r="BW214" s="645"/>
      <c r="BX214" s="338"/>
      <c r="BY214" s="338"/>
      <c r="BZ214" s="338"/>
      <c r="CA214" s="338"/>
      <c r="CB214" s="338"/>
      <c r="CC214" s="338"/>
    </row>
    <row r="215" ht="15.75" customHeight="1">
      <c r="A215" s="338"/>
      <c r="B215" s="501"/>
      <c r="C215" s="637">
        <v>0.0</v>
      </c>
      <c r="D215" s="638">
        <f t="shared" ref="D215:E215" si="229">I215+K215+M215+O215+Q215+S215+U215+W215+Y215+AA215+AC215+AE215+AG215+AI215+AK215+AM215+AO215+AQ215+AS215+AU215+AW215+AY215+BA215+BC215+BE215+BG215+BI215+BK215+BM215+BO215+BQ215</f>
        <v>0</v>
      </c>
      <c r="E215" s="505">
        <f t="shared" si="229"/>
        <v>0</v>
      </c>
      <c r="F215" s="639">
        <f t="shared" si="113"/>
        <v>0</v>
      </c>
      <c r="G215" s="297"/>
      <c r="H215" s="298">
        <f t="shared" si="114"/>
        <v>0</v>
      </c>
      <c r="I215" s="640"/>
      <c r="J215" s="641">
        <v>0.0</v>
      </c>
      <c r="K215" s="640"/>
      <c r="L215" s="642"/>
      <c r="M215" s="640"/>
      <c r="N215" s="642"/>
      <c r="O215" s="640"/>
      <c r="P215" s="642"/>
      <c r="Q215" s="640"/>
      <c r="R215" s="642"/>
      <c r="S215" s="640"/>
      <c r="T215" s="642"/>
      <c r="U215" s="640"/>
      <c r="V215" s="642"/>
      <c r="W215" s="640"/>
      <c r="X215" s="642"/>
      <c r="Y215" s="640"/>
      <c r="Z215" s="642"/>
      <c r="AA215" s="640"/>
      <c r="AB215" s="642"/>
      <c r="AC215" s="640"/>
      <c r="AD215" s="642"/>
      <c r="AE215" s="640"/>
      <c r="AF215" s="642"/>
      <c r="AG215" s="640"/>
      <c r="AH215" s="642"/>
      <c r="AI215" s="640"/>
      <c r="AJ215" s="642"/>
      <c r="AK215" s="640"/>
      <c r="AL215" s="642"/>
      <c r="AM215" s="640"/>
      <c r="AN215" s="642"/>
      <c r="AO215" s="640"/>
      <c r="AP215" s="642"/>
      <c r="AQ215" s="640"/>
      <c r="AR215" s="642"/>
      <c r="AS215" s="640"/>
      <c r="AT215" s="642"/>
      <c r="AU215" s="640"/>
      <c r="AV215" s="642"/>
      <c r="AW215" s="640"/>
      <c r="AX215" s="642"/>
      <c r="AY215" s="640"/>
      <c r="AZ215" s="642"/>
      <c r="BA215" s="640"/>
      <c r="BB215" s="642"/>
      <c r="BC215" s="640"/>
      <c r="BD215" s="642"/>
      <c r="BE215" s="640"/>
      <c r="BF215" s="642"/>
      <c r="BG215" s="640"/>
      <c r="BH215" s="642"/>
      <c r="BI215" s="640"/>
      <c r="BJ215" s="642"/>
      <c r="BK215" s="640"/>
      <c r="BL215" s="642"/>
      <c r="BM215" s="640"/>
      <c r="BN215" s="642"/>
      <c r="BO215" s="640"/>
      <c r="BP215" s="642"/>
      <c r="BQ215" s="640"/>
      <c r="BR215" s="642"/>
      <c r="BS215" s="643">
        <f t="shared" si="115"/>
        <v>0</v>
      </c>
      <c r="BT215" s="644">
        <f t="shared" si="116"/>
        <v>0</v>
      </c>
      <c r="BU215" s="644">
        <f t="shared" si="117"/>
        <v>0</v>
      </c>
      <c r="BV215" s="644">
        <f t="shared" si="118"/>
        <v>0</v>
      </c>
      <c r="BW215" s="645"/>
      <c r="BX215" s="338"/>
      <c r="BY215" s="338"/>
      <c r="BZ215" s="338"/>
      <c r="CA215" s="338"/>
      <c r="CB215" s="338"/>
      <c r="CC215" s="338"/>
    </row>
    <row r="216" ht="15.75" customHeight="1">
      <c r="A216" s="338"/>
      <c r="B216" s="501"/>
      <c r="C216" s="637">
        <v>0.0</v>
      </c>
      <c r="D216" s="638">
        <f t="shared" ref="D216:E216" si="230">I216+K216+M216+O216+Q216+S216+U216+W216+Y216+AA216+AC216+AE216+AG216+AI216+AK216+AM216+AO216+AQ216+AS216+AU216+AW216+AY216+BA216+BC216+BE216+BG216+BI216+BK216+BM216+BO216+BQ216</f>
        <v>0</v>
      </c>
      <c r="E216" s="505">
        <f t="shared" si="230"/>
        <v>0</v>
      </c>
      <c r="F216" s="639">
        <f t="shared" si="113"/>
        <v>0</v>
      </c>
      <c r="G216" s="297"/>
      <c r="H216" s="298">
        <f t="shared" si="114"/>
        <v>0</v>
      </c>
      <c r="I216" s="640"/>
      <c r="J216" s="641">
        <v>0.0</v>
      </c>
      <c r="K216" s="640"/>
      <c r="L216" s="642"/>
      <c r="M216" s="640"/>
      <c r="N216" s="642"/>
      <c r="O216" s="640"/>
      <c r="P216" s="642"/>
      <c r="Q216" s="640"/>
      <c r="R216" s="642"/>
      <c r="S216" s="640"/>
      <c r="T216" s="642"/>
      <c r="U216" s="640"/>
      <c r="V216" s="642"/>
      <c r="W216" s="640"/>
      <c r="X216" s="642"/>
      <c r="Y216" s="640"/>
      <c r="Z216" s="642"/>
      <c r="AA216" s="640"/>
      <c r="AB216" s="642"/>
      <c r="AC216" s="640"/>
      <c r="AD216" s="642"/>
      <c r="AE216" s="640"/>
      <c r="AF216" s="642"/>
      <c r="AG216" s="640"/>
      <c r="AH216" s="642"/>
      <c r="AI216" s="640"/>
      <c r="AJ216" s="642"/>
      <c r="AK216" s="640"/>
      <c r="AL216" s="642"/>
      <c r="AM216" s="640"/>
      <c r="AN216" s="642"/>
      <c r="AO216" s="640"/>
      <c r="AP216" s="642"/>
      <c r="AQ216" s="640"/>
      <c r="AR216" s="642"/>
      <c r="AS216" s="640"/>
      <c r="AT216" s="642"/>
      <c r="AU216" s="640"/>
      <c r="AV216" s="642"/>
      <c r="AW216" s="640"/>
      <c r="AX216" s="642"/>
      <c r="AY216" s="640"/>
      <c r="AZ216" s="642"/>
      <c r="BA216" s="640"/>
      <c r="BB216" s="642"/>
      <c r="BC216" s="640"/>
      <c r="BD216" s="642"/>
      <c r="BE216" s="640"/>
      <c r="BF216" s="642"/>
      <c r="BG216" s="640"/>
      <c r="BH216" s="642"/>
      <c r="BI216" s="640"/>
      <c r="BJ216" s="642"/>
      <c r="BK216" s="640"/>
      <c r="BL216" s="642"/>
      <c r="BM216" s="640"/>
      <c r="BN216" s="642"/>
      <c r="BO216" s="640"/>
      <c r="BP216" s="642"/>
      <c r="BQ216" s="640"/>
      <c r="BR216" s="642"/>
      <c r="BS216" s="643">
        <f t="shared" si="115"/>
        <v>0</v>
      </c>
      <c r="BT216" s="644">
        <f t="shared" si="116"/>
        <v>0</v>
      </c>
      <c r="BU216" s="644">
        <f t="shared" si="117"/>
        <v>0</v>
      </c>
      <c r="BV216" s="644">
        <f t="shared" si="118"/>
        <v>0</v>
      </c>
      <c r="BW216" s="645"/>
      <c r="BX216" s="338"/>
      <c r="BY216" s="338"/>
      <c r="BZ216" s="338"/>
      <c r="CA216" s="338"/>
      <c r="CB216" s="338"/>
      <c r="CC216" s="338"/>
    </row>
    <row r="217" ht="15.75" customHeight="1">
      <c r="A217" s="338"/>
      <c r="B217" s="501"/>
      <c r="C217" s="637">
        <v>0.0</v>
      </c>
      <c r="D217" s="638">
        <f t="shared" ref="D217:E217" si="231">I217+K217+M217+O217+Q217+S217+U217+W217+Y217+AA217+AC217+AE217+AG217+AI217+AK217+AM217+AO217+AQ217+AS217+AU217+AW217+AY217+BA217+BC217+BE217+BG217+BI217+BK217+BM217+BO217+BQ217</f>
        <v>0</v>
      </c>
      <c r="E217" s="505">
        <f t="shared" si="231"/>
        <v>0</v>
      </c>
      <c r="F217" s="639">
        <f t="shared" si="113"/>
        <v>0</v>
      </c>
      <c r="G217" s="297"/>
      <c r="H217" s="298">
        <f t="shared" si="114"/>
        <v>0</v>
      </c>
      <c r="I217" s="640"/>
      <c r="J217" s="641">
        <v>0.0</v>
      </c>
      <c r="K217" s="640"/>
      <c r="L217" s="642"/>
      <c r="M217" s="640"/>
      <c r="N217" s="642"/>
      <c r="O217" s="640"/>
      <c r="P217" s="642"/>
      <c r="Q217" s="640"/>
      <c r="R217" s="642"/>
      <c r="S217" s="640"/>
      <c r="T217" s="642"/>
      <c r="U217" s="640"/>
      <c r="V217" s="642"/>
      <c r="W217" s="640"/>
      <c r="X217" s="642"/>
      <c r="Y217" s="640"/>
      <c r="Z217" s="642"/>
      <c r="AA217" s="640"/>
      <c r="AB217" s="642"/>
      <c r="AC217" s="640"/>
      <c r="AD217" s="642"/>
      <c r="AE217" s="640"/>
      <c r="AF217" s="642"/>
      <c r="AG217" s="640"/>
      <c r="AH217" s="642"/>
      <c r="AI217" s="640"/>
      <c r="AJ217" s="642"/>
      <c r="AK217" s="640"/>
      <c r="AL217" s="642"/>
      <c r="AM217" s="640"/>
      <c r="AN217" s="642"/>
      <c r="AO217" s="640"/>
      <c r="AP217" s="642"/>
      <c r="AQ217" s="640"/>
      <c r="AR217" s="642"/>
      <c r="AS217" s="640"/>
      <c r="AT217" s="642"/>
      <c r="AU217" s="640"/>
      <c r="AV217" s="642"/>
      <c r="AW217" s="640"/>
      <c r="AX217" s="642"/>
      <c r="AY217" s="640"/>
      <c r="AZ217" s="642"/>
      <c r="BA217" s="640"/>
      <c r="BB217" s="642"/>
      <c r="BC217" s="640"/>
      <c r="BD217" s="642"/>
      <c r="BE217" s="640"/>
      <c r="BF217" s="642"/>
      <c r="BG217" s="640"/>
      <c r="BH217" s="642"/>
      <c r="BI217" s="640"/>
      <c r="BJ217" s="642"/>
      <c r="BK217" s="640"/>
      <c r="BL217" s="642"/>
      <c r="BM217" s="640"/>
      <c r="BN217" s="642"/>
      <c r="BO217" s="640"/>
      <c r="BP217" s="642"/>
      <c r="BQ217" s="640"/>
      <c r="BR217" s="642"/>
      <c r="BS217" s="643">
        <f t="shared" si="115"/>
        <v>0</v>
      </c>
      <c r="BT217" s="644">
        <f t="shared" si="116"/>
        <v>0</v>
      </c>
      <c r="BU217" s="644">
        <f t="shared" si="117"/>
        <v>0</v>
      </c>
      <c r="BV217" s="644">
        <f t="shared" si="118"/>
        <v>0</v>
      </c>
      <c r="BW217" s="645"/>
      <c r="BX217" s="338"/>
      <c r="BY217" s="338"/>
      <c r="BZ217" s="338"/>
      <c r="CA217" s="338"/>
      <c r="CB217" s="338"/>
      <c r="CC217" s="338"/>
    </row>
    <row r="218" ht="15.75" customHeight="1">
      <c r="A218" s="338"/>
      <c r="B218" s="501"/>
      <c r="C218" s="637">
        <v>0.0</v>
      </c>
      <c r="D218" s="638">
        <f t="shared" ref="D218:E218" si="232">I218+K218+M218+O218+Q218+S218+U218+W218+Y218+AA218+AC218+AE218+AG218+AI218+AK218+AM218+AO218+AQ218+AS218+AU218+AW218+AY218+BA218+BC218+BE218+BG218+BI218+BK218+BM218+BO218+BQ218</f>
        <v>0</v>
      </c>
      <c r="E218" s="505">
        <f t="shared" si="232"/>
        <v>0</v>
      </c>
      <c r="F218" s="639">
        <f t="shared" si="113"/>
        <v>0</v>
      </c>
      <c r="G218" s="297"/>
      <c r="H218" s="298">
        <f t="shared" si="114"/>
        <v>0</v>
      </c>
      <c r="I218" s="640"/>
      <c r="J218" s="641">
        <v>0.0</v>
      </c>
      <c r="K218" s="640"/>
      <c r="L218" s="642"/>
      <c r="M218" s="640"/>
      <c r="N218" s="642"/>
      <c r="O218" s="640"/>
      <c r="P218" s="642"/>
      <c r="Q218" s="640"/>
      <c r="R218" s="642"/>
      <c r="S218" s="640"/>
      <c r="T218" s="642"/>
      <c r="U218" s="640"/>
      <c r="V218" s="642"/>
      <c r="W218" s="640"/>
      <c r="X218" s="642"/>
      <c r="Y218" s="640"/>
      <c r="Z218" s="642"/>
      <c r="AA218" s="640"/>
      <c r="AB218" s="642"/>
      <c r="AC218" s="640"/>
      <c r="AD218" s="642"/>
      <c r="AE218" s="640"/>
      <c r="AF218" s="642"/>
      <c r="AG218" s="640"/>
      <c r="AH218" s="642"/>
      <c r="AI218" s="640"/>
      <c r="AJ218" s="642"/>
      <c r="AK218" s="640"/>
      <c r="AL218" s="642"/>
      <c r="AM218" s="640"/>
      <c r="AN218" s="642"/>
      <c r="AO218" s="640"/>
      <c r="AP218" s="642"/>
      <c r="AQ218" s="640"/>
      <c r="AR218" s="642"/>
      <c r="AS218" s="640"/>
      <c r="AT218" s="642"/>
      <c r="AU218" s="640"/>
      <c r="AV218" s="642"/>
      <c r="AW218" s="640"/>
      <c r="AX218" s="642"/>
      <c r="AY218" s="640"/>
      <c r="AZ218" s="642"/>
      <c r="BA218" s="640"/>
      <c r="BB218" s="642"/>
      <c r="BC218" s="640"/>
      <c r="BD218" s="642"/>
      <c r="BE218" s="640"/>
      <c r="BF218" s="642"/>
      <c r="BG218" s="640"/>
      <c r="BH218" s="642"/>
      <c r="BI218" s="640"/>
      <c r="BJ218" s="642"/>
      <c r="BK218" s="640"/>
      <c r="BL218" s="642"/>
      <c r="BM218" s="640"/>
      <c r="BN218" s="642"/>
      <c r="BO218" s="640"/>
      <c r="BP218" s="642"/>
      <c r="BQ218" s="640"/>
      <c r="BR218" s="642"/>
      <c r="BS218" s="643">
        <f t="shared" si="115"/>
        <v>0</v>
      </c>
      <c r="BT218" s="644">
        <f t="shared" si="116"/>
        <v>0</v>
      </c>
      <c r="BU218" s="644">
        <f t="shared" si="117"/>
        <v>0</v>
      </c>
      <c r="BV218" s="644">
        <f t="shared" si="118"/>
        <v>0</v>
      </c>
      <c r="BW218" s="645"/>
      <c r="BX218" s="338"/>
      <c r="BY218" s="338"/>
      <c r="BZ218" s="338"/>
      <c r="CA218" s="338"/>
      <c r="CB218" s="338"/>
      <c r="CC218" s="338"/>
    </row>
    <row r="219" ht="15.75" customHeight="1">
      <c r="A219" s="338"/>
      <c r="B219" s="501"/>
      <c r="C219" s="637">
        <v>0.0</v>
      </c>
      <c r="D219" s="638">
        <f t="shared" ref="D219:E219" si="233">I219+K219+M219+O219+Q219+S219+U219+W219+Y219+AA219+AC219+AE219+AG219+AI219+AK219+AM219+AO219+AQ219+AS219+AU219+AW219+AY219+BA219+BC219+BE219+BG219+BI219+BK219+BM219+BO219+BQ219</f>
        <v>0</v>
      </c>
      <c r="E219" s="505">
        <f t="shared" si="233"/>
        <v>0</v>
      </c>
      <c r="F219" s="639">
        <f t="shared" si="113"/>
        <v>0</v>
      </c>
      <c r="G219" s="297"/>
      <c r="H219" s="298">
        <f t="shared" si="114"/>
        <v>0</v>
      </c>
      <c r="I219" s="640"/>
      <c r="J219" s="641">
        <v>0.0</v>
      </c>
      <c r="K219" s="640"/>
      <c r="L219" s="642"/>
      <c r="M219" s="640"/>
      <c r="N219" s="642"/>
      <c r="O219" s="640"/>
      <c r="P219" s="642"/>
      <c r="Q219" s="640"/>
      <c r="R219" s="642"/>
      <c r="S219" s="640"/>
      <c r="T219" s="642"/>
      <c r="U219" s="640"/>
      <c r="V219" s="642"/>
      <c r="W219" s="640"/>
      <c r="X219" s="642"/>
      <c r="Y219" s="640"/>
      <c r="Z219" s="642"/>
      <c r="AA219" s="640"/>
      <c r="AB219" s="642"/>
      <c r="AC219" s="640"/>
      <c r="AD219" s="642"/>
      <c r="AE219" s="640"/>
      <c r="AF219" s="642"/>
      <c r="AG219" s="640"/>
      <c r="AH219" s="642"/>
      <c r="AI219" s="640"/>
      <c r="AJ219" s="642"/>
      <c r="AK219" s="640"/>
      <c r="AL219" s="642"/>
      <c r="AM219" s="640"/>
      <c r="AN219" s="642"/>
      <c r="AO219" s="640"/>
      <c r="AP219" s="642"/>
      <c r="AQ219" s="640"/>
      <c r="AR219" s="642"/>
      <c r="AS219" s="640"/>
      <c r="AT219" s="642"/>
      <c r="AU219" s="640"/>
      <c r="AV219" s="642"/>
      <c r="AW219" s="640"/>
      <c r="AX219" s="642"/>
      <c r="AY219" s="640"/>
      <c r="AZ219" s="642"/>
      <c r="BA219" s="640"/>
      <c r="BB219" s="642"/>
      <c r="BC219" s="640"/>
      <c r="BD219" s="642"/>
      <c r="BE219" s="640"/>
      <c r="BF219" s="642"/>
      <c r="BG219" s="640"/>
      <c r="BH219" s="642"/>
      <c r="BI219" s="640"/>
      <c r="BJ219" s="642"/>
      <c r="BK219" s="640"/>
      <c r="BL219" s="642"/>
      <c r="BM219" s="640"/>
      <c r="BN219" s="642"/>
      <c r="BO219" s="640"/>
      <c r="BP219" s="642"/>
      <c r="BQ219" s="640"/>
      <c r="BR219" s="642"/>
      <c r="BS219" s="643">
        <f t="shared" si="115"/>
        <v>0</v>
      </c>
      <c r="BT219" s="644">
        <f t="shared" si="116"/>
        <v>0</v>
      </c>
      <c r="BU219" s="644">
        <f t="shared" si="117"/>
        <v>0</v>
      </c>
      <c r="BV219" s="644">
        <f t="shared" si="118"/>
        <v>0</v>
      </c>
      <c r="BW219" s="645"/>
      <c r="BX219" s="338"/>
      <c r="BY219" s="338"/>
      <c r="BZ219" s="338"/>
      <c r="CA219" s="338"/>
      <c r="CB219" s="338"/>
      <c r="CC219" s="338"/>
    </row>
    <row r="220" ht="15.75" customHeight="1">
      <c r="A220" s="338"/>
      <c r="B220" s="501"/>
      <c r="C220" s="818"/>
      <c r="D220" s="638">
        <f t="shared" ref="D220:E220" si="234">I220+K220+M220+O220+Q220+S220+U220+W220+Y220+AA220+AC220+AE220+AG220+AI220+AK220+AM220+AO220+AQ220+AS220+AU220+AW220+AY220+BA220+BC220+BE220+BG220+BI220+BK220+BM220+BO220+BQ220</f>
        <v>0</v>
      </c>
      <c r="E220" s="505">
        <f t="shared" si="234"/>
        <v>0</v>
      </c>
      <c r="F220" s="639">
        <f t="shared" si="113"/>
        <v>0</v>
      </c>
      <c r="G220" s="297"/>
      <c r="H220" s="298">
        <f t="shared" si="114"/>
        <v>0</v>
      </c>
      <c r="I220" s="640"/>
      <c r="J220" s="642"/>
      <c r="K220" s="640"/>
      <c r="L220" s="642"/>
      <c r="M220" s="640"/>
      <c r="N220" s="642"/>
      <c r="O220" s="640"/>
      <c r="P220" s="642"/>
      <c r="Q220" s="640"/>
      <c r="R220" s="642"/>
      <c r="S220" s="640"/>
      <c r="T220" s="642"/>
      <c r="U220" s="640"/>
      <c r="V220" s="642"/>
      <c r="W220" s="640"/>
      <c r="X220" s="642"/>
      <c r="Y220" s="640"/>
      <c r="Z220" s="642"/>
      <c r="AA220" s="640"/>
      <c r="AB220" s="642"/>
      <c r="AC220" s="640"/>
      <c r="AD220" s="642"/>
      <c r="AE220" s="640"/>
      <c r="AF220" s="642"/>
      <c r="AG220" s="640"/>
      <c r="AH220" s="642"/>
      <c r="AI220" s="640"/>
      <c r="AJ220" s="642"/>
      <c r="AK220" s="640"/>
      <c r="AL220" s="642"/>
      <c r="AM220" s="640"/>
      <c r="AN220" s="642"/>
      <c r="AO220" s="640"/>
      <c r="AP220" s="642"/>
      <c r="AQ220" s="640"/>
      <c r="AR220" s="642"/>
      <c r="AS220" s="640"/>
      <c r="AT220" s="642"/>
      <c r="AU220" s="640"/>
      <c r="AV220" s="642"/>
      <c r="AW220" s="640"/>
      <c r="AX220" s="642"/>
      <c r="AY220" s="640"/>
      <c r="AZ220" s="642"/>
      <c r="BA220" s="640"/>
      <c r="BB220" s="642"/>
      <c r="BC220" s="640"/>
      <c r="BD220" s="642"/>
      <c r="BE220" s="640"/>
      <c r="BF220" s="642"/>
      <c r="BG220" s="640"/>
      <c r="BH220" s="642"/>
      <c r="BI220" s="640"/>
      <c r="BJ220" s="642"/>
      <c r="BK220" s="640"/>
      <c r="BL220" s="642"/>
      <c r="BM220" s="640"/>
      <c r="BN220" s="642"/>
      <c r="BO220" s="640"/>
      <c r="BP220" s="642"/>
      <c r="BQ220" s="640"/>
      <c r="BR220" s="642"/>
      <c r="BS220" s="643">
        <f t="shared" si="115"/>
        <v>0</v>
      </c>
      <c r="BT220" s="644">
        <f t="shared" si="116"/>
        <v>0</v>
      </c>
      <c r="BU220" s="644">
        <f t="shared" si="117"/>
        <v>0</v>
      </c>
      <c r="BV220" s="644">
        <f t="shared" si="118"/>
        <v>0</v>
      </c>
      <c r="BW220" s="645"/>
      <c r="BX220" s="338"/>
      <c r="BY220" s="338"/>
      <c r="BZ220" s="338"/>
      <c r="CA220" s="338"/>
      <c r="CB220" s="338"/>
      <c r="CC220" s="338"/>
    </row>
    <row r="221" ht="15.75" customHeight="1">
      <c r="A221" s="338"/>
      <c r="B221" s="501"/>
      <c r="C221" s="818"/>
      <c r="D221" s="638">
        <f t="shared" ref="D221:E221" si="235">I221+K221+M221+O221+Q221+S221+U221+W221+Y221+AA221+AC221+AE221+AG221+AI221+AK221+AM221+AO221+AQ221+AS221+AU221+AW221+AY221+BA221+BC221+BE221+BG221+BI221+BK221+BM221+BO221+BQ221</f>
        <v>0</v>
      </c>
      <c r="E221" s="505">
        <f t="shared" si="235"/>
        <v>0</v>
      </c>
      <c r="F221" s="639">
        <f t="shared" si="113"/>
        <v>0</v>
      </c>
      <c r="G221" s="297"/>
      <c r="H221" s="298">
        <f t="shared" si="114"/>
        <v>0</v>
      </c>
      <c r="I221" s="640"/>
      <c r="J221" s="642"/>
      <c r="K221" s="640"/>
      <c r="L221" s="642"/>
      <c r="M221" s="640"/>
      <c r="N221" s="642"/>
      <c r="O221" s="640"/>
      <c r="P221" s="642"/>
      <c r="Q221" s="640"/>
      <c r="R221" s="642"/>
      <c r="S221" s="640"/>
      <c r="T221" s="642"/>
      <c r="U221" s="640"/>
      <c r="V221" s="642"/>
      <c r="W221" s="640"/>
      <c r="X221" s="642"/>
      <c r="Y221" s="640"/>
      <c r="Z221" s="642"/>
      <c r="AA221" s="640"/>
      <c r="AB221" s="642"/>
      <c r="AC221" s="640"/>
      <c r="AD221" s="642"/>
      <c r="AE221" s="640"/>
      <c r="AF221" s="642"/>
      <c r="AG221" s="640"/>
      <c r="AH221" s="642"/>
      <c r="AI221" s="640"/>
      <c r="AJ221" s="642"/>
      <c r="AK221" s="640"/>
      <c r="AL221" s="642"/>
      <c r="AM221" s="640"/>
      <c r="AN221" s="642"/>
      <c r="AO221" s="640"/>
      <c r="AP221" s="642"/>
      <c r="AQ221" s="640"/>
      <c r="AR221" s="642"/>
      <c r="AS221" s="640"/>
      <c r="AT221" s="642"/>
      <c r="AU221" s="640"/>
      <c r="AV221" s="642"/>
      <c r="AW221" s="640"/>
      <c r="AX221" s="642"/>
      <c r="AY221" s="640"/>
      <c r="AZ221" s="642"/>
      <c r="BA221" s="640"/>
      <c r="BB221" s="642"/>
      <c r="BC221" s="640"/>
      <c r="BD221" s="642"/>
      <c r="BE221" s="640"/>
      <c r="BF221" s="642"/>
      <c r="BG221" s="640"/>
      <c r="BH221" s="642"/>
      <c r="BI221" s="640"/>
      <c r="BJ221" s="642"/>
      <c r="BK221" s="640"/>
      <c r="BL221" s="642"/>
      <c r="BM221" s="640"/>
      <c r="BN221" s="642"/>
      <c r="BO221" s="640"/>
      <c r="BP221" s="642"/>
      <c r="BQ221" s="640"/>
      <c r="BR221" s="642"/>
      <c r="BS221" s="643">
        <f t="shared" si="115"/>
        <v>0</v>
      </c>
      <c r="BT221" s="644">
        <f t="shared" si="116"/>
        <v>0</v>
      </c>
      <c r="BU221" s="644">
        <f t="shared" si="117"/>
        <v>0</v>
      </c>
      <c r="BV221" s="644">
        <f t="shared" si="118"/>
        <v>0</v>
      </c>
      <c r="BW221" s="645"/>
      <c r="BX221" s="338"/>
      <c r="BY221" s="338"/>
      <c r="BZ221" s="338"/>
      <c r="CA221" s="338"/>
      <c r="CB221" s="338"/>
      <c r="CC221" s="338"/>
    </row>
    <row r="222" ht="15.75" customHeight="1">
      <c r="A222" s="338"/>
      <c r="B222" s="501"/>
      <c r="C222" s="818"/>
      <c r="D222" s="638">
        <f t="shared" ref="D222:E222" si="236">I222+K222+M222+O222+Q222+S222+U222+W222+Y222+AA222+AC222+AE222+AG222+AI222+AK222+AM222+AO222+AQ222+AS222+AU222+AW222+AY222+BA222+BC222+BE222+BG222+BI222+BK222+BM222+BO222+BQ222</f>
        <v>0</v>
      </c>
      <c r="E222" s="505">
        <f t="shared" si="236"/>
        <v>0</v>
      </c>
      <c r="F222" s="639">
        <f t="shared" si="113"/>
        <v>0</v>
      </c>
      <c r="G222" s="297"/>
      <c r="H222" s="298">
        <f t="shared" si="114"/>
        <v>0</v>
      </c>
      <c r="I222" s="640"/>
      <c r="J222" s="642"/>
      <c r="K222" s="640"/>
      <c r="L222" s="642"/>
      <c r="M222" s="640"/>
      <c r="N222" s="642"/>
      <c r="O222" s="640"/>
      <c r="P222" s="642"/>
      <c r="Q222" s="640"/>
      <c r="R222" s="642"/>
      <c r="S222" s="640"/>
      <c r="T222" s="642"/>
      <c r="U222" s="640"/>
      <c r="V222" s="642"/>
      <c r="W222" s="640"/>
      <c r="X222" s="642"/>
      <c r="Y222" s="640"/>
      <c r="Z222" s="642"/>
      <c r="AA222" s="640"/>
      <c r="AB222" s="642"/>
      <c r="AC222" s="640"/>
      <c r="AD222" s="642"/>
      <c r="AE222" s="640"/>
      <c r="AF222" s="642"/>
      <c r="AG222" s="640"/>
      <c r="AH222" s="642"/>
      <c r="AI222" s="640"/>
      <c r="AJ222" s="642"/>
      <c r="AK222" s="640"/>
      <c r="AL222" s="642"/>
      <c r="AM222" s="640"/>
      <c r="AN222" s="642"/>
      <c r="AO222" s="640"/>
      <c r="AP222" s="642"/>
      <c r="AQ222" s="640"/>
      <c r="AR222" s="642"/>
      <c r="AS222" s="640"/>
      <c r="AT222" s="642"/>
      <c r="AU222" s="640"/>
      <c r="AV222" s="642"/>
      <c r="AW222" s="640"/>
      <c r="AX222" s="642"/>
      <c r="AY222" s="640"/>
      <c r="AZ222" s="642"/>
      <c r="BA222" s="640"/>
      <c r="BB222" s="642"/>
      <c r="BC222" s="640"/>
      <c r="BD222" s="642"/>
      <c r="BE222" s="640"/>
      <c r="BF222" s="642"/>
      <c r="BG222" s="640"/>
      <c r="BH222" s="642"/>
      <c r="BI222" s="640"/>
      <c r="BJ222" s="642"/>
      <c r="BK222" s="640"/>
      <c r="BL222" s="642"/>
      <c r="BM222" s="640"/>
      <c r="BN222" s="642"/>
      <c r="BO222" s="640"/>
      <c r="BP222" s="642"/>
      <c r="BQ222" s="640"/>
      <c r="BR222" s="642"/>
      <c r="BS222" s="643">
        <f t="shared" si="115"/>
        <v>0</v>
      </c>
      <c r="BT222" s="644">
        <f t="shared" si="116"/>
        <v>0</v>
      </c>
      <c r="BU222" s="644">
        <f t="shared" si="117"/>
        <v>0</v>
      </c>
      <c r="BV222" s="644">
        <f t="shared" si="118"/>
        <v>0</v>
      </c>
      <c r="BW222" s="645"/>
      <c r="BX222" s="338"/>
      <c r="BY222" s="338"/>
      <c r="BZ222" s="338"/>
      <c r="CA222" s="338"/>
      <c r="CB222" s="338"/>
      <c r="CC222" s="338"/>
    </row>
    <row r="223" ht="15.75" customHeight="1">
      <c r="A223" s="338"/>
      <c r="B223" s="501"/>
      <c r="C223" s="818"/>
      <c r="D223" s="638">
        <f t="shared" ref="D223:E223" si="237">I223+K223+M223+O223+Q223+S223+U223+W223+Y223+AA223+AC223+AE223+AG223+AI223+AK223+AM223+AO223+AQ223+AS223+AU223+AW223+AY223+BA223+BC223+BE223+BG223+BI223+BK223+BM223+BO223+BQ223</f>
        <v>0</v>
      </c>
      <c r="E223" s="505">
        <f t="shared" si="237"/>
        <v>0</v>
      </c>
      <c r="F223" s="639">
        <f t="shared" si="113"/>
        <v>0</v>
      </c>
      <c r="G223" s="297"/>
      <c r="H223" s="298">
        <f t="shared" si="114"/>
        <v>0</v>
      </c>
      <c r="I223" s="640"/>
      <c r="J223" s="642"/>
      <c r="K223" s="640"/>
      <c r="L223" s="642"/>
      <c r="M223" s="640"/>
      <c r="N223" s="642"/>
      <c r="O223" s="640"/>
      <c r="P223" s="642"/>
      <c r="Q223" s="640"/>
      <c r="R223" s="642"/>
      <c r="S223" s="640"/>
      <c r="T223" s="642"/>
      <c r="U223" s="640"/>
      <c r="V223" s="642"/>
      <c r="W223" s="640"/>
      <c r="X223" s="642"/>
      <c r="Y223" s="640"/>
      <c r="Z223" s="642"/>
      <c r="AA223" s="640"/>
      <c r="AB223" s="642"/>
      <c r="AC223" s="640"/>
      <c r="AD223" s="642"/>
      <c r="AE223" s="640"/>
      <c r="AF223" s="642"/>
      <c r="AG223" s="640"/>
      <c r="AH223" s="642"/>
      <c r="AI223" s="640"/>
      <c r="AJ223" s="642"/>
      <c r="AK223" s="640"/>
      <c r="AL223" s="642"/>
      <c r="AM223" s="640"/>
      <c r="AN223" s="642"/>
      <c r="AO223" s="640"/>
      <c r="AP223" s="642"/>
      <c r="AQ223" s="640"/>
      <c r="AR223" s="642"/>
      <c r="AS223" s="640"/>
      <c r="AT223" s="642"/>
      <c r="AU223" s="640"/>
      <c r="AV223" s="642"/>
      <c r="AW223" s="640"/>
      <c r="AX223" s="642"/>
      <c r="AY223" s="640"/>
      <c r="AZ223" s="642"/>
      <c r="BA223" s="640"/>
      <c r="BB223" s="642"/>
      <c r="BC223" s="640"/>
      <c r="BD223" s="642"/>
      <c r="BE223" s="640"/>
      <c r="BF223" s="642"/>
      <c r="BG223" s="640"/>
      <c r="BH223" s="642"/>
      <c r="BI223" s="640"/>
      <c r="BJ223" s="642"/>
      <c r="BK223" s="640"/>
      <c r="BL223" s="642"/>
      <c r="BM223" s="640"/>
      <c r="BN223" s="642"/>
      <c r="BO223" s="640"/>
      <c r="BP223" s="642"/>
      <c r="BQ223" s="640"/>
      <c r="BR223" s="642"/>
      <c r="BS223" s="643">
        <f t="shared" si="115"/>
        <v>0</v>
      </c>
      <c r="BT223" s="644">
        <f t="shared" si="116"/>
        <v>0</v>
      </c>
      <c r="BU223" s="644">
        <f t="shared" si="117"/>
        <v>0</v>
      </c>
      <c r="BV223" s="644">
        <f t="shared" si="118"/>
        <v>0</v>
      </c>
      <c r="BW223" s="645"/>
      <c r="BX223" s="338"/>
      <c r="BY223" s="338"/>
      <c r="BZ223" s="338"/>
      <c r="CA223" s="338"/>
      <c r="CB223" s="338"/>
      <c r="CC223" s="338"/>
    </row>
    <row r="224" ht="15.75" customHeight="1">
      <c r="A224" s="338"/>
      <c r="B224" s="501"/>
      <c r="C224" s="818"/>
      <c r="D224" s="638">
        <f t="shared" ref="D224:E224" si="238">I224+K224+M224+O224+Q224+S224+U224+W224+Y224+AA224+AC224+AE224+AG224+AI224+AK224+AM224+AO224+AQ224+AS224+AU224+AW224+AY224+BA224+BC224+BE224+BG224+BI224+BK224+BM224+BO224+BQ224</f>
        <v>0</v>
      </c>
      <c r="E224" s="505">
        <f t="shared" si="238"/>
        <v>0</v>
      </c>
      <c r="F224" s="639">
        <f t="shared" si="113"/>
        <v>0</v>
      </c>
      <c r="G224" s="297"/>
      <c r="H224" s="298">
        <f t="shared" si="114"/>
        <v>0</v>
      </c>
      <c r="I224" s="640"/>
      <c r="J224" s="642"/>
      <c r="K224" s="640"/>
      <c r="L224" s="642"/>
      <c r="M224" s="640"/>
      <c r="N224" s="642"/>
      <c r="O224" s="640"/>
      <c r="P224" s="642"/>
      <c r="Q224" s="640"/>
      <c r="R224" s="642"/>
      <c r="S224" s="640"/>
      <c r="T224" s="642"/>
      <c r="U224" s="640"/>
      <c r="V224" s="642"/>
      <c r="W224" s="640"/>
      <c r="X224" s="642"/>
      <c r="Y224" s="640"/>
      <c r="Z224" s="642"/>
      <c r="AA224" s="640"/>
      <c r="AB224" s="642"/>
      <c r="AC224" s="640"/>
      <c r="AD224" s="642"/>
      <c r="AE224" s="640"/>
      <c r="AF224" s="642"/>
      <c r="AG224" s="640"/>
      <c r="AH224" s="642"/>
      <c r="AI224" s="640"/>
      <c r="AJ224" s="642"/>
      <c r="AK224" s="640"/>
      <c r="AL224" s="642"/>
      <c r="AM224" s="640"/>
      <c r="AN224" s="642"/>
      <c r="AO224" s="640"/>
      <c r="AP224" s="642"/>
      <c r="AQ224" s="640"/>
      <c r="AR224" s="642"/>
      <c r="AS224" s="640"/>
      <c r="AT224" s="642"/>
      <c r="AU224" s="640"/>
      <c r="AV224" s="642"/>
      <c r="AW224" s="640"/>
      <c r="AX224" s="642"/>
      <c r="AY224" s="640"/>
      <c r="AZ224" s="642"/>
      <c r="BA224" s="640"/>
      <c r="BB224" s="642"/>
      <c r="BC224" s="640"/>
      <c r="BD224" s="642"/>
      <c r="BE224" s="640"/>
      <c r="BF224" s="642"/>
      <c r="BG224" s="640"/>
      <c r="BH224" s="642"/>
      <c r="BI224" s="640"/>
      <c r="BJ224" s="642"/>
      <c r="BK224" s="640"/>
      <c r="BL224" s="642"/>
      <c r="BM224" s="640"/>
      <c r="BN224" s="642"/>
      <c r="BO224" s="640"/>
      <c r="BP224" s="642"/>
      <c r="BQ224" s="640"/>
      <c r="BR224" s="642"/>
      <c r="BS224" s="643">
        <f t="shared" si="115"/>
        <v>0</v>
      </c>
      <c r="BT224" s="644">
        <f t="shared" si="116"/>
        <v>0</v>
      </c>
      <c r="BU224" s="644">
        <f t="shared" si="117"/>
        <v>0</v>
      </c>
      <c r="BV224" s="644">
        <f t="shared" si="118"/>
        <v>0</v>
      </c>
      <c r="BW224" s="645"/>
      <c r="BX224" s="338"/>
      <c r="BY224" s="338"/>
      <c r="BZ224" s="338"/>
      <c r="CA224" s="338"/>
      <c r="CB224" s="338"/>
      <c r="CC224" s="338"/>
    </row>
    <row r="225" ht="15.75" customHeight="1">
      <c r="A225" s="338"/>
      <c r="B225" s="501"/>
      <c r="C225" s="818"/>
      <c r="D225" s="638">
        <f t="shared" ref="D225:E225" si="239">I225+K225+M225+O225+Q225+S225+U225+W225+Y225+AA225+AC225+AE225+AG225+AI225+AK225+AM225+AO225+AQ225+AS225+AU225+AW225+AY225+BA225+BC225+BE225+BG225+BI225+BK225+BM225+BO225+BQ225</f>
        <v>0</v>
      </c>
      <c r="E225" s="505">
        <f t="shared" si="239"/>
        <v>0</v>
      </c>
      <c r="F225" s="639">
        <f t="shared" si="113"/>
        <v>0</v>
      </c>
      <c r="G225" s="297"/>
      <c r="H225" s="298">
        <f t="shared" si="114"/>
        <v>0</v>
      </c>
      <c r="I225" s="640"/>
      <c r="J225" s="642"/>
      <c r="K225" s="640"/>
      <c r="L225" s="642"/>
      <c r="M225" s="640"/>
      <c r="N225" s="642"/>
      <c r="O225" s="640"/>
      <c r="P225" s="642"/>
      <c r="Q225" s="640"/>
      <c r="R225" s="642"/>
      <c r="S225" s="640"/>
      <c r="T225" s="642"/>
      <c r="U225" s="640"/>
      <c r="V225" s="642"/>
      <c r="W225" s="640"/>
      <c r="X225" s="642"/>
      <c r="Y225" s="640"/>
      <c r="Z225" s="642"/>
      <c r="AA225" s="640"/>
      <c r="AB225" s="642"/>
      <c r="AC225" s="640"/>
      <c r="AD225" s="642"/>
      <c r="AE225" s="640"/>
      <c r="AF225" s="642"/>
      <c r="AG225" s="640"/>
      <c r="AH225" s="642"/>
      <c r="AI225" s="640"/>
      <c r="AJ225" s="642"/>
      <c r="AK225" s="640"/>
      <c r="AL225" s="642"/>
      <c r="AM225" s="640"/>
      <c r="AN225" s="642"/>
      <c r="AO225" s="640"/>
      <c r="AP225" s="642"/>
      <c r="AQ225" s="640"/>
      <c r="AR225" s="642"/>
      <c r="AS225" s="640"/>
      <c r="AT225" s="642"/>
      <c r="AU225" s="640"/>
      <c r="AV225" s="642"/>
      <c r="AW225" s="640"/>
      <c r="AX225" s="642"/>
      <c r="AY225" s="640"/>
      <c r="AZ225" s="642"/>
      <c r="BA225" s="640"/>
      <c r="BB225" s="642"/>
      <c r="BC225" s="640"/>
      <c r="BD225" s="642"/>
      <c r="BE225" s="640"/>
      <c r="BF225" s="642"/>
      <c r="BG225" s="640"/>
      <c r="BH225" s="642"/>
      <c r="BI225" s="640"/>
      <c r="BJ225" s="642"/>
      <c r="BK225" s="640"/>
      <c r="BL225" s="642"/>
      <c r="BM225" s="640"/>
      <c r="BN225" s="642"/>
      <c r="BO225" s="640"/>
      <c r="BP225" s="642"/>
      <c r="BQ225" s="640"/>
      <c r="BR225" s="642"/>
      <c r="BS225" s="643">
        <f t="shared" si="115"/>
        <v>0</v>
      </c>
      <c r="BT225" s="644">
        <f t="shared" si="116"/>
        <v>0</v>
      </c>
      <c r="BU225" s="644">
        <f t="shared" si="117"/>
        <v>0</v>
      </c>
      <c r="BV225" s="644">
        <f t="shared" si="118"/>
        <v>0</v>
      </c>
      <c r="BW225" s="645"/>
      <c r="BX225" s="338"/>
      <c r="BY225" s="338"/>
      <c r="BZ225" s="338"/>
      <c r="CA225" s="338"/>
      <c r="CB225" s="338"/>
      <c r="CC225" s="338"/>
    </row>
    <row r="226" ht="15.75" customHeight="1">
      <c r="A226" s="338"/>
      <c r="B226" s="501"/>
      <c r="C226" s="818"/>
      <c r="D226" s="638">
        <f t="shared" ref="D226:E226" si="240">I226+K226+M226+O226+Q226+S226+U226+W226+Y226+AA226+AC226+AE226+AG226+AI226+AK226+AM226+AO226+AQ226+AS226+AU226+AW226+AY226+BA226+BC226+BE226+BG226+BI226+BK226+BM226+BO226+BQ226</f>
        <v>0</v>
      </c>
      <c r="E226" s="505">
        <f t="shared" si="240"/>
        <v>0</v>
      </c>
      <c r="F226" s="639">
        <f t="shared" si="113"/>
        <v>0</v>
      </c>
      <c r="G226" s="297"/>
      <c r="H226" s="298">
        <f t="shared" si="114"/>
        <v>0</v>
      </c>
      <c r="I226" s="640"/>
      <c r="J226" s="642"/>
      <c r="K226" s="640"/>
      <c r="L226" s="642"/>
      <c r="M226" s="640"/>
      <c r="N226" s="642"/>
      <c r="O226" s="640"/>
      <c r="P226" s="642"/>
      <c r="Q226" s="640"/>
      <c r="R226" s="642"/>
      <c r="S226" s="640"/>
      <c r="T226" s="642"/>
      <c r="U226" s="640"/>
      <c r="V226" s="642"/>
      <c r="W226" s="640"/>
      <c r="X226" s="642"/>
      <c r="Y226" s="640"/>
      <c r="Z226" s="642"/>
      <c r="AA226" s="640"/>
      <c r="AB226" s="642"/>
      <c r="AC226" s="640"/>
      <c r="AD226" s="642"/>
      <c r="AE226" s="640"/>
      <c r="AF226" s="642"/>
      <c r="AG226" s="640"/>
      <c r="AH226" s="642"/>
      <c r="AI226" s="640"/>
      <c r="AJ226" s="642"/>
      <c r="AK226" s="640"/>
      <c r="AL226" s="642"/>
      <c r="AM226" s="640"/>
      <c r="AN226" s="642"/>
      <c r="AO226" s="640"/>
      <c r="AP226" s="642"/>
      <c r="AQ226" s="640"/>
      <c r="AR226" s="642"/>
      <c r="AS226" s="640"/>
      <c r="AT226" s="642"/>
      <c r="AU226" s="640"/>
      <c r="AV226" s="642"/>
      <c r="AW226" s="640"/>
      <c r="AX226" s="642"/>
      <c r="AY226" s="640"/>
      <c r="AZ226" s="642"/>
      <c r="BA226" s="640"/>
      <c r="BB226" s="642"/>
      <c r="BC226" s="640"/>
      <c r="BD226" s="642"/>
      <c r="BE226" s="640"/>
      <c r="BF226" s="642"/>
      <c r="BG226" s="640"/>
      <c r="BH226" s="642"/>
      <c r="BI226" s="640"/>
      <c r="BJ226" s="642"/>
      <c r="BK226" s="640"/>
      <c r="BL226" s="642"/>
      <c r="BM226" s="640"/>
      <c r="BN226" s="642"/>
      <c r="BO226" s="640"/>
      <c r="BP226" s="642"/>
      <c r="BQ226" s="640"/>
      <c r="BR226" s="642"/>
      <c r="BS226" s="643">
        <f t="shared" si="115"/>
        <v>0</v>
      </c>
      <c r="BT226" s="644">
        <f t="shared" si="116"/>
        <v>0</v>
      </c>
      <c r="BU226" s="644">
        <f t="shared" si="117"/>
        <v>0</v>
      </c>
      <c r="BV226" s="644">
        <f t="shared" si="118"/>
        <v>0</v>
      </c>
      <c r="BW226" s="645"/>
      <c r="BX226" s="338"/>
      <c r="BY226" s="338"/>
      <c r="BZ226" s="338"/>
      <c r="CA226" s="338"/>
      <c r="CB226" s="338"/>
      <c r="CC226" s="338"/>
    </row>
    <row r="227" ht="15.75" customHeight="1">
      <c r="A227" s="338"/>
      <c r="B227" s="501"/>
      <c r="C227" s="818"/>
      <c r="D227" s="638">
        <f t="shared" ref="D227:E227" si="241">I227+K227+M227+O227+Q227+S227+U227+W227+Y227+AA227+AC227+AE227+AG227+AI227+AK227+AM227+AO227+AQ227+AS227+AU227+AW227+AY227+BA227+BC227+BE227+BG227+BI227+BK227+BM227+BO227+BQ227</f>
        <v>0</v>
      </c>
      <c r="E227" s="505">
        <f t="shared" si="241"/>
        <v>0</v>
      </c>
      <c r="F227" s="639">
        <f t="shared" si="113"/>
        <v>0</v>
      </c>
      <c r="G227" s="297"/>
      <c r="H227" s="298">
        <f t="shared" si="114"/>
        <v>0</v>
      </c>
      <c r="I227" s="640"/>
      <c r="J227" s="642"/>
      <c r="K227" s="640"/>
      <c r="L227" s="642"/>
      <c r="M227" s="640"/>
      <c r="N227" s="642"/>
      <c r="O227" s="640"/>
      <c r="P227" s="642"/>
      <c r="Q227" s="640"/>
      <c r="R227" s="642"/>
      <c r="S227" s="640"/>
      <c r="T227" s="642"/>
      <c r="U227" s="640"/>
      <c r="V227" s="642"/>
      <c r="W227" s="640"/>
      <c r="X227" s="642"/>
      <c r="Y227" s="640"/>
      <c r="Z227" s="642"/>
      <c r="AA227" s="640"/>
      <c r="AB227" s="642"/>
      <c r="AC227" s="640"/>
      <c r="AD227" s="642"/>
      <c r="AE227" s="640"/>
      <c r="AF227" s="642"/>
      <c r="AG227" s="640"/>
      <c r="AH227" s="642"/>
      <c r="AI227" s="640"/>
      <c r="AJ227" s="642"/>
      <c r="AK227" s="640"/>
      <c r="AL227" s="642"/>
      <c r="AM227" s="640"/>
      <c r="AN227" s="642"/>
      <c r="AO227" s="640"/>
      <c r="AP227" s="642"/>
      <c r="AQ227" s="640"/>
      <c r="AR227" s="642"/>
      <c r="AS227" s="640"/>
      <c r="AT227" s="642"/>
      <c r="AU227" s="640"/>
      <c r="AV227" s="642"/>
      <c r="AW227" s="640"/>
      <c r="AX227" s="642"/>
      <c r="AY227" s="640"/>
      <c r="AZ227" s="642"/>
      <c r="BA227" s="640"/>
      <c r="BB227" s="642"/>
      <c r="BC227" s="640"/>
      <c r="BD227" s="642"/>
      <c r="BE227" s="640"/>
      <c r="BF227" s="642"/>
      <c r="BG227" s="640"/>
      <c r="BH227" s="642"/>
      <c r="BI227" s="640"/>
      <c r="BJ227" s="642"/>
      <c r="BK227" s="640"/>
      <c r="BL227" s="642"/>
      <c r="BM227" s="640"/>
      <c r="BN227" s="642"/>
      <c r="BO227" s="640"/>
      <c r="BP227" s="642"/>
      <c r="BQ227" s="640"/>
      <c r="BR227" s="642"/>
      <c r="BS227" s="643">
        <f t="shared" si="115"/>
        <v>0</v>
      </c>
      <c r="BT227" s="644">
        <f t="shared" si="116"/>
        <v>0</v>
      </c>
      <c r="BU227" s="644">
        <f t="shared" si="117"/>
        <v>0</v>
      </c>
      <c r="BV227" s="644">
        <f t="shared" si="118"/>
        <v>0</v>
      </c>
      <c r="BW227" s="645"/>
      <c r="BX227" s="338"/>
      <c r="BY227" s="338"/>
      <c r="BZ227" s="338"/>
      <c r="CA227" s="338"/>
      <c r="CB227" s="338"/>
      <c r="CC227" s="338"/>
    </row>
    <row r="228" ht="15.75" customHeight="1">
      <c r="A228" s="338"/>
      <c r="B228" s="501"/>
      <c r="C228" s="818"/>
      <c r="D228" s="638">
        <f t="shared" ref="D228:E228" si="242">I228+K228+M228+O228+Q228+S228+U228+W228+Y228+AA228+AC228+AE228+AG228+AI228+AK228+AM228+AO228+AQ228+AS228+AU228+AW228+AY228+BA228+BC228+BE228+BG228+BI228+BK228+BM228+BO228+BQ228</f>
        <v>0</v>
      </c>
      <c r="E228" s="505">
        <f t="shared" si="242"/>
        <v>0</v>
      </c>
      <c r="F228" s="639">
        <f t="shared" si="113"/>
        <v>0</v>
      </c>
      <c r="G228" s="297"/>
      <c r="H228" s="298">
        <f t="shared" si="114"/>
        <v>0</v>
      </c>
      <c r="I228" s="640"/>
      <c r="J228" s="642"/>
      <c r="K228" s="640"/>
      <c r="L228" s="642"/>
      <c r="M228" s="640"/>
      <c r="N228" s="642"/>
      <c r="O228" s="640"/>
      <c r="P228" s="642"/>
      <c r="Q228" s="640"/>
      <c r="R228" s="642"/>
      <c r="S228" s="640"/>
      <c r="T228" s="642"/>
      <c r="U228" s="640"/>
      <c r="V228" s="642"/>
      <c r="W228" s="640"/>
      <c r="X228" s="642"/>
      <c r="Y228" s="640"/>
      <c r="Z228" s="642"/>
      <c r="AA228" s="640"/>
      <c r="AB228" s="642"/>
      <c r="AC228" s="640"/>
      <c r="AD228" s="642"/>
      <c r="AE228" s="640"/>
      <c r="AF228" s="642"/>
      <c r="AG228" s="640"/>
      <c r="AH228" s="642"/>
      <c r="AI228" s="640"/>
      <c r="AJ228" s="642"/>
      <c r="AK228" s="640"/>
      <c r="AL228" s="642"/>
      <c r="AM228" s="640"/>
      <c r="AN228" s="642"/>
      <c r="AO228" s="640"/>
      <c r="AP228" s="642"/>
      <c r="AQ228" s="640"/>
      <c r="AR228" s="642"/>
      <c r="AS228" s="640"/>
      <c r="AT228" s="642"/>
      <c r="AU228" s="640"/>
      <c r="AV228" s="642"/>
      <c r="AW228" s="640"/>
      <c r="AX228" s="642"/>
      <c r="AY228" s="640"/>
      <c r="AZ228" s="642"/>
      <c r="BA228" s="640"/>
      <c r="BB228" s="642"/>
      <c r="BC228" s="640"/>
      <c r="BD228" s="642"/>
      <c r="BE228" s="640"/>
      <c r="BF228" s="642"/>
      <c r="BG228" s="640"/>
      <c r="BH228" s="642"/>
      <c r="BI228" s="640"/>
      <c r="BJ228" s="642"/>
      <c r="BK228" s="640"/>
      <c r="BL228" s="642"/>
      <c r="BM228" s="640"/>
      <c r="BN228" s="642"/>
      <c r="BO228" s="640"/>
      <c r="BP228" s="642"/>
      <c r="BQ228" s="640"/>
      <c r="BR228" s="642"/>
      <c r="BS228" s="643">
        <f t="shared" si="115"/>
        <v>0</v>
      </c>
      <c r="BT228" s="644">
        <f t="shared" si="116"/>
        <v>0</v>
      </c>
      <c r="BU228" s="644">
        <f t="shared" si="117"/>
        <v>0</v>
      </c>
      <c r="BV228" s="644">
        <f t="shared" si="118"/>
        <v>0</v>
      </c>
      <c r="BW228" s="645"/>
      <c r="BX228" s="338"/>
      <c r="BY228" s="338"/>
      <c r="BZ228" s="338"/>
      <c r="CA228" s="338"/>
      <c r="CB228" s="338"/>
      <c r="CC228" s="338"/>
    </row>
    <row r="229" ht="15.75" customHeight="1">
      <c r="A229" s="338"/>
      <c r="B229" s="501"/>
      <c r="C229" s="818"/>
      <c r="D229" s="638">
        <f t="shared" ref="D229:E229" si="243">I229+K229+M229+O229+Q229+S229+U229+W229+Y229+AA229+AC229+AE229+AG229+AI229+AK229+AM229+AO229+AQ229+AS229+AU229+AW229+AY229+BA229+BC229+BE229+BG229+BI229+BK229+BM229+BO229+BQ229</f>
        <v>0</v>
      </c>
      <c r="E229" s="505">
        <f t="shared" si="243"/>
        <v>0</v>
      </c>
      <c r="F229" s="639">
        <f t="shared" si="113"/>
        <v>0</v>
      </c>
      <c r="G229" s="297"/>
      <c r="H229" s="298">
        <f t="shared" si="114"/>
        <v>0</v>
      </c>
      <c r="I229" s="640"/>
      <c r="J229" s="642"/>
      <c r="K229" s="640"/>
      <c r="L229" s="642"/>
      <c r="M229" s="640"/>
      <c r="N229" s="642"/>
      <c r="O229" s="640"/>
      <c r="P229" s="642"/>
      <c r="Q229" s="640"/>
      <c r="R229" s="642"/>
      <c r="S229" s="640"/>
      <c r="T229" s="642"/>
      <c r="U229" s="640"/>
      <c r="V229" s="642"/>
      <c r="W229" s="640"/>
      <c r="X229" s="642"/>
      <c r="Y229" s="640"/>
      <c r="Z229" s="642"/>
      <c r="AA229" s="640"/>
      <c r="AB229" s="642"/>
      <c r="AC229" s="640"/>
      <c r="AD229" s="642"/>
      <c r="AE229" s="640"/>
      <c r="AF229" s="642"/>
      <c r="AG229" s="640"/>
      <c r="AH229" s="642"/>
      <c r="AI229" s="640"/>
      <c r="AJ229" s="642"/>
      <c r="AK229" s="640"/>
      <c r="AL229" s="642"/>
      <c r="AM229" s="640"/>
      <c r="AN229" s="642"/>
      <c r="AO229" s="640"/>
      <c r="AP229" s="642"/>
      <c r="AQ229" s="640"/>
      <c r="AR229" s="642"/>
      <c r="AS229" s="640"/>
      <c r="AT229" s="642"/>
      <c r="AU229" s="640"/>
      <c r="AV229" s="642"/>
      <c r="AW229" s="640"/>
      <c r="AX229" s="642"/>
      <c r="AY229" s="640"/>
      <c r="AZ229" s="642"/>
      <c r="BA229" s="640"/>
      <c r="BB229" s="642"/>
      <c r="BC229" s="640"/>
      <c r="BD229" s="642"/>
      <c r="BE229" s="640"/>
      <c r="BF229" s="642"/>
      <c r="BG229" s="640"/>
      <c r="BH229" s="642"/>
      <c r="BI229" s="640"/>
      <c r="BJ229" s="642"/>
      <c r="BK229" s="640"/>
      <c r="BL229" s="642"/>
      <c r="BM229" s="640"/>
      <c r="BN229" s="642"/>
      <c r="BO229" s="640"/>
      <c r="BP229" s="642"/>
      <c r="BQ229" s="640"/>
      <c r="BR229" s="642"/>
      <c r="BS229" s="643">
        <f t="shared" si="115"/>
        <v>0</v>
      </c>
      <c r="BT229" s="644">
        <f t="shared" si="116"/>
        <v>0</v>
      </c>
      <c r="BU229" s="644">
        <f t="shared" si="117"/>
        <v>0</v>
      </c>
      <c r="BV229" s="644">
        <f t="shared" si="118"/>
        <v>0</v>
      </c>
      <c r="BW229" s="645"/>
      <c r="BX229" s="338"/>
      <c r="BY229" s="338"/>
      <c r="BZ229" s="338"/>
      <c r="CA229" s="338"/>
      <c r="CB229" s="338"/>
      <c r="CC229" s="338"/>
    </row>
    <row r="230" ht="15.75" customHeight="1">
      <c r="A230" s="338"/>
      <c r="B230" s="501"/>
      <c r="C230" s="818"/>
      <c r="D230" s="638">
        <f t="shared" ref="D230:E230" si="244">I230+K230+M230+O230+Q230+S230+U230+W230+Y230+AA230+AC230+AE230+AG230+AI230+AK230+AM230+AO230+AQ230+AS230+AU230+AW230+AY230+BA230+BC230+BE230+BG230+BI230+BK230+BM230+BO230+BQ230</f>
        <v>0</v>
      </c>
      <c r="E230" s="505">
        <f t="shared" si="244"/>
        <v>0</v>
      </c>
      <c r="F230" s="639">
        <f t="shared" si="113"/>
        <v>0</v>
      </c>
      <c r="G230" s="297"/>
      <c r="H230" s="298">
        <f t="shared" si="114"/>
        <v>0</v>
      </c>
      <c r="I230" s="640"/>
      <c r="J230" s="642"/>
      <c r="K230" s="640"/>
      <c r="L230" s="642"/>
      <c r="M230" s="640"/>
      <c r="N230" s="642"/>
      <c r="O230" s="640"/>
      <c r="P230" s="642"/>
      <c r="Q230" s="640"/>
      <c r="R230" s="642"/>
      <c r="S230" s="640"/>
      <c r="T230" s="642"/>
      <c r="U230" s="640"/>
      <c r="V230" s="642"/>
      <c r="W230" s="640"/>
      <c r="X230" s="642"/>
      <c r="Y230" s="640"/>
      <c r="Z230" s="642"/>
      <c r="AA230" s="640"/>
      <c r="AB230" s="642"/>
      <c r="AC230" s="640"/>
      <c r="AD230" s="642"/>
      <c r="AE230" s="640"/>
      <c r="AF230" s="642"/>
      <c r="AG230" s="640"/>
      <c r="AH230" s="642"/>
      <c r="AI230" s="640"/>
      <c r="AJ230" s="642"/>
      <c r="AK230" s="640"/>
      <c r="AL230" s="642"/>
      <c r="AM230" s="640"/>
      <c r="AN230" s="642"/>
      <c r="AO230" s="640"/>
      <c r="AP230" s="642"/>
      <c r="AQ230" s="640"/>
      <c r="AR230" s="642"/>
      <c r="AS230" s="640"/>
      <c r="AT230" s="642"/>
      <c r="AU230" s="640"/>
      <c r="AV230" s="642"/>
      <c r="AW230" s="640"/>
      <c r="AX230" s="642"/>
      <c r="AY230" s="640"/>
      <c r="AZ230" s="642"/>
      <c r="BA230" s="640"/>
      <c r="BB230" s="642"/>
      <c r="BC230" s="640"/>
      <c r="BD230" s="642"/>
      <c r="BE230" s="640"/>
      <c r="BF230" s="642"/>
      <c r="BG230" s="640"/>
      <c r="BH230" s="642"/>
      <c r="BI230" s="640"/>
      <c r="BJ230" s="642"/>
      <c r="BK230" s="640"/>
      <c r="BL230" s="642"/>
      <c r="BM230" s="640"/>
      <c r="BN230" s="642"/>
      <c r="BO230" s="640"/>
      <c r="BP230" s="642"/>
      <c r="BQ230" s="640"/>
      <c r="BR230" s="642"/>
      <c r="BS230" s="643">
        <f t="shared" si="115"/>
        <v>0</v>
      </c>
      <c r="BT230" s="644">
        <f t="shared" si="116"/>
        <v>0</v>
      </c>
      <c r="BU230" s="644">
        <f t="shared" si="117"/>
        <v>0</v>
      </c>
      <c r="BV230" s="644">
        <f t="shared" si="118"/>
        <v>0</v>
      </c>
      <c r="BW230" s="645"/>
      <c r="BX230" s="338"/>
      <c r="BY230" s="338"/>
      <c r="BZ230" s="338"/>
      <c r="CA230" s="338"/>
      <c r="CB230" s="338"/>
      <c r="CC230" s="338"/>
    </row>
    <row r="231" ht="15.75" customHeight="1">
      <c r="A231" s="338"/>
      <c r="B231" s="501"/>
      <c r="C231" s="818"/>
      <c r="D231" s="638">
        <f t="shared" ref="D231:E231" si="245">I231+K231+M231+O231+Q231+S231+U231+W231+Y231+AA231+AC231+AE231+AG231+AI231+AK231+AM231+AO231+AQ231+AS231+AU231+AW231+AY231+BA231+BC231+BE231+BG231+BI231+BK231+BM231+BO231+BQ231</f>
        <v>0</v>
      </c>
      <c r="E231" s="505">
        <f t="shared" si="245"/>
        <v>0</v>
      </c>
      <c r="F231" s="639">
        <f t="shared" si="113"/>
        <v>0</v>
      </c>
      <c r="G231" s="297"/>
      <c r="H231" s="298">
        <f t="shared" si="114"/>
        <v>0</v>
      </c>
      <c r="I231" s="640"/>
      <c r="J231" s="642"/>
      <c r="K231" s="640"/>
      <c r="L231" s="642"/>
      <c r="M231" s="640"/>
      <c r="N231" s="642"/>
      <c r="O231" s="640"/>
      <c r="P231" s="642"/>
      <c r="Q231" s="640"/>
      <c r="R231" s="642"/>
      <c r="S231" s="640"/>
      <c r="T231" s="642"/>
      <c r="U231" s="640"/>
      <c r="V231" s="642"/>
      <c r="W231" s="640"/>
      <c r="X231" s="642"/>
      <c r="Y231" s="640"/>
      <c r="Z231" s="642"/>
      <c r="AA231" s="640"/>
      <c r="AB231" s="642"/>
      <c r="AC231" s="640"/>
      <c r="AD231" s="642"/>
      <c r="AE231" s="640"/>
      <c r="AF231" s="642"/>
      <c r="AG231" s="640"/>
      <c r="AH231" s="642"/>
      <c r="AI231" s="640"/>
      <c r="AJ231" s="642"/>
      <c r="AK231" s="640"/>
      <c r="AL231" s="642"/>
      <c r="AM231" s="640"/>
      <c r="AN231" s="642"/>
      <c r="AO231" s="640"/>
      <c r="AP231" s="642"/>
      <c r="AQ231" s="640"/>
      <c r="AR231" s="642"/>
      <c r="AS231" s="640"/>
      <c r="AT231" s="642"/>
      <c r="AU231" s="640"/>
      <c r="AV231" s="642"/>
      <c r="AW231" s="640"/>
      <c r="AX231" s="642"/>
      <c r="AY231" s="640"/>
      <c r="AZ231" s="642"/>
      <c r="BA231" s="640"/>
      <c r="BB231" s="642"/>
      <c r="BC231" s="640"/>
      <c r="BD231" s="642"/>
      <c r="BE231" s="640"/>
      <c r="BF231" s="642"/>
      <c r="BG231" s="640"/>
      <c r="BH231" s="642"/>
      <c r="BI231" s="640"/>
      <c r="BJ231" s="642"/>
      <c r="BK231" s="640"/>
      <c r="BL231" s="642"/>
      <c r="BM231" s="640"/>
      <c r="BN231" s="642"/>
      <c r="BO231" s="640"/>
      <c r="BP231" s="642"/>
      <c r="BQ231" s="640"/>
      <c r="BR231" s="642"/>
      <c r="BS231" s="643">
        <f t="shared" si="115"/>
        <v>0</v>
      </c>
      <c r="BT231" s="644">
        <f t="shared" si="116"/>
        <v>0</v>
      </c>
      <c r="BU231" s="644">
        <f t="shared" si="117"/>
        <v>0</v>
      </c>
      <c r="BV231" s="644">
        <f t="shared" si="118"/>
        <v>0</v>
      </c>
      <c r="BW231" s="645"/>
      <c r="BX231" s="338"/>
      <c r="BY231" s="338"/>
      <c r="BZ231" s="338"/>
      <c r="CA231" s="338"/>
      <c r="CB231" s="338"/>
      <c r="CC231" s="338"/>
    </row>
    <row r="232" ht="15.75" customHeight="1">
      <c r="A232" s="338"/>
      <c r="B232" s="501"/>
      <c r="C232" s="818"/>
      <c r="D232" s="638">
        <f t="shared" ref="D232:E232" si="246">I232+K232+M232+O232+Q232+S232+U232+W232+Y232+AA232+AC232+AE232+AG232+AI232+AK232+AM232+AO232+AQ232+AS232+AU232+AW232+AY232+BA232+BC232+BE232+BG232+BI232+BK232+BM232+BO232+BQ232</f>
        <v>0</v>
      </c>
      <c r="E232" s="505">
        <f t="shared" si="246"/>
        <v>0</v>
      </c>
      <c r="F232" s="639">
        <f t="shared" si="113"/>
        <v>0</v>
      </c>
      <c r="G232" s="297"/>
      <c r="H232" s="298">
        <f t="shared" si="114"/>
        <v>0</v>
      </c>
      <c r="I232" s="640"/>
      <c r="J232" s="642"/>
      <c r="K232" s="640"/>
      <c r="L232" s="642"/>
      <c r="M232" s="640"/>
      <c r="N232" s="642"/>
      <c r="O232" s="640"/>
      <c r="P232" s="642"/>
      <c r="Q232" s="640"/>
      <c r="R232" s="642"/>
      <c r="S232" s="640"/>
      <c r="T232" s="642"/>
      <c r="U232" s="640"/>
      <c r="V232" s="642"/>
      <c r="W232" s="640"/>
      <c r="X232" s="642"/>
      <c r="Y232" s="640"/>
      <c r="Z232" s="642"/>
      <c r="AA232" s="640"/>
      <c r="AB232" s="642"/>
      <c r="AC232" s="640"/>
      <c r="AD232" s="642"/>
      <c r="AE232" s="640"/>
      <c r="AF232" s="642"/>
      <c r="AG232" s="640"/>
      <c r="AH232" s="642"/>
      <c r="AI232" s="640"/>
      <c r="AJ232" s="642"/>
      <c r="AK232" s="640"/>
      <c r="AL232" s="642"/>
      <c r="AM232" s="640"/>
      <c r="AN232" s="642"/>
      <c r="AO232" s="640"/>
      <c r="AP232" s="642"/>
      <c r="AQ232" s="640"/>
      <c r="AR232" s="642"/>
      <c r="AS232" s="640"/>
      <c r="AT232" s="642"/>
      <c r="AU232" s="640"/>
      <c r="AV232" s="642"/>
      <c r="AW232" s="640"/>
      <c r="AX232" s="642"/>
      <c r="AY232" s="640"/>
      <c r="AZ232" s="642"/>
      <c r="BA232" s="640"/>
      <c r="BB232" s="642"/>
      <c r="BC232" s="640"/>
      <c r="BD232" s="642"/>
      <c r="BE232" s="640"/>
      <c r="BF232" s="642"/>
      <c r="BG232" s="640"/>
      <c r="BH232" s="642"/>
      <c r="BI232" s="640"/>
      <c r="BJ232" s="642"/>
      <c r="BK232" s="640"/>
      <c r="BL232" s="642"/>
      <c r="BM232" s="640"/>
      <c r="BN232" s="642"/>
      <c r="BO232" s="640"/>
      <c r="BP232" s="642"/>
      <c r="BQ232" s="640"/>
      <c r="BR232" s="642"/>
      <c r="BS232" s="643">
        <f t="shared" si="115"/>
        <v>0</v>
      </c>
      <c r="BT232" s="644">
        <f t="shared" si="116"/>
        <v>0</v>
      </c>
      <c r="BU232" s="644">
        <f t="shared" si="117"/>
        <v>0</v>
      </c>
      <c r="BV232" s="644">
        <f t="shared" si="118"/>
        <v>0</v>
      </c>
      <c r="BW232" s="645"/>
      <c r="BX232" s="338"/>
      <c r="BY232" s="338"/>
      <c r="BZ232" s="338"/>
      <c r="CA232" s="338"/>
      <c r="CB232" s="338"/>
      <c r="CC232" s="338"/>
    </row>
    <row r="233" ht="15.75" customHeight="1">
      <c r="A233" s="338"/>
      <c r="B233" s="501"/>
      <c r="C233" s="818"/>
      <c r="D233" s="638">
        <f t="shared" ref="D233:E233" si="247">I233+K233+M233+O233+Q233+S233+U233+W233+Y233+AA233+AC233+AE233+AG233+AI233+AK233+AM233+AO233+AQ233+AS233+AU233+AW233+AY233+BA233+BC233+BE233+BG233+BI233+BK233+BM233+BO233+BQ233</f>
        <v>0</v>
      </c>
      <c r="E233" s="505">
        <f t="shared" si="247"/>
        <v>0</v>
      </c>
      <c r="F233" s="639">
        <f t="shared" si="113"/>
        <v>0</v>
      </c>
      <c r="G233" s="297"/>
      <c r="H233" s="298">
        <f t="shared" si="114"/>
        <v>0</v>
      </c>
      <c r="I233" s="640"/>
      <c r="J233" s="642"/>
      <c r="K233" s="640"/>
      <c r="L233" s="642"/>
      <c r="M233" s="640"/>
      <c r="N233" s="642"/>
      <c r="O233" s="640"/>
      <c r="P233" s="642"/>
      <c r="Q233" s="640"/>
      <c r="R233" s="642"/>
      <c r="S233" s="640"/>
      <c r="T233" s="642"/>
      <c r="U233" s="640"/>
      <c r="V233" s="642"/>
      <c r="W233" s="640"/>
      <c r="X233" s="642"/>
      <c r="Y233" s="640"/>
      <c r="Z233" s="642"/>
      <c r="AA233" s="640"/>
      <c r="AB233" s="642"/>
      <c r="AC233" s="640"/>
      <c r="AD233" s="642"/>
      <c r="AE233" s="640"/>
      <c r="AF233" s="642"/>
      <c r="AG233" s="640"/>
      <c r="AH233" s="642"/>
      <c r="AI233" s="640"/>
      <c r="AJ233" s="642"/>
      <c r="AK233" s="640"/>
      <c r="AL233" s="642"/>
      <c r="AM233" s="640"/>
      <c r="AN233" s="642"/>
      <c r="AO233" s="640"/>
      <c r="AP233" s="642"/>
      <c r="AQ233" s="640"/>
      <c r="AR233" s="642"/>
      <c r="AS233" s="640"/>
      <c r="AT233" s="642"/>
      <c r="AU233" s="640"/>
      <c r="AV233" s="642"/>
      <c r="AW233" s="640"/>
      <c r="AX233" s="642"/>
      <c r="AY233" s="640"/>
      <c r="AZ233" s="642"/>
      <c r="BA233" s="640"/>
      <c r="BB233" s="642"/>
      <c r="BC233" s="640"/>
      <c r="BD233" s="642"/>
      <c r="BE233" s="640"/>
      <c r="BF233" s="642"/>
      <c r="BG233" s="640"/>
      <c r="BH233" s="642"/>
      <c r="BI233" s="640"/>
      <c r="BJ233" s="642"/>
      <c r="BK233" s="640"/>
      <c r="BL233" s="642"/>
      <c r="BM233" s="640"/>
      <c r="BN233" s="642"/>
      <c r="BO233" s="640"/>
      <c r="BP233" s="642"/>
      <c r="BQ233" s="640"/>
      <c r="BR233" s="642"/>
      <c r="BS233" s="643">
        <f t="shared" si="115"/>
        <v>0</v>
      </c>
      <c r="BT233" s="644">
        <f t="shared" si="116"/>
        <v>0</v>
      </c>
      <c r="BU233" s="644">
        <f t="shared" si="117"/>
        <v>0</v>
      </c>
      <c r="BV233" s="644">
        <f t="shared" si="118"/>
        <v>0</v>
      </c>
      <c r="BW233" s="645"/>
      <c r="BX233" s="338"/>
      <c r="BY233" s="338"/>
      <c r="BZ233" s="338"/>
      <c r="CA233" s="338"/>
      <c r="CB233" s="338"/>
      <c r="CC233" s="338"/>
    </row>
    <row r="234" ht="15.75" customHeight="1">
      <c r="A234" s="338"/>
      <c r="B234" s="501"/>
      <c r="C234" s="818"/>
      <c r="D234" s="638">
        <f t="shared" ref="D234:E234" si="248">I234+K234+M234+O234+Q234+S234+U234+W234+Y234+AA234+AC234+AE234+AG234+AI234+AK234+AM234+AO234+AQ234+AS234+AU234+AW234+AY234+BA234+BC234+BE234+BG234+BI234+BK234+BM234+BO234+BQ234</f>
        <v>0</v>
      </c>
      <c r="E234" s="505">
        <f t="shared" si="248"/>
        <v>0</v>
      </c>
      <c r="F234" s="639">
        <f t="shared" si="113"/>
        <v>0</v>
      </c>
      <c r="G234" s="297"/>
      <c r="H234" s="298">
        <f t="shared" si="114"/>
        <v>0</v>
      </c>
      <c r="I234" s="640"/>
      <c r="J234" s="642"/>
      <c r="K234" s="640"/>
      <c r="L234" s="642"/>
      <c r="M234" s="640"/>
      <c r="N234" s="642"/>
      <c r="O234" s="640"/>
      <c r="P234" s="642"/>
      <c r="Q234" s="640"/>
      <c r="R234" s="642"/>
      <c r="S234" s="640"/>
      <c r="T234" s="642"/>
      <c r="U234" s="640"/>
      <c r="V234" s="642"/>
      <c r="W234" s="640"/>
      <c r="X234" s="642"/>
      <c r="Y234" s="640"/>
      <c r="Z234" s="642"/>
      <c r="AA234" s="640"/>
      <c r="AB234" s="642"/>
      <c r="AC234" s="640"/>
      <c r="AD234" s="642"/>
      <c r="AE234" s="640"/>
      <c r="AF234" s="642"/>
      <c r="AG234" s="640"/>
      <c r="AH234" s="642"/>
      <c r="AI234" s="640"/>
      <c r="AJ234" s="642"/>
      <c r="AK234" s="640"/>
      <c r="AL234" s="642"/>
      <c r="AM234" s="640"/>
      <c r="AN234" s="642"/>
      <c r="AO234" s="640"/>
      <c r="AP234" s="642"/>
      <c r="AQ234" s="640"/>
      <c r="AR234" s="642"/>
      <c r="AS234" s="640"/>
      <c r="AT234" s="642"/>
      <c r="AU234" s="640"/>
      <c r="AV234" s="642"/>
      <c r="AW234" s="640"/>
      <c r="AX234" s="642"/>
      <c r="AY234" s="640"/>
      <c r="AZ234" s="642"/>
      <c r="BA234" s="640"/>
      <c r="BB234" s="642"/>
      <c r="BC234" s="640"/>
      <c r="BD234" s="642"/>
      <c r="BE234" s="640"/>
      <c r="BF234" s="642"/>
      <c r="BG234" s="640"/>
      <c r="BH234" s="642"/>
      <c r="BI234" s="640"/>
      <c r="BJ234" s="642"/>
      <c r="BK234" s="640"/>
      <c r="BL234" s="642"/>
      <c r="BM234" s="640"/>
      <c r="BN234" s="642"/>
      <c r="BO234" s="640"/>
      <c r="BP234" s="642"/>
      <c r="BQ234" s="640"/>
      <c r="BR234" s="642"/>
      <c r="BS234" s="643">
        <f t="shared" si="115"/>
        <v>0</v>
      </c>
      <c r="BT234" s="644">
        <f t="shared" si="116"/>
        <v>0</v>
      </c>
      <c r="BU234" s="644">
        <f t="shared" si="117"/>
        <v>0</v>
      </c>
      <c r="BV234" s="644">
        <f t="shared" si="118"/>
        <v>0</v>
      </c>
      <c r="BW234" s="645"/>
      <c r="BX234" s="338"/>
      <c r="BY234" s="338"/>
      <c r="BZ234" s="338"/>
      <c r="CA234" s="338"/>
      <c r="CB234" s="338"/>
      <c r="CC234" s="338"/>
    </row>
    <row r="235" ht="15.75" customHeight="1">
      <c r="A235" s="338"/>
      <c r="B235" s="501"/>
      <c r="C235" s="818"/>
      <c r="D235" s="638">
        <f t="shared" ref="D235:E235" si="249">I235+K235+M235+O235+Q235+S235+U235+W235+Y235+AA235+AC235+AE235+AG235+AI235+AK235+AM235+AO235+AQ235+AS235+AU235+AW235+AY235+BA235+BC235+BE235+BG235+BI235+BK235+BM235+BO235+BQ235</f>
        <v>0</v>
      </c>
      <c r="E235" s="505">
        <f t="shared" si="249"/>
        <v>0</v>
      </c>
      <c r="F235" s="639">
        <f t="shared" si="113"/>
        <v>0</v>
      </c>
      <c r="G235" s="297"/>
      <c r="H235" s="298">
        <f t="shared" si="114"/>
        <v>0</v>
      </c>
      <c r="I235" s="640"/>
      <c r="J235" s="642"/>
      <c r="K235" s="640"/>
      <c r="L235" s="642"/>
      <c r="M235" s="640"/>
      <c r="N235" s="642"/>
      <c r="O235" s="640"/>
      <c r="P235" s="642"/>
      <c r="Q235" s="640"/>
      <c r="R235" s="642"/>
      <c r="S235" s="640"/>
      <c r="T235" s="642"/>
      <c r="U235" s="640"/>
      <c r="V235" s="642"/>
      <c r="W235" s="640"/>
      <c r="X235" s="642"/>
      <c r="Y235" s="640"/>
      <c r="Z235" s="642"/>
      <c r="AA235" s="640"/>
      <c r="AB235" s="642"/>
      <c r="AC235" s="640"/>
      <c r="AD235" s="642"/>
      <c r="AE235" s="640"/>
      <c r="AF235" s="642"/>
      <c r="AG235" s="640"/>
      <c r="AH235" s="642"/>
      <c r="AI235" s="640"/>
      <c r="AJ235" s="642"/>
      <c r="AK235" s="640"/>
      <c r="AL235" s="642"/>
      <c r="AM235" s="640"/>
      <c r="AN235" s="642"/>
      <c r="AO235" s="640"/>
      <c r="AP235" s="642"/>
      <c r="AQ235" s="640"/>
      <c r="AR235" s="642"/>
      <c r="AS235" s="640"/>
      <c r="AT235" s="642"/>
      <c r="AU235" s="640"/>
      <c r="AV235" s="642"/>
      <c r="AW235" s="640"/>
      <c r="AX235" s="642"/>
      <c r="AY235" s="640"/>
      <c r="AZ235" s="642"/>
      <c r="BA235" s="640"/>
      <c r="BB235" s="642"/>
      <c r="BC235" s="640"/>
      <c r="BD235" s="642"/>
      <c r="BE235" s="640"/>
      <c r="BF235" s="642"/>
      <c r="BG235" s="640"/>
      <c r="BH235" s="642"/>
      <c r="BI235" s="640"/>
      <c r="BJ235" s="642"/>
      <c r="BK235" s="640"/>
      <c r="BL235" s="642"/>
      <c r="BM235" s="640"/>
      <c r="BN235" s="642"/>
      <c r="BO235" s="640"/>
      <c r="BP235" s="642"/>
      <c r="BQ235" s="640"/>
      <c r="BR235" s="642"/>
      <c r="BS235" s="643">
        <f t="shared" si="115"/>
        <v>0</v>
      </c>
      <c r="BT235" s="644">
        <f t="shared" si="116"/>
        <v>0</v>
      </c>
      <c r="BU235" s="644">
        <f t="shared" si="117"/>
        <v>0</v>
      </c>
      <c r="BV235" s="644">
        <f t="shared" si="118"/>
        <v>0</v>
      </c>
      <c r="BW235" s="645"/>
      <c r="BX235" s="338"/>
      <c r="BY235" s="338"/>
      <c r="BZ235" s="338"/>
      <c r="CA235" s="338"/>
      <c r="CB235" s="338"/>
      <c r="CC235" s="338"/>
    </row>
    <row r="236" ht="15.75" customHeight="1">
      <c r="A236" s="338"/>
      <c r="B236" s="501"/>
      <c r="C236" s="818"/>
      <c r="D236" s="638">
        <f t="shared" ref="D236:E236" si="250">I236+K236+M236+O236+Q236+S236+U236+W236+Y236+AA236+AC236+AE236+AG236+AI236+AK236+AM236+AO236+AQ236+AS236+AU236+AW236+AY236+BA236+BC236+BE236+BG236+BI236+BK236+BM236+BO236+BQ236</f>
        <v>0</v>
      </c>
      <c r="E236" s="505">
        <f t="shared" si="250"/>
        <v>0</v>
      </c>
      <c r="F236" s="639">
        <f t="shared" si="113"/>
        <v>0</v>
      </c>
      <c r="G236" s="297"/>
      <c r="H236" s="298">
        <f t="shared" si="114"/>
        <v>0</v>
      </c>
      <c r="I236" s="640"/>
      <c r="J236" s="642"/>
      <c r="K236" s="640"/>
      <c r="L236" s="642"/>
      <c r="M236" s="640"/>
      <c r="N236" s="642"/>
      <c r="O236" s="640"/>
      <c r="P236" s="642"/>
      <c r="Q236" s="640"/>
      <c r="R236" s="642"/>
      <c r="S236" s="640"/>
      <c r="T236" s="642"/>
      <c r="U236" s="640"/>
      <c r="V236" s="642"/>
      <c r="W236" s="640"/>
      <c r="X236" s="642"/>
      <c r="Y236" s="640"/>
      <c r="Z236" s="642"/>
      <c r="AA236" s="640"/>
      <c r="AB236" s="642"/>
      <c r="AC236" s="640"/>
      <c r="AD236" s="642"/>
      <c r="AE236" s="640"/>
      <c r="AF236" s="642"/>
      <c r="AG236" s="640"/>
      <c r="AH236" s="642"/>
      <c r="AI236" s="640"/>
      <c r="AJ236" s="642"/>
      <c r="AK236" s="640"/>
      <c r="AL236" s="642"/>
      <c r="AM236" s="640"/>
      <c r="AN236" s="642"/>
      <c r="AO236" s="640"/>
      <c r="AP236" s="642"/>
      <c r="AQ236" s="640"/>
      <c r="AR236" s="642"/>
      <c r="AS236" s="640"/>
      <c r="AT236" s="642"/>
      <c r="AU236" s="640"/>
      <c r="AV236" s="642"/>
      <c r="AW236" s="640"/>
      <c r="AX236" s="642"/>
      <c r="AY236" s="640"/>
      <c r="AZ236" s="642"/>
      <c r="BA236" s="640"/>
      <c r="BB236" s="642"/>
      <c r="BC236" s="640"/>
      <c r="BD236" s="642"/>
      <c r="BE236" s="640"/>
      <c r="BF236" s="642"/>
      <c r="BG236" s="640"/>
      <c r="BH236" s="642"/>
      <c r="BI236" s="640"/>
      <c r="BJ236" s="642"/>
      <c r="BK236" s="640"/>
      <c r="BL236" s="642"/>
      <c r="BM236" s="640"/>
      <c r="BN236" s="642"/>
      <c r="BO236" s="640"/>
      <c r="BP236" s="642"/>
      <c r="BQ236" s="640"/>
      <c r="BR236" s="642"/>
      <c r="BS236" s="643">
        <f t="shared" si="115"/>
        <v>0</v>
      </c>
      <c r="BT236" s="644">
        <f t="shared" si="116"/>
        <v>0</v>
      </c>
      <c r="BU236" s="644">
        <f t="shared" si="117"/>
        <v>0</v>
      </c>
      <c r="BV236" s="644">
        <f t="shared" si="118"/>
        <v>0</v>
      </c>
      <c r="BW236" s="645"/>
      <c r="BX236" s="338"/>
      <c r="BY236" s="338"/>
      <c r="BZ236" s="338"/>
      <c r="CA236" s="338"/>
      <c r="CB236" s="338"/>
      <c r="CC236" s="338"/>
    </row>
    <row r="237" ht="15.75" customHeight="1">
      <c r="A237" s="338"/>
      <c r="B237" s="501"/>
      <c r="C237" s="818"/>
      <c r="D237" s="638">
        <f t="shared" ref="D237:E237" si="251">I237+K237+M237+O237+Q237+S237+U237+W237+Y237+AA237+AC237+AE237+AG237+AI237+AK237+AM237+AO237+AQ237+AS237+AU237+AW237+AY237+BA237+BC237+BE237+BG237+BI237+BK237+BM237+BO237+BQ237</f>
        <v>0</v>
      </c>
      <c r="E237" s="505">
        <f t="shared" si="251"/>
        <v>0</v>
      </c>
      <c r="F237" s="639">
        <f t="shared" si="113"/>
        <v>0</v>
      </c>
      <c r="G237" s="297"/>
      <c r="H237" s="298">
        <f t="shared" si="114"/>
        <v>0</v>
      </c>
      <c r="I237" s="640"/>
      <c r="J237" s="642"/>
      <c r="K237" s="640"/>
      <c r="L237" s="642"/>
      <c r="M237" s="640"/>
      <c r="N237" s="642"/>
      <c r="O237" s="640"/>
      <c r="P237" s="642"/>
      <c r="Q237" s="640"/>
      <c r="R237" s="642"/>
      <c r="S237" s="640"/>
      <c r="T237" s="642"/>
      <c r="U237" s="640"/>
      <c r="V237" s="642"/>
      <c r="W237" s="640"/>
      <c r="X237" s="642"/>
      <c r="Y237" s="640"/>
      <c r="Z237" s="642"/>
      <c r="AA237" s="640"/>
      <c r="AB237" s="642"/>
      <c r="AC237" s="640"/>
      <c r="AD237" s="642"/>
      <c r="AE237" s="640"/>
      <c r="AF237" s="642"/>
      <c r="AG237" s="640"/>
      <c r="AH237" s="642"/>
      <c r="AI237" s="640"/>
      <c r="AJ237" s="642"/>
      <c r="AK237" s="640"/>
      <c r="AL237" s="642"/>
      <c r="AM237" s="640"/>
      <c r="AN237" s="642"/>
      <c r="AO237" s="640"/>
      <c r="AP237" s="642"/>
      <c r="AQ237" s="640"/>
      <c r="AR237" s="642"/>
      <c r="AS237" s="640"/>
      <c r="AT237" s="642"/>
      <c r="AU237" s="640"/>
      <c r="AV237" s="642"/>
      <c r="AW237" s="640"/>
      <c r="AX237" s="642"/>
      <c r="AY237" s="640"/>
      <c r="AZ237" s="642"/>
      <c r="BA237" s="640"/>
      <c r="BB237" s="642"/>
      <c r="BC237" s="640"/>
      <c r="BD237" s="642"/>
      <c r="BE237" s="640"/>
      <c r="BF237" s="642"/>
      <c r="BG237" s="640"/>
      <c r="BH237" s="642"/>
      <c r="BI237" s="640"/>
      <c r="BJ237" s="642"/>
      <c r="BK237" s="640"/>
      <c r="BL237" s="642"/>
      <c r="BM237" s="640"/>
      <c r="BN237" s="642"/>
      <c r="BO237" s="640"/>
      <c r="BP237" s="642"/>
      <c r="BQ237" s="640"/>
      <c r="BR237" s="642"/>
      <c r="BS237" s="643">
        <f t="shared" si="115"/>
        <v>0</v>
      </c>
      <c r="BT237" s="644">
        <f t="shared" si="116"/>
        <v>0</v>
      </c>
      <c r="BU237" s="644">
        <f t="shared" si="117"/>
        <v>0</v>
      </c>
      <c r="BV237" s="644">
        <f t="shared" si="118"/>
        <v>0</v>
      </c>
      <c r="BW237" s="645"/>
      <c r="BX237" s="338"/>
      <c r="BY237" s="338"/>
      <c r="BZ237" s="338"/>
      <c r="CA237" s="338"/>
      <c r="CB237" s="338"/>
      <c r="CC237" s="338"/>
    </row>
    <row r="238" ht="15.75" customHeight="1">
      <c r="A238" s="338"/>
      <c r="B238" s="501"/>
      <c r="C238" s="818"/>
      <c r="D238" s="638">
        <f t="shared" ref="D238:E238" si="252">I238+K238+M238+O238+Q238+S238+U238+W238+Y238+AA238+AC238+AE238+AG238+AI238+AK238+AM238+AO238+AQ238+AS238+AU238+AW238+AY238+BA238+BC238+BE238+BG238+BI238+BK238+BM238+BO238+BQ238</f>
        <v>0</v>
      </c>
      <c r="E238" s="505">
        <f t="shared" si="252"/>
        <v>0</v>
      </c>
      <c r="F238" s="639">
        <f t="shared" si="113"/>
        <v>0</v>
      </c>
      <c r="G238" s="297"/>
      <c r="H238" s="298">
        <f t="shared" si="114"/>
        <v>0</v>
      </c>
      <c r="I238" s="640"/>
      <c r="J238" s="642"/>
      <c r="K238" s="640"/>
      <c r="L238" s="642"/>
      <c r="M238" s="640"/>
      <c r="N238" s="642"/>
      <c r="O238" s="640"/>
      <c r="P238" s="642"/>
      <c r="Q238" s="640"/>
      <c r="R238" s="642"/>
      <c r="S238" s="640"/>
      <c r="T238" s="642"/>
      <c r="U238" s="640"/>
      <c r="V238" s="642"/>
      <c r="W238" s="640"/>
      <c r="X238" s="642"/>
      <c r="Y238" s="640"/>
      <c r="Z238" s="642"/>
      <c r="AA238" s="640"/>
      <c r="AB238" s="642"/>
      <c r="AC238" s="640"/>
      <c r="AD238" s="642"/>
      <c r="AE238" s="640"/>
      <c r="AF238" s="642"/>
      <c r="AG238" s="640"/>
      <c r="AH238" s="642"/>
      <c r="AI238" s="640"/>
      <c r="AJ238" s="642"/>
      <c r="AK238" s="640"/>
      <c r="AL238" s="642"/>
      <c r="AM238" s="640"/>
      <c r="AN238" s="642"/>
      <c r="AO238" s="640"/>
      <c r="AP238" s="642"/>
      <c r="AQ238" s="640"/>
      <c r="AR238" s="642"/>
      <c r="AS238" s="640"/>
      <c r="AT238" s="642"/>
      <c r="AU238" s="640"/>
      <c r="AV238" s="642"/>
      <c r="AW238" s="640"/>
      <c r="AX238" s="642"/>
      <c r="AY238" s="640"/>
      <c r="AZ238" s="642"/>
      <c r="BA238" s="640"/>
      <c r="BB238" s="642"/>
      <c r="BC238" s="640"/>
      <c r="BD238" s="642"/>
      <c r="BE238" s="640"/>
      <c r="BF238" s="642"/>
      <c r="BG238" s="640"/>
      <c r="BH238" s="642"/>
      <c r="BI238" s="640"/>
      <c r="BJ238" s="642"/>
      <c r="BK238" s="640"/>
      <c r="BL238" s="642"/>
      <c r="BM238" s="640"/>
      <c r="BN238" s="642"/>
      <c r="BO238" s="640"/>
      <c r="BP238" s="642"/>
      <c r="BQ238" s="640"/>
      <c r="BR238" s="642"/>
      <c r="BS238" s="643">
        <f t="shared" si="115"/>
        <v>0</v>
      </c>
      <c r="BT238" s="644">
        <f t="shared" si="116"/>
        <v>0</v>
      </c>
      <c r="BU238" s="644">
        <f t="shared" si="117"/>
        <v>0</v>
      </c>
      <c r="BV238" s="644">
        <f t="shared" si="118"/>
        <v>0</v>
      </c>
      <c r="BW238" s="645"/>
      <c r="BX238" s="338"/>
      <c r="BY238" s="338"/>
      <c r="BZ238" s="338"/>
      <c r="CA238" s="338"/>
      <c r="CB238" s="338"/>
      <c r="CC238" s="338"/>
    </row>
    <row r="239" ht="15.75" customHeight="1">
      <c r="A239" s="338"/>
      <c r="B239" s="501"/>
      <c r="C239" s="818"/>
      <c r="D239" s="638">
        <f t="shared" ref="D239:E239" si="253">I239+K239+M239+O239+Q239+S239+U239+W239+Y239+AA239+AC239+AE239+AG239+AI239+AK239+AM239+AO239+AQ239+AS239+AU239+AW239+AY239+BA239+BC239+BE239+BG239+BI239+BK239+BM239+BO239+BQ239</f>
        <v>0</v>
      </c>
      <c r="E239" s="505">
        <f t="shared" si="253"/>
        <v>0</v>
      </c>
      <c r="F239" s="639">
        <f t="shared" si="113"/>
        <v>0</v>
      </c>
      <c r="G239" s="297"/>
      <c r="H239" s="298">
        <f t="shared" si="114"/>
        <v>0</v>
      </c>
      <c r="I239" s="640"/>
      <c r="J239" s="642"/>
      <c r="K239" s="640"/>
      <c r="L239" s="642"/>
      <c r="M239" s="640"/>
      <c r="N239" s="642"/>
      <c r="O239" s="640"/>
      <c r="P239" s="642"/>
      <c r="Q239" s="640"/>
      <c r="R239" s="642"/>
      <c r="S239" s="640"/>
      <c r="T239" s="642"/>
      <c r="U239" s="640"/>
      <c r="V239" s="642"/>
      <c r="W239" s="640"/>
      <c r="X239" s="642"/>
      <c r="Y239" s="640"/>
      <c r="Z239" s="642"/>
      <c r="AA239" s="640"/>
      <c r="AB239" s="642"/>
      <c r="AC239" s="640"/>
      <c r="AD239" s="642"/>
      <c r="AE239" s="640"/>
      <c r="AF239" s="642"/>
      <c r="AG239" s="640"/>
      <c r="AH239" s="642"/>
      <c r="AI239" s="640"/>
      <c r="AJ239" s="642"/>
      <c r="AK239" s="640"/>
      <c r="AL239" s="642"/>
      <c r="AM239" s="640"/>
      <c r="AN239" s="642"/>
      <c r="AO239" s="640"/>
      <c r="AP239" s="642"/>
      <c r="AQ239" s="640"/>
      <c r="AR239" s="642"/>
      <c r="AS239" s="640"/>
      <c r="AT239" s="642"/>
      <c r="AU239" s="640"/>
      <c r="AV239" s="642"/>
      <c r="AW239" s="640"/>
      <c r="AX239" s="642"/>
      <c r="AY239" s="640"/>
      <c r="AZ239" s="642"/>
      <c r="BA239" s="640"/>
      <c r="BB239" s="642"/>
      <c r="BC239" s="640"/>
      <c r="BD239" s="642"/>
      <c r="BE239" s="640"/>
      <c r="BF239" s="642"/>
      <c r="BG239" s="640"/>
      <c r="BH239" s="642"/>
      <c r="BI239" s="640"/>
      <c r="BJ239" s="642"/>
      <c r="BK239" s="640"/>
      <c r="BL239" s="642"/>
      <c r="BM239" s="640"/>
      <c r="BN239" s="642"/>
      <c r="BO239" s="640"/>
      <c r="BP239" s="642"/>
      <c r="BQ239" s="640"/>
      <c r="BR239" s="642"/>
      <c r="BS239" s="643">
        <f t="shared" si="115"/>
        <v>0</v>
      </c>
      <c r="BT239" s="644">
        <f t="shared" si="116"/>
        <v>0</v>
      </c>
      <c r="BU239" s="644">
        <f t="shared" si="117"/>
        <v>0</v>
      </c>
      <c r="BV239" s="644">
        <f t="shared" si="118"/>
        <v>0</v>
      </c>
      <c r="BW239" s="645"/>
      <c r="BX239" s="338"/>
      <c r="BY239" s="338"/>
      <c r="BZ239" s="338"/>
      <c r="CA239" s="338"/>
      <c r="CB239" s="338"/>
      <c r="CC239" s="338"/>
    </row>
    <row r="240" ht="15.75" customHeight="1">
      <c r="A240" s="338"/>
      <c r="B240" s="501"/>
      <c r="C240" s="818"/>
      <c r="D240" s="638">
        <f t="shared" ref="D240:E240" si="254">I240+K240+M240+O240+Q240+S240+U240+W240+Y240+AA240+AC240+AE240+AG240+AI240+AK240+AM240+AO240+AQ240+AS240+AU240+AW240+AY240+BA240+BC240+BE240+BG240+BI240+BK240+BM240+BO240+BQ240</f>
        <v>0</v>
      </c>
      <c r="E240" s="505">
        <f t="shared" si="254"/>
        <v>0</v>
      </c>
      <c r="F240" s="639">
        <f t="shared" si="113"/>
        <v>0</v>
      </c>
      <c r="G240" s="297"/>
      <c r="H240" s="298">
        <f t="shared" si="114"/>
        <v>0</v>
      </c>
      <c r="I240" s="640"/>
      <c r="J240" s="642"/>
      <c r="K240" s="640"/>
      <c r="L240" s="642"/>
      <c r="M240" s="640"/>
      <c r="N240" s="642"/>
      <c r="O240" s="640"/>
      <c r="P240" s="642"/>
      <c r="Q240" s="640"/>
      <c r="R240" s="642"/>
      <c r="S240" s="640"/>
      <c r="T240" s="642"/>
      <c r="U240" s="640"/>
      <c r="V240" s="642"/>
      <c r="W240" s="640"/>
      <c r="X240" s="642"/>
      <c r="Y240" s="640"/>
      <c r="Z240" s="642"/>
      <c r="AA240" s="640"/>
      <c r="AB240" s="642"/>
      <c r="AC240" s="640"/>
      <c r="AD240" s="642"/>
      <c r="AE240" s="640"/>
      <c r="AF240" s="642"/>
      <c r="AG240" s="640"/>
      <c r="AH240" s="642"/>
      <c r="AI240" s="640"/>
      <c r="AJ240" s="642"/>
      <c r="AK240" s="640"/>
      <c r="AL240" s="642"/>
      <c r="AM240" s="640"/>
      <c r="AN240" s="642"/>
      <c r="AO240" s="640"/>
      <c r="AP240" s="642"/>
      <c r="AQ240" s="640"/>
      <c r="AR240" s="642"/>
      <c r="AS240" s="640"/>
      <c r="AT240" s="642"/>
      <c r="AU240" s="640"/>
      <c r="AV240" s="642"/>
      <c r="AW240" s="640"/>
      <c r="AX240" s="642"/>
      <c r="AY240" s="640"/>
      <c r="AZ240" s="642"/>
      <c r="BA240" s="640"/>
      <c r="BB240" s="642"/>
      <c r="BC240" s="640"/>
      <c r="BD240" s="642"/>
      <c r="BE240" s="640"/>
      <c r="BF240" s="642"/>
      <c r="BG240" s="640"/>
      <c r="BH240" s="642"/>
      <c r="BI240" s="640"/>
      <c r="BJ240" s="642"/>
      <c r="BK240" s="640"/>
      <c r="BL240" s="642"/>
      <c r="BM240" s="640"/>
      <c r="BN240" s="642"/>
      <c r="BO240" s="640"/>
      <c r="BP240" s="642"/>
      <c r="BQ240" s="640"/>
      <c r="BR240" s="642"/>
      <c r="BS240" s="643">
        <f t="shared" si="115"/>
        <v>0</v>
      </c>
      <c r="BT240" s="644">
        <f t="shared" si="116"/>
        <v>0</v>
      </c>
      <c r="BU240" s="644">
        <f t="shared" si="117"/>
        <v>0</v>
      </c>
      <c r="BV240" s="644">
        <f t="shared" si="118"/>
        <v>0</v>
      </c>
      <c r="BW240" s="645"/>
      <c r="BX240" s="338"/>
      <c r="BY240" s="338"/>
      <c r="BZ240" s="338"/>
      <c r="CA240" s="338"/>
      <c r="CB240" s="338"/>
      <c r="CC240" s="338"/>
    </row>
    <row r="241" ht="15.75" customHeight="1">
      <c r="A241" s="338"/>
      <c r="B241" s="501"/>
      <c r="C241" s="818"/>
      <c r="D241" s="638">
        <f t="shared" ref="D241:E241" si="255">I241+K241+M241+O241+Q241+S241+U241+W241+Y241+AA241+AC241+AE241+AG241+AI241+AK241+AM241+AO241+AQ241+AS241+AU241+AW241+AY241+BA241+BC241+BE241+BG241+BI241+BK241+BM241+BO241+BQ241</f>
        <v>0</v>
      </c>
      <c r="E241" s="505">
        <f t="shared" si="255"/>
        <v>0</v>
      </c>
      <c r="F241" s="639">
        <f t="shared" si="113"/>
        <v>0</v>
      </c>
      <c r="G241" s="297"/>
      <c r="H241" s="298">
        <f t="shared" si="114"/>
        <v>0</v>
      </c>
      <c r="I241" s="640"/>
      <c r="J241" s="642"/>
      <c r="K241" s="640"/>
      <c r="L241" s="642"/>
      <c r="M241" s="640"/>
      <c r="N241" s="642"/>
      <c r="O241" s="640"/>
      <c r="P241" s="642"/>
      <c r="Q241" s="640"/>
      <c r="R241" s="642"/>
      <c r="S241" s="640"/>
      <c r="T241" s="642"/>
      <c r="U241" s="640"/>
      <c r="V241" s="642"/>
      <c r="W241" s="640"/>
      <c r="X241" s="642"/>
      <c r="Y241" s="640"/>
      <c r="Z241" s="642"/>
      <c r="AA241" s="640"/>
      <c r="AB241" s="642"/>
      <c r="AC241" s="640"/>
      <c r="AD241" s="642"/>
      <c r="AE241" s="640"/>
      <c r="AF241" s="642"/>
      <c r="AG241" s="640"/>
      <c r="AH241" s="642"/>
      <c r="AI241" s="640"/>
      <c r="AJ241" s="642"/>
      <c r="AK241" s="640"/>
      <c r="AL241" s="642"/>
      <c r="AM241" s="640"/>
      <c r="AN241" s="642"/>
      <c r="AO241" s="640"/>
      <c r="AP241" s="642"/>
      <c r="AQ241" s="640"/>
      <c r="AR241" s="642"/>
      <c r="AS241" s="640"/>
      <c r="AT241" s="642"/>
      <c r="AU241" s="640"/>
      <c r="AV241" s="642"/>
      <c r="AW241" s="640"/>
      <c r="AX241" s="642"/>
      <c r="AY241" s="640"/>
      <c r="AZ241" s="642"/>
      <c r="BA241" s="640"/>
      <c r="BB241" s="642"/>
      <c r="BC241" s="640"/>
      <c r="BD241" s="642"/>
      <c r="BE241" s="640"/>
      <c r="BF241" s="642"/>
      <c r="BG241" s="640"/>
      <c r="BH241" s="642"/>
      <c r="BI241" s="640"/>
      <c r="BJ241" s="642"/>
      <c r="BK241" s="640"/>
      <c r="BL241" s="642"/>
      <c r="BM241" s="640"/>
      <c r="BN241" s="642"/>
      <c r="BO241" s="640"/>
      <c r="BP241" s="642"/>
      <c r="BQ241" s="640"/>
      <c r="BR241" s="642"/>
      <c r="BS241" s="643">
        <f t="shared" si="115"/>
        <v>0</v>
      </c>
      <c r="BT241" s="644">
        <f t="shared" si="116"/>
        <v>0</v>
      </c>
      <c r="BU241" s="644">
        <f t="shared" si="117"/>
        <v>0</v>
      </c>
      <c r="BV241" s="644">
        <f t="shared" si="118"/>
        <v>0</v>
      </c>
      <c r="BW241" s="645"/>
      <c r="BX241" s="338"/>
      <c r="BY241" s="338"/>
      <c r="BZ241" s="338"/>
      <c r="CA241" s="338"/>
      <c r="CB241" s="338"/>
      <c r="CC241" s="338"/>
    </row>
    <row r="242" ht="15.75" customHeight="1">
      <c r="A242" s="338"/>
      <c r="B242" s="501"/>
      <c r="C242" s="818"/>
      <c r="D242" s="638">
        <f t="shared" ref="D242:E242" si="256">I242+K242+M242+O242+Q242+S242+U242+W242+Y242+AA242+AC242+AE242+AG242+AI242+AK242+AM242+AO242+AQ242+AS242+AU242+AW242+AY242+BA242+BC242+BE242+BG242+BI242+BK242+BM242+BO242+BQ242</f>
        <v>0</v>
      </c>
      <c r="E242" s="505">
        <f t="shared" si="256"/>
        <v>0</v>
      </c>
      <c r="F242" s="639">
        <f t="shared" si="113"/>
        <v>0</v>
      </c>
      <c r="G242" s="297"/>
      <c r="H242" s="298">
        <f t="shared" si="114"/>
        <v>0</v>
      </c>
      <c r="I242" s="640"/>
      <c r="J242" s="642"/>
      <c r="K242" s="640"/>
      <c r="L242" s="642"/>
      <c r="M242" s="640"/>
      <c r="N242" s="642"/>
      <c r="O242" s="640"/>
      <c r="P242" s="642"/>
      <c r="Q242" s="640"/>
      <c r="R242" s="642"/>
      <c r="S242" s="640"/>
      <c r="T242" s="642"/>
      <c r="U242" s="640"/>
      <c r="V242" s="642"/>
      <c r="W242" s="640"/>
      <c r="X242" s="642"/>
      <c r="Y242" s="640"/>
      <c r="Z242" s="642"/>
      <c r="AA242" s="640"/>
      <c r="AB242" s="642"/>
      <c r="AC242" s="640"/>
      <c r="AD242" s="642"/>
      <c r="AE242" s="640"/>
      <c r="AF242" s="642"/>
      <c r="AG242" s="640"/>
      <c r="AH242" s="642"/>
      <c r="AI242" s="640"/>
      <c r="AJ242" s="642"/>
      <c r="AK242" s="640"/>
      <c r="AL242" s="642"/>
      <c r="AM242" s="640"/>
      <c r="AN242" s="642"/>
      <c r="AO242" s="640"/>
      <c r="AP242" s="642"/>
      <c r="AQ242" s="640"/>
      <c r="AR242" s="642"/>
      <c r="AS242" s="640"/>
      <c r="AT242" s="642"/>
      <c r="AU242" s="640"/>
      <c r="AV242" s="642"/>
      <c r="AW242" s="640"/>
      <c r="AX242" s="642"/>
      <c r="AY242" s="640"/>
      <c r="AZ242" s="642"/>
      <c r="BA242" s="640"/>
      <c r="BB242" s="642"/>
      <c r="BC242" s="640"/>
      <c r="BD242" s="642"/>
      <c r="BE242" s="640"/>
      <c r="BF242" s="642"/>
      <c r="BG242" s="640"/>
      <c r="BH242" s="642"/>
      <c r="BI242" s="640"/>
      <c r="BJ242" s="642"/>
      <c r="BK242" s="640"/>
      <c r="BL242" s="642"/>
      <c r="BM242" s="640"/>
      <c r="BN242" s="642"/>
      <c r="BO242" s="640"/>
      <c r="BP242" s="642"/>
      <c r="BQ242" s="640"/>
      <c r="BR242" s="642"/>
      <c r="BS242" s="643">
        <f t="shared" si="115"/>
        <v>0</v>
      </c>
      <c r="BT242" s="644">
        <f t="shared" si="116"/>
        <v>0</v>
      </c>
      <c r="BU242" s="644">
        <f t="shared" si="117"/>
        <v>0</v>
      </c>
      <c r="BV242" s="644">
        <f t="shared" si="118"/>
        <v>0</v>
      </c>
      <c r="BW242" s="645"/>
      <c r="BX242" s="338"/>
      <c r="BY242" s="338"/>
      <c r="BZ242" s="338"/>
      <c r="CA242" s="338"/>
      <c r="CB242" s="338"/>
      <c r="CC242" s="338"/>
    </row>
    <row r="243" ht="15.75" customHeight="1">
      <c r="A243" s="338"/>
      <c r="B243" s="501"/>
      <c r="C243" s="818"/>
      <c r="D243" s="638">
        <f t="shared" ref="D243:E243" si="257">I243+K243+M243+O243+Q243+S243+U243+W243+Y243+AA243+AC243+AE243+AG243+AI243+AK243+AM243+AO243+AQ243+AS243+AU243+AW243+AY243+BA243+BC243+BE243+BG243+BI243+BK243+BM243+BO243+BQ243</f>
        <v>0</v>
      </c>
      <c r="E243" s="505">
        <f t="shared" si="257"/>
        <v>0</v>
      </c>
      <c r="F243" s="639">
        <f t="shared" si="113"/>
        <v>0</v>
      </c>
      <c r="G243" s="297"/>
      <c r="H243" s="298">
        <f t="shared" si="114"/>
        <v>0</v>
      </c>
      <c r="I243" s="640"/>
      <c r="J243" s="642"/>
      <c r="K243" s="640"/>
      <c r="L243" s="642"/>
      <c r="M243" s="640"/>
      <c r="N243" s="642"/>
      <c r="O243" s="640"/>
      <c r="P243" s="642"/>
      <c r="Q243" s="640"/>
      <c r="R243" s="642"/>
      <c r="S243" s="640"/>
      <c r="T243" s="642"/>
      <c r="U243" s="640"/>
      <c r="V243" s="642"/>
      <c r="W243" s="640"/>
      <c r="X243" s="642"/>
      <c r="Y243" s="640"/>
      <c r="Z243" s="642"/>
      <c r="AA243" s="640"/>
      <c r="AB243" s="642"/>
      <c r="AC243" s="640"/>
      <c r="AD243" s="642"/>
      <c r="AE243" s="640"/>
      <c r="AF243" s="642"/>
      <c r="AG243" s="640"/>
      <c r="AH243" s="642"/>
      <c r="AI243" s="640"/>
      <c r="AJ243" s="642"/>
      <c r="AK243" s="640"/>
      <c r="AL243" s="642"/>
      <c r="AM243" s="640"/>
      <c r="AN243" s="642"/>
      <c r="AO243" s="640"/>
      <c r="AP243" s="642"/>
      <c r="AQ243" s="640"/>
      <c r="AR243" s="642"/>
      <c r="AS243" s="640"/>
      <c r="AT243" s="642"/>
      <c r="AU243" s="640"/>
      <c r="AV243" s="642"/>
      <c r="AW243" s="640"/>
      <c r="AX243" s="642"/>
      <c r="AY243" s="640"/>
      <c r="AZ243" s="642"/>
      <c r="BA243" s="640"/>
      <c r="BB243" s="642"/>
      <c r="BC243" s="640"/>
      <c r="BD243" s="642"/>
      <c r="BE243" s="640"/>
      <c r="BF243" s="642"/>
      <c r="BG243" s="640"/>
      <c r="BH243" s="642"/>
      <c r="BI243" s="640"/>
      <c r="BJ243" s="642"/>
      <c r="BK243" s="640"/>
      <c r="BL243" s="642"/>
      <c r="BM243" s="640"/>
      <c r="BN243" s="642"/>
      <c r="BO243" s="640"/>
      <c r="BP243" s="642"/>
      <c r="BQ243" s="640"/>
      <c r="BR243" s="642"/>
      <c r="BS243" s="643">
        <f t="shared" si="115"/>
        <v>0</v>
      </c>
      <c r="BT243" s="644">
        <f t="shared" si="116"/>
        <v>0</v>
      </c>
      <c r="BU243" s="644">
        <f t="shared" si="117"/>
        <v>0</v>
      </c>
      <c r="BV243" s="644">
        <f t="shared" si="118"/>
        <v>0</v>
      </c>
      <c r="BW243" s="645"/>
      <c r="BX243" s="338"/>
      <c r="BY243" s="338"/>
      <c r="BZ243" s="338"/>
      <c r="CA243" s="338"/>
      <c r="CB243" s="338"/>
      <c r="CC243" s="338"/>
    </row>
    <row r="244" ht="15.75" customHeight="1">
      <c r="A244" s="338"/>
      <c r="B244" s="501"/>
      <c r="C244" s="818"/>
      <c r="D244" s="638">
        <f t="shared" ref="D244:E244" si="258">I244+K244+M244+O244+Q244+S244+U244+W244+Y244+AA244+AC244+AE244+AG244+AI244+AK244+AM244+AO244+AQ244+AS244+AU244+AW244+AY244+BA244+BC244+BE244+BG244+BI244+BK244+BM244+BO244+BQ244</f>
        <v>0</v>
      </c>
      <c r="E244" s="505">
        <f t="shared" si="258"/>
        <v>0</v>
      </c>
      <c r="F244" s="639">
        <f t="shared" si="113"/>
        <v>0</v>
      </c>
      <c r="G244" s="297"/>
      <c r="H244" s="298">
        <f t="shared" si="114"/>
        <v>0</v>
      </c>
      <c r="I244" s="640"/>
      <c r="J244" s="642"/>
      <c r="K244" s="640"/>
      <c r="L244" s="642"/>
      <c r="M244" s="640"/>
      <c r="N244" s="642"/>
      <c r="O244" s="640"/>
      <c r="P244" s="642"/>
      <c r="Q244" s="640"/>
      <c r="R244" s="642"/>
      <c r="S244" s="640"/>
      <c r="T244" s="642"/>
      <c r="U244" s="640"/>
      <c r="V244" s="642"/>
      <c r="W244" s="640"/>
      <c r="X244" s="642"/>
      <c r="Y244" s="640"/>
      <c r="Z244" s="642"/>
      <c r="AA244" s="640"/>
      <c r="AB244" s="642"/>
      <c r="AC244" s="640"/>
      <c r="AD244" s="642"/>
      <c r="AE244" s="640"/>
      <c r="AF244" s="642"/>
      <c r="AG244" s="640"/>
      <c r="AH244" s="642"/>
      <c r="AI244" s="640"/>
      <c r="AJ244" s="642"/>
      <c r="AK244" s="640"/>
      <c r="AL244" s="642"/>
      <c r="AM244" s="640"/>
      <c r="AN244" s="642"/>
      <c r="AO244" s="640"/>
      <c r="AP244" s="642"/>
      <c r="AQ244" s="640"/>
      <c r="AR244" s="642"/>
      <c r="AS244" s="640"/>
      <c r="AT244" s="642"/>
      <c r="AU244" s="640"/>
      <c r="AV244" s="642"/>
      <c r="AW244" s="640"/>
      <c r="AX244" s="642"/>
      <c r="AY244" s="640"/>
      <c r="AZ244" s="642"/>
      <c r="BA244" s="640"/>
      <c r="BB244" s="642"/>
      <c r="BC244" s="640"/>
      <c r="BD244" s="642"/>
      <c r="BE244" s="640"/>
      <c r="BF244" s="642"/>
      <c r="BG244" s="640"/>
      <c r="BH244" s="642"/>
      <c r="BI244" s="640"/>
      <c r="BJ244" s="642"/>
      <c r="BK244" s="640"/>
      <c r="BL244" s="642"/>
      <c r="BM244" s="640"/>
      <c r="BN244" s="642"/>
      <c r="BO244" s="640"/>
      <c r="BP244" s="642"/>
      <c r="BQ244" s="640"/>
      <c r="BR244" s="642"/>
      <c r="BS244" s="643">
        <f t="shared" si="115"/>
        <v>0</v>
      </c>
      <c r="BT244" s="644">
        <f t="shared" si="116"/>
        <v>0</v>
      </c>
      <c r="BU244" s="644">
        <f t="shared" si="117"/>
        <v>0</v>
      </c>
      <c r="BV244" s="644">
        <f t="shared" si="118"/>
        <v>0</v>
      </c>
      <c r="BW244" s="645"/>
      <c r="BX244" s="338"/>
      <c r="BY244" s="338"/>
      <c r="BZ244" s="338"/>
      <c r="CA244" s="338"/>
      <c r="CB244" s="338"/>
      <c r="CC244" s="338"/>
    </row>
    <row r="245" ht="15.75" customHeight="1">
      <c r="A245" s="338"/>
      <c r="B245" s="501"/>
      <c r="C245" s="818"/>
      <c r="D245" s="638">
        <f t="shared" ref="D245:E245" si="259">I245+K245+M245+O245+Q245+S245+U245+W245+Y245+AA245+AC245+AE245+AG245+AI245+AK245+AM245+AO245+AQ245+AS245+AU245+AW245+AY245+BA245+BC245+BE245+BG245+BI245+BK245+BM245+BO245+BQ245</f>
        <v>0</v>
      </c>
      <c r="E245" s="505">
        <f t="shared" si="259"/>
        <v>0</v>
      </c>
      <c r="F245" s="639">
        <f t="shared" si="113"/>
        <v>0</v>
      </c>
      <c r="G245" s="297"/>
      <c r="H245" s="298">
        <f t="shared" si="114"/>
        <v>0</v>
      </c>
      <c r="I245" s="640"/>
      <c r="J245" s="642"/>
      <c r="K245" s="640"/>
      <c r="L245" s="642"/>
      <c r="M245" s="640"/>
      <c r="N245" s="642"/>
      <c r="O245" s="640"/>
      <c r="P245" s="642"/>
      <c r="Q245" s="640"/>
      <c r="R245" s="642"/>
      <c r="S245" s="640"/>
      <c r="T245" s="642"/>
      <c r="U245" s="640"/>
      <c r="V245" s="642"/>
      <c r="W245" s="640"/>
      <c r="X245" s="642"/>
      <c r="Y245" s="640"/>
      <c r="Z245" s="642"/>
      <c r="AA245" s="640"/>
      <c r="AB245" s="642"/>
      <c r="AC245" s="640"/>
      <c r="AD245" s="642"/>
      <c r="AE245" s="640"/>
      <c r="AF245" s="642"/>
      <c r="AG245" s="640"/>
      <c r="AH245" s="642"/>
      <c r="AI245" s="640"/>
      <c r="AJ245" s="642"/>
      <c r="AK245" s="640"/>
      <c r="AL245" s="642"/>
      <c r="AM245" s="640"/>
      <c r="AN245" s="642"/>
      <c r="AO245" s="640"/>
      <c r="AP245" s="642"/>
      <c r="AQ245" s="640"/>
      <c r="AR245" s="642"/>
      <c r="AS245" s="640"/>
      <c r="AT245" s="642"/>
      <c r="AU245" s="640"/>
      <c r="AV245" s="642"/>
      <c r="AW245" s="640"/>
      <c r="AX245" s="642"/>
      <c r="AY245" s="640"/>
      <c r="AZ245" s="642"/>
      <c r="BA245" s="640"/>
      <c r="BB245" s="642"/>
      <c r="BC245" s="640"/>
      <c r="BD245" s="642"/>
      <c r="BE245" s="640"/>
      <c r="BF245" s="642"/>
      <c r="BG245" s="640"/>
      <c r="BH245" s="642"/>
      <c r="BI245" s="640"/>
      <c r="BJ245" s="642"/>
      <c r="BK245" s="640"/>
      <c r="BL245" s="642"/>
      <c r="BM245" s="640"/>
      <c r="BN245" s="642"/>
      <c r="BO245" s="640"/>
      <c r="BP245" s="642"/>
      <c r="BQ245" s="640"/>
      <c r="BR245" s="642"/>
      <c r="BS245" s="643">
        <f t="shared" si="115"/>
        <v>0</v>
      </c>
      <c r="BT245" s="644">
        <f t="shared" si="116"/>
        <v>0</v>
      </c>
      <c r="BU245" s="644">
        <f t="shared" si="117"/>
        <v>0</v>
      </c>
      <c r="BV245" s="644">
        <f t="shared" si="118"/>
        <v>0</v>
      </c>
      <c r="BW245" s="645"/>
      <c r="BX245" s="338"/>
      <c r="BY245" s="338"/>
      <c r="BZ245" s="338"/>
      <c r="CA245" s="338"/>
      <c r="CB245" s="338"/>
      <c r="CC245" s="338"/>
    </row>
    <row r="246" ht="15.75" customHeight="1">
      <c r="A246" s="338"/>
      <c r="B246" s="501"/>
      <c r="C246" s="818"/>
      <c r="D246" s="638">
        <f t="shared" ref="D246:E246" si="260">I246+K246+M246+O246+Q246+S246+U246+W246+Y246+AA246+AC246+AE246+AG246+AI246+AK246+AM246+AO246+AQ246+AS246+AU246+AW246+AY246+BA246+BC246+BE246+BG246+BI246+BK246+BM246+BO246+BQ246</f>
        <v>0</v>
      </c>
      <c r="E246" s="505">
        <f t="shared" si="260"/>
        <v>0</v>
      </c>
      <c r="F246" s="639">
        <f t="shared" si="113"/>
        <v>0</v>
      </c>
      <c r="G246" s="297"/>
      <c r="H246" s="298">
        <f t="shared" si="114"/>
        <v>0</v>
      </c>
      <c r="I246" s="640"/>
      <c r="J246" s="642"/>
      <c r="K246" s="640"/>
      <c r="L246" s="642"/>
      <c r="M246" s="640"/>
      <c r="N246" s="642"/>
      <c r="O246" s="640"/>
      <c r="P246" s="642"/>
      <c r="Q246" s="640"/>
      <c r="R246" s="642"/>
      <c r="S246" s="640"/>
      <c r="T246" s="642"/>
      <c r="U246" s="640"/>
      <c r="V246" s="642"/>
      <c r="W246" s="640"/>
      <c r="X246" s="642"/>
      <c r="Y246" s="640"/>
      <c r="Z246" s="642"/>
      <c r="AA246" s="640"/>
      <c r="AB246" s="642"/>
      <c r="AC246" s="640"/>
      <c r="AD246" s="642"/>
      <c r="AE246" s="640"/>
      <c r="AF246" s="642"/>
      <c r="AG246" s="640"/>
      <c r="AH246" s="642"/>
      <c r="AI246" s="640"/>
      <c r="AJ246" s="642"/>
      <c r="AK246" s="640"/>
      <c r="AL246" s="642"/>
      <c r="AM246" s="640"/>
      <c r="AN246" s="642"/>
      <c r="AO246" s="640"/>
      <c r="AP246" s="642"/>
      <c r="AQ246" s="640"/>
      <c r="AR246" s="642"/>
      <c r="AS246" s="640"/>
      <c r="AT246" s="642"/>
      <c r="AU246" s="640"/>
      <c r="AV246" s="642"/>
      <c r="AW246" s="640"/>
      <c r="AX246" s="642"/>
      <c r="AY246" s="640"/>
      <c r="AZ246" s="642"/>
      <c r="BA246" s="640"/>
      <c r="BB246" s="642"/>
      <c r="BC246" s="640"/>
      <c r="BD246" s="642"/>
      <c r="BE246" s="640"/>
      <c r="BF246" s="642"/>
      <c r="BG246" s="640"/>
      <c r="BH246" s="642"/>
      <c r="BI246" s="640"/>
      <c r="BJ246" s="642"/>
      <c r="BK246" s="640"/>
      <c r="BL246" s="642"/>
      <c r="BM246" s="640"/>
      <c r="BN246" s="642"/>
      <c r="BO246" s="640"/>
      <c r="BP246" s="642"/>
      <c r="BQ246" s="640"/>
      <c r="BR246" s="642"/>
      <c r="BS246" s="643">
        <f t="shared" si="115"/>
        <v>0</v>
      </c>
      <c r="BT246" s="644">
        <f t="shared" si="116"/>
        <v>0</v>
      </c>
      <c r="BU246" s="644">
        <f t="shared" si="117"/>
        <v>0</v>
      </c>
      <c r="BV246" s="644">
        <f t="shared" si="118"/>
        <v>0</v>
      </c>
      <c r="BW246" s="645"/>
      <c r="BX246" s="338"/>
      <c r="BY246" s="338"/>
      <c r="BZ246" s="338"/>
      <c r="CA246" s="338"/>
      <c r="CB246" s="338"/>
      <c r="CC246" s="338"/>
    </row>
    <row r="247" ht="15.75" customHeight="1">
      <c r="A247" s="338"/>
      <c r="B247" s="501"/>
      <c r="C247" s="818"/>
      <c r="D247" s="638">
        <f t="shared" ref="D247:E247" si="261">I247+K247+M247+O247+Q247+S247+U247+W247+Y247+AA247+AC247+AE247+AG247+AI247+AK247+AM247+AO247+AQ247+AS247+AU247+AW247+AY247+BA247+BC247+BE247+BG247+BI247+BK247+BM247+BO247+BQ247</f>
        <v>0</v>
      </c>
      <c r="E247" s="505">
        <f t="shared" si="261"/>
        <v>0</v>
      </c>
      <c r="F247" s="639">
        <f t="shared" si="113"/>
        <v>0</v>
      </c>
      <c r="G247" s="297"/>
      <c r="H247" s="298">
        <f t="shared" si="114"/>
        <v>0</v>
      </c>
      <c r="I247" s="640"/>
      <c r="J247" s="642"/>
      <c r="K247" s="640"/>
      <c r="L247" s="642"/>
      <c r="M247" s="640"/>
      <c r="N247" s="642"/>
      <c r="O247" s="640"/>
      <c r="P247" s="642"/>
      <c r="Q247" s="640"/>
      <c r="R247" s="642"/>
      <c r="S247" s="640"/>
      <c r="T247" s="642"/>
      <c r="U247" s="640"/>
      <c r="V247" s="642"/>
      <c r="W247" s="640"/>
      <c r="X247" s="642"/>
      <c r="Y247" s="640"/>
      <c r="Z247" s="642"/>
      <c r="AA247" s="640"/>
      <c r="AB247" s="642"/>
      <c r="AC247" s="640"/>
      <c r="AD247" s="642"/>
      <c r="AE247" s="640"/>
      <c r="AF247" s="642"/>
      <c r="AG247" s="640"/>
      <c r="AH247" s="642"/>
      <c r="AI247" s="640"/>
      <c r="AJ247" s="642"/>
      <c r="AK247" s="640"/>
      <c r="AL247" s="642"/>
      <c r="AM247" s="640"/>
      <c r="AN247" s="642"/>
      <c r="AO247" s="640"/>
      <c r="AP247" s="642"/>
      <c r="AQ247" s="640"/>
      <c r="AR247" s="642"/>
      <c r="AS247" s="640"/>
      <c r="AT247" s="642"/>
      <c r="AU247" s="640"/>
      <c r="AV247" s="642"/>
      <c r="AW247" s="640"/>
      <c r="AX247" s="642"/>
      <c r="AY247" s="640"/>
      <c r="AZ247" s="642"/>
      <c r="BA247" s="640"/>
      <c r="BB247" s="642"/>
      <c r="BC247" s="640"/>
      <c r="BD247" s="642"/>
      <c r="BE247" s="640"/>
      <c r="BF247" s="642"/>
      <c r="BG247" s="640"/>
      <c r="BH247" s="642"/>
      <c r="BI247" s="640"/>
      <c r="BJ247" s="642"/>
      <c r="BK247" s="640"/>
      <c r="BL247" s="642"/>
      <c r="BM247" s="640"/>
      <c r="BN247" s="642"/>
      <c r="BO247" s="640"/>
      <c r="BP247" s="642"/>
      <c r="BQ247" s="640"/>
      <c r="BR247" s="642"/>
      <c r="BS247" s="643">
        <f t="shared" si="115"/>
        <v>0</v>
      </c>
      <c r="BT247" s="644">
        <f t="shared" si="116"/>
        <v>0</v>
      </c>
      <c r="BU247" s="644">
        <f t="shared" si="117"/>
        <v>0</v>
      </c>
      <c r="BV247" s="644">
        <f t="shared" si="118"/>
        <v>0</v>
      </c>
      <c r="BW247" s="645"/>
      <c r="BX247" s="338"/>
      <c r="BY247" s="338"/>
      <c r="BZ247" s="338"/>
      <c r="CA247" s="338"/>
      <c r="CB247" s="338"/>
      <c r="CC247" s="338"/>
    </row>
    <row r="248" ht="15.75" customHeight="1">
      <c r="A248" s="338"/>
      <c r="B248" s="501"/>
      <c r="C248" s="818"/>
      <c r="D248" s="638">
        <f t="shared" ref="D248:E248" si="262">I248+K248+M248+O248+Q248+S248+U248+W248+Y248+AA248+AC248+AE248+AG248+AI248+AK248+AM248+AO248+AQ248+AS248+AU248+AW248+AY248+BA248+BC248+BE248+BG248+BI248+BK248+BM248+BO248+BQ248</f>
        <v>0</v>
      </c>
      <c r="E248" s="505">
        <f t="shared" si="262"/>
        <v>0</v>
      </c>
      <c r="F248" s="639">
        <f t="shared" si="113"/>
        <v>0</v>
      </c>
      <c r="G248" s="297"/>
      <c r="H248" s="298">
        <f t="shared" si="114"/>
        <v>0</v>
      </c>
      <c r="I248" s="640"/>
      <c r="J248" s="642"/>
      <c r="K248" s="640"/>
      <c r="L248" s="642"/>
      <c r="M248" s="640"/>
      <c r="N248" s="642"/>
      <c r="O248" s="640"/>
      <c r="P248" s="642"/>
      <c r="Q248" s="640"/>
      <c r="R248" s="642"/>
      <c r="S248" s="640"/>
      <c r="T248" s="642"/>
      <c r="U248" s="640"/>
      <c r="V248" s="642"/>
      <c r="W248" s="640"/>
      <c r="X248" s="642"/>
      <c r="Y248" s="640"/>
      <c r="Z248" s="642"/>
      <c r="AA248" s="640"/>
      <c r="AB248" s="642"/>
      <c r="AC248" s="640"/>
      <c r="AD248" s="642"/>
      <c r="AE248" s="640"/>
      <c r="AF248" s="642"/>
      <c r="AG248" s="640"/>
      <c r="AH248" s="642"/>
      <c r="AI248" s="640"/>
      <c r="AJ248" s="642"/>
      <c r="AK248" s="640"/>
      <c r="AL248" s="642"/>
      <c r="AM248" s="640"/>
      <c r="AN248" s="642"/>
      <c r="AO248" s="640"/>
      <c r="AP248" s="642"/>
      <c r="AQ248" s="640"/>
      <c r="AR248" s="642"/>
      <c r="AS248" s="640"/>
      <c r="AT248" s="642"/>
      <c r="AU248" s="640"/>
      <c r="AV248" s="642"/>
      <c r="AW248" s="640"/>
      <c r="AX248" s="642"/>
      <c r="AY248" s="640"/>
      <c r="AZ248" s="642"/>
      <c r="BA248" s="640"/>
      <c r="BB248" s="642"/>
      <c r="BC248" s="640"/>
      <c r="BD248" s="642"/>
      <c r="BE248" s="640"/>
      <c r="BF248" s="642"/>
      <c r="BG248" s="640"/>
      <c r="BH248" s="642"/>
      <c r="BI248" s="640"/>
      <c r="BJ248" s="642"/>
      <c r="BK248" s="640"/>
      <c r="BL248" s="642"/>
      <c r="BM248" s="640"/>
      <c r="BN248" s="642"/>
      <c r="BO248" s="640"/>
      <c r="BP248" s="642"/>
      <c r="BQ248" s="640"/>
      <c r="BR248" s="642"/>
      <c r="BS248" s="643">
        <f t="shared" si="115"/>
        <v>0</v>
      </c>
      <c r="BT248" s="644">
        <f t="shared" si="116"/>
        <v>0</v>
      </c>
      <c r="BU248" s="644">
        <f t="shared" si="117"/>
        <v>0</v>
      </c>
      <c r="BV248" s="644">
        <f t="shared" si="118"/>
        <v>0</v>
      </c>
      <c r="BW248" s="645"/>
      <c r="BX248" s="338"/>
      <c r="BY248" s="338"/>
      <c r="BZ248" s="338"/>
      <c r="CA248" s="338"/>
      <c r="CB248" s="338"/>
      <c r="CC248" s="338"/>
    </row>
    <row r="249" ht="15.75" customHeight="1">
      <c r="A249" s="338"/>
      <c r="B249" s="501"/>
      <c r="C249" s="818"/>
      <c r="D249" s="638">
        <f t="shared" ref="D249:E249" si="263">I249+K249+M249+O249+Q249+S249+U249+W249+Y249+AA249+AC249+AE249+AG249+AI249+AK249+AM249+AO249+AQ249+AS249+AU249+AW249+AY249+BA249+BC249+BE249+BG249+BI249+BK249+BM249+BO249+BQ249</f>
        <v>0</v>
      </c>
      <c r="E249" s="505">
        <f t="shared" si="263"/>
        <v>0</v>
      </c>
      <c r="F249" s="639">
        <f t="shared" si="113"/>
        <v>0</v>
      </c>
      <c r="G249" s="297"/>
      <c r="H249" s="298">
        <f t="shared" si="114"/>
        <v>0</v>
      </c>
      <c r="I249" s="640"/>
      <c r="J249" s="642"/>
      <c r="K249" s="640"/>
      <c r="L249" s="642"/>
      <c r="M249" s="640"/>
      <c r="N249" s="642"/>
      <c r="O249" s="640"/>
      <c r="P249" s="642"/>
      <c r="Q249" s="640"/>
      <c r="R249" s="642"/>
      <c r="S249" s="640"/>
      <c r="T249" s="642"/>
      <c r="U249" s="640"/>
      <c r="V249" s="642"/>
      <c r="W249" s="640"/>
      <c r="X249" s="642"/>
      <c r="Y249" s="640"/>
      <c r="Z249" s="642"/>
      <c r="AA249" s="640"/>
      <c r="AB249" s="642"/>
      <c r="AC249" s="640"/>
      <c r="AD249" s="642"/>
      <c r="AE249" s="640"/>
      <c r="AF249" s="642"/>
      <c r="AG249" s="640"/>
      <c r="AH249" s="642"/>
      <c r="AI249" s="640"/>
      <c r="AJ249" s="642"/>
      <c r="AK249" s="640"/>
      <c r="AL249" s="642"/>
      <c r="AM249" s="640"/>
      <c r="AN249" s="642"/>
      <c r="AO249" s="640"/>
      <c r="AP249" s="642"/>
      <c r="AQ249" s="640"/>
      <c r="AR249" s="642"/>
      <c r="AS249" s="640"/>
      <c r="AT249" s="642"/>
      <c r="AU249" s="640"/>
      <c r="AV249" s="642"/>
      <c r="AW249" s="640"/>
      <c r="AX249" s="642"/>
      <c r="AY249" s="640"/>
      <c r="AZ249" s="642"/>
      <c r="BA249" s="640"/>
      <c r="BB249" s="642"/>
      <c r="BC249" s="640"/>
      <c r="BD249" s="642"/>
      <c r="BE249" s="640"/>
      <c r="BF249" s="642"/>
      <c r="BG249" s="640"/>
      <c r="BH249" s="642"/>
      <c r="BI249" s="640"/>
      <c r="BJ249" s="642"/>
      <c r="BK249" s="640"/>
      <c r="BL249" s="642"/>
      <c r="BM249" s="640"/>
      <c r="BN249" s="642"/>
      <c r="BO249" s="640"/>
      <c r="BP249" s="642"/>
      <c r="BQ249" s="640"/>
      <c r="BR249" s="642"/>
      <c r="BS249" s="643">
        <f t="shared" si="115"/>
        <v>0</v>
      </c>
      <c r="BT249" s="644">
        <f t="shared" si="116"/>
        <v>0</v>
      </c>
      <c r="BU249" s="644">
        <f t="shared" si="117"/>
        <v>0</v>
      </c>
      <c r="BV249" s="644">
        <f t="shared" si="118"/>
        <v>0</v>
      </c>
      <c r="BW249" s="645"/>
      <c r="BX249" s="338"/>
      <c r="BY249" s="338"/>
      <c r="BZ249" s="338"/>
      <c r="CA249" s="338"/>
      <c r="CB249" s="338"/>
      <c r="CC249" s="338"/>
    </row>
    <row r="250" ht="15.75" customHeight="1">
      <c r="A250" s="338"/>
      <c r="B250" s="501"/>
      <c r="C250" s="818"/>
      <c r="D250" s="638">
        <f t="shared" ref="D250:E250" si="264">I250+K250+M250+O250+Q250+S250+U250+W250+Y250+AA250+AC250+AE250+AG250+AI250+AK250+AM250+AO250+AQ250+AS250+AU250+AW250+AY250+BA250+BC250+BE250+BG250+BI250+BK250+BM250+BO250+BQ250</f>
        <v>0</v>
      </c>
      <c r="E250" s="505">
        <f t="shared" si="264"/>
        <v>0</v>
      </c>
      <c r="F250" s="639">
        <f t="shared" si="113"/>
        <v>0</v>
      </c>
      <c r="G250" s="297"/>
      <c r="H250" s="298">
        <f t="shared" si="114"/>
        <v>0</v>
      </c>
      <c r="I250" s="640"/>
      <c r="J250" s="642"/>
      <c r="K250" s="640"/>
      <c r="L250" s="642"/>
      <c r="M250" s="640"/>
      <c r="N250" s="642"/>
      <c r="O250" s="640"/>
      <c r="P250" s="642"/>
      <c r="Q250" s="640"/>
      <c r="R250" s="642"/>
      <c r="S250" s="640"/>
      <c r="T250" s="642"/>
      <c r="U250" s="640"/>
      <c r="V250" s="642"/>
      <c r="W250" s="640"/>
      <c r="X250" s="642"/>
      <c r="Y250" s="640"/>
      <c r="Z250" s="642"/>
      <c r="AA250" s="640"/>
      <c r="AB250" s="642"/>
      <c r="AC250" s="640"/>
      <c r="AD250" s="642"/>
      <c r="AE250" s="640"/>
      <c r="AF250" s="642"/>
      <c r="AG250" s="640"/>
      <c r="AH250" s="642"/>
      <c r="AI250" s="640"/>
      <c r="AJ250" s="642"/>
      <c r="AK250" s="640"/>
      <c r="AL250" s="642"/>
      <c r="AM250" s="640"/>
      <c r="AN250" s="642"/>
      <c r="AO250" s="640"/>
      <c r="AP250" s="642"/>
      <c r="AQ250" s="640"/>
      <c r="AR250" s="642"/>
      <c r="AS250" s="640"/>
      <c r="AT250" s="642"/>
      <c r="AU250" s="640"/>
      <c r="AV250" s="642"/>
      <c r="AW250" s="640"/>
      <c r="AX250" s="642"/>
      <c r="AY250" s="640"/>
      <c r="AZ250" s="642"/>
      <c r="BA250" s="640"/>
      <c r="BB250" s="642"/>
      <c r="BC250" s="640"/>
      <c r="BD250" s="642"/>
      <c r="BE250" s="640"/>
      <c r="BF250" s="642"/>
      <c r="BG250" s="640"/>
      <c r="BH250" s="642"/>
      <c r="BI250" s="640"/>
      <c r="BJ250" s="642"/>
      <c r="BK250" s="640"/>
      <c r="BL250" s="642"/>
      <c r="BM250" s="640"/>
      <c r="BN250" s="642"/>
      <c r="BO250" s="640"/>
      <c r="BP250" s="642"/>
      <c r="BQ250" s="640"/>
      <c r="BR250" s="642"/>
      <c r="BS250" s="643">
        <f t="shared" si="115"/>
        <v>0</v>
      </c>
      <c r="BT250" s="644">
        <f t="shared" si="116"/>
        <v>0</v>
      </c>
      <c r="BU250" s="644">
        <f t="shared" si="117"/>
        <v>0</v>
      </c>
      <c r="BV250" s="644">
        <f t="shared" si="118"/>
        <v>0</v>
      </c>
      <c r="BW250" s="645"/>
      <c r="BX250" s="338"/>
      <c r="BY250" s="338"/>
      <c r="BZ250" s="338"/>
      <c r="CA250" s="338"/>
      <c r="CB250" s="338"/>
      <c r="CC250" s="338"/>
    </row>
    <row r="251" ht="15.75" customHeight="1">
      <c r="A251" s="338"/>
      <c r="B251" s="501"/>
      <c r="C251" s="818"/>
      <c r="D251" s="638">
        <f t="shared" ref="D251:E251" si="265">I251+K251+M251+O251+Q251+S251+U251+W251+Y251+AA251+AC251+AE251+AG251+AI251+AK251+AM251+AO251+AQ251+AS251+AU251+AW251+AY251+BA251+BC251+BE251+BG251+BI251+BK251+BM251+BO251+BQ251</f>
        <v>0</v>
      </c>
      <c r="E251" s="505">
        <f t="shared" si="265"/>
        <v>0</v>
      </c>
      <c r="F251" s="639">
        <f t="shared" si="113"/>
        <v>0</v>
      </c>
      <c r="G251" s="297"/>
      <c r="H251" s="298">
        <f t="shared" si="114"/>
        <v>0</v>
      </c>
      <c r="I251" s="640"/>
      <c r="J251" s="642"/>
      <c r="K251" s="640"/>
      <c r="L251" s="642"/>
      <c r="M251" s="640"/>
      <c r="N251" s="642"/>
      <c r="O251" s="640"/>
      <c r="P251" s="642"/>
      <c r="Q251" s="640"/>
      <c r="R251" s="642"/>
      <c r="S251" s="640"/>
      <c r="T251" s="642"/>
      <c r="U251" s="640"/>
      <c r="V251" s="642"/>
      <c r="W251" s="640"/>
      <c r="X251" s="642"/>
      <c r="Y251" s="640"/>
      <c r="Z251" s="642"/>
      <c r="AA251" s="640"/>
      <c r="AB251" s="642"/>
      <c r="AC251" s="640"/>
      <c r="AD251" s="642"/>
      <c r="AE251" s="640"/>
      <c r="AF251" s="642"/>
      <c r="AG251" s="640"/>
      <c r="AH251" s="642"/>
      <c r="AI251" s="640"/>
      <c r="AJ251" s="642"/>
      <c r="AK251" s="640"/>
      <c r="AL251" s="642"/>
      <c r="AM251" s="640"/>
      <c r="AN251" s="642"/>
      <c r="AO251" s="640"/>
      <c r="AP251" s="642"/>
      <c r="AQ251" s="640"/>
      <c r="AR251" s="642"/>
      <c r="AS251" s="640"/>
      <c r="AT251" s="642"/>
      <c r="AU251" s="640"/>
      <c r="AV251" s="642"/>
      <c r="AW251" s="640"/>
      <c r="AX251" s="642"/>
      <c r="AY251" s="640"/>
      <c r="AZ251" s="642"/>
      <c r="BA251" s="640"/>
      <c r="BB251" s="642"/>
      <c r="BC251" s="640"/>
      <c r="BD251" s="642"/>
      <c r="BE251" s="640"/>
      <c r="BF251" s="642"/>
      <c r="BG251" s="640"/>
      <c r="BH251" s="642"/>
      <c r="BI251" s="640"/>
      <c r="BJ251" s="642"/>
      <c r="BK251" s="640"/>
      <c r="BL251" s="642"/>
      <c r="BM251" s="640"/>
      <c r="BN251" s="642"/>
      <c r="BO251" s="640"/>
      <c r="BP251" s="642"/>
      <c r="BQ251" s="640"/>
      <c r="BR251" s="642"/>
      <c r="BS251" s="643">
        <f t="shared" si="115"/>
        <v>0</v>
      </c>
      <c r="BT251" s="644">
        <f t="shared" si="116"/>
        <v>0</v>
      </c>
      <c r="BU251" s="644">
        <f t="shared" si="117"/>
        <v>0</v>
      </c>
      <c r="BV251" s="644">
        <f t="shared" si="118"/>
        <v>0</v>
      </c>
      <c r="BW251" s="645"/>
      <c r="BX251" s="338"/>
      <c r="BY251" s="338"/>
      <c r="BZ251" s="338"/>
      <c r="CA251" s="338"/>
      <c r="CB251" s="338"/>
      <c r="CC251" s="338"/>
    </row>
    <row r="252" ht="15.75" customHeight="1">
      <c r="A252" s="338"/>
      <c r="B252" s="501"/>
      <c r="C252" s="818"/>
      <c r="D252" s="638">
        <f t="shared" ref="D252:E252" si="266">I252+K252+M252+O252+Q252+S252+U252+W252+Y252+AA252+AC252+AE252+AG252+AI252+AK252+AM252+AO252+AQ252+AS252+AU252+AW252+AY252+BA252+BC252+BE252+BG252+BI252+BK252+BM252+BO252+BQ252</f>
        <v>0</v>
      </c>
      <c r="E252" s="505">
        <f t="shared" si="266"/>
        <v>0</v>
      </c>
      <c r="F252" s="639">
        <f t="shared" si="113"/>
        <v>0</v>
      </c>
      <c r="G252" s="297"/>
      <c r="H252" s="298">
        <f t="shared" si="114"/>
        <v>0</v>
      </c>
      <c r="I252" s="640"/>
      <c r="J252" s="642"/>
      <c r="K252" s="640"/>
      <c r="L252" s="642"/>
      <c r="M252" s="640"/>
      <c r="N252" s="642"/>
      <c r="O252" s="640"/>
      <c r="P252" s="642"/>
      <c r="Q252" s="640"/>
      <c r="R252" s="642"/>
      <c r="S252" s="640"/>
      <c r="T252" s="642"/>
      <c r="U252" s="640"/>
      <c r="V252" s="642"/>
      <c r="W252" s="640"/>
      <c r="X252" s="642"/>
      <c r="Y252" s="640"/>
      <c r="Z252" s="642"/>
      <c r="AA252" s="640"/>
      <c r="AB252" s="642"/>
      <c r="AC252" s="640"/>
      <c r="AD252" s="642"/>
      <c r="AE252" s="640"/>
      <c r="AF252" s="642"/>
      <c r="AG252" s="640"/>
      <c r="AH252" s="642"/>
      <c r="AI252" s="640"/>
      <c r="AJ252" s="642"/>
      <c r="AK252" s="640"/>
      <c r="AL252" s="642"/>
      <c r="AM252" s="640"/>
      <c r="AN252" s="642"/>
      <c r="AO252" s="640"/>
      <c r="AP252" s="642"/>
      <c r="AQ252" s="640"/>
      <c r="AR252" s="642"/>
      <c r="AS252" s="640"/>
      <c r="AT252" s="642"/>
      <c r="AU252" s="640"/>
      <c r="AV252" s="642"/>
      <c r="AW252" s="640"/>
      <c r="AX252" s="642"/>
      <c r="AY252" s="640"/>
      <c r="AZ252" s="642"/>
      <c r="BA252" s="640"/>
      <c r="BB252" s="642"/>
      <c r="BC252" s="640"/>
      <c r="BD252" s="642"/>
      <c r="BE252" s="640"/>
      <c r="BF252" s="642"/>
      <c r="BG252" s="640"/>
      <c r="BH252" s="642"/>
      <c r="BI252" s="640"/>
      <c r="BJ252" s="642"/>
      <c r="BK252" s="640"/>
      <c r="BL252" s="642"/>
      <c r="BM252" s="640"/>
      <c r="BN252" s="642"/>
      <c r="BO252" s="640"/>
      <c r="BP252" s="642"/>
      <c r="BQ252" s="640"/>
      <c r="BR252" s="642"/>
      <c r="BS252" s="643">
        <f t="shared" si="115"/>
        <v>0</v>
      </c>
      <c r="BT252" s="644">
        <f t="shared" si="116"/>
        <v>0</v>
      </c>
      <c r="BU252" s="644">
        <f t="shared" si="117"/>
        <v>0</v>
      </c>
      <c r="BV252" s="644">
        <f t="shared" si="118"/>
        <v>0</v>
      </c>
      <c r="BW252" s="645"/>
      <c r="BX252" s="338"/>
      <c r="BY252" s="338"/>
      <c r="BZ252" s="338"/>
      <c r="CA252" s="338"/>
      <c r="CB252" s="338"/>
      <c r="CC252" s="338"/>
    </row>
    <row r="253" ht="15.75" customHeight="1">
      <c r="A253" s="338"/>
      <c r="B253" s="501"/>
      <c r="C253" s="818"/>
      <c r="D253" s="638">
        <f t="shared" ref="D253:E253" si="267">I253+K253+M253+O253+Q253+S253+U253+W253+Y253+AA253+AC253+AE253+AG253+AI253+AK253+AM253+AO253+AQ253+AS253+AU253+AW253+AY253+BA253+BC253+BE253+BG253+BI253+BK253+BM253+BO253+BQ253</f>
        <v>0</v>
      </c>
      <c r="E253" s="505">
        <f t="shared" si="267"/>
        <v>0</v>
      </c>
      <c r="F253" s="639">
        <f t="shared" si="113"/>
        <v>0</v>
      </c>
      <c r="G253" s="297"/>
      <c r="H253" s="298">
        <f t="shared" si="114"/>
        <v>0</v>
      </c>
      <c r="I253" s="640"/>
      <c r="J253" s="642"/>
      <c r="K253" s="640"/>
      <c r="L253" s="642"/>
      <c r="M253" s="640"/>
      <c r="N253" s="642"/>
      <c r="O253" s="640"/>
      <c r="P253" s="642"/>
      <c r="Q253" s="640"/>
      <c r="R253" s="642"/>
      <c r="S253" s="640"/>
      <c r="T253" s="642"/>
      <c r="U253" s="640"/>
      <c r="V253" s="642"/>
      <c r="W253" s="640"/>
      <c r="X253" s="642"/>
      <c r="Y253" s="640"/>
      <c r="Z253" s="642"/>
      <c r="AA253" s="640"/>
      <c r="AB253" s="642"/>
      <c r="AC253" s="640"/>
      <c r="AD253" s="642"/>
      <c r="AE253" s="640"/>
      <c r="AF253" s="642"/>
      <c r="AG253" s="640"/>
      <c r="AH253" s="642"/>
      <c r="AI253" s="640"/>
      <c r="AJ253" s="642"/>
      <c r="AK253" s="640"/>
      <c r="AL253" s="642"/>
      <c r="AM253" s="640"/>
      <c r="AN253" s="642"/>
      <c r="AO253" s="640"/>
      <c r="AP253" s="642"/>
      <c r="AQ253" s="640"/>
      <c r="AR253" s="642"/>
      <c r="AS253" s="640"/>
      <c r="AT253" s="642"/>
      <c r="AU253" s="640"/>
      <c r="AV253" s="642"/>
      <c r="AW253" s="640"/>
      <c r="AX253" s="642"/>
      <c r="AY253" s="640"/>
      <c r="AZ253" s="642"/>
      <c r="BA253" s="640"/>
      <c r="BB253" s="642"/>
      <c r="BC253" s="640"/>
      <c r="BD253" s="642"/>
      <c r="BE253" s="640"/>
      <c r="BF253" s="642"/>
      <c r="BG253" s="640"/>
      <c r="BH253" s="642"/>
      <c r="BI253" s="640"/>
      <c r="BJ253" s="642"/>
      <c r="BK253" s="640"/>
      <c r="BL253" s="642"/>
      <c r="BM253" s="640"/>
      <c r="BN253" s="642"/>
      <c r="BO253" s="640"/>
      <c r="BP253" s="642"/>
      <c r="BQ253" s="640"/>
      <c r="BR253" s="642"/>
      <c r="BS253" s="643">
        <f t="shared" si="115"/>
        <v>0</v>
      </c>
      <c r="BT253" s="644">
        <f t="shared" si="116"/>
        <v>0</v>
      </c>
      <c r="BU253" s="644">
        <f t="shared" si="117"/>
        <v>0</v>
      </c>
      <c r="BV253" s="644">
        <f t="shared" si="118"/>
        <v>0</v>
      </c>
      <c r="BW253" s="645"/>
      <c r="BX253" s="338"/>
      <c r="BY253" s="338"/>
      <c r="BZ253" s="338"/>
      <c r="CA253" s="338"/>
      <c r="CB253" s="338"/>
      <c r="CC253" s="338"/>
    </row>
    <row r="254" ht="15.75" customHeight="1">
      <c r="A254" s="338"/>
      <c r="B254" s="501"/>
      <c r="C254" s="818"/>
      <c r="D254" s="638">
        <f t="shared" ref="D254:E254" si="268">I254+K254+M254+O254+Q254+S254+U254+W254+Y254+AA254+AC254+AE254+AG254+AI254+AK254+AM254+AO254+AQ254+AS254+AU254+AW254+AY254+BA254+BC254+BE254+BG254+BI254+BK254+BM254+BO254+BQ254</f>
        <v>0</v>
      </c>
      <c r="E254" s="505">
        <f t="shared" si="268"/>
        <v>0</v>
      </c>
      <c r="F254" s="639">
        <f t="shared" si="113"/>
        <v>0</v>
      </c>
      <c r="G254" s="297"/>
      <c r="H254" s="298">
        <f t="shared" si="114"/>
        <v>0</v>
      </c>
      <c r="I254" s="640"/>
      <c r="J254" s="642"/>
      <c r="K254" s="640"/>
      <c r="L254" s="642"/>
      <c r="M254" s="640"/>
      <c r="N254" s="642"/>
      <c r="O254" s="640"/>
      <c r="P254" s="642"/>
      <c r="Q254" s="640"/>
      <c r="R254" s="642"/>
      <c r="S254" s="640"/>
      <c r="T254" s="642"/>
      <c r="U254" s="640"/>
      <c r="V254" s="642"/>
      <c r="W254" s="640"/>
      <c r="X254" s="642"/>
      <c r="Y254" s="640"/>
      <c r="Z254" s="642"/>
      <c r="AA254" s="640"/>
      <c r="AB254" s="642"/>
      <c r="AC254" s="640"/>
      <c r="AD254" s="642"/>
      <c r="AE254" s="640"/>
      <c r="AF254" s="642"/>
      <c r="AG254" s="640"/>
      <c r="AH254" s="642"/>
      <c r="AI254" s="640"/>
      <c r="AJ254" s="642"/>
      <c r="AK254" s="640"/>
      <c r="AL254" s="642"/>
      <c r="AM254" s="640"/>
      <c r="AN254" s="642"/>
      <c r="AO254" s="640"/>
      <c r="AP254" s="642"/>
      <c r="AQ254" s="640"/>
      <c r="AR254" s="642"/>
      <c r="AS254" s="640"/>
      <c r="AT254" s="642"/>
      <c r="AU254" s="640"/>
      <c r="AV254" s="642"/>
      <c r="AW254" s="640"/>
      <c r="AX254" s="642"/>
      <c r="AY254" s="640"/>
      <c r="AZ254" s="642"/>
      <c r="BA254" s="640"/>
      <c r="BB254" s="642"/>
      <c r="BC254" s="640"/>
      <c r="BD254" s="642"/>
      <c r="BE254" s="640"/>
      <c r="BF254" s="642"/>
      <c r="BG254" s="640"/>
      <c r="BH254" s="642"/>
      <c r="BI254" s="640"/>
      <c r="BJ254" s="642"/>
      <c r="BK254" s="640"/>
      <c r="BL254" s="642"/>
      <c r="BM254" s="640"/>
      <c r="BN254" s="642"/>
      <c r="BO254" s="640"/>
      <c r="BP254" s="642"/>
      <c r="BQ254" s="640"/>
      <c r="BR254" s="642"/>
      <c r="BS254" s="643">
        <f t="shared" si="115"/>
        <v>0</v>
      </c>
      <c r="BT254" s="644">
        <f t="shared" si="116"/>
        <v>0</v>
      </c>
      <c r="BU254" s="644">
        <f t="shared" si="117"/>
        <v>0</v>
      </c>
      <c r="BV254" s="644">
        <f t="shared" si="118"/>
        <v>0</v>
      </c>
      <c r="BW254" s="645"/>
      <c r="BX254" s="338"/>
      <c r="BY254" s="338"/>
      <c r="BZ254" s="338"/>
      <c r="CA254" s="338"/>
      <c r="CB254" s="338"/>
      <c r="CC254" s="338"/>
    </row>
    <row r="255" ht="15.75" customHeight="1">
      <c r="A255" s="338"/>
      <c r="B255" s="501"/>
      <c r="C255" s="818"/>
      <c r="D255" s="638">
        <f t="shared" ref="D255:E255" si="269">I255+K255+M255+O255+Q255+S255+U255+W255+Y255+AA255+AC255+AE255+AG255+AI255+AK255+AM255+AO255+AQ255+AS255+AU255+AW255+AY255+BA255+BC255+BE255+BG255+BI255+BK255+BM255+BO255+BQ255</f>
        <v>0</v>
      </c>
      <c r="E255" s="505">
        <f t="shared" si="269"/>
        <v>0</v>
      </c>
      <c r="F255" s="639">
        <f t="shared" si="113"/>
        <v>0</v>
      </c>
      <c r="G255" s="297"/>
      <c r="H255" s="298">
        <f t="shared" si="114"/>
        <v>0</v>
      </c>
      <c r="I255" s="640"/>
      <c r="J255" s="642"/>
      <c r="K255" s="640"/>
      <c r="L255" s="642"/>
      <c r="M255" s="640"/>
      <c r="N255" s="642"/>
      <c r="O255" s="640"/>
      <c r="P255" s="642"/>
      <c r="Q255" s="640"/>
      <c r="R255" s="642"/>
      <c r="S255" s="640"/>
      <c r="T255" s="642"/>
      <c r="U255" s="640"/>
      <c r="V255" s="642"/>
      <c r="W255" s="640"/>
      <c r="X255" s="642"/>
      <c r="Y255" s="640"/>
      <c r="Z255" s="642"/>
      <c r="AA255" s="640"/>
      <c r="AB255" s="642"/>
      <c r="AC255" s="640"/>
      <c r="AD255" s="642"/>
      <c r="AE255" s="640"/>
      <c r="AF255" s="642"/>
      <c r="AG255" s="640"/>
      <c r="AH255" s="642"/>
      <c r="AI255" s="640"/>
      <c r="AJ255" s="642"/>
      <c r="AK255" s="640"/>
      <c r="AL255" s="642"/>
      <c r="AM255" s="640"/>
      <c r="AN255" s="642"/>
      <c r="AO255" s="640"/>
      <c r="AP255" s="642"/>
      <c r="AQ255" s="640"/>
      <c r="AR255" s="642"/>
      <c r="AS255" s="640"/>
      <c r="AT255" s="642"/>
      <c r="AU255" s="640"/>
      <c r="AV255" s="642"/>
      <c r="AW255" s="640"/>
      <c r="AX255" s="642"/>
      <c r="AY255" s="640"/>
      <c r="AZ255" s="642"/>
      <c r="BA255" s="640"/>
      <c r="BB255" s="642"/>
      <c r="BC255" s="640"/>
      <c r="BD255" s="642"/>
      <c r="BE255" s="640"/>
      <c r="BF255" s="642"/>
      <c r="BG255" s="640"/>
      <c r="BH255" s="642"/>
      <c r="BI255" s="640"/>
      <c r="BJ255" s="642"/>
      <c r="BK255" s="640"/>
      <c r="BL255" s="642"/>
      <c r="BM255" s="640"/>
      <c r="BN255" s="642"/>
      <c r="BO255" s="640"/>
      <c r="BP255" s="642"/>
      <c r="BQ255" s="640"/>
      <c r="BR255" s="642"/>
      <c r="BS255" s="643">
        <f t="shared" si="115"/>
        <v>0</v>
      </c>
      <c r="BT255" s="644">
        <f t="shared" si="116"/>
        <v>0</v>
      </c>
      <c r="BU255" s="644">
        <f t="shared" si="117"/>
        <v>0</v>
      </c>
      <c r="BV255" s="644">
        <f t="shared" si="118"/>
        <v>0</v>
      </c>
      <c r="BW255" s="645"/>
      <c r="BX255" s="338"/>
      <c r="BY255" s="338"/>
      <c r="BZ255" s="338"/>
      <c r="CA255" s="338"/>
      <c r="CB255" s="338"/>
      <c r="CC255" s="338"/>
    </row>
    <row r="256" ht="15.75" customHeight="1">
      <c r="A256" s="338"/>
      <c r="B256" s="501"/>
      <c r="C256" s="818"/>
      <c r="D256" s="638">
        <f t="shared" ref="D256:E256" si="270">I256+K256+M256+O256+Q256+S256+U256+W256+Y256+AA256+AC256+AE256+AG256+AI256+AK256+AM256+AO256+AQ256+AS256+AU256+AW256+AY256+BA256+BC256+BE256+BG256+BI256+BK256+BM256+BO256+BQ256</f>
        <v>0</v>
      </c>
      <c r="E256" s="505">
        <f t="shared" si="270"/>
        <v>0</v>
      </c>
      <c r="F256" s="639">
        <f t="shared" si="113"/>
        <v>0</v>
      </c>
      <c r="G256" s="297"/>
      <c r="H256" s="298">
        <f t="shared" si="114"/>
        <v>0</v>
      </c>
      <c r="I256" s="640"/>
      <c r="J256" s="642"/>
      <c r="K256" s="640"/>
      <c r="L256" s="642"/>
      <c r="M256" s="640"/>
      <c r="N256" s="642"/>
      <c r="O256" s="640"/>
      <c r="P256" s="642"/>
      <c r="Q256" s="640"/>
      <c r="R256" s="642"/>
      <c r="S256" s="640"/>
      <c r="T256" s="642"/>
      <c r="U256" s="640"/>
      <c r="V256" s="642"/>
      <c r="W256" s="640"/>
      <c r="X256" s="642"/>
      <c r="Y256" s="640"/>
      <c r="Z256" s="642"/>
      <c r="AA256" s="640"/>
      <c r="AB256" s="642"/>
      <c r="AC256" s="640"/>
      <c r="AD256" s="642"/>
      <c r="AE256" s="640"/>
      <c r="AF256" s="642"/>
      <c r="AG256" s="640"/>
      <c r="AH256" s="642"/>
      <c r="AI256" s="640"/>
      <c r="AJ256" s="642"/>
      <c r="AK256" s="640"/>
      <c r="AL256" s="642"/>
      <c r="AM256" s="640"/>
      <c r="AN256" s="642"/>
      <c r="AO256" s="640"/>
      <c r="AP256" s="642"/>
      <c r="AQ256" s="640"/>
      <c r="AR256" s="642"/>
      <c r="AS256" s="640"/>
      <c r="AT256" s="642"/>
      <c r="AU256" s="640"/>
      <c r="AV256" s="642"/>
      <c r="AW256" s="640"/>
      <c r="AX256" s="642"/>
      <c r="AY256" s="640"/>
      <c r="AZ256" s="642"/>
      <c r="BA256" s="640"/>
      <c r="BB256" s="642"/>
      <c r="BC256" s="640"/>
      <c r="BD256" s="642"/>
      <c r="BE256" s="640"/>
      <c r="BF256" s="642"/>
      <c r="BG256" s="640"/>
      <c r="BH256" s="642"/>
      <c r="BI256" s="640"/>
      <c r="BJ256" s="642"/>
      <c r="BK256" s="640"/>
      <c r="BL256" s="642"/>
      <c r="BM256" s="640"/>
      <c r="BN256" s="642"/>
      <c r="BO256" s="640"/>
      <c r="BP256" s="642"/>
      <c r="BQ256" s="640"/>
      <c r="BR256" s="642"/>
      <c r="BS256" s="643">
        <f t="shared" si="115"/>
        <v>0</v>
      </c>
      <c r="BT256" s="644">
        <f t="shared" si="116"/>
        <v>0</v>
      </c>
      <c r="BU256" s="644">
        <f t="shared" si="117"/>
        <v>0</v>
      </c>
      <c r="BV256" s="644">
        <f t="shared" si="118"/>
        <v>0</v>
      </c>
      <c r="BW256" s="645"/>
      <c r="BX256" s="338"/>
      <c r="BY256" s="338"/>
      <c r="BZ256" s="338"/>
      <c r="CA256" s="338"/>
      <c r="CB256" s="338"/>
      <c r="CC256" s="338"/>
    </row>
    <row r="257" ht="15.75" customHeight="1">
      <c r="A257" s="338"/>
      <c r="B257" s="501"/>
      <c r="C257" s="818"/>
      <c r="D257" s="638">
        <f t="shared" ref="D257:E257" si="271">I257+K257+M257+O257+Q257+S257+U257+W257+Y257+AA257+AC257+AE257+AG257+AI257+AK257+AM257+AO257+AQ257+AS257+AU257+AW257+AY257+BA257+BC257+BE257+BG257+BI257+BK257+BM257+BO257+BQ257</f>
        <v>0</v>
      </c>
      <c r="E257" s="505">
        <f t="shared" si="271"/>
        <v>0</v>
      </c>
      <c r="F257" s="639">
        <f t="shared" si="113"/>
        <v>0</v>
      </c>
      <c r="G257" s="297"/>
      <c r="H257" s="298">
        <f t="shared" si="114"/>
        <v>0</v>
      </c>
      <c r="I257" s="640"/>
      <c r="J257" s="642"/>
      <c r="K257" s="640"/>
      <c r="L257" s="642"/>
      <c r="M257" s="640"/>
      <c r="N257" s="642"/>
      <c r="O257" s="640"/>
      <c r="P257" s="642"/>
      <c r="Q257" s="640"/>
      <c r="R257" s="642"/>
      <c r="S257" s="640"/>
      <c r="T257" s="642"/>
      <c r="U257" s="640"/>
      <c r="V257" s="642"/>
      <c r="W257" s="640"/>
      <c r="X257" s="642"/>
      <c r="Y257" s="640"/>
      <c r="Z257" s="642"/>
      <c r="AA257" s="640"/>
      <c r="AB257" s="642"/>
      <c r="AC257" s="640"/>
      <c r="AD257" s="642"/>
      <c r="AE257" s="640"/>
      <c r="AF257" s="642"/>
      <c r="AG257" s="640"/>
      <c r="AH257" s="642"/>
      <c r="AI257" s="640"/>
      <c r="AJ257" s="642"/>
      <c r="AK257" s="640"/>
      <c r="AL257" s="642"/>
      <c r="AM257" s="640"/>
      <c r="AN257" s="642"/>
      <c r="AO257" s="640"/>
      <c r="AP257" s="642"/>
      <c r="AQ257" s="640"/>
      <c r="AR257" s="642"/>
      <c r="AS257" s="640"/>
      <c r="AT257" s="642"/>
      <c r="AU257" s="640"/>
      <c r="AV257" s="642"/>
      <c r="AW257" s="640"/>
      <c r="AX257" s="642"/>
      <c r="AY257" s="640"/>
      <c r="AZ257" s="642"/>
      <c r="BA257" s="640"/>
      <c r="BB257" s="642"/>
      <c r="BC257" s="640"/>
      <c r="BD257" s="642"/>
      <c r="BE257" s="640"/>
      <c r="BF257" s="642"/>
      <c r="BG257" s="640"/>
      <c r="BH257" s="642"/>
      <c r="BI257" s="640"/>
      <c r="BJ257" s="642"/>
      <c r="BK257" s="640"/>
      <c r="BL257" s="642"/>
      <c r="BM257" s="640"/>
      <c r="BN257" s="642"/>
      <c r="BO257" s="640"/>
      <c r="BP257" s="642"/>
      <c r="BQ257" s="640"/>
      <c r="BR257" s="642"/>
      <c r="BS257" s="643">
        <f t="shared" si="115"/>
        <v>0</v>
      </c>
      <c r="BT257" s="644">
        <f t="shared" si="116"/>
        <v>0</v>
      </c>
      <c r="BU257" s="644">
        <f t="shared" si="117"/>
        <v>0</v>
      </c>
      <c r="BV257" s="644">
        <f t="shared" si="118"/>
        <v>0</v>
      </c>
      <c r="BW257" s="645"/>
      <c r="BX257" s="338"/>
      <c r="BY257" s="338"/>
      <c r="BZ257" s="338"/>
      <c r="CA257" s="338"/>
      <c r="CB257" s="338"/>
      <c r="CC257" s="338"/>
    </row>
    <row r="258" ht="15.75" customHeight="1">
      <c r="A258" s="338"/>
      <c r="B258" s="501"/>
      <c r="C258" s="818"/>
      <c r="D258" s="638">
        <f t="shared" ref="D258:E258" si="272">I258+K258+M258+O258+Q258+S258+U258+W258+Y258+AA258+AC258+AE258+AG258+AI258+AK258+AM258+AO258+AQ258+AS258+AU258+AW258+AY258+BA258+BC258+BE258+BG258+BI258+BK258+BM258+BO258+BQ258</f>
        <v>0</v>
      </c>
      <c r="E258" s="505">
        <f t="shared" si="272"/>
        <v>0</v>
      </c>
      <c r="F258" s="639">
        <f t="shared" si="113"/>
        <v>0</v>
      </c>
      <c r="G258" s="297"/>
      <c r="H258" s="298">
        <f t="shared" si="114"/>
        <v>0</v>
      </c>
      <c r="I258" s="640"/>
      <c r="J258" s="642"/>
      <c r="K258" s="640"/>
      <c r="L258" s="642"/>
      <c r="M258" s="640"/>
      <c r="N258" s="642"/>
      <c r="O258" s="640"/>
      <c r="P258" s="642"/>
      <c r="Q258" s="640"/>
      <c r="R258" s="642"/>
      <c r="S258" s="640"/>
      <c r="T258" s="642"/>
      <c r="U258" s="640"/>
      <c r="V258" s="642"/>
      <c r="W258" s="640"/>
      <c r="X258" s="642"/>
      <c r="Y258" s="640"/>
      <c r="Z258" s="642"/>
      <c r="AA258" s="640"/>
      <c r="AB258" s="642"/>
      <c r="AC258" s="640"/>
      <c r="AD258" s="642"/>
      <c r="AE258" s="640"/>
      <c r="AF258" s="642"/>
      <c r="AG258" s="640"/>
      <c r="AH258" s="642"/>
      <c r="AI258" s="640"/>
      <c r="AJ258" s="642"/>
      <c r="AK258" s="640"/>
      <c r="AL258" s="642"/>
      <c r="AM258" s="640"/>
      <c r="AN258" s="642"/>
      <c r="AO258" s="640"/>
      <c r="AP258" s="642"/>
      <c r="AQ258" s="640"/>
      <c r="AR258" s="642"/>
      <c r="AS258" s="640"/>
      <c r="AT258" s="642"/>
      <c r="AU258" s="640"/>
      <c r="AV258" s="642"/>
      <c r="AW258" s="640"/>
      <c r="AX258" s="642"/>
      <c r="AY258" s="640"/>
      <c r="AZ258" s="642"/>
      <c r="BA258" s="640"/>
      <c r="BB258" s="642"/>
      <c r="BC258" s="640"/>
      <c r="BD258" s="642"/>
      <c r="BE258" s="640"/>
      <c r="BF258" s="642"/>
      <c r="BG258" s="640"/>
      <c r="BH258" s="642"/>
      <c r="BI258" s="640"/>
      <c r="BJ258" s="642"/>
      <c r="BK258" s="640"/>
      <c r="BL258" s="642"/>
      <c r="BM258" s="640"/>
      <c r="BN258" s="642"/>
      <c r="BO258" s="640"/>
      <c r="BP258" s="642"/>
      <c r="BQ258" s="640"/>
      <c r="BR258" s="642"/>
      <c r="BS258" s="643">
        <f t="shared" si="115"/>
        <v>0</v>
      </c>
      <c r="BT258" s="644">
        <f t="shared" si="116"/>
        <v>0</v>
      </c>
      <c r="BU258" s="644">
        <f t="shared" si="117"/>
        <v>0</v>
      </c>
      <c r="BV258" s="644">
        <f t="shared" si="118"/>
        <v>0</v>
      </c>
      <c r="BW258" s="645"/>
      <c r="BX258" s="338"/>
      <c r="BY258" s="338"/>
      <c r="BZ258" s="338"/>
      <c r="CA258" s="338"/>
      <c r="CB258" s="338"/>
      <c r="CC258" s="338"/>
    </row>
    <row r="259" ht="15.75" customHeight="1">
      <c r="A259" s="338"/>
      <c r="B259" s="501"/>
      <c r="C259" s="818"/>
      <c r="D259" s="638">
        <f t="shared" ref="D259:E259" si="273">I259+K259+M259+O259+Q259+S259+U259+W259+Y259+AA259+AC259+AE259+AG259+AI259+AK259+AM259+AO259+AQ259+AS259+AU259+AW259+AY259+BA259+BC259+BE259+BG259+BI259+BK259+BM259+BO259+BQ259</f>
        <v>0</v>
      </c>
      <c r="E259" s="505">
        <f t="shared" si="273"/>
        <v>0</v>
      </c>
      <c r="F259" s="639">
        <f t="shared" si="113"/>
        <v>0</v>
      </c>
      <c r="G259" s="297"/>
      <c r="H259" s="298">
        <f t="shared" si="114"/>
        <v>0</v>
      </c>
      <c r="I259" s="640"/>
      <c r="J259" s="642"/>
      <c r="K259" s="640"/>
      <c r="L259" s="642"/>
      <c r="M259" s="640"/>
      <c r="N259" s="642"/>
      <c r="O259" s="640"/>
      <c r="P259" s="642"/>
      <c r="Q259" s="640"/>
      <c r="R259" s="642"/>
      <c r="S259" s="640"/>
      <c r="T259" s="642"/>
      <c r="U259" s="640"/>
      <c r="V259" s="642"/>
      <c r="W259" s="640"/>
      <c r="X259" s="642"/>
      <c r="Y259" s="640"/>
      <c r="Z259" s="642"/>
      <c r="AA259" s="640"/>
      <c r="AB259" s="642"/>
      <c r="AC259" s="640"/>
      <c r="AD259" s="642"/>
      <c r="AE259" s="640"/>
      <c r="AF259" s="642"/>
      <c r="AG259" s="640"/>
      <c r="AH259" s="642"/>
      <c r="AI259" s="640"/>
      <c r="AJ259" s="642"/>
      <c r="AK259" s="640"/>
      <c r="AL259" s="642"/>
      <c r="AM259" s="640"/>
      <c r="AN259" s="642"/>
      <c r="AO259" s="640"/>
      <c r="AP259" s="642"/>
      <c r="AQ259" s="640"/>
      <c r="AR259" s="642"/>
      <c r="AS259" s="640"/>
      <c r="AT259" s="642"/>
      <c r="AU259" s="640"/>
      <c r="AV259" s="642"/>
      <c r="AW259" s="640"/>
      <c r="AX259" s="642"/>
      <c r="AY259" s="640"/>
      <c r="AZ259" s="642"/>
      <c r="BA259" s="640"/>
      <c r="BB259" s="642"/>
      <c r="BC259" s="640"/>
      <c r="BD259" s="642"/>
      <c r="BE259" s="640"/>
      <c r="BF259" s="642"/>
      <c r="BG259" s="640"/>
      <c r="BH259" s="642"/>
      <c r="BI259" s="640"/>
      <c r="BJ259" s="642"/>
      <c r="BK259" s="640"/>
      <c r="BL259" s="642"/>
      <c r="BM259" s="640"/>
      <c r="BN259" s="642"/>
      <c r="BO259" s="640"/>
      <c r="BP259" s="642"/>
      <c r="BQ259" s="640"/>
      <c r="BR259" s="642"/>
      <c r="BS259" s="643">
        <f t="shared" si="115"/>
        <v>0</v>
      </c>
      <c r="BT259" s="644">
        <f t="shared" si="116"/>
        <v>0</v>
      </c>
      <c r="BU259" s="644">
        <f t="shared" si="117"/>
        <v>0</v>
      </c>
      <c r="BV259" s="644">
        <f t="shared" si="118"/>
        <v>0</v>
      </c>
      <c r="BW259" s="645"/>
      <c r="BX259" s="338"/>
      <c r="BY259" s="338"/>
      <c r="BZ259" s="338"/>
      <c r="CA259" s="338"/>
      <c r="CB259" s="338"/>
      <c r="CC259" s="338"/>
    </row>
    <row r="260" ht="15.75" customHeight="1">
      <c r="A260" s="338"/>
      <c r="B260" s="501"/>
      <c r="C260" s="818"/>
      <c r="D260" s="638">
        <f t="shared" ref="D260:E260" si="274">I260+K260+M260+O260+Q260+S260+U260+W260+Y260+AA260+AC260+AE260+AG260+AI260+AK260+AM260+AO260+AQ260+AS260+AU260+AW260+AY260+BA260+BC260+BE260+BG260+BI260+BK260+BM260+BO260+BQ260</f>
        <v>0</v>
      </c>
      <c r="E260" s="505">
        <f t="shared" si="274"/>
        <v>0</v>
      </c>
      <c r="F260" s="639">
        <f t="shared" si="113"/>
        <v>0</v>
      </c>
      <c r="G260" s="297"/>
      <c r="H260" s="298">
        <f t="shared" si="114"/>
        <v>0</v>
      </c>
      <c r="I260" s="640"/>
      <c r="J260" s="642"/>
      <c r="K260" s="640"/>
      <c r="L260" s="642"/>
      <c r="M260" s="640"/>
      <c r="N260" s="642"/>
      <c r="O260" s="640"/>
      <c r="P260" s="642"/>
      <c r="Q260" s="640"/>
      <c r="R260" s="642"/>
      <c r="S260" s="640"/>
      <c r="T260" s="642"/>
      <c r="U260" s="640"/>
      <c r="V260" s="642"/>
      <c r="W260" s="640"/>
      <c r="X260" s="642"/>
      <c r="Y260" s="640"/>
      <c r="Z260" s="642"/>
      <c r="AA260" s="640"/>
      <c r="AB260" s="642"/>
      <c r="AC260" s="640"/>
      <c r="AD260" s="642"/>
      <c r="AE260" s="640"/>
      <c r="AF260" s="642"/>
      <c r="AG260" s="640"/>
      <c r="AH260" s="642"/>
      <c r="AI260" s="640"/>
      <c r="AJ260" s="642"/>
      <c r="AK260" s="640"/>
      <c r="AL260" s="642"/>
      <c r="AM260" s="640"/>
      <c r="AN260" s="642"/>
      <c r="AO260" s="640"/>
      <c r="AP260" s="642"/>
      <c r="AQ260" s="640"/>
      <c r="AR260" s="642"/>
      <c r="AS260" s="640"/>
      <c r="AT260" s="642"/>
      <c r="AU260" s="640"/>
      <c r="AV260" s="642"/>
      <c r="AW260" s="640"/>
      <c r="AX260" s="642"/>
      <c r="AY260" s="640"/>
      <c r="AZ260" s="642"/>
      <c r="BA260" s="640"/>
      <c r="BB260" s="642"/>
      <c r="BC260" s="640"/>
      <c r="BD260" s="642"/>
      <c r="BE260" s="640"/>
      <c r="BF260" s="642"/>
      <c r="BG260" s="640"/>
      <c r="BH260" s="642"/>
      <c r="BI260" s="640"/>
      <c r="BJ260" s="642"/>
      <c r="BK260" s="640"/>
      <c r="BL260" s="642"/>
      <c r="BM260" s="640"/>
      <c r="BN260" s="642"/>
      <c r="BO260" s="640"/>
      <c r="BP260" s="642"/>
      <c r="BQ260" s="640"/>
      <c r="BR260" s="642"/>
      <c r="BS260" s="643">
        <f t="shared" si="115"/>
        <v>0</v>
      </c>
      <c r="BT260" s="644">
        <f t="shared" si="116"/>
        <v>0</v>
      </c>
      <c r="BU260" s="644">
        <f t="shared" si="117"/>
        <v>0</v>
      </c>
      <c r="BV260" s="644">
        <f t="shared" si="118"/>
        <v>0</v>
      </c>
      <c r="BW260" s="645"/>
      <c r="BX260" s="338"/>
      <c r="BY260" s="338"/>
      <c r="BZ260" s="338"/>
      <c r="CA260" s="338"/>
      <c r="CB260" s="338"/>
      <c r="CC260" s="338"/>
    </row>
    <row r="261" ht="15.75" customHeight="1">
      <c r="A261" s="338"/>
      <c r="B261" s="501"/>
      <c r="C261" s="818"/>
      <c r="D261" s="638">
        <f t="shared" ref="D261:E261" si="275">I261+K261+M261+O261+Q261+S261+U261+W261+Y261+AA261+AC261+AE261+AG261+AI261+AK261+AM261+AO261+AQ261+AS261+AU261+AW261+AY261+BA261+BC261+BE261+BG261+BI261+BK261+BM261+BO261+BQ261</f>
        <v>0</v>
      </c>
      <c r="E261" s="505">
        <f t="shared" si="275"/>
        <v>0</v>
      </c>
      <c r="F261" s="639">
        <f t="shared" si="113"/>
        <v>0</v>
      </c>
      <c r="G261" s="297"/>
      <c r="H261" s="298">
        <f t="shared" si="114"/>
        <v>0</v>
      </c>
      <c r="I261" s="640"/>
      <c r="J261" s="642"/>
      <c r="K261" s="640"/>
      <c r="L261" s="642"/>
      <c r="M261" s="640"/>
      <c r="N261" s="642"/>
      <c r="O261" s="640"/>
      <c r="P261" s="642"/>
      <c r="Q261" s="640"/>
      <c r="R261" s="642"/>
      <c r="S261" s="640"/>
      <c r="T261" s="642"/>
      <c r="U261" s="640"/>
      <c r="V261" s="642"/>
      <c r="W261" s="640"/>
      <c r="X261" s="642"/>
      <c r="Y261" s="640"/>
      <c r="Z261" s="642"/>
      <c r="AA261" s="640"/>
      <c r="AB261" s="642"/>
      <c r="AC261" s="640"/>
      <c r="AD261" s="642"/>
      <c r="AE261" s="640"/>
      <c r="AF261" s="642"/>
      <c r="AG261" s="640"/>
      <c r="AH261" s="642"/>
      <c r="AI261" s="640"/>
      <c r="AJ261" s="642"/>
      <c r="AK261" s="640"/>
      <c r="AL261" s="642"/>
      <c r="AM261" s="640"/>
      <c r="AN261" s="642"/>
      <c r="AO261" s="640"/>
      <c r="AP261" s="642"/>
      <c r="AQ261" s="640"/>
      <c r="AR261" s="642"/>
      <c r="AS261" s="640"/>
      <c r="AT261" s="642"/>
      <c r="AU261" s="640"/>
      <c r="AV261" s="642"/>
      <c r="AW261" s="640"/>
      <c r="AX261" s="642"/>
      <c r="AY261" s="640"/>
      <c r="AZ261" s="642"/>
      <c r="BA261" s="640"/>
      <c r="BB261" s="642"/>
      <c r="BC261" s="640"/>
      <c r="BD261" s="642"/>
      <c r="BE261" s="640"/>
      <c r="BF261" s="642"/>
      <c r="BG261" s="640"/>
      <c r="BH261" s="642"/>
      <c r="BI261" s="640"/>
      <c r="BJ261" s="642"/>
      <c r="BK261" s="640"/>
      <c r="BL261" s="642"/>
      <c r="BM261" s="640"/>
      <c r="BN261" s="642"/>
      <c r="BO261" s="640"/>
      <c r="BP261" s="642"/>
      <c r="BQ261" s="640"/>
      <c r="BR261" s="642"/>
      <c r="BS261" s="643">
        <f t="shared" si="115"/>
        <v>0</v>
      </c>
      <c r="BT261" s="644">
        <f t="shared" si="116"/>
        <v>0</v>
      </c>
      <c r="BU261" s="644">
        <f t="shared" si="117"/>
        <v>0</v>
      </c>
      <c r="BV261" s="644">
        <f t="shared" si="118"/>
        <v>0</v>
      </c>
      <c r="BW261" s="645"/>
      <c r="BX261" s="338"/>
      <c r="BY261" s="338"/>
      <c r="BZ261" s="338"/>
      <c r="CA261" s="338"/>
      <c r="CB261" s="338"/>
      <c r="CC261" s="338"/>
    </row>
    <row r="262" ht="15.75" customHeight="1">
      <c r="A262" s="338"/>
      <c r="B262" s="501"/>
      <c r="C262" s="818"/>
      <c r="D262" s="638">
        <f t="shared" ref="D262:E262" si="276">I262+K262+M262+O262+Q262+S262+U262+W262+Y262+AA262+AC262+AE262+AG262+AI262+AK262+AM262+AO262+AQ262+AS262+AU262+AW262+AY262+BA262+BC262+BE262+BG262+BI262+BK262+BM262+BO262+BQ262</f>
        <v>0</v>
      </c>
      <c r="E262" s="505">
        <f t="shared" si="276"/>
        <v>0</v>
      </c>
      <c r="F262" s="639">
        <f t="shared" si="113"/>
        <v>0</v>
      </c>
      <c r="G262" s="297"/>
      <c r="H262" s="298">
        <f t="shared" si="114"/>
        <v>0</v>
      </c>
      <c r="I262" s="640"/>
      <c r="J262" s="642"/>
      <c r="K262" s="640"/>
      <c r="L262" s="642"/>
      <c r="M262" s="640"/>
      <c r="N262" s="642"/>
      <c r="O262" s="640"/>
      <c r="P262" s="642"/>
      <c r="Q262" s="640"/>
      <c r="R262" s="642"/>
      <c r="S262" s="640"/>
      <c r="T262" s="642"/>
      <c r="U262" s="640"/>
      <c r="V262" s="642"/>
      <c r="W262" s="640"/>
      <c r="X262" s="642"/>
      <c r="Y262" s="640"/>
      <c r="Z262" s="642"/>
      <c r="AA262" s="640"/>
      <c r="AB262" s="642"/>
      <c r="AC262" s="640"/>
      <c r="AD262" s="642"/>
      <c r="AE262" s="640"/>
      <c r="AF262" s="642"/>
      <c r="AG262" s="640"/>
      <c r="AH262" s="642"/>
      <c r="AI262" s="640"/>
      <c r="AJ262" s="642"/>
      <c r="AK262" s="640"/>
      <c r="AL262" s="642"/>
      <c r="AM262" s="640"/>
      <c r="AN262" s="642"/>
      <c r="AO262" s="640"/>
      <c r="AP262" s="642"/>
      <c r="AQ262" s="640"/>
      <c r="AR262" s="642"/>
      <c r="AS262" s="640"/>
      <c r="AT262" s="642"/>
      <c r="AU262" s="640"/>
      <c r="AV262" s="642"/>
      <c r="AW262" s="640"/>
      <c r="AX262" s="642"/>
      <c r="AY262" s="640"/>
      <c r="AZ262" s="642"/>
      <c r="BA262" s="640"/>
      <c r="BB262" s="642"/>
      <c r="BC262" s="640"/>
      <c r="BD262" s="642"/>
      <c r="BE262" s="640"/>
      <c r="BF262" s="642"/>
      <c r="BG262" s="640"/>
      <c r="BH262" s="642"/>
      <c r="BI262" s="640"/>
      <c r="BJ262" s="642"/>
      <c r="BK262" s="640"/>
      <c r="BL262" s="642"/>
      <c r="BM262" s="640"/>
      <c r="BN262" s="642"/>
      <c r="BO262" s="640"/>
      <c r="BP262" s="642"/>
      <c r="BQ262" s="640"/>
      <c r="BR262" s="642"/>
      <c r="BS262" s="643">
        <f t="shared" si="115"/>
        <v>0</v>
      </c>
      <c r="BT262" s="644">
        <f t="shared" si="116"/>
        <v>0</v>
      </c>
      <c r="BU262" s="644">
        <f t="shared" si="117"/>
        <v>0</v>
      </c>
      <c r="BV262" s="644">
        <f t="shared" si="118"/>
        <v>0</v>
      </c>
      <c r="BW262" s="645"/>
      <c r="BX262" s="338"/>
      <c r="BY262" s="338"/>
      <c r="BZ262" s="338"/>
      <c r="CA262" s="338"/>
      <c r="CB262" s="338"/>
      <c r="CC262" s="338"/>
    </row>
    <row r="263" ht="15.75" customHeight="1">
      <c r="A263" s="338"/>
      <c r="B263" s="501"/>
      <c r="C263" s="818"/>
      <c r="D263" s="638">
        <f t="shared" ref="D263:E263" si="277">I263+K263+M263+O263+Q263+S263+U263+W263+Y263+AA263+AC263+AE263+AG263+AI263+AK263+AM263+AO263+AQ263+AS263+AU263+AW263+AY263+BA263+BC263+BE263+BG263+BI263+BK263+BM263+BO263+BQ263</f>
        <v>0</v>
      </c>
      <c r="E263" s="505">
        <f t="shared" si="277"/>
        <v>0</v>
      </c>
      <c r="F263" s="639">
        <f t="shared" si="113"/>
        <v>0</v>
      </c>
      <c r="G263" s="297"/>
      <c r="H263" s="298">
        <f t="shared" si="114"/>
        <v>0</v>
      </c>
      <c r="I263" s="640"/>
      <c r="J263" s="642"/>
      <c r="K263" s="640"/>
      <c r="L263" s="642"/>
      <c r="M263" s="640"/>
      <c r="N263" s="642"/>
      <c r="O263" s="640"/>
      <c r="P263" s="642"/>
      <c r="Q263" s="640"/>
      <c r="R263" s="642"/>
      <c r="S263" s="640"/>
      <c r="T263" s="642"/>
      <c r="U263" s="640"/>
      <c r="V263" s="642"/>
      <c r="W263" s="640"/>
      <c r="X263" s="642"/>
      <c r="Y263" s="640"/>
      <c r="Z263" s="642"/>
      <c r="AA263" s="640"/>
      <c r="AB263" s="642"/>
      <c r="AC263" s="640"/>
      <c r="AD263" s="642"/>
      <c r="AE263" s="640"/>
      <c r="AF263" s="642"/>
      <c r="AG263" s="640"/>
      <c r="AH263" s="642"/>
      <c r="AI263" s="640"/>
      <c r="AJ263" s="642"/>
      <c r="AK263" s="640"/>
      <c r="AL263" s="642"/>
      <c r="AM263" s="640"/>
      <c r="AN263" s="642"/>
      <c r="AO263" s="640"/>
      <c r="AP263" s="642"/>
      <c r="AQ263" s="640"/>
      <c r="AR263" s="642"/>
      <c r="AS263" s="640"/>
      <c r="AT263" s="642"/>
      <c r="AU263" s="640"/>
      <c r="AV263" s="642"/>
      <c r="AW263" s="640"/>
      <c r="AX263" s="642"/>
      <c r="AY263" s="640"/>
      <c r="AZ263" s="642"/>
      <c r="BA263" s="640"/>
      <c r="BB263" s="642"/>
      <c r="BC263" s="640"/>
      <c r="BD263" s="642"/>
      <c r="BE263" s="640"/>
      <c r="BF263" s="642"/>
      <c r="BG263" s="640"/>
      <c r="BH263" s="642"/>
      <c r="BI263" s="640"/>
      <c r="BJ263" s="642"/>
      <c r="BK263" s="640"/>
      <c r="BL263" s="642"/>
      <c r="BM263" s="640"/>
      <c r="BN263" s="642"/>
      <c r="BO263" s="640"/>
      <c r="BP263" s="642"/>
      <c r="BQ263" s="640"/>
      <c r="BR263" s="642"/>
      <c r="BS263" s="643">
        <f t="shared" si="115"/>
        <v>0</v>
      </c>
      <c r="BT263" s="644">
        <f t="shared" si="116"/>
        <v>0</v>
      </c>
      <c r="BU263" s="644">
        <f t="shared" si="117"/>
        <v>0</v>
      </c>
      <c r="BV263" s="644">
        <f t="shared" si="118"/>
        <v>0</v>
      </c>
      <c r="BW263" s="645"/>
      <c r="BX263" s="338"/>
      <c r="BY263" s="338"/>
      <c r="BZ263" s="338"/>
      <c r="CA263" s="338"/>
      <c r="CB263" s="338"/>
      <c r="CC263" s="338"/>
    </row>
    <row r="264" ht="15.75" customHeight="1">
      <c r="A264" s="338"/>
      <c r="B264" s="501"/>
      <c r="C264" s="818"/>
      <c r="D264" s="638">
        <f t="shared" ref="D264:E264" si="278">I264+K264+M264+O264+Q264+S264+U264+W264+Y264+AA264+AC264+AE264+AG264+AI264+AK264+AM264+AO264+AQ264+AS264+AU264+AW264+AY264+BA264+BC264+BE264+BG264+BI264+BK264+BM264+BO264+BQ264</f>
        <v>0</v>
      </c>
      <c r="E264" s="505">
        <f t="shared" si="278"/>
        <v>0</v>
      </c>
      <c r="F264" s="639">
        <f t="shared" si="113"/>
        <v>0</v>
      </c>
      <c r="G264" s="297"/>
      <c r="H264" s="298">
        <f t="shared" si="114"/>
        <v>0</v>
      </c>
      <c r="I264" s="640"/>
      <c r="J264" s="642"/>
      <c r="K264" s="640"/>
      <c r="L264" s="642"/>
      <c r="M264" s="640"/>
      <c r="N264" s="642"/>
      <c r="O264" s="640"/>
      <c r="P264" s="642"/>
      <c r="Q264" s="640"/>
      <c r="R264" s="642"/>
      <c r="S264" s="640"/>
      <c r="T264" s="642"/>
      <c r="U264" s="640"/>
      <c r="V264" s="642"/>
      <c r="W264" s="640"/>
      <c r="X264" s="642"/>
      <c r="Y264" s="640"/>
      <c r="Z264" s="642"/>
      <c r="AA264" s="640"/>
      <c r="AB264" s="642"/>
      <c r="AC264" s="640"/>
      <c r="AD264" s="642"/>
      <c r="AE264" s="640"/>
      <c r="AF264" s="642"/>
      <c r="AG264" s="640"/>
      <c r="AH264" s="642"/>
      <c r="AI264" s="640"/>
      <c r="AJ264" s="642"/>
      <c r="AK264" s="640"/>
      <c r="AL264" s="642"/>
      <c r="AM264" s="640"/>
      <c r="AN264" s="642"/>
      <c r="AO264" s="640"/>
      <c r="AP264" s="642"/>
      <c r="AQ264" s="640"/>
      <c r="AR264" s="642"/>
      <c r="AS264" s="640"/>
      <c r="AT264" s="642"/>
      <c r="AU264" s="640"/>
      <c r="AV264" s="642"/>
      <c r="AW264" s="640"/>
      <c r="AX264" s="642"/>
      <c r="AY264" s="640"/>
      <c r="AZ264" s="642"/>
      <c r="BA264" s="640"/>
      <c r="BB264" s="642"/>
      <c r="BC264" s="640"/>
      <c r="BD264" s="642"/>
      <c r="BE264" s="640"/>
      <c r="BF264" s="642"/>
      <c r="BG264" s="640"/>
      <c r="BH264" s="642"/>
      <c r="BI264" s="640"/>
      <c r="BJ264" s="642"/>
      <c r="BK264" s="640"/>
      <c r="BL264" s="642"/>
      <c r="BM264" s="640"/>
      <c r="BN264" s="642"/>
      <c r="BO264" s="640"/>
      <c r="BP264" s="642"/>
      <c r="BQ264" s="640"/>
      <c r="BR264" s="642"/>
      <c r="BS264" s="643">
        <f t="shared" si="115"/>
        <v>0</v>
      </c>
      <c r="BT264" s="644">
        <f t="shared" si="116"/>
        <v>0</v>
      </c>
      <c r="BU264" s="644">
        <f t="shared" si="117"/>
        <v>0</v>
      </c>
      <c r="BV264" s="644">
        <f t="shared" si="118"/>
        <v>0</v>
      </c>
      <c r="BW264" s="645"/>
      <c r="BX264" s="338"/>
      <c r="BY264" s="338"/>
      <c r="BZ264" s="338"/>
      <c r="CA264" s="338"/>
      <c r="CB264" s="338"/>
      <c r="CC264" s="338"/>
    </row>
    <row r="265" ht="15.75" customHeight="1">
      <c r="A265" s="338"/>
      <c r="B265" s="501"/>
      <c r="C265" s="818"/>
      <c r="D265" s="638">
        <f t="shared" ref="D265:E265" si="279">I265+K265+M265+O265+Q265+S265+U265+W265+Y265+AA265+AC265+AE265+AG265+AI265+AK265+AM265+AO265+AQ265+AS265+AU265+AW265+AY265+BA265+BC265+BE265+BG265+BI265+BK265+BM265+BO265+BQ265</f>
        <v>0</v>
      </c>
      <c r="E265" s="505">
        <f t="shared" si="279"/>
        <v>0</v>
      </c>
      <c r="F265" s="639">
        <f t="shared" si="113"/>
        <v>0</v>
      </c>
      <c r="G265" s="297"/>
      <c r="H265" s="298">
        <f t="shared" si="114"/>
        <v>0</v>
      </c>
      <c r="I265" s="640"/>
      <c r="J265" s="642"/>
      <c r="K265" s="640"/>
      <c r="L265" s="642"/>
      <c r="M265" s="640"/>
      <c r="N265" s="642"/>
      <c r="O265" s="640"/>
      <c r="P265" s="642"/>
      <c r="Q265" s="640"/>
      <c r="R265" s="642"/>
      <c r="S265" s="640"/>
      <c r="T265" s="642"/>
      <c r="U265" s="640"/>
      <c r="V265" s="642"/>
      <c r="W265" s="640"/>
      <c r="X265" s="642"/>
      <c r="Y265" s="640"/>
      <c r="Z265" s="642"/>
      <c r="AA265" s="640"/>
      <c r="AB265" s="642"/>
      <c r="AC265" s="640"/>
      <c r="AD265" s="642"/>
      <c r="AE265" s="640"/>
      <c r="AF265" s="642"/>
      <c r="AG265" s="640"/>
      <c r="AH265" s="642"/>
      <c r="AI265" s="640"/>
      <c r="AJ265" s="642"/>
      <c r="AK265" s="640"/>
      <c r="AL265" s="642"/>
      <c r="AM265" s="640"/>
      <c r="AN265" s="642"/>
      <c r="AO265" s="640"/>
      <c r="AP265" s="642"/>
      <c r="AQ265" s="640"/>
      <c r="AR265" s="642"/>
      <c r="AS265" s="640"/>
      <c r="AT265" s="642"/>
      <c r="AU265" s="640"/>
      <c r="AV265" s="642"/>
      <c r="AW265" s="640"/>
      <c r="AX265" s="642"/>
      <c r="AY265" s="640"/>
      <c r="AZ265" s="642"/>
      <c r="BA265" s="640"/>
      <c r="BB265" s="642"/>
      <c r="BC265" s="640"/>
      <c r="BD265" s="642"/>
      <c r="BE265" s="640"/>
      <c r="BF265" s="642"/>
      <c r="BG265" s="640"/>
      <c r="BH265" s="642"/>
      <c r="BI265" s="640"/>
      <c r="BJ265" s="642"/>
      <c r="BK265" s="640"/>
      <c r="BL265" s="642"/>
      <c r="BM265" s="640"/>
      <c r="BN265" s="642"/>
      <c r="BO265" s="640"/>
      <c r="BP265" s="642"/>
      <c r="BQ265" s="640"/>
      <c r="BR265" s="642"/>
      <c r="BS265" s="643">
        <f t="shared" si="115"/>
        <v>0</v>
      </c>
      <c r="BT265" s="644">
        <f t="shared" si="116"/>
        <v>0</v>
      </c>
      <c r="BU265" s="644">
        <f t="shared" si="117"/>
        <v>0</v>
      </c>
      <c r="BV265" s="644">
        <f t="shared" si="118"/>
        <v>0</v>
      </c>
      <c r="BW265" s="645"/>
      <c r="BX265" s="338"/>
      <c r="BY265" s="338"/>
      <c r="BZ265" s="338"/>
      <c r="CA265" s="338"/>
      <c r="CB265" s="338"/>
      <c r="CC265" s="338"/>
    </row>
    <row r="266" ht="15.75" customHeight="1">
      <c r="A266" s="338"/>
      <c r="B266" s="501"/>
      <c r="C266" s="818"/>
      <c r="D266" s="638">
        <f t="shared" ref="D266:E266" si="280">I266+K266+M266+O266+Q266+S266+U266+W266+Y266+AA266+AC266+AE266+AG266+AI266+AK266+AM266+AO266+AQ266+AS266+AU266+AW266+AY266+BA266+BC266+BE266+BG266+BI266+BK266+BM266+BO266+BQ266</f>
        <v>0</v>
      </c>
      <c r="E266" s="505">
        <f t="shared" si="280"/>
        <v>0</v>
      </c>
      <c r="F266" s="639">
        <f t="shared" si="113"/>
        <v>0</v>
      </c>
      <c r="G266" s="297"/>
      <c r="H266" s="298">
        <f t="shared" si="114"/>
        <v>0</v>
      </c>
      <c r="I266" s="640"/>
      <c r="J266" s="642"/>
      <c r="K266" s="640"/>
      <c r="L266" s="642"/>
      <c r="M266" s="640"/>
      <c r="N266" s="642"/>
      <c r="O266" s="640"/>
      <c r="P266" s="642"/>
      <c r="Q266" s="640"/>
      <c r="R266" s="642"/>
      <c r="S266" s="640"/>
      <c r="T266" s="642"/>
      <c r="U266" s="640"/>
      <c r="V266" s="642"/>
      <c r="W266" s="640"/>
      <c r="X266" s="642"/>
      <c r="Y266" s="640"/>
      <c r="Z266" s="642"/>
      <c r="AA266" s="640"/>
      <c r="AB266" s="642"/>
      <c r="AC266" s="640"/>
      <c r="AD266" s="642"/>
      <c r="AE266" s="640"/>
      <c r="AF266" s="642"/>
      <c r="AG266" s="640"/>
      <c r="AH266" s="642"/>
      <c r="AI266" s="640"/>
      <c r="AJ266" s="642"/>
      <c r="AK266" s="640"/>
      <c r="AL266" s="642"/>
      <c r="AM266" s="640"/>
      <c r="AN266" s="642"/>
      <c r="AO266" s="640"/>
      <c r="AP266" s="642"/>
      <c r="AQ266" s="640"/>
      <c r="AR266" s="642"/>
      <c r="AS266" s="640"/>
      <c r="AT266" s="642"/>
      <c r="AU266" s="640"/>
      <c r="AV266" s="642"/>
      <c r="AW266" s="640"/>
      <c r="AX266" s="642"/>
      <c r="AY266" s="640"/>
      <c r="AZ266" s="642"/>
      <c r="BA266" s="640"/>
      <c r="BB266" s="642"/>
      <c r="BC266" s="640"/>
      <c r="BD266" s="642"/>
      <c r="BE266" s="640"/>
      <c r="BF266" s="642"/>
      <c r="BG266" s="640"/>
      <c r="BH266" s="642"/>
      <c r="BI266" s="640"/>
      <c r="BJ266" s="642"/>
      <c r="BK266" s="640"/>
      <c r="BL266" s="642"/>
      <c r="BM266" s="640"/>
      <c r="BN266" s="642"/>
      <c r="BO266" s="640"/>
      <c r="BP266" s="642"/>
      <c r="BQ266" s="640"/>
      <c r="BR266" s="642"/>
      <c r="BS266" s="643">
        <f t="shared" si="115"/>
        <v>0</v>
      </c>
      <c r="BT266" s="644">
        <f t="shared" si="116"/>
        <v>0</v>
      </c>
      <c r="BU266" s="644">
        <f t="shared" si="117"/>
        <v>0</v>
      </c>
      <c r="BV266" s="644">
        <f t="shared" si="118"/>
        <v>0</v>
      </c>
      <c r="BW266" s="645"/>
      <c r="BX266" s="338"/>
      <c r="BY266" s="338"/>
      <c r="BZ266" s="338"/>
      <c r="CA266" s="338"/>
      <c r="CB266" s="338"/>
      <c r="CC266" s="338"/>
    </row>
    <row r="267" ht="15.75" customHeight="1">
      <c r="A267" s="338"/>
      <c r="B267" s="501"/>
      <c r="C267" s="818"/>
      <c r="D267" s="638">
        <f t="shared" ref="D267:E267" si="281">I267+K267+M267+O267+Q267+S267+U267+W267+Y267+AA267+AC267+AE267+AG267+AI267+AK267+AM267+AO267+AQ267+AS267+AU267+AW267+AY267+BA267+BC267+BE267+BG267+BI267+BK267+BM267+BO267+BQ267</f>
        <v>0</v>
      </c>
      <c r="E267" s="505">
        <f t="shared" si="281"/>
        <v>0</v>
      </c>
      <c r="F267" s="639">
        <f t="shared" si="113"/>
        <v>0</v>
      </c>
      <c r="G267" s="297"/>
      <c r="H267" s="298">
        <f t="shared" si="114"/>
        <v>0</v>
      </c>
      <c r="I267" s="640"/>
      <c r="J267" s="642"/>
      <c r="K267" s="640"/>
      <c r="L267" s="642"/>
      <c r="M267" s="640"/>
      <c r="N267" s="642"/>
      <c r="O267" s="640"/>
      <c r="P267" s="642"/>
      <c r="Q267" s="640"/>
      <c r="R267" s="642"/>
      <c r="S267" s="640"/>
      <c r="T267" s="642"/>
      <c r="U267" s="640"/>
      <c r="V267" s="642"/>
      <c r="W267" s="640"/>
      <c r="X267" s="642"/>
      <c r="Y267" s="640"/>
      <c r="Z267" s="642"/>
      <c r="AA267" s="640"/>
      <c r="AB267" s="642"/>
      <c r="AC267" s="640"/>
      <c r="AD267" s="642"/>
      <c r="AE267" s="640"/>
      <c r="AF267" s="642"/>
      <c r="AG267" s="640"/>
      <c r="AH267" s="642"/>
      <c r="AI267" s="640"/>
      <c r="AJ267" s="642"/>
      <c r="AK267" s="640"/>
      <c r="AL267" s="642"/>
      <c r="AM267" s="640"/>
      <c r="AN267" s="642"/>
      <c r="AO267" s="640"/>
      <c r="AP267" s="642"/>
      <c r="AQ267" s="640"/>
      <c r="AR267" s="642"/>
      <c r="AS267" s="640"/>
      <c r="AT267" s="642"/>
      <c r="AU267" s="640"/>
      <c r="AV267" s="642"/>
      <c r="AW267" s="640"/>
      <c r="AX267" s="642"/>
      <c r="AY267" s="640"/>
      <c r="AZ267" s="642"/>
      <c r="BA267" s="640"/>
      <c r="BB267" s="642"/>
      <c r="BC267" s="640"/>
      <c r="BD267" s="642"/>
      <c r="BE267" s="640"/>
      <c r="BF267" s="642"/>
      <c r="BG267" s="640"/>
      <c r="BH267" s="642"/>
      <c r="BI267" s="640"/>
      <c r="BJ267" s="642"/>
      <c r="BK267" s="640"/>
      <c r="BL267" s="642"/>
      <c r="BM267" s="640"/>
      <c r="BN267" s="642"/>
      <c r="BO267" s="640"/>
      <c r="BP267" s="642"/>
      <c r="BQ267" s="640"/>
      <c r="BR267" s="642"/>
      <c r="BS267" s="643">
        <f t="shared" si="115"/>
        <v>0</v>
      </c>
      <c r="BT267" s="644">
        <f t="shared" si="116"/>
        <v>0</v>
      </c>
      <c r="BU267" s="644">
        <f t="shared" si="117"/>
        <v>0</v>
      </c>
      <c r="BV267" s="644">
        <f t="shared" si="118"/>
        <v>0</v>
      </c>
      <c r="BW267" s="645"/>
      <c r="BX267" s="338"/>
      <c r="BY267" s="338"/>
      <c r="BZ267" s="338"/>
      <c r="CA267" s="338"/>
      <c r="CB267" s="338"/>
      <c r="CC267" s="338"/>
    </row>
    <row r="268" ht="15.75" customHeight="1">
      <c r="A268" s="338"/>
      <c r="B268" s="501"/>
      <c r="C268" s="818"/>
      <c r="D268" s="638">
        <f t="shared" ref="D268:E268" si="282">I268+K268+M268+O268+Q268+S268+U268+W268+Y268+AA268+AC268+AE268+AG268+AI268+AK268+AM268+AO268+AQ268+AS268+AU268+AW268+AY268+BA268+BC268+BE268+BG268+BI268+BK268+BM268+BO268+BQ268</f>
        <v>0</v>
      </c>
      <c r="E268" s="505">
        <f t="shared" si="282"/>
        <v>0</v>
      </c>
      <c r="F268" s="639">
        <f t="shared" si="113"/>
        <v>0</v>
      </c>
      <c r="G268" s="297"/>
      <c r="H268" s="298">
        <f t="shared" si="114"/>
        <v>0</v>
      </c>
      <c r="I268" s="640"/>
      <c r="J268" s="642"/>
      <c r="K268" s="640"/>
      <c r="L268" s="642"/>
      <c r="M268" s="640"/>
      <c r="N268" s="642"/>
      <c r="O268" s="640"/>
      <c r="P268" s="642"/>
      <c r="Q268" s="640"/>
      <c r="R268" s="642"/>
      <c r="S268" s="640"/>
      <c r="T268" s="642"/>
      <c r="U268" s="640"/>
      <c r="V268" s="642"/>
      <c r="W268" s="640"/>
      <c r="X268" s="642"/>
      <c r="Y268" s="640"/>
      <c r="Z268" s="642"/>
      <c r="AA268" s="640"/>
      <c r="AB268" s="642"/>
      <c r="AC268" s="640"/>
      <c r="AD268" s="642"/>
      <c r="AE268" s="640"/>
      <c r="AF268" s="642"/>
      <c r="AG268" s="640"/>
      <c r="AH268" s="642"/>
      <c r="AI268" s="640"/>
      <c r="AJ268" s="642"/>
      <c r="AK268" s="640"/>
      <c r="AL268" s="642"/>
      <c r="AM268" s="640"/>
      <c r="AN268" s="642"/>
      <c r="AO268" s="640"/>
      <c r="AP268" s="642"/>
      <c r="AQ268" s="640"/>
      <c r="AR268" s="642"/>
      <c r="AS268" s="640"/>
      <c r="AT268" s="642"/>
      <c r="AU268" s="640"/>
      <c r="AV268" s="642"/>
      <c r="AW268" s="640"/>
      <c r="AX268" s="642"/>
      <c r="AY268" s="640"/>
      <c r="AZ268" s="642"/>
      <c r="BA268" s="640"/>
      <c r="BB268" s="642"/>
      <c r="BC268" s="640"/>
      <c r="BD268" s="642"/>
      <c r="BE268" s="640"/>
      <c r="BF268" s="642"/>
      <c r="BG268" s="640"/>
      <c r="BH268" s="642"/>
      <c r="BI268" s="640"/>
      <c r="BJ268" s="642"/>
      <c r="BK268" s="640"/>
      <c r="BL268" s="642"/>
      <c r="BM268" s="640"/>
      <c r="BN268" s="642"/>
      <c r="BO268" s="640"/>
      <c r="BP268" s="642"/>
      <c r="BQ268" s="640"/>
      <c r="BR268" s="642"/>
      <c r="BS268" s="643">
        <f t="shared" si="115"/>
        <v>0</v>
      </c>
      <c r="BT268" s="644">
        <f t="shared" si="116"/>
        <v>0</v>
      </c>
      <c r="BU268" s="644">
        <f t="shared" si="117"/>
        <v>0</v>
      </c>
      <c r="BV268" s="644">
        <f t="shared" si="118"/>
        <v>0</v>
      </c>
      <c r="BW268" s="645"/>
      <c r="BX268" s="338"/>
      <c r="BY268" s="338"/>
      <c r="BZ268" s="338"/>
      <c r="CA268" s="338"/>
      <c r="CB268" s="338"/>
      <c r="CC268" s="338"/>
    </row>
    <row r="269" ht="15.75" customHeight="1">
      <c r="A269" s="338"/>
      <c r="B269" s="501"/>
      <c r="C269" s="818"/>
      <c r="D269" s="638">
        <f t="shared" ref="D269:E269" si="283">I269+K269+M269+O269+Q269+S269+U269+W269+Y269+AA269+AC269+AE269+AG269+AI269+AK269+AM269+AO269+AQ269+AS269+AU269+AW269+AY269+BA269+BC269+BE269+BG269+BI269+BK269+BM269+BO269+BQ269</f>
        <v>0</v>
      </c>
      <c r="E269" s="505">
        <f t="shared" si="283"/>
        <v>0</v>
      </c>
      <c r="F269" s="639">
        <f t="shared" si="113"/>
        <v>0</v>
      </c>
      <c r="G269" s="297"/>
      <c r="H269" s="298">
        <f t="shared" si="114"/>
        <v>0</v>
      </c>
      <c r="I269" s="640"/>
      <c r="J269" s="642"/>
      <c r="K269" s="640"/>
      <c r="L269" s="642"/>
      <c r="M269" s="640"/>
      <c r="N269" s="642"/>
      <c r="O269" s="640"/>
      <c r="P269" s="642"/>
      <c r="Q269" s="640"/>
      <c r="R269" s="642"/>
      <c r="S269" s="640"/>
      <c r="T269" s="642"/>
      <c r="U269" s="640"/>
      <c r="V269" s="642"/>
      <c r="W269" s="640"/>
      <c r="X269" s="642"/>
      <c r="Y269" s="640"/>
      <c r="Z269" s="642"/>
      <c r="AA269" s="640"/>
      <c r="AB269" s="642"/>
      <c r="AC269" s="640"/>
      <c r="AD269" s="642"/>
      <c r="AE269" s="640"/>
      <c r="AF269" s="642"/>
      <c r="AG269" s="640"/>
      <c r="AH269" s="642"/>
      <c r="AI269" s="640"/>
      <c r="AJ269" s="642"/>
      <c r="AK269" s="640"/>
      <c r="AL269" s="642"/>
      <c r="AM269" s="640"/>
      <c r="AN269" s="642"/>
      <c r="AO269" s="640"/>
      <c r="AP269" s="642"/>
      <c r="AQ269" s="640"/>
      <c r="AR269" s="642"/>
      <c r="AS269" s="640"/>
      <c r="AT269" s="642"/>
      <c r="AU269" s="640"/>
      <c r="AV269" s="642"/>
      <c r="AW269" s="640"/>
      <c r="AX269" s="642"/>
      <c r="AY269" s="640"/>
      <c r="AZ269" s="642"/>
      <c r="BA269" s="640"/>
      <c r="BB269" s="642"/>
      <c r="BC269" s="640"/>
      <c r="BD269" s="642"/>
      <c r="BE269" s="640"/>
      <c r="BF269" s="642"/>
      <c r="BG269" s="640"/>
      <c r="BH269" s="642"/>
      <c r="BI269" s="640"/>
      <c r="BJ269" s="642"/>
      <c r="BK269" s="640"/>
      <c r="BL269" s="642"/>
      <c r="BM269" s="640"/>
      <c r="BN269" s="642"/>
      <c r="BO269" s="640"/>
      <c r="BP269" s="642"/>
      <c r="BQ269" s="640"/>
      <c r="BR269" s="642"/>
      <c r="BS269" s="643">
        <f t="shared" si="115"/>
        <v>0</v>
      </c>
      <c r="BT269" s="644">
        <f t="shared" si="116"/>
        <v>0</v>
      </c>
      <c r="BU269" s="644">
        <f t="shared" si="117"/>
        <v>0</v>
      </c>
      <c r="BV269" s="644">
        <f t="shared" si="118"/>
        <v>0</v>
      </c>
      <c r="BW269" s="645"/>
      <c r="BX269" s="338"/>
      <c r="BY269" s="338"/>
      <c r="BZ269" s="338"/>
      <c r="CA269" s="338"/>
      <c r="CB269" s="338"/>
      <c r="CC269" s="338"/>
    </row>
    <row r="270" ht="15.75" customHeight="1">
      <c r="A270" s="338"/>
      <c r="B270" s="501"/>
      <c r="C270" s="818"/>
      <c r="D270" s="638">
        <f t="shared" ref="D270:E270" si="284">I270+K270+M270+O270+Q270+S270+U270+W270+Y270+AA270+AC270+AE270+AG270+AI270+AK270+AM270+AO270+AQ270+AS270+AU270+AW270+AY270+BA270+BC270+BE270+BG270+BI270+BK270+BM270+BO270+BQ270</f>
        <v>0</v>
      </c>
      <c r="E270" s="505">
        <f t="shared" si="284"/>
        <v>0</v>
      </c>
      <c r="F270" s="639">
        <f t="shared" si="113"/>
        <v>0</v>
      </c>
      <c r="G270" s="297"/>
      <c r="H270" s="298">
        <f t="shared" si="114"/>
        <v>0</v>
      </c>
      <c r="I270" s="640"/>
      <c r="J270" s="642"/>
      <c r="K270" s="640"/>
      <c r="L270" s="642"/>
      <c r="M270" s="640"/>
      <c r="N270" s="642"/>
      <c r="O270" s="640"/>
      <c r="P270" s="642"/>
      <c r="Q270" s="640"/>
      <c r="R270" s="642"/>
      <c r="S270" s="640"/>
      <c r="T270" s="642"/>
      <c r="U270" s="640"/>
      <c r="V270" s="642"/>
      <c r="W270" s="640"/>
      <c r="X270" s="642"/>
      <c r="Y270" s="640"/>
      <c r="Z270" s="642"/>
      <c r="AA270" s="640"/>
      <c r="AB270" s="642"/>
      <c r="AC270" s="640"/>
      <c r="AD270" s="642"/>
      <c r="AE270" s="640"/>
      <c r="AF270" s="642"/>
      <c r="AG270" s="640"/>
      <c r="AH270" s="642"/>
      <c r="AI270" s="640"/>
      <c r="AJ270" s="642"/>
      <c r="AK270" s="640"/>
      <c r="AL270" s="642"/>
      <c r="AM270" s="640"/>
      <c r="AN270" s="642"/>
      <c r="AO270" s="640"/>
      <c r="AP270" s="642"/>
      <c r="AQ270" s="640"/>
      <c r="AR270" s="642"/>
      <c r="AS270" s="640"/>
      <c r="AT270" s="642"/>
      <c r="AU270" s="640"/>
      <c r="AV270" s="642"/>
      <c r="AW270" s="640"/>
      <c r="AX270" s="642"/>
      <c r="AY270" s="640"/>
      <c r="AZ270" s="642"/>
      <c r="BA270" s="640"/>
      <c r="BB270" s="642"/>
      <c r="BC270" s="640"/>
      <c r="BD270" s="642"/>
      <c r="BE270" s="640"/>
      <c r="BF270" s="642"/>
      <c r="BG270" s="640"/>
      <c r="BH270" s="642"/>
      <c r="BI270" s="640"/>
      <c r="BJ270" s="642"/>
      <c r="BK270" s="640"/>
      <c r="BL270" s="642"/>
      <c r="BM270" s="640"/>
      <c r="BN270" s="642"/>
      <c r="BO270" s="640"/>
      <c r="BP270" s="642"/>
      <c r="BQ270" s="640"/>
      <c r="BR270" s="642"/>
      <c r="BS270" s="643">
        <f t="shared" si="115"/>
        <v>0</v>
      </c>
      <c r="BT270" s="644">
        <f t="shared" si="116"/>
        <v>0</v>
      </c>
      <c r="BU270" s="644">
        <f t="shared" si="117"/>
        <v>0</v>
      </c>
      <c r="BV270" s="644">
        <f t="shared" si="118"/>
        <v>0</v>
      </c>
      <c r="BW270" s="645"/>
      <c r="BX270" s="338"/>
      <c r="BY270" s="338"/>
      <c r="BZ270" s="338"/>
      <c r="CA270" s="338"/>
      <c r="CB270" s="338"/>
      <c r="CC270" s="338"/>
    </row>
    <row r="271" ht="15.75" customHeight="1">
      <c r="A271" s="338"/>
      <c r="B271" s="501"/>
      <c r="C271" s="818"/>
      <c r="D271" s="638">
        <f t="shared" ref="D271:E271" si="285">I271+K271+M271+O271+Q271+S271+U271+W271+Y271+AA271+AC271+AE271+AG271+AI271+AK271+AM271+AO271+AQ271+AS271+AU271+AW271+AY271+BA271+BC271+BE271+BG271+BI271+BK271+BM271+BO271+BQ271</f>
        <v>0</v>
      </c>
      <c r="E271" s="505">
        <f t="shared" si="285"/>
        <v>0</v>
      </c>
      <c r="F271" s="639">
        <f t="shared" si="113"/>
        <v>0</v>
      </c>
      <c r="G271" s="297"/>
      <c r="H271" s="298">
        <f t="shared" si="114"/>
        <v>0</v>
      </c>
      <c r="I271" s="640"/>
      <c r="J271" s="642"/>
      <c r="K271" s="640"/>
      <c r="L271" s="642"/>
      <c r="M271" s="640"/>
      <c r="N271" s="642"/>
      <c r="O271" s="640"/>
      <c r="P271" s="642"/>
      <c r="Q271" s="640"/>
      <c r="R271" s="642"/>
      <c r="S271" s="640"/>
      <c r="T271" s="642"/>
      <c r="U271" s="640"/>
      <c r="V271" s="642"/>
      <c r="W271" s="640"/>
      <c r="X271" s="642"/>
      <c r="Y271" s="640"/>
      <c r="Z271" s="642"/>
      <c r="AA271" s="640"/>
      <c r="AB271" s="642"/>
      <c r="AC271" s="640"/>
      <c r="AD271" s="642"/>
      <c r="AE271" s="640"/>
      <c r="AF271" s="642"/>
      <c r="AG271" s="640"/>
      <c r="AH271" s="642"/>
      <c r="AI271" s="640"/>
      <c r="AJ271" s="642"/>
      <c r="AK271" s="640"/>
      <c r="AL271" s="642"/>
      <c r="AM271" s="640"/>
      <c r="AN271" s="642"/>
      <c r="AO271" s="640"/>
      <c r="AP271" s="642"/>
      <c r="AQ271" s="640"/>
      <c r="AR271" s="642"/>
      <c r="AS271" s="640"/>
      <c r="AT271" s="642"/>
      <c r="AU271" s="640"/>
      <c r="AV271" s="642"/>
      <c r="AW271" s="640"/>
      <c r="AX271" s="642"/>
      <c r="AY271" s="640"/>
      <c r="AZ271" s="642"/>
      <c r="BA271" s="640"/>
      <c r="BB271" s="642"/>
      <c r="BC271" s="640"/>
      <c r="BD271" s="642"/>
      <c r="BE271" s="640"/>
      <c r="BF271" s="642"/>
      <c r="BG271" s="640"/>
      <c r="BH271" s="642"/>
      <c r="BI271" s="640"/>
      <c r="BJ271" s="642"/>
      <c r="BK271" s="640"/>
      <c r="BL271" s="642"/>
      <c r="BM271" s="640"/>
      <c r="BN271" s="642"/>
      <c r="BO271" s="640"/>
      <c r="BP271" s="642"/>
      <c r="BQ271" s="640"/>
      <c r="BR271" s="642"/>
      <c r="BS271" s="643">
        <f t="shared" si="115"/>
        <v>0</v>
      </c>
      <c r="BT271" s="644">
        <f t="shared" si="116"/>
        <v>0</v>
      </c>
      <c r="BU271" s="644">
        <f t="shared" si="117"/>
        <v>0</v>
      </c>
      <c r="BV271" s="644">
        <f t="shared" si="118"/>
        <v>0</v>
      </c>
      <c r="BW271" s="645"/>
      <c r="BX271" s="338"/>
      <c r="BY271" s="338"/>
      <c r="BZ271" s="338"/>
      <c r="CA271" s="338"/>
      <c r="CB271" s="338"/>
      <c r="CC271" s="338"/>
    </row>
    <row r="272" ht="15.75" customHeight="1">
      <c r="A272" s="338"/>
      <c r="B272" s="501"/>
      <c r="C272" s="818"/>
      <c r="D272" s="638">
        <f t="shared" ref="D272:E272" si="286">I272+K272+M272+O272+Q272+S272+U272+W272+Y272+AA272+AC272+AE272+AG272+AI272+AK272+AM272+AO272+AQ272+AS272+AU272+AW272+AY272+BA272+BC272+BE272+BG272+BI272+BK272+BM272+BO272+BQ272</f>
        <v>0</v>
      </c>
      <c r="E272" s="505">
        <f t="shared" si="286"/>
        <v>0</v>
      </c>
      <c r="F272" s="639">
        <f t="shared" si="113"/>
        <v>0</v>
      </c>
      <c r="G272" s="297"/>
      <c r="H272" s="298">
        <f t="shared" si="114"/>
        <v>0</v>
      </c>
      <c r="I272" s="640"/>
      <c r="J272" s="642"/>
      <c r="K272" s="640"/>
      <c r="L272" s="642"/>
      <c r="M272" s="640"/>
      <c r="N272" s="642"/>
      <c r="O272" s="640"/>
      <c r="P272" s="642"/>
      <c r="Q272" s="640"/>
      <c r="R272" s="642"/>
      <c r="S272" s="640"/>
      <c r="T272" s="642"/>
      <c r="U272" s="640"/>
      <c r="V272" s="642"/>
      <c r="W272" s="640"/>
      <c r="X272" s="642"/>
      <c r="Y272" s="640"/>
      <c r="Z272" s="642"/>
      <c r="AA272" s="640"/>
      <c r="AB272" s="642"/>
      <c r="AC272" s="640"/>
      <c r="AD272" s="642"/>
      <c r="AE272" s="640"/>
      <c r="AF272" s="642"/>
      <c r="AG272" s="640"/>
      <c r="AH272" s="642"/>
      <c r="AI272" s="640"/>
      <c r="AJ272" s="642"/>
      <c r="AK272" s="640"/>
      <c r="AL272" s="642"/>
      <c r="AM272" s="640"/>
      <c r="AN272" s="642"/>
      <c r="AO272" s="640"/>
      <c r="AP272" s="642"/>
      <c r="AQ272" s="640"/>
      <c r="AR272" s="642"/>
      <c r="AS272" s="640"/>
      <c r="AT272" s="642"/>
      <c r="AU272" s="640"/>
      <c r="AV272" s="642"/>
      <c r="AW272" s="640"/>
      <c r="AX272" s="642"/>
      <c r="AY272" s="640"/>
      <c r="AZ272" s="642"/>
      <c r="BA272" s="640"/>
      <c r="BB272" s="642"/>
      <c r="BC272" s="640"/>
      <c r="BD272" s="642"/>
      <c r="BE272" s="640"/>
      <c r="BF272" s="642"/>
      <c r="BG272" s="640"/>
      <c r="BH272" s="642"/>
      <c r="BI272" s="640"/>
      <c r="BJ272" s="642"/>
      <c r="BK272" s="640"/>
      <c r="BL272" s="642"/>
      <c r="BM272" s="640"/>
      <c r="BN272" s="642"/>
      <c r="BO272" s="640"/>
      <c r="BP272" s="642"/>
      <c r="BQ272" s="640"/>
      <c r="BR272" s="642"/>
      <c r="BS272" s="643">
        <f t="shared" si="115"/>
        <v>0</v>
      </c>
      <c r="BT272" s="644">
        <f t="shared" si="116"/>
        <v>0</v>
      </c>
      <c r="BU272" s="644">
        <f t="shared" si="117"/>
        <v>0</v>
      </c>
      <c r="BV272" s="644">
        <f t="shared" si="118"/>
        <v>0</v>
      </c>
      <c r="BW272" s="645"/>
      <c r="BX272" s="338"/>
      <c r="BY272" s="338"/>
      <c r="BZ272" s="338"/>
      <c r="CA272" s="338"/>
      <c r="CB272" s="338"/>
      <c r="CC272" s="338"/>
    </row>
    <row r="273" ht="15.75" customHeight="1">
      <c r="A273" s="338"/>
      <c r="B273" s="501"/>
      <c r="C273" s="818"/>
      <c r="D273" s="638">
        <f t="shared" ref="D273:E273" si="287">I273+K273+M273+O273+Q273+S273+U273+W273+Y273+AA273+AC273+AE273+AG273+AI273+AK273+AM273+AO273+AQ273+AS273+AU273+AW273+AY273+BA273+BC273+BE273+BG273+BI273+BK273+BM273+BO273+BQ273</f>
        <v>0</v>
      </c>
      <c r="E273" s="505">
        <f t="shared" si="287"/>
        <v>0</v>
      </c>
      <c r="F273" s="639">
        <f t="shared" si="113"/>
        <v>0</v>
      </c>
      <c r="G273" s="297"/>
      <c r="H273" s="298">
        <f t="shared" si="114"/>
        <v>0</v>
      </c>
      <c r="I273" s="640"/>
      <c r="J273" s="642"/>
      <c r="K273" s="640"/>
      <c r="L273" s="642"/>
      <c r="M273" s="640"/>
      <c r="N273" s="642"/>
      <c r="O273" s="640"/>
      <c r="P273" s="642"/>
      <c r="Q273" s="640"/>
      <c r="R273" s="642"/>
      <c r="S273" s="640"/>
      <c r="T273" s="642"/>
      <c r="U273" s="640"/>
      <c r="V273" s="642"/>
      <c r="W273" s="640"/>
      <c r="X273" s="642"/>
      <c r="Y273" s="640"/>
      <c r="Z273" s="642"/>
      <c r="AA273" s="640"/>
      <c r="AB273" s="642"/>
      <c r="AC273" s="640"/>
      <c r="AD273" s="642"/>
      <c r="AE273" s="640"/>
      <c r="AF273" s="642"/>
      <c r="AG273" s="640"/>
      <c r="AH273" s="642"/>
      <c r="AI273" s="640"/>
      <c r="AJ273" s="642"/>
      <c r="AK273" s="640"/>
      <c r="AL273" s="642"/>
      <c r="AM273" s="640"/>
      <c r="AN273" s="642"/>
      <c r="AO273" s="640"/>
      <c r="AP273" s="642"/>
      <c r="AQ273" s="640"/>
      <c r="AR273" s="642"/>
      <c r="AS273" s="640"/>
      <c r="AT273" s="642"/>
      <c r="AU273" s="640"/>
      <c r="AV273" s="642"/>
      <c r="AW273" s="640"/>
      <c r="AX273" s="642"/>
      <c r="AY273" s="640"/>
      <c r="AZ273" s="642"/>
      <c r="BA273" s="640"/>
      <c r="BB273" s="642"/>
      <c r="BC273" s="640"/>
      <c r="BD273" s="642"/>
      <c r="BE273" s="640"/>
      <c r="BF273" s="642"/>
      <c r="BG273" s="640"/>
      <c r="BH273" s="642"/>
      <c r="BI273" s="640"/>
      <c r="BJ273" s="642"/>
      <c r="BK273" s="640"/>
      <c r="BL273" s="642"/>
      <c r="BM273" s="640"/>
      <c r="BN273" s="642"/>
      <c r="BO273" s="640"/>
      <c r="BP273" s="642"/>
      <c r="BQ273" s="640"/>
      <c r="BR273" s="642"/>
      <c r="BS273" s="643">
        <f t="shared" si="115"/>
        <v>0</v>
      </c>
      <c r="BT273" s="644">
        <f t="shared" si="116"/>
        <v>0</v>
      </c>
      <c r="BU273" s="644">
        <f t="shared" si="117"/>
        <v>0</v>
      </c>
      <c r="BV273" s="644">
        <f t="shared" si="118"/>
        <v>0</v>
      </c>
      <c r="BW273" s="645"/>
      <c r="BX273" s="338"/>
      <c r="BY273" s="338"/>
      <c r="BZ273" s="338"/>
      <c r="CA273" s="338"/>
      <c r="CB273" s="338"/>
      <c r="CC273" s="338"/>
    </row>
    <row r="274" ht="15.75" customHeight="1">
      <c r="A274" s="338"/>
      <c r="B274" s="501"/>
      <c r="C274" s="818"/>
      <c r="D274" s="638">
        <f t="shared" ref="D274:E274" si="288">I274+K274+M274+O274+Q274+S274+U274+W274+Y274+AA274+AC274+AE274+AG274+AI274+AK274+AM274+AO274+AQ274+AS274+AU274+AW274+AY274+BA274+BC274+BE274+BG274+BI274+BK274+BM274+BO274+BQ274</f>
        <v>0</v>
      </c>
      <c r="E274" s="505">
        <f t="shared" si="288"/>
        <v>0</v>
      </c>
      <c r="F274" s="639">
        <f t="shared" si="113"/>
        <v>0</v>
      </c>
      <c r="G274" s="297"/>
      <c r="H274" s="298">
        <f t="shared" si="114"/>
        <v>0</v>
      </c>
      <c r="I274" s="640"/>
      <c r="J274" s="642"/>
      <c r="K274" s="640"/>
      <c r="L274" s="642"/>
      <c r="M274" s="640"/>
      <c r="N274" s="642"/>
      <c r="O274" s="640"/>
      <c r="P274" s="642"/>
      <c r="Q274" s="640"/>
      <c r="R274" s="642"/>
      <c r="S274" s="640"/>
      <c r="T274" s="642"/>
      <c r="U274" s="640"/>
      <c r="V274" s="642"/>
      <c r="W274" s="640"/>
      <c r="X274" s="642"/>
      <c r="Y274" s="640"/>
      <c r="Z274" s="642"/>
      <c r="AA274" s="640"/>
      <c r="AB274" s="642"/>
      <c r="AC274" s="640"/>
      <c r="AD274" s="642"/>
      <c r="AE274" s="640"/>
      <c r="AF274" s="642"/>
      <c r="AG274" s="640"/>
      <c r="AH274" s="642"/>
      <c r="AI274" s="640"/>
      <c r="AJ274" s="642"/>
      <c r="AK274" s="640"/>
      <c r="AL274" s="642"/>
      <c r="AM274" s="640"/>
      <c r="AN274" s="642"/>
      <c r="AO274" s="640"/>
      <c r="AP274" s="642"/>
      <c r="AQ274" s="640"/>
      <c r="AR274" s="642"/>
      <c r="AS274" s="640"/>
      <c r="AT274" s="642"/>
      <c r="AU274" s="640"/>
      <c r="AV274" s="642"/>
      <c r="AW274" s="640"/>
      <c r="AX274" s="642"/>
      <c r="AY274" s="640"/>
      <c r="AZ274" s="642"/>
      <c r="BA274" s="640"/>
      <c r="BB274" s="642"/>
      <c r="BC274" s="640"/>
      <c r="BD274" s="642"/>
      <c r="BE274" s="640"/>
      <c r="BF274" s="642"/>
      <c r="BG274" s="640"/>
      <c r="BH274" s="642"/>
      <c r="BI274" s="640"/>
      <c r="BJ274" s="642"/>
      <c r="BK274" s="640"/>
      <c r="BL274" s="642"/>
      <c r="BM274" s="640"/>
      <c r="BN274" s="642"/>
      <c r="BO274" s="640"/>
      <c r="BP274" s="642"/>
      <c r="BQ274" s="640"/>
      <c r="BR274" s="642"/>
      <c r="BS274" s="643">
        <f t="shared" si="115"/>
        <v>0</v>
      </c>
      <c r="BT274" s="644">
        <f t="shared" si="116"/>
        <v>0</v>
      </c>
      <c r="BU274" s="644">
        <f t="shared" si="117"/>
        <v>0</v>
      </c>
      <c r="BV274" s="644">
        <f t="shared" si="118"/>
        <v>0</v>
      </c>
      <c r="BW274" s="645"/>
      <c r="BX274" s="338"/>
      <c r="BY274" s="338"/>
      <c r="BZ274" s="338"/>
      <c r="CA274" s="338"/>
      <c r="CB274" s="338"/>
      <c r="CC274" s="338"/>
    </row>
    <row r="275" ht="15.75" customHeight="1">
      <c r="A275" s="338"/>
      <c r="B275" s="501"/>
      <c r="C275" s="818"/>
      <c r="D275" s="638">
        <f t="shared" ref="D275:E275" si="289">I275+K275+M275+O275+Q275+S275+U275+W275+Y275+AA275+AC275+AE275+AG275+AI275+AK275+AM275+AO275+AQ275+AS275+AU275+AW275+AY275+BA275+BC275+BE275+BG275+BI275+BK275+BM275+BO275+BQ275</f>
        <v>0</v>
      </c>
      <c r="E275" s="505">
        <f t="shared" si="289"/>
        <v>0</v>
      </c>
      <c r="F275" s="639">
        <f t="shared" si="113"/>
        <v>0</v>
      </c>
      <c r="G275" s="297"/>
      <c r="H275" s="298">
        <f t="shared" si="114"/>
        <v>0</v>
      </c>
      <c r="I275" s="640"/>
      <c r="J275" s="642"/>
      <c r="K275" s="640"/>
      <c r="L275" s="642"/>
      <c r="M275" s="640"/>
      <c r="N275" s="642"/>
      <c r="O275" s="640"/>
      <c r="P275" s="642"/>
      <c r="Q275" s="640"/>
      <c r="R275" s="642"/>
      <c r="S275" s="640"/>
      <c r="T275" s="642"/>
      <c r="U275" s="640"/>
      <c r="V275" s="642"/>
      <c r="W275" s="640"/>
      <c r="X275" s="642"/>
      <c r="Y275" s="640"/>
      <c r="Z275" s="642"/>
      <c r="AA275" s="640"/>
      <c r="AB275" s="642"/>
      <c r="AC275" s="640"/>
      <c r="AD275" s="642"/>
      <c r="AE275" s="640"/>
      <c r="AF275" s="642"/>
      <c r="AG275" s="640"/>
      <c r="AH275" s="642"/>
      <c r="AI275" s="640"/>
      <c r="AJ275" s="642"/>
      <c r="AK275" s="640"/>
      <c r="AL275" s="642"/>
      <c r="AM275" s="640"/>
      <c r="AN275" s="642"/>
      <c r="AO275" s="640"/>
      <c r="AP275" s="642"/>
      <c r="AQ275" s="640"/>
      <c r="AR275" s="642"/>
      <c r="AS275" s="640"/>
      <c r="AT275" s="642"/>
      <c r="AU275" s="640"/>
      <c r="AV275" s="642"/>
      <c r="AW275" s="640"/>
      <c r="AX275" s="642"/>
      <c r="AY275" s="640"/>
      <c r="AZ275" s="642"/>
      <c r="BA275" s="640"/>
      <c r="BB275" s="642"/>
      <c r="BC275" s="640"/>
      <c r="BD275" s="642"/>
      <c r="BE275" s="640"/>
      <c r="BF275" s="642"/>
      <c r="BG275" s="640"/>
      <c r="BH275" s="642"/>
      <c r="BI275" s="640"/>
      <c r="BJ275" s="642"/>
      <c r="BK275" s="640"/>
      <c r="BL275" s="642"/>
      <c r="BM275" s="640"/>
      <c r="BN275" s="642"/>
      <c r="BO275" s="640"/>
      <c r="BP275" s="642"/>
      <c r="BQ275" s="640"/>
      <c r="BR275" s="642"/>
      <c r="BS275" s="643">
        <f t="shared" si="115"/>
        <v>0</v>
      </c>
      <c r="BT275" s="644">
        <f t="shared" si="116"/>
        <v>0</v>
      </c>
      <c r="BU275" s="644">
        <f t="shared" si="117"/>
        <v>0</v>
      </c>
      <c r="BV275" s="644">
        <f t="shared" si="118"/>
        <v>0</v>
      </c>
      <c r="BW275" s="645"/>
      <c r="BX275" s="338"/>
      <c r="BY275" s="338"/>
      <c r="BZ275" s="338"/>
      <c r="CA275" s="338"/>
      <c r="CB275" s="338"/>
      <c r="CC275" s="338"/>
    </row>
    <row r="276" ht="15.75" customHeight="1">
      <c r="A276" s="338"/>
      <c r="B276" s="501"/>
      <c r="C276" s="818"/>
      <c r="D276" s="638">
        <f t="shared" ref="D276:E276" si="290">I276+K276+M276+O276+Q276+S276+U276+W276+Y276+AA276+AC276+AE276+AG276+AI276+AK276+AM276+AO276+AQ276+AS276+AU276+AW276+AY276+BA276+BC276+BE276+BG276+BI276+BK276+BM276+BO276+BQ276</f>
        <v>0</v>
      </c>
      <c r="E276" s="505">
        <f t="shared" si="290"/>
        <v>0</v>
      </c>
      <c r="F276" s="639">
        <f t="shared" si="113"/>
        <v>0</v>
      </c>
      <c r="G276" s="297"/>
      <c r="H276" s="298">
        <f t="shared" si="114"/>
        <v>0</v>
      </c>
      <c r="I276" s="640"/>
      <c r="J276" s="642"/>
      <c r="K276" s="640"/>
      <c r="L276" s="642"/>
      <c r="M276" s="640"/>
      <c r="N276" s="642"/>
      <c r="O276" s="640"/>
      <c r="P276" s="642"/>
      <c r="Q276" s="640"/>
      <c r="R276" s="642"/>
      <c r="S276" s="640"/>
      <c r="T276" s="642"/>
      <c r="U276" s="640"/>
      <c r="V276" s="642"/>
      <c r="W276" s="640"/>
      <c r="X276" s="642"/>
      <c r="Y276" s="640"/>
      <c r="Z276" s="642"/>
      <c r="AA276" s="640"/>
      <c r="AB276" s="642"/>
      <c r="AC276" s="640"/>
      <c r="AD276" s="642"/>
      <c r="AE276" s="640"/>
      <c r="AF276" s="642"/>
      <c r="AG276" s="640"/>
      <c r="AH276" s="642"/>
      <c r="AI276" s="640"/>
      <c r="AJ276" s="642"/>
      <c r="AK276" s="640"/>
      <c r="AL276" s="642"/>
      <c r="AM276" s="640"/>
      <c r="AN276" s="642"/>
      <c r="AO276" s="640"/>
      <c r="AP276" s="642"/>
      <c r="AQ276" s="640"/>
      <c r="AR276" s="642"/>
      <c r="AS276" s="640"/>
      <c r="AT276" s="642"/>
      <c r="AU276" s="640"/>
      <c r="AV276" s="642"/>
      <c r="AW276" s="640"/>
      <c r="AX276" s="642"/>
      <c r="AY276" s="640"/>
      <c r="AZ276" s="642"/>
      <c r="BA276" s="640"/>
      <c r="BB276" s="642"/>
      <c r="BC276" s="640"/>
      <c r="BD276" s="642"/>
      <c r="BE276" s="640"/>
      <c r="BF276" s="642"/>
      <c r="BG276" s="640"/>
      <c r="BH276" s="642"/>
      <c r="BI276" s="640"/>
      <c r="BJ276" s="642"/>
      <c r="BK276" s="640"/>
      <c r="BL276" s="642"/>
      <c r="BM276" s="640"/>
      <c r="BN276" s="642"/>
      <c r="BO276" s="640"/>
      <c r="BP276" s="642"/>
      <c r="BQ276" s="640"/>
      <c r="BR276" s="642"/>
      <c r="BS276" s="643">
        <f t="shared" si="115"/>
        <v>0</v>
      </c>
      <c r="BT276" s="644">
        <f t="shared" si="116"/>
        <v>0</v>
      </c>
      <c r="BU276" s="644">
        <f t="shared" si="117"/>
        <v>0</v>
      </c>
      <c r="BV276" s="644">
        <f t="shared" si="118"/>
        <v>0</v>
      </c>
      <c r="BW276" s="645"/>
      <c r="BX276" s="338"/>
      <c r="BY276" s="338"/>
      <c r="BZ276" s="338"/>
      <c r="CA276" s="338"/>
      <c r="CB276" s="338"/>
      <c r="CC276" s="338"/>
    </row>
    <row r="277" ht="15.75" customHeight="1">
      <c r="A277" s="338"/>
      <c r="B277" s="501"/>
      <c r="C277" s="818"/>
      <c r="D277" s="638">
        <f t="shared" ref="D277:E277" si="291">I277+K277+M277+O277+Q277+S277+U277+W277+Y277+AA277+AC277+AE277+AG277+AI277+AK277+AM277+AO277+AQ277+AS277+AU277+AW277+AY277+BA277+BC277+BE277+BG277+BI277+BK277+BM277+BO277+BQ277</f>
        <v>0</v>
      </c>
      <c r="E277" s="505">
        <f t="shared" si="291"/>
        <v>0</v>
      </c>
      <c r="F277" s="639">
        <f t="shared" si="113"/>
        <v>0</v>
      </c>
      <c r="G277" s="297"/>
      <c r="H277" s="298">
        <f t="shared" si="114"/>
        <v>0</v>
      </c>
      <c r="I277" s="640"/>
      <c r="J277" s="642"/>
      <c r="K277" s="640"/>
      <c r="L277" s="642"/>
      <c r="M277" s="640"/>
      <c r="N277" s="642"/>
      <c r="O277" s="640"/>
      <c r="P277" s="642"/>
      <c r="Q277" s="640"/>
      <c r="R277" s="642"/>
      <c r="S277" s="640"/>
      <c r="T277" s="642"/>
      <c r="U277" s="640"/>
      <c r="V277" s="642"/>
      <c r="W277" s="640"/>
      <c r="X277" s="642"/>
      <c r="Y277" s="640"/>
      <c r="Z277" s="642"/>
      <c r="AA277" s="640"/>
      <c r="AB277" s="642"/>
      <c r="AC277" s="640"/>
      <c r="AD277" s="642"/>
      <c r="AE277" s="640"/>
      <c r="AF277" s="642"/>
      <c r="AG277" s="640"/>
      <c r="AH277" s="642"/>
      <c r="AI277" s="640"/>
      <c r="AJ277" s="642"/>
      <c r="AK277" s="640"/>
      <c r="AL277" s="642"/>
      <c r="AM277" s="640"/>
      <c r="AN277" s="642"/>
      <c r="AO277" s="640"/>
      <c r="AP277" s="642"/>
      <c r="AQ277" s="640"/>
      <c r="AR277" s="642"/>
      <c r="AS277" s="640"/>
      <c r="AT277" s="642"/>
      <c r="AU277" s="640"/>
      <c r="AV277" s="642"/>
      <c r="AW277" s="640"/>
      <c r="AX277" s="642"/>
      <c r="AY277" s="640"/>
      <c r="AZ277" s="642"/>
      <c r="BA277" s="640"/>
      <c r="BB277" s="642"/>
      <c r="BC277" s="640"/>
      <c r="BD277" s="642"/>
      <c r="BE277" s="640"/>
      <c r="BF277" s="642"/>
      <c r="BG277" s="640"/>
      <c r="BH277" s="642"/>
      <c r="BI277" s="640"/>
      <c r="BJ277" s="642"/>
      <c r="BK277" s="640"/>
      <c r="BL277" s="642"/>
      <c r="BM277" s="640"/>
      <c r="BN277" s="642"/>
      <c r="BO277" s="640"/>
      <c r="BP277" s="642"/>
      <c r="BQ277" s="640"/>
      <c r="BR277" s="642"/>
      <c r="BS277" s="643">
        <f t="shared" si="115"/>
        <v>0</v>
      </c>
      <c r="BT277" s="644">
        <f t="shared" si="116"/>
        <v>0</v>
      </c>
      <c r="BU277" s="644">
        <f t="shared" si="117"/>
        <v>0</v>
      </c>
      <c r="BV277" s="644">
        <f t="shared" si="118"/>
        <v>0</v>
      </c>
      <c r="BW277" s="645"/>
      <c r="BX277" s="338"/>
      <c r="BY277" s="338"/>
      <c r="BZ277" s="338"/>
      <c r="CA277" s="338"/>
      <c r="CB277" s="338"/>
      <c r="CC277" s="338"/>
    </row>
    <row r="278" ht="15.75" customHeight="1">
      <c r="A278" s="338"/>
      <c r="B278" s="501"/>
      <c r="C278" s="818"/>
      <c r="D278" s="638">
        <f t="shared" ref="D278:E278" si="292">I278+K278+M278+O278+Q278+S278+U278+W278+Y278+AA278+AC278+AE278+AG278+AI278+AK278+AM278+AO278+AQ278+AS278+AU278+AW278+AY278+BA278+BC278+BE278+BG278+BI278+BK278+BM278+BO278+BQ278</f>
        <v>0</v>
      </c>
      <c r="E278" s="505">
        <f t="shared" si="292"/>
        <v>0</v>
      </c>
      <c r="F278" s="639">
        <f t="shared" si="113"/>
        <v>0</v>
      </c>
      <c r="G278" s="297"/>
      <c r="H278" s="298">
        <f t="shared" si="114"/>
        <v>0</v>
      </c>
      <c r="I278" s="640"/>
      <c r="J278" s="642"/>
      <c r="K278" s="640"/>
      <c r="L278" s="642"/>
      <c r="M278" s="640"/>
      <c r="N278" s="642"/>
      <c r="O278" s="640"/>
      <c r="P278" s="642"/>
      <c r="Q278" s="640"/>
      <c r="R278" s="642"/>
      <c r="S278" s="640"/>
      <c r="T278" s="642"/>
      <c r="U278" s="640"/>
      <c r="V278" s="642"/>
      <c r="W278" s="640"/>
      <c r="X278" s="642"/>
      <c r="Y278" s="640"/>
      <c r="Z278" s="642"/>
      <c r="AA278" s="640"/>
      <c r="AB278" s="642"/>
      <c r="AC278" s="640"/>
      <c r="AD278" s="642"/>
      <c r="AE278" s="640"/>
      <c r="AF278" s="642"/>
      <c r="AG278" s="640"/>
      <c r="AH278" s="642"/>
      <c r="AI278" s="640"/>
      <c r="AJ278" s="642"/>
      <c r="AK278" s="640"/>
      <c r="AL278" s="642"/>
      <c r="AM278" s="640"/>
      <c r="AN278" s="642"/>
      <c r="AO278" s="640"/>
      <c r="AP278" s="642"/>
      <c r="AQ278" s="640"/>
      <c r="AR278" s="642"/>
      <c r="AS278" s="640"/>
      <c r="AT278" s="642"/>
      <c r="AU278" s="640"/>
      <c r="AV278" s="642"/>
      <c r="AW278" s="640"/>
      <c r="AX278" s="642"/>
      <c r="AY278" s="640"/>
      <c r="AZ278" s="642"/>
      <c r="BA278" s="640"/>
      <c r="BB278" s="642"/>
      <c r="BC278" s="640"/>
      <c r="BD278" s="642"/>
      <c r="BE278" s="640"/>
      <c r="BF278" s="642"/>
      <c r="BG278" s="640"/>
      <c r="BH278" s="642"/>
      <c r="BI278" s="640"/>
      <c r="BJ278" s="642"/>
      <c r="BK278" s="640"/>
      <c r="BL278" s="642"/>
      <c r="BM278" s="640"/>
      <c r="BN278" s="642"/>
      <c r="BO278" s="640"/>
      <c r="BP278" s="642"/>
      <c r="BQ278" s="640"/>
      <c r="BR278" s="642"/>
      <c r="BS278" s="643">
        <f t="shared" si="115"/>
        <v>0</v>
      </c>
      <c r="BT278" s="644">
        <f t="shared" si="116"/>
        <v>0</v>
      </c>
      <c r="BU278" s="644">
        <f t="shared" si="117"/>
        <v>0</v>
      </c>
      <c r="BV278" s="644">
        <f t="shared" si="118"/>
        <v>0</v>
      </c>
      <c r="BW278" s="645"/>
      <c r="BX278" s="338"/>
      <c r="BY278" s="338"/>
      <c r="BZ278" s="338"/>
      <c r="CA278" s="338"/>
      <c r="CB278" s="338"/>
      <c r="CC278" s="338"/>
    </row>
    <row r="279" ht="15.75" customHeight="1">
      <c r="A279" s="338"/>
      <c r="B279" s="501"/>
      <c r="C279" s="818"/>
      <c r="D279" s="638">
        <f t="shared" ref="D279:E279" si="293">I279+K279+M279+O279+Q279+S279+U279+W279+Y279+AA279+AC279+AE279+AG279+AI279+AK279+AM279+AO279+AQ279+AS279+AU279+AW279+AY279+BA279+BC279+BE279+BG279+BI279+BK279+BM279+BO279+BQ279</f>
        <v>0</v>
      </c>
      <c r="E279" s="505">
        <f t="shared" si="293"/>
        <v>0</v>
      </c>
      <c r="F279" s="639">
        <f t="shared" si="113"/>
        <v>0</v>
      </c>
      <c r="G279" s="297"/>
      <c r="H279" s="298">
        <f t="shared" si="114"/>
        <v>0</v>
      </c>
      <c r="I279" s="640"/>
      <c r="J279" s="642"/>
      <c r="K279" s="640"/>
      <c r="L279" s="642"/>
      <c r="M279" s="640"/>
      <c r="N279" s="642"/>
      <c r="O279" s="640"/>
      <c r="P279" s="642"/>
      <c r="Q279" s="640"/>
      <c r="R279" s="642"/>
      <c r="S279" s="640"/>
      <c r="T279" s="642"/>
      <c r="U279" s="640"/>
      <c r="V279" s="642"/>
      <c r="W279" s="640"/>
      <c r="X279" s="642"/>
      <c r="Y279" s="640"/>
      <c r="Z279" s="642"/>
      <c r="AA279" s="640"/>
      <c r="AB279" s="642"/>
      <c r="AC279" s="640"/>
      <c r="AD279" s="642"/>
      <c r="AE279" s="640"/>
      <c r="AF279" s="642"/>
      <c r="AG279" s="640"/>
      <c r="AH279" s="642"/>
      <c r="AI279" s="640"/>
      <c r="AJ279" s="642"/>
      <c r="AK279" s="640"/>
      <c r="AL279" s="642"/>
      <c r="AM279" s="640"/>
      <c r="AN279" s="642"/>
      <c r="AO279" s="640"/>
      <c r="AP279" s="642"/>
      <c r="AQ279" s="640"/>
      <c r="AR279" s="642"/>
      <c r="AS279" s="640"/>
      <c r="AT279" s="642"/>
      <c r="AU279" s="640"/>
      <c r="AV279" s="642"/>
      <c r="AW279" s="640"/>
      <c r="AX279" s="642"/>
      <c r="AY279" s="640"/>
      <c r="AZ279" s="642"/>
      <c r="BA279" s="640"/>
      <c r="BB279" s="642"/>
      <c r="BC279" s="640"/>
      <c r="BD279" s="642"/>
      <c r="BE279" s="640"/>
      <c r="BF279" s="642"/>
      <c r="BG279" s="640"/>
      <c r="BH279" s="642"/>
      <c r="BI279" s="640"/>
      <c r="BJ279" s="642"/>
      <c r="BK279" s="640"/>
      <c r="BL279" s="642"/>
      <c r="BM279" s="640"/>
      <c r="BN279" s="642"/>
      <c r="BO279" s="640"/>
      <c r="BP279" s="642"/>
      <c r="BQ279" s="640"/>
      <c r="BR279" s="642"/>
      <c r="BS279" s="643">
        <f t="shared" si="115"/>
        <v>0</v>
      </c>
      <c r="BT279" s="644">
        <f t="shared" si="116"/>
        <v>0</v>
      </c>
      <c r="BU279" s="644">
        <f t="shared" si="117"/>
        <v>0</v>
      </c>
      <c r="BV279" s="644">
        <f t="shared" si="118"/>
        <v>0</v>
      </c>
      <c r="BW279" s="645"/>
      <c r="BX279" s="338"/>
      <c r="BY279" s="338"/>
      <c r="BZ279" s="338"/>
      <c r="CA279" s="338"/>
      <c r="CB279" s="338"/>
      <c r="CC279" s="338"/>
    </row>
    <row r="280" ht="15.75" customHeight="1">
      <c r="A280" s="338"/>
      <c r="B280" s="501"/>
      <c r="C280" s="818"/>
      <c r="D280" s="638">
        <f t="shared" ref="D280:E280" si="294">I280+K280+M280+O280+Q280+S280+U280+W280+Y280+AA280+AC280+AE280+AG280+AI280+AK280+AM280+AO280+AQ280+AS280+AU280+AW280+AY280+BA280+BC280+BE280+BG280+BI280+BK280+BM280+BO280+BQ280</f>
        <v>0</v>
      </c>
      <c r="E280" s="505">
        <f t="shared" si="294"/>
        <v>0</v>
      </c>
      <c r="F280" s="639">
        <f t="shared" si="113"/>
        <v>0</v>
      </c>
      <c r="G280" s="297"/>
      <c r="H280" s="298">
        <f t="shared" si="114"/>
        <v>0</v>
      </c>
      <c r="I280" s="640"/>
      <c r="J280" s="642"/>
      <c r="K280" s="640"/>
      <c r="L280" s="642"/>
      <c r="M280" s="640"/>
      <c r="N280" s="642"/>
      <c r="O280" s="640"/>
      <c r="P280" s="642"/>
      <c r="Q280" s="640"/>
      <c r="R280" s="642"/>
      <c r="S280" s="640"/>
      <c r="T280" s="642"/>
      <c r="U280" s="640"/>
      <c r="V280" s="642"/>
      <c r="W280" s="640"/>
      <c r="X280" s="642"/>
      <c r="Y280" s="640"/>
      <c r="Z280" s="642"/>
      <c r="AA280" s="640"/>
      <c r="AB280" s="642"/>
      <c r="AC280" s="640"/>
      <c r="AD280" s="642"/>
      <c r="AE280" s="640"/>
      <c r="AF280" s="642"/>
      <c r="AG280" s="640"/>
      <c r="AH280" s="642"/>
      <c r="AI280" s="640"/>
      <c r="AJ280" s="642"/>
      <c r="AK280" s="640"/>
      <c r="AL280" s="642"/>
      <c r="AM280" s="640"/>
      <c r="AN280" s="642"/>
      <c r="AO280" s="640"/>
      <c r="AP280" s="642"/>
      <c r="AQ280" s="640"/>
      <c r="AR280" s="642"/>
      <c r="AS280" s="640"/>
      <c r="AT280" s="642"/>
      <c r="AU280" s="640"/>
      <c r="AV280" s="642"/>
      <c r="AW280" s="640"/>
      <c r="AX280" s="642"/>
      <c r="AY280" s="640"/>
      <c r="AZ280" s="642"/>
      <c r="BA280" s="640"/>
      <c r="BB280" s="642"/>
      <c r="BC280" s="640"/>
      <c r="BD280" s="642"/>
      <c r="BE280" s="640"/>
      <c r="BF280" s="642"/>
      <c r="BG280" s="640"/>
      <c r="BH280" s="642"/>
      <c r="BI280" s="640"/>
      <c r="BJ280" s="642"/>
      <c r="BK280" s="640"/>
      <c r="BL280" s="642"/>
      <c r="BM280" s="640"/>
      <c r="BN280" s="642"/>
      <c r="BO280" s="640"/>
      <c r="BP280" s="642"/>
      <c r="BQ280" s="640"/>
      <c r="BR280" s="642"/>
      <c r="BS280" s="643">
        <f t="shared" si="115"/>
        <v>0</v>
      </c>
      <c r="BT280" s="644">
        <f t="shared" si="116"/>
        <v>0</v>
      </c>
      <c r="BU280" s="644">
        <f t="shared" si="117"/>
        <v>0</v>
      </c>
      <c r="BV280" s="644">
        <f t="shared" si="118"/>
        <v>0</v>
      </c>
      <c r="BW280" s="645"/>
      <c r="BX280" s="338"/>
      <c r="BY280" s="338"/>
      <c r="BZ280" s="338"/>
      <c r="CA280" s="338"/>
      <c r="CB280" s="338"/>
      <c r="CC280" s="338"/>
    </row>
    <row r="281" ht="15.75" customHeight="1">
      <c r="A281" s="338"/>
      <c r="B281" s="501"/>
      <c r="C281" s="818"/>
      <c r="D281" s="638">
        <f t="shared" ref="D281:E281" si="295">I281+K281+M281+O281+Q281+S281+U281+W281+Y281+AA281+AC281+AE281+AG281+AI281+AK281+AM281+AO281+AQ281+AS281+AU281+AW281+AY281+BA281+BC281+BE281+BG281+BI281+BK281+BM281+BO281+BQ281</f>
        <v>0</v>
      </c>
      <c r="E281" s="505">
        <f t="shared" si="295"/>
        <v>0</v>
      </c>
      <c r="F281" s="639">
        <f t="shared" si="113"/>
        <v>0</v>
      </c>
      <c r="G281" s="297"/>
      <c r="H281" s="298">
        <f t="shared" si="114"/>
        <v>0</v>
      </c>
      <c r="I281" s="640"/>
      <c r="J281" s="642"/>
      <c r="K281" s="640"/>
      <c r="L281" s="642"/>
      <c r="M281" s="640"/>
      <c r="N281" s="642"/>
      <c r="O281" s="640"/>
      <c r="P281" s="642"/>
      <c r="Q281" s="640"/>
      <c r="R281" s="642"/>
      <c r="S281" s="640"/>
      <c r="T281" s="642"/>
      <c r="U281" s="640"/>
      <c r="V281" s="642"/>
      <c r="W281" s="640"/>
      <c r="X281" s="642"/>
      <c r="Y281" s="640"/>
      <c r="Z281" s="642"/>
      <c r="AA281" s="640"/>
      <c r="AB281" s="642"/>
      <c r="AC281" s="640"/>
      <c r="AD281" s="642"/>
      <c r="AE281" s="640"/>
      <c r="AF281" s="642"/>
      <c r="AG281" s="640"/>
      <c r="AH281" s="642"/>
      <c r="AI281" s="640"/>
      <c r="AJ281" s="642"/>
      <c r="AK281" s="640"/>
      <c r="AL281" s="642"/>
      <c r="AM281" s="640"/>
      <c r="AN281" s="642"/>
      <c r="AO281" s="640"/>
      <c r="AP281" s="642"/>
      <c r="AQ281" s="640"/>
      <c r="AR281" s="642"/>
      <c r="AS281" s="640"/>
      <c r="AT281" s="642"/>
      <c r="AU281" s="640"/>
      <c r="AV281" s="642"/>
      <c r="AW281" s="640"/>
      <c r="AX281" s="642"/>
      <c r="AY281" s="640"/>
      <c r="AZ281" s="642"/>
      <c r="BA281" s="640"/>
      <c r="BB281" s="642"/>
      <c r="BC281" s="640"/>
      <c r="BD281" s="642"/>
      <c r="BE281" s="640"/>
      <c r="BF281" s="642"/>
      <c r="BG281" s="640"/>
      <c r="BH281" s="642"/>
      <c r="BI281" s="640"/>
      <c r="BJ281" s="642"/>
      <c r="BK281" s="640"/>
      <c r="BL281" s="642"/>
      <c r="BM281" s="640"/>
      <c r="BN281" s="642"/>
      <c r="BO281" s="640"/>
      <c r="BP281" s="642"/>
      <c r="BQ281" s="640"/>
      <c r="BR281" s="642"/>
      <c r="BS281" s="643">
        <f t="shared" si="115"/>
        <v>0</v>
      </c>
      <c r="BT281" s="644">
        <f t="shared" si="116"/>
        <v>0</v>
      </c>
      <c r="BU281" s="644">
        <f t="shared" si="117"/>
        <v>0</v>
      </c>
      <c r="BV281" s="644">
        <f t="shared" si="118"/>
        <v>0</v>
      </c>
      <c r="BW281" s="645"/>
      <c r="BX281" s="338"/>
      <c r="BY281" s="338"/>
      <c r="BZ281" s="338"/>
      <c r="CA281" s="338"/>
      <c r="CB281" s="338"/>
      <c r="CC281" s="338"/>
    </row>
    <row r="282" ht="15.75" customHeight="1">
      <c r="A282" s="338"/>
      <c r="B282" s="501"/>
      <c r="C282" s="818"/>
      <c r="D282" s="638">
        <f t="shared" ref="D282:E282" si="296">I282+K282+M282+O282+Q282+S282+U282+W282+Y282+AA282+AC282+AE282+AG282+AI282+AK282+AM282+AO282+AQ282+AS282+AU282+AW282+AY282+BA282+BC282+BE282+BG282+BI282+BK282+BM282+BO282+BQ282</f>
        <v>0</v>
      </c>
      <c r="E282" s="505">
        <f t="shared" si="296"/>
        <v>0</v>
      </c>
      <c r="F282" s="639">
        <f t="shared" si="113"/>
        <v>0</v>
      </c>
      <c r="G282" s="297"/>
      <c r="H282" s="298">
        <f t="shared" si="114"/>
        <v>0</v>
      </c>
      <c r="I282" s="640"/>
      <c r="J282" s="642"/>
      <c r="K282" s="640"/>
      <c r="L282" s="642"/>
      <c r="M282" s="640"/>
      <c r="N282" s="642"/>
      <c r="O282" s="640"/>
      <c r="P282" s="642"/>
      <c r="Q282" s="640"/>
      <c r="R282" s="642"/>
      <c r="S282" s="640"/>
      <c r="T282" s="642"/>
      <c r="U282" s="640"/>
      <c r="V282" s="642"/>
      <c r="W282" s="640"/>
      <c r="X282" s="642"/>
      <c r="Y282" s="640"/>
      <c r="Z282" s="642"/>
      <c r="AA282" s="640"/>
      <c r="AB282" s="642"/>
      <c r="AC282" s="640"/>
      <c r="AD282" s="642"/>
      <c r="AE282" s="640"/>
      <c r="AF282" s="642"/>
      <c r="AG282" s="640"/>
      <c r="AH282" s="642"/>
      <c r="AI282" s="640"/>
      <c r="AJ282" s="642"/>
      <c r="AK282" s="640"/>
      <c r="AL282" s="642"/>
      <c r="AM282" s="640"/>
      <c r="AN282" s="642"/>
      <c r="AO282" s="640"/>
      <c r="AP282" s="642"/>
      <c r="AQ282" s="640"/>
      <c r="AR282" s="642"/>
      <c r="AS282" s="640"/>
      <c r="AT282" s="642"/>
      <c r="AU282" s="640"/>
      <c r="AV282" s="642"/>
      <c r="AW282" s="640"/>
      <c r="AX282" s="642"/>
      <c r="AY282" s="640"/>
      <c r="AZ282" s="642"/>
      <c r="BA282" s="640"/>
      <c r="BB282" s="642"/>
      <c r="BC282" s="640"/>
      <c r="BD282" s="642"/>
      <c r="BE282" s="640"/>
      <c r="BF282" s="642"/>
      <c r="BG282" s="640"/>
      <c r="BH282" s="642"/>
      <c r="BI282" s="640"/>
      <c r="BJ282" s="642"/>
      <c r="BK282" s="640"/>
      <c r="BL282" s="642"/>
      <c r="BM282" s="640"/>
      <c r="BN282" s="642"/>
      <c r="BO282" s="640"/>
      <c r="BP282" s="642"/>
      <c r="BQ282" s="640"/>
      <c r="BR282" s="642"/>
      <c r="BS282" s="643">
        <f t="shared" si="115"/>
        <v>0</v>
      </c>
      <c r="BT282" s="644">
        <f t="shared" si="116"/>
        <v>0</v>
      </c>
      <c r="BU282" s="644">
        <f t="shared" si="117"/>
        <v>0</v>
      </c>
      <c r="BV282" s="644">
        <f t="shared" si="118"/>
        <v>0</v>
      </c>
      <c r="BW282" s="645"/>
      <c r="BX282" s="338"/>
      <c r="BY282" s="338"/>
      <c r="BZ282" s="338"/>
      <c r="CA282" s="338"/>
      <c r="CB282" s="338"/>
      <c r="CC282" s="338"/>
    </row>
    <row r="283" ht="15.75" customHeight="1">
      <c r="A283" s="338"/>
      <c r="B283" s="501"/>
      <c r="C283" s="818"/>
      <c r="D283" s="638">
        <f t="shared" ref="D283:E283" si="297">I283+K283+M283+O283+Q283+S283+U283+W283+Y283+AA283+AC283+AE283+AG283+AI283+AK283+AM283+AO283+AQ283+AS283+AU283+AW283+AY283+BA283+BC283+BE283+BG283+BI283+BK283+BM283+BO283+BQ283</f>
        <v>0</v>
      </c>
      <c r="E283" s="505">
        <f t="shared" si="297"/>
        <v>0</v>
      </c>
      <c r="F283" s="639">
        <f t="shared" si="113"/>
        <v>0</v>
      </c>
      <c r="G283" s="297"/>
      <c r="H283" s="298">
        <f t="shared" si="114"/>
        <v>0</v>
      </c>
      <c r="I283" s="640"/>
      <c r="J283" s="642"/>
      <c r="K283" s="640"/>
      <c r="L283" s="642"/>
      <c r="M283" s="640"/>
      <c r="N283" s="642"/>
      <c r="O283" s="640"/>
      <c r="P283" s="642"/>
      <c r="Q283" s="640"/>
      <c r="R283" s="642"/>
      <c r="S283" s="640"/>
      <c r="T283" s="642"/>
      <c r="U283" s="640"/>
      <c r="V283" s="642"/>
      <c r="W283" s="640"/>
      <c r="X283" s="642"/>
      <c r="Y283" s="640"/>
      <c r="Z283" s="642"/>
      <c r="AA283" s="640"/>
      <c r="AB283" s="642"/>
      <c r="AC283" s="640"/>
      <c r="AD283" s="642"/>
      <c r="AE283" s="640"/>
      <c r="AF283" s="642"/>
      <c r="AG283" s="640"/>
      <c r="AH283" s="642"/>
      <c r="AI283" s="640"/>
      <c r="AJ283" s="642"/>
      <c r="AK283" s="640"/>
      <c r="AL283" s="642"/>
      <c r="AM283" s="640"/>
      <c r="AN283" s="642"/>
      <c r="AO283" s="640"/>
      <c r="AP283" s="642"/>
      <c r="AQ283" s="640"/>
      <c r="AR283" s="642"/>
      <c r="AS283" s="640"/>
      <c r="AT283" s="642"/>
      <c r="AU283" s="640"/>
      <c r="AV283" s="642"/>
      <c r="AW283" s="640"/>
      <c r="AX283" s="642"/>
      <c r="AY283" s="640"/>
      <c r="AZ283" s="642"/>
      <c r="BA283" s="640"/>
      <c r="BB283" s="642"/>
      <c r="BC283" s="640"/>
      <c r="BD283" s="642"/>
      <c r="BE283" s="640"/>
      <c r="BF283" s="642"/>
      <c r="BG283" s="640"/>
      <c r="BH283" s="642"/>
      <c r="BI283" s="640"/>
      <c r="BJ283" s="642"/>
      <c r="BK283" s="640"/>
      <c r="BL283" s="642"/>
      <c r="BM283" s="640"/>
      <c r="BN283" s="642"/>
      <c r="BO283" s="640"/>
      <c r="BP283" s="642"/>
      <c r="BQ283" s="640"/>
      <c r="BR283" s="642"/>
      <c r="BS283" s="643">
        <f t="shared" si="115"/>
        <v>0</v>
      </c>
      <c r="BT283" s="644">
        <f t="shared" si="116"/>
        <v>0</v>
      </c>
      <c r="BU283" s="644">
        <f t="shared" si="117"/>
        <v>0</v>
      </c>
      <c r="BV283" s="644">
        <f t="shared" si="118"/>
        <v>0</v>
      </c>
      <c r="BW283" s="645"/>
      <c r="BX283" s="338"/>
      <c r="BY283" s="338"/>
      <c r="BZ283" s="338"/>
      <c r="CA283" s="338"/>
      <c r="CB283" s="338"/>
      <c r="CC283" s="338"/>
    </row>
    <row r="284" ht="15.75" customHeight="1">
      <c r="A284" s="338"/>
      <c r="B284" s="501"/>
      <c r="C284" s="818"/>
      <c r="D284" s="638">
        <f t="shared" ref="D284:E284" si="298">I284+K284+M284+O284+Q284+S284+U284+W284+Y284+AA284+AC284+AE284+AG284+AI284+AK284+AM284+AO284+AQ284+AS284+AU284+AW284+AY284+BA284+BC284+BE284+BG284+BI284+BK284+BM284+BO284+BQ284</f>
        <v>0</v>
      </c>
      <c r="E284" s="505">
        <f t="shared" si="298"/>
        <v>0</v>
      </c>
      <c r="F284" s="639">
        <f t="shared" si="113"/>
        <v>0</v>
      </c>
      <c r="G284" s="297"/>
      <c r="H284" s="298">
        <f t="shared" si="114"/>
        <v>0</v>
      </c>
      <c r="I284" s="640"/>
      <c r="J284" s="642"/>
      <c r="K284" s="640"/>
      <c r="L284" s="642"/>
      <c r="M284" s="640"/>
      <c r="N284" s="642"/>
      <c r="O284" s="640"/>
      <c r="P284" s="642"/>
      <c r="Q284" s="640"/>
      <c r="R284" s="642"/>
      <c r="S284" s="640"/>
      <c r="T284" s="642"/>
      <c r="U284" s="640"/>
      <c r="V284" s="642"/>
      <c r="W284" s="640"/>
      <c r="X284" s="642"/>
      <c r="Y284" s="640"/>
      <c r="Z284" s="642"/>
      <c r="AA284" s="640"/>
      <c r="AB284" s="642"/>
      <c r="AC284" s="640"/>
      <c r="AD284" s="642"/>
      <c r="AE284" s="640"/>
      <c r="AF284" s="642"/>
      <c r="AG284" s="640"/>
      <c r="AH284" s="642"/>
      <c r="AI284" s="640"/>
      <c r="AJ284" s="642"/>
      <c r="AK284" s="640"/>
      <c r="AL284" s="642"/>
      <c r="AM284" s="640"/>
      <c r="AN284" s="642"/>
      <c r="AO284" s="640"/>
      <c r="AP284" s="642"/>
      <c r="AQ284" s="640"/>
      <c r="AR284" s="642"/>
      <c r="AS284" s="640"/>
      <c r="AT284" s="642"/>
      <c r="AU284" s="640"/>
      <c r="AV284" s="642"/>
      <c r="AW284" s="640"/>
      <c r="AX284" s="642"/>
      <c r="AY284" s="640"/>
      <c r="AZ284" s="642"/>
      <c r="BA284" s="640"/>
      <c r="BB284" s="642"/>
      <c r="BC284" s="640"/>
      <c r="BD284" s="642"/>
      <c r="BE284" s="640"/>
      <c r="BF284" s="642"/>
      <c r="BG284" s="640"/>
      <c r="BH284" s="642"/>
      <c r="BI284" s="640"/>
      <c r="BJ284" s="642"/>
      <c r="BK284" s="640"/>
      <c r="BL284" s="642"/>
      <c r="BM284" s="640"/>
      <c r="BN284" s="642"/>
      <c r="BO284" s="640"/>
      <c r="BP284" s="642"/>
      <c r="BQ284" s="640"/>
      <c r="BR284" s="642"/>
      <c r="BS284" s="643">
        <f t="shared" si="115"/>
        <v>0</v>
      </c>
      <c r="BT284" s="644">
        <f t="shared" si="116"/>
        <v>0</v>
      </c>
      <c r="BU284" s="644">
        <f t="shared" si="117"/>
        <v>0</v>
      </c>
      <c r="BV284" s="644">
        <f t="shared" si="118"/>
        <v>0</v>
      </c>
      <c r="BW284" s="645"/>
      <c r="BX284" s="338"/>
      <c r="BY284" s="338"/>
      <c r="BZ284" s="338"/>
      <c r="CA284" s="338"/>
      <c r="CB284" s="338"/>
      <c r="CC284" s="338"/>
    </row>
    <row r="285" ht="15.75" customHeight="1">
      <c r="A285" s="338"/>
      <c r="B285" s="501"/>
      <c r="C285" s="818"/>
      <c r="D285" s="638">
        <f t="shared" ref="D285:E285" si="299">I285+K285+M285+O285+Q285+S285+U285+W285+Y285+AA285+AC285+AE285+AG285+AI285+AK285+AM285+AO285+AQ285+AS285+AU285+AW285+AY285+BA285+BC285+BE285+BG285+BI285+BK285+BM285+BO285+BQ285</f>
        <v>0</v>
      </c>
      <c r="E285" s="505">
        <f t="shared" si="299"/>
        <v>0</v>
      </c>
      <c r="F285" s="639">
        <f t="shared" si="113"/>
        <v>0</v>
      </c>
      <c r="G285" s="297"/>
      <c r="H285" s="298">
        <f t="shared" si="114"/>
        <v>0</v>
      </c>
      <c r="I285" s="640"/>
      <c r="J285" s="642"/>
      <c r="K285" s="640"/>
      <c r="L285" s="642"/>
      <c r="M285" s="640"/>
      <c r="N285" s="642"/>
      <c r="O285" s="640"/>
      <c r="P285" s="642"/>
      <c r="Q285" s="640"/>
      <c r="R285" s="642"/>
      <c r="S285" s="640"/>
      <c r="T285" s="642"/>
      <c r="U285" s="640"/>
      <c r="V285" s="642"/>
      <c r="W285" s="640"/>
      <c r="X285" s="642"/>
      <c r="Y285" s="640"/>
      <c r="Z285" s="642"/>
      <c r="AA285" s="640"/>
      <c r="AB285" s="642"/>
      <c r="AC285" s="640"/>
      <c r="AD285" s="642"/>
      <c r="AE285" s="640"/>
      <c r="AF285" s="642"/>
      <c r="AG285" s="640"/>
      <c r="AH285" s="642"/>
      <c r="AI285" s="640"/>
      <c r="AJ285" s="642"/>
      <c r="AK285" s="640"/>
      <c r="AL285" s="642"/>
      <c r="AM285" s="640"/>
      <c r="AN285" s="642"/>
      <c r="AO285" s="640"/>
      <c r="AP285" s="642"/>
      <c r="AQ285" s="640"/>
      <c r="AR285" s="642"/>
      <c r="AS285" s="640"/>
      <c r="AT285" s="642"/>
      <c r="AU285" s="640"/>
      <c r="AV285" s="642"/>
      <c r="AW285" s="640"/>
      <c r="AX285" s="642"/>
      <c r="AY285" s="640"/>
      <c r="AZ285" s="642"/>
      <c r="BA285" s="640"/>
      <c r="BB285" s="642"/>
      <c r="BC285" s="640"/>
      <c r="BD285" s="642"/>
      <c r="BE285" s="640"/>
      <c r="BF285" s="642"/>
      <c r="BG285" s="640"/>
      <c r="BH285" s="642"/>
      <c r="BI285" s="640"/>
      <c r="BJ285" s="642"/>
      <c r="BK285" s="640"/>
      <c r="BL285" s="642"/>
      <c r="BM285" s="640"/>
      <c r="BN285" s="642"/>
      <c r="BO285" s="640"/>
      <c r="BP285" s="642"/>
      <c r="BQ285" s="640"/>
      <c r="BR285" s="642"/>
      <c r="BS285" s="643">
        <f t="shared" si="115"/>
        <v>0</v>
      </c>
      <c r="BT285" s="644">
        <f t="shared" si="116"/>
        <v>0</v>
      </c>
      <c r="BU285" s="644">
        <f t="shared" si="117"/>
        <v>0</v>
      </c>
      <c r="BV285" s="644">
        <f t="shared" si="118"/>
        <v>0</v>
      </c>
      <c r="BW285" s="645"/>
      <c r="BX285" s="338"/>
      <c r="BY285" s="338"/>
      <c r="BZ285" s="338"/>
      <c r="CA285" s="338"/>
      <c r="CB285" s="338"/>
      <c r="CC285" s="338"/>
    </row>
    <row r="286" ht="15.75" customHeight="1">
      <c r="A286" s="338"/>
      <c r="B286" s="501"/>
      <c r="C286" s="818"/>
      <c r="D286" s="638">
        <f t="shared" ref="D286:E286" si="300">I286+K286+M286+O286+Q286+S286+U286+W286+Y286+AA286+AC286+AE286+AG286+AI286+AK286+AM286+AO286+AQ286+AS286+AU286+AW286+AY286+BA286+BC286+BE286+BG286+BI286+BK286+BM286+BO286+BQ286</f>
        <v>0</v>
      </c>
      <c r="E286" s="505">
        <f t="shared" si="300"/>
        <v>0</v>
      </c>
      <c r="F286" s="639">
        <f t="shared" si="113"/>
        <v>0</v>
      </c>
      <c r="G286" s="297"/>
      <c r="H286" s="298">
        <f t="shared" si="114"/>
        <v>0</v>
      </c>
      <c r="I286" s="640"/>
      <c r="J286" s="642"/>
      <c r="K286" s="640"/>
      <c r="L286" s="642"/>
      <c r="M286" s="640"/>
      <c r="N286" s="642"/>
      <c r="O286" s="640"/>
      <c r="P286" s="642"/>
      <c r="Q286" s="640"/>
      <c r="R286" s="642"/>
      <c r="S286" s="640"/>
      <c r="T286" s="642"/>
      <c r="U286" s="640"/>
      <c r="V286" s="642"/>
      <c r="W286" s="640"/>
      <c r="X286" s="642"/>
      <c r="Y286" s="640"/>
      <c r="Z286" s="642"/>
      <c r="AA286" s="640"/>
      <c r="AB286" s="642"/>
      <c r="AC286" s="640"/>
      <c r="AD286" s="642"/>
      <c r="AE286" s="640"/>
      <c r="AF286" s="642"/>
      <c r="AG286" s="640"/>
      <c r="AH286" s="642"/>
      <c r="AI286" s="640"/>
      <c r="AJ286" s="642"/>
      <c r="AK286" s="640"/>
      <c r="AL286" s="642"/>
      <c r="AM286" s="640"/>
      <c r="AN286" s="642"/>
      <c r="AO286" s="640"/>
      <c r="AP286" s="642"/>
      <c r="AQ286" s="640"/>
      <c r="AR286" s="642"/>
      <c r="AS286" s="640"/>
      <c r="AT286" s="642"/>
      <c r="AU286" s="640"/>
      <c r="AV286" s="642"/>
      <c r="AW286" s="640"/>
      <c r="AX286" s="642"/>
      <c r="AY286" s="640"/>
      <c r="AZ286" s="642"/>
      <c r="BA286" s="640"/>
      <c r="BB286" s="642"/>
      <c r="BC286" s="640"/>
      <c r="BD286" s="642"/>
      <c r="BE286" s="640"/>
      <c r="BF286" s="642"/>
      <c r="BG286" s="640"/>
      <c r="BH286" s="642"/>
      <c r="BI286" s="640"/>
      <c r="BJ286" s="642"/>
      <c r="BK286" s="640"/>
      <c r="BL286" s="642"/>
      <c r="BM286" s="640"/>
      <c r="BN286" s="642"/>
      <c r="BO286" s="640"/>
      <c r="BP286" s="642"/>
      <c r="BQ286" s="640"/>
      <c r="BR286" s="642"/>
      <c r="BS286" s="643">
        <f t="shared" si="115"/>
        <v>0</v>
      </c>
      <c r="BT286" s="644">
        <f t="shared" si="116"/>
        <v>0</v>
      </c>
      <c r="BU286" s="644">
        <f t="shared" si="117"/>
        <v>0</v>
      </c>
      <c r="BV286" s="644">
        <f t="shared" si="118"/>
        <v>0</v>
      </c>
      <c r="BW286" s="645"/>
      <c r="BX286" s="338"/>
      <c r="BY286" s="338"/>
      <c r="BZ286" s="338"/>
      <c r="CA286" s="338"/>
      <c r="CB286" s="338"/>
      <c r="CC286" s="338"/>
    </row>
    <row r="287" ht="15.75" customHeight="1">
      <c r="A287" s="338"/>
      <c r="B287" s="501"/>
      <c r="C287" s="818"/>
      <c r="D287" s="638">
        <f t="shared" ref="D287:E287" si="301">I287+K287+M287+O287+Q287+S287+U287+W287+Y287+AA287+AC287+AE287+AG287+AI287+AK287+AM287+AO287+AQ287+AS287+AU287+AW287+AY287+BA287+BC287+BE287+BG287+BI287+BK287+BM287+BO287+BQ287</f>
        <v>0</v>
      </c>
      <c r="E287" s="505">
        <f t="shared" si="301"/>
        <v>0</v>
      </c>
      <c r="F287" s="639">
        <f t="shared" si="113"/>
        <v>0</v>
      </c>
      <c r="G287" s="297"/>
      <c r="H287" s="298">
        <f t="shared" si="114"/>
        <v>0</v>
      </c>
      <c r="I287" s="640"/>
      <c r="J287" s="642"/>
      <c r="K287" s="640"/>
      <c r="L287" s="642"/>
      <c r="M287" s="640"/>
      <c r="N287" s="642"/>
      <c r="O287" s="640"/>
      <c r="P287" s="642"/>
      <c r="Q287" s="640"/>
      <c r="R287" s="642"/>
      <c r="S287" s="640"/>
      <c r="T287" s="642"/>
      <c r="U287" s="640"/>
      <c r="V287" s="642"/>
      <c r="W287" s="640"/>
      <c r="X287" s="642"/>
      <c r="Y287" s="640"/>
      <c r="Z287" s="642"/>
      <c r="AA287" s="640"/>
      <c r="AB287" s="642"/>
      <c r="AC287" s="640"/>
      <c r="AD287" s="642"/>
      <c r="AE287" s="640"/>
      <c r="AF287" s="642"/>
      <c r="AG287" s="640"/>
      <c r="AH287" s="642"/>
      <c r="AI287" s="640"/>
      <c r="AJ287" s="642"/>
      <c r="AK287" s="640"/>
      <c r="AL287" s="642"/>
      <c r="AM287" s="640"/>
      <c r="AN287" s="642"/>
      <c r="AO287" s="640"/>
      <c r="AP287" s="642"/>
      <c r="AQ287" s="640"/>
      <c r="AR287" s="642"/>
      <c r="AS287" s="640"/>
      <c r="AT287" s="642"/>
      <c r="AU287" s="640"/>
      <c r="AV287" s="642"/>
      <c r="AW287" s="640"/>
      <c r="AX287" s="642"/>
      <c r="AY287" s="640"/>
      <c r="AZ287" s="642"/>
      <c r="BA287" s="640"/>
      <c r="BB287" s="642"/>
      <c r="BC287" s="640"/>
      <c r="BD287" s="642"/>
      <c r="BE287" s="640"/>
      <c r="BF287" s="642"/>
      <c r="BG287" s="640"/>
      <c r="BH287" s="642"/>
      <c r="BI287" s="640"/>
      <c r="BJ287" s="642"/>
      <c r="BK287" s="640"/>
      <c r="BL287" s="642"/>
      <c r="BM287" s="640"/>
      <c r="BN287" s="642"/>
      <c r="BO287" s="640"/>
      <c r="BP287" s="642"/>
      <c r="BQ287" s="640"/>
      <c r="BR287" s="642"/>
      <c r="BS287" s="643">
        <f t="shared" si="115"/>
        <v>0</v>
      </c>
      <c r="BT287" s="644">
        <f t="shared" si="116"/>
        <v>0</v>
      </c>
      <c r="BU287" s="644">
        <f t="shared" si="117"/>
        <v>0</v>
      </c>
      <c r="BV287" s="644">
        <f t="shared" si="118"/>
        <v>0</v>
      </c>
      <c r="BW287" s="645"/>
      <c r="BX287" s="338"/>
      <c r="BY287" s="338"/>
      <c r="BZ287" s="338"/>
      <c r="CA287" s="338"/>
      <c r="CB287" s="338"/>
      <c r="CC287" s="338"/>
    </row>
    <row r="288" ht="15.75" customHeight="1">
      <c r="A288" s="338"/>
      <c r="B288" s="501"/>
      <c r="C288" s="818"/>
      <c r="D288" s="638">
        <f t="shared" ref="D288:E288" si="302">I288+K288+M288+O288+Q288+S288+U288+W288+Y288+AA288+AC288+AE288+AG288+AI288+AK288+AM288+AO288+AQ288+AS288+AU288+AW288+AY288+BA288+BC288+BE288+BG288+BI288+BK288+BM288+BO288+BQ288</f>
        <v>0</v>
      </c>
      <c r="E288" s="505">
        <f t="shared" si="302"/>
        <v>0</v>
      </c>
      <c r="F288" s="639">
        <f t="shared" si="113"/>
        <v>0</v>
      </c>
      <c r="G288" s="297"/>
      <c r="H288" s="298">
        <f t="shared" si="114"/>
        <v>0</v>
      </c>
      <c r="I288" s="640"/>
      <c r="J288" s="642"/>
      <c r="K288" s="640"/>
      <c r="L288" s="642"/>
      <c r="M288" s="640"/>
      <c r="N288" s="642"/>
      <c r="O288" s="640"/>
      <c r="P288" s="642"/>
      <c r="Q288" s="640"/>
      <c r="R288" s="642"/>
      <c r="S288" s="640"/>
      <c r="T288" s="642"/>
      <c r="U288" s="640"/>
      <c r="V288" s="642"/>
      <c r="W288" s="640"/>
      <c r="X288" s="642"/>
      <c r="Y288" s="640"/>
      <c r="Z288" s="642"/>
      <c r="AA288" s="640"/>
      <c r="AB288" s="642"/>
      <c r="AC288" s="640"/>
      <c r="AD288" s="642"/>
      <c r="AE288" s="640"/>
      <c r="AF288" s="642"/>
      <c r="AG288" s="640"/>
      <c r="AH288" s="642"/>
      <c r="AI288" s="640"/>
      <c r="AJ288" s="642"/>
      <c r="AK288" s="640"/>
      <c r="AL288" s="642"/>
      <c r="AM288" s="640"/>
      <c r="AN288" s="642"/>
      <c r="AO288" s="640"/>
      <c r="AP288" s="642"/>
      <c r="AQ288" s="640"/>
      <c r="AR288" s="642"/>
      <c r="AS288" s="640"/>
      <c r="AT288" s="642"/>
      <c r="AU288" s="640"/>
      <c r="AV288" s="642"/>
      <c r="AW288" s="640"/>
      <c r="AX288" s="642"/>
      <c r="AY288" s="640"/>
      <c r="AZ288" s="642"/>
      <c r="BA288" s="640"/>
      <c r="BB288" s="642"/>
      <c r="BC288" s="640"/>
      <c r="BD288" s="642"/>
      <c r="BE288" s="640"/>
      <c r="BF288" s="642"/>
      <c r="BG288" s="640"/>
      <c r="BH288" s="642"/>
      <c r="BI288" s="640"/>
      <c r="BJ288" s="642"/>
      <c r="BK288" s="640"/>
      <c r="BL288" s="642"/>
      <c r="BM288" s="640"/>
      <c r="BN288" s="642"/>
      <c r="BO288" s="640"/>
      <c r="BP288" s="642"/>
      <c r="BQ288" s="640"/>
      <c r="BR288" s="642"/>
      <c r="BS288" s="643">
        <f t="shared" si="115"/>
        <v>0</v>
      </c>
      <c r="BT288" s="644">
        <f t="shared" si="116"/>
        <v>0</v>
      </c>
      <c r="BU288" s="644">
        <f t="shared" si="117"/>
        <v>0</v>
      </c>
      <c r="BV288" s="644">
        <f t="shared" si="118"/>
        <v>0</v>
      </c>
      <c r="BW288" s="645"/>
      <c r="BX288" s="338"/>
      <c r="BY288" s="338"/>
      <c r="BZ288" s="338"/>
      <c r="CA288" s="338"/>
      <c r="CB288" s="338"/>
      <c r="CC288" s="338"/>
    </row>
    <row r="289" ht="15.75" customHeight="1">
      <c r="A289" s="338"/>
      <c r="B289" s="501"/>
      <c r="C289" s="818"/>
      <c r="D289" s="638">
        <f t="shared" ref="D289:E289" si="303">I289+K289+M289+O289+Q289+S289+U289+W289+Y289+AA289+AC289+AE289+AG289+AI289+AK289+AM289+AO289+AQ289+AS289+AU289+AW289+AY289+BA289+BC289+BE289+BG289+BI289+BK289+BM289+BO289+BQ289</f>
        <v>0</v>
      </c>
      <c r="E289" s="505">
        <f t="shared" si="303"/>
        <v>0</v>
      </c>
      <c r="F289" s="639">
        <f t="shared" si="113"/>
        <v>0</v>
      </c>
      <c r="G289" s="297"/>
      <c r="H289" s="298">
        <f t="shared" si="114"/>
        <v>0</v>
      </c>
      <c r="I289" s="640"/>
      <c r="J289" s="642"/>
      <c r="K289" s="640"/>
      <c r="L289" s="642"/>
      <c r="M289" s="640"/>
      <c r="N289" s="642"/>
      <c r="O289" s="640"/>
      <c r="P289" s="642"/>
      <c r="Q289" s="640"/>
      <c r="R289" s="642"/>
      <c r="S289" s="640"/>
      <c r="T289" s="642"/>
      <c r="U289" s="640"/>
      <c r="V289" s="642"/>
      <c r="W289" s="640"/>
      <c r="X289" s="642"/>
      <c r="Y289" s="640"/>
      <c r="Z289" s="642"/>
      <c r="AA289" s="640"/>
      <c r="AB289" s="642"/>
      <c r="AC289" s="640"/>
      <c r="AD289" s="642"/>
      <c r="AE289" s="640"/>
      <c r="AF289" s="642"/>
      <c r="AG289" s="640"/>
      <c r="AH289" s="642"/>
      <c r="AI289" s="640"/>
      <c r="AJ289" s="642"/>
      <c r="AK289" s="640"/>
      <c r="AL289" s="642"/>
      <c r="AM289" s="640"/>
      <c r="AN289" s="642"/>
      <c r="AO289" s="640"/>
      <c r="AP289" s="642"/>
      <c r="AQ289" s="640"/>
      <c r="AR289" s="642"/>
      <c r="AS289" s="640"/>
      <c r="AT289" s="642"/>
      <c r="AU289" s="640"/>
      <c r="AV289" s="642"/>
      <c r="AW289" s="640"/>
      <c r="AX289" s="642"/>
      <c r="AY289" s="640"/>
      <c r="AZ289" s="642"/>
      <c r="BA289" s="640"/>
      <c r="BB289" s="642"/>
      <c r="BC289" s="640"/>
      <c r="BD289" s="642"/>
      <c r="BE289" s="640"/>
      <c r="BF289" s="642"/>
      <c r="BG289" s="640"/>
      <c r="BH289" s="642"/>
      <c r="BI289" s="640"/>
      <c r="BJ289" s="642"/>
      <c r="BK289" s="640"/>
      <c r="BL289" s="642"/>
      <c r="BM289" s="640"/>
      <c r="BN289" s="642"/>
      <c r="BO289" s="640"/>
      <c r="BP289" s="642"/>
      <c r="BQ289" s="640"/>
      <c r="BR289" s="642"/>
      <c r="BS289" s="643">
        <f t="shared" si="115"/>
        <v>0</v>
      </c>
      <c r="BT289" s="644">
        <f t="shared" si="116"/>
        <v>0</v>
      </c>
      <c r="BU289" s="644">
        <f t="shared" si="117"/>
        <v>0</v>
      </c>
      <c r="BV289" s="644">
        <f t="shared" si="118"/>
        <v>0</v>
      </c>
      <c r="BW289" s="645"/>
      <c r="BX289" s="338"/>
      <c r="BY289" s="338"/>
      <c r="BZ289" s="338"/>
      <c r="CA289" s="338"/>
      <c r="CB289" s="338"/>
      <c r="CC289" s="338"/>
    </row>
    <row r="290" ht="15.75" customHeight="1">
      <c r="A290" s="338"/>
      <c r="B290" s="501"/>
      <c r="C290" s="818"/>
      <c r="D290" s="638">
        <f t="shared" ref="D290:E290" si="304">I290+K290+M290+O290+Q290+S290+U290+W290+Y290+AA290+AC290+AE290+AG290+AI290+AK290+AM290+AO290+AQ290+AS290+AU290+AW290+AY290+BA290+BC290+BE290+BG290+BI290+BK290+BM290+BO290+BQ290</f>
        <v>0</v>
      </c>
      <c r="E290" s="505">
        <f t="shared" si="304"/>
        <v>0</v>
      </c>
      <c r="F290" s="639">
        <f t="shared" si="113"/>
        <v>0</v>
      </c>
      <c r="G290" s="297"/>
      <c r="H290" s="298">
        <f t="shared" si="114"/>
        <v>0</v>
      </c>
      <c r="I290" s="640"/>
      <c r="J290" s="642"/>
      <c r="K290" s="640"/>
      <c r="L290" s="642"/>
      <c r="M290" s="640"/>
      <c r="N290" s="642"/>
      <c r="O290" s="640"/>
      <c r="P290" s="642"/>
      <c r="Q290" s="640"/>
      <c r="R290" s="642"/>
      <c r="S290" s="640"/>
      <c r="T290" s="642"/>
      <c r="U290" s="640"/>
      <c r="V290" s="642"/>
      <c r="W290" s="640"/>
      <c r="X290" s="642"/>
      <c r="Y290" s="640"/>
      <c r="Z290" s="642"/>
      <c r="AA290" s="640"/>
      <c r="AB290" s="642"/>
      <c r="AC290" s="640"/>
      <c r="AD290" s="642"/>
      <c r="AE290" s="640"/>
      <c r="AF290" s="642"/>
      <c r="AG290" s="640"/>
      <c r="AH290" s="642"/>
      <c r="AI290" s="640"/>
      <c r="AJ290" s="642"/>
      <c r="AK290" s="640"/>
      <c r="AL290" s="642"/>
      <c r="AM290" s="640"/>
      <c r="AN290" s="642"/>
      <c r="AO290" s="640"/>
      <c r="AP290" s="642"/>
      <c r="AQ290" s="640"/>
      <c r="AR290" s="642"/>
      <c r="AS290" s="640"/>
      <c r="AT290" s="642"/>
      <c r="AU290" s="640"/>
      <c r="AV290" s="642"/>
      <c r="AW290" s="640"/>
      <c r="AX290" s="642"/>
      <c r="AY290" s="640"/>
      <c r="AZ290" s="642"/>
      <c r="BA290" s="640"/>
      <c r="BB290" s="642"/>
      <c r="BC290" s="640"/>
      <c r="BD290" s="642"/>
      <c r="BE290" s="640"/>
      <c r="BF290" s="642"/>
      <c r="BG290" s="640"/>
      <c r="BH290" s="642"/>
      <c r="BI290" s="640"/>
      <c r="BJ290" s="642"/>
      <c r="BK290" s="640"/>
      <c r="BL290" s="642"/>
      <c r="BM290" s="640"/>
      <c r="BN290" s="642"/>
      <c r="BO290" s="640"/>
      <c r="BP290" s="642"/>
      <c r="BQ290" s="640"/>
      <c r="BR290" s="642"/>
      <c r="BS290" s="643">
        <f t="shared" si="115"/>
        <v>0</v>
      </c>
      <c r="BT290" s="644">
        <f t="shared" si="116"/>
        <v>0</v>
      </c>
      <c r="BU290" s="644">
        <f t="shared" si="117"/>
        <v>0</v>
      </c>
      <c r="BV290" s="644">
        <f t="shared" si="118"/>
        <v>0</v>
      </c>
      <c r="BW290" s="645"/>
      <c r="BX290" s="338"/>
      <c r="BY290" s="338"/>
      <c r="BZ290" s="338"/>
      <c r="CA290" s="338"/>
      <c r="CB290" s="338"/>
      <c r="CC290" s="338"/>
    </row>
    <row r="291" ht="15.75" customHeight="1">
      <c r="A291" s="338"/>
      <c r="B291" s="501"/>
      <c r="C291" s="818"/>
      <c r="D291" s="638">
        <f t="shared" ref="D291:E291" si="305">I291+K291+M291+O291+Q291+S291+U291+W291+Y291+AA291+AC291+AE291+AG291+AI291+AK291+AM291+AO291+AQ291+AS291+AU291+AW291+AY291+BA291+BC291+BE291+BG291+BI291+BK291+BM291+BO291+BQ291</f>
        <v>0</v>
      </c>
      <c r="E291" s="505">
        <f t="shared" si="305"/>
        <v>0</v>
      </c>
      <c r="F291" s="639">
        <f t="shared" si="113"/>
        <v>0</v>
      </c>
      <c r="G291" s="297"/>
      <c r="H291" s="298">
        <f t="shared" si="114"/>
        <v>0</v>
      </c>
      <c r="I291" s="640"/>
      <c r="J291" s="642"/>
      <c r="K291" s="640"/>
      <c r="L291" s="642"/>
      <c r="M291" s="640"/>
      <c r="N291" s="642"/>
      <c r="O291" s="640"/>
      <c r="P291" s="642"/>
      <c r="Q291" s="640"/>
      <c r="R291" s="642"/>
      <c r="S291" s="640"/>
      <c r="T291" s="642"/>
      <c r="U291" s="640"/>
      <c r="V291" s="642"/>
      <c r="W291" s="640"/>
      <c r="X291" s="642"/>
      <c r="Y291" s="640"/>
      <c r="Z291" s="642"/>
      <c r="AA291" s="640"/>
      <c r="AB291" s="642"/>
      <c r="AC291" s="640"/>
      <c r="AD291" s="642"/>
      <c r="AE291" s="640"/>
      <c r="AF291" s="642"/>
      <c r="AG291" s="640"/>
      <c r="AH291" s="642"/>
      <c r="AI291" s="640"/>
      <c r="AJ291" s="642"/>
      <c r="AK291" s="640"/>
      <c r="AL291" s="642"/>
      <c r="AM291" s="640"/>
      <c r="AN291" s="642"/>
      <c r="AO291" s="640"/>
      <c r="AP291" s="642"/>
      <c r="AQ291" s="640"/>
      <c r="AR291" s="642"/>
      <c r="AS291" s="640"/>
      <c r="AT291" s="642"/>
      <c r="AU291" s="640"/>
      <c r="AV291" s="642"/>
      <c r="AW291" s="640"/>
      <c r="AX291" s="642"/>
      <c r="AY291" s="640"/>
      <c r="AZ291" s="642"/>
      <c r="BA291" s="640"/>
      <c r="BB291" s="642"/>
      <c r="BC291" s="640"/>
      <c r="BD291" s="642"/>
      <c r="BE291" s="640"/>
      <c r="BF291" s="642"/>
      <c r="BG291" s="640"/>
      <c r="BH291" s="642"/>
      <c r="BI291" s="640"/>
      <c r="BJ291" s="642"/>
      <c r="BK291" s="640"/>
      <c r="BL291" s="642"/>
      <c r="BM291" s="640"/>
      <c r="BN291" s="642"/>
      <c r="BO291" s="640"/>
      <c r="BP291" s="642"/>
      <c r="BQ291" s="640"/>
      <c r="BR291" s="642"/>
      <c r="BS291" s="643">
        <f t="shared" si="115"/>
        <v>0</v>
      </c>
      <c r="BT291" s="644">
        <f t="shared" si="116"/>
        <v>0</v>
      </c>
      <c r="BU291" s="644">
        <f t="shared" si="117"/>
        <v>0</v>
      </c>
      <c r="BV291" s="644">
        <f t="shared" si="118"/>
        <v>0</v>
      </c>
      <c r="BW291" s="645"/>
      <c r="BX291" s="338"/>
      <c r="BY291" s="338"/>
      <c r="BZ291" s="338"/>
      <c r="CA291" s="338"/>
      <c r="CB291" s="338"/>
      <c r="CC291" s="338"/>
    </row>
    <row r="292" ht="15.75" customHeight="1">
      <c r="A292" s="338"/>
      <c r="B292" s="501"/>
      <c r="C292" s="818"/>
      <c r="D292" s="638">
        <f t="shared" ref="D292:E292" si="306">I292+K292+M292+O292+Q292+S292+U292+W292+Y292+AA292+AC292+AE292+AG292+AI292+AK292+AM292+AO292+AQ292+AS292+AU292+AW292+AY292+BA292+BC292+BE292+BG292+BI292+BK292+BM292+BO292+BQ292</f>
        <v>0</v>
      </c>
      <c r="E292" s="505">
        <f t="shared" si="306"/>
        <v>0</v>
      </c>
      <c r="F292" s="639">
        <f t="shared" si="113"/>
        <v>0</v>
      </c>
      <c r="G292" s="297"/>
      <c r="H292" s="298">
        <f t="shared" si="114"/>
        <v>0</v>
      </c>
      <c r="I292" s="640"/>
      <c r="J292" s="642"/>
      <c r="K292" s="640"/>
      <c r="L292" s="642"/>
      <c r="M292" s="640"/>
      <c r="N292" s="642"/>
      <c r="O292" s="640"/>
      <c r="P292" s="642"/>
      <c r="Q292" s="640"/>
      <c r="R292" s="642"/>
      <c r="S292" s="640"/>
      <c r="T292" s="642"/>
      <c r="U292" s="640"/>
      <c r="V292" s="642"/>
      <c r="W292" s="640"/>
      <c r="X292" s="642"/>
      <c r="Y292" s="640"/>
      <c r="Z292" s="642"/>
      <c r="AA292" s="640"/>
      <c r="AB292" s="642"/>
      <c r="AC292" s="640"/>
      <c r="AD292" s="642"/>
      <c r="AE292" s="640"/>
      <c r="AF292" s="642"/>
      <c r="AG292" s="640"/>
      <c r="AH292" s="642"/>
      <c r="AI292" s="640"/>
      <c r="AJ292" s="642"/>
      <c r="AK292" s="640"/>
      <c r="AL292" s="642"/>
      <c r="AM292" s="640"/>
      <c r="AN292" s="642"/>
      <c r="AO292" s="640"/>
      <c r="AP292" s="642"/>
      <c r="AQ292" s="640"/>
      <c r="AR292" s="642"/>
      <c r="AS292" s="640"/>
      <c r="AT292" s="642"/>
      <c r="AU292" s="640"/>
      <c r="AV292" s="642"/>
      <c r="AW292" s="640"/>
      <c r="AX292" s="642"/>
      <c r="AY292" s="640"/>
      <c r="AZ292" s="642"/>
      <c r="BA292" s="640"/>
      <c r="BB292" s="642"/>
      <c r="BC292" s="640"/>
      <c r="BD292" s="642"/>
      <c r="BE292" s="640"/>
      <c r="BF292" s="642"/>
      <c r="BG292" s="640"/>
      <c r="BH292" s="642"/>
      <c r="BI292" s="640"/>
      <c r="BJ292" s="642"/>
      <c r="BK292" s="640"/>
      <c r="BL292" s="642"/>
      <c r="BM292" s="640"/>
      <c r="BN292" s="642"/>
      <c r="BO292" s="640"/>
      <c r="BP292" s="642"/>
      <c r="BQ292" s="640"/>
      <c r="BR292" s="642"/>
      <c r="BS292" s="643">
        <f t="shared" si="115"/>
        <v>0</v>
      </c>
      <c r="BT292" s="644">
        <f t="shared" si="116"/>
        <v>0</v>
      </c>
      <c r="BU292" s="644">
        <f t="shared" si="117"/>
        <v>0</v>
      </c>
      <c r="BV292" s="644">
        <f t="shared" si="118"/>
        <v>0</v>
      </c>
      <c r="BW292" s="645"/>
      <c r="BX292" s="338"/>
      <c r="BY292" s="338"/>
      <c r="BZ292" s="338"/>
      <c r="CA292" s="338"/>
      <c r="CB292" s="338"/>
      <c r="CC292" s="338"/>
    </row>
    <row r="293" ht="15.75" customHeight="1">
      <c r="A293" s="338"/>
      <c r="B293" s="501"/>
      <c r="C293" s="818"/>
      <c r="D293" s="638">
        <f t="shared" ref="D293:E293" si="307">I293+K293+M293+O293+Q293+S293+U293+W293+Y293+AA293+AC293+AE293+AG293+AI293+AK293+AM293+AO293+AQ293+AS293+AU293+AW293+AY293+BA293+BC293+BE293+BG293+BI293+BK293+BM293+BO293+BQ293</f>
        <v>0</v>
      </c>
      <c r="E293" s="505">
        <f t="shared" si="307"/>
        <v>0</v>
      </c>
      <c r="F293" s="639">
        <f t="shared" si="113"/>
        <v>0</v>
      </c>
      <c r="G293" s="297"/>
      <c r="H293" s="298">
        <f t="shared" si="114"/>
        <v>0</v>
      </c>
      <c r="I293" s="640"/>
      <c r="J293" s="642"/>
      <c r="K293" s="640"/>
      <c r="L293" s="642"/>
      <c r="M293" s="640"/>
      <c r="N293" s="642"/>
      <c r="O293" s="640"/>
      <c r="P293" s="642"/>
      <c r="Q293" s="640"/>
      <c r="R293" s="642"/>
      <c r="S293" s="640"/>
      <c r="T293" s="642"/>
      <c r="U293" s="640"/>
      <c r="V293" s="642"/>
      <c r="W293" s="640"/>
      <c r="X293" s="642"/>
      <c r="Y293" s="640"/>
      <c r="Z293" s="642"/>
      <c r="AA293" s="640"/>
      <c r="AB293" s="642"/>
      <c r="AC293" s="640"/>
      <c r="AD293" s="642"/>
      <c r="AE293" s="640"/>
      <c r="AF293" s="642"/>
      <c r="AG293" s="640"/>
      <c r="AH293" s="642"/>
      <c r="AI293" s="640"/>
      <c r="AJ293" s="642"/>
      <c r="AK293" s="640"/>
      <c r="AL293" s="642"/>
      <c r="AM293" s="640"/>
      <c r="AN293" s="642"/>
      <c r="AO293" s="640"/>
      <c r="AP293" s="642"/>
      <c r="AQ293" s="640"/>
      <c r="AR293" s="642"/>
      <c r="AS293" s="640"/>
      <c r="AT293" s="642"/>
      <c r="AU293" s="640"/>
      <c r="AV293" s="642"/>
      <c r="AW293" s="640"/>
      <c r="AX293" s="642"/>
      <c r="AY293" s="640"/>
      <c r="AZ293" s="642"/>
      <c r="BA293" s="640"/>
      <c r="BB293" s="642"/>
      <c r="BC293" s="640"/>
      <c r="BD293" s="642"/>
      <c r="BE293" s="640"/>
      <c r="BF293" s="642"/>
      <c r="BG293" s="640"/>
      <c r="BH293" s="642"/>
      <c r="BI293" s="640"/>
      <c r="BJ293" s="642"/>
      <c r="BK293" s="640"/>
      <c r="BL293" s="642"/>
      <c r="BM293" s="640"/>
      <c r="BN293" s="642"/>
      <c r="BO293" s="640"/>
      <c r="BP293" s="642"/>
      <c r="BQ293" s="640"/>
      <c r="BR293" s="642"/>
      <c r="BS293" s="643">
        <f t="shared" si="115"/>
        <v>0</v>
      </c>
      <c r="BT293" s="644">
        <f t="shared" si="116"/>
        <v>0</v>
      </c>
      <c r="BU293" s="644">
        <f t="shared" si="117"/>
        <v>0</v>
      </c>
      <c r="BV293" s="644">
        <f t="shared" si="118"/>
        <v>0</v>
      </c>
      <c r="BW293" s="645"/>
      <c r="BX293" s="338"/>
      <c r="BY293" s="338"/>
      <c r="BZ293" s="338"/>
      <c r="CA293" s="338"/>
      <c r="CB293" s="338"/>
      <c r="CC293" s="338"/>
    </row>
    <row r="294" ht="15.75" customHeight="1">
      <c r="A294" s="338"/>
      <c r="B294" s="501"/>
      <c r="C294" s="818"/>
      <c r="D294" s="638">
        <f t="shared" ref="D294:E294" si="308">I294+K294+M294+O294+Q294+S294+U294+W294+Y294+AA294+AC294+AE294+AG294+AI294+AK294+AM294+AO294+AQ294+AS294+AU294+AW294+AY294+BA294+BC294+BE294+BG294+BI294+BK294+BM294+BO294+BQ294</f>
        <v>0</v>
      </c>
      <c r="E294" s="505">
        <f t="shared" si="308"/>
        <v>0</v>
      </c>
      <c r="F294" s="639">
        <f t="shared" si="113"/>
        <v>0</v>
      </c>
      <c r="G294" s="297"/>
      <c r="H294" s="298">
        <f t="shared" si="114"/>
        <v>0</v>
      </c>
      <c r="I294" s="640"/>
      <c r="J294" s="642"/>
      <c r="K294" s="640"/>
      <c r="L294" s="642"/>
      <c r="M294" s="640"/>
      <c r="N294" s="642"/>
      <c r="O294" s="640"/>
      <c r="P294" s="642"/>
      <c r="Q294" s="640"/>
      <c r="R294" s="642"/>
      <c r="S294" s="640"/>
      <c r="T294" s="642"/>
      <c r="U294" s="640"/>
      <c r="V294" s="642"/>
      <c r="W294" s="640"/>
      <c r="X294" s="642"/>
      <c r="Y294" s="640"/>
      <c r="Z294" s="642"/>
      <c r="AA294" s="640"/>
      <c r="AB294" s="642"/>
      <c r="AC294" s="640"/>
      <c r="AD294" s="642"/>
      <c r="AE294" s="640"/>
      <c r="AF294" s="642"/>
      <c r="AG294" s="640"/>
      <c r="AH294" s="642"/>
      <c r="AI294" s="640"/>
      <c r="AJ294" s="642"/>
      <c r="AK294" s="640"/>
      <c r="AL294" s="642"/>
      <c r="AM294" s="640"/>
      <c r="AN294" s="642"/>
      <c r="AO294" s="640"/>
      <c r="AP294" s="642"/>
      <c r="AQ294" s="640"/>
      <c r="AR294" s="642"/>
      <c r="AS294" s="640"/>
      <c r="AT294" s="642"/>
      <c r="AU294" s="640"/>
      <c r="AV294" s="642"/>
      <c r="AW294" s="640"/>
      <c r="AX294" s="642"/>
      <c r="AY294" s="640"/>
      <c r="AZ294" s="642"/>
      <c r="BA294" s="640"/>
      <c r="BB294" s="642"/>
      <c r="BC294" s="640"/>
      <c r="BD294" s="642"/>
      <c r="BE294" s="640"/>
      <c r="BF294" s="642"/>
      <c r="BG294" s="640"/>
      <c r="BH294" s="642"/>
      <c r="BI294" s="640"/>
      <c r="BJ294" s="642"/>
      <c r="BK294" s="640"/>
      <c r="BL294" s="642"/>
      <c r="BM294" s="640"/>
      <c r="BN294" s="642"/>
      <c r="BO294" s="640"/>
      <c r="BP294" s="642"/>
      <c r="BQ294" s="640"/>
      <c r="BR294" s="642"/>
      <c r="BS294" s="643">
        <f t="shared" si="115"/>
        <v>0</v>
      </c>
      <c r="BT294" s="644">
        <f t="shared" si="116"/>
        <v>0</v>
      </c>
      <c r="BU294" s="644">
        <f t="shared" si="117"/>
        <v>0</v>
      </c>
      <c r="BV294" s="644">
        <f t="shared" si="118"/>
        <v>0</v>
      </c>
      <c r="BW294" s="645"/>
      <c r="BX294" s="338"/>
      <c r="BY294" s="338"/>
      <c r="BZ294" s="338"/>
      <c r="CA294" s="338"/>
      <c r="CB294" s="338"/>
      <c r="CC294" s="338"/>
    </row>
    <row r="295" ht="15.75" customHeight="1">
      <c r="A295" s="338"/>
      <c r="B295" s="501"/>
      <c r="C295" s="818"/>
      <c r="D295" s="638">
        <f t="shared" ref="D295:E295" si="309">I295+K295+M295+O295+Q295+S295+U295+W295+Y295+AA295+AC295+AE295+AG295+AI295+AK295+AM295+AO295+AQ295+AS295+AU295+AW295+AY295+BA295+BC295+BE295+BG295+BI295+BK295+BM295+BO295+BQ295</f>
        <v>0</v>
      </c>
      <c r="E295" s="505">
        <f t="shared" si="309"/>
        <v>0</v>
      </c>
      <c r="F295" s="639">
        <f t="shared" si="113"/>
        <v>0</v>
      </c>
      <c r="G295" s="297"/>
      <c r="H295" s="298">
        <f t="shared" si="114"/>
        <v>0</v>
      </c>
      <c r="I295" s="640"/>
      <c r="J295" s="642"/>
      <c r="K295" s="640"/>
      <c r="L295" s="642"/>
      <c r="M295" s="640"/>
      <c r="N295" s="642"/>
      <c r="O295" s="640"/>
      <c r="P295" s="642"/>
      <c r="Q295" s="640"/>
      <c r="R295" s="642"/>
      <c r="S295" s="640"/>
      <c r="T295" s="642"/>
      <c r="U295" s="640"/>
      <c r="V295" s="642"/>
      <c r="W295" s="640"/>
      <c r="X295" s="642"/>
      <c r="Y295" s="640"/>
      <c r="Z295" s="642"/>
      <c r="AA295" s="640"/>
      <c r="AB295" s="642"/>
      <c r="AC295" s="640"/>
      <c r="AD295" s="642"/>
      <c r="AE295" s="640"/>
      <c r="AF295" s="642"/>
      <c r="AG295" s="640"/>
      <c r="AH295" s="642"/>
      <c r="AI295" s="640"/>
      <c r="AJ295" s="642"/>
      <c r="AK295" s="640"/>
      <c r="AL295" s="642"/>
      <c r="AM295" s="640"/>
      <c r="AN295" s="642"/>
      <c r="AO295" s="640"/>
      <c r="AP295" s="642"/>
      <c r="AQ295" s="640"/>
      <c r="AR295" s="642"/>
      <c r="AS295" s="640"/>
      <c r="AT295" s="642"/>
      <c r="AU295" s="640"/>
      <c r="AV295" s="642"/>
      <c r="AW295" s="640"/>
      <c r="AX295" s="642"/>
      <c r="AY295" s="640"/>
      <c r="AZ295" s="642"/>
      <c r="BA295" s="640"/>
      <c r="BB295" s="642"/>
      <c r="BC295" s="640"/>
      <c r="BD295" s="642"/>
      <c r="BE295" s="640"/>
      <c r="BF295" s="642"/>
      <c r="BG295" s="640"/>
      <c r="BH295" s="642"/>
      <c r="BI295" s="640"/>
      <c r="BJ295" s="642"/>
      <c r="BK295" s="640"/>
      <c r="BL295" s="642"/>
      <c r="BM295" s="640"/>
      <c r="BN295" s="642"/>
      <c r="BO295" s="640"/>
      <c r="BP295" s="642"/>
      <c r="BQ295" s="640"/>
      <c r="BR295" s="642"/>
      <c r="BS295" s="643">
        <f t="shared" si="115"/>
        <v>0</v>
      </c>
      <c r="BT295" s="644">
        <f t="shared" si="116"/>
        <v>0</v>
      </c>
      <c r="BU295" s="644">
        <f t="shared" si="117"/>
        <v>0</v>
      </c>
      <c r="BV295" s="644">
        <f t="shared" si="118"/>
        <v>0</v>
      </c>
      <c r="BW295" s="645"/>
      <c r="BX295" s="338"/>
      <c r="BY295" s="338"/>
      <c r="BZ295" s="338"/>
      <c r="CA295" s="338"/>
      <c r="CB295" s="338"/>
      <c r="CC295" s="338"/>
    </row>
    <row r="296" ht="15.75" customHeight="1">
      <c r="A296" s="338"/>
      <c r="B296" s="501"/>
      <c r="C296" s="818"/>
      <c r="D296" s="638">
        <f t="shared" ref="D296:E296" si="310">I296+K296+M296+O296+Q296+S296+U296+W296+Y296+AA296+AC296+AE296+AG296+AI296+AK296+AM296+AO296+AQ296+AS296+AU296+AW296+AY296+BA296+BC296+BE296+BG296+BI296+BK296+BM296+BO296+BQ296</f>
        <v>0</v>
      </c>
      <c r="E296" s="505">
        <f t="shared" si="310"/>
        <v>0</v>
      </c>
      <c r="F296" s="639">
        <f t="shared" si="113"/>
        <v>0</v>
      </c>
      <c r="G296" s="297"/>
      <c r="H296" s="298">
        <f t="shared" si="114"/>
        <v>0</v>
      </c>
      <c r="I296" s="640"/>
      <c r="J296" s="642"/>
      <c r="K296" s="640"/>
      <c r="L296" s="642"/>
      <c r="M296" s="640"/>
      <c r="N296" s="642"/>
      <c r="O296" s="640"/>
      <c r="P296" s="642"/>
      <c r="Q296" s="640"/>
      <c r="R296" s="642"/>
      <c r="S296" s="640"/>
      <c r="T296" s="642"/>
      <c r="U296" s="640"/>
      <c r="V296" s="642"/>
      <c r="W296" s="640"/>
      <c r="X296" s="642"/>
      <c r="Y296" s="640"/>
      <c r="Z296" s="642"/>
      <c r="AA296" s="640"/>
      <c r="AB296" s="642"/>
      <c r="AC296" s="640"/>
      <c r="AD296" s="642"/>
      <c r="AE296" s="640"/>
      <c r="AF296" s="642"/>
      <c r="AG296" s="640"/>
      <c r="AH296" s="642"/>
      <c r="AI296" s="640"/>
      <c r="AJ296" s="642"/>
      <c r="AK296" s="640"/>
      <c r="AL296" s="642"/>
      <c r="AM296" s="640"/>
      <c r="AN296" s="642"/>
      <c r="AO296" s="640"/>
      <c r="AP296" s="642"/>
      <c r="AQ296" s="640"/>
      <c r="AR296" s="642"/>
      <c r="AS296" s="640"/>
      <c r="AT296" s="642"/>
      <c r="AU296" s="640"/>
      <c r="AV296" s="642"/>
      <c r="AW296" s="640"/>
      <c r="AX296" s="642"/>
      <c r="AY296" s="640"/>
      <c r="AZ296" s="642"/>
      <c r="BA296" s="640"/>
      <c r="BB296" s="642"/>
      <c r="BC296" s="640"/>
      <c r="BD296" s="642"/>
      <c r="BE296" s="640"/>
      <c r="BF296" s="642"/>
      <c r="BG296" s="640"/>
      <c r="BH296" s="642"/>
      <c r="BI296" s="640"/>
      <c r="BJ296" s="642"/>
      <c r="BK296" s="640"/>
      <c r="BL296" s="642"/>
      <c r="BM296" s="640"/>
      <c r="BN296" s="642"/>
      <c r="BO296" s="640"/>
      <c r="BP296" s="642"/>
      <c r="BQ296" s="640"/>
      <c r="BR296" s="642"/>
      <c r="BS296" s="643">
        <f t="shared" si="115"/>
        <v>0</v>
      </c>
      <c r="BT296" s="644">
        <f t="shared" si="116"/>
        <v>0</v>
      </c>
      <c r="BU296" s="644">
        <f t="shared" si="117"/>
        <v>0</v>
      </c>
      <c r="BV296" s="644">
        <f t="shared" si="118"/>
        <v>0</v>
      </c>
      <c r="BW296" s="645"/>
      <c r="BX296" s="338"/>
      <c r="BY296" s="338"/>
      <c r="BZ296" s="338"/>
      <c r="CA296" s="338"/>
      <c r="CB296" s="338"/>
      <c r="CC296" s="338"/>
    </row>
    <row r="297" ht="15.75" customHeight="1">
      <c r="A297" s="338"/>
      <c r="B297" s="501"/>
      <c r="C297" s="818"/>
      <c r="D297" s="638">
        <f t="shared" ref="D297:E297" si="311">I297+K297+M297+O297+Q297+S297+U297+W297+Y297+AA297+AC297+AE297+AG297+AI297+AK297+AM297+AO297+AQ297+AS297+AU297+AW297+AY297+BA297+BC297+BE297+BG297+BI297+BK297+BM297+BO297+BQ297</f>
        <v>0</v>
      </c>
      <c r="E297" s="505">
        <f t="shared" si="311"/>
        <v>0</v>
      </c>
      <c r="F297" s="639">
        <f t="shared" si="113"/>
        <v>0</v>
      </c>
      <c r="G297" s="297"/>
      <c r="H297" s="298">
        <f t="shared" si="114"/>
        <v>0</v>
      </c>
      <c r="I297" s="640"/>
      <c r="J297" s="642"/>
      <c r="K297" s="640"/>
      <c r="L297" s="642"/>
      <c r="M297" s="640"/>
      <c r="N297" s="642"/>
      <c r="O297" s="640"/>
      <c r="P297" s="642"/>
      <c r="Q297" s="640"/>
      <c r="R297" s="642"/>
      <c r="S297" s="640"/>
      <c r="T297" s="642"/>
      <c r="U297" s="640"/>
      <c r="V297" s="642"/>
      <c r="W297" s="640"/>
      <c r="X297" s="642"/>
      <c r="Y297" s="640"/>
      <c r="Z297" s="642"/>
      <c r="AA297" s="640"/>
      <c r="AB297" s="642"/>
      <c r="AC297" s="640"/>
      <c r="AD297" s="642"/>
      <c r="AE297" s="640"/>
      <c r="AF297" s="642"/>
      <c r="AG297" s="640"/>
      <c r="AH297" s="642"/>
      <c r="AI297" s="640"/>
      <c r="AJ297" s="642"/>
      <c r="AK297" s="640"/>
      <c r="AL297" s="642"/>
      <c r="AM297" s="640"/>
      <c r="AN297" s="642"/>
      <c r="AO297" s="640"/>
      <c r="AP297" s="642"/>
      <c r="AQ297" s="640"/>
      <c r="AR297" s="642"/>
      <c r="AS297" s="640"/>
      <c r="AT297" s="642"/>
      <c r="AU297" s="640"/>
      <c r="AV297" s="642"/>
      <c r="AW297" s="640"/>
      <c r="AX297" s="642"/>
      <c r="AY297" s="640"/>
      <c r="AZ297" s="642"/>
      <c r="BA297" s="640"/>
      <c r="BB297" s="642"/>
      <c r="BC297" s="640"/>
      <c r="BD297" s="642"/>
      <c r="BE297" s="640"/>
      <c r="BF297" s="642"/>
      <c r="BG297" s="640"/>
      <c r="BH297" s="642"/>
      <c r="BI297" s="640"/>
      <c r="BJ297" s="642"/>
      <c r="BK297" s="640"/>
      <c r="BL297" s="642"/>
      <c r="BM297" s="640"/>
      <c r="BN297" s="642"/>
      <c r="BO297" s="640"/>
      <c r="BP297" s="642"/>
      <c r="BQ297" s="640"/>
      <c r="BR297" s="642"/>
      <c r="BS297" s="643">
        <f t="shared" si="115"/>
        <v>0</v>
      </c>
      <c r="BT297" s="644">
        <f t="shared" si="116"/>
        <v>0</v>
      </c>
      <c r="BU297" s="644">
        <f t="shared" si="117"/>
        <v>0</v>
      </c>
      <c r="BV297" s="644">
        <f t="shared" si="118"/>
        <v>0</v>
      </c>
      <c r="BW297" s="645"/>
      <c r="BX297" s="338"/>
      <c r="BY297" s="338"/>
      <c r="BZ297" s="338"/>
      <c r="CA297" s="338"/>
      <c r="CB297" s="338"/>
      <c r="CC297" s="338"/>
    </row>
    <row r="298" ht="15.75" customHeight="1">
      <c r="A298" s="338"/>
      <c r="B298" s="501"/>
      <c r="C298" s="818"/>
      <c r="D298" s="638">
        <f t="shared" ref="D298:E298" si="312">I298+K298+M298+O298+Q298+S298+U298+W298+Y298+AA298+AC298+AE298+AG298+AI298+AK298+AM298+AO298+AQ298+AS298+AU298+AW298+AY298+BA298+BC298+BE298+BG298+BI298+BK298+BM298+BO298+BQ298</f>
        <v>0</v>
      </c>
      <c r="E298" s="505">
        <f t="shared" si="312"/>
        <v>0</v>
      </c>
      <c r="F298" s="639">
        <f t="shared" si="113"/>
        <v>0</v>
      </c>
      <c r="G298" s="297"/>
      <c r="H298" s="298">
        <f t="shared" si="114"/>
        <v>0</v>
      </c>
      <c r="I298" s="640"/>
      <c r="J298" s="642"/>
      <c r="K298" s="640"/>
      <c r="L298" s="642"/>
      <c r="M298" s="640"/>
      <c r="N298" s="642"/>
      <c r="O298" s="640"/>
      <c r="P298" s="642"/>
      <c r="Q298" s="640"/>
      <c r="R298" s="642"/>
      <c r="S298" s="640"/>
      <c r="T298" s="642"/>
      <c r="U298" s="640"/>
      <c r="V298" s="642"/>
      <c r="W298" s="640"/>
      <c r="X298" s="642"/>
      <c r="Y298" s="640"/>
      <c r="Z298" s="642"/>
      <c r="AA298" s="640"/>
      <c r="AB298" s="642"/>
      <c r="AC298" s="640"/>
      <c r="AD298" s="642"/>
      <c r="AE298" s="640"/>
      <c r="AF298" s="642"/>
      <c r="AG298" s="640"/>
      <c r="AH298" s="642"/>
      <c r="AI298" s="640"/>
      <c r="AJ298" s="642"/>
      <c r="AK298" s="640"/>
      <c r="AL298" s="642"/>
      <c r="AM298" s="640"/>
      <c r="AN298" s="642"/>
      <c r="AO298" s="640"/>
      <c r="AP298" s="642"/>
      <c r="AQ298" s="640"/>
      <c r="AR298" s="642"/>
      <c r="AS298" s="640"/>
      <c r="AT298" s="642"/>
      <c r="AU298" s="640"/>
      <c r="AV298" s="642"/>
      <c r="AW298" s="640"/>
      <c r="AX298" s="642"/>
      <c r="AY298" s="640"/>
      <c r="AZ298" s="642"/>
      <c r="BA298" s="640"/>
      <c r="BB298" s="642"/>
      <c r="BC298" s="640"/>
      <c r="BD298" s="642"/>
      <c r="BE298" s="640"/>
      <c r="BF298" s="642"/>
      <c r="BG298" s="640"/>
      <c r="BH298" s="642"/>
      <c r="BI298" s="640"/>
      <c r="BJ298" s="642"/>
      <c r="BK298" s="640"/>
      <c r="BL298" s="642"/>
      <c r="BM298" s="640"/>
      <c r="BN298" s="642"/>
      <c r="BO298" s="640"/>
      <c r="BP298" s="642"/>
      <c r="BQ298" s="640"/>
      <c r="BR298" s="642"/>
      <c r="BS298" s="643">
        <f t="shared" si="115"/>
        <v>0</v>
      </c>
      <c r="BT298" s="644">
        <f t="shared" si="116"/>
        <v>0</v>
      </c>
      <c r="BU298" s="644">
        <f t="shared" si="117"/>
        <v>0</v>
      </c>
      <c r="BV298" s="644">
        <f t="shared" si="118"/>
        <v>0</v>
      </c>
      <c r="BW298" s="645"/>
      <c r="BX298" s="338"/>
      <c r="BY298" s="338"/>
      <c r="BZ298" s="338"/>
      <c r="CA298" s="338"/>
      <c r="CB298" s="338"/>
      <c r="CC298" s="338"/>
    </row>
    <row r="299" ht="15.75" customHeight="1">
      <c r="A299" s="338"/>
      <c r="B299" s="501"/>
      <c r="C299" s="818"/>
      <c r="D299" s="638">
        <f t="shared" ref="D299:E299" si="313">I299+K299+M299+O299+Q299+S299+U299+W299+Y299+AA299+AC299+AE299+AG299+AI299+AK299+AM299+AO299+AQ299+AS299+AU299+AW299+AY299+BA299+BC299+BE299+BG299+BI299+BK299+BM299+BO299+BQ299</f>
        <v>0</v>
      </c>
      <c r="E299" s="505">
        <f t="shared" si="313"/>
        <v>0</v>
      </c>
      <c r="F299" s="639">
        <f t="shared" si="113"/>
        <v>0</v>
      </c>
      <c r="G299" s="297"/>
      <c r="H299" s="298">
        <f t="shared" si="114"/>
        <v>0</v>
      </c>
      <c r="I299" s="640"/>
      <c r="J299" s="642"/>
      <c r="K299" s="640"/>
      <c r="L299" s="642"/>
      <c r="M299" s="640"/>
      <c r="N299" s="642"/>
      <c r="O299" s="640"/>
      <c r="P299" s="642"/>
      <c r="Q299" s="640"/>
      <c r="R299" s="642"/>
      <c r="S299" s="640"/>
      <c r="T299" s="642"/>
      <c r="U299" s="640"/>
      <c r="V299" s="642"/>
      <c r="W299" s="640"/>
      <c r="X299" s="642"/>
      <c r="Y299" s="640"/>
      <c r="Z299" s="642"/>
      <c r="AA299" s="640"/>
      <c r="AB299" s="642"/>
      <c r="AC299" s="640"/>
      <c r="AD299" s="642"/>
      <c r="AE299" s="640"/>
      <c r="AF299" s="642"/>
      <c r="AG299" s="640"/>
      <c r="AH299" s="642"/>
      <c r="AI299" s="640"/>
      <c r="AJ299" s="642"/>
      <c r="AK299" s="640"/>
      <c r="AL299" s="642"/>
      <c r="AM299" s="640"/>
      <c r="AN299" s="642"/>
      <c r="AO299" s="640"/>
      <c r="AP299" s="642"/>
      <c r="AQ299" s="640"/>
      <c r="AR299" s="642"/>
      <c r="AS299" s="640"/>
      <c r="AT299" s="642"/>
      <c r="AU299" s="640"/>
      <c r="AV299" s="642"/>
      <c r="AW299" s="640"/>
      <c r="AX299" s="642"/>
      <c r="AY299" s="640"/>
      <c r="AZ299" s="642"/>
      <c r="BA299" s="640"/>
      <c r="BB299" s="642"/>
      <c r="BC299" s="640"/>
      <c r="BD299" s="642"/>
      <c r="BE299" s="640"/>
      <c r="BF299" s="642"/>
      <c r="BG299" s="640"/>
      <c r="BH299" s="642"/>
      <c r="BI299" s="640"/>
      <c r="BJ299" s="642"/>
      <c r="BK299" s="640"/>
      <c r="BL299" s="642"/>
      <c r="BM299" s="640"/>
      <c r="BN299" s="642"/>
      <c r="BO299" s="640"/>
      <c r="BP299" s="642"/>
      <c r="BQ299" s="640"/>
      <c r="BR299" s="642"/>
      <c r="BS299" s="643">
        <f t="shared" si="115"/>
        <v>0</v>
      </c>
      <c r="BT299" s="644">
        <f t="shared" si="116"/>
        <v>0</v>
      </c>
      <c r="BU299" s="644">
        <f t="shared" si="117"/>
        <v>0</v>
      </c>
      <c r="BV299" s="644">
        <f t="shared" si="118"/>
        <v>0</v>
      </c>
      <c r="BW299" s="645"/>
      <c r="BX299" s="338"/>
      <c r="BY299" s="338"/>
      <c r="BZ299" s="338"/>
      <c r="CA299" s="338"/>
      <c r="CB299" s="338"/>
      <c r="CC299" s="338"/>
    </row>
    <row r="300" ht="15.75" customHeight="1">
      <c r="A300" s="338"/>
      <c r="B300" s="501"/>
      <c r="C300" s="818"/>
      <c r="D300" s="638">
        <f t="shared" ref="D300:E300" si="314">I300+K300+M300+O300+Q300+S300+U300+W300+Y300+AA300+AC300+AE300+AG300+AI300+AK300+AM300+AO300+AQ300+AS300+AU300+AW300+AY300+BA300+BC300+BE300+BG300+BI300+BK300+BM300+BO300+BQ300</f>
        <v>0</v>
      </c>
      <c r="E300" s="505">
        <f t="shared" si="314"/>
        <v>0</v>
      </c>
      <c r="F300" s="639">
        <f t="shared" si="113"/>
        <v>0</v>
      </c>
      <c r="G300" s="297"/>
      <c r="H300" s="298">
        <f t="shared" si="114"/>
        <v>0</v>
      </c>
      <c r="I300" s="640"/>
      <c r="J300" s="642"/>
      <c r="K300" s="640"/>
      <c r="L300" s="642"/>
      <c r="M300" s="640"/>
      <c r="N300" s="642"/>
      <c r="O300" s="640"/>
      <c r="P300" s="642"/>
      <c r="Q300" s="640"/>
      <c r="R300" s="642"/>
      <c r="S300" s="640"/>
      <c r="T300" s="642"/>
      <c r="U300" s="640"/>
      <c r="V300" s="642"/>
      <c r="W300" s="640"/>
      <c r="X300" s="642"/>
      <c r="Y300" s="640"/>
      <c r="Z300" s="642"/>
      <c r="AA300" s="640"/>
      <c r="AB300" s="642"/>
      <c r="AC300" s="640"/>
      <c r="AD300" s="642"/>
      <c r="AE300" s="640"/>
      <c r="AF300" s="642"/>
      <c r="AG300" s="640"/>
      <c r="AH300" s="642"/>
      <c r="AI300" s="640"/>
      <c r="AJ300" s="642"/>
      <c r="AK300" s="640"/>
      <c r="AL300" s="642"/>
      <c r="AM300" s="640"/>
      <c r="AN300" s="642"/>
      <c r="AO300" s="640"/>
      <c r="AP300" s="642"/>
      <c r="AQ300" s="640"/>
      <c r="AR300" s="642"/>
      <c r="AS300" s="640"/>
      <c r="AT300" s="642"/>
      <c r="AU300" s="640"/>
      <c r="AV300" s="642"/>
      <c r="AW300" s="640"/>
      <c r="AX300" s="642"/>
      <c r="AY300" s="640"/>
      <c r="AZ300" s="642"/>
      <c r="BA300" s="640"/>
      <c r="BB300" s="642"/>
      <c r="BC300" s="640"/>
      <c r="BD300" s="642"/>
      <c r="BE300" s="640"/>
      <c r="BF300" s="642"/>
      <c r="BG300" s="640"/>
      <c r="BH300" s="642"/>
      <c r="BI300" s="640"/>
      <c r="BJ300" s="642"/>
      <c r="BK300" s="640"/>
      <c r="BL300" s="642"/>
      <c r="BM300" s="640"/>
      <c r="BN300" s="642"/>
      <c r="BO300" s="640"/>
      <c r="BP300" s="642"/>
      <c r="BQ300" s="640"/>
      <c r="BR300" s="642"/>
      <c r="BS300" s="643">
        <f t="shared" si="115"/>
        <v>0</v>
      </c>
      <c r="BT300" s="644">
        <f t="shared" si="116"/>
        <v>0</v>
      </c>
      <c r="BU300" s="644">
        <f t="shared" si="117"/>
        <v>0</v>
      </c>
      <c r="BV300" s="644">
        <f t="shared" si="118"/>
        <v>0</v>
      </c>
      <c r="BW300" s="645"/>
      <c r="BX300" s="338"/>
      <c r="BY300" s="338"/>
      <c r="BZ300" s="338"/>
      <c r="CA300" s="338"/>
      <c r="CB300" s="338"/>
      <c r="CC300" s="338"/>
    </row>
    <row r="301" ht="15.75" customHeight="1">
      <c r="A301" s="338"/>
      <c r="B301" s="501"/>
      <c r="C301" s="818"/>
      <c r="D301" s="638">
        <f t="shared" ref="D301:E301" si="315">I301+K301+M301+O301+Q301+S301+U301+W301+Y301+AA301+AC301+AE301+AG301+AI301+AK301+AM301+AO301+AQ301+AS301+AU301+AW301+AY301+BA301+BC301+BE301+BG301+BI301+BK301+BM301+BO301+BQ301</f>
        <v>0</v>
      </c>
      <c r="E301" s="505">
        <f t="shared" si="315"/>
        <v>0</v>
      </c>
      <c r="F301" s="639">
        <f t="shared" si="113"/>
        <v>0</v>
      </c>
      <c r="G301" s="297"/>
      <c r="H301" s="298">
        <f t="shared" si="114"/>
        <v>0</v>
      </c>
      <c r="I301" s="640"/>
      <c r="J301" s="642"/>
      <c r="K301" s="640"/>
      <c r="L301" s="642"/>
      <c r="M301" s="640"/>
      <c r="N301" s="642"/>
      <c r="O301" s="640"/>
      <c r="P301" s="642"/>
      <c r="Q301" s="640"/>
      <c r="R301" s="642"/>
      <c r="S301" s="640"/>
      <c r="T301" s="642"/>
      <c r="U301" s="640"/>
      <c r="V301" s="642"/>
      <c r="W301" s="640"/>
      <c r="X301" s="642"/>
      <c r="Y301" s="640"/>
      <c r="Z301" s="642"/>
      <c r="AA301" s="640"/>
      <c r="AB301" s="642"/>
      <c r="AC301" s="640"/>
      <c r="AD301" s="642"/>
      <c r="AE301" s="640"/>
      <c r="AF301" s="642"/>
      <c r="AG301" s="640"/>
      <c r="AH301" s="642"/>
      <c r="AI301" s="640"/>
      <c r="AJ301" s="642"/>
      <c r="AK301" s="640"/>
      <c r="AL301" s="642"/>
      <c r="AM301" s="640"/>
      <c r="AN301" s="642"/>
      <c r="AO301" s="640"/>
      <c r="AP301" s="642"/>
      <c r="AQ301" s="640"/>
      <c r="AR301" s="642"/>
      <c r="AS301" s="640"/>
      <c r="AT301" s="642"/>
      <c r="AU301" s="640"/>
      <c r="AV301" s="642"/>
      <c r="AW301" s="640"/>
      <c r="AX301" s="642"/>
      <c r="AY301" s="640"/>
      <c r="AZ301" s="642"/>
      <c r="BA301" s="640"/>
      <c r="BB301" s="642"/>
      <c r="BC301" s="640"/>
      <c r="BD301" s="642"/>
      <c r="BE301" s="640"/>
      <c r="BF301" s="642"/>
      <c r="BG301" s="640"/>
      <c r="BH301" s="642"/>
      <c r="BI301" s="640"/>
      <c r="BJ301" s="642"/>
      <c r="BK301" s="640"/>
      <c r="BL301" s="642"/>
      <c r="BM301" s="640"/>
      <c r="BN301" s="642"/>
      <c r="BO301" s="640"/>
      <c r="BP301" s="642"/>
      <c r="BQ301" s="640"/>
      <c r="BR301" s="642"/>
      <c r="BS301" s="643">
        <f t="shared" si="115"/>
        <v>0</v>
      </c>
      <c r="BT301" s="644">
        <f t="shared" si="116"/>
        <v>0</v>
      </c>
      <c r="BU301" s="644">
        <f t="shared" si="117"/>
        <v>0</v>
      </c>
      <c r="BV301" s="644">
        <f t="shared" si="118"/>
        <v>0</v>
      </c>
      <c r="BW301" s="645"/>
      <c r="BX301" s="338"/>
      <c r="BY301" s="338"/>
      <c r="BZ301" s="338"/>
      <c r="CA301" s="338"/>
      <c r="CB301" s="338"/>
      <c r="CC301" s="338"/>
    </row>
    <row r="302" ht="15.75" customHeight="1">
      <c r="A302" s="338"/>
      <c r="B302" s="501"/>
      <c r="C302" s="818"/>
      <c r="D302" s="638">
        <f t="shared" ref="D302:E302" si="316">I302+K302+M302+O302+Q302+S302+U302+W302+Y302+AA302+AC302+AE302+AG302+AI302+AK302+AM302+AO302+AQ302+AS302+AU302+AW302+AY302+BA302+BC302+BE302+BG302+BI302+BK302+BM302+BO302+BQ302</f>
        <v>0</v>
      </c>
      <c r="E302" s="505">
        <f t="shared" si="316"/>
        <v>0</v>
      </c>
      <c r="F302" s="639">
        <f t="shared" si="113"/>
        <v>0</v>
      </c>
      <c r="G302" s="297"/>
      <c r="H302" s="298">
        <f t="shared" si="114"/>
        <v>0</v>
      </c>
      <c r="I302" s="640"/>
      <c r="J302" s="642"/>
      <c r="K302" s="640"/>
      <c r="L302" s="642"/>
      <c r="M302" s="640"/>
      <c r="N302" s="642"/>
      <c r="O302" s="640"/>
      <c r="P302" s="642"/>
      <c r="Q302" s="640"/>
      <c r="R302" s="642"/>
      <c r="S302" s="640"/>
      <c r="T302" s="642"/>
      <c r="U302" s="640"/>
      <c r="V302" s="642"/>
      <c r="W302" s="640"/>
      <c r="X302" s="642"/>
      <c r="Y302" s="640"/>
      <c r="Z302" s="642"/>
      <c r="AA302" s="640"/>
      <c r="AB302" s="642"/>
      <c r="AC302" s="640"/>
      <c r="AD302" s="642"/>
      <c r="AE302" s="640"/>
      <c r="AF302" s="642"/>
      <c r="AG302" s="640"/>
      <c r="AH302" s="642"/>
      <c r="AI302" s="640"/>
      <c r="AJ302" s="642"/>
      <c r="AK302" s="640"/>
      <c r="AL302" s="642"/>
      <c r="AM302" s="640"/>
      <c r="AN302" s="642"/>
      <c r="AO302" s="640"/>
      <c r="AP302" s="642"/>
      <c r="AQ302" s="640"/>
      <c r="AR302" s="642"/>
      <c r="AS302" s="640"/>
      <c r="AT302" s="642"/>
      <c r="AU302" s="640"/>
      <c r="AV302" s="642"/>
      <c r="AW302" s="640"/>
      <c r="AX302" s="642"/>
      <c r="AY302" s="640"/>
      <c r="AZ302" s="642"/>
      <c r="BA302" s="640"/>
      <c r="BB302" s="642"/>
      <c r="BC302" s="640"/>
      <c r="BD302" s="642"/>
      <c r="BE302" s="640"/>
      <c r="BF302" s="642"/>
      <c r="BG302" s="640"/>
      <c r="BH302" s="642"/>
      <c r="BI302" s="640"/>
      <c r="BJ302" s="642"/>
      <c r="BK302" s="640"/>
      <c r="BL302" s="642"/>
      <c r="BM302" s="640"/>
      <c r="BN302" s="642"/>
      <c r="BO302" s="640"/>
      <c r="BP302" s="642"/>
      <c r="BQ302" s="640"/>
      <c r="BR302" s="642"/>
      <c r="BS302" s="643">
        <f t="shared" si="115"/>
        <v>0</v>
      </c>
      <c r="BT302" s="644">
        <f t="shared" si="116"/>
        <v>0</v>
      </c>
      <c r="BU302" s="644">
        <f t="shared" si="117"/>
        <v>0</v>
      </c>
      <c r="BV302" s="644">
        <f t="shared" si="118"/>
        <v>0</v>
      </c>
      <c r="BW302" s="645"/>
      <c r="BX302" s="338"/>
      <c r="BY302" s="338"/>
      <c r="BZ302" s="338"/>
      <c r="CA302" s="338"/>
      <c r="CB302" s="338"/>
      <c r="CC302" s="338"/>
    </row>
    <row r="303" ht="15.75" customHeight="1">
      <c r="A303" s="338"/>
      <c r="B303" s="501"/>
      <c r="C303" s="818"/>
      <c r="D303" s="638">
        <f t="shared" ref="D303:E303" si="317">I303+K303+M303+O303+Q303+S303+U303+W303+Y303+AA303+AC303+AE303+AG303+AI303+AK303+AM303+AO303+AQ303+AS303+AU303+AW303+AY303+BA303+BC303+BE303+BG303+BI303+BK303+BM303+BO303+BQ303</f>
        <v>0</v>
      </c>
      <c r="E303" s="505">
        <f t="shared" si="317"/>
        <v>0</v>
      </c>
      <c r="F303" s="639">
        <f t="shared" si="113"/>
        <v>0</v>
      </c>
      <c r="G303" s="297"/>
      <c r="H303" s="298">
        <f t="shared" si="114"/>
        <v>0</v>
      </c>
      <c r="I303" s="640"/>
      <c r="J303" s="642"/>
      <c r="K303" s="640"/>
      <c r="L303" s="642"/>
      <c r="M303" s="640"/>
      <c r="N303" s="642"/>
      <c r="O303" s="640"/>
      <c r="P303" s="642"/>
      <c r="Q303" s="640"/>
      <c r="R303" s="642"/>
      <c r="S303" s="640"/>
      <c r="T303" s="642"/>
      <c r="U303" s="640"/>
      <c r="V303" s="642"/>
      <c r="W303" s="640"/>
      <c r="X303" s="642"/>
      <c r="Y303" s="640"/>
      <c r="Z303" s="642"/>
      <c r="AA303" s="640"/>
      <c r="AB303" s="642"/>
      <c r="AC303" s="640"/>
      <c r="AD303" s="642"/>
      <c r="AE303" s="640"/>
      <c r="AF303" s="642"/>
      <c r="AG303" s="640"/>
      <c r="AH303" s="642"/>
      <c r="AI303" s="640"/>
      <c r="AJ303" s="642"/>
      <c r="AK303" s="640"/>
      <c r="AL303" s="642"/>
      <c r="AM303" s="640"/>
      <c r="AN303" s="642"/>
      <c r="AO303" s="640"/>
      <c r="AP303" s="642"/>
      <c r="AQ303" s="640"/>
      <c r="AR303" s="642"/>
      <c r="AS303" s="640"/>
      <c r="AT303" s="642"/>
      <c r="AU303" s="640"/>
      <c r="AV303" s="642"/>
      <c r="AW303" s="640"/>
      <c r="AX303" s="642"/>
      <c r="AY303" s="640"/>
      <c r="AZ303" s="642"/>
      <c r="BA303" s="640"/>
      <c r="BB303" s="642"/>
      <c r="BC303" s="640"/>
      <c r="BD303" s="642"/>
      <c r="BE303" s="640"/>
      <c r="BF303" s="642"/>
      <c r="BG303" s="640"/>
      <c r="BH303" s="642"/>
      <c r="BI303" s="640"/>
      <c r="BJ303" s="642"/>
      <c r="BK303" s="640"/>
      <c r="BL303" s="642"/>
      <c r="BM303" s="640"/>
      <c r="BN303" s="642"/>
      <c r="BO303" s="640"/>
      <c r="BP303" s="642"/>
      <c r="BQ303" s="640"/>
      <c r="BR303" s="642"/>
      <c r="BS303" s="643">
        <f t="shared" si="115"/>
        <v>0</v>
      </c>
      <c r="BT303" s="644">
        <f t="shared" si="116"/>
        <v>0</v>
      </c>
      <c r="BU303" s="644">
        <f t="shared" si="117"/>
        <v>0</v>
      </c>
      <c r="BV303" s="644">
        <f t="shared" si="118"/>
        <v>0</v>
      </c>
      <c r="BW303" s="645"/>
      <c r="BX303" s="338"/>
      <c r="BY303" s="338"/>
      <c r="BZ303" s="338"/>
      <c r="CA303" s="338"/>
      <c r="CB303" s="338"/>
      <c r="CC303" s="338"/>
    </row>
    <row r="304" ht="15.75" customHeight="1">
      <c r="A304" s="338"/>
      <c r="B304" s="501"/>
      <c r="C304" s="818"/>
      <c r="D304" s="638">
        <f t="shared" ref="D304:E304" si="318">I304+K304+M304+O304+Q304+S304+U304+W304+Y304+AA304+AC304+AE304+AG304+AI304+AK304+AM304+AO304+AQ304+AS304+AU304+AW304+AY304+BA304+BC304+BE304+BG304+BI304+BK304+BM304+BO304+BQ304</f>
        <v>0</v>
      </c>
      <c r="E304" s="505">
        <f t="shared" si="318"/>
        <v>0</v>
      </c>
      <c r="F304" s="639">
        <f t="shared" si="113"/>
        <v>0</v>
      </c>
      <c r="G304" s="327"/>
      <c r="H304" s="298">
        <f t="shared" si="114"/>
        <v>0</v>
      </c>
      <c r="I304" s="640"/>
      <c r="J304" s="642"/>
      <c r="K304" s="640"/>
      <c r="L304" s="642"/>
      <c r="M304" s="640"/>
      <c r="N304" s="642"/>
      <c r="O304" s="640"/>
      <c r="P304" s="642"/>
      <c r="Q304" s="640"/>
      <c r="R304" s="642"/>
      <c r="S304" s="640"/>
      <c r="T304" s="642"/>
      <c r="U304" s="640"/>
      <c r="V304" s="642"/>
      <c r="W304" s="640"/>
      <c r="X304" s="642"/>
      <c r="Y304" s="640"/>
      <c r="Z304" s="642"/>
      <c r="AA304" s="640"/>
      <c r="AB304" s="642"/>
      <c r="AC304" s="640"/>
      <c r="AD304" s="642"/>
      <c r="AE304" s="640"/>
      <c r="AF304" s="642"/>
      <c r="AG304" s="640"/>
      <c r="AH304" s="642"/>
      <c r="AI304" s="640"/>
      <c r="AJ304" s="642"/>
      <c r="AK304" s="640"/>
      <c r="AL304" s="642"/>
      <c r="AM304" s="640"/>
      <c r="AN304" s="642"/>
      <c r="AO304" s="640"/>
      <c r="AP304" s="642"/>
      <c r="AQ304" s="640"/>
      <c r="AR304" s="642"/>
      <c r="AS304" s="640"/>
      <c r="AT304" s="642"/>
      <c r="AU304" s="640"/>
      <c r="AV304" s="642"/>
      <c r="AW304" s="640"/>
      <c r="AX304" s="642"/>
      <c r="AY304" s="640"/>
      <c r="AZ304" s="642"/>
      <c r="BA304" s="640"/>
      <c r="BB304" s="642"/>
      <c r="BC304" s="640"/>
      <c r="BD304" s="642"/>
      <c r="BE304" s="640"/>
      <c r="BF304" s="642"/>
      <c r="BG304" s="640"/>
      <c r="BH304" s="642"/>
      <c r="BI304" s="640"/>
      <c r="BJ304" s="642"/>
      <c r="BK304" s="640"/>
      <c r="BL304" s="642"/>
      <c r="BM304" s="640"/>
      <c r="BN304" s="642"/>
      <c r="BO304" s="640"/>
      <c r="BP304" s="642"/>
      <c r="BQ304" s="640"/>
      <c r="BR304" s="642"/>
      <c r="BS304" s="643">
        <f t="shared" si="115"/>
        <v>0</v>
      </c>
      <c r="BT304" s="644">
        <f t="shared" si="116"/>
        <v>0</v>
      </c>
      <c r="BU304" s="644">
        <f t="shared" si="117"/>
        <v>0</v>
      </c>
      <c r="BV304" s="644">
        <f t="shared" si="118"/>
        <v>0</v>
      </c>
      <c r="BW304" s="645"/>
      <c r="BX304" s="338"/>
      <c r="BY304" s="338"/>
      <c r="BZ304" s="338"/>
      <c r="CA304" s="338"/>
      <c r="CB304" s="338"/>
      <c r="CC304" s="338"/>
    </row>
    <row r="305" ht="15.75" customHeight="1">
      <c r="A305" s="338"/>
      <c r="B305" s="501"/>
      <c r="C305" s="818"/>
      <c r="D305" s="638">
        <f t="shared" ref="D305:E305" si="319">I305+K305+M305+O305+Q305+S305+U305+W305+Y305+AA305+AC305+AE305+AG305+AI305+AK305+AM305+AO305+AQ305+AS305+AU305+AW305+AY305+BA305+BC305+BE305+BG305+BI305+BK305+BM305+BO305+BQ305</f>
        <v>0</v>
      </c>
      <c r="E305" s="505">
        <f t="shared" si="319"/>
        <v>0</v>
      </c>
      <c r="F305" s="639">
        <f t="shared" si="113"/>
        <v>0</v>
      </c>
      <c r="G305" s="327"/>
      <c r="H305" s="298">
        <f t="shared" si="114"/>
        <v>0</v>
      </c>
      <c r="I305" s="640"/>
      <c r="J305" s="642"/>
      <c r="K305" s="640"/>
      <c r="L305" s="642"/>
      <c r="M305" s="640"/>
      <c r="N305" s="642"/>
      <c r="O305" s="640"/>
      <c r="P305" s="642"/>
      <c r="Q305" s="640"/>
      <c r="R305" s="642"/>
      <c r="S305" s="640"/>
      <c r="T305" s="642"/>
      <c r="U305" s="640"/>
      <c r="V305" s="642"/>
      <c r="W305" s="640"/>
      <c r="X305" s="642"/>
      <c r="Y305" s="640"/>
      <c r="Z305" s="642"/>
      <c r="AA305" s="640"/>
      <c r="AB305" s="642"/>
      <c r="AC305" s="640"/>
      <c r="AD305" s="642"/>
      <c r="AE305" s="640"/>
      <c r="AF305" s="642"/>
      <c r="AG305" s="640"/>
      <c r="AH305" s="642"/>
      <c r="AI305" s="640"/>
      <c r="AJ305" s="642"/>
      <c r="AK305" s="640"/>
      <c r="AL305" s="642"/>
      <c r="AM305" s="640"/>
      <c r="AN305" s="642"/>
      <c r="AO305" s="640"/>
      <c r="AP305" s="642"/>
      <c r="AQ305" s="640"/>
      <c r="AR305" s="642"/>
      <c r="AS305" s="640"/>
      <c r="AT305" s="642"/>
      <c r="AU305" s="640"/>
      <c r="AV305" s="642"/>
      <c r="AW305" s="640"/>
      <c r="AX305" s="642"/>
      <c r="AY305" s="640"/>
      <c r="AZ305" s="642"/>
      <c r="BA305" s="640"/>
      <c r="BB305" s="642"/>
      <c r="BC305" s="640"/>
      <c r="BD305" s="642"/>
      <c r="BE305" s="640"/>
      <c r="BF305" s="642"/>
      <c r="BG305" s="640"/>
      <c r="BH305" s="642"/>
      <c r="BI305" s="640"/>
      <c r="BJ305" s="642"/>
      <c r="BK305" s="640"/>
      <c r="BL305" s="642"/>
      <c r="BM305" s="640"/>
      <c r="BN305" s="642"/>
      <c r="BO305" s="640"/>
      <c r="BP305" s="642"/>
      <c r="BQ305" s="640"/>
      <c r="BR305" s="642"/>
      <c r="BS305" s="643">
        <f t="shared" si="115"/>
        <v>0</v>
      </c>
      <c r="BT305" s="644">
        <f t="shared" si="116"/>
        <v>0</v>
      </c>
      <c r="BU305" s="644">
        <f t="shared" si="117"/>
        <v>0</v>
      </c>
      <c r="BV305" s="644">
        <f t="shared" si="118"/>
        <v>0</v>
      </c>
      <c r="BW305" s="645"/>
      <c r="BX305" s="338"/>
      <c r="BY305" s="338"/>
      <c r="BZ305" s="338"/>
      <c r="CA305" s="338"/>
      <c r="CB305" s="338"/>
      <c r="CC305" s="338"/>
    </row>
    <row r="306" ht="15.75" customHeight="1">
      <c r="A306" s="338"/>
      <c r="B306" s="501"/>
      <c r="C306" s="818"/>
      <c r="D306" s="638">
        <f t="shared" ref="D306:E306" si="320">I306+K306+M306+O306+Q306+S306+U306+W306+Y306+AA306+AC306+AE306+AG306+AI306+AK306+AM306+AO306+AQ306+AS306+AU306+AW306+AY306+BA306+BC306+BE306+BG306+BI306+BK306+BM306+BO306+BQ306</f>
        <v>0</v>
      </c>
      <c r="E306" s="505">
        <f t="shared" si="320"/>
        <v>0</v>
      </c>
      <c r="F306" s="639">
        <f t="shared" si="113"/>
        <v>0</v>
      </c>
      <c r="G306" s="327"/>
      <c r="H306" s="298">
        <f t="shared" si="114"/>
        <v>0</v>
      </c>
      <c r="I306" s="640"/>
      <c r="J306" s="642"/>
      <c r="K306" s="640"/>
      <c r="L306" s="642"/>
      <c r="M306" s="640"/>
      <c r="N306" s="642"/>
      <c r="O306" s="640"/>
      <c r="P306" s="642"/>
      <c r="Q306" s="640"/>
      <c r="R306" s="642"/>
      <c r="S306" s="640"/>
      <c r="T306" s="642"/>
      <c r="U306" s="640"/>
      <c r="V306" s="642"/>
      <c r="W306" s="640"/>
      <c r="X306" s="642"/>
      <c r="Y306" s="640"/>
      <c r="Z306" s="642"/>
      <c r="AA306" s="640"/>
      <c r="AB306" s="642"/>
      <c r="AC306" s="640"/>
      <c r="AD306" s="642"/>
      <c r="AE306" s="640"/>
      <c r="AF306" s="642"/>
      <c r="AG306" s="640"/>
      <c r="AH306" s="642"/>
      <c r="AI306" s="640"/>
      <c r="AJ306" s="642"/>
      <c r="AK306" s="640"/>
      <c r="AL306" s="642"/>
      <c r="AM306" s="640"/>
      <c r="AN306" s="642"/>
      <c r="AO306" s="640"/>
      <c r="AP306" s="642"/>
      <c r="AQ306" s="640"/>
      <c r="AR306" s="642"/>
      <c r="AS306" s="640"/>
      <c r="AT306" s="642"/>
      <c r="AU306" s="640"/>
      <c r="AV306" s="642"/>
      <c r="AW306" s="640"/>
      <c r="AX306" s="642"/>
      <c r="AY306" s="640"/>
      <c r="AZ306" s="642"/>
      <c r="BA306" s="640"/>
      <c r="BB306" s="642"/>
      <c r="BC306" s="640"/>
      <c r="BD306" s="642"/>
      <c r="BE306" s="640"/>
      <c r="BF306" s="642"/>
      <c r="BG306" s="640"/>
      <c r="BH306" s="642"/>
      <c r="BI306" s="640"/>
      <c r="BJ306" s="642"/>
      <c r="BK306" s="640"/>
      <c r="BL306" s="642"/>
      <c r="BM306" s="640"/>
      <c r="BN306" s="642"/>
      <c r="BO306" s="640"/>
      <c r="BP306" s="642"/>
      <c r="BQ306" s="640"/>
      <c r="BR306" s="642"/>
      <c r="BS306" s="643">
        <f t="shared" si="115"/>
        <v>0</v>
      </c>
      <c r="BT306" s="644">
        <f t="shared" si="116"/>
        <v>0</v>
      </c>
      <c r="BU306" s="644">
        <f t="shared" si="117"/>
        <v>0</v>
      </c>
      <c r="BV306" s="644">
        <f t="shared" si="118"/>
        <v>0</v>
      </c>
      <c r="BW306" s="645"/>
      <c r="BX306" s="338"/>
      <c r="BY306" s="338"/>
      <c r="BZ306" s="338"/>
      <c r="CA306" s="338"/>
      <c r="CB306" s="338"/>
      <c r="CC306" s="338"/>
    </row>
    <row r="307" ht="15.75" customHeight="1">
      <c r="A307" s="338"/>
      <c r="B307" s="501"/>
      <c r="C307" s="818"/>
      <c r="D307" s="638">
        <f t="shared" ref="D307:E307" si="321">I307+K307+M307+O307+Q307+S307+U307+W307+Y307+AA307+AC307+AE307+AG307+AI307+AK307+AM307+AO307+AQ307+AS307+AU307+AW307+AY307+BA307+BC307+BE307+BG307+BI307+BK307+BM307+BO307+BQ307</f>
        <v>0</v>
      </c>
      <c r="E307" s="505">
        <f t="shared" si="321"/>
        <v>0</v>
      </c>
      <c r="F307" s="639">
        <f t="shared" si="113"/>
        <v>0</v>
      </c>
      <c r="G307" s="327"/>
      <c r="H307" s="298">
        <f t="shared" si="114"/>
        <v>0</v>
      </c>
      <c r="I307" s="640"/>
      <c r="J307" s="642"/>
      <c r="K307" s="640"/>
      <c r="L307" s="642"/>
      <c r="M307" s="640"/>
      <c r="N307" s="642"/>
      <c r="O307" s="640"/>
      <c r="P307" s="642"/>
      <c r="Q307" s="640"/>
      <c r="R307" s="642"/>
      <c r="S307" s="640"/>
      <c r="T307" s="642"/>
      <c r="U307" s="640"/>
      <c r="V307" s="642"/>
      <c r="W307" s="640"/>
      <c r="X307" s="642"/>
      <c r="Y307" s="640"/>
      <c r="Z307" s="642"/>
      <c r="AA307" s="640"/>
      <c r="AB307" s="642"/>
      <c r="AC307" s="640"/>
      <c r="AD307" s="642"/>
      <c r="AE307" s="640"/>
      <c r="AF307" s="642"/>
      <c r="AG307" s="640"/>
      <c r="AH307" s="642"/>
      <c r="AI307" s="640"/>
      <c r="AJ307" s="642"/>
      <c r="AK307" s="640"/>
      <c r="AL307" s="642"/>
      <c r="AM307" s="640"/>
      <c r="AN307" s="642"/>
      <c r="AO307" s="640"/>
      <c r="AP307" s="642"/>
      <c r="AQ307" s="640"/>
      <c r="AR307" s="642"/>
      <c r="AS307" s="640"/>
      <c r="AT307" s="642"/>
      <c r="AU307" s="640"/>
      <c r="AV307" s="642"/>
      <c r="AW307" s="640"/>
      <c r="AX307" s="642"/>
      <c r="AY307" s="640"/>
      <c r="AZ307" s="642"/>
      <c r="BA307" s="640"/>
      <c r="BB307" s="642"/>
      <c r="BC307" s="640"/>
      <c r="BD307" s="642"/>
      <c r="BE307" s="640"/>
      <c r="BF307" s="642"/>
      <c r="BG307" s="640"/>
      <c r="BH307" s="642"/>
      <c r="BI307" s="640"/>
      <c r="BJ307" s="642"/>
      <c r="BK307" s="640"/>
      <c r="BL307" s="642"/>
      <c r="BM307" s="640"/>
      <c r="BN307" s="642"/>
      <c r="BO307" s="640"/>
      <c r="BP307" s="642"/>
      <c r="BQ307" s="640"/>
      <c r="BR307" s="642"/>
      <c r="BS307" s="643">
        <f t="shared" si="115"/>
        <v>0</v>
      </c>
      <c r="BT307" s="644">
        <f t="shared" si="116"/>
        <v>0</v>
      </c>
      <c r="BU307" s="644">
        <f t="shared" si="117"/>
        <v>0</v>
      </c>
      <c r="BV307" s="644">
        <f t="shared" si="118"/>
        <v>0</v>
      </c>
      <c r="BW307" s="645"/>
      <c r="BX307" s="338"/>
      <c r="BY307" s="338"/>
      <c r="BZ307" s="338"/>
      <c r="CA307" s="338"/>
      <c r="CB307" s="338"/>
      <c r="CC307" s="338"/>
    </row>
    <row r="308" ht="15.75" customHeight="1">
      <c r="A308" s="338"/>
      <c r="B308" s="501"/>
      <c r="C308" s="818"/>
      <c r="D308" s="638">
        <f t="shared" ref="D308:E308" si="322">I308+K308+M308+O308+Q308+S308+U308+W308+Y308+AA308+AC308+AE308+AG308+AI308+AK308+AM308+AO308+AQ308+AS308+AU308+AW308+AY308+BA308+BC308+BE308+BG308+BI308+BK308+BM308+BO308+BQ308</f>
        <v>0</v>
      </c>
      <c r="E308" s="505">
        <f t="shared" si="322"/>
        <v>0</v>
      </c>
      <c r="F308" s="639">
        <f t="shared" si="113"/>
        <v>0</v>
      </c>
      <c r="G308" s="327"/>
      <c r="H308" s="298">
        <f t="shared" si="114"/>
        <v>0</v>
      </c>
      <c r="I308" s="640"/>
      <c r="J308" s="642"/>
      <c r="K308" s="640"/>
      <c r="L308" s="642"/>
      <c r="M308" s="640"/>
      <c r="N308" s="642"/>
      <c r="O308" s="640"/>
      <c r="P308" s="642"/>
      <c r="Q308" s="640"/>
      <c r="R308" s="642"/>
      <c r="S308" s="640"/>
      <c r="T308" s="642"/>
      <c r="U308" s="640"/>
      <c r="V308" s="642"/>
      <c r="W308" s="640"/>
      <c r="X308" s="642"/>
      <c r="Y308" s="640"/>
      <c r="Z308" s="642"/>
      <c r="AA308" s="640"/>
      <c r="AB308" s="642"/>
      <c r="AC308" s="640"/>
      <c r="AD308" s="642"/>
      <c r="AE308" s="640"/>
      <c r="AF308" s="642"/>
      <c r="AG308" s="640"/>
      <c r="AH308" s="642"/>
      <c r="AI308" s="640"/>
      <c r="AJ308" s="642"/>
      <c r="AK308" s="640"/>
      <c r="AL308" s="642"/>
      <c r="AM308" s="640"/>
      <c r="AN308" s="642"/>
      <c r="AO308" s="640"/>
      <c r="AP308" s="642"/>
      <c r="AQ308" s="640"/>
      <c r="AR308" s="642"/>
      <c r="AS308" s="640"/>
      <c r="AT308" s="642"/>
      <c r="AU308" s="640"/>
      <c r="AV308" s="642"/>
      <c r="AW308" s="640"/>
      <c r="AX308" s="642"/>
      <c r="AY308" s="640"/>
      <c r="AZ308" s="642"/>
      <c r="BA308" s="640"/>
      <c r="BB308" s="642"/>
      <c r="BC308" s="640"/>
      <c r="BD308" s="642"/>
      <c r="BE308" s="640"/>
      <c r="BF308" s="642"/>
      <c r="BG308" s="640"/>
      <c r="BH308" s="642"/>
      <c r="BI308" s="640"/>
      <c r="BJ308" s="642"/>
      <c r="BK308" s="640"/>
      <c r="BL308" s="642"/>
      <c r="BM308" s="640"/>
      <c r="BN308" s="642"/>
      <c r="BO308" s="640"/>
      <c r="BP308" s="642"/>
      <c r="BQ308" s="640"/>
      <c r="BR308" s="642"/>
      <c r="BS308" s="643">
        <f t="shared" si="115"/>
        <v>0</v>
      </c>
      <c r="BT308" s="644">
        <f t="shared" si="116"/>
        <v>0</v>
      </c>
      <c r="BU308" s="644">
        <f t="shared" si="117"/>
        <v>0</v>
      </c>
      <c r="BV308" s="644">
        <f t="shared" si="118"/>
        <v>0</v>
      </c>
      <c r="BW308" s="645"/>
      <c r="BX308" s="338"/>
      <c r="BY308" s="338"/>
      <c r="BZ308" s="338"/>
      <c r="CA308" s="338"/>
      <c r="CB308" s="338"/>
      <c r="CC308" s="338"/>
    </row>
    <row r="309" ht="15.75" customHeight="1">
      <c r="A309" s="338"/>
      <c r="B309" s="501"/>
      <c r="C309" s="818"/>
      <c r="D309" s="638">
        <f t="shared" ref="D309:E309" si="323">I309+K309+M309+O309+Q309+S309+U309+W309+Y309+AA309+AC309+AE309+AG309+AI309+AK309+AM309+AO309+AQ309+AS309+AU309+AW309+AY309+BA309+BC309+BE309+BG309+BI309+BK309+BM309+BO309+BQ309</f>
        <v>0</v>
      </c>
      <c r="E309" s="505">
        <f t="shared" si="323"/>
        <v>0</v>
      </c>
      <c r="F309" s="639">
        <f t="shared" si="113"/>
        <v>0</v>
      </c>
      <c r="G309" s="327"/>
      <c r="H309" s="298">
        <f t="shared" si="114"/>
        <v>0</v>
      </c>
      <c r="I309" s="640"/>
      <c r="J309" s="642"/>
      <c r="K309" s="640"/>
      <c r="L309" s="642"/>
      <c r="M309" s="640"/>
      <c r="N309" s="642"/>
      <c r="O309" s="640"/>
      <c r="P309" s="642"/>
      <c r="Q309" s="640"/>
      <c r="R309" s="642"/>
      <c r="S309" s="640"/>
      <c r="T309" s="642"/>
      <c r="U309" s="640"/>
      <c r="V309" s="642"/>
      <c r="W309" s="640"/>
      <c r="X309" s="642"/>
      <c r="Y309" s="640"/>
      <c r="Z309" s="642"/>
      <c r="AA309" s="640"/>
      <c r="AB309" s="642"/>
      <c r="AC309" s="640"/>
      <c r="AD309" s="642"/>
      <c r="AE309" s="640"/>
      <c r="AF309" s="642"/>
      <c r="AG309" s="640"/>
      <c r="AH309" s="642"/>
      <c r="AI309" s="640"/>
      <c r="AJ309" s="642"/>
      <c r="AK309" s="640"/>
      <c r="AL309" s="642"/>
      <c r="AM309" s="640"/>
      <c r="AN309" s="642"/>
      <c r="AO309" s="640"/>
      <c r="AP309" s="642"/>
      <c r="AQ309" s="640"/>
      <c r="AR309" s="642"/>
      <c r="AS309" s="640"/>
      <c r="AT309" s="642"/>
      <c r="AU309" s="640"/>
      <c r="AV309" s="642"/>
      <c r="AW309" s="640"/>
      <c r="AX309" s="642"/>
      <c r="AY309" s="640"/>
      <c r="AZ309" s="642"/>
      <c r="BA309" s="640"/>
      <c r="BB309" s="642"/>
      <c r="BC309" s="640"/>
      <c r="BD309" s="642"/>
      <c r="BE309" s="640"/>
      <c r="BF309" s="642"/>
      <c r="BG309" s="640"/>
      <c r="BH309" s="642"/>
      <c r="BI309" s="640"/>
      <c r="BJ309" s="642"/>
      <c r="BK309" s="640"/>
      <c r="BL309" s="642"/>
      <c r="BM309" s="640"/>
      <c r="BN309" s="642"/>
      <c r="BO309" s="640"/>
      <c r="BP309" s="642"/>
      <c r="BQ309" s="640"/>
      <c r="BR309" s="642"/>
      <c r="BS309" s="643">
        <f t="shared" si="115"/>
        <v>0</v>
      </c>
      <c r="BT309" s="644">
        <f t="shared" si="116"/>
        <v>0</v>
      </c>
      <c r="BU309" s="644">
        <f t="shared" si="117"/>
        <v>0</v>
      </c>
      <c r="BV309" s="644">
        <f t="shared" si="118"/>
        <v>0</v>
      </c>
      <c r="BW309" s="645"/>
      <c r="BX309" s="338"/>
      <c r="BY309" s="338"/>
      <c r="BZ309" s="338"/>
      <c r="CA309" s="338"/>
      <c r="CB309" s="338"/>
      <c r="CC309" s="338"/>
    </row>
    <row r="310" ht="15.75" customHeight="1">
      <c r="A310" s="338"/>
      <c r="B310" s="501"/>
      <c r="C310" s="818"/>
      <c r="D310" s="638">
        <f t="shared" ref="D310:E310" si="324">I310+K310+M310+O310+Q310+S310+U310+W310+Y310+AA310+AC310+AE310+AG310+AI310+AK310+AM310+AO310+AQ310+AS310+AU310+AW310+AY310+BA310+BC310+BE310+BG310+BI310+BK310+BM310+BO310+BQ310</f>
        <v>0</v>
      </c>
      <c r="E310" s="505">
        <f t="shared" si="324"/>
        <v>0</v>
      </c>
      <c r="F310" s="639">
        <f t="shared" si="113"/>
        <v>0</v>
      </c>
      <c r="G310" s="327"/>
      <c r="H310" s="298">
        <f t="shared" si="114"/>
        <v>0</v>
      </c>
      <c r="I310" s="640"/>
      <c r="J310" s="642"/>
      <c r="K310" s="640"/>
      <c r="L310" s="642"/>
      <c r="M310" s="640"/>
      <c r="N310" s="642"/>
      <c r="O310" s="640"/>
      <c r="P310" s="642"/>
      <c r="Q310" s="640"/>
      <c r="R310" s="642"/>
      <c r="S310" s="640"/>
      <c r="T310" s="642"/>
      <c r="U310" s="640"/>
      <c r="V310" s="642"/>
      <c r="W310" s="640"/>
      <c r="X310" s="642"/>
      <c r="Y310" s="640"/>
      <c r="Z310" s="642"/>
      <c r="AA310" s="640"/>
      <c r="AB310" s="642"/>
      <c r="AC310" s="640"/>
      <c r="AD310" s="642"/>
      <c r="AE310" s="640"/>
      <c r="AF310" s="642"/>
      <c r="AG310" s="640"/>
      <c r="AH310" s="642"/>
      <c r="AI310" s="640"/>
      <c r="AJ310" s="642"/>
      <c r="AK310" s="640"/>
      <c r="AL310" s="642"/>
      <c r="AM310" s="640"/>
      <c r="AN310" s="642"/>
      <c r="AO310" s="640"/>
      <c r="AP310" s="642"/>
      <c r="AQ310" s="640"/>
      <c r="AR310" s="642"/>
      <c r="AS310" s="640"/>
      <c r="AT310" s="642"/>
      <c r="AU310" s="640"/>
      <c r="AV310" s="642"/>
      <c r="AW310" s="640"/>
      <c r="AX310" s="642"/>
      <c r="AY310" s="640"/>
      <c r="AZ310" s="642"/>
      <c r="BA310" s="640"/>
      <c r="BB310" s="642"/>
      <c r="BC310" s="640"/>
      <c r="BD310" s="642"/>
      <c r="BE310" s="640"/>
      <c r="BF310" s="642"/>
      <c r="BG310" s="640"/>
      <c r="BH310" s="642"/>
      <c r="BI310" s="640"/>
      <c r="BJ310" s="642"/>
      <c r="BK310" s="640"/>
      <c r="BL310" s="642"/>
      <c r="BM310" s="640"/>
      <c r="BN310" s="642"/>
      <c r="BO310" s="640"/>
      <c r="BP310" s="642"/>
      <c r="BQ310" s="640"/>
      <c r="BR310" s="642"/>
      <c r="BS310" s="643">
        <f t="shared" si="115"/>
        <v>0</v>
      </c>
      <c r="BT310" s="644">
        <f t="shared" si="116"/>
        <v>0</v>
      </c>
      <c r="BU310" s="644">
        <f t="shared" si="117"/>
        <v>0</v>
      </c>
      <c r="BV310" s="644">
        <f t="shared" si="118"/>
        <v>0</v>
      </c>
      <c r="BW310" s="645"/>
      <c r="BX310" s="338"/>
      <c r="BY310" s="338"/>
      <c r="BZ310" s="338"/>
      <c r="CA310" s="338"/>
      <c r="CB310" s="338"/>
      <c r="CC310" s="338"/>
    </row>
    <row r="311" ht="15.75" customHeight="1">
      <c r="A311" s="338"/>
      <c r="B311" s="501"/>
      <c r="C311" s="818"/>
      <c r="D311" s="638">
        <f t="shared" ref="D311:E311" si="325">I311+K311+M311+O311+Q311+S311+U311+W311+Y311+AA311+AC311+AE311+AG311+AI311+AK311+AM311+AO311+AQ311+AS311+AU311+AW311+AY311+BA311+BC311+BE311+BG311+BI311+BK311+BM311+BO311+BQ311</f>
        <v>0</v>
      </c>
      <c r="E311" s="505">
        <f t="shared" si="325"/>
        <v>0</v>
      </c>
      <c r="F311" s="639">
        <f t="shared" si="113"/>
        <v>0</v>
      </c>
      <c r="G311" s="327"/>
      <c r="H311" s="298">
        <f t="shared" si="114"/>
        <v>0</v>
      </c>
      <c r="I311" s="640"/>
      <c r="J311" s="642"/>
      <c r="K311" s="640"/>
      <c r="L311" s="642"/>
      <c r="M311" s="640"/>
      <c r="N311" s="642"/>
      <c r="O311" s="640"/>
      <c r="P311" s="642"/>
      <c r="Q311" s="640"/>
      <c r="R311" s="642"/>
      <c r="S311" s="640"/>
      <c r="T311" s="642"/>
      <c r="U311" s="640"/>
      <c r="V311" s="642"/>
      <c r="W311" s="640"/>
      <c r="X311" s="642"/>
      <c r="Y311" s="640"/>
      <c r="Z311" s="642"/>
      <c r="AA311" s="640"/>
      <c r="AB311" s="642"/>
      <c r="AC311" s="640"/>
      <c r="AD311" s="642"/>
      <c r="AE311" s="640"/>
      <c r="AF311" s="642"/>
      <c r="AG311" s="640"/>
      <c r="AH311" s="642"/>
      <c r="AI311" s="640"/>
      <c r="AJ311" s="642"/>
      <c r="AK311" s="640"/>
      <c r="AL311" s="642"/>
      <c r="AM311" s="640"/>
      <c r="AN311" s="642"/>
      <c r="AO311" s="640"/>
      <c r="AP311" s="642"/>
      <c r="AQ311" s="640"/>
      <c r="AR311" s="642"/>
      <c r="AS311" s="640"/>
      <c r="AT311" s="642"/>
      <c r="AU311" s="640"/>
      <c r="AV311" s="642"/>
      <c r="AW311" s="640"/>
      <c r="AX311" s="642"/>
      <c r="AY311" s="640"/>
      <c r="AZ311" s="642"/>
      <c r="BA311" s="640"/>
      <c r="BB311" s="642"/>
      <c r="BC311" s="640"/>
      <c r="BD311" s="642"/>
      <c r="BE311" s="640"/>
      <c r="BF311" s="642"/>
      <c r="BG311" s="640"/>
      <c r="BH311" s="642"/>
      <c r="BI311" s="640"/>
      <c r="BJ311" s="642"/>
      <c r="BK311" s="640"/>
      <c r="BL311" s="642"/>
      <c r="BM311" s="640"/>
      <c r="BN311" s="642"/>
      <c r="BO311" s="640"/>
      <c r="BP311" s="642"/>
      <c r="BQ311" s="640"/>
      <c r="BR311" s="642"/>
      <c r="BS311" s="643">
        <f t="shared" si="115"/>
        <v>0</v>
      </c>
      <c r="BT311" s="644">
        <f t="shared" si="116"/>
        <v>0</v>
      </c>
      <c r="BU311" s="644">
        <f t="shared" si="117"/>
        <v>0</v>
      </c>
      <c r="BV311" s="644">
        <f t="shared" si="118"/>
        <v>0</v>
      </c>
      <c r="BW311" s="645"/>
      <c r="BX311" s="338"/>
      <c r="BY311" s="338"/>
      <c r="BZ311" s="338"/>
      <c r="CA311" s="338"/>
      <c r="CB311" s="338"/>
      <c r="CC311" s="338"/>
    </row>
    <row r="312" ht="15.75" customHeight="1">
      <c r="A312" s="338"/>
      <c r="B312" s="501"/>
      <c r="C312" s="818"/>
      <c r="D312" s="638">
        <f t="shared" ref="D312:E312" si="326">I312+K312+M312+O312+Q312+S312+U312+W312+Y312+AA312+AC312+AE312+AG312+AI312+AK312+AM312+AO312+AQ312+AS312+AU312+AW312+AY312+BA312+BC312+BE312+BG312+BI312+BK312+BM312+BO312+BQ312</f>
        <v>0</v>
      </c>
      <c r="E312" s="505">
        <f t="shared" si="326"/>
        <v>0</v>
      </c>
      <c r="F312" s="639">
        <f t="shared" si="113"/>
        <v>0</v>
      </c>
      <c r="G312" s="327"/>
      <c r="H312" s="298">
        <f t="shared" si="114"/>
        <v>0</v>
      </c>
      <c r="I312" s="640"/>
      <c r="J312" s="642"/>
      <c r="K312" s="640"/>
      <c r="L312" s="642"/>
      <c r="M312" s="640"/>
      <c r="N312" s="642"/>
      <c r="O312" s="640"/>
      <c r="P312" s="642"/>
      <c r="Q312" s="640"/>
      <c r="R312" s="642"/>
      <c r="S312" s="640"/>
      <c r="T312" s="642"/>
      <c r="U312" s="640"/>
      <c r="V312" s="642"/>
      <c r="W312" s="640"/>
      <c r="X312" s="642"/>
      <c r="Y312" s="640"/>
      <c r="Z312" s="642"/>
      <c r="AA312" s="640"/>
      <c r="AB312" s="642"/>
      <c r="AC312" s="640"/>
      <c r="AD312" s="642"/>
      <c r="AE312" s="640"/>
      <c r="AF312" s="642"/>
      <c r="AG312" s="640"/>
      <c r="AH312" s="642"/>
      <c r="AI312" s="640"/>
      <c r="AJ312" s="642"/>
      <c r="AK312" s="640"/>
      <c r="AL312" s="642"/>
      <c r="AM312" s="640"/>
      <c r="AN312" s="642"/>
      <c r="AO312" s="640"/>
      <c r="AP312" s="642"/>
      <c r="AQ312" s="640"/>
      <c r="AR312" s="642"/>
      <c r="AS312" s="640"/>
      <c r="AT312" s="642"/>
      <c r="AU312" s="640"/>
      <c r="AV312" s="642"/>
      <c r="AW312" s="640"/>
      <c r="AX312" s="642"/>
      <c r="AY312" s="640"/>
      <c r="AZ312" s="642"/>
      <c r="BA312" s="640"/>
      <c r="BB312" s="642"/>
      <c r="BC312" s="640"/>
      <c r="BD312" s="642"/>
      <c r="BE312" s="640"/>
      <c r="BF312" s="642"/>
      <c r="BG312" s="640"/>
      <c r="BH312" s="642"/>
      <c r="BI312" s="640"/>
      <c r="BJ312" s="642"/>
      <c r="BK312" s="640"/>
      <c r="BL312" s="642"/>
      <c r="BM312" s="640"/>
      <c r="BN312" s="642"/>
      <c r="BO312" s="640"/>
      <c r="BP312" s="642"/>
      <c r="BQ312" s="640"/>
      <c r="BR312" s="642"/>
      <c r="BS312" s="643">
        <f t="shared" si="115"/>
        <v>0</v>
      </c>
      <c r="BT312" s="644">
        <f t="shared" si="116"/>
        <v>0</v>
      </c>
      <c r="BU312" s="644">
        <f t="shared" si="117"/>
        <v>0</v>
      </c>
      <c r="BV312" s="644">
        <f t="shared" si="118"/>
        <v>0</v>
      </c>
      <c r="BW312" s="645"/>
      <c r="BX312" s="338"/>
      <c r="BY312" s="338"/>
      <c r="BZ312" s="338"/>
      <c r="CA312" s="338"/>
      <c r="CB312" s="338"/>
      <c r="CC312" s="338"/>
    </row>
    <row r="313" ht="15.75" customHeight="1">
      <c r="A313" s="338"/>
      <c r="B313" s="501"/>
      <c r="C313" s="818"/>
      <c r="D313" s="638">
        <f t="shared" ref="D313:E313" si="327">I313+K313+M313+O313+Q313+S313+U313+W313+Y313+AA313+AC313+AE313+AG313+AI313+AK313+AM313+AO313+AQ313+AS313+AU313+AW313+AY313+BA313+BC313+BE313+BG313+BI313+BK313+BM313+BO313+BQ313</f>
        <v>0</v>
      </c>
      <c r="E313" s="505">
        <f t="shared" si="327"/>
        <v>0</v>
      </c>
      <c r="F313" s="639">
        <f t="shared" si="113"/>
        <v>0</v>
      </c>
      <c r="G313" s="327"/>
      <c r="H313" s="298">
        <f t="shared" si="114"/>
        <v>0</v>
      </c>
      <c r="I313" s="640"/>
      <c r="J313" s="642"/>
      <c r="K313" s="640"/>
      <c r="L313" s="642"/>
      <c r="M313" s="640"/>
      <c r="N313" s="642"/>
      <c r="O313" s="640"/>
      <c r="P313" s="642"/>
      <c r="Q313" s="640"/>
      <c r="R313" s="642"/>
      <c r="S313" s="640"/>
      <c r="T313" s="642"/>
      <c r="U313" s="640"/>
      <c r="V313" s="642"/>
      <c r="W313" s="640"/>
      <c r="X313" s="642"/>
      <c r="Y313" s="640"/>
      <c r="Z313" s="642"/>
      <c r="AA313" s="640"/>
      <c r="AB313" s="642"/>
      <c r="AC313" s="640"/>
      <c r="AD313" s="642"/>
      <c r="AE313" s="640"/>
      <c r="AF313" s="642"/>
      <c r="AG313" s="640"/>
      <c r="AH313" s="642"/>
      <c r="AI313" s="640"/>
      <c r="AJ313" s="642"/>
      <c r="AK313" s="640"/>
      <c r="AL313" s="642"/>
      <c r="AM313" s="640"/>
      <c r="AN313" s="642"/>
      <c r="AO313" s="640"/>
      <c r="AP313" s="642"/>
      <c r="AQ313" s="640"/>
      <c r="AR313" s="642"/>
      <c r="AS313" s="640"/>
      <c r="AT313" s="642"/>
      <c r="AU313" s="640"/>
      <c r="AV313" s="642"/>
      <c r="AW313" s="640"/>
      <c r="AX313" s="642"/>
      <c r="AY313" s="640"/>
      <c r="AZ313" s="642"/>
      <c r="BA313" s="640"/>
      <c r="BB313" s="642"/>
      <c r="BC313" s="640"/>
      <c r="BD313" s="642"/>
      <c r="BE313" s="640"/>
      <c r="BF313" s="642"/>
      <c r="BG313" s="640"/>
      <c r="BH313" s="642"/>
      <c r="BI313" s="640"/>
      <c r="BJ313" s="642"/>
      <c r="BK313" s="640"/>
      <c r="BL313" s="642"/>
      <c r="BM313" s="640"/>
      <c r="BN313" s="642"/>
      <c r="BO313" s="640"/>
      <c r="BP313" s="642"/>
      <c r="BQ313" s="640"/>
      <c r="BR313" s="642"/>
      <c r="BS313" s="643">
        <f t="shared" si="115"/>
        <v>0</v>
      </c>
      <c r="BT313" s="644">
        <f t="shared" si="116"/>
        <v>0</v>
      </c>
      <c r="BU313" s="644">
        <f t="shared" si="117"/>
        <v>0</v>
      </c>
      <c r="BV313" s="644">
        <f t="shared" si="118"/>
        <v>0</v>
      </c>
      <c r="BW313" s="645"/>
      <c r="BX313" s="338"/>
      <c r="BY313" s="338"/>
      <c r="BZ313" s="338"/>
      <c r="CA313" s="338"/>
      <c r="CB313" s="338"/>
      <c r="CC313" s="338"/>
    </row>
    <row r="314" ht="15.75" customHeight="1">
      <c r="A314" s="338"/>
      <c r="B314" s="501"/>
      <c r="C314" s="818"/>
      <c r="D314" s="638">
        <f t="shared" ref="D314:E314" si="328">I314+K314+M314+O314+Q314+S314+U314+W314+Y314+AA314+AC314+AE314+AG314+AI314+AK314+AM314+AO314+AQ314+AS314+AU314+AW314+AY314+BA314+BC314+BE314+BG314+BI314+BK314+BM314+BO314+BQ314</f>
        <v>0</v>
      </c>
      <c r="E314" s="505">
        <f t="shared" si="328"/>
        <v>0</v>
      </c>
      <c r="F314" s="639">
        <f t="shared" si="113"/>
        <v>0</v>
      </c>
      <c r="G314" s="327"/>
      <c r="H314" s="298">
        <f t="shared" si="114"/>
        <v>0</v>
      </c>
      <c r="I314" s="640"/>
      <c r="J314" s="642"/>
      <c r="K314" s="640"/>
      <c r="L314" s="642"/>
      <c r="M314" s="640"/>
      <c r="N314" s="642"/>
      <c r="O314" s="640"/>
      <c r="P314" s="642"/>
      <c r="Q314" s="640"/>
      <c r="R314" s="642"/>
      <c r="S314" s="640"/>
      <c r="T314" s="642"/>
      <c r="U314" s="640"/>
      <c r="V314" s="642"/>
      <c r="W314" s="640"/>
      <c r="X314" s="642"/>
      <c r="Y314" s="640"/>
      <c r="Z314" s="642"/>
      <c r="AA314" s="640"/>
      <c r="AB314" s="642"/>
      <c r="AC314" s="640"/>
      <c r="AD314" s="642"/>
      <c r="AE314" s="640"/>
      <c r="AF314" s="642"/>
      <c r="AG314" s="640"/>
      <c r="AH314" s="642"/>
      <c r="AI314" s="640"/>
      <c r="AJ314" s="642"/>
      <c r="AK314" s="640"/>
      <c r="AL314" s="642"/>
      <c r="AM314" s="640"/>
      <c r="AN314" s="642"/>
      <c r="AO314" s="640"/>
      <c r="AP314" s="642"/>
      <c r="AQ314" s="640"/>
      <c r="AR314" s="642"/>
      <c r="AS314" s="640"/>
      <c r="AT314" s="642"/>
      <c r="AU314" s="640"/>
      <c r="AV314" s="642"/>
      <c r="AW314" s="640"/>
      <c r="AX314" s="642"/>
      <c r="AY314" s="640"/>
      <c r="AZ314" s="642"/>
      <c r="BA314" s="640"/>
      <c r="BB314" s="642"/>
      <c r="BC314" s="640"/>
      <c r="BD314" s="642"/>
      <c r="BE314" s="640"/>
      <c r="BF314" s="642"/>
      <c r="BG314" s="640"/>
      <c r="BH314" s="642"/>
      <c r="BI314" s="640"/>
      <c r="BJ314" s="642"/>
      <c r="BK314" s="640"/>
      <c r="BL314" s="642"/>
      <c r="BM314" s="640"/>
      <c r="BN314" s="642"/>
      <c r="BO314" s="640"/>
      <c r="BP314" s="642"/>
      <c r="BQ314" s="640"/>
      <c r="BR314" s="642"/>
      <c r="BS314" s="643">
        <f t="shared" si="115"/>
        <v>0</v>
      </c>
      <c r="BT314" s="644">
        <f t="shared" si="116"/>
        <v>0</v>
      </c>
      <c r="BU314" s="644">
        <f t="shared" si="117"/>
        <v>0</v>
      </c>
      <c r="BV314" s="644">
        <f t="shared" si="118"/>
        <v>0</v>
      </c>
      <c r="BW314" s="645"/>
      <c r="BX314" s="338"/>
      <c r="BY314" s="338"/>
      <c r="BZ314" s="338"/>
      <c r="CA314" s="338"/>
      <c r="CB314" s="338"/>
      <c r="CC314" s="338"/>
    </row>
    <row r="315" ht="15.75" customHeight="1">
      <c r="A315" s="338"/>
      <c r="B315" s="501"/>
      <c r="C315" s="818"/>
      <c r="D315" s="638">
        <f t="shared" ref="D315:E315" si="329">I315+K315+M315+O315+Q315+S315+U315+W315+Y315+AA315+AC315+AE315+AG315+AI315+AK315+AM315+AO315+AQ315+AS315+AU315+AW315+AY315+BA315+BC315+BE315+BG315+BI315+BK315+BM315+BO315+BQ315</f>
        <v>0</v>
      </c>
      <c r="E315" s="505">
        <f t="shared" si="329"/>
        <v>0</v>
      </c>
      <c r="F315" s="639">
        <f t="shared" si="113"/>
        <v>0</v>
      </c>
      <c r="G315" s="327"/>
      <c r="H315" s="298">
        <f t="shared" si="114"/>
        <v>0</v>
      </c>
      <c r="I315" s="640"/>
      <c r="J315" s="642"/>
      <c r="K315" s="640"/>
      <c r="L315" s="642"/>
      <c r="M315" s="640"/>
      <c r="N315" s="642"/>
      <c r="O315" s="640"/>
      <c r="P315" s="642"/>
      <c r="Q315" s="640"/>
      <c r="R315" s="642"/>
      <c r="S315" s="640"/>
      <c r="T315" s="642"/>
      <c r="U315" s="640"/>
      <c r="V315" s="642"/>
      <c r="W315" s="640"/>
      <c r="X315" s="642"/>
      <c r="Y315" s="640"/>
      <c r="Z315" s="642"/>
      <c r="AA315" s="640"/>
      <c r="AB315" s="642"/>
      <c r="AC315" s="640"/>
      <c r="AD315" s="642"/>
      <c r="AE315" s="640"/>
      <c r="AF315" s="642"/>
      <c r="AG315" s="640"/>
      <c r="AH315" s="642"/>
      <c r="AI315" s="640"/>
      <c r="AJ315" s="642"/>
      <c r="AK315" s="640"/>
      <c r="AL315" s="642"/>
      <c r="AM315" s="640"/>
      <c r="AN315" s="642"/>
      <c r="AO315" s="640"/>
      <c r="AP315" s="642"/>
      <c r="AQ315" s="640"/>
      <c r="AR315" s="642"/>
      <c r="AS315" s="640"/>
      <c r="AT315" s="642"/>
      <c r="AU315" s="640"/>
      <c r="AV315" s="642"/>
      <c r="AW315" s="640"/>
      <c r="AX315" s="642"/>
      <c r="AY315" s="640"/>
      <c r="AZ315" s="642"/>
      <c r="BA315" s="640"/>
      <c r="BB315" s="642"/>
      <c r="BC315" s="640"/>
      <c r="BD315" s="642"/>
      <c r="BE315" s="640"/>
      <c r="BF315" s="642"/>
      <c r="BG315" s="640"/>
      <c r="BH315" s="642"/>
      <c r="BI315" s="640"/>
      <c r="BJ315" s="642"/>
      <c r="BK315" s="640"/>
      <c r="BL315" s="642"/>
      <c r="BM315" s="640"/>
      <c r="BN315" s="642"/>
      <c r="BO315" s="640"/>
      <c r="BP315" s="642"/>
      <c r="BQ315" s="640"/>
      <c r="BR315" s="642"/>
      <c r="BS315" s="643">
        <f t="shared" si="115"/>
        <v>0</v>
      </c>
      <c r="BT315" s="644">
        <f t="shared" si="116"/>
        <v>0</v>
      </c>
      <c r="BU315" s="644">
        <f t="shared" si="117"/>
        <v>0</v>
      </c>
      <c r="BV315" s="644">
        <f t="shared" si="118"/>
        <v>0</v>
      </c>
      <c r="BW315" s="645"/>
      <c r="BX315" s="338"/>
      <c r="BY315" s="338"/>
      <c r="BZ315" s="338"/>
      <c r="CA315" s="338"/>
      <c r="CB315" s="338"/>
      <c r="CC315" s="338"/>
    </row>
    <row r="316" ht="15.75" customHeight="1">
      <c r="A316" s="338"/>
      <c r="B316" s="501"/>
      <c r="C316" s="818"/>
      <c r="D316" s="638">
        <f t="shared" ref="D316:E316" si="330">I316+K316+M316+O316+Q316+S316+U316+W316+Y316+AA316+AC316+AE316+AG316+AI316+AK316+AM316+AO316+AQ316+AS316+AU316+AW316+AY316+BA316+BC316+BE316+BG316+BI316+BK316+BM316+BO316+BQ316</f>
        <v>0</v>
      </c>
      <c r="E316" s="505">
        <f t="shared" si="330"/>
        <v>0</v>
      </c>
      <c r="F316" s="639">
        <f t="shared" si="113"/>
        <v>0</v>
      </c>
      <c r="G316" s="327"/>
      <c r="H316" s="298">
        <f t="shared" si="114"/>
        <v>0</v>
      </c>
      <c r="I316" s="640"/>
      <c r="J316" s="642"/>
      <c r="K316" s="640"/>
      <c r="L316" s="642"/>
      <c r="M316" s="640"/>
      <c r="N316" s="642"/>
      <c r="O316" s="640"/>
      <c r="P316" s="642"/>
      <c r="Q316" s="640"/>
      <c r="R316" s="642"/>
      <c r="S316" s="640"/>
      <c r="T316" s="642"/>
      <c r="U316" s="640"/>
      <c r="V316" s="642"/>
      <c r="W316" s="640"/>
      <c r="X316" s="642"/>
      <c r="Y316" s="640"/>
      <c r="Z316" s="642"/>
      <c r="AA316" s="640"/>
      <c r="AB316" s="642"/>
      <c r="AC316" s="640"/>
      <c r="AD316" s="642"/>
      <c r="AE316" s="640"/>
      <c r="AF316" s="642"/>
      <c r="AG316" s="640"/>
      <c r="AH316" s="642"/>
      <c r="AI316" s="640"/>
      <c r="AJ316" s="642"/>
      <c r="AK316" s="640"/>
      <c r="AL316" s="642"/>
      <c r="AM316" s="640"/>
      <c r="AN316" s="642"/>
      <c r="AO316" s="640"/>
      <c r="AP316" s="642"/>
      <c r="AQ316" s="640"/>
      <c r="AR316" s="642"/>
      <c r="AS316" s="640"/>
      <c r="AT316" s="642"/>
      <c r="AU316" s="640"/>
      <c r="AV316" s="642"/>
      <c r="AW316" s="640"/>
      <c r="AX316" s="642"/>
      <c r="AY316" s="640"/>
      <c r="AZ316" s="642"/>
      <c r="BA316" s="640"/>
      <c r="BB316" s="642"/>
      <c r="BC316" s="640"/>
      <c r="BD316" s="642"/>
      <c r="BE316" s="640"/>
      <c r="BF316" s="642"/>
      <c r="BG316" s="640"/>
      <c r="BH316" s="642"/>
      <c r="BI316" s="640"/>
      <c r="BJ316" s="642"/>
      <c r="BK316" s="640"/>
      <c r="BL316" s="642"/>
      <c r="BM316" s="640"/>
      <c r="BN316" s="642"/>
      <c r="BO316" s="640"/>
      <c r="BP316" s="642"/>
      <c r="BQ316" s="640"/>
      <c r="BR316" s="642"/>
      <c r="BS316" s="643">
        <f t="shared" si="115"/>
        <v>0</v>
      </c>
      <c r="BT316" s="644">
        <f t="shared" si="116"/>
        <v>0</v>
      </c>
      <c r="BU316" s="644">
        <f t="shared" si="117"/>
        <v>0</v>
      </c>
      <c r="BV316" s="644">
        <f t="shared" si="118"/>
        <v>0</v>
      </c>
      <c r="BW316" s="645"/>
      <c r="BX316" s="338"/>
      <c r="BY316" s="338"/>
      <c r="BZ316" s="338"/>
      <c r="CA316" s="338"/>
      <c r="CB316" s="338"/>
      <c r="CC316" s="338"/>
    </row>
    <row r="317" ht="15.75" customHeight="1">
      <c r="A317" s="338"/>
      <c r="B317" s="501"/>
      <c r="C317" s="818"/>
      <c r="D317" s="638">
        <f t="shared" ref="D317:E317" si="331">I317+K317+M317+O317+Q317+S317+U317+W317+Y317+AA317+AC317+AE317+AG317+AI317+AK317+AM317+AO317+AQ317+AS317+AU317+AW317+AY317+BA317+BC317+BE317+BG317+BI317+BK317+BM317+BO317+BQ317</f>
        <v>0</v>
      </c>
      <c r="E317" s="505">
        <f t="shared" si="331"/>
        <v>0</v>
      </c>
      <c r="F317" s="639">
        <f t="shared" si="113"/>
        <v>0</v>
      </c>
      <c r="G317" s="327"/>
      <c r="H317" s="298">
        <f t="shared" si="114"/>
        <v>0</v>
      </c>
      <c r="I317" s="640"/>
      <c r="J317" s="642"/>
      <c r="K317" s="640"/>
      <c r="L317" s="642"/>
      <c r="M317" s="640"/>
      <c r="N317" s="642"/>
      <c r="O317" s="640"/>
      <c r="P317" s="642"/>
      <c r="Q317" s="640"/>
      <c r="R317" s="642"/>
      <c r="S317" s="640"/>
      <c r="T317" s="642"/>
      <c r="U317" s="640"/>
      <c r="V317" s="642"/>
      <c r="W317" s="640"/>
      <c r="X317" s="642"/>
      <c r="Y317" s="640"/>
      <c r="Z317" s="642"/>
      <c r="AA317" s="640"/>
      <c r="AB317" s="642"/>
      <c r="AC317" s="640"/>
      <c r="AD317" s="642"/>
      <c r="AE317" s="640"/>
      <c r="AF317" s="642"/>
      <c r="AG317" s="640"/>
      <c r="AH317" s="642"/>
      <c r="AI317" s="640"/>
      <c r="AJ317" s="642"/>
      <c r="AK317" s="640"/>
      <c r="AL317" s="642"/>
      <c r="AM317" s="640"/>
      <c r="AN317" s="642"/>
      <c r="AO317" s="640"/>
      <c r="AP317" s="642"/>
      <c r="AQ317" s="640"/>
      <c r="AR317" s="642"/>
      <c r="AS317" s="640"/>
      <c r="AT317" s="642"/>
      <c r="AU317" s="640"/>
      <c r="AV317" s="642"/>
      <c r="AW317" s="640"/>
      <c r="AX317" s="642"/>
      <c r="AY317" s="640"/>
      <c r="AZ317" s="642"/>
      <c r="BA317" s="640"/>
      <c r="BB317" s="642"/>
      <c r="BC317" s="640"/>
      <c r="BD317" s="642"/>
      <c r="BE317" s="640"/>
      <c r="BF317" s="642"/>
      <c r="BG317" s="640"/>
      <c r="BH317" s="642"/>
      <c r="BI317" s="640"/>
      <c r="BJ317" s="642"/>
      <c r="BK317" s="640"/>
      <c r="BL317" s="642"/>
      <c r="BM317" s="640"/>
      <c r="BN317" s="642"/>
      <c r="BO317" s="640"/>
      <c r="BP317" s="642"/>
      <c r="BQ317" s="640"/>
      <c r="BR317" s="642"/>
      <c r="BS317" s="643">
        <f t="shared" si="115"/>
        <v>0</v>
      </c>
      <c r="BT317" s="644">
        <f t="shared" si="116"/>
        <v>0</v>
      </c>
      <c r="BU317" s="644">
        <f t="shared" si="117"/>
        <v>0</v>
      </c>
      <c r="BV317" s="644">
        <f t="shared" si="118"/>
        <v>0</v>
      </c>
      <c r="BW317" s="645"/>
      <c r="BX317" s="338"/>
      <c r="BY317" s="338"/>
      <c r="BZ317" s="338"/>
      <c r="CA317" s="338"/>
      <c r="CB317" s="338"/>
      <c r="CC317" s="338"/>
    </row>
    <row r="318" ht="15.75" customHeight="1">
      <c r="A318" s="338"/>
      <c r="B318" s="501"/>
      <c r="C318" s="818"/>
      <c r="D318" s="638">
        <f t="shared" ref="D318:E318" si="332">I318+K318+M318+O318+Q318+S318+U318+W318+Y318+AA318+AC318+AE318+AG318+AI318+AK318+AM318+AO318+AQ318+AS318+AU318+AW318+AY318+BA318+BC318+BE318+BG318+BI318+BK318+BM318+BO318+BQ318</f>
        <v>0</v>
      </c>
      <c r="E318" s="505">
        <f t="shared" si="332"/>
        <v>0</v>
      </c>
      <c r="F318" s="639">
        <f t="shared" si="113"/>
        <v>0</v>
      </c>
      <c r="G318" s="327"/>
      <c r="H318" s="298">
        <f t="shared" si="114"/>
        <v>0</v>
      </c>
      <c r="I318" s="640"/>
      <c r="J318" s="642"/>
      <c r="K318" s="640"/>
      <c r="L318" s="642"/>
      <c r="M318" s="640"/>
      <c r="N318" s="642"/>
      <c r="O318" s="640"/>
      <c r="P318" s="642"/>
      <c r="Q318" s="640"/>
      <c r="R318" s="642"/>
      <c r="S318" s="640"/>
      <c r="T318" s="642"/>
      <c r="U318" s="640"/>
      <c r="V318" s="642"/>
      <c r="W318" s="640"/>
      <c r="X318" s="642"/>
      <c r="Y318" s="640"/>
      <c r="Z318" s="642"/>
      <c r="AA318" s="640"/>
      <c r="AB318" s="642"/>
      <c r="AC318" s="640"/>
      <c r="AD318" s="642"/>
      <c r="AE318" s="640"/>
      <c r="AF318" s="642"/>
      <c r="AG318" s="640"/>
      <c r="AH318" s="642"/>
      <c r="AI318" s="640"/>
      <c r="AJ318" s="642"/>
      <c r="AK318" s="640"/>
      <c r="AL318" s="642"/>
      <c r="AM318" s="640"/>
      <c r="AN318" s="642"/>
      <c r="AO318" s="640"/>
      <c r="AP318" s="642"/>
      <c r="AQ318" s="640"/>
      <c r="AR318" s="642"/>
      <c r="AS318" s="640"/>
      <c r="AT318" s="642"/>
      <c r="AU318" s="640"/>
      <c r="AV318" s="642"/>
      <c r="AW318" s="640"/>
      <c r="AX318" s="642"/>
      <c r="AY318" s="640"/>
      <c r="AZ318" s="642"/>
      <c r="BA318" s="640"/>
      <c r="BB318" s="642"/>
      <c r="BC318" s="640"/>
      <c r="BD318" s="642"/>
      <c r="BE318" s="640"/>
      <c r="BF318" s="642"/>
      <c r="BG318" s="640"/>
      <c r="BH318" s="642"/>
      <c r="BI318" s="640"/>
      <c r="BJ318" s="642"/>
      <c r="BK318" s="640"/>
      <c r="BL318" s="642"/>
      <c r="BM318" s="640"/>
      <c r="BN318" s="642"/>
      <c r="BO318" s="640"/>
      <c r="BP318" s="642"/>
      <c r="BQ318" s="640"/>
      <c r="BR318" s="642"/>
      <c r="BS318" s="643">
        <f t="shared" si="115"/>
        <v>0</v>
      </c>
      <c r="BT318" s="644">
        <f t="shared" si="116"/>
        <v>0</v>
      </c>
      <c r="BU318" s="644">
        <f t="shared" si="117"/>
        <v>0</v>
      </c>
      <c r="BV318" s="644">
        <f t="shared" si="118"/>
        <v>0</v>
      </c>
      <c r="BW318" s="645"/>
      <c r="BX318" s="338"/>
      <c r="BY318" s="338"/>
      <c r="BZ318" s="338"/>
      <c r="CA318" s="338"/>
      <c r="CB318" s="338"/>
      <c r="CC318" s="338"/>
    </row>
    <row r="319" ht="15.75" customHeight="1">
      <c r="A319" s="338"/>
      <c r="B319" s="501"/>
      <c r="C319" s="818"/>
      <c r="D319" s="638">
        <f t="shared" ref="D319:E319" si="333">I319+K319+M319+O319+Q319+S319+U319+W319+Y319+AA319+AC319+AE319+AG319+AI319+AK319+AM319+AO319+AQ319+AS319+AU319+AW319+AY319+BA319+BC319+BE319+BG319+BI319+BK319+BM319+BO319+BQ319</f>
        <v>0</v>
      </c>
      <c r="E319" s="505">
        <f t="shared" si="333"/>
        <v>0</v>
      </c>
      <c r="F319" s="639">
        <f t="shared" si="113"/>
        <v>0</v>
      </c>
      <c r="G319" s="327"/>
      <c r="H319" s="298">
        <f t="shared" si="114"/>
        <v>0</v>
      </c>
      <c r="I319" s="640"/>
      <c r="J319" s="642"/>
      <c r="K319" s="640"/>
      <c r="L319" s="642"/>
      <c r="M319" s="640"/>
      <c r="N319" s="642"/>
      <c r="O319" s="640"/>
      <c r="P319" s="642"/>
      <c r="Q319" s="640"/>
      <c r="R319" s="642"/>
      <c r="S319" s="640"/>
      <c r="T319" s="642"/>
      <c r="U319" s="640"/>
      <c r="V319" s="642"/>
      <c r="W319" s="640"/>
      <c r="X319" s="642"/>
      <c r="Y319" s="640"/>
      <c r="Z319" s="642"/>
      <c r="AA319" s="640"/>
      <c r="AB319" s="642"/>
      <c r="AC319" s="640"/>
      <c r="AD319" s="642"/>
      <c r="AE319" s="640"/>
      <c r="AF319" s="642"/>
      <c r="AG319" s="640"/>
      <c r="AH319" s="642"/>
      <c r="AI319" s="640"/>
      <c r="AJ319" s="642"/>
      <c r="AK319" s="640"/>
      <c r="AL319" s="642"/>
      <c r="AM319" s="640"/>
      <c r="AN319" s="642"/>
      <c r="AO319" s="640"/>
      <c r="AP319" s="642"/>
      <c r="AQ319" s="640"/>
      <c r="AR319" s="642"/>
      <c r="AS319" s="640"/>
      <c r="AT319" s="642"/>
      <c r="AU319" s="640"/>
      <c r="AV319" s="642"/>
      <c r="AW319" s="640"/>
      <c r="AX319" s="642"/>
      <c r="AY319" s="640"/>
      <c r="AZ319" s="642"/>
      <c r="BA319" s="640"/>
      <c r="BB319" s="642"/>
      <c r="BC319" s="640"/>
      <c r="BD319" s="642"/>
      <c r="BE319" s="640"/>
      <c r="BF319" s="642"/>
      <c r="BG319" s="640"/>
      <c r="BH319" s="642"/>
      <c r="BI319" s="640"/>
      <c r="BJ319" s="642"/>
      <c r="BK319" s="640"/>
      <c r="BL319" s="642"/>
      <c r="BM319" s="640"/>
      <c r="BN319" s="642"/>
      <c r="BO319" s="640"/>
      <c r="BP319" s="642"/>
      <c r="BQ319" s="640"/>
      <c r="BR319" s="642"/>
      <c r="BS319" s="643">
        <f t="shared" si="115"/>
        <v>0</v>
      </c>
      <c r="BT319" s="644">
        <f t="shared" si="116"/>
        <v>0</v>
      </c>
      <c r="BU319" s="644">
        <f t="shared" si="117"/>
        <v>0</v>
      </c>
      <c r="BV319" s="644">
        <f t="shared" si="118"/>
        <v>0</v>
      </c>
      <c r="BW319" s="645"/>
      <c r="BX319" s="338"/>
      <c r="BY319" s="338"/>
      <c r="BZ319" s="338"/>
      <c r="CA319" s="338"/>
      <c r="CB319" s="338"/>
      <c r="CC319" s="338"/>
    </row>
    <row r="320" ht="15.75" customHeight="1">
      <c r="A320" s="338"/>
      <c r="B320" s="501"/>
      <c r="C320" s="818"/>
      <c r="D320" s="638">
        <f t="shared" ref="D320:E320" si="334">I320+K320+M320+O320+Q320+S320+U320+W320+Y320+AA320+AC320+AE320+AG320+AI320+AK320+AM320+AO320+AQ320+AS320+AU320+AW320+AY320+BA320+BC320+BE320+BG320+BI320+BK320+BM320+BO320+BQ320</f>
        <v>0</v>
      </c>
      <c r="E320" s="505">
        <f t="shared" si="334"/>
        <v>0</v>
      </c>
      <c r="F320" s="639">
        <f t="shared" si="113"/>
        <v>0</v>
      </c>
      <c r="G320" s="327"/>
      <c r="H320" s="298">
        <f t="shared" si="114"/>
        <v>0</v>
      </c>
      <c r="I320" s="640"/>
      <c r="J320" s="642"/>
      <c r="K320" s="640"/>
      <c r="L320" s="642"/>
      <c r="M320" s="640"/>
      <c r="N320" s="642"/>
      <c r="O320" s="640"/>
      <c r="P320" s="642"/>
      <c r="Q320" s="640"/>
      <c r="R320" s="642"/>
      <c r="S320" s="640"/>
      <c r="T320" s="642"/>
      <c r="U320" s="640"/>
      <c r="V320" s="642"/>
      <c r="W320" s="640"/>
      <c r="X320" s="642"/>
      <c r="Y320" s="640"/>
      <c r="Z320" s="642"/>
      <c r="AA320" s="640"/>
      <c r="AB320" s="642"/>
      <c r="AC320" s="640"/>
      <c r="AD320" s="642"/>
      <c r="AE320" s="640"/>
      <c r="AF320" s="642"/>
      <c r="AG320" s="640"/>
      <c r="AH320" s="642"/>
      <c r="AI320" s="640"/>
      <c r="AJ320" s="642"/>
      <c r="AK320" s="640"/>
      <c r="AL320" s="642"/>
      <c r="AM320" s="640"/>
      <c r="AN320" s="642"/>
      <c r="AO320" s="640"/>
      <c r="AP320" s="642"/>
      <c r="AQ320" s="640"/>
      <c r="AR320" s="642"/>
      <c r="AS320" s="640"/>
      <c r="AT320" s="642"/>
      <c r="AU320" s="640"/>
      <c r="AV320" s="642"/>
      <c r="AW320" s="640"/>
      <c r="AX320" s="642"/>
      <c r="AY320" s="640"/>
      <c r="AZ320" s="642"/>
      <c r="BA320" s="640"/>
      <c r="BB320" s="642"/>
      <c r="BC320" s="640"/>
      <c r="BD320" s="642"/>
      <c r="BE320" s="640"/>
      <c r="BF320" s="642"/>
      <c r="BG320" s="640"/>
      <c r="BH320" s="642"/>
      <c r="BI320" s="640"/>
      <c r="BJ320" s="642"/>
      <c r="BK320" s="640"/>
      <c r="BL320" s="642"/>
      <c r="BM320" s="640"/>
      <c r="BN320" s="642"/>
      <c r="BO320" s="640"/>
      <c r="BP320" s="642"/>
      <c r="BQ320" s="640"/>
      <c r="BR320" s="642"/>
      <c r="BS320" s="643">
        <f t="shared" si="115"/>
        <v>0</v>
      </c>
      <c r="BT320" s="644">
        <f t="shared" si="116"/>
        <v>0</v>
      </c>
      <c r="BU320" s="644">
        <f t="shared" si="117"/>
        <v>0</v>
      </c>
      <c r="BV320" s="644">
        <f t="shared" si="118"/>
        <v>0</v>
      </c>
      <c r="BW320" s="645"/>
      <c r="BX320" s="338"/>
      <c r="BY320" s="338"/>
      <c r="BZ320" s="338"/>
      <c r="CA320" s="338"/>
      <c r="CB320" s="338"/>
      <c r="CC320" s="338"/>
    </row>
    <row r="321" ht="15.75" customHeight="1">
      <c r="A321" s="338"/>
      <c r="B321" s="501"/>
      <c r="C321" s="818"/>
      <c r="D321" s="638">
        <f t="shared" ref="D321:E321" si="335">I321+K321+M321+O321+Q321+S321+U321+W321+Y321+AA321+AC321+AE321+AG321+AI321+AK321+AM321+AO321+AQ321+AS321+AU321+AW321+AY321+BA321+BC321+BE321+BG321+BI321+BK321+BM321+BO321+BQ321</f>
        <v>0</v>
      </c>
      <c r="E321" s="505">
        <f t="shared" si="335"/>
        <v>0</v>
      </c>
      <c r="F321" s="639">
        <f t="shared" si="113"/>
        <v>0</v>
      </c>
      <c r="G321" s="327"/>
      <c r="H321" s="298">
        <f t="shared" si="114"/>
        <v>0</v>
      </c>
      <c r="I321" s="640"/>
      <c r="J321" s="642"/>
      <c r="K321" s="640"/>
      <c r="L321" s="642"/>
      <c r="M321" s="640"/>
      <c r="N321" s="642"/>
      <c r="O321" s="640"/>
      <c r="P321" s="642"/>
      <c r="Q321" s="640"/>
      <c r="R321" s="642"/>
      <c r="S321" s="640"/>
      <c r="T321" s="642"/>
      <c r="U321" s="640"/>
      <c r="V321" s="642"/>
      <c r="W321" s="640"/>
      <c r="X321" s="642"/>
      <c r="Y321" s="640"/>
      <c r="Z321" s="642"/>
      <c r="AA321" s="640"/>
      <c r="AB321" s="642"/>
      <c r="AC321" s="640"/>
      <c r="AD321" s="642"/>
      <c r="AE321" s="640"/>
      <c r="AF321" s="642"/>
      <c r="AG321" s="640"/>
      <c r="AH321" s="642"/>
      <c r="AI321" s="640"/>
      <c r="AJ321" s="642"/>
      <c r="AK321" s="640"/>
      <c r="AL321" s="642"/>
      <c r="AM321" s="640"/>
      <c r="AN321" s="642"/>
      <c r="AO321" s="640"/>
      <c r="AP321" s="642"/>
      <c r="AQ321" s="640"/>
      <c r="AR321" s="642"/>
      <c r="AS321" s="640"/>
      <c r="AT321" s="642"/>
      <c r="AU321" s="640"/>
      <c r="AV321" s="642"/>
      <c r="AW321" s="640"/>
      <c r="AX321" s="642"/>
      <c r="AY321" s="640"/>
      <c r="AZ321" s="642"/>
      <c r="BA321" s="640"/>
      <c r="BB321" s="642"/>
      <c r="BC321" s="640"/>
      <c r="BD321" s="642"/>
      <c r="BE321" s="640"/>
      <c r="BF321" s="642"/>
      <c r="BG321" s="640"/>
      <c r="BH321" s="642"/>
      <c r="BI321" s="640"/>
      <c r="BJ321" s="642"/>
      <c r="BK321" s="640"/>
      <c r="BL321" s="642"/>
      <c r="BM321" s="640"/>
      <c r="BN321" s="642"/>
      <c r="BO321" s="640"/>
      <c r="BP321" s="642"/>
      <c r="BQ321" s="640"/>
      <c r="BR321" s="642"/>
      <c r="BS321" s="643">
        <f t="shared" si="115"/>
        <v>0</v>
      </c>
      <c r="BT321" s="644">
        <f t="shared" si="116"/>
        <v>0</v>
      </c>
      <c r="BU321" s="644">
        <f t="shared" si="117"/>
        <v>0</v>
      </c>
      <c r="BV321" s="644">
        <f t="shared" si="118"/>
        <v>0</v>
      </c>
      <c r="BW321" s="645"/>
      <c r="BX321" s="338"/>
      <c r="BY321" s="338"/>
      <c r="BZ321" s="338"/>
      <c r="CA321" s="338"/>
      <c r="CB321" s="338"/>
      <c r="CC321" s="338"/>
    </row>
    <row r="322" ht="15.75" customHeight="1">
      <c r="A322" s="338"/>
      <c r="B322" s="501"/>
      <c r="C322" s="818"/>
      <c r="D322" s="638">
        <f t="shared" ref="D322:E322" si="336">I322+K322+M322+O322+Q322+S322+U322+W322+Y322+AA322+AC322+AE322+AG322+AI322+AK322+AM322+AO322+AQ322+AS322+AU322+AW322+AY322+BA322+BC322+BE322+BG322+BI322+BK322+BM322+BO322+BQ322</f>
        <v>0</v>
      </c>
      <c r="E322" s="505">
        <f t="shared" si="336"/>
        <v>0</v>
      </c>
      <c r="F322" s="639">
        <f t="shared" si="113"/>
        <v>0</v>
      </c>
      <c r="G322" s="327"/>
      <c r="H322" s="298">
        <f t="shared" si="114"/>
        <v>0</v>
      </c>
      <c r="I322" s="640"/>
      <c r="J322" s="642"/>
      <c r="K322" s="640"/>
      <c r="L322" s="642"/>
      <c r="M322" s="640"/>
      <c r="N322" s="642"/>
      <c r="O322" s="640"/>
      <c r="P322" s="642"/>
      <c r="Q322" s="640"/>
      <c r="R322" s="642"/>
      <c r="S322" s="640"/>
      <c r="T322" s="642"/>
      <c r="U322" s="640"/>
      <c r="V322" s="642"/>
      <c r="W322" s="640"/>
      <c r="X322" s="642"/>
      <c r="Y322" s="640"/>
      <c r="Z322" s="642"/>
      <c r="AA322" s="640"/>
      <c r="AB322" s="642"/>
      <c r="AC322" s="640"/>
      <c r="AD322" s="642"/>
      <c r="AE322" s="640"/>
      <c r="AF322" s="642"/>
      <c r="AG322" s="640"/>
      <c r="AH322" s="642"/>
      <c r="AI322" s="640"/>
      <c r="AJ322" s="642"/>
      <c r="AK322" s="640"/>
      <c r="AL322" s="642"/>
      <c r="AM322" s="640"/>
      <c r="AN322" s="642"/>
      <c r="AO322" s="640"/>
      <c r="AP322" s="642"/>
      <c r="AQ322" s="640"/>
      <c r="AR322" s="642"/>
      <c r="AS322" s="640"/>
      <c r="AT322" s="642"/>
      <c r="AU322" s="640"/>
      <c r="AV322" s="642"/>
      <c r="AW322" s="640"/>
      <c r="AX322" s="642"/>
      <c r="AY322" s="640"/>
      <c r="AZ322" s="642"/>
      <c r="BA322" s="640"/>
      <c r="BB322" s="642"/>
      <c r="BC322" s="640"/>
      <c r="BD322" s="642"/>
      <c r="BE322" s="640"/>
      <c r="BF322" s="642"/>
      <c r="BG322" s="640"/>
      <c r="BH322" s="642"/>
      <c r="BI322" s="640"/>
      <c r="BJ322" s="642"/>
      <c r="BK322" s="640"/>
      <c r="BL322" s="642"/>
      <c r="BM322" s="640"/>
      <c r="BN322" s="642"/>
      <c r="BO322" s="640"/>
      <c r="BP322" s="642"/>
      <c r="BQ322" s="640"/>
      <c r="BR322" s="642"/>
      <c r="BS322" s="643">
        <f t="shared" si="115"/>
        <v>0</v>
      </c>
      <c r="BT322" s="644">
        <f t="shared" si="116"/>
        <v>0</v>
      </c>
      <c r="BU322" s="644">
        <f t="shared" si="117"/>
        <v>0</v>
      </c>
      <c r="BV322" s="644">
        <f t="shared" si="118"/>
        <v>0</v>
      </c>
      <c r="BW322" s="645"/>
      <c r="BX322" s="338"/>
      <c r="BY322" s="338"/>
      <c r="BZ322" s="338"/>
      <c r="CA322" s="338"/>
      <c r="CB322" s="338"/>
      <c r="CC322" s="338"/>
    </row>
    <row r="323" ht="15.75" customHeight="1">
      <c r="A323" s="338"/>
      <c r="B323" s="501"/>
      <c r="C323" s="818"/>
      <c r="D323" s="638">
        <f t="shared" ref="D323:E323" si="337">I323+K323+M323+O323+Q323+S323+U323+W323+Y323+AA323+AC323+AE323+AG323+AI323+AK323+AM323+AO323+AQ323+AS323+AU323+AW323+AY323+BA323+BC323+BE323+BG323+BI323+BK323+BM323+BO323+BQ323</f>
        <v>0</v>
      </c>
      <c r="E323" s="505">
        <f t="shared" si="337"/>
        <v>0</v>
      </c>
      <c r="F323" s="639">
        <f t="shared" si="113"/>
        <v>0</v>
      </c>
      <c r="G323" s="327"/>
      <c r="H323" s="298">
        <f t="shared" si="114"/>
        <v>0</v>
      </c>
      <c r="I323" s="640"/>
      <c r="J323" s="642"/>
      <c r="K323" s="640"/>
      <c r="L323" s="642"/>
      <c r="M323" s="640"/>
      <c r="N323" s="642"/>
      <c r="O323" s="640"/>
      <c r="P323" s="642"/>
      <c r="Q323" s="640"/>
      <c r="R323" s="642"/>
      <c r="S323" s="640"/>
      <c r="T323" s="642"/>
      <c r="U323" s="640"/>
      <c r="V323" s="642"/>
      <c r="W323" s="640"/>
      <c r="X323" s="642"/>
      <c r="Y323" s="640"/>
      <c r="Z323" s="642"/>
      <c r="AA323" s="640"/>
      <c r="AB323" s="642"/>
      <c r="AC323" s="640"/>
      <c r="AD323" s="642"/>
      <c r="AE323" s="640"/>
      <c r="AF323" s="642"/>
      <c r="AG323" s="640"/>
      <c r="AH323" s="642"/>
      <c r="AI323" s="640"/>
      <c r="AJ323" s="642"/>
      <c r="AK323" s="640"/>
      <c r="AL323" s="642"/>
      <c r="AM323" s="640"/>
      <c r="AN323" s="642"/>
      <c r="AO323" s="640"/>
      <c r="AP323" s="642"/>
      <c r="AQ323" s="640"/>
      <c r="AR323" s="642"/>
      <c r="AS323" s="640"/>
      <c r="AT323" s="642"/>
      <c r="AU323" s="640"/>
      <c r="AV323" s="642"/>
      <c r="AW323" s="640"/>
      <c r="AX323" s="642"/>
      <c r="AY323" s="640"/>
      <c r="AZ323" s="642"/>
      <c r="BA323" s="640"/>
      <c r="BB323" s="642"/>
      <c r="BC323" s="640"/>
      <c r="BD323" s="642"/>
      <c r="BE323" s="640"/>
      <c r="BF323" s="642"/>
      <c r="BG323" s="640"/>
      <c r="BH323" s="642"/>
      <c r="BI323" s="640"/>
      <c r="BJ323" s="642"/>
      <c r="BK323" s="640"/>
      <c r="BL323" s="642"/>
      <c r="BM323" s="640"/>
      <c r="BN323" s="642"/>
      <c r="BO323" s="640"/>
      <c r="BP323" s="642"/>
      <c r="BQ323" s="640"/>
      <c r="BR323" s="642"/>
      <c r="BS323" s="643">
        <f t="shared" si="115"/>
        <v>0</v>
      </c>
      <c r="BT323" s="644">
        <f t="shared" si="116"/>
        <v>0</v>
      </c>
      <c r="BU323" s="644">
        <f t="shared" si="117"/>
        <v>0</v>
      </c>
      <c r="BV323" s="644">
        <f t="shared" si="118"/>
        <v>0</v>
      </c>
      <c r="BW323" s="645"/>
      <c r="BX323" s="338"/>
      <c r="BY323" s="338"/>
      <c r="BZ323" s="338"/>
      <c r="CA323" s="338"/>
      <c r="CB323" s="338"/>
      <c r="CC323" s="338"/>
    </row>
    <row r="324" ht="15.75" customHeight="1">
      <c r="A324" s="338"/>
      <c r="B324" s="501"/>
      <c r="C324" s="818"/>
      <c r="D324" s="638">
        <f t="shared" ref="D324:E324" si="338">I324+K324+M324+O324+Q324+S324+U324+W324+Y324+AA324+AC324+AE324+AG324+AI324+AK324+AM324+AO324+AQ324+AS324+AU324+AW324+AY324+BA324+BC324+BE324+BG324+BI324+BK324+BM324+BO324+BQ324</f>
        <v>0</v>
      </c>
      <c r="E324" s="505">
        <f t="shared" si="338"/>
        <v>0</v>
      </c>
      <c r="F324" s="639">
        <f t="shared" si="113"/>
        <v>0</v>
      </c>
      <c r="G324" s="327"/>
      <c r="H324" s="298">
        <f t="shared" si="114"/>
        <v>0</v>
      </c>
      <c r="I324" s="640"/>
      <c r="J324" s="642"/>
      <c r="K324" s="640"/>
      <c r="L324" s="642"/>
      <c r="M324" s="640"/>
      <c r="N324" s="642"/>
      <c r="O324" s="640"/>
      <c r="P324" s="642"/>
      <c r="Q324" s="640"/>
      <c r="R324" s="642"/>
      <c r="S324" s="640"/>
      <c r="T324" s="642"/>
      <c r="U324" s="640"/>
      <c r="V324" s="642"/>
      <c r="W324" s="640"/>
      <c r="X324" s="642"/>
      <c r="Y324" s="640"/>
      <c r="Z324" s="642"/>
      <c r="AA324" s="640"/>
      <c r="AB324" s="642"/>
      <c r="AC324" s="640"/>
      <c r="AD324" s="642"/>
      <c r="AE324" s="640"/>
      <c r="AF324" s="642"/>
      <c r="AG324" s="640"/>
      <c r="AH324" s="642"/>
      <c r="AI324" s="640"/>
      <c r="AJ324" s="642"/>
      <c r="AK324" s="640"/>
      <c r="AL324" s="642"/>
      <c r="AM324" s="640"/>
      <c r="AN324" s="642"/>
      <c r="AO324" s="640"/>
      <c r="AP324" s="642"/>
      <c r="AQ324" s="640"/>
      <c r="AR324" s="642"/>
      <c r="AS324" s="640"/>
      <c r="AT324" s="642"/>
      <c r="AU324" s="640"/>
      <c r="AV324" s="642"/>
      <c r="AW324" s="640"/>
      <c r="AX324" s="642"/>
      <c r="AY324" s="640"/>
      <c r="AZ324" s="642"/>
      <c r="BA324" s="640"/>
      <c r="BB324" s="642"/>
      <c r="BC324" s="640"/>
      <c r="BD324" s="642"/>
      <c r="BE324" s="640"/>
      <c r="BF324" s="642"/>
      <c r="BG324" s="640"/>
      <c r="BH324" s="642"/>
      <c r="BI324" s="640"/>
      <c r="BJ324" s="642"/>
      <c r="BK324" s="640"/>
      <c r="BL324" s="642"/>
      <c r="BM324" s="640"/>
      <c r="BN324" s="642"/>
      <c r="BO324" s="640"/>
      <c r="BP324" s="642"/>
      <c r="BQ324" s="640"/>
      <c r="BR324" s="642"/>
      <c r="BS324" s="643">
        <f t="shared" si="115"/>
        <v>0</v>
      </c>
      <c r="BT324" s="644">
        <f t="shared" si="116"/>
        <v>0</v>
      </c>
      <c r="BU324" s="644">
        <f t="shared" si="117"/>
        <v>0</v>
      </c>
      <c r="BV324" s="644">
        <f t="shared" si="118"/>
        <v>0</v>
      </c>
      <c r="BW324" s="645"/>
      <c r="BX324" s="338"/>
      <c r="BY324" s="338"/>
      <c r="BZ324" s="338"/>
      <c r="CA324" s="338"/>
      <c r="CB324" s="338"/>
      <c r="CC324" s="338"/>
    </row>
    <row r="325" ht="15.75" customHeight="1">
      <c r="A325" s="338"/>
      <c r="B325" s="501"/>
      <c r="C325" s="818"/>
      <c r="D325" s="638">
        <f t="shared" ref="D325:E325" si="339">I325+K325+M325+O325+Q325+S325+U325+W325+Y325+AA325+AC325+AE325+AG325+AI325+AK325+AM325+AO325+AQ325+AS325+AU325+AW325+AY325+BA325+BC325+BE325+BG325+BI325+BK325+BM325+BO325+BQ325</f>
        <v>0</v>
      </c>
      <c r="E325" s="505">
        <f t="shared" si="339"/>
        <v>0</v>
      </c>
      <c r="F325" s="639">
        <f t="shared" si="113"/>
        <v>0</v>
      </c>
      <c r="G325" s="327"/>
      <c r="H325" s="298">
        <f t="shared" si="114"/>
        <v>0</v>
      </c>
      <c r="I325" s="640"/>
      <c r="J325" s="642"/>
      <c r="K325" s="640"/>
      <c r="L325" s="642"/>
      <c r="M325" s="640"/>
      <c r="N325" s="642"/>
      <c r="O325" s="640"/>
      <c r="P325" s="642"/>
      <c r="Q325" s="640"/>
      <c r="R325" s="642"/>
      <c r="S325" s="640"/>
      <c r="T325" s="642"/>
      <c r="U325" s="640"/>
      <c r="V325" s="642"/>
      <c r="W325" s="640"/>
      <c r="X325" s="642"/>
      <c r="Y325" s="640"/>
      <c r="Z325" s="642"/>
      <c r="AA325" s="640"/>
      <c r="AB325" s="642"/>
      <c r="AC325" s="640"/>
      <c r="AD325" s="642"/>
      <c r="AE325" s="640"/>
      <c r="AF325" s="642"/>
      <c r="AG325" s="640"/>
      <c r="AH325" s="642"/>
      <c r="AI325" s="640"/>
      <c r="AJ325" s="642"/>
      <c r="AK325" s="640"/>
      <c r="AL325" s="642"/>
      <c r="AM325" s="640"/>
      <c r="AN325" s="642"/>
      <c r="AO325" s="640"/>
      <c r="AP325" s="642"/>
      <c r="AQ325" s="640"/>
      <c r="AR325" s="642"/>
      <c r="AS325" s="640"/>
      <c r="AT325" s="642"/>
      <c r="AU325" s="640"/>
      <c r="AV325" s="642"/>
      <c r="AW325" s="640"/>
      <c r="AX325" s="642"/>
      <c r="AY325" s="640"/>
      <c r="AZ325" s="642"/>
      <c r="BA325" s="640"/>
      <c r="BB325" s="642"/>
      <c r="BC325" s="640"/>
      <c r="BD325" s="642"/>
      <c r="BE325" s="640"/>
      <c r="BF325" s="642"/>
      <c r="BG325" s="640"/>
      <c r="BH325" s="642"/>
      <c r="BI325" s="640"/>
      <c r="BJ325" s="642"/>
      <c r="BK325" s="640"/>
      <c r="BL325" s="642"/>
      <c r="BM325" s="640"/>
      <c r="BN325" s="642"/>
      <c r="BO325" s="640"/>
      <c r="BP325" s="642"/>
      <c r="BQ325" s="640"/>
      <c r="BR325" s="642"/>
      <c r="BS325" s="643">
        <f t="shared" si="115"/>
        <v>0</v>
      </c>
      <c r="BT325" s="644">
        <f t="shared" si="116"/>
        <v>0</v>
      </c>
      <c r="BU325" s="644">
        <f t="shared" si="117"/>
        <v>0</v>
      </c>
      <c r="BV325" s="644">
        <f t="shared" si="118"/>
        <v>0</v>
      </c>
      <c r="BW325" s="645"/>
      <c r="BX325" s="338"/>
      <c r="BY325" s="338"/>
      <c r="BZ325" s="338"/>
      <c r="CA325" s="338"/>
      <c r="CB325" s="338"/>
      <c r="CC325" s="338"/>
    </row>
    <row r="326" ht="15.75" customHeight="1">
      <c r="A326" s="338"/>
      <c r="B326" s="501"/>
      <c r="C326" s="818"/>
      <c r="D326" s="638">
        <f t="shared" ref="D326:E326" si="340">I326+K326+M326+O326+Q326+S326+U326+W326+Y326+AA326+AC326+AE326+AG326+AI326+AK326+AM326+AO326+AQ326+AS326+AU326+AW326+AY326+BA326+BC326+BE326+BG326+BI326+BK326+BM326+BO326+BQ326</f>
        <v>0</v>
      </c>
      <c r="E326" s="505">
        <f t="shared" si="340"/>
        <v>0</v>
      </c>
      <c r="F326" s="639">
        <f t="shared" si="113"/>
        <v>0</v>
      </c>
      <c r="G326" s="327"/>
      <c r="H326" s="298">
        <f t="shared" si="114"/>
        <v>0</v>
      </c>
      <c r="I326" s="640"/>
      <c r="J326" s="642"/>
      <c r="K326" s="640"/>
      <c r="L326" s="642"/>
      <c r="M326" s="640"/>
      <c r="N326" s="642"/>
      <c r="O326" s="640"/>
      <c r="P326" s="642"/>
      <c r="Q326" s="640"/>
      <c r="R326" s="642"/>
      <c r="S326" s="640"/>
      <c r="T326" s="642"/>
      <c r="U326" s="640"/>
      <c r="V326" s="642"/>
      <c r="W326" s="640"/>
      <c r="X326" s="642"/>
      <c r="Y326" s="640"/>
      <c r="Z326" s="642"/>
      <c r="AA326" s="640"/>
      <c r="AB326" s="642"/>
      <c r="AC326" s="640"/>
      <c r="AD326" s="642"/>
      <c r="AE326" s="640"/>
      <c r="AF326" s="642"/>
      <c r="AG326" s="640"/>
      <c r="AH326" s="642"/>
      <c r="AI326" s="640"/>
      <c r="AJ326" s="642"/>
      <c r="AK326" s="640"/>
      <c r="AL326" s="642"/>
      <c r="AM326" s="640"/>
      <c r="AN326" s="642"/>
      <c r="AO326" s="640"/>
      <c r="AP326" s="642"/>
      <c r="AQ326" s="640"/>
      <c r="AR326" s="642"/>
      <c r="AS326" s="640"/>
      <c r="AT326" s="642"/>
      <c r="AU326" s="640"/>
      <c r="AV326" s="642"/>
      <c r="AW326" s="640"/>
      <c r="AX326" s="642"/>
      <c r="AY326" s="640"/>
      <c r="AZ326" s="642"/>
      <c r="BA326" s="640"/>
      <c r="BB326" s="642"/>
      <c r="BC326" s="640"/>
      <c r="BD326" s="642"/>
      <c r="BE326" s="640"/>
      <c r="BF326" s="642"/>
      <c r="BG326" s="640"/>
      <c r="BH326" s="642"/>
      <c r="BI326" s="640"/>
      <c r="BJ326" s="642"/>
      <c r="BK326" s="640"/>
      <c r="BL326" s="642"/>
      <c r="BM326" s="640"/>
      <c r="BN326" s="642"/>
      <c r="BO326" s="640"/>
      <c r="BP326" s="642"/>
      <c r="BQ326" s="640"/>
      <c r="BR326" s="642"/>
      <c r="BS326" s="643">
        <f t="shared" si="115"/>
        <v>0</v>
      </c>
      <c r="BT326" s="644">
        <f t="shared" si="116"/>
        <v>0</v>
      </c>
      <c r="BU326" s="644">
        <f t="shared" si="117"/>
        <v>0</v>
      </c>
      <c r="BV326" s="644">
        <f t="shared" si="118"/>
        <v>0</v>
      </c>
      <c r="BW326" s="645"/>
      <c r="BX326" s="338"/>
      <c r="BY326" s="338"/>
      <c r="BZ326" s="338"/>
      <c r="CA326" s="338"/>
      <c r="CB326" s="338"/>
      <c r="CC326" s="338"/>
    </row>
    <row r="327" ht="15.75" customHeight="1">
      <c r="A327" s="338"/>
      <c r="B327" s="501"/>
      <c r="C327" s="818"/>
      <c r="D327" s="638">
        <f t="shared" ref="D327:E327" si="341">I327+K327+M327+O327+Q327+S327+U327+W327+Y327+AA327+AC327+AE327+AG327+AI327+AK327+AM327+AO327+AQ327+AS327+AU327+AW327+AY327+BA327+BC327+BE327+BG327+BI327+BK327+BM327+BO327+BQ327</f>
        <v>0</v>
      </c>
      <c r="E327" s="505">
        <f t="shared" si="341"/>
        <v>0</v>
      </c>
      <c r="F327" s="639">
        <f t="shared" si="113"/>
        <v>0</v>
      </c>
      <c r="G327" s="327"/>
      <c r="H327" s="298">
        <f t="shared" si="114"/>
        <v>0</v>
      </c>
      <c r="I327" s="640"/>
      <c r="J327" s="642"/>
      <c r="K327" s="640"/>
      <c r="L327" s="642"/>
      <c r="M327" s="640"/>
      <c r="N327" s="642"/>
      <c r="O327" s="640"/>
      <c r="P327" s="642"/>
      <c r="Q327" s="640"/>
      <c r="R327" s="642"/>
      <c r="S327" s="640"/>
      <c r="T327" s="642"/>
      <c r="U327" s="640"/>
      <c r="V327" s="642"/>
      <c r="W327" s="640"/>
      <c r="X327" s="642"/>
      <c r="Y327" s="640"/>
      <c r="Z327" s="642"/>
      <c r="AA327" s="640"/>
      <c r="AB327" s="642"/>
      <c r="AC327" s="640"/>
      <c r="AD327" s="642"/>
      <c r="AE327" s="640"/>
      <c r="AF327" s="642"/>
      <c r="AG327" s="640"/>
      <c r="AH327" s="642"/>
      <c r="AI327" s="640"/>
      <c r="AJ327" s="642"/>
      <c r="AK327" s="640"/>
      <c r="AL327" s="642"/>
      <c r="AM327" s="640"/>
      <c r="AN327" s="642"/>
      <c r="AO327" s="640"/>
      <c r="AP327" s="642"/>
      <c r="AQ327" s="640"/>
      <c r="AR327" s="642"/>
      <c r="AS327" s="640"/>
      <c r="AT327" s="642"/>
      <c r="AU327" s="640"/>
      <c r="AV327" s="642"/>
      <c r="AW327" s="640"/>
      <c r="AX327" s="642"/>
      <c r="AY327" s="640"/>
      <c r="AZ327" s="642"/>
      <c r="BA327" s="640"/>
      <c r="BB327" s="642"/>
      <c r="BC327" s="640"/>
      <c r="BD327" s="642"/>
      <c r="BE327" s="640"/>
      <c r="BF327" s="642"/>
      <c r="BG327" s="640"/>
      <c r="BH327" s="642"/>
      <c r="BI327" s="640"/>
      <c r="BJ327" s="642"/>
      <c r="BK327" s="640"/>
      <c r="BL327" s="642"/>
      <c r="BM327" s="640"/>
      <c r="BN327" s="642"/>
      <c r="BO327" s="640"/>
      <c r="BP327" s="642"/>
      <c r="BQ327" s="640"/>
      <c r="BR327" s="642"/>
      <c r="BS327" s="643">
        <f t="shared" si="115"/>
        <v>0</v>
      </c>
      <c r="BT327" s="644">
        <f t="shared" si="116"/>
        <v>0</v>
      </c>
      <c r="BU327" s="644">
        <f t="shared" si="117"/>
        <v>0</v>
      </c>
      <c r="BV327" s="644">
        <f t="shared" si="118"/>
        <v>0</v>
      </c>
      <c r="BW327" s="645"/>
      <c r="BX327" s="338"/>
      <c r="BY327" s="338"/>
      <c r="BZ327" s="338"/>
      <c r="CA327" s="338"/>
      <c r="CB327" s="338"/>
      <c r="CC327" s="338"/>
    </row>
    <row r="328" ht="15.75" customHeight="1">
      <c r="A328" s="338"/>
      <c r="B328" s="501"/>
      <c r="C328" s="818"/>
      <c r="D328" s="638">
        <f t="shared" ref="D328:E328" si="342">I328+K328+M328+O328+Q328+S328+U328+W328+Y328+AA328+AC328+AE328+AG328+AI328+AK328+AM328+AO328+AQ328+AS328+AU328+AW328+AY328+BA328+BC328+BE328+BG328+BI328+BK328+BM328+BO328+BQ328</f>
        <v>0</v>
      </c>
      <c r="E328" s="505">
        <f t="shared" si="342"/>
        <v>0</v>
      </c>
      <c r="F328" s="639">
        <f t="shared" si="113"/>
        <v>0</v>
      </c>
      <c r="G328" s="327"/>
      <c r="H328" s="298">
        <f t="shared" si="114"/>
        <v>0</v>
      </c>
      <c r="I328" s="640"/>
      <c r="J328" s="642"/>
      <c r="K328" s="640"/>
      <c r="L328" s="642"/>
      <c r="M328" s="640"/>
      <c r="N328" s="642"/>
      <c r="O328" s="640"/>
      <c r="P328" s="642"/>
      <c r="Q328" s="640"/>
      <c r="R328" s="642"/>
      <c r="S328" s="640"/>
      <c r="T328" s="642"/>
      <c r="U328" s="640"/>
      <c r="V328" s="642"/>
      <c r="W328" s="640"/>
      <c r="X328" s="642"/>
      <c r="Y328" s="640"/>
      <c r="Z328" s="642"/>
      <c r="AA328" s="640"/>
      <c r="AB328" s="642"/>
      <c r="AC328" s="640"/>
      <c r="AD328" s="642"/>
      <c r="AE328" s="640"/>
      <c r="AF328" s="642"/>
      <c r="AG328" s="640"/>
      <c r="AH328" s="642"/>
      <c r="AI328" s="640"/>
      <c r="AJ328" s="642"/>
      <c r="AK328" s="640"/>
      <c r="AL328" s="642"/>
      <c r="AM328" s="640"/>
      <c r="AN328" s="642"/>
      <c r="AO328" s="640"/>
      <c r="AP328" s="642"/>
      <c r="AQ328" s="640"/>
      <c r="AR328" s="642"/>
      <c r="AS328" s="640"/>
      <c r="AT328" s="642"/>
      <c r="AU328" s="640"/>
      <c r="AV328" s="642"/>
      <c r="AW328" s="640"/>
      <c r="AX328" s="642"/>
      <c r="AY328" s="640"/>
      <c r="AZ328" s="642"/>
      <c r="BA328" s="640"/>
      <c r="BB328" s="642"/>
      <c r="BC328" s="640"/>
      <c r="BD328" s="642"/>
      <c r="BE328" s="640"/>
      <c r="BF328" s="642"/>
      <c r="BG328" s="640"/>
      <c r="BH328" s="642"/>
      <c r="BI328" s="640"/>
      <c r="BJ328" s="642"/>
      <c r="BK328" s="640"/>
      <c r="BL328" s="642"/>
      <c r="BM328" s="640"/>
      <c r="BN328" s="642"/>
      <c r="BO328" s="640"/>
      <c r="BP328" s="642"/>
      <c r="BQ328" s="640"/>
      <c r="BR328" s="642"/>
      <c r="BS328" s="643">
        <f t="shared" si="115"/>
        <v>0</v>
      </c>
      <c r="BT328" s="644">
        <f t="shared" si="116"/>
        <v>0</v>
      </c>
      <c r="BU328" s="644">
        <f t="shared" si="117"/>
        <v>0</v>
      </c>
      <c r="BV328" s="644">
        <f t="shared" si="118"/>
        <v>0</v>
      </c>
      <c r="BW328" s="645"/>
      <c r="BX328" s="338"/>
      <c r="BY328" s="338"/>
      <c r="BZ328" s="338"/>
      <c r="CA328" s="338"/>
      <c r="CB328" s="338"/>
      <c r="CC328" s="338"/>
    </row>
    <row r="329" ht="15.75" customHeight="1">
      <c r="A329" s="338"/>
      <c r="B329" s="501"/>
      <c r="C329" s="818"/>
      <c r="D329" s="638">
        <f t="shared" ref="D329:E329" si="343">I329+K329+M329+O329+Q329+S329+U329+W329+Y329+AA329+AC329+AE329+AG329+AI329+AK329+AM329+AO329+AQ329+AS329+AU329+AW329+AY329+BA329+BC329+BE329+BG329+BI329+BK329+BM329+BO329+BQ329</f>
        <v>0</v>
      </c>
      <c r="E329" s="505">
        <f t="shared" si="343"/>
        <v>0</v>
      </c>
      <c r="F329" s="639">
        <f t="shared" si="113"/>
        <v>0</v>
      </c>
      <c r="G329" s="327"/>
      <c r="H329" s="298">
        <f t="shared" si="114"/>
        <v>0</v>
      </c>
      <c r="I329" s="640"/>
      <c r="J329" s="642"/>
      <c r="K329" s="640"/>
      <c r="L329" s="642"/>
      <c r="M329" s="640"/>
      <c r="N329" s="642"/>
      <c r="O329" s="640"/>
      <c r="P329" s="642"/>
      <c r="Q329" s="640"/>
      <c r="R329" s="642"/>
      <c r="S329" s="640"/>
      <c r="T329" s="642"/>
      <c r="U329" s="640"/>
      <c r="V329" s="642"/>
      <c r="W329" s="640"/>
      <c r="X329" s="642"/>
      <c r="Y329" s="640"/>
      <c r="Z329" s="642"/>
      <c r="AA329" s="640"/>
      <c r="AB329" s="642"/>
      <c r="AC329" s="640"/>
      <c r="AD329" s="642"/>
      <c r="AE329" s="640"/>
      <c r="AF329" s="642"/>
      <c r="AG329" s="640"/>
      <c r="AH329" s="642"/>
      <c r="AI329" s="640"/>
      <c r="AJ329" s="642"/>
      <c r="AK329" s="640"/>
      <c r="AL329" s="642"/>
      <c r="AM329" s="640"/>
      <c r="AN329" s="642"/>
      <c r="AO329" s="640"/>
      <c r="AP329" s="642"/>
      <c r="AQ329" s="640"/>
      <c r="AR329" s="642"/>
      <c r="AS329" s="640"/>
      <c r="AT329" s="642"/>
      <c r="AU329" s="640"/>
      <c r="AV329" s="642"/>
      <c r="AW329" s="640"/>
      <c r="AX329" s="642"/>
      <c r="AY329" s="640"/>
      <c r="AZ329" s="642"/>
      <c r="BA329" s="640"/>
      <c r="BB329" s="642"/>
      <c r="BC329" s="640"/>
      <c r="BD329" s="642"/>
      <c r="BE329" s="640"/>
      <c r="BF329" s="642"/>
      <c r="BG329" s="640"/>
      <c r="BH329" s="642"/>
      <c r="BI329" s="640"/>
      <c r="BJ329" s="642"/>
      <c r="BK329" s="640"/>
      <c r="BL329" s="642"/>
      <c r="BM329" s="640"/>
      <c r="BN329" s="642"/>
      <c r="BO329" s="640"/>
      <c r="BP329" s="642"/>
      <c r="BQ329" s="640"/>
      <c r="BR329" s="642"/>
      <c r="BS329" s="643">
        <f t="shared" si="115"/>
        <v>0</v>
      </c>
      <c r="BT329" s="644">
        <f t="shared" si="116"/>
        <v>0</v>
      </c>
      <c r="BU329" s="644">
        <f t="shared" si="117"/>
        <v>0</v>
      </c>
      <c r="BV329" s="644">
        <f t="shared" si="118"/>
        <v>0</v>
      </c>
      <c r="BW329" s="645"/>
      <c r="BX329" s="338"/>
      <c r="BY329" s="338"/>
      <c r="BZ329" s="338"/>
      <c r="CA329" s="338"/>
      <c r="CB329" s="338"/>
      <c r="CC329" s="338"/>
    </row>
    <row r="330" ht="15.75" customHeight="1">
      <c r="A330" s="338"/>
      <c r="B330" s="501"/>
      <c r="C330" s="818"/>
      <c r="D330" s="638">
        <f t="shared" ref="D330:E330" si="344">I330+K330+M330+O330+Q330+S330+U330+W330+Y330+AA330+AC330+AE330+AG330+AI330+AK330+AM330+AO330+AQ330+AS330+AU330+AW330+AY330+BA330+BC330+BE330+BG330+BI330+BK330+BM330+BO330+BQ330</f>
        <v>0</v>
      </c>
      <c r="E330" s="505">
        <f t="shared" si="344"/>
        <v>0</v>
      </c>
      <c r="F330" s="639">
        <f t="shared" si="113"/>
        <v>0</v>
      </c>
      <c r="G330" s="327"/>
      <c r="H330" s="298">
        <f t="shared" si="114"/>
        <v>0</v>
      </c>
      <c r="I330" s="640"/>
      <c r="J330" s="642"/>
      <c r="K330" s="640"/>
      <c r="L330" s="642"/>
      <c r="M330" s="640"/>
      <c r="N330" s="642"/>
      <c r="O330" s="640"/>
      <c r="P330" s="642"/>
      <c r="Q330" s="640"/>
      <c r="R330" s="642"/>
      <c r="S330" s="640"/>
      <c r="T330" s="642"/>
      <c r="U330" s="640"/>
      <c r="V330" s="642"/>
      <c r="W330" s="640"/>
      <c r="X330" s="642"/>
      <c r="Y330" s="640"/>
      <c r="Z330" s="642"/>
      <c r="AA330" s="640"/>
      <c r="AB330" s="642"/>
      <c r="AC330" s="640"/>
      <c r="AD330" s="642"/>
      <c r="AE330" s="640"/>
      <c r="AF330" s="642"/>
      <c r="AG330" s="640"/>
      <c r="AH330" s="642"/>
      <c r="AI330" s="640"/>
      <c r="AJ330" s="642"/>
      <c r="AK330" s="640"/>
      <c r="AL330" s="642"/>
      <c r="AM330" s="640"/>
      <c r="AN330" s="642"/>
      <c r="AO330" s="640"/>
      <c r="AP330" s="642"/>
      <c r="AQ330" s="640"/>
      <c r="AR330" s="642"/>
      <c r="AS330" s="640"/>
      <c r="AT330" s="642"/>
      <c r="AU330" s="640"/>
      <c r="AV330" s="642"/>
      <c r="AW330" s="640"/>
      <c r="AX330" s="642"/>
      <c r="AY330" s="640"/>
      <c r="AZ330" s="642"/>
      <c r="BA330" s="640"/>
      <c r="BB330" s="642"/>
      <c r="BC330" s="640"/>
      <c r="BD330" s="642"/>
      <c r="BE330" s="640"/>
      <c r="BF330" s="642"/>
      <c r="BG330" s="640"/>
      <c r="BH330" s="642"/>
      <c r="BI330" s="640"/>
      <c r="BJ330" s="642"/>
      <c r="BK330" s="640"/>
      <c r="BL330" s="642"/>
      <c r="BM330" s="640"/>
      <c r="BN330" s="642"/>
      <c r="BO330" s="640"/>
      <c r="BP330" s="642"/>
      <c r="BQ330" s="640"/>
      <c r="BR330" s="642"/>
      <c r="BS330" s="643">
        <f t="shared" si="115"/>
        <v>0</v>
      </c>
      <c r="BT330" s="644">
        <f t="shared" si="116"/>
        <v>0</v>
      </c>
      <c r="BU330" s="644">
        <f t="shared" si="117"/>
        <v>0</v>
      </c>
      <c r="BV330" s="644">
        <f t="shared" si="118"/>
        <v>0</v>
      </c>
      <c r="BW330" s="645"/>
      <c r="BX330" s="338"/>
      <c r="BY330" s="338"/>
      <c r="BZ330" s="338"/>
      <c r="CA330" s="338"/>
      <c r="CB330" s="338"/>
      <c r="CC330" s="338"/>
    </row>
    <row r="331" ht="15.75" customHeight="1">
      <c r="A331" s="338"/>
      <c r="B331" s="501"/>
      <c r="C331" s="818"/>
      <c r="D331" s="638">
        <f t="shared" ref="D331:E331" si="345">I331+K331+M331+O331+Q331+S331+U331+W331+Y331+AA331+AC331+AE331+AG331+AI331+AK331+AM331+AO331+AQ331+AS331+AU331+AW331+AY331+BA331+BC331+BE331+BG331+BI331+BK331+BM331+BO331+BQ331</f>
        <v>0</v>
      </c>
      <c r="E331" s="505">
        <f t="shared" si="345"/>
        <v>0</v>
      </c>
      <c r="F331" s="639">
        <f t="shared" si="113"/>
        <v>0</v>
      </c>
      <c r="G331" s="327"/>
      <c r="H331" s="298">
        <f t="shared" si="114"/>
        <v>0</v>
      </c>
      <c r="I331" s="640"/>
      <c r="J331" s="642"/>
      <c r="K331" s="640"/>
      <c r="L331" s="642"/>
      <c r="M331" s="640"/>
      <c r="N331" s="642"/>
      <c r="O331" s="640"/>
      <c r="P331" s="642"/>
      <c r="Q331" s="640"/>
      <c r="R331" s="642"/>
      <c r="S331" s="640"/>
      <c r="T331" s="642"/>
      <c r="U331" s="640"/>
      <c r="V331" s="642"/>
      <c r="W331" s="640"/>
      <c r="X331" s="642"/>
      <c r="Y331" s="640"/>
      <c r="Z331" s="642"/>
      <c r="AA331" s="640"/>
      <c r="AB331" s="642"/>
      <c r="AC331" s="640"/>
      <c r="AD331" s="642"/>
      <c r="AE331" s="640"/>
      <c r="AF331" s="642"/>
      <c r="AG331" s="640"/>
      <c r="AH331" s="642"/>
      <c r="AI331" s="640"/>
      <c r="AJ331" s="642"/>
      <c r="AK331" s="640"/>
      <c r="AL331" s="642"/>
      <c r="AM331" s="640"/>
      <c r="AN331" s="642"/>
      <c r="AO331" s="640"/>
      <c r="AP331" s="642"/>
      <c r="AQ331" s="640"/>
      <c r="AR331" s="642"/>
      <c r="AS331" s="640"/>
      <c r="AT331" s="642"/>
      <c r="AU331" s="640"/>
      <c r="AV331" s="642"/>
      <c r="AW331" s="640"/>
      <c r="AX331" s="642"/>
      <c r="AY331" s="640"/>
      <c r="AZ331" s="642"/>
      <c r="BA331" s="640"/>
      <c r="BB331" s="642"/>
      <c r="BC331" s="640"/>
      <c r="BD331" s="642"/>
      <c r="BE331" s="640"/>
      <c r="BF331" s="642"/>
      <c r="BG331" s="640"/>
      <c r="BH331" s="642"/>
      <c r="BI331" s="640"/>
      <c r="BJ331" s="642"/>
      <c r="BK331" s="640"/>
      <c r="BL331" s="642"/>
      <c r="BM331" s="640"/>
      <c r="BN331" s="642"/>
      <c r="BO331" s="640"/>
      <c r="BP331" s="642"/>
      <c r="BQ331" s="640"/>
      <c r="BR331" s="642"/>
      <c r="BS331" s="643">
        <f t="shared" si="115"/>
        <v>0</v>
      </c>
      <c r="BT331" s="644">
        <f t="shared" si="116"/>
        <v>0</v>
      </c>
      <c r="BU331" s="644">
        <f t="shared" si="117"/>
        <v>0</v>
      </c>
      <c r="BV331" s="644">
        <f t="shared" si="118"/>
        <v>0</v>
      </c>
      <c r="BW331" s="645"/>
      <c r="BX331" s="338"/>
      <c r="BY331" s="338"/>
      <c r="BZ331" s="338"/>
      <c r="CA331" s="338"/>
      <c r="CB331" s="338"/>
      <c r="CC331" s="338"/>
    </row>
    <row r="332" ht="15.75" customHeight="1">
      <c r="A332" s="338"/>
      <c r="B332" s="501"/>
      <c r="C332" s="818"/>
      <c r="D332" s="638">
        <f t="shared" ref="D332:E332" si="346">I332+K332+M332+O332+Q332+S332+U332+W332+Y332+AA332+AC332+AE332+AG332+AI332+AK332+AM332+AO332+AQ332+AS332+AU332+AW332+AY332+BA332+BC332+BE332+BG332+BI332+BK332+BM332+BO332+BQ332</f>
        <v>0</v>
      </c>
      <c r="E332" s="505">
        <f t="shared" si="346"/>
        <v>0</v>
      </c>
      <c r="F332" s="639">
        <f t="shared" si="113"/>
        <v>0</v>
      </c>
      <c r="G332" s="327"/>
      <c r="H332" s="298">
        <f t="shared" si="114"/>
        <v>0</v>
      </c>
      <c r="I332" s="640"/>
      <c r="J332" s="642"/>
      <c r="K332" s="640"/>
      <c r="L332" s="642"/>
      <c r="M332" s="640"/>
      <c r="N332" s="642"/>
      <c r="O332" s="640"/>
      <c r="P332" s="642"/>
      <c r="Q332" s="640"/>
      <c r="R332" s="642"/>
      <c r="S332" s="640"/>
      <c r="T332" s="642"/>
      <c r="U332" s="640"/>
      <c r="V332" s="642"/>
      <c r="W332" s="640"/>
      <c r="X332" s="642"/>
      <c r="Y332" s="640"/>
      <c r="Z332" s="642"/>
      <c r="AA332" s="640"/>
      <c r="AB332" s="642"/>
      <c r="AC332" s="640"/>
      <c r="AD332" s="642"/>
      <c r="AE332" s="640"/>
      <c r="AF332" s="642"/>
      <c r="AG332" s="640"/>
      <c r="AH332" s="642"/>
      <c r="AI332" s="640"/>
      <c r="AJ332" s="642"/>
      <c r="AK332" s="640"/>
      <c r="AL332" s="642"/>
      <c r="AM332" s="640"/>
      <c r="AN332" s="642"/>
      <c r="AO332" s="640"/>
      <c r="AP332" s="642"/>
      <c r="AQ332" s="640"/>
      <c r="AR332" s="642"/>
      <c r="AS332" s="640"/>
      <c r="AT332" s="642"/>
      <c r="AU332" s="640"/>
      <c r="AV332" s="642"/>
      <c r="AW332" s="640"/>
      <c r="AX332" s="642"/>
      <c r="AY332" s="640"/>
      <c r="AZ332" s="642"/>
      <c r="BA332" s="640"/>
      <c r="BB332" s="642"/>
      <c r="BC332" s="640"/>
      <c r="BD332" s="642"/>
      <c r="BE332" s="640"/>
      <c r="BF332" s="642"/>
      <c r="BG332" s="640"/>
      <c r="BH332" s="642"/>
      <c r="BI332" s="640"/>
      <c r="BJ332" s="642"/>
      <c r="BK332" s="640"/>
      <c r="BL332" s="642"/>
      <c r="BM332" s="640"/>
      <c r="BN332" s="642"/>
      <c r="BO332" s="640"/>
      <c r="BP332" s="642"/>
      <c r="BQ332" s="640"/>
      <c r="BR332" s="642"/>
      <c r="BS332" s="643">
        <f t="shared" si="115"/>
        <v>0</v>
      </c>
      <c r="BT332" s="644">
        <f t="shared" si="116"/>
        <v>0</v>
      </c>
      <c r="BU332" s="644">
        <f t="shared" si="117"/>
        <v>0</v>
      </c>
      <c r="BV332" s="644">
        <f t="shared" si="118"/>
        <v>0</v>
      </c>
      <c r="BW332" s="645"/>
      <c r="BX332" s="338"/>
      <c r="BY332" s="338"/>
      <c r="BZ332" s="338"/>
      <c r="CA332" s="338"/>
      <c r="CB332" s="338"/>
      <c r="CC332" s="338"/>
    </row>
    <row r="333" ht="15.75" customHeight="1">
      <c r="A333" s="338"/>
      <c r="B333" s="501"/>
      <c r="C333" s="818"/>
      <c r="D333" s="638">
        <f t="shared" ref="D333:E333" si="347">I333+K333+M333+O333+Q333+S333+U333+W333+Y333+AA333+AC333+AE333+AG333+AI333+AK333+AM333+AO333+AQ333+AS333+AU333+AW333+AY333+BA333+BC333+BE333+BG333+BI333+BK333+BM333+BO333+BQ333</f>
        <v>0</v>
      </c>
      <c r="E333" s="505">
        <f t="shared" si="347"/>
        <v>0</v>
      </c>
      <c r="F333" s="639">
        <f t="shared" si="113"/>
        <v>0</v>
      </c>
      <c r="G333" s="327"/>
      <c r="H333" s="298">
        <f t="shared" si="114"/>
        <v>0</v>
      </c>
      <c r="I333" s="640"/>
      <c r="J333" s="642"/>
      <c r="K333" s="640"/>
      <c r="L333" s="642"/>
      <c r="M333" s="640"/>
      <c r="N333" s="642"/>
      <c r="O333" s="640"/>
      <c r="P333" s="642"/>
      <c r="Q333" s="640"/>
      <c r="R333" s="642"/>
      <c r="S333" s="640"/>
      <c r="T333" s="642"/>
      <c r="U333" s="640"/>
      <c r="V333" s="642"/>
      <c r="W333" s="640"/>
      <c r="X333" s="642"/>
      <c r="Y333" s="640"/>
      <c r="Z333" s="642"/>
      <c r="AA333" s="640"/>
      <c r="AB333" s="642"/>
      <c r="AC333" s="640"/>
      <c r="AD333" s="642"/>
      <c r="AE333" s="640"/>
      <c r="AF333" s="642"/>
      <c r="AG333" s="640"/>
      <c r="AH333" s="642"/>
      <c r="AI333" s="640"/>
      <c r="AJ333" s="642"/>
      <c r="AK333" s="640"/>
      <c r="AL333" s="642"/>
      <c r="AM333" s="640"/>
      <c r="AN333" s="642"/>
      <c r="AO333" s="640"/>
      <c r="AP333" s="642"/>
      <c r="AQ333" s="640"/>
      <c r="AR333" s="642"/>
      <c r="AS333" s="640"/>
      <c r="AT333" s="642"/>
      <c r="AU333" s="640"/>
      <c r="AV333" s="642"/>
      <c r="AW333" s="640"/>
      <c r="AX333" s="642"/>
      <c r="AY333" s="640"/>
      <c r="AZ333" s="642"/>
      <c r="BA333" s="640"/>
      <c r="BB333" s="642"/>
      <c r="BC333" s="640"/>
      <c r="BD333" s="642"/>
      <c r="BE333" s="640"/>
      <c r="BF333" s="642"/>
      <c r="BG333" s="640"/>
      <c r="BH333" s="642"/>
      <c r="BI333" s="640"/>
      <c r="BJ333" s="642"/>
      <c r="BK333" s="640"/>
      <c r="BL333" s="642"/>
      <c r="BM333" s="640"/>
      <c r="BN333" s="642"/>
      <c r="BO333" s="640"/>
      <c r="BP333" s="642"/>
      <c r="BQ333" s="640"/>
      <c r="BR333" s="642"/>
      <c r="BS333" s="643">
        <f t="shared" si="115"/>
        <v>0</v>
      </c>
      <c r="BT333" s="644">
        <f t="shared" si="116"/>
        <v>0</v>
      </c>
      <c r="BU333" s="644">
        <f t="shared" si="117"/>
        <v>0</v>
      </c>
      <c r="BV333" s="644">
        <f t="shared" si="118"/>
        <v>0</v>
      </c>
      <c r="BW333" s="645"/>
      <c r="BX333" s="338"/>
      <c r="BY333" s="338"/>
      <c r="BZ333" s="338"/>
      <c r="CA333" s="338"/>
      <c r="CB333" s="338"/>
      <c r="CC333" s="338"/>
    </row>
    <row r="334" ht="15.75" customHeight="1">
      <c r="A334" s="338"/>
      <c r="B334" s="501"/>
      <c r="C334" s="818"/>
      <c r="D334" s="638">
        <f t="shared" ref="D334:E334" si="348">I334+K334+M334+O334+Q334+S334+U334+W334+Y334+AA334+AC334+AE334+AG334+AI334+AK334+AM334+AO334+AQ334+AS334+AU334+AW334+AY334+BA334+BC334+BE334+BG334+BI334+BK334+BM334+BO334+BQ334</f>
        <v>0</v>
      </c>
      <c r="E334" s="505">
        <f t="shared" si="348"/>
        <v>0</v>
      </c>
      <c r="F334" s="639">
        <f t="shared" si="113"/>
        <v>0</v>
      </c>
      <c r="G334" s="327"/>
      <c r="H334" s="298">
        <f t="shared" si="114"/>
        <v>0</v>
      </c>
      <c r="I334" s="640"/>
      <c r="J334" s="642"/>
      <c r="K334" s="640"/>
      <c r="L334" s="642"/>
      <c r="M334" s="640"/>
      <c r="N334" s="642"/>
      <c r="O334" s="640"/>
      <c r="P334" s="642"/>
      <c r="Q334" s="640"/>
      <c r="R334" s="642"/>
      <c r="S334" s="640"/>
      <c r="T334" s="642"/>
      <c r="U334" s="640"/>
      <c r="V334" s="642"/>
      <c r="W334" s="640"/>
      <c r="X334" s="642"/>
      <c r="Y334" s="640"/>
      <c r="Z334" s="642"/>
      <c r="AA334" s="640"/>
      <c r="AB334" s="642"/>
      <c r="AC334" s="640"/>
      <c r="AD334" s="642"/>
      <c r="AE334" s="640"/>
      <c r="AF334" s="642"/>
      <c r="AG334" s="640"/>
      <c r="AH334" s="642"/>
      <c r="AI334" s="640"/>
      <c r="AJ334" s="642"/>
      <c r="AK334" s="640"/>
      <c r="AL334" s="642"/>
      <c r="AM334" s="640"/>
      <c r="AN334" s="642"/>
      <c r="AO334" s="640"/>
      <c r="AP334" s="642"/>
      <c r="AQ334" s="640"/>
      <c r="AR334" s="642"/>
      <c r="AS334" s="640"/>
      <c r="AT334" s="642"/>
      <c r="AU334" s="640"/>
      <c r="AV334" s="642"/>
      <c r="AW334" s="640"/>
      <c r="AX334" s="642"/>
      <c r="AY334" s="640"/>
      <c r="AZ334" s="642"/>
      <c r="BA334" s="640"/>
      <c r="BB334" s="642"/>
      <c r="BC334" s="640"/>
      <c r="BD334" s="642"/>
      <c r="BE334" s="640"/>
      <c r="BF334" s="642"/>
      <c r="BG334" s="640"/>
      <c r="BH334" s="642"/>
      <c r="BI334" s="640"/>
      <c r="BJ334" s="642"/>
      <c r="BK334" s="640"/>
      <c r="BL334" s="642"/>
      <c r="BM334" s="640"/>
      <c r="BN334" s="642"/>
      <c r="BO334" s="640"/>
      <c r="BP334" s="642"/>
      <c r="BQ334" s="640"/>
      <c r="BR334" s="642"/>
      <c r="BS334" s="643">
        <f t="shared" si="115"/>
        <v>0</v>
      </c>
      <c r="BT334" s="644">
        <f t="shared" si="116"/>
        <v>0</v>
      </c>
      <c r="BU334" s="644">
        <f t="shared" si="117"/>
        <v>0</v>
      </c>
      <c r="BV334" s="644">
        <f t="shared" si="118"/>
        <v>0</v>
      </c>
      <c r="BW334" s="645"/>
      <c r="BX334" s="338"/>
      <c r="BY334" s="338"/>
      <c r="BZ334" s="338"/>
      <c r="CA334" s="338"/>
      <c r="CB334" s="338"/>
      <c r="CC334" s="338"/>
    </row>
    <row r="335" ht="15.75" customHeight="1">
      <c r="A335" s="338"/>
      <c r="B335" s="501"/>
      <c r="C335" s="818"/>
      <c r="D335" s="638">
        <f t="shared" ref="D335:E335" si="349">I335+K335+M335+O335+Q335+S335+U335+W335+Y335+AA335+AC335+AE335+AG335+AI335+AK335+AM335+AO335+AQ335+AS335+AU335+AW335+AY335+BA335+BC335+BE335+BG335+BI335+BK335+BM335+BO335+BQ335</f>
        <v>0</v>
      </c>
      <c r="E335" s="505">
        <f t="shared" si="349"/>
        <v>0</v>
      </c>
      <c r="F335" s="639">
        <f t="shared" si="113"/>
        <v>0</v>
      </c>
      <c r="G335" s="327"/>
      <c r="H335" s="298">
        <f t="shared" si="114"/>
        <v>0</v>
      </c>
      <c r="I335" s="640"/>
      <c r="J335" s="642"/>
      <c r="K335" s="640"/>
      <c r="L335" s="642"/>
      <c r="M335" s="640"/>
      <c r="N335" s="642"/>
      <c r="O335" s="640"/>
      <c r="P335" s="642"/>
      <c r="Q335" s="640"/>
      <c r="R335" s="642"/>
      <c r="S335" s="640"/>
      <c r="T335" s="642"/>
      <c r="U335" s="640"/>
      <c r="V335" s="642"/>
      <c r="W335" s="640"/>
      <c r="X335" s="642"/>
      <c r="Y335" s="640"/>
      <c r="Z335" s="642"/>
      <c r="AA335" s="640"/>
      <c r="AB335" s="642"/>
      <c r="AC335" s="640"/>
      <c r="AD335" s="642"/>
      <c r="AE335" s="640"/>
      <c r="AF335" s="642"/>
      <c r="AG335" s="640"/>
      <c r="AH335" s="642"/>
      <c r="AI335" s="640"/>
      <c r="AJ335" s="642"/>
      <c r="AK335" s="640"/>
      <c r="AL335" s="642"/>
      <c r="AM335" s="640"/>
      <c r="AN335" s="642"/>
      <c r="AO335" s="640"/>
      <c r="AP335" s="642"/>
      <c r="AQ335" s="640"/>
      <c r="AR335" s="642"/>
      <c r="AS335" s="640"/>
      <c r="AT335" s="642"/>
      <c r="AU335" s="640"/>
      <c r="AV335" s="642"/>
      <c r="AW335" s="640"/>
      <c r="AX335" s="642"/>
      <c r="AY335" s="640"/>
      <c r="AZ335" s="642"/>
      <c r="BA335" s="640"/>
      <c r="BB335" s="642"/>
      <c r="BC335" s="640"/>
      <c r="BD335" s="642"/>
      <c r="BE335" s="640"/>
      <c r="BF335" s="642"/>
      <c r="BG335" s="640"/>
      <c r="BH335" s="642"/>
      <c r="BI335" s="640"/>
      <c r="BJ335" s="642"/>
      <c r="BK335" s="640"/>
      <c r="BL335" s="642"/>
      <c r="BM335" s="640"/>
      <c r="BN335" s="642"/>
      <c r="BO335" s="640"/>
      <c r="BP335" s="642"/>
      <c r="BQ335" s="640"/>
      <c r="BR335" s="642"/>
      <c r="BS335" s="643">
        <f t="shared" si="115"/>
        <v>0</v>
      </c>
      <c r="BT335" s="644">
        <f t="shared" si="116"/>
        <v>0</v>
      </c>
      <c r="BU335" s="644">
        <f t="shared" si="117"/>
        <v>0</v>
      </c>
      <c r="BV335" s="644">
        <f t="shared" si="118"/>
        <v>0</v>
      </c>
      <c r="BW335" s="645"/>
      <c r="BX335" s="338"/>
      <c r="BY335" s="338"/>
      <c r="BZ335" s="338"/>
      <c r="CA335" s="338"/>
      <c r="CB335" s="338"/>
      <c r="CC335" s="338"/>
    </row>
    <row r="336" ht="15.75" customHeight="1">
      <c r="A336" s="338"/>
      <c r="B336" s="501"/>
      <c r="C336" s="818"/>
      <c r="D336" s="638">
        <f t="shared" ref="D336:E336" si="350">I336+K336+M336+O336+Q336+S336+U336+W336+Y336+AA336+AC336+AE336+AG336+AI336+AK336+AM336+AO336+AQ336+AS336+AU336+AW336+AY336+BA336+BC336+BE336+BG336+BI336+BK336+BM336+BO336+BQ336</f>
        <v>0</v>
      </c>
      <c r="E336" s="505">
        <f t="shared" si="350"/>
        <v>0</v>
      </c>
      <c r="F336" s="639">
        <f t="shared" si="113"/>
        <v>0</v>
      </c>
      <c r="G336" s="327"/>
      <c r="H336" s="298">
        <f t="shared" si="114"/>
        <v>0</v>
      </c>
      <c r="I336" s="640"/>
      <c r="J336" s="642"/>
      <c r="K336" s="640"/>
      <c r="L336" s="642"/>
      <c r="M336" s="640"/>
      <c r="N336" s="642"/>
      <c r="O336" s="640"/>
      <c r="P336" s="642"/>
      <c r="Q336" s="640"/>
      <c r="R336" s="642"/>
      <c r="S336" s="640"/>
      <c r="T336" s="642"/>
      <c r="U336" s="640"/>
      <c r="V336" s="642"/>
      <c r="W336" s="640"/>
      <c r="X336" s="642"/>
      <c r="Y336" s="640"/>
      <c r="Z336" s="642"/>
      <c r="AA336" s="640"/>
      <c r="AB336" s="642"/>
      <c r="AC336" s="640"/>
      <c r="AD336" s="642"/>
      <c r="AE336" s="640"/>
      <c r="AF336" s="642"/>
      <c r="AG336" s="640"/>
      <c r="AH336" s="642"/>
      <c r="AI336" s="640"/>
      <c r="AJ336" s="642"/>
      <c r="AK336" s="640"/>
      <c r="AL336" s="642"/>
      <c r="AM336" s="640"/>
      <c r="AN336" s="642"/>
      <c r="AO336" s="640"/>
      <c r="AP336" s="642"/>
      <c r="AQ336" s="640"/>
      <c r="AR336" s="642"/>
      <c r="AS336" s="640"/>
      <c r="AT336" s="642"/>
      <c r="AU336" s="640"/>
      <c r="AV336" s="642"/>
      <c r="AW336" s="640"/>
      <c r="AX336" s="642"/>
      <c r="AY336" s="640"/>
      <c r="AZ336" s="642"/>
      <c r="BA336" s="640"/>
      <c r="BB336" s="642"/>
      <c r="BC336" s="640"/>
      <c r="BD336" s="642"/>
      <c r="BE336" s="640"/>
      <c r="BF336" s="642"/>
      <c r="BG336" s="640"/>
      <c r="BH336" s="642"/>
      <c r="BI336" s="640"/>
      <c r="BJ336" s="642"/>
      <c r="BK336" s="640"/>
      <c r="BL336" s="642"/>
      <c r="BM336" s="640"/>
      <c r="BN336" s="642"/>
      <c r="BO336" s="640"/>
      <c r="BP336" s="642"/>
      <c r="BQ336" s="640"/>
      <c r="BR336" s="642"/>
      <c r="BS336" s="643">
        <f t="shared" si="115"/>
        <v>0</v>
      </c>
      <c r="BT336" s="644">
        <f t="shared" si="116"/>
        <v>0</v>
      </c>
      <c r="BU336" s="644">
        <f t="shared" si="117"/>
        <v>0</v>
      </c>
      <c r="BV336" s="644">
        <f t="shared" si="118"/>
        <v>0</v>
      </c>
      <c r="BW336" s="645"/>
      <c r="BX336" s="338"/>
      <c r="BY336" s="338"/>
      <c r="BZ336" s="338"/>
      <c r="CA336" s="338"/>
      <c r="CB336" s="338"/>
      <c r="CC336" s="338"/>
    </row>
    <row r="337" ht="15.75" customHeight="1">
      <c r="A337" s="338"/>
      <c r="B337" s="501"/>
      <c r="C337" s="818"/>
      <c r="D337" s="638">
        <f t="shared" ref="D337:E337" si="351">I337+K337+M337+O337+Q337+S337+U337+W337+Y337+AA337+AC337+AE337+AG337+AI337+AK337+AM337+AO337+AQ337+AS337+AU337+AW337+AY337+BA337+BC337+BE337+BG337+BI337+BK337+BM337+BO337+BQ337</f>
        <v>0</v>
      </c>
      <c r="E337" s="505">
        <f t="shared" si="351"/>
        <v>0</v>
      </c>
      <c r="F337" s="639">
        <f t="shared" si="113"/>
        <v>0</v>
      </c>
      <c r="G337" s="327"/>
      <c r="H337" s="298">
        <f t="shared" si="114"/>
        <v>0</v>
      </c>
      <c r="I337" s="640"/>
      <c r="J337" s="642"/>
      <c r="K337" s="640"/>
      <c r="L337" s="642"/>
      <c r="M337" s="640"/>
      <c r="N337" s="642"/>
      <c r="O337" s="640"/>
      <c r="P337" s="642"/>
      <c r="Q337" s="640"/>
      <c r="R337" s="642"/>
      <c r="S337" s="640"/>
      <c r="T337" s="642"/>
      <c r="U337" s="640"/>
      <c r="V337" s="642"/>
      <c r="W337" s="640"/>
      <c r="X337" s="642"/>
      <c r="Y337" s="640"/>
      <c r="Z337" s="642"/>
      <c r="AA337" s="640"/>
      <c r="AB337" s="642"/>
      <c r="AC337" s="640"/>
      <c r="AD337" s="642"/>
      <c r="AE337" s="640"/>
      <c r="AF337" s="642"/>
      <c r="AG337" s="640"/>
      <c r="AH337" s="642"/>
      <c r="AI337" s="640"/>
      <c r="AJ337" s="642"/>
      <c r="AK337" s="640"/>
      <c r="AL337" s="642"/>
      <c r="AM337" s="640"/>
      <c r="AN337" s="642"/>
      <c r="AO337" s="640"/>
      <c r="AP337" s="642"/>
      <c r="AQ337" s="640"/>
      <c r="AR337" s="642"/>
      <c r="AS337" s="640"/>
      <c r="AT337" s="642"/>
      <c r="AU337" s="640"/>
      <c r="AV337" s="642"/>
      <c r="AW337" s="640"/>
      <c r="AX337" s="642"/>
      <c r="AY337" s="640"/>
      <c r="AZ337" s="642"/>
      <c r="BA337" s="640"/>
      <c r="BB337" s="642"/>
      <c r="BC337" s="640"/>
      <c r="BD337" s="642"/>
      <c r="BE337" s="640"/>
      <c r="BF337" s="642"/>
      <c r="BG337" s="640"/>
      <c r="BH337" s="642"/>
      <c r="BI337" s="640"/>
      <c r="BJ337" s="642"/>
      <c r="BK337" s="640"/>
      <c r="BL337" s="642"/>
      <c r="BM337" s="640"/>
      <c r="BN337" s="642"/>
      <c r="BO337" s="640"/>
      <c r="BP337" s="642"/>
      <c r="BQ337" s="640"/>
      <c r="BR337" s="642"/>
      <c r="BS337" s="643">
        <f t="shared" si="115"/>
        <v>0</v>
      </c>
      <c r="BT337" s="644">
        <f t="shared" si="116"/>
        <v>0</v>
      </c>
      <c r="BU337" s="644">
        <f t="shared" si="117"/>
        <v>0</v>
      </c>
      <c r="BV337" s="644">
        <f t="shared" si="118"/>
        <v>0</v>
      </c>
      <c r="BW337" s="645"/>
      <c r="BX337" s="338"/>
      <c r="BY337" s="338"/>
      <c r="BZ337" s="338"/>
      <c r="CA337" s="338"/>
      <c r="CB337" s="338"/>
      <c r="CC337" s="338"/>
    </row>
    <row r="338" ht="15.75" customHeight="1">
      <c r="A338" s="338"/>
      <c r="B338" s="501"/>
      <c r="C338" s="818"/>
      <c r="D338" s="638">
        <f t="shared" ref="D338:E338" si="352">I338+K338+M338+O338+Q338+S338+U338+W338+Y338+AA338+AC338+AE338+AG338+AI338+AK338+AM338+AO338+AQ338+AS338+AU338+AW338+AY338+BA338+BC338+BE338+BG338+BI338+BK338+BM338+BO338+BQ338</f>
        <v>0</v>
      </c>
      <c r="E338" s="505">
        <f t="shared" si="352"/>
        <v>0</v>
      </c>
      <c r="F338" s="639">
        <f t="shared" si="113"/>
        <v>0</v>
      </c>
      <c r="G338" s="327"/>
      <c r="H338" s="298">
        <f t="shared" si="114"/>
        <v>0</v>
      </c>
      <c r="I338" s="640"/>
      <c r="J338" s="642"/>
      <c r="K338" s="640"/>
      <c r="L338" s="642"/>
      <c r="M338" s="640"/>
      <c r="N338" s="642"/>
      <c r="O338" s="640"/>
      <c r="P338" s="642"/>
      <c r="Q338" s="640"/>
      <c r="R338" s="642"/>
      <c r="S338" s="640"/>
      <c r="T338" s="642"/>
      <c r="U338" s="640"/>
      <c r="V338" s="642"/>
      <c r="W338" s="640"/>
      <c r="X338" s="642"/>
      <c r="Y338" s="640"/>
      <c r="Z338" s="642"/>
      <c r="AA338" s="640"/>
      <c r="AB338" s="642"/>
      <c r="AC338" s="640"/>
      <c r="AD338" s="642"/>
      <c r="AE338" s="640"/>
      <c r="AF338" s="642"/>
      <c r="AG338" s="640"/>
      <c r="AH338" s="642"/>
      <c r="AI338" s="640"/>
      <c r="AJ338" s="642"/>
      <c r="AK338" s="640"/>
      <c r="AL338" s="642"/>
      <c r="AM338" s="640"/>
      <c r="AN338" s="642"/>
      <c r="AO338" s="640"/>
      <c r="AP338" s="642"/>
      <c r="AQ338" s="640"/>
      <c r="AR338" s="642"/>
      <c r="AS338" s="640"/>
      <c r="AT338" s="642"/>
      <c r="AU338" s="640"/>
      <c r="AV338" s="642"/>
      <c r="AW338" s="640"/>
      <c r="AX338" s="642"/>
      <c r="AY338" s="640"/>
      <c r="AZ338" s="642"/>
      <c r="BA338" s="640"/>
      <c r="BB338" s="642"/>
      <c r="BC338" s="640"/>
      <c r="BD338" s="642"/>
      <c r="BE338" s="640"/>
      <c r="BF338" s="642"/>
      <c r="BG338" s="640"/>
      <c r="BH338" s="642"/>
      <c r="BI338" s="640"/>
      <c r="BJ338" s="642"/>
      <c r="BK338" s="640"/>
      <c r="BL338" s="642"/>
      <c r="BM338" s="640"/>
      <c r="BN338" s="642"/>
      <c r="BO338" s="640"/>
      <c r="BP338" s="642"/>
      <c r="BQ338" s="640"/>
      <c r="BR338" s="642"/>
      <c r="BS338" s="643">
        <f t="shared" si="115"/>
        <v>0</v>
      </c>
      <c r="BT338" s="644">
        <f t="shared" si="116"/>
        <v>0</v>
      </c>
      <c r="BU338" s="644">
        <f t="shared" si="117"/>
        <v>0</v>
      </c>
      <c r="BV338" s="644">
        <f t="shared" si="118"/>
        <v>0</v>
      </c>
      <c r="BW338" s="645"/>
      <c r="BX338" s="338"/>
      <c r="BY338" s="338"/>
      <c r="BZ338" s="338"/>
      <c r="CA338" s="338"/>
      <c r="CB338" s="338"/>
      <c r="CC338" s="338"/>
    </row>
    <row r="339" ht="15.75" customHeight="1">
      <c r="A339" s="338"/>
      <c r="B339" s="501"/>
      <c r="C339" s="818"/>
      <c r="D339" s="638">
        <f t="shared" ref="D339:E339" si="353">I339+K339+M339+O339+Q339+S339+U339+W339+Y339+AA339+AC339+AE339+AG339+AI339+AK339+AM339+AO339+AQ339+AS339+AU339+AW339+AY339+BA339+BC339+BE339+BG339+BI339+BK339+BM339+BO339+BQ339</f>
        <v>0</v>
      </c>
      <c r="E339" s="505">
        <f t="shared" si="353"/>
        <v>0</v>
      </c>
      <c r="F339" s="639">
        <f t="shared" si="113"/>
        <v>0</v>
      </c>
      <c r="G339" s="327"/>
      <c r="H339" s="298">
        <f t="shared" si="114"/>
        <v>0</v>
      </c>
      <c r="I339" s="640"/>
      <c r="J339" s="642"/>
      <c r="K339" s="640"/>
      <c r="L339" s="642"/>
      <c r="M339" s="640"/>
      <c r="N339" s="642"/>
      <c r="O339" s="640"/>
      <c r="P339" s="642"/>
      <c r="Q339" s="640"/>
      <c r="R339" s="642"/>
      <c r="S339" s="640"/>
      <c r="T339" s="642"/>
      <c r="U339" s="640"/>
      <c r="V339" s="642"/>
      <c r="W339" s="640"/>
      <c r="X339" s="642"/>
      <c r="Y339" s="640"/>
      <c r="Z339" s="642"/>
      <c r="AA339" s="640"/>
      <c r="AB339" s="642"/>
      <c r="AC339" s="640"/>
      <c r="AD339" s="642"/>
      <c r="AE339" s="640"/>
      <c r="AF339" s="642"/>
      <c r="AG339" s="640"/>
      <c r="AH339" s="642"/>
      <c r="AI339" s="640"/>
      <c r="AJ339" s="642"/>
      <c r="AK339" s="640"/>
      <c r="AL339" s="642"/>
      <c r="AM339" s="640"/>
      <c r="AN339" s="642"/>
      <c r="AO339" s="640"/>
      <c r="AP339" s="642"/>
      <c r="AQ339" s="640"/>
      <c r="AR339" s="642"/>
      <c r="AS339" s="640"/>
      <c r="AT339" s="642"/>
      <c r="AU339" s="640"/>
      <c r="AV339" s="642"/>
      <c r="AW339" s="640"/>
      <c r="AX339" s="642"/>
      <c r="AY339" s="640"/>
      <c r="AZ339" s="642"/>
      <c r="BA339" s="640"/>
      <c r="BB339" s="642"/>
      <c r="BC339" s="640"/>
      <c r="BD339" s="642"/>
      <c r="BE339" s="640"/>
      <c r="BF339" s="642"/>
      <c r="BG339" s="640"/>
      <c r="BH339" s="642"/>
      <c r="BI339" s="640"/>
      <c r="BJ339" s="642"/>
      <c r="BK339" s="640"/>
      <c r="BL339" s="642"/>
      <c r="BM339" s="640"/>
      <c r="BN339" s="642"/>
      <c r="BO339" s="640"/>
      <c r="BP339" s="642"/>
      <c r="BQ339" s="640"/>
      <c r="BR339" s="642"/>
      <c r="BS339" s="643">
        <f t="shared" si="115"/>
        <v>0</v>
      </c>
      <c r="BT339" s="644">
        <f t="shared" si="116"/>
        <v>0</v>
      </c>
      <c r="BU339" s="644">
        <f t="shared" si="117"/>
        <v>0</v>
      </c>
      <c r="BV339" s="644">
        <f t="shared" si="118"/>
        <v>0</v>
      </c>
      <c r="BW339" s="645"/>
      <c r="BX339" s="338"/>
      <c r="BY339" s="338"/>
      <c r="BZ339" s="338"/>
      <c r="CA339" s="338"/>
      <c r="CB339" s="338"/>
      <c r="CC339" s="338"/>
    </row>
    <row r="340" ht="15.75" customHeight="1">
      <c r="A340" s="338"/>
      <c r="B340" s="501"/>
      <c r="C340" s="818"/>
      <c r="D340" s="638">
        <f t="shared" ref="D340:E340" si="354">I340+K340+M340+O340+Q340+S340+U340+W340+Y340+AA340+AC340+AE340+AG340+AI340+AK340+AM340+AO340+AQ340+AS340+AU340+AW340+AY340+BA340+BC340+BE340+BG340+BI340+BK340+BM340+BO340+BQ340</f>
        <v>0</v>
      </c>
      <c r="E340" s="505">
        <f t="shared" si="354"/>
        <v>0</v>
      </c>
      <c r="F340" s="639">
        <f t="shared" si="113"/>
        <v>0</v>
      </c>
      <c r="G340" s="327"/>
      <c r="H340" s="298">
        <f t="shared" si="114"/>
        <v>0</v>
      </c>
      <c r="I340" s="640"/>
      <c r="J340" s="642"/>
      <c r="K340" s="640"/>
      <c r="L340" s="642"/>
      <c r="M340" s="640"/>
      <c r="N340" s="642"/>
      <c r="O340" s="640"/>
      <c r="P340" s="642"/>
      <c r="Q340" s="640"/>
      <c r="R340" s="642"/>
      <c r="S340" s="640"/>
      <c r="T340" s="642"/>
      <c r="U340" s="640"/>
      <c r="V340" s="642"/>
      <c r="W340" s="640"/>
      <c r="X340" s="642"/>
      <c r="Y340" s="640"/>
      <c r="Z340" s="642"/>
      <c r="AA340" s="640"/>
      <c r="AB340" s="642"/>
      <c r="AC340" s="640"/>
      <c r="AD340" s="642"/>
      <c r="AE340" s="640"/>
      <c r="AF340" s="642"/>
      <c r="AG340" s="640"/>
      <c r="AH340" s="642"/>
      <c r="AI340" s="640"/>
      <c r="AJ340" s="642"/>
      <c r="AK340" s="640"/>
      <c r="AL340" s="642"/>
      <c r="AM340" s="640"/>
      <c r="AN340" s="642"/>
      <c r="AO340" s="640"/>
      <c r="AP340" s="642"/>
      <c r="AQ340" s="640"/>
      <c r="AR340" s="642"/>
      <c r="AS340" s="640"/>
      <c r="AT340" s="642"/>
      <c r="AU340" s="640"/>
      <c r="AV340" s="642"/>
      <c r="AW340" s="640"/>
      <c r="AX340" s="642"/>
      <c r="AY340" s="640"/>
      <c r="AZ340" s="642"/>
      <c r="BA340" s="640"/>
      <c r="BB340" s="642"/>
      <c r="BC340" s="640"/>
      <c r="BD340" s="642"/>
      <c r="BE340" s="640"/>
      <c r="BF340" s="642"/>
      <c r="BG340" s="640"/>
      <c r="BH340" s="642"/>
      <c r="BI340" s="640"/>
      <c r="BJ340" s="642"/>
      <c r="BK340" s="640"/>
      <c r="BL340" s="642"/>
      <c r="BM340" s="640"/>
      <c r="BN340" s="642"/>
      <c r="BO340" s="640"/>
      <c r="BP340" s="642"/>
      <c r="BQ340" s="640"/>
      <c r="BR340" s="642"/>
      <c r="BS340" s="643">
        <f t="shared" si="115"/>
        <v>0</v>
      </c>
      <c r="BT340" s="644">
        <f t="shared" si="116"/>
        <v>0</v>
      </c>
      <c r="BU340" s="644">
        <f t="shared" si="117"/>
        <v>0</v>
      </c>
      <c r="BV340" s="644">
        <f t="shared" si="118"/>
        <v>0</v>
      </c>
      <c r="BW340" s="645"/>
      <c r="BX340" s="338"/>
      <c r="BY340" s="338"/>
      <c r="BZ340" s="338"/>
      <c r="CA340" s="338"/>
      <c r="CB340" s="338"/>
      <c r="CC340" s="338"/>
    </row>
    <row r="341" ht="15.75" customHeight="1">
      <c r="A341" s="338"/>
      <c r="B341" s="501"/>
      <c r="C341" s="818"/>
      <c r="D341" s="638">
        <f t="shared" ref="D341:E341" si="355">I341+K341+M341+O341+Q341+S341+U341+W341+Y341+AA341+AC341+AE341+AG341+AI341+AK341+AM341+AO341+AQ341+AS341+AU341+AW341+AY341+BA341+BC341+BE341+BG341+BI341+BK341+BM341+BO341+BQ341</f>
        <v>0</v>
      </c>
      <c r="E341" s="505">
        <f t="shared" si="355"/>
        <v>0</v>
      </c>
      <c r="F341" s="639">
        <f t="shared" si="113"/>
        <v>0</v>
      </c>
      <c r="G341" s="327"/>
      <c r="H341" s="298">
        <f t="shared" si="114"/>
        <v>0</v>
      </c>
      <c r="I341" s="640"/>
      <c r="J341" s="642"/>
      <c r="K341" s="640"/>
      <c r="L341" s="642"/>
      <c r="M341" s="640"/>
      <c r="N341" s="642"/>
      <c r="O341" s="640"/>
      <c r="P341" s="642"/>
      <c r="Q341" s="640"/>
      <c r="R341" s="642"/>
      <c r="S341" s="640"/>
      <c r="T341" s="642"/>
      <c r="U341" s="640"/>
      <c r="V341" s="642"/>
      <c r="W341" s="640"/>
      <c r="X341" s="642"/>
      <c r="Y341" s="640"/>
      <c r="Z341" s="642"/>
      <c r="AA341" s="640"/>
      <c r="AB341" s="642"/>
      <c r="AC341" s="640"/>
      <c r="AD341" s="642"/>
      <c r="AE341" s="640"/>
      <c r="AF341" s="642"/>
      <c r="AG341" s="640"/>
      <c r="AH341" s="642"/>
      <c r="AI341" s="640"/>
      <c r="AJ341" s="642"/>
      <c r="AK341" s="640"/>
      <c r="AL341" s="642"/>
      <c r="AM341" s="640"/>
      <c r="AN341" s="642"/>
      <c r="AO341" s="640"/>
      <c r="AP341" s="642"/>
      <c r="AQ341" s="640"/>
      <c r="AR341" s="642"/>
      <c r="AS341" s="640"/>
      <c r="AT341" s="642"/>
      <c r="AU341" s="640"/>
      <c r="AV341" s="642"/>
      <c r="AW341" s="640"/>
      <c r="AX341" s="642"/>
      <c r="AY341" s="640"/>
      <c r="AZ341" s="642"/>
      <c r="BA341" s="640"/>
      <c r="BB341" s="642"/>
      <c r="BC341" s="640"/>
      <c r="BD341" s="642"/>
      <c r="BE341" s="640"/>
      <c r="BF341" s="642"/>
      <c r="BG341" s="640"/>
      <c r="BH341" s="642"/>
      <c r="BI341" s="640"/>
      <c r="BJ341" s="642"/>
      <c r="BK341" s="640"/>
      <c r="BL341" s="642"/>
      <c r="BM341" s="640"/>
      <c r="BN341" s="642"/>
      <c r="BO341" s="640"/>
      <c r="BP341" s="642"/>
      <c r="BQ341" s="640"/>
      <c r="BR341" s="642"/>
      <c r="BS341" s="643">
        <f t="shared" si="115"/>
        <v>0</v>
      </c>
      <c r="BT341" s="644">
        <f t="shared" si="116"/>
        <v>0</v>
      </c>
      <c r="BU341" s="644">
        <f t="shared" si="117"/>
        <v>0</v>
      </c>
      <c r="BV341" s="644">
        <f t="shared" si="118"/>
        <v>0</v>
      </c>
      <c r="BW341" s="645"/>
      <c r="BX341" s="338"/>
      <c r="BY341" s="338"/>
      <c r="BZ341" s="338"/>
      <c r="CA341" s="338"/>
      <c r="CB341" s="338"/>
      <c r="CC341" s="338"/>
    </row>
    <row r="342" ht="15.75" customHeight="1">
      <c r="A342" s="338"/>
      <c r="B342" s="501"/>
      <c r="C342" s="818"/>
      <c r="D342" s="638">
        <f t="shared" ref="D342:E342" si="356">I342+K342+M342+O342+Q342+S342+U342+W342+Y342+AA342+AC342+AE342+AG342+AI342+AK342+AM342+AO342+AQ342+AS342+AU342+AW342+AY342+BA342+BC342+BE342+BG342+BI342+BK342+BM342+BO342+BQ342</f>
        <v>0</v>
      </c>
      <c r="E342" s="505">
        <f t="shared" si="356"/>
        <v>0</v>
      </c>
      <c r="F342" s="639">
        <f t="shared" si="113"/>
        <v>0</v>
      </c>
      <c r="G342" s="327"/>
      <c r="H342" s="298">
        <f t="shared" si="114"/>
        <v>0</v>
      </c>
      <c r="I342" s="640"/>
      <c r="J342" s="642"/>
      <c r="K342" s="640"/>
      <c r="L342" s="642"/>
      <c r="M342" s="640"/>
      <c r="N342" s="642"/>
      <c r="O342" s="640"/>
      <c r="P342" s="642"/>
      <c r="Q342" s="640"/>
      <c r="R342" s="642"/>
      <c r="S342" s="640"/>
      <c r="T342" s="642"/>
      <c r="U342" s="640"/>
      <c r="V342" s="642"/>
      <c r="W342" s="640"/>
      <c r="X342" s="642"/>
      <c r="Y342" s="640"/>
      <c r="Z342" s="642"/>
      <c r="AA342" s="640"/>
      <c r="AB342" s="642"/>
      <c r="AC342" s="640"/>
      <c r="AD342" s="642"/>
      <c r="AE342" s="640"/>
      <c r="AF342" s="642"/>
      <c r="AG342" s="640"/>
      <c r="AH342" s="642"/>
      <c r="AI342" s="640"/>
      <c r="AJ342" s="642"/>
      <c r="AK342" s="640"/>
      <c r="AL342" s="642"/>
      <c r="AM342" s="640"/>
      <c r="AN342" s="642"/>
      <c r="AO342" s="640"/>
      <c r="AP342" s="642"/>
      <c r="AQ342" s="640"/>
      <c r="AR342" s="642"/>
      <c r="AS342" s="640"/>
      <c r="AT342" s="642"/>
      <c r="AU342" s="640"/>
      <c r="AV342" s="642"/>
      <c r="AW342" s="640"/>
      <c r="AX342" s="642"/>
      <c r="AY342" s="640"/>
      <c r="AZ342" s="642"/>
      <c r="BA342" s="640"/>
      <c r="BB342" s="642"/>
      <c r="BC342" s="640"/>
      <c r="BD342" s="642"/>
      <c r="BE342" s="640"/>
      <c r="BF342" s="642"/>
      <c r="BG342" s="640"/>
      <c r="BH342" s="642"/>
      <c r="BI342" s="640"/>
      <c r="BJ342" s="642"/>
      <c r="BK342" s="640"/>
      <c r="BL342" s="642"/>
      <c r="BM342" s="640"/>
      <c r="BN342" s="642"/>
      <c r="BO342" s="640"/>
      <c r="BP342" s="642"/>
      <c r="BQ342" s="640"/>
      <c r="BR342" s="642"/>
      <c r="BS342" s="643">
        <f t="shared" si="115"/>
        <v>0</v>
      </c>
      <c r="BT342" s="644">
        <f t="shared" si="116"/>
        <v>0</v>
      </c>
      <c r="BU342" s="644">
        <f t="shared" si="117"/>
        <v>0</v>
      </c>
      <c r="BV342" s="644">
        <f t="shared" si="118"/>
        <v>0</v>
      </c>
      <c r="BW342" s="645"/>
      <c r="BX342" s="338"/>
      <c r="BY342" s="338"/>
      <c r="BZ342" s="338"/>
      <c r="CA342" s="338"/>
      <c r="CB342" s="338"/>
      <c r="CC342" s="338"/>
    </row>
    <row r="343" ht="15.75" customHeight="1">
      <c r="A343" s="338"/>
      <c r="B343" s="501"/>
      <c r="C343" s="818"/>
      <c r="D343" s="638">
        <f t="shared" ref="D343:E343" si="357">I343+K343+M343+O343+Q343+S343+U343+W343+Y343+AA343+AC343+AE343+AG343+AI343+AK343+AM343+AO343+AQ343+AS343+AU343+AW343+AY343+BA343+BC343+BE343+BG343+BI343+BK343+BM343+BO343+BQ343</f>
        <v>0</v>
      </c>
      <c r="E343" s="505">
        <f t="shared" si="357"/>
        <v>0</v>
      </c>
      <c r="F343" s="639">
        <f t="shared" si="113"/>
        <v>0</v>
      </c>
      <c r="G343" s="327"/>
      <c r="H343" s="298">
        <f t="shared" si="114"/>
        <v>0</v>
      </c>
      <c r="I343" s="640"/>
      <c r="J343" s="642"/>
      <c r="K343" s="640"/>
      <c r="L343" s="642"/>
      <c r="M343" s="640"/>
      <c r="N343" s="642"/>
      <c r="O343" s="640"/>
      <c r="P343" s="642"/>
      <c r="Q343" s="640"/>
      <c r="R343" s="642"/>
      <c r="S343" s="640"/>
      <c r="T343" s="642"/>
      <c r="U343" s="640"/>
      <c r="V343" s="642"/>
      <c r="W343" s="640"/>
      <c r="X343" s="642"/>
      <c r="Y343" s="640"/>
      <c r="Z343" s="642"/>
      <c r="AA343" s="640"/>
      <c r="AB343" s="642"/>
      <c r="AC343" s="640"/>
      <c r="AD343" s="642"/>
      <c r="AE343" s="640"/>
      <c r="AF343" s="642"/>
      <c r="AG343" s="640"/>
      <c r="AH343" s="642"/>
      <c r="AI343" s="640"/>
      <c r="AJ343" s="642"/>
      <c r="AK343" s="640"/>
      <c r="AL343" s="642"/>
      <c r="AM343" s="640"/>
      <c r="AN343" s="642"/>
      <c r="AO343" s="640"/>
      <c r="AP343" s="642"/>
      <c r="AQ343" s="640"/>
      <c r="AR343" s="642"/>
      <c r="AS343" s="640"/>
      <c r="AT343" s="642"/>
      <c r="AU343" s="640"/>
      <c r="AV343" s="642"/>
      <c r="AW343" s="640"/>
      <c r="AX343" s="642"/>
      <c r="AY343" s="640"/>
      <c r="AZ343" s="642"/>
      <c r="BA343" s="640"/>
      <c r="BB343" s="642"/>
      <c r="BC343" s="640"/>
      <c r="BD343" s="642"/>
      <c r="BE343" s="640"/>
      <c r="BF343" s="642"/>
      <c r="BG343" s="640"/>
      <c r="BH343" s="642"/>
      <c r="BI343" s="640"/>
      <c r="BJ343" s="642"/>
      <c r="BK343" s="640"/>
      <c r="BL343" s="642"/>
      <c r="BM343" s="640"/>
      <c r="BN343" s="642"/>
      <c r="BO343" s="640"/>
      <c r="BP343" s="642"/>
      <c r="BQ343" s="640"/>
      <c r="BR343" s="642"/>
      <c r="BS343" s="643">
        <f t="shared" si="115"/>
        <v>0</v>
      </c>
      <c r="BT343" s="644">
        <f t="shared" si="116"/>
        <v>0</v>
      </c>
      <c r="BU343" s="644">
        <f t="shared" si="117"/>
        <v>0</v>
      </c>
      <c r="BV343" s="644">
        <f t="shared" si="118"/>
        <v>0</v>
      </c>
      <c r="BW343" s="645"/>
      <c r="BX343" s="338"/>
      <c r="BY343" s="338"/>
      <c r="BZ343" s="338"/>
      <c r="CA343" s="338"/>
      <c r="CB343" s="338"/>
      <c r="CC343" s="338"/>
    </row>
    <row r="344" ht="15.75" customHeight="1">
      <c r="A344" s="338"/>
      <c r="B344" s="501"/>
      <c r="C344" s="818"/>
      <c r="D344" s="638">
        <f t="shared" ref="D344:E344" si="358">I344+K344+M344+O344+Q344+S344+U344+W344+Y344+AA344+AC344+AE344+AG344+AI344+AK344+AM344+AO344+AQ344+AS344+AU344+AW344+AY344+BA344+BC344+BE344+BG344+BI344+BK344+BM344+BO344+BQ344</f>
        <v>0</v>
      </c>
      <c r="E344" s="505">
        <f t="shared" si="358"/>
        <v>0</v>
      </c>
      <c r="F344" s="639">
        <f t="shared" si="113"/>
        <v>0</v>
      </c>
      <c r="G344" s="327"/>
      <c r="H344" s="298">
        <f t="shared" si="114"/>
        <v>0</v>
      </c>
      <c r="I344" s="640"/>
      <c r="J344" s="642"/>
      <c r="K344" s="640"/>
      <c r="L344" s="642"/>
      <c r="M344" s="640"/>
      <c r="N344" s="642"/>
      <c r="O344" s="640"/>
      <c r="P344" s="642"/>
      <c r="Q344" s="640"/>
      <c r="R344" s="642"/>
      <c r="S344" s="640"/>
      <c r="T344" s="642"/>
      <c r="U344" s="640"/>
      <c r="V344" s="642"/>
      <c r="W344" s="640"/>
      <c r="X344" s="642"/>
      <c r="Y344" s="640"/>
      <c r="Z344" s="642"/>
      <c r="AA344" s="640"/>
      <c r="AB344" s="642"/>
      <c r="AC344" s="640"/>
      <c r="AD344" s="642"/>
      <c r="AE344" s="640"/>
      <c r="AF344" s="642"/>
      <c r="AG344" s="640"/>
      <c r="AH344" s="642"/>
      <c r="AI344" s="640"/>
      <c r="AJ344" s="642"/>
      <c r="AK344" s="640"/>
      <c r="AL344" s="642"/>
      <c r="AM344" s="640"/>
      <c r="AN344" s="642"/>
      <c r="AO344" s="640"/>
      <c r="AP344" s="642"/>
      <c r="AQ344" s="640"/>
      <c r="AR344" s="642"/>
      <c r="AS344" s="640"/>
      <c r="AT344" s="642"/>
      <c r="AU344" s="640"/>
      <c r="AV344" s="642"/>
      <c r="AW344" s="640"/>
      <c r="AX344" s="642"/>
      <c r="AY344" s="640"/>
      <c r="AZ344" s="642"/>
      <c r="BA344" s="640"/>
      <c r="BB344" s="642"/>
      <c r="BC344" s="640"/>
      <c r="BD344" s="642"/>
      <c r="BE344" s="640"/>
      <c r="BF344" s="642"/>
      <c r="BG344" s="640"/>
      <c r="BH344" s="642"/>
      <c r="BI344" s="640"/>
      <c r="BJ344" s="642"/>
      <c r="BK344" s="640"/>
      <c r="BL344" s="642"/>
      <c r="BM344" s="640"/>
      <c r="BN344" s="642"/>
      <c r="BO344" s="640"/>
      <c r="BP344" s="642"/>
      <c r="BQ344" s="640"/>
      <c r="BR344" s="642"/>
      <c r="BS344" s="643">
        <f t="shared" si="115"/>
        <v>0</v>
      </c>
      <c r="BT344" s="644">
        <f t="shared" si="116"/>
        <v>0</v>
      </c>
      <c r="BU344" s="644">
        <f t="shared" si="117"/>
        <v>0</v>
      </c>
      <c r="BV344" s="644">
        <f t="shared" si="118"/>
        <v>0</v>
      </c>
      <c r="BW344" s="645"/>
      <c r="BX344" s="338"/>
      <c r="BY344" s="338"/>
      <c r="BZ344" s="338"/>
      <c r="CA344" s="338"/>
      <c r="CB344" s="338"/>
      <c r="CC344" s="338"/>
    </row>
    <row r="345" ht="15.75" customHeight="1">
      <c r="A345" s="338"/>
      <c r="B345" s="501"/>
      <c r="C345" s="818"/>
      <c r="D345" s="638">
        <f t="shared" ref="D345:E345" si="359">I345+K345+M345+O345+Q345+S345+U345+W345+Y345+AA345+AC345+AE345+AG345+AI345+AK345+AM345+AO345+AQ345+AS345+AU345+AW345+AY345+BA345+BC345+BE345+BG345+BI345+BK345+BM345+BO345+BQ345</f>
        <v>0</v>
      </c>
      <c r="E345" s="505">
        <f t="shared" si="359"/>
        <v>0</v>
      </c>
      <c r="F345" s="639">
        <f t="shared" si="113"/>
        <v>0</v>
      </c>
      <c r="G345" s="327"/>
      <c r="H345" s="298">
        <f t="shared" si="114"/>
        <v>0</v>
      </c>
      <c r="I345" s="640"/>
      <c r="J345" s="642"/>
      <c r="K345" s="640"/>
      <c r="L345" s="642"/>
      <c r="M345" s="640"/>
      <c r="N345" s="642"/>
      <c r="O345" s="640"/>
      <c r="P345" s="642"/>
      <c r="Q345" s="640"/>
      <c r="R345" s="642"/>
      <c r="S345" s="640"/>
      <c r="T345" s="642"/>
      <c r="U345" s="640"/>
      <c r="V345" s="642"/>
      <c r="W345" s="640"/>
      <c r="X345" s="642"/>
      <c r="Y345" s="640"/>
      <c r="Z345" s="642"/>
      <c r="AA345" s="640"/>
      <c r="AB345" s="642"/>
      <c r="AC345" s="640"/>
      <c r="AD345" s="642"/>
      <c r="AE345" s="640"/>
      <c r="AF345" s="642"/>
      <c r="AG345" s="640"/>
      <c r="AH345" s="642"/>
      <c r="AI345" s="640"/>
      <c r="AJ345" s="642"/>
      <c r="AK345" s="640"/>
      <c r="AL345" s="642"/>
      <c r="AM345" s="640"/>
      <c r="AN345" s="642"/>
      <c r="AO345" s="640"/>
      <c r="AP345" s="642"/>
      <c r="AQ345" s="640"/>
      <c r="AR345" s="642"/>
      <c r="AS345" s="640"/>
      <c r="AT345" s="642"/>
      <c r="AU345" s="640"/>
      <c r="AV345" s="642"/>
      <c r="AW345" s="640"/>
      <c r="AX345" s="642"/>
      <c r="AY345" s="640"/>
      <c r="AZ345" s="642"/>
      <c r="BA345" s="640"/>
      <c r="BB345" s="642"/>
      <c r="BC345" s="640"/>
      <c r="BD345" s="642"/>
      <c r="BE345" s="640"/>
      <c r="BF345" s="642"/>
      <c r="BG345" s="640"/>
      <c r="BH345" s="642"/>
      <c r="BI345" s="640"/>
      <c r="BJ345" s="642"/>
      <c r="BK345" s="640"/>
      <c r="BL345" s="642"/>
      <c r="BM345" s="640"/>
      <c r="BN345" s="642"/>
      <c r="BO345" s="640"/>
      <c r="BP345" s="642"/>
      <c r="BQ345" s="640"/>
      <c r="BR345" s="642"/>
      <c r="BS345" s="643">
        <f t="shared" si="115"/>
        <v>0</v>
      </c>
      <c r="BT345" s="644">
        <f t="shared" si="116"/>
        <v>0</v>
      </c>
      <c r="BU345" s="644">
        <f t="shared" si="117"/>
        <v>0</v>
      </c>
      <c r="BV345" s="644">
        <f t="shared" si="118"/>
        <v>0</v>
      </c>
      <c r="BW345" s="645"/>
      <c r="BX345" s="338"/>
      <c r="BY345" s="338"/>
      <c r="BZ345" s="338"/>
      <c r="CA345" s="338"/>
      <c r="CB345" s="338"/>
      <c r="CC345" s="338"/>
    </row>
    <row r="346" ht="15.75" customHeight="1">
      <c r="A346" s="338"/>
      <c r="B346" s="501"/>
      <c r="C346" s="818"/>
      <c r="D346" s="638">
        <f t="shared" ref="D346:E346" si="360">I346+K346+M346+O346+Q346+S346+U346+W346+Y346+AA346+AC346+AE346+AG346+AI346+AK346+AM346+AO346+AQ346+AS346+AU346+AW346+AY346+BA346+BC346+BE346+BG346+BI346+BK346+BM346+BO346+BQ346</f>
        <v>0</v>
      </c>
      <c r="E346" s="505">
        <f t="shared" si="360"/>
        <v>0</v>
      </c>
      <c r="F346" s="639">
        <f t="shared" si="113"/>
        <v>0</v>
      </c>
      <c r="G346" s="327"/>
      <c r="H346" s="298">
        <f t="shared" si="114"/>
        <v>0</v>
      </c>
      <c r="I346" s="640"/>
      <c r="J346" s="642"/>
      <c r="K346" s="640"/>
      <c r="L346" s="642"/>
      <c r="M346" s="640"/>
      <c r="N346" s="642"/>
      <c r="O346" s="640"/>
      <c r="P346" s="642"/>
      <c r="Q346" s="640"/>
      <c r="R346" s="642"/>
      <c r="S346" s="640"/>
      <c r="T346" s="642"/>
      <c r="U346" s="640"/>
      <c r="V346" s="642"/>
      <c r="W346" s="640"/>
      <c r="X346" s="642"/>
      <c r="Y346" s="640"/>
      <c r="Z346" s="642"/>
      <c r="AA346" s="640"/>
      <c r="AB346" s="642"/>
      <c r="AC346" s="640"/>
      <c r="AD346" s="642"/>
      <c r="AE346" s="640"/>
      <c r="AF346" s="642"/>
      <c r="AG346" s="640"/>
      <c r="AH346" s="642"/>
      <c r="AI346" s="640"/>
      <c r="AJ346" s="642"/>
      <c r="AK346" s="640"/>
      <c r="AL346" s="642"/>
      <c r="AM346" s="640"/>
      <c r="AN346" s="642"/>
      <c r="AO346" s="640"/>
      <c r="AP346" s="642"/>
      <c r="AQ346" s="640"/>
      <c r="AR346" s="642"/>
      <c r="AS346" s="640"/>
      <c r="AT346" s="642"/>
      <c r="AU346" s="640"/>
      <c r="AV346" s="642"/>
      <c r="AW346" s="640"/>
      <c r="AX346" s="642"/>
      <c r="AY346" s="640"/>
      <c r="AZ346" s="642"/>
      <c r="BA346" s="640"/>
      <c r="BB346" s="642"/>
      <c r="BC346" s="640"/>
      <c r="BD346" s="642"/>
      <c r="BE346" s="640"/>
      <c r="BF346" s="642"/>
      <c r="BG346" s="640"/>
      <c r="BH346" s="642"/>
      <c r="BI346" s="640"/>
      <c r="BJ346" s="642"/>
      <c r="BK346" s="640"/>
      <c r="BL346" s="642"/>
      <c r="BM346" s="640"/>
      <c r="BN346" s="642"/>
      <c r="BO346" s="640"/>
      <c r="BP346" s="642"/>
      <c r="BQ346" s="640"/>
      <c r="BR346" s="642"/>
      <c r="BS346" s="643">
        <f t="shared" si="115"/>
        <v>0</v>
      </c>
      <c r="BT346" s="644">
        <f t="shared" si="116"/>
        <v>0</v>
      </c>
      <c r="BU346" s="644">
        <f t="shared" si="117"/>
        <v>0</v>
      </c>
      <c r="BV346" s="644">
        <f t="shared" si="118"/>
        <v>0</v>
      </c>
      <c r="BW346" s="645"/>
      <c r="BX346" s="338"/>
      <c r="BY346" s="338"/>
      <c r="BZ346" s="338"/>
      <c r="CA346" s="338"/>
      <c r="CB346" s="338"/>
      <c r="CC346" s="338"/>
    </row>
    <row r="347" ht="15.75" customHeight="1">
      <c r="A347" s="338"/>
      <c r="B347" s="501"/>
      <c r="C347" s="818"/>
      <c r="D347" s="638">
        <f t="shared" ref="D347:E347" si="361">I347+K347+M347+O347+Q347+S347+U347+W347+Y347+AA347+AC347+AE347+AG347+AI347+AK347+AM347+AO347+AQ347+AS347+AU347+AW347+AY347+BA347+BC347+BE347+BG347+BI347+BK347+BM347+BO347+BQ347</f>
        <v>0</v>
      </c>
      <c r="E347" s="505">
        <f t="shared" si="361"/>
        <v>0</v>
      </c>
      <c r="F347" s="639">
        <f t="shared" si="113"/>
        <v>0</v>
      </c>
      <c r="G347" s="327"/>
      <c r="H347" s="298">
        <f t="shared" si="114"/>
        <v>0</v>
      </c>
      <c r="I347" s="640"/>
      <c r="J347" s="642"/>
      <c r="K347" s="640"/>
      <c r="L347" s="642"/>
      <c r="M347" s="640"/>
      <c r="N347" s="642"/>
      <c r="O347" s="640"/>
      <c r="P347" s="642"/>
      <c r="Q347" s="640"/>
      <c r="R347" s="642"/>
      <c r="S347" s="640"/>
      <c r="T347" s="642"/>
      <c r="U347" s="640"/>
      <c r="V347" s="642"/>
      <c r="W347" s="640"/>
      <c r="X347" s="642"/>
      <c r="Y347" s="640"/>
      <c r="Z347" s="642"/>
      <c r="AA347" s="640"/>
      <c r="AB347" s="642"/>
      <c r="AC347" s="640"/>
      <c r="AD347" s="642"/>
      <c r="AE347" s="640"/>
      <c r="AF347" s="642"/>
      <c r="AG347" s="640"/>
      <c r="AH347" s="642"/>
      <c r="AI347" s="640"/>
      <c r="AJ347" s="642"/>
      <c r="AK347" s="640"/>
      <c r="AL347" s="642"/>
      <c r="AM347" s="640"/>
      <c r="AN347" s="642"/>
      <c r="AO347" s="640"/>
      <c r="AP347" s="642"/>
      <c r="AQ347" s="640"/>
      <c r="AR347" s="642"/>
      <c r="AS347" s="640"/>
      <c r="AT347" s="642"/>
      <c r="AU347" s="640"/>
      <c r="AV347" s="642"/>
      <c r="AW347" s="640"/>
      <c r="AX347" s="642"/>
      <c r="AY347" s="640"/>
      <c r="AZ347" s="642"/>
      <c r="BA347" s="640"/>
      <c r="BB347" s="642"/>
      <c r="BC347" s="640"/>
      <c r="BD347" s="642"/>
      <c r="BE347" s="640"/>
      <c r="BF347" s="642"/>
      <c r="BG347" s="640"/>
      <c r="BH347" s="642"/>
      <c r="BI347" s="640"/>
      <c r="BJ347" s="642"/>
      <c r="BK347" s="640"/>
      <c r="BL347" s="642"/>
      <c r="BM347" s="640"/>
      <c r="BN347" s="642"/>
      <c r="BO347" s="640"/>
      <c r="BP347" s="642"/>
      <c r="BQ347" s="640"/>
      <c r="BR347" s="642"/>
      <c r="BS347" s="643">
        <f t="shared" si="115"/>
        <v>0</v>
      </c>
      <c r="BT347" s="644">
        <f t="shared" si="116"/>
        <v>0</v>
      </c>
      <c r="BU347" s="644">
        <f t="shared" si="117"/>
        <v>0</v>
      </c>
      <c r="BV347" s="644">
        <f t="shared" si="118"/>
        <v>0</v>
      </c>
      <c r="BW347" s="645"/>
      <c r="BX347" s="338"/>
      <c r="BY347" s="338"/>
      <c r="BZ347" s="338"/>
      <c r="CA347" s="338"/>
      <c r="CB347" s="338"/>
      <c r="CC347" s="338"/>
    </row>
    <row r="348" ht="15.75" customHeight="1">
      <c r="A348" s="338"/>
      <c r="B348" s="501"/>
      <c r="C348" s="818"/>
      <c r="D348" s="638">
        <f t="shared" ref="D348:E348" si="362">I348+K348+M348+O348+Q348+S348+U348+W348+Y348+AA348+AC348+AE348+AG348+AI348+AK348+AM348+AO348+AQ348+AS348+AU348+AW348+AY348+BA348+BC348+BE348+BG348+BI348+BK348+BM348+BO348+BQ348</f>
        <v>0</v>
      </c>
      <c r="E348" s="505">
        <f t="shared" si="362"/>
        <v>0</v>
      </c>
      <c r="F348" s="639">
        <f t="shared" si="113"/>
        <v>0</v>
      </c>
      <c r="G348" s="327"/>
      <c r="H348" s="298">
        <f t="shared" si="114"/>
        <v>0</v>
      </c>
      <c r="I348" s="640"/>
      <c r="J348" s="642"/>
      <c r="K348" s="640"/>
      <c r="L348" s="642"/>
      <c r="M348" s="640"/>
      <c r="N348" s="642"/>
      <c r="O348" s="640"/>
      <c r="P348" s="642"/>
      <c r="Q348" s="640"/>
      <c r="R348" s="642"/>
      <c r="S348" s="640"/>
      <c r="T348" s="642"/>
      <c r="U348" s="640"/>
      <c r="V348" s="642"/>
      <c r="W348" s="640"/>
      <c r="X348" s="642"/>
      <c r="Y348" s="640"/>
      <c r="Z348" s="642"/>
      <c r="AA348" s="640"/>
      <c r="AB348" s="642"/>
      <c r="AC348" s="640"/>
      <c r="AD348" s="642"/>
      <c r="AE348" s="640"/>
      <c r="AF348" s="642"/>
      <c r="AG348" s="640"/>
      <c r="AH348" s="642"/>
      <c r="AI348" s="640"/>
      <c r="AJ348" s="642"/>
      <c r="AK348" s="640"/>
      <c r="AL348" s="642"/>
      <c r="AM348" s="640"/>
      <c r="AN348" s="642"/>
      <c r="AO348" s="640"/>
      <c r="AP348" s="642"/>
      <c r="AQ348" s="640"/>
      <c r="AR348" s="642"/>
      <c r="AS348" s="640"/>
      <c r="AT348" s="642"/>
      <c r="AU348" s="640"/>
      <c r="AV348" s="642"/>
      <c r="AW348" s="640"/>
      <c r="AX348" s="642"/>
      <c r="AY348" s="640"/>
      <c r="AZ348" s="642"/>
      <c r="BA348" s="640"/>
      <c r="BB348" s="642"/>
      <c r="BC348" s="640"/>
      <c r="BD348" s="642"/>
      <c r="BE348" s="640"/>
      <c r="BF348" s="642"/>
      <c r="BG348" s="640"/>
      <c r="BH348" s="642"/>
      <c r="BI348" s="640"/>
      <c r="BJ348" s="642"/>
      <c r="BK348" s="640"/>
      <c r="BL348" s="642"/>
      <c r="BM348" s="640"/>
      <c r="BN348" s="642"/>
      <c r="BO348" s="640"/>
      <c r="BP348" s="642"/>
      <c r="BQ348" s="640"/>
      <c r="BR348" s="642"/>
      <c r="BS348" s="643">
        <f t="shared" si="115"/>
        <v>0</v>
      </c>
      <c r="BT348" s="644">
        <f t="shared" si="116"/>
        <v>0</v>
      </c>
      <c r="BU348" s="644">
        <f t="shared" si="117"/>
        <v>0</v>
      </c>
      <c r="BV348" s="644">
        <f t="shared" si="118"/>
        <v>0</v>
      </c>
      <c r="BW348" s="645"/>
      <c r="BX348" s="338"/>
      <c r="BY348" s="338"/>
      <c r="BZ348" s="338"/>
      <c r="CA348" s="338"/>
      <c r="CB348" s="338"/>
      <c r="CC348" s="338"/>
    </row>
    <row r="349" ht="15.75" customHeight="1">
      <c r="A349" s="338"/>
      <c r="B349" s="501"/>
      <c r="C349" s="818"/>
      <c r="D349" s="638">
        <f t="shared" ref="D349:E349" si="363">I349+K349+M349+O349+Q349+S349+U349+W349+Y349+AA349+AC349+AE349+AG349+AI349+AK349+AM349+AO349+AQ349+AS349+AU349+AW349+AY349+BA349+BC349+BE349+BG349+BI349+BK349+BM349+BO349+BQ349</f>
        <v>0</v>
      </c>
      <c r="E349" s="505">
        <f t="shared" si="363"/>
        <v>0</v>
      </c>
      <c r="F349" s="639">
        <f t="shared" si="113"/>
        <v>0</v>
      </c>
      <c r="G349" s="327"/>
      <c r="H349" s="298">
        <f t="shared" si="114"/>
        <v>0</v>
      </c>
      <c r="I349" s="640"/>
      <c r="J349" s="642"/>
      <c r="K349" s="640"/>
      <c r="L349" s="642"/>
      <c r="M349" s="640"/>
      <c r="N349" s="642"/>
      <c r="O349" s="640"/>
      <c r="P349" s="642"/>
      <c r="Q349" s="640"/>
      <c r="R349" s="642"/>
      <c r="S349" s="640"/>
      <c r="T349" s="642"/>
      <c r="U349" s="640"/>
      <c r="V349" s="642"/>
      <c r="W349" s="640"/>
      <c r="X349" s="642"/>
      <c r="Y349" s="640"/>
      <c r="Z349" s="642"/>
      <c r="AA349" s="640"/>
      <c r="AB349" s="642"/>
      <c r="AC349" s="640"/>
      <c r="AD349" s="642"/>
      <c r="AE349" s="640"/>
      <c r="AF349" s="642"/>
      <c r="AG349" s="640"/>
      <c r="AH349" s="642"/>
      <c r="AI349" s="640"/>
      <c r="AJ349" s="642"/>
      <c r="AK349" s="640"/>
      <c r="AL349" s="642"/>
      <c r="AM349" s="640"/>
      <c r="AN349" s="642"/>
      <c r="AO349" s="640"/>
      <c r="AP349" s="642"/>
      <c r="AQ349" s="640"/>
      <c r="AR349" s="642"/>
      <c r="AS349" s="640"/>
      <c r="AT349" s="642"/>
      <c r="AU349" s="640"/>
      <c r="AV349" s="642"/>
      <c r="AW349" s="640"/>
      <c r="AX349" s="642"/>
      <c r="AY349" s="640"/>
      <c r="AZ349" s="642"/>
      <c r="BA349" s="640"/>
      <c r="BB349" s="642"/>
      <c r="BC349" s="640"/>
      <c r="BD349" s="642"/>
      <c r="BE349" s="640"/>
      <c r="BF349" s="642"/>
      <c r="BG349" s="640"/>
      <c r="BH349" s="642"/>
      <c r="BI349" s="640"/>
      <c r="BJ349" s="642"/>
      <c r="BK349" s="640"/>
      <c r="BL349" s="642"/>
      <c r="BM349" s="640"/>
      <c r="BN349" s="642"/>
      <c r="BO349" s="640"/>
      <c r="BP349" s="642"/>
      <c r="BQ349" s="640"/>
      <c r="BR349" s="642"/>
      <c r="BS349" s="643">
        <f t="shared" si="115"/>
        <v>0</v>
      </c>
      <c r="BT349" s="644">
        <f t="shared" si="116"/>
        <v>0</v>
      </c>
      <c r="BU349" s="644">
        <f t="shared" si="117"/>
        <v>0</v>
      </c>
      <c r="BV349" s="644">
        <f t="shared" si="118"/>
        <v>0</v>
      </c>
      <c r="BW349" s="645"/>
      <c r="BX349" s="338"/>
      <c r="BY349" s="338"/>
      <c r="BZ349" s="338"/>
      <c r="CA349" s="338"/>
      <c r="CB349" s="338"/>
      <c r="CC349" s="338"/>
    </row>
    <row r="350" ht="15.75" customHeight="1">
      <c r="A350" s="338"/>
      <c r="B350" s="501"/>
      <c r="C350" s="818"/>
      <c r="D350" s="638">
        <f t="shared" ref="D350:E350" si="364">I350+K350+M350+O350+Q350+S350+U350+W350+Y350+AA350+AC350+AE350+AG350+AI350+AK350+AM350+AO350+AQ350+AS350+AU350+AW350+AY350+BA350+BC350+BE350+BG350+BI350+BK350+BM350+BO350+BQ350</f>
        <v>0</v>
      </c>
      <c r="E350" s="505">
        <f t="shared" si="364"/>
        <v>0</v>
      </c>
      <c r="F350" s="639">
        <f t="shared" si="113"/>
        <v>0</v>
      </c>
      <c r="G350" s="327"/>
      <c r="H350" s="298">
        <f t="shared" si="114"/>
        <v>0</v>
      </c>
      <c r="I350" s="640"/>
      <c r="J350" s="642"/>
      <c r="K350" s="640"/>
      <c r="L350" s="642"/>
      <c r="M350" s="640"/>
      <c r="N350" s="642"/>
      <c r="O350" s="640"/>
      <c r="P350" s="642"/>
      <c r="Q350" s="640"/>
      <c r="R350" s="642"/>
      <c r="S350" s="640"/>
      <c r="T350" s="642"/>
      <c r="U350" s="640"/>
      <c r="V350" s="642"/>
      <c r="W350" s="640"/>
      <c r="X350" s="642"/>
      <c r="Y350" s="640"/>
      <c r="Z350" s="642"/>
      <c r="AA350" s="640"/>
      <c r="AB350" s="642"/>
      <c r="AC350" s="640"/>
      <c r="AD350" s="642"/>
      <c r="AE350" s="640"/>
      <c r="AF350" s="642"/>
      <c r="AG350" s="640"/>
      <c r="AH350" s="642"/>
      <c r="AI350" s="640"/>
      <c r="AJ350" s="642"/>
      <c r="AK350" s="640"/>
      <c r="AL350" s="642"/>
      <c r="AM350" s="640"/>
      <c r="AN350" s="642"/>
      <c r="AO350" s="640"/>
      <c r="AP350" s="642"/>
      <c r="AQ350" s="640"/>
      <c r="AR350" s="642"/>
      <c r="AS350" s="640"/>
      <c r="AT350" s="642"/>
      <c r="AU350" s="640"/>
      <c r="AV350" s="642"/>
      <c r="AW350" s="640"/>
      <c r="AX350" s="642"/>
      <c r="AY350" s="640"/>
      <c r="AZ350" s="642"/>
      <c r="BA350" s="640"/>
      <c r="BB350" s="642"/>
      <c r="BC350" s="640"/>
      <c r="BD350" s="642"/>
      <c r="BE350" s="640"/>
      <c r="BF350" s="642"/>
      <c r="BG350" s="640"/>
      <c r="BH350" s="642"/>
      <c r="BI350" s="640"/>
      <c r="BJ350" s="642"/>
      <c r="BK350" s="640"/>
      <c r="BL350" s="642"/>
      <c r="BM350" s="640"/>
      <c r="BN350" s="642"/>
      <c r="BO350" s="640"/>
      <c r="BP350" s="642"/>
      <c r="BQ350" s="640"/>
      <c r="BR350" s="642"/>
      <c r="BS350" s="643">
        <f t="shared" si="115"/>
        <v>0</v>
      </c>
      <c r="BT350" s="644">
        <f t="shared" si="116"/>
        <v>0</v>
      </c>
      <c r="BU350" s="644">
        <f t="shared" si="117"/>
        <v>0</v>
      </c>
      <c r="BV350" s="644">
        <f t="shared" si="118"/>
        <v>0</v>
      </c>
      <c r="BW350" s="645"/>
      <c r="BX350" s="338"/>
      <c r="BY350" s="338"/>
      <c r="BZ350" s="338"/>
      <c r="CA350" s="338"/>
      <c r="CB350" s="338"/>
      <c r="CC350" s="338"/>
    </row>
    <row r="351" ht="15.75" customHeight="1">
      <c r="A351" s="338"/>
      <c r="B351" s="501"/>
      <c r="C351" s="818"/>
      <c r="D351" s="638">
        <f t="shared" ref="D351:E351" si="365">I351+K351+M351+O351+Q351+S351+U351+W351+Y351+AA351+AC351+AE351+AG351+AI351+AK351+AM351+AO351+AQ351+AS351+AU351+AW351+AY351+BA351+BC351+BE351+BG351+BI351+BK351+BM351+BO351+BQ351</f>
        <v>0</v>
      </c>
      <c r="E351" s="505">
        <f t="shared" si="365"/>
        <v>0</v>
      </c>
      <c r="F351" s="639">
        <f t="shared" si="113"/>
        <v>0</v>
      </c>
      <c r="G351" s="327"/>
      <c r="H351" s="298">
        <f t="shared" si="114"/>
        <v>0</v>
      </c>
      <c r="I351" s="640"/>
      <c r="J351" s="642"/>
      <c r="K351" s="640"/>
      <c r="L351" s="642"/>
      <c r="M351" s="640"/>
      <c r="N351" s="642"/>
      <c r="O351" s="640"/>
      <c r="P351" s="642"/>
      <c r="Q351" s="640"/>
      <c r="R351" s="642"/>
      <c r="S351" s="640"/>
      <c r="T351" s="642"/>
      <c r="U351" s="640"/>
      <c r="V351" s="642"/>
      <c r="W351" s="640"/>
      <c r="X351" s="642"/>
      <c r="Y351" s="640"/>
      <c r="Z351" s="642"/>
      <c r="AA351" s="640"/>
      <c r="AB351" s="642"/>
      <c r="AC351" s="640"/>
      <c r="AD351" s="642"/>
      <c r="AE351" s="640"/>
      <c r="AF351" s="642"/>
      <c r="AG351" s="640"/>
      <c r="AH351" s="642"/>
      <c r="AI351" s="640"/>
      <c r="AJ351" s="642"/>
      <c r="AK351" s="640"/>
      <c r="AL351" s="642"/>
      <c r="AM351" s="640"/>
      <c r="AN351" s="642"/>
      <c r="AO351" s="640"/>
      <c r="AP351" s="642"/>
      <c r="AQ351" s="640"/>
      <c r="AR351" s="642"/>
      <c r="AS351" s="640"/>
      <c r="AT351" s="642"/>
      <c r="AU351" s="640"/>
      <c r="AV351" s="642"/>
      <c r="AW351" s="640"/>
      <c r="AX351" s="642"/>
      <c r="AY351" s="640"/>
      <c r="AZ351" s="642"/>
      <c r="BA351" s="640"/>
      <c r="BB351" s="642"/>
      <c r="BC351" s="640"/>
      <c r="BD351" s="642"/>
      <c r="BE351" s="640"/>
      <c r="BF351" s="642"/>
      <c r="BG351" s="640"/>
      <c r="BH351" s="642"/>
      <c r="BI351" s="640"/>
      <c r="BJ351" s="642"/>
      <c r="BK351" s="640"/>
      <c r="BL351" s="642"/>
      <c r="BM351" s="640"/>
      <c r="BN351" s="642"/>
      <c r="BO351" s="640"/>
      <c r="BP351" s="642"/>
      <c r="BQ351" s="640"/>
      <c r="BR351" s="642"/>
      <c r="BS351" s="643">
        <f t="shared" si="115"/>
        <v>0</v>
      </c>
      <c r="BT351" s="644">
        <f t="shared" si="116"/>
        <v>0</v>
      </c>
      <c r="BU351" s="644">
        <f t="shared" si="117"/>
        <v>0</v>
      </c>
      <c r="BV351" s="644">
        <f t="shared" si="118"/>
        <v>0</v>
      </c>
      <c r="BW351" s="645"/>
      <c r="BX351" s="338"/>
      <c r="BY351" s="338"/>
      <c r="BZ351" s="338"/>
      <c r="CA351" s="338"/>
      <c r="CB351" s="338"/>
      <c r="CC351" s="338"/>
    </row>
    <row r="352" ht="15.75" customHeight="1">
      <c r="A352" s="338"/>
      <c r="B352" s="501"/>
      <c r="C352" s="818"/>
      <c r="D352" s="638">
        <f t="shared" ref="D352:E352" si="366">I352+K352+M352+O352+Q352+S352+U352+W352+Y352+AA352+AC352+AE352+AG352+AI352+AK352+AM352+AO352+AQ352+AS352+AU352+AW352+AY352+BA352+BC352+BE352+BG352+BI352+BK352+BM352+BO352+BQ352</f>
        <v>0</v>
      </c>
      <c r="E352" s="505">
        <f t="shared" si="366"/>
        <v>0</v>
      </c>
      <c r="F352" s="639">
        <f t="shared" si="113"/>
        <v>0</v>
      </c>
      <c r="G352" s="327"/>
      <c r="H352" s="298">
        <f t="shared" si="114"/>
        <v>0</v>
      </c>
      <c r="I352" s="640"/>
      <c r="J352" s="642"/>
      <c r="K352" s="640"/>
      <c r="L352" s="642"/>
      <c r="M352" s="640"/>
      <c r="N352" s="642"/>
      <c r="O352" s="640"/>
      <c r="P352" s="642"/>
      <c r="Q352" s="640"/>
      <c r="R352" s="642"/>
      <c r="S352" s="640"/>
      <c r="T352" s="642"/>
      <c r="U352" s="640"/>
      <c r="V352" s="642"/>
      <c r="W352" s="640"/>
      <c r="X352" s="642"/>
      <c r="Y352" s="640"/>
      <c r="Z352" s="642"/>
      <c r="AA352" s="640"/>
      <c r="AB352" s="642"/>
      <c r="AC352" s="640"/>
      <c r="AD352" s="642"/>
      <c r="AE352" s="640"/>
      <c r="AF352" s="642"/>
      <c r="AG352" s="640"/>
      <c r="AH352" s="642"/>
      <c r="AI352" s="640"/>
      <c r="AJ352" s="642"/>
      <c r="AK352" s="640"/>
      <c r="AL352" s="642"/>
      <c r="AM352" s="640"/>
      <c r="AN352" s="642"/>
      <c r="AO352" s="640"/>
      <c r="AP352" s="642"/>
      <c r="AQ352" s="640"/>
      <c r="AR352" s="642"/>
      <c r="AS352" s="640"/>
      <c r="AT352" s="642"/>
      <c r="AU352" s="640"/>
      <c r="AV352" s="642"/>
      <c r="AW352" s="640"/>
      <c r="AX352" s="642"/>
      <c r="AY352" s="640"/>
      <c r="AZ352" s="642"/>
      <c r="BA352" s="640"/>
      <c r="BB352" s="642"/>
      <c r="BC352" s="640"/>
      <c r="BD352" s="642"/>
      <c r="BE352" s="640"/>
      <c r="BF352" s="642"/>
      <c r="BG352" s="640"/>
      <c r="BH352" s="642"/>
      <c r="BI352" s="640"/>
      <c r="BJ352" s="642"/>
      <c r="BK352" s="640"/>
      <c r="BL352" s="642"/>
      <c r="BM352" s="640"/>
      <c r="BN352" s="642"/>
      <c r="BO352" s="640"/>
      <c r="BP352" s="642"/>
      <c r="BQ352" s="640"/>
      <c r="BR352" s="642"/>
      <c r="BS352" s="643">
        <f t="shared" si="115"/>
        <v>0</v>
      </c>
      <c r="BT352" s="644">
        <f t="shared" si="116"/>
        <v>0</v>
      </c>
      <c r="BU352" s="644">
        <f t="shared" si="117"/>
        <v>0</v>
      </c>
      <c r="BV352" s="644">
        <f t="shared" si="118"/>
        <v>0</v>
      </c>
      <c r="BW352" s="645"/>
      <c r="BX352" s="338"/>
      <c r="BY352" s="338"/>
      <c r="BZ352" s="338"/>
      <c r="CA352" s="338"/>
      <c r="CB352" s="338"/>
      <c r="CC352" s="338"/>
    </row>
    <row r="353" ht="15.75" customHeight="1">
      <c r="A353" s="338"/>
      <c r="B353" s="501"/>
      <c r="C353" s="818"/>
      <c r="D353" s="638">
        <f t="shared" ref="D353:E353" si="367">I353+K353+M353+O353+Q353+S353+U353+W353+Y353+AA353+AC353+AE353+AG353+AI353+AK353+AM353+AO353+AQ353+AS353+AU353+AW353+AY353+BA353+BC353+BE353+BG353+BI353+BK353+BM353+BO353+BQ353</f>
        <v>0</v>
      </c>
      <c r="E353" s="505">
        <f t="shared" si="367"/>
        <v>0</v>
      </c>
      <c r="F353" s="639">
        <f t="shared" si="113"/>
        <v>0</v>
      </c>
      <c r="G353" s="327"/>
      <c r="H353" s="298">
        <f t="shared" si="114"/>
        <v>0</v>
      </c>
      <c r="I353" s="640"/>
      <c r="J353" s="642"/>
      <c r="K353" s="640"/>
      <c r="L353" s="642"/>
      <c r="M353" s="640"/>
      <c r="N353" s="642"/>
      <c r="O353" s="640"/>
      <c r="P353" s="642"/>
      <c r="Q353" s="640"/>
      <c r="R353" s="642"/>
      <c r="S353" s="640"/>
      <c r="T353" s="642"/>
      <c r="U353" s="640"/>
      <c r="V353" s="642"/>
      <c r="W353" s="640"/>
      <c r="X353" s="642"/>
      <c r="Y353" s="640"/>
      <c r="Z353" s="642"/>
      <c r="AA353" s="640"/>
      <c r="AB353" s="642"/>
      <c r="AC353" s="640"/>
      <c r="AD353" s="642"/>
      <c r="AE353" s="640"/>
      <c r="AF353" s="642"/>
      <c r="AG353" s="640"/>
      <c r="AH353" s="642"/>
      <c r="AI353" s="640"/>
      <c r="AJ353" s="642"/>
      <c r="AK353" s="640"/>
      <c r="AL353" s="642"/>
      <c r="AM353" s="640"/>
      <c r="AN353" s="642"/>
      <c r="AO353" s="640"/>
      <c r="AP353" s="642"/>
      <c r="AQ353" s="640"/>
      <c r="AR353" s="642"/>
      <c r="AS353" s="640"/>
      <c r="AT353" s="642"/>
      <c r="AU353" s="640"/>
      <c r="AV353" s="642"/>
      <c r="AW353" s="640"/>
      <c r="AX353" s="642"/>
      <c r="AY353" s="640"/>
      <c r="AZ353" s="642"/>
      <c r="BA353" s="640"/>
      <c r="BB353" s="642"/>
      <c r="BC353" s="640"/>
      <c r="BD353" s="642"/>
      <c r="BE353" s="640"/>
      <c r="BF353" s="642"/>
      <c r="BG353" s="640"/>
      <c r="BH353" s="642"/>
      <c r="BI353" s="640"/>
      <c r="BJ353" s="642"/>
      <c r="BK353" s="640"/>
      <c r="BL353" s="642"/>
      <c r="BM353" s="640"/>
      <c r="BN353" s="642"/>
      <c r="BO353" s="640"/>
      <c r="BP353" s="642"/>
      <c r="BQ353" s="640"/>
      <c r="BR353" s="642"/>
      <c r="BS353" s="643">
        <f t="shared" si="115"/>
        <v>0</v>
      </c>
      <c r="BT353" s="644">
        <f t="shared" si="116"/>
        <v>0</v>
      </c>
      <c r="BU353" s="644">
        <f t="shared" si="117"/>
        <v>0</v>
      </c>
      <c r="BV353" s="644">
        <f t="shared" si="118"/>
        <v>0</v>
      </c>
      <c r="BW353" s="645"/>
      <c r="BX353" s="338"/>
      <c r="BY353" s="338"/>
      <c r="BZ353" s="338"/>
      <c r="CA353" s="338"/>
      <c r="CB353" s="338"/>
      <c r="CC353" s="338"/>
    </row>
    <row r="354" ht="15.75" customHeight="1">
      <c r="A354" s="338"/>
      <c r="B354" s="501"/>
      <c r="C354" s="818"/>
      <c r="D354" s="638">
        <f t="shared" ref="D354:E354" si="368">I354+K354+M354+O354+Q354+S354+U354+W354+Y354+AA354+AC354+AE354+AG354+AI354+AK354+AM354+AO354+AQ354+AS354+AU354+AW354+AY354+BA354+BC354+BE354+BG354+BI354+BK354+BM354+BO354+BQ354</f>
        <v>0</v>
      </c>
      <c r="E354" s="505">
        <f t="shared" si="368"/>
        <v>0</v>
      </c>
      <c r="F354" s="639">
        <f t="shared" si="113"/>
        <v>0</v>
      </c>
      <c r="G354" s="327"/>
      <c r="H354" s="298">
        <f t="shared" si="114"/>
        <v>0</v>
      </c>
      <c r="I354" s="640"/>
      <c r="J354" s="642"/>
      <c r="K354" s="640"/>
      <c r="L354" s="642"/>
      <c r="M354" s="640"/>
      <c r="N354" s="642"/>
      <c r="O354" s="640"/>
      <c r="P354" s="642"/>
      <c r="Q354" s="640"/>
      <c r="R354" s="642"/>
      <c r="S354" s="640"/>
      <c r="T354" s="642"/>
      <c r="U354" s="640"/>
      <c r="V354" s="642"/>
      <c r="W354" s="640"/>
      <c r="X354" s="642"/>
      <c r="Y354" s="640"/>
      <c r="Z354" s="642"/>
      <c r="AA354" s="640"/>
      <c r="AB354" s="642"/>
      <c r="AC354" s="640"/>
      <c r="AD354" s="642"/>
      <c r="AE354" s="640"/>
      <c r="AF354" s="642"/>
      <c r="AG354" s="640"/>
      <c r="AH354" s="642"/>
      <c r="AI354" s="640"/>
      <c r="AJ354" s="642"/>
      <c r="AK354" s="640"/>
      <c r="AL354" s="642"/>
      <c r="AM354" s="640"/>
      <c r="AN354" s="642"/>
      <c r="AO354" s="640"/>
      <c r="AP354" s="642"/>
      <c r="AQ354" s="640"/>
      <c r="AR354" s="642"/>
      <c r="AS354" s="640"/>
      <c r="AT354" s="642"/>
      <c r="AU354" s="640"/>
      <c r="AV354" s="642"/>
      <c r="AW354" s="640"/>
      <c r="AX354" s="642"/>
      <c r="AY354" s="640"/>
      <c r="AZ354" s="642"/>
      <c r="BA354" s="640"/>
      <c r="BB354" s="642"/>
      <c r="BC354" s="640"/>
      <c r="BD354" s="642"/>
      <c r="BE354" s="640"/>
      <c r="BF354" s="642"/>
      <c r="BG354" s="640"/>
      <c r="BH354" s="642"/>
      <c r="BI354" s="640"/>
      <c r="BJ354" s="642"/>
      <c r="BK354" s="640"/>
      <c r="BL354" s="642"/>
      <c r="BM354" s="640"/>
      <c r="BN354" s="642"/>
      <c r="BO354" s="640"/>
      <c r="BP354" s="642"/>
      <c r="BQ354" s="640"/>
      <c r="BR354" s="642"/>
      <c r="BS354" s="643">
        <f t="shared" si="115"/>
        <v>0</v>
      </c>
      <c r="BT354" s="644">
        <f t="shared" si="116"/>
        <v>0</v>
      </c>
      <c r="BU354" s="644">
        <f t="shared" si="117"/>
        <v>0</v>
      </c>
      <c r="BV354" s="644">
        <f t="shared" si="118"/>
        <v>0</v>
      </c>
      <c r="BW354" s="645"/>
      <c r="BX354" s="338"/>
      <c r="BY354" s="338"/>
      <c r="BZ354" s="338"/>
      <c r="CA354" s="338"/>
      <c r="CB354" s="338"/>
      <c r="CC354" s="338"/>
    </row>
    <row r="355" ht="15.75" customHeight="1">
      <c r="A355" s="338"/>
      <c r="B355" s="501"/>
      <c r="C355" s="818"/>
      <c r="D355" s="638">
        <f t="shared" ref="D355:E355" si="369">I355+K355+M355+O355+Q355+S355+U355+W355+Y355+AA355+AC355+AE355+AG355+AI355+AK355+AM355+AO355+AQ355+AS355+AU355+AW355+AY355+BA355+BC355+BE355+BG355+BI355+BK355+BM355+BO355+BQ355</f>
        <v>0</v>
      </c>
      <c r="E355" s="505">
        <f t="shared" si="369"/>
        <v>0</v>
      </c>
      <c r="F355" s="639">
        <f t="shared" si="113"/>
        <v>0</v>
      </c>
      <c r="G355" s="327"/>
      <c r="H355" s="298">
        <f t="shared" si="114"/>
        <v>0</v>
      </c>
      <c r="I355" s="640"/>
      <c r="J355" s="642"/>
      <c r="K355" s="640"/>
      <c r="L355" s="642"/>
      <c r="M355" s="640"/>
      <c r="N355" s="642"/>
      <c r="O355" s="640"/>
      <c r="P355" s="642"/>
      <c r="Q355" s="640"/>
      <c r="R355" s="642"/>
      <c r="S355" s="640"/>
      <c r="T355" s="642"/>
      <c r="U355" s="640"/>
      <c r="V355" s="642"/>
      <c r="W355" s="640"/>
      <c r="X355" s="642"/>
      <c r="Y355" s="640"/>
      <c r="Z355" s="642"/>
      <c r="AA355" s="640"/>
      <c r="AB355" s="642"/>
      <c r="AC355" s="640"/>
      <c r="AD355" s="642"/>
      <c r="AE355" s="640"/>
      <c r="AF355" s="642"/>
      <c r="AG355" s="640"/>
      <c r="AH355" s="642"/>
      <c r="AI355" s="640"/>
      <c r="AJ355" s="642"/>
      <c r="AK355" s="640"/>
      <c r="AL355" s="642"/>
      <c r="AM355" s="640"/>
      <c r="AN355" s="642"/>
      <c r="AO355" s="640"/>
      <c r="AP355" s="642"/>
      <c r="AQ355" s="640"/>
      <c r="AR355" s="642"/>
      <c r="AS355" s="640"/>
      <c r="AT355" s="642"/>
      <c r="AU355" s="640"/>
      <c r="AV355" s="642"/>
      <c r="AW355" s="640"/>
      <c r="AX355" s="642"/>
      <c r="AY355" s="640"/>
      <c r="AZ355" s="642"/>
      <c r="BA355" s="640"/>
      <c r="BB355" s="642"/>
      <c r="BC355" s="640"/>
      <c r="BD355" s="642"/>
      <c r="BE355" s="640"/>
      <c r="BF355" s="642"/>
      <c r="BG355" s="640"/>
      <c r="BH355" s="642"/>
      <c r="BI355" s="640"/>
      <c r="BJ355" s="642"/>
      <c r="BK355" s="640"/>
      <c r="BL355" s="642"/>
      <c r="BM355" s="640"/>
      <c r="BN355" s="642"/>
      <c r="BO355" s="640"/>
      <c r="BP355" s="642"/>
      <c r="BQ355" s="640"/>
      <c r="BR355" s="642"/>
      <c r="BS355" s="643">
        <f t="shared" si="115"/>
        <v>0</v>
      </c>
      <c r="BT355" s="644">
        <f t="shared" si="116"/>
        <v>0</v>
      </c>
      <c r="BU355" s="644">
        <f t="shared" si="117"/>
        <v>0</v>
      </c>
      <c r="BV355" s="644">
        <f t="shared" si="118"/>
        <v>0</v>
      </c>
      <c r="BW355" s="645"/>
      <c r="BX355" s="338"/>
      <c r="BY355" s="338"/>
      <c r="BZ355" s="338"/>
      <c r="CA355" s="338"/>
      <c r="CB355" s="338"/>
      <c r="CC355" s="338"/>
    </row>
    <row r="356" ht="15.75" customHeight="1">
      <c r="A356" s="338"/>
      <c r="B356" s="501"/>
      <c r="C356" s="818"/>
      <c r="D356" s="638">
        <f t="shared" ref="D356:E356" si="370">I356+K356+M356+O356+Q356+S356+U356+W356+Y356+AA356+AC356+AE356+AG356+AI356+AK356+AM356+AO356+AQ356+AS356+AU356+AW356+AY356+BA356+BC356+BE356+BG356+BI356+BK356+BM356+BO356+BQ356</f>
        <v>0</v>
      </c>
      <c r="E356" s="505">
        <f t="shared" si="370"/>
        <v>0</v>
      </c>
      <c r="F356" s="639">
        <f t="shared" si="113"/>
        <v>0</v>
      </c>
      <c r="G356" s="327"/>
      <c r="H356" s="298">
        <f t="shared" si="114"/>
        <v>0</v>
      </c>
      <c r="I356" s="640"/>
      <c r="J356" s="642"/>
      <c r="K356" s="640"/>
      <c r="L356" s="642"/>
      <c r="M356" s="640"/>
      <c r="N356" s="642"/>
      <c r="O356" s="640"/>
      <c r="P356" s="642"/>
      <c r="Q356" s="640"/>
      <c r="R356" s="642"/>
      <c r="S356" s="640"/>
      <c r="T356" s="642"/>
      <c r="U356" s="640"/>
      <c r="V356" s="642"/>
      <c r="W356" s="640"/>
      <c r="X356" s="642"/>
      <c r="Y356" s="640"/>
      <c r="Z356" s="642"/>
      <c r="AA356" s="640"/>
      <c r="AB356" s="642"/>
      <c r="AC356" s="640"/>
      <c r="AD356" s="642"/>
      <c r="AE356" s="640"/>
      <c r="AF356" s="642"/>
      <c r="AG356" s="640"/>
      <c r="AH356" s="642"/>
      <c r="AI356" s="640"/>
      <c r="AJ356" s="642"/>
      <c r="AK356" s="640"/>
      <c r="AL356" s="642"/>
      <c r="AM356" s="640"/>
      <c r="AN356" s="642"/>
      <c r="AO356" s="640"/>
      <c r="AP356" s="642"/>
      <c r="AQ356" s="640"/>
      <c r="AR356" s="642"/>
      <c r="AS356" s="640"/>
      <c r="AT356" s="642"/>
      <c r="AU356" s="640"/>
      <c r="AV356" s="642"/>
      <c r="AW356" s="640"/>
      <c r="AX356" s="642"/>
      <c r="AY356" s="640"/>
      <c r="AZ356" s="642"/>
      <c r="BA356" s="640"/>
      <c r="BB356" s="642"/>
      <c r="BC356" s="640"/>
      <c r="BD356" s="642"/>
      <c r="BE356" s="640"/>
      <c r="BF356" s="642"/>
      <c r="BG356" s="640"/>
      <c r="BH356" s="642"/>
      <c r="BI356" s="640"/>
      <c r="BJ356" s="642"/>
      <c r="BK356" s="640"/>
      <c r="BL356" s="642"/>
      <c r="BM356" s="640"/>
      <c r="BN356" s="642"/>
      <c r="BO356" s="640"/>
      <c r="BP356" s="642"/>
      <c r="BQ356" s="640"/>
      <c r="BR356" s="642"/>
      <c r="BS356" s="643">
        <f t="shared" si="115"/>
        <v>0</v>
      </c>
      <c r="BT356" s="644">
        <f t="shared" si="116"/>
        <v>0</v>
      </c>
      <c r="BU356" s="644">
        <f t="shared" si="117"/>
        <v>0</v>
      </c>
      <c r="BV356" s="644">
        <f t="shared" si="118"/>
        <v>0</v>
      </c>
      <c r="BW356" s="645"/>
      <c r="BX356" s="338"/>
      <c r="BY356" s="338"/>
      <c r="BZ356" s="338"/>
      <c r="CA356" s="338"/>
      <c r="CB356" s="338"/>
      <c r="CC356" s="338"/>
    </row>
    <row r="357" ht="15.75" customHeight="1">
      <c r="A357" s="338"/>
      <c r="B357" s="501"/>
      <c r="C357" s="818"/>
      <c r="D357" s="638">
        <f t="shared" ref="D357:E357" si="371">I357+K357+M357+O357+Q357+S357+U357+W357+Y357+AA357+AC357+AE357+AG357+AI357+AK357+AM357+AO357+AQ357+AS357+AU357+AW357+AY357+BA357+BC357+BE357+BG357+BI357+BK357+BM357+BO357+BQ357</f>
        <v>0</v>
      </c>
      <c r="E357" s="505">
        <f t="shared" si="371"/>
        <v>0</v>
      </c>
      <c r="F357" s="639">
        <f t="shared" si="113"/>
        <v>0</v>
      </c>
      <c r="G357" s="327"/>
      <c r="H357" s="298">
        <f t="shared" si="114"/>
        <v>0</v>
      </c>
      <c r="I357" s="640"/>
      <c r="J357" s="642"/>
      <c r="K357" s="640"/>
      <c r="L357" s="642"/>
      <c r="M357" s="640"/>
      <c r="N357" s="642"/>
      <c r="O357" s="640"/>
      <c r="P357" s="642"/>
      <c r="Q357" s="640"/>
      <c r="R357" s="642"/>
      <c r="S357" s="640"/>
      <c r="T357" s="642"/>
      <c r="U357" s="640"/>
      <c r="V357" s="642"/>
      <c r="W357" s="640"/>
      <c r="X357" s="642"/>
      <c r="Y357" s="640"/>
      <c r="Z357" s="642"/>
      <c r="AA357" s="640"/>
      <c r="AB357" s="642"/>
      <c r="AC357" s="640"/>
      <c r="AD357" s="642"/>
      <c r="AE357" s="640"/>
      <c r="AF357" s="642"/>
      <c r="AG357" s="640"/>
      <c r="AH357" s="642"/>
      <c r="AI357" s="640"/>
      <c r="AJ357" s="642"/>
      <c r="AK357" s="640"/>
      <c r="AL357" s="642"/>
      <c r="AM357" s="640"/>
      <c r="AN357" s="642"/>
      <c r="AO357" s="640"/>
      <c r="AP357" s="642"/>
      <c r="AQ357" s="640"/>
      <c r="AR357" s="642"/>
      <c r="AS357" s="640"/>
      <c r="AT357" s="642"/>
      <c r="AU357" s="640"/>
      <c r="AV357" s="642"/>
      <c r="AW357" s="640"/>
      <c r="AX357" s="642"/>
      <c r="AY357" s="640"/>
      <c r="AZ357" s="642"/>
      <c r="BA357" s="640"/>
      <c r="BB357" s="642"/>
      <c r="BC357" s="640"/>
      <c r="BD357" s="642"/>
      <c r="BE357" s="640"/>
      <c r="BF357" s="642"/>
      <c r="BG357" s="640"/>
      <c r="BH357" s="642"/>
      <c r="BI357" s="640"/>
      <c r="BJ357" s="642"/>
      <c r="BK357" s="640"/>
      <c r="BL357" s="642"/>
      <c r="BM357" s="640"/>
      <c r="BN357" s="642"/>
      <c r="BO357" s="640"/>
      <c r="BP357" s="642"/>
      <c r="BQ357" s="640"/>
      <c r="BR357" s="642"/>
      <c r="BS357" s="643">
        <f t="shared" si="115"/>
        <v>0</v>
      </c>
      <c r="BT357" s="644">
        <f t="shared" si="116"/>
        <v>0</v>
      </c>
      <c r="BU357" s="644">
        <f t="shared" si="117"/>
        <v>0</v>
      </c>
      <c r="BV357" s="644">
        <f t="shared" si="118"/>
        <v>0</v>
      </c>
      <c r="BW357" s="645"/>
      <c r="BX357" s="338"/>
      <c r="BY357" s="338"/>
      <c r="BZ357" s="338"/>
      <c r="CA357" s="338"/>
      <c r="CB357" s="338"/>
      <c r="CC357" s="338"/>
    </row>
    <row r="358" ht="15.75" customHeight="1">
      <c r="A358" s="338"/>
      <c r="B358" s="501"/>
      <c r="C358" s="818"/>
      <c r="D358" s="638">
        <f t="shared" ref="D358:E358" si="372">I358+K358+M358+O358+Q358+S358+U358+W358+Y358+AA358+AC358+AE358+AG358+AI358+AK358+AM358+AO358+AQ358+AS358+AU358+AW358+AY358+BA358+BC358+BE358+BG358+BI358+BK358+BM358+BO358+BQ358</f>
        <v>0</v>
      </c>
      <c r="E358" s="505">
        <f t="shared" si="372"/>
        <v>0</v>
      </c>
      <c r="F358" s="639">
        <f t="shared" si="113"/>
        <v>0</v>
      </c>
      <c r="G358" s="327"/>
      <c r="H358" s="298">
        <f t="shared" si="114"/>
        <v>0</v>
      </c>
      <c r="I358" s="640"/>
      <c r="J358" s="642"/>
      <c r="K358" s="640"/>
      <c r="L358" s="642"/>
      <c r="M358" s="640"/>
      <c r="N358" s="642"/>
      <c r="O358" s="640"/>
      <c r="P358" s="642"/>
      <c r="Q358" s="640"/>
      <c r="R358" s="642"/>
      <c r="S358" s="640"/>
      <c r="T358" s="642"/>
      <c r="U358" s="640"/>
      <c r="V358" s="642"/>
      <c r="W358" s="640"/>
      <c r="X358" s="642"/>
      <c r="Y358" s="640"/>
      <c r="Z358" s="642"/>
      <c r="AA358" s="640"/>
      <c r="AB358" s="642"/>
      <c r="AC358" s="640"/>
      <c r="AD358" s="642"/>
      <c r="AE358" s="640"/>
      <c r="AF358" s="642"/>
      <c r="AG358" s="640"/>
      <c r="AH358" s="642"/>
      <c r="AI358" s="640"/>
      <c r="AJ358" s="642"/>
      <c r="AK358" s="640"/>
      <c r="AL358" s="642"/>
      <c r="AM358" s="640"/>
      <c r="AN358" s="642"/>
      <c r="AO358" s="640"/>
      <c r="AP358" s="642"/>
      <c r="AQ358" s="640"/>
      <c r="AR358" s="642"/>
      <c r="AS358" s="640"/>
      <c r="AT358" s="642"/>
      <c r="AU358" s="640"/>
      <c r="AV358" s="642"/>
      <c r="AW358" s="640"/>
      <c r="AX358" s="642"/>
      <c r="AY358" s="640"/>
      <c r="AZ358" s="642"/>
      <c r="BA358" s="640"/>
      <c r="BB358" s="642"/>
      <c r="BC358" s="640"/>
      <c r="BD358" s="642"/>
      <c r="BE358" s="640"/>
      <c r="BF358" s="642"/>
      <c r="BG358" s="640"/>
      <c r="BH358" s="642"/>
      <c r="BI358" s="640"/>
      <c r="BJ358" s="642"/>
      <c r="BK358" s="640"/>
      <c r="BL358" s="642"/>
      <c r="BM358" s="640"/>
      <c r="BN358" s="642"/>
      <c r="BO358" s="640"/>
      <c r="BP358" s="642"/>
      <c r="BQ358" s="640"/>
      <c r="BR358" s="642"/>
      <c r="BS358" s="643">
        <f t="shared" si="115"/>
        <v>0</v>
      </c>
      <c r="BT358" s="644">
        <f t="shared" si="116"/>
        <v>0</v>
      </c>
      <c r="BU358" s="644">
        <f t="shared" si="117"/>
        <v>0</v>
      </c>
      <c r="BV358" s="644">
        <f t="shared" si="118"/>
        <v>0</v>
      </c>
      <c r="BW358" s="645"/>
      <c r="BX358" s="338"/>
      <c r="BY358" s="338"/>
      <c r="BZ358" s="338"/>
      <c r="CA358" s="338"/>
      <c r="CB358" s="338"/>
      <c r="CC358" s="338"/>
    </row>
    <row r="359" ht="15.75" customHeight="1">
      <c r="A359" s="338"/>
      <c r="B359" s="501"/>
      <c r="C359" s="818"/>
      <c r="D359" s="638">
        <f t="shared" ref="D359:E359" si="373">I359+K359+M359+O359+Q359+S359+U359+W359+Y359+AA359+AC359+AE359+AG359+AI359+AK359+AM359+AO359+AQ359+AS359+AU359+AW359+AY359+BA359+BC359+BE359+BG359+BI359+BK359+BM359+BO359+BQ359</f>
        <v>0</v>
      </c>
      <c r="E359" s="505">
        <f t="shared" si="373"/>
        <v>0</v>
      </c>
      <c r="F359" s="639">
        <f t="shared" si="113"/>
        <v>0</v>
      </c>
      <c r="G359" s="327"/>
      <c r="H359" s="298">
        <f t="shared" si="114"/>
        <v>0</v>
      </c>
      <c r="I359" s="640"/>
      <c r="J359" s="642"/>
      <c r="K359" s="640"/>
      <c r="L359" s="642"/>
      <c r="M359" s="640"/>
      <c r="N359" s="642"/>
      <c r="O359" s="640"/>
      <c r="P359" s="642"/>
      <c r="Q359" s="640"/>
      <c r="R359" s="642"/>
      <c r="S359" s="640"/>
      <c r="T359" s="642"/>
      <c r="U359" s="640"/>
      <c r="V359" s="642"/>
      <c r="W359" s="640"/>
      <c r="X359" s="642"/>
      <c r="Y359" s="640"/>
      <c r="Z359" s="642"/>
      <c r="AA359" s="640"/>
      <c r="AB359" s="642"/>
      <c r="AC359" s="640"/>
      <c r="AD359" s="642"/>
      <c r="AE359" s="640"/>
      <c r="AF359" s="642"/>
      <c r="AG359" s="640"/>
      <c r="AH359" s="642"/>
      <c r="AI359" s="640"/>
      <c r="AJ359" s="642"/>
      <c r="AK359" s="640"/>
      <c r="AL359" s="642"/>
      <c r="AM359" s="640"/>
      <c r="AN359" s="642"/>
      <c r="AO359" s="640"/>
      <c r="AP359" s="642"/>
      <c r="AQ359" s="640"/>
      <c r="AR359" s="642"/>
      <c r="AS359" s="640"/>
      <c r="AT359" s="642"/>
      <c r="AU359" s="640"/>
      <c r="AV359" s="642"/>
      <c r="AW359" s="640"/>
      <c r="AX359" s="642"/>
      <c r="AY359" s="640"/>
      <c r="AZ359" s="642"/>
      <c r="BA359" s="640"/>
      <c r="BB359" s="642"/>
      <c r="BC359" s="640"/>
      <c r="BD359" s="642"/>
      <c r="BE359" s="640"/>
      <c r="BF359" s="642"/>
      <c r="BG359" s="640"/>
      <c r="BH359" s="642"/>
      <c r="BI359" s="640"/>
      <c r="BJ359" s="642"/>
      <c r="BK359" s="640"/>
      <c r="BL359" s="642"/>
      <c r="BM359" s="640"/>
      <c r="BN359" s="642"/>
      <c r="BO359" s="640"/>
      <c r="BP359" s="642"/>
      <c r="BQ359" s="640"/>
      <c r="BR359" s="642"/>
      <c r="BS359" s="643">
        <f t="shared" si="115"/>
        <v>0</v>
      </c>
      <c r="BT359" s="644">
        <f t="shared" si="116"/>
        <v>0</v>
      </c>
      <c r="BU359" s="644">
        <f t="shared" si="117"/>
        <v>0</v>
      </c>
      <c r="BV359" s="644">
        <f t="shared" si="118"/>
        <v>0</v>
      </c>
      <c r="BW359" s="645"/>
      <c r="BX359" s="338"/>
      <c r="BY359" s="338"/>
      <c r="BZ359" s="338"/>
      <c r="CA359" s="338"/>
      <c r="CB359" s="338"/>
      <c r="CC359" s="338"/>
    </row>
    <row r="360" ht="15.75" customHeight="1">
      <c r="A360" s="338"/>
      <c r="B360" s="501"/>
      <c r="C360" s="818"/>
      <c r="D360" s="638">
        <f t="shared" ref="D360:E360" si="374">I360+K360+M360+O360+Q360+S360+U360+W360+Y360+AA360+AC360+AE360+AG360+AI360+AK360+AM360+AO360+AQ360+AS360+AU360+AW360+AY360+BA360+BC360+BE360+BG360+BI360+BK360+BM360+BO360+BQ360</f>
        <v>0</v>
      </c>
      <c r="E360" s="505">
        <f t="shared" si="374"/>
        <v>0</v>
      </c>
      <c r="F360" s="639">
        <f t="shared" si="113"/>
        <v>0</v>
      </c>
      <c r="G360" s="327"/>
      <c r="H360" s="298">
        <f t="shared" si="114"/>
        <v>0</v>
      </c>
      <c r="I360" s="640"/>
      <c r="J360" s="642"/>
      <c r="K360" s="640"/>
      <c r="L360" s="642"/>
      <c r="M360" s="640"/>
      <c r="N360" s="642"/>
      <c r="O360" s="640"/>
      <c r="P360" s="642"/>
      <c r="Q360" s="640"/>
      <c r="R360" s="642"/>
      <c r="S360" s="640"/>
      <c r="T360" s="642"/>
      <c r="U360" s="640"/>
      <c r="V360" s="642"/>
      <c r="W360" s="640"/>
      <c r="X360" s="642"/>
      <c r="Y360" s="640"/>
      <c r="Z360" s="642"/>
      <c r="AA360" s="640"/>
      <c r="AB360" s="642"/>
      <c r="AC360" s="640"/>
      <c r="AD360" s="642"/>
      <c r="AE360" s="640"/>
      <c r="AF360" s="642"/>
      <c r="AG360" s="640"/>
      <c r="AH360" s="642"/>
      <c r="AI360" s="640"/>
      <c r="AJ360" s="642"/>
      <c r="AK360" s="640"/>
      <c r="AL360" s="642"/>
      <c r="AM360" s="640"/>
      <c r="AN360" s="642"/>
      <c r="AO360" s="640"/>
      <c r="AP360" s="642"/>
      <c r="AQ360" s="640"/>
      <c r="AR360" s="642"/>
      <c r="AS360" s="640"/>
      <c r="AT360" s="642"/>
      <c r="AU360" s="640"/>
      <c r="AV360" s="642"/>
      <c r="AW360" s="640"/>
      <c r="AX360" s="642"/>
      <c r="AY360" s="640"/>
      <c r="AZ360" s="642"/>
      <c r="BA360" s="640"/>
      <c r="BB360" s="642"/>
      <c r="BC360" s="640"/>
      <c r="BD360" s="642"/>
      <c r="BE360" s="640"/>
      <c r="BF360" s="642"/>
      <c r="BG360" s="640"/>
      <c r="BH360" s="642"/>
      <c r="BI360" s="640"/>
      <c r="BJ360" s="642"/>
      <c r="BK360" s="640"/>
      <c r="BL360" s="642"/>
      <c r="BM360" s="640"/>
      <c r="BN360" s="642"/>
      <c r="BO360" s="640"/>
      <c r="BP360" s="642"/>
      <c r="BQ360" s="640"/>
      <c r="BR360" s="642"/>
      <c r="BS360" s="643">
        <f t="shared" si="115"/>
        <v>0</v>
      </c>
      <c r="BT360" s="644">
        <f t="shared" si="116"/>
        <v>0</v>
      </c>
      <c r="BU360" s="644">
        <f t="shared" si="117"/>
        <v>0</v>
      </c>
      <c r="BV360" s="644">
        <f t="shared" si="118"/>
        <v>0</v>
      </c>
      <c r="BW360" s="645"/>
      <c r="BX360" s="338"/>
      <c r="BY360" s="338"/>
      <c r="BZ360" s="338"/>
      <c r="CA360" s="338"/>
      <c r="CB360" s="338"/>
      <c r="CC360" s="338"/>
    </row>
    <row r="361" ht="15.75" customHeight="1">
      <c r="A361" s="338"/>
      <c r="B361" s="501"/>
      <c r="C361" s="818"/>
      <c r="D361" s="638">
        <f t="shared" ref="D361:E361" si="375">I361+K361+M361+O361+Q361+S361+U361+W361+Y361+AA361+AC361+AE361+AG361+AI361+AK361+AM361+AO361+AQ361+AS361+AU361+AW361+AY361+BA361+BC361+BE361+BG361+BI361+BK361+BM361+BO361+BQ361</f>
        <v>0</v>
      </c>
      <c r="E361" s="505">
        <f t="shared" si="375"/>
        <v>0</v>
      </c>
      <c r="F361" s="639">
        <f t="shared" si="113"/>
        <v>0</v>
      </c>
      <c r="G361" s="327"/>
      <c r="H361" s="298">
        <f t="shared" si="114"/>
        <v>0</v>
      </c>
      <c r="I361" s="640"/>
      <c r="J361" s="642"/>
      <c r="K361" s="640"/>
      <c r="L361" s="642"/>
      <c r="M361" s="640"/>
      <c r="N361" s="642"/>
      <c r="O361" s="640"/>
      <c r="P361" s="642"/>
      <c r="Q361" s="640"/>
      <c r="R361" s="642"/>
      <c r="S361" s="640"/>
      <c r="T361" s="642"/>
      <c r="U361" s="640"/>
      <c r="V361" s="642"/>
      <c r="W361" s="640"/>
      <c r="X361" s="642"/>
      <c r="Y361" s="640"/>
      <c r="Z361" s="642"/>
      <c r="AA361" s="640"/>
      <c r="AB361" s="642"/>
      <c r="AC361" s="640"/>
      <c r="AD361" s="642"/>
      <c r="AE361" s="640"/>
      <c r="AF361" s="642"/>
      <c r="AG361" s="640"/>
      <c r="AH361" s="642"/>
      <c r="AI361" s="640"/>
      <c r="AJ361" s="642"/>
      <c r="AK361" s="640"/>
      <c r="AL361" s="642"/>
      <c r="AM361" s="640"/>
      <c r="AN361" s="642"/>
      <c r="AO361" s="640"/>
      <c r="AP361" s="642"/>
      <c r="AQ361" s="640"/>
      <c r="AR361" s="642"/>
      <c r="AS361" s="640"/>
      <c r="AT361" s="642"/>
      <c r="AU361" s="640"/>
      <c r="AV361" s="642"/>
      <c r="AW361" s="640"/>
      <c r="AX361" s="642"/>
      <c r="AY361" s="640"/>
      <c r="AZ361" s="642"/>
      <c r="BA361" s="640"/>
      <c r="BB361" s="642"/>
      <c r="BC361" s="640"/>
      <c r="BD361" s="642"/>
      <c r="BE361" s="640"/>
      <c r="BF361" s="642"/>
      <c r="BG361" s="640"/>
      <c r="BH361" s="642"/>
      <c r="BI361" s="640"/>
      <c r="BJ361" s="642"/>
      <c r="BK361" s="640"/>
      <c r="BL361" s="642"/>
      <c r="BM361" s="640"/>
      <c r="BN361" s="642"/>
      <c r="BO361" s="640"/>
      <c r="BP361" s="642"/>
      <c r="BQ361" s="640"/>
      <c r="BR361" s="642"/>
      <c r="BS361" s="643">
        <f t="shared" si="115"/>
        <v>0</v>
      </c>
      <c r="BT361" s="644">
        <f t="shared" si="116"/>
        <v>0</v>
      </c>
      <c r="BU361" s="644">
        <f t="shared" si="117"/>
        <v>0</v>
      </c>
      <c r="BV361" s="644">
        <f t="shared" si="118"/>
        <v>0</v>
      </c>
      <c r="BW361" s="645"/>
      <c r="BX361" s="338"/>
      <c r="BY361" s="338"/>
      <c r="BZ361" s="338"/>
      <c r="CA361" s="338"/>
      <c r="CB361" s="338"/>
      <c r="CC361" s="338"/>
    </row>
    <row r="362" ht="15.75" customHeight="1">
      <c r="A362" s="338"/>
      <c r="B362" s="501"/>
      <c r="C362" s="818"/>
      <c r="D362" s="638">
        <f t="shared" ref="D362:E362" si="376">I362+K362+M362+O362+Q362+S362+U362+W362+Y362+AA362+AC362+AE362+AG362+AI362+AK362+AM362+AO362+AQ362+AS362+AU362+AW362+AY362+BA362+BC362+BE362+BG362+BI362+BK362+BM362+BO362+BQ362</f>
        <v>0</v>
      </c>
      <c r="E362" s="505">
        <f t="shared" si="376"/>
        <v>0</v>
      </c>
      <c r="F362" s="639">
        <f t="shared" si="113"/>
        <v>0</v>
      </c>
      <c r="G362" s="327"/>
      <c r="H362" s="298">
        <f t="shared" si="114"/>
        <v>0</v>
      </c>
      <c r="I362" s="640"/>
      <c r="J362" s="642"/>
      <c r="K362" s="640"/>
      <c r="L362" s="642"/>
      <c r="M362" s="640"/>
      <c r="N362" s="642"/>
      <c r="O362" s="640"/>
      <c r="P362" s="642"/>
      <c r="Q362" s="640"/>
      <c r="R362" s="642"/>
      <c r="S362" s="640"/>
      <c r="T362" s="642"/>
      <c r="U362" s="640"/>
      <c r="V362" s="642"/>
      <c r="W362" s="640"/>
      <c r="X362" s="642"/>
      <c r="Y362" s="640"/>
      <c r="Z362" s="642"/>
      <c r="AA362" s="640"/>
      <c r="AB362" s="642"/>
      <c r="AC362" s="640"/>
      <c r="AD362" s="642"/>
      <c r="AE362" s="640"/>
      <c r="AF362" s="642"/>
      <c r="AG362" s="640"/>
      <c r="AH362" s="642"/>
      <c r="AI362" s="640"/>
      <c r="AJ362" s="642"/>
      <c r="AK362" s="640"/>
      <c r="AL362" s="642"/>
      <c r="AM362" s="640"/>
      <c r="AN362" s="642"/>
      <c r="AO362" s="640"/>
      <c r="AP362" s="642"/>
      <c r="AQ362" s="640"/>
      <c r="AR362" s="642"/>
      <c r="AS362" s="640"/>
      <c r="AT362" s="642"/>
      <c r="AU362" s="640"/>
      <c r="AV362" s="642"/>
      <c r="AW362" s="640"/>
      <c r="AX362" s="642"/>
      <c r="AY362" s="640"/>
      <c r="AZ362" s="642"/>
      <c r="BA362" s="640"/>
      <c r="BB362" s="642"/>
      <c r="BC362" s="640"/>
      <c r="BD362" s="642"/>
      <c r="BE362" s="640"/>
      <c r="BF362" s="642"/>
      <c r="BG362" s="640"/>
      <c r="BH362" s="642"/>
      <c r="BI362" s="640"/>
      <c r="BJ362" s="642"/>
      <c r="BK362" s="640"/>
      <c r="BL362" s="642"/>
      <c r="BM362" s="640"/>
      <c r="BN362" s="642"/>
      <c r="BO362" s="640"/>
      <c r="BP362" s="642"/>
      <c r="BQ362" s="640"/>
      <c r="BR362" s="642"/>
      <c r="BS362" s="643">
        <f t="shared" si="115"/>
        <v>0</v>
      </c>
      <c r="BT362" s="644">
        <f t="shared" si="116"/>
        <v>0</v>
      </c>
      <c r="BU362" s="644">
        <f t="shared" si="117"/>
        <v>0</v>
      </c>
      <c r="BV362" s="644">
        <f t="shared" si="118"/>
        <v>0</v>
      </c>
      <c r="BW362" s="645"/>
      <c r="BX362" s="338"/>
      <c r="BY362" s="338"/>
      <c r="BZ362" s="338"/>
      <c r="CA362" s="338"/>
      <c r="CB362" s="338"/>
      <c r="CC362" s="338"/>
    </row>
    <row r="363" ht="15.75" customHeight="1">
      <c r="A363" s="338"/>
      <c r="B363" s="501"/>
      <c r="C363" s="818"/>
      <c r="D363" s="638">
        <f t="shared" ref="D363:E363" si="377">I363+K363+M363+O363+Q363+S363+U363+W363+Y363+AA363+AC363+AE363+AG363+AI363+AK363+AM363+AO363+AQ363+AS363+AU363+AW363+AY363+BA363+BC363+BE363+BG363+BI363+BK363+BM363+BO363+BQ363</f>
        <v>0</v>
      </c>
      <c r="E363" s="505">
        <f t="shared" si="377"/>
        <v>0</v>
      </c>
      <c r="F363" s="639">
        <f t="shared" si="113"/>
        <v>0</v>
      </c>
      <c r="G363" s="327"/>
      <c r="H363" s="298">
        <f t="shared" si="114"/>
        <v>0</v>
      </c>
      <c r="I363" s="640"/>
      <c r="J363" s="642"/>
      <c r="K363" s="640"/>
      <c r="L363" s="642"/>
      <c r="M363" s="640"/>
      <c r="N363" s="642"/>
      <c r="O363" s="640"/>
      <c r="P363" s="642"/>
      <c r="Q363" s="640"/>
      <c r="R363" s="642"/>
      <c r="S363" s="640"/>
      <c r="T363" s="642"/>
      <c r="U363" s="640"/>
      <c r="V363" s="642"/>
      <c r="W363" s="640"/>
      <c r="X363" s="642"/>
      <c r="Y363" s="640"/>
      <c r="Z363" s="642"/>
      <c r="AA363" s="640"/>
      <c r="AB363" s="642"/>
      <c r="AC363" s="640"/>
      <c r="AD363" s="642"/>
      <c r="AE363" s="640"/>
      <c r="AF363" s="642"/>
      <c r="AG363" s="640"/>
      <c r="AH363" s="642"/>
      <c r="AI363" s="640"/>
      <c r="AJ363" s="642"/>
      <c r="AK363" s="640"/>
      <c r="AL363" s="642"/>
      <c r="AM363" s="640"/>
      <c r="AN363" s="642"/>
      <c r="AO363" s="640"/>
      <c r="AP363" s="642"/>
      <c r="AQ363" s="640"/>
      <c r="AR363" s="642"/>
      <c r="AS363" s="640"/>
      <c r="AT363" s="642"/>
      <c r="AU363" s="640"/>
      <c r="AV363" s="642"/>
      <c r="AW363" s="640"/>
      <c r="AX363" s="642"/>
      <c r="AY363" s="640"/>
      <c r="AZ363" s="642"/>
      <c r="BA363" s="640"/>
      <c r="BB363" s="642"/>
      <c r="BC363" s="640"/>
      <c r="BD363" s="642"/>
      <c r="BE363" s="640"/>
      <c r="BF363" s="642"/>
      <c r="BG363" s="640"/>
      <c r="BH363" s="642"/>
      <c r="BI363" s="640"/>
      <c r="BJ363" s="642"/>
      <c r="BK363" s="640"/>
      <c r="BL363" s="642"/>
      <c r="BM363" s="640"/>
      <c r="BN363" s="642"/>
      <c r="BO363" s="640"/>
      <c r="BP363" s="642"/>
      <c r="BQ363" s="640"/>
      <c r="BR363" s="642"/>
      <c r="BS363" s="643">
        <f t="shared" si="115"/>
        <v>0</v>
      </c>
      <c r="BT363" s="644">
        <f t="shared" si="116"/>
        <v>0</v>
      </c>
      <c r="BU363" s="644">
        <f t="shared" si="117"/>
        <v>0</v>
      </c>
      <c r="BV363" s="644">
        <f t="shared" si="118"/>
        <v>0</v>
      </c>
      <c r="BW363" s="645"/>
      <c r="BX363" s="338"/>
      <c r="BY363" s="338"/>
      <c r="BZ363" s="338"/>
      <c r="CA363" s="338"/>
      <c r="CB363" s="338"/>
      <c r="CC363" s="338"/>
    </row>
    <row r="364" ht="15.75" customHeight="1">
      <c r="A364" s="338"/>
      <c r="B364" s="501"/>
      <c r="C364" s="818"/>
      <c r="D364" s="638">
        <f t="shared" ref="D364:E364" si="378">I364+K364+M364+O364+Q364+S364+U364+W364+Y364+AA364+AC364+AE364+AG364+AI364+AK364+AM364+AO364+AQ364+AS364+AU364+AW364+AY364+BA364+BC364+BE364+BG364+BI364+BK364+BM364+BO364+BQ364</f>
        <v>0</v>
      </c>
      <c r="E364" s="505">
        <f t="shared" si="378"/>
        <v>0</v>
      </c>
      <c r="F364" s="639">
        <f t="shared" si="113"/>
        <v>0</v>
      </c>
      <c r="G364" s="327"/>
      <c r="H364" s="298">
        <f t="shared" si="114"/>
        <v>0</v>
      </c>
      <c r="I364" s="640"/>
      <c r="J364" s="642"/>
      <c r="K364" s="640"/>
      <c r="L364" s="642"/>
      <c r="M364" s="640"/>
      <c r="N364" s="642"/>
      <c r="O364" s="640"/>
      <c r="P364" s="642"/>
      <c r="Q364" s="640"/>
      <c r="R364" s="642"/>
      <c r="S364" s="640"/>
      <c r="T364" s="642"/>
      <c r="U364" s="640"/>
      <c r="V364" s="642"/>
      <c r="W364" s="640"/>
      <c r="X364" s="642"/>
      <c r="Y364" s="640"/>
      <c r="Z364" s="642"/>
      <c r="AA364" s="640"/>
      <c r="AB364" s="642"/>
      <c r="AC364" s="640"/>
      <c r="AD364" s="642"/>
      <c r="AE364" s="640"/>
      <c r="AF364" s="642"/>
      <c r="AG364" s="640"/>
      <c r="AH364" s="642"/>
      <c r="AI364" s="640"/>
      <c r="AJ364" s="642"/>
      <c r="AK364" s="640"/>
      <c r="AL364" s="642"/>
      <c r="AM364" s="640"/>
      <c r="AN364" s="642"/>
      <c r="AO364" s="640"/>
      <c r="AP364" s="642"/>
      <c r="AQ364" s="640"/>
      <c r="AR364" s="642"/>
      <c r="AS364" s="640"/>
      <c r="AT364" s="642"/>
      <c r="AU364" s="640"/>
      <c r="AV364" s="642"/>
      <c r="AW364" s="640"/>
      <c r="AX364" s="642"/>
      <c r="AY364" s="640"/>
      <c r="AZ364" s="642"/>
      <c r="BA364" s="640"/>
      <c r="BB364" s="642"/>
      <c r="BC364" s="640"/>
      <c r="BD364" s="642"/>
      <c r="BE364" s="640"/>
      <c r="BF364" s="642"/>
      <c r="BG364" s="640"/>
      <c r="BH364" s="642"/>
      <c r="BI364" s="640"/>
      <c r="BJ364" s="642"/>
      <c r="BK364" s="640"/>
      <c r="BL364" s="642"/>
      <c r="BM364" s="640"/>
      <c r="BN364" s="642"/>
      <c r="BO364" s="640"/>
      <c r="BP364" s="642"/>
      <c r="BQ364" s="640"/>
      <c r="BR364" s="642"/>
      <c r="BS364" s="643">
        <f t="shared" si="115"/>
        <v>0</v>
      </c>
      <c r="BT364" s="644">
        <f t="shared" si="116"/>
        <v>0</v>
      </c>
      <c r="BU364" s="644">
        <f t="shared" si="117"/>
        <v>0</v>
      </c>
      <c r="BV364" s="644">
        <f t="shared" si="118"/>
        <v>0</v>
      </c>
      <c r="BW364" s="645"/>
      <c r="BX364" s="338"/>
      <c r="BY364" s="338"/>
      <c r="BZ364" s="338"/>
      <c r="CA364" s="338"/>
      <c r="CB364" s="338"/>
      <c r="CC364" s="338"/>
    </row>
    <row r="365" ht="15.75" customHeight="1">
      <c r="A365" s="338"/>
      <c r="B365" s="501"/>
      <c r="C365" s="818"/>
      <c r="D365" s="638">
        <f t="shared" ref="D365:E365" si="379">I365+K365+M365+O365+Q365+S365+U365+W365+Y365+AA365+AC365+AE365+AG365+AI365+AK365+AM365+AO365+AQ365+AS365+AU365+AW365+AY365+BA365+BC365+BE365+BG365+BI365+BK365+BM365+BO365+BQ365</f>
        <v>0</v>
      </c>
      <c r="E365" s="505">
        <f t="shared" si="379"/>
        <v>0</v>
      </c>
      <c r="F365" s="639">
        <f t="shared" si="113"/>
        <v>0</v>
      </c>
      <c r="G365" s="327"/>
      <c r="H365" s="298">
        <f t="shared" si="114"/>
        <v>0</v>
      </c>
      <c r="I365" s="640"/>
      <c r="J365" s="642"/>
      <c r="K365" s="640"/>
      <c r="L365" s="642"/>
      <c r="M365" s="640"/>
      <c r="N365" s="642"/>
      <c r="O365" s="640"/>
      <c r="P365" s="642"/>
      <c r="Q365" s="640"/>
      <c r="R365" s="642"/>
      <c r="S365" s="640"/>
      <c r="T365" s="642"/>
      <c r="U365" s="640"/>
      <c r="V365" s="642"/>
      <c r="W365" s="640"/>
      <c r="X365" s="642"/>
      <c r="Y365" s="640"/>
      <c r="Z365" s="642"/>
      <c r="AA365" s="640"/>
      <c r="AB365" s="642"/>
      <c r="AC365" s="640"/>
      <c r="AD365" s="642"/>
      <c r="AE365" s="640"/>
      <c r="AF365" s="642"/>
      <c r="AG365" s="640"/>
      <c r="AH365" s="642"/>
      <c r="AI365" s="640"/>
      <c r="AJ365" s="642"/>
      <c r="AK365" s="640"/>
      <c r="AL365" s="642"/>
      <c r="AM365" s="640"/>
      <c r="AN365" s="642"/>
      <c r="AO365" s="640"/>
      <c r="AP365" s="642"/>
      <c r="AQ365" s="640"/>
      <c r="AR365" s="642"/>
      <c r="AS365" s="640"/>
      <c r="AT365" s="642"/>
      <c r="AU365" s="640"/>
      <c r="AV365" s="642"/>
      <c r="AW365" s="640"/>
      <c r="AX365" s="642"/>
      <c r="AY365" s="640"/>
      <c r="AZ365" s="642"/>
      <c r="BA365" s="640"/>
      <c r="BB365" s="642"/>
      <c r="BC365" s="640"/>
      <c r="BD365" s="642"/>
      <c r="BE365" s="640"/>
      <c r="BF365" s="642"/>
      <c r="BG365" s="640"/>
      <c r="BH365" s="642"/>
      <c r="BI365" s="640"/>
      <c r="BJ365" s="642"/>
      <c r="BK365" s="640"/>
      <c r="BL365" s="642"/>
      <c r="BM365" s="640"/>
      <c r="BN365" s="642"/>
      <c r="BO365" s="640"/>
      <c r="BP365" s="642"/>
      <c r="BQ365" s="640"/>
      <c r="BR365" s="642"/>
      <c r="BS365" s="643">
        <f t="shared" si="115"/>
        <v>0</v>
      </c>
      <c r="BT365" s="644">
        <f t="shared" si="116"/>
        <v>0</v>
      </c>
      <c r="BU365" s="644">
        <f t="shared" si="117"/>
        <v>0</v>
      </c>
      <c r="BV365" s="644">
        <f t="shared" si="118"/>
        <v>0</v>
      </c>
      <c r="BW365" s="645"/>
      <c r="BX365" s="338"/>
      <c r="BY365" s="338"/>
      <c r="BZ365" s="338"/>
      <c r="CA365" s="338"/>
      <c r="CB365" s="338"/>
      <c r="CC365" s="338"/>
    </row>
    <row r="366" ht="15.75" customHeight="1">
      <c r="A366" s="338"/>
      <c r="B366" s="501"/>
      <c r="C366" s="818"/>
      <c r="D366" s="638">
        <f t="shared" ref="D366:E366" si="380">I366+K366+M366+O366+Q366+S366+U366+W366+Y366+AA366+AC366+AE366+AG366+AI366+AK366+AM366+AO366+AQ366+AS366+AU366+AW366+AY366+BA366+BC366+BE366+BG366+BI366+BK366+BM366+BO366+BQ366</f>
        <v>0</v>
      </c>
      <c r="E366" s="505">
        <f t="shared" si="380"/>
        <v>0</v>
      </c>
      <c r="F366" s="639">
        <f t="shared" si="113"/>
        <v>0</v>
      </c>
      <c r="G366" s="327"/>
      <c r="H366" s="298">
        <f t="shared" si="114"/>
        <v>0</v>
      </c>
      <c r="I366" s="640"/>
      <c r="J366" s="642"/>
      <c r="K366" s="640"/>
      <c r="L366" s="642"/>
      <c r="M366" s="640"/>
      <c r="N366" s="642"/>
      <c r="O366" s="640"/>
      <c r="P366" s="642"/>
      <c r="Q366" s="640"/>
      <c r="R366" s="642"/>
      <c r="S366" s="640"/>
      <c r="T366" s="642"/>
      <c r="U366" s="640"/>
      <c r="V366" s="642"/>
      <c r="W366" s="640"/>
      <c r="X366" s="642"/>
      <c r="Y366" s="640"/>
      <c r="Z366" s="642"/>
      <c r="AA366" s="640"/>
      <c r="AB366" s="642"/>
      <c r="AC366" s="640"/>
      <c r="AD366" s="642"/>
      <c r="AE366" s="640"/>
      <c r="AF366" s="642"/>
      <c r="AG366" s="640"/>
      <c r="AH366" s="642"/>
      <c r="AI366" s="640"/>
      <c r="AJ366" s="642"/>
      <c r="AK366" s="640"/>
      <c r="AL366" s="642"/>
      <c r="AM366" s="640"/>
      <c r="AN366" s="642"/>
      <c r="AO366" s="640"/>
      <c r="AP366" s="642"/>
      <c r="AQ366" s="640"/>
      <c r="AR366" s="642"/>
      <c r="AS366" s="640"/>
      <c r="AT366" s="642"/>
      <c r="AU366" s="640"/>
      <c r="AV366" s="642"/>
      <c r="AW366" s="640"/>
      <c r="AX366" s="642"/>
      <c r="AY366" s="640"/>
      <c r="AZ366" s="642"/>
      <c r="BA366" s="640"/>
      <c r="BB366" s="642"/>
      <c r="BC366" s="640"/>
      <c r="BD366" s="642"/>
      <c r="BE366" s="640"/>
      <c r="BF366" s="642"/>
      <c r="BG366" s="640"/>
      <c r="BH366" s="642"/>
      <c r="BI366" s="640"/>
      <c r="BJ366" s="642"/>
      <c r="BK366" s="640"/>
      <c r="BL366" s="642"/>
      <c r="BM366" s="640"/>
      <c r="BN366" s="642"/>
      <c r="BO366" s="640"/>
      <c r="BP366" s="642"/>
      <c r="BQ366" s="640"/>
      <c r="BR366" s="642"/>
      <c r="BS366" s="643">
        <f t="shared" si="115"/>
        <v>0</v>
      </c>
      <c r="BT366" s="644">
        <f t="shared" si="116"/>
        <v>0</v>
      </c>
      <c r="BU366" s="644">
        <f t="shared" si="117"/>
        <v>0</v>
      </c>
      <c r="BV366" s="644">
        <f t="shared" si="118"/>
        <v>0</v>
      </c>
      <c r="BW366" s="645"/>
      <c r="BX366" s="338"/>
      <c r="BY366" s="338"/>
      <c r="BZ366" s="338"/>
      <c r="CA366" s="338"/>
      <c r="CB366" s="338"/>
      <c r="CC366" s="338"/>
    </row>
    <row r="367" ht="15.75" customHeight="1">
      <c r="A367" s="338"/>
      <c r="B367" s="501"/>
      <c r="C367" s="818"/>
      <c r="D367" s="638">
        <f t="shared" ref="D367:E367" si="381">I367+K367+M367+O367+Q367+S367+U367+W367+Y367+AA367+AC367+AE367+AG367+AI367+AK367+AM367+AO367+AQ367+AS367+AU367+AW367+AY367+BA367+BC367+BE367+BG367+BI367+BK367+BM367+BO367+BQ367</f>
        <v>0</v>
      </c>
      <c r="E367" s="505">
        <f t="shared" si="381"/>
        <v>0</v>
      </c>
      <c r="F367" s="639">
        <f t="shared" si="113"/>
        <v>0</v>
      </c>
      <c r="G367" s="327"/>
      <c r="H367" s="298">
        <f t="shared" si="114"/>
        <v>0</v>
      </c>
      <c r="I367" s="640"/>
      <c r="J367" s="642"/>
      <c r="K367" s="640"/>
      <c r="L367" s="642"/>
      <c r="M367" s="640"/>
      <c r="N367" s="642"/>
      <c r="O367" s="640"/>
      <c r="P367" s="642"/>
      <c r="Q367" s="640"/>
      <c r="R367" s="642"/>
      <c r="S367" s="640"/>
      <c r="T367" s="642"/>
      <c r="U367" s="640"/>
      <c r="V367" s="642"/>
      <c r="W367" s="640"/>
      <c r="X367" s="642"/>
      <c r="Y367" s="640"/>
      <c r="Z367" s="642"/>
      <c r="AA367" s="640"/>
      <c r="AB367" s="642"/>
      <c r="AC367" s="640"/>
      <c r="AD367" s="642"/>
      <c r="AE367" s="640"/>
      <c r="AF367" s="642"/>
      <c r="AG367" s="640"/>
      <c r="AH367" s="642"/>
      <c r="AI367" s="640"/>
      <c r="AJ367" s="642"/>
      <c r="AK367" s="640"/>
      <c r="AL367" s="642"/>
      <c r="AM367" s="640"/>
      <c r="AN367" s="642"/>
      <c r="AO367" s="640"/>
      <c r="AP367" s="642"/>
      <c r="AQ367" s="640"/>
      <c r="AR367" s="642"/>
      <c r="AS367" s="640"/>
      <c r="AT367" s="642"/>
      <c r="AU367" s="640"/>
      <c r="AV367" s="642"/>
      <c r="AW367" s="640"/>
      <c r="AX367" s="642"/>
      <c r="AY367" s="640"/>
      <c r="AZ367" s="642"/>
      <c r="BA367" s="640"/>
      <c r="BB367" s="642"/>
      <c r="BC367" s="640"/>
      <c r="BD367" s="642"/>
      <c r="BE367" s="640"/>
      <c r="BF367" s="642"/>
      <c r="BG367" s="640"/>
      <c r="BH367" s="642"/>
      <c r="BI367" s="640"/>
      <c r="BJ367" s="642"/>
      <c r="BK367" s="640"/>
      <c r="BL367" s="642"/>
      <c r="BM367" s="640"/>
      <c r="BN367" s="642"/>
      <c r="BO367" s="640"/>
      <c r="BP367" s="642"/>
      <c r="BQ367" s="640"/>
      <c r="BR367" s="642"/>
      <c r="BS367" s="643">
        <f t="shared" si="115"/>
        <v>0</v>
      </c>
      <c r="BT367" s="644">
        <f t="shared" si="116"/>
        <v>0</v>
      </c>
      <c r="BU367" s="644">
        <f t="shared" si="117"/>
        <v>0</v>
      </c>
      <c r="BV367" s="644">
        <f t="shared" si="118"/>
        <v>0</v>
      </c>
      <c r="BW367" s="645"/>
      <c r="BX367" s="338"/>
      <c r="BY367" s="338"/>
      <c r="BZ367" s="338"/>
      <c r="CA367" s="338"/>
      <c r="CB367" s="338"/>
      <c r="CC367" s="338"/>
    </row>
    <row r="368" ht="15.75" customHeight="1">
      <c r="A368" s="338"/>
      <c r="B368" s="501"/>
      <c r="C368" s="818"/>
      <c r="D368" s="638">
        <f t="shared" ref="D368:E368" si="382">I368+K368+M368+O368+Q368+S368+U368+W368+Y368+AA368+AC368+AE368+AG368+AI368+AK368+AM368+AO368+AQ368+AS368+AU368+AW368+AY368+BA368+BC368+BE368+BG368+BI368+BK368+BM368+BO368+BQ368</f>
        <v>0</v>
      </c>
      <c r="E368" s="505">
        <f t="shared" si="382"/>
        <v>0</v>
      </c>
      <c r="F368" s="639">
        <f t="shared" si="113"/>
        <v>0</v>
      </c>
      <c r="G368" s="327"/>
      <c r="H368" s="298">
        <f t="shared" si="114"/>
        <v>0</v>
      </c>
      <c r="I368" s="640"/>
      <c r="J368" s="642"/>
      <c r="K368" s="640"/>
      <c r="L368" s="642"/>
      <c r="M368" s="640"/>
      <c r="N368" s="642"/>
      <c r="O368" s="640"/>
      <c r="P368" s="642"/>
      <c r="Q368" s="640"/>
      <c r="R368" s="642"/>
      <c r="S368" s="640"/>
      <c r="T368" s="642"/>
      <c r="U368" s="640"/>
      <c r="V368" s="642"/>
      <c r="W368" s="640"/>
      <c r="X368" s="642"/>
      <c r="Y368" s="640"/>
      <c r="Z368" s="642"/>
      <c r="AA368" s="640"/>
      <c r="AB368" s="642"/>
      <c r="AC368" s="640"/>
      <c r="AD368" s="642"/>
      <c r="AE368" s="640"/>
      <c r="AF368" s="642"/>
      <c r="AG368" s="640"/>
      <c r="AH368" s="642"/>
      <c r="AI368" s="640"/>
      <c r="AJ368" s="642"/>
      <c r="AK368" s="640"/>
      <c r="AL368" s="642"/>
      <c r="AM368" s="640"/>
      <c r="AN368" s="642"/>
      <c r="AO368" s="640"/>
      <c r="AP368" s="642"/>
      <c r="AQ368" s="640"/>
      <c r="AR368" s="642"/>
      <c r="AS368" s="640"/>
      <c r="AT368" s="642"/>
      <c r="AU368" s="640"/>
      <c r="AV368" s="642"/>
      <c r="AW368" s="640"/>
      <c r="AX368" s="642"/>
      <c r="AY368" s="640"/>
      <c r="AZ368" s="642"/>
      <c r="BA368" s="640"/>
      <c r="BB368" s="642"/>
      <c r="BC368" s="640"/>
      <c r="BD368" s="642"/>
      <c r="BE368" s="640"/>
      <c r="BF368" s="642"/>
      <c r="BG368" s="640"/>
      <c r="BH368" s="642"/>
      <c r="BI368" s="640"/>
      <c r="BJ368" s="642"/>
      <c r="BK368" s="640"/>
      <c r="BL368" s="642"/>
      <c r="BM368" s="640"/>
      <c r="BN368" s="642"/>
      <c r="BO368" s="640"/>
      <c r="BP368" s="642"/>
      <c r="BQ368" s="640"/>
      <c r="BR368" s="642"/>
      <c r="BS368" s="643">
        <f t="shared" si="115"/>
        <v>0</v>
      </c>
      <c r="BT368" s="644">
        <f t="shared" si="116"/>
        <v>0</v>
      </c>
      <c r="BU368" s="644">
        <f t="shared" si="117"/>
        <v>0</v>
      </c>
      <c r="BV368" s="644">
        <f t="shared" si="118"/>
        <v>0</v>
      </c>
      <c r="BW368" s="645"/>
      <c r="BX368" s="338"/>
      <c r="BY368" s="338"/>
      <c r="BZ368" s="338"/>
      <c r="CA368" s="338"/>
      <c r="CB368" s="338"/>
      <c r="CC368" s="338"/>
    </row>
    <row r="369" ht="15.75" customHeight="1">
      <c r="A369" s="338"/>
      <c r="B369" s="501"/>
      <c r="C369" s="818"/>
      <c r="D369" s="638">
        <f t="shared" ref="D369:E369" si="383">I369+K369+M369+O369+Q369+S369+U369+W369+Y369+AA369+AC369+AE369+AG369+AI369+AK369+AM369+AO369+AQ369+AS369+AU369+AW369+AY369+BA369+BC369+BE369+BG369+BI369+BK369+BM369+BO369+BQ369</f>
        <v>0</v>
      </c>
      <c r="E369" s="505">
        <f t="shared" si="383"/>
        <v>0</v>
      </c>
      <c r="F369" s="639">
        <f t="shared" si="113"/>
        <v>0</v>
      </c>
      <c r="G369" s="327"/>
      <c r="H369" s="298">
        <f t="shared" si="114"/>
        <v>0</v>
      </c>
      <c r="I369" s="640"/>
      <c r="J369" s="642"/>
      <c r="K369" s="640"/>
      <c r="L369" s="642"/>
      <c r="M369" s="640"/>
      <c r="N369" s="642"/>
      <c r="O369" s="640"/>
      <c r="P369" s="642"/>
      <c r="Q369" s="640"/>
      <c r="R369" s="642"/>
      <c r="S369" s="640"/>
      <c r="T369" s="642"/>
      <c r="U369" s="640"/>
      <c r="V369" s="642"/>
      <c r="W369" s="640"/>
      <c r="X369" s="642"/>
      <c r="Y369" s="640"/>
      <c r="Z369" s="642"/>
      <c r="AA369" s="640"/>
      <c r="AB369" s="642"/>
      <c r="AC369" s="640"/>
      <c r="AD369" s="642"/>
      <c r="AE369" s="640"/>
      <c r="AF369" s="642"/>
      <c r="AG369" s="640"/>
      <c r="AH369" s="642"/>
      <c r="AI369" s="640"/>
      <c r="AJ369" s="642"/>
      <c r="AK369" s="640"/>
      <c r="AL369" s="642"/>
      <c r="AM369" s="640"/>
      <c r="AN369" s="642"/>
      <c r="AO369" s="640"/>
      <c r="AP369" s="642"/>
      <c r="AQ369" s="640"/>
      <c r="AR369" s="642"/>
      <c r="AS369" s="640"/>
      <c r="AT369" s="642"/>
      <c r="AU369" s="640"/>
      <c r="AV369" s="642"/>
      <c r="AW369" s="640"/>
      <c r="AX369" s="642"/>
      <c r="AY369" s="640"/>
      <c r="AZ369" s="642"/>
      <c r="BA369" s="640"/>
      <c r="BB369" s="642"/>
      <c r="BC369" s="640"/>
      <c r="BD369" s="642"/>
      <c r="BE369" s="640"/>
      <c r="BF369" s="642"/>
      <c r="BG369" s="640"/>
      <c r="BH369" s="642"/>
      <c r="BI369" s="640"/>
      <c r="BJ369" s="642"/>
      <c r="BK369" s="640"/>
      <c r="BL369" s="642"/>
      <c r="BM369" s="640"/>
      <c r="BN369" s="642"/>
      <c r="BO369" s="640"/>
      <c r="BP369" s="642"/>
      <c r="BQ369" s="640"/>
      <c r="BR369" s="642"/>
      <c r="BS369" s="643">
        <f t="shared" si="115"/>
        <v>0</v>
      </c>
      <c r="BT369" s="644">
        <f t="shared" si="116"/>
        <v>0</v>
      </c>
      <c r="BU369" s="644">
        <f t="shared" si="117"/>
        <v>0</v>
      </c>
      <c r="BV369" s="644">
        <f t="shared" si="118"/>
        <v>0</v>
      </c>
      <c r="BW369" s="645"/>
      <c r="BX369" s="338"/>
      <c r="BY369" s="338"/>
      <c r="BZ369" s="338"/>
      <c r="CA369" s="338"/>
      <c r="CB369" s="338"/>
      <c r="CC369" s="338"/>
    </row>
    <row r="370" ht="15.75" customHeight="1">
      <c r="A370" s="338"/>
      <c r="B370" s="501"/>
      <c r="C370" s="818"/>
      <c r="D370" s="638">
        <f t="shared" ref="D370:E370" si="384">I370+K370+M370+O370+Q370+S370+U370+W370+Y370+AA370+AC370+AE370+AG370+AI370+AK370+AM370+AO370+AQ370+AS370+AU370+AW370+AY370+BA370+BC370+BE370+BG370+BI370+BK370+BM370+BO370+BQ370</f>
        <v>0</v>
      </c>
      <c r="E370" s="505">
        <f t="shared" si="384"/>
        <v>0</v>
      </c>
      <c r="F370" s="639">
        <f t="shared" si="113"/>
        <v>0</v>
      </c>
      <c r="G370" s="327"/>
      <c r="H370" s="298">
        <f t="shared" si="114"/>
        <v>0</v>
      </c>
      <c r="I370" s="640"/>
      <c r="J370" s="642"/>
      <c r="K370" s="640"/>
      <c r="L370" s="642"/>
      <c r="M370" s="640"/>
      <c r="N370" s="642"/>
      <c r="O370" s="640"/>
      <c r="P370" s="642"/>
      <c r="Q370" s="640"/>
      <c r="R370" s="642"/>
      <c r="S370" s="640"/>
      <c r="T370" s="642"/>
      <c r="U370" s="640"/>
      <c r="V370" s="642"/>
      <c r="W370" s="640"/>
      <c r="X370" s="642"/>
      <c r="Y370" s="640"/>
      <c r="Z370" s="642"/>
      <c r="AA370" s="640"/>
      <c r="AB370" s="642"/>
      <c r="AC370" s="640"/>
      <c r="AD370" s="642"/>
      <c r="AE370" s="640"/>
      <c r="AF370" s="642"/>
      <c r="AG370" s="640"/>
      <c r="AH370" s="642"/>
      <c r="AI370" s="640"/>
      <c r="AJ370" s="642"/>
      <c r="AK370" s="640"/>
      <c r="AL370" s="642"/>
      <c r="AM370" s="640"/>
      <c r="AN370" s="642"/>
      <c r="AO370" s="640"/>
      <c r="AP370" s="642"/>
      <c r="AQ370" s="640"/>
      <c r="AR370" s="642"/>
      <c r="AS370" s="640"/>
      <c r="AT370" s="642"/>
      <c r="AU370" s="640"/>
      <c r="AV370" s="642"/>
      <c r="AW370" s="640"/>
      <c r="AX370" s="642"/>
      <c r="AY370" s="640"/>
      <c r="AZ370" s="642"/>
      <c r="BA370" s="640"/>
      <c r="BB370" s="642"/>
      <c r="BC370" s="640"/>
      <c r="BD370" s="642"/>
      <c r="BE370" s="640"/>
      <c r="BF370" s="642"/>
      <c r="BG370" s="640"/>
      <c r="BH370" s="642"/>
      <c r="BI370" s="640"/>
      <c r="BJ370" s="642"/>
      <c r="BK370" s="640"/>
      <c r="BL370" s="642"/>
      <c r="BM370" s="640"/>
      <c r="BN370" s="642"/>
      <c r="BO370" s="640"/>
      <c r="BP370" s="642"/>
      <c r="BQ370" s="640"/>
      <c r="BR370" s="642"/>
      <c r="BS370" s="643">
        <f t="shared" si="115"/>
        <v>0</v>
      </c>
      <c r="BT370" s="644">
        <f t="shared" si="116"/>
        <v>0</v>
      </c>
      <c r="BU370" s="644">
        <f t="shared" si="117"/>
        <v>0</v>
      </c>
      <c r="BV370" s="644">
        <f t="shared" si="118"/>
        <v>0</v>
      </c>
      <c r="BW370" s="645"/>
      <c r="BX370" s="338"/>
      <c r="BY370" s="338"/>
      <c r="BZ370" s="338"/>
      <c r="CA370" s="338"/>
      <c r="CB370" s="338"/>
      <c r="CC370" s="338"/>
    </row>
    <row r="371" ht="15.75" customHeight="1">
      <c r="A371" s="338"/>
      <c r="B371" s="501"/>
      <c r="C371" s="818"/>
      <c r="D371" s="638">
        <f t="shared" ref="D371:E371" si="385">I371+K371+M371+O371+Q371+S371+U371+W371+Y371+AA371+AC371+AE371+AG371+AI371+AK371+AM371+AO371+AQ371+AS371+AU371+AW371+AY371+BA371+BC371+BE371+BG371+BI371+BK371+BM371+BO371+BQ371</f>
        <v>0</v>
      </c>
      <c r="E371" s="505">
        <f t="shared" si="385"/>
        <v>0</v>
      </c>
      <c r="F371" s="639">
        <f t="shared" si="113"/>
        <v>0</v>
      </c>
      <c r="G371" s="327"/>
      <c r="H371" s="298">
        <f t="shared" si="114"/>
        <v>0</v>
      </c>
      <c r="I371" s="640"/>
      <c r="J371" s="642"/>
      <c r="K371" s="640"/>
      <c r="L371" s="642"/>
      <c r="M371" s="640"/>
      <c r="N371" s="642"/>
      <c r="O371" s="640"/>
      <c r="P371" s="642"/>
      <c r="Q371" s="640"/>
      <c r="R371" s="642"/>
      <c r="S371" s="640"/>
      <c r="T371" s="642"/>
      <c r="U371" s="640"/>
      <c r="V371" s="642"/>
      <c r="W371" s="640"/>
      <c r="X371" s="642"/>
      <c r="Y371" s="640"/>
      <c r="Z371" s="642"/>
      <c r="AA371" s="640"/>
      <c r="AB371" s="642"/>
      <c r="AC371" s="640"/>
      <c r="AD371" s="642"/>
      <c r="AE371" s="640"/>
      <c r="AF371" s="642"/>
      <c r="AG371" s="640"/>
      <c r="AH371" s="642"/>
      <c r="AI371" s="640"/>
      <c r="AJ371" s="642"/>
      <c r="AK371" s="640"/>
      <c r="AL371" s="642"/>
      <c r="AM371" s="640"/>
      <c r="AN371" s="642"/>
      <c r="AO371" s="640"/>
      <c r="AP371" s="642"/>
      <c r="AQ371" s="640"/>
      <c r="AR371" s="642"/>
      <c r="AS371" s="640"/>
      <c r="AT371" s="642"/>
      <c r="AU371" s="640"/>
      <c r="AV371" s="642"/>
      <c r="AW371" s="640"/>
      <c r="AX371" s="642"/>
      <c r="AY371" s="640"/>
      <c r="AZ371" s="642"/>
      <c r="BA371" s="640"/>
      <c r="BB371" s="642"/>
      <c r="BC371" s="640"/>
      <c r="BD371" s="642"/>
      <c r="BE371" s="640"/>
      <c r="BF371" s="642"/>
      <c r="BG371" s="640"/>
      <c r="BH371" s="642"/>
      <c r="BI371" s="640"/>
      <c r="BJ371" s="642"/>
      <c r="BK371" s="640"/>
      <c r="BL371" s="642"/>
      <c r="BM371" s="640"/>
      <c r="BN371" s="642"/>
      <c r="BO371" s="640"/>
      <c r="BP371" s="642"/>
      <c r="BQ371" s="640"/>
      <c r="BR371" s="642"/>
      <c r="BS371" s="643">
        <f t="shared" si="115"/>
        <v>0</v>
      </c>
      <c r="BT371" s="644">
        <f t="shared" si="116"/>
        <v>0</v>
      </c>
      <c r="BU371" s="644">
        <f t="shared" si="117"/>
        <v>0</v>
      </c>
      <c r="BV371" s="644">
        <f t="shared" si="118"/>
        <v>0</v>
      </c>
      <c r="BW371" s="645"/>
      <c r="BX371" s="338"/>
      <c r="BY371" s="338"/>
      <c r="BZ371" s="338"/>
      <c r="CA371" s="338"/>
      <c r="CB371" s="338"/>
      <c r="CC371" s="338"/>
    </row>
    <row r="372" ht="15.75" customHeight="1">
      <c r="A372" s="338"/>
      <c r="B372" s="501"/>
      <c r="C372" s="818"/>
      <c r="D372" s="638">
        <f t="shared" ref="D372:E372" si="386">I372+K372+M372+O372+Q372+S372+U372+W372+Y372+AA372+AC372+AE372+AG372+AI372+AK372+AM372+AO372+AQ372+AS372+AU372+AW372+AY372+BA372+BC372+BE372+BG372+BI372+BK372+BM372+BO372+BQ372</f>
        <v>0</v>
      </c>
      <c r="E372" s="505">
        <f t="shared" si="386"/>
        <v>0</v>
      </c>
      <c r="F372" s="639">
        <f t="shared" si="113"/>
        <v>0</v>
      </c>
      <c r="G372" s="327"/>
      <c r="H372" s="298">
        <f t="shared" si="114"/>
        <v>0</v>
      </c>
      <c r="I372" s="640"/>
      <c r="J372" s="642"/>
      <c r="K372" s="640"/>
      <c r="L372" s="642"/>
      <c r="M372" s="640"/>
      <c r="N372" s="642"/>
      <c r="O372" s="640"/>
      <c r="P372" s="642"/>
      <c r="Q372" s="640"/>
      <c r="R372" s="642"/>
      <c r="S372" s="640"/>
      <c r="T372" s="642"/>
      <c r="U372" s="640"/>
      <c r="V372" s="642"/>
      <c r="W372" s="640"/>
      <c r="X372" s="642"/>
      <c r="Y372" s="640"/>
      <c r="Z372" s="642"/>
      <c r="AA372" s="640"/>
      <c r="AB372" s="642"/>
      <c r="AC372" s="640"/>
      <c r="AD372" s="642"/>
      <c r="AE372" s="640"/>
      <c r="AF372" s="642"/>
      <c r="AG372" s="640"/>
      <c r="AH372" s="642"/>
      <c r="AI372" s="640"/>
      <c r="AJ372" s="642"/>
      <c r="AK372" s="640"/>
      <c r="AL372" s="642"/>
      <c r="AM372" s="640"/>
      <c r="AN372" s="642"/>
      <c r="AO372" s="640"/>
      <c r="AP372" s="642"/>
      <c r="AQ372" s="640"/>
      <c r="AR372" s="642"/>
      <c r="AS372" s="640"/>
      <c r="AT372" s="642"/>
      <c r="AU372" s="640"/>
      <c r="AV372" s="642"/>
      <c r="AW372" s="640"/>
      <c r="AX372" s="642"/>
      <c r="AY372" s="640"/>
      <c r="AZ372" s="642"/>
      <c r="BA372" s="640"/>
      <c r="BB372" s="642"/>
      <c r="BC372" s="640"/>
      <c r="BD372" s="642"/>
      <c r="BE372" s="640"/>
      <c r="BF372" s="642"/>
      <c r="BG372" s="640"/>
      <c r="BH372" s="642"/>
      <c r="BI372" s="640"/>
      <c r="BJ372" s="642"/>
      <c r="BK372" s="640"/>
      <c r="BL372" s="642"/>
      <c r="BM372" s="640"/>
      <c r="BN372" s="642"/>
      <c r="BO372" s="640"/>
      <c r="BP372" s="642"/>
      <c r="BQ372" s="640"/>
      <c r="BR372" s="642"/>
      <c r="BS372" s="643">
        <f t="shared" si="115"/>
        <v>0</v>
      </c>
      <c r="BT372" s="644">
        <f t="shared" si="116"/>
        <v>0</v>
      </c>
      <c r="BU372" s="644">
        <f t="shared" si="117"/>
        <v>0</v>
      </c>
      <c r="BV372" s="644">
        <f t="shared" si="118"/>
        <v>0</v>
      </c>
      <c r="BW372" s="645"/>
      <c r="BX372" s="338"/>
      <c r="BY372" s="338"/>
      <c r="BZ372" s="338"/>
      <c r="CA372" s="338"/>
      <c r="CB372" s="338"/>
      <c r="CC372" s="338"/>
    </row>
    <row r="373" ht="15.75" customHeight="1">
      <c r="A373" s="338"/>
      <c r="B373" s="501"/>
      <c r="C373" s="818"/>
      <c r="D373" s="638">
        <f t="shared" ref="D373:E373" si="387">I373+K373+M373+O373+Q373+S373+U373+W373+Y373+AA373+AC373+AE373+AG373+AI373+AK373+AM373+AO373+AQ373+AS373+AU373+AW373+AY373+BA373+BC373+BE373+BG373+BI373+BK373+BM373+BO373+BQ373</f>
        <v>0</v>
      </c>
      <c r="E373" s="505">
        <f t="shared" si="387"/>
        <v>0</v>
      </c>
      <c r="F373" s="639">
        <f t="shared" si="113"/>
        <v>0</v>
      </c>
      <c r="G373" s="327"/>
      <c r="H373" s="298">
        <f t="shared" si="114"/>
        <v>0</v>
      </c>
      <c r="I373" s="640"/>
      <c r="J373" s="642"/>
      <c r="K373" s="640"/>
      <c r="L373" s="642"/>
      <c r="M373" s="640"/>
      <c r="N373" s="642"/>
      <c r="O373" s="640"/>
      <c r="P373" s="642"/>
      <c r="Q373" s="640"/>
      <c r="R373" s="642"/>
      <c r="S373" s="640"/>
      <c r="T373" s="642"/>
      <c r="U373" s="640"/>
      <c r="V373" s="642"/>
      <c r="W373" s="640"/>
      <c r="X373" s="642"/>
      <c r="Y373" s="640"/>
      <c r="Z373" s="642"/>
      <c r="AA373" s="640"/>
      <c r="AB373" s="642"/>
      <c r="AC373" s="640"/>
      <c r="AD373" s="642"/>
      <c r="AE373" s="640"/>
      <c r="AF373" s="642"/>
      <c r="AG373" s="640"/>
      <c r="AH373" s="642"/>
      <c r="AI373" s="640"/>
      <c r="AJ373" s="642"/>
      <c r="AK373" s="640"/>
      <c r="AL373" s="642"/>
      <c r="AM373" s="640"/>
      <c r="AN373" s="642"/>
      <c r="AO373" s="640"/>
      <c r="AP373" s="642"/>
      <c r="AQ373" s="640"/>
      <c r="AR373" s="642"/>
      <c r="AS373" s="640"/>
      <c r="AT373" s="642"/>
      <c r="AU373" s="640"/>
      <c r="AV373" s="642"/>
      <c r="AW373" s="640"/>
      <c r="AX373" s="642"/>
      <c r="AY373" s="640"/>
      <c r="AZ373" s="642"/>
      <c r="BA373" s="640"/>
      <c r="BB373" s="642"/>
      <c r="BC373" s="640"/>
      <c r="BD373" s="642"/>
      <c r="BE373" s="640"/>
      <c r="BF373" s="642"/>
      <c r="BG373" s="640"/>
      <c r="BH373" s="642"/>
      <c r="BI373" s="640"/>
      <c r="BJ373" s="642"/>
      <c r="BK373" s="640"/>
      <c r="BL373" s="642"/>
      <c r="BM373" s="640"/>
      <c r="BN373" s="642"/>
      <c r="BO373" s="640"/>
      <c r="BP373" s="642"/>
      <c r="BQ373" s="640"/>
      <c r="BR373" s="642"/>
      <c r="BS373" s="643">
        <f t="shared" si="115"/>
        <v>0</v>
      </c>
      <c r="BT373" s="644">
        <f t="shared" si="116"/>
        <v>0</v>
      </c>
      <c r="BU373" s="644">
        <f t="shared" si="117"/>
        <v>0</v>
      </c>
      <c r="BV373" s="644">
        <f t="shared" si="118"/>
        <v>0</v>
      </c>
      <c r="BW373" s="645"/>
      <c r="BX373" s="338"/>
      <c r="BY373" s="338"/>
      <c r="BZ373" s="338"/>
      <c r="CA373" s="338"/>
      <c r="CB373" s="338"/>
      <c r="CC373" s="338"/>
    </row>
    <row r="374" ht="15.75" customHeight="1">
      <c r="A374" s="338"/>
      <c r="B374" s="501"/>
      <c r="C374" s="818"/>
      <c r="D374" s="638">
        <f t="shared" ref="D374:E374" si="388">I374+K374+M374+O374+Q374+S374+U374+W374+Y374+AA374+AC374+AE374+AG374+AI374+AK374+AM374+AO374+AQ374+AS374+AU374+AW374+AY374+BA374+BC374+BE374+BG374+BI374+BK374+BM374+BO374+BQ374</f>
        <v>0</v>
      </c>
      <c r="E374" s="505">
        <f t="shared" si="388"/>
        <v>0</v>
      </c>
      <c r="F374" s="639">
        <f t="shared" si="113"/>
        <v>0</v>
      </c>
      <c r="G374" s="327"/>
      <c r="H374" s="298">
        <f t="shared" si="114"/>
        <v>0</v>
      </c>
      <c r="I374" s="640"/>
      <c r="J374" s="642"/>
      <c r="K374" s="640"/>
      <c r="L374" s="642"/>
      <c r="M374" s="640"/>
      <c r="N374" s="642"/>
      <c r="O374" s="640"/>
      <c r="P374" s="642"/>
      <c r="Q374" s="640"/>
      <c r="R374" s="642"/>
      <c r="S374" s="640"/>
      <c r="T374" s="642"/>
      <c r="U374" s="640"/>
      <c r="V374" s="642"/>
      <c r="W374" s="640"/>
      <c r="X374" s="642"/>
      <c r="Y374" s="640"/>
      <c r="Z374" s="642"/>
      <c r="AA374" s="640"/>
      <c r="AB374" s="642"/>
      <c r="AC374" s="640"/>
      <c r="AD374" s="642"/>
      <c r="AE374" s="640"/>
      <c r="AF374" s="642"/>
      <c r="AG374" s="640"/>
      <c r="AH374" s="642"/>
      <c r="AI374" s="640"/>
      <c r="AJ374" s="642"/>
      <c r="AK374" s="640"/>
      <c r="AL374" s="642"/>
      <c r="AM374" s="640"/>
      <c r="AN374" s="642"/>
      <c r="AO374" s="640"/>
      <c r="AP374" s="642"/>
      <c r="AQ374" s="640"/>
      <c r="AR374" s="642"/>
      <c r="AS374" s="640"/>
      <c r="AT374" s="642"/>
      <c r="AU374" s="640"/>
      <c r="AV374" s="642"/>
      <c r="AW374" s="640"/>
      <c r="AX374" s="642"/>
      <c r="AY374" s="640"/>
      <c r="AZ374" s="642"/>
      <c r="BA374" s="640"/>
      <c r="BB374" s="642"/>
      <c r="BC374" s="640"/>
      <c r="BD374" s="642"/>
      <c r="BE374" s="640"/>
      <c r="BF374" s="642"/>
      <c r="BG374" s="640"/>
      <c r="BH374" s="642"/>
      <c r="BI374" s="640"/>
      <c r="BJ374" s="642"/>
      <c r="BK374" s="640"/>
      <c r="BL374" s="642"/>
      <c r="BM374" s="640"/>
      <c r="BN374" s="642"/>
      <c r="BO374" s="640"/>
      <c r="BP374" s="642"/>
      <c r="BQ374" s="640"/>
      <c r="BR374" s="642"/>
      <c r="BS374" s="643">
        <f t="shared" si="115"/>
        <v>0</v>
      </c>
      <c r="BT374" s="644">
        <f t="shared" si="116"/>
        <v>0</v>
      </c>
      <c r="BU374" s="644">
        <f t="shared" si="117"/>
        <v>0</v>
      </c>
      <c r="BV374" s="644">
        <f t="shared" si="118"/>
        <v>0</v>
      </c>
      <c r="BW374" s="645"/>
      <c r="BX374" s="338"/>
      <c r="BY374" s="338"/>
      <c r="BZ374" s="338"/>
      <c r="CA374" s="338"/>
      <c r="CB374" s="338"/>
      <c r="CC374" s="338"/>
    </row>
    <row r="375" ht="15.75" customHeight="1">
      <c r="A375" s="338"/>
      <c r="B375" s="501"/>
      <c r="C375" s="818"/>
      <c r="D375" s="638">
        <f t="shared" ref="D375:E375" si="389">I375+K375+M375+O375+Q375+S375+U375+W375+Y375+AA375+AC375+AE375+AG375+AI375+AK375+AM375+AO375+AQ375+AS375+AU375+AW375+AY375+BA375+BC375+BE375+BG375+BI375+BK375+BM375+BO375+BQ375</f>
        <v>0</v>
      </c>
      <c r="E375" s="505">
        <f t="shared" si="389"/>
        <v>0</v>
      </c>
      <c r="F375" s="639">
        <f t="shared" si="113"/>
        <v>0</v>
      </c>
      <c r="G375" s="327"/>
      <c r="H375" s="298">
        <f t="shared" si="114"/>
        <v>0</v>
      </c>
      <c r="I375" s="640"/>
      <c r="J375" s="642"/>
      <c r="K375" s="640"/>
      <c r="L375" s="642"/>
      <c r="M375" s="640"/>
      <c r="N375" s="642"/>
      <c r="O375" s="640"/>
      <c r="P375" s="642"/>
      <c r="Q375" s="640"/>
      <c r="R375" s="642"/>
      <c r="S375" s="640"/>
      <c r="T375" s="642"/>
      <c r="U375" s="640"/>
      <c r="V375" s="642"/>
      <c r="W375" s="640"/>
      <c r="X375" s="642"/>
      <c r="Y375" s="640"/>
      <c r="Z375" s="642"/>
      <c r="AA375" s="640"/>
      <c r="AB375" s="642"/>
      <c r="AC375" s="640"/>
      <c r="AD375" s="642"/>
      <c r="AE375" s="640"/>
      <c r="AF375" s="642"/>
      <c r="AG375" s="640"/>
      <c r="AH375" s="642"/>
      <c r="AI375" s="640"/>
      <c r="AJ375" s="642"/>
      <c r="AK375" s="640"/>
      <c r="AL375" s="642"/>
      <c r="AM375" s="640"/>
      <c r="AN375" s="642"/>
      <c r="AO375" s="640"/>
      <c r="AP375" s="642"/>
      <c r="AQ375" s="640"/>
      <c r="AR375" s="642"/>
      <c r="AS375" s="640"/>
      <c r="AT375" s="642"/>
      <c r="AU375" s="640"/>
      <c r="AV375" s="642"/>
      <c r="AW375" s="640"/>
      <c r="AX375" s="642"/>
      <c r="AY375" s="640"/>
      <c r="AZ375" s="642"/>
      <c r="BA375" s="640"/>
      <c r="BB375" s="642"/>
      <c r="BC375" s="640"/>
      <c r="BD375" s="642"/>
      <c r="BE375" s="640"/>
      <c r="BF375" s="642"/>
      <c r="BG375" s="640"/>
      <c r="BH375" s="642"/>
      <c r="BI375" s="640"/>
      <c r="BJ375" s="642"/>
      <c r="BK375" s="640"/>
      <c r="BL375" s="642"/>
      <c r="BM375" s="640"/>
      <c r="BN375" s="642"/>
      <c r="BO375" s="640"/>
      <c r="BP375" s="642"/>
      <c r="BQ375" s="640"/>
      <c r="BR375" s="642"/>
      <c r="BS375" s="643">
        <f t="shared" si="115"/>
        <v>0</v>
      </c>
      <c r="BT375" s="644">
        <f t="shared" si="116"/>
        <v>0</v>
      </c>
      <c r="BU375" s="644">
        <f t="shared" si="117"/>
        <v>0</v>
      </c>
      <c r="BV375" s="644">
        <f t="shared" si="118"/>
        <v>0</v>
      </c>
      <c r="BW375" s="645"/>
      <c r="BX375" s="338"/>
      <c r="BY375" s="338"/>
      <c r="BZ375" s="338"/>
      <c r="CA375" s="338"/>
      <c r="CB375" s="338"/>
      <c r="CC375" s="338"/>
    </row>
    <row r="376" ht="15.75" customHeight="1">
      <c r="A376" s="338"/>
      <c r="B376" s="501"/>
      <c r="C376" s="818"/>
      <c r="D376" s="638">
        <f t="shared" ref="D376:E376" si="390">I376+K376+M376+O376+Q376+S376+U376+W376+Y376+AA376+AC376+AE376+AG376+AI376+AK376+AM376+AO376+AQ376+AS376+AU376+AW376+AY376+BA376+BC376+BE376+BG376+BI376+BK376+BM376+BO376+BQ376</f>
        <v>0</v>
      </c>
      <c r="E376" s="505">
        <f t="shared" si="390"/>
        <v>0</v>
      </c>
      <c r="F376" s="639">
        <f t="shared" si="113"/>
        <v>0</v>
      </c>
      <c r="G376" s="327"/>
      <c r="H376" s="298">
        <f t="shared" si="114"/>
        <v>0</v>
      </c>
      <c r="I376" s="640"/>
      <c r="J376" s="642"/>
      <c r="K376" s="640"/>
      <c r="L376" s="642"/>
      <c r="M376" s="640"/>
      <c r="N376" s="642"/>
      <c r="O376" s="640"/>
      <c r="P376" s="642"/>
      <c r="Q376" s="640"/>
      <c r="R376" s="642"/>
      <c r="S376" s="640"/>
      <c r="T376" s="642"/>
      <c r="U376" s="640"/>
      <c r="V376" s="642"/>
      <c r="W376" s="640"/>
      <c r="X376" s="642"/>
      <c r="Y376" s="640"/>
      <c r="Z376" s="642"/>
      <c r="AA376" s="640"/>
      <c r="AB376" s="642"/>
      <c r="AC376" s="640"/>
      <c r="AD376" s="642"/>
      <c r="AE376" s="640"/>
      <c r="AF376" s="642"/>
      <c r="AG376" s="640"/>
      <c r="AH376" s="642"/>
      <c r="AI376" s="640"/>
      <c r="AJ376" s="642"/>
      <c r="AK376" s="640"/>
      <c r="AL376" s="642"/>
      <c r="AM376" s="640"/>
      <c r="AN376" s="642"/>
      <c r="AO376" s="640"/>
      <c r="AP376" s="642"/>
      <c r="AQ376" s="640"/>
      <c r="AR376" s="642"/>
      <c r="AS376" s="640"/>
      <c r="AT376" s="642"/>
      <c r="AU376" s="640"/>
      <c r="AV376" s="642"/>
      <c r="AW376" s="640"/>
      <c r="AX376" s="642"/>
      <c r="AY376" s="640"/>
      <c r="AZ376" s="642"/>
      <c r="BA376" s="640"/>
      <c r="BB376" s="642"/>
      <c r="BC376" s="640"/>
      <c r="BD376" s="642"/>
      <c r="BE376" s="640"/>
      <c r="BF376" s="642"/>
      <c r="BG376" s="640"/>
      <c r="BH376" s="642"/>
      <c r="BI376" s="640"/>
      <c r="BJ376" s="642"/>
      <c r="BK376" s="640"/>
      <c r="BL376" s="642"/>
      <c r="BM376" s="640"/>
      <c r="BN376" s="642"/>
      <c r="BO376" s="640"/>
      <c r="BP376" s="642"/>
      <c r="BQ376" s="640"/>
      <c r="BR376" s="642"/>
      <c r="BS376" s="643">
        <f t="shared" si="115"/>
        <v>0</v>
      </c>
      <c r="BT376" s="644">
        <f t="shared" si="116"/>
        <v>0</v>
      </c>
      <c r="BU376" s="644">
        <f t="shared" si="117"/>
        <v>0</v>
      </c>
      <c r="BV376" s="644">
        <f t="shared" si="118"/>
        <v>0</v>
      </c>
      <c r="BW376" s="645"/>
      <c r="BX376" s="338"/>
      <c r="BY376" s="338"/>
      <c r="BZ376" s="338"/>
      <c r="CA376" s="338"/>
      <c r="CB376" s="338"/>
      <c r="CC376" s="338"/>
    </row>
    <row r="377" ht="15.75" customHeight="1">
      <c r="A377" s="338"/>
      <c r="B377" s="501"/>
      <c r="C377" s="818"/>
      <c r="D377" s="638">
        <f t="shared" ref="D377:E377" si="391">I377+K377+M377+O377+Q377+S377+U377+W377+Y377+AA377+AC377+AE377+AG377+AI377+AK377+AM377+AO377+AQ377+AS377+AU377+AW377+AY377+BA377+BC377+BE377+BG377+BI377+BK377+BM377+BO377+BQ377</f>
        <v>0</v>
      </c>
      <c r="E377" s="505">
        <f t="shared" si="391"/>
        <v>0</v>
      </c>
      <c r="F377" s="639">
        <f t="shared" si="113"/>
        <v>0</v>
      </c>
      <c r="G377" s="327"/>
      <c r="H377" s="298">
        <f t="shared" si="114"/>
        <v>0</v>
      </c>
      <c r="I377" s="640"/>
      <c r="J377" s="642"/>
      <c r="K377" s="640"/>
      <c r="L377" s="642"/>
      <c r="M377" s="640"/>
      <c r="N377" s="642"/>
      <c r="O377" s="640"/>
      <c r="P377" s="642"/>
      <c r="Q377" s="640"/>
      <c r="R377" s="642"/>
      <c r="S377" s="640"/>
      <c r="T377" s="642"/>
      <c r="U377" s="640"/>
      <c r="V377" s="642"/>
      <c r="W377" s="640"/>
      <c r="X377" s="642"/>
      <c r="Y377" s="640"/>
      <c r="Z377" s="642"/>
      <c r="AA377" s="640"/>
      <c r="AB377" s="642"/>
      <c r="AC377" s="640"/>
      <c r="AD377" s="642"/>
      <c r="AE377" s="640"/>
      <c r="AF377" s="642"/>
      <c r="AG377" s="640"/>
      <c r="AH377" s="642"/>
      <c r="AI377" s="640"/>
      <c r="AJ377" s="642"/>
      <c r="AK377" s="640"/>
      <c r="AL377" s="642"/>
      <c r="AM377" s="640"/>
      <c r="AN377" s="642"/>
      <c r="AO377" s="640"/>
      <c r="AP377" s="642"/>
      <c r="AQ377" s="640"/>
      <c r="AR377" s="642"/>
      <c r="AS377" s="640"/>
      <c r="AT377" s="642"/>
      <c r="AU377" s="640"/>
      <c r="AV377" s="642"/>
      <c r="AW377" s="640"/>
      <c r="AX377" s="642"/>
      <c r="AY377" s="640"/>
      <c r="AZ377" s="642"/>
      <c r="BA377" s="640"/>
      <c r="BB377" s="642"/>
      <c r="BC377" s="640"/>
      <c r="BD377" s="642"/>
      <c r="BE377" s="640"/>
      <c r="BF377" s="642"/>
      <c r="BG377" s="640"/>
      <c r="BH377" s="642"/>
      <c r="BI377" s="640"/>
      <c r="BJ377" s="642"/>
      <c r="BK377" s="640"/>
      <c r="BL377" s="642"/>
      <c r="BM377" s="640"/>
      <c r="BN377" s="642"/>
      <c r="BO377" s="640"/>
      <c r="BP377" s="642"/>
      <c r="BQ377" s="640"/>
      <c r="BR377" s="642"/>
      <c r="BS377" s="643">
        <f t="shared" si="115"/>
        <v>0</v>
      </c>
      <c r="BT377" s="644">
        <f t="shared" si="116"/>
        <v>0</v>
      </c>
      <c r="BU377" s="644">
        <f t="shared" si="117"/>
        <v>0</v>
      </c>
      <c r="BV377" s="644">
        <f t="shared" si="118"/>
        <v>0</v>
      </c>
      <c r="BW377" s="645"/>
      <c r="BX377" s="338"/>
      <c r="BY377" s="338"/>
      <c r="BZ377" s="338"/>
      <c r="CA377" s="338"/>
      <c r="CB377" s="338"/>
      <c r="CC377" s="338"/>
    </row>
    <row r="378" ht="15.75" customHeight="1">
      <c r="A378" s="338"/>
      <c r="B378" s="501"/>
      <c r="C378" s="818"/>
      <c r="D378" s="638">
        <f t="shared" ref="D378:E378" si="392">I378+K378+M378+O378+Q378+S378+U378+W378+Y378+AA378+AC378+AE378+AG378+AI378+AK378+AM378+AO378+AQ378+AS378+AU378+AW378+AY378+BA378+BC378+BE378+BG378+BI378+BK378+BM378+BO378+BQ378</f>
        <v>0</v>
      </c>
      <c r="E378" s="505">
        <f t="shared" si="392"/>
        <v>0</v>
      </c>
      <c r="F378" s="639">
        <f t="shared" si="113"/>
        <v>0</v>
      </c>
      <c r="G378" s="327"/>
      <c r="H378" s="298">
        <f t="shared" si="114"/>
        <v>0</v>
      </c>
      <c r="I378" s="640"/>
      <c r="J378" s="642"/>
      <c r="K378" s="640"/>
      <c r="L378" s="642"/>
      <c r="M378" s="640"/>
      <c r="N378" s="642"/>
      <c r="O378" s="640"/>
      <c r="P378" s="642"/>
      <c r="Q378" s="640"/>
      <c r="R378" s="642"/>
      <c r="S378" s="640"/>
      <c r="T378" s="642"/>
      <c r="U378" s="640"/>
      <c r="V378" s="642"/>
      <c r="W378" s="640"/>
      <c r="X378" s="642"/>
      <c r="Y378" s="640"/>
      <c r="Z378" s="642"/>
      <c r="AA378" s="640"/>
      <c r="AB378" s="642"/>
      <c r="AC378" s="640"/>
      <c r="AD378" s="642"/>
      <c r="AE378" s="640"/>
      <c r="AF378" s="642"/>
      <c r="AG378" s="640"/>
      <c r="AH378" s="642"/>
      <c r="AI378" s="640"/>
      <c r="AJ378" s="642"/>
      <c r="AK378" s="640"/>
      <c r="AL378" s="642"/>
      <c r="AM378" s="640"/>
      <c r="AN378" s="642"/>
      <c r="AO378" s="640"/>
      <c r="AP378" s="642"/>
      <c r="AQ378" s="640"/>
      <c r="AR378" s="642"/>
      <c r="AS378" s="640"/>
      <c r="AT378" s="642"/>
      <c r="AU378" s="640"/>
      <c r="AV378" s="642"/>
      <c r="AW378" s="640"/>
      <c r="AX378" s="642"/>
      <c r="AY378" s="640"/>
      <c r="AZ378" s="642"/>
      <c r="BA378" s="640"/>
      <c r="BB378" s="642"/>
      <c r="BC378" s="640"/>
      <c r="BD378" s="642"/>
      <c r="BE378" s="640"/>
      <c r="BF378" s="642"/>
      <c r="BG378" s="640"/>
      <c r="BH378" s="642"/>
      <c r="BI378" s="640"/>
      <c r="BJ378" s="642"/>
      <c r="BK378" s="640"/>
      <c r="BL378" s="642"/>
      <c r="BM378" s="640"/>
      <c r="BN378" s="642"/>
      <c r="BO378" s="640"/>
      <c r="BP378" s="642"/>
      <c r="BQ378" s="640"/>
      <c r="BR378" s="642"/>
      <c r="BS378" s="643">
        <f t="shared" si="115"/>
        <v>0</v>
      </c>
      <c r="BT378" s="644">
        <f t="shared" si="116"/>
        <v>0</v>
      </c>
      <c r="BU378" s="644">
        <f t="shared" si="117"/>
        <v>0</v>
      </c>
      <c r="BV378" s="644">
        <f t="shared" si="118"/>
        <v>0</v>
      </c>
      <c r="BW378" s="645"/>
      <c r="BX378" s="338"/>
      <c r="BY378" s="338"/>
      <c r="BZ378" s="338"/>
      <c r="CA378" s="338"/>
      <c r="CB378" s="338"/>
      <c r="CC378" s="338"/>
    </row>
    <row r="379" ht="15.75" customHeight="1">
      <c r="A379" s="338"/>
      <c r="B379" s="501"/>
      <c r="C379" s="818"/>
      <c r="D379" s="638">
        <f t="shared" ref="D379:E379" si="393">I379+K379+M379+O379+Q379+S379+U379+W379+Y379+AA379+AC379+AE379+AG379+AI379+AK379+AM379+AO379+AQ379+AS379+AU379+AW379+AY379+BA379+BC379+BE379+BG379+BI379+BK379+BM379+BO379+BQ379</f>
        <v>0</v>
      </c>
      <c r="E379" s="505">
        <f t="shared" si="393"/>
        <v>0</v>
      </c>
      <c r="F379" s="639">
        <f t="shared" si="113"/>
        <v>0</v>
      </c>
      <c r="G379" s="327"/>
      <c r="H379" s="298">
        <f t="shared" si="114"/>
        <v>0</v>
      </c>
      <c r="I379" s="640"/>
      <c r="J379" s="642"/>
      <c r="K379" s="640"/>
      <c r="L379" s="642"/>
      <c r="M379" s="640"/>
      <c r="N379" s="642"/>
      <c r="O379" s="640"/>
      <c r="P379" s="642"/>
      <c r="Q379" s="640"/>
      <c r="R379" s="642"/>
      <c r="S379" s="640"/>
      <c r="T379" s="642"/>
      <c r="U379" s="640"/>
      <c r="V379" s="642"/>
      <c r="W379" s="640"/>
      <c r="X379" s="642"/>
      <c r="Y379" s="640"/>
      <c r="Z379" s="642"/>
      <c r="AA379" s="640"/>
      <c r="AB379" s="642"/>
      <c r="AC379" s="640"/>
      <c r="AD379" s="642"/>
      <c r="AE379" s="640"/>
      <c r="AF379" s="642"/>
      <c r="AG379" s="640"/>
      <c r="AH379" s="642"/>
      <c r="AI379" s="640"/>
      <c r="AJ379" s="642"/>
      <c r="AK379" s="640"/>
      <c r="AL379" s="642"/>
      <c r="AM379" s="640"/>
      <c r="AN379" s="642"/>
      <c r="AO379" s="640"/>
      <c r="AP379" s="642"/>
      <c r="AQ379" s="640"/>
      <c r="AR379" s="642"/>
      <c r="AS379" s="640"/>
      <c r="AT379" s="642"/>
      <c r="AU379" s="640"/>
      <c r="AV379" s="642"/>
      <c r="AW379" s="640"/>
      <c r="AX379" s="642"/>
      <c r="AY379" s="640"/>
      <c r="AZ379" s="642"/>
      <c r="BA379" s="640"/>
      <c r="BB379" s="642"/>
      <c r="BC379" s="640"/>
      <c r="BD379" s="642"/>
      <c r="BE379" s="640"/>
      <c r="BF379" s="642"/>
      <c r="BG379" s="640"/>
      <c r="BH379" s="642"/>
      <c r="BI379" s="640"/>
      <c r="BJ379" s="642"/>
      <c r="BK379" s="640"/>
      <c r="BL379" s="642"/>
      <c r="BM379" s="640"/>
      <c r="BN379" s="642"/>
      <c r="BO379" s="640"/>
      <c r="BP379" s="642"/>
      <c r="BQ379" s="640"/>
      <c r="BR379" s="642"/>
      <c r="BS379" s="643">
        <f t="shared" si="115"/>
        <v>0</v>
      </c>
      <c r="BT379" s="644">
        <f t="shared" si="116"/>
        <v>0</v>
      </c>
      <c r="BU379" s="644">
        <f t="shared" si="117"/>
        <v>0</v>
      </c>
      <c r="BV379" s="644">
        <f t="shared" si="118"/>
        <v>0</v>
      </c>
      <c r="BW379" s="645"/>
      <c r="BX379" s="338"/>
      <c r="BY379" s="338"/>
      <c r="BZ379" s="338"/>
      <c r="CA379" s="338"/>
      <c r="CB379" s="338"/>
      <c r="CC379" s="338"/>
    </row>
    <row r="380" ht="15.75" customHeight="1">
      <c r="A380" s="338"/>
      <c r="B380" s="501"/>
      <c r="C380" s="818"/>
      <c r="D380" s="638">
        <f t="shared" ref="D380:E380" si="394">I380+K380+M380+O380+Q380+S380+U380+W380+Y380+AA380+AC380+AE380+AG380+AI380+AK380+AM380+AO380+AQ380+AS380+AU380+AW380+AY380+BA380+BC380+BE380+BG380+BI380+BK380+BM380+BO380+BQ380</f>
        <v>0</v>
      </c>
      <c r="E380" s="505">
        <f t="shared" si="394"/>
        <v>0</v>
      </c>
      <c r="F380" s="639">
        <f t="shared" si="113"/>
        <v>0</v>
      </c>
      <c r="G380" s="327"/>
      <c r="H380" s="298">
        <f t="shared" si="114"/>
        <v>0</v>
      </c>
      <c r="I380" s="640"/>
      <c r="J380" s="642"/>
      <c r="K380" s="640"/>
      <c r="L380" s="642"/>
      <c r="M380" s="640"/>
      <c r="N380" s="642"/>
      <c r="O380" s="640"/>
      <c r="P380" s="642"/>
      <c r="Q380" s="640"/>
      <c r="R380" s="642"/>
      <c r="S380" s="640"/>
      <c r="T380" s="642"/>
      <c r="U380" s="640"/>
      <c r="V380" s="642"/>
      <c r="W380" s="640"/>
      <c r="X380" s="642"/>
      <c r="Y380" s="640"/>
      <c r="Z380" s="642"/>
      <c r="AA380" s="640"/>
      <c r="AB380" s="642"/>
      <c r="AC380" s="640"/>
      <c r="AD380" s="642"/>
      <c r="AE380" s="640"/>
      <c r="AF380" s="642"/>
      <c r="AG380" s="640"/>
      <c r="AH380" s="642"/>
      <c r="AI380" s="640"/>
      <c r="AJ380" s="642"/>
      <c r="AK380" s="640"/>
      <c r="AL380" s="642"/>
      <c r="AM380" s="640"/>
      <c r="AN380" s="642"/>
      <c r="AO380" s="640"/>
      <c r="AP380" s="642"/>
      <c r="AQ380" s="640"/>
      <c r="AR380" s="642"/>
      <c r="AS380" s="640"/>
      <c r="AT380" s="642"/>
      <c r="AU380" s="640"/>
      <c r="AV380" s="642"/>
      <c r="AW380" s="640"/>
      <c r="AX380" s="642"/>
      <c r="AY380" s="640"/>
      <c r="AZ380" s="642"/>
      <c r="BA380" s="640"/>
      <c r="BB380" s="642"/>
      <c r="BC380" s="640"/>
      <c r="BD380" s="642"/>
      <c r="BE380" s="640"/>
      <c r="BF380" s="642"/>
      <c r="BG380" s="640"/>
      <c r="BH380" s="642"/>
      <c r="BI380" s="640"/>
      <c r="BJ380" s="642"/>
      <c r="BK380" s="640"/>
      <c r="BL380" s="642"/>
      <c r="BM380" s="640"/>
      <c r="BN380" s="642"/>
      <c r="BO380" s="640"/>
      <c r="BP380" s="642"/>
      <c r="BQ380" s="640"/>
      <c r="BR380" s="642"/>
      <c r="BS380" s="643">
        <f t="shared" si="115"/>
        <v>0</v>
      </c>
      <c r="BT380" s="644">
        <f t="shared" si="116"/>
        <v>0</v>
      </c>
      <c r="BU380" s="644">
        <f t="shared" si="117"/>
        <v>0</v>
      </c>
      <c r="BV380" s="644">
        <f t="shared" si="118"/>
        <v>0</v>
      </c>
      <c r="BW380" s="645"/>
      <c r="BX380" s="338"/>
      <c r="BY380" s="338"/>
      <c r="BZ380" s="338"/>
      <c r="CA380" s="338"/>
      <c r="CB380" s="338"/>
      <c r="CC380" s="338"/>
    </row>
    <row r="381" ht="15.75" customHeight="1">
      <c r="A381" s="338"/>
      <c r="B381" s="501"/>
      <c r="C381" s="818"/>
      <c r="D381" s="638">
        <f t="shared" ref="D381:E381" si="395">I381+K381+M381+O381+Q381+S381+U381+W381+Y381+AA381+AC381+AE381+AG381+AI381+AK381+AM381+AO381+AQ381+AS381+AU381+AW381+AY381+BA381+BC381+BE381+BG381+BI381+BK381+BM381+BO381+BQ381</f>
        <v>0</v>
      </c>
      <c r="E381" s="505">
        <f t="shared" si="395"/>
        <v>0</v>
      </c>
      <c r="F381" s="639">
        <f t="shared" si="113"/>
        <v>0</v>
      </c>
      <c r="G381" s="327"/>
      <c r="H381" s="298">
        <f t="shared" si="114"/>
        <v>0</v>
      </c>
      <c r="I381" s="640"/>
      <c r="J381" s="642"/>
      <c r="K381" s="640"/>
      <c r="L381" s="642"/>
      <c r="M381" s="640"/>
      <c r="N381" s="642"/>
      <c r="O381" s="640"/>
      <c r="P381" s="642"/>
      <c r="Q381" s="640"/>
      <c r="R381" s="642"/>
      <c r="S381" s="640"/>
      <c r="T381" s="642"/>
      <c r="U381" s="640"/>
      <c r="V381" s="642"/>
      <c r="W381" s="640"/>
      <c r="X381" s="642"/>
      <c r="Y381" s="640"/>
      <c r="Z381" s="642"/>
      <c r="AA381" s="640"/>
      <c r="AB381" s="642"/>
      <c r="AC381" s="640"/>
      <c r="AD381" s="642"/>
      <c r="AE381" s="640"/>
      <c r="AF381" s="642"/>
      <c r="AG381" s="640"/>
      <c r="AH381" s="642"/>
      <c r="AI381" s="640"/>
      <c r="AJ381" s="642"/>
      <c r="AK381" s="640"/>
      <c r="AL381" s="642"/>
      <c r="AM381" s="640"/>
      <c r="AN381" s="642"/>
      <c r="AO381" s="640"/>
      <c r="AP381" s="642"/>
      <c r="AQ381" s="640"/>
      <c r="AR381" s="642"/>
      <c r="AS381" s="640"/>
      <c r="AT381" s="642"/>
      <c r="AU381" s="640"/>
      <c r="AV381" s="642"/>
      <c r="AW381" s="640"/>
      <c r="AX381" s="642"/>
      <c r="AY381" s="640"/>
      <c r="AZ381" s="642"/>
      <c r="BA381" s="640"/>
      <c r="BB381" s="642"/>
      <c r="BC381" s="640"/>
      <c r="BD381" s="642"/>
      <c r="BE381" s="640"/>
      <c r="BF381" s="642"/>
      <c r="BG381" s="640"/>
      <c r="BH381" s="642"/>
      <c r="BI381" s="640"/>
      <c r="BJ381" s="642"/>
      <c r="BK381" s="640"/>
      <c r="BL381" s="642"/>
      <c r="BM381" s="640"/>
      <c r="BN381" s="642"/>
      <c r="BO381" s="640"/>
      <c r="BP381" s="642"/>
      <c r="BQ381" s="640"/>
      <c r="BR381" s="642"/>
      <c r="BS381" s="643">
        <f t="shared" si="115"/>
        <v>0</v>
      </c>
      <c r="BT381" s="644">
        <f t="shared" si="116"/>
        <v>0</v>
      </c>
      <c r="BU381" s="644">
        <f t="shared" si="117"/>
        <v>0</v>
      </c>
      <c r="BV381" s="644">
        <f t="shared" si="118"/>
        <v>0</v>
      </c>
      <c r="BW381" s="645"/>
      <c r="BX381" s="338"/>
      <c r="BY381" s="338"/>
      <c r="BZ381" s="338"/>
      <c r="CA381" s="338"/>
      <c r="CB381" s="338"/>
      <c r="CC381" s="338"/>
    </row>
    <row r="382" ht="15.75" customHeight="1">
      <c r="A382" s="338"/>
      <c r="B382" s="501"/>
      <c r="C382" s="818"/>
      <c r="D382" s="638">
        <f t="shared" ref="D382:E382" si="396">I382+K382+M382+O382+Q382+S382+U382+W382+Y382+AA382+AC382+AE382+AG382+AI382+AK382+AM382+AO382+AQ382+AS382+AU382+AW382+AY382+BA382+BC382+BE382+BG382+BI382+BK382+BM382+BO382+BQ382</f>
        <v>0</v>
      </c>
      <c r="E382" s="505">
        <f t="shared" si="396"/>
        <v>0</v>
      </c>
      <c r="F382" s="639">
        <f t="shared" si="113"/>
        <v>0</v>
      </c>
      <c r="G382" s="327"/>
      <c r="H382" s="298">
        <f t="shared" si="114"/>
        <v>0</v>
      </c>
      <c r="I382" s="640"/>
      <c r="J382" s="642"/>
      <c r="K382" s="640"/>
      <c r="L382" s="642"/>
      <c r="M382" s="640"/>
      <c r="N382" s="642"/>
      <c r="O382" s="640"/>
      <c r="P382" s="642"/>
      <c r="Q382" s="640"/>
      <c r="R382" s="642"/>
      <c r="S382" s="640"/>
      <c r="T382" s="642"/>
      <c r="U382" s="640"/>
      <c r="V382" s="642"/>
      <c r="W382" s="640"/>
      <c r="X382" s="642"/>
      <c r="Y382" s="640"/>
      <c r="Z382" s="642"/>
      <c r="AA382" s="640"/>
      <c r="AB382" s="642"/>
      <c r="AC382" s="640"/>
      <c r="AD382" s="642"/>
      <c r="AE382" s="640"/>
      <c r="AF382" s="642"/>
      <c r="AG382" s="640"/>
      <c r="AH382" s="642"/>
      <c r="AI382" s="640"/>
      <c r="AJ382" s="642"/>
      <c r="AK382" s="640"/>
      <c r="AL382" s="642"/>
      <c r="AM382" s="640"/>
      <c r="AN382" s="642"/>
      <c r="AO382" s="640"/>
      <c r="AP382" s="642"/>
      <c r="AQ382" s="640"/>
      <c r="AR382" s="642"/>
      <c r="AS382" s="640"/>
      <c r="AT382" s="642"/>
      <c r="AU382" s="640"/>
      <c r="AV382" s="642"/>
      <c r="AW382" s="640"/>
      <c r="AX382" s="642"/>
      <c r="AY382" s="640"/>
      <c r="AZ382" s="642"/>
      <c r="BA382" s="640"/>
      <c r="BB382" s="642"/>
      <c r="BC382" s="640"/>
      <c r="BD382" s="642"/>
      <c r="BE382" s="640"/>
      <c r="BF382" s="642"/>
      <c r="BG382" s="640"/>
      <c r="BH382" s="642"/>
      <c r="BI382" s="640"/>
      <c r="BJ382" s="642"/>
      <c r="BK382" s="640"/>
      <c r="BL382" s="642"/>
      <c r="BM382" s="640"/>
      <c r="BN382" s="642"/>
      <c r="BO382" s="640"/>
      <c r="BP382" s="642"/>
      <c r="BQ382" s="640"/>
      <c r="BR382" s="642"/>
      <c r="BS382" s="643">
        <f t="shared" si="115"/>
        <v>0</v>
      </c>
      <c r="BT382" s="644">
        <f t="shared" si="116"/>
        <v>0</v>
      </c>
      <c r="BU382" s="644">
        <f t="shared" si="117"/>
        <v>0</v>
      </c>
      <c r="BV382" s="644">
        <f t="shared" si="118"/>
        <v>0</v>
      </c>
      <c r="BW382" s="645"/>
      <c r="BX382" s="338"/>
      <c r="BY382" s="338"/>
      <c r="BZ382" s="338"/>
      <c r="CA382" s="338"/>
      <c r="CB382" s="338"/>
      <c r="CC382" s="338"/>
    </row>
    <row r="383" ht="15.75" customHeight="1">
      <c r="A383" s="338"/>
      <c r="B383" s="501"/>
      <c r="C383" s="818"/>
      <c r="D383" s="638">
        <f t="shared" ref="D383:E383" si="397">I383+K383+M383+O383+Q383+S383+U383+W383+Y383+AA383+AC383+AE383+AG383+AI383+AK383+AM383+AO383+AQ383+AS383+AU383+AW383+AY383+BA383+BC383+BE383+BG383+BI383+BK383+BM383+BO383+BQ383</f>
        <v>0</v>
      </c>
      <c r="E383" s="505">
        <f t="shared" si="397"/>
        <v>0</v>
      </c>
      <c r="F383" s="639">
        <f t="shared" si="113"/>
        <v>0</v>
      </c>
      <c r="G383" s="327"/>
      <c r="H383" s="298">
        <f t="shared" si="114"/>
        <v>0</v>
      </c>
      <c r="I383" s="640"/>
      <c r="J383" s="642"/>
      <c r="K383" s="640"/>
      <c r="L383" s="642"/>
      <c r="M383" s="640"/>
      <c r="N383" s="642"/>
      <c r="O383" s="640"/>
      <c r="P383" s="642"/>
      <c r="Q383" s="640"/>
      <c r="R383" s="642"/>
      <c r="S383" s="640"/>
      <c r="T383" s="642"/>
      <c r="U383" s="640"/>
      <c r="V383" s="642"/>
      <c r="W383" s="640"/>
      <c r="X383" s="642"/>
      <c r="Y383" s="640"/>
      <c r="Z383" s="642"/>
      <c r="AA383" s="640"/>
      <c r="AB383" s="642"/>
      <c r="AC383" s="640"/>
      <c r="AD383" s="642"/>
      <c r="AE383" s="640"/>
      <c r="AF383" s="642"/>
      <c r="AG383" s="640"/>
      <c r="AH383" s="642"/>
      <c r="AI383" s="640"/>
      <c r="AJ383" s="642"/>
      <c r="AK383" s="640"/>
      <c r="AL383" s="642"/>
      <c r="AM383" s="640"/>
      <c r="AN383" s="642"/>
      <c r="AO383" s="640"/>
      <c r="AP383" s="642"/>
      <c r="AQ383" s="640"/>
      <c r="AR383" s="642"/>
      <c r="AS383" s="640"/>
      <c r="AT383" s="642"/>
      <c r="AU383" s="640"/>
      <c r="AV383" s="642"/>
      <c r="AW383" s="640"/>
      <c r="AX383" s="642"/>
      <c r="AY383" s="640"/>
      <c r="AZ383" s="642"/>
      <c r="BA383" s="640"/>
      <c r="BB383" s="642"/>
      <c r="BC383" s="640"/>
      <c r="BD383" s="642"/>
      <c r="BE383" s="640"/>
      <c r="BF383" s="642"/>
      <c r="BG383" s="640"/>
      <c r="BH383" s="642"/>
      <c r="BI383" s="640"/>
      <c r="BJ383" s="642"/>
      <c r="BK383" s="640"/>
      <c r="BL383" s="642"/>
      <c r="BM383" s="640"/>
      <c r="BN383" s="642"/>
      <c r="BO383" s="640"/>
      <c r="BP383" s="642"/>
      <c r="BQ383" s="640"/>
      <c r="BR383" s="642"/>
      <c r="BS383" s="643">
        <f t="shared" si="115"/>
        <v>0</v>
      </c>
      <c r="BT383" s="644">
        <f t="shared" si="116"/>
        <v>0</v>
      </c>
      <c r="BU383" s="644">
        <f t="shared" si="117"/>
        <v>0</v>
      </c>
      <c r="BV383" s="644">
        <f t="shared" si="118"/>
        <v>0</v>
      </c>
      <c r="BW383" s="645"/>
      <c r="BX383" s="338"/>
      <c r="BY383" s="338"/>
      <c r="BZ383" s="338"/>
      <c r="CA383" s="338"/>
      <c r="CB383" s="338"/>
      <c r="CC383" s="338"/>
    </row>
    <row r="384" ht="15.75" customHeight="1">
      <c r="A384" s="338"/>
      <c r="B384" s="501"/>
      <c r="C384" s="818"/>
      <c r="D384" s="638">
        <f t="shared" ref="D384:E384" si="398">I384+K384+M384+O384+Q384+S384+U384+W384+Y384+AA384+AC384+AE384+AG384+AI384+AK384+AM384+AO384+AQ384+AS384+AU384+AW384+AY384+BA384+BC384+BE384+BG384+BI384+BK384+BM384+BO384+BQ384</f>
        <v>0</v>
      </c>
      <c r="E384" s="505">
        <f t="shared" si="398"/>
        <v>0</v>
      </c>
      <c r="F384" s="639">
        <f t="shared" si="113"/>
        <v>0</v>
      </c>
      <c r="G384" s="327"/>
      <c r="H384" s="298">
        <f t="shared" si="114"/>
        <v>0</v>
      </c>
      <c r="I384" s="640"/>
      <c r="J384" s="642"/>
      <c r="K384" s="640"/>
      <c r="L384" s="642"/>
      <c r="M384" s="640"/>
      <c r="N384" s="642"/>
      <c r="O384" s="640"/>
      <c r="P384" s="642"/>
      <c r="Q384" s="640"/>
      <c r="R384" s="642"/>
      <c r="S384" s="640"/>
      <c r="T384" s="642"/>
      <c r="U384" s="640"/>
      <c r="V384" s="642"/>
      <c r="W384" s="640"/>
      <c r="X384" s="642"/>
      <c r="Y384" s="640"/>
      <c r="Z384" s="642"/>
      <c r="AA384" s="640"/>
      <c r="AB384" s="642"/>
      <c r="AC384" s="640"/>
      <c r="AD384" s="642"/>
      <c r="AE384" s="640"/>
      <c r="AF384" s="642"/>
      <c r="AG384" s="640"/>
      <c r="AH384" s="642"/>
      <c r="AI384" s="640"/>
      <c r="AJ384" s="642"/>
      <c r="AK384" s="640"/>
      <c r="AL384" s="642"/>
      <c r="AM384" s="640"/>
      <c r="AN384" s="642"/>
      <c r="AO384" s="640"/>
      <c r="AP384" s="642"/>
      <c r="AQ384" s="640"/>
      <c r="AR384" s="642"/>
      <c r="AS384" s="640"/>
      <c r="AT384" s="642"/>
      <c r="AU384" s="640"/>
      <c r="AV384" s="642"/>
      <c r="AW384" s="640"/>
      <c r="AX384" s="642"/>
      <c r="AY384" s="640"/>
      <c r="AZ384" s="642"/>
      <c r="BA384" s="640"/>
      <c r="BB384" s="642"/>
      <c r="BC384" s="640"/>
      <c r="BD384" s="642"/>
      <c r="BE384" s="640"/>
      <c r="BF384" s="642"/>
      <c r="BG384" s="640"/>
      <c r="BH384" s="642"/>
      <c r="BI384" s="640"/>
      <c r="BJ384" s="642"/>
      <c r="BK384" s="640"/>
      <c r="BL384" s="642"/>
      <c r="BM384" s="640"/>
      <c r="BN384" s="642"/>
      <c r="BO384" s="640"/>
      <c r="BP384" s="642"/>
      <c r="BQ384" s="640"/>
      <c r="BR384" s="642"/>
      <c r="BS384" s="643">
        <f t="shared" si="115"/>
        <v>0</v>
      </c>
      <c r="BT384" s="644">
        <f t="shared" si="116"/>
        <v>0</v>
      </c>
      <c r="BU384" s="644">
        <f t="shared" si="117"/>
        <v>0</v>
      </c>
      <c r="BV384" s="644">
        <f t="shared" si="118"/>
        <v>0</v>
      </c>
      <c r="BW384" s="645"/>
      <c r="BX384" s="338"/>
      <c r="BY384" s="338"/>
      <c r="BZ384" s="338"/>
      <c r="CA384" s="338"/>
      <c r="CB384" s="338"/>
      <c r="CC384" s="338"/>
    </row>
    <row r="385" ht="15.75" customHeight="1">
      <c r="A385" s="338"/>
      <c r="B385" s="501"/>
      <c r="C385" s="818"/>
      <c r="D385" s="638">
        <f t="shared" ref="D385:E385" si="399">I385+K385+M385+O385+Q385+S385+U385+W385+Y385+AA385+AC385+AE385+AG385+AI385+AK385+AM385+AO385+AQ385+AS385+AU385+AW385+AY385+BA385+BC385+BE385+BG385+BI385+BK385+BM385+BO385+BQ385</f>
        <v>0</v>
      </c>
      <c r="E385" s="505">
        <f t="shared" si="399"/>
        <v>0</v>
      </c>
      <c r="F385" s="639">
        <f t="shared" si="113"/>
        <v>0</v>
      </c>
      <c r="G385" s="327"/>
      <c r="H385" s="298">
        <f t="shared" si="114"/>
        <v>0</v>
      </c>
      <c r="I385" s="640"/>
      <c r="J385" s="642"/>
      <c r="K385" s="640"/>
      <c r="L385" s="642"/>
      <c r="M385" s="640"/>
      <c r="N385" s="642"/>
      <c r="O385" s="640"/>
      <c r="P385" s="642"/>
      <c r="Q385" s="640"/>
      <c r="R385" s="642"/>
      <c r="S385" s="640"/>
      <c r="T385" s="642"/>
      <c r="U385" s="640"/>
      <c r="V385" s="642"/>
      <c r="W385" s="640"/>
      <c r="X385" s="642"/>
      <c r="Y385" s="640"/>
      <c r="Z385" s="642"/>
      <c r="AA385" s="640"/>
      <c r="AB385" s="642"/>
      <c r="AC385" s="640"/>
      <c r="AD385" s="642"/>
      <c r="AE385" s="640"/>
      <c r="AF385" s="642"/>
      <c r="AG385" s="640"/>
      <c r="AH385" s="642"/>
      <c r="AI385" s="640"/>
      <c r="AJ385" s="642"/>
      <c r="AK385" s="640"/>
      <c r="AL385" s="642"/>
      <c r="AM385" s="640"/>
      <c r="AN385" s="642"/>
      <c r="AO385" s="640"/>
      <c r="AP385" s="642"/>
      <c r="AQ385" s="640"/>
      <c r="AR385" s="642"/>
      <c r="AS385" s="640"/>
      <c r="AT385" s="642"/>
      <c r="AU385" s="640"/>
      <c r="AV385" s="642"/>
      <c r="AW385" s="640"/>
      <c r="AX385" s="642"/>
      <c r="AY385" s="640"/>
      <c r="AZ385" s="642"/>
      <c r="BA385" s="640"/>
      <c r="BB385" s="642"/>
      <c r="BC385" s="640"/>
      <c r="BD385" s="642"/>
      <c r="BE385" s="640"/>
      <c r="BF385" s="642"/>
      <c r="BG385" s="640"/>
      <c r="BH385" s="642"/>
      <c r="BI385" s="640"/>
      <c r="BJ385" s="642"/>
      <c r="BK385" s="640"/>
      <c r="BL385" s="642"/>
      <c r="BM385" s="640"/>
      <c r="BN385" s="642"/>
      <c r="BO385" s="640"/>
      <c r="BP385" s="642"/>
      <c r="BQ385" s="640"/>
      <c r="BR385" s="642"/>
      <c r="BS385" s="643">
        <f t="shared" si="115"/>
        <v>0</v>
      </c>
      <c r="BT385" s="644">
        <f t="shared" si="116"/>
        <v>0</v>
      </c>
      <c r="BU385" s="644">
        <f t="shared" si="117"/>
        <v>0</v>
      </c>
      <c r="BV385" s="644">
        <f t="shared" si="118"/>
        <v>0</v>
      </c>
      <c r="BW385" s="645"/>
      <c r="BX385" s="338"/>
      <c r="BY385" s="338"/>
      <c r="BZ385" s="338"/>
      <c r="CA385" s="338"/>
      <c r="CB385" s="338"/>
      <c r="CC385" s="338"/>
    </row>
    <row r="386" ht="15.75" customHeight="1">
      <c r="A386" s="338"/>
      <c r="B386" s="501"/>
      <c r="C386" s="818"/>
      <c r="D386" s="638">
        <f t="shared" ref="D386:E386" si="400">I386+K386+M386+O386+Q386+S386+U386+W386+Y386+AA386+AC386+AE386+AG386+AI386+AK386+AM386+AO386+AQ386+AS386+AU386+AW386+AY386+BA386+BC386+BE386+BG386+BI386+BK386+BM386+BO386+BQ386</f>
        <v>0</v>
      </c>
      <c r="E386" s="505">
        <f t="shared" si="400"/>
        <v>0</v>
      </c>
      <c r="F386" s="639">
        <f t="shared" si="113"/>
        <v>0</v>
      </c>
      <c r="G386" s="327"/>
      <c r="H386" s="298">
        <f t="shared" si="114"/>
        <v>0</v>
      </c>
      <c r="I386" s="640"/>
      <c r="J386" s="642"/>
      <c r="K386" s="640"/>
      <c r="L386" s="642"/>
      <c r="M386" s="640"/>
      <c r="N386" s="642"/>
      <c r="O386" s="640"/>
      <c r="P386" s="642"/>
      <c r="Q386" s="640"/>
      <c r="R386" s="642"/>
      <c r="S386" s="640"/>
      <c r="T386" s="642"/>
      <c r="U386" s="640"/>
      <c r="V386" s="642"/>
      <c r="W386" s="640"/>
      <c r="X386" s="642"/>
      <c r="Y386" s="640"/>
      <c r="Z386" s="642"/>
      <c r="AA386" s="640"/>
      <c r="AB386" s="642"/>
      <c r="AC386" s="640"/>
      <c r="AD386" s="642"/>
      <c r="AE386" s="640"/>
      <c r="AF386" s="642"/>
      <c r="AG386" s="640"/>
      <c r="AH386" s="642"/>
      <c r="AI386" s="640"/>
      <c r="AJ386" s="642"/>
      <c r="AK386" s="640"/>
      <c r="AL386" s="642"/>
      <c r="AM386" s="640"/>
      <c r="AN386" s="642"/>
      <c r="AO386" s="640"/>
      <c r="AP386" s="642"/>
      <c r="AQ386" s="640"/>
      <c r="AR386" s="642"/>
      <c r="AS386" s="640"/>
      <c r="AT386" s="642"/>
      <c r="AU386" s="640"/>
      <c r="AV386" s="642"/>
      <c r="AW386" s="640"/>
      <c r="AX386" s="642"/>
      <c r="AY386" s="640"/>
      <c r="AZ386" s="642"/>
      <c r="BA386" s="640"/>
      <c r="BB386" s="642"/>
      <c r="BC386" s="640"/>
      <c r="BD386" s="642"/>
      <c r="BE386" s="640"/>
      <c r="BF386" s="642"/>
      <c r="BG386" s="640"/>
      <c r="BH386" s="642"/>
      <c r="BI386" s="640"/>
      <c r="BJ386" s="642"/>
      <c r="BK386" s="640"/>
      <c r="BL386" s="642"/>
      <c r="BM386" s="640"/>
      <c r="BN386" s="642"/>
      <c r="BO386" s="640"/>
      <c r="BP386" s="642"/>
      <c r="BQ386" s="640"/>
      <c r="BR386" s="642"/>
      <c r="BS386" s="643">
        <f t="shared" si="115"/>
        <v>0</v>
      </c>
      <c r="BT386" s="644">
        <f t="shared" si="116"/>
        <v>0</v>
      </c>
      <c r="BU386" s="644">
        <f t="shared" si="117"/>
        <v>0</v>
      </c>
      <c r="BV386" s="644">
        <f t="shared" si="118"/>
        <v>0</v>
      </c>
      <c r="BW386" s="645"/>
      <c r="BX386" s="338"/>
      <c r="BY386" s="338"/>
      <c r="BZ386" s="338"/>
      <c r="CA386" s="338"/>
      <c r="CB386" s="338"/>
      <c r="CC386" s="338"/>
    </row>
    <row r="387" ht="15.75" customHeight="1">
      <c r="A387" s="338"/>
      <c r="B387" s="501"/>
      <c r="C387" s="818"/>
      <c r="D387" s="638">
        <f t="shared" ref="D387:E387" si="401">I387+K387+M387+O387+Q387+S387+U387+W387+Y387+AA387+AC387+AE387+AG387+AI387+AK387+AM387+AO387+AQ387+AS387+AU387+AW387+AY387+BA387+BC387+BE387+BG387+BI387+BK387+BM387+BO387+BQ387</f>
        <v>0</v>
      </c>
      <c r="E387" s="505">
        <f t="shared" si="401"/>
        <v>0</v>
      </c>
      <c r="F387" s="639">
        <f t="shared" si="113"/>
        <v>0</v>
      </c>
      <c r="G387" s="327"/>
      <c r="H387" s="298">
        <f t="shared" si="114"/>
        <v>0</v>
      </c>
      <c r="I387" s="640"/>
      <c r="J387" s="642"/>
      <c r="K387" s="640"/>
      <c r="L387" s="642"/>
      <c r="M387" s="640"/>
      <c r="N387" s="642"/>
      <c r="O387" s="640"/>
      <c r="P387" s="642"/>
      <c r="Q387" s="640"/>
      <c r="R387" s="642"/>
      <c r="S387" s="640"/>
      <c r="T387" s="642"/>
      <c r="U387" s="640"/>
      <c r="V387" s="642"/>
      <c r="W387" s="640"/>
      <c r="X387" s="642"/>
      <c r="Y387" s="640"/>
      <c r="Z387" s="642"/>
      <c r="AA387" s="640"/>
      <c r="AB387" s="642"/>
      <c r="AC387" s="640"/>
      <c r="AD387" s="642"/>
      <c r="AE387" s="640"/>
      <c r="AF387" s="642"/>
      <c r="AG387" s="640"/>
      <c r="AH387" s="642"/>
      <c r="AI387" s="640"/>
      <c r="AJ387" s="642"/>
      <c r="AK387" s="640"/>
      <c r="AL387" s="642"/>
      <c r="AM387" s="640"/>
      <c r="AN387" s="642"/>
      <c r="AO387" s="640"/>
      <c r="AP387" s="642"/>
      <c r="AQ387" s="640"/>
      <c r="AR387" s="642"/>
      <c r="AS387" s="640"/>
      <c r="AT387" s="642"/>
      <c r="AU387" s="640"/>
      <c r="AV387" s="642"/>
      <c r="AW387" s="640"/>
      <c r="AX387" s="642"/>
      <c r="AY387" s="640"/>
      <c r="AZ387" s="642"/>
      <c r="BA387" s="640"/>
      <c r="BB387" s="642"/>
      <c r="BC387" s="640"/>
      <c r="BD387" s="642"/>
      <c r="BE387" s="640"/>
      <c r="BF387" s="642"/>
      <c r="BG387" s="640"/>
      <c r="BH387" s="642"/>
      <c r="BI387" s="640"/>
      <c r="BJ387" s="642"/>
      <c r="BK387" s="640"/>
      <c r="BL387" s="642"/>
      <c r="BM387" s="640"/>
      <c r="BN387" s="642"/>
      <c r="BO387" s="640"/>
      <c r="BP387" s="642"/>
      <c r="BQ387" s="640"/>
      <c r="BR387" s="642"/>
      <c r="BS387" s="643">
        <f t="shared" si="115"/>
        <v>0</v>
      </c>
      <c r="BT387" s="644">
        <f t="shared" si="116"/>
        <v>0</v>
      </c>
      <c r="BU387" s="644">
        <f t="shared" si="117"/>
        <v>0</v>
      </c>
      <c r="BV387" s="644">
        <f t="shared" si="118"/>
        <v>0</v>
      </c>
      <c r="BW387" s="645"/>
      <c r="BX387" s="338"/>
      <c r="BY387" s="338"/>
      <c r="BZ387" s="338"/>
      <c r="CA387" s="338"/>
      <c r="CB387" s="338"/>
      <c r="CC387" s="338"/>
    </row>
    <row r="388" ht="15.75" customHeight="1">
      <c r="A388" s="338"/>
      <c r="B388" s="501"/>
      <c r="C388" s="818"/>
      <c r="D388" s="638">
        <f t="shared" ref="D388:E388" si="402">I388+K388+M388+O388+Q388+S388+U388+W388+Y388+AA388+AC388+AE388+AG388+AI388+AK388+AM388+AO388+AQ388+AS388+AU388+AW388+AY388+BA388+BC388+BE388+BG388+BI388+BK388+BM388+BO388+BQ388</f>
        <v>0</v>
      </c>
      <c r="E388" s="505">
        <f t="shared" si="402"/>
        <v>0</v>
      </c>
      <c r="F388" s="639">
        <f t="shared" si="113"/>
        <v>0</v>
      </c>
      <c r="G388" s="327"/>
      <c r="H388" s="298">
        <f t="shared" si="114"/>
        <v>0</v>
      </c>
      <c r="I388" s="640"/>
      <c r="J388" s="642"/>
      <c r="K388" s="640"/>
      <c r="L388" s="642"/>
      <c r="M388" s="640"/>
      <c r="N388" s="642"/>
      <c r="O388" s="640"/>
      <c r="P388" s="642"/>
      <c r="Q388" s="640"/>
      <c r="R388" s="642"/>
      <c r="S388" s="640"/>
      <c r="T388" s="642"/>
      <c r="U388" s="640"/>
      <c r="V388" s="642"/>
      <c r="W388" s="640"/>
      <c r="X388" s="642"/>
      <c r="Y388" s="640"/>
      <c r="Z388" s="642"/>
      <c r="AA388" s="640"/>
      <c r="AB388" s="642"/>
      <c r="AC388" s="640"/>
      <c r="AD388" s="642"/>
      <c r="AE388" s="640"/>
      <c r="AF388" s="642"/>
      <c r="AG388" s="640"/>
      <c r="AH388" s="642"/>
      <c r="AI388" s="640"/>
      <c r="AJ388" s="642"/>
      <c r="AK388" s="640"/>
      <c r="AL388" s="642"/>
      <c r="AM388" s="640"/>
      <c r="AN388" s="642"/>
      <c r="AO388" s="640"/>
      <c r="AP388" s="642"/>
      <c r="AQ388" s="640"/>
      <c r="AR388" s="642"/>
      <c r="AS388" s="640"/>
      <c r="AT388" s="642"/>
      <c r="AU388" s="640"/>
      <c r="AV388" s="642"/>
      <c r="AW388" s="640"/>
      <c r="AX388" s="642"/>
      <c r="AY388" s="640"/>
      <c r="AZ388" s="642"/>
      <c r="BA388" s="640"/>
      <c r="BB388" s="642"/>
      <c r="BC388" s="640"/>
      <c r="BD388" s="642"/>
      <c r="BE388" s="640"/>
      <c r="BF388" s="642"/>
      <c r="BG388" s="640"/>
      <c r="BH388" s="642"/>
      <c r="BI388" s="640"/>
      <c r="BJ388" s="642"/>
      <c r="BK388" s="640"/>
      <c r="BL388" s="642"/>
      <c r="BM388" s="640"/>
      <c r="BN388" s="642"/>
      <c r="BO388" s="640"/>
      <c r="BP388" s="642"/>
      <c r="BQ388" s="640"/>
      <c r="BR388" s="642"/>
      <c r="BS388" s="643">
        <f t="shared" si="115"/>
        <v>0</v>
      </c>
      <c r="BT388" s="644">
        <f t="shared" si="116"/>
        <v>0</v>
      </c>
      <c r="BU388" s="644">
        <f t="shared" si="117"/>
        <v>0</v>
      </c>
      <c r="BV388" s="644">
        <f t="shared" si="118"/>
        <v>0</v>
      </c>
      <c r="BW388" s="645"/>
      <c r="BX388" s="338"/>
      <c r="BY388" s="338"/>
      <c r="BZ388" s="338"/>
      <c r="CA388" s="338"/>
      <c r="CB388" s="338"/>
      <c r="CC388" s="338"/>
    </row>
    <row r="389" ht="15.75" customHeight="1">
      <c r="A389" s="338"/>
      <c r="B389" s="501"/>
      <c r="C389" s="818"/>
      <c r="D389" s="638">
        <f t="shared" ref="D389:E389" si="403">I389+K389+M389+O389+Q389+S389+U389+W389+Y389+AA389+AC389+AE389+AG389+AI389+AK389+AM389+AO389+AQ389+AS389+AU389+AW389+AY389+BA389+BC389+BE389+BG389+BI389+BK389+BM389+BO389+BQ389</f>
        <v>0</v>
      </c>
      <c r="E389" s="505">
        <f t="shared" si="403"/>
        <v>0</v>
      </c>
      <c r="F389" s="639">
        <f t="shared" si="113"/>
        <v>0</v>
      </c>
      <c r="G389" s="327"/>
      <c r="H389" s="298">
        <f t="shared" si="114"/>
        <v>0</v>
      </c>
      <c r="I389" s="640"/>
      <c r="J389" s="642"/>
      <c r="K389" s="640"/>
      <c r="L389" s="642"/>
      <c r="M389" s="640"/>
      <c r="N389" s="642"/>
      <c r="O389" s="640"/>
      <c r="P389" s="642"/>
      <c r="Q389" s="640"/>
      <c r="R389" s="642"/>
      <c r="S389" s="640"/>
      <c r="T389" s="642"/>
      <c r="U389" s="640"/>
      <c r="V389" s="642"/>
      <c r="W389" s="640"/>
      <c r="X389" s="642"/>
      <c r="Y389" s="640"/>
      <c r="Z389" s="642"/>
      <c r="AA389" s="640"/>
      <c r="AB389" s="642"/>
      <c r="AC389" s="640"/>
      <c r="AD389" s="642"/>
      <c r="AE389" s="640"/>
      <c r="AF389" s="642"/>
      <c r="AG389" s="640"/>
      <c r="AH389" s="642"/>
      <c r="AI389" s="640"/>
      <c r="AJ389" s="642"/>
      <c r="AK389" s="640"/>
      <c r="AL389" s="642"/>
      <c r="AM389" s="640"/>
      <c r="AN389" s="642"/>
      <c r="AO389" s="640"/>
      <c r="AP389" s="642"/>
      <c r="AQ389" s="640"/>
      <c r="AR389" s="642"/>
      <c r="AS389" s="640"/>
      <c r="AT389" s="642"/>
      <c r="AU389" s="640"/>
      <c r="AV389" s="642"/>
      <c r="AW389" s="640"/>
      <c r="AX389" s="642"/>
      <c r="AY389" s="640"/>
      <c r="AZ389" s="642"/>
      <c r="BA389" s="640"/>
      <c r="BB389" s="642"/>
      <c r="BC389" s="640"/>
      <c r="BD389" s="642"/>
      <c r="BE389" s="640"/>
      <c r="BF389" s="642"/>
      <c r="BG389" s="640"/>
      <c r="BH389" s="642"/>
      <c r="BI389" s="640"/>
      <c r="BJ389" s="642"/>
      <c r="BK389" s="640"/>
      <c r="BL389" s="642"/>
      <c r="BM389" s="640"/>
      <c r="BN389" s="642"/>
      <c r="BO389" s="640"/>
      <c r="BP389" s="642"/>
      <c r="BQ389" s="640"/>
      <c r="BR389" s="642"/>
      <c r="BS389" s="643">
        <f t="shared" si="115"/>
        <v>0</v>
      </c>
      <c r="BT389" s="644">
        <f t="shared" si="116"/>
        <v>0</v>
      </c>
      <c r="BU389" s="644">
        <f t="shared" si="117"/>
        <v>0</v>
      </c>
      <c r="BV389" s="644">
        <f t="shared" si="118"/>
        <v>0</v>
      </c>
      <c r="BW389" s="645"/>
      <c r="BX389" s="338"/>
      <c r="BY389" s="338"/>
      <c r="BZ389" s="338"/>
      <c r="CA389" s="338"/>
      <c r="CB389" s="338"/>
      <c r="CC389" s="338"/>
    </row>
    <row r="390" ht="15.75" customHeight="1">
      <c r="A390" s="338"/>
      <c r="B390" s="501"/>
      <c r="C390" s="818"/>
      <c r="D390" s="638">
        <f t="shared" ref="D390:E390" si="404">I390+K390+M390+O390+Q390+S390+U390+W390+Y390+AA390+AC390+AE390+AG390+AI390+AK390+AM390+AO390+AQ390+AS390+AU390+AW390+AY390+BA390+BC390+BE390+BG390+BI390+BK390+BM390+BO390+BQ390</f>
        <v>0</v>
      </c>
      <c r="E390" s="505">
        <f t="shared" si="404"/>
        <v>0</v>
      </c>
      <c r="F390" s="639">
        <f t="shared" si="113"/>
        <v>0</v>
      </c>
      <c r="G390" s="327"/>
      <c r="H390" s="298">
        <f t="shared" si="114"/>
        <v>0</v>
      </c>
      <c r="I390" s="640"/>
      <c r="J390" s="642"/>
      <c r="K390" s="640"/>
      <c r="L390" s="642"/>
      <c r="M390" s="640"/>
      <c r="N390" s="642"/>
      <c r="O390" s="640"/>
      <c r="P390" s="642"/>
      <c r="Q390" s="640"/>
      <c r="R390" s="642"/>
      <c r="S390" s="640"/>
      <c r="T390" s="642"/>
      <c r="U390" s="640"/>
      <c r="V390" s="642"/>
      <c r="W390" s="640"/>
      <c r="X390" s="642"/>
      <c r="Y390" s="640"/>
      <c r="Z390" s="642"/>
      <c r="AA390" s="640"/>
      <c r="AB390" s="642"/>
      <c r="AC390" s="640"/>
      <c r="AD390" s="642"/>
      <c r="AE390" s="640"/>
      <c r="AF390" s="642"/>
      <c r="AG390" s="640"/>
      <c r="AH390" s="642"/>
      <c r="AI390" s="640"/>
      <c r="AJ390" s="642"/>
      <c r="AK390" s="640"/>
      <c r="AL390" s="642"/>
      <c r="AM390" s="640"/>
      <c r="AN390" s="642"/>
      <c r="AO390" s="640"/>
      <c r="AP390" s="642"/>
      <c r="AQ390" s="640"/>
      <c r="AR390" s="642"/>
      <c r="AS390" s="640"/>
      <c r="AT390" s="642"/>
      <c r="AU390" s="640"/>
      <c r="AV390" s="642"/>
      <c r="AW390" s="640"/>
      <c r="AX390" s="642"/>
      <c r="AY390" s="640"/>
      <c r="AZ390" s="642"/>
      <c r="BA390" s="640"/>
      <c r="BB390" s="642"/>
      <c r="BC390" s="640"/>
      <c r="BD390" s="642"/>
      <c r="BE390" s="640"/>
      <c r="BF390" s="642"/>
      <c r="BG390" s="640"/>
      <c r="BH390" s="642"/>
      <c r="BI390" s="640"/>
      <c r="BJ390" s="642"/>
      <c r="BK390" s="640"/>
      <c r="BL390" s="642"/>
      <c r="BM390" s="640"/>
      <c r="BN390" s="642"/>
      <c r="BO390" s="640"/>
      <c r="BP390" s="642"/>
      <c r="BQ390" s="640"/>
      <c r="BR390" s="642"/>
      <c r="BS390" s="643">
        <f t="shared" si="115"/>
        <v>0</v>
      </c>
      <c r="BT390" s="644">
        <f t="shared" si="116"/>
        <v>0</v>
      </c>
      <c r="BU390" s="644">
        <f t="shared" si="117"/>
        <v>0</v>
      </c>
      <c r="BV390" s="644">
        <f t="shared" si="118"/>
        <v>0</v>
      </c>
      <c r="BW390" s="645"/>
      <c r="BX390" s="338"/>
      <c r="BY390" s="338"/>
      <c r="BZ390" s="338"/>
      <c r="CA390" s="338"/>
      <c r="CB390" s="338"/>
      <c r="CC390" s="338"/>
    </row>
    <row r="391" ht="15.75" customHeight="1">
      <c r="A391" s="338"/>
      <c r="B391" s="501"/>
      <c r="C391" s="818"/>
      <c r="D391" s="638">
        <f t="shared" ref="D391:E391" si="405">I391+K391+M391+O391+Q391+S391+U391+W391+Y391+AA391+AC391+AE391+AG391+AI391+AK391+AM391+AO391+AQ391+AS391+AU391+AW391+AY391+BA391+BC391+BE391+BG391+BI391+BK391+BM391+BO391+BQ391</f>
        <v>0</v>
      </c>
      <c r="E391" s="505">
        <f t="shared" si="405"/>
        <v>0</v>
      </c>
      <c r="F391" s="639">
        <f t="shared" si="113"/>
        <v>0</v>
      </c>
      <c r="G391" s="327"/>
      <c r="H391" s="298">
        <f t="shared" si="114"/>
        <v>0</v>
      </c>
      <c r="I391" s="640"/>
      <c r="J391" s="642"/>
      <c r="K391" s="640"/>
      <c r="L391" s="642"/>
      <c r="M391" s="640"/>
      <c r="N391" s="642"/>
      <c r="O391" s="640"/>
      <c r="P391" s="642"/>
      <c r="Q391" s="640"/>
      <c r="R391" s="642"/>
      <c r="S391" s="640"/>
      <c r="T391" s="642"/>
      <c r="U391" s="640"/>
      <c r="V391" s="642"/>
      <c r="W391" s="640"/>
      <c r="X391" s="642"/>
      <c r="Y391" s="640"/>
      <c r="Z391" s="642"/>
      <c r="AA391" s="640"/>
      <c r="AB391" s="642"/>
      <c r="AC391" s="640"/>
      <c r="AD391" s="642"/>
      <c r="AE391" s="640"/>
      <c r="AF391" s="642"/>
      <c r="AG391" s="640"/>
      <c r="AH391" s="642"/>
      <c r="AI391" s="640"/>
      <c r="AJ391" s="642"/>
      <c r="AK391" s="640"/>
      <c r="AL391" s="642"/>
      <c r="AM391" s="640"/>
      <c r="AN391" s="642"/>
      <c r="AO391" s="640"/>
      <c r="AP391" s="642"/>
      <c r="AQ391" s="640"/>
      <c r="AR391" s="642"/>
      <c r="AS391" s="640"/>
      <c r="AT391" s="642"/>
      <c r="AU391" s="640"/>
      <c r="AV391" s="642"/>
      <c r="AW391" s="640"/>
      <c r="AX391" s="642"/>
      <c r="AY391" s="640"/>
      <c r="AZ391" s="642"/>
      <c r="BA391" s="640"/>
      <c r="BB391" s="642"/>
      <c r="BC391" s="640"/>
      <c r="BD391" s="642"/>
      <c r="BE391" s="640"/>
      <c r="BF391" s="642"/>
      <c r="BG391" s="640"/>
      <c r="BH391" s="642"/>
      <c r="BI391" s="640"/>
      <c r="BJ391" s="642"/>
      <c r="BK391" s="640"/>
      <c r="BL391" s="642"/>
      <c r="BM391" s="640"/>
      <c r="BN391" s="642"/>
      <c r="BO391" s="640"/>
      <c r="BP391" s="642"/>
      <c r="BQ391" s="640"/>
      <c r="BR391" s="642"/>
      <c r="BS391" s="643">
        <f t="shared" si="115"/>
        <v>0</v>
      </c>
      <c r="BT391" s="644">
        <f t="shared" si="116"/>
        <v>0</v>
      </c>
      <c r="BU391" s="644">
        <f t="shared" si="117"/>
        <v>0</v>
      </c>
      <c r="BV391" s="644">
        <f t="shared" si="118"/>
        <v>0</v>
      </c>
      <c r="BW391" s="645"/>
      <c r="BX391" s="338"/>
      <c r="BY391" s="338"/>
      <c r="BZ391" s="338"/>
      <c r="CA391" s="338"/>
      <c r="CB391" s="338"/>
      <c r="CC391" s="338"/>
    </row>
    <row r="392" ht="15.75" customHeight="1">
      <c r="A392" s="338"/>
      <c r="B392" s="501"/>
      <c r="C392" s="818"/>
      <c r="D392" s="638">
        <f t="shared" ref="D392:E392" si="406">I392+K392+M392+O392+Q392+S392+U392+W392+Y392+AA392+AC392+AE392+AG392+AI392+AK392+AM392+AO392+AQ392+AS392+AU392+AW392+AY392+BA392+BC392+BE392+BG392+BI392+BK392+BM392+BO392+BQ392</f>
        <v>0</v>
      </c>
      <c r="E392" s="505">
        <f t="shared" si="406"/>
        <v>0</v>
      </c>
      <c r="F392" s="639">
        <f t="shared" si="113"/>
        <v>0</v>
      </c>
      <c r="G392" s="327"/>
      <c r="H392" s="298">
        <f t="shared" si="114"/>
        <v>0</v>
      </c>
      <c r="I392" s="640"/>
      <c r="J392" s="642"/>
      <c r="K392" s="640"/>
      <c r="L392" s="642"/>
      <c r="M392" s="640"/>
      <c r="N392" s="642"/>
      <c r="O392" s="640"/>
      <c r="P392" s="642"/>
      <c r="Q392" s="640"/>
      <c r="R392" s="642"/>
      <c r="S392" s="640"/>
      <c r="T392" s="642"/>
      <c r="U392" s="640"/>
      <c r="V392" s="642"/>
      <c r="W392" s="640"/>
      <c r="X392" s="642"/>
      <c r="Y392" s="640"/>
      <c r="Z392" s="642"/>
      <c r="AA392" s="640"/>
      <c r="AB392" s="642"/>
      <c r="AC392" s="640"/>
      <c r="AD392" s="642"/>
      <c r="AE392" s="640"/>
      <c r="AF392" s="642"/>
      <c r="AG392" s="640"/>
      <c r="AH392" s="642"/>
      <c r="AI392" s="640"/>
      <c r="AJ392" s="642"/>
      <c r="AK392" s="640"/>
      <c r="AL392" s="642"/>
      <c r="AM392" s="640"/>
      <c r="AN392" s="642"/>
      <c r="AO392" s="640"/>
      <c r="AP392" s="642"/>
      <c r="AQ392" s="640"/>
      <c r="AR392" s="642"/>
      <c r="AS392" s="640"/>
      <c r="AT392" s="642"/>
      <c r="AU392" s="640"/>
      <c r="AV392" s="642"/>
      <c r="AW392" s="640"/>
      <c r="AX392" s="642"/>
      <c r="AY392" s="640"/>
      <c r="AZ392" s="642"/>
      <c r="BA392" s="640"/>
      <c r="BB392" s="642"/>
      <c r="BC392" s="640"/>
      <c r="BD392" s="642"/>
      <c r="BE392" s="640"/>
      <c r="BF392" s="642"/>
      <c r="BG392" s="640"/>
      <c r="BH392" s="642"/>
      <c r="BI392" s="640"/>
      <c r="BJ392" s="642"/>
      <c r="BK392" s="640"/>
      <c r="BL392" s="642"/>
      <c r="BM392" s="640"/>
      <c r="BN392" s="642"/>
      <c r="BO392" s="640"/>
      <c r="BP392" s="642"/>
      <c r="BQ392" s="640"/>
      <c r="BR392" s="642"/>
      <c r="BS392" s="643">
        <f t="shared" si="115"/>
        <v>0</v>
      </c>
      <c r="BT392" s="644">
        <f t="shared" si="116"/>
        <v>0</v>
      </c>
      <c r="BU392" s="644">
        <f t="shared" si="117"/>
        <v>0</v>
      </c>
      <c r="BV392" s="644">
        <f t="shared" si="118"/>
        <v>0</v>
      </c>
      <c r="BW392" s="645"/>
      <c r="BX392" s="338"/>
      <c r="BY392" s="338"/>
      <c r="BZ392" s="338"/>
      <c r="CA392" s="338"/>
      <c r="CB392" s="338"/>
      <c r="CC392" s="338"/>
    </row>
    <row r="393" ht="15.75" customHeight="1">
      <c r="A393" s="338"/>
      <c r="B393" s="501"/>
      <c r="C393" s="818"/>
      <c r="D393" s="638">
        <f t="shared" ref="D393:E393" si="407">I393+K393+M393+O393+Q393+S393+U393+W393+Y393+AA393+AC393+AE393+AG393+AI393+AK393+AM393+AO393+AQ393+AS393+AU393+AW393+AY393+BA393+BC393+BE393+BG393+BI393+BK393+BM393+BO393+BQ393</f>
        <v>0</v>
      </c>
      <c r="E393" s="505">
        <f t="shared" si="407"/>
        <v>0</v>
      </c>
      <c r="F393" s="639">
        <f t="shared" si="113"/>
        <v>0</v>
      </c>
      <c r="G393" s="327"/>
      <c r="H393" s="298">
        <f t="shared" si="114"/>
        <v>0</v>
      </c>
      <c r="I393" s="640"/>
      <c r="J393" s="642"/>
      <c r="K393" s="640"/>
      <c r="L393" s="642"/>
      <c r="M393" s="640"/>
      <c r="N393" s="642"/>
      <c r="O393" s="640"/>
      <c r="P393" s="642"/>
      <c r="Q393" s="640"/>
      <c r="R393" s="642"/>
      <c r="S393" s="640"/>
      <c r="T393" s="642"/>
      <c r="U393" s="640"/>
      <c r="V393" s="642"/>
      <c r="W393" s="640"/>
      <c r="X393" s="642"/>
      <c r="Y393" s="640"/>
      <c r="Z393" s="642"/>
      <c r="AA393" s="640"/>
      <c r="AB393" s="642"/>
      <c r="AC393" s="640"/>
      <c r="AD393" s="642"/>
      <c r="AE393" s="640"/>
      <c r="AF393" s="642"/>
      <c r="AG393" s="640"/>
      <c r="AH393" s="642"/>
      <c r="AI393" s="640"/>
      <c r="AJ393" s="642"/>
      <c r="AK393" s="640"/>
      <c r="AL393" s="642"/>
      <c r="AM393" s="640"/>
      <c r="AN393" s="642"/>
      <c r="AO393" s="640"/>
      <c r="AP393" s="642"/>
      <c r="AQ393" s="640"/>
      <c r="AR393" s="642"/>
      <c r="AS393" s="640"/>
      <c r="AT393" s="642"/>
      <c r="AU393" s="640"/>
      <c r="AV393" s="642"/>
      <c r="AW393" s="640"/>
      <c r="AX393" s="642"/>
      <c r="AY393" s="640"/>
      <c r="AZ393" s="642"/>
      <c r="BA393" s="640"/>
      <c r="BB393" s="642"/>
      <c r="BC393" s="640"/>
      <c r="BD393" s="642"/>
      <c r="BE393" s="640"/>
      <c r="BF393" s="642"/>
      <c r="BG393" s="640"/>
      <c r="BH393" s="642"/>
      <c r="BI393" s="640"/>
      <c r="BJ393" s="642"/>
      <c r="BK393" s="640"/>
      <c r="BL393" s="642"/>
      <c r="BM393" s="640"/>
      <c r="BN393" s="642"/>
      <c r="BO393" s="640"/>
      <c r="BP393" s="642"/>
      <c r="BQ393" s="640"/>
      <c r="BR393" s="642"/>
      <c r="BS393" s="643">
        <f t="shared" si="115"/>
        <v>0</v>
      </c>
      <c r="BT393" s="644">
        <f t="shared" si="116"/>
        <v>0</v>
      </c>
      <c r="BU393" s="644">
        <f t="shared" si="117"/>
        <v>0</v>
      </c>
      <c r="BV393" s="644">
        <f t="shared" si="118"/>
        <v>0</v>
      </c>
      <c r="BW393" s="645"/>
      <c r="BX393" s="338"/>
      <c r="BY393" s="338"/>
      <c r="BZ393" s="338"/>
      <c r="CA393" s="338"/>
      <c r="CB393" s="338"/>
      <c r="CC393" s="338"/>
    </row>
    <row r="394" ht="15.75" customHeight="1">
      <c r="A394" s="338"/>
      <c r="B394" s="501"/>
      <c r="C394" s="818"/>
      <c r="D394" s="638">
        <f t="shared" ref="D394:E394" si="408">I394+K394+M394+O394+Q394+S394+U394+W394+Y394+AA394+AC394+AE394+AG394+AI394+AK394+AM394+AO394+AQ394+AS394+AU394+AW394+AY394+BA394+BC394+BE394+BG394+BI394+BK394+BM394+BO394+BQ394</f>
        <v>0</v>
      </c>
      <c r="E394" s="505">
        <f t="shared" si="408"/>
        <v>0</v>
      </c>
      <c r="F394" s="639">
        <f t="shared" si="113"/>
        <v>0</v>
      </c>
      <c r="G394" s="327"/>
      <c r="H394" s="298">
        <f t="shared" si="114"/>
        <v>0</v>
      </c>
      <c r="I394" s="640"/>
      <c r="J394" s="642"/>
      <c r="K394" s="640"/>
      <c r="L394" s="642"/>
      <c r="M394" s="640"/>
      <c r="N394" s="642"/>
      <c r="O394" s="640"/>
      <c r="P394" s="642"/>
      <c r="Q394" s="640"/>
      <c r="R394" s="642"/>
      <c r="S394" s="640"/>
      <c r="T394" s="642"/>
      <c r="U394" s="640"/>
      <c r="V394" s="642"/>
      <c r="W394" s="640"/>
      <c r="X394" s="642"/>
      <c r="Y394" s="640"/>
      <c r="Z394" s="642"/>
      <c r="AA394" s="640"/>
      <c r="AB394" s="642"/>
      <c r="AC394" s="640"/>
      <c r="AD394" s="642"/>
      <c r="AE394" s="640"/>
      <c r="AF394" s="642"/>
      <c r="AG394" s="640"/>
      <c r="AH394" s="642"/>
      <c r="AI394" s="640"/>
      <c r="AJ394" s="642"/>
      <c r="AK394" s="640"/>
      <c r="AL394" s="642"/>
      <c r="AM394" s="640"/>
      <c r="AN394" s="642"/>
      <c r="AO394" s="640"/>
      <c r="AP394" s="642"/>
      <c r="AQ394" s="640"/>
      <c r="AR394" s="642"/>
      <c r="AS394" s="640"/>
      <c r="AT394" s="642"/>
      <c r="AU394" s="640"/>
      <c r="AV394" s="642"/>
      <c r="AW394" s="640"/>
      <c r="AX394" s="642"/>
      <c r="AY394" s="640"/>
      <c r="AZ394" s="642"/>
      <c r="BA394" s="640"/>
      <c r="BB394" s="642"/>
      <c r="BC394" s="640"/>
      <c r="BD394" s="642"/>
      <c r="BE394" s="640"/>
      <c r="BF394" s="642"/>
      <c r="BG394" s="640"/>
      <c r="BH394" s="642"/>
      <c r="BI394" s="640"/>
      <c r="BJ394" s="642"/>
      <c r="BK394" s="640"/>
      <c r="BL394" s="642"/>
      <c r="BM394" s="640"/>
      <c r="BN394" s="642"/>
      <c r="BO394" s="640"/>
      <c r="BP394" s="642"/>
      <c r="BQ394" s="640"/>
      <c r="BR394" s="642"/>
      <c r="BS394" s="643">
        <f t="shared" si="115"/>
        <v>0</v>
      </c>
      <c r="BT394" s="644">
        <f t="shared" si="116"/>
        <v>0</v>
      </c>
      <c r="BU394" s="644">
        <f t="shared" si="117"/>
        <v>0</v>
      </c>
      <c r="BV394" s="644">
        <f t="shared" si="118"/>
        <v>0</v>
      </c>
      <c r="BW394" s="645"/>
      <c r="BX394" s="338"/>
      <c r="BY394" s="338"/>
      <c r="BZ394" s="338"/>
      <c r="CA394" s="338"/>
      <c r="CB394" s="338"/>
      <c r="CC394" s="338"/>
    </row>
    <row r="395" ht="15.75" customHeight="1">
      <c r="A395" s="338"/>
      <c r="B395" s="501"/>
      <c r="C395" s="818"/>
      <c r="D395" s="638">
        <f t="shared" ref="D395:E395" si="409">I395+K395+M395+O395+Q395+S395+U395+W395+Y395+AA395+AC395+AE395+AG395+AI395+AK395+AM395+AO395+AQ395+AS395+AU395+AW395+AY395+BA395+BC395+BE395+BG395+BI395+BK395+BM395+BO395+BQ395</f>
        <v>0</v>
      </c>
      <c r="E395" s="505">
        <f t="shared" si="409"/>
        <v>0</v>
      </c>
      <c r="F395" s="639">
        <f t="shared" si="113"/>
        <v>0</v>
      </c>
      <c r="G395" s="327"/>
      <c r="H395" s="298">
        <f t="shared" si="114"/>
        <v>0</v>
      </c>
      <c r="I395" s="640"/>
      <c r="J395" s="642"/>
      <c r="K395" s="640"/>
      <c r="L395" s="642"/>
      <c r="M395" s="640"/>
      <c r="N395" s="642"/>
      <c r="O395" s="640"/>
      <c r="P395" s="642"/>
      <c r="Q395" s="640"/>
      <c r="R395" s="642"/>
      <c r="S395" s="640"/>
      <c r="T395" s="642"/>
      <c r="U395" s="640"/>
      <c r="V395" s="642"/>
      <c r="W395" s="640"/>
      <c r="X395" s="642"/>
      <c r="Y395" s="640"/>
      <c r="Z395" s="642"/>
      <c r="AA395" s="640"/>
      <c r="AB395" s="642"/>
      <c r="AC395" s="640"/>
      <c r="AD395" s="642"/>
      <c r="AE395" s="640"/>
      <c r="AF395" s="642"/>
      <c r="AG395" s="640"/>
      <c r="AH395" s="642"/>
      <c r="AI395" s="640"/>
      <c r="AJ395" s="642"/>
      <c r="AK395" s="640"/>
      <c r="AL395" s="642"/>
      <c r="AM395" s="640"/>
      <c r="AN395" s="642"/>
      <c r="AO395" s="640"/>
      <c r="AP395" s="642"/>
      <c r="AQ395" s="640"/>
      <c r="AR395" s="642"/>
      <c r="AS395" s="640"/>
      <c r="AT395" s="642"/>
      <c r="AU395" s="640"/>
      <c r="AV395" s="642"/>
      <c r="AW395" s="640"/>
      <c r="AX395" s="642"/>
      <c r="AY395" s="640"/>
      <c r="AZ395" s="642"/>
      <c r="BA395" s="640"/>
      <c r="BB395" s="642"/>
      <c r="BC395" s="640"/>
      <c r="BD395" s="642"/>
      <c r="BE395" s="640"/>
      <c r="BF395" s="642"/>
      <c r="BG395" s="640"/>
      <c r="BH395" s="642"/>
      <c r="BI395" s="640"/>
      <c r="BJ395" s="642"/>
      <c r="BK395" s="640"/>
      <c r="BL395" s="642"/>
      <c r="BM395" s="640"/>
      <c r="BN395" s="642"/>
      <c r="BO395" s="640"/>
      <c r="BP395" s="642"/>
      <c r="BQ395" s="640"/>
      <c r="BR395" s="642"/>
      <c r="BS395" s="643">
        <f t="shared" si="115"/>
        <v>0</v>
      </c>
      <c r="BT395" s="644">
        <f t="shared" si="116"/>
        <v>0</v>
      </c>
      <c r="BU395" s="644">
        <f t="shared" si="117"/>
        <v>0</v>
      </c>
      <c r="BV395" s="644">
        <f t="shared" si="118"/>
        <v>0</v>
      </c>
      <c r="BW395" s="645"/>
      <c r="BX395" s="338"/>
      <c r="BY395" s="338"/>
      <c r="BZ395" s="338"/>
      <c r="CA395" s="338"/>
      <c r="CB395" s="338"/>
      <c r="CC395" s="338"/>
    </row>
    <row r="396" ht="15.75" customHeight="1">
      <c r="A396" s="338"/>
      <c r="B396" s="501"/>
      <c r="C396" s="818"/>
      <c r="D396" s="638">
        <f t="shared" ref="D396:E396" si="410">I396+K396+M396+O396+Q396+S396+U396+W396+Y396+AA396+AC396+AE396+AG396+AI396+AK396+AM396+AO396+AQ396+AS396+AU396+AW396+AY396+BA396+BC396+BE396+BG396+BI396+BK396+BM396+BO396+BQ396</f>
        <v>0</v>
      </c>
      <c r="E396" s="505">
        <f t="shared" si="410"/>
        <v>0</v>
      </c>
      <c r="F396" s="639">
        <f t="shared" si="113"/>
        <v>0</v>
      </c>
      <c r="G396" s="327"/>
      <c r="H396" s="298">
        <f t="shared" si="114"/>
        <v>0</v>
      </c>
      <c r="I396" s="640"/>
      <c r="J396" s="642"/>
      <c r="K396" s="640"/>
      <c r="L396" s="642"/>
      <c r="M396" s="640"/>
      <c r="N396" s="642"/>
      <c r="O396" s="640"/>
      <c r="P396" s="642"/>
      <c r="Q396" s="640"/>
      <c r="R396" s="642"/>
      <c r="S396" s="640"/>
      <c r="T396" s="642"/>
      <c r="U396" s="640"/>
      <c r="V396" s="642"/>
      <c r="W396" s="640"/>
      <c r="X396" s="642"/>
      <c r="Y396" s="640"/>
      <c r="Z396" s="642"/>
      <c r="AA396" s="640"/>
      <c r="AB396" s="642"/>
      <c r="AC396" s="640"/>
      <c r="AD396" s="642"/>
      <c r="AE396" s="640"/>
      <c r="AF396" s="642"/>
      <c r="AG396" s="640"/>
      <c r="AH396" s="642"/>
      <c r="AI396" s="640"/>
      <c r="AJ396" s="642"/>
      <c r="AK396" s="640"/>
      <c r="AL396" s="642"/>
      <c r="AM396" s="640"/>
      <c r="AN396" s="642"/>
      <c r="AO396" s="640"/>
      <c r="AP396" s="642"/>
      <c r="AQ396" s="640"/>
      <c r="AR396" s="642"/>
      <c r="AS396" s="640"/>
      <c r="AT396" s="642"/>
      <c r="AU396" s="640"/>
      <c r="AV396" s="642"/>
      <c r="AW396" s="640"/>
      <c r="AX396" s="642"/>
      <c r="AY396" s="640"/>
      <c r="AZ396" s="642"/>
      <c r="BA396" s="640"/>
      <c r="BB396" s="642"/>
      <c r="BC396" s="640"/>
      <c r="BD396" s="642"/>
      <c r="BE396" s="640"/>
      <c r="BF396" s="642"/>
      <c r="BG396" s="640"/>
      <c r="BH396" s="642"/>
      <c r="BI396" s="640"/>
      <c r="BJ396" s="642"/>
      <c r="BK396" s="640"/>
      <c r="BL396" s="642"/>
      <c r="BM396" s="640"/>
      <c r="BN396" s="642"/>
      <c r="BO396" s="640"/>
      <c r="BP396" s="642"/>
      <c r="BQ396" s="640"/>
      <c r="BR396" s="642"/>
      <c r="BS396" s="643">
        <f t="shared" si="115"/>
        <v>0</v>
      </c>
      <c r="BT396" s="644">
        <f t="shared" si="116"/>
        <v>0</v>
      </c>
      <c r="BU396" s="644">
        <f t="shared" si="117"/>
        <v>0</v>
      </c>
      <c r="BV396" s="644">
        <f t="shared" si="118"/>
        <v>0</v>
      </c>
      <c r="BW396" s="645"/>
      <c r="BX396" s="338"/>
      <c r="BY396" s="338"/>
      <c r="BZ396" s="338"/>
      <c r="CA396" s="338"/>
      <c r="CB396" s="338"/>
      <c r="CC396" s="338"/>
    </row>
    <row r="397" ht="15.75" customHeight="1">
      <c r="A397" s="338"/>
      <c r="B397" s="501"/>
      <c r="C397" s="818"/>
      <c r="D397" s="638">
        <f t="shared" ref="D397:E397" si="411">I397+K397+M397+O397+Q397+S397+U397+W397+Y397+AA397+AC397+AE397+AG397+AI397+AK397+AM397+AO397+AQ397+AS397+AU397+AW397+AY397+BA397+BC397+BE397+BG397+BI397+BK397+BM397+BO397+BQ397</f>
        <v>0</v>
      </c>
      <c r="E397" s="505">
        <f t="shared" si="411"/>
        <v>0</v>
      </c>
      <c r="F397" s="639">
        <f t="shared" si="113"/>
        <v>0</v>
      </c>
      <c r="G397" s="327"/>
      <c r="H397" s="298">
        <f t="shared" si="114"/>
        <v>0</v>
      </c>
      <c r="I397" s="640"/>
      <c r="J397" s="642"/>
      <c r="K397" s="640"/>
      <c r="L397" s="642"/>
      <c r="M397" s="640"/>
      <c r="N397" s="642"/>
      <c r="O397" s="640"/>
      <c r="P397" s="642"/>
      <c r="Q397" s="640"/>
      <c r="R397" s="642"/>
      <c r="S397" s="640"/>
      <c r="T397" s="642"/>
      <c r="U397" s="640"/>
      <c r="V397" s="642"/>
      <c r="W397" s="640"/>
      <c r="X397" s="642"/>
      <c r="Y397" s="640"/>
      <c r="Z397" s="642"/>
      <c r="AA397" s="640"/>
      <c r="AB397" s="642"/>
      <c r="AC397" s="640"/>
      <c r="AD397" s="642"/>
      <c r="AE397" s="640"/>
      <c r="AF397" s="642"/>
      <c r="AG397" s="640"/>
      <c r="AH397" s="642"/>
      <c r="AI397" s="640"/>
      <c r="AJ397" s="642"/>
      <c r="AK397" s="640"/>
      <c r="AL397" s="642"/>
      <c r="AM397" s="640"/>
      <c r="AN397" s="642"/>
      <c r="AO397" s="640"/>
      <c r="AP397" s="642"/>
      <c r="AQ397" s="640"/>
      <c r="AR397" s="642"/>
      <c r="AS397" s="640"/>
      <c r="AT397" s="642"/>
      <c r="AU397" s="640"/>
      <c r="AV397" s="642"/>
      <c r="AW397" s="640"/>
      <c r="AX397" s="642"/>
      <c r="AY397" s="640"/>
      <c r="AZ397" s="642"/>
      <c r="BA397" s="640"/>
      <c r="BB397" s="642"/>
      <c r="BC397" s="640"/>
      <c r="BD397" s="642"/>
      <c r="BE397" s="640"/>
      <c r="BF397" s="642"/>
      <c r="BG397" s="640"/>
      <c r="BH397" s="642"/>
      <c r="BI397" s="640"/>
      <c r="BJ397" s="642"/>
      <c r="BK397" s="640"/>
      <c r="BL397" s="642"/>
      <c r="BM397" s="640"/>
      <c r="BN397" s="642"/>
      <c r="BO397" s="640"/>
      <c r="BP397" s="642"/>
      <c r="BQ397" s="640"/>
      <c r="BR397" s="642"/>
      <c r="BS397" s="643">
        <f t="shared" si="115"/>
        <v>0</v>
      </c>
      <c r="BT397" s="644">
        <f t="shared" si="116"/>
        <v>0</v>
      </c>
      <c r="BU397" s="644">
        <f t="shared" si="117"/>
        <v>0</v>
      </c>
      <c r="BV397" s="644">
        <f t="shared" si="118"/>
        <v>0</v>
      </c>
      <c r="BW397" s="645"/>
      <c r="BX397" s="338"/>
      <c r="BY397" s="338"/>
      <c r="BZ397" s="338"/>
      <c r="CA397" s="338"/>
      <c r="CB397" s="338"/>
      <c r="CC397" s="338"/>
    </row>
    <row r="398" ht="15.75" customHeight="1">
      <c r="A398" s="338"/>
      <c r="B398" s="501"/>
      <c r="C398" s="818"/>
      <c r="D398" s="638">
        <f t="shared" ref="D398:E398" si="412">I398+K398+M398+O398+Q398+S398+U398+W398+Y398+AA398+AC398+AE398+AG398+AI398+AK398+AM398+AO398+AQ398+AS398+AU398+AW398+AY398+BA398+BC398+BE398+BG398+BI398+BK398+BM398+BO398+BQ398</f>
        <v>0</v>
      </c>
      <c r="E398" s="505">
        <f t="shared" si="412"/>
        <v>0</v>
      </c>
      <c r="F398" s="639">
        <f t="shared" si="113"/>
        <v>0</v>
      </c>
      <c r="G398" s="327"/>
      <c r="H398" s="298">
        <f t="shared" si="114"/>
        <v>0</v>
      </c>
      <c r="I398" s="640"/>
      <c r="J398" s="642"/>
      <c r="K398" s="640"/>
      <c r="L398" s="642"/>
      <c r="M398" s="640"/>
      <c r="N398" s="642"/>
      <c r="O398" s="640"/>
      <c r="P398" s="642"/>
      <c r="Q398" s="640"/>
      <c r="R398" s="642"/>
      <c r="S398" s="640"/>
      <c r="T398" s="642"/>
      <c r="U398" s="640"/>
      <c r="V398" s="642"/>
      <c r="W398" s="640"/>
      <c r="X398" s="642"/>
      <c r="Y398" s="640"/>
      <c r="Z398" s="642"/>
      <c r="AA398" s="640"/>
      <c r="AB398" s="642"/>
      <c r="AC398" s="640"/>
      <c r="AD398" s="642"/>
      <c r="AE398" s="640"/>
      <c r="AF398" s="642"/>
      <c r="AG398" s="640"/>
      <c r="AH398" s="642"/>
      <c r="AI398" s="640"/>
      <c r="AJ398" s="642"/>
      <c r="AK398" s="640"/>
      <c r="AL398" s="642"/>
      <c r="AM398" s="640"/>
      <c r="AN398" s="642"/>
      <c r="AO398" s="640"/>
      <c r="AP398" s="642"/>
      <c r="AQ398" s="640"/>
      <c r="AR398" s="642"/>
      <c r="AS398" s="640"/>
      <c r="AT398" s="642"/>
      <c r="AU398" s="640"/>
      <c r="AV398" s="642"/>
      <c r="AW398" s="640"/>
      <c r="AX398" s="642"/>
      <c r="AY398" s="640"/>
      <c r="AZ398" s="642"/>
      <c r="BA398" s="640"/>
      <c r="BB398" s="642"/>
      <c r="BC398" s="640"/>
      <c r="BD398" s="642"/>
      <c r="BE398" s="640"/>
      <c r="BF398" s="642"/>
      <c r="BG398" s="640"/>
      <c r="BH398" s="642"/>
      <c r="BI398" s="640"/>
      <c r="BJ398" s="642"/>
      <c r="BK398" s="640"/>
      <c r="BL398" s="642"/>
      <c r="BM398" s="640"/>
      <c r="BN398" s="642"/>
      <c r="BO398" s="640"/>
      <c r="BP398" s="642"/>
      <c r="BQ398" s="640"/>
      <c r="BR398" s="642"/>
      <c r="BS398" s="643">
        <f t="shared" si="115"/>
        <v>0</v>
      </c>
      <c r="BT398" s="644">
        <f t="shared" si="116"/>
        <v>0</v>
      </c>
      <c r="BU398" s="644">
        <f t="shared" si="117"/>
        <v>0</v>
      </c>
      <c r="BV398" s="644">
        <f t="shared" si="118"/>
        <v>0</v>
      </c>
      <c r="BW398" s="645"/>
      <c r="BX398" s="338"/>
      <c r="BY398" s="338"/>
      <c r="BZ398" s="338"/>
      <c r="CA398" s="338"/>
      <c r="CB398" s="338"/>
      <c r="CC398" s="338"/>
    </row>
    <row r="399" ht="15.75" customHeight="1">
      <c r="A399" s="338"/>
      <c r="B399" s="501"/>
      <c r="C399" s="818"/>
      <c r="D399" s="638">
        <f t="shared" ref="D399:E399" si="413">I399+K399+M399+O399+Q399+S399+U399+W399+Y399+AA399+AC399+AE399+AG399+AI399+AK399+AM399+AO399+AQ399+AS399+AU399+AW399+AY399+BA399+BC399+BE399+BG399+BI399+BK399+BM399+BO399+BQ399</f>
        <v>0</v>
      </c>
      <c r="E399" s="505">
        <f t="shared" si="413"/>
        <v>0</v>
      </c>
      <c r="F399" s="639">
        <f t="shared" si="113"/>
        <v>0</v>
      </c>
      <c r="G399" s="327"/>
      <c r="H399" s="298">
        <f t="shared" si="114"/>
        <v>0</v>
      </c>
      <c r="I399" s="640"/>
      <c r="J399" s="642"/>
      <c r="K399" s="640"/>
      <c r="L399" s="642"/>
      <c r="M399" s="640"/>
      <c r="N399" s="642"/>
      <c r="O399" s="640"/>
      <c r="P399" s="642"/>
      <c r="Q399" s="640"/>
      <c r="R399" s="642"/>
      <c r="S399" s="640"/>
      <c r="T399" s="642"/>
      <c r="U399" s="640"/>
      <c r="V399" s="642"/>
      <c r="W399" s="640"/>
      <c r="X399" s="642"/>
      <c r="Y399" s="640"/>
      <c r="Z399" s="642"/>
      <c r="AA399" s="640"/>
      <c r="AB399" s="642"/>
      <c r="AC399" s="640"/>
      <c r="AD399" s="642"/>
      <c r="AE399" s="640"/>
      <c r="AF399" s="642"/>
      <c r="AG399" s="640"/>
      <c r="AH399" s="642"/>
      <c r="AI399" s="640"/>
      <c r="AJ399" s="642"/>
      <c r="AK399" s="640"/>
      <c r="AL399" s="642"/>
      <c r="AM399" s="640"/>
      <c r="AN399" s="642"/>
      <c r="AO399" s="640"/>
      <c r="AP399" s="642"/>
      <c r="AQ399" s="640"/>
      <c r="AR399" s="642"/>
      <c r="AS399" s="640"/>
      <c r="AT399" s="642"/>
      <c r="AU399" s="640"/>
      <c r="AV399" s="642"/>
      <c r="AW399" s="640"/>
      <c r="AX399" s="642"/>
      <c r="AY399" s="640"/>
      <c r="AZ399" s="642"/>
      <c r="BA399" s="640"/>
      <c r="BB399" s="642"/>
      <c r="BC399" s="640"/>
      <c r="BD399" s="642"/>
      <c r="BE399" s="640"/>
      <c r="BF399" s="642"/>
      <c r="BG399" s="640"/>
      <c r="BH399" s="642"/>
      <c r="BI399" s="640"/>
      <c r="BJ399" s="642"/>
      <c r="BK399" s="640"/>
      <c r="BL399" s="642"/>
      <c r="BM399" s="640"/>
      <c r="BN399" s="642"/>
      <c r="BO399" s="640"/>
      <c r="BP399" s="642"/>
      <c r="BQ399" s="640"/>
      <c r="BR399" s="642"/>
      <c r="BS399" s="643">
        <f t="shared" si="115"/>
        <v>0</v>
      </c>
      <c r="BT399" s="644">
        <f t="shared" si="116"/>
        <v>0</v>
      </c>
      <c r="BU399" s="644">
        <f t="shared" si="117"/>
        <v>0</v>
      </c>
      <c r="BV399" s="644">
        <f t="shared" si="118"/>
        <v>0</v>
      </c>
      <c r="BW399" s="645"/>
      <c r="BX399" s="338"/>
      <c r="BY399" s="338"/>
      <c r="BZ399" s="338"/>
      <c r="CA399" s="338"/>
      <c r="CB399" s="338"/>
      <c r="CC399" s="338"/>
    </row>
    <row r="400" ht="15.75" customHeight="1">
      <c r="A400" s="338"/>
      <c r="B400" s="501"/>
      <c r="C400" s="818"/>
      <c r="D400" s="638">
        <f t="shared" ref="D400:E400" si="414">I400+K400+M400+O400+Q400+S400+U400+W400+Y400+AA400+AC400+AE400+AG400+AI400+AK400+AM400+AO400+AQ400+AS400+AU400+AW400+AY400+BA400+BC400+BE400+BG400+BI400+BK400+BM400+BO400+BQ400</f>
        <v>0</v>
      </c>
      <c r="E400" s="505">
        <f t="shared" si="414"/>
        <v>0</v>
      </c>
      <c r="F400" s="639">
        <f t="shared" si="113"/>
        <v>0</v>
      </c>
      <c r="G400" s="327"/>
      <c r="H400" s="298">
        <f t="shared" si="114"/>
        <v>0</v>
      </c>
      <c r="I400" s="640"/>
      <c r="J400" s="642"/>
      <c r="K400" s="640"/>
      <c r="L400" s="642"/>
      <c r="M400" s="640"/>
      <c r="N400" s="642"/>
      <c r="O400" s="640"/>
      <c r="P400" s="642"/>
      <c r="Q400" s="640"/>
      <c r="R400" s="642"/>
      <c r="S400" s="640"/>
      <c r="T400" s="642"/>
      <c r="U400" s="640"/>
      <c r="V400" s="642"/>
      <c r="W400" s="640"/>
      <c r="X400" s="642"/>
      <c r="Y400" s="640"/>
      <c r="Z400" s="642"/>
      <c r="AA400" s="640"/>
      <c r="AB400" s="642"/>
      <c r="AC400" s="640"/>
      <c r="AD400" s="642"/>
      <c r="AE400" s="640"/>
      <c r="AF400" s="642"/>
      <c r="AG400" s="640"/>
      <c r="AH400" s="642"/>
      <c r="AI400" s="640"/>
      <c r="AJ400" s="642"/>
      <c r="AK400" s="640"/>
      <c r="AL400" s="642"/>
      <c r="AM400" s="640"/>
      <c r="AN400" s="642"/>
      <c r="AO400" s="640"/>
      <c r="AP400" s="642"/>
      <c r="AQ400" s="640"/>
      <c r="AR400" s="642"/>
      <c r="AS400" s="640"/>
      <c r="AT400" s="642"/>
      <c r="AU400" s="640"/>
      <c r="AV400" s="642"/>
      <c r="AW400" s="640"/>
      <c r="AX400" s="642"/>
      <c r="AY400" s="640"/>
      <c r="AZ400" s="642"/>
      <c r="BA400" s="640"/>
      <c r="BB400" s="642"/>
      <c r="BC400" s="640"/>
      <c r="BD400" s="642"/>
      <c r="BE400" s="640"/>
      <c r="BF400" s="642"/>
      <c r="BG400" s="640"/>
      <c r="BH400" s="642"/>
      <c r="BI400" s="640"/>
      <c r="BJ400" s="642"/>
      <c r="BK400" s="640"/>
      <c r="BL400" s="642"/>
      <c r="BM400" s="640"/>
      <c r="BN400" s="642"/>
      <c r="BO400" s="640"/>
      <c r="BP400" s="642"/>
      <c r="BQ400" s="640"/>
      <c r="BR400" s="642"/>
      <c r="BS400" s="643">
        <f t="shared" si="115"/>
        <v>0</v>
      </c>
      <c r="BT400" s="644">
        <f t="shared" si="116"/>
        <v>0</v>
      </c>
      <c r="BU400" s="644">
        <f t="shared" si="117"/>
        <v>0</v>
      </c>
      <c r="BV400" s="644">
        <f t="shared" si="118"/>
        <v>0</v>
      </c>
      <c r="BW400" s="645"/>
      <c r="BX400" s="338"/>
      <c r="BY400" s="338"/>
      <c r="BZ400" s="338"/>
      <c r="CA400" s="338"/>
      <c r="CB400" s="338"/>
      <c r="CC400" s="338"/>
    </row>
    <row r="401" ht="15.75" customHeight="1">
      <c r="A401" s="338"/>
      <c r="B401" s="501"/>
      <c r="C401" s="818"/>
      <c r="D401" s="638">
        <f t="shared" ref="D401:E401" si="415">I401+K401+M401+O401+Q401+S401+U401+W401+Y401+AA401+AC401+AE401+AG401+AI401+AK401+AM401+AO401+AQ401+AS401+AU401+AW401+AY401+BA401+BC401+BE401+BG401+BI401+BK401+BM401+BO401+BQ401</f>
        <v>0</v>
      </c>
      <c r="E401" s="505">
        <f t="shared" si="415"/>
        <v>0</v>
      </c>
      <c r="F401" s="639">
        <f t="shared" si="113"/>
        <v>0</v>
      </c>
      <c r="G401" s="327"/>
      <c r="H401" s="298">
        <f t="shared" si="114"/>
        <v>0</v>
      </c>
      <c r="I401" s="640"/>
      <c r="J401" s="642"/>
      <c r="K401" s="640"/>
      <c r="L401" s="642"/>
      <c r="M401" s="640"/>
      <c r="N401" s="642"/>
      <c r="O401" s="640"/>
      <c r="P401" s="642"/>
      <c r="Q401" s="640"/>
      <c r="R401" s="642"/>
      <c r="S401" s="640"/>
      <c r="T401" s="642"/>
      <c r="U401" s="640"/>
      <c r="V401" s="642"/>
      <c r="W401" s="640"/>
      <c r="X401" s="642"/>
      <c r="Y401" s="640"/>
      <c r="Z401" s="642"/>
      <c r="AA401" s="640"/>
      <c r="AB401" s="642"/>
      <c r="AC401" s="640"/>
      <c r="AD401" s="642"/>
      <c r="AE401" s="640"/>
      <c r="AF401" s="642"/>
      <c r="AG401" s="640"/>
      <c r="AH401" s="642"/>
      <c r="AI401" s="640"/>
      <c r="AJ401" s="642"/>
      <c r="AK401" s="640"/>
      <c r="AL401" s="642"/>
      <c r="AM401" s="640"/>
      <c r="AN401" s="642"/>
      <c r="AO401" s="640"/>
      <c r="AP401" s="642"/>
      <c r="AQ401" s="640"/>
      <c r="AR401" s="642"/>
      <c r="AS401" s="640"/>
      <c r="AT401" s="642"/>
      <c r="AU401" s="640"/>
      <c r="AV401" s="642"/>
      <c r="AW401" s="640"/>
      <c r="AX401" s="642"/>
      <c r="AY401" s="640"/>
      <c r="AZ401" s="642"/>
      <c r="BA401" s="640"/>
      <c r="BB401" s="642"/>
      <c r="BC401" s="640"/>
      <c r="BD401" s="642"/>
      <c r="BE401" s="640"/>
      <c r="BF401" s="642"/>
      <c r="BG401" s="640"/>
      <c r="BH401" s="642"/>
      <c r="BI401" s="640"/>
      <c r="BJ401" s="642"/>
      <c r="BK401" s="640"/>
      <c r="BL401" s="642"/>
      <c r="BM401" s="640"/>
      <c r="BN401" s="642"/>
      <c r="BO401" s="640"/>
      <c r="BP401" s="642"/>
      <c r="BQ401" s="640"/>
      <c r="BR401" s="642"/>
      <c r="BS401" s="643">
        <f t="shared" si="115"/>
        <v>0</v>
      </c>
      <c r="BT401" s="644">
        <f t="shared" si="116"/>
        <v>0</v>
      </c>
      <c r="BU401" s="644">
        <f t="shared" si="117"/>
        <v>0</v>
      </c>
      <c r="BV401" s="644">
        <f t="shared" si="118"/>
        <v>0</v>
      </c>
      <c r="BW401" s="645"/>
      <c r="BX401" s="338"/>
      <c r="BY401" s="338"/>
      <c r="BZ401" s="338"/>
      <c r="CA401" s="338"/>
      <c r="CB401" s="338"/>
      <c r="CC401" s="338"/>
    </row>
    <row r="402" ht="15.75" customHeight="1">
      <c r="A402" s="338"/>
      <c r="B402" s="501"/>
      <c r="C402" s="818"/>
      <c r="D402" s="638">
        <f t="shared" ref="D402:E402" si="416">I402+K402+M402+O402+Q402+S402+U402+W402+Y402+AA402+AC402+AE402+AG402+AI402+AK402+AM402+AO402+AQ402+AS402+AU402+AW402+AY402+BA402+BC402+BE402+BG402+BI402+BK402+BM402+BO402+BQ402</f>
        <v>0</v>
      </c>
      <c r="E402" s="505">
        <f t="shared" si="416"/>
        <v>0</v>
      </c>
      <c r="F402" s="639">
        <f t="shared" si="113"/>
        <v>0</v>
      </c>
      <c r="G402" s="327"/>
      <c r="H402" s="298">
        <f t="shared" si="114"/>
        <v>0</v>
      </c>
      <c r="I402" s="640"/>
      <c r="J402" s="642"/>
      <c r="K402" s="640"/>
      <c r="L402" s="642"/>
      <c r="M402" s="640"/>
      <c r="N402" s="642"/>
      <c r="O402" s="640"/>
      <c r="P402" s="642"/>
      <c r="Q402" s="640"/>
      <c r="R402" s="642"/>
      <c r="S402" s="640"/>
      <c r="T402" s="642"/>
      <c r="U402" s="640"/>
      <c r="V402" s="642"/>
      <c r="W402" s="640"/>
      <c r="X402" s="642"/>
      <c r="Y402" s="640"/>
      <c r="Z402" s="642"/>
      <c r="AA402" s="640"/>
      <c r="AB402" s="642"/>
      <c r="AC402" s="640"/>
      <c r="AD402" s="642"/>
      <c r="AE402" s="640"/>
      <c r="AF402" s="642"/>
      <c r="AG402" s="640"/>
      <c r="AH402" s="642"/>
      <c r="AI402" s="640"/>
      <c r="AJ402" s="642"/>
      <c r="AK402" s="640"/>
      <c r="AL402" s="642"/>
      <c r="AM402" s="640"/>
      <c r="AN402" s="642"/>
      <c r="AO402" s="640"/>
      <c r="AP402" s="642"/>
      <c r="AQ402" s="640"/>
      <c r="AR402" s="642"/>
      <c r="AS402" s="640"/>
      <c r="AT402" s="642"/>
      <c r="AU402" s="640"/>
      <c r="AV402" s="642"/>
      <c r="AW402" s="640"/>
      <c r="AX402" s="642"/>
      <c r="AY402" s="640"/>
      <c r="AZ402" s="642"/>
      <c r="BA402" s="640"/>
      <c r="BB402" s="642"/>
      <c r="BC402" s="640"/>
      <c r="BD402" s="642"/>
      <c r="BE402" s="640"/>
      <c r="BF402" s="642"/>
      <c r="BG402" s="640"/>
      <c r="BH402" s="642"/>
      <c r="BI402" s="640"/>
      <c r="BJ402" s="642"/>
      <c r="BK402" s="640"/>
      <c r="BL402" s="642"/>
      <c r="BM402" s="640"/>
      <c r="BN402" s="642"/>
      <c r="BO402" s="640"/>
      <c r="BP402" s="642"/>
      <c r="BQ402" s="640"/>
      <c r="BR402" s="642"/>
      <c r="BS402" s="643">
        <f t="shared" si="115"/>
        <v>0</v>
      </c>
      <c r="BT402" s="644">
        <f t="shared" si="116"/>
        <v>0</v>
      </c>
      <c r="BU402" s="644">
        <f t="shared" si="117"/>
        <v>0</v>
      </c>
      <c r="BV402" s="644">
        <f t="shared" si="118"/>
        <v>0</v>
      </c>
      <c r="BW402" s="645"/>
      <c r="BX402" s="338"/>
      <c r="BY402" s="338"/>
      <c r="BZ402" s="338"/>
      <c r="CA402" s="338"/>
      <c r="CB402" s="338"/>
      <c r="CC402" s="338"/>
    </row>
    <row r="403" ht="15.75" customHeight="1">
      <c r="A403" s="338"/>
      <c r="B403" s="501"/>
      <c r="C403" s="818"/>
      <c r="D403" s="638">
        <f t="shared" ref="D403:E403" si="417">I403+K403+M403+O403+Q403+S403+U403+W403+Y403+AA403+AC403+AE403+AG403+AI403+AK403+AM403+AO403+AQ403+AS403+AU403+AW403+AY403+BA403+BC403+BE403+BG403+BI403+BK403+BM403+BO403+BQ403</f>
        <v>0</v>
      </c>
      <c r="E403" s="505">
        <f t="shared" si="417"/>
        <v>0</v>
      </c>
      <c r="F403" s="639">
        <f t="shared" si="113"/>
        <v>0</v>
      </c>
      <c r="G403" s="327"/>
      <c r="H403" s="298">
        <f t="shared" si="114"/>
        <v>0</v>
      </c>
      <c r="I403" s="640"/>
      <c r="J403" s="642"/>
      <c r="K403" s="640"/>
      <c r="L403" s="642"/>
      <c r="M403" s="640"/>
      <c r="N403" s="642"/>
      <c r="O403" s="640"/>
      <c r="P403" s="642"/>
      <c r="Q403" s="640"/>
      <c r="R403" s="642"/>
      <c r="S403" s="640"/>
      <c r="T403" s="642"/>
      <c r="U403" s="640"/>
      <c r="V403" s="642"/>
      <c r="W403" s="640"/>
      <c r="X403" s="642"/>
      <c r="Y403" s="640"/>
      <c r="Z403" s="642"/>
      <c r="AA403" s="640"/>
      <c r="AB403" s="642"/>
      <c r="AC403" s="640"/>
      <c r="AD403" s="642"/>
      <c r="AE403" s="640"/>
      <c r="AF403" s="642"/>
      <c r="AG403" s="640"/>
      <c r="AH403" s="642"/>
      <c r="AI403" s="640"/>
      <c r="AJ403" s="642"/>
      <c r="AK403" s="640"/>
      <c r="AL403" s="642"/>
      <c r="AM403" s="640"/>
      <c r="AN403" s="642"/>
      <c r="AO403" s="640"/>
      <c r="AP403" s="642"/>
      <c r="AQ403" s="640"/>
      <c r="AR403" s="642"/>
      <c r="AS403" s="640"/>
      <c r="AT403" s="642"/>
      <c r="AU403" s="640"/>
      <c r="AV403" s="642"/>
      <c r="AW403" s="640"/>
      <c r="AX403" s="642"/>
      <c r="AY403" s="640"/>
      <c r="AZ403" s="642"/>
      <c r="BA403" s="640"/>
      <c r="BB403" s="642"/>
      <c r="BC403" s="640"/>
      <c r="BD403" s="642"/>
      <c r="BE403" s="640"/>
      <c r="BF403" s="642"/>
      <c r="BG403" s="640"/>
      <c r="BH403" s="642"/>
      <c r="BI403" s="640"/>
      <c r="BJ403" s="642"/>
      <c r="BK403" s="640"/>
      <c r="BL403" s="642"/>
      <c r="BM403" s="640"/>
      <c r="BN403" s="642"/>
      <c r="BO403" s="640"/>
      <c r="BP403" s="642"/>
      <c r="BQ403" s="640"/>
      <c r="BR403" s="642"/>
      <c r="BS403" s="643">
        <f t="shared" si="115"/>
        <v>0</v>
      </c>
      <c r="BT403" s="644">
        <f t="shared" si="116"/>
        <v>0</v>
      </c>
      <c r="BU403" s="644">
        <f t="shared" si="117"/>
        <v>0</v>
      </c>
      <c r="BV403" s="644">
        <f t="shared" si="118"/>
        <v>0</v>
      </c>
      <c r="BW403" s="645"/>
      <c r="BX403" s="338"/>
      <c r="BY403" s="338"/>
      <c r="BZ403" s="338"/>
      <c r="CA403" s="338"/>
      <c r="CB403" s="338"/>
      <c r="CC403" s="338"/>
    </row>
    <row r="404" ht="15.75" customHeight="1">
      <c r="A404" s="338"/>
      <c r="B404" s="501"/>
      <c r="C404" s="818"/>
      <c r="D404" s="638">
        <f t="shared" ref="D404:E404" si="418">I404+K404+M404+O404+Q404+S404+U404+W404+Y404+AA404+AC404+AE404+AG404+AI404+AK404+AM404+AO404+AQ404+AS404+AU404+AW404+AY404+BA404+BC404+BE404+BG404+BI404+BK404+BM404+BO404+BQ404</f>
        <v>0</v>
      </c>
      <c r="E404" s="505">
        <f t="shared" si="418"/>
        <v>0</v>
      </c>
      <c r="F404" s="639">
        <f t="shared" si="113"/>
        <v>0</v>
      </c>
      <c r="G404" s="327"/>
      <c r="H404" s="298">
        <f t="shared" si="114"/>
        <v>0</v>
      </c>
      <c r="I404" s="640"/>
      <c r="J404" s="642"/>
      <c r="K404" s="640"/>
      <c r="L404" s="642"/>
      <c r="M404" s="640"/>
      <c r="N404" s="642"/>
      <c r="O404" s="640"/>
      <c r="P404" s="642"/>
      <c r="Q404" s="640"/>
      <c r="R404" s="642"/>
      <c r="S404" s="640"/>
      <c r="T404" s="642"/>
      <c r="U404" s="640"/>
      <c r="V404" s="642"/>
      <c r="W404" s="640"/>
      <c r="X404" s="642"/>
      <c r="Y404" s="640"/>
      <c r="Z404" s="642"/>
      <c r="AA404" s="640"/>
      <c r="AB404" s="642"/>
      <c r="AC404" s="640"/>
      <c r="AD404" s="642"/>
      <c r="AE404" s="640"/>
      <c r="AF404" s="642"/>
      <c r="AG404" s="640"/>
      <c r="AH404" s="642"/>
      <c r="AI404" s="640"/>
      <c r="AJ404" s="642"/>
      <c r="AK404" s="640"/>
      <c r="AL404" s="642"/>
      <c r="AM404" s="640"/>
      <c r="AN404" s="642"/>
      <c r="AO404" s="640"/>
      <c r="AP404" s="642"/>
      <c r="AQ404" s="640"/>
      <c r="AR404" s="642"/>
      <c r="AS404" s="640"/>
      <c r="AT404" s="642"/>
      <c r="AU404" s="640"/>
      <c r="AV404" s="642"/>
      <c r="AW404" s="640"/>
      <c r="AX404" s="642"/>
      <c r="AY404" s="640"/>
      <c r="AZ404" s="642"/>
      <c r="BA404" s="640"/>
      <c r="BB404" s="642"/>
      <c r="BC404" s="640"/>
      <c r="BD404" s="642"/>
      <c r="BE404" s="640"/>
      <c r="BF404" s="642"/>
      <c r="BG404" s="640"/>
      <c r="BH404" s="642"/>
      <c r="BI404" s="640"/>
      <c r="BJ404" s="642"/>
      <c r="BK404" s="640"/>
      <c r="BL404" s="642"/>
      <c r="BM404" s="640"/>
      <c r="BN404" s="642"/>
      <c r="BO404" s="640"/>
      <c r="BP404" s="642"/>
      <c r="BQ404" s="640"/>
      <c r="BR404" s="642"/>
      <c r="BS404" s="643">
        <f t="shared" si="115"/>
        <v>0</v>
      </c>
      <c r="BT404" s="644">
        <f t="shared" si="116"/>
        <v>0</v>
      </c>
      <c r="BU404" s="644">
        <f t="shared" si="117"/>
        <v>0</v>
      </c>
      <c r="BV404" s="644">
        <f t="shared" si="118"/>
        <v>0</v>
      </c>
      <c r="BW404" s="645"/>
      <c r="BX404" s="338"/>
      <c r="BY404" s="338"/>
      <c r="BZ404" s="338"/>
      <c r="CA404" s="338"/>
      <c r="CB404" s="338"/>
      <c r="CC404" s="338"/>
    </row>
    <row r="405" ht="15.75" customHeight="1">
      <c r="A405" s="338"/>
      <c r="B405" s="501"/>
      <c r="C405" s="818"/>
      <c r="D405" s="638">
        <f t="shared" ref="D405:E405" si="419">I405+K405+M405+O405+Q405+S405+U405+W405+Y405+AA405+AC405+AE405+AG405+AI405+AK405+AM405+AO405+AQ405+AS405+AU405+AW405+AY405+BA405+BC405+BE405+BG405+BI405+BK405+BM405+BO405+BQ405</f>
        <v>0</v>
      </c>
      <c r="E405" s="505">
        <f t="shared" si="419"/>
        <v>0</v>
      </c>
      <c r="F405" s="639">
        <f t="shared" si="113"/>
        <v>0</v>
      </c>
      <c r="G405" s="327"/>
      <c r="H405" s="298">
        <f t="shared" si="114"/>
        <v>0</v>
      </c>
      <c r="I405" s="640"/>
      <c r="J405" s="642"/>
      <c r="K405" s="640"/>
      <c r="L405" s="642"/>
      <c r="M405" s="640"/>
      <c r="N405" s="642"/>
      <c r="O405" s="640"/>
      <c r="P405" s="642"/>
      <c r="Q405" s="640"/>
      <c r="R405" s="642"/>
      <c r="S405" s="640"/>
      <c r="T405" s="642"/>
      <c r="U405" s="640"/>
      <c r="V405" s="642"/>
      <c r="W405" s="640"/>
      <c r="X405" s="642"/>
      <c r="Y405" s="640"/>
      <c r="Z405" s="642"/>
      <c r="AA405" s="640"/>
      <c r="AB405" s="642"/>
      <c r="AC405" s="640"/>
      <c r="AD405" s="642"/>
      <c r="AE405" s="640"/>
      <c r="AF405" s="642"/>
      <c r="AG405" s="640"/>
      <c r="AH405" s="642"/>
      <c r="AI405" s="640"/>
      <c r="AJ405" s="642"/>
      <c r="AK405" s="640"/>
      <c r="AL405" s="642"/>
      <c r="AM405" s="640"/>
      <c r="AN405" s="642"/>
      <c r="AO405" s="640"/>
      <c r="AP405" s="642"/>
      <c r="AQ405" s="640"/>
      <c r="AR405" s="642"/>
      <c r="AS405" s="640"/>
      <c r="AT405" s="642"/>
      <c r="AU405" s="640"/>
      <c r="AV405" s="642"/>
      <c r="AW405" s="640"/>
      <c r="AX405" s="642"/>
      <c r="AY405" s="640"/>
      <c r="AZ405" s="642"/>
      <c r="BA405" s="640"/>
      <c r="BB405" s="642"/>
      <c r="BC405" s="640"/>
      <c r="BD405" s="642"/>
      <c r="BE405" s="640"/>
      <c r="BF405" s="642"/>
      <c r="BG405" s="640"/>
      <c r="BH405" s="642"/>
      <c r="BI405" s="640"/>
      <c r="BJ405" s="642"/>
      <c r="BK405" s="640"/>
      <c r="BL405" s="642"/>
      <c r="BM405" s="640"/>
      <c r="BN405" s="642"/>
      <c r="BO405" s="640"/>
      <c r="BP405" s="642"/>
      <c r="BQ405" s="640"/>
      <c r="BR405" s="642"/>
      <c r="BS405" s="643">
        <f t="shared" si="115"/>
        <v>0</v>
      </c>
      <c r="BT405" s="644">
        <f t="shared" si="116"/>
        <v>0</v>
      </c>
      <c r="BU405" s="644">
        <f t="shared" si="117"/>
        <v>0</v>
      </c>
      <c r="BV405" s="644">
        <f t="shared" si="118"/>
        <v>0</v>
      </c>
      <c r="BW405" s="645"/>
      <c r="BX405" s="338"/>
      <c r="BY405" s="338"/>
      <c r="BZ405" s="338"/>
      <c r="CA405" s="338"/>
      <c r="CB405" s="338"/>
      <c r="CC405" s="338"/>
    </row>
    <row r="406" ht="15.75" customHeight="1">
      <c r="A406" s="338"/>
      <c r="B406" s="501"/>
      <c r="C406" s="818"/>
      <c r="D406" s="638">
        <f t="shared" ref="D406:E406" si="420">I406+K406+M406+O406+Q406+S406+U406+W406+Y406+AA406+AC406+AE406+AG406+AI406+AK406+AM406+AO406+AQ406+AS406+AU406+AW406+AY406+BA406+BC406+BE406+BG406+BI406+BK406+BM406+BO406+BQ406</f>
        <v>0</v>
      </c>
      <c r="E406" s="505">
        <f t="shared" si="420"/>
        <v>0</v>
      </c>
      <c r="F406" s="639">
        <f t="shared" si="113"/>
        <v>0</v>
      </c>
      <c r="G406" s="327"/>
      <c r="H406" s="298">
        <f t="shared" si="114"/>
        <v>0</v>
      </c>
      <c r="I406" s="640"/>
      <c r="J406" s="642"/>
      <c r="K406" s="640"/>
      <c r="L406" s="642"/>
      <c r="M406" s="640"/>
      <c r="N406" s="642"/>
      <c r="O406" s="640"/>
      <c r="P406" s="642"/>
      <c r="Q406" s="640"/>
      <c r="R406" s="642"/>
      <c r="S406" s="640"/>
      <c r="T406" s="642"/>
      <c r="U406" s="640"/>
      <c r="V406" s="642"/>
      <c r="W406" s="640"/>
      <c r="X406" s="642"/>
      <c r="Y406" s="640"/>
      <c r="Z406" s="642"/>
      <c r="AA406" s="640"/>
      <c r="AB406" s="642"/>
      <c r="AC406" s="640"/>
      <c r="AD406" s="642"/>
      <c r="AE406" s="640"/>
      <c r="AF406" s="642"/>
      <c r="AG406" s="640"/>
      <c r="AH406" s="642"/>
      <c r="AI406" s="640"/>
      <c r="AJ406" s="642"/>
      <c r="AK406" s="640"/>
      <c r="AL406" s="642"/>
      <c r="AM406" s="640"/>
      <c r="AN406" s="642"/>
      <c r="AO406" s="640"/>
      <c r="AP406" s="642"/>
      <c r="AQ406" s="640"/>
      <c r="AR406" s="642"/>
      <c r="AS406" s="640"/>
      <c r="AT406" s="642"/>
      <c r="AU406" s="640"/>
      <c r="AV406" s="642"/>
      <c r="AW406" s="640"/>
      <c r="AX406" s="642"/>
      <c r="AY406" s="640"/>
      <c r="AZ406" s="642"/>
      <c r="BA406" s="640"/>
      <c r="BB406" s="642"/>
      <c r="BC406" s="640"/>
      <c r="BD406" s="642"/>
      <c r="BE406" s="640"/>
      <c r="BF406" s="642"/>
      <c r="BG406" s="640"/>
      <c r="BH406" s="642"/>
      <c r="BI406" s="640"/>
      <c r="BJ406" s="642"/>
      <c r="BK406" s="640"/>
      <c r="BL406" s="642"/>
      <c r="BM406" s="640"/>
      <c r="BN406" s="642"/>
      <c r="BO406" s="640"/>
      <c r="BP406" s="642"/>
      <c r="BQ406" s="640"/>
      <c r="BR406" s="642"/>
      <c r="BS406" s="643">
        <f t="shared" si="115"/>
        <v>0</v>
      </c>
      <c r="BT406" s="644">
        <f t="shared" si="116"/>
        <v>0</v>
      </c>
      <c r="BU406" s="644">
        <f t="shared" si="117"/>
        <v>0</v>
      </c>
      <c r="BV406" s="644">
        <f t="shared" si="118"/>
        <v>0</v>
      </c>
      <c r="BW406" s="645"/>
      <c r="BX406" s="338"/>
      <c r="BY406" s="338"/>
      <c r="BZ406" s="338"/>
      <c r="CA406" s="338"/>
      <c r="CB406" s="338"/>
      <c r="CC406" s="338"/>
    </row>
    <row r="407" ht="15.75" customHeight="1">
      <c r="A407" s="338"/>
      <c r="B407" s="501"/>
      <c r="C407" s="818"/>
      <c r="D407" s="638">
        <f t="shared" ref="D407:E407" si="421">I407+K407+M407+O407+Q407+S407+U407+W407+Y407+AA407+AC407+AE407+AG407+AI407+AK407+AM407+AO407+AQ407+AS407+AU407+AW407+AY407+BA407+BC407+BE407+BG407+BI407+BK407+BM407+BO407+BQ407</f>
        <v>0</v>
      </c>
      <c r="E407" s="505">
        <f t="shared" si="421"/>
        <v>0</v>
      </c>
      <c r="F407" s="639">
        <f t="shared" si="113"/>
        <v>0</v>
      </c>
      <c r="G407" s="327"/>
      <c r="H407" s="298">
        <f t="shared" si="114"/>
        <v>0</v>
      </c>
      <c r="I407" s="640"/>
      <c r="J407" s="642"/>
      <c r="K407" s="640"/>
      <c r="L407" s="642"/>
      <c r="M407" s="640"/>
      <c r="N407" s="642"/>
      <c r="O407" s="640"/>
      <c r="P407" s="642"/>
      <c r="Q407" s="640"/>
      <c r="R407" s="642"/>
      <c r="S407" s="640"/>
      <c r="T407" s="642"/>
      <c r="U407" s="640"/>
      <c r="V407" s="642"/>
      <c r="W407" s="640"/>
      <c r="X407" s="642"/>
      <c r="Y407" s="640"/>
      <c r="Z407" s="642"/>
      <c r="AA407" s="640"/>
      <c r="AB407" s="642"/>
      <c r="AC407" s="640"/>
      <c r="AD407" s="642"/>
      <c r="AE407" s="640"/>
      <c r="AF407" s="642"/>
      <c r="AG407" s="640"/>
      <c r="AH407" s="642"/>
      <c r="AI407" s="640"/>
      <c r="AJ407" s="642"/>
      <c r="AK407" s="640"/>
      <c r="AL407" s="642"/>
      <c r="AM407" s="640"/>
      <c r="AN407" s="642"/>
      <c r="AO407" s="640"/>
      <c r="AP407" s="642"/>
      <c r="AQ407" s="640"/>
      <c r="AR407" s="642"/>
      <c r="AS407" s="640"/>
      <c r="AT407" s="642"/>
      <c r="AU407" s="640"/>
      <c r="AV407" s="642"/>
      <c r="AW407" s="640"/>
      <c r="AX407" s="642"/>
      <c r="AY407" s="640"/>
      <c r="AZ407" s="642"/>
      <c r="BA407" s="640"/>
      <c r="BB407" s="642"/>
      <c r="BC407" s="640"/>
      <c r="BD407" s="642"/>
      <c r="BE407" s="640"/>
      <c r="BF407" s="642"/>
      <c r="BG407" s="640"/>
      <c r="BH407" s="642"/>
      <c r="BI407" s="640"/>
      <c r="BJ407" s="642"/>
      <c r="BK407" s="640"/>
      <c r="BL407" s="642"/>
      <c r="BM407" s="640"/>
      <c r="BN407" s="642"/>
      <c r="BO407" s="640"/>
      <c r="BP407" s="642"/>
      <c r="BQ407" s="640"/>
      <c r="BR407" s="642"/>
      <c r="BS407" s="643">
        <f t="shared" si="115"/>
        <v>0</v>
      </c>
      <c r="BT407" s="644">
        <f t="shared" si="116"/>
        <v>0</v>
      </c>
      <c r="BU407" s="644">
        <f t="shared" si="117"/>
        <v>0</v>
      </c>
      <c r="BV407" s="644">
        <f t="shared" si="118"/>
        <v>0</v>
      </c>
      <c r="BW407" s="645"/>
      <c r="BX407" s="338"/>
      <c r="BY407" s="338"/>
      <c r="BZ407" s="338"/>
      <c r="CA407" s="338"/>
      <c r="CB407" s="338"/>
      <c r="CC407" s="338"/>
    </row>
    <row r="408" ht="15.75" customHeight="1">
      <c r="A408" s="338"/>
      <c r="B408" s="501"/>
      <c r="C408" s="818"/>
      <c r="D408" s="638">
        <f t="shared" ref="D408:E408" si="422">I408+K408+M408+O408+Q408+S408+U408+W408+Y408+AA408+AC408+AE408+AG408+AI408+AK408+AM408+AO408+AQ408+AS408+AU408+AW408+AY408+BA408+BC408+BE408+BG408+BI408+BK408+BM408+BO408+BQ408</f>
        <v>0</v>
      </c>
      <c r="E408" s="505">
        <f t="shared" si="422"/>
        <v>0</v>
      </c>
      <c r="F408" s="639">
        <f t="shared" si="113"/>
        <v>0</v>
      </c>
      <c r="G408" s="327"/>
      <c r="H408" s="298">
        <f t="shared" si="114"/>
        <v>0</v>
      </c>
      <c r="I408" s="640"/>
      <c r="J408" s="642"/>
      <c r="K408" s="640"/>
      <c r="L408" s="642"/>
      <c r="M408" s="640"/>
      <c r="N408" s="642"/>
      <c r="O408" s="640"/>
      <c r="P408" s="642"/>
      <c r="Q408" s="640"/>
      <c r="R408" s="642"/>
      <c r="S408" s="640"/>
      <c r="T408" s="642"/>
      <c r="U408" s="640"/>
      <c r="V408" s="642"/>
      <c r="W408" s="640"/>
      <c r="X408" s="642"/>
      <c r="Y408" s="640"/>
      <c r="Z408" s="642"/>
      <c r="AA408" s="640"/>
      <c r="AB408" s="642"/>
      <c r="AC408" s="640"/>
      <c r="AD408" s="642"/>
      <c r="AE408" s="640"/>
      <c r="AF408" s="642"/>
      <c r="AG408" s="640"/>
      <c r="AH408" s="642"/>
      <c r="AI408" s="640"/>
      <c r="AJ408" s="642"/>
      <c r="AK408" s="640"/>
      <c r="AL408" s="642"/>
      <c r="AM408" s="640"/>
      <c r="AN408" s="642"/>
      <c r="AO408" s="640"/>
      <c r="AP408" s="642"/>
      <c r="AQ408" s="640"/>
      <c r="AR408" s="642"/>
      <c r="AS408" s="640"/>
      <c r="AT408" s="642"/>
      <c r="AU408" s="640"/>
      <c r="AV408" s="642"/>
      <c r="AW408" s="640"/>
      <c r="AX408" s="642"/>
      <c r="AY408" s="640"/>
      <c r="AZ408" s="642"/>
      <c r="BA408" s="640"/>
      <c r="BB408" s="642"/>
      <c r="BC408" s="640"/>
      <c r="BD408" s="642"/>
      <c r="BE408" s="640"/>
      <c r="BF408" s="642"/>
      <c r="BG408" s="640"/>
      <c r="BH408" s="642"/>
      <c r="BI408" s="640"/>
      <c r="BJ408" s="642"/>
      <c r="BK408" s="640"/>
      <c r="BL408" s="642"/>
      <c r="BM408" s="640"/>
      <c r="BN408" s="642"/>
      <c r="BO408" s="640"/>
      <c r="BP408" s="642"/>
      <c r="BQ408" s="640"/>
      <c r="BR408" s="642"/>
      <c r="BS408" s="643">
        <f t="shared" si="115"/>
        <v>0</v>
      </c>
      <c r="BT408" s="644">
        <f t="shared" si="116"/>
        <v>0</v>
      </c>
      <c r="BU408" s="644">
        <f t="shared" si="117"/>
        <v>0</v>
      </c>
      <c r="BV408" s="644">
        <f t="shared" si="118"/>
        <v>0</v>
      </c>
      <c r="BW408" s="645"/>
      <c r="BX408" s="338"/>
      <c r="BY408" s="338"/>
      <c r="BZ408" s="338"/>
      <c r="CA408" s="338"/>
      <c r="CB408" s="338"/>
      <c r="CC408" s="338"/>
    </row>
    <row r="409" ht="15.75" customHeight="1">
      <c r="A409" s="338"/>
      <c r="B409" s="501"/>
      <c r="C409" s="818"/>
      <c r="D409" s="638">
        <f t="shared" ref="D409:E409" si="423">I409+K409+M409+O409+Q409+S409+U409+W409+Y409+AA409+AC409+AE409+AG409+AI409+AK409+AM409+AO409+AQ409+AS409+AU409+AW409+AY409+BA409+BC409+BE409+BG409+BI409+BK409+BM409+BO409+BQ409</f>
        <v>0</v>
      </c>
      <c r="E409" s="505">
        <f t="shared" si="423"/>
        <v>0</v>
      </c>
      <c r="F409" s="639">
        <f t="shared" si="113"/>
        <v>0</v>
      </c>
      <c r="G409" s="327"/>
      <c r="H409" s="298">
        <f t="shared" si="114"/>
        <v>0</v>
      </c>
      <c r="I409" s="640"/>
      <c r="J409" s="642"/>
      <c r="K409" s="640"/>
      <c r="L409" s="642"/>
      <c r="M409" s="640"/>
      <c r="N409" s="642"/>
      <c r="O409" s="640"/>
      <c r="P409" s="642"/>
      <c r="Q409" s="640"/>
      <c r="R409" s="642"/>
      <c r="S409" s="640"/>
      <c r="T409" s="642"/>
      <c r="U409" s="640"/>
      <c r="V409" s="642"/>
      <c r="W409" s="640"/>
      <c r="X409" s="642"/>
      <c r="Y409" s="640"/>
      <c r="Z409" s="642"/>
      <c r="AA409" s="640"/>
      <c r="AB409" s="642"/>
      <c r="AC409" s="640"/>
      <c r="AD409" s="642"/>
      <c r="AE409" s="640"/>
      <c r="AF409" s="642"/>
      <c r="AG409" s="640"/>
      <c r="AH409" s="642"/>
      <c r="AI409" s="640"/>
      <c r="AJ409" s="642"/>
      <c r="AK409" s="640"/>
      <c r="AL409" s="642"/>
      <c r="AM409" s="640"/>
      <c r="AN409" s="642"/>
      <c r="AO409" s="640"/>
      <c r="AP409" s="642"/>
      <c r="AQ409" s="640"/>
      <c r="AR409" s="642"/>
      <c r="AS409" s="640"/>
      <c r="AT409" s="642"/>
      <c r="AU409" s="640"/>
      <c r="AV409" s="642"/>
      <c r="AW409" s="640"/>
      <c r="AX409" s="642"/>
      <c r="AY409" s="640"/>
      <c r="AZ409" s="642"/>
      <c r="BA409" s="640"/>
      <c r="BB409" s="642"/>
      <c r="BC409" s="640"/>
      <c r="BD409" s="642"/>
      <c r="BE409" s="640"/>
      <c r="BF409" s="642"/>
      <c r="BG409" s="640"/>
      <c r="BH409" s="642"/>
      <c r="BI409" s="640"/>
      <c r="BJ409" s="642"/>
      <c r="BK409" s="640"/>
      <c r="BL409" s="642"/>
      <c r="BM409" s="640"/>
      <c r="BN409" s="642"/>
      <c r="BO409" s="640"/>
      <c r="BP409" s="642"/>
      <c r="BQ409" s="640"/>
      <c r="BR409" s="642"/>
      <c r="BS409" s="643">
        <f t="shared" si="115"/>
        <v>0</v>
      </c>
      <c r="BT409" s="644">
        <f t="shared" si="116"/>
        <v>0</v>
      </c>
      <c r="BU409" s="644">
        <f t="shared" si="117"/>
        <v>0</v>
      </c>
      <c r="BV409" s="644">
        <f t="shared" si="118"/>
        <v>0</v>
      </c>
      <c r="BW409" s="645"/>
      <c r="BX409" s="338"/>
      <c r="BY409" s="338"/>
      <c r="BZ409" s="338"/>
      <c r="CA409" s="338"/>
      <c r="CB409" s="338"/>
      <c r="CC409" s="338"/>
    </row>
    <row r="410" ht="15.75" customHeight="1">
      <c r="A410" s="338"/>
      <c r="B410" s="501"/>
      <c r="C410" s="818"/>
      <c r="D410" s="638">
        <f t="shared" ref="D410:E410" si="424">I410+K410+M410+O410+Q410+S410+U410+W410+Y410+AA410+AC410+AE410+AG410+AI410+AK410+AM410+AO410+AQ410+AS410+AU410+AW410+AY410+BA410+BC410+BE410+BG410+BI410+BK410+BM410+BO410+BQ410</f>
        <v>0</v>
      </c>
      <c r="E410" s="505">
        <f t="shared" si="424"/>
        <v>0</v>
      </c>
      <c r="F410" s="639">
        <f t="shared" si="113"/>
        <v>0</v>
      </c>
      <c r="G410" s="327"/>
      <c r="H410" s="298">
        <f t="shared" si="114"/>
        <v>0</v>
      </c>
      <c r="I410" s="640"/>
      <c r="J410" s="642"/>
      <c r="K410" s="640"/>
      <c r="L410" s="642"/>
      <c r="M410" s="640"/>
      <c r="N410" s="642"/>
      <c r="O410" s="640"/>
      <c r="P410" s="642"/>
      <c r="Q410" s="640"/>
      <c r="R410" s="642"/>
      <c r="S410" s="640"/>
      <c r="T410" s="642"/>
      <c r="U410" s="640"/>
      <c r="V410" s="642"/>
      <c r="W410" s="640"/>
      <c r="X410" s="642"/>
      <c r="Y410" s="640"/>
      <c r="Z410" s="642"/>
      <c r="AA410" s="640"/>
      <c r="AB410" s="642"/>
      <c r="AC410" s="640"/>
      <c r="AD410" s="642"/>
      <c r="AE410" s="640"/>
      <c r="AF410" s="642"/>
      <c r="AG410" s="640"/>
      <c r="AH410" s="642"/>
      <c r="AI410" s="640"/>
      <c r="AJ410" s="642"/>
      <c r="AK410" s="640"/>
      <c r="AL410" s="642"/>
      <c r="AM410" s="640"/>
      <c r="AN410" s="642"/>
      <c r="AO410" s="640"/>
      <c r="AP410" s="642"/>
      <c r="AQ410" s="640"/>
      <c r="AR410" s="642"/>
      <c r="AS410" s="640"/>
      <c r="AT410" s="642"/>
      <c r="AU410" s="640"/>
      <c r="AV410" s="642"/>
      <c r="AW410" s="640"/>
      <c r="AX410" s="642"/>
      <c r="AY410" s="640"/>
      <c r="AZ410" s="642"/>
      <c r="BA410" s="640"/>
      <c r="BB410" s="642"/>
      <c r="BC410" s="640"/>
      <c r="BD410" s="642"/>
      <c r="BE410" s="640"/>
      <c r="BF410" s="642"/>
      <c r="BG410" s="640"/>
      <c r="BH410" s="642"/>
      <c r="BI410" s="640"/>
      <c r="BJ410" s="642"/>
      <c r="BK410" s="640"/>
      <c r="BL410" s="642"/>
      <c r="BM410" s="640"/>
      <c r="BN410" s="642"/>
      <c r="BO410" s="640"/>
      <c r="BP410" s="642"/>
      <c r="BQ410" s="640"/>
      <c r="BR410" s="642"/>
      <c r="BS410" s="643">
        <f t="shared" si="115"/>
        <v>0</v>
      </c>
      <c r="BT410" s="644">
        <f t="shared" si="116"/>
        <v>0</v>
      </c>
      <c r="BU410" s="644">
        <f t="shared" si="117"/>
        <v>0</v>
      </c>
      <c r="BV410" s="644">
        <f t="shared" si="118"/>
        <v>0</v>
      </c>
      <c r="BW410" s="645"/>
      <c r="BX410" s="338"/>
      <c r="BY410" s="338"/>
      <c r="BZ410" s="338"/>
      <c r="CA410" s="338"/>
      <c r="CB410" s="338"/>
      <c r="CC410" s="338"/>
    </row>
    <row r="411" ht="15.75" customHeight="1">
      <c r="A411" s="338"/>
      <c r="B411" s="501"/>
      <c r="C411" s="818"/>
      <c r="D411" s="638">
        <f t="shared" ref="D411:E411" si="425">I411+K411+M411+O411+Q411+S411+U411+W411+Y411+AA411+AC411+AE411+AG411+AI411+AK411+AM411+AO411+AQ411+AS411+AU411+AW411+AY411+BA411+BC411+BE411+BG411+BI411+BK411+BM411+BO411+BQ411</f>
        <v>0</v>
      </c>
      <c r="E411" s="505">
        <f t="shared" si="425"/>
        <v>0</v>
      </c>
      <c r="F411" s="639">
        <f t="shared" si="113"/>
        <v>0</v>
      </c>
      <c r="G411" s="327"/>
      <c r="H411" s="298">
        <f t="shared" si="114"/>
        <v>0</v>
      </c>
      <c r="I411" s="640"/>
      <c r="J411" s="642"/>
      <c r="K411" s="640"/>
      <c r="L411" s="642"/>
      <c r="M411" s="640"/>
      <c r="N411" s="642"/>
      <c r="O411" s="640"/>
      <c r="P411" s="642"/>
      <c r="Q411" s="640"/>
      <c r="R411" s="642"/>
      <c r="S411" s="640"/>
      <c r="T411" s="642"/>
      <c r="U411" s="640"/>
      <c r="V411" s="642"/>
      <c r="W411" s="640"/>
      <c r="X411" s="642"/>
      <c r="Y411" s="640"/>
      <c r="Z411" s="642"/>
      <c r="AA411" s="640"/>
      <c r="AB411" s="642"/>
      <c r="AC411" s="640"/>
      <c r="AD411" s="642"/>
      <c r="AE411" s="640"/>
      <c r="AF411" s="642"/>
      <c r="AG411" s="640"/>
      <c r="AH411" s="642"/>
      <c r="AI411" s="640"/>
      <c r="AJ411" s="642"/>
      <c r="AK411" s="640"/>
      <c r="AL411" s="642"/>
      <c r="AM411" s="640"/>
      <c r="AN411" s="642"/>
      <c r="AO411" s="640"/>
      <c r="AP411" s="642"/>
      <c r="AQ411" s="640"/>
      <c r="AR411" s="642"/>
      <c r="AS411" s="640"/>
      <c r="AT411" s="642"/>
      <c r="AU411" s="640"/>
      <c r="AV411" s="642"/>
      <c r="AW411" s="640"/>
      <c r="AX411" s="642"/>
      <c r="AY411" s="640"/>
      <c r="AZ411" s="642"/>
      <c r="BA411" s="640"/>
      <c r="BB411" s="642"/>
      <c r="BC411" s="640"/>
      <c r="BD411" s="642"/>
      <c r="BE411" s="640"/>
      <c r="BF411" s="642"/>
      <c r="BG411" s="640"/>
      <c r="BH411" s="642"/>
      <c r="BI411" s="640"/>
      <c r="BJ411" s="642"/>
      <c r="BK411" s="640"/>
      <c r="BL411" s="642"/>
      <c r="BM411" s="640"/>
      <c r="BN411" s="642"/>
      <c r="BO411" s="640"/>
      <c r="BP411" s="642"/>
      <c r="BQ411" s="640"/>
      <c r="BR411" s="642"/>
      <c r="BS411" s="643">
        <f t="shared" si="115"/>
        <v>0</v>
      </c>
      <c r="BT411" s="644">
        <f t="shared" si="116"/>
        <v>0</v>
      </c>
      <c r="BU411" s="644">
        <f t="shared" si="117"/>
        <v>0</v>
      </c>
      <c r="BV411" s="644">
        <f t="shared" si="118"/>
        <v>0</v>
      </c>
      <c r="BW411" s="645"/>
      <c r="BX411" s="338"/>
      <c r="BY411" s="338"/>
      <c r="BZ411" s="338"/>
      <c r="CA411" s="338"/>
      <c r="CB411" s="338"/>
      <c r="CC411" s="338"/>
    </row>
    <row r="412" ht="15.75" customHeight="1">
      <c r="A412" s="338"/>
      <c r="B412" s="501"/>
      <c r="C412" s="818"/>
      <c r="D412" s="638">
        <f t="shared" ref="D412:E412" si="426">I412+K412+M412+O412+Q412+S412+U412+W412+Y412+AA412+AC412+AE412+AG412+AI412+AK412+AM412+AO412+AQ412+AS412+AU412+AW412+AY412+BA412+BC412+BE412+BG412+BI412+BK412+BM412+BO412+BQ412</f>
        <v>0</v>
      </c>
      <c r="E412" s="505">
        <f t="shared" si="426"/>
        <v>0</v>
      </c>
      <c r="F412" s="639">
        <f t="shared" si="113"/>
        <v>0</v>
      </c>
      <c r="G412" s="327"/>
      <c r="H412" s="298">
        <f t="shared" si="114"/>
        <v>0</v>
      </c>
      <c r="I412" s="640"/>
      <c r="J412" s="642"/>
      <c r="K412" s="640"/>
      <c r="L412" s="642"/>
      <c r="M412" s="640"/>
      <c r="N412" s="642"/>
      <c r="O412" s="640"/>
      <c r="P412" s="642"/>
      <c r="Q412" s="640"/>
      <c r="R412" s="642"/>
      <c r="S412" s="640"/>
      <c r="T412" s="642"/>
      <c r="U412" s="640"/>
      <c r="V412" s="642"/>
      <c r="W412" s="640"/>
      <c r="X412" s="642"/>
      <c r="Y412" s="640"/>
      <c r="Z412" s="642"/>
      <c r="AA412" s="640"/>
      <c r="AB412" s="642"/>
      <c r="AC412" s="640"/>
      <c r="AD412" s="642"/>
      <c r="AE412" s="640"/>
      <c r="AF412" s="642"/>
      <c r="AG412" s="640"/>
      <c r="AH412" s="642"/>
      <c r="AI412" s="640"/>
      <c r="AJ412" s="642"/>
      <c r="AK412" s="640"/>
      <c r="AL412" s="642"/>
      <c r="AM412" s="640"/>
      <c r="AN412" s="642"/>
      <c r="AO412" s="640"/>
      <c r="AP412" s="642"/>
      <c r="AQ412" s="640"/>
      <c r="AR412" s="642"/>
      <c r="AS412" s="640"/>
      <c r="AT412" s="642"/>
      <c r="AU412" s="640"/>
      <c r="AV412" s="642"/>
      <c r="AW412" s="640"/>
      <c r="AX412" s="642"/>
      <c r="AY412" s="640"/>
      <c r="AZ412" s="642"/>
      <c r="BA412" s="640"/>
      <c r="BB412" s="642"/>
      <c r="BC412" s="640"/>
      <c r="BD412" s="642"/>
      <c r="BE412" s="640"/>
      <c r="BF412" s="642"/>
      <c r="BG412" s="640"/>
      <c r="BH412" s="642"/>
      <c r="BI412" s="640"/>
      <c r="BJ412" s="642"/>
      <c r="BK412" s="640"/>
      <c r="BL412" s="642"/>
      <c r="BM412" s="640"/>
      <c r="BN412" s="642"/>
      <c r="BO412" s="640"/>
      <c r="BP412" s="642"/>
      <c r="BQ412" s="640"/>
      <c r="BR412" s="642"/>
      <c r="BS412" s="643">
        <f t="shared" si="115"/>
        <v>0</v>
      </c>
      <c r="BT412" s="644">
        <f t="shared" si="116"/>
        <v>0</v>
      </c>
      <c r="BU412" s="644">
        <f t="shared" si="117"/>
        <v>0</v>
      </c>
      <c r="BV412" s="644">
        <f t="shared" si="118"/>
        <v>0</v>
      </c>
      <c r="BW412" s="645"/>
      <c r="BX412" s="338"/>
      <c r="BY412" s="338"/>
      <c r="BZ412" s="338"/>
      <c r="CA412" s="338"/>
      <c r="CB412" s="338"/>
      <c r="CC412" s="338"/>
    </row>
    <row r="413" ht="15.75" customHeight="1">
      <c r="A413" s="338"/>
      <c r="B413" s="501"/>
      <c r="C413" s="818"/>
      <c r="D413" s="638">
        <f t="shared" ref="D413:E413" si="427">I413+K413+M413+O413+Q413+S413+U413+W413+Y413+AA413+AC413+AE413+AG413+AI413+AK413+AM413+AO413+AQ413+AS413+AU413+AW413+AY413+BA413+BC413+BE413+BG413+BI413+BK413+BM413+BO413+BQ413</f>
        <v>0</v>
      </c>
      <c r="E413" s="505">
        <f t="shared" si="427"/>
        <v>0</v>
      </c>
      <c r="F413" s="639">
        <f t="shared" si="113"/>
        <v>0</v>
      </c>
      <c r="G413" s="327"/>
      <c r="H413" s="298">
        <f t="shared" si="114"/>
        <v>0</v>
      </c>
      <c r="I413" s="640"/>
      <c r="J413" s="642"/>
      <c r="K413" s="640"/>
      <c r="L413" s="642"/>
      <c r="M413" s="640"/>
      <c r="N413" s="642"/>
      <c r="O413" s="640"/>
      <c r="P413" s="642"/>
      <c r="Q413" s="640"/>
      <c r="R413" s="642"/>
      <c r="S413" s="640"/>
      <c r="T413" s="642"/>
      <c r="U413" s="640"/>
      <c r="V413" s="642"/>
      <c r="W413" s="640"/>
      <c r="X413" s="642"/>
      <c r="Y413" s="640"/>
      <c r="Z413" s="642"/>
      <c r="AA413" s="640"/>
      <c r="AB413" s="642"/>
      <c r="AC413" s="640"/>
      <c r="AD413" s="642"/>
      <c r="AE413" s="640"/>
      <c r="AF413" s="642"/>
      <c r="AG413" s="640"/>
      <c r="AH413" s="642"/>
      <c r="AI413" s="640"/>
      <c r="AJ413" s="642"/>
      <c r="AK413" s="640"/>
      <c r="AL413" s="642"/>
      <c r="AM413" s="640"/>
      <c r="AN413" s="642"/>
      <c r="AO413" s="640"/>
      <c r="AP413" s="642"/>
      <c r="AQ413" s="640"/>
      <c r="AR413" s="642"/>
      <c r="AS413" s="640"/>
      <c r="AT413" s="642"/>
      <c r="AU413" s="640"/>
      <c r="AV413" s="642"/>
      <c r="AW413" s="640"/>
      <c r="AX413" s="642"/>
      <c r="AY413" s="640"/>
      <c r="AZ413" s="642"/>
      <c r="BA413" s="640"/>
      <c r="BB413" s="642"/>
      <c r="BC413" s="640"/>
      <c r="BD413" s="642"/>
      <c r="BE413" s="640"/>
      <c r="BF413" s="642"/>
      <c r="BG413" s="640"/>
      <c r="BH413" s="642"/>
      <c r="BI413" s="640"/>
      <c r="BJ413" s="642"/>
      <c r="BK413" s="640"/>
      <c r="BL413" s="642"/>
      <c r="BM413" s="640"/>
      <c r="BN413" s="642"/>
      <c r="BO413" s="640"/>
      <c r="BP413" s="642"/>
      <c r="BQ413" s="640"/>
      <c r="BR413" s="642"/>
      <c r="BS413" s="643">
        <f t="shared" si="115"/>
        <v>0</v>
      </c>
      <c r="BT413" s="644">
        <f t="shared" si="116"/>
        <v>0</v>
      </c>
      <c r="BU413" s="644">
        <f t="shared" si="117"/>
        <v>0</v>
      </c>
      <c r="BV413" s="644">
        <f t="shared" si="118"/>
        <v>0</v>
      </c>
      <c r="BW413" s="645"/>
      <c r="BX413" s="338"/>
      <c r="BY413" s="338"/>
      <c r="BZ413" s="338"/>
      <c r="CA413" s="338"/>
      <c r="CB413" s="338"/>
      <c r="CC413" s="338"/>
    </row>
    <row r="414" ht="15.75" customHeight="1">
      <c r="A414" s="338"/>
      <c r="B414" s="501"/>
      <c r="C414" s="818"/>
      <c r="D414" s="638">
        <f t="shared" ref="D414:E414" si="428">I414+K414+M414+O414+Q414+S414+U414+W414+Y414+AA414+AC414+AE414+AG414+AI414+AK414+AM414+AO414+AQ414+AS414+AU414+AW414+AY414+BA414+BC414+BE414+BG414+BI414+BK414+BM414+BO414+BQ414</f>
        <v>0</v>
      </c>
      <c r="E414" s="505">
        <f t="shared" si="428"/>
        <v>0</v>
      </c>
      <c r="F414" s="639">
        <f t="shared" si="113"/>
        <v>0</v>
      </c>
      <c r="G414" s="327"/>
      <c r="H414" s="298">
        <f t="shared" si="114"/>
        <v>0</v>
      </c>
      <c r="I414" s="640"/>
      <c r="J414" s="642"/>
      <c r="K414" s="640"/>
      <c r="L414" s="642"/>
      <c r="M414" s="640"/>
      <c r="N414" s="642"/>
      <c r="O414" s="640"/>
      <c r="P414" s="642"/>
      <c r="Q414" s="640"/>
      <c r="R414" s="642"/>
      <c r="S414" s="640"/>
      <c r="T414" s="642"/>
      <c r="U414" s="640"/>
      <c r="V414" s="642"/>
      <c r="W414" s="640"/>
      <c r="X414" s="642"/>
      <c r="Y414" s="640"/>
      <c r="Z414" s="642"/>
      <c r="AA414" s="640"/>
      <c r="AB414" s="642"/>
      <c r="AC414" s="640"/>
      <c r="AD414" s="642"/>
      <c r="AE414" s="640"/>
      <c r="AF414" s="642"/>
      <c r="AG414" s="640"/>
      <c r="AH414" s="642"/>
      <c r="AI414" s="640"/>
      <c r="AJ414" s="642"/>
      <c r="AK414" s="640"/>
      <c r="AL414" s="642"/>
      <c r="AM414" s="640"/>
      <c r="AN414" s="642"/>
      <c r="AO414" s="640"/>
      <c r="AP414" s="642"/>
      <c r="AQ414" s="640"/>
      <c r="AR414" s="642"/>
      <c r="AS414" s="640"/>
      <c r="AT414" s="642"/>
      <c r="AU414" s="640"/>
      <c r="AV414" s="642"/>
      <c r="AW414" s="640"/>
      <c r="AX414" s="642"/>
      <c r="AY414" s="640"/>
      <c r="AZ414" s="642"/>
      <c r="BA414" s="640"/>
      <c r="BB414" s="642"/>
      <c r="BC414" s="640"/>
      <c r="BD414" s="642"/>
      <c r="BE414" s="640"/>
      <c r="BF414" s="642"/>
      <c r="BG414" s="640"/>
      <c r="BH414" s="642"/>
      <c r="BI414" s="640"/>
      <c r="BJ414" s="642"/>
      <c r="BK414" s="640"/>
      <c r="BL414" s="642"/>
      <c r="BM414" s="640"/>
      <c r="BN414" s="642"/>
      <c r="BO414" s="640"/>
      <c r="BP414" s="642"/>
      <c r="BQ414" s="640"/>
      <c r="BR414" s="642"/>
      <c r="BS414" s="643">
        <f t="shared" si="115"/>
        <v>0</v>
      </c>
      <c r="BT414" s="644">
        <f t="shared" si="116"/>
        <v>0</v>
      </c>
      <c r="BU414" s="644">
        <f t="shared" si="117"/>
        <v>0</v>
      </c>
      <c r="BV414" s="644">
        <f t="shared" si="118"/>
        <v>0</v>
      </c>
      <c r="BW414" s="645"/>
      <c r="BX414" s="338"/>
      <c r="BY414" s="338"/>
      <c r="BZ414" s="338"/>
      <c r="CA414" s="338"/>
      <c r="CB414" s="338"/>
      <c r="CC414" s="338"/>
    </row>
    <row r="415" ht="15.75" customHeight="1">
      <c r="A415" s="338"/>
      <c r="B415" s="501"/>
      <c r="C415" s="818"/>
      <c r="D415" s="638">
        <f t="shared" ref="D415:E415" si="429">I415+K415+M415+O415+Q415+S415+U415+W415+Y415+AA415+AC415+AE415+AG415+AI415+AK415+AM415+AO415+AQ415+AS415+AU415+AW415+AY415+BA415+BC415+BE415+BG415+BI415+BK415+BM415+BO415+BQ415</f>
        <v>0</v>
      </c>
      <c r="E415" s="505">
        <f t="shared" si="429"/>
        <v>0</v>
      </c>
      <c r="F415" s="639">
        <f t="shared" si="113"/>
        <v>0</v>
      </c>
      <c r="G415" s="327"/>
      <c r="H415" s="298">
        <f t="shared" si="114"/>
        <v>0</v>
      </c>
      <c r="I415" s="640"/>
      <c r="J415" s="642"/>
      <c r="K415" s="640"/>
      <c r="L415" s="642"/>
      <c r="M415" s="640"/>
      <c r="N415" s="642"/>
      <c r="O415" s="640"/>
      <c r="P415" s="642"/>
      <c r="Q415" s="640"/>
      <c r="R415" s="642"/>
      <c r="S415" s="640"/>
      <c r="T415" s="642"/>
      <c r="U415" s="640"/>
      <c r="V415" s="642"/>
      <c r="W415" s="640"/>
      <c r="X415" s="642"/>
      <c r="Y415" s="640"/>
      <c r="Z415" s="642"/>
      <c r="AA415" s="640"/>
      <c r="AB415" s="642"/>
      <c r="AC415" s="640"/>
      <c r="AD415" s="642"/>
      <c r="AE415" s="640"/>
      <c r="AF415" s="642"/>
      <c r="AG415" s="640"/>
      <c r="AH415" s="642"/>
      <c r="AI415" s="640"/>
      <c r="AJ415" s="642"/>
      <c r="AK415" s="640"/>
      <c r="AL415" s="642"/>
      <c r="AM415" s="640"/>
      <c r="AN415" s="642"/>
      <c r="AO415" s="640"/>
      <c r="AP415" s="642"/>
      <c r="AQ415" s="640"/>
      <c r="AR415" s="642"/>
      <c r="AS415" s="640"/>
      <c r="AT415" s="642"/>
      <c r="AU415" s="640"/>
      <c r="AV415" s="642"/>
      <c r="AW415" s="640"/>
      <c r="AX415" s="642"/>
      <c r="AY415" s="640"/>
      <c r="AZ415" s="642"/>
      <c r="BA415" s="640"/>
      <c r="BB415" s="642"/>
      <c r="BC415" s="640"/>
      <c r="BD415" s="642"/>
      <c r="BE415" s="640"/>
      <c r="BF415" s="642"/>
      <c r="BG415" s="640"/>
      <c r="BH415" s="642"/>
      <c r="BI415" s="640"/>
      <c r="BJ415" s="642"/>
      <c r="BK415" s="640"/>
      <c r="BL415" s="642"/>
      <c r="BM415" s="640"/>
      <c r="BN415" s="642"/>
      <c r="BO415" s="640"/>
      <c r="BP415" s="642"/>
      <c r="BQ415" s="640"/>
      <c r="BR415" s="642"/>
      <c r="BS415" s="643">
        <f t="shared" si="115"/>
        <v>0</v>
      </c>
      <c r="BT415" s="644">
        <f t="shared" si="116"/>
        <v>0</v>
      </c>
      <c r="BU415" s="644">
        <f t="shared" si="117"/>
        <v>0</v>
      </c>
      <c r="BV415" s="644">
        <f t="shared" si="118"/>
        <v>0</v>
      </c>
      <c r="BW415" s="645"/>
      <c r="BX415" s="338"/>
      <c r="BY415" s="338"/>
      <c r="BZ415" s="338"/>
      <c r="CA415" s="338"/>
      <c r="CB415" s="338"/>
      <c r="CC415" s="338"/>
    </row>
    <row r="416" ht="15.75" customHeight="1">
      <c r="A416" s="338"/>
      <c r="B416" s="501"/>
      <c r="C416" s="818"/>
      <c r="D416" s="638">
        <f t="shared" ref="D416:E416" si="430">I416+K416+M416+O416+Q416+S416+U416+W416+Y416+AA416+AC416+AE416+AG416+AI416+AK416+AM416+AO416+AQ416+AS416+AU416+AW416+AY416+BA416+BC416+BE416+BG416+BI416+BK416+BM416+BO416+BQ416</f>
        <v>0</v>
      </c>
      <c r="E416" s="505">
        <f t="shared" si="430"/>
        <v>0</v>
      </c>
      <c r="F416" s="639">
        <f t="shared" si="113"/>
        <v>0</v>
      </c>
      <c r="G416" s="327"/>
      <c r="H416" s="298">
        <f t="shared" si="114"/>
        <v>0</v>
      </c>
      <c r="I416" s="640"/>
      <c r="J416" s="642"/>
      <c r="K416" s="640"/>
      <c r="L416" s="642"/>
      <c r="M416" s="640"/>
      <c r="N416" s="642"/>
      <c r="O416" s="640"/>
      <c r="P416" s="642"/>
      <c r="Q416" s="640"/>
      <c r="R416" s="642"/>
      <c r="S416" s="640"/>
      <c r="T416" s="642"/>
      <c r="U416" s="640"/>
      <c r="V416" s="642"/>
      <c r="W416" s="640"/>
      <c r="X416" s="642"/>
      <c r="Y416" s="640"/>
      <c r="Z416" s="642"/>
      <c r="AA416" s="640"/>
      <c r="AB416" s="642"/>
      <c r="AC416" s="640"/>
      <c r="AD416" s="642"/>
      <c r="AE416" s="640"/>
      <c r="AF416" s="642"/>
      <c r="AG416" s="640"/>
      <c r="AH416" s="642"/>
      <c r="AI416" s="640"/>
      <c r="AJ416" s="642"/>
      <c r="AK416" s="640"/>
      <c r="AL416" s="642"/>
      <c r="AM416" s="640"/>
      <c r="AN416" s="642"/>
      <c r="AO416" s="640"/>
      <c r="AP416" s="642"/>
      <c r="AQ416" s="640"/>
      <c r="AR416" s="642"/>
      <c r="AS416" s="640"/>
      <c r="AT416" s="642"/>
      <c r="AU416" s="640"/>
      <c r="AV416" s="642"/>
      <c r="AW416" s="640"/>
      <c r="AX416" s="642"/>
      <c r="AY416" s="640"/>
      <c r="AZ416" s="642"/>
      <c r="BA416" s="640"/>
      <c r="BB416" s="642"/>
      <c r="BC416" s="640"/>
      <c r="BD416" s="642"/>
      <c r="BE416" s="640"/>
      <c r="BF416" s="642"/>
      <c r="BG416" s="640"/>
      <c r="BH416" s="642"/>
      <c r="BI416" s="640"/>
      <c r="BJ416" s="642"/>
      <c r="BK416" s="640"/>
      <c r="BL416" s="642"/>
      <c r="BM416" s="640"/>
      <c r="BN416" s="642"/>
      <c r="BO416" s="640"/>
      <c r="BP416" s="642"/>
      <c r="BQ416" s="640"/>
      <c r="BR416" s="642"/>
      <c r="BS416" s="643">
        <f t="shared" si="115"/>
        <v>0</v>
      </c>
      <c r="BT416" s="644">
        <f t="shared" si="116"/>
        <v>0</v>
      </c>
      <c r="BU416" s="644">
        <f t="shared" si="117"/>
        <v>0</v>
      </c>
      <c r="BV416" s="644">
        <f t="shared" si="118"/>
        <v>0</v>
      </c>
      <c r="BW416" s="645"/>
      <c r="BX416" s="338"/>
      <c r="BY416" s="338"/>
      <c r="BZ416" s="338"/>
      <c r="CA416" s="338"/>
      <c r="CB416" s="338"/>
      <c r="CC416" s="338"/>
    </row>
    <row r="417" ht="15.75" customHeight="1">
      <c r="A417" s="338"/>
      <c r="B417" s="501"/>
      <c r="C417" s="818"/>
      <c r="D417" s="638">
        <f t="shared" ref="D417:E417" si="431">I417+K417+M417+O417+Q417+S417+U417+W417+Y417+AA417+AC417+AE417+AG417+AI417+AK417+AM417+AO417+AQ417+AS417+AU417+AW417+AY417+BA417+BC417+BE417+BG417+BI417+BK417+BM417+BO417+BQ417</f>
        <v>0</v>
      </c>
      <c r="E417" s="505">
        <f t="shared" si="431"/>
        <v>0</v>
      </c>
      <c r="F417" s="639">
        <f t="shared" si="113"/>
        <v>0</v>
      </c>
      <c r="G417" s="327"/>
      <c r="H417" s="298">
        <f t="shared" si="114"/>
        <v>0</v>
      </c>
      <c r="I417" s="640"/>
      <c r="J417" s="642"/>
      <c r="K417" s="640"/>
      <c r="L417" s="642"/>
      <c r="M417" s="640"/>
      <c r="N417" s="642"/>
      <c r="O417" s="640"/>
      <c r="P417" s="642"/>
      <c r="Q417" s="640"/>
      <c r="R417" s="642"/>
      <c r="S417" s="640"/>
      <c r="T417" s="642"/>
      <c r="U417" s="640"/>
      <c r="V417" s="642"/>
      <c r="W417" s="640"/>
      <c r="X417" s="642"/>
      <c r="Y417" s="640"/>
      <c r="Z417" s="642"/>
      <c r="AA417" s="640"/>
      <c r="AB417" s="642"/>
      <c r="AC417" s="640"/>
      <c r="AD417" s="642"/>
      <c r="AE417" s="640"/>
      <c r="AF417" s="642"/>
      <c r="AG417" s="640"/>
      <c r="AH417" s="642"/>
      <c r="AI417" s="640"/>
      <c r="AJ417" s="642"/>
      <c r="AK417" s="640"/>
      <c r="AL417" s="642"/>
      <c r="AM417" s="640"/>
      <c r="AN417" s="642"/>
      <c r="AO417" s="640"/>
      <c r="AP417" s="642"/>
      <c r="AQ417" s="640"/>
      <c r="AR417" s="642"/>
      <c r="AS417" s="640"/>
      <c r="AT417" s="642"/>
      <c r="AU417" s="640"/>
      <c r="AV417" s="642"/>
      <c r="AW417" s="640"/>
      <c r="AX417" s="642"/>
      <c r="AY417" s="640"/>
      <c r="AZ417" s="642"/>
      <c r="BA417" s="640"/>
      <c r="BB417" s="642"/>
      <c r="BC417" s="640"/>
      <c r="BD417" s="642"/>
      <c r="BE417" s="640"/>
      <c r="BF417" s="642"/>
      <c r="BG417" s="640"/>
      <c r="BH417" s="642"/>
      <c r="BI417" s="640"/>
      <c r="BJ417" s="642"/>
      <c r="BK417" s="640"/>
      <c r="BL417" s="642"/>
      <c r="BM417" s="640"/>
      <c r="BN417" s="642"/>
      <c r="BO417" s="640"/>
      <c r="BP417" s="642"/>
      <c r="BQ417" s="640"/>
      <c r="BR417" s="642"/>
      <c r="BS417" s="643">
        <f t="shared" si="115"/>
        <v>0</v>
      </c>
      <c r="BT417" s="644">
        <f t="shared" si="116"/>
        <v>0</v>
      </c>
      <c r="BU417" s="644">
        <f t="shared" si="117"/>
        <v>0</v>
      </c>
      <c r="BV417" s="644">
        <f t="shared" si="118"/>
        <v>0</v>
      </c>
      <c r="BW417" s="645"/>
      <c r="BX417" s="338"/>
      <c r="BY417" s="338"/>
      <c r="BZ417" s="338"/>
      <c r="CA417" s="338"/>
      <c r="CB417" s="338"/>
      <c r="CC417" s="338"/>
    </row>
    <row r="418" ht="15.75" customHeight="1">
      <c r="A418" s="338"/>
      <c r="B418" s="501"/>
      <c r="C418" s="818"/>
      <c r="D418" s="638">
        <f t="shared" ref="D418:E418" si="432">I418+K418+M418+O418+Q418+S418+U418+W418+Y418+AA418+AC418+AE418+AG418+AI418+AK418+AM418+AO418+AQ418+AS418+AU418+AW418+AY418+BA418+BC418+BE418+BG418+BI418+BK418+BM418+BO418+BQ418</f>
        <v>0</v>
      </c>
      <c r="E418" s="505">
        <f t="shared" si="432"/>
        <v>0</v>
      </c>
      <c r="F418" s="639">
        <f t="shared" si="113"/>
        <v>0</v>
      </c>
      <c r="G418" s="327"/>
      <c r="H418" s="298">
        <f t="shared" si="114"/>
        <v>0</v>
      </c>
      <c r="I418" s="640"/>
      <c r="J418" s="642"/>
      <c r="K418" s="640"/>
      <c r="L418" s="642"/>
      <c r="M418" s="640"/>
      <c r="N418" s="642"/>
      <c r="O418" s="640"/>
      <c r="P418" s="642"/>
      <c r="Q418" s="640"/>
      <c r="R418" s="642"/>
      <c r="S418" s="640"/>
      <c r="T418" s="642"/>
      <c r="U418" s="640"/>
      <c r="V418" s="642"/>
      <c r="W418" s="640"/>
      <c r="X418" s="642"/>
      <c r="Y418" s="640"/>
      <c r="Z418" s="642"/>
      <c r="AA418" s="640"/>
      <c r="AB418" s="642"/>
      <c r="AC418" s="640"/>
      <c r="AD418" s="642"/>
      <c r="AE418" s="640"/>
      <c r="AF418" s="642"/>
      <c r="AG418" s="640"/>
      <c r="AH418" s="642"/>
      <c r="AI418" s="640"/>
      <c r="AJ418" s="642"/>
      <c r="AK418" s="640"/>
      <c r="AL418" s="642"/>
      <c r="AM418" s="640"/>
      <c r="AN418" s="642"/>
      <c r="AO418" s="640"/>
      <c r="AP418" s="642"/>
      <c r="AQ418" s="640"/>
      <c r="AR418" s="642"/>
      <c r="AS418" s="640"/>
      <c r="AT418" s="642"/>
      <c r="AU418" s="640"/>
      <c r="AV418" s="642"/>
      <c r="AW418" s="640"/>
      <c r="AX418" s="642"/>
      <c r="AY418" s="640"/>
      <c r="AZ418" s="642"/>
      <c r="BA418" s="640"/>
      <c r="BB418" s="642"/>
      <c r="BC418" s="640"/>
      <c r="BD418" s="642"/>
      <c r="BE418" s="640"/>
      <c r="BF418" s="642"/>
      <c r="BG418" s="640"/>
      <c r="BH418" s="642"/>
      <c r="BI418" s="640"/>
      <c r="BJ418" s="642"/>
      <c r="BK418" s="640"/>
      <c r="BL418" s="642"/>
      <c r="BM418" s="640"/>
      <c r="BN418" s="642"/>
      <c r="BO418" s="640"/>
      <c r="BP418" s="642"/>
      <c r="BQ418" s="640"/>
      <c r="BR418" s="642"/>
      <c r="BS418" s="643">
        <f t="shared" si="115"/>
        <v>0</v>
      </c>
      <c r="BT418" s="644">
        <f t="shared" si="116"/>
        <v>0</v>
      </c>
      <c r="BU418" s="644">
        <f t="shared" si="117"/>
        <v>0</v>
      </c>
      <c r="BV418" s="644">
        <f t="shared" si="118"/>
        <v>0</v>
      </c>
      <c r="BW418" s="645"/>
      <c r="BX418" s="338"/>
      <c r="BY418" s="338"/>
      <c r="BZ418" s="338"/>
      <c r="CA418" s="338"/>
      <c r="CB418" s="338"/>
      <c r="CC418" s="338"/>
    </row>
    <row r="419" ht="15.75" customHeight="1">
      <c r="A419" s="338"/>
      <c r="B419" s="338"/>
      <c r="C419" s="818"/>
      <c r="D419" s="638">
        <f t="shared" ref="D419:E419" si="433">I419+K419+M419+O419+Q419+S419+U419+W419+Y419+AA419+AC419+AE419+AG419+AI419+AK419+AM419+AO419+AQ419+AS419+AU419+AW419+AY419+BA419+BC419+BE419+BG419+BI419+BK419+BM419+BO419+BQ419</f>
        <v>0</v>
      </c>
      <c r="E419" s="505">
        <f t="shared" si="433"/>
        <v>0</v>
      </c>
      <c r="F419" s="639">
        <f t="shared" si="113"/>
        <v>0</v>
      </c>
      <c r="G419" s="327"/>
      <c r="H419" s="298">
        <f t="shared" si="114"/>
        <v>0</v>
      </c>
      <c r="I419" s="640"/>
      <c r="J419" s="642"/>
      <c r="K419" s="640"/>
      <c r="L419" s="642"/>
      <c r="M419" s="640"/>
      <c r="N419" s="642"/>
      <c r="O419" s="640"/>
      <c r="P419" s="642"/>
      <c r="Q419" s="640"/>
      <c r="R419" s="642"/>
      <c r="S419" s="640"/>
      <c r="T419" s="642"/>
      <c r="U419" s="640"/>
      <c r="V419" s="642"/>
      <c r="W419" s="640"/>
      <c r="X419" s="642"/>
      <c r="Y419" s="640"/>
      <c r="Z419" s="642"/>
      <c r="AA419" s="640"/>
      <c r="AB419" s="642"/>
      <c r="AC419" s="640"/>
      <c r="AD419" s="642"/>
      <c r="AE419" s="640"/>
      <c r="AF419" s="642"/>
      <c r="AG419" s="640"/>
      <c r="AH419" s="642"/>
      <c r="AI419" s="640"/>
      <c r="AJ419" s="642"/>
      <c r="AK419" s="640"/>
      <c r="AL419" s="642"/>
      <c r="AM419" s="640"/>
      <c r="AN419" s="642"/>
      <c r="AO419" s="640"/>
      <c r="AP419" s="642"/>
      <c r="AQ419" s="640"/>
      <c r="AR419" s="642"/>
      <c r="AS419" s="640"/>
      <c r="AT419" s="642"/>
      <c r="AU419" s="640"/>
      <c r="AV419" s="642"/>
      <c r="AW419" s="640"/>
      <c r="AX419" s="642"/>
      <c r="AY419" s="640"/>
      <c r="AZ419" s="642"/>
      <c r="BA419" s="640"/>
      <c r="BB419" s="642"/>
      <c r="BC419" s="640"/>
      <c r="BD419" s="642"/>
      <c r="BE419" s="640"/>
      <c r="BF419" s="642"/>
      <c r="BG419" s="640"/>
      <c r="BH419" s="642"/>
      <c r="BI419" s="640"/>
      <c r="BJ419" s="642"/>
      <c r="BK419" s="640"/>
      <c r="BL419" s="642"/>
      <c r="BM419" s="640"/>
      <c r="BN419" s="642"/>
      <c r="BO419" s="640"/>
      <c r="BP419" s="642"/>
      <c r="BQ419" s="640"/>
      <c r="BR419" s="642"/>
      <c r="BS419" s="643">
        <f t="shared" si="115"/>
        <v>0</v>
      </c>
      <c r="BT419" s="644">
        <f t="shared" si="116"/>
        <v>0</v>
      </c>
      <c r="BU419" s="644">
        <f t="shared" si="117"/>
        <v>0</v>
      </c>
      <c r="BV419" s="644">
        <f t="shared" si="118"/>
        <v>0</v>
      </c>
      <c r="BW419" s="645"/>
      <c r="BX419" s="338"/>
      <c r="BY419" s="338"/>
      <c r="BZ419" s="338"/>
      <c r="CA419" s="338"/>
      <c r="CB419" s="338"/>
      <c r="CC419" s="338"/>
    </row>
    <row r="420" ht="15.75" customHeight="1">
      <c r="A420" s="338"/>
      <c r="B420" s="338"/>
      <c r="C420" s="818"/>
      <c r="D420" s="638">
        <f t="shared" ref="D420:E420" si="434">I420+K420+M420+O420+Q420+S420+U420+W420+Y420+AA420+AC420+AE420+AG420+AI420+AK420+AM420+AO420+AQ420+AS420+AU420+AW420+AY420+BA420+BC420+BE420+BG420+BI420+BK420+BM420+BO420+BQ420</f>
        <v>0</v>
      </c>
      <c r="E420" s="505">
        <f t="shared" si="434"/>
        <v>0</v>
      </c>
      <c r="F420" s="639">
        <f t="shared" si="113"/>
        <v>0</v>
      </c>
      <c r="G420" s="327"/>
      <c r="H420" s="298">
        <f t="shared" si="114"/>
        <v>0</v>
      </c>
      <c r="I420" s="640"/>
      <c r="J420" s="642"/>
      <c r="K420" s="640"/>
      <c r="L420" s="642"/>
      <c r="M420" s="640"/>
      <c r="N420" s="642"/>
      <c r="O420" s="640"/>
      <c r="P420" s="642"/>
      <c r="Q420" s="640"/>
      <c r="R420" s="642"/>
      <c r="S420" s="640"/>
      <c r="T420" s="642"/>
      <c r="U420" s="640"/>
      <c r="V420" s="642"/>
      <c r="W420" s="640"/>
      <c r="X420" s="642"/>
      <c r="Y420" s="640"/>
      <c r="Z420" s="642"/>
      <c r="AA420" s="640"/>
      <c r="AB420" s="642"/>
      <c r="AC420" s="640"/>
      <c r="AD420" s="642"/>
      <c r="AE420" s="640"/>
      <c r="AF420" s="642"/>
      <c r="AG420" s="640"/>
      <c r="AH420" s="642"/>
      <c r="AI420" s="640"/>
      <c r="AJ420" s="642"/>
      <c r="AK420" s="640"/>
      <c r="AL420" s="642"/>
      <c r="AM420" s="640"/>
      <c r="AN420" s="642"/>
      <c r="AO420" s="640"/>
      <c r="AP420" s="642"/>
      <c r="AQ420" s="640"/>
      <c r="AR420" s="642"/>
      <c r="AS420" s="640"/>
      <c r="AT420" s="642"/>
      <c r="AU420" s="640"/>
      <c r="AV420" s="642"/>
      <c r="AW420" s="640"/>
      <c r="AX420" s="642"/>
      <c r="AY420" s="640"/>
      <c r="AZ420" s="642"/>
      <c r="BA420" s="640"/>
      <c r="BB420" s="642"/>
      <c r="BC420" s="640"/>
      <c r="BD420" s="642"/>
      <c r="BE420" s="640"/>
      <c r="BF420" s="642"/>
      <c r="BG420" s="640"/>
      <c r="BH420" s="642"/>
      <c r="BI420" s="640"/>
      <c r="BJ420" s="642"/>
      <c r="BK420" s="640"/>
      <c r="BL420" s="642"/>
      <c r="BM420" s="640"/>
      <c r="BN420" s="642"/>
      <c r="BO420" s="640"/>
      <c r="BP420" s="642"/>
      <c r="BQ420" s="640"/>
      <c r="BR420" s="642"/>
      <c r="BS420" s="643">
        <f t="shared" si="115"/>
        <v>0</v>
      </c>
      <c r="BT420" s="644">
        <f t="shared" si="116"/>
        <v>0</v>
      </c>
      <c r="BU420" s="644">
        <f t="shared" si="117"/>
        <v>0</v>
      </c>
      <c r="BV420" s="644">
        <f t="shared" si="118"/>
        <v>0</v>
      </c>
      <c r="BW420" s="645"/>
      <c r="BX420" s="338"/>
      <c r="BY420" s="338"/>
      <c r="BZ420" s="338"/>
      <c r="CA420" s="338"/>
      <c r="CB420" s="338"/>
      <c r="CC420" s="338"/>
    </row>
    <row r="421" ht="15.75" customHeight="1">
      <c r="A421" s="338"/>
      <c r="B421" s="338"/>
      <c r="C421" s="818"/>
      <c r="D421" s="638">
        <f t="shared" ref="D421:E421" si="435">I421+K421+M421+O421+Q421+S421+U421+W421+Y421+AA421+AC421+AE421+AG421+AI421+AK421+AM421+AO421+AQ421+AS421+AU421+AW421+AY421+BA421+BC421+BE421+BG421+BI421+BK421+BM421+BO421+BQ421</f>
        <v>0</v>
      </c>
      <c r="E421" s="505">
        <f t="shared" si="435"/>
        <v>0</v>
      </c>
      <c r="F421" s="639">
        <f t="shared" si="113"/>
        <v>0</v>
      </c>
      <c r="G421" s="327"/>
      <c r="H421" s="298">
        <f t="shared" si="114"/>
        <v>0</v>
      </c>
      <c r="I421" s="640"/>
      <c r="J421" s="642"/>
      <c r="K421" s="640"/>
      <c r="L421" s="642"/>
      <c r="M421" s="640"/>
      <c r="N421" s="642"/>
      <c r="O421" s="640"/>
      <c r="P421" s="642"/>
      <c r="Q421" s="640"/>
      <c r="R421" s="642"/>
      <c r="S421" s="640"/>
      <c r="T421" s="642"/>
      <c r="U421" s="640"/>
      <c r="V421" s="642"/>
      <c r="W421" s="640"/>
      <c r="X421" s="642"/>
      <c r="Y421" s="640"/>
      <c r="Z421" s="642"/>
      <c r="AA421" s="640"/>
      <c r="AB421" s="642"/>
      <c r="AC421" s="640"/>
      <c r="AD421" s="642"/>
      <c r="AE421" s="640"/>
      <c r="AF421" s="642"/>
      <c r="AG421" s="640"/>
      <c r="AH421" s="642"/>
      <c r="AI421" s="640"/>
      <c r="AJ421" s="642"/>
      <c r="AK421" s="640"/>
      <c r="AL421" s="642"/>
      <c r="AM421" s="640"/>
      <c r="AN421" s="642"/>
      <c r="AO421" s="640"/>
      <c r="AP421" s="642"/>
      <c r="AQ421" s="640"/>
      <c r="AR421" s="642"/>
      <c r="AS421" s="640"/>
      <c r="AT421" s="642"/>
      <c r="AU421" s="640"/>
      <c r="AV421" s="642"/>
      <c r="AW421" s="640"/>
      <c r="AX421" s="642"/>
      <c r="AY421" s="640"/>
      <c r="AZ421" s="642"/>
      <c r="BA421" s="640"/>
      <c r="BB421" s="642"/>
      <c r="BC421" s="640"/>
      <c r="BD421" s="642"/>
      <c r="BE421" s="640"/>
      <c r="BF421" s="642"/>
      <c r="BG421" s="640"/>
      <c r="BH421" s="642"/>
      <c r="BI421" s="640"/>
      <c r="BJ421" s="642"/>
      <c r="BK421" s="640"/>
      <c r="BL421" s="642"/>
      <c r="BM421" s="640"/>
      <c r="BN421" s="642"/>
      <c r="BO421" s="640"/>
      <c r="BP421" s="642"/>
      <c r="BQ421" s="640"/>
      <c r="BR421" s="642"/>
      <c r="BS421" s="643">
        <f t="shared" si="115"/>
        <v>0</v>
      </c>
      <c r="BT421" s="644">
        <f t="shared" si="116"/>
        <v>0</v>
      </c>
      <c r="BU421" s="644">
        <f t="shared" si="117"/>
        <v>0</v>
      </c>
      <c r="BV421" s="644">
        <f t="shared" si="118"/>
        <v>0</v>
      </c>
      <c r="BW421" s="645"/>
      <c r="BX421" s="338"/>
      <c r="BY421" s="338"/>
      <c r="BZ421" s="338"/>
      <c r="CA421" s="338"/>
      <c r="CB421" s="338"/>
      <c r="CC421" s="338"/>
    </row>
    <row r="422" ht="15.75" customHeight="1">
      <c r="A422" s="338"/>
      <c r="B422" s="338"/>
      <c r="C422" s="818"/>
      <c r="D422" s="638">
        <f t="shared" ref="D422:E422" si="436">I422+K422+M422+O422+Q422+S422+U422+W422+Y422+AA422+AC422+AE422+AG422+AI422+AK422+AM422+AO422+AQ422+AS422+AU422+AW422+AY422+BA422+BC422+BE422+BG422+BI422+BK422+BM422+BO422+BQ422</f>
        <v>0</v>
      </c>
      <c r="E422" s="505">
        <f t="shared" si="436"/>
        <v>0</v>
      </c>
      <c r="F422" s="639">
        <f t="shared" si="113"/>
        <v>0</v>
      </c>
      <c r="G422" s="327"/>
      <c r="H422" s="298">
        <f t="shared" si="114"/>
        <v>0</v>
      </c>
      <c r="I422" s="640"/>
      <c r="J422" s="642"/>
      <c r="K422" s="640"/>
      <c r="L422" s="642"/>
      <c r="M422" s="640"/>
      <c r="N422" s="642"/>
      <c r="O422" s="640"/>
      <c r="P422" s="642"/>
      <c r="Q422" s="640"/>
      <c r="R422" s="642"/>
      <c r="S422" s="640"/>
      <c r="T422" s="642"/>
      <c r="U422" s="640"/>
      <c r="V422" s="642"/>
      <c r="W422" s="640"/>
      <c r="X422" s="642"/>
      <c r="Y422" s="640"/>
      <c r="Z422" s="642"/>
      <c r="AA422" s="640"/>
      <c r="AB422" s="642"/>
      <c r="AC422" s="640"/>
      <c r="AD422" s="642"/>
      <c r="AE422" s="640"/>
      <c r="AF422" s="642"/>
      <c r="AG422" s="640"/>
      <c r="AH422" s="642"/>
      <c r="AI422" s="640"/>
      <c r="AJ422" s="642"/>
      <c r="AK422" s="640"/>
      <c r="AL422" s="642"/>
      <c r="AM422" s="640"/>
      <c r="AN422" s="642"/>
      <c r="AO422" s="640"/>
      <c r="AP422" s="642"/>
      <c r="AQ422" s="640"/>
      <c r="AR422" s="642"/>
      <c r="AS422" s="640"/>
      <c r="AT422" s="642"/>
      <c r="AU422" s="640"/>
      <c r="AV422" s="642"/>
      <c r="AW422" s="640"/>
      <c r="AX422" s="642"/>
      <c r="AY422" s="640"/>
      <c r="AZ422" s="642"/>
      <c r="BA422" s="640"/>
      <c r="BB422" s="642"/>
      <c r="BC422" s="640"/>
      <c r="BD422" s="642"/>
      <c r="BE422" s="640"/>
      <c r="BF422" s="642"/>
      <c r="BG422" s="640"/>
      <c r="BH422" s="642"/>
      <c r="BI422" s="640"/>
      <c r="BJ422" s="642"/>
      <c r="BK422" s="640"/>
      <c r="BL422" s="642"/>
      <c r="BM422" s="640"/>
      <c r="BN422" s="642"/>
      <c r="BO422" s="640"/>
      <c r="BP422" s="642"/>
      <c r="BQ422" s="640"/>
      <c r="BR422" s="642"/>
      <c r="BS422" s="643">
        <f t="shared" si="115"/>
        <v>0</v>
      </c>
      <c r="BT422" s="644">
        <f t="shared" si="116"/>
        <v>0</v>
      </c>
      <c r="BU422" s="644">
        <f t="shared" si="117"/>
        <v>0</v>
      </c>
      <c r="BV422" s="644">
        <f t="shared" si="118"/>
        <v>0</v>
      </c>
      <c r="BW422" s="645"/>
      <c r="BX422" s="338"/>
      <c r="BY422" s="338"/>
      <c r="BZ422" s="338"/>
      <c r="CA422" s="338"/>
      <c r="CB422" s="338"/>
      <c r="CC422" s="338"/>
    </row>
    <row r="423" ht="15.75" customHeight="1">
      <c r="A423" s="338"/>
      <c r="B423" s="338"/>
      <c r="C423" s="818"/>
      <c r="D423" s="638">
        <f t="shared" ref="D423:E423" si="437">I423+K423+M423+O423+Q423+S423+U423+W423+Y423+AA423+AC423+AE423+AG423+AI423+AK423+AM423+AO423+AQ423+AS423+AU423+AW423+AY423+BA423+BC423+BE423+BG423+BI423+BK423+BM423+BO423+BQ423</f>
        <v>0</v>
      </c>
      <c r="E423" s="505">
        <f t="shared" si="437"/>
        <v>0</v>
      </c>
      <c r="F423" s="639">
        <f t="shared" si="113"/>
        <v>0</v>
      </c>
      <c r="G423" s="327"/>
      <c r="H423" s="298">
        <f t="shared" si="114"/>
        <v>0</v>
      </c>
      <c r="I423" s="640"/>
      <c r="J423" s="642"/>
      <c r="K423" s="640"/>
      <c r="L423" s="642"/>
      <c r="M423" s="640"/>
      <c r="N423" s="642"/>
      <c r="O423" s="640"/>
      <c r="P423" s="642"/>
      <c r="Q423" s="640"/>
      <c r="R423" s="642"/>
      <c r="S423" s="640"/>
      <c r="T423" s="642"/>
      <c r="U423" s="640"/>
      <c r="V423" s="642"/>
      <c r="W423" s="640"/>
      <c r="X423" s="642"/>
      <c r="Y423" s="640"/>
      <c r="Z423" s="642"/>
      <c r="AA423" s="640"/>
      <c r="AB423" s="642"/>
      <c r="AC423" s="640"/>
      <c r="AD423" s="642"/>
      <c r="AE423" s="640"/>
      <c r="AF423" s="642"/>
      <c r="AG423" s="640"/>
      <c r="AH423" s="642"/>
      <c r="AI423" s="640"/>
      <c r="AJ423" s="642"/>
      <c r="AK423" s="640"/>
      <c r="AL423" s="642"/>
      <c r="AM423" s="640"/>
      <c r="AN423" s="642"/>
      <c r="AO423" s="640"/>
      <c r="AP423" s="642"/>
      <c r="AQ423" s="640"/>
      <c r="AR423" s="642"/>
      <c r="AS423" s="640"/>
      <c r="AT423" s="642"/>
      <c r="AU423" s="640"/>
      <c r="AV423" s="642"/>
      <c r="AW423" s="640"/>
      <c r="AX423" s="642"/>
      <c r="AY423" s="640"/>
      <c r="AZ423" s="642"/>
      <c r="BA423" s="640"/>
      <c r="BB423" s="642"/>
      <c r="BC423" s="640"/>
      <c r="BD423" s="642"/>
      <c r="BE423" s="640"/>
      <c r="BF423" s="642"/>
      <c r="BG423" s="640"/>
      <c r="BH423" s="642"/>
      <c r="BI423" s="640"/>
      <c r="BJ423" s="642"/>
      <c r="BK423" s="640"/>
      <c r="BL423" s="642"/>
      <c r="BM423" s="640"/>
      <c r="BN423" s="642"/>
      <c r="BO423" s="640"/>
      <c r="BP423" s="642"/>
      <c r="BQ423" s="640"/>
      <c r="BR423" s="642"/>
      <c r="BS423" s="643">
        <f t="shared" si="115"/>
        <v>0</v>
      </c>
      <c r="BT423" s="644">
        <f t="shared" si="116"/>
        <v>0</v>
      </c>
      <c r="BU423" s="644">
        <f t="shared" si="117"/>
        <v>0</v>
      </c>
      <c r="BV423" s="644">
        <f t="shared" si="118"/>
        <v>0</v>
      </c>
      <c r="BW423" s="645"/>
      <c r="BX423" s="338"/>
      <c r="BY423" s="338"/>
      <c r="BZ423" s="338"/>
      <c r="CA423" s="338"/>
      <c r="CB423" s="338"/>
      <c r="CC423" s="338"/>
    </row>
    <row r="424" ht="15.75" customHeight="1">
      <c r="A424" s="338"/>
      <c r="B424" s="338"/>
      <c r="C424" s="818"/>
      <c r="D424" s="638">
        <f t="shared" ref="D424:E424" si="438">I424+K424+M424+O424+Q424+S424+U424+W424+Y424+AA424+AC424+AE424+AG424+AI424+AK424+AM424+AO424+AQ424+AS424+AU424+AW424+AY424+BA424+BC424+BE424+BG424+BI424+BK424+BM424+BO424+BQ424</f>
        <v>0</v>
      </c>
      <c r="E424" s="505">
        <f t="shared" si="438"/>
        <v>0</v>
      </c>
      <c r="F424" s="639">
        <f t="shared" si="113"/>
        <v>0</v>
      </c>
      <c r="G424" s="327"/>
      <c r="H424" s="298">
        <f t="shared" si="114"/>
        <v>0</v>
      </c>
      <c r="I424" s="640"/>
      <c r="J424" s="642"/>
      <c r="K424" s="640"/>
      <c r="L424" s="642"/>
      <c r="M424" s="640"/>
      <c r="N424" s="642"/>
      <c r="O424" s="640"/>
      <c r="P424" s="642"/>
      <c r="Q424" s="640"/>
      <c r="R424" s="642"/>
      <c r="S424" s="640"/>
      <c r="T424" s="642"/>
      <c r="U424" s="640"/>
      <c r="V424" s="642"/>
      <c r="W424" s="640"/>
      <c r="X424" s="642"/>
      <c r="Y424" s="640"/>
      <c r="Z424" s="642"/>
      <c r="AA424" s="640"/>
      <c r="AB424" s="642"/>
      <c r="AC424" s="640"/>
      <c r="AD424" s="642"/>
      <c r="AE424" s="640"/>
      <c r="AF424" s="642"/>
      <c r="AG424" s="640"/>
      <c r="AH424" s="642"/>
      <c r="AI424" s="640"/>
      <c r="AJ424" s="642"/>
      <c r="AK424" s="640"/>
      <c r="AL424" s="642"/>
      <c r="AM424" s="640"/>
      <c r="AN424" s="642"/>
      <c r="AO424" s="640"/>
      <c r="AP424" s="642"/>
      <c r="AQ424" s="640"/>
      <c r="AR424" s="642"/>
      <c r="AS424" s="640"/>
      <c r="AT424" s="642"/>
      <c r="AU424" s="640"/>
      <c r="AV424" s="642"/>
      <c r="AW424" s="640"/>
      <c r="AX424" s="642"/>
      <c r="AY424" s="640"/>
      <c r="AZ424" s="642"/>
      <c r="BA424" s="640"/>
      <c r="BB424" s="642"/>
      <c r="BC424" s="640"/>
      <c r="BD424" s="642"/>
      <c r="BE424" s="640"/>
      <c r="BF424" s="642"/>
      <c r="BG424" s="640"/>
      <c r="BH424" s="642"/>
      <c r="BI424" s="640"/>
      <c r="BJ424" s="642"/>
      <c r="BK424" s="640"/>
      <c r="BL424" s="642"/>
      <c r="BM424" s="640"/>
      <c r="BN424" s="642"/>
      <c r="BO424" s="640"/>
      <c r="BP424" s="642"/>
      <c r="BQ424" s="640"/>
      <c r="BR424" s="642"/>
      <c r="BS424" s="643">
        <f t="shared" si="115"/>
        <v>0</v>
      </c>
      <c r="BT424" s="644">
        <f t="shared" si="116"/>
        <v>0</v>
      </c>
      <c r="BU424" s="644">
        <f t="shared" si="117"/>
        <v>0</v>
      </c>
      <c r="BV424" s="644">
        <f t="shared" si="118"/>
        <v>0</v>
      </c>
      <c r="BW424" s="645"/>
      <c r="BX424" s="338"/>
      <c r="BY424" s="338"/>
      <c r="BZ424" s="338"/>
      <c r="CA424" s="338"/>
      <c r="CB424" s="338"/>
      <c r="CC424" s="338"/>
    </row>
    <row r="425" ht="15.75" customHeight="1">
      <c r="A425" s="338"/>
      <c r="B425" s="338"/>
      <c r="C425" s="818"/>
      <c r="D425" s="638">
        <f t="shared" ref="D425:E425" si="439">I425+K425+M425+O425+Q425+S425+U425+W425+Y425+AA425+AC425+AE425+AG425+AI425+AK425+AM425+AO425+AQ425+AS425+AU425+AW425+AY425+BA425+BC425+BE425+BG425+BI425+BK425+BM425+BO425+BQ425</f>
        <v>0</v>
      </c>
      <c r="E425" s="505">
        <f t="shared" si="439"/>
        <v>0</v>
      </c>
      <c r="F425" s="639">
        <f t="shared" si="113"/>
        <v>0</v>
      </c>
      <c r="G425" s="327"/>
      <c r="H425" s="298">
        <f t="shared" si="114"/>
        <v>0</v>
      </c>
      <c r="I425" s="640"/>
      <c r="J425" s="642"/>
      <c r="K425" s="640"/>
      <c r="L425" s="642"/>
      <c r="M425" s="640"/>
      <c r="N425" s="642"/>
      <c r="O425" s="640"/>
      <c r="P425" s="642"/>
      <c r="Q425" s="640"/>
      <c r="R425" s="642"/>
      <c r="S425" s="640"/>
      <c r="T425" s="642"/>
      <c r="U425" s="640"/>
      <c r="V425" s="642"/>
      <c r="W425" s="640"/>
      <c r="X425" s="642"/>
      <c r="Y425" s="640"/>
      <c r="Z425" s="642"/>
      <c r="AA425" s="640"/>
      <c r="AB425" s="642"/>
      <c r="AC425" s="640"/>
      <c r="AD425" s="642"/>
      <c r="AE425" s="640"/>
      <c r="AF425" s="642"/>
      <c r="AG425" s="640"/>
      <c r="AH425" s="642"/>
      <c r="AI425" s="640"/>
      <c r="AJ425" s="642"/>
      <c r="AK425" s="640"/>
      <c r="AL425" s="642"/>
      <c r="AM425" s="640"/>
      <c r="AN425" s="642"/>
      <c r="AO425" s="640"/>
      <c r="AP425" s="642"/>
      <c r="AQ425" s="640"/>
      <c r="AR425" s="642"/>
      <c r="AS425" s="640"/>
      <c r="AT425" s="642"/>
      <c r="AU425" s="640"/>
      <c r="AV425" s="642"/>
      <c r="AW425" s="640"/>
      <c r="AX425" s="642"/>
      <c r="AY425" s="640"/>
      <c r="AZ425" s="642"/>
      <c r="BA425" s="640"/>
      <c r="BB425" s="642"/>
      <c r="BC425" s="640"/>
      <c r="BD425" s="642"/>
      <c r="BE425" s="640"/>
      <c r="BF425" s="642"/>
      <c r="BG425" s="640"/>
      <c r="BH425" s="642"/>
      <c r="BI425" s="640"/>
      <c r="BJ425" s="642"/>
      <c r="BK425" s="640"/>
      <c r="BL425" s="642"/>
      <c r="BM425" s="640"/>
      <c r="BN425" s="642"/>
      <c r="BO425" s="640"/>
      <c r="BP425" s="642"/>
      <c r="BQ425" s="640"/>
      <c r="BR425" s="642"/>
      <c r="BS425" s="643">
        <f t="shared" si="115"/>
        <v>0</v>
      </c>
      <c r="BT425" s="644">
        <f t="shared" si="116"/>
        <v>0</v>
      </c>
      <c r="BU425" s="644">
        <f t="shared" si="117"/>
        <v>0</v>
      </c>
      <c r="BV425" s="644">
        <f t="shared" si="118"/>
        <v>0</v>
      </c>
      <c r="BW425" s="645"/>
      <c r="BX425" s="338"/>
      <c r="BY425" s="338"/>
      <c r="BZ425" s="338"/>
      <c r="CA425" s="338"/>
      <c r="CB425" s="338"/>
      <c r="CC425" s="338"/>
    </row>
    <row r="426" ht="15.75" customHeight="1">
      <c r="A426" s="338"/>
      <c r="B426" s="338"/>
      <c r="C426" s="818"/>
      <c r="D426" s="638">
        <f t="shared" ref="D426:E426" si="440">I426+K426+M426+O426+Q426+S426+U426+W426+Y426+AA426+AC426+AE426+AG426+AI426+AK426+AM426+AO426+AQ426+AS426+AU426+AW426+AY426+BA426+BC426+BE426+BG426+BI426+BK426+BM426+BO426+BQ426</f>
        <v>0</v>
      </c>
      <c r="E426" s="505">
        <f t="shared" si="440"/>
        <v>0</v>
      </c>
      <c r="F426" s="639">
        <f t="shared" si="113"/>
        <v>0</v>
      </c>
      <c r="G426" s="327"/>
      <c r="H426" s="298">
        <f t="shared" si="114"/>
        <v>0</v>
      </c>
      <c r="I426" s="640"/>
      <c r="J426" s="642"/>
      <c r="K426" s="640"/>
      <c r="L426" s="642"/>
      <c r="M426" s="640"/>
      <c r="N426" s="642"/>
      <c r="O426" s="640"/>
      <c r="P426" s="642"/>
      <c r="Q426" s="640"/>
      <c r="R426" s="642"/>
      <c r="S426" s="640"/>
      <c r="T426" s="642"/>
      <c r="U426" s="640"/>
      <c r="V426" s="642"/>
      <c r="W426" s="640"/>
      <c r="X426" s="642"/>
      <c r="Y426" s="640"/>
      <c r="Z426" s="642"/>
      <c r="AA426" s="640"/>
      <c r="AB426" s="642"/>
      <c r="AC426" s="640"/>
      <c r="AD426" s="642"/>
      <c r="AE426" s="640"/>
      <c r="AF426" s="642"/>
      <c r="AG426" s="640"/>
      <c r="AH426" s="642"/>
      <c r="AI426" s="640"/>
      <c r="AJ426" s="642"/>
      <c r="AK426" s="640"/>
      <c r="AL426" s="642"/>
      <c r="AM426" s="640"/>
      <c r="AN426" s="642"/>
      <c r="AO426" s="640"/>
      <c r="AP426" s="642"/>
      <c r="AQ426" s="640"/>
      <c r="AR426" s="642"/>
      <c r="AS426" s="640"/>
      <c r="AT426" s="642"/>
      <c r="AU426" s="640"/>
      <c r="AV426" s="642"/>
      <c r="AW426" s="640"/>
      <c r="AX426" s="642"/>
      <c r="AY426" s="640"/>
      <c r="AZ426" s="642"/>
      <c r="BA426" s="640"/>
      <c r="BB426" s="642"/>
      <c r="BC426" s="640"/>
      <c r="BD426" s="642"/>
      <c r="BE426" s="640"/>
      <c r="BF426" s="642"/>
      <c r="BG426" s="640"/>
      <c r="BH426" s="642"/>
      <c r="BI426" s="640"/>
      <c r="BJ426" s="642"/>
      <c r="BK426" s="640"/>
      <c r="BL426" s="642"/>
      <c r="BM426" s="640"/>
      <c r="BN426" s="642"/>
      <c r="BO426" s="640"/>
      <c r="BP426" s="642"/>
      <c r="BQ426" s="640"/>
      <c r="BR426" s="642"/>
      <c r="BS426" s="643">
        <f t="shared" si="115"/>
        <v>0</v>
      </c>
      <c r="BT426" s="644">
        <f t="shared" si="116"/>
        <v>0</v>
      </c>
      <c r="BU426" s="644">
        <f t="shared" si="117"/>
        <v>0</v>
      </c>
      <c r="BV426" s="644">
        <f t="shared" si="118"/>
        <v>0</v>
      </c>
      <c r="BW426" s="645"/>
      <c r="BX426" s="338"/>
      <c r="BY426" s="338"/>
      <c r="BZ426" s="338"/>
      <c r="CA426" s="338"/>
      <c r="CB426" s="338"/>
      <c r="CC426" s="338"/>
    </row>
    <row r="427" ht="15.75" customHeight="1">
      <c r="A427" s="338"/>
      <c r="B427" s="338"/>
      <c r="C427" s="818"/>
      <c r="D427" s="638">
        <f t="shared" ref="D427:E427" si="441">I427+K427+M427+O427+Q427+S427+U427+W427+Y427+AA427+AC427+AE427+AG427+AI427+AK427+AM427+AO427+AQ427+AS427+AU427+AW427+AY427+BA427+BC427+BE427+BG427+BI427+BK427+BM427+BO427+BQ427</f>
        <v>0</v>
      </c>
      <c r="E427" s="505">
        <f t="shared" si="441"/>
        <v>0</v>
      </c>
      <c r="F427" s="639">
        <f t="shared" si="113"/>
        <v>0</v>
      </c>
      <c r="G427" s="327"/>
      <c r="H427" s="298">
        <f t="shared" si="114"/>
        <v>0</v>
      </c>
      <c r="I427" s="640"/>
      <c r="J427" s="642"/>
      <c r="K427" s="640"/>
      <c r="L427" s="642"/>
      <c r="M427" s="640"/>
      <c r="N427" s="642"/>
      <c r="O427" s="640"/>
      <c r="P427" s="642"/>
      <c r="Q427" s="640"/>
      <c r="R427" s="642"/>
      <c r="S427" s="640"/>
      <c r="T427" s="642"/>
      <c r="U427" s="640"/>
      <c r="V427" s="642"/>
      <c r="W427" s="640"/>
      <c r="X427" s="642"/>
      <c r="Y427" s="640"/>
      <c r="Z427" s="642"/>
      <c r="AA427" s="640"/>
      <c r="AB427" s="642"/>
      <c r="AC427" s="640"/>
      <c r="AD427" s="642"/>
      <c r="AE427" s="640"/>
      <c r="AF427" s="642"/>
      <c r="AG427" s="640"/>
      <c r="AH427" s="642"/>
      <c r="AI427" s="640"/>
      <c r="AJ427" s="642"/>
      <c r="AK427" s="640"/>
      <c r="AL427" s="642"/>
      <c r="AM427" s="640"/>
      <c r="AN427" s="642"/>
      <c r="AO427" s="640"/>
      <c r="AP427" s="642"/>
      <c r="AQ427" s="640"/>
      <c r="AR427" s="642"/>
      <c r="AS427" s="640"/>
      <c r="AT427" s="642"/>
      <c r="AU427" s="640"/>
      <c r="AV427" s="642"/>
      <c r="AW427" s="640"/>
      <c r="AX427" s="642"/>
      <c r="AY427" s="640"/>
      <c r="AZ427" s="642"/>
      <c r="BA427" s="640"/>
      <c r="BB427" s="642"/>
      <c r="BC427" s="640"/>
      <c r="BD427" s="642"/>
      <c r="BE427" s="640"/>
      <c r="BF427" s="642"/>
      <c r="BG427" s="640"/>
      <c r="BH427" s="642"/>
      <c r="BI427" s="640"/>
      <c r="BJ427" s="642"/>
      <c r="BK427" s="640"/>
      <c r="BL427" s="642"/>
      <c r="BM427" s="640"/>
      <c r="BN427" s="642"/>
      <c r="BO427" s="640"/>
      <c r="BP427" s="642"/>
      <c r="BQ427" s="640"/>
      <c r="BR427" s="642"/>
      <c r="BS427" s="643">
        <f t="shared" si="115"/>
        <v>0</v>
      </c>
      <c r="BT427" s="644">
        <f t="shared" si="116"/>
        <v>0</v>
      </c>
      <c r="BU427" s="644">
        <f t="shared" si="117"/>
        <v>0</v>
      </c>
      <c r="BV427" s="644">
        <f t="shared" si="118"/>
        <v>0</v>
      </c>
      <c r="BW427" s="645"/>
      <c r="BX427" s="338"/>
      <c r="BY427" s="338"/>
      <c r="BZ427" s="338"/>
      <c r="CA427" s="338"/>
      <c r="CB427" s="338"/>
      <c r="CC427" s="338"/>
    </row>
    <row r="428" ht="15.75" customHeight="1">
      <c r="A428" s="338"/>
      <c r="B428" s="338"/>
      <c r="C428" s="818"/>
      <c r="D428" s="638">
        <f t="shared" ref="D428:E428" si="442">I428+K428+M428+O428+Q428+S428+U428+W428+Y428+AA428+AC428+AE428+AG428+AI428+AK428+AM428+AO428+AQ428+AS428+AU428+AW428+AY428+BA428+BC428+BE428+BG428+BI428+BK428+BM428+BO428+BQ428</f>
        <v>0</v>
      </c>
      <c r="E428" s="505">
        <f t="shared" si="442"/>
        <v>0</v>
      </c>
      <c r="F428" s="639">
        <f t="shared" si="113"/>
        <v>0</v>
      </c>
      <c r="G428" s="327"/>
      <c r="H428" s="298">
        <f t="shared" si="114"/>
        <v>0</v>
      </c>
      <c r="I428" s="640"/>
      <c r="J428" s="642"/>
      <c r="K428" s="640"/>
      <c r="L428" s="642"/>
      <c r="M428" s="640"/>
      <c r="N428" s="642"/>
      <c r="O428" s="640"/>
      <c r="P428" s="642"/>
      <c r="Q428" s="640"/>
      <c r="R428" s="642"/>
      <c r="S428" s="640"/>
      <c r="T428" s="642"/>
      <c r="U428" s="640"/>
      <c r="V428" s="642"/>
      <c r="W428" s="640"/>
      <c r="X428" s="642"/>
      <c r="Y428" s="640"/>
      <c r="Z428" s="642"/>
      <c r="AA428" s="640"/>
      <c r="AB428" s="642"/>
      <c r="AC428" s="640"/>
      <c r="AD428" s="642"/>
      <c r="AE428" s="640"/>
      <c r="AF428" s="642"/>
      <c r="AG428" s="640"/>
      <c r="AH428" s="642"/>
      <c r="AI428" s="640"/>
      <c r="AJ428" s="642"/>
      <c r="AK428" s="640"/>
      <c r="AL428" s="642"/>
      <c r="AM428" s="640"/>
      <c r="AN428" s="642"/>
      <c r="AO428" s="640"/>
      <c r="AP428" s="642"/>
      <c r="AQ428" s="640"/>
      <c r="AR428" s="642"/>
      <c r="AS428" s="640"/>
      <c r="AT428" s="642"/>
      <c r="AU428" s="640"/>
      <c r="AV428" s="642"/>
      <c r="AW428" s="640"/>
      <c r="AX428" s="642"/>
      <c r="AY428" s="640"/>
      <c r="AZ428" s="642"/>
      <c r="BA428" s="640"/>
      <c r="BB428" s="642"/>
      <c r="BC428" s="640"/>
      <c r="BD428" s="642"/>
      <c r="BE428" s="640"/>
      <c r="BF428" s="642"/>
      <c r="BG428" s="640"/>
      <c r="BH428" s="642"/>
      <c r="BI428" s="640"/>
      <c r="BJ428" s="642"/>
      <c r="BK428" s="640"/>
      <c r="BL428" s="642"/>
      <c r="BM428" s="640"/>
      <c r="BN428" s="642"/>
      <c r="BO428" s="640"/>
      <c r="BP428" s="642"/>
      <c r="BQ428" s="640"/>
      <c r="BR428" s="642"/>
      <c r="BS428" s="643">
        <f t="shared" si="115"/>
        <v>0</v>
      </c>
      <c r="BT428" s="644">
        <f t="shared" si="116"/>
        <v>0</v>
      </c>
      <c r="BU428" s="644">
        <f t="shared" si="117"/>
        <v>0</v>
      </c>
      <c r="BV428" s="644">
        <f t="shared" si="118"/>
        <v>0</v>
      </c>
      <c r="BW428" s="645"/>
      <c r="BX428" s="338"/>
      <c r="BY428" s="338"/>
      <c r="BZ428" s="338"/>
      <c r="CA428" s="338"/>
      <c r="CB428" s="338"/>
      <c r="CC428" s="338"/>
    </row>
    <row r="429" ht="15.75" customHeight="1">
      <c r="A429" s="338"/>
      <c r="B429" s="338"/>
      <c r="C429" s="818"/>
      <c r="D429" s="638">
        <f t="shared" ref="D429:E429" si="443">I429+K429+M429+O429+Q429+S429+U429+W429+Y429+AA429+AC429+AE429+AG429+AI429+AK429+AM429+AO429+AQ429+AS429+AU429+AW429+AY429+BA429+BC429+BE429+BG429+BI429+BK429+BM429+BO429+BQ429</f>
        <v>0</v>
      </c>
      <c r="E429" s="505">
        <f t="shared" si="443"/>
        <v>0</v>
      </c>
      <c r="F429" s="639">
        <f t="shared" si="113"/>
        <v>0</v>
      </c>
      <c r="G429" s="327"/>
      <c r="H429" s="298">
        <f t="shared" si="114"/>
        <v>0</v>
      </c>
      <c r="I429" s="640"/>
      <c r="J429" s="642"/>
      <c r="K429" s="640"/>
      <c r="L429" s="642"/>
      <c r="M429" s="640"/>
      <c r="N429" s="642"/>
      <c r="O429" s="640"/>
      <c r="P429" s="642"/>
      <c r="Q429" s="640"/>
      <c r="R429" s="642"/>
      <c r="S429" s="640"/>
      <c r="T429" s="642"/>
      <c r="U429" s="640"/>
      <c r="V429" s="642"/>
      <c r="W429" s="640"/>
      <c r="X429" s="642"/>
      <c r="Y429" s="640"/>
      <c r="Z429" s="642"/>
      <c r="AA429" s="640"/>
      <c r="AB429" s="642"/>
      <c r="AC429" s="640"/>
      <c r="AD429" s="642"/>
      <c r="AE429" s="640"/>
      <c r="AF429" s="642"/>
      <c r="AG429" s="640"/>
      <c r="AH429" s="642"/>
      <c r="AI429" s="640"/>
      <c r="AJ429" s="642"/>
      <c r="AK429" s="640"/>
      <c r="AL429" s="642"/>
      <c r="AM429" s="640"/>
      <c r="AN429" s="642"/>
      <c r="AO429" s="640"/>
      <c r="AP429" s="642"/>
      <c r="AQ429" s="640"/>
      <c r="AR429" s="642"/>
      <c r="AS429" s="640"/>
      <c r="AT429" s="642"/>
      <c r="AU429" s="640"/>
      <c r="AV429" s="642"/>
      <c r="AW429" s="640"/>
      <c r="AX429" s="642"/>
      <c r="AY429" s="640"/>
      <c r="AZ429" s="642"/>
      <c r="BA429" s="640"/>
      <c r="BB429" s="642"/>
      <c r="BC429" s="640"/>
      <c r="BD429" s="642"/>
      <c r="BE429" s="640"/>
      <c r="BF429" s="642"/>
      <c r="BG429" s="640"/>
      <c r="BH429" s="642"/>
      <c r="BI429" s="640"/>
      <c r="BJ429" s="642"/>
      <c r="BK429" s="640"/>
      <c r="BL429" s="642"/>
      <c r="BM429" s="640"/>
      <c r="BN429" s="642"/>
      <c r="BO429" s="640"/>
      <c r="BP429" s="642"/>
      <c r="BQ429" s="640"/>
      <c r="BR429" s="642"/>
      <c r="BS429" s="643">
        <f t="shared" si="115"/>
        <v>0</v>
      </c>
      <c r="BT429" s="644">
        <f t="shared" si="116"/>
        <v>0</v>
      </c>
      <c r="BU429" s="644">
        <f t="shared" si="117"/>
        <v>0</v>
      </c>
      <c r="BV429" s="644">
        <f t="shared" si="118"/>
        <v>0</v>
      </c>
      <c r="BW429" s="645"/>
      <c r="BX429" s="338"/>
      <c r="BY429" s="338"/>
      <c r="BZ429" s="338"/>
      <c r="CA429" s="338"/>
      <c r="CB429" s="338"/>
      <c r="CC429" s="338"/>
    </row>
    <row r="430" ht="15.75" customHeight="1">
      <c r="A430" s="338"/>
      <c r="B430" s="338"/>
      <c r="C430" s="818"/>
      <c r="D430" s="638">
        <f t="shared" ref="D430:E430" si="444">I430+K430+M430+O430+Q430+S430+U430+W430+Y430+AA430+AC430+AE430+AG430+AI430+AK430+AM430+AO430+AQ430+AS430+AU430+AW430+AY430+BA430+BC430+BE430+BG430+BI430+BK430+BM430+BO430+BQ430</f>
        <v>0</v>
      </c>
      <c r="E430" s="505">
        <f t="shared" si="444"/>
        <v>0</v>
      </c>
      <c r="F430" s="639">
        <f t="shared" si="113"/>
        <v>0</v>
      </c>
      <c r="G430" s="327"/>
      <c r="H430" s="298">
        <f t="shared" si="114"/>
        <v>0</v>
      </c>
      <c r="I430" s="640"/>
      <c r="J430" s="642"/>
      <c r="K430" s="640"/>
      <c r="L430" s="642"/>
      <c r="M430" s="640"/>
      <c r="N430" s="642"/>
      <c r="O430" s="640"/>
      <c r="P430" s="642"/>
      <c r="Q430" s="640"/>
      <c r="R430" s="642"/>
      <c r="S430" s="640"/>
      <c r="T430" s="642"/>
      <c r="U430" s="640"/>
      <c r="V430" s="642"/>
      <c r="W430" s="640"/>
      <c r="X430" s="642"/>
      <c r="Y430" s="640"/>
      <c r="Z430" s="642"/>
      <c r="AA430" s="640"/>
      <c r="AB430" s="642"/>
      <c r="AC430" s="640"/>
      <c r="AD430" s="642"/>
      <c r="AE430" s="640"/>
      <c r="AF430" s="642"/>
      <c r="AG430" s="640"/>
      <c r="AH430" s="642"/>
      <c r="AI430" s="640"/>
      <c r="AJ430" s="642"/>
      <c r="AK430" s="640"/>
      <c r="AL430" s="642"/>
      <c r="AM430" s="640"/>
      <c r="AN430" s="642"/>
      <c r="AO430" s="640"/>
      <c r="AP430" s="642"/>
      <c r="AQ430" s="640"/>
      <c r="AR430" s="642"/>
      <c r="AS430" s="640"/>
      <c r="AT430" s="642"/>
      <c r="AU430" s="640"/>
      <c r="AV430" s="642"/>
      <c r="AW430" s="640"/>
      <c r="AX430" s="642"/>
      <c r="AY430" s="640"/>
      <c r="AZ430" s="642"/>
      <c r="BA430" s="640"/>
      <c r="BB430" s="642"/>
      <c r="BC430" s="640"/>
      <c r="BD430" s="642"/>
      <c r="BE430" s="640"/>
      <c r="BF430" s="642"/>
      <c r="BG430" s="640"/>
      <c r="BH430" s="642"/>
      <c r="BI430" s="640"/>
      <c r="BJ430" s="642"/>
      <c r="BK430" s="640"/>
      <c r="BL430" s="642"/>
      <c r="BM430" s="640"/>
      <c r="BN430" s="642"/>
      <c r="BO430" s="640"/>
      <c r="BP430" s="642"/>
      <c r="BQ430" s="640"/>
      <c r="BR430" s="642"/>
      <c r="BS430" s="643">
        <f t="shared" si="115"/>
        <v>0</v>
      </c>
      <c r="BT430" s="644">
        <f t="shared" si="116"/>
        <v>0</v>
      </c>
      <c r="BU430" s="644">
        <f t="shared" si="117"/>
        <v>0</v>
      </c>
      <c r="BV430" s="644">
        <f t="shared" si="118"/>
        <v>0</v>
      </c>
      <c r="BW430" s="645"/>
      <c r="BX430" s="338"/>
      <c r="BY430" s="338"/>
      <c r="BZ430" s="338"/>
      <c r="CA430" s="338"/>
      <c r="CB430" s="338"/>
      <c r="CC430" s="338"/>
    </row>
    <row r="431" ht="15.75" customHeight="1">
      <c r="A431" s="338"/>
      <c r="B431" s="338"/>
      <c r="C431" s="818"/>
      <c r="D431" s="638">
        <f t="shared" ref="D431:E431" si="445">I431+K431+M431+O431+Q431+S431+U431+W431+Y431+AA431+AC431+AE431+AG431+AI431+AK431+AM431+AO431+AQ431+AS431+AU431+AW431+AY431+BA431+BC431+BE431+BG431+BI431+BK431+BM431+BO431+BQ431</f>
        <v>0</v>
      </c>
      <c r="E431" s="505">
        <f t="shared" si="445"/>
        <v>0</v>
      </c>
      <c r="F431" s="639">
        <f t="shared" si="113"/>
        <v>0</v>
      </c>
      <c r="G431" s="327"/>
      <c r="H431" s="298">
        <f t="shared" si="114"/>
        <v>0</v>
      </c>
      <c r="I431" s="640"/>
      <c r="J431" s="642"/>
      <c r="K431" s="640"/>
      <c r="L431" s="642"/>
      <c r="M431" s="640"/>
      <c r="N431" s="642"/>
      <c r="O431" s="640"/>
      <c r="P431" s="642"/>
      <c r="Q431" s="640"/>
      <c r="R431" s="642"/>
      <c r="S431" s="640"/>
      <c r="T431" s="642"/>
      <c r="U431" s="640"/>
      <c r="V431" s="642"/>
      <c r="W431" s="640"/>
      <c r="X431" s="642"/>
      <c r="Y431" s="640"/>
      <c r="Z431" s="642"/>
      <c r="AA431" s="640"/>
      <c r="AB431" s="642"/>
      <c r="AC431" s="640"/>
      <c r="AD431" s="642"/>
      <c r="AE431" s="640"/>
      <c r="AF431" s="642"/>
      <c r="AG431" s="640"/>
      <c r="AH431" s="642"/>
      <c r="AI431" s="640"/>
      <c r="AJ431" s="642"/>
      <c r="AK431" s="640"/>
      <c r="AL431" s="642"/>
      <c r="AM431" s="640"/>
      <c r="AN431" s="642"/>
      <c r="AO431" s="640"/>
      <c r="AP431" s="642"/>
      <c r="AQ431" s="640"/>
      <c r="AR431" s="642"/>
      <c r="AS431" s="640"/>
      <c r="AT431" s="642"/>
      <c r="AU431" s="640"/>
      <c r="AV431" s="642"/>
      <c r="AW431" s="640"/>
      <c r="AX431" s="642"/>
      <c r="AY431" s="640"/>
      <c r="AZ431" s="642"/>
      <c r="BA431" s="640"/>
      <c r="BB431" s="642"/>
      <c r="BC431" s="640"/>
      <c r="BD431" s="642"/>
      <c r="BE431" s="640"/>
      <c r="BF431" s="642"/>
      <c r="BG431" s="640"/>
      <c r="BH431" s="642"/>
      <c r="BI431" s="640"/>
      <c r="BJ431" s="642"/>
      <c r="BK431" s="640"/>
      <c r="BL431" s="642"/>
      <c r="BM431" s="640"/>
      <c r="BN431" s="642"/>
      <c r="BO431" s="640"/>
      <c r="BP431" s="642"/>
      <c r="BQ431" s="640"/>
      <c r="BR431" s="642"/>
      <c r="BS431" s="643">
        <f t="shared" si="115"/>
        <v>0</v>
      </c>
      <c r="BT431" s="644">
        <f t="shared" si="116"/>
        <v>0</v>
      </c>
      <c r="BU431" s="644">
        <f t="shared" si="117"/>
        <v>0</v>
      </c>
      <c r="BV431" s="644">
        <f t="shared" si="118"/>
        <v>0</v>
      </c>
      <c r="BW431" s="645"/>
      <c r="BX431" s="338"/>
      <c r="BY431" s="338"/>
      <c r="BZ431" s="338"/>
      <c r="CA431" s="338"/>
      <c r="CB431" s="338"/>
      <c r="CC431" s="338"/>
    </row>
    <row r="432" ht="15.75" customHeight="1">
      <c r="A432" s="338"/>
      <c r="B432" s="338"/>
      <c r="C432" s="818"/>
      <c r="D432" s="638">
        <f t="shared" ref="D432:E432" si="446">I432+K432+M432+O432+Q432+S432+U432+W432+Y432+AA432+AC432+AE432+AG432+AI432+AK432+AM432+AO432+AQ432+AS432+AU432+AW432+AY432+BA432+BC432+BE432+BG432+BI432+BK432+BM432+BO432+BQ432</f>
        <v>0</v>
      </c>
      <c r="E432" s="505">
        <f t="shared" si="446"/>
        <v>0</v>
      </c>
      <c r="F432" s="639">
        <f t="shared" si="113"/>
        <v>0</v>
      </c>
      <c r="G432" s="327"/>
      <c r="H432" s="298">
        <f t="shared" si="114"/>
        <v>0</v>
      </c>
      <c r="I432" s="640"/>
      <c r="J432" s="642"/>
      <c r="K432" s="640"/>
      <c r="L432" s="642"/>
      <c r="M432" s="640"/>
      <c r="N432" s="642"/>
      <c r="O432" s="640"/>
      <c r="P432" s="642"/>
      <c r="Q432" s="640"/>
      <c r="R432" s="642"/>
      <c r="S432" s="640"/>
      <c r="T432" s="642"/>
      <c r="U432" s="640"/>
      <c r="V432" s="642"/>
      <c r="W432" s="640"/>
      <c r="X432" s="642"/>
      <c r="Y432" s="640"/>
      <c r="Z432" s="642"/>
      <c r="AA432" s="640"/>
      <c r="AB432" s="642"/>
      <c r="AC432" s="640"/>
      <c r="AD432" s="642"/>
      <c r="AE432" s="640"/>
      <c r="AF432" s="642"/>
      <c r="AG432" s="640"/>
      <c r="AH432" s="642"/>
      <c r="AI432" s="640"/>
      <c r="AJ432" s="642"/>
      <c r="AK432" s="640"/>
      <c r="AL432" s="642"/>
      <c r="AM432" s="640"/>
      <c r="AN432" s="642"/>
      <c r="AO432" s="640"/>
      <c r="AP432" s="642"/>
      <c r="AQ432" s="640"/>
      <c r="AR432" s="642"/>
      <c r="AS432" s="640"/>
      <c r="AT432" s="642"/>
      <c r="AU432" s="640"/>
      <c r="AV432" s="642"/>
      <c r="AW432" s="640"/>
      <c r="AX432" s="642"/>
      <c r="AY432" s="640"/>
      <c r="AZ432" s="642"/>
      <c r="BA432" s="640"/>
      <c r="BB432" s="642"/>
      <c r="BC432" s="640"/>
      <c r="BD432" s="642"/>
      <c r="BE432" s="640"/>
      <c r="BF432" s="642"/>
      <c r="BG432" s="640"/>
      <c r="BH432" s="642"/>
      <c r="BI432" s="640"/>
      <c r="BJ432" s="642"/>
      <c r="BK432" s="640"/>
      <c r="BL432" s="642"/>
      <c r="BM432" s="640"/>
      <c r="BN432" s="642"/>
      <c r="BO432" s="640"/>
      <c r="BP432" s="642"/>
      <c r="BQ432" s="640"/>
      <c r="BR432" s="642"/>
      <c r="BS432" s="643">
        <f t="shared" si="115"/>
        <v>0</v>
      </c>
      <c r="BT432" s="644">
        <f t="shared" si="116"/>
        <v>0</v>
      </c>
      <c r="BU432" s="644">
        <f t="shared" si="117"/>
        <v>0</v>
      </c>
      <c r="BV432" s="644">
        <f t="shared" si="118"/>
        <v>0</v>
      </c>
      <c r="BW432" s="645"/>
      <c r="BX432" s="338"/>
      <c r="BY432" s="338"/>
      <c r="BZ432" s="338"/>
      <c r="CA432" s="338"/>
      <c r="CB432" s="338"/>
      <c r="CC432" s="338"/>
    </row>
    <row r="433" ht="15.75" customHeight="1">
      <c r="A433" s="338"/>
      <c r="B433" s="338"/>
      <c r="C433" s="818"/>
      <c r="D433" s="638">
        <f t="shared" ref="D433:E433" si="447">I433+K433+M433+O433+Q433+S433+U433+W433+Y433+AA433+AC433+AE433+AG433+AI433+AK433+AM433+AO433+AQ433+AS433+AU433+AW433+AY433+BA433+BC433+BE433+BG433+BI433+BK433+BM433+BO433+BQ433</f>
        <v>0</v>
      </c>
      <c r="E433" s="505">
        <f t="shared" si="447"/>
        <v>0</v>
      </c>
      <c r="F433" s="639">
        <f t="shared" si="113"/>
        <v>0</v>
      </c>
      <c r="G433" s="327"/>
      <c r="H433" s="298">
        <f t="shared" si="114"/>
        <v>0</v>
      </c>
      <c r="I433" s="640"/>
      <c r="J433" s="642"/>
      <c r="K433" s="640"/>
      <c r="L433" s="642"/>
      <c r="M433" s="640"/>
      <c r="N433" s="642"/>
      <c r="O433" s="640"/>
      <c r="P433" s="642"/>
      <c r="Q433" s="640"/>
      <c r="R433" s="642"/>
      <c r="S433" s="640"/>
      <c r="T433" s="642"/>
      <c r="U433" s="640"/>
      <c r="V433" s="642"/>
      <c r="W433" s="640"/>
      <c r="X433" s="642"/>
      <c r="Y433" s="640"/>
      <c r="Z433" s="642"/>
      <c r="AA433" s="640"/>
      <c r="AB433" s="642"/>
      <c r="AC433" s="640"/>
      <c r="AD433" s="642"/>
      <c r="AE433" s="640"/>
      <c r="AF433" s="642"/>
      <c r="AG433" s="640"/>
      <c r="AH433" s="642"/>
      <c r="AI433" s="640"/>
      <c r="AJ433" s="642"/>
      <c r="AK433" s="640"/>
      <c r="AL433" s="642"/>
      <c r="AM433" s="640"/>
      <c r="AN433" s="642"/>
      <c r="AO433" s="640"/>
      <c r="AP433" s="642"/>
      <c r="AQ433" s="640"/>
      <c r="AR433" s="642"/>
      <c r="AS433" s="640"/>
      <c r="AT433" s="642"/>
      <c r="AU433" s="640"/>
      <c r="AV433" s="642"/>
      <c r="AW433" s="640"/>
      <c r="AX433" s="642"/>
      <c r="AY433" s="640"/>
      <c r="AZ433" s="642"/>
      <c r="BA433" s="640"/>
      <c r="BB433" s="642"/>
      <c r="BC433" s="640"/>
      <c r="BD433" s="642"/>
      <c r="BE433" s="640"/>
      <c r="BF433" s="642"/>
      <c r="BG433" s="640"/>
      <c r="BH433" s="642"/>
      <c r="BI433" s="640"/>
      <c r="BJ433" s="642"/>
      <c r="BK433" s="640"/>
      <c r="BL433" s="642"/>
      <c r="BM433" s="640"/>
      <c r="BN433" s="642"/>
      <c r="BO433" s="640"/>
      <c r="BP433" s="642"/>
      <c r="BQ433" s="640"/>
      <c r="BR433" s="642"/>
      <c r="BS433" s="643">
        <f t="shared" si="115"/>
        <v>0</v>
      </c>
      <c r="BT433" s="644">
        <f t="shared" si="116"/>
        <v>0</v>
      </c>
      <c r="BU433" s="644">
        <f t="shared" si="117"/>
        <v>0</v>
      </c>
      <c r="BV433" s="644">
        <f t="shared" si="118"/>
        <v>0</v>
      </c>
      <c r="BW433" s="645"/>
      <c r="BX433" s="338"/>
      <c r="BY433" s="338"/>
      <c r="BZ433" s="338"/>
      <c r="CA433" s="338"/>
      <c r="CB433" s="338"/>
      <c r="CC433" s="338"/>
    </row>
    <row r="434" ht="15.75" customHeight="1">
      <c r="A434" s="338"/>
      <c r="B434" s="338"/>
      <c r="C434" s="818"/>
      <c r="D434" s="638">
        <f t="shared" ref="D434:E434" si="448">I434+K434+M434+O434+Q434+S434+U434+W434+Y434+AA434+AC434+AE434+AG434+AI434+AK434+AM434+AO434+AQ434+AS434+AU434+AW434+AY434+BA434+BC434+BE434+BG434+BI434+BK434+BM434+BO434+BQ434</f>
        <v>0</v>
      </c>
      <c r="E434" s="505">
        <f t="shared" si="448"/>
        <v>0</v>
      </c>
      <c r="F434" s="639">
        <f t="shared" si="113"/>
        <v>0</v>
      </c>
      <c r="G434" s="327"/>
      <c r="H434" s="298">
        <f t="shared" si="114"/>
        <v>0</v>
      </c>
      <c r="I434" s="640"/>
      <c r="J434" s="642"/>
      <c r="K434" s="640"/>
      <c r="L434" s="642"/>
      <c r="M434" s="640"/>
      <c r="N434" s="642"/>
      <c r="O434" s="640"/>
      <c r="P434" s="642"/>
      <c r="Q434" s="640"/>
      <c r="R434" s="642"/>
      <c r="S434" s="640"/>
      <c r="T434" s="642"/>
      <c r="U434" s="640"/>
      <c r="V434" s="642"/>
      <c r="W434" s="640"/>
      <c r="X434" s="642"/>
      <c r="Y434" s="640"/>
      <c r="Z434" s="642"/>
      <c r="AA434" s="640"/>
      <c r="AB434" s="642"/>
      <c r="AC434" s="640"/>
      <c r="AD434" s="642"/>
      <c r="AE434" s="640"/>
      <c r="AF434" s="642"/>
      <c r="AG434" s="640"/>
      <c r="AH434" s="642"/>
      <c r="AI434" s="640"/>
      <c r="AJ434" s="642"/>
      <c r="AK434" s="640"/>
      <c r="AL434" s="642"/>
      <c r="AM434" s="640"/>
      <c r="AN434" s="642"/>
      <c r="AO434" s="640"/>
      <c r="AP434" s="642"/>
      <c r="AQ434" s="640"/>
      <c r="AR434" s="642"/>
      <c r="AS434" s="640"/>
      <c r="AT434" s="642"/>
      <c r="AU434" s="640"/>
      <c r="AV434" s="642"/>
      <c r="AW434" s="640"/>
      <c r="AX434" s="642"/>
      <c r="AY434" s="640"/>
      <c r="AZ434" s="642"/>
      <c r="BA434" s="640"/>
      <c r="BB434" s="642"/>
      <c r="BC434" s="640"/>
      <c r="BD434" s="642"/>
      <c r="BE434" s="640"/>
      <c r="BF434" s="642"/>
      <c r="BG434" s="640"/>
      <c r="BH434" s="642"/>
      <c r="BI434" s="640"/>
      <c r="BJ434" s="642"/>
      <c r="BK434" s="640"/>
      <c r="BL434" s="642"/>
      <c r="BM434" s="640"/>
      <c r="BN434" s="642"/>
      <c r="BO434" s="640"/>
      <c r="BP434" s="642"/>
      <c r="BQ434" s="640"/>
      <c r="BR434" s="642"/>
      <c r="BS434" s="643">
        <f t="shared" si="115"/>
        <v>0</v>
      </c>
      <c r="BT434" s="644">
        <f t="shared" si="116"/>
        <v>0</v>
      </c>
      <c r="BU434" s="644">
        <f t="shared" si="117"/>
        <v>0</v>
      </c>
      <c r="BV434" s="644">
        <f t="shared" si="118"/>
        <v>0</v>
      </c>
      <c r="BW434" s="645"/>
      <c r="BX434" s="338"/>
      <c r="BY434" s="338"/>
      <c r="BZ434" s="338"/>
      <c r="CA434" s="338"/>
      <c r="CB434" s="338"/>
      <c r="CC434" s="338"/>
    </row>
    <row r="435" ht="15.75" customHeight="1">
      <c r="A435" s="338"/>
      <c r="B435" s="338"/>
      <c r="C435" s="818"/>
      <c r="D435" s="638">
        <f t="shared" ref="D435:E435" si="449">I435+K435+M435+O435+Q435+S435+U435+W435+Y435+AA435+AC435+AE435+AG435+AI435+AK435+AM435+AO435+AQ435+AS435+AU435+AW435+AY435+BA435+BC435+BE435+BG435+BI435+BK435+BM435+BO435+BQ435</f>
        <v>0</v>
      </c>
      <c r="E435" s="505">
        <f t="shared" si="449"/>
        <v>0</v>
      </c>
      <c r="F435" s="639">
        <f t="shared" si="113"/>
        <v>0</v>
      </c>
      <c r="G435" s="327"/>
      <c r="H435" s="298">
        <f t="shared" si="114"/>
        <v>0</v>
      </c>
      <c r="I435" s="640"/>
      <c r="J435" s="642"/>
      <c r="K435" s="640"/>
      <c r="L435" s="642"/>
      <c r="M435" s="640"/>
      <c r="N435" s="642"/>
      <c r="O435" s="640"/>
      <c r="P435" s="642"/>
      <c r="Q435" s="640"/>
      <c r="R435" s="642"/>
      <c r="S435" s="640"/>
      <c r="T435" s="642"/>
      <c r="U435" s="640"/>
      <c r="V435" s="642"/>
      <c r="W435" s="640"/>
      <c r="X435" s="642"/>
      <c r="Y435" s="640"/>
      <c r="Z435" s="642"/>
      <c r="AA435" s="640"/>
      <c r="AB435" s="642"/>
      <c r="AC435" s="640"/>
      <c r="AD435" s="642"/>
      <c r="AE435" s="640"/>
      <c r="AF435" s="642"/>
      <c r="AG435" s="640"/>
      <c r="AH435" s="642"/>
      <c r="AI435" s="640"/>
      <c r="AJ435" s="642"/>
      <c r="AK435" s="640"/>
      <c r="AL435" s="642"/>
      <c r="AM435" s="640"/>
      <c r="AN435" s="642"/>
      <c r="AO435" s="640"/>
      <c r="AP435" s="642"/>
      <c r="AQ435" s="640"/>
      <c r="AR435" s="642"/>
      <c r="AS435" s="640"/>
      <c r="AT435" s="642"/>
      <c r="AU435" s="640"/>
      <c r="AV435" s="642"/>
      <c r="AW435" s="640"/>
      <c r="AX435" s="642"/>
      <c r="AY435" s="640"/>
      <c r="AZ435" s="642"/>
      <c r="BA435" s="640"/>
      <c r="BB435" s="642"/>
      <c r="BC435" s="640"/>
      <c r="BD435" s="642"/>
      <c r="BE435" s="640"/>
      <c r="BF435" s="642"/>
      <c r="BG435" s="640"/>
      <c r="BH435" s="642"/>
      <c r="BI435" s="640"/>
      <c r="BJ435" s="642"/>
      <c r="BK435" s="640"/>
      <c r="BL435" s="642"/>
      <c r="BM435" s="640"/>
      <c r="BN435" s="642"/>
      <c r="BO435" s="640"/>
      <c r="BP435" s="642"/>
      <c r="BQ435" s="640"/>
      <c r="BR435" s="642"/>
      <c r="BS435" s="643">
        <f t="shared" si="115"/>
        <v>0</v>
      </c>
      <c r="BT435" s="644">
        <f t="shared" si="116"/>
        <v>0</v>
      </c>
      <c r="BU435" s="644">
        <f t="shared" si="117"/>
        <v>0</v>
      </c>
      <c r="BV435" s="644">
        <f t="shared" si="118"/>
        <v>0</v>
      </c>
      <c r="BW435" s="645"/>
      <c r="BX435" s="338"/>
      <c r="BY435" s="338"/>
      <c r="BZ435" s="338"/>
      <c r="CA435" s="338"/>
      <c r="CB435" s="338"/>
      <c r="CC435" s="338"/>
    </row>
    <row r="436" ht="15.75" customHeight="1">
      <c r="A436" s="338"/>
      <c r="B436" s="338"/>
      <c r="C436" s="818"/>
      <c r="D436" s="638">
        <f t="shared" ref="D436:E436" si="450">I436+K436+M436+O436+Q436+S436+U436+W436+Y436+AA436+AC436+AE436+AG436+AI436+AK436+AM436+AO436+AQ436+AS436+AU436+AW436+AY436+BA436+BC436+BE436+BG436+BI436+BK436+BM436+BO436+BQ436</f>
        <v>0</v>
      </c>
      <c r="E436" s="505">
        <f t="shared" si="450"/>
        <v>0</v>
      </c>
      <c r="F436" s="639">
        <f t="shared" si="113"/>
        <v>0</v>
      </c>
      <c r="G436" s="327"/>
      <c r="H436" s="298">
        <f t="shared" si="114"/>
        <v>0</v>
      </c>
      <c r="I436" s="640"/>
      <c r="J436" s="642"/>
      <c r="K436" s="640"/>
      <c r="L436" s="642"/>
      <c r="M436" s="640"/>
      <c r="N436" s="642"/>
      <c r="O436" s="640"/>
      <c r="P436" s="642"/>
      <c r="Q436" s="640"/>
      <c r="R436" s="642"/>
      <c r="S436" s="640"/>
      <c r="T436" s="642"/>
      <c r="U436" s="640"/>
      <c r="V436" s="642"/>
      <c r="W436" s="640"/>
      <c r="X436" s="642"/>
      <c r="Y436" s="640"/>
      <c r="Z436" s="642"/>
      <c r="AA436" s="640"/>
      <c r="AB436" s="642"/>
      <c r="AC436" s="640"/>
      <c r="AD436" s="642"/>
      <c r="AE436" s="640"/>
      <c r="AF436" s="642"/>
      <c r="AG436" s="640"/>
      <c r="AH436" s="642"/>
      <c r="AI436" s="640"/>
      <c r="AJ436" s="642"/>
      <c r="AK436" s="640"/>
      <c r="AL436" s="642"/>
      <c r="AM436" s="640"/>
      <c r="AN436" s="642"/>
      <c r="AO436" s="640"/>
      <c r="AP436" s="642"/>
      <c r="AQ436" s="640"/>
      <c r="AR436" s="642"/>
      <c r="AS436" s="640"/>
      <c r="AT436" s="642"/>
      <c r="AU436" s="640"/>
      <c r="AV436" s="642"/>
      <c r="AW436" s="640"/>
      <c r="AX436" s="642"/>
      <c r="AY436" s="640"/>
      <c r="AZ436" s="642"/>
      <c r="BA436" s="640"/>
      <c r="BB436" s="642"/>
      <c r="BC436" s="640"/>
      <c r="BD436" s="642"/>
      <c r="BE436" s="640"/>
      <c r="BF436" s="642"/>
      <c r="BG436" s="640"/>
      <c r="BH436" s="642"/>
      <c r="BI436" s="640"/>
      <c r="BJ436" s="642"/>
      <c r="BK436" s="640"/>
      <c r="BL436" s="642"/>
      <c r="BM436" s="640"/>
      <c r="BN436" s="642"/>
      <c r="BO436" s="640"/>
      <c r="BP436" s="642"/>
      <c r="BQ436" s="640"/>
      <c r="BR436" s="642"/>
      <c r="BS436" s="643">
        <f t="shared" si="115"/>
        <v>0</v>
      </c>
      <c r="BT436" s="644">
        <f t="shared" si="116"/>
        <v>0</v>
      </c>
      <c r="BU436" s="644">
        <f t="shared" si="117"/>
        <v>0</v>
      </c>
      <c r="BV436" s="644">
        <f t="shared" si="118"/>
        <v>0</v>
      </c>
      <c r="BW436" s="645"/>
      <c r="BX436" s="338"/>
      <c r="BY436" s="338"/>
      <c r="BZ436" s="338"/>
      <c r="CA436" s="338"/>
      <c r="CB436" s="338"/>
      <c r="CC436" s="338"/>
    </row>
    <row r="437" ht="15.75" customHeight="1">
      <c r="A437" s="338"/>
      <c r="B437" s="338"/>
      <c r="C437" s="818"/>
      <c r="D437" s="638">
        <f t="shared" ref="D437:E437" si="451">I437+K437+M437+O437+Q437+S437+U437+W437+Y437+AA437+AC437+AE437+AG437+AI437+AK437+AM437+AO437+AQ437+AS437+AU437+AW437+AY437+BA437+BC437+BE437+BG437+BI437+BK437+BM437+BO437+BQ437</f>
        <v>0</v>
      </c>
      <c r="E437" s="505">
        <f t="shared" si="451"/>
        <v>0</v>
      </c>
      <c r="F437" s="639">
        <f t="shared" si="113"/>
        <v>0</v>
      </c>
      <c r="G437" s="327"/>
      <c r="H437" s="298">
        <f t="shared" si="114"/>
        <v>0</v>
      </c>
      <c r="I437" s="640"/>
      <c r="J437" s="642"/>
      <c r="K437" s="640"/>
      <c r="L437" s="642"/>
      <c r="M437" s="640"/>
      <c r="N437" s="642"/>
      <c r="O437" s="640"/>
      <c r="P437" s="642"/>
      <c r="Q437" s="640"/>
      <c r="R437" s="642"/>
      <c r="S437" s="640"/>
      <c r="T437" s="642"/>
      <c r="U437" s="640"/>
      <c r="V437" s="642"/>
      <c r="W437" s="640"/>
      <c r="X437" s="642"/>
      <c r="Y437" s="640"/>
      <c r="Z437" s="642"/>
      <c r="AA437" s="640"/>
      <c r="AB437" s="642"/>
      <c r="AC437" s="640"/>
      <c r="AD437" s="642"/>
      <c r="AE437" s="640"/>
      <c r="AF437" s="642"/>
      <c r="AG437" s="640"/>
      <c r="AH437" s="642"/>
      <c r="AI437" s="640"/>
      <c r="AJ437" s="642"/>
      <c r="AK437" s="640"/>
      <c r="AL437" s="642"/>
      <c r="AM437" s="640"/>
      <c r="AN437" s="642"/>
      <c r="AO437" s="640"/>
      <c r="AP437" s="642"/>
      <c r="AQ437" s="640"/>
      <c r="AR437" s="642"/>
      <c r="AS437" s="640"/>
      <c r="AT437" s="642"/>
      <c r="AU437" s="640"/>
      <c r="AV437" s="642"/>
      <c r="AW437" s="640"/>
      <c r="AX437" s="642"/>
      <c r="AY437" s="640"/>
      <c r="AZ437" s="642"/>
      <c r="BA437" s="640"/>
      <c r="BB437" s="642"/>
      <c r="BC437" s="640"/>
      <c r="BD437" s="642"/>
      <c r="BE437" s="640"/>
      <c r="BF437" s="642"/>
      <c r="BG437" s="640"/>
      <c r="BH437" s="642"/>
      <c r="BI437" s="640"/>
      <c r="BJ437" s="642"/>
      <c r="BK437" s="640"/>
      <c r="BL437" s="642"/>
      <c r="BM437" s="640"/>
      <c r="BN437" s="642"/>
      <c r="BO437" s="640"/>
      <c r="BP437" s="642"/>
      <c r="BQ437" s="640"/>
      <c r="BR437" s="642"/>
      <c r="BS437" s="643">
        <f t="shared" si="115"/>
        <v>0</v>
      </c>
      <c r="BT437" s="644">
        <f t="shared" si="116"/>
        <v>0</v>
      </c>
      <c r="BU437" s="644">
        <f t="shared" si="117"/>
        <v>0</v>
      </c>
      <c r="BV437" s="644">
        <f t="shared" si="118"/>
        <v>0</v>
      </c>
      <c r="BW437" s="645"/>
      <c r="BX437" s="338"/>
      <c r="BY437" s="338"/>
      <c r="BZ437" s="338"/>
      <c r="CA437" s="338"/>
      <c r="CB437" s="338"/>
      <c r="CC437" s="338"/>
    </row>
    <row r="438" ht="15.75" customHeight="1">
      <c r="A438" s="338"/>
      <c r="B438" s="338"/>
      <c r="C438" s="818"/>
      <c r="D438" s="638">
        <f t="shared" ref="D438:E438" si="452">I438+K438+M438+O438+Q438+S438+U438+W438+Y438+AA438+AC438+AE438+AG438+AI438+AK438+AM438+AO438+AQ438+AS438+AU438+AW438+AY438+BA438+BC438+BE438+BG438+BI438+BK438+BM438+BO438+BQ438</f>
        <v>0</v>
      </c>
      <c r="E438" s="505">
        <f t="shared" si="452"/>
        <v>0</v>
      </c>
      <c r="F438" s="639">
        <f t="shared" si="113"/>
        <v>0</v>
      </c>
      <c r="G438" s="327"/>
      <c r="H438" s="298">
        <f t="shared" si="114"/>
        <v>0</v>
      </c>
      <c r="I438" s="640"/>
      <c r="J438" s="642"/>
      <c r="K438" s="640"/>
      <c r="L438" s="642"/>
      <c r="M438" s="640"/>
      <c r="N438" s="642"/>
      <c r="O438" s="640"/>
      <c r="P438" s="642"/>
      <c r="Q438" s="640"/>
      <c r="R438" s="642"/>
      <c r="S438" s="640"/>
      <c r="T438" s="642"/>
      <c r="U438" s="640"/>
      <c r="V438" s="642"/>
      <c r="W438" s="640"/>
      <c r="X438" s="642"/>
      <c r="Y438" s="640"/>
      <c r="Z438" s="642"/>
      <c r="AA438" s="640"/>
      <c r="AB438" s="642"/>
      <c r="AC438" s="640"/>
      <c r="AD438" s="642"/>
      <c r="AE438" s="640"/>
      <c r="AF438" s="642"/>
      <c r="AG438" s="640"/>
      <c r="AH438" s="642"/>
      <c r="AI438" s="640"/>
      <c r="AJ438" s="642"/>
      <c r="AK438" s="640"/>
      <c r="AL438" s="642"/>
      <c r="AM438" s="640"/>
      <c r="AN438" s="642"/>
      <c r="AO438" s="640"/>
      <c r="AP438" s="642"/>
      <c r="AQ438" s="640"/>
      <c r="AR438" s="642"/>
      <c r="AS438" s="640"/>
      <c r="AT438" s="642"/>
      <c r="AU438" s="640"/>
      <c r="AV438" s="642"/>
      <c r="AW438" s="640"/>
      <c r="AX438" s="642"/>
      <c r="AY438" s="640"/>
      <c r="AZ438" s="642"/>
      <c r="BA438" s="640"/>
      <c r="BB438" s="642"/>
      <c r="BC438" s="640"/>
      <c r="BD438" s="642"/>
      <c r="BE438" s="640"/>
      <c r="BF438" s="642"/>
      <c r="BG438" s="640"/>
      <c r="BH438" s="642"/>
      <c r="BI438" s="640"/>
      <c r="BJ438" s="642"/>
      <c r="BK438" s="640"/>
      <c r="BL438" s="642"/>
      <c r="BM438" s="640"/>
      <c r="BN438" s="642"/>
      <c r="BO438" s="640"/>
      <c r="BP438" s="642"/>
      <c r="BQ438" s="640"/>
      <c r="BR438" s="642"/>
      <c r="BS438" s="643">
        <f t="shared" si="115"/>
        <v>0</v>
      </c>
      <c r="BT438" s="644">
        <f t="shared" si="116"/>
        <v>0</v>
      </c>
      <c r="BU438" s="644">
        <f t="shared" si="117"/>
        <v>0</v>
      </c>
      <c r="BV438" s="644">
        <f t="shared" si="118"/>
        <v>0</v>
      </c>
      <c r="BW438" s="645"/>
      <c r="BX438" s="338"/>
      <c r="BY438" s="338"/>
      <c r="BZ438" s="338"/>
      <c r="CA438" s="338"/>
      <c r="CB438" s="338"/>
      <c r="CC438" s="338"/>
    </row>
    <row r="439" ht="15.75" customHeight="1">
      <c r="A439" s="338"/>
      <c r="B439" s="338"/>
      <c r="C439" s="818"/>
      <c r="D439" s="638">
        <f t="shared" ref="D439:E439" si="453">I439+K439+M439+O439+Q439+S439+U439+W439+Y439+AA439+AC439+AE439+AG439+AI439+AK439+AM439+AO439+AQ439+AS439+AU439+AW439+AY439+BA439+BC439+BE439+BG439+BI439+BK439+BM439+BO439+BQ439</f>
        <v>0</v>
      </c>
      <c r="E439" s="505">
        <f t="shared" si="453"/>
        <v>0</v>
      </c>
      <c r="F439" s="639">
        <f t="shared" si="113"/>
        <v>0</v>
      </c>
      <c r="G439" s="327"/>
      <c r="H439" s="298">
        <f t="shared" si="114"/>
        <v>0</v>
      </c>
      <c r="I439" s="640"/>
      <c r="J439" s="642"/>
      <c r="K439" s="640"/>
      <c r="L439" s="642"/>
      <c r="M439" s="640"/>
      <c r="N439" s="642"/>
      <c r="O439" s="640"/>
      <c r="P439" s="642"/>
      <c r="Q439" s="640"/>
      <c r="R439" s="642"/>
      <c r="S439" s="640"/>
      <c r="T439" s="642"/>
      <c r="U439" s="640"/>
      <c r="V439" s="642"/>
      <c r="W439" s="640"/>
      <c r="X439" s="642"/>
      <c r="Y439" s="640"/>
      <c r="Z439" s="642"/>
      <c r="AA439" s="640"/>
      <c r="AB439" s="642"/>
      <c r="AC439" s="640"/>
      <c r="AD439" s="642"/>
      <c r="AE439" s="640"/>
      <c r="AF439" s="642"/>
      <c r="AG439" s="640"/>
      <c r="AH439" s="642"/>
      <c r="AI439" s="640"/>
      <c r="AJ439" s="642"/>
      <c r="AK439" s="640"/>
      <c r="AL439" s="642"/>
      <c r="AM439" s="640"/>
      <c r="AN439" s="642"/>
      <c r="AO439" s="640"/>
      <c r="AP439" s="642"/>
      <c r="AQ439" s="640"/>
      <c r="AR439" s="642"/>
      <c r="AS439" s="640"/>
      <c r="AT439" s="642"/>
      <c r="AU439" s="640"/>
      <c r="AV439" s="642"/>
      <c r="AW439" s="640"/>
      <c r="AX439" s="642"/>
      <c r="AY439" s="640"/>
      <c r="AZ439" s="642"/>
      <c r="BA439" s="640"/>
      <c r="BB439" s="642"/>
      <c r="BC439" s="640"/>
      <c r="BD439" s="642"/>
      <c r="BE439" s="640"/>
      <c r="BF439" s="642"/>
      <c r="BG439" s="640"/>
      <c r="BH439" s="642"/>
      <c r="BI439" s="640"/>
      <c r="BJ439" s="642"/>
      <c r="BK439" s="640"/>
      <c r="BL439" s="642"/>
      <c r="BM439" s="640"/>
      <c r="BN439" s="642"/>
      <c r="BO439" s="640"/>
      <c r="BP439" s="642"/>
      <c r="BQ439" s="640"/>
      <c r="BR439" s="642"/>
      <c r="BS439" s="643">
        <f t="shared" si="115"/>
        <v>0</v>
      </c>
      <c r="BT439" s="644">
        <f t="shared" si="116"/>
        <v>0</v>
      </c>
      <c r="BU439" s="644">
        <f t="shared" si="117"/>
        <v>0</v>
      </c>
      <c r="BV439" s="644">
        <f t="shared" si="118"/>
        <v>0</v>
      </c>
      <c r="BW439" s="645"/>
      <c r="BX439" s="338"/>
      <c r="BY439" s="338"/>
      <c r="BZ439" s="338"/>
      <c r="CA439" s="338"/>
      <c r="CB439" s="338"/>
      <c r="CC439" s="338"/>
    </row>
    <row r="440" ht="15.75" customHeight="1">
      <c r="A440" s="338"/>
      <c r="B440" s="338"/>
      <c r="C440" s="818"/>
      <c r="D440" s="638">
        <f t="shared" ref="D440:E440" si="454">I440+K440+M440+O440+Q440+S440+U440+W440+Y440+AA440+AC440+AE440+AG440+AI440+AK440+AM440+AO440+AQ440+AS440+AU440+AW440+AY440+BA440+BC440+BE440+BG440+BI440+BK440+BM440+BO440+BQ440</f>
        <v>0</v>
      </c>
      <c r="E440" s="505">
        <f t="shared" si="454"/>
        <v>0</v>
      </c>
      <c r="F440" s="639">
        <f t="shared" si="113"/>
        <v>0</v>
      </c>
      <c r="G440" s="327"/>
      <c r="H440" s="298">
        <f t="shared" si="114"/>
        <v>0</v>
      </c>
      <c r="I440" s="640"/>
      <c r="J440" s="642"/>
      <c r="K440" s="640"/>
      <c r="L440" s="642"/>
      <c r="M440" s="640"/>
      <c r="N440" s="642"/>
      <c r="O440" s="640"/>
      <c r="P440" s="642"/>
      <c r="Q440" s="640"/>
      <c r="R440" s="642"/>
      <c r="S440" s="640"/>
      <c r="T440" s="642"/>
      <c r="U440" s="640"/>
      <c r="V440" s="642"/>
      <c r="W440" s="640"/>
      <c r="X440" s="642"/>
      <c r="Y440" s="640"/>
      <c r="Z440" s="642"/>
      <c r="AA440" s="640"/>
      <c r="AB440" s="642"/>
      <c r="AC440" s="640"/>
      <c r="AD440" s="642"/>
      <c r="AE440" s="640"/>
      <c r="AF440" s="642"/>
      <c r="AG440" s="640"/>
      <c r="AH440" s="642"/>
      <c r="AI440" s="640"/>
      <c r="AJ440" s="642"/>
      <c r="AK440" s="640"/>
      <c r="AL440" s="642"/>
      <c r="AM440" s="640"/>
      <c r="AN440" s="642"/>
      <c r="AO440" s="640"/>
      <c r="AP440" s="642"/>
      <c r="AQ440" s="640"/>
      <c r="AR440" s="642"/>
      <c r="AS440" s="640"/>
      <c r="AT440" s="642"/>
      <c r="AU440" s="640"/>
      <c r="AV440" s="642"/>
      <c r="AW440" s="640"/>
      <c r="AX440" s="642"/>
      <c r="AY440" s="640"/>
      <c r="AZ440" s="642"/>
      <c r="BA440" s="640"/>
      <c r="BB440" s="642"/>
      <c r="BC440" s="640"/>
      <c r="BD440" s="642"/>
      <c r="BE440" s="640"/>
      <c r="BF440" s="642"/>
      <c r="BG440" s="640"/>
      <c r="BH440" s="642"/>
      <c r="BI440" s="640"/>
      <c r="BJ440" s="642"/>
      <c r="BK440" s="640"/>
      <c r="BL440" s="642"/>
      <c r="BM440" s="640"/>
      <c r="BN440" s="642"/>
      <c r="BO440" s="640"/>
      <c r="BP440" s="642"/>
      <c r="BQ440" s="640"/>
      <c r="BR440" s="642"/>
      <c r="BS440" s="643">
        <f t="shared" si="115"/>
        <v>0</v>
      </c>
      <c r="BT440" s="644">
        <f t="shared" si="116"/>
        <v>0</v>
      </c>
      <c r="BU440" s="644">
        <f t="shared" si="117"/>
        <v>0</v>
      </c>
      <c r="BV440" s="644">
        <f t="shared" si="118"/>
        <v>0</v>
      </c>
      <c r="BW440" s="645"/>
      <c r="BX440" s="338"/>
      <c r="BY440" s="338"/>
      <c r="BZ440" s="338"/>
      <c r="CA440" s="338"/>
      <c r="CB440" s="338"/>
      <c r="CC440" s="338"/>
    </row>
    <row r="441" ht="15.75" customHeight="1">
      <c r="A441" s="338"/>
      <c r="B441" s="338"/>
      <c r="C441" s="818"/>
      <c r="D441" s="638">
        <f t="shared" ref="D441:E441" si="455">I441+K441+M441+O441+Q441+S441+U441+W441+Y441+AA441+AC441+AE441+AG441+AI441+AK441+AM441+AO441+AQ441+AS441+AU441+AW441+AY441+BA441+BC441+BE441+BG441+BI441+BK441+BM441+BO441+BQ441</f>
        <v>0</v>
      </c>
      <c r="E441" s="505">
        <f t="shared" si="455"/>
        <v>0</v>
      </c>
      <c r="F441" s="639">
        <f t="shared" si="113"/>
        <v>0</v>
      </c>
      <c r="G441" s="327"/>
      <c r="H441" s="298">
        <f t="shared" si="114"/>
        <v>0</v>
      </c>
      <c r="I441" s="640"/>
      <c r="J441" s="642"/>
      <c r="K441" s="640"/>
      <c r="L441" s="642"/>
      <c r="M441" s="640"/>
      <c r="N441" s="642"/>
      <c r="O441" s="640"/>
      <c r="P441" s="642"/>
      <c r="Q441" s="640"/>
      <c r="R441" s="642"/>
      <c r="S441" s="640"/>
      <c r="T441" s="642"/>
      <c r="U441" s="640"/>
      <c r="V441" s="642"/>
      <c r="W441" s="640"/>
      <c r="X441" s="642"/>
      <c r="Y441" s="640"/>
      <c r="Z441" s="642"/>
      <c r="AA441" s="640"/>
      <c r="AB441" s="642"/>
      <c r="AC441" s="640"/>
      <c r="AD441" s="642"/>
      <c r="AE441" s="640"/>
      <c r="AF441" s="642"/>
      <c r="AG441" s="640"/>
      <c r="AH441" s="642"/>
      <c r="AI441" s="640"/>
      <c r="AJ441" s="642"/>
      <c r="AK441" s="640"/>
      <c r="AL441" s="642"/>
      <c r="AM441" s="640"/>
      <c r="AN441" s="642"/>
      <c r="AO441" s="640"/>
      <c r="AP441" s="642"/>
      <c r="AQ441" s="640"/>
      <c r="AR441" s="642"/>
      <c r="AS441" s="640"/>
      <c r="AT441" s="642"/>
      <c r="AU441" s="640"/>
      <c r="AV441" s="642"/>
      <c r="AW441" s="640"/>
      <c r="AX441" s="642"/>
      <c r="AY441" s="640"/>
      <c r="AZ441" s="642"/>
      <c r="BA441" s="640"/>
      <c r="BB441" s="642"/>
      <c r="BC441" s="640"/>
      <c r="BD441" s="642"/>
      <c r="BE441" s="640"/>
      <c r="BF441" s="642"/>
      <c r="BG441" s="640"/>
      <c r="BH441" s="642"/>
      <c r="BI441" s="640"/>
      <c r="BJ441" s="642"/>
      <c r="BK441" s="640"/>
      <c r="BL441" s="642"/>
      <c r="BM441" s="640"/>
      <c r="BN441" s="642"/>
      <c r="BO441" s="640"/>
      <c r="BP441" s="642"/>
      <c r="BQ441" s="640"/>
      <c r="BR441" s="642"/>
      <c r="BS441" s="643">
        <f t="shared" si="115"/>
        <v>0</v>
      </c>
      <c r="BT441" s="644">
        <f t="shared" si="116"/>
        <v>0</v>
      </c>
      <c r="BU441" s="644">
        <f t="shared" si="117"/>
        <v>0</v>
      </c>
      <c r="BV441" s="644">
        <f t="shared" si="118"/>
        <v>0</v>
      </c>
      <c r="BW441" s="645"/>
      <c r="BX441" s="338"/>
      <c r="BY441" s="338"/>
      <c r="BZ441" s="338"/>
      <c r="CA441" s="338"/>
      <c r="CB441" s="338"/>
      <c r="CC441" s="338"/>
    </row>
    <row r="442" ht="15.75" customHeight="1">
      <c r="A442" s="338"/>
      <c r="B442" s="338"/>
      <c r="C442" s="818"/>
      <c r="D442" s="638">
        <f t="shared" ref="D442:E442" si="456">I442+K442+M442+O442+Q442+S442+U442+W442+Y442+AA442+AC442+AE442+AG442+AI442+AK442+AM442+AO442+AQ442+AS442+AU442+AW442+AY442+BA442+BC442+BE442+BG442+BI442+BK442+BM442+BO442+BQ442</f>
        <v>0</v>
      </c>
      <c r="E442" s="505">
        <f t="shared" si="456"/>
        <v>0</v>
      </c>
      <c r="F442" s="639">
        <f t="shared" si="113"/>
        <v>0</v>
      </c>
      <c r="G442" s="327"/>
      <c r="H442" s="298">
        <f t="shared" si="114"/>
        <v>0</v>
      </c>
      <c r="I442" s="640"/>
      <c r="J442" s="642"/>
      <c r="K442" s="640"/>
      <c r="L442" s="642"/>
      <c r="M442" s="640"/>
      <c r="N442" s="642"/>
      <c r="O442" s="640"/>
      <c r="P442" s="642"/>
      <c r="Q442" s="640"/>
      <c r="R442" s="642"/>
      <c r="S442" s="640"/>
      <c r="T442" s="642"/>
      <c r="U442" s="640"/>
      <c r="V442" s="642"/>
      <c r="W442" s="640"/>
      <c r="X442" s="642"/>
      <c r="Y442" s="640"/>
      <c r="Z442" s="642"/>
      <c r="AA442" s="640"/>
      <c r="AB442" s="642"/>
      <c r="AC442" s="640"/>
      <c r="AD442" s="642"/>
      <c r="AE442" s="640"/>
      <c r="AF442" s="642"/>
      <c r="AG442" s="640"/>
      <c r="AH442" s="642"/>
      <c r="AI442" s="640"/>
      <c r="AJ442" s="642"/>
      <c r="AK442" s="640"/>
      <c r="AL442" s="642"/>
      <c r="AM442" s="640"/>
      <c r="AN442" s="642"/>
      <c r="AO442" s="640"/>
      <c r="AP442" s="642"/>
      <c r="AQ442" s="640"/>
      <c r="AR442" s="642"/>
      <c r="AS442" s="640"/>
      <c r="AT442" s="642"/>
      <c r="AU442" s="640"/>
      <c r="AV442" s="642"/>
      <c r="AW442" s="640"/>
      <c r="AX442" s="642"/>
      <c r="AY442" s="640"/>
      <c r="AZ442" s="642"/>
      <c r="BA442" s="640"/>
      <c r="BB442" s="642"/>
      <c r="BC442" s="640"/>
      <c r="BD442" s="642"/>
      <c r="BE442" s="640"/>
      <c r="BF442" s="642"/>
      <c r="BG442" s="640"/>
      <c r="BH442" s="642"/>
      <c r="BI442" s="640"/>
      <c r="BJ442" s="642"/>
      <c r="BK442" s="640"/>
      <c r="BL442" s="642"/>
      <c r="BM442" s="640"/>
      <c r="BN442" s="642"/>
      <c r="BO442" s="640"/>
      <c r="BP442" s="642"/>
      <c r="BQ442" s="640"/>
      <c r="BR442" s="642"/>
      <c r="BS442" s="643">
        <f t="shared" si="115"/>
        <v>0</v>
      </c>
      <c r="BT442" s="644">
        <f t="shared" si="116"/>
        <v>0</v>
      </c>
      <c r="BU442" s="644">
        <f t="shared" si="117"/>
        <v>0</v>
      </c>
      <c r="BV442" s="644">
        <f t="shared" si="118"/>
        <v>0</v>
      </c>
      <c r="BW442" s="645"/>
      <c r="BX442" s="338"/>
      <c r="BY442" s="338"/>
      <c r="BZ442" s="338"/>
      <c r="CA442" s="338"/>
      <c r="CB442" s="338"/>
      <c r="CC442" s="338"/>
    </row>
    <row r="443" ht="15.75" customHeight="1">
      <c r="A443" s="338"/>
      <c r="B443" s="338"/>
      <c r="C443" s="818"/>
      <c r="D443" s="638">
        <f t="shared" ref="D443:E443" si="457">I443+K443+M443+O443+Q443+S443+U443+W443+Y443+AA443+AC443+AE443+AG443+AI443+AK443+AM443+AO443+AQ443+AS443+AU443+AW443+AY443+BA443+BC443+BE443+BG443+BI443+BK443+BM443+BO443+BQ443</f>
        <v>0</v>
      </c>
      <c r="E443" s="505">
        <f t="shared" si="457"/>
        <v>0</v>
      </c>
      <c r="F443" s="639">
        <f t="shared" si="113"/>
        <v>0</v>
      </c>
      <c r="G443" s="327"/>
      <c r="H443" s="298">
        <f t="shared" si="114"/>
        <v>0</v>
      </c>
      <c r="I443" s="640"/>
      <c r="J443" s="642"/>
      <c r="K443" s="640"/>
      <c r="L443" s="642"/>
      <c r="M443" s="640"/>
      <c r="N443" s="642"/>
      <c r="O443" s="640"/>
      <c r="P443" s="642"/>
      <c r="Q443" s="640"/>
      <c r="R443" s="642"/>
      <c r="S443" s="640"/>
      <c r="T443" s="642"/>
      <c r="U443" s="640"/>
      <c r="V443" s="642"/>
      <c r="W443" s="640"/>
      <c r="X443" s="642"/>
      <c r="Y443" s="640"/>
      <c r="Z443" s="642"/>
      <c r="AA443" s="640"/>
      <c r="AB443" s="642"/>
      <c r="AC443" s="640"/>
      <c r="AD443" s="642"/>
      <c r="AE443" s="640"/>
      <c r="AF443" s="642"/>
      <c r="AG443" s="640"/>
      <c r="AH443" s="642"/>
      <c r="AI443" s="640"/>
      <c r="AJ443" s="642"/>
      <c r="AK443" s="640"/>
      <c r="AL443" s="642"/>
      <c r="AM443" s="640"/>
      <c r="AN443" s="642"/>
      <c r="AO443" s="640"/>
      <c r="AP443" s="642"/>
      <c r="AQ443" s="640"/>
      <c r="AR443" s="642"/>
      <c r="AS443" s="640"/>
      <c r="AT443" s="642"/>
      <c r="AU443" s="640"/>
      <c r="AV443" s="642"/>
      <c r="AW443" s="640"/>
      <c r="AX443" s="642"/>
      <c r="AY443" s="640"/>
      <c r="AZ443" s="642"/>
      <c r="BA443" s="640"/>
      <c r="BB443" s="642"/>
      <c r="BC443" s="640"/>
      <c r="BD443" s="642"/>
      <c r="BE443" s="640"/>
      <c r="BF443" s="642"/>
      <c r="BG443" s="640"/>
      <c r="BH443" s="642"/>
      <c r="BI443" s="640"/>
      <c r="BJ443" s="642"/>
      <c r="BK443" s="640"/>
      <c r="BL443" s="642"/>
      <c r="BM443" s="640"/>
      <c r="BN443" s="642"/>
      <c r="BO443" s="640"/>
      <c r="BP443" s="642"/>
      <c r="BQ443" s="640"/>
      <c r="BR443" s="642"/>
      <c r="BS443" s="643">
        <f t="shared" si="115"/>
        <v>0</v>
      </c>
      <c r="BT443" s="644">
        <f t="shared" si="116"/>
        <v>0</v>
      </c>
      <c r="BU443" s="644">
        <f t="shared" si="117"/>
        <v>0</v>
      </c>
      <c r="BV443" s="644">
        <f t="shared" si="118"/>
        <v>0</v>
      </c>
      <c r="BW443" s="645"/>
      <c r="BX443" s="338"/>
      <c r="BY443" s="338"/>
      <c r="BZ443" s="338"/>
      <c r="CA443" s="338"/>
      <c r="CB443" s="338"/>
      <c r="CC443" s="338"/>
    </row>
    <row r="444" ht="15.75" customHeight="1">
      <c r="A444" s="338"/>
      <c r="B444" s="338"/>
      <c r="C444" s="818"/>
      <c r="D444" s="638">
        <f t="shared" ref="D444:E444" si="458">I444+K444+M444+O444+Q444+S444+U444+W444+Y444+AA444+AC444+AE444+AG444+AI444+AK444+AM444+AO444+AQ444+AS444+AU444+AW444+AY444+BA444+BC444+BE444+BG444+BI444+BK444+BM444+BO444+BQ444</f>
        <v>0</v>
      </c>
      <c r="E444" s="505">
        <f t="shared" si="458"/>
        <v>0</v>
      </c>
      <c r="F444" s="639">
        <f t="shared" si="113"/>
        <v>0</v>
      </c>
      <c r="G444" s="327"/>
      <c r="H444" s="298">
        <f t="shared" si="114"/>
        <v>0</v>
      </c>
      <c r="I444" s="640"/>
      <c r="J444" s="642"/>
      <c r="K444" s="640"/>
      <c r="L444" s="642"/>
      <c r="M444" s="640"/>
      <c r="N444" s="642"/>
      <c r="O444" s="640"/>
      <c r="P444" s="642"/>
      <c r="Q444" s="640"/>
      <c r="R444" s="642"/>
      <c r="S444" s="640"/>
      <c r="T444" s="642"/>
      <c r="U444" s="640"/>
      <c r="V444" s="642"/>
      <c r="W444" s="640"/>
      <c r="X444" s="642"/>
      <c r="Y444" s="640"/>
      <c r="Z444" s="642"/>
      <c r="AA444" s="640"/>
      <c r="AB444" s="642"/>
      <c r="AC444" s="640"/>
      <c r="AD444" s="642"/>
      <c r="AE444" s="640"/>
      <c r="AF444" s="642"/>
      <c r="AG444" s="640"/>
      <c r="AH444" s="642"/>
      <c r="AI444" s="640"/>
      <c r="AJ444" s="642"/>
      <c r="AK444" s="640"/>
      <c r="AL444" s="642"/>
      <c r="AM444" s="640"/>
      <c r="AN444" s="642"/>
      <c r="AO444" s="640"/>
      <c r="AP444" s="642"/>
      <c r="AQ444" s="640"/>
      <c r="AR444" s="642"/>
      <c r="AS444" s="640"/>
      <c r="AT444" s="642"/>
      <c r="AU444" s="640"/>
      <c r="AV444" s="642"/>
      <c r="AW444" s="640"/>
      <c r="AX444" s="642"/>
      <c r="AY444" s="640"/>
      <c r="AZ444" s="642"/>
      <c r="BA444" s="640"/>
      <c r="BB444" s="642"/>
      <c r="BC444" s="640"/>
      <c r="BD444" s="642"/>
      <c r="BE444" s="640"/>
      <c r="BF444" s="642"/>
      <c r="BG444" s="640"/>
      <c r="BH444" s="642"/>
      <c r="BI444" s="640"/>
      <c r="BJ444" s="642"/>
      <c r="BK444" s="640"/>
      <c r="BL444" s="642"/>
      <c r="BM444" s="640"/>
      <c r="BN444" s="642"/>
      <c r="BO444" s="640"/>
      <c r="BP444" s="642"/>
      <c r="BQ444" s="640"/>
      <c r="BR444" s="642"/>
      <c r="BS444" s="643">
        <f t="shared" si="115"/>
        <v>0</v>
      </c>
      <c r="BT444" s="644">
        <f t="shared" si="116"/>
        <v>0</v>
      </c>
      <c r="BU444" s="644">
        <f t="shared" si="117"/>
        <v>0</v>
      </c>
      <c r="BV444" s="644">
        <f t="shared" si="118"/>
        <v>0</v>
      </c>
      <c r="BW444" s="645"/>
      <c r="BX444" s="338"/>
      <c r="BY444" s="338"/>
      <c r="BZ444" s="338"/>
      <c r="CA444" s="338"/>
      <c r="CB444" s="338"/>
      <c r="CC444" s="338"/>
    </row>
    <row r="445" ht="15.75" customHeight="1">
      <c r="A445" s="338"/>
      <c r="B445" s="338"/>
      <c r="C445" s="818"/>
      <c r="D445" s="638">
        <f t="shared" ref="D445:E445" si="459">I445+K445+M445+O445+Q445+S445+U445+W445+Y445+AA445+AC445+AE445+AG445+AI445+AK445+AM445+AO445+AQ445+AS445+AU445+AW445+AY445+BA445+BC445+BE445+BG445+BI445+BK445+BM445+BO445+BQ445</f>
        <v>0</v>
      </c>
      <c r="E445" s="505">
        <f t="shared" si="459"/>
        <v>0</v>
      </c>
      <c r="F445" s="639">
        <f t="shared" si="113"/>
        <v>0</v>
      </c>
      <c r="G445" s="327"/>
      <c r="H445" s="298">
        <f t="shared" si="114"/>
        <v>0</v>
      </c>
      <c r="I445" s="640"/>
      <c r="J445" s="642"/>
      <c r="K445" s="640"/>
      <c r="L445" s="642"/>
      <c r="M445" s="640"/>
      <c r="N445" s="642"/>
      <c r="O445" s="640"/>
      <c r="P445" s="642"/>
      <c r="Q445" s="640"/>
      <c r="R445" s="642"/>
      <c r="S445" s="640"/>
      <c r="T445" s="642"/>
      <c r="U445" s="640"/>
      <c r="V445" s="642"/>
      <c r="W445" s="640"/>
      <c r="X445" s="642"/>
      <c r="Y445" s="640"/>
      <c r="Z445" s="642"/>
      <c r="AA445" s="640"/>
      <c r="AB445" s="642"/>
      <c r="AC445" s="640"/>
      <c r="AD445" s="642"/>
      <c r="AE445" s="640"/>
      <c r="AF445" s="642"/>
      <c r="AG445" s="640"/>
      <c r="AH445" s="642"/>
      <c r="AI445" s="640"/>
      <c r="AJ445" s="642"/>
      <c r="AK445" s="640"/>
      <c r="AL445" s="642"/>
      <c r="AM445" s="640"/>
      <c r="AN445" s="642"/>
      <c r="AO445" s="640"/>
      <c r="AP445" s="642"/>
      <c r="AQ445" s="640"/>
      <c r="AR445" s="642"/>
      <c r="AS445" s="640"/>
      <c r="AT445" s="642"/>
      <c r="AU445" s="640"/>
      <c r="AV445" s="642"/>
      <c r="AW445" s="640"/>
      <c r="AX445" s="642"/>
      <c r="AY445" s="640"/>
      <c r="AZ445" s="642"/>
      <c r="BA445" s="640"/>
      <c r="BB445" s="642"/>
      <c r="BC445" s="640"/>
      <c r="BD445" s="642"/>
      <c r="BE445" s="640"/>
      <c r="BF445" s="642"/>
      <c r="BG445" s="640"/>
      <c r="BH445" s="642"/>
      <c r="BI445" s="640"/>
      <c r="BJ445" s="642"/>
      <c r="BK445" s="640"/>
      <c r="BL445" s="642"/>
      <c r="BM445" s="640"/>
      <c r="BN445" s="642"/>
      <c r="BO445" s="640"/>
      <c r="BP445" s="642"/>
      <c r="BQ445" s="640"/>
      <c r="BR445" s="642"/>
      <c r="BS445" s="643">
        <f t="shared" si="115"/>
        <v>0</v>
      </c>
      <c r="BT445" s="644">
        <f t="shared" si="116"/>
        <v>0</v>
      </c>
      <c r="BU445" s="644">
        <f t="shared" si="117"/>
        <v>0</v>
      </c>
      <c r="BV445" s="644">
        <f t="shared" si="118"/>
        <v>0</v>
      </c>
      <c r="BW445" s="645"/>
      <c r="BX445" s="338"/>
      <c r="BY445" s="338"/>
      <c r="BZ445" s="338"/>
      <c r="CA445" s="338"/>
      <c r="CB445" s="338"/>
      <c r="CC445" s="338"/>
    </row>
    <row r="446" ht="15.75" customHeight="1">
      <c r="A446" s="338"/>
      <c r="B446" s="338"/>
      <c r="C446" s="818"/>
      <c r="D446" s="638">
        <f t="shared" ref="D446:E446" si="460">I446+K446+M446+O446+Q446+S446+U446+W446+Y446+AA446+AC446+AE446+AG446+AI446+AK446+AM446+AO446+AQ446+AS446+AU446+AW446+AY446+BA446+BC446+BE446+BG446+BI446+BK446+BM446+BO446+BQ446</f>
        <v>0</v>
      </c>
      <c r="E446" s="505">
        <f t="shared" si="460"/>
        <v>0</v>
      </c>
      <c r="F446" s="639">
        <f t="shared" si="113"/>
        <v>0</v>
      </c>
      <c r="G446" s="327"/>
      <c r="H446" s="298">
        <f t="shared" si="114"/>
        <v>0</v>
      </c>
      <c r="I446" s="640"/>
      <c r="J446" s="642"/>
      <c r="K446" s="640"/>
      <c r="L446" s="642"/>
      <c r="M446" s="640"/>
      <c r="N446" s="642"/>
      <c r="O446" s="640"/>
      <c r="P446" s="642"/>
      <c r="Q446" s="640"/>
      <c r="R446" s="642"/>
      <c r="S446" s="640"/>
      <c r="T446" s="642"/>
      <c r="U446" s="640"/>
      <c r="V446" s="642"/>
      <c r="W446" s="640"/>
      <c r="X446" s="642"/>
      <c r="Y446" s="640"/>
      <c r="Z446" s="642"/>
      <c r="AA446" s="640"/>
      <c r="AB446" s="642"/>
      <c r="AC446" s="640"/>
      <c r="AD446" s="642"/>
      <c r="AE446" s="640"/>
      <c r="AF446" s="642"/>
      <c r="AG446" s="640"/>
      <c r="AH446" s="642"/>
      <c r="AI446" s="640"/>
      <c r="AJ446" s="642"/>
      <c r="AK446" s="640"/>
      <c r="AL446" s="642"/>
      <c r="AM446" s="640"/>
      <c r="AN446" s="642"/>
      <c r="AO446" s="640"/>
      <c r="AP446" s="642"/>
      <c r="AQ446" s="640"/>
      <c r="AR446" s="642"/>
      <c r="AS446" s="640"/>
      <c r="AT446" s="642"/>
      <c r="AU446" s="640"/>
      <c r="AV446" s="642"/>
      <c r="AW446" s="640"/>
      <c r="AX446" s="642"/>
      <c r="AY446" s="640"/>
      <c r="AZ446" s="642"/>
      <c r="BA446" s="640"/>
      <c r="BB446" s="642"/>
      <c r="BC446" s="640"/>
      <c r="BD446" s="642"/>
      <c r="BE446" s="640"/>
      <c r="BF446" s="642"/>
      <c r="BG446" s="640"/>
      <c r="BH446" s="642"/>
      <c r="BI446" s="640"/>
      <c r="BJ446" s="642"/>
      <c r="BK446" s="640"/>
      <c r="BL446" s="642"/>
      <c r="BM446" s="640"/>
      <c r="BN446" s="642"/>
      <c r="BO446" s="640"/>
      <c r="BP446" s="642"/>
      <c r="BQ446" s="640"/>
      <c r="BR446" s="642"/>
      <c r="BS446" s="643">
        <f t="shared" si="115"/>
        <v>0</v>
      </c>
      <c r="BT446" s="644">
        <f t="shared" si="116"/>
        <v>0</v>
      </c>
      <c r="BU446" s="644">
        <f t="shared" si="117"/>
        <v>0</v>
      </c>
      <c r="BV446" s="644">
        <f t="shared" si="118"/>
        <v>0</v>
      </c>
      <c r="BW446" s="645"/>
      <c r="BX446" s="338"/>
      <c r="BY446" s="338"/>
      <c r="BZ446" s="338"/>
      <c r="CA446" s="338"/>
      <c r="CB446" s="338"/>
      <c r="CC446" s="338"/>
    </row>
    <row r="447" ht="15.75" customHeight="1">
      <c r="A447" s="338"/>
      <c r="B447" s="338"/>
      <c r="C447" s="818"/>
      <c r="D447" s="638">
        <f t="shared" ref="D447:E447" si="461">I447+K447+M447+O447+Q447+S447+U447+W447+Y447+AA447+AC447+AE447+AG447+AI447+AK447+AM447+AO447+AQ447+AS447+AU447+AW447+AY447+BA447+BC447+BE447+BG447+BI447+BK447+BM447+BO447+BQ447</f>
        <v>0</v>
      </c>
      <c r="E447" s="505">
        <f t="shared" si="461"/>
        <v>0</v>
      </c>
      <c r="F447" s="639">
        <f t="shared" si="113"/>
        <v>0</v>
      </c>
      <c r="G447" s="327"/>
      <c r="H447" s="298">
        <f t="shared" si="114"/>
        <v>0</v>
      </c>
      <c r="I447" s="640"/>
      <c r="J447" s="642"/>
      <c r="K447" s="640"/>
      <c r="L447" s="642"/>
      <c r="M447" s="640"/>
      <c r="N447" s="642"/>
      <c r="O447" s="640"/>
      <c r="P447" s="642"/>
      <c r="Q447" s="640"/>
      <c r="R447" s="642"/>
      <c r="S447" s="640"/>
      <c r="T447" s="642"/>
      <c r="U447" s="640"/>
      <c r="V447" s="642"/>
      <c r="W447" s="640"/>
      <c r="X447" s="642"/>
      <c r="Y447" s="640"/>
      <c r="Z447" s="642"/>
      <c r="AA447" s="640"/>
      <c r="AB447" s="642"/>
      <c r="AC447" s="640"/>
      <c r="AD447" s="642"/>
      <c r="AE447" s="640"/>
      <c r="AF447" s="642"/>
      <c r="AG447" s="640"/>
      <c r="AH447" s="642"/>
      <c r="AI447" s="640"/>
      <c r="AJ447" s="642"/>
      <c r="AK447" s="640"/>
      <c r="AL447" s="642"/>
      <c r="AM447" s="640"/>
      <c r="AN447" s="642"/>
      <c r="AO447" s="640"/>
      <c r="AP447" s="642"/>
      <c r="AQ447" s="640"/>
      <c r="AR447" s="642"/>
      <c r="AS447" s="640"/>
      <c r="AT447" s="642"/>
      <c r="AU447" s="640"/>
      <c r="AV447" s="642"/>
      <c r="AW447" s="640"/>
      <c r="AX447" s="642"/>
      <c r="AY447" s="640"/>
      <c r="AZ447" s="642"/>
      <c r="BA447" s="640"/>
      <c r="BB447" s="642"/>
      <c r="BC447" s="640"/>
      <c r="BD447" s="642"/>
      <c r="BE447" s="640"/>
      <c r="BF447" s="642"/>
      <c r="BG447" s="640"/>
      <c r="BH447" s="642"/>
      <c r="BI447" s="640"/>
      <c r="BJ447" s="642"/>
      <c r="BK447" s="640"/>
      <c r="BL447" s="642"/>
      <c r="BM447" s="640"/>
      <c r="BN447" s="642"/>
      <c r="BO447" s="640"/>
      <c r="BP447" s="642"/>
      <c r="BQ447" s="640"/>
      <c r="BR447" s="642"/>
      <c r="BS447" s="643">
        <f t="shared" si="115"/>
        <v>0</v>
      </c>
      <c r="BT447" s="644">
        <f t="shared" si="116"/>
        <v>0</v>
      </c>
      <c r="BU447" s="644">
        <f t="shared" si="117"/>
        <v>0</v>
      </c>
      <c r="BV447" s="644">
        <f t="shared" si="118"/>
        <v>0</v>
      </c>
      <c r="BW447" s="645"/>
      <c r="BX447" s="338"/>
      <c r="BY447" s="338"/>
      <c r="BZ447" s="338"/>
      <c r="CA447" s="338"/>
      <c r="CB447" s="338"/>
      <c r="CC447" s="338"/>
    </row>
    <row r="448" ht="15.75" customHeight="1">
      <c r="A448" s="338"/>
      <c r="B448" s="338"/>
      <c r="C448" s="818"/>
      <c r="D448" s="638">
        <f t="shared" ref="D448:E448" si="462">I448+K448+M448+O448+Q448+S448+U448+W448+Y448+AA448+AC448+AE448+AG448+AI448+AK448+AM448+AO448+AQ448+AS448+AU448+AW448+AY448+BA448+BC448+BE448+BG448+BI448+BK448+BM448+BO448+BQ448</f>
        <v>0</v>
      </c>
      <c r="E448" s="505">
        <f t="shared" si="462"/>
        <v>0</v>
      </c>
      <c r="F448" s="639">
        <f t="shared" si="113"/>
        <v>0</v>
      </c>
      <c r="G448" s="327"/>
      <c r="H448" s="298">
        <f t="shared" si="114"/>
        <v>0</v>
      </c>
      <c r="I448" s="640"/>
      <c r="J448" s="642"/>
      <c r="K448" s="640"/>
      <c r="L448" s="642"/>
      <c r="M448" s="640"/>
      <c r="N448" s="642"/>
      <c r="O448" s="640"/>
      <c r="P448" s="642"/>
      <c r="Q448" s="640"/>
      <c r="R448" s="642"/>
      <c r="S448" s="640"/>
      <c r="T448" s="642"/>
      <c r="U448" s="640"/>
      <c r="V448" s="642"/>
      <c r="W448" s="640"/>
      <c r="X448" s="642"/>
      <c r="Y448" s="640"/>
      <c r="Z448" s="642"/>
      <c r="AA448" s="640"/>
      <c r="AB448" s="642"/>
      <c r="AC448" s="640"/>
      <c r="AD448" s="642"/>
      <c r="AE448" s="640"/>
      <c r="AF448" s="642"/>
      <c r="AG448" s="640"/>
      <c r="AH448" s="642"/>
      <c r="AI448" s="640"/>
      <c r="AJ448" s="642"/>
      <c r="AK448" s="640"/>
      <c r="AL448" s="642"/>
      <c r="AM448" s="640"/>
      <c r="AN448" s="642"/>
      <c r="AO448" s="640"/>
      <c r="AP448" s="642"/>
      <c r="AQ448" s="640"/>
      <c r="AR448" s="642"/>
      <c r="AS448" s="640"/>
      <c r="AT448" s="642"/>
      <c r="AU448" s="640"/>
      <c r="AV448" s="642"/>
      <c r="AW448" s="640"/>
      <c r="AX448" s="642"/>
      <c r="AY448" s="640"/>
      <c r="AZ448" s="642"/>
      <c r="BA448" s="640"/>
      <c r="BB448" s="642"/>
      <c r="BC448" s="640"/>
      <c r="BD448" s="642"/>
      <c r="BE448" s="640"/>
      <c r="BF448" s="642"/>
      <c r="BG448" s="640"/>
      <c r="BH448" s="642"/>
      <c r="BI448" s="640"/>
      <c r="BJ448" s="642"/>
      <c r="BK448" s="640"/>
      <c r="BL448" s="642"/>
      <c r="BM448" s="640"/>
      <c r="BN448" s="642"/>
      <c r="BO448" s="640"/>
      <c r="BP448" s="642"/>
      <c r="BQ448" s="640"/>
      <c r="BR448" s="642"/>
      <c r="BS448" s="643">
        <f t="shared" si="115"/>
        <v>0</v>
      </c>
      <c r="BT448" s="644">
        <f t="shared" si="116"/>
        <v>0</v>
      </c>
      <c r="BU448" s="644">
        <f t="shared" si="117"/>
        <v>0</v>
      </c>
      <c r="BV448" s="644">
        <f t="shared" si="118"/>
        <v>0</v>
      </c>
      <c r="BW448" s="645"/>
      <c r="BX448" s="338"/>
      <c r="BY448" s="338"/>
      <c r="BZ448" s="338"/>
      <c r="CA448" s="338"/>
      <c r="CB448" s="338"/>
      <c r="CC448" s="338"/>
    </row>
    <row r="449" ht="15.75" customHeight="1">
      <c r="A449" s="338"/>
      <c r="B449" s="338"/>
      <c r="C449" s="818"/>
      <c r="D449" s="638">
        <f t="shared" ref="D449:E449" si="463">I449+K449+M449+O449+Q449+S449+U449+W449+Y449+AA449+AC449+AE449+AG449+AI449+AK449+AM449+AO449+AQ449+AS449+AU449+AW449+AY449+BA449+BC449+BE449+BG449+BI449+BK449+BM449+BO449+BQ449</f>
        <v>0</v>
      </c>
      <c r="E449" s="505">
        <f t="shared" si="463"/>
        <v>0</v>
      </c>
      <c r="F449" s="639">
        <f t="shared" si="113"/>
        <v>0</v>
      </c>
      <c r="G449" s="327"/>
      <c r="H449" s="298">
        <f t="shared" si="114"/>
        <v>0</v>
      </c>
      <c r="I449" s="640"/>
      <c r="J449" s="642"/>
      <c r="K449" s="640"/>
      <c r="L449" s="642"/>
      <c r="M449" s="640"/>
      <c r="N449" s="642"/>
      <c r="O449" s="640"/>
      <c r="P449" s="642"/>
      <c r="Q449" s="640"/>
      <c r="R449" s="642"/>
      <c r="S449" s="640"/>
      <c r="T449" s="642"/>
      <c r="U449" s="640"/>
      <c r="V449" s="642"/>
      <c r="W449" s="640"/>
      <c r="X449" s="642"/>
      <c r="Y449" s="640"/>
      <c r="Z449" s="642"/>
      <c r="AA449" s="640"/>
      <c r="AB449" s="642"/>
      <c r="AC449" s="640"/>
      <c r="AD449" s="642"/>
      <c r="AE449" s="640"/>
      <c r="AF449" s="642"/>
      <c r="AG449" s="640"/>
      <c r="AH449" s="642"/>
      <c r="AI449" s="640"/>
      <c r="AJ449" s="642"/>
      <c r="AK449" s="640"/>
      <c r="AL449" s="642"/>
      <c r="AM449" s="640"/>
      <c r="AN449" s="642"/>
      <c r="AO449" s="640"/>
      <c r="AP449" s="642"/>
      <c r="AQ449" s="640"/>
      <c r="AR449" s="642"/>
      <c r="AS449" s="640"/>
      <c r="AT449" s="642"/>
      <c r="AU449" s="640"/>
      <c r="AV449" s="642"/>
      <c r="AW449" s="640"/>
      <c r="AX449" s="642"/>
      <c r="AY449" s="640"/>
      <c r="AZ449" s="642"/>
      <c r="BA449" s="640"/>
      <c r="BB449" s="642"/>
      <c r="BC449" s="640"/>
      <c r="BD449" s="642"/>
      <c r="BE449" s="640"/>
      <c r="BF449" s="642"/>
      <c r="BG449" s="640"/>
      <c r="BH449" s="642"/>
      <c r="BI449" s="640"/>
      <c r="BJ449" s="642"/>
      <c r="BK449" s="640"/>
      <c r="BL449" s="642"/>
      <c r="BM449" s="640"/>
      <c r="BN449" s="642"/>
      <c r="BO449" s="640"/>
      <c r="BP449" s="642"/>
      <c r="BQ449" s="640"/>
      <c r="BR449" s="642"/>
      <c r="BS449" s="643">
        <f t="shared" si="115"/>
        <v>0</v>
      </c>
      <c r="BT449" s="644">
        <f t="shared" si="116"/>
        <v>0</v>
      </c>
      <c r="BU449" s="644">
        <f t="shared" si="117"/>
        <v>0</v>
      </c>
      <c r="BV449" s="644">
        <f t="shared" si="118"/>
        <v>0</v>
      </c>
      <c r="BW449" s="645"/>
      <c r="BX449" s="338"/>
      <c r="BY449" s="338"/>
      <c r="BZ449" s="338"/>
      <c r="CA449" s="338"/>
      <c r="CB449" s="338"/>
      <c r="CC449" s="338"/>
    </row>
    <row r="450" ht="15.75" customHeight="1">
      <c r="A450" s="338"/>
      <c r="B450" s="338"/>
      <c r="C450" s="818"/>
      <c r="D450" s="638">
        <f t="shared" ref="D450:E450" si="464">I450+K450+M450+O450+Q450+S450+U450+W450+Y450+AA450+AC450+AE450+AG450+AI450+AK450+AM450+AO450+AQ450+AS450+AU450+AW450+AY450+BA450+BC450+BE450+BG450+BI450+BK450+BM450+BO450+BQ450</f>
        <v>0</v>
      </c>
      <c r="E450" s="505">
        <f t="shared" si="464"/>
        <v>0</v>
      </c>
      <c r="F450" s="639">
        <f t="shared" si="113"/>
        <v>0</v>
      </c>
      <c r="G450" s="327"/>
      <c r="H450" s="298">
        <f t="shared" si="114"/>
        <v>0</v>
      </c>
      <c r="I450" s="640"/>
      <c r="J450" s="642"/>
      <c r="K450" s="640"/>
      <c r="L450" s="642"/>
      <c r="M450" s="640"/>
      <c r="N450" s="642"/>
      <c r="O450" s="640"/>
      <c r="P450" s="642"/>
      <c r="Q450" s="640"/>
      <c r="R450" s="642"/>
      <c r="S450" s="640"/>
      <c r="T450" s="642"/>
      <c r="U450" s="640"/>
      <c r="V450" s="642"/>
      <c r="W450" s="640"/>
      <c r="X450" s="642"/>
      <c r="Y450" s="640"/>
      <c r="Z450" s="642"/>
      <c r="AA450" s="640"/>
      <c r="AB450" s="642"/>
      <c r="AC450" s="640"/>
      <c r="AD450" s="642"/>
      <c r="AE450" s="640"/>
      <c r="AF450" s="642"/>
      <c r="AG450" s="640"/>
      <c r="AH450" s="642"/>
      <c r="AI450" s="640"/>
      <c r="AJ450" s="642"/>
      <c r="AK450" s="640"/>
      <c r="AL450" s="642"/>
      <c r="AM450" s="640"/>
      <c r="AN450" s="642"/>
      <c r="AO450" s="640"/>
      <c r="AP450" s="642"/>
      <c r="AQ450" s="640"/>
      <c r="AR450" s="642"/>
      <c r="AS450" s="640"/>
      <c r="AT450" s="642"/>
      <c r="AU450" s="640"/>
      <c r="AV450" s="642"/>
      <c r="AW450" s="640"/>
      <c r="AX450" s="642"/>
      <c r="AY450" s="640"/>
      <c r="AZ450" s="642"/>
      <c r="BA450" s="640"/>
      <c r="BB450" s="642"/>
      <c r="BC450" s="640"/>
      <c r="BD450" s="642"/>
      <c r="BE450" s="640"/>
      <c r="BF450" s="642"/>
      <c r="BG450" s="640"/>
      <c r="BH450" s="642"/>
      <c r="BI450" s="640"/>
      <c r="BJ450" s="642"/>
      <c r="BK450" s="640"/>
      <c r="BL450" s="642"/>
      <c r="BM450" s="640"/>
      <c r="BN450" s="642"/>
      <c r="BO450" s="640"/>
      <c r="BP450" s="642"/>
      <c r="BQ450" s="640"/>
      <c r="BR450" s="642"/>
      <c r="BS450" s="643">
        <f t="shared" si="115"/>
        <v>0</v>
      </c>
      <c r="BT450" s="644">
        <f t="shared" si="116"/>
        <v>0</v>
      </c>
      <c r="BU450" s="644">
        <f t="shared" si="117"/>
        <v>0</v>
      </c>
      <c r="BV450" s="644">
        <f t="shared" si="118"/>
        <v>0</v>
      </c>
      <c r="BW450" s="645"/>
      <c r="BX450" s="338"/>
      <c r="BY450" s="338"/>
      <c r="BZ450" s="338"/>
      <c r="CA450" s="338"/>
      <c r="CB450" s="338"/>
      <c r="CC450" s="338"/>
    </row>
    <row r="451" ht="15.75" customHeight="1">
      <c r="A451" s="338"/>
      <c r="B451" s="338"/>
      <c r="C451" s="818"/>
      <c r="D451" s="638">
        <f t="shared" ref="D451:E451" si="465">I451+K451+M451+O451+Q451+S451+U451+W451+Y451+AA451+AC451+AE451+AG451+AI451+AK451+AM451+AO451+AQ451+AS451+AU451+AW451+AY451+BA451+BC451+BE451+BG451+BI451+BK451+BM451+BO451+BQ451</f>
        <v>0</v>
      </c>
      <c r="E451" s="505">
        <f t="shared" si="465"/>
        <v>0</v>
      </c>
      <c r="F451" s="639">
        <f t="shared" si="113"/>
        <v>0</v>
      </c>
      <c r="G451" s="327"/>
      <c r="H451" s="298">
        <f t="shared" si="114"/>
        <v>0</v>
      </c>
      <c r="I451" s="640"/>
      <c r="J451" s="642"/>
      <c r="K451" s="640"/>
      <c r="L451" s="642"/>
      <c r="M451" s="640"/>
      <c r="N451" s="642"/>
      <c r="O451" s="640"/>
      <c r="P451" s="642"/>
      <c r="Q451" s="640"/>
      <c r="R451" s="642"/>
      <c r="S451" s="640"/>
      <c r="T451" s="642"/>
      <c r="U451" s="640"/>
      <c r="V451" s="642"/>
      <c r="W451" s="640"/>
      <c r="X451" s="642"/>
      <c r="Y451" s="640"/>
      <c r="Z451" s="642"/>
      <c r="AA451" s="640"/>
      <c r="AB451" s="642"/>
      <c r="AC451" s="640"/>
      <c r="AD451" s="642"/>
      <c r="AE451" s="640"/>
      <c r="AF451" s="642"/>
      <c r="AG451" s="640"/>
      <c r="AH451" s="642"/>
      <c r="AI451" s="640"/>
      <c r="AJ451" s="642"/>
      <c r="AK451" s="640"/>
      <c r="AL451" s="642"/>
      <c r="AM451" s="640"/>
      <c r="AN451" s="642"/>
      <c r="AO451" s="640"/>
      <c r="AP451" s="642"/>
      <c r="AQ451" s="640"/>
      <c r="AR451" s="642"/>
      <c r="AS451" s="640"/>
      <c r="AT451" s="642"/>
      <c r="AU451" s="640"/>
      <c r="AV451" s="642"/>
      <c r="AW451" s="640"/>
      <c r="AX451" s="642"/>
      <c r="AY451" s="640"/>
      <c r="AZ451" s="642"/>
      <c r="BA451" s="640"/>
      <c r="BB451" s="642"/>
      <c r="BC451" s="640"/>
      <c r="BD451" s="642"/>
      <c r="BE451" s="640"/>
      <c r="BF451" s="642"/>
      <c r="BG451" s="640"/>
      <c r="BH451" s="642"/>
      <c r="BI451" s="640"/>
      <c r="BJ451" s="642"/>
      <c r="BK451" s="640"/>
      <c r="BL451" s="642"/>
      <c r="BM451" s="640"/>
      <c r="BN451" s="642"/>
      <c r="BO451" s="640"/>
      <c r="BP451" s="642"/>
      <c r="BQ451" s="640"/>
      <c r="BR451" s="642"/>
      <c r="BS451" s="643">
        <f t="shared" si="115"/>
        <v>0</v>
      </c>
      <c r="BT451" s="644">
        <f t="shared" si="116"/>
        <v>0</v>
      </c>
      <c r="BU451" s="644">
        <f t="shared" si="117"/>
        <v>0</v>
      </c>
      <c r="BV451" s="644">
        <f t="shared" si="118"/>
        <v>0</v>
      </c>
      <c r="BW451" s="645"/>
      <c r="BX451" s="338"/>
      <c r="BY451" s="338"/>
      <c r="BZ451" s="338"/>
      <c r="CA451" s="338"/>
      <c r="CB451" s="338"/>
      <c r="CC451" s="338"/>
    </row>
    <row r="452" ht="15.75" customHeight="1">
      <c r="A452" s="338"/>
      <c r="B452" s="338"/>
      <c r="C452" s="818"/>
      <c r="D452" s="638">
        <f t="shared" ref="D452:E452" si="466">I452+K452+M452+O452+Q452+S452+U452+W452+Y452+AA452+AC452+AE452+AG452+AI452+AK452+AM452+AO452+AQ452+AS452+AU452+AW452+AY452+BA452+BC452+BE452+BG452+BI452+BK452+BM452+BO452+BQ452</f>
        <v>0</v>
      </c>
      <c r="E452" s="505">
        <f t="shared" si="466"/>
        <v>0</v>
      </c>
      <c r="F452" s="639">
        <f t="shared" si="113"/>
        <v>0</v>
      </c>
      <c r="G452" s="327"/>
      <c r="H452" s="298">
        <f t="shared" si="114"/>
        <v>0</v>
      </c>
      <c r="I452" s="640"/>
      <c r="J452" s="642"/>
      <c r="K452" s="640"/>
      <c r="L452" s="642"/>
      <c r="M452" s="640"/>
      <c r="N452" s="642"/>
      <c r="O452" s="640"/>
      <c r="P452" s="642"/>
      <c r="Q452" s="640"/>
      <c r="R452" s="642"/>
      <c r="S452" s="640"/>
      <c r="T452" s="642"/>
      <c r="U452" s="640"/>
      <c r="V452" s="642"/>
      <c r="W452" s="640"/>
      <c r="X452" s="642"/>
      <c r="Y452" s="640"/>
      <c r="Z452" s="642"/>
      <c r="AA452" s="640"/>
      <c r="AB452" s="642"/>
      <c r="AC452" s="640"/>
      <c r="AD452" s="642"/>
      <c r="AE452" s="640"/>
      <c r="AF452" s="642"/>
      <c r="AG452" s="640"/>
      <c r="AH452" s="642"/>
      <c r="AI452" s="640"/>
      <c r="AJ452" s="642"/>
      <c r="AK452" s="640"/>
      <c r="AL452" s="642"/>
      <c r="AM452" s="640"/>
      <c r="AN452" s="642"/>
      <c r="AO452" s="640"/>
      <c r="AP452" s="642"/>
      <c r="AQ452" s="640"/>
      <c r="AR452" s="642"/>
      <c r="AS452" s="640"/>
      <c r="AT452" s="642"/>
      <c r="AU452" s="640"/>
      <c r="AV452" s="642"/>
      <c r="AW452" s="640"/>
      <c r="AX452" s="642"/>
      <c r="AY452" s="640"/>
      <c r="AZ452" s="642"/>
      <c r="BA452" s="640"/>
      <c r="BB452" s="642"/>
      <c r="BC452" s="640"/>
      <c r="BD452" s="642"/>
      <c r="BE452" s="640"/>
      <c r="BF452" s="642"/>
      <c r="BG452" s="640"/>
      <c r="BH452" s="642"/>
      <c r="BI452" s="640"/>
      <c r="BJ452" s="642"/>
      <c r="BK452" s="640"/>
      <c r="BL452" s="642"/>
      <c r="BM452" s="640"/>
      <c r="BN452" s="642"/>
      <c r="BO452" s="640"/>
      <c r="BP452" s="642"/>
      <c r="BQ452" s="640"/>
      <c r="BR452" s="642"/>
      <c r="BS452" s="643">
        <f t="shared" si="115"/>
        <v>0</v>
      </c>
      <c r="BT452" s="644">
        <f t="shared" si="116"/>
        <v>0</v>
      </c>
      <c r="BU452" s="644">
        <f t="shared" si="117"/>
        <v>0</v>
      </c>
      <c r="BV452" s="644">
        <f t="shared" si="118"/>
        <v>0</v>
      </c>
      <c r="BW452" s="645"/>
      <c r="BX452" s="338"/>
      <c r="BY452" s="338"/>
      <c r="BZ452" s="338"/>
      <c r="CA452" s="338"/>
      <c r="CB452" s="338"/>
      <c r="CC452" s="338"/>
    </row>
    <row r="453" ht="15.75" customHeight="1">
      <c r="A453" s="338"/>
      <c r="B453" s="338"/>
      <c r="C453" s="818"/>
      <c r="D453" s="638">
        <f t="shared" ref="D453:E453" si="467">I453+K453+M453+O453+Q453+S453+U453+W453+Y453+AA453+AC453+AE453+AG453+AI453+AK453+AM453+AO453+AQ453+AS453+AU453+AW453+AY453+BA453+BC453+BE453+BG453+BI453+BK453+BM453+BO453+BQ453</f>
        <v>0</v>
      </c>
      <c r="E453" s="505">
        <f t="shared" si="467"/>
        <v>0</v>
      </c>
      <c r="F453" s="639">
        <f t="shared" si="113"/>
        <v>0</v>
      </c>
      <c r="G453" s="327"/>
      <c r="H453" s="298">
        <f t="shared" si="114"/>
        <v>0</v>
      </c>
      <c r="I453" s="640"/>
      <c r="J453" s="642"/>
      <c r="K453" s="640"/>
      <c r="L453" s="642"/>
      <c r="M453" s="640"/>
      <c r="N453" s="642"/>
      <c r="O453" s="640"/>
      <c r="P453" s="642"/>
      <c r="Q453" s="640"/>
      <c r="R453" s="642"/>
      <c r="S453" s="640"/>
      <c r="T453" s="642"/>
      <c r="U453" s="640"/>
      <c r="V453" s="642"/>
      <c r="W453" s="640"/>
      <c r="X453" s="642"/>
      <c r="Y453" s="640"/>
      <c r="Z453" s="642"/>
      <c r="AA453" s="640"/>
      <c r="AB453" s="642"/>
      <c r="AC453" s="640"/>
      <c r="AD453" s="642"/>
      <c r="AE453" s="640"/>
      <c r="AF453" s="642"/>
      <c r="AG453" s="640"/>
      <c r="AH453" s="642"/>
      <c r="AI453" s="640"/>
      <c r="AJ453" s="642"/>
      <c r="AK453" s="640"/>
      <c r="AL453" s="642"/>
      <c r="AM453" s="640"/>
      <c r="AN453" s="642"/>
      <c r="AO453" s="640"/>
      <c r="AP453" s="642"/>
      <c r="AQ453" s="640"/>
      <c r="AR453" s="642"/>
      <c r="AS453" s="640"/>
      <c r="AT453" s="642"/>
      <c r="AU453" s="640"/>
      <c r="AV453" s="642"/>
      <c r="AW453" s="640"/>
      <c r="AX453" s="642"/>
      <c r="AY453" s="640"/>
      <c r="AZ453" s="642"/>
      <c r="BA453" s="640"/>
      <c r="BB453" s="642"/>
      <c r="BC453" s="640"/>
      <c r="BD453" s="642"/>
      <c r="BE453" s="640"/>
      <c r="BF453" s="642"/>
      <c r="BG453" s="640"/>
      <c r="BH453" s="642"/>
      <c r="BI453" s="640"/>
      <c r="BJ453" s="642"/>
      <c r="BK453" s="640"/>
      <c r="BL453" s="642"/>
      <c r="BM453" s="640"/>
      <c r="BN453" s="642"/>
      <c r="BO453" s="640"/>
      <c r="BP453" s="642"/>
      <c r="BQ453" s="640"/>
      <c r="BR453" s="642"/>
      <c r="BS453" s="643">
        <f t="shared" si="115"/>
        <v>0</v>
      </c>
      <c r="BT453" s="644">
        <f t="shared" si="116"/>
        <v>0</v>
      </c>
      <c r="BU453" s="644">
        <f t="shared" si="117"/>
        <v>0</v>
      </c>
      <c r="BV453" s="644">
        <f t="shared" si="118"/>
        <v>0</v>
      </c>
      <c r="BW453" s="645"/>
      <c r="BX453" s="338"/>
      <c r="BY453" s="338"/>
      <c r="BZ453" s="338"/>
      <c r="CA453" s="338"/>
      <c r="CB453" s="338"/>
      <c r="CC453" s="338"/>
    </row>
    <row r="454" ht="15.75" customHeight="1">
      <c r="A454" s="338"/>
      <c r="B454" s="338"/>
      <c r="C454" s="818"/>
      <c r="D454" s="638">
        <f t="shared" ref="D454:E454" si="468">I454+K454+M454+O454+Q454+S454+U454+W454+Y454+AA454+AC454+AE454+AG454+AI454+AK454+AM454+AO454+AQ454+AS454+AU454+AW454+AY454+BA454+BC454+BE454+BG454+BI454+BK454+BM454+BO454+BQ454</f>
        <v>0</v>
      </c>
      <c r="E454" s="505">
        <f t="shared" si="468"/>
        <v>0</v>
      </c>
      <c r="F454" s="639">
        <f t="shared" si="113"/>
        <v>0</v>
      </c>
      <c r="G454" s="327"/>
      <c r="H454" s="298">
        <f t="shared" si="114"/>
        <v>0</v>
      </c>
      <c r="I454" s="640"/>
      <c r="J454" s="642"/>
      <c r="K454" s="640"/>
      <c r="L454" s="642"/>
      <c r="M454" s="640"/>
      <c r="N454" s="642"/>
      <c r="O454" s="640"/>
      <c r="P454" s="642"/>
      <c r="Q454" s="640"/>
      <c r="R454" s="642"/>
      <c r="S454" s="640"/>
      <c r="T454" s="642"/>
      <c r="U454" s="640"/>
      <c r="V454" s="642"/>
      <c r="W454" s="640"/>
      <c r="X454" s="642"/>
      <c r="Y454" s="640"/>
      <c r="Z454" s="642"/>
      <c r="AA454" s="640"/>
      <c r="AB454" s="642"/>
      <c r="AC454" s="640"/>
      <c r="AD454" s="642"/>
      <c r="AE454" s="640"/>
      <c r="AF454" s="642"/>
      <c r="AG454" s="640"/>
      <c r="AH454" s="642"/>
      <c r="AI454" s="640"/>
      <c r="AJ454" s="642"/>
      <c r="AK454" s="640"/>
      <c r="AL454" s="642"/>
      <c r="AM454" s="640"/>
      <c r="AN454" s="642"/>
      <c r="AO454" s="640"/>
      <c r="AP454" s="642"/>
      <c r="AQ454" s="640"/>
      <c r="AR454" s="642"/>
      <c r="AS454" s="640"/>
      <c r="AT454" s="642"/>
      <c r="AU454" s="640"/>
      <c r="AV454" s="642"/>
      <c r="AW454" s="640"/>
      <c r="AX454" s="642"/>
      <c r="AY454" s="640"/>
      <c r="AZ454" s="642"/>
      <c r="BA454" s="640"/>
      <c r="BB454" s="642"/>
      <c r="BC454" s="640"/>
      <c r="BD454" s="642"/>
      <c r="BE454" s="640"/>
      <c r="BF454" s="642"/>
      <c r="BG454" s="640"/>
      <c r="BH454" s="642"/>
      <c r="BI454" s="640"/>
      <c r="BJ454" s="642"/>
      <c r="BK454" s="640"/>
      <c r="BL454" s="642"/>
      <c r="BM454" s="640"/>
      <c r="BN454" s="642"/>
      <c r="BO454" s="640"/>
      <c r="BP454" s="642"/>
      <c r="BQ454" s="640"/>
      <c r="BR454" s="642"/>
      <c r="BS454" s="643">
        <f t="shared" si="115"/>
        <v>0</v>
      </c>
      <c r="BT454" s="644">
        <f t="shared" si="116"/>
        <v>0</v>
      </c>
      <c r="BU454" s="644">
        <f t="shared" si="117"/>
        <v>0</v>
      </c>
      <c r="BV454" s="644">
        <f t="shared" si="118"/>
        <v>0</v>
      </c>
      <c r="BW454" s="645"/>
      <c r="BX454" s="338"/>
      <c r="BY454" s="338"/>
      <c r="BZ454" s="338"/>
      <c r="CA454" s="338"/>
      <c r="CB454" s="338"/>
      <c r="CC454" s="338"/>
    </row>
    <row r="455" ht="15.75" customHeight="1">
      <c r="A455" s="338"/>
      <c r="B455" s="338"/>
      <c r="C455" s="818"/>
      <c r="D455" s="638">
        <f t="shared" ref="D455:E455" si="469">I455+K455+M455+O455+Q455+S455+U455+W455+Y455+AA455+AC455+AE455+AG455+AI455+AK455+AM455+AO455+AQ455+AS455+AU455+AW455+AY455+BA455+BC455+BE455+BG455+BI455+BK455+BM455+BO455+BQ455</f>
        <v>0</v>
      </c>
      <c r="E455" s="505">
        <f t="shared" si="469"/>
        <v>0</v>
      </c>
      <c r="F455" s="639">
        <f t="shared" si="113"/>
        <v>0</v>
      </c>
      <c r="G455" s="327"/>
      <c r="H455" s="298">
        <f t="shared" si="114"/>
        <v>0</v>
      </c>
      <c r="I455" s="640"/>
      <c r="J455" s="642"/>
      <c r="K455" s="640"/>
      <c r="L455" s="642"/>
      <c r="M455" s="640"/>
      <c r="N455" s="642"/>
      <c r="O455" s="640"/>
      <c r="P455" s="642"/>
      <c r="Q455" s="640"/>
      <c r="R455" s="642"/>
      <c r="S455" s="640"/>
      <c r="T455" s="642"/>
      <c r="U455" s="640"/>
      <c r="V455" s="642"/>
      <c r="W455" s="640"/>
      <c r="X455" s="642"/>
      <c r="Y455" s="640"/>
      <c r="Z455" s="642"/>
      <c r="AA455" s="640"/>
      <c r="AB455" s="642"/>
      <c r="AC455" s="640"/>
      <c r="AD455" s="642"/>
      <c r="AE455" s="640"/>
      <c r="AF455" s="642"/>
      <c r="AG455" s="640"/>
      <c r="AH455" s="642"/>
      <c r="AI455" s="640"/>
      <c r="AJ455" s="642"/>
      <c r="AK455" s="640"/>
      <c r="AL455" s="642"/>
      <c r="AM455" s="640"/>
      <c r="AN455" s="642"/>
      <c r="AO455" s="640"/>
      <c r="AP455" s="642"/>
      <c r="AQ455" s="640"/>
      <c r="AR455" s="642"/>
      <c r="AS455" s="640"/>
      <c r="AT455" s="642"/>
      <c r="AU455" s="640"/>
      <c r="AV455" s="642"/>
      <c r="AW455" s="640"/>
      <c r="AX455" s="642"/>
      <c r="AY455" s="640"/>
      <c r="AZ455" s="642"/>
      <c r="BA455" s="640"/>
      <c r="BB455" s="642"/>
      <c r="BC455" s="640"/>
      <c r="BD455" s="642"/>
      <c r="BE455" s="640"/>
      <c r="BF455" s="642"/>
      <c r="BG455" s="640"/>
      <c r="BH455" s="642"/>
      <c r="BI455" s="640"/>
      <c r="BJ455" s="642"/>
      <c r="BK455" s="640"/>
      <c r="BL455" s="642"/>
      <c r="BM455" s="640"/>
      <c r="BN455" s="642"/>
      <c r="BO455" s="640"/>
      <c r="BP455" s="642"/>
      <c r="BQ455" s="640"/>
      <c r="BR455" s="642"/>
      <c r="BS455" s="643">
        <f t="shared" si="115"/>
        <v>0</v>
      </c>
      <c r="BT455" s="644">
        <f t="shared" si="116"/>
        <v>0</v>
      </c>
      <c r="BU455" s="644">
        <f t="shared" si="117"/>
        <v>0</v>
      </c>
      <c r="BV455" s="644">
        <f t="shared" si="118"/>
        <v>0</v>
      </c>
      <c r="BW455" s="645"/>
      <c r="BX455" s="338"/>
      <c r="BY455" s="338"/>
      <c r="BZ455" s="338"/>
      <c r="CA455" s="338"/>
      <c r="CB455" s="338"/>
      <c r="CC455" s="338"/>
    </row>
    <row r="456" ht="15.75" customHeight="1">
      <c r="A456" s="338"/>
      <c r="B456" s="338"/>
      <c r="C456" s="818"/>
      <c r="D456" s="638">
        <f t="shared" ref="D456:E456" si="470">I456+K456+M456+O456+Q456+S456+U456+W456+Y456+AA456+AC456+AE456+AG456+AI456+AK456+AM456+AO456+AQ456+AS456+AU456+AW456+AY456+BA456+BC456+BE456+BG456+BI456+BK456+BM456+BO456+BQ456</f>
        <v>0</v>
      </c>
      <c r="E456" s="505">
        <f t="shared" si="470"/>
        <v>0</v>
      </c>
      <c r="F456" s="639">
        <f t="shared" si="113"/>
        <v>0</v>
      </c>
      <c r="G456" s="327"/>
      <c r="H456" s="298">
        <f t="shared" si="114"/>
        <v>0</v>
      </c>
      <c r="I456" s="640"/>
      <c r="J456" s="642"/>
      <c r="K456" s="640"/>
      <c r="L456" s="642"/>
      <c r="M456" s="640"/>
      <c r="N456" s="642"/>
      <c r="O456" s="640"/>
      <c r="P456" s="642"/>
      <c r="Q456" s="640"/>
      <c r="R456" s="642"/>
      <c r="S456" s="640"/>
      <c r="T456" s="642"/>
      <c r="U456" s="640"/>
      <c r="V456" s="642"/>
      <c r="W456" s="640"/>
      <c r="X456" s="642"/>
      <c r="Y456" s="640"/>
      <c r="Z456" s="642"/>
      <c r="AA456" s="640"/>
      <c r="AB456" s="642"/>
      <c r="AC456" s="640"/>
      <c r="AD456" s="642"/>
      <c r="AE456" s="640"/>
      <c r="AF456" s="642"/>
      <c r="AG456" s="640"/>
      <c r="AH456" s="642"/>
      <c r="AI456" s="640"/>
      <c r="AJ456" s="642"/>
      <c r="AK456" s="640"/>
      <c r="AL456" s="642"/>
      <c r="AM456" s="640"/>
      <c r="AN456" s="642"/>
      <c r="AO456" s="640"/>
      <c r="AP456" s="642"/>
      <c r="AQ456" s="640"/>
      <c r="AR456" s="642"/>
      <c r="AS456" s="640"/>
      <c r="AT456" s="642"/>
      <c r="AU456" s="640"/>
      <c r="AV456" s="642"/>
      <c r="AW456" s="640"/>
      <c r="AX456" s="642"/>
      <c r="AY456" s="640"/>
      <c r="AZ456" s="642"/>
      <c r="BA456" s="640"/>
      <c r="BB456" s="642"/>
      <c r="BC456" s="640"/>
      <c r="BD456" s="642"/>
      <c r="BE456" s="640"/>
      <c r="BF456" s="642"/>
      <c r="BG456" s="640"/>
      <c r="BH456" s="642"/>
      <c r="BI456" s="640"/>
      <c r="BJ456" s="642"/>
      <c r="BK456" s="640"/>
      <c r="BL456" s="642"/>
      <c r="BM456" s="640"/>
      <c r="BN456" s="642"/>
      <c r="BO456" s="640"/>
      <c r="BP456" s="642"/>
      <c r="BQ456" s="640"/>
      <c r="BR456" s="642"/>
      <c r="BS456" s="643">
        <f t="shared" si="115"/>
        <v>0</v>
      </c>
      <c r="BT456" s="644">
        <f t="shared" si="116"/>
        <v>0</v>
      </c>
      <c r="BU456" s="644">
        <f t="shared" si="117"/>
        <v>0</v>
      </c>
      <c r="BV456" s="644">
        <f t="shared" si="118"/>
        <v>0</v>
      </c>
      <c r="BW456" s="645"/>
      <c r="BX456" s="338"/>
      <c r="BY456" s="338"/>
      <c r="BZ456" s="338"/>
      <c r="CA456" s="338"/>
      <c r="CB456" s="338"/>
      <c r="CC456" s="338"/>
    </row>
    <row r="457" ht="15.75" customHeight="1">
      <c r="A457" s="338"/>
      <c r="B457" s="338"/>
      <c r="C457" s="818"/>
      <c r="D457" s="638">
        <f t="shared" ref="D457:E457" si="471">I457+K457+M457+O457+Q457+S457+U457+W457+Y457+AA457+AC457+AE457+AG457+AI457+AK457+AM457+AO457+AQ457+AS457+AU457+AW457+AY457+BA457+BC457+BE457+BG457+BI457+BK457+BM457+BO457+BQ457</f>
        <v>0</v>
      </c>
      <c r="E457" s="505">
        <f t="shared" si="471"/>
        <v>0</v>
      </c>
      <c r="F457" s="639">
        <f t="shared" si="113"/>
        <v>0</v>
      </c>
      <c r="G457" s="327"/>
      <c r="H457" s="298">
        <f t="shared" si="114"/>
        <v>0</v>
      </c>
      <c r="I457" s="640"/>
      <c r="J457" s="642"/>
      <c r="K457" s="640"/>
      <c r="L457" s="642"/>
      <c r="M457" s="640"/>
      <c r="N457" s="642"/>
      <c r="O457" s="640"/>
      <c r="P457" s="642"/>
      <c r="Q457" s="640"/>
      <c r="R457" s="642"/>
      <c r="S457" s="640"/>
      <c r="T457" s="642"/>
      <c r="U457" s="640"/>
      <c r="V457" s="642"/>
      <c r="W457" s="640"/>
      <c r="X457" s="642"/>
      <c r="Y457" s="640"/>
      <c r="Z457" s="642"/>
      <c r="AA457" s="640"/>
      <c r="AB457" s="642"/>
      <c r="AC457" s="640"/>
      <c r="AD457" s="642"/>
      <c r="AE457" s="640"/>
      <c r="AF457" s="642"/>
      <c r="AG457" s="640"/>
      <c r="AH457" s="642"/>
      <c r="AI457" s="640"/>
      <c r="AJ457" s="642"/>
      <c r="AK457" s="640"/>
      <c r="AL457" s="642"/>
      <c r="AM457" s="640"/>
      <c r="AN457" s="642"/>
      <c r="AO457" s="640"/>
      <c r="AP457" s="642"/>
      <c r="AQ457" s="640"/>
      <c r="AR457" s="642"/>
      <c r="AS457" s="640"/>
      <c r="AT457" s="642"/>
      <c r="AU457" s="640"/>
      <c r="AV457" s="642"/>
      <c r="AW457" s="640"/>
      <c r="AX457" s="642"/>
      <c r="AY457" s="640"/>
      <c r="AZ457" s="642"/>
      <c r="BA457" s="640"/>
      <c r="BB457" s="642"/>
      <c r="BC457" s="640"/>
      <c r="BD457" s="642"/>
      <c r="BE457" s="640"/>
      <c r="BF457" s="642"/>
      <c r="BG457" s="640"/>
      <c r="BH457" s="642"/>
      <c r="BI457" s="640"/>
      <c r="BJ457" s="642"/>
      <c r="BK457" s="640"/>
      <c r="BL457" s="642"/>
      <c r="BM457" s="640"/>
      <c r="BN457" s="642"/>
      <c r="BO457" s="640"/>
      <c r="BP457" s="642"/>
      <c r="BQ457" s="640"/>
      <c r="BR457" s="642"/>
      <c r="BS457" s="643">
        <f t="shared" si="115"/>
        <v>0</v>
      </c>
      <c r="BT457" s="644">
        <f t="shared" si="116"/>
        <v>0</v>
      </c>
      <c r="BU457" s="644">
        <f t="shared" si="117"/>
        <v>0</v>
      </c>
      <c r="BV457" s="644">
        <f t="shared" si="118"/>
        <v>0</v>
      </c>
      <c r="BW457" s="645"/>
      <c r="BX457" s="338"/>
      <c r="BY457" s="338"/>
      <c r="BZ457" s="338"/>
      <c r="CA457" s="338"/>
      <c r="CB457" s="338"/>
      <c r="CC457" s="338"/>
    </row>
    <row r="458" ht="15.75" customHeight="1">
      <c r="A458" s="338"/>
      <c r="B458" s="338"/>
      <c r="C458" s="818"/>
      <c r="D458" s="638">
        <f t="shared" ref="D458:E458" si="472">I458+K458+M458+O458+Q458+S458+U458+W458+Y458+AA458+AC458+AE458+AG458+AI458+AK458+AM458+AO458+AQ458+AS458+AU458+AW458+AY458+BA458+BC458+BE458+BG458+BI458+BK458+BM458+BO458+BQ458</f>
        <v>0</v>
      </c>
      <c r="E458" s="505">
        <f t="shared" si="472"/>
        <v>0</v>
      </c>
      <c r="F458" s="639">
        <f t="shared" si="113"/>
        <v>0</v>
      </c>
      <c r="G458" s="327"/>
      <c r="H458" s="298">
        <f t="shared" si="114"/>
        <v>0</v>
      </c>
      <c r="I458" s="640"/>
      <c r="J458" s="642"/>
      <c r="K458" s="640"/>
      <c r="L458" s="642"/>
      <c r="M458" s="640"/>
      <c r="N458" s="642"/>
      <c r="O458" s="640"/>
      <c r="P458" s="642"/>
      <c r="Q458" s="640"/>
      <c r="R458" s="642"/>
      <c r="S458" s="640"/>
      <c r="T458" s="642"/>
      <c r="U458" s="640"/>
      <c r="V458" s="642"/>
      <c r="W458" s="640"/>
      <c r="X458" s="642"/>
      <c r="Y458" s="640"/>
      <c r="Z458" s="642"/>
      <c r="AA458" s="640"/>
      <c r="AB458" s="642"/>
      <c r="AC458" s="640"/>
      <c r="AD458" s="642"/>
      <c r="AE458" s="640"/>
      <c r="AF458" s="642"/>
      <c r="AG458" s="640"/>
      <c r="AH458" s="642"/>
      <c r="AI458" s="640"/>
      <c r="AJ458" s="642"/>
      <c r="AK458" s="640"/>
      <c r="AL458" s="642"/>
      <c r="AM458" s="640"/>
      <c r="AN458" s="642"/>
      <c r="AO458" s="640"/>
      <c r="AP458" s="642"/>
      <c r="AQ458" s="640"/>
      <c r="AR458" s="642"/>
      <c r="AS458" s="640"/>
      <c r="AT458" s="642"/>
      <c r="AU458" s="640"/>
      <c r="AV458" s="642"/>
      <c r="AW458" s="640"/>
      <c r="AX458" s="642"/>
      <c r="AY458" s="640"/>
      <c r="AZ458" s="642"/>
      <c r="BA458" s="640"/>
      <c r="BB458" s="642"/>
      <c r="BC458" s="640"/>
      <c r="BD458" s="642"/>
      <c r="BE458" s="640"/>
      <c r="BF458" s="642"/>
      <c r="BG458" s="640"/>
      <c r="BH458" s="642"/>
      <c r="BI458" s="640"/>
      <c r="BJ458" s="642"/>
      <c r="BK458" s="640"/>
      <c r="BL458" s="642"/>
      <c r="BM458" s="640"/>
      <c r="BN458" s="642"/>
      <c r="BO458" s="640"/>
      <c r="BP458" s="642"/>
      <c r="BQ458" s="640"/>
      <c r="BR458" s="642"/>
      <c r="BS458" s="643">
        <f t="shared" si="115"/>
        <v>0</v>
      </c>
      <c r="BT458" s="644">
        <f t="shared" si="116"/>
        <v>0</v>
      </c>
      <c r="BU458" s="644">
        <f t="shared" si="117"/>
        <v>0</v>
      </c>
      <c r="BV458" s="644">
        <f t="shared" si="118"/>
        <v>0</v>
      </c>
      <c r="BW458" s="645"/>
      <c r="BX458" s="338"/>
      <c r="BY458" s="338"/>
      <c r="BZ458" s="338"/>
      <c r="CA458" s="338"/>
      <c r="CB458" s="338"/>
      <c r="CC458" s="338"/>
    </row>
    <row r="459" ht="15.75" customHeight="1">
      <c r="A459" s="338"/>
      <c r="B459" s="338"/>
      <c r="C459" s="818"/>
      <c r="D459" s="638">
        <f t="shared" ref="D459:E459" si="473">I459+K459+M459+O459+Q459+S459+U459+W459+Y459+AA459+AC459+AE459+AG459+AI459+AK459+AM459+AO459+AQ459+AS459+AU459+AW459+AY459+BA459+BC459+BE459+BG459+BI459+BK459+BM459+BO459+BQ459</f>
        <v>0</v>
      </c>
      <c r="E459" s="505">
        <f t="shared" si="473"/>
        <v>0</v>
      </c>
      <c r="F459" s="639">
        <f t="shared" si="113"/>
        <v>0</v>
      </c>
      <c r="G459" s="327"/>
      <c r="H459" s="298">
        <f t="shared" si="114"/>
        <v>0</v>
      </c>
      <c r="I459" s="640"/>
      <c r="J459" s="642"/>
      <c r="K459" s="640"/>
      <c r="L459" s="642"/>
      <c r="M459" s="640"/>
      <c r="N459" s="642"/>
      <c r="O459" s="640"/>
      <c r="P459" s="642"/>
      <c r="Q459" s="640"/>
      <c r="R459" s="642"/>
      <c r="S459" s="640"/>
      <c r="T459" s="642"/>
      <c r="U459" s="640"/>
      <c r="V459" s="642"/>
      <c r="W459" s="640"/>
      <c r="X459" s="642"/>
      <c r="Y459" s="640"/>
      <c r="Z459" s="642"/>
      <c r="AA459" s="640"/>
      <c r="AB459" s="642"/>
      <c r="AC459" s="640"/>
      <c r="AD459" s="642"/>
      <c r="AE459" s="640"/>
      <c r="AF459" s="642"/>
      <c r="AG459" s="640"/>
      <c r="AH459" s="642"/>
      <c r="AI459" s="640"/>
      <c r="AJ459" s="642"/>
      <c r="AK459" s="640"/>
      <c r="AL459" s="642"/>
      <c r="AM459" s="640"/>
      <c r="AN459" s="642"/>
      <c r="AO459" s="640"/>
      <c r="AP459" s="642"/>
      <c r="AQ459" s="640"/>
      <c r="AR459" s="642"/>
      <c r="AS459" s="640"/>
      <c r="AT459" s="642"/>
      <c r="AU459" s="640"/>
      <c r="AV459" s="642"/>
      <c r="AW459" s="640"/>
      <c r="AX459" s="642"/>
      <c r="AY459" s="640"/>
      <c r="AZ459" s="642"/>
      <c r="BA459" s="640"/>
      <c r="BB459" s="642"/>
      <c r="BC459" s="640"/>
      <c r="BD459" s="642"/>
      <c r="BE459" s="640"/>
      <c r="BF459" s="642"/>
      <c r="BG459" s="640"/>
      <c r="BH459" s="642"/>
      <c r="BI459" s="640"/>
      <c r="BJ459" s="642"/>
      <c r="BK459" s="640"/>
      <c r="BL459" s="642"/>
      <c r="BM459" s="640"/>
      <c r="BN459" s="642"/>
      <c r="BO459" s="640"/>
      <c r="BP459" s="642"/>
      <c r="BQ459" s="640"/>
      <c r="BR459" s="642"/>
      <c r="BS459" s="643">
        <f t="shared" si="115"/>
        <v>0</v>
      </c>
      <c r="BT459" s="644">
        <f t="shared" si="116"/>
        <v>0</v>
      </c>
      <c r="BU459" s="644">
        <f t="shared" si="117"/>
        <v>0</v>
      </c>
      <c r="BV459" s="644">
        <f t="shared" si="118"/>
        <v>0</v>
      </c>
      <c r="BW459" s="645"/>
      <c r="BX459" s="338"/>
      <c r="BY459" s="338"/>
      <c r="BZ459" s="338"/>
      <c r="CA459" s="338"/>
      <c r="CB459" s="338"/>
      <c r="CC459" s="338"/>
    </row>
    <row r="460" ht="15.75" customHeight="1">
      <c r="A460" s="338"/>
      <c r="B460" s="338"/>
      <c r="C460" s="818"/>
      <c r="D460" s="638">
        <f t="shared" ref="D460:E460" si="474">I460+K460+M460+O460+Q460+S460+U460+W460+Y460+AA460+AC460+AE460+AG460+AI460+AK460+AM460+AO460+AQ460+AS460+AU460+AW460+AY460+BA460+BC460+BE460+BG460+BI460+BK460+BM460+BO460+BQ460</f>
        <v>0</v>
      </c>
      <c r="E460" s="505">
        <f t="shared" si="474"/>
        <v>0</v>
      </c>
      <c r="F460" s="639">
        <f t="shared" si="113"/>
        <v>0</v>
      </c>
      <c r="G460" s="327"/>
      <c r="H460" s="298">
        <f t="shared" si="114"/>
        <v>0</v>
      </c>
      <c r="I460" s="640"/>
      <c r="J460" s="642"/>
      <c r="K460" s="640"/>
      <c r="L460" s="642"/>
      <c r="M460" s="640"/>
      <c r="N460" s="642"/>
      <c r="O460" s="640"/>
      <c r="P460" s="642"/>
      <c r="Q460" s="640"/>
      <c r="R460" s="642"/>
      <c r="S460" s="640"/>
      <c r="T460" s="642"/>
      <c r="U460" s="640"/>
      <c r="V460" s="642"/>
      <c r="W460" s="640"/>
      <c r="X460" s="642"/>
      <c r="Y460" s="640"/>
      <c r="Z460" s="642"/>
      <c r="AA460" s="640"/>
      <c r="AB460" s="642"/>
      <c r="AC460" s="640"/>
      <c r="AD460" s="642"/>
      <c r="AE460" s="640"/>
      <c r="AF460" s="642"/>
      <c r="AG460" s="640"/>
      <c r="AH460" s="642"/>
      <c r="AI460" s="640"/>
      <c r="AJ460" s="642"/>
      <c r="AK460" s="640"/>
      <c r="AL460" s="642"/>
      <c r="AM460" s="640"/>
      <c r="AN460" s="642"/>
      <c r="AO460" s="640"/>
      <c r="AP460" s="642"/>
      <c r="AQ460" s="640"/>
      <c r="AR460" s="642"/>
      <c r="AS460" s="640"/>
      <c r="AT460" s="642"/>
      <c r="AU460" s="640"/>
      <c r="AV460" s="642"/>
      <c r="AW460" s="640"/>
      <c r="AX460" s="642"/>
      <c r="AY460" s="640"/>
      <c r="AZ460" s="642"/>
      <c r="BA460" s="640"/>
      <c r="BB460" s="642"/>
      <c r="BC460" s="640"/>
      <c r="BD460" s="642"/>
      <c r="BE460" s="640"/>
      <c r="BF460" s="642"/>
      <c r="BG460" s="640"/>
      <c r="BH460" s="642"/>
      <c r="BI460" s="640"/>
      <c r="BJ460" s="642"/>
      <c r="BK460" s="640"/>
      <c r="BL460" s="642"/>
      <c r="BM460" s="640"/>
      <c r="BN460" s="642"/>
      <c r="BO460" s="640"/>
      <c r="BP460" s="642"/>
      <c r="BQ460" s="640"/>
      <c r="BR460" s="642"/>
      <c r="BS460" s="643">
        <f t="shared" si="115"/>
        <v>0</v>
      </c>
      <c r="BT460" s="644">
        <f t="shared" si="116"/>
        <v>0</v>
      </c>
      <c r="BU460" s="644">
        <f t="shared" si="117"/>
        <v>0</v>
      </c>
      <c r="BV460" s="644">
        <f t="shared" si="118"/>
        <v>0</v>
      </c>
      <c r="BW460" s="645"/>
      <c r="BX460" s="338"/>
      <c r="BY460" s="338"/>
      <c r="BZ460" s="338"/>
      <c r="CA460" s="338"/>
      <c r="CB460" s="338"/>
      <c r="CC460" s="338"/>
    </row>
    <row r="461" ht="15.75" customHeight="1">
      <c r="A461" s="338"/>
      <c r="B461" s="338"/>
      <c r="C461" s="818"/>
      <c r="D461" s="638">
        <f t="shared" ref="D461:E461" si="475">I461+K461+M461+O461+Q461+S461+U461+W461+Y461+AA461+AC461+AE461+AG461+AI461+AK461+AM461+AO461+AQ461+AS461+AU461+AW461+AY461+BA461+BC461+BE461+BG461+BI461+BK461+BM461+BO461+BQ461</f>
        <v>0</v>
      </c>
      <c r="E461" s="505">
        <f t="shared" si="475"/>
        <v>0</v>
      </c>
      <c r="F461" s="639">
        <f t="shared" si="113"/>
        <v>0</v>
      </c>
      <c r="G461" s="327"/>
      <c r="H461" s="298">
        <f t="shared" si="114"/>
        <v>0</v>
      </c>
      <c r="I461" s="640"/>
      <c r="J461" s="642"/>
      <c r="K461" s="640"/>
      <c r="L461" s="642"/>
      <c r="M461" s="640"/>
      <c r="N461" s="642"/>
      <c r="O461" s="640"/>
      <c r="P461" s="642"/>
      <c r="Q461" s="640"/>
      <c r="R461" s="642"/>
      <c r="S461" s="640"/>
      <c r="T461" s="642"/>
      <c r="U461" s="640"/>
      <c r="V461" s="642"/>
      <c r="W461" s="640"/>
      <c r="X461" s="642"/>
      <c r="Y461" s="640"/>
      <c r="Z461" s="642"/>
      <c r="AA461" s="640"/>
      <c r="AB461" s="642"/>
      <c r="AC461" s="640"/>
      <c r="AD461" s="642"/>
      <c r="AE461" s="640"/>
      <c r="AF461" s="642"/>
      <c r="AG461" s="640"/>
      <c r="AH461" s="642"/>
      <c r="AI461" s="640"/>
      <c r="AJ461" s="642"/>
      <c r="AK461" s="640"/>
      <c r="AL461" s="642"/>
      <c r="AM461" s="640"/>
      <c r="AN461" s="642"/>
      <c r="AO461" s="640"/>
      <c r="AP461" s="642"/>
      <c r="AQ461" s="640"/>
      <c r="AR461" s="642"/>
      <c r="AS461" s="640"/>
      <c r="AT461" s="642"/>
      <c r="AU461" s="640"/>
      <c r="AV461" s="642"/>
      <c r="AW461" s="640"/>
      <c r="AX461" s="642"/>
      <c r="AY461" s="640"/>
      <c r="AZ461" s="642"/>
      <c r="BA461" s="640"/>
      <c r="BB461" s="642"/>
      <c r="BC461" s="640"/>
      <c r="BD461" s="642"/>
      <c r="BE461" s="640"/>
      <c r="BF461" s="642"/>
      <c r="BG461" s="640"/>
      <c r="BH461" s="642"/>
      <c r="BI461" s="640"/>
      <c r="BJ461" s="642"/>
      <c r="BK461" s="640"/>
      <c r="BL461" s="642"/>
      <c r="BM461" s="640"/>
      <c r="BN461" s="642"/>
      <c r="BO461" s="640"/>
      <c r="BP461" s="642"/>
      <c r="BQ461" s="640"/>
      <c r="BR461" s="642"/>
      <c r="BS461" s="643">
        <f t="shared" si="115"/>
        <v>0</v>
      </c>
      <c r="BT461" s="644">
        <f t="shared" si="116"/>
        <v>0</v>
      </c>
      <c r="BU461" s="644">
        <f t="shared" si="117"/>
        <v>0</v>
      </c>
      <c r="BV461" s="644">
        <f t="shared" si="118"/>
        <v>0</v>
      </c>
      <c r="BW461" s="645">
        <f t="shared" ref="BW461:BW872" si="477">E461*G461</f>
        <v>0</v>
      </c>
      <c r="BX461" s="338"/>
      <c r="BY461" s="338"/>
      <c r="BZ461" s="338"/>
      <c r="CA461" s="338"/>
      <c r="CB461" s="338"/>
      <c r="CC461" s="338"/>
    </row>
    <row r="462" ht="15.75" customHeight="1">
      <c r="A462" s="338"/>
      <c r="B462" s="338"/>
      <c r="C462" s="818"/>
      <c r="D462" s="638">
        <f t="shared" ref="D462:E462" si="476">I462+K462+M462+O462+Q462+S462+U462+W462+Y462+AA462+AC462+AE462+AG462+AI462+AK462+AM462+AO462+AQ462+AS462+AU462+AW462+AY462+BA462+BC462+BE462+BG462+BI462+BK462+BM462+BO462+BQ462</f>
        <v>0</v>
      </c>
      <c r="E462" s="505">
        <f t="shared" si="476"/>
        <v>0</v>
      </c>
      <c r="F462" s="639">
        <f t="shared" si="113"/>
        <v>0</v>
      </c>
      <c r="G462" s="327"/>
      <c r="H462" s="298">
        <f t="shared" si="114"/>
        <v>0</v>
      </c>
      <c r="I462" s="640"/>
      <c r="J462" s="642"/>
      <c r="K462" s="640"/>
      <c r="L462" s="642"/>
      <c r="M462" s="640"/>
      <c r="N462" s="642"/>
      <c r="O462" s="640"/>
      <c r="P462" s="642"/>
      <c r="Q462" s="640"/>
      <c r="R462" s="642"/>
      <c r="S462" s="640"/>
      <c r="T462" s="642"/>
      <c r="U462" s="640"/>
      <c r="V462" s="642"/>
      <c r="W462" s="640"/>
      <c r="X462" s="642"/>
      <c r="Y462" s="640"/>
      <c r="Z462" s="642"/>
      <c r="AA462" s="640"/>
      <c r="AB462" s="642"/>
      <c r="AC462" s="640"/>
      <c r="AD462" s="642"/>
      <c r="AE462" s="640"/>
      <c r="AF462" s="642"/>
      <c r="AG462" s="640"/>
      <c r="AH462" s="642"/>
      <c r="AI462" s="640"/>
      <c r="AJ462" s="642"/>
      <c r="AK462" s="640"/>
      <c r="AL462" s="642"/>
      <c r="AM462" s="640"/>
      <c r="AN462" s="642"/>
      <c r="AO462" s="640"/>
      <c r="AP462" s="642"/>
      <c r="AQ462" s="640"/>
      <c r="AR462" s="642"/>
      <c r="AS462" s="640"/>
      <c r="AT462" s="642"/>
      <c r="AU462" s="640"/>
      <c r="AV462" s="642"/>
      <c r="AW462" s="640"/>
      <c r="AX462" s="642"/>
      <c r="AY462" s="640"/>
      <c r="AZ462" s="642"/>
      <c r="BA462" s="640"/>
      <c r="BB462" s="642"/>
      <c r="BC462" s="640"/>
      <c r="BD462" s="642"/>
      <c r="BE462" s="640"/>
      <c r="BF462" s="642"/>
      <c r="BG462" s="640"/>
      <c r="BH462" s="642"/>
      <c r="BI462" s="640"/>
      <c r="BJ462" s="642"/>
      <c r="BK462" s="640"/>
      <c r="BL462" s="642"/>
      <c r="BM462" s="640"/>
      <c r="BN462" s="642"/>
      <c r="BO462" s="640"/>
      <c r="BP462" s="642"/>
      <c r="BQ462" s="640"/>
      <c r="BR462" s="642"/>
      <c r="BS462" s="643">
        <f t="shared" si="115"/>
        <v>0</v>
      </c>
      <c r="BT462" s="644">
        <f t="shared" si="116"/>
        <v>0</v>
      </c>
      <c r="BU462" s="644">
        <f t="shared" si="117"/>
        <v>0</v>
      </c>
      <c r="BV462" s="644">
        <f t="shared" si="118"/>
        <v>0</v>
      </c>
      <c r="BW462" s="645">
        <f t="shared" si="477"/>
        <v>0</v>
      </c>
      <c r="BX462" s="338"/>
      <c r="BY462" s="338"/>
      <c r="BZ462" s="338"/>
      <c r="CA462" s="338"/>
      <c r="CB462" s="338"/>
      <c r="CC462" s="338"/>
    </row>
    <row r="463" ht="15.75" customHeight="1">
      <c r="A463" s="338"/>
      <c r="B463" s="338"/>
      <c r="C463" s="818"/>
      <c r="D463" s="638">
        <f t="shared" ref="D463:E463" si="478">I463+K463+M463+O463+Q463+S463+U463+W463+Y463+AA463+AC463+AE463+AG463+AI463+AK463+AM463+AO463+AQ463+AS463+AU463+AW463+AY463+BA463+BC463+BE463+BG463+BI463+BK463+BM463+BO463+BQ463</f>
        <v>0</v>
      </c>
      <c r="E463" s="505">
        <f t="shared" si="478"/>
        <v>0</v>
      </c>
      <c r="F463" s="639">
        <f t="shared" si="113"/>
        <v>0</v>
      </c>
      <c r="G463" s="327"/>
      <c r="H463" s="298">
        <f t="shared" si="114"/>
        <v>0</v>
      </c>
      <c r="I463" s="640"/>
      <c r="J463" s="642"/>
      <c r="K463" s="640"/>
      <c r="L463" s="642"/>
      <c r="M463" s="640"/>
      <c r="N463" s="642"/>
      <c r="O463" s="640"/>
      <c r="P463" s="642"/>
      <c r="Q463" s="640"/>
      <c r="R463" s="642"/>
      <c r="S463" s="640"/>
      <c r="T463" s="642"/>
      <c r="U463" s="640"/>
      <c r="V463" s="642"/>
      <c r="W463" s="640"/>
      <c r="X463" s="642"/>
      <c r="Y463" s="640"/>
      <c r="Z463" s="642"/>
      <c r="AA463" s="640"/>
      <c r="AB463" s="642"/>
      <c r="AC463" s="640"/>
      <c r="AD463" s="642"/>
      <c r="AE463" s="640"/>
      <c r="AF463" s="642"/>
      <c r="AG463" s="640"/>
      <c r="AH463" s="642"/>
      <c r="AI463" s="640"/>
      <c r="AJ463" s="642"/>
      <c r="AK463" s="640"/>
      <c r="AL463" s="642"/>
      <c r="AM463" s="640"/>
      <c r="AN463" s="642"/>
      <c r="AO463" s="640"/>
      <c r="AP463" s="642"/>
      <c r="AQ463" s="640"/>
      <c r="AR463" s="642"/>
      <c r="AS463" s="640"/>
      <c r="AT463" s="642"/>
      <c r="AU463" s="640"/>
      <c r="AV463" s="642"/>
      <c r="AW463" s="640"/>
      <c r="AX463" s="642"/>
      <c r="AY463" s="640"/>
      <c r="AZ463" s="642"/>
      <c r="BA463" s="640"/>
      <c r="BB463" s="642"/>
      <c r="BC463" s="640"/>
      <c r="BD463" s="642"/>
      <c r="BE463" s="640"/>
      <c r="BF463" s="642"/>
      <c r="BG463" s="640"/>
      <c r="BH463" s="642"/>
      <c r="BI463" s="640"/>
      <c r="BJ463" s="642"/>
      <c r="BK463" s="640"/>
      <c r="BL463" s="642"/>
      <c r="BM463" s="640"/>
      <c r="BN463" s="642"/>
      <c r="BO463" s="640"/>
      <c r="BP463" s="642"/>
      <c r="BQ463" s="640"/>
      <c r="BR463" s="642"/>
      <c r="BS463" s="643">
        <f t="shared" si="115"/>
        <v>0</v>
      </c>
      <c r="BT463" s="644">
        <f t="shared" si="116"/>
        <v>0</v>
      </c>
      <c r="BU463" s="644">
        <f t="shared" si="117"/>
        <v>0</v>
      </c>
      <c r="BV463" s="644">
        <f t="shared" si="118"/>
        <v>0</v>
      </c>
      <c r="BW463" s="645">
        <f t="shared" si="477"/>
        <v>0</v>
      </c>
      <c r="BX463" s="338"/>
      <c r="BY463" s="338"/>
      <c r="BZ463" s="338"/>
      <c r="CA463" s="338"/>
      <c r="CB463" s="338"/>
      <c r="CC463" s="338"/>
    </row>
    <row r="464" ht="15.75" customHeight="1">
      <c r="A464" s="338"/>
      <c r="B464" s="338"/>
      <c r="C464" s="818"/>
      <c r="D464" s="638">
        <f t="shared" ref="D464:E464" si="479">I464+K464+M464+O464+Q464+S464+U464+W464+Y464+AA464+AC464+AE464+AG464+AI464+AK464+AM464+AO464+AQ464+AS464+AU464+AW464+AY464+BA464+BC464+BE464+BG464+BI464+BK464+BM464+BO464+BQ464</f>
        <v>0</v>
      </c>
      <c r="E464" s="505">
        <f t="shared" si="479"/>
        <v>0</v>
      </c>
      <c r="F464" s="639">
        <f t="shared" si="113"/>
        <v>0</v>
      </c>
      <c r="G464" s="327"/>
      <c r="H464" s="298">
        <f t="shared" si="114"/>
        <v>0</v>
      </c>
      <c r="I464" s="640"/>
      <c r="J464" s="642"/>
      <c r="K464" s="640"/>
      <c r="L464" s="642"/>
      <c r="M464" s="640"/>
      <c r="N464" s="642"/>
      <c r="O464" s="640"/>
      <c r="P464" s="642"/>
      <c r="Q464" s="640"/>
      <c r="R464" s="642"/>
      <c r="S464" s="640"/>
      <c r="T464" s="642"/>
      <c r="U464" s="640"/>
      <c r="V464" s="642"/>
      <c r="W464" s="640"/>
      <c r="X464" s="642"/>
      <c r="Y464" s="640"/>
      <c r="Z464" s="642"/>
      <c r="AA464" s="640"/>
      <c r="AB464" s="642"/>
      <c r="AC464" s="640"/>
      <c r="AD464" s="642"/>
      <c r="AE464" s="640"/>
      <c r="AF464" s="642"/>
      <c r="AG464" s="640"/>
      <c r="AH464" s="642"/>
      <c r="AI464" s="640"/>
      <c r="AJ464" s="642"/>
      <c r="AK464" s="640"/>
      <c r="AL464" s="642"/>
      <c r="AM464" s="640"/>
      <c r="AN464" s="642"/>
      <c r="AO464" s="640"/>
      <c r="AP464" s="642"/>
      <c r="AQ464" s="640"/>
      <c r="AR464" s="642"/>
      <c r="AS464" s="640"/>
      <c r="AT464" s="642"/>
      <c r="AU464" s="640"/>
      <c r="AV464" s="642"/>
      <c r="AW464" s="640"/>
      <c r="AX464" s="642"/>
      <c r="AY464" s="640"/>
      <c r="AZ464" s="642"/>
      <c r="BA464" s="640"/>
      <c r="BB464" s="642"/>
      <c r="BC464" s="640"/>
      <c r="BD464" s="642"/>
      <c r="BE464" s="640"/>
      <c r="BF464" s="642"/>
      <c r="BG464" s="640"/>
      <c r="BH464" s="642"/>
      <c r="BI464" s="640"/>
      <c r="BJ464" s="642"/>
      <c r="BK464" s="640"/>
      <c r="BL464" s="642"/>
      <c r="BM464" s="640"/>
      <c r="BN464" s="642"/>
      <c r="BO464" s="640"/>
      <c r="BP464" s="642"/>
      <c r="BQ464" s="640"/>
      <c r="BR464" s="642"/>
      <c r="BS464" s="643">
        <f t="shared" si="115"/>
        <v>0</v>
      </c>
      <c r="BT464" s="644">
        <f t="shared" si="116"/>
        <v>0</v>
      </c>
      <c r="BU464" s="644">
        <f t="shared" si="117"/>
        <v>0</v>
      </c>
      <c r="BV464" s="644">
        <f t="shared" si="118"/>
        <v>0</v>
      </c>
      <c r="BW464" s="645">
        <f t="shared" si="477"/>
        <v>0</v>
      </c>
      <c r="BX464" s="338"/>
      <c r="BY464" s="338"/>
      <c r="BZ464" s="338"/>
      <c r="CA464" s="338"/>
      <c r="CB464" s="338"/>
      <c r="CC464" s="338"/>
    </row>
    <row r="465" ht="15.75" customHeight="1">
      <c r="A465" s="338"/>
      <c r="B465" s="338"/>
      <c r="C465" s="818"/>
      <c r="D465" s="638">
        <f t="shared" ref="D465:E465" si="480">I465+K465+M465+O465+Q465+S465+U465+W465+Y465+AA465+AC465+AE465+AG465+AI465+AK465+AM465+AO465+AQ465+AS465+AU465+AW465+AY465+BA465+BC465+BE465+BG465+BI465+BK465+BM465+BO465+BQ465</f>
        <v>0</v>
      </c>
      <c r="E465" s="505">
        <f t="shared" si="480"/>
        <v>0</v>
      </c>
      <c r="F465" s="639">
        <f t="shared" si="113"/>
        <v>0</v>
      </c>
      <c r="G465" s="327"/>
      <c r="H465" s="298">
        <f t="shared" si="114"/>
        <v>0</v>
      </c>
      <c r="I465" s="640"/>
      <c r="J465" s="642"/>
      <c r="K465" s="640"/>
      <c r="L465" s="642"/>
      <c r="M465" s="640"/>
      <c r="N465" s="642"/>
      <c r="O465" s="640"/>
      <c r="P465" s="642"/>
      <c r="Q465" s="640"/>
      <c r="R465" s="642"/>
      <c r="S465" s="640"/>
      <c r="T465" s="642"/>
      <c r="U465" s="640"/>
      <c r="V465" s="642"/>
      <c r="W465" s="640"/>
      <c r="X465" s="642"/>
      <c r="Y465" s="640"/>
      <c r="Z465" s="642"/>
      <c r="AA465" s="640"/>
      <c r="AB465" s="642"/>
      <c r="AC465" s="640"/>
      <c r="AD465" s="642"/>
      <c r="AE465" s="640"/>
      <c r="AF465" s="642"/>
      <c r="AG465" s="640"/>
      <c r="AH465" s="642"/>
      <c r="AI465" s="640"/>
      <c r="AJ465" s="642"/>
      <c r="AK465" s="640"/>
      <c r="AL465" s="642"/>
      <c r="AM465" s="640"/>
      <c r="AN465" s="642"/>
      <c r="AO465" s="640"/>
      <c r="AP465" s="642"/>
      <c r="AQ465" s="640"/>
      <c r="AR465" s="642"/>
      <c r="AS465" s="640"/>
      <c r="AT465" s="642"/>
      <c r="AU465" s="640"/>
      <c r="AV465" s="642"/>
      <c r="AW465" s="640"/>
      <c r="AX465" s="642"/>
      <c r="AY465" s="640"/>
      <c r="AZ465" s="642"/>
      <c r="BA465" s="640"/>
      <c r="BB465" s="642"/>
      <c r="BC465" s="640"/>
      <c r="BD465" s="642"/>
      <c r="BE465" s="640"/>
      <c r="BF465" s="642"/>
      <c r="BG465" s="640"/>
      <c r="BH465" s="642"/>
      <c r="BI465" s="640"/>
      <c r="BJ465" s="642"/>
      <c r="BK465" s="640"/>
      <c r="BL465" s="642"/>
      <c r="BM465" s="640"/>
      <c r="BN465" s="642"/>
      <c r="BO465" s="640"/>
      <c r="BP465" s="642"/>
      <c r="BQ465" s="640"/>
      <c r="BR465" s="642"/>
      <c r="BS465" s="643">
        <f t="shared" si="115"/>
        <v>0</v>
      </c>
      <c r="BT465" s="644">
        <f t="shared" si="116"/>
        <v>0</v>
      </c>
      <c r="BU465" s="644">
        <f t="shared" si="117"/>
        <v>0</v>
      </c>
      <c r="BV465" s="644">
        <f t="shared" si="118"/>
        <v>0</v>
      </c>
      <c r="BW465" s="645">
        <f t="shared" si="477"/>
        <v>0</v>
      </c>
      <c r="BX465" s="338"/>
      <c r="BY465" s="338"/>
      <c r="BZ465" s="338"/>
      <c r="CA465" s="338"/>
      <c r="CB465" s="338"/>
      <c r="CC465" s="338"/>
    </row>
    <row r="466" ht="15.75" customHeight="1">
      <c r="A466" s="338"/>
      <c r="B466" s="338"/>
      <c r="C466" s="818"/>
      <c r="D466" s="638">
        <f t="shared" ref="D466:E466" si="481">I466+K466+M466+O466+Q466+S466+U466+W466+Y466+AA466+AC466+AE466+AG466+AI466+AK466+AM466+AO466+AQ466+AS466+AU466+AW466+AY466+BA466+BC466+BE466+BG466+BI466+BK466+BM466+BO466+BQ466</f>
        <v>0</v>
      </c>
      <c r="E466" s="505">
        <f t="shared" si="481"/>
        <v>0</v>
      </c>
      <c r="F466" s="639">
        <f t="shared" si="113"/>
        <v>0</v>
      </c>
      <c r="G466" s="327"/>
      <c r="H466" s="298">
        <f t="shared" si="114"/>
        <v>0</v>
      </c>
      <c r="I466" s="640"/>
      <c r="J466" s="642"/>
      <c r="K466" s="640"/>
      <c r="L466" s="642"/>
      <c r="M466" s="640"/>
      <c r="N466" s="642"/>
      <c r="O466" s="640"/>
      <c r="P466" s="642"/>
      <c r="Q466" s="640"/>
      <c r="R466" s="642"/>
      <c r="S466" s="640"/>
      <c r="T466" s="642"/>
      <c r="U466" s="640"/>
      <c r="V466" s="642"/>
      <c r="W466" s="640"/>
      <c r="X466" s="642"/>
      <c r="Y466" s="640"/>
      <c r="Z466" s="642"/>
      <c r="AA466" s="640"/>
      <c r="AB466" s="642"/>
      <c r="AC466" s="640"/>
      <c r="AD466" s="642"/>
      <c r="AE466" s="640"/>
      <c r="AF466" s="642"/>
      <c r="AG466" s="640"/>
      <c r="AH466" s="642"/>
      <c r="AI466" s="640"/>
      <c r="AJ466" s="642"/>
      <c r="AK466" s="640"/>
      <c r="AL466" s="642"/>
      <c r="AM466" s="640"/>
      <c r="AN466" s="642"/>
      <c r="AO466" s="640"/>
      <c r="AP466" s="642"/>
      <c r="AQ466" s="640"/>
      <c r="AR466" s="642"/>
      <c r="AS466" s="640"/>
      <c r="AT466" s="642"/>
      <c r="AU466" s="640"/>
      <c r="AV466" s="642"/>
      <c r="AW466" s="640"/>
      <c r="AX466" s="642"/>
      <c r="AY466" s="640"/>
      <c r="AZ466" s="642"/>
      <c r="BA466" s="640"/>
      <c r="BB466" s="642"/>
      <c r="BC466" s="640"/>
      <c r="BD466" s="642"/>
      <c r="BE466" s="640"/>
      <c r="BF466" s="642"/>
      <c r="BG466" s="640"/>
      <c r="BH466" s="642"/>
      <c r="BI466" s="640"/>
      <c r="BJ466" s="642"/>
      <c r="BK466" s="640"/>
      <c r="BL466" s="642"/>
      <c r="BM466" s="640"/>
      <c r="BN466" s="642"/>
      <c r="BO466" s="640"/>
      <c r="BP466" s="642"/>
      <c r="BQ466" s="640"/>
      <c r="BR466" s="642"/>
      <c r="BS466" s="643">
        <f t="shared" si="115"/>
        <v>0</v>
      </c>
      <c r="BT466" s="644">
        <f t="shared" si="116"/>
        <v>0</v>
      </c>
      <c r="BU466" s="644">
        <f t="shared" si="117"/>
        <v>0</v>
      </c>
      <c r="BV466" s="644">
        <f t="shared" si="118"/>
        <v>0</v>
      </c>
      <c r="BW466" s="645">
        <f t="shared" si="477"/>
        <v>0</v>
      </c>
      <c r="BX466" s="338"/>
      <c r="BY466" s="338"/>
      <c r="BZ466" s="338"/>
      <c r="CA466" s="338"/>
      <c r="CB466" s="338"/>
      <c r="CC466" s="338"/>
    </row>
    <row r="467" ht="15.75" customHeight="1">
      <c r="A467" s="338"/>
      <c r="B467" s="338"/>
      <c r="C467" s="818"/>
      <c r="D467" s="638">
        <f t="shared" ref="D467:E467" si="482">I467+K467+M467+O467+Q467+S467+U467+W467+Y467+AA467+AC467+AE467+AG467+AI467+AK467+AM467+AO467+AQ467+AS467+AU467+AW467+AY467+BA467+BC467+BE467+BG467+BI467+BK467+BM467+BO467+BQ467</f>
        <v>0</v>
      </c>
      <c r="E467" s="505">
        <f t="shared" si="482"/>
        <v>0</v>
      </c>
      <c r="F467" s="639">
        <f t="shared" si="113"/>
        <v>0</v>
      </c>
      <c r="G467" s="327"/>
      <c r="H467" s="298">
        <f t="shared" si="114"/>
        <v>0</v>
      </c>
      <c r="I467" s="640"/>
      <c r="J467" s="642"/>
      <c r="K467" s="640"/>
      <c r="L467" s="642"/>
      <c r="M467" s="640"/>
      <c r="N467" s="642"/>
      <c r="O467" s="640"/>
      <c r="P467" s="642"/>
      <c r="Q467" s="640"/>
      <c r="R467" s="642"/>
      <c r="S467" s="640"/>
      <c r="T467" s="642"/>
      <c r="U467" s="640"/>
      <c r="V467" s="642"/>
      <c r="W467" s="640"/>
      <c r="X467" s="642"/>
      <c r="Y467" s="640"/>
      <c r="Z467" s="642"/>
      <c r="AA467" s="640"/>
      <c r="AB467" s="642"/>
      <c r="AC467" s="640"/>
      <c r="AD467" s="642"/>
      <c r="AE467" s="640"/>
      <c r="AF467" s="642"/>
      <c r="AG467" s="640"/>
      <c r="AH467" s="642"/>
      <c r="AI467" s="640"/>
      <c r="AJ467" s="642"/>
      <c r="AK467" s="640"/>
      <c r="AL467" s="642"/>
      <c r="AM467" s="640"/>
      <c r="AN467" s="642"/>
      <c r="AO467" s="640"/>
      <c r="AP467" s="642"/>
      <c r="AQ467" s="640"/>
      <c r="AR467" s="642"/>
      <c r="AS467" s="640"/>
      <c r="AT467" s="642"/>
      <c r="AU467" s="640"/>
      <c r="AV467" s="642"/>
      <c r="AW467" s="640"/>
      <c r="AX467" s="642"/>
      <c r="AY467" s="640"/>
      <c r="AZ467" s="642"/>
      <c r="BA467" s="640"/>
      <c r="BB467" s="642"/>
      <c r="BC467" s="640"/>
      <c r="BD467" s="642"/>
      <c r="BE467" s="640"/>
      <c r="BF467" s="642"/>
      <c r="BG467" s="640"/>
      <c r="BH467" s="642"/>
      <c r="BI467" s="640"/>
      <c r="BJ467" s="642"/>
      <c r="BK467" s="640"/>
      <c r="BL467" s="642"/>
      <c r="BM467" s="640"/>
      <c r="BN467" s="642"/>
      <c r="BO467" s="640"/>
      <c r="BP467" s="642"/>
      <c r="BQ467" s="640"/>
      <c r="BR467" s="642"/>
      <c r="BS467" s="643">
        <f t="shared" si="115"/>
        <v>0</v>
      </c>
      <c r="BT467" s="644">
        <f t="shared" si="116"/>
        <v>0</v>
      </c>
      <c r="BU467" s="644">
        <f t="shared" si="117"/>
        <v>0</v>
      </c>
      <c r="BV467" s="644">
        <f t="shared" si="118"/>
        <v>0</v>
      </c>
      <c r="BW467" s="645">
        <f t="shared" si="477"/>
        <v>0</v>
      </c>
      <c r="BX467" s="338"/>
      <c r="BY467" s="338"/>
      <c r="BZ467" s="338"/>
      <c r="CA467" s="338"/>
      <c r="CB467" s="338"/>
      <c r="CC467" s="338"/>
    </row>
    <row r="468" ht="15.75" customHeight="1">
      <c r="A468" s="338"/>
      <c r="B468" s="338"/>
      <c r="C468" s="818"/>
      <c r="D468" s="638">
        <f t="shared" ref="D468:E468" si="483">I468+K468+M468+O468+Q468+S468+U468+W468+Y468+AA468+AC468+AE468+AG468+AI468+AK468+AM468+AO468+AQ468+AS468+AU468+AW468+AY468+BA468+BC468+BE468+BG468+BI468+BK468+BM468+BO468+BQ468</f>
        <v>0</v>
      </c>
      <c r="E468" s="505">
        <f t="shared" si="483"/>
        <v>0</v>
      </c>
      <c r="F468" s="639">
        <f t="shared" si="113"/>
        <v>0</v>
      </c>
      <c r="G468" s="327"/>
      <c r="H468" s="298">
        <f t="shared" si="114"/>
        <v>0</v>
      </c>
      <c r="I468" s="640"/>
      <c r="J468" s="642"/>
      <c r="K468" s="640"/>
      <c r="L468" s="642"/>
      <c r="M468" s="640"/>
      <c r="N468" s="642"/>
      <c r="O468" s="640"/>
      <c r="P468" s="642"/>
      <c r="Q468" s="640"/>
      <c r="R468" s="642"/>
      <c r="S468" s="640"/>
      <c r="T468" s="642"/>
      <c r="U468" s="640"/>
      <c r="V468" s="642"/>
      <c r="W468" s="640"/>
      <c r="X468" s="642"/>
      <c r="Y468" s="640"/>
      <c r="Z468" s="642"/>
      <c r="AA468" s="640"/>
      <c r="AB468" s="642"/>
      <c r="AC468" s="640"/>
      <c r="AD468" s="642"/>
      <c r="AE468" s="640"/>
      <c r="AF468" s="642"/>
      <c r="AG468" s="640"/>
      <c r="AH468" s="642"/>
      <c r="AI468" s="640"/>
      <c r="AJ468" s="642"/>
      <c r="AK468" s="640"/>
      <c r="AL468" s="642"/>
      <c r="AM468" s="640"/>
      <c r="AN468" s="642"/>
      <c r="AO468" s="640"/>
      <c r="AP468" s="642"/>
      <c r="AQ468" s="640"/>
      <c r="AR468" s="642"/>
      <c r="AS468" s="640"/>
      <c r="AT468" s="642"/>
      <c r="AU468" s="640"/>
      <c r="AV468" s="642"/>
      <c r="AW468" s="640"/>
      <c r="AX468" s="642"/>
      <c r="AY468" s="640"/>
      <c r="AZ468" s="642"/>
      <c r="BA468" s="640"/>
      <c r="BB468" s="642"/>
      <c r="BC468" s="640"/>
      <c r="BD468" s="642"/>
      <c r="BE468" s="640"/>
      <c r="BF468" s="642"/>
      <c r="BG468" s="640"/>
      <c r="BH468" s="642"/>
      <c r="BI468" s="640"/>
      <c r="BJ468" s="642"/>
      <c r="BK468" s="640"/>
      <c r="BL468" s="642"/>
      <c r="BM468" s="640"/>
      <c r="BN468" s="642"/>
      <c r="BO468" s="640"/>
      <c r="BP468" s="642"/>
      <c r="BQ468" s="640"/>
      <c r="BR468" s="642"/>
      <c r="BS468" s="643">
        <f t="shared" si="115"/>
        <v>0</v>
      </c>
      <c r="BT468" s="644">
        <f t="shared" si="116"/>
        <v>0</v>
      </c>
      <c r="BU468" s="644">
        <f t="shared" si="117"/>
        <v>0</v>
      </c>
      <c r="BV468" s="644">
        <f t="shared" si="118"/>
        <v>0</v>
      </c>
      <c r="BW468" s="645">
        <f t="shared" si="477"/>
        <v>0</v>
      </c>
      <c r="BX468" s="338"/>
      <c r="BY468" s="338"/>
      <c r="BZ468" s="338"/>
      <c r="CA468" s="338"/>
      <c r="CB468" s="338"/>
      <c r="CC468" s="338"/>
    </row>
    <row r="469" ht="15.75" customHeight="1">
      <c r="A469" s="338"/>
      <c r="B469" s="338"/>
      <c r="C469" s="818"/>
      <c r="D469" s="638">
        <f t="shared" ref="D469:E469" si="484">I469+K469+M469+O469+Q469+S469+U469+W469+Y469+AA469+AC469+AE469+AG469+AI469+AK469+AM469+AO469+AQ469+AS469+AU469+AW469+AY469+BA469+BC469+BE469+BG469+BI469+BK469+BM469+BO469+BQ469</f>
        <v>0</v>
      </c>
      <c r="E469" s="505">
        <f t="shared" si="484"/>
        <v>0</v>
      </c>
      <c r="F469" s="639">
        <f t="shared" si="113"/>
        <v>0</v>
      </c>
      <c r="G469" s="327"/>
      <c r="H469" s="298">
        <f t="shared" si="114"/>
        <v>0</v>
      </c>
      <c r="I469" s="640"/>
      <c r="J469" s="642"/>
      <c r="K469" s="640"/>
      <c r="L469" s="642"/>
      <c r="M469" s="640"/>
      <c r="N469" s="642"/>
      <c r="O469" s="640"/>
      <c r="P469" s="642"/>
      <c r="Q469" s="640"/>
      <c r="R469" s="642"/>
      <c r="S469" s="640"/>
      <c r="T469" s="642"/>
      <c r="U469" s="640"/>
      <c r="V469" s="642"/>
      <c r="W469" s="640"/>
      <c r="X469" s="642"/>
      <c r="Y469" s="640"/>
      <c r="Z469" s="642"/>
      <c r="AA469" s="640"/>
      <c r="AB469" s="642"/>
      <c r="AC469" s="640"/>
      <c r="AD469" s="642"/>
      <c r="AE469" s="640"/>
      <c r="AF469" s="642"/>
      <c r="AG469" s="640"/>
      <c r="AH469" s="642"/>
      <c r="AI469" s="640"/>
      <c r="AJ469" s="642"/>
      <c r="AK469" s="640"/>
      <c r="AL469" s="642"/>
      <c r="AM469" s="640"/>
      <c r="AN469" s="642"/>
      <c r="AO469" s="640"/>
      <c r="AP469" s="642"/>
      <c r="AQ469" s="640"/>
      <c r="AR469" s="642"/>
      <c r="AS469" s="640"/>
      <c r="AT469" s="642"/>
      <c r="AU469" s="640"/>
      <c r="AV469" s="642"/>
      <c r="AW469" s="640"/>
      <c r="AX469" s="642"/>
      <c r="AY469" s="640"/>
      <c r="AZ469" s="642"/>
      <c r="BA469" s="640"/>
      <c r="BB469" s="642"/>
      <c r="BC469" s="640"/>
      <c r="BD469" s="642"/>
      <c r="BE469" s="640"/>
      <c r="BF469" s="642"/>
      <c r="BG469" s="640"/>
      <c r="BH469" s="642"/>
      <c r="BI469" s="640"/>
      <c r="BJ469" s="642"/>
      <c r="BK469" s="640"/>
      <c r="BL469" s="642"/>
      <c r="BM469" s="640"/>
      <c r="BN469" s="642"/>
      <c r="BO469" s="640"/>
      <c r="BP469" s="642"/>
      <c r="BQ469" s="640"/>
      <c r="BR469" s="642"/>
      <c r="BS469" s="643">
        <f t="shared" si="115"/>
        <v>0</v>
      </c>
      <c r="BT469" s="644">
        <f t="shared" si="116"/>
        <v>0</v>
      </c>
      <c r="BU469" s="644">
        <f t="shared" si="117"/>
        <v>0</v>
      </c>
      <c r="BV469" s="644">
        <f t="shared" si="118"/>
        <v>0</v>
      </c>
      <c r="BW469" s="645">
        <f t="shared" si="477"/>
        <v>0</v>
      </c>
      <c r="BX469" s="338"/>
      <c r="BY469" s="338"/>
      <c r="BZ469" s="338"/>
      <c r="CA469" s="338"/>
      <c r="CB469" s="338"/>
      <c r="CC469" s="338"/>
    </row>
    <row r="470" ht="15.75" customHeight="1">
      <c r="A470" s="338"/>
      <c r="B470" s="338"/>
      <c r="C470" s="818"/>
      <c r="D470" s="638">
        <f t="shared" ref="D470:E470" si="485">I470+K470+M470+O470+Q470+S470+U470+W470+Y470+AA470+AC470+AE470+AG470+AI470+AK470+AM470+AO470+AQ470+AS470+AU470+AW470+AY470+BA470+BC470+BE470+BG470+BI470+BK470+BM470+BO470+BQ470</f>
        <v>0</v>
      </c>
      <c r="E470" s="505">
        <f t="shared" si="485"/>
        <v>0</v>
      </c>
      <c r="F470" s="639">
        <f t="shared" si="113"/>
        <v>0</v>
      </c>
      <c r="G470" s="327"/>
      <c r="H470" s="298">
        <f t="shared" si="114"/>
        <v>0</v>
      </c>
      <c r="I470" s="640"/>
      <c r="J470" s="642"/>
      <c r="K470" s="640"/>
      <c r="L470" s="642"/>
      <c r="M470" s="640"/>
      <c r="N470" s="642"/>
      <c r="O470" s="640"/>
      <c r="P470" s="642"/>
      <c r="Q470" s="640"/>
      <c r="R470" s="642"/>
      <c r="S470" s="640"/>
      <c r="T470" s="642"/>
      <c r="U470" s="640"/>
      <c r="V470" s="642"/>
      <c r="W470" s="640"/>
      <c r="X470" s="642"/>
      <c r="Y470" s="640"/>
      <c r="Z470" s="642"/>
      <c r="AA470" s="640"/>
      <c r="AB470" s="642"/>
      <c r="AC470" s="640"/>
      <c r="AD470" s="642"/>
      <c r="AE470" s="640"/>
      <c r="AF470" s="642"/>
      <c r="AG470" s="640"/>
      <c r="AH470" s="642"/>
      <c r="AI470" s="640"/>
      <c r="AJ470" s="642"/>
      <c r="AK470" s="640"/>
      <c r="AL470" s="642"/>
      <c r="AM470" s="640"/>
      <c r="AN470" s="642"/>
      <c r="AO470" s="640"/>
      <c r="AP470" s="642"/>
      <c r="AQ470" s="640"/>
      <c r="AR470" s="642"/>
      <c r="AS470" s="640"/>
      <c r="AT470" s="642"/>
      <c r="AU470" s="640"/>
      <c r="AV470" s="642"/>
      <c r="AW470" s="640"/>
      <c r="AX470" s="642"/>
      <c r="AY470" s="640"/>
      <c r="AZ470" s="642"/>
      <c r="BA470" s="640"/>
      <c r="BB470" s="642"/>
      <c r="BC470" s="640"/>
      <c r="BD470" s="642"/>
      <c r="BE470" s="640"/>
      <c r="BF470" s="642"/>
      <c r="BG470" s="640"/>
      <c r="BH470" s="642"/>
      <c r="BI470" s="640"/>
      <c r="BJ470" s="642"/>
      <c r="BK470" s="640"/>
      <c r="BL470" s="642"/>
      <c r="BM470" s="640"/>
      <c r="BN470" s="642"/>
      <c r="BO470" s="640"/>
      <c r="BP470" s="642"/>
      <c r="BQ470" s="640"/>
      <c r="BR470" s="642"/>
      <c r="BS470" s="643">
        <f t="shared" si="115"/>
        <v>0</v>
      </c>
      <c r="BT470" s="644">
        <f t="shared" si="116"/>
        <v>0</v>
      </c>
      <c r="BU470" s="644">
        <f t="shared" si="117"/>
        <v>0</v>
      </c>
      <c r="BV470" s="644">
        <f t="shared" si="118"/>
        <v>0</v>
      </c>
      <c r="BW470" s="645">
        <f t="shared" si="477"/>
        <v>0</v>
      </c>
      <c r="BX470" s="338"/>
      <c r="BY470" s="338"/>
      <c r="BZ470" s="338"/>
      <c r="CA470" s="338"/>
      <c r="CB470" s="338"/>
      <c r="CC470" s="338"/>
    </row>
    <row r="471" ht="15.75" customHeight="1">
      <c r="A471" s="338"/>
      <c r="B471" s="338"/>
      <c r="C471" s="818"/>
      <c r="D471" s="638">
        <f t="shared" ref="D471:E471" si="486">I471+K471+M471+O471+Q471+S471+U471+W471+Y471+AA471+AC471+AE471+AG471+AI471+AK471+AM471+AO471+AQ471+AS471+AU471+AW471+AY471+BA471+BC471+BE471+BG471+BI471+BK471+BM471+BO471+BQ471</f>
        <v>0</v>
      </c>
      <c r="E471" s="505">
        <f t="shared" si="486"/>
        <v>0</v>
      </c>
      <c r="F471" s="639">
        <f t="shared" si="113"/>
        <v>0</v>
      </c>
      <c r="G471" s="327"/>
      <c r="H471" s="298">
        <f t="shared" si="114"/>
        <v>0</v>
      </c>
      <c r="I471" s="640"/>
      <c r="J471" s="642"/>
      <c r="K471" s="640"/>
      <c r="L471" s="642"/>
      <c r="M471" s="640"/>
      <c r="N471" s="642"/>
      <c r="O471" s="640"/>
      <c r="P471" s="642"/>
      <c r="Q471" s="640"/>
      <c r="R471" s="642"/>
      <c r="S471" s="640"/>
      <c r="T471" s="642"/>
      <c r="U471" s="640"/>
      <c r="V471" s="642"/>
      <c r="W471" s="640"/>
      <c r="X471" s="642"/>
      <c r="Y471" s="640"/>
      <c r="Z471" s="642"/>
      <c r="AA471" s="640"/>
      <c r="AB471" s="642"/>
      <c r="AC471" s="640"/>
      <c r="AD471" s="642"/>
      <c r="AE471" s="640"/>
      <c r="AF471" s="642"/>
      <c r="AG471" s="640"/>
      <c r="AH471" s="642"/>
      <c r="AI471" s="640"/>
      <c r="AJ471" s="642"/>
      <c r="AK471" s="640"/>
      <c r="AL471" s="642"/>
      <c r="AM471" s="640"/>
      <c r="AN471" s="642"/>
      <c r="AO471" s="640"/>
      <c r="AP471" s="642"/>
      <c r="AQ471" s="640"/>
      <c r="AR471" s="642"/>
      <c r="AS471" s="640"/>
      <c r="AT471" s="642"/>
      <c r="AU471" s="640"/>
      <c r="AV471" s="642"/>
      <c r="AW471" s="640"/>
      <c r="AX471" s="642"/>
      <c r="AY471" s="640"/>
      <c r="AZ471" s="642"/>
      <c r="BA471" s="640"/>
      <c r="BB471" s="642"/>
      <c r="BC471" s="640"/>
      <c r="BD471" s="642"/>
      <c r="BE471" s="640"/>
      <c r="BF471" s="642"/>
      <c r="BG471" s="640"/>
      <c r="BH471" s="642"/>
      <c r="BI471" s="640"/>
      <c r="BJ471" s="642"/>
      <c r="BK471" s="640"/>
      <c r="BL471" s="642"/>
      <c r="BM471" s="640"/>
      <c r="BN471" s="642"/>
      <c r="BO471" s="640"/>
      <c r="BP471" s="642"/>
      <c r="BQ471" s="640"/>
      <c r="BR471" s="642"/>
      <c r="BS471" s="643">
        <f t="shared" si="115"/>
        <v>0</v>
      </c>
      <c r="BT471" s="644">
        <f t="shared" si="116"/>
        <v>0</v>
      </c>
      <c r="BU471" s="644">
        <f t="shared" si="117"/>
        <v>0</v>
      </c>
      <c r="BV471" s="644">
        <f t="shared" si="118"/>
        <v>0</v>
      </c>
      <c r="BW471" s="645">
        <f t="shared" si="477"/>
        <v>0</v>
      </c>
      <c r="BX471" s="338"/>
      <c r="BY471" s="338"/>
      <c r="BZ471" s="338"/>
      <c r="CA471" s="338"/>
      <c r="CB471" s="338"/>
      <c r="CC471" s="338"/>
    </row>
    <row r="472" ht="15.75" customHeight="1">
      <c r="A472" s="338"/>
      <c r="B472" s="338"/>
      <c r="C472" s="818"/>
      <c r="D472" s="638">
        <f t="shared" ref="D472:E472" si="487">I472+K472+M472+O472+Q472+S472+U472+W472+Y472+AA472+AC472+AE472+AG472+AI472+AK472+AM472+AO472+AQ472+AS472+AU472+AW472+AY472+BA472+BC472+BE472+BG472+BI472+BK472+BM472+BO472+BQ472</f>
        <v>0</v>
      </c>
      <c r="E472" s="505">
        <f t="shared" si="487"/>
        <v>0</v>
      </c>
      <c r="F472" s="639">
        <f t="shared" si="113"/>
        <v>0</v>
      </c>
      <c r="G472" s="327"/>
      <c r="H472" s="298">
        <f t="shared" si="114"/>
        <v>0</v>
      </c>
      <c r="I472" s="640"/>
      <c r="J472" s="642"/>
      <c r="K472" s="640"/>
      <c r="L472" s="642"/>
      <c r="M472" s="640"/>
      <c r="N472" s="642"/>
      <c r="O472" s="640"/>
      <c r="P472" s="642"/>
      <c r="Q472" s="640"/>
      <c r="R472" s="642"/>
      <c r="S472" s="640"/>
      <c r="T472" s="642"/>
      <c r="U472" s="640"/>
      <c r="V472" s="642"/>
      <c r="W472" s="640"/>
      <c r="X472" s="642"/>
      <c r="Y472" s="640"/>
      <c r="Z472" s="642"/>
      <c r="AA472" s="640"/>
      <c r="AB472" s="642"/>
      <c r="AC472" s="640"/>
      <c r="AD472" s="642"/>
      <c r="AE472" s="640"/>
      <c r="AF472" s="642"/>
      <c r="AG472" s="640"/>
      <c r="AH472" s="642"/>
      <c r="AI472" s="640"/>
      <c r="AJ472" s="642"/>
      <c r="AK472" s="640"/>
      <c r="AL472" s="642"/>
      <c r="AM472" s="640"/>
      <c r="AN472" s="642"/>
      <c r="AO472" s="640"/>
      <c r="AP472" s="642"/>
      <c r="AQ472" s="640"/>
      <c r="AR472" s="642"/>
      <c r="AS472" s="640"/>
      <c r="AT472" s="642"/>
      <c r="AU472" s="640"/>
      <c r="AV472" s="642"/>
      <c r="AW472" s="640"/>
      <c r="AX472" s="642"/>
      <c r="AY472" s="640"/>
      <c r="AZ472" s="642"/>
      <c r="BA472" s="640"/>
      <c r="BB472" s="642"/>
      <c r="BC472" s="640"/>
      <c r="BD472" s="642"/>
      <c r="BE472" s="640"/>
      <c r="BF472" s="642"/>
      <c r="BG472" s="640"/>
      <c r="BH472" s="642"/>
      <c r="BI472" s="640"/>
      <c r="BJ472" s="642"/>
      <c r="BK472" s="640"/>
      <c r="BL472" s="642"/>
      <c r="BM472" s="640"/>
      <c r="BN472" s="642"/>
      <c r="BO472" s="640"/>
      <c r="BP472" s="642"/>
      <c r="BQ472" s="640"/>
      <c r="BR472" s="642"/>
      <c r="BS472" s="643">
        <f t="shared" si="115"/>
        <v>0</v>
      </c>
      <c r="BT472" s="644">
        <f t="shared" si="116"/>
        <v>0</v>
      </c>
      <c r="BU472" s="644">
        <f t="shared" si="117"/>
        <v>0</v>
      </c>
      <c r="BV472" s="644">
        <f t="shared" si="118"/>
        <v>0</v>
      </c>
      <c r="BW472" s="645">
        <f t="shared" si="477"/>
        <v>0</v>
      </c>
      <c r="BX472" s="338"/>
      <c r="BY472" s="338"/>
      <c r="BZ472" s="338"/>
      <c r="CA472" s="338"/>
      <c r="CB472" s="338"/>
      <c r="CC472" s="338"/>
    </row>
    <row r="473" ht="15.75" customHeight="1">
      <c r="A473" s="338"/>
      <c r="B473" s="338"/>
      <c r="C473" s="818"/>
      <c r="D473" s="638">
        <f t="shared" ref="D473:E473" si="488">I473+K473+M473+O473+Q473+S473+U473+W473+Y473+AA473+AC473+AE473+AG473+AI473+AK473+AM473+AO473+AQ473+AS473+AU473+AW473+AY473+BA473+BC473+BE473+BG473+BI473+BK473+BM473+BO473+BQ473</f>
        <v>0</v>
      </c>
      <c r="E473" s="505">
        <f t="shared" si="488"/>
        <v>0</v>
      </c>
      <c r="F473" s="639">
        <f t="shared" si="113"/>
        <v>0</v>
      </c>
      <c r="G473" s="327"/>
      <c r="H473" s="298">
        <f t="shared" si="114"/>
        <v>0</v>
      </c>
      <c r="I473" s="640"/>
      <c r="J473" s="642"/>
      <c r="K473" s="640"/>
      <c r="L473" s="642"/>
      <c r="M473" s="640"/>
      <c r="N473" s="642"/>
      <c r="O473" s="640"/>
      <c r="P473" s="642"/>
      <c r="Q473" s="640"/>
      <c r="R473" s="642"/>
      <c r="S473" s="640"/>
      <c r="T473" s="642"/>
      <c r="U473" s="640"/>
      <c r="V473" s="642"/>
      <c r="W473" s="640"/>
      <c r="X473" s="642"/>
      <c r="Y473" s="640"/>
      <c r="Z473" s="642"/>
      <c r="AA473" s="640"/>
      <c r="AB473" s="642"/>
      <c r="AC473" s="640"/>
      <c r="AD473" s="642"/>
      <c r="AE473" s="640"/>
      <c r="AF473" s="642"/>
      <c r="AG473" s="640"/>
      <c r="AH473" s="642"/>
      <c r="AI473" s="640"/>
      <c r="AJ473" s="642"/>
      <c r="AK473" s="640"/>
      <c r="AL473" s="642"/>
      <c r="AM473" s="640"/>
      <c r="AN473" s="642"/>
      <c r="AO473" s="640"/>
      <c r="AP473" s="642"/>
      <c r="AQ473" s="640"/>
      <c r="AR473" s="642"/>
      <c r="AS473" s="640"/>
      <c r="AT473" s="642"/>
      <c r="AU473" s="640"/>
      <c r="AV473" s="642"/>
      <c r="AW473" s="640"/>
      <c r="AX473" s="642"/>
      <c r="AY473" s="640"/>
      <c r="AZ473" s="642"/>
      <c r="BA473" s="640"/>
      <c r="BB473" s="642"/>
      <c r="BC473" s="640"/>
      <c r="BD473" s="642"/>
      <c r="BE473" s="640"/>
      <c r="BF473" s="642"/>
      <c r="BG473" s="640"/>
      <c r="BH473" s="642"/>
      <c r="BI473" s="640"/>
      <c r="BJ473" s="642"/>
      <c r="BK473" s="640"/>
      <c r="BL473" s="642"/>
      <c r="BM473" s="640"/>
      <c r="BN473" s="642"/>
      <c r="BO473" s="640"/>
      <c r="BP473" s="642"/>
      <c r="BQ473" s="640"/>
      <c r="BR473" s="642"/>
      <c r="BS473" s="643">
        <f t="shared" si="115"/>
        <v>0</v>
      </c>
      <c r="BT473" s="644">
        <f t="shared" si="116"/>
        <v>0</v>
      </c>
      <c r="BU473" s="644">
        <f t="shared" si="117"/>
        <v>0</v>
      </c>
      <c r="BV473" s="644">
        <f t="shared" si="118"/>
        <v>0</v>
      </c>
      <c r="BW473" s="645">
        <f t="shared" si="477"/>
        <v>0</v>
      </c>
      <c r="BX473" s="338"/>
      <c r="BY473" s="338"/>
      <c r="BZ473" s="338"/>
      <c r="CA473" s="338"/>
      <c r="CB473" s="338"/>
      <c r="CC473" s="338"/>
    </row>
    <row r="474" ht="15.75" customHeight="1">
      <c r="A474" s="338"/>
      <c r="B474" s="338"/>
      <c r="C474" s="818"/>
      <c r="D474" s="638">
        <f t="shared" ref="D474:E474" si="489">I474+K474+M474+O474+Q474+S474+U474+W474+Y474+AA474+AC474+AE474+AG474+AI474+AK474+AM474+AO474+AQ474+AS474+AU474+AW474+AY474+BA474+BC474+BE474+BG474+BI474+BK474+BM474+BO474+BQ474</f>
        <v>0</v>
      </c>
      <c r="E474" s="505">
        <f t="shared" si="489"/>
        <v>0</v>
      </c>
      <c r="F474" s="639">
        <f t="shared" si="113"/>
        <v>0</v>
      </c>
      <c r="G474" s="327"/>
      <c r="H474" s="298">
        <f t="shared" si="114"/>
        <v>0</v>
      </c>
      <c r="I474" s="640"/>
      <c r="J474" s="642"/>
      <c r="K474" s="640"/>
      <c r="L474" s="642"/>
      <c r="M474" s="640"/>
      <c r="N474" s="642"/>
      <c r="O474" s="640"/>
      <c r="P474" s="642"/>
      <c r="Q474" s="640"/>
      <c r="R474" s="642"/>
      <c r="S474" s="640"/>
      <c r="T474" s="642"/>
      <c r="U474" s="640"/>
      <c r="V474" s="642"/>
      <c r="W474" s="640"/>
      <c r="X474" s="642"/>
      <c r="Y474" s="640"/>
      <c r="Z474" s="642"/>
      <c r="AA474" s="640"/>
      <c r="AB474" s="642"/>
      <c r="AC474" s="640"/>
      <c r="AD474" s="642"/>
      <c r="AE474" s="640"/>
      <c r="AF474" s="642"/>
      <c r="AG474" s="640"/>
      <c r="AH474" s="642"/>
      <c r="AI474" s="640"/>
      <c r="AJ474" s="642"/>
      <c r="AK474" s="640"/>
      <c r="AL474" s="642"/>
      <c r="AM474" s="640"/>
      <c r="AN474" s="642"/>
      <c r="AO474" s="640"/>
      <c r="AP474" s="642"/>
      <c r="AQ474" s="640"/>
      <c r="AR474" s="642"/>
      <c r="AS474" s="640"/>
      <c r="AT474" s="642"/>
      <c r="AU474" s="640"/>
      <c r="AV474" s="642"/>
      <c r="AW474" s="640"/>
      <c r="AX474" s="642"/>
      <c r="AY474" s="640"/>
      <c r="AZ474" s="642"/>
      <c r="BA474" s="640"/>
      <c r="BB474" s="642"/>
      <c r="BC474" s="640"/>
      <c r="BD474" s="642"/>
      <c r="BE474" s="640"/>
      <c r="BF474" s="642"/>
      <c r="BG474" s="640"/>
      <c r="BH474" s="642"/>
      <c r="BI474" s="640"/>
      <c r="BJ474" s="642"/>
      <c r="BK474" s="640"/>
      <c r="BL474" s="642"/>
      <c r="BM474" s="640"/>
      <c r="BN474" s="642"/>
      <c r="BO474" s="640"/>
      <c r="BP474" s="642"/>
      <c r="BQ474" s="640"/>
      <c r="BR474" s="642"/>
      <c r="BS474" s="643">
        <f t="shared" si="115"/>
        <v>0</v>
      </c>
      <c r="BT474" s="644">
        <f t="shared" si="116"/>
        <v>0</v>
      </c>
      <c r="BU474" s="644">
        <f t="shared" si="117"/>
        <v>0</v>
      </c>
      <c r="BV474" s="644">
        <f t="shared" si="118"/>
        <v>0</v>
      </c>
      <c r="BW474" s="645">
        <f t="shared" si="477"/>
        <v>0</v>
      </c>
      <c r="BX474" s="338"/>
      <c r="BY474" s="338"/>
      <c r="BZ474" s="338"/>
      <c r="CA474" s="338"/>
      <c r="CB474" s="338"/>
      <c r="CC474" s="338"/>
    </row>
    <row r="475" ht="15.75" customHeight="1">
      <c r="A475" s="338"/>
      <c r="B475" s="338"/>
      <c r="C475" s="818"/>
      <c r="D475" s="638">
        <f t="shared" ref="D475:E475" si="490">I475+K475+M475+O475+Q475+S475+U475+W475+Y475+AA475+AC475+AE475+AG475+AI475+AK475+AM475+AO475+AQ475+AS475+AU475+AW475+AY475+BA475+BC475+BE475+BG475+BI475+BK475+BM475+BO475+BQ475</f>
        <v>0</v>
      </c>
      <c r="E475" s="505">
        <f t="shared" si="490"/>
        <v>0</v>
      </c>
      <c r="F475" s="639">
        <f t="shared" si="113"/>
        <v>0</v>
      </c>
      <c r="G475" s="327"/>
      <c r="H475" s="298">
        <f t="shared" si="114"/>
        <v>0</v>
      </c>
      <c r="I475" s="640"/>
      <c r="J475" s="642"/>
      <c r="K475" s="640"/>
      <c r="L475" s="642"/>
      <c r="M475" s="640"/>
      <c r="N475" s="642"/>
      <c r="O475" s="640"/>
      <c r="P475" s="642"/>
      <c r="Q475" s="640"/>
      <c r="R475" s="642"/>
      <c r="S475" s="640"/>
      <c r="T475" s="642"/>
      <c r="U475" s="640"/>
      <c r="V475" s="642"/>
      <c r="W475" s="640"/>
      <c r="X475" s="642"/>
      <c r="Y475" s="640"/>
      <c r="Z475" s="642"/>
      <c r="AA475" s="640"/>
      <c r="AB475" s="642"/>
      <c r="AC475" s="640"/>
      <c r="AD475" s="642"/>
      <c r="AE475" s="640"/>
      <c r="AF475" s="642"/>
      <c r="AG475" s="640"/>
      <c r="AH475" s="642"/>
      <c r="AI475" s="640"/>
      <c r="AJ475" s="642"/>
      <c r="AK475" s="640"/>
      <c r="AL475" s="642"/>
      <c r="AM475" s="640"/>
      <c r="AN475" s="642"/>
      <c r="AO475" s="640"/>
      <c r="AP475" s="642"/>
      <c r="AQ475" s="640"/>
      <c r="AR475" s="642"/>
      <c r="AS475" s="640"/>
      <c r="AT475" s="642"/>
      <c r="AU475" s="640"/>
      <c r="AV475" s="642"/>
      <c r="AW475" s="640"/>
      <c r="AX475" s="642"/>
      <c r="AY475" s="640"/>
      <c r="AZ475" s="642"/>
      <c r="BA475" s="640"/>
      <c r="BB475" s="642"/>
      <c r="BC475" s="640"/>
      <c r="BD475" s="642"/>
      <c r="BE475" s="640"/>
      <c r="BF475" s="642"/>
      <c r="BG475" s="640"/>
      <c r="BH475" s="642"/>
      <c r="BI475" s="640"/>
      <c r="BJ475" s="642"/>
      <c r="BK475" s="640"/>
      <c r="BL475" s="642"/>
      <c r="BM475" s="640"/>
      <c r="BN475" s="642"/>
      <c r="BO475" s="640"/>
      <c r="BP475" s="642"/>
      <c r="BQ475" s="640"/>
      <c r="BR475" s="642"/>
      <c r="BS475" s="643">
        <f t="shared" si="115"/>
        <v>0</v>
      </c>
      <c r="BT475" s="644">
        <f t="shared" si="116"/>
        <v>0</v>
      </c>
      <c r="BU475" s="644">
        <f t="shared" si="117"/>
        <v>0</v>
      </c>
      <c r="BV475" s="644">
        <f t="shared" si="118"/>
        <v>0</v>
      </c>
      <c r="BW475" s="645">
        <f t="shared" si="477"/>
        <v>0</v>
      </c>
      <c r="BX475" s="338"/>
      <c r="BY475" s="338"/>
      <c r="BZ475" s="338"/>
      <c r="CA475" s="338"/>
      <c r="CB475" s="338"/>
      <c r="CC475" s="338"/>
    </row>
    <row r="476" ht="15.75" customHeight="1">
      <c r="A476" s="338"/>
      <c r="B476" s="338"/>
      <c r="C476" s="818"/>
      <c r="D476" s="638">
        <f t="shared" ref="D476:E476" si="491">I476+K476+M476+O476+Q476+S476+U476+W476+Y476+AA476+AC476+AE476+AG476+AI476+AK476+AM476+AO476+AQ476+AS476+AU476+AW476+AY476+BA476+BC476+BE476+BG476+BI476+BK476+BM476+BO476+BQ476</f>
        <v>0</v>
      </c>
      <c r="E476" s="505">
        <f t="shared" si="491"/>
        <v>0</v>
      </c>
      <c r="F476" s="639">
        <f t="shared" si="113"/>
        <v>0</v>
      </c>
      <c r="G476" s="327"/>
      <c r="H476" s="298">
        <f t="shared" si="114"/>
        <v>0</v>
      </c>
      <c r="I476" s="640"/>
      <c r="J476" s="642"/>
      <c r="K476" s="640"/>
      <c r="L476" s="642"/>
      <c r="M476" s="640"/>
      <c r="N476" s="642"/>
      <c r="O476" s="640"/>
      <c r="P476" s="642"/>
      <c r="Q476" s="640"/>
      <c r="R476" s="642"/>
      <c r="S476" s="640"/>
      <c r="T476" s="642"/>
      <c r="U476" s="640"/>
      <c r="V476" s="642"/>
      <c r="W476" s="640"/>
      <c r="X476" s="642"/>
      <c r="Y476" s="640"/>
      <c r="Z476" s="642"/>
      <c r="AA476" s="640"/>
      <c r="AB476" s="642"/>
      <c r="AC476" s="640"/>
      <c r="AD476" s="642"/>
      <c r="AE476" s="640"/>
      <c r="AF476" s="642"/>
      <c r="AG476" s="640"/>
      <c r="AH476" s="642"/>
      <c r="AI476" s="640"/>
      <c r="AJ476" s="642"/>
      <c r="AK476" s="640"/>
      <c r="AL476" s="642"/>
      <c r="AM476" s="640"/>
      <c r="AN476" s="642"/>
      <c r="AO476" s="640"/>
      <c r="AP476" s="642"/>
      <c r="AQ476" s="640"/>
      <c r="AR476" s="642"/>
      <c r="AS476" s="640"/>
      <c r="AT476" s="642"/>
      <c r="AU476" s="640"/>
      <c r="AV476" s="642"/>
      <c r="AW476" s="640"/>
      <c r="AX476" s="642"/>
      <c r="AY476" s="640"/>
      <c r="AZ476" s="642"/>
      <c r="BA476" s="640"/>
      <c r="BB476" s="642"/>
      <c r="BC476" s="640"/>
      <c r="BD476" s="642"/>
      <c r="BE476" s="640"/>
      <c r="BF476" s="642"/>
      <c r="BG476" s="640"/>
      <c r="BH476" s="642"/>
      <c r="BI476" s="640"/>
      <c r="BJ476" s="642"/>
      <c r="BK476" s="640"/>
      <c r="BL476" s="642"/>
      <c r="BM476" s="640"/>
      <c r="BN476" s="642"/>
      <c r="BO476" s="640"/>
      <c r="BP476" s="642"/>
      <c r="BQ476" s="640"/>
      <c r="BR476" s="642"/>
      <c r="BS476" s="643">
        <f t="shared" si="115"/>
        <v>0</v>
      </c>
      <c r="BT476" s="644">
        <f t="shared" si="116"/>
        <v>0</v>
      </c>
      <c r="BU476" s="644">
        <f t="shared" si="117"/>
        <v>0</v>
      </c>
      <c r="BV476" s="644">
        <f t="shared" si="118"/>
        <v>0</v>
      </c>
      <c r="BW476" s="645">
        <f t="shared" si="477"/>
        <v>0</v>
      </c>
      <c r="BX476" s="338"/>
      <c r="BY476" s="338"/>
      <c r="BZ476" s="338"/>
      <c r="CA476" s="338"/>
      <c r="CB476" s="338"/>
      <c r="CC476" s="338"/>
    </row>
    <row r="477" ht="15.75" customHeight="1">
      <c r="A477" s="338"/>
      <c r="B477" s="338"/>
      <c r="C477" s="818"/>
      <c r="D477" s="638">
        <f t="shared" ref="D477:E477" si="492">I477+K477+M477+O477+Q477+S477+U477+W477+Y477+AA477+AC477+AE477+AG477+AI477+AK477+AM477+AO477+AQ477+AS477+AU477+AW477+AY477+BA477+BC477+BE477+BG477+BI477+BK477+BM477+BO477+BQ477</f>
        <v>0</v>
      </c>
      <c r="E477" s="505">
        <f t="shared" si="492"/>
        <v>0</v>
      </c>
      <c r="F477" s="639">
        <f t="shared" si="113"/>
        <v>0</v>
      </c>
      <c r="G477" s="327"/>
      <c r="H477" s="298">
        <f t="shared" si="114"/>
        <v>0</v>
      </c>
      <c r="I477" s="640"/>
      <c r="J477" s="642"/>
      <c r="K477" s="640"/>
      <c r="L477" s="642"/>
      <c r="M477" s="640"/>
      <c r="N477" s="642"/>
      <c r="O477" s="640"/>
      <c r="P477" s="642"/>
      <c r="Q477" s="640"/>
      <c r="R477" s="642"/>
      <c r="S477" s="640"/>
      <c r="T477" s="642"/>
      <c r="U477" s="640"/>
      <c r="V477" s="642"/>
      <c r="W477" s="640"/>
      <c r="X477" s="642"/>
      <c r="Y477" s="640"/>
      <c r="Z477" s="642"/>
      <c r="AA477" s="640"/>
      <c r="AB477" s="642"/>
      <c r="AC477" s="640"/>
      <c r="AD477" s="642"/>
      <c r="AE477" s="640"/>
      <c r="AF477" s="642"/>
      <c r="AG477" s="640"/>
      <c r="AH477" s="642"/>
      <c r="AI477" s="640"/>
      <c r="AJ477" s="642"/>
      <c r="AK477" s="640"/>
      <c r="AL477" s="642"/>
      <c r="AM477" s="640"/>
      <c r="AN477" s="642"/>
      <c r="AO477" s="640"/>
      <c r="AP477" s="642"/>
      <c r="AQ477" s="640"/>
      <c r="AR477" s="642"/>
      <c r="AS477" s="640"/>
      <c r="AT477" s="642"/>
      <c r="AU477" s="640"/>
      <c r="AV477" s="642"/>
      <c r="AW477" s="640"/>
      <c r="AX477" s="642"/>
      <c r="AY477" s="640"/>
      <c r="AZ477" s="642"/>
      <c r="BA477" s="640"/>
      <c r="BB477" s="642"/>
      <c r="BC477" s="640"/>
      <c r="BD477" s="642"/>
      <c r="BE477" s="640"/>
      <c r="BF477" s="642"/>
      <c r="BG477" s="640"/>
      <c r="BH477" s="642"/>
      <c r="BI477" s="640"/>
      <c r="BJ477" s="642"/>
      <c r="BK477" s="640"/>
      <c r="BL477" s="642"/>
      <c r="BM477" s="640"/>
      <c r="BN477" s="642"/>
      <c r="BO477" s="640"/>
      <c r="BP477" s="642"/>
      <c r="BQ477" s="640"/>
      <c r="BR477" s="642"/>
      <c r="BS477" s="643">
        <f t="shared" si="115"/>
        <v>0</v>
      </c>
      <c r="BT477" s="644">
        <f t="shared" si="116"/>
        <v>0</v>
      </c>
      <c r="BU477" s="644">
        <f t="shared" si="117"/>
        <v>0</v>
      </c>
      <c r="BV477" s="644">
        <f t="shared" si="118"/>
        <v>0</v>
      </c>
      <c r="BW477" s="645">
        <f t="shared" si="477"/>
        <v>0</v>
      </c>
      <c r="BX477" s="338"/>
      <c r="BY477" s="338"/>
      <c r="BZ477" s="338"/>
      <c r="CA477" s="338"/>
      <c r="CB477" s="338"/>
      <c r="CC477" s="338"/>
    </row>
    <row r="478" ht="15.75" customHeight="1">
      <c r="A478" s="338"/>
      <c r="B478" s="338"/>
      <c r="C478" s="818"/>
      <c r="D478" s="638">
        <f t="shared" ref="D478:E478" si="493">I478+K478+M478+O478+Q478+S478+U478+W478+Y478+AA478+AC478+AE478+AG478+AI478+AK478+AM478+AO478+AQ478+AS478+AU478+AW478+AY478+BA478+BC478+BE478+BG478+BI478+BK478+BM478+BO478+BQ478</f>
        <v>0</v>
      </c>
      <c r="E478" s="505">
        <f t="shared" si="493"/>
        <v>0</v>
      </c>
      <c r="F478" s="639">
        <f t="shared" si="113"/>
        <v>0</v>
      </c>
      <c r="G478" s="327"/>
      <c r="H478" s="298">
        <f t="shared" si="114"/>
        <v>0</v>
      </c>
      <c r="I478" s="640"/>
      <c r="J478" s="642"/>
      <c r="K478" s="640"/>
      <c r="L478" s="642"/>
      <c r="M478" s="640"/>
      <c r="N478" s="642"/>
      <c r="O478" s="640"/>
      <c r="P478" s="642"/>
      <c r="Q478" s="640"/>
      <c r="R478" s="642"/>
      <c r="S478" s="640"/>
      <c r="T478" s="642"/>
      <c r="U478" s="640"/>
      <c r="V478" s="642"/>
      <c r="W478" s="640"/>
      <c r="X478" s="642"/>
      <c r="Y478" s="640"/>
      <c r="Z478" s="642"/>
      <c r="AA478" s="640"/>
      <c r="AB478" s="642"/>
      <c r="AC478" s="640"/>
      <c r="AD478" s="642"/>
      <c r="AE478" s="640"/>
      <c r="AF478" s="642"/>
      <c r="AG478" s="640"/>
      <c r="AH478" s="642"/>
      <c r="AI478" s="640"/>
      <c r="AJ478" s="642"/>
      <c r="AK478" s="640"/>
      <c r="AL478" s="642"/>
      <c r="AM478" s="640"/>
      <c r="AN478" s="642"/>
      <c r="AO478" s="640"/>
      <c r="AP478" s="642"/>
      <c r="AQ478" s="640"/>
      <c r="AR478" s="642"/>
      <c r="AS478" s="640"/>
      <c r="AT478" s="642"/>
      <c r="AU478" s="640"/>
      <c r="AV478" s="642"/>
      <c r="AW478" s="640"/>
      <c r="AX478" s="642"/>
      <c r="AY478" s="640"/>
      <c r="AZ478" s="642"/>
      <c r="BA478" s="640"/>
      <c r="BB478" s="642"/>
      <c r="BC478" s="640"/>
      <c r="BD478" s="642"/>
      <c r="BE478" s="640"/>
      <c r="BF478" s="642"/>
      <c r="BG478" s="640"/>
      <c r="BH478" s="642"/>
      <c r="BI478" s="640"/>
      <c r="BJ478" s="642"/>
      <c r="BK478" s="640"/>
      <c r="BL478" s="642"/>
      <c r="BM478" s="640"/>
      <c r="BN478" s="642"/>
      <c r="BO478" s="640"/>
      <c r="BP478" s="642"/>
      <c r="BQ478" s="640"/>
      <c r="BR478" s="642"/>
      <c r="BS478" s="643">
        <f t="shared" si="115"/>
        <v>0</v>
      </c>
      <c r="BT478" s="644">
        <f t="shared" si="116"/>
        <v>0</v>
      </c>
      <c r="BU478" s="644">
        <f t="shared" si="117"/>
        <v>0</v>
      </c>
      <c r="BV478" s="644">
        <f t="shared" si="118"/>
        <v>0</v>
      </c>
      <c r="BW478" s="645">
        <f t="shared" si="477"/>
        <v>0</v>
      </c>
      <c r="BX478" s="338"/>
      <c r="BY478" s="338"/>
      <c r="BZ478" s="338"/>
      <c r="CA478" s="338"/>
      <c r="CB478" s="338"/>
      <c r="CC478" s="338"/>
    </row>
    <row r="479" ht="15.75" customHeight="1">
      <c r="A479" s="338"/>
      <c r="B479" s="338"/>
      <c r="C479" s="818"/>
      <c r="D479" s="638">
        <f t="shared" ref="D479:E479" si="494">I479+K479+M479+O479+Q479+S479+U479+W479+Y479+AA479+AC479+AE479+AG479+AI479+AK479+AM479+AO479+AQ479+AS479+AU479+AW479+AY479+BA479+BC479+BE479+BG479+BI479+BK479+BM479+BO479+BQ479</f>
        <v>0</v>
      </c>
      <c r="E479" s="505">
        <f t="shared" si="494"/>
        <v>0</v>
      </c>
      <c r="F479" s="639">
        <f t="shared" si="113"/>
        <v>0</v>
      </c>
      <c r="G479" s="327"/>
      <c r="H479" s="298">
        <f t="shared" si="114"/>
        <v>0</v>
      </c>
      <c r="I479" s="640"/>
      <c r="J479" s="642"/>
      <c r="K479" s="640"/>
      <c r="L479" s="642"/>
      <c r="M479" s="640"/>
      <c r="N479" s="642"/>
      <c r="O479" s="640"/>
      <c r="P479" s="642"/>
      <c r="Q479" s="640"/>
      <c r="R479" s="642"/>
      <c r="S479" s="640"/>
      <c r="T479" s="642"/>
      <c r="U479" s="640"/>
      <c r="V479" s="642"/>
      <c r="W479" s="640"/>
      <c r="X479" s="642"/>
      <c r="Y479" s="640"/>
      <c r="Z479" s="642"/>
      <c r="AA479" s="640"/>
      <c r="AB479" s="642"/>
      <c r="AC479" s="640"/>
      <c r="AD479" s="642"/>
      <c r="AE479" s="640"/>
      <c r="AF479" s="642"/>
      <c r="AG479" s="640"/>
      <c r="AH479" s="642"/>
      <c r="AI479" s="640"/>
      <c r="AJ479" s="642"/>
      <c r="AK479" s="640"/>
      <c r="AL479" s="642"/>
      <c r="AM479" s="640"/>
      <c r="AN479" s="642"/>
      <c r="AO479" s="640"/>
      <c r="AP479" s="642"/>
      <c r="AQ479" s="640"/>
      <c r="AR479" s="642"/>
      <c r="AS479" s="640"/>
      <c r="AT479" s="642"/>
      <c r="AU479" s="640"/>
      <c r="AV479" s="642"/>
      <c r="AW479" s="640"/>
      <c r="AX479" s="642"/>
      <c r="AY479" s="640"/>
      <c r="AZ479" s="642"/>
      <c r="BA479" s="640"/>
      <c r="BB479" s="642"/>
      <c r="BC479" s="640"/>
      <c r="BD479" s="642"/>
      <c r="BE479" s="640"/>
      <c r="BF479" s="642"/>
      <c r="BG479" s="640"/>
      <c r="BH479" s="642"/>
      <c r="BI479" s="640"/>
      <c r="BJ479" s="642"/>
      <c r="BK479" s="640"/>
      <c r="BL479" s="642"/>
      <c r="BM479" s="640"/>
      <c r="BN479" s="642"/>
      <c r="BO479" s="640"/>
      <c r="BP479" s="642"/>
      <c r="BQ479" s="640"/>
      <c r="BR479" s="642"/>
      <c r="BS479" s="643">
        <f t="shared" si="115"/>
        <v>0</v>
      </c>
      <c r="BT479" s="644">
        <f t="shared" si="116"/>
        <v>0</v>
      </c>
      <c r="BU479" s="644">
        <f t="shared" si="117"/>
        <v>0</v>
      </c>
      <c r="BV479" s="644">
        <f t="shared" si="118"/>
        <v>0</v>
      </c>
      <c r="BW479" s="645">
        <f t="shared" si="477"/>
        <v>0</v>
      </c>
      <c r="BX479" s="338"/>
      <c r="BY479" s="338"/>
      <c r="BZ479" s="338"/>
      <c r="CA479" s="338"/>
      <c r="CB479" s="338"/>
      <c r="CC479" s="338"/>
    </row>
    <row r="480" ht="15.75" customHeight="1">
      <c r="A480" s="338"/>
      <c r="B480" s="338"/>
      <c r="C480" s="818"/>
      <c r="D480" s="638">
        <f t="shared" ref="D480:E480" si="495">I480+K480+M480+O480+Q480+S480+U480+W480+Y480+AA480+AC480+AE480+AG480+AI480+AK480+AM480+AO480+AQ480+AS480+AU480+AW480+AY480+BA480+BC480+BE480+BG480+BI480+BK480+BM480+BO480+BQ480</f>
        <v>0</v>
      </c>
      <c r="E480" s="505">
        <f t="shared" si="495"/>
        <v>0</v>
      </c>
      <c r="F480" s="639">
        <f t="shared" si="113"/>
        <v>0</v>
      </c>
      <c r="G480" s="327"/>
      <c r="H480" s="298">
        <f t="shared" si="114"/>
        <v>0</v>
      </c>
      <c r="I480" s="640"/>
      <c r="J480" s="642"/>
      <c r="K480" s="640"/>
      <c r="L480" s="642"/>
      <c r="M480" s="640"/>
      <c r="N480" s="642"/>
      <c r="O480" s="640"/>
      <c r="P480" s="642"/>
      <c r="Q480" s="640"/>
      <c r="R480" s="642"/>
      <c r="S480" s="640"/>
      <c r="T480" s="642"/>
      <c r="U480" s="640"/>
      <c r="V480" s="642"/>
      <c r="W480" s="640"/>
      <c r="X480" s="642"/>
      <c r="Y480" s="640"/>
      <c r="Z480" s="642"/>
      <c r="AA480" s="640"/>
      <c r="AB480" s="642"/>
      <c r="AC480" s="640"/>
      <c r="AD480" s="642"/>
      <c r="AE480" s="640"/>
      <c r="AF480" s="642"/>
      <c r="AG480" s="640"/>
      <c r="AH480" s="642"/>
      <c r="AI480" s="640"/>
      <c r="AJ480" s="642"/>
      <c r="AK480" s="640"/>
      <c r="AL480" s="642"/>
      <c r="AM480" s="640"/>
      <c r="AN480" s="642"/>
      <c r="AO480" s="640"/>
      <c r="AP480" s="642"/>
      <c r="AQ480" s="640"/>
      <c r="AR480" s="642"/>
      <c r="AS480" s="640"/>
      <c r="AT480" s="642"/>
      <c r="AU480" s="640"/>
      <c r="AV480" s="642"/>
      <c r="AW480" s="640"/>
      <c r="AX480" s="642"/>
      <c r="AY480" s="640"/>
      <c r="AZ480" s="642"/>
      <c r="BA480" s="640"/>
      <c r="BB480" s="642"/>
      <c r="BC480" s="640"/>
      <c r="BD480" s="642"/>
      <c r="BE480" s="640"/>
      <c r="BF480" s="642"/>
      <c r="BG480" s="640"/>
      <c r="BH480" s="642"/>
      <c r="BI480" s="640"/>
      <c r="BJ480" s="642"/>
      <c r="BK480" s="640"/>
      <c r="BL480" s="642"/>
      <c r="BM480" s="640"/>
      <c r="BN480" s="642"/>
      <c r="BO480" s="640"/>
      <c r="BP480" s="642"/>
      <c r="BQ480" s="640"/>
      <c r="BR480" s="642"/>
      <c r="BS480" s="643">
        <f t="shared" si="115"/>
        <v>0</v>
      </c>
      <c r="BT480" s="644">
        <f t="shared" si="116"/>
        <v>0</v>
      </c>
      <c r="BU480" s="644">
        <f t="shared" si="117"/>
        <v>0</v>
      </c>
      <c r="BV480" s="644">
        <f t="shared" si="118"/>
        <v>0</v>
      </c>
      <c r="BW480" s="645">
        <f t="shared" si="477"/>
        <v>0</v>
      </c>
      <c r="BX480" s="338"/>
      <c r="BY480" s="338"/>
      <c r="BZ480" s="338"/>
      <c r="CA480" s="338"/>
      <c r="CB480" s="338"/>
      <c r="CC480" s="338"/>
    </row>
    <row r="481" ht="15.75" customHeight="1">
      <c r="A481" s="338"/>
      <c r="B481" s="338"/>
      <c r="C481" s="818"/>
      <c r="D481" s="638">
        <f t="shared" ref="D481:E481" si="496">I481+K481+M481+O481+Q481+S481+U481+W481+Y481+AA481+AC481+AE481+AG481+AI481+AK481+AM481+AO481+AQ481+AS481+AU481+AW481+AY481+BA481+BC481+BE481+BG481+BI481+BK481+BM481+BO481+BQ481</f>
        <v>0</v>
      </c>
      <c r="E481" s="505">
        <f t="shared" si="496"/>
        <v>0</v>
      </c>
      <c r="F481" s="639">
        <f t="shared" si="113"/>
        <v>0</v>
      </c>
      <c r="G481" s="327"/>
      <c r="H481" s="298">
        <f t="shared" si="114"/>
        <v>0</v>
      </c>
      <c r="I481" s="640"/>
      <c r="J481" s="642"/>
      <c r="K481" s="640"/>
      <c r="L481" s="642"/>
      <c r="M481" s="640"/>
      <c r="N481" s="642"/>
      <c r="O481" s="640"/>
      <c r="P481" s="642"/>
      <c r="Q481" s="640"/>
      <c r="R481" s="642"/>
      <c r="S481" s="640"/>
      <c r="T481" s="642"/>
      <c r="U481" s="640"/>
      <c r="V481" s="642"/>
      <c r="W481" s="640"/>
      <c r="X481" s="642"/>
      <c r="Y481" s="640"/>
      <c r="Z481" s="642"/>
      <c r="AA481" s="640"/>
      <c r="AB481" s="642"/>
      <c r="AC481" s="640"/>
      <c r="AD481" s="642"/>
      <c r="AE481" s="640"/>
      <c r="AF481" s="642"/>
      <c r="AG481" s="640"/>
      <c r="AH481" s="642"/>
      <c r="AI481" s="640"/>
      <c r="AJ481" s="642"/>
      <c r="AK481" s="640"/>
      <c r="AL481" s="642"/>
      <c r="AM481" s="640"/>
      <c r="AN481" s="642"/>
      <c r="AO481" s="640"/>
      <c r="AP481" s="642"/>
      <c r="AQ481" s="640"/>
      <c r="AR481" s="642"/>
      <c r="AS481" s="640"/>
      <c r="AT481" s="642"/>
      <c r="AU481" s="640"/>
      <c r="AV481" s="642"/>
      <c r="AW481" s="640"/>
      <c r="AX481" s="642"/>
      <c r="AY481" s="640"/>
      <c r="AZ481" s="642"/>
      <c r="BA481" s="640"/>
      <c r="BB481" s="642"/>
      <c r="BC481" s="640"/>
      <c r="BD481" s="642"/>
      <c r="BE481" s="640"/>
      <c r="BF481" s="642"/>
      <c r="BG481" s="640"/>
      <c r="BH481" s="642"/>
      <c r="BI481" s="640"/>
      <c r="BJ481" s="642"/>
      <c r="BK481" s="640"/>
      <c r="BL481" s="642"/>
      <c r="BM481" s="640"/>
      <c r="BN481" s="642"/>
      <c r="BO481" s="640"/>
      <c r="BP481" s="642"/>
      <c r="BQ481" s="640"/>
      <c r="BR481" s="642"/>
      <c r="BS481" s="643">
        <f t="shared" si="115"/>
        <v>0</v>
      </c>
      <c r="BT481" s="644">
        <f t="shared" si="116"/>
        <v>0</v>
      </c>
      <c r="BU481" s="644">
        <f t="shared" si="117"/>
        <v>0</v>
      </c>
      <c r="BV481" s="644">
        <f t="shared" si="118"/>
        <v>0</v>
      </c>
      <c r="BW481" s="645">
        <f t="shared" si="477"/>
        <v>0</v>
      </c>
      <c r="BX481" s="338"/>
      <c r="BY481" s="338"/>
      <c r="BZ481" s="338"/>
      <c r="CA481" s="338"/>
      <c r="CB481" s="338"/>
      <c r="CC481" s="338"/>
    </row>
    <row r="482" ht="15.75" customHeight="1">
      <c r="A482" s="338"/>
      <c r="B482" s="338"/>
      <c r="C482" s="818"/>
      <c r="D482" s="638">
        <f t="shared" ref="D482:E482" si="497">I482+K482+M482+O482+Q482+S482+U482+W482+Y482+AA482+AC482+AE482+AG482+AI482+AK482+AM482+AO482+AQ482+AS482+AU482+AW482+AY482+BA482+BC482+BE482+BG482+BI482+BK482+BM482+BO482+BQ482</f>
        <v>0</v>
      </c>
      <c r="E482" s="505">
        <f t="shared" si="497"/>
        <v>0</v>
      </c>
      <c r="F482" s="639">
        <f t="shared" si="113"/>
        <v>0</v>
      </c>
      <c r="G482" s="327"/>
      <c r="H482" s="298">
        <f t="shared" si="114"/>
        <v>0</v>
      </c>
      <c r="I482" s="640"/>
      <c r="J482" s="642"/>
      <c r="K482" s="640"/>
      <c r="L482" s="642"/>
      <c r="M482" s="640"/>
      <c r="N482" s="642"/>
      <c r="O482" s="640"/>
      <c r="P482" s="642"/>
      <c r="Q482" s="640"/>
      <c r="R482" s="642"/>
      <c r="S482" s="640"/>
      <c r="T482" s="642"/>
      <c r="U482" s="640"/>
      <c r="V482" s="642"/>
      <c r="W482" s="640"/>
      <c r="X482" s="642"/>
      <c r="Y482" s="640"/>
      <c r="Z482" s="642"/>
      <c r="AA482" s="640"/>
      <c r="AB482" s="642"/>
      <c r="AC482" s="640"/>
      <c r="AD482" s="642"/>
      <c r="AE482" s="640"/>
      <c r="AF482" s="642"/>
      <c r="AG482" s="640"/>
      <c r="AH482" s="642"/>
      <c r="AI482" s="640"/>
      <c r="AJ482" s="642"/>
      <c r="AK482" s="640"/>
      <c r="AL482" s="642"/>
      <c r="AM482" s="640"/>
      <c r="AN482" s="642"/>
      <c r="AO482" s="640"/>
      <c r="AP482" s="642"/>
      <c r="AQ482" s="640"/>
      <c r="AR482" s="642"/>
      <c r="AS482" s="640"/>
      <c r="AT482" s="642"/>
      <c r="AU482" s="640"/>
      <c r="AV482" s="642"/>
      <c r="AW482" s="640"/>
      <c r="AX482" s="642"/>
      <c r="AY482" s="640"/>
      <c r="AZ482" s="642"/>
      <c r="BA482" s="640"/>
      <c r="BB482" s="642"/>
      <c r="BC482" s="640"/>
      <c r="BD482" s="642"/>
      <c r="BE482" s="640"/>
      <c r="BF482" s="642"/>
      <c r="BG482" s="640"/>
      <c r="BH482" s="642"/>
      <c r="BI482" s="640"/>
      <c r="BJ482" s="642"/>
      <c r="BK482" s="640"/>
      <c r="BL482" s="642"/>
      <c r="BM482" s="640"/>
      <c r="BN482" s="642"/>
      <c r="BO482" s="640"/>
      <c r="BP482" s="642"/>
      <c r="BQ482" s="640"/>
      <c r="BR482" s="642"/>
      <c r="BS482" s="643">
        <f t="shared" si="115"/>
        <v>0</v>
      </c>
      <c r="BT482" s="644">
        <f t="shared" si="116"/>
        <v>0</v>
      </c>
      <c r="BU482" s="644">
        <f t="shared" si="117"/>
        <v>0</v>
      </c>
      <c r="BV482" s="644">
        <f t="shared" si="118"/>
        <v>0</v>
      </c>
      <c r="BW482" s="645">
        <f t="shared" si="477"/>
        <v>0</v>
      </c>
      <c r="BX482" s="338"/>
      <c r="BY482" s="338"/>
      <c r="BZ482" s="338"/>
      <c r="CA482" s="338"/>
      <c r="CB482" s="338"/>
      <c r="CC482" s="338"/>
    </row>
    <row r="483" ht="15.75" customHeight="1">
      <c r="A483" s="338"/>
      <c r="B483" s="338"/>
      <c r="C483" s="818"/>
      <c r="D483" s="638">
        <f t="shared" ref="D483:E483" si="498">I483+K483+M483+O483+Q483+S483+U483+W483+Y483+AA483+AC483+AE483+AG483+AI483+AK483+AM483+AO483+AQ483+AS483+AU483+AW483+AY483+BA483+BC483+BE483+BG483+BI483+BK483+BM483+BO483+BQ483</f>
        <v>0</v>
      </c>
      <c r="E483" s="505">
        <f t="shared" si="498"/>
        <v>0</v>
      </c>
      <c r="F483" s="639">
        <f t="shared" si="113"/>
        <v>0</v>
      </c>
      <c r="G483" s="327"/>
      <c r="H483" s="298">
        <f t="shared" si="114"/>
        <v>0</v>
      </c>
      <c r="I483" s="640"/>
      <c r="J483" s="642"/>
      <c r="K483" s="640"/>
      <c r="L483" s="642"/>
      <c r="M483" s="640"/>
      <c r="N483" s="642"/>
      <c r="O483" s="640"/>
      <c r="P483" s="642"/>
      <c r="Q483" s="640"/>
      <c r="R483" s="642"/>
      <c r="S483" s="640"/>
      <c r="T483" s="642"/>
      <c r="U483" s="640"/>
      <c r="V483" s="642"/>
      <c r="W483" s="640"/>
      <c r="X483" s="642"/>
      <c r="Y483" s="640"/>
      <c r="Z483" s="642"/>
      <c r="AA483" s="640"/>
      <c r="AB483" s="642"/>
      <c r="AC483" s="640"/>
      <c r="AD483" s="642"/>
      <c r="AE483" s="640"/>
      <c r="AF483" s="642"/>
      <c r="AG483" s="640"/>
      <c r="AH483" s="642"/>
      <c r="AI483" s="640"/>
      <c r="AJ483" s="642"/>
      <c r="AK483" s="640"/>
      <c r="AL483" s="642"/>
      <c r="AM483" s="640"/>
      <c r="AN483" s="642"/>
      <c r="AO483" s="640"/>
      <c r="AP483" s="642"/>
      <c r="AQ483" s="640"/>
      <c r="AR483" s="642"/>
      <c r="AS483" s="640"/>
      <c r="AT483" s="642"/>
      <c r="AU483" s="640"/>
      <c r="AV483" s="642"/>
      <c r="AW483" s="640"/>
      <c r="AX483" s="642"/>
      <c r="AY483" s="640"/>
      <c r="AZ483" s="642"/>
      <c r="BA483" s="640"/>
      <c r="BB483" s="642"/>
      <c r="BC483" s="640"/>
      <c r="BD483" s="642"/>
      <c r="BE483" s="640"/>
      <c r="BF483" s="642"/>
      <c r="BG483" s="640"/>
      <c r="BH483" s="642"/>
      <c r="BI483" s="640"/>
      <c r="BJ483" s="642"/>
      <c r="BK483" s="640"/>
      <c r="BL483" s="642"/>
      <c r="BM483" s="640"/>
      <c r="BN483" s="642"/>
      <c r="BO483" s="640"/>
      <c r="BP483" s="642"/>
      <c r="BQ483" s="640"/>
      <c r="BR483" s="642"/>
      <c r="BS483" s="643">
        <f t="shared" si="115"/>
        <v>0</v>
      </c>
      <c r="BT483" s="644">
        <f t="shared" si="116"/>
        <v>0</v>
      </c>
      <c r="BU483" s="644">
        <f t="shared" si="117"/>
        <v>0</v>
      </c>
      <c r="BV483" s="644">
        <f t="shared" si="118"/>
        <v>0</v>
      </c>
      <c r="BW483" s="645">
        <f t="shared" si="477"/>
        <v>0</v>
      </c>
      <c r="BX483" s="338"/>
      <c r="BY483" s="338"/>
      <c r="BZ483" s="338"/>
      <c r="CA483" s="338"/>
      <c r="CB483" s="338"/>
      <c r="CC483" s="338"/>
    </row>
    <row r="484" ht="15.75" customHeight="1">
      <c r="A484" s="338"/>
      <c r="B484" s="338"/>
      <c r="C484" s="818"/>
      <c r="D484" s="638">
        <f t="shared" ref="D484:E484" si="499">I484+K484+M484+O484+Q484+S484+U484+W484+Y484+AA484+AC484+AE484+AG484+AI484+AK484+AM484+AO484+AQ484+AS484+AU484+AW484+AY484+BA484+BC484+BE484+BG484+BI484+BK484+BM484+BO484+BQ484</f>
        <v>0</v>
      </c>
      <c r="E484" s="505">
        <f t="shared" si="499"/>
        <v>0</v>
      </c>
      <c r="F484" s="639">
        <f t="shared" si="113"/>
        <v>0</v>
      </c>
      <c r="G484" s="327"/>
      <c r="H484" s="298">
        <f t="shared" si="114"/>
        <v>0</v>
      </c>
      <c r="I484" s="640"/>
      <c r="J484" s="642"/>
      <c r="K484" s="640"/>
      <c r="L484" s="642"/>
      <c r="M484" s="640"/>
      <c r="N484" s="642"/>
      <c r="O484" s="640"/>
      <c r="P484" s="642"/>
      <c r="Q484" s="640"/>
      <c r="R484" s="642"/>
      <c r="S484" s="640"/>
      <c r="T484" s="642"/>
      <c r="U484" s="640"/>
      <c r="V484" s="642"/>
      <c r="W484" s="640"/>
      <c r="X484" s="642"/>
      <c r="Y484" s="640"/>
      <c r="Z484" s="642"/>
      <c r="AA484" s="640"/>
      <c r="AB484" s="642"/>
      <c r="AC484" s="640"/>
      <c r="AD484" s="642"/>
      <c r="AE484" s="640"/>
      <c r="AF484" s="642"/>
      <c r="AG484" s="640"/>
      <c r="AH484" s="642"/>
      <c r="AI484" s="640"/>
      <c r="AJ484" s="642"/>
      <c r="AK484" s="640"/>
      <c r="AL484" s="642"/>
      <c r="AM484" s="640"/>
      <c r="AN484" s="642"/>
      <c r="AO484" s="640"/>
      <c r="AP484" s="642"/>
      <c r="AQ484" s="640"/>
      <c r="AR484" s="642"/>
      <c r="AS484" s="640"/>
      <c r="AT484" s="642"/>
      <c r="AU484" s="640"/>
      <c r="AV484" s="642"/>
      <c r="AW484" s="640"/>
      <c r="AX484" s="642"/>
      <c r="AY484" s="640"/>
      <c r="AZ484" s="642"/>
      <c r="BA484" s="640"/>
      <c r="BB484" s="642"/>
      <c r="BC484" s="640"/>
      <c r="BD484" s="642"/>
      <c r="BE484" s="640"/>
      <c r="BF484" s="642"/>
      <c r="BG484" s="640"/>
      <c r="BH484" s="642"/>
      <c r="BI484" s="640"/>
      <c r="BJ484" s="642"/>
      <c r="BK484" s="640"/>
      <c r="BL484" s="642"/>
      <c r="BM484" s="640"/>
      <c r="BN484" s="642"/>
      <c r="BO484" s="640"/>
      <c r="BP484" s="642"/>
      <c r="BQ484" s="640"/>
      <c r="BR484" s="642"/>
      <c r="BS484" s="643">
        <f t="shared" si="115"/>
        <v>0</v>
      </c>
      <c r="BT484" s="644">
        <f t="shared" si="116"/>
        <v>0</v>
      </c>
      <c r="BU484" s="644">
        <f t="shared" si="117"/>
        <v>0</v>
      </c>
      <c r="BV484" s="644">
        <f t="shared" si="118"/>
        <v>0</v>
      </c>
      <c r="BW484" s="645">
        <f t="shared" si="477"/>
        <v>0</v>
      </c>
      <c r="BX484" s="338"/>
      <c r="BY484" s="338"/>
      <c r="BZ484" s="338"/>
      <c r="CA484" s="338"/>
      <c r="CB484" s="338"/>
      <c r="CC484" s="338"/>
    </row>
    <row r="485" ht="15.75" customHeight="1">
      <c r="A485" s="338"/>
      <c r="B485" s="338"/>
      <c r="C485" s="818"/>
      <c r="D485" s="638">
        <f t="shared" ref="D485:E485" si="500">I485+K485+M485+O485+Q485+S485+U485+W485+Y485+AA485+AC485+AE485+AG485+AI485+AK485+AM485+AO485+AQ485+AS485+AU485+AW485+AY485+BA485+BC485+BE485+BG485+BI485+BK485+BM485+BO485+BQ485</f>
        <v>0</v>
      </c>
      <c r="E485" s="505">
        <f t="shared" si="500"/>
        <v>0</v>
      </c>
      <c r="F485" s="639">
        <f t="shared" si="113"/>
        <v>0</v>
      </c>
      <c r="G485" s="327"/>
      <c r="H485" s="298">
        <f t="shared" si="114"/>
        <v>0</v>
      </c>
      <c r="I485" s="640"/>
      <c r="J485" s="642"/>
      <c r="K485" s="640"/>
      <c r="L485" s="642"/>
      <c r="M485" s="640"/>
      <c r="N485" s="642"/>
      <c r="O485" s="640"/>
      <c r="P485" s="642"/>
      <c r="Q485" s="640"/>
      <c r="R485" s="642"/>
      <c r="S485" s="640"/>
      <c r="T485" s="642"/>
      <c r="U485" s="640"/>
      <c r="V485" s="642"/>
      <c r="W485" s="640"/>
      <c r="X485" s="642"/>
      <c r="Y485" s="640"/>
      <c r="Z485" s="642"/>
      <c r="AA485" s="640"/>
      <c r="AB485" s="642"/>
      <c r="AC485" s="640"/>
      <c r="AD485" s="642"/>
      <c r="AE485" s="640"/>
      <c r="AF485" s="642"/>
      <c r="AG485" s="640"/>
      <c r="AH485" s="642"/>
      <c r="AI485" s="640"/>
      <c r="AJ485" s="642"/>
      <c r="AK485" s="640"/>
      <c r="AL485" s="642"/>
      <c r="AM485" s="640"/>
      <c r="AN485" s="642"/>
      <c r="AO485" s="640"/>
      <c r="AP485" s="642"/>
      <c r="AQ485" s="640"/>
      <c r="AR485" s="642"/>
      <c r="AS485" s="640"/>
      <c r="AT485" s="642"/>
      <c r="AU485" s="640"/>
      <c r="AV485" s="642"/>
      <c r="AW485" s="640"/>
      <c r="AX485" s="642"/>
      <c r="AY485" s="640"/>
      <c r="AZ485" s="642"/>
      <c r="BA485" s="640"/>
      <c r="BB485" s="642"/>
      <c r="BC485" s="640"/>
      <c r="BD485" s="642"/>
      <c r="BE485" s="640"/>
      <c r="BF485" s="642"/>
      <c r="BG485" s="640"/>
      <c r="BH485" s="642"/>
      <c r="BI485" s="640"/>
      <c r="BJ485" s="642"/>
      <c r="BK485" s="640"/>
      <c r="BL485" s="642"/>
      <c r="BM485" s="640"/>
      <c r="BN485" s="642"/>
      <c r="BO485" s="640"/>
      <c r="BP485" s="642"/>
      <c r="BQ485" s="640"/>
      <c r="BR485" s="642"/>
      <c r="BS485" s="643">
        <f t="shared" si="115"/>
        <v>0</v>
      </c>
      <c r="BT485" s="644">
        <f t="shared" si="116"/>
        <v>0</v>
      </c>
      <c r="BU485" s="644">
        <f t="shared" si="117"/>
        <v>0</v>
      </c>
      <c r="BV485" s="644">
        <f t="shared" si="118"/>
        <v>0</v>
      </c>
      <c r="BW485" s="645">
        <f t="shared" si="477"/>
        <v>0</v>
      </c>
      <c r="BX485" s="338"/>
      <c r="BY485" s="338"/>
      <c r="BZ485" s="338"/>
      <c r="CA485" s="338"/>
      <c r="CB485" s="338"/>
      <c r="CC485" s="338"/>
    </row>
    <row r="486" ht="15.75" customHeight="1">
      <c r="A486" s="338"/>
      <c r="B486" s="338"/>
      <c r="C486" s="818"/>
      <c r="D486" s="638">
        <f t="shared" ref="D486:E486" si="501">I486+K486+M486+O486+Q486+S486+U486+W486+Y486+AA486+AC486+AE486+AG486+AI486+AK486+AM486+AO486+AQ486+AS486+AU486+AW486+AY486+BA486+BC486+BE486+BG486+BI486+BK486+BM486+BO486+BQ486</f>
        <v>0</v>
      </c>
      <c r="E486" s="505">
        <f t="shared" si="501"/>
        <v>0</v>
      </c>
      <c r="F486" s="639">
        <f t="shared" si="113"/>
        <v>0</v>
      </c>
      <c r="G486" s="327"/>
      <c r="H486" s="298">
        <f t="shared" si="114"/>
        <v>0</v>
      </c>
      <c r="I486" s="640"/>
      <c r="J486" s="642"/>
      <c r="K486" s="640"/>
      <c r="L486" s="642"/>
      <c r="M486" s="640"/>
      <c r="N486" s="642"/>
      <c r="O486" s="640"/>
      <c r="P486" s="642"/>
      <c r="Q486" s="640"/>
      <c r="R486" s="642"/>
      <c r="S486" s="640"/>
      <c r="T486" s="642"/>
      <c r="U486" s="640"/>
      <c r="V486" s="642"/>
      <c r="W486" s="640"/>
      <c r="X486" s="642"/>
      <c r="Y486" s="640"/>
      <c r="Z486" s="642"/>
      <c r="AA486" s="640"/>
      <c r="AB486" s="642"/>
      <c r="AC486" s="640"/>
      <c r="AD486" s="642"/>
      <c r="AE486" s="640"/>
      <c r="AF486" s="642"/>
      <c r="AG486" s="640"/>
      <c r="AH486" s="642"/>
      <c r="AI486" s="640"/>
      <c r="AJ486" s="642"/>
      <c r="AK486" s="640"/>
      <c r="AL486" s="642"/>
      <c r="AM486" s="640"/>
      <c r="AN486" s="642"/>
      <c r="AO486" s="640"/>
      <c r="AP486" s="642"/>
      <c r="AQ486" s="640"/>
      <c r="AR486" s="642"/>
      <c r="AS486" s="640"/>
      <c r="AT486" s="642"/>
      <c r="AU486" s="640"/>
      <c r="AV486" s="642"/>
      <c r="AW486" s="640"/>
      <c r="AX486" s="642"/>
      <c r="AY486" s="640"/>
      <c r="AZ486" s="642"/>
      <c r="BA486" s="640"/>
      <c r="BB486" s="642"/>
      <c r="BC486" s="640"/>
      <c r="BD486" s="642"/>
      <c r="BE486" s="640"/>
      <c r="BF486" s="642"/>
      <c r="BG486" s="640"/>
      <c r="BH486" s="642"/>
      <c r="BI486" s="640"/>
      <c r="BJ486" s="642"/>
      <c r="BK486" s="640"/>
      <c r="BL486" s="642"/>
      <c r="BM486" s="640"/>
      <c r="BN486" s="642"/>
      <c r="BO486" s="640"/>
      <c r="BP486" s="642"/>
      <c r="BQ486" s="640"/>
      <c r="BR486" s="642"/>
      <c r="BS486" s="643">
        <f t="shared" si="115"/>
        <v>0</v>
      </c>
      <c r="BT486" s="644">
        <f t="shared" si="116"/>
        <v>0</v>
      </c>
      <c r="BU486" s="644">
        <f t="shared" si="117"/>
        <v>0</v>
      </c>
      <c r="BV486" s="644">
        <f t="shared" si="118"/>
        <v>0</v>
      </c>
      <c r="BW486" s="645">
        <f t="shared" si="477"/>
        <v>0</v>
      </c>
      <c r="BX486" s="338"/>
      <c r="BY486" s="338"/>
      <c r="BZ486" s="338"/>
      <c r="CA486" s="338"/>
      <c r="CB486" s="338"/>
      <c r="CC486" s="338"/>
    </row>
    <row r="487" ht="15.75" customHeight="1">
      <c r="A487" s="338"/>
      <c r="B487" s="338"/>
      <c r="C487" s="818"/>
      <c r="D487" s="638">
        <f t="shared" ref="D487:E487" si="502">I487+K487+M487+O487+Q487+S487+U487+W487+Y487+AA487+AC487+AE487+AG487+AI487+AK487+AM487+AO487+AQ487+AS487+AU487+AW487+AY487+BA487+BC487+BE487+BG487+BI487+BK487+BM487+BO487+BQ487</f>
        <v>0</v>
      </c>
      <c r="E487" s="505">
        <f t="shared" si="502"/>
        <v>0</v>
      </c>
      <c r="F487" s="639">
        <f t="shared" si="113"/>
        <v>0</v>
      </c>
      <c r="G487" s="327"/>
      <c r="H487" s="298">
        <f t="shared" si="114"/>
        <v>0</v>
      </c>
      <c r="I487" s="640"/>
      <c r="J487" s="642"/>
      <c r="K487" s="640"/>
      <c r="L487" s="642"/>
      <c r="M487" s="640"/>
      <c r="N487" s="642"/>
      <c r="O487" s="640"/>
      <c r="P487" s="642"/>
      <c r="Q487" s="640"/>
      <c r="R487" s="642"/>
      <c r="S487" s="640"/>
      <c r="T487" s="642"/>
      <c r="U487" s="640"/>
      <c r="V487" s="642"/>
      <c r="W487" s="640"/>
      <c r="X487" s="642"/>
      <c r="Y487" s="640"/>
      <c r="Z487" s="642"/>
      <c r="AA487" s="640"/>
      <c r="AB487" s="642"/>
      <c r="AC487" s="640"/>
      <c r="AD487" s="642"/>
      <c r="AE487" s="640"/>
      <c r="AF487" s="642"/>
      <c r="AG487" s="640"/>
      <c r="AH487" s="642"/>
      <c r="AI487" s="640"/>
      <c r="AJ487" s="642"/>
      <c r="AK487" s="640"/>
      <c r="AL487" s="642"/>
      <c r="AM487" s="640"/>
      <c r="AN487" s="642"/>
      <c r="AO487" s="640"/>
      <c r="AP487" s="642"/>
      <c r="AQ487" s="640"/>
      <c r="AR487" s="642"/>
      <c r="AS487" s="640"/>
      <c r="AT487" s="642"/>
      <c r="AU487" s="640"/>
      <c r="AV487" s="642"/>
      <c r="AW487" s="640"/>
      <c r="AX487" s="642"/>
      <c r="AY487" s="640"/>
      <c r="AZ487" s="642"/>
      <c r="BA487" s="640"/>
      <c r="BB487" s="642"/>
      <c r="BC487" s="640"/>
      <c r="BD487" s="642"/>
      <c r="BE487" s="640"/>
      <c r="BF487" s="642"/>
      <c r="BG487" s="640"/>
      <c r="BH487" s="642"/>
      <c r="BI487" s="640"/>
      <c r="BJ487" s="642"/>
      <c r="BK487" s="640"/>
      <c r="BL487" s="642"/>
      <c r="BM487" s="640"/>
      <c r="BN487" s="642"/>
      <c r="BO487" s="640"/>
      <c r="BP487" s="642"/>
      <c r="BQ487" s="640"/>
      <c r="BR487" s="642"/>
      <c r="BS487" s="643">
        <f t="shared" si="115"/>
        <v>0</v>
      </c>
      <c r="BT487" s="644">
        <f t="shared" si="116"/>
        <v>0</v>
      </c>
      <c r="BU487" s="644">
        <f t="shared" si="117"/>
        <v>0</v>
      </c>
      <c r="BV487" s="644">
        <f t="shared" si="118"/>
        <v>0</v>
      </c>
      <c r="BW487" s="645">
        <f t="shared" si="477"/>
        <v>0</v>
      </c>
      <c r="BX487" s="338"/>
      <c r="BY487" s="338"/>
      <c r="BZ487" s="338"/>
      <c r="CA487" s="338"/>
      <c r="CB487" s="338"/>
      <c r="CC487" s="338"/>
    </row>
    <row r="488" ht="15.75" customHeight="1">
      <c r="A488" s="338"/>
      <c r="B488" s="338"/>
      <c r="C488" s="818"/>
      <c r="D488" s="638">
        <f t="shared" ref="D488:E488" si="503">I488+K488+M488+O488+Q488+S488+U488+W488+Y488+AA488+AC488+AE488+AG488+AI488+AK488+AM488+AO488+AQ488+AS488+AU488+AW488+AY488+BA488+BC488+BE488+BG488+BI488+BK488+BM488+BO488+BQ488</f>
        <v>0</v>
      </c>
      <c r="E488" s="505">
        <f t="shared" si="503"/>
        <v>0</v>
      </c>
      <c r="F488" s="639">
        <f t="shared" si="113"/>
        <v>0</v>
      </c>
      <c r="G488" s="327"/>
      <c r="H488" s="298">
        <f t="shared" si="114"/>
        <v>0</v>
      </c>
      <c r="I488" s="640"/>
      <c r="J488" s="642"/>
      <c r="K488" s="640"/>
      <c r="L488" s="642"/>
      <c r="M488" s="640"/>
      <c r="N488" s="642"/>
      <c r="O488" s="640"/>
      <c r="P488" s="642"/>
      <c r="Q488" s="640"/>
      <c r="R488" s="642"/>
      <c r="S488" s="640"/>
      <c r="T488" s="642"/>
      <c r="U488" s="640"/>
      <c r="V488" s="642"/>
      <c r="W488" s="640"/>
      <c r="X488" s="642"/>
      <c r="Y488" s="640"/>
      <c r="Z488" s="642"/>
      <c r="AA488" s="640"/>
      <c r="AB488" s="642"/>
      <c r="AC488" s="640"/>
      <c r="AD488" s="642"/>
      <c r="AE488" s="640"/>
      <c r="AF488" s="642"/>
      <c r="AG488" s="640"/>
      <c r="AH488" s="642"/>
      <c r="AI488" s="640"/>
      <c r="AJ488" s="642"/>
      <c r="AK488" s="640"/>
      <c r="AL488" s="642"/>
      <c r="AM488" s="640"/>
      <c r="AN488" s="642"/>
      <c r="AO488" s="640"/>
      <c r="AP488" s="642"/>
      <c r="AQ488" s="640"/>
      <c r="AR488" s="642"/>
      <c r="AS488" s="640"/>
      <c r="AT488" s="642"/>
      <c r="AU488" s="640"/>
      <c r="AV488" s="642"/>
      <c r="AW488" s="640"/>
      <c r="AX488" s="642"/>
      <c r="AY488" s="640"/>
      <c r="AZ488" s="642"/>
      <c r="BA488" s="640"/>
      <c r="BB488" s="642"/>
      <c r="BC488" s="640"/>
      <c r="BD488" s="642"/>
      <c r="BE488" s="640"/>
      <c r="BF488" s="642"/>
      <c r="BG488" s="640"/>
      <c r="BH488" s="642"/>
      <c r="BI488" s="640"/>
      <c r="BJ488" s="642"/>
      <c r="BK488" s="640"/>
      <c r="BL488" s="642"/>
      <c r="BM488" s="640"/>
      <c r="BN488" s="642"/>
      <c r="BO488" s="640"/>
      <c r="BP488" s="642"/>
      <c r="BQ488" s="640"/>
      <c r="BR488" s="642"/>
      <c r="BS488" s="643">
        <f t="shared" si="115"/>
        <v>0</v>
      </c>
      <c r="BT488" s="644">
        <f t="shared" si="116"/>
        <v>0</v>
      </c>
      <c r="BU488" s="644">
        <f t="shared" si="117"/>
        <v>0</v>
      </c>
      <c r="BV488" s="644">
        <f t="shared" si="118"/>
        <v>0</v>
      </c>
      <c r="BW488" s="645">
        <f t="shared" si="477"/>
        <v>0</v>
      </c>
      <c r="BX488" s="338"/>
      <c r="BY488" s="338"/>
      <c r="BZ488" s="338"/>
      <c r="CA488" s="338"/>
      <c r="CB488" s="338"/>
      <c r="CC488" s="338"/>
    </row>
    <row r="489" ht="15.75" customHeight="1">
      <c r="A489" s="338"/>
      <c r="B489" s="338"/>
      <c r="C489" s="818"/>
      <c r="D489" s="638">
        <f t="shared" ref="D489:E489" si="504">I489+K489+M489+O489+Q489+S489+U489+W489+Y489+AA489+AC489+AE489+AG489+AI489+AK489+AM489+AO489+AQ489+AS489+AU489+AW489+AY489+BA489+BC489+BE489+BG489+BI489+BK489+BM489+BO489+BQ489</f>
        <v>0</v>
      </c>
      <c r="E489" s="505">
        <f t="shared" si="504"/>
        <v>0</v>
      </c>
      <c r="F489" s="639">
        <f t="shared" si="113"/>
        <v>0</v>
      </c>
      <c r="G489" s="327"/>
      <c r="H489" s="298">
        <f t="shared" si="114"/>
        <v>0</v>
      </c>
      <c r="I489" s="640"/>
      <c r="J489" s="642"/>
      <c r="K489" s="640"/>
      <c r="L489" s="642"/>
      <c r="M489" s="640"/>
      <c r="N489" s="642"/>
      <c r="O489" s="640"/>
      <c r="P489" s="642"/>
      <c r="Q489" s="640"/>
      <c r="R489" s="642"/>
      <c r="S489" s="640"/>
      <c r="T489" s="642"/>
      <c r="U489" s="640"/>
      <c r="V489" s="642"/>
      <c r="W489" s="640"/>
      <c r="X489" s="642"/>
      <c r="Y489" s="640"/>
      <c r="Z489" s="642"/>
      <c r="AA489" s="640"/>
      <c r="AB489" s="642"/>
      <c r="AC489" s="640"/>
      <c r="AD489" s="642"/>
      <c r="AE489" s="640"/>
      <c r="AF489" s="642"/>
      <c r="AG489" s="640"/>
      <c r="AH489" s="642"/>
      <c r="AI489" s="640"/>
      <c r="AJ489" s="642"/>
      <c r="AK489" s="640"/>
      <c r="AL489" s="642"/>
      <c r="AM489" s="640"/>
      <c r="AN489" s="642"/>
      <c r="AO489" s="640"/>
      <c r="AP489" s="642"/>
      <c r="AQ489" s="640"/>
      <c r="AR489" s="642"/>
      <c r="AS489" s="640"/>
      <c r="AT489" s="642"/>
      <c r="AU489" s="640"/>
      <c r="AV489" s="642"/>
      <c r="AW489" s="640"/>
      <c r="AX489" s="642"/>
      <c r="AY489" s="640"/>
      <c r="AZ489" s="642"/>
      <c r="BA489" s="640"/>
      <c r="BB489" s="642"/>
      <c r="BC489" s="640"/>
      <c r="BD489" s="642"/>
      <c r="BE489" s="640"/>
      <c r="BF489" s="642"/>
      <c r="BG489" s="640"/>
      <c r="BH489" s="642"/>
      <c r="BI489" s="640"/>
      <c r="BJ489" s="642"/>
      <c r="BK489" s="640"/>
      <c r="BL489" s="642"/>
      <c r="BM489" s="640"/>
      <c r="BN489" s="642"/>
      <c r="BO489" s="640"/>
      <c r="BP489" s="642"/>
      <c r="BQ489" s="640"/>
      <c r="BR489" s="642"/>
      <c r="BS489" s="643">
        <f t="shared" si="115"/>
        <v>0</v>
      </c>
      <c r="BT489" s="644">
        <f t="shared" si="116"/>
        <v>0</v>
      </c>
      <c r="BU489" s="644">
        <f t="shared" si="117"/>
        <v>0</v>
      </c>
      <c r="BV489" s="644">
        <f t="shared" si="118"/>
        <v>0</v>
      </c>
      <c r="BW489" s="645">
        <f t="shared" si="477"/>
        <v>0</v>
      </c>
      <c r="BX489" s="338"/>
      <c r="BY489" s="338"/>
      <c r="BZ489" s="338"/>
      <c r="CA489" s="338"/>
      <c r="CB489" s="338"/>
      <c r="CC489" s="338"/>
    </row>
    <row r="490" ht="15.75" customHeight="1">
      <c r="A490" s="338"/>
      <c r="B490" s="338"/>
      <c r="C490" s="818"/>
      <c r="D490" s="638">
        <f t="shared" ref="D490:E490" si="505">I490+K490+M490+O490+Q490+S490+U490+W490+Y490+AA490+AC490+AE490+AG490+AI490+AK490+AM490+AO490+AQ490+AS490+AU490+AW490+AY490+BA490+BC490+BE490+BG490+BI490+BK490+BM490+BO490+BQ490</f>
        <v>0</v>
      </c>
      <c r="E490" s="505">
        <f t="shared" si="505"/>
        <v>0</v>
      </c>
      <c r="F490" s="639">
        <f t="shared" si="113"/>
        <v>0</v>
      </c>
      <c r="G490" s="327"/>
      <c r="H490" s="298">
        <f t="shared" si="114"/>
        <v>0</v>
      </c>
      <c r="I490" s="640"/>
      <c r="J490" s="642"/>
      <c r="K490" s="640"/>
      <c r="L490" s="642"/>
      <c r="M490" s="640"/>
      <c r="N490" s="642"/>
      <c r="O490" s="640"/>
      <c r="P490" s="642"/>
      <c r="Q490" s="640"/>
      <c r="R490" s="642"/>
      <c r="S490" s="640"/>
      <c r="T490" s="642"/>
      <c r="U490" s="640"/>
      <c r="V490" s="642"/>
      <c r="W490" s="640"/>
      <c r="X490" s="642"/>
      <c r="Y490" s="640"/>
      <c r="Z490" s="642"/>
      <c r="AA490" s="640"/>
      <c r="AB490" s="642"/>
      <c r="AC490" s="640"/>
      <c r="AD490" s="642"/>
      <c r="AE490" s="640"/>
      <c r="AF490" s="642"/>
      <c r="AG490" s="640"/>
      <c r="AH490" s="642"/>
      <c r="AI490" s="640"/>
      <c r="AJ490" s="642"/>
      <c r="AK490" s="640"/>
      <c r="AL490" s="642"/>
      <c r="AM490" s="640"/>
      <c r="AN490" s="642"/>
      <c r="AO490" s="640"/>
      <c r="AP490" s="642"/>
      <c r="AQ490" s="640"/>
      <c r="AR490" s="642"/>
      <c r="AS490" s="640"/>
      <c r="AT490" s="642"/>
      <c r="AU490" s="640"/>
      <c r="AV490" s="642"/>
      <c r="AW490" s="640"/>
      <c r="AX490" s="642"/>
      <c r="AY490" s="640"/>
      <c r="AZ490" s="642"/>
      <c r="BA490" s="640"/>
      <c r="BB490" s="642"/>
      <c r="BC490" s="640"/>
      <c r="BD490" s="642"/>
      <c r="BE490" s="640"/>
      <c r="BF490" s="642"/>
      <c r="BG490" s="640"/>
      <c r="BH490" s="642"/>
      <c r="BI490" s="640"/>
      <c r="BJ490" s="642"/>
      <c r="BK490" s="640"/>
      <c r="BL490" s="642"/>
      <c r="BM490" s="640"/>
      <c r="BN490" s="642"/>
      <c r="BO490" s="640"/>
      <c r="BP490" s="642"/>
      <c r="BQ490" s="640"/>
      <c r="BR490" s="642"/>
      <c r="BS490" s="643">
        <f t="shared" si="115"/>
        <v>0</v>
      </c>
      <c r="BT490" s="644">
        <f t="shared" si="116"/>
        <v>0</v>
      </c>
      <c r="BU490" s="644">
        <f t="shared" si="117"/>
        <v>0</v>
      </c>
      <c r="BV490" s="644">
        <f t="shared" si="118"/>
        <v>0</v>
      </c>
      <c r="BW490" s="645">
        <f t="shared" si="477"/>
        <v>0</v>
      </c>
      <c r="BX490" s="338"/>
      <c r="BY490" s="338"/>
      <c r="BZ490" s="338"/>
      <c r="CA490" s="338"/>
      <c r="CB490" s="338"/>
      <c r="CC490" s="338"/>
    </row>
    <row r="491" ht="15.75" customHeight="1">
      <c r="A491" s="338"/>
      <c r="B491" s="338"/>
      <c r="C491" s="818"/>
      <c r="D491" s="638">
        <f t="shared" ref="D491:E491" si="506">I491+K491+M491+O491+Q491+S491+U491+W491+Y491+AA491+AC491+AE491+AG491+AI491+AK491+AM491+AO491+AQ491+AS491+AU491+AW491+AY491+BA491+BC491+BE491+BG491+BI491+BK491+BM491+BO491+BQ491</f>
        <v>0</v>
      </c>
      <c r="E491" s="505">
        <f t="shared" si="506"/>
        <v>0</v>
      </c>
      <c r="F491" s="639">
        <f t="shared" si="113"/>
        <v>0</v>
      </c>
      <c r="G491" s="327"/>
      <c r="H491" s="298">
        <f t="shared" si="114"/>
        <v>0</v>
      </c>
      <c r="I491" s="640"/>
      <c r="J491" s="642"/>
      <c r="K491" s="640"/>
      <c r="L491" s="642"/>
      <c r="M491" s="640"/>
      <c r="N491" s="642"/>
      <c r="O491" s="640"/>
      <c r="P491" s="642"/>
      <c r="Q491" s="640"/>
      <c r="R491" s="642"/>
      <c r="S491" s="640"/>
      <c r="T491" s="642"/>
      <c r="U491" s="640"/>
      <c r="V491" s="642"/>
      <c r="W491" s="640"/>
      <c r="X491" s="642"/>
      <c r="Y491" s="640"/>
      <c r="Z491" s="642"/>
      <c r="AA491" s="640"/>
      <c r="AB491" s="642"/>
      <c r="AC491" s="640"/>
      <c r="AD491" s="642"/>
      <c r="AE491" s="640"/>
      <c r="AF491" s="642"/>
      <c r="AG491" s="640"/>
      <c r="AH491" s="642"/>
      <c r="AI491" s="640"/>
      <c r="AJ491" s="642"/>
      <c r="AK491" s="640"/>
      <c r="AL491" s="642"/>
      <c r="AM491" s="640"/>
      <c r="AN491" s="642"/>
      <c r="AO491" s="640"/>
      <c r="AP491" s="642"/>
      <c r="AQ491" s="640"/>
      <c r="AR491" s="642"/>
      <c r="AS491" s="640"/>
      <c r="AT491" s="642"/>
      <c r="AU491" s="640"/>
      <c r="AV491" s="642"/>
      <c r="AW491" s="640"/>
      <c r="AX491" s="642"/>
      <c r="AY491" s="640"/>
      <c r="AZ491" s="642"/>
      <c r="BA491" s="640"/>
      <c r="BB491" s="642"/>
      <c r="BC491" s="640"/>
      <c r="BD491" s="642"/>
      <c r="BE491" s="640"/>
      <c r="BF491" s="642"/>
      <c r="BG491" s="640"/>
      <c r="BH491" s="642"/>
      <c r="BI491" s="640"/>
      <c r="BJ491" s="642"/>
      <c r="BK491" s="640"/>
      <c r="BL491" s="642"/>
      <c r="BM491" s="640"/>
      <c r="BN491" s="642"/>
      <c r="BO491" s="640"/>
      <c r="BP491" s="642"/>
      <c r="BQ491" s="640"/>
      <c r="BR491" s="642"/>
      <c r="BS491" s="643">
        <f t="shared" si="115"/>
        <v>0</v>
      </c>
      <c r="BT491" s="644">
        <f t="shared" si="116"/>
        <v>0</v>
      </c>
      <c r="BU491" s="644">
        <f t="shared" si="117"/>
        <v>0</v>
      </c>
      <c r="BV491" s="644">
        <f t="shared" si="118"/>
        <v>0</v>
      </c>
      <c r="BW491" s="645">
        <f t="shared" si="477"/>
        <v>0</v>
      </c>
      <c r="BX491" s="338"/>
      <c r="BY491" s="338"/>
      <c r="BZ491" s="338"/>
      <c r="CA491" s="338"/>
      <c r="CB491" s="338"/>
      <c r="CC491" s="338"/>
    </row>
    <row r="492" ht="15.75" customHeight="1">
      <c r="A492" s="338"/>
      <c r="B492" s="338"/>
      <c r="C492" s="818"/>
      <c r="D492" s="638">
        <f t="shared" ref="D492:E492" si="507">I492+K492+M492+O492+Q492+S492+U492+W492+Y492+AA492+AC492+AE492+AG492+AI492+AK492+AM492+AO492+AQ492+AS492+AU492+AW492+AY492+BA492+BC492+BE492+BG492+BI492+BK492+BM492+BO492+BQ492</f>
        <v>0</v>
      </c>
      <c r="E492" s="505">
        <f t="shared" si="507"/>
        <v>0</v>
      </c>
      <c r="F492" s="639">
        <f t="shared" si="113"/>
        <v>0</v>
      </c>
      <c r="G492" s="327"/>
      <c r="H492" s="298">
        <f t="shared" si="114"/>
        <v>0</v>
      </c>
      <c r="I492" s="640"/>
      <c r="J492" s="642"/>
      <c r="K492" s="640"/>
      <c r="L492" s="642"/>
      <c r="M492" s="640"/>
      <c r="N492" s="642"/>
      <c r="O492" s="640"/>
      <c r="P492" s="642"/>
      <c r="Q492" s="640"/>
      <c r="R492" s="642"/>
      <c r="S492" s="640"/>
      <c r="T492" s="642"/>
      <c r="U492" s="640"/>
      <c r="V492" s="642"/>
      <c r="W492" s="640"/>
      <c r="X492" s="642"/>
      <c r="Y492" s="640"/>
      <c r="Z492" s="642"/>
      <c r="AA492" s="640"/>
      <c r="AB492" s="642"/>
      <c r="AC492" s="640"/>
      <c r="AD492" s="642"/>
      <c r="AE492" s="640"/>
      <c r="AF492" s="642"/>
      <c r="AG492" s="640"/>
      <c r="AH492" s="642"/>
      <c r="AI492" s="640"/>
      <c r="AJ492" s="642"/>
      <c r="AK492" s="640"/>
      <c r="AL492" s="642"/>
      <c r="AM492" s="640"/>
      <c r="AN492" s="642"/>
      <c r="AO492" s="640"/>
      <c r="AP492" s="642"/>
      <c r="AQ492" s="640"/>
      <c r="AR492" s="642"/>
      <c r="AS492" s="640"/>
      <c r="AT492" s="642"/>
      <c r="AU492" s="640"/>
      <c r="AV492" s="642"/>
      <c r="AW492" s="640"/>
      <c r="AX492" s="642"/>
      <c r="AY492" s="640"/>
      <c r="AZ492" s="642"/>
      <c r="BA492" s="640"/>
      <c r="BB492" s="642"/>
      <c r="BC492" s="640"/>
      <c r="BD492" s="642"/>
      <c r="BE492" s="640"/>
      <c r="BF492" s="642"/>
      <c r="BG492" s="640"/>
      <c r="BH492" s="642"/>
      <c r="BI492" s="640"/>
      <c r="BJ492" s="642"/>
      <c r="BK492" s="640"/>
      <c r="BL492" s="642"/>
      <c r="BM492" s="640"/>
      <c r="BN492" s="642"/>
      <c r="BO492" s="640"/>
      <c r="BP492" s="642"/>
      <c r="BQ492" s="640"/>
      <c r="BR492" s="642"/>
      <c r="BS492" s="643">
        <f t="shared" si="115"/>
        <v>0</v>
      </c>
      <c r="BT492" s="644">
        <f t="shared" si="116"/>
        <v>0</v>
      </c>
      <c r="BU492" s="644">
        <f t="shared" si="117"/>
        <v>0</v>
      </c>
      <c r="BV492" s="644">
        <f t="shared" si="118"/>
        <v>0</v>
      </c>
      <c r="BW492" s="645">
        <f t="shared" si="477"/>
        <v>0</v>
      </c>
      <c r="BX492" s="338"/>
      <c r="BY492" s="338"/>
      <c r="BZ492" s="338"/>
      <c r="CA492" s="338"/>
      <c r="CB492" s="338"/>
      <c r="CC492" s="338"/>
    </row>
    <row r="493" ht="15.75" customHeight="1">
      <c r="A493" s="338"/>
      <c r="B493" s="338"/>
      <c r="C493" s="818"/>
      <c r="D493" s="638">
        <f t="shared" ref="D493:E493" si="508">I493+K493+M493+O493+Q493+S493+U493+W493+Y493+AA493+AC493+AE493+AG493+AI493+AK493+AM493+AO493+AQ493+AS493+AU493+AW493+AY493+BA493+BC493+BE493+BG493+BI493+BK493+BM493+BO493+BQ493</f>
        <v>0</v>
      </c>
      <c r="E493" s="505">
        <f t="shared" si="508"/>
        <v>0</v>
      </c>
      <c r="F493" s="639">
        <f t="shared" si="113"/>
        <v>0</v>
      </c>
      <c r="G493" s="327"/>
      <c r="H493" s="298">
        <f t="shared" si="114"/>
        <v>0</v>
      </c>
      <c r="I493" s="640"/>
      <c r="J493" s="642"/>
      <c r="K493" s="640"/>
      <c r="L493" s="642"/>
      <c r="M493" s="640"/>
      <c r="N493" s="642"/>
      <c r="O493" s="640"/>
      <c r="P493" s="642"/>
      <c r="Q493" s="640"/>
      <c r="R493" s="642"/>
      <c r="S493" s="640"/>
      <c r="T493" s="642"/>
      <c r="U493" s="640"/>
      <c r="V493" s="642"/>
      <c r="W493" s="640"/>
      <c r="X493" s="642"/>
      <c r="Y493" s="640"/>
      <c r="Z493" s="642"/>
      <c r="AA493" s="640"/>
      <c r="AB493" s="642"/>
      <c r="AC493" s="640"/>
      <c r="AD493" s="642"/>
      <c r="AE493" s="640"/>
      <c r="AF493" s="642"/>
      <c r="AG493" s="640"/>
      <c r="AH493" s="642"/>
      <c r="AI493" s="640"/>
      <c r="AJ493" s="642"/>
      <c r="AK493" s="640"/>
      <c r="AL493" s="642"/>
      <c r="AM493" s="640"/>
      <c r="AN493" s="642"/>
      <c r="AO493" s="640"/>
      <c r="AP493" s="642"/>
      <c r="AQ493" s="640"/>
      <c r="AR493" s="642"/>
      <c r="AS493" s="640"/>
      <c r="AT493" s="642"/>
      <c r="AU493" s="640"/>
      <c r="AV493" s="642"/>
      <c r="AW493" s="640"/>
      <c r="AX493" s="642"/>
      <c r="AY493" s="640"/>
      <c r="AZ493" s="642"/>
      <c r="BA493" s="640"/>
      <c r="BB493" s="642"/>
      <c r="BC493" s="640"/>
      <c r="BD493" s="642"/>
      <c r="BE493" s="640"/>
      <c r="BF493" s="642"/>
      <c r="BG493" s="640"/>
      <c r="BH493" s="642"/>
      <c r="BI493" s="640"/>
      <c r="BJ493" s="642"/>
      <c r="BK493" s="640"/>
      <c r="BL493" s="642"/>
      <c r="BM493" s="640"/>
      <c r="BN493" s="642"/>
      <c r="BO493" s="640"/>
      <c r="BP493" s="642"/>
      <c r="BQ493" s="640"/>
      <c r="BR493" s="642"/>
      <c r="BS493" s="643">
        <f t="shared" si="115"/>
        <v>0</v>
      </c>
      <c r="BT493" s="644">
        <f t="shared" si="116"/>
        <v>0</v>
      </c>
      <c r="BU493" s="644">
        <f t="shared" si="117"/>
        <v>0</v>
      </c>
      <c r="BV493" s="644">
        <f t="shared" si="118"/>
        <v>0</v>
      </c>
      <c r="BW493" s="645">
        <f t="shared" si="477"/>
        <v>0</v>
      </c>
      <c r="BX493" s="338"/>
      <c r="BY493" s="338"/>
      <c r="BZ493" s="338"/>
      <c r="CA493" s="338"/>
      <c r="CB493" s="338"/>
      <c r="CC493" s="338"/>
    </row>
    <row r="494" ht="15.75" customHeight="1">
      <c r="A494" s="338"/>
      <c r="B494" s="338"/>
      <c r="C494" s="818"/>
      <c r="D494" s="638">
        <f t="shared" ref="D494:E494" si="509">I494+K494+M494+O494+Q494+S494+U494+W494+Y494+AA494+AC494+AE494+AG494+AI494+AK494+AM494+AO494+AQ494+AS494+AU494+AW494+AY494+BA494+BC494+BE494+BG494+BI494+BK494+BM494+BO494+BQ494</f>
        <v>0</v>
      </c>
      <c r="E494" s="505">
        <f t="shared" si="509"/>
        <v>0</v>
      </c>
      <c r="F494" s="639">
        <f t="shared" si="113"/>
        <v>0</v>
      </c>
      <c r="G494" s="327"/>
      <c r="H494" s="298">
        <f t="shared" si="114"/>
        <v>0</v>
      </c>
      <c r="I494" s="640"/>
      <c r="J494" s="642"/>
      <c r="K494" s="640"/>
      <c r="L494" s="642"/>
      <c r="M494" s="640"/>
      <c r="N494" s="642"/>
      <c r="O494" s="640"/>
      <c r="P494" s="642"/>
      <c r="Q494" s="640"/>
      <c r="R494" s="642"/>
      <c r="S494" s="640"/>
      <c r="T494" s="642"/>
      <c r="U494" s="640"/>
      <c r="V494" s="642"/>
      <c r="W494" s="640"/>
      <c r="X494" s="642"/>
      <c r="Y494" s="640"/>
      <c r="Z494" s="642"/>
      <c r="AA494" s="640"/>
      <c r="AB494" s="642"/>
      <c r="AC494" s="640"/>
      <c r="AD494" s="642"/>
      <c r="AE494" s="640"/>
      <c r="AF494" s="642"/>
      <c r="AG494" s="640"/>
      <c r="AH494" s="642"/>
      <c r="AI494" s="640"/>
      <c r="AJ494" s="642"/>
      <c r="AK494" s="640"/>
      <c r="AL494" s="642"/>
      <c r="AM494" s="640"/>
      <c r="AN494" s="642"/>
      <c r="AO494" s="640"/>
      <c r="AP494" s="642"/>
      <c r="AQ494" s="640"/>
      <c r="AR494" s="642"/>
      <c r="AS494" s="640"/>
      <c r="AT494" s="642"/>
      <c r="AU494" s="640"/>
      <c r="AV494" s="642"/>
      <c r="AW494" s="640"/>
      <c r="AX494" s="642"/>
      <c r="AY494" s="640"/>
      <c r="AZ494" s="642"/>
      <c r="BA494" s="640"/>
      <c r="BB494" s="642"/>
      <c r="BC494" s="640"/>
      <c r="BD494" s="642"/>
      <c r="BE494" s="640"/>
      <c r="BF494" s="642"/>
      <c r="BG494" s="640"/>
      <c r="BH494" s="642"/>
      <c r="BI494" s="640"/>
      <c r="BJ494" s="642"/>
      <c r="BK494" s="640"/>
      <c r="BL494" s="642"/>
      <c r="BM494" s="640"/>
      <c r="BN494" s="642"/>
      <c r="BO494" s="640"/>
      <c r="BP494" s="642"/>
      <c r="BQ494" s="640"/>
      <c r="BR494" s="642"/>
      <c r="BS494" s="643">
        <f t="shared" si="115"/>
        <v>0</v>
      </c>
      <c r="BT494" s="644">
        <f t="shared" si="116"/>
        <v>0</v>
      </c>
      <c r="BU494" s="644">
        <f t="shared" si="117"/>
        <v>0</v>
      </c>
      <c r="BV494" s="644">
        <f t="shared" si="118"/>
        <v>0</v>
      </c>
      <c r="BW494" s="645">
        <f t="shared" si="477"/>
        <v>0</v>
      </c>
      <c r="BX494" s="338"/>
      <c r="BY494" s="338"/>
      <c r="BZ494" s="338"/>
      <c r="CA494" s="338"/>
      <c r="CB494" s="338"/>
      <c r="CC494" s="338"/>
    </row>
    <row r="495" ht="15.75" customHeight="1">
      <c r="A495" s="338"/>
      <c r="B495" s="338"/>
      <c r="C495" s="818"/>
      <c r="D495" s="638">
        <f t="shared" ref="D495:E495" si="510">I495+K495+M495+O495+Q495+S495+U495+W495+Y495+AA495+AC495+AE495+AG495+AI495+AK495+AM495+AO495+AQ495+AS495+AU495+AW495+AY495+BA495+BC495+BE495+BG495+BI495+BK495+BM495+BO495+BQ495</f>
        <v>0</v>
      </c>
      <c r="E495" s="505">
        <f t="shared" si="510"/>
        <v>0</v>
      </c>
      <c r="F495" s="639">
        <f t="shared" si="113"/>
        <v>0</v>
      </c>
      <c r="G495" s="327"/>
      <c r="H495" s="298">
        <f t="shared" si="114"/>
        <v>0</v>
      </c>
      <c r="I495" s="640"/>
      <c r="J495" s="642"/>
      <c r="K495" s="640"/>
      <c r="L495" s="642"/>
      <c r="M495" s="640"/>
      <c r="N495" s="642"/>
      <c r="O495" s="640"/>
      <c r="P495" s="642"/>
      <c r="Q495" s="640"/>
      <c r="R495" s="642"/>
      <c r="S495" s="640"/>
      <c r="T495" s="642"/>
      <c r="U495" s="640"/>
      <c r="V495" s="642"/>
      <c r="W495" s="640"/>
      <c r="X495" s="642"/>
      <c r="Y495" s="640"/>
      <c r="Z495" s="642"/>
      <c r="AA495" s="640"/>
      <c r="AB495" s="642"/>
      <c r="AC495" s="640"/>
      <c r="AD495" s="642"/>
      <c r="AE495" s="640"/>
      <c r="AF495" s="642"/>
      <c r="AG495" s="640"/>
      <c r="AH495" s="642"/>
      <c r="AI495" s="640"/>
      <c r="AJ495" s="642"/>
      <c r="AK495" s="640"/>
      <c r="AL495" s="642"/>
      <c r="AM495" s="640"/>
      <c r="AN495" s="642"/>
      <c r="AO495" s="640"/>
      <c r="AP495" s="642"/>
      <c r="AQ495" s="640"/>
      <c r="AR495" s="642"/>
      <c r="AS495" s="640"/>
      <c r="AT495" s="642"/>
      <c r="AU495" s="640"/>
      <c r="AV495" s="642"/>
      <c r="AW495" s="640"/>
      <c r="AX495" s="642"/>
      <c r="AY495" s="640"/>
      <c r="AZ495" s="642"/>
      <c r="BA495" s="640"/>
      <c r="BB495" s="642"/>
      <c r="BC495" s="640"/>
      <c r="BD495" s="642"/>
      <c r="BE495" s="640"/>
      <c r="BF495" s="642"/>
      <c r="BG495" s="640"/>
      <c r="BH495" s="642"/>
      <c r="BI495" s="640"/>
      <c r="BJ495" s="642"/>
      <c r="BK495" s="640"/>
      <c r="BL495" s="642"/>
      <c r="BM495" s="640"/>
      <c r="BN495" s="642"/>
      <c r="BO495" s="640"/>
      <c r="BP495" s="642"/>
      <c r="BQ495" s="640"/>
      <c r="BR495" s="642"/>
      <c r="BS495" s="643">
        <f t="shared" si="115"/>
        <v>0</v>
      </c>
      <c r="BT495" s="644">
        <f t="shared" si="116"/>
        <v>0</v>
      </c>
      <c r="BU495" s="644">
        <f t="shared" si="117"/>
        <v>0</v>
      </c>
      <c r="BV495" s="644">
        <f t="shared" si="118"/>
        <v>0</v>
      </c>
      <c r="BW495" s="645">
        <f t="shared" si="477"/>
        <v>0</v>
      </c>
      <c r="BX495" s="338"/>
      <c r="BY495" s="338"/>
      <c r="BZ495" s="338"/>
      <c r="CA495" s="338"/>
      <c r="CB495" s="338"/>
      <c r="CC495" s="338"/>
    </row>
    <row r="496" ht="15.75" customHeight="1">
      <c r="A496" s="338"/>
      <c r="B496" s="338"/>
      <c r="C496" s="818"/>
      <c r="D496" s="638">
        <f t="shared" ref="D496:E496" si="511">I496+K496+M496+O496+Q496+S496+U496+W496+Y496+AA496+AC496+AE496+AG496+AI496+AK496+AM496+AO496+AQ496+AS496+AU496+AW496+AY496+BA496+BC496+BE496+BG496+BI496+BK496+BM496+BO496+BQ496</f>
        <v>0</v>
      </c>
      <c r="E496" s="505">
        <f t="shared" si="511"/>
        <v>0</v>
      </c>
      <c r="F496" s="639">
        <f t="shared" si="113"/>
        <v>0</v>
      </c>
      <c r="G496" s="327"/>
      <c r="H496" s="298">
        <f t="shared" si="114"/>
        <v>0</v>
      </c>
      <c r="I496" s="640"/>
      <c r="J496" s="642"/>
      <c r="K496" s="640"/>
      <c r="L496" s="642"/>
      <c r="M496" s="640"/>
      <c r="N496" s="642"/>
      <c r="O496" s="640"/>
      <c r="P496" s="642"/>
      <c r="Q496" s="640"/>
      <c r="R496" s="642"/>
      <c r="S496" s="640"/>
      <c r="T496" s="642"/>
      <c r="U496" s="640"/>
      <c r="V496" s="642"/>
      <c r="W496" s="640"/>
      <c r="X496" s="642"/>
      <c r="Y496" s="640"/>
      <c r="Z496" s="642"/>
      <c r="AA496" s="640"/>
      <c r="AB496" s="642"/>
      <c r="AC496" s="640"/>
      <c r="AD496" s="642"/>
      <c r="AE496" s="640"/>
      <c r="AF496" s="642"/>
      <c r="AG496" s="640"/>
      <c r="AH496" s="642"/>
      <c r="AI496" s="640"/>
      <c r="AJ496" s="642"/>
      <c r="AK496" s="640"/>
      <c r="AL496" s="642"/>
      <c r="AM496" s="640"/>
      <c r="AN496" s="642"/>
      <c r="AO496" s="640"/>
      <c r="AP496" s="642"/>
      <c r="AQ496" s="640"/>
      <c r="AR496" s="642"/>
      <c r="AS496" s="640"/>
      <c r="AT496" s="642"/>
      <c r="AU496" s="640"/>
      <c r="AV496" s="642"/>
      <c r="AW496" s="640"/>
      <c r="AX496" s="642"/>
      <c r="AY496" s="640"/>
      <c r="AZ496" s="642"/>
      <c r="BA496" s="640"/>
      <c r="BB496" s="642"/>
      <c r="BC496" s="640"/>
      <c r="BD496" s="642"/>
      <c r="BE496" s="640"/>
      <c r="BF496" s="642"/>
      <c r="BG496" s="640"/>
      <c r="BH496" s="642"/>
      <c r="BI496" s="640"/>
      <c r="BJ496" s="642"/>
      <c r="BK496" s="640"/>
      <c r="BL496" s="642"/>
      <c r="BM496" s="640"/>
      <c r="BN496" s="642"/>
      <c r="BO496" s="640"/>
      <c r="BP496" s="642"/>
      <c r="BQ496" s="640"/>
      <c r="BR496" s="642"/>
      <c r="BS496" s="643">
        <f t="shared" si="115"/>
        <v>0</v>
      </c>
      <c r="BT496" s="644">
        <f t="shared" si="116"/>
        <v>0</v>
      </c>
      <c r="BU496" s="644">
        <f t="shared" si="117"/>
        <v>0</v>
      </c>
      <c r="BV496" s="644">
        <f t="shared" si="118"/>
        <v>0</v>
      </c>
      <c r="BW496" s="645">
        <f t="shared" si="477"/>
        <v>0</v>
      </c>
      <c r="BX496" s="338"/>
      <c r="BY496" s="338"/>
      <c r="BZ496" s="338"/>
      <c r="CA496" s="338"/>
      <c r="CB496" s="338"/>
      <c r="CC496" s="338"/>
    </row>
    <row r="497" ht="15.75" customHeight="1">
      <c r="A497" s="338"/>
      <c r="B497" s="338"/>
      <c r="C497" s="818"/>
      <c r="D497" s="638">
        <f t="shared" ref="D497:E497" si="512">I497+K497+M497+O497+Q497+S497+U497+W497+Y497+AA497+AC497+AE497+AG497+AI497+AK497+AM497+AO497+AQ497+AS497+AU497+AW497+AY497+BA497+BC497+BE497+BG497+BI497+BK497+BM497+BO497+BQ497</f>
        <v>0</v>
      </c>
      <c r="E497" s="505">
        <f t="shared" si="512"/>
        <v>0</v>
      </c>
      <c r="F497" s="639">
        <f t="shared" si="113"/>
        <v>0</v>
      </c>
      <c r="G497" s="327"/>
      <c r="H497" s="298">
        <f t="shared" si="114"/>
        <v>0</v>
      </c>
      <c r="I497" s="640"/>
      <c r="J497" s="642"/>
      <c r="K497" s="640"/>
      <c r="L497" s="642"/>
      <c r="M497" s="640"/>
      <c r="N497" s="642"/>
      <c r="O497" s="640"/>
      <c r="P497" s="642"/>
      <c r="Q497" s="640"/>
      <c r="R497" s="642"/>
      <c r="S497" s="640"/>
      <c r="T497" s="642"/>
      <c r="U497" s="640"/>
      <c r="V497" s="642"/>
      <c r="W497" s="640"/>
      <c r="X497" s="642"/>
      <c r="Y497" s="640"/>
      <c r="Z497" s="642"/>
      <c r="AA497" s="640"/>
      <c r="AB497" s="642"/>
      <c r="AC497" s="640"/>
      <c r="AD497" s="642"/>
      <c r="AE497" s="640"/>
      <c r="AF497" s="642"/>
      <c r="AG497" s="640"/>
      <c r="AH497" s="642"/>
      <c r="AI497" s="640"/>
      <c r="AJ497" s="642"/>
      <c r="AK497" s="640"/>
      <c r="AL497" s="642"/>
      <c r="AM497" s="640"/>
      <c r="AN497" s="642"/>
      <c r="AO497" s="640"/>
      <c r="AP497" s="642"/>
      <c r="AQ497" s="640"/>
      <c r="AR497" s="642"/>
      <c r="AS497" s="640"/>
      <c r="AT497" s="642"/>
      <c r="AU497" s="640"/>
      <c r="AV497" s="642"/>
      <c r="AW497" s="640"/>
      <c r="AX497" s="642"/>
      <c r="AY497" s="640"/>
      <c r="AZ497" s="642"/>
      <c r="BA497" s="640"/>
      <c r="BB497" s="642"/>
      <c r="BC497" s="640"/>
      <c r="BD497" s="642"/>
      <c r="BE497" s="640"/>
      <c r="BF497" s="642"/>
      <c r="BG497" s="640"/>
      <c r="BH497" s="642"/>
      <c r="BI497" s="640"/>
      <c r="BJ497" s="642"/>
      <c r="BK497" s="640"/>
      <c r="BL497" s="642"/>
      <c r="BM497" s="640"/>
      <c r="BN497" s="642"/>
      <c r="BO497" s="640"/>
      <c r="BP497" s="642"/>
      <c r="BQ497" s="640"/>
      <c r="BR497" s="642"/>
      <c r="BS497" s="643">
        <f t="shared" si="115"/>
        <v>0</v>
      </c>
      <c r="BT497" s="644">
        <f t="shared" si="116"/>
        <v>0</v>
      </c>
      <c r="BU497" s="644">
        <f t="shared" si="117"/>
        <v>0</v>
      </c>
      <c r="BV497" s="644">
        <f t="shared" si="118"/>
        <v>0</v>
      </c>
      <c r="BW497" s="645">
        <f t="shared" si="477"/>
        <v>0</v>
      </c>
      <c r="BX497" s="338"/>
      <c r="BY497" s="338"/>
      <c r="BZ497" s="338"/>
      <c r="CA497" s="338"/>
      <c r="CB497" s="338"/>
      <c r="CC497" s="338"/>
    </row>
    <row r="498" ht="15.75" customHeight="1">
      <c r="A498" s="338"/>
      <c r="B498" s="338"/>
      <c r="C498" s="818"/>
      <c r="D498" s="638">
        <f t="shared" ref="D498:E498" si="513">I498+K498+M498+O498+Q498+S498+U498+W498+Y498+AA498+AC498+AE498+AG498+AI498+AK498+AM498+AO498+AQ498+AS498+AU498+AW498+AY498+BA498+BC498+BE498+BG498+BI498+BK498+BM498+BO498+BQ498</f>
        <v>0</v>
      </c>
      <c r="E498" s="505">
        <f t="shared" si="513"/>
        <v>0</v>
      </c>
      <c r="F498" s="639">
        <f t="shared" si="113"/>
        <v>0</v>
      </c>
      <c r="G498" s="327"/>
      <c r="H498" s="298">
        <f t="shared" si="114"/>
        <v>0</v>
      </c>
      <c r="I498" s="640"/>
      <c r="J498" s="642"/>
      <c r="K498" s="640"/>
      <c r="L498" s="642"/>
      <c r="M498" s="640"/>
      <c r="N498" s="642"/>
      <c r="O498" s="640"/>
      <c r="P498" s="642"/>
      <c r="Q498" s="640"/>
      <c r="R498" s="642"/>
      <c r="S498" s="640"/>
      <c r="T498" s="642"/>
      <c r="U498" s="640"/>
      <c r="V498" s="642"/>
      <c r="W498" s="640"/>
      <c r="X498" s="642"/>
      <c r="Y498" s="640"/>
      <c r="Z498" s="642"/>
      <c r="AA498" s="640"/>
      <c r="AB498" s="642"/>
      <c r="AC498" s="640"/>
      <c r="AD498" s="642"/>
      <c r="AE498" s="640"/>
      <c r="AF498" s="642"/>
      <c r="AG498" s="640"/>
      <c r="AH498" s="642"/>
      <c r="AI498" s="640"/>
      <c r="AJ498" s="642"/>
      <c r="AK498" s="640"/>
      <c r="AL498" s="642"/>
      <c r="AM498" s="640"/>
      <c r="AN498" s="642"/>
      <c r="AO498" s="640"/>
      <c r="AP498" s="642"/>
      <c r="AQ498" s="640"/>
      <c r="AR498" s="642"/>
      <c r="AS498" s="640"/>
      <c r="AT498" s="642"/>
      <c r="AU498" s="640"/>
      <c r="AV498" s="642"/>
      <c r="AW498" s="640"/>
      <c r="AX498" s="642"/>
      <c r="AY498" s="640"/>
      <c r="AZ498" s="642"/>
      <c r="BA498" s="640"/>
      <c r="BB498" s="642"/>
      <c r="BC498" s="640"/>
      <c r="BD498" s="642"/>
      <c r="BE498" s="640"/>
      <c r="BF498" s="642"/>
      <c r="BG498" s="640"/>
      <c r="BH498" s="642"/>
      <c r="BI498" s="640"/>
      <c r="BJ498" s="642"/>
      <c r="BK498" s="640"/>
      <c r="BL498" s="642"/>
      <c r="BM498" s="640"/>
      <c r="BN498" s="642"/>
      <c r="BO498" s="640"/>
      <c r="BP498" s="642"/>
      <c r="BQ498" s="640"/>
      <c r="BR498" s="642"/>
      <c r="BS498" s="643">
        <f t="shared" si="115"/>
        <v>0</v>
      </c>
      <c r="BT498" s="644">
        <f t="shared" si="116"/>
        <v>0</v>
      </c>
      <c r="BU498" s="644">
        <f t="shared" si="117"/>
        <v>0</v>
      </c>
      <c r="BV498" s="644">
        <f t="shared" si="118"/>
        <v>0</v>
      </c>
      <c r="BW498" s="645">
        <f t="shared" si="477"/>
        <v>0</v>
      </c>
      <c r="BX498" s="338"/>
      <c r="BY498" s="338"/>
      <c r="BZ498" s="338"/>
      <c r="CA498" s="338"/>
      <c r="CB498" s="338"/>
      <c r="CC498" s="338"/>
    </row>
    <row r="499" ht="15.75" customHeight="1">
      <c r="A499" s="338"/>
      <c r="B499" s="338"/>
      <c r="C499" s="818"/>
      <c r="D499" s="638">
        <f t="shared" ref="D499:E499" si="514">I499+K499+M499+O499+Q499+S499+U499+W499+Y499+AA499+AC499+AE499+AG499+AI499+AK499+AM499+AO499+AQ499+AS499+AU499+AW499+AY499+BA499+BC499+BE499+BG499+BI499+BK499+BM499+BO499+BQ499</f>
        <v>0</v>
      </c>
      <c r="E499" s="505">
        <f t="shared" si="514"/>
        <v>0</v>
      </c>
      <c r="F499" s="639">
        <f t="shared" si="113"/>
        <v>0</v>
      </c>
      <c r="G499" s="327"/>
      <c r="H499" s="298">
        <f t="shared" si="114"/>
        <v>0</v>
      </c>
      <c r="I499" s="640"/>
      <c r="J499" s="642"/>
      <c r="K499" s="640"/>
      <c r="L499" s="642"/>
      <c r="M499" s="640"/>
      <c r="N499" s="642"/>
      <c r="O499" s="640"/>
      <c r="P499" s="642"/>
      <c r="Q499" s="640"/>
      <c r="R499" s="642"/>
      <c r="S499" s="640"/>
      <c r="T499" s="642"/>
      <c r="U499" s="640"/>
      <c r="V499" s="642"/>
      <c r="W499" s="640"/>
      <c r="X499" s="642"/>
      <c r="Y499" s="640"/>
      <c r="Z499" s="642"/>
      <c r="AA499" s="640"/>
      <c r="AB499" s="642"/>
      <c r="AC499" s="640"/>
      <c r="AD499" s="642"/>
      <c r="AE499" s="640"/>
      <c r="AF499" s="642"/>
      <c r="AG499" s="640"/>
      <c r="AH499" s="642"/>
      <c r="AI499" s="640"/>
      <c r="AJ499" s="642"/>
      <c r="AK499" s="640"/>
      <c r="AL499" s="642"/>
      <c r="AM499" s="640"/>
      <c r="AN499" s="642"/>
      <c r="AO499" s="640"/>
      <c r="AP499" s="642"/>
      <c r="AQ499" s="640"/>
      <c r="AR499" s="642"/>
      <c r="AS499" s="640"/>
      <c r="AT499" s="642"/>
      <c r="AU499" s="640"/>
      <c r="AV499" s="642"/>
      <c r="AW499" s="640"/>
      <c r="AX499" s="642"/>
      <c r="AY499" s="640"/>
      <c r="AZ499" s="642"/>
      <c r="BA499" s="640"/>
      <c r="BB499" s="642"/>
      <c r="BC499" s="640"/>
      <c r="BD499" s="642"/>
      <c r="BE499" s="640"/>
      <c r="BF499" s="642"/>
      <c r="BG499" s="640"/>
      <c r="BH499" s="642"/>
      <c r="BI499" s="640"/>
      <c r="BJ499" s="642"/>
      <c r="BK499" s="640"/>
      <c r="BL499" s="642"/>
      <c r="BM499" s="640"/>
      <c r="BN499" s="642"/>
      <c r="BO499" s="640"/>
      <c r="BP499" s="642"/>
      <c r="BQ499" s="640"/>
      <c r="BR499" s="642"/>
      <c r="BS499" s="643">
        <f t="shared" si="115"/>
        <v>0</v>
      </c>
      <c r="BT499" s="644">
        <f t="shared" si="116"/>
        <v>0</v>
      </c>
      <c r="BU499" s="644">
        <f t="shared" si="117"/>
        <v>0</v>
      </c>
      <c r="BV499" s="644">
        <f t="shared" si="118"/>
        <v>0</v>
      </c>
      <c r="BW499" s="645">
        <f t="shared" si="477"/>
        <v>0</v>
      </c>
      <c r="BX499" s="338"/>
      <c r="BY499" s="338"/>
      <c r="BZ499" s="338"/>
      <c r="CA499" s="338"/>
      <c r="CB499" s="338"/>
      <c r="CC499" s="338"/>
    </row>
    <row r="500" ht="15.75" customHeight="1">
      <c r="A500" s="338"/>
      <c r="B500" s="338"/>
      <c r="C500" s="818"/>
      <c r="D500" s="638">
        <f t="shared" ref="D500:E500" si="515">I500+K500+M500+O500+Q500+S500+U500+W500+Y500+AA500+AC500+AE500+AG500+AI500+AK500+AM500+AO500+AQ500+AS500+AU500+AW500+AY500+BA500+BC500+BE500+BG500+BI500+BK500+BM500+BO500+BQ500</f>
        <v>0</v>
      </c>
      <c r="E500" s="505">
        <f t="shared" si="515"/>
        <v>0</v>
      </c>
      <c r="F500" s="639">
        <f t="shared" si="113"/>
        <v>0</v>
      </c>
      <c r="G500" s="327"/>
      <c r="H500" s="298">
        <f t="shared" si="114"/>
        <v>0</v>
      </c>
      <c r="I500" s="640"/>
      <c r="J500" s="642"/>
      <c r="K500" s="640"/>
      <c r="L500" s="642"/>
      <c r="M500" s="640"/>
      <c r="N500" s="642"/>
      <c r="O500" s="640"/>
      <c r="P500" s="642"/>
      <c r="Q500" s="640"/>
      <c r="R500" s="642"/>
      <c r="S500" s="640"/>
      <c r="T500" s="642"/>
      <c r="U500" s="640"/>
      <c r="V500" s="642"/>
      <c r="W500" s="640"/>
      <c r="X500" s="642"/>
      <c r="Y500" s="640"/>
      <c r="Z500" s="642"/>
      <c r="AA500" s="640"/>
      <c r="AB500" s="642"/>
      <c r="AC500" s="640"/>
      <c r="AD500" s="642"/>
      <c r="AE500" s="640"/>
      <c r="AF500" s="642"/>
      <c r="AG500" s="640"/>
      <c r="AH500" s="642"/>
      <c r="AI500" s="640"/>
      <c r="AJ500" s="642"/>
      <c r="AK500" s="640"/>
      <c r="AL500" s="642"/>
      <c r="AM500" s="640"/>
      <c r="AN500" s="642"/>
      <c r="AO500" s="640"/>
      <c r="AP500" s="642"/>
      <c r="AQ500" s="640"/>
      <c r="AR500" s="642"/>
      <c r="AS500" s="640"/>
      <c r="AT500" s="642"/>
      <c r="AU500" s="640"/>
      <c r="AV500" s="642"/>
      <c r="AW500" s="640"/>
      <c r="AX500" s="642"/>
      <c r="AY500" s="640"/>
      <c r="AZ500" s="642"/>
      <c r="BA500" s="640"/>
      <c r="BB500" s="642"/>
      <c r="BC500" s="640"/>
      <c r="BD500" s="642"/>
      <c r="BE500" s="640"/>
      <c r="BF500" s="642"/>
      <c r="BG500" s="640"/>
      <c r="BH500" s="642"/>
      <c r="BI500" s="640"/>
      <c r="BJ500" s="642"/>
      <c r="BK500" s="640"/>
      <c r="BL500" s="642"/>
      <c r="BM500" s="640"/>
      <c r="BN500" s="642"/>
      <c r="BO500" s="640"/>
      <c r="BP500" s="642"/>
      <c r="BQ500" s="640"/>
      <c r="BR500" s="642"/>
      <c r="BS500" s="643">
        <f t="shared" si="115"/>
        <v>0</v>
      </c>
      <c r="BT500" s="644">
        <f t="shared" si="116"/>
        <v>0</v>
      </c>
      <c r="BU500" s="644">
        <f t="shared" si="117"/>
        <v>0</v>
      </c>
      <c r="BV500" s="644">
        <f t="shared" si="118"/>
        <v>0</v>
      </c>
      <c r="BW500" s="645">
        <f t="shared" si="477"/>
        <v>0</v>
      </c>
      <c r="BX500" s="338"/>
      <c r="BY500" s="338"/>
      <c r="BZ500" s="338"/>
      <c r="CA500" s="338"/>
      <c r="CB500" s="338"/>
      <c r="CC500" s="338"/>
    </row>
    <row r="501" ht="15.75" customHeight="1">
      <c r="A501" s="338"/>
      <c r="B501" s="338"/>
      <c r="C501" s="818"/>
      <c r="D501" s="638">
        <f t="shared" ref="D501:E501" si="516">I501+K501+M501+O501+Q501+S501+U501+W501+Y501+AA501+AC501+AE501+AG501+AI501+AK501+AM501+AO501+AQ501+AS501+AU501+AW501+AY501+BA501+BC501+BE501+BG501+BI501+BK501+BM501+BO501+BQ501</f>
        <v>0</v>
      </c>
      <c r="E501" s="505">
        <f t="shared" si="516"/>
        <v>0</v>
      </c>
      <c r="F501" s="639">
        <f t="shared" si="113"/>
        <v>0</v>
      </c>
      <c r="G501" s="327"/>
      <c r="H501" s="298">
        <f t="shared" si="114"/>
        <v>0</v>
      </c>
      <c r="I501" s="640"/>
      <c r="J501" s="642"/>
      <c r="K501" s="640"/>
      <c r="L501" s="642"/>
      <c r="M501" s="640"/>
      <c r="N501" s="642"/>
      <c r="O501" s="640"/>
      <c r="P501" s="642"/>
      <c r="Q501" s="640"/>
      <c r="R501" s="642"/>
      <c r="S501" s="640"/>
      <c r="T501" s="642"/>
      <c r="U501" s="640"/>
      <c r="V501" s="642"/>
      <c r="W501" s="640"/>
      <c r="X501" s="642"/>
      <c r="Y501" s="640"/>
      <c r="Z501" s="642"/>
      <c r="AA501" s="640"/>
      <c r="AB501" s="642"/>
      <c r="AC501" s="640"/>
      <c r="AD501" s="642"/>
      <c r="AE501" s="640"/>
      <c r="AF501" s="642"/>
      <c r="AG501" s="640"/>
      <c r="AH501" s="642"/>
      <c r="AI501" s="640"/>
      <c r="AJ501" s="642"/>
      <c r="AK501" s="640"/>
      <c r="AL501" s="642"/>
      <c r="AM501" s="640"/>
      <c r="AN501" s="642"/>
      <c r="AO501" s="640"/>
      <c r="AP501" s="642"/>
      <c r="AQ501" s="640"/>
      <c r="AR501" s="642"/>
      <c r="AS501" s="640"/>
      <c r="AT501" s="642"/>
      <c r="AU501" s="640"/>
      <c r="AV501" s="642"/>
      <c r="AW501" s="640"/>
      <c r="AX501" s="642"/>
      <c r="AY501" s="640"/>
      <c r="AZ501" s="642"/>
      <c r="BA501" s="640"/>
      <c r="BB501" s="642"/>
      <c r="BC501" s="640"/>
      <c r="BD501" s="642"/>
      <c r="BE501" s="640"/>
      <c r="BF501" s="642"/>
      <c r="BG501" s="640"/>
      <c r="BH501" s="642"/>
      <c r="BI501" s="640"/>
      <c r="BJ501" s="642"/>
      <c r="BK501" s="640"/>
      <c r="BL501" s="642"/>
      <c r="BM501" s="640"/>
      <c r="BN501" s="642"/>
      <c r="BO501" s="640"/>
      <c r="BP501" s="642"/>
      <c r="BQ501" s="640"/>
      <c r="BR501" s="642"/>
      <c r="BS501" s="643">
        <f t="shared" si="115"/>
        <v>0</v>
      </c>
      <c r="BT501" s="644">
        <f t="shared" si="116"/>
        <v>0</v>
      </c>
      <c r="BU501" s="644">
        <f t="shared" si="117"/>
        <v>0</v>
      </c>
      <c r="BV501" s="644">
        <f t="shared" si="118"/>
        <v>0</v>
      </c>
      <c r="BW501" s="645">
        <f t="shared" si="477"/>
        <v>0</v>
      </c>
      <c r="BX501" s="338"/>
      <c r="BY501" s="338"/>
      <c r="BZ501" s="338"/>
      <c r="CA501" s="338"/>
      <c r="CB501" s="338"/>
      <c r="CC501" s="338"/>
    </row>
    <row r="502" ht="15.75" customHeight="1">
      <c r="A502" s="338"/>
      <c r="B502" s="338"/>
      <c r="C502" s="818"/>
      <c r="D502" s="638">
        <f t="shared" ref="D502:E502" si="517">I502+K502+M502+O502+Q502+S502+U502+W502+Y502+AA502+AC502+AE502+AG502+AI502+AK502+AM502+AO502+AQ502+AS502+AU502+AW502+AY502+BA502+BC502+BE502+BG502+BI502+BK502+BM502+BO502+BQ502</f>
        <v>0</v>
      </c>
      <c r="E502" s="505">
        <f t="shared" si="517"/>
        <v>0</v>
      </c>
      <c r="F502" s="639">
        <f t="shared" si="113"/>
        <v>0</v>
      </c>
      <c r="G502" s="327"/>
      <c r="H502" s="298">
        <f t="shared" si="114"/>
        <v>0</v>
      </c>
      <c r="I502" s="640"/>
      <c r="J502" s="642"/>
      <c r="K502" s="640"/>
      <c r="L502" s="642"/>
      <c r="M502" s="640"/>
      <c r="N502" s="642"/>
      <c r="O502" s="640"/>
      <c r="P502" s="642"/>
      <c r="Q502" s="640"/>
      <c r="R502" s="642"/>
      <c r="S502" s="640"/>
      <c r="T502" s="642"/>
      <c r="U502" s="640"/>
      <c r="V502" s="642"/>
      <c r="W502" s="640"/>
      <c r="X502" s="642"/>
      <c r="Y502" s="640"/>
      <c r="Z502" s="642"/>
      <c r="AA502" s="640"/>
      <c r="AB502" s="642"/>
      <c r="AC502" s="640"/>
      <c r="AD502" s="642"/>
      <c r="AE502" s="640"/>
      <c r="AF502" s="642"/>
      <c r="AG502" s="640"/>
      <c r="AH502" s="642"/>
      <c r="AI502" s="640"/>
      <c r="AJ502" s="642"/>
      <c r="AK502" s="640"/>
      <c r="AL502" s="642"/>
      <c r="AM502" s="640"/>
      <c r="AN502" s="642"/>
      <c r="AO502" s="640"/>
      <c r="AP502" s="642"/>
      <c r="AQ502" s="640"/>
      <c r="AR502" s="642"/>
      <c r="AS502" s="640"/>
      <c r="AT502" s="642"/>
      <c r="AU502" s="640"/>
      <c r="AV502" s="642"/>
      <c r="AW502" s="640"/>
      <c r="AX502" s="642"/>
      <c r="AY502" s="640"/>
      <c r="AZ502" s="642"/>
      <c r="BA502" s="640"/>
      <c r="BB502" s="642"/>
      <c r="BC502" s="640"/>
      <c r="BD502" s="642"/>
      <c r="BE502" s="640"/>
      <c r="BF502" s="642"/>
      <c r="BG502" s="640"/>
      <c r="BH502" s="642"/>
      <c r="BI502" s="640"/>
      <c r="BJ502" s="642"/>
      <c r="BK502" s="640"/>
      <c r="BL502" s="642"/>
      <c r="BM502" s="640"/>
      <c r="BN502" s="642"/>
      <c r="BO502" s="640"/>
      <c r="BP502" s="642"/>
      <c r="BQ502" s="640"/>
      <c r="BR502" s="642"/>
      <c r="BS502" s="643">
        <f t="shared" si="115"/>
        <v>0</v>
      </c>
      <c r="BT502" s="644">
        <f t="shared" si="116"/>
        <v>0</v>
      </c>
      <c r="BU502" s="644">
        <f t="shared" si="117"/>
        <v>0</v>
      </c>
      <c r="BV502" s="644">
        <f t="shared" si="118"/>
        <v>0</v>
      </c>
      <c r="BW502" s="645">
        <f t="shared" si="477"/>
        <v>0</v>
      </c>
      <c r="BX502" s="338"/>
      <c r="BY502" s="338"/>
      <c r="BZ502" s="338"/>
      <c r="CA502" s="338"/>
      <c r="CB502" s="338"/>
      <c r="CC502" s="338"/>
    </row>
    <row r="503" ht="15.75" customHeight="1">
      <c r="A503" s="338"/>
      <c r="B503" s="338"/>
      <c r="C503" s="818"/>
      <c r="D503" s="638">
        <f t="shared" ref="D503:E503" si="518">I503+K503+M503+O503+Q503+S503+U503+W503+Y503+AA503+AC503+AE503+AG503+AI503+AK503+AM503+AO503+AQ503+AS503+AU503+AW503+AY503+BA503+BC503+BE503+BG503+BI503+BK503+BM503+BO503+BQ503</f>
        <v>0</v>
      </c>
      <c r="E503" s="505">
        <f t="shared" si="518"/>
        <v>0</v>
      </c>
      <c r="F503" s="639">
        <f t="shared" si="113"/>
        <v>0</v>
      </c>
      <c r="G503" s="327"/>
      <c r="H503" s="298">
        <f t="shared" si="114"/>
        <v>0</v>
      </c>
      <c r="I503" s="640"/>
      <c r="J503" s="642"/>
      <c r="K503" s="640"/>
      <c r="L503" s="642"/>
      <c r="M503" s="640"/>
      <c r="N503" s="642"/>
      <c r="O503" s="640"/>
      <c r="P503" s="642"/>
      <c r="Q503" s="640"/>
      <c r="R503" s="642"/>
      <c r="S503" s="640"/>
      <c r="T503" s="642"/>
      <c r="U503" s="640"/>
      <c r="V503" s="642"/>
      <c r="W503" s="640"/>
      <c r="X503" s="642"/>
      <c r="Y503" s="640"/>
      <c r="Z503" s="642"/>
      <c r="AA503" s="640"/>
      <c r="AB503" s="642"/>
      <c r="AC503" s="640"/>
      <c r="AD503" s="642"/>
      <c r="AE503" s="640"/>
      <c r="AF503" s="642"/>
      <c r="AG503" s="640"/>
      <c r="AH503" s="642"/>
      <c r="AI503" s="640"/>
      <c r="AJ503" s="642"/>
      <c r="AK503" s="640"/>
      <c r="AL503" s="642"/>
      <c r="AM503" s="640"/>
      <c r="AN503" s="642"/>
      <c r="AO503" s="640"/>
      <c r="AP503" s="642"/>
      <c r="AQ503" s="640"/>
      <c r="AR503" s="642"/>
      <c r="AS503" s="640"/>
      <c r="AT503" s="642"/>
      <c r="AU503" s="640"/>
      <c r="AV503" s="642"/>
      <c r="AW503" s="640"/>
      <c r="AX503" s="642"/>
      <c r="AY503" s="640"/>
      <c r="AZ503" s="642"/>
      <c r="BA503" s="640"/>
      <c r="BB503" s="642"/>
      <c r="BC503" s="640"/>
      <c r="BD503" s="642"/>
      <c r="BE503" s="640"/>
      <c r="BF503" s="642"/>
      <c r="BG503" s="640"/>
      <c r="BH503" s="642"/>
      <c r="BI503" s="640"/>
      <c r="BJ503" s="642"/>
      <c r="BK503" s="640"/>
      <c r="BL503" s="642"/>
      <c r="BM503" s="640"/>
      <c r="BN503" s="642"/>
      <c r="BO503" s="640"/>
      <c r="BP503" s="642"/>
      <c r="BQ503" s="640"/>
      <c r="BR503" s="642"/>
      <c r="BS503" s="643">
        <f t="shared" si="115"/>
        <v>0</v>
      </c>
      <c r="BT503" s="644">
        <f t="shared" si="116"/>
        <v>0</v>
      </c>
      <c r="BU503" s="644">
        <f t="shared" si="117"/>
        <v>0</v>
      </c>
      <c r="BV503" s="644">
        <f t="shared" si="118"/>
        <v>0</v>
      </c>
      <c r="BW503" s="645">
        <f t="shared" si="477"/>
        <v>0</v>
      </c>
      <c r="BX503" s="338"/>
      <c r="BY503" s="338"/>
      <c r="BZ503" s="338"/>
      <c r="CA503" s="338"/>
      <c r="CB503" s="338"/>
      <c r="CC503" s="338"/>
    </row>
    <row r="504" ht="15.75" customHeight="1">
      <c r="A504" s="338"/>
      <c r="B504" s="338"/>
      <c r="C504" s="818"/>
      <c r="D504" s="638">
        <f t="shared" ref="D504:E504" si="519">I504+K504+M504+O504+Q504+S504+U504+W504+Y504+AA504+AC504+AE504+AG504+AI504+AK504+AM504+AO504+AQ504+AS504+AU504+AW504+AY504+BA504+BC504+BE504+BG504+BI504+BK504+BM504+BO504+BQ504</f>
        <v>0</v>
      </c>
      <c r="E504" s="505">
        <f t="shared" si="519"/>
        <v>0</v>
      </c>
      <c r="F504" s="639">
        <f t="shared" si="113"/>
        <v>0</v>
      </c>
      <c r="G504" s="327"/>
      <c r="H504" s="298">
        <f t="shared" si="114"/>
        <v>0</v>
      </c>
      <c r="I504" s="640"/>
      <c r="J504" s="642"/>
      <c r="K504" s="640"/>
      <c r="L504" s="642"/>
      <c r="M504" s="640"/>
      <c r="N504" s="642"/>
      <c r="O504" s="640"/>
      <c r="P504" s="642"/>
      <c r="Q504" s="640"/>
      <c r="R504" s="642"/>
      <c r="S504" s="640"/>
      <c r="T504" s="642"/>
      <c r="U504" s="640"/>
      <c r="V504" s="642"/>
      <c r="W504" s="640"/>
      <c r="X504" s="642"/>
      <c r="Y504" s="640"/>
      <c r="Z504" s="642"/>
      <c r="AA504" s="640"/>
      <c r="AB504" s="642"/>
      <c r="AC504" s="640"/>
      <c r="AD504" s="642"/>
      <c r="AE504" s="640"/>
      <c r="AF504" s="642"/>
      <c r="AG504" s="640"/>
      <c r="AH504" s="642"/>
      <c r="AI504" s="640"/>
      <c r="AJ504" s="642"/>
      <c r="AK504" s="640"/>
      <c r="AL504" s="642"/>
      <c r="AM504" s="640"/>
      <c r="AN504" s="642"/>
      <c r="AO504" s="640"/>
      <c r="AP504" s="642"/>
      <c r="AQ504" s="640"/>
      <c r="AR504" s="642"/>
      <c r="AS504" s="640"/>
      <c r="AT504" s="642"/>
      <c r="AU504" s="640"/>
      <c r="AV504" s="642"/>
      <c r="AW504" s="640"/>
      <c r="AX504" s="642"/>
      <c r="AY504" s="640"/>
      <c r="AZ504" s="642"/>
      <c r="BA504" s="640"/>
      <c r="BB504" s="642"/>
      <c r="BC504" s="640"/>
      <c r="BD504" s="642"/>
      <c r="BE504" s="640"/>
      <c r="BF504" s="642"/>
      <c r="BG504" s="640"/>
      <c r="BH504" s="642"/>
      <c r="BI504" s="640"/>
      <c r="BJ504" s="642"/>
      <c r="BK504" s="640"/>
      <c r="BL504" s="642"/>
      <c r="BM504" s="640"/>
      <c r="BN504" s="642"/>
      <c r="BO504" s="640"/>
      <c r="BP504" s="642"/>
      <c r="BQ504" s="640"/>
      <c r="BR504" s="642"/>
      <c r="BS504" s="643">
        <f t="shared" si="115"/>
        <v>0</v>
      </c>
      <c r="BT504" s="644">
        <f t="shared" si="116"/>
        <v>0</v>
      </c>
      <c r="BU504" s="644">
        <f t="shared" si="117"/>
        <v>0</v>
      </c>
      <c r="BV504" s="644">
        <f t="shared" si="118"/>
        <v>0</v>
      </c>
      <c r="BW504" s="645">
        <f t="shared" si="477"/>
        <v>0</v>
      </c>
      <c r="BX504" s="338"/>
      <c r="BY504" s="338"/>
      <c r="BZ504" s="338"/>
      <c r="CA504" s="338"/>
      <c r="CB504" s="338"/>
      <c r="CC504" s="338"/>
    </row>
    <row r="505" ht="15.75" customHeight="1">
      <c r="A505" s="338"/>
      <c r="B505" s="338"/>
      <c r="C505" s="818"/>
      <c r="D505" s="638">
        <f t="shared" ref="D505:E505" si="520">I505+K505+M505+O505+Q505+S505+U505+W505+Y505+AA505+AC505+AE505+AG505+AI505+AK505+AM505+AO505+AQ505+AS505+AU505+AW505+AY505+BA505+BC505+BE505+BG505+BI505+BK505+BM505+BO505+BQ505</f>
        <v>0</v>
      </c>
      <c r="E505" s="505">
        <f t="shared" si="520"/>
        <v>0</v>
      </c>
      <c r="F505" s="639">
        <f t="shared" si="113"/>
        <v>0</v>
      </c>
      <c r="G505" s="327"/>
      <c r="H505" s="298">
        <f t="shared" si="114"/>
        <v>0</v>
      </c>
      <c r="I505" s="640"/>
      <c r="J505" s="642"/>
      <c r="K505" s="640"/>
      <c r="L505" s="642"/>
      <c r="M505" s="640"/>
      <c r="N505" s="642"/>
      <c r="O505" s="640"/>
      <c r="P505" s="642"/>
      <c r="Q505" s="640"/>
      <c r="R505" s="642"/>
      <c r="S505" s="640"/>
      <c r="T505" s="642"/>
      <c r="U505" s="640"/>
      <c r="V505" s="642"/>
      <c r="W505" s="640"/>
      <c r="X505" s="642"/>
      <c r="Y505" s="640"/>
      <c r="Z505" s="642"/>
      <c r="AA505" s="640"/>
      <c r="AB505" s="642"/>
      <c r="AC505" s="640"/>
      <c r="AD505" s="642"/>
      <c r="AE505" s="640"/>
      <c r="AF505" s="642"/>
      <c r="AG505" s="640"/>
      <c r="AH505" s="642"/>
      <c r="AI505" s="640"/>
      <c r="AJ505" s="642"/>
      <c r="AK505" s="640"/>
      <c r="AL505" s="642"/>
      <c r="AM505" s="640"/>
      <c r="AN505" s="642"/>
      <c r="AO505" s="640"/>
      <c r="AP505" s="642"/>
      <c r="AQ505" s="640"/>
      <c r="AR505" s="642"/>
      <c r="AS505" s="640"/>
      <c r="AT505" s="642"/>
      <c r="AU505" s="640"/>
      <c r="AV505" s="642"/>
      <c r="AW505" s="640"/>
      <c r="AX505" s="642"/>
      <c r="AY505" s="640"/>
      <c r="AZ505" s="642"/>
      <c r="BA505" s="640"/>
      <c r="BB505" s="642"/>
      <c r="BC505" s="640"/>
      <c r="BD505" s="642"/>
      <c r="BE505" s="640"/>
      <c r="BF505" s="642"/>
      <c r="BG505" s="640"/>
      <c r="BH505" s="642"/>
      <c r="BI505" s="640"/>
      <c r="BJ505" s="642"/>
      <c r="BK505" s="640"/>
      <c r="BL505" s="642"/>
      <c r="BM505" s="640"/>
      <c r="BN505" s="642"/>
      <c r="BO505" s="640"/>
      <c r="BP505" s="642"/>
      <c r="BQ505" s="640"/>
      <c r="BR505" s="642"/>
      <c r="BS505" s="643">
        <f t="shared" si="115"/>
        <v>0</v>
      </c>
      <c r="BT505" s="644">
        <f t="shared" si="116"/>
        <v>0</v>
      </c>
      <c r="BU505" s="644">
        <f t="shared" si="117"/>
        <v>0</v>
      </c>
      <c r="BV505" s="644">
        <f t="shared" si="118"/>
        <v>0</v>
      </c>
      <c r="BW505" s="645">
        <f t="shared" si="477"/>
        <v>0</v>
      </c>
      <c r="BX505" s="338"/>
      <c r="BY505" s="338"/>
      <c r="BZ505" s="338"/>
      <c r="CA505" s="338"/>
      <c r="CB505" s="338"/>
      <c r="CC505" s="338"/>
    </row>
    <row r="506" ht="15.75" customHeight="1">
      <c r="A506" s="338"/>
      <c r="B506" s="338"/>
      <c r="C506" s="818"/>
      <c r="D506" s="638">
        <f t="shared" ref="D506:E506" si="521">I506+K506+M506+O506+Q506+S506+U506+W506+Y506+AA506+AC506+AE506+AG506+AI506+AK506+AM506+AO506+AQ506+AS506+AU506+AW506+AY506+BA506+BC506+BE506+BG506+BI506+BK506+BM506+BO506+BQ506</f>
        <v>0</v>
      </c>
      <c r="E506" s="505">
        <f t="shared" si="521"/>
        <v>0</v>
      </c>
      <c r="F506" s="639">
        <f t="shared" si="113"/>
        <v>0</v>
      </c>
      <c r="G506" s="327"/>
      <c r="H506" s="298">
        <f t="shared" si="114"/>
        <v>0</v>
      </c>
      <c r="I506" s="640"/>
      <c r="J506" s="642"/>
      <c r="K506" s="640"/>
      <c r="L506" s="642"/>
      <c r="M506" s="640"/>
      <c r="N506" s="642"/>
      <c r="O506" s="640"/>
      <c r="P506" s="642"/>
      <c r="Q506" s="640"/>
      <c r="R506" s="642"/>
      <c r="S506" s="640"/>
      <c r="T506" s="642"/>
      <c r="U506" s="640"/>
      <c r="V506" s="642"/>
      <c r="W506" s="640"/>
      <c r="X506" s="642"/>
      <c r="Y506" s="640"/>
      <c r="Z506" s="642"/>
      <c r="AA506" s="640"/>
      <c r="AB506" s="642"/>
      <c r="AC506" s="640"/>
      <c r="AD506" s="642"/>
      <c r="AE506" s="640"/>
      <c r="AF506" s="642"/>
      <c r="AG506" s="640"/>
      <c r="AH506" s="642"/>
      <c r="AI506" s="640"/>
      <c r="AJ506" s="642"/>
      <c r="AK506" s="640"/>
      <c r="AL506" s="642"/>
      <c r="AM506" s="640"/>
      <c r="AN506" s="642"/>
      <c r="AO506" s="640"/>
      <c r="AP506" s="642"/>
      <c r="AQ506" s="640"/>
      <c r="AR506" s="642"/>
      <c r="AS506" s="640"/>
      <c r="AT506" s="642"/>
      <c r="AU506" s="640"/>
      <c r="AV506" s="642"/>
      <c r="AW506" s="640"/>
      <c r="AX506" s="642"/>
      <c r="AY506" s="640"/>
      <c r="AZ506" s="642"/>
      <c r="BA506" s="640"/>
      <c r="BB506" s="642"/>
      <c r="BC506" s="640"/>
      <c r="BD506" s="642"/>
      <c r="BE506" s="640"/>
      <c r="BF506" s="642"/>
      <c r="BG506" s="640"/>
      <c r="BH506" s="642"/>
      <c r="BI506" s="640"/>
      <c r="BJ506" s="642"/>
      <c r="BK506" s="640"/>
      <c r="BL506" s="642"/>
      <c r="BM506" s="640"/>
      <c r="BN506" s="642"/>
      <c r="BO506" s="640"/>
      <c r="BP506" s="642"/>
      <c r="BQ506" s="640"/>
      <c r="BR506" s="642"/>
      <c r="BS506" s="643">
        <f t="shared" si="115"/>
        <v>0</v>
      </c>
      <c r="BT506" s="644">
        <f t="shared" si="116"/>
        <v>0</v>
      </c>
      <c r="BU506" s="644">
        <f t="shared" si="117"/>
        <v>0</v>
      </c>
      <c r="BV506" s="644">
        <f t="shared" si="118"/>
        <v>0</v>
      </c>
      <c r="BW506" s="645">
        <f t="shared" si="477"/>
        <v>0</v>
      </c>
      <c r="BX506" s="338"/>
      <c r="BY506" s="338"/>
      <c r="BZ506" s="338"/>
      <c r="CA506" s="338"/>
      <c r="CB506" s="338"/>
      <c r="CC506" s="338"/>
    </row>
    <row r="507" ht="15.75" customHeight="1">
      <c r="A507" s="338"/>
      <c r="B507" s="338"/>
      <c r="C507" s="818"/>
      <c r="D507" s="638">
        <f t="shared" ref="D507:E507" si="522">I507+K507+M507+O507+Q507+S507+U507+W507+Y507+AA507+AC507+AE507+AG507+AI507+AK507+AM507+AO507+AQ507+AS507+AU507+AW507+AY507+BA507+BC507+BE507+BG507+BI507+BK507+BM507+BO507+BQ507</f>
        <v>0</v>
      </c>
      <c r="E507" s="505">
        <f t="shared" si="522"/>
        <v>0</v>
      </c>
      <c r="F507" s="639">
        <f t="shared" si="113"/>
        <v>0</v>
      </c>
      <c r="G507" s="327"/>
      <c r="H507" s="298">
        <f t="shared" si="114"/>
        <v>0</v>
      </c>
      <c r="I507" s="640"/>
      <c r="J507" s="642"/>
      <c r="K507" s="640"/>
      <c r="L507" s="642"/>
      <c r="M507" s="640"/>
      <c r="N507" s="642"/>
      <c r="O507" s="640"/>
      <c r="P507" s="642"/>
      <c r="Q507" s="640"/>
      <c r="R507" s="642"/>
      <c r="S507" s="640"/>
      <c r="T507" s="642"/>
      <c r="U507" s="640"/>
      <c r="V507" s="642"/>
      <c r="W507" s="640"/>
      <c r="X507" s="642"/>
      <c r="Y507" s="640"/>
      <c r="Z507" s="642"/>
      <c r="AA507" s="640"/>
      <c r="AB507" s="642"/>
      <c r="AC507" s="640"/>
      <c r="AD507" s="642"/>
      <c r="AE507" s="640"/>
      <c r="AF507" s="642"/>
      <c r="AG507" s="640"/>
      <c r="AH507" s="642"/>
      <c r="AI507" s="640"/>
      <c r="AJ507" s="642"/>
      <c r="AK507" s="640"/>
      <c r="AL507" s="642"/>
      <c r="AM507" s="640"/>
      <c r="AN507" s="642"/>
      <c r="AO507" s="640"/>
      <c r="AP507" s="642"/>
      <c r="AQ507" s="640"/>
      <c r="AR507" s="642"/>
      <c r="AS507" s="640"/>
      <c r="AT507" s="642"/>
      <c r="AU507" s="640"/>
      <c r="AV507" s="642"/>
      <c r="AW507" s="640"/>
      <c r="AX507" s="642"/>
      <c r="AY507" s="640"/>
      <c r="AZ507" s="642"/>
      <c r="BA507" s="640"/>
      <c r="BB507" s="642"/>
      <c r="BC507" s="640"/>
      <c r="BD507" s="642"/>
      <c r="BE507" s="640"/>
      <c r="BF507" s="642"/>
      <c r="BG507" s="640"/>
      <c r="BH507" s="642"/>
      <c r="BI507" s="640"/>
      <c r="BJ507" s="642"/>
      <c r="BK507" s="640"/>
      <c r="BL507" s="642"/>
      <c r="BM507" s="640"/>
      <c r="BN507" s="642"/>
      <c r="BO507" s="640"/>
      <c r="BP507" s="642"/>
      <c r="BQ507" s="640"/>
      <c r="BR507" s="642"/>
      <c r="BS507" s="643">
        <f t="shared" si="115"/>
        <v>0</v>
      </c>
      <c r="BT507" s="644">
        <f t="shared" si="116"/>
        <v>0</v>
      </c>
      <c r="BU507" s="644">
        <f t="shared" si="117"/>
        <v>0</v>
      </c>
      <c r="BV507" s="644">
        <f t="shared" si="118"/>
        <v>0</v>
      </c>
      <c r="BW507" s="645">
        <f t="shared" si="477"/>
        <v>0</v>
      </c>
      <c r="BX507" s="338"/>
      <c r="BY507" s="338"/>
      <c r="BZ507" s="338"/>
      <c r="CA507" s="338"/>
      <c r="CB507" s="338"/>
      <c r="CC507" s="338"/>
    </row>
    <row r="508" ht="15.75" customHeight="1">
      <c r="A508" s="338"/>
      <c r="B508" s="338"/>
      <c r="C508" s="818"/>
      <c r="D508" s="638">
        <f t="shared" ref="D508:E508" si="523">I508+K508+M508+O508+Q508+S508+U508+W508+Y508+AA508+AC508+AE508+AG508+AI508+AK508+AM508+AO508+AQ508+AS508+AU508+AW508+AY508+BA508+BC508+BE508+BG508+BI508+BK508+BM508+BO508+BQ508</f>
        <v>0</v>
      </c>
      <c r="E508" s="505">
        <f t="shared" si="523"/>
        <v>0</v>
      </c>
      <c r="F508" s="639">
        <f t="shared" si="113"/>
        <v>0</v>
      </c>
      <c r="G508" s="327"/>
      <c r="H508" s="298">
        <f t="shared" si="114"/>
        <v>0</v>
      </c>
      <c r="I508" s="640"/>
      <c r="J508" s="642"/>
      <c r="K508" s="640"/>
      <c r="L508" s="642"/>
      <c r="M508" s="640"/>
      <c r="N508" s="642"/>
      <c r="O508" s="640"/>
      <c r="P508" s="642"/>
      <c r="Q508" s="640"/>
      <c r="R508" s="642"/>
      <c r="S508" s="640"/>
      <c r="T508" s="642"/>
      <c r="U508" s="640"/>
      <c r="V508" s="642"/>
      <c r="W508" s="640"/>
      <c r="X508" s="642"/>
      <c r="Y508" s="640"/>
      <c r="Z508" s="642"/>
      <c r="AA508" s="640"/>
      <c r="AB508" s="642"/>
      <c r="AC508" s="640"/>
      <c r="AD508" s="642"/>
      <c r="AE508" s="640"/>
      <c r="AF508" s="642"/>
      <c r="AG508" s="640"/>
      <c r="AH508" s="642"/>
      <c r="AI508" s="640"/>
      <c r="AJ508" s="642"/>
      <c r="AK508" s="640"/>
      <c r="AL508" s="642"/>
      <c r="AM508" s="640"/>
      <c r="AN508" s="642"/>
      <c r="AO508" s="640"/>
      <c r="AP508" s="642"/>
      <c r="AQ508" s="640"/>
      <c r="AR508" s="642"/>
      <c r="AS508" s="640"/>
      <c r="AT508" s="642"/>
      <c r="AU508" s="640"/>
      <c r="AV508" s="642"/>
      <c r="AW508" s="640"/>
      <c r="AX508" s="642"/>
      <c r="AY508" s="640"/>
      <c r="AZ508" s="642"/>
      <c r="BA508" s="640"/>
      <c r="BB508" s="642"/>
      <c r="BC508" s="640"/>
      <c r="BD508" s="642"/>
      <c r="BE508" s="640"/>
      <c r="BF508" s="642"/>
      <c r="BG508" s="640"/>
      <c r="BH508" s="642"/>
      <c r="BI508" s="640"/>
      <c r="BJ508" s="642"/>
      <c r="BK508" s="640"/>
      <c r="BL508" s="642"/>
      <c r="BM508" s="640"/>
      <c r="BN508" s="642"/>
      <c r="BO508" s="640"/>
      <c r="BP508" s="642"/>
      <c r="BQ508" s="640"/>
      <c r="BR508" s="642"/>
      <c r="BS508" s="643">
        <f t="shared" si="115"/>
        <v>0</v>
      </c>
      <c r="BT508" s="644">
        <f t="shared" si="116"/>
        <v>0</v>
      </c>
      <c r="BU508" s="644">
        <f t="shared" si="117"/>
        <v>0</v>
      </c>
      <c r="BV508" s="644">
        <f t="shared" si="118"/>
        <v>0</v>
      </c>
      <c r="BW508" s="645">
        <f t="shared" si="477"/>
        <v>0</v>
      </c>
      <c r="BX508" s="338"/>
      <c r="BY508" s="338"/>
      <c r="BZ508" s="338"/>
      <c r="CA508" s="338"/>
      <c r="CB508" s="338"/>
      <c r="CC508" s="338"/>
    </row>
    <row r="509" ht="15.75" customHeight="1">
      <c r="A509" s="338"/>
      <c r="B509" s="338"/>
      <c r="C509" s="818"/>
      <c r="D509" s="638">
        <f t="shared" ref="D509:E509" si="524">I509+K509+M509+O509+Q509+S509+U509+W509+Y509+AA509+AC509+AE509+AG509+AI509+AK509+AM509+AO509+AQ509+AS509+AU509+AW509+AY509+BA509+BC509+BE509+BG509+BI509+BK509+BM509+BO509+BQ509</f>
        <v>0</v>
      </c>
      <c r="E509" s="505">
        <f t="shared" si="524"/>
        <v>0</v>
      </c>
      <c r="F509" s="639">
        <f t="shared" si="113"/>
        <v>0</v>
      </c>
      <c r="G509" s="327"/>
      <c r="H509" s="298">
        <f t="shared" si="114"/>
        <v>0</v>
      </c>
      <c r="I509" s="640"/>
      <c r="J509" s="642"/>
      <c r="K509" s="640"/>
      <c r="L509" s="642"/>
      <c r="M509" s="640"/>
      <c r="N509" s="642"/>
      <c r="O509" s="640"/>
      <c r="P509" s="642"/>
      <c r="Q509" s="640"/>
      <c r="R509" s="642"/>
      <c r="S509" s="640"/>
      <c r="T509" s="642"/>
      <c r="U509" s="640"/>
      <c r="V509" s="642"/>
      <c r="W509" s="640"/>
      <c r="X509" s="642"/>
      <c r="Y509" s="640"/>
      <c r="Z509" s="642"/>
      <c r="AA509" s="640"/>
      <c r="AB509" s="642"/>
      <c r="AC509" s="640"/>
      <c r="AD509" s="642"/>
      <c r="AE509" s="640"/>
      <c r="AF509" s="642"/>
      <c r="AG509" s="640"/>
      <c r="AH509" s="642"/>
      <c r="AI509" s="640"/>
      <c r="AJ509" s="642"/>
      <c r="AK509" s="640"/>
      <c r="AL509" s="642"/>
      <c r="AM509" s="640"/>
      <c r="AN509" s="642"/>
      <c r="AO509" s="640"/>
      <c r="AP509" s="642"/>
      <c r="AQ509" s="640"/>
      <c r="AR509" s="642"/>
      <c r="AS509" s="640"/>
      <c r="AT509" s="642"/>
      <c r="AU509" s="640"/>
      <c r="AV509" s="642"/>
      <c r="AW509" s="640"/>
      <c r="AX509" s="642"/>
      <c r="AY509" s="640"/>
      <c r="AZ509" s="642"/>
      <c r="BA509" s="640"/>
      <c r="BB509" s="642"/>
      <c r="BC509" s="640"/>
      <c r="BD509" s="642"/>
      <c r="BE509" s="640"/>
      <c r="BF509" s="642"/>
      <c r="BG509" s="640"/>
      <c r="BH509" s="642"/>
      <c r="BI509" s="640"/>
      <c r="BJ509" s="642"/>
      <c r="BK509" s="640"/>
      <c r="BL509" s="642"/>
      <c r="BM509" s="640"/>
      <c r="BN509" s="642"/>
      <c r="BO509" s="640"/>
      <c r="BP509" s="642"/>
      <c r="BQ509" s="640"/>
      <c r="BR509" s="642"/>
      <c r="BS509" s="643">
        <f t="shared" si="115"/>
        <v>0</v>
      </c>
      <c r="BT509" s="644">
        <f t="shared" si="116"/>
        <v>0</v>
      </c>
      <c r="BU509" s="644">
        <f t="shared" si="117"/>
        <v>0</v>
      </c>
      <c r="BV509" s="644">
        <f t="shared" si="118"/>
        <v>0</v>
      </c>
      <c r="BW509" s="645">
        <f t="shared" si="477"/>
        <v>0</v>
      </c>
      <c r="BX509" s="338"/>
      <c r="BY509" s="338"/>
      <c r="BZ509" s="338"/>
      <c r="CA509" s="338"/>
      <c r="CB509" s="338"/>
      <c r="CC509" s="338"/>
    </row>
    <row r="510" ht="15.75" customHeight="1">
      <c r="A510" s="338"/>
      <c r="B510" s="338"/>
      <c r="C510" s="818"/>
      <c r="D510" s="638">
        <f t="shared" ref="D510:E510" si="525">I510+K510+M510+O510+Q510+S510+U510+W510+Y510+AA510+AC510+AE510+AG510+AI510+AK510+AM510+AO510+AQ510+AS510+AU510+AW510+AY510+BA510+BC510+BE510+BG510+BI510+BK510+BM510+BO510+BQ510</f>
        <v>0</v>
      </c>
      <c r="E510" s="505">
        <f t="shared" si="525"/>
        <v>0</v>
      </c>
      <c r="F510" s="639">
        <f t="shared" si="113"/>
        <v>0</v>
      </c>
      <c r="G510" s="327"/>
      <c r="H510" s="298">
        <f t="shared" si="114"/>
        <v>0</v>
      </c>
      <c r="I510" s="640"/>
      <c r="J510" s="642"/>
      <c r="K510" s="640"/>
      <c r="L510" s="642"/>
      <c r="M510" s="640"/>
      <c r="N510" s="642"/>
      <c r="O510" s="640"/>
      <c r="P510" s="642"/>
      <c r="Q510" s="640"/>
      <c r="R510" s="642"/>
      <c r="S510" s="640"/>
      <c r="T510" s="642"/>
      <c r="U510" s="640"/>
      <c r="V510" s="642"/>
      <c r="W510" s="640"/>
      <c r="X510" s="642"/>
      <c r="Y510" s="640"/>
      <c r="Z510" s="642"/>
      <c r="AA510" s="640"/>
      <c r="AB510" s="642"/>
      <c r="AC510" s="640"/>
      <c r="AD510" s="642"/>
      <c r="AE510" s="640"/>
      <c r="AF510" s="642"/>
      <c r="AG510" s="640"/>
      <c r="AH510" s="642"/>
      <c r="AI510" s="640"/>
      <c r="AJ510" s="642"/>
      <c r="AK510" s="640"/>
      <c r="AL510" s="642"/>
      <c r="AM510" s="640"/>
      <c r="AN510" s="642"/>
      <c r="AO510" s="640"/>
      <c r="AP510" s="642"/>
      <c r="AQ510" s="640"/>
      <c r="AR510" s="642"/>
      <c r="AS510" s="640"/>
      <c r="AT510" s="642"/>
      <c r="AU510" s="640"/>
      <c r="AV510" s="642"/>
      <c r="AW510" s="640"/>
      <c r="AX510" s="642"/>
      <c r="AY510" s="640"/>
      <c r="AZ510" s="642"/>
      <c r="BA510" s="640"/>
      <c r="BB510" s="642"/>
      <c r="BC510" s="640"/>
      <c r="BD510" s="642"/>
      <c r="BE510" s="640"/>
      <c r="BF510" s="642"/>
      <c r="BG510" s="640"/>
      <c r="BH510" s="642"/>
      <c r="BI510" s="640"/>
      <c r="BJ510" s="642"/>
      <c r="BK510" s="640"/>
      <c r="BL510" s="642"/>
      <c r="BM510" s="640"/>
      <c r="BN510" s="642"/>
      <c r="BO510" s="640"/>
      <c r="BP510" s="642"/>
      <c r="BQ510" s="640"/>
      <c r="BR510" s="642"/>
      <c r="BS510" s="643">
        <f t="shared" si="115"/>
        <v>0</v>
      </c>
      <c r="BT510" s="644">
        <f t="shared" si="116"/>
        <v>0</v>
      </c>
      <c r="BU510" s="644">
        <f t="shared" si="117"/>
        <v>0</v>
      </c>
      <c r="BV510" s="644">
        <f t="shared" si="118"/>
        <v>0</v>
      </c>
      <c r="BW510" s="645">
        <f t="shared" si="477"/>
        <v>0</v>
      </c>
      <c r="BX510" s="338"/>
      <c r="BY510" s="338"/>
      <c r="BZ510" s="338"/>
      <c r="CA510" s="338"/>
      <c r="CB510" s="338"/>
      <c r="CC510" s="338"/>
    </row>
    <row r="511" ht="15.75" customHeight="1">
      <c r="A511" s="338"/>
      <c r="B511" s="338"/>
      <c r="C511" s="818"/>
      <c r="D511" s="638">
        <f t="shared" ref="D511:E511" si="526">I511+K511+M511+O511+Q511+S511+U511+W511+Y511+AA511+AC511+AE511+AG511+AI511+AK511+AM511+AO511+AQ511+AS511+AU511+AW511+AY511+BA511+BC511+BE511+BG511+BI511+BK511+BM511+BO511+BQ511</f>
        <v>0</v>
      </c>
      <c r="E511" s="505">
        <f t="shared" si="526"/>
        <v>0</v>
      </c>
      <c r="F511" s="639">
        <f t="shared" si="113"/>
        <v>0</v>
      </c>
      <c r="G511" s="327"/>
      <c r="H511" s="298">
        <f t="shared" si="114"/>
        <v>0</v>
      </c>
      <c r="I511" s="640"/>
      <c r="J511" s="642"/>
      <c r="K511" s="640"/>
      <c r="L511" s="642"/>
      <c r="M511" s="640"/>
      <c r="N511" s="642"/>
      <c r="O511" s="640"/>
      <c r="P511" s="642"/>
      <c r="Q511" s="640"/>
      <c r="R511" s="642"/>
      <c r="S511" s="640"/>
      <c r="T511" s="642"/>
      <c r="U511" s="640"/>
      <c r="V511" s="642"/>
      <c r="W511" s="640"/>
      <c r="X511" s="642"/>
      <c r="Y511" s="640"/>
      <c r="Z511" s="642"/>
      <c r="AA511" s="640"/>
      <c r="AB511" s="642"/>
      <c r="AC511" s="640"/>
      <c r="AD511" s="642"/>
      <c r="AE511" s="640"/>
      <c r="AF511" s="642"/>
      <c r="AG511" s="640"/>
      <c r="AH511" s="642"/>
      <c r="AI511" s="640"/>
      <c r="AJ511" s="642"/>
      <c r="AK511" s="640"/>
      <c r="AL511" s="642"/>
      <c r="AM511" s="640"/>
      <c r="AN511" s="642"/>
      <c r="AO511" s="640"/>
      <c r="AP511" s="642"/>
      <c r="AQ511" s="640"/>
      <c r="AR511" s="642"/>
      <c r="AS511" s="640"/>
      <c r="AT511" s="642"/>
      <c r="AU511" s="640"/>
      <c r="AV511" s="642"/>
      <c r="AW511" s="640"/>
      <c r="AX511" s="642"/>
      <c r="AY511" s="640"/>
      <c r="AZ511" s="642"/>
      <c r="BA511" s="640"/>
      <c r="BB511" s="642"/>
      <c r="BC511" s="640"/>
      <c r="BD511" s="642"/>
      <c r="BE511" s="640"/>
      <c r="BF511" s="642"/>
      <c r="BG511" s="640"/>
      <c r="BH511" s="642"/>
      <c r="BI511" s="640"/>
      <c r="BJ511" s="642"/>
      <c r="BK511" s="640"/>
      <c r="BL511" s="642"/>
      <c r="BM511" s="640"/>
      <c r="BN511" s="642"/>
      <c r="BO511" s="640"/>
      <c r="BP511" s="642"/>
      <c r="BQ511" s="640"/>
      <c r="BR511" s="642"/>
      <c r="BS511" s="643">
        <f t="shared" si="115"/>
        <v>0</v>
      </c>
      <c r="BT511" s="644">
        <f t="shared" si="116"/>
        <v>0</v>
      </c>
      <c r="BU511" s="644">
        <f t="shared" si="117"/>
        <v>0</v>
      </c>
      <c r="BV511" s="644">
        <f t="shared" si="118"/>
        <v>0</v>
      </c>
      <c r="BW511" s="645">
        <f t="shared" si="477"/>
        <v>0</v>
      </c>
      <c r="BX511" s="338"/>
      <c r="BY511" s="338"/>
      <c r="BZ511" s="338"/>
      <c r="CA511" s="338"/>
      <c r="CB511" s="338"/>
      <c r="CC511" s="338"/>
    </row>
    <row r="512" ht="15.75" customHeight="1">
      <c r="A512" s="338"/>
      <c r="B512" s="338"/>
      <c r="C512" s="818"/>
      <c r="D512" s="638">
        <f t="shared" ref="D512:E512" si="527">I512+K512+M512+O512+Q512+S512+U512+W512+Y512+AA512+AC512+AE512+AG512+AI512+AK512+AM512+AO512+AQ512+AS512+AU512+AW512+AY512+BA512+BC512+BE512+BG512+BI512+BK512+BM512+BO512+BQ512</f>
        <v>0</v>
      </c>
      <c r="E512" s="505">
        <f t="shared" si="527"/>
        <v>0</v>
      </c>
      <c r="F512" s="639">
        <f t="shared" si="113"/>
        <v>0</v>
      </c>
      <c r="G512" s="327"/>
      <c r="H512" s="298">
        <f t="shared" si="114"/>
        <v>0</v>
      </c>
      <c r="I512" s="640"/>
      <c r="J512" s="642"/>
      <c r="K512" s="640"/>
      <c r="L512" s="642"/>
      <c r="M512" s="640"/>
      <c r="N512" s="642"/>
      <c r="O512" s="640"/>
      <c r="P512" s="642"/>
      <c r="Q512" s="640"/>
      <c r="R512" s="642"/>
      <c r="S512" s="640"/>
      <c r="T512" s="642"/>
      <c r="U512" s="640"/>
      <c r="V512" s="642"/>
      <c r="W512" s="640"/>
      <c r="X512" s="642"/>
      <c r="Y512" s="640"/>
      <c r="Z512" s="642"/>
      <c r="AA512" s="640"/>
      <c r="AB512" s="642"/>
      <c r="AC512" s="640"/>
      <c r="AD512" s="642"/>
      <c r="AE512" s="640"/>
      <c r="AF512" s="642"/>
      <c r="AG512" s="640"/>
      <c r="AH512" s="642"/>
      <c r="AI512" s="640"/>
      <c r="AJ512" s="642"/>
      <c r="AK512" s="640"/>
      <c r="AL512" s="642"/>
      <c r="AM512" s="640"/>
      <c r="AN512" s="642"/>
      <c r="AO512" s="640"/>
      <c r="AP512" s="642"/>
      <c r="AQ512" s="640"/>
      <c r="AR512" s="642"/>
      <c r="AS512" s="640"/>
      <c r="AT512" s="642"/>
      <c r="AU512" s="640"/>
      <c r="AV512" s="642"/>
      <c r="AW512" s="640"/>
      <c r="AX512" s="642"/>
      <c r="AY512" s="640"/>
      <c r="AZ512" s="642"/>
      <c r="BA512" s="640"/>
      <c r="BB512" s="642"/>
      <c r="BC512" s="640"/>
      <c r="BD512" s="642"/>
      <c r="BE512" s="640"/>
      <c r="BF512" s="642"/>
      <c r="BG512" s="640"/>
      <c r="BH512" s="642"/>
      <c r="BI512" s="640"/>
      <c r="BJ512" s="642"/>
      <c r="BK512" s="640"/>
      <c r="BL512" s="642"/>
      <c r="BM512" s="640"/>
      <c r="BN512" s="642"/>
      <c r="BO512" s="640"/>
      <c r="BP512" s="642"/>
      <c r="BQ512" s="640"/>
      <c r="BR512" s="642"/>
      <c r="BS512" s="643">
        <f t="shared" si="115"/>
        <v>0</v>
      </c>
      <c r="BT512" s="644">
        <f t="shared" si="116"/>
        <v>0</v>
      </c>
      <c r="BU512" s="644">
        <f t="shared" si="117"/>
        <v>0</v>
      </c>
      <c r="BV512" s="644">
        <f t="shared" si="118"/>
        <v>0</v>
      </c>
      <c r="BW512" s="645">
        <f t="shared" si="477"/>
        <v>0</v>
      </c>
      <c r="BX512" s="338"/>
      <c r="BY512" s="338"/>
      <c r="BZ512" s="338"/>
      <c r="CA512" s="338"/>
      <c r="CB512" s="338"/>
      <c r="CC512" s="338"/>
    </row>
    <row r="513" ht="15.75" customHeight="1">
      <c r="A513" s="338"/>
      <c r="B513" s="338"/>
      <c r="C513" s="818"/>
      <c r="D513" s="638">
        <f t="shared" ref="D513:E513" si="528">I513+K513+M513+O513+Q513+S513+U513+W513+Y513+AA513+AC513+AE513+AG513+AI513+AK513+AM513+AO513+AQ513+AS513+AU513+AW513+AY513+BA513+BC513+BE513+BG513+BI513+BK513+BM513+BO513+BQ513</f>
        <v>0</v>
      </c>
      <c r="E513" s="505">
        <f t="shared" si="528"/>
        <v>0</v>
      </c>
      <c r="F513" s="639">
        <f t="shared" si="113"/>
        <v>0</v>
      </c>
      <c r="G513" s="327"/>
      <c r="H513" s="298">
        <f t="shared" si="114"/>
        <v>0</v>
      </c>
      <c r="I513" s="640"/>
      <c r="J513" s="642"/>
      <c r="K513" s="640"/>
      <c r="L513" s="642"/>
      <c r="M513" s="640"/>
      <c r="N513" s="642"/>
      <c r="O513" s="640"/>
      <c r="P513" s="642"/>
      <c r="Q513" s="640"/>
      <c r="R513" s="642"/>
      <c r="S513" s="640"/>
      <c r="T513" s="642"/>
      <c r="U513" s="640"/>
      <c r="V513" s="642"/>
      <c r="W513" s="640"/>
      <c r="X513" s="642"/>
      <c r="Y513" s="640"/>
      <c r="Z513" s="642"/>
      <c r="AA513" s="640"/>
      <c r="AB513" s="642"/>
      <c r="AC513" s="640"/>
      <c r="AD513" s="642"/>
      <c r="AE513" s="640"/>
      <c r="AF513" s="642"/>
      <c r="AG513" s="640"/>
      <c r="AH513" s="642"/>
      <c r="AI513" s="640"/>
      <c r="AJ513" s="642"/>
      <c r="AK513" s="640"/>
      <c r="AL513" s="642"/>
      <c r="AM513" s="640"/>
      <c r="AN513" s="642"/>
      <c r="AO513" s="640"/>
      <c r="AP513" s="642"/>
      <c r="AQ513" s="640"/>
      <c r="AR513" s="642"/>
      <c r="AS513" s="640"/>
      <c r="AT513" s="642"/>
      <c r="AU513" s="640"/>
      <c r="AV513" s="642"/>
      <c r="AW513" s="640"/>
      <c r="AX513" s="642"/>
      <c r="AY513" s="640"/>
      <c r="AZ513" s="642"/>
      <c r="BA513" s="640"/>
      <c r="BB513" s="642"/>
      <c r="BC513" s="640"/>
      <c r="BD513" s="642"/>
      <c r="BE513" s="640"/>
      <c r="BF513" s="642"/>
      <c r="BG513" s="640"/>
      <c r="BH513" s="642"/>
      <c r="BI513" s="640"/>
      <c r="BJ513" s="642"/>
      <c r="BK513" s="640"/>
      <c r="BL513" s="642"/>
      <c r="BM513" s="640"/>
      <c r="BN513" s="642"/>
      <c r="BO513" s="640"/>
      <c r="BP513" s="642"/>
      <c r="BQ513" s="640"/>
      <c r="BR513" s="642"/>
      <c r="BS513" s="643">
        <f t="shared" si="115"/>
        <v>0</v>
      </c>
      <c r="BT513" s="644">
        <f t="shared" si="116"/>
        <v>0</v>
      </c>
      <c r="BU513" s="644">
        <f t="shared" si="117"/>
        <v>0</v>
      </c>
      <c r="BV513" s="644">
        <f t="shared" si="118"/>
        <v>0</v>
      </c>
      <c r="BW513" s="645">
        <f t="shared" si="477"/>
        <v>0</v>
      </c>
      <c r="BX513" s="338"/>
      <c r="BY513" s="338"/>
      <c r="BZ513" s="338"/>
      <c r="CA513" s="338"/>
      <c r="CB513" s="338"/>
      <c r="CC513" s="338"/>
    </row>
    <row r="514" ht="15.75" customHeight="1">
      <c r="A514" s="338"/>
      <c r="B514" s="338"/>
      <c r="C514" s="818"/>
      <c r="D514" s="638">
        <f t="shared" ref="D514:E514" si="529">I514+K514+M514+O514+Q514+S514+U514+W514+Y514+AA514+AC514+AE514+AG514+AI514+AK514+AM514+AO514+AQ514+AS514+AU514+AW514+AY514+BA514+BC514+BE514+BG514+BI514+BK514+BM514+BO514+BQ514</f>
        <v>0</v>
      </c>
      <c r="E514" s="505">
        <f t="shared" si="529"/>
        <v>0</v>
      </c>
      <c r="F514" s="639">
        <f t="shared" si="113"/>
        <v>0</v>
      </c>
      <c r="G514" s="327"/>
      <c r="H514" s="298">
        <f t="shared" si="114"/>
        <v>0</v>
      </c>
      <c r="I514" s="640"/>
      <c r="J514" s="642"/>
      <c r="K514" s="640"/>
      <c r="L514" s="642"/>
      <c r="M514" s="640"/>
      <c r="N514" s="642"/>
      <c r="O514" s="640"/>
      <c r="P514" s="642"/>
      <c r="Q514" s="640"/>
      <c r="R514" s="642"/>
      <c r="S514" s="640"/>
      <c r="T514" s="642"/>
      <c r="U514" s="640"/>
      <c r="V514" s="642"/>
      <c r="W514" s="640"/>
      <c r="X514" s="642"/>
      <c r="Y514" s="640"/>
      <c r="Z514" s="642"/>
      <c r="AA514" s="640"/>
      <c r="AB514" s="642"/>
      <c r="AC514" s="640"/>
      <c r="AD514" s="642"/>
      <c r="AE514" s="640"/>
      <c r="AF514" s="642"/>
      <c r="AG514" s="640"/>
      <c r="AH514" s="642"/>
      <c r="AI514" s="640"/>
      <c r="AJ514" s="642"/>
      <c r="AK514" s="640"/>
      <c r="AL514" s="642"/>
      <c r="AM514" s="640"/>
      <c r="AN514" s="642"/>
      <c r="AO514" s="640"/>
      <c r="AP514" s="642"/>
      <c r="AQ514" s="640"/>
      <c r="AR514" s="642"/>
      <c r="AS514" s="640"/>
      <c r="AT514" s="642"/>
      <c r="AU514" s="640"/>
      <c r="AV514" s="642"/>
      <c r="AW514" s="640"/>
      <c r="AX514" s="642"/>
      <c r="AY514" s="640"/>
      <c r="AZ514" s="642"/>
      <c r="BA514" s="640"/>
      <c r="BB514" s="642"/>
      <c r="BC514" s="640"/>
      <c r="BD514" s="642"/>
      <c r="BE514" s="640"/>
      <c r="BF514" s="642"/>
      <c r="BG514" s="640"/>
      <c r="BH514" s="642"/>
      <c r="BI514" s="640"/>
      <c r="BJ514" s="642"/>
      <c r="BK514" s="640"/>
      <c r="BL514" s="642"/>
      <c r="BM514" s="640"/>
      <c r="BN514" s="642"/>
      <c r="BO514" s="640"/>
      <c r="BP514" s="642"/>
      <c r="BQ514" s="640"/>
      <c r="BR514" s="642"/>
      <c r="BS514" s="643">
        <f t="shared" si="115"/>
        <v>0</v>
      </c>
      <c r="BT514" s="644">
        <f t="shared" si="116"/>
        <v>0</v>
      </c>
      <c r="BU514" s="644">
        <f t="shared" si="117"/>
        <v>0</v>
      </c>
      <c r="BV514" s="644">
        <f t="shared" si="118"/>
        <v>0</v>
      </c>
      <c r="BW514" s="645">
        <f t="shared" si="477"/>
        <v>0</v>
      </c>
      <c r="BX514" s="338"/>
      <c r="BY514" s="338"/>
      <c r="BZ514" s="338"/>
      <c r="CA514" s="338"/>
      <c r="CB514" s="338"/>
      <c r="CC514" s="338"/>
    </row>
    <row r="515" ht="15.75" customHeight="1">
      <c r="A515" s="338"/>
      <c r="B515" s="338"/>
      <c r="C515" s="818"/>
      <c r="D515" s="638">
        <f t="shared" ref="D515:E515" si="530">I515+K515+M515+O515+Q515+S515+U515+W515+Y515+AA515+AC515+AE515+AG515+AI515+AK515+AM515+AO515+AQ515+AS515+AU515+AW515+AY515+BA515+BC515+BE515+BG515+BI515+BK515+BM515+BO515+BQ515</f>
        <v>0</v>
      </c>
      <c r="E515" s="505">
        <f t="shared" si="530"/>
        <v>0</v>
      </c>
      <c r="F515" s="639">
        <f t="shared" si="113"/>
        <v>0</v>
      </c>
      <c r="G515" s="327"/>
      <c r="H515" s="298">
        <f t="shared" si="114"/>
        <v>0</v>
      </c>
      <c r="I515" s="640"/>
      <c r="J515" s="642"/>
      <c r="K515" s="640"/>
      <c r="L515" s="642"/>
      <c r="M515" s="640"/>
      <c r="N515" s="642"/>
      <c r="O515" s="640"/>
      <c r="P515" s="642"/>
      <c r="Q515" s="640"/>
      <c r="R515" s="642"/>
      <c r="S515" s="640"/>
      <c r="T515" s="642"/>
      <c r="U515" s="640"/>
      <c r="V515" s="642"/>
      <c r="W515" s="640"/>
      <c r="X515" s="642"/>
      <c r="Y515" s="640"/>
      <c r="Z515" s="642"/>
      <c r="AA515" s="640"/>
      <c r="AB515" s="642"/>
      <c r="AC515" s="640"/>
      <c r="AD515" s="642"/>
      <c r="AE515" s="640"/>
      <c r="AF515" s="642"/>
      <c r="AG515" s="640"/>
      <c r="AH515" s="642"/>
      <c r="AI515" s="640"/>
      <c r="AJ515" s="642"/>
      <c r="AK515" s="640"/>
      <c r="AL515" s="642"/>
      <c r="AM515" s="640"/>
      <c r="AN515" s="642"/>
      <c r="AO515" s="640"/>
      <c r="AP515" s="642"/>
      <c r="AQ515" s="640"/>
      <c r="AR515" s="642"/>
      <c r="AS515" s="640"/>
      <c r="AT515" s="642"/>
      <c r="AU515" s="640"/>
      <c r="AV515" s="642"/>
      <c r="AW515" s="640"/>
      <c r="AX515" s="642"/>
      <c r="AY515" s="640"/>
      <c r="AZ515" s="642"/>
      <c r="BA515" s="640"/>
      <c r="BB515" s="642"/>
      <c r="BC515" s="640"/>
      <c r="BD515" s="642"/>
      <c r="BE515" s="640"/>
      <c r="BF515" s="642"/>
      <c r="BG515" s="640"/>
      <c r="BH515" s="642"/>
      <c r="BI515" s="640"/>
      <c r="BJ515" s="642"/>
      <c r="BK515" s="640"/>
      <c r="BL515" s="642"/>
      <c r="BM515" s="640"/>
      <c r="BN515" s="642"/>
      <c r="BO515" s="640"/>
      <c r="BP515" s="642"/>
      <c r="BQ515" s="640"/>
      <c r="BR515" s="642"/>
      <c r="BS515" s="643">
        <f t="shared" si="115"/>
        <v>0</v>
      </c>
      <c r="BT515" s="644">
        <f t="shared" si="116"/>
        <v>0</v>
      </c>
      <c r="BU515" s="644">
        <f t="shared" si="117"/>
        <v>0</v>
      </c>
      <c r="BV515" s="644">
        <f t="shared" si="118"/>
        <v>0</v>
      </c>
      <c r="BW515" s="645">
        <f t="shared" si="477"/>
        <v>0</v>
      </c>
      <c r="BX515" s="338"/>
      <c r="BY515" s="338"/>
      <c r="BZ515" s="338"/>
      <c r="CA515" s="338"/>
      <c r="CB515" s="338"/>
      <c r="CC515" s="338"/>
    </row>
    <row r="516" ht="15.75" customHeight="1">
      <c r="A516" s="338"/>
      <c r="B516" s="338"/>
      <c r="C516" s="818"/>
      <c r="D516" s="638">
        <f t="shared" ref="D516:E516" si="531">I516+K516+M516+O516+Q516+S516+U516+W516+Y516+AA516+AC516+AE516+AG516+AI516+AK516+AM516+AO516+AQ516+AS516+AU516+AW516+AY516+BA516+BC516+BE516+BG516+BI516+BK516+BM516+BO516+BQ516</f>
        <v>0</v>
      </c>
      <c r="E516" s="505">
        <f t="shared" si="531"/>
        <v>0</v>
      </c>
      <c r="F516" s="639">
        <f t="shared" si="113"/>
        <v>0</v>
      </c>
      <c r="G516" s="327"/>
      <c r="H516" s="298">
        <f t="shared" si="114"/>
        <v>0</v>
      </c>
      <c r="I516" s="640"/>
      <c r="J516" s="642"/>
      <c r="K516" s="640"/>
      <c r="L516" s="642"/>
      <c r="M516" s="640"/>
      <c r="N516" s="642"/>
      <c r="O516" s="640"/>
      <c r="P516" s="642"/>
      <c r="Q516" s="640"/>
      <c r="R516" s="642"/>
      <c r="S516" s="640"/>
      <c r="T516" s="642"/>
      <c r="U516" s="640"/>
      <c r="V516" s="642"/>
      <c r="W516" s="640"/>
      <c r="X516" s="642"/>
      <c r="Y516" s="640"/>
      <c r="Z516" s="642"/>
      <c r="AA516" s="640"/>
      <c r="AB516" s="642"/>
      <c r="AC516" s="640"/>
      <c r="AD516" s="642"/>
      <c r="AE516" s="640"/>
      <c r="AF516" s="642"/>
      <c r="AG516" s="640"/>
      <c r="AH516" s="642"/>
      <c r="AI516" s="640"/>
      <c r="AJ516" s="642"/>
      <c r="AK516" s="640"/>
      <c r="AL516" s="642"/>
      <c r="AM516" s="640"/>
      <c r="AN516" s="642"/>
      <c r="AO516" s="640"/>
      <c r="AP516" s="642"/>
      <c r="AQ516" s="640"/>
      <c r="AR516" s="642"/>
      <c r="AS516" s="640"/>
      <c r="AT516" s="642"/>
      <c r="AU516" s="640"/>
      <c r="AV516" s="642"/>
      <c r="AW516" s="640"/>
      <c r="AX516" s="642"/>
      <c r="AY516" s="640"/>
      <c r="AZ516" s="642"/>
      <c r="BA516" s="640"/>
      <c r="BB516" s="642"/>
      <c r="BC516" s="640"/>
      <c r="BD516" s="642"/>
      <c r="BE516" s="640"/>
      <c r="BF516" s="642"/>
      <c r="BG516" s="640"/>
      <c r="BH516" s="642"/>
      <c r="BI516" s="640"/>
      <c r="BJ516" s="642"/>
      <c r="BK516" s="640"/>
      <c r="BL516" s="642"/>
      <c r="BM516" s="640"/>
      <c r="BN516" s="642"/>
      <c r="BO516" s="640"/>
      <c r="BP516" s="642"/>
      <c r="BQ516" s="640"/>
      <c r="BR516" s="642"/>
      <c r="BS516" s="643">
        <f t="shared" si="115"/>
        <v>0</v>
      </c>
      <c r="BT516" s="644">
        <f t="shared" si="116"/>
        <v>0</v>
      </c>
      <c r="BU516" s="644">
        <f t="shared" si="117"/>
        <v>0</v>
      </c>
      <c r="BV516" s="644">
        <f t="shared" si="118"/>
        <v>0</v>
      </c>
      <c r="BW516" s="645">
        <f t="shared" si="477"/>
        <v>0</v>
      </c>
      <c r="BX516" s="338"/>
      <c r="BY516" s="338"/>
      <c r="BZ516" s="338"/>
      <c r="CA516" s="338"/>
      <c r="CB516" s="338"/>
      <c r="CC516" s="338"/>
    </row>
    <row r="517" ht="15.75" customHeight="1">
      <c r="A517" s="338"/>
      <c r="B517" s="338"/>
      <c r="C517" s="818"/>
      <c r="D517" s="638">
        <f t="shared" ref="D517:E517" si="532">I517+K517+M517+O517+Q517+S517+U517+W517+Y517+AA517+AC517+AE517+AG517+AI517+AK517+AM517+AO517+AQ517+AS517+AU517+AW517+AY517+BA517+BC517+BE517+BG517+BI517+BK517+BM517+BO517+BQ517</f>
        <v>0</v>
      </c>
      <c r="E517" s="505">
        <f t="shared" si="532"/>
        <v>0</v>
      </c>
      <c r="F517" s="639">
        <f t="shared" si="113"/>
        <v>0</v>
      </c>
      <c r="G517" s="327"/>
      <c r="H517" s="298">
        <f t="shared" si="114"/>
        <v>0</v>
      </c>
      <c r="I517" s="640"/>
      <c r="J517" s="642"/>
      <c r="K517" s="640"/>
      <c r="L517" s="642"/>
      <c r="M517" s="640"/>
      <c r="N517" s="642"/>
      <c r="O517" s="640"/>
      <c r="P517" s="642"/>
      <c r="Q517" s="640"/>
      <c r="R517" s="642"/>
      <c r="S517" s="640"/>
      <c r="T517" s="642"/>
      <c r="U517" s="640"/>
      <c r="V517" s="642"/>
      <c r="W517" s="640"/>
      <c r="X517" s="642"/>
      <c r="Y517" s="640"/>
      <c r="Z517" s="642"/>
      <c r="AA517" s="640"/>
      <c r="AB517" s="642"/>
      <c r="AC517" s="640"/>
      <c r="AD517" s="642"/>
      <c r="AE517" s="640"/>
      <c r="AF517" s="642"/>
      <c r="AG517" s="640"/>
      <c r="AH517" s="642"/>
      <c r="AI517" s="640"/>
      <c r="AJ517" s="642"/>
      <c r="AK517" s="640"/>
      <c r="AL517" s="642"/>
      <c r="AM517" s="640"/>
      <c r="AN517" s="642"/>
      <c r="AO517" s="640"/>
      <c r="AP517" s="642"/>
      <c r="AQ517" s="640"/>
      <c r="AR517" s="642"/>
      <c r="AS517" s="640"/>
      <c r="AT517" s="642"/>
      <c r="AU517" s="640"/>
      <c r="AV517" s="642"/>
      <c r="AW517" s="640"/>
      <c r="AX517" s="642"/>
      <c r="AY517" s="640"/>
      <c r="AZ517" s="642"/>
      <c r="BA517" s="640"/>
      <c r="BB517" s="642"/>
      <c r="BC517" s="640"/>
      <c r="BD517" s="642"/>
      <c r="BE517" s="640"/>
      <c r="BF517" s="642"/>
      <c r="BG517" s="640"/>
      <c r="BH517" s="642"/>
      <c r="BI517" s="640"/>
      <c r="BJ517" s="642"/>
      <c r="BK517" s="640"/>
      <c r="BL517" s="642"/>
      <c r="BM517" s="640"/>
      <c r="BN517" s="642"/>
      <c r="BO517" s="640"/>
      <c r="BP517" s="642"/>
      <c r="BQ517" s="640"/>
      <c r="BR517" s="642"/>
      <c r="BS517" s="643">
        <f t="shared" si="115"/>
        <v>0</v>
      </c>
      <c r="BT517" s="644">
        <f t="shared" si="116"/>
        <v>0</v>
      </c>
      <c r="BU517" s="644">
        <f t="shared" si="117"/>
        <v>0</v>
      </c>
      <c r="BV517" s="644">
        <f t="shared" si="118"/>
        <v>0</v>
      </c>
      <c r="BW517" s="645">
        <f t="shared" si="477"/>
        <v>0</v>
      </c>
      <c r="BX517" s="338"/>
      <c r="BY517" s="338"/>
      <c r="BZ517" s="338"/>
      <c r="CA517" s="338"/>
      <c r="CB517" s="338"/>
      <c r="CC517" s="338"/>
    </row>
    <row r="518" ht="15.75" customHeight="1">
      <c r="A518" s="338"/>
      <c r="B518" s="338"/>
      <c r="C518" s="818"/>
      <c r="D518" s="638">
        <f t="shared" ref="D518:E518" si="533">I518+K518+M518+O518+Q518+S518+U518+W518+Y518+AA518+AC518+AE518+AG518+AI518+AK518+AM518+AO518+AQ518+AS518+AU518+AW518+AY518+BA518+BC518+BE518+BG518+BI518+BK518+BM518+BO518+BQ518</f>
        <v>0</v>
      </c>
      <c r="E518" s="505">
        <f t="shared" si="533"/>
        <v>0</v>
      </c>
      <c r="F518" s="639">
        <f t="shared" si="113"/>
        <v>0</v>
      </c>
      <c r="G518" s="327"/>
      <c r="H518" s="298">
        <f t="shared" si="114"/>
        <v>0</v>
      </c>
      <c r="I518" s="640"/>
      <c r="J518" s="642"/>
      <c r="K518" s="640"/>
      <c r="L518" s="642"/>
      <c r="M518" s="640"/>
      <c r="N518" s="642"/>
      <c r="O518" s="640"/>
      <c r="P518" s="642"/>
      <c r="Q518" s="640"/>
      <c r="R518" s="642"/>
      <c r="S518" s="640"/>
      <c r="T518" s="642"/>
      <c r="U518" s="640"/>
      <c r="V518" s="642"/>
      <c r="W518" s="640"/>
      <c r="X518" s="642"/>
      <c r="Y518" s="640"/>
      <c r="Z518" s="642"/>
      <c r="AA518" s="640"/>
      <c r="AB518" s="642"/>
      <c r="AC518" s="640"/>
      <c r="AD518" s="642"/>
      <c r="AE518" s="640"/>
      <c r="AF518" s="642"/>
      <c r="AG518" s="640"/>
      <c r="AH518" s="642"/>
      <c r="AI518" s="640"/>
      <c r="AJ518" s="642"/>
      <c r="AK518" s="640"/>
      <c r="AL518" s="642"/>
      <c r="AM518" s="640"/>
      <c r="AN518" s="642"/>
      <c r="AO518" s="640"/>
      <c r="AP518" s="642"/>
      <c r="AQ518" s="640"/>
      <c r="AR518" s="642"/>
      <c r="AS518" s="640"/>
      <c r="AT518" s="642"/>
      <c r="AU518" s="640"/>
      <c r="AV518" s="642"/>
      <c r="AW518" s="640"/>
      <c r="AX518" s="642"/>
      <c r="AY518" s="640"/>
      <c r="AZ518" s="642"/>
      <c r="BA518" s="640"/>
      <c r="BB518" s="642"/>
      <c r="BC518" s="640"/>
      <c r="BD518" s="642"/>
      <c r="BE518" s="640"/>
      <c r="BF518" s="642"/>
      <c r="BG518" s="640"/>
      <c r="BH518" s="642"/>
      <c r="BI518" s="640"/>
      <c r="BJ518" s="642"/>
      <c r="BK518" s="640"/>
      <c r="BL518" s="642"/>
      <c r="BM518" s="640"/>
      <c r="BN518" s="642"/>
      <c r="BO518" s="640"/>
      <c r="BP518" s="642"/>
      <c r="BQ518" s="640"/>
      <c r="BR518" s="642"/>
      <c r="BS518" s="643">
        <f t="shared" si="115"/>
        <v>0</v>
      </c>
      <c r="BT518" s="644">
        <f t="shared" si="116"/>
        <v>0</v>
      </c>
      <c r="BU518" s="644">
        <f t="shared" si="117"/>
        <v>0</v>
      </c>
      <c r="BV518" s="644">
        <f t="shared" si="118"/>
        <v>0</v>
      </c>
      <c r="BW518" s="645">
        <f t="shared" si="477"/>
        <v>0</v>
      </c>
      <c r="BX518" s="338"/>
      <c r="BY518" s="338"/>
      <c r="BZ518" s="338"/>
      <c r="CA518" s="338"/>
      <c r="CB518" s="338"/>
      <c r="CC518" s="338"/>
    </row>
    <row r="519" ht="15.75" customHeight="1">
      <c r="A519" s="338"/>
      <c r="B519" s="338"/>
      <c r="C519" s="818"/>
      <c r="D519" s="638">
        <f t="shared" ref="D519:E519" si="534">I519+K519+M519+O519+Q519+S519+U519+W519+Y519+AA519+AC519+AE519+AG519+AI519+AK519+AM519+AO519+AQ519+AS519+AU519+AW519+AY519+BA519+BC519+BE519+BG519+BI519+BK519+BM519+BO519+BQ519</f>
        <v>0</v>
      </c>
      <c r="E519" s="505">
        <f t="shared" si="534"/>
        <v>0</v>
      </c>
      <c r="F519" s="639">
        <f t="shared" si="113"/>
        <v>0</v>
      </c>
      <c r="G519" s="327"/>
      <c r="H519" s="298">
        <f t="shared" si="114"/>
        <v>0</v>
      </c>
      <c r="I519" s="640"/>
      <c r="J519" s="642"/>
      <c r="K519" s="640"/>
      <c r="L519" s="642"/>
      <c r="M519" s="640"/>
      <c r="N519" s="642"/>
      <c r="O519" s="640"/>
      <c r="P519" s="642"/>
      <c r="Q519" s="640"/>
      <c r="R519" s="642"/>
      <c r="S519" s="640"/>
      <c r="T519" s="642"/>
      <c r="U519" s="640"/>
      <c r="V519" s="642"/>
      <c r="W519" s="640"/>
      <c r="X519" s="642"/>
      <c r="Y519" s="640"/>
      <c r="Z519" s="642"/>
      <c r="AA519" s="640"/>
      <c r="AB519" s="642"/>
      <c r="AC519" s="640"/>
      <c r="AD519" s="642"/>
      <c r="AE519" s="640"/>
      <c r="AF519" s="642"/>
      <c r="AG519" s="640"/>
      <c r="AH519" s="642"/>
      <c r="AI519" s="640"/>
      <c r="AJ519" s="642"/>
      <c r="AK519" s="640"/>
      <c r="AL519" s="642"/>
      <c r="AM519" s="640"/>
      <c r="AN519" s="642"/>
      <c r="AO519" s="640"/>
      <c r="AP519" s="642"/>
      <c r="AQ519" s="640"/>
      <c r="AR519" s="642"/>
      <c r="AS519" s="640"/>
      <c r="AT519" s="642"/>
      <c r="AU519" s="640"/>
      <c r="AV519" s="642"/>
      <c r="AW519" s="640"/>
      <c r="AX519" s="642"/>
      <c r="AY519" s="640"/>
      <c r="AZ519" s="642"/>
      <c r="BA519" s="640"/>
      <c r="BB519" s="642"/>
      <c r="BC519" s="640"/>
      <c r="BD519" s="642"/>
      <c r="BE519" s="640"/>
      <c r="BF519" s="642"/>
      <c r="BG519" s="640"/>
      <c r="BH519" s="642"/>
      <c r="BI519" s="640"/>
      <c r="BJ519" s="642"/>
      <c r="BK519" s="640"/>
      <c r="BL519" s="642"/>
      <c r="BM519" s="640"/>
      <c r="BN519" s="642"/>
      <c r="BO519" s="640"/>
      <c r="BP519" s="642"/>
      <c r="BQ519" s="640"/>
      <c r="BR519" s="642"/>
      <c r="BS519" s="643">
        <f t="shared" si="115"/>
        <v>0</v>
      </c>
      <c r="BT519" s="644">
        <f t="shared" si="116"/>
        <v>0</v>
      </c>
      <c r="BU519" s="644">
        <f t="shared" si="117"/>
        <v>0</v>
      </c>
      <c r="BV519" s="644">
        <f t="shared" si="118"/>
        <v>0</v>
      </c>
      <c r="BW519" s="645">
        <f t="shared" si="477"/>
        <v>0</v>
      </c>
      <c r="BX519" s="338"/>
      <c r="BY519" s="338"/>
      <c r="BZ519" s="338"/>
      <c r="CA519" s="338"/>
      <c r="CB519" s="338"/>
      <c r="CC519" s="338"/>
    </row>
    <row r="520" ht="15.75" customHeight="1">
      <c r="A520" s="338"/>
      <c r="B520" s="338"/>
      <c r="C520" s="818"/>
      <c r="D520" s="638">
        <f t="shared" ref="D520:E520" si="535">I520+K520+M520+O520+Q520+S520+U520+W520+Y520+AA520+AC520+AE520+AG520+AI520+AK520+AM520+AO520+AQ520+AS520+AU520+AW520+AY520+BA520+BC520+BE520+BG520+BI520+BK520+BM520+BO520+BQ520</f>
        <v>0</v>
      </c>
      <c r="E520" s="505">
        <f t="shared" si="535"/>
        <v>0</v>
      </c>
      <c r="F520" s="639">
        <f t="shared" si="113"/>
        <v>0</v>
      </c>
      <c r="G520" s="327"/>
      <c r="H520" s="298">
        <f t="shared" si="114"/>
        <v>0</v>
      </c>
      <c r="I520" s="640"/>
      <c r="J520" s="642"/>
      <c r="K520" s="640"/>
      <c r="L520" s="642"/>
      <c r="M520" s="640"/>
      <c r="N520" s="642"/>
      <c r="O520" s="640"/>
      <c r="P520" s="642"/>
      <c r="Q520" s="640"/>
      <c r="R520" s="642"/>
      <c r="S520" s="640"/>
      <c r="T520" s="642"/>
      <c r="U520" s="640"/>
      <c r="V520" s="642"/>
      <c r="W520" s="640"/>
      <c r="X520" s="642"/>
      <c r="Y520" s="640"/>
      <c r="Z520" s="642"/>
      <c r="AA520" s="640"/>
      <c r="AB520" s="642"/>
      <c r="AC520" s="640"/>
      <c r="AD520" s="642"/>
      <c r="AE520" s="640"/>
      <c r="AF520" s="642"/>
      <c r="AG520" s="640"/>
      <c r="AH520" s="642"/>
      <c r="AI520" s="640"/>
      <c r="AJ520" s="642"/>
      <c r="AK520" s="640"/>
      <c r="AL520" s="642"/>
      <c r="AM520" s="640"/>
      <c r="AN520" s="642"/>
      <c r="AO520" s="640"/>
      <c r="AP520" s="642"/>
      <c r="AQ520" s="640"/>
      <c r="AR520" s="642"/>
      <c r="AS520" s="640"/>
      <c r="AT520" s="642"/>
      <c r="AU520" s="640"/>
      <c r="AV520" s="642"/>
      <c r="AW520" s="640"/>
      <c r="AX520" s="642"/>
      <c r="AY520" s="640"/>
      <c r="AZ520" s="642"/>
      <c r="BA520" s="640"/>
      <c r="BB520" s="642"/>
      <c r="BC520" s="640"/>
      <c r="BD520" s="642"/>
      <c r="BE520" s="640"/>
      <c r="BF520" s="642"/>
      <c r="BG520" s="640"/>
      <c r="BH520" s="642"/>
      <c r="BI520" s="640"/>
      <c r="BJ520" s="642"/>
      <c r="BK520" s="640"/>
      <c r="BL520" s="642"/>
      <c r="BM520" s="640"/>
      <c r="BN520" s="642"/>
      <c r="BO520" s="640"/>
      <c r="BP520" s="642"/>
      <c r="BQ520" s="640"/>
      <c r="BR520" s="642"/>
      <c r="BS520" s="643">
        <f t="shared" si="115"/>
        <v>0</v>
      </c>
      <c r="BT520" s="644">
        <f t="shared" si="116"/>
        <v>0</v>
      </c>
      <c r="BU520" s="644">
        <f t="shared" si="117"/>
        <v>0</v>
      </c>
      <c r="BV520" s="644">
        <f t="shared" si="118"/>
        <v>0</v>
      </c>
      <c r="BW520" s="645">
        <f t="shared" si="477"/>
        <v>0</v>
      </c>
      <c r="BX520" s="338"/>
      <c r="BY520" s="338"/>
      <c r="BZ520" s="338"/>
      <c r="CA520" s="338"/>
      <c r="CB520" s="338"/>
      <c r="CC520" s="338"/>
    </row>
    <row r="521" ht="15.75" customHeight="1">
      <c r="A521" s="338"/>
      <c r="B521" s="338"/>
      <c r="C521" s="818"/>
      <c r="D521" s="638">
        <f t="shared" ref="D521:E521" si="536">I521+K521+M521+O521+Q521+S521+U521+W521+Y521+AA521+AC521+AE521+AG521+AI521+AK521+AM521+AO521+AQ521+AS521+AU521+AW521+AY521+BA521+BC521+BE521+BG521+BI521+BK521+BM521+BO521+BQ521</f>
        <v>0</v>
      </c>
      <c r="E521" s="505">
        <f t="shared" si="536"/>
        <v>0</v>
      </c>
      <c r="F521" s="639">
        <f t="shared" si="113"/>
        <v>0</v>
      </c>
      <c r="G521" s="327"/>
      <c r="H521" s="298">
        <f t="shared" si="114"/>
        <v>0</v>
      </c>
      <c r="I521" s="640"/>
      <c r="J521" s="642"/>
      <c r="K521" s="640"/>
      <c r="L521" s="642"/>
      <c r="M521" s="640"/>
      <c r="N521" s="642"/>
      <c r="O521" s="640"/>
      <c r="P521" s="642"/>
      <c r="Q521" s="640"/>
      <c r="R521" s="642"/>
      <c r="S521" s="640"/>
      <c r="T521" s="642"/>
      <c r="U521" s="640"/>
      <c r="V521" s="642"/>
      <c r="W521" s="640"/>
      <c r="X521" s="642"/>
      <c r="Y521" s="640"/>
      <c r="Z521" s="642"/>
      <c r="AA521" s="640"/>
      <c r="AB521" s="642"/>
      <c r="AC521" s="640"/>
      <c r="AD521" s="642"/>
      <c r="AE521" s="640"/>
      <c r="AF521" s="642"/>
      <c r="AG521" s="640"/>
      <c r="AH521" s="642"/>
      <c r="AI521" s="640"/>
      <c r="AJ521" s="642"/>
      <c r="AK521" s="640"/>
      <c r="AL521" s="642"/>
      <c r="AM521" s="640"/>
      <c r="AN521" s="642"/>
      <c r="AO521" s="640"/>
      <c r="AP521" s="642"/>
      <c r="AQ521" s="640"/>
      <c r="AR521" s="642"/>
      <c r="AS521" s="640"/>
      <c r="AT521" s="642"/>
      <c r="AU521" s="640"/>
      <c r="AV521" s="642"/>
      <c r="AW521" s="640"/>
      <c r="AX521" s="642"/>
      <c r="AY521" s="640"/>
      <c r="AZ521" s="642"/>
      <c r="BA521" s="640"/>
      <c r="BB521" s="642"/>
      <c r="BC521" s="640"/>
      <c r="BD521" s="642"/>
      <c r="BE521" s="640"/>
      <c r="BF521" s="642"/>
      <c r="BG521" s="640"/>
      <c r="BH521" s="642"/>
      <c r="BI521" s="640"/>
      <c r="BJ521" s="642"/>
      <c r="BK521" s="640"/>
      <c r="BL521" s="642"/>
      <c r="BM521" s="640"/>
      <c r="BN521" s="642"/>
      <c r="BO521" s="640"/>
      <c r="BP521" s="642"/>
      <c r="BQ521" s="640"/>
      <c r="BR521" s="642"/>
      <c r="BS521" s="643">
        <f t="shared" si="115"/>
        <v>0</v>
      </c>
      <c r="BT521" s="644">
        <f t="shared" si="116"/>
        <v>0</v>
      </c>
      <c r="BU521" s="644">
        <f t="shared" si="117"/>
        <v>0</v>
      </c>
      <c r="BV521" s="644">
        <f t="shared" si="118"/>
        <v>0</v>
      </c>
      <c r="BW521" s="645">
        <f t="shared" si="477"/>
        <v>0</v>
      </c>
      <c r="BX521" s="338"/>
      <c r="BY521" s="338"/>
      <c r="BZ521" s="338"/>
      <c r="CA521" s="338"/>
      <c r="CB521" s="338"/>
      <c r="CC521" s="338"/>
    </row>
    <row r="522" ht="15.75" customHeight="1">
      <c r="A522" s="338"/>
      <c r="B522" s="338"/>
      <c r="C522" s="818"/>
      <c r="D522" s="638">
        <f t="shared" ref="D522:E522" si="537">I522+K522+M522+O522+Q522+S522+U522+W522+Y522+AA522+AC522+AE522+AG522+AI522+AK522+AM522+AO522+AQ522+AS522+AU522+AW522+AY522+BA522+BC522+BE522+BG522+BI522+BK522+BM522+BO522+BQ522</f>
        <v>0</v>
      </c>
      <c r="E522" s="505">
        <f t="shared" si="537"/>
        <v>0</v>
      </c>
      <c r="F522" s="639">
        <f t="shared" si="113"/>
        <v>0</v>
      </c>
      <c r="G522" s="327"/>
      <c r="H522" s="298">
        <f t="shared" si="114"/>
        <v>0</v>
      </c>
      <c r="I522" s="640"/>
      <c r="J522" s="642"/>
      <c r="K522" s="640"/>
      <c r="L522" s="642"/>
      <c r="M522" s="640"/>
      <c r="N522" s="642"/>
      <c r="O522" s="640"/>
      <c r="P522" s="642"/>
      <c r="Q522" s="640"/>
      <c r="R522" s="642"/>
      <c r="S522" s="640"/>
      <c r="T522" s="642"/>
      <c r="U522" s="640"/>
      <c r="V522" s="642"/>
      <c r="W522" s="640"/>
      <c r="X522" s="642"/>
      <c r="Y522" s="640"/>
      <c r="Z522" s="642"/>
      <c r="AA522" s="640"/>
      <c r="AB522" s="642"/>
      <c r="AC522" s="640"/>
      <c r="AD522" s="642"/>
      <c r="AE522" s="640"/>
      <c r="AF522" s="642"/>
      <c r="AG522" s="640"/>
      <c r="AH522" s="642"/>
      <c r="AI522" s="640"/>
      <c r="AJ522" s="642"/>
      <c r="AK522" s="640"/>
      <c r="AL522" s="642"/>
      <c r="AM522" s="640"/>
      <c r="AN522" s="642"/>
      <c r="AO522" s="640"/>
      <c r="AP522" s="642"/>
      <c r="AQ522" s="640"/>
      <c r="AR522" s="642"/>
      <c r="AS522" s="640"/>
      <c r="AT522" s="642"/>
      <c r="AU522" s="640"/>
      <c r="AV522" s="642"/>
      <c r="AW522" s="640"/>
      <c r="AX522" s="642"/>
      <c r="AY522" s="640"/>
      <c r="AZ522" s="642"/>
      <c r="BA522" s="640"/>
      <c r="BB522" s="642"/>
      <c r="BC522" s="640"/>
      <c r="BD522" s="642"/>
      <c r="BE522" s="640"/>
      <c r="BF522" s="642"/>
      <c r="BG522" s="640"/>
      <c r="BH522" s="642"/>
      <c r="BI522" s="640"/>
      <c r="BJ522" s="642"/>
      <c r="BK522" s="640"/>
      <c r="BL522" s="642"/>
      <c r="BM522" s="640"/>
      <c r="BN522" s="642"/>
      <c r="BO522" s="640"/>
      <c r="BP522" s="642"/>
      <c r="BQ522" s="640"/>
      <c r="BR522" s="642"/>
      <c r="BS522" s="643">
        <f t="shared" si="115"/>
        <v>0</v>
      </c>
      <c r="BT522" s="644">
        <f t="shared" si="116"/>
        <v>0</v>
      </c>
      <c r="BU522" s="644">
        <f t="shared" si="117"/>
        <v>0</v>
      </c>
      <c r="BV522" s="644">
        <f t="shared" si="118"/>
        <v>0</v>
      </c>
      <c r="BW522" s="645">
        <f t="shared" si="477"/>
        <v>0</v>
      </c>
      <c r="BX522" s="338"/>
      <c r="BY522" s="338"/>
      <c r="BZ522" s="338"/>
      <c r="CA522" s="338"/>
      <c r="CB522" s="338"/>
      <c r="CC522" s="338"/>
    </row>
    <row r="523" ht="15.75" customHeight="1">
      <c r="A523" s="338"/>
      <c r="B523" s="338"/>
      <c r="C523" s="818"/>
      <c r="D523" s="638">
        <f t="shared" ref="D523:E523" si="538">I523+K523+M523+O523+Q523+S523+U523+W523+Y523+AA523+AC523+AE523+AG523+AI523+AK523+AM523+AO523+AQ523+AS523+AU523+AW523+AY523+BA523+BC523+BE523+BG523+BI523+BK523+BM523+BO523+BQ523</f>
        <v>0</v>
      </c>
      <c r="E523" s="505">
        <f t="shared" si="538"/>
        <v>0</v>
      </c>
      <c r="F523" s="639">
        <f t="shared" si="113"/>
        <v>0</v>
      </c>
      <c r="G523" s="327"/>
      <c r="H523" s="298">
        <f t="shared" si="114"/>
        <v>0</v>
      </c>
      <c r="I523" s="640"/>
      <c r="J523" s="642"/>
      <c r="K523" s="640"/>
      <c r="L523" s="642"/>
      <c r="M523" s="640"/>
      <c r="N523" s="642"/>
      <c r="O523" s="640"/>
      <c r="P523" s="642"/>
      <c r="Q523" s="640"/>
      <c r="R523" s="642"/>
      <c r="S523" s="640"/>
      <c r="T523" s="642"/>
      <c r="U523" s="640"/>
      <c r="V523" s="642"/>
      <c r="W523" s="640"/>
      <c r="X523" s="642"/>
      <c r="Y523" s="640"/>
      <c r="Z523" s="642"/>
      <c r="AA523" s="640"/>
      <c r="AB523" s="642"/>
      <c r="AC523" s="640"/>
      <c r="AD523" s="642"/>
      <c r="AE523" s="640"/>
      <c r="AF523" s="642"/>
      <c r="AG523" s="640"/>
      <c r="AH523" s="642"/>
      <c r="AI523" s="640"/>
      <c r="AJ523" s="642"/>
      <c r="AK523" s="640"/>
      <c r="AL523" s="642"/>
      <c r="AM523" s="640"/>
      <c r="AN523" s="642"/>
      <c r="AO523" s="640"/>
      <c r="AP523" s="642"/>
      <c r="AQ523" s="640"/>
      <c r="AR523" s="642"/>
      <c r="AS523" s="640"/>
      <c r="AT523" s="642"/>
      <c r="AU523" s="640"/>
      <c r="AV523" s="642"/>
      <c r="AW523" s="640"/>
      <c r="AX523" s="642"/>
      <c r="AY523" s="640"/>
      <c r="AZ523" s="642"/>
      <c r="BA523" s="640"/>
      <c r="BB523" s="642"/>
      <c r="BC523" s="640"/>
      <c r="BD523" s="642"/>
      <c r="BE523" s="640"/>
      <c r="BF523" s="642"/>
      <c r="BG523" s="640"/>
      <c r="BH523" s="642"/>
      <c r="BI523" s="640"/>
      <c r="BJ523" s="642"/>
      <c r="BK523" s="640"/>
      <c r="BL523" s="642"/>
      <c r="BM523" s="640"/>
      <c r="BN523" s="642"/>
      <c r="BO523" s="640"/>
      <c r="BP523" s="642"/>
      <c r="BQ523" s="640"/>
      <c r="BR523" s="642"/>
      <c r="BS523" s="643">
        <f t="shared" si="115"/>
        <v>0</v>
      </c>
      <c r="BT523" s="644">
        <f t="shared" si="116"/>
        <v>0</v>
      </c>
      <c r="BU523" s="644">
        <f t="shared" si="117"/>
        <v>0</v>
      </c>
      <c r="BV523" s="644">
        <f t="shared" si="118"/>
        <v>0</v>
      </c>
      <c r="BW523" s="645">
        <f t="shared" si="477"/>
        <v>0</v>
      </c>
      <c r="BX523" s="338"/>
      <c r="BY523" s="338"/>
      <c r="BZ523" s="338"/>
      <c r="CA523" s="338"/>
      <c r="CB523" s="338"/>
      <c r="CC523" s="338"/>
    </row>
    <row r="524" ht="15.75" customHeight="1">
      <c r="A524" s="338"/>
      <c r="B524" s="338"/>
      <c r="C524" s="818"/>
      <c r="D524" s="638">
        <f t="shared" ref="D524:E524" si="539">I524+K524+M524+O524+Q524+S524+U524+W524+Y524+AA524+AC524+AE524+AG524+AI524+AK524+AM524+AO524+AQ524+AS524+AU524+AW524+AY524+BA524+BC524+BE524+BG524+BI524+BK524+BM524+BO524+BQ524</f>
        <v>0</v>
      </c>
      <c r="E524" s="505">
        <f t="shared" si="539"/>
        <v>0</v>
      </c>
      <c r="F524" s="639">
        <f t="shared" si="113"/>
        <v>0</v>
      </c>
      <c r="G524" s="327"/>
      <c r="H524" s="298">
        <f t="shared" si="114"/>
        <v>0</v>
      </c>
      <c r="I524" s="640"/>
      <c r="J524" s="642"/>
      <c r="K524" s="640"/>
      <c r="L524" s="642"/>
      <c r="M524" s="640"/>
      <c r="N524" s="642"/>
      <c r="O524" s="640"/>
      <c r="P524" s="642"/>
      <c r="Q524" s="640"/>
      <c r="R524" s="642"/>
      <c r="S524" s="640"/>
      <c r="T524" s="642"/>
      <c r="U524" s="640"/>
      <c r="V524" s="642"/>
      <c r="W524" s="640"/>
      <c r="X524" s="642"/>
      <c r="Y524" s="640"/>
      <c r="Z524" s="642"/>
      <c r="AA524" s="640"/>
      <c r="AB524" s="642"/>
      <c r="AC524" s="640"/>
      <c r="AD524" s="642"/>
      <c r="AE524" s="640"/>
      <c r="AF524" s="642"/>
      <c r="AG524" s="640"/>
      <c r="AH524" s="642"/>
      <c r="AI524" s="640"/>
      <c r="AJ524" s="642"/>
      <c r="AK524" s="640"/>
      <c r="AL524" s="642"/>
      <c r="AM524" s="640"/>
      <c r="AN524" s="642"/>
      <c r="AO524" s="640"/>
      <c r="AP524" s="642"/>
      <c r="AQ524" s="640"/>
      <c r="AR524" s="642"/>
      <c r="AS524" s="640"/>
      <c r="AT524" s="642"/>
      <c r="AU524" s="640"/>
      <c r="AV524" s="642"/>
      <c r="AW524" s="640"/>
      <c r="AX524" s="642"/>
      <c r="AY524" s="640"/>
      <c r="AZ524" s="642"/>
      <c r="BA524" s="640"/>
      <c r="BB524" s="642"/>
      <c r="BC524" s="640"/>
      <c r="BD524" s="642"/>
      <c r="BE524" s="640"/>
      <c r="BF524" s="642"/>
      <c r="BG524" s="640"/>
      <c r="BH524" s="642"/>
      <c r="BI524" s="640"/>
      <c r="BJ524" s="642"/>
      <c r="BK524" s="640"/>
      <c r="BL524" s="642"/>
      <c r="BM524" s="640"/>
      <c r="BN524" s="642"/>
      <c r="BO524" s="640"/>
      <c r="BP524" s="642"/>
      <c r="BQ524" s="640"/>
      <c r="BR524" s="642"/>
      <c r="BS524" s="643">
        <f t="shared" si="115"/>
        <v>0</v>
      </c>
      <c r="BT524" s="644">
        <f t="shared" si="116"/>
        <v>0</v>
      </c>
      <c r="BU524" s="644">
        <f t="shared" si="117"/>
        <v>0</v>
      </c>
      <c r="BV524" s="644">
        <f t="shared" si="118"/>
        <v>0</v>
      </c>
      <c r="BW524" s="645">
        <f t="shared" si="477"/>
        <v>0</v>
      </c>
      <c r="BX524" s="338"/>
      <c r="BY524" s="338"/>
      <c r="BZ524" s="338"/>
      <c r="CA524" s="338"/>
      <c r="CB524" s="338"/>
      <c r="CC524" s="338"/>
    </row>
    <row r="525" ht="15.75" customHeight="1">
      <c r="A525" s="338"/>
      <c r="B525" s="338"/>
      <c r="C525" s="818"/>
      <c r="D525" s="638">
        <f t="shared" ref="D525:E525" si="540">I525+K525+M525+O525+Q525+S525+U525+W525+Y525+AA525+AC525+AE525+AG525+AI525+AK525+AM525+AO525+AQ525+AS525+AU525+AW525+AY525+BA525+BC525+BE525+BG525+BI525+BK525+BM525+BO525+BQ525</f>
        <v>0</v>
      </c>
      <c r="E525" s="505">
        <f t="shared" si="540"/>
        <v>0</v>
      </c>
      <c r="F525" s="639">
        <f t="shared" si="113"/>
        <v>0</v>
      </c>
      <c r="G525" s="327"/>
      <c r="H525" s="298">
        <f t="shared" si="114"/>
        <v>0</v>
      </c>
      <c r="I525" s="640"/>
      <c r="J525" s="642"/>
      <c r="K525" s="640"/>
      <c r="L525" s="642"/>
      <c r="M525" s="640"/>
      <c r="N525" s="642"/>
      <c r="O525" s="640"/>
      <c r="P525" s="642"/>
      <c r="Q525" s="640"/>
      <c r="R525" s="642"/>
      <c r="S525" s="640"/>
      <c r="T525" s="642"/>
      <c r="U525" s="640"/>
      <c r="V525" s="642"/>
      <c r="W525" s="640"/>
      <c r="X525" s="642"/>
      <c r="Y525" s="640"/>
      <c r="Z525" s="642"/>
      <c r="AA525" s="640"/>
      <c r="AB525" s="642"/>
      <c r="AC525" s="640"/>
      <c r="AD525" s="642"/>
      <c r="AE525" s="640"/>
      <c r="AF525" s="642"/>
      <c r="AG525" s="640"/>
      <c r="AH525" s="642"/>
      <c r="AI525" s="640"/>
      <c r="AJ525" s="642"/>
      <c r="AK525" s="640"/>
      <c r="AL525" s="642"/>
      <c r="AM525" s="640"/>
      <c r="AN525" s="642"/>
      <c r="AO525" s="640"/>
      <c r="AP525" s="642"/>
      <c r="AQ525" s="640"/>
      <c r="AR525" s="642"/>
      <c r="AS525" s="640"/>
      <c r="AT525" s="642"/>
      <c r="AU525" s="640"/>
      <c r="AV525" s="642"/>
      <c r="AW525" s="640"/>
      <c r="AX525" s="642"/>
      <c r="AY525" s="640"/>
      <c r="AZ525" s="642"/>
      <c r="BA525" s="640"/>
      <c r="BB525" s="642"/>
      <c r="BC525" s="640"/>
      <c r="BD525" s="642"/>
      <c r="BE525" s="640"/>
      <c r="BF525" s="642"/>
      <c r="BG525" s="640"/>
      <c r="BH525" s="642"/>
      <c r="BI525" s="640"/>
      <c r="BJ525" s="642"/>
      <c r="BK525" s="640"/>
      <c r="BL525" s="642"/>
      <c r="BM525" s="640"/>
      <c r="BN525" s="642"/>
      <c r="BO525" s="640"/>
      <c r="BP525" s="642"/>
      <c r="BQ525" s="640"/>
      <c r="BR525" s="642"/>
      <c r="BS525" s="643">
        <f t="shared" si="115"/>
        <v>0</v>
      </c>
      <c r="BT525" s="644">
        <f t="shared" si="116"/>
        <v>0</v>
      </c>
      <c r="BU525" s="644">
        <f t="shared" si="117"/>
        <v>0</v>
      </c>
      <c r="BV525" s="644">
        <f t="shared" si="118"/>
        <v>0</v>
      </c>
      <c r="BW525" s="645">
        <f t="shared" si="477"/>
        <v>0</v>
      </c>
      <c r="BX525" s="338"/>
      <c r="BY525" s="338"/>
      <c r="BZ525" s="338"/>
      <c r="CA525" s="338"/>
      <c r="CB525" s="338"/>
      <c r="CC525" s="338"/>
    </row>
    <row r="526" ht="15.75" customHeight="1">
      <c r="A526" s="338"/>
      <c r="B526" s="338"/>
      <c r="C526" s="818"/>
      <c r="D526" s="638">
        <f t="shared" ref="D526:E526" si="541">I526+K526+M526+O526+Q526+S526+U526+W526+Y526+AA526+AC526+AE526+AG526+AI526+AK526+AM526+AO526+AQ526+AS526+AU526+AW526+AY526+BA526+BC526+BE526+BG526+BI526+BK526+BM526+BO526+BQ526</f>
        <v>0</v>
      </c>
      <c r="E526" s="505">
        <f t="shared" si="541"/>
        <v>0</v>
      </c>
      <c r="F526" s="639">
        <f t="shared" si="113"/>
        <v>0</v>
      </c>
      <c r="G526" s="327"/>
      <c r="H526" s="298">
        <f t="shared" si="114"/>
        <v>0</v>
      </c>
      <c r="I526" s="640"/>
      <c r="J526" s="642"/>
      <c r="K526" s="640"/>
      <c r="L526" s="642"/>
      <c r="M526" s="640"/>
      <c r="N526" s="642"/>
      <c r="O526" s="640"/>
      <c r="P526" s="642"/>
      <c r="Q526" s="640"/>
      <c r="R526" s="642"/>
      <c r="S526" s="640"/>
      <c r="T526" s="642"/>
      <c r="U526" s="640"/>
      <c r="V526" s="642"/>
      <c r="W526" s="640"/>
      <c r="X526" s="642"/>
      <c r="Y526" s="640"/>
      <c r="Z526" s="642"/>
      <c r="AA526" s="640"/>
      <c r="AB526" s="642"/>
      <c r="AC526" s="640"/>
      <c r="AD526" s="642"/>
      <c r="AE526" s="640"/>
      <c r="AF526" s="642"/>
      <c r="AG526" s="640"/>
      <c r="AH526" s="642"/>
      <c r="AI526" s="640"/>
      <c r="AJ526" s="642"/>
      <c r="AK526" s="640"/>
      <c r="AL526" s="642"/>
      <c r="AM526" s="640"/>
      <c r="AN526" s="642"/>
      <c r="AO526" s="640"/>
      <c r="AP526" s="642"/>
      <c r="AQ526" s="640"/>
      <c r="AR526" s="642"/>
      <c r="AS526" s="640"/>
      <c r="AT526" s="642"/>
      <c r="AU526" s="640"/>
      <c r="AV526" s="642"/>
      <c r="AW526" s="640"/>
      <c r="AX526" s="642"/>
      <c r="AY526" s="640"/>
      <c r="AZ526" s="642"/>
      <c r="BA526" s="640"/>
      <c r="BB526" s="642"/>
      <c r="BC526" s="640"/>
      <c r="BD526" s="642"/>
      <c r="BE526" s="640"/>
      <c r="BF526" s="642"/>
      <c r="BG526" s="640"/>
      <c r="BH526" s="642"/>
      <c r="BI526" s="640"/>
      <c r="BJ526" s="642"/>
      <c r="BK526" s="640"/>
      <c r="BL526" s="642"/>
      <c r="BM526" s="640"/>
      <c r="BN526" s="642"/>
      <c r="BO526" s="640"/>
      <c r="BP526" s="642"/>
      <c r="BQ526" s="640"/>
      <c r="BR526" s="642"/>
      <c r="BS526" s="643">
        <f t="shared" si="115"/>
        <v>0</v>
      </c>
      <c r="BT526" s="644">
        <f t="shared" si="116"/>
        <v>0</v>
      </c>
      <c r="BU526" s="644">
        <f t="shared" si="117"/>
        <v>0</v>
      </c>
      <c r="BV526" s="644">
        <f t="shared" si="118"/>
        <v>0</v>
      </c>
      <c r="BW526" s="645">
        <f t="shared" si="477"/>
        <v>0</v>
      </c>
      <c r="BX526" s="338"/>
      <c r="BY526" s="338"/>
      <c r="BZ526" s="338"/>
      <c r="CA526" s="338"/>
      <c r="CB526" s="338"/>
      <c r="CC526" s="338"/>
    </row>
    <row r="527" ht="15.75" customHeight="1">
      <c r="A527" s="338"/>
      <c r="B527" s="338"/>
      <c r="C527" s="818"/>
      <c r="D527" s="638">
        <f t="shared" ref="D527:E527" si="542">I527+K527+M527+O527+Q527+S527+U527+W527+Y527+AA527+AC527+AE527+AG527+AI527+AK527+AM527+AO527+AQ527+AS527+AU527+AW527+AY527+BA527+BC527+BE527+BG527+BI527+BK527+BM527+BO527+BQ527</f>
        <v>0</v>
      </c>
      <c r="E527" s="505">
        <f t="shared" si="542"/>
        <v>0</v>
      </c>
      <c r="F527" s="639">
        <f t="shared" si="113"/>
        <v>0</v>
      </c>
      <c r="G527" s="327"/>
      <c r="H527" s="298">
        <f t="shared" si="114"/>
        <v>0</v>
      </c>
      <c r="I527" s="640"/>
      <c r="J527" s="642"/>
      <c r="K527" s="640"/>
      <c r="L527" s="642"/>
      <c r="M527" s="640"/>
      <c r="N527" s="642"/>
      <c r="O527" s="640"/>
      <c r="P527" s="642"/>
      <c r="Q527" s="640"/>
      <c r="R527" s="642"/>
      <c r="S527" s="640"/>
      <c r="T527" s="642"/>
      <c r="U527" s="640"/>
      <c r="V527" s="642"/>
      <c r="W527" s="640"/>
      <c r="X527" s="642"/>
      <c r="Y527" s="640"/>
      <c r="Z527" s="642"/>
      <c r="AA527" s="640"/>
      <c r="AB527" s="642"/>
      <c r="AC527" s="640"/>
      <c r="AD527" s="642"/>
      <c r="AE527" s="640"/>
      <c r="AF527" s="642"/>
      <c r="AG527" s="640"/>
      <c r="AH527" s="642"/>
      <c r="AI527" s="640"/>
      <c r="AJ527" s="642"/>
      <c r="AK527" s="640"/>
      <c r="AL527" s="642"/>
      <c r="AM527" s="640"/>
      <c r="AN527" s="642"/>
      <c r="AO527" s="640"/>
      <c r="AP527" s="642"/>
      <c r="AQ527" s="640"/>
      <c r="AR527" s="642"/>
      <c r="AS527" s="640"/>
      <c r="AT527" s="642"/>
      <c r="AU527" s="640"/>
      <c r="AV527" s="642"/>
      <c r="AW527" s="640"/>
      <c r="AX527" s="642"/>
      <c r="AY527" s="640"/>
      <c r="AZ527" s="642"/>
      <c r="BA527" s="640"/>
      <c r="BB527" s="642"/>
      <c r="BC527" s="640"/>
      <c r="BD527" s="642"/>
      <c r="BE527" s="640"/>
      <c r="BF527" s="642"/>
      <c r="BG527" s="640"/>
      <c r="BH527" s="642"/>
      <c r="BI527" s="640"/>
      <c r="BJ527" s="642"/>
      <c r="BK527" s="640"/>
      <c r="BL527" s="642"/>
      <c r="BM527" s="640"/>
      <c r="BN527" s="642"/>
      <c r="BO527" s="640"/>
      <c r="BP527" s="642"/>
      <c r="BQ527" s="640"/>
      <c r="BR527" s="642"/>
      <c r="BS527" s="643">
        <f t="shared" si="115"/>
        <v>0</v>
      </c>
      <c r="BT527" s="644">
        <f t="shared" si="116"/>
        <v>0</v>
      </c>
      <c r="BU527" s="644">
        <f t="shared" si="117"/>
        <v>0</v>
      </c>
      <c r="BV527" s="644">
        <f t="shared" si="118"/>
        <v>0</v>
      </c>
      <c r="BW527" s="645">
        <f t="shared" si="477"/>
        <v>0</v>
      </c>
      <c r="BX527" s="338"/>
      <c r="BY527" s="338"/>
      <c r="BZ527" s="338"/>
      <c r="CA527" s="338"/>
      <c r="CB527" s="338"/>
      <c r="CC527" s="338"/>
    </row>
    <row r="528" ht="15.75" customHeight="1">
      <c r="A528" s="338"/>
      <c r="B528" s="338"/>
      <c r="C528" s="818"/>
      <c r="D528" s="638">
        <f t="shared" ref="D528:E528" si="543">I528+K528+M528+O528+Q528+S528+U528+W528+Y528+AA528+AC528+AE528+AG528+AI528+AK528+AM528+AO528+AQ528+AS528+AU528+AW528+AY528+BA528+BC528+BE528+BG528+BI528+BK528+BM528+BO528+BQ528</f>
        <v>0</v>
      </c>
      <c r="E528" s="505">
        <f t="shared" si="543"/>
        <v>0</v>
      </c>
      <c r="F528" s="639">
        <f t="shared" si="113"/>
        <v>0</v>
      </c>
      <c r="G528" s="327"/>
      <c r="H528" s="298">
        <f t="shared" si="114"/>
        <v>0</v>
      </c>
      <c r="I528" s="640"/>
      <c r="J528" s="642"/>
      <c r="K528" s="640"/>
      <c r="L528" s="642"/>
      <c r="M528" s="640"/>
      <c r="N528" s="642"/>
      <c r="O528" s="640"/>
      <c r="P528" s="642"/>
      <c r="Q528" s="640"/>
      <c r="R528" s="642"/>
      <c r="S528" s="640"/>
      <c r="T528" s="642"/>
      <c r="U528" s="640"/>
      <c r="V528" s="642"/>
      <c r="W528" s="640"/>
      <c r="X528" s="642"/>
      <c r="Y528" s="640"/>
      <c r="Z528" s="642"/>
      <c r="AA528" s="640"/>
      <c r="AB528" s="642"/>
      <c r="AC528" s="640"/>
      <c r="AD528" s="642"/>
      <c r="AE528" s="640"/>
      <c r="AF528" s="642"/>
      <c r="AG528" s="640"/>
      <c r="AH528" s="642"/>
      <c r="AI528" s="640"/>
      <c r="AJ528" s="642"/>
      <c r="AK528" s="640"/>
      <c r="AL528" s="642"/>
      <c r="AM528" s="640"/>
      <c r="AN528" s="642"/>
      <c r="AO528" s="640"/>
      <c r="AP528" s="642"/>
      <c r="AQ528" s="640"/>
      <c r="AR528" s="642"/>
      <c r="AS528" s="640"/>
      <c r="AT528" s="642"/>
      <c r="AU528" s="640"/>
      <c r="AV528" s="642"/>
      <c r="AW528" s="640"/>
      <c r="AX528" s="642"/>
      <c r="AY528" s="640"/>
      <c r="AZ528" s="642"/>
      <c r="BA528" s="640"/>
      <c r="BB528" s="642"/>
      <c r="BC528" s="640"/>
      <c r="BD528" s="642"/>
      <c r="BE528" s="640"/>
      <c r="BF528" s="642"/>
      <c r="BG528" s="640"/>
      <c r="BH528" s="642"/>
      <c r="BI528" s="640"/>
      <c r="BJ528" s="642"/>
      <c r="BK528" s="640"/>
      <c r="BL528" s="642"/>
      <c r="BM528" s="640"/>
      <c r="BN528" s="642"/>
      <c r="BO528" s="640"/>
      <c r="BP528" s="642"/>
      <c r="BQ528" s="640"/>
      <c r="BR528" s="642"/>
      <c r="BS528" s="643">
        <f t="shared" si="115"/>
        <v>0</v>
      </c>
      <c r="BT528" s="644">
        <f t="shared" si="116"/>
        <v>0</v>
      </c>
      <c r="BU528" s="644">
        <f t="shared" si="117"/>
        <v>0</v>
      </c>
      <c r="BV528" s="644">
        <f t="shared" si="118"/>
        <v>0</v>
      </c>
      <c r="BW528" s="645">
        <f t="shared" si="477"/>
        <v>0</v>
      </c>
      <c r="BX528" s="338"/>
      <c r="BY528" s="338"/>
      <c r="BZ528" s="338"/>
      <c r="CA528" s="338"/>
      <c r="CB528" s="338"/>
      <c r="CC528" s="338"/>
    </row>
    <row r="529" ht="15.75" customHeight="1">
      <c r="A529" s="338"/>
      <c r="B529" s="338"/>
      <c r="C529" s="818"/>
      <c r="D529" s="638">
        <f t="shared" ref="D529:E529" si="544">I529+K529+M529+O529+Q529+S529+U529+W529+Y529+AA529+AC529+AE529+AG529+AI529+AK529+AM529+AO529+AQ529+AS529+AU529+AW529+AY529+BA529+BC529+BE529+BG529+BI529+BK529+BM529+BO529+BQ529</f>
        <v>0</v>
      </c>
      <c r="E529" s="505">
        <f t="shared" si="544"/>
        <v>0</v>
      </c>
      <c r="F529" s="639">
        <f t="shared" si="113"/>
        <v>0</v>
      </c>
      <c r="G529" s="327"/>
      <c r="H529" s="298">
        <f t="shared" si="114"/>
        <v>0</v>
      </c>
      <c r="I529" s="640"/>
      <c r="J529" s="642"/>
      <c r="K529" s="640"/>
      <c r="L529" s="642"/>
      <c r="M529" s="640"/>
      <c r="N529" s="642"/>
      <c r="O529" s="640"/>
      <c r="P529" s="642"/>
      <c r="Q529" s="640"/>
      <c r="R529" s="642"/>
      <c r="S529" s="640"/>
      <c r="T529" s="642"/>
      <c r="U529" s="640"/>
      <c r="V529" s="642"/>
      <c r="W529" s="640"/>
      <c r="X529" s="642"/>
      <c r="Y529" s="640"/>
      <c r="Z529" s="642"/>
      <c r="AA529" s="640"/>
      <c r="AB529" s="642"/>
      <c r="AC529" s="640"/>
      <c r="AD529" s="642"/>
      <c r="AE529" s="640"/>
      <c r="AF529" s="642"/>
      <c r="AG529" s="640"/>
      <c r="AH529" s="642"/>
      <c r="AI529" s="640"/>
      <c r="AJ529" s="642"/>
      <c r="AK529" s="640"/>
      <c r="AL529" s="642"/>
      <c r="AM529" s="640"/>
      <c r="AN529" s="642"/>
      <c r="AO529" s="640"/>
      <c r="AP529" s="642"/>
      <c r="AQ529" s="640"/>
      <c r="AR529" s="642"/>
      <c r="AS529" s="640"/>
      <c r="AT529" s="642"/>
      <c r="AU529" s="640"/>
      <c r="AV529" s="642"/>
      <c r="AW529" s="640"/>
      <c r="AX529" s="642"/>
      <c r="AY529" s="640"/>
      <c r="AZ529" s="642"/>
      <c r="BA529" s="640"/>
      <c r="BB529" s="642"/>
      <c r="BC529" s="640"/>
      <c r="BD529" s="642"/>
      <c r="BE529" s="640"/>
      <c r="BF529" s="642"/>
      <c r="BG529" s="640"/>
      <c r="BH529" s="642"/>
      <c r="BI529" s="640"/>
      <c r="BJ529" s="642"/>
      <c r="BK529" s="640"/>
      <c r="BL529" s="642"/>
      <c r="BM529" s="640"/>
      <c r="BN529" s="642"/>
      <c r="BO529" s="640"/>
      <c r="BP529" s="642"/>
      <c r="BQ529" s="640"/>
      <c r="BR529" s="642"/>
      <c r="BS529" s="643">
        <f t="shared" si="115"/>
        <v>0</v>
      </c>
      <c r="BT529" s="644">
        <f t="shared" si="116"/>
        <v>0</v>
      </c>
      <c r="BU529" s="644">
        <f t="shared" si="117"/>
        <v>0</v>
      </c>
      <c r="BV529" s="644">
        <f t="shared" si="118"/>
        <v>0</v>
      </c>
      <c r="BW529" s="645">
        <f t="shared" si="477"/>
        <v>0</v>
      </c>
      <c r="BX529" s="338"/>
      <c r="BY529" s="338"/>
      <c r="BZ529" s="338"/>
      <c r="CA529" s="338"/>
      <c r="CB529" s="338"/>
      <c r="CC529" s="338"/>
    </row>
    <row r="530" ht="15.75" customHeight="1">
      <c r="A530" s="338"/>
      <c r="B530" s="338"/>
      <c r="C530" s="818"/>
      <c r="D530" s="638">
        <f t="shared" ref="D530:E530" si="545">I530+K530+M530+O530+Q530+S530+U530+W530+Y530+AA530+AC530+AE530+AG530+AI530+AK530+AM530+AO530+AQ530+AS530+AU530+AW530+AY530+BA530+BC530+BE530+BG530+BI530+BK530+BM530+BO530+BQ530</f>
        <v>0</v>
      </c>
      <c r="E530" s="505">
        <f t="shared" si="545"/>
        <v>0</v>
      </c>
      <c r="F530" s="639">
        <f t="shared" si="113"/>
        <v>0</v>
      </c>
      <c r="G530" s="327"/>
      <c r="H530" s="298">
        <f t="shared" si="114"/>
        <v>0</v>
      </c>
      <c r="I530" s="640"/>
      <c r="J530" s="642"/>
      <c r="K530" s="640"/>
      <c r="L530" s="642"/>
      <c r="M530" s="640"/>
      <c r="N530" s="642"/>
      <c r="O530" s="640"/>
      <c r="P530" s="642"/>
      <c r="Q530" s="640"/>
      <c r="R530" s="642"/>
      <c r="S530" s="640"/>
      <c r="T530" s="642"/>
      <c r="U530" s="640"/>
      <c r="V530" s="642"/>
      <c r="W530" s="640"/>
      <c r="X530" s="642"/>
      <c r="Y530" s="640"/>
      <c r="Z530" s="642"/>
      <c r="AA530" s="640"/>
      <c r="AB530" s="642"/>
      <c r="AC530" s="640"/>
      <c r="AD530" s="642"/>
      <c r="AE530" s="640"/>
      <c r="AF530" s="642"/>
      <c r="AG530" s="640"/>
      <c r="AH530" s="642"/>
      <c r="AI530" s="640"/>
      <c r="AJ530" s="642"/>
      <c r="AK530" s="640"/>
      <c r="AL530" s="642"/>
      <c r="AM530" s="640"/>
      <c r="AN530" s="642"/>
      <c r="AO530" s="640"/>
      <c r="AP530" s="642"/>
      <c r="AQ530" s="640"/>
      <c r="AR530" s="642"/>
      <c r="AS530" s="640"/>
      <c r="AT530" s="642"/>
      <c r="AU530" s="640"/>
      <c r="AV530" s="642"/>
      <c r="AW530" s="640"/>
      <c r="AX530" s="642"/>
      <c r="AY530" s="640"/>
      <c r="AZ530" s="642"/>
      <c r="BA530" s="640"/>
      <c r="BB530" s="642"/>
      <c r="BC530" s="640"/>
      <c r="BD530" s="642"/>
      <c r="BE530" s="640"/>
      <c r="BF530" s="642"/>
      <c r="BG530" s="640"/>
      <c r="BH530" s="642"/>
      <c r="BI530" s="640"/>
      <c r="BJ530" s="642"/>
      <c r="BK530" s="640"/>
      <c r="BL530" s="642"/>
      <c r="BM530" s="640"/>
      <c r="BN530" s="642"/>
      <c r="BO530" s="640"/>
      <c r="BP530" s="642"/>
      <c r="BQ530" s="640"/>
      <c r="BR530" s="642"/>
      <c r="BS530" s="643">
        <f t="shared" si="115"/>
        <v>0</v>
      </c>
      <c r="BT530" s="644">
        <f t="shared" si="116"/>
        <v>0</v>
      </c>
      <c r="BU530" s="644">
        <f t="shared" si="117"/>
        <v>0</v>
      </c>
      <c r="BV530" s="644">
        <f t="shared" si="118"/>
        <v>0</v>
      </c>
      <c r="BW530" s="645">
        <f t="shared" si="477"/>
        <v>0</v>
      </c>
      <c r="BX530" s="338"/>
      <c r="BY530" s="338"/>
      <c r="BZ530" s="338"/>
      <c r="CA530" s="338"/>
      <c r="CB530" s="338"/>
      <c r="CC530" s="338"/>
    </row>
    <row r="531" ht="15.75" customHeight="1">
      <c r="A531" s="338"/>
      <c r="B531" s="338"/>
      <c r="C531" s="818"/>
      <c r="D531" s="638">
        <f t="shared" ref="D531:E531" si="546">I531+K531+M531+O531+Q531+S531+U531+W531+Y531+AA531+AC531+AE531+AG531+AI531+AK531+AM531+AO531+AQ531+AS531+AU531+AW531+AY531+BA531+BC531+BE531+BG531+BI531+BK531+BM531+BO531+BQ531</f>
        <v>0</v>
      </c>
      <c r="E531" s="505">
        <f t="shared" si="546"/>
        <v>0</v>
      </c>
      <c r="F531" s="639">
        <f t="shared" si="113"/>
        <v>0</v>
      </c>
      <c r="G531" s="327"/>
      <c r="H531" s="298">
        <f t="shared" si="114"/>
        <v>0</v>
      </c>
      <c r="I531" s="640"/>
      <c r="J531" s="642"/>
      <c r="K531" s="640"/>
      <c r="L531" s="642"/>
      <c r="M531" s="640"/>
      <c r="N531" s="642"/>
      <c r="O531" s="640"/>
      <c r="P531" s="642"/>
      <c r="Q531" s="640"/>
      <c r="R531" s="642"/>
      <c r="S531" s="640"/>
      <c r="T531" s="642"/>
      <c r="U531" s="640"/>
      <c r="V531" s="642"/>
      <c r="W531" s="640"/>
      <c r="X531" s="642"/>
      <c r="Y531" s="640"/>
      <c r="Z531" s="642"/>
      <c r="AA531" s="640"/>
      <c r="AB531" s="642"/>
      <c r="AC531" s="640"/>
      <c r="AD531" s="642"/>
      <c r="AE531" s="640"/>
      <c r="AF531" s="642"/>
      <c r="AG531" s="640"/>
      <c r="AH531" s="642"/>
      <c r="AI531" s="640"/>
      <c r="AJ531" s="642"/>
      <c r="AK531" s="640"/>
      <c r="AL531" s="642"/>
      <c r="AM531" s="640"/>
      <c r="AN531" s="642"/>
      <c r="AO531" s="640"/>
      <c r="AP531" s="642"/>
      <c r="AQ531" s="640"/>
      <c r="AR531" s="642"/>
      <c r="AS531" s="640"/>
      <c r="AT531" s="642"/>
      <c r="AU531" s="640"/>
      <c r="AV531" s="642"/>
      <c r="AW531" s="640"/>
      <c r="AX531" s="642"/>
      <c r="AY531" s="640"/>
      <c r="AZ531" s="642"/>
      <c r="BA531" s="640"/>
      <c r="BB531" s="642"/>
      <c r="BC531" s="640"/>
      <c r="BD531" s="642"/>
      <c r="BE531" s="640"/>
      <c r="BF531" s="642"/>
      <c r="BG531" s="640"/>
      <c r="BH531" s="642"/>
      <c r="BI531" s="640"/>
      <c r="BJ531" s="642"/>
      <c r="BK531" s="640"/>
      <c r="BL531" s="642"/>
      <c r="BM531" s="640"/>
      <c r="BN531" s="642"/>
      <c r="BO531" s="640"/>
      <c r="BP531" s="642"/>
      <c r="BQ531" s="640"/>
      <c r="BR531" s="642"/>
      <c r="BS531" s="643">
        <f t="shared" si="115"/>
        <v>0</v>
      </c>
      <c r="BT531" s="644">
        <f t="shared" si="116"/>
        <v>0</v>
      </c>
      <c r="BU531" s="644">
        <f t="shared" si="117"/>
        <v>0</v>
      </c>
      <c r="BV531" s="644">
        <f t="shared" si="118"/>
        <v>0</v>
      </c>
      <c r="BW531" s="645">
        <f t="shared" si="477"/>
        <v>0</v>
      </c>
      <c r="BX531" s="338"/>
      <c r="BY531" s="338"/>
      <c r="BZ531" s="338"/>
      <c r="CA531" s="338"/>
      <c r="CB531" s="338"/>
      <c r="CC531" s="338"/>
    </row>
    <row r="532" ht="15.75" customHeight="1">
      <c r="A532" s="338"/>
      <c r="B532" s="338"/>
      <c r="C532" s="818"/>
      <c r="D532" s="638">
        <f t="shared" ref="D532:E532" si="547">I532+K532+M532+O532+Q532+S532+U532+W532+Y532+AA532+AC532+AE532+AG532+AI532+AK532+AM532+AO532+AQ532+AS532+AU532+AW532+AY532+BA532+BC532+BE532+BG532+BI532+BK532+BM532+BO532+BQ532</f>
        <v>0</v>
      </c>
      <c r="E532" s="505">
        <f t="shared" si="547"/>
        <v>0</v>
      </c>
      <c r="F532" s="639">
        <f t="shared" si="113"/>
        <v>0</v>
      </c>
      <c r="G532" s="327"/>
      <c r="H532" s="298">
        <f t="shared" si="114"/>
        <v>0</v>
      </c>
      <c r="I532" s="640"/>
      <c r="J532" s="642"/>
      <c r="K532" s="640"/>
      <c r="L532" s="642"/>
      <c r="M532" s="640"/>
      <c r="N532" s="642"/>
      <c r="O532" s="640"/>
      <c r="P532" s="642"/>
      <c r="Q532" s="640"/>
      <c r="R532" s="642"/>
      <c r="S532" s="640"/>
      <c r="T532" s="642"/>
      <c r="U532" s="640"/>
      <c r="V532" s="642"/>
      <c r="W532" s="640"/>
      <c r="X532" s="642"/>
      <c r="Y532" s="640"/>
      <c r="Z532" s="642"/>
      <c r="AA532" s="640"/>
      <c r="AB532" s="642"/>
      <c r="AC532" s="640"/>
      <c r="AD532" s="642"/>
      <c r="AE532" s="640"/>
      <c r="AF532" s="642"/>
      <c r="AG532" s="640"/>
      <c r="AH532" s="642"/>
      <c r="AI532" s="640"/>
      <c r="AJ532" s="642"/>
      <c r="AK532" s="640"/>
      <c r="AL532" s="642"/>
      <c r="AM532" s="640"/>
      <c r="AN532" s="642"/>
      <c r="AO532" s="640"/>
      <c r="AP532" s="642"/>
      <c r="AQ532" s="640"/>
      <c r="AR532" s="642"/>
      <c r="AS532" s="640"/>
      <c r="AT532" s="642"/>
      <c r="AU532" s="640"/>
      <c r="AV532" s="642"/>
      <c r="AW532" s="640"/>
      <c r="AX532" s="642"/>
      <c r="AY532" s="640"/>
      <c r="AZ532" s="642"/>
      <c r="BA532" s="640"/>
      <c r="BB532" s="642"/>
      <c r="BC532" s="640"/>
      <c r="BD532" s="642"/>
      <c r="BE532" s="640"/>
      <c r="BF532" s="642"/>
      <c r="BG532" s="640"/>
      <c r="BH532" s="642"/>
      <c r="BI532" s="640"/>
      <c r="BJ532" s="642"/>
      <c r="BK532" s="640"/>
      <c r="BL532" s="642"/>
      <c r="BM532" s="640"/>
      <c r="BN532" s="642"/>
      <c r="BO532" s="640"/>
      <c r="BP532" s="642"/>
      <c r="BQ532" s="640"/>
      <c r="BR532" s="642"/>
      <c r="BS532" s="643">
        <f t="shared" si="115"/>
        <v>0</v>
      </c>
      <c r="BT532" s="644">
        <f t="shared" si="116"/>
        <v>0</v>
      </c>
      <c r="BU532" s="644">
        <f t="shared" si="117"/>
        <v>0</v>
      </c>
      <c r="BV532" s="644">
        <f t="shared" si="118"/>
        <v>0</v>
      </c>
      <c r="BW532" s="645">
        <f t="shared" si="477"/>
        <v>0</v>
      </c>
      <c r="BX532" s="338"/>
      <c r="BY532" s="338"/>
      <c r="BZ532" s="338"/>
      <c r="CA532" s="338"/>
      <c r="CB532" s="338"/>
      <c r="CC532" s="338"/>
    </row>
    <row r="533" ht="15.75" customHeight="1">
      <c r="A533" s="338"/>
      <c r="B533" s="338"/>
      <c r="C533" s="818"/>
      <c r="D533" s="638">
        <f t="shared" ref="D533:E533" si="548">I533+K533+M533+O533+Q533+S533+U533+W533+Y533+AA533+AC533+AE533+AG533+AI533+AK533+AM533+AO533+AQ533+AS533+AU533+AW533+AY533+BA533+BC533+BE533+BG533+BI533+BK533+BM533+BO533+BQ533</f>
        <v>0</v>
      </c>
      <c r="E533" s="505">
        <f t="shared" si="548"/>
        <v>0</v>
      </c>
      <c r="F533" s="639">
        <f t="shared" si="113"/>
        <v>0</v>
      </c>
      <c r="G533" s="327"/>
      <c r="H533" s="298">
        <f t="shared" si="114"/>
        <v>0</v>
      </c>
      <c r="I533" s="640"/>
      <c r="J533" s="642"/>
      <c r="K533" s="640"/>
      <c r="L533" s="642"/>
      <c r="M533" s="640"/>
      <c r="N533" s="642"/>
      <c r="O533" s="640"/>
      <c r="P533" s="642"/>
      <c r="Q533" s="640"/>
      <c r="R533" s="642"/>
      <c r="S533" s="640"/>
      <c r="T533" s="642"/>
      <c r="U533" s="640"/>
      <c r="V533" s="642"/>
      <c r="W533" s="640"/>
      <c r="X533" s="642"/>
      <c r="Y533" s="640"/>
      <c r="Z533" s="642"/>
      <c r="AA533" s="640"/>
      <c r="AB533" s="642"/>
      <c r="AC533" s="640"/>
      <c r="AD533" s="642"/>
      <c r="AE533" s="640"/>
      <c r="AF533" s="642"/>
      <c r="AG533" s="640"/>
      <c r="AH533" s="642"/>
      <c r="AI533" s="640"/>
      <c r="AJ533" s="642"/>
      <c r="AK533" s="640"/>
      <c r="AL533" s="642"/>
      <c r="AM533" s="640"/>
      <c r="AN533" s="642"/>
      <c r="AO533" s="640"/>
      <c r="AP533" s="642"/>
      <c r="AQ533" s="640"/>
      <c r="AR533" s="642"/>
      <c r="AS533" s="640"/>
      <c r="AT533" s="642"/>
      <c r="AU533" s="640"/>
      <c r="AV533" s="642"/>
      <c r="AW533" s="640"/>
      <c r="AX533" s="642"/>
      <c r="AY533" s="640"/>
      <c r="AZ533" s="642"/>
      <c r="BA533" s="640"/>
      <c r="BB533" s="642"/>
      <c r="BC533" s="640"/>
      <c r="BD533" s="642"/>
      <c r="BE533" s="640"/>
      <c r="BF533" s="642"/>
      <c r="BG533" s="640"/>
      <c r="BH533" s="642"/>
      <c r="BI533" s="640"/>
      <c r="BJ533" s="642"/>
      <c r="BK533" s="640"/>
      <c r="BL533" s="642"/>
      <c r="BM533" s="640"/>
      <c r="BN533" s="642"/>
      <c r="BO533" s="640"/>
      <c r="BP533" s="642"/>
      <c r="BQ533" s="640"/>
      <c r="BR533" s="642"/>
      <c r="BS533" s="643">
        <f t="shared" si="115"/>
        <v>0</v>
      </c>
      <c r="BT533" s="644">
        <f t="shared" si="116"/>
        <v>0</v>
      </c>
      <c r="BU533" s="644">
        <f t="shared" si="117"/>
        <v>0</v>
      </c>
      <c r="BV533" s="644">
        <f t="shared" si="118"/>
        <v>0</v>
      </c>
      <c r="BW533" s="645">
        <f t="shared" si="477"/>
        <v>0</v>
      </c>
      <c r="BX533" s="338"/>
      <c r="BY533" s="338"/>
      <c r="BZ533" s="338"/>
      <c r="CA533" s="338"/>
      <c r="CB533" s="338"/>
      <c r="CC533" s="338"/>
    </row>
    <row r="534" ht="15.75" customHeight="1">
      <c r="A534" s="338"/>
      <c r="B534" s="338"/>
      <c r="C534" s="818"/>
      <c r="D534" s="638">
        <f t="shared" ref="D534:E534" si="549">I534+K534+M534+O534+Q534+S534+U534+W534+Y534+AA534+AC534+AE534+AG534+AI534+AK534+AM534+AO534+AQ534+AS534+AU534+AW534+AY534+BA534+BC534+BE534+BG534+BI534+BK534+BM534+BO534+BQ534</f>
        <v>0</v>
      </c>
      <c r="E534" s="505">
        <f t="shared" si="549"/>
        <v>0</v>
      </c>
      <c r="F534" s="639">
        <f t="shared" si="113"/>
        <v>0</v>
      </c>
      <c r="G534" s="327"/>
      <c r="H534" s="298">
        <f t="shared" si="114"/>
        <v>0</v>
      </c>
      <c r="I534" s="640"/>
      <c r="J534" s="642"/>
      <c r="K534" s="640"/>
      <c r="L534" s="642"/>
      <c r="M534" s="640"/>
      <c r="N534" s="642"/>
      <c r="O534" s="640"/>
      <c r="P534" s="642"/>
      <c r="Q534" s="640"/>
      <c r="R534" s="642"/>
      <c r="S534" s="640"/>
      <c r="T534" s="642"/>
      <c r="U534" s="640"/>
      <c r="V534" s="642"/>
      <c r="W534" s="640"/>
      <c r="X534" s="642"/>
      <c r="Y534" s="640"/>
      <c r="Z534" s="642"/>
      <c r="AA534" s="640"/>
      <c r="AB534" s="642"/>
      <c r="AC534" s="640"/>
      <c r="AD534" s="642"/>
      <c r="AE534" s="640"/>
      <c r="AF534" s="642"/>
      <c r="AG534" s="640"/>
      <c r="AH534" s="642"/>
      <c r="AI534" s="640"/>
      <c r="AJ534" s="642"/>
      <c r="AK534" s="640"/>
      <c r="AL534" s="642"/>
      <c r="AM534" s="640"/>
      <c r="AN534" s="642"/>
      <c r="AO534" s="640"/>
      <c r="AP534" s="642"/>
      <c r="AQ534" s="640"/>
      <c r="AR534" s="642"/>
      <c r="AS534" s="640"/>
      <c r="AT534" s="642"/>
      <c r="AU534" s="640"/>
      <c r="AV534" s="642"/>
      <c r="AW534" s="640"/>
      <c r="AX534" s="642"/>
      <c r="AY534" s="640"/>
      <c r="AZ534" s="642"/>
      <c r="BA534" s="640"/>
      <c r="BB534" s="642"/>
      <c r="BC534" s="640"/>
      <c r="BD534" s="642"/>
      <c r="BE534" s="640"/>
      <c r="BF534" s="642"/>
      <c r="BG534" s="640"/>
      <c r="BH534" s="642"/>
      <c r="BI534" s="640"/>
      <c r="BJ534" s="642"/>
      <c r="BK534" s="640"/>
      <c r="BL534" s="642"/>
      <c r="BM534" s="640"/>
      <c r="BN534" s="642"/>
      <c r="BO534" s="640"/>
      <c r="BP534" s="642"/>
      <c r="BQ534" s="640"/>
      <c r="BR534" s="642"/>
      <c r="BS534" s="643">
        <f t="shared" si="115"/>
        <v>0</v>
      </c>
      <c r="BT534" s="644">
        <f t="shared" si="116"/>
        <v>0</v>
      </c>
      <c r="BU534" s="644">
        <f t="shared" si="117"/>
        <v>0</v>
      </c>
      <c r="BV534" s="644">
        <f t="shared" si="118"/>
        <v>0</v>
      </c>
      <c r="BW534" s="645">
        <f t="shared" si="477"/>
        <v>0</v>
      </c>
      <c r="BX534" s="338"/>
      <c r="BY534" s="338"/>
      <c r="BZ534" s="338"/>
      <c r="CA534" s="338"/>
      <c r="CB534" s="338"/>
      <c r="CC534" s="338"/>
    </row>
    <row r="535" ht="15.75" customHeight="1">
      <c r="A535" s="338"/>
      <c r="B535" s="338"/>
      <c r="C535" s="818"/>
      <c r="D535" s="638">
        <f t="shared" ref="D535:E535" si="550">I535+K535+M535+O535+Q535+S535+U535+W535+Y535+AA535+AC535+AE535+AG535+AI535+AK535+AM535+AO535+AQ535+AS535+AU535+AW535+AY535+BA535+BC535+BE535+BG535+BI535+BK535+BM535+BO535+BQ535</f>
        <v>0</v>
      </c>
      <c r="E535" s="505">
        <f t="shared" si="550"/>
        <v>0</v>
      </c>
      <c r="F535" s="639">
        <f t="shared" si="113"/>
        <v>0</v>
      </c>
      <c r="G535" s="327"/>
      <c r="H535" s="298">
        <f t="shared" si="114"/>
        <v>0</v>
      </c>
      <c r="I535" s="640"/>
      <c r="J535" s="642"/>
      <c r="K535" s="640"/>
      <c r="L535" s="642"/>
      <c r="M535" s="640"/>
      <c r="N535" s="642"/>
      <c r="O535" s="640"/>
      <c r="P535" s="642"/>
      <c r="Q535" s="640"/>
      <c r="R535" s="642"/>
      <c r="S535" s="640"/>
      <c r="T535" s="642"/>
      <c r="U535" s="640"/>
      <c r="V535" s="642"/>
      <c r="W535" s="640"/>
      <c r="X535" s="642"/>
      <c r="Y535" s="640"/>
      <c r="Z535" s="642"/>
      <c r="AA535" s="640"/>
      <c r="AB535" s="642"/>
      <c r="AC535" s="640"/>
      <c r="AD535" s="642"/>
      <c r="AE535" s="640"/>
      <c r="AF535" s="642"/>
      <c r="AG535" s="640"/>
      <c r="AH535" s="642"/>
      <c r="AI535" s="640"/>
      <c r="AJ535" s="642"/>
      <c r="AK535" s="640"/>
      <c r="AL535" s="642"/>
      <c r="AM535" s="640"/>
      <c r="AN535" s="642"/>
      <c r="AO535" s="640"/>
      <c r="AP535" s="642"/>
      <c r="AQ535" s="640"/>
      <c r="AR535" s="642"/>
      <c r="AS535" s="640"/>
      <c r="AT535" s="642"/>
      <c r="AU535" s="640"/>
      <c r="AV535" s="642"/>
      <c r="AW535" s="640"/>
      <c r="AX535" s="642"/>
      <c r="AY535" s="640"/>
      <c r="AZ535" s="642"/>
      <c r="BA535" s="640"/>
      <c r="BB535" s="642"/>
      <c r="BC535" s="640"/>
      <c r="BD535" s="642"/>
      <c r="BE535" s="640"/>
      <c r="BF535" s="642"/>
      <c r="BG535" s="640"/>
      <c r="BH535" s="642"/>
      <c r="BI535" s="640"/>
      <c r="BJ535" s="642"/>
      <c r="BK535" s="640"/>
      <c r="BL535" s="642"/>
      <c r="BM535" s="640"/>
      <c r="BN535" s="642"/>
      <c r="BO535" s="640"/>
      <c r="BP535" s="642"/>
      <c r="BQ535" s="640"/>
      <c r="BR535" s="642"/>
      <c r="BS535" s="643">
        <f t="shared" si="115"/>
        <v>0</v>
      </c>
      <c r="BT535" s="644">
        <f t="shared" si="116"/>
        <v>0</v>
      </c>
      <c r="BU535" s="644">
        <f t="shared" si="117"/>
        <v>0</v>
      </c>
      <c r="BV535" s="644">
        <f t="shared" si="118"/>
        <v>0</v>
      </c>
      <c r="BW535" s="645">
        <f t="shared" si="477"/>
        <v>0</v>
      </c>
      <c r="BX535" s="338"/>
      <c r="BY535" s="338"/>
      <c r="BZ535" s="338"/>
      <c r="CA535" s="338"/>
      <c r="CB535" s="338"/>
      <c r="CC535" s="338"/>
    </row>
    <row r="536" ht="15.75" customHeight="1">
      <c r="A536" s="338"/>
      <c r="B536" s="338"/>
      <c r="C536" s="818"/>
      <c r="D536" s="638">
        <f t="shared" ref="D536:E536" si="551">I536+K536+M536+O536+Q536+S536+U536+W536+Y536+AA536+AC536+AE536+AG536+AI536+AK536+AM536+AO536+AQ536+AS536+AU536+AW536+AY536+BA536+BC536+BE536+BG536+BI536+BK536+BM536+BO536+BQ536</f>
        <v>0</v>
      </c>
      <c r="E536" s="505">
        <f t="shared" si="551"/>
        <v>0</v>
      </c>
      <c r="F536" s="639">
        <f t="shared" si="113"/>
        <v>0</v>
      </c>
      <c r="G536" s="327"/>
      <c r="H536" s="298">
        <f t="shared" si="114"/>
        <v>0</v>
      </c>
      <c r="I536" s="640"/>
      <c r="J536" s="642"/>
      <c r="K536" s="640"/>
      <c r="L536" s="642"/>
      <c r="M536" s="640"/>
      <c r="N536" s="642"/>
      <c r="O536" s="640"/>
      <c r="P536" s="642"/>
      <c r="Q536" s="640"/>
      <c r="R536" s="642"/>
      <c r="S536" s="640"/>
      <c r="T536" s="642"/>
      <c r="U536" s="640"/>
      <c r="V536" s="642"/>
      <c r="W536" s="640"/>
      <c r="X536" s="642"/>
      <c r="Y536" s="640"/>
      <c r="Z536" s="642"/>
      <c r="AA536" s="640"/>
      <c r="AB536" s="642"/>
      <c r="AC536" s="640"/>
      <c r="AD536" s="642"/>
      <c r="AE536" s="640"/>
      <c r="AF536" s="642"/>
      <c r="AG536" s="640"/>
      <c r="AH536" s="642"/>
      <c r="AI536" s="640"/>
      <c r="AJ536" s="642"/>
      <c r="AK536" s="640"/>
      <c r="AL536" s="642"/>
      <c r="AM536" s="640"/>
      <c r="AN536" s="642"/>
      <c r="AO536" s="640"/>
      <c r="AP536" s="642"/>
      <c r="AQ536" s="640"/>
      <c r="AR536" s="642"/>
      <c r="AS536" s="640"/>
      <c r="AT536" s="642"/>
      <c r="AU536" s="640"/>
      <c r="AV536" s="642"/>
      <c r="AW536" s="640"/>
      <c r="AX536" s="642"/>
      <c r="AY536" s="640"/>
      <c r="AZ536" s="642"/>
      <c r="BA536" s="640"/>
      <c r="BB536" s="642"/>
      <c r="BC536" s="640"/>
      <c r="BD536" s="642"/>
      <c r="BE536" s="640"/>
      <c r="BF536" s="642"/>
      <c r="BG536" s="640"/>
      <c r="BH536" s="642"/>
      <c r="BI536" s="640"/>
      <c r="BJ536" s="642"/>
      <c r="BK536" s="640"/>
      <c r="BL536" s="642"/>
      <c r="BM536" s="640"/>
      <c r="BN536" s="642"/>
      <c r="BO536" s="640"/>
      <c r="BP536" s="642"/>
      <c r="BQ536" s="640"/>
      <c r="BR536" s="642"/>
      <c r="BS536" s="643">
        <f t="shared" si="115"/>
        <v>0</v>
      </c>
      <c r="BT536" s="644">
        <f t="shared" si="116"/>
        <v>0</v>
      </c>
      <c r="BU536" s="644">
        <f t="shared" si="117"/>
        <v>0</v>
      </c>
      <c r="BV536" s="644">
        <f t="shared" si="118"/>
        <v>0</v>
      </c>
      <c r="BW536" s="645">
        <f t="shared" si="477"/>
        <v>0</v>
      </c>
      <c r="BX536" s="338"/>
      <c r="BY536" s="338"/>
      <c r="BZ536" s="338"/>
      <c r="CA536" s="338"/>
      <c r="CB536" s="338"/>
      <c r="CC536" s="338"/>
    </row>
    <row r="537" ht="15.75" customHeight="1">
      <c r="A537" s="338"/>
      <c r="B537" s="338"/>
      <c r="C537" s="818"/>
      <c r="D537" s="638">
        <f t="shared" ref="D537:E537" si="552">I537+K537+M537+O537+Q537+S537+U537+W537+Y537+AA537+AC537+AE537+AG537+AI537+AK537+AM537+AO537+AQ537+AS537+AU537+AW537+AY537+BA537+BC537+BE537+BG537+BI537+BK537+BM537+BO537+BQ537</f>
        <v>0</v>
      </c>
      <c r="E537" s="505">
        <f t="shared" si="552"/>
        <v>0</v>
      </c>
      <c r="F537" s="639">
        <f t="shared" si="113"/>
        <v>0</v>
      </c>
      <c r="G537" s="327"/>
      <c r="H537" s="298">
        <f t="shared" si="114"/>
        <v>0</v>
      </c>
      <c r="I537" s="640"/>
      <c r="J537" s="642"/>
      <c r="K537" s="640"/>
      <c r="L537" s="642"/>
      <c r="M537" s="640"/>
      <c r="N537" s="642"/>
      <c r="O537" s="640"/>
      <c r="P537" s="642"/>
      <c r="Q537" s="640"/>
      <c r="R537" s="642"/>
      <c r="S537" s="640"/>
      <c r="T537" s="642"/>
      <c r="U537" s="640"/>
      <c r="V537" s="642"/>
      <c r="W537" s="640"/>
      <c r="X537" s="642"/>
      <c r="Y537" s="640"/>
      <c r="Z537" s="642"/>
      <c r="AA537" s="640"/>
      <c r="AB537" s="642"/>
      <c r="AC537" s="640"/>
      <c r="AD537" s="642"/>
      <c r="AE537" s="640"/>
      <c r="AF537" s="642"/>
      <c r="AG537" s="640"/>
      <c r="AH537" s="642"/>
      <c r="AI537" s="640"/>
      <c r="AJ537" s="642"/>
      <c r="AK537" s="640"/>
      <c r="AL537" s="642"/>
      <c r="AM537" s="640"/>
      <c r="AN537" s="642"/>
      <c r="AO537" s="640"/>
      <c r="AP537" s="642"/>
      <c r="AQ537" s="640"/>
      <c r="AR537" s="642"/>
      <c r="AS537" s="640"/>
      <c r="AT537" s="642"/>
      <c r="AU537" s="640"/>
      <c r="AV537" s="642"/>
      <c r="AW537" s="640"/>
      <c r="AX537" s="642"/>
      <c r="AY537" s="640"/>
      <c r="AZ537" s="642"/>
      <c r="BA537" s="640"/>
      <c r="BB537" s="642"/>
      <c r="BC537" s="640"/>
      <c r="BD537" s="642"/>
      <c r="BE537" s="640"/>
      <c r="BF537" s="642"/>
      <c r="BG537" s="640"/>
      <c r="BH537" s="642"/>
      <c r="BI537" s="640"/>
      <c r="BJ537" s="642"/>
      <c r="BK537" s="640"/>
      <c r="BL537" s="642"/>
      <c r="BM537" s="640"/>
      <c r="BN537" s="642"/>
      <c r="BO537" s="640"/>
      <c r="BP537" s="642"/>
      <c r="BQ537" s="640"/>
      <c r="BR537" s="642"/>
      <c r="BS537" s="643">
        <f t="shared" si="115"/>
        <v>0</v>
      </c>
      <c r="BT537" s="644">
        <f t="shared" si="116"/>
        <v>0</v>
      </c>
      <c r="BU537" s="644">
        <f t="shared" si="117"/>
        <v>0</v>
      </c>
      <c r="BV537" s="644">
        <f t="shared" si="118"/>
        <v>0</v>
      </c>
      <c r="BW537" s="645">
        <f t="shared" si="477"/>
        <v>0</v>
      </c>
      <c r="BX537" s="338"/>
      <c r="BY537" s="338"/>
      <c r="BZ537" s="338"/>
      <c r="CA537" s="338"/>
      <c r="CB537" s="338"/>
      <c r="CC537" s="338"/>
    </row>
    <row r="538" ht="15.75" customHeight="1">
      <c r="A538" s="338"/>
      <c r="B538" s="338"/>
      <c r="C538" s="818"/>
      <c r="D538" s="638">
        <f t="shared" ref="D538:E538" si="553">I538+K538+M538+O538+Q538+S538+U538+W538+Y538+AA538+AC538+AE538+AG538+AI538+AK538+AM538+AO538+AQ538+AS538+AU538+AW538+AY538+BA538+BC538+BE538+BG538+BI538+BK538+BM538+BO538+BQ538</f>
        <v>0</v>
      </c>
      <c r="E538" s="505">
        <f t="shared" si="553"/>
        <v>0</v>
      </c>
      <c r="F538" s="639">
        <f t="shared" si="113"/>
        <v>0</v>
      </c>
      <c r="G538" s="327"/>
      <c r="H538" s="298">
        <f t="shared" si="114"/>
        <v>0</v>
      </c>
      <c r="I538" s="640"/>
      <c r="J538" s="642"/>
      <c r="K538" s="640"/>
      <c r="L538" s="642"/>
      <c r="M538" s="640"/>
      <c r="N538" s="642"/>
      <c r="O538" s="640"/>
      <c r="P538" s="642"/>
      <c r="Q538" s="640"/>
      <c r="R538" s="642"/>
      <c r="S538" s="640"/>
      <c r="T538" s="642"/>
      <c r="U538" s="640"/>
      <c r="V538" s="642"/>
      <c r="W538" s="640"/>
      <c r="X538" s="642"/>
      <c r="Y538" s="640"/>
      <c r="Z538" s="642"/>
      <c r="AA538" s="640"/>
      <c r="AB538" s="642"/>
      <c r="AC538" s="640"/>
      <c r="AD538" s="642"/>
      <c r="AE538" s="640"/>
      <c r="AF538" s="642"/>
      <c r="AG538" s="640"/>
      <c r="AH538" s="642"/>
      <c r="AI538" s="640"/>
      <c r="AJ538" s="642"/>
      <c r="AK538" s="640"/>
      <c r="AL538" s="642"/>
      <c r="AM538" s="640"/>
      <c r="AN538" s="642"/>
      <c r="AO538" s="640"/>
      <c r="AP538" s="642"/>
      <c r="AQ538" s="640"/>
      <c r="AR538" s="642"/>
      <c r="AS538" s="640"/>
      <c r="AT538" s="642"/>
      <c r="AU538" s="640"/>
      <c r="AV538" s="642"/>
      <c r="AW538" s="640"/>
      <c r="AX538" s="642"/>
      <c r="AY538" s="640"/>
      <c r="AZ538" s="642"/>
      <c r="BA538" s="640"/>
      <c r="BB538" s="642"/>
      <c r="BC538" s="640"/>
      <c r="BD538" s="642"/>
      <c r="BE538" s="640"/>
      <c r="BF538" s="642"/>
      <c r="BG538" s="640"/>
      <c r="BH538" s="642"/>
      <c r="BI538" s="640"/>
      <c r="BJ538" s="642"/>
      <c r="BK538" s="640"/>
      <c r="BL538" s="642"/>
      <c r="BM538" s="640"/>
      <c r="BN538" s="642"/>
      <c r="BO538" s="640"/>
      <c r="BP538" s="642"/>
      <c r="BQ538" s="640"/>
      <c r="BR538" s="642"/>
      <c r="BS538" s="643">
        <f t="shared" si="115"/>
        <v>0</v>
      </c>
      <c r="BT538" s="644">
        <f t="shared" si="116"/>
        <v>0</v>
      </c>
      <c r="BU538" s="644">
        <f t="shared" si="117"/>
        <v>0</v>
      </c>
      <c r="BV538" s="644">
        <f t="shared" si="118"/>
        <v>0</v>
      </c>
      <c r="BW538" s="645">
        <f t="shared" si="477"/>
        <v>0</v>
      </c>
      <c r="BX538" s="338"/>
      <c r="BY538" s="338"/>
      <c r="BZ538" s="338"/>
      <c r="CA538" s="338"/>
      <c r="CB538" s="338"/>
      <c r="CC538" s="338"/>
    </row>
    <row r="539" ht="15.75" customHeight="1">
      <c r="A539" s="338"/>
      <c r="B539" s="338"/>
      <c r="C539" s="818"/>
      <c r="D539" s="638">
        <f t="shared" ref="D539:E539" si="554">I539+K539+M539+O539+Q539+S539+U539+W539+Y539+AA539+AC539+AE539+AG539+AI539+AK539+AM539+AO539+AQ539+AS539+AU539+AW539+AY539+BA539+BC539+BE539+BG539+BI539+BK539+BM539+BO539+BQ539</f>
        <v>0</v>
      </c>
      <c r="E539" s="505">
        <f t="shared" si="554"/>
        <v>0</v>
      </c>
      <c r="F539" s="639">
        <f t="shared" si="113"/>
        <v>0</v>
      </c>
      <c r="G539" s="327"/>
      <c r="H539" s="298">
        <f t="shared" si="114"/>
        <v>0</v>
      </c>
      <c r="I539" s="640"/>
      <c r="J539" s="642"/>
      <c r="K539" s="640"/>
      <c r="L539" s="642"/>
      <c r="M539" s="640"/>
      <c r="N539" s="642"/>
      <c r="O539" s="640"/>
      <c r="P539" s="642"/>
      <c r="Q539" s="640"/>
      <c r="R539" s="642"/>
      <c r="S539" s="640"/>
      <c r="T539" s="642"/>
      <c r="U539" s="640"/>
      <c r="V539" s="642"/>
      <c r="W539" s="640"/>
      <c r="X539" s="642"/>
      <c r="Y539" s="640"/>
      <c r="Z539" s="642"/>
      <c r="AA539" s="640"/>
      <c r="AB539" s="642"/>
      <c r="AC539" s="640"/>
      <c r="AD539" s="642"/>
      <c r="AE539" s="640"/>
      <c r="AF539" s="642"/>
      <c r="AG539" s="640"/>
      <c r="AH539" s="642"/>
      <c r="AI539" s="640"/>
      <c r="AJ539" s="642"/>
      <c r="AK539" s="640"/>
      <c r="AL539" s="642"/>
      <c r="AM539" s="640"/>
      <c r="AN539" s="642"/>
      <c r="AO539" s="640"/>
      <c r="AP539" s="642"/>
      <c r="AQ539" s="640"/>
      <c r="AR539" s="642"/>
      <c r="AS539" s="640"/>
      <c r="AT539" s="642"/>
      <c r="AU539" s="640"/>
      <c r="AV539" s="642"/>
      <c r="AW539" s="640"/>
      <c r="AX539" s="642"/>
      <c r="AY539" s="640"/>
      <c r="AZ539" s="642"/>
      <c r="BA539" s="640"/>
      <c r="BB539" s="642"/>
      <c r="BC539" s="640"/>
      <c r="BD539" s="642"/>
      <c r="BE539" s="640"/>
      <c r="BF539" s="642"/>
      <c r="BG539" s="640"/>
      <c r="BH539" s="642"/>
      <c r="BI539" s="640"/>
      <c r="BJ539" s="642"/>
      <c r="BK539" s="640"/>
      <c r="BL539" s="642"/>
      <c r="BM539" s="640"/>
      <c r="BN539" s="642"/>
      <c r="BO539" s="640"/>
      <c r="BP539" s="642"/>
      <c r="BQ539" s="640"/>
      <c r="BR539" s="642"/>
      <c r="BS539" s="643">
        <f t="shared" si="115"/>
        <v>0</v>
      </c>
      <c r="BT539" s="644">
        <f t="shared" si="116"/>
        <v>0</v>
      </c>
      <c r="BU539" s="644">
        <f t="shared" si="117"/>
        <v>0</v>
      </c>
      <c r="BV539" s="644">
        <f t="shared" si="118"/>
        <v>0</v>
      </c>
      <c r="BW539" s="645">
        <f t="shared" si="477"/>
        <v>0</v>
      </c>
      <c r="BX539" s="338"/>
      <c r="BY539" s="338"/>
      <c r="BZ539" s="338"/>
      <c r="CA539" s="338"/>
      <c r="CB539" s="338"/>
      <c r="CC539" s="338"/>
    </row>
    <row r="540" ht="15.75" customHeight="1">
      <c r="A540" s="338"/>
      <c r="B540" s="338"/>
      <c r="C540" s="818"/>
      <c r="D540" s="638">
        <f t="shared" ref="D540:E540" si="555">I540+K540+M540+O540+Q540+S540+U540+W540+Y540+AA540+AC540+AE540+AG540+AI540+AK540+AM540+AO540+AQ540+AS540+AU540+AW540+AY540+BA540+BC540+BE540+BG540+BI540+BK540+BM540+BO540+BQ540</f>
        <v>0</v>
      </c>
      <c r="E540" s="505">
        <f t="shared" si="555"/>
        <v>0</v>
      </c>
      <c r="F540" s="639">
        <f t="shared" si="113"/>
        <v>0</v>
      </c>
      <c r="G540" s="327"/>
      <c r="H540" s="298">
        <f t="shared" si="114"/>
        <v>0</v>
      </c>
      <c r="I540" s="640"/>
      <c r="J540" s="642"/>
      <c r="K540" s="640"/>
      <c r="L540" s="642"/>
      <c r="M540" s="640"/>
      <c r="N540" s="642"/>
      <c r="O540" s="640"/>
      <c r="P540" s="642"/>
      <c r="Q540" s="640"/>
      <c r="R540" s="642"/>
      <c r="S540" s="640"/>
      <c r="T540" s="642"/>
      <c r="U540" s="640"/>
      <c r="V540" s="642"/>
      <c r="W540" s="640"/>
      <c r="X540" s="642"/>
      <c r="Y540" s="640"/>
      <c r="Z540" s="642"/>
      <c r="AA540" s="640"/>
      <c r="AB540" s="642"/>
      <c r="AC540" s="640"/>
      <c r="AD540" s="642"/>
      <c r="AE540" s="640"/>
      <c r="AF540" s="642"/>
      <c r="AG540" s="640"/>
      <c r="AH540" s="642"/>
      <c r="AI540" s="640"/>
      <c r="AJ540" s="642"/>
      <c r="AK540" s="640"/>
      <c r="AL540" s="642"/>
      <c r="AM540" s="640"/>
      <c r="AN540" s="642"/>
      <c r="AO540" s="640"/>
      <c r="AP540" s="642"/>
      <c r="AQ540" s="640"/>
      <c r="AR540" s="642"/>
      <c r="AS540" s="640"/>
      <c r="AT540" s="642"/>
      <c r="AU540" s="640"/>
      <c r="AV540" s="642"/>
      <c r="AW540" s="640"/>
      <c r="AX540" s="642"/>
      <c r="AY540" s="640"/>
      <c r="AZ540" s="642"/>
      <c r="BA540" s="640"/>
      <c r="BB540" s="642"/>
      <c r="BC540" s="640"/>
      <c r="BD540" s="642"/>
      <c r="BE540" s="640"/>
      <c r="BF540" s="642"/>
      <c r="BG540" s="640"/>
      <c r="BH540" s="642"/>
      <c r="BI540" s="640"/>
      <c r="BJ540" s="642"/>
      <c r="BK540" s="640"/>
      <c r="BL540" s="642"/>
      <c r="BM540" s="640"/>
      <c r="BN540" s="642"/>
      <c r="BO540" s="640"/>
      <c r="BP540" s="642"/>
      <c r="BQ540" s="640"/>
      <c r="BR540" s="642"/>
      <c r="BS540" s="643">
        <f t="shared" si="115"/>
        <v>0</v>
      </c>
      <c r="BT540" s="644">
        <f t="shared" si="116"/>
        <v>0</v>
      </c>
      <c r="BU540" s="644">
        <f t="shared" si="117"/>
        <v>0</v>
      </c>
      <c r="BV540" s="644">
        <f t="shared" si="118"/>
        <v>0</v>
      </c>
      <c r="BW540" s="645">
        <f t="shared" si="477"/>
        <v>0</v>
      </c>
      <c r="BX540" s="338"/>
      <c r="BY540" s="338"/>
      <c r="BZ540" s="338"/>
      <c r="CA540" s="338"/>
      <c r="CB540" s="338"/>
      <c r="CC540" s="338"/>
    </row>
    <row r="541" ht="15.75" customHeight="1">
      <c r="A541" s="338"/>
      <c r="B541" s="338"/>
      <c r="C541" s="818"/>
      <c r="D541" s="638">
        <f t="shared" ref="D541:E541" si="556">I541+K541+M541+O541+Q541+S541+U541+W541+Y541+AA541+AC541+AE541+AG541+AI541+AK541+AM541+AO541+AQ541+AS541+AU541+AW541+AY541+BA541+BC541+BE541+BG541+BI541+BK541+BM541+BO541+BQ541</f>
        <v>0</v>
      </c>
      <c r="E541" s="505">
        <f t="shared" si="556"/>
        <v>0</v>
      </c>
      <c r="F541" s="639">
        <f t="shared" si="113"/>
        <v>0</v>
      </c>
      <c r="G541" s="327"/>
      <c r="H541" s="298">
        <f t="shared" si="114"/>
        <v>0</v>
      </c>
      <c r="I541" s="640"/>
      <c r="J541" s="642"/>
      <c r="K541" s="640"/>
      <c r="L541" s="642"/>
      <c r="M541" s="640"/>
      <c r="N541" s="642"/>
      <c r="O541" s="640"/>
      <c r="P541" s="642"/>
      <c r="Q541" s="640"/>
      <c r="R541" s="642"/>
      <c r="S541" s="640"/>
      <c r="T541" s="642"/>
      <c r="U541" s="640"/>
      <c r="V541" s="642"/>
      <c r="W541" s="640"/>
      <c r="X541" s="642"/>
      <c r="Y541" s="640"/>
      <c r="Z541" s="642"/>
      <c r="AA541" s="640"/>
      <c r="AB541" s="642"/>
      <c r="AC541" s="640"/>
      <c r="AD541" s="642"/>
      <c r="AE541" s="640"/>
      <c r="AF541" s="642"/>
      <c r="AG541" s="640"/>
      <c r="AH541" s="642"/>
      <c r="AI541" s="640"/>
      <c r="AJ541" s="642"/>
      <c r="AK541" s="640"/>
      <c r="AL541" s="642"/>
      <c r="AM541" s="640"/>
      <c r="AN541" s="642"/>
      <c r="AO541" s="640"/>
      <c r="AP541" s="642"/>
      <c r="AQ541" s="640"/>
      <c r="AR541" s="642"/>
      <c r="AS541" s="640"/>
      <c r="AT541" s="642"/>
      <c r="AU541" s="640"/>
      <c r="AV541" s="642"/>
      <c r="AW541" s="640"/>
      <c r="AX541" s="642"/>
      <c r="AY541" s="640"/>
      <c r="AZ541" s="642"/>
      <c r="BA541" s="640"/>
      <c r="BB541" s="642"/>
      <c r="BC541" s="640"/>
      <c r="BD541" s="642"/>
      <c r="BE541" s="640"/>
      <c r="BF541" s="642"/>
      <c r="BG541" s="640"/>
      <c r="BH541" s="642"/>
      <c r="BI541" s="640"/>
      <c r="BJ541" s="642"/>
      <c r="BK541" s="640"/>
      <c r="BL541" s="642"/>
      <c r="BM541" s="640"/>
      <c r="BN541" s="642"/>
      <c r="BO541" s="640"/>
      <c r="BP541" s="642"/>
      <c r="BQ541" s="640"/>
      <c r="BR541" s="642"/>
      <c r="BS541" s="643">
        <f t="shared" si="115"/>
        <v>0</v>
      </c>
      <c r="BT541" s="644">
        <f t="shared" si="116"/>
        <v>0</v>
      </c>
      <c r="BU541" s="644">
        <f t="shared" si="117"/>
        <v>0</v>
      </c>
      <c r="BV541" s="644">
        <f t="shared" si="118"/>
        <v>0</v>
      </c>
      <c r="BW541" s="645">
        <f t="shared" si="477"/>
        <v>0</v>
      </c>
      <c r="BX541" s="338"/>
      <c r="BY541" s="338"/>
      <c r="BZ541" s="338"/>
      <c r="CA541" s="338"/>
      <c r="CB541" s="338"/>
      <c r="CC541" s="338"/>
    </row>
    <row r="542" ht="15.75" customHeight="1">
      <c r="A542" s="338"/>
      <c r="B542" s="338"/>
      <c r="C542" s="818"/>
      <c r="D542" s="638">
        <f t="shared" ref="D542:E542" si="557">I542+K542+M542+O542+Q542+S542+U542+W542+Y542+AA542+AC542+AE542+AG542+AI542+AK542+AM542+AO542+AQ542+AS542+AU542+AW542+AY542+BA542+BC542+BE542+BG542+BI542+BK542+BM542+BO542+BQ542</f>
        <v>0</v>
      </c>
      <c r="E542" s="505">
        <f t="shared" si="557"/>
        <v>0</v>
      </c>
      <c r="F542" s="639">
        <f t="shared" si="113"/>
        <v>0</v>
      </c>
      <c r="G542" s="327"/>
      <c r="H542" s="298">
        <f t="shared" si="114"/>
        <v>0</v>
      </c>
      <c r="I542" s="640"/>
      <c r="J542" s="642"/>
      <c r="K542" s="640"/>
      <c r="L542" s="642"/>
      <c r="M542" s="640"/>
      <c r="N542" s="642"/>
      <c r="O542" s="640"/>
      <c r="P542" s="642"/>
      <c r="Q542" s="640"/>
      <c r="R542" s="642"/>
      <c r="S542" s="640"/>
      <c r="T542" s="642"/>
      <c r="U542" s="640"/>
      <c r="V542" s="642"/>
      <c r="W542" s="640"/>
      <c r="X542" s="642"/>
      <c r="Y542" s="640"/>
      <c r="Z542" s="642"/>
      <c r="AA542" s="640"/>
      <c r="AB542" s="642"/>
      <c r="AC542" s="640"/>
      <c r="AD542" s="642"/>
      <c r="AE542" s="640"/>
      <c r="AF542" s="642"/>
      <c r="AG542" s="640"/>
      <c r="AH542" s="642"/>
      <c r="AI542" s="640"/>
      <c r="AJ542" s="642"/>
      <c r="AK542" s="640"/>
      <c r="AL542" s="642"/>
      <c r="AM542" s="640"/>
      <c r="AN542" s="642"/>
      <c r="AO542" s="640"/>
      <c r="AP542" s="642"/>
      <c r="AQ542" s="640"/>
      <c r="AR542" s="642"/>
      <c r="AS542" s="640"/>
      <c r="AT542" s="642"/>
      <c r="AU542" s="640"/>
      <c r="AV542" s="642"/>
      <c r="AW542" s="640"/>
      <c r="AX542" s="642"/>
      <c r="AY542" s="640"/>
      <c r="AZ542" s="642"/>
      <c r="BA542" s="640"/>
      <c r="BB542" s="642"/>
      <c r="BC542" s="640"/>
      <c r="BD542" s="642"/>
      <c r="BE542" s="640"/>
      <c r="BF542" s="642"/>
      <c r="BG542" s="640"/>
      <c r="BH542" s="642"/>
      <c r="BI542" s="640"/>
      <c r="BJ542" s="642"/>
      <c r="BK542" s="640"/>
      <c r="BL542" s="642"/>
      <c r="BM542" s="640"/>
      <c r="BN542" s="642"/>
      <c r="BO542" s="640"/>
      <c r="BP542" s="642"/>
      <c r="BQ542" s="640"/>
      <c r="BR542" s="642"/>
      <c r="BS542" s="643">
        <f t="shared" si="115"/>
        <v>0</v>
      </c>
      <c r="BT542" s="644">
        <f t="shared" si="116"/>
        <v>0</v>
      </c>
      <c r="BU542" s="644">
        <f t="shared" si="117"/>
        <v>0</v>
      </c>
      <c r="BV542" s="644">
        <f t="shared" si="118"/>
        <v>0</v>
      </c>
      <c r="BW542" s="645">
        <f t="shared" si="477"/>
        <v>0</v>
      </c>
      <c r="BX542" s="338"/>
      <c r="BY542" s="338"/>
      <c r="BZ542" s="338"/>
      <c r="CA542" s="338"/>
      <c r="CB542" s="338"/>
      <c r="CC542" s="338"/>
    </row>
    <row r="543" ht="15.75" customHeight="1">
      <c r="A543" s="338"/>
      <c r="B543" s="338"/>
      <c r="C543" s="818"/>
      <c r="D543" s="638">
        <f t="shared" ref="D543:E543" si="558">I543+K543+M543+O543+Q543+S543+U543+W543+Y543+AA543+AC543+AE543+AG543+AI543+AK543+AM543+AO543+AQ543+AS543+AU543+AW543+AY543+BA543+BC543+BE543+BG543+BI543+BK543+BM543+BO543+BQ543</f>
        <v>0</v>
      </c>
      <c r="E543" s="505">
        <f t="shared" si="558"/>
        <v>0</v>
      </c>
      <c r="F543" s="639">
        <f t="shared" si="113"/>
        <v>0</v>
      </c>
      <c r="G543" s="327"/>
      <c r="H543" s="298">
        <f t="shared" si="114"/>
        <v>0</v>
      </c>
      <c r="I543" s="640"/>
      <c r="J543" s="642"/>
      <c r="K543" s="640"/>
      <c r="L543" s="642"/>
      <c r="M543" s="640"/>
      <c r="N543" s="642"/>
      <c r="O543" s="640"/>
      <c r="P543" s="642"/>
      <c r="Q543" s="640"/>
      <c r="R543" s="642"/>
      <c r="S543" s="640"/>
      <c r="T543" s="642"/>
      <c r="U543" s="640"/>
      <c r="V543" s="642"/>
      <c r="W543" s="640"/>
      <c r="X543" s="642"/>
      <c r="Y543" s="640"/>
      <c r="Z543" s="642"/>
      <c r="AA543" s="640"/>
      <c r="AB543" s="642"/>
      <c r="AC543" s="640"/>
      <c r="AD543" s="642"/>
      <c r="AE543" s="640"/>
      <c r="AF543" s="642"/>
      <c r="AG543" s="640"/>
      <c r="AH543" s="642"/>
      <c r="AI543" s="640"/>
      <c r="AJ543" s="642"/>
      <c r="AK543" s="640"/>
      <c r="AL543" s="642"/>
      <c r="AM543" s="640"/>
      <c r="AN543" s="642"/>
      <c r="AO543" s="640"/>
      <c r="AP543" s="642"/>
      <c r="AQ543" s="640"/>
      <c r="AR543" s="642"/>
      <c r="AS543" s="640"/>
      <c r="AT543" s="642"/>
      <c r="AU543" s="640"/>
      <c r="AV543" s="642"/>
      <c r="AW543" s="640"/>
      <c r="AX543" s="642"/>
      <c r="AY543" s="640"/>
      <c r="AZ543" s="642"/>
      <c r="BA543" s="640"/>
      <c r="BB543" s="642"/>
      <c r="BC543" s="640"/>
      <c r="BD543" s="642"/>
      <c r="BE543" s="640"/>
      <c r="BF543" s="642"/>
      <c r="BG543" s="640"/>
      <c r="BH543" s="642"/>
      <c r="BI543" s="640"/>
      <c r="BJ543" s="642"/>
      <c r="BK543" s="640"/>
      <c r="BL543" s="642"/>
      <c r="BM543" s="640"/>
      <c r="BN543" s="642"/>
      <c r="BO543" s="640"/>
      <c r="BP543" s="642"/>
      <c r="BQ543" s="640"/>
      <c r="BR543" s="642"/>
      <c r="BS543" s="643">
        <f t="shared" si="115"/>
        <v>0</v>
      </c>
      <c r="BT543" s="644">
        <f t="shared" si="116"/>
        <v>0</v>
      </c>
      <c r="BU543" s="644">
        <f t="shared" si="117"/>
        <v>0</v>
      </c>
      <c r="BV543" s="644">
        <f t="shared" si="118"/>
        <v>0</v>
      </c>
      <c r="BW543" s="645">
        <f t="shared" si="477"/>
        <v>0</v>
      </c>
      <c r="BX543" s="338"/>
      <c r="BY543" s="338"/>
      <c r="BZ543" s="338"/>
      <c r="CA543" s="338"/>
      <c r="CB543" s="338"/>
      <c r="CC543" s="338"/>
    </row>
    <row r="544" ht="15.75" customHeight="1">
      <c r="A544" s="338"/>
      <c r="B544" s="338"/>
      <c r="C544" s="818"/>
      <c r="D544" s="638">
        <f t="shared" ref="D544:E544" si="559">I544+K544+M544+O544+Q544+S544+U544+W544+Y544+AA544+AC544+AE544+AG544+AI544+AK544+AM544+AO544+AQ544+AS544+AU544+AW544+AY544+BA544+BC544+BE544+BG544+BI544+BK544+BM544+BO544+BQ544</f>
        <v>0</v>
      </c>
      <c r="E544" s="505">
        <f t="shared" si="559"/>
        <v>0</v>
      </c>
      <c r="F544" s="639">
        <f t="shared" si="113"/>
        <v>0</v>
      </c>
      <c r="G544" s="327"/>
      <c r="H544" s="298">
        <f t="shared" si="114"/>
        <v>0</v>
      </c>
      <c r="I544" s="640"/>
      <c r="J544" s="642"/>
      <c r="K544" s="640"/>
      <c r="L544" s="642"/>
      <c r="M544" s="640"/>
      <c r="N544" s="642"/>
      <c r="O544" s="640"/>
      <c r="P544" s="642"/>
      <c r="Q544" s="640"/>
      <c r="R544" s="642"/>
      <c r="S544" s="640"/>
      <c r="T544" s="642"/>
      <c r="U544" s="640"/>
      <c r="V544" s="642"/>
      <c r="W544" s="640"/>
      <c r="X544" s="642"/>
      <c r="Y544" s="640"/>
      <c r="Z544" s="642"/>
      <c r="AA544" s="640"/>
      <c r="AB544" s="642"/>
      <c r="AC544" s="640"/>
      <c r="AD544" s="642"/>
      <c r="AE544" s="640"/>
      <c r="AF544" s="642"/>
      <c r="AG544" s="640"/>
      <c r="AH544" s="642"/>
      <c r="AI544" s="640"/>
      <c r="AJ544" s="642"/>
      <c r="AK544" s="640"/>
      <c r="AL544" s="642"/>
      <c r="AM544" s="640"/>
      <c r="AN544" s="642"/>
      <c r="AO544" s="640"/>
      <c r="AP544" s="642"/>
      <c r="AQ544" s="640"/>
      <c r="AR544" s="642"/>
      <c r="AS544" s="640"/>
      <c r="AT544" s="642"/>
      <c r="AU544" s="640"/>
      <c r="AV544" s="642"/>
      <c r="AW544" s="640"/>
      <c r="AX544" s="642"/>
      <c r="AY544" s="640"/>
      <c r="AZ544" s="642"/>
      <c r="BA544" s="640"/>
      <c r="BB544" s="642"/>
      <c r="BC544" s="640"/>
      <c r="BD544" s="642"/>
      <c r="BE544" s="640"/>
      <c r="BF544" s="642"/>
      <c r="BG544" s="640"/>
      <c r="BH544" s="642"/>
      <c r="BI544" s="640"/>
      <c r="BJ544" s="642"/>
      <c r="BK544" s="640"/>
      <c r="BL544" s="642"/>
      <c r="BM544" s="640"/>
      <c r="BN544" s="642"/>
      <c r="BO544" s="640"/>
      <c r="BP544" s="642"/>
      <c r="BQ544" s="640"/>
      <c r="BR544" s="642"/>
      <c r="BS544" s="643">
        <f t="shared" si="115"/>
        <v>0</v>
      </c>
      <c r="BT544" s="644">
        <f t="shared" si="116"/>
        <v>0</v>
      </c>
      <c r="BU544" s="644">
        <f t="shared" si="117"/>
        <v>0</v>
      </c>
      <c r="BV544" s="644">
        <f t="shared" si="118"/>
        <v>0</v>
      </c>
      <c r="BW544" s="645">
        <f t="shared" si="477"/>
        <v>0</v>
      </c>
      <c r="BX544" s="338"/>
      <c r="BY544" s="338"/>
      <c r="BZ544" s="338"/>
      <c r="CA544" s="338"/>
      <c r="CB544" s="338"/>
      <c r="CC544" s="338"/>
    </row>
    <row r="545" ht="15.75" customHeight="1">
      <c r="A545" s="338"/>
      <c r="B545" s="338"/>
      <c r="C545" s="818"/>
      <c r="D545" s="638">
        <f t="shared" ref="D545:E545" si="560">I545+K545+M545+O545+Q545+S545+U545+W545+Y545+AA545+AC545+AE545+AG545+AI545+AK545+AM545+AO545+AQ545+AS545+AU545+AW545+AY545+BA545+BC545+BE545+BG545+BI545+BK545+BM545+BO545+BQ545</f>
        <v>0</v>
      </c>
      <c r="E545" s="505">
        <f t="shared" si="560"/>
        <v>0</v>
      </c>
      <c r="F545" s="639">
        <f t="shared" si="113"/>
        <v>0</v>
      </c>
      <c r="G545" s="327"/>
      <c r="H545" s="298">
        <f t="shared" si="114"/>
        <v>0</v>
      </c>
      <c r="I545" s="640"/>
      <c r="J545" s="642"/>
      <c r="K545" s="640"/>
      <c r="L545" s="642"/>
      <c r="M545" s="640"/>
      <c r="N545" s="642"/>
      <c r="O545" s="640"/>
      <c r="P545" s="642"/>
      <c r="Q545" s="640"/>
      <c r="R545" s="642"/>
      <c r="S545" s="640"/>
      <c r="T545" s="642"/>
      <c r="U545" s="640"/>
      <c r="V545" s="642"/>
      <c r="W545" s="640"/>
      <c r="X545" s="642"/>
      <c r="Y545" s="640"/>
      <c r="Z545" s="642"/>
      <c r="AA545" s="640"/>
      <c r="AB545" s="642"/>
      <c r="AC545" s="640"/>
      <c r="AD545" s="642"/>
      <c r="AE545" s="640"/>
      <c r="AF545" s="642"/>
      <c r="AG545" s="640"/>
      <c r="AH545" s="642"/>
      <c r="AI545" s="640"/>
      <c r="AJ545" s="642"/>
      <c r="AK545" s="640"/>
      <c r="AL545" s="642"/>
      <c r="AM545" s="640"/>
      <c r="AN545" s="642"/>
      <c r="AO545" s="640"/>
      <c r="AP545" s="642"/>
      <c r="AQ545" s="640"/>
      <c r="AR545" s="642"/>
      <c r="AS545" s="640"/>
      <c r="AT545" s="642"/>
      <c r="AU545" s="640"/>
      <c r="AV545" s="642"/>
      <c r="AW545" s="640"/>
      <c r="AX545" s="642"/>
      <c r="AY545" s="640"/>
      <c r="AZ545" s="642"/>
      <c r="BA545" s="640"/>
      <c r="BB545" s="642"/>
      <c r="BC545" s="640"/>
      <c r="BD545" s="642"/>
      <c r="BE545" s="640"/>
      <c r="BF545" s="642"/>
      <c r="BG545" s="640"/>
      <c r="BH545" s="642"/>
      <c r="BI545" s="640"/>
      <c r="BJ545" s="642"/>
      <c r="BK545" s="640"/>
      <c r="BL545" s="642"/>
      <c r="BM545" s="640"/>
      <c r="BN545" s="642"/>
      <c r="BO545" s="640"/>
      <c r="BP545" s="642"/>
      <c r="BQ545" s="640"/>
      <c r="BR545" s="642"/>
      <c r="BS545" s="643">
        <f t="shared" si="115"/>
        <v>0</v>
      </c>
      <c r="BT545" s="644">
        <f t="shared" si="116"/>
        <v>0</v>
      </c>
      <c r="BU545" s="644">
        <f t="shared" si="117"/>
        <v>0</v>
      </c>
      <c r="BV545" s="644">
        <f t="shared" si="118"/>
        <v>0</v>
      </c>
      <c r="BW545" s="645">
        <f t="shared" si="477"/>
        <v>0</v>
      </c>
      <c r="BX545" s="338"/>
      <c r="BY545" s="338"/>
      <c r="BZ545" s="338"/>
      <c r="CA545" s="338"/>
      <c r="CB545" s="338"/>
      <c r="CC545" s="338"/>
    </row>
    <row r="546" ht="15.75" customHeight="1">
      <c r="A546" s="338"/>
      <c r="B546" s="338"/>
      <c r="C546" s="818"/>
      <c r="D546" s="638">
        <f t="shared" ref="D546:E546" si="561">I546+K546+M546+O546+Q546+S546+U546+W546+Y546+AA546+AC546+AE546+AG546+AI546+AK546+AM546+AO546+AQ546+AS546+AU546+AW546+AY546+BA546+BC546+BE546+BG546+BI546+BK546+BM546+BO546+BQ546</f>
        <v>0</v>
      </c>
      <c r="E546" s="505">
        <f t="shared" si="561"/>
        <v>0</v>
      </c>
      <c r="F546" s="639">
        <f t="shared" si="113"/>
        <v>0</v>
      </c>
      <c r="G546" s="327"/>
      <c r="H546" s="298">
        <f t="shared" si="114"/>
        <v>0</v>
      </c>
      <c r="I546" s="640"/>
      <c r="J546" s="642"/>
      <c r="K546" s="640"/>
      <c r="L546" s="642"/>
      <c r="M546" s="640"/>
      <c r="N546" s="642"/>
      <c r="O546" s="640"/>
      <c r="P546" s="642"/>
      <c r="Q546" s="640"/>
      <c r="R546" s="642"/>
      <c r="S546" s="640"/>
      <c r="T546" s="642"/>
      <c r="U546" s="640"/>
      <c r="V546" s="642"/>
      <c r="W546" s="640"/>
      <c r="X546" s="642"/>
      <c r="Y546" s="640"/>
      <c r="Z546" s="642"/>
      <c r="AA546" s="640"/>
      <c r="AB546" s="642"/>
      <c r="AC546" s="640"/>
      <c r="AD546" s="642"/>
      <c r="AE546" s="640"/>
      <c r="AF546" s="642"/>
      <c r="AG546" s="640"/>
      <c r="AH546" s="642"/>
      <c r="AI546" s="640"/>
      <c r="AJ546" s="642"/>
      <c r="AK546" s="640"/>
      <c r="AL546" s="642"/>
      <c r="AM546" s="640"/>
      <c r="AN546" s="642"/>
      <c r="AO546" s="640"/>
      <c r="AP546" s="642"/>
      <c r="AQ546" s="640"/>
      <c r="AR546" s="642"/>
      <c r="AS546" s="640"/>
      <c r="AT546" s="642"/>
      <c r="AU546" s="640"/>
      <c r="AV546" s="642"/>
      <c r="AW546" s="640"/>
      <c r="AX546" s="642"/>
      <c r="AY546" s="640"/>
      <c r="AZ546" s="642"/>
      <c r="BA546" s="640"/>
      <c r="BB546" s="642"/>
      <c r="BC546" s="640"/>
      <c r="BD546" s="642"/>
      <c r="BE546" s="640"/>
      <c r="BF546" s="642"/>
      <c r="BG546" s="640"/>
      <c r="BH546" s="642"/>
      <c r="BI546" s="640"/>
      <c r="BJ546" s="642"/>
      <c r="BK546" s="640"/>
      <c r="BL546" s="642"/>
      <c r="BM546" s="640"/>
      <c r="BN546" s="642"/>
      <c r="BO546" s="640"/>
      <c r="BP546" s="642"/>
      <c r="BQ546" s="640"/>
      <c r="BR546" s="642"/>
      <c r="BS546" s="643">
        <f t="shared" si="115"/>
        <v>0</v>
      </c>
      <c r="BT546" s="644">
        <f t="shared" si="116"/>
        <v>0</v>
      </c>
      <c r="BU546" s="644">
        <f t="shared" si="117"/>
        <v>0</v>
      </c>
      <c r="BV546" s="644">
        <f t="shared" si="118"/>
        <v>0</v>
      </c>
      <c r="BW546" s="645">
        <f t="shared" si="477"/>
        <v>0</v>
      </c>
      <c r="BX546" s="338"/>
      <c r="BY546" s="338"/>
      <c r="BZ546" s="338"/>
      <c r="CA546" s="338"/>
      <c r="CB546" s="338"/>
      <c r="CC546" s="338"/>
    </row>
    <row r="547" ht="15.75" customHeight="1">
      <c r="A547" s="338"/>
      <c r="B547" s="338"/>
      <c r="C547" s="818"/>
      <c r="D547" s="638">
        <f t="shared" ref="D547:E547" si="562">I547+K547+M547+O547+Q547+S547+U547+W547+Y547+AA547+AC547+AE547+AG547+AI547+AK547+AM547+AO547+AQ547+AS547+AU547+AW547+AY547+BA547+BC547+BE547+BG547+BI547+BK547+BM547+BO547+BQ547</f>
        <v>0</v>
      </c>
      <c r="E547" s="505">
        <f t="shared" si="562"/>
        <v>0</v>
      </c>
      <c r="F547" s="639">
        <f t="shared" si="113"/>
        <v>0</v>
      </c>
      <c r="G547" s="327"/>
      <c r="H547" s="298">
        <f t="shared" si="114"/>
        <v>0</v>
      </c>
      <c r="I547" s="640"/>
      <c r="J547" s="642"/>
      <c r="K547" s="640"/>
      <c r="L547" s="642"/>
      <c r="M547" s="640"/>
      <c r="N547" s="642"/>
      <c r="O547" s="640"/>
      <c r="P547" s="642"/>
      <c r="Q547" s="640"/>
      <c r="R547" s="642"/>
      <c r="S547" s="640"/>
      <c r="T547" s="642"/>
      <c r="U547" s="640"/>
      <c r="V547" s="642"/>
      <c r="W547" s="640"/>
      <c r="X547" s="642"/>
      <c r="Y547" s="640"/>
      <c r="Z547" s="642"/>
      <c r="AA547" s="640"/>
      <c r="AB547" s="642"/>
      <c r="AC547" s="640"/>
      <c r="AD547" s="642"/>
      <c r="AE547" s="640"/>
      <c r="AF547" s="642"/>
      <c r="AG547" s="640"/>
      <c r="AH547" s="642"/>
      <c r="AI547" s="640"/>
      <c r="AJ547" s="642"/>
      <c r="AK547" s="640"/>
      <c r="AL547" s="642"/>
      <c r="AM547" s="640"/>
      <c r="AN547" s="642"/>
      <c r="AO547" s="640"/>
      <c r="AP547" s="642"/>
      <c r="AQ547" s="640"/>
      <c r="AR547" s="642"/>
      <c r="AS547" s="640"/>
      <c r="AT547" s="642"/>
      <c r="AU547" s="640"/>
      <c r="AV547" s="642"/>
      <c r="AW547" s="640"/>
      <c r="AX547" s="642"/>
      <c r="AY547" s="640"/>
      <c r="AZ547" s="642"/>
      <c r="BA547" s="640"/>
      <c r="BB547" s="642"/>
      <c r="BC547" s="640"/>
      <c r="BD547" s="642"/>
      <c r="BE547" s="640"/>
      <c r="BF547" s="642"/>
      <c r="BG547" s="640"/>
      <c r="BH547" s="642"/>
      <c r="BI547" s="640"/>
      <c r="BJ547" s="642"/>
      <c r="BK547" s="640"/>
      <c r="BL547" s="642"/>
      <c r="BM547" s="640"/>
      <c r="BN547" s="642"/>
      <c r="BO547" s="640"/>
      <c r="BP547" s="642"/>
      <c r="BQ547" s="640"/>
      <c r="BR547" s="642"/>
      <c r="BS547" s="643">
        <f t="shared" si="115"/>
        <v>0</v>
      </c>
      <c r="BT547" s="644">
        <f t="shared" si="116"/>
        <v>0</v>
      </c>
      <c r="BU547" s="644">
        <f t="shared" si="117"/>
        <v>0</v>
      </c>
      <c r="BV547" s="644">
        <f t="shared" si="118"/>
        <v>0</v>
      </c>
      <c r="BW547" s="645">
        <f t="shared" si="477"/>
        <v>0</v>
      </c>
      <c r="BX547" s="338"/>
      <c r="BY547" s="338"/>
      <c r="BZ547" s="338"/>
      <c r="CA547" s="338"/>
      <c r="CB547" s="338"/>
      <c r="CC547" s="338"/>
    </row>
    <row r="548" ht="15.75" customHeight="1">
      <c r="A548" s="338"/>
      <c r="B548" s="338"/>
      <c r="C548" s="818"/>
      <c r="D548" s="638">
        <f t="shared" ref="D548:E548" si="563">I548+K548+M548+O548+Q548+S548+U548+W548+Y548+AA548+AC548+AE548+AG548+AI548+AK548+AM548+AO548+AQ548+AS548+AU548+AW548+AY548+BA548+BC548+BE548+BG548+BI548+BK548+BM548+BO548+BQ548</f>
        <v>0</v>
      </c>
      <c r="E548" s="505">
        <f t="shared" si="563"/>
        <v>0</v>
      </c>
      <c r="F548" s="639">
        <f t="shared" si="113"/>
        <v>0</v>
      </c>
      <c r="G548" s="327"/>
      <c r="H548" s="298">
        <f t="shared" si="114"/>
        <v>0</v>
      </c>
      <c r="I548" s="640"/>
      <c r="J548" s="642"/>
      <c r="K548" s="640"/>
      <c r="L548" s="642"/>
      <c r="M548" s="640"/>
      <c r="N548" s="642"/>
      <c r="O548" s="640"/>
      <c r="P548" s="642"/>
      <c r="Q548" s="640"/>
      <c r="R548" s="642"/>
      <c r="S548" s="640"/>
      <c r="T548" s="642"/>
      <c r="U548" s="640"/>
      <c r="V548" s="642"/>
      <c r="W548" s="640"/>
      <c r="X548" s="642"/>
      <c r="Y548" s="640"/>
      <c r="Z548" s="642"/>
      <c r="AA548" s="640"/>
      <c r="AB548" s="642"/>
      <c r="AC548" s="640"/>
      <c r="AD548" s="642"/>
      <c r="AE548" s="640"/>
      <c r="AF548" s="642"/>
      <c r="AG548" s="640"/>
      <c r="AH548" s="642"/>
      <c r="AI548" s="640"/>
      <c r="AJ548" s="642"/>
      <c r="AK548" s="640"/>
      <c r="AL548" s="642"/>
      <c r="AM548" s="640"/>
      <c r="AN548" s="642"/>
      <c r="AO548" s="640"/>
      <c r="AP548" s="642"/>
      <c r="AQ548" s="640"/>
      <c r="AR548" s="642"/>
      <c r="AS548" s="640"/>
      <c r="AT548" s="642"/>
      <c r="AU548" s="640"/>
      <c r="AV548" s="642"/>
      <c r="AW548" s="640"/>
      <c r="AX548" s="642"/>
      <c r="AY548" s="640"/>
      <c r="AZ548" s="642"/>
      <c r="BA548" s="640"/>
      <c r="BB548" s="642"/>
      <c r="BC548" s="640"/>
      <c r="BD548" s="642"/>
      <c r="BE548" s="640"/>
      <c r="BF548" s="642"/>
      <c r="BG548" s="640"/>
      <c r="BH548" s="642"/>
      <c r="BI548" s="640"/>
      <c r="BJ548" s="642"/>
      <c r="BK548" s="640"/>
      <c r="BL548" s="642"/>
      <c r="BM548" s="640"/>
      <c r="BN548" s="642"/>
      <c r="BO548" s="640"/>
      <c r="BP548" s="642"/>
      <c r="BQ548" s="640"/>
      <c r="BR548" s="642"/>
      <c r="BS548" s="643">
        <f t="shared" si="115"/>
        <v>0</v>
      </c>
      <c r="BT548" s="644">
        <f t="shared" si="116"/>
        <v>0</v>
      </c>
      <c r="BU548" s="644">
        <f t="shared" si="117"/>
        <v>0</v>
      </c>
      <c r="BV548" s="644">
        <f t="shared" si="118"/>
        <v>0</v>
      </c>
      <c r="BW548" s="645">
        <f t="shared" si="477"/>
        <v>0</v>
      </c>
      <c r="BX548" s="338"/>
      <c r="BY548" s="338"/>
      <c r="BZ548" s="338"/>
      <c r="CA548" s="338"/>
      <c r="CB548" s="338"/>
      <c r="CC548" s="338"/>
    </row>
    <row r="549" ht="15.75" customHeight="1">
      <c r="A549" s="338"/>
      <c r="B549" s="338"/>
      <c r="C549" s="818"/>
      <c r="D549" s="638">
        <f t="shared" ref="D549:E549" si="564">I549+K549+M549+O549+Q549+S549+U549+W549+Y549+AA549+AC549+AE549+AG549+AI549+AK549+AM549+AO549+AQ549+AS549+AU549+AW549+AY549+BA549+BC549+BE549+BG549+BI549+BK549+BM549+BO549+BQ549</f>
        <v>0</v>
      </c>
      <c r="E549" s="505">
        <f t="shared" si="564"/>
        <v>0</v>
      </c>
      <c r="F549" s="639">
        <f t="shared" si="113"/>
        <v>0</v>
      </c>
      <c r="G549" s="327"/>
      <c r="H549" s="298">
        <f t="shared" si="114"/>
        <v>0</v>
      </c>
      <c r="I549" s="640"/>
      <c r="J549" s="642"/>
      <c r="K549" s="640"/>
      <c r="L549" s="642"/>
      <c r="M549" s="640"/>
      <c r="N549" s="642"/>
      <c r="O549" s="640"/>
      <c r="P549" s="642"/>
      <c r="Q549" s="640"/>
      <c r="R549" s="642"/>
      <c r="S549" s="640"/>
      <c r="T549" s="642"/>
      <c r="U549" s="640"/>
      <c r="V549" s="642"/>
      <c r="W549" s="640"/>
      <c r="X549" s="642"/>
      <c r="Y549" s="640"/>
      <c r="Z549" s="642"/>
      <c r="AA549" s="640"/>
      <c r="AB549" s="642"/>
      <c r="AC549" s="640"/>
      <c r="AD549" s="642"/>
      <c r="AE549" s="640"/>
      <c r="AF549" s="642"/>
      <c r="AG549" s="640"/>
      <c r="AH549" s="642"/>
      <c r="AI549" s="640"/>
      <c r="AJ549" s="642"/>
      <c r="AK549" s="640"/>
      <c r="AL549" s="642"/>
      <c r="AM549" s="640"/>
      <c r="AN549" s="642"/>
      <c r="AO549" s="640"/>
      <c r="AP549" s="642"/>
      <c r="AQ549" s="640"/>
      <c r="AR549" s="642"/>
      <c r="AS549" s="640"/>
      <c r="AT549" s="642"/>
      <c r="AU549" s="640"/>
      <c r="AV549" s="642"/>
      <c r="AW549" s="640"/>
      <c r="AX549" s="642"/>
      <c r="AY549" s="640"/>
      <c r="AZ549" s="642"/>
      <c r="BA549" s="640"/>
      <c r="BB549" s="642"/>
      <c r="BC549" s="640"/>
      <c r="BD549" s="642"/>
      <c r="BE549" s="640"/>
      <c r="BF549" s="642"/>
      <c r="BG549" s="640"/>
      <c r="BH549" s="642"/>
      <c r="BI549" s="640"/>
      <c r="BJ549" s="642"/>
      <c r="BK549" s="640"/>
      <c r="BL549" s="642"/>
      <c r="BM549" s="640"/>
      <c r="BN549" s="642"/>
      <c r="BO549" s="640"/>
      <c r="BP549" s="642"/>
      <c r="BQ549" s="640"/>
      <c r="BR549" s="642"/>
      <c r="BS549" s="643">
        <f t="shared" si="115"/>
        <v>0</v>
      </c>
      <c r="BT549" s="644">
        <f t="shared" si="116"/>
        <v>0</v>
      </c>
      <c r="BU549" s="644">
        <f t="shared" si="117"/>
        <v>0</v>
      </c>
      <c r="BV549" s="644">
        <f t="shared" si="118"/>
        <v>0</v>
      </c>
      <c r="BW549" s="645">
        <f t="shared" si="477"/>
        <v>0</v>
      </c>
      <c r="BX549" s="338"/>
      <c r="BY549" s="338"/>
      <c r="BZ549" s="338"/>
      <c r="CA549" s="338"/>
      <c r="CB549" s="338"/>
      <c r="CC549" s="338"/>
    </row>
    <row r="550" ht="15.75" customHeight="1">
      <c r="A550" s="338"/>
      <c r="B550" s="338"/>
      <c r="C550" s="818"/>
      <c r="D550" s="638">
        <f t="shared" ref="D550:E550" si="565">I550+K550+M550+O550+Q550+S550+U550+W550+Y550+AA550+AC550+AE550+AG550+AI550+AK550+AM550+AO550+AQ550+AS550+AU550+AW550+AY550+BA550+BC550+BE550+BG550+BI550+BK550+BM550+BO550+BQ550</f>
        <v>0</v>
      </c>
      <c r="E550" s="505">
        <f t="shared" si="565"/>
        <v>0</v>
      </c>
      <c r="F550" s="639">
        <f t="shared" si="113"/>
        <v>0</v>
      </c>
      <c r="G550" s="327"/>
      <c r="H550" s="298">
        <f t="shared" si="114"/>
        <v>0</v>
      </c>
      <c r="I550" s="640"/>
      <c r="J550" s="642"/>
      <c r="K550" s="640"/>
      <c r="L550" s="642"/>
      <c r="M550" s="640"/>
      <c r="N550" s="642"/>
      <c r="O550" s="640"/>
      <c r="P550" s="642"/>
      <c r="Q550" s="640"/>
      <c r="R550" s="642"/>
      <c r="S550" s="640"/>
      <c r="T550" s="642"/>
      <c r="U550" s="640"/>
      <c r="V550" s="642"/>
      <c r="W550" s="640"/>
      <c r="X550" s="642"/>
      <c r="Y550" s="640"/>
      <c r="Z550" s="642"/>
      <c r="AA550" s="640"/>
      <c r="AB550" s="642"/>
      <c r="AC550" s="640"/>
      <c r="AD550" s="642"/>
      <c r="AE550" s="640"/>
      <c r="AF550" s="642"/>
      <c r="AG550" s="640"/>
      <c r="AH550" s="642"/>
      <c r="AI550" s="640"/>
      <c r="AJ550" s="642"/>
      <c r="AK550" s="640"/>
      <c r="AL550" s="642"/>
      <c r="AM550" s="640"/>
      <c r="AN550" s="642"/>
      <c r="AO550" s="640"/>
      <c r="AP550" s="642"/>
      <c r="AQ550" s="640"/>
      <c r="AR550" s="642"/>
      <c r="AS550" s="640"/>
      <c r="AT550" s="642"/>
      <c r="AU550" s="640"/>
      <c r="AV550" s="642"/>
      <c r="AW550" s="640"/>
      <c r="AX550" s="642"/>
      <c r="AY550" s="640"/>
      <c r="AZ550" s="642"/>
      <c r="BA550" s="640"/>
      <c r="BB550" s="642"/>
      <c r="BC550" s="640"/>
      <c r="BD550" s="642"/>
      <c r="BE550" s="640"/>
      <c r="BF550" s="642"/>
      <c r="BG550" s="640"/>
      <c r="BH550" s="642"/>
      <c r="BI550" s="640"/>
      <c r="BJ550" s="642"/>
      <c r="BK550" s="640"/>
      <c r="BL550" s="642"/>
      <c r="BM550" s="640"/>
      <c r="BN550" s="642"/>
      <c r="BO550" s="640"/>
      <c r="BP550" s="642"/>
      <c r="BQ550" s="640"/>
      <c r="BR550" s="642"/>
      <c r="BS550" s="643">
        <f t="shared" si="115"/>
        <v>0</v>
      </c>
      <c r="BT550" s="644">
        <f t="shared" si="116"/>
        <v>0</v>
      </c>
      <c r="BU550" s="644">
        <f t="shared" si="117"/>
        <v>0</v>
      </c>
      <c r="BV550" s="644">
        <f t="shared" si="118"/>
        <v>0</v>
      </c>
      <c r="BW550" s="645">
        <f t="shared" si="477"/>
        <v>0</v>
      </c>
      <c r="BX550" s="338"/>
      <c r="BY550" s="338"/>
      <c r="BZ550" s="338"/>
      <c r="CA550" s="338"/>
      <c r="CB550" s="338"/>
      <c r="CC550" s="338"/>
    </row>
    <row r="551" ht="15.75" customHeight="1">
      <c r="A551" s="338"/>
      <c r="B551" s="338"/>
      <c r="C551" s="818"/>
      <c r="D551" s="638">
        <f t="shared" ref="D551:E551" si="566">I551+K551+M551+O551+Q551+S551+U551+W551+Y551+AA551+AC551+AE551+AG551+AI551+AK551+AM551+AO551+AQ551+AS551+AU551+AW551+AY551+BA551+BC551+BE551+BG551+BI551+BK551+BM551+BO551+BQ551</f>
        <v>0</v>
      </c>
      <c r="E551" s="505">
        <f t="shared" si="566"/>
        <v>0</v>
      </c>
      <c r="F551" s="639">
        <f t="shared" si="113"/>
        <v>0</v>
      </c>
      <c r="G551" s="327"/>
      <c r="H551" s="298">
        <f t="shared" si="114"/>
        <v>0</v>
      </c>
      <c r="I551" s="640"/>
      <c r="J551" s="642"/>
      <c r="K551" s="640"/>
      <c r="L551" s="642"/>
      <c r="M551" s="640"/>
      <c r="N551" s="642"/>
      <c r="O551" s="640"/>
      <c r="P551" s="642"/>
      <c r="Q551" s="640"/>
      <c r="R551" s="642"/>
      <c r="S551" s="640"/>
      <c r="T551" s="642"/>
      <c r="U551" s="640"/>
      <c r="V551" s="642"/>
      <c r="W551" s="640"/>
      <c r="X551" s="642"/>
      <c r="Y551" s="640"/>
      <c r="Z551" s="642"/>
      <c r="AA551" s="640"/>
      <c r="AB551" s="642"/>
      <c r="AC551" s="640"/>
      <c r="AD551" s="642"/>
      <c r="AE551" s="640"/>
      <c r="AF551" s="642"/>
      <c r="AG551" s="640"/>
      <c r="AH551" s="642"/>
      <c r="AI551" s="640"/>
      <c r="AJ551" s="642"/>
      <c r="AK551" s="640"/>
      <c r="AL551" s="642"/>
      <c r="AM551" s="640"/>
      <c r="AN551" s="642"/>
      <c r="AO551" s="640"/>
      <c r="AP551" s="642"/>
      <c r="AQ551" s="640"/>
      <c r="AR551" s="642"/>
      <c r="AS551" s="640"/>
      <c r="AT551" s="642"/>
      <c r="AU551" s="640"/>
      <c r="AV551" s="642"/>
      <c r="AW551" s="640"/>
      <c r="AX551" s="642"/>
      <c r="AY551" s="640"/>
      <c r="AZ551" s="642"/>
      <c r="BA551" s="640"/>
      <c r="BB551" s="642"/>
      <c r="BC551" s="640"/>
      <c r="BD551" s="642"/>
      <c r="BE551" s="640"/>
      <c r="BF551" s="642"/>
      <c r="BG551" s="640"/>
      <c r="BH551" s="642"/>
      <c r="BI551" s="640"/>
      <c r="BJ551" s="642"/>
      <c r="BK551" s="640"/>
      <c r="BL551" s="642"/>
      <c r="BM551" s="640"/>
      <c r="BN551" s="642"/>
      <c r="BO551" s="640"/>
      <c r="BP551" s="642"/>
      <c r="BQ551" s="640"/>
      <c r="BR551" s="642"/>
      <c r="BS551" s="643">
        <f t="shared" si="115"/>
        <v>0</v>
      </c>
      <c r="BT551" s="644">
        <f t="shared" si="116"/>
        <v>0</v>
      </c>
      <c r="BU551" s="644">
        <f t="shared" si="117"/>
        <v>0</v>
      </c>
      <c r="BV551" s="644">
        <f t="shared" si="118"/>
        <v>0</v>
      </c>
      <c r="BW551" s="645">
        <f t="shared" si="477"/>
        <v>0</v>
      </c>
      <c r="BX551" s="338"/>
      <c r="BY551" s="338"/>
      <c r="BZ551" s="338"/>
      <c r="CA551" s="338"/>
      <c r="CB551" s="338"/>
      <c r="CC551" s="338"/>
    </row>
    <row r="552" ht="15.75" customHeight="1">
      <c r="A552" s="338"/>
      <c r="B552" s="338"/>
      <c r="C552" s="818"/>
      <c r="D552" s="638">
        <f t="shared" ref="D552:E552" si="567">I552+K552+M552+O552+Q552+S552+U552+W552+Y552+AA552+AC552+AE552+AG552+AI552+AK552+AM552+AO552+AQ552+AS552+AU552+AW552+AY552+BA552+BC552+BE552+BG552+BI552+BK552+BM552+BO552+BQ552</f>
        <v>0</v>
      </c>
      <c r="E552" s="505">
        <f t="shared" si="567"/>
        <v>0</v>
      </c>
      <c r="F552" s="639">
        <f t="shared" si="113"/>
        <v>0</v>
      </c>
      <c r="G552" s="327"/>
      <c r="H552" s="298">
        <f t="shared" si="114"/>
        <v>0</v>
      </c>
      <c r="I552" s="640"/>
      <c r="J552" s="642"/>
      <c r="K552" s="640"/>
      <c r="L552" s="642"/>
      <c r="M552" s="640"/>
      <c r="N552" s="642"/>
      <c r="O552" s="640"/>
      <c r="P552" s="642"/>
      <c r="Q552" s="640"/>
      <c r="R552" s="642"/>
      <c r="S552" s="640"/>
      <c r="T552" s="642"/>
      <c r="U552" s="640"/>
      <c r="V552" s="642"/>
      <c r="W552" s="640"/>
      <c r="X552" s="642"/>
      <c r="Y552" s="640"/>
      <c r="Z552" s="642"/>
      <c r="AA552" s="640"/>
      <c r="AB552" s="642"/>
      <c r="AC552" s="640"/>
      <c r="AD552" s="642"/>
      <c r="AE552" s="640"/>
      <c r="AF552" s="642"/>
      <c r="AG552" s="640"/>
      <c r="AH552" s="642"/>
      <c r="AI552" s="640"/>
      <c r="AJ552" s="642"/>
      <c r="AK552" s="640"/>
      <c r="AL552" s="642"/>
      <c r="AM552" s="640"/>
      <c r="AN552" s="642"/>
      <c r="AO552" s="640"/>
      <c r="AP552" s="642"/>
      <c r="AQ552" s="640"/>
      <c r="AR552" s="642"/>
      <c r="AS552" s="640"/>
      <c r="AT552" s="642"/>
      <c r="AU552" s="640"/>
      <c r="AV552" s="642"/>
      <c r="AW552" s="640"/>
      <c r="AX552" s="642"/>
      <c r="AY552" s="640"/>
      <c r="AZ552" s="642"/>
      <c r="BA552" s="640"/>
      <c r="BB552" s="642"/>
      <c r="BC552" s="640"/>
      <c r="BD552" s="642"/>
      <c r="BE552" s="640"/>
      <c r="BF552" s="642"/>
      <c r="BG552" s="640"/>
      <c r="BH552" s="642"/>
      <c r="BI552" s="640"/>
      <c r="BJ552" s="642"/>
      <c r="BK552" s="640"/>
      <c r="BL552" s="642"/>
      <c r="BM552" s="640"/>
      <c r="BN552" s="642"/>
      <c r="BO552" s="640"/>
      <c r="BP552" s="642"/>
      <c r="BQ552" s="640"/>
      <c r="BR552" s="642"/>
      <c r="BS552" s="643">
        <f t="shared" si="115"/>
        <v>0</v>
      </c>
      <c r="BT552" s="644">
        <f t="shared" si="116"/>
        <v>0</v>
      </c>
      <c r="BU552" s="644">
        <f t="shared" si="117"/>
        <v>0</v>
      </c>
      <c r="BV552" s="644">
        <f t="shared" si="118"/>
        <v>0</v>
      </c>
      <c r="BW552" s="645">
        <f t="shared" si="477"/>
        <v>0</v>
      </c>
      <c r="BX552" s="338"/>
      <c r="BY552" s="338"/>
      <c r="BZ552" s="338"/>
      <c r="CA552" s="338"/>
      <c r="CB552" s="338"/>
      <c r="CC552" s="338"/>
    </row>
    <row r="553" ht="15.75" customHeight="1">
      <c r="A553" s="338"/>
      <c r="B553" s="338"/>
      <c r="C553" s="818"/>
      <c r="D553" s="638">
        <f t="shared" ref="D553:E553" si="568">I553+K553+M553+O553+Q553+S553+U553+W553+Y553+AA553+AC553+AE553+AG553+AI553+AK553+AM553+AO553+AQ553+AS553+AU553+AW553+AY553+BA553+BC553+BE553+BG553+BI553+BK553+BM553+BO553+BQ553</f>
        <v>0</v>
      </c>
      <c r="E553" s="505">
        <f t="shared" si="568"/>
        <v>0</v>
      </c>
      <c r="F553" s="639">
        <f t="shared" si="113"/>
        <v>0</v>
      </c>
      <c r="G553" s="327"/>
      <c r="H553" s="298">
        <f t="shared" si="114"/>
        <v>0</v>
      </c>
      <c r="I553" s="640"/>
      <c r="J553" s="642"/>
      <c r="K553" s="640"/>
      <c r="L553" s="642"/>
      <c r="M553" s="640"/>
      <c r="N553" s="642"/>
      <c r="O553" s="640"/>
      <c r="P553" s="642"/>
      <c r="Q553" s="640"/>
      <c r="R553" s="642"/>
      <c r="S553" s="640"/>
      <c r="T553" s="642"/>
      <c r="U553" s="640"/>
      <c r="V553" s="642"/>
      <c r="W553" s="640"/>
      <c r="X553" s="642"/>
      <c r="Y553" s="640"/>
      <c r="Z553" s="642"/>
      <c r="AA553" s="640"/>
      <c r="AB553" s="642"/>
      <c r="AC553" s="640"/>
      <c r="AD553" s="642"/>
      <c r="AE553" s="640"/>
      <c r="AF553" s="642"/>
      <c r="AG553" s="640"/>
      <c r="AH553" s="642"/>
      <c r="AI553" s="640"/>
      <c r="AJ553" s="642"/>
      <c r="AK553" s="640"/>
      <c r="AL553" s="642"/>
      <c r="AM553" s="640"/>
      <c r="AN553" s="642"/>
      <c r="AO553" s="640"/>
      <c r="AP553" s="642"/>
      <c r="AQ553" s="640"/>
      <c r="AR553" s="642"/>
      <c r="AS553" s="640"/>
      <c r="AT553" s="642"/>
      <c r="AU553" s="640"/>
      <c r="AV553" s="642"/>
      <c r="AW553" s="640"/>
      <c r="AX553" s="642"/>
      <c r="AY553" s="640"/>
      <c r="AZ553" s="642"/>
      <c r="BA553" s="640"/>
      <c r="BB553" s="642"/>
      <c r="BC553" s="640"/>
      <c r="BD553" s="642"/>
      <c r="BE553" s="640"/>
      <c r="BF553" s="642"/>
      <c r="BG553" s="640"/>
      <c r="BH553" s="642"/>
      <c r="BI553" s="640"/>
      <c r="BJ553" s="642"/>
      <c r="BK553" s="640"/>
      <c r="BL553" s="642"/>
      <c r="BM553" s="640"/>
      <c r="BN553" s="642"/>
      <c r="BO553" s="640"/>
      <c r="BP553" s="642"/>
      <c r="BQ553" s="640"/>
      <c r="BR553" s="642"/>
      <c r="BS553" s="643">
        <f t="shared" si="115"/>
        <v>0</v>
      </c>
      <c r="BT553" s="644">
        <f t="shared" si="116"/>
        <v>0</v>
      </c>
      <c r="BU553" s="644">
        <f t="shared" si="117"/>
        <v>0</v>
      </c>
      <c r="BV553" s="644">
        <f t="shared" si="118"/>
        <v>0</v>
      </c>
      <c r="BW553" s="645">
        <f t="shared" si="477"/>
        <v>0</v>
      </c>
      <c r="BX553" s="338"/>
      <c r="BY553" s="338"/>
      <c r="BZ553" s="338"/>
      <c r="CA553" s="338"/>
      <c r="CB553" s="338"/>
      <c r="CC553" s="338"/>
    </row>
    <row r="554" ht="15.75" customHeight="1">
      <c r="A554" s="338"/>
      <c r="B554" s="338"/>
      <c r="C554" s="818"/>
      <c r="D554" s="638">
        <f t="shared" ref="D554:E554" si="569">I554+K554+M554+O554+Q554+S554+U554+W554+Y554+AA554+AC554+AE554+AG554+AI554+AK554+AM554+AO554+AQ554+AS554+AU554+AW554+AY554+BA554+BC554+BE554+BG554+BI554+BK554+BM554+BO554+BQ554</f>
        <v>0</v>
      </c>
      <c r="E554" s="505">
        <f t="shared" si="569"/>
        <v>0</v>
      </c>
      <c r="F554" s="639">
        <f t="shared" si="113"/>
        <v>0</v>
      </c>
      <c r="G554" s="327"/>
      <c r="H554" s="298">
        <f t="shared" si="114"/>
        <v>0</v>
      </c>
      <c r="I554" s="640"/>
      <c r="J554" s="642"/>
      <c r="K554" s="640"/>
      <c r="L554" s="642"/>
      <c r="M554" s="640"/>
      <c r="N554" s="642"/>
      <c r="O554" s="640"/>
      <c r="P554" s="642"/>
      <c r="Q554" s="640"/>
      <c r="R554" s="642"/>
      <c r="S554" s="640"/>
      <c r="T554" s="642"/>
      <c r="U554" s="640"/>
      <c r="V554" s="642"/>
      <c r="W554" s="640"/>
      <c r="X554" s="642"/>
      <c r="Y554" s="640"/>
      <c r="Z554" s="642"/>
      <c r="AA554" s="640"/>
      <c r="AB554" s="642"/>
      <c r="AC554" s="640"/>
      <c r="AD554" s="642"/>
      <c r="AE554" s="640"/>
      <c r="AF554" s="642"/>
      <c r="AG554" s="640"/>
      <c r="AH554" s="642"/>
      <c r="AI554" s="640"/>
      <c r="AJ554" s="642"/>
      <c r="AK554" s="640"/>
      <c r="AL554" s="642"/>
      <c r="AM554" s="640"/>
      <c r="AN554" s="642"/>
      <c r="AO554" s="640"/>
      <c r="AP554" s="642"/>
      <c r="AQ554" s="640"/>
      <c r="AR554" s="642"/>
      <c r="AS554" s="640"/>
      <c r="AT554" s="642"/>
      <c r="AU554" s="640"/>
      <c r="AV554" s="642"/>
      <c r="AW554" s="640"/>
      <c r="AX554" s="642"/>
      <c r="AY554" s="640"/>
      <c r="AZ554" s="642"/>
      <c r="BA554" s="640"/>
      <c r="BB554" s="642"/>
      <c r="BC554" s="640"/>
      <c r="BD554" s="642"/>
      <c r="BE554" s="640"/>
      <c r="BF554" s="642"/>
      <c r="BG554" s="640"/>
      <c r="BH554" s="642"/>
      <c r="BI554" s="640"/>
      <c r="BJ554" s="642"/>
      <c r="BK554" s="640"/>
      <c r="BL554" s="642"/>
      <c r="BM554" s="640"/>
      <c r="BN554" s="642"/>
      <c r="BO554" s="640"/>
      <c r="BP554" s="642"/>
      <c r="BQ554" s="640"/>
      <c r="BR554" s="642"/>
      <c r="BS554" s="643">
        <f t="shared" si="115"/>
        <v>0</v>
      </c>
      <c r="BT554" s="644">
        <f t="shared" si="116"/>
        <v>0</v>
      </c>
      <c r="BU554" s="644">
        <f t="shared" si="117"/>
        <v>0</v>
      </c>
      <c r="BV554" s="644">
        <f t="shared" si="118"/>
        <v>0</v>
      </c>
      <c r="BW554" s="645">
        <f t="shared" si="477"/>
        <v>0</v>
      </c>
      <c r="BX554" s="338"/>
      <c r="BY554" s="338"/>
      <c r="BZ554" s="338"/>
      <c r="CA554" s="338"/>
      <c r="CB554" s="338"/>
      <c r="CC554" s="338"/>
    </row>
    <row r="555" ht="15.75" customHeight="1">
      <c r="A555" s="338"/>
      <c r="B555" s="338"/>
      <c r="C555" s="818"/>
      <c r="D555" s="638">
        <f t="shared" ref="D555:E555" si="570">I555+K555+M555+O555+Q555+S555+U555+W555+Y555+AA555+AC555+AE555+AG555+AI555+AK555+AM555+AO555+AQ555+AS555+AU555+AW555+AY555+BA555+BC555+BE555+BG555+BI555+BK555+BM555+BO555+BQ555</f>
        <v>0</v>
      </c>
      <c r="E555" s="505">
        <f t="shared" si="570"/>
        <v>0</v>
      </c>
      <c r="F555" s="639">
        <f t="shared" si="113"/>
        <v>0</v>
      </c>
      <c r="G555" s="327"/>
      <c r="H555" s="298">
        <f t="shared" si="114"/>
        <v>0</v>
      </c>
      <c r="I555" s="640"/>
      <c r="J555" s="642"/>
      <c r="K555" s="640"/>
      <c r="L555" s="642"/>
      <c r="M555" s="640"/>
      <c r="N555" s="642"/>
      <c r="O555" s="640"/>
      <c r="P555" s="642"/>
      <c r="Q555" s="640"/>
      <c r="R555" s="642"/>
      <c r="S555" s="640"/>
      <c r="T555" s="642"/>
      <c r="U555" s="640"/>
      <c r="V555" s="642"/>
      <c r="W555" s="640"/>
      <c r="X555" s="642"/>
      <c r="Y555" s="640"/>
      <c r="Z555" s="642"/>
      <c r="AA555" s="640"/>
      <c r="AB555" s="642"/>
      <c r="AC555" s="640"/>
      <c r="AD555" s="642"/>
      <c r="AE555" s="640"/>
      <c r="AF555" s="642"/>
      <c r="AG555" s="640"/>
      <c r="AH555" s="642"/>
      <c r="AI555" s="640"/>
      <c r="AJ555" s="642"/>
      <c r="AK555" s="640"/>
      <c r="AL555" s="642"/>
      <c r="AM555" s="640"/>
      <c r="AN555" s="642"/>
      <c r="AO555" s="640"/>
      <c r="AP555" s="642"/>
      <c r="AQ555" s="640"/>
      <c r="AR555" s="642"/>
      <c r="AS555" s="640"/>
      <c r="AT555" s="642"/>
      <c r="AU555" s="640"/>
      <c r="AV555" s="642"/>
      <c r="AW555" s="640"/>
      <c r="AX555" s="642"/>
      <c r="AY555" s="640"/>
      <c r="AZ555" s="642"/>
      <c r="BA555" s="640"/>
      <c r="BB555" s="642"/>
      <c r="BC555" s="640"/>
      <c r="BD555" s="642"/>
      <c r="BE555" s="640"/>
      <c r="BF555" s="642"/>
      <c r="BG555" s="640"/>
      <c r="BH555" s="642"/>
      <c r="BI555" s="640"/>
      <c r="BJ555" s="642"/>
      <c r="BK555" s="640"/>
      <c r="BL555" s="642"/>
      <c r="BM555" s="640"/>
      <c r="BN555" s="642"/>
      <c r="BO555" s="640"/>
      <c r="BP555" s="642"/>
      <c r="BQ555" s="640"/>
      <c r="BR555" s="642"/>
      <c r="BS555" s="643">
        <f t="shared" si="115"/>
        <v>0</v>
      </c>
      <c r="BT555" s="644">
        <f t="shared" si="116"/>
        <v>0</v>
      </c>
      <c r="BU555" s="644">
        <f t="shared" si="117"/>
        <v>0</v>
      </c>
      <c r="BV555" s="644">
        <f t="shared" si="118"/>
        <v>0</v>
      </c>
      <c r="BW555" s="645">
        <f t="shared" si="477"/>
        <v>0</v>
      </c>
      <c r="BX555" s="338"/>
      <c r="BY555" s="338"/>
      <c r="BZ555" s="338"/>
      <c r="CA555" s="338"/>
      <c r="CB555" s="338"/>
      <c r="CC555" s="338"/>
    </row>
    <row r="556" ht="15.75" customHeight="1">
      <c r="A556" s="338"/>
      <c r="B556" s="338"/>
      <c r="C556" s="818"/>
      <c r="D556" s="638">
        <f t="shared" ref="D556:E556" si="571">I556+K556+M556+O556+Q556+S556+U556+W556+Y556+AA556+AC556+AE556+AG556+AI556+AK556+AM556+AO556+AQ556+AS556+AU556+AW556+AY556+BA556+BC556+BE556+BG556+BI556+BK556+BM556+BO556+BQ556</f>
        <v>0</v>
      </c>
      <c r="E556" s="505">
        <f t="shared" si="571"/>
        <v>0</v>
      </c>
      <c r="F556" s="639">
        <f t="shared" si="113"/>
        <v>0</v>
      </c>
      <c r="G556" s="327"/>
      <c r="H556" s="298">
        <f t="shared" si="114"/>
        <v>0</v>
      </c>
      <c r="I556" s="640"/>
      <c r="J556" s="642"/>
      <c r="K556" s="640"/>
      <c r="L556" s="642"/>
      <c r="M556" s="640"/>
      <c r="N556" s="642"/>
      <c r="O556" s="640"/>
      <c r="P556" s="642"/>
      <c r="Q556" s="640"/>
      <c r="R556" s="642"/>
      <c r="S556" s="640"/>
      <c r="T556" s="642"/>
      <c r="U556" s="640"/>
      <c r="V556" s="642"/>
      <c r="W556" s="640"/>
      <c r="X556" s="642"/>
      <c r="Y556" s="640"/>
      <c r="Z556" s="642"/>
      <c r="AA556" s="640"/>
      <c r="AB556" s="642"/>
      <c r="AC556" s="640"/>
      <c r="AD556" s="642"/>
      <c r="AE556" s="640"/>
      <c r="AF556" s="642"/>
      <c r="AG556" s="640"/>
      <c r="AH556" s="642"/>
      <c r="AI556" s="640"/>
      <c r="AJ556" s="642"/>
      <c r="AK556" s="640"/>
      <c r="AL556" s="642"/>
      <c r="AM556" s="640"/>
      <c r="AN556" s="642"/>
      <c r="AO556" s="640"/>
      <c r="AP556" s="642"/>
      <c r="AQ556" s="640"/>
      <c r="AR556" s="642"/>
      <c r="AS556" s="640"/>
      <c r="AT556" s="642"/>
      <c r="AU556" s="640"/>
      <c r="AV556" s="642"/>
      <c r="AW556" s="640"/>
      <c r="AX556" s="642"/>
      <c r="AY556" s="640"/>
      <c r="AZ556" s="642"/>
      <c r="BA556" s="640"/>
      <c r="BB556" s="642"/>
      <c r="BC556" s="640"/>
      <c r="BD556" s="642"/>
      <c r="BE556" s="640"/>
      <c r="BF556" s="642"/>
      <c r="BG556" s="640"/>
      <c r="BH556" s="642"/>
      <c r="BI556" s="640"/>
      <c r="BJ556" s="642"/>
      <c r="BK556" s="640"/>
      <c r="BL556" s="642"/>
      <c r="BM556" s="640"/>
      <c r="BN556" s="642"/>
      <c r="BO556" s="640"/>
      <c r="BP556" s="642"/>
      <c r="BQ556" s="640"/>
      <c r="BR556" s="642"/>
      <c r="BS556" s="643">
        <f t="shared" si="115"/>
        <v>0</v>
      </c>
      <c r="BT556" s="644">
        <f t="shared" si="116"/>
        <v>0</v>
      </c>
      <c r="BU556" s="644">
        <f t="shared" si="117"/>
        <v>0</v>
      </c>
      <c r="BV556" s="644">
        <f t="shared" si="118"/>
        <v>0</v>
      </c>
      <c r="BW556" s="645">
        <f t="shared" si="477"/>
        <v>0</v>
      </c>
      <c r="BX556" s="338"/>
      <c r="BY556" s="338"/>
      <c r="BZ556" s="338"/>
      <c r="CA556" s="338"/>
      <c r="CB556" s="338"/>
      <c r="CC556" s="338"/>
    </row>
    <row r="557" ht="15.75" customHeight="1">
      <c r="A557" s="338"/>
      <c r="B557" s="338"/>
      <c r="C557" s="818"/>
      <c r="D557" s="638">
        <f t="shared" ref="D557:E557" si="572">I557+K557+M557+O557+Q557+S557+U557+W557+Y557+AA557+AC557+AE557+AG557+AI557+AK557+AM557+AO557+AQ557+AS557+AU557+AW557+AY557+BA557+BC557+BE557+BG557+BI557+BK557+BM557+BO557+BQ557</f>
        <v>0</v>
      </c>
      <c r="E557" s="505">
        <f t="shared" si="572"/>
        <v>0</v>
      </c>
      <c r="F557" s="639">
        <f t="shared" si="113"/>
        <v>0</v>
      </c>
      <c r="G557" s="327"/>
      <c r="H557" s="298">
        <f t="shared" si="114"/>
        <v>0</v>
      </c>
      <c r="I557" s="640"/>
      <c r="J557" s="642"/>
      <c r="K557" s="640"/>
      <c r="L557" s="642"/>
      <c r="M557" s="640"/>
      <c r="N557" s="642"/>
      <c r="O557" s="640"/>
      <c r="P557" s="642"/>
      <c r="Q557" s="640"/>
      <c r="R557" s="642"/>
      <c r="S557" s="640"/>
      <c r="T557" s="642"/>
      <c r="U557" s="640"/>
      <c r="V557" s="642"/>
      <c r="W557" s="640"/>
      <c r="X557" s="642"/>
      <c r="Y557" s="640"/>
      <c r="Z557" s="642"/>
      <c r="AA557" s="640"/>
      <c r="AB557" s="642"/>
      <c r="AC557" s="640"/>
      <c r="AD557" s="642"/>
      <c r="AE557" s="640"/>
      <c r="AF557" s="642"/>
      <c r="AG557" s="640"/>
      <c r="AH557" s="642"/>
      <c r="AI557" s="640"/>
      <c r="AJ557" s="642"/>
      <c r="AK557" s="640"/>
      <c r="AL557" s="642"/>
      <c r="AM557" s="640"/>
      <c r="AN557" s="642"/>
      <c r="AO557" s="640"/>
      <c r="AP557" s="642"/>
      <c r="AQ557" s="640"/>
      <c r="AR557" s="642"/>
      <c r="AS557" s="640"/>
      <c r="AT557" s="642"/>
      <c r="AU557" s="640"/>
      <c r="AV557" s="642"/>
      <c r="AW557" s="640"/>
      <c r="AX557" s="642"/>
      <c r="AY557" s="640"/>
      <c r="AZ557" s="642"/>
      <c r="BA557" s="640"/>
      <c r="BB557" s="642"/>
      <c r="BC557" s="640"/>
      <c r="BD557" s="642"/>
      <c r="BE557" s="640"/>
      <c r="BF557" s="642"/>
      <c r="BG557" s="640"/>
      <c r="BH557" s="642"/>
      <c r="BI557" s="640"/>
      <c r="BJ557" s="642"/>
      <c r="BK557" s="640"/>
      <c r="BL557" s="642"/>
      <c r="BM557" s="640"/>
      <c r="BN557" s="642"/>
      <c r="BO557" s="640"/>
      <c r="BP557" s="642"/>
      <c r="BQ557" s="640"/>
      <c r="BR557" s="642"/>
      <c r="BS557" s="643">
        <f t="shared" si="115"/>
        <v>0</v>
      </c>
      <c r="BT557" s="644">
        <f t="shared" si="116"/>
        <v>0</v>
      </c>
      <c r="BU557" s="644">
        <f t="shared" si="117"/>
        <v>0</v>
      </c>
      <c r="BV557" s="644">
        <f t="shared" si="118"/>
        <v>0</v>
      </c>
      <c r="BW557" s="645">
        <f t="shared" si="477"/>
        <v>0</v>
      </c>
      <c r="BX557" s="338"/>
      <c r="BY557" s="338"/>
      <c r="BZ557" s="338"/>
      <c r="CA557" s="338"/>
      <c r="CB557" s="338"/>
      <c r="CC557" s="338"/>
    </row>
    <row r="558" ht="15.75" customHeight="1">
      <c r="A558" s="338"/>
      <c r="B558" s="338"/>
      <c r="C558" s="818"/>
      <c r="D558" s="638">
        <f t="shared" ref="D558:E558" si="573">I558+K558+M558+O558+Q558+S558+U558+W558+Y558+AA558+AC558+AE558+AG558+AI558+AK558+AM558+AO558+AQ558+AS558+AU558+AW558+AY558+BA558+BC558+BE558+BG558+BI558+BK558+BM558+BO558+BQ558</f>
        <v>0</v>
      </c>
      <c r="E558" s="505">
        <f t="shared" si="573"/>
        <v>0</v>
      </c>
      <c r="F558" s="639">
        <f t="shared" si="113"/>
        <v>0</v>
      </c>
      <c r="G558" s="327"/>
      <c r="H558" s="298">
        <f t="shared" si="114"/>
        <v>0</v>
      </c>
      <c r="I558" s="640"/>
      <c r="J558" s="642"/>
      <c r="K558" s="640"/>
      <c r="L558" s="642"/>
      <c r="M558" s="640"/>
      <c r="N558" s="642"/>
      <c r="O558" s="640"/>
      <c r="P558" s="642"/>
      <c r="Q558" s="640"/>
      <c r="R558" s="642"/>
      <c r="S558" s="640"/>
      <c r="T558" s="642"/>
      <c r="U558" s="640"/>
      <c r="V558" s="642"/>
      <c r="W558" s="640"/>
      <c r="X558" s="642"/>
      <c r="Y558" s="640"/>
      <c r="Z558" s="642"/>
      <c r="AA558" s="640"/>
      <c r="AB558" s="642"/>
      <c r="AC558" s="640"/>
      <c r="AD558" s="642"/>
      <c r="AE558" s="640"/>
      <c r="AF558" s="642"/>
      <c r="AG558" s="640"/>
      <c r="AH558" s="642"/>
      <c r="AI558" s="640"/>
      <c r="AJ558" s="642"/>
      <c r="AK558" s="640"/>
      <c r="AL558" s="642"/>
      <c r="AM558" s="640"/>
      <c r="AN558" s="642"/>
      <c r="AO558" s="640"/>
      <c r="AP558" s="642"/>
      <c r="AQ558" s="640"/>
      <c r="AR558" s="642"/>
      <c r="AS558" s="640"/>
      <c r="AT558" s="642"/>
      <c r="AU558" s="640"/>
      <c r="AV558" s="642"/>
      <c r="AW558" s="640"/>
      <c r="AX558" s="642"/>
      <c r="AY558" s="640"/>
      <c r="AZ558" s="642"/>
      <c r="BA558" s="640"/>
      <c r="BB558" s="642"/>
      <c r="BC558" s="640"/>
      <c r="BD558" s="642"/>
      <c r="BE558" s="640"/>
      <c r="BF558" s="642"/>
      <c r="BG558" s="640"/>
      <c r="BH558" s="642"/>
      <c r="BI558" s="640"/>
      <c r="BJ558" s="642"/>
      <c r="BK558" s="640"/>
      <c r="BL558" s="642"/>
      <c r="BM558" s="640"/>
      <c r="BN558" s="642"/>
      <c r="BO558" s="640"/>
      <c r="BP558" s="642"/>
      <c r="BQ558" s="640"/>
      <c r="BR558" s="642"/>
      <c r="BS558" s="643">
        <f t="shared" si="115"/>
        <v>0</v>
      </c>
      <c r="BT558" s="644">
        <f t="shared" si="116"/>
        <v>0</v>
      </c>
      <c r="BU558" s="644">
        <f t="shared" si="117"/>
        <v>0</v>
      </c>
      <c r="BV558" s="644">
        <f t="shared" si="118"/>
        <v>0</v>
      </c>
      <c r="BW558" s="645">
        <f t="shared" si="477"/>
        <v>0</v>
      </c>
      <c r="BX558" s="338"/>
      <c r="BY558" s="338"/>
      <c r="BZ558" s="338"/>
      <c r="CA558" s="338"/>
      <c r="CB558" s="338"/>
      <c r="CC558" s="338"/>
    </row>
    <row r="559" ht="15.75" customHeight="1">
      <c r="A559" s="338"/>
      <c r="B559" s="338"/>
      <c r="C559" s="818"/>
      <c r="D559" s="638">
        <f t="shared" ref="D559:E559" si="574">I559+K559+M559+O559+Q559+S559+U559+W559+Y559+AA559+AC559+AE559+AG559+AI559+AK559+AM559+AO559+AQ559+AS559+AU559+AW559+AY559+BA559+BC559+BE559+BG559+BI559+BK559+BM559+BO559+BQ559</f>
        <v>0</v>
      </c>
      <c r="E559" s="505">
        <f t="shared" si="574"/>
        <v>0</v>
      </c>
      <c r="F559" s="639">
        <f t="shared" si="113"/>
        <v>0</v>
      </c>
      <c r="G559" s="327"/>
      <c r="H559" s="298">
        <f t="shared" si="114"/>
        <v>0</v>
      </c>
      <c r="I559" s="640"/>
      <c r="J559" s="642"/>
      <c r="K559" s="640"/>
      <c r="L559" s="642"/>
      <c r="M559" s="640"/>
      <c r="N559" s="642"/>
      <c r="O559" s="640"/>
      <c r="P559" s="642"/>
      <c r="Q559" s="640"/>
      <c r="R559" s="642"/>
      <c r="S559" s="640"/>
      <c r="T559" s="642"/>
      <c r="U559" s="640"/>
      <c r="V559" s="642"/>
      <c r="W559" s="640"/>
      <c r="X559" s="642"/>
      <c r="Y559" s="640"/>
      <c r="Z559" s="642"/>
      <c r="AA559" s="640"/>
      <c r="AB559" s="642"/>
      <c r="AC559" s="640"/>
      <c r="AD559" s="642"/>
      <c r="AE559" s="640"/>
      <c r="AF559" s="642"/>
      <c r="AG559" s="640"/>
      <c r="AH559" s="642"/>
      <c r="AI559" s="640"/>
      <c r="AJ559" s="642"/>
      <c r="AK559" s="640"/>
      <c r="AL559" s="642"/>
      <c r="AM559" s="640"/>
      <c r="AN559" s="642"/>
      <c r="AO559" s="640"/>
      <c r="AP559" s="642"/>
      <c r="AQ559" s="640"/>
      <c r="AR559" s="642"/>
      <c r="AS559" s="640"/>
      <c r="AT559" s="642"/>
      <c r="AU559" s="640"/>
      <c r="AV559" s="642"/>
      <c r="AW559" s="640"/>
      <c r="AX559" s="642"/>
      <c r="AY559" s="640"/>
      <c r="AZ559" s="642"/>
      <c r="BA559" s="640"/>
      <c r="BB559" s="642"/>
      <c r="BC559" s="640"/>
      <c r="BD559" s="642"/>
      <c r="BE559" s="640"/>
      <c r="BF559" s="642"/>
      <c r="BG559" s="640"/>
      <c r="BH559" s="642"/>
      <c r="BI559" s="640"/>
      <c r="BJ559" s="642"/>
      <c r="BK559" s="640"/>
      <c r="BL559" s="642"/>
      <c r="BM559" s="640"/>
      <c r="BN559" s="642"/>
      <c r="BO559" s="640"/>
      <c r="BP559" s="642"/>
      <c r="BQ559" s="640"/>
      <c r="BR559" s="642"/>
      <c r="BS559" s="643">
        <f t="shared" si="115"/>
        <v>0</v>
      </c>
      <c r="BT559" s="644">
        <f t="shared" si="116"/>
        <v>0</v>
      </c>
      <c r="BU559" s="644">
        <f t="shared" si="117"/>
        <v>0</v>
      </c>
      <c r="BV559" s="644">
        <f t="shared" si="118"/>
        <v>0</v>
      </c>
      <c r="BW559" s="645">
        <f t="shared" si="477"/>
        <v>0</v>
      </c>
      <c r="BX559" s="338"/>
      <c r="BY559" s="338"/>
      <c r="BZ559" s="338"/>
      <c r="CA559" s="338"/>
      <c r="CB559" s="338"/>
      <c r="CC559" s="338"/>
    </row>
    <row r="560" ht="15.75" customHeight="1">
      <c r="A560" s="338"/>
      <c r="B560" s="338"/>
      <c r="C560" s="818"/>
      <c r="D560" s="638">
        <f t="shared" ref="D560:E560" si="575">I560+K560+M560+O560+Q560+S560+U560+W560+Y560+AA560+AC560+AE560+AG560+AI560+AK560+AM560+AO560+AQ560+AS560+AU560+AW560+AY560+BA560+BC560+BE560+BG560+BI560+BK560+BM560+BO560+BQ560</f>
        <v>0</v>
      </c>
      <c r="E560" s="505">
        <f t="shared" si="575"/>
        <v>0</v>
      </c>
      <c r="F560" s="639">
        <f t="shared" si="113"/>
        <v>0</v>
      </c>
      <c r="G560" s="327"/>
      <c r="H560" s="298">
        <f t="shared" si="114"/>
        <v>0</v>
      </c>
      <c r="I560" s="640"/>
      <c r="J560" s="642"/>
      <c r="K560" s="640"/>
      <c r="L560" s="642"/>
      <c r="M560" s="640"/>
      <c r="N560" s="642"/>
      <c r="O560" s="640"/>
      <c r="P560" s="642"/>
      <c r="Q560" s="640"/>
      <c r="R560" s="642"/>
      <c r="S560" s="640"/>
      <c r="T560" s="642"/>
      <c r="U560" s="640"/>
      <c r="V560" s="642"/>
      <c r="W560" s="640"/>
      <c r="X560" s="642"/>
      <c r="Y560" s="640"/>
      <c r="Z560" s="642"/>
      <c r="AA560" s="640"/>
      <c r="AB560" s="642"/>
      <c r="AC560" s="640"/>
      <c r="AD560" s="642"/>
      <c r="AE560" s="640"/>
      <c r="AF560" s="642"/>
      <c r="AG560" s="640"/>
      <c r="AH560" s="642"/>
      <c r="AI560" s="640"/>
      <c r="AJ560" s="642"/>
      <c r="AK560" s="640"/>
      <c r="AL560" s="642"/>
      <c r="AM560" s="640"/>
      <c r="AN560" s="642"/>
      <c r="AO560" s="640"/>
      <c r="AP560" s="642"/>
      <c r="AQ560" s="640"/>
      <c r="AR560" s="642"/>
      <c r="AS560" s="640"/>
      <c r="AT560" s="642"/>
      <c r="AU560" s="640"/>
      <c r="AV560" s="642"/>
      <c r="AW560" s="640"/>
      <c r="AX560" s="642"/>
      <c r="AY560" s="640"/>
      <c r="AZ560" s="642"/>
      <c r="BA560" s="640"/>
      <c r="BB560" s="642"/>
      <c r="BC560" s="640"/>
      <c r="BD560" s="642"/>
      <c r="BE560" s="640"/>
      <c r="BF560" s="642"/>
      <c r="BG560" s="640"/>
      <c r="BH560" s="642"/>
      <c r="BI560" s="640"/>
      <c r="BJ560" s="642"/>
      <c r="BK560" s="640"/>
      <c r="BL560" s="642"/>
      <c r="BM560" s="640"/>
      <c r="BN560" s="642"/>
      <c r="BO560" s="640"/>
      <c r="BP560" s="642"/>
      <c r="BQ560" s="640"/>
      <c r="BR560" s="642"/>
      <c r="BS560" s="643">
        <f t="shared" si="115"/>
        <v>0</v>
      </c>
      <c r="BT560" s="644">
        <f t="shared" si="116"/>
        <v>0</v>
      </c>
      <c r="BU560" s="644">
        <f t="shared" si="117"/>
        <v>0</v>
      </c>
      <c r="BV560" s="644">
        <f t="shared" si="118"/>
        <v>0</v>
      </c>
      <c r="BW560" s="645">
        <f t="shared" si="477"/>
        <v>0</v>
      </c>
      <c r="BX560" s="338"/>
      <c r="BY560" s="338"/>
      <c r="BZ560" s="338"/>
      <c r="CA560" s="338"/>
      <c r="CB560" s="338"/>
      <c r="CC560" s="338"/>
    </row>
    <row r="561" ht="15.75" customHeight="1">
      <c r="A561" s="338"/>
      <c r="B561" s="338"/>
      <c r="C561" s="818"/>
      <c r="D561" s="638">
        <f t="shared" ref="D561:E561" si="576">I561+K561+M561+O561+Q561+S561+U561+W561+Y561+AA561+AC561+AE561+AG561+AI561+AK561+AM561+AO561+AQ561+AS561+AU561+AW561+AY561+BA561+BC561+BE561+BG561+BI561+BK561+BM561+BO561+BQ561</f>
        <v>0</v>
      </c>
      <c r="E561" s="505">
        <f t="shared" si="576"/>
        <v>0</v>
      </c>
      <c r="F561" s="639">
        <f t="shared" si="113"/>
        <v>0</v>
      </c>
      <c r="G561" s="327"/>
      <c r="H561" s="298">
        <f t="shared" si="114"/>
        <v>0</v>
      </c>
      <c r="I561" s="640"/>
      <c r="J561" s="642"/>
      <c r="K561" s="640"/>
      <c r="L561" s="642"/>
      <c r="M561" s="640"/>
      <c r="N561" s="642"/>
      <c r="O561" s="640"/>
      <c r="P561" s="642"/>
      <c r="Q561" s="640"/>
      <c r="R561" s="642"/>
      <c r="S561" s="640"/>
      <c r="T561" s="642"/>
      <c r="U561" s="640"/>
      <c r="V561" s="642"/>
      <c r="W561" s="640"/>
      <c r="X561" s="642"/>
      <c r="Y561" s="640"/>
      <c r="Z561" s="642"/>
      <c r="AA561" s="640"/>
      <c r="AB561" s="642"/>
      <c r="AC561" s="640"/>
      <c r="AD561" s="642"/>
      <c r="AE561" s="640"/>
      <c r="AF561" s="642"/>
      <c r="AG561" s="640"/>
      <c r="AH561" s="642"/>
      <c r="AI561" s="640"/>
      <c r="AJ561" s="642"/>
      <c r="AK561" s="640"/>
      <c r="AL561" s="642"/>
      <c r="AM561" s="640"/>
      <c r="AN561" s="642"/>
      <c r="AO561" s="640"/>
      <c r="AP561" s="642"/>
      <c r="AQ561" s="640"/>
      <c r="AR561" s="642"/>
      <c r="AS561" s="640"/>
      <c r="AT561" s="642"/>
      <c r="AU561" s="640"/>
      <c r="AV561" s="642"/>
      <c r="AW561" s="640"/>
      <c r="AX561" s="642"/>
      <c r="AY561" s="640"/>
      <c r="AZ561" s="642"/>
      <c r="BA561" s="640"/>
      <c r="BB561" s="642"/>
      <c r="BC561" s="640"/>
      <c r="BD561" s="642"/>
      <c r="BE561" s="640"/>
      <c r="BF561" s="642"/>
      <c r="BG561" s="640"/>
      <c r="BH561" s="642"/>
      <c r="BI561" s="640"/>
      <c r="BJ561" s="642"/>
      <c r="BK561" s="640"/>
      <c r="BL561" s="642"/>
      <c r="BM561" s="640"/>
      <c r="BN561" s="642"/>
      <c r="BO561" s="640"/>
      <c r="BP561" s="642"/>
      <c r="BQ561" s="640"/>
      <c r="BR561" s="642"/>
      <c r="BS561" s="643">
        <f t="shared" si="115"/>
        <v>0</v>
      </c>
      <c r="BT561" s="644">
        <f t="shared" si="116"/>
        <v>0</v>
      </c>
      <c r="BU561" s="644">
        <f t="shared" si="117"/>
        <v>0</v>
      </c>
      <c r="BV561" s="644">
        <f t="shared" si="118"/>
        <v>0</v>
      </c>
      <c r="BW561" s="645">
        <f t="shared" si="477"/>
        <v>0</v>
      </c>
      <c r="BX561" s="338"/>
      <c r="BY561" s="338"/>
      <c r="BZ561" s="338"/>
      <c r="CA561" s="338"/>
      <c r="CB561" s="338"/>
      <c r="CC561" s="338"/>
    </row>
    <row r="562" ht="15.75" customHeight="1">
      <c r="A562" s="338"/>
      <c r="B562" s="338"/>
      <c r="C562" s="818"/>
      <c r="D562" s="638">
        <f t="shared" ref="D562:E562" si="577">I562+K562+M562+O562+Q562+S562+U562+W562+Y562+AA562+AC562+AE562+AG562+AI562+AK562+AM562+AO562+AQ562+AS562+AU562+AW562+AY562+BA562+BC562+BE562+BG562+BI562+BK562+BM562+BO562+BQ562</f>
        <v>0</v>
      </c>
      <c r="E562" s="505">
        <f t="shared" si="577"/>
        <v>0</v>
      </c>
      <c r="F562" s="639">
        <f t="shared" si="113"/>
        <v>0</v>
      </c>
      <c r="G562" s="327"/>
      <c r="H562" s="298">
        <f t="shared" si="114"/>
        <v>0</v>
      </c>
      <c r="I562" s="640"/>
      <c r="J562" s="642"/>
      <c r="K562" s="640"/>
      <c r="L562" s="642"/>
      <c r="M562" s="640"/>
      <c r="N562" s="642"/>
      <c r="O562" s="640"/>
      <c r="P562" s="642"/>
      <c r="Q562" s="640"/>
      <c r="R562" s="642"/>
      <c r="S562" s="640"/>
      <c r="T562" s="642"/>
      <c r="U562" s="640"/>
      <c r="V562" s="642"/>
      <c r="W562" s="640"/>
      <c r="X562" s="642"/>
      <c r="Y562" s="640"/>
      <c r="Z562" s="642"/>
      <c r="AA562" s="640"/>
      <c r="AB562" s="642"/>
      <c r="AC562" s="640"/>
      <c r="AD562" s="642"/>
      <c r="AE562" s="640"/>
      <c r="AF562" s="642"/>
      <c r="AG562" s="640"/>
      <c r="AH562" s="642"/>
      <c r="AI562" s="640"/>
      <c r="AJ562" s="642"/>
      <c r="AK562" s="640"/>
      <c r="AL562" s="642"/>
      <c r="AM562" s="640"/>
      <c r="AN562" s="642"/>
      <c r="AO562" s="640"/>
      <c r="AP562" s="642"/>
      <c r="AQ562" s="640"/>
      <c r="AR562" s="642"/>
      <c r="AS562" s="640"/>
      <c r="AT562" s="642"/>
      <c r="AU562" s="640"/>
      <c r="AV562" s="642"/>
      <c r="AW562" s="640"/>
      <c r="AX562" s="642"/>
      <c r="AY562" s="640"/>
      <c r="AZ562" s="642"/>
      <c r="BA562" s="640"/>
      <c r="BB562" s="642"/>
      <c r="BC562" s="640"/>
      <c r="BD562" s="642"/>
      <c r="BE562" s="640"/>
      <c r="BF562" s="642"/>
      <c r="BG562" s="640"/>
      <c r="BH562" s="642"/>
      <c r="BI562" s="640"/>
      <c r="BJ562" s="642"/>
      <c r="BK562" s="640"/>
      <c r="BL562" s="642"/>
      <c r="BM562" s="640"/>
      <c r="BN562" s="642"/>
      <c r="BO562" s="640"/>
      <c r="BP562" s="642"/>
      <c r="BQ562" s="640"/>
      <c r="BR562" s="642"/>
      <c r="BS562" s="643">
        <f t="shared" si="115"/>
        <v>0</v>
      </c>
      <c r="BT562" s="644">
        <f t="shared" si="116"/>
        <v>0</v>
      </c>
      <c r="BU562" s="644">
        <f t="shared" si="117"/>
        <v>0</v>
      </c>
      <c r="BV562" s="644">
        <f t="shared" si="118"/>
        <v>0</v>
      </c>
      <c r="BW562" s="645">
        <f t="shared" si="477"/>
        <v>0</v>
      </c>
      <c r="BX562" s="338"/>
      <c r="BY562" s="338"/>
      <c r="BZ562" s="338"/>
      <c r="CA562" s="338"/>
      <c r="CB562" s="338"/>
      <c r="CC562" s="338"/>
    </row>
    <row r="563" ht="15.75" customHeight="1">
      <c r="A563" s="338"/>
      <c r="B563" s="338"/>
      <c r="C563" s="818"/>
      <c r="D563" s="638">
        <f t="shared" ref="D563:E563" si="578">I563+K563+M563+O563+Q563+S563+U563+W563+Y563+AA563+AC563+AE563+AG563+AI563+AK563+AM563+AO563+AQ563+AS563+AU563+AW563+AY563+BA563+BC563+BE563+BG563+BI563+BK563+BM563+BO563+BQ563</f>
        <v>0</v>
      </c>
      <c r="E563" s="505">
        <f t="shared" si="578"/>
        <v>0</v>
      </c>
      <c r="F563" s="639">
        <f t="shared" si="113"/>
        <v>0</v>
      </c>
      <c r="G563" s="327"/>
      <c r="H563" s="298">
        <f t="shared" si="114"/>
        <v>0</v>
      </c>
      <c r="I563" s="640"/>
      <c r="J563" s="642"/>
      <c r="K563" s="640"/>
      <c r="L563" s="642"/>
      <c r="M563" s="640"/>
      <c r="N563" s="642"/>
      <c r="O563" s="640"/>
      <c r="P563" s="642"/>
      <c r="Q563" s="640"/>
      <c r="R563" s="642"/>
      <c r="S563" s="640"/>
      <c r="T563" s="642"/>
      <c r="U563" s="640"/>
      <c r="V563" s="642"/>
      <c r="W563" s="640"/>
      <c r="X563" s="642"/>
      <c r="Y563" s="640"/>
      <c r="Z563" s="642"/>
      <c r="AA563" s="640"/>
      <c r="AB563" s="642"/>
      <c r="AC563" s="640"/>
      <c r="AD563" s="642"/>
      <c r="AE563" s="640"/>
      <c r="AF563" s="642"/>
      <c r="AG563" s="640"/>
      <c r="AH563" s="642"/>
      <c r="AI563" s="640"/>
      <c r="AJ563" s="642"/>
      <c r="AK563" s="640"/>
      <c r="AL563" s="642"/>
      <c r="AM563" s="640"/>
      <c r="AN563" s="642"/>
      <c r="AO563" s="640"/>
      <c r="AP563" s="642"/>
      <c r="AQ563" s="640"/>
      <c r="AR563" s="642"/>
      <c r="AS563" s="640"/>
      <c r="AT563" s="642"/>
      <c r="AU563" s="640"/>
      <c r="AV563" s="642"/>
      <c r="AW563" s="640"/>
      <c r="AX563" s="642"/>
      <c r="AY563" s="640"/>
      <c r="AZ563" s="642"/>
      <c r="BA563" s="640"/>
      <c r="BB563" s="642"/>
      <c r="BC563" s="640"/>
      <c r="BD563" s="642"/>
      <c r="BE563" s="640"/>
      <c r="BF563" s="642"/>
      <c r="BG563" s="640"/>
      <c r="BH563" s="642"/>
      <c r="BI563" s="640"/>
      <c r="BJ563" s="642"/>
      <c r="BK563" s="640"/>
      <c r="BL563" s="642"/>
      <c r="BM563" s="640"/>
      <c r="BN563" s="642"/>
      <c r="BO563" s="640"/>
      <c r="BP563" s="642"/>
      <c r="BQ563" s="640"/>
      <c r="BR563" s="642"/>
      <c r="BS563" s="643">
        <f t="shared" si="115"/>
        <v>0</v>
      </c>
      <c r="BT563" s="644">
        <f t="shared" si="116"/>
        <v>0</v>
      </c>
      <c r="BU563" s="644">
        <f t="shared" si="117"/>
        <v>0</v>
      </c>
      <c r="BV563" s="644">
        <f t="shared" si="118"/>
        <v>0</v>
      </c>
      <c r="BW563" s="645">
        <f t="shared" si="477"/>
        <v>0</v>
      </c>
      <c r="BX563" s="338"/>
      <c r="BY563" s="338"/>
      <c r="BZ563" s="338"/>
      <c r="CA563" s="338"/>
      <c r="CB563" s="338"/>
      <c r="CC563" s="338"/>
    </row>
    <row r="564" ht="15.75" customHeight="1">
      <c r="A564" s="338"/>
      <c r="B564" s="338"/>
      <c r="C564" s="818"/>
      <c r="D564" s="638">
        <f t="shared" ref="D564:E564" si="579">I564+K564+M564+O564+Q564+S564+U564+W564+Y564+AA564+AC564+AE564+AG564+AI564+AK564+AM564+AO564+AQ564+AS564+AU564+AW564+AY564+BA564+BC564+BE564+BG564+BI564+BK564+BM564+BO564+BQ564</f>
        <v>0</v>
      </c>
      <c r="E564" s="505">
        <f t="shared" si="579"/>
        <v>0</v>
      </c>
      <c r="F564" s="639">
        <f t="shared" si="113"/>
        <v>0</v>
      </c>
      <c r="G564" s="327"/>
      <c r="H564" s="298">
        <f t="shared" si="114"/>
        <v>0</v>
      </c>
      <c r="I564" s="640"/>
      <c r="J564" s="642"/>
      <c r="K564" s="640"/>
      <c r="L564" s="642"/>
      <c r="M564" s="640"/>
      <c r="N564" s="642"/>
      <c r="O564" s="640"/>
      <c r="P564" s="642"/>
      <c r="Q564" s="640"/>
      <c r="R564" s="642"/>
      <c r="S564" s="640"/>
      <c r="T564" s="642"/>
      <c r="U564" s="640"/>
      <c r="V564" s="642"/>
      <c r="W564" s="640"/>
      <c r="X564" s="642"/>
      <c r="Y564" s="640"/>
      <c r="Z564" s="642"/>
      <c r="AA564" s="640"/>
      <c r="AB564" s="642"/>
      <c r="AC564" s="640"/>
      <c r="AD564" s="642"/>
      <c r="AE564" s="640"/>
      <c r="AF564" s="642"/>
      <c r="AG564" s="640"/>
      <c r="AH564" s="642"/>
      <c r="AI564" s="640"/>
      <c r="AJ564" s="642"/>
      <c r="AK564" s="640"/>
      <c r="AL564" s="642"/>
      <c r="AM564" s="640"/>
      <c r="AN564" s="642"/>
      <c r="AO564" s="640"/>
      <c r="AP564" s="642"/>
      <c r="AQ564" s="640"/>
      <c r="AR564" s="642"/>
      <c r="AS564" s="640"/>
      <c r="AT564" s="642"/>
      <c r="AU564" s="640"/>
      <c r="AV564" s="642"/>
      <c r="AW564" s="640"/>
      <c r="AX564" s="642"/>
      <c r="AY564" s="640"/>
      <c r="AZ564" s="642"/>
      <c r="BA564" s="640"/>
      <c r="BB564" s="642"/>
      <c r="BC564" s="640"/>
      <c r="BD564" s="642"/>
      <c r="BE564" s="640"/>
      <c r="BF564" s="642"/>
      <c r="BG564" s="640"/>
      <c r="BH564" s="642"/>
      <c r="BI564" s="640"/>
      <c r="BJ564" s="642"/>
      <c r="BK564" s="640"/>
      <c r="BL564" s="642"/>
      <c r="BM564" s="640"/>
      <c r="BN564" s="642"/>
      <c r="BO564" s="640"/>
      <c r="BP564" s="642"/>
      <c r="BQ564" s="640"/>
      <c r="BR564" s="642"/>
      <c r="BS564" s="643">
        <f t="shared" si="115"/>
        <v>0</v>
      </c>
      <c r="BT564" s="644">
        <f t="shared" si="116"/>
        <v>0</v>
      </c>
      <c r="BU564" s="644">
        <f t="shared" si="117"/>
        <v>0</v>
      </c>
      <c r="BV564" s="644">
        <f t="shared" si="118"/>
        <v>0</v>
      </c>
      <c r="BW564" s="645">
        <f t="shared" si="477"/>
        <v>0</v>
      </c>
      <c r="BX564" s="338"/>
      <c r="BY564" s="338"/>
      <c r="BZ564" s="338"/>
      <c r="CA564" s="338"/>
      <c r="CB564" s="338"/>
      <c r="CC564" s="338"/>
    </row>
    <row r="565" ht="15.75" customHeight="1">
      <c r="A565" s="338"/>
      <c r="B565" s="338"/>
      <c r="C565" s="818"/>
      <c r="D565" s="638">
        <f t="shared" ref="D565:E565" si="580">I565+K565+M565+O565+Q565+S565+U565+W565+Y565+AA565+AC565+AE565+AG565+AI565+AK565+AM565+AO565+AQ565+AS565+AU565+AW565+AY565+BA565+BC565+BE565+BG565+BI565+BK565+BM565+BO565+BQ565</f>
        <v>0</v>
      </c>
      <c r="E565" s="505">
        <f t="shared" si="580"/>
        <v>0</v>
      </c>
      <c r="F565" s="639">
        <f t="shared" si="113"/>
        <v>0</v>
      </c>
      <c r="G565" s="327"/>
      <c r="H565" s="298">
        <f t="shared" si="114"/>
        <v>0</v>
      </c>
      <c r="I565" s="640"/>
      <c r="J565" s="642"/>
      <c r="K565" s="640"/>
      <c r="L565" s="642"/>
      <c r="M565" s="640"/>
      <c r="N565" s="642"/>
      <c r="O565" s="640"/>
      <c r="P565" s="642"/>
      <c r="Q565" s="640"/>
      <c r="R565" s="642"/>
      <c r="S565" s="640"/>
      <c r="T565" s="642"/>
      <c r="U565" s="640"/>
      <c r="V565" s="642"/>
      <c r="W565" s="640"/>
      <c r="X565" s="642"/>
      <c r="Y565" s="640"/>
      <c r="Z565" s="642"/>
      <c r="AA565" s="640"/>
      <c r="AB565" s="642"/>
      <c r="AC565" s="640"/>
      <c r="AD565" s="642"/>
      <c r="AE565" s="640"/>
      <c r="AF565" s="642"/>
      <c r="AG565" s="640"/>
      <c r="AH565" s="642"/>
      <c r="AI565" s="640"/>
      <c r="AJ565" s="642"/>
      <c r="AK565" s="640"/>
      <c r="AL565" s="642"/>
      <c r="AM565" s="640"/>
      <c r="AN565" s="642"/>
      <c r="AO565" s="640"/>
      <c r="AP565" s="642"/>
      <c r="AQ565" s="640"/>
      <c r="AR565" s="642"/>
      <c r="AS565" s="640"/>
      <c r="AT565" s="642"/>
      <c r="AU565" s="640"/>
      <c r="AV565" s="642"/>
      <c r="AW565" s="640"/>
      <c r="AX565" s="642"/>
      <c r="AY565" s="640"/>
      <c r="AZ565" s="642"/>
      <c r="BA565" s="640"/>
      <c r="BB565" s="642"/>
      <c r="BC565" s="640"/>
      <c r="BD565" s="642"/>
      <c r="BE565" s="640"/>
      <c r="BF565" s="642"/>
      <c r="BG565" s="640"/>
      <c r="BH565" s="642"/>
      <c r="BI565" s="640"/>
      <c r="BJ565" s="642"/>
      <c r="BK565" s="640"/>
      <c r="BL565" s="642"/>
      <c r="BM565" s="640"/>
      <c r="BN565" s="642"/>
      <c r="BO565" s="640"/>
      <c r="BP565" s="642"/>
      <c r="BQ565" s="640"/>
      <c r="BR565" s="642"/>
      <c r="BS565" s="643">
        <f t="shared" si="115"/>
        <v>0</v>
      </c>
      <c r="BT565" s="644">
        <f t="shared" si="116"/>
        <v>0</v>
      </c>
      <c r="BU565" s="644">
        <f t="shared" si="117"/>
        <v>0</v>
      </c>
      <c r="BV565" s="644">
        <f t="shared" si="118"/>
        <v>0</v>
      </c>
      <c r="BW565" s="645">
        <f t="shared" si="477"/>
        <v>0</v>
      </c>
      <c r="BX565" s="338"/>
      <c r="BY565" s="338"/>
      <c r="BZ565" s="338"/>
      <c r="CA565" s="338"/>
      <c r="CB565" s="338"/>
      <c r="CC565" s="338"/>
    </row>
    <row r="566" ht="15.75" customHeight="1">
      <c r="A566" s="338"/>
      <c r="B566" s="338"/>
      <c r="C566" s="818"/>
      <c r="D566" s="638">
        <f t="shared" ref="D566:E566" si="581">I566+K566+M566+O566+Q566+S566+U566+W566+Y566+AA566+AC566+AE566+AG566+AI566+AK566+AM566+AO566+AQ566+AS566+AU566+AW566+AY566+BA566+BC566+BE566+BG566+BI566+BK566+BM566+BO566+BQ566</f>
        <v>0</v>
      </c>
      <c r="E566" s="505">
        <f t="shared" si="581"/>
        <v>0</v>
      </c>
      <c r="F566" s="639">
        <f t="shared" si="113"/>
        <v>0</v>
      </c>
      <c r="G566" s="327"/>
      <c r="H566" s="298">
        <f t="shared" si="114"/>
        <v>0</v>
      </c>
      <c r="I566" s="640"/>
      <c r="J566" s="642"/>
      <c r="K566" s="640"/>
      <c r="L566" s="642"/>
      <c r="M566" s="640"/>
      <c r="N566" s="642"/>
      <c r="O566" s="640"/>
      <c r="P566" s="642"/>
      <c r="Q566" s="640"/>
      <c r="R566" s="642"/>
      <c r="S566" s="640"/>
      <c r="T566" s="642"/>
      <c r="U566" s="640"/>
      <c r="V566" s="642"/>
      <c r="W566" s="640"/>
      <c r="X566" s="642"/>
      <c r="Y566" s="640"/>
      <c r="Z566" s="642"/>
      <c r="AA566" s="640"/>
      <c r="AB566" s="642"/>
      <c r="AC566" s="640"/>
      <c r="AD566" s="642"/>
      <c r="AE566" s="640"/>
      <c r="AF566" s="642"/>
      <c r="AG566" s="640"/>
      <c r="AH566" s="642"/>
      <c r="AI566" s="640"/>
      <c r="AJ566" s="642"/>
      <c r="AK566" s="640"/>
      <c r="AL566" s="642"/>
      <c r="AM566" s="640"/>
      <c r="AN566" s="642"/>
      <c r="AO566" s="640"/>
      <c r="AP566" s="642"/>
      <c r="AQ566" s="640"/>
      <c r="AR566" s="642"/>
      <c r="AS566" s="640"/>
      <c r="AT566" s="642"/>
      <c r="AU566" s="640"/>
      <c r="AV566" s="642"/>
      <c r="AW566" s="640"/>
      <c r="AX566" s="642"/>
      <c r="AY566" s="640"/>
      <c r="AZ566" s="642"/>
      <c r="BA566" s="640"/>
      <c r="BB566" s="642"/>
      <c r="BC566" s="640"/>
      <c r="BD566" s="642"/>
      <c r="BE566" s="640"/>
      <c r="BF566" s="642"/>
      <c r="BG566" s="640"/>
      <c r="BH566" s="642"/>
      <c r="BI566" s="640"/>
      <c r="BJ566" s="642"/>
      <c r="BK566" s="640"/>
      <c r="BL566" s="642"/>
      <c r="BM566" s="640"/>
      <c r="BN566" s="642"/>
      <c r="BO566" s="640"/>
      <c r="BP566" s="642"/>
      <c r="BQ566" s="640"/>
      <c r="BR566" s="642"/>
      <c r="BS566" s="643">
        <f t="shared" si="115"/>
        <v>0</v>
      </c>
      <c r="BT566" s="644">
        <f t="shared" si="116"/>
        <v>0</v>
      </c>
      <c r="BU566" s="644">
        <f t="shared" si="117"/>
        <v>0</v>
      </c>
      <c r="BV566" s="644">
        <f t="shared" si="118"/>
        <v>0</v>
      </c>
      <c r="BW566" s="645">
        <f t="shared" si="477"/>
        <v>0</v>
      </c>
      <c r="BX566" s="338"/>
      <c r="BY566" s="338"/>
      <c r="BZ566" s="338"/>
      <c r="CA566" s="338"/>
      <c r="CB566" s="338"/>
      <c r="CC566" s="338"/>
    </row>
    <row r="567" ht="15.75" customHeight="1">
      <c r="A567" s="338"/>
      <c r="B567" s="338"/>
      <c r="C567" s="818"/>
      <c r="D567" s="638">
        <f t="shared" ref="D567:E567" si="582">I567+K567+M567+O567+Q567+S567+U567+W567+Y567+AA567+AC567+AE567+AG567+AI567+AK567+AM567+AO567+AQ567+AS567+AU567+AW567+AY567+BA567+BC567+BE567+BG567+BI567+BK567+BM567+BO567+BQ567</f>
        <v>0</v>
      </c>
      <c r="E567" s="505">
        <f t="shared" si="582"/>
        <v>0</v>
      </c>
      <c r="F567" s="639">
        <f t="shared" si="113"/>
        <v>0</v>
      </c>
      <c r="G567" s="327"/>
      <c r="H567" s="298">
        <f t="shared" si="114"/>
        <v>0</v>
      </c>
      <c r="I567" s="640"/>
      <c r="J567" s="642"/>
      <c r="K567" s="640"/>
      <c r="L567" s="642"/>
      <c r="M567" s="640"/>
      <c r="N567" s="642"/>
      <c r="O567" s="640"/>
      <c r="P567" s="642"/>
      <c r="Q567" s="640"/>
      <c r="R567" s="642"/>
      <c r="S567" s="640"/>
      <c r="T567" s="642"/>
      <c r="U567" s="640"/>
      <c r="V567" s="642"/>
      <c r="W567" s="640"/>
      <c r="X567" s="642"/>
      <c r="Y567" s="640"/>
      <c r="Z567" s="642"/>
      <c r="AA567" s="640"/>
      <c r="AB567" s="642"/>
      <c r="AC567" s="640"/>
      <c r="AD567" s="642"/>
      <c r="AE567" s="640"/>
      <c r="AF567" s="642"/>
      <c r="AG567" s="640"/>
      <c r="AH567" s="642"/>
      <c r="AI567" s="640"/>
      <c r="AJ567" s="642"/>
      <c r="AK567" s="640"/>
      <c r="AL567" s="642"/>
      <c r="AM567" s="640"/>
      <c r="AN567" s="642"/>
      <c r="AO567" s="640"/>
      <c r="AP567" s="642"/>
      <c r="AQ567" s="640"/>
      <c r="AR567" s="642"/>
      <c r="AS567" s="640"/>
      <c r="AT567" s="642"/>
      <c r="AU567" s="640"/>
      <c r="AV567" s="642"/>
      <c r="AW567" s="640"/>
      <c r="AX567" s="642"/>
      <c r="AY567" s="640"/>
      <c r="AZ567" s="642"/>
      <c r="BA567" s="640"/>
      <c r="BB567" s="642"/>
      <c r="BC567" s="640"/>
      <c r="BD567" s="642"/>
      <c r="BE567" s="640"/>
      <c r="BF567" s="642"/>
      <c r="BG567" s="640"/>
      <c r="BH567" s="642"/>
      <c r="BI567" s="640"/>
      <c r="BJ567" s="642"/>
      <c r="BK567" s="640"/>
      <c r="BL567" s="642"/>
      <c r="BM567" s="640"/>
      <c r="BN567" s="642"/>
      <c r="BO567" s="640"/>
      <c r="BP567" s="642"/>
      <c r="BQ567" s="640"/>
      <c r="BR567" s="642"/>
      <c r="BS567" s="643">
        <f t="shared" si="115"/>
        <v>0</v>
      </c>
      <c r="BT567" s="644">
        <f t="shared" si="116"/>
        <v>0</v>
      </c>
      <c r="BU567" s="644">
        <f t="shared" si="117"/>
        <v>0</v>
      </c>
      <c r="BV567" s="644">
        <f t="shared" si="118"/>
        <v>0</v>
      </c>
      <c r="BW567" s="645">
        <f t="shared" si="477"/>
        <v>0</v>
      </c>
      <c r="BX567" s="338"/>
      <c r="BY567" s="338"/>
      <c r="BZ567" s="338"/>
      <c r="CA567" s="338"/>
      <c r="CB567" s="338"/>
      <c r="CC567" s="338"/>
    </row>
    <row r="568" ht="15.75" customHeight="1">
      <c r="A568" s="338"/>
      <c r="B568" s="338"/>
      <c r="C568" s="818"/>
      <c r="D568" s="638">
        <f t="shared" ref="D568:E568" si="583">I568+K568+M568+O568+Q568+S568+U568+W568+Y568+AA568+AC568+AE568+AG568+AI568+AK568+AM568+AO568+AQ568+AS568+AU568+AW568+AY568+BA568+BC568+BE568+BG568+BI568+BK568+BM568+BO568+BQ568</f>
        <v>0</v>
      </c>
      <c r="E568" s="505">
        <f t="shared" si="583"/>
        <v>0</v>
      </c>
      <c r="F568" s="639">
        <f t="shared" si="113"/>
        <v>0</v>
      </c>
      <c r="G568" s="327"/>
      <c r="H568" s="298">
        <f t="shared" si="114"/>
        <v>0</v>
      </c>
      <c r="I568" s="640"/>
      <c r="J568" s="642"/>
      <c r="K568" s="640"/>
      <c r="L568" s="642"/>
      <c r="M568" s="640"/>
      <c r="N568" s="642"/>
      <c r="O568" s="640"/>
      <c r="P568" s="642"/>
      <c r="Q568" s="640"/>
      <c r="R568" s="642"/>
      <c r="S568" s="640"/>
      <c r="T568" s="642"/>
      <c r="U568" s="640"/>
      <c r="V568" s="642"/>
      <c r="W568" s="640"/>
      <c r="X568" s="642"/>
      <c r="Y568" s="640"/>
      <c r="Z568" s="642"/>
      <c r="AA568" s="640"/>
      <c r="AB568" s="642"/>
      <c r="AC568" s="640"/>
      <c r="AD568" s="642"/>
      <c r="AE568" s="640"/>
      <c r="AF568" s="642"/>
      <c r="AG568" s="640"/>
      <c r="AH568" s="642"/>
      <c r="AI568" s="640"/>
      <c r="AJ568" s="642"/>
      <c r="AK568" s="640"/>
      <c r="AL568" s="642"/>
      <c r="AM568" s="640"/>
      <c r="AN568" s="642"/>
      <c r="AO568" s="640"/>
      <c r="AP568" s="642"/>
      <c r="AQ568" s="640"/>
      <c r="AR568" s="642"/>
      <c r="AS568" s="640"/>
      <c r="AT568" s="642"/>
      <c r="AU568" s="640"/>
      <c r="AV568" s="642"/>
      <c r="AW568" s="640"/>
      <c r="AX568" s="642"/>
      <c r="AY568" s="640"/>
      <c r="AZ568" s="642"/>
      <c r="BA568" s="640"/>
      <c r="BB568" s="642"/>
      <c r="BC568" s="640"/>
      <c r="BD568" s="642"/>
      <c r="BE568" s="640"/>
      <c r="BF568" s="642"/>
      <c r="BG568" s="640"/>
      <c r="BH568" s="642"/>
      <c r="BI568" s="640"/>
      <c r="BJ568" s="642"/>
      <c r="BK568" s="640"/>
      <c r="BL568" s="642"/>
      <c r="BM568" s="640"/>
      <c r="BN568" s="642"/>
      <c r="BO568" s="640"/>
      <c r="BP568" s="642"/>
      <c r="BQ568" s="640"/>
      <c r="BR568" s="642"/>
      <c r="BS568" s="643">
        <f t="shared" si="115"/>
        <v>0</v>
      </c>
      <c r="BT568" s="644">
        <f t="shared" si="116"/>
        <v>0</v>
      </c>
      <c r="BU568" s="644">
        <f t="shared" si="117"/>
        <v>0</v>
      </c>
      <c r="BV568" s="644">
        <f t="shared" si="118"/>
        <v>0</v>
      </c>
      <c r="BW568" s="645">
        <f t="shared" si="477"/>
        <v>0</v>
      </c>
      <c r="BX568" s="338"/>
      <c r="BY568" s="338"/>
      <c r="BZ568" s="338"/>
      <c r="CA568" s="338"/>
      <c r="CB568" s="338"/>
      <c r="CC568" s="338"/>
    </row>
    <row r="569" ht="15.75" customHeight="1">
      <c r="A569" s="338"/>
      <c r="B569" s="338"/>
      <c r="C569" s="818"/>
      <c r="D569" s="638">
        <f t="shared" ref="D569:E569" si="584">I569+K569+M569+O569+Q569+S569+U569+W569+Y569+AA569+AC569+AE569+AG569+AI569+AK569+AM569+AO569+AQ569+AS569+AU569+AW569+AY569+BA569+BC569+BE569+BG569+BI569+BK569+BM569+BO569+BQ569</f>
        <v>0</v>
      </c>
      <c r="E569" s="505">
        <f t="shared" si="584"/>
        <v>0</v>
      </c>
      <c r="F569" s="639">
        <f t="shared" si="113"/>
        <v>0</v>
      </c>
      <c r="G569" s="327"/>
      <c r="H569" s="298">
        <f t="shared" si="114"/>
        <v>0</v>
      </c>
      <c r="I569" s="640"/>
      <c r="J569" s="642"/>
      <c r="K569" s="640"/>
      <c r="L569" s="642"/>
      <c r="M569" s="640"/>
      <c r="N569" s="642"/>
      <c r="O569" s="640"/>
      <c r="P569" s="642"/>
      <c r="Q569" s="640"/>
      <c r="R569" s="642"/>
      <c r="S569" s="640"/>
      <c r="T569" s="642"/>
      <c r="U569" s="640"/>
      <c r="V569" s="642"/>
      <c r="W569" s="640"/>
      <c r="X569" s="642"/>
      <c r="Y569" s="640"/>
      <c r="Z569" s="642"/>
      <c r="AA569" s="640"/>
      <c r="AB569" s="642"/>
      <c r="AC569" s="640"/>
      <c r="AD569" s="642"/>
      <c r="AE569" s="640"/>
      <c r="AF569" s="642"/>
      <c r="AG569" s="640"/>
      <c r="AH569" s="642"/>
      <c r="AI569" s="640"/>
      <c r="AJ569" s="642"/>
      <c r="AK569" s="640"/>
      <c r="AL569" s="642"/>
      <c r="AM569" s="640"/>
      <c r="AN569" s="642"/>
      <c r="AO569" s="640"/>
      <c r="AP569" s="642"/>
      <c r="AQ569" s="640"/>
      <c r="AR569" s="642"/>
      <c r="AS569" s="640"/>
      <c r="AT569" s="642"/>
      <c r="AU569" s="640"/>
      <c r="AV569" s="642"/>
      <c r="AW569" s="640"/>
      <c r="AX569" s="642"/>
      <c r="AY569" s="640"/>
      <c r="AZ569" s="642"/>
      <c r="BA569" s="640"/>
      <c r="BB569" s="642"/>
      <c r="BC569" s="640"/>
      <c r="BD569" s="642"/>
      <c r="BE569" s="640"/>
      <c r="BF569" s="642"/>
      <c r="BG569" s="640"/>
      <c r="BH569" s="642"/>
      <c r="BI569" s="640"/>
      <c r="BJ569" s="642"/>
      <c r="BK569" s="640"/>
      <c r="BL569" s="642"/>
      <c r="BM569" s="640"/>
      <c r="BN569" s="642"/>
      <c r="BO569" s="640"/>
      <c r="BP569" s="642"/>
      <c r="BQ569" s="640"/>
      <c r="BR569" s="642"/>
      <c r="BS569" s="643">
        <f t="shared" si="115"/>
        <v>0</v>
      </c>
      <c r="BT569" s="644">
        <f t="shared" si="116"/>
        <v>0</v>
      </c>
      <c r="BU569" s="644">
        <f t="shared" si="117"/>
        <v>0</v>
      </c>
      <c r="BV569" s="644">
        <f t="shared" si="118"/>
        <v>0</v>
      </c>
      <c r="BW569" s="645">
        <f t="shared" si="477"/>
        <v>0</v>
      </c>
      <c r="BX569" s="338"/>
      <c r="BY569" s="338"/>
      <c r="BZ569" s="338"/>
      <c r="CA569" s="338"/>
      <c r="CB569" s="338"/>
      <c r="CC569" s="338"/>
    </row>
    <row r="570" ht="15.75" customHeight="1">
      <c r="A570" s="338"/>
      <c r="B570" s="338"/>
      <c r="C570" s="818"/>
      <c r="D570" s="638">
        <f t="shared" ref="D570:E570" si="585">I570+K570+M570+O570+Q570+S570+U570+W570+Y570+AA570+AC570+AE570+AG570+AI570+AK570+AM570+AO570+AQ570+AS570+AU570+AW570+AY570+BA570+BC570+BE570+BG570+BI570+BK570+BM570+BO570+BQ570</f>
        <v>0</v>
      </c>
      <c r="E570" s="505">
        <f t="shared" si="585"/>
        <v>0</v>
      </c>
      <c r="F570" s="639">
        <f t="shared" si="113"/>
        <v>0</v>
      </c>
      <c r="G570" s="327"/>
      <c r="H570" s="298">
        <f t="shared" si="114"/>
        <v>0</v>
      </c>
      <c r="I570" s="640"/>
      <c r="J570" s="642"/>
      <c r="K570" s="640"/>
      <c r="L570" s="642"/>
      <c r="M570" s="640"/>
      <c r="N570" s="642"/>
      <c r="O570" s="640"/>
      <c r="P570" s="642"/>
      <c r="Q570" s="640"/>
      <c r="R570" s="642"/>
      <c r="S570" s="640"/>
      <c r="T570" s="642"/>
      <c r="U570" s="640"/>
      <c r="V570" s="642"/>
      <c r="W570" s="640"/>
      <c r="X570" s="642"/>
      <c r="Y570" s="640"/>
      <c r="Z570" s="642"/>
      <c r="AA570" s="640"/>
      <c r="AB570" s="642"/>
      <c r="AC570" s="640"/>
      <c r="AD570" s="642"/>
      <c r="AE570" s="640"/>
      <c r="AF570" s="642"/>
      <c r="AG570" s="640"/>
      <c r="AH570" s="642"/>
      <c r="AI570" s="640"/>
      <c r="AJ570" s="642"/>
      <c r="AK570" s="640"/>
      <c r="AL570" s="642"/>
      <c r="AM570" s="640"/>
      <c r="AN570" s="642"/>
      <c r="AO570" s="640"/>
      <c r="AP570" s="642"/>
      <c r="AQ570" s="640"/>
      <c r="AR570" s="642"/>
      <c r="AS570" s="640"/>
      <c r="AT570" s="642"/>
      <c r="AU570" s="640"/>
      <c r="AV570" s="642"/>
      <c r="AW570" s="640"/>
      <c r="AX570" s="642"/>
      <c r="AY570" s="640"/>
      <c r="AZ570" s="642"/>
      <c r="BA570" s="640"/>
      <c r="BB570" s="642"/>
      <c r="BC570" s="640"/>
      <c r="BD570" s="642"/>
      <c r="BE570" s="640"/>
      <c r="BF570" s="642"/>
      <c r="BG570" s="640"/>
      <c r="BH570" s="642"/>
      <c r="BI570" s="640"/>
      <c r="BJ570" s="642"/>
      <c r="BK570" s="640"/>
      <c r="BL570" s="642"/>
      <c r="BM570" s="640"/>
      <c r="BN570" s="642"/>
      <c r="BO570" s="640"/>
      <c r="BP570" s="642"/>
      <c r="BQ570" s="640"/>
      <c r="BR570" s="642"/>
      <c r="BS570" s="643">
        <f t="shared" si="115"/>
        <v>0</v>
      </c>
      <c r="BT570" s="644">
        <f t="shared" si="116"/>
        <v>0</v>
      </c>
      <c r="BU570" s="644">
        <f t="shared" si="117"/>
        <v>0</v>
      </c>
      <c r="BV570" s="644">
        <f t="shared" si="118"/>
        <v>0</v>
      </c>
      <c r="BW570" s="645">
        <f t="shared" si="477"/>
        <v>0</v>
      </c>
      <c r="BX570" s="338"/>
      <c r="BY570" s="338"/>
      <c r="BZ570" s="338"/>
      <c r="CA570" s="338"/>
      <c r="CB570" s="338"/>
      <c r="CC570" s="338"/>
    </row>
    <row r="571" ht="15.75" customHeight="1">
      <c r="A571" s="338"/>
      <c r="B571" s="338"/>
      <c r="C571" s="818"/>
      <c r="D571" s="638">
        <f t="shared" ref="D571:E571" si="586">I571+K571+M571+O571+Q571+S571+U571+W571+Y571+AA571+AC571+AE571+AG571+AI571+AK571+AM571+AO571+AQ571+AS571+AU571+AW571+AY571+BA571+BC571+BE571+BG571+BI571+BK571+BM571+BO571+BQ571</f>
        <v>0</v>
      </c>
      <c r="E571" s="505">
        <f t="shared" si="586"/>
        <v>0</v>
      </c>
      <c r="F571" s="639">
        <f t="shared" si="113"/>
        <v>0</v>
      </c>
      <c r="G571" s="327"/>
      <c r="H571" s="298">
        <f t="shared" si="114"/>
        <v>0</v>
      </c>
      <c r="I571" s="640"/>
      <c r="J571" s="642"/>
      <c r="K571" s="640"/>
      <c r="L571" s="642"/>
      <c r="M571" s="640"/>
      <c r="N571" s="642"/>
      <c r="O571" s="640"/>
      <c r="P571" s="642"/>
      <c r="Q571" s="640"/>
      <c r="R571" s="642"/>
      <c r="S571" s="640"/>
      <c r="T571" s="642"/>
      <c r="U571" s="640"/>
      <c r="V571" s="642"/>
      <c r="W571" s="640"/>
      <c r="X571" s="642"/>
      <c r="Y571" s="640"/>
      <c r="Z571" s="642"/>
      <c r="AA571" s="640"/>
      <c r="AB571" s="642"/>
      <c r="AC571" s="640"/>
      <c r="AD571" s="642"/>
      <c r="AE571" s="640"/>
      <c r="AF571" s="642"/>
      <c r="AG571" s="640"/>
      <c r="AH571" s="642"/>
      <c r="AI571" s="640"/>
      <c r="AJ571" s="642"/>
      <c r="AK571" s="640"/>
      <c r="AL571" s="642"/>
      <c r="AM571" s="640"/>
      <c r="AN571" s="642"/>
      <c r="AO571" s="640"/>
      <c r="AP571" s="642"/>
      <c r="AQ571" s="640"/>
      <c r="AR571" s="642"/>
      <c r="AS571" s="640"/>
      <c r="AT571" s="642"/>
      <c r="AU571" s="640"/>
      <c r="AV571" s="642"/>
      <c r="AW571" s="640"/>
      <c r="AX571" s="642"/>
      <c r="AY571" s="640"/>
      <c r="AZ571" s="642"/>
      <c r="BA571" s="640"/>
      <c r="BB571" s="642"/>
      <c r="BC571" s="640"/>
      <c r="BD571" s="642"/>
      <c r="BE571" s="640"/>
      <c r="BF571" s="642"/>
      <c r="BG571" s="640"/>
      <c r="BH571" s="642"/>
      <c r="BI571" s="640"/>
      <c r="BJ571" s="642"/>
      <c r="BK571" s="640"/>
      <c r="BL571" s="642"/>
      <c r="BM571" s="640"/>
      <c r="BN571" s="642"/>
      <c r="BO571" s="640"/>
      <c r="BP571" s="642"/>
      <c r="BQ571" s="640"/>
      <c r="BR571" s="642"/>
      <c r="BS571" s="643">
        <f t="shared" si="115"/>
        <v>0</v>
      </c>
      <c r="BT571" s="644">
        <f t="shared" si="116"/>
        <v>0</v>
      </c>
      <c r="BU571" s="644">
        <f t="shared" si="117"/>
        <v>0</v>
      </c>
      <c r="BV571" s="644">
        <f t="shared" si="118"/>
        <v>0</v>
      </c>
      <c r="BW571" s="645">
        <f t="shared" si="477"/>
        <v>0</v>
      </c>
      <c r="BX571" s="338"/>
      <c r="BY571" s="338"/>
      <c r="BZ571" s="338"/>
      <c r="CA571" s="338"/>
      <c r="CB571" s="338"/>
      <c r="CC571" s="338"/>
    </row>
    <row r="572" ht="15.75" customHeight="1">
      <c r="A572" s="338"/>
      <c r="B572" s="338"/>
      <c r="C572" s="818"/>
      <c r="D572" s="638">
        <f t="shared" ref="D572:E572" si="587">I572+K572+M572+O572+Q572+S572+U572+W572+Y572+AA572+AC572+AE572+AG572+AI572+AK572+AM572+AO572+AQ572+AS572+AU572+AW572+AY572+BA572+BC572+BE572+BG572+BI572+BK572+BM572+BO572+BQ572</f>
        <v>0</v>
      </c>
      <c r="E572" s="505">
        <f t="shared" si="587"/>
        <v>0</v>
      </c>
      <c r="F572" s="639">
        <f t="shared" si="113"/>
        <v>0</v>
      </c>
      <c r="G572" s="327"/>
      <c r="H572" s="298">
        <f t="shared" si="114"/>
        <v>0</v>
      </c>
      <c r="I572" s="640"/>
      <c r="J572" s="642"/>
      <c r="K572" s="640"/>
      <c r="L572" s="642"/>
      <c r="M572" s="640"/>
      <c r="N572" s="642"/>
      <c r="O572" s="640"/>
      <c r="P572" s="642"/>
      <c r="Q572" s="640"/>
      <c r="R572" s="642"/>
      <c r="S572" s="640"/>
      <c r="T572" s="642"/>
      <c r="U572" s="640"/>
      <c r="V572" s="642"/>
      <c r="W572" s="640"/>
      <c r="X572" s="642"/>
      <c r="Y572" s="640"/>
      <c r="Z572" s="642"/>
      <c r="AA572" s="640"/>
      <c r="AB572" s="642"/>
      <c r="AC572" s="640"/>
      <c r="AD572" s="642"/>
      <c r="AE572" s="640"/>
      <c r="AF572" s="642"/>
      <c r="AG572" s="640"/>
      <c r="AH572" s="642"/>
      <c r="AI572" s="640"/>
      <c r="AJ572" s="642"/>
      <c r="AK572" s="640"/>
      <c r="AL572" s="642"/>
      <c r="AM572" s="640"/>
      <c r="AN572" s="642"/>
      <c r="AO572" s="640"/>
      <c r="AP572" s="642"/>
      <c r="AQ572" s="640"/>
      <c r="AR572" s="642"/>
      <c r="AS572" s="640"/>
      <c r="AT572" s="642"/>
      <c r="AU572" s="640"/>
      <c r="AV572" s="642"/>
      <c r="AW572" s="640"/>
      <c r="AX572" s="642"/>
      <c r="AY572" s="640"/>
      <c r="AZ572" s="642"/>
      <c r="BA572" s="640"/>
      <c r="BB572" s="642"/>
      <c r="BC572" s="640"/>
      <c r="BD572" s="642"/>
      <c r="BE572" s="640"/>
      <c r="BF572" s="642"/>
      <c r="BG572" s="640"/>
      <c r="BH572" s="642"/>
      <c r="BI572" s="640"/>
      <c r="BJ572" s="642"/>
      <c r="BK572" s="640"/>
      <c r="BL572" s="642"/>
      <c r="BM572" s="640"/>
      <c r="BN572" s="642"/>
      <c r="BO572" s="640"/>
      <c r="BP572" s="642"/>
      <c r="BQ572" s="640"/>
      <c r="BR572" s="642"/>
      <c r="BS572" s="643">
        <f t="shared" si="115"/>
        <v>0</v>
      </c>
      <c r="BT572" s="644">
        <f t="shared" si="116"/>
        <v>0</v>
      </c>
      <c r="BU572" s="644">
        <f t="shared" si="117"/>
        <v>0</v>
      </c>
      <c r="BV572" s="644">
        <f t="shared" si="118"/>
        <v>0</v>
      </c>
      <c r="BW572" s="645">
        <f t="shared" si="477"/>
        <v>0</v>
      </c>
      <c r="BX572" s="338"/>
      <c r="BY572" s="338"/>
      <c r="BZ572" s="338"/>
      <c r="CA572" s="338"/>
      <c r="CB572" s="338"/>
      <c r="CC572" s="338"/>
    </row>
    <row r="573" ht="15.75" customHeight="1">
      <c r="A573" s="338"/>
      <c r="B573" s="338"/>
      <c r="C573" s="818"/>
      <c r="D573" s="638">
        <f t="shared" ref="D573:E573" si="588">I573+K573+M573+O573+Q573+S573+U573+W573+Y573+AA573+AC573+AE573+AG573+AI573+AK573+AM573+AO573+AQ573+AS573+AU573+AW573+AY573+BA573+BC573+BE573+BG573+BI573+BK573+BM573+BO573+BQ573</f>
        <v>0</v>
      </c>
      <c r="E573" s="505">
        <f t="shared" si="588"/>
        <v>0</v>
      </c>
      <c r="F573" s="639">
        <f t="shared" si="113"/>
        <v>0</v>
      </c>
      <c r="G573" s="327"/>
      <c r="H573" s="298">
        <f t="shared" si="114"/>
        <v>0</v>
      </c>
      <c r="I573" s="640"/>
      <c r="J573" s="642"/>
      <c r="K573" s="640"/>
      <c r="L573" s="642"/>
      <c r="M573" s="640"/>
      <c r="N573" s="642"/>
      <c r="O573" s="640"/>
      <c r="P573" s="642"/>
      <c r="Q573" s="640"/>
      <c r="R573" s="642"/>
      <c r="S573" s="640"/>
      <c r="T573" s="642"/>
      <c r="U573" s="640"/>
      <c r="V573" s="642"/>
      <c r="W573" s="640"/>
      <c r="X573" s="642"/>
      <c r="Y573" s="640"/>
      <c r="Z573" s="642"/>
      <c r="AA573" s="640"/>
      <c r="AB573" s="642"/>
      <c r="AC573" s="640"/>
      <c r="AD573" s="642"/>
      <c r="AE573" s="640"/>
      <c r="AF573" s="642"/>
      <c r="AG573" s="640"/>
      <c r="AH573" s="642"/>
      <c r="AI573" s="640"/>
      <c r="AJ573" s="642"/>
      <c r="AK573" s="640"/>
      <c r="AL573" s="642"/>
      <c r="AM573" s="640"/>
      <c r="AN573" s="642"/>
      <c r="AO573" s="640"/>
      <c r="AP573" s="642"/>
      <c r="AQ573" s="640"/>
      <c r="AR573" s="642"/>
      <c r="AS573" s="640"/>
      <c r="AT573" s="642"/>
      <c r="AU573" s="640"/>
      <c r="AV573" s="642"/>
      <c r="AW573" s="640"/>
      <c r="AX573" s="642"/>
      <c r="AY573" s="640"/>
      <c r="AZ573" s="642"/>
      <c r="BA573" s="640"/>
      <c r="BB573" s="642"/>
      <c r="BC573" s="640"/>
      <c r="BD573" s="642"/>
      <c r="BE573" s="640"/>
      <c r="BF573" s="642"/>
      <c r="BG573" s="640"/>
      <c r="BH573" s="642"/>
      <c r="BI573" s="640"/>
      <c r="BJ573" s="642"/>
      <c r="BK573" s="640"/>
      <c r="BL573" s="642"/>
      <c r="BM573" s="640"/>
      <c r="BN573" s="642"/>
      <c r="BO573" s="640"/>
      <c r="BP573" s="642"/>
      <c r="BQ573" s="640"/>
      <c r="BR573" s="642"/>
      <c r="BS573" s="643">
        <f t="shared" si="115"/>
        <v>0</v>
      </c>
      <c r="BT573" s="644">
        <f t="shared" si="116"/>
        <v>0</v>
      </c>
      <c r="BU573" s="644">
        <f t="shared" si="117"/>
        <v>0</v>
      </c>
      <c r="BV573" s="644">
        <f t="shared" si="118"/>
        <v>0</v>
      </c>
      <c r="BW573" s="645">
        <f t="shared" si="477"/>
        <v>0</v>
      </c>
      <c r="BX573" s="338"/>
      <c r="BY573" s="338"/>
      <c r="BZ573" s="338"/>
      <c r="CA573" s="338"/>
      <c r="CB573" s="338"/>
      <c r="CC573" s="338"/>
    </row>
    <row r="574" ht="15.75" customHeight="1">
      <c r="A574" s="338"/>
      <c r="B574" s="338"/>
      <c r="C574" s="818"/>
      <c r="D574" s="638">
        <f t="shared" ref="D574:E574" si="589">I574+K574+M574+O574+Q574+S574+U574+W574+Y574+AA574+AC574+AE574+AG574+AI574+AK574+AM574+AO574+AQ574+AS574+AU574+AW574+AY574+BA574+BC574+BE574+BG574+BI574+BK574+BM574+BO574+BQ574</f>
        <v>0</v>
      </c>
      <c r="E574" s="505">
        <f t="shared" si="589"/>
        <v>0</v>
      </c>
      <c r="F574" s="639">
        <f t="shared" si="113"/>
        <v>0</v>
      </c>
      <c r="G574" s="327"/>
      <c r="H574" s="298">
        <f t="shared" si="114"/>
        <v>0</v>
      </c>
      <c r="I574" s="640"/>
      <c r="J574" s="642"/>
      <c r="K574" s="640"/>
      <c r="L574" s="642"/>
      <c r="M574" s="640"/>
      <c r="N574" s="642"/>
      <c r="O574" s="640"/>
      <c r="P574" s="642"/>
      <c r="Q574" s="640"/>
      <c r="R574" s="642"/>
      <c r="S574" s="640"/>
      <c r="T574" s="642"/>
      <c r="U574" s="640"/>
      <c r="V574" s="642"/>
      <c r="W574" s="640"/>
      <c r="X574" s="642"/>
      <c r="Y574" s="640"/>
      <c r="Z574" s="642"/>
      <c r="AA574" s="640"/>
      <c r="AB574" s="642"/>
      <c r="AC574" s="640"/>
      <c r="AD574" s="642"/>
      <c r="AE574" s="640"/>
      <c r="AF574" s="642"/>
      <c r="AG574" s="640"/>
      <c r="AH574" s="642"/>
      <c r="AI574" s="640"/>
      <c r="AJ574" s="642"/>
      <c r="AK574" s="640"/>
      <c r="AL574" s="642"/>
      <c r="AM574" s="640"/>
      <c r="AN574" s="642"/>
      <c r="AO574" s="640"/>
      <c r="AP574" s="642"/>
      <c r="AQ574" s="640"/>
      <c r="AR574" s="642"/>
      <c r="AS574" s="640"/>
      <c r="AT574" s="642"/>
      <c r="AU574" s="640"/>
      <c r="AV574" s="642"/>
      <c r="AW574" s="640"/>
      <c r="AX574" s="642"/>
      <c r="AY574" s="640"/>
      <c r="AZ574" s="642"/>
      <c r="BA574" s="640"/>
      <c r="BB574" s="642"/>
      <c r="BC574" s="640"/>
      <c r="BD574" s="642"/>
      <c r="BE574" s="640"/>
      <c r="BF574" s="642"/>
      <c r="BG574" s="640"/>
      <c r="BH574" s="642"/>
      <c r="BI574" s="640"/>
      <c r="BJ574" s="642"/>
      <c r="BK574" s="640"/>
      <c r="BL574" s="642"/>
      <c r="BM574" s="640"/>
      <c r="BN574" s="642"/>
      <c r="BO574" s="640"/>
      <c r="BP574" s="642"/>
      <c r="BQ574" s="640"/>
      <c r="BR574" s="642"/>
      <c r="BS574" s="643">
        <f t="shared" si="115"/>
        <v>0</v>
      </c>
      <c r="BT574" s="644">
        <f t="shared" si="116"/>
        <v>0</v>
      </c>
      <c r="BU574" s="644">
        <f t="shared" si="117"/>
        <v>0</v>
      </c>
      <c r="BV574" s="644">
        <f t="shared" si="118"/>
        <v>0</v>
      </c>
      <c r="BW574" s="645">
        <f t="shared" si="477"/>
        <v>0</v>
      </c>
      <c r="BX574" s="338"/>
      <c r="BY574" s="338"/>
      <c r="BZ574" s="338"/>
      <c r="CA574" s="338"/>
      <c r="CB574" s="338"/>
      <c r="CC574" s="338"/>
    </row>
    <row r="575" ht="15.75" customHeight="1">
      <c r="A575" s="338"/>
      <c r="B575" s="338"/>
      <c r="C575" s="818"/>
      <c r="D575" s="638">
        <f t="shared" ref="D575:E575" si="590">I575+K575+M575+O575+Q575+S575+U575+W575+Y575+AA575+AC575+AE575+AG575+AI575+AK575+AM575+AO575+AQ575+AS575+AU575+AW575+AY575+BA575+BC575+BE575+BG575+BI575+BK575+BM575+BO575+BQ575</f>
        <v>0</v>
      </c>
      <c r="E575" s="505">
        <f t="shared" si="590"/>
        <v>0</v>
      </c>
      <c r="F575" s="639">
        <f t="shared" si="113"/>
        <v>0</v>
      </c>
      <c r="G575" s="327"/>
      <c r="H575" s="298">
        <f t="shared" si="114"/>
        <v>0</v>
      </c>
      <c r="I575" s="640"/>
      <c r="J575" s="642"/>
      <c r="K575" s="640"/>
      <c r="L575" s="642"/>
      <c r="M575" s="640"/>
      <c r="N575" s="642"/>
      <c r="O575" s="640"/>
      <c r="P575" s="642"/>
      <c r="Q575" s="640"/>
      <c r="R575" s="642"/>
      <c r="S575" s="640"/>
      <c r="T575" s="642"/>
      <c r="U575" s="640"/>
      <c r="V575" s="642"/>
      <c r="W575" s="640"/>
      <c r="X575" s="642"/>
      <c r="Y575" s="640"/>
      <c r="Z575" s="642"/>
      <c r="AA575" s="640"/>
      <c r="AB575" s="642"/>
      <c r="AC575" s="640"/>
      <c r="AD575" s="642"/>
      <c r="AE575" s="640"/>
      <c r="AF575" s="642"/>
      <c r="AG575" s="640"/>
      <c r="AH575" s="642"/>
      <c r="AI575" s="640"/>
      <c r="AJ575" s="642"/>
      <c r="AK575" s="640"/>
      <c r="AL575" s="642"/>
      <c r="AM575" s="640"/>
      <c r="AN575" s="642"/>
      <c r="AO575" s="640"/>
      <c r="AP575" s="642"/>
      <c r="AQ575" s="640"/>
      <c r="AR575" s="642"/>
      <c r="AS575" s="640"/>
      <c r="AT575" s="642"/>
      <c r="AU575" s="640"/>
      <c r="AV575" s="642"/>
      <c r="AW575" s="640"/>
      <c r="AX575" s="642"/>
      <c r="AY575" s="640"/>
      <c r="AZ575" s="642"/>
      <c r="BA575" s="640"/>
      <c r="BB575" s="642"/>
      <c r="BC575" s="640"/>
      <c r="BD575" s="642"/>
      <c r="BE575" s="640"/>
      <c r="BF575" s="642"/>
      <c r="BG575" s="640"/>
      <c r="BH575" s="642"/>
      <c r="BI575" s="640"/>
      <c r="BJ575" s="642"/>
      <c r="BK575" s="640"/>
      <c r="BL575" s="642"/>
      <c r="BM575" s="640"/>
      <c r="BN575" s="642"/>
      <c r="BO575" s="640"/>
      <c r="BP575" s="642"/>
      <c r="BQ575" s="640"/>
      <c r="BR575" s="642"/>
      <c r="BS575" s="643">
        <f t="shared" si="115"/>
        <v>0</v>
      </c>
      <c r="BT575" s="644">
        <f t="shared" si="116"/>
        <v>0</v>
      </c>
      <c r="BU575" s="644">
        <f t="shared" si="117"/>
        <v>0</v>
      </c>
      <c r="BV575" s="644">
        <f t="shared" si="118"/>
        <v>0</v>
      </c>
      <c r="BW575" s="645">
        <f t="shared" si="477"/>
        <v>0</v>
      </c>
      <c r="BX575" s="338"/>
      <c r="BY575" s="338"/>
      <c r="BZ575" s="338"/>
      <c r="CA575" s="338"/>
      <c r="CB575" s="338"/>
      <c r="CC575" s="338"/>
    </row>
    <row r="576" ht="15.75" customHeight="1">
      <c r="A576" s="338"/>
      <c r="B576" s="338"/>
      <c r="C576" s="818"/>
      <c r="D576" s="638">
        <f t="shared" ref="D576:E576" si="591">I576+K576+M576+O576+Q576+S576+U576+W576+Y576+AA576+AC576+AE576+AG576+AI576+AK576+AM576+AO576+AQ576+AS576+AU576+AW576+AY576+BA576+BC576+BE576+BG576+BI576+BK576+BM576+BO576+BQ576</f>
        <v>0</v>
      </c>
      <c r="E576" s="505">
        <f t="shared" si="591"/>
        <v>0</v>
      </c>
      <c r="F576" s="639">
        <f t="shared" si="113"/>
        <v>0</v>
      </c>
      <c r="G576" s="327"/>
      <c r="H576" s="298">
        <f t="shared" si="114"/>
        <v>0</v>
      </c>
      <c r="I576" s="640"/>
      <c r="J576" s="642"/>
      <c r="K576" s="640"/>
      <c r="L576" s="642"/>
      <c r="M576" s="640"/>
      <c r="N576" s="642"/>
      <c r="O576" s="640"/>
      <c r="P576" s="642"/>
      <c r="Q576" s="640"/>
      <c r="R576" s="642"/>
      <c r="S576" s="640"/>
      <c r="T576" s="642"/>
      <c r="U576" s="640"/>
      <c r="V576" s="642"/>
      <c r="W576" s="640"/>
      <c r="X576" s="642"/>
      <c r="Y576" s="640"/>
      <c r="Z576" s="642"/>
      <c r="AA576" s="640"/>
      <c r="AB576" s="642"/>
      <c r="AC576" s="640"/>
      <c r="AD576" s="642"/>
      <c r="AE576" s="640"/>
      <c r="AF576" s="642"/>
      <c r="AG576" s="640"/>
      <c r="AH576" s="642"/>
      <c r="AI576" s="640"/>
      <c r="AJ576" s="642"/>
      <c r="AK576" s="640"/>
      <c r="AL576" s="642"/>
      <c r="AM576" s="640"/>
      <c r="AN576" s="642"/>
      <c r="AO576" s="640"/>
      <c r="AP576" s="642"/>
      <c r="AQ576" s="640"/>
      <c r="AR576" s="642"/>
      <c r="AS576" s="640"/>
      <c r="AT576" s="642"/>
      <c r="AU576" s="640"/>
      <c r="AV576" s="642"/>
      <c r="AW576" s="640"/>
      <c r="AX576" s="642"/>
      <c r="AY576" s="640"/>
      <c r="AZ576" s="642"/>
      <c r="BA576" s="640"/>
      <c r="BB576" s="642"/>
      <c r="BC576" s="640"/>
      <c r="BD576" s="642"/>
      <c r="BE576" s="640"/>
      <c r="BF576" s="642"/>
      <c r="BG576" s="640"/>
      <c r="BH576" s="642"/>
      <c r="BI576" s="640"/>
      <c r="BJ576" s="642"/>
      <c r="BK576" s="640"/>
      <c r="BL576" s="642"/>
      <c r="BM576" s="640"/>
      <c r="BN576" s="642"/>
      <c r="BO576" s="640"/>
      <c r="BP576" s="642"/>
      <c r="BQ576" s="640"/>
      <c r="BR576" s="642"/>
      <c r="BS576" s="643">
        <f t="shared" si="115"/>
        <v>0</v>
      </c>
      <c r="BT576" s="644">
        <f t="shared" si="116"/>
        <v>0</v>
      </c>
      <c r="BU576" s="644">
        <f t="shared" si="117"/>
        <v>0</v>
      </c>
      <c r="BV576" s="644">
        <f t="shared" si="118"/>
        <v>0</v>
      </c>
      <c r="BW576" s="645">
        <f t="shared" si="477"/>
        <v>0</v>
      </c>
      <c r="BX576" s="338"/>
      <c r="BY576" s="338"/>
      <c r="BZ576" s="338"/>
      <c r="CA576" s="338"/>
      <c r="CB576" s="338"/>
      <c r="CC576" s="338"/>
    </row>
    <row r="577" ht="15.75" customHeight="1">
      <c r="A577" s="338"/>
      <c r="B577" s="338"/>
      <c r="C577" s="818"/>
      <c r="D577" s="638">
        <f t="shared" ref="D577:E577" si="592">I577+K577+M577+O577+Q577+S577+U577+W577+Y577+AA577+AC577+AE577+AG577+AI577+AK577+AM577+AO577+AQ577+AS577+AU577+AW577+AY577+BA577+BC577+BE577+BG577+BI577+BK577+BM577+BO577+BQ577</f>
        <v>0</v>
      </c>
      <c r="E577" s="505">
        <f t="shared" si="592"/>
        <v>0</v>
      </c>
      <c r="F577" s="639">
        <f t="shared" si="113"/>
        <v>0</v>
      </c>
      <c r="G577" s="327"/>
      <c r="H577" s="298">
        <f t="shared" si="114"/>
        <v>0</v>
      </c>
      <c r="I577" s="640"/>
      <c r="J577" s="642"/>
      <c r="K577" s="640"/>
      <c r="L577" s="642"/>
      <c r="M577" s="640"/>
      <c r="N577" s="642"/>
      <c r="O577" s="640"/>
      <c r="P577" s="642"/>
      <c r="Q577" s="640"/>
      <c r="R577" s="642"/>
      <c r="S577" s="640"/>
      <c r="T577" s="642"/>
      <c r="U577" s="640"/>
      <c r="V577" s="642"/>
      <c r="W577" s="640"/>
      <c r="X577" s="642"/>
      <c r="Y577" s="640"/>
      <c r="Z577" s="642"/>
      <c r="AA577" s="640"/>
      <c r="AB577" s="642"/>
      <c r="AC577" s="640"/>
      <c r="AD577" s="642"/>
      <c r="AE577" s="640"/>
      <c r="AF577" s="642"/>
      <c r="AG577" s="640"/>
      <c r="AH577" s="642"/>
      <c r="AI577" s="640"/>
      <c r="AJ577" s="642"/>
      <c r="AK577" s="640"/>
      <c r="AL577" s="642"/>
      <c r="AM577" s="640"/>
      <c r="AN577" s="642"/>
      <c r="AO577" s="640"/>
      <c r="AP577" s="642"/>
      <c r="AQ577" s="640"/>
      <c r="AR577" s="642"/>
      <c r="AS577" s="640"/>
      <c r="AT577" s="642"/>
      <c r="AU577" s="640"/>
      <c r="AV577" s="642"/>
      <c r="AW577" s="640"/>
      <c r="AX577" s="642"/>
      <c r="AY577" s="640"/>
      <c r="AZ577" s="642"/>
      <c r="BA577" s="640"/>
      <c r="BB577" s="642"/>
      <c r="BC577" s="640"/>
      <c r="BD577" s="642"/>
      <c r="BE577" s="640"/>
      <c r="BF577" s="642"/>
      <c r="BG577" s="640"/>
      <c r="BH577" s="642"/>
      <c r="BI577" s="640"/>
      <c r="BJ577" s="642"/>
      <c r="BK577" s="640"/>
      <c r="BL577" s="642"/>
      <c r="BM577" s="640"/>
      <c r="BN577" s="642"/>
      <c r="BO577" s="640"/>
      <c r="BP577" s="642"/>
      <c r="BQ577" s="640"/>
      <c r="BR577" s="642"/>
      <c r="BS577" s="643">
        <f t="shared" si="115"/>
        <v>0</v>
      </c>
      <c r="BT577" s="644">
        <f t="shared" si="116"/>
        <v>0</v>
      </c>
      <c r="BU577" s="644">
        <f t="shared" si="117"/>
        <v>0</v>
      </c>
      <c r="BV577" s="644">
        <f t="shared" si="118"/>
        <v>0</v>
      </c>
      <c r="BW577" s="645">
        <f t="shared" si="477"/>
        <v>0</v>
      </c>
      <c r="BX577" s="338"/>
      <c r="BY577" s="338"/>
      <c r="BZ577" s="338"/>
      <c r="CA577" s="338"/>
      <c r="CB577" s="338"/>
      <c r="CC577" s="338"/>
    </row>
    <row r="578" ht="15.75" customHeight="1">
      <c r="A578" s="338"/>
      <c r="B578" s="338"/>
      <c r="C578" s="818"/>
      <c r="D578" s="638">
        <f t="shared" ref="D578:E578" si="593">I578+K578+M578+O578+Q578+S578+U578+W578+Y578+AA578+AC578+AE578+AG578+AI578+AK578+AM578+AO578+AQ578+AS578+AU578+AW578+AY578+BA578+BC578+BE578+BG578+BI578+BK578+BM578+BO578+BQ578</f>
        <v>0</v>
      </c>
      <c r="E578" s="505">
        <f t="shared" si="593"/>
        <v>0</v>
      </c>
      <c r="F578" s="639">
        <f t="shared" si="113"/>
        <v>0</v>
      </c>
      <c r="G578" s="327"/>
      <c r="H578" s="298">
        <f t="shared" si="114"/>
        <v>0</v>
      </c>
      <c r="I578" s="640"/>
      <c r="J578" s="642"/>
      <c r="K578" s="640"/>
      <c r="L578" s="642"/>
      <c r="M578" s="640"/>
      <c r="N578" s="642"/>
      <c r="O578" s="640"/>
      <c r="P578" s="642"/>
      <c r="Q578" s="640"/>
      <c r="R578" s="642"/>
      <c r="S578" s="640"/>
      <c r="T578" s="642"/>
      <c r="U578" s="640"/>
      <c r="V578" s="642"/>
      <c r="W578" s="640"/>
      <c r="X578" s="642"/>
      <c r="Y578" s="640"/>
      <c r="Z578" s="642"/>
      <c r="AA578" s="640"/>
      <c r="AB578" s="642"/>
      <c r="AC578" s="640"/>
      <c r="AD578" s="642"/>
      <c r="AE578" s="640"/>
      <c r="AF578" s="642"/>
      <c r="AG578" s="640"/>
      <c r="AH578" s="642"/>
      <c r="AI578" s="640"/>
      <c r="AJ578" s="642"/>
      <c r="AK578" s="640"/>
      <c r="AL578" s="642"/>
      <c r="AM578" s="640"/>
      <c r="AN578" s="642"/>
      <c r="AO578" s="640"/>
      <c r="AP578" s="642"/>
      <c r="AQ578" s="640"/>
      <c r="AR578" s="642"/>
      <c r="AS578" s="640"/>
      <c r="AT578" s="642"/>
      <c r="AU578" s="640"/>
      <c r="AV578" s="642"/>
      <c r="AW578" s="640"/>
      <c r="AX578" s="642"/>
      <c r="AY578" s="640"/>
      <c r="AZ578" s="642"/>
      <c r="BA578" s="640"/>
      <c r="BB578" s="642"/>
      <c r="BC578" s="640"/>
      <c r="BD578" s="642"/>
      <c r="BE578" s="640"/>
      <c r="BF578" s="642"/>
      <c r="BG578" s="640"/>
      <c r="BH578" s="642"/>
      <c r="BI578" s="640"/>
      <c r="BJ578" s="642"/>
      <c r="BK578" s="640"/>
      <c r="BL578" s="642"/>
      <c r="BM578" s="640"/>
      <c r="BN578" s="642"/>
      <c r="BO578" s="640"/>
      <c r="BP578" s="642"/>
      <c r="BQ578" s="640"/>
      <c r="BR578" s="642"/>
      <c r="BS578" s="643">
        <f t="shared" si="115"/>
        <v>0</v>
      </c>
      <c r="BT578" s="644">
        <f t="shared" si="116"/>
        <v>0</v>
      </c>
      <c r="BU578" s="644">
        <f t="shared" si="117"/>
        <v>0</v>
      </c>
      <c r="BV578" s="644">
        <f t="shared" si="118"/>
        <v>0</v>
      </c>
      <c r="BW578" s="645">
        <f t="shared" si="477"/>
        <v>0</v>
      </c>
      <c r="BX578" s="338"/>
      <c r="BY578" s="338"/>
      <c r="BZ578" s="338"/>
      <c r="CA578" s="338"/>
      <c r="CB578" s="338"/>
      <c r="CC578" s="338"/>
    </row>
    <row r="579" ht="15.75" customHeight="1">
      <c r="A579" s="338"/>
      <c r="B579" s="338"/>
      <c r="C579" s="818"/>
      <c r="D579" s="638">
        <f t="shared" ref="D579:E579" si="594">I579+K579+M579+O579+Q579+S579+U579+W579+Y579+AA579+AC579+AE579+AG579+AI579+AK579+AM579+AO579+AQ579+AS579+AU579+AW579+AY579+BA579+BC579+BE579+BG579+BI579+BK579+BM579+BO579+BQ579</f>
        <v>0</v>
      </c>
      <c r="E579" s="505">
        <f t="shared" si="594"/>
        <v>0</v>
      </c>
      <c r="F579" s="639">
        <f t="shared" si="113"/>
        <v>0</v>
      </c>
      <c r="G579" s="327"/>
      <c r="H579" s="298">
        <f t="shared" si="114"/>
        <v>0</v>
      </c>
      <c r="I579" s="640"/>
      <c r="J579" s="642"/>
      <c r="K579" s="640"/>
      <c r="L579" s="642"/>
      <c r="M579" s="640"/>
      <c r="N579" s="642"/>
      <c r="O579" s="640"/>
      <c r="P579" s="642"/>
      <c r="Q579" s="640"/>
      <c r="R579" s="642"/>
      <c r="S579" s="640"/>
      <c r="T579" s="642"/>
      <c r="U579" s="640"/>
      <c r="V579" s="642"/>
      <c r="W579" s="640"/>
      <c r="X579" s="642"/>
      <c r="Y579" s="640"/>
      <c r="Z579" s="642"/>
      <c r="AA579" s="640"/>
      <c r="AB579" s="642"/>
      <c r="AC579" s="640"/>
      <c r="AD579" s="642"/>
      <c r="AE579" s="640"/>
      <c r="AF579" s="642"/>
      <c r="AG579" s="640"/>
      <c r="AH579" s="642"/>
      <c r="AI579" s="640"/>
      <c r="AJ579" s="642"/>
      <c r="AK579" s="640"/>
      <c r="AL579" s="642"/>
      <c r="AM579" s="640"/>
      <c r="AN579" s="642"/>
      <c r="AO579" s="640"/>
      <c r="AP579" s="642"/>
      <c r="AQ579" s="640"/>
      <c r="AR579" s="642"/>
      <c r="AS579" s="640"/>
      <c r="AT579" s="642"/>
      <c r="AU579" s="640"/>
      <c r="AV579" s="642"/>
      <c r="AW579" s="640"/>
      <c r="AX579" s="642"/>
      <c r="AY579" s="640"/>
      <c r="AZ579" s="642"/>
      <c r="BA579" s="640"/>
      <c r="BB579" s="642"/>
      <c r="BC579" s="640"/>
      <c r="BD579" s="642"/>
      <c r="BE579" s="640"/>
      <c r="BF579" s="642"/>
      <c r="BG579" s="640"/>
      <c r="BH579" s="642"/>
      <c r="BI579" s="640"/>
      <c r="BJ579" s="642"/>
      <c r="BK579" s="640"/>
      <c r="BL579" s="642"/>
      <c r="BM579" s="640"/>
      <c r="BN579" s="642"/>
      <c r="BO579" s="640"/>
      <c r="BP579" s="642"/>
      <c r="BQ579" s="640"/>
      <c r="BR579" s="642"/>
      <c r="BS579" s="643">
        <f t="shared" si="115"/>
        <v>0</v>
      </c>
      <c r="BT579" s="644">
        <f t="shared" si="116"/>
        <v>0</v>
      </c>
      <c r="BU579" s="644">
        <f t="shared" si="117"/>
        <v>0</v>
      </c>
      <c r="BV579" s="644">
        <f t="shared" si="118"/>
        <v>0</v>
      </c>
      <c r="BW579" s="645">
        <f t="shared" si="477"/>
        <v>0</v>
      </c>
      <c r="BX579" s="338"/>
      <c r="BY579" s="338"/>
      <c r="BZ579" s="338"/>
      <c r="CA579" s="338"/>
      <c r="CB579" s="338"/>
      <c r="CC579" s="338"/>
    </row>
    <row r="580" ht="15.75" customHeight="1">
      <c r="A580" s="338"/>
      <c r="B580" s="338"/>
      <c r="C580" s="818"/>
      <c r="D580" s="638">
        <f t="shared" ref="D580:E580" si="595">I580+K580+M580+O580+Q580+S580+U580+W580+Y580+AA580+AC580+AE580+AG580+AI580+AK580+AM580+AO580+AQ580+AS580+AU580+AW580+AY580+BA580+BC580+BE580+BG580+BI580+BK580+BM580+BO580+BQ580</f>
        <v>0</v>
      </c>
      <c r="E580" s="505">
        <f t="shared" si="595"/>
        <v>0</v>
      </c>
      <c r="F580" s="639">
        <f t="shared" si="113"/>
        <v>0</v>
      </c>
      <c r="G580" s="327"/>
      <c r="H580" s="298">
        <f t="shared" si="114"/>
        <v>0</v>
      </c>
      <c r="I580" s="640"/>
      <c r="J580" s="642"/>
      <c r="K580" s="640"/>
      <c r="L580" s="642"/>
      <c r="M580" s="640"/>
      <c r="N580" s="642"/>
      <c r="O580" s="640"/>
      <c r="P580" s="642"/>
      <c r="Q580" s="640"/>
      <c r="R580" s="642"/>
      <c r="S580" s="640"/>
      <c r="T580" s="642"/>
      <c r="U580" s="640"/>
      <c r="V580" s="642"/>
      <c r="W580" s="640"/>
      <c r="X580" s="642"/>
      <c r="Y580" s="640"/>
      <c r="Z580" s="642"/>
      <c r="AA580" s="640"/>
      <c r="AB580" s="642"/>
      <c r="AC580" s="640"/>
      <c r="AD580" s="642"/>
      <c r="AE580" s="640"/>
      <c r="AF580" s="642"/>
      <c r="AG580" s="640"/>
      <c r="AH580" s="642"/>
      <c r="AI580" s="640"/>
      <c r="AJ580" s="642"/>
      <c r="AK580" s="640"/>
      <c r="AL580" s="642"/>
      <c r="AM580" s="640"/>
      <c r="AN580" s="642"/>
      <c r="AO580" s="640"/>
      <c r="AP580" s="642"/>
      <c r="AQ580" s="640"/>
      <c r="AR580" s="642"/>
      <c r="AS580" s="640"/>
      <c r="AT580" s="642"/>
      <c r="AU580" s="640"/>
      <c r="AV580" s="642"/>
      <c r="AW580" s="640"/>
      <c r="AX580" s="642"/>
      <c r="AY580" s="640"/>
      <c r="AZ580" s="642"/>
      <c r="BA580" s="640"/>
      <c r="BB580" s="642"/>
      <c r="BC580" s="640"/>
      <c r="BD580" s="642"/>
      <c r="BE580" s="640"/>
      <c r="BF580" s="642"/>
      <c r="BG580" s="640"/>
      <c r="BH580" s="642"/>
      <c r="BI580" s="640"/>
      <c r="BJ580" s="642"/>
      <c r="BK580" s="640"/>
      <c r="BL580" s="642"/>
      <c r="BM580" s="640"/>
      <c r="BN580" s="642"/>
      <c r="BO580" s="640"/>
      <c r="BP580" s="642"/>
      <c r="BQ580" s="640"/>
      <c r="BR580" s="642"/>
      <c r="BS580" s="643">
        <f t="shared" si="115"/>
        <v>0</v>
      </c>
      <c r="BT580" s="644">
        <f t="shared" si="116"/>
        <v>0</v>
      </c>
      <c r="BU580" s="644">
        <f t="shared" si="117"/>
        <v>0</v>
      </c>
      <c r="BV580" s="644">
        <f t="shared" si="118"/>
        <v>0</v>
      </c>
      <c r="BW580" s="645">
        <f t="shared" si="477"/>
        <v>0</v>
      </c>
      <c r="BX580" s="338"/>
      <c r="BY580" s="338"/>
      <c r="BZ580" s="338"/>
      <c r="CA580" s="338"/>
      <c r="CB580" s="338"/>
      <c r="CC580" s="338"/>
    </row>
    <row r="581" ht="15.75" customHeight="1">
      <c r="A581" s="338"/>
      <c r="B581" s="338"/>
      <c r="C581" s="818"/>
      <c r="D581" s="638">
        <f t="shared" ref="D581:E581" si="596">I581+K581+M581+O581+Q581+S581+U581+W581+Y581+AA581+AC581+AE581+AG581+AI581+AK581+AM581+AO581+AQ581+AS581+AU581+AW581+AY581+BA581+BC581+BE581+BG581+BI581+BK581+BM581+BO581+BQ581</f>
        <v>0</v>
      </c>
      <c r="E581" s="505">
        <f t="shared" si="596"/>
        <v>0</v>
      </c>
      <c r="F581" s="639">
        <f t="shared" si="113"/>
        <v>0</v>
      </c>
      <c r="G581" s="327"/>
      <c r="H581" s="298">
        <f t="shared" si="114"/>
        <v>0</v>
      </c>
      <c r="I581" s="640"/>
      <c r="J581" s="642"/>
      <c r="K581" s="640"/>
      <c r="L581" s="642"/>
      <c r="M581" s="640"/>
      <c r="N581" s="642"/>
      <c r="O581" s="640"/>
      <c r="P581" s="642"/>
      <c r="Q581" s="640"/>
      <c r="R581" s="642"/>
      <c r="S581" s="640"/>
      <c r="T581" s="642"/>
      <c r="U581" s="640"/>
      <c r="V581" s="642"/>
      <c r="W581" s="640"/>
      <c r="X581" s="642"/>
      <c r="Y581" s="640"/>
      <c r="Z581" s="642"/>
      <c r="AA581" s="640"/>
      <c r="AB581" s="642"/>
      <c r="AC581" s="640"/>
      <c r="AD581" s="642"/>
      <c r="AE581" s="640"/>
      <c r="AF581" s="642"/>
      <c r="AG581" s="640"/>
      <c r="AH581" s="642"/>
      <c r="AI581" s="640"/>
      <c r="AJ581" s="642"/>
      <c r="AK581" s="640"/>
      <c r="AL581" s="642"/>
      <c r="AM581" s="640"/>
      <c r="AN581" s="642"/>
      <c r="AO581" s="640"/>
      <c r="AP581" s="642"/>
      <c r="AQ581" s="640"/>
      <c r="AR581" s="642"/>
      <c r="AS581" s="640"/>
      <c r="AT581" s="642"/>
      <c r="AU581" s="640"/>
      <c r="AV581" s="642"/>
      <c r="AW581" s="640"/>
      <c r="AX581" s="642"/>
      <c r="AY581" s="640"/>
      <c r="AZ581" s="642"/>
      <c r="BA581" s="640"/>
      <c r="BB581" s="642"/>
      <c r="BC581" s="640"/>
      <c r="BD581" s="642"/>
      <c r="BE581" s="640"/>
      <c r="BF581" s="642"/>
      <c r="BG581" s="640"/>
      <c r="BH581" s="642"/>
      <c r="BI581" s="640"/>
      <c r="BJ581" s="642"/>
      <c r="BK581" s="640"/>
      <c r="BL581" s="642"/>
      <c r="BM581" s="640"/>
      <c r="BN581" s="642"/>
      <c r="BO581" s="640"/>
      <c r="BP581" s="642"/>
      <c r="BQ581" s="640"/>
      <c r="BR581" s="642"/>
      <c r="BS581" s="643">
        <f t="shared" si="115"/>
        <v>0</v>
      </c>
      <c r="BT581" s="644">
        <f t="shared" si="116"/>
        <v>0</v>
      </c>
      <c r="BU581" s="644">
        <f t="shared" si="117"/>
        <v>0</v>
      </c>
      <c r="BV581" s="644">
        <f t="shared" si="118"/>
        <v>0</v>
      </c>
      <c r="BW581" s="645">
        <f t="shared" si="477"/>
        <v>0</v>
      </c>
      <c r="BX581" s="338"/>
      <c r="BY581" s="338"/>
      <c r="BZ581" s="338"/>
      <c r="CA581" s="338"/>
      <c r="CB581" s="338"/>
      <c r="CC581" s="338"/>
    </row>
    <row r="582" ht="15.75" customHeight="1">
      <c r="A582" s="338"/>
      <c r="B582" s="338"/>
      <c r="C582" s="818"/>
      <c r="D582" s="638">
        <f t="shared" ref="D582:E582" si="597">I582+K582+M582+O582+Q582+S582+U582+W582+Y582+AA582+AC582+AE582+AG582+AI582+AK582+AM582+AO582+AQ582+AS582+AU582+AW582+AY582+BA582+BC582+BE582+BG582+BI582+BK582+BM582+BO582+BQ582</f>
        <v>0</v>
      </c>
      <c r="E582" s="505">
        <f t="shared" si="597"/>
        <v>0</v>
      </c>
      <c r="F582" s="639">
        <f t="shared" si="113"/>
        <v>0</v>
      </c>
      <c r="G582" s="327"/>
      <c r="H582" s="298">
        <f t="shared" si="114"/>
        <v>0</v>
      </c>
      <c r="I582" s="640"/>
      <c r="J582" s="642"/>
      <c r="K582" s="640"/>
      <c r="L582" s="642"/>
      <c r="M582" s="640"/>
      <c r="N582" s="642"/>
      <c r="O582" s="640"/>
      <c r="P582" s="642"/>
      <c r="Q582" s="640"/>
      <c r="R582" s="642"/>
      <c r="S582" s="640"/>
      <c r="T582" s="642"/>
      <c r="U582" s="640"/>
      <c r="V582" s="642"/>
      <c r="W582" s="640"/>
      <c r="X582" s="642"/>
      <c r="Y582" s="640"/>
      <c r="Z582" s="642"/>
      <c r="AA582" s="640"/>
      <c r="AB582" s="642"/>
      <c r="AC582" s="640"/>
      <c r="AD582" s="642"/>
      <c r="AE582" s="640"/>
      <c r="AF582" s="642"/>
      <c r="AG582" s="640"/>
      <c r="AH582" s="642"/>
      <c r="AI582" s="640"/>
      <c r="AJ582" s="642"/>
      <c r="AK582" s="640"/>
      <c r="AL582" s="642"/>
      <c r="AM582" s="640"/>
      <c r="AN582" s="642"/>
      <c r="AO582" s="640"/>
      <c r="AP582" s="642"/>
      <c r="AQ582" s="640"/>
      <c r="AR582" s="642"/>
      <c r="AS582" s="640"/>
      <c r="AT582" s="642"/>
      <c r="AU582" s="640"/>
      <c r="AV582" s="642"/>
      <c r="AW582" s="640"/>
      <c r="AX582" s="642"/>
      <c r="AY582" s="640"/>
      <c r="AZ582" s="642"/>
      <c r="BA582" s="640"/>
      <c r="BB582" s="642"/>
      <c r="BC582" s="640"/>
      <c r="BD582" s="642"/>
      <c r="BE582" s="640"/>
      <c r="BF582" s="642"/>
      <c r="BG582" s="640"/>
      <c r="BH582" s="642"/>
      <c r="BI582" s="640"/>
      <c r="BJ582" s="642"/>
      <c r="BK582" s="640"/>
      <c r="BL582" s="642"/>
      <c r="BM582" s="640"/>
      <c r="BN582" s="642"/>
      <c r="BO582" s="640"/>
      <c r="BP582" s="642"/>
      <c r="BQ582" s="640"/>
      <c r="BR582" s="642"/>
      <c r="BS582" s="643">
        <f t="shared" si="115"/>
        <v>0</v>
      </c>
      <c r="BT582" s="644">
        <f t="shared" si="116"/>
        <v>0</v>
      </c>
      <c r="BU582" s="644">
        <f t="shared" si="117"/>
        <v>0</v>
      </c>
      <c r="BV582" s="644">
        <f t="shared" si="118"/>
        <v>0</v>
      </c>
      <c r="BW582" s="645">
        <f t="shared" si="477"/>
        <v>0</v>
      </c>
      <c r="BX582" s="338"/>
      <c r="BY582" s="338"/>
      <c r="BZ582" s="338"/>
      <c r="CA582" s="338"/>
      <c r="CB582" s="338"/>
      <c r="CC582" s="338"/>
    </row>
    <row r="583" ht="15.75" customHeight="1">
      <c r="A583" s="338"/>
      <c r="B583" s="338"/>
      <c r="C583" s="818"/>
      <c r="D583" s="638">
        <f t="shared" ref="D583:E583" si="598">I583+K583+M583+O583+Q583+S583+U583+W583+Y583+AA583+AC583+AE583+AG583+AI583+AK583+AM583+AO583+AQ583+AS583+AU583+AW583+AY583+BA583+BC583+BE583+BG583+BI583+BK583+BM583+BO583+BQ583</f>
        <v>0</v>
      </c>
      <c r="E583" s="505">
        <f t="shared" si="598"/>
        <v>0</v>
      </c>
      <c r="F583" s="639">
        <f t="shared" si="113"/>
        <v>0</v>
      </c>
      <c r="G583" s="327"/>
      <c r="H583" s="298">
        <f t="shared" si="114"/>
        <v>0</v>
      </c>
      <c r="I583" s="640"/>
      <c r="J583" s="642"/>
      <c r="K583" s="640"/>
      <c r="L583" s="642"/>
      <c r="M583" s="640"/>
      <c r="N583" s="642"/>
      <c r="O583" s="640"/>
      <c r="P583" s="642"/>
      <c r="Q583" s="640"/>
      <c r="R583" s="642"/>
      <c r="S583" s="640"/>
      <c r="T583" s="642"/>
      <c r="U583" s="640"/>
      <c r="V583" s="642"/>
      <c r="W583" s="640"/>
      <c r="X583" s="642"/>
      <c r="Y583" s="640"/>
      <c r="Z583" s="642"/>
      <c r="AA583" s="640"/>
      <c r="AB583" s="642"/>
      <c r="AC583" s="640"/>
      <c r="AD583" s="642"/>
      <c r="AE583" s="640"/>
      <c r="AF583" s="642"/>
      <c r="AG583" s="640"/>
      <c r="AH583" s="642"/>
      <c r="AI583" s="640"/>
      <c r="AJ583" s="642"/>
      <c r="AK583" s="640"/>
      <c r="AL583" s="642"/>
      <c r="AM583" s="640"/>
      <c r="AN583" s="642"/>
      <c r="AO583" s="640"/>
      <c r="AP583" s="642"/>
      <c r="AQ583" s="640"/>
      <c r="AR583" s="642"/>
      <c r="AS583" s="640"/>
      <c r="AT583" s="642"/>
      <c r="AU583" s="640"/>
      <c r="AV583" s="642"/>
      <c r="AW583" s="640"/>
      <c r="AX583" s="642"/>
      <c r="AY583" s="640"/>
      <c r="AZ583" s="642"/>
      <c r="BA583" s="640"/>
      <c r="BB583" s="642"/>
      <c r="BC583" s="640"/>
      <c r="BD583" s="642"/>
      <c r="BE583" s="640"/>
      <c r="BF583" s="642"/>
      <c r="BG583" s="640"/>
      <c r="BH583" s="642"/>
      <c r="BI583" s="640"/>
      <c r="BJ583" s="642"/>
      <c r="BK583" s="640"/>
      <c r="BL583" s="642"/>
      <c r="BM583" s="640"/>
      <c r="BN583" s="642"/>
      <c r="BO583" s="640"/>
      <c r="BP583" s="642"/>
      <c r="BQ583" s="640"/>
      <c r="BR583" s="642"/>
      <c r="BS583" s="643">
        <f t="shared" si="115"/>
        <v>0</v>
      </c>
      <c r="BT583" s="644">
        <f t="shared" si="116"/>
        <v>0</v>
      </c>
      <c r="BU583" s="644">
        <f t="shared" si="117"/>
        <v>0</v>
      </c>
      <c r="BV583" s="644">
        <f t="shared" si="118"/>
        <v>0</v>
      </c>
      <c r="BW583" s="645">
        <f t="shared" si="477"/>
        <v>0</v>
      </c>
      <c r="BX583" s="338"/>
      <c r="BY583" s="338"/>
      <c r="BZ583" s="338"/>
      <c r="CA583" s="338"/>
      <c r="CB583" s="338"/>
      <c r="CC583" s="338"/>
    </row>
    <row r="584" ht="15.75" customHeight="1">
      <c r="A584" s="338"/>
      <c r="B584" s="338"/>
      <c r="C584" s="818"/>
      <c r="D584" s="638">
        <f t="shared" ref="D584:E584" si="599">I584+K584+M584+O584+Q584+S584+U584+W584+Y584+AA584+AC584+AE584+AG584+AI584+AK584+AM584+AO584+AQ584+AS584+AU584+AW584+AY584+BA584+BC584+BE584+BG584+BI584+BK584+BM584+BO584+BQ584</f>
        <v>0</v>
      </c>
      <c r="E584" s="505">
        <f t="shared" si="599"/>
        <v>0</v>
      </c>
      <c r="F584" s="639">
        <f t="shared" si="113"/>
        <v>0</v>
      </c>
      <c r="G584" s="327"/>
      <c r="H584" s="298">
        <f t="shared" si="114"/>
        <v>0</v>
      </c>
      <c r="I584" s="640"/>
      <c r="J584" s="642"/>
      <c r="K584" s="640"/>
      <c r="L584" s="642"/>
      <c r="M584" s="640"/>
      <c r="N584" s="642"/>
      <c r="O584" s="640"/>
      <c r="P584" s="642"/>
      <c r="Q584" s="640"/>
      <c r="R584" s="642"/>
      <c r="S584" s="640"/>
      <c r="T584" s="642"/>
      <c r="U584" s="640"/>
      <c r="V584" s="642"/>
      <c r="W584" s="640"/>
      <c r="X584" s="642"/>
      <c r="Y584" s="640"/>
      <c r="Z584" s="642"/>
      <c r="AA584" s="640"/>
      <c r="AB584" s="642"/>
      <c r="AC584" s="640"/>
      <c r="AD584" s="642"/>
      <c r="AE584" s="640"/>
      <c r="AF584" s="642"/>
      <c r="AG584" s="640"/>
      <c r="AH584" s="642"/>
      <c r="AI584" s="640"/>
      <c r="AJ584" s="642"/>
      <c r="AK584" s="640"/>
      <c r="AL584" s="642"/>
      <c r="AM584" s="640"/>
      <c r="AN584" s="642"/>
      <c r="AO584" s="640"/>
      <c r="AP584" s="642"/>
      <c r="AQ584" s="640"/>
      <c r="AR584" s="642"/>
      <c r="AS584" s="640"/>
      <c r="AT584" s="642"/>
      <c r="AU584" s="640"/>
      <c r="AV584" s="642"/>
      <c r="AW584" s="640"/>
      <c r="AX584" s="642"/>
      <c r="AY584" s="640"/>
      <c r="AZ584" s="642"/>
      <c r="BA584" s="640"/>
      <c r="BB584" s="642"/>
      <c r="BC584" s="640"/>
      <c r="BD584" s="642"/>
      <c r="BE584" s="640"/>
      <c r="BF584" s="642"/>
      <c r="BG584" s="640"/>
      <c r="BH584" s="642"/>
      <c r="BI584" s="640"/>
      <c r="BJ584" s="642"/>
      <c r="BK584" s="640"/>
      <c r="BL584" s="642"/>
      <c r="BM584" s="640"/>
      <c r="BN584" s="642"/>
      <c r="BO584" s="640"/>
      <c r="BP584" s="642"/>
      <c r="BQ584" s="640"/>
      <c r="BR584" s="642"/>
      <c r="BS584" s="643">
        <f t="shared" si="115"/>
        <v>0</v>
      </c>
      <c r="BT584" s="644">
        <f t="shared" si="116"/>
        <v>0</v>
      </c>
      <c r="BU584" s="644">
        <f t="shared" si="117"/>
        <v>0</v>
      </c>
      <c r="BV584" s="644">
        <f t="shared" si="118"/>
        <v>0</v>
      </c>
      <c r="BW584" s="645">
        <f t="shared" si="477"/>
        <v>0</v>
      </c>
      <c r="BX584" s="338"/>
      <c r="BY584" s="338"/>
      <c r="BZ584" s="338"/>
      <c r="CA584" s="338"/>
      <c r="CB584" s="338"/>
      <c r="CC584" s="338"/>
    </row>
    <row r="585" ht="15.75" customHeight="1">
      <c r="A585" s="338"/>
      <c r="B585" s="338"/>
      <c r="C585" s="818"/>
      <c r="D585" s="638">
        <f t="shared" ref="D585:E585" si="600">I585+K585+M585+O585+Q585+S585+U585+W585+Y585+AA585+AC585+AE585+AG585+AI585+AK585+AM585+AO585+AQ585+AS585+AU585+AW585+AY585+BA585+BC585+BE585+BG585+BI585+BK585+BM585+BO585+BQ585</f>
        <v>0</v>
      </c>
      <c r="E585" s="505">
        <f t="shared" si="600"/>
        <v>0</v>
      </c>
      <c r="F585" s="639">
        <f t="shared" si="113"/>
        <v>0</v>
      </c>
      <c r="G585" s="327"/>
      <c r="H585" s="298">
        <f t="shared" si="114"/>
        <v>0</v>
      </c>
      <c r="I585" s="640"/>
      <c r="J585" s="642"/>
      <c r="K585" s="640"/>
      <c r="L585" s="642"/>
      <c r="M585" s="640"/>
      <c r="N585" s="642"/>
      <c r="O585" s="640"/>
      <c r="P585" s="642"/>
      <c r="Q585" s="640"/>
      <c r="R585" s="642"/>
      <c r="S585" s="640"/>
      <c r="T585" s="642"/>
      <c r="U585" s="640"/>
      <c r="V585" s="642"/>
      <c r="W585" s="640"/>
      <c r="X585" s="642"/>
      <c r="Y585" s="640"/>
      <c r="Z585" s="642"/>
      <c r="AA585" s="640"/>
      <c r="AB585" s="642"/>
      <c r="AC585" s="640"/>
      <c r="AD585" s="642"/>
      <c r="AE585" s="640"/>
      <c r="AF585" s="642"/>
      <c r="AG585" s="640"/>
      <c r="AH585" s="642"/>
      <c r="AI585" s="640"/>
      <c r="AJ585" s="642"/>
      <c r="AK585" s="640"/>
      <c r="AL585" s="642"/>
      <c r="AM585" s="640"/>
      <c r="AN585" s="642"/>
      <c r="AO585" s="640"/>
      <c r="AP585" s="642"/>
      <c r="AQ585" s="640"/>
      <c r="AR585" s="642"/>
      <c r="AS585" s="640"/>
      <c r="AT585" s="642"/>
      <c r="AU585" s="640"/>
      <c r="AV585" s="642"/>
      <c r="AW585" s="640"/>
      <c r="AX585" s="642"/>
      <c r="AY585" s="640"/>
      <c r="AZ585" s="642"/>
      <c r="BA585" s="640"/>
      <c r="BB585" s="642"/>
      <c r="BC585" s="640"/>
      <c r="BD585" s="642"/>
      <c r="BE585" s="640"/>
      <c r="BF585" s="642"/>
      <c r="BG585" s="640"/>
      <c r="BH585" s="642"/>
      <c r="BI585" s="640"/>
      <c r="BJ585" s="642"/>
      <c r="BK585" s="640"/>
      <c r="BL585" s="642"/>
      <c r="BM585" s="640"/>
      <c r="BN585" s="642"/>
      <c r="BO585" s="640"/>
      <c r="BP585" s="642"/>
      <c r="BQ585" s="640"/>
      <c r="BR585" s="642"/>
      <c r="BS585" s="643">
        <f t="shared" si="115"/>
        <v>0</v>
      </c>
      <c r="BT585" s="644">
        <f t="shared" si="116"/>
        <v>0</v>
      </c>
      <c r="BU585" s="644">
        <f t="shared" si="117"/>
        <v>0</v>
      </c>
      <c r="BV585" s="644">
        <f t="shared" si="118"/>
        <v>0</v>
      </c>
      <c r="BW585" s="645">
        <f t="shared" si="477"/>
        <v>0</v>
      </c>
      <c r="BX585" s="338"/>
      <c r="BY585" s="338"/>
      <c r="BZ585" s="338"/>
      <c r="CA585" s="338"/>
      <c r="CB585" s="338"/>
      <c r="CC585" s="338"/>
    </row>
    <row r="586" ht="15.75" customHeight="1">
      <c r="A586" s="338"/>
      <c r="B586" s="338"/>
      <c r="C586" s="818"/>
      <c r="D586" s="638">
        <f t="shared" ref="D586:E586" si="601">I586+K586+M586+O586+Q586+S586+U586+W586+Y586+AA586+AC586+AE586+AG586+AI586+AK586+AM586+AO586+AQ586+AS586+AU586+AW586+AY586+BA586+BC586+BE586+BG586+BI586+BK586+BM586+BO586+BQ586</f>
        <v>0</v>
      </c>
      <c r="E586" s="505">
        <f t="shared" si="601"/>
        <v>0</v>
      </c>
      <c r="F586" s="639">
        <f t="shared" si="113"/>
        <v>0</v>
      </c>
      <c r="G586" s="327"/>
      <c r="H586" s="298">
        <f t="shared" si="114"/>
        <v>0</v>
      </c>
      <c r="I586" s="640"/>
      <c r="J586" s="642"/>
      <c r="K586" s="640"/>
      <c r="L586" s="642"/>
      <c r="M586" s="640"/>
      <c r="N586" s="642"/>
      <c r="O586" s="640"/>
      <c r="P586" s="642"/>
      <c r="Q586" s="640"/>
      <c r="R586" s="642"/>
      <c r="S586" s="640"/>
      <c r="T586" s="642"/>
      <c r="U586" s="640"/>
      <c r="V586" s="642"/>
      <c r="W586" s="640"/>
      <c r="X586" s="642"/>
      <c r="Y586" s="640"/>
      <c r="Z586" s="642"/>
      <c r="AA586" s="640"/>
      <c r="AB586" s="642"/>
      <c r="AC586" s="640"/>
      <c r="AD586" s="642"/>
      <c r="AE586" s="640"/>
      <c r="AF586" s="642"/>
      <c r="AG586" s="640"/>
      <c r="AH586" s="642"/>
      <c r="AI586" s="640"/>
      <c r="AJ586" s="642"/>
      <c r="AK586" s="640"/>
      <c r="AL586" s="642"/>
      <c r="AM586" s="640"/>
      <c r="AN586" s="642"/>
      <c r="AO586" s="640"/>
      <c r="AP586" s="642"/>
      <c r="AQ586" s="640"/>
      <c r="AR586" s="642"/>
      <c r="AS586" s="640"/>
      <c r="AT586" s="642"/>
      <c r="AU586" s="640"/>
      <c r="AV586" s="642"/>
      <c r="AW586" s="640"/>
      <c r="AX586" s="642"/>
      <c r="AY586" s="640"/>
      <c r="AZ586" s="642"/>
      <c r="BA586" s="640"/>
      <c r="BB586" s="642"/>
      <c r="BC586" s="640"/>
      <c r="BD586" s="642"/>
      <c r="BE586" s="640"/>
      <c r="BF586" s="642"/>
      <c r="BG586" s="640"/>
      <c r="BH586" s="642"/>
      <c r="BI586" s="640"/>
      <c r="BJ586" s="642"/>
      <c r="BK586" s="640"/>
      <c r="BL586" s="642"/>
      <c r="BM586" s="640"/>
      <c r="BN586" s="642"/>
      <c r="BO586" s="640"/>
      <c r="BP586" s="642"/>
      <c r="BQ586" s="640"/>
      <c r="BR586" s="642"/>
      <c r="BS586" s="643">
        <f t="shared" si="115"/>
        <v>0</v>
      </c>
      <c r="BT586" s="644">
        <f t="shared" si="116"/>
        <v>0</v>
      </c>
      <c r="BU586" s="644">
        <f t="shared" si="117"/>
        <v>0</v>
      </c>
      <c r="BV586" s="644">
        <f t="shared" si="118"/>
        <v>0</v>
      </c>
      <c r="BW586" s="645">
        <f t="shared" si="477"/>
        <v>0</v>
      </c>
      <c r="BX586" s="338"/>
      <c r="BY586" s="338"/>
      <c r="BZ586" s="338"/>
      <c r="CA586" s="338"/>
      <c r="CB586" s="338"/>
      <c r="CC586" s="338"/>
    </row>
    <row r="587" ht="15.75" customHeight="1">
      <c r="A587" s="338"/>
      <c r="B587" s="338"/>
      <c r="C587" s="818"/>
      <c r="D587" s="638">
        <f t="shared" ref="D587:E587" si="602">I587+K587+M587+O587+Q587+S587+U587+W587+Y587+AA587+AC587+AE587+AG587+AI587+AK587+AM587+AO587+AQ587+AS587+AU587+AW587+AY587+BA587+BC587+BE587+BG587+BI587+BK587+BM587+BO587+BQ587</f>
        <v>0</v>
      </c>
      <c r="E587" s="505">
        <f t="shared" si="602"/>
        <v>0</v>
      </c>
      <c r="F587" s="639">
        <f t="shared" si="113"/>
        <v>0</v>
      </c>
      <c r="G587" s="327"/>
      <c r="H587" s="298">
        <f t="shared" si="114"/>
        <v>0</v>
      </c>
      <c r="I587" s="640"/>
      <c r="J587" s="642"/>
      <c r="K587" s="640"/>
      <c r="L587" s="642"/>
      <c r="M587" s="640"/>
      <c r="N587" s="642"/>
      <c r="O587" s="640"/>
      <c r="P587" s="642"/>
      <c r="Q587" s="640"/>
      <c r="R587" s="642"/>
      <c r="S587" s="640"/>
      <c r="T587" s="642"/>
      <c r="U587" s="640"/>
      <c r="V587" s="642"/>
      <c r="W587" s="640"/>
      <c r="X587" s="642"/>
      <c r="Y587" s="640"/>
      <c r="Z587" s="642"/>
      <c r="AA587" s="640"/>
      <c r="AB587" s="642"/>
      <c r="AC587" s="640"/>
      <c r="AD587" s="642"/>
      <c r="AE587" s="640"/>
      <c r="AF587" s="642"/>
      <c r="AG587" s="640"/>
      <c r="AH587" s="642"/>
      <c r="AI587" s="640"/>
      <c r="AJ587" s="642"/>
      <c r="AK587" s="640"/>
      <c r="AL587" s="642"/>
      <c r="AM587" s="640"/>
      <c r="AN587" s="642"/>
      <c r="AO587" s="640"/>
      <c r="AP587" s="642"/>
      <c r="AQ587" s="640"/>
      <c r="AR587" s="642"/>
      <c r="AS587" s="640"/>
      <c r="AT587" s="642"/>
      <c r="AU587" s="640"/>
      <c r="AV587" s="642"/>
      <c r="AW587" s="640"/>
      <c r="AX587" s="642"/>
      <c r="AY587" s="640"/>
      <c r="AZ587" s="642"/>
      <c r="BA587" s="640"/>
      <c r="BB587" s="642"/>
      <c r="BC587" s="640"/>
      <c r="BD587" s="642"/>
      <c r="BE587" s="640"/>
      <c r="BF587" s="642"/>
      <c r="BG587" s="640"/>
      <c r="BH587" s="642"/>
      <c r="BI587" s="640"/>
      <c r="BJ587" s="642"/>
      <c r="BK587" s="640"/>
      <c r="BL587" s="642"/>
      <c r="BM587" s="640"/>
      <c r="BN587" s="642"/>
      <c r="BO587" s="640"/>
      <c r="BP587" s="642"/>
      <c r="BQ587" s="640"/>
      <c r="BR587" s="642"/>
      <c r="BS587" s="643">
        <f t="shared" si="115"/>
        <v>0</v>
      </c>
      <c r="BT587" s="644">
        <f t="shared" si="116"/>
        <v>0</v>
      </c>
      <c r="BU587" s="644">
        <f t="shared" si="117"/>
        <v>0</v>
      </c>
      <c r="BV587" s="644">
        <f t="shared" si="118"/>
        <v>0</v>
      </c>
      <c r="BW587" s="645">
        <f t="shared" si="477"/>
        <v>0</v>
      </c>
      <c r="BX587" s="338"/>
      <c r="BY587" s="338"/>
      <c r="BZ587" s="338"/>
      <c r="CA587" s="338"/>
      <c r="CB587" s="338"/>
      <c r="CC587" s="338"/>
    </row>
    <row r="588" ht="15.75" customHeight="1">
      <c r="A588" s="338"/>
      <c r="B588" s="338"/>
      <c r="C588" s="818"/>
      <c r="D588" s="638">
        <f t="shared" ref="D588:E588" si="603">I588+K588+M588+O588+Q588+S588+U588+W588+Y588+AA588+AC588+AE588+AG588+AI588+AK588+AM588+AO588+AQ588+AS588+AU588+AW588+AY588+BA588+BC588+BE588+BG588+BI588+BK588+BM588+BO588+BQ588</f>
        <v>0</v>
      </c>
      <c r="E588" s="505">
        <f t="shared" si="603"/>
        <v>0</v>
      </c>
      <c r="F588" s="639">
        <f t="shared" si="113"/>
        <v>0</v>
      </c>
      <c r="G588" s="327"/>
      <c r="H588" s="298">
        <f t="shared" si="114"/>
        <v>0</v>
      </c>
      <c r="I588" s="640"/>
      <c r="J588" s="642"/>
      <c r="K588" s="640"/>
      <c r="L588" s="642"/>
      <c r="M588" s="640"/>
      <c r="N588" s="642"/>
      <c r="O588" s="640"/>
      <c r="P588" s="642"/>
      <c r="Q588" s="640"/>
      <c r="R588" s="642"/>
      <c r="S588" s="640"/>
      <c r="T588" s="642"/>
      <c r="U588" s="640"/>
      <c r="V588" s="642"/>
      <c r="W588" s="640"/>
      <c r="X588" s="642"/>
      <c r="Y588" s="640"/>
      <c r="Z588" s="642"/>
      <c r="AA588" s="640"/>
      <c r="AB588" s="642"/>
      <c r="AC588" s="640"/>
      <c r="AD588" s="642"/>
      <c r="AE588" s="640"/>
      <c r="AF588" s="642"/>
      <c r="AG588" s="640"/>
      <c r="AH588" s="642"/>
      <c r="AI588" s="640"/>
      <c r="AJ588" s="642"/>
      <c r="AK588" s="640"/>
      <c r="AL588" s="642"/>
      <c r="AM588" s="640"/>
      <c r="AN588" s="642"/>
      <c r="AO588" s="640"/>
      <c r="AP588" s="642"/>
      <c r="AQ588" s="640"/>
      <c r="AR588" s="642"/>
      <c r="AS588" s="640"/>
      <c r="AT588" s="642"/>
      <c r="AU588" s="640"/>
      <c r="AV588" s="642"/>
      <c r="AW588" s="640"/>
      <c r="AX588" s="642"/>
      <c r="AY588" s="640"/>
      <c r="AZ588" s="642"/>
      <c r="BA588" s="640"/>
      <c r="BB588" s="642"/>
      <c r="BC588" s="640"/>
      <c r="BD588" s="642"/>
      <c r="BE588" s="640"/>
      <c r="BF588" s="642"/>
      <c r="BG588" s="640"/>
      <c r="BH588" s="642"/>
      <c r="BI588" s="640"/>
      <c r="BJ588" s="642"/>
      <c r="BK588" s="640"/>
      <c r="BL588" s="642"/>
      <c r="BM588" s="640"/>
      <c r="BN588" s="642"/>
      <c r="BO588" s="640"/>
      <c r="BP588" s="642"/>
      <c r="BQ588" s="640"/>
      <c r="BR588" s="642"/>
      <c r="BS588" s="643">
        <f t="shared" si="115"/>
        <v>0</v>
      </c>
      <c r="BT588" s="644">
        <f t="shared" si="116"/>
        <v>0</v>
      </c>
      <c r="BU588" s="644">
        <f t="shared" si="117"/>
        <v>0</v>
      </c>
      <c r="BV588" s="644">
        <f t="shared" si="118"/>
        <v>0</v>
      </c>
      <c r="BW588" s="645">
        <f t="shared" si="477"/>
        <v>0</v>
      </c>
      <c r="BX588" s="338"/>
      <c r="BY588" s="338"/>
      <c r="BZ588" s="338"/>
      <c r="CA588" s="338"/>
      <c r="CB588" s="338"/>
      <c r="CC588" s="338"/>
    </row>
    <row r="589" ht="15.75" customHeight="1">
      <c r="A589" s="338"/>
      <c r="B589" s="338"/>
      <c r="C589" s="818"/>
      <c r="D589" s="638">
        <f t="shared" ref="D589:E589" si="604">I589+K589+M589+O589+Q589+S589+U589+W589+Y589+AA589+AC589+AE589+AG589+AI589+AK589+AM589+AO589+AQ589+AS589+AU589+AW589+AY589+BA589+BC589+BE589+BG589+BI589+BK589+BM589+BO589+BQ589</f>
        <v>0</v>
      </c>
      <c r="E589" s="505">
        <f t="shared" si="604"/>
        <v>0</v>
      </c>
      <c r="F589" s="639">
        <f t="shared" si="113"/>
        <v>0</v>
      </c>
      <c r="G589" s="327"/>
      <c r="H589" s="298">
        <f t="shared" si="114"/>
        <v>0</v>
      </c>
      <c r="I589" s="640"/>
      <c r="J589" s="642"/>
      <c r="K589" s="640"/>
      <c r="L589" s="642"/>
      <c r="M589" s="640"/>
      <c r="N589" s="642"/>
      <c r="O589" s="640"/>
      <c r="P589" s="642"/>
      <c r="Q589" s="640"/>
      <c r="R589" s="642"/>
      <c r="S589" s="640"/>
      <c r="T589" s="642"/>
      <c r="U589" s="640"/>
      <c r="V589" s="642"/>
      <c r="W589" s="640"/>
      <c r="X589" s="642"/>
      <c r="Y589" s="640"/>
      <c r="Z589" s="642"/>
      <c r="AA589" s="640"/>
      <c r="AB589" s="642"/>
      <c r="AC589" s="640"/>
      <c r="AD589" s="642"/>
      <c r="AE589" s="640"/>
      <c r="AF589" s="642"/>
      <c r="AG589" s="640"/>
      <c r="AH589" s="642"/>
      <c r="AI589" s="640"/>
      <c r="AJ589" s="642"/>
      <c r="AK589" s="640"/>
      <c r="AL589" s="642"/>
      <c r="AM589" s="640"/>
      <c r="AN589" s="642"/>
      <c r="AO589" s="640"/>
      <c r="AP589" s="642"/>
      <c r="AQ589" s="640"/>
      <c r="AR589" s="642"/>
      <c r="AS589" s="640"/>
      <c r="AT589" s="642"/>
      <c r="AU589" s="640"/>
      <c r="AV589" s="642"/>
      <c r="AW589" s="640"/>
      <c r="AX589" s="642"/>
      <c r="AY589" s="640"/>
      <c r="AZ589" s="642"/>
      <c r="BA589" s="640"/>
      <c r="BB589" s="642"/>
      <c r="BC589" s="640"/>
      <c r="BD589" s="642"/>
      <c r="BE589" s="640"/>
      <c r="BF589" s="642"/>
      <c r="BG589" s="640"/>
      <c r="BH589" s="642"/>
      <c r="BI589" s="640"/>
      <c r="BJ589" s="642"/>
      <c r="BK589" s="640"/>
      <c r="BL589" s="642"/>
      <c r="BM589" s="640"/>
      <c r="BN589" s="642"/>
      <c r="BO589" s="640"/>
      <c r="BP589" s="642"/>
      <c r="BQ589" s="640"/>
      <c r="BR589" s="642"/>
      <c r="BS589" s="643">
        <f t="shared" si="115"/>
        <v>0</v>
      </c>
      <c r="BT589" s="644">
        <f t="shared" si="116"/>
        <v>0</v>
      </c>
      <c r="BU589" s="644">
        <f t="shared" si="117"/>
        <v>0</v>
      </c>
      <c r="BV589" s="644">
        <f t="shared" si="118"/>
        <v>0</v>
      </c>
      <c r="BW589" s="645">
        <f t="shared" si="477"/>
        <v>0</v>
      </c>
      <c r="BX589" s="338"/>
      <c r="BY589" s="338"/>
      <c r="BZ589" s="338"/>
      <c r="CA589" s="338"/>
      <c r="CB589" s="338"/>
      <c r="CC589" s="338"/>
    </row>
    <row r="590" ht="15.75" customHeight="1">
      <c r="A590" s="338"/>
      <c r="B590" s="338"/>
      <c r="C590" s="818"/>
      <c r="D590" s="638">
        <f t="shared" ref="D590:E590" si="605">I590+K590+M590+O590+Q590+S590+U590+W590+Y590+AA590+AC590+AE590+AG590+AI590+AK590+AM590+AO590+AQ590+AS590+AU590+AW590+AY590+BA590+BC590+BE590+BG590+BI590+BK590+BM590+BO590+BQ590</f>
        <v>0</v>
      </c>
      <c r="E590" s="505">
        <f t="shared" si="605"/>
        <v>0</v>
      </c>
      <c r="F590" s="639">
        <f t="shared" si="113"/>
        <v>0</v>
      </c>
      <c r="G590" s="327"/>
      <c r="H590" s="298">
        <f t="shared" si="114"/>
        <v>0</v>
      </c>
      <c r="I590" s="640"/>
      <c r="J590" s="642"/>
      <c r="K590" s="640"/>
      <c r="L590" s="642"/>
      <c r="M590" s="640"/>
      <c r="N590" s="642"/>
      <c r="O590" s="640"/>
      <c r="P590" s="642"/>
      <c r="Q590" s="640"/>
      <c r="R590" s="642"/>
      <c r="S590" s="640"/>
      <c r="T590" s="642"/>
      <c r="U590" s="640"/>
      <c r="V590" s="642"/>
      <c r="W590" s="640"/>
      <c r="X590" s="642"/>
      <c r="Y590" s="640"/>
      <c r="Z590" s="642"/>
      <c r="AA590" s="640"/>
      <c r="AB590" s="642"/>
      <c r="AC590" s="640"/>
      <c r="AD590" s="642"/>
      <c r="AE590" s="640"/>
      <c r="AF590" s="642"/>
      <c r="AG590" s="640"/>
      <c r="AH590" s="642"/>
      <c r="AI590" s="640"/>
      <c r="AJ590" s="642"/>
      <c r="AK590" s="640"/>
      <c r="AL590" s="642"/>
      <c r="AM590" s="640"/>
      <c r="AN590" s="642"/>
      <c r="AO590" s="640"/>
      <c r="AP590" s="642"/>
      <c r="AQ590" s="640"/>
      <c r="AR590" s="642"/>
      <c r="AS590" s="640"/>
      <c r="AT590" s="642"/>
      <c r="AU590" s="640"/>
      <c r="AV590" s="642"/>
      <c r="AW590" s="640"/>
      <c r="AX590" s="642"/>
      <c r="AY590" s="640"/>
      <c r="AZ590" s="642"/>
      <c r="BA590" s="640"/>
      <c r="BB590" s="642"/>
      <c r="BC590" s="640"/>
      <c r="BD590" s="642"/>
      <c r="BE590" s="640"/>
      <c r="BF590" s="642"/>
      <c r="BG590" s="640"/>
      <c r="BH590" s="642"/>
      <c r="BI590" s="640"/>
      <c r="BJ590" s="642"/>
      <c r="BK590" s="640"/>
      <c r="BL590" s="642"/>
      <c r="BM590" s="640"/>
      <c r="BN590" s="642"/>
      <c r="BO590" s="640"/>
      <c r="BP590" s="642"/>
      <c r="BQ590" s="640"/>
      <c r="BR590" s="642"/>
      <c r="BS590" s="643">
        <f t="shared" si="115"/>
        <v>0</v>
      </c>
      <c r="BT590" s="644">
        <f t="shared" si="116"/>
        <v>0</v>
      </c>
      <c r="BU590" s="644">
        <f t="shared" si="117"/>
        <v>0</v>
      </c>
      <c r="BV590" s="644">
        <f t="shared" si="118"/>
        <v>0</v>
      </c>
      <c r="BW590" s="645">
        <f t="shared" si="477"/>
        <v>0</v>
      </c>
      <c r="BX590" s="338"/>
      <c r="BY590" s="338"/>
      <c r="BZ590" s="338"/>
      <c r="CA590" s="338"/>
      <c r="CB590" s="338"/>
      <c r="CC590" s="338"/>
    </row>
    <row r="591" ht="15.75" customHeight="1">
      <c r="A591" s="338"/>
      <c r="B591" s="338"/>
      <c r="C591" s="818"/>
      <c r="D591" s="638">
        <f t="shared" ref="D591:E591" si="606">I591+K591+M591+O591+Q591+S591+U591+W591+Y591+AA591+AC591+AE591+AG591+AI591+AK591+AM591+AO591+AQ591+AS591+AU591+AW591+AY591+BA591+BC591+BE591+BG591+BI591+BK591+BM591+BO591+BQ591</f>
        <v>0</v>
      </c>
      <c r="E591" s="505">
        <f t="shared" si="606"/>
        <v>0</v>
      </c>
      <c r="F591" s="639">
        <f t="shared" si="113"/>
        <v>0</v>
      </c>
      <c r="G591" s="327"/>
      <c r="H591" s="298">
        <f t="shared" si="114"/>
        <v>0</v>
      </c>
      <c r="I591" s="640"/>
      <c r="J591" s="642"/>
      <c r="K591" s="640"/>
      <c r="L591" s="642"/>
      <c r="M591" s="640"/>
      <c r="N591" s="642"/>
      <c r="O591" s="640"/>
      <c r="P591" s="642"/>
      <c r="Q591" s="640"/>
      <c r="R591" s="642"/>
      <c r="S591" s="640"/>
      <c r="T591" s="642"/>
      <c r="U591" s="640"/>
      <c r="V591" s="642"/>
      <c r="W591" s="640"/>
      <c r="X591" s="642"/>
      <c r="Y591" s="640"/>
      <c r="Z591" s="642"/>
      <c r="AA591" s="640"/>
      <c r="AB591" s="642"/>
      <c r="AC591" s="640"/>
      <c r="AD591" s="642"/>
      <c r="AE591" s="640"/>
      <c r="AF591" s="642"/>
      <c r="AG591" s="640"/>
      <c r="AH591" s="642"/>
      <c r="AI591" s="640"/>
      <c r="AJ591" s="642"/>
      <c r="AK591" s="640"/>
      <c r="AL591" s="642"/>
      <c r="AM591" s="640"/>
      <c r="AN591" s="642"/>
      <c r="AO591" s="640"/>
      <c r="AP591" s="642"/>
      <c r="AQ591" s="640"/>
      <c r="AR591" s="642"/>
      <c r="AS591" s="640"/>
      <c r="AT591" s="642"/>
      <c r="AU591" s="640"/>
      <c r="AV591" s="642"/>
      <c r="AW591" s="640"/>
      <c r="AX591" s="642"/>
      <c r="AY591" s="640"/>
      <c r="AZ591" s="642"/>
      <c r="BA591" s="640"/>
      <c r="BB591" s="642"/>
      <c r="BC591" s="640"/>
      <c r="BD591" s="642"/>
      <c r="BE591" s="640"/>
      <c r="BF591" s="642"/>
      <c r="BG591" s="640"/>
      <c r="BH591" s="642"/>
      <c r="BI591" s="640"/>
      <c r="BJ591" s="642"/>
      <c r="BK591" s="640"/>
      <c r="BL591" s="642"/>
      <c r="BM591" s="640"/>
      <c r="BN591" s="642"/>
      <c r="BO591" s="640"/>
      <c r="BP591" s="642"/>
      <c r="BQ591" s="640"/>
      <c r="BR591" s="642"/>
      <c r="BS591" s="643">
        <f t="shared" si="115"/>
        <v>0</v>
      </c>
      <c r="BT591" s="644">
        <f t="shared" si="116"/>
        <v>0</v>
      </c>
      <c r="BU591" s="644">
        <f t="shared" si="117"/>
        <v>0</v>
      </c>
      <c r="BV591" s="644">
        <f t="shared" si="118"/>
        <v>0</v>
      </c>
      <c r="BW591" s="645">
        <f t="shared" si="477"/>
        <v>0</v>
      </c>
      <c r="BX591" s="338"/>
      <c r="BY591" s="338"/>
      <c r="BZ591" s="338"/>
      <c r="CA591" s="338"/>
      <c r="CB591" s="338"/>
      <c r="CC591" s="338"/>
    </row>
    <row r="592" ht="15.75" customHeight="1">
      <c r="A592" s="338"/>
      <c r="B592" s="338"/>
      <c r="C592" s="818"/>
      <c r="D592" s="638">
        <f t="shared" ref="D592:E592" si="607">I592+K592+M592+O592+Q592+S592+U592+W592+Y592+AA592+AC592+AE592+AG592+AI592+AK592+AM592+AO592+AQ592+AS592+AU592+AW592+AY592+BA592+BC592+BE592+BG592+BI592+BK592+BM592+BO592+BQ592</f>
        <v>0</v>
      </c>
      <c r="E592" s="505">
        <f t="shared" si="607"/>
        <v>0</v>
      </c>
      <c r="F592" s="639">
        <f t="shared" si="113"/>
        <v>0</v>
      </c>
      <c r="G592" s="327"/>
      <c r="H592" s="298">
        <f t="shared" si="114"/>
        <v>0</v>
      </c>
      <c r="I592" s="640"/>
      <c r="J592" s="642"/>
      <c r="K592" s="640"/>
      <c r="L592" s="642"/>
      <c r="M592" s="640"/>
      <c r="N592" s="642"/>
      <c r="O592" s="640"/>
      <c r="P592" s="642"/>
      <c r="Q592" s="640"/>
      <c r="R592" s="642"/>
      <c r="S592" s="640"/>
      <c r="T592" s="642"/>
      <c r="U592" s="640"/>
      <c r="V592" s="642"/>
      <c r="W592" s="640"/>
      <c r="X592" s="642"/>
      <c r="Y592" s="640"/>
      <c r="Z592" s="642"/>
      <c r="AA592" s="640"/>
      <c r="AB592" s="642"/>
      <c r="AC592" s="640"/>
      <c r="AD592" s="642"/>
      <c r="AE592" s="640"/>
      <c r="AF592" s="642"/>
      <c r="AG592" s="640"/>
      <c r="AH592" s="642"/>
      <c r="AI592" s="640"/>
      <c r="AJ592" s="642"/>
      <c r="AK592" s="640"/>
      <c r="AL592" s="642"/>
      <c r="AM592" s="640"/>
      <c r="AN592" s="642"/>
      <c r="AO592" s="640"/>
      <c r="AP592" s="642"/>
      <c r="AQ592" s="640"/>
      <c r="AR592" s="642"/>
      <c r="AS592" s="640"/>
      <c r="AT592" s="642"/>
      <c r="AU592" s="640"/>
      <c r="AV592" s="642"/>
      <c r="AW592" s="640"/>
      <c r="AX592" s="642"/>
      <c r="AY592" s="640"/>
      <c r="AZ592" s="642"/>
      <c r="BA592" s="640"/>
      <c r="BB592" s="642"/>
      <c r="BC592" s="640"/>
      <c r="BD592" s="642"/>
      <c r="BE592" s="640"/>
      <c r="BF592" s="642"/>
      <c r="BG592" s="640"/>
      <c r="BH592" s="642"/>
      <c r="BI592" s="640"/>
      <c r="BJ592" s="642"/>
      <c r="BK592" s="640"/>
      <c r="BL592" s="642"/>
      <c r="BM592" s="640"/>
      <c r="BN592" s="642"/>
      <c r="BO592" s="640"/>
      <c r="BP592" s="642"/>
      <c r="BQ592" s="640"/>
      <c r="BR592" s="642"/>
      <c r="BS592" s="643">
        <f t="shared" si="115"/>
        <v>0</v>
      </c>
      <c r="BT592" s="644">
        <f t="shared" si="116"/>
        <v>0</v>
      </c>
      <c r="BU592" s="644">
        <f t="shared" si="117"/>
        <v>0</v>
      </c>
      <c r="BV592" s="644">
        <f t="shared" si="118"/>
        <v>0</v>
      </c>
      <c r="BW592" s="645">
        <f t="shared" si="477"/>
        <v>0</v>
      </c>
      <c r="BX592" s="338"/>
      <c r="BY592" s="338"/>
      <c r="BZ592" s="338"/>
      <c r="CA592" s="338"/>
      <c r="CB592" s="338"/>
      <c r="CC592" s="338"/>
    </row>
    <row r="593" ht="15.75" customHeight="1">
      <c r="A593" s="338"/>
      <c r="B593" s="338"/>
      <c r="C593" s="818"/>
      <c r="D593" s="638">
        <f t="shared" ref="D593:E593" si="608">I593+K593+M593+O593+Q593+S593+U593+W593+Y593+AA593+AC593+AE593+AG593+AI593+AK593+AM593+AO593+AQ593+AS593+AU593+AW593+AY593+BA593+BC593+BE593+BG593+BI593+BK593+BM593+BO593+BQ593</f>
        <v>0</v>
      </c>
      <c r="E593" s="505">
        <f t="shared" si="608"/>
        <v>0</v>
      </c>
      <c r="F593" s="639">
        <f t="shared" si="113"/>
        <v>0</v>
      </c>
      <c r="G593" s="327"/>
      <c r="H593" s="298">
        <f t="shared" si="114"/>
        <v>0</v>
      </c>
      <c r="I593" s="640"/>
      <c r="J593" s="642"/>
      <c r="K593" s="640"/>
      <c r="L593" s="642"/>
      <c r="M593" s="640"/>
      <c r="N593" s="642"/>
      <c r="O593" s="640"/>
      <c r="P593" s="642"/>
      <c r="Q593" s="640"/>
      <c r="R593" s="642"/>
      <c r="S593" s="640"/>
      <c r="T593" s="642"/>
      <c r="U593" s="640"/>
      <c r="V593" s="642"/>
      <c r="W593" s="640"/>
      <c r="X593" s="642"/>
      <c r="Y593" s="640"/>
      <c r="Z593" s="642"/>
      <c r="AA593" s="640"/>
      <c r="AB593" s="642"/>
      <c r="AC593" s="640"/>
      <c r="AD593" s="642"/>
      <c r="AE593" s="640"/>
      <c r="AF593" s="642"/>
      <c r="AG593" s="640"/>
      <c r="AH593" s="642"/>
      <c r="AI593" s="640"/>
      <c r="AJ593" s="642"/>
      <c r="AK593" s="640"/>
      <c r="AL593" s="642"/>
      <c r="AM593" s="640"/>
      <c r="AN593" s="642"/>
      <c r="AO593" s="640"/>
      <c r="AP593" s="642"/>
      <c r="AQ593" s="640"/>
      <c r="AR593" s="642"/>
      <c r="AS593" s="640"/>
      <c r="AT593" s="642"/>
      <c r="AU593" s="640"/>
      <c r="AV593" s="642"/>
      <c r="AW593" s="640"/>
      <c r="AX593" s="642"/>
      <c r="AY593" s="640"/>
      <c r="AZ593" s="642"/>
      <c r="BA593" s="640"/>
      <c r="BB593" s="642"/>
      <c r="BC593" s="640"/>
      <c r="BD593" s="642"/>
      <c r="BE593" s="640"/>
      <c r="BF593" s="642"/>
      <c r="BG593" s="640"/>
      <c r="BH593" s="642"/>
      <c r="BI593" s="640"/>
      <c r="BJ593" s="642"/>
      <c r="BK593" s="640"/>
      <c r="BL593" s="642"/>
      <c r="BM593" s="640"/>
      <c r="BN593" s="642"/>
      <c r="BO593" s="640"/>
      <c r="BP593" s="642"/>
      <c r="BQ593" s="640"/>
      <c r="BR593" s="642"/>
      <c r="BS593" s="643">
        <f t="shared" si="115"/>
        <v>0</v>
      </c>
      <c r="BT593" s="644">
        <f t="shared" si="116"/>
        <v>0</v>
      </c>
      <c r="BU593" s="644">
        <f t="shared" si="117"/>
        <v>0</v>
      </c>
      <c r="BV593" s="644">
        <f t="shared" si="118"/>
        <v>0</v>
      </c>
      <c r="BW593" s="645">
        <f t="shared" si="477"/>
        <v>0</v>
      </c>
      <c r="BX593" s="338"/>
      <c r="BY593" s="338"/>
      <c r="BZ593" s="338"/>
      <c r="CA593" s="338"/>
      <c r="CB593" s="338"/>
      <c r="CC593" s="338"/>
    </row>
    <row r="594" ht="15.75" customHeight="1">
      <c r="A594" s="338"/>
      <c r="B594" s="338"/>
      <c r="C594" s="818"/>
      <c r="D594" s="638">
        <f t="shared" ref="D594:E594" si="609">I594+K594+M594+O594+Q594+S594+U594+W594+Y594+AA594+AC594+AE594+AG594+AI594+AK594+AM594+AO594+AQ594+AS594+AU594+AW594+AY594+BA594+BC594+BE594+BG594+BI594+BK594+BM594+BO594+BQ594</f>
        <v>0</v>
      </c>
      <c r="E594" s="505">
        <f t="shared" si="609"/>
        <v>0</v>
      </c>
      <c r="F594" s="639">
        <f t="shared" si="113"/>
        <v>0</v>
      </c>
      <c r="G594" s="327"/>
      <c r="H594" s="298">
        <f t="shared" si="114"/>
        <v>0</v>
      </c>
      <c r="I594" s="640"/>
      <c r="J594" s="642"/>
      <c r="K594" s="640"/>
      <c r="L594" s="642"/>
      <c r="M594" s="640"/>
      <c r="N594" s="642"/>
      <c r="O594" s="640"/>
      <c r="P594" s="642"/>
      <c r="Q594" s="640"/>
      <c r="R594" s="642"/>
      <c r="S594" s="640"/>
      <c r="T594" s="642"/>
      <c r="U594" s="640"/>
      <c r="V594" s="642"/>
      <c r="W594" s="640"/>
      <c r="X594" s="642"/>
      <c r="Y594" s="640"/>
      <c r="Z594" s="642"/>
      <c r="AA594" s="640"/>
      <c r="AB594" s="642"/>
      <c r="AC594" s="640"/>
      <c r="AD594" s="642"/>
      <c r="AE594" s="640"/>
      <c r="AF594" s="642"/>
      <c r="AG594" s="640"/>
      <c r="AH594" s="642"/>
      <c r="AI594" s="640"/>
      <c r="AJ594" s="642"/>
      <c r="AK594" s="640"/>
      <c r="AL594" s="642"/>
      <c r="AM594" s="640"/>
      <c r="AN594" s="642"/>
      <c r="AO594" s="640"/>
      <c r="AP594" s="642"/>
      <c r="AQ594" s="640"/>
      <c r="AR594" s="642"/>
      <c r="AS594" s="640"/>
      <c r="AT594" s="642"/>
      <c r="AU594" s="640"/>
      <c r="AV594" s="642"/>
      <c r="AW594" s="640"/>
      <c r="AX594" s="642"/>
      <c r="AY594" s="640"/>
      <c r="AZ594" s="642"/>
      <c r="BA594" s="640"/>
      <c r="BB594" s="642"/>
      <c r="BC594" s="640"/>
      <c r="BD594" s="642"/>
      <c r="BE594" s="640"/>
      <c r="BF594" s="642"/>
      <c r="BG594" s="640"/>
      <c r="BH594" s="642"/>
      <c r="BI594" s="640"/>
      <c r="BJ594" s="642"/>
      <c r="BK594" s="640"/>
      <c r="BL594" s="642"/>
      <c r="BM594" s="640"/>
      <c r="BN594" s="642"/>
      <c r="BO594" s="640"/>
      <c r="BP594" s="642"/>
      <c r="BQ594" s="640"/>
      <c r="BR594" s="642"/>
      <c r="BS594" s="643">
        <f t="shared" si="115"/>
        <v>0</v>
      </c>
      <c r="BT594" s="644">
        <f t="shared" si="116"/>
        <v>0</v>
      </c>
      <c r="BU594" s="644">
        <f t="shared" si="117"/>
        <v>0</v>
      </c>
      <c r="BV594" s="644">
        <f t="shared" si="118"/>
        <v>0</v>
      </c>
      <c r="BW594" s="645">
        <f t="shared" si="477"/>
        <v>0</v>
      </c>
      <c r="BX594" s="338"/>
      <c r="BY594" s="338"/>
      <c r="BZ594" s="338"/>
      <c r="CA594" s="338"/>
      <c r="CB594" s="338"/>
      <c r="CC594" s="338"/>
    </row>
    <row r="595" ht="15.75" customHeight="1">
      <c r="A595" s="338"/>
      <c r="B595" s="338"/>
      <c r="C595" s="818"/>
      <c r="D595" s="638">
        <f t="shared" ref="D595:E595" si="610">I595+K595+M595+O595+Q595+S595+U595+W595+Y595+AA595+AC595+AE595+AG595+AI595+AK595+AM595+AO595+AQ595+AS595+AU595+AW595+AY595+BA595+BC595+BE595+BG595+BI595+BK595+BM595+BO595+BQ595</f>
        <v>0</v>
      </c>
      <c r="E595" s="505">
        <f t="shared" si="610"/>
        <v>0</v>
      </c>
      <c r="F595" s="639">
        <f t="shared" si="113"/>
        <v>0</v>
      </c>
      <c r="G595" s="327"/>
      <c r="H595" s="298">
        <f t="shared" si="114"/>
        <v>0</v>
      </c>
      <c r="I595" s="640"/>
      <c r="J595" s="642"/>
      <c r="K595" s="640"/>
      <c r="L595" s="642"/>
      <c r="M595" s="640"/>
      <c r="N595" s="642"/>
      <c r="O595" s="640"/>
      <c r="P595" s="642"/>
      <c r="Q595" s="640"/>
      <c r="R595" s="642"/>
      <c r="S595" s="640"/>
      <c r="T595" s="642"/>
      <c r="U595" s="640"/>
      <c r="V595" s="642"/>
      <c r="W595" s="640"/>
      <c r="X595" s="642"/>
      <c r="Y595" s="640"/>
      <c r="Z595" s="642"/>
      <c r="AA595" s="640"/>
      <c r="AB595" s="642"/>
      <c r="AC595" s="640"/>
      <c r="AD595" s="642"/>
      <c r="AE595" s="640"/>
      <c r="AF595" s="642"/>
      <c r="AG595" s="640"/>
      <c r="AH595" s="642"/>
      <c r="AI595" s="640"/>
      <c r="AJ595" s="642"/>
      <c r="AK595" s="640"/>
      <c r="AL595" s="642"/>
      <c r="AM595" s="640"/>
      <c r="AN595" s="642"/>
      <c r="AO595" s="640"/>
      <c r="AP595" s="642"/>
      <c r="AQ595" s="640"/>
      <c r="AR595" s="642"/>
      <c r="AS595" s="640"/>
      <c r="AT595" s="642"/>
      <c r="AU595" s="640"/>
      <c r="AV595" s="642"/>
      <c r="AW595" s="640"/>
      <c r="AX595" s="642"/>
      <c r="AY595" s="640"/>
      <c r="AZ595" s="642"/>
      <c r="BA595" s="640"/>
      <c r="BB595" s="642"/>
      <c r="BC595" s="640"/>
      <c r="BD595" s="642"/>
      <c r="BE595" s="640"/>
      <c r="BF595" s="642"/>
      <c r="BG595" s="640"/>
      <c r="BH595" s="642"/>
      <c r="BI595" s="640"/>
      <c r="BJ595" s="642"/>
      <c r="BK595" s="640"/>
      <c r="BL595" s="642"/>
      <c r="BM595" s="640"/>
      <c r="BN595" s="642"/>
      <c r="BO595" s="640"/>
      <c r="BP595" s="642"/>
      <c r="BQ595" s="640"/>
      <c r="BR595" s="642"/>
      <c r="BS595" s="643">
        <f t="shared" si="115"/>
        <v>0</v>
      </c>
      <c r="BT595" s="644">
        <f t="shared" si="116"/>
        <v>0</v>
      </c>
      <c r="BU595" s="644">
        <f t="shared" si="117"/>
        <v>0</v>
      </c>
      <c r="BV595" s="644">
        <f t="shared" si="118"/>
        <v>0</v>
      </c>
      <c r="BW595" s="645">
        <f t="shared" si="477"/>
        <v>0</v>
      </c>
      <c r="BX595" s="338"/>
      <c r="BY595" s="338"/>
      <c r="BZ595" s="338"/>
      <c r="CA595" s="338"/>
      <c r="CB595" s="338"/>
      <c r="CC595" s="338"/>
    </row>
    <row r="596" ht="15.75" customHeight="1">
      <c r="A596" s="338"/>
      <c r="B596" s="338"/>
      <c r="C596" s="818"/>
      <c r="D596" s="638">
        <f t="shared" ref="D596:E596" si="611">I596+K596+M596+O596+Q596+S596+U596+W596+Y596+AA596+AC596+AE596+AG596+AI596+AK596+AM596+AO596+AQ596+AS596+AU596+AW596+AY596+BA596+BC596+BE596+BG596+BI596+BK596+BM596+BO596+BQ596</f>
        <v>0</v>
      </c>
      <c r="E596" s="505">
        <f t="shared" si="611"/>
        <v>0</v>
      </c>
      <c r="F596" s="639">
        <f t="shared" si="113"/>
        <v>0</v>
      </c>
      <c r="G596" s="327"/>
      <c r="H596" s="298">
        <f t="shared" si="114"/>
        <v>0</v>
      </c>
      <c r="I596" s="640"/>
      <c r="J596" s="642"/>
      <c r="K596" s="640"/>
      <c r="L596" s="642"/>
      <c r="M596" s="640"/>
      <c r="N596" s="642"/>
      <c r="O596" s="640"/>
      <c r="P596" s="642"/>
      <c r="Q596" s="640"/>
      <c r="R596" s="642"/>
      <c r="S596" s="640"/>
      <c r="T596" s="642"/>
      <c r="U596" s="640"/>
      <c r="V596" s="642"/>
      <c r="W596" s="640"/>
      <c r="X596" s="642"/>
      <c r="Y596" s="640"/>
      <c r="Z596" s="642"/>
      <c r="AA596" s="640"/>
      <c r="AB596" s="642"/>
      <c r="AC596" s="640"/>
      <c r="AD596" s="642"/>
      <c r="AE596" s="640"/>
      <c r="AF596" s="642"/>
      <c r="AG596" s="640"/>
      <c r="AH596" s="642"/>
      <c r="AI596" s="640"/>
      <c r="AJ596" s="642"/>
      <c r="AK596" s="640"/>
      <c r="AL596" s="642"/>
      <c r="AM596" s="640"/>
      <c r="AN596" s="642"/>
      <c r="AO596" s="640"/>
      <c r="AP596" s="642"/>
      <c r="AQ596" s="640"/>
      <c r="AR596" s="642"/>
      <c r="AS596" s="640"/>
      <c r="AT596" s="642"/>
      <c r="AU596" s="640"/>
      <c r="AV596" s="642"/>
      <c r="AW596" s="640"/>
      <c r="AX596" s="642"/>
      <c r="AY596" s="640"/>
      <c r="AZ596" s="642"/>
      <c r="BA596" s="640"/>
      <c r="BB596" s="642"/>
      <c r="BC596" s="640"/>
      <c r="BD596" s="642"/>
      <c r="BE596" s="640"/>
      <c r="BF596" s="642"/>
      <c r="BG596" s="640"/>
      <c r="BH596" s="642"/>
      <c r="BI596" s="640"/>
      <c r="BJ596" s="642"/>
      <c r="BK596" s="640"/>
      <c r="BL596" s="642"/>
      <c r="BM596" s="640"/>
      <c r="BN596" s="642"/>
      <c r="BO596" s="640"/>
      <c r="BP596" s="642"/>
      <c r="BQ596" s="640"/>
      <c r="BR596" s="642"/>
      <c r="BS596" s="643">
        <f t="shared" si="115"/>
        <v>0</v>
      </c>
      <c r="BT596" s="644">
        <f t="shared" si="116"/>
        <v>0</v>
      </c>
      <c r="BU596" s="644">
        <f t="shared" si="117"/>
        <v>0</v>
      </c>
      <c r="BV596" s="644">
        <f t="shared" si="118"/>
        <v>0</v>
      </c>
      <c r="BW596" s="645">
        <f t="shared" si="477"/>
        <v>0</v>
      </c>
      <c r="BX596" s="338"/>
      <c r="BY596" s="338"/>
      <c r="BZ596" s="338"/>
      <c r="CA596" s="338"/>
      <c r="CB596" s="338"/>
      <c r="CC596" s="338"/>
    </row>
    <row r="597" ht="15.75" customHeight="1">
      <c r="A597" s="338"/>
      <c r="B597" s="338"/>
      <c r="C597" s="818"/>
      <c r="D597" s="638">
        <f t="shared" ref="D597:E597" si="612">I597+K597+M597+O597+Q597+S597+U597+W597+Y597+AA597+AC597+AE597+AG597+AI597+AK597+AM597+AO597+AQ597+AS597+AU597+AW597+AY597+BA597+BC597+BE597+BG597+BI597+BK597+BM597+BO597+BQ597</f>
        <v>0</v>
      </c>
      <c r="E597" s="505">
        <f t="shared" si="612"/>
        <v>0</v>
      </c>
      <c r="F597" s="639">
        <f t="shared" si="113"/>
        <v>0</v>
      </c>
      <c r="G597" s="327"/>
      <c r="H597" s="298">
        <f t="shared" si="114"/>
        <v>0</v>
      </c>
      <c r="I597" s="640"/>
      <c r="J597" s="642"/>
      <c r="K597" s="640"/>
      <c r="L597" s="642"/>
      <c r="M597" s="640"/>
      <c r="N597" s="642"/>
      <c r="O597" s="640"/>
      <c r="P597" s="642"/>
      <c r="Q597" s="640"/>
      <c r="R597" s="642"/>
      <c r="S597" s="640"/>
      <c r="T597" s="642"/>
      <c r="U597" s="640"/>
      <c r="V597" s="642"/>
      <c r="W597" s="640"/>
      <c r="X597" s="642"/>
      <c r="Y597" s="640"/>
      <c r="Z597" s="642"/>
      <c r="AA597" s="640"/>
      <c r="AB597" s="642"/>
      <c r="AC597" s="640"/>
      <c r="AD597" s="642"/>
      <c r="AE597" s="640"/>
      <c r="AF597" s="642"/>
      <c r="AG597" s="640"/>
      <c r="AH597" s="642"/>
      <c r="AI597" s="640"/>
      <c r="AJ597" s="642"/>
      <c r="AK597" s="640"/>
      <c r="AL597" s="642"/>
      <c r="AM597" s="640"/>
      <c r="AN597" s="642"/>
      <c r="AO597" s="640"/>
      <c r="AP597" s="642"/>
      <c r="AQ597" s="640"/>
      <c r="AR597" s="642"/>
      <c r="AS597" s="640"/>
      <c r="AT597" s="642"/>
      <c r="AU597" s="640"/>
      <c r="AV597" s="642"/>
      <c r="AW597" s="640"/>
      <c r="AX597" s="642"/>
      <c r="AY597" s="640"/>
      <c r="AZ597" s="642"/>
      <c r="BA597" s="640"/>
      <c r="BB597" s="642"/>
      <c r="BC597" s="640"/>
      <c r="BD597" s="642"/>
      <c r="BE597" s="640"/>
      <c r="BF597" s="642"/>
      <c r="BG597" s="640"/>
      <c r="BH597" s="642"/>
      <c r="BI597" s="640"/>
      <c r="BJ597" s="642"/>
      <c r="BK597" s="640"/>
      <c r="BL597" s="642"/>
      <c r="BM597" s="640"/>
      <c r="BN597" s="642"/>
      <c r="BO597" s="640"/>
      <c r="BP597" s="642"/>
      <c r="BQ597" s="640"/>
      <c r="BR597" s="642"/>
      <c r="BS597" s="643">
        <f t="shared" si="115"/>
        <v>0</v>
      </c>
      <c r="BT597" s="644">
        <f t="shared" si="116"/>
        <v>0</v>
      </c>
      <c r="BU597" s="644">
        <f t="shared" si="117"/>
        <v>0</v>
      </c>
      <c r="BV597" s="644">
        <f t="shared" si="118"/>
        <v>0</v>
      </c>
      <c r="BW597" s="645">
        <f t="shared" si="477"/>
        <v>0</v>
      </c>
      <c r="BX597" s="338"/>
      <c r="BY597" s="338"/>
      <c r="BZ597" s="338"/>
      <c r="CA597" s="338"/>
      <c r="CB597" s="338"/>
      <c r="CC597" s="338"/>
    </row>
    <row r="598" ht="15.75" customHeight="1">
      <c r="A598" s="338"/>
      <c r="B598" s="338"/>
      <c r="C598" s="818"/>
      <c r="D598" s="638">
        <f t="shared" ref="D598:E598" si="613">I598+K598+M598+O598+Q598+S598+U598+W598+Y598+AA598+AC598+AE598+AG598+AI598+AK598+AM598+AO598+AQ598+AS598+AU598+AW598+AY598+BA598+BC598+BE598+BG598+BI598+BK598+BM598+BO598+BQ598</f>
        <v>0</v>
      </c>
      <c r="E598" s="505">
        <f t="shared" si="613"/>
        <v>0</v>
      </c>
      <c r="F598" s="639">
        <f t="shared" si="113"/>
        <v>0</v>
      </c>
      <c r="G598" s="327"/>
      <c r="H598" s="298">
        <f t="shared" si="114"/>
        <v>0</v>
      </c>
      <c r="I598" s="640"/>
      <c r="J598" s="642"/>
      <c r="K598" s="640"/>
      <c r="L598" s="642"/>
      <c r="M598" s="640"/>
      <c r="N598" s="642"/>
      <c r="O598" s="640"/>
      <c r="P598" s="642"/>
      <c r="Q598" s="640"/>
      <c r="R598" s="642"/>
      <c r="S598" s="640"/>
      <c r="T598" s="642"/>
      <c r="U598" s="640"/>
      <c r="V598" s="642"/>
      <c r="W598" s="640"/>
      <c r="X598" s="642"/>
      <c r="Y598" s="640"/>
      <c r="Z598" s="642"/>
      <c r="AA598" s="640"/>
      <c r="AB598" s="642"/>
      <c r="AC598" s="640"/>
      <c r="AD598" s="642"/>
      <c r="AE598" s="640"/>
      <c r="AF598" s="642"/>
      <c r="AG598" s="640"/>
      <c r="AH598" s="642"/>
      <c r="AI598" s="640"/>
      <c r="AJ598" s="642"/>
      <c r="AK598" s="640"/>
      <c r="AL598" s="642"/>
      <c r="AM598" s="640"/>
      <c r="AN598" s="642"/>
      <c r="AO598" s="640"/>
      <c r="AP598" s="642"/>
      <c r="AQ598" s="640"/>
      <c r="AR598" s="642"/>
      <c r="AS598" s="640"/>
      <c r="AT598" s="642"/>
      <c r="AU598" s="640"/>
      <c r="AV598" s="642"/>
      <c r="AW598" s="640"/>
      <c r="AX598" s="642"/>
      <c r="AY598" s="640"/>
      <c r="AZ598" s="642"/>
      <c r="BA598" s="640"/>
      <c r="BB598" s="642"/>
      <c r="BC598" s="640"/>
      <c r="BD598" s="642"/>
      <c r="BE598" s="640"/>
      <c r="BF598" s="642"/>
      <c r="BG598" s="640"/>
      <c r="BH598" s="642"/>
      <c r="BI598" s="640"/>
      <c r="BJ598" s="642"/>
      <c r="BK598" s="640"/>
      <c r="BL598" s="642"/>
      <c r="BM598" s="640"/>
      <c r="BN598" s="642"/>
      <c r="BO598" s="640"/>
      <c r="BP598" s="642"/>
      <c r="BQ598" s="640"/>
      <c r="BR598" s="642"/>
      <c r="BS598" s="643">
        <f t="shared" si="115"/>
        <v>0</v>
      </c>
      <c r="BT598" s="644">
        <f t="shared" si="116"/>
        <v>0</v>
      </c>
      <c r="BU598" s="644">
        <f t="shared" si="117"/>
        <v>0</v>
      </c>
      <c r="BV598" s="644">
        <f t="shared" si="118"/>
        <v>0</v>
      </c>
      <c r="BW598" s="645">
        <f t="shared" si="477"/>
        <v>0</v>
      </c>
      <c r="BX598" s="338"/>
      <c r="BY598" s="338"/>
      <c r="BZ598" s="338"/>
      <c r="CA598" s="338"/>
      <c r="CB598" s="338"/>
      <c r="CC598" s="338"/>
    </row>
    <row r="599" ht="15.75" customHeight="1">
      <c r="A599" s="338"/>
      <c r="B599" s="338"/>
      <c r="C599" s="818"/>
      <c r="D599" s="638">
        <f t="shared" ref="D599:E599" si="614">I599+K599+M599+O599+Q599+S599+U599+W599+Y599+AA599+AC599+AE599+AG599+AI599+AK599+AM599+AO599+AQ599+AS599+AU599+AW599+AY599+BA599+BC599+BE599+BG599+BI599+BK599+BM599+BO599+BQ599</f>
        <v>0</v>
      </c>
      <c r="E599" s="505">
        <f t="shared" si="614"/>
        <v>0</v>
      </c>
      <c r="F599" s="639">
        <f t="shared" si="113"/>
        <v>0</v>
      </c>
      <c r="G599" s="327"/>
      <c r="H599" s="298">
        <f t="shared" si="114"/>
        <v>0</v>
      </c>
      <c r="I599" s="640"/>
      <c r="J599" s="642"/>
      <c r="K599" s="640"/>
      <c r="L599" s="642"/>
      <c r="M599" s="640"/>
      <c r="N599" s="642"/>
      <c r="O599" s="640"/>
      <c r="P599" s="642"/>
      <c r="Q599" s="640"/>
      <c r="R599" s="642"/>
      <c r="S599" s="640"/>
      <c r="T599" s="642"/>
      <c r="U599" s="640"/>
      <c r="V599" s="642"/>
      <c r="W599" s="640"/>
      <c r="X599" s="642"/>
      <c r="Y599" s="640"/>
      <c r="Z599" s="642"/>
      <c r="AA599" s="640"/>
      <c r="AB599" s="642"/>
      <c r="AC599" s="640"/>
      <c r="AD599" s="642"/>
      <c r="AE599" s="640"/>
      <c r="AF599" s="642"/>
      <c r="AG599" s="640"/>
      <c r="AH599" s="642"/>
      <c r="AI599" s="640"/>
      <c r="AJ599" s="642"/>
      <c r="AK599" s="640"/>
      <c r="AL599" s="642"/>
      <c r="AM599" s="640"/>
      <c r="AN599" s="642"/>
      <c r="AO599" s="640"/>
      <c r="AP599" s="642"/>
      <c r="AQ599" s="640"/>
      <c r="AR599" s="642"/>
      <c r="AS599" s="640"/>
      <c r="AT599" s="642"/>
      <c r="AU599" s="640"/>
      <c r="AV599" s="642"/>
      <c r="AW599" s="640"/>
      <c r="AX599" s="642"/>
      <c r="AY599" s="640"/>
      <c r="AZ599" s="642"/>
      <c r="BA599" s="640"/>
      <c r="BB599" s="642"/>
      <c r="BC599" s="640"/>
      <c r="BD599" s="642"/>
      <c r="BE599" s="640"/>
      <c r="BF599" s="642"/>
      <c r="BG599" s="640"/>
      <c r="BH599" s="642"/>
      <c r="BI599" s="640"/>
      <c r="BJ599" s="642"/>
      <c r="BK599" s="640"/>
      <c r="BL599" s="642"/>
      <c r="BM599" s="640"/>
      <c r="BN599" s="642"/>
      <c r="BO599" s="640"/>
      <c r="BP599" s="642"/>
      <c r="BQ599" s="640"/>
      <c r="BR599" s="642"/>
      <c r="BS599" s="643">
        <f t="shared" si="115"/>
        <v>0</v>
      </c>
      <c r="BT599" s="644">
        <f t="shared" si="116"/>
        <v>0</v>
      </c>
      <c r="BU599" s="644">
        <f t="shared" si="117"/>
        <v>0</v>
      </c>
      <c r="BV599" s="644">
        <f t="shared" si="118"/>
        <v>0</v>
      </c>
      <c r="BW599" s="645">
        <f t="shared" si="477"/>
        <v>0</v>
      </c>
      <c r="BX599" s="338"/>
      <c r="BY599" s="338"/>
      <c r="BZ599" s="338"/>
      <c r="CA599" s="338"/>
      <c r="CB599" s="338"/>
      <c r="CC599" s="338"/>
    </row>
    <row r="600" ht="15.75" customHeight="1">
      <c r="A600" s="338"/>
      <c r="B600" s="338"/>
      <c r="C600" s="818"/>
      <c r="D600" s="638">
        <f t="shared" ref="D600:E600" si="615">I600+K600+M600+O600+Q600+S600+U600+W600+Y600+AA600+AC600+AE600+AG600+AI600+AK600+AM600+AO600+AQ600+AS600+AU600+AW600+AY600+BA600+BC600+BE600+BG600+BI600+BK600+BM600+BO600+BQ600</f>
        <v>0</v>
      </c>
      <c r="E600" s="505">
        <f t="shared" si="615"/>
        <v>0</v>
      </c>
      <c r="F600" s="639">
        <f t="shared" si="113"/>
        <v>0</v>
      </c>
      <c r="G600" s="327"/>
      <c r="H600" s="298">
        <f t="shared" si="114"/>
        <v>0</v>
      </c>
      <c r="I600" s="640"/>
      <c r="J600" s="642"/>
      <c r="K600" s="640"/>
      <c r="L600" s="642"/>
      <c r="M600" s="640"/>
      <c r="N600" s="642"/>
      <c r="O600" s="640"/>
      <c r="P600" s="642"/>
      <c r="Q600" s="640"/>
      <c r="R600" s="642"/>
      <c r="S600" s="640"/>
      <c r="T600" s="642"/>
      <c r="U600" s="640"/>
      <c r="V600" s="642"/>
      <c r="W600" s="640"/>
      <c r="X600" s="642"/>
      <c r="Y600" s="640"/>
      <c r="Z600" s="642"/>
      <c r="AA600" s="640"/>
      <c r="AB600" s="642"/>
      <c r="AC600" s="640"/>
      <c r="AD600" s="642"/>
      <c r="AE600" s="640"/>
      <c r="AF600" s="642"/>
      <c r="AG600" s="640"/>
      <c r="AH600" s="642"/>
      <c r="AI600" s="640"/>
      <c r="AJ600" s="642"/>
      <c r="AK600" s="640"/>
      <c r="AL600" s="642"/>
      <c r="AM600" s="640"/>
      <c r="AN600" s="642"/>
      <c r="AO600" s="640"/>
      <c r="AP600" s="642"/>
      <c r="AQ600" s="640"/>
      <c r="AR600" s="642"/>
      <c r="AS600" s="640"/>
      <c r="AT600" s="642"/>
      <c r="AU600" s="640"/>
      <c r="AV600" s="642"/>
      <c r="AW600" s="640"/>
      <c r="AX600" s="642"/>
      <c r="AY600" s="640"/>
      <c r="AZ600" s="642"/>
      <c r="BA600" s="640"/>
      <c r="BB600" s="642"/>
      <c r="BC600" s="640"/>
      <c r="BD600" s="642"/>
      <c r="BE600" s="640"/>
      <c r="BF600" s="642"/>
      <c r="BG600" s="640"/>
      <c r="BH600" s="642"/>
      <c r="BI600" s="640"/>
      <c r="BJ600" s="642"/>
      <c r="BK600" s="640"/>
      <c r="BL600" s="642"/>
      <c r="BM600" s="640"/>
      <c r="BN600" s="642"/>
      <c r="BO600" s="640"/>
      <c r="BP600" s="642"/>
      <c r="BQ600" s="640"/>
      <c r="BR600" s="642"/>
      <c r="BS600" s="643">
        <f t="shared" si="115"/>
        <v>0</v>
      </c>
      <c r="BT600" s="644">
        <f t="shared" si="116"/>
        <v>0</v>
      </c>
      <c r="BU600" s="644">
        <f t="shared" si="117"/>
        <v>0</v>
      </c>
      <c r="BV600" s="644">
        <f t="shared" si="118"/>
        <v>0</v>
      </c>
      <c r="BW600" s="645">
        <f t="shared" si="477"/>
        <v>0</v>
      </c>
      <c r="BX600" s="338"/>
      <c r="BY600" s="338"/>
      <c r="BZ600" s="338"/>
      <c r="CA600" s="338"/>
      <c r="CB600" s="338"/>
      <c r="CC600" s="338"/>
    </row>
    <row r="601" ht="15.75" customHeight="1">
      <c r="A601" s="338"/>
      <c r="B601" s="338"/>
      <c r="C601" s="818"/>
      <c r="D601" s="638">
        <f t="shared" ref="D601:E601" si="616">I601+K601+M601+O601+Q601+S601+U601+W601+Y601+AA601+AC601+AE601+AG601+AI601+AK601+AM601+AO601+AQ601+AS601+AU601+AW601+AY601+BA601+BC601+BE601+BG601+BI601+BK601+BM601+BO601+BQ601</f>
        <v>0</v>
      </c>
      <c r="E601" s="505">
        <f t="shared" si="616"/>
        <v>0</v>
      </c>
      <c r="F601" s="639">
        <f t="shared" si="113"/>
        <v>0</v>
      </c>
      <c r="G601" s="327"/>
      <c r="H601" s="298">
        <f t="shared" si="114"/>
        <v>0</v>
      </c>
      <c r="I601" s="640"/>
      <c r="J601" s="642"/>
      <c r="K601" s="640"/>
      <c r="L601" s="642"/>
      <c r="M601" s="640"/>
      <c r="N601" s="642"/>
      <c r="O601" s="640"/>
      <c r="P601" s="642"/>
      <c r="Q601" s="640"/>
      <c r="R601" s="642"/>
      <c r="S601" s="640"/>
      <c r="T601" s="642"/>
      <c r="U601" s="640"/>
      <c r="V601" s="642"/>
      <c r="W601" s="640"/>
      <c r="X601" s="642"/>
      <c r="Y601" s="640"/>
      <c r="Z601" s="642"/>
      <c r="AA601" s="640"/>
      <c r="AB601" s="642"/>
      <c r="AC601" s="640"/>
      <c r="AD601" s="642"/>
      <c r="AE601" s="640"/>
      <c r="AF601" s="642"/>
      <c r="AG601" s="640"/>
      <c r="AH601" s="642"/>
      <c r="AI601" s="640"/>
      <c r="AJ601" s="642"/>
      <c r="AK601" s="640"/>
      <c r="AL601" s="642"/>
      <c r="AM601" s="640"/>
      <c r="AN601" s="642"/>
      <c r="AO601" s="640"/>
      <c r="AP601" s="642"/>
      <c r="AQ601" s="640"/>
      <c r="AR601" s="642"/>
      <c r="AS601" s="640"/>
      <c r="AT601" s="642"/>
      <c r="AU601" s="640"/>
      <c r="AV601" s="642"/>
      <c r="AW601" s="640"/>
      <c r="AX601" s="642"/>
      <c r="AY601" s="640"/>
      <c r="AZ601" s="642"/>
      <c r="BA601" s="640"/>
      <c r="BB601" s="642"/>
      <c r="BC601" s="640"/>
      <c r="BD601" s="642"/>
      <c r="BE601" s="640"/>
      <c r="BF601" s="642"/>
      <c r="BG601" s="640"/>
      <c r="BH601" s="642"/>
      <c r="BI601" s="640"/>
      <c r="BJ601" s="642"/>
      <c r="BK601" s="640"/>
      <c r="BL601" s="642"/>
      <c r="BM601" s="640"/>
      <c r="BN601" s="642"/>
      <c r="BO601" s="640"/>
      <c r="BP601" s="642"/>
      <c r="BQ601" s="640"/>
      <c r="BR601" s="642"/>
      <c r="BS601" s="643">
        <f t="shared" si="115"/>
        <v>0</v>
      </c>
      <c r="BT601" s="644">
        <f t="shared" si="116"/>
        <v>0</v>
      </c>
      <c r="BU601" s="644">
        <f t="shared" si="117"/>
        <v>0</v>
      </c>
      <c r="BV601" s="644">
        <f t="shared" si="118"/>
        <v>0</v>
      </c>
      <c r="BW601" s="645">
        <f t="shared" si="477"/>
        <v>0</v>
      </c>
      <c r="BX601" s="338"/>
      <c r="BY601" s="338"/>
      <c r="BZ601" s="338"/>
      <c r="CA601" s="338"/>
      <c r="CB601" s="338"/>
      <c r="CC601" s="338"/>
    </row>
    <row r="602" ht="15.75" customHeight="1">
      <c r="A602" s="338"/>
      <c r="B602" s="338"/>
      <c r="C602" s="818"/>
      <c r="D602" s="638">
        <f t="shared" ref="D602:E602" si="617">I602+K602+M602+O602+Q602+S602+U602+W602+Y602+AA602+AC602+AE602+AG602+AI602+AK602+AM602+AO602+AQ602+AS602+AU602+AW602+AY602+BA602+BC602+BE602+BG602+BI602+BK602+BM602+BO602+BQ602</f>
        <v>0</v>
      </c>
      <c r="E602" s="505">
        <f t="shared" si="617"/>
        <v>0</v>
      </c>
      <c r="F602" s="639">
        <f t="shared" si="113"/>
        <v>0</v>
      </c>
      <c r="G602" s="327"/>
      <c r="H602" s="298">
        <f t="shared" si="114"/>
        <v>0</v>
      </c>
      <c r="I602" s="640"/>
      <c r="J602" s="642"/>
      <c r="K602" s="640"/>
      <c r="L602" s="642"/>
      <c r="M602" s="640"/>
      <c r="N602" s="642"/>
      <c r="O602" s="640"/>
      <c r="P602" s="642"/>
      <c r="Q602" s="640"/>
      <c r="R602" s="642"/>
      <c r="S602" s="640"/>
      <c r="T602" s="642"/>
      <c r="U602" s="640"/>
      <c r="V602" s="642"/>
      <c r="W602" s="640"/>
      <c r="X602" s="642"/>
      <c r="Y602" s="640"/>
      <c r="Z602" s="642"/>
      <c r="AA602" s="640"/>
      <c r="AB602" s="642"/>
      <c r="AC602" s="640"/>
      <c r="AD602" s="642"/>
      <c r="AE602" s="640"/>
      <c r="AF602" s="642"/>
      <c r="AG602" s="640"/>
      <c r="AH602" s="642"/>
      <c r="AI602" s="640"/>
      <c r="AJ602" s="642"/>
      <c r="AK602" s="640"/>
      <c r="AL602" s="642"/>
      <c r="AM602" s="640"/>
      <c r="AN602" s="642"/>
      <c r="AO602" s="640"/>
      <c r="AP602" s="642"/>
      <c r="AQ602" s="640"/>
      <c r="AR602" s="642"/>
      <c r="AS602" s="640"/>
      <c r="AT602" s="642"/>
      <c r="AU602" s="640"/>
      <c r="AV602" s="642"/>
      <c r="AW602" s="640"/>
      <c r="AX602" s="642"/>
      <c r="AY602" s="640"/>
      <c r="AZ602" s="642"/>
      <c r="BA602" s="640"/>
      <c r="BB602" s="642"/>
      <c r="BC602" s="640"/>
      <c r="BD602" s="642"/>
      <c r="BE602" s="640"/>
      <c r="BF602" s="642"/>
      <c r="BG602" s="640"/>
      <c r="BH602" s="642"/>
      <c r="BI602" s="640"/>
      <c r="BJ602" s="642"/>
      <c r="BK602" s="640"/>
      <c r="BL602" s="642"/>
      <c r="BM602" s="640"/>
      <c r="BN602" s="642"/>
      <c r="BO602" s="640"/>
      <c r="BP602" s="642"/>
      <c r="BQ602" s="640"/>
      <c r="BR602" s="642"/>
      <c r="BS602" s="643">
        <f t="shared" si="115"/>
        <v>0</v>
      </c>
      <c r="BT602" s="644">
        <f t="shared" si="116"/>
        <v>0</v>
      </c>
      <c r="BU602" s="644">
        <f t="shared" si="117"/>
        <v>0</v>
      </c>
      <c r="BV602" s="644">
        <f t="shared" si="118"/>
        <v>0</v>
      </c>
      <c r="BW602" s="645">
        <f t="shared" si="477"/>
        <v>0</v>
      </c>
      <c r="BX602" s="338"/>
      <c r="BY602" s="338"/>
      <c r="BZ602" s="338"/>
      <c r="CA602" s="338"/>
      <c r="CB602" s="338"/>
      <c r="CC602" s="338"/>
    </row>
    <row r="603" ht="15.75" customHeight="1">
      <c r="A603" s="338"/>
      <c r="B603" s="338"/>
      <c r="C603" s="818"/>
      <c r="D603" s="638">
        <f t="shared" ref="D603:E603" si="618">I603+K603+M603+O603+Q603+S603+U603+W603+Y603+AA603+AC603+AE603+AG603+AI603+AK603+AM603+AO603+AQ603+AS603+AU603+AW603+AY603+BA603+BC603+BE603+BG603+BI603+BK603+BM603+BO603+BQ603</f>
        <v>0</v>
      </c>
      <c r="E603" s="505">
        <f t="shared" si="618"/>
        <v>0</v>
      </c>
      <c r="F603" s="639">
        <f t="shared" si="113"/>
        <v>0</v>
      </c>
      <c r="G603" s="327"/>
      <c r="H603" s="298">
        <f t="shared" si="114"/>
        <v>0</v>
      </c>
      <c r="I603" s="640"/>
      <c r="J603" s="642"/>
      <c r="K603" s="640"/>
      <c r="L603" s="642"/>
      <c r="M603" s="640"/>
      <c r="N603" s="642"/>
      <c r="O603" s="640"/>
      <c r="P603" s="642"/>
      <c r="Q603" s="640"/>
      <c r="R603" s="642"/>
      <c r="S603" s="640"/>
      <c r="T603" s="642"/>
      <c r="U603" s="640"/>
      <c r="V603" s="642"/>
      <c r="W603" s="640"/>
      <c r="X603" s="642"/>
      <c r="Y603" s="640"/>
      <c r="Z603" s="642"/>
      <c r="AA603" s="640"/>
      <c r="AB603" s="642"/>
      <c r="AC603" s="640"/>
      <c r="AD603" s="642"/>
      <c r="AE603" s="640"/>
      <c r="AF603" s="642"/>
      <c r="AG603" s="640"/>
      <c r="AH603" s="642"/>
      <c r="AI603" s="640"/>
      <c r="AJ603" s="642"/>
      <c r="AK603" s="640"/>
      <c r="AL603" s="642"/>
      <c r="AM603" s="640"/>
      <c r="AN603" s="642"/>
      <c r="AO603" s="640"/>
      <c r="AP603" s="642"/>
      <c r="AQ603" s="640"/>
      <c r="AR603" s="642"/>
      <c r="AS603" s="640"/>
      <c r="AT603" s="642"/>
      <c r="AU603" s="640"/>
      <c r="AV603" s="642"/>
      <c r="AW603" s="640"/>
      <c r="AX603" s="642"/>
      <c r="AY603" s="640"/>
      <c r="AZ603" s="642"/>
      <c r="BA603" s="640"/>
      <c r="BB603" s="642"/>
      <c r="BC603" s="640"/>
      <c r="BD603" s="642"/>
      <c r="BE603" s="640"/>
      <c r="BF603" s="642"/>
      <c r="BG603" s="640"/>
      <c r="BH603" s="642"/>
      <c r="BI603" s="640"/>
      <c r="BJ603" s="642"/>
      <c r="BK603" s="640"/>
      <c r="BL603" s="642"/>
      <c r="BM603" s="640"/>
      <c r="BN603" s="642"/>
      <c r="BO603" s="640"/>
      <c r="BP603" s="642"/>
      <c r="BQ603" s="640"/>
      <c r="BR603" s="642"/>
      <c r="BS603" s="643">
        <f t="shared" si="115"/>
        <v>0</v>
      </c>
      <c r="BT603" s="644">
        <f t="shared" si="116"/>
        <v>0</v>
      </c>
      <c r="BU603" s="644">
        <f t="shared" si="117"/>
        <v>0</v>
      </c>
      <c r="BV603" s="644">
        <f t="shared" si="118"/>
        <v>0</v>
      </c>
      <c r="BW603" s="645">
        <f t="shared" si="477"/>
        <v>0</v>
      </c>
      <c r="BX603" s="338"/>
      <c r="BY603" s="338"/>
      <c r="BZ603" s="338"/>
      <c r="CA603" s="338"/>
      <c r="CB603" s="338"/>
      <c r="CC603" s="338"/>
    </row>
    <row r="604" ht="15.75" customHeight="1">
      <c r="A604" s="338"/>
      <c r="B604" s="338"/>
      <c r="C604" s="818"/>
      <c r="D604" s="638">
        <f t="shared" ref="D604:E604" si="619">I604+K604+M604+O604+Q604+S604+U604+W604+Y604+AA604+AC604+AE604+AG604+AI604+AK604+AM604+AO604+AQ604+AS604+AU604+AW604+AY604+BA604+BC604+BE604+BG604+BI604+BK604+BM604+BO604+BQ604</f>
        <v>0</v>
      </c>
      <c r="E604" s="505">
        <f t="shared" si="619"/>
        <v>0</v>
      </c>
      <c r="F604" s="639">
        <f t="shared" si="113"/>
        <v>0</v>
      </c>
      <c r="G604" s="327"/>
      <c r="H604" s="298">
        <f t="shared" si="114"/>
        <v>0</v>
      </c>
      <c r="I604" s="640"/>
      <c r="J604" s="642"/>
      <c r="K604" s="640"/>
      <c r="L604" s="642"/>
      <c r="M604" s="640"/>
      <c r="N604" s="642"/>
      <c r="O604" s="640"/>
      <c r="P604" s="642"/>
      <c r="Q604" s="640"/>
      <c r="R604" s="642"/>
      <c r="S604" s="640"/>
      <c r="T604" s="642"/>
      <c r="U604" s="640"/>
      <c r="V604" s="642"/>
      <c r="W604" s="640"/>
      <c r="X604" s="642"/>
      <c r="Y604" s="640"/>
      <c r="Z604" s="642"/>
      <c r="AA604" s="640"/>
      <c r="AB604" s="642"/>
      <c r="AC604" s="640"/>
      <c r="AD604" s="642"/>
      <c r="AE604" s="640"/>
      <c r="AF604" s="642"/>
      <c r="AG604" s="640"/>
      <c r="AH604" s="642"/>
      <c r="AI604" s="640"/>
      <c r="AJ604" s="642"/>
      <c r="AK604" s="640"/>
      <c r="AL604" s="642"/>
      <c r="AM604" s="640"/>
      <c r="AN604" s="642"/>
      <c r="AO604" s="640"/>
      <c r="AP604" s="642"/>
      <c r="AQ604" s="640"/>
      <c r="AR604" s="642"/>
      <c r="AS604" s="640"/>
      <c r="AT604" s="642"/>
      <c r="AU604" s="640"/>
      <c r="AV604" s="642"/>
      <c r="AW604" s="640"/>
      <c r="AX604" s="642"/>
      <c r="AY604" s="640"/>
      <c r="AZ604" s="642"/>
      <c r="BA604" s="640"/>
      <c r="BB604" s="642"/>
      <c r="BC604" s="640"/>
      <c r="BD604" s="642"/>
      <c r="BE604" s="640"/>
      <c r="BF604" s="642"/>
      <c r="BG604" s="640"/>
      <c r="BH604" s="642"/>
      <c r="BI604" s="640"/>
      <c r="BJ604" s="642"/>
      <c r="BK604" s="640"/>
      <c r="BL604" s="642"/>
      <c r="BM604" s="640"/>
      <c r="BN604" s="642"/>
      <c r="BO604" s="640"/>
      <c r="BP604" s="642"/>
      <c r="BQ604" s="640"/>
      <c r="BR604" s="642"/>
      <c r="BS604" s="643">
        <f t="shared" si="115"/>
        <v>0</v>
      </c>
      <c r="BT604" s="644">
        <f t="shared" si="116"/>
        <v>0</v>
      </c>
      <c r="BU604" s="644">
        <f t="shared" si="117"/>
        <v>0</v>
      </c>
      <c r="BV604" s="644">
        <f t="shared" si="118"/>
        <v>0</v>
      </c>
      <c r="BW604" s="645">
        <f t="shared" si="477"/>
        <v>0</v>
      </c>
      <c r="BX604" s="338"/>
      <c r="BY604" s="338"/>
      <c r="BZ604" s="338"/>
      <c r="CA604" s="338"/>
      <c r="CB604" s="338"/>
      <c r="CC604" s="338"/>
    </row>
    <row r="605" ht="15.75" customHeight="1">
      <c r="A605" s="338"/>
      <c r="B605" s="338"/>
      <c r="C605" s="818"/>
      <c r="D605" s="638">
        <f t="shared" ref="D605:E605" si="620">I605+K605+M605+O605+Q605+S605+U605+W605+Y605+AA605+AC605+AE605+AG605+AI605+AK605+AM605+AO605+AQ605+AS605+AU605+AW605+AY605+BA605+BC605+BE605+BG605+BI605+BK605+BM605+BO605+BQ605</f>
        <v>0</v>
      </c>
      <c r="E605" s="505">
        <f t="shared" si="620"/>
        <v>0</v>
      </c>
      <c r="F605" s="639">
        <f t="shared" si="113"/>
        <v>0</v>
      </c>
      <c r="G605" s="327"/>
      <c r="H605" s="298">
        <f t="shared" si="114"/>
        <v>0</v>
      </c>
      <c r="I605" s="640"/>
      <c r="J605" s="642"/>
      <c r="K605" s="640"/>
      <c r="L605" s="642"/>
      <c r="M605" s="640"/>
      <c r="N605" s="642"/>
      <c r="O605" s="640"/>
      <c r="P605" s="642"/>
      <c r="Q605" s="640"/>
      <c r="R605" s="642"/>
      <c r="S605" s="640"/>
      <c r="T605" s="642"/>
      <c r="U605" s="640"/>
      <c r="V605" s="642"/>
      <c r="W605" s="640"/>
      <c r="X605" s="642"/>
      <c r="Y605" s="640"/>
      <c r="Z605" s="642"/>
      <c r="AA605" s="640"/>
      <c r="AB605" s="642"/>
      <c r="AC605" s="640"/>
      <c r="AD605" s="642"/>
      <c r="AE605" s="640"/>
      <c r="AF605" s="642"/>
      <c r="AG605" s="640"/>
      <c r="AH605" s="642"/>
      <c r="AI605" s="640"/>
      <c r="AJ605" s="642"/>
      <c r="AK605" s="640"/>
      <c r="AL605" s="642"/>
      <c r="AM605" s="640"/>
      <c r="AN605" s="642"/>
      <c r="AO605" s="640"/>
      <c r="AP605" s="642"/>
      <c r="AQ605" s="640"/>
      <c r="AR605" s="642"/>
      <c r="AS605" s="640"/>
      <c r="AT605" s="642"/>
      <c r="AU605" s="640"/>
      <c r="AV605" s="642"/>
      <c r="AW605" s="640"/>
      <c r="AX605" s="642"/>
      <c r="AY605" s="640"/>
      <c r="AZ605" s="642"/>
      <c r="BA605" s="640"/>
      <c r="BB605" s="642"/>
      <c r="BC605" s="640"/>
      <c r="BD605" s="642"/>
      <c r="BE605" s="640"/>
      <c r="BF605" s="642"/>
      <c r="BG605" s="640"/>
      <c r="BH605" s="642"/>
      <c r="BI605" s="640"/>
      <c r="BJ605" s="642"/>
      <c r="BK605" s="640"/>
      <c r="BL605" s="642"/>
      <c r="BM605" s="640"/>
      <c r="BN605" s="642"/>
      <c r="BO605" s="640"/>
      <c r="BP605" s="642"/>
      <c r="BQ605" s="640"/>
      <c r="BR605" s="642"/>
      <c r="BS605" s="643">
        <f t="shared" si="115"/>
        <v>0</v>
      </c>
      <c r="BT605" s="644">
        <f t="shared" si="116"/>
        <v>0</v>
      </c>
      <c r="BU605" s="644">
        <f t="shared" si="117"/>
        <v>0</v>
      </c>
      <c r="BV605" s="644">
        <f t="shared" si="118"/>
        <v>0</v>
      </c>
      <c r="BW605" s="645">
        <f t="shared" si="477"/>
        <v>0</v>
      </c>
      <c r="BX605" s="338"/>
      <c r="BY605" s="338"/>
      <c r="BZ605" s="338"/>
      <c r="CA605" s="338"/>
      <c r="CB605" s="338"/>
      <c r="CC605" s="338"/>
    </row>
    <row r="606" ht="15.75" customHeight="1">
      <c r="A606" s="338"/>
      <c r="B606" s="338"/>
      <c r="C606" s="818"/>
      <c r="D606" s="638">
        <f t="shared" ref="D606:E606" si="621">I606+K606+M606+O606+Q606+S606+U606+W606+Y606+AA606+AC606+AE606+AG606+AI606+AK606+AM606+AO606+AQ606+AS606+AU606+AW606+AY606+BA606+BC606+BE606+BG606+BI606+BK606+BM606+BO606+BQ606</f>
        <v>0</v>
      </c>
      <c r="E606" s="505">
        <f t="shared" si="621"/>
        <v>0</v>
      </c>
      <c r="F606" s="639">
        <f t="shared" si="113"/>
        <v>0</v>
      </c>
      <c r="G606" s="327"/>
      <c r="H606" s="298">
        <f t="shared" si="114"/>
        <v>0</v>
      </c>
      <c r="I606" s="640"/>
      <c r="J606" s="642"/>
      <c r="K606" s="640"/>
      <c r="L606" s="642"/>
      <c r="M606" s="640"/>
      <c r="N606" s="642"/>
      <c r="O606" s="640"/>
      <c r="P606" s="642"/>
      <c r="Q606" s="640"/>
      <c r="R606" s="642"/>
      <c r="S606" s="640"/>
      <c r="T606" s="642"/>
      <c r="U606" s="640"/>
      <c r="V606" s="642"/>
      <c r="W606" s="640"/>
      <c r="X606" s="642"/>
      <c r="Y606" s="640"/>
      <c r="Z606" s="642"/>
      <c r="AA606" s="640"/>
      <c r="AB606" s="642"/>
      <c r="AC606" s="640"/>
      <c r="AD606" s="642"/>
      <c r="AE606" s="640"/>
      <c r="AF606" s="642"/>
      <c r="AG606" s="640"/>
      <c r="AH606" s="642"/>
      <c r="AI606" s="640"/>
      <c r="AJ606" s="642"/>
      <c r="AK606" s="640"/>
      <c r="AL606" s="642"/>
      <c r="AM606" s="640"/>
      <c r="AN606" s="642"/>
      <c r="AO606" s="640"/>
      <c r="AP606" s="642"/>
      <c r="AQ606" s="640"/>
      <c r="AR606" s="642"/>
      <c r="AS606" s="640"/>
      <c r="AT606" s="642"/>
      <c r="AU606" s="640"/>
      <c r="AV606" s="642"/>
      <c r="AW606" s="640"/>
      <c r="AX606" s="642"/>
      <c r="AY606" s="640"/>
      <c r="AZ606" s="642"/>
      <c r="BA606" s="640"/>
      <c r="BB606" s="642"/>
      <c r="BC606" s="640"/>
      <c r="BD606" s="642"/>
      <c r="BE606" s="640"/>
      <c r="BF606" s="642"/>
      <c r="BG606" s="640"/>
      <c r="BH606" s="642"/>
      <c r="BI606" s="640"/>
      <c r="BJ606" s="642"/>
      <c r="BK606" s="640"/>
      <c r="BL606" s="642"/>
      <c r="BM606" s="640"/>
      <c r="BN606" s="642"/>
      <c r="BO606" s="640"/>
      <c r="BP606" s="642"/>
      <c r="BQ606" s="640"/>
      <c r="BR606" s="642"/>
      <c r="BS606" s="643">
        <f t="shared" si="115"/>
        <v>0</v>
      </c>
      <c r="BT606" s="644">
        <f t="shared" si="116"/>
        <v>0</v>
      </c>
      <c r="BU606" s="644">
        <f t="shared" si="117"/>
        <v>0</v>
      </c>
      <c r="BV606" s="644">
        <f t="shared" si="118"/>
        <v>0</v>
      </c>
      <c r="BW606" s="645">
        <f t="shared" si="477"/>
        <v>0</v>
      </c>
      <c r="BX606" s="338"/>
      <c r="BY606" s="338"/>
      <c r="BZ606" s="338"/>
      <c r="CA606" s="338"/>
      <c r="CB606" s="338"/>
      <c r="CC606" s="338"/>
    </row>
    <row r="607" ht="15.75" customHeight="1">
      <c r="A607" s="338"/>
      <c r="B607" s="338"/>
      <c r="C607" s="818"/>
      <c r="D607" s="638">
        <f t="shared" ref="D607:E607" si="622">I607+K607+M607+O607+Q607+S607+U607+W607+Y607+AA607+AC607+AE607+AG607+AI607+AK607+AM607+AO607+AQ607+AS607+AU607+AW607+AY607+BA607+BC607+BE607+BG607+BI607+BK607+BM607+BO607+BQ607</f>
        <v>0</v>
      </c>
      <c r="E607" s="505">
        <f t="shared" si="622"/>
        <v>0</v>
      </c>
      <c r="F607" s="639">
        <f t="shared" si="113"/>
        <v>0</v>
      </c>
      <c r="G607" s="327"/>
      <c r="H607" s="298">
        <f t="shared" si="114"/>
        <v>0</v>
      </c>
      <c r="I607" s="640"/>
      <c r="J607" s="642"/>
      <c r="K607" s="640"/>
      <c r="L607" s="642"/>
      <c r="M607" s="640"/>
      <c r="N607" s="642"/>
      <c r="O607" s="640"/>
      <c r="P607" s="642"/>
      <c r="Q607" s="640"/>
      <c r="R607" s="642"/>
      <c r="S607" s="640"/>
      <c r="T607" s="642"/>
      <c r="U607" s="640"/>
      <c r="V607" s="642"/>
      <c r="W607" s="640"/>
      <c r="X607" s="642"/>
      <c r="Y607" s="640"/>
      <c r="Z607" s="642"/>
      <c r="AA607" s="640"/>
      <c r="AB607" s="642"/>
      <c r="AC607" s="640"/>
      <c r="AD607" s="642"/>
      <c r="AE607" s="640"/>
      <c r="AF607" s="642"/>
      <c r="AG607" s="640"/>
      <c r="AH607" s="642"/>
      <c r="AI607" s="640"/>
      <c r="AJ607" s="642"/>
      <c r="AK607" s="640"/>
      <c r="AL607" s="642"/>
      <c r="AM607" s="640"/>
      <c r="AN607" s="642"/>
      <c r="AO607" s="640"/>
      <c r="AP607" s="642"/>
      <c r="AQ607" s="640"/>
      <c r="AR607" s="642"/>
      <c r="AS607" s="640"/>
      <c r="AT607" s="642"/>
      <c r="AU607" s="640"/>
      <c r="AV607" s="642"/>
      <c r="AW607" s="640"/>
      <c r="AX607" s="642"/>
      <c r="AY607" s="640"/>
      <c r="AZ607" s="642"/>
      <c r="BA607" s="640"/>
      <c r="BB607" s="642"/>
      <c r="BC607" s="640"/>
      <c r="BD607" s="642"/>
      <c r="BE607" s="640"/>
      <c r="BF607" s="642"/>
      <c r="BG607" s="640"/>
      <c r="BH607" s="642"/>
      <c r="BI607" s="640"/>
      <c r="BJ607" s="642"/>
      <c r="BK607" s="640"/>
      <c r="BL607" s="642"/>
      <c r="BM607" s="640"/>
      <c r="BN607" s="642"/>
      <c r="BO607" s="640"/>
      <c r="BP607" s="642"/>
      <c r="BQ607" s="640"/>
      <c r="BR607" s="642"/>
      <c r="BS607" s="643">
        <f t="shared" si="115"/>
        <v>0</v>
      </c>
      <c r="BT607" s="644">
        <f t="shared" si="116"/>
        <v>0</v>
      </c>
      <c r="BU607" s="644">
        <f t="shared" si="117"/>
        <v>0</v>
      </c>
      <c r="BV607" s="644">
        <f t="shared" si="118"/>
        <v>0</v>
      </c>
      <c r="BW607" s="645">
        <f t="shared" si="477"/>
        <v>0</v>
      </c>
      <c r="BX607" s="338"/>
      <c r="BY607" s="338"/>
      <c r="BZ607" s="338"/>
      <c r="CA607" s="338"/>
      <c r="CB607" s="338"/>
      <c r="CC607" s="338"/>
    </row>
    <row r="608" ht="15.75" customHeight="1">
      <c r="A608" s="338"/>
      <c r="B608" s="338"/>
      <c r="C608" s="818"/>
      <c r="D608" s="638">
        <f t="shared" ref="D608:E608" si="623">I608+K608+M608+O608+Q608+S608+U608+W608+Y608+AA608+AC608+AE608+AG608+AI608+AK608+AM608+AO608+AQ608+AS608+AU608+AW608+AY608+BA608+BC608+BE608+BG608+BI608+BK608+BM608+BO608+BQ608</f>
        <v>0</v>
      </c>
      <c r="E608" s="505">
        <f t="shared" si="623"/>
        <v>0</v>
      </c>
      <c r="F608" s="639">
        <f t="shared" si="113"/>
        <v>0</v>
      </c>
      <c r="G608" s="327"/>
      <c r="H608" s="298">
        <f t="shared" si="114"/>
        <v>0</v>
      </c>
      <c r="I608" s="640"/>
      <c r="J608" s="642"/>
      <c r="K608" s="640"/>
      <c r="L608" s="642"/>
      <c r="M608" s="640"/>
      <c r="N608" s="642"/>
      <c r="O608" s="640"/>
      <c r="P608" s="642"/>
      <c r="Q608" s="640"/>
      <c r="R608" s="642"/>
      <c r="S608" s="640"/>
      <c r="T608" s="642"/>
      <c r="U608" s="640"/>
      <c r="V608" s="642"/>
      <c r="W608" s="640"/>
      <c r="X608" s="642"/>
      <c r="Y608" s="640"/>
      <c r="Z608" s="642"/>
      <c r="AA608" s="640"/>
      <c r="AB608" s="642"/>
      <c r="AC608" s="640"/>
      <c r="AD608" s="642"/>
      <c r="AE608" s="640"/>
      <c r="AF608" s="642"/>
      <c r="AG608" s="640"/>
      <c r="AH608" s="642"/>
      <c r="AI608" s="640"/>
      <c r="AJ608" s="642"/>
      <c r="AK608" s="640"/>
      <c r="AL608" s="642"/>
      <c r="AM608" s="640"/>
      <c r="AN608" s="642"/>
      <c r="AO608" s="640"/>
      <c r="AP608" s="642"/>
      <c r="AQ608" s="640"/>
      <c r="AR608" s="642"/>
      <c r="AS608" s="640"/>
      <c r="AT608" s="642"/>
      <c r="AU608" s="640"/>
      <c r="AV608" s="642"/>
      <c r="AW608" s="640"/>
      <c r="AX608" s="642"/>
      <c r="AY608" s="640"/>
      <c r="AZ608" s="642"/>
      <c r="BA608" s="640"/>
      <c r="BB608" s="642"/>
      <c r="BC608" s="640"/>
      <c r="BD608" s="642"/>
      <c r="BE608" s="640"/>
      <c r="BF608" s="642"/>
      <c r="BG608" s="640"/>
      <c r="BH608" s="642"/>
      <c r="BI608" s="640"/>
      <c r="BJ608" s="642"/>
      <c r="BK608" s="640"/>
      <c r="BL608" s="642"/>
      <c r="BM608" s="640"/>
      <c r="BN608" s="642"/>
      <c r="BO608" s="640"/>
      <c r="BP608" s="642"/>
      <c r="BQ608" s="640"/>
      <c r="BR608" s="642"/>
      <c r="BS608" s="643">
        <f t="shared" si="115"/>
        <v>0</v>
      </c>
      <c r="BT608" s="644">
        <f t="shared" si="116"/>
        <v>0</v>
      </c>
      <c r="BU608" s="644">
        <f t="shared" si="117"/>
        <v>0</v>
      </c>
      <c r="BV608" s="644">
        <f t="shared" si="118"/>
        <v>0</v>
      </c>
      <c r="BW608" s="645">
        <f t="shared" si="477"/>
        <v>0</v>
      </c>
      <c r="BX608" s="338"/>
      <c r="BY608" s="338"/>
      <c r="BZ608" s="338"/>
      <c r="CA608" s="338"/>
      <c r="CB608" s="338"/>
      <c r="CC608" s="338"/>
    </row>
    <row r="609" ht="15.75" customHeight="1">
      <c r="A609" s="338"/>
      <c r="B609" s="338"/>
      <c r="C609" s="818"/>
      <c r="D609" s="638">
        <f t="shared" ref="D609:E609" si="624">I609+K609+M609+O609+Q609+S609+U609+W609+Y609+AA609+AC609+AE609+AG609+AI609+AK609+AM609+AO609+AQ609+AS609+AU609+AW609+AY609+BA609+BC609+BE609+BG609+BI609+BK609+BM609+BO609+BQ609</f>
        <v>0</v>
      </c>
      <c r="E609" s="505">
        <f t="shared" si="624"/>
        <v>0</v>
      </c>
      <c r="F609" s="639">
        <f t="shared" si="113"/>
        <v>0</v>
      </c>
      <c r="G609" s="327"/>
      <c r="H609" s="298">
        <f t="shared" si="114"/>
        <v>0</v>
      </c>
      <c r="I609" s="640"/>
      <c r="J609" s="642"/>
      <c r="K609" s="640"/>
      <c r="L609" s="642"/>
      <c r="M609" s="640"/>
      <c r="N609" s="642"/>
      <c r="O609" s="640"/>
      <c r="P609" s="642"/>
      <c r="Q609" s="640"/>
      <c r="R609" s="642"/>
      <c r="S609" s="640"/>
      <c r="T609" s="642"/>
      <c r="U609" s="640"/>
      <c r="V609" s="642"/>
      <c r="W609" s="640"/>
      <c r="X609" s="642"/>
      <c r="Y609" s="640"/>
      <c r="Z609" s="642"/>
      <c r="AA609" s="640"/>
      <c r="AB609" s="642"/>
      <c r="AC609" s="640"/>
      <c r="AD609" s="642"/>
      <c r="AE609" s="640"/>
      <c r="AF609" s="642"/>
      <c r="AG609" s="640"/>
      <c r="AH609" s="642"/>
      <c r="AI609" s="640"/>
      <c r="AJ609" s="642"/>
      <c r="AK609" s="640"/>
      <c r="AL609" s="642"/>
      <c r="AM609" s="640"/>
      <c r="AN609" s="642"/>
      <c r="AO609" s="640"/>
      <c r="AP609" s="642"/>
      <c r="AQ609" s="640"/>
      <c r="AR609" s="642"/>
      <c r="AS609" s="640"/>
      <c r="AT609" s="642"/>
      <c r="AU609" s="640"/>
      <c r="AV609" s="642"/>
      <c r="AW609" s="640"/>
      <c r="AX609" s="642"/>
      <c r="AY609" s="640"/>
      <c r="AZ609" s="642"/>
      <c r="BA609" s="640"/>
      <c r="BB609" s="642"/>
      <c r="BC609" s="640"/>
      <c r="BD609" s="642"/>
      <c r="BE609" s="640"/>
      <c r="BF609" s="642"/>
      <c r="BG609" s="640"/>
      <c r="BH609" s="642"/>
      <c r="BI609" s="640"/>
      <c r="BJ609" s="642"/>
      <c r="BK609" s="640"/>
      <c r="BL609" s="642"/>
      <c r="BM609" s="640"/>
      <c r="BN609" s="642"/>
      <c r="BO609" s="640"/>
      <c r="BP609" s="642"/>
      <c r="BQ609" s="640"/>
      <c r="BR609" s="642"/>
      <c r="BS609" s="643">
        <f t="shared" si="115"/>
        <v>0</v>
      </c>
      <c r="BT609" s="644">
        <f t="shared" si="116"/>
        <v>0</v>
      </c>
      <c r="BU609" s="644">
        <f t="shared" si="117"/>
        <v>0</v>
      </c>
      <c r="BV609" s="644">
        <f t="shared" si="118"/>
        <v>0</v>
      </c>
      <c r="BW609" s="645">
        <f t="shared" si="477"/>
        <v>0</v>
      </c>
      <c r="BX609" s="338"/>
      <c r="BY609" s="338"/>
      <c r="BZ609" s="338"/>
      <c r="CA609" s="338"/>
      <c r="CB609" s="338"/>
      <c r="CC609" s="338"/>
    </row>
    <row r="610" ht="15.75" customHeight="1">
      <c r="A610" s="338"/>
      <c r="B610" s="338"/>
      <c r="C610" s="818"/>
      <c r="D610" s="638">
        <f t="shared" ref="D610:E610" si="625">I610+K610+M610+O610+Q610+S610+U610+W610+Y610+AA610+AC610+AE610+AG610+AI610+AK610+AM610+AO610+AQ610+AS610+AU610+AW610+AY610+BA610+BC610+BE610+BG610+BI610+BK610+BM610+BO610+BQ610</f>
        <v>0</v>
      </c>
      <c r="E610" s="505">
        <f t="shared" si="625"/>
        <v>0</v>
      </c>
      <c r="F610" s="639">
        <f t="shared" si="113"/>
        <v>0</v>
      </c>
      <c r="G610" s="327"/>
      <c r="H610" s="298">
        <f t="shared" si="114"/>
        <v>0</v>
      </c>
      <c r="I610" s="640"/>
      <c r="J610" s="642"/>
      <c r="K610" s="640"/>
      <c r="L610" s="642"/>
      <c r="M610" s="640"/>
      <c r="N610" s="642"/>
      <c r="O610" s="640"/>
      <c r="P610" s="642"/>
      <c r="Q610" s="640"/>
      <c r="R610" s="642"/>
      <c r="S610" s="640"/>
      <c r="T610" s="642"/>
      <c r="U610" s="640"/>
      <c r="V610" s="642"/>
      <c r="W610" s="640"/>
      <c r="X610" s="642"/>
      <c r="Y610" s="640"/>
      <c r="Z610" s="642"/>
      <c r="AA610" s="640"/>
      <c r="AB610" s="642"/>
      <c r="AC610" s="640"/>
      <c r="AD610" s="642"/>
      <c r="AE610" s="640"/>
      <c r="AF610" s="642"/>
      <c r="AG610" s="640"/>
      <c r="AH610" s="642"/>
      <c r="AI610" s="640"/>
      <c r="AJ610" s="642"/>
      <c r="AK610" s="640"/>
      <c r="AL610" s="642"/>
      <c r="AM610" s="640"/>
      <c r="AN610" s="642"/>
      <c r="AO610" s="640"/>
      <c r="AP610" s="642"/>
      <c r="AQ610" s="640"/>
      <c r="AR610" s="642"/>
      <c r="AS610" s="640"/>
      <c r="AT610" s="642"/>
      <c r="AU610" s="640"/>
      <c r="AV610" s="642"/>
      <c r="AW610" s="640"/>
      <c r="AX610" s="642"/>
      <c r="AY610" s="640"/>
      <c r="AZ610" s="642"/>
      <c r="BA610" s="640"/>
      <c r="BB610" s="642"/>
      <c r="BC610" s="640"/>
      <c r="BD610" s="642"/>
      <c r="BE610" s="640"/>
      <c r="BF610" s="642"/>
      <c r="BG610" s="640"/>
      <c r="BH610" s="642"/>
      <c r="BI610" s="640"/>
      <c r="BJ610" s="642"/>
      <c r="BK610" s="640"/>
      <c r="BL610" s="642"/>
      <c r="BM610" s="640"/>
      <c r="BN610" s="642"/>
      <c r="BO610" s="640"/>
      <c r="BP610" s="642"/>
      <c r="BQ610" s="640"/>
      <c r="BR610" s="642"/>
      <c r="BS610" s="643">
        <f t="shared" si="115"/>
        <v>0</v>
      </c>
      <c r="BT610" s="644">
        <f t="shared" si="116"/>
        <v>0</v>
      </c>
      <c r="BU610" s="644">
        <f t="shared" si="117"/>
        <v>0</v>
      </c>
      <c r="BV610" s="644">
        <f t="shared" si="118"/>
        <v>0</v>
      </c>
      <c r="BW610" s="645">
        <f t="shared" si="477"/>
        <v>0</v>
      </c>
      <c r="BX610" s="338"/>
      <c r="BY610" s="338"/>
      <c r="BZ610" s="338"/>
      <c r="CA610" s="338"/>
      <c r="CB610" s="338"/>
      <c r="CC610" s="338"/>
    </row>
    <row r="611" ht="15.75" customHeight="1">
      <c r="A611" s="338"/>
      <c r="B611" s="338"/>
      <c r="C611" s="818"/>
      <c r="D611" s="638">
        <f t="shared" ref="D611:E611" si="626">I611+K611+M611+O611+Q611+S611+U611+W611+Y611+AA611+AC611+AE611+AG611+AI611+AK611+AM611+AO611+AQ611+AS611+AU611+AW611+AY611+BA611+BC611+BE611+BG611+BI611+BK611+BM611+BO611+BQ611</f>
        <v>0</v>
      </c>
      <c r="E611" s="505">
        <f t="shared" si="626"/>
        <v>0</v>
      </c>
      <c r="F611" s="639">
        <f t="shared" si="113"/>
        <v>0</v>
      </c>
      <c r="G611" s="327"/>
      <c r="H611" s="298">
        <f t="shared" si="114"/>
        <v>0</v>
      </c>
      <c r="I611" s="640"/>
      <c r="J611" s="642"/>
      <c r="K611" s="640"/>
      <c r="L611" s="642"/>
      <c r="M611" s="640"/>
      <c r="N611" s="642"/>
      <c r="O611" s="640"/>
      <c r="P611" s="642"/>
      <c r="Q611" s="640"/>
      <c r="R611" s="642"/>
      <c r="S611" s="640"/>
      <c r="T611" s="642"/>
      <c r="U611" s="640"/>
      <c r="V611" s="642"/>
      <c r="W611" s="640"/>
      <c r="X611" s="642"/>
      <c r="Y611" s="640"/>
      <c r="Z611" s="642"/>
      <c r="AA611" s="640"/>
      <c r="AB611" s="642"/>
      <c r="AC611" s="640"/>
      <c r="AD611" s="642"/>
      <c r="AE611" s="640"/>
      <c r="AF611" s="642"/>
      <c r="AG611" s="640"/>
      <c r="AH611" s="642"/>
      <c r="AI611" s="640"/>
      <c r="AJ611" s="642"/>
      <c r="AK611" s="640"/>
      <c r="AL611" s="642"/>
      <c r="AM611" s="640"/>
      <c r="AN611" s="642"/>
      <c r="AO611" s="640"/>
      <c r="AP611" s="642"/>
      <c r="AQ611" s="640"/>
      <c r="AR611" s="642"/>
      <c r="AS611" s="640"/>
      <c r="AT611" s="642"/>
      <c r="AU611" s="640"/>
      <c r="AV611" s="642"/>
      <c r="AW611" s="640"/>
      <c r="AX611" s="642"/>
      <c r="AY611" s="640"/>
      <c r="AZ611" s="642"/>
      <c r="BA611" s="640"/>
      <c r="BB611" s="642"/>
      <c r="BC611" s="640"/>
      <c r="BD611" s="642"/>
      <c r="BE611" s="640"/>
      <c r="BF611" s="642"/>
      <c r="BG611" s="640"/>
      <c r="BH611" s="642"/>
      <c r="BI611" s="640"/>
      <c r="BJ611" s="642"/>
      <c r="BK611" s="640"/>
      <c r="BL611" s="642"/>
      <c r="BM611" s="640"/>
      <c r="BN611" s="642"/>
      <c r="BO611" s="640"/>
      <c r="BP611" s="642"/>
      <c r="BQ611" s="640"/>
      <c r="BR611" s="642"/>
      <c r="BS611" s="643">
        <f t="shared" si="115"/>
        <v>0</v>
      </c>
      <c r="BT611" s="644">
        <f t="shared" si="116"/>
        <v>0</v>
      </c>
      <c r="BU611" s="644">
        <f t="shared" si="117"/>
        <v>0</v>
      </c>
      <c r="BV611" s="644">
        <f t="shared" si="118"/>
        <v>0</v>
      </c>
      <c r="BW611" s="645">
        <f t="shared" si="477"/>
        <v>0</v>
      </c>
      <c r="BX611" s="338"/>
      <c r="BY611" s="338"/>
      <c r="BZ611" s="338"/>
      <c r="CA611" s="338"/>
      <c r="CB611" s="338"/>
      <c r="CC611" s="338"/>
    </row>
    <row r="612" ht="15.75" customHeight="1">
      <c r="A612" s="338"/>
      <c r="B612" s="338"/>
      <c r="C612" s="818"/>
      <c r="D612" s="638">
        <f t="shared" ref="D612:E612" si="627">I612+K612+M612+O612+Q612+S612+U612+W612+Y612+AA612+AC612+AE612+AG612+AI612+AK612+AM612+AO612+AQ612+AS612+AU612+AW612+AY612+BA612+BC612+BE612+BG612+BI612+BK612+BM612+BO612+BQ612</f>
        <v>0</v>
      </c>
      <c r="E612" s="505">
        <f t="shared" si="627"/>
        <v>0</v>
      </c>
      <c r="F612" s="639">
        <f t="shared" si="113"/>
        <v>0</v>
      </c>
      <c r="G612" s="327"/>
      <c r="H612" s="298">
        <f t="shared" si="114"/>
        <v>0</v>
      </c>
      <c r="I612" s="640"/>
      <c r="J612" s="642"/>
      <c r="K612" s="640"/>
      <c r="L612" s="642"/>
      <c r="M612" s="640"/>
      <c r="N612" s="642"/>
      <c r="O612" s="640"/>
      <c r="P612" s="642"/>
      <c r="Q612" s="640"/>
      <c r="R612" s="642"/>
      <c r="S612" s="640"/>
      <c r="T612" s="642"/>
      <c r="U612" s="640"/>
      <c r="V612" s="642"/>
      <c r="W612" s="640"/>
      <c r="X612" s="642"/>
      <c r="Y612" s="640"/>
      <c r="Z612" s="642"/>
      <c r="AA612" s="640"/>
      <c r="AB612" s="642"/>
      <c r="AC612" s="640"/>
      <c r="AD612" s="642"/>
      <c r="AE612" s="640"/>
      <c r="AF612" s="642"/>
      <c r="AG612" s="640"/>
      <c r="AH612" s="642"/>
      <c r="AI612" s="640"/>
      <c r="AJ612" s="642"/>
      <c r="AK612" s="640"/>
      <c r="AL612" s="642"/>
      <c r="AM612" s="640"/>
      <c r="AN612" s="642"/>
      <c r="AO612" s="640"/>
      <c r="AP612" s="642"/>
      <c r="AQ612" s="640"/>
      <c r="AR612" s="642"/>
      <c r="AS612" s="640"/>
      <c r="AT612" s="642"/>
      <c r="AU612" s="640"/>
      <c r="AV612" s="642"/>
      <c r="AW612" s="640"/>
      <c r="AX612" s="642"/>
      <c r="AY612" s="640"/>
      <c r="AZ612" s="642"/>
      <c r="BA612" s="640"/>
      <c r="BB612" s="642"/>
      <c r="BC612" s="640"/>
      <c r="BD612" s="642"/>
      <c r="BE612" s="640"/>
      <c r="BF612" s="642"/>
      <c r="BG612" s="640"/>
      <c r="BH612" s="642"/>
      <c r="BI612" s="640"/>
      <c r="BJ612" s="642"/>
      <c r="BK612" s="640"/>
      <c r="BL612" s="642"/>
      <c r="BM612" s="640"/>
      <c r="BN612" s="642"/>
      <c r="BO612" s="640"/>
      <c r="BP612" s="642"/>
      <c r="BQ612" s="640"/>
      <c r="BR612" s="642"/>
      <c r="BS612" s="643">
        <f t="shared" si="115"/>
        <v>0</v>
      </c>
      <c r="BT612" s="644">
        <f t="shared" si="116"/>
        <v>0</v>
      </c>
      <c r="BU612" s="644">
        <f t="shared" si="117"/>
        <v>0</v>
      </c>
      <c r="BV612" s="644">
        <f t="shared" si="118"/>
        <v>0</v>
      </c>
      <c r="BW612" s="645">
        <f t="shared" si="477"/>
        <v>0</v>
      </c>
      <c r="BX612" s="338"/>
      <c r="BY612" s="338"/>
      <c r="BZ612" s="338"/>
      <c r="CA612" s="338"/>
      <c r="CB612" s="338"/>
      <c r="CC612" s="338"/>
    </row>
    <row r="613" ht="15.75" customHeight="1">
      <c r="A613" s="338"/>
      <c r="B613" s="338"/>
      <c r="C613" s="818"/>
      <c r="D613" s="638">
        <f t="shared" ref="D613:E613" si="628">I613+K613+M613+O613+Q613+S613+U613+W613+Y613+AA613+AC613+AE613+AG613+AI613+AK613+AM613+AO613+AQ613+AS613+AU613+AW613+AY613+BA613+BC613+BE613+BG613+BI613+BK613+BM613+BO613+BQ613</f>
        <v>0</v>
      </c>
      <c r="E613" s="505">
        <f t="shared" si="628"/>
        <v>0</v>
      </c>
      <c r="F613" s="639">
        <f t="shared" si="113"/>
        <v>0</v>
      </c>
      <c r="G613" s="327"/>
      <c r="H613" s="298">
        <f t="shared" si="114"/>
        <v>0</v>
      </c>
      <c r="I613" s="640"/>
      <c r="J613" s="642"/>
      <c r="K613" s="640"/>
      <c r="L613" s="642"/>
      <c r="M613" s="640"/>
      <c r="N613" s="642"/>
      <c r="O613" s="640"/>
      <c r="P613" s="642"/>
      <c r="Q613" s="640"/>
      <c r="R613" s="642"/>
      <c r="S613" s="640"/>
      <c r="T613" s="642"/>
      <c r="U613" s="640"/>
      <c r="V613" s="642"/>
      <c r="W613" s="640"/>
      <c r="X613" s="642"/>
      <c r="Y613" s="640"/>
      <c r="Z613" s="642"/>
      <c r="AA613" s="640"/>
      <c r="AB613" s="642"/>
      <c r="AC613" s="640"/>
      <c r="AD613" s="642"/>
      <c r="AE613" s="640"/>
      <c r="AF613" s="642"/>
      <c r="AG613" s="640"/>
      <c r="AH613" s="642"/>
      <c r="AI613" s="640"/>
      <c r="AJ613" s="642"/>
      <c r="AK613" s="640"/>
      <c r="AL613" s="642"/>
      <c r="AM613" s="640"/>
      <c r="AN613" s="642"/>
      <c r="AO613" s="640"/>
      <c r="AP613" s="642"/>
      <c r="AQ613" s="640"/>
      <c r="AR613" s="642"/>
      <c r="AS613" s="640"/>
      <c r="AT613" s="642"/>
      <c r="AU613" s="640"/>
      <c r="AV613" s="642"/>
      <c r="AW613" s="640"/>
      <c r="AX613" s="642"/>
      <c r="AY613" s="640"/>
      <c r="AZ613" s="642"/>
      <c r="BA613" s="640"/>
      <c r="BB613" s="642"/>
      <c r="BC613" s="640"/>
      <c r="BD613" s="642"/>
      <c r="BE613" s="640"/>
      <c r="BF613" s="642"/>
      <c r="BG613" s="640"/>
      <c r="BH613" s="642"/>
      <c r="BI613" s="640"/>
      <c r="BJ613" s="642"/>
      <c r="BK613" s="640"/>
      <c r="BL613" s="642"/>
      <c r="BM613" s="640"/>
      <c r="BN613" s="642"/>
      <c r="BO613" s="640"/>
      <c r="BP613" s="642"/>
      <c r="BQ613" s="640"/>
      <c r="BR613" s="642"/>
      <c r="BS613" s="643">
        <f t="shared" si="115"/>
        <v>0</v>
      </c>
      <c r="BT613" s="644">
        <f t="shared" si="116"/>
        <v>0</v>
      </c>
      <c r="BU613" s="644">
        <f t="shared" si="117"/>
        <v>0</v>
      </c>
      <c r="BV613" s="644">
        <f t="shared" si="118"/>
        <v>0</v>
      </c>
      <c r="BW613" s="645">
        <f t="shared" si="477"/>
        <v>0</v>
      </c>
      <c r="BX613" s="338"/>
      <c r="BY613" s="338"/>
      <c r="BZ613" s="338"/>
      <c r="CA613" s="338"/>
      <c r="CB613" s="338"/>
      <c r="CC613" s="338"/>
    </row>
    <row r="614" ht="15.75" customHeight="1">
      <c r="A614" s="338"/>
      <c r="B614" s="338"/>
      <c r="C614" s="818"/>
      <c r="D614" s="638">
        <f t="shared" ref="D614:E614" si="629">I614+K614+M614+O614+Q614+S614+U614+W614+Y614+AA614+AC614+AE614+AG614+AI614+AK614+AM614+AO614+AQ614+AS614+AU614+AW614+AY614+BA614+BC614+BE614+BG614+BI614+BK614+BM614+BO614+BQ614</f>
        <v>0</v>
      </c>
      <c r="E614" s="505">
        <f t="shared" si="629"/>
        <v>0</v>
      </c>
      <c r="F614" s="639">
        <f t="shared" si="113"/>
        <v>0</v>
      </c>
      <c r="G614" s="327"/>
      <c r="H614" s="298">
        <f t="shared" si="114"/>
        <v>0</v>
      </c>
      <c r="I614" s="640"/>
      <c r="J614" s="642"/>
      <c r="K614" s="640"/>
      <c r="L614" s="642"/>
      <c r="M614" s="640"/>
      <c r="N614" s="642"/>
      <c r="O614" s="640"/>
      <c r="P614" s="642"/>
      <c r="Q614" s="640"/>
      <c r="R614" s="642"/>
      <c r="S614" s="640"/>
      <c r="T614" s="642"/>
      <c r="U614" s="640"/>
      <c r="V614" s="642"/>
      <c r="W614" s="640"/>
      <c r="X614" s="642"/>
      <c r="Y614" s="640"/>
      <c r="Z614" s="642"/>
      <c r="AA614" s="640"/>
      <c r="AB614" s="642"/>
      <c r="AC614" s="640"/>
      <c r="AD614" s="642"/>
      <c r="AE614" s="640"/>
      <c r="AF614" s="642"/>
      <c r="AG614" s="640"/>
      <c r="AH614" s="642"/>
      <c r="AI614" s="640"/>
      <c r="AJ614" s="642"/>
      <c r="AK614" s="640"/>
      <c r="AL614" s="642"/>
      <c r="AM614" s="640"/>
      <c r="AN614" s="642"/>
      <c r="AO614" s="640"/>
      <c r="AP614" s="642"/>
      <c r="AQ614" s="640"/>
      <c r="AR614" s="642"/>
      <c r="AS614" s="640"/>
      <c r="AT614" s="642"/>
      <c r="AU614" s="640"/>
      <c r="AV614" s="642"/>
      <c r="AW614" s="640"/>
      <c r="AX614" s="642"/>
      <c r="AY614" s="640"/>
      <c r="AZ614" s="642"/>
      <c r="BA614" s="640"/>
      <c r="BB614" s="642"/>
      <c r="BC614" s="640"/>
      <c r="BD614" s="642"/>
      <c r="BE614" s="640"/>
      <c r="BF614" s="642"/>
      <c r="BG614" s="640"/>
      <c r="BH614" s="642"/>
      <c r="BI614" s="640"/>
      <c r="BJ614" s="642"/>
      <c r="BK614" s="640"/>
      <c r="BL614" s="642"/>
      <c r="BM614" s="640"/>
      <c r="BN614" s="642"/>
      <c r="BO614" s="640"/>
      <c r="BP614" s="642"/>
      <c r="BQ614" s="640"/>
      <c r="BR614" s="642"/>
      <c r="BS614" s="643">
        <f t="shared" si="115"/>
        <v>0</v>
      </c>
      <c r="BT614" s="644">
        <f t="shared" si="116"/>
        <v>0</v>
      </c>
      <c r="BU614" s="644">
        <f t="shared" si="117"/>
        <v>0</v>
      </c>
      <c r="BV614" s="644">
        <f t="shared" si="118"/>
        <v>0</v>
      </c>
      <c r="BW614" s="645">
        <f t="shared" si="477"/>
        <v>0</v>
      </c>
      <c r="BX614" s="338"/>
      <c r="BY614" s="338"/>
      <c r="BZ614" s="338"/>
      <c r="CA614" s="338"/>
      <c r="CB614" s="338"/>
      <c r="CC614" s="338"/>
    </row>
    <row r="615" ht="15.75" customHeight="1">
      <c r="A615" s="338"/>
      <c r="B615" s="338"/>
      <c r="C615" s="818"/>
      <c r="D615" s="638">
        <f t="shared" ref="D615:E615" si="630">I615+K615+M615+O615+Q615+S615+U615+W615+Y615+AA615+AC615+AE615+AG615+AI615+AK615+AM615+AO615+AQ615+AS615+AU615+AW615+AY615+BA615+BC615+BE615+BG615+BI615+BK615+BM615+BO615+BQ615</f>
        <v>0</v>
      </c>
      <c r="E615" s="505">
        <f t="shared" si="630"/>
        <v>0</v>
      </c>
      <c r="F615" s="639">
        <f t="shared" si="113"/>
        <v>0</v>
      </c>
      <c r="G615" s="327"/>
      <c r="H615" s="298">
        <f t="shared" si="114"/>
        <v>0</v>
      </c>
      <c r="I615" s="640"/>
      <c r="J615" s="642"/>
      <c r="K615" s="640"/>
      <c r="L615" s="642"/>
      <c r="M615" s="640"/>
      <c r="N615" s="642"/>
      <c r="O615" s="640"/>
      <c r="P615" s="642"/>
      <c r="Q615" s="640"/>
      <c r="R615" s="642"/>
      <c r="S615" s="640"/>
      <c r="T615" s="642"/>
      <c r="U615" s="640"/>
      <c r="V615" s="642"/>
      <c r="W615" s="640"/>
      <c r="X615" s="642"/>
      <c r="Y615" s="640"/>
      <c r="Z615" s="642"/>
      <c r="AA615" s="640"/>
      <c r="AB615" s="642"/>
      <c r="AC615" s="640"/>
      <c r="AD615" s="642"/>
      <c r="AE615" s="640"/>
      <c r="AF615" s="642"/>
      <c r="AG615" s="640"/>
      <c r="AH615" s="642"/>
      <c r="AI615" s="640"/>
      <c r="AJ615" s="642"/>
      <c r="AK615" s="640"/>
      <c r="AL615" s="642"/>
      <c r="AM615" s="640"/>
      <c r="AN615" s="642"/>
      <c r="AO615" s="640"/>
      <c r="AP615" s="642"/>
      <c r="AQ615" s="640"/>
      <c r="AR615" s="642"/>
      <c r="AS615" s="640"/>
      <c r="AT615" s="642"/>
      <c r="AU615" s="640"/>
      <c r="AV615" s="642"/>
      <c r="AW615" s="640"/>
      <c r="AX615" s="642"/>
      <c r="AY615" s="640"/>
      <c r="AZ615" s="642"/>
      <c r="BA615" s="640"/>
      <c r="BB615" s="642"/>
      <c r="BC615" s="640"/>
      <c r="BD615" s="642"/>
      <c r="BE615" s="640"/>
      <c r="BF615" s="642"/>
      <c r="BG615" s="640"/>
      <c r="BH615" s="642"/>
      <c r="BI615" s="640"/>
      <c r="BJ615" s="642"/>
      <c r="BK615" s="640"/>
      <c r="BL615" s="642"/>
      <c r="BM615" s="640"/>
      <c r="BN615" s="642"/>
      <c r="BO615" s="640"/>
      <c r="BP615" s="642"/>
      <c r="BQ615" s="640"/>
      <c r="BR615" s="642"/>
      <c r="BS615" s="643">
        <f t="shared" si="115"/>
        <v>0</v>
      </c>
      <c r="BT615" s="644">
        <f t="shared" si="116"/>
        <v>0</v>
      </c>
      <c r="BU615" s="644">
        <f t="shared" si="117"/>
        <v>0</v>
      </c>
      <c r="BV615" s="644">
        <f t="shared" si="118"/>
        <v>0</v>
      </c>
      <c r="BW615" s="645">
        <f t="shared" si="477"/>
        <v>0</v>
      </c>
      <c r="BX615" s="338"/>
      <c r="BY615" s="338"/>
      <c r="BZ615" s="338"/>
      <c r="CA615" s="338"/>
      <c r="CB615" s="338"/>
      <c r="CC615" s="338"/>
    </row>
    <row r="616" ht="15.75" customHeight="1">
      <c r="A616" s="338"/>
      <c r="B616" s="338"/>
      <c r="C616" s="818"/>
      <c r="D616" s="638">
        <f t="shared" ref="D616:E616" si="631">I616+K616+M616+O616+Q616+S616+U616+W616+Y616+AA616+AC616+AE616+AG616+AI616+AK616+AM616+AO616+AQ616+AS616+AU616+AW616+AY616+BA616+BC616+BE616+BG616+BI616+BK616+BM616+BO616+BQ616</f>
        <v>0</v>
      </c>
      <c r="E616" s="505">
        <f t="shared" si="631"/>
        <v>0</v>
      </c>
      <c r="F616" s="639">
        <f t="shared" si="113"/>
        <v>0</v>
      </c>
      <c r="G616" s="327"/>
      <c r="H616" s="298">
        <f t="shared" si="114"/>
        <v>0</v>
      </c>
      <c r="I616" s="640"/>
      <c r="J616" s="642"/>
      <c r="K616" s="640"/>
      <c r="L616" s="642"/>
      <c r="M616" s="640"/>
      <c r="N616" s="642"/>
      <c r="O616" s="640"/>
      <c r="P616" s="642"/>
      <c r="Q616" s="640"/>
      <c r="R616" s="642"/>
      <c r="S616" s="640"/>
      <c r="T616" s="642"/>
      <c r="U616" s="640"/>
      <c r="V616" s="642"/>
      <c r="W616" s="640"/>
      <c r="X616" s="642"/>
      <c r="Y616" s="640"/>
      <c r="Z616" s="642"/>
      <c r="AA616" s="640"/>
      <c r="AB616" s="642"/>
      <c r="AC616" s="640"/>
      <c r="AD616" s="642"/>
      <c r="AE616" s="640"/>
      <c r="AF616" s="642"/>
      <c r="AG616" s="640"/>
      <c r="AH616" s="642"/>
      <c r="AI616" s="640"/>
      <c r="AJ616" s="642"/>
      <c r="AK616" s="640"/>
      <c r="AL616" s="642"/>
      <c r="AM616" s="640"/>
      <c r="AN616" s="642"/>
      <c r="AO616" s="640"/>
      <c r="AP616" s="642"/>
      <c r="AQ616" s="640"/>
      <c r="AR616" s="642"/>
      <c r="AS616" s="640"/>
      <c r="AT616" s="642"/>
      <c r="AU616" s="640"/>
      <c r="AV616" s="642"/>
      <c r="AW616" s="640"/>
      <c r="AX616" s="642"/>
      <c r="AY616" s="640"/>
      <c r="AZ616" s="642"/>
      <c r="BA616" s="640"/>
      <c r="BB616" s="642"/>
      <c r="BC616" s="640"/>
      <c r="BD616" s="642"/>
      <c r="BE616" s="640"/>
      <c r="BF616" s="642"/>
      <c r="BG616" s="640"/>
      <c r="BH616" s="642"/>
      <c r="BI616" s="640"/>
      <c r="BJ616" s="642"/>
      <c r="BK616" s="640"/>
      <c r="BL616" s="642"/>
      <c r="BM616" s="640"/>
      <c r="BN616" s="642"/>
      <c r="BO616" s="640"/>
      <c r="BP616" s="642"/>
      <c r="BQ616" s="640"/>
      <c r="BR616" s="642"/>
      <c r="BS616" s="643">
        <f t="shared" si="115"/>
        <v>0</v>
      </c>
      <c r="BT616" s="644">
        <f t="shared" si="116"/>
        <v>0</v>
      </c>
      <c r="BU616" s="644">
        <f t="shared" si="117"/>
        <v>0</v>
      </c>
      <c r="BV616" s="644">
        <f t="shared" si="118"/>
        <v>0</v>
      </c>
      <c r="BW616" s="645">
        <f t="shared" si="477"/>
        <v>0</v>
      </c>
      <c r="BX616" s="338"/>
      <c r="BY616" s="338"/>
      <c r="BZ616" s="338"/>
      <c r="CA616" s="338"/>
      <c r="CB616" s="338"/>
      <c r="CC616" s="338"/>
    </row>
    <row r="617" ht="15.75" customHeight="1">
      <c r="A617" s="338"/>
      <c r="B617" s="338"/>
      <c r="C617" s="818"/>
      <c r="D617" s="638">
        <f t="shared" ref="D617:E617" si="632">I617+K617+M617+O617+Q617+S617+U617+W617+Y617+AA617+AC617+AE617+AG617+AI617+AK617+AM617+AO617+AQ617+AS617+AU617+AW617+AY617+BA617+BC617+BE617+BG617+BI617+BK617+BM617+BO617+BQ617</f>
        <v>0</v>
      </c>
      <c r="E617" s="505">
        <f t="shared" si="632"/>
        <v>0</v>
      </c>
      <c r="F617" s="639">
        <f t="shared" si="113"/>
        <v>0</v>
      </c>
      <c r="G617" s="327"/>
      <c r="H617" s="298">
        <f t="shared" si="114"/>
        <v>0</v>
      </c>
      <c r="I617" s="640"/>
      <c r="J617" s="642"/>
      <c r="K617" s="640"/>
      <c r="L617" s="642"/>
      <c r="M617" s="640"/>
      <c r="N617" s="642"/>
      <c r="O617" s="640"/>
      <c r="P617" s="642"/>
      <c r="Q617" s="640"/>
      <c r="R617" s="642"/>
      <c r="S617" s="640"/>
      <c r="T617" s="642"/>
      <c r="U617" s="640"/>
      <c r="V617" s="642"/>
      <c r="W617" s="640"/>
      <c r="X617" s="642"/>
      <c r="Y617" s="640"/>
      <c r="Z617" s="642"/>
      <c r="AA617" s="640"/>
      <c r="AB617" s="642"/>
      <c r="AC617" s="640"/>
      <c r="AD617" s="642"/>
      <c r="AE617" s="640"/>
      <c r="AF617" s="642"/>
      <c r="AG617" s="640"/>
      <c r="AH617" s="642"/>
      <c r="AI617" s="640"/>
      <c r="AJ617" s="642"/>
      <c r="AK617" s="640"/>
      <c r="AL617" s="642"/>
      <c r="AM617" s="640"/>
      <c r="AN617" s="642"/>
      <c r="AO617" s="640"/>
      <c r="AP617" s="642"/>
      <c r="AQ617" s="640"/>
      <c r="AR617" s="642"/>
      <c r="AS617" s="640"/>
      <c r="AT617" s="642"/>
      <c r="AU617" s="640"/>
      <c r="AV617" s="642"/>
      <c r="AW617" s="640"/>
      <c r="AX617" s="642"/>
      <c r="AY617" s="640"/>
      <c r="AZ617" s="642"/>
      <c r="BA617" s="640"/>
      <c r="BB617" s="642"/>
      <c r="BC617" s="640"/>
      <c r="BD617" s="642"/>
      <c r="BE617" s="640"/>
      <c r="BF617" s="642"/>
      <c r="BG617" s="640"/>
      <c r="BH617" s="642"/>
      <c r="BI617" s="640"/>
      <c r="BJ617" s="642"/>
      <c r="BK617" s="640"/>
      <c r="BL617" s="642"/>
      <c r="BM617" s="640"/>
      <c r="BN617" s="642"/>
      <c r="BO617" s="640"/>
      <c r="BP617" s="642"/>
      <c r="BQ617" s="640"/>
      <c r="BR617" s="642"/>
      <c r="BS617" s="643">
        <f t="shared" si="115"/>
        <v>0</v>
      </c>
      <c r="BT617" s="644">
        <f t="shared" si="116"/>
        <v>0</v>
      </c>
      <c r="BU617" s="644">
        <f t="shared" si="117"/>
        <v>0</v>
      </c>
      <c r="BV617" s="644">
        <f t="shared" si="118"/>
        <v>0</v>
      </c>
      <c r="BW617" s="645">
        <f t="shared" si="477"/>
        <v>0</v>
      </c>
      <c r="BX617" s="338"/>
      <c r="BY617" s="338"/>
      <c r="BZ617" s="338"/>
      <c r="CA617" s="338"/>
      <c r="CB617" s="338"/>
      <c r="CC617" s="338"/>
    </row>
    <row r="618" ht="15.75" customHeight="1">
      <c r="A618" s="338"/>
      <c r="B618" s="338"/>
      <c r="C618" s="818"/>
      <c r="D618" s="638">
        <f t="shared" ref="D618:E618" si="633">I618+K618+M618+O618+Q618+S618+U618+W618+Y618+AA618+AC618+AE618+AG618+AI618+AK618+AM618+AO618+AQ618+AS618+AU618+AW618+AY618+BA618+BC618+BE618+BG618+BI618+BK618+BM618+BO618+BQ618</f>
        <v>0</v>
      </c>
      <c r="E618" s="505">
        <f t="shared" si="633"/>
        <v>0</v>
      </c>
      <c r="F618" s="639">
        <f t="shared" si="113"/>
        <v>0</v>
      </c>
      <c r="G618" s="327"/>
      <c r="H618" s="298">
        <f t="shared" si="114"/>
        <v>0</v>
      </c>
      <c r="I618" s="640"/>
      <c r="J618" s="642"/>
      <c r="K618" s="640"/>
      <c r="L618" s="642"/>
      <c r="M618" s="640"/>
      <c r="N618" s="642"/>
      <c r="O618" s="640"/>
      <c r="P618" s="642"/>
      <c r="Q618" s="640"/>
      <c r="R618" s="642"/>
      <c r="S618" s="640"/>
      <c r="T618" s="642"/>
      <c r="U618" s="640"/>
      <c r="V618" s="642"/>
      <c r="W618" s="640"/>
      <c r="X618" s="642"/>
      <c r="Y618" s="640"/>
      <c r="Z618" s="642"/>
      <c r="AA618" s="640"/>
      <c r="AB618" s="642"/>
      <c r="AC618" s="640"/>
      <c r="AD618" s="642"/>
      <c r="AE618" s="640"/>
      <c r="AF618" s="642"/>
      <c r="AG618" s="640"/>
      <c r="AH618" s="642"/>
      <c r="AI618" s="640"/>
      <c r="AJ618" s="642"/>
      <c r="AK618" s="640"/>
      <c r="AL618" s="642"/>
      <c r="AM618" s="640"/>
      <c r="AN618" s="642"/>
      <c r="AO618" s="640"/>
      <c r="AP618" s="642"/>
      <c r="AQ618" s="640"/>
      <c r="AR618" s="642"/>
      <c r="AS618" s="640"/>
      <c r="AT618" s="642"/>
      <c r="AU618" s="640"/>
      <c r="AV618" s="642"/>
      <c r="AW618" s="640"/>
      <c r="AX618" s="642"/>
      <c r="AY618" s="640"/>
      <c r="AZ618" s="642"/>
      <c r="BA618" s="640"/>
      <c r="BB618" s="642"/>
      <c r="BC618" s="640"/>
      <c r="BD618" s="642"/>
      <c r="BE618" s="640"/>
      <c r="BF618" s="642"/>
      <c r="BG618" s="640"/>
      <c r="BH618" s="642"/>
      <c r="BI618" s="640"/>
      <c r="BJ618" s="642"/>
      <c r="BK618" s="640"/>
      <c r="BL618" s="642"/>
      <c r="BM618" s="640"/>
      <c r="BN618" s="642"/>
      <c r="BO618" s="640"/>
      <c r="BP618" s="642"/>
      <c r="BQ618" s="640"/>
      <c r="BR618" s="642"/>
      <c r="BS618" s="643">
        <f t="shared" si="115"/>
        <v>0</v>
      </c>
      <c r="BT618" s="644">
        <f t="shared" si="116"/>
        <v>0</v>
      </c>
      <c r="BU618" s="644">
        <f t="shared" si="117"/>
        <v>0</v>
      </c>
      <c r="BV618" s="644">
        <f t="shared" si="118"/>
        <v>0</v>
      </c>
      <c r="BW618" s="645">
        <f t="shared" si="477"/>
        <v>0</v>
      </c>
      <c r="BX618" s="338"/>
      <c r="BY618" s="338"/>
      <c r="BZ618" s="338"/>
      <c r="CA618" s="338"/>
      <c r="CB618" s="338"/>
      <c r="CC618" s="338"/>
    </row>
    <row r="619" ht="15.75" customHeight="1">
      <c r="A619" s="338"/>
      <c r="B619" s="338"/>
      <c r="C619" s="818"/>
      <c r="D619" s="638">
        <f t="shared" ref="D619:E619" si="634">I619+K619+M619+O619+Q619+S619+U619+W619+Y619+AA619+AC619+AE619+AG619+AI619+AK619+AM619+AO619+AQ619+AS619+AU619+AW619+AY619+BA619+BC619+BE619+BG619+BI619+BK619+BM619+BO619+BQ619</f>
        <v>0</v>
      </c>
      <c r="E619" s="505">
        <f t="shared" si="634"/>
        <v>0</v>
      </c>
      <c r="F619" s="639">
        <f t="shared" si="113"/>
        <v>0</v>
      </c>
      <c r="G619" s="327"/>
      <c r="H619" s="298">
        <f t="shared" si="114"/>
        <v>0</v>
      </c>
      <c r="I619" s="640"/>
      <c r="J619" s="642"/>
      <c r="K619" s="640"/>
      <c r="L619" s="642"/>
      <c r="M619" s="640"/>
      <c r="N619" s="642"/>
      <c r="O619" s="640"/>
      <c r="P619" s="642"/>
      <c r="Q619" s="640"/>
      <c r="R619" s="642"/>
      <c r="S619" s="640"/>
      <c r="T619" s="642"/>
      <c r="U619" s="640"/>
      <c r="V619" s="642"/>
      <c r="W619" s="640"/>
      <c r="X619" s="642"/>
      <c r="Y619" s="640"/>
      <c r="Z619" s="642"/>
      <c r="AA619" s="640"/>
      <c r="AB619" s="642"/>
      <c r="AC619" s="640"/>
      <c r="AD619" s="642"/>
      <c r="AE619" s="640"/>
      <c r="AF619" s="642"/>
      <c r="AG619" s="640"/>
      <c r="AH619" s="642"/>
      <c r="AI619" s="640"/>
      <c r="AJ619" s="642"/>
      <c r="AK619" s="640"/>
      <c r="AL619" s="642"/>
      <c r="AM619" s="640"/>
      <c r="AN619" s="642"/>
      <c r="AO619" s="640"/>
      <c r="AP619" s="642"/>
      <c r="AQ619" s="640"/>
      <c r="AR619" s="642"/>
      <c r="AS619" s="640"/>
      <c r="AT619" s="642"/>
      <c r="AU619" s="640"/>
      <c r="AV619" s="642"/>
      <c r="AW619" s="640"/>
      <c r="AX619" s="642"/>
      <c r="AY619" s="640"/>
      <c r="AZ619" s="642"/>
      <c r="BA619" s="640"/>
      <c r="BB619" s="642"/>
      <c r="BC619" s="640"/>
      <c r="BD619" s="642"/>
      <c r="BE619" s="640"/>
      <c r="BF619" s="642"/>
      <c r="BG619" s="640"/>
      <c r="BH619" s="642"/>
      <c r="BI619" s="640"/>
      <c r="BJ619" s="642"/>
      <c r="BK619" s="640"/>
      <c r="BL619" s="642"/>
      <c r="BM619" s="640"/>
      <c r="BN619" s="642"/>
      <c r="BO619" s="640"/>
      <c r="BP619" s="642"/>
      <c r="BQ619" s="640"/>
      <c r="BR619" s="642"/>
      <c r="BS619" s="643">
        <f t="shared" si="115"/>
        <v>0</v>
      </c>
      <c r="BT619" s="644">
        <f t="shared" si="116"/>
        <v>0</v>
      </c>
      <c r="BU619" s="644">
        <f t="shared" si="117"/>
        <v>0</v>
      </c>
      <c r="BV619" s="644">
        <f t="shared" si="118"/>
        <v>0</v>
      </c>
      <c r="BW619" s="645">
        <f t="shared" si="477"/>
        <v>0</v>
      </c>
      <c r="BX619" s="338"/>
      <c r="BY619" s="338"/>
      <c r="BZ619" s="338"/>
      <c r="CA619" s="338"/>
      <c r="CB619" s="338"/>
      <c r="CC619" s="338"/>
    </row>
    <row r="620" ht="15.75" customHeight="1">
      <c r="A620" s="338"/>
      <c r="B620" s="338"/>
      <c r="C620" s="818"/>
      <c r="D620" s="638">
        <f t="shared" ref="D620:E620" si="635">I620+K620+M620+O620+Q620+S620+U620+W620+Y620+AA620+AC620+AE620+AG620+AI620+AK620+AM620+AO620+AQ620+AS620+AU620+AW620+AY620+BA620+BC620+BE620+BG620+BI620+BK620+BM620+BO620+BQ620</f>
        <v>0</v>
      </c>
      <c r="E620" s="505">
        <f t="shared" si="635"/>
        <v>0</v>
      </c>
      <c r="F620" s="639">
        <f t="shared" si="113"/>
        <v>0</v>
      </c>
      <c r="G620" s="327"/>
      <c r="H620" s="298">
        <f t="shared" si="114"/>
        <v>0</v>
      </c>
      <c r="I620" s="640"/>
      <c r="J620" s="642"/>
      <c r="K620" s="640"/>
      <c r="L620" s="642"/>
      <c r="M620" s="640"/>
      <c r="N620" s="642"/>
      <c r="O620" s="640"/>
      <c r="P620" s="642"/>
      <c r="Q620" s="640"/>
      <c r="R620" s="642"/>
      <c r="S620" s="640"/>
      <c r="T620" s="642"/>
      <c r="U620" s="640"/>
      <c r="V620" s="642"/>
      <c r="W620" s="640"/>
      <c r="X620" s="642"/>
      <c r="Y620" s="640"/>
      <c r="Z620" s="642"/>
      <c r="AA620" s="640"/>
      <c r="AB620" s="642"/>
      <c r="AC620" s="640"/>
      <c r="AD620" s="642"/>
      <c r="AE620" s="640"/>
      <c r="AF620" s="642"/>
      <c r="AG620" s="640"/>
      <c r="AH620" s="642"/>
      <c r="AI620" s="640"/>
      <c r="AJ620" s="642"/>
      <c r="AK620" s="640"/>
      <c r="AL620" s="642"/>
      <c r="AM620" s="640"/>
      <c r="AN620" s="642"/>
      <c r="AO620" s="640"/>
      <c r="AP620" s="642"/>
      <c r="AQ620" s="640"/>
      <c r="AR620" s="642"/>
      <c r="AS620" s="640"/>
      <c r="AT620" s="642"/>
      <c r="AU620" s="640"/>
      <c r="AV620" s="642"/>
      <c r="AW620" s="640"/>
      <c r="AX620" s="642"/>
      <c r="AY620" s="640"/>
      <c r="AZ620" s="642"/>
      <c r="BA620" s="640"/>
      <c r="BB620" s="642"/>
      <c r="BC620" s="640"/>
      <c r="BD620" s="642"/>
      <c r="BE620" s="640"/>
      <c r="BF620" s="642"/>
      <c r="BG620" s="640"/>
      <c r="BH620" s="642"/>
      <c r="BI620" s="640"/>
      <c r="BJ620" s="642"/>
      <c r="BK620" s="640"/>
      <c r="BL620" s="642"/>
      <c r="BM620" s="640"/>
      <c r="BN620" s="642"/>
      <c r="BO620" s="640"/>
      <c r="BP620" s="642"/>
      <c r="BQ620" s="640"/>
      <c r="BR620" s="642"/>
      <c r="BS620" s="643">
        <f t="shared" si="115"/>
        <v>0</v>
      </c>
      <c r="BT620" s="644">
        <f t="shared" si="116"/>
        <v>0</v>
      </c>
      <c r="BU620" s="644">
        <f t="shared" si="117"/>
        <v>0</v>
      </c>
      <c r="BV620" s="644">
        <f t="shared" si="118"/>
        <v>0</v>
      </c>
      <c r="BW620" s="645">
        <f t="shared" si="477"/>
        <v>0</v>
      </c>
      <c r="BX620" s="338"/>
      <c r="BY620" s="338"/>
      <c r="BZ620" s="338"/>
      <c r="CA620" s="338"/>
      <c r="CB620" s="338"/>
      <c r="CC620" s="338"/>
    </row>
    <row r="621" ht="15.75" customHeight="1">
      <c r="A621" s="338"/>
      <c r="B621" s="338"/>
      <c r="C621" s="818"/>
      <c r="D621" s="638">
        <f t="shared" ref="D621:E621" si="636">I621+K621+M621+O621+Q621+S621+U621+W621+Y621+AA621+AC621+AE621+AG621+AI621+AK621+AM621+AO621+AQ621+AS621+AU621+AW621+AY621+BA621+BC621+BE621+BG621+BI621+BK621+BM621+BO621+BQ621</f>
        <v>0</v>
      </c>
      <c r="E621" s="505">
        <f t="shared" si="636"/>
        <v>0</v>
      </c>
      <c r="F621" s="639">
        <f t="shared" si="113"/>
        <v>0</v>
      </c>
      <c r="G621" s="327"/>
      <c r="H621" s="298">
        <f t="shared" si="114"/>
        <v>0</v>
      </c>
      <c r="I621" s="640"/>
      <c r="J621" s="642"/>
      <c r="K621" s="640"/>
      <c r="L621" s="642"/>
      <c r="M621" s="640"/>
      <c r="N621" s="642"/>
      <c r="O621" s="640"/>
      <c r="P621" s="642"/>
      <c r="Q621" s="640"/>
      <c r="R621" s="642"/>
      <c r="S621" s="640"/>
      <c r="T621" s="642"/>
      <c r="U621" s="640"/>
      <c r="V621" s="642"/>
      <c r="W621" s="640"/>
      <c r="X621" s="642"/>
      <c r="Y621" s="640"/>
      <c r="Z621" s="642"/>
      <c r="AA621" s="640"/>
      <c r="AB621" s="642"/>
      <c r="AC621" s="640"/>
      <c r="AD621" s="642"/>
      <c r="AE621" s="640"/>
      <c r="AF621" s="642"/>
      <c r="AG621" s="640"/>
      <c r="AH621" s="642"/>
      <c r="AI621" s="640"/>
      <c r="AJ621" s="642"/>
      <c r="AK621" s="640"/>
      <c r="AL621" s="642"/>
      <c r="AM621" s="640"/>
      <c r="AN621" s="642"/>
      <c r="AO621" s="640"/>
      <c r="AP621" s="642"/>
      <c r="AQ621" s="640"/>
      <c r="AR621" s="642"/>
      <c r="AS621" s="640"/>
      <c r="AT621" s="642"/>
      <c r="AU621" s="640"/>
      <c r="AV621" s="642"/>
      <c r="AW621" s="640"/>
      <c r="AX621" s="642"/>
      <c r="AY621" s="640"/>
      <c r="AZ621" s="642"/>
      <c r="BA621" s="640"/>
      <c r="BB621" s="642"/>
      <c r="BC621" s="640"/>
      <c r="BD621" s="642"/>
      <c r="BE621" s="640"/>
      <c r="BF621" s="642"/>
      <c r="BG621" s="640"/>
      <c r="BH621" s="642"/>
      <c r="BI621" s="640"/>
      <c r="BJ621" s="642"/>
      <c r="BK621" s="640"/>
      <c r="BL621" s="642"/>
      <c r="BM621" s="640"/>
      <c r="BN621" s="642"/>
      <c r="BO621" s="640"/>
      <c r="BP621" s="642"/>
      <c r="BQ621" s="640"/>
      <c r="BR621" s="642"/>
      <c r="BS621" s="643">
        <f t="shared" si="115"/>
        <v>0</v>
      </c>
      <c r="BT621" s="644">
        <f t="shared" si="116"/>
        <v>0</v>
      </c>
      <c r="BU621" s="644">
        <f t="shared" si="117"/>
        <v>0</v>
      </c>
      <c r="BV621" s="644">
        <f t="shared" si="118"/>
        <v>0</v>
      </c>
      <c r="BW621" s="645">
        <f t="shared" si="477"/>
        <v>0</v>
      </c>
      <c r="BX621" s="338"/>
      <c r="BY621" s="338"/>
      <c r="BZ621" s="338"/>
      <c r="CA621" s="338"/>
      <c r="CB621" s="338"/>
      <c r="CC621" s="338"/>
    </row>
    <row r="622" ht="15.75" customHeight="1">
      <c r="A622" s="338"/>
      <c r="B622" s="338"/>
      <c r="C622" s="818"/>
      <c r="D622" s="638">
        <f t="shared" ref="D622:E622" si="637">I622+K622+M622+O622+Q622+S622+U622+W622+Y622+AA622+AC622+AE622+AG622+AI622+AK622+AM622+AO622+AQ622+AS622+AU622+AW622+AY622+BA622+BC622+BE622+BG622+BI622+BK622+BM622+BO622+BQ622</f>
        <v>0</v>
      </c>
      <c r="E622" s="505">
        <f t="shared" si="637"/>
        <v>0</v>
      </c>
      <c r="F622" s="639">
        <f t="shared" si="113"/>
        <v>0</v>
      </c>
      <c r="G622" s="327"/>
      <c r="H622" s="298">
        <f t="shared" si="114"/>
        <v>0</v>
      </c>
      <c r="I622" s="640"/>
      <c r="J622" s="642"/>
      <c r="K622" s="640"/>
      <c r="L622" s="642"/>
      <c r="M622" s="640"/>
      <c r="N622" s="642"/>
      <c r="O622" s="640"/>
      <c r="P622" s="642"/>
      <c r="Q622" s="640"/>
      <c r="R622" s="642"/>
      <c r="S622" s="640"/>
      <c r="T622" s="642"/>
      <c r="U622" s="640"/>
      <c r="V622" s="642"/>
      <c r="W622" s="640"/>
      <c r="X622" s="642"/>
      <c r="Y622" s="640"/>
      <c r="Z622" s="642"/>
      <c r="AA622" s="640"/>
      <c r="AB622" s="642"/>
      <c r="AC622" s="640"/>
      <c r="AD622" s="642"/>
      <c r="AE622" s="640"/>
      <c r="AF622" s="642"/>
      <c r="AG622" s="640"/>
      <c r="AH622" s="642"/>
      <c r="AI622" s="640"/>
      <c r="AJ622" s="642"/>
      <c r="AK622" s="640"/>
      <c r="AL622" s="642"/>
      <c r="AM622" s="640"/>
      <c r="AN622" s="642"/>
      <c r="AO622" s="640"/>
      <c r="AP622" s="642"/>
      <c r="AQ622" s="640"/>
      <c r="AR622" s="642"/>
      <c r="AS622" s="640"/>
      <c r="AT622" s="642"/>
      <c r="AU622" s="640"/>
      <c r="AV622" s="642"/>
      <c r="AW622" s="640"/>
      <c r="AX622" s="642"/>
      <c r="AY622" s="640"/>
      <c r="AZ622" s="642"/>
      <c r="BA622" s="640"/>
      <c r="BB622" s="642"/>
      <c r="BC622" s="640"/>
      <c r="BD622" s="642"/>
      <c r="BE622" s="640"/>
      <c r="BF622" s="642"/>
      <c r="BG622" s="640"/>
      <c r="BH622" s="642"/>
      <c r="BI622" s="640"/>
      <c r="BJ622" s="642"/>
      <c r="BK622" s="640"/>
      <c r="BL622" s="642"/>
      <c r="BM622" s="640"/>
      <c r="BN622" s="642"/>
      <c r="BO622" s="640"/>
      <c r="BP622" s="642"/>
      <c r="BQ622" s="640"/>
      <c r="BR622" s="642"/>
      <c r="BS622" s="643">
        <f t="shared" si="115"/>
        <v>0</v>
      </c>
      <c r="BT622" s="644">
        <f t="shared" si="116"/>
        <v>0</v>
      </c>
      <c r="BU622" s="644">
        <f t="shared" si="117"/>
        <v>0</v>
      </c>
      <c r="BV622" s="644">
        <f t="shared" si="118"/>
        <v>0</v>
      </c>
      <c r="BW622" s="645">
        <f t="shared" si="477"/>
        <v>0</v>
      </c>
      <c r="BX622" s="338"/>
      <c r="BY622" s="338"/>
      <c r="BZ622" s="338"/>
      <c r="CA622" s="338"/>
      <c r="CB622" s="338"/>
      <c r="CC622" s="338"/>
    </row>
    <row r="623" ht="15.75" customHeight="1">
      <c r="A623" s="338"/>
      <c r="B623" s="338"/>
      <c r="C623" s="818"/>
      <c r="D623" s="638">
        <f t="shared" ref="D623:E623" si="638">I623+K623+M623+O623+Q623+S623+U623+W623+Y623+AA623+AC623+AE623+AG623+AI623+AK623+AM623+AO623+AQ623+AS623+AU623+AW623+AY623+BA623+BC623+BE623+BG623+BI623+BK623+BM623+BO623+BQ623</f>
        <v>0</v>
      </c>
      <c r="E623" s="505">
        <f t="shared" si="638"/>
        <v>0</v>
      </c>
      <c r="F623" s="639">
        <f t="shared" si="113"/>
        <v>0</v>
      </c>
      <c r="G623" s="327"/>
      <c r="H623" s="298">
        <f t="shared" si="114"/>
        <v>0</v>
      </c>
      <c r="I623" s="640"/>
      <c r="J623" s="642"/>
      <c r="K623" s="640"/>
      <c r="L623" s="642"/>
      <c r="M623" s="640"/>
      <c r="N623" s="642"/>
      <c r="O623" s="640"/>
      <c r="P623" s="642"/>
      <c r="Q623" s="640"/>
      <c r="R623" s="642"/>
      <c r="S623" s="640"/>
      <c r="T623" s="642"/>
      <c r="U623" s="640"/>
      <c r="V623" s="642"/>
      <c r="W623" s="640"/>
      <c r="X623" s="642"/>
      <c r="Y623" s="640"/>
      <c r="Z623" s="642"/>
      <c r="AA623" s="640"/>
      <c r="AB623" s="642"/>
      <c r="AC623" s="640"/>
      <c r="AD623" s="642"/>
      <c r="AE623" s="640"/>
      <c r="AF623" s="642"/>
      <c r="AG623" s="640"/>
      <c r="AH623" s="642"/>
      <c r="AI623" s="640"/>
      <c r="AJ623" s="642"/>
      <c r="AK623" s="640"/>
      <c r="AL623" s="642"/>
      <c r="AM623" s="640"/>
      <c r="AN623" s="642"/>
      <c r="AO623" s="640"/>
      <c r="AP623" s="642"/>
      <c r="AQ623" s="640"/>
      <c r="AR623" s="642"/>
      <c r="AS623" s="640"/>
      <c r="AT623" s="642"/>
      <c r="AU623" s="640"/>
      <c r="AV623" s="642"/>
      <c r="AW623" s="640"/>
      <c r="AX623" s="642"/>
      <c r="AY623" s="640"/>
      <c r="AZ623" s="642"/>
      <c r="BA623" s="640"/>
      <c r="BB623" s="642"/>
      <c r="BC623" s="640"/>
      <c r="BD623" s="642"/>
      <c r="BE623" s="640"/>
      <c r="BF623" s="642"/>
      <c r="BG623" s="640"/>
      <c r="BH623" s="642"/>
      <c r="BI623" s="640"/>
      <c r="BJ623" s="642"/>
      <c r="BK623" s="640"/>
      <c r="BL623" s="642"/>
      <c r="BM623" s="640"/>
      <c r="BN623" s="642"/>
      <c r="BO623" s="640"/>
      <c r="BP623" s="642"/>
      <c r="BQ623" s="640"/>
      <c r="BR623" s="642"/>
      <c r="BS623" s="643">
        <f t="shared" si="115"/>
        <v>0</v>
      </c>
      <c r="BT623" s="644">
        <f t="shared" si="116"/>
        <v>0</v>
      </c>
      <c r="BU623" s="644">
        <f t="shared" si="117"/>
        <v>0</v>
      </c>
      <c r="BV623" s="644">
        <f t="shared" si="118"/>
        <v>0</v>
      </c>
      <c r="BW623" s="645">
        <f t="shared" si="477"/>
        <v>0</v>
      </c>
      <c r="BX623" s="338"/>
      <c r="BY623" s="338"/>
      <c r="BZ623" s="338"/>
      <c r="CA623" s="338"/>
      <c r="CB623" s="338"/>
      <c r="CC623" s="338"/>
    </row>
    <row r="624" ht="15.75" customHeight="1">
      <c r="A624" s="338"/>
      <c r="B624" s="338"/>
      <c r="C624" s="818"/>
      <c r="D624" s="638">
        <f t="shared" ref="D624:E624" si="639">I624+K624+M624+O624+Q624+S624+U624+W624+Y624+AA624+AC624+AE624+AG624+AI624+AK624+AM624+AO624+AQ624+AS624+AU624+AW624+AY624+BA624+BC624+BE624+BG624+BI624+BK624+BM624+BO624+BQ624</f>
        <v>0</v>
      </c>
      <c r="E624" s="505">
        <f t="shared" si="639"/>
        <v>0</v>
      </c>
      <c r="F624" s="639">
        <f t="shared" si="113"/>
        <v>0</v>
      </c>
      <c r="G624" s="327"/>
      <c r="H624" s="298">
        <f t="shared" si="114"/>
        <v>0</v>
      </c>
      <c r="I624" s="640"/>
      <c r="J624" s="642"/>
      <c r="K624" s="640"/>
      <c r="L624" s="642"/>
      <c r="M624" s="640"/>
      <c r="N624" s="642"/>
      <c r="O624" s="640"/>
      <c r="P624" s="642"/>
      <c r="Q624" s="640"/>
      <c r="R624" s="642"/>
      <c r="S624" s="640"/>
      <c r="T624" s="642"/>
      <c r="U624" s="640"/>
      <c r="V624" s="642"/>
      <c r="W624" s="640"/>
      <c r="X624" s="642"/>
      <c r="Y624" s="640"/>
      <c r="Z624" s="642"/>
      <c r="AA624" s="640"/>
      <c r="AB624" s="642"/>
      <c r="AC624" s="640"/>
      <c r="AD624" s="642"/>
      <c r="AE624" s="640"/>
      <c r="AF624" s="642"/>
      <c r="AG624" s="640"/>
      <c r="AH624" s="642"/>
      <c r="AI624" s="640"/>
      <c r="AJ624" s="642"/>
      <c r="AK624" s="640"/>
      <c r="AL624" s="642"/>
      <c r="AM624" s="640"/>
      <c r="AN624" s="642"/>
      <c r="AO624" s="640"/>
      <c r="AP624" s="642"/>
      <c r="AQ624" s="640"/>
      <c r="AR624" s="642"/>
      <c r="AS624" s="640"/>
      <c r="AT624" s="642"/>
      <c r="AU624" s="640"/>
      <c r="AV624" s="642"/>
      <c r="AW624" s="640"/>
      <c r="AX624" s="642"/>
      <c r="AY624" s="640"/>
      <c r="AZ624" s="642"/>
      <c r="BA624" s="640"/>
      <c r="BB624" s="642"/>
      <c r="BC624" s="640"/>
      <c r="BD624" s="642"/>
      <c r="BE624" s="640"/>
      <c r="BF624" s="642"/>
      <c r="BG624" s="640"/>
      <c r="BH624" s="642"/>
      <c r="BI624" s="640"/>
      <c r="BJ624" s="642"/>
      <c r="BK624" s="640"/>
      <c r="BL624" s="642"/>
      <c r="BM624" s="640"/>
      <c r="BN624" s="642"/>
      <c r="BO624" s="640"/>
      <c r="BP624" s="642"/>
      <c r="BQ624" s="640"/>
      <c r="BR624" s="642"/>
      <c r="BS624" s="643">
        <f t="shared" si="115"/>
        <v>0</v>
      </c>
      <c r="BT624" s="644">
        <f t="shared" si="116"/>
        <v>0</v>
      </c>
      <c r="BU624" s="644">
        <f t="shared" si="117"/>
        <v>0</v>
      </c>
      <c r="BV624" s="644">
        <f t="shared" si="118"/>
        <v>0</v>
      </c>
      <c r="BW624" s="645">
        <f t="shared" si="477"/>
        <v>0</v>
      </c>
      <c r="BX624" s="338"/>
      <c r="BY624" s="338"/>
      <c r="BZ624" s="338"/>
      <c r="CA624" s="338"/>
      <c r="CB624" s="338"/>
      <c r="CC624" s="338"/>
    </row>
    <row r="625" ht="15.75" customHeight="1">
      <c r="A625" s="338"/>
      <c r="B625" s="338"/>
      <c r="C625" s="818"/>
      <c r="D625" s="638">
        <f t="shared" ref="D625:E625" si="640">I625+K625+M625+O625+Q625+S625+U625+W625+Y625+AA625+AC625+AE625+AG625+AI625+AK625+AM625+AO625+AQ625+AS625+AU625+AW625+AY625+BA625+BC625+BE625+BG625+BI625+BK625+BM625+BO625+BQ625</f>
        <v>0</v>
      </c>
      <c r="E625" s="505">
        <f t="shared" si="640"/>
        <v>0</v>
      </c>
      <c r="F625" s="639">
        <f t="shared" si="113"/>
        <v>0</v>
      </c>
      <c r="G625" s="327"/>
      <c r="H625" s="298">
        <f t="shared" si="114"/>
        <v>0</v>
      </c>
      <c r="I625" s="640"/>
      <c r="J625" s="642"/>
      <c r="K625" s="640"/>
      <c r="L625" s="642"/>
      <c r="M625" s="640"/>
      <c r="N625" s="642"/>
      <c r="O625" s="640"/>
      <c r="P625" s="642"/>
      <c r="Q625" s="640"/>
      <c r="R625" s="642"/>
      <c r="S625" s="640"/>
      <c r="T625" s="642"/>
      <c r="U625" s="640"/>
      <c r="V625" s="642"/>
      <c r="W625" s="640"/>
      <c r="X625" s="642"/>
      <c r="Y625" s="640"/>
      <c r="Z625" s="642"/>
      <c r="AA625" s="640"/>
      <c r="AB625" s="642"/>
      <c r="AC625" s="640"/>
      <c r="AD625" s="642"/>
      <c r="AE625" s="640"/>
      <c r="AF625" s="642"/>
      <c r="AG625" s="640"/>
      <c r="AH625" s="642"/>
      <c r="AI625" s="640"/>
      <c r="AJ625" s="642"/>
      <c r="AK625" s="640"/>
      <c r="AL625" s="642"/>
      <c r="AM625" s="640"/>
      <c r="AN625" s="642"/>
      <c r="AO625" s="640"/>
      <c r="AP625" s="642"/>
      <c r="AQ625" s="640"/>
      <c r="AR625" s="642"/>
      <c r="AS625" s="640"/>
      <c r="AT625" s="642"/>
      <c r="AU625" s="640"/>
      <c r="AV625" s="642"/>
      <c r="AW625" s="640"/>
      <c r="AX625" s="642"/>
      <c r="AY625" s="640"/>
      <c r="AZ625" s="642"/>
      <c r="BA625" s="640"/>
      <c r="BB625" s="642"/>
      <c r="BC625" s="640"/>
      <c r="BD625" s="642"/>
      <c r="BE625" s="640"/>
      <c r="BF625" s="642"/>
      <c r="BG625" s="640"/>
      <c r="BH625" s="642"/>
      <c r="BI625" s="640"/>
      <c r="BJ625" s="642"/>
      <c r="BK625" s="640"/>
      <c r="BL625" s="642"/>
      <c r="BM625" s="640"/>
      <c r="BN625" s="642"/>
      <c r="BO625" s="640"/>
      <c r="BP625" s="642"/>
      <c r="BQ625" s="640"/>
      <c r="BR625" s="642"/>
      <c r="BS625" s="643">
        <f t="shared" si="115"/>
        <v>0</v>
      </c>
      <c r="BT625" s="644">
        <f t="shared" si="116"/>
        <v>0</v>
      </c>
      <c r="BU625" s="644">
        <f t="shared" si="117"/>
        <v>0</v>
      </c>
      <c r="BV625" s="644">
        <f t="shared" si="118"/>
        <v>0</v>
      </c>
      <c r="BW625" s="645">
        <f t="shared" si="477"/>
        <v>0</v>
      </c>
      <c r="BX625" s="338"/>
      <c r="BY625" s="338"/>
      <c r="BZ625" s="338"/>
      <c r="CA625" s="338"/>
      <c r="CB625" s="338"/>
      <c r="CC625" s="338"/>
    </row>
    <row r="626" ht="15.75" customHeight="1">
      <c r="A626" s="338"/>
      <c r="B626" s="338"/>
      <c r="C626" s="818"/>
      <c r="D626" s="638">
        <f t="shared" ref="D626:E626" si="641">I626+K626+M626+O626+Q626+S626+U626+W626+Y626+AA626+AC626+AE626+AG626+AI626+AK626+AM626+AO626+AQ626+AS626+AU626+AW626+AY626+BA626+BC626+BE626+BG626+BI626+BK626+BM626+BO626+BQ626</f>
        <v>0</v>
      </c>
      <c r="E626" s="505">
        <f t="shared" si="641"/>
        <v>0</v>
      </c>
      <c r="F626" s="639">
        <f t="shared" si="113"/>
        <v>0</v>
      </c>
      <c r="G626" s="327"/>
      <c r="H626" s="298">
        <f t="shared" si="114"/>
        <v>0</v>
      </c>
      <c r="I626" s="640"/>
      <c r="J626" s="642"/>
      <c r="K626" s="640"/>
      <c r="L626" s="642"/>
      <c r="M626" s="640"/>
      <c r="N626" s="642"/>
      <c r="O626" s="640"/>
      <c r="P626" s="642"/>
      <c r="Q626" s="640"/>
      <c r="R626" s="642"/>
      <c r="S626" s="640"/>
      <c r="T626" s="642"/>
      <c r="U626" s="640"/>
      <c r="V626" s="642"/>
      <c r="W626" s="640"/>
      <c r="X626" s="642"/>
      <c r="Y626" s="640"/>
      <c r="Z626" s="642"/>
      <c r="AA626" s="640"/>
      <c r="AB626" s="642"/>
      <c r="AC626" s="640"/>
      <c r="AD626" s="642"/>
      <c r="AE626" s="640"/>
      <c r="AF626" s="642"/>
      <c r="AG626" s="640"/>
      <c r="AH626" s="642"/>
      <c r="AI626" s="640"/>
      <c r="AJ626" s="642"/>
      <c r="AK626" s="640"/>
      <c r="AL626" s="642"/>
      <c r="AM626" s="640"/>
      <c r="AN626" s="642"/>
      <c r="AO626" s="640"/>
      <c r="AP626" s="642"/>
      <c r="AQ626" s="640"/>
      <c r="AR626" s="642"/>
      <c r="AS626" s="640"/>
      <c r="AT626" s="642"/>
      <c r="AU626" s="640"/>
      <c r="AV626" s="642"/>
      <c r="AW626" s="640"/>
      <c r="AX626" s="642"/>
      <c r="AY626" s="640"/>
      <c r="AZ626" s="642"/>
      <c r="BA626" s="640"/>
      <c r="BB626" s="642"/>
      <c r="BC626" s="640"/>
      <c r="BD626" s="642"/>
      <c r="BE626" s="640"/>
      <c r="BF626" s="642"/>
      <c r="BG626" s="640"/>
      <c r="BH626" s="642"/>
      <c r="BI626" s="640"/>
      <c r="BJ626" s="642"/>
      <c r="BK626" s="640"/>
      <c r="BL626" s="642"/>
      <c r="BM626" s="640"/>
      <c r="BN626" s="642"/>
      <c r="BO626" s="640"/>
      <c r="BP626" s="642"/>
      <c r="BQ626" s="640"/>
      <c r="BR626" s="642"/>
      <c r="BS626" s="643">
        <f t="shared" si="115"/>
        <v>0</v>
      </c>
      <c r="BT626" s="644">
        <f t="shared" si="116"/>
        <v>0</v>
      </c>
      <c r="BU626" s="644">
        <f t="shared" si="117"/>
        <v>0</v>
      </c>
      <c r="BV626" s="644">
        <f t="shared" si="118"/>
        <v>0</v>
      </c>
      <c r="BW626" s="645">
        <f t="shared" si="477"/>
        <v>0</v>
      </c>
      <c r="BX626" s="338"/>
      <c r="BY626" s="338"/>
      <c r="BZ626" s="338"/>
      <c r="CA626" s="338"/>
      <c r="CB626" s="338"/>
      <c r="CC626" s="338"/>
    </row>
    <row r="627" ht="15.75" customHeight="1">
      <c r="A627" s="338"/>
      <c r="B627" s="338"/>
      <c r="C627" s="818"/>
      <c r="D627" s="638">
        <f t="shared" ref="D627:E627" si="642">I627+K627+M627+O627+Q627+S627+U627+W627+Y627+AA627+AC627+AE627+AG627+AI627+AK627+AM627+AO627+AQ627+AS627+AU627+AW627+AY627+BA627+BC627+BE627+BG627+BI627+BK627+BM627+BO627+BQ627</f>
        <v>0</v>
      </c>
      <c r="E627" s="505">
        <f t="shared" si="642"/>
        <v>0</v>
      </c>
      <c r="F627" s="639">
        <f t="shared" si="113"/>
        <v>0</v>
      </c>
      <c r="G627" s="327"/>
      <c r="H627" s="298">
        <f t="shared" si="114"/>
        <v>0</v>
      </c>
      <c r="I627" s="640"/>
      <c r="J627" s="642"/>
      <c r="K627" s="640"/>
      <c r="L627" s="642"/>
      <c r="M627" s="640"/>
      <c r="N627" s="642"/>
      <c r="O627" s="640"/>
      <c r="P627" s="642"/>
      <c r="Q627" s="640"/>
      <c r="R627" s="642"/>
      <c r="S627" s="640"/>
      <c r="T627" s="642"/>
      <c r="U627" s="640"/>
      <c r="V627" s="642"/>
      <c r="W627" s="640"/>
      <c r="X627" s="642"/>
      <c r="Y627" s="640"/>
      <c r="Z627" s="642"/>
      <c r="AA627" s="640"/>
      <c r="AB627" s="642"/>
      <c r="AC627" s="640"/>
      <c r="AD627" s="642"/>
      <c r="AE627" s="640"/>
      <c r="AF627" s="642"/>
      <c r="AG627" s="640"/>
      <c r="AH627" s="642"/>
      <c r="AI627" s="640"/>
      <c r="AJ627" s="642"/>
      <c r="AK627" s="640"/>
      <c r="AL627" s="642"/>
      <c r="AM627" s="640"/>
      <c r="AN627" s="642"/>
      <c r="AO627" s="640"/>
      <c r="AP627" s="642"/>
      <c r="AQ627" s="640"/>
      <c r="AR627" s="642"/>
      <c r="AS627" s="640"/>
      <c r="AT627" s="642"/>
      <c r="AU627" s="640"/>
      <c r="AV627" s="642"/>
      <c r="AW627" s="640"/>
      <c r="AX627" s="642"/>
      <c r="AY627" s="640"/>
      <c r="AZ627" s="642"/>
      <c r="BA627" s="640"/>
      <c r="BB627" s="642"/>
      <c r="BC627" s="640"/>
      <c r="BD627" s="642"/>
      <c r="BE627" s="640"/>
      <c r="BF627" s="642"/>
      <c r="BG627" s="640"/>
      <c r="BH627" s="642"/>
      <c r="BI627" s="640"/>
      <c r="BJ627" s="642"/>
      <c r="BK627" s="640"/>
      <c r="BL627" s="642"/>
      <c r="BM627" s="640"/>
      <c r="BN627" s="642"/>
      <c r="BO627" s="640"/>
      <c r="BP627" s="642"/>
      <c r="BQ627" s="640"/>
      <c r="BR627" s="642"/>
      <c r="BS627" s="643">
        <f t="shared" si="115"/>
        <v>0</v>
      </c>
      <c r="BT627" s="644">
        <f t="shared" si="116"/>
        <v>0</v>
      </c>
      <c r="BU627" s="644">
        <f t="shared" si="117"/>
        <v>0</v>
      </c>
      <c r="BV627" s="644">
        <f t="shared" si="118"/>
        <v>0</v>
      </c>
      <c r="BW627" s="645">
        <f t="shared" si="477"/>
        <v>0</v>
      </c>
      <c r="BX627" s="338"/>
      <c r="BY627" s="338"/>
      <c r="BZ627" s="338"/>
      <c r="CA627" s="338"/>
      <c r="CB627" s="338"/>
      <c r="CC627" s="338"/>
    </row>
    <row r="628" ht="15.75" customHeight="1">
      <c r="A628" s="338"/>
      <c r="B628" s="338"/>
      <c r="C628" s="818"/>
      <c r="D628" s="638">
        <f t="shared" ref="D628:E628" si="643">I628+K628+M628+O628+Q628+S628+U628+W628+Y628+AA628+AC628+AE628+AG628+AI628+AK628+AM628+AO628+AQ628+AS628+AU628+AW628+AY628+BA628+BC628+BE628+BG628+BI628+BK628+BM628+BO628+BQ628</f>
        <v>0</v>
      </c>
      <c r="E628" s="505">
        <f t="shared" si="643"/>
        <v>0</v>
      </c>
      <c r="F628" s="639">
        <f t="shared" si="113"/>
        <v>0</v>
      </c>
      <c r="G628" s="327"/>
      <c r="H628" s="298">
        <f t="shared" si="114"/>
        <v>0</v>
      </c>
      <c r="I628" s="640"/>
      <c r="J628" s="642"/>
      <c r="K628" s="640"/>
      <c r="L628" s="642"/>
      <c r="M628" s="640"/>
      <c r="N628" s="642"/>
      <c r="O628" s="640"/>
      <c r="P628" s="642"/>
      <c r="Q628" s="640"/>
      <c r="R628" s="642"/>
      <c r="S628" s="640"/>
      <c r="T628" s="642"/>
      <c r="U628" s="640"/>
      <c r="V628" s="642"/>
      <c r="W628" s="640"/>
      <c r="X628" s="642"/>
      <c r="Y628" s="640"/>
      <c r="Z628" s="642"/>
      <c r="AA628" s="640"/>
      <c r="AB628" s="642"/>
      <c r="AC628" s="640"/>
      <c r="AD628" s="642"/>
      <c r="AE628" s="640"/>
      <c r="AF628" s="642"/>
      <c r="AG628" s="640"/>
      <c r="AH628" s="642"/>
      <c r="AI628" s="640"/>
      <c r="AJ628" s="642"/>
      <c r="AK628" s="640"/>
      <c r="AL628" s="642"/>
      <c r="AM628" s="640"/>
      <c r="AN628" s="642"/>
      <c r="AO628" s="640"/>
      <c r="AP628" s="642"/>
      <c r="AQ628" s="640"/>
      <c r="AR628" s="642"/>
      <c r="AS628" s="640"/>
      <c r="AT628" s="642"/>
      <c r="AU628" s="640"/>
      <c r="AV628" s="642"/>
      <c r="AW628" s="640"/>
      <c r="AX628" s="642"/>
      <c r="AY628" s="640"/>
      <c r="AZ628" s="642"/>
      <c r="BA628" s="640"/>
      <c r="BB628" s="642"/>
      <c r="BC628" s="640"/>
      <c r="BD628" s="642"/>
      <c r="BE628" s="640"/>
      <c r="BF628" s="642"/>
      <c r="BG628" s="640"/>
      <c r="BH628" s="642"/>
      <c r="BI628" s="640"/>
      <c r="BJ628" s="642"/>
      <c r="BK628" s="640"/>
      <c r="BL628" s="642"/>
      <c r="BM628" s="640"/>
      <c r="BN628" s="642"/>
      <c r="BO628" s="640"/>
      <c r="BP628" s="642"/>
      <c r="BQ628" s="640"/>
      <c r="BR628" s="642"/>
      <c r="BS628" s="643">
        <f t="shared" si="115"/>
        <v>0</v>
      </c>
      <c r="BT628" s="644">
        <f t="shared" si="116"/>
        <v>0</v>
      </c>
      <c r="BU628" s="644">
        <f t="shared" si="117"/>
        <v>0</v>
      </c>
      <c r="BV628" s="644">
        <f t="shared" si="118"/>
        <v>0</v>
      </c>
      <c r="BW628" s="645">
        <f t="shared" si="477"/>
        <v>0</v>
      </c>
      <c r="BX628" s="338"/>
      <c r="BY628" s="338"/>
      <c r="BZ628" s="338"/>
      <c r="CA628" s="338"/>
      <c r="CB628" s="338"/>
      <c r="CC628" s="338"/>
    </row>
    <row r="629" ht="15.75" customHeight="1">
      <c r="A629" s="338"/>
      <c r="B629" s="338"/>
      <c r="C629" s="818"/>
      <c r="D629" s="638">
        <f t="shared" ref="D629:E629" si="644">I629+K629+M629+O629+Q629+S629+U629+W629+Y629+AA629+AC629+AE629+AG629+AI629+AK629+AM629+AO629+AQ629+AS629+AU629+AW629+AY629+BA629+BC629+BE629+BG629+BI629+BK629+BM629+BO629+BQ629</f>
        <v>0</v>
      </c>
      <c r="E629" s="505">
        <f t="shared" si="644"/>
        <v>0</v>
      </c>
      <c r="F629" s="639">
        <f t="shared" si="113"/>
        <v>0</v>
      </c>
      <c r="G629" s="327"/>
      <c r="H629" s="298">
        <f t="shared" si="114"/>
        <v>0</v>
      </c>
      <c r="I629" s="640"/>
      <c r="J629" s="642"/>
      <c r="K629" s="640"/>
      <c r="L629" s="642"/>
      <c r="M629" s="640"/>
      <c r="N629" s="642"/>
      <c r="O629" s="640"/>
      <c r="P629" s="642"/>
      <c r="Q629" s="640"/>
      <c r="R629" s="642"/>
      <c r="S629" s="640"/>
      <c r="T629" s="642"/>
      <c r="U629" s="640"/>
      <c r="V629" s="642"/>
      <c r="W629" s="640"/>
      <c r="X629" s="642"/>
      <c r="Y629" s="640"/>
      <c r="Z629" s="642"/>
      <c r="AA629" s="640"/>
      <c r="AB629" s="642"/>
      <c r="AC629" s="640"/>
      <c r="AD629" s="642"/>
      <c r="AE629" s="640"/>
      <c r="AF629" s="642"/>
      <c r="AG629" s="640"/>
      <c r="AH629" s="642"/>
      <c r="AI629" s="640"/>
      <c r="AJ629" s="642"/>
      <c r="AK629" s="640"/>
      <c r="AL629" s="642"/>
      <c r="AM629" s="640"/>
      <c r="AN629" s="642"/>
      <c r="AO629" s="640"/>
      <c r="AP629" s="642"/>
      <c r="AQ629" s="640"/>
      <c r="AR629" s="642"/>
      <c r="AS629" s="640"/>
      <c r="AT629" s="642"/>
      <c r="AU629" s="640"/>
      <c r="AV629" s="642"/>
      <c r="AW629" s="640"/>
      <c r="AX629" s="642"/>
      <c r="AY629" s="640"/>
      <c r="AZ629" s="642"/>
      <c r="BA629" s="640"/>
      <c r="BB629" s="642"/>
      <c r="BC629" s="640"/>
      <c r="BD629" s="642"/>
      <c r="BE629" s="640"/>
      <c r="BF629" s="642"/>
      <c r="BG629" s="640"/>
      <c r="BH629" s="642"/>
      <c r="BI629" s="640"/>
      <c r="BJ629" s="642"/>
      <c r="BK629" s="640"/>
      <c r="BL629" s="642"/>
      <c r="BM629" s="640"/>
      <c r="BN629" s="642"/>
      <c r="BO629" s="640"/>
      <c r="BP629" s="642"/>
      <c r="BQ629" s="640"/>
      <c r="BR629" s="642"/>
      <c r="BS629" s="643">
        <f t="shared" si="115"/>
        <v>0</v>
      </c>
      <c r="BT629" s="644">
        <f t="shared" si="116"/>
        <v>0</v>
      </c>
      <c r="BU629" s="644">
        <f t="shared" si="117"/>
        <v>0</v>
      </c>
      <c r="BV629" s="644">
        <f t="shared" si="118"/>
        <v>0</v>
      </c>
      <c r="BW629" s="645">
        <f t="shared" si="477"/>
        <v>0</v>
      </c>
      <c r="BX629" s="338"/>
      <c r="BY629" s="338"/>
      <c r="BZ629" s="338"/>
      <c r="CA629" s="338"/>
      <c r="CB629" s="338"/>
      <c r="CC629" s="338"/>
    </row>
    <row r="630" ht="15.75" customHeight="1">
      <c r="A630" s="338"/>
      <c r="B630" s="338"/>
      <c r="C630" s="818"/>
      <c r="D630" s="638">
        <f t="shared" ref="D630:E630" si="645">I630+K630+M630+O630+Q630+S630+U630+W630+Y630+AA630+AC630+AE630+AG630+AI630+AK630+AM630+AO630+AQ630+AS630+AU630+AW630+AY630+BA630+BC630+BE630+BG630+BI630+BK630+BM630+BO630+BQ630</f>
        <v>0</v>
      </c>
      <c r="E630" s="505">
        <f t="shared" si="645"/>
        <v>0</v>
      </c>
      <c r="F630" s="639">
        <f t="shared" si="113"/>
        <v>0</v>
      </c>
      <c r="G630" s="327"/>
      <c r="H630" s="298">
        <f t="shared" si="114"/>
        <v>0</v>
      </c>
      <c r="I630" s="640"/>
      <c r="J630" s="642"/>
      <c r="K630" s="640"/>
      <c r="L630" s="642"/>
      <c r="M630" s="640"/>
      <c r="N630" s="642"/>
      <c r="O630" s="640"/>
      <c r="P630" s="642"/>
      <c r="Q630" s="640"/>
      <c r="R630" s="642"/>
      <c r="S630" s="640"/>
      <c r="T630" s="642"/>
      <c r="U630" s="640"/>
      <c r="V630" s="642"/>
      <c r="W630" s="640"/>
      <c r="X630" s="642"/>
      <c r="Y630" s="640"/>
      <c r="Z630" s="642"/>
      <c r="AA630" s="640"/>
      <c r="AB630" s="642"/>
      <c r="AC630" s="640"/>
      <c r="AD630" s="642"/>
      <c r="AE630" s="640"/>
      <c r="AF630" s="642"/>
      <c r="AG630" s="640"/>
      <c r="AH630" s="642"/>
      <c r="AI630" s="640"/>
      <c r="AJ630" s="642"/>
      <c r="AK630" s="640"/>
      <c r="AL630" s="642"/>
      <c r="AM630" s="640"/>
      <c r="AN630" s="642"/>
      <c r="AO630" s="640"/>
      <c r="AP630" s="642"/>
      <c r="AQ630" s="640"/>
      <c r="AR630" s="642"/>
      <c r="AS630" s="640"/>
      <c r="AT630" s="642"/>
      <c r="AU630" s="640"/>
      <c r="AV630" s="642"/>
      <c r="AW630" s="640"/>
      <c r="AX630" s="642"/>
      <c r="AY630" s="640"/>
      <c r="AZ630" s="642"/>
      <c r="BA630" s="640"/>
      <c r="BB630" s="642"/>
      <c r="BC630" s="640"/>
      <c r="BD630" s="642"/>
      <c r="BE630" s="640"/>
      <c r="BF630" s="642"/>
      <c r="BG630" s="640"/>
      <c r="BH630" s="642"/>
      <c r="BI630" s="640"/>
      <c r="BJ630" s="642"/>
      <c r="BK630" s="640"/>
      <c r="BL630" s="642"/>
      <c r="BM630" s="640"/>
      <c r="BN630" s="642"/>
      <c r="BO630" s="640"/>
      <c r="BP630" s="642"/>
      <c r="BQ630" s="640"/>
      <c r="BR630" s="642"/>
      <c r="BS630" s="643">
        <f t="shared" si="115"/>
        <v>0</v>
      </c>
      <c r="BT630" s="644">
        <f t="shared" si="116"/>
        <v>0</v>
      </c>
      <c r="BU630" s="644">
        <f t="shared" si="117"/>
        <v>0</v>
      </c>
      <c r="BV630" s="644">
        <f t="shared" si="118"/>
        <v>0</v>
      </c>
      <c r="BW630" s="645">
        <f t="shared" si="477"/>
        <v>0</v>
      </c>
      <c r="BX630" s="338"/>
      <c r="BY630" s="338"/>
      <c r="BZ630" s="338"/>
      <c r="CA630" s="338"/>
      <c r="CB630" s="338"/>
      <c r="CC630" s="338"/>
    </row>
    <row r="631" ht="15.75" customHeight="1">
      <c r="A631" s="338"/>
      <c r="B631" s="338"/>
      <c r="C631" s="818"/>
      <c r="D631" s="638">
        <f t="shared" ref="D631:E631" si="646">I631+K631+M631+O631+Q631+S631+U631+W631+Y631+AA631+AC631+AE631+AG631+AI631+AK631+AM631+AO631+AQ631+AS631+AU631+AW631+AY631+BA631+BC631+BE631+BG631+BI631+BK631+BM631+BO631+BQ631</f>
        <v>0</v>
      </c>
      <c r="E631" s="505">
        <f t="shared" si="646"/>
        <v>0</v>
      </c>
      <c r="F631" s="639">
        <f t="shared" si="113"/>
        <v>0</v>
      </c>
      <c r="G631" s="327"/>
      <c r="H631" s="298">
        <f t="shared" si="114"/>
        <v>0</v>
      </c>
      <c r="I631" s="640"/>
      <c r="J631" s="642"/>
      <c r="K631" s="640"/>
      <c r="L631" s="642"/>
      <c r="M631" s="640"/>
      <c r="N631" s="642"/>
      <c r="O631" s="640"/>
      <c r="P631" s="642"/>
      <c r="Q631" s="640"/>
      <c r="R631" s="642"/>
      <c r="S631" s="640"/>
      <c r="T631" s="642"/>
      <c r="U631" s="640"/>
      <c r="V631" s="642"/>
      <c r="W631" s="640"/>
      <c r="X631" s="642"/>
      <c r="Y631" s="640"/>
      <c r="Z631" s="642"/>
      <c r="AA631" s="640"/>
      <c r="AB631" s="642"/>
      <c r="AC631" s="640"/>
      <c r="AD631" s="642"/>
      <c r="AE631" s="640"/>
      <c r="AF631" s="642"/>
      <c r="AG631" s="640"/>
      <c r="AH631" s="642"/>
      <c r="AI631" s="640"/>
      <c r="AJ631" s="642"/>
      <c r="AK631" s="640"/>
      <c r="AL631" s="642"/>
      <c r="AM631" s="640"/>
      <c r="AN631" s="642"/>
      <c r="AO631" s="640"/>
      <c r="AP631" s="642"/>
      <c r="AQ631" s="640"/>
      <c r="AR631" s="642"/>
      <c r="AS631" s="640"/>
      <c r="AT631" s="642"/>
      <c r="AU631" s="640"/>
      <c r="AV631" s="642"/>
      <c r="AW631" s="640"/>
      <c r="AX631" s="642"/>
      <c r="AY631" s="640"/>
      <c r="AZ631" s="642"/>
      <c r="BA631" s="640"/>
      <c r="BB631" s="642"/>
      <c r="BC631" s="640"/>
      <c r="BD631" s="642"/>
      <c r="BE631" s="640"/>
      <c r="BF631" s="642"/>
      <c r="BG631" s="640"/>
      <c r="BH631" s="642"/>
      <c r="BI631" s="640"/>
      <c r="BJ631" s="642"/>
      <c r="BK631" s="640"/>
      <c r="BL631" s="642"/>
      <c r="BM631" s="640"/>
      <c r="BN631" s="642"/>
      <c r="BO631" s="640"/>
      <c r="BP631" s="642"/>
      <c r="BQ631" s="640"/>
      <c r="BR631" s="642"/>
      <c r="BS631" s="643">
        <f t="shared" si="115"/>
        <v>0</v>
      </c>
      <c r="BT631" s="644">
        <f t="shared" si="116"/>
        <v>0</v>
      </c>
      <c r="BU631" s="644">
        <f t="shared" si="117"/>
        <v>0</v>
      </c>
      <c r="BV631" s="644">
        <f t="shared" si="118"/>
        <v>0</v>
      </c>
      <c r="BW631" s="645">
        <f t="shared" si="477"/>
        <v>0</v>
      </c>
      <c r="BX631" s="338"/>
      <c r="BY631" s="338"/>
      <c r="BZ631" s="338"/>
      <c r="CA631" s="338"/>
      <c r="CB631" s="338"/>
      <c r="CC631" s="338"/>
    </row>
    <row r="632" ht="15.75" customHeight="1">
      <c r="A632" s="338"/>
      <c r="B632" s="338"/>
      <c r="C632" s="818"/>
      <c r="D632" s="638">
        <f t="shared" ref="D632:E632" si="647">I632+K632+M632+O632+Q632+S632+U632+W632+Y632+AA632+AC632+AE632+AG632+AI632+AK632+AM632+AO632+AQ632+AS632+AU632+AW632+AY632+BA632+BC632+BE632+BG632+BI632+BK632+BM632+BO632+BQ632</f>
        <v>0</v>
      </c>
      <c r="E632" s="505">
        <f t="shared" si="647"/>
        <v>0</v>
      </c>
      <c r="F632" s="639">
        <f t="shared" si="113"/>
        <v>0</v>
      </c>
      <c r="G632" s="327"/>
      <c r="H632" s="298">
        <f t="shared" si="114"/>
        <v>0</v>
      </c>
      <c r="I632" s="640"/>
      <c r="J632" s="642"/>
      <c r="K632" s="640"/>
      <c r="L632" s="642"/>
      <c r="M632" s="640"/>
      <c r="N632" s="642"/>
      <c r="O632" s="640"/>
      <c r="P632" s="642"/>
      <c r="Q632" s="640"/>
      <c r="R632" s="642"/>
      <c r="S632" s="640"/>
      <c r="T632" s="642"/>
      <c r="U632" s="640"/>
      <c r="V632" s="642"/>
      <c r="W632" s="640"/>
      <c r="X632" s="642"/>
      <c r="Y632" s="640"/>
      <c r="Z632" s="642"/>
      <c r="AA632" s="640"/>
      <c r="AB632" s="642"/>
      <c r="AC632" s="640"/>
      <c r="AD632" s="642"/>
      <c r="AE632" s="640"/>
      <c r="AF632" s="642"/>
      <c r="AG632" s="640"/>
      <c r="AH632" s="642"/>
      <c r="AI632" s="640"/>
      <c r="AJ632" s="642"/>
      <c r="AK632" s="640"/>
      <c r="AL632" s="642"/>
      <c r="AM632" s="640"/>
      <c r="AN632" s="642"/>
      <c r="AO632" s="640"/>
      <c r="AP632" s="642"/>
      <c r="AQ632" s="640"/>
      <c r="AR632" s="642"/>
      <c r="AS632" s="640"/>
      <c r="AT632" s="642"/>
      <c r="AU632" s="640"/>
      <c r="AV632" s="642"/>
      <c r="AW632" s="640"/>
      <c r="AX632" s="642"/>
      <c r="AY632" s="640"/>
      <c r="AZ632" s="642"/>
      <c r="BA632" s="640"/>
      <c r="BB632" s="642"/>
      <c r="BC632" s="640"/>
      <c r="BD632" s="642"/>
      <c r="BE632" s="640"/>
      <c r="BF632" s="642"/>
      <c r="BG632" s="640"/>
      <c r="BH632" s="642"/>
      <c r="BI632" s="640"/>
      <c r="BJ632" s="642"/>
      <c r="BK632" s="640"/>
      <c r="BL632" s="642"/>
      <c r="BM632" s="640"/>
      <c r="BN632" s="642"/>
      <c r="BO632" s="640"/>
      <c r="BP632" s="642"/>
      <c r="BQ632" s="640"/>
      <c r="BR632" s="642"/>
      <c r="BS632" s="643">
        <f t="shared" si="115"/>
        <v>0</v>
      </c>
      <c r="BT632" s="644">
        <f t="shared" si="116"/>
        <v>0</v>
      </c>
      <c r="BU632" s="644">
        <f t="shared" si="117"/>
        <v>0</v>
      </c>
      <c r="BV632" s="644">
        <f t="shared" si="118"/>
        <v>0</v>
      </c>
      <c r="BW632" s="645">
        <f t="shared" si="477"/>
        <v>0</v>
      </c>
      <c r="BX632" s="338"/>
      <c r="BY632" s="338"/>
      <c r="BZ632" s="338"/>
      <c r="CA632" s="338"/>
      <c r="CB632" s="338"/>
      <c r="CC632" s="338"/>
    </row>
    <row r="633" ht="15.75" customHeight="1">
      <c r="A633" s="338"/>
      <c r="B633" s="338"/>
      <c r="C633" s="818"/>
      <c r="D633" s="638">
        <f t="shared" ref="D633:E633" si="648">I633+K633+M633+O633+Q633+S633+U633+W633+Y633+AA633+AC633+AE633+AG633+AI633+AK633+AM633+AO633+AQ633+AS633+AU633+AW633+AY633+BA633+BC633+BE633+BG633+BI633+BK633+BM633+BO633+BQ633</f>
        <v>0</v>
      </c>
      <c r="E633" s="505">
        <f t="shared" si="648"/>
        <v>0</v>
      </c>
      <c r="F633" s="639">
        <f t="shared" si="113"/>
        <v>0</v>
      </c>
      <c r="G633" s="327"/>
      <c r="H633" s="298">
        <f t="shared" si="114"/>
        <v>0</v>
      </c>
      <c r="I633" s="640"/>
      <c r="J633" s="642"/>
      <c r="K633" s="640"/>
      <c r="L633" s="642"/>
      <c r="M633" s="640"/>
      <c r="N633" s="642"/>
      <c r="O633" s="640"/>
      <c r="P633" s="642"/>
      <c r="Q633" s="640"/>
      <c r="R633" s="642"/>
      <c r="S633" s="640"/>
      <c r="T633" s="642"/>
      <c r="U633" s="640"/>
      <c r="V633" s="642"/>
      <c r="W633" s="640"/>
      <c r="X633" s="642"/>
      <c r="Y633" s="640"/>
      <c r="Z633" s="642"/>
      <c r="AA633" s="640"/>
      <c r="AB633" s="642"/>
      <c r="AC633" s="640"/>
      <c r="AD633" s="642"/>
      <c r="AE633" s="640"/>
      <c r="AF633" s="642"/>
      <c r="AG633" s="640"/>
      <c r="AH633" s="642"/>
      <c r="AI633" s="640"/>
      <c r="AJ633" s="642"/>
      <c r="AK633" s="640"/>
      <c r="AL633" s="642"/>
      <c r="AM633" s="640"/>
      <c r="AN633" s="642"/>
      <c r="AO633" s="640"/>
      <c r="AP633" s="642"/>
      <c r="AQ633" s="640"/>
      <c r="AR633" s="642"/>
      <c r="AS633" s="640"/>
      <c r="AT633" s="642"/>
      <c r="AU633" s="640"/>
      <c r="AV633" s="642"/>
      <c r="AW633" s="640"/>
      <c r="AX633" s="642"/>
      <c r="AY633" s="640"/>
      <c r="AZ633" s="642"/>
      <c r="BA633" s="640"/>
      <c r="BB633" s="642"/>
      <c r="BC633" s="640"/>
      <c r="BD633" s="642"/>
      <c r="BE633" s="640"/>
      <c r="BF633" s="642"/>
      <c r="BG633" s="640"/>
      <c r="BH633" s="642"/>
      <c r="BI633" s="640"/>
      <c r="BJ633" s="642"/>
      <c r="BK633" s="640"/>
      <c r="BL633" s="642"/>
      <c r="BM633" s="640"/>
      <c r="BN633" s="642"/>
      <c r="BO633" s="640"/>
      <c r="BP633" s="642"/>
      <c r="BQ633" s="640"/>
      <c r="BR633" s="642"/>
      <c r="BS633" s="643">
        <f t="shared" si="115"/>
        <v>0</v>
      </c>
      <c r="BT633" s="644">
        <f t="shared" si="116"/>
        <v>0</v>
      </c>
      <c r="BU633" s="644">
        <f t="shared" si="117"/>
        <v>0</v>
      </c>
      <c r="BV633" s="644">
        <f t="shared" si="118"/>
        <v>0</v>
      </c>
      <c r="BW633" s="645">
        <f t="shared" si="477"/>
        <v>0</v>
      </c>
      <c r="BX633" s="338"/>
      <c r="BY633" s="338"/>
      <c r="BZ633" s="338"/>
      <c r="CA633" s="338"/>
      <c r="CB633" s="338"/>
      <c r="CC633" s="338"/>
    </row>
    <row r="634" ht="15.75" customHeight="1">
      <c r="A634" s="338"/>
      <c r="B634" s="338"/>
      <c r="C634" s="818"/>
      <c r="D634" s="638">
        <f t="shared" ref="D634:E634" si="649">I634+K634+M634+O634+Q634+S634+U634+W634+Y634+AA634+AC634+AE634+AG634+AI634+AK634+AM634+AO634+AQ634+AS634+AU634+AW634+AY634+BA634+BC634+BE634+BG634+BI634+BK634+BM634+BO634+BQ634</f>
        <v>0</v>
      </c>
      <c r="E634" s="505">
        <f t="shared" si="649"/>
        <v>0</v>
      </c>
      <c r="F634" s="639">
        <f t="shared" si="113"/>
        <v>0</v>
      </c>
      <c r="G634" s="327"/>
      <c r="H634" s="298">
        <f t="shared" si="114"/>
        <v>0</v>
      </c>
      <c r="I634" s="640"/>
      <c r="J634" s="642"/>
      <c r="K634" s="640"/>
      <c r="L634" s="642"/>
      <c r="M634" s="640"/>
      <c r="N634" s="642"/>
      <c r="O634" s="640"/>
      <c r="P634" s="642"/>
      <c r="Q634" s="640"/>
      <c r="R634" s="642"/>
      <c r="S634" s="640"/>
      <c r="T634" s="642"/>
      <c r="U634" s="640"/>
      <c r="V634" s="642"/>
      <c r="W634" s="640"/>
      <c r="X634" s="642"/>
      <c r="Y634" s="640"/>
      <c r="Z634" s="642"/>
      <c r="AA634" s="640"/>
      <c r="AB634" s="642"/>
      <c r="AC634" s="640"/>
      <c r="AD634" s="642"/>
      <c r="AE634" s="640"/>
      <c r="AF634" s="642"/>
      <c r="AG634" s="640"/>
      <c r="AH634" s="642"/>
      <c r="AI634" s="640"/>
      <c r="AJ634" s="642"/>
      <c r="AK634" s="640"/>
      <c r="AL634" s="642"/>
      <c r="AM634" s="640"/>
      <c r="AN634" s="642"/>
      <c r="AO634" s="640"/>
      <c r="AP634" s="642"/>
      <c r="AQ634" s="640"/>
      <c r="AR634" s="642"/>
      <c r="AS634" s="640"/>
      <c r="AT634" s="642"/>
      <c r="AU634" s="640"/>
      <c r="AV634" s="642"/>
      <c r="AW634" s="640"/>
      <c r="AX634" s="642"/>
      <c r="AY634" s="640"/>
      <c r="AZ634" s="642"/>
      <c r="BA634" s="640"/>
      <c r="BB634" s="642"/>
      <c r="BC634" s="640"/>
      <c r="BD634" s="642"/>
      <c r="BE634" s="640"/>
      <c r="BF634" s="642"/>
      <c r="BG634" s="640"/>
      <c r="BH634" s="642"/>
      <c r="BI634" s="640"/>
      <c r="BJ634" s="642"/>
      <c r="BK634" s="640"/>
      <c r="BL634" s="642"/>
      <c r="BM634" s="640"/>
      <c r="BN634" s="642"/>
      <c r="BO634" s="640"/>
      <c r="BP634" s="642"/>
      <c r="BQ634" s="640"/>
      <c r="BR634" s="642"/>
      <c r="BS634" s="643">
        <f t="shared" si="115"/>
        <v>0</v>
      </c>
      <c r="BT634" s="644">
        <f t="shared" si="116"/>
        <v>0</v>
      </c>
      <c r="BU634" s="644">
        <f t="shared" si="117"/>
        <v>0</v>
      </c>
      <c r="BV634" s="644">
        <f t="shared" si="118"/>
        <v>0</v>
      </c>
      <c r="BW634" s="645">
        <f t="shared" si="477"/>
        <v>0</v>
      </c>
      <c r="BX634" s="338"/>
      <c r="BY634" s="338"/>
      <c r="BZ634" s="338"/>
      <c r="CA634" s="338"/>
      <c r="CB634" s="338"/>
      <c r="CC634" s="338"/>
    </row>
    <row r="635" ht="15.75" customHeight="1">
      <c r="A635" s="338"/>
      <c r="B635" s="338"/>
      <c r="C635" s="818"/>
      <c r="D635" s="638">
        <f t="shared" ref="D635:E635" si="650">I635+K635+M635+O635+Q635+S635+U635+W635+Y635+AA635+AC635+AE635+AG635+AI635+AK635+AM635+AO635+AQ635+AS635+AU635+AW635+AY635+BA635+BC635+BE635+BG635+BI635+BK635+BM635+BO635+BQ635</f>
        <v>0</v>
      </c>
      <c r="E635" s="505">
        <f t="shared" si="650"/>
        <v>0</v>
      </c>
      <c r="F635" s="639">
        <f t="shared" si="113"/>
        <v>0</v>
      </c>
      <c r="G635" s="327"/>
      <c r="H635" s="298">
        <f t="shared" si="114"/>
        <v>0</v>
      </c>
      <c r="I635" s="640"/>
      <c r="J635" s="642"/>
      <c r="K635" s="640"/>
      <c r="L635" s="642"/>
      <c r="M635" s="640"/>
      <c r="N635" s="642"/>
      <c r="O635" s="640"/>
      <c r="P635" s="642"/>
      <c r="Q635" s="640"/>
      <c r="R635" s="642"/>
      <c r="S635" s="640"/>
      <c r="T635" s="642"/>
      <c r="U635" s="640"/>
      <c r="V635" s="642"/>
      <c r="W635" s="640"/>
      <c r="X635" s="642"/>
      <c r="Y635" s="640"/>
      <c r="Z635" s="642"/>
      <c r="AA635" s="640"/>
      <c r="AB635" s="642"/>
      <c r="AC635" s="640"/>
      <c r="AD635" s="642"/>
      <c r="AE635" s="640"/>
      <c r="AF635" s="642"/>
      <c r="AG635" s="640"/>
      <c r="AH635" s="642"/>
      <c r="AI635" s="640"/>
      <c r="AJ635" s="642"/>
      <c r="AK635" s="640"/>
      <c r="AL635" s="642"/>
      <c r="AM635" s="640"/>
      <c r="AN635" s="642"/>
      <c r="AO635" s="640"/>
      <c r="AP635" s="642"/>
      <c r="AQ635" s="640"/>
      <c r="AR635" s="642"/>
      <c r="AS635" s="640"/>
      <c r="AT635" s="642"/>
      <c r="AU635" s="640"/>
      <c r="AV635" s="642"/>
      <c r="AW635" s="640"/>
      <c r="AX635" s="642"/>
      <c r="AY635" s="640"/>
      <c r="AZ635" s="642"/>
      <c r="BA635" s="640"/>
      <c r="BB635" s="642"/>
      <c r="BC635" s="640"/>
      <c r="BD635" s="642"/>
      <c r="BE635" s="640"/>
      <c r="BF635" s="642"/>
      <c r="BG635" s="640"/>
      <c r="BH635" s="642"/>
      <c r="BI635" s="640"/>
      <c r="BJ635" s="642"/>
      <c r="BK635" s="640"/>
      <c r="BL635" s="642"/>
      <c r="BM635" s="640"/>
      <c r="BN635" s="642"/>
      <c r="BO635" s="640"/>
      <c r="BP635" s="642"/>
      <c r="BQ635" s="640"/>
      <c r="BR635" s="642"/>
      <c r="BS635" s="643">
        <f t="shared" si="115"/>
        <v>0</v>
      </c>
      <c r="BT635" s="644">
        <f t="shared" si="116"/>
        <v>0</v>
      </c>
      <c r="BU635" s="644">
        <f t="shared" si="117"/>
        <v>0</v>
      </c>
      <c r="BV635" s="644">
        <f t="shared" si="118"/>
        <v>0</v>
      </c>
      <c r="BW635" s="645">
        <f t="shared" si="477"/>
        <v>0</v>
      </c>
      <c r="BX635" s="338"/>
      <c r="BY635" s="338"/>
      <c r="BZ635" s="338"/>
      <c r="CA635" s="338"/>
      <c r="CB635" s="338"/>
      <c r="CC635" s="338"/>
    </row>
    <row r="636" ht="15.75" customHeight="1">
      <c r="A636" s="338"/>
      <c r="B636" s="338"/>
      <c r="C636" s="818"/>
      <c r="D636" s="638">
        <f t="shared" ref="D636:E636" si="651">I636+K636+M636+O636+Q636+S636+U636+W636+Y636+AA636+AC636+AE636+AG636+AI636+AK636+AM636+AO636+AQ636+AS636+AU636+AW636+AY636+BA636+BC636+BE636+BG636+BI636+BK636+BM636+BO636+BQ636</f>
        <v>0</v>
      </c>
      <c r="E636" s="505">
        <f t="shared" si="651"/>
        <v>0</v>
      </c>
      <c r="F636" s="639">
        <f t="shared" si="113"/>
        <v>0</v>
      </c>
      <c r="G636" s="327"/>
      <c r="H636" s="298">
        <f t="shared" si="114"/>
        <v>0</v>
      </c>
      <c r="I636" s="640"/>
      <c r="J636" s="642"/>
      <c r="K636" s="640"/>
      <c r="L636" s="642"/>
      <c r="M636" s="640"/>
      <c r="N636" s="642"/>
      <c r="O636" s="640"/>
      <c r="P636" s="642"/>
      <c r="Q636" s="640"/>
      <c r="R636" s="642"/>
      <c r="S636" s="640"/>
      <c r="T636" s="642"/>
      <c r="U636" s="640"/>
      <c r="V636" s="642"/>
      <c r="W636" s="640"/>
      <c r="X636" s="642"/>
      <c r="Y636" s="640"/>
      <c r="Z636" s="642"/>
      <c r="AA636" s="640"/>
      <c r="AB636" s="642"/>
      <c r="AC636" s="640"/>
      <c r="AD636" s="642"/>
      <c r="AE636" s="640"/>
      <c r="AF636" s="642"/>
      <c r="AG636" s="640"/>
      <c r="AH636" s="642"/>
      <c r="AI636" s="640"/>
      <c r="AJ636" s="642"/>
      <c r="AK636" s="640"/>
      <c r="AL636" s="642"/>
      <c r="AM636" s="640"/>
      <c r="AN636" s="642"/>
      <c r="AO636" s="640"/>
      <c r="AP636" s="642"/>
      <c r="AQ636" s="640"/>
      <c r="AR636" s="642"/>
      <c r="AS636" s="640"/>
      <c r="AT636" s="642"/>
      <c r="AU636" s="640"/>
      <c r="AV636" s="642"/>
      <c r="AW636" s="640"/>
      <c r="AX636" s="642"/>
      <c r="AY636" s="640"/>
      <c r="AZ636" s="642"/>
      <c r="BA636" s="640"/>
      <c r="BB636" s="642"/>
      <c r="BC636" s="640"/>
      <c r="BD636" s="642"/>
      <c r="BE636" s="640"/>
      <c r="BF636" s="642"/>
      <c r="BG636" s="640"/>
      <c r="BH636" s="642"/>
      <c r="BI636" s="640"/>
      <c r="BJ636" s="642"/>
      <c r="BK636" s="640"/>
      <c r="BL636" s="642"/>
      <c r="BM636" s="640"/>
      <c r="BN636" s="642"/>
      <c r="BO636" s="640"/>
      <c r="BP636" s="642"/>
      <c r="BQ636" s="640"/>
      <c r="BR636" s="642"/>
      <c r="BS636" s="643">
        <f t="shared" si="115"/>
        <v>0</v>
      </c>
      <c r="BT636" s="644">
        <f t="shared" si="116"/>
        <v>0</v>
      </c>
      <c r="BU636" s="644">
        <f t="shared" si="117"/>
        <v>0</v>
      </c>
      <c r="BV636" s="644">
        <f t="shared" si="118"/>
        <v>0</v>
      </c>
      <c r="BW636" s="645">
        <f t="shared" si="477"/>
        <v>0</v>
      </c>
      <c r="BX636" s="338"/>
      <c r="BY636" s="338"/>
      <c r="BZ636" s="338"/>
      <c r="CA636" s="338"/>
      <c r="CB636" s="338"/>
      <c r="CC636" s="338"/>
    </row>
    <row r="637" ht="15.75" customHeight="1">
      <c r="A637" s="338"/>
      <c r="B637" s="338"/>
      <c r="C637" s="818"/>
      <c r="D637" s="638">
        <f t="shared" ref="D637:E637" si="652">I637+K637+M637+O637+Q637+S637+U637+W637+Y637+AA637+AC637+AE637+AG637+AI637+AK637+AM637+AO637+AQ637+AS637+AU637+AW637+AY637+BA637+BC637+BE637+BG637+BI637+BK637+BM637+BO637+BQ637</f>
        <v>0</v>
      </c>
      <c r="E637" s="505">
        <f t="shared" si="652"/>
        <v>0</v>
      </c>
      <c r="F637" s="639">
        <f t="shared" si="113"/>
        <v>0</v>
      </c>
      <c r="G637" s="327"/>
      <c r="H637" s="298">
        <f t="shared" si="114"/>
        <v>0</v>
      </c>
      <c r="I637" s="640"/>
      <c r="J637" s="642"/>
      <c r="K637" s="640"/>
      <c r="L637" s="642"/>
      <c r="M637" s="640"/>
      <c r="N637" s="642"/>
      <c r="O637" s="640"/>
      <c r="P637" s="642"/>
      <c r="Q637" s="640"/>
      <c r="R637" s="642"/>
      <c r="S637" s="640"/>
      <c r="T637" s="642"/>
      <c r="U637" s="640"/>
      <c r="V637" s="642"/>
      <c r="W637" s="640"/>
      <c r="X637" s="642"/>
      <c r="Y637" s="640"/>
      <c r="Z637" s="642"/>
      <c r="AA637" s="640"/>
      <c r="AB637" s="642"/>
      <c r="AC637" s="640"/>
      <c r="AD637" s="642"/>
      <c r="AE637" s="640"/>
      <c r="AF637" s="642"/>
      <c r="AG637" s="640"/>
      <c r="AH637" s="642"/>
      <c r="AI637" s="640"/>
      <c r="AJ637" s="642"/>
      <c r="AK637" s="640"/>
      <c r="AL637" s="642"/>
      <c r="AM637" s="640"/>
      <c r="AN637" s="642"/>
      <c r="AO637" s="640"/>
      <c r="AP637" s="642"/>
      <c r="AQ637" s="640"/>
      <c r="AR637" s="642"/>
      <c r="AS637" s="640"/>
      <c r="AT637" s="642"/>
      <c r="AU637" s="640"/>
      <c r="AV637" s="642"/>
      <c r="AW637" s="640"/>
      <c r="AX637" s="642"/>
      <c r="AY637" s="640"/>
      <c r="AZ637" s="642"/>
      <c r="BA637" s="640"/>
      <c r="BB637" s="642"/>
      <c r="BC637" s="640"/>
      <c r="BD637" s="642"/>
      <c r="BE637" s="640"/>
      <c r="BF637" s="642"/>
      <c r="BG637" s="640"/>
      <c r="BH637" s="642"/>
      <c r="BI637" s="640"/>
      <c r="BJ637" s="642"/>
      <c r="BK637" s="640"/>
      <c r="BL637" s="642"/>
      <c r="BM637" s="640"/>
      <c r="BN637" s="642"/>
      <c r="BO637" s="640"/>
      <c r="BP637" s="642"/>
      <c r="BQ637" s="640"/>
      <c r="BR637" s="642"/>
      <c r="BS637" s="643">
        <f t="shared" si="115"/>
        <v>0</v>
      </c>
      <c r="BT637" s="644">
        <f t="shared" si="116"/>
        <v>0</v>
      </c>
      <c r="BU637" s="644">
        <f t="shared" si="117"/>
        <v>0</v>
      </c>
      <c r="BV637" s="644">
        <f t="shared" si="118"/>
        <v>0</v>
      </c>
      <c r="BW637" s="645">
        <f t="shared" si="477"/>
        <v>0</v>
      </c>
      <c r="BX637" s="338"/>
      <c r="BY637" s="338"/>
      <c r="BZ637" s="338"/>
      <c r="CA637" s="338"/>
      <c r="CB637" s="338"/>
      <c r="CC637" s="338"/>
    </row>
    <row r="638" ht="15.75" customHeight="1">
      <c r="A638" s="338"/>
      <c r="B638" s="338"/>
      <c r="C638" s="818"/>
      <c r="D638" s="638">
        <f t="shared" ref="D638:E638" si="653">I638+K638+M638+O638+Q638+S638+U638+W638+Y638+AA638+AC638+AE638+AG638+AI638+AK638+AM638+AO638+AQ638+AS638+AU638+AW638+AY638+BA638+BC638+BE638+BG638+BI638+BK638+BM638+BO638+BQ638</f>
        <v>0</v>
      </c>
      <c r="E638" s="505">
        <f t="shared" si="653"/>
        <v>0</v>
      </c>
      <c r="F638" s="639">
        <f t="shared" si="113"/>
        <v>0</v>
      </c>
      <c r="G638" s="327"/>
      <c r="H638" s="298">
        <f t="shared" si="114"/>
        <v>0</v>
      </c>
      <c r="I638" s="640"/>
      <c r="J638" s="642"/>
      <c r="K638" s="640"/>
      <c r="L638" s="642"/>
      <c r="M638" s="640"/>
      <c r="N638" s="642"/>
      <c r="O638" s="640"/>
      <c r="P638" s="642"/>
      <c r="Q638" s="640"/>
      <c r="R638" s="642"/>
      <c r="S638" s="640"/>
      <c r="T638" s="642"/>
      <c r="U638" s="640"/>
      <c r="V638" s="642"/>
      <c r="W638" s="640"/>
      <c r="X638" s="642"/>
      <c r="Y638" s="640"/>
      <c r="Z638" s="642"/>
      <c r="AA638" s="640"/>
      <c r="AB638" s="642"/>
      <c r="AC638" s="640"/>
      <c r="AD638" s="642"/>
      <c r="AE638" s="640"/>
      <c r="AF638" s="642"/>
      <c r="AG638" s="640"/>
      <c r="AH638" s="642"/>
      <c r="AI638" s="640"/>
      <c r="AJ638" s="642"/>
      <c r="AK638" s="640"/>
      <c r="AL638" s="642"/>
      <c r="AM638" s="640"/>
      <c r="AN638" s="642"/>
      <c r="AO638" s="640"/>
      <c r="AP638" s="642"/>
      <c r="AQ638" s="640"/>
      <c r="AR638" s="642"/>
      <c r="AS638" s="640"/>
      <c r="AT638" s="642"/>
      <c r="AU638" s="640"/>
      <c r="AV638" s="642"/>
      <c r="AW638" s="640"/>
      <c r="AX638" s="642"/>
      <c r="AY638" s="640"/>
      <c r="AZ638" s="642"/>
      <c r="BA638" s="640"/>
      <c r="BB638" s="642"/>
      <c r="BC638" s="640"/>
      <c r="BD638" s="642"/>
      <c r="BE638" s="640"/>
      <c r="BF638" s="642"/>
      <c r="BG638" s="640"/>
      <c r="BH638" s="642"/>
      <c r="BI638" s="640"/>
      <c r="BJ638" s="642"/>
      <c r="BK638" s="640"/>
      <c r="BL638" s="642"/>
      <c r="BM638" s="640"/>
      <c r="BN638" s="642"/>
      <c r="BO638" s="640"/>
      <c r="BP638" s="642"/>
      <c r="BQ638" s="640"/>
      <c r="BR638" s="642"/>
      <c r="BS638" s="643">
        <f t="shared" si="115"/>
        <v>0</v>
      </c>
      <c r="BT638" s="644">
        <f t="shared" si="116"/>
        <v>0</v>
      </c>
      <c r="BU638" s="644">
        <f t="shared" si="117"/>
        <v>0</v>
      </c>
      <c r="BV638" s="644">
        <f t="shared" si="118"/>
        <v>0</v>
      </c>
      <c r="BW638" s="645">
        <f t="shared" si="477"/>
        <v>0</v>
      </c>
      <c r="BX638" s="338"/>
      <c r="BY638" s="338"/>
      <c r="BZ638" s="338"/>
      <c r="CA638" s="338"/>
      <c r="CB638" s="338"/>
      <c r="CC638" s="338"/>
    </row>
    <row r="639" ht="15.75" customHeight="1">
      <c r="A639" s="338"/>
      <c r="B639" s="338"/>
      <c r="C639" s="818"/>
      <c r="D639" s="638">
        <f t="shared" ref="D639:E639" si="654">I639+K639+M639+O639+Q639+S639+U639+W639+Y639+AA639+AC639+AE639+AG639+AI639+AK639+AM639+AO639+AQ639+AS639+AU639+AW639+AY639+BA639+BC639+BE639+BG639+BI639+BK639+BM639+BO639+BQ639</f>
        <v>0</v>
      </c>
      <c r="E639" s="505">
        <f t="shared" si="654"/>
        <v>0</v>
      </c>
      <c r="F639" s="639">
        <f t="shared" si="113"/>
        <v>0</v>
      </c>
      <c r="G639" s="327"/>
      <c r="H639" s="298">
        <f t="shared" si="114"/>
        <v>0</v>
      </c>
      <c r="I639" s="640"/>
      <c r="J639" s="642"/>
      <c r="K639" s="640"/>
      <c r="L639" s="642"/>
      <c r="M639" s="640"/>
      <c r="N639" s="642"/>
      <c r="O639" s="640"/>
      <c r="P639" s="642"/>
      <c r="Q639" s="640"/>
      <c r="R639" s="642"/>
      <c r="S639" s="640"/>
      <c r="T639" s="642"/>
      <c r="U639" s="640"/>
      <c r="V639" s="642"/>
      <c r="W639" s="640"/>
      <c r="X639" s="642"/>
      <c r="Y639" s="640"/>
      <c r="Z639" s="642"/>
      <c r="AA639" s="640"/>
      <c r="AB639" s="642"/>
      <c r="AC639" s="640"/>
      <c r="AD639" s="642"/>
      <c r="AE639" s="640"/>
      <c r="AF639" s="642"/>
      <c r="AG639" s="640"/>
      <c r="AH639" s="642"/>
      <c r="AI639" s="640"/>
      <c r="AJ639" s="642"/>
      <c r="AK639" s="640"/>
      <c r="AL639" s="642"/>
      <c r="AM639" s="640"/>
      <c r="AN639" s="642"/>
      <c r="AO639" s="640"/>
      <c r="AP639" s="642"/>
      <c r="AQ639" s="640"/>
      <c r="AR639" s="642"/>
      <c r="AS639" s="640"/>
      <c r="AT639" s="642"/>
      <c r="AU639" s="640"/>
      <c r="AV639" s="642"/>
      <c r="AW639" s="640"/>
      <c r="AX639" s="642"/>
      <c r="AY639" s="640"/>
      <c r="AZ639" s="642"/>
      <c r="BA639" s="640"/>
      <c r="BB639" s="642"/>
      <c r="BC639" s="640"/>
      <c r="BD639" s="642"/>
      <c r="BE639" s="640"/>
      <c r="BF639" s="642"/>
      <c r="BG639" s="640"/>
      <c r="BH639" s="642"/>
      <c r="BI639" s="640"/>
      <c r="BJ639" s="642"/>
      <c r="BK639" s="640"/>
      <c r="BL639" s="642"/>
      <c r="BM639" s="640"/>
      <c r="BN639" s="642"/>
      <c r="BO639" s="640"/>
      <c r="BP639" s="642"/>
      <c r="BQ639" s="640"/>
      <c r="BR639" s="642"/>
      <c r="BS639" s="643">
        <f t="shared" si="115"/>
        <v>0</v>
      </c>
      <c r="BT639" s="644">
        <f t="shared" si="116"/>
        <v>0</v>
      </c>
      <c r="BU639" s="644">
        <f t="shared" si="117"/>
        <v>0</v>
      </c>
      <c r="BV639" s="644">
        <f t="shared" si="118"/>
        <v>0</v>
      </c>
      <c r="BW639" s="645">
        <f t="shared" si="477"/>
        <v>0</v>
      </c>
      <c r="BX639" s="338"/>
      <c r="BY639" s="338"/>
      <c r="BZ639" s="338"/>
      <c r="CA639" s="338"/>
      <c r="CB639" s="338"/>
      <c r="CC639" s="338"/>
    </row>
    <row r="640" ht="15.75" customHeight="1">
      <c r="A640" s="338"/>
      <c r="B640" s="338"/>
      <c r="C640" s="818"/>
      <c r="D640" s="638">
        <f t="shared" ref="D640:E640" si="655">I640+K640+M640+O640+Q640+S640+U640+W640+Y640+AA640+AC640+AE640+AG640+AI640+AK640+AM640+AO640+AQ640+AS640+AU640+AW640+AY640+BA640+BC640+BE640+BG640+BI640+BK640+BM640+BO640+BQ640</f>
        <v>0</v>
      </c>
      <c r="E640" s="505">
        <f t="shared" si="655"/>
        <v>0</v>
      </c>
      <c r="F640" s="639">
        <f t="shared" si="113"/>
        <v>0</v>
      </c>
      <c r="G640" s="327"/>
      <c r="H640" s="298">
        <f t="shared" si="114"/>
        <v>0</v>
      </c>
      <c r="I640" s="640"/>
      <c r="J640" s="642"/>
      <c r="K640" s="640"/>
      <c r="L640" s="642"/>
      <c r="M640" s="640"/>
      <c r="N640" s="642"/>
      <c r="O640" s="640"/>
      <c r="P640" s="642"/>
      <c r="Q640" s="640"/>
      <c r="R640" s="642"/>
      <c r="S640" s="640"/>
      <c r="T640" s="642"/>
      <c r="U640" s="640"/>
      <c r="V640" s="642"/>
      <c r="W640" s="640"/>
      <c r="X640" s="642"/>
      <c r="Y640" s="640"/>
      <c r="Z640" s="642"/>
      <c r="AA640" s="640"/>
      <c r="AB640" s="642"/>
      <c r="AC640" s="640"/>
      <c r="AD640" s="642"/>
      <c r="AE640" s="640"/>
      <c r="AF640" s="642"/>
      <c r="AG640" s="640"/>
      <c r="AH640" s="642"/>
      <c r="AI640" s="640"/>
      <c r="AJ640" s="642"/>
      <c r="AK640" s="640"/>
      <c r="AL640" s="642"/>
      <c r="AM640" s="640"/>
      <c r="AN640" s="642"/>
      <c r="AO640" s="640"/>
      <c r="AP640" s="642"/>
      <c r="AQ640" s="640"/>
      <c r="AR640" s="642"/>
      <c r="AS640" s="640"/>
      <c r="AT640" s="642"/>
      <c r="AU640" s="640"/>
      <c r="AV640" s="642"/>
      <c r="AW640" s="640"/>
      <c r="AX640" s="642"/>
      <c r="AY640" s="640"/>
      <c r="AZ640" s="642"/>
      <c r="BA640" s="640"/>
      <c r="BB640" s="642"/>
      <c r="BC640" s="640"/>
      <c r="BD640" s="642"/>
      <c r="BE640" s="640"/>
      <c r="BF640" s="642"/>
      <c r="BG640" s="640"/>
      <c r="BH640" s="642"/>
      <c r="BI640" s="640"/>
      <c r="BJ640" s="642"/>
      <c r="BK640" s="640"/>
      <c r="BL640" s="642"/>
      <c r="BM640" s="640"/>
      <c r="BN640" s="642"/>
      <c r="BO640" s="640"/>
      <c r="BP640" s="642"/>
      <c r="BQ640" s="640"/>
      <c r="BR640" s="642"/>
      <c r="BS640" s="643">
        <f t="shared" si="115"/>
        <v>0</v>
      </c>
      <c r="BT640" s="644">
        <f t="shared" si="116"/>
        <v>0</v>
      </c>
      <c r="BU640" s="644">
        <f t="shared" si="117"/>
        <v>0</v>
      </c>
      <c r="BV640" s="644">
        <f t="shared" si="118"/>
        <v>0</v>
      </c>
      <c r="BW640" s="645">
        <f t="shared" si="477"/>
        <v>0</v>
      </c>
      <c r="BX640" s="338"/>
      <c r="BY640" s="338"/>
      <c r="BZ640" s="338"/>
      <c r="CA640" s="338"/>
      <c r="CB640" s="338"/>
      <c r="CC640" s="338"/>
    </row>
    <row r="641" ht="15.75" customHeight="1">
      <c r="A641" s="338"/>
      <c r="B641" s="338"/>
      <c r="C641" s="818"/>
      <c r="D641" s="638">
        <f t="shared" ref="D641:E641" si="656">I641+K641+M641+O641+Q641+S641+U641+W641+Y641+AA641+AC641+AE641+AG641+AI641+AK641+AM641+AO641+AQ641+AS641+AU641+AW641+AY641+BA641+BC641+BE641+BG641+BI641+BK641+BM641+BO641+BQ641</f>
        <v>0</v>
      </c>
      <c r="E641" s="505">
        <f t="shared" si="656"/>
        <v>0</v>
      </c>
      <c r="F641" s="639">
        <f t="shared" si="113"/>
        <v>0</v>
      </c>
      <c r="G641" s="327"/>
      <c r="H641" s="298">
        <f t="shared" si="114"/>
        <v>0</v>
      </c>
      <c r="I641" s="640"/>
      <c r="J641" s="642"/>
      <c r="K641" s="640"/>
      <c r="L641" s="642"/>
      <c r="M641" s="640"/>
      <c r="N641" s="642"/>
      <c r="O641" s="640"/>
      <c r="P641" s="642"/>
      <c r="Q641" s="640"/>
      <c r="R641" s="642"/>
      <c r="S641" s="640"/>
      <c r="T641" s="642"/>
      <c r="U641" s="640"/>
      <c r="V641" s="642"/>
      <c r="W641" s="640"/>
      <c r="X641" s="642"/>
      <c r="Y641" s="640"/>
      <c r="Z641" s="642"/>
      <c r="AA641" s="640"/>
      <c r="AB641" s="642"/>
      <c r="AC641" s="640"/>
      <c r="AD641" s="642"/>
      <c r="AE641" s="640"/>
      <c r="AF641" s="642"/>
      <c r="AG641" s="640"/>
      <c r="AH641" s="642"/>
      <c r="AI641" s="640"/>
      <c r="AJ641" s="642"/>
      <c r="AK641" s="640"/>
      <c r="AL641" s="642"/>
      <c r="AM641" s="640"/>
      <c r="AN641" s="642"/>
      <c r="AO641" s="640"/>
      <c r="AP641" s="642"/>
      <c r="AQ641" s="640"/>
      <c r="AR641" s="642"/>
      <c r="AS641" s="640"/>
      <c r="AT641" s="642"/>
      <c r="AU641" s="640"/>
      <c r="AV641" s="642"/>
      <c r="AW641" s="640"/>
      <c r="AX641" s="642"/>
      <c r="AY641" s="640"/>
      <c r="AZ641" s="642"/>
      <c r="BA641" s="640"/>
      <c r="BB641" s="642"/>
      <c r="BC641" s="640"/>
      <c r="BD641" s="642"/>
      <c r="BE641" s="640"/>
      <c r="BF641" s="642"/>
      <c r="BG641" s="640"/>
      <c r="BH641" s="642"/>
      <c r="BI641" s="640"/>
      <c r="BJ641" s="642"/>
      <c r="BK641" s="640"/>
      <c r="BL641" s="642"/>
      <c r="BM641" s="640"/>
      <c r="BN641" s="642"/>
      <c r="BO641" s="640"/>
      <c r="BP641" s="642"/>
      <c r="BQ641" s="640"/>
      <c r="BR641" s="642"/>
      <c r="BS641" s="643">
        <f t="shared" si="115"/>
        <v>0</v>
      </c>
      <c r="BT641" s="644">
        <f t="shared" si="116"/>
        <v>0</v>
      </c>
      <c r="BU641" s="644">
        <f t="shared" si="117"/>
        <v>0</v>
      </c>
      <c r="BV641" s="644">
        <f t="shared" si="118"/>
        <v>0</v>
      </c>
      <c r="BW641" s="645">
        <f t="shared" si="477"/>
        <v>0</v>
      </c>
      <c r="BX641" s="338"/>
      <c r="BY641" s="338"/>
      <c r="BZ641" s="338"/>
      <c r="CA641" s="338"/>
      <c r="CB641" s="338"/>
      <c r="CC641" s="338"/>
    </row>
    <row r="642" ht="15.75" customHeight="1">
      <c r="A642" s="338"/>
      <c r="B642" s="338"/>
      <c r="C642" s="818"/>
      <c r="D642" s="638">
        <f t="shared" ref="D642:E642" si="657">I642+K642+M642+O642+Q642+S642+U642+W642+Y642+AA642+AC642+AE642+AG642+AI642+AK642+AM642+AO642+AQ642+AS642+AU642+AW642+AY642+BA642+BC642+BE642+BG642+BI642+BK642+BM642+BO642+BQ642</f>
        <v>0</v>
      </c>
      <c r="E642" s="505">
        <f t="shared" si="657"/>
        <v>0</v>
      </c>
      <c r="F642" s="639">
        <f t="shared" si="113"/>
        <v>0</v>
      </c>
      <c r="G642" s="327"/>
      <c r="H642" s="298">
        <f t="shared" si="114"/>
        <v>0</v>
      </c>
      <c r="I642" s="640"/>
      <c r="J642" s="642"/>
      <c r="K642" s="640"/>
      <c r="L642" s="642"/>
      <c r="M642" s="640"/>
      <c r="N642" s="642"/>
      <c r="O642" s="640"/>
      <c r="P642" s="642"/>
      <c r="Q642" s="640"/>
      <c r="R642" s="642"/>
      <c r="S642" s="640"/>
      <c r="T642" s="642"/>
      <c r="U642" s="640"/>
      <c r="V642" s="642"/>
      <c r="W642" s="640"/>
      <c r="X642" s="642"/>
      <c r="Y642" s="640"/>
      <c r="Z642" s="642"/>
      <c r="AA642" s="640"/>
      <c r="AB642" s="642"/>
      <c r="AC642" s="640"/>
      <c r="AD642" s="642"/>
      <c r="AE642" s="640"/>
      <c r="AF642" s="642"/>
      <c r="AG642" s="640"/>
      <c r="AH642" s="642"/>
      <c r="AI642" s="640"/>
      <c r="AJ642" s="642"/>
      <c r="AK642" s="640"/>
      <c r="AL642" s="642"/>
      <c r="AM642" s="640"/>
      <c r="AN642" s="642"/>
      <c r="AO642" s="640"/>
      <c r="AP642" s="642"/>
      <c r="AQ642" s="640"/>
      <c r="AR642" s="642"/>
      <c r="AS642" s="640"/>
      <c r="AT642" s="642"/>
      <c r="AU642" s="640"/>
      <c r="AV642" s="642"/>
      <c r="AW642" s="640"/>
      <c r="AX642" s="642"/>
      <c r="AY642" s="640"/>
      <c r="AZ642" s="642"/>
      <c r="BA642" s="640"/>
      <c r="BB642" s="642"/>
      <c r="BC642" s="640"/>
      <c r="BD642" s="642"/>
      <c r="BE642" s="640"/>
      <c r="BF642" s="642"/>
      <c r="BG642" s="640"/>
      <c r="BH642" s="642"/>
      <c r="BI642" s="640"/>
      <c r="BJ642" s="642"/>
      <c r="BK642" s="640"/>
      <c r="BL642" s="642"/>
      <c r="BM642" s="640"/>
      <c r="BN642" s="642"/>
      <c r="BO642" s="640"/>
      <c r="BP642" s="642"/>
      <c r="BQ642" s="640"/>
      <c r="BR642" s="642"/>
      <c r="BS642" s="643">
        <f t="shared" si="115"/>
        <v>0</v>
      </c>
      <c r="BT642" s="644">
        <f t="shared" si="116"/>
        <v>0</v>
      </c>
      <c r="BU642" s="644">
        <f t="shared" si="117"/>
        <v>0</v>
      </c>
      <c r="BV642" s="644">
        <f t="shared" si="118"/>
        <v>0</v>
      </c>
      <c r="BW642" s="645">
        <f t="shared" si="477"/>
        <v>0</v>
      </c>
      <c r="BX642" s="338"/>
      <c r="BY642" s="338"/>
      <c r="BZ642" s="338"/>
      <c r="CA642" s="338"/>
      <c r="CB642" s="338"/>
      <c r="CC642" s="338"/>
    </row>
    <row r="643" ht="15.75" customHeight="1">
      <c r="A643" s="338"/>
      <c r="B643" s="338"/>
      <c r="C643" s="818"/>
      <c r="D643" s="638">
        <f t="shared" ref="D643:E643" si="658">I643+K643+M643+O643+Q643+S643+U643+W643+Y643+AA643+AC643+AE643+AG643+AI643+AK643+AM643+AO643+AQ643+AS643+AU643+AW643+AY643+BA643+BC643+BE643+BG643+BI643+BK643+BM643+BO643+BQ643</f>
        <v>0</v>
      </c>
      <c r="E643" s="505">
        <f t="shared" si="658"/>
        <v>0</v>
      </c>
      <c r="F643" s="639">
        <f t="shared" si="113"/>
        <v>0</v>
      </c>
      <c r="G643" s="327"/>
      <c r="H643" s="298">
        <f t="shared" si="114"/>
        <v>0</v>
      </c>
      <c r="I643" s="640"/>
      <c r="J643" s="642"/>
      <c r="K643" s="640"/>
      <c r="L643" s="642"/>
      <c r="M643" s="640"/>
      <c r="N643" s="642"/>
      <c r="O643" s="640"/>
      <c r="P643" s="642"/>
      <c r="Q643" s="640"/>
      <c r="R643" s="642"/>
      <c r="S643" s="640"/>
      <c r="T643" s="642"/>
      <c r="U643" s="640"/>
      <c r="V643" s="642"/>
      <c r="W643" s="640"/>
      <c r="X643" s="642"/>
      <c r="Y643" s="640"/>
      <c r="Z643" s="642"/>
      <c r="AA643" s="640"/>
      <c r="AB643" s="642"/>
      <c r="AC643" s="640"/>
      <c r="AD643" s="642"/>
      <c r="AE643" s="640"/>
      <c r="AF643" s="642"/>
      <c r="AG643" s="640"/>
      <c r="AH643" s="642"/>
      <c r="AI643" s="640"/>
      <c r="AJ643" s="642"/>
      <c r="AK643" s="640"/>
      <c r="AL643" s="642"/>
      <c r="AM643" s="640"/>
      <c r="AN643" s="642"/>
      <c r="AO643" s="640"/>
      <c r="AP643" s="642"/>
      <c r="AQ643" s="640"/>
      <c r="AR643" s="642"/>
      <c r="AS643" s="640"/>
      <c r="AT643" s="642"/>
      <c r="AU643" s="640"/>
      <c r="AV643" s="642"/>
      <c r="AW643" s="640"/>
      <c r="AX643" s="642"/>
      <c r="AY643" s="640"/>
      <c r="AZ643" s="642"/>
      <c r="BA643" s="640"/>
      <c r="BB643" s="642"/>
      <c r="BC643" s="640"/>
      <c r="BD643" s="642"/>
      <c r="BE643" s="640"/>
      <c r="BF643" s="642"/>
      <c r="BG643" s="640"/>
      <c r="BH643" s="642"/>
      <c r="BI643" s="640"/>
      <c r="BJ643" s="642"/>
      <c r="BK643" s="640"/>
      <c r="BL643" s="642"/>
      <c r="BM643" s="640"/>
      <c r="BN643" s="642"/>
      <c r="BO643" s="640"/>
      <c r="BP643" s="642"/>
      <c r="BQ643" s="640"/>
      <c r="BR643" s="642"/>
      <c r="BS643" s="643">
        <f t="shared" si="115"/>
        <v>0</v>
      </c>
      <c r="BT643" s="644">
        <f t="shared" si="116"/>
        <v>0</v>
      </c>
      <c r="BU643" s="644">
        <f t="shared" si="117"/>
        <v>0</v>
      </c>
      <c r="BV643" s="644">
        <f t="shared" si="118"/>
        <v>0</v>
      </c>
      <c r="BW643" s="645">
        <f t="shared" si="477"/>
        <v>0</v>
      </c>
      <c r="BX643" s="338"/>
      <c r="BY643" s="338"/>
      <c r="BZ643" s="338"/>
      <c r="CA643" s="338"/>
      <c r="CB643" s="338"/>
      <c r="CC643" s="338"/>
    </row>
    <row r="644" ht="15.75" customHeight="1">
      <c r="A644" s="338"/>
      <c r="B644" s="338"/>
      <c r="C644" s="818"/>
      <c r="D644" s="638">
        <f t="shared" ref="D644:E644" si="659">I644+K644+M644+O644+Q644+S644+U644+W644+Y644+AA644+AC644+AE644+AG644+AI644+AK644+AM644+AO644+AQ644+AS644+AU644+AW644+AY644+BA644+BC644+BE644+BG644+BI644+BK644+BM644+BO644+BQ644</f>
        <v>0</v>
      </c>
      <c r="E644" s="505">
        <f t="shared" si="659"/>
        <v>0</v>
      </c>
      <c r="F644" s="639">
        <f t="shared" si="113"/>
        <v>0</v>
      </c>
      <c r="G644" s="327"/>
      <c r="H644" s="298">
        <f t="shared" si="114"/>
        <v>0</v>
      </c>
      <c r="I644" s="640"/>
      <c r="J644" s="642"/>
      <c r="K644" s="640"/>
      <c r="L644" s="642"/>
      <c r="M644" s="640"/>
      <c r="N644" s="642"/>
      <c r="O644" s="640"/>
      <c r="P644" s="642"/>
      <c r="Q644" s="640"/>
      <c r="R644" s="642"/>
      <c r="S644" s="640"/>
      <c r="T644" s="642"/>
      <c r="U644" s="640"/>
      <c r="V644" s="642"/>
      <c r="W644" s="640"/>
      <c r="X644" s="642"/>
      <c r="Y644" s="640"/>
      <c r="Z644" s="642"/>
      <c r="AA644" s="640"/>
      <c r="AB644" s="642"/>
      <c r="AC644" s="640"/>
      <c r="AD644" s="642"/>
      <c r="AE644" s="640"/>
      <c r="AF644" s="642"/>
      <c r="AG644" s="640"/>
      <c r="AH644" s="642"/>
      <c r="AI644" s="640"/>
      <c r="AJ644" s="642"/>
      <c r="AK644" s="640"/>
      <c r="AL644" s="642"/>
      <c r="AM644" s="640"/>
      <c r="AN644" s="642"/>
      <c r="AO644" s="640"/>
      <c r="AP644" s="642"/>
      <c r="AQ644" s="640"/>
      <c r="AR644" s="642"/>
      <c r="AS644" s="640"/>
      <c r="AT644" s="642"/>
      <c r="AU644" s="640"/>
      <c r="AV644" s="642"/>
      <c r="AW644" s="640"/>
      <c r="AX644" s="642"/>
      <c r="AY644" s="640"/>
      <c r="AZ644" s="642"/>
      <c r="BA644" s="640"/>
      <c r="BB644" s="642"/>
      <c r="BC644" s="640"/>
      <c r="BD644" s="642"/>
      <c r="BE644" s="640"/>
      <c r="BF644" s="642"/>
      <c r="BG644" s="640"/>
      <c r="BH644" s="642"/>
      <c r="BI644" s="640"/>
      <c r="BJ644" s="642"/>
      <c r="BK644" s="640"/>
      <c r="BL644" s="642"/>
      <c r="BM644" s="640"/>
      <c r="BN644" s="642"/>
      <c r="BO644" s="640"/>
      <c r="BP644" s="642"/>
      <c r="BQ644" s="640"/>
      <c r="BR644" s="642"/>
      <c r="BS644" s="643">
        <f t="shared" si="115"/>
        <v>0</v>
      </c>
      <c r="BT644" s="644">
        <f t="shared" si="116"/>
        <v>0</v>
      </c>
      <c r="BU644" s="644">
        <f t="shared" si="117"/>
        <v>0</v>
      </c>
      <c r="BV644" s="644">
        <f t="shared" si="118"/>
        <v>0</v>
      </c>
      <c r="BW644" s="645">
        <f t="shared" si="477"/>
        <v>0</v>
      </c>
      <c r="BX644" s="338"/>
      <c r="BY644" s="338"/>
      <c r="BZ644" s="338"/>
      <c r="CA644" s="338"/>
      <c r="CB644" s="338"/>
      <c r="CC644" s="338"/>
    </row>
    <row r="645" ht="15.75" customHeight="1">
      <c r="A645" s="338"/>
      <c r="B645" s="338"/>
      <c r="C645" s="818"/>
      <c r="D645" s="638">
        <f t="shared" ref="D645:E645" si="660">I645+K645+M645+O645+Q645+S645+U645+W645+Y645+AA645+AC645+AE645+AG645+AI645+AK645+AM645+AO645+AQ645+AS645+AU645+AW645+AY645+BA645+BC645+BE645+BG645+BI645+BK645+BM645+BO645+BQ645</f>
        <v>0</v>
      </c>
      <c r="E645" s="505">
        <f t="shared" si="660"/>
        <v>0</v>
      </c>
      <c r="F645" s="639">
        <f t="shared" si="113"/>
        <v>0</v>
      </c>
      <c r="G645" s="327"/>
      <c r="H645" s="298">
        <f t="shared" si="114"/>
        <v>0</v>
      </c>
      <c r="I645" s="640"/>
      <c r="J645" s="642"/>
      <c r="K645" s="640"/>
      <c r="L645" s="642"/>
      <c r="M645" s="640"/>
      <c r="N645" s="642"/>
      <c r="O645" s="640"/>
      <c r="P645" s="642"/>
      <c r="Q645" s="640"/>
      <c r="R645" s="642"/>
      <c r="S645" s="640"/>
      <c r="T645" s="642"/>
      <c r="U645" s="640"/>
      <c r="V645" s="642"/>
      <c r="W645" s="640"/>
      <c r="X645" s="642"/>
      <c r="Y645" s="640"/>
      <c r="Z645" s="642"/>
      <c r="AA645" s="640"/>
      <c r="AB645" s="642"/>
      <c r="AC645" s="640"/>
      <c r="AD645" s="642"/>
      <c r="AE645" s="640"/>
      <c r="AF645" s="642"/>
      <c r="AG645" s="640"/>
      <c r="AH645" s="642"/>
      <c r="AI645" s="640"/>
      <c r="AJ645" s="642"/>
      <c r="AK645" s="640"/>
      <c r="AL645" s="642"/>
      <c r="AM645" s="640"/>
      <c r="AN645" s="642"/>
      <c r="AO645" s="640"/>
      <c r="AP645" s="642"/>
      <c r="AQ645" s="640"/>
      <c r="AR645" s="642"/>
      <c r="AS645" s="640"/>
      <c r="AT645" s="642"/>
      <c r="AU645" s="640"/>
      <c r="AV645" s="642"/>
      <c r="AW645" s="640"/>
      <c r="AX645" s="642"/>
      <c r="AY645" s="640"/>
      <c r="AZ645" s="642"/>
      <c r="BA645" s="640"/>
      <c r="BB645" s="642"/>
      <c r="BC645" s="640"/>
      <c r="BD645" s="642"/>
      <c r="BE645" s="640"/>
      <c r="BF645" s="642"/>
      <c r="BG645" s="640"/>
      <c r="BH645" s="642"/>
      <c r="BI645" s="640"/>
      <c r="BJ645" s="642"/>
      <c r="BK645" s="640"/>
      <c r="BL645" s="642"/>
      <c r="BM645" s="640"/>
      <c r="BN645" s="642"/>
      <c r="BO645" s="640"/>
      <c r="BP645" s="642"/>
      <c r="BQ645" s="640"/>
      <c r="BR645" s="642"/>
      <c r="BS645" s="643">
        <f t="shared" si="115"/>
        <v>0</v>
      </c>
      <c r="BT645" s="644">
        <f t="shared" si="116"/>
        <v>0</v>
      </c>
      <c r="BU645" s="644">
        <f t="shared" si="117"/>
        <v>0</v>
      </c>
      <c r="BV645" s="644">
        <f t="shared" si="118"/>
        <v>0</v>
      </c>
      <c r="BW645" s="645">
        <f t="shared" si="477"/>
        <v>0</v>
      </c>
      <c r="BX645" s="338"/>
      <c r="BY645" s="338"/>
      <c r="BZ645" s="338"/>
      <c r="CA645" s="338"/>
      <c r="CB645" s="338"/>
      <c r="CC645" s="338"/>
    </row>
    <row r="646" ht="15.75" customHeight="1">
      <c r="A646" s="338"/>
      <c r="B646" s="338"/>
      <c r="C646" s="818"/>
      <c r="D646" s="638">
        <f t="shared" ref="D646:E646" si="661">I646+K646+M646+O646+Q646+S646+U646+W646+Y646+AA646+AC646+AE646+AG646+AI646+AK646+AM646+AO646+AQ646+AS646+AU646+AW646+AY646+BA646+BC646+BE646+BG646+BI646+BK646+BM646+BO646+BQ646</f>
        <v>0</v>
      </c>
      <c r="E646" s="505">
        <f t="shared" si="661"/>
        <v>0</v>
      </c>
      <c r="F646" s="639">
        <f t="shared" si="113"/>
        <v>0</v>
      </c>
      <c r="G646" s="327"/>
      <c r="H646" s="298">
        <f t="shared" si="114"/>
        <v>0</v>
      </c>
      <c r="I646" s="640"/>
      <c r="J646" s="642"/>
      <c r="K646" s="640"/>
      <c r="L646" s="642"/>
      <c r="M646" s="640"/>
      <c r="N646" s="642"/>
      <c r="O646" s="640"/>
      <c r="P646" s="642"/>
      <c r="Q646" s="640"/>
      <c r="R646" s="642"/>
      <c r="S646" s="640"/>
      <c r="T646" s="642"/>
      <c r="U646" s="640"/>
      <c r="V646" s="642"/>
      <c r="W646" s="640"/>
      <c r="X646" s="642"/>
      <c r="Y646" s="640"/>
      <c r="Z646" s="642"/>
      <c r="AA646" s="640"/>
      <c r="AB646" s="642"/>
      <c r="AC646" s="640"/>
      <c r="AD646" s="642"/>
      <c r="AE646" s="640"/>
      <c r="AF646" s="642"/>
      <c r="AG646" s="640"/>
      <c r="AH646" s="642"/>
      <c r="AI646" s="640"/>
      <c r="AJ646" s="642"/>
      <c r="AK646" s="640"/>
      <c r="AL646" s="642"/>
      <c r="AM646" s="640"/>
      <c r="AN646" s="642"/>
      <c r="AO646" s="640"/>
      <c r="AP646" s="642"/>
      <c r="AQ646" s="640"/>
      <c r="AR646" s="642"/>
      <c r="AS646" s="640"/>
      <c r="AT646" s="642"/>
      <c r="AU646" s="640"/>
      <c r="AV646" s="642"/>
      <c r="AW646" s="640"/>
      <c r="AX646" s="642"/>
      <c r="AY646" s="640"/>
      <c r="AZ646" s="642"/>
      <c r="BA646" s="640"/>
      <c r="BB646" s="642"/>
      <c r="BC646" s="640"/>
      <c r="BD646" s="642"/>
      <c r="BE646" s="640"/>
      <c r="BF646" s="642"/>
      <c r="BG646" s="640"/>
      <c r="BH646" s="642"/>
      <c r="BI646" s="640"/>
      <c r="BJ646" s="642"/>
      <c r="BK646" s="640"/>
      <c r="BL646" s="642"/>
      <c r="BM646" s="640"/>
      <c r="BN646" s="642"/>
      <c r="BO646" s="640"/>
      <c r="BP646" s="642"/>
      <c r="BQ646" s="640"/>
      <c r="BR646" s="642"/>
      <c r="BS646" s="643">
        <f t="shared" si="115"/>
        <v>0</v>
      </c>
      <c r="BT646" s="644">
        <f t="shared" si="116"/>
        <v>0</v>
      </c>
      <c r="BU646" s="644">
        <f t="shared" si="117"/>
        <v>0</v>
      </c>
      <c r="BV646" s="644">
        <f t="shared" si="118"/>
        <v>0</v>
      </c>
      <c r="BW646" s="645">
        <f t="shared" si="477"/>
        <v>0</v>
      </c>
      <c r="BX646" s="338"/>
      <c r="BY646" s="338"/>
      <c r="BZ646" s="338"/>
      <c r="CA646" s="338"/>
      <c r="CB646" s="338"/>
      <c r="CC646" s="338"/>
    </row>
    <row r="647" ht="15.75" customHeight="1">
      <c r="A647" s="338"/>
      <c r="B647" s="338"/>
      <c r="C647" s="818"/>
      <c r="D647" s="638">
        <f t="shared" ref="D647:E647" si="662">I647+K647+M647+O647+Q647+S647+U647+W647+Y647+AA647+AC647+AE647+AG647+AI647+AK647+AM647+AO647+AQ647+AS647+AU647+AW647+AY647+BA647+BC647+BE647+BG647+BI647+BK647+BM647+BO647+BQ647</f>
        <v>0</v>
      </c>
      <c r="E647" s="505">
        <f t="shared" si="662"/>
        <v>0</v>
      </c>
      <c r="F647" s="639">
        <f t="shared" si="113"/>
        <v>0</v>
      </c>
      <c r="G647" s="327"/>
      <c r="H647" s="298">
        <f t="shared" si="114"/>
        <v>0</v>
      </c>
      <c r="I647" s="640"/>
      <c r="J647" s="642"/>
      <c r="K647" s="640"/>
      <c r="L647" s="642"/>
      <c r="M647" s="640"/>
      <c r="N647" s="642"/>
      <c r="O647" s="640"/>
      <c r="P647" s="642"/>
      <c r="Q647" s="640"/>
      <c r="R647" s="642"/>
      <c r="S647" s="640"/>
      <c r="T647" s="642"/>
      <c r="U647" s="640"/>
      <c r="V647" s="642"/>
      <c r="W647" s="640"/>
      <c r="X647" s="642"/>
      <c r="Y647" s="640"/>
      <c r="Z647" s="642"/>
      <c r="AA647" s="640"/>
      <c r="AB647" s="642"/>
      <c r="AC647" s="640"/>
      <c r="AD647" s="642"/>
      <c r="AE647" s="640"/>
      <c r="AF647" s="642"/>
      <c r="AG647" s="640"/>
      <c r="AH647" s="642"/>
      <c r="AI647" s="640"/>
      <c r="AJ647" s="642"/>
      <c r="AK647" s="640"/>
      <c r="AL647" s="642"/>
      <c r="AM647" s="640"/>
      <c r="AN647" s="642"/>
      <c r="AO647" s="640"/>
      <c r="AP647" s="642"/>
      <c r="AQ647" s="640"/>
      <c r="AR647" s="642"/>
      <c r="AS647" s="640"/>
      <c r="AT647" s="642"/>
      <c r="AU647" s="640"/>
      <c r="AV647" s="642"/>
      <c r="AW647" s="640"/>
      <c r="AX647" s="642"/>
      <c r="AY647" s="640"/>
      <c r="AZ647" s="642"/>
      <c r="BA647" s="640"/>
      <c r="BB647" s="642"/>
      <c r="BC647" s="640"/>
      <c r="BD647" s="642"/>
      <c r="BE647" s="640"/>
      <c r="BF647" s="642"/>
      <c r="BG647" s="640"/>
      <c r="BH647" s="642"/>
      <c r="BI647" s="640"/>
      <c r="BJ647" s="642"/>
      <c r="BK647" s="640"/>
      <c r="BL647" s="642"/>
      <c r="BM647" s="640"/>
      <c r="BN647" s="642"/>
      <c r="BO647" s="640"/>
      <c r="BP647" s="642"/>
      <c r="BQ647" s="640"/>
      <c r="BR647" s="642"/>
      <c r="BS647" s="643">
        <f t="shared" si="115"/>
        <v>0</v>
      </c>
      <c r="BT647" s="644">
        <f t="shared" si="116"/>
        <v>0</v>
      </c>
      <c r="BU647" s="644">
        <f t="shared" si="117"/>
        <v>0</v>
      </c>
      <c r="BV647" s="644">
        <f t="shared" si="118"/>
        <v>0</v>
      </c>
      <c r="BW647" s="645">
        <f t="shared" si="477"/>
        <v>0</v>
      </c>
      <c r="BX647" s="338"/>
      <c r="BY647" s="338"/>
      <c r="BZ647" s="338"/>
      <c r="CA647" s="338"/>
      <c r="CB647" s="338"/>
      <c r="CC647" s="338"/>
    </row>
    <row r="648" ht="15.75" customHeight="1">
      <c r="A648" s="338"/>
      <c r="B648" s="338"/>
      <c r="C648" s="818"/>
      <c r="D648" s="638">
        <f t="shared" ref="D648:E648" si="663">I648+K648+M648+O648+Q648+S648+U648+W648+Y648+AA648+AC648+AE648+AG648+AI648+AK648+AM648+AO648+AQ648+AS648+AU648+AW648+AY648+BA648+BC648+BE648+BG648+BI648+BK648+BM648+BO648+BQ648</f>
        <v>0</v>
      </c>
      <c r="E648" s="505">
        <f t="shared" si="663"/>
        <v>0</v>
      </c>
      <c r="F648" s="639">
        <f t="shared" si="113"/>
        <v>0</v>
      </c>
      <c r="G648" s="327"/>
      <c r="H648" s="298">
        <f t="shared" si="114"/>
        <v>0</v>
      </c>
      <c r="I648" s="640"/>
      <c r="J648" s="642"/>
      <c r="K648" s="640"/>
      <c r="L648" s="642"/>
      <c r="M648" s="640"/>
      <c r="N648" s="642"/>
      <c r="O648" s="640"/>
      <c r="P648" s="642"/>
      <c r="Q648" s="640"/>
      <c r="R648" s="642"/>
      <c r="S648" s="640"/>
      <c r="T648" s="642"/>
      <c r="U648" s="640"/>
      <c r="V648" s="642"/>
      <c r="W648" s="640"/>
      <c r="X648" s="642"/>
      <c r="Y648" s="640"/>
      <c r="Z648" s="642"/>
      <c r="AA648" s="640"/>
      <c r="AB648" s="642"/>
      <c r="AC648" s="640"/>
      <c r="AD648" s="642"/>
      <c r="AE648" s="640"/>
      <c r="AF648" s="642"/>
      <c r="AG648" s="640"/>
      <c r="AH648" s="642"/>
      <c r="AI648" s="640"/>
      <c r="AJ648" s="642"/>
      <c r="AK648" s="640"/>
      <c r="AL648" s="642"/>
      <c r="AM648" s="640"/>
      <c r="AN648" s="642"/>
      <c r="AO648" s="640"/>
      <c r="AP648" s="642"/>
      <c r="AQ648" s="640"/>
      <c r="AR648" s="642"/>
      <c r="AS648" s="640"/>
      <c r="AT648" s="642"/>
      <c r="AU648" s="640"/>
      <c r="AV648" s="642"/>
      <c r="AW648" s="640"/>
      <c r="AX648" s="642"/>
      <c r="AY648" s="640"/>
      <c r="AZ648" s="642"/>
      <c r="BA648" s="640"/>
      <c r="BB648" s="642"/>
      <c r="BC648" s="640"/>
      <c r="BD648" s="642"/>
      <c r="BE648" s="640"/>
      <c r="BF648" s="642"/>
      <c r="BG648" s="640"/>
      <c r="BH648" s="642"/>
      <c r="BI648" s="640"/>
      <c r="BJ648" s="642"/>
      <c r="BK648" s="640"/>
      <c r="BL648" s="642"/>
      <c r="BM648" s="640"/>
      <c r="BN648" s="642"/>
      <c r="BO648" s="640"/>
      <c r="BP648" s="642"/>
      <c r="BQ648" s="640"/>
      <c r="BR648" s="642"/>
      <c r="BS648" s="643">
        <f t="shared" si="115"/>
        <v>0</v>
      </c>
      <c r="BT648" s="644">
        <f t="shared" si="116"/>
        <v>0</v>
      </c>
      <c r="BU648" s="644">
        <f t="shared" si="117"/>
        <v>0</v>
      </c>
      <c r="BV648" s="644">
        <f t="shared" si="118"/>
        <v>0</v>
      </c>
      <c r="BW648" s="645">
        <f t="shared" si="477"/>
        <v>0</v>
      </c>
      <c r="BX648" s="338"/>
      <c r="BY648" s="338"/>
      <c r="BZ648" s="338"/>
      <c r="CA648" s="338"/>
      <c r="CB648" s="338"/>
      <c r="CC648" s="338"/>
    </row>
    <row r="649" ht="15.75" customHeight="1">
      <c r="A649" s="338"/>
      <c r="B649" s="338"/>
      <c r="C649" s="818"/>
      <c r="D649" s="638">
        <f t="shared" ref="D649:E649" si="664">I649+K649+M649+O649+Q649+S649+U649+W649+Y649+AA649+AC649+AE649+AG649+AI649+AK649+AM649+AO649+AQ649+AS649+AU649+AW649+AY649+BA649+BC649+BE649+BG649+BI649+BK649+BM649+BO649+BQ649</f>
        <v>0</v>
      </c>
      <c r="E649" s="505">
        <f t="shared" si="664"/>
        <v>0</v>
      </c>
      <c r="F649" s="639">
        <f t="shared" si="113"/>
        <v>0</v>
      </c>
      <c r="G649" s="327"/>
      <c r="H649" s="298">
        <f t="shared" si="114"/>
        <v>0</v>
      </c>
      <c r="I649" s="640"/>
      <c r="J649" s="642"/>
      <c r="K649" s="640"/>
      <c r="L649" s="642"/>
      <c r="M649" s="640"/>
      <c r="N649" s="642"/>
      <c r="O649" s="640"/>
      <c r="P649" s="642"/>
      <c r="Q649" s="640"/>
      <c r="R649" s="642"/>
      <c r="S649" s="640"/>
      <c r="T649" s="642"/>
      <c r="U649" s="640"/>
      <c r="V649" s="642"/>
      <c r="W649" s="640"/>
      <c r="X649" s="642"/>
      <c r="Y649" s="640"/>
      <c r="Z649" s="642"/>
      <c r="AA649" s="640"/>
      <c r="AB649" s="642"/>
      <c r="AC649" s="640"/>
      <c r="AD649" s="642"/>
      <c r="AE649" s="640"/>
      <c r="AF649" s="642"/>
      <c r="AG649" s="640"/>
      <c r="AH649" s="642"/>
      <c r="AI649" s="640"/>
      <c r="AJ649" s="642"/>
      <c r="AK649" s="640"/>
      <c r="AL649" s="642"/>
      <c r="AM649" s="640"/>
      <c r="AN649" s="642"/>
      <c r="AO649" s="640"/>
      <c r="AP649" s="642"/>
      <c r="AQ649" s="640"/>
      <c r="AR649" s="642"/>
      <c r="AS649" s="640"/>
      <c r="AT649" s="642"/>
      <c r="AU649" s="640"/>
      <c r="AV649" s="642"/>
      <c r="AW649" s="640"/>
      <c r="AX649" s="642"/>
      <c r="AY649" s="640"/>
      <c r="AZ649" s="642"/>
      <c r="BA649" s="640"/>
      <c r="BB649" s="642"/>
      <c r="BC649" s="640"/>
      <c r="BD649" s="642"/>
      <c r="BE649" s="640"/>
      <c r="BF649" s="642"/>
      <c r="BG649" s="640"/>
      <c r="BH649" s="642"/>
      <c r="BI649" s="640"/>
      <c r="BJ649" s="642"/>
      <c r="BK649" s="640"/>
      <c r="BL649" s="642"/>
      <c r="BM649" s="640"/>
      <c r="BN649" s="642"/>
      <c r="BO649" s="640"/>
      <c r="BP649" s="642"/>
      <c r="BQ649" s="640"/>
      <c r="BR649" s="642"/>
      <c r="BS649" s="643">
        <f t="shared" si="115"/>
        <v>0</v>
      </c>
      <c r="BT649" s="644">
        <f t="shared" si="116"/>
        <v>0</v>
      </c>
      <c r="BU649" s="644">
        <f t="shared" si="117"/>
        <v>0</v>
      </c>
      <c r="BV649" s="644">
        <f t="shared" si="118"/>
        <v>0</v>
      </c>
      <c r="BW649" s="645">
        <f t="shared" si="477"/>
        <v>0</v>
      </c>
      <c r="BX649" s="338"/>
      <c r="BY649" s="338"/>
      <c r="BZ649" s="338"/>
      <c r="CA649" s="338"/>
      <c r="CB649" s="338"/>
      <c r="CC649" s="338"/>
    </row>
    <row r="650" ht="15.75" customHeight="1">
      <c r="A650" s="338"/>
      <c r="B650" s="338"/>
      <c r="C650" s="818"/>
      <c r="D650" s="638">
        <f t="shared" ref="D650:E650" si="665">I650+K650+M650+O650+Q650+S650+U650+W650+Y650+AA650+AC650+AE650+AG650+AI650+AK650+AM650+AO650+AQ650+AS650+AU650+AW650+AY650+BA650+BC650+BE650+BG650+BI650+BK650+BM650+BO650+BQ650</f>
        <v>0</v>
      </c>
      <c r="E650" s="505">
        <f t="shared" si="665"/>
        <v>0</v>
      </c>
      <c r="F650" s="639">
        <f t="shared" si="113"/>
        <v>0</v>
      </c>
      <c r="G650" s="327"/>
      <c r="H650" s="298">
        <f t="shared" si="114"/>
        <v>0</v>
      </c>
      <c r="I650" s="640"/>
      <c r="J650" s="642"/>
      <c r="K650" s="640"/>
      <c r="L650" s="642"/>
      <c r="M650" s="640"/>
      <c r="N650" s="642"/>
      <c r="O650" s="640"/>
      <c r="P650" s="642"/>
      <c r="Q650" s="640"/>
      <c r="R650" s="642"/>
      <c r="S650" s="640"/>
      <c r="T650" s="642"/>
      <c r="U650" s="640"/>
      <c r="V650" s="642"/>
      <c r="W650" s="640"/>
      <c r="X650" s="642"/>
      <c r="Y650" s="640"/>
      <c r="Z650" s="642"/>
      <c r="AA650" s="640"/>
      <c r="AB650" s="642"/>
      <c r="AC650" s="640"/>
      <c r="AD650" s="642"/>
      <c r="AE650" s="640"/>
      <c r="AF650" s="642"/>
      <c r="AG650" s="640"/>
      <c r="AH650" s="642"/>
      <c r="AI650" s="640"/>
      <c r="AJ650" s="642"/>
      <c r="AK650" s="640"/>
      <c r="AL650" s="642"/>
      <c r="AM650" s="640"/>
      <c r="AN650" s="642"/>
      <c r="AO650" s="640"/>
      <c r="AP650" s="642"/>
      <c r="AQ650" s="640"/>
      <c r="AR650" s="642"/>
      <c r="AS650" s="640"/>
      <c r="AT650" s="642"/>
      <c r="AU650" s="640"/>
      <c r="AV650" s="642"/>
      <c r="AW650" s="640"/>
      <c r="AX650" s="642"/>
      <c r="AY650" s="640"/>
      <c r="AZ650" s="642"/>
      <c r="BA650" s="640"/>
      <c r="BB650" s="642"/>
      <c r="BC650" s="640"/>
      <c r="BD650" s="642"/>
      <c r="BE650" s="640"/>
      <c r="BF650" s="642"/>
      <c r="BG650" s="640"/>
      <c r="BH650" s="642"/>
      <c r="BI650" s="640"/>
      <c r="BJ650" s="642"/>
      <c r="BK650" s="640"/>
      <c r="BL650" s="642"/>
      <c r="BM650" s="640"/>
      <c r="BN650" s="642"/>
      <c r="BO650" s="640"/>
      <c r="BP650" s="642"/>
      <c r="BQ650" s="640"/>
      <c r="BR650" s="642"/>
      <c r="BS650" s="643">
        <f t="shared" si="115"/>
        <v>0</v>
      </c>
      <c r="BT650" s="644">
        <f t="shared" si="116"/>
        <v>0</v>
      </c>
      <c r="BU650" s="644">
        <f t="shared" si="117"/>
        <v>0</v>
      </c>
      <c r="BV650" s="644">
        <f t="shared" si="118"/>
        <v>0</v>
      </c>
      <c r="BW650" s="645">
        <f t="shared" si="477"/>
        <v>0</v>
      </c>
      <c r="BX650" s="338"/>
      <c r="BY650" s="338"/>
      <c r="BZ650" s="338"/>
      <c r="CA650" s="338"/>
      <c r="CB650" s="338"/>
      <c r="CC650" s="338"/>
    </row>
    <row r="651" ht="15.75" customHeight="1">
      <c r="A651" s="338"/>
      <c r="B651" s="338"/>
      <c r="C651" s="818"/>
      <c r="D651" s="638">
        <f t="shared" ref="D651:E651" si="666">I651+K651+M651+O651+Q651+S651+U651+W651+Y651+AA651+AC651+AE651+AG651+AI651+AK651+AM651+AO651+AQ651+AS651+AU651+AW651+AY651+BA651+BC651+BE651+BG651+BI651+BK651+BM651+BO651+BQ651</f>
        <v>0</v>
      </c>
      <c r="E651" s="505">
        <f t="shared" si="666"/>
        <v>0</v>
      </c>
      <c r="F651" s="639">
        <f t="shared" si="113"/>
        <v>0</v>
      </c>
      <c r="G651" s="327"/>
      <c r="H651" s="298">
        <f t="shared" si="114"/>
        <v>0</v>
      </c>
      <c r="I651" s="640"/>
      <c r="J651" s="642"/>
      <c r="K651" s="640"/>
      <c r="L651" s="642"/>
      <c r="M651" s="640"/>
      <c r="N651" s="642"/>
      <c r="O651" s="640"/>
      <c r="P651" s="642"/>
      <c r="Q651" s="640"/>
      <c r="R651" s="642"/>
      <c r="S651" s="640"/>
      <c r="T651" s="642"/>
      <c r="U651" s="640"/>
      <c r="V651" s="642"/>
      <c r="W651" s="640"/>
      <c r="X651" s="642"/>
      <c r="Y651" s="640"/>
      <c r="Z651" s="642"/>
      <c r="AA651" s="640"/>
      <c r="AB651" s="642"/>
      <c r="AC651" s="640"/>
      <c r="AD651" s="642"/>
      <c r="AE651" s="640"/>
      <c r="AF651" s="642"/>
      <c r="AG651" s="640"/>
      <c r="AH651" s="642"/>
      <c r="AI651" s="640"/>
      <c r="AJ651" s="642"/>
      <c r="AK651" s="640"/>
      <c r="AL651" s="642"/>
      <c r="AM651" s="640"/>
      <c r="AN651" s="642"/>
      <c r="AO651" s="640"/>
      <c r="AP651" s="642"/>
      <c r="AQ651" s="640"/>
      <c r="AR651" s="642"/>
      <c r="AS651" s="640"/>
      <c r="AT651" s="642"/>
      <c r="AU651" s="640"/>
      <c r="AV651" s="642"/>
      <c r="AW651" s="640"/>
      <c r="AX651" s="642"/>
      <c r="AY651" s="640"/>
      <c r="AZ651" s="642"/>
      <c r="BA651" s="640"/>
      <c r="BB651" s="642"/>
      <c r="BC651" s="640"/>
      <c r="BD651" s="642"/>
      <c r="BE651" s="640"/>
      <c r="BF651" s="642"/>
      <c r="BG651" s="640"/>
      <c r="BH651" s="642"/>
      <c r="BI651" s="640"/>
      <c r="BJ651" s="642"/>
      <c r="BK651" s="640"/>
      <c r="BL651" s="642"/>
      <c r="BM651" s="640"/>
      <c r="BN651" s="642"/>
      <c r="BO651" s="640"/>
      <c r="BP651" s="642"/>
      <c r="BQ651" s="640"/>
      <c r="BR651" s="642"/>
      <c r="BS651" s="643">
        <f t="shared" si="115"/>
        <v>0</v>
      </c>
      <c r="BT651" s="644">
        <f t="shared" si="116"/>
        <v>0</v>
      </c>
      <c r="BU651" s="644">
        <f t="shared" si="117"/>
        <v>0</v>
      </c>
      <c r="BV651" s="644">
        <f t="shared" si="118"/>
        <v>0</v>
      </c>
      <c r="BW651" s="645">
        <f t="shared" si="477"/>
        <v>0</v>
      </c>
      <c r="BX651" s="338"/>
      <c r="BY651" s="338"/>
      <c r="BZ651" s="338"/>
      <c r="CA651" s="338"/>
      <c r="CB651" s="338"/>
      <c r="CC651" s="338"/>
    </row>
    <row r="652" ht="15.75" customHeight="1">
      <c r="A652" s="338"/>
      <c r="B652" s="338"/>
      <c r="C652" s="818"/>
      <c r="D652" s="638">
        <f t="shared" ref="D652:E652" si="667">I652+K652+M652+O652+Q652+S652+U652+W652+Y652+AA652+AC652+AE652+AG652+AI652+AK652+AM652+AO652+AQ652+AS652+AU652+AW652+AY652+BA652+BC652+BE652+BG652+BI652+BK652+BM652+BO652+BQ652</f>
        <v>0</v>
      </c>
      <c r="E652" s="505">
        <f t="shared" si="667"/>
        <v>0</v>
      </c>
      <c r="F652" s="639">
        <f t="shared" si="113"/>
        <v>0</v>
      </c>
      <c r="G652" s="327"/>
      <c r="H652" s="298">
        <f t="shared" si="114"/>
        <v>0</v>
      </c>
      <c r="I652" s="640"/>
      <c r="J652" s="642"/>
      <c r="K652" s="640"/>
      <c r="L652" s="642"/>
      <c r="M652" s="640"/>
      <c r="N652" s="642"/>
      <c r="O652" s="640"/>
      <c r="P652" s="642"/>
      <c r="Q652" s="640"/>
      <c r="R652" s="642"/>
      <c r="S652" s="640"/>
      <c r="T652" s="642"/>
      <c r="U652" s="640"/>
      <c r="V652" s="642"/>
      <c r="W652" s="640"/>
      <c r="X652" s="642"/>
      <c r="Y652" s="640"/>
      <c r="Z652" s="642"/>
      <c r="AA652" s="640"/>
      <c r="AB652" s="642"/>
      <c r="AC652" s="640"/>
      <c r="AD652" s="642"/>
      <c r="AE652" s="640"/>
      <c r="AF652" s="642"/>
      <c r="AG652" s="640"/>
      <c r="AH652" s="642"/>
      <c r="AI652" s="640"/>
      <c r="AJ652" s="642"/>
      <c r="AK652" s="640"/>
      <c r="AL652" s="642"/>
      <c r="AM652" s="640"/>
      <c r="AN652" s="642"/>
      <c r="AO652" s="640"/>
      <c r="AP652" s="642"/>
      <c r="AQ652" s="640"/>
      <c r="AR652" s="642"/>
      <c r="AS652" s="640"/>
      <c r="AT652" s="642"/>
      <c r="AU652" s="640"/>
      <c r="AV652" s="642"/>
      <c r="AW652" s="640"/>
      <c r="AX652" s="642"/>
      <c r="AY652" s="640"/>
      <c r="AZ652" s="642"/>
      <c r="BA652" s="640"/>
      <c r="BB652" s="642"/>
      <c r="BC652" s="640"/>
      <c r="BD652" s="642"/>
      <c r="BE652" s="640"/>
      <c r="BF652" s="642"/>
      <c r="BG652" s="640"/>
      <c r="BH652" s="642"/>
      <c r="BI652" s="640"/>
      <c r="BJ652" s="642"/>
      <c r="BK652" s="640"/>
      <c r="BL652" s="642"/>
      <c r="BM652" s="640"/>
      <c r="BN652" s="642"/>
      <c r="BO652" s="640"/>
      <c r="BP652" s="642"/>
      <c r="BQ652" s="640"/>
      <c r="BR652" s="642"/>
      <c r="BS652" s="643">
        <f t="shared" si="115"/>
        <v>0</v>
      </c>
      <c r="BT652" s="644">
        <f t="shared" si="116"/>
        <v>0</v>
      </c>
      <c r="BU652" s="644">
        <f t="shared" si="117"/>
        <v>0</v>
      </c>
      <c r="BV652" s="644">
        <f t="shared" si="118"/>
        <v>0</v>
      </c>
      <c r="BW652" s="645">
        <f t="shared" si="477"/>
        <v>0</v>
      </c>
      <c r="BX652" s="338"/>
      <c r="BY652" s="338"/>
      <c r="BZ652" s="338"/>
      <c r="CA652" s="338"/>
      <c r="CB652" s="338"/>
      <c r="CC652" s="338"/>
    </row>
    <row r="653" ht="15.75" customHeight="1">
      <c r="A653" s="338"/>
      <c r="B653" s="338"/>
      <c r="C653" s="818"/>
      <c r="D653" s="638">
        <f t="shared" ref="D653:E653" si="668">I653+K653+M653+O653+Q653+S653+U653+W653+Y653+AA653+AC653+AE653+AG653+AI653+AK653+AM653+AO653+AQ653+AS653+AU653+AW653+AY653+BA653+BC653+BE653+BG653+BI653+BK653+BM653+BO653+BQ653</f>
        <v>0</v>
      </c>
      <c r="E653" s="505">
        <f t="shared" si="668"/>
        <v>0</v>
      </c>
      <c r="F653" s="639">
        <f t="shared" si="113"/>
        <v>0</v>
      </c>
      <c r="G653" s="327"/>
      <c r="H653" s="298">
        <f t="shared" si="114"/>
        <v>0</v>
      </c>
      <c r="I653" s="640"/>
      <c r="J653" s="642"/>
      <c r="K653" s="640"/>
      <c r="L653" s="642"/>
      <c r="M653" s="640"/>
      <c r="N653" s="642"/>
      <c r="O653" s="640"/>
      <c r="P653" s="642"/>
      <c r="Q653" s="640"/>
      <c r="R653" s="642"/>
      <c r="S653" s="640"/>
      <c r="T653" s="642"/>
      <c r="U653" s="640"/>
      <c r="V653" s="642"/>
      <c r="W653" s="640"/>
      <c r="X653" s="642"/>
      <c r="Y653" s="640"/>
      <c r="Z653" s="642"/>
      <c r="AA653" s="640"/>
      <c r="AB653" s="642"/>
      <c r="AC653" s="640"/>
      <c r="AD653" s="642"/>
      <c r="AE653" s="640"/>
      <c r="AF653" s="642"/>
      <c r="AG653" s="640"/>
      <c r="AH653" s="642"/>
      <c r="AI653" s="640"/>
      <c r="AJ653" s="642"/>
      <c r="AK653" s="640"/>
      <c r="AL653" s="642"/>
      <c r="AM653" s="640"/>
      <c r="AN653" s="642"/>
      <c r="AO653" s="640"/>
      <c r="AP653" s="642"/>
      <c r="AQ653" s="640"/>
      <c r="AR653" s="642"/>
      <c r="AS653" s="640"/>
      <c r="AT653" s="642"/>
      <c r="AU653" s="640"/>
      <c r="AV653" s="642"/>
      <c r="AW653" s="640"/>
      <c r="AX653" s="642"/>
      <c r="AY653" s="640"/>
      <c r="AZ653" s="642"/>
      <c r="BA653" s="640"/>
      <c r="BB653" s="642"/>
      <c r="BC653" s="640"/>
      <c r="BD653" s="642"/>
      <c r="BE653" s="640"/>
      <c r="BF653" s="642"/>
      <c r="BG653" s="640"/>
      <c r="BH653" s="642"/>
      <c r="BI653" s="640"/>
      <c r="BJ653" s="642"/>
      <c r="BK653" s="640"/>
      <c r="BL653" s="642"/>
      <c r="BM653" s="640"/>
      <c r="BN653" s="642"/>
      <c r="BO653" s="640"/>
      <c r="BP653" s="642"/>
      <c r="BQ653" s="640"/>
      <c r="BR653" s="642"/>
      <c r="BS653" s="643">
        <f t="shared" si="115"/>
        <v>0</v>
      </c>
      <c r="BT653" s="644">
        <f t="shared" si="116"/>
        <v>0</v>
      </c>
      <c r="BU653" s="644">
        <f t="shared" si="117"/>
        <v>0</v>
      </c>
      <c r="BV653" s="644">
        <f t="shared" si="118"/>
        <v>0</v>
      </c>
      <c r="BW653" s="645">
        <f t="shared" si="477"/>
        <v>0</v>
      </c>
      <c r="BX653" s="338"/>
      <c r="BY653" s="338"/>
      <c r="BZ653" s="338"/>
      <c r="CA653" s="338"/>
      <c r="CB653" s="338"/>
      <c r="CC653" s="338"/>
    </row>
    <row r="654" ht="15.75" customHeight="1">
      <c r="A654" s="338"/>
      <c r="B654" s="338"/>
      <c r="C654" s="818"/>
      <c r="D654" s="638">
        <f t="shared" ref="D654:E654" si="669">I654+K654+M654+O654+Q654+S654+U654+W654+Y654+AA654+AC654+AE654+AG654+AI654+AK654+AM654+AO654+AQ654+AS654+AU654+AW654+AY654+BA654+BC654+BE654+BG654+BI654+BK654+BM654+BO654+BQ654</f>
        <v>0</v>
      </c>
      <c r="E654" s="505">
        <f t="shared" si="669"/>
        <v>0</v>
      </c>
      <c r="F654" s="639">
        <f t="shared" si="113"/>
        <v>0</v>
      </c>
      <c r="G654" s="327"/>
      <c r="H654" s="298">
        <f t="shared" si="114"/>
        <v>0</v>
      </c>
      <c r="I654" s="640"/>
      <c r="J654" s="642"/>
      <c r="K654" s="640"/>
      <c r="L654" s="642"/>
      <c r="M654" s="640"/>
      <c r="N654" s="642"/>
      <c r="O654" s="640"/>
      <c r="P654" s="642"/>
      <c r="Q654" s="640"/>
      <c r="R654" s="642"/>
      <c r="S654" s="640"/>
      <c r="T654" s="642"/>
      <c r="U654" s="640"/>
      <c r="V654" s="642"/>
      <c r="W654" s="640"/>
      <c r="X654" s="642"/>
      <c r="Y654" s="640"/>
      <c r="Z654" s="642"/>
      <c r="AA654" s="640"/>
      <c r="AB654" s="642"/>
      <c r="AC654" s="640"/>
      <c r="AD654" s="642"/>
      <c r="AE654" s="640"/>
      <c r="AF654" s="642"/>
      <c r="AG654" s="640"/>
      <c r="AH654" s="642"/>
      <c r="AI654" s="640"/>
      <c r="AJ654" s="642"/>
      <c r="AK654" s="640"/>
      <c r="AL654" s="642"/>
      <c r="AM654" s="640"/>
      <c r="AN654" s="642"/>
      <c r="AO654" s="640"/>
      <c r="AP654" s="642"/>
      <c r="AQ654" s="640"/>
      <c r="AR654" s="642"/>
      <c r="AS654" s="640"/>
      <c r="AT654" s="642"/>
      <c r="AU654" s="640"/>
      <c r="AV654" s="642"/>
      <c r="AW654" s="640"/>
      <c r="AX654" s="642"/>
      <c r="AY654" s="640"/>
      <c r="AZ654" s="642"/>
      <c r="BA654" s="640"/>
      <c r="BB654" s="642"/>
      <c r="BC654" s="640"/>
      <c r="BD654" s="642"/>
      <c r="BE654" s="640"/>
      <c r="BF654" s="642"/>
      <c r="BG654" s="640"/>
      <c r="BH654" s="642"/>
      <c r="BI654" s="640"/>
      <c r="BJ654" s="642"/>
      <c r="BK654" s="640"/>
      <c r="BL654" s="642"/>
      <c r="BM654" s="640"/>
      <c r="BN654" s="642"/>
      <c r="BO654" s="640"/>
      <c r="BP654" s="642"/>
      <c r="BQ654" s="640"/>
      <c r="BR654" s="642"/>
      <c r="BS654" s="643">
        <f t="shared" si="115"/>
        <v>0</v>
      </c>
      <c r="BT654" s="644">
        <f t="shared" si="116"/>
        <v>0</v>
      </c>
      <c r="BU654" s="644">
        <f t="shared" si="117"/>
        <v>0</v>
      </c>
      <c r="BV654" s="644">
        <f t="shared" si="118"/>
        <v>0</v>
      </c>
      <c r="BW654" s="645">
        <f t="shared" si="477"/>
        <v>0</v>
      </c>
      <c r="BX654" s="338"/>
      <c r="BY654" s="338"/>
      <c r="BZ654" s="338"/>
      <c r="CA654" s="338"/>
      <c r="CB654" s="338"/>
      <c r="CC654" s="338"/>
    </row>
    <row r="655" ht="15.75" customHeight="1">
      <c r="A655" s="338"/>
      <c r="B655" s="338"/>
      <c r="C655" s="818"/>
      <c r="D655" s="638">
        <f t="shared" ref="D655:E655" si="670">I655+K655+M655+O655+Q655+S655+U655+W655+Y655+AA655+AC655+AE655+AG655+AI655+AK655+AM655+AO655+AQ655+AS655+AU655+AW655+AY655+BA655+BC655+BE655+BG655+BI655+BK655+BM655+BO655+BQ655</f>
        <v>0</v>
      </c>
      <c r="E655" s="505">
        <f t="shared" si="670"/>
        <v>0</v>
      </c>
      <c r="F655" s="639">
        <f t="shared" si="113"/>
        <v>0</v>
      </c>
      <c r="G655" s="327"/>
      <c r="H655" s="298">
        <f t="shared" si="114"/>
        <v>0</v>
      </c>
      <c r="I655" s="640"/>
      <c r="J655" s="642"/>
      <c r="K655" s="640"/>
      <c r="L655" s="642"/>
      <c r="M655" s="640"/>
      <c r="N655" s="642"/>
      <c r="O655" s="640"/>
      <c r="P655" s="642"/>
      <c r="Q655" s="640"/>
      <c r="R655" s="642"/>
      <c r="S655" s="640"/>
      <c r="T655" s="642"/>
      <c r="U655" s="640"/>
      <c r="V655" s="642"/>
      <c r="W655" s="640"/>
      <c r="X655" s="642"/>
      <c r="Y655" s="640"/>
      <c r="Z655" s="642"/>
      <c r="AA655" s="640"/>
      <c r="AB655" s="642"/>
      <c r="AC655" s="640"/>
      <c r="AD655" s="642"/>
      <c r="AE655" s="640"/>
      <c r="AF655" s="642"/>
      <c r="AG655" s="640"/>
      <c r="AH655" s="642"/>
      <c r="AI655" s="640"/>
      <c r="AJ655" s="642"/>
      <c r="AK655" s="640"/>
      <c r="AL655" s="642"/>
      <c r="AM655" s="640"/>
      <c r="AN655" s="642"/>
      <c r="AO655" s="640"/>
      <c r="AP655" s="642"/>
      <c r="AQ655" s="640"/>
      <c r="AR655" s="642"/>
      <c r="AS655" s="640"/>
      <c r="AT655" s="642"/>
      <c r="AU655" s="640"/>
      <c r="AV655" s="642"/>
      <c r="AW655" s="640"/>
      <c r="AX655" s="642"/>
      <c r="AY655" s="640"/>
      <c r="AZ655" s="642"/>
      <c r="BA655" s="640"/>
      <c r="BB655" s="642"/>
      <c r="BC655" s="640"/>
      <c r="BD655" s="642"/>
      <c r="BE655" s="640"/>
      <c r="BF655" s="642"/>
      <c r="BG655" s="640"/>
      <c r="BH655" s="642"/>
      <c r="BI655" s="640"/>
      <c r="BJ655" s="642"/>
      <c r="BK655" s="640"/>
      <c r="BL655" s="642"/>
      <c r="BM655" s="640"/>
      <c r="BN655" s="642"/>
      <c r="BO655" s="640"/>
      <c r="BP655" s="642"/>
      <c r="BQ655" s="640"/>
      <c r="BR655" s="642"/>
      <c r="BS655" s="643">
        <f t="shared" si="115"/>
        <v>0</v>
      </c>
      <c r="BT655" s="644">
        <f t="shared" si="116"/>
        <v>0</v>
      </c>
      <c r="BU655" s="644">
        <f t="shared" si="117"/>
        <v>0</v>
      </c>
      <c r="BV655" s="644">
        <f t="shared" si="118"/>
        <v>0</v>
      </c>
      <c r="BW655" s="645">
        <f t="shared" si="477"/>
        <v>0</v>
      </c>
      <c r="BX655" s="338"/>
      <c r="BY655" s="338"/>
      <c r="BZ655" s="338"/>
      <c r="CA655" s="338"/>
      <c r="CB655" s="338"/>
      <c r="CC655" s="338"/>
    </row>
    <row r="656" ht="15.75" customHeight="1">
      <c r="A656" s="338"/>
      <c r="B656" s="338"/>
      <c r="C656" s="818"/>
      <c r="D656" s="638">
        <f t="shared" ref="D656:E656" si="671">I656+K656+M656+O656+Q656+S656+U656+W656+Y656+AA656+AC656+AE656+AG656+AI656+AK656+AM656+AO656+AQ656+AS656+AU656+AW656+AY656+BA656+BC656+BE656+BG656+BI656+BK656+BM656+BO656+BQ656</f>
        <v>0</v>
      </c>
      <c r="E656" s="505">
        <f t="shared" si="671"/>
        <v>0</v>
      </c>
      <c r="F656" s="639">
        <f t="shared" si="113"/>
        <v>0</v>
      </c>
      <c r="G656" s="327"/>
      <c r="H656" s="298">
        <f t="shared" si="114"/>
        <v>0</v>
      </c>
      <c r="I656" s="640"/>
      <c r="J656" s="642"/>
      <c r="K656" s="640"/>
      <c r="L656" s="642"/>
      <c r="M656" s="640"/>
      <c r="N656" s="642"/>
      <c r="O656" s="640"/>
      <c r="P656" s="642"/>
      <c r="Q656" s="640"/>
      <c r="R656" s="642"/>
      <c r="S656" s="640"/>
      <c r="T656" s="642"/>
      <c r="U656" s="640"/>
      <c r="V656" s="642"/>
      <c r="W656" s="640"/>
      <c r="X656" s="642"/>
      <c r="Y656" s="640"/>
      <c r="Z656" s="642"/>
      <c r="AA656" s="640"/>
      <c r="AB656" s="642"/>
      <c r="AC656" s="640"/>
      <c r="AD656" s="642"/>
      <c r="AE656" s="640"/>
      <c r="AF656" s="642"/>
      <c r="AG656" s="640"/>
      <c r="AH656" s="642"/>
      <c r="AI656" s="640"/>
      <c r="AJ656" s="642"/>
      <c r="AK656" s="640"/>
      <c r="AL656" s="642"/>
      <c r="AM656" s="640"/>
      <c r="AN656" s="642"/>
      <c r="AO656" s="640"/>
      <c r="AP656" s="642"/>
      <c r="AQ656" s="640"/>
      <c r="AR656" s="642"/>
      <c r="AS656" s="640"/>
      <c r="AT656" s="642"/>
      <c r="AU656" s="640"/>
      <c r="AV656" s="642"/>
      <c r="AW656" s="640"/>
      <c r="AX656" s="642"/>
      <c r="AY656" s="640"/>
      <c r="AZ656" s="642"/>
      <c r="BA656" s="640"/>
      <c r="BB656" s="642"/>
      <c r="BC656" s="640"/>
      <c r="BD656" s="642"/>
      <c r="BE656" s="640"/>
      <c r="BF656" s="642"/>
      <c r="BG656" s="640"/>
      <c r="BH656" s="642"/>
      <c r="BI656" s="640"/>
      <c r="BJ656" s="642"/>
      <c r="BK656" s="640"/>
      <c r="BL656" s="642"/>
      <c r="BM656" s="640"/>
      <c r="BN656" s="642"/>
      <c r="BO656" s="640"/>
      <c r="BP656" s="642"/>
      <c r="BQ656" s="640"/>
      <c r="BR656" s="642"/>
      <c r="BS656" s="643">
        <f t="shared" si="115"/>
        <v>0</v>
      </c>
      <c r="BT656" s="644">
        <f t="shared" si="116"/>
        <v>0</v>
      </c>
      <c r="BU656" s="644">
        <f t="shared" si="117"/>
        <v>0</v>
      </c>
      <c r="BV656" s="644">
        <f t="shared" si="118"/>
        <v>0</v>
      </c>
      <c r="BW656" s="645">
        <f t="shared" si="477"/>
        <v>0</v>
      </c>
      <c r="BX656" s="338"/>
      <c r="BY656" s="338"/>
      <c r="BZ656" s="338"/>
      <c r="CA656" s="338"/>
      <c r="CB656" s="338"/>
      <c r="CC656" s="338"/>
    </row>
    <row r="657" ht="15.75" customHeight="1">
      <c r="A657" s="338"/>
      <c r="B657" s="338"/>
      <c r="C657" s="818"/>
      <c r="D657" s="638">
        <f t="shared" ref="D657:E657" si="672">I657+K657+M657+O657+Q657+S657+U657+W657+Y657+AA657+AC657+AE657+AG657+AI657+AK657+AM657+AO657+AQ657+AS657+AU657+AW657+AY657+BA657+BC657+BE657+BG657+BI657+BK657+BM657+BO657+BQ657</f>
        <v>0</v>
      </c>
      <c r="E657" s="505">
        <f t="shared" si="672"/>
        <v>0</v>
      </c>
      <c r="F657" s="639">
        <f t="shared" si="113"/>
        <v>0</v>
      </c>
      <c r="G657" s="327"/>
      <c r="H657" s="298">
        <f t="shared" si="114"/>
        <v>0</v>
      </c>
      <c r="I657" s="640"/>
      <c r="J657" s="642"/>
      <c r="K657" s="640"/>
      <c r="L657" s="642"/>
      <c r="M657" s="640"/>
      <c r="N657" s="642"/>
      <c r="O657" s="640"/>
      <c r="P657" s="642"/>
      <c r="Q657" s="640"/>
      <c r="R657" s="642"/>
      <c r="S657" s="640"/>
      <c r="T657" s="642"/>
      <c r="U657" s="640"/>
      <c r="V657" s="642"/>
      <c r="W657" s="640"/>
      <c r="X657" s="642"/>
      <c r="Y657" s="640"/>
      <c r="Z657" s="642"/>
      <c r="AA657" s="640"/>
      <c r="AB657" s="642"/>
      <c r="AC657" s="640"/>
      <c r="AD657" s="642"/>
      <c r="AE657" s="640"/>
      <c r="AF657" s="642"/>
      <c r="AG657" s="640"/>
      <c r="AH657" s="642"/>
      <c r="AI657" s="640"/>
      <c r="AJ657" s="642"/>
      <c r="AK657" s="640"/>
      <c r="AL657" s="642"/>
      <c r="AM657" s="640"/>
      <c r="AN657" s="642"/>
      <c r="AO657" s="640"/>
      <c r="AP657" s="642"/>
      <c r="AQ657" s="640"/>
      <c r="AR657" s="642"/>
      <c r="AS657" s="640"/>
      <c r="AT657" s="642"/>
      <c r="AU657" s="640"/>
      <c r="AV657" s="642"/>
      <c r="AW657" s="640"/>
      <c r="AX657" s="642"/>
      <c r="AY657" s="640"/>
      <c r="AZ657" s="642"/>
      <c r="BA657" s="640"/>
      <c r="BB657" s="642"/>
      <c r="BC657" s="640"/>
      <c r="BD657" s="642"/>
      <c r="BE657" s="640"/>
      <c r="BF657" s="642"/>
      <c r="BG657" s="640"/>
      <c r="BH657" s="642"/>
      <c r="BI657" s="640"/>
      <c r="BJ657" s="642"/>
      <c r="BK657" s="640"/>
      <c r="BL657" s="642"/>
      <c r="BM657" s="640"/>
      <c r="BN657" s="642"/>
      <c r="BO657" s="640"/>
      <c r="BP657" s="642"/>
      <c r="BQ657" s="640"/>
      <c r="BR657" s="642"/>
      <c r="BS657" s="643">
        <f t="shared" si="115"/>
        <v>0</v>
      </c>
      <c r="BT657" s="644">
        <f t="shared" si="116"/>
        <v>0</v>
      </c>
      <c r="BU657" s="644">
        <f t="shared" si="117"/>
        <v>0</v>
      </c>
      <c r="BV657" s="644">
        <f t="shared" si="118"/>
        <v>0</v>
      </c>
      <c r="BW657" s="645">
        <f t="shared" si="477"/>
        <v>0</v>
      </c>
      <c r="BX657" s="338"/>
      <c r="BY657" s="338"/>
      <c r="BZ657" s="338"/>
      <c r="CA657" s="338"/>
      <c r="CB657" s="338"/>
      <c r="CC657" s="338"/>
    </row>
    <row r="658" ht="15.75" customHeight="1">
      <c r="A658" s="338"/>
      <c r="B658" s="338"/>
      <c r="C658" s="818"/>
      <c r="D658" s="638">
        <f t="shared" ref="D658:E658" si="673">I658+K658+M658+O658+Q658+S658+U658+W658+Y658+AA658+AC658+AE658+AG658+AI658+AK658+AM658+AO658+AQ658+AS658+AU658+AW658+AY658+BA658+BC658+BE658+BG658+BI658+BK658+BM658+BO658+BQ658</f>
        <v>0</v>
      </c>
      <c r="E658" s="505">
        <f t="shared" si="673"/>
        <v>0</v>
      </c>
      <c r="F658" s="639">
        <f t="shared" si="113"/>
        <v>0</v>
      </c>
      <c r="G658" s="327"/>
      <c r="H658" s="298">
        <f t="shared" si="114"/>
        <v>0</v>
      </c>
      <c r="I658" s="640"/>
      <c r="J658" s="642"/>
      <c r="K658" s="640"/>
      <c r="L658" s="642"/>
      <c r="M658" s="640"/>
      <c r="N658" s="642"/>
      <c r="O658" s="640"/>
      <c r="P658" s="642"/>
      <c r="Q658" s="640"/>
      <c r="R658" s="642"/>
      <c r="S658" s="640"/>
      <c r="T658" s="642"/>
      <c r="U658" s="640"/>
      <c r="V658" s="642"/>
      <c r="W658" s="640"/>
      <c r="X658" s="642"/>
      <c r="Y658" s="640"/>
      <c r="Z658" s="642"/>
      <c r="AA658" s="640"/>
      <c r="AB658" s="642"/>
      <c r="AC658" s="640"/>
      <c r="AD658" s="642"/>
      <c r="AE658" s="640"/>
      <c r="AF658" s="642"/>
      <c r="AG658" s="640"/>
      <c r="AH658" s="642"/>
      <c r="AI658" s="640"/>
      <c r="AJ658" s="642"/>
      <c r="AK658" s="640"/>
      <c r="AL658" s="642"/>
      <c r="AM658" s="640"/>
      <c r="AN658" s="642"/>
      <c r="AO658" s="640"/>
      <c r="AP658" s="642"/>
      <c r="AQ658" s="640"/>
      <c r="AR658" s="642"/>
      <c r="AS658" s="640"/>
      <c r="AT658" s="642"/>
      <c r="AU658" s="640"/>
      <c r="AV658" s="642"/>
      <c r="AW658" s="640"/>
      <c r="AX658" s="642"/>
      <c r="AY658" s="640"/>
      <c r="AZ658" s="642"/>
      <c r="BA658" s="640"/>
      <c r="BB658" s="642"/>
      <c r="BC658" s="640"/>
      <c r="BD658" s="642"/>
      <c r="BE658" s="640"/>
      <c r="BF658" s="642"/>
      <c r="BG658" s="640"/>
      <c r="BH658" s="642"/>
      <c r="BI658" s="640"/>
      <c r="BJ658" s="642"/>
      <c r="BK658" s="640"/>
      <c r="BL658" s="642"/>
      <c r="BM658" s="640"/>
      <c r="BN658" s="642"/>
      <c r="BO658" s="640"/>
      <c r="BP658" s="642"/>
      <c r="BQ658" s="640"/>
      <c r="BR658" s="642"/>
      <c r="BS658" s="643">
        <f t="shared" si="115"/>
        <v>0</v>
      </c>
      <c r="BT658" s="644">
        <f t="shared" si="116"/>
        <v>0</v>
      </c>
      <c r="BU658" s="644">
        <f t="shared" si="117"/>
        <v>0</v>
      </c>
      <c r="BV658" s="644">
        <f t="shared" si="118"/>
        <v>0</v>
      </c>
      <c r="BW658" s="645">
        <f t="shared" si="477"/>
        <v>0</v>
      </c>
      <c r="BX658" s="338"/>
      <c r="BY658" s="338"/>
      <c r="BZ658" s="338"/>
      <c r="CA658" s="338"/>
      <c r="CB658" s="338"/>
      <c r="CC658" s="338"/>
    </row>
    <row r="659" ht="15.75" customHeight="1">
      <c r="A659" s="338"/>
      <c r="B659" s="338"/>
      <c r="C659" s="818"/>
      <c r="D659" s="638">
        <f t="shared" ref="D659:E659" si="674">I659+K659+M659+O659+Q659+S659+U659+W659+Y659+AA659+AC659+AE659+AG659+AI659+AK659+AM659+AO659+AQ659+AS659+AU659+AW659+AY659+BA659+BC659+BE659+BG659+BI659+BK659+BM659+BO659+BQ659</f>
        <v>0</v>
      </c>
      <c r="E659" s="505">
        <f t="shared" si="674"/>
        <v>0</v>
      </c>
      <c r="F659" s="639">
        <f t="shared" si="113"/>
        <v>0</v>
      </c>
      <c r="G659" s="327"/>
      <c r="H659" s="298">
        <f t="shared" si="114"/>
        <v>0</v>
      </c>
      <c r="I659" s="640"/>
      <c r="J659" s="642"/>
      <c r="K659" s="640"/>
      <c r="L659" s="642"/>
      <c r="M659" s="640"/>
      <c r="N659" s="642"/>
      <c r="O659" s="640"/>
      <c r="P659" s="642"/>
      <c r="Q659" s="640"/>
      <c r="R659" s="642"/>
      <c r="S659" s="640"/>
      <c r="T659" s="642"/>
      <c r="U659" s="640"/>
      <c r="V659" s="642"/>
      <c r="W659" s="640"/>
      <c r="X659" s="642"/>
      <c r="Y659" s="640"/>
      <c r="Z659" s="642"/>
      <c r="AA659" s="640"/>
      <c r="AB659" s="642"/>
      <c r="AC659" s="640"/>
      <c r="AD659" s="642"/>
      <c r="AE659" s="640"/>
      <c r="AF659" s="642"/>
      <c r="AG659" s="640"/>
      <c r="AH659" s="642"/>
      <c r="AI659" s="640"/>
      <c r="AJ659" s="642"/>
      <c r="AK659" s="640"/>
      <c r="AL659" s="642"/>
      <c r="AM659" s="640"/>
      <c r="AN659" s="642"/>
      <c r="AO659" s="640"/>
      <c r="AP659" s="642"/>
      <c r="AQ659" s="640"/>
      <c r="AR659" s="642"/>
      <c r="AS659" s="640"/>
      <c r="AT659" s="642"/>
      <c r="AU659" s="640"/>
      <c r="AV659" s="642"/>
      <c r="AW659" s="640"/>
      <c r="AX659" s="642"/>
      <c r="AY659" s="640"/>
      <c r="AZ659" s="642"/>
      <c r="BA659" s="640"/>
      <c r="BB659" s="642"/>
      <c r="BC659" s="640"/>
      <c r="BD659" s="642"/>
      <c r="BE659" s="640"/>
      <c r="BF659" s="642"/>
      <c r="BG659" s="640"/>
      <c r="BH659" s="642"/>
      <c r="BI659" s="640"/>
      <c r="BJ659" s="642"/>
      <c r="BK659" s="640"/>
      <c r="BL659" s="642"/>
      <c r="BM659" s="640"/>
      <c r="BN659" s="642"/>
      <c r="BO659" s="640"/>
      <c r="BP659" s="642"/>
      <c r="BQ659" s="640"/>
      <c r="BR659" s="642"/>
      <c r="BS659" s="643">
        <f t="shared" si="115"/>
        <v>0</v>
      </c>
      <c r="BT659" s="644">
        <f t="shared" si="116"/>
        <v>0</v>
      </c>
      <c r="BU659" s="644">
        <f t="shared" si="117"/>
        <v>0</v>
      </c>
      <c r="BV659" s="644">
        <f t="shared" si="118"/>
        <v>0</v>
      </c>
      <c r="BW659" s="645">
        <f t="shared" si="477"/>
        <v>0</v>
      </c>
      <c r="BX659" s="338"/>
      <c r="BY659" s="338"/>
      <c r="BZ659" s="338"/>
      <c r="CA659" s="338"/>
      <c r="CB659" s="338"/>
      <c r="CC659" s="338"/>
    </row>
    <row r="660" ht="15.75" customHeight="1">
      <c r="A660" s="338"/>
      <c r="B660" s="338"/>
      <c r="C660" s="818"/>
      <c r="D660" s="638">
        <f t="shared" ref="D660:E660" si="675">I660+K660+M660+O660+Q660+S660+U660+W660+Y660+AA660+AC660+AE660+AG660+AI660+AK660+AM660+AO660+AQ660+AS660+AU660+AW660+AY660+BA660+BC660+BE660+BG660+BI660+BK660+BM660+BO660+BQ660</f>
        <v>0</v>
      </c>
      <c r="E660" s="505">
        <f t="shared" si="675"/>
        <v>0</v>
      </c>
      <c r="F660" s="639">
        <f t="shared" si="113"/>
        <v>0</v>
      </c>
      <c r="G660" s="327"/>
      <c r="H660" s="298">
        <f t="shared" si="114"/>
        <v>0</v>
      </c>
      <c r="I660" s="640"/>
      <c r="J660" s="642"/>
      <c r="K660" s="640"/>
      <c r="L660" s="642"/>
      <c r="M660" s="640"/>
      <c r="N660" s="642"/>
      <c r="O660" s="640"/>
      <c r="P660" s="642"/>
      <c r="Q660" s="640"/>
      <c r="R660" s="642"/>
      <c r="S660" s="640"/>
      <c r="T660" s="642"/>
      <c r="U660" s="640"/>
      <c r="V660" s="642"/>
      <c r="W660" s="640"/>
      <c r="X660" s="642"/>
      <c r="Y660" s="640"/>
      <c r="Z660" s="642"/>
      <c r="AA660" s="640"/>
      <c r="AB660" s="642"/>
      <c r="AC660" s="640"/>
      <c r="AD660" s="642"/>
      <c r="AE660" s="640"/>
      <c r="AF660" s="642"/>
      <c r="AG660" s="640"/>
      <c r="AH660" s="642"/>
      <c r="AI660" s="640"/>
      <c r="AJ660" s="642"/>
      <c r="AK660" s="640"/>
      <c r="AL660" s="642"/>
      <c r="AM660" s="640"/>
      <c r="AN660" s="642"/>
      <c r="AO660" s="640"/>
      <c r="AP660" s="642"/>
      <c r="AQ660" s="640"/>
      <c r="AR660" s="642"/>
      <c r="AS660" s="640"/>
      <c r="AT660" s="642"/>
      <c r="AU660" s="640"/>
      <c r="AV660" s="642"/>
      <c r="AW660" s="640"/>
      <c r="AX660" s="642"/>
      <c r="AY660" s="640"/>
      <c r="AZ660" s="642"/>
      <c r="BA660" s="640"/>
      <c r="BB660" s="642"/>
      <c r="BC660" s="640"/>
      <c r="BD660" s="642"/>
      <c r="BE660" s="640"/>
      <c r="BF660" s="642"/>
      <c r="BG660" s="640"/>
      <c r="BH660" s="642"/>
      <c r="BI660" s="640"/>
      <c r="BJ660" s="642"/>
      <c r="BK660" s="640"/>
      <c r="BL660" s="642"/>
      <c r="BM660" s="640"/>
      <c r="BN660" s="642"/>
      <c r="BO660" s="640"/>
      <c r="BP660" s="642"/>
      <c r="BQ660" s="640"/>
      <c r="BR660" s="642"/>
      <c r="BS660" s="643">
        <f t="shared" si="115"/>
        <v>0</v>
      </c>
      <c r="BT660" s="644">
        <f t="shared" si="116"/>
        <v>0</v>
      </c>
      <c r="BU660" s="644">
        <f t="shared" si="117"/>
        <v>0</v>
      </c>
      <c r="BV660" s="644">
        <f t="shared" si="118"/>
        <v>0</v>
      </c>
      <c r="BW660" s="645">
        <f t="shared" si="477"/>
        <v>0</v>
      </c>
      <c r="BX660" s="338"/>
      <c r="BY660" s="338"/>
      <c r="BZ660" s="338"/>
      <c r="CA660" s="338"/>
      <c r="CB660" s="338"/>
      <c r="CC660" s="338"/>
    </row>
    <row r="661" ht="15.75" customHeight="1">
      <c r="A661" s="338"/>
      <c r="B661" s="338"/>
      <c r="C661" s="818"/>
      <c r="D661" s="638">
        <f t="shared" ref="D661:E661" si="676">I661+K661+M661+O661+Q661+S661+U661+W661+Y661+AA661+AC661+AE661+AG661+AI661+AK661+AM661+AO661+AQ661+AS661+AU661+AW661+AY661+BA661+BC661+BE661+BG661+BI661+BK661+BM661+BO661+BQ661</f>
        <v>0</v>
      </c>
      <c r="E661" s="505">
        <f t="shared" si="676"/>
        <v>0</v>
      </c>
      <c r="F661" s="639">
        <f t="shared" si="113"/>
        <v>0</v>
      </c>
      <c r="G661" s="327"/>
      <c r="H661" s="298">
        <f t="shared" si="114"/>
        <v>0</v>
      </c>
      <c r="I661" s="640"/>
      <c r="J661" s="642"/>
      <c r="K661" s="640"/>
      <c r="L661" s="642"/>
      <c r="M661" s="640"/>
      <c r="N661" s="642"/>
      <c r="O661" s="640"/>
      <c r="P661" s="642"/>
      <c r="Q661" s="640"/>
      <c r="R661" s="642"/>
      <c r="S661" s="640"/>
      <c r="T661" s="642"/>
      <c r="U661" s="640"/>
      <c r="V661" s="642"/>
      <c r="W661" s="640"/>
      <c r="X661" s="642"/>
      <c r="Y661" s="640"/>
      <c r="Z661" s="642"/>
      <c r="AA661" s="640"/>
      <c r="AB661" s="642"/>
      <c r="AC661" s="640"/>
      <c r="AD661" s="642"/>
      <c r="AE661" s="640"/>
      <c r="AF661" s="642"/>
      <c r="AG661" s="640"/>
      <c r="AH661" s="642"/>
      <c r="AI661" s="640"/>
      <c r="AJ661" s="642"/>
      <c r="AK661" s="640"/>
      <c r="AL661" s="642"/>
      <c r="AM661" s="640"/>
      <c r="AN661" s="642"/>
      <c r="AO661" s="640"/>
      <c r="AP661" s="642"/>
      <c r="AQ661" s="640"/>
      <c r="AR661" s="642"/>
      <c r="AS661" s="640"/>
      <c r="AT661" s="642"/>
      <c r="AU661" s="640"/>
      <c r="AV661" s="642"/>
      <c r="AW661" s="640"/>
      <c r="AX661" s="642"/>
      <c r="AY661" s="640"/>
      <c r="AZ661" s="642"/>
      <c r="BA661" s="640"/>
      <c r="BB661" s="642"/>
      <c r="BC661" s="640"/>
      <c r="BD661" s="642"/>
      <c r="BE661" s="640"/>
      <c r="BF661" s="642"/>
      <c r="BG661" s="640"/>
      <c r="BH661" s="642"/>
      <c r="BI661" s="640"/>
      <c r="BJ661" s="642"/>
      <c r="BK661" s="640"/>
      <c r="BL661" s="642"/>
      <c r="BM661" s="640"/>
      <c r="BN661" s="642"/>
      <c r="BO661" s="640"/>
      <c r="BP661" s="642"/>
      <c r="BQ661" s="640"/>
      <c r="BR661" s="642"/>
      <c r="BS661" s="643">
        <f t="shared" si="115"/>
        <v>0</v>
      </c>
      <c r="BT661" s="644">
        <f t="shared" si="116"/>
        <v>0</v>
      </c>
      <c r="BU661" s="644">
        <f t="shared" si="117"/>
        <v>0</v>
      </c>
      <c r="BV661" s="644">
        <f t="shared" si="118"/>
        <v>0</v>
      </c>
      <c r="BW661" s="645">
        <f t="shared" si="477"/>
        <v>0</v>
      </c>
      <c r="BX661" s="338"/>
      <c r="BY661" s="338"/>
      <c r="BZ661" s="338"/>
      <c r="CA661" s="338"/>
      <c r="CB661" s="338"/>
      <c r="CC661" s="338"/>
    </row>
    <row r="662" ht="15.75" customHeight="1">
      <c r="A662" s="338"/>
      <c r="B662" s="338"/>
      <c r="C662" s="818"/>
      <c r="D662" s="638">
        <f t="shared" ref="D662:E662" si="677">I662+K662+M662+O662+Q662+S662+U662+W662+Y662+AA662+AC662+AE662+AG662+AI662+AK662+AM662+AO662+AQ662+AS662+AU662+AW662+AY662+BA662+BC662+BE662+BG662+BI662+BK662+BM662+BO662+BQ662</f>
        <v>0</v>
      </c>
      <c r="E662" s="505">
        <f t="shared" si="677"/>
        <v>0</v>
      </c>
      <c r="F662" s="639">
        <f t="shared" si="113"/>
        <v>0</v>
      </c>
      <c r="G662" s="327"/>
      <c r="H662" s="298">
        <f t="shared" si="114"/>
        <v>0</v>
      </c>
      <c r="I662" s="640"/>
      <c r="J662" s="642"/>
      <c r="K662" s="640"/>
      <c r="L662" s="642"/>
      <c r="M662" s="640"/>
      <c r="N662" s="642"/>
      <c r="O662" s="640"/>
      <c r="P662" s="642"/>
      <c r="Q662" s="640"/>
      <c r="R662" s="642"/>
      <c r="S662" s="640"/>
      <c r="T662" s="642"/>
      <c r="U662" s="640"/>
      <c r="V662" s="642"/>
      <c r="W662" s="640"/>
      <c r="X662" s="642"/>
      <c r="Y662" s="640"/>
      <c r="Z662" s="642"/>
      <c r="AA662" s="640"/>
      <c r="AB662" s="642"/>
      <c r="AC662" s="640"/>
      <c r="AD662" s="642"/>
      <c r="AE662" s="640"/>
      <c r="AF662" s="642"/>
      <c r="AG662" s="640"/>
      <c r="AH662" s="642"/>
      <c r="AI662" s="640"/>
      <c r="AJ662" s="642"/>
      <c r="AK662" s="640"/>
      <c r="AL662" s="642"/>
      <c r="AM662" s="640"/>
      <c r="AN662" s="642"/>
      <c r="AO662" s="640"/>
      <c r="AP662" s="642"/>
      <c r="AQ662" s="640"/>
      <c r="AR662" s="642"/>
      <c r="AS662" s="640"/>
      <c r="AT662" s="642"/>
      <c r="AU662" s="640"/>
      <c r="AV662" s="642"/>
      <c r="AW662" s="640"/>
      <c r="AX662" s="642"/>
      <c r="AY662" s="640"/>
      <c r="AZ662" s="642"/>
      <c r="BA662" s="640"/>
      <c r="BB662" s="642"/>
      <c r="BC662" s="640"/>
      <c r="BD662" s="642"/>
      <c r="BE662" s="640"/>
      <c r="BF662" s="642"/>
      <c r="BG662" s="640"/>
      <c r="BH662" s="642"/>
      <c r="BI662" s="640"/>
      <c r="BJ662" s="642"/>
      <c r="BK662" s="640"/>
      <c r="BL662" s="642"/>
      <c r="BM662" s="640"/>
      <c r="BN662" s="642"/>
      <c r="BO662" s="640"/>
      <c r="BP662" s="642"/>
      <c r="BQ662" s="640"/>
      <c r="BR662" s="642"/>
      <c r="BS662" s="643">
        <f t="shared" si="115"/>
        <v>0</v>
      </c>
      <c r="BT662" s="644">
        <f t="shared" si="116"/>
        <v>0</v>
      </c>
      <c r="BU662" s="644">
        <f t="shared" si="117"/>
        <v>0</v>
      </c>
      <c r="BV662" s="644">
        <f t="shared" si="118"/>
        <v>0</v>
      </c>
      <c r="BW662" s="645">
        <f t="shared" si="477"/>
        <v>0</v>
      </c>
      <c r="BX662" s="338"/>
      <c r="BY662" s="338"/>
      <c r="BZ662" s="338"/>
      <c r="CA662" s="338"/>
      <c r="CB662" s="338"/>
      <c r="CC662" s="338"/>
    </row>
    <row r="663" ht="15.75" customHeight="1">
      <c r="A663" s="338"/>
      <c r="B663" s="338"/>
      <c r="C663" s="818"/>
      <c r="D663" s="638">
        <f t="shared" ref="D663:E663" si="678">I663+K663+M663+O663+Q663+S663+U663+W663+Y663+AA663+AC663+AE663+AG663+AI663+AK663+AM663+AO663+AQ663+AS663+AU663+AW663+AY663+BA663+BC663+BE663+BG663+BI663+BK663+BM663+BO663+BQ663</f>
        <v>0</v>
      </c>
      <c r="E663" s="505">
        <f t="shared" si="678"/>
        <v>0</v>
      </c>
      <c r="F663" s="639">
        <f t="shared" si="113"/>
        <v>0</v>
      </c>
      <c r="G663" s="327"/>
      <c r="H663" s="298">
        <f t="shared" si="114"/>
        <v>0</v>
      </c>
      <c r="I663" s="640"/>
      <c r="J663" s="642"/>
      <c r="K663" s="640"/>
      <c r="L663" s="642"/>
      <c r="M663" s="640"/>
      <c r="N663" s="642"/>
      <c r="O663" s="640"/>
      <c r="P663" s="642"/>
      <c r="Q663" s="640"/>
      <c r="R663" s="642"/>
      <c r="S663" s="640"/>
      <c r="T663" s="642"/>
      <c r="U663" s="640"/>
      <c r="V663" s="642"/>
      <c r="W663" s="640"/>
      <c r="X663" s="642"/>
      <c r="Y663" s="640"/>
      <c r="Z663" s="642"/>
      <c r="AA663" s="640"/>
      <c r="AB663" s="642"/>
      <c r="AC663" s="640"/>
      <c r="AD663" s="642"/>
      <c r="AE663" s="640"/>
      <c r="AF663" s="642"/>
      <c r="AG663" s="640"/>
      <c r="AH663" s="642"/>
      <c r="AI663" s="640"/>
      <c r="AJ663" s="642"/>
      <c r="AK663" s="640"/>
      <c r="AL663" s="642"/>
      <c r="AM663" s="640"/>
      <c r="AN663" s="642"/>
      <c r="AO663" s="640"/>
      <c r="AP663" s="642"/>
      <c r="AQ663" s="640"/>
      <c r="AR663" s="642"/>
      <c r="AS663" s="640"/>
      <c r="AT663" s="642"/>
      <c r="AU663" s="640"/>
      <c r="AV663" s="642"/>
      <c r="AW663" s="640"/>
      <c r="AX663" s="642"/>
      <c r="AY663" s="640"/>
      <c r="AZ663" s="642"/>
      <c r="BA663" s="640"/>
      <c r="BB663" s="642"/>
      <c r="BC663" s="640"/>
      <c r="BD663" s="642"/>
      <c r="BE663" s="640"/>
      <c r="BF663" s="642"/>
      <c r="BG663" s="640"/>
      <c r="BH663" s="642"/>
      <c r="BI663" s="640"/>
      <c r="BJ663" s="642"/>
      <c r="BK663" s="640"/>
      <c r="BL663" s="642"/>
      <c r="BM663" s="640"/>
      <c r="BN663" s="642"/>
      <c r="BO663" s="640"/>
      <c r="BP663" s="642"/>
      <c r="BQ663" s="640"/>
      <c r="BR663" s="642"/>
      <c r="BS663" s="643">
        <f t="shared" si="115"/>
        <v>0</v>
      </c>
      <c r="BT663" s="644">
        <f t="shared" si="116"/>
        <v>0</v>
      </c>
      <c r="BU663" s="644">
        <f t="shared" si="117"/>
        <v>0</v>
      </c>
      <c r="BV663" s="644">
        <f t="shared" si="118"/>
        <v>0</v>
      </c>
      <c r="BW663" s="645">
        <f t="shared" si="477"/>
        <v>0</v>
      </c>
      <c r="BX663" s="338"/>
      <c r="BY663" s="338"/>
      <c r="BZ663" s="338"/>
      <c r="CA663" s="338"/>
      <c r="CB663" s="338"/>
      <c r="CC663" s="338"/>
    </row>
    <row r="664" ht="15.75" customHeight="1">
      <c r="A664" s="338"/>
      <c r="B664" s="338"/>
      <c r="C664" s="818"/>
      <c r="D664" s="638">
        <f t="shared" ref="D664:E664" si="679">I664+K664+M664+O664+Q664+S664+U664+W664+Y664+AA664+AC664+AE664+AG664+AI664+AK664+AM664+AO664+AQ664+AS664+AU664+AW664+AY664+BA664+BC664+BE664+BG664+BI664+BK664+BM664+BO664+BQ664</f>
        <v>0</v>
      </c>
      <c r="E664" s="505">
        <f t="shared" si="679"/>
        <v>0</v>
      </c>
      <c r="F664" s="639">
        <f t="shared" si="113"/>
        <v>0</v>
      </c>
      <c r="G664" s="327"/>
      <c r="H664" s="298">
        <f t="shared" si="114"/>
        <v>0</v>
      </c>
      <c r="I664" s="640"/>
      <c r="J664" s="642"/>
      <c r="K664" s="640"/>
      <c r="L664" s="642"/>
      <c r="M664" s="640"/>
      <c r="N664" s="642"/>
      <c r="O664" s="640"/>
      <c r="P664" s="642"/>
      <c r="Q664" s="640"/>
      <c r="R664" s="642"/>
      <c r="S664" s="640"/>
      <c r="T664" s="642"/>
      <c r="U664" s="640"/>
      <c r="V664" s="642"/>
      <c r="W664" s="640"/>
      <c r="X664" s="642"/>
      <c r="Y664" s="640"/>
      <c r="Z664" s="642"/>
      <c r="AA664" s="640"/>
      <c r="AB664" s="642"/>
      <c r="AC664" s="640"/>
      <c r="AD664" s="642"/>
      <c r="AE664" s="640"/>
      <c r="AF664" s="642"/>
      <c r="AG664" s="640"/>
      <c r="AH664" s="642"/>
      <c r="AI664" s="640"/>
      <c r="AJ664" s="642"/>
      <c r="AK664" s="640"/>
      <c r="AL664" s="642"/>
      <c r="AM664" s="640"/>
      <c r="AN664" s="642"/>
      <c r="AO664" s="640"/>
      <c r="AP664" s="642"/>
      <c r="AQ664" s="640"/>
      <c r="AR664" s="642"/>
      <c r="AS664" s="640"/>
      <c r="AT664" s="642"/>
      <c r="AU664" s="640"/>
      <c r="AV664" s="642"/>
      <c r="AW664" s="640"/>
      <c r="AX664" s="642"/>
      <c r="AY664" s="640"/>
      <c r="AZ664" s="642"/>
      <c r="BA664" s="640"/>
      <c r="BB664" s="642"/>
      <c r="BC664" s="640"/>
      <c r="BD664" s="642"/>
      <c r="BE664" s="640"/>
      <c r="BF664" s="642"/>
      <c r="BG664" s="640"/>
      <c r="BH664" s="642"/>
      <c r="BI664" s="640"/>
      <c r="BJ664" s="642"/>
      <c r="BK664" s="640"/>
      <c r="BL664" s="642"/>
      <c r="BM664" s="640"/>
      <c r="BN664" s="642"/>
      <c r="BO664" s="640"/>
      <c r="BP664" s="642"/>
      <c r="BQ664" s="640"/>
      <c r="BR664" s="642"/>
      <c r="BS664" s="643">
        <f t="shared" si="115"/>
        <v>0</v>
      </c>
      <c r="BT664" s="644">
        <f t="shared" si="116"/>
        <v>0</v>
      </c>
      <c r="BU664" s="644">
        <f t="shared" si="117"/>
        <v>0</v>
      </c>
      <c r="BV664" s="644">
        <f t="shared" si="118"/>
        <v>0</v>
      </c>
      <c r="BW664" s="645">
        <f t="shared" si="477"/>
        <v>0</v>
      </c>
      <c r="BX664" s="338"/>
      <c r="BY664" s="338"/>
      <c r="BZ664" s="338"/>
      <c r="CA664" s="338"/>
      <c r="CB664" s="338"/>
      <c r="CC664" s="338"/>
    </row>
    <row r="665" ht="15.75" customHeight="1">
      <c r="A665" s="338"/>
      <c r="B665" s="338"/>
      <c r="C665" s="818"/>
      <c r="D665" s="638">
        <f t="shared" ref="D665:E665" si="680">I665+K665+M665+O665+Q665+S665+U665+W665+Y665+AA665+AC665+AE665+AG665+AI665+AK665+AM665+AO665+AQ665+AS665+AU665+AW665+AY665+BA665+BC665+BE665+BG665+BI665+BK665+BM665+BO665+BQ665</f>
        <v>0</v>
      </c>
      <c r="E665" s="505">
        <f t="shared" si="680"/>
        <v>0</v>
      </c>
      <c r="F665" s="639">
        <f t="shared" si="113"/>
        <v>0</v>
      </c>
      <c r="G665" s="327"/>
      <c r="H665" s="298">
        <f t="shared" si="114"/>
        <v>0</v>
      </c>
      <c r="I665" s="640"/>
      <c r="J665" s="642"/>
      <c r="K665" s="640"/>
      <c r="L665" s="642"/>
      <c r="M665" s="640"/>
      <c r="N665" s="642"/>
      <c r="O665" s="640"/>
      <c r="P665" s="642"/>
      <c r="Q665" s="640"/>
      <c r="R665" s="642"/>
      <c r="S665" s="640"/>
      <c r="T665" s="642"/>
      <c r="U665" s="640"/>
      <c r="V665" s="642"/>
      <c r="W665" s="640"/>
      <c r="X665" s="642"/>
      <c r="Y665" s="640"/>
      <c r="Z665" s="642"/>
      <c r="AA665" s="640"/>
      <c r="AB665" s="642"/>
      <c r="AC665" s="640"/>
      <c r="AD665" s="642"/>
      <c r="AE665" s="640"/>
      <c r="AF665" s="642"/>
      <c r="AG665" s="640"/>
      <c r="AH665" s="642"/>
      <c r="AI665" s="640"/>
      <c r="AJ665" s="642"/>
      <c r="AK665" s="640"/>
      <c r="AL665" s="642"/>
      <c r="AM665" s="640"/>
      <c r="AN665" s="642"/>
      <c r="AO665" s="640"/>
      <c r="AP665" s="642"/>
      <c r="AQ665" s="640"/>
      <c r="AR665" s="642"/>
      <c r="AS665" s="640"/>
      <c r="AT665" s="642"/>
      <c r="AU665" s="640"/>
      <c r="AV665" s="642"/>
      <c r="AW665" s="640"/>
      <c r="AX665" s="642"/>
      <c r="AY665" s="640"/>
      <c r="AZ665" s="642"/>
      <c r="BA665" s="640"/>
      <c r="BB665" s="642"/>
      <c r="BC665" s="640"/>
      <c r="BD665" s="642"/>
      <c r="BE665" s="640"/>
      <c r="BF665" s="642"/>
      <c r="BG665" s="640"/>
      <c r="BH665" s="642"/>
      <c r="BI665" s="640"/>
      <c r="BJ665" s="642"/>
      <c r="BK665" s="640"/>
      <c r="BL665" s="642"/>
      <c r="BM665" s="640"/>
      <c r="BN665" s="642"/>
      <c r="BO665" s="640"/>
      <c r="BP665" s="642"/>
      <c r="BQ665" s="640"/>
      <c r="BR665" s="642"/>
      <c r="BS665" s="643">
        <f t="shared" si="115"/>
        <v>0</v>
      </c>
      <c r="BT665" s="644">
        <f t="shared" si="116"/>
        <v>0</v>
      </c>
      <c r="BU665" s="644">
        <f t="shared" si="117"/>
        <v>0</v>
      </c>
      <c r="BV665" s="644">
        <f t="shared" si="118"/>
        <v>0</v>
      </c>
      <c r="BW665" s="645">
        <f t="shared" si="477"/>
        <v>0</v>
      </c>
      <c r="BX665" s="338"/>
      <c r="BY665" s="338"/>
      <c r="BZ665" s="338"/>
      <c r="CA665" s="338"/>
      <c r="CB665" s="338"/>
      <c r="CC665" s="338"/>
    </row>
    <row r="666" ht="15.75" customHeight="1">
      <c r="A666" s="338"/>
      <c r="B666" s="338"/>
      <c r="C666" s="818"/>
      <c r="D666" s="638">
        <f t="shared" ref="D666:E666" si="681">I666+K666+M666+O666+Q666+S666+U666+W666+Y666+AA666+AC666+AE666+AG666+AI666+AK666+AM666+AO666+AQ666+AS666+AU666+AW666+AY666+BA666+BC666+BE666+BG666+BI666+BK666+BM666+BO666+BQ666</f>
        <v>0</v>
      </c>
      <c r="E666" s="505">
        <f t="shared" si="681"/>
        <v>0</v>
      </c>
      <c r="F666" s="639">
        <f t="shared" si="113"/>
        <v>0</v>
      </c>
      <c r="G666" s="327"/>
      <c r="H666" s="298">
        <f t="shared" si="114"/>
        <v>0</v>
      </c>
      <c r="I666" s="640"/>
      <c r="J666" s="642"/>
      <c r="K666" s="640"/>
      <c r="L666" s="642"/>
      <c r="M666" s="640"/>
      <c r="N666" s="642"/>
      <c r="O666" s="640"/>
      <c r="P666" s="642"/>
      <c r="Q666" s="640"/>
      <c r="R666" s="642"/>
      <c r="S666" s="640"/>
      <c r="T666" s="642"/>
      <c r="U666" s="640"/>
      <c r="V666" s="642"/>
      <c r="W666" s="640"/>
      <c r="X666" s="642"/>
      <c r="Y666" s="640"/>
      <c r="Z666" s="642"/>
      <c r="AA666" s="640"/>
      <c r="AB666" s="642"/>
      <c r="AC666" s="640"/>
      <c r="AD666" s="642"/>
      <c r="AE666" s="640"/>
      <c r="AF666" s="642"/>
      <c r="AG666" s="640"/>
      <c r="AH666" s="642"/>
      <c r="AI666" s="640"/>
      <c r="AJ666" s="642"/>
      <c r="AK666" s="640"/>
      <c r="AL666" s="642"/>
      <c r="AM666" s="640"/>
      <c r="AN666" s="642"/>
      <c r="AO666" s="640"/>
      <c r="AP666" s="642"/>
      <c r="AQ666" s="640"/>
      <c r="AR666" s="642"/>
      <c r="AS666" s="640"/>
      <c r="AT666" s="642"/>
      <c r="AU666" s="640"/>
      <c r="AV666" s="642"/>
      <c r="AW666" s="640"/>
      <c r="AX666" s="642"/>
      <c r="AY666" s="640"/>
      <c r="AZ666" s="642"/>
      <c r="BA666" s="640"/>
      <c r="BB666" s="642"/>
      <c r="BC666" s="640"/>
      <c r="BD666" s="642"/>
      <c r="BE666" s="640"/>
      <c r="BF666" s="642"/>
      <c r="BG666" s="640"/>
      <c r="BH666" s="642"/>
      <c r="BI666" s="640"/>
      <c r="BJ666" s="642"/>
      <c r="BK666" s="640"/>
      <c r="BL666" s="642"/>
      <c r="BM666" s="640"/>
      <c r="BN666" s="642"/>
      <c r="BO666" s="640"/>
      <c r="BP666" s="642"/>
      <c r="BQ666" s="640"/>
      <c r="BR666" s="642"/>
      <c r="BS666" s="643">
        <f t="shared" si="115"/>
        <v>0</v>
      </c>
      <c r="BT666" s="644">
        <f t="shared" si="116"/>
        <v>0</v>
      </c>
      <c r="BU666" s="644">
        <f t="shared" si="117"/>
        <v>0</v>
      </c>
      <c r="BV666" s="644">
        <f t="shared" si="118"/>
        <v>0</v>
      </c>
      <c r="BW666" s="645">
        <f t="shared" si="477"/>
        <v>0</v>
      </c>
      <c r="BX666" s="338"/>
      <c r="BY666" s="338"/>
      <c r="BZ666" s="338"/>
      <c r="CA666" s="338"/>
      <c r="CB666" s="338"/>
      <c r="CC666" s="338"/>
    </row>
    <row r="667" ht="15.75" customHeight="1">
      <c r="A667" s="338"/>
      <c r="B667" s="338"/>
      <c r="C667" s="818"/>
      <c r="D667" s="638">
        <f t="shared" ref="D667:E667" si="682">I667+K667+M667+O667+Q667+S667+U667+W667+Y667+AA667+AC667+AE667+AG667+AI667+AK667+AM667+AO667+AQ667+AS667+AU667+AW667+AY667+BA667+BC667+BE667+BG667+BI667+BK667+BM667+BO667+BQ667</f>
        <v>0</v>
      </c>
      <c r="E667" s="505">
        <f t="shared" si="682"/>
        <v>0</v>
      </c>
      <c r="F667" s="639">
        <f t="shared" si="113"/>
        <v>0</v>
      </c>
      <c r="G667" s="327"/>
      <c r="H667" s="298">
        <f t="shared" si="114"/>
        <v>0</v>
      </c>
      <c r="I667" s="640"/>
      <c r="J667" s="642"/>
      <c r="K667" s="640"/>
      <c r="L667" s="642"/>
      <c r="M667" s="640"/>
      <c r="N667" s="642"/>
      <c r="O667" s="640"/>
      <c r="P667" s="642"/>
      <c r="Q667" s="640"/>
      <c r="R667" s="642"/>
      <c r="S667" s="640"/>
      <c r="T667" s="642"/>
      <c r="U667" s="640"/>
      <c r="V667" s="642"/>
      <c r="W667" s="640"/>
      <c r="X667" s="642"/>
      <c r="Y667" s="640"/>
      <c r="Z667" s="642"/>
      <c r="AA667" s="640"/>
      <c r="AB667" s="642"/>
      <c r="AC667" s="640"/>
      <c r="AD667" s="642"/>
      <c r="AE667" s="640"/>
      <c r="AF667" s="642"/>
      <c r="AG667" s="640"/>
      <c r="AH667" s="642"/>
      <c r="AI667" s="640"/>
      <c r="AJ667" s="642"/>
      <c r="AK667" s="640"/>
      <c r="AL667" s="642"/>
      <c r="AM667" s="640"/>
      <c r="AN667" s="642"/>
      <c r="AO667" s="640"/>
      <c r="AP667" s="642"/>
      <c r="AQ667" s="640"/>
      <c r="AR667" s="642"/>
      <c r="AS667" s="640"/>
      <c r="AT667" s="642"/>
      <c r="AU667" s="640"/>
      <c r="AV667" s="642"/>
      <c r="AW667" s="640"/>
      <c r="AX667" s="642"/>
      <c r="AY667" s="640"/>
      <c r="AZ667" s="642"/>
      <c r="BA667" s="640"/>
      <c r="BB667" s="642"/>
      <c r="BC667" s="640"/>
      <c r="BD667" s="642"/>
      <c r="BE667" s="640"/>
      <c r="BF667" s="642"/>
      <c r="BG667" s="640"/>
      <c r="BH667" s="642"/>
      <c r="BI667" s="640"/>
      <c r="BJ667" s="642"/>
      <c r="BK667" s="640"/>
      <c r="BL667" s="642"/>
      <c r="BM667" s="640"/>
      <c r="BN667" s="642"/>
      <c r="BO667" s="640"/>
      <c r="BP667" s="642"/>
      <c r="BQ667" s="640"/>
      <c r="BR667" s="642"/>
      <c r="BS667" s="643">
        <f t="shared" si="115"/>
        <v>0</v>
      </c>
      <c r="BT667" s="644">
        <f t="shared" si="116"/>
        <v>0</v>
      </c>
      <c r="BU667" s="644">
        <f t="shared" si="117"/>
        <v>0</v>
      </c>
      <c r="BV667" s="644">
        <f t="shared" si="118"/>
        <v>0</v>
      </c>
      <c r="BW667" s="645">
        <f t="shared" si="477"/>
        <v>0</v>
      </c>
      <c r="BX667" s="338"/>
      <c r="BY667" s="338"/>
      <c r="BZ667" s="338"/>
      <c r="CA667" s="338"/>
      <c r="CB667" s="338"/>
      <c r="CC667" s="338"/>
    </row>
    <row r="668" ht="15.75" customHeight="1">
      <c r="A668" s="338"/>
      <c r="B668" s="338"/>
      <c r="C668" s="818"/>
      <c r="D668" s="638">
        <f t="shared" ref="D668:E668" si="683">I668+K668+M668+O668+Q668+S668+U668+W668+Y668+AA668+AC668+AE668+AG668+AI668+AK668+AM668+AO668+AQ668+AS668+AU668+AW668+AY668+BA668+BC668+BE668+BG668+BI668+BK668+BM668+BO668+BQ668</f>
        <v>0</v>
      </c>
      <c r="E668" s="505">
        <f t="shared" si="683"/>
        <v>0</v>
      </c>
      <c r="F668" s="639">
        <f t="shared" si="113"/>
        <v>0</v>
      </c>
      <c r="G668" s="327"/>
      <c r="H668" s="298">
        <f t="shared" si="114"/>
        <v>0</v>
      </c>
      <c r="I668" s="640"/>
      <c r="J668" s="642"/>
      <c r="K668" s="640"/>
      <c r="L668" s="642"/>
      <c r="M668" s="640"/>
      <c r="N668" s="642"/>
      <c r="O668" s="640"/>
      <c r="P668" s="642"/>
      <c r="Q668" s="640"/>
      <c r="R668" s="642"/>
      <c r="S668" s="640"/>
      <c r="T668" s="642"/>
      <c r="U668" s="640"/>
      <c r="V668" s="642"/>
      <c r="W668" s="640"/>
      <c r="X668" s="642"/>
      <c r="Y668" s="640"/>
      <c r="Z668" s="642"/>
      <c r="AA668" s="640"/>
      <c r="AB668" s="642"/>
      <c r="AC668" s="640"/>
      <c r="AD668" s="642"/>
      <c r="AE668" s="640"/>
      <c r="AF668" s="642"/>
      <c r="AG668" s="640"/>
      <c r="AH668" s="642"/>
      <c r="AI668" s="640"/>
      <c r="AJ668" s="642"/>
      <c r="AK668" s="640"/>
      <c r="AL668" s="642"/>
      <c r="AM668" s="640"/>
      <c r="AN668" s="642"/>
      <c r="AO668" s="640"/>
      <c r="AP668" s="642"/>
      <c r="AQ668" s="640"/>
      <c r="AR668" s="642"/>
      <c r="AS668" s="640"/>
      <c r="AT668" s="642"/>
      <c r="AU668" s="640"/>
      <c r="AV668" s="642"/>
      <c r="AW668" s="640"/>
      <c r="AX668" s="642"/>
      <c r="AY668" s="640"/>
      <c r="AZ668" s="642"/>
      <c r="BA668" s="640"/>
      <c r="BB668" s="642"/>
      <c r="BC668" s="640"/>
      <c r="BD668" s="642"/>
      <c r="BE668" s="640"/>
      <c r="BF668" s="642"/>
      <c r="BG668" s="640"/>
      <c r="BH668" s="642"/>
      <c r="BI668" s="640"/>
      <c r="BJ668" s="642"/>
      <c r="BK668" s="640"/>
      <c r="BL668" s="642"/>
      <c r="BM668" s="640"/>
      <c r="BN668" s="642"/>
      <c r="BO668" s="640"/>
      <c r="BP668" s="642"/>
      <c r="BQ668" s="640"/>
      <c r="BR668" s="642"/>
      <c r="BS668" s="643">
        <f t="shared" si="115"/>
        <v>0</v>
      </c>
      <c r="BT668" s="644">
        <f t="shared" si="116"/>
        <v>0</v>
      </c>
      <c r="BU668" s="644">
        <f t="shared" si="117"/>
        <v>0</v>
      </c>
      <c r="BV668" s="644">
        <f t="shared" si="118"/>
        <v>0</v>
      </c>
      <c r="BW668" s="645">
        <f t="shared" si="477"/>
        <v>0</v>
      </c>
      <c r="BX668" s="338"/>
      <c r="BY668" s="338"/>
      <c r="BZ668" s="338"/>
      <c r="CA668" s="338"/>
      <c r="CB668" s="338"/>
      <c r="CC668" s="338"/>
    </row>
    <row r="669" ht="15.75" customHeight="1">
      <c r="A669" s="338"/>
      <c r="B669" s="338"/>
      <c r="C669" s="818"/>
      <c r="D669" s="638">
        <f t="shared" ref="D669:E669" si="684">I669+K669+M669+O669+Q669+S669+U669+W669+Y669+AA669+AC669+AE669+AG669+AI669+AK669+AM669+AO669+AQ669+AS669+AU669+AW669+AY669+BA669+BC669+BE669+BG669+BI669+BK669+BM669+BO669+BQ669</f>
        <v>0</v>
      </c>
      <c r="E669" s="505">
        <f t="shared" si="684"/>
        <v>0</v>
      </c>
      <c r="F669" s="639">
        <f t="shared" si="113"/>
        <v>0</v>
      </c>
      <c r="G669" s="327"/>
      <c r="H669" s="298">
        <f t="shared" si="114"/>
        <v>0</v>
      </c>
      <c r="I669" s="640"/>
      <c r="J669" s="642"/>
      <c r="K669" s="640"/>
      <c r="L669" s="642"/>
      <c r="M669" s="640"/>
      <c r="N669" s="642"/>
      <c r="O669" s="640"/>
      <c r="P669" s="642"/>
      <c r="Q669" s="640"/>
      <c r="R669" s="642"/>
      <c r="S669" s="640"/>
      <c r="T669" s="642"/>
      <c r="U669" s="640"/>
      <c r="V669" s="642"/>
      <c r="W669" s="640"/>
      <c r="X669" s="642"/>
      <c r="Y669" s="640"/>
      <c r="Z669" s="642"/>
      <c r="AA669" s="640"/>
      <c r="AB669" s="642"/>
      <c r="AC669" s="640"/>
      <c r="AD669" s="642"/>
      <c r="AE669" s="640"/>
      <c r="AF669" s="642"/>
      <c r="AG669" s="640"/>
      <c r="AH669" s="642"/>
      <c r="AI669" s="640"/>
      <c r="AJ669" s="642"/>
      <c r="AK669" s="640"/>
      <c r="AL669" s="642"/>
      <c r="AM669" s="640"/>
      <c r="AN669" s="642"/>
      <c r="AO669" s="640"/>
      <c r="AP669" s="642"/>
      <c r="AQ669" s="640"/>
      <c r="AR669" s="642"/>
      <c r="AS669" s="640"/>
      <c r="AT669" s="642"/>
      <c r="AU669" s="640"/>
      <c r="AV669" s="642"/>
      <c r="AW669" s="640"/>
      <c r="AX669" s="642"/>
      <c r="AY669" s="640"/>
      <c r="AZ669" s="642"/>
      <c r="BA669" s="640"/>
      <c r="BB669" s="642"/>
      <c r="BC669" s="640"/>
      <c r="BD669" s="642"/>
      <c r="BE669" s="640"/>
      <c r="BF669" s="642"/>
      <c r="BG669" s="640"/>
      <c r="BH669" s="642"/>
      <c r="BI669" s="640"/>
      <c r="BJ669" s="642"/>
      <c r="BK669" s="640"/>
      <c r="BL669" s="642"/>
      <c r="BM669" s="640"/>
      <c r="BN669" s="642"/>
      <c r="BO669" s="640"/>
      <c r="BP669" s="642"/>
      <c r="BQ669" s="640"/>
      <c r="BR669" s="642"/>
      <c r="BS669" s="643">
        <f t="shared" si="115"/>
        <v>0</v>
      </c>
      <c r="BT669" s="644">
        <f t="shared" si="116"/>
        <v>0</v>
      </c>
      <c r="BU669" s="644">
        <f t="shared" si="117"/>
        <v>0</v>
      </c>
      <c r="BV669" s="644">
        <f t="shared" si="118"/>
        <v>0</v>
      </c>
      <c r="BW669" s="645">
        <f t="shared" si="477"/>
        <v>0</v>
      </c>
      <c r="BX669" s="338"/>
      <c r="BY669" s="338"/>
      <c r="BZ669" s="338"/>
      <c r="CA669" s="338"/>
      <c r="CB669" s="338"/>
      <c r="CC669" s="338"/>
    </row>
    <row r="670" ht="15.75" customHeight="1">
      <c r="A670" s="338"/>
      <c r="B670" s="338"/>
      <c r="C670" s="818"/>
      <c r="D670" s="638">
        <f t="shared" ref="D670:E670" si="685">I670+K670+M670+O670+Q670+S670+U670+W670+Y670+AA670+AC670+AE670+AG670+AI670+AK670+AM670+AO670+AQ670+AS670+AU670+AW670+AY670+BA670+BC670+BE670+BG670+BI670+BK670+BM670+BO670+BQ670</f>
        <v>0</v>
      </c>
      <c r="E670" s="505">
        <f t="shared" si="685"/>
        <v>0</v>
      </c>
      <c r="F670" s="639">
        <f t="shared" si="113"/>
        <v>0</v>
      </c>
      <c r="G670" s="327"/>
      <c r="H670" s="298">
        <f t="shared" si="114"/>
        <v>0</v>
      </c>
      <c r="I670" s="640"/>
      <c r="J670" s="642"/>
      <c r="K670" s="640"/>
      <c r="L670" s="642"/>
      <c r="M670" s="640"/>
      <c r="N670" s="642"/>
      <c r="O670" s="640"/>
      <c r="P670" s="642"/>
      <c r="Q670" s="640"/>
      <c r="R670" s="642"/>
      <c r="S670" s="640"/>
      <c r="T670" s="642"/>
      <c r="U670" s="640"/>
      <c r="V670" s="642"/>
      <c r="W670" s="640"/>
      <c r="X670" s="642"/>
      <c r="Y670" s="640"/>
      <c r="Z670" s="642"/>
      <c r="AA670" s="640"/>
      <c r="AB670" s="642"/>
      <c r="AC670" s="640"/>
      <c r="AD670" s="642"/>
      <c r="AE670" s="640"/>
      <c r="AF670" s="642"/>
      <c r="AG670" s="640"/>
      <c r="AH670" s="642"/>
      <c r="AI670" s="640"/>
      <c r="AJ670" s="642"/>
      <c r="AK670" s="640"/>
      <c r="AL670" s="642"/>
      <c r="AM670" s="640"/>
      <c r="AN670" s="642"/>
      <c r="AO670" s="640"/>
      <c r="AP670" s="642"/>
      <c r="AQ670" s="640"/>
      <c r="AR670" s="642"/>
      <c r="AS670" s="640"/>
      <c r="AT670" s="642"/>
      <c r="AU670" s="640"/>
      <c r="AV670" s="642"/>
      <c r="AW670" s="640"/>
      <c r="AX670" s="642"/>
      <c r="AY670" s="640"/>
      <c r="AZ670" s="642"/>
      <c r="BA670" s="640"/>
      <c r="BB670" s="642"/>
      <c r="BC670" s="640"/>
      <c r="BD670" s="642"/>
      <c r="BE670" s="640"/>
      <c r="BF670" s="642"/>
      <c r="BG670" s="640"/>
      <c r="BH670" s="642"/>
      <c r="BI670" s="640"/>
      <c r="BJ670" s="642"/>
      <c r="BK670" s="640"/>
      <c r="BL670" s="642"/>
      <c r="BM670" s="640"/>
      <c r="BN670" s="642"/>
      <c r="BO670" s="640"/>
      <c r="BP670" s="642"/>
      <c r="BQ670" s="640"/>
      <c r="BR670" s="642"/>
      <c r="BS670" s="643">
        <f t="shared" si="115"/>
        <v>0</v>
      </c>
      <c r="BT670" s="644">
        <f t="shared" si="116"/>
        <v>0</v>
      </c>
      <c r="BU670" s="644">
        <f t="shared" si="117"/>
        <v>0</v>
      </c>
      <c r="BV670" s="644">
        <f t="shared" si="118"/>
        <v>0</v>
      </c>
      <c r="BW670" s="645">
        <f t="shared" si="477"/>
        <v>0</v>
      </c>
      <c r="BX670" s="338"/>
      <c r="BY670" s="338"/>
      <c r="BZ670" s="338"/>
      <c r="CA670" s="338"/>
      <c r="CB670" s="338"/>
      <c r="CC670" s="338"/>
    </row>
    <row r="671" ht="15.75" customHeight="1">
      <c r="A671" s="338"/>
      <c r="B671" s="338"/>
      <c r="C671" s="818"/>
      <c r="D671" s="638">
        <f t="shared" ref="D671:E671" si="686">I671+K671+M671+O671+Q671+S671+U671+W671+Y671+AA671+AC671+AE671+AG671+AI671+AK671+AM671+AO671+AQ671+AS671+AU671+AW671+AY671+BA671+BC671+BE671+BG671+BI671+BK671+BM671+BO671+BQ671</f>
        <v>0</v>
      </c>
      <c r="E671" s="505">
        <f t="shared" si="686"/>
        <v>0</v>
      </c>
      <c r="F671" s="639">
        <f t="shared" si="113"/>
        <v>0</v>
      </c>
      <c r="G671" s="327"/>
      <c r="H671" s="298">
        <f t="shared" si="114"/>
        <v>0</v>
      </c>
      <c r="I671" s="640"/>
      <c r="J671" s="642"/>
      <c r="K671" s="640"/>
      <c r="L671" s="642"/>
      <c r="M671" s="640"/>
      <c r="N671" s="642"/>
      <c r="O671" s="640"/>
      <c r="P671" s="642"/>
      <c r="Q671" s="640"/>
      <c r="R671" s="642"/>
      <c r="S671" s="640"/>
      <c r="T671" s="642"/>
      <c r="U671" s="640"/>
      <c r="V671" s="642"/>
      <c r="W671" s="640"/>
      <c r="X671" s="642"/>
      <c r="Y671" s="640"/>
      <c r="Z671" s="642"/>
      <c r="AA671" s="640"/>
      <c r="AB671" s="642"/>
      <c r="AC671" s="640"/>
      <c r="AD671" s="642"/>
      <c r="AE671" s="640"/>
      <c r="AF671" s="642"/>
      <c r="AG671" s="640"/>
      <c r="AH671" s="642"/>
      <c r="AI671" s="640"/>
      <c r="AJ671" s="642"/>
      <c r="AK671" s="640"/>
      <c r="AL671" s="642"/>
      <c r="AM671" s="640"/>
      <c r="AN671" s="642"/>
      <c r="AO671" s="640"/>
      <c r="AP671" s="642"/>
      <c r="AQ671" s="640"/>
      <c r="AR671" s="642"/>
      <c r="AS671" s="640"/>
      <c r="AT671" s="642"/>
      <c r="AU671" s="640"/>
      <c r="AV671" s="642"/>
      <c r="AW671" s="640"/>
      <c r="AX671" s="642"/>
      <c r="AY671" s="640"/>
      <c r="AZ671" s="642"/>
      <c r="BA671" s="640"/>
      <c r="BB671" s="642"/>
      <c r="BC671" s="640"/>
      <c r="BD671" s="642"/>
      <c r="BE671" s="640"/>
      <c r="BF671" s="642"/>
      <c r="BG671" s="640"/>
      <c r="BH671" s="642"/>
      <c r="BI671" s="640"/>
      <c r="BJ671" s="642"/>
      <c r="BK671" s="640"/>
      <c r="BL671" s="642"/>
      <c r="BM671" s="640"/>
      <c r="BN671" s="642"/>
      <c r="BO671" s="640"/>
      <c r="BP671" s="642"/>
      <c r="BQ671" s="640"/>
      <c r="BR671" s="642"/>
      <c r="BS671" s="643">
        <f t="shared" si="115"/>
        <v>0</v>
      </c>
      <c r="BT671" s="644">
        <f t="shared" si="116"/>
        <v>0</v>
      </c>
      <c r="BU671" s="644">
        <f t="shared" si="117"/>
        <v>0</v>
      </c>
      <c r="BV671" s="644">
        <f t="shared" si="118"/>
        <v>0</v>
      </c>
      <c r="BW671" s="645">
        <f t="shared" si="477"/>
        <v>0</v>
      </c>
      <c r="BX671" s="338"/>
      <c r="BY671" s="338"/>
      <c r="BZ671" s="338"/>
      <c r="CA671" s="338"/>
      <c r="CB671" s="338"/>
      <c r="CC671" s="338"/>
    </row>
    <row r="672" ht="15.75" customHeight="1">
      <c r="A672" s="338"/>
      <c r="B672" s="338"/>
      <c r="C672" s="818"/>
      <c r="D672" s="638">
        <f t="shared" ref="D672:E672" si="687">I672+K672+M672+O672+Q672+S672+U672+W672+Y672+AA672+AC672+AE672+AG672+AI672+AK672+AM672+AO672+AQ672+AS672+AU672+AW672+AY672+BA672+BC672+BE672+BG672+BI672+BK672+BM672+BO672+BQ672</f>
        <v>0</v>
      </c>
      <c r="E672" s="505">
        <f t="shared" si="687"/>
        <v>0</v>
      </c>
      <c r="F672" s="639">
        <f t="shared" si="113"/>
        <v>0</v>
      </c>
      <c r="G672" s="327"/>
      <c r="H672" s="298">
        <f t="shared" si="114"/>
        <v>0</v>
      </c>
      <c r="I672" s="640"/>
      <c r="J672" s="642"/>
      <c r="K672" s="640"/>
      <c r="L672" s="642"/>
      <c r="M672" s="640"/>
      <c r="N672" s="642"/>
      <c r="O672" s="640"/>
      <c r="P672" s="642"/>
      <c r="Q672" s="640"/>
      <c r="R672" s="642"/>
      <c r="S672" s="640"/>
      <c r="T672" s="642"/>
      <c r="U672" s="640"/>
      <c r="V672" s="642"/>
      <c r="W672" s="640"/>
      <c r="X672" s="642"/>
      <c r="Y672" s="640"/>
      <c r="Z672" s="642"/>
      <c r="AA672" s="640"/>
      <c r="AB672" s="642"/>
      <c r="AC672" s="640"/>
      <c r="AD672" s="642"/>
      <c r="AE672" s="640"/>
      <c r="AF672" s="642"/>
      <c r="AG672" s="640"/>
      <c r="AH672" s="642"/>
      <c r="AI672" s="640"/>
      <c r="AJ672" s="642"/>
      <c r="AK672" s="640"/>
      <c r="AL672" s="642"/>
      <c r="AM672" s="640"/>
      <c r="AN672" s="642"/>
      <c r="AO672" s="640"/>
      <c r="AP672" s="642"/>
      <c r="AQ672" s="640"/>
      <c r="AR672" s="642"/>
      <c r="AS672" s="640"/>
      <c r="AT672" s="642"/>
      <c r="AU672" s="640"/>
      <c r="AV672" s="642"/>
      <c r="AW672" s="640"/>
      <c r="AX672" s="642"/>
      <c r="AY672" s="640"/>
      <c r="AZ672" s="642"/>
      <c r="BA672" s="640"/>
      <c r="BB672" s="642"/>
      <c r="BC672" s="640"/>
      <c r="BD672" s="642"/>
      <c r="BE672" s="640"/>
      <c r="BF672" s="642"/>
      <c r="BG672" s="640"/>
      <c r="BH672" s="642"/>
      <c r="BI672" s="640"/>
      <c r="BJ672" s="642"/>
      <c r="BK672" s="640"/>
      <c r="BL672" s="642"/>
      <c r="BM672" s="640"/>
      <c r="BN672" s="642"/>
      <c r="BO672" s="640"/>
      <c r="BP672" s="642"/>
      <c r="BQ672" s="640"/>
      <c r="BR672" s="642"/>
      <c r="BS672" s="643">
        <f t="shared" si="115"/>
        <v>0</v>
      </c>
      <c r="BT672" s="644">
        <f t="shared" si="116"/>
        <v>0</v>
      </c>
      <c r="BU672" s="644">
        <f t="shared" si="117"/>
        <v>0</v>
      </c>
      <c r="BV672" s="644">
        <f t="shared" si="118"/>
        <v>0</v>
      </c>
      <c r="BW672" s="645">
        <f t="shared" si="477"/>
        <v>0</v>
      </c>
      <c r="BX672" s="338"/>
      <c r="BY672" s="338"/>
      <c r="BZ672" s="338"/>
      <c r="CA672" s="338"/>
      <c r="CB672" s="338"/>
      <c r="CC672" s="338"/>
    </row>
    <row r="673" ht="15.75" customHeight="1">
      <c r="A673" s="338"/>
      <c r="B673" s="338"/>
      <c r="C673" s="818"/>
      <c r="D673" s="638">
        <f t="shared" ref="D673:E673" si="688">I673+K673+M673+O673+Q673+S673+U673+W673+Y673+AA673+AC673+AE673+AG673+AI673+AK673+AM673+AO673+AQ673+AS673+AU673+AW673+AY673+BA673+BC673+BE673+BG673+BI673+BK673+BM673+BO673+BQ673</f>
        <v>0</v>
      </c>
      <c r="E673" s="505">
        <f t="shared" si="688"/>
        <v>0</v>
      </c>
      <c r="F673" s="639">
        <f t="shared" si="113"/>
        <v>0</v>
      </c>
      <c r="G673" s="327"/>
      <c r="H673" s="298">
        <f t="shared" si="114"/>
        <v>0</v>
      </c>
      <c r="I673" s="640"/>
      <c r="J673" s="642"/>
      <c r="K673" s="640"/>
      <c r="L673" s="642"/>
      <c r="M673" s="640"/>
      <c r="N673" s="642"/>
      <c r="O673" s="640"/>
      <c r="P673" s="642"/>
      <c r="Q673" s="640"/>
      <c r="R673" s="642"/>
      <c r="S673" s="640"/>
      <c r="T673" s="642"/>
      <c r="U673" s="640"/>
      <c r="V673" s="642"/>
      <c r="W673" s="640"/>
      <c r="X673" s="642"/>
      <c r="Y673" s="640"/>
      <c r="Z673" s="642"/>
      <c r="AA673" s="640"/>
      <c r="AB673" s="642"/>
      <c r="AC673" s="640"/>
      <c r="AD673" s="642"/>
      <c r="AE673" s="640"/>
      <c r="AF673" s="642"/>
      <c r="AG673" s="640"/>
      <c r="AH673" s="642"/>
      <c r="AI673" s="640"/>
      <c r="AJ673" s="642"/>
      <c r="AK673" s="640"/>
      <c r="AL673" s="642"/>
      <c r="AM673" s="640"/>
      <c r="AN673" s="642"/>
      <c r="AO673" s="640"/>
      <c r="AP673" s="642"/>
      <c r="AQ673" s="640"/>
      <c r="AR673" s="642"/>
      <c r="AS673" s="640"/>
      <c r="AT673" s="642"/>
      <c r="AU673" s="640"/>
      <c r="AV673" s="642"/>
      <c r="AW673" s="640"/>
      <c r="AX673" s="642"/>
      <c r="AY673" s="640"/>
      <c r="AZ673" s="642"/>
      <c r="BA673" s="640"/>
      <c r="BB673" s="642"/>
      <c r="BC673" s="640"/>
      <c r="BD673" s="642"/>
      <c r="BE673" s="640"/>
      <c r="BF673" s="642"/>
      <c r="BG673" s="640"/>
      <c r="BH673" s="642"/>
      <c r="BI673" s="640"/>
      <c r="BJ673" s="642"/>
      <c r="BK673" s="640"/>
      <c r="BL673" s="642"/>
      <c r="BM673" s="640"/>
      <c r="BN673" s="642"/>
      <c r="BO673" s="640"/>
      <c r="BP673" s="642"/>
      <c r="BQ673" s="640"/>
      <c r="BR673" s="642"/>
      <c r="BS673" s="643">
        <f t="shared" si="115"/>
        <v>0</v>
      </c>
      <c r="BT673" s="644">
        <f t="shared" si="116"/>
        <v>0</v>
      </c>
      <c r="BU673" s="644">
        <f t="shared" si="117"/>
        <v>0</v>
      </c>
      <c r="BV673" s="644">
        <f t="shared" si="118"/>
        <v>0</v>
      </c>
      <c r="BW673" s="645">
        <f t="shared" si="477"/>
        <v>0</v>
      </c>
      <c r="BX673" s="338"/>
      <c r="BY673" s="338"/>
      <c r="BZ673" s="338"/>
      <c r="CA673" s="338"/>
      <c r="CB673" s="338"/>
      <c r="CC673" s="338"/>
    </row>
    <row r="674" ht="15.75" customHeight="1">
      <c r="A674" s="338"/>
      <c r="B674" s="338"/>
      <c r="C674" s="818"/>
      <c r="D674" s="638">
        <f t="shared" ref="D674:E674" si="689">I674+K674+M674+O674+Q674+S674+U674+W674+Y674+AA674+AC674+AE674+AG674+AI674+AK674+AM674+AO674+AQ674+AS674+AU674+AW674+AY674+BA674+BC674+BE674+BG674+BI674+BK674+BM674+BO674+BQ674</f>
        <v>0</v>
      </c>
      <c r="E674" s="505">
        <f t="shared" si="689"/>
        <v>0</v>
      </c>
      <c r="F674" s="639">
        <f t="shared" si="113"/>
        <v>0</v>
      </c>
      <c r="G674" s="327"/>
      <c r="H674" s="298">
        <f t="shared" si="114"/>
        <v>0</v>
      </c>
      <c r="I674" s="640"/>
      <c r="J674" s="642"/>
      <c r="K674" s="640"/>
      <c r="L674" s="642"/>
      <c r="M674" s="640"/>
      <c r="N674" s="642"/>
      <c r="O674" s="640"/>
      <c r="P674" s="642"/>
      <c r="Q674" s="640"/>
      <c r="R674" s="642"/>
      <c r="S674" s="640"/>
      <c r="T674" s="642"/>
      <c r="U674" s="640"/>
      <c r="V674" s="642"/>
      <c r="W674" s="640"/>
      <c r="X674" s="642"/>
      <c r="Y674" s="640"/>
      <c r="Z674" s="642"/>
      <c r="AA674" s="640"/>
      <c r="AB674" s="642"/>
      <c r="AC674" s="640"/>
      <c r="AD674" s="642"/>
      <c r="AE674" s="640"/>
      <c r="AF674" s="642"/>
      <c r="AG674" s="640"/>
      <c r="AH674" s="642"/>
      <c r="AI674" s="640"/>
      <c r="AJ674" s="642"/>
      <c r="AK674" s="640"/>
      <c r="AL674" s="642"/>
      <c r="AM674" s="640"/>
      <c r="AN674" s="642"/>
      <c r="AO674" s="640"/>
      <c r="AP674" s="642"/>
      <c r="AQ674" s="640"/>
      <c r="AR674" s="642"/>
      <c r="AS674" s="640"/>
      <c r="AT674" s="642"/>
      <c r="AU674" s="640"/>
      <c r="AV674" s="642"/>
      <c r="AW674" s="640"/>
      <c r="AX674" s="642"/>
      <c r="AY674" s="640"/>
      <c r="AZ674" s="642"/>
      <c r="BA674" s="640"/>
      <c r="BB674" s="642"/>
      <c r="BC674" s="640"/>
      <c r="BD674" s="642"/>
      <c r="BE674" s="640"/>
      <c r="BF674" s="642"/>
      <c r="BG674" s="640"/>
      <c r="BH674" s="642"/>
      <c r="BI674" s="640"/>
      <c r="BJ674" s="642"/>
      <c r="BK674" s="640"/>
      <c r="BL674" s="642"/>
      <c r="BM674" s="640"/>
      <c r="BN674" s="642"/>
      <c r="BO674" s="640"/>
      <c r="BP674" s="642"/>
      <c r="BQ674" s="640"/>
      <c r="BR674" s="642"/>
      <c r="BS674" s="643">
        <f t="shared" si="115"/>
        <v>0</v>
      </c>
      <c r="BT674" s="644">
        <f t="shared" si="116"/>
        <v>0</v>
      </c>
      <c r="BU674" s="644">
        <f t="shared" si="117"/>
        <v>0</v>
      </c>
      <c r="BV674" s="644">
        <f t="shared" si="118"/>
        <v>0</v>
      </c>
      <c r="BW674" s="645">
        <f t="shared" si="477"/>
        <v>0</v>
      </c>
      <c r="BX674" s="338"/>
      <c r="BY674" s="338"/>
      <c r="BZ674" s="338"/>
      <c r="CA674" s="338"/>
      <c r="CB674" s="338"/>
      <c r="CC674" s="338"/>
    </row>
    <row r="675" ht="15.75" customHeight="1">
      <c r="A675" s="338"/>
      <c r="B675" s="338"/>
      <c r="C675" s="818"/>
      <c r="D675" s="638">
        <f t="shared" ref="D675:E675" si="690">I675+K675+M675+O675+Q675+S675+U675+W675+Y675+AA675+AC675+AE675+AG675+AI675+AK675+AM675+AO675+AQ675+AS675+AU675+AW675+AY675+BA675+BC675+BE675+BG675+BI675+BK675+BM675+BO675+BQ675</f>
        <v>0</v>
      </c>
      <c r="E675" s="505">
        <f t="shared" si="690"/>
        <v>0</v>
      </c>
      <c r="F675" s="639">
        <f t="shared" si="113"/>
        <v>0</v>
      </c>
      <c r="G675" s="327"/>
      <c r="H675" s="298">
        <f t="shared" si="114"/>
        <v>0</v>
      </c>
      <c r="I675" s="640"/>
      <c r="J675" s="642"/>
      <c r="K675" s="640"/>
      <c r="L675" s="642"/>
      <c r="M675" s="640"/>
      <c r="N675" s="642"/>
      <c r="O675" s="640"/>
      <c r="P675" s="642"/>
      <c r="Q675" s="640"/>
      <c r="R675" s="642"/>
      <c r="S675" s="640"/>
      <c r="T675" s="642"/>
      <c r="U675" s="640"/>
      <c r="V675" s="642"/>
      <c r="W675" s="640"/>
      <c r="X675" s="642"/>
      <c r="Y675" s="640"/>
      <c r="Z675" s="642"/>
      <c r="AA675" s="640"/>
      <c r="AB675" s="642"/>
      <c r="AC675" s="640"/>
      <c r="AD675" s="642"/>
      <c r="AE675" s="640"/>
      <c r="AF675" s="642"/>
      <c r="AG675" s="640"/>
      <c r="AH675" s="642"/>
      <c r="AI675" s="640"/>
      <c r="AJ675" s="642"/>
      <c r="AK675" s="640"/>
      <c r="AL675" s="642"/>
      <c r="AM675" s="640"/>
      <c r="AN675" s="642"/>
      <c r="AO675" s="640"/>
      <c r="AP675" s="642"/>
      <c r="AQ675" s="640"/>
      <c r="AR675" s="642"/>
      <c r="AS675" s="640"/>
      <c r="AT675" s="642"/>
      <c r="AU675" s="640"/>
      <c r="AV675" s="642"/>
      <c r="AW675" s="640"/>
      <c r="AX675" s="642"/>
      <c r="AY675" s="640"/>
      <c r="AZ675" s="642"/>
      <c r="BA675" s="640"/>
      <c r="BB675" s="642"/>
      <c r="BC675" s="640"/>
      <c r="BD675" s="642"/>
      <c r="BE675" s="640"/>
      <c r="BF675" s="642"/>
      <c r="BG675" s="640"/>
      <c r="BH675" s="642"/>
      <c r="BI675" s="640"/>
      <c r="BJ675" s="642"/>
      <c r="BK675" s="640"/>
      <c r="BL675" s="642"/>
      <c r="BM675" s="640"/>
      <c r="BN675" s="642"/>
      <c r="BO675" s="640"/>
      <c r="BP675" s="642"/>
      <c r="BQ675" s="640"/>
      <c r="BR675" s="642"/>
      <c r="BS675" s="643">
        <f t="shared" si="115"/>
        <v>0</v>
      </c>
      <c r="BT675" s="644">
        <f t="shared" si="116"/>
        <v>0</v>
      </c>
      <c r="BU675" s="644">
        <f t="shared" si="117"/>
        <v>0</v>
      </c>
      <c r="BV675" s="644">
        <f t="shared" si="118"/>
        <v>0</v>
      </c>
      <c r="BW675" s="645">
        <f t="shared" si="477"/>
        <v>0</v>
      </c>
      <c r="BX675" s="338"/>
      <c r="BY675" s="338"/>
      <c r="BZ675" s="338"/>
      <c r="CA675" s="338"/>
      <c r="CB675" s="338"/>
      <c r="CC675" s="338"/>
    </row>
    <row r="676" ht="15.75" customHeight="1">
      <c r="A676" s="338"/>
      <c r="B676" s="338"/>
      <c r="C676" s="818"/>
      <c r="D676" s="638">
        <f t="shared" ref="D676:E676" si="691">I676+K676+M676+O676+Q676+S676+U676+W676+Y676+AA676+AC676+AE676+AG676+AI676+AK676+AM676+AO676+AQ676+AS676+AU676+AW676+AY676+BA676+BC676+BE676+BG676+BI676+BK676+BM676+BO676+BQ676</f>
        <v>0</v>
      </c>
      <c r="E676" s="505">
        <f t="shared" si="691"/>
        <v>0</v>
      </c>
      <c r="F676" s="639">
        <f t="shared" si="113"/>
        <v>0</v>
      </c>
      <c r="G676" s="327"/>
      <c r="H676" s="298">
        <f t="shared" si="114"/>
        <v>0</v>
      </c>
      <c r="I676" s="640"/>
      <c r="J676" s="642"/>
      <c r="K676" s="640"/>
      <c r="L676" s="642"/>
      <c r="M676" s="640"/>
      <c r="N676" s="642"/>
      <c r="O676" s="640"/>
      <c r="P676" s="642"/>
      <c r="Q676" s="640"/>
      <c r="R676" s="642"/>
      <c r="S676" s="640"/>
      <c r="T676" s="642"/>
      <c r="U676" s="640"/>
      <c r="V676" s="642"/>
      <c r="W676" s="640"/>
      <c r="X676" s="642"/>
      <c r="Y676" s="640"/>
      <c r="Z676" s="642"/>
      <c r="AA676" s="640"/>
      <c r="AB676" s="642"/>
      <c r="AC676" s="640"/>
      <c r="AD676" s="642"/>
      <c r="AE676" s="640"/>
      <c r="AF676" s="642"/>
      <c r="AG676" s="640"/>
      <c r="AH676" s="642"/>
      <c r="AI676" s="640"/>
      <c r="AJ676" s="642"/>
      <c r="AK676" s="640"/>
      <c r="AL676" s="642"/>
      <c r="AM676" s="640"/>
      <c r="AN676" s="642"/>
      <c r="AO676" s="640"/>
      <c r="AP676" s="642"/>
      <c r="AQ676" s="640"/>
      <c r="AR676" s="642"/>
      <c r="AS676" s="640"/>
      <c r="AT676" s="642"/>
      <c r="AU676" s="640"/>
      <c r="AV676" s="642"/>
      <c r="AW676" s="640"/>
      <c r="AX676" s="642"/>
      <c r="AY676" s="640"/>
      <c r="AZ676" s="642"/>
      <c r="BA676" s="640"/>
      <c r="BB676" s="642"/>
      <c r="BC676" s="640"/>
      <c r="BD676" s="642"/>
      <c r="BE676" s="640"/>
      <c r="BF676" s="642"/>
      <c r="BG676" s="640"/>
      <c r="BH676" s="642"/>
      <c r="BI676" s="640"/>
      <c r="BJ676" s="642"/>
      <c r="BK676" s="640"/>
      <c r="BL676" s="642"/>
      <c r="BM676" s="640"/>
      <c r="BN676" s="642"/>
      <c r="BO676" s="640"/>
      <c r="BP676" s="642"/>
      <c r="BQ676" s="640"/>
      <c r="BR676" s="642"/>
      <c r="BS676" s="643">
        <f t="shared" si="115"/>
        <v>0</v>
      </c>
      <c r="BT676" s="644">
        <f t="shared" si="116"/>
        <v>0</v>
      </c>
      <c r="BU676" s="644">
        <f t="shared" si="117"/>
        <v>0</v>
      </c>
      <c r="BV676" s="644">
        <f t="shared" si="118"/>
        <v>0</v>
      </c>
      <c r="BW676" s="645">
        <f t="shared" si="477"/>
        <v>0</v>
      </c>
      <c r="BX676" s="338"/>
      <c r="BY676" s="338"/>
      <c r="BZ676" s="338"/>
      <c r="CA676" s="338"/>
      <c r="CB676" s="338"/>
      <c r="CC676" s="338"/>
    </row>
    <row r="677" ht="15.75" customHeight="1">
      <c r="A677" s="338"/>
      <c r="B677" s="338"/>
      <c r="C677" s="818"/>
      <c r="D677" s="638">
        <f t="shared" ref="D677:E677" si="692">I677+K677+M677+O677+Q677+S677+U677+W677+Y677+AA677+AC677+AE677+AG677+AI677+AK677+AM677+AO677+AQ677+AS677+AU677+AW677+AY677+BA677+BC677+BE677+BG677+BI677+BK677+BM677+BO677+BQ677</f>
        <v>0</v>
      </c>
      <c r="E677" s="505">
        <f t="shared" si="692"/>
        <v>0</v>
      </c>
      <c r="F677" s="639">
        <f t="shared" si="113"/>
        <v>0</v>
      </c>
      <c r="G677" s="327"/>
      <c r="H677" s="298">
        <f t="shared" si="114"/>
        <v>0</v>
      </c>
      <c r="I677" s="640"/>
      <c r="J677" s="642"/>
      <c r="K677" s="640"/>
      <c r="L677" s="642"/>
      <c r="M677" s="640"/>
      <c r="N677" s="642"/>
      <c r="O677" s="640"/>
      <c r="P677" s="642"/>
      <c r="Q677" s="640"/>
      <c r="R677" s="642"/>
      <c r="S677" s="640"/>
      <c r="T677" s="642"/>
      <c r="U677" s="640"/>
      <c r="V677" s="642"/>
      <c r="W677" s="640"/>
      <c r="X677" s="642"/>
      <c r="Y677" s="640"/>
      <c r="Z677" s="642"/>
      <c r="AA677" s="640"/>
      <c r="AB677" s="642"/>
      <c r="AC677" s="640"/>
      <c r="AD677" s="642"/>
      <c r="AE677" s="640"/>
      <c r="AF677" s="642"/>
      <c r="AG677" s="640"/>
      <c r="AH677" s="642"/>
      <c r="AI677" s="640"/>
      <c r="AJ677" s="642"/>
      <c r="AK677" s="640"/>
      <c r="AL677" s="642"/>
      <c r="AM677" s="640"/>
      <c r="AN677" s="642"/>
      <c r="AO677" s="640"/>
      <c r="AP677" s="642"/>
      <c r="AQ677" s="640"/>
      <c r="AR677" s="642"/>
      <c r="AS677" s="640"/>
      <c r="AT677" s="642"/>
      <c r="AU677" s="640"/>
      <c r="AV677" s="642"/>
      <c r="AW677" s="640"/>
      <c r="AX677" s="642"/>
      <c r="AY677" s="640"/>
      <c r="AZ677" s="642"/>
      <c r="BA677" s="640"/>
      <c r="BB677" s="642"/>
      <c r="BC677" s="640"/>
      <c r="BD677" s="642"/>
      <c r="BE677" s="640"/>
      <c r="BF677" s="642"/>
      <c r="BG677" s="640"/>
      <c r="BH677" s="642"/>
      <c r="BI677" s="640"/>
      <c r="BJ677" s="642"/>
      <c r="BK677" s="640"/>
      <c r="BL677" s="642"/>
      <c r="BM677" s="640"/>
      <c r="BN677" s="642"/>
      <c r="BO677" s="640"/>
      <c r="BP677" s="642"/>
      <c r="BQ677" s="640"/>
      <c r="BR677" s="642"/>
      <c r="BS677" s="643">
        <f t="shared" si="115"/>
        <v>0</v>
      </c>
      <c r="BT677" s="644">
        <f t="shared" si="116"/>
        <v>0</v>
      </c>
      <c r="BU677" s="644">
        <f t="shared" si="117"/>
        <v>0</v>
      </c>
      <c r="BV677" s="644">
        <f t="shared" si="118"/>
        <v>0</v>
      </c>
      <c r="BW677" s="645">
        <f t="shared" si="477"/>
        <v>0</v>
      </c>
      <c r="BX677" s="338"/>
      <c r="BY677" s="338"/>
      <c r="BZ677" s="338"/>
      <c r="CA677" s="338"/>
      <c r="CB677" s="338"/>
      <c r="CC677" s="338"/>
    </row>
    <row r="678" ht="15.75" customHeight="1">
      <c r="A678" s="338"/>
      <c r="B678" s="338"/>
      <c r="C678" s="818"/>
      <c r="D678" s="638">
        <f t="shared" ref="D678:E678" si="693">I678+K678+M678+O678+Q678+S678+U678+W678+Y678+AA678+AC678+AE678+AG678+AI678+AK678+AM678+AO678+AQ678+AS678+AU678+AW678+AY678+BA678+BC678+BE678+BG678+BI678+BK678+BM678+BO678+BQ678</f>
        <v>0</v>
      </c>
      <c r="E678" s="505">
        <f t="shared" si="693"/>
        <v>0</v>
      </c>
      <c r="F678" s="639">
        <f t="shared" si="113"/>
        <v>0</v>
      </c>
      <c r="G678" s="327"/>
      <c r="H678" s="298">
        <f t="shared" si="114"/>
        <v>0</v>
      </c>
      <c r="I678" s="640"/>
      <c r="J678" s="642"/>
      <c r="K678" s="640"/>
      <c r="L678" s="642"/>
      <c r="M678" s="640"/>
      <c r="N678" s="642"/>
      <c r="O678" s="640"/>
      <c r="P678" s="642"/>
      <c r="Q678" s="640"/>
      <c r="R678" s="642"/>
      <c r="S678" s="640"/>
      <c r="T678" s="642"/>
      <c r="U678" s="640"/>
      <c r="V678" s="642"/>
      <c r="W678" s="640"/>
      <c r="X678" s="642"/>
      <c r="Y678" s="640"/>
      <c r="Z678" s="642"/>
      <c r="AA678" s="640"/>
      <c r="AB678" s="642"/>
      <c r="AC678" s="640"/>
      <c r="AD678" s="642"/>
      <c r="AE678" s="640"/>
      <c r="AF678" s="642"/>
      <c r="AG678" s="640"/>
      <c r="AH678" s="642"/>
      <c r="AI678" s="640"/>
      <c r="AJ678" s="642"/>
      <c r="AK678" s="640"/>
      <c r="AL678" s="642"/>
      <c r="AM678" s="640"/>
      <c r="AN678" s="642"/>
      <c r="AO678" s="640"/>
      <c r="AP678" s="642"/>
      <c r="AQ678" s="640"/>
      <c r="AR678" s="642"/>
      <c r="AS678" s="640"/>
      <c r="AT678" s="642"/>
      <c r="AU678" s="640"/>
      <c r="AV678" s="642"/>
      <c r="AW678" s="640"/>
      <c r="AX678" s="642"/>
      <c r="AY678" s="640"/>
      <c r="AZ678" s="642"/>
      <c r="BA678" s="640"/>
      <c r="BB678" s="642"/>
      <c r="BC678" s="640"/>
      <c r="BD678" s="642"/>
      <c r="BE678" s="640"/>
      <c r="BF678" s="642"/>
      <c r="BG678" s="640"/>
      <c r="BH678" s="642"/>
      <c r="BI678" s="640"/>
      <c r="BJ678" s="642"/>
      <c r="BK678" s="640"/>
      <c r="BL678" s="642"/>
      <c r="BM678" s="640"/>
      <c r="BN678" s="642"/>
      <c r="BO678" s="640"/>
      <c r="BP678" s="642"/>
      <c r="BQ678" s="640"/>
      <c r="BR678" s="642"/>
      <c r="BS678" s="643">
        <f t="shared" si="115"/>
        <v>0</v>
      </c>
      <c r="BT678" s="644">
        <f t="shared" si="116"/>
        <v>0</v>
      </c>
      <c r="BU678" s="644">
        <f t="shared" si="117"/>
        <v>0</v>
      </c>
      <c r="BV678" s="644">
        <f t="shared" si="118"/>
        <v>0</v>
      </c>
      <c r="BW678" s="645">
        <f t="shared" si="477"/>
        <v>0</v>
      </c>
      <c r="BX678" s="338"/>
      <c r="BY678" s="338"/>
      <c r="BZ678" s="338"/>
      <c r="CA678" s="338"/>
      <c r="CB678" s="338"/>
      <c r="CC678" s="338"/>
    </row>
    <row r="679" ht="15.75" customHeight="1">
      <c r="A679" s="338"/>
      <c r="B679" s="338"/>
      <c r="C679" s="818"/>
      <c r="D679" s="638">
        <f t="shared" ref="D679:E679" si="694">I679+K679+M679+O679+Q679+S679+U679+W679+Y679+AA679+AC679+AE679+AG679+AI679+AK679+AM679+AO679+AQ679+AS679+AU679+AW679+AY679+BA679+BC679+BE679+BG679+BI679+BK679+BM679+BO679+BQ679</f>
        <v>0</v>
      </c>
      <c r="E679" s="505">
        <f t="shared" si="694"/>
        <v>0</v>
      </c>
      <c r="F679" s="639">
        <f t="shared" si="113"/>
        <v>0</v>
      </c>
      <c r="G679" s="327"/>
      <c r="H679" s="298">
        <f t="shared" si="114"/>
        <v>0</v>
      </c>
      <c r="I679" s="640"/>
      <c r="J679" s="642"/>
      <c r="K679" s="640"/>
      <c r="L679" s="642"/>
      <c r="M679" s="640"/>
      <c r="N679" s="642"/>
      <c r="O679" s="640"/>
      <c r="P679" s="642"/>
      <c r="Q679" s="640"/>
      <c r="R679" s="642"/>
      <c r="S679" s="640"/>
      <c r="T679" s="642"/>
      <c r="U679" s="640"/>
      <c r="V679" s="642"/>
      <c r="W679" s="640"/>
      <c r="X679" s="642"/>
      <c r="Y679" s="640"/>
      <c r="Z679" s="642"/>
      <c r="AA679" s="640"/>
      <c r="AB679" s="642"/>
      <c r="AC679" s="640"/>
      <c r="AD679" s="642"/>
      <c r="AE679" s="640"/>
      <c r="AF679" s="642"/>
      <c r="AG679" s="640"/>
      <c r="AH679" s="642"/>
      <c r="AI679" s="640"/>
      <c r="AJ679" s="642"/>
      <c r="AK679" s="640"/>
      <c r="AL679" s="642"/>
      <c r="AM679" s="640"/>
      <c r="AN679" s="642"/>
      <c r="AO679" s="640"/>
      <c r="AP679" s="642"/>
      <c r="AQ679" s="640"/>
      <c r="AR679" s="642"/>
      <c r="AS679" s="640"/>
      <c r="AT679" s="642"/>
      <c r="AU679" s="640"/>
      <c r="AV679" s="642"/>
      <c r="AW679" s="640"/>
      <c r="AX679" s="642"/>
      <c r="AY679" s="640"/>
      <c r="AZ679" s="642"/>
      <c r="BA679" s="640"/>
      <c r="BB679" s="642"/>
      <c r="BC679" s="640"/>
      <c r="BD679" s="642"/>
      <c r="BE679" s="640"/>
      <c r="BF679" s="642"/>
      <c r="BG679" s="640"/>
      <c r="BH679" s="642"/>
      <c r="BI679" s="640"/>
      <c r="BJ679" s="642"/>
      <c r="BK679" s="640"/>
      <c r="BL679" s="642"/>
      <c r="BM679" s="640"/>
      <c r="BN679" s="642"/>
      <c r="BO679" s="640"/>
      <c r="BP679" s="642"/>
      <c r="BQ679" s="640"/>
      <c r="BR679" s="642"/>
      <c r="BS679" s="643">
        <f t="shared" si="115"/>
        <v>0</v>
      </c>
      <c r="BT679" s="644">
        <f t="shared" si="116"/>
        <v>0</v>
      </c>
      <c r="BU679" s="644">
        <f t="shared" si="117"/>
        <v>0</v>
      </c>
      <c r="BV679" s="644">
        <f t="shared" si="118"/>
        <v>0</v>
      </c>
      <c r="BW679" s="645">
        <f t="shared" si="477"/>
        <v>0</v>
      </c>
      <c r="BX679" s="338"/>
      <c r="BY679" s="338"/>
      <c r="BZ679" s="338"/>
      <c r="CA679" s="338"/>
      <c r="CB679" s="338"/>
      <c r="CC679" s="338"/>
    </row>
    <row r="680" ht="15.75" customHeight="1">
      <c r="A680" s="338"/>
      <c r="B680" s="338"/>
      <c r="C680" s="818"/>
      <c r="D680" s="638">
        <f t="shared" ref="D680:E680" si="695">I680+K680+M680+O680+Q680+S680+U680+W680+Y680+AA680+AC680+AE680+AG680+AI680+AK680+AM680+AO680+AQ680+AS680+AU680+AW680+AY680+BA680+BC680+BE680+BG680+BI680+BK680+BM680+BO680+BQ680</f>
        <v>0</v>
      </c>
      <c r="E680" s="505">
        <f t="shared" si="695"/>
        <v>0</v>
      </c>
      <c r="F680" s="639">
        <f t="shared" si="113"/>
        <v>0</v>
      </c>
      <c r="G680" s="327"/>
      <c r="H680" s="298">
        <f t="shared" si="114"/>
        <v>0</v>
      </c>
      <c r="I680" s="640"/>
      <c r="J680" s="642"/>
      <c r="K680" s="640"/>
      <c r="L680" s="642"/>
      <c r="M680" s="640"/>
      <c r="N680" s="642"/>
      <c r="O680" s="640"/>
      <c r="P680" s="642"/>
      <c r="Q680" s="640"/>
      <c r="R680" s="642"/>
      <c r="S680" s="640"/>
      <c r="T680" s="642"/>
      <c r="U680" s="640"/>
      <c r="V680" s="642"/>
      <c r="W680" s="640"/>
      <c r="X680" s="642"/>
      <c r="Y680" s="640"/>
      <c r="Z680" s="642"/>
      <c r="AA680" s="640"/>
      <c r="AB680" s="642"/>
      <c r="AC680" s="640"/>
      <c r="AD680" s="642"/>
      <c r="AE680" s="640"/>
      <c r="AF680" s="642"/>
      <c r="AG680" s="640"/>
      <c r="AH680" s="642"/>
      <c r="AI680" s="640"/>
      <c r="AJ680" s="642"/>
      <c r="AK680" s="640"/>
      <c r="AL680" s="642"/>
      <c r="AM680" s="640"/>
      <c r="AN680" s="642"/>
      <c r="AO680" s="640"/>
      <c r="AP680" s="642"/>
      <c r="AQ680" s="640"/>
      <c r="AR680" s="642"/>
      <c r="AS680" s="640"/>
      <c r="AT680" s="642"/>
      <c r="AU680" s="640"/>
      <c r="AV680" s="642"/>
      <c r="AW680" s="640"/>
      <c r="AX680" s="642"/>
      <c r="AY680" s="640"/>
      <c r="AZ680" s="642"/>
      <c r="BA680" s="640"/>
      <c r="BB680" s="642"/>
      <c r="BC680" s="640"/>
      <c r="BD680" s="642"/>
      <c r="BE680" s="640"/>
      <c r="BF680" s="642"/>
      <c r="BG680" s="640"/>
      <c r="BH680" s="642"/>
      <c r="BI680" s="640"/>
      <c r="BJ680" s="642"/>
      <c r="BK680" s="640"/>
      <c r="BL680" s="642"/>
      <c r="BM680" s="640"/>
      <c r="BN680" s="642"/>
      <c r="BO680" s="640"/>
      <c r="BP680" s="642"/>
      <c r="BQ680" s="640"/>
      <c r="BR680" s="642"/>
      <c r="BS680" s="643">
        <f t="shared" si="115"/>
        <v>0</v>
      </c>
      <c r="BT680" s="644">
        <f t="shared" si="116"/>
        <v>0</v>
      </c>
      <c r="BU680" s="644">
        <f t="shared" si="117"/>
        <v>0</v>
      </c>
      <c r="BV680" s="644">
        <f t="shared" si="118"/>
        <v>0</v>
      </c>
      <c r="BW680" s="645">
        <f t="shared" si="477"/>
        <v>0</v>
      </c>
      <c r="BX680" s="338"/>
      <c r="BY680" s="338"/>
      <c r="BZ680" s="338"/>
      <c r="CA680" s="338"/>
      <c r="CB680" s="338"/>
      <c r="CC680" s="338"/>
    </row>
    <row r="681" ht="15.75" customHeight="1">
      <c r="A681" s="338"/>
      <c r="B681" s="338"/>
      <c r="C681" s="818"/>
      <c r="D681" s="638">
        <f t="shared" ref="D681:E681" si="696">I681+K681+M681+O681+Q681+S681+U681+W681+Y681+AA681+AC681+AE681+AG681+AI681+AK681+AM681+AO681+AQ681+AS681+AU681+AW681+AY681+BA681+BC681+BE681+BG681+BI681+BK681+BM681+BO681+BQ681</f>
        <v>0</v>
      </c>
      <c r="E681" s="505">
        <f t="shared" si="696"/>
        <v>0</v>
      </c>
      <c r="F681" s="639">
        <f t="shared" si="113"/>
        <v>0</v>
      </c>
      <c r="G681" s="327"/>
      <c r="H681" s="298">
        <f t="shared" si="114"/>
        <v>0</v>
      </c>
      <c r="I681" s="640"/>
      <c r="J681" s="642"/>
      <c r="K681" s="640"/>
      <c r="L681" s="642"/>
      <c r="M681" s="640"/>
      <c r="N681" s="642"/>
      <c r="O681" s="640"/>
      <c r="P681" s="642"/>
      <c r="Q681" s="640"/>
      <c r="R681" s="642"/>
      <c r="S681" s="640"/>
      <c r="T681" s="642"/>
      <c r="U681" s="640"/>
      <c r="V681" s="642"/>
      <c r="W681" s="640"/>
      <c r="X681" s="642"/>
      <c r="Y681" s="640"/>
      <c r="Z681" s="642"/>
      <c r="AA681" s="640"/>
      <c r="AB681" s="642"/>
      <c r="AC681" s="640"/>
      <c r="AD681" s="642"/>
      <c r="AE681" s="640"/>
      <c r="AF681" s="642"/>
      <c r="AG681" s="640"/>
      <c r="AH681" s="642"/>
      <c r="AI681" s="640"/>
      <c r="AJ681" s="642"/>
      <c r="AK681" s="640"/>
      <c r="AL681" s="642"/>
      <c r="AM681" s="640"/>
      <c r="AN681" s="642"/>
      <c r="AO681" s="640"/>
      <c r="AP681" s="642"/>
      <c r="AQ681" s="640"/>
      <c r="AR681" s="642"/>
      <c r="AS681" s="640"/>
      <c r="AT681" s="642"/>
      <c r="AU681" s="640"/>
      <c r="AV681" s="642"/>
      <c r="AW681" s="640"/>
      <c r="AX681" s="642"/>
      <c r="AY681" s="640"/>
      <c r="AZ681" s="642"/>
      <c r="BA681" s="640"/>
      <c r="BB681" s="642"/>
      <c r="BC681" s="640"/>
      <c r="BD681" s="642"/>
      <c r="BE681" s="640"/>
      <c r="BF681" s="642"/>
      <c r="BG681" s="640"/>
      <c r="BH681" s="642"/>
      <c r="BI681" s="640"/>
      <c r="BJ681" s="642"/>
      <c r="BK681" s="640"/>
      <c r="BL681" s="642"/>
      <c r="BM681" s="640"/>
      <c r="BN681" s="642"/>
      <c r="BO681" s="640"/>
      <c r="BP681" s="642"/>
      <c r="BQ681" s="640"/>
      <c r="BR681" s="642"/>
      <c r="BS681" s="643">
        <f t="shared" si="115"/>
        <v>0</v>
      </c>
      <c r="BT681" s="644">
        <f t="shared" si="116"/>
        <v>0</v>
      </c>
      <c r="BU681" s="644">
        <f t="shared" si="117"/>
        <v>0</v>
      </c>
      <c r="BV681" s="644">
        <f t="shared" si="118"/>
        <v>0</v>
      </c>
      <c r="BW681" s="645">
        <f t="shared" si="477"/>
        <v>0</v>
      </c>
      <c r="BX681" s="338"/>
      <c r="BY681" s="338"/>
      <c r="BZ681" s="338"/>
      <c r="CA681" s="338"/>
      <c r="CB681" s="338"/>
      <c r="CC681" s="338"/>
    </row>
    <row r="682" ht="15.75" customHeight="1">
      <c r="A682" s="338"/>
      <c r="B682" s="338"/>
      <c r="C682" s="818"/>
      <c r="D682" s="638">
        <f t="shared" ref="D682:E682" si="697">I682+K682+M682+O682+Q682+S682+U682+W682+Y682+AA682+AC682+AE682+AG682+AI682+AK682+AM682+AO682+AQ682+AS682+AU682+AW682+AY682+BA682+BC682+BE682+BG682+BI682+BK682+BM682+BO682+BQ682</f>
        <v>0</v>
      </c>
      <c r="E682" s="505">
        <f t="shared" si="697"/>
        <v>0</v>
      </c>
      <c r="F682" s="639">
        <f t="shared" si="113"/>
        <v>0</v>
      </c>
      <c r="G682" s="327"/>
      <c r="H682" s="298">
        <f t="shared" si="114"/>
        <v>0</v>
      </c>
      <c r="I682" s="640"/>
      <c r="J682" s="642"/>
      <c r="K682" s="640"/>
      <c r="L682" s="642"/>
      <c r="M682" s="640"/>
      <c r="N682" s="642"/>
      <c r="O682" s="640"/>
      <c r="P682" s="642"/>
      <c r="Q682" s="640"/>
      <c r="R682" s="642"/>
      <c r="S682" s="640"/>
      <c r="T682" s="642"/>
      <c r="U682" s="640"/>
      <c r="V682" s="642"/>
      <c r="W682" s="640"/>
      <c r="X682" s="642"/>
      <c r="Y682" s="640"/>
      <c r="Z682" s="642"/>
      <c r="AA682" s="640"/>
      <c r="AB682" s="642"/>
      <c r="AC682" s="640"/>
      <c r="AD682" s="642"/>
      <c r="AE682" s="640"/>
      <c r="AF682" s="642"/>
      <c r="AG682" s="640"/>
      <c r="AH682" s="642"/>
      <c r="AI682" s="640"/>
      <c r="AJ682" s="642"/>
      <c r="AK682" s="640"/>
      <c r="AL682" s="642"/>
      <c r="AM682" s="640"/>
      <c r="AN682" s="642"/>
      <c r="AO682" s="640"/>
      <c r="AP682" s="642"/>
      <c r="AQ682" s="640"/>
      <c r="AR682" s="642"/>
      <c r="AS682" s="640"/>
      <c r="AT682" s="642"/>
      <c r="AU682" s="640"/>
      <c r="AV682" s="642"/>
      <c r="AW682" s="640"/>
      <c r="AX682" s="642"/>
      <c r="AY682" s="640"/>
      <c r="AZ682" s="642"/>
      <c r="BA682" s="640"/>
      <c r="BB682" s="642"/>
      <c r="BC682" s="640"/>
      <c r="BD682" s="642"/>
      <c r="BE682" s="640"/>
      <c r="BF682" s="642"/>
      <c r="BG682" s="640"/>
      <c r="BH682" s="642"/>
      <c r="BI682" s="640"/>
      <c r="BJ682" s="642"/>
      <c r="BK682" s="640"/>
      <c r="BL682" s="642"/>
      <c r="BM682" s="640"/>
      <c r="BN682" s="642"/>
      <c r="BO682" s="640"/>
      <c r="BP682" s="642"/>
      <c r="BQ682" s="640"/>
      <c r="BR682" s="642"/>
      <c r="BS682" s="643">
        <f t="shared" si="115"/>
        <v>0</v>
      </c>
      <c r="BT682" s="644">
        <f t="shared" si="116"/>
        <v>0</v>
      </c>
      <c r="BU682" s="644">
        <f t="shared" si="117"/>
        <v>0</v>
      </c>
      <c r="BV682" s="644">
        <f t="shared" si="118"/>
        <v>0</v>
      </c>
      <c r="BW682" s="645">
        <f t="shared" si="477"/>
        <v>0</v>
      </c>
      <c r="BX682" s="338"/>
      <c r="BY682" s="338"/>
      <c r="BZ682" s="338"/>
      <c r="CA682" s="338"/>
      <c r="CB682" s="338"/>
      <c r="CC682" s="338"/>
    </row>
    <row r="683" ht="15.75" customHeight="1">
      <c r="A683" s="338"/>
      <c r="B683" s="338"/>
      <c r="C683" s="818"/>
      <c r="D683" s="638">
        <f t="shared" ref="D683:E683" si="698">I683+K683+M683+O683+Q683+S683+U683+W683+Y683+AA683+AC683+AE683+AG683+AI683+AK683+AM683+AO683+AQ683+AS683+AU683+AW683+AY683+BA683+BC683+BE683+BG683+BI683+BK683+BM683+BO683+BQ683</f>
        <v>0</v>
      </c>
      <c r="E683" s="505">
        <f t="shared" si="698"/>
        <v>0</v>
      </c>
      <c r="F683" s="639">
        <f t="shared" si="113"/>
        <v>0</v>
      </c>
      <c r="G683" s="327"/>
      <c r="H683" s="298">
        <f t="shared" si="114"/>
        <v>0</v>
      </c>
      <c r="I683" s="640"/>
      <c r="J683" s="642"/>
      <c r="K683" s="640"/>
      <c r="L683" s="642"/>
      <c r="M683" s="640"/>
      <c r="N683" s="642"/>
      <c r="O683" s="640"/>
      <c r="P683" s="642"/>
      <c r="Q683" s="640"/>
      <c r="R683" s="642"/>
      <c r="S683" s="640"/>
      <c r="T683" s="642"/>
      <c r="U683" s="640"/>
      <c r="V683" s="642"/>
      <c r="W683" s="640"/>
      <c r="X683" s="642"/>
      <c r="Y683" s="640"/>
      <c r="Z683" s="642"/>
      <c r="AA683" s="640"/>
      <c r="AB683" s="642"/>
      <c r="AC683" s="640"/>
      <c r="AD683" s="642"/>
      <c r="AE683" s="640"/>
      <c r="AF683" s="642"/>
      <c r="AG683" s="640"/>
      <c r="AH683" s="642"/>
      <c r="AI683" s="640"/>
      <c r="AJ683" s="642"/>
      <c r="AK683" s="640"/>
      <c r="AL683" s="642"/>
      <c r="AM683" s="640"/>
      <c r="AN683" s="642"/>
      <c r="AO683" s="640"/>
      <c r="AP683" s="642"/>
      <c r="AQ683" s="640"/>
      <c r="AR683" s="642"/>
      <c r="AS683" s="640"/>
      <c r="AT683" s="642"/>
      <c r="AU683" s="640"/>
      <c r="AV683" s="642"/>
      <c r="AW683" s="640"/>
      <c r="AX683" s="642"/>
      <c r="AY683" s="640"/>
      <c r="AZ683" s="642"/>
      <c r="BA683" s="640"/>
      <c r="BB683" s="642"/>
      <c r="BC683" s="640"/>
      <c r="BD683" s="642"/>
      <c r="BE683" s="640"/>
      <c r="BF683" s="642"/>
      <c r="BG683" s="640"/>
      <c r="BH683" s="642"/>
      <c r="BI683" s="640"/>
      <c r="BJ683" s="642"/>
      <c r="BK683" s="640"/>
      <c r="BL683" s="642"/>
      <c r="BM683" s="640"/>
      <c r="BN683" s="642"/>
      <c r="BO683" s="640"/>
      <c r="BP683" s="642"/>
      <c r="BQ683" s="640"/>
      <c r="BR683" s="642"/>
      <c r="BS683" s="643">
        <f t="shared" si="115"/>
        <v>0</v>
      </c>
      <c r="BT683" s="644">
        <f t="shared" si="116"/>
        <v>0</v>
      </c>
      <c r="BU683" s="644">
        <f t="shared" si="117"/>
        <v>0</v>
      </c>
      <c r="BV683" s="644">
        <f t="shared" si="118"/>
        <v>0</v>
      </c>
      <c r="BW683" s="645">
        <f t="shared" si="477"/>
        <v>0</v>
      </c>
      <c r="BX683" s="338"/>
      <c r="BY683" s="338"/>
      <c r="BZ683" s="338"/>
      <c r="CA683" s="338"/>
      <c r="CB683" s="338"/>
      <c r="CC683" s="338"/>
    </row>
    <row r="684" ht="15.75" customHeight="1">
      <c r="A684" s="338"/>
      <c r="B684" s="338"/>
      <c r="C684" s="818"/>
      <c r="D684" s="638">
        <f t="shared" ref="D684:E684" si="699">I684+K684+M684+O684+Q684+S684+U684+W684+Y684+AA684+AC684+AE684+AG684+AI684+AK684+AM684+AO684+AQ684+AS684+AU684+AW684+AY684+BA684+BC684+BE684+BG684+BI684+BK684+BM684+BO684+BQ684</f>
        <v>0</v>
      </c>
      <c r="E684" s="505">
        <f t="shared" si="699"/>
        <v>0</v>
      </c>
      <c r="F684" s="639">
        <f t="shared" si="113"/>
        <v>0</v>
      </c>
      <c r="G684" s="327"/>
      <c r="H684" s="298">
        <f t="shared" si="114"/>
        <v>0</v>
      </c>
      <c r="I684" s="640"/>
      <c r="J684" s="642"/>
      <c r="K684" s="640"/>
      <c r="L684" s="642"/>
      <c r="M684" s="640"/>
      <c r="N684" s="642"/>
      <c r="O684" s="640"/>
      <c r="P684" s="642"/>
      <c r="Q684" s="640"/>
      <c r="R684" s="642"/>
      <c r="S684" s="640"/>
      <c r="T684" s="642"/>
      <c r="U684" s="640"/>
      <c r="V684" s="642"/>
      <c r="W684" s="640"/>
      <c r="X684" s="642"/>
      <c r="Y684" s="640"/>
      <c r="Z684" s="642"/>
      <c r="AA684" s="640"/>
      <c r="AB684" s="642"/>
      <c r="AC684" s="640"/>
      <c r="AD684" s="642"/>
      <c r="AE684" s="640"/>
      <c r="AF684" s="642"/>
      <c r="AG684" s="640"/>
      <c r="AH684" s="642"/>
      <c r="AI684" s="640"/>
      <c r="AJ684" s="642"/>
      <c r="AK684" s="640"/>
      <c r="AL684" s="642"/>
      <c r="AM684" s="640"/>
      <c r="AN684" s="642"/>
      <c r="AO684" s="640"/>
      <c r="AP684" s="642"/>
      <c r="AQ684" s="640"/>
      <c r="AR684" s="642"/>
      <c r="AS684" s="640"/>
      <c r="AT684" s="642"/>
      <c r="AU684" s="640"/>
      <c r="AV684" s="642"/>
      <c r="AW684" s="640"/>
      <c r="AX684" s="642"/>
      <c r="AY684" s="640"/>
      <c r="AZ684" s="642"/>
      <c r="BA684" s="640"/>
      <c r="BB684" s="642"/>
      <c r="BC684" s="640"/>
      <c r="BD684" s="642"/>
      <c r="BE684" s="640"/>
      <c r="BF684" s="642"/>
      <c r="BG684" s="640"/>
      <c r="BH684" s="642"/>
      <c r="BI684" s="640"/>
      <c r="BJ684" s="642"/>
      <c r="BK684" s="640"/>
      <c r="BL684" s="642"/>
      <c r="BM684" s="640"/>
      <c r="BN684" s="642"/>
      <c r="BO684" s="640"/>
      <c r="BP684" s="642"/>
      <c r="BQ684" s="640"/>
      <c r="BR684" s="642"/>
      <c r="BS684" s="643">
        <f t="shared" si="115"/>
        <v>0</v>
      </c>
      <c r="BT684" s="644">
        <f t="shared" si="116"/>
        <v>0</v>
      </c>
      <c r="BU684" s="644">
        <f t="shared" si="117"/>
        <v>0</v>
      </c>
      <c r="BV684" s="644">
        <f t="shared" si="118"/>
        <v>0</v>
      </c>
      <c r="BW684" s="645">
        <f t="shared" si="477"/>
        <v>0</v>
      </c>
      <c r="BX684" s="338"/>
      <c r="BY684" s="338"/>
      <c r="BZ684" s="338"/>
      <c r="CA684" s="338"/>
      <c r="CB684" s="338"/>
      <c r="CC684" s="338"/>
    </row>
    <row r="685" ht="15.75" customHeight="1">
      <c r="A685" s="338"/>
      <c r="B685" s="338"/>
      <c r="C685" s="818"/>
      <c r="D685" s="638">
        <f t="shared" ref="D685:E685" si="700">I685+K685+M685+O685+Q685+S685+U685+W685+Y685+AA685+AC685+AE685+AG685+AI685+AK685+AM685+AO685+AQ685+AS685+AU685+AW685+AY685+BA685+BC685+BE685+BG685+BI685+BK685+BM685+BO685+BQ685</f>
        <v>0</v>
      </c>
      <c r="E685" s="505">
        <f t="shared" si="700"/>
        <v>0</v>
      </c>
      <c r="F685" s="639">
        <f t="shared" si="113"/>
        <v>0</v>
      </c>
      <c r="G685" s="327"/>
      <c r="H685" s="298">
        <f t="shared" si="114"/>
        <v>0</v>
      </c>
      <c r="I685" s="640"/>
      <c r="J685" s="642"/>
      <c r="K685" s="640"/>
      <c r="L685" s="642"/>
      <c r="M685" s="640"/>
      <c r="N685" s="642"/>
      <c r="O685" s="640"/>
      <c r="P685" s="642"/>
      <c r="Q685" s="640"/>
      <c r="R685" s="642"/>
      <c r="S685" s="640"/>
      <c r="T685" s="642"/>
      <c r="U685" s="640"/>
      <c r="V685" s="642"/>
      <c r="W685" s="640"/>
      <c r="X685" s="642"/>
      <c r="Y685" s="640"/>
      <c r="Z685" s="642"/>
      <c r="AA685" s="640"/>
      <c r="AB685" s="642"/>
      <c r="AC685" s="640"/>
      <c r="AD685" s="642"/>
      <c r="AE685" s="640"/>
      <c r="AF685" s="642"/>
      <c r="AG685" s="640"/>
      <c r="AH685" s="642"/>
      <c r="AI685" s="640"/>
      <c r="AJ685" s="642"/>
      <c r="AK685" s="640"/>
      <c r="AL685" s="642"/>
      <c r="AM685" s="640"/>
      <c r="AN685" s="642"/>
      <c r="AO685" s="640"/>
      <c r="AP685" s="642"/>
      <c r="AQ685" s="640"/>
      <c r="AR685" s="642"/>
      <c r="AS685" s="640"/>
      <c r="AT685" s="642"/>
      <c r="AU685" s="640"/>
      <c r="AV685" s="642"/>
      <c r="AW685" s="640"/>
      <c r="AX685" s="642"/>
      <c r="AY685" s="640"/>
      <c r="AZ685" s="642"/>
      <c r="BA685" s="640"/>
      <c r="BB685" s="642"/>
      <c r="BC685" s="640"/>
      <c r="BD685" s="642"/>
      <c r="BE685" s="640"/>
      <c r="BF685" s="642"/>
      <c r="BG685" s="640"/>
      <c r="BH685" s="642"/>
      <c r="BI685" s="640"/>
      <c r="BJ685" s="642"/>
      <c r="BK685" s="640"/>
      <c r="BL685" s="642"/>
      <c r="BM685" s="640"/>
      <c r="BN685" s="642"/>
      <c r="BO685" s="640"/>
      <c r="BP685" s="642"/>
      <c r="BQ685" s="640"/>
      <c r="BR685" s="642"/>
      <c r="BS685" s="643">
        <f t="shared" si="115"/>
        <v>0</v>
      </c>
      <c r="BT685" s="644">
        <f t="shared" si="116"/>
        <v>0</v>
      </c>
      <c r="BU685" s="644">
        <f t="shared" si="117"/>
        <v>0</v>
      </c>
      <c r="BV685" s="644">
        <f t="shared" si="118"/>
        <v>0</v>
      </c>
      <c r="BW685" s="645">
        <f t="shared" si="477"/>
        <v>0</v>
      </c>
      <c r="BX685" s="338"/>
      <c r="BY685" s="338"/>
      <c r="BZ685" s="338"/>
      <c r="CA685" s="338"/>
      <c r="CB685" s="338"/>
      <c r="CC685" s="338"/>
    </row>
    <row r="686" ht="15.75" customHeight="1">
      <c r="A686" s="338"/>
      <c r="B686" s="338"/>
      <c r="C686" s="818"/>
      <c r="D686" s="638">
        <f t="shared" ref="D686:E686" si="701">I686+K686+M686+O686+Q686+S686+U686+W686+Y686+AA686+AC686+AE686+AG686+AI686+AK686+AM686+AO686+AQ686+AS686+AU686+AW686+AY686+BA686+BC686+BE686+BG686+BI686+BK686+BM686+BO686+BQ686</f>
        <v>0</v>
      </c>
      <c r="E686" s="505">
        <f t="shared" si="701"/>
        <v>0</v>
      </c>
      <c r="F686" s="639">
        <f t="shared" si="113"/>
        <v>0</v>
      </c>
      <c r="G686" s="327"/>
      <c r="H686" s="298">
        <f t="shared" si="114"/>
        <v>0</v>
      </c>
      <c r="I686" s="640"/>
      <c r="J686" s="642"/>
      <c r="K686" s="640"/>
      <c r="L686" s="642"/>
      <c r="M686" s="640"/>
      <c r="N686" s="642"/>
      <c r="O686" s="640"/>
      <c r="P686" s="642"/>
      <c r="Q686" s="640"/>
      <c r="R686" s="642"/>
      <c r="S686" s="640"/>
      <c r="T686" s="642"/>
      <c r="U686" s="640"/>
      <c r="V686" s="642"/>
      <c r="W686" s="640"/>
      <c r="X686" s="642"/>
      <c r="Y686" s="640"/>
      <c r="Z686" s="642"/>
      <c r="AA686" s="640"/>
      <c r="AB686" s="642"/>
      <c r="AC686" s="640"/>
      <c r="AD686" s="642"/>
      <c r="AE686" s="640"/>
      <c r="AF686" s="642"/>
      <c r="AG686" s="640"/>
      <c r="AH686" s="642"/>
      <c r="AI686" s="640"/>
      <c r="AJ686" s="642"/>
      <c r="AK686" s="640"/>
      <c r="AL686" s="642"/>
      <c r="AM686" s="640"/>
      <c r="AN686" s="642"/>
      <c r="AO686" s="640"/>
      <c r="AP686" s="642"/>
      <c r="AQ686" s="640"/>
      <c r="AR686" s="642"/>
      <c r="AS686" s="640"/>
      <c r="AT686" s="642"/>
      <c r="AU686" s="640"/>
      <c r="AV686" s="642"/>
      <c r="AW686" s="640"/>
      <c r="AX686" s="642"/>
      <c r="AY686" s="640"/>
      <c r="AZ686" s="642"/>
      <c r="BA686" s="640"/>
      <c r="BB686" s="642"/>
      <c r="BC686" s="640"/>
      <c r="BD686" s="642"/>
      <c r="BE686" s="640"/>
      <c r="BF686" s="642"/>
      <c r="BG686" s="640"/>
      <c r="BH686" s="642"/>
      <c r="BI686" s="640"/>
      <c r="BJ686" s="642"/>
      <c r="BK686" s="640"/>
      <c r="BL686" s="642"/>
      <c r="BM686" s="640"/>
      <c r="BN686" s="642"/>
      <c r="BO686" s="640"/>
      <c r="BP686" s="642"/>
      <c r="BQ686" s="640"/>
      <c r="BR686" s="642"/>
      <c r="BS686" s="643">
        <f t="shared" si="115"/>
        <v>0</v>
      </c>
      <c r="BT686" s="644">
        <f t="shared" si="116"/>
        <v>0</v>
      </c>
      <c r="BU686" s="644">
        <f t="shared" si="117"/>
        <v>0</v>
      </c>
      <c r="BV686" s="644">
        <f t="shared" si="118"/>
        <v>0</v>
      </c>
      <c r="BW686" s="645">
        <f t="shared" si="477"/>
        <v>0</v>
      </c>
      <c r="BX686" s="338"/>
      <c r="BY686" s="338"/>
      <c r="BZ686" s="338"/>
      <c r="CA686" s="338"/>
      <c r="CB686" s="338"/>
      <c r="CC686" s="338"/>
    </row>
    <row r="687" ht="15.75" customHeight="1">
      <c r="A687" s="338"/>
      <c r="B687" s="338"/>
      <c r="C687" s="818"/>
      <c r="D687" s="638">
        <f t="shared" ref="D687:E687" si="702">I687+K687+M687+O687+Q687+S687+U687+W687+Y687+AA687+AC687+AE687+AG687+AI687+AK687+AM687+AO687+AQ687+AS687+AU687+AW687+AY687+BA687+BC687+BE687+BG687+BI687+BK687+BM687+BO687+BQ687</f>
        <v>0</v>
      </c>
      <c r="E687" s="505">
        <f t="shared" si="702"/>
        <v>0</v>
      </c>
      <c r="F687" s="639">
        <f t="shared" si="113"/>
        <v>0</v>
      </c>
      <c r="G687" s="327"/>
      <c r="H687" s="298">
        <f t="shared" si="114"/>
        <v>0</v>
      </c>
      <c r="I687" s="640"/>
      <c r="J687" s="642"/>
      <c r="K687" s="640"/>
      <c r="L687" s="642"/>
      <c r="M687" s="640"/>
      <c r="N687" s="642"/>
      <c r="O687" s="640"/>
      <c r="P687" s="642"/>
      <c r="Q687" s="640"/>
      <c r="R687" s="642"/>
      <c r="S687" s="640"/>
      <c r="T687" s="642"/>
      <c r="U687" s="640"/>
      <c r="V687" s="642"/>
      <c r="W687" s="640"/>
      <c r="X687" s="642"/>
      <c r="Y687" s="640"/>
      <c r="Z687" s="642"/>
      <c r="AA687" s="640"/>
      <c r="AB687" s="642"/>
      <c r="AC687" s="640"/>
      <c r="AD687" s="642"/>
      <c r="AE687" s="640"/>
      <c r="AF687" s="642"/>
      <c r="AG687" s="640"/>
      <c r="AH687" s="642"/>
      <c r="AI687" s="640"/>
      <c r="AJ687" s="642"/>
      <c r="AK687" s="640"/>
      <c r="AL687" s="642"/>
      <c r="AM687" s="640"/>
      <c r="AN687" s="642"/>
      <c r="AO687" s="640"/>
      <c r="AP687" s="642"/>
      <c r="AQ687" s="640"/>
      <c r="AR687" s="642"/>
      <c r="AS687" s="640"/>
      <c r="AT687" s="642"/>
      <c r="AU687" s="640"/>
      <c r="AV687" s="642"/>
      <c r="AW687" s="640"/>
      <c r="AX687" s="642"/>
      <c r="AY687" s="640"/>
      <c r="AZ687" s="642"/>
      <c r="BA687" s="640"/>
      <c r="BB687" s="642"/>
      <c r="BC687" s="640"/>
      <c r="BD687" s="642"/>
      <c r="BE687" s="640"/>
      <c r="BF687" s="642"/>
      <c r="BG687" s="640"/>
      <c r="BH687" s="642"/>
      <c r="BI687" s="640"/>
      <c r="BJ687" s="642"/>
      <c r="BK687" s="640"/>
      <c r="BL687" s="642"/>
      <c r="BM687" s="640"/>
      <c r="BN687" s="642"/>
      <c r="BO687" s="640"/>
      <c r="BP687" s="642"/>
      <c r="BQ687" s="640"/>
      <c r="BR687" s="642"/>
      <c r="BS687" s="643">
        <f t="shared" si="115"/>
        <v>0</v>
      </c>
      <c r="BT687" s="644">
        <f t="shared" si="116"/>
        <v>0</v>
      </c>
      <c r="BU687" s="644">
        <f t="shared" si="117"/>
        <v>0</v>
      </c>
      <c r="BV687" s="644">
        <f t="shared" si="118"/>
        <v>0</v>
      </c>
      <c r="BW687" s="645">
        <f t="shared" si="477"/>
        <v>0</v>
      </c>
      <c r="BX687" s="338"/>
      <c r="BY687" s="338"/>
      <c r="BZ687" s="338"/>
      <c r="CA687" s="338"/>
      <c r="CB687" s="338"/>
      <c r="CC687" s="338"/>
    </row>
    <row r="688" ht="15.75" customHeight="1">
      <c r="A688" s="338"/>
      <c r="B688" s="338"/>
      <c r="C688" s="818"/>
      <c r="D688" s="638">
        <f t="shared" ref="D688:E688" si="703">I688+K688+M688+O688+Q688+S688+U688+W688+Y688+AA688+AC688+AE688+AG688+AI688+AK688+AM688+AO688+AQ688+AS688+AU688+AW688+AY688+BA688+BC688+BE688+BG688+BI688+BK688+BM688+BO688+BQ688</f>
        <v>0</v>
      </c>
      <c r="E688" s="505">
        <f t="shared" si="703"/>
        <v>0</v>
      </c>
      <c r="F688" s="639">
        <f t="shared" si="113"/>
        <v>0</v>
      </c>
      <c r="G688" s="327"/>
      <c r="H688" s="298">
        <f t="shared" si="114"/>
        <v>0</v>
      </c>
      <c r="I688" s="640"/>
      <c r="J688" s="642"/>
      <c r="K688" s="640"/>
      <c r="L688" s="642"/>
      <c r="M688" s="640"/>
      <c r="N688" s="642"/>
      <c r="O688" s="640"/>
      <c r="P688" s="642"/>
      <c r="Q688" s="640"/>
      <c r="R688" s="642"/>
      <c r="S688" s="640"/>
      <c r="T688" s="642"/>
      <c r="U688" s="640"/>
      <c r="V688" s="642"/>
      <c r="W688" s="640"/>
      <c r="X688" s="642"/>
      <c r="Y688" s="640"/>
      <c r="Z688" s="642"/>
      <c r="AA688" s="640"/>
      <c r="AB688" s="642"/>
      <c r="AC688" s="640"/>
      <c r="AD688" s="642"/>
      <c r="AE688" s="640"/>
      <c r="AF688" s="642"/>
      <c r="AG688" s="640"/>
      <c r="AH688" s="642"/>
      <c r="AI688" s="640"/>
      <c r="AJ688" s="642"/>
      <c r="AK688" s="640"/>
      <c r="AL688" s="642"/>
      <c r="AM688" s="640"/>
      <c r="AN688" s="642"/>
      <c r="AO688" s="640"/>
      <c r="AP688" s="642"/>
      <c r="AQ688" s="640"/>
      <c r="AR688" s="642"/>
      <c r="AS688" s="640"/>
      <c r="AT688" s="642"/>
      <c r="AU688" s="640"/>
      <c r="AV688" s="642"/>
      <c r="AW688" s="640"/>
      <c r="AX688" s="642"/>
      <c r="AY688" s="640"/>
      <c r="AZ688" s="642"/>
      <c r="BA688" s="640"/>
      <c r="BB688" s="642"/>
      <c r="BC688" s="640"/>
      <c r="BD688" s="642"/>
      <c r="BE688" s="640"/>
      <c r="BF688" s="642"/>
      <c r="BG688" s="640"/>
      <c r="BH688" s="642"/>
      <c r="BI688" s="640"/>
      <c r="BJ688" s="642"/>
      <c r="BK688" s="640"/>
      <c r="BL688" s="642"/>
      <c r="BM688" s="640"/>
      <c r="BN688" s="642"/>
      <c r="BO688" s="640"/>
      <c r="BP688" s="642"/>
      <c r="BQ688" s="640"/>
      <c r="BR688" s="642"/>
      <c r="BS688" s="643">
        <f t="shared" si="115"/>
        <v>0</v>
      </c>
      <c r="BT688" s="644">
        <f t="shared" si="116"/>
        <v>0</v>
      </c>
      <c r="BU688" s="644">
        <f t="shared" si="117"/>
        <v>0</v>
      </c>
      <c r="BV688" s="644">
        <f t="shared" si="118"/>
        <v>0</v>
      </c>
      <c r="BW688" s="645">
        <f t="shared" si="477"/>
        <v>0</v>
      </c>
      <c r="BX688" s="338"/>
      <c r="BY688" s="338"/>
      <c r="BZ688" s="338"/>
      <c r="CA688" s="338"/>
      <c r="CB688" s="338"/>
      <c r="CC688" s="338"/>
    </row>
    <row r="689" ht="15.75" customHeight="1">
      <c r="A689" s="338"/>
      <c r="B689" s="338"/>
      <c r="C689" s="818"/>
      <c r="D689" s="638">
        <f t="shared" ref="D689:E689" si="704">I689+K689+M689+O689+Q689+S689+U689+W689+Y689+AA689+AC689+AE689+AG689+AI689+AK689+AM689+AO689+AQ689+AS689+AU689+AW689+AY689+BA689+BC689+BE689+BG689+BI689+BK689+BM689+BO689+BQ689</f>
        <v>0</v>
      </c>
      <c r="E689" s="505">
        <f t="shared" si="704"/>
        <v>0</v>
      </c>
      <c r="F689" s="639">
        <f t="shared" si="113"/>
        <v>0</v>
      </c>
      <c r="G689" s="327"/>
      <c r="H689" s="298">
        <f t="shared" si="114"/>
        <v>0</v>
      </c>
      <c r="I689" s="640"/>
      <c r="J689" s="642"/>
      <c r="K689" s="640"/>
      <c r="L689" s="642"/>
      <c r="M689" s="640"/>
      <c r="N689" s="642"/>
      <c r="O689" s="640"/>
      <c r="P689" s="642"/>
      <c r="Q689" s="640"/>
      <c r="R689" s="642"/>
      <c r="S689" s="640"/>
      <c r="T689" s="642"/>
      <c r="U689" s="640"/>
      <c r="V689" s="642"/>
      <c r="W689" s="640"/>
      <c r="X689" s="642"/>
      <c r="Y689" s="640"/>
      <c r="Z689" s="642"/>
      <c r="AA689" s="640"/>
      <c r="AB689" s="642"/>
      <c r="AC689" s="640"/>
      <c r="AD689" s="642"/>
      <c r="AE689" s="640"/>
      <c r="AF689" s="642"/>
      <c r="AG689" s="640"/>
      <c r="AH689" s="642"/>
      <c r="AI689" s="640"/>
      <c r="AJ689" s="642"/>
      <c r="AK689" s="640"/>
      <c r="AL689" s="642"/>
      <c r="AM689" s="640"/>
      <c r="AN689" s="642"/>
      <c r="AO689" s="640"/>
      <c r="AP689" s="642"/>
      <c r="AQ689" s="640"/>
      <c r="AR689" s="642"/>
      <c r="AS689" s="640"/>
      <c r="AT689" s="642"/>
      <c r="AU689" s="640"/>
      <c r="AV689" s="642"/>
      <c r="AW689" s="640"/>
      <c r="AX689" s="642"/>
      <c r="AY689" s="640"/>
      <c r="AZ689" s="642"/>
      <c r="BA689" s="640"/>
      <c r="BB689" s="642"/>
      <c r="BC689" s="640"/>
      <c r="BD689" s="642"/>
      <c r="BE689" s="640"/>
      <c r="BF689" s="642"/>
      <c r="BG689" s="640"/>
      <c r="BH689" s="642"/>
      <c r="BI689" s="640"/>
      <c r="BJ689" s="642"/>
      <c r="BK689" s="640"/>
      <c r="BL689" s="642"/>
      <c r="BM689" s="640"/>
      <c r="BN689" s="642"/>
      <c r="BO689" s="640"/>
      <c r="BP689" s="642"/>
      <c r="BQ689" s="640"/>
      <c r="BR689" s="642"/>
      <c r="BS689" s="643">
        <f t="shared" si="115"/>
        <v>0</v>
      </c>
      <c r="BT689" s="644">
        <f t="shared" si="116"/>
        <v>0</v>
      </c>
      <c r="BU689" s="644">
        <f t="shared" si="117"/>
        <v>0</v>
      </c>
      <c r="BV689" s="644">
        <f t="shared" si="118"/>
        <v>0</v>
      </c>
      <c r="BW689" s="645">
        <f t="shared" si="477"/>
        <v>0</v>
      </c>
      <c r="BX689" s="338"/>
      <c r="BY689" s="338"/>
      <c r="BZ689" s="338"/>
      <c r="CA689" s="338"/>
      <c r="CB689" s="338"/>
      <c r="CC689" s="338"/>
    </row>
    <row r="690" ht="15.75" customHeight="1">
      <c r="A690" s="338"/>
      <c r="B690" s="338"/>
      <c r="C690" s="818"/>
      <c r="D690" s="638">
        <f t="shared" ref="D690:E690" si="705">I690+K690+M690+O690+Q690+S690+U690+W690+Y690+AA690+AC690+AE690+AG690+AI690+AK690+AM690+AO690+AQ690+AS690+AU690+AW690+AY690+BA690+BC690+BE690+BG690+BI690+BK690+BM690+BO690+BQ690</f>
        <v>0</v>
      </c>
      <c r="E690" s="505">
        <f t="shared" si="705"/>
        <v>0</v>
      </c>
      <c r="F690" s="639">
        <f t="shared" si="113"/>
        <v>0</v>
      </c>
      <c r="G690" s="327"/>
      <c r="H690" s="298">
        <f t="shared" si="114"/>
        <v>0</v>
      </c>
      <c r="I690" s="640"/>
      <c r="J690" s="642"/>
      <c r="K690" s="640"/>
      <c r="L690" s="642"/>
      <c r="M690" s="640"/>
      <c r="N690" s="642"/>
      <c r="O690" s="640"/>
      <c r="P690" s="642"/>
      <c r="Q690" s="640"/>
      <c r="R690" s="642"/>
      <c r="S690" s="640"/>
      <c r="T690" s="642"/>
      <c r="U690" s="640"/>
      <c r="V690" s="642"/>
      <c r="W690" s="640"/>
      <c r="X690" s="642"/>
      <c r="Y690" s="640"/>
      <c r="Z690" s="642"/>
      <c r="AA690" s="640"/>
      <c r="AB690" s="642"/>
      <c r="AC690" s="640"/>
      <c r="AD690" s="642"/>
      <c r="AE690" s="640"/>
      <c r="AF690" s="642"/>
      <c r="AG690" s="640"/>
      <c r="AH690" s="642"/>
      <c r="AI690" s="640"/>
      <c r="AJ690" s="642"/>
      <c r="AK690" s="640"/>
      <c r="AL690" s="642"/>
      <c r="AM690" s="640"/>
      <c r="AN690" s="642"/>
      <c r="AO690" s="640"/>
      <c r="AP690" s="642"/>
      <c r="AQ690" s="640"/>
      <c r="AR690" s="642"/>
      <c r="AS690" s="640"/>
      <c r="AT690" s="642"/>
      <c r="AU690" s="640"/>
      <c r="AV690" s="642"/>
      <c r="AW690" s="640"/>
      <c r="AX690" s="642"/>
      <c r="AY690" s="640"/>
      <c r="AZ690" s="642"/>
      <c r="BA690" s="640"/>
      <c r="BB690" s="642"/>
      <c r="BC690" s="640"/>
      <c r="BD690" s="642"/>
      <c r="BE690" s="640"/>
      <c r="BF690" s="642"/>
      <c r="BG690" s="640"/>
      <c r="BH690" s="642"/>
      <c r="BI690" s="640"/>
      <c r="BJ690" s="642"/>
      <c r="BK690" s="640"/>
      <c r="BL690" s="642"/>
      <c r="BM690" s="640"/>
      <c r="BN690" s="642"/>
      <c r="BO690" s="640"/>
      <c r="BP690" s="642"/>
      <c r="BQ690" s="640"/>
      <c r="BR690" s="642"/>
      <c r="BS690" s="643">
        <f t="shared" si="115"/>
        <v>0</v>
      </c>
      <c r="BT690" s="644">
        <f t="shared" si="116"/>
        <v>0</v>
      </c>
      <c r="BU690" s="644">
        <f t="shared" si="117"/>
        <v>0</v>
      </c>
      <c r="BV690" s="644">
        <f t="shared" si="118"/>
        <v>0</v>
      </c>
      <c r="BW690" s="645">
        <f t="shared" si="477"/>
        <v>0</v>
      </c>
      <c r="BX690" s="338"/>
      <c r="BY690" s="338"/>
      <c r="BZ690" s="338"/>
      <c r="CA690" s="338"/>
      <c r="CB690" s="338"/>
      <c r="CC690" s="338"/>
    </row>
    <row r="691" ht="15.75" customHeight="1">
      <c r="A691" s="338"/>
      <c r="B691" s="338"/>
      <c r="C691" s="818"/>
      <c r="D691" s="638">
        <f t="shared" ref="D691:E691" si="706">I691+K691+M691+O691+Q691+S691+U691+W691+Y691+AA691+AC691+AE691+AG691+AI691+AK691+AM691+AO691+AQ691+AS691+AU691+AW691+AY691+BA691+BC691+BE691+BG691+BI691+BK691+BM691+BO691+BQ691</f>
        <v>0</v>
      </c>
      <c r="E691" s="505">
        <f t="shared" si="706"/>
        <v>0</v>
      </c>
      <c r="F691" s="639">
        <f t="shared" si="113"/>
        <v>0</v>
      </c>
      <c r="G691" s="327"/>
      <c r="H691" s="298">
        <f t="shared" si="114"/>
        <v>0</v>
      </c>
      <c r="I691" s="640"/>
      <c r="J691" s="642"/>
      <c r="K691" s="640"/>
      <c r="L691" s="642"/>
      <c r="M691" s="640"/>
      <c r="N691" s="642"/>
      <c r="O691" s="640"/>
      <c r="P691" s="642"/>
      <c r="Q691" s="640"/>
      <c r="R691" s="642"/>
      <c r="S691" s="640"/>
      <c r="T691" s="642"/>
      <c r="U691" s="640"/>
      <c r="V691" s="642"/>
      <c r="W691" s="640"/>
      <c r="X691" s="642"/>
      <c r="Y691" s="640"/>
      <c r="Z691" s="642"/>
      <c r="AA691" s="640"/>
      <c r="AB691" s="642"/>
      <c r="AC691" s="640"/>
      <c r="AD691" s="642"/>
      <c r="AE691" s="640"/>
      <c r="AF691" s="642"/>
      <c r="AG691" s="640"/>
      <c r="AH691" s="642"/>
      <c r="AI691" s="640"/>
      <c r="AJ691" s="642"/>
      <c r="AK691" s="640"/>
      <c r="AL691" s="642"/>
      <c r="AM691" s="640"/>
      <c r="AN691" s="642"/>
      <c r="AO691" s="640"/>
      <c r="AP691" s="642"/>
      <c r="AQ691" s="640"/>
      <c r="AR691" s="642"/>
      <c r="AS691" s="640"/>
      <c r="AT691" s="642"/>
      <c r="AU691" s="640"/>
      <c r="AV691" s="642"/>
      <c r="AW691" s="640"/>
      <c r="AX691" s="642"/>
      <c r="AY691" s="640"/>
      <c r="AZ691" s="642"/>
      <c r="BA691" s="640"/>
      <c r="BB691" s="642"/>
      <c r="BC691" s="640"/>
      <c r="BD691" s="642"/>
      <c r="BE691" s="640"/>
      <c r="BF691" s="642"/>
      <c r="BG691" s="640"/>
      <c r="BH691" s="642"/>
      <c r="BI691" s="640"/>
      <c r="BJ691" s="642"/>
      <c r="BK691" s="640"/>
      <c r="BL691" s="642"/>
      <c r="BM691" s="640"/>
      <c r="BN691" s="642"/>
      <c r="BO691" s="640"/>
      <c r="BP691" s="642"/>
      <c r="BQ691" s="640"/>
      <c r="BR691" s="642"/>
      <c r="BS691" s="643">
        <f t="shared" si="115"/>
        <v>0</v>
      </c>
      <c r="BT691" s="644">
        <f t="shared" si="116"/>
        <v>0</v>
      </c>
      <c r="BU691" s="644">
        <f t="shared" si="117"/>
        <v>0</v>
      </c>
      <c r="BV691" s="644">
        <f t="shared" si="118"/>
        <v>0</v>
      </c>
      <c r="BW691" s="645">
        <f t="shared" si="477"/>
        <v>0</v>
      </c>
      <c r="BX691" s="338"/>
      <c r="BY691" s="338"/>
      <c r="BZ691" s="338"/>
      <c r="CA691" s="338"/>
      <c r="CB691" s="338"/>
      <c r="CC691" s="338"/>
    </row>
    <row r="692" ht="15.75" customHeight="1">
      <c r="A692" s="338"/>
      <c r="B692" s="338"/>
      <c r="C692" s="818"/>
      <c r="D692" s="638">
        <f t="shared" ref="D692:E692" si="707">I692+K692+M692+O692+Q692+S692+U692+W692+Y692+AA692+AC692+AE692+AG692+AI692+AK692+AM692+AO692+AQ692+AS692+AU692+AW692+AY692+BA692+BC692+BE692+BG692+BI692+BK692+BM692+BO692+BQ692</f>
        <v>0</v>
      </c>
      <c r="E692" s="505">
        <f t="shared" si="707"/>
        <v>0</v>
      </c>
      <c r="F692" s="639">
        <f t="shared" si="113"/>
        <v>0</v>
      </c>
      <c r="G692" s="327"/>
      <c r="H692" s="298">
        <f t="shared" si="114"/>
        <v>0</v>
      </c>
      <c r="I692" s="640"/>
      <c r="J692" s="642"/>
      <c r="K692" s="640"/>
      <c r="L692" s="642"/>
      <c r="M692" s="640"/>
      <c r="N692" s="642"/>
      <c r="O692" s="640"/>
      <c r="P692" s="642"/>
      <c r="Q692" s="640"/>
      <c r="R692" s="642"/>
      <c r="S692" s="640"/>
      <c r="T692" s="642"/>
      <c r="U692" s="640"/>
      <c r="V692" s="642"/>
      <c r="W692" s="640"/>
      <c r="X692" s="642"/>
      <c r="Y692" s="640"/>
      <c r="Z692" s="642"/>
      <c r="AA692" s="640"/>
      <c r="AB692" s="642"/>
      <c r="AC692" s="640"/>
      <c r="AD692" s="642"/>
      <c r="AE692" s="640"/>
      <c r="AF692" s="642"/>
      <c r="AG692" s="640"/>
      <c r="AH692" s="642"/>
      <c r="AI692" s="640"/>
      <c r="AJ692" s="642"/>
      <c r="AK692" s="640"/>
      <c r="AL692" s="642"/>
      <c r="AM692" s="640"/>
      <c r="AN692" s="642"/>
      <c r="AO692" s="640"/>
      <c r="AP692" s="642"/>
      <c r="AQ692" s="640"/>
      <c r="AR692" s="642"/>
      <c r="AS692" s="640"/>
      <c r="AT692" s="642"/>
      <c r="AU692" s="640"/>
      <c r="AV692" s="642"/>
      <c r="AW692" s="640"/>
      <c r="AX692" s="642"/>
      <c r="AY692" s="640"/>
      <c r="AZ692" s="642"/>
      <c r="BA692" s="640"/>
      <c r="BB692" s="642"/>
      <c r="BC692" s="640"/>
      <c r="BD692" s="642"/>
      <c r="BE692" s="640"/>
      <c r="BF692" s="642"/>
      <c r="BG692" s="640"/>
      <c r="BH692" s="642"/>
      <c r="BI692" s="640"/>
      <c r="BJ692" s="642"/>
      <c r="BK692" s="640"/>
      <c r="BL692" s="642"/>
      <c r="BM692" s="640"/>
      <c r="BN692" s="642"/>
      <c r="BO692" s="640"/>
      <c r="BP692" s="642"/>
      <c r="BQ692" s="640"/>
      <c r="BR692" s="642"/>
      <c r="BS692" s="643">
        <f t="shared" si="115"/>
        <v>0</v>
      </c>
      <c r="BT692" s="644">
        <f t="shared" si="116"/>
        <v>0</v>
      </c>
      <c r="BU692" s="644">
        <f t="shared" si="117"/>
        <v>0</v>
      </c>
      <c r="BV692" s="644">
        <f t="shared" si="118"/>
        <v>0</v>
      </c>
      <c r="BW692" s="645">
        <f t="shared" si="477"/>
        <v>0</v>
      </c>
      <c r="BX692" s="338"/>
      <c r="BY692" s="338"/>
      <c r="BZ692" s="338"/>
      <c r="CA692" s="338"/>
      <c r="CB692" s="338"/>
      <c r="CC692" s="338"/>
    </row>
    <row r="693" ht="15.75" customHeight="1">
      <c r="A693" s="338"/>
      <c r="B693" s="338"/>
      <c r="C693" s="818"/>
      <c r="D693" s="638">
        <f t="shared" ref="D693:E693" si="708">I693+K693+M693+O693+Q693+S693+U693+W693+Y693+AA693+AC693+AE693+AG693+AI693+AK693+AM693+AO693+AQ693+AS693+AU693+AW693+AY693+BA693+BC693+BE693+BG693+BI693+BK693+BM693+BO693+BQ693</f>
        <v>0</v>
      </c>
      <c r="E693" s="505">
        <f t="shared" si="708"/>
        <v>0</v>
      </c>
      <c r="F693" s="639">
        <f t="shared" si="113"/>
        <v>0</v>
      </c>
      <c r="G693" s="327"/>
      <c r="H693" s="298">
        <f t="shared" si="114"/>
        <v>0</v>
      </c>
      <c r="I693" s="640"/>
      <c r="J693" s="642"/>
      <c r="K693" s="640"/>
      <c r="L693" s="642"/>
      <c r="M693" s="640"/>
      <c r="N693" s="642"/>
      <c r="O693" s="640"/>
      <c r="P693" s="642"/>
      <c r="Q693" s="640"/>
      <c r="R693" s="642"/>
      <c r="S693" s="640"/>
      <c r="T693" s="642"/>
      <c r="U693" s="640"/>
      <c r="V693" s="642"/>
      <c r="W693" s="640"/>
      <c r="X693" s="642"/>
      <c r="Y693" s="640"/>
      <c r="Z693" s="642"/>
      <c r="AA693" s="640"/>
      <c r="AB693" s="642"/>
      <c r="AC693" s="640"/>
      <c r="AD693" s="642"/>
      <c r="AE693" s="640"/>
      <c r="AF693" s="642"/>
      <c r="AG693" s="640"/>
      <c r="AH693" s="642"/>
      <c r="AI693" s="640"/>
      <c r="AJ693" s="642"/>
      <c r="AK693" s="640"/>
      <c r="AL693" s="642"/>
      <c r="AM693" s="640"/>
      <c r="AN693" s="642"/>
      <c r="AO693" s="640"/>
      <c r="AP693" s="642"/>
      <c r="AQ693" s="640"/>
      <c r="AR693" s="642"/>
      <c r="AS693" s="640"/>
      <c r="AT693" s="642"/>
      <c r="AU693" s="640"/>
      <c r="AV693" s="642"/>
      <c r="AW693" s="640"/>
      <c r="AX693" s="642"/>
      <c r="AY693" s="640"/>
      <c r="AZ693" s="642"/>
      <c r="BA693" s="640"/>
      <c r="BB693" s="642"/>
      <c r="BC693" s="640"/>
      <c r="BD693" s="642"/>
      <c r="BE693" s="640"/>
      <c r="BF693" s="642"/>
      <c r="BG693" s="640"/>
      <c r="BH693" s="642"/>
      <c r="BI693" s="640"/>
      <c r="BJ693" s="642"/>
      <c r="BK693" s="640"/>
      <c r="BL693" s="642"/>
      <c r="BM693" s="640"/>
      <c r="BN693" s="642"/>
      <c r="BO693" s="640"/>
      <c r="BP693" s="642"/>
      <c r="BQ693" s="640"/>
      <c r="BR693" s="642"/>
      <c r="BS693" s="643">
        <f t="shared" si="115"/>
        <v>0</v>
      </c>
      <c r="BT693" s="644">
        <f t="shared" si="116"/>
        <v>0</v>
      </c>
      <c r="BU693" s="644">
        <f t="shared" si="117"/>
        <v>0</v>
      </c>
      <c r="BV693" s="644">
        <f t="shared" si="118"/>
        <v>0</v>
      </c>
      <c r="BW693" s="645">
        <f t="shared" si="477"/>
        <v>0</v>
      </c>
      <c r="BX693" s="338"/>
      <c r="BY693" s="338"/>
      <c r="BZ693" s="338"/>
      <c r="CA693" s="338"/>
      <c r="CB693" s="338"/>
      <c r="CC693" s="338"/>
    </row>
    <row r="694" ht="15.75" customHeight="1">
      <c r="A694" s="338"/>
      <c r="B694" s="338"/>
      <c r="C694" s="818"/>
      <c r="D694" s="638">
        <f t="shared" ref="D694:E694" si="709">I694+K694+M694+O694+Q694+S694+U694+W694+Y694+AA694+AC694+AE694+AG694+AI694+AK694+AM694+AO694+AQ694+AS694+AU694+AW694+AY694+BA694+BC694+BE694+BG694+BI694+BK694+BM694+BO694+BQ694</f>
        <v>0</v>
      </c>
      <c r="E694" s="505">
        <f t="shared" si="709"/>
        <v>0</v>
      </c>
      <c r="F694" s="639">
        <f t="shared" si="113"/>
        <v>0</v>
      </c>
      <c r="G694" s="327"/>
      <c r="H694" s="298">
        <f t="shared" si="114"/>
        <v>0</v>
      </c>
      <c r="I694" s="640"/>
      <c r="J694" s="642"/>
      <c r="K694" s="640"/>
      <c r="L694" s="642"/>
      <c r="M694" s="640"/>
      <c r="N694" s="642"/>
      <c r="O694" s="640"/>
      <c r="P694" s="642"/>
      <c r="Q694" s="640"/>
      <c r="R694" s="642"/>
      <c r="S694" s="640"/>
      <c r="T694" s="642"/>
      <c r="U694" s="640"/>
      <c r="V694" s="642"/>
      <c r="W694" s="640"/>
      <c r="X694" s="642"/>
      <c r="Y694" s="640"/>
      <c r="Z694" s="642"/>
      <c r="AA694" s="640"/>
      <c r="AB694" s="642"/>
      <c r="AC694" s="640"/>
      <c r="AD694" s="642"/>
      <c r="AE694" s="640"/>
      <c r="AF694" s="642"/>
      <c r="AG694" s="640"/>
      <c r="AH694" s="642"/>
      <c r="AI694" s="640"/>
      <c r="AJ694" s="642"/>
      <c r="AK694" s="640"/>
      <c r="AL694" s="642"/>
      <c r="AM694" s="640"/>
      <c r="AN694" s="642"/>
      <c r="AO694" s="640"/>
      <c r="AP694" s="642"/>
      <c r="AQ694" s="640"/>
      <c r="AR694" s="642"/>
      <c r="AS694" s="640"/>
      <c r="AT694" s="642"/>
      <c r="AU694" s="640"/>
      <c r="AV694" s="642"/>
      <c r="AW694" s="640"/>
      <c r="AX694" s="642"/>
      <c r="AY694" s="640"/>
      <c r="AZ694" s="642"/>
      <c r="BA694" s="640"/>
      <c r="BB694" s="642"/>
      <c r="BC694" s="640"/>
      <c r="BD694" s="642"/>
      <c r="BE694" s="640"/>
      <c r="BF694" s="642"/>
      <c r="BG694" s="640"/>
      <c r="BH694" s="642"/>
      <c r="BI694" s="640"/>
      <c r="BJ694" s="642"/>
      <c r="BK694" s="640"/>
      <c r="BL694" s="642"/>
      <c r="BM694" s="640"/>
      <c r="BN694" s="642"/>
      <c r="BO694" s="640"/>
      <c r="BP694" s="642"/>
      <c r="BQ694" s="640"/>
      <c r="BR694" s="642"/>
      <c r="BS694" s="643">
        <f t="shared" si="115"/>
        <v>0</v>
      </c>
      <c r="BT694" s="644">
        <f t="shared" si="116"/>
        <v>0</v>
      </c>
      <c r="BU694" s="644">
        <f t="shared" si="117"/>
        <v>0</v>
      </c>
      <c r="BV694" s="644">
        <f t="shared" si="118"/>
        <v>0</v>
      </c>
      <c r="BW694" s="645">
        <f t="shared" si="477"/>
        <v>0</v>
      </c>
      <c r="BX694" s="338"/>
      <c r="BY694" s="338"/>
      <c r="BZ694" s="338"/>
      <c r="CA694" s="338"/>
      <c r="CB694" s="338"/>
      <c r="CC694" s="338"/>
    </row>
    <row r="695" ht="15.75" customHeight="1">
      <c r="A695" s="338"/>
      <c r="B695" s="338"/>
      <c r="C695" s="818"/>
      <c r="D695" s="638">
        <f t="shared" ref="D695:E695" si="710">I695+K695+M695+O695+Q695+S695+U695+W695+Y695+AA695+AC695+AE695+AG695+AI695+AK695+AM695+AO695+AQ695+AS695+AU695+AW695+AY695+BA695+BC695+BE695+BG695+BI695+BK695+BM695+BO695+BQ695</f>
        <v>0</v>
      </c>
      <c r="E695" s="505">
        <f t="shared" si="710"/>
        <v>0</v>
      </c>
      <c r="F695" s="639">
        <f t="shared" si="113"/>
        <v>0</v>
      </c>
      <c r="G695" s="327"/>
      <c r="H695" s="298">
        <f t="shared" si="114"/>
        <v>0</v>
      </c>
      <c r="I695" s="640"/>
      <c r="J695" s="642"/>
      <c r="K695" s="640"/>
      <c r="L695" s="642"/>
      <c r="M695" s="640"/>
      <c r="N695" s="642"/>
      <c r="O695" s="640"/>
      <c r="P695" s="642"/>
      <c r="Q695" s="640"/>
      <c r="R695" s="642"/>
      <c r="S695" s="640"/>
      <c r="T695" s="642"/>
      <c r="U695" s="640"/>
      <c r="V695" s="642"/>
      <c r="W695" s="640"/>
      <c r="X695" s="642"/>
      <c r="Y695" s="640"/>
      <c r="Z695" s="642"/>
      <c r="AA695" s="640"/>
      <c r="AB695" s="642"/>
      <c r="AC695" s="640"/>
      <c r="AD695" s="642"/>
      <c r="AE695" s="640"/>
      <c r="AF695" s="642"/>
      <c r="AG695" s="640"/>
      <c r="AH695" s="642"/>
      <c r="AI695" s="640"/>
      <c r="AJ695" s="642"/>
      <c r="AK695" s="640"/>
      <c r="AL695" s="642"/>
      <c r="AM695" s="640"/>
      <c r="AN695" s="642"/>
      <c r="AO695" s="640"/>
      <c r="AP695" s="642"/>
      <c r="AQ695" s="640"/>
      <c r="AR695" s="642"/>
      <c r="AS695" s="640"/>
      <c r="AT695" s="642"/>
      <c r="AU695" s="640"/>
      <c r="AV695" s="642"/>
      <c r="AW695" s="640"/>
      <c r="AX695" s="642"/>
      <c r="AY695" s="640"/>
      <c r="AZ695" s="642"/>
      <c r="BA695" s="640"/>
      <c r="BB695" s="642"/>
      <c r="BC695" s="640"/>
      <c r="BD695" s="642"/>
      <c r="BE695" s="640"/>
      <c r="BF695" s="642"/>
      <c r="BG695" s="640"/>
      <c r="BH695" s="642"/>
      <c r="BI695" s="640"/>
      <c r="BJ695" s="642"/>
      <c r="BK695" s="640"/>
      <c r="BL695" s="642"/>
      <c r="BM695" s="640"/>
      <c r="BN695" s="642"/>
      <c r="BO695" s="640"/>
      <c r="BP695" s="642"/>
      <c r="BQ695" s="640"/>
      <c r="BR695" s="642"/>
      <c r="BS695" s="643">
        <f t="shared" si="115"/>
        <v>0</v>
      </c>
      <c r="BT695" s="644">
        <f t="shared" si="116"/>
        <v>0</v>
      </c>
      <c r="BU695" s="644">
        <f t="shared" si="117"/>
        <v>0</v>
      </c>
      <c r="BV695" s="644">
        <f t="shared" si="118"/>
        <v>0</v>
      </c>
      <c r="BW695" s="645">
        <f t="shared" si="477"/>
        <v>0</v>
      </c>
      <c r="BX695" s="338"/>
      <c r="BY695" s="338"/>
      <c r="BZ695" s="338"/>
      <c r="CA695" s="338"/>
      <c r="CB695" s="338"/>
      <c r="CC695" s="338"/>
    </row>
    <row r="696" ht="15.75" customHeight="1">
      <c r="A696" s="338"/>
      <c r="B696" s="338"/>
      <c r="C696" s="818"/>
      <c r="D696" s="638">
        <f t="shared" ref="D696:E696" si="711">I696+K696+M696+O696+Q696+S696+U696+W696+Y696+AA696+AC696+AE696+AG696+AI696+AK696+AM696+AO696+AQ696+AS696+AU696+AW696+AY696+BA696+BC696+BE696+BG696+BI696+BK696+BM696+BO696+BQ696</f>
        <v>0</v>
      </c>
      <c r="E696" s="505">
        <f t="shared" si="711"/>
        <v>0</v>
      </c>
      <c r="F696" s="639">
        <f t="shared" si="113"/>
        <v>0</v>
      </c>
      <c r="G696" s="327"/>
      <c r="H696" s="298">
        <f t="shared" si="114"/>
        <v>0</v>
      </c>
      <c r="I696" s="640"/>
      <c r="J696" s="642"/>
      <c r="K696" s="640"/>
      <c r="L696" s="642"/>
      <c r="M696" s="640"/>
      <c r="N696" s="642"/>
      <c r="O696" s="640"/>
      <c r="P696" s="642"/>
      <c r="Q696" s="640"/>
      <c r="R696" s="642"/>
      <c r="S696" s="640"/>
      <c r="T696" s="642"/>
      <c r="U696" s="640"/>
      <c r="V696" s="642"/>
      <c r="W696" s="640"/>
      <c r="X696" s="642"/>
      <c r="Y696" s="640"/>
      <c r="Z696" s="642"/>
      <c r="AA696" s="640"/>
      <c r="AB696" s="642"/>
      <c r="AC696" s="640"/>
      <c r="AD696" s="642"/>
      <c r="AE696" s="640"/>
      <c r="AF696" s="642"/>
      <c r="AG696" s="640"/>
      <c r="AH696" s="642"/>
      <c r="AI696" s="640"/>
      <c r="AJ696" s="642"/>
      <c r="AK696" s="640"/>
      <c r="AL696" s="642"/>
      <c r="AM696" s="640"/>
      <c r="AN696" s="642"/>
      <c r="AO696" s="640"/>
      <c r="AP696" s="642"/>
      <c r="AQ696" s="640"/>
      <c r="AR696" s="642"/>
      <c r="AS696" s="640"/>
      <c r="AT696" s="642"/>
      <c r="AU696" s="640"/>
      <c r="AV696" s="642"/>
      <c r="AW696" s="640"/>
      <c r="AX696" s="642"/>
      <c r="AY696" s="640"/>
      <c r="AZ696" s="642"/>
      <c r="BA696" s="640"/>
      <c r="BB696" s="642"/>
      <c r="BC696" s="640"/>
      <c r="BD696" s="642"/>
      <c r="BE696" s="640"/>
      <c r="BF696" s="642"/>
      <c r="BG696" s="640"/>
      <c r="BH696" s="642"/>
      <c r="BI696" s="640"/>
      <c r="BJ696" s="642"/>
      <c r="BK696" s="640"/>
      <c r="BL696" s="642"/>
      <c r="BM696" s="640"/>
      <c r="BN696" s="642"/>
      <c r="BO696" s="640"/>
      <c r="BP696" s="642"/>
      <c r="BQ696" s="640"/>
      <c r="BR696" s="642"/>
      <c r="BS696" s="643">
        <f t="shared" si="115"/>
        <v>0</v>
      </c>
      <c r="BT696" s="644">
        <f t="shared" si="116"/>
        <v>0</v>
      </c>
      <c r="BU696" s="644">
        <f t="shared" si="117"/>
        <v>0</v>
      </c>
      <c r="BV696" s="644">
        <f t="shared" si="118"/>
        <v>0</v>
      </c>
      <c r="BW696" s="645">
        <f t="shared" si="477"/>
        <v>0</v>
      </c>
      <c r="BX696" s="338"/>
      <c r="BY696" s="338"/>
      <c r="BZ696" s="338"/>
      <c r="CA696" s="338"/>
      <c r="CB696" s="338"/>
      <c r="CC696" s="338"/>
    </row>
    <row r="697" ht="15.75" customHeight="1">
      <c r="A697" s="338"/>
      <c r="B697" s="338"/>
      <c r="C697" s="818"/>
      <c r="D697" s="638">
        <f t="shared" ref="D697:E697" si="712">I697+K697+M697+O697+Q697+S697+U697+W697+Y697+AA697+AC697+AE697+AG697+AI697+AK697+AM697+AO697+AQ697+AS697+AU697+AW697+AY697+BA697+BC697+BE697+BG697+BI697+BK697+BM697+BO697+BQ697</f>
        <v>0</v>
      </c>
      <c r="E697" s="505">
        <f t="shared" si="712"/>
        <v>0</v>
      </c>
      <c r="F697" s="639">
        <f t="shared" si="113"/>
        <v>0</v>
      </c>
      <c r="G697" s="327"/>
      <c r="H697" s="298">
        <f t="shared" si="114"/>
        <v>0</v>
      </c>
      <c r="I697" s="640"/>
      <c r="J697" s="642"/>
      <c r="K697" s="640"/>
      <c r="L697" s="642"/>
      <c r="M697" s="640"/>
      <c r="N697" s="642"/>
      <c r="O697" s="640"/>
      <c r="P697" s="642"/>
      <c r="Q697" s="640"/>
      <c r="R697" s="642"/>
      <c r="S697" s="640"/>
      <c r="T697" s="642"/>
      <c r="U697" s="640"/>
      <c r="V697" s="642"/>
      <c r="W697" s="640"/>
      <c r="X697" s="642"/>
      <c r="Y697" s="640"/>
      <c r="Z697" s="642"/>
      <c r="AA697" s="640"/>
      <c r="AB697" s="642"/>
      <c r="AC697" s="640"/>
      <c r="AD697" s="642"/>
      <c r="AE697" s="640"/>
      <c r="AF697" s="642"/>
      <c r="AG697" s="640"/>
      <c r="AH697" s="642"/>
      <c r="AI697" s="640"/>
      <c r="AJ697" s="642"/>
      <c r="AK697" s="640"/>
      <c r="AL697" s="642"/>
      <c r="AM697" s="640"/>
      <c r="AN697" s="642"/>
      <c r="AO697" s="640"/>
      <c r="AP697" s="642"/>
      <c r="AQ697" s="640"/>
      <c r="AR697" s="642"/>
      <c r="AS697" s="640"/>
      <c r="AT697" s="642"/>
      <c r="AU697" s="640"/>
      <c r="AV697" s="642"/>
      <c r="AW697" s="640"/>
      <c r="AX697" s="642"/>
      <c r="AY697" s="640"/>
      <c r="AZ697" s="642"/>
      <c r="BA697" s="640"/>
      <c r="BB697" s="642"/>
      <c r="BC697" s="640"/>
      <c r="BD697" s="642"/>
      <c r="BE697" s="640"/>
      <c r="BF697" s="642"/>
      <c r="BG697" s="640"/>
      <c r="BH697" s="642"/>
      <c r="BI697" s="640"/>
      <c r="BJ697" s="642"/>
      <c r="BK697" s="640"/>
      <c r="BL697" s="642"/>
      <c r="BM697" s="640"/>
      <c r="BN697" s="642"/>
      <c r="BO697" s="640"/>
      <c r="BP697" s="642"/>
      <c r="BQ697" s="640"/>
      <c r="BR697" s="642"/>
      <c r="BS697" s="643">
        <f t="shared" si="115"/>
        <v>0</v>
      </c>
      <c r="BT697" s="644">
        <f t="shared" si="116"/>
        <v>0</v>
      </c>
      <c r="BU697" s="644">
        <f t="shared" si="117"/>
        <v>0</v>
      </c>
      <c r="BV697" s="644">
        <f t="shared" si="118"/>
        <v>0</v>
      </c>
      <c r="BW697" s="645">
        <f t="shared" si="477"/>
        <v>0</v>
      </c>
      <c r="BX697" s="338"/>
      <c r="BY697" s="338"/>
      <c r="BZ697" s="338"/>
      <c r="CA697" s="338"/>
      <c r="CB697" s="338"/>
      <c r="CC697" s="338"/>
    </row>
    <row r="698" ht="15.75" customHeight="1">
      <c r="A698" s="338"/>
      <c r="B698" s="338"/>
      <c r="C698" s="818"/>
      <c r="D698" s="638">
        <f t="shared" ref="D698:E698" si="713">I698+K698+M698+O698+Q698+S698+U698+W698+Y698+AA698+AC698+AE698+AG698+AI698+AK698+AM698+AO698+AQ698+AS698+AU698+AW698+AY698+BA698+BC698+BE698+BG698+BI698+BK698+BM698+BO698+BQ698</f>
        <v>0</v>
      </c>
      <c r="E698" s="505">
        <f t="shared" si="713"/>
        <v>0</v>
      </c>
      <c r="F698" s="639">
        <f t="shared" si="113"/>
        <v>0</v>
      </c>
      <c r="G698" s="327"/>
      <c r="H698" s="298">
        <f t="shared" si="114"/>
        <v>0</v>
      </c>
      <c r="I698" s="640"/>
      <c r="J698" s="642"/>
      <c r="K698" s="640"/>
      <c r="L698" s="642"/>
      <c r="M698" s="640"/>
      <c r="N698" s="642"/>
      <c r="O698" s="640"/>
      <c r="P698" s="642"/>
      <c r="Q698" s="640"/>
      <c r="R698" s="642"/>
      <c r="S698" s="640"/>
      <c r="T698" s="642"/>
      <c r="U698" s="640"/>
      <c r="V698" s="642"/>
      <c r="W698" s="640"/>
      <c r="X698" s="642"/>
      <c r="Y698" s="640"/>
      <c r="Z698" s="642"/>
      <c r="AA698" s="640"/>
      <c r="AB698" s="642"/>
      <c r="AC698" s="640"/>
      <c r="AD698" s="642"/>
      <c r="AE698" s="640"/>
      <c r="AF698" s="642"/>
      <c r="AG698" s="640"/>
      <c r="AH698" s="642"/>
      <c r="AI698" s="640"/>
      <c r="AJ698" s="642"/>
      <c r="AK698" s="640"/>
      <c r="AL698" s="642"/>
      <c r="AM698" s="640"/>
      <c r="AN698" s="642"/>
      <c r="AO698" s="640"/>
      <c r="AP698" s="642"/>
      <c r="AQ698" s="640"/>
      <c r="AR698" s="642"/>
      <c r="AS698" s="640"/>
      <c r="AT698" s="642"/>
      <c r="AU698" s="640"/>
      <c r="AV698" s="642"/>
      <c r="AW698" s="640"/>
      <c r="AX698" s="642"/>
      <c r="AY698" s="640"/>
      <c r="AZ698" s="642"/>
      <c r="BA698" s="640"/>
      <c r="BB698" s="642"/>
      <c r="BC698" s="640"/>
      <c r="BD698" s="642"/>
      <c r="BE698" s="640"/>
      <c r="BF698" s="642"/>
      <c r="BG698" s="640"/>
      <c r="BH698" s="642"/>
      <c r="BI698" s="640"/>
      <c r="BJ698" s="642"/>
      <c r="BK698" s="640"/>
      <c r="BL698" s="642"/>
      <c r="BM698" s="640"/>
      <c r="BN698" s="642"/>
      <c r="BO698" s="640"/>
      <c r="BP698" s="642"/>
      <c r="BQ698" s="640"/>
      <c r="BR698" s="642"/>
      <c r="BS698" s="643">
        <f t="shared" si="115"/>
        <v>0</v>
      </c>
      <c r="BT698" s="644">
        <f t="shared" si="116"/>
        <v>0</v>
      </c>
      <c r="BU698" s="644">
        <f t="shared" si="117"/>
        <v>0</v>
      </c>
      <c r="BV698" s="644">
        <f t="shared" si="118"/>
        <v>0</v>
      </c>
      <c r="BW698" s="645">
        <f t="shared" si="477"/>
        <v>0</v>
      </c>
      <c r="BX698" s="338"/>
      <c r="BY698" s="338"/>
      <c r="BZ698" s="338"/>
      <c r="CA698" s="338"/>
      <c r="CB698" s="338"/>
      <c r="CC698" s="338"/>
    </row>
    <row r="699" ht="15.75" customHeight="1">
      <c r="A699" s="338"/>
      <c r="B699" s="338"/>
      <c r="C699" s="818"/>
      <c r="D699" s="638">
        <f t="shared" ref="D699:E699" si="714">I699+K699+M699+O699+Q699+S699+U699+W699+Y699+AA699+AC699+AE699+AG699+AI699+AK699+AM699+AO699+AQ699+AS699+AU699+AW699+AY699+BA699+BC699+BE699+BG699+BI699+BK699+BM699+BO699+BQ699</f>
        <v>0</v>
      </c>
      <c r="E699" s="505">
        <f t="shared" si="714"/>
        <v>0</v>
      </c>
      <c r="F699" s="639">
        <f t="shared" si="113"/>
        <v>0</v>
      </c>
      <c r="G699" s="327"/>
      <c r="H699" s="298">
        <f t="shared" si="114"/>
        <v>0</v>
      </c>
      <c r="I699" s="640"/>
      <c r="J699" s="642"/>
      <c r="K699" s="640"/>
      <c r="L699" s="642"/>
      <c r="M699" s="640"/>
      <c r="N699" s="642"/>
      <c r="O699" s="640"/>
      <c r="P699" s="642"/>
      <c r="Q699" s="640"/>
      <c r="R699" s="642"/>
      <c r="S699" s="640"/>
      <c r="T699" s="642"/>
      <c r="U699" s="640"/>
      <c r="V699" s="642"/>
      <c r="W699" s="640"/>
      <c r="X699" s="642"/>
      <c r="Y699" s="640"/>
      <c r="Z699" s="642"/>
      <c r="AA699" s="640"/>
      <c r="AB699" s="642"/>
      <c r="AC699" s="640"/>
      <c r="AD699" s="642"/>
      <c r="AE699" s="640"/>
      <c r="AF699" s="642"/>
      <c r="AG699" s="640"/>
      <c r="AH699" s="642"/>
      <c r="AI699" s="640"/>
      <c r="AJ699" s="642"/>
      <c r="AK699" s="640"/>
      <c r="AL699" s="642"/>
      <c r="AM699" s="640"/>
      <c r="AN699" s="642"/>
      <c r="AO699" s="640"/>
      <c r="AP699" s="642"/>
      <c r="AQ699" s="640"/>
      <c r="AR699" s="642"/>
      <c r="AS699" s="640"/>
      <c r="AT699" s="642"/>
      <c r="AU699" s="640"/>
      <c r="AV699" s="642"/>
      <c r="AW699" s="640"/>
      <c r="AX699" s="642"/>
      <c r="AY699" s="640"/>
      <c r="AZ699" s="642"/>
      <c r="BA699" s="640"/>
      <c r="BB699" s="642"/>
      <c r="BC699" s="640"/>
      <c r="BD699" s="642"/>
      <c r="BE699" s="640"/>
      <c r="BF699" s="642"/>
      <c r="BG699" s="640"/>
      <c r="BH699" s="642"/>
      <c r="BI699" s="640"/>
      <c r="BJ699" s="642"/>
      <c r="BK699" s="640"/>
      <c r="BL699" s="642"/>
      <c r="BM699" s="640"/>
      <c r="BN699" s="642"/>
      <c r="BO699" s="640"/>
      <c r="BP699" s="642"/>
      <c r="BQ699" s="640"/>
      <c r="BR699" s="642"/>
      <c r="BS699" s="643">
        <f t="shared" si="115"/>
        <v>0</v>
      </c>
      <c r="BT699" s="644">
        <f t="shared" si="116"/>
        <v>0</v>
      </c>
      <c r="BU699" s="644">
        <f t="shared" si="117"/>
        <v>0</v>
      </c>
      <c r="BV699" s="644">
        <f t="shared" si="118"/>
        <v>0</v>
      </c>
      <c r="BW699" s="645">
        <f t="shared" si="477"/>
        <v>0</v>
      </c>
      <c r="BX699" s="338"/>
      <c r="BY699" s="338"/>
      <c r="BZ699" s="338"/>
      <c r="CA699" s="338"/>
      <c r="CB699" s="338"/>
      <c r="CC699" s="338"/>
    </row>
    <row r="700" ht="15.75" customHeight="1">
      <c r="A700" s="338"/>
      <c r="B700" s="338"/>
      <c r="C700" s="818"/>
      <c r="D700" s="638">
        <f t="shared" ref="D700:E700" si="715">I700+K700+M700+O700+Q700+S700+U700+W700+Y700+AA700+AC700+AE700+AG700+AI700+AK700+AM700+AO700+AQ700+AS700+AU700+AW700+AY700+BA700+BC700+BE700+BG700+BI700+BK700+BM700+BO700+BQ700</f>
        <v>0</v>
      </c>
      <c r="E700" s="505">
        <f t="shared" si="715"/>
        <v>0</v>
      </c>
      <c r="F700" s="639">
        <f t="shared" si="113"/>
        <v>0</v>
      </c>
      <c r="G700" s="327"/>
      <c r="H700" s="298">
        <f t="shared" si="114"/>
        <v>0</v>
      </c>
      <c r="I700" s="640"/>
      <c r="J700" s="642"/>
      <c r="K700" s="640"/>
      <c r="L700" s="642"/>
      <c r="M700" s="640"/>
      <c r="N700" s="642"/>
      <c r="O700" s="640"/>
      <c r="P700" s="642"/>
      <c r="Q700" s="640"/>
      <c r="R700" s="642"/>
      <c r="S700" s="640"/>
      <c r="T700" s="642"/>
      <c r="U700" s="640"/>
      <c r="V700" s="642"/>
      <c r="W700" s="640"/>
      <c r="X700" s="642"/>
      <c r="Y700" s="640"/>
      <c r="Z700" s="642"/>
      <c r="AA700" s="640"/>
      <c r="AB700" s="642"/>
      <c r="AC700" s="640"/>
      <c r="AD700" s="642"/>
      <c r="AE700" s="640"/>
      <c r="AF700" s="642"/>
      <c r="AG700" s="640"/>
      <c r="AH700" s="642"/>
      <c r="AI700" s="640"/>
      <c r="AJ700" s="642"/>
      <c r="AK700" s="640"/>
      <c r="AL700" s="642"/>
      <c r="AM700" s="640"/>
      <c r="AN700" s="642"/>
      <c r="AO700" s="640"/>
      <c r="AP700" s="642"/>
      <c r="AQ700" s="640"/>
      <c r="AR700" s="642"/>
      <c r="AS700" s="640"/>
      <c r="AT700" s="642"/>
      <c r="AU700" s="640"/>
      <c r="AV700" s="642"/>
      <c r="AW700" s="640"/>
      <c r="AX700" s="642"/>
      <c r="AY700" s="640"/>
      <c r="AZ700" s="642"/>
      <c r="BA700" s="640"/>
      <c r="BB700" s="642"/>
      <c r="BC700" s="640"/>
      <c r="BD700" s="642"/>
      <c r="BE700" s="640"/>
      <c r="BF700" s="642"/>
      <c r="BG700" s="640"/>
      <c r="BH700" s="642"/>
      <c r="BI700" s="640"/>
      <c r="BJ700" s="642"/>
      <c r="BK700" s="640"/>
      <c r="BL700" s="642"/>
      <c r="BM700" s="640"/>
      <c r="BN700" s="642"/>
      <c r="BO700" s="640"/>
      <c r="BP700" s="642"/>
      <c r="BQ700" s="640"/>
      <c r="BR700" s="642"/>
      <c r="BS700" s="643">
        <f t="shared" si="115"/>
        <v>0</v>
      </c>
      <c r="BT700" s="644">
        <f t="shared" si="116"/>
        <v>0</v>
      </c>
      <c r="BU700" s="644">
        <f t="shared" si="117"/>
        <v>0</v>
      </c>
      <c r="BV700" s="644">
        <f t="shared" si="118"/>
        <v>0</v>
      </c>
      <c r="BW700" s="645">
        <f t="shared" si="477"/>
        <v>0</v>
      </c>
      <c r="BX700" s="338"/>
      <c r="BY700" s="338"/>
      <c r="BZ700" s="338"/>
      <c r="CA700" s="338"/>
      <c r="CB700" s="338"/>
      <c r="CC700" s="338"/>
    </row>
    <row r="701" ht="15.75" customHeight="1">
      <c r="A701" s="338"/>
      <c r="B701" s="338"/>
      <c r="C701" s="818"/>
      <c r="D701" s="638">
        <f t="shared" ref="D701:E701" si="716">I701+K701+M701+O701+Q701+S701+U701+W701+Y701+AA701+AC701+AE701+AG701+AI701+AK701+AM701+AO701+AQ701+AS701+AU701+AW701+AY701+BA701+BC701+BE701+BG701+BI701+BK701+BM701+BO701+BQ701</f>
        <v>0</v>
      </c>
      <c r="E701" s="505">
        <f t="shared" si="716"/>
        <v>0</v>
      </c>
      <c r="F701" s="639">
        <f t="shared" si="113"/>
        <v>0</v>
      </c>
      <c r="G701" s="327"/>
      <c r="H701" s="298">
        <f t="shared" si="114"/>
        <v>0</v>
      </c>
      <c r="I701" s="640"/>
      <c r="J701" s="642"/>
      <c r="K701" s="640"/>
      <c r="L701" s="642"/>
      <c r="M701" s="640"/>
      <c r="N701" s="642"/>
      <c r="O701" s="640"/>
      <c r="P701" s="642"/>
      <c r="Q701" s="640"/>
      <c r="R701" s="642"/>
      <c r="S701" s="640"/>
      <c r="T701" s="642"/>
      <c r="U701" s="640"/>
      <c r="V701" s="642"/>
      <c r="W701" s="640"/>
      <c r="X701" s="642"/>
      <c r="Y701" s="640"/>
      <c r="Z701" s="642"/>
      <c r="AA701" s="640"/>
      <c r="AB701" s="642"/>
      <c r="AC701" s="640"/>
      <c r="AD701" s="642"/>
      <c r="AE701" s="640"/>
      <c r="AF701" s="642"/>
      <c r="AG701" s="640"/>
      <c r="AH701" s="642"/>
      <c r="AI701" s="640"/>
      <c r="AJ701" s="642"/>
      <c r="AK701" s="640"/>
      <c r="AL701" s="642"/>
      <c r="AM701" s="640"/>
      <c r="AN701" s="642"/>
      <c r="AO701" s="640"/>
      <c r="AP701" s="642"/>
      <c r="AQ701" s="640"/>
      <c r="AR701" s="642"/>
      <c r="AS701" s="640"/>
      <c r="AT701" s="642"/>
      <c r="AU701" s="640"/>
      <c r="AV701" s="642"/>
      <c r="AW701" s="640"/>
      <c r="AX701" s="642"/>
      <c r="AY701" s="640"/>
      <c r="AZ701" s="642"/>
      <c r="BA701" s="640"/>
      <c r="BB701" s="642"/>
      <c r="BC701" s="640"/>
      <c r="BD701" s="642"/>
      <c r="BE701" s="640"/>
      <c r="BF701" s="642"/>
      <c r="BG701" s="640"/>
      <c r="BH701" s="642"/>
      <c r="BI701" s="640"/>
      <c r="BJ701" s="642"/>
      <c r="BK701" s="640"/>
      <c r="BL701" s="642"/>
      <c r="BM701" s="640"/>
      <c r="BN701" s="642"/>
      <c r="BO701" s="640"/>
      <c r="BP701" s="642"/>
      <c r="BQ701" s="640"/>
      <c r="BR701" s="642"/>
      <c r="BS701" s="643">
        <f t="shared" si="115"/>
        <v>0</v>
      </c>
      <c r="BT701" s="644">
        <f t="shared" si="116"/>
        <v>0</v>
      </c>
      <c r="BU701" s="644">
        <f t="shared" si="117"/>
        <v>0</v>
      </c>
      <c r="BV701" s="644">
        <f t="shared" si="118"/>
        <v>0</v>
      </c>
      <c r="BW701" s="645">
        <f t="shared" si="477"/>
        <v>0</v>
      </c>
      <c r="BX701" s="338"/>
      <c r="BY701" s="338"/>
      <c r="BZ701" s="338"/>
      <c r="CA701" s="338"/>
      <c r="CB701" s="338"/>
      <c r="CC701" s="338"/>
    </row>
    <row r="702" ht="15.75" customHeight="1">
      <c r="A702" s="338"/>
      <c r="B702" s="338"/>
      <c r="C702" s="818"/>
      <c r="D702" s="638">
        <f t="shared" ref="D702:E702" si="717">I702+K702+M702+O702+Q702+S702+U702+W702+Y702+AA702+AC702+AE702+AG702+AI702+AK702+AM702+AO702+AQ702+AS702+AU702+AW702+AY702+BA702+BC702+BE702+BG702+BI702+BK702+BM702+BO702+BQ702</f>
        <v>0</v>
      </c>
      <c r="E702" s="505">
        <f t="shared" si="717"/>
        <v>0</v>
      </c>
      <c r="F702" s="639">
        <f t="shared" si="113"/>
        <v>0</v>
      </c>
      <c r="G702" s="327"/>
      <c r="H702" s="298">
        <f t="shared" si="114"/>
        <v>0</v>
      </c>
      <c r="I702" s="640"/>
      <c r="J702" s="642"/>
      <c r="K702" s="640"/>
      <c r="L702" s="642"/>
      <c r="M702" s="640"/>
      <c r="N702" s="642"/>
      <c r="O702" s="640"/>
      <c r="P702" s="642"/>
      <c r="Q702" s="640"/>
      <c r="R702" s="642"/>
      <c r="S702" s="640"/>
      <c r="T702" s="642"/>
      <c r="U702" s="640"/>
      <c r="V702" s="642"/>
      <c r="W702" s="640"/>
      <c r="X702" s="642"/>
      <c r="Y702" s="640"/>
      <c r="Z702" s="642"/>
      <c r="AA702" s="640"/>
      <c r="AB702" s="642"/>
      <c r="AC702" s="640"/>
      <c r="AD702" s="642"/>
      <c r="AE702" s="640"/>
      <c r="AF702" s="642"/>
      <c r="AG702" s="640"/>
      <c r="AH702" s="642"/>
      <c r="AI702" s="640"/>
      <c r="AJ702" s="642"/>
      <c r="AK702" s="640"/>
      <c r="AL702" s="642"/>
      <c r="AM702" s="640"/>
      <c r="AN702" s="642"/>
      <c r="AO702" s="640"/>
      <c r="AP702" s="642"/>
      <c r="AQ702" s="640"/>
      <c r="AR702" s="642"/>
      <c r="AS702" s="640"/>
      <c r="AT702" s="642"/>
      <c r="AU702" s="640"/>
      <c r="AV702" s="642"/>
      <c r="AW702" s="640"/>
      <c r="AX702" s="642"/>
      <c r="AY702" s="640"/>
      <c r="AZ702" s="642"/>
      <c r="BA702" s="640"/>
      <c r="BB702" s="642"/>
      <c r="BC702" s="640"/>
      <c r="BD702" s="642"/>
      <c r="BE702" s="640"/>
      <c r="BF702" s="642"/>
      <c r="BG702" s="640"/>
      <c r="BH702" s="642"/>
      <c r="BI702" s="640"/>
      <c r="BJ702" s="642"/>
      <c r="BK702" s="640"/>
      <c r="BL702" s="642"/>
      <c r="BM702" s="640"/>
      <c r="BN702" s="642"/>
      <c r="BO702" s="640"/>
      <c r="BP702" s="642"/>
      <c r="BQ702" s="640"/>
      <c r="BR702" s="642"/>
      <c r="BS702" s="643">
        <f t="shared" si="115"/>
        <v>0</v>
      </c>
      <c r="BT702" s="644">
        <f t="shared" si="116"/>
        <v>0</v>
      </c>
      <c r="BU702" s="644">
        <f t="shared" si="117"/>
        <v>0</v>
      </c>
      <c r="BV702" s="644">
        <f t="shared" si="118"/>
        <v>0</v>
      </c>
      <c r="BW702" s="645">
        <f t="shared" si="477"/>
        <v>0</v>
      </c>
      <c r="BX702" s="338"/>
      <c r="BY702" s="338"/>
      <c r="BZ702" s="338"/>
      <c r="CA702" s="338"/>
      <c r="CB702" s="338"/>
      <c r="CC702" s="338"/>
    </row>
    <row r="703" ht="15.75" customHeight="1">
      <c r="A703" s="338"/>
      <c r="B703" s="338"/>
      <c r="C703" s="818"/>
      <c r="D703" s="638">
        <f t="shared" ref="D703:E703" si="718">I703+K703+M703+O703+Q703+S703+U703+W703+Y703+AA703+AC703+AE703+AG703+AI703+AK703+AM703+AO703+AQ703+AS703+AU703+AW703+AY703+BA703+BC703+BE703+BG703+BI703+BK703+BM703+BO703+BQ703</f>
        <v>0</v>
      </c>
      <c r="E703" s="505">
        <f t="shared" si="718"/>
        <v>0</v>
      </c>
      <c r="F703" s="639">
        <f t="shared" si="113"/>
        <v>0</v>
      </c>
      <c r="G703" s="327"/>
      <c r="H703" s="298">
        <f t="shared" si="114"/>
        <v>0</v>
      </c>
      <c r="I703" s="640"/>
      <c r="J703" s="642"/>
      <c r="K703" s="640"/>
      <c r="L703" s="642"/>
      <c r="M703" s="640"/>
      <c r="N703" s="642"/>
      <c r="O703" s="640"/>
      <c r="P703" s="642"/>
      <c r="Q703" s="640"/>
      <c r="R703" s="642"/>
      <c r="S703" s="640"/>
      <c r="T703" s="642"/>
      <c r="U703" s="640"/>
      <c r="V703" s="642"/>
      <c r="W703" s="640"/>
      <c r="X703" s="642"/>
      <c r="Y703" s="640"/>
      <c r="Z703" s="642"/>
      <c r="AA703" s="640"/>
      <c r="AB703" s="642"/>
      <c r="AC703" s="640"/>
      <c r="AD703" s="642"/>
      <c r="AE703" s="640"/>
      <c r="AF703" s="642"/>
      <c r="AG703" s="640"/>
      <c r="AH703" s="642"/>
      <c r="AI703" s="640"/>
      <c r="AJ703" s="642"/>
      <c r="AK703" s="640"/>
      <c r="AL703" s="642"/>
      <c r="AM703" s="640"/>
      <c r="AN703" s="642"/>
      <c r="AO703" s="640"/>
      <c r="AP703" s="642"/>
      <c r="AQ703" s="640"/>
      <c r="AR703" s="642"/>
      <c r="AS703" s="640"/>
      <c r="AT703" s="642"/>
      <c r="AU703" s="640"/>
      <c r="AV703" s="642"/>
      <c r="AW703" s="640"/>
      <c r="AX703" s="642"/>
      <c r="AY703" s="640"/>
      <c r="AZ703" s="642"/>
      <c r="BA703" s="640"/>
      <c r="BB703" s="642"/>
      <c r="BC703" s="640"/>
      <c r="BD703" s="642"/>
      <c r="BE703" s="640"/>
      <c r="BF703" s="642"/>
      <c r="BG703" s="640"/>
      <c r="BH703" s="642"/>
      <c r="BI703" s="640"/>
      <c r="BJ703" s="642"/>
      <c r="BK703" s="640"/>
      <c r="BL703" s="642"/>
      <c r="BM703" s="640"/>
      <c r="BN703" s="642"/>
      <c r="BO703" s="640"/>
      <c r="BP703" s="642"/>
      <c r="BQ703" s="640"/>
      <c r="BR703" s="642"/>
      <c r="BS703" s="643">
        <f t="shared" si="115"/>
        <v>0</v>
      </c>
      <c r="BT703" s="644">
        <f t="shared" si="116"/>
        <v>0</v>
      </c>
      <c r="BU703" s="644">
        <f t="shared" si="117"/>
        <v>0</v>
      </c>
      <c r="BV703" s="644">
        <f t="shared" si="118"/>
        <v>0</v>
      </c>
      <c r="BW703" s="645">
        <f t="shared" si="477"/>
        <v>0</v>
      </c>
      <c r="BX703" s="338"/>
      <c r="BY703" s="338"/>
      <c r="BZ703" s="338"/>
      <c r="CA703" s="338"/>
      <c r="CB703" s="338"/>
      <c r="CC703" s="338"/>
    </row>
    <row r="704" ht="15.75" customHeight="1">
      <c r="A704" s="338"/>
      <c r="B704" s="338"/>
      <c r="C704" s="818"/>
      <c r="D704" s="638">
        <f t="shared" ref="D704:E704" si="719">I704+K704+M704+O704+Q704+S704+U704+W704+Y704+AA704+AC704+AE704+AG704+AI704+AK704+AM704+AO704+AQ704+AS704+AU704+AW704+AY704+BA704+BC704+BE704+BG704+BI704+BK704+BM704+BO704+BQ704</f>
        <v>0</v>
      </c>
      <c r="E704" s="505">
        <f t="shared" si="719"/>
        <v>0</v>
      </c>
      <c r="F704" s="639">
        <f t="shared" si="113"/>
        <v>0</v>
      </c>
      <c r="G704" s="327"/>
      <c r="H704" s="298">
        <f t="shared" si="114"/>
        <v>0</v>
      </c>
      <c r="I704" s="640"/>
      <c r="J704" s="642"/>
      <c r="K704" s="640"/>
      <c r="L704" s="642"/>
      <c r="M704" s="640"/>
      <c r="N704" s="642"/>
      <c r="O704" s="640"/>
      <c r="P704" s="642"/>
      <c r="Q704" s="640"/>
      <c r="R704" s="642"/>
      <c r="S704" s="640"/>
      <c r="T704" s="642"/>
      <c r="U704" s="640"/>
      <c r="V704" s="642"/>
      <c r="W704" s="640"/>
      <c r="X704" s="642"/>
      <c r="Y704" s="640"/>
      <c r="Z704" s="642"/>
      <c r="AA704" s="640"/>
      <c r="AB704" s="642"/>
      <c r="AC704" s="640"/>
      <c r="AD704" s="642"/>
      <c r="AE704" s="640"/>
      <c r="AF704" s="642"/>
      <c r="AG704" s="640"/>
      <c r="AH704" s="642"/>
      <c r="AI704" s="640"/>
      <c r="AJ704" s="642"/>
      <c r="AK704" s="640"/>
      <c r="AL704" s="642"/>
      <c r="AM704" s="640"/>
      <c r="AN704" s="642"/>
      <c r="AO704" s="640"/>
      <c r="AP704" s="642"/>
      <c r="AQ704" s="640"/>
      <c r="AR704" s="642"/>
      <c r="AS704" s="640"/>
      <c r="AT704" s="642"/>
      <c r="AU704" s="640"/>
      <c r="AV704" s="642"/>
      <c r="AW704" s="640"/>
      <c r="AX704" s="642"/>
      <c r="AY704" s="640"/>
      <c r="AZ704" s="642"/>
      <c r="BA704" s="640"/>
      <c r="BB704" s="642"/>
      <c r="BC704" s="640"/>
      <c r="BD704" s="642"/>
      <c r="BE704" s="640"/>
      <c r="BF704" s="642"/>
      <c r="BG704" s="640"/>
      <c r="BH704" s="642"/>
      <c r="BI704" s="640"/>
      <c r="BJ704" s="642"/>
      <c r="BK704" s="640"/>
      <c r="BL704" s="642"/>
      <c r="BM704" s="640"/>
      <c r="BN704" s="642"/>
      <c r="BO704" s="640"/>
      <c r="BP704" s="642"/>
      <c r="BQ704" s="640"/>
      <c r="BR704" s="642"/>
      <c r="BS704" s="643">
        <f t="shared" si="115"/>
        <v>0</v>
      </c>
      <c r="BT704" s="644">
        <f t="shared" si="116"/>
        <v>0</v>
      </c>
      <c r="BU704" s="644">
        <f t="shared" si="117"/>
        <v>0</v>
      </c>
      <c r="BV704" s="644">
        <f t="shared" si="118"/>
        <v>0</v>
      </c>
      <c r="BW704" s="645">
        <f t="shared" si="477"/>
        <v>0</v>
      </c>
      <c r="BX704" s="338"/>
      <c r="BY704" s="338"/>
      <c r="BZ704" s="338"/>
      <c r="CA704" s="338"/>
      <c r="CB704" s="338"/>
      <c r="CC704" s="338"/>
    </row>
    <row r="705" ht="15.75" customHeight="1">
      <c r="A705" s="338"/>
      <c r="B705" s="338"/>
      <c r="C705" s="818"/>
      <c r="D705" s="638">
        <f t="shared" ref="D705:E705" si="720">I705+K705+M705+O705+Q705+S705+U705+W705+Y705+AA705+AC705+AE705+AG705+AI705+AK705+AM705+AO705+AQ705+AS705+AU705+AW705+AY705+BA705+BC705+BE705+BG705+BI705+BK705+BM705+BO705+BQ705</f>
        <v>0</v>
      </c>
      <c r="E705" s="505">
        <f t="shared" si="720"/>
        <v>0</v>
      </c>
      <c r="F705" s="639">
        <f t="shared" si="113"/>
        <v>0</v>
      </c>
      <c r="G705" s="327"/>
      <c r="H705" s="298">
        <f t="shared" si="114"/>
        <v>0</v>
      </c>
      <c r="I705" s="640"/>
      <c r="J705" s="642"/>
      <c r="K705" s="640"/>
      <c r="L705" s="642"/>
      <c r="M705" s="640"/>
      <c r="N705" s="642"/>
      <c r="O705" s="640"/>
      <c r="P705" s="642"/>
      <c r="Q705" s="640"/>
      <c r="R705" s="642"/>
      <c r="S705" s="640"/>
      <c r="T705" s="642"/>
      <c r="U705" s="640"/>
      <c r="V705" s="642"/>
      <c r="W705" s="640"/>
      <c r="X705" s="642"/>
      <c r="Y705" s="640"/>
      <c r="Z705" s="642"/>
      <c r="AA705" s="640"/>
      <c r="AB705" s="642"/>
      <c r="AC705" s="640"/>
      <c r="AD705" s="642"/>
      <c r="AE705" s="640"/>
      <c r="AF705" s="642"/>
      <c r="AG705" s="640"/>
      <c r="AH705" s="642"/>
      <c r="AI705" s="640"/>
      <c r="AJ705" s="642"/>
      <c r="AK705" s="640"/>
      <c r="AL705" s="642"/>
      <c r="AM705" s="640"/>
      <c r="AN705" s="642"/>
      <c r="AO705" s="640"/>
      <c r="AP705" s="642"/>
      <c r="AQ705" s="640"/>
      <c r="AR705" s="642"/>
      <c r="AS705" s="640"/>
      <c r="AT705" s="642"/>
      <c r="AU705" s="640"/>
      <c r="AV705" s="642"/>
      <c r="AW705" s="640"/>
      <c r="AX705" s="642"/>
      <c r="AY705" s="640"/>
      <c r="AZ705" s="642"/>
      <c r="BA705" s="640"/>
      <c r="BB705" s="642"/>
      <c r="BC705" s="640"/>
      <c r="BD705" s="642"/>
      <c r="BE705" s="640"/>
      <c r="BF705" s="642"/>
      <c r="BG705" s="640"/>
      <c r="BH705" s="642"/>
      <c r="BI705" s="640"/>
      <c r="BJ705" s="642"/>
      <c r="BK705" s="640"/>
      <c r="BL705" s="642"/>
      <c r="BM705" s="640"/>
      <c r="BN705" s="642"/>
      <c r="BO705" s="640"/>
      <c r="BP705" s="642"/>
      <c r="BQ705" s="640"/>
      <c r="BR705" s="642"/>
      <c r="BS705" s="643">
        <f t="shared" si="115"/>
        <v>0</v>
      </c>
      <c r="BT705" s="644">
        <f t="shared" si="116"/>
        <v>0</v>
      </c>
      <c r="BU705" s="644">
        <f t="shared" si="117"/>
        <v>0</v>
      </c>
      <c r="BV705" s="644">
        <f t="shared" si="118"/>
        <v>0</v>
      </c>
      <c r="BW705" s="645">
        <f t="shared" si="477"/>
        <v>0</v>
      </c>
      <c r="BX705" s="338"/>
      <c r="BY705" s="338"/>
      <c r="BZ705" s="338"/>
      <c r="CA705" s="338"/>
      <c r="CB705" s="338"/>
      <c r="CC705" s="338"/>
    </row>
    <row r="706" ht="15.75" customHeight="1">
      <c r="A706" s="338"/>
      <c r="B706" s="338"/>
      <c r="C706" s="818"/>
      <c r="D706" s="638">
        <f t="shared" ref="D706:E706" si="721">I706+K706+M706+O706+Q706+S706+U706+W706+Y706+AA706+AC706+AE706+AG706+AI706+AK706+AM706+AO706+AQ706+AS706+AU706+AW706+AY706+BA706+BC706+BE706+BG706+BI706+BK706+BM706+BO706+BQ706</f>
        <v>0</v>
      </c>
      <c r="E706" s="505">
        <f t="shared" si="721"/>
        <v>0</v>
      </c>
      <c r="F706" s="639">
        <f t="shared" si="113"/>
        <v>0</v>
      </c>
      <c r="G706" s="327"/>
      <c r="H706" s="298">
        <f t="shared" si="114"/>
        <v>0</v>
      </c>
      <c r="I706" s="640"/>
      <c r="J706" s="642"/>
      <c r="K706" s="640"/>
      <c r="L706" s="642"/>
      <c r="M706" s="640"/>
      <c r="N706" s="642"/>
      <c r="O706" s="640"/>
      <c r="P706" s="642"/>
      <c r="Q706" s="640"/>
      <c r="R706" s="642"/>
      <c r="S706" s="640"/>
      <c r="T706" s="642"/>
      <c r="U706" s="640"/>
      <c r="V706" s="642"/>
      <c r="W706" s="640"/>
      <c r="X706" s="642"/>
      <c r="Y706" s="640"/>
      <c r="Z706" s="642"/>
      <c r="AA706" s="640"/>
      <c r="AB706" s="642"/>
      <c r="AC706" s="640"/>
      <c r="AD706" s="642"/>
      <c r="AE706" s="640"/>
      <c r="AF706" s="642"/>
      <c r="AG706" s="640"/>
      <c r="AH706" s="642"/>
      <c r="AI706" s="640"/>
      <c r="AJ706" s="642"/>
      <c r="AK706" s="640"/>
      <c r="AL706" s="642"/>
      <c r="AM706" s="640"/>
      <c r="AN706" s="642"/>
      <c r="AO706" s="640"/>
      <c r="AP706" s="642"/>
      <c r="AQ706" s="640"/>
      <c r="AR706" s="642"/>
      <c r="AS706" s="640"/>
      <c r="AT706" s="642"/>
      <c r="AU706" s="640"/>
      <c r="AV706" s="642"/>
      <c r="AW706" s="640"/>
      <c r="AX706" s="642"/>
      <c r="AY706" s="640"/>
      <c r="AZ706" s="642"/>
      <c r="BA706" s="640"/>
      <c r="BB706" s="642"/>
      <c r="BC706" s="640"/>
      <c r="BD706" s="642"/>
      <c r="BE706" s="640"/>
      <c r="BF706" s="642"/>
      <c r="BG706" s="640"/>
      <c r="BH706" s="642"/>
      <c r="BI706" s="640"/>
      <c r="BJ706" s="642"/>
      <c r="BK706" s="640"/>
      <c r="BL706" s="642"/>
      <c r="BM706" s="640"/>
      <c r="BN706" s="642"/>
      <c r="BO706" s="640"/>
      <c r="BP706" s="642"/>
      <c r="BQ706" s="640"/>
      <c r="BR706" s="642"/>
      <c r="BS706" s="643">
        <f t="shared" si="115"/>
        <v>0</v>
      </c>
      <c r="BT706" s="644">
        <f t="shared" si="116"/>
        <v>0</v>
      </c>
      <c r="BU706" s="644">
        <f t="shared" si="117"/>
        <v>0</v>
      </c>
      <c r="BV706" s="644">
        <f t="shared" si="118"/>
        <v>0</v>
      </c>
      <c r="BW706" s="645">
        <f t="shared" si="477"/>
        <v>0</v>
      </c>
      <c r="BX706" s="338"/>
      <c r="BY706" s="338"/>
      <c r="BZ706" s="338"/>
      <c r="CA706" s="338"/>
      <c r="CB706" s="338"/>
      <c r="CC706" s="338"/>
    </row>
    <row r="707" ht="15.75" customHeight="1">
      <c r="A707" s="338"/>
      <c r="B707" s="338"/>
      <c r="C707" s="818"/>
      <c r="D707" s="638">
        <f t="shared" ref="D707:E707" si="722">I707+K707+M707+O707+Q707+S707+U707+W707+Y707+AA707+AC707+AE707+AG707+AI707+AK707+AM707+AO707+AQ707+AS707+AU707+AW707+AY707+BA707+BC707+BE707+BG707+BI707+BK707+BM707+BO707+BQ707</f>
        <v>0</v>
      </c>
      <c r="E707" s="505">
        <f t="shared" si="722"/>
        <v>0</v>
      </c>
      <c r="F707" s="639">
        <f t="shared" si="113"/>
        <v>0</v>
      </c>
      <c r="G707" s="327"/>
      <c r="H707" s="298">
        <f t="shared" si="114"/>
        <v>0</v>
      </c>
      <c r="I707" s="640"/>
      <c r="J707" s="642"/>
      <c r="K707" s="640"/>
      <c r="L707" s="642"/>
      <c r="M707" s="640"/>
      <c r="N707" s="642"/>
      <c r="O707" s="640"/>
      <c r="P707" s="642"/>
      <c r="Q707" s="640"/>
      <c r="R707" s="642"/>
      <c r="S707" s="640"/>
      <c r="T707" s="642"/>
      <c r="U707" s="640"/>
      <c r="V707" s="642"/>
      <c r="W707" s="640"/>
      <c r="X707" s="642"/>
      <c r="Y707" s="640"/>
      <c r="Z707" s="642"/>
      <c r="AA707" s="640"/>
      <c r="AB707" s="642"/>
      <c r="AC707" s="640"/>
      <c r="AD707" s="642"/>
      <c r="AE707" s="640"/>
      <c r="AF707" s="642"/>
      <c r="AG707" s="640"/>
      <c r="AH707" s="642"/>
      <c r="AI707" s="640"/>
      <c r="AJ707" s="642"/>
      <c r="AK707" s="640"/>
      <c r="AL707" s="642"/>
      <c r="AM707" s="640"/>
      <c r="AN707" s="642"/>
      <c r="AO707" s="640"/>
      <c r="AP707" s="642"/>
      <c r="AQ707" s="640"/>
      <c r="AR707" s="642"/>
      <c r="AS707" s="640"/>
      <c r="AT707" s="642"/>
      <c r="AU707" s="640"/>
      <c r="AV707" s="642"/>
      <c r="AW707" s="640"/>
      <c r="AX707" s="642"/>
      <c r="AY707" s="640"/>
      <c r="AZ707" s="642"/>
      <c r="BA707" s="640"/>
      <c r="BB707" s="642"/>
      <c r="BC707" s="640"/>
      <c r="BD707" s="642"/>
      <c r="BE707" s="640"/>
      <c r="BF707" s="642"/>
      <c r="BG707" s="640"/>
      <c r="BH707" s="642"/>
      <c r="BI707" s="640"/>
      <c r="BJ707" s="642"/>
      <c r="BK707" s="640"/>
      <c r="BL707" s="642"/>
      <c r="BM707" s="640"/>
      <c r="BN707" s="642"/>
      <c r="BO707" s="640"/>
      <c r="BP707" s="642"/>
      <c r="BQ707" s="640"/>
      <c r="BR707" s="642"/>
      <c r="BS707" s="643">
        <f t="shared" si="115"/>
        <v>0</v>
      </c>
      <c r="BT707" s="644">
        <f t="shared" si="116"/>
        <v>0</v>
      </c>
      <c r="BU707" s="644">
        <f t="shared" si="117"/>
        <v>0</v>
      </c>
      <c r="BV707" s="644">
        <f t="shared" si="118"/>
        <v>0</v>
      </c>
      <c r="BW707" s="645">
        <f t="shared" si="477"/>
        <v>0</v>
      </c>
      <c r="BX707" s="338"/>
      <c r="BY707" s="338"/>
      <c r="BZ707" s="338"/>
      <c r="CA707" s="338"/>
      <c r="CB707" s="338"/>
      <c r="CC707" s="338"/>
    </row>
    <row r="708" ht="15.75" customHeight="1">
      <c r="A708" s="338"/>
      <c r="B708" s="338"/>
      <c r="C708" s="818"/>
      <c r="D708" s="638">
        <f t="shared" ref="D708:E708" si="723">I708+K708+M708+O708+Q708+S708+U708+W708+Y708+AA708+AC708+AE708+AG708+AI708+AK708+AM708+AO708+AQ708+AS708+AU708+AW708+AY708+BA708+BC708+BE708+BG708+BI708+BK708+BM708+BO708+BQ708</f>
        <v>0</v>
      </c>
      <c r="E708" s="505">
        <f t="shared" si="723"/>
        <v>0</v>
      </c>
      <c r="F708" s="639">
        <f t="shared" si="113"/>
        <v>0</v>
      </c>
      <c r="G708" s="327"/>
      <c r="H708" s="298">
        <f t="shared" si="114"/>
        <v>0</v>
      </c>
      <c r="I708" s="640"/>
      <c r="J708" s="642"/>
      <c r="K708" s="640"/>
      <c r="L708" s="642"/>
      <c r="M708" s="640"/>
      <c r="N708" s="642"/>
      <c r="O708" s="640"/>
      <c r="P708" s="642"/>
      <c r="Q708" s="640"/>
      <c r="R708" s="642"/>
      <c r="S708" s="640"/>
      <c r="T708" s="642"/>
      <c r="U708" s="640"/>
      <c r="V708" s="642"/>
      <c r="W708" s="640"/>
      <c r="X708" s="642"/>
      <c r="Y708" s="640"/>
      <c r="Z708" s="642"/>
      <c r="AA708" s="640"/>
      <c r="AB708" s="642"/>
      <c r="AC708" s="640"/>
      <c r="AD708" s="642"/>
      <c r="AE708" s="640"/>
      <c r="AF708" s="642"/>
      <c r="AG708" s="640"/>
      <c r="AH708" s="642"/>
      <c r="AI708" s="640"/>
      <c r="AJ708" s="642"/>
      <c r="AK708" s="640"/>
      <c r="AL708" s="642"/>
      <c r="AM708" s="640"/>
      <c r="AN708" s="642"/>
      <c r="AO708" s="640"/>
      <c r="AP708" s="642"/>
      <c r="AQ708" s="640"/>
      <c r="AR708" s="642"/>
      <c r="AS708" s="640"/>
      <c r="AT708" s="642"/>
      <c r="AU708" s="640"/>
      <c r="AV708" s="642"/>
      <c r="AW708" s="640"/>
      <c r="AX708" s="642"/>
      <c r="AY708" s="640"/>
      <c r="AZ708" s="642"/>
      <c r="BA708" s="640"/>
      <c r="BB708" s="642"/>
      <c r="BC708" s="640"/>
      <c r="BD708" s="642"/>
      <c r="BE708" s="640"/>
      <c r="BF708" s="642"/>
      <c r="BG708" s="640"/>
      <c r="BH708" s="642"/>
      <c r="BI708" s="640"/>
      <c r="BJ708" s="642"/>
      <c r="BK708" s="640"/>
      <c r="BL708" s="642"/>
      <c r="BM708" s="640"/>
      <c r="BN708" s="642"/>
      <c r="BO708" s="640"/>
      <c r="BP708" s="642"/>
      <c r="BQ708" s="640"/>
      <c r="BR708" s="642"/>
      <c r="BS708" s="643">
        <f t="shared" si="115"/>
        <v>0</v>
      </c>
      <c r="BT708" s="644">
        <f t="shared" si="116"/>
        <v>0</v>
      </c>
      <c r="BU708" s="644">
        <f t="shared" si="117"/>
        <v>0</v>
      </c>
      <c r="BV708" s="644">
        <f t="shared" si="118"/>
        <v>0</v>
      </c>
      <c r="BW708" s="645">
        <f t="shared" si="477"/>
        <v>0</v>
      </c>
      <c r="BX708" s="338"/>
      <c r="BY708" s="338"/>
      <c r="BZ708" s="338"/>
      <c r="CA708" s="338"/>
      <c r="CB708" s="338"/>
      <c r="CC708" s="338"/>
    </row>
    <row r="709" ht="15.75" customHeight="1">
      <c r="A709" s="338"/>
      <c r="B709" s="338"/>
      <c r="C709" s="818"/>
      <c r="D709" s="638">
        <f t="shared" ref="D709:E709" si="724">I709+K709+M709+O709+Q709+S709+U709+W709+Y709+AA709+AC709+AE709+AG709+AI709+AK709+AM709+AO709+AQ709+AS709+AU709+AW709+AY709+BA709+BC709+BE709+BG709+BI709+BK709+BM709+BO709+BQ709</f>
        <v>0</v>
      </c>
      <c r="E709" s="505">
        <f t="shared" si="724"/>
        <v>0</v>
      </c>
      <c r="F709" s="639">
        <f t="shared" si="113"/>
        <v>0</v>
      </c>
      <c r="G709" s="327"/>
      <c r="H709" s="298">
        <f t="shared" si="114"/>
        <v>0</v>
      </c>
      <c r="I709" s="640"/>
      <c r="J709" s="642"/>
      <c r="K709" s="640"/>
      <c r="L709" s="642"/>
      <c r="M709" s="640"/>
      <c r="N709" s="642"/>
      <c r="O709" s="640"/>
      <c r="P709" s="642"/>
      <c r="Q709" s="640"/>
      <c r="R709" s="642"/>
      <c r="S709" s="640"/>
      <c r="T709" s="642"/>
      <c r="U709" s="640"/>
      <c r="V709" s="642"/>
      <c r="W709" s="640"/>
      <c r="X709" s="642"/>
      <c r="Y709" s="640"/>
      <c r="Z709" s="642"/>
      <c r="AA709" s="640"/>
      <c r="AB709" s="642"/>
      <c r="AC709" s="640"/>
      <c r="AD709" s="642"/>
      <c r="AE709" s="640"/>
      <c r="AF709" s="642"/>
      <c r="AG709" s="640"/>
      <c r="AH709" s="642"/>
      <c r="AI709" s="640"/>
      <c r="AJ709" s="642"/>
      <c r="AK709" s="640"/>
      <c r="AL709" s="642"/>
      <c r="AM709" s="640"/>
      <c r="AN709" s="642"/>
      <c r="AO709" s="640"/>
      <c r="AP709" s="642"/>
      <c r="AQ709" s="640"/>
      <c r="AR709" s="642"/>
      <c r="AS709" s="640"/>
      <c r="AT709" s="642"/>
      <c r="AU709" s="640"/>
      <c r="AV709" s="642"/>
      <c r="AW709" s="640"/>
      <c r="AX709" s="642"/>
      <c r="AY709" s="640"/>
      <c r="AZ709" s="642"/>
      <c r="BA709" s="640"/>
      <c r="BB709" s="642"/>
      <c r="BC709" s="640"/>
      <c r="BD709" s="642"/>
      <c r="BE709" s="640"/>
      <c r="BF709" s="642"/>
      <c r="BG709" s="640"/>
      <c r="BH709" s="642"/>
      <c r="BI709" s="640"/>
      <c r="BJ709" s="642"/>
      <c r="BK709" s="640"/>
      <c r="BL709" s="642"/>
      <c r="BM709" s="640"/>
      <c r="BN709" s="642"/>
      <c r="BO709" s="640"/>
      <c r="BP709" s="642"/>
      <c r="BQ709" s="640"/>
      <c r="BR709" s="642"/>
      <c r="BS709" s="643">
        <f t="shared" si="115"/>
        <v>0</v>
      </c>
      <c r="BT709" s="644">
        <f t="shared" si="116"/>
        <v>0</v>
      </c>
      <c r="BU709" s="644">
        <f t="shared" si="117"/>
        <v>0</v>
      </c>
      <c r="BV709" s="644">
        <f t="shared" si="118"/>
        <v>0</v>
      </c>
      <c r="BW709" s="645">
        <f t="shared" si="477"/>
        <v>0</v>
      </c>
      <c r="BX709" s="338"/>
      <c r="BY709" s="338"/>
      <c r="BZ709" s="338"/>
      <c r="CA709" s="338"/>
      <c r="CB709" s="338"/>
      <c r="CC709" s="338"/>
    </row>
    <row r="710" ht="15.75" customHeight="1">
      <c r="A710" s="338"/>
      <c r="B710" s="338"/>
      <c r="C710" s="818"/>
      <c r="D710" s="638">
        <f t="shared" ref="D710:E710" si="725">I710+K710+M710+O710+Q710+S710+U710+W710+Y710+AA710+AC710+AE710+AG710+AI710+AK710+AM710+AO710+AQ710+AS710+AU710+AW710+AY710+BA710+BC710+BE710+BG710+BI710+BK710+BM710+BO710+BQ710</f>
        <v>0</v>
      </c>
      <c r="E710" s="505">
        <f t="shared" si="725"/>
        <v>0</v>
      </c>
      <c r="F710" s="639">
        <f t="shared" si="113"/>
        <v>0</v>
      </c>
      <c r="G710" s="327"/>
      <c r="H710" s="298">
        <f t="shared" si="114"/>
        <v>0</v>
      </c>
      <c r="I710" s="640"/>
      <c r="J710" s="642"/>
      <c r="K710" s="640"/>
      <c r="L710" s="642"/>
      <c r="M710" s="640"/>
      <c r="N710" s="642"/>
      <c r="O710" s="640"/>
      <c r="P710" s="642"/>
      <c r="Q710" s="640"/>
      <c r="R710" s="642"/>
      <c r="S710" s="640"/>
      <c r="T710" s="642"/>
      <c r="U710" s="640"/>
      <c r="V710" s="642"/>
      <c r="W710" s="640"/>
      <c r="X710" s="642"/>
      <c r="Y710" s="640"/>
      <c r="Z710" s="642"/>
      <c r="AA710" s="640"/>
      <c r="AB710" s="642"/>
      <c r="AC710" s="640"/>
      <c r="AD710" s="642"/>
      <c r="AE710" s="640"/>
      <c r="AF710" s="642"/>
      <c r="AG710" s="640"/>
      <c r="AH710" s="642"/>
      <c r="AI710" s="640"/>
      <c r="AJ710" s="642"/>
      <c r="AK710" s="640"/>
      <c r="AL710" s="642"/>
      <c r="AM710" s="640"/>
      <c r="AN710" s="642"/>
      <c r="AO710" s="640"/>
      <c r="AP710" s="642"/>
      <c r="AQ710" s="640"/>
      <c r="AR710" s="642"/>
      <c r="AS710" s="640"/>
      <c r="AT710" s="642"/>
      <c r="AU710" s="640"/>
      <c r="AV710" s="642"/>
      <c r="AW710" s="640"/>
      <c r="AX710" s="642"/>
      <c r="AY710" s="640"/>
      <c r="AZ710" s="642"/>
      <c r="BA710" s="640"/>
      <c r="BB710" s="642"/>
      <c r="BC710" s="640"/>
      <c r="BD710" s="642"/>
      <c r="BE710" s="640"/>
      <c r="BF710" s="642"/>
      <c r="BG710" s="640"/>
      <c r="BH710" s="642"/>
      <c r="BI710" s="640"/>
      <c r="BJ710" s="642"/>
      <c r="BK710" s="640"/>
      <c r="BL710" s="642"/>
      <c r="BM710" s="640"/>
      <c r="BN710" s="642"/>
      <c r="BO710" s="640"/>
      <c r="BP710" s="642"/>
      <c r="BQ710" s="640"/>
      <c r="BR710" s="642"/>
      <c r="BS710" s="643">
        <f t="shared" si="115"/>
        <v>0</v>
      </c>
      <c r="BT710" s="644">
        <f t="shared" si="116"/>
        <v>0</v>
      </c>
      <c r="BU710" s="644">
        <f t="shared" si="117"/>
        <v>0</v>
      </c>
      <c r="BV710" s="644">
        <f t="shared" si="118"/>
        <v>0</v>
      </c>
      <c r="BW710" s="645">
        <f t="shared" si="477"/>
        <v>0</v>
      </c>
      <c r="BX710" s="338"/>
      <c r="BY710" s="338"/>
      <c r="BZ710" s="338"/>
      <c r="CA710" s="338"/>
      <c r="CB710" s="338"/>
      <c r="CC710" s="338"/>
    </row>
    <row r="711" ht="15.75" customHeight="1">
      <c r="A711" s="338"/>
      <c r="B711" s="338"/>
      <c r="C711" s="818"/>
      <c r="D711" s="638">
        <f t="shared" ref="D711:E711" si="726">I711+K711+M711+O711+Q711+S711+U711+W711+Y711+AA711+AC711+AE711+AG711+AI711+AK711+AM711+AO711+AQ711+AS711+AU711+AW711+AY711+BA711+BC711+BE711+BG711+BI711+BK711+BM711+BO711+BQ711</f>
        <v>0</v>
      </c>
      <c r="E711" s="505">
        <f t="shared" si="726"/>
        <v>0</v>
      </c>
      <c r="F711" s="639">
        <f t="shared" si="113"/>
        <v>0</v>
      </c>
      <c r="G711" s="327"/>
      <c r="H711" s="298">
        <f t="shared" si="114"/>
        <v>0</v>
      </c>
      <c r="I711" s="640"/>
      <c r="J711" s="642"/>
      <c r="K711" s="640"/>
      <c r="L711" s="642"/>
      <c r="M711" s="640"/>
      <c r="N711" s="642"/>
      <c r="O711" s="640"/>
      <c r="P711" s="642"/>
      <c r="Q711" s="640"/>
      <c r="R711" s="642"/>
      <c r="S711" s="640"/>
      <c r="T711" s="642"/>
      <c r="U711" s="640"/>
      <c r="V711" s="642"/>
      <c r="W711" s="640"/>
      <c r="X711" s="642"/>
      <c r="Y711" s="640"/>
      <c r="Z711" s="642"/>
      <c r="AA711" s="640"/>
      <c r="AB711" s="642"/>
      <c r="AC711" s="640"/>
      <c r="AD711" s="642"/>
      <c r="AE711" s="640"/>
      <c r="AF711" s="642"/>
      <c r="AG711" s="640"/>
      <c r="AH711" s="642"/>
      <c r="AI711" s="640"/>
      <c r="AJ711" s="642"/>
      <c r="AK711" s="640"/>
      <c r="AL711" s="642"/>
      <c r="AM711" s="640"/>
      <c r="AN711" s="642"/>
      <c r="AO711" s="640"/>
      <c r="AP711" s="642"/>
      <c r="AQ711" s="640"/>
      <c r="AR711" s="642"/>
      <c r="AS711" s="640"/>
      <c r="AT711" s="642"/>
      <c r="AU711" s="640"/>
      <c r="AV711" s="642"/>
      <c r="AW711" s="640"/>
      <c r="AX711" s="642"/>
      <c r="AY711" s="640"/>
      <c r="AZ711" s="642"/>
      <c r="BA711" s="640"/>
      <c r="BB711" s="642"/>
      <c r="BC711" s="640"/>
      <c r="BD711" s="642"/>
      <c r="BE711" s="640"/>
      <c r="BF711" s="642"/>
      <c r="BG711" s="640"/>
      <c r="BH711" s="642"/>
      <c r="BI711" s="640"/>
      <c r="BJ711" s="642"/>
      <c r="BK711" s="640"/>
      <c r="BL711" s="642"/>
      <c r="BM711" s="640"/>
      <c r="BN711" s="642"/>
      <c r="BO711" s="640"/>
      <c r="BP711" s="642"/>
      <c r="BQ711" s="640"/>
      <c r="BR711" s="642"/>
      <c r="BS711" s="643">
        <f t="shared" si="115"/>
        <v>0</v>
      </c>
      <c r="BT711" s="644">
        <f t="shared" si="116"/>
        <v>0</v>
      </c>
      <c r="BU711" s="644">
        <f t="shared" si="117"/>
        <v>0</v>
      </c>
      <c r="BV711" s="644">
        <f t="shared" si="118"/>
        <v>0</v>
      </c>
      <c r="BW711" s="645">
        <f t="shared" si="477"/>
        <v>0</v>
      </c>
      <c r="BX711" s="338"/>
      <c r="BY711" s="338"/>
      <c r="BZ711" s="338"/>
      <c r="CA711" s="338"/>
      <c r="CB711" s="338"/>
      <c r="CC711" s="338"/>
    </row>
    <row r="712" ht="15.75" customHeight="1">
      <c r="A712" s="338"/>
      <c r="B712" s="338"/>
      <c r="C712" s="818"/>
      <c r="D712" s="638">
        <f t="shared" ref="D712:E712" si="727">I712+K712+M712+O712+Q712+S712+U712+W712+Y712+AA712+AC712+AE712+AG712+AI712+AK712+AM712+AO712+AQ712+AS712+AU712+AW712+AY712+BA712+BC712+BE712+BG712+BI712+BK712+BM712+BO712+BQ712</f>
        <v>0</v>
      </c>
      <c r="E712" s="505">
        <f t="shared" si="727"/>
        <v>0</v>
      </c>
      <c r="F712" s="639">
        <f t="shared" si="113"/>
        <v>0</v>
      </c>
      <c r="G712" s="327"/>
      <c r="H712" s="298">
        <f t="shared" si="114"/>
        <v>0</v>
      </c>
      <c r="I712" s="640"/>
      <c r="J712" s="642"/>
      <c r="K712" s="640"/>
      <c r="L712" s="642"/>
      <c r="M712" s="640"/>
      <c r="N712" s="642"/>
      <c r="O712" s="640"/>
      <c r="P712" s="642"/>
      <c r="Q712" s="640"/>
      <c r="R712" s="642"/>
      <c r="S712" s="640"/>
      <c r="T712" s="642"/>
      <c r="U712" s="640"/>
      <c r="V712" s="642"/>
      <c r="W712" s="640"/>
      <c r="X712" s="642"/>
      <c r="Y712" s="640"/>
      <c r="Z712" s="642"/>
      <c r="AA712" s="640"/>
      <c r="AB712" s="642"/>
      <c r="AC712" s="640"/>
      <c r="AD712" s="642"/>
      <c r="AE712" s="640"/>
      <c r="AF712" s="642"/>
      <c r="AG712" s="640"/>
      <c r="AH712" s="642"/>
      <c r="AI712" s="640"/>
      <c r="AJ712" s="642"/>
      <c r="AK712" s="640"/>
      <c r="AL712" s="642"/>
      <c r="AM712" s="640"/>
      <c r="AN712" s="642"/>
      <c r="AO712" s="640"/>
      <c r="AP712" s="642"/>
      <c r="AQ712" s="640"/>
      <c r="AR712" s="642"/>
      <c r="AS712" s="640"/>
      <c r="AT712" s="642"/>
      <c r="AU712" s="640"/>
      <c r="AV712" s="642"/>
      <c r="AW712" s="640"/>
      <c r="AX712" s="642"/>
      <c r="AY712" s="640"/>
      <c r="AZ712" s="642"/>
      <c r="BA712" s="640"/>
      <c r="BB712" s="642"/>
      <c r="BC712" s="640"/>
      <c r="BD712" s="642"/>
      <c r="BE712" s="640"/>
      <c r="BF712" s="642"/>
      <c r="BG712" s="640"/>
      <c r="BH712" s="642"/>
      <c r="BI712" s="640"/>
      <c r="BJ712" s="642"/>
      <c r="BK712" s="640"/>
      <c r="BL712" s="642"/>
      <c r="BM712" s="640"/>
      <c r="BN712" s="642"/>
      <c r="BO712" s="640"/>
      <c r="BP712" s="642"/>
      <c r="BQ712" s="640"/>
      <c r="BR712" s="642"/>
      <c r="BS712" s="643">
        <f t="shared" si="115"/>
        <v>0</v>
      </c>
      <c r="BT712" s="644">
        <f t="shared" si="116"/>
        <v>0</v>
      </c>
      <c r="BU712" s="644">
        <f t="shared" si="117"/>
        <v>0</v>
      </c>
      <c r="BV712" s="644">
        <f t="shared" si="118"/>
        <v>0</v>
      </c>
      <c r="BW712" s="645">
        <f t="shared" si="477"/>
        <v>0</v>
      </c>
      <c r="BX712" s="338"/>
      <c r="BY712" s="338"/>
      <c r="BZ712" s="338"/>
      <c r="CA712" s="338"/>
      <c r="CB712" s="338"/>
      <c r="CC712" s="338"/>
    </row>
    <row r="713" ht="15.75" customHeight="1">
      <c r="A713" s="338"/>
      <c r="B713" s="338"/>
      <c r="C713" s="818"/>
      <c r="D713" s="638">
        <f t="shared" ref="D713:E713" si="728">I713+K713+M713+O713+Q713+S713+U713+W713+Y713+AA713+AC713+AE713+AG713+AI713+AK713+AM713+AO713+AQ713+AS713+AU713+AW713+AY713+BA713+BC713+BE713+BG713+BI713+BK713+BM713+BO713+BQ713</f>
        <v>0</v>
      </c>
      <c r="E713" s="505">
        <f t="shared" si="728"/>
        <v>0</v>
      </c>
      <c r="F713" s="639">
        <f t="shared" si="113"/>
        <v>0</v>
      </c>
      <c r="G713" s="327"/>
      <c r="H713" s="298">
        <f t="shared" si="114"/>
        <v>0</v>
      </c>
      <c r="I713" s="640"/>
      <c r="J713" s="642"/>
      <c r="K713" s="640"/>
      <c r="L713" s="642"/>
      <c r="M713" s="640"/>
      <c r="N713" s="642"/>
      <c r="O713" s="640"/>
      <c r="P713" s="642"/>
      <c r="Q713" s="640"/>
      <c r="R713" s="642"/>
      <c r="S713" s="640"/>
      <c r="T713" s="642"/>
      <c r="U713" s="640"/>
      <c r="V713" s="642"/>
      <c r="W713" s="640"/>
      <c r="X713" s="642"/>
      <c r="Y713" s="640"/>
      <c r="Z713" s="642"/>
      <c r="AA713" s="640"/>
      <c r="AB713" s="642"/>
      <c r="AC713" s="640"/>
      <c r="AD713" s="642"/>
      <c r="AE713" s="640"/>
      <c r="AF713" s="642"/>
      <c r="AG713" s="640"/>
      <c r="AH713" s="642"/>
      <c r="AI713" s="640"/>
      <c r="AJ713" s="642"/>
      <c r="AK713" s="640"/>
      <c r="AL713" s="642"/>
      <c r="AM713" s="640"/>
      <c r="AN713" s="642"/>
      <c r="AO713" s="640"/>
      <c r="AP713" s="642"/>
      <c r="AQ713" s="640"/>
      <c r="AR713" s="642"/>
      <c r="AS713" s="640"/>
      <c r="AT713" s="642"/>
      <c r="AU713" s="640"/>
      <c r="AV713" s="642"/>
      <c r="AW713" s="640"/>
      <c r="AX713" s="642"/>
      <c r="AY713" s="640"/>
      <c r="AZ713" s="642"/>
      <c r="BA713" s="640"/>
      <c r="BB713" s="642"/>
      <c r="BC713" s="640"/>
      <c r="BD713" s="642"/>
      <c r="BE713" s="640"/>
      <c r="BF713" s="642"/>
      <c r="BG713" s="640"/>
      <c r="BH713" s="642"/>
      <c r="BI713" s="640"/>
      <c r="BJ713" s="642"/>
      <c r="BK713" s="640"/>
      <c r="BL713" s="642"/>
      <c r="BM713" s="640"/>
      <c r="BN713" s="642"/>
      <c r="BO713" s="640"/>
      <c r="BP713" s="642"/>
      <c r="BQ713" s="640"/>
      <c r="BR713" s="642"/>
      <c r="BS713" s="643">
        <f t="shared" si="115"/>
        <v>0</v>
      </c>
      <c r="BT713" s="644">
        <f t="shared" si="116"/>
        <v>0</v>
      </c>
      <c r="BU713" s="644">
        <f t="shared" si="117"/>
        <v>0</v>
      </c>
      <c r="BV713" s="644">
        <f t="shared" si="118"/>
        <v>0</v>
      </c>
      <c r="BW713" s="645">
        <f t="shared" si="477"/>
        <v>0</v>
      </c>
      <c r="BX713" s="338"/>
      <c r="BY713" s="338"/>
      <c r="BZ713" s="338"/>
      <c r="CA713" s="338"/>
      <c r="CB713" s="338"/>
      <c r="CC713" s="338"/>
    </row>
    <row r="714" ht="15.75" customHeight="1">
      <c r="A714" s="338"/>
      <c r="B714" s="338"/>
      <c r="C714" s="818"/>
      <c r="D714" s="638">
        <f t="shared" ref="D714:E714" si="729">I714+K714+M714+O714+Q714+S714+U714+W714+Y714+AA714+AC714+AE714+AG714+AI714+AK714+AM714+AO714+AQ714+AS714+AU714+AW714+AY714+BA714+BC714+BE714+BG714+BI714+BK714+BM714+BO714+BQ714</f>
        <v>0</v>
      </c>
      <c r="E714" s="505">
        <f t="shared" si="729"/>
        <v>0</v>
      </c>
      <c r="F714" s="639">
        <f t="shared" si="113"/>
        <v>0</v>
      </c>
      <c r="G714" s="327"/>
      <c r="H714" s="298">
        <f t="shared" si="114"/>
        <v>0</v>
      </c>
      <c r="I714" s="640"/>
      <c r="J714" s="642"/>
      <c r="K714" s="640"/>
      <c r="L714" s="642"/>
      <c r="M714" s="640"/>
      <c r="N714" s="642"/>
      <c r="O714" s="640"/>
      <c r="P714" s="642"/>
      <c r="Q714" s="640"/>
      <c r="R714" s="642"/>
      <c r="S714" s="640"/>
      <c r="T714" s="642"/>
      <c r="U714" s="640"/>
      <c r="V714" s="642"/>
      <c r="W714" s="640"/>
      <c r="X714" s="642"/>
      <c r="Y714" s="640"/>
      <c r="Z714" s="642"/>
      <c r="AA714" s="640"/>
      <c r="AB714" s="642"/>
      <c r="AC714" s="640"/>
      <c r="AD714" s="642"/>
      <c r="AE714" s="640"/>
      <c r="AF714" s="642"/>
      <c r="AG714" s="640"/>
      <c r="AH714" s="642"/>
      <c r="AI714" s="640"/>
      <c r="AJ714" s="642"/>
      <c r="AK714" s="640"/>
      <c r="AL714" s="642"/>
      <c r="AM714" s="640"/>
      <c r="AN714" s="642"/>
      <c r="AO714" s="640"/>
      <c r="AP714" s="642"/>
      <c r="AQ714" s="640"/>
      <c r="AR714" s="642"/>
      <c r="AS714" s="640"/>
      <c r="AT714" s="642"/>
      <c r="AU714" s="640"/>
      <c r="AV714" s="642"/>
      <c r="AW714" s="640"/>
      <c r="AX714" s="642"/>
      <c r="AY714" s="640"/>
      <c r="AZ714" s="642"/>
      <c r="BA714" s="640"/>
      <c r="BB714" s="642"/>
      <c r="BC714" s="640"/>
      <c r="BD714" s="642"/>
      <c r="BE714" s="640"/>
      <c r="BF714" s="642"/>
      <c r="BG714" s="640"/>
      <c r="BH714" s="642"/>
      <c r="BI714" s="640"/>
      <c r="BJ714" s="642"/>
      <c r="BK714" s="640"/>
      <c r="BL714" s="642"/>
      <c r="BM714" s="640"/>
      <c r="BN714" s="642"/>
      <c r="BO714" s="640"/>
      <c r="BP714" s="642"/>
      <c r="BQ714" s="640"/>
      <c r="BR714" s="642"/>
      <c r="BS714" s="643">
        <f t="shared" si="115"/>
        <v>0</v>
      </c>
      <c r="BT714" s="644">
        <f t="shared" si="116"/>
        <v>0</v>
      </c>
      <c r="BU714" s="644">
        <f t="shared" si="117"/>
        <v>0</v>
      </c>
      <c r="BV714" s="644">
        <f t="shared" si="118"/>
        <v>0</v>
      </c>
      <c r="BW714" s="645">
        <f t="shared" si="477"/>
        <v>0</v>
      </c>
      <c r="BX714" s="338"/>
      <c r="BY714" s="338"/>
      <c r="BZ714" s="338"/>
      <c r="CA714" s="338"/>
      <c r="CB714" s="338"/>
      <c r="CC714" s="338"/>
    </row>
    <row r="715" ht="15.75" customHeight="1">
      <c r="A715" s="338"/>
      <c r="B715" s="338"/>
      <c r="C715" s="818"/>
      <c r="D715" s="638">
        <f t="shared" ref="D715:E715" si="730">I715+K715+M715+O715+Q715+S715+U715+W715+Y715+AA715+AC715+AE715+AG715+AI715+AK715+AM715+AO715+AQ715+AS715+AU715+AW715+AY715+BA715+BC715+BE715+BG715+BI715+BK715+BM715+BO715+BQ715</f>
        <v>0</v>
      </c>
      <c r="E715" s="505">
        <f t="shared" si="730"/>
        <v>0</v>
      </c>
      <c r="F715" s="639">
        <f t="shared" si="113"/>
        <v>0</v>
      </c>
      <c r="G715" s="327"/>
      <c r="H715" s="298">
        <f t="shared" si="114"/>
        <v>0</v>
      </c>
      <c r="I715" s="640"/>
      <c r="J715" s="642"/>
      <c r="K715" s="640"/>
      <c r="L715" s="642"/>
      <c r="M715" s="640"/>
      <c r="N715" s="642"/>
      <c r="O715" s="640"/>
      <c r="P715" s="642"/>
      <c r="Q715" s="640"/>
      <c r="R715" s="642"/>
      <c r="S715" s="640"/>
      <c r="T715" s="642"/>
      <c r="U715" s="640"/>
      <c r="V715" s="642"/>
      <c r="W715" s="640"/>
      <c r="X715" s="642"/>
      <c r="Y715" s="640"/>
      <c r="Z715" s="642"/>
      <c r="AA715" s="640"/>
      <c r="AB715" s="642"/>
      <c r="AC715" s="640"/>
      <c r="AD715" s="642"/>
      <c r="AE715" s="640"/>
      <c r="AF715" s="642"/>
      <c r="AG715" s="640"/>
      <c r="AH715" s="642"/>
      <c r="AI715" s="640"/>
      <c r="AJ715" s="642"/>
      <c r="AK715" s="640"/>
      <c r="AL715" s="642"/>
      <c r="AM715" s="640"/>
      <c r="AN715" s="642"/>
      <c r="AO715" s="640"/>
      <c r="AP715" s="642"/>
      <c r="AQ715" s="640"/>
      <c r="AR715" s="642"/>
      <c r="AS715" s="640"/>
      <c r="AT715" s="642"/>
      <c r="AU715" s="640"/>
      <c r="AV715" s="642"/>
      <c r="AW715" s="640"/>
      <c r="AX715" s="642"/>
      <c r="AY715" s="640"/>
      <c r="AZ715" s="642"/>
      <c r="BA715" s="640"/>
      <c r="BB715" s="642"/>
      <c r="BC715" s="640"/>
      <c r="BD715" s="642"/>
      <c r="BE715" s="640"/>
      <c r="BF715" s="642"/>
      <c r="BG715" s="640"/>
      <c r="BH715" s="642"/>
      <c r="BI715" s="640"/>
      <c r="BJ715" s="642"/>
      <c r="BK715" s="640"/>
      <c r="BL715" s="642"/>
      <c r="BM715" s="640"/>
      <c r="BN715" s="642"/>
      <c r="BO715" s="640"/>
      <c r="BP715" s="642"/>
      <c r="BQ715" s="640"/>
      <c r="BR715" s="642"/>
      <c r="BS715" s="643">
        <f t="shared" si="115"/>
        <v>0</v>
      </c>
      <c r="BT715" s="644">
        <f t="shared" si="116"/>
        <v>0</v>
      </c>
      <c r="BU715" s="644">
        <f t="shared" si="117"/>
        <v>0</v>
      </c>
      <c r="BV715" s="644">
        <f t="shared" si="118"/>
        <v>0</v>
      </c>
      <c r="BW715" s="645">
        <f t="shared" si="477"/>
        <v>0</v>
      </c>
      <c r="BX715" s="338"/>
      <c r="BY715" s="338"/>
      <c r="BZ715" s="338"/>
      <c r="CA715" s="338"/>
      <c r="CB715" s="338"/>
      <c r="CC715" s="338"/>
    </row>
    <row r="716" ht="15.75" customHeight="1">
      <c r="A716" s="338"/>
      <c r="B716" s="338"/>
      <c r="C716" s="818"/>
      <c r="D716" s="638">
        <f t="shared" ref="D716:E716" si="731">I716+K716+M716+O716+Q716+S716+U716+W716+Y716+AA716+AC716+AE716+AG716+AI716+AK716+AM716+AO716+AQ716+AS716+AU716+AW716+AY716+BA716+BC716+BE716+BG716+BI716+BK716+BM716+BO716+BQ716</f>
        <v>0</v>
      </c>
      <c r="E716" s="505">
        <f t="shared" si="731"/>
        <v>0</v>
      </c>
      <c r="F716" s="639">
        <f t="shared" si="113"/>
        <v>0</v>
      </c>
      <c r="G716" s="327"/>
      <c r="H716" s="298">
        <f t="shared" si="114"/>
        <v>0</v>
      </c>
      <c r="I716" s="640"/>
      <c r="J716" s="642"/>
      <c r="K716" s="640"/>
      <c r="L716" s="642"/>
      <c r="M716" s="640"/>
      <c r="N716" s="642"/>
      <c r="O716" s="640"/>
      <c r="P716" s="642"/>
      <c r="Q716" s="640"/>
      <c r="R716" s="642"/>
      <c r="S716" s="640"/>
      <c r="T716" s="642"/>
      <c r="U716" s="640"/>
      <c r="V716" s="642"/>
      <c r="W716" s="640"/>
      <c r="X716" s="642"/>
      <c r="Y716" s="640"/>
      <c r="Z716" s="642"/>
      <c r="AA716" s="640"/>
      <c r="AB716" s="642"/>
      <c r="AC716" s="640"/>
      <c r="AD716" s="642"/>
      <c r="AE716" s="640"/>
      <c r="AF716" s="642"/>
      <c r="AG716" s="640"/>
      <c r="AH716" s="642"/>
      <c r="AI716" s="640"/>
      <c r="AJ716" s="642"/>
      <c r="AK716" s="640"/>
      <c r="AL716" s="642"/>
      <c r="AM716" s="640"/>
      <c r="AN716" s="642"/>
      <c r="AO716" s="640"/>
      <c r="AP716" s="642"/>
      <c r="AQ716" s="640"/>
      <c r="AR716" s="642"/>
      <c r="AS716" s="640"/>
      <c r="AT716" s="642"/>
      <c r="AU716" s="640"/>
      <c r="AV716" s="642"/>
      <c r="AW716" s="640"/>
      <c r="AX716" s="642"/>
      <c r="AY716" s="640"/>
      <c r="AZ716" s="642"/>
      <c r="BA716" s="640"/>
      <c r="BB716" s="642"/>
      <c r="BC716" s="640"/>
      <c r="BD716" s="642"/>
      <c r="BE716" s="640"/>
      <c r="BF716" s="642"/>
      <c r="BG716" s="640"/>
      <c r="BH716" s="642"/>
      <c r="BI716" s="640"/>
      <c r="BJ716" s="642"/>
      <c r="BK716" s="640"/>
      <c r="BL716" s="642"/>
      <c r="BM716" s="640"/>
      <c r="BN716" s="642"/>
      <c r="BO716" s="640"/>
      <c r="BP716" s="642"/>
      <c r="BQ716" s="640"/>
      <c r="BR716" s="642"/>
      <c r="BS716" s="643">
        <f t="shared" si="115"/>
        <v>0</v>
      </c>
      <c r="BT716" s="644">
        <f t="shared" si="116"/>
        <v>0</v>
      </c>
      <c r="BU716" s="644">
        <f t="shared" si="117"/>
        <v>0</v>
      </c>
      <c r="BV716" s="644">
        <f t="shared" si="118"/>
        <v>0</v>
      </c>
      <c r="BW716" s="645">
        <f t="shared" si="477"/>
        <v>0</v>
      </c>
      <c r="BX716" s="338"/>
      <c r="BY716" s="338"/>
      <c r="BZ716" s="338"/>
      <c r="CA716" s="338"/>
      <c r="CB716" s="338"/>
      <c r="CC716" s="338"/>
    </row>
    <row r="717" ht="15.75" customHeight="1">
      <c r="A717" s="338"/>
      <c r="B717" s="338"/>
      <c r="C717" s="818"/>
      <c r="D717" s="638">
        <f t="shared" ref="D717:E717" si="732">I717+K717+M717+O717+Q717+S717+U717+W717+Y717+AA717+AC717+AE717+AG717+AI717+AK717+AM717+AO717+AQ717+AS717+AU717+AW717+AY717+BA717+BC717+BE717+BG717+BI717+BK717+BM717+BO717+BQ717</f>
        <v>0</v>
      </c>
      <c r="E717" s="505">
        <f t="shared" si="732"/>
        <v>0</v>
      </c>
      <c r="F717" s="639">
        <f t="shared" si="113"/>
        <v>0</v>
      </c>
      <c r="G717" s="327"/>
      <c r="H717" s="298">
        <f t="shared" si="114"/>
        <v>0</v>
      </c>
      <c r="I717" s="640"/>
      <c r="J717" s="642"/>
      <c r="K717" s="640"/>
      <c r="L717" s="642"/>
      <c r="M717" s="640"/>
      <c r="N717" s="642"/>
      <c r="O717" s="640"/>
      <c r="P717" s="642"/>
      <c r="Q717" s="640"/>
      <c r="R717" s="642"/>
      <c r="S717" s="640"/>
      <c r="T717" s="642"/>
      <c r="U717" s="640"/>
      <c r="V717" s="642"/>
      <c r="W717" s="640"/>
      <c r="X717" s="642"/>
      <c r="Y717" s="640"/>
      <c r="Z717" s="642"/>
      <c r="AA717" s="640"/>
      <c r="AB717" s="642"/>
      <c r="AC717" s="640"/>
      <c r="AD717" s="642"/>
      <c r="AE717" s="640"/>
      <c r="AF717" s="642"/>
      <c r="AG717" s="640"/>
      <c r="AH717" s="642"/>
      <c r="AI717" s="640"/>
      <c r="AJ717" s="642"/>
      <c r="AK717" s="640"/>
      <c r="AL717" s="642"/>
      <c r="AM717" s="640"/>
      <c r="AN717" s="642"/>
      <c r="AO717" s="640"/>
      <c r="AP717" s="642"/>
      <c r="AQ717" s="640"/>
      <c r="AR717" s="642"/>
      <c r="AS717" s="640"/>
      <c r="AT717" s="642"/>
      <c r="AU717" s="640"/>
      <c r="AV717" s="642"/>
      <c r="AW717" s="640"/>
      <c r="AX717" s="642"/>
      <c r="AY717" s="640"/>
      <c r="AZ717" s="642"/>
      <c r="BA717" s="640"/>
      <c r="BB717" s="642"/>
      <c r="BC717" s="640"/>
      <c r="BD717" s="642"/>
      <c r="BE717" s="640"/>
      <c r="BF717" s="642"/>
      <c r="BG717" s="640"/>
      <c r="BH717" s="642"/>
      <c r="BI717" s="640"/>
      <c r="BJ717" s="642"/>
      <c r="BK717" s="640"/>
      <c r="BL717" s="642"/>
      <c r="BM717" s="640"/>
      <c r="BN717" s="642"/>
      <c r="BO717" s="640"/>
      <c r="BP717" s="642"/>
      <c r="BQ717" s="640"/>
      <c r="BR717" s="642"/>
      <c r="BS717" s="643">
        <f t="shared" si="115"/>
        <v>0</v>
      </c>
      <c r="BT717" s="644">
        <f t="shared" si="116"/>
        <v>0</v>
      </c>
      <c r="BU717" s="644">
        <f t="shared" si="117"/>
        <v>0</v>
      </c>
      <c r="BV717" s="644">
        <f t="shared" si="118"/>
        <v>0</v>
      </c>
      <c r="BW717" s="645">
        <f t="shared" si="477"/>
        <v>0</v>
      </c>
      <c r="BX717" s="338"/>
      <c r="BY717" s="338"/>
      <c r="BZ717" s="338"/>
      <c r="CA717" s="338"/>
      <c r="CB717" s="338"/>
      <c r="CC717" s="338"/>
    </row>
    <row r="718" ht="15.75" customHeight="1">
      <c r="A718" s="338"/>
      <c r="B718" s="338"/>
      <c r="C718" s="818"/>
      <c r="D718" s="638">
        <f t="shared" ref="D718:E718" si="733">I718+K718+M718+O718+Q718+S718+U718+W718+Y718+AA718+AC718+AE718+AG718+AI718+AK718+AM718+AO718+AQ718+AS718+AU718+AW718+AY718+BA718+BC718+BE718+BG718+BI718+BK718+BM718+BO718+BQ718</f>
        <v>0</v>
      </c>
      <c r="E718" s="505">
        <f t="shared" si="733"/>
        <v>0</v>
      </c>
      <c r="F718" s="639">
        <f t="shared" si="113"/>
        <v>0</v>
      </c>
      <c r="G718" s="327"/>
      <c r="H718" s="298">
        <f t="shared" si="114"/>
        <v>0</v>
      </c>
      <c r="I718" s="640"/>
      <c r="J718" s="642"/>
      <c r="K718" s="640"/>
      <c r="L718" s="642"/>
      <c r="M718" s="640"/>
      <c r="N718" s="642"/>
      <c r="O718" s="640"/>
      <c r="P718" s="642"/>
      <c r="Q718" s="640"/>
      <c r="R718" s="642"/>
      <c r="S718" s="640"/>
      <c r="T718" s="642"/>
      <c r="U718" s="640"/>
      <c r="V718" s="642"/>
      <c r="W718" s="640"/>
      <c r="X718" s="642"/>
      <c r="Y718" s="640"/>
      <c r="Z718" s="642"/>
      <c r="AA718" s="640"/>
      <c r="AB718" s="642"/>
      <c r="AC718" s="640"/>
      <c r="AD718" s="642"/>
      <c r="AE718" s="640"/>
      <c r="AF718" s="642"/>
      <c r="AG718" s="640"/>
      <c r="AH718" s="642"/>
      <c r="AI718" s="640"/>
      <c r="AJ718" s="642"/>
      <c r="AK718" s="640"/>
      <c r="AL718" s="642"/>
      <c r="AM718" s="640"/>
      <c r="AN718" s="642"/>
      <c r="AO718" s="640"/>
      <c r="AP718" s="642"/>
      <c r="AQ718" s="640"/>
      <c r="AR718" s="642"/>
      <c r="AS718" s="640"/>
      <c r="AT718" s="642"/>
      <c r="AU718" s="640"/>
      <c r="AV718" s="642"/>
      <c r="AW718" s="640"/>
      <c r="AX718" s="642"/>
      <c r="AY718" s="640"/>
      <c r="AZ718" s="642"/>
      <c r="BA718" s="640"/>
      <c r="BB718" s="642"/>
      <c r="BC718" s="640"/>
      <c r="BD718" s="642"/>
      <c r="BE718" s="640"/>
      <c r="BF718" s="642"/>
      <c r="BG718" s="640"/>
      <c r="BH718" s="642"/>
      <c r="BI718" s="640"/>
      <c r="BJ718" s="642"/>
      <c r="BK718" s="640"/>
      <c r="BL718" s="642"/>
      <c r="BM718" s="640"/>
      <c r="BN718" s="642"/>
      <c r="BO718" s="640"/>
      <c r="BP718" s="642"/>
      <c r="BQ718" s="640"/>
      <c r="BR718" s="642"/>
      <c r="BS718" s="643">
        <f t="shared" si="115"/>
        <v>0</v>
      </c>
      <c r="BT718" s="644">
        <f t="shared" si="116"/>
        <v>0</v>
      </c>
      <c r="BU718" s="644">
        <f t="shared" si="117"/>
        <v>0</v>
      </c>
      <c r="BV718" s="644">
        <f t="shared" si="118"/>
        <v>0</v>
      </c>
      <c r="BW718" s="645">
        <f t="shared" si="477"/>
        <v>0</v>
      </c>
      <c r="BX718" s="338"/>
      <c r="BY718" s="338"/>
      <c r="BZ718" s="338"/>
      <c r="CA718" s="338"/>
      <c r="CB718" s="338"/>
      <c r="CC718" s="338"/>
    </row>
    <row r="719" ht="15.75" customHeight="1">
      <c r="A719" s="338"/>
      <c r="B719" s="338"/>
      <c r="C719" s="818"/>
      <c r="D719" s="638">
        <f t="shared" ref="D719:E719" si="734">I719+K719+M719+O719+Q719+S719+U719+W719+Y719+AA719+AC719+AE719+AG719+AI719+AK719+AM719+AO719+AQ719+AS719+AU719+AW719+AY719+BA719+BC719+BE719+BG719+BI719+BK719+BM719+BO719+BQ719</f>
        <v>0</v>
      </c>
      <c r="E719" s="505">
        <f t="shared" si="734"/>
        <v>0</v>
      </c>
      <c r="F719" s="639">
        <f t="shared" si="113"/>
        <v>0</v>
      </c>
      <c r="G719" s="327"/>
      <c r="H719" s="298">
        <f t="shared" si="114"/>
        <v>0</v>
      </c>
      <c r="I719" s="640"/>
      <c r="J719" s="642"/>
      <c r="K719" s="640"/>
      <c r="L719" s="642"/>
      <c r="M719" s="640"/>
      <c r="N719" s="642"/>
      <c r="O719" s="640"/>
      <c r="P719" s="642"/>
      <c r="Q719" s="640"/>
      <c r="R719" s="642"/>
      <c r="S719" s="640"/>
      <c r="T719" s="642"/>
      <c r="U719" s="640"/>
      <c r="V719" s="642"/>
      <c r="W719" s="640"/>
      <c r="X719" s="642"/>
      <c r="Y719" s="640"/>
      <c r="Z719" s="642"/>
      <c r="AA719" s="640"/>
      <c r="AB719" s="642"/>
      <c r="AC719" s="640"/>
      <c r="AD719" s="642"/>
      <c r="AE719" s="640"/>
      <c r="AF719" s="642"/>
      <c r="AG719" s="640"/>
      <c r="AH719" s="642"/>
      <c r="AI719" s="640"/>
      <c r="AJ719" s="642"/>
      <c r="AK719" s="640"/>
      <c r="AL719" s="642"/>
      <c r="AM719" s="640"/>
      <c r="AN719" s="642"/>
      <c r="AO719" s="640"/>
      <c r="AP719" s="642"/>
      <c r="AQ719" s="640"/>
      <c r="AR719" s="642"/>
      <c r="AS719" s="640"/>
      <c r="AT719" s="642"/>
      <c r="AU719" s="640"/>
      <c r="AV719" s="642"/>
      <c r="AW719" s="640"/>
      <c r="AX719" s="642"/>
      <c r="AY719" s="640"/>
      <c r="AZ719" s="642"/>
      <c r="BA719" s="640"/>
      <c r="BB719" s="642"/>
      <c r="BC719" s="640"/>
      <c r="BD719" s="642"/>
      <c r="BE719" s="640"/>
      <c r="BF719" s="642"/>
      <c r="BG719" s="640"/>
      <c r="BH719" s="642"/>
      <c r="BI719" s="640"/>
      <c r="BJ719" s="642"/>
      <c r="BK719" s="640"/>
      <c r="BL719" s="642"/>
      <c r="BM719" s="640"/>
      <c r="BN719" s="642"/>
      <c r="BO719" s="640"/>
      <c r="BP719" s="642"/>
      <c r="BQ719" s="640"/>
      <c r="BR719" s="642"/>
      <c r="BS719" s="643">
        <f t="shared" si="115"/>
        <v>0</v>
      </c>
      <c r="BT719" s="644">
        <f t="shared" si="116"/>
        <v>0</v>
      </c>
      <c r="BU719" s="644">
        <f t="shared" si="117"/>
        <v>0</v>
      </c>
      <c r="BV719" s="644">
        <f t="shared" si="118"/>
        <v>0</v>
      </c>
      <c r="BW719" s="645">
        <f t="shared" si="477"/>
        <v>0</v>
      </c>
      <c r="BX719" s="338"/>
      <c r="BY719" s="338"/>
      <c r="BZ719" s="338"/>
      <c r="CA719" s="338"/>
      <c r="CB719" s="338"/>
      <c r="CC719" s="338"/>
    </row>
    <row r="720" ht="15.75" customHeight="1">
      <c r="A720" s="338"/>
      <c r="B720" s="338"/>
      <c r="C720" s="818"/>
      <c r="D720" s="638">
        <f t="shared" ref="D720:E720" si="735">I720+K720+M720+O720+Q720+S720+U720+W720+Y720+AA720+AC720+AE720+AG720+AI720+AK720+AM720+AO720+AQ720+AS720+AU720+AW720+AY720+BA720+BC720+BE720+BG720+BI720+BK720+BM720+BO720+BQ720</f>
        <v>0</v>
      </c>
      <c r="E720" s="505">
        <f t="shared" si="735"/>
        <v>0</v>
      </c>
      <c r="F720" s="639">
        <f t="shared" si="113"/>
        <v>0</v>
      </c>
      <c r="G720" s="327"/>
      <c r="H720" s="298">
        <f t="shared" si="114"/>
        <v>0</v>
      </c>
      <c r="I720" s="640"/>
      <c r="J720" s="642"/>
      <c r="K720" s="640"/>
      <c r="L720" s="642"/>
      <c r="M720" s="640"/>
      <c r="N720" s="642"/>
      <c r="O720" s="640"/>
      <c r="P720" s="642"/>
      <c r="Q720" s="640"/>
      <c r="R720" s="642"/>
      <c r="S720" s="640"/>
      <c r="T720" s="642"/>
      <c r="U720" s="640"/>
      <c r="V720" s="642"/>
      <c r="W720" s="640"/>
      <c r="X720" s="642"/>
      <c r="Y720" s="640"/>
      <c r="Z720" s="642"/>
      <c r="AA720" s="640"/>
      <c r="AB720" s="642"/>
      <c r="AC720" s="640"/>
      <c r="AD720" s="642"/>
      <c r="AE720" s="640"/>
      <c r="AF720" s="642"/>
      <c r="AG720" s="640"/>
      <c r="AH720" s="642"/>
      <c r="AI720" s="640"/>
      <c r="AJ720" s="642"/>
      <c r="AK720" s="640"/>
      <c r="AL720" s="642"/>
      <c r="AM720" s="640"/>
      <c r="AN720" s="642"/>
      <c r="AO720" s="640"/>
      <c r="AP720" s="642"/>
      <c r="AQ720" s="640"/>
      <c r="AR720" s="642"/>
      <c r="AS720" s="640"/>
      <c r="AT720" s="642"/>
      <c r="AU720" s="640"/>
      <c r="AV720" s="642"/>
      <c r="AW720" s="640"/>
      <c r="AX720" s="642"/>
      <c r="AY720" s="640"/>
      <c r="AZ720" s="642"/>
      <c r="BA720" s="640"/>
      <c r="BB720" s="642"/>
      <c r="BC720" s="640"/>
      <c r="BD720" s="642"/>
      <c r="BE720" s="640"/>
      <c r="BF720" s="642"/>
      <c r="BG720" s="640"/>
      <c r="BH720" s="642"/>
      <c r="BI720" s="640"/>
      <c r="BJ720" s="642"/>
      <c r="BK720" s="640"/>
      <c r="BL720" s="642"/>
      <c r="BM720" s="640"/>
      <c r="BN720" s="642"/>
      <c r="BO720" s="640"/>
      <c r="BP720" s="642"/>
      <c r="BQ720" s="640"/>
      <c r="BR720" s="642"/>
      <c r="BS720" s="643">
        <f t="shared" si="115"/>
        <v>0</v>
      </c>
      <c r="BT720" s="644">
        <f t="shared" si="116"/>
        <v>0</v>
      </c>
      <c r="BU720" s="644">
        <f t="shared" si="117"/>
        <v>0</v>
      </c>
      <c r="BV720" s="644">
        <f t="shared" si="118"/>
        <v>0</v>
      </c>
      <c r="BW720" s="645">
        <f t="shared" si="477"/>
        <v>0</v>
      </c>
      <c r="BX720" s="338"/>
      <c r="BY720" s="338"/>
      <c r="BZ720" s="338"/>
      <c r="CA720" s="338"/>
      <c r="CB720" s="338"/>
      <c r="CC720" s="338"/>
    </row>
    <row r="721" ht="15.75" customHeight="1">
      <c r="A721" s="338"/>
      <c r="B721" s="338"/>
      <c r="C721" s="818"/>
      <c r="D721" s="638">
        <f t="shared" ref="D721:E721" si="736">I721+K721+M721+O721+Q721+S721+U721+W721+Y721+AA721+AC721+AE721+AG721+AI721+AK721+AM721+AO721+AQ721+AS721+AU721+AW721+AY721+BA721+BC721+BE721+BG721+BI721+BK721+BM721+BO721+BQ721</f>
        <v>0</v>
      </c>
      <c r="E721" s="505">
        <f t="shared" si="736"/>
        <v>0</v>
      </c>
      <c r="F721" s="639">
        <f t="shared" si="113"/>
        <v>0</v>
      </c>
      <c r="G721" s="327"/>
      <c r="H721" s="298">
        <f t="shared" si="114"/>
        <v>0</v>
      </c>
      <c r="I721" s="640"/>
      <c r="J721" s="642"/>
      <c r="K721" s="640"/>
      <c r="L721" s="642"/>
      <c r="M721" s="640"/>
      <c r="N721" s="642"/>
      <c r="O721" s="640"/>
      <c r="P721" s="642"/>
      <c r="Q721" s="640"/>
      <c r="R721" s="642"/>
      <c r="S721" s="640"/>
      <c r="T721" s="642"/>
      <c r="U721" s="640"/>
      <c r="V721" s="642"/>
      <c r="W721" s="640"/>
      <c r="X721" s="642"/>
      <c r="Y721" s="640"/>
      <c r="Z721" s="642"/>
      <c r="AA721" s="640"/>
      <c r="AB721" s="642"/>
      <c r="AC721" s="640"/>
      <c r="AD721" s="642"/>
      <c r="AE721" s="640"/>
      <c r="AF721" s="642"/>
      <c r="AG721" s="640"/>
      <c r="AH721" s="642"/>
      <c r="AI721" s="640"/>
      <c r="AJ721" s="642"/>
      <c r="AK721" s="640"/>
      <c r="AL721" s="642"/>
      <c r="AM721" s="640"/>
      <c r="AN721" s="642"/>
      <c r="AO721" s="640"/>
      <c r="AP721" s="642"/>
      <c r="AQ721" s="640"/>
      <c r="AR721" s="642"/>
      <c r="AS721" s="640"/>
      <c r="AT721" s="642"/>
      <c r="AU721" s="640"/>
      <c r="AV721" s="642"/>
      <c r="AW721" s="640"/>
      <c r="AX721" s="642"/>
      <c r="AY721" s="640"/>
      <c r="AZ721" s="642"/>
      <c r="BA721" s="640"/>
      <c r="BB721" s="642"/>
      <c r="BC721" s="640"/>
      <c r="BD721" s="642"/>
      <c r="BE721" s="640"/>
      <c r="BF721" s="642"/>
      <c r="BG721" s="640"/>
      <c r="BH721" s="642"/>
      <c r="BI721" s="640"/>
      <c r="BJ721" s="642"/>
      <c r="BK721" s="640"/>
      <c r="BL721" s="642"/>
      <c r="BM721" s="640"/>
      <c r="BN721" s="642"/>
      <c r="BO721" s="640"/>
      <c r="BP721" s="642"/>
      <c r="BQ721" s="640"/>
      <c r="BR721" s="642"/>
      <c r="BS721" s="643">
        <f t="shared" si="115"/>
        <v>0</v>
      </c>
      <c r="BT721" s="644">
        <f t="shared" si="116"/>
        <v>0</v>
      </c>
      <c r="BU721" s="644">
        <f t="shared" si="117"/>
        <v>0</v>
      </c>
      <c r="BV721" s="644">
        <f t="shared" si="118"/>
        <v>0</v>
      </c>
      <c r="BW721" s="645">
        <f t="shared" si="477"/>
        <v>0</v>
      </c>
      <c r="BX721" s="338"/>
      <c r="BY721" s="338"/>
      <c r="BZ721" s="338"/>
      <c r="CA721" s="338"/>
      <c r="CB721" s="338"/>
      <c r="CC721" s="338"/>
    </row>
    <row r="722" ht="15.75" customHeight="1">
      <c r="A722" s="338"/>
      <c r="B722" s="338"/>
      <c r="C722" s="818"/>
      <c r="D722" s="638">
        <f t="shared" ref="D722:E722" si="737">I722+K722+M722+O722+Q722+S722+U722+W722+Y722+AA722+AC722+AE722+AG722+AI722+AK722+AM722+AO722+AQ722+AS722+AU722+AW722+AY722+BA722+BC722+BE722+BG722+BI722+BK722+BM722+BO722+BQ722</f>
        <v>0</v>
      </c>
      <c r="E722" s="505">
        <f t="shared" si="737"/>
        <v>0</v>
      </c>
      <c r="F722" s="639">
        <f t="shared" si="113"/>
        <v>0</v>
      </c>
      <c r="G722" s="327"/>
      <c r="H722" s="298">
        <f t="shared" si="114"/>
        <v>0</v>
      </c>
      <c r="I722" s="640"/>
      <c r="J722" s="642"/>
      <c r="K722" s="640"/>
      <c r="L722" s="642"/>
      <c r="M722" s="640"/>
      <c r="N722" s="642"/>
      <c r="O722" s="640"/>
      <c r="P722" s="642"/>
      <c r="Q722" s="640"/>
      <c r="R722" s="642"/>
      <c r="S722" s="640"/>
      <c r="T722" s="642"/>
      <c r="U722" s="640"/>
      <c r="V722" s="642"/>
      <c r="W722" s="640"/>
      <c r="X722" s="642"/>
      <c r="Y722" s="640"/>
      <c r="Z722" s="642"/>
      <c r="AA722" s="640"/>
      <c r="AB722" s="642"/>
      <c r="AC722" s="640"/>
      <c r="AD722" s="642"/>
      <c r="AE722" s="640"/>
      <c r="AF722" s="642"/>
      <c r="AG722" s="640"/>
      <c r="AH722" s="642"/>
      <c r="AI722" s="640"/>
      <c r="AJ722" s="642"/>
      <c r="AK722" s="640"/>
      <c r="AL722" s="642"/>
      <c r="AM722" s="640"/>
      <c r="AN722" s="642"/>
      <c r="AO722" s="640"/>
      <c r="AP722" s="642"/>
      <c r="AQ722" s="640"/>
      <c r="AR722" s="642"/>
      <c r="AS722" s="640"/>
      <c r="AT722" s="642"/>
      <c r="AU722" s="640"/>
      <c r="AV722" s="642"/>
      <c r="AW722" s="640"/>
      <c r="AX722" s="642"/>
      <c r="AY722" s="640"/>
      <c r="AZ722" s="642"/>
      <c r="BA722" s="640"/>
      <c r="BB722" s="642"/>
      <c r="BC722" s="640"/>
      <c r="BD722" s="642"/>
      <c r="BE722" s="640"/>
      <c r="BF722" s="642"/>
      <c r="BG722" s="640"/>
      <c r="BH722" s="642"/>
      <c r="BI722" s="640"/>
      <c r="BJ722" s="642"/>
      <c r="BK722" s="640"/>
      <c r="BL722" s="642"/>
      <c r="BM722" s="640"/>
      <c r="BN722" s="642"/>
      <c r="BO722" s="640"/>
      <c r="BP722" s="642"/>
      <c r="BQ722" s="640"/>
      <c r="BR722" s="642"/>
      <c r="BS722" s="643">
        <f t="shared" si="115"/>
        <v>0</v>
      </c>
      <c r="BT722" s="644">
        <f t="shared" si="116"/>
        <v>0</v>
      </c>
      <c r="BU722" s="644">
        <f t="shared" si="117"/>
        <v>0</v>
      </c>
      <c r="BV722" s="644">
        <f t="shared" si="118"/>
        <v>0</v>
      </c>
      <c r="BW722" s="645">
        <f t="shared" si="477"/>
        <v>0</v>
      </c>
      <c r="BX722" s="338"/>
      <c r="BY722" s="338"/>
      <c r="BZ722" s="338"/>
      <c r="CA722" s="338"/>
      <c r="CB722" s="338"/>
      <c r="CC722" s="338"/>
    </row>
    <row r="723" ht="15.75" customHeight="1">
      <c r="A723" s="338"/>
      <c r="B723" s="338"/>
      <c r="C723" s="818"/>
      <c r="D723" s="638">
        <f t="shared" ref="D723:E723" si="738">I723+K723+M723+O723+Q723+S723+U723+W723+Y723+AA723+AC723+AE723+AG723+AI723+AK723+AM723+AO723+AQ723+AS723+AU723+AW723+AY723+BA723+BC723+BE723+BG723+BI723+BK723+BM723+BO723+BQ723</f>
        <v>0</v>
      </c>
      <c r="E723" s="505">
        <f t="shared" si="738"/>
        <v>0</v>
      </c>
      <c r="F723" s="639">
        <f t="shared" si="113"/>
        <v>0</v>
      </c>
      <c r="G723" s="327"/>
      <c r="H723" s="298">
        <f t="shared" si="114"/>
        <v>0</v>
      </c>
      <c r="I723" s="640"/>
      <c r="J723" s="642"/>
      <c r="K723" s="640"/>
      <c r="L723" s="642"/>
      <c r="M723" s="640"/>
      <c r="N723" s="642"/>
      <c r="O723" s="640"/>
      <c r="P723" s="642"/>
      <c r="Q723" s="640"/>
      <c r="R723" s="642"/>
      <c r="S723" s="640"/>
      <c r="T723" s="642"/>
      <c r="U723" s="640"/>
      <c r="V723" s="642"/>
      <c r="W723" s="640"/>
      <c r="X723" s="642"/>
      <c r="Y723" s="640"/>
      <c r="Z723" s="642"/>
      <c r="AA723" s="640"/>
      <c r="AB723" s="642"/>
      <c r="AC723" s="640"/>
      <c r="AD723" s="642"/>
      <c r="AE723" s="640"/>
      <c r="AF723" s="642"/>
      <c r="AG723" s="640"/>
      <c r="AH723" s="642"/>
      <c r="AI723" s="640"/>
      <c r="AJ723" s="642"/>
      <c r="AK723" s="640"/>
      <c r="AL723" s="642"/>
      <c r="AM723" s="640"/>
      <c r="AN723" s="642"/>
      <c r="AO723" s="640"/>
      <c r="AP723" s="642"/>
      <c r="AQ723" s="640"/>
      <c r="AR723" s="642"/>
      <c r="AS723" s="640"/>
      <c r="AT723" s="642"/>
      <c r="AU723" s="640"/>
      <c r="AV723" s="642"/>
      <c r="AW723" s="640"/>
      <c r="AX723" s="642"/>
      <c r="AY723" s="640"/>
      <c r="AZ723" s="642"/>
      <c r="BA723" s="640"/>
      <c r="BB723" s="642"/>
      <c r="BC723" s="640"/>
      <c r="BD723" s="642"/>
      <c r="BE723" s="640"/>
      <c r="BF723" s="642"/>
      <c r="BG723" s="640"/>
      <c r="BH723" s="642"/>
      <c r="BI723" s="640"/>
      <c r="BJ723" s="642"/>
      <c r="BK723" s="640"/>
      <c r="BL723" s="642"/>
      <c r="BM723" s="640"/>
      <c r="BN723" s="642"/>
      <c r="BO723" s="640"/>
      <c r="BP723" s="642"/>
      <c r="BQ723" s="640"/>
      <c r="BR723" s="642"/>
      <c r="BS723" s="643">
        <f t="shared" si="115"/>
        <v>0</v>
      </c>
      <c r="BT723" s="644">
        <f t="shared" si="116"/>
        <v>0</v>
      </c>
      <c r="BU723" s="644">
        <f t="shared" si="117"/>
        <v>0</v>
      </c>
      <c r="BV723" s="644">
        <f t="shared" si="118"/>
        <v>0</v>
      </c>
      <c r="BW723" s="645">
        <f t="shared" si="477"/>
        <v>0</v>
      </c>
      <c r="BX723" s="338"/>
      <c r="BY723" s="338"/>
      <c r="BZ723" s="338"/>
      <c r="CA723" s="338"/>
      <c r="CB723" s="338"/>
      <c r="CC723" s="338"/>
    </row>
    <row r="724" ht="15.75" customHeight="1">
      <c r="A724" s="338"/>
      <c r="B724" s="338"/>
      <c r="C724" s="818"/>
      <c r="D724" s="638">
        <f t="shared" ref="D724:E724" si="739">I724+K724+M724+O724+Q724+S724+U724+W724+Y724+AA724+AC724+AE724+AG724+AI724+AK724+AM724+AO724+AQ724+AS724+AU724+AW724+AY724+BA724+BC724+BE724+BG724+BI724+BK724+BM724+BO724+BQ724</f>
        <v>0</v>
      </c>
      <c r="E724" s="505">
        <f t="shared" si="739"/>
        <v>0</v>
      </c>
      <c r="F724" s="639">
        <f t="shared" si="113"/>
        <v>0</v>
      </c>
      <c r="G724" s="327"/>
      <c r="H724" s="298">
        <f t="shared" si="114"/>
        <v>0</v>
      </c>
      <c r="I724" s="640"/>
      <c r="J724" s="642"/>
      <c r="K724" s="640"/>
      <c r="L724" s="642"/>
      <c r="M724" s="640"/>
      <c r="N724" s="642"/>
      <c r="O724" s="640"/>
      <c r="P724" s="642"/>
      <c r="Q724" s="640"/>
      <c r="R724" s="642"/>
      <c r="S724" s="640"/>
      <c r="T724" s="642"/>
      <c r="U724" s="640"/>
      <c r="V724" s="642"/>
      <c r="W724" s="640"/>
      <c r="X724" s="642"/>
      <c r="Y724" s="640"/>
      <c r="Z724" s="642"/>
      <c r="AA724" s="640"/>
      <c r="AB724" s="642"/>
      <c r="AC724" s="640"/>
      <c r="AD724" s="642"/>
      <c r="AE724" s="640"/>
      <c r="AF724" s="642"/>
      <c r="AG724" s="640"/>
      <c r="AH724" s="642"/>
      <c r="AI724" s="640"/>
      <c r="AJ724" s="642"/>
      <c r="AK724" s="640"/>
      <c r="AL724" s="642"/>
      <c r="AM724" s="640"/>
      <c r="AN724" s="642"/>
      <c r="AO724" s="640"/>
      <c r="AP724" s="642"/>
      <c r="AQ724" s="640"/>
      <c r="AR724" s="642"/>
      <c r="AS724" s="640"/>
      <c r="AT724" s="642"/>
      <c r="AU724" s="640"/>
      <c r="AV724" s="642"/>
      <c r="AW724" s="640"/>
      <c r="AX724" s="642"/>
      <c r="AY724" s="640"/>
      <c r="AZ724" s="642"/>
      <c r="BA724" s="640"/>
      <c r="BB724" s="642"/>
      <c r="BC724" s="640"/>
      <c r="BD724" s="642"/>
      <c r="BE724" s="640"/>
      <c r="BF724" s="642"/>
      <c r="BG724" s="640"/>
      <c r="BH724" s="642"/>
      <c r="BI724" s="640"/>
      <c r="BJ724" s="642"/>
      <c r="BK724" s="640"/>
      <c r="BL724" s="642"/>
      <c r="BM724" s="640"/>
      <c r="BN724" s="642"/>
      <c r="BO724" s="640"/>
      <c r="BP724" s="642"/>
      <c r="BQ724" s="640"/>
      <c r="BR724" s="642"/>
      <c r="BS724" s="643">
        <f t="shared" si="115"/>
        <v>0</v>
      </c>
      <c r="BT724" s="644">
        <f t="shared" si="116"/>
        <v>0</v>
      </c>
      <c r="BU724" s="644">
        <f t="shared" si="117"/>
        <v>0</v>
      </c>
      <c r="BV724" s="644">
        <f t="shared" si="118"/>
        <v>0</v>
      </c>
      <c r="BW724" s="645">
        <f t="shared" si="477"/>
        <v>0</v>
      </c>
      <c r="BX724" s="338"/>
      <c r="BY724" s="338"/>
      <c r="BZ724" s="338"/>
      <c r="CA724" s="338"/>
      <c r="CB724" s="338"/>
      <c r="CC724" s="338"/>
    </row>
    <row r="725" ht="15.75" customHeight="1">
      <c r="A725" s="338"/>
      <c r="B725" s="338"/>
      <c r="C725" s="818"/>
      <c r="D725" s="638">
        <f t="shared" ref="D725:E725" si="740">I725+K725+M725+O725+Q725+S725+U725+W725+Y725+AA725+AC725+AE725+AG725+AI725+AK725+AM725+AO725+AQ725+AS725+AU725+AW725+AY725+BA725+BC725+BE725+BG725+BI725+BK725+BM725+BO725+BQ725</f>
        <v>0</v>
      </c>
      <c r="E725" s="505">
        <f t="shared" si="740"/>
        <v>0</v>
      </c>
      <c r="F725" s="639">
        <f t="shared" si="113"/>
        <v>0</v>
      </c>
      <c r="G725" s="327"/>
      <c r="H725" s="298">
        <f t="shared" si="114"/>
        <v>0</v>
      </c>
      <c r="I725" s="640"/>
      <c r="J725" s="642"/>
      <c r="K725" s="640"/>
      <c r="L725" s="642"/>
      <c r="M725" s="640"/>
      <c r="N725" s="642"/>
      <c r="O725" s="640"/>
      <c r="P725" s="642"/>
      <c r="Q725" s="640"/>
      <c r="R725" s="642"/>
      <c r="S725" s="640"/>
      <c r="T725" s="642"/>
      <c r="U725" s="640"/>
      <c r="V725" s="642"/>
      <c r="W725" s="640"/>
      <c r="X725" s="642"/>
      <c r="Y725" s="640"/>
      <c r="Z725" s="642"/>
      <c r="AA725" s="640"/>
      <c r="AB725" s="642"/>
      <c r="AC725" s="640"/>
      <c r="AD725" s="642"/>
      <c r="AE725" s="640"/>
      <c r="AF725" s="642"/>
      <c r="AG725" s="640"/>
      <c r="AH725" s="642"/>
      <c r="AI725" s="640"/>
      <c r="AJ725" s="642"/>
      <c r="AK725" s="640"/>
      <c r="AL725" s="642"/>
      <c r="AM725" s="640"/>
      <c r="AN725" s="642"/>
      <c r="AO725" s="640"/>
      <c r="AP725" s="642"/>
      <c r="AQ725" s="640"/>
      <c r="AR725" s="642"/>
      <c r="AS725" s="640"/>
      <c r="AT725" s="642"/>
      <c r="AU725" s="640"/>
      <c r="AV725" s="642"/>
      <c r="AW725" s="640"/>
      <c r="AX725" s="642"/>
      <c r="AY725" s="640"/>
      <c r="AZ725" s="642"/>
      <c r="BA725" s="640"/>
      <c r="BB725" s="642"/>
      <c r="BC725" s="640"/>
      <c r="BD725" s="642"/>
      <c r="BE725" s="640"/>
      <c r="BF725" s="642"/>
      <c r="BG725" s="640"/>
      <c r="BH725" s="642"/>
      <c r="BI725" s="640"/>
      <c r="BJ725" s="642"/>
      <c r="BK725" s="640"/>
      <c r="BL725" s="642"/>
      <c r="BM725" s="640"/>
      <c r="BN725" s="642"/>
      <c r="BO725" s="640"/>
      <c r="BP725" s="642"/>
      <c r="BQ725" s="640"/>
      <c r="BR725" s="642"/>
      <c r="BS725" s="643">
        <f t="shared" si="115"/>
        <v>0</v>
      </c>
      <c r="BT725" s="644">
        <f t="shared" si="116"/>
        <v>0</v>
      </c>
      <c r="BU725" s="644">
        <f t="shared" si="117"/>
        <v>0</v>
      </c>
      <c r="BV725" s="644">
        <f t="shared" si="118"/>
        <v>0</v>
      </c>
      <c r="BW725" s="645">
        <f t="shared" si="477"/>
        <v>0</v>
      </c>
      <c r="BX725" s="338"/>
      <c r="BY725" s="338"/>
      <c r="BZ725" s="338"/>
      <c r="CA725" s="338"/>
      <c r="CB725" s="338"/>
      <c r="CC725" s="338"/>
    </row>
    <row r="726" ht="15.75" customHeight="1">
      <c r="A726" s="338"/>
      <c r="B726" s="338"/>
      <c r="C726" s="818"/>
      <c r="D726" s="638">
        <f t="shared" ref="D726:E726" si="741">I726+K726+M726+O726+Q726+S726+U726+W726+Y726+AA726+AC726+AE726+AG726+AI726+AK726+AM726+AO726+AQ726+AS726+AU726+AW726+AY726+BA726+BC726+BE726+BG726+BI726+BK726+BM726+BO726+BQ726</f>
        <v>0</v>
      </c>
      <c r="E726" s="505">
        <f t="shared" si="741"/>
        <v>0</v>
      </c>
      <c r="F726" s="639">
        <f t="shared" si="113"/>
        <v>0</v>
      </c>
      <c r="G726" s="327"/>
      <c r="H726" s="298">
        <f t="shared" si="114"/>
        <v>0</v>
      </c>
      <c r="I726" s="640"/>
      <c r="J726" s="642"/>
      <c r="K726" s="640"/>
      <c r="L726" s="642"/>
      <c r="M726" s="640"/>
      <c r="N726" s="642"/>
      <c r="O726" s="640"/>
      <c r="P726" s="642"/>
      <c r="Q726" s="640"/>
      <c r="R726" s="642"/>
      <c r="S726" s="640"/>
      <c r="T726" s="642"/>
      <c r="U726" s="640"/>
      <c r="V726" s="642"/>
      <c r="W726" s="640"/>
      <c r="X726" s="642"/>
      <c r="Y726" s="640"/>
      <c r="Z726" s="642"/>
      <c r="AA726" s="640"/>
      <c r="AB726" s="642"/>
      <c r="AC726" s="640"/>
      <c r="AD726" s="642"/>
      <c r="AE726" s="640"/>
      <c r="AF726" s="642"/>
      <c r="AG726" s="640"/>
      <c r="AH726" s="642"/>
      <c r="AI726" s="640"/>
      <c r="AJ726" s="642"/>
      <c r="AK726" s="640"/>
      <c r="AL726" s="642"/>
      <c r="AM726" s="640"/>
      <c r="AN726" s="642"/>
      <c r="AO726" s="640"/>
      <c r="AP726" s="642"/>
      <c r="AQ726" s="640"/>
      <c r="AR726" s="642"/>
      <c r="AS726" s="640"/>
      <c r="AT726" s="642"/>
      <c r="AU726" s="640"/>
      <c r="AV726" s="642"/>
      <c r="AW726" s="640"/>
      <c r="AX726" s="642"/>
      <c r="AY726" s="640"/>
      <c r="AZ726" s="642"/>
      <c r="BA726" s="640"/>
      <c r="BB726" s="642"/>
      <c r="BC726" s="640"/>
      <c r="BD726" s="642"/>
      <c r="BE726" s="640"/>
      <c r="BF726" s="642"/>
      <c r="BG726" s="640"/>
      <c r="BH726" s="642"/>
      <c r="BI726" s="640"/>
      <c r="BJ726" s="642"/>
      <c r="BK726" s="640"/>
      <c r="BL726" s="642"/>
      <c r="BM726" s="640"/>
      <c r="BN726" s="642"/>
      <c r="BO726" s="640"/>
      <c r="BP726" s="642"/>
      <c r="BQ726" s="640"/>
      <c r="BR726" s="642"/>
      <c r="BS726" s="643">
        <f t="shared" si="115"/>
        <v>0</v>
      </c>
      <c r="BT726" s="644">
        <f t="shared" si="116"/>
        <v>0</v>
      </c>
      <c r="BU726" s="644">
        <f t="shared" si="117"/>
        <v>0</v>
      </c>
      <c r="BV726" s="644">
        <f t="shared" si="118"/>
        <v>0</v>
      </c>
      <c r="BW726" s="645">
        <f t="shared" si="477"/>
        <v>0</v>
      </c>
      <c r="BX726" s="338"/>
      <c r="BY726" s="338"/>
      <c r="BZ726" s="338"/>
      <c r="CA726" s="338"/>
      <c r="CB726" s="338"/>
      <c r="CC726" s="338"/>
    </row>
    <row r="727" ht="15.75" customHeight="1">
      <c r="A727" s="338"/>
      <c r="B727" s="338"/>
      <c r="C727" s="818"/>
      <c r="D727" s="638">
        <f t="shared" ref="D727:E727" si="742">I727+K727+M727+O727+Q727+S727+U727+W727+Y727+AA727+AC727+AE727+AG727+AI727+AK727+AM727+AO727+AQ727+AS727+AU727+AW727+AY727+BA727+BC727+BE727+BG727+BI727+BK727+BM727+BO727+BQ727</f>
        <v>0</v>
      </c>
      <c r="E727" s="505">
        <f t="shared" si="742"/>
        <v>0</v>
      </c>
      <c r="F727" s="639">
        <f t="shared" si="113"/>
        <v>0</v>
      </c>
      <c r="G727" s="327"/>
      <c r="H727" s="298">
        <f t="shared" si="114"/>
        <v>0</v>
      </c>
      <c r="I727" s="640"/>
      <c r="J727" s="642"/>
      <c r="K727" s="640"/>
      <c r="L727" s="642"/>
      <c r="M727" s="640"/>
      <c r="N727" s="642"/>
      <c r="O727" s="640"/>
      <c r="P727" s="642"/>
      <c r="Q727" s="640"/>
      <c r="R727" s="642"/>
      <c r="S727" s="640"/>
      <c r="T727" s="642"/>
      <c r="U727" s="640"/>
      <c r="V727" s="642"/>
      <c r="W727" s="640"/>
      <c r="X727" s="642"/>
      <c r="Y727" s="640"/>
      <c r="Z727" s="642"/>
      <c r="AA727" s="640"/>
      <c r="AB727" s="642"/>
      <c r="AC727" s="640"/>
      <c r="AD727" s="642"/>
      <c r="AE727" s="640"/>
      <c r="AF727" s="642"/>
      <c r="AG727" s="640"/>
      <c r="AH727" s="642"/>
      <c r="AI727" s="640"/>
      <c r="AJ727" s="642"/>
      <c r="AK727" s="640"/>
      <c r="AL727" s="642"/>
      <c r="AM727" s="640"/>
      <c r="AN727" s="642"/>
      <c r="AO727" s="640"/>
      <c r="AP727" s="642"/>
      <c r="AQ727" s="640"/>
      <c r="AR727" s="642"/>
      <c r="AS727" s="640"/>
      <c r="AT727" s="642"/>
      <c r="AU727" s="640"/>
      <c r="AV727" s="642"/>
      <c r="AW727" s="640"/>
      <c r="AX727" s="642"/>
      <c r="AY727" s="640"/>
      <c r="AZ727" s="642"/>
      <c r="BA727" s="640"/>
      <c r="BB727" s="642"/>
      <c r="BC727" s="640"/>
      <c r="BD727" s="642"/>
      <c r="BE727" s="640"/>
      <c r="BF727" s="642"/>
      <c r="BG727" s="640"/>
      <c r="BH727" s="642"/>
      <c r="BI727" s="640"/>
      <c r="BJ727" s="642"/>
      <c r="BK727" s="640"/>
      <c r="BL727" s="642"/>
      <c r="BM727" s="640"/>
      <c r="BN727" s="642"/>
      <c r="BO727" s="640"/>
      <c r="BP727" s="642"/>
      <c r="BQ727" s="640"/>
      <c r="BR727" s="642"/>
      <c r="BS727" s="643">
        <f t="shared" si="115"/>
        <v>0</v>
      </c>
      <c r="BT727" s="644">
        <f t="shared" si="116"/>
        <v>0</v>
      </c>
      <c r="BU727" s="644">
        <f t="shared" si="117"/>
        <v>0</v>
      </c>
      <c r="BV727" s="644">
        <f t="shared" si="118"/>
        <v>0</v>
      </c>
      <c r="BW727" s="645">
        <f t="shared" si="477"/>
        <v>0</v>
      </c>
      <c r="BX727" s="338"/>
      <c r="BY727" s="338"/>
      <c r="BZ727" s="338"/>
      <c r="CA727" s="338"/>
      <c r="CB727" s="338"/>
      <c r="CC727" s="338"/>
    </row>
    <row r="728" ht="15.75" customHeight="1">
      <c r="A728" s="338"/>
      <c r="B728" s="338"/>
      <c r="C728" s="818"/>
      <c r="D728" s="638">
        <f t="shared" ref="D728:E728" si="743">I728+K728+M728+O728+Q728+S728+U728+W728+Y728+AA728+AC728+AE728+AG728+AI728+AK728+AM728+AO728+AQ728+AS728+AU728+AW728+AY728+BA728+BC728+BE728+BG728+BI728+BK728+BM728+BO728+BQ728</f>
        <v>0</v>
      </c>
      <c r="E728" s="505">
        <f t="shared" si="743"/>
        <v>0</v>
      </c>
      <c r="F728" s="639">
        <f t="shared" si="113"/>
        <v>0</v>
      </c>
      <c r="G728" s="327"/>
      <c r="H728" s="298">
        <f t="shared" si="114"/>
        <v>0</v>
      </c>
      <c r="I728" s="640"/>
      <c r="J728" s="642"/>
      <c r="K728" s="640"/>
      <c r="L728" s="642"/>
      <c r="M728" s="640"/>
      <c r="N728" s="642"/>
      <c r="O728" s="640"/>
      <c r="P728" s="642"/>
      <c r="Q728" s="640"/>
      <c r="R728" s="642"/>
      <c r="S728" s="640"/>
      <c r="T728" s="642"/>
      <c r="U728" s="640"/>
      <c r="V728" s="642"/>
      <c r="W728" s="640"/>
      <c r="X728" s="642"/>
      <c r="Y728" s="640"/>
      <c r="Z728" s="642"/>
      <c r="AA728" s="640"/>
      <c r="AB728" s="642"/>
      <c r="AC728" s="640"/>
      <c r="AD728" s="642"/>
      <c r="AE728" s="640"/>
      <c r="AF728" s="642"/>
      <c r="AG728" s="640"/>
      <c r="AH728" s="642"/>
      <c r="AI728" s="640"/>
      <c r="AJ728" s="642"/>
      <c r="AK728" s="640"/>
      <c r="AL728" s="642"/>
      <c r="AM728" s="640"/>
      <c r="AN728" s="642"/>
      <c r="AO728" s="640"/>
      <c r="AP728" s="642"/>
      <c r="AQ728" s="640"/>
      <c r="AR728" s="642"/>
      <c r="AS728" s="640"/>
      <c r="AT728" s="642"/>
      <c r="AU728" s="640"/>
      <c r="AV728" s="642"/>
      <c r="AW728" s="640"/>
      <c r="AX728" s="642"/>
      <c r="AY728" s="640"/>
      <c r="AZ728" s="642"/>
      <c r="BA728" s="640"/>
      <c r="BB728" s="642"/>
      <c r="BC728" s="640"/>
      <c r="BD728" s="642"/>
      <c r="BE728" s="640"/>
      <c r="BF728" s="642"/>
      <c r="BG728" s="640"/>
      <c r="BH728" s="642"/>
      <c r="BI728" s="640"/>
      <c r="BJ728" s="642"/>
      <c r="BK728" s="640"/>
      <c r="BL728" s="642"/>
      <c r="BM728" s="640"/>
      <c r="BN728" s="642"/>
      <c r="BO728" s="640"/>
      <c r="BP728" s="642"/>
      <c r="BQ728" s="640"/>
      <c r="BR728" s="642"/>
      <c r="BS728" s="643">
        <f t="shared" si="115"/>
        <v>0</v>
      </c>
      <c r="BT728" s="644">
        <f t="shared" si="116"/>
        <v>0</v>
      </c>
      <c r="BU728" s="644">
        <f t="shared" si="117"/>
        <v>0</v>
      </c>
      <c r="BV728" s="644">
        <f t="shared" si="118"/>
        <v>0</v>
      </c>
      <c r="BW728" s="645">
        <f t="shared" si="477"/>
        <v>0</v>
      </c>
      <c r="BX728" s="338"/>
      <c r="BY728" s="338"/>
      <c r="BZ728" s="338"/>
      <c r="CA728" s="338"/>
      <c r="CB728" s="338"/>
      <c r="CC728" s="338"/>
    </row>
    <row r="729" ht="15.75" customHeight="1">
      <c r="A729" s="338"/>
      <c r="B729" s="338"/>
      <c r="C729" s="818"/>
      <c r="D729" s="638">
        <f t="shared" ref="D729:E729" si="744">I729+K729+M729+O729+Q729+S729+U729+W729+Y729+AA729+AC729+AE729+AG729+AI729+AK729+AM729+AO729+AQ729+AS729+AU729+AW729+AY729+BA729+BC729+BE729+BG729+BI729+BK729+BM729+BO729+BQ729</f>
        <v>0</v>
      </c>
      <c r="E729" s="505">
        <f t="shared" si="744"/>
        <v>0</v>
      </c>
      <c r="F729" s="639">
        <f t="shared" si="113"/>
        <v>0</v>
      </c>
      <c r="G729" s="327"/>
      <c r="H729" s="298">
        <f t="shared" si="114"/>
        <v>0</v>
      </c>
      <c r="I729" s="640"/>
      <c r="J729" s="642"/>
      <c r="K729" s="640"/>
      <c r="L729" s="642"/>
      <c r="M729" s="640"/>
      <c r="N729" s="642"/>
      <c r="O729" s="640"/>
      <c r="P729" s="642"/>
      <c r="Q729" s="640"/>
      <c r="R729" s="642"/>
      <c r="S729" s="640"/>
      <c r="T729" s="642"/>
      <c r="U729" s="640"/>
      <c r="V729" s="642"/>
      <c r="W729" s="640"/>
      <c r="X729" s="642"/>
      <c r="Y729" s="640"/>
      <c r="Z729" s="642"/>
      <c r="AA729" s="640"/>
      <c r="AB729" s="642"/>
      <c r="AC729" s="640"/>
      <c r="AD729" s="642"/>
      <c r="AE729" s="640"/>
      <c r="AF729" s="642"/>
      <c r="AG729" s="640"/>
      <c r="AH729" s="642"/>
      <c r="AI729" s="640"/>
      <c r="AJ729" s="642"/>
      <c r="AK729" s="640"/>
      <c r="AL729" s="642"/>
      <c r="AM729" s="640"/>
      <c r="AN729" s="642"/>
      <c r="AO729" s="640"/>
      <c r="AP729" s="642"/>
      <c r="AQ729" s="640"/>
      <c r="AR729" s="642"/>
      <c r="AS729" s="640"/>
      <c r="AT729" s="642"/>
      <c r="AU729" s="640"/>
      <c r="AV729" s="642"/>
      <c r="AW729" s="640"/>
      <c r="AX729" s="642"/>
      <c r="AY729" s="640"/>
      <c r="AZ729" s="642"/>
      <c r="BA729" s="640"/>
      <c r="BB729" s="642"/>
      <c r="BC729" s="640"/>
      <c r="BD729" s="642"/>
      <c r="BE729" s="640"/>
      <c r="BF729" s="642"/>
      <c r="BG729" s="640"/>
      <c r="BH729" s="642"/>
      <c r="BI729" s="640"/>
      <c r="BJ729" s="642"/>
      <c r="BK729" s="640"/>
      <c r="BL729" s="642"/>
      <c r="BM729" s="640"/>
      <c r="BN729" s="642"/>
      <c r="BO729" s="640"/>
      <c r="BP729" s="642"/>
      <c r="BQ729" s="640"/>
      <c r="BR729" s="642"/>
      <c r="BS729" s="643">
        <f t="shared" si="115"/>
        <v>0</v>
      </c>
      <c r="BT729" s="644">
        <f t="shared" si="116"/>
        <v>0</v>
      </c>
      <c r="BU729" s="644">
        <f t="shared" si="117"/>
        <v>0</v>
      </c>
      <c r="BV729" s="644">
        <f t="shared" si="118"/>
        <v>0</v>
      </c>
      <c r="BW729" s="645">
        <f t="shared" si="477"/>
        <v>0</v>
      </c>
      <c r="BX729" s="338"/>
      <c r="BY729" s="338"/>
      <c r="BZ729" s="338"/>
      <c r="CA729" s="338"/>
      <c r="CB729" s="338"/>
      <c r="CC729" s="338"/>
    </row>
    <row r="730" ht="15.75" customHeight="1">
      <c r="A730" s="338"/>
      <c r="B730" s="338"/>
      <c r="C730" s="818"/>
      <c r="D730" s="638">
        <f t="shared" ref="D730:E730" si="745">I730+K730+M730+O730+Q730+S730+U730+W730+Y730+AA730+AC730+AE730+AG730+AI730+AK730+AM730+AO730+AQ730+AS730+AU730+AW730+AY730+BA730+BC730+BE730+BG730+BI730+BK730+BM730+BO730+BQ730</f>
        <v>0</v>
      </c>
      <c r="E730" s="505">
        <f t="shared" si="745"/>
        <v>0</v>
      </c>
      <c r="F730" s="639">
        <f t="shared" si="113"/>
        <v>0</v>
      </c>
      <c r="G730" s="327"/>
      <c r="H730" s="298">
        <f t="shared" si="114"/>
        <v>0</v>
      </c>
      <c r="I730" s="640"/>
      <c r="J730" s="642"/>
      <c r="K730" s="640"/>
      <c r="L730" s="642"/>
      <c r="M730" s="640"/>
      <c r="N730" s="642"/>
      <c r="O730" s="640"/>
      <c r="P730" s="642"/>
      <c r="Q730" s="640"/>
      <c r="R730" s="642"/>
      <c r="S730" s="640"/>
      <c r="T730" s="642"/>
      <c r="U730" s="640"/>
      <c r="V730" s="642"/>
      <c r="W730" s="640"/>
      <c r="X730" s="642"/>
      <c r="Y730" s="640"/>
      <c r="Z730" s="642"/>
      <c r="AA730" s="640"/>
      <c r="AB730" s="642"/>
      <c r="AC730" s="640"/>
      <c r="AD730" s="642"/>
      <c r="AE730" s="640"/>
      <c r="AF730" s="642"/>
      <c r="AG730" s="640"/>
      <c r="AH730" s="642"/>
      <c r="AI730" s="640"/>
      <c r="AJ730" s="642"/>
      <c r="AK730" s="640"/>
      <c r="AL730" s="642"/>
      <c r="AM730" s="640"/>
      <c r="AN730" s="642"/>
      <c r="AO730" s="640"/>
      <c r="AP730" s="642"/>
      <c r="AQ730" s="640"/>
      <c r="AR730" s="642"/>
      <c r="AS730" s="640"/>
      <c r="AT730" s="642"/>
      <c r="AU730" s="640"/>
      <c r="AV730" s="642"/>
      <c r="AW730" s="640"/>
      <c r="AX730" s="642"/>
      <c r="AY730" s="640"/>
      <c r="AZ730" s="642"/>
      <c r="BA730" s="640"/>
      <c r="BB730" s="642"/>
      <c r="BC730" s="640"/>
      <c r="BD730" s="642"/>
      <c r="BE730" s="640"/>
      <c r="BF730" s="642"/>
      <c r="BG730" s="640"/>
      <c r="BH730" s="642"/>
      <c r="BI730" s="640"/>
      <c r="BJ730" s="642"/>
      <c r="BK730" s="640"/>
      <c r="BL730" s="642"/>
      <c r="BM730" s="640"/>
      <c r="BN730" s="642"/>
      <c r="BO730" s="640"/>
      <c r="BP730" s="642"/>
      <c r="BQ730" s="640"/>
      <c r="BR730" s="642"/>
      <c r="BS730" s="643">
        <f t="shared" si="115"/>
        <v>0</v>
      </c>
      <c r="BT730" s="644">
        <f t="shared" si="116"/>
        <v>0</v>
      </c>
      <c r="BU730" s="644">
        <f t="shared" si="117"/>
        <v>0</v>
      </c>
      <c r="BV730" s="644">
        <f t="shared" si="118"/>
        <v>0</v>
      </c>
      <c r="BW730" s="645">
        <f t="shared" si="477"/>
        <v>0</v>
      </c>
      <c r="BX730" s="338"/>
      <c r="BY730" s="338"/>
      <c r="BZ730" s="338"/>
      <c r="CA730" s="338"/>
      <c r="CB730" s="338"/>
      <c r="CC730" s="338"/>
    </row>
    <row r="731" ht="15.75" customHeight="1">
      <c r="A731" s="338"/>
      <c r="B731" s="338"/>
      <c r="C731" s="818"/>
      <c r="D731" s="638">
        <f t="shared" ref="D731:E731" si="746">I731+K731+M731+O731+Q731+S731+U731+W731+Y731+AA731+AC731+AE731+AG731+AI731+AK731+AM731+AO731+AQ731+AS731+AU731+AW731+AY731+BA731+BC731+BE731+BG731+BI731+BK731+BM731+BO731+BQ731</f>
        <v>0</v>
      </c>
      <c r="E731" s="505">
        <f t="shared" si="746"/>
        <v>0</v>
      </c>
      <c r="F731" s="639">
        <f t="shared" si="113"/>
        <v>0</v>
      </c>
      <c r="G731" s="327"/>
      <c r="H731" s="298">
        <f t="shared" si="114"/>
        <v>0</v>
      </c>
      <c r="I731" s="640"/>
      <c r="J731" s="642"/>
      <c r="K731" s="640"/>
      <c r="L731" s="642"/>
      <c r="M731" s="640"/>
      <c r="N731" s="642"/>
      <c r="O731" s="640"/>
      <c r="P731" s="642"/>
      <c r="Q731" s="640"/>
      <c r="R731" s="642"/>
      <c r="S731" s="640"/>
      <c r="T731" s="642"/>
      <c r="U731" s="640"/>
      <c r="V731" s="642"/>
      <c r="W731" s="640"/>
      <c r="X731" s="642"/>
      <c r="Y731" s="640"/>
      <c r="Z731" s="642"/>
      <c r="AA731" s="640"/>
      <c r="AB731" s="642"/>
      <c r="AC731" s="640"/>
      <c r="AD731" s="642"/>
      <c r="AE731" s="640"/>
      <c r="AF731" s="642"/>
      <c r="AG731" s="640"/>
      <c r="AH731" s="642"/>
      <c r="AI731" s="640"/>
      <c r="AJ731" s="642"/>
      <c r="AK731" s="640"/>
      <c r="AL731" s="642"/>
      <c r="AM731" s="640"/>
      <c r="AN731" s="642"/>
      <c r="AO731" s="640"/>
      <c r="AP731" s="642"/>
      <c r="AQ731" s="640"/>
      <c r="AR731" s="642"/>
      <c r="AS731" s="640"/>
      <c r="AT731" s="642"/>
      <c r="AU731" s="640"/>
      <c r="AV731" s="642"/>
      <c r="AW731" s="640"/>
      <c r="AX731" s="642"/>
      <c r="AY731" s="640"/>
      <c r="AZ731" s="642"/>
      <c r="BA731" s="640"/>
      <c r="BB731" s="642"/>
      <c r="BC731" s="640"/>
      <c r="BD731" s="642"/>
      <c r="BE731" s="640"/>
      <c r="BF731" s="642"/>
      <c r="BG731" s="640"/>
      <c r="BH731" s="642"/>
      <c r="BI731" s="640"/>
      <c r="BJ731" s="642"/>
      <c r="BK731" s="640"/>
      <c r="BL731" s="642"/>
      <c r="BM731" s="640"/>
      <c r="BN731" s="642"/>
      <c r="BO731" s="640"/>
      <c r="BP731" s="642"/>
      <c r="BQ731" s="640"/>
      <c r="BR731" s="642"/>
      <c r="BS731" s="643">
        <f t="shared" si="115"/>
        <v>0</v>
      </c>
      <c r="BT731" s="644">
        <f t="shared" si="116"/>
        <v>0</v>
      </c>
      <c r="BU731" s="644">
        <f t="shared" si="117"/>
        <v>0</v>
      </c>
      <c r="BV731" s="644">
        <f t="shared" si="118"/>
        <v>0</v>
      </c>
      <c r="BW731" s="645">
        <f t="shared" si="477"/>
        <v>0</v>
      </c>
      <c r="BX731" s="338"/>
      <c r="BY731" s="338"/>
      <c r="BZ731" s="338"/>
      <c r="CA731" s="338"/>
      <c r="CB731" s="338"/>
      <c r="CC731" s="338"/>
    </row>
    <row r="732" ht="15.75" customHeight="1">
      <c r="A732" s="338"/>
      <c r="B732" s="338"/>
      <c r="C732" s="818"/>
      <c r="D732" s="638">
        <f t="shared" ref="D732:E732" si="747">I732+K732+M732+O732+Q732+S732+U732+W732+Y732+AA732+AC732+AE732+AG732+AI732+AK732+AM732+AO732+AQ732+AS732+AU732+AW732+AY732+BA732+BC732+BE732+BG732+BI732+BK732+BM732+BO732+BQ732</f>
        <v>0</v>
      </c>
      <c r="E732" s="505">
        <f t="shared" si="747"/>
        <v>0</v>
      </c>
      <c r="F732" s="639">
        <f t="shared" si="113"/>
        <v>0</v>
      </c>
      <c r="G732" s="327"/>
      <c r="H732" s="298">
        <f t="shared" si="114"/>
        <v>0</v>
      </c>
      <c r="I732" s="640"/>
      <c r="J732" s="642"/>
      <c r="K732" s="640"/>
      <c r="L732" s="642"/>
      <c r="M732" s="640"/>
      <c r="N732" s="642"/>
      <c r="O732" s="640"/>
      <c r="P732" s="642"/>
      <c r="Q732" s="640"/>
      <c r="R732" s="642"/>
      <c r="S732" s="640"/>
      <c r="T732" s="642"/>
      <c r="U732" s="640"/>
      <c r="V732" s="642"/>
      <c r="W732" s="640"/>
      <c r="X732" s="642"/>
      <c r="Y732" s="640"/>
      <c r="Z732" s="642"/>
      <c r="AA732" s="640"/>
      <c r="AB732" s="642"/>
      <c r="AC732" s="640"/>
      <c r="AD732" s="642"/>
      <c r="AE732" s="640"/>
      <c r="AF732" s="642"/>
      <c r="AG732" s="640"/>
      <c r="AH732" s="642"/>
      <c r="AI732" s="640"/>
      <c r="AJ732" s="642"/>
      <c r="AK732" s="640"/>
      <c r="AL732" s="642"/>
      <c r="AM732" s="640"/>
      <c r="AN732" s="642"/>
      <c r="AO732" s="640"/>
      <c r="AP732" s="642"/>
      <c r="AQ732" s="640"/>
      <c r="AR732" s="642"/>
      <c r="AS732" s="640"/>
      <c r="AT732" s="642"/>
      <c r="AU732" s="640"/>
      <c r="AV732" s="642"/>
      <c r="AW732" s="640"/>
      <c r="AX732" s="642"/>
      <c r="AY732" s="640"/>
      <c r="AZ732" s="642"/>
      <c r="BA732" s="640"/>
      <c r="BB732" s="642"/>
      <c r="BC732" s="640"/>
      <c r="BD732" s="642"/>
      <c r="BE732" s="640"/>
      <c r="BF732" s="642"/>
      <c r="BG732" s="640"/>
      <c r="BH732" s="642"/>
      <c r="BI732" s="640"/>
      <c r="BJ732" s="642"/>
      <c r="BK732" s="640"/>
      <c r="BL732" s="642"/>
      <c r="BM732" s="640"/>
      <c r="BN732" s="642"/>
      <c r="BO732" s="640"/>
      <c r="BP732" s="642"/>
      <c r="BQ732" s="640"/>
      <c r="BR732" s="642"/>
      <c r="BS732" s="643">
        <f t="shared" si="115"/>
        <v>0</v>
      </c>
      <c r="BT732" s="644">
        <f t="shared" si="116"/>
        <v>0</v>
      </c>
      <c r="BU732" s="644">
        <f t="shared" si="117"/>
        <v>0</v>
      </c>
      <c r="BV732" s="644">
        <f t="shared" si="118"/>
        <v>0</v>
      </c>
      <c r="BW732" s="645">
        <f t="shared" si="477"/>
        <v>0</v>
      </c>
      <c r="BX732" s="338"/>
      <c r="BY732" s="338"/>
      <c r="BZ732" s="338"/>
      <c r="CA732" s="338"/>
      <c r="CB732" s="338"/>
      <c r="CC732" s="338"/>
    </row>
    <row r="733" ht="15.75" customHeight="1">
      <c r="A733" s="338"/>
      <c r="B733" s="338"/>
      <c r="C733" s="818"/>
      <c r="D733" s="638">
        <f t="shared" ref="D733:E733" si="748">I733+K733+M733+O733+Q733+S733+U733+W733+Y733+AA733+AC733+AE733+AG733+AI733+AK733+AM733+AO733+AQ733+AS733+AU733+AW733+AY733+BA733+BC733+BE733+BG733+BI733+BK733+BM733+BO733+BQ733</f>
        <v>0</v>
      </c>
      <c r="E733" s="505">
        <f t="shared" si="748"/>
        <v>0</v>
      </c>
      <c r="F733" s="639">
        <f t="shared" si="113"/>
        <v>0</v>
      </c>
      <c r="G733" s="327"/>
      <c r="H733" s="298">
        <f t="shared" si="114"/>
        <v>0</v>
      </c>
      <c r="I733" s="640"/>
      <c r="J733" s="642"/>
      <c r="K733" s="640"/>
      <c r="L733" s="642"/>
      <c r="M733" s="640"/>
      <c r="N733" s="642"/>
      <c r="O733" s="640"/>
      <c r="P733" s="642"/>
      <c r="Q733" s="640"/>
      <c r="R733" s="642"/>
      <c r="S733" s="640"/>
      <c r="T733" s="642"/>
      <c r="U733" s="640"/>
      <c r="V733" s="642"/>
      <c r="W733" s="640"/>
      <c r="X733" s="642"/>
      <c r="Y733" s="640"/>
      <c r="Z733" s="642"/>
      <c r="AA733" s="640"/>
      <c r="AB733" s="642"/>
      <c r="AC733" s="640"/>
      <c r="AD733" s="642"/>
      <c r="AE733" s="640"/>
      <c r="AF733" s="642"/>
      <c r="AG733" s="640"/>
      <c r="AH733" s="642"/>
      <c r="AI733" s="640"/>
      <c r="AJ733" s="642"/>
      <c r="AK733" s="640"/>
      <c r="AL733" s="642"/>
      <c r="AM733" s="640"/>
      <c r="AN733" s="642"/>
      <c r="AO733" s="640"/>
      <c r="AP733" s="642"/>
      <c r="AQ733" s="640"/>
      <c r="AR733" s="642"/>
      <c r="AS733" s="640"/>
      <c r="AT733" s="642"/>
      <c r="AU733" s="640"/>
      <c r="AV733" s="642"/>
      <c r="AW733" s="640"/>
      <c r="AX733" s="642"/>
      <c r="AY733" s="640"/>
      <c r="AZ733" s="642"/>
      <c r="BA733" s="640"/>
      <c r="BB733" s="642"/>
      <c r="BC733" s="640"/>
      <c r="BD733" s="642"/>
      <c r="BE733" s="640"/>
      <c r="BF733" s="642"/>
      <c r="BG733" s="640"/>
      <c r="BH733" s="642"/>
      <c r="BI733" s="640"/>
      <c r="BJ733" s="642"/>
      <c r="BK733" s="640"/>
      <c r="BL733" s="642"/>
      <c r="BM733" s="640"/>
      <c r="BN733" s="642"/>
      <c r="BO733" s="640"/>
      <c r="BP733" s="642"/>
      <c r="BQ733" s="640"/>
      <c r="BR733" s="642"/>
      <c r="BS733" s="643">
        <f t="shared" si="115"/>
        <v>0</v>
      </c>
      <c r="BT733" s="644">
        <f t="shared" si="116"/>
        <v>0</v>
      </c>
      <c r="BU733" s="644">
        <f t="shared" si="117"/>
        <v>0</v>
      </c>
      <c r="BV733" s="644">
        <f t="shared" si="118"/>
        <v>0</v>
      </c>
      <c r="BW733" s="645">
        <f t="shared" si="477"/>
        <v>0</v>
      </c>
      <c r="BX733" s="338"/>
      <c r="BY733" s="338"/>
      <c r="BZ733" s="338"/>
      <c r="CA733" s="338"/>
      <c r="CB733" s="338"/>
      <c r="CC733" s="338"/>
    </row>
    <row r="734" ht="15.75" customHeight="1">
      <c r="A734" s="338"/>
      <c r="B734" s="338"/>
      <c r="C734" s="818"/>
      <c r="D734" s="638">
        <f t="shared" ref="D734:E734" si="749">I734+K734+M734+O734+Q734+S734+U734+W734+Y734+AA734+AC734+AE734+AG734+AI734+AK734+AM734+AO734+AQ734+AS734+AU734+AW734+AY734+BA734+BC734+BE734+BG734+BI734+BK734+BM734+BO734+BQ734</f>
        <v>0</v>
      </c>
      <c r="E734" s="505">
        <f t="shared" si="749"/>
        <v>0</v>
      </c>
      <c r="F734" s="639">
        <f t="shared" si="113"/>
        <v>0</v>
      </c>
      <c r="G734" s="327"/>
      <c r="H734" s="298">
        <f t="shared" si="114"/>
        <v>0</v>
      </c>
      <c r="I734" s="640"/>
      <c r="J734" s="642"/>
      <c r="K734" s="640"/>
      <c r="L734" s="642"/>
      <c r="M734" s="640"/>
      <c r="N734" s="642"/>
      <c r="O734" s="640"/>
      <c r="P734" s="642"/>
      <c r="Q734" s="640"/>
      <c r="R734" s="642"/>
      <c r="S734" s="640"/>
      <c r="T734" s="642"/>
      <c r="U734" s="640"/>
      <c r="V734" s="642"/>
      <c r="W734" s="640"/>
      <c r="X734" s="642"/>
      <c r="Y734" s="640"/>
      <c r="Z734" s="642"/>
      <c r="AA734" s="640"/>
      <c r="AB734" s="642"/>
      <c r="AC734" s="640"/>
      <c r="AD734" s="642"/>
      <c r="AE734" s="640"/>
      <c r="AF734" s="642"/>
      <c r="AG734" s="640"/>
      <c r="AH734" s="642"/>
      <c r="AI734" s="640"/>
      <c r="AJ734" s="642"/>
      <c r="AK734" s="640"/>
      <c r="AL734" s="642"/>
      <c r="AM734" s="640"/>
      <c r="AN734" s="642"/>
      <c r="AO734" s="640"/>
      <c r="AP734" s="642"/>
      <c r="AQ734" s="640"/>
      <c r="AR734" s="642"/>
      <c r="AS734" s="640"/>
      <c r="AT734" s="642"/>
      <c r="AU734" s="640"/>
      <c r="AV734" s="642"/>
      <c r="AW734" s="640"/>
      <c r="AX734" s="642"/>
      <c r="AY734" s="640"/>
      <c r="AZ734" s="642"/>
      <c r="BA734" s="640"/>
      <c r="BB734" s="642"/>
      <c r="BC734" s="640"/>
      <c r="BD734" s="642"/>
      <c r="BE734" s="640"/>
      <c r="BF734" s="642"/>
      <c r="BG734" s="640"/>
      <c r="BH734" s="642"/>
      <c r="BI734" s="640"/>
      <c r="BJ734" s="642"/>
      <c r="BK734" s="640"/>
      <c r="BL734" s="642"/>
      <c r="BM734" s="640"/>
      <c r="BN734" s="642"/>
      <c r="BO734" s="640"/>
      <c r="BP734" s="642"/>
      <c r="BQ734" s="640"/>
      <c r="BR734" s="642"/>
      <c r="BS734" s="643">
        <f t="shared" si="115"/>
        <v>0</v>
      </c>
      <c r="BT734" s="644">
        <f t="shared" si="116"/>
        <v>0</v>
      </c>
      <c r="BU734" s="644">
        <f t="shared" si="117"/>
        <v>0</v>
      </c>
      <c r="BV734" s="644">
        <f t="shared" si="118"/>
        <v>0</v>
      </c>
      <c r="BW734" s="645">
        <f t="shared" si="477"/>
        <v>0</v>
      </c>
      <c r="BX734" s="338"/>
      <c r="BY734" s="338"/>
      <c r="BZ734" s="338"/>
      <c r="CA734" s="338"/>
      <c r="CB734" s="338"/>
      <c r="CC734" s="338"/>
    </row>
    <row r="735" ht="15.75" customHeight="1">
      <c r="A735" s="338"/>
      <c r="B735" s="338"/>
      <c r="C735" s="818"/>
      <c r="D735" s="638">
        <f t="shared" ref="D735:E735" si="750">I735+K735+M735+O735+Q735+S735+U735+W735+Y735+AA735+AC735+AE735+AG735+AI735+AK735+AM735+AO735+AQ735+AS735+AU735+AW735+AY735+BA735+BC735+BE735+BG735+BI735+BK735+BM735+BO735+BQ735</f>
        <v>0</v>
      </c>
      <c r="E735" s="505">
        <f t="shared" si="750"/>
        <v>0</v>
      </c>
      <c r="F735" s="639">
        <f t="shared" si="113"/>
        <v>0</v>
      </c>
      <c r="G735" s="327"/>
      <c r="H735" s="298">
        <f t="shared" si="114"/>
        <v>0</v>
      </c>
      <c r="I735" s="640"/>
      <c r="J735" s="642"/>
      <c r="K735" s="640"/>
      <c r="L735" s="642"/>
      <c r="M735" s="640"/>
      <c r="N735" s="642"/>
      <c r="O735" s="640"/>
      <c r="P735" s="642"/>
      <c r="Q735" s="640"/>
      <c r="R735" s="642"/>
      <c r="S735" s="640"/>
      <c r="T735" s="642"/>
      <c r="U735" s="640"/>
      <c r="V735" s="642"/>
      <c r="W735" s="640"/>
      <c r="X735" s="642"/>
      <c r="Y735" s="640"/>
      <c r="Z735" s="642"/>
      <c r="AA735" s="640"/>
      <c r="AB735" s="642"/>
      <c r="AC735" s="640"/>
      <c r="AD735" s="642"/>
      <c r="AE735" s="640"/>
      <c r="AF735" s="642"/>
      <c r="AG735" s="640"/>
      <c r="AH735" s="642"/>
      <c r="AI735" s="640"/>
      <c r="AJ735" s="642"/>
      <c r="AK735" s="640"/>
      <c r="AL735" s="642"/>
      <c r="AM735" s="640"/>
      <c r="AN735" s="642"/>
      <c r="AO735" s="640"/>
      <c r="AP735" s="642"/>
      <c r="AQ735" s="640"/>
      <c r="AR735" s="642"/>
      <c r="AS735" s="640"/>
      <c r="AT735" s="642"/>
      <c r="AU735" s="640"/>
      <c r="AV735" s="642"/>
      <c r="AW735" s="640"/>
      <c r="AX735" s="642"/>
      <c r="AY735" s="640"/>
      <c r="AZ735" s="642"/>
      <c r="BA735" s="640"/>
      <c r="BB735" s="642"/>
      <c r="BC735" s="640"/>
      <c r="BD735" s="642"/>
      <c r="BE735" s="640"/>
      <c r="BF735" s="642"/>
      <c r="BG735" s="640"/>
      <c r="BH735" s="642"/>
      <c r="BI735" s="640"/>
      <c r="BJ735" s="642"/>
      <c r="BK735" s="640"/>
      <c r="BL735" s="642"/>
      <c r="BM735" s="640"/>
      <c r="BN735" s="642"/>
      <c r="BO735" s="640"/>
      <c r="BP735" s="642"/>
      <c r="BQ735" s="640"/>
      <c r="BR735" s="642"/>
      <c r="BS735" s="643">
        <f t="shared" si="115"/>
        <v>0</v>
      </c>
      <c r="BT735" s="644">
        <f t="shared" si="116"/>
        <v>0</v>
      </c>
      <c r="BU735" s="644">
        <f t="shared" si="117"/>
        <v>0</v>
      </c>
      <c r="BV735" s="644">
        <f t="shared" si="118"/>
        <v>0</v>
      </c>
      <c r="BW735" s="645">
        <f t="shared" si="477"/>
        <v>0</v>
      </c>
      <c r="BX735" s="338"/>
      <c r="BY735" s="338"/>
      <c r="BZ735" s="338"/>
      <c r="CA735" s="338"/>
      <c r="CB735" s="338"/>
      <c r="CC735" s="338"/>
    </row>
    <row r="736" ht="15.75" customHeight="1">
      <c r="A736" s="338"/>
      <c r="B736" s="338"/>
      <c r="C736" s="818"/>
      <c r="D736" s="638">
        <f t="shared" ref="D736:E736" si="751">I736+K736+M736+O736+Q736+S736+U736+W736+Y736+AA736+AC736+AE736+AG736+AI736+AK736+AM736+AO736+AQ736+AS736+AU736+AW736+AY736+BA736+BC736+BE736+BG736+BI736+BK736+BM736+BO736+BQ736</f>
        <v>0</v>
      </c>
      <c r="E736" s="505">
        <f t="shared" si="751"/>
        <v>0</v>
      </c>
      <c r="F736" s="639">
        <f t="shared" si="113"/>
        <v>0</v>
      </c>
      <c r="G736" s="327"/>
      <c r="H736" s="298">
        <f t="shared" si="114"/>
        <v>0</v>
      </c>
      <c r="I736" s="640"/>
      <c r="J736" s="642"/>
      <c r="K736" s="640"/>
      <c r="L736" s="642"/>
      <c r="M736" s="640"/>
      <c r="N736" s="642"/>
      <c r="O736" s="640"/>
      <c r="P736" s="642"/>
      <c r="Q736" s="640"/>
      <c r="R736" s="642"/>
      <c r="S736" s="640"/>
      <c r="T736" s="642"/>
      <c r="U736" s="640"/>
      <c r="V736" s="642"/>
      <c r="W736" s="640"/>
      <c r="X736" s="642"/>
      <c r="Y736" s="640"/>
      <c r="Z736" s="642"/>
      <c r="AA736" s="640"/>
      <c r="AB736" s="642"/>
      <c r="AC736" s="640"/>
      <c r="AD736" s="642"/>
      <c r="AE736" s="640"/>
      <c r="AF736" s="642"/>
      <c r="AG736" s="640"/>
      <c r="AH736" s="642"/>
      <c r="AI736" s="640"/>
      <c r="AJ736" s="642"/>
      <c r="AK736" s="640"/>
      <c r="AL736" s="642"/>
      <c r="AM736" s="640"/>
      <c r="AN736" s="642"/>
      <c r="AO736" s="640"/>
      <c r="AP736" s="642"/>
      <c r="AQ736" s="640"/>
      <c r="AR736" s="642"/>
      <c r="AS736" s="640"/>
      <c r="AT736" s="642"/>
      <c r="AU736" s="640"/>
      <c r="AV736" s="642"/>
      <c r="AW736" s="640"/>
      <c r="AX736" s="642"/>
      <c r="AY736" s="640"/>
      <c r="AZ736" s="642"/>
      <c r="BA736" s="640"/>
      <c r="BB736" s="642"/>
      <c r="BC736" s="640"/>
      <c r="BD736" s="642"/>
      <c r="BE736" s="640"/>
      <c r="BF736" s="642"/>
      <c r="BG736" s="640"/>
      <c r="BH736" s="642"/>
      <c r="BI736" s="640"/>
      <c r="BJ736" s="642"/>
      <c r="BK736" s="640"/>
      <c r="BL736" s="642"/>
      <c r="BM736" s="640"/>
      <c r="BN736" s="642"/>
      <c r="BO736" s="640"/>
      <c r="BP736" s="642"/>
      <c r="BQ736" s="640"/>
      <c r="BR736" s="642"/>
      <c r="BS736" s="643">
        <f t="shared" si="115"/>
        <v>0</v>
      </c>
      <c r="BT736" s="644">
        <f t="shared" si="116"/>
        <v>0</v>
      </c>
      <c r="BU736" s="644">
        <f t="shared" si="117"/>
        <v>0</v>
      </c>
      <c r="BV736" s="644">
        <f t="shared" si="118"/>
        <v>0</v>
      </c>
      <c r="BW736" s="645">
        <f t="shared" si="477"/>
        <v>0</v>
      </c>
      <c r="BX736" s="338"/>
      <c r="BY736" s="338"/>
      <c r="BZ736" s="338"/>
      <c r="CA736" s="338"/>
      <c r="CB736" s="338"/>
      <c r="CC736" s="338"/>
    </row>
    <row r="737" ht="15.75" customHeight="1">
      <c r="A737" s="338"/>
      <c r="B737" s="338"/>
      <c r="C737" s="818"/>
      <c r="D737" s="638">
        <f t="shared" ref="D737:E737" si="752">I737+K737+M737+O737+Q737+S737+U737+W737+Y737+AA737+AC737+AE737+AG737+AI737+AK737+AM737+AO737+AQ737+AS737+AU737+AW737+AY737+BA737+BC737+BE737+BG737+BI737+BK737+BM737+BO737+BQ737</f>
        <v>0</v>
      </c>
      <c r="E737" s="505">
        <f t="shared" si="752"/>
        <v>0</v>
      </c>
      <c r="F737" s="639">
        <f t="shared" si="113"/>
        <v>0</v>
      </c>
      <c r="G737" s="327"/>
      <c r="H737" s="298">
        <f t="shared" si="114"/>
        <v>0</v>
      </c>
      <c r="I737" s="640"/>
      <c r="J737" s="642"/>
      <c r="K737" s="640"/>
      <c r="L737" s="642"/>
      <c r="M737" s="640"/>
      <c r="N737" s="642"/>
      <c r="O737" s="640"/>
      <c r="P737" s="642"/>
      <c r="Q737" s="640"/>
      <c r="R737" s="642"/>
      <c r="S737" s="640"/>
      <c r="T737" s="642"/>
      <c r="U737" s="640"/>
      <c r="V737" s="642"/>
      <c r="W737" s="640"/>
      <c r="X737" s="642"/>
      <c r="Y737" s="640"/>
      <c r="Z737" s="642"/>
      <c r="AA737" s="640"/>
      <c r="AB737" s="642"/>
      <c r="AC737" s="640"/>
      <c r="AD737" s="642"/>
      <c r="AE737" s="640"/>
      <c r="AF737" s="642"/>
      <c r="AG737" s="640"/>
      <c r="AH737" s="642"/>
      <c r="AI737" s="640"/>
      <c r="AJ737" s="642"/>
      <c r="AK737" s="640"/>
      <c r="AL737" s="642"/>
      <c r="AM737" s="640"/>
      <c r="AN737" s="642"/>
      <c r="AO737" s="640"/>
      <c r="AP737" s="642"/>
      <c r="AQ737" s="640"/>
      <c r="AR737" s="642"/>
      <c r="AS737" s="640"/>
      <c r="AT737" s="642"/>
      <c r="AU737" s="640"/>
      <c r="AV737" s="642"/>
      <c r="AW737" s="640"/>
      <c r="AX737" s="642"/>
      <c r="AY737" s="640"/>
      <c r="AZ737" s="642"/>
      <c r="BA737" s="640"/>
      <c r="BB737" s="642"/>
      <c r="BC737" s="640"/>
      <c r="BD737" s="642"/>
      <c r="BE737" s="640"/>
      <c r="BF737" s="642"/>
      <c r="BG737" s="640"/>
      <c r="BH737" s="642"/>
      <c r="BI737" s="640"/>
      <c r="BJ737" s="642"/>
      <c r="BK737" s="640"/>
      <c r="BL737" s="642"/>
      <c r="BM737" s="640"/>
      <c r="BN737" s="642"/>
      <c r="BO737" s="640"/>
      <c r="BP737" s="642"/>
      <c r="BQ737" s="640"/>
      <c r="BR737" s="642"/>
      <c r="BS737" s="643">
        <f t="shared" si="115"/>
        <v>0</v>
      </c>
      <c r="BT737" s="644">
        <f t="shared" si="116"/>
        <v>0</v>
      </c>
      <c r="BU737" s="644">
        <f t="shared" si="117"/>
        <v>0</v>
      </c>
      <c r="BV737" s="644">
        <f t="shared" si="118"/>
        <v>0</v>
      </c>
      <c r="BW737" s="645">
        <f t="shared" si="477"/>
        <v>0</v>
      </c>
      <c r="BX737" s="338"/>
      <c r="BY737" s="338"/>
      <c r="BZ737" s="338"/>
      <c r="CA737" s="338"/>
      <c r="CB737" s="338"/>
      <c r="CC737" s="338"/>
    </row>
    <row r="738" ht="15.75" customHeight="1">
      <c r="A738" s="338"/>
      <c r="B738" s="338"/>
      <c r="C738" s="818"/>
      <c r="D738" s="638">
        <f t="shared" ref="D738:E738" si="753">I738+K738+M738+O738+Q738+S738+U738+W738+Y738+AA738+AC738+AE738+AG738+AI738+AK738+AM738+AO738+AQ738+AS738+AU738+AW738+AY738+BA738+BC738+BE738+BG738+BI738+BK738+BM738+BO738+BQ738</f>
        <v>0</v>
      </c>
      <c r="E738" s="505">
        <f t="shared" si="753"/>
        <v>0</v>
      </c>
      <c r="F738" s="639">
        <f t="shared" si="113"/>
        <v>0</v>
      </c>
      <c r="G738" s="327"/>
      <c r="H738" s="298">
        <f t="shared" si="114"/>
        <v>0</v>
      </c>
      <c r="I738" s="640"/>
      <c r="J738" s="642"/>
      <c r="K738" s="640"/>
      <c r="L738" s="642"/>
      <c r="M738" s="640"/>
      <c r="N738" s="642"/>
      <c r="O738" s="640"/>
      <c r="P738" s="642"/>
      <c r="Q738" s="640"/>
      <c r="R738" s="642"/>
      <c r="S738" s="640"/>
      <c r="T738" s="642"/>
      <c r="U738" s="640"/>
      <c r="V738" s="642"/>
      <c r="W738" s="640"/>
      <c r="X738" s="642"/>
      <c r="Y738" s="640"/>
      <c r="Z738" s="642"/>
      <c r="AA738" s="640"/>
      <c r="AB738" s="642"/>
      <c r="AC738" s="640"/>
      <c r="AD738" s="642"/>
      <c r="AE738" s="640"/>
      <c r="AF738" s="642"/>
      <c r="AG738" s="640"/>
      <c r="AH738" s="642"/>
      <c r="AI738" s="640"/>
      <c r="AJ738" s="642"/>
      <c r="AK738" s="640"/>
      <c r="AL738" s="642"/>
      <c r="AM738" s="640"/>
      <c r="AN738" s="642"/>
      <c r="AO738" s="640"/>
      <c r="AP738" s="642"/>
      <c r="AQ738" s="640"/>
      <c r="AR738" s="642"/>
      <c r="AS738" s="640"/>
      <c r="AT738" s="642"/>
      <c r="AU738" s="640"/>
      <c r="AV738" s="642"/>
      <c r="AW738" s="640"/>
      <c r="AX738" s="642"/>
      <c r="AY738" s="640"/>
      <c r="AZ738" s="642"/>
      <c r="BA738" s="640"/>
      <c r="BB738" s="642"/>
      <c r="BC738" s="640"/>
      <c r="BD738" s="642"/>
      <c r="BE738" s="640"/>
      <c r="BF738" s="642"/>
      <c r="BG738" s="640"/>
      <c r="BH738" s="642"/>
      <c r="BI738" s="640"/>
      <c r="BJ738" s="642"/>
      <c r="BK738" s="640"/>
      <c r="BL738" s="642"/>
      <c r="BM738" s="640"/>
      <c r="BN738" s="642"/>
      <c r="BO738" s="640"/>
      <c r="BP738" s="642"/>
      <c r="BQ738" s="640"/>
      <c r="BR738" s="642"/>
      <c r="BS738" s="643">
        <f t="shared" si="115"/>
        <v>0</v>
      </c>
      <c r="BT738" s="644">
        <f t="shared" si="116"/>
        <v>0</v>
      </c>
      <c r="BU738" s="644">
        <f t="shared" si="117"/>
        <v>0</v>
      </c>
      <c r="BV738" s="644">
        <f t="shared" si="118"/>
        <v>0</v>
      </c>
      <c r="BW738" s="645">
        <f t="shared" si="477"/>
        <v>0</v>
      </c>
      <c r="BX738" s="338"/>
      <c r="BY738" s="338"/>
      <c r="BZ738" s="338"/>
      <c r="CA738" s="338"/>
      <c r="CB738" s="338"/>
      <c r="CC738" s="338"/>
    </row>
    <row r="739" ht="15.75" customHeight="1">
      <c r="A739" s="338"/>
      <c r="B739" s="338"/>
      <c r="C739" s="818"/>
      <c r="D739" s="638">
        <f t="shared" ref="D739:E739" si="754">I739+K739+M739+O739+Q739+S739+U739+W739+Y739+AA739+AC739+AE739+AG739+AI739+AK739+AM739+AO739+AQ739+AS739+AU739+AW739+AY739+BA739+BC739+BE739+BG739+BI739+BK739+BM739+BO739+BQ739</f>
        <v>0</v>
      </c>
      <c r="E739" s="505">
        <f t="shared" si="754"/>
        <v>0</v>
      </c>
      <c r="F739" s="639">
        <f t="shared" si="113"/>
        <v>0</v>
      </c>
      <c r="G739" s="327"/>
      <c r="H739" s="298">
        <f t="shared" si="114"/>
        <v>0</v>
      </c>
      <c r="I739" s="640"/>
      <c r="J739" s="642"/>
      <c r="K739" s="640"/>
      <c r="L739" s="642"/>
      <c r="M739" s="640"/>
      <c r="N739" s="642"/>
      <c r="O739" s="640"/>
      <c r="P739" s="642"/>
      <c r="Q739" s="640"/>
      <c r="R739" s="642"/>
      <c r="S739" s="640"/>
      <c r="T739" s="642"/>
      <c r="U739" s="640"/>
      <c r="V739" s="642"/>
      <c r="W739" s="640"/>
      <c r="X739" s="642"/>
      <c r="Y739" s="640"/>
      <c r="Z739" s="642"/>
      <c r="AA739" s="640"/>
      <c r="AB739" s="642"/>
      <c r="AC739" s="640"/>
      <c r="AD739" s="642"/>
      <c r="AE739" s="640"/>
      <c r="AF739" s="642"/>
      <c r="AG739" s="640"/>
      <c r="AH739" s="642"/>
      <c r="AI739" s="640"/>
      <c r="AJ739" s="642"/>
      <c r="AK739" s="640"/>
      <c r="AL739" s="642"/>
      <c r="AM739" s="640"/>
      <c r="AN739" s="642"/>
      <c r="AO739" s="640"/>
      <c r="AP739" s="642"/>
      <c r="AQ739" s="640"/>
      <c r="AR739" s="642"/>
      <c r="AS739" s="640"/>
      <c r="AT739" s="642"/>
      <c r="AU739" s="640"/>
      <c r="AV739" s="642"/>
      <c r="AW739" s="640"/>
      <c r="AX739" s="642"/>
      <c r="AY739" s="640"/>
      <c r="AZ739" s="642"/>
      <c r="BA739" s="640"/>
      <c r="BB739" s="642"/>
      <c r="BC739" s="640"/>
      <c r="BD739" s="642"/>
      <c r="BE739" s="640"/>
      <c r="BF739" s="642"/>
      <c r="BG739" s="640"/>
      <c r="BH739" s="642"/>
      <c r="BI739" s="640"/>
      <c r="BJ739" s="642"/>
      <c r="BK739" s="640"/>
      <c r="BL739" s="642"/>
      <c r="BM739" s="640"/>
      <c r="BN739" s="642"/>
      <c r="BO739" s="640"/>
      <c r="BP739" s="642"/>
      <c r="BQ739" s="640"/>
      <c r="BR739" s="642"/>
      <c r="BS739" s="643">
        <f t="shared" si="115"/>
        <v>0</v>
      </c>
      <c r="BT739" s="644">
        <f t="shared" si="116"/>
        <v>0</v>
      </c>
      <c r="BU739" s="644">
        <f t="shared" si="117"/>
        <v>0</v>
      </c>
      <c r="BV739" s="644">
        <f t="shared" si="118"/>
        <v>0</v>
      </c>
      <c r="BW739" s="645">
        <f t="shared" si="477"/>
        <v>0</v>
      </c>
      <c r="BX739" s="338"/>
      <c r="BY739" s="338"/>
      <c r="BZ739" s="338"/>
      <c r="CA739" s="338"/>
      <c r="CB739" s="338"/>
      <c r="CC739" s="338"/>
    </row>
    <row r="740" ht="15.75" customHeight="1">
      <c r="A740" s="338"/>
      <c r="B740" s="338"/>
      <c r="C740" s="818"/>
      <c r="D740" s="638">
        <f t="shared" ref="D740:E740" si="755">I740+K740+M740+O740+Q740+S740+U740+W740+Y740+AA740+AC740+AE740+AG740+AI740+AK740+AM740+AO740+AQ740+AS740+AU740+AW740+AY740+BA740+BC740+BE740+BG740+BI740+BK740+BM740+BO740+BQ740</f>
        <v>0</v>
      </c>
      <c r="E740" s="505">
        <f t="shared" si="755"/>
        <v>0</v>
      </c>
      <c r="F740" s="639">
        <f t="shared" si="113"/>
        <v>0</v>
      </c>
      <c r="G740" s="327"/>
      <c r="H740" s="298">
        <f t="shared" si="114"/>
        <v>0</v>
      </c>
      <c r="I740" s="640"/>
      <c r="J740" s="642"/>
      <c r="K740" s="640"/>
      <c r="L740" s="642"/>
      <c r="M740" s="640"/>
      <c r="N740" s="642"/>
      <c r="O740" s="640"/>
      <c r="P740" s="642"/>
      <c r="Q740" s="640"/>
      <c r="R740" s="642"/>
      <c r="S740" s="640"/>
      <c r="T740" s="642"/>
      <c r="U740" s="640"/>
      <c r="V740" s="642"/>
      <c r="W740" s="640"/>
      <c r="X740" s="642"/>
      <c r="Y740" s="640"/>
      <c r="Z740" s="642"/>
      <c r="AA740" s="640"/>
      <c r="AB740" s="642"/>
      <c r="AC740" s="640"/>
      <c r="AD740" s="642"/>
      <c r="AE740" s="640"/>
      <c r="AF740" s="642"/>
      <c r="AG740" s="640"/>
      <c r="AH740" s="642"/>
      <c r="AI740" s="640"/>
      <c r="AJ740" s="642"/>
      <c r="AK740" s="640"/>
      <c r="AL740" s="642"/>
      <c r="AM740" s="640"/>
      <c r="AN740" s="642"/>
      <c r="AO740" s="640"/>
      <c r="AP740" s="642"/>
      <c r="AQ740" s="640"/>
      <c r="AR740" s="642"/>
      <c r="AS740" s="640"/>
      <c r="AT740" s="642"/>
      <c r="AU740" s="640"/>
      <c r="AV740" s="642"/>
      <c r="AW740" s="640"/>
      <c r="AX740" s="642"/>
      <c r="AY740" s="640"/>
      <c r="AZ740" s="642"/>
      <c r="BA740" s="640"/>
      <c r="BB740" s="642"/>
      <c r="BC740" s="640"/>
      <c r="BD740" s="642"/>
      <c r="BE740" s="640"/>
      <c r="BF740" s="642"/>
      <c r="BG740" s="640"/>
      <c r="BH740" s="642"/>
      <c r="BI740" s="640"/>
      <c r="BJ740" s="642"/>
      <c r="BK740" s="640"/>
      <c r="BL740" s="642"/>
      <c r="BM740" s="640"/>
      <c r="BN740" s="642"/>
      <c r="BO740" s="640"/>
      <c r="BP740" s="642"/>
      <c r="BQ740" s="640"/>
      <c r="BR740" s="642"/>
      <c r="BS740" s="643">
        <f t="shared" si="115"/>
        <v>0</v>
      </c>
      <c r="BT740" s="644">
        <f t="shared" si="116"/>
        <v>0</v>
      </c>
      <c r="BU740" s="644">
        <f t="shared" si="117"/>
        <v>0</v>
      </c>
      <c r="BV740" s="644">
        <f t="shared" si="118"/>
        <v>0</v>
      </c>
      <c r="BW740" s="645">
        <f t="shared" si="477"/>
        <v>0</v>
      </c>
      <c r="BX740" s="338"/>
      <c r="BY740" s="338"/>
      <c r="BZ740" s="338"/>
      <c r="CA740" s="338"/>
      <c r="CB740" s="338"/>
      <c r="CC740" s="338"/>
    </row>
    <row r="741" ht="15.75" customHeight="1">
      <c r="A741" s="338"/>
      <c r="B741" s="338"/>
      <c r="C741" s="818"/>
      <c r="D741" s="638">
        <f t="shared" ref="D741:E741" si="756">I741+K741+M741+O741+Q741+S741+U741+W741+Y741+AA741+AC741+AE741+AG741+AI741+AK741+AM741+AO741+AQ741+AS741+AU741+AW741+AY741+BA741+BC741+BE741+BG741+BI741+BK741+BM741+BO741+BQ741</f>
        <v>0</v>
      </c>
      <c r="E741" s="505">
        <f t="shared" si="756"/>
        <v>0</v>
      </c>
      <c r="F741" s="639">
        <f t="shared" si="113"/>
        <v>0</v>
      </c>
      <c r="G741" s="327"/>
      <c r="H741" s="298">
        <f t="shared" si="114"/>
        <v>0</v>
      </c>
      <c r="I741" s="640"/>
      <c r="J741" s="642"/>
      <c r="K741" s="640"/>
      <c r="L741" s="642"/>
      <c r="M741" s="640"/>
      <c r="N741" s="642"/>
      <c r="O741" s="640"/>
      <c r="P741" s="642"/>
      <c r="Q741" s="640"/>
      <c r="R741" s="642"/>
      <c r="S741" s="640"/>
      <c r="T741" s="642"/>
      <c r="U741" s="640"/>
      <c r="V741" s="642"/>
      <c r="W741" s="640"/>
      <c r="X741" s="642"/>
      <c r="Y741" s="640"/>
      <c r="Z741" s="642"/>
      <c r="AA741" s="640"/>
      <c r="AB741" s="642"/>
      <c r="AC741" s="640"/>
      <c r="AD741" s="642"/>
      <c r="AE741" s="640"/>
      <c r="AF741" s="642"/>
      <c r="AG741" s="640"/>
      <c r="AH741" s="642"/>
      <c r="AI741" s="640"/>
      <c r="AJ741" s="642"/>
      <c r="AK741" s="640"/>
      <c r="AL741" s="642"/>
      <c r="AM741" s="640"/>
      <c r="AN741" s="642"/>
      <c r="AO741" s="640"/>
      <c r="AP741" s="642"/>
      <c r="AQ741" s="640"/>
      <c r="AR741" s="642"/>
      <c r="AS741" s="640"/>
      <c r="AT741" s="642"/>
      <c r="AU741" s="640"/>
      <c r="AV741" s="642"/>
      <c r="AW741" s="640"/>
      <c r="AX741" s="642"/>
      <c r="AY741" s="640"/>
      <c r="AZ741" s="642"/>
      <c r="BA741" s="640"/>
      <c r="BB741" s="642"/>
      <c r="BC741" s="640"/>
      <c r="BD741" s="642"/>
      <c r="BE741" s="640"/>
      <c r="BF741" s="642"/>
      <c r="BG741" s="640"/>
      <c r="BH741" s="642"/>
      <c r="BI741" s="640"/>
      <c r="BJ741" s="642"/>
      <c r="BK741" s="640"/>
      <c r="BL741" s="642"/>
      <c r="BM741" s="640"/>
      <c r="BN741" s="642"/>
      <c r="BO741" s="640"/>
      <c r="BP741" s="642"/>
      <c r="BQ741" s="640"/>
      <c r="BR741" s="642"/>
      <c r="BS741" s="643">
        <f t="shared" si="115"/>
        <v>0</v>
      </c>
      <c r="BT741" s="644">
        <f t="shared" si="116"/>
        <v>0</v>
      </c>
      <c r="BU741" s="644">
        <f t="shared" si="117"/>
        <v>0</v>
      </c>
      <c r="BV741" s="644">
        <f t="shared" si="118"/>
        <v>0</v>
      </c>
      <c r="BW741" s="645">
        <f t="shared" si="477"/>
        <v>0</v>
      </c>
      <c r="BX741" s="338"/>
      <c r="BY741" s="338"/>
      <c r="BZ741" s="338"/>
      <c r="CA741" s="338"/>
      <c r="CB741" s="338"/>
      <c r="CC741" s="338"/>
    </row>
    <row r="742" ht="15.75" customHeight="1">
      <c r="A742" s="338"/>
      <c r="B742" s="338"/>
      <c r="C742" s="818"/>
      <c r="D742" s="638">
        <f t="shared" ref="D742:E742" si="757">I742+K742+M742+O742+Q742+S742+U742+W742+Y742+AA742+AC742+AE742+AG742+AI742+AK742+AM742+AO742+AQ742+AS742+AU742+AW742+AY742+BA742+BC742+BE742+BG742+BI742+BK742+BM742+BO742+BQ742</f>
        <v>0</v>
      </c>
      <c r="E742" s="505">
        <f t="shared" si="757"/>
        <v>0</v>
      </c>
      <c r="F742" s="639">
        <f t="shared" si="113"/>
        <v>0</v>
      </c>
      <c r="G742" s="327"/>
      <c r="H742" s="298">
        <f t="shared" si="114"/>
        <v>0</v>
      </c>
      <c r="I742" s="640"/>
      <c r="J742" s="642"/>
      <c r="K742" s="640"/>
      <c r="L742" s="642"/>
      <c r="M742" s="640"/>
      <c r="N742" s="642"/>
      <c r="O742" s="640"/>
      <c r="P742" s="642"/>
      <c r="Q742" s="640"/>
      <c r="R742" s="642"/>
      <c r="S742" s="640"/>
      <c r="T742" s="642"/>
      <c r="U742" s="640"/>
      <c r="V742" s="642"/>
      <c r="W742" s="640"/>
      <c r="X742" s="642"/>
      <c r="Y742" s="640"/>
      <c r="Z742" s="642"/>
      <c r="AA742" s="640"/>
      <c r="AB742" s="642"/>
      <c r="AC742" s="640"/>
      <c r="AD742" s="642"/>
      <c r="AE742" s="640"/>
      <c r="AF742" s="642"/>
      <c r="AG742" s="640"/>
      <c r="AH742" s="642"/>
      <c r="AI742" s="640"/>
      <c r="AJ742" s="642"/>
      <c r="AK742" s="640"/>
      <c r="AL742" s="642"/>
      <c r="AM742" s="640"/>
      <c r="AN742" s="642"/>
      <c r="AO742" s="640"/>
      <c r="AP742" s="642"/>
      <c r="AQ742" s="640"/>
      <c r="AR742" s="642"/>
      <c r="AS742" s="640"/>
      <c r="AT742" s="642"/>
      <c r="AU742" s="640"/>
      <c r="AV742" s="642"/>
      <c r="AW742" s="640"/>
      <c r="AX742" s="642"/>
      <c r="AY742" s="640"/>
      <c r="AZ742" s="642"/>
      <c r="BA742" s="640"/>
      <c r="BB742" s="642"/>
      <c r="BC742" s="640"/>
      <c r="BD742" s="642"/>
      <c r="BE742" s="640"/>
      <c r="BF742" s="642"/>
      <c r="BG742" s="640"/>
      <c r="BH742" s="642"/>
      <c r="BI742" s="640"/>
      <c r="BJ742" s="642"/>
      <c r="BK742" s="640"/>
      <c r="BL742" s="642"/>
      <c r="BM742" s="640"/>
      <c r="BN742" s="642"/>
      <c r="BO742" s="640"/>
      <c r="BP742" s="642"/>
      <c r="BQ742" s="640"/>
      <c r="BR742" s="642"/>
      <c r="BS742" s="643">
        <f t="shared" si="115"/>
        <v>0</v>
      </c>
      <c r="BT742" s="644">
        <f t="shared" si="116"/>
        <v>0</v>
      </c>
      <c r="BU742" s="644">
        <f t="shared" si="117"/>
        <v>0</v>
      </c>
      <c r="BV742" s="644">
        <f t="shared" si="118"/>
        <v>0</v>
      </c>
      <c r="BW742" s="645">
        <f t="shared" si="477"/>
        <v>0</v>
      </c>
      <c r="BX742" s="338"/>
      <c r="BY742" s="338"/>
      <c r="BZ742" s="338"/>
      <c r="CA742" s="338"/>
      <c r="CB742" s="338"/>
      <c r="CC742" s="338"/>
    </row>
    <row r="743" ht="15.75" customHeight="1">
      <c r="A743" s="338"/>
      <c r="B743" s="338"/>
      <c r="C743" s="818"/>
      <c r="D743" s="638">
        <f t="shared" ref="D743:E743" si="758">I743+K743+M743+O743+Q743+S743+U743+W743+Y743+AA743+AC743+AE743+AG743+AI743+AK743+AM743+AO743+AQ743+AS743+AU743+AW743+AY743+BA743+BC743+BE743+BG743+BI743+BK743+BM743+BO743+BQ743</f>
        <v>0</v>
      </c>
      <c r="E743" s="505">
        <f t="shared" si="758"/>
        <v>0</v>
      </c>
      <c r="F743" s="639">
        <f t="shared" si="113"/>
        <v>0</v>
      </c>
      <c r="G743" s="327"/>
      <c r="H743" s="298">
        <f t="shared" si="114"/>
        <v>0</v>
      </c>
      <c r="I743" s="640"/>
      <c r="J743" s="642"/>
      <c r="K743" s="640"/>
      <c r="L743" s="642"/>
      <c r="M743" s="640"/>
      <c r="N743" s="642"/>
      <c r="O743" s="640"/>
      <c r="P743" s="642"/>
      <c r="Q743" s="640"/>
      <c r="R743" s="642"/>
      <c r="S743" s="640"/>
      <c r="T743" s="642"/>
      <c r="U743" s="640"/>
      <c r="V743" s="642"/>
      <c r="W743" s="640"/>
      <c r="X743" s="642"/>
      <c r="Y743" s="640"/>
      <c r="Z743" s="642"/>
      <c r="AA743" s="640"/>
      <c r="AB743" s="642"/>
      <c r="AC743" s="640"/>
      <c r="AD743" s="642"/>
      <c r="AE743" s="640"/>
      <c r="AF743" s="642"/>
      <c r="AG743" s="640"/>
      <c r="AH743" s="642"/>
      <c r="AI743" s="640"/>
      <c r="AJ743" s="642"/>
      <c r="AK743" s="640"/>
      <c r="AL743" s="642"/>
      <c r="AM743" s="640"/>
      <c r="AN743" s="642"/>
      <c r="AO743" s="640"/>
      <c r="AP743" s="642"/>
      <c r="AQ743" s="640"/>
      <c r="AR743" s="642"/>
      <c r="AS743" s="640"/>
      <c r="AT743" s="642"/>
      <c r="AU743" s="640"/>
      <c r="AV743" s="642"/>
      <c r="AW743" s="640"/>
      <c r="AX743" s="642"/>
      <c r="AY743" s="640"/>
      <c r="AZ743" s="642"/>
      <c r="BA743" s="640"/>
      <c r="BB743" s="642"/>
      <c r="BC743" s="640"/>
      <c r="BD743" s="642"/>
      <c r="BE743" s="640"/>
      <c r="BF743" s="642"/>
      <c r="BG743" s="640"/>
      <c r="BH743" s="642"/>
      <c r="BI743" s="640"/>
      <c r="BJ743" s="642"/>
      <c r="BK743" s="640"/>
      <c r="BL743" s="642"/>
      <c r="BM743" s="640"/>
      <c r="BN743" s="642"/>
      <c r="BO743" s="640"/>
      <c r="BP743" s="642"/>
      <c r="BQ743" s="640"/>
      <c r="BR743" s="642"/>
      <c r="BS743" s="643">
        <f t="shared" si="115"/>
        <v>0</v>
      </c>
      <c r="BT743" s="644">
        <f t="shared" si="116"/>
        <v>0</v>
      </c>
      <c r="BU743" s="644">
        <f t="shared" si="117"/>
        <v>0</v>
      </c>
      <c r="BV743" s="644">
        <f t="shared" si="118"/>
        <v>0</v>
      </c>
      <c r="BW743" s="645">
        <f t="shared" si="477"/>
        <v>0</v>
      </c>
      <c r="BX743" s="338"/>
      <c r="BY743" s="338"/>
      <c r="BZ743" s="338"/>
      <c r="CA743" s="338"/>
      <c r="CB743" s="338"/>
      <c r="CC743" s="338"/>
    </row>
    <row r="744" ht="15.75" customHeight="1">
      <c r="A744" s="338"/>
      <c r="B744" s="338"/>
      <c r="C744" s="818"/>
      <c r="D744" s="638">
        <f t="shared" ref="D744:E744" si="759">I744+K744+M744+O744+Q744+S744+U744+W744+Y744+AA744+AC744+AE744+AG744+AI744+AK744+AM744+AO744+AQ744+AS744+AU744+AW744+AY744+BA744+BC744+BE744+BG744+BI744+BK744+BM744+BO744+BQ744</f>
        <v>0</v>
      </c>
      <c r="E744" s="505">
        <f t="shared" si="759"/>
        <v>0</v>
      </c>
      <c r="F744" s="639">
        <f t="shared" si="113"/>
        <v>0</v>
      </c>
      <c r="G744" s="327"/>
      <c r="H744" s="298">
        <f t="shared" si="114"/>
        <v>0</v>
      </c>
      <c r="I744" s="640"/>
      <c r="J744" s="642"/>
      <c r="K744" s="640"/>
      <c r="L744" s="642"/>
      <c r="M744" s="640"/>
      <c r="N744" s="642"/>
      <c r="O744" s="640"/>
      <c r="P744" s="642"/>
      <c r="Q744" s="640"/>
      <c r="R744" s="642"/>
      <c r="S744" s="640"/>
      <c r="T744" s="642"/>
      <c r="U744" s="640"/>
      <c r="V744" s="642"/>
      <c r="W744" s="640"/>
      <c r="X744" s="642"/>
      <c r="Y744" s="640"/>
      <c r="Z744" s="642"/>
      <c r="AA744" s="640"/>
      <c r="AB744" s="642"/>
      <c r="AC744" s="640"/>
      <c r="AD744" s="642"/>
      <c r="AE744" s="640"/>
      <c r="AF744" s="642"/>
      <c r="AG744" s="640"/>
      <c r="AH744" s="642"/>
      <c r="AI744" s="640"/>
      <c r="AJ744" s="642"/>
      <c r="AK744" s="640"/>
      <c r="AL744" s="642"/>
      <c r="AM744" s="640"/>
      <c r="AN744" s="642"/>
      <c r="AO744" s="640"/>
      <c r="AP744" s="642"/>
      <c r="AQ744" s="640"/>
      <c r="AR744" s="642"/>
      <c r="AS744" s="640"/>
      <c r="AT744" s="642"/>
      <c r="AU744" s="640"/>
      <c r="AV744" s="642"/>
      <c r="AW744" s="640"/>
      <c r="AX744" s="642"/>
      <c r="AY744" s="640"/>
      <c r="AZ744" s="642"/>
      <c r="BA744" s="640"/>
      <c r="BB744" s="642"/>
      <c r="BC744" s="640"/>
      <c r="BD744" s="642"/>
      <c r="BE744" s="640"/>
      <c r="BF744" s="642"/>
      <c r="BG744" s="640"/>
      <c r="BH744" s="642"/>
      <c r="BI744" s="640"/>
      <c r="BJ744" s="642"/>
      <c r="BK744" s="640"/>
      <c r="BL744" s="642"/>
      <c r="BM744" s="640"/>
      <c r="BN744" s="642"/>
      <c r="BO744" s="640"/>
      <c r="BP744" s="642"/>
      <c r="BQ744" s="640"/>
      <c r="BR744" s="642"/>
      <c r="BS744" s="643">
        <f t="shared" si="115"/>
        <v>0</v>
      </c>
      <c r="BT744" s="644">
        <f t="shared" si="116"/>
        <v>0</v>
      </c>
      <c r="BU744" s="644">
        <f t="shared" si="117"/>
        <v>0</v>
      </c>
      <c r="BV744" s="644">
        <f t="shared" si="118"/>
        <v>0</v>
      </c>
      <c r="BW744" s="645">
        <f t="shared" si="477"/>
        <v>0</v>
      </c>
      <c r="BX744" s="338"/>
      <c r="BY744" s="338"/>
      <c r="BZ744" s="338"/>
      <c r="CA744" s="338"/>
      <c r="CB744" s="338"/>
      <c r="CC744" s="338"/>
    </row>
    <row r="745" ht="15.75" customHeight="1">
      <c r="A745" s="338"/>
      <c r="B745" s="338"/>
      <c r="C745" s="818"/>
      <c r="D745" s="638">
        <f t="shared" ref="D745:E745" si="760">I745+K745+M745+O745+Q745+S745+U745+W745+Y745+AA745+AC745+AE745+AG745+AI745+AK745+AM745+AO745+AQ745+AS745+AU745+AW745+AY745+BA745+BC745+BE745+BG745+BI745+BK745+BM745+BO745+BQ745</f>
        <v>0</v>
      </c>
      <c r="E745" s="505">
        <f t="shared" si="760"/>
        <v>0</v>
      </c>
      <c r="F745" s="639">
        <f t="shared" si="113"/>
        <v>0</v>
      </c>
      <c r="G745" s="327"/>
      <c r="H745" s="298">
        <f t="shared" si="114"/>
        <v>0</v>
      </c>
      <c r="I745" s="640"/>
      <c r="J745" s="642"/>
      <c r="K745" s="640"/>
      <c r="L745" s="642"/>
      <c r="M745" s="640"/>
      <c r="N745" s="642"/>
      <c r="O745" s="640"/>
      <c r="P745" s="642"/>
      <c r="Q745" s="640"/>
      <c r="R745" s="642"/>
      <c r="S745" s="640"/>
      <c r="T745" s="642"/>
      <c r="U745" s="640"/>
      <c r="V745" s="642"/>
      <c r="W745" s="640"/>
      <c r="X745" s="642"/>
      <c r="Y745" s="640"/>
      <c r="Z745" s="642"/>
      <c r="AA745" s="640"/>
      <c r="AB745" s="642"/>
      <c r="AC745" s="640"/>
      <c r="AD745" s="642"/>
      <c r="AE745" s="640"/>
      <c r="AF745" s="642"/>
      <c r="AG745" s="640"/>
      <c r="AH745" s="642"/>
      <c r="AI745" s="640"/>
      <c r="AJ745" s="642"/>
      <c r="AK745" s="640"/>
      <c r="AL745" s="642"/>
      <c r="AM745" s="640"/>
      <c r="AN745" s="642"/>
      <c r="AO745" s="640"/>
      <c r="AP745" s="642"/>
      <c r="AQ745" s="640"/>
      <c r="AR745" s="642"/>
      <c r="AS745" s="640"/>
      <c r="AT745" s="642"/>
      <c r="AU745" s="640"/>
      <c r="AV745" s="642"/>
      <c r="AW745" s="640"/>
      <c r="AX745" s="642"/>
      <c r="AY745" s="640"/>
      <c r="AZ745" s="642"/>
      <c r="BA745" s="640"/>
      <c r="BB745" s="642"/>
      <c r="BC745" s="640"/>
      <c r="BD745" s="642"/>
      <c r="BE745" s="640"/>
      <c r="BF745" s="642"/>
      <c r="BG745" s="640"/>
      <c r="BH745" s="642"/>
      <c r="BI745" s="640"/>
      <c r="BJ745" s="642"/>
      <c r="BK745" s="640"/>
      <c r="BL745" s="642"/>
      <c r="BM745" s="640"/>
      <c r="BN745" s="642"/>
      <c r="BO745" s="640"/>
      <c r="BP745" s="642"/>
      <c r="BQ745" s="640"/>
      <c r="BR745" s="642"/>
      <c r="BS745" s="643">
        <f t="shared" si="115"/>
        <v>0</v>
      </c>
      <c r="BT745" s="644">
        <f t="shared" si="116"/>
        <v>0</v>
      </c>
      <c r="BU745" s="644">
        <f t="shared" si="117"/>
        <v>0</v>
      </c>
      <c r="BV745" s="644">
        <f t="shared" si="118"/>
        <v>0</v>
      </c>
      <c r="BW745" s="645">
        <f t="shared" si="477"/>
        <v>0</v>
      </c>
      <c r="BX745" s="338"/>
      <c r="BY745" s="338"/>
      <c r="BZ745" s="338"/>
      <c r="CA745" s="338"/>
      <c r="CB745" s="338"/>
      <c r="CC745" s="338"/>
    </row>
    <row r="746" ht="15.75" customHeight="1">
      <c r="A746" s="338"/>
      <c r="B746" s="338"/>
      <c r="C746" s="818"/>
      <c r="D746" s="638">
        <f t="shared" ref="D746:E746" si="761">I746+K746+M746+O746+Q746+S746+U746+W746+Y746+AA746+AC746+AE746+AG746+AI746+AK746+AM746+AO746+AQ746+AS746+AU746+AW746+AY746+BA746+BC746+BE746+BG746+BI746+BK746+BM746+BO746+BQ746</f>
        <v>0</v>
      </c>
      <c r="E746" s="505">
        <f t="shared" si="761"/>
        <v>0</v>
      </c>
      <c r="F746" s="639">
        <f t="shared" si="113"/>
        <v>0</v>
      </c>
      <c r="G746" s="327"/>
      <c r="H746" s="298">
        <f t="shared" si="114"/>
        <v>0</v>
      </c>
      <c r="I746" s="640"/>
      <c r="J746" s="642"/>
      <c r="K746" s="640"/>
      <c r="L746" s="642"/>
      <c r="M746" s="640"/>
      <c r="N746" s="642"/>
      <c r="O746" s="640"/>
      <c r="P746" s="642"/>
      <c r="Q746" s="640"/>
      <c r="R746" s="642"/>
      <c r="S746" s="640"/>
      <c r="T746" s="642"/>
      <c r="U746" s="640"/>
      <c r="V746" s="642"/>
      <c r="W746" s="640"/>
      <c r="X746" s="642"/>
      <c r="Y746" s="640"/>
      <c r="Z746" s="642"/>
      <c r="AA746" s="640"/>
      <c r="AB746" s="642"/>
      <c r="AC746" s="640"/>
      <c r="AD746" s="642"/>
      <c r="AE746" s="640"/>
      <c r="AF746" s="642"/>
      <c r="AG746" s="640"/>
      <c r="AH746" s="642"/>
      <c r="AI746" s="640"/>
      <c r="AJ746" s="642"/>
      <c r="AK746" s="640"/>
      <c r="AL746" s="642"/>
      <c r="AM746" s="640"/>
      <c r="AN746" s="642"/>
      <c r="AO746" s="640"/>
      <c r="AP746" s="642"/>
      <c r="AQ746" s="640"/>
      <c r="AR746" s="642"/>
      <c r="AS746" s="640"/>
      <c r="AT746" s="642"/>
      <c r="AU746" s="640"/>
      <c r="AV746" s="642"/>
      <c r="AW746" s="640"/>
      <c r="AX746" s="642"/>
      <c r="AY746" s="640"/>
      <c r="AZ746" s="642"/>
      <c r="BA746" s="640"/>
      <c r="BB746" s="642"/>
      <c r="BC746" s="640"/>
      <c r="BD746" s="642"/>
      <c r="BE746" s="640"/>
      <c r="BF746" s="642"/>
      <c r="BG746" s="640"/>
      <c r="BH746" s="642"/>
      <c r="BI746" s="640"/>
      <c r="BJ746" s="642"/>
      <c r="BK746" s="640"/>
      <c r="BL746" s="642"/>
      <c r="BM746" s="640"/>
      <c r="BN746" s="642"/>
      <c r="BO746" s="640"/>
      <c r="BP746" s="642"/>
      <c r="BQ746" s="640"/>
      <c r="BR746" s="642"/>
      <c r="BS746" s="643">
        <f t="shared" si="115"/>
        <v>0</v>
      </c>
      <c r="BT746" s="644">
        <f t="shared" si="116"/>
        <v>0</v>
      </c>
      <c r="BU746" s="644">
        <f t="shared" si="117"/>
        <v>0</v>
      </c>
      <c r="BV746" s="644">
        <f t="shared" si="118"/>
        <v>0</v>
      </c>
      <c r="BW746" s="645">
        <f t="shared" si="477"/>
        <v>0</v>
      </c>
      <c r="BX746" s="338"/>
      <c r="BY746" s="338"/>
      <c r="BZ746" s="338"/>
      <c r="CA746" s="338"/>
      <c r="CB746" s="338"/>
      <c r="CC746" s="338"/>
    </row>
    <row r="747" ht="15.75" customHeight="1">
      <c r="A747" s="338"/>
      <c r="B747" s="338"/>
      <c r="C747" s="818"/>
      <c r="D747" s="638">
        <f t="shared" ref="D747:E747" si="762">I747+K747+M747+O747+Q747+S747+U747+W747+Y747+AA747+AC747+AE747+AG747+AI747+AK747+AM747+AO747+AQ747+AS747+AU747+AW747+AY747+BA747+BC747+BE747+BG747+BI747+BK747+BM747+BO747+BQ747</f>
        <v>0</v>
      </c>
      <c r="E747" s="505">
        <f t="shared" si="762"/>
        <v>0</v>
      </c>
      <c r="F747" s="639">
        <f t="shared" si="113"/>
        <v>0</v>
      </c>
      <c r="G747" s="327"/>
      <c r="H747" s="298">
        <f t="shared" si="114"/>
        <v>0</v>
      </c>
      <c r="I747" s="640"/>
      <c r="J747" s="642"/>
      <c r="K747" s="640"/>
      <c r="L747" s="642"/>
      <c r="M747" s="640"/>
      <c r="N747" s="642"/>
      <c r="O747" s="640"/>
      <c r="P747" s="642"/>
      <c r="Q747" s="640"/>
      <c r="R747" s="642"/>
      <c r="S747" s="640"/>
      <c r="T747" s="642"/>
      <c r="U747" s="640"/>
      <c r="V747" s="642"/>
      <c r="W747" s="640"/>
      <c r="X747" s="642"/>
      <c r="Y747" s="640"/>
      <c r="Z747" s="642"/>
      <c r="AA747" s="640"/>
      <c r="AB747" s="642"/>
      <c r="AC747" s="640"/>
      <c r="AD747" s="642"/>
      <c r="AE747" s="640"/>
      <c r="AF747" s="642"/>
      <c r="AG747" s="640"/>
      <c r="AH747" s="642"/>
      <c r="AI747" s="640"/>
      <c r="AJ747" s="642"/>
      <c r="AK747" s="640"/>
      <c r="AL747" s="642"/>
      <c r="AM747" s="640"/>
      <c r="AN747" s="642"/>
      <c r="AO747" s="640"/>
      <c r="AP747" s="642"/>
      <c r="AQ747" s="640"/>
      <c r="AR747" s="642"/>
      <c r="AS747" s="640"/>
      <c r="AT747" s="642"/>
      <c r="AU747" s="640"/>
      <c r="AV747" s="642"/>
      <c r="AW747" s="640"/>
      <c r="AX747" s="642"/>
      <c r="AY747" s="640"/>
      <c r="AZ747" s="642"/>
      <c r="BA747" s="640"/>
      <c r="BB747" s="642"/>
      <c r="BC747" s="640"/>
      <c r="BD747" s="642"/>
      <c r="BE747" s="640"/>
      <c r="BF747" s="642"/>
      <c r="BG747" s="640"/>
      <c r="BH747" s="642"/>
      <c r="BI747" s="640"/>
      <c r="BJ747" s="642"/>
      <c r="BK747" s="640"/>
      <c r="BL747" s="642"/>
      <c r="BM747" s="640"/>
      <c r="BN747" s="642"/>
      <c r="BO747" s="640"/>
      <c r="BP747" s="642"/>
      <c r="BQ747" s="640"/>
      <c r="BR747" s="642"/>
      <c r="BS747" s="643">
        <f t="shared" si="115"/>
        <v>0</v>
      </c>
      <c r="BT747" s="644">
        <f t="shared" si="116"/>
        <v>0</v>
      </c>
      <c r="BU747" s="644">
        <f t="shared" si="117"/>
        <v>0</v>
      </c>
      <c r="BV747" s="644">
        <f t="shared" si="118"/>
        <v>0</v>
      </c>
      <c r="BW747" s="645">
        <f t="shared" si="477"/>
        <v>0</v>
      </c>
      <c r="BX747" s="338"/>
      <c r="BY747" s="338"/>
      <c r="BZ747" s="338"/>
      <c r="CA747" s="338"/>
      <c r="CB747" s="338"/>
      <c r="CC747" s="338"/>
    </row>
    <row r="748" ht="15.75" customHeight="1">
      <c r="A748" s="338"/>
      <c r="B748" s="338"/>
      <c r="C748" s="818"/>
      <c r="D748" s="638">
        <f t="shared" ref="D748:E748" si="763">I748+K748+M748+O748+Q748+S748+U748+W748+Y748+AA748+AC748+AE748+AG748+AI748+AK748+AM748+AO748+AQ748+AS748+AU748+AW748+AY748+BA748+BC748+BE748+BG748+BI748+BK748+BM748+BO748+BQ748</f>
        <v>0</v>
      </c>
      <c r="E748" s="505">
        <f t="shared" si="763"/>
        <v>0</v>
      </c>
      <c r="F748" s="639">
        <f t="shared" si="113"/>
        <v>0</v>
      </c>
      <c r="G748" s="327"/>
      <c r="H748" s="298">
        <f t="shared" si="114"/>
        <v>0</v>
      </c>
      <c r="I748" s="640"/>
      <c r="J748" s="642"/>
      <c r="K748" s="640"/>
      <c r="L748" s="642"/>
      <c r="M748" s="640"/>
      <c r="N748" s="642"/>
      <c r="O748" s="640"/>
      <c r="P748" s="642"/>
      <c r="Q748" s="640"/>
      <c r="R748" s="642"/>
      <c r="S748" s="640"/>
      <c r="T748" s="642"/>
      <c r="U748" s="640"/>
      <c r="V748" s="642"/>
      <c r="W748" s="640"/>
      <c r="X748" s="642"/>
      <c r="Y748" s="640"/>
      <c r="Z748" s="642"/>
      <c r="AA748" s="640"/>
      <c r="AB748" s="642"/>
      <c r="AC748" s="640"/>
      <c r="AD748" s="642"/>
      <c r="AE748" s="640"/>
      <c r="AF748" s="642"/>
      <c r="AG748" s="640"/>
      <c r="AH748" s="642"/>
      <c r="AI748" s="640"/>
      <c r="AJ748" s="642"/>
      <c r="AK748" s="640"/>
      <c r="AL748" s="642"/>
      <c r="AM748" s="640"/>
      <c r="AN748" s="642"/>
      <c r="AO748" s="640"/>
      <c r="AP748" s="642"/>
      <c r="AQ748" s="640"/>
      <c r="AR748" s="642"/>
      <c r="AS748" s="640"/>
      <c r="AT748" s="642"/>
      <c r="AU748" s="640"/>
      <c r="AV748" s="642"/>
      <c r="AW748" s="640"/>
      <c r="AX748" s="642"/>
      <c r="AY748" s="640"/>
      <c r="AZ748" s="642"/>
      <c r="BA748" s="640"/>
      <c r="BB748" s="642"/>
      <c r="BC748" s="640"/>
      <c r="BD748" s="642"/>
      <c r="BE748" s="640"/>
      <c r="BF748" s="642"/>
      <c r="BG748" s="640"/>
      <c r="BH748" s="642"/>
      <c r="BI748" s="640"/>
      <c r="BJ748" s="642"/>
      <c r="BK748" s="640"/>
      <c r="BL748" s="642"/>
      <c r="BM748" s="640"/>
      <c r="BN748" s="642"/>
      <c r="BO748" s="640"/>
      <c r="BP748" s="642"/>
      <c r="BQ748" s="640"/>
      <c r="BR748" s="642"/>
      <c r="BS748" s="643">
        <f t="shared" si="115"/>
        <v>0</v>
      </c>
      <c r="BT748" s="644">
        <f t="shared" si="116"/>
        <v>0</v>
      </c>
      <c r="BU748" s="644">
        <f t="shared" si="117"/>
        <v>0</v>
      </c>
      <c r="BV748" s="644">
        <f t="shared" si="118"/>
        <v>0</v>
      </c>
      <c r="BW748" s="645">
        <f t="shared" si="477"/>
        <v>0</v>
      </c>
      <c r="BX748" s="338"/>
      <c r="BY748" s="338"/>
      <c r="BZ748" s="338"/>
      <c r="CA748" s="338"/>
      <c r="CB748" s="338"/>
      <c r="CC748" s="338"/>
    </row>
    <row r="749" ht="15.75" customHeight="1">
      <c r="A749" s="338"/>
      <c r="B749" s="338"/>
      <c r="C749" s="818"/>
      <c r="D749" s="638">
        <f t="shared" ref="D749:E749" si="764">I749+K749+M749+O749+Q749+S749+U749+W749+Y749+AA749+AC749+AE749+AG749+AI749+AK749+AM749+AO749+AQ749+AS749+AU749+AW749+AY749+BA749+BC749+BE749+BG749+BI749+BK749+BM749+BO749+BQ749</f>
        <v>0</v>
      </c>
      <c r="E749" s="505">
        <f t="shared" si="764"/>
        <v>0</v>
      </c>
      <c r="F749" s="639">
        <f t="shared" si="113"/>
        <v>0</v>
      </c>
      <c r="G749" s="327"/>
      <c r="H749" s="298">
        <f t="shared" si="114"/>
        <v>0</v>
      </c>
      <c r="I749" s="640"/>
      <c r="J749" s="642"/>
      <c r="K749" s="640"/>
      <c r="L749" s="642"/>
      <c r="M749" s="640"/>
      <c r="N749" s="642"/>
      <c r="O749" s="640"/>
      <c r="P749" s="642"/>
      <c r="Q749" s="640"/>
      <c r="R749" s="642"/>
      <c r="S749" s="640"/>
      <c r="T749" s="642"/>
      <c r="U749" s="640"/>
      <c r="V749" s="642"/>
      <c r="W749" s="640"/>
      <c r="X749" s="642"/>
      <c r="Y749" s="640"/>
      <c r="Z749" s="642"/>
      <c r="AA749" s="640"/>
      <c r="AB749" s="642"/>
      <c r="AC749" s="640"/>
      <c r="AD749" s="642"/>
      <c r="AE749" s="640"/>
      <c r="AF749" s="642"/>
      <c r="AG749" s="640"/>
      <c r="AH749" s="642"/>
      <c r="AI749" s="640"/>
      <c r="AJ749" s="642"/>
      <c r="AK749" s="640"/>
      <c r="AL749" s="642"/>
      <c r="AM749" s="640"/>
      <c r="AN749" s="642"/>
      <c r="AO749" s="640"/>
      <c r="AP749" s="642"/>
      <c r="AQ749" s="640"/>
      <c r="AR749" s="642"/>
      <c r="AS749" s="640"/>
      <c r="AT749" s="642"/>
      <c r="AU749" s="640"/>
      <c r="AV749" s="642"/>
      <c r="AW749" s="640"/>
      <c r="AX749" s="642"/>
      <c r="AY749" s="640"/>
      <c r="AZ749" s="642"/>
      <c r="BA749" s="640"/>
      <c r="BB749" s="642"/>
      <c r="BC749" s="640"/>
      <c r="BD749" s="642"/>
      <c r="BE749" s="640"/>
      <c r="BF749" s="642"/>
      <c r="BG749" s="640"/>
      <c r="BH749" s="642"/>
      <c r="BI749" s="640"/>
      <c r="BJ749" s="642"/>
      <c r="BK749" s="640"/>
      <c r="BL749" s="642"/>
      <c r="BM749" s="640"/>
      <c r="BN749" s="642"/>
      <c r="BO749" s="640"/>
      <c r="BP749" s="642"/>
      <c r="BQ749" s="640"/>
      <c r="BR749" s="642"/>
      <c r="BS749" s="643">
        <f t="shared" si="115"/>
        <v>0</v>
      </c>
      <c r="BT749" s="644">
        <f t="shared" si="116"/>
        <v>0</v>
      </c>
      <c r="BU749" s="644">
        <f t="shared" si="117"/>
        <v>0</v>
      </c>
      <c r="BV749" s="644">
        <f t="shared" si="118"/>
        <v>0</v>
      </c>
      <c r="BW749" s="645">
        <f t="shared" si="477"/>
        <v>0</v>
      </c>
      <c r="BX749" s="338"/>
      <c r="BY749" s="338"/>
      <c r="BZ749" s="338"/>
      <c r="CA749" s="338"/>
      <c r="CB749" s="338"/>
      <c r="CC749" s="338"/>
    </row>
    <row r="750" ht="15.75" customHeight="1">
      <c r="A750" s="338"/>
      <c r="B750" s="338"/>
      <c r="C750" s="818"/>
      <c r="D750" s="638">
        <f t="shared" ref="D750:E750" si="765">I750+K750+M750+O750+Q750+S750+U750+W750+Y750+AA750+AC750+AE750+AG750+AI750+AK750+AM750+AO750+AQ750+AS750+AU750+AW750+AY750+BA750+BC750+BE750+BG750+BI750+BK750+BM750+BO750+BQ750</f>
        <v>0</v>
      </c>
      <c r="E750" s="505">
        <f t="shared" si="765"/>
        <v>0</v>
      </c>
      <c r="F750" s="639">
        <f t="shared" si="113"/>
        <v>0</v>
      </c>
      <c r="G750" s="327"/>
      <c r="H750" s="298">
        <f t="shared" si="114"/>
        <v>0</v>
      </c>
      <c r="I750" s="640"/>
      <c r="J750" s="642"/>
      <c r="K750" s="640"/>
      <c r="L750" s="642"/>
      <c r="M750" s="640"/>
      <c r="N750" s="642"/>
      <c r="O750" s="640"/>
      <c r="P750" s="642"/>
      <c r="Q750" s="640"/>
      <c r="R750" s="642"/>
      <c r="S750" s="640"/>
      <c r="T750" s="642"/>
      <c r="U750" s="640"/>
      <c r="V750" s="642"/>
      <c r="W750" s="640"/>
      <c r="X750" s="642"/>
      <c r="Y750" s="640"/>
      <c r="Z750" s="642"/>
      <c r="AA750" s="640"/>
      <c r="AB750" s="642"/>
      <c r="AC750" s="640"/>
      <c r="AD750" s="642"/>
      <c r="AE750" s="640"/>
      <c r="AF750" s="642"/>
      <c r="AG750" s="640"/>
      <c r="AH750" s="642"/>
      <c r="AI750" s="640"/>
      <c r="AJ750" s="642"/>
      <c r="AK750" s="640"/>
      <c r="AL750" s="642"/>
      <c r="AM750" s="640"/>
      <c r="AN750" s="642"/>
      <c r="AO750" s="640"/>
      <c r="AP750" s="642"/>
      <c r="AQ750" s="640"/>
      <c r="AR750" s="642"/>
      <c r="AS750" s="640"/>
      <c r="AT750" s="642"/>
      <c r="AU750" s="640"/>
      <c r="AV750" s="642"/>
      <c r="AW750" s="640"/>
      <c r="AX750" s="642"/>
      <c r="AY750" s="640"/>
      <c r="AZ750" s="642"/>
      <c r="BA750" s="640"/>
      <c r="BB750" s="642"/>
      <c r="BC750" s="640"/>
      <c r="BD750" s="642"/>
      <c r="BE750" s="640"/>
      <c r="BF750" s="642"/>
      <c r="BG750" s="640"/>
      <c r="BH750" s="642"/>
      <c r="BI750" s="640"/>
      <c r="BJ750" s="642"/>
      <c r="BK750" s="640"/>
      <c r="BL750" s="642"/>
      <c r="BM750" s="640"/>
      <c r="BN750" s="642"/>
      <c r="BO750" s="640"/>
      <c r="BP750" s="642"/>
      <c r="BQ750" s="640"/>
      <c r="BR750" s="642"/>
      <c r="BS750" s="643">
        <f t="shared" si="115"/>
        <v>0</v>
      </c>
      <c r="BT750" s="644">
        <f t="shared" si="116"/>
        <v>0</v>
      </c>
      <c r="BU750" s="644">
        <f t="shared" si="117"/>
        <v>0</v>
      </c>
      <c r="BV750" s="644">
        <f t="shared" si="118"/>
        <v>0</v>
      </c>
      <c r="BW750" s="645">
        <f t="shared" si="477"/>
        <v>0</v>
      </c>
      <c r="BX750" s="338"/>
      <c r="BY750" s="338"/>
      <c r="BZ750" s="338"/>
      <c r="CA750" s="338"/>
      <c r="CB750" s="338"/>
      <c r="CC750" s="338"/>
    </row>
    <row r="751" ht="15.75" customHeight="1">
      <c r="A751" s="338"/>
      <c r="B751" s="338"/>
      <c r="C751" s="818"/>
      <c r="D751" s="638">
        <f t="shared" ref="D751:E751" si="766">I751+K751+M751+O751+Q751+S751+U751+W751+Y751+AA751+AC751+AE751+AG751+AI751+AK751+AM751+AO751+AQ751+AS751+AU751+AW751+AY751+BA751+BC751+BE751+BG751+BI751+BK751+BM751+BO751+BQ751</f>
        <v>0</v>
      </c>
      <c r="E751" s="505">
        <f t="shared" si="766"/>
        <v>0</v>
      </c>
      <c r="F751" s="639">
        <f t="shared" si="113"/>
        <v>0</v>
      </c>
      <c r="G751" s="327"/>
      <c r="H751" s="298">
        <f t="shared" si="114"/>
        <v>0</v>
      </c>
      <c r="I751" s="640"/>
      <c r="J751" s="642"/>
      <c r="K751" s="640"/>
      <c r="L751" s="642"/>
      <c r="M751" s="640"/>
      <c r="N751" s="642"/>
      <c r="O751" s="640"/>
      <c r="P751" s="642"/>
      <c r="Q751" s="640"/>
      <c r="R751" s="642"/>
      <c r="S751" s="640"/>
      <c r="T751" s="642"/>
      <c r="U751" s="640"/>
      <c r="V751" s="642"/>
      <c r="W751" s="640"/>
      <c r="X751" s="642"/>
      <c r="Y751" s="640"/>
      <c r="Z751" s="642"/>
      <c r="AA751" s="640"/>
      <c r="AB751" s="642"/>
      <c r="AC751" s="640"/>
      <c r="AD751" s="642"/>
      <c r="AE751" s="640"/>
      <c r="AF751" s="642"/>
      <c r="AG751" s="640"/>
      <c r="AH751" s="642"/>
      <c r="AI751" s="640"/>
      <c r="AJ751" s="642"/>
      <c r="AK751" s="640"/>
      <c r="AL751" s="642"/>
      <c r="AM751" s="640"/>
      <c r="AN751" s="642"/>
      <c r="AO751" s="640"/>
      <c r="AP751" s="642"/>
      <c r="AQ751" s="640"/>
      <c r="AR751" s="642"/>
      <c r="AS751" s="640"/>
      <c r="AT751" s="642"/>
      <c r="AU751" s="640"/>
      <c r="AV751" s="642"/>
      <c r="AW751" s="640"/>
      <c r="AX751" s="642"/>
      <c r="AY751" s="640"/>
      <c r="AZ751" s="642"/>
      <c r="BA751" s="640"/>
      <c r="BB751" s="642"/>
      <c r="BC751" s="640"/>
      <c r="BD751" s="642"/>
      <c r="BE751" s="640"/>
      <c r="BF751" s="642"/>
      <c r="BG751" s="640"/>
      <c r="BH751" s="642"/>
      <c r="BI751" s="640"/>
      <c r="BJ751" s="642"/>
      <c r="BK751" s="640"/>
      <c r="BL751" s="642"/>
      <c r="BM751" s="640"/>
      <c r="BN751" s="642"/>
      <c r="BO751" s="640"/>
      <c r="BP751" s="642"/>
      <c r="BQ751" s="640"/>
      <c r="BR751" s="642"/>
      <c r="BS751" s="643">
        <f t="shared" si="115"/>
        <v>0</v>
      </c>
      <c r="BT751" s="644">
        <f t="shared" si="116"/>
        <v>0</v>
      </c>
      <c r="BU751" s="644">
        <f t="shared" si="117"/>
        <v>0</v>
      </c>
      <c r="BV751" s="644">
        <f t="shared" si="118"/>
        <v>0</v>
      </c>
      <c r="BW751" s="645">
        <f t="shared" si="477"/>
        <v>0</v>
      </c>
      <c r="BX751" s="338"/>
      <c r="BY751" s="338"/>
      <c r="BZ751" s="338"/>
      <c r="CA751" s="338"/>
      <c r="CB751" s="338"/>
      <c r="CC751" s="338"/>
    </row>
    <row r="752" ht="15.75" customHeight="1">
      <c r="A752" s="338"/>
      <c r="B752" s="338"/>
      <c r="C752" s="818"/>
      <c r="D752" s="638">
        <f t="shared" ref="D752:E752" si="767">I752+K752+M752+O752+Q752+S752+U752+W752+Y752+AA752+AC752+AE752+AG752+AI752+AK752+AM752+AO752+AQ752+AS752+AU752+AW752+AY752+BA752+BC752+BE752+BG752+BI752+BK752+BM752+BO752+BQ752</f>
        <v>0</v>
      </c>
      <c r="E752" s="505">
        <f t="shared" si="767"/>
        <v>0</v>
      </c>
      <c r="F752" s="639">
        <f t="shared" si="113"/>
        <v>0</v>
      </c>
      <c r="G752" s="327"/>
      <c r="H752" s="298">
        <f t="shared" si="114"/>
        <v>0</v>
      </c>
      <c r="I752" s="640"/>
      <c r="J752" s="642"/>
      <c r="K752" s="640"/>
      <c r="L752" s="642"/>
      <c r="M752" s="640"/>
      <c r="N752" s="642"/>
      <c r="O752" s="640"/>
      <c r="P752" s="642"/>
      <c r="Q752" s="640"/>
      <c r="R752" s="642"/>
      <c r="S752" s="640"/>
      <c r="T752" s="642"/>
      <c r="U752" s="640"/>
      <c r="V752" s="642"/>
      <c r="W752" s="640"/>
      <c r="X752" s="642"/>
      <c r="Y752" s="640"/>
      <c r="Z752" s="642"/>
      <c r="AA752" s="640"/>
      <c r="AB752" s="642"/>
      <c r="AC752" s="640"/>
      <c r="AD752" s="642"/>
      <c r="AE752" s="640"/>
      <c r="AF752" s="642"/>
      <c r="AG752" s="640"/>
      <c r="AH752" s="642"/>
      <c r="AI752" s="640"/>
      <c r="AJ752" s="642"/>
      <c r="AK752" s="640"/>
      <c r="AL752" s="642"/>
      <c r="AM752" s="640"/>
      <c r="AN752" s="642"/>
      <c r="AO752" s="640"/>
      <c r="AP752" s="642"/>
      <c r="AQ752" s="640"/>
      <c r="AR752" s="642"/>
      <c r="AS752" s="640"/>
      <c r="AT752" s="642"/>
      <c r="AU752" s="640"/>
      <c r="AV752" s="642"/>
      <c r="AW752" s="640"/>
      <c r="AX752" s="642"/>
      <c r="AY752" s="640"/>
      <c r="AZ752" s="642"/>
      <c r="BA752" s="640"/>
      <c r="BB752" s="642"/>
      <c r="BC752" s="640"/>
      <c r="BD752" s="642"/>
      <c r="BE752" s="640"/>
      <c r="BF752" s="642"/>
      <c r="BG752" s="640"/>
      <c r="BH752" s="642"/>
      <c r="BI752" s="640"/>
      <c r="BJ752" s="642"/>
      <c r="BK752" s="640"/>
      <c r="BL752" s="642"/>
      <c r="BM752" s="640"/>
      <c r="BN752" s="642"/>
      <c r="BO752" s="640"/>
      <c r="BP752" s="642"/>
      <c r="BQ752" s="640"/>
      <c r="BR752" s="642"/>
      <c r="BS752" s="643">
        <f t="shared" si="115"/>
        <v>0</v>
      </c>
      <c r="BT752" s="644">
        <f t="shared" si="116"/>
        <v>0</v>
      </c>
      <c r="BU752" s="644">
        <f t="shared" si="117"/>
        <v>0</v>
      </c>
      <c r="BV752" s="644">
        <f t="shared" si="118"/>
        <v>0</v>
      </c>
      <c r="BW752" s="645">
        <f t="shared" si="477"/>
        <v>0</v>
      </c>
      <c r="BX752" s="338"/>
      <c r="BY752" s="338"/>
      <c r="BZ752" s="338"/>
      <c r="CA752" s="338"/>
      <c r="CB752" s="338"/>
      <c r="CC752" s="338"/>
    </row>
    <row r="753" ht="15.75" customHeight="1">
      <c r="A753" s="338"/>
      <c r="B753" s="338"/>
      <c r="C753" s="818"/>
      <c r="D753" s="638">
        <f t="shared" ref="D753:E753" si="768">I753+K753+M753+O753+Q753+S753+U753+W753+Y753+AA753+AC753+AE753+AG753+AI753+AK753+AM753+AO753+AQ753+AS753+AU753+AW753+AY753+BA753+BC753+BE753+BG753+BI753+BK753+BM753+BO753+BQ753</f>
        <v>0</v>
      </c>
      <c r="E753" s="505">
        <f t="shared" si="768"/>
        <v>0</v>
      </c>
      <c r="F753" s="639">
        <f t="shared" si="113"/>
        <v>0</v>
      </c>
      <c r="G753" s="327"/>
      <c r="H753" s="298">
        <f t="shared" si="114"/>
        <v>0</v>
      </c>
      <c r="I753" s="640"/>
      <c r="J753" s="642"/>
      <c r="K753" s="640"/>
      <c r="L753" s="642"/>
      <c r="M753" s="640"/>
      <c r="N753" s="642"/>
      <c r="O753" s="640"/>
      <c r="P753" s="642"/>
      <c r="Q753" s="640"/>
      <c r="R753" s="642"/>
      <c r="S753" s="640"/>
      <c r="T753" s="642"/>
      <c r="U753" s="640"/>
      <c r="V753" s="642"/>
      <c r="W753" s="640"/>
      <c r="X753" s="642"/>
      <c r="Y753" s="640"/>
      <c r="Z753" s="642"/>
      <c r="AA753" s="640"/>
      <c r="AB753" s="642"/>
      <c r="AC753" s="640"/>
      <c r="AD753" s="642"/>
      <c r="AE753" s="640"/>
      <c r="AF753" s="642"/>
      <c r="AG753" s="640"/>
      <c r="AH753" s="642"/>
      <c r="AI753" s="640"/>
      <c r="AJ753" s="642"/>
      <c r="AK753" s="640"/>
      <c r="AL753" s="642"/>
      <c r="AM753" s="640"/>
      <c r="AN753" s="642"/>
      <c r="AO753" s="640"/>
      <c r="AP753" s="642"/>
      <c r="AQ753" s="640"/>
      <c r="AR753" s="642"/>
      <c r="AS753" s="640"/>
      <c r="AT753" s="642"/>
      <c r="AU753" s="640"/>
      <c r="AV753" s="642"/>
      <c r="AW753" s="640"/>
      <c r="AX753" s="642"/>
      <c r="AY753" s="640"/>
      <c r="AZ753" s="642"/>
      <c r="BA753" s="640"/>
      <c r="BB753" s="642"/>
      <c r="BC753" s="640"/>
      <c r="BD753" s="642"/>
      <c r="BE753" s="640"/>
      <c r="BF753" s="642"/>
      <c r="BG753" s="640"/>
      <c r="BH753" s="642"/>
      <c r="BI753" s="640"/>
      <c r="BJ753" s="642"/>
      <c r="BK753" s="640"/>
      <c r="BL753" s="642"/>
      <c r="BM753" s="640"/>
      <c r="BN753" s="642"/>
      <c r="BO753" s="640"/>
      <c r="BP753" s="642"/>
      <c r="BQ753" s="640"/>
      <c r="BR753" s="642"/>
      <c r="BS753" s="643">
        <f t="shared" si="115"/>
        <v>0</v>
      </c>
      <c r="BT753" s="644">
        <f t="shared" si="116"/>
        <v>0</v>
      </c>
      <c r="BU753" s="644">
        <f t="shared" si="117"/>
        <v>0</v>
      </c>
      <c r="BV753" s="644">
        <f t="shared" si="118"/>
        <v>0</v>
      </c>
      <c r="BW753" s="645">
        <f t="shared" si="477"/>
        <v>0</v>
      </c>
      <c r="BX753" s="338"/>
      <c r="BY753" s="338"/>
      <c r="BZ753" s="338"/>
      <c r="CA753" s="338"/>
      <c r="CB753" s="338"/>
      <c r="CC753" s="338"/>
    </row>
    <row r="754" ht="15.75" customHeight="1">
      <c r="A754" s="338"/>
      <c r="B754" s="338"/>
      <c r="C754" s="818"/>
      <c r="D754" s="638">
        <f t="shared" ref="D754:E754" si="769">I754+K754+M754+O754+Q754+S754+U754+W754+Y754+AA754+AC754+AE754+AG754+AI754+AK754+AM754+AO754+AQ754+AS754+AU754+AW754+AY754+BA754+BC754+BE754+BG754+BI754+BK754+BM754+BO754+BQ754</f>
        <v>0</v>
      </c>
      <c r="E754" s="505">
        <f t="shared" si="769"/>
        <v>0</v>
      </c>
      <c r="F754" s="639">
        <f t="shared" si="113"/>
        <v>0</v>
      </c>
      <c r="G754" s="327"/>
      <c r="H754" s="298">
        <f t="shared" si="114"/>
        <v>0</v>
      </c>
      <c r="I754" s="640"/>
      <c r="J754" s="642"/>
      <c r="K754" s="640"/>
      <c r="L754" s="642"/>
      <c r="M754" s="640"/>
      <c r="N754" s="642"/>
      <c r="O754" s="640"/>
      <c r="P754" s="642"/>
      <c r="Q754" s="640"/>
      <c r="R754" s="642"/>
      <c r="S754" s="640"/>
      <c r="T754" s="642"/>
      <c r="U754" s="640"/>
      <c r="V754" s="642"/>
      <c r="W754" s="640"/>
      <c r="X754" s="642"/>
      <c r="Y754" s="640"/>
      <c r="Z754" s="642"/>
      <c r="AA754" s="640"/>
      <c r="AB754" s="642"/>
      <c r="AC754" s="640"/>
      <c r="AD754" s="642"/>
      <c r="AE754" s="640"/>
      <c r="AF754" s="642"/>
      <c r="AG754" s="640"/>
      <c r="AH754" s="642"/>
      <c r="AI754" s="640"/>
      <c r="AJ754" s="642"/>
      <c r="AK754" s="640"/>
      <c r="AL754" s="642"/>
      <c r="AM754" s="640"/>
      <c r="AN754" s="642"/>
      <c r="AO754" s="640"/>
      <c r="AP754" s="642"/>
      <c r="AQ754" s="640"/>
      <c r="AR754" s="642"/>
      <c r="AS754" s="640"/>
      <c r="AT754" s="642"/>
      <c r="AU754" s="640"/>
      <c r="AV754" s="642"/>
      <c r="AW754" s="640"/>
      <c r="AX754" s="642"/>
      <c r="AY754" s="640"/>
      <c r="AZ754" s="642"/>
      <c r="BA754" s="640"/>
      <c r="BB754" s="642"/>
      <c r="BC754" s="640"/>
      <c r="BD754" s="642"/>
      <c r="BE754" s="640"/>
      <c r="BF754" s="642"/>
      <c r="BG754" s="640"/>
      <c r="BH754" s="642"/>
      <c r="BI754" s="640"/>
      <c r="BJ754" s="642"/>
      <c r="BK754" s="640"/>
      <c r="BL754" s="642"/>
      <c r="BM754" s="640"/>
      <c r="BN754" s="642"/>
      <c r="BO754" s="640"/>
      <c r="BP754" s="642"/>
      <c r="BQ754" s="640"/>
      <c r="BR754" s="642"/>
      <c r="BS754" s="643">
        <f t="shared" si="115"/>
        <v>0</v>
      </c>
      <c r="BT754" s="644">
        <f t="shared" si="116"/>
        <v>0</v>
      </c>
      <c r="BU754" s="644">
        <f t="shared" si="117"/>
        <v>0</v>
      </c>
      <c r="BV754" s="644">
        <f t="shared" si="118"/>
        <v>0</v>
      </c>
      <c r="BW754" s="645">
        <f t="shared" si="477"/>
        <v>0</v>
      </c>
      <c r="BX754" s="338"/>
      <c r="BY754" s="338"/>
      <c r="BZ754" s="338"/>
      <c r="CA754" s="338"/>
      <c r="CB754" s="338"/>
      <c r="CC754" s="338"/>
    </row>
    <row r="755" ht="15.75" customHeight="1">
      <c r="A755" s="338"/>
      <c r="B755" s="338"/>
      <c r="C755" s="818"/>
      <c r="D755" s="638">
        <f t="shared" ref="D755:E755" si="770">I755+K755+M755+O755+Q755+S755+U755+W755+Y755+AA755+AC755+AE755+AG755+AI755+AK755+AM755+AO755+AQ755+AS755+AU755+AW755+AY755+BA755+BC755+BE755+BG755+BI755+BK755+BM755+BO755+BQ755</f>
        <v>0</v>
      </c>
      <c r="E755" s="505">
        <f t="shared" si="770"/>
        <v>0</v>
      </c>
      <c r="F755" s="639">
        <f t="shared" si="113"/>
        <v>0</v>
      </c>
      <c r="G755" s="327"/>
      <c r="H755" s="298">
        <f t="shared" si="114"/>
        <v>0</v>
      </c>
      <c r="I755" s="640"/>
      <c r="J755" s="642"/>
      <c r="K755" s="640"/>
      <c r="L755" s="642"/>
      <c r="M755" s="640"/>
      <c r="N755" s="642"/>
      <c r="O755" s="640"/>
      <c r="P755" s="642"/>
      <c r="Q755" s="640"/>
      <c r="R755" s="642"/>
      <c r="S755" s="640"/>
      <c r="T755" s="642"/>
      <c r="U755" s="640"/>
      <c r="V755" s="642"/>
      <c r="W755" s="640"/>
      <c r="X755" s="642"/>
      <c r="Y755" s="640"/>
      <c r="Z755" s="642"/>
      <c r="AA755" s="640"/>
      <c r="AB755" s="642"/>
      <c r="AC755" s="640"/>
      <c r="AD755" s="642"/>
      <c r="AE755" s="640"/>
      <c r="AF755" s="642"/>
      <c r="AG755" s="640"/>
      <c r="AH755" s="642"/>
      <c r="AI755" s="640"/>
      <c r="AJ755" s="642"/>
      <c r="AK755" s="640"/>
      <c r="AL755" s="642"/>
      <c r="AM755" s="640"/>
      <c r="AN755" s="642"/>
      <c r="AO755" s="640"/>
      <c r="AP755" s="642"/>
      <c r="AQ755" s="640"/>
      <c r="AR755" s="642"/>
      <c r="AS755" s="640"/>
      <c r="AT755" s="642"/>
      <c r="AU755" s="640"/>
      <c r="AV755" s="642"/>
      <c r="AW755" s="640"/>
      <c r="AX755" s="642"/>
      <c r="AY755" s="640"/>
      <c r="AZ755" s="642"/>
      <c r="BA755" s="640"/>
      <c r="BB755" s="642"/>
      <c r="BC755" s="640"/>
      <c r="BD755" s="642"/>
      <c r="BE755" s="640"/>
      <c r="BF755" s="642"/>
      <c r="BG755" s="640"/>
      <c r="BH755" s="642"/>
      <c r="BI755" s="640"/>
      <c r="BJ755" s="642"/>
      <c r="BK755" s="640"/>
      <c r="BL755" s="642"/>
      <c r="BM755" s="640"/>
      <c r="BN755" s="642"/>
      <c r="BO755" s="640"/>
      <c r="BP755" s="642"/>
      <c r="BQ755" s="640"/>
      <c r="BR755" s="642"/>
      <c r="BS755" s="643">
        <f t="shared" si="115"/>
        <v>0</v>
      </c>
      <c r="BT755" s="644">
        <f t="shared" si="116"/>
        <v>0</v>
      </c>
      <c r="BU755" s="644">
        <f t="shared" si="117"/>
        <v>0</v>
      </c>
      <c r="BV755" s="644">
        <f t="shared" si="118"/>
        <v>0</v>
      </c>
      <c r="BW755" s="645">
        <f t="shared" si="477"/>
        <v>0</v>
      </c>
      <c r="BX755" s="338"/>
      <c r="BY755" s="338"/>
      <c r="BZ755" s="338"/>
      <c r="CA755" s="338"/>
      <c r="CB755" s="338"/>
      <c r="CC755" s="338"/>
    </row>
    <row r="756" ht="15.75" customHeight="1">
      <c r="A756" s="338"/>
      <c r="B756" s="338"/>
      <c r="C756" s="818"/>
      <c r="D756" s="638">
        <f t="shared" ref="D756:E756" si="771">I756+K756+M756+O756+Q756+S756+U756+W756+Y756+AA756+AC756+AE756+AG756+AI756+AK756+AM756+AO756+AQ756+AS756+AU756+AW756+AY756+BA756+BC756+BE756+BG756+BI756+BK756+BM756+BO756+BQ756</f>
        <v>0</v>
      </c>
      <c r="E756" s="505">
        <f t="shared" si="771"/>
        <v>0</v>
      </c>
      <c r="F756" s="639">
        <f t="shared" si="113"/>
        <v>0</v>
      </c>
      <c r="G756" s="327"/>
      <c r="H756" s="298">
        <f t="shared" si="114"/>
        <v>0</v>
      </c>
      <c r="I756" s="640"/>
      <c r="J756" s="642"/>
      <c r="K756" s="640"/>
      <c r="L756" s="642"/>
      <c r="M756" s="640"/>
      <c r="N756" s="642"/>
      <c r="O756" s="640"/>
      <c r="P756" s="642"/>
      <c r="Q756" s="640"/>
      <c r="R756" s="642"/>
      <c r="S756" s="640"/>
      <c r="T756" s="642"/>
      <c r="U756" s="640"/>
      <c r="V756" s="642"/>
      <c r="W756" s="640"/>
      <c r="X756" s="642"/>
      <c r="Y756" s="640"/>
      <c r="Z756" s="642"/>
      <c r="AA756" s="640"/>
      <c r="AB756" s="642"/>
      <c r="AC756" s="640"/>
      <c r="AD756" s="642"/>
      <c r="AE756" s="640"/>
      <c r="AF756" s="642"/>
      <c r="AG756" s="640"/>
      <c r="AH756" s="642"/>
      <c r="AI756" s="640"/>
      <c r="AJ756" s="642"/>
      <c r="AK756" s="640"/>
      <c r="AL756" s="642"/>
      <c r="AM756" s="640"/>
      <c r="AN756" s="642"/>
      <c r="AO756" s="640"/>
      <c r="AP756" s="642"/>
      <c r="AQ756" s="640"/>
      <c r="AR756" s="642"/>
      <c r="AS756" s="640"/>
      <c r="AT756" s="642"/>
      <c r="AU756" s="640"/>
      <c r="AV756" s="642"/>
      <c r="AW756" s="640"/>
      <c r="AX756" s="642"/>
      <c r="AY756" s="640"/>
      <c r="AZ756" s="642"/>
      <c r="BA756" s="640"/>
      <c r="BB756" s="642"/>
      <c r="BC756" s="640"/>
      <c r="BD756" s="642"/>
      <c r="BE756" s="640"/>
      <c r="BF756" s="642"/>
      <c r="BG756" s="640"/>
      <c r="BH756" s="642"/>
      <c r="BI756" s="640"/>
      <c r="BJ756" s="642"/>
      <c r="BK756" s="640"/>
      <c r="BL756" s="642"/>
      <c r="BM756" s="640"/>
      <c r="BN756" s="642"/>
      <c r="BO756" s="640"/>
      <c r="BP756" s="642"/>
      <c r="BQ756" s="640"/>
      <c r="BR756" s="642"/>
      <c r="BS756" s="643">
        <f t="shared" si="115"/>
        <v>0</v>
      </c>
      <c r="BT756" s="644">
        <f t="shared" si="116"/>
        <v>0</v>
      </c>
      <c r="BU756" s="644">
        <f t="shared" si="117"/>
        <v>0</v>
      </c>
      <c r="BV756" s="644">
        <f t="shared" si="118"/>
        <v>0</v>
      </c>
      <c r="BW756" s="645">
        <f t="shared" si="477"/>
        <v>0</v>
      </c>
      <c r="BX756" s="338"/>
      <c r="BY756" s="338"/>
      <c r="BZ756" s="338"/>
      <c r="CA756" s="338"/>
      <c r="CB756" s="338"/>
      <c r="CC756" s="338"/>
    </row>
    <row r="757" ht="15.75" customHeight="1">
      <c r="A757" s="338"/>
      <c r="B757" s="338"/>
      <c r="C757" s="818"/>
      <c r="D757" s="638">
        <f t="shared" ref="D757:E757" si="772">I757+K757+M757+O757+Q757+S757+U757+W757+Y757+AA757+AC757+AE757+AG757+AI757+AK757+AM757+AO757+AQ757+AS757+AU757+AW757+AY757+BA757+BC757+BE757+BG757+BI757+BK757+BM757+BO757+BQ757</f>
        <v>0</v>
      </c>
      <c r="E757" s="505">
        <f t="shared" si="772"/>
        <v>0</v>
      </c>
      <c r="F757" s="639">
        <f t="shared" si="113"/>
        <v>0</v>
      </c>
      <c r="G757" s="327"/>
      <c r="H757" s="298">
        <f t="shared" si="114"/>
        <v>0</v>
      </c>
      <c r="I757" s="640"/>
      <c r="J757" s="642"/>
      <c r="K757" s="640"/>
      <c r="L757" s="642"/>
      <c r="M757" s="640"/>
      <c r="N757" s="642"/>
      <c r="O757" s="640"/>
      <c r="P757" s="642"/>
      <c r="Q757" s="640"/>
      <c r="R757" s="642"/>
      <c r="S757" s="640"/>
      <c r="T757" s="642"/>
      <c r="U757" s="640"/>
      <c r="V757" s="642"/>
      <c r="W757" s="640"/>
      <c r="X757" s="642"/>
      <c r="Y757" s="640"/>
      <c r="Z757" s="642"/>
      <c r="AA757" s="640"/>
      <c r="AB757" s="642"/>
      <c r="AC757" s="640"/>
      <c r="AD757" s="642"/>
      <c r="AE757" s="640"/>
      <c r="AF757" s="642"/>
      <c r="AG757" s="640"/>
      <c r="AH757" s="642"/>
      <c r="AI757" s="640"/>
      <c r="AJ757" s="642"/>
      <c r="AK757" s="640"/>
      <c r="AL757" s="642"/>
      <c r="AM757" s="640"/>
      <c r="AN757" s="642"/>
      <c r="AO757" s="640"/>
      <c r="AP757" s="642"/>
      <c r="AQ757" s="640"/>
      <c r="AR757" s="642"/>
      <c r="AS757" s="640"/>
      <c r="AT757" s="642"/>
      <c r="AU757" s="640"/>
      <c r="AV757" s="642"/>
      <c r="AW757" s="640"/>
      <c r="AX757" s="642"/>
      <c r="AY757" s="640"/>
      <c r="AZ757" s="642"/>
      <c r="BA757" s="640"/>
      <c r="BB757" s="642"/>
      <c r="BC757" s="640"/>
      <c r="BD757" s="642"/>
      <c r="BE757" s="640"/>
      <c r="BF757" s="642"/>
      <c r="BG757" s="640"/>
      <c r="BH757" s="642"/>
      <c r="BI757" s="640"/>
      <c r="BJ757" s="642"/>
      <c r="BK757" s="640"/>
      <c r="BL757" s="642"/>
      <c r="BM757" s="640"/>
      <c r="BN757" s="642"/>
      <c r="BO757" s="640"/>
      <c r="BP757" s="642"/>
      <c r="BQ757" s="640"/>
      <c r="BR757" s="642"/>
      <c r="BS757" s="643">
        <f t="shared" si="115"/>
        <v>0</v>
      </c>
      <c r="BT757" s="644">
        <f t="shared" si="116"/>
        <v>0</v>
      </c>
      <c r="BU757" s="644">
        <f t="shared" si="117"/>
        <v>0</v>
      </c>
      <c r="BV757" s="644">
        <f t="shared" si="118"/>
        <v>0</v>
      </c>
      <c r="BW757" s="645">
        <f t="shared" si="477"/>
        <v>0</v>
      </c>
      <c r="BX757" s="338"/>
      <c r="BY757" s="338"/>
      <c r="BZ757" s="338"/>
      <c r="CA757" s="338"/>
      <c r="CB757" s="338"/>
      <c r="CC757" s="338"/>
    </row>
    <row r="758" ht="15.75" customHeight="1">
      <c r="A758" s="338"/>
      <c r="B758" s="338"/>
      <c r="C758" s="818"/>
      <c r="D758" s="638">
        <f t="shared" ref="D758:E758" si="773">I758+K758+M758+O758+Q758+S758+U758+W758+Y758+AA758+AC758+AE758+AG758+AI758+AK758+AM758+AO758+AQ758+AS758+AU758+AW758+AY758+BA758+BC758+BE758+BG758+BI758+BK758+BM758+BO758+BQ758</f>
        <v>0</v>
      </c>
      <c r="E758" s="505">
        <f t="shared" si="773"/>
        <v>0</v>
      </c>
      <c r="F758" s="639">
        <f t="shared" si="113"/>
        <v>0</v>
      </c>
      <c r="G758" s="327"/>
      <c r="H758" s="298">
        <f t="shared" si="114"/>
        <v>0</v>
      </c>
      <c r="I758" s="640"/>
      <c r="J758" s="642"/>
      <c r="K758" s="640"/>
      <c r="L758" s="642"/>
      <c r="M758" s="640"/>
      <c r="N758" s="642"/>
      <c r="O758" s="640"/>
      <c r="P758" s="642"/>
      <c r="Q758" s="640"/>
      <c r="R758" s="642"/>
      <c r="S758" s="640"/>
      <c r="T758" s="642"/>
      <c r="U758" s="640"/>
      <c r="V758" s="642"/>
      <c r="W758" s="640"/>
      <c r="X758" s="642"/>
      <c r="Y758" s="640"/>
      <c r="Z758" s="642"/>
      <c r="AA758" s="640"/>
      <c r="AB758" s="642"/>
      <c r="AC758" s="640"/>
      <c r="AD758" s="642"/>
      <c r="AE758" s="640"/>
      <c r="AF758" s="642"/>
      <c r="AG758" s="640"/>
      <c r="AH758" s="642"/>
      <c r="AI758" s="640"/>
      <c r="AJ758" s="642"/>
      <c r="AK758" s="640"/>
      <c r="AL758" s="642"/>
      <c r="AM758" s="640"/>
      <c r="AN758" s="642"/>
      <c r="AO758" s="640"/>
      <c r="AP758" s="642"/>
      <c r="AQ758" s="640"/>
      <c r="AR758" s="642"/>
      <c r="AS758" s="640"/>
      <c r="AT758" s="642"/>
      <c r="AU758" s="640"/>
      <c r="AV758" s="642"/>
      <c r="AW758" s="640"/>
      <c r="AX758" s="642"/>
      <c r="AY758" s="640"/>
      <c r="AZ758" s="642"/>
      <c r="BA758" s="640"/>
      <c r="BB758" s="642"/>
      <c r="BC758" s="640"/>
      <c r="BD758" s="642"/>
      <c r="BE758" s="640"/>
      <c r="BF758" s="642"/>
      <c r="BG758" s="640"/>
      <c r="BH758" s="642"/>
      <c r="BI758" s="640"/>
      <c r="BJ758" s="642"/>
      <c r="BK758" s="640"/>
      <c r="BL758" s="642"/>
      <c r="BM758" s="640"/>
      <c r="BN758" s="642"/>
      <c r="BO758" s="640"/>
      <c r="BP758" s="642"/>
      <c r="BQ758" s="640"/>
      <c r="BR758" s="642"/>
      <c r="BS758" s="643">
        <f t="shared" si="115"/>
        <v>0</v>
      </c>
      <c r="BT758" s="644">
        <f t="shared" si="116"/>
        <v>0</v>
      </c>
      <c r="BU758" s="644">
        <f t="shared" si="117"/>
        <v>0</v>
      </c>
      <c r="BV758" s="644">
        <f t="shared" si="118"/>
        <v>0</v>
      </c>
      <c r="BW758" s="645">
        <f t="shared" si="477"/>
        <v>0</v>
      </c>
      <c r="BX758" s="338"/>
      <c r="BY758" s="338"/>
      <c r="BZ758" s="338"/>
      <c r="CA758" s="338"/>
      <c r="CB758" s="338"/>
      <c r="CC758" s="338"/>
    </row>
    <row r="759" ht="15.75" customHeight="1">
      <c r="A759" s="338"/>
      <c r="B759" s="338"/>
      <c r="C759" s="818"/>
      <c r="D759" s="638">
        <f t="shared" ref="D759:E759" si="774">I759+K759+M759+O759+Q759+S759+U759+W759+Y759+AA759+AC759+AE759+AG759+AI759+AK759+AM759+AO759+AQ759+AS759+AU759+AW759+AY759+BA759+BC759+BE759+BG759+BI759+BK759+BM759+BO759+BQ759</f>
        <v>0</v>
      </c>
      <c r="E759" s="505">
        <f t="shared" si="774"/>
        <v>0</v>
      </c>
      <c r="F759" s="639">
        <f t="shared" si="113"/>
        <v>0</v>
      </c>
      <c r="G759" s="327"/>
      <c r="H759" s="298">
        <f t="shared" si="114"/>
        <v>0</v>
      </c>
      <c r="I759" s="640"/>
      <c r="J759" s="642"/>
      <c r="K759" s="640"/>
      <c r="L759" s="642"/>
      <c r="M759" s="640"/>
      <c r="N759" s="642"/>
      <c r="O759" s="640"/>
      <c r="P759" s="642"/>
      <c r="Q759" s="640"/>
      <c r="R759" s="642"/>
      <c r="S759" s="640"/>
      <c r="T759" s="642"/>
      <c r="U759" s="640"/>
      <c r="V759" s="642"/>
      <c r="W759" s="640"/>
      <c r="X759" s="642"/>
      <c r="Y759" s="640"/>
      <c r="Z759" s="642"/>
      <c r="AA759" s="640"/>
      <c r="AB759" s="642"/>
      <c r="AC759" s="640"/>
      <c r="AD759" s="642"/>
      <c r="AE759" s="640"/>
      <c r="AF759" s="642"/>
      <c r="AG759" s="640"/>
      <c r="AH759" s="642"/>
      <c r="AI759" s="640"/>
      <c r="AJ759" s="642"/>
      <c r="AK759" s="640"/>
      <c r="AL759" s="642"/>
      <c r="AM759" s="640"/>
      <c r="AN759" s="642"/>
      <c r="AO759" s="640"/>
      <c r="AP759" s="642"/>
      <c r="AQ759" s="640"/>
      <c r="AR759" s="642"/>
      <c r="AS759" s="640"/>
      <c r="AT759" s="642"/>
      <c r="AU759" s="640"/>
      <c r="AV759" s="642"/>
      <c r="AW759" s="640"/>
      <c r="AX759" s="642"/>
      <c r="AY759" s="640"/>
      <c r="AZ759" s="642"/>
      <c r="BA759" s="640"/>
      <c r="BB759" s="642"/>
      <c r="BC759" s="640"/>
      <c r="BD759" s="642"/>
      <c r="BE759" s="640"/>
      <c r="BF759" s="642"/>
      <c r="BG759" s="640"/>
      <c r="BH759" s="642"/>
      <c r="BI759" s="640"/>
      <c r="BJ759" s="642"/>
      <c r="BK759" s="640"/>
      <c r="BL759" s="642"/>
      <c r="BM759" s="640"/>
      <c r="BN759" s="642"/>
      <c r="BO759" s="640"/>
      <c r="BP759" s="642"/>
      <c r="BQ759" s="640"/>
      <c r="BR759" s="642"/>
      <c r="BS759" s="643">
        <f t="shared" si="115"/>
        <v>0</v>
      </c>
      <c r="BT759" s="644">
        <f t="shared" si="116"/>
        <v>0</v>
      </c>
      <c r="BU759" s="644">
        <f t="shared" si="117"/>
        <v>0</v>
      </c>
      <c r="BV759" s="644">
        <f t="shared" si="118"/>
        <v>0</v>
      </c>
      <c r="BW759" s="645">
        <f t="shared" si="477"/>
        <v>0</v>
      </c>
      <c r="BX759" s="338"/>
      <c r="BY759" s="338"/>
      <c r="BZ759" s="338"/>
      <c r="CA759" s="338"/>
      <c r="CB759" s="338"/>
      <c r="CC759" s="338"/>
    </row>
    <row r="760" ht="15.75" customHeight="1">
      <c r="A760" s="338"/>
      <c r="B760" s="338"/>
      <c r="C760" s="818"/>
      <c r="D760" s="638">
        <f t="shared" ref="D760:E760" si="775">I760+K760+M760+O760+Q760+S760+U760+W760+Y760+AA760+AC760+AE760+AG760+AI760+AK760+AM760+AO760+AQ760+AS760+AU760+AW760+AY760+BA760+BC760+BE760+BG760+BI760+BK760+BM760+BO760+BQ760</f>
        <v>0</v>
      </c>
      <c r="E760" s="505">
        <f t="shared" si="775"/>
        <v>0</v>
      </c>
      <c r="F760" s="639">
        <f t="shared" si="113"/>
        <v>0</v>
      </c>
      <c r="G760" s="327"/>
      <c r="H760" s="298">
        <f t="shared" si="114"/>
        <v>0</v>
      </c>
      <c r="I760" s="640"/>
      <c r="J760" s="642"/>
      <c r="K760" s="640"/>
      <c r="L760" s="642"/>
      <c r="M760" s="640"/>
      <c r="N760" s="642"/>
      <c r="O760" s="640"/>
      <c r="P760" s="642"/>
      <c r="Q760" s="640"/>
      <c r="R760" s="642"/>
      <c r="S760" s="640"/>
      <c r="T760" s="642"/>
      <c r="U760" s="640"/>
      <c r="V760" s="642"/>
      <c r="W760" s="640"/>
      <c r="X760" s="642"/>
      <c r="Y760" s="640"/>
      <c r="Z760" s="642"/>
      <c r="AA760" s="640"/>
      <c r="AB760" s="642"/>
      <c r="AC760" s="640"/>
      <c r="AD760" s="642"/>
      <c r="AE760" s="640"/>
      <c r="AF760" s="642"/>
      <c r="AG760" s="640"/>
      <c r="AH760" s="642"/>
      <c r="AI760" s="640"/>
      <c r="AJ760" s="642"/>
      <c r="AK760" s="640"/>
      <c r="AL760" s="642"/>
      <c r="AM760" s="640"/>
      <c r="AN760" s="642"/>
      <c r="AO760" s="640"/>
      <c r="AP760" s="642"/>
      <c r="AQ760" s="640"/>
      <c r="AR760" s="642"/>
      <c r="AS760" s="640"/>
      <c r="AT760" s="642"/>
      <c r="AU760" s="640"/>
      <c r="AV760" s="642"/>
      <c r="AW760" s="640"/>
      <c r="AX760" s="642"/>
      <c r="AY760" s="640"/>
      <c r="AZ760" s="642"/>
      <c r="BA760" s="640"/>
      <c r="BB760" s="642"/>
      <c r="BC760" s="640"/>
      <c r="BD760" s="642"/>
      <c r="BE760" s="640"/>
      <c r="BF760" s="642"/>
      <c r="BG760" s="640"/>
      <c r="BH760" s="642"/>
      <c r="BI760" s="640"/>
      <c r="BJ760" s="642"/>
      <c r="BK760" s="640"/>
      <c r="BL760" s="642"/>
      <c r="BM760" s="640"/>
      <c r="BN760" s="642"/>
      <c r="BO760" s="640"/>
      <c r="BP760" s="642"/>
      <c r="BQ760" s="640"/>
      <c r="BR760" s="642"/>
      <c r="BS760" s="643">
        <f t="shared" si="115"/>
        <v>0</v>
      </c>
      <c r="BT760" s="644">
        <f t="shared" si="116"/>
        <v>0</v>
      </c>
      <c r="BU760" s="644">
        <f t="shared" si="117"/>
        <v>0</v>
      </c>
      <c r="BV760" s="644">
        <f t="shared" si="118"/>
        <v>0</v>
      </c>
      <c r="BW760" s="645">
        <f t="shared" si="477"/>
        <v>0</v>
      </c>
      <c r="BX760" s="338"/>
      <c r="BY760" s="338"/>
      <c r="BZ760" s="338"/>
      <c r="CA760" s="338"/>
      <c r="CB760" s="338"/>
      <c r="CC760" s="338"/>
    </row>
    <row r="761" ht="15.75" customHeight="1">
      <c r="A761" s="338"/>
      <c r="B761" s="338"/>
      <c r="C761" s="818"/>
      <c r="D761" s="638">
        <f t="shared" ref="D761:E761" si="776">I761+K761+M761+O761+Q761+S761+U761+W761+Y761+AA761+AC761+AE761+AG761+AI761+AK761+AM761+AO761+AQ761+AS761+AU761+AW761+AY761+BA761+BC761+BE761+BG761+BI761+BK761+BM761+BO761+BQ761</f>
        <v>0</v>
      </c>
      <c r="E761" s="505">
        <f t="shared" si="776"/>
        <v>0</v>
      </c>
      <c r="F761" s="639">
        <f t="shared" si="113"/>
        <v>0</v>
      </c>
      <c r="G761" s="327"/>
      <c r="H761" s="298">
        <f t="shared" si="114"/>
        <v>0</v>
      </c>
      <c r="I761" s="640"/>
      <c r="J761" s="642"/>
      <c r="K761" s="640"/>
      <c r="L761" s="642"/>
      <c r="M761" s="640"/>
      <c r="N761" s="642"/>
      <c r="O761" s="640"/>
      <c r="P761" s="642"/>
      <c r="Q761" s="640"/>
      <c r="R761" s="642"/>
      <c r="S761" s="640"/>
      <c r="T761" s="642"/>
      <c r="U761" s="640"/>
      <c r="V761" s="642"/>
      <c r="W761" s="640"/>
      <c r="X761" s="642"/>
      <c r="Y761" s="640"/>
      <c r="Z761" s="642"/>
      <c r="AA761" s="640"/>
      <c r="AB761" s="642"/>
      <c r="AC761" s="640"/>
      <c r="AD761" s="642"/>
      <c r="AE761" s="640"/>
      <c r="AF761" s="642"/>
      <c r="AG761" s="640"/>
      <c r="AH761" s="642"/>
      <c r="AI761" s="640"/>
      <c r="AJ761" s="642"/>
      <c r="AK761" s="640"/>
      <c r="AL761" s="642"/>
      <c r="AM761" s="640"/>
      <c r="AN761" s="642"/>
      <c r="AO761" s="640"/>
      <c r="AP761" s="642"/>
      <c r="AQ761" s="640"/>
      <c r="AR761" s="642"/>
      <c r="AS761" s="640"/>
      <c r="AT761" s="642"/>
      <c r="AU761" s="640"/>
      <c r="AV761" s="642"/>
      <c r="AW761" s="640"/>
      <c r="AX761" s="642"/>
      <c r="AY761" s="640"/>
      <c r="AZ761" s="642"/>
      <c r="BA761" s="640"/>
      <c r="BB761" s="642"/>
      <c r="BC761" s="640"/>
      <c r="BD761" s="642"/>
      <c r="BE761" s="640"/>
      <c r="BF761" s="642"/>
      <c r="BG761" s="640"/>
      <c r="BH761" s="642"/>
      <c r="BI761" s="640"/>
      <c r="BJ761" s="642"/>
      <c r="BK761" s="640"/>
      <c r="BL761" s="642"/>
      <c r="BM761" s="640"/>
      <c r="BN761" s="642"/>
      <c r="BO761" s="640"/>
      <c r="BP761" s="642"/>
      <c r="BQ761" s="640"/>
      <c r="BR761" s="642"/>
      <c r="BS761" s="643">
        <f t="shared" si="115"/>
        <v>0</v>
      </c>
      <c r="BT761" s="644">
        <f t="shared" si="116"/>
        <v>0</v>
      </c>
      <c r="BU761" s="644">
        <f t="shared" si="117"/>
        <v>0</v>
      </c>
      <c r="BV761" s="644">
        <f t="shared" si="118"/>
        <v>0</v>
      </c>
      <c r="BW761" s="645">
        <f t="shared" si="477"/>
        <v>0</v>
      </c>
      <c r="BX761" s="338"/>
      <c r="BY761" s="338"/>
      <c r="BZ761" s="338"/>
      <c r="CA761" s="338"/>
      <c r="CB761" s="338"/>
      <c r="CC761" s="338"/>
    </row>
    <row r="762" ht="15.75" customHeight="1">
      <c r="A762" s="338"/>
      <c r="B762" s="338"/>
      <c r="C762" s="818"/>
      <c r="D762" s="638">
        <f t="shared" ref="D762:E762" si="777">I762+K762+M762+O762+Q762+S762+U762+W762+Y762+AA762+AC762+AE762+AG762+AI762+AK762+AM762+AO762+AQ762+AS762+AU762+AW762+AY762+BA762+BC762+BE762+BG762+BI762+BK762+BM762+BO762+BQ762</f>
        <v>0</v>
      </c>
      <c r="E762" s="505">
        <f t="shared" si="777"/>
        <v>0</v>
      </c>
      <c r="F762" s="639">
        <f t="shared" si="113"/>
        <v>0</v>
      </c>
      <c r="G762" s="327"/>
      <c r="H762" s="298">
        <f t="shared" si="114"/>
        <v>0</v>
      </c>
      <c r="I762" s="640"/>
      <c r="J762" s="642"/>
      <c r="K762" s="640"/>
      <c r="L762" s="642"/>
      <c r="M762" s="640"/>
      <c r="N762" s="642"/>
      <c r="O762" s="640"/>
      <c r="P762" s="642"/>
      <c r="Q762" s="640"/>
      <c r="R762" s="642"/>
      <c r="S762" s="640"/>
      <c r="T762" s="642"/>
      <c r="U762" s="640"/>
      <c r="V762" s="642"/>
      <c r="W762" s="640"/>
      <c r="X762" s="642"/>
      <c r="Y762" s="640"/>
      <c r="Z762" s="642"/>
      <c r="AA762" s="640"/>
      <c r="AB762" s="642"/>
      <c r="AC762" s="640"/>
      <c r="AD762" s="642"/>
      <c r="AE762" s="640"/>
      <c r="AF762" s="642"/>
      <c r="AG762" s="640"/>
      <c r="AH762" s="642"/>
      <c r="AI762" s="640"/>
      <c r="AJ762" s="642"/>
      <c r="AK762" s="640"/>
      <c r="AL762" s="642"/>
      <c r="AM762" s="640"/>
      <c r="AN762" s="642"/>
      <c r="AO762" s="640"/>
      <c r="AP762" s="642"/>
      <c r="AQ762" s="640"/>
      <c r="AR762" s="642"/>
      <c r="AS762" s="640"/>
      <c r="AT762" s="642"/>
      <c r="AU762" s="640"/>
      <c r="AV762" s="642"/>
      <c r="AW762" s="640"/>
      <c r="AX762" s="642"/>
      <c r="AY762" s="640"/>
      <c r="AZ762" s="642"/>
      <c r="BA762" s="640"/>
      <c r="BB762" s="642"/>
      <c r="BC762" s="640"/>
      <c r="BD762" s="642"/>
      <c r="BE762" s="640"/>
      <c r="BF762" s="642"/>
      <c r="BG762" s="640"/>
      <c r="BH762" s="642"/>
      <c r="BI762" s="640"/>
      <c r="BJ762" s="642"/>
      <c r="BK762" s="640"/>
      <c r="BL762" s="642"/>
      <c r="BM762" s="640"/>
      <c r="BN762" s="642"/>
      <c r="BO762" s="640"/>
      <c r="BP762" s="642"/>
      <c r="BQ762" s="640"/>
      <c r="BR762" s="642"/>
      <c r="BS762" s="643">
        <f t="shared" si="115"/>
        <v>0</v>
      </c>
      <c r="BT762" s="644">
        <f t="shared" si="116"/>
        <v>0</v>
      </c>
      <c r="BU762" s="644">
        <f t="shared" si="117"/>
        <v>0</v>
      </c>
      <c r="BV762" s="644">
        <f t="shared" si="118"/>
        <v>0</v>
      </c>
      <c r="BW762" s="645">
        <f t="shared" si="477"/>
        <v>0</v>
      </c>
      <c r="BX762" s="338"/>
      <c r="BY762" s="338"/>
      <c r="BZ762" s="338"/>
      <c r="CA762" s="338"/>
      <c r="CB762" s="338"/>
      <c r="CC762" s="338"/>
    </row>
    <row r="763" ht="15.75" customHeight="1">
      <c r="A763" s="338"/>
      <c r="B763" s="338"/>
      <c r="C763" s="818"/>
      <c r="D763" s="638">
        <f t="shared" ref="D763:E763" si="778">I763+K763+M763+O763+Q763+S763+U763+W763+Y763+AA763+AC763+AE763+AG763+AI763+AK763+AM763+AO763+AQ763+AS763+AU763+AW763+AY763+BA763+BC763+BE763+BG763+BI763+BK763+BM763+BO763+BQ763</f>
        <v>0</v>
      </c>
      <c r="E763" s="505">
        <f t="shared" si="778"/>
        <v>0</v>
      </c>
      <c r="F763" s="639">
        <f t="shared" si="113"/>
        <v>0</v>
      </c>
      <c r="G763" s="327"/>
      <c r="H763" s="298">
        <f t="shared" si="114"/>
        <v>0</v>
      </c>
      <c r="I763" s="640"/>
      <c r="J763" s="642"/>
      <c r="K763" s="640"/>
      <c r="L763" s="642"/>
      <c r="M763" s="640"/>
      <c r="N763" s="642"/>
      <c r="O763" s="640"/>
      <c r="P763" s="642"/>
      <c r="Q763" s="640"/>
      <c r="R763" s="642"/>
      <c r="S763" s="640"/>
      <c r="T763" s="642"/>
      <c r="U763" s="640"/>
      <c r="V763" s="642"/>
      <c r="W763" s="640"/>
      <c r="X763" s="642"/>
      <c r="Y763" s="640"/>
      <c r="Z763" s="642"/>
      <c r="AA763" s="640"/>
      <c r="AB763" s="642"/>
      <c r="AC763" s="640"/>
      <c r="AD763" s="642"/>
      <c r="AE763" s="640"/>
      <c r="AF763" s="642"/>
      <c r="AG763" s="640"/>
      <c r="AH763" s="642"/>
      <c r="AI763" s="640"/>
      <c r="AJ763" s="642"/>
      <c r="AK763" s="640"/>
      <c r="AL763" s="642"/>
      <c r="AM763" s="640"/>
      <c r="AN763" s="642"/>
      <c r="AO763" s="640"/>
      <c r="AP763" s="642"/>
      <c r="AQ763" s="640"/>
      <c r="AR763" s="642"/>
      <c r="AS763" s="640"/>
      <c r="AT763" s="642"/>
      <c r="AU763" s="640"/>
      <c r="AV763" s="642"/>
      <c r="AW763" s="640"/>
      <c r="AX763" s="642"/>
      <c r="AY763" s="640"/>
      <c r="AZ763" s="642"/>
      <c r="BA763" s="640"/>
      <c r="BB763" s="642"/>
      <c r="BC763" s="640"/>
      <c r="BD763" s="642"/>
      <c r="BE763" s="640"/>
      <c r="BF763" s="642"/>
      <c r="BG763" s="640"/>
      <c r="BH763" s="642"/>
      <c r="BI763" s="640"/>
      <c r="BJ763" s="642"/>
      <c r="BK763" s="640"/>
      <c r="BL763" s="642"/>
      <c r="BM763" s="640"/>
      <c r="BN763" s="642"/>
      <c r="BO763" s="640"/>
      <c r="BP763" s="642"/>
      <c r="BQ763" s="640"/>
      <c r="BR763" s="642"/>
      <c r="BS763" s="643">
        <f t="shared" si="115"/>
        <v>0</v>
      </c>
      <c r="BT763" s="644">
        <f t="shared" si="116"/>
        <v>0</v>
      </c>
      <c r="BU763" s="644">
        <f t="shared" si="117"/>
        <v>0</v>
      </c>
      <c r="BV763" s="644">
        <f t="shared" si="118"/>
        <v>0</v>
      </c>
      <c r="BW763" s="645">
        <f t="shared" si="477"/>
        <v>0</v>
      </c>
      <c r="BX763" s="338"/>
      <c r="BY763" s="338"/>
      <c r="BZ763" s="338"/>
      <c r="CA763" s="338"/>
      <c r="CB763" s="338"/>
      <c r="CC763" s="338"/>
    </row>
    <row r="764" ht="15.75" customHeight="1">
      <c r="A764" s="338"/>
      <c r="B764" s="338"/>
      <c r="C764" s="818"/>
      <c r="D764" s="638">
        <f t="shared" ref="D764:E764" si="779">I764+K764+M764+O764+Q764+S764+U764+W764+Y764+AA764+AC764+AE764+AG764+AI764+AK764+AM764+AO764+AQ764+AS764+AU764+AW764+AY764+BA764+BC764+BE764+BG764+BI764+BK764+BM764+BO764+BQ764</f>
        <v>0</v>
      </c>
      <c r="E764" s="505">
        <f t="shared" si="779"/>
        <v>0</v>
      </c>
      <c r="F764" s="639">
        <f t="shared" si="113"/>
        <v>0</v>
      </c>
      <c r="G764" s="327"/>
      <c r="H764" s="298">
        <f t="shared" si="114"/>
        <v>0</v>
      </c>
      <c r="I764" s="640"/>
      <c r="J764" s="642"/>
      <c r="K764" s="640"/>
      <c r="L764" s="642"/>
      <c r="M764" s="640"/>
      <c r="N764" s="642"/>
      <c r="O764" s="640"/>
      <c r="P764" s="642"/>
      <c r="Q764" s="640"/>
      <c r="R764" s="642"/>
      <c r="S764" s="640"/>
      <c r="T764" s="642"/>
      <c r="U764" s="640"/>
      <c r="V764" s="642"/>
      <c r="W764" s="640"/>
      <c r="X764" s="642"/>
      <c r="Y764" s="640"/>
      <c r="Z764" s="642"/>
      <c r="AA764" s="640"/>
      <c r="AB764" s="642"/>
      <c r="AC764" s="640"/>
      <c r="AD764" s="642"/>
      <c r="AE764" s="640"/>
      <c r="AF764" s="642"/>
      <c r="AG764" s="640"/>
      <c r="AH764" s="642"/>
      <c r="AI764" s="640"/>
      <c r="AJ764" s="642"/>
      <c r="AK764" s="640"/>
      <c r="AL764" s="642"/>
      <c r="AM764" s="640"/>
      <c r="AN764" s="642"/>
      <c r="AO764" s="640"/>
      <c r="AP764" s="642"/>
      <c r="AQ764" s="640"/>
      <c r="AR764" s="642"/>
      <c r="AS764" s="640"/>
      <c r="AT764" s="642"/>
      <c r="AU764" s="640"/>
      <c r="AV764" s="642"/>
      <c r="AW764" s="640"/>
      <c r="AX764" s="642"/>
      <c r="AY764" s="640"/>
      <c r="AZ764" s="642"/>
      <c r="BA764" s="640"/>
      <c r="BB764" s="642"/>
      <c r="BC764" s="640"/>
      <c r="BD764" s="642"/>
      <c r="BE764" s="640"/>
      <c r="BF764" s="642"/>
      <c r="BG764" s="640"/>
      <c r="BH764" s="642"/>
      <c r="BI764" s="640"/>
      <c r="BJ764" s="642"/>
      <c r="BK764" s="640"/>
      <c r="BL764" s="642"/>
      <c r="BM764" s="640"/>
      <c r="BN764" s="642"/>
      <c r="BO764" s="640"/>
      <c r="BP764" s="642"/>
      <c r="BQ764" s="640"/>
      <c r="BR764" s="642"/>
      <c r="BS764" s="643">
        <f t="shared" si="115"/>
        <v>0</v>
      </c>
      <c r="BT764" s="644">
        <f t="shared" si="116"/>
        <v>0</v>
      </c>
      <c r="BU764" s="644">
        <f t="shared" si="117"/>
        <v>0</v>
      </c>
      <c r="BV764" s="644">
        <f t="shared" si="118"/>
        <v>0</v>
      </c>
      <c r="BW764" s="645">
        <f t="shared" si="477"/>
        <v>0</v>
      </c>
      <c r="BX764" s="338"/>
      <c r="BY764" s="338"/>
      <c r="BZ764" s="338"/>
      <c r="CA764" s="338"/>
      <c r="CB764" s="338"/>
      <c r="CC764" s="338"/>
    </row>
    <row r="765" ht="15.75" customHeight="1">
      <c r="A765" s="338"/>
      <c r="B765" s="338"/>
      <c r="C765" s="818"/>
      <c r="D765" s="638">
        <f t="shared" ref="D765:E765" si="780">I765+K765+M765+O765+Q765+S765+U765+W765+Y765+AA765+AC765+AE765+AG765+AI765+AK765+AM765+AO765+AQ765+AS765+AU765+AW765+AY765+BA765+BC765+BE765+BG765+BI765+BK765+BM765+BO765+BQ765</f>
        <v>0</v>
      </c>
      <c r="E765" s="505">
        <f t="shared" si="780"/>
        <v>0</v>
      </c>
      <c r="F765" s="639">
        <f t="shared" si="113"/>
        <v>0</v>
      </c>
      <c r="G765" s="327"/>
      <c r="H765" s="298">
        <f t="shared" si="114"/>
        <v>0</v>
      </c>
      <c r="I765" s="640"/>
      <c r="J765" s="642"/>
      <c r="K765" s="640"/>
      <c r="L765" s="642"/>
      <c r="M765" s="640"/>
      <c r="N765" s="642"/>
      <c r="O765" s="640"/>
      <c r="P765" s="642"/>
      <c r="Q765" s="640"/>
      <c r="R765" s="642"/>
      <c r="S765" s="640"/>
      <c r="T765" s="642"/>
      <c r="U765" s="640"/>
      <c r="V765" s="642"/>
      <c r="W765" s="640"/>
      <c r="X765" s="642"/>
      <c r="Y765" s="640"/>
      <c r="Z765" s="642"/>
      <c r="AA765" s="640"/>
      <c r="AB765" s="642"/>
      <c r="AC765" s="640"/>
      <c r="AD765" s="642"/>
      <c r="AE765" s="640"/>
      <c r="AF765" s="642"/>
      <c r="AG765" s="640"/>
      <c r="AH765" s="642"/>
      <c r="AI765" s="640"/>
      <c r="AJ765" s="642"/>
      <c r="AK765" s="640"/>
      <c r="AL765" s="642"/>
      <c r="AM765" s="640"/>
      <c r="AN765" s="642"/>
      <c r="AO765" s="640"/>
      <c r="AP765" s="642"/>
      <c r="AQ765" s="640"/>
      <c r="AR765" s="642"/>
      <c r="AS765" s="640"/>
      <c r="AT765" s="642"/>
      <c r="AU765" s="640"/>
      <c r="AV765" s="642"/>
      <c r="AW765" s="640"/>
      <c r="AX765" s="642"/>
      <c r="AY765" s="640"/>
      <c r="AZ765" s="642"/>
      <c r="BA765" s="640"/>
      <c r="BB765" s="642"/>
      <c r="BC765" s="640"/>
      <c r="BD765" s="642"/>
      <c r="BE765" s="640"/>
      <c r="BF765" s="642"/>
      <c r="BG765" s="640"/>
      <c r="BH765" s="642"/>
      <c r="BI765" s="640"/>
      <c r="BJ765" s="642"/>
      <c r="BK765" s="640"/>
      <c r="BL765" s="642"/>
      <c r="BM765" s="640"/>
      <c r="BN765" s="642"/>
      <c r="BO765" s="640"/>
      <c r="BP765" s="642"/>
      <c r="BQ765" s="640"/>
      <c r="BR765" s="642"/>
      <c r="BS765" s="643">
        <f t="shared" si="115"/>
        <v>0</v>
      </c>
      <c r="BT765" s="644">
        <f t="shared" si="116"/>
        <v>0</v>
      </c>
      <c r="BU765" s="644">
        <f t="shared" si="117"/>
        <v>0</v>
      </c>
      <c r="BV765" s="644">
        <f t="shared" si="118"/>
        <v>0</v>
      </c>
      <c r="BW765" s="645">
        <f t="shared" si="477"/>
        <v>0</v>
      </c>
      <c r="BX765" s="338"/>
      <c r="BY765" s="338"/>
      <c r="BZ765" s="338"/>
      <c r="CA765" s="338"/>
      <c r="CB765" s="338"/>
      <c r="CC765" s="338"/>
    </row>
    <row r="766" ht="15.75" customHeight="1">
      <c r="A766" s="338"/>
      <c r="B766" s="338"/>
      <c r="C766" s="818"/>
      <c r="D766" s="638">
        <f t="shared" ref="D766:E766" si="781">I766+K766+M766+O766+Q766+S766+U766+W766+Y766+AA766+AC766+AE766+AG766+AI766+AK766+AM766+AO766+AQ766+AS766+AU766+AW766+AY766+BA766+BC766+BE766+BG766+BI766+BK766+BM766+BO766+BQ766</f>
        <v>0</v>
      </c>
      <c r="E766" s="505">
        <f t="shared" si="781"/>
        <v>0</v>
      </c>
      <c r="F766" s="639">
        <f t="shared" si="113"/>
        <v>0</v>
      </c>
      <c r="G766" s="327"/>
      <c r="H766" s="298">
        <f t="shared" si="114"/>
        <v>0</v>
      </c>
      <c r="I766" s="640"/>
      <c r="J766" s="642"/>
      <c r="K766" s="640"/>
      <c r="L766" s="642"/>
      <c r="M766" s="640"/>
      <c r="N766" s="642"/>
      <c r="O766" s="640"/>
      <c r="P766" s="642"/>
      <c r="Q766" s="640"/>
      <c r="R766" s="642"/>
      <c r="S766" s="640"/>
      <c r="T766" s="642"/>
      <c r="U766" s="640"/>
      <c r="V766" s="642"/>
      <c r="W766" s="640"/>
      <c r="X766" s="642"/>
      <c r="Y766" s="640"/>
      <c r="Z766" s="642"/>
      <c r="AA766" s="640"/>
      <c r="AB766" s="642"/>
      <c r="AC766" s="640"/>
      <c r="AD766" s="642"/>
      <c r="AE766" s="640"/>
      <c r="AF766" s="642"/>
      <c r="AG766" s="640"/>
      <c r="AH766" s="642"/>
      <c r="AI766" s="640"/>
      <c r="AJ766" s="642"/>
      <c r="AK766" s="640"/>
      <c r="AL766" s="642"/>
      <c r="AM766" s="640"/>
      <c r="AN766" s="642"/>
      <c r="AO766" s="640"/>
      <c r="AP766" s="642"/>
      <c r="AQ766" s="640"/>
      <c r="AR766" s="642"/>
      <c r="AS766" s="640"/>
      <c r="AT766" s="642"/>
      <c r="AU766" s="640"/>
      <c r="AV766" s="642"/>
      <c r="AW766" s="640"/>
      <c r="AX766" s="642"/>
      <c r="AY766" s="640"/>
      <c r="AZ766" s="642"/>
      <c r="BA766" s="640"/>
      <c r="BB766" s="642"/>
      <c r="BC766" s="640"/>
      <c r="BD766" s="642"/>
      <c r="BE766" s="640"/>
      <c r="BF766" s="642"/>
      <c r="BG766" s="640"/>
      <c r="BH766" s="642"/>
      <c r="BI766" s="640"/>
      <c r="BJ766" s="642"/>
      <c r="BK766" s="640"/>
      <c r="BL766" s="642"/>
      <c r="BM766" s="640"/>
      <c r="BN766" s="642"/>
      <c r="BO766" s="640"/>
      <c r="BP766" s="642"/>
      <c r="BQ766" s="640"/>
      <c r="BR766" s="642"/>
      <c r="BS766" s="643">
        <f t="shared" si="115"/>
        <v>0</v>
      </c>
      <c r="BT766" s="644">
        <f t="shared" si="116"/>
        <v>0</v>
      </c>
      <c r="BU766" s="644">
        <f t="shared" si="117"/>
        <v>0</v>
      </c>
      <c r="BV766" s="644">
        <f t="shared" si="118"/>
        <v>0</v>
      </c>
      <c r="BW766" s="645">
        <f t="shared" si="477"/>
        <v>0</v>
      </c>
      <c r="BX766" s="338"/>
      <c r="BY766" s="338"/>
      <c r="BZ766" s="338"/>
      <c r="CA766" s="338"/>
      <c r="CB766" s="338"/>
      <c r="CC766" s="338"/>
    </row>
    <row r="767" ht="15.75" customHeight="1">
      <c r="A767" s="338"/>
      <c r="B767" s="338"/>
      <c r="C767" s="818"/>
      <c r="D767" s="638">
        <f t="shared" ref="D767:E767" si="782">I767+K767+M767+O767+Q767+S767+U767+W767+Y767+AA767+AC767+AE767+AG767+AI767+AK767+AM767+AO767+AQ767+AS767+AU767+AW767+AY767+BA767+BC767+BE767+BG767+BI767+BK767+BM767+BO767+BQ767</f>
        <v>0</v>
      </c>
      <c r="E767" s="505">
        <f t="shared" si="782"/>
        <v>0</v>
      </c>
      <c r="F767" s="639">
        <f t="shared" si="113"/>
        <v>0</v>
      </c>
      <c r="G767" s="327"/>
      <c r="H767" s="298">
        <f t="shared" si="114"/>
        <v>0</v>
      </c>
      <c r="I767" s="640"/>
      <c r="J767" s="642"/>
      <c r="K767" s="640"/>
      <c r="L767" s="642"/>
      <c r="M767" s="640"/>
      <c r="N767" s="642"/>
      <c r="O767" s="640"/>
      <c r="P767" s="642"/>
      <c r="Q767" s="640"/>
      <c r="R767" s="642"/>
      <c r="S767" s="640"/>
      <c r="T767" s="642"/>
      <c r="U767" s="640"/>
      <c r="V767" s="642"/>
      <c r="W767" s="640"/>
      <c r="X767" s="642"/>
      <c r="Y767" s="640"/>
      <c r="Z767" s="642"/>
      <c r="AA767" s="640"/>
      <c r="AB767" s="642"/>
      <c r="AC767" s="640"/>
      <c r="AD767" s="642"/>
      <c r="AE767" s="640"/>
      <c r="AF767" s="642"/>
      <c r="AG767" s="640"/>
      <c r="AH767" s="642"/>
      <c r="AI767" s="640"/>
      <c r="AJ767" s="642"/>
      <c r="AK767" s="640"/>
      <c r="AL767" s="642"/>
      <c r="AM767" s="640"/>
      <c r="AN767" s="642"/>
      <c r="AO767" s="640"/>
      <c r="AP767" s="642"/>
      <c r="AQ767" s="640"/>
      <c r="AR767" s="642"/>
      <c r="AS767" s="640"/>
      <c r="AT767" s="642"/>
      <c r="AU767" s="640"/>
      <c r="AV767" s="642"/>
      <c r="AW767" s="640"/>
      <c r="AX767" s="642"/>
      <c r="AY767" s="640"/>
      <c r="AZ767" s="642"/>
      <c r="BA767" s="640"/>
      <c r="BB767" s="642"/>
      <c r="BC767" s="640"/>
      <c r="BD767" s="642"/>
      <c r="BE767" s="640"/>
      <c r="BF767" s="642"/>
      <c r="BG767" s="640"/>
      <c r="BH767" s="642"/>
      <c r="BI767" s="640"/>
      <c r="BJ767" s="642"/>
      <c r="BK767" s="640"/>
      <c r="BL767" s="642"/>
      <c r="BM767" s="640"/>
      <c r="BN767" s="642"/>
      <c r="BO767" s="640"/>
      <c r="BP767" s="642"/>
      <c r="BQ767" s="640"/>
      <c r="BR767" s="642"/>
      <c r="BS767" s="643">
        <f t="shared" si="115"/>
        <v>0</v>
      </c>
      <c r="BT767" s="644">
        <f t="shared" si="116"/>
        <v>0</v>
      </c>
      <c r="BU767" s="644">
        <f t="shared" si="117"/>
        <v>0</v>
      </c>
      <c r="BV767" s="644">
        <f t="shared" si="118"/>
        <v>0</v>
      </c>
      <c r="BW767" s="645">
        <f t="shared" si="477"/>
        <v>0</v>
      </c>
      <c r="BX767" s="338"/>
      <c r="BY767" s="338"/>
      <c r="BZ767" s="338"/>
      <c r="CA767" s="338"/>
      <c r="CB767" s="338"/>
      <c r="CC767" s="338"/>
    </row>
    <row r="768" ht="15.75" customHeight="1">
      <c r="A768" s="338"/>
      <c r="B768" s="338"/>
      <c r="C768" s="818"/>
      <c r="D768" s="638">
        <f t="shared" ref="D768:E768" si="783">I768+K768+M768+O768+Q768+S768+U768+W768+Y768+AA768+AC768+AE768+AG768+AI768+AK768+AM768+AO768+AQ768+AS768+AU768+AW768+AY768+BA768+BC768+BE768+BG768+BI768+BK768+BM768+BO768+BQ768</f>
        <v>0</v>
      </c>
      <c r="E768" s="505">
        <f t="shared" si="783"/>
        <v>0</v>
      </c>
      <c r="F768" s="639">
        <f t="shared" si="113"/>
        <v>0</v>
      </c>
      <c r="G768" s="327"/>
      <c r="H768" s="298">
        <f t="shared" si="114"/>
        <v>0</v>
      </c>
      <c r="I768" s="640"/>
      <c r="J768" s="642"/>
      <c r="K768" s="640"/>
      <c r="L768" s="642"/>
      <c r="M768" s="640"/>
      <c r="N768" s="642"/>
      <c r="O768" s="640"/>
      <c r="P768" s="642"/>
      <c r="Q768" s="640"/>
      <c r="R768" s="642"/>
      <c r="S768" s="640"/>
      <c r="T768" s="642"/>
      <c r="U768" s="640"/>
      <c r="V768" s="642"/>
      <c r="W768" s="640"/>
      <c r="X768" s="642"/>
      <c r="Y768" s="640"/>
      <c r="Z768" s="642"/>
      <c r="AA768" s="640"/>
      <c r="AB768" s="642"/>
      <c r="AC768" s="640"/>
      <c r="AD768" s="642"/>
      <c r="AE768" s="640"/>
      <c r="AF768" s="642"/>
      <c r="AG768" s="640"/>
      <c r="AH768" s="642"/>
      <c r="AI768" s="640"/>
      <c r="AJ768" s="642"/>
      <c r="AK768" s="640"/>
      <c r="AL768" s="642"/>
      <c r="AM768" s="640"/>
      <c r="AN768" s="642"/>
      <c r="AO768" s="640"/>
      <c r="AP768" s="642"/>
      <c r="AQ768" s="640"/>
      <c r="AR768" s="642"/>
      <c r="AS768" s="640"/>
      <c r="AT768" s="642"/>
      <c r="AU768" s="640"/>
      <c r="AV768" s="642"/>
      <c r="AW768" s="640"/>
      <c r="AX768" s="642"/>
      <c r="AY768" s="640"/>
      <c r="AZ768" s="642"/>
      <c r="BA768" s="640"/>
      <c r="BB768" s="642"/>
      <c r="BC768" s="640"/>
      <c r="BD768" s="642"/>
      <c r="BE768" s="640"/>
      <c r="BF768" s="642"/>
      <c r="BG768" s="640"/>
      <c r="BH768" s="642"/>
      <c r="BI768" s="640"/>
      <c r="BJ768" s="642"/>
      <c r="BK768" s="640"/>
      <c r="BL768" s="642"/>
      <c r="BM768" s="640"/>
      <c r="BN768" s="642"/>
      <c r="BO768" s="640"/>
      <c r="BP768" s="642"/>
      <c r="BQ768" s="640"/>
      <c r="BR768" s="642"/>
      <c r="BS768" s="643">
        <f t="shared" si="115"/>
        <v>0</v>
      </c>
      <c r="BT768" s="644">
        <f t="shared" si="116"/>
        <v>0</v>
      </c>
      <c r="BU768" s="644">
        <f t="shared" si="117"/>
        <v>0</v>
      </c>
      <c r="BV768" s="644">
        <f t="shared" si="118"/>
        <v>0</v>
      </c>
      <c r="BW768" s="645">
        <f t="shared" si="477"/>
        <v>0</v>
      </c>
      <c r="BX768" s="338"/>
      <c r="BY768" s="338"/>
      <c r="BZ768" s="338"/>
      <c r="CA768" s="338"/>
      <c r="CB768" s="338"/>
      <c r="CC768" s="338"/>
    </row>
    <row r="769" ht="15.75" customHeight="1">
      <c r="A769" s="338"/>
      <c r="B769" s="338"/>
      <c r="C769" s="818"/>
      <c r="D769" s="638">
        <f t="shared" ref="D769:E769" si="784">I769+K769+M769+O769+Q769+S769+U769+W769+Y769+AA769+AC769+AE769+AG769+AI769+AK769+AM769+AO769+AQ769+AS769+AU769+AW769+AY769+BA769+BC769+BE769+BG769+BI769+BK769+BM769+BO769+BQ769</f>
        <v>0</v>
      </c>
      <c r="E769" s="505">
        <f t="shared" si="784"/>
        <v>0</v>
      </c>
      <c r="F769" s="639">
        <f t="shared" si="113"/>
        <v>0</v>
      </c>
      <c r="G769" s="327"/>
      <c r="H769" s="298">
        <f t="shared" si="114"/>
        <v>0</v>
      </c>
      <c r="I769" s="640"/>
      <c r="J769" s="642"/>
      <c r="K769" s="640"/>
      <c r="L769" s="642"/>
      <c r="M769" s="640"/>
      <c r="N769" s="642"/>
      <c r="O769" s="640"/>
      <c r="P769" s="642"/>
      <c r="Q769" s="640"/>
      <c r="R769" s="642"/>
      <c r="S769" s="640"/>
      <c r="T769" s="642"/>
      <c r="U769" s="640"/>
      <c r="V769" s="642"/>
      <c r="W769" s="640"/>
      <c r="X769" s="642"/>
      <c r="Y769" s="640"/>
      <c r="Z769" s="642"/>
      <c r="AA769" s="640"/>
      <c r="AB769" s="642"/>
      <c r="AC769" s="640"/>
      <c r="AD769" s="642"/>
      <c r="AE769" s="640"/>
      <c r="AF769" s="642"/>
      <c r="AG769" s="640"/>
      <c r="AH769" s="642"/>
      <c r="AI769" s="640"/>
      <c r="AJ769" s="642"/>
      <c r="AK769" s="640"/>
      <c r="AL769" s="642"/>
      <c r="AM769" s="640"/>
      <c r="AN769" s="642"/>
      <c r="AO769" s="640"/>
      <c r="AP769" s="642"/>
      <c r="AQ769" s="640"/>
      <c r="AR769" s="642"/>
      <c r="AS769" s="640"/>
      <c r="AT769" s="642"/>
      <c r="AU769" s="640"/>
      <c r="AV769" s="642"/>
      <c r="AW769" s="640"/>
      <c r="AX769" s="642"/>
      <c r="AY769" s="640"/>
      <c r="AZ769" s="642"/>
      <c r="BA769" s="640"/>
      <c r="BB769" s="642"/>
      <c r="BC769" s="640"/>
      <c r="BD769" s="642"/>
      <c r="BE769" s="640"/>
      <c r="BF769" s="642"/>
      <c r="BG769" s="640"/>
      <c r="BH769" s="642"/>
      <c r="BI769" s="640"/>
      <c r="BJ769" s="642"/>
      <c r="BK769" s="640"/>
      <c r="BL769" s="642"/>
      <c r="BM769" s="640"/>
      <c r="BN769" s="642"/>
      <c r="BO769" s="640"/>
      <c r="BP769" s="642"/>
      <c r="BQ769" s="640"/>
      <c r="BR769" s="642"/>
      <c r="BS769" s="643">
        <f t="shared" si="115"/>
        <v>0</v>
      </c>
      <c r="BT769" s="644">
        <f t="shared" si="116"/>
        <v>0</v>
      </c>
      <c r="BU769" s="644">
        <f t="shared" si="117"/>
        <v>0</v>
      </c>
      <c r="BV769" s="644">
        <f t="shared" si="118"/>
        <v>0</v>
      </c>
      <c r="BW769" s="645">
        <f t="shared" si="477"/>
        <v>0</v>
      </c>
      <c r="BX769" s="338"/>
      <c r="BY769" s="338"/>
      <c r="BZ769" s="338"/>
      <c r="CA769" s="338"/>
      <c r="CB769" s="338"/>
      <c r="CC769" s="338"/>
    </row>
    <row r="770" ht="15.75" customHeight="1">
      <c r="A770" s="338"/>
      <c r="B770" s="338"/>
      <c r="C770" s="818"/>
      <c r="D770" s="638">
        <f t="shared" ref="D770:E770" si="785">I770+K770+M770+O770+Q770+S770+U770+W770+Y770+AA770+AC770+AE770+AG770+AI770+AK770+AM770+AO770+AQ770+AS770+AU770+AW770+AY770+BA770+BC770+BE770+BG770+BI770+BK770+BM770+BO770+BQ770</f>
        <v>0</v>
      </c>
      <c r="E770" s="505">
        <f t="shared" si="785"/>
        <v>0</v>
      </c>
      <c r="F770" s="639">
        <f t="shared" si="113"/>
        <v>0</v>
      </c>
      <c r="G770" s="327"/>
      <c r="H770" s="298">
        <f t="shared" si="114"/>
        <v>0</v>
      </c>
      <c r="I770" s="640"/>
      <c r="J770" s="642"/>
      <c r="K770" s="640"/>
      <c r="L770" s="642"/>
      <c r="M770" s="640"/>
      <c r="N770" s="642"/>
      <c r="O770" s="640"/>
      <c r="P770" s="642"/>
      <c r="Q770" s="640"/>
      <c r="R770" s="642"/>
      <c r="S770" s="640"/>
      <c r="T770" s="642"/>
      <c r="U770" s="640"/>
      <c r="V770" s="642"/>
      <c r="W770" s="640"/>
      <c r="X770" s="642"/>
      <c r="Y770" s="640"/>
      <c r="Z770" s="642"/>
      <c r="AA770" s="640"/>
      <c r="AB770" s="642"/>
      <c r="AC770" s="640"/>
      <c r="AD770" s="642"/>
      <c r="AE770" s="640"/>
      <c r="AF770" s="642"/>
      <c r="AG770" s="640"/>
      <c r="AH770" s="642"/>
      <c r="AI770" s="640"/>
      <c r="AJ770" s="642"/>
      <c r="AK770" s="640"/>
      <c r="AL770" s="642"/>
      <c r="AM770" s="640"/>
      <c r="AN770" s="642"/>
      <c r="AO770" s="640"/>
      <c r="AP770" s="642"/>
      <c r="AQ770" s="640"/>
      <c r="AR770" s="642"/>
      <c r="AS770" s="640"/>
      <c r="AT770" s="642"/>
      <c r="AU770" s="640"/>
      <c r="AV770" s="642"/>
      <c r="AW770" s="640"/>
      <c r="AX770" s="642"/>
      <c r="AY770" s="640"/>
      <c r="AZ770" s="642"/>
      <c r="BA770" s="640"/>
      <c r="BB770" s="642"/>
      <c r="BC770" s="640"/>
      <c r="BD770" s="642"/>
      <c r="BE770" s="640"/>
      <c r="BF770" s="642"/>
      <c r="BG770" s="640"/>
      <c r="BH770" s="642"/>
      <c r="BI770" s="640"/>
      <c r="BJ770" s="642"/>
      <c r="BK770" s="640"/>
      <c r="BL770" s="642"/>
      <c r="BM770" s="640"/>
      <c r="BN770" s="642"/>
      <c r="BO770" s="640"/>
      <c r="BP770" s="642"/>
      <c r="BQ770" s="640"/>
      <c r="BR770" s="642"/>
      <c r="BS770" s="643">
        <f t="shared" si="115"/>
        <v>0</v>
      </c>
      <c r="BT770" s="644">
        <f t="shared" si="116"/>
        <v>0</v>
      </c>
      <c r="BU770" s="644">
        <f t="shared" si="117"/>
        <v>0</v>
      </c>
      <c r="BV770" s="644">
        <f t="shared" si="118"/>
        <v>0</v>
      </c>
      <c r="BW770" s="645">
        <f t="shared" si="477"/>
        <v>0</v>
      </c>
      <c r="BX770" s="338"/>
      <c r="BY770" s="338"/>
      <c r="BZ770" s="338"/>
      <c r="CA770" s="338"/>
      <c r="CB770" s="338"/>
      <c r="CC770" s="338"/>
    </row>
    <row r="771" ht="15.75" customHeight="1">
      <c r="A771" s="338"/>
      <c r="B771" s="338"/>
      <c r="C771" s="818"/>
      <c r="D771" s="638">
        <f t="shared" ref="D771:E771" si="786">I771+K771+M771+O771+Q771+S771+U771+W771+Y771+AA771+AC771+AE771+AG771+AI771+AK771+AM771+AO771+AQ771+AS771+AU771+AW771+AY771+BA771+BC771+BE771+BG771+BI771+BK771+BM771+BO771+BQ771</f>
        <v>0</v>
      </c>
      <c r="E771" s="505">
        <f t="shared" si="786"/>
        <v>0</v>
      </c>
      <c r="F771" s="639">
        <f t="shared" si="113"/>
        <v>0</v>
      </c>
      <c r="G771" s="327"/>
      <c r="H771" s="298">
        <f t="shared" si="114"/>
        <v>0</v>
      </c>
      <c r="I771" s="640"/>
      <c r="J771" s="642"/>
      <c r="K771" s="640"/>
      <c r="L771" s="642"/>
      <c r="M771" s="640"/>
      <c r="N771" s="642"/>
      <c r="O771" s="640"/>
      <c r="P771" s="642"/>
      <c r="Q771" s="640"/>
      <c r="R771" s="642"/>
      <c r="S771" s="640"/>
      <c r="T771" s="642"/>
      <c r="U771" s="640"/>
      <c r="V771" s="642"/>
      <c r="W771" s="640"/>
      <c r="X771" s="642"/>
      <c r="Y771" s="640"/>
      <c r="Z771" s="642"/>
      <c r="AA771" s="640"/>
      <c r="AB771" s="642"/>
      <c r="AC771" s="640"/>
      <c r="AD771" s="642"/>
      <c r="AE771" s="640"/>
      <c r="AF771" s="642"/>
      <c r="AG771" s="640"/>
      <c r="AH771" s="642"/>
      <c r="AI771" s="640"/>
      <c r="AJ771" s="642"/>
      <c r="AK771" s="640"/>
      <c r="AL771" s="642"/>
      <c r="AM771" s="640"/>
      <c r="AN771" s="642"/>
      <c r="AO771" s="640"/>
      <c r="AP771" s="642"/>
      <c r="AQ771" s="640"/>
      <c r="AR771" s="642"/>
      <c r="AS771" s="640"/>
      <c r="AT771" s="642"/>
      <c r="AU771" s="640"/>
      <c r="AV771" s="642"/>
      <c r="AW771" s="640"/>
      <c r="AX771" s="642"/>
      <c r="AY771" s="640"/>
      <c r="AZ771" s="642"/>
      <c r="BA771" s="640"/>
      <c r="BB771" s="642"/>
      <c r="BC771" s="640"/>
      <c r="BD771" s="642"/>
      <c r="BE771" s="640"/>
      <c r="BF771" s="642"/>
      <c r="BG771" s="640"/>
      <c r="BH771" s="642"/>
      <c r="BI771" s="640"/>
      <c r="BJ771" s="642"/>
      <c r="BK771" s="640"/>
      <c r="BL771" s="642"/>
      <c r="BM771" s="640"/>
      <c r="BN771" s="642"/>
      <c r="BO771" s="640"/>
      <c r="BP771" s="642"/>
      <c r="BQ771" s="640"/>
      <c r="BR771" s="642"/>
      <c r="BS771" s="643">
        <f t="shared" si="115"/>
        <v>0</v>
      </c>
      <c r="BT771" s="644">
        <f t="shared" si="116"/>
        <v>0</v>
      </c>
      <c r="BU771" s="644">
        <f t="shared" si="117"/>
        <v>0</v>
      </c>
      <c r="BV771" s="644">
        <f t="shared" si="118"/>
        <v>0</v>
      </c>
      <c r="BW771" s="645">
        <f t="shared" si="477"/>
        <v>0</v>
      </c>
      <c r="BX771" s="338"/>
      <c r="BY771" s="338"/>
      <c r="BZ771" s="338"/>
      <c r="CA771" s="338"/>
      <c r="CB771" s="338"/>
      <c r="CC771" s="338"/>
    </row>
    <row r="772" ht="15.75" customHeight="1">
      <c r="A772" s="338"/>
      <c r="B772" s="338"/>
      <c r="C772" s="818"/>
      <c r="D772" s="638">
        <f t="shared" ref="D772:E772" si="787">I772+K772+M772+O772+Q772+S772+U772+W772+Y772+AA772+AC772+AE772+AG772+AI772+AK772+AM772+AO772+AQ772+AS772+AU772+AW772+AY772+BA772+BC772+BE772+BG772+BI772+BK772+BM772+BO772+BQ772</f>
        <v>0</v>
      </c>
      <c r="E772" s="505">
        <f t="shared" si="787"/>
        <v>0</v>
      </c>
      <c r="F772" s="639">
        <f t="shared" si="113"/>
        <v>0</v>
      </c>
      <c r="G772" s="327"/>
      <c r="H772" s="298">
        <f t="shared" si="114"/>
        <v>0</v>
      </c>
      <c r="I772" s="640"/>
      <c r="J772" s="642"/>
      <c r="K772" s="640"/>
      <c r="L772" s="642"/>
      <c r="M772" s="640"/>
      <c r="N772" s="642"/>
      <c r="O772" s="640"/>
      <c r="P772" s="642"/>
      <c r="Q772" s="640"/>
      <c r="R772" s="642"/>
      <c r="S772" s="640"/>
      <c r="T772" s="642"/>
      <c r="U772" s="640"/>
      <c r="V772" s="642"/>
      <c r="W772" s="640"/>
      <c r="X772" s="642"/>
      <c r="Y772" s="640"/>
      <c r="Z772" s="642"/>
      <c r="AA772" s="640"/>
      <c r="AB772" s="642"/>
      <c r="AC772" s="640"/>
      <c r="AD772" s="642"/>
      <c r="AE772" s="640"/>
      <c r="AF772" s="642"/>
      <c r="AG772" s="640"/>
      <c r="AH772" s="642"/>
      <c r="AI772" s="640"/>
      <c r="AJ772" s="642"/>
      <c r="AK772" s="640"/>
      <c r="AL772" s="642"/>
      <c r="AM772" s="640"/>
      <c r="AN772" s="642"/>
      <c r="AO772" s="640"/>
      <c r="AP772" s="642"/>
      <c r="AQ772" s="640"/>
      <c r="AR772" s="642"/>
      <c r="AS772" s="640"/>
      <c r="AT772" s="642"/>
      <c r="AU772" s="640"/>
      <c r="AV772" s="642"/>
      <c r="AW772" s="640"/>
      <c r="AX772" s="642"/>
      <c r="AY772" s="640"/>
      <c r="AZ772" s="642"/>
      <c r="BA772" s="640"/>
      <c r="BB772" s="642"/>
      <c r="BC772" s="640"/>
      <c r="BD772" s="642"/>
      <c r="BE772" s="640"/>
      <c r="BF772" s="642"/>
      <c r="BG772" s="640"/>
      <c r="BH772" s="642"/>
      <c r="BI772" s="640"/>
      <c r="BJ772" s="642"/>
      <c r="BK772" s="640"/>
      <c r="BL772" s="642"/>
      <c r="BM772" s="640"/>
      <c r="BN772" s="642"/>
      <c r="BO772" s="640"/>
      <c r="BP772" s="642"/>
      <c r="BQ772" s="640"/>
      <c r="BR772" s="642"/>
      <c r="BS772" s="643">
        <f t="shared" si="115"/>
        <v>0</v>
      </c>
      <c r="BT772" s="644">
        <f t="shared" si="116"/>
        <v>0</v>
      </c>
      <c r="BU772" s="644">
        <f t="shared" si="117"/>
        <v>0</v>
      </c>
      <c r="BV772" s="644">
        <f t="shared" si="118"/>
        <v>0</v>
      </c>
      <c r="BW772" s="645">
        <f t="shared" si="477"/>
        <v>0</v>
      </c>
      <c r="BX772" s="338"/>
      <c r="BY772" s="338"/>
      <c r="BZ772" s="338"/>
      <c r="CA772" s="338"/>
      <c r="CB772" s="338"/>
      <c r="CC772" s="338"/>
    </row>
    <row r="773" ht="15.75" customHeight="1">
      <c r="A773" s="338"/>
      <c r="B773" s="338"/>
      <c r="C773" s="818"/>
      <c r="D773" s="638">
        <f t="shared" ref="D773:E773" si="788">I773+K773+M773+O773+Q773+S773+U773+W773+Y773+AA773+AC773+AE773+AG773+AI773+AK773+AM773+AO773+AQ773+AS773+AU773+AW773+AY773+BA773+BC773+BE773+BG773+BI773+BK773+BM773+BO773+BQ773</f>
        <v>0</v>
      </c>
      <c r="E773" s="505">
        <f t="shared" si="788"/>
        <v>0</v>
      </c>
      <c r="F773" s="639">
        <f t="shared" si="113"/>
        <v>0</v>
      </c>
      <c r="G773" s="327"/>
      <c r="H773" s="298">
        <f t="shared" si="114"/>
        <v>0</v>
      </c>
      <c r="I773" s="640"/>
      <c r="J773" s="642"/>
      <c r="K773" s="640"/>
      <c r="L773" s="642"/>
      <c r="M773" s="640"/>
      <c r="N773" s="642"/>
      <c r="O773" s="640"/>
      <c r="P773" s="642"/>
      <c r="Q773" s="640"/>
      <c r="R773" s="642"/>
      <c r="S773" s="640"/>
      <c r="T773" s="642"/>
      <c r="U773" s="640"/>
      <c r="V773" s="642"/>
      <c r="W773" s="640"/>
      <c r="X773" s="642"/>
      <c r="Y773" s="640"/>
      <c r="Z773" s="642"/>
      <c r="AA773" s="640"/>
      <c r="AB773" s="642"/>
      <c r="AC773" s="640"/>
      <c r="AD773" s="642"/>
      <c r="AE773" s="640"/>
      <c r="AF773" s="642"/>
      <c r="AG773" s="640"/>
      <c r="AH773" s="642"/>
      <c r="AI773" s="640"/>
      <c r="AJ773" s="642"/>
      <c r="AK773" s="640"/>
      <c r="AL773" s="642"/>
      <c r="AM773" s="640"/>
      <c r="AN773" s="642"/>
      <c r="AO773" s="640"/>
      <c r="AP773" s="642"/>
      <c r="AQ773" s="640"/>
      <c r="AR773" s="642"/>
      <c r="AS773" s="640"/>
      <c r="AT773" s="642"/>
      <c r="AU773" s="640"/>
      <c r="AV773" s="642"/>
      <c r="AW773" s="640"/>
      <c r="AX773" s="642"/>
      <c r="AY773" s="640"/>
      <c r="AZ773" s="642"/>
      <c r="BA773" s="640"/>
      <c r="BB773" s="642"/>
      <c r="BC773" s="640"/>
      <c r="BD773" s="642"/>
      <c r="BE773" s="640"/>
      <c r="BF773" s="642"/>
      <c r="BG773" s="640"/>
      <c r="BH773" s="642"/>
      <c r="BI773" s="640"/>
      <c r="BJ773" s="642"/>
      <c r="BK773" s="640"/>
      <c r="BL773" s="642"/>
      <c r="BM773" s="640"/>
      <c r="BN773" s="642"/>
      <c r="BO773" s="640"/>
      <c r="BP773" s="642"/>
      <c r="BQ773" s="640"/>
      <c r="BR773" s="642"/>
      <c r="BS773" s="643">
        <f t="shared" si="115"/>
        <v>0</v>
      </c>
      <c r="BT773" s="644">
        <f t="shared" si="116"/>
        <v>0</v>
      </c>
      <c r="BU773" s="644">
        <f t="shared" si="117"/>
        <v>0</v>
      </c>
      <c r="BV773" s="644">
        <f t="shared" si="118"/>
        <v>0</v>
      </c>
      <c r="BW773" s="645">
        <f t="shared" si="477"/>
        <v>0</v>
      </c>
      <c r="BX773" s="338"/>
      <c r="BY773" s="338"/>
      <c r="BZ773" s="338"/>
      <c r="CA773" s="338"/>
      <c r="CB773" s="338"/>
      <c r="CC773" s="338"/>
    </row>
    <row r="774" ht="15.75" customHeight="1">
      <c r="A774" s="338"/>
      <c r="B774" s="338"/>
      <c r="C774" s="818"/>
      <c r="D774" s="638">
        <f t="shared" ref="D774:E774" si="789">I774+K774+M774+O774+Q774+S774+U774+W774+Y774+AA774+AC774+AE774+AG774+AI774+AK774+AM774+AO774+AQ774+AS774+AU774+AW774+AY774+BA774+BC774+BE774+BG774+BI774+BK774+BM774+BO774+BQ774</f>
        <v>0</v>
      </c>
      <c r="E774" s="505">
        <f t="shared" si="789"/>
        <v>0</v>
      </c>
      <c r="F774" s="639">
        <f t="shared" si="113"/>
        <v>0</v>
      </c>
      <c r="G774" s="327"/>
      <c r="H774" s="298">
        <f t="shared" si="114"/>
        <v>0</v>
      </c>
      <c r="I774" s="640"/>
      <c r="J774" s="642"/>
      <c r="K774" s="640"/>
      <c r="L774" s="642"/>
      <c r="M774" s="640"/>
      <c r="N774" s="642"/>
      <c r="O774" s="640"/>
      <c r="P774" s="642"/>
      <c r="Q774" s="640"/>
      <c r="R774" s="642"/>
      <c r="S774" s="640"/>
      <c r="T774" s="642"/>
      <c r="U774" s="640"/>
      <c r="V774" s="642"/>
      <c r="W774" s="640"/>
      <c r="X774" s="642"/>
      <c r="Y774" s="640"/>
      <c r="Z774" s="642"/>
      <c r="AA774" s="640"/>
      <c r="AB774" s="642"/>
      <c r="AC774" s="640"/>
      <c r="AD774" s="642"/>
      <c r="AE774" s="640"/>
      <c r="AF774" s="642"/>
      <c r="AG774" s="640"/>
      <c r="AH774" s="642"/>
      <c r="AI774" s="640"/>
      <c r="AJ774" s="642"/>
      <c r="AK774" s="640"/>
      <c r="AL774" s="642"/>
      <c r="AM774" s="640"/>
      <c r="AN774" s="642"/>
      <c r="AO774" s="640"/>
      <c r="AP774" s="642"/>
      <c r="AQ774" s="640"/>
      <c r="AR774" s="642"/>
      <c r="AS774" s="640"/>
      <c r="AT774" s="642"/>
      <c r="AU774" s="640"/>
      <c r="AV774" s="642"/>
      <c r="AW774" s="640"/>
      <c r="AX774" s="642"/>
      <c r="AY774" s="640"/>
      <c r="AZ774" s="642"/>
      <c r="BA774" s="640"/>
      <c r="BB774" s="642"/>
      <c r="BC774" s="640"/>
      <c r="BD774" s="642"/>
      <c r="BE774" s="640"/>
      <c r="BF774" s="642"/>
      <c r="BG774" s="640"/>
      <c r="BH774" s="642"/>
      <c r="BI774" s="640"/>
      <c r="BJ774" s="642"/>
      <c r="BK774" s="640"/>
      <c r="BL774" s="642"/>
      <c r="BM774" s="640"/>
      <c r="BN774" s="642"/>
      <c r="BO774" s="640"/>
      <c r="BP774" s="642"/>
      <c r="BQ774" s="640"/>
      <c r="BR774" s="642"/>
      <c r="BS774" s="643">
        <f t="shared" si="115"/>
        <v>0</v>
      </c>
      <c r="BT774" s="644">
        <f t="shared" si="116"/>
        <v>0</v>
      </c>
      <c r="BU774" s="644">
        <f t="shared" si="117"/>
        <v>0</v>
      </c>
      <c r="BV774" s="644">
        <f t="shared" si="118"/>
        <v>0</v>
      </c>
      <c r="BW774" s="645">
        <f t="shared" si="477"/>
        <v>0</v>
      </c>
      <c r="BX774" s="338"/>
      <c r="BY774" s="338"/>
      <c r="BZ774" s="338"/>
      <c r="CA774" s="338"/>
      <c r="CB774" s="338"/>
      <c r="CC774" s="338"/>
    </row>
    <row r="775" ht="15.75" customHeight="1">
      <c r="A775" s="338"/>
      <c r="B775" s="338"/>
      <c r="C775" s="818"/>
      <c r="D775" s="638">
        <f t="shared" ref="D775:E775" si="790">I775+K775+M775+O775+Q775+S775+U775+W775+Y775+AA775+AC775+AE775+AG775+AI775+AK775+AM775+AO775+AQ775+AS775+AU775+AW775+AY775+BA775+BC775+BE775+BG775+BI775+BK775+BM775+BO775+BQ775</f>
        <v>0</v>
      </c>
      <c r="E775" s="505">
        <f t="shared" si="790"/>
        <v>0</v>
      </c>
      <c r="F775" s="639">
        <f t="shared" si="113"/>
        <v>0</v>
      </c>
      <c r="G775" s="327"/>
      <c r="H775" s="298">
        <f t="shared" si="114"/>
        <v>0</v>
      </c>
      <c r="I775" s="640"/>
      <c r="J775" s="642"/>
      <c r="K775" s="640"/>
      <c r="L775" s="642"/>
      <c r="M775" s="640"/>
      <c r="N775" s="642"/>
      <c r="O775" s="640"/>
      <c r="P775" s="642"/>
      <c r="Q775" s="640"/>
      <c r="R775" s="642"/>
      <c r="S775" s="640"/>
      <c r="T775" s="642"/>
      <c r="U775" s="640"/>
      <c r="V775" s="642"/>
      <c r="W775" s="640"/>
      <c r="X775" s="642"/>
      <c r="Y775" s="640"/>
      <c r="Z775" s="642"/>
      <c r="AA775" s="640"/>
      <c r="AB775" s="642"/>
      <c r="AC775" s="640"/>
      <c r="AD775" s="642"/>
      <c r="AE775" s="640"/>
      <c r="AF775" s="642"/>
      <c r="AG775" s="640"/>
      <c r="AH775" s="642"/>
      <c r="AI775" s="640"/>
      <c r="AJ775" s="642"/>
      <c r="AK775" s="640"/>
      <c r="AL775" s="642"/>
      <c r="AM775" s="640"/>
      <c r="AN775" s="642"/>
      <c r="AO775" s="640"/>
      <c r="AP775" s="642"/>
      <c r="AQ775" s="640"/>
      <c r="AR775" s="642"/>
      <c r="AS775" s="640"/>
      <c r="AT775" s="642"/>
      <c r="AU775" s="640"/>
      <c r="AV775" s="642"/>
      <c r="AW775" s="640"/>
      <c r="AX775" s="642"/>
      <c r="AY775" s="640"/>
      <c r="AZ775" s="642"/>
      <c r="BA775" s="640"/>
      <c r="BB775" s="642"/>
      <c r="BC775" s="640"/>
      <c r="BD775" s="642"/>
      <c r="BE775" s="640"/>
      <c r="BF775" s="642"/>
      <c r="BG775" s="640"/>
      <c r="BH775" s="642"/>
      <c r="BI775" s="640"/>
      <c r="BJ775" s="642"/>
      <c r="BK775" s="640"/>
      <c r="BL775" s="642"/>
      <c r="BM775" s="640"/>
      <c r="BN775" s="642"/>
      <c r="BO775" s="640"/>
      <c r="BP775" s="642"/>
      <c r="BQ775" s="640"/>
      <c r="BR775" s="642"/>
      <c r="BS775" s="643">
        <f t="shared" si="115"/>
        <v>0</v>
      </c>
      <c r="BT775" s="644">
        <f t="shared" si="116"/>
        <v>0</v>
      </c>
      <c r="BU775" s="644">
        <f t="shared" si="117"/>
        <v>0</v>
      </c>
      <c r="BV775" s="644">
        <f t="shared" si="118"/>
        <v>0</v>
      </c>
      <c r="BW775" s="645">
        <f t="shared" si="477"/>
        <v>0</v>
      </c>
      <c r="BX775" s="338"/>
      <c r="BY775" s="338"/>
      <c r="BZ775" s="338"/>
      <c r="CA775" s="338"/>
      <c r="CB775" s="338"/>
      <c r="CC775" s="338"/>
    </row>
    <row r="776" ht="15.75" customHeight="1">
      <c r="A776" s="338"/>
      <c r="B776" s="338"/>
      <c r="C776" s="818"/>
      <c r="D776" s="638">
        <f t="shared" ref="D776:E776" si="791">I776+K776+M776+O776+Q776+S776+U776+W776+Y776+AA776+AC776+AE776+AG776+AI776+AK776+AM776+AO776+AQ776+AS776+AU776+AW776+AY776+BA776+BC776+BE776+BG776+BI776+BK776+BM776+BO776+BQ776</f>
        <v>0</v>
      </c>
      <c r="E776" s="505">
        <f t="shared" si="791"/>
        <v>0</v>
      </c>
      <c r="F776" s="639">
        <f t="shared" si="113"/>
        <v>0</v>
      </c>
      <c r="G776" s="327"/>
      <c r="H776" s="298">
        <f t="shared" si="114"/>
        <v>0</v>
      </c>
      <c r="I776" s="640"/>
      <c r="J776" s="642"/>
      <c r="K776" s="640"/>
      <c r="L776" s="642"/>
      <c r="M776" s="640"/>
      <c r="N776" s="642"/>
      <c r="O776" s="640"/>
      <c r="P776" s="642"/>
      <c r="Q776" s="640"/>
      <c r="R776" s="642"/>
      <c r="S776" s="640"/>
      <c r="T776" s="642"/>
      <c r="U776" s="640"/>
      <c r="V776" s="642"/>
      <c r="W776" s="640"/>
      <c r="X776" s="642"/>
      <c r="Y776" s="640"/>
      <c r="Z776" s="642"/>
      <c r="AA776" s="640"/>
      <c r="AB776" s="642"/>
      <c r="AC776" s="640"/>
      <c r="AD776" s="642"/>
      <c r="AE776" s="640"/>
      <c r="AF776" s="642"/>
      <c r="AG776" s="640"/>
      <c r="AH776" s="642"/>
      <c r="AI776" s="640"/>
      <c r="AJ776" s="642"/>
      <c r="AK776" s="640"/>
      <c r="AL776" s="642"/>
      <c r="AM776" s="640"/>
      <c r="AN776" s="642"/>
      <c r="AO776" s="640"/>
      <c r="AP776" s="642"/>
      <c r="AQ776" s="640"/>
      <c r="AR776" s="642"/>
      <c r="AS776" s="640"/>
      <c r="AT776" s="642"/>
      <c r="AU776" s="640"/>
      <c r="AV776" s="642"/>
      <c r="AW776" s="640"/>
      <c r="AX776" s="642"/>
      <c r="AY776" s="640"/>
      <c r="AZ776" s="642"/>
      <c r="BA776" s="640"/>
      <c r="BB776" s="642"/>
      <c r="BC776" s="640"/>
      <c r="BD776" s="642"/>
      <c r="BE776" s="640"/>
      <c r="BF776" s="642"/>
      <c r="BG776" s="640"/>
      <c r="BH776" s="642"/>
      <c r="BI776" s="640"/>
      <c r="BJ776" s="642"/>
      <c r="BK776" s="640"/>
      <c r="BL776" s="642"/>
      <c r="BM776" s="640"/>
      <c r="BN776" s="642"/>
      <c r="BO776" s="640"/>
      <c r="BP776" s="642"/>
      <c r="BQ776" s="640"/>
      <c r="BR776" s="642"/>
      <c r="BS776" s="643">
        <f t="shared" si="115"/>
        <v>0</v>
      </c>
      <c r="BT776" s="644">
        <f t="shared" si="116"/>
        <v>0</v>
      </c>
      <c r="BU776" s="644">
        <f t="shared" si="117"/>
        <v>0</v>
      </c>
      <c r="BV776" s="644">
        <f t="shared" si="118"/>
        <v>0</v>
      </c>
      <c r="BW776" s="645">
        <f t="shared" si="477"/>
        <v>0</v>
      </c>
      <c r="BX776" s="338"/>
      <c r="BY776" s="338"/>
      <c r="BZ776" s="338"/>
      <c r="CA776" s="338"/>
      <c r="CB776" s="338"/>
      <c r="CC776" s="338"/>
    </row>
    <row r="777" ht="15.75" customHeight="1">
      <c r="A777" s="338"/>
      <c r="B777" s="338"/>
      <c r="C777" s="818"/>
      <c r="D777" s="638">
        <f t="shared" ref="D777:E777" si="792">I777+K777+M777+O777+Q777+S777+U777+W777+Y777+AA777+AC777+AE777+AG777+AI777+AK777+AM777+AO777+AQ777+AS777+AU777+AW777+AY777+BA777+BC777+BE777+BG777+BI777+BK777+BM777+BO777+BQ777</f>
        <v>0</v>
      </c>
      <c r="E777" s="505">
        <f t="shared" si="792"/>
        <v>0</v>
      </c>
      <c r="F777" s="639">
        <f t="shared" si="113"/>
        <v>0</v>
      </c>
      <c r="G777" s="327"/>
      <c r="H777" s="298">
        <f t="shared" si="114"/>
        <v>0</v>
      </c>
      <c r="I777" s="640"/>
      <c r="J777" s="642"/>
      <c r="K777" s="640"/>
      <c r="L777" s="642"/>
      <c r="M777" s="640"/>
      <c r="N777" s="642"/>
      <c r="O777" s="640"/>
      <c r="P777" s="642"/>
      <c r="Q777" s="640"/>
      <c r="R777" s="642"/>
      <c r="S777" s="640"/>
      <c r="T777" s="642"/>
      <c r="U777" s="640"/>
      <c r="V777" s="642"/>
      <c r="W777" s="640"/>
      <c r="X777" s="642"/>
      <c r="Y777" s="640"/>
      <c r="Z777" s="642"/>
      <c r="AA777" s="640"/>
      <c r="AB777" s="642"/>
      <c r="AC777" s="640"/>
      <c r="AD777" s="642"/>
      <c r="AE777" s="640"/>
      <c r="AF777" s="642"/>
      <c r="AG777" s="640"/>
      <c r="AH777" s="642"/>
      <c r="AI777" s="640"/>
      <c r="AJ777" s="642"/>
      <c r="AK777" s="640"/>
      <c r="AL777" s="642"/>
      <c r="AM777" s="640"/>
      <c r="AN777" s="642"/>
      <c r="AO777" s="640"/>
      <c r="AP777" s="642"/>
      <c r="AQ777" s="640"/>
      <c r="AR777" s="642"/>
      <c r="AS777" s="640"/>
      <c r="AT777" s="642"/>
      <c r="AU777" s="640"/>
      <c r="AV777" s="642"/>
      <c r="AW777" s="640"/>
      <c r="AX777" s="642"/>
      <c r="AY777" s="640"/>
      <c r="AZ777" s="642"/>
      <c r="BA777" s="640"/>
      <c r="BB777" s="642"/>
      <c r="BC777" s="640"/>
      <c r="BD777" s="642"/>
      <c r="BE777" s="640"/>
      <c r="BF777" s="642"/>
      <c r="BG777" s="640"/>
      <c r="BH777" s="642"/>
      <c r="BI777" s="640"/>
      <c r="BJ777" s="642"/>
      <c r="BK777" s="640"/>
      <c r="BL777" s="642"/>
      <c r="BM777" s="640"/>
      <c r="BN777" s="642"/>
      <c r="BO777" s="640"/>
      <c r="BP777" s="642"/>
      <c r="BQ777" s="640"/>
      <c r="BR777" s="642"/>
      <c r="BS777" s="643">
        <f t="shared" si="115"/>
        <v>0</v>
      </c>
      <c r="BT777" s="644">
        <f t="shared" si="116"/>
        <v>0</v>
      </c>
      <c r="BU777" s="644">
        <f t="shared" si="117"/>
        <v>0</v>
      </c>
      <c r="BV777" s="644">
        <f t="shared" si="118"/>
        <v>0</v>
      </c>
      <c r="BW777" s="645">
        <f t="shared" si="477"/>
        <v>0</v>
      </c>
      <c r="BX777" s="338"/>
      <c r="BY777" s="338"/>
      <c r="BZ777" s="338"/>
      <c r="CA777" s="338"/>
      <c r="CB777" s="338"/>
      <c r="CC777" s="338"/>
    </row>
    <row r="778" ht="15.75" customHeight="1">
      <c r="A778" s="338"/>
      <c r="B778" s="338"/>
      <c r="C778" s="818"/>
      <c r="D778" s="638">
        <f t="shared" ref="D778:E778" si="793">I778+K778+M778+O778+Q778+S778+U778+W778+Y778+AA778+AC778+AE778+AG778+AI778+AK778+AM778+AO778+AQ778+AS778+AU778+AW778+AY778+BA778+BC778+BE778+BG778+BI778+BK778+BM778+BO778+BQ778</f>
        <v>0</v>
      </c>
      <c r="E778" s="505">
        <f t="shared" si="793"/>
        <v>0</v>
      </c>
      <c r="F778" s="639">
        <f t="shared" si="113"/>
        <v>0</v>
      </c>
      <c r="G778" s="327"/>
      <c r="H778" s="298">
        <f t="shared" si="114"/>
        <v>0</v>
      </c>
      <c r="I778" s="640"/>
      <c r="J778" s="642"/>
      <c r="K778" s="640"/>
      <c r="L778" s="642"/>
      <c r="M778" s="640"/>
      <c r="N778" s="642"/>
      <c r="O778" s="640"/>
      <c r="P778" s="642"/>
      <c r="Q778" s="640"/>
      <c r="R778" s="642"/>
      <c r="S778" s="640"/>
      <c r="T778" s="642"/>
      <c r="U778" s="640"/>
      <c r="V778" s="642"/>
      <c r="W778" s="640"/>
      <c r="X778" s="642"/>
      <c r="Y778" s="640"/>
      <c r="Z778" s="642"/>
      <c r="AA778" s="640"/>
      <c r="AB778" s="642"/>
      <c r="AC778" s="640"/>
      <c r="AD778" s="642"/>
      <c r="AE778" s="640"/>
      <c r="AF778" s="642"/>
      <c r="AG778" s="640"/>
      <c r="AH778" s="642"/>
      <c r="AI778" s="640"/>
      <c r="AJ778" s="642"/>
      <c r="AK778" s="640"/>
      <c r="AL778" s="642"/>
      <c r="AM778" s="640"/>
      <c r="AN778" s="642"/>
      <c r="AO778" s="640"/>
      <c r="AP778" s="642"/>
      <c r="AQ778" s="640"/>
      <c r="AR778" s="642"/>
      <c r="AS778" s="640"/>
      <c r="AT778" s="642"/>
      <c r="AU778" s="640"/>
      <c r="AV778" s="642"/>
      <c r="AW778" s="640"/>
      <c r="AX778" s="642"/>
      <c r="AY778" s="640"/>
      <c r="AZ778" s="642"/>
      <c r="BA778" s="640"/>
      <c r="BB778" s="642"/>
      <c r="BC778" s="640"/>
      <c r="BD778" s="642"/>
      <c r="BE778" s="640"/>
      <c r="BF778" s="642"/>
      <c r="BG778" s="640"/>
      <c r="BH778" s="642"/>
      <c r="BI778" s="640"/>
      <c r="BJ778" s="642"/>
      <c r="BK778" s="640"/>
      <c r="BL778" s="642"/>
      <c r="BM778" s="640"/>
      <c r="BN778" s="642"/>
      <c r="BO778" s="640"/>
      <c r="BP778" s="642"/>
      <c r="BQ778" s="640"/>
      <c r="BR778" s="642"/>
      <c r="BS778" s="643">
        <f t="shared" si="115"/>
        <v>0</v>
      </c>
      <c r="BT778" s="644">
        <f t="shared" si="116"/>
        <v>0</v>
      </c>
      <c r="BU778" s="644">
        <f t="shared" si="117"/>
        <v>0</v>
      </c>
      <c r="BV778" s="644">
        <f t="shared" si="118"/>
        <v>0</v>
      </c>
      <c r="BW778" s="645">
        <f t="shared" si="477"/>
        <v>0</v>
      </c>
      <c r="BX778" s="338"/>
      <c r="BY778" s="338"/>
      <c r="BZ778" s="338"/>
      <c r="CA778" s="338"/>
      <c r="CB778" s="338"/>
      <c r="CC778" s="338"/>
    </row>
    <row r="779" ht="15.75" customHeight="1">
      <c r="A779" s="338"/>
      <c r="B779" s="338"/>
      <c r="C779" s="818"/>
      <c r="D779" s="638">
        <f t="shared" ref="D779:E779" si="794">I779+K779+M779+O779+Q779+S779+U779+W779+Y779+AA779+AC779+AE779+AG779+AI779+AK779+AM779+AO779+AQ779+AS779+AU779+AW779+AY779+BA779+BC779+BE779+BG779+BI779+BK779+BM779+BO779+BQ779</f>
        <v>0</v>
      </c>
      <c r="E779" s="505">
        <f t="shared" si="794"/>
        <v>0</v>
      </c>
      <c r="F779" s="639">
        <f t="shared" si="113"/>
        <v>0</v>
      </c>
      <c r="G779" s="327"/>
      <c r="H779" s="298">
        <f t="shared" si="114"/>
        <v>0</v>
      </c>
      <c r="I779" s="640"/>
      <c r="J779" s="642"/>
      <c r="K779" s="640"/>
      <c r="L779" s="642"/>
      <c r="M779" s="640"/>
      <c r="N779" s="642"/>
      <c r="O779" s="640"/>
      <c r="P779" s="642"/>
      <c r="Q779" s="640"/>
      <c r="R779" s="642"/>
      <c r="S779" s="640"/>
      <c r="T779" s="642"/>
      <c r="U779" s="640"/>
      <c r="V779" s="642"/>
      <c r="W779" s="640"/>
      <c r="X779" s="642"/>
      <c r="Y779" s="640"/>
      <c r="Z779" s="642"/>
      <c r="AA779" s="640"/>
      <c r="AB779" s="642"/>
      <c r="AC779" s="640"/>
      <c r="AD779" s="642"/>
      <c r="AE779" s="640"/>
      <c r="AF779" s="642"/>
      <c r="AG779" s="640"/>
      <c r="AH779" s="642"/>
      <c r="AI779" s="640"/>
      <c r="AJ779" s="642"/>
      <c r="AK779" s="640"/>
      <c r="AL779" s="642"/>
      <c r="AM779" s="640"/>
      <c r="AN779" s="642"/>
      <c r="AO779" s="640"/>
      <c r="AP779" s="642"/>
      <c r="AQ779" s="640"/>
      <c r="AR779" s="642"/>
      <c r="AS779" s="640"/>
      <c r="AT779" s="642"/>
      <c r="AU779" s="640"/>
      <c r="AV779" s="642"/>
      <c r="AW779" s="640"/>
      <c r="AX779" s="642"/>
      <c r="AY779" s="640"/>
      <c r="AZ779" s="642"/>
      <c r="BA779" s="640"/>
      <c r="BB779" s="642"/>
      <c r="BC779" s="640"/>
      <c r="BD779" s="642"/>
      <c r="BE779" s="640"/>
      <c r="BF779" s="642"/>
      <c r="BG779" s="640"/>
      <c r="BH779" s="642"/>
      <c r="BI779" s="640"/>
      <c r="BJ779" s="642"/>
      <c r="BK779" s="640"/>
      <c r="BL779" s="642"/>
      <c r="BM779" s="640"/>
      <c r="BN779" s="642"/>
      <c r="BO779" s="640"/>
      <c r="BP779" s="642"/>
      <c r="BQ779" s="640"/>
      <c r="BR779" s="642"/>
      <c r="BS779" s="643">
        <f t="shared" si="115"/>
        <v>0</v>
      </c>
      <c r="BT779" s="644">
        <f t="shared" si="116"/>
        <v>0</v>
      </c>
      <c r="BU779" s="644">
        <f t="shared" si="117"/>
        <v>0</v>
      </c>
      <c r="BV779" s="644">
        <f t="shared" si="118"/>
        <v>0</v>
      </c>
      <c r="BW779" s="645">
        <f t="shared" si="477"/>
        <v>0</v>
      </c>
      <c r="BX779" s="338"/>
      <c r="BY779" s="338"/>
      <c r="BZ779" s="338"/>
      <c r="CA779" s="338"/>
      <c r="CB779" s="338"/>
      <c r="CC779" s="338"/>
    </row>
    <row r="780" ht="15.75" customHeight="1">
      <c r="A780" s="338"/>
      <c r="B780" s="338"/>
      <c r="C780" s="818"/>
      <c r="D780" s="638">
        <f t="shared" ref="D780:E780" si="795">I780+K780+M780+O780+Q780+S780+U780+W780+Y780+AA780+AC780+AE780+AG780+AI780+AK780+AM780+AO780+AQ780+AS780+AU780+AW780+AY780+BA780+BC780+BE780+BG780+BI780+BK780+BM780+BO780+BQ780</f>
        <v>0</v>
      </c>
      <c r="E780" s="505">
        <f t="shared" si="795"/>
        <v>0</v>
      </c>
      <c r="F780" s="639">
        <f t="shared" si="113"/>
        <v>0</v>
      </c>
      <c r="G780" s="327"/>
      <c r="H780" s="298">
        <f t="shared" si="114"/>
        <v>0</v>
      </c>
      <c r="I780" s="640"/>
      <c r="J780" s="642"/>
      <c r="K780" s="640"/>
      <c r="L780" s="642"/>
      <c r="M780" s="640"/>
      <c r="N780" s="642"/>
      <c r="O780" s="640"/>
      <c r="P780" s="642"/>
      <c r="Q780" s="640"/>
      <c r="R780" s="642"/>
      <c r="S780" s="640"/>
      <c r="T780" s="642"/>
      <c r="U780" s="640"/>
      <c r="V780" s="642"/>
      <c r="W780" s="640"/>
      <c r="X780" s="642"/>
      <c r="Y780" s="640"/>
      <c r="Z780" s="642"/>
      <c r="AA780" s="640"/>
      <c r="AB780" s="642"/>
      <c r="AC780" s="640"/>
      <c r="AD780" s="642"/>
      <c r="AE780" s="640"/>
      <c r="AF780" s="642"/>
      <c r="AG780" s="640"/>
      <c r="AH780" s="642"/>
      <c r="AI780" s="640"/>
      <c r="AJ780" s="642"/>
      <c r="AK780" s="640"/>
      <c r="AL780" s="642"/>
      <c r="AM780" s="640"/>
      <c r="AN780" s="642"/>
      <c r="AO780" s="640"/>
      <c r="AP780" s="642"/>
      <c r="AQ780" s="640"/>
      <c r="AR780" s="642"/>
      <c r="AS780" s="640"/>
      <c r="AT780" s="642"/>
      <c r="AU780" s="640"/>
      <c r="AV780" s="642"/>
      <c r="AW780" s="640"/>
      <c r="AX780" s="642"/>
      <c r="AY780" s="640"/>
      <c r="AZ780" s="642"/>
      <c r="BA780" s="640"/>
      <c r="BB780" s="642"/>
      <c r="BC780" s="640"/>
      <c r="BD780" s="642"/>
      <c r="BE780" s="640"/>
      <c r="BF780" s="642"/>
      <c r="BG780" s="640"/>
      <c r="BH780" s="642"/>
      <c r="BI780" s="640"/>
      <c r="BJ780" s="642"/>
      <c r="BK780" s="640"/>
      <c r="BL780" s="642"/>
      <c r="BM780" s="640"/>
      <c r="BN780" s="642"/>
      <c r="BO780" s="640"/>
      <c r="BP780" s="642"/>
      <c r="BQ780" s="640"/>
      <c r="BR780" s="642"/>
      <c r="BS780" s="643">
        <f t="shared" si="115"/>
        <v>0</v>
      </c>
      <c r="BT780" s="644">
        <f t="shared" si="116"/>
        <v>0</v>
      </c>
      <c r="BU780" s="644">
        <f t="shared" si="117"/>
        <v>0</v>
      </c>
      <c r="BV780" s="644">
        <f t="shared" si="118"/>
        <v>0</v>
      </c>
      <c r="BW780" s="645">
        <f t="shared" si="477"/>
        <v>0</v>
      </c>
      <c r="BX780" s="338"/>
      <c r="BY780" s="338"/>
      <c r="BZ780" s="338"/>
      <c r="CA780" s="338"/>
      <c r="CB780" s="338"/>
      <c r="CC780" s="338"/>
    </row>
    <row r="781" ht="15.75" customHeight="1">
      <c r="A781" s="338"/>
      <c r="B781" s="338"/>
      <c r="C781" s="818"/>
      <c r="D781" s="638">
        <f t="shared" ref="D781:E781" si="796">I781+K781+M781+O781+Q781+S781+U781+W781+Y781+AA781+AC781+AE781+AG781+AI781+AK781+AM781+AO781+AQ781+AS781+AU781+AW781+AY781+BA781+BC781+BE781+BG781+BI781+BK781+BM781+BO781+BQ781</f>
        <v>0</v>
      </c>
      <c r="E781" s="505">
        <f t="shared" si="796"/>
        <v>0</v>
      </c>
      <c r="F781" s="639">
        <f t="shared" si="113"/>
        <v>0</v>
      </c>
      <c r="G781" s="327"/>
      <c r="H781" s="298">
        <f t="shared" si="114"/>
        <v>0</v>
      </c>
      <c r="I781" s="640"/>
      <c r="J781" s="642"/>
      <c r="K781" s="640"/>
      <c r="L781" s="642"/>
      <c r="M781" s="640"/>
      <c r="N781" s="642"/>
      <c r="O781" s="640"/>
      <c r="P781" s="642"/>
      <c r="Q781" s="640"/>
      <c r="R781" s="642"/>
      <c r="S781" s="640"/>
      <c r="T781" s="642"/>
      <c r="U781" s="640"/>
      <c r="V781" s="642"/>
      <c r="W781" s="640"/>
      <c r="X781" s="642"/>
      <c r="Y781" s="640"/>
      <c r="Z781" s="642"/>
      <c r="AA781" s="640"/>
      <c r="AB781" s="642"/>
      <c r="AC781" s="640"/>
      <c r="AD781" s="642"/>
      <c r="AE781" s="640"/>
      <c r="AF781" s="642"/>
      <c r="AG781" s="640"/>
      <c r="AH781" s="642"/>
      <c r="AI781" s="640"/>
      <c r="AJ781" s="642"/>
      <c r="AK781" s="640"/>
      <c r="AL781" s="642"/>
      <c r="AM781" s="640"/>
      <c r="AN781" s="642"/>
      <c r="AO781" s="640"/>
      <c r="AP781" s="642"/>
      <c r="AQ781" s="640"/>
      <c r="AR781" s="642"/>
      <c r="AS781" s="640"/>
      <c r="AT781" s="642"/>
      <c r="AU781" s="640"/>
      <c r="AV781" s="642"/>
      <c r="AW781" s="640"/>
      <c r="AX781" s="642"/>
      <c r="AY781" s="640"/>
      <c r="AZ781" s="642"/>
      <c r="BA781" s="640"/>
      <c r="BB781" s="642"/>
      <c r="BC781" s="640"/>
      <c r="BD781" s="642"/>
      <c r="BE781" s="640"/>
      <c r="BF781" s="642"/>
      <c r="BG781" s="640"/>
      <c r="BH781" s="642"/>
      <c r="BI781" s="640"/>
      <c r="BJ781" s="642"/>
      <c r="BK781" s="640"/>
      <c r="BL781" s="642"/>
      <c r="BM781" s="640"/>
      <c r="BN781" s="642"/>
      <c r="BO781" s="640"/>
      <c r="BP781" s="642"/>
      <c r="BQ781" s="640"/>
      <c r="BR781" s="642"/>
      <c r="BS781" s="643">
        <f t="shared" si="115"/>
        <v>0</v>
      </c>
      <c r="BT781" s="644">
        <f t="shared" si="116"/>
        <v>0</v>
      </c>
      <c r="BU781" s="644">
        <f t="shared" si="117"/>
        <v>0</v>
      </c>
      <c r="BV781" s="644">
        <f t="shared" si="118"/>
        <v>0</v>
      </c>
      <c r="BW781" s="645">
        <f t="shared" si="477"/>
        <v>0</v>
      </c>
      <c r="BX781" s="338"/>
      <c r="BY781" s="338"/>
      <c r="BZ781" s="338"/>
      <c r="CA781" s="338"/>
      <c r="CB781" s="338"/>
      <c r="CC781" s="338"/>
    </row>
    <row r="782" ht="15.75" customHeight="1">
      <c r="A782" s="338"/>
      <c r="B782" s="338"/>
      <c r="C782" s="818"/>
      <c r="D782" s="638">
        <f t="shared" ref="D782:E782" si="797">I782+K782+M782+O782+Q782+S782+U782+W782+Y782+AA782+AC782+AE782+AG782+AI782+AK782+AM782+AO782+AQ782+AS782+AU782+AW782+AY782+BA782+BC782+BE782+BG782+BI782+BK782+BM782+BO782+BQ782</f>
        <v>0</v>
      </c>
      <c r="E782" s="505">
        <f t="shared" si="797"/>
        <v>0</v>
      </c>
      <c r="F782" s="639">
        <f t="shared" si="113"/>
        <v>0</v>
      </c>
      <c r="G782" s="327"/>
      <c r="H782" s="298">
        <f t="shared" si="114"/>
        <v>0</v>
      </c>
      <c r="I782" s="640"/>
      <c r="J782" s="642"/>
      <c r="K782" s="640"/>
      <c r="L782" s="642"/>
      <c r="M782" s="640"/>
      <c r="N782" s="642"/>
      <c r="O782" s="640"/>
      <c r="P782" s="642"/>
      <c r="Q782" s="640"/>
      <c r="R782" s="642"/>
      <c r="S782" s="640"/>
      <c r="T782" s="642"/>
      <c r="U782" s="640"/>
      <c r="V782" s="642"/>
      <c r="W782" s="640"/>
      <c r="X782" s="642"/>
      <c r="Y782" s="640"/>
      <c r="Z782" s="642"/>
      <c r="AA782" s="640"/>
      <c r="AB782" s="642"/>
      <c r="AC782" s="640"/>
      <c r="AD782" s="642"/>
      <c r="AE782" s="640"/>
      <c r="AF782" s="642"/>
      <c r="AG782" s="640"/>
      <c r="AH782" s="642"/>
      <c r="AI782" s="640"/>
      <c r="AJ782" s="642"/>
      <c r="AK782" s="640"/>
      <c r="AL782" s="642"/>
      <c r="AM782" s="640"/>
      <c r="AN782" s="642"/>
      <c r="AO782" s="640"/>
      <c r="AP782" s="642"/>
      <c r="AQ782" s="640"/>
      <c r="AR782" s="642"/>
      <c r="AS782" s="640"/>
      <c r="AT782" s="642"/>
      <c r="AU782" s="640"/>
      <c r="AV782" s="642"/>
      <c r="AW782" s="640"/>
      <c r="AX782" s="642"/>
      <c r="AY782" s="640"/>
      <c r="AZ782" s="642"/>
      <c r="BA782" s="640"/>
      <c r="BB782" s="642"/>
      <c r="BC782" s="640"/>
      <c r="BD782" s="642"/>
      <c r="BE782" s="640"/>
      <c r="BF782" s="642"/>
      <c r="BG782" s="640"/>
      <c r="BH782" s="642"/>
      <c r="BI782" s="640"/>
      <c r="BJ782" s="642"/>
      <c r="BK782" s="640"/>
      <c r="BL782" s="642"/>
      <c r="BM782" s="640"/>
      <c r="BN782" s="642"/>
      <c r="BO782" s="640"/>
      <c r="BP782" s="642"/>
      <c r="BQ782" s="640"/>
      <c r="BR782" s="642"/>
      <c r="BS782" s="643">
        <f t="shared" si="115"/>
        <v>0</v>
      </c>
      <c r="BT782" s="644">
        <f t="shared" si="116"/>
        <v>0</v>
      </c>
      <c r="BU782" s="644">
        <f t="shared" si="117"/>
        <v>0</v>
      </c>
      <c r="BV782" s="644">
        <f t="shared" si="118"/>
        <v>0</v>
      </c>
      <c r="BW782" s="645">
        <f t="shared" si="477"/>
        <v>0</v>
      </c>
      <c r="BX782" s="338"/>
      <c r="BY782" s="338"/>
      <c r="BZ782" s="338"/>
      <c r="CA782" s="338"/>
      <c r="CB782" s="338"/>
      <c r="CC782" s="338"/>
    </row>
    <row r="783" ht="15.75" customHeight="1">
      <c r="A783" s="338"/>
      <c r="B783" s="338"/>
      <c r="C783" s="818"/>
      <c r="D783" s="638">
        <f t="shared" ref="D783:E783" si="798">I783+K783+M783+O783+Q783+S783+U783+W783+Y783+AA783+AC783+AE783+AG783+AI783+AK783+AM783+AO783+AQ783+AS783+AU783+AW783+AY783+BA783+BC783+BE783+BG783+BI783+BK783+BM783+BO783+BQ783</f>
        <v>0</v>
      </c>
      <c r="E783" s="505">
        <f t="shared" si="798"/>
        <v>0</v>
      </c>
      <c r="F783" s="639">
        <f t="shared" si="113"/>
        <v>0</v>
      </c>
      <c r="G783" s="327"/>
      <c r="H783" s="298">
        <f t="shared" si="114"/>
        <v>0</v>
      </c>
      <c r="I783" s="640"/>
      <c r="J783" s="642"/>
      <c r="K783" s="640"/>
      <c r="L783" s="642"/>
      <c r="M783" s="640"/>
      <c r="N783" s="642"/>
      <c r="O783" s="640"/>
      <c r="P783" s="642"/>
      <c r="Q783" s="640"/>
      <c r="R783" s="642"/>
      <c r="S783" s="640"/>
      <c r="T783" s="642"/>
      <c r="U783" s="640"/>
      <c r="V783" s="642"/>
      <c r="W783" s="640"/>
      <c r="X783" s="642"/>
      <c r="Y783" s="640"/>
      <c r="Z783" s="642"/>
      <c r="AA783" s="640"/>
      <c r="AB783" s="642"/>
      <c r="AC783" s="640"/>
      <c r="AD783" s="642"/>
      <c r="AE783" s="640"/>
      <c r="AF783" s="642"/>
      <c r="AG783" s="640"/>
      <c r="AH783" s="642"/>
      <c r="AI783" s="640"/>
      <c r="AJ783" s="642"/>
      <c r="AK783" s="640"/>
      <c r="AL783" s="642"/>
      <c r="AM783" s="640"/>
      <c r="AN783" s="642"/>
      <c r="AO783" s="640"/>
      <c r="AP783" s="642"/>
      <c r="AQ783" s="640"/>
      <c r="AR783" s="642"/>
      <c r="AS783" s="640"/>
      <c r="AT783" s="642"/>
      <c r="AU783" s="640"/>
      <c r="AV783" s="642"/>
      <c r="AW783" s="640"/>
      <c r="AX783" s="642"/>
      <c r="AY783" s="640"/>
      <c r="AZ783" s="642"/>
      <c r="BA783" s="640"/>
      <c r="BB783" s="642"/>
      <c r="BC783" s="640"/>
      <c r="BD783" s="642"/>
      <c r="BE783" s="640"/>
      <c r="BF783" s="642"/>
      <c r="BG783" s="640"/>
      <c r="BH783" s="642"/>
      <c r="BI783" s="640"/>
      <c r="BJ783" s="642"/>
      <c r="BK783" s="640"/>
      <c r="BL783" s="642"/>
      <c r="BM783" s="640"/>
      <c r="BN783" s="642"/>
      <c r="BO783" s="640"/>
      <c r="BP783" s="642"/>
      <c r="BQ783" s="640"/>
      <c r="BR783" s="642"/>
      <c r="BS783" s="643">
        <f t="shared" si="115"/>
        <v>0</v>
      </c>
      <c r="BT783" s="644">
        <f t="shared" si="116"/>
        <v>0</v>
      </c>
      <c r="BU783" s="644">
        <f t="shared" si="117"/>
        <v>0</v>
      </c>
      <c r="BV783" s="644">
        <f t="shared" si="118"/>
        <v>0</v>
      </c>
      <c r="BW783" s="645">
        <f t="shared" si="477"/>
        <v>0</v>
      </c>
      <c r="BX783" s="338"/>
      <c r="BY783" s="338"/>
      <c r="BZ783" s="338"/>
      <c r="CA783" s="338"/>
      <c r="CB783" s="338"/>
      <c r="CC783" s="338"/>
    </row>
    <row r="784" ht="15.75" customHeight="1">
      <c r="A784" s="338"/>
      <c r="B784" s="338"/>
      <c r="C784" s="818"/>
      <c r="D784" s="638">
        <f t="shared" ref="D784:E784" si="799">I784+K784+M784+O784+Q784+S784+U784+W784+Y784+AA784+AC784+AE784+AG784+AI784+AK784+AM784+AO784+AQ784+AS784+AU784+AW784+AY784+BA784+BC784+BE784+BG784+BI784+BK784+BM784+BO784+BQ784</f>
        <v>0</v>
      </c>
      <c r="E784" s="505">
        <f t="shared" si="799"/>
        <v>0</v>
      </c>
      <c r="F784" s="639">
        <f t="shared" si="113"/>
        <v>0</v>
      </c>
      <c r="G784" s="327"/>
      <c r="H784" s="298">
        <f t="shared" si="114"/>
        <v>0</v>
      </c>
      <c r="I784" s="640"/>
      <c r="J784" s="642"/>
      <c r="K784" s="640"/>
      <c r="L784" s="642"/>
      <c r="M784" s="640"/>
      <c r="N784" s="642"/>
      <c r="O784" s="640"/>
      <c r="P784" s="642"/>
      <c r="Q784" s="640"/>
      <c r="R784" s="642"/>
      <c r="S784" s="640"/>
      <c r="T784" s="642"/>
      <c r="U784" s="640"/>
      <c r="V784" s="642"/>
      <c r="W784" s="640"/>
      <c r="X784" s="642"/>
      <c r="Y784" s="640"/>
      <c r="Z784" s="642"/>
      <c r="AA784" s="640"/>
      <c r="AB784" s="642"/>
      <c r="AC784" s="640"/>
      <c r="AD784" s="642"/>
      <c r="AE784" s="640"/>
      <c r="AF784" s="642"/>
      <c r="AG784" s="640"/>
      <c r="AH784" s="642"/>
      <c r="AI784" s="640"/>
      <c r="AJ784" s="642"/>
      <c r="AK784" s="640"/>
      <c r="AL784" s="642"/>
      <c r="AM784" s="640"/>
      <c r="AN784" s="642"/>
      <c r="AO784" s="640"/>
      <c r="AP784" s="642"/>
      <c r="AQ784" s="640"/>
      <c r="AR784" s="642"/>
      <c r="AS784" s="640"/>
      <c r="AT784" s="642"/>
      <c r="AU784" s="640"/>
      <c r="AV784" s="642"/>
      <c r="AW784" s="640"/>
      <c r="AX784" s="642"/>
      <c r="AY784" s="640"/>
      <c r="AZ784" s="642"/>
      <c r="BA784" s="640"/>
      <c r="BB784" s="642"/>
      <c r="BC784" s="640"/>
      <c r="BD784" s="642"/>
      <c r="BE784" s="640"/>
      <c r="BF784" s="642"/>
      <c r="BG784" s="640"/>
      <c r="BH784" s="642"/>
      <c r="BI784" s="640"/>
      <c r="BJ784" s="642"/>
      <c r="BK784" s="640"/>
      <c r="BL784" s="642"/>
      <c r="BM784" s="640"/>
      <c r="BN784" s="642"/>
      <c r="BO784" s="640"/>
      <c r="BP784" s="642"/>
      <c r="BQ784" s="640"/>
      <c r="BR784" s="642"/>
      <c r="BS784" s="643">
        <f t="shared" si="115"/>
        <v>0</v>
      </c>
      <c r="BT784" s="644">
        <f t="shared" si="116"/>
        <v>0</v>
      </c>
      <c r="BU784" s="644">
        <f t="shared" si="117"/>
        <v>0</v>
      </c>
      <c r="BV784" s="644">
        <f t="shared" si="118"/>
        <v>0</v>
      </c>
      <c r="BW784" s="645">
        <f t="shared" si="477"/>
        <v>0</v>
      </c>
      <c r="BX784" s="338"/>
      <c r="BY784" s="338"/>
      <c r="BZ784" s="338"/>
      <c r="CA784" s="338"/>
      <c r="CB784" s="338"/>
      <c r="CC784" s="338"/>
    </row>
    <row r="785" ht="15.75" customHeight="1">
      <c r="A785" s="338"/>
      <c r="B785" s="338"/>
      <c r="C785" s="818"/>
      <c r="D785" s="638">
        <f t="shared" ref="D785:E785" si="800">I785+K785+M785+O785+Q785+S785+U785+W785+Y785+AA785+AC785+AE785+AG785+AI785+AK785+AM785+AO785+AQ785+AS785+AU785+AW785+AY785+BA785+BC785+BE785+BG785+BI785+BK785+BM785+BO785+BQ785</f>
        <v>0</v>
      </c>
      <c r="E785" s="505">
        <f t="shared" si="800"/>
        <v>0</v>
      </c>
      <c r="F785" s="639">
        <f t="shared" si="113"/>
        <v>0</v>
      </c>
      <c r="G785" s="327"/>
      <c r="H785" s="298">
        <f t="shared" si="114"/>
        <v>0</v>
      </c>
      <c r="I785" s="640"/>
      <c r="J785" s="642"/>
      <c r="K785" s="640"/>
      <c r="L785" s="642"/>
      <c r="M785" s="640"/>
      <c r="N785" s="642"/>
      <c r="O785" s="640"/>
      <c r="P785" s="642"/>
      <c r="Q785" s="640"/>
      <c r="R785" s="642"/>
      <c r="S785" s="640"/>
      <c r="T785" s="642"/>
      <c r="U785" s="640"/>
      <c r="V785" s="642"/>
      <c r="W785" s="640"/>
      <c r="X785" s="642"/>
      <c r="Y785" s="640"/>
      <c r="Z785" s="642"/>
      <c r="AA785" s="640"/>
      <c r="AB785" s="642"/>
      <c r="AC785" s="640"/>
      <c r="AD785" s="642"/>
      <c r="AE785" s="640"/>
      <c r="AF785" s="642"/>
      <c r="AG785" s="640"/>
      <c r="AH785" s="642"/>
      <c r="AI785" s="640"/>
      <c r="AJ785" s="642"/>
      <c r="AK785" s="640"/>
      <c r="AL785" s="642"/>
      <c r="AM785" s="640"/>
      <c r="AN785" s="642"/>
      <c r="AO785" s="640"/>
      <c r="AP785" s="642"/>
      <c r="AQ785" s="640"/>
      <c r="AR785" s="642"/>
      <c r="AS785" s="640"/>
      <c r="AT785" s="642"/>
      <c r="AU785" s="640"/>
      <c r="AV785" s="642"/>
      <c r="AW785" s="640"/>
      <c r="AX785" s="642"/>
      <c r="AY785" s="640"/>
      <c r="AZ785" s="642"/>
      <c r="BA785" s="640"/>
      <c r="BB785" s="642"/>
      <c r="BC785" s="640"/>
      <c r="BD785" s="642"/>
      <c r="BE785" s="640"/>
      <c r="BF785" s="642"/>
      <c r="BG785" s="640"/>
      <c r="BH785" s="642"/>
      <c r="BI785" s="640"/>
      <c r="BJ785" s="642"/>
      <c r="BK785" s="640"/>
      <c r="BL785" s="642"/>
      <c r="BM785" s="640"/>
      <c r="BN785" s="642"/>
      <c r="BO785" s="640"/>
      <c r="BP785" s="642"/>
      <c r="BQ785" s="640"/>
      <c r="BR785" s="642"/>
      <c r="BS785" s="643">
        <f t="shared" si="115"/>
        <v>0</v>
      </c>
      <c r="BT785" s="644">
        <f t="shared" si="116"/>
        <v>0</v>
      </c>
      <c r="BU785" s="644">
        <f t="shared" si="117"/>
        <v>0</v>
      </c>
      <c r="BV785" s="644">
        <f t="shared" si="118"/>
        <v>0</v>
      </c>
      <c r="BW785" s="645">
        <f t="shared" si="477"/>
        <v>0</v>
      </c>
      <c r="BX785" s="338"/>
      <c r="BY785" s="338"/>
      <c r="BZ785" s="338"/>
      <c r="CA785" s="338"/>
      <c r="CB785" s="338"/>
      <c r="CC785" s="338"/>
    </row>
    <row r="786" ht="15.75" customHeight="1">
      <c r="A786" s="338"/>
      <c r="B786" s="338"/>
      <c r="C786" s="818"/>
      <c r="D786" s="638">
        <f t="shared" ref="D786:E786" si="801">I786+K786+M786+O786+Q786+S786+U786+W786+Y786+AA786+AC786+AE786+AG786+AI786+AK786+AM786+AO786+AQ786+AS786+AU786+AW786+AY786+BA786+BC786+BE786+BG786+BI786+BK786+BM786+BO786+BQ786</f>
        <v>0</v>
      </c>
      <c r="E786" s="505">
        <f t="shared" si="801"/>
        <v>0</v>
      </c>
      <c r="F786" s="639">
        <f t="shared" si="113"/>
        <v>0</v>
      </c>
      <c r="G786" s="327"/>
      <c r="H786" s="298">
        <f t="shared" si="114"/>
        <v>0</v>
      </c>
      <c r="I786" s="640"/>
      <c r="J786" s="642"/>
      <c r="K786" s="640"/>
      <c r="L786" s="642"/>
      <c r="M786" s="640"/>
      <c r="N786" s="642"/>
      <c r="O786" s="640"/>
      <c r="P786" s="642"/>
      <c r="Q786" s="640"/>
      <c r="R786" s="642"/>
      <c r="S786" s="640"/>
      <c r="T786" s="642"/>
      <c r="U786" s="640"/>
      <c r="V786" s="642"/>
      <c r="W786" s="640"/>
      <c r="X786" s="642"/>
      <c r="Y786" s="640"/>
      <c r="Z786" s="642"/>
      <c r="AA786" s="640"/>
      <c r="AB786" s="642"/>
      <c r="AC786" s="640"/>
      <c r="AD786" s="642"/>
      <c r="AE786" s="640"/>
      <c r="AF786" s="642"/>
      <c r="AG786" s="640"/>
      <c r="AH786" s="642"/>
      <c r="AI786" s="640"/>
      <c r="AJ786" s="642"/>
      <c r="AK786" s="640"/>
      <c r="AL786" s="642"/>
      <c r="AM786" s="640"/>
      <c r="AN786" s="642"/>
      <c r="AO786" s="640"/>
      <c r="AP786" s="642"/>
      <c r="AQ786" s="640"/>
      <c r="AR786" s="642"/>
      <c r="AS786" s="640"/>
      <c r="AT786" s="642"/>
      <c r="AU786" s="640"/>
      <c r="AV786" s="642"/>
      <c r="AW786" s="640"/>
      <c r="AX786" s="642"/>
      <c r="AY786" s="640"/>
      <c r="AZ786" s="642"/>
      <c r="BA786" s="640"/>
      <c r="BB786" s="642"/>
      <c r="BC786" s="640"/>
      <c r="BD786" s="642"/>
      <c r="BE786" s="640"/>
      <c r="BF786" s="642"/>
      <c r="BG786" s="640"/>
      <c r="BH786" s="642"/>
      <c r="BI786" s="640"/>
      <c r="BJ786" s="642"/>
      <c r="BK786" s="640"/>
      <c r="BL786" s="642"/>
      <c r="BM786" s="640"/>
      <c r="BN786" s="642"/>
      <c r="BO786" s="640"/>
      <c r="BP786" s="642"/>
      <c r="BQ786" s="640"/>
      <c r="BR786" s="642"/>
      <c r="BS786" s="643">
        <f t="shared" si="115"/>
        <v>0</v>
      </c>
      <c r="BT786" s="644">
        <f t="shared" si="116"/>
        <v>0</v>
      </c>
      <c r="BU786" s="644">
        <f t="shared" si="117"/>
        <v>0</v>
      </c>
      <c r="BV786" s="644">
        <f t="shared" si="118"/>
        <v>0</v>
      </c>
      <c r="BW786" s="645">
        <f t="shared" si="477"/>
        <v>0</v>
      </c>
      <c r="BX786" s="338"/>
      <c r="BY786" s="338"/>
      <c r="BZ786" s="338"/>
      <c r="CA786" s="338"/>
      <c r="CB786" s="338"/>
      <c r="CC786" s="338"/>
    </row>
    <row r="787" ht="15.75" customHeight="1">
      <c r="A787" s="338"/>
      <c r="B787" s="338"/>
      <c r="C787" s="818"/>
      <c r="D787" s="638">
        <f t="shared" ref="D787:E787" si="802">I787+K787+M787+O787+Q787+S787+U787+W787+Y787+AA787+AC787+AE787+AG787+AI787+AK787+AM787+AO787+AQ787+AS787+AU787+AW787+AY787+BA787+BC787+BE787+BG787+BI787+BK787+BM787+BO787+BQ787</f>
        <v>0</v>
      </c>
      <c r="E787" s="505">
        <f t="shared" si="802"/>
        <v>0</v>
      </c>
      <c r="F787" s="639">
        <f t="shared" si="113"/>
        <v>0</v>
      </c>
      <c r="G787" s="327"/>
      <c r="H787" s="298">
        <f t="shared" si="114"/>
        <v>0</v>
      </c>
      <c r="I787" s="640"/>
      <c r="J787" s="642"/>
      <c r="K787" s="640"/>
      <c r="L787" s="642"/>
      <c r="M787" s="640"/>
      <c r="N787" s="642"/>
      <c r="O787" s="640"/>
      <c r="P787" s="642"/>
      <c r="Q787" s="640"/>
      <c r="R787" s="642"/>
      <c r="S787" s="640"/>
      <c r="T787" s="642"/>
      <c r="U787" s="640"/>
      <c r="V787" s="642"/>
      <c r="W787" s="640"/>
      <c r="X787" s="642"/>
      <c r="Y787" s="640"/>
      <c r="Z787" s="642"/>
      <c r="AA787" s="640"/>
      <c r="AB787" s="642"/>
      <c r="AC787" s="640"/>
      <c r="AD787" s="642"/>
      <c r="AE787" s="640"/>
      <c r="AF787" s="642"/>
      <c r="AG787" s="640"/>
      <c r="AH787" s="642"/>
      <c r="AI787" s="640"/>
      <c r="AJ787" s="642"/>
      <c r="AK787" s="640"/>
      <c r="AL787" s="642"/>
      <c r="AM787" s="640"/>
      <c r="AN787" s="642"/>
      <c r="AO787" s="640"/>
      <c r="AP787" s="642"/>
      <c r="AQ787" s="640"/>
      <c r="AR787" s="642"/>
      <c r="AS787" s="640"/>
      <c r="AT787" s="642"/>
      <c r="AU787" s="640"/>
      <c r="AV787" s="642"/>
      <c r="AW787" s="640"/>
      <c r="AX787" s="642"/>
      <c r="AY787" s="640"/>
      <c r="AZ787" s="642"/>
      <c r="BA787" s="640"/>
      <c r="BB787" s="642"/>
      <c r="BC787" s="640"/>
      <c r="BD787" s="642"/>
      <c r="BE787" s="640"/>
      <c r="BF787" s="642"/>
      <c r="BG787" s="640"/>
      <c r="BH787" s="642"/>
      <c r="BI787" s="640"/>
      <c r="BJ787" s="642"/>
      <c r="BK787" s="640"/>
      <c r="BL787" s="642"/>
      <c r="BM787" s="640"/>
      <c r="BN787" s="642"/>
      <c r="BO787" s="640"/>
      <c r="BP787" s="642"/>
      <c r="BQ787" s="640"/>
      <c r="BR787" s="642"/>
      <c r="BS787" s="643">
        <f t="shared" si="115"/>
        <v>0</v>
      </c>
      <c r="BT787" s="644">
        <f t="shared" si="116"/>
        <v>0</v>
      </c>
      <c r="BU787" s="644">
        <f t="shared" si="117"/>
        <v>0</v>
      </c>
      <c r="BV787" s="644">
        <f t="shared" si="118"/>
        <v>0</v>
      </c>
      <c r="BW787" s="645">
        <f t="shared" si="477"/>
        <v>0</v>
      </c>
      <c r="BX787" s="338"/>
      <c r="BY787" s="338"/>
      <c r="BZ787" s="338"/>
      <c r="CA787" s="338"/>
      <c r="CB787" s="338"/>
      <c r="CC787" s="338"/>
    </row>
    <row r="788" ht="15.75" customHeight="1">
      <c r="A788" s="338"/>
      <c r="B788" s="338"/>
      <c r="C788" s="818"/>
      <c r="D788" s="638">
        <f t="shared" ref="D788:E788" si="803">I788+K788+M788+O788+Q788+S788+U788+W788+Y788+AA788+AC788+AE788+AG788+AI788+AK788+AM788+AO788+AQ788+AS788+AU788+AW788+AY788+BA788+BC788+BE788+BG788+BI788+BK788+BM788+BO788+BQ788</f>
        <v>0</v>
      </c>
      <c r="E788" s="505">
        <f t="shared" si="803"/>
        <v>0</v>
      </c>
      <c r="F788" s="639">
        <f t="shared" si="113"/>
        <v>0</v>
      </c>
      <c r="G788" s="327"/>
      <c r="H788" s="298">
        <f t="shared" si="114"/>
        <v>0</v>
      </c>
      <c r="I788" s="640"/>
      <c r="J788" s="642"/>
      <c r="K788" s="640"/>
      <c r="L788" s="642"/>
      <c r="M788" s="640"/>
      <c r="N788" s="642"/>
      <c r="O788" s="640"/>
      <c r="P788" s="642"/>
      <c r="Q788" s="640"/>
      <c r="R788" s="642"/>
      <c r="S788" s="640"/>
      <c r="T788" s="642"/>
      <c r="U788" s="640"/>
      <c r="V788" s="642"/>
      <c r="W788" s="640"/>
      <c r="X788" s="642"/>
      <c r="Y788" s="640"/>
      <c r="Z788" s="642"/>
      <c r="AA788" s="640"/>
      <c r="AB788" s="642"/>
      <c r="AC788" s="640"/>
      <c r="AD788" s="642"/>
      <c r="AE788" s="640"/>
      <c r="AF788" s="642"/>
      <c r="AG788" s="640"/>
      <c r="AH788" s="642"/>
      <c r="AI788" s="640"/>
      <c r="AJ788" s="642"/>
      <c r="AK788" s="640"/>
      <c r="AL788" s="642"/>
      <c r="AM788" s="640"/>
      <c r="AN788" s="642"/>
      <c r="AO788" s="640"/>
      <c r="AP788" s="642"/>
      <c r="AQ788" s="640"/>
      <c r="AR788" s="642"/>
      <c r="AS788" s="640"/>
      <c r="AT788" s="642"/>
      <c r="AU788" s="640"/>
      <c r="AV788" s="642"/>
      <c r="AW788" s="640"/>
      <c r="AX788" s="642"/>
      <c r="AY788" s="640"/>
      <c r="AZ788" s="642"/>
      <c r="BA788" s="640"/>
      <c r="BB788" s="642"/>
      <c r="BC788" s="640"/>
      <c r="BD788" s="642"/>
      <c r="BE788" s="640"/>
      <c r="BF788" s="642"/>
      <c r="BG788" s="640"/>
      <c r="BH788" s="642"/>
      <c r="BI788" s="640"/>
      <c r="BJ788" s="642"/>
      <c r="BK788" s="640"/>
      <c r="BL788" s="642"/>
      <c r="BM788" s="640"/>
      <c r="BN788" s="642"/>
      <c r="BO788" s="640"/>
      <c r="BP788" s="642"/>
      <c r="BQ788" s="640"/>
      <c r="BR788" s="642"/>
      <c r="BS788" s="643">
        <f t="shared" si="115"/>
        <v>0</v>
      </c>
      <c r="BT788" s="644">
        <f t="shared" si="116"/>
        <v>0</v>
      </c>
      <c r="BU788" s="644">
        <f t="shared" si="117"/>
        <v>0</v>
      </c>
      <c r="BV788" s="644">
        <f t="shared" si="118"/>
        <v>0</v>
      </c>
      <c r="BW788" s="645">
        <f t="shared" si="477"/>
        <v>0</v>
      </c>
      <c r="BX788" s="338"/>
      <c r="BY788" s="338"/>
      <c r="BZ788" s="338"/>
      <c r="CA788" s="338"/>
      <c r="CB788" s="338"/>
      <c r="CC788" s="338"/>
    </row>
    <row r="789" ht="15.75" customHeight="1">
      <c r="A789" s="338"/>
      <c r="B789" s="338"/>
      <c r="C789" s="818"/>
      <c r="D789" s="638">
        <f t="shared" ref="D789:E789" si="804">I789+K789+M789+O789+Q789+S789+U789+W789+Y789+AA789+AC789+AE789+AG789+AI789+AK789+AM789+AO789+AQ789+AS789+AU789+AW789+AY789+BA789+BC789+BE789+BG789+BI789+BK789+BM789+BO789+BQ789</f>
        <v>0</v>
      </c>
      <c r="E789" s="505">
        <f t="shared" si="804"/>
        <v>0</v>
      </c>
      <c r="F789" s="639">
        <f t="shared" si="113"/>
        <v>0</v>
      </c>
      <c r="G789" s="327"/>
      <c r="H789" s="298">
        <f t="shared" si="114"/>
        <v>0</v>
      </c>
      <c r="I789" s="640"/>
      <c r="J789" s="642"/>
      <c r="K789" s="640"/>
      <c r="L789" s="642"/>
      <c r="M789" s="640"/>
      <c r="N789" s="642"/>
      <c r="O789" s="640"/>
      <c r="P789" s="642"/>
      <c r="Q789" s="640"/>
      <c r="R789" s="642"/>
      <c r="S789" s="640"/>
      <c r="T789" s="642"/>
      <c r="U789" s="640"/>
      <c r="V789" s="642"/>
      <c r="W789" s="640"/>
      <c r="X789" s="642"/>
      <c r="Y789" s="640"/>
      <c r="Z789" s="642"/>
      <c r="AA789" s="640"/>
      <c r="AB789" s="642"/>
      <c r="AC789" s="640"/>
      <c r="AD789" s="642"/>
      <c r="AE789" s="640"/>
      <c r="AF789" s="642"/>
      <c r="AG789" s="640"/>
      <c r="AH789" s="642"/>
      <c r="AI789" s="640"/>
      <c r="AJ789" s="642"/>
      <c r="AK789" s="640"/>
      <c r="AL789" s="642"/>
      <c r="AM789" s="640"/>
      <c r="AN789" s="642"/>
      <c r="AO789" s="640"/>
      <c r="AP789" s="642"/>
      <c r="AQ789" s="640"/>
      <c r="AR789" s="642"/>
      <c r="AS789" s="640"/>
      <c r="AT789" s="642"/>
      <c r="AU789" s="640"/>
      <c r="AV789" s="642"/>
      <c r="AW789" s="640"/>
      <c r="AX789" s="642"/>
      <c r="AY789" s="640"/>
      <c r="AZ789" s="642"/>
      <c r="BA789" s="640"/>
      <c r="BB789" s="642"/>
      <c r="BC789" s="640"/>
      <c r="BD789" s="642"/>
      <c r="BE789" s="640"/>
      <c r="BF789" s="642"/>
      <c r="BG789" s="640"/>
      <c r="BH789" s="642"/>
      <c r="BI789" s="640"/>
      <c r="BJ789" s="642"/>
      <c r="BK789" s="640"/>
      <c r="BL789" s="642"/>
      <c r="BM789" s="640"/>
      <c r="BN789" s="642"/>
      <c r="BO789" s="640"/>
      <c r="BP789" s="642"/>
      <c r="BQ789" s="640"/>
      <c r="BR789" s="642"/>
      <c r="BS789" s="643">
        <f t="shared" si="115"/>
        <v>0</v>
      </c>
      <c r="BT789" s="644">
        <f t="shared" si="116"/>
        <v>0</v>
      </c>
      <c r="BU789" s="644">
        <f t="shared" si="117"/>
        <v>0</v>
      </c>
      <c r="BV789" s="644">
        <f t="shared" si="118"/>
        <v>0</v>
      </c>
      <c r="BW789" s="645">
        <f t="shared" si="477"/>
        <v>0</v>
      </c>
      <c r="BX789" s="338"/>
      <c r="BY789" s="338"/>
      <c r="BZ789" s="338"/>
      <c r="CA789" s="338"/>
      <c r="CB789" s="338"/>
      <c r="CC789" s="338"/>
    </row>
    <row r="790" ht="15.75" customHeight="1">
      <c r="A790" s="338"/>
      <c r="B790" s="338"/>
      <c r="C790" s="818"/>
      <c r="D790" s="638">
        <f t="shared" ref="D790:E790" si="805">I790+K790+M790+O790+Q790+S790+U790+W790+Y790+AA790+AC790+AE790+AG790+AI790+AK790+AM790+AO790+AQ790+AS790+AU790+AW790+AY790+BA790+BC790+BE790+BG790+BI790+BK790+BM790+BO790+BQ790</f>
        <v>0</v>
      </c>
      <c r="E790" s="505">
        <f t="shared" si="805"/>
        <v>0</v>
      </c>
      <c r="F790" s="639">
        <f t="shared" si="113"/>
        <v>0</v>
      </c>
      <c r="G790" s="327"/>
      <c r="H790" s="298">
        <f t="shared" si="114"/>
        <v>0</v>
      </c>
      <c r="I790" s="640"/>
      <c r="J790" s="642"/>
      <c r="K790" s="640"/>
      <c r="L790" s="642"/>
      <c r="M790" s="640"/>
      <c r="N790" s="642"/>
      <c r="O790" s="640"/>
      <c r="P790" s="642"/>
      <c r="Q790" s="640"/>
      <c r="R790" s="642"/>
      <c r="S790" s="640"/>
      <c r="T790" s="642"/>
      <c r="U790" s="640"/>
      <c r="V790" s="642"/>
      <c r="W790" s="640"/>
      <c r="X790" s="642"/>
      <c r="Y790" s="640"/>
      <c r="Z790" s="642"/>
      <c r="AA790" s="640"/>
      <c r="AB790" s="642"/>
      <c r="AC790" s="640"/>
      <c r="AD790" s="642"/>
      <c r="AE790" s="640"/>
      <c r="AF790" s="642"/>
      <c r="AG790" s="640"/>
      <c r="AH790" s="642"/>
      <c r="AI790" s="640"/>
      <c r="AJ790" s="642"/>
      <c r="AK790" s="640"/>
      <c r="AL790" s="642"/>
      <c r="AM790" s="640"/>
      <c r="AN790" s="642"/>
      <c r="AO790" s="640"/>
      <c r="AP790" s="642"/>
      <c r="AQ790" s="640"/>
      <c r="AR790" s="642"/>
      <c r="AS790" s="640"/>
      <c r="AT790" s="642"/>
      <c r="AU790" s="640"/>
      <c r="AV790" s="642"/>
      <c r="AW790" s="640"/>
      <c r="AX790" s="642"/>
      <c r="AY790" s="640"/>
      <c r="AZ790" s="642"/>
      <c r="BA790" s="640"/>
      <c r="BB790" s="642"/>
      <c r="BC790" s="640"/>
      <c r="BD790" s="642"/>
      <c r="BE790" s="640"/>
      <c r="BF790" s="642"/>
      <c r="BG790" s="640"/>
      <c r="BH790" s="642"/>
      <c r="BI790" s="640"/>
      <c r="BJ790" s="642"/>
      <c r="BK790" s="640"/>
      <c r="BL790" s="642"/>
      <c r="BM790" s="640"/>
      <c r="BN790" s="642"/>
      <c r="BO790" s="640"/>
      <c r="BP790" s="642"/>
      <c r="BQ790" s="640"/>
      <c r="BR790" s="642"/>
      <c r="BS790" s="643">
        <f t="shared" si="115"/>
        <v>0</v>
      </c>
      <c r="BT790" s="644">
        <f t="shared" si="116"/>
        <v>0</v>
      </c>
      <c r="BU790" s="644">
        <f t="shared" si="117"/>
        <v>0</v>
      </c>
      <c r="BV790" s="644">
        <f t="shared" si="118"/>
        <v>0</v>
      </c>
      <c r="BW790" s="645">
        <f t="shared" si="477"/>
        <v>0</v>
      </c>
      <c r="BX790" s="338"/>
      <c r="BY790" s="338"/>
      <c r="BZ790" s="338"/>
      <c r="CA790" s="338"/>
      <c r="CB790" s="338"/>
      <c r="CC790" s="338"/>
    </row>
    <row r="791" ht="15.75" customHeight="1">
      <c r="A791" s="338"/>
      <c r="B791" s="338"/>
      <c r="C791" s="818"/>
      <c r="D791" s="638">
        <f t="shared" ref="D791:E791" si="806">I791+K791+M791+O791+Q791+S791+U791+W791+Y791+AA791+AC791+AE791+AG791+AI791+AK791+AM791+AO791+AQ791+AS791+AU791+AW791+AY791+BA791+BC791+BE791+BG791+BI791+BK791+BM791+BO791+BQ791</f>
        <v>0</v>
      </c>
      <c r="E791" s="505">
        <f t="shared" si="806"/>
        <v>0</v>
      </c>
      <c r="F791" s="639">
        <f t="shared" si="113"/>
        <v>0</v>
      </c>
      <c r="G791" s="327"/>
      <c r="H791" s="298">
        <f t="shared" si="114"/>
        <v>0</v>
      </c>
      <c r="I791" s="640"/>
      <c r="J791" s="642"/>
      <c r="K791" s="640"/>
      <c r="L791" s="642"/>
      <c r="M791" s="640"/>
      <c r="N791" s="642"/>
      <c r="O791" s="640"/>
      <c r="P791" s="642"/>
      <c r="Q791" s="640"/>
      <c r="R791" s="642"/>
      <c r="S791" s="640"/>
      <c r="T791" s="642"/>
      <c r="U791" s="640"/>
      <c r="V791" s="642"/>
      <c r="W791" s="640"/>
      <c r="X791" s="642"/>
      <c r="Y791" s="640"/>
      <c r="Z791" s="642"/>
      <c r="AA791" s="640"/>
      <c r="AB791" s="642"/>
      <c r="AC791" s="640"/>
      <c r="AD791" s="642"/>
      <c r="AE791" s="640"/>
      <c r="AF791" s="642"/>
      <c r="AG791" s="640"/>
      <c r="AH791" s="642"/>
      <c r="AI791" s="640"/>
      <c r="AJ791" s="642"/>
      <c r="AK791" s="640"/>
      <c r="AL791" s="642"/>
      <c r="AM791" s="640"/>
      <c r="AN791" s="642"/>
      <c r="AO791" s="640"/>
      <c r="AP791" s="642"/>
      <c r="AQ791" s="640"/>
      <c r="AR791" s="642"/>
      <c r="AS791" s="640"/>
      <c r="AT791" s="642"/>
      <c r="AU791" s="640"/>
      <c r="AV791" s="642"/>
      <c r="AW791" s="640"/>
      <c r="AX791" s="642"/>
      <c r="AY791" s="640"/>
      <c r="AZ791" s="642"/>
      <c r="BA791" s="640"/>
      <c r="BB791" s="642"/>
      <c r="BC791" s="640"/>
      <c r="BD791" s="642"/>
      <c r="BE791" s="640"/>
      <c r="BF791" s="642"/>
      <c r="BG791" s="640"/>
      <c r="BH791" s="642"/>
      <c r="BI791" s="640"/>
      <c r="BJ791" s="642"/>
      <c r="BK791" s="640"/>
      <c r="BL791" s="642"/>
      <c r="BM791" s="640"/>
      <c r="BN791" s="642"/>
      <c r="BO791" s="640"/>
      <c r="BP791" s="642"/>
      <c r="BQ791" s="640"/>
      <c r="BR791" s="642"/>
      <c r="BS791" s="643">
        <f t="shared" si="115"/>
        <v>0</v>
      </c>
      <c r="BT791" s="644">
        <f t="shared" si="116"/>
        <v>0</v>
      </c>
      <c r="BU791" s="644">
        <f t="shared" si="117"/>
        <v>0</v>
      </c>
      <c r="BV791" s="644">
        <f t="shared" si="118"/>
        <v>0</v>
      </c>
      <c r="BW791" s="645">
        <f t="shared" si="477"/>
        <v>0</v>
      </c>
      <c r="BX791" s="338"/>
      <c r="BY791" s="338"/>
      <c r="BZ791" s="338"/>
      <c r="CA791" s="338"/>
      <c r="CB791" s="338"/>
      <c r="CC791" s="338"/>
    </row>
    <row r="792" ht="15.75" customHeight="1">
      <c r="A792" s="338"/>
      <c r="B792" s="338"/>
      <c r="C792" s="818"/>
      <c r="D792" s="638">
        <f t="shared" ref="D792:E792" si="807">I792+K792+M792+O792+Q792+S792+U792+W792+Y792+AA792+AC792+AE792+AG792+AI792+AK792+AM792+AO792+AQ792+AS792+AU792+AW792+AY792+BA792+BC792+BE792+BG792+BI792+BK792+BM792+BO792+BQ792</f>
        <v>0</v>
      </c>
      <c r="E792" s="505">
        <f t="shared" si="807"/>
        <v>0</v>
      </c>
      <c r="F792" s="639">
        <f t="shared" si="113"/>
        <v>0</v>
      </c>
      <c r="G792" s="327"/>
      <c r="H792" s="298">
        <f t="shared" si="114"/>
        <v>0</v>
      </c>
      <c r="I792" s="640"/>
      <c r="J792" s="642"/>
      <c r="K792" s="640"/>
      <c r="L792" s="642"/>
      <c r="M792" s="640"/>
      <c r="N792" s="642"/>
      <c r="O792" s="640"/>
      <c r="P792" s="642"/>
      <c r="Q792" s="640"/>
      <c r="R792" s="642"/>
      <c r="S792" s="640"/>
      <c r="T792" s="642"/>
      <c r="U792" s="640"/>
      <c r="V792" s="642"/>
      <c r="W792" s="640"/>
      <c r="X792" s="642"/>
      <c r="Y792" s="640"/>
      <c r="Z792" s="642"/>
      <c r="AA792" s="640"/>
      <c r="AB792" s="642"/>
      <c r="AC792" s="640"/>
      <c r="AD792" s="642"/>
      <c r="AE792" s="640"/>
      <c r="AF792" s="642"/>
      <c r="AG792" s="640"/>
      <c r="AH792" s="642"/>
      <c r="AI792" s="640"/>
      <c r="AJ792" s="642"/>
      <c r="AK792" s="640"/>
      <c r="AL792" s="642"/>
      <c r="AM792" s="640"/>
      <c r="AN792" s="642"/>
      <c r="AO792" s="640"/>
      <c r="AP792" s="642"/>
      <c r="AQ792" s="640"/>
      <c r="AR792" s="642"/>
      <c r="AS792" s="640"/>
      <c r="AT792" s="642"/>
      <c r="AU792" s="640"/>
      <c r="AV792" s="642"/>
      <c r="AW792" s="640"/>
      <c r="AX792" s="642"/>
      <c r="AY792" s="640"/>
      <c r="AZ792" s="642"/>
      <c r="BA792" s="640"/>
      <c r="BB792" s="642"/>
      <c r="BC792" s="640"/>
      <c r="BD792" s="642"/>
      <c r="BE792" s="640"/>
      <c r="BF792" s="642"/>
      <c r="BG792" s="640"/>
      <c r="BH792" s="642"/>
      <c r="BI792" s="640"/>
      <c r="BJ792" s="642"/>
      <c r="BK792" s="640"/>
      <c r="BL792" s="642"/>
      <c r="BM792" s="640"/>
      <c r="BN792" s="642"/>
      <c r="BO792" s="640"/>
      <c r="BP792" s="642"/>
      <c r="BQ792" s="640"/>
      <c r="BR792" s="642"/>
      <c r="BS792" s="643">
        <f t="shared" si="115"/>
        <v>0</v>
      </c>
      <c r="BT792" s="644">
        <f t="shared" si="116"/>
        <v>0</v>
      </c>
      <c r="BU792" s="644">
        <f t="shared" si="117"/>
        <v>0</v>
      </c>
      <c r="BV792" s="644">
        <f t="shared" si="118"/>
        <v>0</v>
      </c>
      <c r="BW792" s="645">
        <f t="shared" si="477"/>
        <v>0</v>
      </c>
      <c r="BX792" s="338"/>
      <c r="BY792" s="338"/>
      <c r="BZ792" s="338"/>
      <c r="CA792" s="338"/>
      <c r="CB792" s="338"/>
      <c r="CC792" s="338"/>
    </row>
    <row r="793" ht="15.75" customHeight="1">
      <c r="A793" s="338"/>
      <c r="B793" s="338"/>
      <c r="C793" s="818"/>
      <c r="D793" s="638">
        <f t="shared" ref="D793:E793" si="808">I793+K793+M793+O793+Q793+S793+U793+W793+Y793+AA793+AC793+AE793+AG793+AI793+AK793+AM793+AO793+AQ793+AS793+AU793+AW793+AY793+BA793+BC793+BE793+BG793+BI793+BK793+BM793+BO793+BQ793</f>
        <v>0</v>
      </c>
      <c r="E793" s="505">
        <f t="shared" si="808"/>
        <v>0</v>
      </c>
      <c r="F793" s="639">
        <f t="shared" si="113"/>
        <v>0</v>
      </c>
      <c r="G793" s="327"/>
      <c r="H793" s="298">
        <f t="shared" si="114"/>
        <v>0</v>
      </c>
      <c r="I793" s="640"/>
      <c r="J793" s="642"/>
      <c r="K793" s="640"/>
      <c r="L793" s="642"/>
      <c r="M793" s="640"/>
      <c r="N793" s="642"/>
      <c r="O793" s="640"/>
      <c r="P793" s="642"/>
      <c r="Q793" s="640"/>
      <c r="R793" s="642"/>
      <c r="S793" s="640"/>
      <c r="T793" s="642"/>
      <c r="U793" s="640"/>
      <c r="V793" s="642"/>
      <c r="W793" s="640"/>
      <c r="X793" s="642"/>
      <c r="Y793" s="640"/>
      <c r="Z793" s="642"/>
      <c r="AA793" s="640"/>
      <c r="AB793" s="642"/>
      <c r="AC793" s="640"/>
      <c r="AD793" s="642"/>
      <c r="AE793" s="640"/>
      <c r="AF793" s="642"/>
      <c r="AG793" s="640"/>
      <c r="AH793" s="642"/>
      <c r="AI793" s="640"/>
      <c r="AJ793" s="642"/>
      <c r="AK793" s="640"/>
      <c r="AL793" s="642"/>
      <c r="AM793" s="640"/>
      <c r="AN793" s="642"/>
      <c r="AO793" s="640"/>
      <c r="AP793" s="642"/>
      <c r="AQ793" s="640"/>
      <c r="AR793" s="642"/>
      <c r="AS793" s="640"/>
      <c r="AT793" s="642"/>
      <c r="AU793" s="640"/>
      <c r="AV793" s="642"/>
      <c r="AW793" s="640"/>
      <c r="AX793" s="642"/>
      <c r="AY793" s="640"/>
      <c r="AZ793" s="642"/>
      <c r="BA793" s="640"/>
      <c r="BB793" s="642"/>
      <c r="BC793" s="640"/>
      <c r="BD793" s="642"/>
      <c r="BE793" s="640"/>
      <c r="BF793" s="642"/>
      <c r="BG793" s="640"/>
      <c r="BH793" s="642"/>
      <c r="BI793" s="640"/>
      <c r="BJ793" s="642"/>
      <c r="BK793" s="640"/>
      <c r="BL793" s="642"/>
      <c r="BM793" s="640"/>
      <c r="BN793" s="642"/>
      <c r="BO793" s="640"/>
      <c r="BP793" s="642"/>
      <c r="BQ793" s="640"/>
      <c r="BR793" s="642"/>
      <c r="BS793" s="643">
        <f t="shared" si="115"/>
        <v>0</v>
      </c>
      <c r="BT793" s="644">
        <f t="shared" si="116"/>
        <v>0</v>
      </c>
      <c r="BU793" s="644">
        <f t="shared" si="117"/>
        <v>0</v>
      </c>
      <c r="BV793" s="644">
        <f t="shared" si="118"/>
        <v>0</v>
      </c>
      <c r="BW793" s="645">
        <f t="shared" si="477"/>
        <v>0</v>
      </c>
      <c r="BX793" s="338"/>
      <c r="BY793" s="338"/>
      <c r="BZ793" s="338"/>
      <c r="CA793" s="338"/>
      <c r="CB793" s="338"/>
      <c r="CC793" s="338"/>
    </row>
    <row r="794" ht="15.75" customHeight="1">
      <c r="A794" s="338"/>
      <c r="B794" s="338"/>
      <c r="C794" s="818"/>
      <c r="D794" s="638">
        <f t="shared" ref="D794:E794" si="809">I794+K794+M794+O794+Q794+S794+U794+W794+Y794+AA794+AC794+AE794+AG794+AI794+AK794+AM794+AO794+AQ794+AS794+AU794+AW794+AY794+BA794+BC794+BE794+BG794+BI794+BK794+BM794+BO794+BQ794</f>
        <v>0</v>
      </c>
      <c r="E794" s="505">
        <f t="shared" si="809"/>
        <v>0</v>
      </c>
      <c r="F794" s="639">
        <f t="shared" si="113"/>
        <v>0</v>
      </c>
      <c r="G794" s="327"/>
      <c r="H794" s="298">
        <f t="shared" si="114"/>
        <v>0</v>
      </c>
      <c r="I794" s="640"/>
      <c r="J794" s="642"/>
      <c r="K794" s="640"/>
      <c r="L794" s="642"/>
      <c r="M794" s="640"/>
      <c r="N794" s="642"/>
      <c r="O794" s="640"/>
      <c r="P794" s="642"/>
      <c r="Q794" s="640"/>
      <c r="R794" s="642"/>
      <c r="S794" s="640"/>
      <c r="T794" s="642"/>
      <c r="U794" s="640"/>
      <c r="V794" s="642"/>
      <c r="W794" s="640"/>
      <c r="X794" s="642"/>
      <c r="Y794" s="640"/>
      <c r="Z794" s="642"/>
      <c r="AA794" s="640"/>
      <c r="AB794" s="642"/>
      <c r="AC794" s="640"/>
      <c r="AD794" s="642"/>
      <c r="AE794" s="640"/>
      <c r="AF794" s="642"/>
      <c r="AG794" s="640"/>
      <c r="AH794" s="642"/>
      <c r="AI794" s="640"/>
      <c r="AJ794" s="642"/>
      <c r="AK794" s="640"/>
      <c r="AL794" s="642"/>
      <c r="AM794" s="640"/>
      <c r="AN794" s="642"/>
      <c r="AO794" s="640"/>
      <c r="AP794" s="642"/>
      <c r="AQ794" s="640"/>
      <c r="AR794" s="642"/>
      <c r="AS794" s="640"/>
      <c r="AT794" s="642"/>
      <c r="AU794" s="640"/>
      <c r="AV794" s="642"/>
      <c r="AW794" s="640"/>
      <c r="AX794" s="642"/>
      <c r="AY794" s="640"/>
      <c r="AZ794" s="642"/>
      <c r="BA794" s="640"/>
      <c r="BB794" s="642"/>
      <c r="BC794" s="640"/>
      <c r="BD794" s="642"/>
      <c r="BE794" s="640"/>
      <c r="BF794" s="642"/>
      <c r="BG794" s="640"/>
      <c r="BH794" s="642"/>
      <c r="BI794" s="640"/>
      <c r="BJ794" s="642"/>
      <c r="BK794" s="640"/>
      <c r="BL794" s="642"/>
      <c r="BM794" s="640"/>
      <c r="BN794" s="642"/>
      <c r="BO794" s="640"/>
      <c r="BP794" s="642"/>
      <c r="BQ794" s="640"/>
      <c r="BR794" s="642"/>
      <c r="BS794" s="643">
        <f t="shared" si="115"/>
        <v>0</v>
      </c>
      <c r="BT794" s="644">
        <f t="shared" si="116"/>
        <v>0</v>
      </c>
      <c r="BU794" s="644">
        <f t="shared" si="117"/>
        <v>0</v>
      </c>
      <c r="BV794" s="644">
        <f t="shared" si="118"/>
        <v>0</v>
      </c>
      <c r="BW794" s="645">
        <f t="shared" si="477"/>
        <v>0</v>
      </c>
      <c r="BX794" s="338"/>
      <c r="BY794" s="338"/>
      <c r="BZ794" s="338"/>
      <c r="CA794" s="338"/>
      <c r="CB794" s="338"/>
      <c r="CC794" s="338"/>
    </row>
    <row r="795" ht="15.75" customHeight="1">
      <c r="A795" s="338"/>
      <c r="B795" s="338"/>
      <c r="C795" s="818"/>
      <c r="D795" s="638">
        <f t="shared" ref="D795:E795" si="810">I795+K795+M795+O795+Q795+S795+U795+W795+Y795+AA795+AC795+AE795+AG795+AI795+AK795+AM795+AO795+AQ795+AS795+AU795+AW795+AY795+BA795+BC795+BE795+BG795+BI795+BK795+BM795+BO795+BQ795</f>
        <v>0</v>
      </c>
      <c r="E795" s="505">
        <f t="shared" si="810"/>
        <v>0</v>
      </c>
      <c r="F795" s="639">
        <f t="shared" si="113"/>
        <v>0</v>
      </c>
      <c r="G795" s="327"/>
      <c r="H795" s="298">
        <f t="shared" si="114"/>
        <v>0</v>
      </c>
      <c r="I795" s="640"/>
      <c r="J795" s="642"/>
      <c r="K795" s="640"/>
      <c r="L795" s="642"/>
      <c r="M795" s="640"/>
      <c r="N795" s="642"/>
      <c r="O795" s="640"/>
      <c r="P795" s="642"/>
      <c r="Q795" s="640"/>
      <c r="R795" s="642"/>
      <c r="S795" s="640"/>
      <c r="T795" s="642"/>
      <c r="U795" s="640"/>
      <c r="V795" s="642"/>
      <c r="W795" s="640"/>
      <c r="X795" s="642"/>
      <c r="Y795" s="640"/>
      <c r="Z795" s="642"/>
      <c r="AA795" s="640"/>
      <c r="AB795" s="642"/>
      <c r="AC795" s="640"/>
      <c r="AD795" s="642"/>
      <c r="AE795" s="640"/>
      <c r="AF795" s="642"/>
      <c r="AG795" s="640"/>
      <c r="AH795" s="642"/>
      <c r="AI795" s="640"/>
      <c r="AJ795" s="642"/>
      <c r="AK795" s="640"/>
      <c r="AL795" s="642"/>
      <c r="AM795" s="640"/>
      <c r="AN795" s="642"/>
      <c r="AO795" s="640"/>
      <c r="AP795" s="642"/>
      <c r="AQ795" s="640"/>
      <c r="AR795" s="642"/>
      <c r="AS795" s="640"/>
      <c r="AT795" s="642"/>
      <c r="AU795" s="640"/>
      <c r="AV795" s="642"/>
      <c r="AW795" s="640"/>
      <c r="AX795" s="642"/>
      <c r="AY795" s="640"/>
      <c r="AZ795" s="642"/>
      <c r="BA795" s="640"/>
      <c r="BB795" s="642"/>
      <c r="BC795" s="640"/>
      <c r="BD795" s="642"/>
      <c r="BE795" s="640"/>
      <c r="BF795" s="642"/>
      <c r="BG795" s="640"/>
      <c r="BH795" s="642"/>
      <c r="BI795" s="640"/>
      <c r="BJ795" s="642"/>
      <c r="BK795" s="640"/>
      <c r="BL795" s="642"/>
      <c r="BM795" s="640"/>
      <c r="BN795" s="642"/>
      <c r="BO795" s="640"/>
      <c r="BP795" s="642"/>
      <c r="BQ795" s="640"/>
      <c r="BR795" s="642"/>
      <c r="BS795" s="643">
        <f t="shared" si="115"/>
        <v>0</v>
      </c>
      <c r="BT795" s="644">
        <f t="shared" si="116"/>
        <v>0</v>
      </c>
      <c r="BU795" s="644">
        <f t="shared" si="117"/>
        <v>0</v>
      </c>
      <c r="BV795" s="644">
        <f t="shared" si="118"/>
        <v>0</v>
      </c>
      <c r="BW795" s="645">
        <f t="shared" si="477"/>
        <v>0</v>
      </c>
      <c r="BX795" s="338"/>
      <c r="BY795" s="338"/>
      <c r="BZ795" s="338"/>
      <c r="CA795" s="338"/>
      <c r="CB795" s="338"/>
      <c r="CC795" s="338"/>
    </row>
    <row r="796" ht="15.75" customHeight="1">
      <c r="A796" s="338"/>
      <c r="B796" s="338"/>
      <c r="C796" s="818"/>
      <c r="D796" s="638">
        <f t="shared" ref="D796:E796" si="811">I796+K796+M796+O796+Q796+S796+U796+W796+Y796+AA796+AC796+AE796+AG796+AI796+AK796+AM796+AO796+AQ796+AS796+AU796+AW796+AY796+BA796+BC796+BE796+BG796+BI796+BK796+BM796+BO796+BQ796</f>
        <v>0</v>
      </c>
      <c r="E796" s="505">
        <f t="shared" si="811"/>
        <v>0</v>
      </c>
      <c r="F796" s="639">
        <f t="shared" si="113"/>
        <v>0</v>
      </c>
      <c r="G796" s="327"/>
      <c r="H796" s="298">
        <f t="shared" si="114"/>
        <v>0</v>
      </c>
      <c r="I796" s="640"/>
      <c r="J796" s="642"/>
      <c r="K796" s="640"/>
      <c r="L796" s="642"/>
      <c r="M796" s="640"/>
      <c r="N796" s="642"/>
      <c r="O796" s="640"/>
      <c r="P796" s="642"/>
      <c r="Q796" s="640"/>
      <c r="R796" s="642"/>
      <c r="S796" s="640"/>
      <c r="T796" s="642"/>
      <c r="U796" s="640"/>
      <c r="V796" s="642"/>
      <c r="W796" s="640"/>
      <c r="X796" s="642"/>
      <c r="Y796" s="640"/>
      <c r="Z796" s="642"/>
      <c r="AA796" s="640"/>
      <c r="AB796" s="642"/>
      <c r="AC796" s="640"/>
      <c r="AD796" s="642"/>
      <c r="AE796" s="640"/>
      <c r="AF796" s="642"/>
      <c r="AG796" s="640"/>
      <c r="AH796" s="642"/>
      <c r="AI796" s="640"/>
      <c r="AJ796" s="642"/>
      <c r="AK796" s="640"/>
      <c r="AL796" s="642"/>
      <c r="AM796" s="640"/>
      <c r="AN796" s="642"/>
      <c r="AO796" s="640"/>
      <c r="AP796" s="642"/>
      <c r="AQ796" s="640"/>
      <c r="AR796" s="642"/>
      <c r="AS796" s="640"/>
      <c r="AT796" s="642"/>
      <c r="AU796" s="640"/>
      <c r="AV796" s="642"/>
      <c r="AW796" s="640"/>
      <c r="AX796" s="642"/>
      <c r="AY796" s="640"/>
      <c r="AZ796" s="642"/>
      <c r="BA796" s="640"/>
      <c r="BB796" s="642"/>
      <c r="BC796" s="640"/>
      <c r="BD796" s="642"/>
      <c r="BE796" s="640"/>
      <c r="BF796" s="642"/>
      <c r="BG796" s="640"/>
      <c r="BH796" s="642"/>
      <c r="BI796" s="640"/>
      <c r="BJ796" s="642"/>
      <c r="BK796" s="640"/>
      <c r="BL796" s="642"/>
      <c r="BM796" s="640"/>
      <c r="BN796" s="642"/>
      <c r="BO796" s="640"/>
      <c r="BP796" s="642"/>
      <c r="BQ796" s="640"/>
      <c r="BR796" s="642"/>
      <c r="BS796" s="643">
        <f t="shared" si="115"/>
        <v>0</v>
      </c>
      <c r="BT796" s="644">
        <f t="shared" si="116"/>
        <v>0</v>
      </c>
      <c r="BU796" s="644">
        <f t="shared" si="117"/>
        <v>0</v>
      </c>
      <c r="BV796" s="644">
        <f t="shared" si="118"/>
        <v>0</v>
      </c>
      <c r="BW796" s="645">
        <f t="shared" si="477"/>
        <v>0</v>
      </c>
      <c r="BX796" s="338"/>
      <c r="BY796" s="338"/>
      <c r="BZ796" s="338"/>
      <c r="CA796" s="338"/>
      <c r="CB796" s="338"/>
      <c r="CC796" s="338"/>
    </row>
    <row r="797" ht="15.75" customHeight="1">
      <c r="A797" s="338"/>
      <c r="B797" s="338"/>
      <c r="C797" s="818"/>
      <c r="D797" s="638">
        <f t="shared" ref="D797:E797" si="812">I797+K797+M797+O797+Q797+S797+U797+W797+Y797+AA797+AC797+AE797+AG797+AI797+AK797+AM797+AO797+AQ797+AS797+AU797+AW797+AY797+BA797+BC797+BE797+BG797+BI797+BK797+BM797+BO797+BQ797</f>
        <v>0</v>
      </c>
      <c r="E797" s="505">
        <f t="shared" si="812"/>
        <v>0</v>
      </c>
      <c r="F797" s="639">
        <f t="shared" si="113"/>
        <v>0</v>
      </c>
      <c r="G797" s="327"/>
      <c r="H797" s="298">
        <f t="shared" si="114"/>
        <v>0</v>
      </c>
      <c r="I797" s="640"/>
      <c r="J797" s="642"/>
      <c r="K797" s="640"/>
      <c r="L797" s="642"/>
      <c r="M797" s="640"/>
      <c r="N797" s="642"/>
      <c r="O797" s="640"/>
      <c r="P797" s="642"/>
      <c r="Q797" s="640"/>
      <c r="R797" s="642"/>
      <c r="S797" s="640"/>
      <c r="T797" s="642"/>
      <c r="U797" s="640"/>
      <c r="V797" s="642"/>
      <c r="W797" s="640"/>
      <c r="X797" s="642"/>
      <c r="Y797" s="640"/>
      <c r="Z797" s="642"/>
      <c r="AA797" s="640"/>
      <c r="AB797" s="642"/>
      <c r="AC797" s="640"/>
      <c r="AD797" s="642"/>
      <c r="AE797" s="640"/>
      <c r="AF797" s="642"/>
      <c r="AG797" s="640"/>
      <c r="AH797" s="642"/>
      <c r="AI797" s="640"/>
      <c r="AJ797" s="642"/>
      <c r="AK797" s="640"/>
      <c r="AL797" s="642"/>
      <c r="AM797" s="640"/>
      <c r="AN797" s="642"/>
      <c r="AO797" s="640"/>
      <c r="AP797" s="642"/>
      <c r="AQ797" s="640"/>
      <c r="AR797" s="642"/>
      <c r="AS797" s="640"/>
      <c r="AT797" s="642"/>
      <c r="AU797" s="640"/>
      <c r="AV797" s="642"/>
      <c r="AW797" s="640"/>
      <c r="AX797" s="642"/>
      <c r="AY797" s="640"/>
      <c r="AZ797" s="642"/>
      <c r="BA797" s="640"/>
      <c r="BB797" s="642"/>
      <c r="BC797" s="640"/>
      <c r="BD797" s="642"/>
      <c r="BE797" s="640"/>
      <c r="BF797" s="642"/>
      <c r="BG797" s="640"/>
      <c r="BH797" s="642"/>
      <c r="BI797" s="640"/>
      <c r="BJ797" s="642"/>
      <c r="BK797" s="640"/>
      <c r="BL797" s="642"/>
      <c r="BM797" s="640"/>
      <c r="BN797" s="642"/>
      <c r="BO797" s="640"/>
      <c r="BP797" s="642"/>
      <c r="BQ797" s="640"/>
      <c r="BR797" s="642"/>
      <c r="BS797" s="643">
        <f t="shared" si="115"/>
        <v>0</v>
      </c>
      <c r="BT797" s="644">
        <f t="shared" si="116"/>
        <v>0</v>
      </c>
      <c r="BU797" s="644">
        <f t="shared" si="117"/>
        <v>0</v>
      </c>
      <c r="BV797" s="644">
        <f t="shared" si="118"/>
        <v>0</v>
      </c>
      <c r="BW797" s="645">
        <f t="shared" si="477"/>
        <v>0</v>
      </c>
      <c r="BX797" s="338"/>
      <c r="BY797" s="338"/>
      <c r="BZ797" s="338"/>
      <c r="CA797" s="338"/>
      <c r="CB797" s="338"/>
      <c r="CC797" s="338"/>
    </row>
    <row r="798" ht="15.75" customHeight="1">
      <c r="A798" s="338"/>
      <c r="B798" s="338"/>
      <c r="C798" s="818"/>
      <c r="D798" s="638">
        <f t="shared" ref="D798:E798" si="813">I798+K798+M798+O798+Q798+S798+U798+W798+Y798+AA798+AC798+AE798+AG798+AI798+AK798+AM798+AO798+AQ798+AS798+AU798+AW798+AY798+BA798+BC798+BE798+BG798+BI798+BK798+BM798+BO798+BQ798</f>
        <v>0</v>
      </c>
      <c r="E798" s="505">
        <f t="shared" si="813"/>
        <v>0</v>
      </c>
      <c r="F798" s="639">
        <f t="shared" si="113"/>
        <v>0</v>
      </c>
      <c r="G798" s="327"/>
      <c r="H798" s="298">
        <f t="shared" si="114"/>
        <v>0</v>
      </c>
      <c r="I798" s="640"/>
      <c r="J798" s="642"/>
      <c r="K798" s="640"/>
      <c r="L798" s="642"/>
      <c r="M798" s="640"/>
      <c r="N798" s="642"/>
      <c r="O798" s="640"/>
      <c r="P798" s="642"/>
      <c r="Q798" s="640"/>
      <c r="R798" s="642"/>
      <c r="S798" s="640"/>
      <c r="T798" s="642"/>
      <c r="U798" s="640"/>
      <c r="V798" s="642"/>
      <c r="W798" s="640"/>
      <c r="X798" s="642"/>
      <c r="Y798" s="640"/>
      <c r="Z798" s="642"/>
      <c r="AA798" s="640"/>
      <c r="AB798" s="642"/>
      <c r="AC798" s="640"/>
      <c r="AD798" s="642"/>
      <c r="AE798" s="640"/>
      <c r="AF798" s="642"/>
      <c r="AG798" s="640"/>
      <c r="AH798" s="642"/>
      <c r="AI798" s="640"/>
      <c r="AJ798" s="642"/>
      <c r="AK798" s="640"/>
      <c r="AL798" s="642"/>
      <c r="AM798" s="640"/>
      <c r="AN798" s="642"/>
      <c r="AO798" s="640"/>
      <c r="AP798" s="642"/>
      <c r="AQ798" s="640"/>
      <c r="AR798" s="642"/>
      <c r="AS798" s="640"/>
      <c r="AT798" s="642"/>
      <c r="AU798" s="640"/>
      <c r="AV798" s="642"/>
      <c r="AW798" s="640"/>
      <c r="AX798" s="642"/>
      <c r="AY798" s="640"/>
      <c r="AZ798" s="642"/>
      <c r="BA798" s="640"/>
      <c r="BB798" s="642"/>
      <c r="BC798" s="640"/>
      <c r="BD798" s="642"/>
      <c r="BE798" s="640"/>
      <c r="BF798" s="642"/>
      <c r="BG798" s="640"/>
      <c r="BH798" s="642"/>
      <c r="BI798" s="640"/>
      <c r="BJ798" s="642"/>
      <c r="BK798" s="640"/>
      <c r="BL798" s="642"/>
      <c r="BM798" s="640"/>
      <c r="BN798" s="642"/>
      <c r="BO798" s="640"/>
      <c r="BP798" s="642"/>
      <c r="BQ798" s="640"/>
      <c r="BR798" s="642"/>
      <c r="BS798" s="643">
        <f t="shared" si="115"/>
        <v>0</v>
      </c>
      <c r="BT798" s="644">
        <f t="shared" si="116"/>
        <v>0</v>
      </c>
      <c r="BU798" s="644">
        <f t="shared" si="117"/>
        <v>0</v>
      </c>
      <c r="BV798" s="644">
        <f t="shared" si="118"/>
        <v>0</v>
      </c>
      <c r="BW798" s="645">
        <f t="shared" si="477"/>
        <v>0</v>
      </c>
      <c r="BX798" s="338"/>
      <c r="BY798" s="338"/>
      <c r="BZ798" s="338"/>
      <c r="CA798" s="338"/>
      <c r="CB798" s="338"/>
      <c r="CC798" s="338"/>
    </row>
    <row r="799" ht="15.75" customHeight="1">
      <c r="A799" s="338"/>
      <c r="B799" s="338"/>
      <c r="C799" s="818"/>
      <c r="D799" s="638">
        <f t="shared" ref="D799:E799" si="814">I799+K799+M799+O799+Q799+S799+U799+W799+Y799+AA799+AC799+AE799+AG799+AI799+AK799+AM799+AO799+AQ799+AS799+AU799+AW799+AY799+BA799+BC799+BE799+BG799+BI799+BK799+BM799+BO799+BQ799</f>
        <v>0</v>
      </c>
      <c r="E799" s="505">
        <f t="shared" si="814"/>
        <v>0</v>
      </c>
      <c r="F799" s="639">
        <f t="shared" si="113"/>
        <v>0</v>
      </c>
      <c r="G799" s="327"/>
      <c r="H799" s="298">
        <f t="shared" si="114"/>
        <v>0</v>
      </c>
      <c r="I799" s="640"/>
      <c r="J799" s="642"/>
      <c r="K799" s="640"/>
      <c r="L799" s="642"/>
      <c r="M799" s="640"/>
      <c r="N799" s="642"/>
      <c r="O799" s="640"/>
      <c r="P799" s="642"/>
      <c r="Q799" s="640"/>
      <c r="R799" s="642"/>
      <c r="S799" s="640"/>
      <c r="T799" s="642"/>
      <c r="U799" s="640"/>
      <c r="V799" s="642"/>
      <c r="W799" s="640"/>
      <c r="X799" s="642"/>
      <c r="Y799" s="640"/>
      <c r="Z799" s="642"/>
      <c r="AA799" s="640"/>
      <c r="AB799" s="642"/>
      <c r="AC799" s="640"/>
      <c r="AD799" s="642"/>
      <c r="AE799" s="640"/>
      <c r="AF799" s="642"/>
      <c r="AG799" s="640"/>
      <c r="AH799" s="642"/>
      <c r="AI799" s="640"/>
      <c r="AJ799" s="642"/>
      <c r="AK799" s="640"/>
      <c r="AL799" s="642"/>
      <c r="AM799" s="640"/>
      <c r="AN799" s="642"/>
      <c r="AO799" s="640"/>
      <c r="AP799" s="642"/>
      <c r="AQ799" s="640"/>
      <c r="AR799" s="642"/>
      <c r="AS799" s="640"/>
      <c r="AT799" s="642"/>
      <c r="AU799" s="640"/>
      <c r="AV799" s="642"/>
      <c r="AW799" s="640"/>
      <c r="AX799" s="642"/>
      <c r="AY799" s="640"/>
      <c r="AZ799" s="642"/>
      <c r="BA799" s="640"/>
      <c r="BB799" s="642"/>
      <c r="BC799" s="640"/>
      <c r="BD799" s="642"/>
      <c r="BE799" s="640"/>
      <c r="BF799" s="642"/>
      <c r="BG799" s="640"/>
      <c r="BH799" s="642"/>
      <c r="BI799" s="640"/>
      <c r="BJ799" s="642"/>
      <c r="BK799" s="640"/>
      <c r="BL799" s="642"/>
      <c r="BM799" s="640"/>
      <c r="BN799" s="642"/>
      <c r="BO799" s="640"/>
      <c r="BP799" s="642"/>
      <c r="BQ799" s="640"/>
      <c r="BR799" s="642"/>
      <c r="BS799" s="643">
        <f t="shared" si="115"/>
        <v>0</v>
      </c>
      <c r="BT799" s="644">
        <f t="shared" si="116"/>
        <v>0</v>
      </c>
      <c r="BU799" s="644">
        <f t="shared" si="117"/>
        <v>0</v>
      </c>
      <c r="BV799" s="644">
        <f t="shared" si="118"/>
        <v>0</v>
      </c>
      <c r="BW799" s="645">
        <f t="shared" si="477"/>
        <v>0</v>
      </c>
      <c r="BX799" s="338"/>
      <c r="BY799" s="338"/>
      <c r="BZ799" s="338"/>
      <c r="CA799" s="338"/>
      <c r="CB799" s="338"/>
      <c r="CC799" s="338"/>
    </row>
    <row r="800" ht="15.75" customHeight="1">
      <c r="A800" s="338"/>
      <c r="B800" s="338"/>
      <c r="C800" s="818"/>
      <c r="D800" s="638">
        <f t="shared" ref="D800:E800" si="815">I800+K800+M800+O800+Q800+S800+U800+W800+Y800+AA800+AC800+AE800+AG800+AI800+AK800+AM800+AO800+AQ800+AS800+AU800+AW800+AY800+BA800+BC800+BE800+BG800+BI800+BK800+BM800+BO800+BQ800</f>
        <v>0</v>
      </c>
      <c r="E800" s="505">
        <f t="shared" si="815"/>
        <v>0</v>
      </c>
      <c r="F800" s="639">
        <f t="shared" si="113"/>
        <v>0</v>
      </c>
      <c r="G800" s="327"/>
      <c r="H800" s="298">
        <f t="shared" si="114"/>
        <v>0</v>
      </c>
      <c r="I800" s="640"/>
      <c r="J800" s="642"/>
      <c r="K800" s="640"/>
      <c r="L800" s="642"/>
      <c r="M800" s="640"/>
      <c r="N800" s="642"/>
      <c r="O800" s="640"/>
      <c r="P800" s="642"/>
      <c r="Q800" s="640"/>
      <c r="R800" s="642"/>
      <c r="S800" s="640"/>
      <c r="T800" s="642"/>
      <c r="U800" s="640"/>
      <c r="V800" s="642"/>
      <c r="W800" s="640"/>
      <c r="X800" s="642"/>
      <c r="Y800" s="640"/>
      <c r="Z800" s="642"/>
      <c r="AA800" s="640"/>
      <c r="AB800" s="642"/>
      <c r="AC800" s="640"/>
      <c r="AD800" s="642"/>
      <c r="AE800" s="640"/>
      <c r="AF800" s="642"/>
      <c r="AG800" s="640"/>
      <c r="AH800" s="642"/>
      <c r="AI800" s="640"/>
      <c r="AJ800" s="642"/>
      <c r="AK800" s="640"/>
      <c r="AL800" s="642"/>
      <c r="AM800" s="640"/>
      <c r="AN800" s="642"/>
      <c r="AO800" s="640"/>
      <c r="AP800" s="642"/>
      <c r="AQ800" s="640"/>
      <c r="AR800" s="642"/>
      <c r="AS800" s="640"/>
      <c r="AT800" s="642"/>
      <c r="AU800" s="640"/>
      <c r="AV800" s="642"/>
      <c r="AW800" s="640"/>
      <c r="AX800" s="642"/>
      <c r="AY800" s="640"/>
      <c r="AZ800" s="642"/>
      <c r="BA800" s="640"/>
      <c r="BB800" s="642"/>
      <c r="BC800" s="640"/>
      <c r="BD800" s="642"/>
      <c r="BE800" s="640"/>
      <c r="BF800" s="642"/>
      <c r="BG800" s="640"/>
      <c r="BH800" s="642"/>
      <c r="BI800" s="640"/>
      <c r="BJ800" s="642"/>
      <c r="BK800" s="640"/>
      <c r="BL800" s="642"/>
      <c r="BM800" s="640"/>
      <c r="BN800" s="642"/>
      <c r="BO800" s="640"/>
      <c r="BP800" s="642"/>
      <c r="BQ800" s="640"/>
      <c r="BR800" s="642"/>
      <c r="BS800" s="643">
        <f t="shared" si="115"/>
        <v>0</v>
      </c>
      <c r="BT800" s="644">
        <f t="shared" si="116"/>
        <v>0</v>
      </c>
      <c r="BU800" s="644">
        <f t="shared" si="117"/>
        <v>0</v>
      </c>
      <c r="BV800" s="644">
        <f t="shared" si="118"/>
        <v>0</v>
      </c>
      <c r="BW800" s="645">
        <f t="shared" si="477"/>
        <v>0</v>
      </c>
      <c r="BX800" s="338"/>
      <c r="BY800" s="338"/>
      <c r="BZ800" s="338"/>
      <c r="CA800" s="338"/>
      <c r="CB800" s="338"/>
      <c r="CC800" s="338"/>
    </row>
    <row r="801" ht="15.75" customHeight="1">
      <c r="A801" s="338"/>
      <c r="B801" s="338"/>
      <c r="C801" s="818"/>
      <c r="D801" s="638">
        <f t="shared" ref="D801:E801" si="816">I801+K801+M801+O801+Q801+S801+U801+W801+Y801+AA801+AC801+AE801+AG801+AI801+AK801+AM801+AO801+AQ801+AS801+AU801+AW801+AY801+BA801+BC801+BE801+BG801+BI801+BK801+BM801+BO801+BQ801</f>
        <v>0</v>
      </c>
      <c r="E801" s="505">
        <f t="shared" si="816"/>
        <v>0</v>
      </c>
      <c r="F801" s="639">
        <f t="shared" si="113"/>
        <v>0</v>
      </c>
      <c r="G801" s="327"/>
      <c r="H801" s="298">
        <f t="shared" si="114"/>
        <v>0</v>
      </c>
      <c r="I801" s="640"/>
      <c r="J801" s="642"/>
      <c r="K801" s="640"/>
      <c r="L801" s="642"/>
      <c r="M801" s="640"/>
      <c r="N801" s="642"/>
      <c r="O801" s="640"/>
      <c r="P801" s="642"/>
      <c r="Q801" s="640"/>
      <c r="R801" s="642"/>
      <c r="S801" s="640"/>
      <c r="T801" s="642"/>
      <c r="U801" s="640"/>
      <c r="V801" s="642"/>
      <c r="W801" s="640"/>
      <c r="X801" s="642"/>
      <c r="Y801" s="640"/>
      <c r="Z801" s="642"/>
      <c r="AA801" s="640"/>
      <c r="AB801" s="642"/>
      <c r="AC801" s="640"/>
      <c r="AD801" s="642"/>
      <c r="AE801" s="640"/>
      <c r="AF801" s="642"/>
      <c r="AG801" s="640"/>
      <c r="AH801" s="642"/>
      <c r="AI801" s="640"/>
      <c r="AJ801" s="642"/>
      <c r="AK801" s="640"/>
      <c r="AL801" s="642"/>
      <c r="AM801" s="640"/>
      <c r="AN801" s="642"/>
      <c r="AO801" s="640"/>
      <c r="AP801" s="642"/>
      <c r="AQ801" s="640"/>
      <c r="AR801" s="642"/>
      <c r="AS801" s="640"/>
      <c r="AT801" s="642"/>
      <c r="AU801" s="640"/>
      <c r="AV801" s="642"/>
      <c r="AW801" s="640"/>
      <c r="AX801" s="642"/>
      <c r="AY801" s="640"/>
      <c r="AZ801" s="642"/>
      <c r="BA801" s="640"/>
      <c r="BB801" s="642"/>
      <c r="BC801" s="640"/>
      <c r="BD801" s="642"/>
      <c r="BE801" s="640"/>
      <c r="BF801" s="642"/>
      <c r="BG801" s="640"/>
      <c r="BH801" s="642"/>
      <c r="BI801" s="640"/>
      <c r="BJ801" s="642"/>
      <c r="BK801" s="640"/>
      <c r="BL801" s="642"/>
      <c r="BM801" s="640"/>
      <c r="BN801" s="642"/>
      <c r="BO801" s="640"/>
      <c r="BP801" s="642"/>
      <c r="BQ801" s="640"/>
      <c r="BR801" s="642"/>
      <c r="BS801" s="643">
        <f t="shared" si="115"/>
        <v>0</v>
      </c>
      <c r="BT801" s="644">
        <f t="shared" si="116"/>
        <v>0</v>
      </c>
      <c r="BU801" s="644">
        <f t="shared" si="117"/>
        <v>0</v>
      </c>
      <c r="BV801" s="644">
        <f t="shared" si="118"/>
        <v>0</v>
      </c>
      <c r="BW801" s="645">
        <f t="shared" si="477"/>
        <v>0</v>
      </c>
      <c r="BX801" s="338"/>
      <c r="BY801" s="338"/>
      <c r="BZ801" s="338"/>
      <c r="CA801" s="338"/>
      <c r="CB801" s="338"/>
      <c r="CC801" s="338"/>
    </row>
    <row r="802" ht="15.75" customHeight="1">
      <c r="A802" s="338"/>
      <c r="B802" s="338"/>
      <c r="C802" s="818"/>
      <c r="D802" s="638">
        <f t="shared" ref="D802:E802" si="817">I802+K802+M802+O802+Q802+S802+U802+W802+Y802+AA802+AC802+AE802+AG802+AI802+AK802+AM802+AO802+AQ802+AS802+AU802+AW802+AY802+BA802+BC802+BE802+BG802+BI802+BK802+BM802+BO802+BQ802</f>
        <v>0</v>
      </c>
      <c r="E802" s="505">
        <f t="shared" si="817"/>
        <v>0</v>
      </c>
      <c r="F802" s="639">
        <f t="shared" si="113"/>
        <v>0</v>
      </c>
      <c r="G802" s="327"/>
      <c r="H802" s="298">
        <f t="shared" si="114"/>
        <v>0</v>
      </c>
      <c r="I802" s="640"/>
      <c r="J802" s="642"/>
      <c r="K802" s="640"/>
      <c r="L802" s="642"/>
      <c r="M802" s="640"/>
      <c r="N802" s="642"/>
      <c r="O802" s="640"/>
      <c r="P802" s="642"/>
      <c r="Q802" s="640"/>
      <c r="R802" s="642"/>
      <c r="S802" s="640"/>
      <c r="T802" s="642"/>
      <c r="U802" s="640"/>
      <c r="V802" s="642"/>
      <c r="W802" s="640"/>
      <c r="X802" s="642"/>
      <c r="Y802" s="640"/>
      <c r="Z802" s="642"/>
      <c r="AA802" s="640"/>
      <c r="AB802" s="642"/>
      <c r="AC802" s="640"/>
      <c r="AD802" s="642"/>
      <c r="AE802" s="640"/>
      <c r="AF802" s="642"/>
      <c r="AG802" s="640"/>
      <c r="AH802" s="642"/>
      <c r="AI802" s="640"/>
      <c r="AJ802" s="642"/>
      <c r="AK802" s="640"/>
      <c r="AL802" s="642"/>
      <c r="AM802" s="640"/>
      <c r="AN802" s="642"/>
      <c r="AO802" s="640"/>
      <c r="AP802" s="642"/>
      <c r="AQ802" s="640"/>
      <c r="AR802" s="642"/>
      <c r="AS802" s="640"/>
      <c r="AT802" s="642"/>
      <c r="AU802" s="640"/>
      <c r="AV802" s="642"/>
      <c r="AW802" s="640"/>
      <c r="AX802" s="642"/>
      <c r="AY802" s="640"/>
      <c r="AZ802" s="642"/>
      <c r="BA802" s="640"/>
      <c r="BB802" s="642"/>
      <c r="BC802" s="640"/>
      <c r="BD802" s="642"/>
      <c r="BE802" s="640"/>
      <c r="BF802" s="642"/>
      <c r="BG802" s="640"/>
      <c r="BH802" s="642"/>
      <c r="BI802" s="640"/>
      <c r="BJ802" s="642"/>
      <c r="BK802" s="640"/>
      <c r="BL802" s="642"/>
      <c r="BM802" s="640"/>
      <c r="BN802" s="642"/>
      <c r="BO802" s="640"/>
      <c r="BP802" s="642"/>
      <c r="BQ802" s="640"/>
      <c r="BR802" s="642"/>
      <c r="BS802" s="643">
        <f t="shared" si="115"/>
        <v>0</v>
      </c>
      <c r="BT802" s="644">
        <f t="shared" si="116"/>
        <v>0</v>
      </c>
      <c r="BU802" s="644">
        <f t="shared" si="117"/>
        <v>0</v>
      </c>
      <c r="BV802" s="644">
        <f t="shared" si="118"/>
        <v>0</v>
      </c>
      <c r="BW802" s="645">
        <f t="shared" si="477"/>
        <v>0</v>
      </c>
      <c r="BX802" s="338"/>
      <c r="BY802" s="338"/>
      <c r="BZ802" s="338"/>
      <c r="CA802" s="338"/>
      <c r="CB802" s="338"/>
      <c r="CC802" s="338"/>
    </row>
    <row r="803" ht="15.75" customHeight="1">
      <c r="A803" s="338"/>
      <c r="B803" s="338"/>
      <c r="C803" s="818"/>
      <c r="D803" s="638">
        <f t="shared" ref="D803:E803" si="818">I803+K803+M803+O803+Q803+S803+U803+W803+Y803+AA803+AC803+AE803+AG803+AI803+AK803+AM803+AO803+AQ803+AS803+AU803+AW803+AY803+BA803+BC803+BE803+BG803+BI803+BK803+BM803+BO803+BQ803</f>
        <v>0</v>
      </c>
      <c r="E803" s="505">
        <f t="shared" si="818"/>
        <v>0</v>
      </c>
      <c r="F803" s="639">
        <f t="shared" si="113"/>
        <v>0</v>
      </c>
      <c r="G803" s="327"/>
      <c r="H803" s="298">
        <f t="shared" si="114"/>
        <v>0</v>
      </c>
      <c r="I803" s="640"/>
      <c r="J803" s="642"/>
      <c r="K803" s="640"/>
      <c r="L803" s="642"/>
      <c r="M803" s="640"/>
      <c r="N803" s="642"/>
      <c r="O803" s="640"/>
      <c r="P803" s="642"/>
      <c r="Q803" s="640"/>
      <c r="R803" s="642"/>
      <c r="S803" s="640"/>
      <c r="T803" s="642"/>
      <c r="U803" s="640"/>
      <c r="V803" s="642"/>
      <c r="W803" s="640"/>
      <c r="X803" s="642"/>
      <c r="Y803" s="640"/>
      <c r="Z803" s="642"/>
      <c r="AA803" s="640"/>
      <c r="AB803" s="642"/>
      <c r="AC803" s="640"/>
      <c r="AD803" s="642"/>
      <c r="AE803" s="640"/>
      <c r="AF803" s="642"/>
      <c r="AG803" s="640"/>
      <c r="AH803" s="642"/>
      <c r="AI803" s="640"/>
      <c r="AJ803" s="642"/>
      <c r="AK803" s="640"/>
      <c r="AL803" s="642"/>
      <c r="AM803" s="640"/>
      <c r="AN803" s="642"/>
      <c r="AO803" s="640"/>
      <c r="AP803" s="642"/>
      <c r="AQ803" s="640"/>
      <c r="AR803" s="642"/>
      <c r="AS803" s="640"/>
      <c r="AT803" s="642"/>
      <c r="AU803" s="640"/>
      <c r="AV803" s="642"/>
      <c r="AW803" s="640"/>
      <c r="AX803" s="642"/>
      <c r="AY803" s="640"/>
      <c r="AZ803" s="642"/>
      <c r="BA803" s="640"/>
      <c r="BB803" s="642"/>
      <c r="BC803" s="640"/>
      <c r="BD803" s="642"/>
      <c r="BE803" s="640"/>
      <c r="BF803" s="642"/>
      <c r="BG803" s="640"/>
      <c r="BH803" s="642"/>
      <c r="BI803" s="640"/>
      <c r="BJ803" s="642"/>
      <c r="BK803" s="640"/>
      <c r="BL803" s="642"/>
      <c r="BM803" s="640"/>
      <c r="BN803" s="642"/>
      <c r="BO803" s="640"/>
      <c r="BP803" s="642"/>
      <c r="BQ803" s="640"/>
      <c r="BR803" s="642"/>
      <c r="BS803" s="643">
        <f t="shared" si="115"/>
        <v>0</v>
      </c>
      <c r="BT803" s="644">
        <f t="shared" si="116"/>
        <v>0</v>
      </c>
      <c r="BU803" s="644">
        <f t="shared" si="117"/>
        <v>0</v>
      </c>
      <c r="BV803" s="644">
        <f t="shared" si="118"/>
        <v>0</v>
      </c>
      <c r="BW803" s="645">
        <f t="shared" si="477"/>
        <v>0</v>
      </c>
      <c r="BX803" s="338"/>
      <c r="BY803" s="338"/>
      <c r="BZ803" s="338"/>
      <c r="CA803" s="338"/>
      <c r="CB803" s="338"/>
      <c r="CC803" s="338"/>
    </row>
    <row r="804" ht="15.75" customHeight="1">
      <c r="A804" s="338"/>
      <c r="B804" s="338"/>
      <c r="C804" s="818"/>
      <c r="D804" s="638">
        <f t="shared" ref="D804:E804" si="819">I804+K804+M804+O804+Q804+S804+U804+W804+Y804+AA804+AC804+AE804+AG804+AI804+AK804+AM804+AO804+AQ804+AS804+AU804+AW804+AY804+BA804+BC804+BE804+BG804+BI804+BK804+BM804+BO804+BQ804</f>
        <v>0</v>
      </c>
      <c r="E804" s="505">
        <f t="shared" si="819"/>
        <v>0</v>
      </c>
      <c r="F804" s="639">
        <f t="shared" si="113"/>
        <v>0</v>
      </c>
      <c r="G804" s="327"/>
      <c r="H804" s="298">
        <f t="shared" si="114"/>
        <v>0</v>
      </c>
      <c r="I804" s="640"/>
      <c r="J804" s="642"/>
      <c r="K804" s="640"/>
      <c r="L804" s="642"/>
      <c r="M804" s="640"/>
      <c r="N804" s="642"/>
      <c r="O804" s="640"/>
      <c r="P804" s="642"/>
      <c r="Q804" s="640"/>
      <c r="R804" s="642"/>
      <c r="S804" s="640"/>
      <c r="T804" s="642"/>
      <c r="U804" s="640"/>
      <c r="V804" s="642"/>
      <c r="W804" s="640"/>
      <c r="X804" s="642"/>
      <c r="Y804" s="640"/>
      <c r="Z804" s="642"/>
      <c r="AA804" s="640"/>
      <c r="AB804" s="642"/>
      <c r="AC804" s="640"/>
      <c r="AD804" s="642"/>
      <c r="AE804" s="640"/>
      <c r="AF804" s="642"/>
      <c r="AG804" s="640"/>
      <c r="AH804" s="642"/>
      <c r="AI804" s="640"/>
      <c r="AJ804" s="642"/>
      <c r="AK804" s="640"/>
      <c r="AL804" s="642"/>
      <c r="AM804" s="640"/>
      <c r="AN804" s="642"/>
      <c r="AO804" s="640"/>
      <c r="AP804" s="642"/>
      <c r="AQ804" s="640"/>
      <c r="AR804" s="642"/>
      <c r="AS804" s="640"/>
      <c r="AT804" s="642"/>
      <c r="AU804" s="640"/>
      <c r="AV804" s="642"/>
      <c r="AW804" s="640"/>
      <c r="AX804" s="642"/>
      <c r="AY804" s="640"/>
      <c r="AZ804" s="642"/>
      <c r="BA804" s="640"/>
      <c r="BB804" s="642"/>
      <c r="BC804" s="640"/>
      <c r="BD804" s="642"/>
      <c r="BE804" s="640"/>
      <c r="BF804" s="642"/>
      <c r="BG804" s="640"/>
      <c r="BH804" s="642"/>
      <c r="BI804" s="640"/>
      <c r="BJ804" s="642"/>
      <c r="BK804" s="640"/>
      <c r="BL804" s="642"/>
      <c r="BM804" s="640"/>
      <c r="BN804" s="642"/>
      <c r="BO804" s="640"/>
      <c r="BP804" s="642"/>
      <c r="BQ804" s="640"/>
      <c r="BR804" s="642"/>
      <c r="BS804" s="643">
        <f t="shared" si="115"/>
        <v>0</v>
      </c>
      <c r="BT804" s="644">
        <f t="shared" si="116"/>
        <v>0</v>
      </c>
      <c r="BU804" s="644">
        <f t="shared" si="117"/>
        <v>0</v>
      </c>
      <c r="BV804" s="644">
        <f t="shared" si="118"/>
        <v>0</v>
      </c>
      <c r="BW804" s="645">
        <f t="shared" si="477"/>
        <v>0</v>
      </c>
      <c r="BX804" s="338"/>
      <c r="BY804" s="338"/>
      <c r="BZ804" s="338"/>
      <c r="CA804" s="338"/>
      <c r="CB804" s="338"/>
      <c r="CC804" s="338"/>
    </row>
    <row r="805" ht="15.75" customHeight="1">
      <c r="A805" s="338"/>
      <c r="B805" s="338"/>
      <c r="C805" s="818"/>
      <c r="D805" s="638">
        <f t="shared" ref="D805:E805" si="820">I805+K805+M805+O805+Q805+S805+U805+W805+Y805+AA805+AC805+AE805+AG805+AI805+AK805+AM805+AO805+AQ805+AS805+AU805+AW805+AY805+BA805+BC805+BE805+BG805+BI805+BK805+BM805+BO805+BQ805</f>
        <v>0</v>
      </c>
      <c r="E805" s="505">
        <f t="shared" si="820"/>
        <v>0</v>
      </c>
      <c r="F805" s="639">
        <f t="shared" si="113"/>
        <v>0</v>
      </c>
      <c r="G805" s="327"/>
      <c r="H805" s="298">
        <f t="shared" si="114"/>
        <v>0</v>
      </c>
      <c r="I805" s="640"/>
      <c r="J805" s="642"/>
      <c r="K805" s="640"/>
      <c r="L805" s="642"/>
      <c r="M805" s="640"/>
      <c r="N805" s="642"/>
      <c r="O805" s="640"/>
      <c r="P805" s="642"/>
      <c r="Q805" s="640"/>
      <c r="R805" s="642"/>
      <c r="S805" s="640"/>
      <c r="T805" s="642"/>
      <c r="U805" s="640"/>
      <c r="V805" s="642"/>
      <c r="W805" s="640"/>
      <c r="X805" s="642"/>
      <c r="Y805" s="640"/>
      <c r="Z805" s="642"/>
      <c r="AA805" s="640"/>
      <c r="AB805" s="642"/>
      <c r="AC805" s="640"/>
      <c r="AD805" s="642"/>
      <c r="AE805" s="640"/>
      <c r="AF805" s="642"/>
      <c r="AG805" s="640"/>
      <c r="AH805" s="642"/>
      <c r="AI805" s="640"/>
      <c r="AJ805" s="642"/>
      <c r="AK805" s="640"/>
      <c r="AL805" s="642"/>
      <c r="AM805" s="640"/>
      <c r="AN805" s="642"/>
      <c r="AO805" s="640"/>
      <c r="AP805" s="642"/>
      <c r="AQ805" s="640"/>
      <c r="AR805" s="642"/>
      <c r="AS805" s="640"/>
      <c r="AT805" s="642"/>
      <c r="AU805" s="640"/>
      <c r="AV805" s="642"/>
      <c r="AW805" s="640"/>
      <c r="AX805" s="642"/>
      <c r="AY805" s="640"/>
      <c r="AZ805" s="642"/>
      <c r="BA805" s="640"/>
      <c r="BB805" s="642"/>
      <c r="BC805" s="640"/>
      <c r="BD805" s="642"/>
      <c r="BE805" s="640"/>
      <c r="BF805" s="642"/>
      <c r="BG805" s="640"/>
      <c r="BH805" s="642"/>
      <c r="BI805" s="640"/>
      <c r="BJ805" s="642"/>
      <c r="BK805" s="640"/>
      <c r="BL805" s="642"/>
      <c r="BM805" s="640"/>
      <c r="BN805" s="642"/>
      <c r="BO805" s="640"/>
      <c r="BP805" s="642"/>
      <c r="BQ805" s="640"/>
      <c r="BR805" s="642"/>
      <c r="BS805" s="643">
        <f t="shared" si="115"/>
        <v>0</v>
      </c>
      <c r="BT805" s="644">
        <f t="shared" si="116"/>
        <v>0</v>
      </c>
      <c r="BU805" s="644">
        <f t="shared" si="117"/>
        <v>0</v>
      </c>
      <c r="BV805" s="644">
        <f t="shared" si="118"/>
        <v>0</v>
      </c>
      <c r="BW805" s="645">
        <f t="shared" si="477"/>
        <v>0</v>
      </c>
      <c r="BX805" s="338"/>
      <c r="BY805" s="338"/>
      <c r="BZ805" s="338"/>
      <c r="CA805" s="338"/>
      <c r="CB805" s="338"/>
      <c r="CC805" s="338"/>
    </row>
    <row r="806" ht="15.75" customHeight="1">
      <c r="A806" s="338"/>
      <c r="B806" s="338"/>
      <c r="C806" s="818"/>
      <c r="D806" s="638">
        <f t="shared" ref="D806:E806" si="821">I806+K806+M806+O806+Q806+S806+U806+W806+Y806+AA806+AC806+AE806+AG806+AI806+AK806+AM806+AO806+AQ806+AS806+AU806+AW806+AY806+BA806+BC806+BE806+BG806+BI806+BK806+BM806+BO806+BQ806</f>
        <v>0</v>
      </c>
      <c r="E806" s="505">
        <f t="shared" si="821"/>
        <v>0</v>
      </c>
      <c r="F806" s="639">
        <f t="shared" si="113"/>
        <v>0</v>
      </c>
      <c r="G806" s="327"/>
      <c r="H806" s="298">
        <f t="shared" si="114"/>
        <v>0</v>
      </c>
      <c r="I806" s="640"/>
      <c r="J806" s="642"/>
      <c r="K806" s="640"/>
      <c r="L806" s="642"/>
      <c r="M806" s="640"/>
      <c r="N806" s="642"/>
      <c r="O806" s="640"/>
      <c r="P806" s="642"/>
      <c r="Q806" s="640"/>
      <c r="R806" s="642"/>
      <c r="S806" s="640"/>
      <c r="T806" s="642"/>
      <c r="U806" s="640"/>
      <c r="V806" s="642"/>
      <c r="W806" s="640"/>
      <c r="X806" s="642"/>
      <c r="Y806" s="640"/>
      <c r="Z806" s="642"/>
      <c r="AA806" s="640"/>
      <c r="AB806" s="642"/>
      <c r="AC806" s="640"/>
      <c r="AD806" s="642"/>
      <c r="AE806" s="640"/>
      <c r="AF806" s="642"/>
      <c r="AG806" s="640"/>
      <c r="AH806" s="642"/>
      <c r="AI806" s="640"/>
      <c r="AJ806" s="642"/>
      <c r="AK806" s="640"/>
      <c r="AL806" s="642"/>
      <c r="AM806" s="640"/>
      <c r="AN806" s="642"/>
      <c r="AO806" s="640"/>
      <c r="AP806" s="642"/>
      <c r="AQ806" s="640"/>
      <c r="AR806" s="642"/>
      <c r="AS806" s="640"/>
      <c r="AT806" s="642"/>
      <c r="AU806" s="640"/>
      <c r="AV806" s="642"/>
      <c r="AW806" s="640"/>
      <c r="AX806" s="642"/>
      <c r="AY806" s="640"/>
      <c r="AZ806" s="642"/>
      <c r="BA806" s="640"/>
      <c r="BB806" s="642"/>
      <c r="BC806" s="640"/>
      <c r="BD806" s="642"/>
      <c r="BE806" s="640"/>
      <c r="BF806" s="642"/>
      <c r="BG806" s="640"/>
      <c r="BH806" s="642"/>
      <c r="BI806" s="640"/>
      <c r="BJ806" s="642"/>
      <c r="BK806" s="640"/>
      <c r="BL806" s="642"/>
      <c r="BM806" s="640"/>
      <c r="BN806" s="642"/>
      <c r="BO806" s="640"/>
      <c r="BP806" s="642"/>
      <c r="BQ806" s="640"/>
      <c r="BR806" s="642"/>
      <c r="BS806" s="643">
        <f t="shared" si="115"/>
        <v>0</v>
      </c>
      <c r="BT806" s="644">
        <f t="shared" si="116"/>
        <v>0</v>
      </c>
      <c r="BU806" s="644">
        <f t="shared" si="117"/>
        <v>0</v>
      </c>
      <c r="BV806" s="644">
        <f t="shared" si="118"/>
        <v>0</v>
      </c>
      <c r="BW806" s="645">
        <f t="shared" si="477"/>
        <v>0</v>
      </c>
      <c r="BX806" s="338"/>
      <c r="BY806" s="338"/>
      <c r="BZ806" s="338"/>
      <c r="CA806" s="338"/>
      <c r="CB806" s="338"/>
      <c r="CC806" s="338"/>
    </row>
    <row r="807" ht="15.75" customHeight="1">
      <c r="A807" s="338"/>
      <c r="B807" s="338"/>
      <c r="C807" s="818"/>
      <c r="D807" s="638">
        <f t="shared" ref="D807:E807" si="822">I807+K807+M807+O807+Q807+S807+U807+W807+Y807+AA807+AC807+AE807+AG807+AI807+AK807+AM807+AO807+AQ807+AS807+AU807+AW807+AY807+BA807+BC807+BE807+BG807+BI807+BK807+BM807+BO807+BQ807</f>
        <v>0</v>
      </c>
      <c r="E807" s="505">
        <f t="shared" si="822"/>
        <v>0</v>
      </c>
      <c r="F807" s="639">
        <f t="shared" si="113"/>
        <v>0</v>
      </c>
      <c r="G807" s="327"/>
      <c r="H807" s="298">
        <f t="shared" si="114"/>
        <v>0</v>
      </c>
      <c r="I807" s="640"/>
      <c r="J807" s="642"/>
      <c r="K807" s="640"/>
      <c r="L807" s="642"/>
      <c r="M807" s="640"/>
      <c r="N807" s="642"/>
      <c r="O807" s="640"/>
      <c r="P807" s="642"/>
      <c r="Q807" s="640"/>
      <c r="R807" s="642"/>
      <c r="S807" s="640"/>
      <c r="T807" s="642"/>
      <c r="U807" s="640"/>
      <c r="V807" s="642"/>
      <c r="W807" s="640"/>
      <c r="X807" s="642"/>
      <c r="Y807" s="640"/>
      <c r="Z807" s="642"/>
      <c r="AA807" s="640"/>
      <c r="AB807" s="642"/>
      <c r="AC807" s="640"/>
      <c r="AD807" s="642"/>
      <c r="AE807" s="640"/>
      <c r="AF807" s="642"/>
      <c r="AG807" s="640"/>
      <c r="AH807" s="642"/>
      <c r="AI807" s="640"/>
      <c r="AJ807" s="642"/>
      <c r="AK807" s="640"/>
      <c r="AL807" s="642"/>
      <c r="AM807" s="640"/>
      <c r="AN807" s="642"/>
      <c r="AO807" s="640"/>
      <c r="AP807" s="642"/>
      <c r="AQ807" s="640"/>
      <c r="AR807" s="642"/>
      <c r="AS807" s="640"/>
      <c r="AT807" s="642"/>
      <c r="AU807" s="640"/>
      <c r="AV807" s="642"/>
      <c r="AW807" s="640"/>
      <c r="AX807" s="642"/>
      <c r="AY807" s="640"/>
      <c r="AZ807" s="642"/>
      <c r="BA807" s="640"/>
      <c r="BB807" s="642"/>
      <c r="BC807" s="640"/>
      <c r="BD807" s="642"/>
      <c r="BE807" s="640"/>
      <c r="BF807" s="642"/>
      <c r="BG807" s="640"/>
      <c r="BH807" s="642"/>
      <c r="BI807" s="640"/>
      <c r="BJ807" s="642"/>
      <c r="BK807" s="640"/>
      <c r="BL807" s="642"/>
      <c r="BM807" s="640"/>
      <c r="BN807" s="642"/>
      <c r="BO807" s="640"/>
      <c r="BP807" s="642"/>
      <c r="BQ807" s="640"/>
      <c r="BR807" s="642"/>
      <c r="BS807" s="643">
        <f t="shared" si="115"/>
        <v>0</v>
      </c>
      <c r="BT807" s="644">
        <f t="shared" si="116"/>
        <v>0</v>
      </c>
      <c r="BU807" s="644">
        <f t="shared" si="117"/>
        <v>0</v>
      </c>
      <c r="BV807" s="644">
        <f t="shared" si="118"/>
        <v>0</v>
      </c>
      <c r="BW807" s="645">
        <f t="shared" si="477"/>
        <v>0</v>
      </c>
      <c r="BX807" s="338"/>
      <c r="BY807" s="338"/>
      <c r="BZ807" s="338"/>
      <c r="CA807" s="338"/>
      <c r="CB807" s="338"/>
      <c r="CC807" s="338"/>
    </row>
    <row r="808" ht="15.75" customHeight="1">
      <c r="A808" s="338"/>
      <c r="B808" s="338"/>
      <c r="C808" s="818"/>
      <c r="D808" s="638">
        <f t="shared" ref="D808:E808" si="823">I808+K808+M808+O808+Q808+S808+U808+W808+Y808+AA808+AC808+AE808+AG808+AI808+AK808+AM808+AO808+AQ808+AS808+AU808+AW808+AY808+BA808+BC808+BE808+BG808+BI808+BK808+BM808+BO808+BQ808</f>
        <v>0</v>
      </c>
      <c r="E808" s="505">
        <f t="shared" si="823"/>
        <v>0</v>
      </c>
      <c r="F808" s="639">
        <f t="shared" si="113"/>
        <v>0</v>
      </c>
      <c r="G808" s="327"/>
      <c r="H808" s="298">
        <f t="shared" si="114"/>
        <v>0</v>
      </c>
      <c r="I808" s="640"/>
      <c r="J808" s="642"/>
      <c r="K808" s="640"/>
      <c r="L808" s="642"/>
      <c r="M808" s="640"/>
      <c r="N808" s="642"/>
      <c r="O808" s="640"/>
      <c r="P808" s="642"/>
      <c r="Q808" s="640"/>
      <c r="R808" s="642"/>
      <c r="S808" s="640"/>
      <c r="T808" s="642"/>
      <c r="U808" s="640"/>
      <c r="V808" s="642"/>
      <c r="W808" s="640"/>
      <c r="X808" s="642"/>
      <c r="Y808" s="640"/>
      <c r="Z808" s="642"/>
      <c r="AA808" s="640"/>
      <c r="AB808" s="642"/>
      <c r="AC808" s="640"/>
      <c r="AD808" s="642"/>
      <c r="AE808" s="640"/>
      <c r="AF808" s="642"/>
      <c r="AG808" s="640"/>
      <c r="AH808" s="642"/>
      <c r="AI808" s="640"/>
      <c r="AJ808" s="642"/>
      <c r="AK808" s="640"/>
      <c r="AL808" s="642"/>
      <c r="AM808" s="640"/>
      <c r="AN808" s="642"/>
      <c r="AO808" s="640"/>
      <c r="AP808" s="642"/>
      <c r="AQ808" s="640"/>
      <c r="AR808" s="642"/>
      <c r="AS808" s="640"/>
      <c r="AT808" s="642"/>
      <c r="AU808" s="640"/>
      <c r="AV808" s="642"/>
      <c r="AW808" s="640"/>
      <c r="AX808" s="642"/>
      <c r="AY808" s="640"/>
      <c r="AZ808" s="642"/>
      <c r="BA808" s="640"/>
      <c r="BB808" s="642"/>
      <c r="BC808" s="640"/>
      <c r="BD808" s="642"/>
      <c r="BE808" s="640"/>
      <c r="BF808" s="642"/>
      <c r="BG808" s="640"/>
      <c r="BH808" s="642"/>
      <c r="BI808" s="640"/>
      <c r="BJ808" s="642"/>
      <c r="BK808" s="640"/>
      <c r="BL808" s="642"/>
      <c r="BM808" s="640"/>
      <c r="BN808" s="642"/>
      <c r="BO808" s="640"/>
      <c r="BP808" s="642"/>
      <c r="BQ808" s="640"/>
      <c r="BR808" s="642"/>
      <c r="BS808" s="643">
        <f t="shared" si="115"/>
        <v>0</v>
      </c>
      <c r="BT808" s="644">
        <f t="shared" si="116"/>
        <v>0</v>
      </c>
      <c r="BU808" s="644">
        <f t="shared" si="117"/>
        <v>0</v>
      </c>
      <c r="BV808" s="644">
        <f t="shared" si="118"/>
        <v>0</v>
      </c>
      <c r="BW808" s="645">
        <f t="shared" si="477"/>
        <v>0</v>
      </c>
      <c r="BX808" s="338"/>
      <c r="BY808" s="338"/>
      <c r="BZ808" s="338"/>
      <c r="CA808" s="338"/>
      <c r="CB808" s="338"/>
      <c r="CC808" s="338"/>
    </row>
    <row r="809" ht="15.75" customHeight="1">
      <c r="A809" s="338"/>
      <c r="B809" s="338"/>
      <c r="C809" s="818"/>
      <c r="D809" s="638">
        <f t="shared" ref="D809:E809" si="824">I809+K809+M809+O809+Q809+S809+U809+W809+Y809+AA809+AC809+AE809+AG809+AI809+AK809+AM809+AO809+AQ809+AS809+AU809+AW809+AY809+BA809+BC809+BE809+BG809+BI809+BK809+BM809+BO809+BQ809</f>
        <v>0</v>
      </c>
      <c r="E809" s="505">
        <f t="shared" si="824"/>
        <v>0</v>
      </c>
      <c r="F809" s="639">
        <f t="shared" si="113"/>
        <v>0</v>
      </c>
      <c r="G809" s="327"/>
      <c r="H809" s="298">
        <f t="shared" si="114"/>
        <v>0</v>
      </c>
      <c r="I809" s="640"/>
      <c r="J809" s="642"/>
      <c r="K809" s="640"/>
      <c r="L809" s="642"/>
      <c r="M809" s="640"/>
      <c r="N809" s="642"/>
      <c r="O809" s="640"/>
      <c r="P809" s="642"/>
      <c r="Q809" s="640"/>
      <c r="R809" s="642"/>
      <c r="S809" s="640"/>
      <c r="T809" s="642"/>
      <c r="U809" s="640"/>
      <c r="V809" s="642"/>
      <c r="W809" s="640"/>
      <c r="X809" s="642"/>
      <c r="Y809" s="640"/>
      <c r="Z809" s="642"/>
      <c r="AA809" s="640"/>
      <c r="AB809" s="642"/>
      <c r="AC809" s="640"/>
      <c r="AD809" s="642"/>
      <c r="AE809" s="640"/>
      <c r="AF809" s="642"/>
      <c r="AG809" s="640"/>
      <c r="AH809" s="642"/>
      <c r="AI809" s="640"/>
      <c r="AJ809" s="642"/>
      <c r="AK809" s="640"/>
      <c r="AL809" s="642"/>
      <c r="AM809" s="640"/>
      <c r="AN809" s="642"/>
      <c r="AO809" s="640"/>
      <c r="AP809" s="642"/>
      <c r="AQ809" s="640"/>
      <c r="AR809" s="642"/>
      <c r="AS809" s="640"/>
      <c r="AT809" s="642"/>
      <c r="AU809" s="640"/>
      <c r="AV809" s="642"/>
      <c r="AW809" s="640"/>
      <c r="AX809" s="642"/>
      <c r="AY809" s="640"/>
      <c r="AZ809" s="642"/>
      <c r="BA809" s="640"/>
      <c r="BB809" s="642"/>
      <c r="BC809" s="640"/>
      <c r="BD809" s="642"/>
      <c r="BE809" s="640"/>
      <c r="BF809" s="642"/>
      <c r="BG809" s="640"/>
      <c r="BH809" s="642"/>
      <c r="BI809" s="640"/>
      <c r="BJ809" s="642"/>
      <c r="BK809" s="640"/>
      <c r="BL809" s="642"/>
      <c r="BM809" s="640"/>
      <c r="BN809" s="642"/>
      <c r="BO809" s="640"/>
      <c r="BP809" s="642"/>
      <c r="BQ809" s="640"/>
      <c r="BR809" s="642"/>
      <c r="BS809" s="643">
        <f t="shared" si="115"/>
        <v>0</v>
      </c>
      <c r="BT809" s="644">
        <f t="shared" si="116"/>
        <v>0</v>
      </c>
      <c r="BU809" s="644">
        <f t="shared" si="117"/>
        <v>0</v>
      </c>
      <c r="BV809" s="644">
        <f t="shared" si="118"/>
        <v>0</v>
      </c>
      <c r="BW809" s="645">
        <f t="shared" si="477"/>
        <v>0</v>
      </c>
      <c r="BX809" s="338"/>
      <c r="BY809" s="338"/>
      <c r="BZ809" s="338"/>
      <c r="CA809" s="338"/>
      <c r="CB809" s="338"/>
      <c r="CC809" s="338"/>
    </row>
    <row r="810" ht="15.75" customHeight="1">
      <c r="A810" s="338"/>
      <c r="B810" s="338"/>
      <c r="C810" s="818"/>
      <c r="D810" s="638">
        <f t="shared" ref="D810:E810" si="825">I810+K810+M810+O810+Q810+S810+U810+W810+Y810+AA810+AC810+AE810+AG810+AI810+AK810+AM810+AO810+AQ810+AS810+AU810+AW810+AY810+BA810+BC810+BE810+BG810+BI810+BK810+BM810+BO810+BQ810</f>
        <v>0</v>
      </c>
      <c r="E810" s="505">
        <f t="shared" si="825"/>
        <v>0</v>
      </c>
      <c r="F810" s="639">
        <f t="shared" si="113"/>
        <v>0</v>
      </c>
      <c r="G810" s="327"/>
      <c r="H810" s="298">
        <f t="shared" si="114"/>
        <v>0</v>
      </c>
      <c r="I810" s="640"/>
      <c r="J810" s="642"/>
      <c r="K810" s="640"/>
      <c r="L810" s="642"/>
      <c r="M810" s="640"/>
      <c r="N810" s="642"/>
      <c r="O810" s="640"/>
      <c r="P810" s="642"/>
      <c r="Q810" s="640"/>
      <c r="R810" s="642"/>
      <c r="S810" s="640"/>
      <c r="T810" s="642"/>
      <c r="U810" s="640"/>
      <c r="V810" s="642"/>
      <c r="W810" s="640"/>
      <c r="X810" s="642"/>
      <c r="Y810" s="640"/>
      <c r="Z810" s="642"/>
      <c r="AA810" s="640"/>
      <c r="AB810" s="642"/>
      <c r="AC810" s="640"/>
      <c r="AD810" s="642"/>
      <c r="AE810" s="640"/>
      <c r="AF810" s="642"/>
      <c r="AG810" s="640"/>
      <c r="AH810" s="642"/>
      <c r="AI810" s="640"/>
      <c r="AJ810" s="642"/>
      <c r="AK810" s="640"/>
      <c r="AL810" s="642"/>
      <c r="AM810" s="640"/>
      <c r="AN810" s="642"/>
      <c r="AO810" s="640"/>
      <c r="AP810" s="642"/>
      <c r="AQ810" s="640"/>
      <c r="AR810" s="642"/>
      <c r="AS810" s="640"/>
      <c r="AT810" s="642"/>
      <c r="AU810" s="640"/>
      <c r="AV810" s="642"/>
      <c r="AW810" s="640"/>
      <c r="AX810" s="642"/>
      <c r="AY810" s="640"/>
      <c r="AZ810" s="642"/>
      <c r="BA810" s="640"/>
      <c r="BB810" s="642"/>
      <c r="BC810" s="640"/>
      <c r="BD810" s="642"/>
      <c r="BE810" s="640"/>
      <c r="BF810" s="642"/>
      <c r="BG810" s="640"/>
      <c r="BH810" s="642"/>
      <c r="BI810" s="640"/>
      <c r="BJ810" s="642"/>
      <c r="BK810" s="640"/>
      <c r="BL810" s="642"/>
      <c r="BM810" s="640"/>
      <c r="BN810" s="642"/>
      <c r="BO810" s="640"/>
      <c r="BP810" s="642"/>
      <c r="BQ810" s="640"/>
      <c r="BR810" s="642"/>
      <c r="BS810" s="643">
        <f t="shared" si="115"/>
        <v>0</v>
      </c>
      <c r="BT810" s="644">
        <f t="shared" si="116"/>
        <v>0</v>
      </c>
      <c r="BU810" s="644">
        <f t="shared" si="117"/>
        <v>0</v>
      </c>
      <c r="BV810" s="644">
        <f t="shared" si="118"/>
        <v>0</v>
      </c>
      <c r="BW810" s="645">
        <f t="shared" si="477"/>
        <v>0</v>
      </c>
      <c r="BX810" s="338"/>
      <c r="BY810" s="338"/>
      <c r="BZ810" s="338"/>
      <c r="CA810" s="338"/>
      <c r="CB810" s="338"/>
      <c r="CC810" s="338"/>
    </row>
    <row r="811" ht="15.75" customHeight="1">
      <c r="A811" s="338"/>
      <c r="B811" s="338"/>
      <c r="C811" s="818"/>
      <c r="D811" s="638">
        <f t="shared" ref="D811:E811" si="826">I811+K811+M811+O811+Q811+S811+U811+W811+Y811+AA811+AC811+AE811+AG811+AI811+AK811+AM811+AO811+AQ811+AS811+AU811+AW811+AY811+BA811+BC811+BE811+BG811+BI811+BK811+BM811+BO811+BQ811</f>
        <v>0</v>
      </c>
      <c r="E811" s="505">
        <f t="shared" si="826"/>
        <v>0</v>
      </c>
      <c r="F811" s="639">
        <f t="shared" si="113"/>
        <v>0</v>
      </c>
      <c r="G811" s="327"/>
      <c r="H811" s="298">
        <f t="shared" si="114"/>
        <v>0</v>
      </c>
      <c r="I811" s="640"/>
      <c r="J811" s="642"/>
      <c r="K811" s="640"/>
      <c r="L811" s="642"/>
      <c r="M811" s="640"/>
      <c r="N811" s="642"/>
      <c r="O811" s="640"/>
      <c r="P811" s="642"/>
      <c r="Q811" s="640"/>
      <c r="R811" s="642"/>
      <c r="S811" s="640"/>
      <c r="T811" s="642"/>
      <c r="U811" s="640"/>
      <c r="V811" s="642"/>
      <c r="W811" s="640"/>
      <c r="X811" s="642"/>
      <c r="Y811" s="640"/>
      <c r="Z811" s="642"/>
      <c r="AA811" s="640"/>
      <c r="AB811" s="642"/>
      <c r="AC811" s="640"/>
      <c r="AD811" s="642"/>
      <c r="AE811" s="640"/>
      <c r="AF811" s="642"/>
      <c r="AG811" s="640"/>
      <c r="AH811" s="642"/>
      <c r="AI811" s="640"/>
      <c r="AJ811" s="642"/>
      <c r="AK811" s="640"/>
      <c r="AL811" s="642"/>
      <c r="AM811" s="640"/>
      <c r="AN811" s="642"/>
      <c r="AO811" s="640"/>
      <c r="AP811" s="642"/>
      <c r="AQ811" s="640"/>
      <c r="AR811" s="642"/>
      <c r="AS811" s="640"/>
      <c r="AT811" s="642"/>
      <c r="AU811" s="640"/>
      <c r="AV811" s="642"/>
      <c r="AW811" s="640"/>
      <c r="AX811" s="642"/>
      <c r="AY811" s="640"/>
      <c r="AZ811" s="642"/>
      <c r="BA811" s="640"/>
      <c r="BB811" s="642"/>
      <c r="BC811" s="640"/>
      <c r="BD811" s="642"/>
      <c r="BE811" s="640"/>
      <c r="BF811" s="642"/>
      <c r="BG811" s="640"/>
      <c r="BH811" s="642"/>
      <c r="BI811" s="640"/>
      <c r="BJ811" s="642"/>
      <c r="BK811" s="640"/>
      <c r="BL811" s="642"/>
      <c r="BM811" s="640"/>
      <c r="BN811" s="642"/>
      <c r="BO811" s="640"/>
      <c r="BP811" s="642"/>
      <c r="BQ811" s="640"/>
      <c r="BR811" s="642"/>
      <c r="BS811" s="643">
        <f t="shared" si="115"/>
        <v>0</v>
      </c>
      <c r="BT811" s="644">
        <f t="shared" si="116"/>
        <v>0</v>
      </c>
      <c r="BU811" s="644">
        <f t="shared" si="117"/>
        <v>0</v>
      </c>
      <c r="BV811" s="644">
        <f t="shared" si="118"/>
        <v>0</v>
      </c>
      <c r="BW811" s="645">
        <f t="shared" si="477"/>
        <v>0</v>
      </c>
      <c r="BX811" s="338"/>
      <c r="BY811" s="338"/>
      <c r="BZ811" s="338"/>
      <c r="CA811" s="338"/>
      <c r="CB811" s="338"/>
      <c r="CC811" s="338"/>
    </row>
    <row r="812" ht="15.75" customHeight="1">
      <c r="A812" s="338"/>
      <c r="B812" s="338"/>
      <c r="C812" s="818"/>
      <c r="D812" s="638">
        <f t="shared" ref="D812:E812" si="827">I812+K812+M812+O812+Q812+S812+U812+W812+Y812+AA812+AC812+AE812+AG812+AI812+AK812+AM812+AO812+AQ812+AS812+AU812+AW812+AY812+BA812+BC812+BE812+BG812+BI812+BK812+BM812+BO812+BQ812</f>
        <v>0</v>
      </c>
      <c r="E812" s="505">
        <f t="shared" si="827"/>
        <v>0</v>
      </c>
      <c r="F812" s="639">
        <f t="shared" si="113"/>
        <v>0</v>
      </c>
      <c r="G812" s="327"/>
      <c r="H812" s="298">
        <f t="shared" si="114"/>
        <v>0</v>
      </c>
      <c r="I812" s="640"/>
      <c r="J812" s="642"/>
      <c r="K812" s="640"/>
      <c r="L812" s="642"/>
      <c r="M812" s="640"/>
      <c r="N812" s="642"/>
      <c r="O812" s="640"/>
      <c r="P812" s="642"/>
      <c r="Q812" s="640"/>
      <c r="R812" s="642"/>
      <c r="S812" s="640"/>
      <c r="T812" s="642"/>
      <c r="U812" s="640"/>
      <c r="V812" s="642"/>
      <c r="W812" s="640"/>
      <c r="X812" s="642"/>
      <c r="Y812" s="640"/>
      <c r="Z812" s="642"/>
      <c r="AA812" s="640"/>
      <c r="AB812" s="642"/>
      <c r="AC812" s="640"/>
      <c r="AD812" s="642"/>
      <c r="AE812" s="640"/>
      <c r="AF812" s="642"/>
      <c r="AG812" s="640"/>
      <c r="AH812" s="642"/>
      <c r="AI812" s="640"/>
      <c r="AJ812" s="642"/>
      <c r="AK812" s="640"/>
      <c r="AL812" s="642"/>
      <c r="AM812" s="640"/>
      <c r="AN812" s="642"/>
      <c r="AO812" s="640"/>
      <c r="AP812" s="642"/>
      <c r="AQ812" s="640"/>
      <c r="AR812" s="642"/>
      <c r="AS812" s="640"/>
      <c r="AT812" s="642"/>
      <c r="AU812" s="640"/>
      <c r="AV812" s="642"/>
      <c r="AW812" s="640"/>
      <c r="AX812" s="642"/>
      <c r="AY812" s="640"/>
      <c r="AZ812" s="642"/>
      <c r="BA812" s="640"/>
      <c r="BB812" s="642"/>
      <c r="BC812" s="640"/>
      <c r="BD812" s="642"/>
      <c r="BE812" s="640"/>
      <c r="BF812" s="642"/>
      <c r="BG812" s="640"/>
      <c r="BH812" s="642"/>
      <c r="BI812" s="640"/>
      <c r="BJ812" s="642"/>
      <c r="BK812" s="640"/>
      <c r="BL812" s="642"/>
      <c r="BM812" s="640"/>
      <c r="BN812" s="642"/>
      <c r="BO812" s="640"/>
      <c r="BP812" s="642"/>
      <c r="BQ812" s="640"/>
      <c r="BR812" s="642"/>
      <c r="BS812" s="643">
        <f t="shared" si="115"/>
        <v>0</v>
      </c>
      <c r="BT812" s="644">
        <f t="shared" si="116"/>
        <v>0</v>
      </c>
      <c r="BU812" s="644">
        <f t="shared" si="117"/>
        <v>0</v>
      </c>
      <c r="BV812" s="644">
        <f t="shared" si="118"/>
        <v>0</v>
      </c>
      <c r="BW812" s="645">
        <f t="shared" si="477"/>
        <v>0</v>
      </c>
      <c r="BX812" s="338"/>
      <c r="BY812" s="338"/>
      <c r="BZ812" s="338"/>
      <c r="CA812" s="338"/>
      <c r="CB812" s="338"/>
      <c r="CC812" s="338"/>
    </row>
    <row r="813" ht="15.75" customHeight="1">
      <c r="A813" s="338"/>
      <c r="B813" s="338"/>
      <c r="C813" s="818"/>
      <c r="D813" s="638">
        <f t="shared" ref="D813:E813" si="828">I813+K813+M813+O813+Q813+S813+U813+W813+Y813+AA813+AC813+AE813+AG813+AI813+AK813+AM813+AO813+AQ813+AS813+AU813+AW813+AY813+BA813+BC813+BE813+BG813+BI813+BK813+BM813+BO813+BQ813</f>
        <v>0</v>
      </c>
      <c r="E813" s="505">
        <f t="shared" si="828"/>
        <v>0</v>
      </c>
      <c r="F813" s="639">
        <f t="shared" si="113"/>
        <v>0</v>
      </c>
      <c r="G813" s="327"/>
      <c r="H813" s="298">
        <f t="shared" si="114"/>
        <v>0</v>
      </c>
      <c r="I813" s="640"/>
      <c r="J813" s="642"/>
      <c r="K813" s="640"/>
      <c r="L813" s="642"/>
      <c r="M813" s="640"/>
      <c r="N813" s="642"/>
      <c r="O813" s="640"/>
      <c r="P813" s="642"/>
      <c r="Q813" s="640"/>
      <c r="R813" s="642"/>
      <c r="S813" s="640"/>
      <c r="T813" s="642"/>
      <c r="U813" s="640"/>
      <c r="V813" s="642"/>
      <c r="W813" s="640"/>
      <c r="X813" s="642"/>
      <c r="Y813" s="640"/>
      <c r="Z813" s="642"/>
      <c r="AA813" s="640"/>
      <c r="AB813" s="642"/>
      <c r="AC813" s="640"/>
      <c r="AD813" s="642"/>
      <c r="AE813" s="640"/>
      <c r="AF813" s="642"/>
      <c r="AG813" s="640"/>
      <c r="AH813" s="642"/>
      <c r="AI813" s="640"/>
      <c r="AJ813" s="642"/>
      <c r="AK813" s="640"/>
      <c r="AL813" s="642"/>
      <c r="AM813" s="640"/>
      <c r="AN813" s="642"/>
      <c r="AO813" s="640"/>
      <c r="AP813" s="642"/>
      <c r="AQ813" s="640"/>
      <c r="AR813" s="642"/>
      <c r="AS813" s="640"/>
      <c r="AT813" s="642"/>
      <c r="AU813" s="640"/>
      <c r="AV813" s="642"/>
      <c r="AW813" s="640"/>
      <c r="AX813" s="642"/>
      <c r="AY813" s="640"/>
      <c r="AZ813" s="642"/>
      <c r="BA813" s="640"/>
      <c r="BB813" s="642"/>
      <c r="BC813" s="640"/>
      <c r="BD813" s="642"/>
      <c r="BE813" s="640"/>
      <c r="BF813" s="642"/>
      <c r="BG813" s="640"/>
      <c r="BH813" s="642"/>
      <c r="BI813" s="640"/>
      <c r="BJ813" s="642"/>
      <c r="BK813" s="640"/>
      <c r="BL813" s="642"/>
      <c r="BM813" s="640"/>
      <c r="BN813" s="642"/>
      <c r="BO813" s="640"/>
      <c r="BP813" s="642"/>
      <c r="BQ813" s="640"/>
      <c r="BR813" s="642"/>
      <c r="BS813" s="643">
        <f t="shared" si="115"/>
        <v>0</v>
      </c>
      <c r="BT813" s="644">
        <f t="shared" si="116"/>
        <v>0</v>
      </c>
      <c r="BU813" s="644">
        <f t="shared" si="117"/>
        <v>0</v>
      </c>
      <c r="BV813" s="644">
        <f t="shared" si="118"/>
        <v>0</v>
      </c>
      <c r="BW813" s="645">
        <f t="shared" si="477"/>
        <v>0</v>
      </c>
      <c r="BX813" s="338"/>
      <c r="BY813" s="338"/>
      <c r="BZ813" s="338"/>
      <c r="CA813" s="338"/>
      <c r="CB813" s="338"/>
      <c r="CC813" s="338"/>
    </row>
    <row r="814" ht="15.75" customHeight="1">
      <c r="A814" s="338"/>
      <c r="B814" s="338"/>
      <c r="C814" s="818"/>
      <c r="D814" s="638">
        <f t="shared" ref="D814:E814" si="829">I814+K814+M814+O814+Q814+S814+U814+W814+Y814+AA814+AC814+AE814+AG814+AI814+AK814+AM814+AO814+AQ814+AS814+AU814+AW814+AY814+BA814+BC814+BE814+BG814+BI814+BK814+BM814+BO814+BQ814</f>
        <v>0</v>
      </c>
      <c r="E814" s="505">
        <f t="shared" si="829"/>
        <v>0</v>
      </c>
      <c r="F814" s="639">
        <f t="shared" si="113"/>
        <v>0</v>
      </c>
      <c r="G814" s="327"/>
      <c r="H814" s="298">
        <f t="shared" si="114"/>
        <v>0</v>
      </c>
      <c r="I814" s="640"/>
      <c r="J814" s="642"/>
      <c r="K814" s="640"/>
      <c r="L814" s="642"/>
      <c r="M814" s="640"/>
      <c r="N814" s="642"/>
      <c r="O814" s="640"/>
      <c r="P814" s="642"/>
      <c r="Q814" s="640"/>
      <c r="R814" s="642"/>
      <c r="S814" s="640"/>
      <c r="T814" s="642"/>
      <c r="U814" s="640"/>
      <c r="V814" s="642"/>
      <c r="W814" s="640"/>
      <c r="X814" s="642"/>
      <c r="Y814" s="640"/>
      <c r="Z814" s="642"/>
      <c r="AA814" s="640"/>
      <c r="AB814" s="642"/>
      <c r="AC814" s="640"/>
      <c r="AD814" s="642"/>
      <c r="AE814" s="640"/>
      <c r="AF814" s="642"/>
      <c r="AG814" s="640"/>
      <c r="AH814" s="642"/>
      <c r="AI814" s="640"/>
      <c r="AJ814" s="642"/>
      <c r="AK814" s="640"/>
      <c r="AL814" s="642"/>
      <c r="AM814" s="640"/>
      <c r="AN814" s="642"/>
      <c r="AO814" s="640"/>
      <c r="AP814" s="642"/>
      <c r="AQ814" s="640"/>
      <c r="AR814" s="642"/>
      <c r="AS814" s="640"/>
      <c r="AT814" s="642"/>
      <c r="AU814" s="640"/>
      <c r="AV814" s="642"/>
      <c r="AW814" s="640"/>
      <c r="AX814" s="642"/>
      <c r="AY814" s="640"/>
      <c r="AZ814" s="642"/>
      <c r="BA814" s="640"/>
      <c r="BB814" s="642"/>
      <c r="BC814" s="640"/>
      <c r="BD814" s="642"/>
      <c r="BE814" s="640"/>
      <c r="BF814" s="642"/>
      <c r="BG814" s="640"/>
      <c r="BH814" s="642"/>
      <c r="BI814" s="640"/>
      <c r="BJ814" s="642"/>
      <c r="BK814" s="640"/>
      <c r="BL814" s="642"/>
      <c r="BM814" s="640"/>
      <c r="BN814" s="642"/>
      <c r="BO814" s="640"/>
      <c r="BP814" s="642"/>
      <c r="BQ814" s="640"/>
      <c r="BR814" s="642"/>
      <c r="BS814" s="643">
        <f t="shared" si="115"/>
        <v>0</v>
      </c>
      <c r="BT814" s="644">
        <f t="shared" si="116"/>
        <v>0</v>
      </c>
      <c r="BU814" s="644">
        <f t="shared" si="117"/>
        <v>0</v>
      </c>
      <c r="BV814" s="644">
        <f t="shared" si="118"/>
        <v>0</v>
      </c>
      <c r="BW814" s="645">
        <f t="shared" si="477"/>
        <v>0</v>
      </c>
      <c r="BX814" s="338"/>
      <c r="BY814" s="338"/>
      <c r="BZ814" s="338"/>
      <c r="CA814" s="338"/>
      <c r="CB814" s="338"/>
      <c r="CC814" s="338"/>
    </row>
    <row r="815" ht="15.75" customHeight="1">
      <c r="A815" s="338"/>
      <c r="B815" s="338"/>
      <c r="C815" s="818"/>
      <c r="D815" s="638">
        <f t="shared" ref="D815:E815" si="830">I815+K815+M815+O815+Q815+S815+U815+W815+Y815+AA815+AC815+AE815+AG815+AI815+AK815+AM815+AO815+AQ815+AS815+AU815+AW815+AY815+BA815+BC815+BE815+BG815+BI815+BK815+BM815+BO815+BQ815</f>
        <v>0</v>
      </c>
      <c r="E815" s="505">
        <f t="shared" si="830"/>
        <v>0</v>
      </c>
      <c r="F815" s="639">
        <f t="shared" si="113"/>
        <v>0</v>
      </c>
      <c r="G815" s="327"/>
      <c r="H815" s="298">
        <f t="shared" si="114"/>
        <v>0</v>
      </c>
      <c r="I815" s="640"/>
      <c r="J815" s="642"/>
      <c r="K815" s="640"/>
      <c r="L815" s="642"/>
      <c r="M815" s="640"/>
      <c r="N815" s="642"/>
      <c r="O815" s="640"/>
      <c r="P815" s="642"/>
      <c r="Q815" s="640"/>
      <c r="R815" s="642"/>
      <c r="S815" s="640"/>
      <c r="T815" s="642"/>
      <c r="U815" s="640"/>
      <c r="V815" s="642"/>
      <c r="W815" s="640"/>
      <c r="X815" s="642"/>
      <c r="Y815" s="640"/>
      <c r="Z815" s="642"/>
      <c r="AA815" s="640"/>
      <c r="AB815" s="642"/>
      <c r="AC815" s="640"/>
      <c r="AD815" s="642"/>
      <c r="AE815" s="640"/>
      <c r="AF815" s="642"/>
      <c r="AG815" s="640"/>
      <c r="AH815" s="642"/>
      <c r="AI815" s="640"/>
      <c r="AJ815" s="642"/>
      <c r="AK815" s="640"/>
      <c r="AL815" s="642"/>
      <c r="AM815" s="640"/>
      <c r="AN815" s="642"/>
      <c r="AO815" s="640"/>
      <c r="AP815" s="642"/>
      <c r="AQ815" s="640"/>
      <c r="AR815" s="642"/>
      <c r="AS815" s="640"/>
      <c r="AT815" s="642"/>
      <c r="AU815" s="640"/>
      <c r="AV815" s="642"/>
      <c r="AW815" s="640"/>
      <c r="AX815" s="642"/>
      <c r="AY815" s="640"/>
      <c r="AZ815" s="642"/>
      <c r="BA815" s="640"/>
      <c r="BB815" s="642"/>
      <c r="BC815" s="640"/>
      <c r="BD815" s="642"/>
      <c r="BE815" s="640"/>
      <c r="BF815" s="642"/>
      <c r="BG815" s="640"/>
      <c r="BH815" s="642"/>
      <c r="BI815" s="640"/>
      <c r="BJ815" s="642"/>
      <c r="BK815" s="640"/>
      <c r="BL815" s="642"/>
      <c r="BM815" s="640"/>
      <c r="BN815" s="642"/>
      <c r="BO815" s="640"/>
      <c r="BP815" s="642"/>
      <c r="BQ815" s="640"/>
      <c r="BR815" s="642"/>
      <c r="BS815" s="643">
        <f t="shared" si="115"/>
        <v>0</v>
      </c>
      <c r="BT815" s="644">
        <f t="shared" si="116"/>
        <v>0</v>
      </c>
      <c r="BU815" s="644">
        <f t="shared" si="117"/>
        <v>0</v>
      </c>
      <c r="BV815" s="644">
        <f t="shared" si="118"/>
        <v>0</v>
      </c>
      <c r="BW815" s="645">
        <f t="shared" si="477"/>
        <v>0</v>
      </c>
      <c r="BX815" s="338"/>
      <c r="BY815" s="338"/>
      <c r="BZ815" s="338"/>
      <c r="CA815" s="338"/>
      <c r="CB815" s="338"/>
      <c r="CC815" s="338"/>
    </row>
    <row r="816" ht="15.75" customHeight="1">
      <c r="A816" s="338"/>
      <c r="B816" s="338"/>
      <c r="C816" s="818"/>
      <c r="D816" s="638">
        <f t="shared" ref="D816:E816" si="831">I816+K816+M816+O816+Q816+S816+U816+W816+Y816+AA816+AC816+AE816+AG816+AI816+AK816+AM816+AO816+AQ816+AS816+AU816+AW816+AY816+BA816+BC816+BE816+BG816+BI816+BK816+BM816+BO816+BQ816</f>
        <v>0</v>
      </c>
      <c r="E816" s="505">
        <f t="shared" si="831"/>
        <v>0</v>
      </c>
      <c r="F816" s="639">
        <f t="shared" si="113"/>
        <v>0</v>
      </c>
      <c r="G816" s="327"/>
      <c r="H816" s="298">
        <f t="shared" si="114"/>
        <v>0</v>
      </c>
      <c r="I816" s="640"/>
      <c r="J816" s="642"/>
      <c r="K816" s="640"/>
      <c r="L816" s="642"/>
      <c r="M816" s="640"/>
      <c r="N816" s="642"/>
      <c r="O816" s="640"/>
      <c r="P816" s="642"/>
      <c r="Q816" s="640"/>
      <c r="R816" s="642"/>
      <c r="S816" s="640"/>
      <c r="T816" s="642"/>
      <c r="U816" s="640"/>
      <c r="V816" s="642"/>
      <c r="W816" s="640"/>
      <c r="X816" s="642"/>
      <c r="Y816" s="640"/>
      <c r="Z816" s="642"/>
      <c r="AA816" s="640"/>
      <c r="AB816" s="642"/>
      <c r="AC816" s="640"/>
      <c r="AD816" s="642"/>
      <c r="AE816" s="640"/>
      <c r="AF816" s="642"/>
      <c r="AG816" s="640"/>
      <c r="AH816" s="642"/>
      <c r="AI816" s="640"/>
      <c r="AJ816" s="642"/>
      <c r="AK816" s="640"/>
      <c r="AL816" s="642"/>
      <c r="AM816" s="640"/>
      <c r="AN816" s="642"/>
      <c r="AO816" s="640"/>
      <c r="AP816" s="642"/>
      <c r="AQ816" s="640"/>
      <c r="AR816" s="642"/>
      <c r="AS816" s="640"/>
      <c r="AT816" s="642"/>
      <c r="AU816" s="640"/>
      <c r="AV816" s="642"/>
      <c r="AW816" s="640"/>
      <c r="AX816" s="642"/>
      <c r="AY816" s="640"/>
      <c r="AZ816" s="642"/>
      <c r="BA816" s="640"/>
      <c r="BB816" s="642"/>
      <c r="BC816" s="640"/>
      <c r="BD816" s="642"/>
      <c r="BE816" s="640"/>
      <c r="BF816" s="642"/>
      <c r="BG816" s="640"/>
      <c r="BH816" s="642"/>
      <c r="BI816" s="640"/>
      <c r="BJ816" s="642"/>
      <c r="BK816" s="640"/>
      <c r="BL816" s="642"/>
      <c r="BM816" s="640"/>
      <c r="BN816" s="642"/>
      <c r="BO816" s="640"/>
      <c r="BP816" s="642"/>
      <c r="BQ816" s="640"/>
      <c r="BR816" s="642"/>
      <c r="BS816" s="643">
        <f t="shared" si="115"/>
        <v>0</v>
      </c>
      <c r="BT816" s="644">
        <f t="shared" si="116"/>
        <v>0</v>
      </c>
      <c r="BU816" s="644">
        <f t="shared" si="117"/>
        <v>0</v>
      </c>
      <c r="BV816" s="644">
        <f t="shared" si="118"/>
        <v>0</v>
      </c>
      <c r="BW816" s="645">
        <f t="shared" si="477"/>
        <v>0</v>
      </c>
      <c r="BX816" s="338"/>
      <c r="BY816" s="338"/>
      <c r="BZ816" s="338"/>
      <c r="CA816" s="338"/>
      <c r="CB816" s="338"/>
      <c r="CC816" s="338"/>
    </row>
    <row r="817" ht="15.75" customHeight="1">
      <c r="A817" s="338"/>
      <c r="B817" s="338"/>
      <c r="C817" s="818"/>
      <c r="D817" s="638">
        <f t="shared" ref="D817:E817" si="832">I817+K817+M817+O817+Q817+S817+U817+W817+Y817+AA817+AC817+AE817+AG817+AI817+AK817+AM817+AO817+AQ817+AS817+AU817+AW817+AY817+BA817+BC817+BE817+BG817+BI817+BK817+BM817+BO817+BQ817</f>
        <v>0</v>
      </c>
      <c r="E817" s="505">
        <f t="shared" si="832"/>
        <v>0</v>
      </c>
      <c r="F817" s="639">
        <f t="shared" si="113"/>
        <v>0</v>
      </c>
      <c r="G817" s="327"/>
      <c r="H817" s="298">
        <f t="shared" si="114"/>
        <v>0</v>
      </c>
      <c r="I817" s="640"/>
      <c r="J817" s="642"/>
      <c r="K817" s="640"/>
      <c r="L817" s="642"/>
      <c r="M817" s="640"/>
      <c r="N817" s="642"/>
      <c r="O817" s="640"/>
      <c r="P817" s="642"/>
      <c r="Q817" s="640"/>
      <c r="R817" s="642"/>
      <c r="S817" s="640"/>
      <c r="T817" s="642"/>
      <c r="U817" s="640"/>
      <c r="V817" s="642"/>
      <c r="W817" s="640"/>
      <c r="X817" s="642"/>
      <c r="Y817" s="640"/>
      <c r="Z817" s="642"/>
      <c r="AA817" s="640"/>
      <c r="AB817" s="642"/>
      <c r="AC817" s="640"/>
      <c r="AD817" s="642"/>
      <c r="AE817" s="640"/>
      <c r="AF817" s="642"/>
      <c r="AG817" s="640"/>
      <c r="AH817" s="642"/>
      <c r="AI817" s="640"/>
      <c r="AJ817" s="642"/>
      <c r="AK817" s="640"/>
      <c r="AL817" s="642"/>
      <c r="AM817" s="640"/>
      <c r="AN817" s="642"/>
      <c r="AO817" s="640"/>
      <c r="AP817" s="642"/>
      <c r="AQ817" s="640"/>
      <c r="AR817" s="642"/>
      <c r="AS817" s="640"/>
      <c r="AT817" s="642"/>
      <c r="AU817" s="640"/>
      <c r="AV817" s="642"/>
      <c r="AW817" s="640"/>
      <c r="AX817" s="642"/>
      <c r="AY817" s="640"/>
      <c r="AZ817" s="642"/>
      <c r="BA817" s="640"/>
      <c r="BB817" s="642"/>
      <c r="BC817" s="640"/>
      <c r="BD817" s="642"/>
      <c r="BE817" s="640"/>
      <c r="BF817" s="642"/>
      <c r="BG817" s="640"/>
      <c r="BH817" s="642"/>
      <c r="BI817" s="640"/>
      <c r="BJ817" s="642"/>
      <c r="BK817" s="640"/>
      <c r="BL817" s="642"/>
      <c r="BM817" s="640"/>
      <c r="BN817" s="642"/>
      <c r="BO817" s="640"/>
      <c r="BP817" s="642"/>
      <c r="BQ817" s="640"/>
      <c r="BR817" s="642"/>
      <c r="BS817" s="643">
        <f t="shared" si="115"/>
        <v>0</v>
      </c>
      <c r="BT817" s="644">
        <f t="shared" si="116"/>
        <v>0</v>
      </c>
      <c r="BU817" s="644">
        <f t="shared" si="117"/>
        <v>0</v>
      </c>
      <c r="BV817" s="644">
        <f t="shared" si="118"/>
        <v>0</v>
      </c>
      <c r="BW817" s="645">
        <f t="shared" si="477"/>
        <v>0</v>
      </c>
      <c r="BX817" s="338"/>
      <c r="BY817" s="338"/>
      <c r="BZ817" s="338"/>
      <c r="CA817" s="338"/>
      <c r="CB817" s="338"/>
      <c r="CC817" s="338"/>
    </row>
    <row r="818" ht="15.75" customHeight="1">
      <c r="A818" s="338"/>
      <c r="B818" s="338"/>
      <c r="C818" s="818"/>
      <c r="D818" s="638">
        <f t="shared" ref="D818:E818" si="833">I818+K818+M818+O818+Q818+S818+U818+W818+Y818+AA818+AC818+AE818+AG818+AI818+AK818+AM818+AO818+AQ818+AS818+AU818+AW818+AY818+BA818+BC818+BE818+BG818+BI818+BK818+BM818+BO818+BQ818</f>
        <v>0</v>
      </c>
      <c r="E818" s="505">
        <f t="shared" si="833"/>
        <v>0</v>
      </c>
      <c r="F818" s="639">
        <f t="shared" si="113"/>
        <v>0</v>
      </c>
      <c r="G818" s="327"/>
      <c r="H818" s="298">
        <f t="shared" si="114"/>
        <v>0</v>
      </c>
      <c r="I818" s="640"/>
      <c r="J818" s="642"/>
      <c r="K818" s="640"/>
      <c r="L818" s="642"/>
      <c r="M818" s="640"/>
      <c r="N818" s="642"/>
      <c r="O818" s="640"/>
      <c r="P818" s="642"/>
      <c r="Q818" s="640"/>
      <c r="R818" s="642"/>
      <c r="S818" s="640"/>
      <c r="T818" s="642"/>
      <c r="U818" s="640"/>
      <c r="V818" s="642"/>
      <c r="W818" s="640"/>
      <c r="X818" s="642"/>
      <c r="Y818" s="640"/>
      <c r="Z818" s="642"/>
      <c r="AA818" s="640"/>
      <c r="AB818" s="642"/>
      <c r="AC818" s="640"/>
      <c r="AD818" s="642"/>
      <c r="AE818" s="640"/>
      <c r="AF818" s="642"/>
      <c r="AG818" s="640"/>
      <c r="AH818" s="642"/>
      <c r="AI818" s="640"/>
      <c r="AJ818" s="642"/>
      <c r="AK818" s="640"/>
      <c r="AL818" s="642"/>
      <c r="AM818" s="640"/>
      <c r="AN818" s="642"/>
      <c r="AO818" s="640"/>
      <c r="AP818" s="642"/>
      <c r="AQ818" s="640"/>
      <c r="AR818" s="642"/>
      <c r="AS818" s="640"/>
      <c r="AT818" s="642"/>
      <c r="AU818" s="640"/>
      <c r="AV818" s="642"/>
      <c r="AW818" s="640"/>
      <c r="AX818" s="642"/>
      <c r="AY818" s="640"/>
      <c r="AZ818" s="642"/>
      <c r="BA818" s="640"/>
      <c r="BB818" s="642"/>
      <c r="BC818" s="640"/>
      <c r="BD818" s="642"/>
      <c r="BE818" s="640"/>
      <c r="BF818" s="642"/>
      <c r="BG818" s="640"/>
      <c r="BH818" s="642"/>
      <c r="BI818" s="640"/>
      <c r="BJ818" s="642"/>
      <c r="BK818" s="640"/>
      <c r="BL818" s="642"/>
      <c r="BM818" s="640"/>
      <c r="BN818" s="642"/>
      <c r="BO818" s="640"/>
      <c r="BP818" s="642"/>
      <c r="BQ818" s="640"/>
      <c r="BR818" s="642"/>
      <c r="BS818" s="643">
        <f t="shared" si="115"/>
        <v>0</v>
      </c>
      <c r="BT818" s="644">
        <f t="shared" si="116"/>
        <v>0</v>
      </c>
      <c r="BU818" s="644">
        <f t="shared" si="117"/>
        <v>0</v>
      </c>
      <c r="BV818" s="644">
        <f t="shared" si="118"/>
        <v>0</v>
      </c>
      <c r="BW818" s="645">
        <f t="shared" si="477"/>
        <v>0</v>
      </c>
      <c r="BX818" s="338"/>
      <c r="BY818" s="338"/>
      <c r="BZ818" s="338"/>
      <c r="CA818" s="338"/>
      <c r="CB818" s="338"/>
      <c r="CC818" s="338"/>
    </row>
    <row r="819" ht="15.75" customHeight="1">
      <c r="A819" s="338"/>
      <c r="B819" s="338"/>
      <c r="C819" s="818"/>
      <c r="D819" s="638">
        <f t="shared" ref="D819:E819" si="834">I819+K819+M819+O819+Q819+S819+U819+W819+Y819+AA819+AC819+AE819+AG819+AI819+AK819+AM819+AO819+AQ819+AS819+AU819+AW819+AY819+BA819+BC819+BE819+BG819+BI819+BK819+BM819+BO819+BQ819</f>
        <v>0</v>
      </c>
      <c r="E819" s="505">
        <f t="shared" si="834"/>
        <v>0</v>
      </c>
      <c r="F819" s="639">
        <f t="shared" si="113"/>
        <v>0</v>
      </c>
      <c r="G819" s="327"/>
      <c r="H819" s="298">
        <f t="shared" si="114"/>
        <v>0</v>
      </c>
      <c r="I819" s="640"/>
      <c r="J819" s="642"/>
      <c r="K819" s="640"/>
      <c r="L819" s="642"/>
      <c r="M819" s="640"/>
      <c r="N819" s="642"/>
      <c r="O819" s="640"/>
      <c r="P819" s="642"/>
      <c r="Q819" s="640"/>
      <c r="R819" s="642"/>
      <c r="S819" s="640"/>
      <c r="T819" s="642"/>
      <c r="U819" s="640"/>
      <c r="V819" s="642"/>
      <c r="W819" s="640"/>
      <c r="X819" s="642"/>
      <c r="Y819" s="640"/>
      <c r="Z819" s="642"/>
      <c r="AA819" s="640"/>
      <c r="AB819" s="642"/>
      <c r="AC819" s="640"/>
      <c r="AD819" s="642"/>
      <c r="AE819" s="640"/>
      <c r="AF819" s="642"/>
      <c r="AG819" s="640"/>
      <c r="AH819" s="642"/>
      <c r="AI819" s="640"/>
      <c r="AJ819" s="642"/>
      <c r="AK819" s="640"/>
      <c r="AL819" s="642"/>
      <c r="AM819" s="640"/>
      <c r="AN819" s="642"/>
      <c r="AO819" s="640"/>
      <c r="AP819" s="642"/>
      <c r="AQ819" s="640"/>
      <c r="AR819" s="642"/>
      <c r="AS819" s="640"/>
      <c r="AT819" s="642"/>
      <c r="AU819" s="640"/>
      <c r="AV819" s="642"/>
      <c r="AW819" s="640"/>
      <c r="AX819" s="642"/>
      <c r="AY819" s="640"/>
      <c r="AZ819" s="642"/>
      <c r="BA819" s="640"/>
      <c r="BB819" s="642"/>
      <c r="BC819" s="640"/>
      <c r="BD819" s="642"/>
      <c r="BE819" s="640"/>
      <c r="BF819" s="642"/>
      <c r="BG819" s="640"/>
      <c r="BH819" s="642"/>
      <c r="BI819" s="640"/>
      <c r="BJ819" s="642"/>
      <c r="BK819" s="640"/>
      <c r="BL819" s="642"/>
      <c r="BM819" s="640"/>
      <c r="BN819" s="642"/>
      <c r="BO819" s="640"/>
      <c r="BP819" s="642"/>
      <c r="BQ819" s="640"/>
      <c r="BR819" s="642"/>
      <c r="BS819" s="643">
        <f t="shared" si="115"/>
        <v>0</v>
      </c>
      <c r="BT819" s="644">
        <f t="shared" si="116"/>
        <v>0</v>
      </c>
      <c r="BU819" s="644">
        <f t="shared" si="117"/>
        <v>0</v>
      </c>
      <c r="BV819" s="644">
        <f t="shared" si="118"/>
        <v>0</v>
      </c>
      <c r="BW819" s="645">
        <f t="shared" si="477"/>
        <v>0</v>
      </c>
      <c r="BX819" s="338"/>
      <c r="BY819" s="338"/>
      <c r="BZ819" s="338"/>
      <c r="CA819" s="338"/>
      <c r="CB819" s="338"/>
      <c r="CC819" s="338"/>
    </row>
    <row r="820" ht="15.75" customHeight="1">
      <c r="A820" s="338"/>
      <c r="B820" s="338"/>
      <c r="C820" s="818"/>
      <c r="D820" s="638">
        <f t="shared" ref="D820:E820" si="835">I820+K820+M820+O820+Q820+S820+U820+W820+Y820+AA820+AC820+AE820+AG820+AI820+AK820+AM820+AO820+AQ820+AS820+AU820+AW820+AY820+BA820+BC820+BE820+BG820+BI820+BK820+BM820+BO820+BQ820</f>
        <v>0</v>
      </c>
      <c r="E820" s="505">
        <f t="shared" si="835"/>
        <v>0</v>
      </c>
      <c r="F820" s="639">
        <f t="shared" si="113"/>
        <v>0</v>
      </c>
      <c r="G820" s="327"/>
      <c r="H820" s="298">
        <f t="shared" si="114"/>
        <v>0</v>
      </c>
      <c r="I820" s="640"/>
      <c r="J820" s="642"/>
      <c r="K820" s="640"/>
      <c r="L820" s="642"/>
      <c r="M820" s="640"/>
      <c r="N820" s="642"/>
      <c r="O820" s="640"/>
      <c r="P820" s="642"/>
      <c r="Q820" s="640"/>
      <c r="R820" s="642"/>
      <c r="S820" s="640"/>
      <c r="T820" s="642"/>
      <c r="U820" s="640"/>
      <c r="V820" s="642"/>
      <c r="W820" s="640"/>
      <c r="X820" s="642"/>
      <c r="Y820" s="640"/>
      <c r="Z820" s="642"/>
      <c r="AA820" s="640"/>
      <c r="AB820" s="642"/>
      <c r="AC820" s="640"/>
      <c r="AD820" s="642"/>
      <c r="AE820" s="640"/>
      <c r="AF820" s="642"/>
      <c r="AG820" s="640"/>
      <c r="AH820" s="642"/>
      <c r="AI820" s="640"/>
      <c r="AJ820" s="642"/>
      <c r="AK820" s="640"/>
      <c r="AL820" s="642"/>
      <c r="AM820" s="640"/>
      <c r="AN820" s="642"/>
      <c r="AO820" s="640"/>
      <c r="AP820" s="642"/>
      <c r="AQ820" s="640"/>
      <c r="AR820" s="642"/>
      <c r="AS820" s="640"/>
      <c r="AT820" s="642"/>
      <c r="AU820" s="640"/>
      <c r="AV820" s="642"/>
      <c r="AW820" s="640"/>
      <c r="AX820" s="642"/>
      <c r="AY820" s="640"/>
      <c r="AZ820" s="642"/>
      <c r="BA820" s="640"/>
      <c r="BB820" s="642"/>
      <c r="BC820" s="640"/>
      <c r="BD820" s="642"/>
      <c r="BE820" s="640"/>
      <c r="BF820" s="642"/>
      <c r="BG820" s="640"/>
      <c r="BH820" s="642"/>
      <c r="BI820" s="640"/>
      <c r="BJ820" s="642"/>
      <c r="BK820" s="640"/>
      <c r="BL820" s="642"/>
      <c r="BM820" s="640"/>
      <c r="BN820" s="642"/>
      <c r="BO820" s="640"/>
      <c r="BP820" s="642"/>
      <c r="BQ820" s="640"/>
      <c r="BR820" s="642"/>
      <c r="BS820" s="643">
        <f t="shared" si="115"/>
        <v>0</v>
      </c>
      <c r="BT820" s="644">
        <f t="shared" si="116"/>
        <v>0</v>
      </c>
      <c r="BU820" s="644">
        <f t="shared" si="117"/>
        <v>0</v>
      </c>
      <c r="BV820" s="644">
        <f t="shared" si="118"/>
        <v>0</v>
      </c>
      <c r="BW820" s="645">
        <f t="shared" si="477"/>
        <v>0</v>
      </c>
      <c r="BX820" s="338"/>
      <c r="BY820" s="338"/>
      <c r="BZ820" s="338"/>
      <c r="CA820" s="338"/>
      <c r="CB820" s="338"/>
      <c r="CC820" s="338"/>
    </row>
    <row r="821" ht="15.75" customHeight="1">
      <c r="A821" s="338"/>
      <c r="B821" s="338"/>
      <c r="C821" s="818"/>
      <c r="D821" s="638">
        <f t="shared" ref="D821:E821" si="836">I821+K821+M821+O821+Q821+S821+U821+W821+Y821+AA821+AC821+AE821+AG821+AI821+AK821+AM821+AO821+AQ821+AS821+AU821+AW821+AY821+BA821+BC821+BE821+BG821+BI821+BK821+BM821+BO821+BQ821</f>
        <v>0</v>
      </c>
      <c r="E821" s="505">
        <f t="shared" si="836"/>
        <v>0</v>
      </c>
      <c r="F821" s="639">
        <f t="shared" si="113"/>
        <v>0</v>
      </c>
      <c r="G821" s="327"/>
      <c r="H821" s="298">
        <f t="shared" si="114"/>
        <v>0</v>
      </c>
      <c r="I821" s="640"/>
      <c r="J821" s="642"/>
      <c r="K821" s="640"/>
      <c r="L821" s="642"/>
      <c r="M821" s="640"/>
      <c r="N821" s="642"/>
      <c r="O821" s="640"/>
      <c r="P821" s="642"/>
      <c r="Q821" s="640"/>
      <c r="R821" s="642"/>
      <c r="S821" s="640"/>
      <c r="T821" s="642"/>
      <c r="U821" s="640"/>
      <c r="V821" s="642"/>
      <c r="W821" s="640"/>
      <c r="X821" s="642"/>
      <c r="Y821" s="640"/>
      <c r="Z821" s="642"/>
      <c r="AA821" s="640"/>
      <c r="AB821" s="642"/>
      <c r="AC821" s="640"/>
      <c r="AD821" s="642"/>
      <c r="AE821" s="640"/>
      <c r="AF821" s="642"/>
      <c r="AG821" s="640"/>
      <c r="AH821" s="642"/>
      <c r="AI821" s="640"/>
      <c r="AJ821" s="642"/>
      <c r="AK821" s="640"/>
      <c r="AL821" s="642"/>
      <c r="AM821" s="640"/>
      <c r="AN821" s="642"/>
      <c r="AO821" s="640"/>
      <c r="AP821" s="642"/>
      <c r="AQ821" s="640"/>
      <c r="AR821" s="642"/>
      <c r="AS821" s="640"/>
      <c r="AT821" s="642"/>
      <c r="AU821" s="640"/>
      <c r="AV821" s="642"/>
      <c r="AW821" s="640"/>
      <c r="AX821" s="642"/>
      <c r="AY821" s="640"/>
      <c r="AZ821" s="642"/>
      <c r="BA821" s="640"/>
      <c r="BB821" s="642"/>
      <c r="BC821" s="640"/>
      <c r="BD821" s="642"/>
      <c r="BE821" s="640"/>
      <c r="BF821" s="642"/>
      <c r="BG821" s="640"/>
      <c r="BH821" s="642"/>
      <c r="BI821" s="640"/>
      <c r="BJ821" s="642"/>
      <c r="BK821" s="640"/>
      <c r="BL821" s="642"/>
      <c r="BM821" s="640"/>
      <c r="BN821" s="642"/>
      <c r="BO821" s="640"/>
      <c r="BP821" s="642"/>
      <c r="BQ821" s="640"/>
      <c r="BR821" s="642"/>
      <c r="BS821" s="643">
        <f t="shared" si="115"/>
        <v>0</v>
      </c>
      <c r="BT821" s="644">
        <f t="shared" si="116"/>
        <v>0</v>
      </c>
      <c r="BU821" s="644">
        <f t="shared" si="117"/>
        <v>0</v>
      </c>
      <c r="BV821" s="644">
        <f t="shared" si="118"/>
        <v>0</v>
      </c>
      <c r="BW821" s="645">
        <f t="shared" si="477"/>
        <v>0</v>
      </c>
      <c r="BX821" s="338"/>
      <c r="BY821" s="338"/>
      <c r="BZ821" s="338"/>
      <c r="CA821" s="338"/>
      <c r="CB821" s="338"/>
      <c r="CC821" s="338"/>
    </row>
    <row r="822" ht="15.75" customHeight="1">
      <c r="A822" s="338"/>
      <c r="B822" s="338"/>
      <c r="C822" s="818"/>
      <c r="D822" s="638">
        <f t="shared" ref="D822:E822" si="837">I822+K822+M822+O822+Q822+S822+U822+W822+Y822+AA822+AC822+AE822+AG822+AI822+AK822+AM822+AO822+AQ822+AS822+AU822+AW822+AY822+BA822+BC822+BE822+BG822+BI822+BK822+BM822+BO822+BQ822</f>
        <v>0</v>
      </c>
      <c r="E822" s="505">
        <f t="shared" si="837"/>
        <v>0</v>
      </c>
      <c r="F822" s="639">
        <f t="shared" si="113"/>
        <v>0</v>
      </c>
      <c r="G822" s="327"/>
      <c r="H822" s="298">
        <f t="shared" si="114"/>
        <v>0</v>
      </c>
      <c r="I822" s="640"/>
      <c r="J822" s="642"/>
      <c r="K822" s="640"/>
      <c r="L822" s="642"/>
      <c r="M822" s="640"/>
      <c r="N822" s="642"/>
      <c r="O822" s="640"/>
      <c r="P822" s="642"/>
      <c r="Q822" s="640"/>
      <c r="R822" s="642"/>
      <c r="S822" s="640"/>
      <c r="T822" s="642"/>
      <c r="U822" s="640"/>
      <c r="V822" s="642"/>
      <c r="W822" s="640"/>
      <c r="X822" s="642"/>
      <c r="Y822" s="640"/>
      <c r="Z822" s="642"/>
      <c r="AA822" s="640"/>
      <c r="AB822" s="642"/>
      <c r="AC822" s="640"/>
      <c r="AD822" s="642"/>
      <c r="AE822" s="640"/>
      <c r="AF822" s="642"/>
      <c r="AG822" s="640"/>
      <c r="AH822" s="642"/>
      <c r="AI822" s="640"/>
      <c r="AJ822" s="642"/>
      <c r="AK822" s="640"/>
      <c r="AL822" s="642"/>
      <c r="AM822" s="640"/>
      <c r="AN822" s="642"/>
      <c r="AO822" s="640"/>
      <c r="AP822" s="642"/>
      <c r="AQ822" s="640"/>
      <c r="AR822" s="642"/>
      <c r="AS822" s="640"/>
      <c r="AT822" s="642"/>
      <c r="AU822" s="640"/>
      <c r="AV822" s="642"/>
      <c r="AW822" s="640"/>
      <c r="AX822" s="642"/>
      <c r="AY822" s="640"/>
      <c r="AZ822" s="642"/>
      <c r="BA822" s="640"/>
      <c r="BB822" s="642"/>
      <c r="BC822" s="640"/>
      <c r="BD822" s="642"/>
      <c r="BE822" s="640"/>
      <c r="BF822" s="642"/>
      <c r="BG822" s="640"/>
      <c r="BH822" s="642"/>
      <c r="BI822" s="640"/>
      <c r="BJ822" s="642"/>
      <c r="BK822" s="640"/>
      <c r="BL822" s="642"/>
      <c r="BM822" s="640"/>
      <c r="BN822" s="642"/>
      <c r="BO822" s="640"/>
      <c r="BP822" s="642"/>
      <c r="BQ822" s="640"/>
      <c r="BR822" s="642"/>
      <c r="BS822" s="643">
        <f t="shared" si="115"/>
        <v>0</v>
      </c>
      <c r="BT822" s="644">
        <f t="shared" si="116"/>
        <v>0</v>
      </c>
      <c r="BU822" s="644">
        <f t="shared" si="117"/>
        <v>0</v>
      </c>
      <c r="BV822" s="644">
        <f t="shared" si="118"/>
        <v>0</v>
      </c>
      <c r="BW822" s="645">
        <f t="shared" si="477"/>
        <v>0</v>
      </c>
      <c r="BX822" s="338"/>
      <c r="BY822" s="338"/>
      <c r="BZ822" s="338"/>
      <c r="CA822" s="338"/>
      <c r="CB822" s="338"/>
      <c r="CC822" s="338"/>
    </row>
    <row r="823" ht="15.75" customHeight="1">
      <c r="A823" s="338"/>
      <c r="B823" s="338"/>
      <c r="C823" s="818"/>
      <c r="D823" s="638">
        <f t="shared" ref="D823:E823" si="838">I823+K823+M823+O823+Q823+S823+U823+W823+Y823+AA823+AC823+AE823+AG823+AI823+AK823+AM823+AO823+AQ823+AS823+AU823+AW823+AY823+BA823+BC823+BE823+BG823+BI823+BK823+BM823+BO823+BQ823</f>
        <v>0</v>
      </c>
      <c r="E823" s="505">
        <f t="shared" si="838"/>
        <v>0</v>
      </c>
      <c r="F823" s="639">
        <f t="shared" si="113"/>
        <v>0</v>
      </c>
      <c r="G823" s="327"/>
      <c r="H823" s="298">
        <f t="shared" si="114"/>
        <v>0</v>
      </c>
      <c r="I823" s="640"/>
      <c r="J823" s="642"/>
      <c r="K823" s="640"/>
      <c r="L823" s="642"/>
      <c r="M823" s="640"/>
      <c r="N823" s="642"/>
      <c r="O823" s="640"/>
      <c r="P823" s="642"/>
      <c r="Q823" s="640"/>
      <c r="R823" s="642"/>
      <c r="S823" s="640"/>
      <c r="T823" s="642"/>
      <c r="U823" s="640"/>
      <c r="V823" s="642"/>
      <c r="W823" s="640"/>
      <c r="X823" s="642"/>
      <c r="Y823" s="640"/>
      <c r="Z823" s="642"/>
      <c r="AA823" s="640"/>
      <c r="AB823" s="642"/>
      <c r="AC823" s="640"/>
      <c r="AD823" s="642"/>
      <c r="AE823" s="640"/>
      <c r="AF823" s="642"/>
      <c r="AG823" s="640"/>
      <c r="AH823" s="642"/>
      <c r="AI823" s="640"/>
      <c r="AJ823" s="642"/>
      <c r="AK823" s="640"/>
      <c r="AL823" s="642"/>
      <c r="AM823" s="640"/>
      <c r="AN823" s="642"/>
      <c r="AO823" s="640"/>
      <c r="AP823" s="642"/>
      <c r="AQ823" s="640"/>
      <c r="AR823" s="642"/>
      <c r="AS823" s="640"/>
      <c r="AT823" s="642"/>
      <c r="AU823" s="640"/>
      <c r="AV823" s="642"/>
      <c r="AW823" s="640"/>
      <c r="AX823" s="642"/>
      <c r="AY823" s="640"/>
      <c r="AZ823" s="642"/>
      <c r="BA823" s="640"/>
      <c r="BB823" s="642"/>
      <c r="BC823" s="640"/>
      <c r="BD823" s="642"/>
      <c r="BE823" s="640"/>
      <c r="BF823" s="642"/>
      <c r="BG823" s="640"/>
      <c r="BH823" s="642"/>
      <c r="BI823" s="640"/>
      <c r="BJ823" s="642"/>
      <c r="BK823" s="640"/>
      <c r="BL823" s="642"/>
      <c r="BM823" s="640"/>
      <c r="BN823" s="642"/>
      <c r="BO823" s="640"/>
      <c r="BP823" s="642"/>
      <c r="BQ823" s="640"/>
      <c r="BR823" s="642"/>
      <c r="BS823" s="643">
        <f t="shared" si="115"/>
        <v>0</v>
      </c>
      <c r="BT823" s="644">
        <f t="shared" si="116"/>
        <v>0</v>
      </c>
      <c r="BU823" s="644">
        <f t="shared" si="117"/>
        <v>0</v>
      </c>
      <c r="BV823" s="644">
        <f t="shared" si="118"/>
        <v>0</v>
      </c>
      <c r="BW823" s="645">
        <f t="shared" si="477"/>
        <v>0</v>
      </c>
      <c r="BX823" s="338"/>
      <c r="BY823" s="338"/>
      <c r="BZ823" s="338"/>
      <c r="CA823" s="338"/>
      <c r="CB823" s="338"/>
      <c r="CC823" s="338"/>
    </row>
    <row r="824" ht="15.75" customHeight="1">
      <c r="A824" s="338"/>
      <c r="B824" s="338"/>
      <c r="C824" s="818"/>
      <c r="D824" s="638">
        <f t="shared" ref="D824:E824" si="839">I824+K824+M824+O824+Q824+S824+U824+W824+Y824+AA824+AC824+AE824+AG824+AI824+AK824+AM824+AO824+AQ824+AS824+AU824+AW824+AY824+BA824+BC824+BE824+BG824+BI824+BK824+BM824+BO824+BQ824</f>
        <v>0</v>
      </c>
      <c r="E824" s="505">
        <f t="shared" si="839"/>
        <v>0</v>
      </c>
      <c r="F824" s="639">
        <f t="shared" si="113"/>
        <v>0</v>
      </c>
      <c r="G824" s="327"/>
      <c r="H824" s="298">
        <f t="shared" si="114"/>
        <v>0</v>
      </c>
      <c r="I824" s="640"/>
      <c r="J824" s="642"/>
      <c r="K824" s="640"/>
      <c r="L824" s="642"/>
      <c r="M824" s="640"/>
      <c r="N824" s="642"/>
      <c r="O824" s="640"/>
      <c r="P824" s="642"/>
      <c r="Q824" s="640"/>
      <c r="R824" s="642"/>
      <c r="S824" s="640"/>
      <c r="T824" s="642"/>
      <c r="U824" s="640"/>
      <c r="V824" s="642"/>
      <c r="W824" s="640"/>
      <c r="X824" s="642"/>
      <c r="Y824" s="640"/>
      <c r="Z824" s="642"/>
      <c r="AA824" s="640"/>
      <c r="AB824" s="642"/>
      <c r="AC824" s="640"/>
      <c r="AD824" s="642"/>
      <c r="AE824" s="640"/>
      <c r="AF824" s="642"/>
      <c r="AG824" s="640"/>
      <c r="AH824" s="642"/>
      <c r="AI824" s="640"/>
      <c r="AJ824" s="642"/>
      <c r="AK824" s="640"/>
      <c r="AL824" s="642"/>
      <c r="AM824" s="640"/>
      <c r="AN824" s="642"/>
      <c r="AO824" s="640"/>
      <c r="AP824" s="642"/>
      <c r="AQ824" s="640"/>
      <c r="AR824" s="642"/>
      <c r="AS824" s="640"/>
      <c r="AT824" s="642"/>
      <c r="AU824" s="640"/>
      <c r="AV824" s="642"/>
      <c r="AW824" s="640"/>
      <c r="AX824" s="642"/>
      <c r="AY824" s="640"/>
      <c r="AZ824" s="642"/>
      <c r="BA824" s="640"/>
      <c r="BB824" s="642"/>
      <c r="BC824" s="640"/>
      <c r="BD824" s="642"/>
      <c r="BE824" s="640"/>
      <c r="BF824" s="642"/>
      <c r="BG824" s="640"/>
      <c r="BH824" s="642"/>
      <c r="BI824" s="640"/>
      <c r="BJ824" s="642"/>
      <c r="BK824" s="640"/>
      <c r="BL824" s="642"/>
      <c r="BM824" s="640"/>
      <c r="BN824" s="642"/>
      <c r="BO824" s="640"/>
      <c r="BP824" s="642"/>
      <c r="BQ824" s="640"/>
      <c r="BR824" s="642"/>
      <c r="BS824" s="643">
        <f t="shared" si="115"/>
        <v>0</v>
      </c>
      <c r="BT824" s="644">
        <f t="shared" si="116"/>
        <v>0</v>
      </c>
      <c r="BU824" s="644">
        <f t="shared" si="117"/>
        <v>0</v>
      </c>
      <c r="BV824" s="644">
        <f t="shared" si="118"/>
        <v>0</v>
      </c>
      <c r="BW824" s="645">
        <f t="shared" si="477"/>
        <v>0</v>
      </c>
      <c r="BX824" s="338"/>
      <c r="BY824" s="338"/>
      <c r="BZ824" s="338"/>
      <c r="CA824" s="338"/>
      <c r="CB824" s="338"/>
      <c r="CC824" s="338"/>
    </row>
    <row r="825" ht="15.75" customHeight="1">
      <c r="A825" s="338"/>
      <c r="B825" s="338"/>
      <c r="C825" s="818"/>
      <c r="D825" s="638">
        <f t="shared" ref="D825:E825" si="840">I825+K825+M825+O825+Q825+S825+U825+W825+Y825+AA825+AC825+AE825+AG825+AI825+AK825+AM825+AO825+AQ825+AS825+AU825+AW825+AY825+BA825+BC825+BE825+BG825+BI825+BK825+BM825+BO825+BQ825</f>
        <v>0</v>
      </c>
      <c r="E825" s="505">
        <f t="shared" si="840"/>
        <v>0</v>
      </c>
      <c r="F825" s="639">
        <f t="shared" si="113"/>
        <v>0</v>
      </c>
      <c r="G825" s="327"/>
      <c r="H825" s="298">
        <f t="shared" si="114"/>
        <v>0</v>
      </c>
      <c r="I825" s="640"/>
      <c r="J825" s="642"/>
      <c r="K825" s="640"/>
      <c r="L825" s="642"/>
      <c r="M825" s="640"/>
      <c r="N825" s="642"/>
      <c r="O825" s="640"/>
      <c r="P825" s="642"/>
      <c r="Q825" s="640"/>
      <c r="R825" s="642"/>
      <c r="S825" s="640"/>
      <c r="T825" s="642"/>
      <c r="U825" s="640"/>
      <c r="V825" s="642"/>
      <c r="W825" s="640"/>
      <c r="X825" s="642"/>
      <c r="Y825" s="640"/>
      <c r="Z825" s="642"/>
      <c r="AA825" s="640"/>
      <c r="AB825" s="642"/>
      <c r="AC825" s="640"/>
      <c r="AD825" s="642"/>
      <c r="AE825" s="640"/>
      <c r="AF825" s="642"/>
      <c r="AG825" s="640"/>
      <c r="AH825" s="642"/>
      <c r="AI825" s="640"/>
      <c r="AJ825" s="642"/>
      <c r="AK825" s="640"/>
      <c r="AL825" s="642"/>
      <c r="AM825" s="640"/>
      <c r="AN825" s="642"/>
      <c r="AO825" s="640"/>
      <c r="AP825" s="642"/>
      <c r="AQ825" s="640"/>
      <c r="AR825" s="642"/>
      <c r="AS825" s="640"/>
      <c r="AT825" s="642"/>
      <c r="AU825" s="640"/>
      <c r="AV825" s="642"/>
      <c r="AW825" s="640"/>
      <c r="AX825" s="642"/>
      <c r="AY825" s="640"/>
      <c r="AZ825" s="642"/>
      <c r="BA825" s="640"/>
      <c r="BB825" s="642"/>
      <c r="BC825" s="640"/>
      <c r="BD825" s="642"/>
      <c r="BE825" s="640"/>
      <c r="BF825" s="642"/>
      <c r="BG825" s="640"/>
      <c r="BH825" s="642"/>
      <c r="BI825" s="640"/>
      <c r="BJ825" s="642"/>
      <c r="BK825" s="640"/>
      <c r="BL825" s="642"/>
      <c r="BM825" s="640"/>
      <c r="BN825" s="642"/>
      <c r="BO825" s="640"/>
      <c r="BP825" s="642"/>
      <c r="BQ825" s="640"/>
      <c r="BR825" s="642"/>
      <c r="BS825" s="643">
        <f t="shared" si="115"/>
        <v>0</v>
      </c>
      <c r="BT825" s="644">
        <f t="shared" si="116"/>
        <v>0</v>
      </c>
      <c r="BU825" s="644">
        <f t="shared" si="117"/>
        <v>0</v>
      </c>
      <c r="BV825" s="644">
        <f t="shared" si="118"/>
        <v>0</v>
      </c>
      <c r="BW825" s="645">
        <f t="shared" si="477"/>
        <v>0</v>
      </c>
      <c r="BX825" s="338"/>
      <c r="BY825" s="338"/>
      <c r="BZ825" s="338"/>
      <c r="CA825" s="338"/>
      <c r="CB825" s="338"/>
      <c r="CC825" s="338"/>
    </row>
    <row r="826" ht="15.75" customHeight="1">
      <c r="A826" s="338"/>
      <c r="B826" s="338"/>
      <c r="C826" s="818"/>
      <c r="D826" s="638">
        <f t="shared" ref="D826:E826" si="841">I826+K826+M826+O826+Q826+S826+U826+W826+Y826+AA826+AC826+AE826+AG826+AI826+AK826+AM826+AO826+AQ826+AS826+AU826+AW826+AY826+BA826+BC826+BE826+BG826+BI826+BK826+BM826+BO826+BQ826</f>
        <v>0</v>
      </c>
      <c r="E826" s="505">
        <f t="shared" si="841"/>
        <v>0</v>
      </c>
      <c r="F826" s="639">
        <f t="shared" si="113"/>
        <v>0</v>
      </c>
      <c r="G826" s="327"/>
      <c r="H826" s="298">
        <f t="shared" si="114"/>
        <v>0</v>
      </c>
      <c r="I826" s="640"/>
      <c r="J826" s="642"/>
      <c r="K826" s="640"/>
      <c r="L826" s="642"/>
      <c r="M826" s="640"/>
      <c r="N826" s="642"/>
      <c r="O826" s="640"/>
      <c r="P826" s="642"/>
      <c r="Q826" s="640"/>
      <c r="R826" s="642"/>
      <c r="S826" s="640"/>
      <c r="T826" s="642"/>
      <c r="U826" s="640"/>
      <c r="V826" s="642"/>
      <c r="W826" s="640"/>
      <c r="X826" s="642"/>
      <c r="Y826" s="640"/>
      <c r="Z826" s="642"/>
      <c r="AA826" s="640"/>
      <c r="AB826" s="642"/>
      <c r="AC826" s="640"/>
      <c r="AD826" s="642"/>
      <c r="AE826" s="640"/>
      <c r="AF826" s="642"/>
      <c r="AG826" s="640"/>
      <c r="AH826" s="642"/>
      <c r="AI826" s="640"/>
      <c r="AJ826" s="642"/>
      <c r="AK826" s="640"/>
      <c r="AL826" s="642"/>
      <c r="AM826" s="640"/>
      <c r="AN826" s="642"/>
      <c r="AO826" s="640"/>
      <c r="AP826" s="642"/>
      <c r="AQ826" s="640"/>
      <c r="AR826" s="642"/>
      <c r="AS826" s="640"/>
      <c r="AT826" s="642"/>
      <c r="AU826" s="640"/>
      <c r="AV826" s="642"/>
      <c r="AW826" s="640"/>
      <c r="AX826" s="642"/>
      <c r="AY826" s="640"/>
      <c r="AZ826" s="642"/>
      <c r="BA826" s="640"/>
      <c r="BB826" s="642"/>
      <c r="BC826" s="640"/>
      <c r="BD826" s="642"/>
      <c r="BE826" s="640"/>
      <c r="BF826" s="642"/>
      <c r="BG826" s="640"/>
      <c r="BH826" s="642"/>
      <c r="BI826" s="640"/>
      <c r="BJ826" s="642"/>
      <c r="BK826" s="640"/>
      <c r="BL826" s="642"/>
      <c r="BM826" s="640"/>
      <c r="BN826" s="642"/>
      <c r="BO826" s="640"/>
      <c r="BP826" s="642"/>
      <c r="BQ826" s="640"/>
      <c r="BR826" s="642"/>
      <c r="BS826" s="643">
        <f t="shared" si="115"/>
        <v>0</v>
      </c>
      <c r="BT826" s="644">
        <f t="shared" si="116"/>
        <v>0</v>
      </c>
      <c r="BU826" s="644">
        <f t="shared" si="117"/>
        <v>0</v>
      </c>
      <c r="BV826" s="644">
        <f t="shared" si="118"/>
        <v>0</v>
      </c>
      <c r="BW826" s="645">
        <f t="shared" si="477"/>
        <v>0</v>
      </c>
      <c r="BX826" s="338"/>
      <c r="BY826" s="338"/>
      <c r="BZ826" s="338"/>
      <c r="CA826" s="338"/>
      <c r="CB826" s="338"/>
      <c r="CC826" s="338"/>
    </row>
    <row r="827" ht="15.75" customHeight="1">
      <c r="A827" s="338"/>
      <c r="B827" s="338"/>
      <c r="C827" s="818"/>
      <c r="D827" s="638">
        <f t="shared" ref="D827:E827" si="842">I827+K827+M827+O827+Q827+S827+U827+W827+Y827+AA827+AC827+AE827+AG827+AI827+AK827+AM827+AO827+AQ827+AS827+AU827+AW827+AY827+BA827+BC827+BE827+BG827+BI827+BK827+BM827+BO827+BQ827</f>
        <v>0</v>
      </c>
      <c r="E827" s="505">
        <f t="shared" si="842"/>
        <v>0</v>
      </c>
      <c r="F827" s="639">
        <f t="shared" si="113"/>
        <v>0</v>
      </c>
      <c r="G827" s="327"/>
      <c r="H827" s="298">
        <f t="shared" si="114"/>
        <v>0</v>
      </c>
      <c r="I827" s="640"/>
      <c r="J827" s="642"/>
      <c r="K827" s="640"/>
      <c r="L827" s="642"/>
      <c r="M827" s="640"/>
      <c r="N827" s="642"/>
      <c r="O827" s="640"/>
      <c r="P827" s="642"/>
      <c r="Q827" s="640"/>
      <c r="R827" s="642"/>
      <c r="S827" s="640"/>
      <c r="T827" s="642"/>
      <c r="U827" s="640"/>
      <c r="V827" s="642"/>
      <c r="W827" s="640"/>
      <c r="X827" s="642"/>
      <c r="Y827" s="640"/>
      <c r="Z827" s="642"/>
      <c r="AA827" s="640"/>
      <c r="AB827" s="642"/>
      <c r="AC827" s="640"/>
      <c r="AD827" s="642"/>
      <c r="AE827" s="640"/>
      <c r="AF827" s="642"/>
      <c r="AG827" s="640"/>
      <c r="AH827" s="642"/>
      <c r="AI827" s="640"/>
      <c r="AJ827" s="642"/>
      <c r="AK827" s="640"/>
      <c r="AL827" s="642"/>
      <c r="AM827" s="640"/>
      <c r="AN827" s="642"/>
      <c r="AO827" s="640"/>
      <c r="AP827" s="642"/>
      <c r="AQ827" s="640"/>
      <c r="AR827" s="642"/>
      <c r="AS827" s="640"/>
      <c r="AT827" s="642"/>
      <c r="AU827" s="640"/>
      <c r="AV827" s="642"/>
      <c r="AW827" s="640"/>
      <c r="AX827" s="642"/>
      <c r="AY827" s="640"/>
      <c r="AZ827" s="642"/>
      <c r="BA827" s="640"/>
      <c r="BB827" s="642"/>
      <c r="BC827" s="640"/>
      <c r="BD827" s="642"/>
      <c r="BE827" s="640"/>
      <c r="BF827" s="642"/>
      <c r="BG827" s="640"/>
      <c r="BH827" s="642"/>
      <c r="BI827" s="640"/>
      <c r="BJ827" s="642"/>
      <c r="BK827" s="640"/>
      <c r="BL827" s="642"/>
      <c r="BM827" s="640"/>
      <c r="BN827" s="642"/>
      <c r="BO827" s="640"/>
      <c r="BP827" s="642"/>
      <c r="BQ827" s="640"/>
      <c r="BR827" s="642"/>
      <c r="BS827" s="643">
        <f t="shared" si="115"/>
        <v>0</v>
      </c>
      <c r="BT827" s="644">
        <f t="shared" si="116"/>
        <v>0</v>
      </c>
      <c r="BU827" s="644">
        <f t="shared" si="117"/>
        <v>0</v>
      </c>
      <c r="BV827" s="644">
        <f t="shared" si="118"/>
        <v>0</v>
      </c>
      <c r="BW827" s="645">
        <f t="shared" si="477"/>
        <v>0</v>
      </c>
      <c r="BX827" s="338"/>
      <c r="BY827" s="338"/>
      <c r="BZ827" s="338"/>
      <c r="CA827" s="338"/>
      <c r="CB827" s="338"/>
      <c r="CC827" s="338"/>
    </row>
    <row r="828" ht="15.75" customHeight="1">
      <c r="A828" s="338"/>
      <c r="B828" s="338"/>
      <c r="C828" s="818"/>
      <c r="D828" s="638">
        <f t="shared" ref="D828:E828" si="843">I828+K828+M828+O828+Q828+S828+U828+W828+Y828+AA828+AC828+AE828+AG828+AI828+AK828+AM828+AO828+AQ828+AS828+AU828+AW828+AY828+BA828+BC828+BE828+BG828+BI828+BK828+BM828+BO828+BQ828</f>
        <v>0</v>
      </c>
      <c r="E828" s="505">
        <f t="shared" si="843"/>
        <v>0</v>
      </c>
      <c r="F828" s="639">
        <f t="shared" si="113"/>
        <v>0</v>
      </c>
      <c r="G828" s="327"/>
      <c r="H828" s="298">
        <f t="shared" si="114"/>
        <v>0</v>
      </c>
      <c r="I828" s="640"/>
      <c r="J828" s="642"/>
      <c r="K828" s="640"/>
      <c r="L828" s="642"/>
      <c r="M828" s="640"/>
      <c r="N828" s="642"/>
      <c r="O828" s="640"/>
      <c r="P828" s="642"/>
      <c r="Q828" s="640"/>
      <c r="R828" s="642"/>
      <c r="S828" s="640"/>
      <c r="T828" s="642"/>
      <c r="U828" s="640"/>
      <c r="V828" s="642"/>
      <c r="W828" s="640"/>
      <c r="X828" s="642"/>
      <c r="Y828" s="640"/>
      <c r="Z828" s="642"/>
      <c r="AA828" s="640"/>
      <c r="AB828" s="642"/>
      <c r="AC828" s="640"/>
      <c r="AD828" s="642"/>
      <c r="AE828" s="640"/>
      <c r="AF828" s="642"/>
      <c r="AG828" s="640"/>
      <c r="AH828" s="642"/>
      <c r="AI828" s="640"/>
      <c r="AJ828" s="642"/>
      <c r="AK828" s="640"/>
      <c r="AL828" s="642"/>
      <c r="AM828" s="640"/>
      <c r="AN828" s="642"/>
      <c r="AO828" s="640"/>
      <c r="AP828" s="642"/>
      <c r="AQ828" s="640"/>
      <c r="AR828" s="642"/>
      <c r="AS828" s="640"/>
      <c r="AT828" s="642"/>
      <c r="AU828" s="640"/>
      <c r="AV828" s="642"/>
      <c r="AW828" s="640"/>
      <c r="AX828" s="642"/>
      <c r="AY828" s="640"/>
      <c r="AZ828" s="642"/>
      <c r="BA828" s="640"/>
      <c r="BB828" s="642"/>
      <c r="BC828" s="640"/>
      <c r="BD828" s="642"/>
      <c r="BE828" s="640"/>
      <c r="BF828" s="642"/>
      <c r="BG828" s="640"/>
      <c r="BH828" s="642"/>
      <c r="BI828" s="640"/>
      <c r="BJ828" s="642"/>
      <c r="BK828" s="640"/>
      <c r="BL828" s="642"/>
      <c r="BM828" s="640"/>
      <c r="BN828" s="642"/>
      <c r="BO828" s="640"/>
      <c r="BP828" s="642"/>
      <c r="BQ828" s="640"/>
      <c r="BR828" s="642"/>
      <c r="BS828" s="643">
        <f t="shared" si="115"/>
        <v>0</v>
      </c>
      <c r="BT828" s="644">
        <f t="shared" si="116"/>
        <v>0</v>
      </c>
      <c r="BU828" s="644">
        <f t="shared" si="117"/>
        <v>0</v>
      </c>
      <c r="BV828" s="644">
        <f t="shared" si="118"/>
        <v>0</v>
      </c>
      <c r="BW828" s="645">
        <f t="shared" si="477"/>
        <v>0</v>
      </c>
      <c r="BX828" s="338"/>
      <c r="BY828" s="338"/>
      <c r="BZ828" s="338"/>
      <c r="CA828" s="338"/>
      <c r="CB828" s="338"/>
      <c r="CC828" s="338"/>
    </row>
    <row r="829" ht="15.75" customHeight="1">
      <c r="A829" s="338"/>
      <c r="B829" s="338"/>
      <c r="C829" s="818"/>
      <c r="D829" s="638">
        <f t="shared" ref="D829:E829" si="844">I829+K829+M829+O829+Q829+S829+U829+W829+Y829+AA829+AC829+AE829+AG829+AI829+AK829+AM829+AO829+AQ829+AS829+AU829+AW829+AY829+BA829+BC829+BE829+BG829+BI829+BK829+BM829+BO829+BQ829</f>
        <v>0</v>
      </c>
      <c r="E829" s="505">
        <f t="shared" si="844"/>
        <v>0</v>
      </c>
      <c r="F829" s="639">
        <f t="shared" si="113"/>
        <v>0</v>
      </c>
      <c r="G829" s="327"/>
      <c r="H829" s="298">
        <f t="shared" si="114"/>
        <v>0</v>
      </c>
      <c r="I829" s="640"/>
      <c r="J829" s="642"/>
      <c r="K829" s="640"/>
      <c r="L829" s="642"/>
      <c r="M829" s="640"/>
      <c r="N829" s="642"/>
      <c r="O829" s="640"/>
      <c r="P829" s="642"/>
      <c r="Q829" s="640"/>
      <c r="R829" s="642"/>
      <c r="S829" s="640"/>
      <c r="T829" s="642"/>
      <c r="U829" s="640"/>
      <c r="V829" s="642"/>
      <c r="W829" s="640"/>
      <c r="X829" s="642"/>
      <c r="Y829" s="640"/>
      <c r="Z829" s="642"/>
      <c r="AA829" s="640"/>
      <c r="AB829" s="642"/>
      <c r="AC829" s="640"/>
      <c r="AD829" s="642"/>
      <c r="AE829" s="640"/>
      <c r="AF829" s="642"/>
      <c r="AG829" s="640"/>
      <c r="AH829" s="642"/>
      <c r="AI829" s="640"/>
      <c r="AJ829" s="642"/>
      <c r="AK829" s="640"/>
      <c r="AL829" s="642"/>
      <c r="AM829" s="640"/>
      <c r="AN829" s="642"/>
      <c r="AO829" s="640"/>
      <c r="AP829" s="642"/>
      <c r="AQ829" s="640"/>
      <c r="AR829" s="642"/>
      <c r="AS829" s="640"/>
      <c r="AT829" s="642"/>
      <c r="AU829" s="640"/>
      <c r="AV829" s="642"/>
      <c r="AW829" s="640"/>
      <c r="AX829" s="642"/>
      <c r="AY829" s="640"/>
      <c r="AZ829" s="642"/>
      <c r="BA829" s="640"/>
      <c r="BB829" s="642"/>
      <c r="BC829" s="640"/>
      <c r="BD829" s="642"/>
      <c r="BE829" s="640"/>
      <c r="BF829" s="642"/>
      <c r="BG829" s="640"/>
      <c r="BH829" s="642"/>
      <c r="BI829" s="640"/>
      <c r="BJ829" s="642"/>
      <c r="BK829" s="640"/>
      <c r="BL829" s="642"/>
      <c r="BM829" s="640"/>
      <c r="BN829" s="642"/>
      <c r="BO829" s="640"/>
      <c r="BP829" s="642"/>
      <c r="BQ829" s="640"/>
      <c r="BR829" s="642"/>
      <c r="BS829" s="643">
        <f t="shared" si="115"/>
        <v>0</v>
      </c>
      <c r="BT829" s="644">
        <f t="shared" si="116"/>
        <v>0</v>
      </c>
      <c r="BU829" s="644">
        <f t="shared" si="117"/>
        <v>0</v>
      </c>
      <c r="BV829" s="644">
        <f t="shared" si="118"/>
        <v>0</v>
      </c>
      <c r="BW829" s="645">
        <f t="shared" si="477"/>
        <v>0</v>
      </c>
      <c r="BX829" s="338"/>
      <c r="BY829" s="338"/>
      <c r="BZ829" s="338"/>
      <c r="CA829" s="338"/>
      <c r="CB829" s="338"/>
      <c r="CC829" s="338"/>
    </row>
    <row r="830" ht="15.75" customHeight="1">
      <c r="A830" s="338"/>
      <c r="B830" s="338"/>
      <c r="C830" s="818"/>
      <c r="D830" s="638">
        <f t="shared" ref="D830:E830" si="845">I830+K830+M830+O830+Q830+S830+U830+W830+Y830+AA830+AC830+AE830+AG830+AI830+AK830+AM830+AO830+AQ830+AS830+AU830+AW830+AY830+BA830+BC830+BE830+BG830+BI830+BK830+BM830+BO830+BQ830</f>
        <v>0</v>
      </c>
      <c r="E830" s="505">
        <f t="shared" si="845"/>
        <v>0</v>
      </c>
      <c r="F830" s="639">
        <f t="shared" si="113"/>
        <v>0</v>
      </c>
      <c r="G830" s="327"/>
      <c r="H830" s="298">
        <f t="shared" si="114"/>
        <v>0</v>
      </c>
      <c r="I830" s="640"/>
      <c r="J830" s="642"/>
      <c r="K830" s="640"/>
      <c r="L830" s="642"/>
      <c r="M830" s="640"/>
      <c r="N830" s="642"/>
      <c r="O830" s="640"/>
      <c r="P830" s="642"/>
      <c r="Q830" s="640"/>
      <c r="R830" s="642"/>
      <c r="S830" s="640"/>
      <c r="T830" s="642"/>
      <c r="U830" s="640"/>
      <c r="V830" s="642"/>
      <c r="W830" s="640"/>
      <c r="X830" s="642"/>
      <c r="Y830" s="640"/>
      <c r="Z830" s="642"/>
      <c r="AA830" s="640"/>
      <c r="AB830" s="642"/>
      <c r="AC830" s="640"/>
      <c r="AD830" s="642"/>
      <c r="AE830" s="640"/>
      <c r="AF830" s="642"/>
      <c r="AG830" s="640"/>
      <c r="AH830" s="642"/>
      <c r="AI830" s="640"/>
      <c r="AJ830" s="642"/>
      <c r="AK830" s="640"/>
      <c r="AL830" s="642"/>
      <c r="AM830" s="640"/>
      <c r="AN830" s="642"/>
      <c r="AO830" s="640"/>
      <c r="AP830" s="642"/>
      <c r="AQ830" s="640"/>
      <c r="AR830" s="642"/>
      <c r="AS830" s="640"/>
      <c r="AT830" s="642"/>
      <c r="AU830" s="640"/>
      <c r="AV830" s="642"/>
      <c r="AW830" s="640"/>
      <c r="AX830" s="642"/>
      <c r="AY830" s="640"/>
      <c r="AZ830" s="642"/>
      <c r="BA830" s="640"/>
      <c r="BB830" s="642"/>
      <c r="BC830" s="640"/>
      <c r="BD830" s="642"/>
      <c r="BE830" s="640"/>
      <c r="BF830" s="642"/>
      <c r="BG830" s="640"/>
      <c r="BH830" s="642"/>
      <c r="BI830" s="640"/>
      <c r="BJ830" s="642"/>
      <c r="BK830" s="640"/>
      <c r="BL830" s="642"/>
      <c r="BM830" s="640"/>
      <c r="BN830" s="642"/>
      <c r="BO830" s="640"/>
      <c r="BP830" s="642"/>
      <c r="BQ830" s="640"/>
      <c r="BR830" s="642"/>
      <c r="BS830" s="643">
        <f t="shared" si="115"/>
        <v>0</v>
      </c>
      <c r="BT830" s="644">
        <f t="shared" si="116"/>
        <v>0</v>
      </c>
      <c r="BU830" s="644">
        <f t="shared" si="117"/>
        <v>0</v>
      </c>
      <c r="BV830" s="644">
        <f t="shared" si="118"/>
        <v>0</v>
      </c>
      <c r="BW830" s="645">
        <f t="shared" si="477"/>
        <v>0</v>
      </c>
      <c r="BX830" s="338"/>
      <c r="BY830" s="338"/>
      <c r="BZ830" s="338"/>
      <c r="CA830" s="338"/>
      <c r="CB830" s="338"/>
      <c r="CC830" s="338"/>
    </row>
    <row r="831" ht="15.75" customHeight="1">
      <c r="A831" s="338"/>
      <c r="B831" s="338"/>
      <c r="C831" s="818"/>
      <c r="D831" s="638">
        <f t="shared" ref="D831:E831" si="846">I831+K831+M831+O831+Q831+S831+U831+W831+Y831+AA831+AC831+AE831+AG831+AI831+AK831+AM831+AO831+AQ831+AS831+AU831+AW831+AY831+BA831+BC831+BE831+BG831+BI831+BK831+BM831+BO831+BQ831</f>
        <v>0</v>
      </c>
      <c r="E831" s="505">
        <f t="shared" si="846"/>
        <v>0</v>
      </c>
      <c r="F831" s="639">
        <f t="shared" si="113"/>
        <v>0</v>
      </c>
      <c r="G831" s="327"/>
      <c r="H831" s="298">
        <f t="shared" si="114"/>
        <v>0</v>
      </c>
      <c r="I831" s="640"/>
      <c r="J831" s="642"/>
      <c r="K831" s="640"/>
      <c r="L831" s="642"/>
      <c r="M831" s="640"/>
      <c r="N831" s="642"/>
      <c r="O831" s="640"/>
      <c r="P831" s="642"/>
      <c r="Q831" s="640"/>
      <c r="R831" s="642"/>
      <c r="S831" s="640"/>
      <c r="T831" s="642"/>
      <c r="U831" s="640"/>
      <c r="V831" s="642"/>
      <c r="W831" s="640"/>
      <c r="X831" s="642"/>
      <c r="Y831" s="640"/>
      <c r="Z831" s="642"/>
      <c r="AA831" s="640"/>
      <c r="AB831" s="642"/>
      <c r="AC831" s="640"/>
      <c r="AD831" s="642"/>
      <c r="AE831" s="640"/>
      <c r="AF831" s="642"/>
      <c r="AG831" s="640"/>
      <c r="AH831" s="642"/>
      <c r="AI831" s="640"/>
      <c r="AJ831" s="642"/>
      <c r="AK831" s="640"/>
      <c r="AL831" s="642"/>
      <c r="AM831" s="640"/>
      <c r="AN831" s="642"/>
      <c r="AO831" s="640"/>
      <c r="AP831" s="642"/>
      <c r="AQ831" s="640"/>
      <c r="AR831" s="642"/>
      <c r="AS831" s="640"/>
      <c r="AT831" s="642"/>
      <c r="AU831" s="640"/>
      <c r="AV831" s="642"/>
      <c r="AW831" s="640"/>
      <c r="AX831" s="642"/>
      <c r="AY831" s="640"/>
      <c r="AZ831" s="642"/>
      <c r="BA831" s="640"/>
      <c r="BB831" s="642"/>
      <c r="BC831" s="640"/>
      <c r="BD831" s="642"/>
      <c r="BE831" s="640"/>
      <c r="BF831" s="642"/>
      <c r="BG831" s="640"/>
      <c r="BH831" s="642"/>
      <c r="BI831" s="640"/>
      <c r="BJ831" s="642"/>
      <c r="BK831" s="640"/>
      <c r="BL831" s="642"/>
      <c r="BM831" s="640"/>
      <c r="BN831" s="642"/>
      <c r="BO831" s="640"/>
      <c r="BP831" s="642"/>
      <c r="BQ831" s="640"/>
      <c r="BR831" s="642"/>
      <c r="BS831" s="643">
        <f t="shared" si="115"/>
        <v>0</v>
      </c>
      <c r="BT831" s="644">
        <f t="shared" si="116"/>
        <v>0</v>
      </c>
      <c r="BU831" s="644">
        <f t="shared" si="117"/>
        <v>0</v>
      </c>
      <c r="BV831" s="644">
        <f t="shared" si="118"/>
        <v>0</v>
      </c>
      <c r="BW831" s="645">
        <f t="shared" si="477"/>
        <v>0</v>
      </c>
      <c r="BX831" s="338"/>
      <c r="BY831" s="338"/>
      <c r="BZ831" s="338"/>
      <c r="CA831" s="338"/>
      <c r="CB831" s="338"/>
      <c r="CC831" s="338"/>
    </row>
    <row r="832" ht="15.75" customHeight="1">
      <c r="A832" s="338"/>
      <c r="B832" s="338"/>
      <c r="C832" s="818"/>
      <c r="D832" s="638">
        <f t="shared" ref="D832:E832" si="847">I832+K832+M832+O832+Q832+S832+U832+W832+Y832+AA832+AC832+AE832+AG832+AI832+AK832+AM832+AO832+AQ832+AS832+AU832+AW832+AY832+BA832+BC832+BE832+BG832+BI832+BK832+BM832+BO832+BQ832</f>
        <v>0</v>
      </c>
      <c r="E832" s="505">
        <f t="shared" si="847"/>
        <v>0</v>
      </c>
      <c r="F832" s="639">
        <f t="shared" si="113"/>
        <v>0</v>
      </c>
      <c r="G832" s="327"/>
      <c r="H832" s="298">
        <f t="shared" si="114"/>
        <v>0</v>
      </c>
      <c r="I832" s="640"/>
      <c r="J832" s="642"/>
      <c r="K832" s="640"/>
      <c r="L832" s="642"/>
      <c r="M832" s="640"/>
      <c r="N832" s="642"/>
      <c r="O832" s="640"/>
      <c r="P832" s="642"/>
      <c r="Q832" s="640"/>
      <c r="R832" s="642"/>
      <c r="S832" s="640"/>
      <c r="T832" s="642"/>
      <c r="U832" s="640"/>
      <c r="V832" s="642"/>
      <c r="W832" s="640"/>
      <c r="X832" s="642"/>
      <c r="Y832" s="640"/>
      <c r="Z832" s="642"/>
      <c r="AA832" s="640"/>
      <c r="AB832" s="642"/>
      <c r="AC832" s="640"/>
      <c r="AD832" s="642"/>
      <c r="AE832" s="640"/>
      <c r="AF832" s="642"/>
      <c r="AG832" s="640"/>
      <c r="AH832" s="642"/>
      <c r="AI832" s="640"/>
      <c r="AJ832" s="642"/>
      <c r="AK832" s="640"/>
      <c r="AL832" s="642"/>
      <c r="AM832" s="640"/>
      <c r="AN832" s="642"/>
      <c r="AO832" s="640"/>
      <c r="AP832" s="642"/>
      <c r="AQ832" s="640"/>
      <c r="AR832" s="642"/>
      <c r="AS832" s="640"/>
      <c r="AT832" s="642"/>
      <c r="AU832" s="640"/>
      <c r="AV832" s="642"/>
      <c r="AW832" s="640"/>
      <c r="AX832" s="642"/>
      <c r="AY832" s="640"/>
      <c r="AZ832" s="642"/>
      <c r="BA832" s="640"/>
      <c r="BB832" s="642"/>
      <c r="BC832" s="640"/>
      <c r="BD832" s="642"/>
      <c r="BE832" s="640"/>
      <c r="BF832" s="642"/>
      <c r="BG832" s="640"/>
      <c r="BH832" s="642"/>
      <c r="BI832" s="640"/>
      <c r="BJ832" s="642"/>
      <c r="BK832" s="640"/>
      <c r="BL832" s="642"/>
      <c r="BM832" s="640"/>
      <c r="BN832" s="642"/>
      <c r="BO832" s="640"/>
      <c r="BP832" s="642"/>
      <c r="BQ832" s="640"/>
      <c r="BR832" s="642"/>
      <c r="BS832" s="643">
        <f t="shared" si="115"/>
        <v>0</v>
      </c>
      <c r="BT832" s="644">
        <f t="shared" si="116"/>
        <v>0</v>
      </c>
      <c r="BU832" s="644">
        <f t="shared" si="117"/>
        <v>0</v>
      </c>
      <c r="BV832" s="644">
        <f t="shared" si="118"/>
        <v>0</v>
      </c>
      <c r="BW832" s="645">
        <f t="shared" si="477"/>
        <v>0</v>
      </c>
      <c r="BX832" s="338"/>
      <c r="BY832" s="338"/>
      <c r="BZ832" s="338"/>
      <c r="CA832" s="338"/>
      <c r="CB832" s="338"/>
      <c r="CC832" s="338"/>
    </row>
    <row r="833" ht="15.75" customHeight="1">
      <c r="A833" s="338"/>
      <c r="B833" s="338"/>
      <c r="C833" s="818"/>
      <c r="D833" s="638">
        <f t="shared" ref="D833:E833" si="848">I833+K833+M833+O833+Q833+S833+U833+W833+Y833+AA833+AC833+AE833+AG833+AI833+AK833+AM833+AO833+AQ833+AS833+AU833+AW833+AY833+BA833+BC833+BE833+BG833+BI833+BK833+BM833+BO833+BQ833</f>
        <v>0</v>
      </c>
      <c r="E833" s="505">
        <f t="shared" si="848"/>
        <v>0</v>
      </c>
      <c r="F833" s="639">
        <f t="shared" si="113"/>
        <v>0</v>
      </c>
      <c r="G833" s="327"/>
      <c r="H833" s="298">
        <f t="shared" si="114"/>
        <v>0</v>
      </c>
      <c r="I833" s="640"/>
      <c r="J833" s="642"/>
      <c r="K833" s="640"/>
      <c r="L833" s="642"/>
      <c r="M833" s="640"/>
      <c r="N833" s="642"/>
      <c r="O833" s="640"/>
      <c r="P833" s="642"/>
      <c r="Q833" s="640"/>
      <c r="R833" s="642"/>
      <c r="S833" s="640"/>
      <c r="T833" s="642"/>
      <c r="U833" s="640"/>
      <c r="V833" s="642"/>
      <c r="W833" s="640"/>
      <c r="X833" s="642"/>
      <c r="Y833" s="640"/>
      <c r="Z833" s="642"/>
      <c r="AA833" s="640"/>
      <c r="AB833" s="642"/>
      <c r="AC833" s="640"/>
      <c r="AD833" s="642"/>
      <c r="AE833" s="640"/>
      <c r="AF833" s="642"/>
      <c r="AG833" s="640"/>
      <c r="AH833" s="642"/>
      <c r="AI833" s="640"/>
      <c r="AJ833" s="642"/>
      <c r="AK833" s="640"/>
      <c r="AL833" s="642"/>
      <c r="AM833" s="640"/>
      <c r="AN833" s="642"/>
      <c r="AO833" s="640"/>
      <c r="AP833" s="642"/>
      <c r="AQ833" s="640"/>
      <c r="AR833" s="642"/>
      <c r="AS833" s="640"/>
      <c r="AT833" s="642"/>
      <c r="AU833" s="640"/>
      <c r="AV833" s="642"/>
      <c r="AW833" s="640"/>
      <c r="AX833" s="642"/>
      <c r="AY833" s="640"/>
      <c r="AZ833" s="642"/>
      <c r="BA833" s="640"/>
      <c r="BB833" s="642"/>
      <c r="BC833" s="640"/>
      <c r="BD833" s="642"/>
      <c r="BE833" s="640"/>
      <c r="BF833" s="642"/>
      <c r="BG833" s="640"/>
      <c r="BH833" s="642"/>
      <c r="BI833" s="640"/>
      <c r="BJ833" s="642"/>
      <c r="BK833" s="640"/>
      <c r="BL833" s="642"/>
      <c r="BM833" s="640"/>
      <c r="BN833" s="642"/>
      <c r="BO833" s="640"/>
      <c r="BP833" s="642"/>
      <c r="BQ833" s="640"/>
      <c r="BR833" s="642"/>
      <c r="BS833" s="643">
        <f t="shared" si="115"/>
        <v>0</v>
      </c>
      <c r="BT833" s="644">
        <f t="shared" si="116"/>
        <v>0</v>
      </c>
      <c r="BU833" s="644">
        <f t="shared" si="117"/>
        <v>0</v>
      </c>
      <c r="BV833" s="644">
        <f t="shared" si="118"/>
        <v>0</v>
      </c>
      <c r="BW833" s="645">
        <f t="shared" si="477"/>
        <v>0</v>
      </c>
      <c r="BX833" s="338"/>
      <c r="BY833" s="338"/>
      <c r="BZ833" s="338"/>
      <c r="CA833" s="338"/>
      <c r="CB833" s="338"/>
      <c r="CC833" s="338"/>
    </row>
    <row r="834" ht="15.75" customHeight="1">
      <c r="A834" s="338"/>
      <c r="B834" s="338"/>
      <c r="C834" s="818"/>
      <c r="D834" s="638">
        <f t="shared" ref="D834:E834" si="849">I834+K834+M834+O834+Q834+S834+U834+W834+Y834+AA834+AC834+AE834+AG834+AI834+AK834+AM834+AO834+AQ834+AS834+AU834+AW834+AY834+BA834+BC834+BE834+BG834+BI834+BK834+BM834+BO834+BQ834</f>
        <v>0</v>
      </c>
      <c r="E834" s="505">
        <f t="shared" si="849"/>
        <v>0</v>
      </c>
      <c r="F834" s="639">
        <f t="shared" si="113"/>
        <v>0</v>
      </c>
      <c r="G834" s="327"/>
      <c r="H834" s="298">
        <f t="shared" si="114"/>
        <v>0</v>
      </c>
      <c r="I834" s="640"/>
      <c r="J834" s="642"/>
      <c r="K834" s="640"/>
      <c r="L834" s="642"/>
      <c r="M834" s="640"/>
      <c r="N834" s="642"/>
      <c r="O834" s="640"/>
      <c r="P834" s="642"/>
      <c r="Q834" s="640"/>
      <c r="R834" s="642"/>
      <c r="S834" s="640"/>
      <c r="T834" s="642"/>
      <c r="U834" s="640"/>
      <c r="V834" s="642"/>
      <c r="W834" s="640"/>
      <c r="X834" s="642"/>
      <c r="Y834" s="640"/>
      <c r="Z834" s="642"/>
      <c r="AA834" s="640"/>
      <c r="AB834" s="642"/>
      <c r="AC834" s="640"/>
      <c r="AD834" s="642"/>
      <c r="AE834" s="640"/>
      <c r="AF834" s="642"/>
      <c r="AG834" s="640"/>
      <c r="AH834" s="642"/>
      <c r="AI834" s="640"/>
      <c r="AJ834" s="642"/>
      <c r="AK834" s="640"/>
      <c r="AL834" s="642"/>
      <c r="AM834" s="640"/>
      <c r="AN834" s="642"/>
      <c r="AO834" s="640"/>
      <c r="AP834" s="642"/>
      <c r="AQ834" s="640"/>
      <c r="AR834" s="642"/>
      <c r="AS834" s="640"/>
      <c r="AT834" s="642"/>
      <c r="AU834" s="640"/>
      <c r="AV834" s="642"/>
      <c r="AW834" s="640"/>
      <c r="AX834" s="642"/>
      <c r="AY834" s="640"/>
      <c r="AZ834" s="642"/>
      <c r="BA834" s="640"/>
      <c r="BB834" s="642"/>
      <c r="BC834" s="640"/>
      <c r="BD834" s="642"/>
      <c r="BE834" s="640"/>
      <c r="BF834" s="642"/>
      <c r="BG834" s="640"/>
      <c r="BH834" s="642"/>
      <c r="BI834" s="640"/>
      <c r="BJ834" s="642"/>
      <c r="BK834" s="640"/>
      <c r="BL834" s="642"/>
      <c r="BM834" s="640"/>
      <c r="BN834" s="642"/>
      <c r="BO834" s="640"/>
      <c r="BP834" s="642"/>
      <c r="BQ834" s="640"/>
      <c r="BR834" s="642"/>
      <c r="BS834" s="643">
        <f t="shared" si="115"/>
        <v>0</v>
      </c>
      <c r="BT834" s="644">
        <f t="shared" si="116"/>
        <v>0</v>
      </c>
      <c r="BU834" s="644">
        <f t="shared" si="117"/>
        <v>0</v>
      </c>
      <c r="BV834" s="644">
        <f t="shared" si="118"/>
        <v>0</v>
      </c>
      <c r="BW834" s="645">
        <f t="shared" si="477"/>
        <v>0</v>
      </c>
      <c r="BX834" s="338"/>
      <c r="BY834" s="338"/>
      <c r="BZ834" s="338"/>
      <c r="CA834" s="338"/>
      <c r="CB834" s="338"/>
      <c r="CC834" s="338"/>
    </row>
    <row r="835" ht="15.75" customHeight="1">
      <c r="A835" s="338"/>
      <c r="B835" s="338"/>
      <c r="C835" s="818"/>
      <c r="D835" s="638">
        <f t="shared" ref="D835:E835" si="850">I835+K835+M835+O835+Q835+S835+U835+W835+Y835+AA835+AC835+AE835+AG835+AI835+AK835+AM835+AO835+AQ835+AS835+AU835+AW835+AY835+BA835+BC835+BE835+BG835+BI835+BK835+BM835+BO835+BQ835</f>
        <v>0</v>
      </c>
      <c r="E835" s="505">
        <f t="shared" si="850"/>
        <v>0</v>
      </c>
      <c r="F835" s="639">
        <f t="shared" si="113"/>
        <v>0</v>
      </c>
      <c r="G835" s="327"/>
      <c r="H835" s="298">
        <f t="shared" si="114"/>
        <v>0</v>
      </c>
      <c r="I835" s="640"/>
      <c r="J835" s="642"/>
      <c r="K835" s="640"/>
      <c r="L835" s="642"/>
      <c r="M835" s="640"/>
      <c r="N835" s="642"/>
      <c r="O835" s="640"/>
      <c r="P835" s="642"/>
      <c r="Q835" s="640"/>
      <c r="R835" s="642"/>
      <c r="S835" s="640"/>
      <c r="T835" s="642"/>
      <c r="U835" s="640"/>
      <c r="V835" s="642"/>
      <c r="W835" s="640"/>
      <c r="X835" s="642"/>
      <c r="Y835" s="640"/>
      <c r="Z835" s="642"/>
      <c r="AA835" s="640"/>
      <c r="AB835" s="642"/>
      <c r="AC835" s="640"/>
      <c r="AD835" s="642"/>
      <c r="AE835" s="640"/>
      <c r="AF835" s="642"/>
      <c r="AG835" s="640"/>
      <c r="AH835" s="642"/>
      <c r="AI835" s="640"/>
      <c r="AJ835" s="642"/>
      <c r="AK835" s="640"/>
      <c r="AL835" s="642"/>
      <c r="AM835" s="640"/>
      <c r="AN835" s="642"/>
      <c r="AO835" s="640"/>
      <c r="AP835" s="642"/>
      <c r="AQ835" s="640"/>
      <c r="AR835" s="642"/>
      <c r="AS835" s="640"/>
      <c r="AT835" s="642"/>
      <c r="AU835" s="640"/>
      <c r="AV835" s="642"/>
      <c r="AW835" s="640"/>
      <c r="AX835" s="642"/>
      <c r="AY835" s="640"/>
      <c r="AZ835" s="642"/>
      <c r="BA835" s="640"/>
      <c r="BB835" s="642"/>
      <c r="BC835" s="640"/>
      <c r="BD835" s="642"/>
      <c r="BE835" s="640"/>
      <c r="BF835" s="642"/>
      <c r="BG835" s="640"/>
      <c r="BH835" s="642"/>
      <c r="BI835" s="640"/>
      <c r="BJ835" s="642"/>
      <c r="BK835" s="640"/>
      <c r="BL835" s="642"/>
      <c r="BM835" s="640"/>
      <c r="BN835" s="642"/>
      <c r="BO835" s="640"/>
      <c r="BP835" s="642"/>
      <c r="BQ835" s="640"/>
      <c r="BR835" s="642"/>
      <c r="BS835" s="643">
        <f t="shared" si="115"/>
        <v>0</v>
      </c>
      <c r="BT835" s="644">
        <f t="shared" si="116"/>
        <v>0</v>
      </c>
      <c r="BU835" s="644">
        <f t="shared" si="117"/>
        <v>0</v>
      </c>
      <c r="BV835" s="644">
        <f t="shared" si="118"/>
        <v>0</v>
      </c>
      <c r="BW835" s="645">
        <f t="shared" si="477"/>
        <v>0</v>
      </c>
      <c r="BX835" s="338"/>
      <c r="BY835" s="338"/>
      <c r="BZ835" s="338"/>
      <c r="CA835" s="338"/>
      <c r="CB835" s="338"/>
      <c r="CC835" s="338"/>
    </row>
    <row r="836" ht="15.75" customHeight="1">
      <c r="A836" s="338"/>
      <c r="B836" s="338"/>
      <c r="C836" s="818"/>
      <c r="D836" s="638">
        <f t="shared" ref="D836:E836" si="851">I836+K836+M836+O836+Q836+S836+U836+W836+Y836+AA836+AC836+AE836+AG836+AI836+AK836+AM836+AO836+AQ836+AS836+AU836+AW836+AY836+BA836+BC836+BE836+BG836+BI836+BK836+BM836+BO836+BQ836</f>
        <v>0</v>
      </c>
      <c r="E836" s="505">
        <f t="shared" si="851"/>
        <v>0</v>
      </c>
      <c r="F836" s="639">
        <f t="shared" si="113"/>
        <v>0</v>
      </c>
      <c r="G836" s="327"/>
      <c r="H836" s="298">
        <f t="shared" si="114"/>
        <v>0</v>
      </c>
      <c r="I836" s="640"/>
      <c r="J836" s="642"/>
      <c r="K836" s="640"/>
      <c r="L836" s="642"/>
      <c r="M836" s="640"/>
      <c r="N836" s="642"/>
      <c r="O836" s="640"/>
      <c r="P836" s="642"/>
      <c r="Q836" s="640"/>
      <c r="R836" s="642"/>
      <c r="S836" s="640"/>
      <c r="T836" s="642"/>
      <c r="U836" s="640"/>
      <c r="V836" s="642"/>
      <c r="W836" s="640"/>
      <c r="X836" s="642"/>
      <c r="Y836" s="640"/>
      <c r="Z836" s="642"/>
      <c r="AA836" s="640"/>
      <c r="AB836" s="642"/>
      <c r="AC836" s="640"/>
      <c r="AD836" s="642"/>
      <c r="AE836" s="640"/>
      <c r="AF836" s="642"/>
      <c r="AG836" s="640"/>
      <c r="AH836" s="642"/>
      <c r="AI836" s="640"/>
      <c r="AJ836" s="642"/>
      <c r="AK836" s="640"/>
      <c r="AL836" s="642"/>
      <c r="AM836" s="640"/>
      <c r="AN836" s="642"/>
      <c r="AO836" s="640"/>
      <c r="AP836" s="642"/>
      <c r="AQ836" s="640"/>
      <c r="AR836" s="642"/>
      <c r="AS836" s="640"/>
      <c r="AT836" s="642"/>
      <c r="AU836" s="640"/>
      <c r="AV836" s="642"/>
      <c r="AW836" s="640"/>
      <c r="AX836" s="642"/>
      <c r="AY836" s="640"/>
      <c r="AZ836" s="642"/>
      <c r="BA836" s="640"/>
      <c r="BB836" s="642"/>
      <c r="BC836" s="640"/>
      <c r="BD836" s="642"/>
      <c r="BE836" s="640"/>
      <c r="BF836" s="642"/>
      <c r="BG836" s="640"/>
      <c r="BH836" s="642"/>
      <c r="BI836" s="640"/>
      <c r="BJ836" s="642"/>
      <c r="BK836" s="640"/>
      <c r="BL836" s="642"/>
      <c r="BM836" s="640"/>
      <c r="BN836" s="642"/>
      <c r="BO836" s="640"/>
      <c r="BP836" s="642"/>
      <c r="BQ836" s="640"/>
      <c r="BR836" s="642"/>
      <c r="BS836" s="643">
        <f t="shared" si="115"/>
        <v>0</v>
      </c>
      <c r="BT836" s="644">
        <f t="shared" si="116"/>
        <v>0</v>
      </c>
      <c r="BU836" s="644">
        <f t="shared" si="117"/>
        <v>0</v>
      </c>
      <c r="BV836" s="644">
        <f t="shared" si="118"/>
        <v>0</v>
      </c>
      <c r="BW836" s="645">
        <f t="shared" si="477"/>
        <v>0</v>
      </c>
      <c r="BX836" s="338"/>
      <c r="BY836" s="338"/>
      <c r="BZ836" s="338"/>
      <c r="CA836" s="338"/>
      <c r="CB836" s="338"/>
      <c r="CC836" s="338"/>
    </row>
    <row r="837" ht="15.75" customHeight="1">
      <c r="A837" s="338"/>
      <c r="B837" s="338"/>
      <c r="C837" s="818"/>
      <c r="D837" s="638">
        <f t="shared" ref="D837:E837" si="852">I837+K837+M837+O837+Q837+S837+U837+W837+Y837+AA837+AC837+AE837+AG837+AI837+AK837+AM837+AO837+AQ837+AS837+AU837+AW837+AY837+BA837+BC837+BE837+BG837+BI837+BK837+BM837+BO837+BQ837</f>
        <v>0</v>
      </c>
      <c r="E837" s="505">
        <f t="shared" si="852"/>
        <v>0</v>
      </c>
      <c r="F837" s="639">
        <f t="shared" si="113"/>
        <v>0</v>
      </c>
      <c r="G837" s="327"/>
      <c r="H837" s="298">
        <f t="shared" si="114"/>
        <v>0</v>
      </c>
      <c r="I837" s="640"/>
      <c r="J837" s="642"/>
      <c r="K837" s="640"/>
      <c r="L837" s="642"/>
      <c r="M837" s="640"/>
      <c r="N837" s="642"/>
      <c r="O837" s="640"/>
      <c r="P837" s="642"/>
      <c r="Q837" s="640"/>
      <c r="R837" s="642"/>
      <c r="S837" s="640"/>
      <c r="T837" s="642"/>
      <c r="U837" s="640"/>
      <c r="V837" s="642"/>
      <c r="W837" s="640"/>
      <c r="X837" s="642"/>
      <c r="Y837" s="640"/>
      <c r="Z837" s="642"/>
      <c r="AA837" s="640"/>
      <c r="AB837" s="642"/>
      <c r="AC837" s="640"/>
      <c r="AD837" s="642"/>
      <c r="AE837" s="640"/>
      <c r="AF837" s="642"/>
      <c r="AG837" s="640"/>
      <c r="AH837" s="642"/>
      <c r="AI837" s="640"/>
      <c r="AJ837" s="642"/>
      <c r="AK837" s="640"/>
      <c r="AL837" s="642"/>
      <c r="AM837" s="640"/>
      <c r="AN837" s="642"/>
      <c r="AO837" s="640"/>
      <c r="AP837" s="642"/>
      <c r="AQ837" s="640"/>
      <c r="AR837" s="642"/>
      <c r="AS837" s="640"/>
      <c r="AT837" s="642"/>
      <c r="AU837" s="640"/>
      <c r="AV837" s="642"/>
      <c r="AW837" s="640"/>
      <c r="AX837" s="642"/>
      <c r="AY837" s="640"/>
      <c r="AZ837" s="642"/>
      <c r="BA837" s="640"/>
      <c r="BB837" s="642"/>
      <c r="BC837" s="640"/>
      <c r="BD837" s="642"/>
      <c r="BE837" s="640"/>
      <c r="BF837" s="642"/>
      <c r="BG837" s="640"/>
      <c r="BH837" s="642"/>
      <c r="BI837" s="640"/>
      <c r="BJ837" s="642"/>
      <c r="BK837" s="640"/>
      <c r="BL837" s="642"/>
      <c r="BM837" s="640"/>
      <c r="BN837" s="642"/>
      <c r="BO837" s="640"/>
      <c r="BP837" s="642"/>
      <c r="BQ837" s="640"/>
      <c r="BR837" s="642"/>
      <c r="BS837" s="643">
        <f t="shared" si="115"/>
        <v>0</v>
      </c>
      <c r="BT837" s="644">
        <f t="shared" si="116"/>
        <v>0</v>
      </c>
      <c r="BU837" s="644">
        <f t="shared" si="117"/>
        <v>0</v>
      </c>
      <c r="BV837" s="644">
        <f t="shared" si="118"/>
        <v>0</v>
      </c>
      <c r="BW837" s="645">
        <f t="shared" si="477"/>
        <v>0</v>
      </c>
      <c r="BX837" s="338"/>
      <c r="BY837" s="338"/>
      <c r="BZ837" s="338"/>
      <c r="CA837" s="338"/>
      <c r="CB837" s="338"/>
      <c r="CC837" s="338"/>
    </row>
    <row r="838" ht="15.75" customHeight="1">
      <c r="A838" s="338"/>
      <c r="B838" s="338"/>
      <c r="C838" s="818"/>
      <c r="D838" s="638">
        <f t="shared" ref="D838:E838" si="853">I838+K838+M838+O838+Q838+S838+U838+W838+Y838+AA838+AC838+AE838+AG838+AI838+AK838+AM838+AO838+AQ838+AS838+AU838+AW838+AY838+BA838+BC838+BE838+BG838+BI838+BK838+BM838+BO838+BQ838</f>
        <v>0</v>
      </c>
      <c r="E838" s="505">
        <f t="shared" si="853"/>
        <v>0</v>
      </c>
      <c r="F838" s="639">
        <f t="shared" si="113"/>
        <v>0</v>
      </c>
      <c r="G838" s="327"/>
      <c r="H838" s="298">
        <f t="shared" si="114"/>
        <v>0</v>
      </c>
      <c r="I838" s="640"/>
      <c r="J838" s="642"/>
      <c r="K838" s="640"/>
      <c r="L838" s="642"/>
      <c r="M838" s="640"/>
      <c r="N838" s="642"/>
      <c r="O838" s="640"/>
      <c r="P838" s="642"/>
      <c r="Q838" s="640"/>
      <c r="R838" s="642"/>
      <c r="S838" s="640"/>
      <c r="T838" s="642"/>
      <c r="U838" s="640"/>
      <c r="V838" s="642"/>
      <c r="W838" s="640"/>
      <c r="X838" s="642"/>
      <c r="Y838" s="640"/>
      <c r="Z838" s="642"/>
      <c r="AA838" s="640"/>
      <c r="AB838" s="642"/>
      <c r="AC838" s="640"/>
      <c r="AD838" s="642"/>
      <c r="AE838" s="640"/>
      <c r="AF838" s="642"/>
      <c r="AG838" s="640"/>
      <c r="AH838" s="642"/>
      <c r="AI838" s="640"/>
      <c r="AJ838" s="642"/>
      <c r="AK838" s="640"/>
      <c r="AL838" s="642"/>
      <c r="AM838" s="640"/>
      <c r="AN838" s="642"/>
      <c r="AO838" s="640"/>
      <c r="AP838" s="642"/>
      <c r="AQ838" s="640"/>
      <c r="AR838" s="642"/>
      <c r="AS838" s="640"/>
      <c r="AT838" s="642"/>
      <c r="AU838" s="640"/>
      <c r="AV838" s="642"/>
      <c r="AW838" s="640"/>
      <c r="AX838" s="642"/>
      <c r="AY838" s="640"/>
      <c r="AZ838" s="642"/>
      <c r="BA838" s="640"/>
      <c r="BB838" s="642"/>
      <c r="BC838" s="640"/>
      <c r="BD838" s="642"/>
      <c r="BE838" s="640"/>
      <c r="BF838" s="642"/>
      <c r="BG838" s="640"/>
      <c r="BH838" s="642"/>
      <c r="BI838" s="640"/>
      <c r="BJ838" s="642"/>
      <c r="BK838" s="640"/>
      <c r="BL838" s="642"/>
      <c r="BM838" s="640"/>
      <c r="BN838" s="642"/>
      <c r="BO838" s="640"/>
      <c r="BP838" s="642"/>
      <c r="BQ838" s="640"/>
      <c r="BR838" s="642"/>
      <c r="BS838" s="643">
        <f t="shared" si="115"/>
        <v>0</v>
      </c>
      <c r="BT838" s="644">
        <f t="shared" si="116"/>
        <v>0</v>
      </c>
      <c r="BU838" s="644">
        <f t="shared" si="117"/>
        <v>0</v>
      </c>
      <c r="BV838" s="644">
        <f t="shared" si="118"/>
        <v>0</v>
      </c>
      <c r="BW838" s="645">
        <f t="shared" si="477"/>
        <v>0</v>
      </c>
      <c r="BX838" s="338"/>
      <c r="BY838" s="338"/>
      <c r="BZ838" s="338"/>
      <c r="CA838" s="338"/>
      <c r="CB838" s="338"/>
      <c r="CC838" s="338"/>
    </row>
    <row r="839" ht="15.75" customHeight="1">
      <c r="A839" s="338"/>
      <c r="B839" s="338"/>
      <c r="C839" s="818"/>
      <c r="D839" s="638">
        <f t="shared" ref="D839:E839" si="854">I839+K839+M839+O839+Q839+S839+U839+W839+Y839+AA839+AC839+AE839+AG839+AI839+AK839+AM839+AO839+AQ839+AS839+AU839+AW839+AY839+BA839+BC839+BE839+BG839+BI839+BK839+BM839+BO839+BQ839</f>
        <v>0</v>
      </c>
      <c r="E839" s="505">
        <f t="shared" si="854"/>
        <v>0</v>
      </c>
      <c r="F839" s="639">
        <f t="shared" si="113"/>
        <v>0</v>
      </c>
      <c r="G839" s="327"/>
      <c r="H839" s="298">
        <f t="shared" si="114"/>
        <v>0</v>
      </c>
      <c r="I839" s="640"/>
      <c r="J839" s="642"/>
      <c r="K839" s="640"/>
      <c r="L839" s="642"/>
      <c r="M839" s="640"/>
      <c r="N839" s="642"/>
      <c r="O839" s="640"/>
      <c r="P839" s="642"/>
      <c r="Q839" s="640"/>
      <c r="R839" s="642"/>
      <c r="S839" s="640"/>
      <c r="T839" s="642"/>
      <c r="U839" s="640"/>
      <c r="V839" s="642"/>
      <c r="W839" s="640"/>
      <c r="X839" s="642"/>
      <c r="Y839" s="640"/>
      <c r="Z839" s="642"/>
      <c r="AA839" s="640"/>
      <c r="AB839" s="642"/>
      <c r="AC839" s="640"/>
      <c r="AD839" s="642"/>
      <c r="AE839" s="640"/>
      <c r="AF839" s="642"/>
      <c r="AG839" s="640"/>
      <c r="AH839" s="642"/>
      <c r="AI839" s="640"/>
      <c r="AJ839" s="642"/>
      <c r="AK839" s="640"/>
      <c r="AL839" s="642"/>
      <c r="AM839" s="640"/>
      <c r="AN839" s="642"/>
      <c r="AO839" s="640"/>
      <c r="AP839" s="642"/>
      <c r="AQ839" s="640"/>
      <c r="AR839" s="642"/>
      <c r="AS839" s="640"/>
      <c r="AT839" s="642"/>
      <c r="AU839" s="640"/>
      <c r="AV839" s="642"/>
      <c r="AW839" s="640"/>
      <c r="AX839" s="642"/>
      <c r="AY839" s="640"/>
      <c r="AZ839" s="642"/>
      <c r="BA839" s="640"/>
      <c r="BB839" s="642"/>
      <c r="BC839" s="640"/>
      <c r="BD839" s="642"/>
      <c r="BE839" s="640"/>
      <c r="BF839" s="642"/>
      <c r="BG839" s="640"/>
      <c r="BH839" s="642"/>
      <c r="BI839" s="640"/>
      <c r="BJ839" s="642"/>
      <c r="BK839" s="640"/>
      <c r="BL839" s="642"/>
      <c r="BM839" s="640"/>
      <c r="BN839" s="642"/>
      <c r="BO839" s="640"/>
      <c r="BP839" s="642"/>
      <c r="BQ839" s="640"/>
      <c r="BR839" s="642"/>
      <c r="BS839" s="643">
        <f t="shared" si="115"/>
        <v>0</v>
      </c>
      <c r="BT839" s="644">
        <f t="shared" si="116"/>
        <v>0</v>
      </c>
      <c r="BU839" s="644">
        <f t="shared" si="117"/>
        <v>0</v>
      </c>
      <c r="BV839" s="644">
        <f t="shared" si="118"/>
        <v>0</v>
      </c>
      <c r="BW839" s="645">
        <f t="shared" si="477"/>
        <v>0</v>
      </c>
      <c r="BX839" s="338"/>
      <c r="BY839" s="338"/>
      <c r="BZ839" s="338"/>
      <c r="CA839" s="338"/>
      <c r="CB839" s="338"/>
      <c r="CC839" s="338"/>
    </row>
    <row r="840" ht="15.75" customHeight="1">
      <c r="A840" s="338"/>
      <c r="B840" s="338"/>
      <c r="C840" s="818"/>
      <c r="D840" s="638">
        <f t="shared" ref="D840:E840" si="855">I840+K840+M840+O840+Q840+S840+U840+W840+Y840+AA840+AC840+AE840+AG840+AI840+AK840+AM840+AO840+AQ840+AS840+AU840+AW840+AY840+BA840+BC840+BE840+BG840+BI840+BK840+BM840+BO840+BQ840</f>
        <v>0</v>
      </c>
      <c r="E840" s="505">
        <f t="shared" si="855"/>
        <v>0</v>
      </c>
      <c r="F840" s="639">
        <f t="shared" si="113"/>
        <v>0</v>
      </c>
      <c r="G840" s="327"/>
      <c r="H840" s="298">
        <f t="shared" si="114"/>
        <v>0</v>
      </c>
      <c r="I840" s="640"/>
      <c r="J840" s="642"/>
      <c r="K840" s="640"/>
      <c r="L840" s="642"/>
      <c r="M840" s="640"/>
      <c r="N840" s="642"/>
      <c r="O840" s="640"/>
      <c r="P840" s="642"/>
      <c r="Q840" s="640"/>
      <c r="R840" s="642"/>
      <c r="S840" s="640"/>
      <c r="T840" s="642"/>
      <c r="U840" s="640"/>
      <c r="V840" s="642"/>
      <c r="W840" s="640"/>
      <c r="X840" s="642"/>
      <c r="Y840" s="640"/>
      <c r="Z840" s="642"/>
      <c r="AA840" s="640"/>
      <c r="AB840" s="642"/>
      <c r="AC840" s="640"/>
      <c r="AD840" s="642"/>
      <c r="AE840" s="640"/>
      <c r="AF840" s="642"/>
      <c r="AG840" s="640"/>
      <c r="AH840" s="642"/>
      <c r="AI840" s="640"/>
      <c r="AJ840" s="642"/>
      <c r="AK840" s="640"/>
      <c r="AL840" s="642"/>
      <c r="AM840" s="640"/>
      <c r="AN840" s="642"/>
      <c r="AO840" s="640"/>
      <c r="AP840" s="642"/>
      <c r="AQ840" s="640"/>
      <c r="AR840" s="642"/>
      <c r="AS840" s="640"/>
      <c r="AT840" s="642"/>
      <c r="AU840" s="640"/>
      <c r="AV840" s="642"/>
      <c r="AW840" s="640"/>
      <c r="AX840" s="642"/>
      <c r="AY840" s="640"/>
      <c r="AZ840" s="642"/>
      <c r="BA840" s="640"/>
      <c r="BB840" s="642"/>
      <c r="BC840" s="640"/>
      <c r="BD840" s="642"/>
      <c r="BE840" s="640"/>
      <c r="BF840" s="642"/>
      <c r="BG840" s="640"/>
      <c r="BH840" s="642"/>
      <c r="BI840" s="640"/>
      <c r="BJ840" s="642"/>
      <c r="BK840" s="640"/>
      <c r="BL840" s="642"/>
      <c r="BM840" s="640"/>
      <c r="BN840" s="642"/>
      <c r="BO840" s="640"/>
      <c r="BP840" s="642"/>
      <c r="BQ840" s="640"/>
      <c r="BR840" s="642"/>
      <c r="BS840" s="643">
        <f t="shared" si="115"/>
        <v>0</v>
      </c>
      <c r="BT840" s="644">
        <f t="shared" si="116"/>
        <v>0</v>
      </c>
      <c r="BU840" s="644">
        <f t="shared" si="117"/>
        <v>0</v>
      </c>
      <c r="BV840" s="644">
        <f t="shared" si="118"/>
        <v>0</v>
      </c>
      <c r="BW840" s="645">
        <f t="shared" si="477"/>
        <v>0</v>
      </c>
      <c r="BX840" s="338"/>
      <c r="BY840" s="338"/>
      <c r="BZ840" s="338"/>
      <c r="CA840" s="338"/>
      <c r="CB840" s="338"/>
      <c r="CC840" s="338"/>
    </row>
    <row r="841" ht="15.75" customHeight="1">
      <c r="A841" s="338"/>
      <c r="B841" s="338"/>
      <c r="C841" s="818"/>
      <c r="D841" s="638">
        <f t="shared" ref="D841:E841" si="856">I841+K841+M841+O841+Q841+S841+U841+W841+Y841+AA841+AC841+AE841+AG841+AI841+AK841+AM841+AO841+AQ841+AS841+AU841+AW841+AY841+BA841+BC841+BE841+BG841+BI841+BK841+BM841+BO841+BQ841</f>
        <v>0</v>
      </c>
      <c r="E841" s="505">
        <f t="shared" si="856"/>
        <v>0</v>
      </c>
      <c r="F841" s="639">
        <f t="shared" si="113"/>
        <v>0</v>
      </c>
      <c r="G841" s="327"/>
      <c r="H841" s="298">
        <f t="shared" si="114"/>
        <v>0</v>
      </c>
      <c r="I841" s="640"/>
      <c r="J841" s="642"/>
      <c r="K841" s="640"/>
      <c r="L841" s="642"/>
      <c r="M841" s="640"/>
      <c r="N841" s="642"/>
      <c r="O841" s="640"/>
      <c r="P841" s="642"/>
      <c r="Q841" s="640"/>
      <c r="R841" s="642"/>
      <c r="S841" s="640"/>
      <c r="T841" s="642"/>
      <c r="U841" s="640"/>
      <c r="V841" s="642"/>
      <c r="W841" s="640"/>
      <c r="X841" s="642"/>
      <c r="Y841" s="640"/>
      <c r="Z841" s="642"/>
      <c r="AA841" s="640"/>
      <c r="AB841" s="642"/>
      <c r="AC841" s="640"/>
      <c r="AD841" s="642"/>
      <c r="AE841" s="640"/>
      <c r="AF841" s="642"/>
      <c r="AG841" s="640"/>
      <c r="AH841" s="642"/>
      <c r="AI841" s="640"/>
      <c r="AJ841" s="642"/>
      <c r="AK841" s="640"/>
      <c r="AL841" s="642"/>
      <c r="AM841" s="640"/>
      <c r="AN841" s="642"/>
      <c r="AO841" s="640"/>
      <c r="AP841" s="642"/>
      <c r="AQ841" s="640"/>
      <c r="AR841" s="642"/>
      <c r="AS841" s="640"/>
      <c r="AT841" s="642"/>
      <c r="AU841" s="640"/>
      <c r="AV841" s="642"/>
      <c r="AW841" s="640"/>
      <c r="AX841" s="642"/>
      <c r="AY841" s="640"/>
      <c r="AZ841" s="642"/>
      <c r="BA841" s="640"/>
      <c r="BB841" s="642"/>
      <c r="BC841" s="640"/>
      <c r="BD841" s="642"/>
      <c r="BE841" s="640"/>
      <c r="BF841" s="642"/>
      <c r="BG841" s="640"/>
      <c r="BH841" s="642"/>
      <c r="BI841" s="640"/>
      <c r="BJ841" s="642"/>
      <c r="BK841" s="640"/>
      <c r="BL841" s="642"/>
      <c r="BM841" s="640"/>
      <c r="BN841" s="642"/>
      <c r="BO841" s="640"/>
      <c r="BP841" s="642"/>
      <c r="BQ841" s="640"/>
      <c r="BR841" s="642"/>
      <c r="BS841" s="643">
        <f t="shared" si="115"/>
        <v>0</v>
      </c>
      <c r="BT841" s="644">
        <f t="shared" si="116"/>
        <v>0</v>
      </c>
      <c r="BU841" s="644">
        <f t="shared" si="117"/>
        <v>0</v>
      </c>
      <c r="BV841" s="644">
        <f t="shared" si="118"/>
        <v>0</v>
      </c>
      <c r="BW841" s="645">
        <f t="shared" si="477"/>
        <v>0</v>
      </c>
      <c r="BX841" s="338"/>
      <c r="BY841" s="338"/>
      <c r="BZ841" s="338"/>
      <c r="CA841" s="338"/>
      <c r="CB841" s="338"/>
      <c r="CC841" s="338"/>
    </row>
    <row r="842" ht="15.75" customHeight="1">
      <c r="A842" s="338"/>
      <c r="B842" s="338"/>
      <c r="C842" s="818"/>
      <c r="D842" s="638">
        <f t="shared" ref="D842:E842" si="857">I842+K842+M842+O842+Q842+S842+U842+W842+Y842+AA842+AC842+AE842+AG842+AI842+AK842+AM842+AO842+AQ842+AS842+AU842+AW842+AY842+BA842+BC842+BE842+BG842+BI842+BK842+BM842+BO842+BQ842</f>
        <v>0</v>
      </c>
      <c r="E842" s="505">
        <f t="shared" si="857"/>
        <v>0</v>
      </c>
      <c r="F842" s="639">
        <f t="shared" si="113"/>
        <v>0</v>
      </c>
      <c r="G842" s="327"/>
      <c r="H842" s="298">
        <f t="shared" si="114"/>
        <v>0</v>
      </c>
      <c r="I842" s="640"/>
      <c r="J842" s="642"/>
      <c r="K842" s="640"/>
      <c r="L842" s="642"/>
      <c r="M842" s="640"/>
      <c r="N842" s="642"/>
      <c r="O842" s="640"/>
      <c r="P842" s="642"/>
      <c r="Q842" s="640"/>
      <c r="R842" s="642"/>
      <c r="S842" s="640"/>
      <c r="T842" s="642"/>
      <c r="U842" s="640"/>
      <c r="V842" s="642"/>
      <c r="W842" s="640"/>
      <c r="X842" s="642"/>
      <c r="Y842" s="640"/>
      <c r="Z842" s="642"/>
      <c r="AA842" s="640"/>
      <c r="AB842" s="642"/>
      <c r="AC842" s="640"/>
      <c r="AD842" s="642"/>
      <c r="AE842" s="640"/>
      <c r="AF842" s="642"/>
      <c r="AG842" s="640"/>
      <c r="AH842" s="642"/>
      <c r="AI842" s="640"/>
      <c r="AJ842" s="642"/>
      <c r="AK842" s="640"/>
      <c r="AL842" s="642"/>
      <c r="AM842" s="640"/>
      <c r="AN842" s="642"/>
      <c r="AO842" s="640"/>
      <c r="AP842" s="642"/>
      <c r="AQ842" s="640"/>
      <c r="AR842" s="642"/>
      <c r="AS842" s="640"/>
      <c r="AT842" s="642"/>
      <c r="AU842" s="640"/>
      <c r="AV842" s="642"/>
      <c r="AW842" s="640"/>
      <c r="AX842" s="642"/>
      <c r="AY842" s="640"/>
      <c r="AZ842" s="642"/>
      <c r="BA842" s="640"/>
      <c r="BB842" s="642"/>
      <c r="BC842" s="640"/>
      <c r="BD842" s="642"/>
      <c r="BE842" s="640"/>
      <c r="BF842" s="642"/>
      <c r="BG842" s="640"/>
      <c r="BH842" s="642"/>
      <c r="BI842" s="640"/>
      <c r="BJ842" s="642"/>
      <c r="BK842" s="640"/>
      <c r="BL842" s="642"/>
      <c r="BM842" s="640"/>
      <c r="BN842" s="642"/>
      <c r="BO842" s="640"/>
      <c r="BP842" s="642"/>
      <c r="BQ842" s="640"/>
      <c r="BR842" s="642"/>
      <c r="BS842" s="643">
        <f t="shared" si="115"/>
        <v>0</v>
      </c>
      <c r="BT842" s="644">
        <f t="shared" si="116"/>
        <v>0</v>
      </c>
      <c r="BU842" s="644">
        <f t="shared" si="117"/>
        <v>0</v>
      </c>
      <c r="BV842" s="644">
        <f t="shared" si="118"/>
        <v>0</v>
      </c>
      <c r="BW842" s="645">
        <f t="shared" si="477"/>
        <v>0</v>
      </c>
      <c r="BX842" s="338"/>
      <c r="BY842" s="338"/>
      <c r="BZ842" s="338"/>
      <c r="CA842" s="338"/>
      <c r="CB842" s="338"/>
      <c r="CC842" s="338"/>
    </row>
    <row r="843" ht="15.75" customHeight="1">
      <c r="A843" s="338"/>
      <c r="B843" s="338"/>
      <c r="C843" s="818"/>
      <c r="D843" s="638">
        <f t="shared" ref="D843:E843" si="858">I843+K843+M843+O843+Q843+S843+U843+W843+Y843+AA843+AC843+AE843+AG843+AI843+AK843+AM843+AO843+AQ843+AS843+AU843+AW843+AY843+BA843+BC843+BE843+BG843+BI843+BK843+BM843+BO843+BQ843</f>
        <v>0</v>
      </c>
      <c r="E843" s="505">
        <f t="shared" si="858"/>
        <v>0</v>
      </c>
      <c r="F843" s="639">
        <f t="shared" si="113"/>
        <v>0</v>
      </c>
      <c r="G843" s="327"/>
      <c r="H843" s="298">
        <f t="shared" si="114"/>
        <v>0</v>
      </c>
      <c r="I843" s="640"/>
      <c r="J843" s="642"/>
      <c r="K843" s="640"/>
      <c r="L843" s="642"/>
      <c r="M843" s="640"/>
      <c r="N843" s="642"/>
      <c r="O843" s="640"/>
      <c r="P843" s="642"/>
      <c r="Q843" s="640"/>
      <c r="R843" s="642"/>
      <c r="S843" s="640"/>
      <c r="T843" s="642"/>
      <c r="U843" s="640"/>
      <c r="V843" s="642"/>
      <c r="W843" s="640"/>
      <c r="X843" s="642"/>
      <c r="Y843" s="640"/>
      <c r="Z843" s="642"/>
      <c r="AA843" s="640"/>
      <c r="AB843" s="642"/>
      <c r="AC843" s="640"/>
      <c r="AD843" s="642"/>
      <c r="AE843" s="640"/>
      <c r="AF843" s="642"/>
      <c r="AG843" s="640"/>
      <c r="AH843" s="642"/>
      <c r="AI843" s="640"/>
      <c r="AJ843" s="642"/>
      <c r="AK843" s="640"/>
      <c r="AL843" s="642"/>
      <c r="AM843" s="640"/>
      <c r="AN843" s="642"/>
      <c r="AO843" s="640"/>
      <c r="AP843" s="642"/>
      <c r="AQ843" s="640"/>
      <c r="AR843" s="642"/>
      <c r="AS843" s="640"/>
      <c r="AT843" s="642"/>
      <c r="AU843" s="640"/>
      <c r="AV843" s="642"/>
      <c r="AW843" s="640"/>
      <c r="AX843" s="642"/>
      <c r="AY843" s="640"/>
      <c r="AZ843" s="642"/>
      <c r="BA843" s="640"/>
      <c r="BB843" s="642"/>
      <c r="BC843" s="640"/>
      <c r="BD843" s="642"/>
      <c r="BE843" s="640"/>
      <c r="BF843" s="642"/>
      <c r="BG843" s="640"/>
      <c r="BH843" s="642"/>
      <c r="BI843" s="640"/>
      <c r="BJ843" s="642"/>
      <c r="BK843" s="640"/>
      <c r="BL843" s="642"/>
      <c r="BM843" s="640"/>
      <c r="BN843" s="642"/>
      <c r="BO843" s="640"/>
      <c r="BP843" s="642"/>
      <c r="BQ843" s="640"/>
      <c r="BR843" s="642"/>
      <c r="BS843" s="643">
        <f t="shared" si="115"/>
        <v>0</v>
      </c>
      <c r="BT843" s="644">
        <f t="shared" si="116"/>
        <v>0</v>
      </c>
      <c r="BU843" s="644">
        <f t="shared" si="117"/>
        <v>0</v>
      </c>
      <c r="BV843" s="644">
        <f t="shared" si="118"/>
        <v>0</v>
      </c>
      <c r="BW843" s="645">
        <f t="shared" si="477"/>
        <v>0</v>
      </c>
      <c r="BX843" s="338"/>
      <c r="BY843" s="338"/>
      <c r="BZ843" s="338"/>
      <c r="CA843" s="338"/>
      <c r="CB843" s="338"/>
      <c r="CC843" s="338"/>
    </row>
    <row r="844" ht="15.75" customHeight="1">
      <c r="A844" s="338"/>
      <c r="B844" s="338"/>
      <c r="C844" s="818"/>
      <c r="D844" s="638">
        <f t="shared" ref="D844:E844" si="859">I844+K844+M844+O844+Q844+S844+U844+W844+Y844+AA844+AC844+AE844+AG844+AI844+AK844+AM844+AO844+AQ844+AS844+AU844+AW844+AY844+BA844+BC844+BE844+BG844+BI844+BK844+BM844+BO844+BQ844</f>
        <v>0</v>
      </c>
      <c r="E844" s="505">
        <f t="shared" si="859"/>
        <v>0</v>
      </c>
      <c r="F844" s="639">
        <f t="shared" si="113"/>
        <v>0</v>
      </c>
      <c r="G844" s="327"/>
      <c r="H844" s="298">
        <f t="shared" si="114"/>
        <v>0</v>
      </c>
      <c r="I844" s="640"/>
      <c r="J844" s="642"/>
      <c r="K844" s="640"/>
      <c r="L844" s="642"/>
      <c r="M844" s="640"/>
      <c r="N844" s="642"/>
      <c r="O844" s="640"/>
      <c r="P844" s="642"/>
      <c r="Q844" s="640"/>
      <c r="R844" s="642"/>
      <c r="S844" s="640"/>
      <c r="T844" s="642"/>
      <c r="U844" s="640"/>
      <c r="V844" s="642"/>
      <c r="W844" s="640"/>
      <c r="X844" s="642"/>
      <c r="Y844" s="640"/>
      <c r="Z844" s="642"/>
      <c r="AA844" s="640"/>
      <c r="AB844" s="642"/>
      <c r="AC844" s="640"/>
      <c r="AD844" s="642"/>
      <c r="AE844" s="640"/>
      <c r="AF844" s="642"/>
      <c r="AG844" s="640"/>
      <c r="AH844" s="642"/>
      <c r="AI844" s="640"/>
      <c r="AJ844" s="642"/>
      <c r="AK844" s="640"/>
      <c r="AL844" s="642"/>
      <c r="AM844" s="640"/>
      <c r="AN844" s="642"/>
      <c r="AO844" s="640"/>
      <c r="AP844" s="642"/>
      <c r="AQ844" s="640"/>
      <c r="AR844" s="642"/>
      <c r="AS844" s="640"/>
      <c r="AT844" s="642"/>
      <c r="AU844" s="640"/>
      <c r="AV844" s="642"/>
      <c r="AW844" s="640"/>
      <c r="AX844" s="642"/>
      <c r="AY844" s="640"/>
      <c r="AZ844" s="642"/>
      <c r="BA844" s="640"/>
      <c r="BB844" s="642"/>
      <c r="BC844" s="640"/>
      <c r="BD844" s="642"/>
      <c r="BE844" s="640"/>
      <c r="BF844" s="642"/>
      <c r="BG844" s="640"/>
      <c r="BH844" s="642"/>
      <c r="BI844" s="640"/>
      <c r="BJ844" s="642"/>
      <c r="BK844" s="640"/>
      <c r="BL844" s="642"/>
      <c r="BM844" s="640"/>
      <c r="BN844" s="642"/>
      <c r="BO844" s="640"/>
      <c r="BP844" s="642"/>
      <c r="BQ844" s="640"/>
      <c r="BR844" s="642"/>
      <c r="BS844" s="643">
        <f t="shared" si="115"/>
        <v>0</v>
      </c>
      <c r="BT844" s="644">
        <f t="shared" si="116"/>
        <v>0</v>
      </c>
      <c r="BU844" s="644">
        <f t="shared" si="117"/>
        <v>0</v>
      </c>
      <c r="BV844" s="644">
        <f t="shared" si="118"/>
        <v>0</v>
      </c>
      <c r="BW844" s="645">
        <f t="shared" si="477"/>
        <v>0</v>
      </c>
      <c r="BX844" s="338"/>
      <c r="BY844" s="338"/>
      <c r="BZ844" s="338"/>
      <c r="CA844" s="338"/>
      <c r="CB844" s="338"/>
      <c r="CC844" s="338"/>
    </row>
    <row r="845" ht="15.75" customHeight="1">
      <c r="A845" s="338"/>
      <c r="B845" s="338"/>
      <c r="C845" s="818"/>
      <c r="D845" s="638">
        <f t="shared" ref="D845:E845" si="860">I845+K845+M845+O845+Q845+S845+U845+W845+Y845+AA845+AC845+AE845+AG845+AI845+AK845+AM845+AO845+AQ845+AS845+AU845+AW845+AY845+BA845+BC845+BE845+BG845+BI845+BK845+BM845+BO845+BQ845</f>
        <v>0</v>
      </c>
      <c r="E845" s="505">
        <f t="shared" si="860"/>
        <v>0</v>
      </c>
      <c r="F845" s="639">
        <f t="shared" si="113"/>
        <v>0</v>
      </c>
      <c r="G845" s="327"/>
      <c r="H845" s="298">
        <f t="shared" si="114"/>
        <v>0</v>
      </c>
      <c r="I845" s="640"/>
      <c r="J845" s="642"/>
      <c r="K845" s="640"/>
      <c r="L845" s="642"/>
      <c r="M845" s="640"/>
      <c r="N845" s="642"/>
      <c r="O845" s="640"/>
      <c r="P845" s="642"/>
      <c r="Q845" s="640"/>
      <c r="R845" s="642"/>
      <c r="S845" s="640"/>
      <c r="T845" s="642"/>
      <c r="U845" s="640"/>
      <c r="V845" s="642"/>
      <c r="W845" s="640"/>
      <c r="X845" s="642"/>
      <c r="Y845" s="640"/>
      <c r="Z845" s="642"/>
      <c r="AA845" s="640"/>
      <c r="AB845" s="642"/>
      <c r="AC845" s="640"/>
      <c r="AD845" s="642"/>
      <c r="AE845" s="640"/>
      <c r="AF845" s="642"/>
      <c r="AG845" s="640"/>
      <c r="AH845" s="642"/>
      <c r="AI845" s="640"/>
      <c r="AJ845" s="642"/>
      <c r="AK845" s="640"/>
      <c r="AL845" s="642"/>
      <c r="AM845" s="640"/>
      <c r="AN845" s="642"/>
      <c r="AO845" s="640"/>
      <c r="AP845" s="642"/>
      <c r="AQ845" s="640"/>
      <c r="AR845" s="642"/>
      <c r="AS845" s="640"/>
      <c r="AT845" s="642"/>
      <c r="AU845" s="640"/>
      <c r="AV845" s="642"/>
      <c r="AW845" s="640"/>
      <c r="AX845" s="642"/>
      <c r="AY845" s="640"/>
      <c r="AZ845" s="642"/>
      <c r="BA845" s="640"/>
      <c r="BB845" s="642"/>
      <c r="BC845" s="640"/>
      <c r="BD845" s="642"/>
      <c r="BE845" s="640"/>
      <c r="BF845" s="642"/>
      <c r="BG845" s="640"/>
      <c r="BH845" s="642"/>
      <c r="BI845" s="640"/>
      <c r="BJ845" s="642"/>
      <c r="BK845" s="640"/>
      <c r="BL845" s="642"/>
      <c r="BM845" s="640"/>
      <c r="BN845" s="642"/>
      <c r="BO845" s="640"/>
      <c r="BP845" s="642"/>
      <c r="BQ845" s="640"/>
      <c r="BR845" s="642"/>
      <c r="BS845" s="643">
        <f t="shared" si="115"/>
        <v>0</v>
      </c>
      <c r="BT845" s="644">
        <f t="shared" si="116"/>
        <v>0</v>
      </c>
      <c r="BU845" s="644">
        <f t="shared" si="117"/>
        <v>0</v>
      </c>
      <c r="BV845" s="644">
        <f t="shared" si="118"/>
        <v>0</v>
      </c>
      <c r="BW845" s="645">
        <f t="shared" si="477"/>
        <v>0</v>
      </c>
      <c r="BX845" s="338"/>
      <c r="BY845" s="338"/>
      <c r="BZ845" s="338"/>
      <c r="CA845" s="338"/>
      <c r="CB845" s="338"/>
      <c r="CC845" s="338"/>
    </row>
    <row r="846" ht="15.75" customHeight="1">
      <c r="A846" s="338"/>
      <c r="B846" s="338"/>
      <c r="C846" s="818"/>
      <c r="D846" s="638">
        <f t="shared" ref="D846:E846" si="861">I846+K846+M846+O846+Q846+S846+U846+W846+Y846+AA846+AC846+AE846+AG846+AI846+AK846+AM846+AO846+AQ846+AS846+AU846+AW846+AY846+BA846+BC846+BE846+BG846+BI846+BK846+BM846+BO846+BQ846</f>
        <v>0</v>
      </c>
      <c r="E846" s="505">
        <f t="shared" si="861"/>
        <v>0</v>
      </c>
      <c r="F846" s="639">
        <f t="shared" si="113"/>
        <v>0</v>
      </c>
      <c r="G846" s="327"/>
      <c r="H846" s="298">
        <f t="shared" si="114"/>
        <v>0</v>
      </c>
      <c r="I846" s="640"/>
      <c r="J846" s="642"/>
      <c r="K846" s="640"/>
      <c r="L846" s="642"/>
      <c r="M846" s="640"/>
      <c r="N846" s="642"/>
      <c r="O846" s="640"/>
      <c r="P846" s="642"/>
      <c r="Q846" s="640"/>
      <c r="R846" s="642"/>
      <c r="S846" s="640"/>
      <c r="T846" s="642"/>
      <c r="U846" s="640"/>
      <c r="V846" s="642"/>
      <c r="W846" s="640"/>
      <c r="X846" s="642"/>
      <c r="Y846" s="640"/>
      <c r="Z846" s="642"/>
      <c r="AA846" s="640"/>
      <c r="AB846" s="642"/>
      <c r="AC846" s="640"/>
      <c r="AD846" s="642"/>
      <c r="AE846" s="640"/>
      <c r="AF846" s="642"/>
      <c r="AG846" s="640"/>
      <c r="AH846" s="642"/>
      <c r="AI846" s="640"/>
      <c r="AJ846" s="642"/>
      <c r="AK846" s="640"/>
      <c r="AL846" s="642"/>
      <c r="AM846" s="640"/>
      <c r="AN846" s="642"/>
      <c r="AO846" s="640"/>
      <c r="AP846" s="642"/>
      <c r="AQ846" s="640"/>
      <c r="AR846" s="642"/>
      <c r="AS846" s="640"/>
      <c r="AT846" s="642"/>
      <c r="AU846" s="640"/>
      <c r="AV846" s="642"/>
      <c r="AW846" s="640"/>
      <c r="AX846" s="642"/>
      <c r="AY846" s="640"/>
      <c r="AZ846" s="642"/>
      <c r="BA846" s="640"/>
      <c r="BB846" s="642"/>
      <c r="BC846" s="640"/>
      <c r="BD846" s="642"/>
      <c r="BE846" s="640"/>
      <c r="BF846" s="642"/>
      <c r="BG846" s="640"/>
      <c r="BH846" s="642"/>
      <c r="BI846" s="640"/>
      <c r="BJ846" s="642"/>
      <c r="BK846" s="640"/>
      <c r="BL846" s="642"/>
      <c r="BM846" s="640"/>
      <c r="BN846" s="642"/>
      <c r="BO846" s="640"/>
      <c r="BP846" s="642"/>
      <c r="BQ846" s="640"/>
      <c r="BR846" s="642"/>
      <c r="BS846" s="643">
        <f t="shared" si="115"/>
        <v>0</v>
      </c>
      <c r="BT846" s="644">
        <f t="shared" si="116"/>
        <v>0</v>
      </c>
      <c r="BU846" s="644">
        <f t="shared" si="117"/>
        <v>0</v>
      </c>
      <c r="BV846" s="644">
        <f t="shared" si="118"/>
        <v>0</v>
      </c>
      <c r="BW846" s="645">
        <f t="shared" si="477"/>
        <v>0</v>
      </c>
      <c r="BX846" s="338"/>
      <c r="BY846" s="338"/>
      <c r="BZ846" s="338"/>
      <c r="CA846" s="338"/>
      <c r="CB846" s="338"/>
      <c r="CC846" s="338"/>
    </row>
    <row r="847" ht="15.75" customHeight="1">
      <c r="A847" s="338"/>
      <c r="B847" s="338"/>
      <c r="C847" s="818"/>
      <c r="D847" s="638">
        <f t="shared" ref="D847:E847" si="862">I847+K847+M847+O847+Q847+S847+U847+W847+Y847+AA847+AC847+AE847+AG847+AI847+AK847+AM847+AO847+AQ847+AS847+AU847+AW847+AY847+BA847+BC847+BE847+BG847+BI847+BK847+BM847+BO847+BQ847</f>
        <v>0</v>
      </c>
      <c r="E847" s="505">
        <f t="shared" si="862"/>
        <v>0</v>
      </c>
      <c r="F847" s="639">
        <f t="shared" si="113"/>
        <v>0</v>
      </c>
      <c r="G847" s="327"/>
      <c r="H847" s="298">
        <f t="shared" si="114"/>
        <v>0</v>
      </c>
      <c r="I847" s="640"/>
      <c r="J847" s="642"/>
      <c r="K847" s="640"/>
      <c r="L847" s="642"/>
      <c r="M847" s="640"/>
      <c r="N847" s="642"/>
      <c r="O847" s="640"/>
      <c r="P847" s="642"/>
      <c r="Q847" s="640"/>
      <c r="R847" s="642"/>
      <c r="S847" s="640"/>
      <c r="T847" s="642"/>
      <c r="U847" s="640"/>
      <c r="V847" s="642"/>
      <c r="W847" s="640"/>
      <c r="X847" s="642"/>
      <c r="Y847" s="640"/>
      <c r="Z847" s="642"/>
      <c r="AA847" s="640"/>
      <c r="AB847" s="642"/>
      <c r="AC847" s="640"/>
      <c r="AD847" s="642"/>
      <c r="AE847" s="640"/>
      <c r="AF847" s="642"/>
      <c r="AG847" s="640"/>
      <c r="AH847" s="642"/>
      <c r="AI847" s="640"/>
      <c r="AJ847" s="642"/>
      <c r="AK847" s="640"/>
      <c r="AL847" s="642"/>
      <c r="AM847" s="640"/>
      <c r="AN847" s="642"/>
      <c r="AO847" s="640"/>
      <c r="AP847" s="642"/>
      <c r="AQ847" s="640"/>
      <c r="AR847" s="642"/>
      <c r="AS847" s="640"/>
      <c r="AT847" s="642"/>
      <c r="AU847" s="640"/>
      <c r="AV847" s="642"/>
      <c r="AW847" s="640"/>
      <c r="AX847" s="642"/>
      <c r="AY847" s="640"/>
      <c r="AZ847" s="642"/>
      <c r="BA847" s="640"/>
      <c r="BB847" s="642"/>
      <c r="BC847" s="640"/>
      <c r="BD847" s="642"/>
      <c r="BE847" s="640"/>
      <c r="BF847" s="642"/>
      <c r="BG847" s="640"/>
      <c r="BH847" s="642"/>
      <c r="BI847" s="640"/>
      <c r="BJ847" s="642"/>
      <c r="BK847" s="640"/>
      <c r="BL847" s="642"/>
      <c r="BM847" s="640"/>
      <c r="BN847" s="642"/>
      <c r="BO847" s="640"/>
      <c r="BP847" s="642"/>
      <c r="BQ847" s="640"/>
      <c r="BR847" s="642"/>
      <c r="BS847" s="643">
        <f t="shared" si="115"/>
        <v>0</v>
      </c>
      <c r="BT847" s="644">
        <f t="shared" si="116"/>
        <v>0</v>
      </c>
      <c r="BU847" s="644">
        <f t="shared" si="117"/>
        <v>0</v>
      </c>
      <c r="BV847" s="644">
        <f t="shared" si="118"/>
        <v>0</v>
      </c>
      <c r="BW847" s="645">
        <f t="shared" si="477"/>
        <v>0</v>
      </c>
      <c r="BX847" s="338"/>
      <c r="BY847" s="338"/>
      <c r="BZ847" s="338"/>
      <c r="CA847" s="338"/>
      <c r="CB847" s="338"/>
      <c r="CC847" s="338"/>
    </row>
    <row r="848" ht="15.75" customHeight="1">
      <c r="A848" s="338"/>
      <c r="B848" s="338"/>
      <c r="C848" s="818"/>
      <c r="D848" s="638">
        <f t="shared" ref="D848:E848" si="863">I848+K848+M848+O848+Q848+S848+U848+W848+Y848+AA848+AC848+AE848+AG848+AI848+AK848+AM848+AO848+AQ848+AS848+AU848+AW848+AY848+BA848+BC848+BE848+BG848+BI848+BK848+BM848+BO848+BQ848</f>
        <v>0</v>
      </c>
      <c r="E848" s="505">
        <f t="shared" si="863"/>
        <v>0</v>
      </c>
      <c r="F848" s="639">
        <f t="shared" si="113"/>
        <v>0</v>
      </c>
      <c r="G848" s="327"/>
      <c r="H848" s="298">
        <f t="shared" si="114"/>
        <v>0</v>
      </c>
      <c r="I848" s="640"/>
      <c r="J848" s="642"/>
      <c r="K848" s="640"/>
      <c r="L848" s="642"/>
      <c r="M848" s="640"/>
      <c r="N848" s="642"/>
      <c r="O848" s="640"/>
      <c r="P848" s="642"/>
      <c r="Q848" s="640"/>
      <c r="R848" s="642"/>
      <c r="S848" s="640"/>
      <c r="T848" s="642"/>
      <c r="U848" s="640"/>
      <c r="V848" s="642"/>
      <c r="W848" s="640"/>
      <c r="X848" s="642"/>
      <c r="Y848" s="640"/>
      <c r="Z848" s="642"/>
      <c r="AA848" s="640"/>
      <c r="AB848" s="642"/>
      <c r="AC848" s="640"/>
      <c r="AD848" s="642"/>
      <c r="AE848" s="640"/>
      <c r="AF848" s="642"/>
      <c r="AG848" s="640"/>
      <c r="AH848" s="642"/>
      <c r="AI848" s="640"/>
      <c r="AJ848" s="642"/>
      <c r="AK848" s="640"/>
      <c r="AL848" s="642"/>
      <c r="AM848" s="640"/>
      <c r="AN848" s="642"/>
      <c r="AO848" s="640"/>
      <c r="AP848" s="642"/>
      <c r="AQ848" s="640"/>
      <c r="AR848" s="642"/>
      <c r="AS848" s="640"/>
      <c r="AT848" s="642"/>
      <c r="AU848" s="640"/>
      <c r="AV848" s="642"/>
      <c r="AW848" s="640"/>
      <c r="AX848" s="642"/>
      <c r="AY848" s="640"/>
      <c r="AZ848" s="642"/>
      <c r="BA848" s="640"/>
      <c r="BB848" s="642"/>
      <c r="BC848" s="640"/>
      <c r="BD848" s="642"/>
      <c r="BE848" s="640"/>
      <c r="BF848" s="642"/>
      <c r="BG848" s="640"/>
      <c r="BH848" s="642"/>
      <c r="BI848" s="640"/>
      <c r="BJ848" s="642"/>
      <c r="BK848" s="640"/>
      <c r="BL848" s="642"/>
      <c r="BM848" s="640"/>
      <c r="BN848" s="642"/>
      <c r="BO848" s="640"/>
      <c r="BP848" s="642"/>
      <c r="BQ848" s="640"/>
      <c r="BR848" s="642"/>
      <c r="BS848" s="643">
        <f t="shared" si="115"/>
        <v>0</v>
      </c>
      <c r="BT848" s="644">
        <f t="shared" si="116"/>
        <v>0</v>
      </c>
      <c r="BU848" s="644">
        <f t="shared" si="117"/>
        <v>0</v>
      </c>
      <c r="BV848" s="644">
        <f t="shared" si="118"/>
        <v>0</v>
      </c>
      <c r="BW848" s="645">
        <f t="shared" si="477"/>
        <v>0</v>
      </c>
      <c r="BX848" s="338"/>
      <c r="BY848" s="338"/>
      <c r="BZ848" s="338"/>
      <c r="CA848" s="338"/>
      <c r="CB848" s="338"/>
      <c r="CC848" s="338"/>
    </row>
    <row r="849" ht="15.75" customHeight="1">
      <c r="A849" s="338"/>
      <c r="B849" s="338"/>
      <c r="C849" s="818"/>
      <c r="D849" s="638">
        <f t="shared" ref="D849:E849" si="864">I849+K849+M849+O849+Q849+S849+U849+W849+Y849+AA849+AC849+AE849+AG849+AI849+AK849+AM849+AO849+AQ849+AS849+AU849+AW849+AY849+BA849+BC849+BE849+BG849+BI849+BK849+BM849+BO849+BQ849</f>
        <v>0</v>
      </c>
      <c r="E849" s="505">
        <f t="shared" si="864"/>
        <v>0</v>
      </c>
      <c r="F849" s="639">
        <f t="shared" si="113"/>
        <v>0</v>
      </c>
      <c r="G849" s="327"/>
      <c r="H849" s="298">
        <f t="shared" si="114"/>
        <v>0</v>
      </c>
      <c r="I849" s="640"/>
      <c r="J849" s="642"/>
      <c r="K849" s="640"/>
      <c r="L849" s="642"/>
      <c r="M849" s="640"/>
      <c r="N849" s="642"/>
      <c r="O849" s="640"/>
      <c r="P849" s="642"/>
      <c r="Q849" s="640"/>
      <c r="R849" s="642"/>
      <c r="S849" s="640"/>
      <c r="T849" s="642"/>
      <c r="U849" s="640"/>
      <c r="V849" s="642"/>
      <c r="W849" s="640"/>
      <c r="X849" s="642"/>
      <c r="Y849" s="640"/>
      <c r="Z849" s="642"/>
      <c r="AA849" s="640"/>
      <c r="AB849" s="642"/>
      <c r="AC849" s="640"/>
      <c r="AD849" s="642"/>
      <c r="AE849" s="640"/>
      <c r="AF849" s="642"/>
      <c r="AG849" s="640"/>
      <c r="AH849" s="642"/>
      <c r="AI849" s="640"/>
      <c r="AJ849" s="642"/>
      <c r="AK849" s="640"/>
      <c r="AL849" s="642"/>
      <c r="AM849" s="640"/>
      <c r="AN849" s="642"/>
      <c r="AO849" s="640"/>
      <c r="AP849" s="642"/>
      <c r="AQ849" s="640"/>
      <c r="AR849" s="642"/>
      <c r="AS849" s="640"/>
      <c r="AT849" s="642"/>
      <c r="AU849" s="640"/>
      <c r="AV849" s="642"/>
      <c r="AW849" s="640"/>
      <c r="AX849" s="642"/>
      <c r="AY849" s="640"/>
      <c r="AZ849" s="642"/>
      <c r="BA849" s="640"/>
      <c r="BB849" s="642"/>
      <c r="BC849" s="640"/>
      <c r="BD849" s="642"/>
      <c r="BE849" s="640"/>
      <c r="BF849" s="642"/>
      <c r="BG849" s="640"/>
      <c r="BH849" s="642"/>
      <c r="BI849" s="640"/>
      <c r="BJ849" s="642"/>
      <c r="BK849" s="640"/>
      <c r="BL849" s="642"/>
      <c r="BM849" s="640"/>
      <c r="BN849" s="642"/>
      <c r="BO849" s="640"/>
      <c r="BP849" s="642"/>
      <c r="BQ849" s="640"/>
      <c r="BR849" s="642"/>
      <c r="BS849" s="643">
        <f t="shared" si="115"/>
        <v>0</v>
      </c>
      <c r="BT849" s="644">
        <f t="shared" si="116"/>
        <v>0</v>
      </c>
      <c r="BU849" s="644">
        <f t="shared" si="117"/>
        <v>0</v>
      </c>
      <c r="BV849" s="644">
        <f t="shared" si="118"/>
        <v>0</v>
      </c>
      <c r="BW849" s="645">
        <f t="shared" si="477"/>
        <v>0</v>
      </c>
      <c r="BX849" s="338"/>
      <c r="BY849" s="338"/>
      <c r="BZ849" s="338"/>
      <c r="CA849" s="338"/>
      <c r="CB849" s="338"/>
      <c r="CC849" s="338"/>
    </row>
    <row r="850" ht="15.75" customHeight="1">
      <c r="A850" s="338"/>
      <c r="B850" s="338"/>
      <c r="C850" s="818"/>
      <c r="D850" s="638">
        <f t="shared" ref="D850:E850" si="865">I850+K850+M850+O850+Q850+S850+U850+W850+Y850+AA850+AC850+AE850+AG850+AI850+AK850+AM850+AO850+AQ850+AS850+AU850+AW850+AY850+BA850+BC850+BE850+BG850+BI850+BK850+BM850+BO850+BQ850</f>
        <v>0</v>
      </c>
      <c r="E850" s="505">
        <f t="shared" si="865"/>
        <v>0</v>
      </c>
      <c r="F850" s="639">
        <f t="shared" si="113"/>
        <v>0</v>
      </c>
      <c r="G850" s="327"/>
      <c r="H850" s="298">
        <f t="shared" si="114"/>
        <v>0</v>
      </c>
      <c r="I850" s="640"/>
      <c r="J850" s="642"/>
      <c r="K850" s="640"/>
      <c r="L850" s="642"/>
      <c r="M850" s="640"/>
      <c r="N850" s="642"/>
      <c r="O850" s="640"/>
      <c r="P850" s="642"/>
      <c r="Q850" s="640"/>
      <c r="R850" s="642"/>
      <c r="S850" s="640"/>
      <c r="T850" s="642"/>
      <c r="U850" s="640"/>
      <c r="V850" s="642"/>
      <c r="W850" s="640"/>
      <c r="X850" s="642"/>
      <c r="Y850" s="640"/>
      <c r="Z850" s="642"/>
      <c r="AA850" s="640"/>
      <c r="AB850" s="642"/>
      <c r="AC850" s="640"/>
      <c r="AD850" s="642"/>
      <c r="AE850" s="640"/>
      <c r="AF850" s="642"/>
      <c r="AG850" s="640"/>
      <c r="AH850" s="642"/>
      <c r="AI850" s="640"/>
      <c r="AJ850" s="642"/>
      <c r="AK850" s="640"/>
      <c r="AL850" s="642"/>
      <c r="AM850" s="640"/>
      <c r="AN850" s="642"/>
      <c r="AO850" s="640"/>
      <c r="AP850" s="642"/>
      <c r="AQ850" s="640"/>
      <c r="AR850" s="642"/>
      <c r="AS850" s="640"/>
      <c r="AT850" s="642"/>
      <c r="AU850" s="640"/>
      <c r="AV850" s="642"/>
      <c r="AW850" s="640"/>
      <c r="AX850" s="642"/>
      <c r="AY850" s="640"/>
      <c r="AZ850" s="642"/>
      <c r="BA850" s="640"/>
      <c r="BB850" s="642"/>
      <c r="BC850" s="640"/>
      <c r="BD850" s="642"/>
      <c r="BE850" s="640"/>
      <c r="BF850" s="642"/>
      <c r="BG850" s="640"/>
      <c r="BH850" s="642"/>
      <c r="BI850" s="640"/>
      <c r="BJ850" s="642"/>
      <c r="BK850" s="640"/>
      <c r="BL850" s="642"/>
      <c r="BM850" s="640"/>
      <c r="BN850" s="642"/>
      <c r="BO850" s="640"/>
      <c r="BP850" s="642"/>
      <c r="BQ850" s="640"/>
      <c r="BR850" s="642"/>
      <c r="BS850" s="643">
        <f t="shared" si="115"/>
        <v>0</v>
      </c>
      <c r="BT850" s="644">
        <f t="shared" si="116"/>
        <v>0</v>
      </c>
      <c r="BU850" s="644">
        <f t="shared" si="117"/>
        <v>0</v>
      </c>
      <c r="BV850" s="644">
        <f t="shared" si="118"/>
        <v>0</v>
      </c>
      <c r="BW850" s="645">
        <f t="shared" si="477"/>
        <v>0</v>
      </c>
      <c r="BX850" s="338"/>
      <c r="BY850" s="338"/>
      <c r="BZ850" s="338"/>
      <c r="CA850" s="338"/>
      <c r="CB850" s="338"/>
      <c r="CC850" s="338"/>
    </row>
    <row r="851" ht="15.75" customHeight="1">
      <c r="A851" s="338"/>
      <c r="B851" s="338"/>
      <c r="C851" s="818"/>
      <c r="D851" s="638">
        <f t="shared" ref="D851:E851" si="866">I851+K851+M851+O851+Q851+S851+U851+W851+Y851+AA851+AC851+AE851+AG851+AI851+AK851+AM851+AO851+AQ851+AS851+AU851+AW851+AY851+BA851+BC851+BE851+BG851+BI851+BK851+BM851+BO851+BQ851</f>
        <v>0</v>
      </c>
      <c r="E851" s="505">
        <f t="shared" si="866"/>
        <v>0</v>
      </c>
      <c r="F851" s="639">
        <f t="shared" si="113"/>
        <v>0</v>
      </c>
      <c r="G851" s="327"/>
      <c r="H851" s="298">
        <f t="shared" si="114"/>
        <v>0</v>
      </c>
      <c r="I851" s="640"/>
      <c r="J851" s="642"/>
      <c r="K851" s="640"/>
      <c r="L851" s="642"/>
      <c r="M851" s="640"/>
      <c r="N851" s="642"/>
      <c r="O851" s="640"/>
      <c r="P851" s="642"/>
      <c r="Q851" s="640"/>
      <c r="R851" s="642"/>
      <c r="S851" s="640"/>
      <c r="T851" s="642"/>
      <c r="U851" s="640"/>
      <c r="V851" s="642"/>
      <c r="W851" s="640"/>
      <c r="X851" s="642"/>
      <c r="Y851" s="640"/>
      <c r="Z851" s="642"/>
      <c r="AA851" s="640"/>
      <c r="AB851" s="642"/>
      <c r="AC851" s="640"/>
      <c r="AD851" s="642"/>
      <c r="AE851" s="640"/>
      <c r="AF851" s="642"/>
      <c r="AG851" s="640"/>
      <c r="AH851" s="642"/>
      <c r="AI851" s="640"/>
      <c r="AJ851" s="642"/>
      <c r="AK851" s="640"/>
      <c r="AL851" s="642"/>
      <c r="AM851" s="640"/>
      <c r="AN851" s="642"/>
      <c r="AO851" s="640"/>
      <c r="AP851" s="642"/>
      <c r="AQ851" s="640"/>
      <c r="AR851" s="642"/>
      <c r="AS851" s="640"/>
      <c r="AT851" s="642"/>
      <c r="AU851" s="640"/>
      <c r="AV851" s="642"/>
      <c r="AW851" s="640"/>
      <c r="AX851" s="642"/>
      <c r="AY851" s="640"/>
      <c r="AZ851" s="642"/>
      <c r="BA851" s="640"/>
      <c r="BB851" s="642"/>
      <c r="BC851" s="640"/>
      <c r="BD851" s="642"/>
      <c r="BE851" s="640"/>
      <c r="BF851" s="642"/>
      <c r="BG851" s="640"/>
      <c r="BH851" s="642"/>
      <c r="BI851" s="640"/>
      <c r="BJ851" s="642"/>
      <c r="BK851" s="640"/>
      <c r="BL851" s="642"/>
      <c r="BM851" s="640"/>
      <c r="BN851" s="642"/>
      <c r="BO851" s="640"/>
      <c r="BP851" s="642"/>
      <c r="BQ851" s="640"/>
      <c r="BR851" s="642"/>
      <c r="BS851" s="643">
        <f t="shared" si="115"/>
        <v>0</v>
      </c>
      <c r="BT851" s="644">
        <f t="shared" si="116"/>
        <v>0</v>
      </c>
      <c r="BU851" s="644">
        <f t="shared" si="117"/>
        <v>0</v>
      </c>
      <c r="BV851" s="644">
        <f t="shared" si="118"/>
        <v>0</v>
      </c>
      <c r="BW851" s="645">
        <f t="shared" si="477"/>
        <v>0</v>
      </c>
      <c r="BX851" s="338"/>
      <c r="BY851" s="338"/>
      <c r="BZ851" s="338"/>
      <c r="CA851" s="338"/>
      <c r="CB851" s="338"/>
      <c r="CC851" s="338"/>
    </row>
    <row r="852" ht="15.75" customHeight="1">
      <c r="A852" s="338"/>
      <c r="B852" s="338"/>
      <c r="C852" s="818"/>
      <c r="D852" s="638">
        <f t="shared" ref="D852:E852" si="867">I852+K852+M852+O852+Q852+S852+U852+W852+Y852+AA852+AC852+AE852+AG852+AI852+AK852+AM852+AO852+AQ852+AS852+AU852+AW852+AY852+BA852+BC852+BE852+BG852+BI852+BK852+BM852+BO852+BQ852</f>
        <v>0</v>
      </c>
      <c r="E852" s="505">
        <f t="shared" si="867"/>
        <v>0</v>
      </c>
      <c r="F852" s="639">
        <f t="shared" si="113"/>
        <v>0</v>
      </c>
      <c r="G852" s="327"/>
      <c r="H852" s="298">
        <f t="shared" si="114"/>
        <v>0</v>
      </c>
      <c r="I852" s="640"/>
      <c r="J852" s="642"/>
      <c r="K852" s="640"/>
      <c r="L852" s="642"/>
      <c r="M852" s="640"/>
      <c r="N852" s="642"/>
      <c r="O852" s="640"/>
      <c r="P852" s="642"/>
      <c r="Q852" s="640"/>
      <c r="R852" s="642"/>
      <c r="S852" s="640"/>
      <c r="T852" s="642"/>
      <c r="U852" s="640"/>
      <c r="V852" s="642"/>
      <c r="W852" s="640"/>
      <c r="X852" s="642"/>
      <c r="Y852" s="640"/>
      <c r="Z852" s="642"/>
      <c r="AA852" s="640"/>
      <c r="AB852" s="642"/>
      <c r="AC852" s="640"/>
      <c r="AD852" s="642"/>
      <c r="AE852" s="640"/>
      <c r="AF852" s="642"/>
      <c r="AG852" s="640"/>
      <c r="AH852" s="642"/>
      <c r="AI852" s="640"/>
      <c r="AJ852" s="642"/>
      <c r="AK852" s="640"/>
      <c r="AL852" s="642"/>
      <c r="AM852" s="640"/>
      <c r="AN852" s="642"/>
      <c r="AO852" s="640"/>
      <c r="AP852" s="642"/>
      <c r="AQ852" s="640"/>
      <c r="AR852" s="642"/>
      <c r="AS852" s="640"/>
      <c r="AT852" s="642"/>
      <c r="AU852" s="640"/>
      <c r="AV852" s="642"/>
      <c r="AW852" s="640"/>
      <c r="AX852" s="642"/>
      <c r="AY852" s="640"/>
      <c r="AZ852" s="642"/>
      <c r="BA852" s="640"/>
      <c r="BB852" s="642"/>
      <c r="BC852" s="640"/>
      <c r="BD852" s="642"/>
      <c r="BE852" s="640"/>
      <c r="BF852" s="642"/>
      <c r="BG852" s="640"/>
      <c r="BH852" s="642"/>
      <c r="BI852" s="640"/>
      <c r="BJ852" s="642"/>
      <c r="BK852" s="640"/>
      <c r="BL852" s="642"/>
      <c r="BM852" s="640"/>
      <c r="BN852" s="642"/>
      <c r="BO852" s="640"/>
      <c r="BP852" s="642"/>
      <c r="BQ852" s="640"/>
      <c r="BR852" s="642"/>
      <c r="BS852" s="643">
        <f t="shared" si="115"/>
        <v>0</v>
      </c>
      <c r="BT852" s="644">
        <f t="shared" si="116"/>
        <v>0</v>
      </c>
      <c r="BU852" s="644">
        <f t="shared" si="117"/>
        <v>0</v>
      </c>
      <c r="BV852" s="644">
        <f t="shared" si="118"/>
        <v>0</v>
      </c>
      <c r="BW852" s="645">
        <f t="shared" si="477"/>
        <v>0</v>
      </c>
      <c r="BX852" s="338"/>
      <c r="BY852" s="338"/>
      <c r="BZ852" s="338"/>
      <c r="CA852" s="338"/>
      <c r="CB852" s="338"/>
      <c r="CC852" s="338"/>
    </row>
    <row r="853" ht="15.75" customHeight="1">
      <c r="A853" s="338"/>
      <c r="B853" s="338"/>
      <c r="C853" s="818"/>
      <c r="D853" s="638">
        <f t="shared" ref="D853:E853" si="868">I853+K853+M853+O853+Q853+S853+U853+W853+Y853+AA853+AC853+AE853+AG853+AI853+AK853+AM853+AO853+AQ853+AS853+AU853+AW853+AY853+BA853+BC853+BE853+BG853+BI853+BK853+BM853+BO853+BQ853</f>
        <v>0</v>
      </c>
      <c r="E853" s="505">
        <f t="shared" si="868"/>
        <v>0</v>
      </c>
      <c r="F853" s="639">
        <f t="shared" si="113"/>
        <v>0</v>
      </c>
      <c r="G853" s="327"/>
      <c r="H853" s="298">
        <f t="shared" si="114"/>
        <v>0</v>
      </c>
      <c r="I853" s="640"/>
      <c r="J853" s="642"/>
      <c r="K853" s="640"/>
      <c r="L853" s="642"/>
      <c r="M853" s="640"/>
      <c r="N853" s="642"/>
      <c r="O853" s="640"/>
      <c r="P853" s="642"/>
      <c r="Q853" s="640"/>
      <c r="R853" s="642"/>
      <c r="S853" s="640"/>
      <c r="T853" s="642"/>
      <c r="U853" s="640"/>
      <c r="V853" s="642"/>
      <c r="W853" s="640"/>
      <c r="X853" s="642"/>
      <c r="Y853" s="640"/>
      <c r="Z853" s="642"/>
      <c r="AA853" s="640"/>
      <c r="AB853" s="642"/>
      <c r="AC853" s="640"/>
      <c r="AD853" s="642"/>
      <c r="AE853" s="640"/>
      <c r="AF853" s="642"/>
      <c r="AG853" s="640"/>
      <c r="AH853" s="642"/>
      <c r="AI853" s="640"/>
      <c r="AJ853" s="642"/>
      <c r="AK853" s="640"/>
      <c r="AL853" s="642"/>
      <c r="AM853" s="640"/>
      <c r="AN853" s="642"/>
      <c r="AO853" s="640"/>
      <c r="AP853" s="642"/>
      <c r="AQ853" s="640"/>
      <c r="AR853" s="642"/>
      <c r="AS853" s="640"/>
      <c r="AT853" s="642"/>
      <c r="AU853" s="640"/>
      <c r="AV853" s="642"/>
      <c r="AW853" s="640"/>
      <c r="AX853" s="642"/>
      <c r="AY853" s="640"/>
      <c r="AZ853" s="642"/>
      <c r="BA853" s="640"/>
      <c r="BB853" s="642"/>
      <c r="BC853" s="640"/>
      <c r="BD853" s="642"/>
      <c r="BE853" s="640"/>
      <c r="BF853" s="642"/>
      <c r="BG853" s="640"/>
      <c r="BH853" s="642"/>
      <c r="BI853" s="640"/>
      <c r="BJ853" s="642"/>
      <c r="BK853" s="640"/>
      <c r="BL853" s="642"/>
      <c r="BM853" s="640"/>
      <c r="BN853" s="642"/>
      <c r="BO853" s="640"/>
      <c r="BP853" s="642"/>
      <c r="BQ853" s="640"/>
      <c r="BR853" s="642"/>
      <c r="BS853" s="643">
        <f t="shared" si="115"/>
        <v>0</v>
      </c>
      <c r="BT853" s="644">
        <f t="shared" si="116"/>
        <v>0</v>
      </c>
      <c r="BU853" s="644">
        <f t="shared" si="117"/>
        <v>0</v>
      </c>
      <c r="BV853" s="644">
        <f t="shared" si="118"/>
        <v>0</v>
      </c>
      <c r="BW853" s="645">
        <f t="shared" si="477"/>
        <v>0</v>
      </c>
      <c r="BX853" s="338"/>
      <c r="BY853" s="338"/>
      <c r="BZ853" s="338"/>
      <c r="CA853" s="338"/>
      <c r="CB853" s="338"/>
      <c r="CC853" s="338"/>
    </row>
    <row r="854" ht="15.75" customHeight="1">
      <c r="A854" s="338"/>
      <c r="B854" s="338"/>
      <c r="C854" s="818"/>
      <c r="D854" s="638">
        <f t="shared" ref="D854:E854" si="869">I854+K854+M854+O854+Q854+S854+U854+W854+Y854+AA854+AC854+AE854+AG854+AI854+AK854+AM854+AO854+AQ854+AS854+AU854+AW854+AY854+BA854+BC854+BE854+BG854+BI854+BK854+BM854+BO854+BQ854</f>
        <v>0</v>
      </c>
      <c r="E854" s="505">
        <f t="shared" si="869"/>
        <v>0</v>
      </c>
      <c r="F854" s="639">
        <f t="shared" si="113"/>
        <v>0</v>
      </c>
      <c r="G854" s="327"/>
      <c r="H854" s="298">
        <f t="shared" si="114"/>
        <v>0</v>
      </c>
      <c r="I854" s="640"/>
      <c r="J854" s="642"/>
      <c r="K854" s="640"/>
      <c r="L854" s="642"/>
      <c r="M854" s="640"/>
      <c r="N854" s="642"/>
      <c r="O854" s="640"/>
      <c r="P854" s="642"/>
      <c r="Q854" s="640"/>
      <c r="R854" s="642"/>
      <c r="S854" s="640"/>
      <c r="T854" s="642"/>
      <c r="U854" s="640"/>
      <c r="V854" s="642"/>
      <c r="W854" s="640"/>
      <c r="X854" s="642"/>
      <c r="Y854" s="640"/>
      <c r="Z854" s="642"/>
      <c r="AA854" s="640"/>
      <c r="AB854" s="642"/>
      <c r="AC854" s="640"/>
      <c r="AD854" s="642"/>
      <c r="AE854" s="640"/>
      <c r="AF854" s="642"/>
      <c r="AG854" s="640"/>
      <c r="AH854" s="642"/>
      <c r="AI854" s="640"/>
      <c r="AJ854" s="642"/>
      <c r="AK854" s="640"/>
      <c r="AL854" s="642"/>
      <c r="AM854" s="640"/>
      <c r="AN854" s="642"/>
      <c r="AO854" s="640"/>
      <c r="AP854" s="642"/>
      <c r="AQ854" s="640"/>
      <c r="AR854" s="642"/>
      <c r="AS854" s="640"/>
      <c r="AT854" s="642"/>
      <c r="AU854" s="640"/>
      <c r="AV854" s="642"/>
      <c r="AW854" s="640"/>
      <c r="AX854" s="642"/>
      <c r="AY854" s="640"/>
      <c r="AZ854" s="642"/>
      <c r="BA854" s="640"/>
      <c r="BB854" s="642"/>
      <c r="BC854" s="640"/>
      <c r="BD854" s="642"/>
      <c r="BE854" s="640"/>
      <c r="BF854" s="642"/>
      <c r="BG854" s="640"/>
      <c r="BH854" s="642"/>
      <c r="BI854" s="640"/>
      <c r="BJ854" s="642"/>
      <c r="BK854" s="640"/>
      <c r="BL854" s="642"/>
      <c r="BM854" s="640"/>
      <c r="BN854" s="642"/>
      <c r="BO854" s="640"/>
      <c r="BP854" s="642"/>
      <c r="BQ854" s="640"/>
      <c r="BR854" s="642"/>
      <c r="BS854" s="643">
        <f t="shared" si="115"/>
        <v>0</v>
      </c>
      <c r="BT854" s="644">
        <f t="shared" si="116"/>
        <v>0</v>
      </c>
      <c r="BU854" s="644">
        <f t="shared" si="117"/>
        <v>0</v>
      </c>
      <c r="BV854" s="644">
        <f t="shared" si="118"/>
        <v>0</v>
      </c>
      <c r="BW854" s="645">
        <f t="shared" si="477"/>
        <v>0</v>
      </c>
      <c r="BX854" s="338"/>
      <c r="BY854" s="338"/>
      <c r="BZ854" s="338"/>
      <c r="CA854" s="338"/>
      <c r="CB854" s="338"/>
      <c r="CC854" s="338"/>
    </row>
    <row r="855" ht="15.75" customHeight="1">
      <c r="A855" s="338"/>
      <c r="B855" s="338"/>
      <c r="C855" s="818"/>
      <c r="D855" s="638">
        <f t="shared" ref="D855:E855" si="870">I855+K855+M855+O855+Q855+S855+U855+W855+Y855+AA855+AC855+AE855+AG855+AI855+AK855+AM855+AO855+AQ855+AS855+AU855+AW855+AY855+BA855+BC855+BE855+BG855+BI855+BK855+BM855+BO855+BQ855</f>
        <v>0</v>
      </c>
      <c r="E855" s="505">
        <f t="shared" si="870"/>
        <v>0</v>
      </c>
      <c r="F855" s="639">
        <f t="shared" si="113"/>
        <v>0</v>
      </c>
      <c r="G855" s="327"/>
      <c r="H855" s="298">
        <f t="shared" si="114"/>
        <v>0</v>
      </c>
      <c r="I855" s="640"/>
      <c r="J855" s="642"/>
      <c r="K855" s="640"/>
      <c r="L855" s="642"/>
      <c r="M855" s="640"/>
      <c r="N855" s="642"/>
      <c r="O855" s="640"/>
      <c r="P855" s="642"/>
      <c r="Q855" s="640"/>
      <c r="R855" s="642"/>
      <c r="S855" s="640"/>
      <c r="T855" s="642"/>
      <c r="U855" s="640"/>
      <c r="V855" s="642"/>
      <c r="W855" s="640"/>
      <c r="X855" s="642"/>
      <c r="Y855" s="640"/>
      <c r="Z855" s="642"/>
      <c r="AA855" s="640"/>
      <c r="AB855" s="642"/>
      <c r="AC855" s="640"/>
      <c r="AD855" s="642"/>
      <c r="AE855" s="640"/>
      <c r="AF855" s="642"/>
      <c r="AG855" s="640"/>
      <c r="AH855" s="642"/>
      <c r="AI855" s="640"/>
      <c r="AJ855" s="642"/>
      <c r="AK855" s="640"/>
      <c r="AL855" s="642"/>
      <c r="AM855" s="640"/>
      <c r="AN855" s="642"/>
      <c r="AO855" s="640"/>
      <c r="AP855" s="642"/>
      <c r="AQ855" s="640"/>
      <c r="AR855" s="642"/>
      <c r="AS855" s="640"/>
      <c r="AT855" s="642"/>
      <c r="AU855" s="640"/>
      <c r="AV855" s="642"/>
      <c r="AW855" s="640"/>
      <c r="AX855" s="642"/>
      <c r="AY855" s="640"/>
      <c r="AZ855" s="642"/>
      <c r="BA855" s="640"/>
      <c r="BB855" s="642"/>
      <c r="BC855" s="640"/>
      <c r="BD855" s="642"/>
      <c r="BE855" s="640"/>
      <c r="BF855" s="642"/>
      <c r="BG855" s="640"/>
      <c r="BH855" s="642"/>
      <c r="BI855" s="640"/>
      <c r="BJ855" s="642"/>
      <c r="BK855" s="640"/>
      <c r="BL855" s="642"/>
      <c r="BM855" s="640"/>
      <c r="BN855" s="642"/>
      <c r="BO855" s="640"/>
      <c r="BP855" s="642"/>
      <c r="BQ855" s="640"/>
      <c r="BR855" s="642"/>
      <c r="BS855" s="643">
        <f t="shared" si="115"/>
        <v>0</v>
      </c>
      <c r="BT855" s="644">
        <f t="shared" si="116"/>
        <v>0</v>
      </c>
      <c r="BU855" s="644">
        <f t="shared" si="117"/>
        <v>0</v>
      </c>
      <c r="BV855" s="644">
        <f t="shared" si="118"/>
        <v>0</v>
      </c>
      <c r="BW855" s="645">
        <f t="shared" si="477"/>
        <v>0</v>
      </c>
      <c r="BX855" s="338"/>
      <c r="BY855" s="338"/>
      <c r="BZ855" s="338"/>
      <c r="CA855" s="338"/>
      <c r="CB855" s="338"/>
      <c r="CC855" s="338"/>
    </row>
    <row r="856" ht="15.75" customHeight="1">
      <c r="A856" s="338"/>
      <c r="B856" s="338"/>
      <c r="C856" s="818"/>
      <c r="D856" s="638">
        <f t="shared" ref="D856:E856" si="871">I856+K856+M856+O856+Q856+S856+U856+W856+Y856+AA856+AC856+AE856+AG856+AI856+AK856+AM856+AO856+AQ856+AS856+AU856+AW856+AY856+BA856+BC856+BE856+BG856+BI856+BK856+BM856+BO856+BQ856</f>
        <v>0</v>
      </c>
      <c r="E856" s="505">
        <f t="shared" si="871"/>
        <v>0</v>
      </c>
      <c r="F856" s="639">
        <f t="shared" si="113"/>
        <v>0</v>
      </c>
      <c r="G856" s="327"/>
      <c r="H856" s="298">
        <f t="shared" si="114"/>
        <v>0</v>
      </c>
      <c r="I856" s="640"/>
      <c r="J856" s="642"/>
      <c r="K856" s="640"/>
      <c r="L856" s="642"/>
      <c r="M856" s="640"/>
      <c r="N856" s="642"/>
      <c r="O856" s="640"/>
      <c r="P856" s="642"/>
      <c r="Q856" s="640"/>
      <c r="R856" s="642"/>
      <c r="S856" s="640"/>
      <c r="T856" s="642"/>
      <c r="U856" s="640"/>
      <c r="V856" s="642"/>
      <c r="W856" s="640"/>
      <c r="X856" s="642"/>
      <c r="Y856" s="640"/>
      <c r="Z856" s="642"/>
      <c r="AA856" s="640"/>
      <c r="AB856" s="642"/>
      <c r="AC856" s="640"/>
      <c r="AD856" s="642"/>
      <c r="AE856" s="640"/>
      <c r="AF856" s="642"/>
      <c r="AG856" s="640"/>
      <c r="AH856" s="642"/>
      <c r="AI856" s="640"/>
      <c r="AJ856" s="642"/>
      <c r="AK856" s="640"/>
      <c r="AL856" s="642"/>
      <c r="AM856" s="640"/>
      <c r="AN856" s="642"/>
      <c r="AO856" s="640"/>
      <c r="AP856" s="642"/>
      <c r="AQ856" s="640"/>
      <c r="AR856" s="642"/>
      <c r="AS856" s="640"/>
      <c r="AT856" s="642"/>
      <c r="AU856" s="640"/>
      <c r="AV856" s="642"/>
      <c r="AW856" s="640"/>
      <c r="AX856" s="642"/>
      <c r="AY856" s="640"/>
      <c r="AZ856" s="642"/>
      <c r="BA856" s="640"/>
      <c r="BB856" s="642"/>
      <c r="BC856" s="640"/>
      <c r="BD856" s="642"/>
      <c r="BE856" s="640"/>
      <c r="BF856" s="642"/>
      <c r="BG856" s="640"/>
      <c r="BH856" s="642"/>
      <c r="BI856" s="640"/>
      <c r="BJ856" s="642"/>
      <c r="BK856" s="640"/>
      <c r="BL856" s="642"/>
      <c r="BM856" s="640"/>
      <c r="BN856" s="642"/>
      <c r="BO856" s="640"/>
      <c r="BP856" s="642"/>
      <c r="BQ856" s="640"/>
      <c r="BR856" s="642"/>
      <c r="BS856" s="643">
        <f t="shared" si="115"/>
        <v>0</v>
      </c>
      <c r="BT856" s="644">
        <f t="shared" si="116"/>
        <v>0</v>
      </c>
      <c r="BU856" s="644">
        <f t="shared" si="117"/>
        <v>0</v>
      </c>
      <c r="BV856" s="644">
        <f t="shared" si="118"/>
        <v>0</v>
      </c>
      <c r="BW856" s="645">
        <f t="shared" si="477"/>
        <v>0</v>
      </c>
      <c r="BX856" s="338"/>
      <c r="BY856" s="338"/>
      <c r="BZ856" s="338"/>
      <c r="CA856" s="338"/>
      <c r="CB856" s="338"/>
      <c r="CC856" s="338"/>
    </row>
    <row r="857" ht="15.75" customHeight="1">
      <c r="A857" s="338"/>
      <c r="B857" s="338"/>
      <c r="C857" s="818"/>
      <c r="D857" s="638">
        <f t="shared" ref="D857:E857" si="872">I857+K857+M857+O857+Q857+S857+U857+W857+Y857+AA857+AC857+AE857+AG857+AI857+AK857+AM857+AO857+AQ857+AS857+AU857+AW857+AY857+BA857+BC857+BE857+BG857+BI857+BK857+BM857+BO857+BQ857</f>
        <v>0</v>
      </c>
      <c r="E857" s="505">
        <f t="shared" si="872"/>
        <v>0</v>
      </c>
      <c r="F857" s="639">
        <f t="shared" si="113"/>
        <v>0</v>
      </c>
      <c r="G857" s="327"/>
      <c r="H857" s="298">
        <f t="shared" si="114"/>
        <v>0</v>
      </c>
      <c r="I857" s="640"/>
      <c r="J857" s="642"/>
      <c r="K857" s="640"/>
      <c r="L857" s="642"/>
      <c r="M857" s="640"/>
      <c r="N857" s="642"/>
      <c r="O857" s="640"/>
      <c r="P857" s="642"/>
      <c r="Q857" s="640"/>
      <c r="R857" s="642"/>
      <c r="S857" s="640"/>
      <c r="T857" s="642"/>
      <c r="U857" s="640"/>
      <c r="V857" s="642"/>
      <c r="W857" s="640"/>
      <c r="X857" s="642"/>
      <c r="Y857" s="640"/>
      <c r="Z857" s="642"/>
      <c r="AA857" s="640"/>
      <c r="AB857" s="642"/>
      <c r="AC857" s="640"/>
      <c r="AD857" s="642"/>
      <c r="AE857" s="640"/>
      <c r="AF857" s="642"/>
      <c r="AG857" s="640"/>
      <c r="AH857" s="642"/>
      <c r="AI857" s="640"/>
      <c r="AJ857" s="642"/>
      <c r="AK857" s="640"/>
      <c r="AL857" s="642"/>
      <c r="AM857" s="640"/>
      <c r="AN857" s="642"/>
      <c r="AO857" s="640"/>
      <c r="AP857" s="642"/>
      <c r="AQ857" s="640"/>
      <c r="AR857" s="642"/>
      <c r="AS857" s="640"/>
      <c r="AT857" s="642"/>
      <c r="AU857" s="640"/>
      <c r="AV857" s="642"/>
      <c r="AW857" s="640"/>
      <c r="AX857" s="642"/>
      <c r="AY857" s="640"/>
      <c r="AZ857" s="642"/>
      <c r="BA857" s="640"/>
      <c r="BB857" s="642"/>
      <c r="BC857" s="640"/>
      <c r="BD857" s="642"/>
      <c r="BE857" s="640"/>
      <c r="BF857" s="642"/>
      <c r="BG857" s="640"/>
      <c r="BH857" s="642"/>
      <c r="BI857" s="640"/>
      <c r="BJ857" s="642"/>
      <c r="BK857" s="640"/>
      <c r="BL857" s="642"/>
      <c r="BM857" s="640"/>
      <c r="BN857" s="642"/>
      <c r="BO857" s="640"/>
      <c r="BP857" s="642"/>
      <c r="BQ857" s="640"/>
      <c r="BR857" s="642"/>
      <c r="BS857" s="643">
        <f t="shared" si="115"/>
        <v>0</v>
      </c>
      <c r="BT857" s="644">
        <f t="shared" si="116"/>
        <v>0</v>
      </c>
      <c r="BU857" s="644">
        <f t="shared" si="117"/>
        <v>0</v>
      </c>
      <c r="BV857" s="644">
        <f t="shared" si="118"/>
        <v>0</v>
      </c>
      <c r="BW857" s="645">
        <f t="shared" si="477"/>
        <v>0</v>
      </c>
      <c r="BX857" s="338"/>
      <c r="BY857" s="338"/>
      <c r="BZ857" s="338"/>
      <c r="CA857" s="338"/>
      <c r="CB857" s="338"/>
      <c r="CC857" s="338"/>
    </row>
    <row r="858" ht="15.75" customHeight="1">
      <c r="A858" s="338"/>
      <c r="B858" s="338"/>
      <c r="C858" s="818"/>
      <c r="D858" s="638">
        <f t="shared" ref="D858:E858" si="873">I858+K858+M858+O858+Q858+S858+U858+W858+Y858+AA858+AC858+AE858+AG858+AI858+AK858+AM858+AO858+AQ858+AS858+AU858+AW858+AY858+BA858+BC858+BE858+BG858+BI858+BK858+BM858+BO858+BQ858</f>
        <v>0</v>
      </c>
      <c r="E858" s="505">
        <f t="shared" si="873"/>
        <v>0</v>
      </c>
      <c r="F858" s="639">
        <f t="shared" si="113"/>
        <v>0</v>
      </c>
      <c r="G858" s="327"/>
      <c r="H858" s="298">
        <f t="shared" si="114"/>
        <v>0</v>
      </c>
      <c r="I858" s="640"/>
      <c r="J858" s="642"/>
      <c r="K858" s="640"/>
      <c r="L858" s="642"/>
      <c r="M858" s="640"/>
      <c r="N858" s="642"/>
      <c r="O858" s="640"/>
      <c r="P858" s="642"/>
      <c r="Q858" s="640"/>
      <c r="R858" s="642"/>
      <c r="S858" s="640"/>
      <c r="T858" s="642"/>
      <c r="U858" s="640"/>
      <c r="V858" s="642"/>
      <c r="W858" s="640"/>
      <c r="X858" s="642"/>
      <c r="Y858" s="640"/>
      <c r="Z858" s="642"/>
      <c r="AA858" s="640"/>
      <c r="AB858" s="642"/>
      <c r="AC858" s="640"/>
      <c r="AD858" s="642"/>
      <c r="AE858" s="640"/>
      <c r="AF858" s="642"/>
      <c r="AG858" s="640"/>
      <c r="AH858" s="642"/>
      <c r="AI858" s="640"/>
      <c r="AJ858" s="642"/>
      <c r="AK858" s="640"/>
      <c r="AL858" s="642"/>
      <c r="AM858" s="640"/>
      <c r="AN858" s="642"/>
      <c r="AO858" s="640"/>
      <c r="AP858" s="642"/>
      <c r="AQ858" s="640"/>
      <c r="AR858" s="642"/>
      <c r="AS858" s="640"/>
      <c r="AT858" s="642"/>
      <c r="AU858" s="640"/>
      <c r="AV858" s="642"/>
      <c r="AW858" s="640"/>
      <c r="AX858" s="642"/>
      <c r="AY858" s="640"/>
      <c r="AZ858" s="642"/>
      <c r="BA858" s="640"/>
      <c r="BB858" s="642"/>
      <c r="BC858" s="640"/>
      <c r="BD858" s="642"/>
      <c r="BE858" s="640"/>
      <c r="BF858" s="642"/>
      <c r="BG858" s="640"/>
      <c r="BH858" s="642"/>
      <c r="BI858" s="640"/>
      <c r="BJ858" s="642"/>
      <c r="BK858" s="640"/>
      <c r="BL858" s="642"/>
      <c r="BM858" s="640"/>
      <c r="BN858" s="642"/>
      <c r="BO858" s="640"/>
      <c r="BP858" s="642"/>
      <c r="BQ858" s="640"/>
      <c r="BR858" s="642"/>
      <c r="BS858" s="643">
        <f t="shared" si="115"/>
        <v>0</v>
      </c>
      <c r="BT858" s="644">
        <f t="shared" si="116"/>
        <v>0</v>
      </c>
      <c r="BU858" s="644">
        <f t="shared" si="117"/>
        <v>0</v>
      </c>
      <c r="BV858" s="644">
        <f t="shared" si="118"/>
        <v>0</v>
      </c>
      <c r="BW858" s="645">
        <f t="shared" si="477"/>
        <v>0</v>
      </c>
      <c r="BX858" s="338"/>
      <c r="BY858" s="338"/>
      <c r="BZ858" s="338"/>
      <c r="CA858" s="338"/>
      <c r="CB858" s="338"/>
      <c r="CC858" s="338"/>
    </row>
    <row r="859" ht="15.75" customHeight="1">
      <c r="A859" s="338"/>
      <c r="B859" s="338"/>
      <c r="C859" s="818"/>
      <c r="D859" s="638">
        <f t="shared" ref="D859:E859" si="874">I859+K859+M859+O859+Q859+S859+U859+W859+Y859+AA859+AC859+AE859+AG859+AI859+AK859+AM859+AO859+AQ859+AS859+AU859+AW859+AY859+BA859+BC859+BE859+BG859+BI859+BK859+BM859+BO859+BQ859</f>
        <v>0</v>
      </c>
      <c r="E859" s="505">
        <f t="shared" si="874"/>
        <v>0</v>
      </c>
      <c r="F859" s="639">
        <f t="shared" si="113"/>
        <v>0</v>
      </c>
      <c r="G859" s="327"/>
      <c r="H859" s="298">
        <f t="shared" si="114"/>
        <v>0</v>
      </c>
      <c r="I859" s="640"/>
      <c r="J859" s="642"/>
      <c r="K859" s="640"/>
      <c r="L859" s="642"/>
      <c r="M859" s="640"/>
      <c r="N859" s="642"/>
      <c r="O859" s="640"/>
      <c r="P859" s="642"/>
      <c r="Q859" s="640"/>
      <c r="R859" s="642"/>
      <c r="S859" s="640"/>
      <c r="T859" s="642"/>
      <c r="U859" s="640"/>
      <c r="V859" s="642"/>
      <c r="W859" s="640"/>
      <c r="X859" s="642"/>
      <c r="Y859" s="640"/>
      <c r="Z859" s="642"/>
      <c r="AA859" s="640"/>
      <c r="AB859" s="642"/>
      <c r="AC859" s="640"/>
      <c r="AD859" s="642"/>
      <c r="AE859" s="640"/>
      <c r="AF859" s="642"/>
      <c r="AG859" s="640"/>
      <c r="AH859" s="642"/>
      <c r="AI859" s="640"/>
      <c r="AJ859" s="642"/>
      <c r="AK859" s="640"/>
      <c r="AL859" s="642"/>
      <c r="AM859" s="640"/>
      <c r="AN859" s="642"/>
      <c r="AO859" s="640"/>
      <c r="AP859" s="642"/>
      <c r="AQ859" s="640"/>
      <c r="AR859" s="642"/>
      <c r="AS859" s="640"/>
      <c r="AT859" s="642"/>
      <c r="AU859" s="640"/>
      <c r="AV859" s="642"/>
      <c r="AW859" s="640"/>
      <c r="AX859" s="642"/>
      <c r="AY859" s="640"/>
      <c r="AZ859" s="642"/>
      <c r="BA859" s="640"/>
      <c r="BB859" s="642"/>
      <c r="BC859" s="640"/>
      <c r="BD859" s="642"/>
      <c r="BE859" s="640"/>
      <c r="BF859" s="642"/>
      <c r="BG859" s="640"/>
      <c r="BH859" s="642"/>
      <c r="BI859" s="640"/>
      <c r="BJ859" s="642"/>
      <c r="BK859" s="640"/>
      <c r="BL859" s="642"/>
      <c r="BM859" s="640"/>
      <c r="BN859" s="642"/>
      <c r="BO859" s="640"/>
      <c r="BP859" s="642"/>
      <c r="BQ859" s="640"/>
      <c r="BR859" s="642"/>
      <c r="BS859" s="643">
        <f t="shared" si="115"/>
        <v>0</v>
      </c>
      <c r="BT859" s="644">
        <f t="shared" si="116"/>
        <v>0</v>
      </c>
      <c r="BU859" s="644">
        <f t="shared" si="117"/>
        <v>0</v>
      </c>
      <c r="BV859" s="644">
        <f t="shared" si="118"/>
        <v>0</v>
      </c>
      <c r="BW859" s="645">
        <f t="shared" si="477"/>
        <v>0</v>
      </c>
      <c r="BX859" s="338"/>
      <c r="BY859" s="338"/>
      <c r="BZ859" s="338"/>
      <c r="CA859" s="338"/>
      <c r="CB859" s="338"/>
      <c r="CC859" s="338"/>
    </row>
    <row r="860" ht="15.75" customHeight="1">
      <c r="A860" s="338"/>
      <c r="B860" s="338"/>
      <c r="C860" s="818"/>
      <c r="D860" s="638">
        <f t="shared" ref="D860:E860" si="875">I860+K860+M860+O860+Q860+S860+U860+W860+Y860+AA860+AC860+AE860+AG860+AI860+AK860+AM860+AO860+AQ860+AS860+AU860+AW860+AY860+BA860+BC860+BE860+BG860+BI860+BK860+BM860+BO860+BQ860</f>
        <v>0</v>
      </c>
      <c r="E860" s="505">
        <f t="shared" si="875"/>
        <v>0</v>
      </c>
      <c r="F860" s="639">
        <f t="shared" si="113"/>
        <v>0</v>
      </c>
      <c r="G860" s="327"/>
      <c r="H860" s="298">
        <f t="shared" si="114"/>
        <v>0</v>
      </c>
      <c r="I860" s="640"/>
      <c r="J860" s="642"/>
      <c r="K860" s="640"/>
      <c r="L860" s="642"/>
      <c r="M860" s="640"/>
      <c r="N860" s="642"/>
      <c r="O860" s="640"/>
      <c r="P860" s="642"/>
      <c r="Q860" s="640"/>
      <c r="R860" s="642"/>
      <c r="S860" s="640"/>
      <c r="T860" s="642"/>
      <c r="U860" s="640"/>
      <c r="V860" s="642"/>
      <c r="W860" s="640"/>
      <c r="X860" s="642"/>
      <c r="Y860" s="640"/>
      <c r="Z860" s="642"/>
      <c r="AA860" s="640"/>
      <c r="AB860" s="642"/>
      <c r="AC860" s="640"/>
      <c r="AD860" s="642"/>
      <c r="AE860" s="640"/>
      <c r="AF860" s="642"/>
      <c r="AG860" s="640"/>
      <c r="AH860" s="642"/>
      <c r="AI860" s="640"/>
      <c r="AJ860" s="642"/>
      <c r="AK860" s="640"/>
      <c r="AL860" s="642"/>
      <c r="AM860" s="640"/>
      <c r="AN860" s="642"/>
      <c r="AO860" s="640"/>
      <c r="AP860" s="642"/>
      <c r="AQ860" s="640"/>
      <c r="AR860" s="642"/>
      <c r="AS860" s="640"/>
      <c r="AT860" s="642"/>
      <c r="AU860" s="640"/>
      <c r="AV860" s="642"/>
      <c r="AW860" s="640"/>
      <c r="AX860" s="642"/>
      <c r="AY860" s="640"/>
      <c r="AZ860" s="642"/>
      <c r="BA860" s="640"/>
      <c r="BB860" s="642"/>
      <c r="BC860" s="640"/>
      <c r="BD860" s="642"/>
      <c r="BE860" s="640"/>
      <c r="BF860" s="642"/>
      <c r="BG860" s="640"/>
      <c r="BH860" s="642"/>
      <c r="BI860" s="640"/>
      <c r="BJ860" s="642"/>
      <c r="BK860" s="640"/>
      <c r="BL860" s="642"/>
      <c r="BM860" s="640"/>
      <c r="BN860" s="642"/>
      <c r="BO860" s="640"/>
      <c r="BP860" s="642"/>
      <c r="BQ860" s="640"/>
      <c r="BR860" s="642"/>
      <c r="BS860" s="643">
        <f t="shared" si="115"/>
        <v>0</v>
      </c>
      <c r="BT860" s="644">
        <f t="shared" si="116"/>
        <v>0</v>
      </c>
      <c r="BU860" s="644">
        <f t="shared" si="117"/>
        <v>0</v>
      </c>
      <c r="BV860" s="644">
        <f t="shared" si="118"/>
        <v>0</v>
      </c>
      <c r="BW860" s="645">
        <f t="shared" si="477"/>
        <v>0</v>
      </c>
      <c r="BX860" s="338"/>
      <c r="BY860" s="338"/>
      <c r="BZ860" s="338"/>
      <c r="CA860" s="338"/>
      <c r="CB860" s="338"/>
      <c r="CC860" s="338"/>
    </row>
    <row r="861" ht="15.75" customHeight="1">
      <c r="A861" s="338"/>
      <c r="B861" s="338"/>
      <c r="C861" s="818"/>
      <c r="D861" s="638">
        <f t="shared" ref="D861:E861" si="876">I861+K861+M861+O861+Q861+S861+U861+W861+Y861+AA861+AC861+AE861+AG861+AI861+AK861+AM861+AO861+AQ861+AS861+AU861+AW861+AY861+BA861+BC861+BE861+BG861+BI861+BK861+BM861+BO861+BQ861</f>
        <v>0</v>
      </c>
      <c r="E861" s="505">
        <f t="shared" si="876"/>
        <v>0</v>
      </c>
      <c r="F861" s="639">
        <f t="shared" si="113"/>
        <v>0</v>
      </c>
      <c r="G861" s="327"/>
      <c r="H861" s="298">
        <f t="shared" si="114"/>
        <v>0</v>
      </c>
      <c r="I861" s="640"/>
      <c r="J861" s="642"/>
      <c r="K861" s="640"/>
      <c r="L861" s="642"/>
      <c r="M861" s="640"/>
      <c r="N861" s="642"/>
      <c r="O861" s="640"/>
      <c r="P861" s="642"/>
      <c r="Q861" s="640"/>
      <c r="R861" s="642"/>
      <c r="S861" s="640"/>
      <c r="T861" s="642"/>
      <c r="U861" s="640"/>
      <c r="V861" s="642"/>
      <c r="W861" s="640"/>
      <c r="X861" s="642"/>
      <c r="Y861" s="640"/>
      <c r="Z861" s="642"/>
      <c r="AA861" s="640"/>
      <c r="AB861" s="642"/>
      <c r="AC861" s="640"/>
      <c r="AD861" s="642"/>
      <c r="AE861" s="640"/>
      <c r="AF861" s="642"/>
      <c r="AG861" s="640"/>
      <c r="AH861" s="642"/>
      <c r="AI861" s="640"/>
      <c r="AJ861" s="642"/>
      <c r="AK861" s="640"/>
      <c r="AL861" s="642"/>
      <c r="AM861" s="640"/>
      <c r="AN861" s="642"/>
      <c r="AO861" s="640"/>
      <c r="AP861" s="642"/>
      <c r="AQ861" s="640"/>
      <c r="AR861" s="642"/>
      <c r="AS861" s="640"/>
      <c r="AT861" s="642"/>
      <c r="AU861" s="640"/>
      <c r="AV861" s="642"/>
      <c r="AW861" s="640"/>
      <c r="AX861" s="642"/>
      <c r="AY861" s="640"/>
      <c r="AZ861" s="642"/>
      <c r="BA861" s="640"/>
      <c r="BB861" s="642"/>
      <c r="BC861" s="640"/>
      <c r="BD861" s="642"/>
      <c r="BE861" s="640"/>
      <c r="BF861" s="642"/>
      <c r="BG861" s="640"/>
      <c r="BH861" s="642"/>
      <c r="BI861" s="640"/>
      <c r="BJ861" s="642"/>
      <c r="BK861" s="640"/>
      <c r="BL861" s="642"/>
      <c r="BM861" s="640"/>
      <c r="BN861" s="642"/>
      <c r="BO861" s="640"/>
      <c r="BP861" s="642"/>
      <c r="BQ861" s="640"/>
      <c r="BR861" s="642"/>
      <c r="BS861" s="643">
        <f t="shared" si="115"/>
        <v>0</v>
      </c>
      <c r="BT861" s="644">
        <f t="shared" si="116"/>
        <v>0</v>
      </c>
      <c r="BU861" s="644">
        <f t="shared" si="117"/>
        <v>0</v>
      </c>
      <c r="BV861" s="644">
        <f t="shared" si="118"/>
        <v>0</v>
      </c>
      <c r="BW861" s="645">
        <f t="shared" si="477"/>
        <v>0</v>
      </c>
      <c r="BX861" s="338"/>
      <c r="BY861" s="338"/>
      <c r="BZ861" s="338"/>
      <c r="CA861" s="338"/>
      <c r="CB861" s="338"/>
      <c r="CC861" s="338"/>
    </row>
    <row r="862" ht="15.75" customHeight="1">
      <c r="A862" s="338"/>
      <c r="B862" s="338"/>
      <c r="C862" s="818"/>
      <c r="D862" s="638">
        <f t="shared" ref="D862:E862" si="877">I862+K862+M862+O862+Q862+S862+U862+W862+Y862+AA862+AC862+AE862+AG862+AI862+AK862+AM862+AO862+AQ862+AS862+AU862+AW862+AY862+BA862+BC862+BE862+BG862+BI862+BK862+BM862+BO862+BQ862</f>
        <v>0</v>
      </c>
      <c r="E862" s="505">
        <f t="shared" si="877"/>
        <v>0</v>
      </c>
      <c r="F862" s="639">
        <f t="shared" si="113"/>
        <v>0</v>
      </c>
      <c r="G862" s="327"/>
      <c r="H862" s="298">
        <f t="shared" si="114"/>
        <v>0</v>
      </c>
      <c r="I862" s="640"/>
      <c r="J862" s="642"/>
      <c r="K862" s="640"/>
      <c r="L862" s="642"/>
      <c r="M862" s="640"/>
      <c r="N862" s="642"/>
      <c r="O862" s="640"/>
      <c r="P862" s="642"/>
      <c r="Q862" s="640"/>
      <c r="R862" s="642"/>
      <c r="S862" s="640"/>
      <c r="T862" s="642"/>
      <c r="U862" s="640"/>
      <c r="V862" s="642"/>
      <c r="W862" s="640"/>
      <c r="X862" s="642"/>
      <c r="Y862" s="640"/>
      <c r="Z862" s="642"/>
      <c r="AA862" s="640"/>
      <c r="AB862" s="642"/>
      <c r="AC862" s="640"/>
      <c r="AD862" s="642"/>
      <c r="AE862" s="640"/>
      <c r="AF862" s="642"/>
      <c r="AG862" s="640"/>
      <c r="AH862" s="642"/>
      <c r="AI862" s="640"/>
      <c r="AJ862" s="642"/>
      <c r="AK862" s="640"/>
      <c r="AL862" s="642"/>
      <c r="AM862" s="640"/>
      <c r="AN862" s="642"/>
      <c r="AO862" s="640"/>
      <c r="AP862" s="642"/>
      <c r="AQ862" s="640"/>
      <c r="AR862" s="642"/>
      <c r="AS862" s="640"/>
      <c r="AT862" s="642"/>
      <c r="AU862" s="640"/>
      <c r="AV862" s="642"/>
      <c r="AW862" s="640"/>
      <c r="AX862" s="642"/>
      <c r="AY862" s="640"/>
      <c r="AZ862" s="642"/>
      <c r="BA862" s="640"/>
      <c r="BB862" s="642"/>
      <c r="BC862" s="640"/>
      <c r="BD862" s="642"/>
      <c r="BE862" s="640"/>
      <c r="BF862" s="642"/>
      <c r="BG862" s="640"/>
      <c r="BH862" s="642"/>
      <c r="BI862" s="640"/>
      <c r="BJ862" s="642"/>
      <c r="BK862" s="640"/>
      <c r="BL862" s="642"/>
      <c r="BM862" s="640"/>
      <c r="BN862" s="642"/>
      <c r="BO862" s="640"/>
      <c r="BP862" s="642"/>
      <c r="BQ862" s="640"/>
      <c r="BR862" s="642"/>
      <c r="BS862" s="643">
        <f t="shared" si="115"/>
        <v>0</v>
      </c>
      <c r="BT862" s="644">
        <f t="shared" si="116"/>
        <v>0</v>
      </c>
      <c r="BU862" s="644">
        <f t="shared" si="117"/>
        <v>0</v>
      </c>
      <c r="BV862" s="644">
        <f t="shared" si="118"/>
        <v>0</v>
      </c>
      <c r="BW862" s="645">
        <f t="shared" si="477"/>
        <v>0</v>
      </c>
      <c r="BX862" s="338"/>
      <c r="BY862" s="338"/>
      <c r="BZ862" s="338"/>
      <c r="CA862" s="338"/>
      <c r="CB862" s="338"/>
      <c r="CC862" s="338"/>
    </row>
    <row r="863" ht="15.75" customHeight="1">
      <c r="A863" s="338"/>
      <c r="B863" s="338"/>
      <c r="C863" s="818"/>
      <c r="D863" s="638">
        <f t="shared" ref="D863:E863" si="878">I863+K863+M863+O863+Q863+S863+U863+W863+Y863+AA863+AC863+AE863+AG863+AI863+AK863+AM863+AO863+AQ863+AS863+AU863+AW863+AY863+BA863+BC863+BE863+BG863+BI863+BK863+BM863+BO863+BQ863</f>
        <v>0</v>
      </c>
      <c r="E863" s="505">
        <f t="shared" si="878"/>
        <v>0</v>
      </c>
      <c r="F863" s="639">
        <f t="shared" si="113"/>
        <v>0</v>
      </c>
      <c r="G863" s="327"/>
      <c r="H863" s="298">
        <f t="shared" si="114"/>
        <v>0</v>
      </c>
      <c r="I863" s="640"/>
      <c r="J863" s="642"/>
      <c r="K863" s="640"/>
      <c r="L863" s="642"/>
      <c r="M863" s="640"/>
      <c r="N863" s="642"/>
      <c r="O863" s="640"/>
      <c r="P863" s="642"/>
      <c r="Q863" s="640"/>
      <c r="R863" s="642"/>
      <c r="S863" s="640"/>
      <c r="T863" s="642"/>
      <c r="U863" s="640"/>
      <c r="V863" s="642"/>
      <c r="W863" s="640"/>
      <c r="X863" s="642"/>
      <c r="Y863" s="640"/>
      <c r="Z863" s="642"/>
      <c r="AA863" s="640"/>
      <c r="AB863" s="642"/>
      <c r="AC863" s="640"/>
      <c r="AD863" s="642"/>
      <c r="AE863" s="640"/>
      <c r="AF863" s="642"/>
      <c r="AG863" s="640"/>
      <c r="AH863" s="642"/>
      <c r="AI863" s="640"/>
      <c r="AJ863" s="642"/>
      <c r="AK863" s="640"/>
      <c r="AL863" s="642"/>
      <c r="AM863" s="640"/>
      <c r="AN863" s="642"/>
      <c r="AO863" s="640"/>
      <c r="AP863" s="642"/>
      <c r="AQ863" s="640"/>
      <c r="AR863" s="642"/>
      <c r="AS863" s="640"/>
      <c r="AT863" s="642"/>
      <c r="AU863" s="640"/>
      <c r="AV863" s="642"/>
      <c r="AW863" s="640"/>
      <c r="AX863" s="642"/>
      <c r="AY863" s="640"/>
      <c r="AZ863" s="642"/>
      <c r="BA863" s="640"/>
      <c r="BB863" s="642"/>
      <c r="BC863" s="640"/>
      <c r="BD863" s="642"/>
      <c r="BE863" s="640"/>
      <c r="BF863" s="642"/>
      <c r="BG863" s="640"/>
      <c r="BH863" s="642"/>
      <c r="BI863" s="640"/>
      <c r="BJ863" s="642"/>
      <c r="BK863" s="640"/>
      <c r="BL863" s="642"/>
      <c r="BM863" s="640"/>
      <c r="BN863" s="642"/>
      <c r="BO863" s="640"/>
      <c r="BP863" s="642"/>
      <c r="BQ863" s="640"/>
      <c r="BR863" s="642"/>
      <c r="BS863" s="643">
        <f t="shared" si="115"/>
        <v>0</v>
      </c>
      <c r="BT863" s="644">
        <f t="shared" si="116"/>
        <v>0</v>
      </c>
      <c r="BU863" s="644">
        <f t="shared" si="117"/>
        <v>0</v>
      </c>
      <c r="BV863" s="644">
        <f t="shared" si="118"/>
        <v>0</v>
      </c>
      <c r="BW863" s="645">
        <f t="shared" si="477"/>
        <v>0</v>
      </c>
      <c r="BX863" s="338"/>
      <c r="BY863" s="338"/>
      <c r="BZ863" s="338"/>
      <c r="CA863" s="338"/>
      <c r="CB863" s="338"/>
      <c r="CC863" s="338"/>
    </row>
    <row r="864" ht="15.75" customHeight="1">
      <c r="A864" s="338"/>
      <c r="B864" s="338"/>
      <c r="C864" s="818"/>
      <c r="D864" s="638">
        <f t="shared" ref="D864:E864" si="879">I864+K864+M864+O864+Q864+S864+U864+W864+Y864+AA864+AC864+AE864+AG864+AI864+AK864+AM864+AO864+AQ864+AS864+AU864+AW864+AY864+BA864+BC864+BE864+BG864+BI864+BK864+BM864+BO864+BQ864</f>
        <v>0</v>
      </c>
      <c r="E864" s="505">
        <f t="shared" si="879"/>
        <v>0</v>
      </c>
      <c r="F864" s="639">
        <f t="shared" si="113"/>
        <v>0</v>
      </c>
      <c r="G864" s="327"/>
      <c r="H864" s="298">
        <f t="shared" si="114"/>
        <v>0</v>
      </c>
      <c r="I864" s="640"/>
      <c r="J864" s="642"/>
      <c r="K864" s="640"/>
      <c r="L864" s="642"/>
      <c r="M864" s="640"/>
      <c r="N864" s="642"/>
      <c r="O864" s="640"/>
      <c r="P864" s="642"/>
      <c r="Q864" s="640"/>
      <c r="R864" s="642"/>
      <c r="S864" s="640"/>
      <c r="T864" s="642"/>
      <c r="U864" s="640"/>
      <c r="V864" s="642"/>
      <c r="W864" s="640"/>
      <c r="X864" s="642"/>
      <c r="Y864" s="640"/>
      <c r="Z864" s="642"/>
      <c r="AA864" s="640"/>
      <c r="AB864" s="642"/>
      <c r="AC864" s="640"/>
      <c r="AD864" s="642"/>
      <c r="AE864" s="640"/>
      <c r="AF864" s="642"/>
      <c r="AG864" s="640"/>
      <c r="AH864" s="642"/>
      <c r="AI864" s="640"/>
      <c r="AJ864" s="642"/>
      <c r="AK864" s="640"/>
      <c r="AL864" s="642"/>
      <c r="AM864" s="640"/>
      <c r="AN864" s="642"/>
      <c r="AO864" s="640"/>
      <c r="AP864" s="642"/>
      <c r="AQ864" s="640"/>
      <c r="AR864" s="642"/>
      <c r="AS864" s="640"/>
      <c r="AT864" s="642"/>
      <c r="AU864" s="640"/>
      <c r="AV864" s="642"/>
      <c r="AW864" s="640"/>
      <c r="AX864" s="642"/>
      <c r="AY864" s="640"/>
      <c r="AZ864" s="642"/>
      <c r="BA864" s="640"/>
      <c r="BB864" s="642"/>
      <c r="BC864" s="640"/>
      <c r="BD864" s="642"/>
      <c r="BE864" s="640"/>
      <c r="BF864" s="642"/>
      <c r="BG864" s="640"/>
      <c r="BH864" s="642"/>
      <c r="BI864" s="640"/>
      <c r="BJ864" s="642"/>
      <c r="BK864" s="640"/>
      <c r="BL864" s="642"/>
      <c r="BM864" s="640"/>
      <c r="BN864" s="642"/>
      <c r="BO864" s="640"/>
      <c r="BP864" s="642"/>
      <c r="BQ864" s="640"/>
      <c r="BR864" s="642"/>
      <c r="BS864" s="643">
        <f t="shared" si="115"/>
        <v>0</v>
      </c>
      <c r="BT864" s="644">
        <f t="shared" si="116"/>
        <v>0</v>
      </c>
      <c r="BU864" s="644">
        <f t="shared" si="117"/>
        <v>0</v>
      </c>
      <c r="BV864" s="644">
        <f t="shared" si="118"/>
        <v>0</v>
      </c>
      <c r="BW864" s="645">
        <f t="shared" si="477"/>
        <v>0</v>
      </c>
      <c r="BX864" s="338"/>
      <c r="BY864" s="338"/>
      <c r="BZ864" s="338"/>
      <c r="CA864" s="338"/>
      <c r="CB864" s="338"/>
      <c r="CC864" s="338"/>
    </row>
    <row r="865" ht="15.75" customHeight="1">
      <c r="A865" s="338"/>
      <c r="B865" s="338"/>
      <c r="C865" s="818"/>
      <c r="D865" s="638">
        <f t="shared" ref="D865:E865" si="880">I865+K865+M865+O865+Q865+S865+U865+W865+Y865+AA865+AC865+AE865+AG865+AI865+AK865+AM865+AO865+AQ865+AS865+AU865+AW865+AY865+BA865+BC865+BE865+BG865+BI865+BK865+BM865+BO865+BQ865</f>
        <v>0</v>
      </c>
      <c r="E865" s="505">
        <f t="shared" si="880"/>
        <v>0</v>
      </c>
      <c r="F865" s="639">
        <f t="shared" si="113"/>
        <v>0</v>
      </c>
      <c r="G865" s="327"/>
      <c r="H865" s="298">
        <f t="shared" si="114"/>
        <v>0</v>
      </c>
      <c r="I865" s="640"/>
      <c r="J865" s="642"/>
      <c r="K865" s="640"/>
      <c r="L865" s="642"/>
      <c r="M865" s="640"/>
      <c r="N865" s="642"/>
      <c r="O865" s="640"/>
      <c r="P865" s="642"/>
      <c r="Q865" s="640"/>
      <c r="R865" s="642"/>
      <c r="S865" s="640"/>
      <c r="T865" s="642"/>
      <c r="U865" s="640"/>
      <c r="V865" s="642"/>
      <c r="W865" s="640"/>
      <c r="X865" s="642"/>
      <c r="Y865" s="640"/>
      <c r="Z865" s="642"/>
      <c r="AA865" s="640"/>
      <c r="AB865" s="642"/>
      <c r="AC865" s="640"/>
      <c r="AD865" s="642"/>
      <c r="AE865" s="640"/>
      <c r="AF865" s="642"/>
      <c r="AG865" s="640"/>
      <c r="AH865" s="642"/>
      <c r="AI865" s="640"/>
      <c r="AJ865" s="642"/>
      <c r="AK865" s="640"/>
      <c r="AL865" s="642"/>
      <c r="AM865" s="640"/>
      <c r="AN865" s="642"/>
      <c r="AO865" s="640"/>
      <c r="AP865" s="642"/>
      <c r="AQ865" s="640"/>
      <c r="AR865" s="642"/>
      <c r="AS865" s="640"/>
      <c r="AT865" s="642"/>
      <c r="AU865" s="640"/>
      <c r="AV865" s="642"/>
      <c r="AW865" s="640"/>
      <c r="AX865" s="642"/>
      <c r="AY865" s="640"/>
      <c r="AZ865" s="642"/>
      <c r="BA865" s="640"/>
      <c r="BB865" s="642"/>
      <c r="BC865" s="640"/>
      <c r="BD865" s="642"/>
      <c r="BE865" s="640"/>
      <c r="BF865" s="642"/>
      <c r="BG865" s="640"/>
      <c r="BH865" s="642"/>
      <c r="BI865" s="640"/>
      <c r="BJ865" s="642"/>
      <c r="BK865" s="640"/>
      <c r="BL865" s="642"/>
      <c r="BM865" s="640"/>
      <c r="BN865" s="642"/>
      <c r="BO865" s="640"/>
      <c r="BP865" s="642"/>
      <c r="BQ865" s="640"/>
      <c r="BR865" s="642"/>
      <c r="BS865" s="643">
        <f t="shared" si="115"/>
        <v>0</v>
      </c>
      <c r="BT865" s="644">
        <f t="shared" si="116"/>
        <v>0</v>
      </c>
      <c r="BU865" s="644">
        <f t="shared" si="117"/>
        <v>0</v>
      </c>
      <c r="BV865" s="644">
        <f t="shared" si="118"/>
        <v>0</v>
      </c>
      <c r="BW865" s="645">
        <f t="shared" si="477"/>
        <v>0</v>
      </c>
      <c r="BX865" s="338"/>
      <c r="BY865" s="338"/>
      <c r="BZ865" s="338"/>
      <c r="CA865" s="338"/>
      <c r="CB865" s="338"/>
      <c r="CC865" s="338"/>
    </row>
    <row r="866" ht="15.75" customHeight="1">
      <c r="A866" s="338"/>
      <c r="B866" s="338"/>
      <c r="C866" s="818"/>
      <c r="D866" s="638">
        <f t="shared" ref="D866:E866" si="881">I866+K866+M866+O866+Q866+S866+U866+W866+Y866+AA866+AC866+AE866+AG866+AI866+AK866+AM866+AO866+AQ866+AS866+AU866+AW866+AY866+BA866+BC866+BE866+BG866+BI866+BK866+BM866+BO866+BQ866</f>
        <v>0</v>
      </c>
      <c r="E866" s="505">
        <f t="shared" si="881"/>
        <v>0</v>
      </c>
      <c r="F866" s="639">
        <f t="shared" si="113"/>
        <v>0</v>
      </c>
      <c r="G866" s="327"/>
      <c r="H866" s="298">
        <f t="shared" si="114"/>
        <v>0</v>
      </c>
      <c r="I866" s="640"/>
      <c r="J866" s="642"/>
      <c r="K866" s="640"/>
      <c r="L866" s="642"/>
      <c r="M866" s="640"/>
      <c r="N866" s="642"/>
      <c r="O866" s="640"/>
      <c r="P866" s="642"/>
      <c r="Q866" s="640"/>
      <c r="R866" s="642"/>
      <c r="S866" s="640"/>
      <c r="T866" s="642"/>
      <c r="U866" s="640"/>
      <c r="V866" s="642"/>
      <c r="W866" s="640"/>
      <c r="X866" s="642"/>
      <c r="Y866" s="640"/>
      <c r="Z866" s="642"/>
      <c r="AA866" s="640"/>
      <c r="AB866" s="642"/>
      <c r="AC866" s="640"/>
      <c r="AD866" s="642"/>
      <c r="AE866" s="640"/>
      <c r="AF866" s="642"/>
      <c r="AG866" s="640"/>
      <c r="AH866" s="642"/>
      <c r="AI866" s="640"/>
      <c r="AJ866" s="642"/>
      <c r="AK866" s="640"/>
      <c r="AL866" s="642"/>
      <c r="AM866" s="640"/>
      <c r="AN866" s="642"/>
      <c r="AO866" s="640"/>
      <c r="AP866" s="642"/>
      <c r="AQ866" s="640"/>
      <c r="AR866" s="642"/>
      <c r="AS866" s="640"/>
      <c r="AT866" s="642"/>
      <c r="AU866" s="640"/>
      <c r="AV866" s="642"/>
      <c r="AW866" s="640"/>
      <c r="AX866" s="642"/>
      <c r="AY866" s="640"/>
      <c r="AZ866" s="642"/>
      <c r="BA866" s="640"/>
      <c r="BB866" s="642"/>
      <c r="BC866" s="640"/>
      <c r="BD866" s="642"/>
      <c r="BE866" s="640"/>
      <c r="BF866" s="642"/>
      <c r="BG866" s="640"/>
      <c r="BH866" s="642"/>
      <c r="BI866" s="640"/>
      <c r="BJ866" s="642"/>
      <c r="BK866" s="640"/>
      <c r="BL866" s="642"/>
      <c r="BM866" s="640"/>
      <c r="BN866" s="642"/>
      <c r="BO866" s="640"/>
      <c r="BP866" s="642"/>
      <c r="BQ866" s="640"/>
      <c r="BR866" s="642"/>
      <c r="BS866" s="643">
        <f t="shared" si="115"/>
        <v>0</v>
      </c>
      <c r="BT866" s="644">
        <f t="shared" si="116"/>
        <v>0</v>
      </c>
      <c r="BU866" s="644">
        <f t="shared" si="117"/>
        <v>0</v>
      </c>
      <c r="BV866" s="644">
        <f t="shared" si="118"/>
        <v>0</v>
      </c>
      <c r="BW866" s="645">
        <f t="shared" si="477"/>
        <v>0</v>
      </c>
      <c r="BX866" s="338"/>
      <c r="BY866" s="338"/>
      <c r="BZ866" s="338"/>
      <c r="CA866" s="338"/>
      <c r="CB866" s="338"/>
      <c r="CC866" s="338"/>
    </row>
    <row r="867" ht="15.75" customHeight="1">
      <c r="A867" s="338"/>
      <c r="B867" s="338"/>
      <c r="C867" s="818"/>
      <c r="D867" s="638">
        <f t="shared" ref="D867:E867" si="882">I867+K867+M867+O867+Q867+S867+U867+W867+Y867+AA867+AC867+AE867+AG867+AI867+AK867+AM867+AO867+AQ867+AS867+AU867+AW867+AY867+BA867+BC867+BE867+BG867+BI867+BK867+BM867+BO867+BQ867</f>
        <v>0</v>
      </c>
      <c r="E867" s="505">
        <f t="shared" si="882"/>
        <v>0</v>
      </c>
      <c r="F867" s="639">
        <f t="shared" si="113"/>
        <v>0</v>
      </c>
      <c r="G867" s="327"/>
      <c r="H867" s="298">
        <f t="shared" si="114"/>
        <v>0</v>
      </c>
      <c r="I867" s="640"/>
      <c r="J867" s="642"/>
      <c r="K867" s="640"/>
      <c r="L867" s="642"/>
      <c r="M867" s="640"/>
      <c r="N867" s="642"/>
      <c r="O867" s="640"/>
      <c r="P867" s="642"/>
      <c r="Q867" s="640"/>
      <c r="R867" s="642"/>
      <c r="S867" s="640"/>
      <c r="T867" s="642"/>
      <c r="U867" s="640"/>
      <c r="V867" s="642"/>
      <c r="W867" s="640"/>
      <c r="X867" s="642"/>
      <c r="Y867" s="640"/>
      <c r="Z867" s="642"/>
      <c r="AA867" s="640"/>
      <c r="AB867" s="642"/>
      <c r="AC867" s="640"/>
      <c r="AD867" s="642"/>
      <c r="AE867" s="640"/>
      <c r="AF867" s="642"/>
      <c r="AG867" s="640"/>
      <c r="AH867" s="642"/>
      <c r="AI867" s="640"/>
      <c r="AJ867" s="642"/>
      <c r="AK867" s="640"/>
      <c r="AL867" s="642"/>
      <c r="AM867" s="640"/>
      <c r="AN867" s="642"/>
      <c r="AO867" s="640"/>
      <c r="AP867" s="642"/>
      <c r="AQ867" s="640"/>
      <c r="AR867" s="642"/>
      <c r="AS867" s="640"/>
      <c r="AT867" s="642"/>
      <c r="AU867" s="640"/>
      <c r="AV867" s="642"/>
      <c r="AW867" s="640"/>
      <c r="AX867" s="642"/>
      <c r="AY867" s="640"/>
      <c r="AZ867" s="642"/>
      <c r="BA867" s="640"/>
      <c r="BB867" s="642"/>
      <c r="BC867" s="640"/>
      <c r="BD867" s="642"/>
      <c r="BE867" s="640"/>
      <c r="BF867" s="642"/>
      <c r="BG867" s="640"/>
      <c r="BH867" s="642"/>
      <c r="BI867" s="640"/>
      <c r="BJ867" s="642"/>
      <c r="BK867" s="640"/>
      <c r="BL867" s="642"/>
      <c r="BM867" s="640"/>
      <c r="BN867" s="642"/>
      <c r="BO867" s="640"/>
      <c r="BP867" s="642"/>
      <c r="BQ867" s="640"/>
      <c r="BR867" s="642"/>
      <c r="BS867" s="643">
        <f t="shared" si="115"/>
        <v>0</v>
      </c>
      <c r="BT867" s="644">
        <f t="shared" si="116"/>
        <v>0</v>
      </c>
      <c r="BU867" s="644">
        <f t="shared" si="117"/>
        <v>0</v>
      </c>
      <c r="BV867" s="644">
        <f t="shared" si="118"/>
        <v>0</v>
      </c>
      <c r="BW867" s="645">
        <f t="shared" si="477"/>
        <v>0</v>
      </c>
      <c r="BX867" s="338"/>
      <c r="BY867" s="338"/>
      <c r="BZ867" s="338"/>
      <c r="CA867" s="338"/>
      <c r="CB867" s="338"/>
      <c r="CC867" s="338"/>
    </row>
    <row r="868" ht="15.75" customHeight="1">
      <c r="A868" s="338"/>
      <c r="B868" s="338"/>
      <c r="C868" s="818"/>
      <c r="D868" s="638">
        <f t="shared" ref="D868:E868" si="883">I868+K868+M868+O868+Q868+S868+U868+W868+Y868+AA868+AC868+AE868+AG868+AI868+AK868+AM868+AO868+AQ868+AS868+AU868+AW868+AY868+BA868+BC868+BE868+BG868+BI868+BK868+BM868+BO868+BQ868</f>
        <v>0</v>
      </c>
      <c r="E868" s="505">
        <f t="shared" si="883"/>
        <v>0</v>
      </c>
      <c r="F868" s="639">
        <f t="shared" si="113"/>
        <v>0</v>
      </c>
      <c r="G868" s="327"/>
      <c r="H868" s="298">
        <f t="shared" si="114"/>
        <v>0</v>
      </c>
      <c r="I868" s="640"/>
      <c r="J868" s="642"/>
      <c r="K868" s="640"/>
      <c r="L868" s="642"/>
      <c r="M868" s="640"/>
      <c r="N868" s="642"/>
      <c r="O868" s="640"/>
      <c r="P868" s="642"/>
      <c r="Q868" s="640"/>
      <c r="R868" s="642"/>
      <c r="S868" s="640"/>
      <c r="T868" s="642"/>
      <c r="U868" s="640"/>
      <c r="V868" s="642"/>
      <c r="W868" s="640"/>
      <c r="X868" s="642"/>
      <c r="Y868" s="640"/>
      <c r="Z868" s="642"/>
      <c r="AA868" s="640"/>
      <c r="AB868" s="642"/>
      <c r="AC868" s="640"/>
      <c r="AD868" s="642"/>
      <c r="AE868" s="640"/>
      <c r="AF868" s="642"/>
      <c r="AG868" s="640"/>
      <c r="AH868" s="642"/>
      <c r="AI868" s="640"/>
      <c r="AJ868" s="642"/>
      <c r="AK868" s="640"/>
      <c r="AL868" s="642"/>
      <c r="AM868" s="640"/>
      <c r="AN868" s="642"/>
      <c r="AO868" s="640"/>
      <c r="AP868" s="642"/>
      <c r="AQ868" s="640"/>
      <c r="AR868" s="642"/>
      <c r="AS868" s="640"/>
      <c r="AT868" s="642"/>
      <c r="AU868" s="640"/>
      <c r="AV868" s="642"/>
      <c r="AW868" s="640"/>
      <c r="AX868" s="642"/>
      <c r="AY868" s="640"/>
      <c r="AZ868" s="642"/>
      <c r="BA868" s="640"/>
      <c r="BB868" s="642"/>
      <c r="BC868" s="640"/>
      <c r="BD868" s="642"/>
      <c r="BE868" s="640"/>
      <c r="BF868" s="642"/>
      <c r="BG868" s="640"/>
      <c r="BH868" s="642"/>
      <c r="BI868" s="640"/>
      <c r="BJ868" s="642"/>
      <c r="BK868" s="640"/>
      <c r="BL868" s="642"/>
      <c r="BM868" s="640"/>
      <c r="BN868" s="642"/>
      <c r="BO868" s="640"/>
      <c r="BP868" s="642"/>
      <c r="BQ868" s="640"/>
      <c r="BR868" s="642"/>
      <c r="BS868" s="643">
        <f t="shared" si="115"/>
        <v>0</v>
      </c>
      <c r="BT868" s="644">
        <f t="shared" si="116"/>
        <v>0</v>
      </c>
      <c r="BU868" s="644">
        <f t="shared" si="117"/>
        <v>0</v>
      </c>
      <c r="BV868" s="644">
        <f t="shared" si="118"/>
        <v>0</v>
      </c>
      <c r="BW868" s="645">
        <f t="shared" si="477"/>
        <v>0</v>
      </c>
      <c r="BX868" s="338"/>
      <c r="BY868" s="338"/>
      <c r="BZ868" s="338"/>
      <c r="CA868" s="338"/>
      <c r="CB868" s="338"/>
      <c r="CC868" s="338"/>
    </row>
    <row r="869" ht="15.75" customHeight="1">
      <c r="A869" s="338"/>
      <c r="B869" s="338"/>
      <c r="C869" s="818"/>
      <c r="D869" s="638">
        <f t="shared" ref="D869:E869" si="884">I869+K869+M869+O869+Q869+S869+U869+W869+Y869+AA869+AC869+AE869+AG869+AI869+AK869+AM869+AO869+AQ869+AS869+AU869+AW869+AY869+BA869+BC869+BE869+BG869+BI869+BK869+BM869+BO869+BQ869</f>
        <v>0</v>
      </c>
      <c r="E869" s="505">
        <f t="shared" si="884"/>
        <v>0</v>
      </c>
      <c r="F869" s="639">
        <f t="shared" si="113"/>
        <v>0</v>
      </c>
      <c r="G869" s="327"/>
      <c r="H869" s="298">
        <f t="shared" si="114"/>
        <v>0</v>
      </c>
      <c r="I869" s="640"/>
      <c r="J869" s="642"/>
      <c r="K869" s="640"/>
      <c r="L869" s="642"/>
      <c r="M869" s="640"/>
      <c r="N869" s="642"/>
      <c r="O869" s="640"/>
      <c r="P869" s="642"/>
      <c r="Q869" s="640"/>
      <c r="R869" s="642"/>
      <c r="S869" s="640"/>
      <c r="T869" s="642"/>
      <c r="U869" s="640"/>
      <c r="V869" s="642"/>
      <c r="W869" s="640"/>
      <c r="X869" s="642"/>
      <c r="Y869" s="640"/>
      <c r="Z869" s="642"/>
      <c r="AA869" s="640"/>
      <c r="AB869" s="642"/>
      <c r="AC869" s="640"/>
      <c r="AD869" s="642"/>
      <c r="AE869" s="640"/>
      <c r="AF869" s="642"/>
      <c r="AG869" s="640"/>
      <c r="AH869" s="642"/>
      <c r="AI869" s="640"/>
      <c r="AJ869" s="642"/>
      <c r="AK869" s="640"/>
      <c r="AL869" s="642"/>
      <c r="AM869" s="640"/>
      <c r="AN869" s="642"/>
      <c r="AO869" s="640"/>
      <c r="AP869" s="642"/>
      <c r="AQ869" s="640"/>
      <c r="AR869" s="642"/>
      <c r="AS869" s="640"/>
      <c r="AT869" s="642"/>
      <c r="AU869" s="640"/>
      <c r="AV869" s="642"/>
      <c r="AW869" s="640"/>
      <c r="AX869" s="642"/>
      <c r="AY869" s="640"/>
      <c r="AZ869" s="642"/>
      <c r="BA869" s="640"/>
      <c r="BB869" s="642"/>
      <c r="BC869" s="640"/>
      <c r="BD869" s="642"/>
      <c r="BE869" s="640"/>
      <c r="BF869" s="642"/>
      <c r="BG869" s="640"/>
      <c r="BH869" s="642"/>
      <c r="BI869" s="640"/>
      <c r="BJ869" s="642"/>
      <c r="BK869" s="640"/>
      <c r="BL869" s="642"/>
      <c r="BM869" s="640"/>
      <c r="BN869" s="642"/>
      <c r="BO869" s="640"/>
      <c r="BP869" s="642"/>
      <c r="BQ869" s="640"/>
      <c r="BR869" s="642"/>
      <c r="BS869" s="643">
        <f t="shared" si="115"/>
        <v>0</v>
      </c>
      <c r="BT869" s="644">
        <f t="shared" si="116"/>
        <v>0</v>
      </c>
      <c r="BU869" s="644">
        <f t="shared" si="117"/>
        <v>0</v>
      </c>
      <c r="BV869" s="644">
        <f t="shared" si="118"/>
        <v>0</v>
      </c>
      <c r="BW869" s="645">
        <f t="shared" si="477"/>
        <v>0</v>
      </c>
      <c r="BX869" s="338"/>
      <c r="BY869" s="338"/>
      <c r="BZ869" s="338"/>
      <c r="CA869" s="338"/>
      <c r="CB869" s="338"/>
      <c r="CC869" s="338"/>
    </row>
    <row r="870" ht="15.75" customHeight="1">
      <c r="A870" s="338"/>
      <c r="B870" s="338"/>
      <c r="C870" s="818"/>
      <c r="D870" s="638">
        <f t="shared" ref="D870:E870" si="885">I870+K870+M870+O870+Q870+S870+U870+W870+Y870+AA870+AC870+AE870+AG870+AI870+AK870+AM870+AO870+AQ870+AS870+AU870+AW870+AY870+BA870+BC870+BE870+BG870+BI870+BK870+BM870+BO870+BQ870</f>
        <v>0</v>
      </c>
      <c r="E870" s="505">
        <f t="shared" si="885"/>
        <v>0</v>
      </c>
      <c r="F870" s="639">
        <f t="shared" si="113"/>
        <v>0</v>
      </c>
      <c r="G870" s="327"/>
      <c r="H870" s="298">
        <f t="shared" si="114"/>
        <v>0</v>
      </c>
      <c r="I870" s="640"/>
      <c r="J870" s="642"/>
      <c r="K870" s="640"/>
      <c r="L870" s="642"/>
      <c r="M870" s="640"/>
      <c r="N870" s="642"/>
      <c r="O870" s="640"/>
      <c r="P870" s="642"/>
      <c r="Q870" s="640"/>
      <c r="R870" s="642"/>
      <c r="S870" s="640"/>
      <c r="T870" s="642"/>
      <c r="U870" s="640"/>
      <c r="V870" s="642"/>
      <c r="W870" s="640"/>
      <c r="X870" s="642"/>
      <c r="Y870" s="640"/>
      <c r="Z870" s="642"/>
      <c r="AA870" s="640"/>
      <c r="AB870" s="642"/>
      <c r="AC870" s="640"/>
      <c r="AD870" s="642"/>
      <c r="AE870" s="640"/>
      <c r="AF870" s="642"/>
      <c r="AG870" s="640"/>
      <c r="AH870" s="642"/>
      <c r="AI870" s="640"/>
      <c r="AJ870" s="642"/>
      <c r="AK870" s="640"/>
      <c r="AL870" s="642"/>
      <c r="AM870" s="640"/>
      <c r="AN870" s="642"/>
      <c r="AO870" s="640"/>
      <c r="AP870" s="642"/>
      <c r="AQ870" s="640"/>
      <c r="AR870" s="642"/>
      <c r="AS870" s="640"/>
      <c r="AT870" s="642"/>
      <c r="AU870" s="640"/>
      <c r="AV870" s="642"/>
      <c r="AW870" s="640"/>
      <c r="AX870" s="642"/>
      <c r="AY870" s="640"/>
      <c r="AZ870" s="642"/>
      <c r="BA870" s="640"/>
      <c r="BB870" s="642"/>
      <c r="BC870" s="640"/>
      <c r="BD870" s="642"/>
      <c r="BE870" s="640"/>
      <c r="BF870" s="642"/>
      <c r="BG870" s="640"/>
      <c r="BH870" s="642"/>
      <c r="BI870" s="640"/>
      <c r="BJ870" s="642"/>
      <c r="BK870" s="640"/>
      <c r="BL870" s="642"/>
      <c r="BM870" s="640"/>
      <c r="BN870" s="642"/>
      <c r="BO870" s="640"/>
      <c r="BP870" s="642"/>
      <c r="BQ870" s="640"/>
      <c r="BR870" s="642"/>
      <c r="BS870" s="643">
        <f t="shared" si="115"/>
        <v>0</v>
      </c>
      <c r="BT870" s="644">
        <f t="shared" si="116"/>
        <v>0</v>
      </c>
      <c r="BU870" s="644">
        <f t="shared" si="117"/>
        <v>0</v>
      </c>
      <c r="BV870" s="644">
        <f t="shared" si="118"/>
        <v>0</v>
      </c>
      <c r="BW870" s="645">
        <f t="shared" si="477"/>
        <v>0</v>
      </c>
      <c r="BX870" s="338"/>
      <c r="BY870" s="338"/>
      <c r="BZ870" s="338"/>
      <c r="CA870" s="338"/>
      <c r="CB870" s="338"/>
      <c r="CC870" s="338"/>
    </row>
    <row r="871" ht="15.75" customHeight="1">
      <c r="A871" s="338"/>
      <c r="B871" s="338"/>
      <c r="C871" s="818"/>
      <c r="D871" s="638">
        <f t="shared" ref="D871:E871" si="886">I871+K871+M871+O871+Q871+S871+U871+W871+Y871+AA871+AC871+AE871+AG871+AI871+AK871+AM871+AO871+AQ871+AS871+AU871+AW871+AY871+BA871+BC871+BE871+BG871+BI871+BK871+BM871+BO871+BQ871</f>
        <v>0</v>
      </c>
      <c r="E871" s="505">
        <f t="shared" si="886"/>
        <v>0</v>
      </c>
      <c r="F871" s="639">
        <f t="shared" si="113"/>
        <v>0</v>
      </c>
      <c r="G871" s="327"/>
      <c r="H871" s="298">
        <f t="shared" si="114"/>
        <v>0</v>
      </c>
      <c r="I871" s="640"/>
      <c r="J871" s="642"/>
      <c r="K871" s="640"/>
      <c r="L871" s="642"/>
      <c r="M871" s="640"/>
      <c r="N871" s="642"/>
      <c r="O871" s="640"/>
      <c r="P871" s="642"/>
      <c r="Q871" s="640"/>
      <c r="R871" s="642"/>
      <c r="S871" s="640"/>
      <c r="T871" s="642"/>
      <c r="U871" s="640"/>
      <c r="V871" s="642"/>
      <c r="W871" s="640"/>
      <c r="X871" s="642"/>
      <c r="Y871" s="640"/>
      <c r="Z871" s="642"/>
      <c r="AA871" s="640"/>
      <c r="AB871" s="642"/>
      <c r="AC871" s="640"/>
      <c r="AD871" s="642"/>
      <c r="AE871" s="640"/>
      <c r="AF871" s="642"/>
      <c r="AG871" s="640"/>
      <c r="AH871" s="642"/>
      <c r="AI871" s="640"/>
      <c r="AJ871" s="642"/>
      <c r="AK871" s="640"/>
      <c r="AL871" s="642"/>
      <c r="AM871" s="640"/>
      <c r="AN871" s="642"/>
      <c r="AO871" s="640"/>
      <c r="AP871" s="642"/>
      <c r="AQ871" s="640"/>
      <c r="AR871" s="642"/>
      <c r="AS871" s="640"/>
      <c r="AT871" s="642"/>
      <c r="AU871" s="640"/>
      <c r="AV871" s="642"/>
      <c r="AW871" s="640"/>
      <c r="AX871" s="642"/>
      <c r="AY871" s="640"/>
      <c r="AZ871" s="642"/>
      <c r="BA871" s="640"/>
      <c r="BB871" s="642"/>
      <c r="BC871" s="640"/>
      <c r="BD871" s="642"/>
      <c r="BE871" s="640"/>
      <c r="BF871" s="642"/>
      <c r="BG871" s="640"/>
      <c r="BH871" s="642"/>
      <c r="BI871" s="640"/>
      <c r="BJ871" s="642"/>
      <c r="BK871" s="640"/>
      <c r="BL871" s="642"/>
      <c r="BM871" s="640"/>
      <c r="BN871" s="642"/>
      <c r="BO871" s="640"/>
      <c r="BP871" s="642"/>
      <c r="BQ871" s="640"/>
      <c r="BR871" s="642"/>
      <c r="BS871" s="643">
        <f t="shared" si="115"/>
        <v>0</v>
      </c>
      <c r="BT871" s="644">
        <f t="shared" si="116"/>
        <v>0</v>
      </c>
      <c r="BU871" s="644">
        <f t="shared" si="117"/>
        <v>0</v>
      </c>
      <c r="BV871" s="644">
        <f t="shared" si="118"/>
        <v>0</v>
      </c>
      <c r="BW871" s="645">
        <f t="shared" si="477"/>
        <v>0</v>
      </c>
      <c r="BX871" s="338"/>
      <c r="BY871" s="338"/>
      <c r="BZ871" s="338"/>
      <c r="CA871" s="338"/>
      <c r="CB871" s="338"/>
      <c r="CC871" s="338"/>
    </row>
    <row r="872" ht="15.75" customHeight="1">
      <c r="A872" s="338"/>
      <c r="B872" s="338"/>
      <c r="C872" s="818"/>
      <c r="D872" s="638">
        <f t="shared" ref="D872:E872" si="887">I872+K872+M872+O872+Q872+S872+U872+W872+Y872+AA872+AC872+AE872+AG872+AI872+AK872+AM872+AO872+AQ872+AS872+AU872+AW872+AY872+BA872+BC872+BE872+BG872+BI872+BK872+BM872+BO872+BQ872</f>
        <v>0</v>
      </c>
      <c r="E872" s="505">
        <f t="shared" si="887"/>
        <v>0</v>
      </c>
      <c r="F872" s="639">
        <f t="shared" si="113"/>
        <v>0</v>
      </c>
      <c r="G872" s="327"/>
      <c r="H872" s="298">
        <f t="shared" si="114"/>
        <v>0</v>
      </c>
      <c r="I872" s="640"/>
      <c r="J872" s="642"/>
      <c r="K872" s="640"/>
      <c r="L872" s="642"/>
      <c r="M872" s="640"/>
      <c r="N872" s="642"/>
      <c r="O872" s="640"/>
      <c r="P872" s="642"/>
      <c r="Q872" s="640"/>
      <c r="R872" s="642"/>
      <c r="S872" s="640"/>
      <c r="T872" s="642"/>
      <c r="U872" s="640"/>
      <c r="V872" s="642"/>
      <c r="W872" s="640"/>
      <c r="X872" s="642"/>
      <c r="Y872" s="640"/>
      <c r="Z872" s="642"/>
      <c r="AA872" s="640"/>
      <c r="AB872" s="642"/>
      <c r="AC872" s="640"/>
      <c r="AD872" s="642"/>
      <c r="AE872" s="640"/>
      <c r="AF872" s="642"/>
      <c r="AG872" s="640"/>
      <c r="AH872" s="642"/>
      <c r="AI872" s="640"/>
      <c r="AJ872" s="642"/>
      <c r="AK872" s="640"/>
      <c r="AL872" s="642"/>
      <c r="AM872" s="640"/>
      <c r="AN872" s="642"/>
      <c r="AO872" s="640"/>
      <c r="AP872" s="642"/>
      <c r="AQ872" s="640"/>
      <c r="AR872" s="642"/>
      <c r="AS872" s="640"/>
      <c r="AT872" s="642"/>
      <c r="AU872" s="640"/>
      <c r="AV872" s="642"/>
      <c r="AW872" s="640"/>
      <c r="AX872" s="642"/>
      <c r="AY872" s="640"/>
      <c r="AZ872" s="642"/>
      <c r="BA872" s="640"/>
      <c r="BB872" s="642"/>
      <c r="BC872" s="640"/>
      <c r="BD872" s="642"/>
      <c r="BE872" s="640"/>
      <c r="BF872" s="642"/>
      <c r="BG872" s="640"/>
      <c r="BH872" s="642"/>
      <c r="BI872" s="640"/>
      <c r="BJ872" s="642"/>
      <c r="BK872" s="640"/>
      <c r="BL872" s="642"/>
      <c r="BM872" s="640"/>
      <c r="BN872" s="642"/>
      <c r="BO872" s="640"/>
      <c r="BP872" s="642"/>
      <c r="BQ872" s="640"/>
      <c r="BR872" s="642"/>
      <c r="BS872" s="643">
        <f t="shared" si="115"/>
        <v>0</v>
      </c>
      <c r="BT872" s="644">
        <f t="shared" si="116"/>
        <v>0</v>
      </c>
      <c r="BU872" s="644">
        <f t="shared" si="117"/>
        <v>0</v>
      </c>
      <c r="BV872" s="644">
        <f t="shared" si="118"/>
        <v>0</v>
      </c>
      <c r="BW872" s="645">
        <f t="shared" si="477"/>
        <v>0</v>
      </c>
      <c r="BX872" s="338"/>
      <c r="BY872" s="338"/>
      <c r="BZ872" s="338"/>
      <c r="CA872" s="338"/>
      <c r="CB872" s="338"/>
      <c r="CC872" s="338"/>
    </row>
  </sheetData>
  <autoFilter ref="$A$4:$CC$418">
    <sortState ref="A4:CC418">
      <sortCondition ref="A4:A418"/>
      <sortCondition ref="B4:B418"/>
    </sortState>
  </autoFilter>
  <mergeCells count="31">
    <mergeCell ref="B2:B3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BM2:BN2"/>
    <mergeCell ref="BO2:BP2"/>
    <mergeCell ref="BQ2:BR2"/>
    <mergeCell ref="AY2:AZ2"/>
    <mergeCell ref="BA2:BB2"/>
    <mergeCell ref="BC2:BD2"/>
    <mergeCell ref="BE2:BF2"/>
    <mergeCell ref="BG2:BH2"/>
    <mergeCell ref="BI2:BJ2"/>
    <mergeCell ref="BK2:BL2"/>
  </mergeCells>
  <dataValidations>
    <dataValidation type="list" allowBlank="1" showErrorMessage="1" sqref="B2">
      <formula1>WFG!$B$5:$B$418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34.29"/>
    <col customWidth="1" min="2" max="2" width="8.43"/>
    <col customWidth="1" min="3" max="3" width="6.71"/>
    <col customWidth="1" min="4" max="4" width="7.29"/>
    <col customWidth="1" min="5" max="5" width="8.43"/>
    <col customWidth="1" min="6" max="6" width="9.0"/>
    <col customWidth="1" min="7" max="68" width="6.86"/>
    <col customWidth="1" min="69" max="69" width="11.43"/>
    <col customWidth="1" min="70" max="70" width="17.29"/>
    <col customWidth="1" min="71" max="71" width="17.0"/>
    <col customWidth="1" min="72" max="72" width="14.57"/>
    <col customWidth="1" min="73" max="73" width="18.43"/>
  </cols>
  <sheetData>
    <row r="1" ht="16.5" customHeight="1">
      <c r="A1" s="648"/>
      <c r="B1" s="649">
        <f t="shared" ref="B1:BT1" si="1">B491</f>
        <v>82066</v>
      </c>
      <c r="C1" s="650">
        <f t="shared" si="1"/>
        <v>0</v>
      </c>
      <c r="D1" s="651">
        <f t="shared" si="1"/>
        <v>17386</v>
      </c>
      <c r="E1" s="652">
        <f t="shared" si="1"/>
        <v>64680</v>
      </c>
      <c r="F1" s="653" t="str">
        <f t="shared" si="1"/>
        <v/>
      </c>
      <c r="G1" s="654">
        <f t="shared" si="1"/>
        <v>0</v>
      </c>
      <c r="H1" s="654">
        <f t="shared" si="1"/>
        <v>17386</v>
      </c>
      <c r="I1" s="654">
        <f t="shared" si="1"/>
        <v>0</v>
      </c>
      <c r="J1" s="654">
        <f t="shared" si="1"/>
        <v>0</v>
      </c>
      <c r="K1" s="654">
        <f t="shared" si="1"/>
        <v>0</v>
      </c>
      <c r="L1" s="654">
        <f t="shared" si="1"/>
        <v>0</v>
      </c>
      <c r="M1" s="654">
        <f t="shared" si="1"/>
        <v>0</v>
      </c>
      <c r="N1" s="654">
        <f t="shared" si="1"/>
        <v>0</v>
      </c>
      <c r="O1" s="654">
        <f t="shared" si="1"/>
        <v>0</v>
      </c>
      <c r="P1" s="654">
        <f t="shared" si="1"/>
        <v>0</v>
      </c>
      <c r="Q1" s="654">
        <f t="shared" si="1"/>
        <v>0</v>
      </c>
      <c r="R1" s="654">
        <f t="shared" si="1"/>
        <v>0</v>
      </c>
      <c r="S1" s="654">
        <f t="shared" si="1"/>
        <v>0</v>
      </c>
      <c r="T1" s="654">
        <f t="shared" si="1"/>
        <v>0</v>
      </c>
      <c r="U1" s="654">
        <f t="shared" si="1"/>
        <v>0</v>
      </c>
      <c r="V1" s="654">
        <f t="shared" si="1"/>
        <v>0</v>
      </c>
      <c r="W1" s="654">
        <f t="shared" si="1"/>
        <v>0</v>
      </c>
      <c r="X1" s="654">
        <f t="shared" si="1"/>
        <v>0</v>
      </c>
      <c r="Y1" s="654">
        <f t="shared" si="1"/>
        <v>0</v>
      </c>
      <c r="Z1" s="654">
        <f t="shared" si="1"/>
        <v>0</v>
      </c>
      <c r="AA1" s="654">
        <f t="shared" si="1"/>
        <v>0</v>
      </c>
      <c r="AB1" s="654">
        <f t="shared" si="1"/>
        <v>0</v>
      </c>
      <c r="AC1" s="654">
        <f t="shared" si="1"/>
        <v>0</v>
      </c>
      <c r="AD1" s="654">
        <f t="shared" si="1"/>
        <v>0</v>
      </c>
      <c r="AE1" s="654">
        <f t="shared" si="1"/>
        <v>0</v>
      </c>
      <c r="AF1" s="654">
        <f t="shared" si="1"/>
        <v>0</v>
      </c>
      <c r="AG1" s="654">
        <f t="shared" si="1"/>
        <v>0</v>
      </c>
      <c r="AH1" s="654">
        <f t="shared" si="1"/>
        <v>0</v>
      </c>
      <c r="AI1" s="654">
        <f t="shared" si="1"/>
        <v>0</v>
      </c>
      <c r="AJ1" s="654">
        <f t="shared" si="1"/>
        <v>0</v>
      </c>
      <c r="AK1" s="654">
        <f t="shared" si="1"/>
        <v>0</v>
      </c>
      <c r="AL1" s="654">
        <f t="shared" si="1"/>
        <v>0</v>
      </c>
      <c r="AM1" s="654">
        <f t="shared" si="1"/>
        <v>0</v>
      </c>
      <c r="AN1" s="654">
        <f t="shared" si="1"/>
        <v>0</v>
      </c>
      <c r="AO1" s="654">
        <f t="shared" si="1"/>
        <v>0</v>
      </c>
      <c r="AP1" s="654">
        <f t="shared" si="1"/>
        <v>0</v>
      </c>
      <c r="AQ1" s="654">
        <f t="shared" si="1"/>
        <v>0</v>
      </c>
      <c r="AR1" s="654">
        <f t="shared" si="1"/>
        <v>0</v>
      </c>
      <c r="AS1" s="654">
        <f t="shared" si="1"/>
        <v>0</v>
      </c>
      <c r="AT1" s="654">
        <f t="shared" si="1"/>
        <v>0</v>
      </c>
      <c r="AU1" s="654">
        <f t="shared" si="1"/>
        <v>0</v>
      </c>
      <c r="AV1" s="654">
        <f t="shared" si="1"/>
        <v>0</v>
      </c>
      <c r="AW1" s="654">
        <f t="shared" si="1"/>
        <v>0</v>
      </c>
      <c r="AX1" s="654">
        <f t="shared" si="1"/>
        <v>0</v>
      </c>
      <c r="AY1" s="654">
        <f t="shared" si="1"/>
        <v>0</v>
      </c>
      <c r="AZ1" s="654">
        <f t="shared" si="1"/>
        <v>0</v>
      </c>
      <c r="BA1" s="654">
        <f t="shared" si="1"/>
        <v>0</v>
      </c>
      <c r="BB1" s="654">
        <f t="shared" si="1"/>
        <v>0</v>
      </c>
      <c r="BC1" s="654">
        <f t="shared" si="1"/>
        <v>0</v>
      </c>
      <c r="BD1" s="654">
        <f t="shared" si="1"/>
        <v>0</v>
      </c>
      <c r="BE1" s="654">
        <f t="shared" si="1"/>
        <v>0</v>
      </c>
      <c r="BF1" s="654">
        <f t="shared" si="1"/>
        <v>0</v>
      </c>
      <c r="BG1" s="654">
        <f t="shared" si="1"/>
        <v>0</v>
      </c>
      <c r="BH1" s="654">
        <f t="shared" si="1"/>
        <v>0</v>
      </c>
      <c r="BI1" s="654">
        <f t="shared" si="1"/>
        <v>0</v>
      </c>
      <c r="BJ1" s="654">
        <f t="shared" si="1"/>
        <v>0</v>
      </c>
      <c r="BK1" s="654">
        <f t="shared" si="1"/>
        <v>0</v>
      </c>
      <c r="BL1" s="654">
        <f t="shared" si="1"/>
        <v>0</v>
      </c>
      <c r="BM1" s="654">
        <f t="shared" si="1"/>
        <v>0</v>
      </c>
      <c r="BN1" s="654">
        <f t="shared" si="1"/>
        <v>0</v>
      </c>
      <c r="BO1" s="654">
        <f t="shared" si="1"/>
        <v>0</v>
      </c>
      <c r="BP1" s="654">
        <f t="shared" si="1"/>
        <v>0</v>
      </c>
      <c r="BQ1" s="596">
        <f t="shared" si="1"/>
        <v>1721479.28</v>
      </c>
      <c r="BR1" s="596">
        <f t="shared" si="1"/>
        <v>0</v>
      </c>
      <c r="BS1" s="655">
        <f t="shared" si="1"/>
        <v>250671.58</v>
      </c>
      <c r="BT1" s="596">
        <f t="shared" si="1"/>
        <v>1470807.7</v>
      </c>
      <c r="BU1" s="596"/>
      <c r="BV1" s="597"/>
      <c r="BW1" s="597"/>
      <c r="BX1" s="597"/>
      <c r="BY1" s="597"/>
      <c r="BZ1" s="597"/>
      <c r="CA1" s="597"/>
    </row>
    <row r="2" ht="14.25" customHeight="1">
      <c r="A2" s="371" t="s">
        <v>625</v>
      </c>
      <c r="B2" s="461">
        <f>B491</f>
        <v>82066</v>
      </c>
      <c r="C2" s="656" t="s">
        <v>566</v>
      </c>
      <c r="D2" s="463" t="s">
        <v>567</v>
      </c>
      <c r="E2" s="657">
        <f>E491</f>
        <v>64680</v>
      </c>
      <c r="F2" s="368"/>
      <c r="G2" s="379">
        <v>1.0</v>
      </c>
      <c r="H2" s="658"/>
      <c r="I2" s="605">
        <v>2.0</v>
      </c>
      <c r="J2" s="48"/>
      <c r="K2" s="605">
        <v>3.0</v>
      </c>
      <c r="L2" s="48"/>
      <c r="M2" s="605">
        <v>4.0</v>
      </c>
      <c r="N2" s="48"/>
      <c r="O2" s="605">
        <v>5.0</v>
      </c>
      <c r="P2" s="48"/>
      <c r="Q2" s="606">
        <v>6.0</v>
      </c>
      <c r="R2" s="46"/>
      <c r="S2" s="606">
        <v>7.0</v>
      </c>
      <c r="T2" s="46"/>
      <c r="U2" s="606">
        <v>8.0</v>
      </c>
      <c r="V2" s="46"/>
      <c r="W2" s="606">
        <v>9.0</v>
      </c>
      <c r="X2" s="46"/>
      <c r="Y2" s="606">
        <v>10.0</v>
      </c>
      <c r="Z2" s="46"/>
      <c r="AA2" s="606">
        <v>11.0</v>
      </c>
      <c r="AB2" s="46"/>
      <c r="AC2" s="606">
        <v>12.0</v>
      </c>
      <c r="AD2" s="46"/>
      <c r="AE2" s="606">
        <v>13.0</v>
      </c>
      <c r="AF2" s="46"/>
      <c r="AG2" s="606">
        <v>14.0</v>
      </c>
      <c r="AH2" s="46"/>
      <c r="AI2" s="606">
        <v>15.0</v>
      </c>
      <c r="AJ2" s="46"/>
      <c r="AK2" s="606">
        <v>16.0</v>
      </c>
      <c r="AL2" s="46"/>
      <c r="AM2" s="606">
        <v>17.0</v>
      </c>
      <c r="AN2" s="46"/>
      <c r="AO2" s="606">
        <v>18.0</v>
      </c>
      <c r="AP2" s="46"/>
      <c r="AQ2" s="606">
        <v>19.0</v>
      </c>
      <c r="AR2" s="46"/>
      <c r="AS2" s="606">
        <v>20.0</v>
      </c>
      <c r="AT2" s="46"/>
      <c r="AU2" s="606">
        <v>21.0</v>
      </c>
      <c r="AV2" s="46"/>
      <c r="AW2" s="606">
        <v>22.0</v>
      </c>
      <c r="AX2" s="46"/>
      <c r="AY2" s="606">
        <v>23.0</v>
      </c>
      <c r="AZ2" s="46"/>
      <c r="BA2" s="606">
        <v>24.0</v>
      </c>
      <c r="BB2" s="46"/>
      <c r="BC2" s="606">
        <v>25.0</v>
      </c>
      <c r="BD2" s="46"/>
      <c r="BE2" s="606">
        <v>26.0</v>
      </c>
      <c r="BF2" s="46"/>
      <c r="BG2" s="606">
        <v>27.0</v>
      </c>
      <c r="BH2" s="46"/>
      <c r="BI2" s="606">
        <v>28.0</v>
      </c>
      <c r="BJ2" s="46"/>
      <c r="BK2" s="606">
        <v>29.0</v>
      </c>
      <c r="BL2" s="46"/>
      <c r="BM2" s="606">
        <v>30.0</v>
      </c>
      <c r="BN2" s="46"/>
      <c r="BO2" s="606">
        <v>31.0</v>
      </c>
      <c r="BP2" s="46"/>
      <c r="BQ2" s="607">
        <f t="shared" ref="BQ2:BT2" si="2">BQ491</f>
        <v>1721479.28</v>
      </c>
      <c r="BR2" s="608">
        <f t="shared" si="2"/>
        <v>0</v>
      </c>
      <c r="BS2" s="609">
        <f t="shared" si="2"/>
        <v>250671.58</v>
      </c>
      <c r="BT2" s="608">
        <f t="shared" si="2"/>
        <v>1470807.7</v>
      </c>
      <c r="BU2" s="610"/>
      <c r="BV2" s="338"/>
      <c r="BW2" s="338"/>
      <c r="BX2" s="338"/>
      <c r="BY2" s="338"/>
      <c r="BZ2" s="338"/>
      <c r="CA2" s="338"/>
    </row>
    <row r="3" ht="14.25" customHeight="1">
      <c r="A3" s="382" t="s">
        <v>570</v>
      </c>
      <c r="B3" s="611" t="s">
        <v>135</v>
      </c>
      <c r="C3" s="612" t="s">
        <v>136</v>
      </c>
      <c r="D3" s="613" t="s">
        <v>137</v>
      </c>
      <c r="E3" s="368" t="s">
        <v>138</v>
      </c>
      <c r="F3" s="368" t="s">
        <v>141</v>
      </c>
      <c r="G3" s="617" t="s">
        <v>136</v>
      </c>
      <c r="H3" s="616" t="s">
        <v>137</v>
      </c>
      <c r="I3" s="617" t="s">
        <v>136</v>
      </c>
      <c r="J3" s="616" t="s">
        <v>137</v>
      </c>
      <c r="K3" s="617" t="s">
        <v>136</v>
      </c>
      <c r="L3" s="616" t="s">
        <v>137</v>
      </c>
      <c r="M3" s="617" t="s">
        <v>136</v>
      </c>
      <c r="N3" s="616" t="s">
        <v>137</v>
      </c>
      <c r="O3" s="617" t="s">
        <v>136</v>
      </c>
      <c r="P3" s="616" t="s">
        <v>137</v>
      </c>
      <c r="Q3" s="618" t="s">
        <v>136</v>
      </c>
      <c r="R3" s="618" t="s">
        <v>137</v>
      </c>
      <c r="S3" s="617" t="s">
        <v>136</v>
      </c>
      <c r="T3" s="618" t="s">
        <v>137</v>
      </c>
      <c r="U3" s="617" t="s">
        <v>136</v>
      </c>
      <c r="V3" s="618" t="s">
        <v>137</v>
      </c>
      <c r="W3" s="617" t="s">
        <v>136</v>
      </c>
      <c r="X3" s="618" t="s">
        <v>137</v>
      </c>
      <c r="Y3" s="617" t="s">
        <v>136</v>
      </c>
      <c r="Z3" s="618" t="s">
        <v>137</v>
      </c>
      <c r="AA3" s="617" t="s">
        <v>136</v>
      </c>
      <c r="AB3" s="618" t="s">
        <v>137</v>
      </c>
      <c r="AC3" s="617" t="s">
        <v>136</v>
      </c>
      <c r="AD3" s="618" t="s">
        <v>137</v>
      </c>
      <c r="AE3" s="617" t="s">
        <v>136</v>
      </c>
      <c r="AF3" s="618" t="s">
        <v>137</v>
      </c>
      <c r="AG3" s="617" t="s">
        <v>136</v>
      </c>
      <c r="AH3" s="618" t="s">
        <v>137</v>
      </c>
      <c r="AI3" s="617" t="s">
        <v>136</v>
      </c>
      <c r="AJ3" s="618" t="s">
        <v>137</v>
      </c>
      <c r="AK3" s="617" t="s">
        <v>136</v>
      </c>
      <c r="AL3" s="618" t="s">
        <v>137</v>
      </c>
      <c r="AM3" s="617" t="s">
        <v>136</v>
      </c>
      <c r="AN3" s="618" t="s">
        <v>137</v>
      </c>
      <c r="AO3" s="617" t="s">
        <v>136</v>
      </c>
      <c r="AP3" s="618" t="s">
        <v>137</v>
      </c>
      <c r="AQ3" s="617" t="s">
        <v>136</v>
      </c>
      <c r="AR3" s="618" t="s">
        <v>137</v>
      </c>
      <c r="AS3" s="617" t="s">
        <v>136</v>
      </c>
      <c r="AT3" s="618" t="s">
        <v>137</v>
      </c>
      <c r="AU3" s="617" t="s">
        <v>136</v>
      </c>
      <c r="AV3" s="618" t="s">
        <v>137</v>
      </c>
      <c r="AW3" s="617" t="s">
        <v>136</v>
      </c>
      <c r="AX3" s="618" t="s">
        <v>137</v>
      </c>
      <c r="AY3" s="617" t="s">
        <v>136</v>
      </c>
      <c r="AZ3" s="618" t="s">
        <v>137</v>
      </c>
      <c r="BA3" s="617" t="s">
        <v>136</v>
      </c>
      <c r="BB3" s="618" t="s">
        <v>137</v>
      </c>
      <c r="BC3" s="617" t="s">
        <v>136</v>
      </c>
      <c r="BD3" s="618" t="s">
        <v>137</v>
      </c>
      <c r="BE3" s="617" t="s">
        <v>136</v>
      </c>
      <c r="BF3" s="618" t="s">
        <v>137</v>
      </c>
      <c r="BG3" s="617" t="s">
        <v>136</v>
      </c>
      <c r="BH3" s="618" t="s">
        <v>137</v>
      </c>
      <c r="BI3" s="617" t="s">
        <v>136</v>
      </c>
      <c r="BJ3" s="618" t="s">
        <v>137</v>
      </c>
      <c r="BK3" s="617" t="s">
        <v>136</v>
      </c>
      <c r="BL3" s="618" t="s">
        <v>137</v>
      </c>
      <c r="BM3" s="617" t="s">
        <v>136</v>
      </c>
      <c r="BN3" s="618" t="s">
        <v>137</v>
      </c>
      <c r="BO3" s="617" t="s">
        <v>136</v>
      </c>
      <c r="BP3" s="618" t="s">
        <v>137</v>
      </c>
      <c r="BQ3" s="619" t="s">
        <v>622</v>
      </c>
      <c r="BR3" s="620" t="s">
        <v>623</v>
      </c>
      <c r="BS3" s="620" t="s">
        <v>624</v>
      </c>
      <c r="BT3" s="620" t="s">
        <v>620</v>
      </c>
      <c r="BU3" s="621"/>
      <c r="BV3" s="338"/>
      <c r="BW3" s="338"/>
      <c r="BX3" s="338"/>
      <c r="BY3" s="338"/>
      <c r="BZ3" s="338"/>
      <c r="CA3" s="338"/>
    </row>
    <row r="4" ht="16.5" customHeight="1">
      <c r="A4" s="659" t="s">
        <v>626</v>
      </c>
      <c r="B4" s="660">
        <v>16776.0</v>
      </c>
      <c r="C4" s="661">
        <f t="shared" ref="C4:D4" si="3">G4+I4+K4+M4+O4+Q4+S4+U4+W4+Y4+AA4+AC4+AE4+AG4+AI4+AK4+AM4+AO4+AQ4+AS4+AU4+AW4+AY4+BA4+BC4+BE4+BG4+BI4+BK4+BM4+BO4</f>
        <v>0</v>
      </c>
      <c r="D4" s="662">
        <f t="shared" si="3"/>
        <v>0</v>
      </c>
      <c r="E4" s="663">
        <f t="shared" ref="E4:E489" si="5">B4+C4-D4</f>
        <v>16776</v>
      </c>
      <c r="F4" s="664">
        <v>26.47</v>
      </c>
      <c r="G4" s="665"/>
      <c r="H4" s="666"/>
      <c r="I4" s="665"/>
      <c r="J4" s="666"/>
      <c r="K4" s="665"/>
      <c r="L4" s="666"/>
      <c r="M4" s="665"/>
      <c r="N4" s="666"/>
      <c r="O4" s="665"/>
      <c r="P4" s="666"/>
      <c r="Q4" s="665"/>
      <c r="R4" s="666"/>
      <c r="S4" s="665"/>
      <c r="T4" s="666"/>
      <c r="U4" s="665"/>
      <c r="V4" s="666"/>
      <c r="W4" s="665"/>
      <c r="X4" s="666"/>
      <c r="Y4" s="665"/>
      <c r="Z4" s="666"/>
      <c r="AA4" s="665"/>
      <c r="AB4" s="666"/>
      <c r="AC4" s="665"/>
      <c r="AD4" s="666"/>
      <c r="AE4" s="665"/>
      <c r="AF4" s="666"/>
      <c r="AG4" s="665"/>
      <c r="AH4" s="666"/>
      <c r="AI4" s="665"/>
      <c r="AJ4" s="666"/>
      <c r="AK4" s="665"/>
      <c r="AL4" s="666"/>
      <c r="AM4" s="665"/>
      <c r="AN4" s="666"/>
      <c r="AO4" s="665"/>
      <c r="AP4" s="666"/>
      <c r="AQ4" s="665"/>
      <c r="AR4" s="666"/>
      <c r="AS4" s="665"/>
      <c r="AT4" s="666"/>
      <c r="AU4" s="665"/>
      <c r="AV4" s="666"/>
      <c r="AW4" s="665"/>
      <c r="AX4" s="666"/>
      <c r="AY4" s="665"/>
      <c r="AZ4" s="666"/>
      <c r="BA4" s="665"/>
      <c r="BB4" s="666"/>
      <c r="BC4" s="665"/>
      <c r="BD4" s="666"/>
      <c r="BE4" s="665"/>
      <c r="BF4" s="666"/>
      <c r="BG4" s="665"/>
      <c r="BH4" s="666"/>
      <c r="BI4" s="665"/>
      <c r="BJ4" s="666"/>
      <c r="BK4" s="665"/>
      <c r="BL4" s="666"/>
      <c r="BM4" s="665"/>
      <c r="BN4" s="666"/>
      <c r="BO4" s="665"/>
      <c r="BP4" s="666"/>
      <c r="BQ4" s="643">
        <f t="shared" ref="BQ4:BQ130" si="6">B4*F4</f>
        <v>444060.72</v>
      </c>
      <c r="BR4" s="644">
        <f t="shared" ref="BR4:BR489" si="7">C4*F4</f>
        <v>0</v>
      </c>
      <c r="BS4" s="669">
        <f t="shared" ref="BS4:BS489" si="8">D4*F4</f>
        <v>0</v>
      </c>
      <c r="BT4" s="644">
        <f t="shared" ref="BT4:BT489" si="9">E4*F4</f>
        <v>444060.72</v>
      </c>
      <c r="BU4" s="645">
        <f t="shared" ref="BU4:BU489" si="10">D4*F4</f>
        <v>0</v>
      </c>
      <c r="BV4" s="338"/>
      <c r="BW4" s="338"/>
      <c r="BX4" s="338"/>
      <c r="BY4" s="338"/>
      <c r="BZ4" s="338"/>
      <c r="CA4" s="338"/>
    </row>
    <row r="5" ht="16.5" customHeight="1">
      <c r="A5" s="670" t="s">
        <v>627</v>
      </c>
      <c r="B5" s="503">
        <v>21024.0</v>
      </c>
      <c r="C5" s="638">
        <f t="shared" ref="C5:D5" si="4">G5+I5+K5+M5+O5+Q5+S5+U5+W5+Y5+AA5+AC5+AE5+AG5+AI5+AK5+AM5+AO5+AQ5+AS5+AU5+AW5+AY5+BA5+BC5+BE5+BG5+BI5+BK5+BM5+BO5</f>
        <v>0</v>
      </c>
      <c r="D5" s="671">
        <f t="shared" si="4"/>
        <v>0</v>
      </c>
      <c r="E5" s="672">
        <f t="shared" si="5"/>
        <v>21024</v>
      </c>
      <c r="F5" s="673">
        <v>28.08</v>
      </c>
      <c r="G5" s="674"/>
      <c r="H5" s="675"/>
      <c r="I5" s="674"/>
      <c r="J5" s="675"/>
      <c r="K5" s="674"/>
      <c r="L5" s="675"/>
      <c r="M5" s="674"/>
      <c r="N5" s="675"/>
      <c r="O5" s="674"/>
      <c r="P5" s="675"/>
      <c r="Q5" s="674"/>
      <c r="R5" s="675"/>
      <c r="S5" s="674"/>
      <c r="T5" s="675"/>
      <c r="U5" s="674"/>
      <c r="V5" s="675"/>
      <c r="W5" s="674"/>
      <c r="X5" s="675"/>
      <c r="Y5" s="674"/>
      <c r="Z5" s="675"/>
      <c r="AA5" s="674"/>
      <c r="AB5" s="675"/>
      <c r="AC5" s="674"/>
      <c r="AD5" s="675"/>
      <c r="AE5" s="674"/>
      <c r="AF5" s="675"/>
      <c r="AG5" s="674"/>
      <c r="AH5" s="675"/>
      <c r="AI5" s="674"/>
      <c r="AJ5" s="675"/>
      <c r="AK5" s="674"/>
      <c r="AL5" s="675"/>
      <c r="AM5" s="674"/>
      <c r="AN5" s="675"/>
      <c r="AO5" s="674"/>
      <c r="AP5" s="675"/>
      <c r="AQ5" s="674"/>
      <c r="AR5" s="675"/>
      <c r="AS5" s="674"/>
      <c r="AT5" s="675"/>
      <c r="AU5" s="674"/>
      <c r="AV5" s="675"/>
      <c r="AW5" s="674"/>
      <c r="AX5" s="675"/>
      <c r="AY5" s="674"/>
      <c r="AZ5" s="675"/>
      <c r="BA5" s="674"/>
      <c r="BB5" s="675"/>
      <c r="BC5" s="674"/>
      <c r="BD5" s="675"/>
      <c r="BE5" s="674"/>
      <c r="BF5" s="675"/>
      <c r="BG5" s="674"/>
      <c r="BH5" s="675"/>
      <c r="BI5" s="674"/>
      <c r="BJ5" s="675"/>
      <c r="BK5" s="674"/>
      <c r="BL5" s="675"/>
      <c r="BM5" s="674"/>
      <c r="BN5" s="675"/>
      <c r="BO5" s="674"/>
      <c r="BP5" s="675"/>
      <c r="BQ5" s="643">
        <f t="shared" si="6"/>
        <v>590353.92</v>
      </c>
      <c r="BR5" s="644">
        <f t="shared" si="7"/>
        <v>0</v>
      </c>
      <c r="BS5" s="669">
        <f t="shared" si="8"/>
        <v>0</v>
      </c>
      <c r="BT5" s="644">
        <f t="shared" si="9"/>
        <v>590353.92</v>
      </c>
      <c r="BU5" s="645">
        <f t="shared" si="10"/>
        <v>0</v>
      </c>
      <c r="BV5" s="338"/>
      <c r="BW5" s="338"/>
      <c r="BX5" s="338"/>
      <c r="BY5" s="338"/>
      <c r="BZ5" s="338"/>
      <c r="CA5" s="338"/>
    </row>
    <row r="6" ht="16.5" customHeight="1">
      <c r="A6" s="670" t="s">
        <v>628</v>
      </c>
      <c r="B6" s="503">
        <v>288.0</v>
      </c>
      <c r="C6" s="638">
        <f t="shared" ref="C6:D6" si="11">G6+I6+K6+M6+O6+Q6+S6+U6+W6+Y6+AA6+AC6+AE6+AG6+AI6+AK6+AM6+AO6+AQ6+AS6+AU6+AW6+AY6+BA6+BC6+BE6+BG6+BI6+BK6+BM6+BO6</f>
        <v>0</v>
      </c>
      <c r="D6" s="671">
        <f t="shared" si="11"/>
        <v>0</v>
      </c>
      <c r="E6" s="672">
        <f t="shared" si="5"/>
        <v>288</v>
      </c>
      <c r="F6" s="673">
        <v>21.61</v>
      </c>
      <c r="G6" s="674"/>
      <c r="H6" s="675"/>
      <c r="I6" s="674"/>
      <c r="J6" s="675"/>
      <c r="K6" s="674"/>
      <c r="L6" s="675"/>
      <c r="M6" s="674"/>
      <c r="N6" s="675"/>
      <c r="O6" s="674"/>
      <c r="P6" s="675"/>
      <c r="Q6" s="674"/>
      <c r="R6" s="675"/>
      <c r="S6" s="674"/>
      <c r="T6" s="675"/>
      <c r="U6" s="674"/>
      <c r="V6" s="675"/>
      <c r="W6" s="674"/>
      <c r="X6" s="675"/>
      <c r="Y6" s="674"/>
      <c r="Z6" s="675"/>
      <c r="AA6" s="674"/>
      <c r="AB6" s="675"/>
      <c r="AC6" s="674"/>
      <c r="AD6" s="675"/>
      <c r="AE6" s="674"/>
      <c r="AF6" s="675"/>
      <c r="AG6" s="674"/>
      <c r="AH6" s="675"/>
      <c r="AI6" s="674"/>
      <c r="AJ6" s="675"/>
      <c r="AK6" s="674"/>
      <c r="AL6" s="675"/>
      <c r="AM6" s="674"/>
      <c r="AN6" s="675"/>
      <c r="AO6" s="674"/>
      <c r="AP6" s="675"/>
      <c r="AQ6" s="674"/>
      <c r="AR6" s="675"/>
      <c r="AS6" s="674"/>
      <c r="AT6" s="675"/>
      <c r="AU6" s="674"/>
      <c r="AV6" s="675"/>
      <c r="AW6" s="674"/>
      <c r="AX6" s="675"/>
      <c r="AY6" s="674"/>
      <c r="AZ6" s="675"/>
      <c r="BA6" s="674"/>
      <c r="BB6" s="675"/>
      <c r="BC6" s="674"/>
      <c r="BD6" s="675"/>
      <c r="BE6" s="674"/>
      <c r="BF6" s="675"/>
      <c r="BG6" s="674"/>
      <c r="BH6" s="675"/>
      <c r="BI6" s="674"/>
      <c r="BJ6" s="675"/>
      <c r="BK6" s="674"/>
      <c r="BL6" s="675"/>
      <c r="BM6" s="674"/>
      <c r="BN6" s="675"/>
      <c r="BO6" s="674"/>
      <c r="BP6" s="675"/>
      <c r="BQ6" s="643">
        <f t="shared" si="6"/>
        <v>6223.68</v>
      </c>
      <c r="BR6" s="644">
        <f t="shared" si="7"/>
        <v>0</v>
      </c>
      <c r="BS6" s="669">
        <f t="shared" si="8"/>
        <v>0</v>
      </c>
      <c r="BT6" s="644">
        <f t="shared" si="9"/>
        <v>6223.68</v>
      </c>
      <c r="BU6" s="645">
        <f t="shared" si="10"/>
        <v>0</v>
      </c>
      <c r="BV6" s="338"/>
      <c r="BW6" s="338"/>
      <c r="BX6" s="338"/>
      <c r="BY6" s="338"/>
      <c r="BZ6" s="338"/>
      <c r="CA6" s="338"/>
    </row>
    <row r="7" ht="16.5" customHeight="1">
      <c r="A7" s="670" t="s">
        <v>629</v>
      </c>
      <c r="B7" s="503">
        <v>128.0</v>
      </c>
      <c r="C7" s="638">
        <f t="shared" ref="C7:D7" si="12">G7+I7+K7+M7+O7+Q7+S7+U7+W7+Y7+AA7+AC7+AE7+AG7+AI7+AK7+AM7+AO7+AQ7+AS7+AU7+AW7+AY7+BA7+BC7+BE7+BG7+BI7+BK7+BM7+BO7</f>
        <v>0</v>
      </c>
      <c r="D7" s="671">
        <f t="shared" si="12"/>
        <v>0</v>
      </c>
      <c r="E7" s="672">
        <f t="shared" si="5"/>
        <v>128</v>
      </c>
      <c r="F7" s="673">
        <v>20.09</v>
      </c>
      <c r="G7" s="674"/>
      <c r="H7" s="675"/>
      <c r="I7" s="674"/>
      <c r="J7" s="675"/>
      <c r="K7" s="674"/>
      <c r="L7" s="675"/>
      <c r="M7" s="674"/>
      <c r="N7" s="675"/>
      <c r="O7" s="674"/>
      <c r="P7" s="675"/>
      <c r="Q7" s="674"/>
      <c r="R7" s="675"/>
      <c r="S7" s="674"/>
      <c r="T7" s="675"/>
      <c r="U7" s="674"/>
      <c r="V7" s="675"/>
      <c r="W7" s="674"/>
      <c r="X7" s="675"/>
      <c r="Y7" s="674"/>
      <c r="Z7" s="675"/>
      <c r="AA7" s="674"/>
      <c r="AB7" s="675"/>
      <c r="AC7" s="674"/>
      <c r="AD7" s="675"/>
      <c r="AE7" s="674"/>
      <c r="AF7" s="675"/>
      <c r="AG7" s="674"/>
      <c r="AH7" s="675"/>
      <c r="AI7" s="674"/>
      <c r="AJ7" s="675"/>
      <c r="AK7" s="674"/>
      <c r="AL7" s="675"/>
      <c r="AM7" s="674"/>
      <c r="AN7" s="675"/>
      <c r="AO7" s="674"/>
      <c r="AP7" s="675"/>
      <c r="AQ7" s="674"/>
      <c r="AR7" s="675"/>
      <c r="AS7" s="674"/>
      <c r="AT7" s="675"/>
      <c r="AU7" s="674"/>
      <c r="AV7" s="675"/>
      <c r="AW7" s="674"/>
      <c r="AX7" s="675"/>
      <c r="AY7" s="674"/>
      <c r="AZ7" s="675"/>
      <c r="BA7" s="674"/>
      <c r="BB7" s="675"/>
      <c r="BC7" s="674"/>
      <c r="BD7" s="675"/>
      <c r="BE7" s="674"/>
      <c r="BF7" s="675"/>
      <c r="BG7" s="674"/>
      <c r="BH7" s="675"/>
      <c r="BI7" s="674"/>
      <c r="BJ7" s="675"/>
      <c r="BK7" s="674"/>
      <c r="BL7" s="675"/>
      <c r="BM7" s="674"/>
      <c r="BN7" s="675"/>
      <c r="BO7" s="674"/>
      <c r="BP7" s="675"/>
      <c r="BQ7" s="643">
        <f t="shared" si="6"/>
        <v>2571.52</v>
      </c>
      <c r="BR7" s="644">
        <f t="shared" si="7"/>
        <v>0</v>
      </c>
      <c r="BS7" s="669">
        <f t="shared" si="8"/>
        <v>0</v>
      </c>
      <c r="BT7" s="644">
        <f t="shared" si="9"/>
        <v>2571.52</v>
      </c>
      <c r="BU7" s="645">
        <f t="shared" si="10"/>
        <v>0</v>
      </c>
      <c r="BV7" s="338"/>
      <c r="BW7" s="338"/>
      <c r="BX7" s="338"/>
      <c r="BY7" s="338"/>
      <c r="BZ7" s="338"/>
      <c r="CA7" s="338"/>
    </row>
    <row r="8" ht="16.5" customHeight="1">
      <c r="A8" s="670" t="s">
        <v>630</v>
      </c>
      <c r="B8" s="503">
        <v>96.0</v>
      </c>
      <c r="C8" s="638">
        <f t="shared" ref="C8:D8" si="13">G8+I8+K8+M8+O8+Q8+S8+U8+W8+Y8+AA8+AC8+AE8+AG8+AI8+AK8+AM8+AO8+AQ8+AS8+AU8+AW8+AY8+BA8+BC8+BE8+BG8+BI8+BK8+BM8+BO8</f>
        <v>0</v>
      </c>
      <c r="D8" s="671">
        <f t="shared" si="13"/>
        <v>0</v>
      </c>
      <c r="E8" s="672">
        <f t="shared" si="5"/>
        <v>96</v>
      </c>
      <c r="F8" s="673">
        <v>23.37</v>
      </c>
      <c r="G8" s="674"/>
      <c r="H8" s="675"/>
      <c r="I8" s="674"/>
      <c r="J8" s="675"/>
      <c r="K8" s="674"/>
      <c r="L8" s="675"/>
      <c r="M8" s="674"/>
      <c r="N8" s="675"/>
      <c r="O8" s="674"/>
      <c r="P8" s="675"/>
      <c r="Q8" s="674"/>
      <c r="R8" s="675"/>
      <c r="S8" s="674"/>
      <c r="T8" s="675"/>
      <c r="U8" s="674"/>
      <c r="V8" s="675"/>
      <c r="W8" s="674"/>
      <c r="X8" s="675"/>
      <c r="Y8" s="674"/>
      <c r="Z8" s="675"/>
      <c r="AA8" s="674"/>
      <c r="AB8" s="675"/>
      <c r="AC8" s="674"/>
      <c r="AD8" s="675"/>
      <c r="AE8" s="674"/>
      <c r="AF8" s="675"/>
      <c r="AG8" s="674"/>
      <c r="AH8" s="675"/>
      <c r="AI8" s="674"/>
      <c r="AJ8" s="675"/>
      <c r="AK8" s="674"/>
      <c r="AL8" s="675"/>
      <c r="AM8" s="674"/>
      <c r="AN8" s="675"/>
      <c r="AO8" s="674"/>
      <c r="AP8" s="675"/>
      <c r="AQ8" s="674"/>
      <c r="AR8" s="675"/>
      <c r="AS8" s="674"/>
      <c r="AT8" s="675"/>
      <c r="AU8" s="674"/>
      <c r="AV8" s="675"/>
      <c r="AW8" s="674"/>
      <c r="AX8" s="675"/>
      <c r="AY8" s="674"/>
      <c r="AZ8" s="675"/>
      <c r="BA8" s="674"/>
      <c r="BB8" s="675"/>
      <c r="BC8" s="674"/>
      <c r="BD8" s="675"/>
      <c r="BE8" s="674"/>
      <c r="BF8" s="675"/>
      <c r="BG8" s="674"/>
      <c r="BH8" s="675"/>
      <c r="BI8" s="674"/>
      <c r="BJ8" s="675"/>
      <c r="BK8" s="674"/>
      <c r="BL8" s="675"/>
      <c r="BM8" s="674"/>
      <c r="BN8" s="675"/>
      <c r="BO8" s="674"/>
      <c r="BP8" s="675"/>
      <c r="BQ8" s="643">
        <f t="shared" si="6"/>
        <v>2243.52</v>
      </c>
      <c r="BR8" s="644">
        <f t="shared" si="7"/>
        <v>0</v>
      </c>
      <c r="BS8" s="669">
        <f t="shared" si="8"/>
        <v>0</v>
      </c>
      <c r="BT8" s="644">
        <f t="shared" si="9"/>
        <v>2243.52</v>
      </c>
      <c r="BU8" s="645">
        <f t="shared" si="10"/>
        <v>0</v>
      </c>
      <c r="BV8" s="338"/>
      <c r="BW8" s="338"/>
      <c r="BX8" s="338"/>
      <c r="BY8" s="338"/>
      <c r="BZ8" s="338"/>
      <c r="CA8" s="338"/>
    </row>
    <row r="9" ht="16.5" customHeight="1">
      <c r="A9" s="670" t="s">
        <v>631</v>
      </c>
      <c r="B9" s="503">
        <v>244.0</v>
      </c>
      <c r="C9" s="638">
        <f t="shared" ref="C9:D9" si="14">G9+I9+K9+M9+O9+Q9+S9+U9+W9+Y9+AA9+AC9+AE9+AG9+AI9+AK9+AM9+AO9+AQ9+AS9+AU9+AW9+AY9+BA9+BC9+BE9+BG9+BI9+BK9+BM9+BO9</f>
        <v>0</v>
      </c>
      <c r="D9" s="671">
        <f t="shared" si="14"/>
        <v>0</v>
      </c>
      <c r="E9" s="672">
        <f t="shared" si="5"/>
        <v>244</v>
      </c>
      <c r="F9" s="673">
        <v>23.32</v>
      </c>
      <c r="G9" s="674"/>
      <c r="H9" s="675"/>
      <c r="I9" s="674"/>
      <c r="J9" s="675"/>
      <c r="K9" s="674"/>
      <c r="L9" s="675"/>
      <c r="M9" s="674"/>
      <c r="N9" s="675"/>
      <c r="O9" s="674"/>
      <c r="P9" s="675"/>
      <c r="Q9" s="674"/>
      <c r="R9" s="675"/>
      <c r="S9" s="674"/>
      <c r="T9" s="675"/>
      <c r="U9" s="674"/>
      <c r="V9" s="675"/>
      <c r="W9" s="674"/>
      <c r="X9" s="675"/>
      <c r="Y9" s="674"/>
      <c r="Z9" s="675"/>
      <c r="AA9" s="674"/>
      <c r="AB9" s="675"/>
      <c r="AC9" s="674"/>
      <c r="AD9" s="675"/>
      <c r="AE9" s="674"/>
      <c r="AF9" s="675"/>
      <c r="AG9" s="674"/>
      <c r="AH9" s="675"/>
      <c r="AI9" s="674"/>
      <c r="AJ9" s="675"/>
      <c r="AK9" s="674"/>
      <c r="AL9" s="675"/>
      <c r="AM9" s="674"/>
      <c r="AN9" s="675"/>
      <c r="AO9" s="674"/>
      <c r="AP9" s="675"/>
      <c r="AQ9" s="674"/>
      <c r="AR9" s="675"/>
      <c r="AS9" s="674"/>
      <c r="AT9" s="675"/>
      <c r="AU9" s="674"/>
      <c r="AV9" s="675"/>
      <c r="AW9" s="674"/>
      <c r="AX9" s="675"/>
      <c r="AY9" s="674"/>
      <c r="AZ9" s="675"/>
      <c r="BA9" s="674"/>
      <c r="BB9" s="675"/>
      <c r="BC9" s="674"/>
      <c r="BD9" s="675"/>
      <c r="BE9" s="674"/>
      <c r="BF9" s="675"/>
      <c r="BG9" s="674"/>
      <c r="BH9" s="675"/>
      <c r="BI9" s="674"/>
      <c r="BJ9" s="675"/>
      <c r="BK9" s="674"/>
      <c r="BL9" s="675"/>
      <c r="BM9" s="674"/>
      <c r="BN9" s="675"/>
      <c r="BO9" s="674"/>
      <c r="BP9" s="675"/>
      <c r="BQ9" s="643">
        <f t="shared" si="6"/>
        <v>5690.08</v>
      </c>
      <c r="BR9" s="644">
        <f t="shared" si="7"/>
        <v>0</v>
      </c>
      <c r="BS9" s="669">
        <f t="shared" si="8"/>
        <v>0</v>
      </c>
      <c r="BT9" s="644">
        <f t="shared" si="9"/>
        <v>5690.08</v>
      </c>
      <c r="BU9" s="645">
        <f t="shared" si="10"/>
        <v>0</v>
      </c>
      <c r="BV9" s="338"/>
      <c r="BW9" s="338"/>
      <c r="BX9" s="338"/>
      <c r="BY9" s="338"/>
      <c r="BZ9" s="338"/>
      <c r="CA9" s="338"/>
    </row>
    <row r="10" ht="16.5" customHeight="1">
      <c r="A10" s="670" t="s">
        <v>632</v>
      </c>
      <c r="B10" s="503">
        <v>2568.0</v>
      </c>
      <c r="C10" s="638">
        <f t="shared" ref="C10:D10" si="15">G10+I10+K10+M10+O10+Q10+S10+U10+W10+Y10+AA10+AC10+AE10+AG10+AI10+AK10+AM10+AO10+AQ10+AS10+AU10+AW10+AY10+BA10+BC10+BE10+BG10+BI10+BK10+BM10+BO10</f>
        <v>0</v>
      </c>
      <c r="D10" s="671">
        <f t="shared" si="15"/>
        <v>0</v>
      </c>
      <c r="E10" s="672">
        <f t="shared" si="5"/>
        <v>2568</v>
      </c>
      <c r="F10" s="673">
        <v>25.07</v>
      </c>
      <c r="G10" s="674"/>
      <c r="H10" s="675"/>
      <c r="I10" s="674"/>
      <c r="J10" s="675"/>
      <c r="K10" s="674"/>
      <c r="L10" s="675"/>
      <c r="M10" s="674"/>
      <c r="N10" s="675"/>
      <c r="O10" s="674"/>
      <c r="P10" s="675"/>
      <c r="Q10" s="674"/>
      <c r="R10" s="675"/>
      <c r="S10" s="674"/>
      <c r="T10" s="675"/>
      <c r="U10" s="674"/>
      <c r="V10" s="675"/>
      <c r="W10" s="674"/>
      <c r="X10" s="675"/>
      <c r="Y10" s="674"/>
      <c r="Z10" s="675"/>
      <c r="AA10" s="674"/>
      <c r="AB10" s="675"/>
      <c r="AC10" s="674"/>
      <c r="AD10" s="675"/>
      <c r="AE10" s="674"/>
      <c r="AF10" s="675"/>
      <c r="AG10" s="674"/>
      <c r="AH10" s="675"/>
      <c r="AI10" s="674"/>
      <c r="AJ10" s="675"/>
      <c r="AK10" s="674"/>
      <c r="AL10" s="675"/>
      <c r="AM10" s="674"/>
      <c r="AN10" s="675"/>
      <c r="AO10" s="674"/>
      <c r="AP10" s="675"/>
      <c r="AQ10" s="674"/>
      <c r="AR10" s="675"/>
      <c r="AS10" s="674"/>
      <c r="AT10" s="675"/>
      <c r="AU10" s="674"/>
      <c r="AV10" s="675"/>
      <c r="AW10" s="674"/>
      <c r="AX10" s="675"/>
      <c r="AY10" s="674"/>
      <c r="AZ10" s="675"/>
      <c r="BA10" s="674"/>
      <c r="BB10" s="675"/>
      <c r="BC10" s="674"/>
      <c r="BD10" s="675"/>
      <c r="BE10" s="674"/>
      <c r="BF10" s="675"/>
      <c r="BG10" s="674"/>
      <c r="BH10" s="675"/>
      <c r="BI10" s="674"/>
      <c r="BJ10" s="675"/>
      <c r="BK10" s="674"/>
      <c r="BL10" s="675"/>
      <c r="BM10" s="674"/>
      <c r="BN10" s="675"/>
      <c r="BO10" s="674"/>
      <c r="BP10" s="675"/>
      <c r="BQ10" s="643">
        <f t="shared" si="6"/>
        <v>64379.76</v>
      </c>
      <c r="BR10" s="644">
        <f t="shared" si="7"/>
        <v>0</v>
      </c>
      <c r="BS10" s="669">
        <f t="shared" si="8"/>
        <v>0</v>
      </c>
      <c r="BT10" s="644">
        <f t="shared" si="9"/>
        <v>64379.76</v>
      </c>
      <c r="BU10" s="645">
        <f t="shared" si="10"/>
        <v>0</v>
      </c>
      <c r="BV10" s="338"/>
      <c r="BW10" s="338"/>
      <c r="BX10" s="338"/>
      <c r="BY10" s="338"/>
      <c r="BZ10" s="338"/>
      <c r="CA10" s="338"/>
    </row>
    <row r="11" ht="16.5" customHeight="1">
      <c r="A11" s="670" t="s">
        <v>633</v>
      </c>
      <c r="B11" s="503">
        <v>1440.0</v>
      </c>
      <c r="C11" s="638">
        <f t="shared" ref="C11:D11" si="16">G11+I11+K11+M11+O11+Q11+S11+U11+W11+Y11+AA11+AC11+AE11+AG11+AI11+AK11+AM11+AO11+AQ11+AS11+AU11+AW11+AY11+BA11+BC11+BE11+BG11+BI11+BK11+BM11+BO11</f>
        <v>0</v>
      </c>
      <c r="D11" s="671">
        <f t="shared" si="16"/>
        <v>0</v>
      </c>
      <c r="E11" s="672">
        <f t="shared" si="5"/>
        <v>1440</v>
      </c>
      <c r="F11" s="673">
        <v>25.0</v>
      </c>
      <c r="G11" s="674"/>
      <c r="H11" s="675"/>
      <c r="I11" s="674"/>
      <c r="J11" s="675"/>
      <c r="K11" s="674"/>
      <c r="L11" s="675"/>
      <c r="M11" s="674"/>
      <c r="N11" s="675"/>
      <c r="O11" s="674"/>
      <c r="P11" s="675"/>
      <c r="Q11" s="674"/>
      <c r="R11" s="675"/>
      <c r="S11" s="674"/>
      <c r="T11" s="675"/>
      <c r="U11" s="674"/>
      <c r="V11" s="675"/>
      <c r="W11" s="674"/>
      <c r="X11" s="675"/>
      <c r="Y11" s="674"/>
      <c r="Z11" s="675"/>
      <c r="AA11" s="674"/>
      <c r="AB11" s="675"/>
      <c r="AC11" s="674"/>
      <c r="AD11" s="675"/>
      <c r="AE11" s="674"/>
      <c r="AF11" s="675"/>
      <c r="AG11" s="674"/>
      <c r="AH11" s="675"/>
      <c r="AI11" s="674"/>
      <c r="AJ11" s="675"/>
      <c r="AK11" s="674"/>
      <c r="AL11" s="675"/>
      <c r="AM11" s="674"/>
      <c r="AN11" s="675"/>
      <c r="AO11" s="674"/>
      <c r="AP11" s="675"/>
      <c r="AQ11" s="674"/>
      <c r="AR11" s="675"/>
      <c r="AS11" s="674"/>
      <c r="AT11" s="675"/>
      <c r="AU11" s="674"/>
      <c r="AV11" s="675"/>
      <c r="AW11" s="674"/>
      <c r="AX11" s="675"/>
      <c r="AY11" s="674"/>
      <c r="AZ11" s="675"/>
      <c r="BA11" s="674"/>
      <c r="BB11" s="675"/>
      <c r="BC11" s="674"/>
      <c r="BD11" s="675"/>
      <c r="BE11" s="674"/>
      <c r="BF11" s="675"/>
      <c r="BG11" s="674"/>
      <c r="BH11" s="675"/>
      <c r="BI11" s="674"/>
      <c r="BJ11" s="675"/>
      <c r="BK11" s="674"/>
      <c r="BL11" s="675"/>
      <c r="BM11" s="674"/>
      <c r="BN11" s="675"/>
      <c r="BO11" s="674"/>
      <c r="BP11" s="675"/>
      <c r="BQ11" s="643">
        <f t="shared" si="6"/>
        <v>36000</v>
      </c>
      <c r="BR11" s="644">
        <f t="shared" si="7"/>
        <v>0</v>
      </c>
      <c r="BS11" s="669">
        <f t="shared" si="8"/>
        <v>0</v>
      </c>
      <c r="BT11" s="644">
        <f t="shared" si="9"/>
        <v>36000</v>
      </c>
      <c r="BU11" s="645">
        <f t="shared" si="10"/>
        <v>0</v>
      </c>
      <c r="BV11" s="338"/>
      <c r="BW11" s="338"/>
      <c r="BX11" s="338"/>
      <c r="BY11" s="338"/>
      <c r="BZ11" s="338"/>
      <c r="CA11" s="338"/>
    </row>
    <row r="12" ht="16.5" customHeight="1">
      <c r="A12" s="670" t="s">
        <v>634</v>
      </c>
      <c r="B12" s="503">
        <v>648.0</v>
      </c>
      <c r="C12" s="638">
        <f t="shared" ref="C12:D12" si="17">G12+I12+K12+M12+O12+Q12+S12+U12+W12+Y12+AA12+AC12+AE12+AG12+AI12+AK12+AM12+AO12+AQ12+AS12+AU12+AW12+AY12+BA12+BC12+BE12+BG12+BI12+BK12+BM12+BO12</f>
        <v>0</v>
      </c>
      <c r="D12" s="671">
        <f t="shared" si="17"/>
        <v>0</v>
      </c>
      <c r="E12" s="672">
        <f t="shared" si="5"/>
        <v>648</v>
      </c>
      <c r="F12" s="673">
        <v>35.05</v>
      </c>
      <c r="G12" s="674"/>
      <c r="H12" s="675"/>
      <c r="I12" s="674"/>
      <c r="J12" s="675"/>
      <c r="K12" s="674"/>
      <c r="L12" s="675"/>
      <c r="M12" s="674"/>
      <c r="N12" s="675"/>
      <c r="O12" s="674"/>
      <c r="P12" s="675"/>
      <c r="Q12" s="674"/>
      <c r="R12" s="675"/>
      <c r="S12" s="674"/>
      <c r="T12" s="675"/>
      <c r="U12" s="674"/>
      <c r="V12" s="675"/>
      <c r="W12" s="674"/>
      <c r="X12" s="675"/>
      <c r="Y12" s="674"/>
      <c r="Z12" s="675"/>
      <c r="AA12" s="674"/>
      <c r="AB12" s="675"/>
      <c r="AC12" s="674"/>
      <c r="AD12" s="675"/>
      <c r="AE12" s="674"/>
      <c r="AF12" s="675"/>
      <c r="AG12" s="674"/>
      <c r="AH12" s="675"/>
      <c r="AI12" s="674"/>
      <c r="AJ12" s="675"/>
      <c r="AK12" s="674"/>
      <c r="AL12" s="675"/>
      <c r="AM12" s="674"/>
      <c r="AN12" s="675"/>
      <c r="AO12" s="674"/>
      <c r="AP12" s="675"/>
      <c r="AQ12" s="674"/>
      <c r="AR12" s="675"/>
      <c r="AS12" s="674"/>
      <c r="AT12" s="675"/>
      <c r="AU12" s="674"/>
      <c r="AV12" s="675"/>
      <c r="AW12" s="674"/>
      <c r="AX12" s="675"/>
      <c r="AY12" s="674"/>
      <c r="AZ12" s="675"/>
      <c r="BA12" s="674"/>
      <c r="BB12" s="675"/>
      <c r="BC12" s="674"/>
      <c r="BD12" s="675"/>
      <c r="BE12" s="674"/>
      <c r="BF12" s="675"/>
      <c r="BG12" s="674"/>
      <c r="BH12" s="675"/>
      <c r="BI12" s="674"/>
      <c r="BJ12" s="675"/>
      <c r="BK12" s="674"/>
      <c r="BL12" s="675"/>
      <c r="BM12" s="674"/>
      <c r="BN12" s="675"/>
      <c r="BO12" s="674"/>
      <c r="BP12" s="675"/>
      <c r="BQ12" s="643">
        <f t="shared" si="6"/>
        <v>22712.4</v>
      </c>
      <c r="BR12" s="644">
        <f t="shared" si="7"/>
        <v>0</v>
      </c>
      <c r="BS12" s="669">
        <f t="shared" si="8"/>
        <v>0</v>
      </c>
      <c r="BT12" s="644">
        <f t="shared" si="9"/>
        <v>22712.4</v>
      </c>
      <c r="BU12" s="645">
        <f t="shared" si="10"/>
        <v>0</v>
      </c>
      <c r="BV12" s="338"/>
      <c r="BW12" s="338"/>
      <c r="BX12" s="338"/>
      <c r="BY12" s="338"/>
      <c r="BZ12" s="338"/>
      <c r="CA12" s="338"/>
    </row>
    <row r="13" ht="16.5" customHeight="1">
      <c r="A13" s="670" t="s">
        <v>635</v>
      </c>
      <c r="B13" s="503">
        <v>960.0</v>
      </c>
      <c r="C13" s="638">
        <f t="shared" ref="C13:D13" si="18">G13+I13+K13+M13+O13+Q13+S13+U13+W13+Y13+AA13+AC13+AE13+AG13+AI13+AK13+AM13+AO13+AQ13+AS13+AU13+AW13+AY13+BA13+BC13+BE13+BG13+BI13+BK13+BM13+BO13</f>
        <v>0</v>
      </c>
      <c r="D13" s="671">
        <f t="shared" si="18"/>
        <v>0</v>
      </c>
      <c r="E13" s="672">
        <f t="shared" si="5"/>
        <v>960</v>
      </c>
      <c r="F13" s="673">
        <v>36.09</v>
      </c>
      <c r="G13" s="674"/>
      <c r="H13" s="675"/>
      <c r="I13" s="674"/>
      <c r="J13" s="675"/>
      <c r="K13" s="674"/>
      <c r="L13" s="675"/>
      <c r="M13" s="674"/>
      <c r="N13" s="675"/>
      <c r="O13" s="674"/>
      <c r="P13" s="675"/>
      <c r="Q13" s="674"/>
      <c r="R13" s="675"/>
      <c r="S13" s="674"/>
      <c r="T13" s="675"/>
      <c r="U13" s="674"/>
      <c r="V13" s="675"/>
      <c r="W13" s="674"/>
      <c r="X13" s="675"/>
      <c r="Y13" s="674"/>
      <c r="Z13" s="675"/>
      <c r="AA13" s="674"/>
      <c r="AB13" s="675"/>
      <c r="AC13" s="674"/>
      <c r="AD13" s="675"/>
      <c r="AE13" s="674"/>
      <c r="AF13" s="675"/>
      <c r="AG13" s="674"/>
      <c r="AH13" s="675"/>
      <c r="AI13" s="674"/>
      <c r="AJ13" s="675"/>
      <c r="AK13" s="674"/>
      <c r="AL13" s="675"/>
      <c r="AM13" s="674"/>
      <c r="AN13" s="675"/>
      <c r="AO13" s="674"/>
      <c r="AP13" s="675"/>
      <c r="AQ13" s="674"/>
      <c r="AR13" s="675"/>
      <c r="AS13" s="674"/>
      <c r="AT13" s="675"/>
      <c r="AU13" s="674"/>
      <c r="AV13" s="675"/>
      <c r="AW13" s="674"/>
      <c r="AX13" s="675"/>
      <c r="AY13" s="674"/>
      <c r="AZ13" s="675"/>
      <c r="BA13" s="674"/>
      <c r="BB13" s="675"/>
      <c r="BC13" s="674"/>
      <c r="BD13" s="675"/>
      <c r="BE13" s="674"/>
      <c r="BF13" s="675"/>
      <c r="BG13" s="674"/>
      <c r="BH13" s="675"/>
      <c r="BI13" s="674"/>
      <c r="BJ13" s="675"/>
      <c r="BK13" s="674"/>
      <c r="BL13" s="675"/>
      <c r="BM13" s="674"/>
      <c r="BN13" s="675"/>
      <c r="BO13" s="674"/>
      <c r="BP13" s="675"/>
      <c r="BQ13" s="643">
        <f t="shared" si="6"/>
        <v>34646.4</v>
      </c>
      <c r="BR13" s="644">
        <f t="shared" si="7"/>
        <v>0</v>
      </c>
      <c r="BS13" s="669">
        <f t="shared" si="8"/>
        <v>0</v>
      </c>
      <c r="BT13" s="644">
        <f t="shared" si="9"/>
        <v>34646.4</v>
      </c>
      <c r="BU13" s="645">
        <f t="shared" si="10"/>
        <v>0</v>
      </c>
      <c r="BV13" s="338"/>
      <c r="BW13" s="338"/>
      <c r="BX13" s="338"/>
      <c r="BY13" s="338"/>
      <c r="BZ13" s="338"/>
      <c r="CA13" s="338"/>
    </row>
    <row r="14" ht="16.5" customHeight="1">
      <c r="A14" s="200" t="s">
        <v>636</v>
      </c>
      <c r="B14" s="677">
        <v>260.0</v>
      </c>
      <c r="C14" s="638">
        <f t="shared" ref="C14:D14" si="19">G14+I14+K14+M14+O14+Q14+S14+U14+W14+Y14+AA14+AC14+AE14+AG14+AI14+AK14+AM14+AO14+AQ14+AS14+AU14+AW14+AY14+BA14+BC14+BE14+BG14+BI14+BK14+BM14+BO14</f>
        <v>0</v>
      </c>
      <c r="D14" s="671">
        <f t="shared" si="19"/>
        <v>0</v>
      </c>
      <c r="E14" s="672">
        <f t="shared" si="5"/>
        <v>260</v>
      </c>
      <c r="F14" s="673">
        <v>50.0</v>
      </c>
      <c r="G14" s="674"/>
      <c r="H14" s="675"/>
      <c r="I14" s="674"/>
      <c r="J14" s="675"/>
      <c r="K14" s="674"/>
      <c r="L14" s="675"/>
      <c r="M14" s="674"/>
      <c r="N14" s="675"/>
      <c r="O14" s="674"/>
      <c r="P14" s="675"/>
      <c r="Q14" s="674"/>
      <c r="R14" s="675"/>
      <c r="S14" s="674"/>
      <c r="T14" s="675"/>
      <c r="U14" s="674"/>
      <c r="V14" s="675"/>
      <c r="W14" s="674"/>
      <c r="X14" s="675"/>
      <c r="Y14" s="674"/>
      <c r="Z14" s="675"/>
      <c r="AA14" s="674"/>
      <c r="AB14" s="675"/>
      <c r="AC14" s="674"/>
      <c r="AD14" s="675"/>
      <c r="AE14" s="674"/>
      <c r="AF14" s="675"/>
      <c r="AG14" s="674"/>
      <c r="AH14" s="675"/>
      <c r="AI14" s="674"/>
      <c r="AJ14" s="675"/>
      <c r="AK14" s="674"/>
      <c r="AL14" s="675"/>
      <c r="AM14" s="674"/>
      <c r="AN14" s="675"/>
      <c r="AO14" s="674"/>
      <c r="AP14" s="675"/>
      <c r="AQ14" s="674"/>
      <c r="AR14" s="675"/>
      <c r="AS14" s="674"/>
      <c r="AT14" s="675"/>
      <c r="AU14" s="674"/>
      <c r="AV14" s="675"/>
      <c r="AW14" s="674"/>
      <c r="AX14" s="675"/>
      <c r="AY14" s="674"/>
      <c r="AZ14" s="675"/>
      <c r="BA14" s="674"/>
      <c r="BB14" s="675"/>
      <c r="BC14" s="674"/>
      <c r="BD14" s="675"/>
      <c r="BE14" s="674"/>
      <c r="BF14" s="675"/>
      <c r="BG14" s="674"/>
      <c r="BH14" s="675"/>
      <c r="BI14" s="674"/>
      <c r="BJ14" s="675"/>
      <c r="BK14" s="674"/>
      <c r="BL14" s="675"/>
      <c r="BM14" s="674"/>
      <c r="BN14" s="675"/>
      <c r="BO14" s="674"/>
      <c r="BP14" s="678"/>
      <c r="BQ14" s="643">
        <f t="shared" si="6"/>
        <v>13000</v>
      </c>
      <c r="BR14" s="644">
        <f t="shared" si="7"/>
        <v>0</v>
      </c>
      <c r="BS14" s="669">
        <f t="shared" si="8"/>
        <v>0</v>
      </c>
      <c r="BT14" s="644">
        <f t="shared" si="9"/>
        <v>13000</v>
      </c>
      <c r="BU14" s="645">
        <f t="shared" si="10"/>
        <v>0</v>
      </c>
      <c r="BV14" s="338"/>
      <c r="BW14" s="338"/>
      <c r="BX14" s="338"/>
      <c r="BY14" s="338"/>
      <c r="BZ14" s="338"/>
      <c r="CA14" s="338"/>
    </row>
    <row r="15" ht="16.5" hidden="1" customHeight="1">
      <c r="A15" s="679" t="s">
        <v>214</v>
      </c>
      <c r="B15" s="503">
        <v>15620.0</v>
      </c>
      <c r="C15" s="638">
        <f t="shared" ref="C15:D15" si="20">G15+I15+K15+M15+O15+Q15+S15+U15+W15+Y15+AA15+AC15+AE15+AG15+AI15+AK15+AM15+AO15+AQ15+AS15+AU15+AW15+AY15+BA15+BC15+BE15+BG15+BI15+BK15+BM15+BO15</f>
        <v>0</v>
      </c>
      <c r="D15" s="671">
        <f t="shared" si="20"/>
        <v>15620</v>
      </c>
      <c r="E15" s="672">
        <f t="shared" si="5"/>
        <v>0</v>
      </c>
      <c r="F15" s="673">
        <v>12.109</v>
      </c>
      <c r="G15" s="674"/>
      <c r="H15" s="680">
        <v>15620.0</v>
      </c>
      <c r="I15" s="674"/>
      <c r="J15" s="681"/>
      <c r="K15" s="674"/>
      <c r="L15" s="681"/>
      <c r="M15" s="674"/>
      <c r="N15" s="681"/>
      <c r="O15" s="674"/>
      <c r="P15" s="681"/>
      <c r="Q15" s="674"/>
      <c r="R15" s="681"/>
      <c r="S15" s="674"/>
      <c r="T15" s="681"/>
      <c r="U15" s="674"/>
      <c r="V15" s="681"/>
      <c r="W15" s="674"/>
      <c r="X15" s="681"/>
      <c r="Y15" s="674"/>
      <c r="Z15" s="681"/>
      <c r="AA15" s="674"/>
      <c r="AB15" s="681"/>
      <c r="AC15" s="674"/>
      <c r="AD15" s="681"/>
      <c r="AE15" s="674"/>
      <c r="AF15" s="681"/>
      <c r="AG15" s="674"/>
      <c r="AH15" s="681"/>
      <c r="AI15" s="674"/>
      <c r="AJ15" s="681"/>
      <c r="AK15" s="674"/>
      <c r="AL15" s="681"/>
      <c r="AM15" s="674"/>
      <c r="AN15" s="681"/>
      <c r="AO15" s="674"/>
      <c r="AP15" s="681"/>
      <c r="AQ15" s="674"/>
      <c r="AR15" s="681"/>
      <c r="AS15" s="674"/>
      <c r="AT15" s="681"/>
      <c r="AU15" s="674"/>
      <c r="AV15" s="681"/>
      <c r="AW15" s="674"/>
      <c r="AX15" s="681"/>
      <c r="AY15" s="674"/>
      <c r="AZ15" s="681"/>
      <c r="BA15" s="674"/>
      <c r="BB15" s="681"/>
      <c r="BC15" s="674"/>
      <c r="BD15" s="681"/>
      <c r="BE15" s="674"/>
      <c r="BF15" s="681"/>
      <c r="BG15" s="674"/>
      <c r="BH15" s="681"/>
      <c r="BI15" s="674"/>
      <c r="BJ15" s="681"/>
      <c r="BK15" s="674"/>
      <c r="BL15" s="681"/>
      <c r="BM15" s="674"/>
      <c r="BN15" s="681"/>
      <c r="BO15" s="674"/>
      <c r="BP15" s="683"/>
      <c r="BQ15" s="643">
        <f t="shared" si="6"/>
        <v>189142.58</v>
      </c>
      <c r="BR15" s="644">
        <f t="shared" si="7"/>
        <v>0</v>
      </c>
      <c r="BS15" s="669">
        <f t="shared" si="8"/>
        <v>189142.58</v>
      </c>
      <c r="BT15" s="644">
        <f t="shared" si="9"/>
        <v>0</v>
      </c>
      <c r="BU15" s="645">
        <f t="shared" si="10"/>
        <v>189142.58</v>
      </c>
      <c r="BV15" s="338"/>
      <c r="BW15" s="338"/>
      <c r="BX15" s="338"/>
      <c r="BY15" s="338"/>
      <c r="BZ15" s="338"/>
      <c r="CA15" s="338"/>
    </row>
    <row r="16" ht="16.5" customHeight="1">
      <c r="A16" s="670" t="s">
        <v>637</v>
      </c>
      <c r="B16" s="684">
        <v>1450.0</v>
      </c>
      <c r="C16" s="638">
        <f t="shared" ref="C16:D16" si="21">G16+I16+K16+M16+O16+Q16+S16+U16+W16+Y16+AA16+AC16+AE16+AG16+AI16+AK16+AM16+AO16+AQ16+AS16+AU16+AW16+AY16+BA16+BC16+BE16+BG16+BI16+BK16+BM16+BO16</f>
        <v>0</v>
      </c>
      <c r="D16" s="671">
        <f t="shared" si="21"/>
        <v>0</v>
      </c>
      <c r="E16" s="672">
        <f t="shared" si="5"/>
        <v>1450</v>
      </c>
      <c r="F16" s="673">
        <v>12.73</v>
      </c>
      <c r="G16" s="674"/>
      <c r="H16" s="675"/>
      <c r="I16" s="674"/>
      <c r="J16" s="675"/>
      <c r="K16" s="674"/>
      <c r="L16" s="675"/>
      <c r="M16" s="674"/>
      <c r="N16" s="675"/>
      <c r="O16" s="674"/>
      <c r="P16" s="675"/>
      <c r="Q16" s="674"/>
      <c r="R16" s="675"/>
      <c r="S16" s="674"/>
      <c r="T16" s="675"/>
      <c r="U16" s="674"/>
      <c r="V16" s="675"/>
      <c r="W16" s="674"/>
      <c r="X16" s="675"/>
      <c r="Y16" s="674"/>
      <c r="Z16" s="675"/>
      <c r="AA16" s="674"/>
      <c r="AB16" s="675"/>
      <c r="AC16" s="674"/>
      <c r="AD16" s="675"/>
      <c r="AE16" s="674"/>
      <c r="AF16" s="675"/>
      <c r="AG16" s="674"/>
      <c r="AH16" s="675"/>
      <c r="AI16" s="674"/>
      <c r="AJ16" s="675"/>
      <c r="AK16" s="674"/>
      <c r="AL16" s="675"/>
      <c r="AM16" s="674"/>
      <c r="AN16" s="675"/>
      <c r="AO16" s="674"/>
      <c r="AP16" s="675"/>
      <c r="AQ16" s="674"/>
      <c r="AR16" s="675"/>
      <c r="AS16" s="674"/>
      <c r="AT16" s="675"/>
      <c r="AU16" s="674"/>
      <c r="AV16" s="675"/>
      <c r="AW16" s="674"/>
      <c r="AX16" s="675"/>
      <c r="AY16" s="674"/>
      <c r="AZ16" s="675"/>
      <c r="BA16" s="674"/>
      <c r="BB16" s="675"/>
      <c r="BC16" s="674"/>
      <c r="BD16" s="675"/>
      <c r="BE16" s="674"/>
      <c r="BF16" s="675"/>
      <c r="BG16" s="674"/>
      <c r="BH16" s="675"/>
      <c r="BI16" s="674"/>
      <c r="BJ16" s="675"/>
      <c r="BK16" s="674"/>
      <c r="BL16" s="675"/>
      <c r="BM16" s="674"/>
      <c r="BN16" s="675"/>
      <c r="BO16" s="674"/>
      <c r="BP16" s="678"/>
      <c r="BQ16" s="643">
        <f t="shared" si="6"/>
        <v>18458.5</v>
      </c>
      <c r="BR16" s="644">
        <f t="shared" si="7"/>
        <v>0</v>
      </c>
      <c r="BS16" s="669">
        <f t="shared" si="8"/>
        <v>0</v>
      </c>
      <c r="BT16" s="644">
        <f t="shared" si="9"/>
        <v>18458.5</v>
      </c>
      <c r="BU16" s="645">
        <f t="shared" si="10"/>
        <v>0</v>
      </c>
      <c r="BV16" s="338"/>
      <c r="BW16" s="338"/>
      <c r="BX16" s="338"/>
      <c r="BY16" s="338"/>
      <c r="BZ16" s="338"/>
      <c r="CA16" s="338"/>
    </row>
    <row r="17" ht="16.5" customHeight="1">
      <c r="A17" s="670" t="s">
        <v>638</v>
      </c>
      <c r="B17" s="503">
        <v>400.0</v>
      </c>
      <c r="C17" s="638">
        <f t="shared" ref="C17:D17" si="22">G17+I17+K17+M17+O17+Q17+S17+U17+W17+Y17+AA17+AC17+AE17+AG17+AI17+AK17+AM17+AO17+AQ17+AS17+AU17+AW17+AY17+BA17+BC17+BE17+BG17+BI17+BK17+BM17+BO17</f>
        <v>0</v>
      </c>
      <c r="D17" s="671">
        <f t="shared" si="22"/>
        <v>0</v>
      </c>
      <c r="E17" s="672">
        <f t="shared" si="5"/>
        <v>400</v>
      </c>
      <c r="F17" s="673">
        <v>15.14</v>
      </c>
      <c r="G17" s="674"/>
      <c r="H17" s="675"/>
      <c r="I17" s="674"/>
      <c r="J17" s="675"/>
      <c r="K17" s="674"/>
      <c r="L17" s="675"/>
      <c r="M17" s="674"/>
      <c r="N17" s="675"/>
      <c r="O17" s="674"/>
      <c r="P17" s="675"/>
      <c r="Q17" s="674"/>
      <c r="R17" s="675"/>
      <c r="S17" s="674"/>
      <c r="T17" s="675"/>
      <c r="U17" s="674"/>
      <c r="V17" s="675"/>
      <c r="W17" s="674"/>
      <c r="X17" s="675"/>
      <c r="Y17" s="674"/>
      <c r="Z17" s="675"/>
      <c r="AA17" s="674"/>
      <c r="AB17" s="675"/>
      <c r="AC17" s="674"/>
      <c r="AD17" s="675"/>
      <c r="AE17" s="674"/>
      <c r="AF17" s="675"/>
      <c r="AG17" s="674"/>
      <c r="AH17" s="675"/>
      <c r="AI17" s="674"/>
      <c r="AJ17" s="675"/>
      <c r="AK17" s="674"/>
      <c r="AL17" s="675"/>
      <c r="AM17" s="674"/>
      <c r="AN17" s="675"/>
      <c r="AO17" s="674"/>
      <c r="AP17" s="675"/>
      <c r="AQ17" s="674"/>
      <c r="AR17" s="675"/>
      <c r="AS17" s="674"/>
      <c r="AT17" s="675"/>
      <c r="AU17" s="674"/>
      <c r="AV17" s="675"/>
      <c r="AW17" s="674"/>
      <c r="AX17" s="675"/>
      <c r="AY17" s="674"/>
      <c r="AZ17" s="675"/>
      <c r="BA17" s="674"/>
      <c r="BB17" s="675"/>
      <c r="BC17" s="674"/>
      <c r="BD17" s="675"/>
      <c r="BE17" s="674"/>
      <c r="BF17" s="675"/>
      <c r="BG17" s="674"/>
      <c r="BH17" s="675"/>
      <c r="BI17" s="674"/>
      <c r="BJ17" s="675"/>
      <c r="BK17" s="674"/>
      <c r="BL17" s="675"/>
      <c r="BM17" s="674"/>
      <c r="BN17" s="675"/>
      <c r="BO17" s="674"/>
      <c r="BP17" s="678"/>
      <c r="BQ17" s="643">
        <f t="shared" si="6"/>
        <v>6056</v>
      </c>
      <c r="BR17" s="644">
        <f t="shared" si="7"/>
        <v>0</v>
      </c>
      <c r="BS17" s="669">
        <f t="shared" si="8"/>
        <v>0</v>
      </c>
      <c r="BT17" s="644">
        <f t="shared" si="9"/>
        <v>6056</v>
      </c>
      <c r="BU17" s="645">
        <f t="shared" si="10"/>
        <v>0</v>
      </c>
      <c r="BV17" s="338"/>
      <c r="BW17" s="338"/>
      <c r="BX17" s="338"/>
      <c r="BY17" s="338"/>
      <c r="BZ17" s="338"/>
      <c r="CA17" s="338"/>
    </row>
    <row r="18" ht="16.5" customHeight="1">
      <c r="A18" s="670" t="s">
        <v>279</v>
      </c>
      <c r="B18" s="503">
        <v>1600.0</v>
      </c>
      <c r="C18" s="638">
        <f t="shared" ref="C18:D18" si="23">G18+I18+K18+M18+O18+Q18+S18+U18+W18+Y18+AA18+AC18+AE18+AG18+AI18+AK18+AM18+AO18+AQ18+AS18+AU18+AW18+AY18+BA18+BC18+BE18+BG18+BI18+BK18+BM18+BO18</f>
        <v>0</v>
      </c>
      <c r="D18" s="671">
        <f t="shared" si="23"/>
        <v>0</v>
      </c>
      <c r="E18" s="672">
        <f t="shared" si="5"/>
        <v>1600</v>
      </c>
      <c r="F18" s="673">
        <v>4.25</v>
      </c>
      <c r="G18" s="674"/>
      <c r="H18" s="675"/>
      <c r="I18" s="674"/>
      <c r="J18" s="675"/>
      <c r="K18" s="674"/>
      <c r="L18" s="675"/>
      <c r="M18" s="674"/>
      <c r="N18" s="675"/>
      <c r="O18" s="674"/>
      <c r="P18" s="675"/>
      <c r="Q18" s="674"/>
      <c r="R18" s="675"/>
      <c r="S18" s="674"/>
      <c r="T18" s="675"/>
      <c r="U18" s="674"/>
      <c r="V18" s="675"/>
      <c r="W18" s="674"/>
      <c r="X18" s="675"/>
      <c r="Y18" s="674"/>
      <c r="Z18" s="675"/>
      <c r="AA18" s="674"/>
      <c r="AB18" s="675"/>
      <c r="AC18" s="674"/>
      <c r="AD18" s="675"/>
      <c r="AE18" s="674"/>
      <c r="AF18" s="675"/>
      <c r="AG18" s="674"/>
      <c r="AH18" s="675"/>
      <c r="AI18" s="674"/>
      <c r="AJ18" s="675"/>
      <c r="AK18" s="674"/>
      <c r="AL18" s="675"/>
      <c r="AM18" s="674"/>
      <c r="AN18" s="675"/>
      <c r="AO18" s="674"/>
      <c r="AP18" s="675"/>
      <c r="AQ18" s="674"/>
      <c r="AR18" s="675"/>
      <c r="AS18" s="674"/>
      <c r="AT18" s="675"/>
      <c r="AU18" s="674"/>
      <c r="AV18" s="675"/>
      <c r="AW18" s="674"/>
      <c r="AX18" s="675"/>
      <c r="AY18" s="674"/>
      <c r="AZ18" s="675"/>
      <c r="BA18" s="674"/>
      <c r="BB18" s="675"/>
      <c r="BC18" s="674"/>
      <c r="BD18" s="675"/>
      <c r="BE18" s="674"/>
      <c r="BF18" s="675"/>
      <c r="BG18" s="674"/>
      <c r="BH18" s="675"/>
      <c r="BI18" s="674"/>
      <c r="BJ18" s="675"/>
      <c r="BK18" s="674"/>
      <c r="BL18" s="675"/>
      <c r="BM18" s="674"/>
      <c r="BN18" s="675"/>
      <c r="BO18" s="674"/>
      <c r="BP18" s="675"/>
      <c r="BQ18" s="643">
        <f t="shared" si="6"/>
        <v>6800</v>
      </c>
      <c r="BR18" s="644">
        <f t="shared" si="7"/>
        <v>0</v>
      </c>
      <c r="BS18" s="669">
        <f t="shared" si="8"/>
        <v>0</v>
      </c>
      <c r="BT18" s="644">
        <f t="shared" si="9"/>
        <v>6800</v>
      </c>
      <c r="BU18" s="645">
        <f t="shared" si="10"/>
        <v>0</v>
      </c>
      <c r="BV18" s="338"/>
      <c r="BW18" s="338"/>
      <c r="BX18" s="338"/>
      <c r="BY18" s="338"/>
      <c r="BZ18" s="338"/>
      <c r="CA18" s="338"/>
    </row>
    <row r="19" ht="16.5" customHeight="1">
      <c r="A19" s="670" t="s">
        <v>306</v>
      </c>
      <c r="B19" s="503">
        <v>5120.0</v>
      </c>
      <c r="C19" s="638">
        <f t="shared" ref="C19:D19" si="24">G19+I19+K19+M19+O19+Q19+S19+U19+W19+Y19+AA19+AC19+AE19+AG19+AI19+AK19+AM19+AO19+AQ19+AS19+AU19+AW19+AY19+BA19+BC19+BE19+BG19+BI19+BK19+BM19+BO19</f>
        <v>0</v>
      </c>
      <c r="D19" s="671">
        <f t="shared" si="24"/>
        <v>0</v>
      </c>
      <c r="E19" s="672">
        <f t="shared" si="5"/>
        <v>5120</v>
      </c>
      <c r="F19" s="315">
        <v>4.45</v>
      </c>
      <c r="G19" s="674"/>
      <c r="H19" s="675"/>
      <c r="I19" s="674"/>
      <c r="J19" s="675"/>
      <c r="K19" s="674"/>
      <c r="L19" s="675"/>
      <c r="M19" s="674"/>
      <c r="N19" s="675"/>
      <c r="O19" s="674"/>
      <c r="P19" s="675"/>
      <c r="Q19" s="674"/>
      <c r="R19" s="675"/>
      <c r="S19" s="674"/>
      <c r="T19" s="675"/>
      <c r="U19" s="674"/>
      <c r="V19" s="675"/>
      <c r="W19" s="674"/>
      <c r="X19" s="675"/>
      <c r="Y19" s="674"/>
      <c r="Z19" s="675"/>
      <c r="AA19" s="674"/>
      <c r="AB19" s="675"/>
      <c r="AC19" s="674"/>
      <c r="AD19" s="675"/>
      <c r="AE19" s="674"/>
      <c r="AF19" s="675"/>
      <c r="AG19" s="674"/>
      <c r="AH19" s="675"/>
      <c r="AI19" s="674"/>
      <c r="AJ19" s="675"/>
      <c r="AK19" s="674"/>
      <c r="AL19" s="675"/>
      <c r="AM19" s="674"/>
      <c r="AN19" s="675"/>
      <c r="AO19" s="674"/>
      <c r="AP19" s="675"/>
      <c r="AQ19" s="674"/>
      <c r="AR19" s="675"/>
      <c r="AS19" s="674"/>
      <c r="AT19" s="675"/>
      <c r="AU19" s="674"/>
      <c r="AV19" s="675"/>
      <c r="AW19" s="674"/>
      <c r="AX19" s="675"/>
      <c r="AY19" s="674"/>
      <c r="AZ19" s="675"/>
      <c r="BA19" s="674"/>
      <c r="BB19" s="675"/>
      <c r="BC19" s="674"/>
      <c r="BD19" s="675"/>
      <c r="BE19" s="674"/>
      <c r="BF19" s="675"/>
      <c r="BG19" s="674"/>
      <c r="BH19" s="675"/>
      <c r="BI19" s="674"/>
      <c r="BJ19" s="675"/>
      <c r="BK19" s="674"/>
      <c r="BL19" s="675"/>
      <c r="BM19" s="674"/>
      <c r="BN19" s="675"/>
      <c r="BO19" s="674"/>
      <c r="BP19" s="675"/>
      <c r="BQ19" s="643">
        <f t="shared" si="6"/>
        <v>22784</v>
      </c>
      <c r="BR19" s="644">
        <f t="shared" si="7"/>
        <v>0</v>
      </c>
      <c r="BS19" s="669">
        <f t="shared" si="8"/>
        <v>0</v>
      </c>
      <c r="BT19" s="644">
        <f t="shared" si="9"/>
        <v>22784</v>
      </c>
      <c r="BU19" s="645">
        <f t="shared" si="10"/>
        <v>0</v>
      </c>
      <c r="BV19" s="338"/>
      <c r="BW19" s="338"/>
      <c r="BX19" s="338"/>
      <c r="BY19" s="338"/>
      <c r="BZ19" s="338"/>
      <c r="CA19" s="338"/>
    </row>
    <row r="20" ht="16.5" customHeight="1">
      <c r="A20" s="670" t="s">
        <v>307</v>
      </c>
      <c r="B20" s="503">
        <v>1920.0</v>
      </c>
      <c r="C20" s="638">
        <f t="shared" ref="C20:D20" si="25">G20+I20+K20+M20+O20+Q20+S20+U20+W20+Y20+AA20+AC20+AE20+AG20+AI20+AK20+AM20+AO20+AQ20+AS20+AU20+AW20+AY20+BA20+BC20+BE20+BG20+BI20+BK20+BM20+BO20</f>
        <v>0</v>
      </c>
      <c r="D20" s="671">
        <f t="shared" si="25"/>
        <v>0</v>
      </c>
      <c r="E20" s="672">
        <f t="shared" si="5"/>
        <v>1920</v>
      </c>
      <c r="F20" s="315">
        <v>4.25</v>
      </c>
      <c r="G20" s="640"/>
      <c r="H20" s="642"/>
      <c r="I20" s="640"/>
      <c r="J20" s="642"/>
      <c r="K20" s="640"/>
      <c r="L20" s="642"/>
      <c r="M20" s="640"/>
      <c r="N20" s="642"/>
      <c r="O20" s="640"/>
      <c r="P20" s="642"/>
      <c r="Q20" s="640"/>
      <c r="R20" s="642"/>
      <c r="S20" s="640"/>
      <c r="T20" s="642"/>
      <c r="U20" s="640"/>
      <c r="V20" s="642"/>
      <c r="W20" s="640"/>
      <c r="X20" s="642"/>
      <c r="Y20" s="640"/>
      <c r="Z20" s="642"/>
      <c r="AA20" s="640"/>
      <c r="AB20" s="642"/>
      <c r="AC20" s="640"/>
      <c r="AD20" s="642"/>
      <c r="AE20" s="640"/>
      <c r="AF20" s="642"/>
      <c r="AG20" s="640"/>
      <c r="AH20" s="642"/>
      <c r="AI20" s="640"/>
      <c r="AJ20" s="642"/>
      <c r="AK20" s="640"/>
      <c r="AL20" s="642"/>
      <c r="AM20" s="640"/>
      <c r="AN20" s="642"/>
      <c r="AO20" s="640"/>
      <c r="AP20" s="642"/>
      <c r="AQ20" s="640"/>
      <c r="AR20" s="642"/>
      <c r="AS20" s="640"/>
      <c r="AT20" s="642"/>
      <c r="AU20" s="640"/>
      <c r="AV20" s="642"/>
      <c r="AW20" s="640"/>
      <c r="AX20" s="642"/>
      <c r="AY20" s="640"/>
      <c r="AZ20" s="642"/>
      <c r="BA20" s="640"/>
      <c r="BB20" s="642"/>
      <c r="BC20" s="640"/>
      <c r="BD20" s="642"/>
      <c r="BE20" s="640"/>
      <c r="BF20" s="642"/>
      <c r="BG20" s="640"/>
      <c r="BH20" s="642"/>
      <c r="BI20" s="640"/>
      <c r="BJ20" s="642"/>
      <c r="BK20" s="640"/>
      <c r="BL20" s="642"/>
      <c r="BM20" s="640"/>
      <c r="BN20" s="642"/>
      <c r="BO20" s="640"/>
      <c r="BP20" s="642"/>
      <c r="BQ20" s="643">
        <f t="shared" si="6"/>
        <v>8160</v>
      </c>
      <c r="BR20" s="644">
        <f t="shared" si="7"/>
        <v>0</v>
      </c>
      <c r="BS20" s="669">
        <f t="shared" si="8"/>
        <v>0</v>
      </c>
      <c r="BT20" s="644">
        <f t="shared" si="9"/>
        <v>8160</v>
      </c>
      <c r="BU20" s="645">
        <f t="shared" si="10"/>
        <v>0</v>
      </c>
      <c r="BV20" s="338"/>
      <c r="BW20" s="338"/>
      <c r="BX20" s="338"/>
      <c r="BY20" s="338"/>
      <c r="BZ20" s="338"/>
      <c r="CA20" s="338"/>
    </row>
    <row r="21" ht="16.5" customHeight="1">
      <c r="A21" s="670" t="s">
        <v>642</v>
      </c>
      <c r="B21" s="503">
        <v>5160.0</v>
      </c>
      <c r="C21" s="638">
        <f t="shared" ref="C21:D21" si="26">G21+I21+K21+M21+O21+Q21+S21+U21+W21+Y21+AA21+AC21+AE21+AG21+AI21+AK21+AM21+AO21+AQ21+AS21+AU21+AW21+AY21+BA21+BC21+BE21+BG21+BI21+BK21+BM21+BO21</f>
        <v>0</v>
      </c>
      <c r="D21" s="671">
        <f t="shared" si="26"/>
        <v>0</v>
      </c>
      <c r="E21" s="672">
        <f t="shared" si="5"/>
        <v>5160</v>
      </c>
      <c r="F21" s="315">
        <v>6.1</v>
      </c>
      <c r="G21" s="640"/>
      <c r="H21" s="642"/>
      <c r="I21" s="640"/>
      <c r="J21" s="642"/>
      <c r="K21" s="640"/>
      <c r="L21" s="642"/>
      <c r="M21" s="640"/>
      <c r="N21" s="642"/>
      <c r="O21" s="640"/>
      <c r="P21" s="642"/>
      <c r="Q21" s="640"/>
      <c r="R21" s="642"/>
      <c r="S21" s="640"/>
      <c r="T21" s="642"/>
      <c r="U21" s="640"/>
      <c r="V21" s="642"/>
      <c r="W21" s="640"/>
      <c r="X21" s="642"/>
      <c r="Y21" s="640"/>
      <c r="Z21" s="642"/>
      <c r="AA21" s="640"/>
      <c r="AB21" s="642"/>
      <c r="AC21" s="640"/>
      <c r="AD21" s="642"/>
      <c r="AE21" s="640"/>
      <c r="AF21" s="642"/>
      <c r="AG21" s="640"/>
      <c r="AH21" s="642"/>
      <c r="AI21" s="640"/>
      <c r="AJ21" s="642"/>
      <c r="AK21" s="640"/>
      <c r="AL21" s="642"/>
      <c r="AM21" s="640"/>
      <c r="AN21" s="642"/>
      <c r="AO21" s="640"/>
      <c r="AP21" s="642"/>
      <c r="AQ21" s="640"/>
      <c r="AR21" s="642"/>
      <c r="AS21" s="640"/>
      <c r="AT21" s="642"/>
      <c r="AU21" s="640"/>
      <c r="AV21" s="642"/>
      <c r="AW21" s="640"/>
      <c r="AX21" s="642"/>
      <c r="AY21" s="640"/>
      <c r="AZ21" s="642"/>
      <c r="BA21" s="640"/>
      <c r="BB21" s="642"/>
      <c r="BC21" s="640"/>
      <c r="BD21" s="642"/>
      <c r="BE21" s="640"/>
      <c r="BF21" s="642"/>
      <c r="BG21" s="640"/>
      <c r="BH21" s="642"/>
      <c r="BI21" s="640"/>
      <c r="BJ21" s="642"/>
      <c r="BK21" s="640"/>
      <c r="BL21" s="642"/>
      <c r="BM21" s="640"/>
      <c r="BN21" s="642"/>
      <c r="BO21" s="640"/>
      <c r="BP21" s="642"/>
      <c r="BQ21" s="643">
        <f t="shared" si="6"/>
        <v>31476</v>
      </c>
      <c r="BR21" s="644">
        <f t="shared" si="7"/>
        <v>0</v>
      </c>
      <c r="BS21" s="669">
        <f t="shared" si="8"/>
        <v>0</v>
      </c>
      <c r="BT21" s="644">
        <f t="shared" si="9"/>
        <v>31476</v>
      </c>
      <c r="BU21" s="645">
        <f t="shared" si="10"/>
        <v>0</v>
      </c>
      <c r="BV21" s="338"/>
      <c r="BW21" s="338"/>
      <c r="BX21" s="338"/>
      <c r="BY21" s="338"/>
      <c r="BZ21" s="338"/>
      <c r="CA21" s="338"/>
    </row>
    <row r="22" ht="17.25" hidden="1" customHeight="1">
      <c r="A22" s="670" t="s">
        <v>643</v>
      </c>
      <c r="B22" s="503">
        <v>480.0</v>
      </c>
      <c r="C22" s="638">
        <f t="shared" ref="C22:D22" si="27">G22+I22+K22+M22+O22+Q22+S22+U22+W22+Y22+AA22+AC22+AE22+AG22+AI22+AK22+AM22+AO22+AQ22+AS22+AU22+AW22+AY22+BA22+BC22+BE22+BG22+BI22+BK22+BM22+BO22</f>
        <v>0</v>
      </c>
      <c r="D22" s="671">
        <f t="shared" si="27"/>
        <v>480</v>
      </c>
      <c r="E22" s="672">
        <f t="shared" si="5"/>
        <v>0</v>
      </c>
      <c r="F22" s="673">
        <v>21.0</v>
      </c>
      <c r="G22" s="640"/>
      <c r="H22" s="719">
        <v>480.0</v>
      </c>
      <c r="I22" s="640"/>
      <c r="J22" s="642"/>
      <c r="K22" s="640"/>
      <c r="L22" s="642"/>
      <c r="M22" s="640"/>
      <c r="N22" s="642"/>
      <c r="O22" s="640"/>
      <c r="P22" s="642"/>
      <c r="Q22" s="640"/>
      <c r="R22" s="642"/>
      <c r="S22" s="640"/>
      <c r="T22" s="642"/>
      <c r="U22" s="640"/>
      <c r="V22" s="642"/>
      <c r="W22" s="640"/>
      <c r="X22" s="642"/>
      <c r="Y22" s="640"/>
      <c r="Z22" s="642"/>
      <c r="AA22" s="640"/>
      <c r="AB22" s="642"/>
      <c r="AC22" s="640"/>
      <c r="AD22" s="642"/>
      <c r="AE22" s="640"/>
      <c r="AF22" s="642"/>
      <c r="AG22" s="640"/>
      <c r="AH22" s="642"/>
      <c r="AI22" s="640"/>
      <c r="AJ22" s="642"/>
      <c r="AK22" s="640"/>
      <c r="AL22" s="642"/>
      <c r="AM22" s="640"/>
      <c r="AN22" s="642"/>
      <c r="AO22" s="640"/>
      <c r="AP22" s="642"/>
      <c r="AQ22" s="640"/>
      <c r="AR22" s="642"/>
      <c r="AS22" s="640"/>
      <c r="AT22" s="642"/>
      <c r="AU22" s="640"/>
      <c r="AV22" s="642"/>
      <c r="AW22" s="640"/>
      <c r="AX22" s="642"/>
      <c r="AY22" s="640"/>
      <c r="AZ22" s="642"/>
      <c r="BA22" s="640"/>
      <c r="BB22" s="642"/>
      <c r="BC22" s="640"/>
      <c r="BD22" s="642"/>
      <c r="BE22" s="640"/>
      <c r="BF22" s="642"/>
      <c r="BG22" s="640"/>
      <c r="BH22" s="642"/>
      <c r="BI22" s="640"/>
      <c r="BJ22" s="642"/>
      <c r="BK22" s="640"/>
      <c r="BL22" s="642"/>
      <c r="BM22" s="640"/>
      <c r="BN22" s="642"/>
      <c r="BO22" s="640"/>
      <c r="BP22" s="642"/>
      <c r="BQ22" s="643">
        <f t="shared" si="6"/>
        <v>10080</v>
      </c>
      <c r="BR22" s="644">
        <f t="shared" si="7"/>
        <v>0</v>
      </c>
      <c r="BS22" s="669">
        <f t="shared" si="8"/>
        <v>10080</v>
      </c>
      <c r="BT22" s="644">
        <f t="shared" si="9"/>
        <v>0</v>
      </c>
      <c r="BU22" s="645">
        <f t="shared" si="10"/>
        <v>10080</v>
      </c>
      <c r="BV22" s="338"/>
      <c r="BW22" s="338"/>
      <c r="BX22" s="338"/>
      <c r="BY22" s="338"/>
      <c r="BZ22" s="338"/>
      <c r="CA22" s="338"/>
    </row>
    <row r="23" ht="22.5" customHeight="1">
      <c r="A23" s="670" t="s">
        <v>644</v>
      </c>
      <c r="B23" s="503">
        <v>480.0</v>
      </c>
      <c r="C23" s="638">
        <f t="shared" ref="C23:D23" si="28">G23+I23+K23+M23+O23+Q23+S23+U23+W23+Y23+AA23+AC23+AE23+AG23+AI23+AK23+AM23+AO23+AQ23+AS23+AU23+AW23+AY23+BA23+BC23+BE23+BG23+BI23+BK23+BM23+BO23</f>
        <v>0</v>
      </c>
      <c r="D23" s="671">
        <f t="shared" si="28"/>
        <v>0</v>
      </c>
      <c r="E23" s="672">
        <f t="shared" si="5"/>
        <v>480</v>
      </c>
      <c r="F23" s="673">
        <v>48.5</v>
      </c>
      <c r="G23" s="640"/>
      <c r="H23" s="719"/>
      <c r="I23" s="640"/>
      <c r="J23" s="642"/>
      <c r="K23" s="640"/>
      <c r="L23" s="642"/>
      <c r="M23" s="640"/>
      <c r="N23" s="642"/>
      <c r="O23" s="640"/>
      <c r="P23" s="642"/>
      <c r="Q23" s="640"/>
      <c r="R23" s="642"/>
      <c r="S23" s="640"/>
      <c r="T23" s="642"/>
      <c r="U23" s="640"/>
      <c r="V23" s="642"/>
      <c r="W23" s="640"/>
      <c r="X23" s="642"/>
      <c r="Y23" s="640"/>
      <c r="Z23" s="642"/>
      <c r="AA23" s="640"/>
      <c r="AB23" s="642"/>
      <c r="AC23" s="640"/>
      <c r="AD23" s="642"/>
      <c r="AE23" s="640"/>
      <c r="AF23" s="642"/>
      <c r="AG23" s="640"/>
      <c r="AH23" s="642"/>
      <c r="AI23" s="640"/>
      <c r="AJ23" s="642"/>
      <c r="AK23" s="640"/>
      <c r="AL23" s="642"/>
      <c r="AM23" s="640"/>
      <c r="AN23" s="642"/>
      <c r="AO23" s="640"/>
      <c r="AP23" s="642"/>
      <c r="AQ23" s="640"/>
      <c r="AR23" s="642"/>
      <c r="AS23" s="640"/>
      <c r="AT23" s="642"/>
      <c r="AU23" s="640"/>
      <c r="AV23" s="642"/>
      <c r="AW23" s="640"/>
      <c r="AX23" s="642"/>
      <c r="AY23" s="640"/>
      <c r="AZ23" s="642"/>
      <c r="BA23" s="640"/>
      <c r="BB23" s="642"/>
      <c r="BC23" s="640"/>
      <c r="BD23" s="642"/>
      <c r="BE23" s="640"/>
      <c r="BF23" s="642"/>
      <c r="BG23" s="640"/>
      <c r="BH23" s="642"/>
      <c r="BI23" s="640"/>
      <c r="BJ23" s="642"/>
      <c r="BK23" s="640"/>
      <c r="BL23" s="642"/>
      <c r="BM23" s="640"/>
      <c r="BN23" s="642"/>
      <c r="BO23" s="640"/>
      <c r="BP23" s="642"/>
      <c r="BQ23" s="643">
        <f t="shared" si="6"/>
        <v>23280</v>
      </c>
      <c r="BR23" s="644">
        <f t="shared" si="7"/>
        <v>0</v>
      </c>
      <c r="BS23" s="669">
        <f t="shared" si="8"/>
        <v>0</v>
      </c>
      <c r="BT23" s="644">
        <f t="shared" si="9"/>
        <v>23280</v>
      </c>
      <c r="BU23" s="645">
        <f t="shared" si="10"/>
        <v>0</v>
      </c>
      <c r="BV23" s="338"/>
      <c r="BW23" s="338"/>
      <c r="BX23" s="338"/>
      <c r="BY23" s="338"/>
      <c r="BZ23" s="338"/>
      <c r="CA23" s="338"/>
    </row>
    <row r="24" ht="21.0" hidden="1" customHeight="1">
      <c r="A24" s="670" t="s">
        <v>645</v>
      </c>
      <c r="B24" s="503">
        <v>50.0</v>
      </c>
      <c r="C24" s="638">
        <f t="shared" ref="C24:D24" si="29">G24+I24+K24+M24+O24+Q24+S24+U24+W24+Y24+AA24+AC24+AE24+AG24+AI24+AK24+AM24+AO24+AQ24+AS24+AU24+AW24+AY24+BA24+BC24+BE24+BG24+BI24+BK24+BM24+BO24</f>
        <v>0</v>
      </c>
      <c r="D24" s="671">
        <f t="shared" si="29"/>
        <v>50</v>
      </c>
      <c r="E24" s="672">
        <f t="shared" si="5"/>
        <v>0</v>
      </c>
      <c r="F24" s="673">
        <v>50.5</v>
      </c>
      <c r="G24" s="640"/>
      <c r="H24" s="719">
        <v>50.0</v>
      </c>
      <c r="I24" s="640"/>
      <c r="J24" s="642"/>
      <c r="K24" s="640"/>
      <c r="L24" s="642"/>
      <c r="M24" s="640"/>
      <c r="N24" s="642"/>
      <c r="O24" s="640"/>
      <c r="P24" s="642"/>
      <c r="Q24" s="640"/>
      <c r="R24" s="642"/>
      <c r="S24" s="640"/>
      <c r="T24" s="642"/>
      <c r="U24" s="640"/>
      <c r="V24" s="642"/>
      <c r="W24" s="640"/>
      <c r="X24" s="642"/>
      <c r="Y24" s="640"/>
      <c r="Z24" s="642"/>
      <c r="AA24" s="640"/>
      <c r="AB24" s="642"/>
      <c r="AC24" s="640"/>
      <c r="AD24" s="642"/>
      <c r="AE24" s="640"/>
      <c r="AF24" s="642"/>
      <c r="AG24" s="640"/>
      <c r="AH24" s="642"/>
      <c r="AI24" s="640"/>
      <c r="AJ24" s="642"/>
      <c r="AK24" s="640"/>
      <c r="AL24" s="642"/>
      <c r="AM24" s="640"/>
      <c r="AN24" s="642"/>
      <c r="AO24" s="640"/>
      <c r="AP24" s="642"/>
      <c r="AQ24" s="640"/>
      <c r="AR24" s="642"/>
      <c r="AS24" s="640"/>
      <c r="AT24" s="642"/>
      <c r="AU24" s="640"/>
      <c r="AV24" s="642"/>
      <c r="AW24" s="640"/>
      <c r="AX24" s="642"/>
      <c r="AY24" s="640"/>
      <c r="AZ24" s="642"/>
      <c r="BA24" s="640"/>
      <c r="BB24" s="642"/>
      <c r="BC24" s="640"/>
      <c r="BD24" s="642"/>
      <c r="BE24" s="640"/>
      <c r="BF24" s="642"/>
      <c r="BG24" s="640"/>
      <c r="BH24" s="642"/>
      <c r="BI24" s="640"/>
      <c r="BJ24" s="642"/>
      <c r="BK24" s="640"/>
      <c r="BL24" s="642"/>
      <c r="BM24" s="640"/>
      <c r="BN24" s="642"/>
      <c r="BO24" s="640"/>
      <c r="BP24" s="642"/>
      <c r="BQ24" s="643">
        <f t="shared" si="6"/>
        <v>2525</v>
      </c>
      <c r="BR24" s="644">
        <f t="shared" si="7"/>
        <v>0</v>
      </c>
      <c r="BS24" s="669">
        <f t="shared" si="8"/>
        <v>2525</v>
      </c>
      <c r="BT24" s="644">
        <f t="shared" si="9"/>
        <v>0</v>
      </c>
      <c r="BU24" s="645">
        <f t="shared" si="10"/>
        <v>2525</v>
      </c>
      <c r="BV24" s="338"/>
      <c r="BW24" s="338"/>
      <c r="BX24" s="338"/>
      <c r="BY24" s="338"/>
      <c r="BZ24" s="338"/>
      <c r="CA24" s="338"/>
    </row>
    <row r="25" ht="15.75" hidden="1" customHeight="1">
      <c r="A25" s="670" t="s">
        <v>646</v>
      </c>
      <c r="B25" s="503">
        <v>60.0</v>
      </c>
      <c r="C25" s="638">
        <f t="shared" ref="C25:D25" si="30">G25+I25+K25+M25+O25+Q25+S25+U25+W25+Y25+AA25+AC25+AE25+AG25+AI25+AK25+AM25+AO25+AQ25+AS25+AU25+AW25+AY25+BA25+BC25+BE25+BG25+BI25+BK25+BM25+BO25</f>
        <v>0</v>
      </c>
      <c r="D25" s="671">
        <f t="shared" si="30"/>
        <v>60</v>
      </c>
      <c r="E25" s="672">
        <f t="shared" si="5"/>
        <v>0</v>
      </c>
      <c r="F25" s="673">
        <v>47.0</v>
      </c>
      <c r="G25" s="640"/>
      <c r="H25" s="719">
        <v>60.0</v>
      </c>
      <c r="I25" s="640"/>
      <c r="J25" s="642"/>
      <c r="K25" s="640"/>
      <c r="L25" s="642"/>
      <c r="M25" s="640"/>
      <c r="N25" s="642"/>
      <c r="O25" s="640"/>
      <c r="P25" s="642"/>
      <c r="Q25" s="640"/>
      <c r="R25" s="642"/>
      <c r="S25" s="640"/>
      <c r="T25" s="642"/>
      <c r="U25" s="640"/>
      <c r="V25" s="642"/>
      <c r="W25" s="640"/>
      <c r="X25" s="642"/>
      <c r="Y25" s="640"/>
      <c r="Z25" s="642"/>
      <c r="AA25" s="640"/>
      <c r="AB25" s="642"/>
      <c r="AC25" s="640"/>
      <c r="AD25" s="642"/>
      <c r="AE25" s="640"/>
      <c r="AF25" s="642"/>
      <c r="AG25" s="640"/>
      <c r="AH25" s="642"/>
      <c r="AI25" s="640"/>
      <c r="AJ25" s="642"/>
      <c r="AK25" s="640"/>
      <c r="AL25" s="642"/>
      <c r="AM25" s="640"/>
      <c r="AN25" s="642"/>
      <c r="AO25" s="640"/>
      <c r="AP25" s="642"/>
      <c r="AQ25" s="640"/>
      <c r="AR25" s="642"/>
      <c r="AS25" s="640"/>
      <c r="AT25" s="642"/>
      <c r="AU25" s="640"/>
      <c r="AV25" s="642"/>
      <c r="AW25" s="640"/>
      <c r="AX25" s="642"/>
      <c r="AY25" s="640"/>
      <c r="AZ25" s="642"/>
      <c r="BA25" s="640"/>
      <c r="BB25" s="642"/>
      <c r="BC25" s="640"/>
      <c r="BD25" s="642"/>
      <c r="BE25" s="640"/>
      <c r="BF25" s="642"/>
      <c r="BG25" s="640"/>
      <c r="BH25" s="642"/>
      <c r="BI25" s="640"/>
      <c r="BJ25" s="642"/>
      <c r="BK25" s="640"/>
      <c r="BL25" s="642"/>
      <c r="BM25" s="640"/>
      <c r="BN25" s="642"/>
      <c r="BO25" s="640"/>
      <c r="BP25" s="642"/>
      <c r="BQ25" s="643">
        <f t="shared" si="6"/>
        <v>2820</v>
      </c>
      <c r="BR25" s="644">
        <f t="shared" si="7"/>
        <v>0</v>
      </c>
      <c r="BS25" s="669">
        <f t="shared" si="8"/>
        <v>2820</v>
      </c>
      <c r="BT25" s="644">
        <f t="shared" si="9"/>
        <v>0</v>
      </c>
      <c r="BU25" s="645">
        <f t="shared" si="10"/>
        <v>2820</v>
      </c>
      <c r="BV25" s="338"/>
      <c r="BW25" s="338"/>
      <c r="BX25" s="338"/>
      <c r="BY25" s="338"/>
      <c r="BZ25" s="338"/>
      <c r="CA25" s="338"/>
    </row>
    <row r="26" ht="15.75" hidden="1" customHeight="1">
      <c r="A26" s="670" t="s">
        <v>647</v>
      </c>
      <c r="B26" s="503">
        <v>330.0</v>
      </c>
      <c r="C26" s="638">
        <f t="shared" ref="C26:D26" si="31">G26+I26+K26+M26+O26+Q26+S26+U26+W26+Y26+AA26+AC26+AE26+AG26+AI26+AK26+AM26+AO26+AQ26+AS26+AU26+AW26+AY26+BA26+BC26+BE26+BG26+BI26+BK26+BM26+BO26</f>
        <v>0</v>
      </c>
      <c r="D26" s="671">
        <f t="shared" si="31"/>
        <v>330</v>
      </c>
      <c r="E26" s="672">
        <f t="shared" si="5"/>
        <v>0</v>
      </c>
      <c r="F26" s="673">
        <v>32.5</v>
      </c>
      <c r="G26" s="640"/>
      <c r="H26" s="719">
        <v>330.0</v>
      </c>
      <c r="I26" s="640"/>
      <c r="J26" s="642"/>
      <c r="K26" s="640"/>
      <c r="L26" s="642"/>
      <c r="M26" s="640"/>
      <c r="N26" s="642"/>
      <c r="O26" s="640"/>
      <c r="P26" s="642"/>
      <c r="Q26" s="640"/>
      <c r="R26" s="642"/>
      <c r="S26" s="640"/>
      <c r="T26" s="642"/>
      <c r="U26" s="640"/>
      <c r="V26" s="642"/>
      <c r="W26" s="640"/>
      <c r="X26" s="642"/>
      <c r="Y26" s="640"/>
      <c r="Z26" s="642"/>
      <c r="AA26" s="640"/>
      <c r="AB26" s="642"/>
      <c r="AC26" s="640"/>
      <c r="AD26" s="642"/>
      <c r="AE26" s="640"/>
      <c r="AF26" s="642"/>
      <c r="AG26" s="640"/>
      <c r="AH26" s="642"/>
      <c r="AI26" s="640"/>
      <c r="AJ26" s="642"/>
      <c r="AK26" s="640"/>
      <c r="AL26" s="642"/>
      <c r="AM26" s="640"/>
      <c r="AN26" s="642"/>
      <c r="AO26" s="640"/>
      <c r="AP26" s="642"/>
      <c r="AQ26" s="640"/>
      <c r="AR26" s="642"/>
      <c r="AS26" s="640"/>
      <c r="AT26" s="642"/>
      <c r="AU26" s="640"/>
      <c r="AV26" s="642"/>
      <c r="AW26" s="640"/>
      <c r="AX26" s="642"/>
      <c r="AY26" s="640"/>
      <c r="AZ26" s="642"/>
      <c r="BA26" s="640"/>
      <c r="BB26" s="642"/>
      <c r="BC26" s="640"/>
      <c r="BD26" s="642"/>
      <c r="BE26" s="640"/>
      <c r="BF26" s="642"/>
      <c r="BG26" s="640"/>
      <c r="BH26" s="642"/>
      <c r="BI26" s="640"/>
      <c r="BJ26" s="642"/>
      <c r="BK26" s="640"/>
      <c r="BL26" s="642"/>
      <c r="BM26" s="640"/>
      <c r="BN26" s="642"/>
      <c r="BO26" s="640"/>
      <c r="BP26" s="642"/>
      <c r="BQ26" s="643">
        <f t="shared" si="6"/>
        <v>10725</v>
      </c>
      <c r="BR26" s="644">
        <f t="shared" si="7"/>
        <v>0</v>
      </c>
      <c r="BS26" s="669">
        <f t="shared" si="8"/>
        <v>10725</v>
      </c>
      <c r="BT26" s="644">
        <f t="shared" si="9"/>
        <v>0</v>
      </c>
      <c r="BU26" s="645">
        <f t="shared" si="10"/>
        <v>10725</v>
      </c>
      <c r="BV26" s="338"/>
      <c r="BW26" s="338"/>
      <c r="BX26" s="338"/>
      <c r="BY26" s="338"/>
      <c r="BZ26" s="338"/>
      <c r="CA26" s="338"/>
    </row>
    <row r="27" ht="15.75" hidden="1" customHeight="1">
      <c r="A27" s="670" t="s">
        <v>648</v>
      </c>
      <c r="B27" s="503">
        <v>160.0</v>
      </c>
      <c r="C27" s="638">
        <f t="shared" ref="C27:D27" si="32">G27+I27+K27+M27+O27+Q27+S27+U27+W27+Y27+AA27+AC27+AE27+AG27+AI27+AK27+AM27+AO27+AQ27+AS27+AU27+AW27+AY27+BA27+BC27+BE27+BG27+BI27+BK27+BM27+BO27</f>
        <v>0</v>
      </c>
      <c r="D27" s="671">
        <f t="shared" si="32"/>
        <v>160</v>
      </c>
      <c r="E27" s="672">
        <f t="shared" si="5"/>
        <v>0</v>
      </c>
      <c r="F27" s="673">
        <v>40.5</v>
      </c>
      <c r="G27" s="640"/>
      <c r="H27" s="719">
        <v>160.0</v>
      </c>
      <c r="I27" s="640"/>
      <c r="J27" s="642"/>
      <c r="K27" s="640"/>
      <c r="L27" s="642"/>
      <c r="M27" s="640"/>
      <c r="N27" s="642"/>
      <c r="O27" s="640"/>
      <c r="P27" s="642"/>
      <c r="Q27" s="640"/>
      <c r="R27" s="642"/>
      <c r="S27" s="640"/>
      <c r="T27" s="642"/>
      <c r="U27" s="640"/>
      <c r="V27" s="642"/>
      <c r="W27" s="640"/>
      <c r="X27" s="642"/>
      <c r="Y27" s="640"/>
      <c r="Z27" s="642"/>
      <c r="AA27" s="640"/>
      <c r="AB27" s="642"/>
      <c r="AC27" s="640"/>
      <c r="AD27" s="642"/>
      <c r="AE27" s="640"/>
      <c r="AF27" s="642"/>
      <c r="AG27" s="640"/>
      <c r="AH27" s="642"/>
      <c r="AI27" s="640"/>
      <c r="AJ27" s="642"/>
      <c r="AK27" s="640"/>
      <c r="AL27" s="642"/>
      <c r="AM27" s="640"/>
      <c r="AN27" s="642"/>
      <c r="AO27" s="640"/>
      <c r="AP27" s="642"/>
      <c r="AQ27" s="640"/>
      <c r="AR27" s="642"/>
      <c r="AS27" s="640"/>
      <c r="AT27" s="642"/>
      <c r="AU27" s="640"/>
      <c r="AV27" s="642"/>
      <c r="AW27" s="640"/>
      <c r="AX27" s="642"/>
      <c r="AY27" s="640"/>
      <c r="AZ27" s="642"/>
      <c r="BA27" s="640"/>
      <c r="BB27" s="642"/>
      <c r="BC27" s="640"/>
      <c r="BD27" s="642"/>
      <c r="BE27" s="640"/>
      <c r="BF27" s="642"/>
      <c r="BG27" s="640"/>
      <c r="BH27" s="642"/>
      <c r="BI27" s="640"/>
      <c r="BJ27" s="642"/>
      <c r="BK27" s="640"/>
      <c r="BL27" s="642"/>
      <c r="BM27" s="640"/>
      <c r="BN27" s="642"/>
      <c r="BO27" s="640"/>
      <c r="BP27" s="642"/>
      <c r="BQ27" s="643">
        <f t="shared" si="6"/>
        <v>6480</v>
      </c>
      <c r="BR27" s="644">
        <f t="shared" si="7"/>
        <v>0</v>
      </c>
      <c r="BS27" s="669">
        <f t="shared" si="8"/>
        <v>6480</v>
      </c>
      <c r="BT27" s="644">
        <f t="shared" si="9"/>
        <v>0</v>
      </c>
      <c r="BU27" s="645">
        <f t="shared" si="10"/>
        <v>6480</v>
      </c>
      <c r="BV27" s="338"/>
      <c r="BW27" s="338"/>
      <c r="BX27" s="338"/>
      <c r="BY27" s="338"/>
      <c r="BZ27" s="338"/>
      <c r="CA27" s="338"/>
    </row>
    <row r="28" ht="15.75" hidden="1" customHeight="1">
      <c r="A28" s="670" t="s">
        <v>649</v>
      </c>
      <c r="B28" s="503">
        <v>250.0</v>
      </c>
      <c r="C28" s="638">
        <f t="shared" ref="C28:D28" si="33">G28+I28+K28+M28+O28+Q28+S28+U28+W28+Y28+AA28+AC28+AE28+AG28+AI28+AK28+AM28+AO28+AQ28+AS28+AU28+AW28+AY28+BA28+BC28+BE28+BG28+BI28+BK28+BM28+BO28</f>
        <v>0</v>
      </c>
      <c r="D28" s="671">
        <f t="shared" si="33"/>
        <v>250</v>
      </c>
      <c r="E28" s="672">
        <f t="shared" si="5"/>
        <v>0</v>
      </c>
      <c r="F28" s="673">
        <v>43.0</v>
      </c>
      <c r="G28" s="640"/>
      <c r="H28" s="719">
        <v>250.0</v>
      </c>
      <c r="I28" s="640"/>
      <c r="J28" s="642"/>
      <c r="K28" s="640"/>
      <c r="L28" s="642"/>
      <c r="M28" s="640"/>
      <c r="N28" s="642"/>
      <c r="O28" s="640"/>
      <c r="P28" s="642"/>
      <c r="Q28" s="640"/>
      <c r="R28" s="642"/>
      <c r="S28" s="640"/>
      <c r="T28" s="642"/>
      <c r="U28" s="640"/>
      <c r="V28" s="642"/>
      <c r="W28" s="640"/>
      <c r="X28" s="642"/>
      <c r="Y28" s="640"/>
      <c r="Z28" s="642"/>
      <c r="AA28" s="640"/>
      <c r="AB28" s="642"/>
      <c r="AC28" s="640"/>
      <c r="AD28" s="642"/>
      <c r="AE28" s="640"/>
      <c r="AF28" s="642"/>
      <c r="AG28" s="640"/>
      <c r="AH28" s="642"/>
      <c r="AI28" s="640"/>
      <c r="AJ28" s="642"/>
      <c r="AK28" s="640"/>
      <c r="AL28" s="642"/>
      <c r="AM28" s="640"/>
      <c r="AN28" s="642"/>
      <c r="AO28" s="640"/>
      <c r="AP28" s="642"/>
      <c r="AQ28" s="640"/>
      <c r="AR28" s="642"/>
      <c r="AS28" s="640"/>
      <c r="AT28" s="642"/>
      <c r="AU28" s="640"/>
      <c r="AV28" s="642"/>
      <c r="AW28" s="640"/>
      <c r="AX28" s="642"/>
      <c r="AY28" s="640"/>
      <c r="AZ28" s="642"/>
      <c r="BA28" s="640"/>
      <c r="BB28" s="642"/>
      <c r="BC28" s="640"/>
      <c r="BD28" s="642"/>
      <c r="BE28" s="640"/>
      <c r="BF28" s="642"/>
      <c r="BG28" s="640"/>
      <c r="BH28" s="642"/>
      <c r="BI28" s="640"/>
      <c r="BJ28" s="642"/>
      <c r="BK28" s="640"/>
      <c r="BL28" s="642"/>
      <c r="BM28" s="640"/>
      <c r="BN28" s="642"/>
      <c r="BO28" s="640"/>
      <c r="BP28" s="642"/>
      <c r="BQ28" s="643">
        <f t="shared" si="6"/>
        <v>10750</v>
      </c>
      <c r="BR28" s="644">
        <f t="shared" si="7"/>
        <v>0</v>
      </c>
      <c r="BS28" s="669">
        <f t="shared" si="8"/>
        <v>10750</v>
      </c>
      <c r="BT28" s="644">
        <f t="shared" si="9"/>
        <v>0</v>
      </c>
      <c r="BU28" s="645">
        <f t="shared" si="10"/>
        <v>10750</v>
      </c>
      <c r="BV28" s="338"/>
      <c r="BW28" s="338"/>
      <c r="BX28" s="338"/>
      <c r="BY28" s="338"/>
      <c r="BZ28" s="338"/>
      <c r="CA28" s="338"/>
    </row>
    <row r="29" ht="15.75" hidden="1" customHeight="1">
      <c r="A29" s="670" t="s">
        <v>650</v>
      </c>
      <c r="B29" s="503">
        <v>110.0</v>
      </c>
      <c r="C29" s="638">
        <f t="shared" ref="C29:D29" si="34">G29+I29+K29+M29+O29+Q29+S29+U29+W29+Y29+AA29+AC29+AE29+AG29+AI29+AK29+AM29+AO29+AQ29+AS29+AU29+AW29+AY29+BA29+BC29+BE29+BG29+BI29+BK29+BM29+BO29</f>
        <v>0</v>
      </c>
      <c r="D29" s="671">
        <f t="shared" si="34"/>
        <v>110</v>
      </c>
      <c r="E29" s="672">
        <f t="shared" si="5"/>
        <v>0</v>
      </c>
      <c r="F29" s="673">
        <v>34.5</v>
      </c>
      <c r="G29" s="640"/>
      <c r="H29" s="719">
        <v>110.0</v>
      </c>
      <c r="I29" s="640"/>
      <c r="J29" s="642"/>
      <c r="K29" s="640"/>
      <c r="L29" s="642"/>
      <c r="M29" s="640"/>
      <c r="N29" s="642"/>
      <c r="O29" s="640"/>
      <c r="P29" s="642"/>
      <c r="Q29" s="640"/>
      <c r="R29" s="642"/>
      <c r="S29" s="640"/>
      <c r="T29" s="642"/>
      <c r="U29" s="640"/>
      <c r="V29" s="642"/>
      <c r="W29" s="640"/>
      <c r="X29" s="642"/>
      <c r="Y29" s="640"/>
      <c r="Z29" s="642"/>
      <c r="AA29" s="640"/>
      <c r="AB29" s="642"/>
      <c r="AC29" s="640"/>
      <c r="AD29" s="642"/>
      <c r="AE29" s="640"/>
      <c r="AF29" s="642"/>
      <c r="AG29" s="640"/>
      <c r="AH29" s="642"/>
      <c r="AI29" s="640"/>
      <c r="AJ29" s="642"/>
      <c r="AK29" s="640"/>
      <c r="AL29" s="642"/>
      <c r="AM29" s="640"/>
      <c r="AN29" s="642"/>
      <c r="AO29" s="640"/>
      <c r="AP29" s="642"/>
      <c r="AQ29" s="640"/>
      <c r="AR29" s="642"/>
      <c r="AS29" s="640"/>
      <c r="AT29" s="642"/>
      <c r="AU29" s="640"/>
      <c r="AV29" s="642"/>
      <c r="AW29" s="640"/>
      <c r="AX29" s="642"/>
      <c r="AY29" s="640"/>
      <c r="AZ29" s="642"/>
      <c r="BA29" s="640"/>
      <c r="BB29" s="642"/>
      <c r="BC29" s="640"/>
      <c r="BD29" s="642"/>
      <c r="BE29" s="640"/>
      <c r="BF29" s="642"/>
      <c r="BG29" s="640"/>
      <c r="BH29" s="642"/>
      <c r="BI29" s="640"/>
      <c r="BJ29" s="642"/>
      <c r="BK29" s="640"/>
      <c r="BL29" s="642"/>
      <c r="BM29" s="640"/>
      <c r="BN29" s="642"/>
      <c r="BO29" s="640"/>
      <c r="BP29" s="642"/>
      <c r="BQ29" s="643">
        <f t="shared" si="6"/>
        <v>3795</v>
      </c>
      <c r="BR29" s="644">
        <f t="shared" si="7"/>
        <v>0</v>
      </c>
      <c r="BS29" s="669">
        <f t="shared" si="8"/>
        <v>3795</v>
      </c>
      <c r="BT29" s="644">
        <f t="shared" si="9"/>
        <v>0</v>
      </c>
      <c r="BU29" s="645">
        <f t="shared" si="10"/>
        <v>3795</v>
      </c>
      <c r="BV29" s="338"/>
      <c r="BW29" s="338"/>
      <c r="BX29" s="338"/>
      <c r="BY29" s="338"/>
      <c r="BZ29" s="338"/>
      <c r="CA29" s="338"/>
    </row>
    <row r="30" ht="15.75" hidden="1" customHeight="1">
      <c r="A30" s="670" t="s">
        <v>651</v>
      </c>
      <c r="B30" s="503">
        <v>60.0</v>
      </c>
      <c r="C30" s="638">
        <f t="shared" ref="C30:D30" si="35">G30+I30+K30+M30+O30+Q30+S30+U30+W30+Y30+AA30+AC30+AE30+AG30+AI30+AK30+AM30+AO30+AQ30+AS30+AU30+AW30+AY30+BA30+BC30+BE30+BG30+BI30+BK30+BM30+BO30</f>
        <v>0</v>
      </c>
      <c r="D30" s="671">
        <f t="shared" si="35"/>
        <v>60</v>
      </c>
      <c r="E30" s="672">
        <f t="shared" si="5"/>
        <v>0</v>
      </c>
      <c r="F30" s="673">
        <v>44.0</v>
      </c>
      <c r="G30" s="640"/>
      <c r="H30" s="719">
        <v>60.0</v>
      </c>
      <c r="I30" s="640"/>
      <c r="J30" s="642"/>
      <c r="K30" s="640"/>
      <c r="L30" s="642"/>
      <c r="M30" s="640"/>
      <c r="N30" s="642"/>
      <c r="O30" s="640"/>
      <c r="P30" s="642"/>
      <c r="Q30" s="640"/>
      <c r="R30" s="642"/>
      <c r="S30" s="640"/>
      <c r="T30" s="642"/>
      <c r="U30" s="640"/>
      <c r="V30" s="642"/>
      <c r="W30" s="640"/>
      <c r="X30" s="642"/>
      <c r="Y30" s="640"/>
      <c r="Z30" s="642"/>
      <c r="AA30" s="640"/>
      <c r="AB30" s="642"/>
      <c r="AC30" s="640"/>
      <c r="AD30" s="642"/>
      <c r="AE30" s="640"/>
      <c r="AF30" s="642"/>
      <c r="AG30" s="640"/>
      <c r="AH30" s="642"/>
      <c r="AI30" s="640"/>
      <c r="AJ30" s="642"/>
      <c r="AK30" s="640"/>
      <c r="AL30" s="642"/>
      <c r="AM30" s="640"/>
      <c r="AN30" s="642"/>
      <c r="AO30" s="640"/>
      <c r="AP30" s="642"/>
      <c r="AQ30" s="640"/>
      <c r="AR30" s="642"/>
      <c r="AS30" s="640"/>
      <c r="AT30" s="642"/>
      <c r="AU30" s="640"/>
      <c r="AV30" s="642"/>
      <c r="AW30" s="640"/>
      <c r="AX30" s="642"/>
      <c r="AY30" s="640"/>
      <c r="AZ30" s="642"/>
      <c r="BA30" s="640"/>
      <c r="BB30" s="642"/>
      <c r="BC30" s="640"/>
      <c r="BD30" s="642"/>
      <c r="BE30" s="640"/>
      <c r="BF30" s="642"/>
      <c r="BG30" s="640"/>
      <c r="BH30" s="642"/>
      <c r="BI30" s="640"/>
      <c r="BJ30" s="642"/>
      <c r="BK30" s="640"/>
      <c r="BL30" s="642"/>
      <c r="BM30" s="640"/>
      <c r="BN30" s="642"/>
      <c r="BO30" s="640"/>
      <c r="BP30" s="642"/>
      <c r="BQ30" s="643">
        <f t="shared" si="6"/>
        <v>2640</v>
      </c>
      <c r="BR30" s="644">
        <f t="shared" si="7"/>
        <v>0</v>
      </c>
      <c r="BS30" s="669">
        <f t="shared" si="8"/>
        <v>2640</v>
      </c>
      <c r="BT30" s="644">
        <f t="shared" si="9"/>
        <v>0</v>
      </c>
      <c r="BU30" s="645">
        <f t="shared" si="10"/>
        <v>2640</v>
      </c>
      <c r="BV30" s="338"/>
      <c r="BW30" s="338"/>
      <c r="BX30" s="338"/>
      <c r="BY30" s="338"/>
      <c r="BZ30" s="338"/>
      <c r="CA30" s="338"/>
    </row>
    <row r="31" ht="15.75" hidden="1" customHeight="1">
      <c r="A31" s="670" t="s">
        <v>652</v>
      </c>
      <c r="B31" s="503">
        <v>14.0</v>
      </c>
      <c r="C31" s="638">
        <f t="shared" ref="C31:D31" si="36">G31+I31+K31+M31+O31+Q31+S31+U31+W31+Y31+AA31+AC31+AE31+AG31+AI31+AK31+AM31+AO31+AQ31+AS31+AU31+AW31+AY31+BA31+BC31+BE31+BG31+BI31+BK31+BM31+BO31</f>
        <v>0</v>
      </c>
      <c r="D31" s="671">
        <f t="shared" si="36"/>
        <v>14</v>
      </c>
      <c r="E31" s="672">
        <f t="shared" si="5"/>
        <v>0</v>
      </c>
      <c r="F31" s="673">
        <v>45.0</v>
      </c>
      <c r="G31" s="640"/>
      <c r="H31" s="719">
        <v>14.0</v>
      </c>
      <c r="I31" s="640"/>
      <c r="J31" s="642"/>
      <c r="K31" s="640"/>
      <c r="L31" s="642"/>
      <c r="M31" s="640"/>
      <c r="N31" s="642"/>
      <c r="O31" s="640"/>
      <c r="P31" s="642"/>
      <c r="Q31" s="640"/>
      <c r="R31" s="642"/>
      <c r="S31" s="640"/>
      <c r="T31" s="642"/>
      <c r="U31" s="640"/>
      <c r="V31" s="642"/>
      <c r="W31" s="640"/>
      <c r="X31" s="642"/>
      <c r="Y31" s="640"/>
      <c r="Z31" s="642"/>
      <c r="AA31" s="640"/>
      <c r="AB31" s="642"/>
      <c r="AC31" s="640"/>
      <c r="AD31" s="642"/>
      <c r="AE31" s="640"/>
      <c r="AF31" s="642"/>
      <c r="AG31" s="640"/>
      <c r="AH31" s="642"/>
      <c r="AI31" s="640"/>
      <c r="AJ31" s="642"/>
      <c r="AK31" s="640"/>
      <c r="AL31" s="642"/>
      <c r="AM31" s="640"/>
      <c r="AN31" s="642"/>
      <c r="AO31" s="640"/>
      <c r="AP31" s="642"/>
      <c r="AQ31" s="640"/>
      <c r="AR31" s="642"/>
      <c r="AS31" s="640"/>
      <c r="AT31" s="642"/>
      <c r="AU31" s="640"/>
      <c r="AV31" s="642"/>
      <c r="AW31" s="640"/>
      <c r="AX31" s="642"/>
      <c r="AY31" s="640"/>
      <c r="AZ31" s="642"/>
      <c r="BA31" s="640"/>
      <c r="BB31" s="642"/>
      <c r="BC31" s="640"/>
      <c r="BD31" s="642"/>
      <c r="BE31" s="640"/>
      <c r="BF31" s="642"/>
      <c r="BG31" s="640"/>
      <c r="BH31" s="642"/>
      <c r="BI31" s="640"/>
      <c r="BJ31" s="642"/>
      <c r="BK31" s="640"/>
      <c r="BL31" s="642"/>
      <c r="BM31" s="640"/>
      <c r="BN31" s="642"/>
      <c r="BO31" s="640"/>
      <c r="BP31" s="642"/>
      <c r="BQ31" s="643">
        <f t="shared" si="6"/>
        <v>630</v>
      </c>
      <c r="BR31" s="644">
        <f t="shared" si="7"/>
        <v>0</v>
      </c>
      <c r="BS31" s="669">
        <f t="shared" si="8"/>
        <v>630</v>
      </c>
      <c r="BT31" s="644">
        <f t="shared" si="9"/>
        <v>0</v>
      </c>
      <c r="BU31" s="645">
        <f t="shared" si="10"/>
        <v>630</v>
      </c>
      <c r="BV31" s="338"/>
      <c r="BW31" s="338"/>
      <c r="BX31" s="338"/>
      <c r="BY31" s="338"/>
      <c r="BZ31" s="338"/>
      <c r="CA31" s="338"/>
    </row>
    <row r="32" ht="15.75" hidden="1" customHeight="1">
      <c r="A32" s="670" t="s">
        <v>653</v>
      </c>
      <c r="B32" s="737">
        <v>60.0</v>
      </c>
      <c r="C32" s="638">
        <f t="shared" ref="C32:D32" si="37">G32+I32+K32+M32+O32+Q32+S32+U32+W32+Y32+AA32+AC32+AE32+AG32+AI32+AK32+AM32+AO32+AQ32+AS32+AU32+AW32+AY32+BA32+BC32+BE32+BG32+BI32+BK32+BM32+BO32</f>
        <v>0</v>
      </c>
      <c r="D32" s="671">
        <f t="shared" si="37"/>
        <v>60</v>
      </c>
      <c r="E32" s="672">
        <f t="shared" si="5"/>
        <v>0</v>
      </c>
      <c r="F32" s="673">
        <v>48.5</v>
      </c>
      <c r="G32" s="640"/>
      <c r="H32" s="719">
        <v>60.0</v>
      </c>
      <c r="I32" s="640"/>
      <c r="J32" s="642"/>
      <c r="K32" s="640"/>
      <c r="L32" s="642"/>
      <c r="M32" s="640"/>
      <c r="N32" s="642"/>
      <c r="O32" s="640"/>
      <c r="P32" s="642"/>
      <c r="Q32" s="640"/>
      <c r="R32" s="642"/>
      <c r="S32" s="640"/>
      <c r="T32" s="642"/>
      <c r="U32" s="640"/>
      <c r="V32" s="642"/>
      <c r="W32" s="640"/>
      <c r="X32" s="642"/>
      <c r="Y32" s="640"/>
      <c r="Z32" s="642"/>
      <c r="AA32" s="640"/>
      <c r="AB32" s="642"/>
      <c r="AC32" s="640"/>
      <c r="AD32" s="642"/>
      <c r="AE32" s="640"/>
      <c r="AF32" s="642"/>
      <c r="AG32" s="640"/>
      <c r="AH32" s="642"/>
      <c r="AI32" s="640"/>
      <c r="AJ32" s="642"/>
      <c r="AK32" s="640"/>
      <c r="AL32" s="642"/>
      <c r="AM32" s="640"/>
      <c r="AN32" s="642"/>
      <c r="AO32" s="640"/>
      <c r="AP32" s="642"/>
      <c r="AQ32" s="640"/>
      <c r="AR32" s="642"/>
      <c r="AS32" s="640"/>
      <c r="AT32" s="642"/>
      <c r="AU32" s="640"/>
      <c r="AV32" s="642"/>
      <c r="AW32" s="640"/>
      <c r="AX32" s="642"/>
      <c r="AY32" s="640"/>
      <c r="AZ32" s="642"/>
      <c r="BA32" s="640"/>
      <c r="BB32" s="642"/>
      <c r="BC32" s="640"/>
      <c r="BD32" s="642"/>
      <c r="BE32" s="640"/>
      <c r="BF32" s="642"/>
      <c r="BG32" s="640"/>
      <c r="BH32" s="642"/>
      <c r="BI32" s="640"/>
      <c r="BJ32" s="642"/>
      <c r="BK32" s="640"/>
      <c r="BL32" s="642"/>
      <c r="BM32" s="640"/>
      <c r="BN32" s="642"/>
      <c r="BO32" s="640"/>
      <c r="BP32" s="642"/>
      <c r="BQ32" s="643">
        <f t="shared" si="6"/>
        <v>2910</v>
      </c>
      <c r="BR32" s="644">
        <f t="shared" si="7"/>
        <v>0</v>
      </c>
      <c r="BS32" s="669">
        <f t="shared" si="8"/>
        <v>2910</v>
      </c>
      <c r="BT32" s="644">
        <f t="shared" si="9"/>
        <v>0</v>
      </c>
      <c r="BU32" s="645">
        <f t="shared" si="10"/>
        <v>2910</v>
      </c>
      <c r="BV32" s="338"/>
      <c r="BW32" s="338"/>
      <c r="BX32" s="338"/>
      <c r="BY32" s="338"/>
      <c r="BZ32" s="338"/>
      <c r="CA32" s="338"/>
    </row>
    <row r="33" ht="15.75" hidden="1" customHeight="1">
      <c r="A33" s="670" t="s">
        <v>654</v>
      </c>
      <c r="B33" s="737">
        <v>22.0</v>
      </c>
      <c r="C33" s="638">
        <f t="shared" ref="C33:D33" si="38">G33+I33+K33+M33+O33+Q33+S33+U33+W33+Y33+AA33+AC33+AE33+AG33+AI33+AK33+AM33+AO33+AQ33+AS33+AU33+AW33+AY33+BA33+BC33+BE33+BG33+BI33+BK33+BM33+BO33</f>
        <v>0</v>
      </c>
      <c r="D33" s="671">
        <f t="shared" si="38"/>
        <v>22</v>
      </c>
      <c r="E33" s="672">
        <f t="shared" si="5"/>
        <v>0</v>
      </c>
      <c r="F33" s="673">
        <v>47.0</v>
      </c>
      <c r="G33" s="640"/>
      <c r="H33" s="719">
        <v>22.0</v>
      </c>
      <c r="I33" s="640"/>
      <c r="J33" s="642"/>
      <c r="K33" s="640"/>
      <c r="L33" s="642"/>
      <c r="M33" s="640"/>
      <c r="N33" s="642"/>
      <c r="O33" s="640"/>
      <c r="P33" s="642"/>
      <c r="Q33" s="640"/>
      <c r="R33" s="642"/>
      <c r="S33" s="640"/>
      <c r="T33" s="642"/>
      <c r="U33" s="640"/>
      <c r="V33" s="642"/>
      <c r="W33" s="640"/>
      <c r="X33" s="642"/>
      <c r="Y33" s="640"/>
      <c r="Z33" s="642"/>
      <c r="AA33" s="640"/>
      <c r="AB33" s="642"/>
      <c r="AC33" s="640"/>
      <c r="AD33" s="642"/>
      <c r="AE33" s="640"/>
      <c r="AF33" s="642"/>
      <c r="AG33" s="640"/>
      <c r="AH33" s="642"/>
      <c r="AI33" s="640"/>
      <c r="AJ33" s="642"/>
      <c r="AK33" s="640"/>
      <c r="AL33" s="642"/>
      <c r="AM33" s="640"/>
      <c r="AN33" s="642"/>
      <c r="AO33" s="640"/>
      <c r="AP33" s="642"/>
      <c r="AQ33" s="640"/>
      <c r="AR33" s="642"/>
      <c r="AS33" s="640"/>
      <c r="AT33" s="642"/>
      <c r="AU33" s="640"/>
      <c r="AV33" s="642"/>
      <c r="AW33" s="640"/>
      <c r="AX33" s="642"/>
      <c r="AY33" s="640"/>
      <c r="AZ33" s="642"/>
      <c r="BA33" s="640"/>
      <c r="BB33" s="642"/>
      <c r="BC33" s="640"/>
      <c r="BD33" s="642"/>
      <c r="BE33" s="640"/>
      <c r="BF33" s="642"/>
      <c r="BG33" s="640"/>
      <c r="BH33" s="642"/>
      <c r="BI33" s="640"/>
      <c r="BJ33" s="642"/>
      <c r="BK33" s="640"/>
      <c r="BL33" s="642"/>
      <c r="BM33" s="640"/>
      <c r="BN33" s="642"/>
      <c r="BO33" s="640"/>
      <c r="BP33" s="642"/>
      <c r="BQ33" s="643">
        <f t="shared" si="6"/>
        <v>1034</v>
      </c>
      <c r="BR33" s="644">
        <f t="shared" si="7"/>
        <v>0</v>
      </c>
      <c r="BS33" s="669">
        <f t="shared" si="8"/>
        <v>1034</v>
      </c>
      <c r="BT33" s="644">
        <f t="shared" si="9"/>
        <v>0</v>
      </c>
      <c r="BU33" s="645">
        <f t="shared" si="10"/>
        <v>1034</v>
      </c>
      <c r="BV33" s="338"/>
      <c r="BW33" s="338"/>
      <c r="BX33" s="338"/>
      <c r="BY33" s="338"/>
      <c r="BZ33" s="338"/>
      <c r="CA33" s="338"/>
    </row>
    <row r="34" ht="15.75" hidden="1" customHeight="1">
      <c r="A34" s="670" t="s">
        <v>655</v>
      </c>
      <c r="B34" s="737">
        <v>20.0</v>
      </c>
      <c r="C34" s="638">
        <f t="shared" ref="C34:D34" si="39">G34+I34+K34+M34+O34+Q34+S34+U34+W34+Y34+AA34+AC34+AE34+AG34+AI34+AK34+AM34+AO34+AQ34+AS34+AU34+AW34+AY34+BA34+BC34+BE34+BG34+BI34+BK34+BM34+BO34</f>
        <v>0</v>
      </c>
      <c r="D34" s="671">
        <f t="shared" si="39"/>
        <v>20</v>
      </c>
      <c r="E34" s="672">
        <f t="shared" si="5"/>
        <v>0</v>
      </c>
      <c r="F34" s="673">
        <v>37.5</v>
      </c>
      <c r="G34" s="640"/>
      <c r="H34" s="719">
        <v>20.0</v>
      </c>
      <c r="I34" s="640"/>
      <c r="J34" s="642"/>
      <c r="K34" s="640"/>
      <c r="L34" s="642"/>
      <c r="M34" s="640"/>
      <c r="N34" s="642"/>
      <c r="O34" s="640"/>
      <c r="P34" s="642"/>
      <c r="Q34" s="640"/>
      <c r="R34" s="642"/>
      <c r="S34" s="640"/>
      <c r="T34" s="642"/>
      <c r="U34" s="640"/>
      <c r="V34" s="642"/>
      <c r="W34" s="640"/>
      <c r="X34" s="642"/>
      <c r="Y34" s="640"/>
      <c r="Z34" s="642"/>
      <c r="AA34" s="640"/>
      <c r="AB34" s="642"/>
      <c r="AC34" s="640"/>
      <c r="AD34" s="642"/>
      <c r="AE34" s="640"/>
      <c r="AF34" s="642"/>
      <c r="AG34" s="640"/>
      <c r="AH34" s="642"/>
      <c r="AI34" s="640"/>
      <c r="AJ34" s="642"/>
      <c r="AK34" s="640"/>
      <c r="AL34" s="642"/>
      <c r="AM34" s="640"/>
      <c r="AN34" s="642"/>
      <c r="AO34" s="640"/>
      <c r="AP34" s="642"/>
      <c r="AQ34" s="640"/>
      <c r="AR34" s="642"/>
      <c r="AS34" s="640"/>
      <c r="AT34" s="642"/>
      <c r="AU34" s="640"/>
      <c r="AV34" s="642"/>
      <c r="AW34" s="640"/>
      <c r="AX34" s="642"/>
      <c r="AY34" s="640"/>
      <c r="AZ34" s="642"/>
      <c r="BA34" s="640"/>
      <c r="BB34" s="642"/>
      <c r="BC34" s="640"/>
      <c r="BD34" s="642"/>
      <c r="BE34" s="640"/>
      <c r="BF34" s="642"/>
      <c r="BG34" s="640"/>
      <c r="BH34" s="642"/>
      <c r="BI34" s="640"/>
      <c r="BJ34" s="642"/>
      <c r="BK34" s="640"/>
      <c r="BL34" s="642"/>
      <c r="BM34" s="640"/>
      <c r="BN34" s="642"/>
      <c r="BO34" s="640"/>
      <c r="BP34" s="642"/>
      <c r="BQ34" s="643">
        <f t="shared" si="6"/>
        <v>750</v>
      </c>
      <c r="BR34" s="644">
        <f t="shared" si="7"/>
        <v>0</v>
      </c>
      <c r="BS34" s="669">
        <f t="shared" si="8"/>
        <v>750</v>
      </c>
      <c r="BT34" s="644">
        <f t="shared" si="9"/>
        <v>0</v>
      </c>
      <c r="BU34" s="645">
        <f t="shared" si="10"/>
        <v>750</v>
      </c>
      <c r="BV34" s="338"/>
      <c r="BW34" s="338"/>
      <c r="BX34" s="338"/>
      <c r="BY34" s="338"/>
      <c r="BZ34" s="338"/>
      <c r="CA34" s="338"/>
    </row>
    <row r="35" ht="15.75" hidden="1" customHeight="1">
      <c r="A35" s="670" t="s">
        <v>656</v>
      </c>
      <c r="B35" s="737">
        <v>15.0</v>
      </c>
      <c r="C35" s="638">
        <f t="shared" ref="C35:D35" si="40">G35+I35+K35+M35+O35+Q35+S35+U35+W35+Y35+AA35+AC35+AE35+AG35+AI35+AK35+AM35+AO35+AQ35+AS35+AU35+AW35+AY35+BA35+BC35+BE35+BG35+BI35+BK35+BM35+BO35</f>
        <v>0</v>
      </c>
      <c r="D35" s="671">
        <f t="shared" si="40"/>
        <v>15</v>
      </c>
      <c r="E35" s="672">
        <f t="shared" si="5"/>
        <v>0</v>
      </c>
      <c r="F35" s="673">
        <v>39.0</v>
      </c>
      <c r="G35" s="640"/>
      <c r="H35" s="719">
        <v>15.0</v>
      </c>
      <c r="I35" s="640"/>
      <c r="J35" s="642"/>
      <c r="K35" s="640"/>
      <c r="L35" s="642"/>
      <c r="M35" s="640"/>
      <c r="N35" s="642"/>
      <c r="O35" s="640"/>
      <c r="P35" s="642"/>
      <c r="Q35" s="640"/>
      <c r="R35" s="642"/>
      <c r="S35" s="640"/>
      <c r="T35" s="642"/>
      <c r="U35" s="640"/>
      <c r="V35" s="642"/>
      <c r="W35" s="640"/>
      <c r="X35" s="642"/>
      <c r="Y35" s="640"/>
      <c r="Z35" s="642"/>
      <c r="AA35" s="640"/>
      <c r="AB35" s="642"/>
      <c r="AC35" s="640"/>
      <c r="AD35" s="642"/>
      <c r="AE35" s="640"/>
      <c r="AF35" s="642"/>
      <c r="AG35" s="640"/>
      <c r="AH35" s="642"/>
      <c r="AI35" s="640"/>
      <c r="AJ35" s="642"/>
      <c r="AK35" s="640"/>
      <c r="AL35" s="642"/>
      <c r="AM35" s="640"/>
      <c r="AN35" s="642"/>
      <c r="AO35" s="640"/>
      <c r="AP35" s="642"/>
      <c r="AQ35" s="640"/>
      <c r="AR35" s="642"/>
      <c r="AS35" s="640"/>
      <c r="AT35" s="642"/>
      <c r="AU35" s="640"/>
      <c r="AV35" s="642"/>
      <c r="AW35" s="640"/>
      <c r="AX35" s="642"/>
      <c r="AY35" s="640"/>
      <c r="AZ35" s="642"/>
      <c r="BA35" s="640"/>
      <c r="BB35" s="642"/>
      <c r="BC35" s="640"/>
      <c r="BD35" s="642"/>
      <c r="BE35" s="640"/>
      <c r="BF35" s="642"/>
      <c r="BG35" s="640"/>
      <c r="BH35" s="642"/>
      <c r="BI35" s="640"/>
      <c r="BJ35" s="642"/>
      <c r="BK35" s="640"/>
      <c r="BL35" s="642"/>
      <c r="BM35" s="640"/>
      <c r="BN35" s="642"/>
      <c r="BO35" s="640"/>
      <c r="BP35" s="642"/>
      <c r="BQ35" s="643">
        <f t="shared" si="6"/>
        <v>585</v>
      </c>
      <c r="BR35" s="644">
        <f t="shared" si="7"/>
        <v>0</v>
      </c>
      <c r="BS35" s="669">
        <f t="shared" si="8"/>
        <v>585</v>
      </c>
      <c r="BT35" s="644">
        <f t="shared" si="9"/>
        <v>0</v>
      </c>
      <c r="BU35" s="645">
        <f t="shared" si="10"/>
        <v>585</v>
      </c>
      <c r="BV35" s="338"/>
      <c r="BW35" s="338"/>
      <c r="BX35" s="338"/>
      <c r="BY35" s="338"/>
      <c r="BZ35" s="338"/>
      <c r="CA35" s="338"/>
    </row>
    <row r="36" ht="15.75" hidden="1" customHeight="1">
      <c r="A36" s="670" t="s">
        <v>657</v>
      </c>
      <c r="B36" s="737">
        <v>90.0</v>
      </c>
      <c r="C36" s="638">
        <f t="shared" ref="C36:D36" si="41">G36+I36+K36+M36+O36+Q36+S36+U36+W36+Y36+AA36+AC36+AE36+AG36+AI36+AK36+AM36+AO36+AQ36+AS36+AU36+AW36+AY36+BA36+BC36+BE36+BG36+BI36+BK36+BM36+BO36</f>
        <v>0</v>
      </c>
      <c r="D36" s="671">
        <f t="shared" si="41"/>
        <v>90</v>
      </c>
      <c r="E36" s="672">
        <f t="shared" si="5"/>
        <v>0</v>
      </c>
      <c r="F36" s="673">
        <v>43.0</v>
      </c>
      <c r="G36" s="640"/>
      <c r="H36" s="719">
        <v>90.0</v>
      </c>
      <c r="I36" s="640"/>
      <c r="J36" s="642"/>
      <c r="K36" s="640"/>
      <c r="L36" s="642"/>
      <c r="M36" s="640"/>
      <c r="N36" s="642"/>
      <c r="O36" s="640"/>
      <c r="P36" s="642"/>
      <c r="Q36" s="640"/>
      <c r="R36" s="642"/>
      <c r="S36" s="640"/>
      <c r="T36" s="642"/>
      <c r="U36" s="640"/>
      <c r="V36" s="642"/>
      <c r="W36" s="640"/>
      <c r="X36" s="642"/>
      <c r="Y36" s="640"/>
      <c r="Z36" s="642"/>
      <c r="AA36" s="640"/>
      <c r="AB36" s="642"/>
      <c r="AC36" s="640"/>
      <c r="AD36" s="642"/>
      <c r="AE36" s="640"/>
      <c r="AF36" s="642"/>
      <c r="AG36" s="640"/>
      <c r="AH36" s="642"/>
      <c r="AI36" s="640"/>
      <c r="AJ36" s="642"/>
      <c r="AK36" s="640"/>
      <c r="AL36" s="642"/>
      <c r="AM36" s="640"/>
      <c r="AN36" s="642"/>
      <c r="AO36" s="640"/>
      <c r="AP36" s="642"/>
      <c r="AQ36" s="640"/>
      <c r="AR36" s="642"/>
      <c r="AS36" s="640"/>
      <c r="AT36" s="642"/>
      <c r="AU36" s="640"/>
      <c r="AV36" s="642"/>
      <c r="AW36" s="640"/>
      <c r="AX36" s="642"/>
      <c r="AY36" s="640"/>
      <c r="AZ36" s="642"/>
      <c r="BA36" s="640"/>
      <c r="BB36" s="642"/>
      <c r="BC36" s="640"/>
      <c r="BD36" s="642"/>
      <c r="BE36" s="640"/>
      <c r="BF36" s="642"/>
      <c r="BG36" s="640"/>
      <c r="BH36" s="642"/>
      <c r="BI36" s="640"/>
      <c r="BJ36" s="642"/>
      <c r="BK36" s="640"/>
      <c r="BL36" s="642"/>
      <c r="BM36" s="640"/>
      <c r="BN36" s="642"/>
      <c r="BO36" s="640"/>
      <c r="BP36" s="642"/>
      <c r="BQ36" s="643">
        <f t="shared" si="6"/>
        <v>3870</v>
      </c>
      <c r="BR36" s="644">
        <f t="shared" si="7"/>
        <v>0</v>
      </c>
      <c r="BS36" s="669">
        <f t="shared" si="8"/>
        <v>3870</v>
      </c>
      <c r="BT36" s="644">
        <f t="shared" si="9"/>
        <v>0</v>
      </c>
      <c r="BU36" s="645">
        <f t="shared" si="10"/>
        <v>3870</v>
      </c>
      <c r="BV36" s="338"/>
      <c r="BW36" s="338"/>
      <c r="BX36" s="338"/>
      <c r="BY36" s="338"/>
      <c r="BZ36" s="338"/>
      <c r="CA36" s="338"/>
    </row>
    <row r="37" ht="15.75" hidden="1" customHeight="1">
      <c r="A37" s="670" t="s">
        <v>658</v>
      </c>
      <c r="B37" s="737">
        <v>45.0</v>
      </c>
      <c r="C37" s="638">
        <f t="shared" ref="C37:D37" si="42">G37+I37+K37+M37+O37+Q37+S37+U37+W37+Y37+AA37+AC37+AE37+AG37+AI37+AK37+AM37+AO37+AQ37+AS37+AU37+AW37+AY37+BA37+BC37+BE37+BG37+BI37+BK37+BM37+BO37</f>
        <v>0</v>
      </c>
      <c r="D37" s="671">
        <f t="shared" si="42"/>
        <v>45</v>
      </c>
      <c r="E37" s="672">
        <f t="shared" si="5"/>
        <v>0</v>
      </c>
      <c r="F37" s="673">
        <v>43.0</v>
      </c>
      <c r="G37" s="640"/>
      <c r="H37" s="719">
        <v>45.0</v>
      </c>
      <c r="I37" s="640"/>
      <c r="J37" s="642"/>
      <c r="K37" s="640"/>
      <c r="L37" s="642"/>
      <c r="M37" s="640"/>
      <c r="N37" s="642"/>
      <c r="O37" s="640"/>
      <c r="P37" s="642"/>
      <c r="Q37" s="640"/>
      <c r="R37" s="642"/>
      <c r="S37" s="640"/>
      <c r="T37" s="642"/>
      <c r="U37" s="640"/>
      <c r="V37" s="642"/>
      <c r="W37" s="640"/>
      <c r="X37" s="642"/>
      <c r="Y37" s="640"/>
      <c r="Z37" s="642"/>
      <c r="AA37" s="640"/>
      <c r="AB37" s="642"/>
      <c r="AC37" s="640"/>
      <c r="AD37" s="642"/>
      <c r="AE37" s="640"/>
      <c r="AF37" s="642"/>
      <c r="AG37" s="640"/>
      <c r="AH37" s="642"/>
      <c r="AI37" s="640"/>
      <c r="AJ37" s="642"/>
      <c r="AK37" s="640"/>
      <c r="AL37" s="642"/>
      <c r="AM37" s="640"/>
      <c r="AN37" s="642"/>
      <c r="AO37" s="640"/>
      <c r="AP37" s="642"/>
      <c r="AQ37" s="640"/>
      <c r="AR37" s="642"/>
      <c r="AS37" s="640"/>
      <c r="AT37" s="642"/>
      <c r="AU37" s="640"/>
      <c r="AV37" s="642"/>
      <c r="AW37" s="640"/>
      <c r="AX37" s="642"/>
      <c r="AY37" s="640"/>
      <c r="AZ37" s="642"/>
      <c r="BA37" s="640"/>
      <c r="BB37" s="642"/>
      <c r="BC37" s="640"/>
      <c r="BD37" s="642"/>
      <c r="BE37" s="640"/>
      <c r="BF37" s="642"/>
      <c r="BG37" s="640"/>
      <c r="BH37" s="642"/>
      <c r="BI37" s="640"/>
      <c r="BJ37" s="642"/>
      <c r="BK37" s="640"/>
      <c r="BL37" s="642"/>
      <c r="BM37" s="640"/>
      <c r="BN37" s="642"/>
      <c r="BO37" s="640"/>
      <c r="BP37" s="642"/>
      <c r="BQ37" s="643">
        <f t="shared" si="6"/>
        <v>1935</v>
      </c>
      <c r="BR37" s="644">
        <f t="shared" si="7"/>
        <v>0</v>
      </c>
      <c r="BS37" s="669">
        <f t="shared" si="8"/>
        <v>1935</v>
      </c>
      <c r="BT37" s="644">
        <f t="shared" si="9"/>
        <v>0</v>
      </c>
      <c r="BU37" s="645">
        <f t="shared" si="10"/>
        <v>1935</v>
      </c>
      <c r="BV37" s="338"/>
      <c r="BW37" s="338"/>
      <c r="BX37" s="338"/>
      <c r="BY37" s="338"/>
      <c r="BZ37" s="338"/>
      <c r="CA37" s="338"/>
    </row>
    <row r="38" ht="15.75" customHeight="1">
      <c r="A38" s="670" t="s">
        <v>659</v>
      </c>
      <c r="B38" s="737">
        <v>178.0</v>
      </c>
      <c r="C38" s="638">
        <f t="shared" ref="C38:D38" si="43">G38+I38+K38+M38+O38+Q38+S38+U38+W38+Y38+AA38+AC38+AE38+AG38+AI38+AK38+AM38+AO38+AQ38+AS38+AU38+AW38+AY38+BA38+BC38+BE38+BG38+BI38+BK38+BM38+BO38</f>
        <v>0</v>
      </c>
      <c r="D38" s="671">
        <f t="shared" si="43"/>
        <v>0</v>
      </c>
      <c r="E38" s="672">
        <f t="shared" si="5"/>
        <v>178</v>
      </c>
      <c r="F38" s="673">
        <v>45.4</v>
      </c>
      <c r="G38" s="640"/>
      <c r="H38" s="642"/>
      <c r="I38" s="640"/>
      <c r="J38" s="642"/>
      <c r="K38" s="640"/>
      <c r="L38" s="642"/>
      <c r="M38" s="640"/>
      <c r="N38" s="642"/>
      <c r="O38" s="640"/>
      <c r="P38" s="642"/>
      <c r="Q38" s="640"/>
      <c r="R38" s="642"/>
      <c r="S38" s="640"/>
      <c r="T38" s="642"/>
      <c r="U38" s="640"/>
      <c r="V38" s="642"/>
      <c r="W38" s="640"/>
      <c r="X38" s="642"/>
      <c r="Y38" s="640"/>
      <c r="Z38" s="642"/>
      <c r="AA38" s="640"/>
      <c r="AB38" s="642"/>
      <c r="AC38" s="640"/>
      <c r="AD38" s="642"/>
      <c r="AE38" s="640"/>
      <c r="AF38" s="642"/>
      <c r="AG38" s="640"/>
      <c r="AH38" s="642"/>
      <c r="AI38" s="640"/>
      <c r="AJ38" s="642"/>
      <c r="AK38" s="640"/>
      <c r="AL38" s="642"/>
      <c r="AM38" s="640"/>
      <c r="AN38" s="642"/>
      <c r="AO38" s="640"/>
      <c r="AP38" s="642"/>
      <c r="AQ38" s="640"/>
      <c r="AR38" s="642"/>
      <c r="AS38" s="640"/>
      <c r="AT38" s="642"/>
      <c r="AU38" s="640"/>
      <c r="AV38" s="642"/>
      <c r="AW38" s="640"/>
      <c r="AX38" s="642"/>
      <c r="AY38" s="640"/>
      <c r="AZ38" s="642"/>
      <c r="BA38" s="640"/>
      <c r="BB38" s="642"/>
      <c r="BC38" s="640"/>
      <c r="BD38" s="642"/>
      <c r="BE38" s="640"/>
      <c r="BF38" s="642"/>
      <c r="BG38" s="640"/>
      <c r="BH38" s="642"/>
      <c r="BI38" s="640"/>
      <c r="BJ38" s="642"/>
      <c r="BK38" s="640"/>
      <c r="BL38" s="642"/>
      <c r="BM38" s="640"/>
      <c r="BN38" s="642"/>
      <c r="BO38" s="640"/>
      <c r="BP38" s="642"/>
      <c r="BQ38" s="643">
        <f t="shared" si="6"/>
        <v>8081.2</v>
      </c>
      <c r="BR38" s="644">
        <f t="shared" si="7"/>
        <v>0</v>
      </c>
      <c r="BS38" s="669">
        <f t="shared" si="8"/>
        <v>0</v>
      </c>
      <c r="BT38" s="644">
        <f t="shared" si="9"/>
        <v>8081.2</v>
      </c>
      <c r="BU38" s="645">
        <f t="shared" si="10"/>
        <v>0</v>
      </c>
      <c r="BV38" s="338"/>
      <c r="BW38" s="338"/>
      <c r="BX38" s="338"/>
      <c r="BY38" s="338"/>
      <c r="BZ38" s="338"/>
      <c r="CA38" s="338"/>
    </row>
    <row r="39" ht="15.75" customHeight="1">
      <c r="A39" s="670" t="s">
        <v>660</v>
      </c>
      <c r="B39" s="737">
        <v>250.0</v>
      </c>
      <c r="C39" s="638">
        <f t="shared" ref="C39:D39" si="44">G39+I39+K39+M39+O39+Q39+S39+U39+W39+Y39+AA39+AC39+AE39+AG39+AI39+AK39+AM39+AO39+AQ39+AS39+AU39+AW39+AY39+BA39+BC39+BE39+BG39+BI39+BK39+BM39+BO39</f>
        <v>0</v>
      </c>
      <c r="D39" s="671">
        <f t="shared" si="44"/>
        <v>0</v>
      </c>
      <c r="E39" s="672">
        <f t="shared" si="5"/>
        <v>250</v>
      </c>
      <c r="F39" s="673">
        <v>40.0</v>
      </c>
      <c r="G39" s="640"/>
      <c r="H39" s="642"/>
      <c r="I39" s="640"/>
      <c r="J39" s="642"/>
      <c r="K39" s="640"/>
      <c r="L39" s="642"/>
      <c r="M39" s="640"/>
      <c r="N39" s="642"/>
      <c r="O39" s="640"/>
      <c r="P39" s="642"/>
      <c r="Q39" s="640"/>
      <c r="R39" s="642"/>
      <c r="S39" s="640"/>
      <c r="T39" s="642"/>
      <c r="U39" s="640"/>
      <c r="V39" s="642"/>
      <c r="W39" s="640"/>
      <c r="X39" s="642"/>
      <c r="Y39" s="640"/>
      <c r="Z39" s="642"/>
      <c r="AA39" s="640"/>
      <c r="AB39" s="642"/>
      <c r="AC39" s="640"/>
      <c r="AD39" s="642"/>
      <c r="AE39" s="640"/>
      <c r="AF39" s="642"/>
      <c r="AG39" s="640"/>
      <c r="AH39" s="642"/>
      <c r="AI39" s="640"/>
      <c r="AJ39" s="642"/>
      <c r="AK39" s="640"/>
      <c r="AL39" s="642"/>
      <c r="AM39" s="640"/>
      <c r="AN39" s="642"/>
      <c r="AO39" s="640"/>
      <c r="AP39" s="642"/>
      <c r="AQ39" s="640"/>
      <c r="AR39" s="642"/>
      <c r="AS39" s="640"/>
      <c r="AT39" s="642"/>
      <c r="AU39" s="640"/>
      <c r="AV39" s="642"/>
      <c r="AW39" s="640"/>
      <c r="AX39" s="642"/>
      <c r="AY39" s="640"/>
      <c r="AZ39" s="642"/>
      <c r="BA39" s="640"/>
      <c r="BB39" s="642"/>
      <c r="BC39" s="640"/>
      <c r="BD39" s="642"/>
      <c r="BE39" s="640"/>
      <c r="BF39" s="642"/>
      <c r="BG39" s="640"/>
      <c r="BH39" s="642"/>
      <c r="BI39" s="640"/>
      <c r="BJ39" s="642"/>
      <c r="BK39" s="640"/>
      <c r="BL39" s="642"/>
      <c r="BM39" s="640"/>
      <c r="BN39" s="642"/>
      <c r="BO39" s="640"/>
      <c r="BP39" s="642"/>
      <c r="BQ39" s="643">
        <f t="shared" si="6"/>
        <v>10000</v>
      </c>
      <c r="BR39" s="644">
        <f t="shared" si="7"/>
        <v>0</v>
      </c>
      <c r="BS39" s="669">
        <f t="shared" si="8"/>
        <v>0</v>
      </c>
      <c r="BT39" s="644">
        <f t="shared" si="9"/>
        <v>10000</v>
      </c>
      <c r="BU39" s="645">
        <f t="shared" si="10"/>
        <v>0</v>
      </c>
      <c r="BV39" s="338"/>
      <c r="BW39" s="338"/>
      <c r="BX39" s="338"/>
      <c r="BY39" s="338"/>
      <c r="BZ39" s="338"/>
      <c r="CA39" s="338"/>
    </row>
    <row r="40" ht="15.75" customHeight="1">
      <c r="A40" s="670" t="s">
        <v>661</v>
      </c>
      <c r="B40" s="737">
        <v>1050.0</v>
      </c>
      <c r="C40" s="638">
        <f t="shared" ref="C40:D40" si="45">G40+I40+K40+M40+O40+Q40+S40+U40+W40+Y40+AA40+AC40+AE40+AG40+AI40+AK40+AM40+AO40+AQ40+AS40+AU40+AW40+AY40+BA40+BC40+BE40+BG40+BI40+BK40+BM40+BO40</f>
        <v>0</v>
      </c>
      <c r="D40" s="671">
        <f t="shared" si="45"/>
        <v>0</v>
      </c>
      <c r="E40" s="672">
        <f t="shared" si="5"/>
        <v>1050</v>
      </c>
      <c r="F40" s="673">
        <v>39.0</v>
      </c>
      <c r="G40" s="640"/>
      <c r="H40" s="642"/>
      <c r="I40" s="640"/>
      <c r="J40" s="642"/>
      <c r="K40" s="640"/>
      <c r="L40" s="642"/>
      <c r="M40" s="640"/>
      <c r="N40" s="642"/>
      <c r="O40" s="640"/>
      <c r="P40" s="642"/>
      <c r="Q40" s="640"/>
      <c r="R40" s="642"/>
      <c r="S40" s="640"/>
      <c r="T40" s="642"/>
      <c r="U40" s="640"/>
      <c r="V40" s="642"/>
      <c r="W40" s="640"/>
      <c r="X40" s="642"/>
      <c r="Y40" s="640"/>
      <c r="Z40" s="642"/>
      <c r="AA40" s="640"/>
      <c r="AB40" s="642"/>
      <c r="AC40" s="640"/>
      <c r="AD40" s="642"/>
      <c r="AE40" s="640"/>
      <c r="AF40" s="642"/>
      <c r="AG40" s="640"/>
      <c r="AH40" s="642"/>
      <c r="AI40" s="640"/>
      <c r="AJ40" s="642"/>
      <c r="AK40" s="640"/>
      <c r="AL40" s="642"/>
      <c r="AM40" s="640"/>
      <c r="AN40" s="642"/>
      <c r="AO40" s="640"/>
      <c r="AP40" s="642"/>
      <c r="AQ40" s="640"/>
      <c r="AR40" s="642"/>
      <c r="AS40" s="640"/>
      <c r="AT40" s="642"/>
      <c r="AU40" s="640"/>
      <c r="AV40" s="642"/>
      <c r="AW40" s="640"/>
      <c r="AX40" s="642"/>
      <c r="AY40" s="640"/>
      <c r="AZ40" s="642"/>
      <c r="BA40" s="640"/>
      <c r="BB40" s="642"/>
      <c r="BC40" s="640"/>
      <c r="BD40" s="642"/>
      <c r="BE40" s="640"/>
      <c r="BF40" s="642"/>
      <c r="BG40" s="640"/>
      <c r="BH40" s="642"/>
      <c r="BI40" s="640"/>
      <c r="BJ40" s="642"/>
      <c r="BK40" s="640"/>
      <c r="BL40" s="642"/>
      <c r="BM40" s="640"/>
      <c r="BN40" s="642"/>
      <c r="BO40" s="640"/>
      <c r="BP40" s="642"/>
      <c r="BQ40" s="643">
        <f t="shared" si="6"/>
        <v>40950</v>
      </c>
      <c r="BR40" s="644">
        <f t="shared" si="7"/>
        <v>0</v>
      </c>
      <c r="BS40" s="669">
        <f t="shared" si="8"/>
        <v>0</v>
      </c>
      <c r="BT40" s="644">
        <f t="shared" si="9"/>
        <v>40950</v>
      </c>
      <c r="BU40" s="645">
        <f t="shared" si="10"/>
        <v>0</v>
      </c>
      <c r="BV40" s="338"/>
      <c r="BW40" s="338"/>
      <c r="BX40" s="338"/>
      <c r="BY40" s="338"/>
      <c r="BZ40" s="338"/>
      <c r="CA40" s="338"/>
    </row>
    <row r="41" ht="15.75" customHeight="1">
      <c r="A41" s="670" t="s">
        <v>662</v>
      </c>
      <c r="B41" s="737">
        <v>300.0</v>
      </c>
      <c r="C41" s="638">
        <f t="shared" ref="C41:D41" si="46">G41+I41+K41+M41+O41+Q41+S41+U41+W41+Y41+AA41+AC41+AE41+AG41+AI41+AK41+AM41+AO41+AQ41+AS41+AU41+AW41+AY41+BA41+BC41+BE41+BG41+BI41+BK41+BM41+BO41</f>
        <v>0</v>
      </c>
      <c r="D41" s="671">
        <f t="shared" si="46"/>
        <v>0</v>
      </c>
      <c r="E41" s="672">
        <f t="shared" si="5"/>
        <v>300</v>
      </c>
      <c r="F41" s="673">
        <v>39.0</v>
      </c>
      <c r="G41" s="640"/>
      <c r="H41" s="642"/>
      <c r="I41" s="640"/>
      <c r="J41" s="642"/>
      <c r="K41" s="640"/>
      <c r="L41" s="642"/>
      <c r="M41" s="640"/>
      <c r="N41" s="642"/>
      <c r="O41" s="640"/>
      <c r="P41" s="642"/>
      <c r="Q41" s="640"/>
      <c r="R41" s="642"/>
      <c r="S41" s="640"/>
      <c r="T41" s="642"/>
      <c r="U41" s="640"/>
      <c r="V41" s="642"/>
      <c r="W41" s="640"/>
      <c r="X41" s="642"/>
      <c r="Y41" s="640"/>
      <c r="Z41" s="642"/>
      <c r="AA41" s="640"/>
      <c r="AB41" s="642"/>
      <c r="AC41" s="640"/>
      <c r="AD41" s="642"/>
      <c r="AE41" s="640"/>
      <c r="AF41" s="642"/>
      <c r="AG41" s="640"/>
      <c r="AH41" s="642"/>
      <c r="AI41" s="640"/>
      <c r="AJ41" s="642"/>
      <c r="AK41" s="640"/>
      <c r="AL41" s="642"/>
      <c r="AM41" s="640"/>
      <c r="AN41" s="642"/>
      <c r="AO41" s="640"/>
      <c r="AP41" s="642"/>
      <c r="AQ41" s="640"/>
      <c r="AR41" s="642"/>
      <c r="AS41" s="640"/>
      <c r="AT41" s="642"/>
      <c r="AU41" s="640"/>
      <c r="AV41" s="642"/>
      <c r="AW41" s="640"/>
      <c r="AX41" s="642"/>
      <c r="AY41" s="640"/>
      <c r="AZ41" s="642"/>
      <c r="BA41" s="640"/>
      <c r="BB41" s="642"/>
      <c r="BC41" s="640"/>
      <c r="BD41" s="642"/>
      <c r="BE41" s="640"/>
      <c r="BF41" s="642"/>
      <c r="BG41" s="640"/>
      <c r="BH41" s="642"/>
      <c r="BI41" s="640"/>
      <c r="BJ41" s="642"/>
      <c r="BK41" s="640"/>
      <c r="BL41" s="642"/>
      <c r="BM41" s="640"/>
      <c r="BN41" s="642"/>
      <c r="BO41" s="640"/>
      <c r="BP41" s="642"/>
      <c r="BQ41" s="643">
        <f t="shared" si="6"/>
        <v>11700</v>
      </c>
      <c r="BR41" s="644">
        <f t="shared" si="7"/>
        <v>0</v>
      </c>
      <c r="BS41" s="669">
        <f t="shared" si="8"/>
        <v>0</v>
      </c>
      <c r="BT41" s="644">
        <f t="shared" si="9"/>
        <v>11700</v>
      </c>
      <c r="BU41" s="645">
        <f t="shared" si="10"/>
        <v>0</v>
      </c>
      <c r="BV41" s="338"/>
      <c r="BW41" s="338"/>
      <c r="BX41" s="338"/>
      <c r="BY41" s="338"/>
      <c r="BZ41" s="338"/>
      <c r="CA41" s="338"/>
    </row>
    <row r="42" ht="15.75" hidden="1" customHeight="1">
      <c r="A42" s="670" t="s">
        <v>336</v>
      </c>
      <c r="B42" s="737">
        <v>0.0</v>
      </c>
      <c r="C42" s="638">
        <f t="shared" ref="C42:D42" si="47">G42+I42+K42+M42+O42+Q42+S42+U42+W42+Y42+AA42+AC42+AE42+AG42+AI42+AK42+AM42+AO42+AQ42+AS42+AU42+AW42+AY42+BA42+BC42+BE42+BG42+BI42+BK42+BM42+BO42</f>
        <v>0</v>
      </c>
      <c r="D42" s="671">
        <f t="shared" si="47"/>
        <v>0</v>
      </c>
      <c r="E42" s="672">
        <f t="shared" si="5"/>
        <v>0</v>
      </c>
      <c r="F42" s="673">
        <v>43.0</v>
      </c>
      <c r="G42" s="640"/>
      <c r="H42" s="642"/>
      <c r="I42" s="640"/>
      <c r="J42" s="642"/>
      <c r="K42" s="640"/>
      <c r="L42" s="642"/>
      <c r="M42" s="640"/>
      <c r="N42" s="642"/>
      <c r="O42" s="640"/>
      <c r="P42" s="642"/>
      <c r="Q42" s="640"/>
      <c r="R42" s="642"/>
      <c r="S42" s="640"/>
      <c r="T42" s="642"/>
      <c r="U42" s="640"/>
      <c r="V42" s="642"/>
      <c r="W42" s="640"/>
      <c r="X42" s="642"/>
      <c r="Y42" s="640"/>
      <c r="Z42" s="642"/>
      <c r="AA42" s="640"/>
      <c r="AB42" s="642"/>
      <c r="AC42" s="640"/>
      <c r="AD42" s="642"/>
      <c r="AE42" s="640"/>
      <c r="AF42" s="642"/>
      <c r="AG42" s="640"/>
      <c r="AH42" s="642"/>
      <c r="AI42" s="640"/>
      <c r="AJ42" s="642"/>
      <c r="AK42" s="640"/>
      <c r="AL42" s="642"/>
      <c r="AM42" s="640"/>
      <c r="AN42" s="642"/>
      <c r="AO42" s="640"/>
      <c r="AP42" s="642"/>
      <c r="AQ42" s="640"/>
      <c r="AR42" s="642"/>
      <c r="AS42" s="640"/>
      <c r="AT42" s="642"/>
      <c r="AU42" s="640"/>
      <c r="AV42" s="642"/>
      <c r="AW42" s="640"/>
      <c r="AX42" s="642"/>
      <c r="AY42" s="640"/>
      <c r="AZ42" s="642"/>
      <c r="BA42" s="640"/>
      <c r="BB42" s="642"/>
      <c r="BC42" s="640"/>
      <c r="BD42" s="642"/>
      <c r="BE42" s="640"/>
      <c r="BF42" s="642"/>
      <c r="BG42" s="640"/>
      <c r="BH42" s="642"/>
      <c r="BI42" s="640"/>
      <c r="BJ42" s="642"/>
      <c r="BK42" s="640"/>
      <c r="BL42" s="642"/>
      <c r="BM42" s="640"/>
      <c r="BN42" s="642"/>
      <c r="BO42" s="640"/>
      <c r="BP42" s="642"/>
      <c r="BQ42" s="643">
        <f t="shared" si="6"/>
        <v>0</v>
      </c>
      <c r="BR42" s="644">
        <f t="shared" si="7"/>
        <v>0</v>
      </c>
      <c r="BS42" s="669">
        <f t="shared" si="8"/>
        <v>0</v>
      </c>
      <c r="BT42" s="644">
        <f t="shared" si="9"/>
        <v>0</v>
      </c>
      <c r="BU42" s="645">
        <f t="shared" si="10"/>
        <v>0</v>
      </c>
      <c r="BV42" s="338"/>
      <c r="BW42" s="338"/>
      <c r="BX42" s="338"/>
      <c r="BY42" s="338"/>
      <c r="BZ42" s="338"/>
      <c r="CA42" s="338"/>
    </row>
    <row r="43" ht="15.75" customHeight="1">
      <c r="A43" s="501" t="s">
        <v>663</v>
      </c>
      <c r="B43" s="737">
        <v>230.0</v>
      </c>
      <c r="C43" s="638">
        <f t="shared" ref="C43:D43" si="48">G43+I43+K43+M43+O43+Q43+S43+U43+W43+Y43+AA43+AC43+AE43+AG43+AI43+AK43+AM43+AO43+AQ43+AS43+AU43+AW43+AY43+BA43+BC43+BE43+BG43+BI43+BK43+BM43+BO43</f>
        <v>0</v>
      </c>
      <c r="D43" s="671">
        <f t="shared" si="48"/>
        <v>0</v>
      </c>
      <c r="E43" s="672">
        <f t="shared" si="5"/>
        <v>230</v>
      </c>
      <c r="F43" s="673">
        <v>55.0</v>
      </c>
      <c r="G43" s="640"/>
      <c r="H43" s="642"/>
      <c r="I43" s="640"/>
      <c r="J43" s="642"/>
      <c r="K43" s="640"/>
      <c r="L43" s="642"/>
      <c r="M43" s="640"/>
      <c r="N43" s="642"/>
      <c r="O43" s="640"/>
      <c r="P43" s="642"/>
      <c r="Q43" s="640"/>
      <c r="R43" s="642"/>
      <c r="S43" s="640"/>
      <c r="T43" s="642"/>
      <c r="U43" s="640"/>
      <c r="V43" s="642"/>
      <c r="W43" s="640"/>
      <c r="X43" s="642"/>
      <c r="Y43" s="640"/>
      <c r="Z43" s="642"/>
      <c r="AA43" s="640"/>
      <c r="AB43" s="642"/>
      <c r="AC43" s="640"/>
      <c r="AD43" s="642"/>
      <c r="AE43" s="640"/>
      <c r="AF43" s="642"/>
      <c r="AG43" s="640"/>
      <c r="AH43" s="642"/>
      <c r="AI43" s="640"/>
      <c r="AJ43" s="642"/>
      <c r="AK43" s="640"/>
      <c r="AL43" s="642"/>
      <c r="AM43" s="640"/>
      <c r="AN43" s="642"/>
      <c r="AO43" s="640"/>
      <c r="AP43" s="642"/>
      <c r="AQ43" s="640"/>
      <c r="AR43" s="642"/>
      <c r="AS43" s="640"/>
      <c r="AT43" s="642"/>
      <c r="AU43" s="640"/>
      <c r="AV43" s="642"/>
      <c r="AW43" s="640"/>
      <c r="AX43" s="642"/>
      <c r="AY43" s="640"/>
      <c r="AZ43" s="642"/>
      <c r="BA43" s="640"/>
      <c r="BB43" s="642"/>
      <c r="BC43" s="640"/>
      <c r="BD43" s="642"/>
      <c r="BE43" s="640"/>
      <c r="BF43" s="642"/>
      <c r="BG43" s="640"/>
      <c r="BH43" s="642"/>
      <c r="BI43" s="640"/>
      <c r="BJ43" s="642"/>
      <c r="BK43" s="640"/>
      <c r="BL43" s="642"/>
      <c r="BM43" s="640"/>
      <c r="BN43" s="642"/>
      <c r="BO43" s="640"/>
      <c r="BP43" s="642"/>
      <c r="BQ43" s="643">
        <f t="shared" si="6"/>
        <v>12650</v>
      </c>
      <c r="BR43" s="644">
        <f t="shared" si="7"/>
        <v>0</v>
      </c>
      <c r="BS43" s="669">
        <f t="shared" si="8"/>
        <v>0</v>
      </c>
      <c r="BT43" s="644">
        <f t="shared" si="9"/>
        <v>12650</v>
      </c>
      <c r="BU43" s="645">
        <f t="shared" si="10"/>
        <v>0</v>
      </c>
      <c r="BV43" s="338"/>
      <c r="BW43" s="338"/>
      <c r="BX43" s="338"/>
      <c r="BY43" s="338"/>
      <c r="BZ43" s="338"/>
      <c r="CA43" s="338"/>
    </row>
    <row r="44" ht="15.75" customHeight="1">
      <c r="A44" s="746" t="s">
        <v>664</v>
      </c>
      <c r="B44" s="748">
        <v>2110.0</v>
      </c>
      <c r="C44" s="638">
        <f t="shared" ref="C44:D44" si="49">G44+I44+K44+M44+O44+Q44+S44+U44+W44+Y44+AA44+AC44+AE44+AG44+AI44+AK44+AM44+AO44+AQ44+AS44+AU44+AW44+AY44+BA44+BC44+BE44+BG44+BI44+BK44+BM44+BO44</f>
        <v>0</v>
      </c>
      <c r="D44" s="671">
        <f t="shared" si="49"/>
        <v>0</v>
      </c>
      <c r="E44" s="672">
        <f t="shared" si="5"/>
        <v>2110</v>
      </c>
      <c r="F44" s="750">
        <v>23.0</v>
      </c>
      <c r="G44" s="640"/>
      <c r="H44" s="642"/>
      <c r="I44" s="640"/>
      <c r="J44" s="642"/>
      <c r="K44" s="640"/>
      <c r="L44" s="642"/>
      <c r="M44" s="640"/>
      <c r="N44" s="642"/>
      <c r="O44" s="640"/>
      <c r="P44" s="642"/>
      <c r="Q44" s="640"/>
      <c r="R44" s="642"/>
      <c r="S44" s="640"/>
      <c r="T44" s="642"/>
      <c r="U44" s="640"/>
      <c r="V44" s="642"/>
      <c r="W44" s="640"/>
      <c r="X44" s="642"/>
      <c r="Y44" s="640"/>
      <c r="Z44" s="642"/>
      <c r="AA44" s="640"/>
      <c r="AB44" s="642"/>
      <c r="AC44" s="640"/>
      <c r="AD44" s="642"/>
      <c r="AE44" s="640"/>
      <c r="AF44" s="642"/>
      <c r="AG44" s="640"/>
      <c r="AH44" s="642"/>
      <c r="AI44" s="640"/>
      <c r="AJ44" s="642"/>
      <c r="AK44" s="640"/>
      <c r="AL44" s="642"/>
      <c r="AM44" s="640"/>
      <c r="AN44" s="642"/>
      <c r="AO44" s="640"/>
      <c r="AP44" s="642"/>
      <c r="AQ44" s="640"/>
      <c r="AR44" s="642"/>
      <c r="AS44" s="640"/>
      <c r="AT44" s="642"/>
      <c r="AU44" s="640"/>
      <c r="AV44" s="642"/>
      <c r="AW44" s="640"/>
      <c r="AX44" s="642"/>
      <c r="AY44" s="640"/>
      <c r="AZ44" s="642"/>
      <c r="BA44" s="640"/>
      <c r="BB44" s="642"/>
      <c r="BC44" s="640"/>
      <c r="BD44" s="642"/>
      <c r="BE44" s="640"/>
      <c r="BF44" s="642"/>
      <c r="BG44" s="640"/>
      <c r="BH44" s="642"/>
      <c r="BI44" s="640"/>
      <c r="BJ44" s="642"/>
      <c r="BK44" s="640"/>
      <c r="BL44" s="642"/>
      <c r="BM44" s="640"/>
      <c r="BN44" s="642"/>
      <c r="BO44" s="646"/>
      <c r="BP44" s="642"/>
      <c r="BQ44" s="643">
        <f t="shared" si="6"/>
        <v>48530</v>
      </c>
      <c r="BR44" s="644">
        <f t="shared" si="7"/>
        <v>0</v>
      </c>
      <c r="BS44" s="669">
        <f t="shared" si="8"/>
        <v>0</v>
      </c>
      <c r="BT44" s="644">
        <f t="shared" si="9"/>
        <v>48530</v>
      </c>
      <c r="BU44" s="645">
        <f t="shared" si="10"/>
        <v>0</v>
      </c>
      <c r="BV44" s="338"/>
      <c r="BW44" s="338"/>
      <c r="BX44" s="338"/>
      <c r="BY44" s="338"/>
      <c r="BZ44" s="338"/>
      <c r="CA44" s="338"/>
    </row>
    <row r="45" ht="15.75" customHeight="1">
      <c r="A45" s="670"/>
      <c r="B45" s="737"/>
      <c r="C45" s="638">
        <f t="shared" ref="C45:D45" si="50">G45+I45+K45+M45+O45+Q45+S45+U45+W45+Y45+AA45+AC45+AE45+AG45+AI45+AK45+AM45+AO45+AQ45+AS45+AU45+AW45+AY45+BA45+BC45+BE45+BG45+BI45+BK45+BM45+BO45</f>
        <v>0</v>
      </c>
      <c r="D45" s="671">
        <f t="shared" si="50"/>
        <v>0</v>
      </c>
      <c r="E45" s="672">
        <f t="shared" si="5"/>
        <v>0</v>
      </c>
      <c r="F45" s="673"/>
      <c r="G45" s="640"/>
      <c r="H45" s="642"/>
      <c r="I45" s="640"/>
      <c r="J45" s="642"/>
      <c r="K45" s="640"/>
      <c r="L45" s="642"/>
      <c r="M45" s="640"/>
      <c r="N45" s="642"/>
      <c r="O45" s="640"/>
      <c r="P45" s="642"/>
      <c r="Q45" s="640"/>
      <c r="R45" s="642"/>
      <c r="S45" s="640"/>
      <c r="T45" s="642"/>
      <c r="U45" s="640"/>
      <c r="V45" s="642"/>
      <c r="W45" s="640"/>
      <c r="X45" s="642"/>
      <c r="Y45" s="640"/>
      <c r="Z45" s="642"/>
      <c r="AA45" s="640"/>
      <c r="AB45" s="642"/>
      <c r="AC45" s="640"/>
      <c r="AD45" s="642"/>
      <c r="AE45" s="640"/>
      <c r="AF45" s="642"/>
      <c r="AG45" s="640"/>
      <c r="AH45" s="642"/>
      <c r="AI45" s="640"/>
      <c r="AJ45" s="642"/>
      <c r="AK45" s="640"/>
      <c r="AL45" s="642"/>
      <c r="AM45" s="640"/>
      <c r="AN45" s="642"/>
      <c r="AO45" s="640"/>
      <c r="AP45" s="642"/>
      <c r="AQ45" s="640"/>
      <c r="AR45" s="642"/>
      <c r="AS45" s="640"/>
      <c r="AT45" s="642"/>
      <c r="AU45" s="640"/>
      <c r="AV45" s="642"/>
      <c r="AW45" s="640"/>
      <c r="AX45" s="642"/>
      <c r="AY45" s="640"/>
      <c r="AZ45" s="642"/>
      <c r="BA45" s="640"/>
      <c r="BB45" s="642"/>
      <c r="BC45" s="640"/>
      <c r="BD45" s="642"/>
      <c r="BE45" s="640"/>
      <c r="BF45" s="642"/>
      <c r="BG45" s="640"/>
      <c r="BH45" s="642"/>
      <c r="BI45" s="640"/>
      <c r="BJ45" s="642"/>
      <c r="BK45" s="640"/>
      <c r="BL45" s="642"/>
      <c r="BM45" s="640"/>
      <c r="BN45" s="642"/>
      <c r="BO45" s="640"/>
      <c r="BP45" s="642"/>
      <c r="BQ45" s="643">
        <f t="shared" si="6"/>
        <v>0</v>
      </c>
      <c r="BR45" s="644">
        <f t="shared" si="7"/>
        <v>0</v>
      </c>
      <c r="BS45" s="669">
        <f t="shared" si="8"/>
        <v>0</v>
      </c>
      <c r="BT45" s="644">
        <f t="shared" si="9"/>
        <v>0</v>
      </c>
      <c r="BU45" s="645">
        <f t="shared" si="10"/>
        <v>0</v>
      </c>
      <c r="BV45" s="338"/>
      <c r="BW45" s="338"/>
      <c r="BX45" s="338"/>
      <c r="BY45" s="338"/>
      <c r="BZ45" s="338"/>
      <c r="CA45" s="338"/>
    </row>
    <row r="46" ht="15.75" customHeight="1">
      <c r="A46" s="670"/>
      <c r="B46" s="737"/>
      <c r="C46" s="638">
        <f t="shared" ref="C46:D46" si="51">G46+I46+K46+M46+O46+Q46+S46+U46+W46+Y46+AA46+AC46+AE46+AG46+AI46+AK46+AM46+AO46+AQ46+AS46+AU46+AW46+AY46+BA46+BC46+BE46+BG46+BI46+BK46+BM46+BO46</f>
        <v>0</v>
      </c>
      <c r="D46" s="671">
        <f t="shared" si="51"/>
        <v>0</v>
      </c>
      <c r="E46" s="672">
        <f t="shared" si="5"/>
        <v>0</v>
      </c>
      <c r="F46" s="673"/>
      <c r="G46" s="640"/>
      <c r="H46" s="642"/>
      <c r="I46" s="640"/>
      <c r="J46" s="642"/>
      <c r="K46" s="640"/>
      <c r="L46" s="642"/>
      <c r="M46" s="640"/>
      <c r="N46" s="642"/>
      <c r="O46" s="640"/>
      <c r="P46" s="642"/>
      <c r="Q46" s="640"/>
      <c r="R46" s="642"/>
      <c r="S46" s="640"/>
      <c r="T46" s="642"/>
      <c r="U46" s="640"/>
      <c r="V46" s="642"/>
      <c r="W46" s="640"/>
      <c r="X46" s="642"/>
      <c r="Y46" s="640"/>
      <c r="Z46" s="642"/>
      <c r="AA46" s="640"/>
      <c r="AB46" s="642"/>
      <c r="AC46" s="640"/>
      <c r="AD46" s="642"/>
      <c r="AE46" s="640"/>
      <c r="AF46" s="642"/>
      <c r="AG46" s="640"/>
      <c r="AH46" s="642"/>
      <c r="AI46" s="640"/>
      <c r="AJ46" s="642"/>
      <c r="AK46" s="640"/>
      <c r="AL46" s="642"/>
      <c r="AM46" s="640"/>
      <c r="AN46" s="642"/>
      <c r="AO46" s="640"/>
      <c r="AP46" s="642"/>
      <c r="AQ46" s="640"/>
      <c r="AR46" s="642"/>
      <c r="AS46" s="640"/>
      <c r="AT46" s="642"/>
      <c r="AU46" s="640"/>
      <c r="AV46" s="642"/>
      <c r="AW46" s="640"/>
      <c r="AX46" s="642"/>
      <c r="AY46" s="640"/>
      <c r="AZ46" s="642"/>
      <c r="BA46" s="640"/>
      <c r="BB46" s="642"/>
      <c r="BC46" s="640"/>
      <c r="BD46" s="642"/>
      <c r="BE46" s="640"/>
      <c r="BF46" s="642"/>
      <c r="BG46" s="640"/>
      <c r="BH46" s="642"/>
      <c r="BI46" s="640"/>
      <c r="BJ46" s="642"/>
      <c r="BK46" s="640"/>
      <c r="BL46" s="642"/>
      <c r="BM46" s="640"/>
      <c r="BN46" s="642"/>
      <c r="BO46" s="640"/>
      <c r="BP46" s="642"/>
      <c r="BQ46" s="643">
        <f t="shared" si="6"/>
        <v>0</v>
      </c>
      <c r="BR46" s="644">
        <f t="shared" si="7"/>
        <v>0</v>
      </c>
      <c r="BS46" s="669">
        <f t="shared" si="8"/>
        <v>0</v>
      </c>
      <c r="BT46" s="644">
        <f t="shared" si="9"/>
        <v>0</v>
      </c>
      <c r="BU46" s="645">
        <f t="shared" si="10"/>
        <v>0</v>
      </c>
      <c r="BV46" s="338"/>
      <c r="BW46" s="338"/>
      <c r="BX46" s="338"/>
      <c r="BY46" s="338"/>
      <c r="BZ46" s="338"/>
      <c r="CA46" s="338"/>
    </row>
    <row r="47" ht="15.75" customHeight="1">
      <c r="A47" s="670"/>
      <c r="B47" s="737"/>
      <c r="C47" s="638">
        <f t="shared" ref="C47:D47" si="52">G47+I47+K47+M47+O47+Q47+S47+U47+W47+Y47+AA47+AC47+AE47+AG47+AI47+AK47+AM47+AO47+AQ47+AS47+AU47+AW47+AY47+BA47+BC47+BE47+BG47+BI47+BK47+BM47+BO47</f>
        <v>0</v>
      </c>
      <c r="D47" s="671">
        <f t="shared" si="52"/>
        <v>0</v>
      </c>
      <c r="E47" s="672">
        <f t="shared" si="5"/>
        <v>0</v>
      </c>
      <c r="F47" s="673"/>
      <c r="G47" s="640"/>
      <c r="H47" s="642"/>
      <c r="I47" s="640"/>
      <c r="J47" s="642"/>
      <c r="K47" s="640"/>
      <c r="L47" s="642"/>
      <c r="M47" s="640"/>
      <c r="N47" s="642"/>
      <c r="O47" s="640"/>
      <c r="P47" s="642"/>
      <c r="Q47" s="640"/>
      <c r="R47" s="642"/>
      <c r="S47" s="640"/>
      <c r="T47" s="642"/>
      <c r="U47" s="640"/>
      <c r="V47" s="642"/>
      <c r="W47" s="640"/>
      <c r="X47" s="642"/>
      <c r="Y47" s="640"/>
      <c r="Z47" s="642"/>
      <c r="AA47" s="640"/>
      <c r="AB47" s="642"/>
      <c r="AC47" s="640"/>
      <c r="AD47" s="642"/>
      <c r="AE47" s="640"/>
      <c r="AF47" s="642"/>
      <c r="AG47" s="640"/>
      <c r="AH47" s="642"/>
      <c r="AI47" s="640"/>
      <c r="AJ47" s="642"/>
      <c r="AK47" s="640"/>
      <c r="AL47" s="642"/>
      <c r="AM47" s="640"/>
      <c r="AN47" s="642"/>
      <c r="AO47" s="640"/>
      <c r="AP47" s="642"/>
      <c r="AQ47" s="640"/>
      <c r="AR47" s="642"/>
      <c r="AS47" s="640"/>
      <c r="AT47" s="642"/>
      <c r="AU47" s="640"/>
      <c r="AV47" s="642"/>
      <c r="AW47" s="640"/>
      <c r="AX47" s="642"/>
      <c r="AY47" s="640"/>
      <c r="AZ47" s="642"/>
      <c r="BA47" s="640"/>
      <c r="BB47" s="642"/>
      <c r="BC47" s="640"/>
      <c r="BD47" s="642"/>
      <c r="BE47" s="640"/>
      <c r="BF47" s="642"/>
      <c r="BG47" s="640"/>
      <c r="BH47" s="642"/>
      <c r="BI47" s="640"/>
      <c r="BJ47" s="642"/>
      <c r="BK47" s="640"/>
      <c r="BL47" s="642"/>
      <c r="BM47" s="640"/>
      <c r="BN47" s="642"/>
      <c r="BO47" s="640"/>
      <c r="BP47" s="642"/>
      <c r="BQ47" s="643">
        <f t="shared" si="6"/>
        <v>0</v>
      </c>
      <c r="BR47" s="644">
        <f t="shared" si="7"/>
        <v>0</v>
      </c>
      <c r="BS47" s="669">
        <f t="shared" si="8"/>
        <v>0</v>
      </c>
      <c r="BT47" s="644">
        <f t="shared" si="9"/>
        <v>0</v>
      </c>
      <c r="BU47" s="645">
        <f t="shared" si="10"/>
        <v>0</v>
      </c>
      <c r="BV47" s="338"/>
      <c r="BW47" s="338"/>
      <c r="BX47" s="338"/>
      <c r="BY47" s="338"/>
      <c r="BZ47" s="338"/>
      <c r="CA47" s="338"/>
    </row>
    <row r="48" ht="15.75" customHeight="1">
      <c r="A48" s="670"/>
      <c r="B48" s="737"/>
      <c r="C48" s="638">
        <f t="shared" ref="C48:D48" si="53">G48+I48+K48+M48+O48+Q48+S48+U48+W48+Y48+AA48+AC48+AE48+AG48+AI48+AK48+AM48+AO48+AQ48+AS48+AU48+AW48+AY48+BA48+BC48+BE48+BG48+BI48+BK48+BM48+BO48</f>
        <v>0</v>
      </c>
      <c r="D48" s="671">
        <f t="shared" si="53"/>
        <v>0</v>
      </c>
      <c r="E48" s="672">
        <f t="shared" si="5"/>
        <v>0</v>
      </c>
      <c r="F48" s="673"/>
      <c r="G48" s="640"/>
      <c r="H48" s="642"/>
      <c r="I48" s="640"/>
      <c r="J48" s="642"/>
      <c r="K48" s="640"/>
      <c r="L48" s="642"/>
      <c r="M48" s="640"/>
      <c r="N48" s="642"/>
      <c r="O48" s="640"/>
      <c r="P48" s="642"/>
      <c r="Q48" s="640"/>
      <c r="R48" s="642"/>
      <c r="S48" s="640"/>
      <c r="T48" s="642"/>
      <c r="U48" s="640"/>
      <c r="V48" s="642"/>
      <c r="W48" s="640"/>
      <c r="X48" s="642"/>
      <c r="Y48" s="640"/>
      <c r="Z48" s="642"/>
      <c r="AA48" s="640"/>
      <c r="AB48" s="642"/>
      <c r="AC48" s="640"/>
      <c r="AD48" s="642"/>
      <c r="AE48" s="640"/>
      <c r="AF48" s="642"/>
      <c r="AG48" s="640"/>
      <c r="AH48" s="642"/>
      <c r="AI48" s="640"/>
      <c r="AJ48" s="642"/>
      <c r="AK48" s="640"/>
      <c r="AL48" s="642"/>
      <c r="AM48" s="640"/>
      <c r="AN48" s="642"/>
      <c r="AO48" s="640"/>
      <c r="AP48" s="642"/>
      <c r="AQ48" s="640"/>
      <c r="AR48" s="642"/>
      <c r="AS48" s="640"/>
      <c r="AT48" s="642"/>
      <c r="AU48" s="640"/>
      <c r="AV48" s="642"/>
      <c r="AW48" s="640"/>
      <c r="AX48" s="642"/>
      <c r="AY48" s="640"/>
      <c r="AZ48" s="642"/>
      <c r="BA48" s="640"/>
      <c r="BB48" s="642"/>
      <c r="BC48" s="640"/>
      <c r="BD48" s="642"/>
      <c r="BE48" s="640"/>
      <c r="BF48" s="642"/>
      <c r="BG48" s="640"/>
      <c r="BH48" s="642"/>
      <c r="BI48" s="640"/>
      <c r="BJ48" s="642"/>
      <c r="BK48" s="640"/>
      <c r="BL48" s="642"/>
      <c r="BM48" s="640"/>
      <c r="BN48" s="642"/>
      <c r="BO48" s="640"/>
      <c r="BP48" s="642"/>
      <c r="BQ48" s="643">
        <f t="shared" si="6"/>
        <v>0</v>
      </c>
      <c r="BR48" s="644">
        <f t="shared" si="7"/>
        <v>0</v>
      </c>
      <c r="BS48" s="669">
        <f t="shared" si="8"/>
        <v>0</v>
      </c>
      <c r="BT48" s="644">
        <f t="shared" si="9"/>
        <v>0</v>
      </c>
      <c r="BU48" s="645">
        <f t="shared" si="10"/>
        <v>0</v>
      </c>
      <c r="BV48" s="338"/>
      <c r="BW48" s="338"/>
      <c r="BX48" s="338"/>
      <c r="BY48" s="338"/>
      <c r="BZ48" s="338"/>
      <c r="CA48" s="338"/>
    </row>
    <row r="49" ht="15.75" customHeight="1">
      <c r="A49" s="670"/>
      <c r="B49" s="737"/>
      <c r="C49" s="638">
        <f t="shared" ref="C49:D49" si="54">G49+I49+K49+M49+O49+Q49+S49+U49+W49+Y49+AA49+AC49+AE49+AG49+AI49+AK49+AM49+AO49+AQ49+AS49+AU49+AW49+AY49+BA49+BC49+BE49+BG49+BI49+BK49+BM49+BO49</f>
        <v>0</v>
      </c>
      <c r="D49" s="671">
        <f t="shared" si="54"/>
        <v>0</v>
      </c>
      <c r="E49" s="672">
        <f t="shared" si="5"/>
        <v>0</v>
      </c>
      <c r="F49" s="673"/>
      <c r="G49" s="640"/>
      <c r="H49" s="642"/>
      <c r="I49" s="640"/>
      <c r="J49" s="642"/>
      <c r="K49" s="640"/>
      <c r="L49" s="642"/>
      <c r="M49" s="640"/>
      <c r="N49" s="642"/>
      <c r="O49" s="640"/>
      <c r="P49" s="642"/>
      <c r="Q49" s="640"/>
      <c r="R49" s="642"/>
      <c r="S49" s="640"/>
      <c r="T49" s="642"/>
      <c r="U49" s="640"/>
      <c r="V49" s="642"/>
      <c r="W49" s="640"/>
      <c r="X49" s="642"/>
      <c r="Y49" s="640"/>
      <c r="Z49" s="642"/>
      <c r="AA49" s="640"/>
      <c r="AB49" s="642"/>
      <c r="AC49" s="640"/>
      <c r="AD49" s="642"/>
      <c r="AE49" s="640"/>
      <c r="AF49" s="642"/>
      <c r="AG49" s="640"/>
      <c r="AH49" s="642"/>
      <c r="AI49" s="640"/>
      <c r="AJ49" s="642"/>
      <c r="AK49" s="640"/>
      <c r="AL49" s="642"/>
      <c r="AM49" s="640"/>
      <c r="AN49" s="642"/>
      <c r="AO49" s="640"/>
      <c r="AP49" s="642"/>
      <c r="AQ49" s="640"/>
      <c r="AR49" s="642"/>
      <c r="AS49" s="640"/>
      <c r="AT49" s="642"/>
      <c r="AU49" s="640"/>
      <c r="AV49" s="642"/>
      <c r="AW49" s="640"/>
      <c r="AX49" s="642"/>
      <c r="AY49" s="640"/>
      <c r="AZ49" s="642"/>
      <c r="BA49" s="640"/>
      <c r="BB49" s="642"/>
      <c r="BC49" s="640"/>
      <c r="BD49" s="642"/>
      <c r="BE49" s="640"/>
      <c r="BF49" s="642"/>
      <c r="BG49" s="640"/>
      <c r="BH49" s="642"/>
      <c r="BI49" s="640"/>
      <c r="BJ49" s="642"/>
      <c r="BK49" s="640"/>
      <c r="BL49" s="642"/>
      <c r="BM49" s="640"/>
      <c r="BN49" s="642"/>
      <c r="BO49" s="640"/>
      <c r="BP49" s="642"/>
      <c r="BQ49" s="643">
        <f t="shared" si="6"/>
        <v>0</v>
      </c>
      <c r="BR49" s="644">
        <f t="shared" si="7"/>
        <v>0</v>
      </c>
      <c r="BS49" s="669">
        <f t="shared" si="8"/>
        <v>0</v>
      </c>
      <c r="BT49" s="644">
        <f t="shared" si="9"/>
        <v>0</v>
      </c>
      <c r="BU49" s="645">
        <f t="shared" si="10"/>
        <v>0</v>
      </c>
      <c r="BV49" s="338"/>
      <c r="BW49" s="338"/>
      <c r="BX49" s="338"/>
      <c r="BY49" s="338"/>
      <c r="BZ49" s="338"/>
      <c r="CA49" s="338"/>
    </row>
    <row r="50" ht="15.75" customHeight="1">
      <c r="A50" s="670"/>
      <c r="B50" s="737"/>
      <c r="C50" s="638">
        <f t="shared" ref="C50:D50" si="55">G50+I50+K50+M50+O50+Q50+S50+U50+W50+Y50+AA50+AC50+AE50+AG50+AI50+AK50+AM50+AO50+AQ50+AS50+AU50+AW50+AY50+BA50+BC50+BE50+BG50+BI50+BK50+BM50+BO50</f>
        <v>0</v>
      </c>
      <c r="D50" s="671">
        <f t="shared" si="55"/>
        <v>0</v>
      </c>
      <c r="E50" s="672">
        <f t="shared" si="5"/>
        <v>0</v>
      </c>
      <c r="F50" s="673"/>
      <c r="G50" s="640"/>
      <c r="H50" s="642"/>
      <c r="I50" s="640"/>
      <c r="J50" s="642"/>
      <c r="K50" s="640"/>
      <c r="L50" s="642"/>
      <c r="M50" s="640"/>
      <c r="N50" s="642"/>
      <c r="O50" s="640"/>
      <c r="P50" s="642"/>
      <c r="Q50" s="640"/>
      <c r="R50" s="642"/>
      <c r="S50" s="640"/>
      <c r="T50" s="642"/>
      <c r="U50" s="640"/>
      <c r="V50" s="642"/>
      <c r="W50" s="640"/>
      <c r="X50" s="642"/>
      <c r="Y50" s="640"/>
      <c r="Z50" s="642"/>
      <c r="AA50" s="640"/>
      <c r="AB50" s="642"/>
      <c r="AC50" s="640"/>
      <c r="AD50" s="642"/>
      <c r="AE50" s="640"/>
      <c r="AF50" s="642"/>
      <c r="AG50" s="640"/>
      <c r="AH50" s="642"/>
      <c r="AI50" s="640"/>
      <c r="AJ50" s="642"/>
      <c r="AK50" s="640"/>
      <c r="AL50" s="642"/>
      <c r="AM50" s="640"/>
      <c r="AN50" s="642"/>
      <c r="AO50" s="640"/>
      <c r="AP50" s="642"/>
      <c r="AQ50" s="640"/>
      <c r="AR50" s="642"/>
      <c r="AS50" s="640"/>
      <c r="AT50" s="642"/>
      <c r="AU50" s="640"/>
      <c r="AV50" s="642"/>
      <c r="AW50" s="640"/>
      <c r="AX50" s="642"/>
      <c r="AY50" s="640"/>
      <c r="AZ50" s="642"/>
      <c r="BA50" s="640"/>
      <c r="BB50" s="642"/>
      <c r="BC50" s="640"/>
      <c r="BD50" s="642"/>
      <c r="BE50" s="640"/>
      <c r="BF50" s="642"/>
      <c r="BG50" s="640"/>
      <c r="BH50" s="642"/>
      <c r="BI50" s="640"/>
      <c r="BJ50" s="642"/>
      <c r="BK50" s="640"/>
      <c r="BL50" s="642"/>
      <c r="BM50" s="640"/>
      <c r="BN50" s="642"/>
      <c r="BO50" s="640"/>
      <c r="BP50" s="642"/>
      <c r="BQ50" s="643">
        <f t="shared" si="6"/>
        <v>0</v>
      </c>
      <c r="BR50" s="644">
        <f t="shared" si="7"/>
        <v>0</v>
      </c>
      <c r="BS50" s="669">
        <f t="shared" si="8"/>
        <v>0</v>
      </c>
      <c r="BT50" s="644">
        <f t="shared" si="9"/>
        <v>0</v>
      </c>
      <c r="BU50" s="645">
        <f t="shared" si="10"/>
        <v>0</v>
      </c>
      <c r="BV50" s="338"/>
      <c r="BW50" s="338"/>
      <c r="BX50" s="338"/>
      <c r="BY50" s="338"/>
      <c r="BZ50" s="338"/>
      <c r="CA50" s="338"/>
    </row>
    <row r="51" ht="15.75" customHeight="1">
      <c r="A51" s="670"/>
      <c r="B51" s="737"/>
      <c r="C51" s="638">
        <f t="shared" ref="C51:D51" si="56">G51+I51+K51+M51+O51+Q51+S51+U51+W51+Y51+AA51+AC51+AE51+AG51+AI51+AK51+AM51+AO51+AQ51+AS51+AU51+AW51+AY51+BA51+BC51+BE51+BG51+BI51+BK51+BM51+BO51</f>
        <v>0</v>
      </c>
      <c r="D51" s="671">
        <f t="shared" si="56"/>
        <v>0</v>
      </c>
      <c r="E51" s="672">
        <f t="shared" si="5"/>
        <v>0</v>
      </c>
      <c r="F51" s="673"/>
      <c r="G51" s="640"/>
      <c r="H51" s="642"/>
      <c r="I51" s="640"/>
      <c r="J51" s="642"/>
      <c r="K51" s="640"/>
      <c r="L51" s="642"/>
      <c r="M51" s="640"/>
      <c r="N51" s="642"/>
      <c r="O51" s="640"/>
      <c r="P51" s="642"/>
      <c r="Q51" s="640"/>
      <c r="R51" s="642"/>
      <c r="S51" s="640"/>
      <c r="T51" s="642"/>
      <c r="U51" s="640"/>
      <c r="V51" s="642"/>
      <c r="W51" s="640"/>
      <c r="X51" s="642"/>
      <c r="Y51" s="640"/>
      <c r="Z51" s="642"/>
      <c r="AA51" s="640"/>
      <c r="AB51" s="642"/>
      <c r="AC51" s="640"/>
      <c r="AD51" s="642"/>
      <c r="AE51" s="640"/>
      <c r="AF51" s="642"/>
      <c r="AG51" s="640"/>
      <c r="AH51" s="642"/>
      <c r="AI51" s="640"/>
      <c r="AJ51" s="642"/>
      <c r="AK51" s="640"/>
      <c r="AL51" s="642"/>
      <c r="AM51" s="640"/>
      <c r="AN51" s="642"/>
      <c r="AO51" s="640"/>
      <c r="AP51" s="642"/>
      <c r="AQ51" s="640"/>
      <c r="AR51" s="642"/>
      <c r="AS51" s="640"/>
      <c r="AT51" s="642"/>
      <c r="AU51" s="640"/>
      <c r="AV51" s="642"/>
      <c r="AW51" s="640"/>
      <c r="AX51" s="642"/>
      <c r="AY51" s="640"/>
      <c r="AZ51" s="642"/>
      <c r="BA51" s="640"/>
      <c r="BB51" s="642"/>
      <c r="BC51" s="640"/>
      <c r="BD51" s="642"/>
      <c r="BE51" s="640"/>
      <c r="BF51" s="642"/>
      <c r="BG51" s="640"/>
      <c r="BH51" s="642"/>
      <c r="BI51" s="640"/>
      <c r="BJ51" s="642"/>
      <c r="BK51" s="640"/>
      <c r="BL51" s="642"/>
      <c r="BM51" s="640"/>
      <c r="BN51" s="642"/>
      <c r="BO51" s="640"/>
      <c r="BP51" s="642"/>
      <c r="BQ51" s="643">
        <f t="shared" si="6"/>
        <v>0</v>
      </c>
      <c r="BR51" s="644">
        <f t="shared" si="7"/>
        <v>0</v>
      </c>
      <c r="BS51" s="669">
        <f t="shared" si="8"/>
        <v>0</v>
      </c>
      <c r="BT51" s="644">
        <f t="shared" si="9"/>
        <v>0</v>
      </c>
      <c r="BU51" s="645">
        <f t="shared" si="10"/>
        <v>0</v>
      </c>
      <c r="BV51" s="338"/>
      <c r="BW51" s="338"/>
      <c r="BX51" s="338"/>
      <c r="BY51" s="338"/>
      <c r="BZ51" s="338"/>
      <c r="CA51" s="338"/>
    </row>
    <row r="52" ht="15.75" customHeight="1">
      <c r="A52" s="670"/>
      <c r="B52" s="737"/>
      <c r="C52" s="638">
        <f t="shared" ref="C52:D52" si="57">G52+I52+K52+M52+O52+Q52+S52+U52+W52+Y52+AA52+AC52+AE52+AG52+AI52+AK52+AM52+AO52+AQ52+AS52+AU52+AW52+AY52+BA52+BC52+BE52+BG52+BI52+BK52+BM52+BO52</f>
        <v>0</v>
      </c>
      <c r="D52" s="671">
        <f t="shared" si="57"/>
        <v>0</v>
      </c>
      <c r="E52" s="672">
        <f t="shared" si="5"/>
        <v>0</v>
      </c>
      <c r="F52" s="673"/>
      <c r="G52" s="640"/>
      <c r="H52" s="642"/>
      <c r="I52" s="640"/>
      <c r="J52" s="642"/>
      <c r="K52" s="640"/>
      <c r="L52" s="642"/>
      <c r="M52" s="640"/>
      <c r="N52" s="642"/>
      <c r="O52" s="640"/>
      <c r="P52" s="642"/>
      <c r="Q52" s="640"/>
      <c r="R52" s="642"/>
      <c r="S52" s="640"/>
      <c r="T52" s="642"/>
      <c r="U52" s="640"/>
      <c r="V52" s="642"/>
      <c r="W52" s="640"/>
      <c r="X52" s="642"/>
      <c r="Y52" s="640"/>
      <c r="Z52" s="642"/>
      <c r="AA52" s="640"/>
      <c r="AB52" s="642"/>
      <c r="AC52" s="640"/>
      <c r="AD52" s="642"/>
      <c r="AE52" s="640"/>
      <c r="AF52" s="642"/>
      <c r="AG52" s="640"/>
      <c r="AH52" s="642"/>
      <c r="AI52" s="640"/>
      <c r="AJ52" s="642"/>
      <c r="AK52" s="640"/>
      <c r="AL52" s="642"/>
      <c r="AM52" s="640"/>
      <c r="AN52" s="642"/>
      <c r="AO52" s="640"/>
      <c r="AP52" s="642"/>
      <c r="AQ52" s="640"/>
      <c r="AR52" s="642"/>
      <c r="AS52" s="640"/>
      <c r="AT52" s="642"/>
      <c r="AU52" s="640"/>
      <c r="AV52" s="642"/>
      <c r="AW52" s="640"/>
      <c r="AX52" s="642"/>
      <c r="AY52" s="640"/>
      <c r="AZ52" s="642"/>
      <c r="BA52" s="640"/>
      <c r="BB52" s="642"/>
      <c r="BC52" s="640"/>
      <c r="BD52" s="642"/>
      <c r="BE52" s="640"/>
      <c r="BF52" s="642"/>
      <c r="BG52" s="640"/>
      <c r="BH52" s="642"/>
      <c r="BI52" s="640"/>
      <c r="BJ52" s="642"/>
      <c r="BK52" s="640"/>
      <c r="BL52" s="642"/>
      <c r="BM52" s="640"/>
      <c r="BN52" s="642"/>
      <c r="BO52" s="640"/>
      <c r="BP52" s="642"/>
      <c r="BQ52" s="643">
        <f t="shared" si="6"/>
        <v>0</v>
      </c>
      <c r="BR52" s="644">
        <f t="shared" si="7"/>
        <v>0</v>
      </c>
      <c r="BS52" s="669">
        <f t="shared" si="8"/>
        <v>0</v>
      </c>
      <c r="BT52" s="644">
        <f t="shared" si="9"/>
        <v>0</v>
      </c>
      <c r="BU52" s="645">
        <f t="shared" si="10"/>
        <v>0</v>
      </c>
      <c r="BV52" s="338"/>
      <c r="BW52" s="338"/>
      <c r="BX52" s="338"/>
      <c r="BY52" s="338"/>
      <c r="BZ52" s="338"/>
      <c r="CA52" s="338"/>
    </row>
    <row r="53" ht="15.75" customHeight="1">
      <c r="A53" s="670"/>
      <c r="B53" s="737"/>
      <c r="C53" s="638">
        <f t="shared" ref="C53:D53" si="58">G53+I53+K53+M53+O53+Q53+S53+U53+W53+Y53+AA53+AC53+AE53+AG53+AI53+AK53+AM53+AO53+AQ53+AS53+AU53+AW53+AY53+BA53+BC53+BE53+BG53+BI53+BK53+BM53+BO53</f>
        <v>0</v>
      </c>
      <c r="D53" s="671">
        <f t="shared" si="58"/>
        <v>0</v>
      </c>
      <c r="E53" s="672">
        <f t="shared" si="5"/>
        <v>0</v>
      </c>
      <c r="F53" s="673"/>
      <c r="G53" s="640"/>
      <c r="H53" s="642"/>
      <c r="I53" s="640"/>
      <c r="J53" s="642"/>
      <c r="K53" s="640"/>
      <c r="L53" s="642"/>
      <c r="M53" s="640"/>
      <c r="N53" s="642"/>
      <c r="O53" s="640"/>
      <c r="P53" s="642"/>
      <c r="Q53" s="640"/>
      <c r="R53" s="642"/>
      <c r="S53" s="640"/>
      <c r="T53" s="642"/>
      <c r="U53" s="640"/>
      <c r="V53" s="642"/>
      <c r="W53" s="640"/>
      <c r="X53" s="642"/>
      <c r="Y53" s="640"/>
      <c r="Z53" s="642"/>
      <c r="AA53" s="640"/>
      <c r="AB53" s="642"/>
      <c r="AC53" s="640"/>
      <c r="AD53" s="642"/>
      <c r="AE53" s="640"/>
      <c r="AF53" s="642"/>
      <c r="AG53" s="640"/>
      <c r="AH53" s="642"/>
      <c r="AI53" s="640"/>
      <c r="AJ53" s="642"/>
      <c r="AK53" s="640"/>
      <c r="AL53" s="642"/>
      <c r="AM53" s="640"/>
      <c r="AN53" s="642"/>
      <c r="AO53" s="640"/>
      <c r="AP53" s="642"/>
      <c r="AQ53" s="640"/>
      <c r="AR53" s="642"/>
      <c r="AS53" s="640"/>
      <c r="AT53" s="642"/>
      <c r="AU53" s="640"/>
      <c r="AV53" s="642"/>
      <c r="AW53" s="640"/>
      <c r="AX53" s="642"/>
      <c r="AY53" s="640"/>
      <c r="AZ53" s="642"/>
      <c r="BA53" s="640"/>
      <c r="BB53" s="642"/>
      <c r="BC53" s="640"/>
      <c r="BD53" s="642"/>
      <c r="BE53" s="640"/>
      <c r="BF53" s="642"/>
      <c r="BG53" s="640"/>
      <c r="BH53" s="642"/>
      <c r="BI53" s="640"/>
      <c r="BJ53" s="642"/>
      <c r="BK53" s="640"/>
      <c r="BL53" s="642"/>
      <c r="BM53" s="640"/>
      <c r="BN53" s="642"/>
      <c r="BO53" s="640"/>
      <c r="BP53" s="642"/>
      <c r="BQ53" s="643">
        <f t="shared" si="6"/>
        <v>0</v>
      </c>
      <c r="BR53" s="644">
        <f t="shared" si="7"/>
        <v>0</v>
      </c>
      <c r="BS53" s="669">
        <f t="shared" si="8"/>
        <v>0</v>
      </c>
      <c r="BT53" s="644">
        <f t="shared" si="9"/>
        <v>0</v>
      </c>
      <c r="BU53" s="645">
        <f t="shared" si="10"/>
        <v>0</v>
      </c>
      <c r="BV53" s="338"/>
      <c r="BW53" s="338"/>
      <c r="BX53" s="338"/>
      <c r="BY53" s="338"/>
      <c r="BZ53" s="338"/>
      <c r="CA53" s="338"/>
    </row>
    <row r="54" ht="15.75" customHeight="1">
      <c r="A54" s="670"/>
      <c r="B54" s="737"/>
      <c r="C54" s="638">
        <f t="shared" ref="C54:D54" si="59">G54+I54+K54+M54+O54+Q54+S54+U54+W54+Y54+AA54+AC54+AE54+AG54+AI54+AK54+AM54+AO54+AQ54+AS54+AU54+AW54+AY54+BA54+BC54+BE54+BG54+BI54+BK54+BM54+BO54</f>
        <v>0</v>
      </c>
      <c r="D54" s="671">
        <f t="shared" si="59"/>
        <v>0</v>
      </c>
      <c r="E54" s="672">
        <f t="shared" si="5"/>
        <v>0</v>
      </c>
      <c r="F54" s="673"/>
      <c r="G54" s="640"/>
      <c r="H54" s="642"/>
      <c r="I54" s="640"/>
      <c r="J54" s="642"/>
      <c r="K54" s="640"/>
      <c r="L54" s="642"/>
      <c r="M54" s="640"/>
      <c r="N54" s="642"/>
      <c r="O54" s="640"/>
      <c r="P54" s="642"/>
      <c r="Q54" s="640"/>
      <c r="R54" s="642"/>
      <c r="S54" s="640"/>
      <c r="T54" s="642"/>
      <c r="U54" s="640"/>
      <c r="V54" s="642"/>
      <c r="W54" s="640"/>
      <c r="X54" s="642"/>
      <c r="Y54" s="640"/>
      <c r="Z54" s="642"/>
      <c r="AA54" s="640"/>
      <c r="AB54" s="642"/>
      <c r="AC54" s="640"/>
      <c r="AD54" s="642"/>
      <c r="AE54" s="640"/>
      <c r="AF54" s="642"/>
      <c r="AG54" s="640"/>
      <c r="AH54" s="642"/>
      <c r="AI54" s="640"/>
      <c r="AJ54" s="642"/>
      <c r="AK54" s="640"/>
      <c r="AL54" s="642"/>
      <c r="AM54" s="640"/>
      <c r="AN54" s="642"/>
      <c r="AO54" s="640"/>
      <c r="AP54" s="642"/>
      <c r="AQ54" s="640"/>
      <c r="AR54" s="642"/>
      <c r="AS54" s="640"/>
      <c r="AT54" s="642"/>
      <c r="AU54" s="640"/>
      <c r="AV54" s="642"/>
      <c r="AW54" s="640"/>
      <c r="AX54" s="642"/>
      <c r="AY54" s="640"/>
      <c r="AZ54" s="642"/>
      <c r="BA54" s="640"/>
      <c r="BB54" s="642"/>
      <c r="BC54" s="640"/>
      <c r="BD54" s="642"/>
      <c r="BE54" s="640"/>
      <c r="BF54" s="642"/>
      <c r="BG54" s="640"/>
      <c r="BH54" s="642"/>
      <c r="BI54" s="640"/>
      <c r="BJ54" s="642"/>
      <c r="BK54" s="640"/>
      <c r="BL54" s="642"/>
      <c r="BM54" s="640"/>
      <c r="BN54" s="642"/>
      <c r="BO54" s="640"/>
      <c r="BP54" s="642"/>
      <c r="BQ54" s="643">
        <f t="shared" si="6"/>
        <v>0</v>
      </c>
      <c r="BR54" s="644">
        <f t="shared" si="7"/>
        <v>0</v>
      </c>
      <c r="BS54" s="669">
        <f t="shared" si="8"/>
        <v>0</v>
      </c>
      <c r="BT54" s="644">
        <f t="shared" si="9"/>
        <v>0</v>
      </c>
      <c r="BU54" s="645">
        <f t="shared" si="10"/>
        <v>0</v>
      </c>
      <c r="BV54" s="338"/>
      <c r="BW54" s="338"/>
      <c r="BX54" s="338"/>
      <c r="BY54" s="338"/>
      <c r="BZ54" s="338"/>
      <c r="CA54" s="338"/>
    </row>
    <row r="55" ht="15.75" customHeight="1">
      <c r="A55" s="670"/>
      <c r="B55" s="737"/>
      <c r="C55" s="638">
        <f t="shared" ref="C55:D55" si="60">G55+I55+K55+M55+O55+Q55+S55+U55+W55+Y55+AA55+AC55+AE55+AG55+AI55+AK55+AM55+AO55+AQ55+AS55+AU55+AW55+AY55+BA55+BC55+BE55+BG55+BI55+BK55+BM55+BO55</f>
        <v>0</v>
      </c>
      <c r="D55" s="671">
        <f t="shared" si="60"/>
        <v>0</v>
      </c>
      <c r="E55" s="672">
        <f t="shared" si="5"/>
        <v>0</v>
      </c>
      <c r="F55" s="673"/>
      <c r="G55" s="640"/>
      <c r="H55" s="642"/>
      <c r="I55" s="640"/>
      <c r="J55" s="642"/>
      <c r="K55" s="640"/>
      <c r="L55" s="642"/>
      <c r="M55" s="640"/>
      <c r="N55" s="642"/>
      <c r="O55" s="640"/>
      <c r="P55" s="642"/>
      <c r="Q55" s="640"/>
      <c r="R55" s="642"/>
      <c r="S55" s="640"/>
      <c r="T55" s="642"/>
      <c r="U55" s="640"/>
      <c r="V55" s="642"/>
      <c r="W55" s="640"/>
      <c r="X55" s="642"/>
      <c r="Y55" s="640"/>
      <c r="Z55" s="642"/>
      <c r="AA55" s="640"/>
      <c r="AB55" s="642"/>
      <c r="AC55" s="640"/>
      <c r="AD55" s="642"/>
      <c r="AE55" s="640"/>
      <c r="AF55" s="642"/>
      <c r="AG55" s="640"/>
      <c r="AH55" s="642"/>
      <c r="AI55" s="640"/>
      <c r="AJ55" s="642"/>
      <c r="AK55" s="640"/>
      <c r="AL55" s="642"/>
      <c r="AM55" s="640"/>
      <c r="AN55" s="642"/>
      <c r="AO55" s="640"/>
      <c r="AP55" s="642"/>
      <c r="AQ55" s="640"/>
      <c r="AR55" s="642"/>
      <c r="AS55" s="640"/>
      <c r="AT55" s="642"/>
      <c r="AU55" s="640"/>
      <c r="AV55" s="642"/>
      <c r="AW55" s="640"/>
      <c r="AX55" s="642"/>
      <c r="AY55" s="640"/>
      <c r="AZ55" s="642"/>
      <c r="BA55" s="640"/>
      <c r="BB55" s="642"/>
      <c r="BC55" s="640"/>
      <c r="BD55" s="642"/>
      <c r="BE55" s="640"/>
      <c r="BF55" s="642"/>
      <c r="BG55" s="640"/>
      <c r="BH55" s="642"/>
      <c r="BI55" s="640"/>
      <c r="BJ55" s="642"/>
      <c r="BK55" s="640"/>
      <c r="BL55" s="642"/>
      <c r="BM55" s="640"/>
      <c r="BN55" s="642"/>
      <c r="BO55" s="640"/>
      <c r="BP55" s="642"/>
      <c r="BQ55" s="643">
        <f t="shared" si="6"/>
        <v>0</v>
      </c>
      <c r="BR55" s="644">
        <f t="shared" si="7"/>
        <v>0</v>
      </c>
      <c r="BS55" s="669">
        <f t="shared" si="8"/>
        <v>0</v>
      </c>
      <c r="BT55" s="644">
        <f t="shared" si="9"/>
        <v>0</v>
      </c>
      <c r="BU55" s="645">
        <f t="shared" si="10"/>
        <v>0</v>
      </c>
      <c r="BV55" s="338"/>
      <c r="BW55" s="338"/>
      <c r="BX55" s="338"/>
      <c r="BY55" s="338"/>
      <c r="BZ55" s="338"/>
      <c r="CA55" s="338"/>
    </row>
    <row r="56" ht="15.75" customHeight="1">
      <c r="A56" s="670"/>
      <c r="B56" s="737"/>
      <c r="C56" s="638">
        <f t="shared" ref="C56:D56" si="61">G56+I56+K56+M56+O56+Q56+S56+U56+W56+Y56+AA56+AC56+AE56+AG56+AI56+AK56+AM56+AO56+AQ56+AS56+AU56+AW56+AY56+BA56+BC56+BE56+BG56+BI56+BK56+BM56+BO56</f>
        <v>0</v>
      </c>
      <c r="D56" s="671">
        <f t="shared" si="61"/>
        <v>0</v>
      </c>
      <c r="E56" s="672">
        <f t="shared" si="5"/>
        <v>0</v>
      </c>
      <c r="F56" s="673"/>
      <c r="G56" s="640"/>
      <c r="H56" s="642"/>
      <c r="I56" s="640"/>
      <c r="J56" s="642"/>
      <c r="K56" s="640"/>
      <c r="L56" s="642"/>
      <c r="M56" s="640"/>
      <c r="N56" s="642"/>
      <c r="O56" s="640"/>
      <c r="P56" s="642"/>
      <c r="Q56" s="640"/>
      <c r="R56" s="642"/>
      <c r="S56" s="640"/>
      <c r="T56" s="642"/>
      <c r="U56" s="640"/>
      <c r="V56" s="642"/>
      <c r="W56" s="640"/>
      <c r="X56" s="642"/>
      <c r="Y56" s="640"/>
      <c r="Z56" s="642"/>
      <c r="AA56" s="640"/>
      <c r="AB56" s="642"/>
      <c r="AC56" s="640"/>
      <c r="AD56" s="642"/>
      <c r="AE56" s="640"/>
      <c r="AF56" s="642"/>
      <c r="AG56" s="640"/>
      <c r="AH56" s="642"/>
      <c r="AI56" s="640"/>
      <c r="AJ56" s="642"/>
      <c r="AK56" s="640"/>
      <c r="AL56" s="642"/>
      <c r="AM56" s="640"/>
      <c r="AN56" s="642"/>
      <c r="AO56" s="640"/>
      <c r="AP56" s="642"/>
      <c r="AQ56" s="640"/>
      <c r="AR56" s="642"/>
      <c r="AS56" s="640"/>
      <c r="AT56" s="642"/>
      <c r="AU56" s="640"/>
      <c r="AV56" s="642"/>
      <c r="AW56" s="640"/>
      <c r="AX56" s="642"/>
      <c r="AY56" s="640"/>
      <c r="AZ56" s="642"/>
      <c r="BA56" s="640"/>
      <c r="BB56" s="642"/>
      <c r="BC56" s="640"/>
      <c r="BD56" s="642"/>
      <c r="BE56" s="640"/>
      <c r="BF56" s="642"/>
      <c r="BG56" s="640"/>
      <c r="BH56" s="642"/>
      <c r="BI56" s="640"/>
      <c r="BJ56" s="642"/>
      <c r="BK56" s="640"/>
      <c r="BL56" s="642"/>
      <c r="BM56" s="640"/>
      <c r="BN56" s="642"/>
      <c r="BO56" s="640"/>
      <c r="BP56" s="642"/>
      <c r="BQ56" s="643">
        <f t="shared" si="6"/>
        <v>0</v>
      </c>
      <c r="BR56" s="644">
        <f t="shared" si="7"/>
        <v>0</v>
      </c>
      <c r="BS56" s="669">
        <f t="shared" si="8"/>
        <v>0</v>
      </c>
      <c r="BT56" s="644">
        <f t="shared" si="9"/>
        <v>0</v>
      </c>
      <c r="BU56" s="645">
        <f t="shared" si="10"/>
        <v>0</v>
      </c>
      <c r="BV56" s="338"/>
      <c r="BW56" s="338"/>
      <c r="BX56" s="338"/>
      <c r="BY56" s="338"/>
      <c r="BZ56" s="338"/>
      <c r="CA56" s="338"/>
    </row>
    <row r="57" ht="15.75" customHeight="1">
      <c r="A57" s="670"/>
      <c r="B57" s="737"/>
      <c r="C57" s="638">
        <f t="shared" ref="C57:D57" si="62">G57+I57+K57+M57+O57+Q57+S57+U57+W57+Y57+AA57+AC57+AE57+AG57+AI57+AK57+AM57+AO57+AQ57+AS57+AU57+AW57+AY57+BA57+BC57+BE57+BG57+BI57+BK57+BM57+BO57</f>
        <v>0</v>
      </c>
      <c r="D57" s="671">
        <f t="shared" si="62"/>
        <v>0</v>
      </c>
      <c r="E57" s="672">
        <f t="shared" si="5"/>
        <v>0</v>
      </c>
      <c r="F57" s="673"/>
      <c r="G57" s="640"/>
      <c r="H57" s="642"/>
      <c r="I57" s="640"/>
      <c r="J57" s="642"/>
      <c r="K57" s="640"/>
      <c r="L57" s="642"/>
      <c r="M57" s="640"/>
      <c r="N57" s="642"/>
      <c r="O57" s="640"/>
      <c r="P57" s="642"/>
      <c r="Q57" s="640"/>
      <c r="R57" s="642"/>
      <c r="S57" s="640"/>
      <c r="T57" s="642"/>
      <c r="U57" s="640"/>
      <c r="V57" s="642"/>
      <c r="W57" s="640"/>
      <c r="X57" s="642"/>
      <c r="Y57" s="640"/>
      <c r="Z57" s="642"/>
      <c r="AA57" s="640"/>
      <c r="AB57" s="642"/>
      <c r="AC57" s="640"/>
      <c r="AD57" s="642"/>
      <c r="AE57" s="640"/>
      <c r="AF57" s="642"/>
      <c r="AG57" s="640"/>
      <c r="AH57" s="642"/>
      <c r="AI57" s="640"/>
      <c r="AJ57" s="642"/>
      <c r="AK57" s="640"/>
      <c r="AL57" s="642"/>
      <c r="AM57" s="640"/>
      <c r="AN57" s="642"/>
      <c r="AO57" s="640"/>
      <c r="AP57" s="642"/>
      <c r="AQ57" s="640"/>
      <c r="AR57" s="642"/>
      <c r="AS57" s="640"/>
      <c r="AT57" s="642"/>
      <c r="AU57" s="640"/>
      <c r="AV57" s="642"/>
      <c r="AW57" s="640"/>
      <c r="AX57" s="642"/>
      <c r="AY57" s="640"/>
      <c r="AZ57" s="642"/>
      <c r="BA57" s="640"/>
      <c r="BB57" s="642"/>
      <c r="BC57" s="640"/>
      <c r="BD57" s="642"/>
      <c r="BE57" s="640"/>
      <c r="BF57" s="642"/>
      <c r="BG57" s="640"/>
      <c r="BH57" s="642"/>
      <c r="BI57" s="640"/>
      <c r="BJ57" s="642"/>
      <c r="BK57" s="640"/>
      <c r="BL57" s="642"/>
      <c r="BM57" s="640"/>
      <c r="BN57" s="642"/>
      <c r="BO57" s="640"/>
      <c r="BP57" s="642"/>
      <c r="BQ57" s="643">
        <f t="shared" si="6"/>
        <v>0</v>
      </c>
      <c r="BR57" s="644">
        <f t="shared" si="7"/>
        <v>0</v>
      </c>
      <c r="BS57" s="669">
        <f t="shared" si="8"/>
        <v>0</v>
      </c>
      <c r="BT57" s="644">
        <f t="shared" si="9"/>
        <v>0</v>
      </c>
      <c r="BU57" s="645">
        <f t="shared" si="10"/>
        <v>0</v>
      </c>
      <c r="BV57" s="338"/>
      <c r="BW57" s="338"/>
      <c r="BX57" s="338"/>
      <c r="BY57" s="338"/>
      <c r="BZ57" s="338"/>
      <c r="CA57" s="338"/>
    </row>
    <row r="58" ht="15.75" customHeight="1">
      <c r="A58" s="670"/>
      <c r="B58" s="737"/>
      <c r="C58" s="638">
        <f t="shared" ref="C58:D58" si="63">G58+I58+K58+M58+O58+Q58+S58+U58+W58+Y58+AA58+AC58+AE58+AG58+AI58+AK58+AM58+AO58+AQ58+AS58+AU58+AW58+AY58+BA58+BC58+BE58+BG58+BI58+BK58+BM58+BO58</f>
        <v>0</v>
      </c>
      <c r="D58" s="671">
        <f t="shared" si="63"/>
        <v>0</v>
      </c>
      <c r="E58" s="672">
        <f t="shared" si="5"/>
        <v>0</v>
      </c>
      <c r="F58" s="673"/>
      <c r="G58" s="640"/>
      <c r="H58" s="642"/>
      <c r="I58" s="640"/>
      <c r="J58" s="642"/>
      <c r="K58" s="640"/>
      <c r="L58" s="642"/>
      <c r="M58" s="640"/>
      <c r="N58" s="642"/>
      <c r="O58" s="640"/>
      <c r="P58" s="642"/>
      <c r="Q58" s="640"/>
      <c r="R58" s="642"/>
      <c r="S58" s="640"/>
      <c r="T58" s="642"/>
      <c r="U58" s="640"/>
      <c r="V58" s="642"/>
      <c r="W58" s="640"/>
      <c r="X58" s="642"/>
      <c r="Y58" s="640"/>
      <c r="Z58" s="642"/>
      <c r="AA58" s="640"/>
      <c r="AB58" s="642"/>
      <c r="AC58" s="640"/>
      <c r="AD58" s="642"/>
      <c r="AE58" s="640"/>
      <c r="AF58" s="642"/>
      <c r="AG58" s="640"/>
      <c r="AH58" s="642"/>
      <c r="AI58" s="640"/>
      <c r="AJ58" s="642"/>
      <c r="AK58" s="640"/>
      <c r="AL58" s="642"/>
      <c r="AM58" s="640"/>
      <c r="AN58" s="642"/>
      <c r="AO58" s="640"/>
      <c r="AP58" s="642"/>
      <c r="AQ58" s="640"/>
      <c r="AR58" s="642"/>
      <c r="AS58" s="640"/>
      <c r="AT58" s="642"/>
      <c r="AU58" s="640"/>
      <c r="AV58" s="642"/>
      <c r="AW58" s="640"/>
      <c r="AX58" s="642"/>
      <c r="AY58" s="640"/>
      <c r="AZ58" s="642"/>
      <c r="BA58" s="640"/>
      <c r="BB58" s="642"/>
      <c r="BC58" s="640"/>
      <c r="BD58" s="642"/>
      <c r="BE58" s="640"/>
      <c r="BF58" s="642"/>
      <c r="BG58" s="640"/>
      <c r="BH58" s="642"/>
      <c r="BI58" s="640"/>
      <c r="BJ58" s="642"/>
      <c r="BK58" s="640"/>
      <c r="BL58" s="642"/>
      <c r="BM58" s="640"/>
      <c r="BN58" s="642"/>
      <c r="BO58" s="640"/>
      <c r="BP58" s="642"/>
      <c r="BQ58" s="643">
        <f t="shared" si="6"/>
        <v>0</v>
      </c>
      <c r="BR58" s="644">
        <f t="shared" si="7"/>
        <v>0</v>
      </c>
      <c r="BS58" s="669">
        <f t="shared" si="8"/>
        <v>0</v>
      </c>
      <c r="BT58" s="644">
        <f t="shared" si="9"/>
        <v>0</v>
      </c>
      <c r="BU58" s="645">
        <f t="shared" si="10"/>
        <v>0</v>
      </c>
      <c r="BV58" s="338"/>
      <c r="BW58" s="338"/>
      <c r="BX58" s="338"/>
      <c r="BY58" s="338"/>
      <c r="BZ58" s="338"/>
      <c r="CA58" s="338"/>
    </row>
    <row r="59" ht="15.75" customHeight="1">
      <c r="A59" s="670"/>
      <c r="B59" s="737"/>
      <c r="C59" s="638">
        <f t="shared" ref="C59:D59" si="64">G59+I59+K59+M59+O59+Q59+S59+U59+W59+Y59+AA59+AC59+AE59+AG59+AI59+AK59+AM59+AO59+AQ59+AS59+AU59+AW59+AY59+BA59+BC59+BE59+BG59+BI59+BK59+BM59+BO59</f>
        <v>0</v>
      </c>
      <c r="D59" s="671">
        <f t="shared" si="64"/>
        <v>0</v>
      </c>
      <c r="E59" s="672">
        <f t="shared" si="5"/>
        <v>0</v>
      </c>
      <c r="F59" s="673"/>
      <c r="G59" s="640"/>
      <c r="H59" s="642"/>
      <c r="I59" s="640"/>
      <c r="J59" s="642"/>
      <c r="K59" s="640"/>
      <c r="L59" s="642"/>
      <c r="M59" s="640"/>
      <c r="N59" s="642"/>
      <c r="O59" s="640"/>
      <c r="P59" s="642"/>
      <c r="Q59" s="640"/>
      <c r="R59" s="642"/>
      <c r="S59" s="640"/>
      <c r="T59" s="642"/>
      <c r="U59" s="640"/>
      <c r="V59" s="642"/>
      <c r="W59" s="640"/>
      <c r="X59" s="642"/>
      <c r="Y59" s="640"/>
      <c r="Z59" s="642"/>
      <c r="AA59" s="640"/>
      <c r="AB59" s="642"/>
      <c r="AC59" s="640"/>
      <c r="AD59" s="642"/>
      <c r="AE59" s="640"/>
      <c r="AF59" s="642"/>
      <c r="AG59" s="640"/>
      <c r="AH59" s="642"/>
      <c r="AI59" s="640"/>
      <c r="AJ59" s="642"/>
      <c r="AK59" s="640"/>
      <c r="AL59" s="642"/>
      <c r="AM59" s="640"/>
      <c r="AN59" s="642"/>
      <c r="AO59" s="640"/>
      <c r="AP59" s="642"/>
      <c r="AQ59" s="640"/>
      <c r="AR59" s="642"/>
      <c r="AS59" s="640"/>
      <c r="AT59" s="642"/>
      <c r="AU59" s="640"/>
      <c r="AV59" s="642"/>
      <c r="AW59" s="640"/>
      <c r="AX59" s="642"/>
      <c r="AY59" s="640"/>
      <c r="AZ59" s="642"/>
      <c r="BA59" s="640"/>
      <c r="BB59" s="642"/>
      <c r="BC59" s="640"/>
      <c r="BD59" s="642"/>
      <c r="BE59" s="640"/>
      <c r="BF59" s="642"/>
      <c r="BG59" s="640"/>
      <c r="BH59" s="642"/>
      <c r="BI59" s="640"/>
      <c r="BJ59" s="642"/>
      <c r="BK59" s="640"/>
      <c r="BL59" s="642"/>
      <c r="BM59" s="640"/>
      <c r="BN59" s="642"/>
      <c r="BO59" s="640"/>
      <c r="BP59" s="642"/>
      <c r="BQ59" s="643">
        <f t="shared" si="6"/>
        <v>0</v>
      </c>
      <c r="BR59" s="644">
        <f t="shared" si="7"/>
        <v>0</v>
      </c>
      <c r="BS59" s="669">
        <f t="shared" si="8"/>
        <v>0</v>
      </c>
      <c r="BT59" s="644">
        <f t="shared" si="9"/>
        <v>0</v>
      </c>
      <c r="BU59" s="645">
        <f t="shared" si="10"/>
        <v>0</v>
      </c>
      <c r="BV59" s="338"/>
      <c r="BW59" s="338"/>
      <c r="BX59" s="338"/>
      <c r="BY59" s="338"/>
      <c r="BZ59" s="338"/>
      <c r="CA59" s="338"/>
    </row>
    <row r="60" ht="15.75" customHeight="1">
      <c r="A60" s="670"/>
      <c r="B60" s="737"/>
      <c r="C60" s="638">
        <f t="shared" ref="C60:D60" si="65">G60+I60+K60+M60+O60+Q60+S60+U60+W60+Y60+AA60+AC60+AE60+AG60+AI60+AK60+AM60+AO60+AQ60+AS60+AU60+AW60+AY60+BA60+BC60+BE60+BG60+BI60+BK60+BM60+BO60</f>
        <v>0</v>
      </c>
      <c r="D60" s="671">
        <f t="shared" si="65"/>
        <v>0</v>
      </c>
      <c r="E60" s="672">
        <f t="shared" si="5"/>
        <v>0</v>
      </c>
      <c r="F60" s="673"/>
      <c r="G60" s="640"/>
      <c r="H60" s="642"/>
      <c r="I60" s="640"/>
      <c r="J60" s="642"/>
      <c r="K60" s="640"/>
      <c r="L60" s="642"/>
      <c r="M60" s="640"/>
      <c r="N60" s="642"/>
      <c r="O60" s="640"/>
      <c r="P60" s="642"/>
      <c r="Q60" s="640"/>
      <c r="R60" s="642"/>
      <c r="S60" s="640"/>
      <c r="T60" s="642"/>
      <c r="U60" s="640"/>
      <c r="V60" s="642"/>
      <c r="W60" s="640"/>
      <c r="X60" s="642"/>
      <c r="Y60" s="640"/>
      <c r="Z60" s="642"/>
      <c r="AA60" s="640"/>
      <c r="AB60" s="642"/>
      <c r="AC60" s="640"/>
      <c r="AD60" s="642"/>
      <c r="AE60" s="640"/>
      <c r="AF60" s="642"/>
      <c r="AG60" s="640"/>
      <c r="AH60" s="642"/>
      <c r="AI60" s="640"/>
      <c r="AJ60" s="642"/>
      <c r="AK60" s="640"/>
      <c r="AL60" s="642"/>
      <c r="AM60" s="640"/>
      <c r="AN60" s="642"/>
      <c r="AO60" s="640"/>
      <c r="AP60" s="642"/>
      <c r="AQ60" s="640"/>
      <c r="AR60" s="642"/>
      <c r="AS60" s="640"/>
      <c r="AT60" s="642"/>
      <c r="AU60" s="640"/>
      <c r="AV60" s="642"/>
      <c r="AW60" s="640"/>
      <c r="AX60" s="642"/>
      <c r="AY60" s="640"/>
      <c r="AZ60" s="642"/>
      <c r="BA60" s="640"/>
      <c r="BB60" s="642"/>
      <c r="BC60" s="640"/>
      <c r="BD60" s="642"/>
      <c r="BE60" s="640"/>
      <c r="BF60" s="642"/>
      <c r="BG60" s="640"/>
      <c r="BH60" s="642"/>
      <c r="BI60" s="640"/>
      <c r="BJ60" s="642"/>
      <c r="BK60" s="640"/>
      <c r="BL60" s="642"/>
      <c r="BM60" s="640"/>
      <c r="BN60" s="642"/>
      <c r="BO60" s="640"/>
      <c r="BP60" s="642"/>
      <c r="BQ60" s="643">
        <f t="shared" si="6"/>
        <v>0</v>
      </c>
      <c r="BR60" s="644">
        <f t="shared" si="7"/>
        <v>0</v>
      </c>
      <c r="BS60" s="669">
        <f t="shared" si="8"/>
        <v>0</v>
      </c>
      <c r="BT60" s="644">
        <f t="shared" si="9"/>
        <v>0</v>
      </c>
      <c r="BU60" s="645">
        <f t="shared" si="10"/>
        <v>0</v>
      </c>
      <c r="BV60" s="338"/>
      <c r="BW60" s="338"/>
      <c r="BX60" s="338"/>
      <c r="BY60" s="338"/>
      <c r="BZ60" s="338"/>
      <c r="CA60" s="338"/>
    </row>
    <row r="61" ht="15.75" customHeight="1">
      <c r="A61" s="670"/>
      <c r="B61" s="737"/>
      <c r="C61" s="638">
        <f t="shared" ref="C61:D61" si="66">G61+I61+K61+M61+O61+Q61+S61+U61+W61+Y61+AA61+AC61+AE61+AG61+AI61+AK61+AM61+AO61+AQ61+AS61+AU61+AW61+AY61+BA61+BC61+BE61+BG61+BI61+BK61+BM61+BO61</f>
        <v>0</v>
      </c>
      <c r="D61" s="671">
        <f t="shared" si="66"/>
        <v>0</v>
      </c>
      <c r="E61" s="672">
        <f t="shared" si="5"/>
        <v>0</v>
      </c>
      <c r="F61" s="673"/>
      <c r="G61" s="640"/>
      <c r="H61" s="642"/>
      <c r="I61" s="640"/>
      <c r="J61" s="642"/>
      <c r="K61" s="640"/>
      <c r="L61" s="642"/>
      <c r="M61" s="640"/>
      <c r="N61" s="642"/>
      <c r="O61" s="640"/>
      <c r="P61" s="642"/>
      <c r="Q61" s="640"/>
      <c r="R61" s="642"/>
      <c r="S61" s="640"/>
      <c r="T61" s="642"/>
      <c r="U61" s="640"/>
      <c r="V61" s="642"/>
      <c r="W61" s="640"/>
      <c r="X61" s="642"/>
      <c r="Y61" s="640"/>
      <c r="Z61" s="642"/>
      <c r="AA61" s="640"/>
      <c r="AB61" s="642"/>
      <c r="AC61" s="640"/>
      <c r="AD61" s="642"/>
      <c r="AE61" s="640"/>
      <c r="AF61" s="642"/>
      <c r="AG61" s="640"/>
      <c r="AH61" s="642"/>
      <c r="AI61" s="640"/>
      <c r="AJ61" s="642"/>
      <c r="AK61" s="640"/>
      <c r="AL61" s="642"/>
      <c r="AM61" s="640"/>
      <c r="AN61" s="642"/>
      <c r="AO61" s="640"/>
      <c r="AP61" s="642"/>
      <c r="AQ61" s="640"/>
      <c r="AR61" s="642"/>
      <c r="AS61" s="640"/>
      <c r="AT61" s="642"/>
      <c r="AU61" s="640"/>
      <c r="AV61" s="642"/>
      <c r="AW61" s="640"/>
      <c r="AX61" s="642"/>
      <c r="AY61" s="640"/>
      <c r="AZ61" s="642"/>
      <c r="BA61" s="640"/>
      <c r="BB61" s="642"/>
      <c r="BC61" s="640"/>
      <c r="BD61" s="642"/>
      <c r="BE61" s="640"/>
      <c r="BF61" s="642"/>
      <c r="BG61" s="640"/>
      <c r="BH61" s="642"/>
      <c r="BI61" s="640"/>
      <c r="BJ61" s="642"/>
      <c r="BK61" s="640"/>
      <c r="BL61" s="642"/>
      <c r="BM61" s="640"/>
      <c r="BN61" s="642"/>
      <c r="BO61" s="640"/>
      <c r="BP61" s="642"/>
      <c r="BQ61" s="643">
        <f t="shared" si="6"/>
        <v>0</v>
      </c>
      <c r="BR61" s="644">
        <f t="shared" si="7"/>
        <v>0</v>
      </c>
      <c r="BS61" s="669">
        <f t="shared" si="8"/>
        <v>0</v>
      </c>
      <c r="BT61" s="644">
        <f t="shared" si="9"/>
        <v>0</v>
      </c>
      <c r="BU61" s="645">
        <f t="shared" si="10"/>
        <v>0</v>
      </c>
      <c r="BV61" s="338"/>
      <c r="BW61" s="338"/>
      <c r="BX61" s="338"/>
      <c r="BY61" s="338"/>
      <c r="BZ61" s="338"/>
      <c r="CA61" s="338"/>
    </row>
    <row r="62" ht="15.75" customHeight="1">
      <c r="A62" s="670"/>
      <c r="B62" s="737"/>
      <c r="C62" s="638">
        <f t="shared" ref="C62:D62" si="67">G62+I62+K62+M62+O62+Q62+S62+U62+W62+Y62+AA62+AC62+AE62+AG62+AI62+AK62+AM62+AO62+AQ62+AS62+AU62+AW62+AY62+BA62+BC62+BE62+BG62+BI62+BK62+BM62+BO62</f>
        <v>0</v>
      </c>
      <c r="D62" s="671">
        <f t="shared" si="67"/>
        <v>0</v>
      </c>
      <c r="E62" s="672">
        <f t="shared" si="5"/>
        <v>0</v>
      </c>
      <c r="F62" s="673"/>
      <c r="G62" s="640"/>
      <c r="H62" s="642"/>
      <c r="I62" s="640"/>
      <c r="J62" s="642"/>
      <c r="K62" s="640"/>
      <c r="L62" s="642"/>
      <c r="M62" s="640"/>
      <c r="N62" s="642"/>
      <c r="O62" s="640"/>
      <c r="P62" s="642"/>
      <c r="Q62" s="640"/>
      <c r="R62" s="642"/>
      <c r="S62" s="640"/>
      <c r="T62" s="642"/>
      <c r="U62" s="640"/>
      <c r="V62" s="642"/>
      <c r="W62" s="640"/>
      <c r="X62" s="642"/>
      <c r="Y62" s="640"/>
      <c r="Z62" s="642"/>
      <c r="AA62" s="640"/>
      <c r="AB62" s="642"/>
      <c r="AC62" s="640"/>
      <c r="AD62" s="642"/>
      <c r="AE62" s="640"/>
      <c r="AF62" s="642"/>
      <c r="AG62" s="640"/>
      <c r="AH62" s="642"/>
      <c r="AI62" s="640"/>
      <c r="AJ62" s="642"/>
      <c r="AK62" s="640"/>
      <c r="AL62" s="642"/>
      <c r="AM62" s="640"/>
      <c r="AN62" s="642"/>
      <c r="AO62" s="640"/>
      <c r="AP62" s="642"/>
      <c r="AQ62" s="640"/>
      <c r="AR62" s="642"/>
      <c r="AS62" s="640"/>
      <c r="AT62" s="642"/>
      <c r="AU62" s="640"/>
      <c r="AV62" s="642"/>
      <c r="AW62" s="640"/>
      <c r="AX62" s="642"/>
      <c r="AY62" s="640"/>
      <c r="AZ62" s="642"/>
      <c r="BA62" s="640"/>
      <c r="BB62" s="642"/>
      <c r="BC62" s="640"/>
      <c r="BD62" s="642"/>
      <c r="BE62" s="640"/>
      <c r="BF62" s="642"/>
      <c r="BG62" s="640"/>
      <c r="BH62" s="642"/>
      <c r="BI62" s="640"/>
      <c r="BJ62" s="642"/>
      <c r="BK62" s="640"/>
      <c r="BL62" s="642"/>
      <c r="BM62" s="640"/>
      <c r="BN62" s="642"/>
      <c r="BO62" s="640"/>
      <c r="BP62" s="642"/>
      <c r="BQ62" s="643">
        <f t="shared" si="6"/>
        <v>0</v>
      </c>
      <c r="BR62" s="644">
        <f t="shared" si="7"/>
        <v>0</v>
      </c>
      <c r="BS62" s="669">
        <f t="shared" si="8"/>
        <v>0</v>
      </c>
      <c r="BT62" s="644">
        <f t="shared" si="9"/>
        <v>0</v>
      </c>
      <c r="BU62" s="645">
        <f t="shared" si="10"/>
        <v>0</v>
      </c>
      <c r="BV62" s="338"/>
      <c r="BW62" s="338"/>
      <c r="BX62" s="338"/>
      <c r="BY62" s="338"/>
      <c r="BZ62" s="338"/>
      <c r="CA62" s="338"/>
    </row>
    <row r="63" ht="15.75" customHeight="1">
      <c r="A63" s="670"/>
      <c r="B63" s="737"/>
      <c r="C63" s="638">
        <f t="shared" ref="C63:D63" si="68">G63+I63+K63+M63+O63+Q63+S63+U63+W63+Y63+AA63+AC63+AE63+AG63+AI63+AK63+AM63+AO63+AQ63+AS63+AU63+AW63+AY63+BA63+BC63+BE63+BG63+BI63+BK63+BM63+BO63</f>
        <v>0</v>
      </c>
      <c r="D63" s="671">
        <f t="shared" si="68"/>
        <v>0</v>
      </c>
      <c r="E63" s="672">
        <f t="shared" si="5"/>
        <v>0</v>
      </c>
      <c r="F63" s="673"/>
      <c r="G63" s="640"/>
      <c r="H63" s="642"/>
      <c r="I63" s="640"/>
      <c r="J63" s="642"/>
      <c r="K63" s="640"/>
      <c r="L63" s="642"/>
      <c r="M63" s="640"/>
      <c r="N63" s="642"/>
      <c r="O63" s="640"/>
      <c r="P63" s="642"/>
      <c r="Q63" s="640"/>
      <c r="R63" s="642"/>
      <c r="S63" s="640"/>
      <c r="T63" s="642"/>
      <c r="U63" s="640"/>
      <c r="V63" s="642"/>
      <c r="W63" s="640"/>
      <c r="X63" s="642"/>
      <c r="Y63" s="640"/>
      <c r="Z63" s="642"/>
      <c r="AA63" s="640"/>
      <c r="AB63" s="642"/>
      <c r="AC63" s="640"/>
      <c r="AD63" s="642"/>
      <c r="AE63" s="640"/>
      <c r="AF63" s="642"/>
      <c r="AG63" s="640"/>
      <c r="AH63" s="642"/>
      <c r="AI63" s="640"/>
      <c r="AJ63" s="642"/>
      <c r="AK63" s="640"/>
      <c r="AL63" s="642"/>
      <c r="AM63" s="640"/>
      <c r="AN63" s="642"/>
      <c r="AO63" s="640"/>
      <c r="AP63" s="642"/>
      <c r="AQ63" s="640"/>
      <c r="AR63" s="642"/>
      <c r="AS63" s="640"/>
      <c r="AT63" s="642"/>
      <c r="AU63" s="640"/>
      <c r="AV63" s="642"/>
      <c r="AW63" s="640"/>
      <c r="AX63" s="642"/>
      <c r="AY63" s="640"/>
      <c r="AZ63" s="642"/>
      <c r="BA63" s="640"/>
      <c r="BB63" s="642"/>
      <c r="BC63" s="640"/>
      <c r="BD63" s="642"/>
      <c r="BE63" s="640"/>
      <c r="BF63" s="642"/>
      <c r="BG63" s="640"/>
      <c r="BH63" s="642"/>
      <c r="BI63" s="640"/>
      <c r="BJ63" s="642"/>
      <c r="BK63" s="640"/>
      <c r="BL63" s="642"/>
      <c r="BM63" s="640"/>
      <c r="BN63" s="642"/>
      <c r="BO63" s="640"/>
      <c r="BP63" s="642"/>
      <c r="BQ63" s="643">
        <f t="shared" si="6"/>
        <v>0</v>
      </c>
      <c r="BR63" s="644">
        <f t="shared" si="7"/>
        <v>0</v>
      </c>
      <c r="BS63" s="669">
        <f t="shared" si="8"/>
        <v>0</v>
      </c>
      <c r="BT63" s="644">
        <f t="shared" si="9"/>
        <v>0</v>
      </c>
      <c r="BU63" s="645">
        <f t="shared" si="10"/>
        <v>0</v>
      </c>
      <c r="BV63" s="338"/>
      <c r="BW63" s="338"/>
      <c r="BX63" s="338"/>
      <c r="BY63" s="338"/>
      <c r="BZ63" s="338"/>
      <c r="CA63" s="338"/>
    </row>
    <row r="64" ht="15.75" customHeight="1">
      <c r="A64" s="670"/>
      <c r="B64" s="737"/>
      <c r="C64" s="638">
        <f t="shared" ref="C64:D64" si="69">G64+I64+K64+M64+O64+Q64+S64+U64+W64+Y64+AA64+AC64+AE64+AG64+AI64+AK64+AM64+AO64+AQ64+AS64+AU64+AW64+AY64+BA64+BC64+BE64+BG64+BI64+BK64+BM64+BO64</f>
        <v>0</v>
      </c>
      <c r="D64" s="671">
        <f t="shared" si="69"/>
        <v>0</v>
      </c>
      <c r="E64" s="672">
        <f t="shared" si="5"/>
        <v>0</v>
      </c>
      <c r="F64" s="673"/>
      <c r="G64" s="640"/>
      <c r="H64" s="642"/>
      <c r="I64" s="640"/>
      <c r="J64" s="642"/>
      <c r="K64" s="640"/>
      <c r="L64" s="642"/>
      <c r="M64" s="640"/>
      <c r="N64" s="642"/>
      <c r="O64" s="640"/>
      <c r="P64" s="642"/>
      <c r="Q64" s="640"/>
      <c r="R64" s="642"/>
      <c r="S64" s="640"/>
      <c r="T64" s="642"/>
      <c r="U64" s="640"/>
      <c r="V64" s="642"/>
      <c r="W64" s="640"/>
      <c r="X64" s="642"/>
      <c r="Y64" s="640"/>
      <c r="Z64" s="642"/>
      <c r="AA64" s="640"/>
      <c r="AB64" s="642"/>
      <c r="AC64" s="640"/>
      <c r="AD64" s="642"/>
      <c r="AE64" s="640"/>
      <c r="AF64" s="642"/>
      <c r="AG64" s="640"/>
      <c r="AH64" s="642"/>
      <c r="AI64" s="640"/>
      <c r="AJ64" s="642"/>
      <c r="AK64" s="640"/>
      <c r="AL64" s="642"/>
      <c r="AM64" s="640"/>
      <c r="AN64" s="642"/>
      <c r="AO64" s="640"/>
      <c r="AP64" s="642"/>
      <c r="AQ64" s="640"/>
      <c r="AR64" s="642"/>
      <c r="AS64" s="640"/>
      <c r="AT64" s="642"/>
      <c r="AU64" s="640"/>
      <c r="AV64" s="642"/>
      <c r="AW64" s="640"/>
      <c r="AX64" s="642"/>
      <c r="AY64" s="640"/>
      <c r="AZ64" s="642"/>
      <c r="BA64" s="640"/>
      <c r="BB64" s="642"/>
      <c r="BC64" s="640"/>
      <c r="BD64" s="642"/>
      <c r="BE64" s="640"/>
      <c r="BF64" s="642"/>
      <c r="BG64" s="640"/>
      <c r="BH64" s="642"/>
      <c r="BI64" s="640"/>
      <c r="BJ64" s="642"/>
      <c r="BK64" s="640"/>
      <c r="BL64" s="642"/>
      <c r="BM64" s="640"/>
      <c r="BN64" s="642"/>
      <c r="BO64" s="640"/>
      <c r="BP64" s="642"/>
      <c r="BQ64" s="643">
        <f t="shared" si="6"/>
        <v>0</v>
      </c>
      <c r="BR64" s="644">
        <f t="shared" si="7"/>
        <v>0</v>
      </c>
      <c r="BS64" s="669">
        <f t="shared" si="8"/>
        <v>0</v>
      </c>
      <c r="BT64" s="644">
        <f t="shared" si="9"/>
        <v>0</v>
      </c>
      <c r="BU64" s="645">
        <f t="shared" si="10"/>
        <v>0</v>
      </c>
      <c r="BV64" s="338"/>
      <c r="BW64" s="338"/>
      <c r="BX64" s="338"/>
      <c r="BY64" s="338"/>
      <c r="BZ64" s="338"/>
      <c r="CA64" s="338"/>
    </row>
    <row r="65" ht="15.75" customHeight="1">
      <c r="A65" s="670"/>
      <c r="B65" s="737"/>
      <c r="C65" s="638">
        <f t="shared" ref="C65:D65" si="70">G65+I65+K65+M65+O65+Q65+S65+U65+W65+Y65+AA65+AC65+AE65+AG65+AI65+AK65+AM65+AO65+AQ65+AS65+AU65+AW65+AY65+BA65+BC65+BE65+BG65+BI65+BK65+BM65+BO65</f>
        <v>0</v>
      </c>
      <c r="D65" s="671">
        <f t="shared" si="70"/>
        <v>0</v>
      </c>
      <c r="E65" s="672">
        <f t="shared" si="5"/>
        <v>0</v>
      </c>
      <c r="F65" s="673"/>
      <c r="G65" s="640"/>
      <c r="H65" s="642"/>
      <c r="I65" s="640"/>
      <c r="J65" s="642"/>
      <c r="K65" s="640"/>
      <c r="L65" s="642"/>
      <c r="M65" s="640"/>
      <c r="N65" s="642"/>
      <c r="O65" s="640"/>
      <c r="P65" s="642"/>
      <c r="Q65" s="640"/>
      <c r="R65" s="642"/>
      <c r="S65" s="640"/>
      <c r="T65" s="642"/>
      <c r="U65" s="640"/>
      <c r="V65" s="642"/>
      <c r="W65" s="640"/>
      <c r="X65" s="642"/>
      <c r="Y65" s="640"/>
      <c r="Z65" s="642"/>
      <c r="AA65" s="640"/>
      <c r="AB65" s="642"/>
      <c r="AC65" s="640"/>
      <c r="AD65" s="642"/>
      <c r="AE65" s="640"/>
      <c r="AF65" s="642"/>
      <c r="AG65" s="640"/>
      <c r="AH65" s="642"/>
      <c r="AI65" s="640"/>
      <c r="AJ65" s="642"/>
      <c r="AK65" s="640"/>
      <c r="AL65" s="642"/>
      <c r="AM65" s="640"/>
      <c r="AN65" s="642"/>
      <c r="AO65" s="640"/>
      <c r="AP65" s="642"/>
      <c r="AQ65" s="640"/>
      <c r="AR65" s="642"/>
      <c r="AS65" s="640"/>
      <c r="AT65" s="642"/>
      <c r="AU65" s="640"/>
      <c r="AV65" s="642"/>
      <c r="AW65" s="640"/>
      <c r="AX65" s="642"/>
      <c r="AY65" s="640"/>
      <c r="AZ65" s="642"/>
      <c r="BA65" s="640"/>
      <c r="BB65" s="642"/>
      <c r="BC65" s="640"/>
      <c r="BD65" s="642"/>
      <c r="BE65" s="640"/>
      <c r="BF65" s="642"/>
      <c r="BG65" s="640"/>
      <c r="BH65" s="642"/>
      <c r="BI65" s="640"/>
      <c r="BJ65" s="642"/>
      <c r="BK65" s="640"/>
      <c r="BL65" s="642"/>
      <c r="BM65" s="640"/>
      <c r="BN65" s="642"/>
      <c r="BO65" s="640"/>
      <c r="BP65" s="642"/>
      <c r="BQ65" s="643">
        <f t="shared" si="6"/>
        <v>0</v>
      </c>
      <c r="BR65" s="644">
        <f t="shared" si="7"/>
        <v>0</v>
      </c>
      <c r="BS65" s="669">
        <f t="shared" si="8"/>
        <v>0</v>
      </c>
      <c r="BT65" s="644">
        <f t="shared" si="9"/>
        <v>0</v>
      </c>
      <c r="BU65" s="645">
        <f t="shared" si="10"/>
        <v>0</v>
      </c>
      <c r="BV65" s="338"/>
      <c r="BW65" s="338"/>
      <c r="BX65" s="338"/>
      <c r="BY65" s="338"/>
      <c r="BZ65" s="338"/>
      <c r="CA65" s="338"/>
    </row>
    <row r="66" ht="15.75" customHeight="1">
      <c r="A66" s="670"/>
      <c r="B66" s="737"/>
      <c r="C66" s="638">
        <f t="shared" ref="C66:D66" si="71">G66+I66+K66+M66+O66+Q66+S66+U66+W66+Y66+AA66+AC66+AE66+AG66+AI66+AK66+AM66+AO66+AQ66+AS66+AU66+AW66+AY66+BA66+BC66+BE66+BG66+BI66+BK66+BM66+BO66</f>
        <v>0</v>
      </c>
      <c r="D66" s="671">
        <f t="shared" si="71"/>
        <v>0</v>
      </c>
      <c r="E66" s="672">
        <f t="shared" si="5"/>
        <v>0</v>
      </c>
      <c r="F66" s="673"/>
      <c r="G66" s="640"/>
      <c r="H66" s="642"/>
      <c r="I66" s="640"/>
      <c r="J66" s="642"/>
      <c r="K66" s="640"/>
      <c r="L66" s="642"/>
      <c r="M66" s="640"/>
      <c r="N66" s="642"/>
      <c r="O66" s="640"/>
      <c r="P66" s="642"/>
      <c r="Q66" s="640"/>
      <c r="R66" s="642"/>
      <c r="S66" s="640"/>
      <c r="T66" s="642"/>
      <c r="U66" s="640"/>
      <c r="V66" s="642"/>
      <c r="W66" s="640"/>
      <c r="X66" s="642"/>
      <c r="Y66" s="640"/>
      <c r="Z66" s="642"/>
      <c r="AA66" s="640"/>
      <c r="AB66" s="642"/>
      <c r="AC66" s="640"/>
      <c r="AD66" s="642"/>
      <c r="AE66" s="640"/>
      <c r="AF66" s="642"/>
      <c r="AG66" s="640"/>
      <c r="AH66" s="642"/>
      <c r="AI66" s="640"/>
      <c r="AJ66" s="642"/>
      <c r="AK66" s="640"/>
      <c r="AL66" s="642"/>
      <c r="AM66" s="640"/>
      <c r="AN66" s="642"/>
      <c r="AO66" s="640"/>
      <c r="AP66" s="642"/>
      <c r="AQ66" s="640"/>
      <c r="AR66" s="642"/>
      <c r="AS66" s="640"/>
      <c r="AT66" s="642"/>
      <c r="AU66" s="640"/>
      <c r="AV66" s="642"/>
      <c r="AW66" s="640"/>
      <c r="AX66" s="642"/>
      <c r="AY66" s="640"/>
      <c r="AZ66" s="642"/>
      <c r="BA66" s="640"/>
      <c r="BB66" s="642"/>
      <c r="BC66" s="640"/>
      <c r="BD66" s="642"/>
      <c r="BE66" s="640"/>
      <c r="BF66" s="642"/>
      <c r="BG66" s="640"/>
      <c r="BH66" s="642"/>
      <c r="BI66" s="640"/>
      <c r="BJ66" s="642"/>
      <c r="BK66" s="640"/>
      <c r="BL66" s="642"/>
      <c r="BM66" s="640"/>
      <c r="BN66" s="642"/>
      <c r="BO66" s="640"/>
      <c r="BP66" s="642"/>
      <c r="BQ66" s="643">
        <f t="shared" si="6"/>
        <v>0</v>
      </c>
      <c r="BR66" s="644">
        <f t="shared" si="7"/>
        <v>0</v>
      </c>
      <c r="BS66" s="669">
        <f t="shared" si="8"/>
        <v>0</v>
      </c>
      <c r="BT66" s="644">
        <f t="shared" si="9"/>
        <v>0</v>
      </c>
      <c r="BU66" s="645">
        <f t="shared" si="10"/>
        <v>0</v>
      </c>
      <c r="BV66" s="338"/>
      <c r="BW66" s="338"/>
      <c r="BX66" s="338"/>
      <c r="BY66" s="338"/>
      <c r="BZ66" s="338"/>
      <c r="CA66" s="338"/>
    </row>
    <row r="67" ht="15.75" customHeight="1">
      <c r="A67" s="670"/>
      <c r="B67" s="737"/>
      <c r="C67" s="638">
        <f t="shared" ref="C67:D67" si="72">G67+I67+K67+M67+O67+Q67+S67+U67+W67+Y67+AA67+AC67+AE67+AG67+AI67+AK67+AM67+AO67+AQ67+AS67+AU67+AW67+AY67+BA67+BC67+BE67+BG67+BI67+BK67+BM67+BO67</f>
        <v>0</v>
      </c>
      <c r="D67" s="671">
        <f t="shared" si="72"/>
        <v>0</v>
      </c>
      <c r="E67" s="672">
        <f t="shared" si="5"/>
        <v>0</v>
      </c>
      <c r="F67" s="673"/>
      <c r="G67" s="640"/>
      <c r="H67" s="642"/>
      <c r="I67" s="640"/>
      <c r="J67" s="642"/>
      <c r="K67" s="640"/>
      <c r="L67" s="642"/>
      <c r="M67" s="640"/>
      <c r="N67" s="642"/>
      <c r="O67" s="640"/>
      <c r="P67" s="642"/>
      <c r="Q67" s="640"/>
      <c r="R67" s="642"/>
      <c r="S67" s="640"/>
      <c r="T67" s="642"/>
      <c r="U67" s="640"/>
      <c r="V67" s="642"/>
      <c r="W67" s="640"/>
      <c r="X67" s="642"/>
      <c r="Y67" s="640"/>
      <c r="Z67" s="642"/>
      <c r="AA67" s="640"/>
      <c r="AB67" s="642"/>
      <c r="AC67" s="640"/>
      <c r="AD67" s="642"/>
      <c r="AE67" s="640"/>
      <c r="AF67" s="642"/>
      <c r="AG67" s="640"/>
      <c r="AH67" s="642"/>
      <c r="AI67" s="640"/>
      <c r="AJ67" s="642"/>
      <c r="AK67" s="640"/>
      <c r="AL67" s="642"/>
      <c r="AM67" s="640"/>
      <c r="AN67" s="642"/>
      <c r="AO67" s="640"/>
      <c r="AP67" s="642"/>
      <c r="AQ67" s="640"/>
      <c r="AR67" s="642"/>
      <c r="AS67" s="640"/>
      <c r="AT67" s="642"/>
      <c r="AU67" s="640"/>
      <c r="AV67" s="642"/>
      <c r="AW67" s="640"/>
      <c r="AX67" s="642"/>
      <c r="AY67" s="640"/>
      <c r="AZ67" s="642"/>
      <c r="BA67" s="640"/>
      <c r="BB67" s="642"/>
      <c r="BC67" s="640"/>
      <c r="BD67" s="642"/>
      <c r="BE67" s="640"/>
      <c r="BF67" s="642"/>
      <c r="BG67" s="640"/>
      <c r="BH67" s="642"/>
      <c r="BI67" s="640"/>
      <c r="BJ67" s="642"/>
      <c r="BK67" s="640"/>
      <c r="BL67" s="642"/>
      <c r="BM67" s="640"/>
      <c r="BN67" s="642"/>
      <c r="BO67" s="640"/>
      <c r="BP67" s="642"/>
      <c r="BQ67" s="643">
        <f t="shared" si="6"/>
        <v>0</v>
      </c>
      <c r="BR67" s="644">
        <f t="shared" si="7"/>
        <v>0</v>
      </c>
      <c r="BS67" s="669">
        <f t="shared" si="8"/>
        <v>0</v>
      </c>
      <c r="BT67" s="644">
        <f t="shared" si="9"/>
        <v>0</v>
      </c>
      <c r="BU67" s="645">
        <f t="shared" si="10"/>
        <v>0</v>
      </c>
      <c r="BV67" s="338"/>
      <c r="BW67" s="338"/>
      <c r="BX67" s="338"/>
      <c r="BY67" s="338"/>
      <c r="BZ67" s="338"/>
      <c r="CA67" s="338"/>
    </row>
    <row r="68" ht="15.75" customHeight="1">
      <c r="A68" s="670"/>
      <c r="B68" s="737"/>
      <c r="C68" s="638">
        <f t="shared" ref="C68:D68" si="73">G68+I68+K68+M68+O68+Q68+S68+U68+W68+Y68+AA68+AC68+AE68+AG68+AI68+AK68+AM68+AO68+AQ68+AS68+AU68+AW68+AY68+BA68+BC68+BE68+BG68+BI68+BK68+BM68+BO68</f>
        <v>0</v>
      </c>
      <c r="D68" s="671">
        <f t="shared" si="73"/>
        <v>0</v>
      </c>
      <c r="E68" s="672">
        <f t="shared" si="5"/>
        <v>0</v>
      </c>
      <c r="F68" s="673"/>
      <c r="G68" s="640"/>
      <c r="H68" s="642"/>
      <c r="I68" s="640"/>
      <c r="J68" s="642"/>
      <c r="K68" s="640"/>
      <c r="L68" s="642"/>
      <c r="M68" s="640"/>
      <c r="N68" s="642"/>
      <c r="O68" s="640"/>
      <c r="P68" s="642"/>
      <c r="Q68" s="640"/>
      <c r="R68" s="642"/>
      <c r="S68" s="640"/>
      <c r="T68" s="642"/>
      <c r="U68" s="640"/>
      <c r="V68" s="642"/>
      <c r="W68" s="640"/>
      <c r="X68" s="642"/>
      <c r="Y68" s="640"/>
      <c r="Z68" s="642"/>
      <c r="AA68" s="640"/>
      <c r="AB68" s="642"/>
      <c r="AC68" s="640"/>
      <c r="AD68" s="642"/>
      <c r="AE68" s="640"/>
      <c r="AF68" s="642"/>
      <c r="AG68" s="640"/>
      <c r="AH68" s="642"/>
      <c r="AI68" s="640"/>
      <c r="AJ68" s="642"/>
      <c r="AK68" s="640"/>
      <c r="AL68" s="642"/>
      <c r="AM68" s="640"/>
      <c r="AN68" s="642"/>
      <c r="AO68" s="640"/>
      <c r="AP68" s="642"/>
      <c r="AQ68" s="640"/>
      <c r="AR68" s="642"/>
      <c r="AS68" s="640"/>
      <c r="AT68" s="642"/>
      <c r="AU68" s="640"/>
      <c r="AV68" s="642"/>
      <c r="AW68" s="640"/>
      <c r="AX68" s="642"/>
      <c r="AY68" s="640"/>
      <c r="AZ68" s="642"/>
      <c r="BA68" s="640"/>
      <c r="BB68" s="642"/>
      <c r="BC68" s="640"/>
      <c r="BD68" s="642"/>
      <c r="BE68" s="640"/>
      <c r="BF68" s="642"/>
      <c r="BG68" s="640"/>
      <c r="BH68" s="642"/>
      <c r="BI68" s="640"/>
      <c r="BJ68" s="642"/>
      <c r="BK68" s="640"/>
      <c r="BL68" s="642"/>
      <c r="BM68" s="640"/>
      <c r="BN68" s="642"/>
      <c r="BO68" s="640"/>
      <c r="BP68" s="642"/>
      <c r="BQ68" s="643">
        <f t="shared" si="6"/>
        <v>0</v>
      </c>
      <c r="BR68" s="644">
        <f t="shared" si="7"/>
        <v>0</v>
      </c>
      <c r="BS68" s="669">
        <f t="shared" si="8"/>
        <v>0</v>
      </c>
      <c r="BT68" s="644">
        <f t="shared" si="9"/>
        <v>0</v>
      </c>
      <c r="BU68" s="645">
        <f t="shared" si="10"/>
        <v>0</v>
      </c>
      <c r="BV68" s="338"/>
      <c r="BW68" s="338"/>
      <c r="BX68" s="338"/>
      <c r="BY68" s="338"/>
      <c r="BZ68" s="338"/>
      <c r="CA68" s="338"/>
    </row>
    <row r="69" ht="15.75" customHeight="1">
      <c r="A69" s="670"/>
      <c r="B69" s="737"/>
      <c r="C69" s="638">
        <f t="shared" ref="C69:D69" si="74">G69+I69+K69+M69+O69+Q69+S69+U69+W69+Y69+AA69+AC69+AE69+AG69+AI69+AK69+AM69+AO69+AQ69+AS69+AU69+AW69+AY69+BA69+BC69+BE69+BG69+BI69+BK69+BM69+BO69</f>
        <v>0</v>
      </c>
      <c r="D69" s="671">
        <f t="shared" si="74"/>
        <v>0</v>
      </c>
      <c r="E69" s="672">
        <f t="shared" si="5"/>
        <v>0</v>
      </c>
      <c r="F69" s="673"/>
      <c r="G69" s="640"/>
      <c r="H69" s="642"/>
      <c r="I69" s="640"/>
      <c r="J69" s="642"/>
      <c r="K69" s="640"/>
      <c r="L69" s="642"/>
      <c r="M69" s="640"/>
      <c r="N69" s="642"/>
      <c r="O69" s="640"/>
      <c r="P69" s="642"/>
      <c r="Q69" s="640"/>
      <c r="R69" s="642"/>
      <c r="S69" s="640"/>
      <c r="T69" s="642"/>
      <c r="U69" s="640"/>
      <c r="V69" s="642"/>
      <c r="W69" s="640"/>
      <c r="X69" s="642"/>
      <c r="Y69" s="640"/>
      <c r="Z69" s="642"/>
      <c r="AA69" s="640"/>
      <c r="AB69" s="642"/>
      <c r="AC69" s="640"/>
      <c r="AD69" s="642"/>
      <c r="AE69" s="640"/>
      <c r="AF69" s="642"/>
      <c r="AG69" s="640"/>
      <c r="AH69" s="642"/>
      <c r="AI69" s="640"/>
      <c r="AJ69" s="642"/>
      <c r="AK69" s="640"/>
      <c r="AL69" s="642"/>
      <c r="AM69" s="640"/>
      <c r="AN69" s="642"/>
      <c r="AO69" s="640"/>
      <c r="AP69" s="642"/>
      <c r="AQ69" s="640"/>
      <c r="AR69" s="642"/>
      <c r="AS69" s="640"/>
      <c r="AT69" s="642"/>
      <c r="AU69" s="640"/>
      <c r="AV69" s="642"/>
      <c r="AW69" s="640"/>
      <c r="AX69" s="642"/>
      <c r="AY69" s="640"/>
      <c r="AZ69" s="642"/>
      <c r="BA69" s="640"/>
      <c r="BB69" s="642"/>
      <c r="BC69" s="640"/>
      <c r="BD69" s="642"/>
      <c r="BE69" s="640"/>
      <c r="BF69" s="642"/>
      <c r="BG69" s="640"/>
      <c r="BH69" s="642"/>
      <c r="BI69" s="640"/>
      <c r="BJ69" s="642"/>
      <c r="BK69" s="640"/>
      <c r="BL69" s="642"/>
      <c r="BM69" s="640"/>
      <c r="BN69" s="642"/>
      <c r="BO69" s="640"/>
      <c r="BP69" s="642"/>
      <c r="BQ69" s="643">
        <f t="shared" si="6"/>
        <v>0</v>
      </c>
      <c r="BR69" s="644">
        <f t="shared" si="7"/>
        <v>0</v>
      </c>
      <c r="BS69" s="669">
        <f t="shared" si="8"/>
        <v>0</v>
      </c>
      <c r="BT69" s="644">
        <f t="shared" si="9"/>
        <v>0</v>
      </c>
      <c r="BU69" s="645">
        <f t="shared" si="10"/>
        <v>0</v>
      </c>
      <c r="BV69" s="338"/>
      <c r="BW69" s="338"/>
      <c r="BX69" s="338"/>
      <c r="BY69" s="338"/>
      <c r="BZ69" s="338"/>
      <c r="CA69" s="338"/>
    </row>
    <row r="70" ht="15.75" customHeight="1">
      <c r="A70" s="670"/>
      <c r="B70" s="737"/>
      <c r="C70" s="638">
        <f t="shared" ref="C70:D70" si="75">G70+I70+K70+M70+O70+Q70+S70+U70+W70+Y70+AA70+AC70+AE70+AG70+AI70+AK70+AM70+AO70+AQ70+AS70+AU70+AW70+AY70+BA70+BC70+BE70+BG70+BI70+BK70+BM70+BO70</f>
        <v>0</v>
      </c>
      <c r="D70" s="671">
        <f t="shared" si="75"/>
        <v>0</v>
      </c>
      <c r="E70" s="672">
        <f t="shared" si="5"/>
        <v>0</v>
      </c>
      <c r="F70" s="673"/>
      <c r="G70" s="640"/>
      <c r="H70" s="642"/>
      <c r="I70" s="640"/>
      <c r="J70" s="642"/>
      <c r="K70" s="640"/>
      <c r="L70" s="642"/>
      <c r="M70" s="640"/>
      <c r="N70" s="642"/>
      <c r="O70" s="640"/>
      <c r="P70" s="642"/>
      <c r="Q70" s="640"/>
      <c r="R70" s="642"/>
      <c r="S70" s="640"/>
      <c r="T70" s="642"/>
      <c r="U70" s="640"/>
      <c r="V70" s="642"/>
      <c r="W70" s="640"/>
      <c r="X70" s="642"/>
      <c r="Y70" s="640"/>
      <c r="Z70" s="642"/>
      <c r="AA70" s="640"/>
      <c r="AB70" s="642"/>
      <c r="AC70" s="640"/>
      <c r="AD70" s="642"/>
      <c r="AE70" s="640"/>
      <c r="AF70" s="642"/>
      <c r="AG70" s="640"/>
      <c r="AH70" s="642"/>
      <c r="AI70" s="640"/>
      <c r="AJ70" s="642"/>
      <c r="AK70" s="640"/>
      <c r="AL70" s="642"/>
      <c r="AM70" s="640"/>
      <c r="AN70" s="642"/>
      <c r="AO70" s="640"/>
      <c r="AP70" s="642"/>
      <c r="AQ70" s="640"/>
      <c r="AR70" s="642"/>
      <c r="AS70" s="640"/>
      <c r="AT70" s="642"/>
      <c r="AU70" s="640"/>
      <c r="AV70" s="642"/>
      <c r="AW70" s="640"/>
      <c r="AX70" s="642"/>
      <c r="AY70" s="640"/>
      <c r="AZ70" s="642"/>
      <c r="BA70" s="640"/>
      <c r="BB70" s="642"/>
      <c r="BC70" s="640"/>
      <c r="BD70" s="642"/>
      <c r="BE70" s="640"/>
      <c r="BF70" s="642"/>
      <c r="BG70" s="640"/>
      <c r="BH70" s="642"/>
      <c r="BI70" s="640"/>
      <c r="BJ70" s="642"/>
      <c r="BK70" s="640"/>
      <c r="BL70" s="642"/>
      <c r="BM70" s="640"/>
      <c r="BN70" s="642"/>
      <c r="BO70" s="640"/>
      <c r="BP70" s="642"/>
      <c r="BQ70" s="643">
        <f t="shared" si="6"/>
        <v>0</v>
      </c>
      <c r="BR70" s="644">
        <f t="shared" si="7"/>
        <v>0</v>
      </c>
      <c r="BS70" s="669">
        <f t="shared" si="8"/>
        <v>0</v>
      </c>
      <c r="BT70" s="644">
        <f t="shared" si="9"/>
        <v>0</v>
      </c>
      <c r="BU70" s="645">
        <f t="shared" si="10"/>
        <v>0</v>
      </c>
      <c r="BV70" s="338"/>
      <c r="BW70" s="338"/>
      <c r="BX70" s="338"/>
      <c r="BY70" s="338"/>
      <c r="BZ70" s="338"/>
      <c r="CA70" s="338"/>
    </row>
    <row r="71" ht="15.75" customHeight="1">
      <c r="A71" s="670"/>
      <c r="B71" s="737"/>
      <c r="C71" s="638">
        <f t="shared" ref="C71:D71" si="76">G71+I71+K71+M71+O71+Q71+S71+U71+W71+Y71+AA71+AC71+AE71+AG71+AI71+AK71+AM71+AO71+AQ71+AS71+AU71+AW71+AY71+BA71+BC71+BE71+BG71+BI71+BK71+BM71+BO71</f>
        <v>0</v>
      </c>
      <c r="D71" s="671">
        <f t="shared" si="76"/>
        <v>0</v>
      </c>
      <c r="E71" s="672">
        <f t="shared" si="5"/>
        <v>0</v>
      </c>
      <c r="F71" s="673"/>
      <c r="G71" s="640"/>
      <c r="H71" s="642"/>
      <c r="I71" s="640"/>
      <c r="J71" s="642"/>
      <c r="K71" s="640"/>
      <c r="L71" s="642"/>
      <c r="M71" s="640"/>
      <c r="N71" s="642"/>
      <c r="O71" s="640"/>
      <c r="P71" s="642"/>
      <c r="Q71" s="640"/>
      <c r="R71" s="642"/>
      <c r="S71" s="640"/>
      <c r="T71" s="642"/>
      <c r="U71" s="640"/>
      <c r="V71" s="642"/>
      <c r="W71" s="640"/>
      <c r="X71" s="642"/>
      <c r="Y71" s="640"/>
      <c r="Z71" s="642"/>
      <c r="AA71" s="640"/>
      <c r="AB71" s="642"/>
      <c r="AC71" s="640"/>
      <c r="AD71" s="642"/>
      <c r="AE71" s="640"/>
      <c r="AF71" s="642"/>
      <c r="AG71" s="640"/>
      <c r="AH71" s="642"/>
      <c r="AI71" s="640"/>
      <c r="AJ71" s="642"/>
      <c r="AK71" s="640"/>
      <c r="AL71" s="642"/>
      <c r="AM71" s="640"/>
      <c r="AN71" s="642"/>
      <c r="AO71" s="640"/>
      <c r="AP71" s="642"/>
      <c r="AQ71" s="640"/>
      <c r="AR71" s="642"/>
      <c r="AS71" s="640"/>
      <c r="AT71" s="642"/>
      <c r="AU71" s="640"/>
      <c r="AV71" s="642"/>
      <c r="AW71" s="640"/>
      <c r="AX71" s="642"/>
      <c r="AY71" s="640"/>
      <c r="AZ71" s="642"/>
      <c r="BA71" s="640"/>
      <c r="BB71" s="642"/>
      <c r="BC71" s="640"/>
      <c r="BD71" s="642"/>
      <c r="BE71" s="640"/>
      <c r="BF71" s="642"/>
      <c r="BG71" s="640"/>
      <c r="BH71" s="642"/>
      <c r="BI71" s="640"/>
      <c r="BJ71" s="642"/>
      <c r="BK71" s="640"/>
      <c r="BL71" s="642"/>
      <c r="BM71" s="640"/>
      <c r="BN71" s="642"/>
      <c r="BO71" s="640"/>
      <c r="BP71" s="642"/>
      <c r="BQ71" s="643">
        <f t="shared" si="6"/>
        <v>0</v>
      </c>
      <c r="BR71" s="644">
        <f t="shared" si="7"/>
        <v>0</v>
      </c>
      <c r="BS71" s="669">
        <f t="shared" si="8"/>
        <v>0</v>
      </c>
      <c r="BT71" s="644">
        <f t="shared" si="9"/>
        <v>0</v>
      </c>
      <c r="BU71" s="645">
        <f t="shared" si="10"/>
        <v>0</v>
      </c>
      <c r="BV71" s="338"/>
      <c r="BW71" s="338"/>
      <c r="BX71" s="338"/>
      <c r="BY71" s="338"/>
      <c r="BZ71" s="338"/>
      <c r="CA71" s="338"/>
    </row>
    <row r="72" ht="15.75" customHeight="1">
      <c r="A72" s="670"/>
      <c r="B72" s="737"/>
      <c r="C72" s="638">
        <f t="shared" ref="C72:D72" si="77">G72+I72+K72+M72+O72+Q72+S72+U72+W72+Y72+AA72+AC72+AE72+AG72+AI72+AK72+AM72+AO72+AQ72+AS72+AU72+AW72+AY72+BA72+BC72+BE72+BG72+BI72+BK72+BM72+BO72</f>
        <v>0</v>
      </c>
      <c r="D72" s="671">
        <f t="shared" si="77"/>
        <v>0</v>
      </c>
      <c r="E72" s="672">
        <f t="shared" si="5"/>
        <v>0</v>
      </c>
      <c r="F72" s="673"/>
      <c r="G72" s="640"/>
      <c r="H72" s="642"/>
      <c r="I72" s="640"/>
      <c r="J72" s="642"/>
      <c r="K72" s="640"/>
      <c r="L72" s="642"/>
      <c r="M72" s="640"/>
      <c r="N72" s="642"/>
      <c r="O72" s="640"/>
      <c r="P72" s="642"/>
      <c r="Q72" s="640"/>
      <c r="R72" s="642"/>
      <c r="S72" s="640"/>
      <c r="T72" s="642"/>
      <c r="U72" s="640"/>
      <c r="V72" s="642"/>
      <c r="W72" s="640"/>
      <c r="X72" s="642"/>
      <c r="Y72" s="640"/>
      <c r="Z72" s="642"/>
      <c r="AA72" s="640"/>
      <c r="AB72" s="642"/>
      <c r="AC72" s="640"/>
      <c r="AD72" s="642"/>
      <c r="AE72" s="640"/>
      <c r="AF72" s="642"/>
      <c r="AG72" s="640"/>
      <c r="AH72" s="642"/>
      <c r="AI72" s="640"/>
      <c r="AJ72" s="642"/>
      <c r="AK72" s="640"/>
      <c r="AL72" s="642"/>
      <c r="AM72" s="640"/>
      <c r="AN72" s="642"/>
      <c r="AO72" s="640"/>
      <c r="AP72" s="642"/>
      <c r="AQ72" s="640"/>
      <c r="AR72" s="642"/>
      <c r="AS72" s="640"/>
      <c r="AT72" s="642"/>
      <c r="AU72" s="640"/>
      <c r="AV72" s="642"/>
      <c r="AW72" s="640"/>
      <c r="AX72" s="642"/>
      <c r="AY72" s="640"/>
      <c r="AZ72" s="642"/>
      <c r="BA72" s="640"/>
      <c r="BB72" s="642"/>
      <c r="BC72" s="640"/>
      <c r="BD72" s="642"/>
      <c r="BE72" s="640"/>
      <c r="BF72" s="642"/>
      <c r="BG72" s="640"/>
      <c r="BH72" s="642"/>
      <c r="BI72" s="640"/>
      <c r="BJ72" s="642"/>
      <c r="BK72" s="640"/>
      <c r="BL72" s="642"/>
      <c r="BM72" s="640"/>
      <c r="BN72" s="642"/>
      <c r="BO72" s="640"/>
      <c r="BP72" s="642"/>
      <c r="BQ72" s="643">
        <f t="shared" si="6"/>
        <v>0</v>
      </c>
      <c r="BR72" s="644">
        <f t="shared" si="7"/>
        <v>0</v>
      </c>
      <c r="BS72" s="669">
        <f t="shared" si="8"/>
        <v>0</v>
      </c>
      <c r="BT72" s="644">
        <f t="shared" si="9"/>
        <v>0</v>
      </c>
      <c r="BU72" s="645">
        <f t="shared" si="10"/>
        <v>0</v>
      </c>
      <c r="BV72" s="338"/>
      <c r="BW72" s="338"/>
      <c r="BX72" s="338"/>
      <c r="BY72" s="338"/>
      <c r="BZ72" s="338"/>
      <c r="CA72" s="338"/>
    </row>
    <row r="73" ht="15.75" customHeight="1">
      <c r="A73" s="670"/>
      <c r="B73" s="737"/>
      <c r="C73" s="638">
        <f t="shared" ref="C73:D73" si="78">G73+I73+K73+M73+O73+Q73+S73+U73+W73+Y73+AA73+AC73+AE73+AG73+AI73+AK73+AM73+AO73+AQ73+AS73+AU73+AW73+AY73+BA73+BC73+BE73+BG73+BI73+BK73+BM73+BO73</f>
        <v>0</v>
      </c>
      <c r="D73" s="671">
        <f t="shared" si="78"/>
        <v>0</v>
      </c>
      <c r="E73" s="672">
        <f t="shared" si="5"/>
        <v>0</v>
      </c>
      <c r="F73" s="673"/>
      <c r="G73" s="640"/>
      <c r="H73" s="642"/>
      <c r="I73" s="640"/>
      <c r="J73" s="642"/>
      <c r="K73" s="640"/>
      <c r="L73" s="642"/>
      <c r="M73" s="640"/>
      <c r="N73" s="642"/>
      <c r="O73" s="640"/>
      <c r="P73" s="642"/>
      <c r="Q73" s="640"/>
      <c r="R73" s="642"/>
      <c r="S73" s="640"/>
      <c r="T73" s="642"/>
      <c r="U73" s="640"/>
      <c r="V73" s="642"/>
      <c r="W73" s="640"/>
      <c r="X73" s="642"/>
      <c r="Y73" s="640"/>
      <c r="Z73" s="642"/>
      <c r="AA73" s="640"/>
      <c r="AB73" s="642"/>
      <c r="AC73" s="640"/>
      <c r="AD73" s="642"/>
      <c r="AE73" s="640"/>
      <c r="AF73" s="642"/>
      <c r="AG73" s="640"/>
      <c r="AH73" s="642"/>
      <c r="AI73" s="640"/>
      <c r="AJ73" s="642"/>
      <c r="AK73" s="640"/>
      <c r="AL73" s="642"/>
      <c r="AM73" s="640"/>
      <c r="AN73" s="642"/>
      <c r="AO73" s="640"/>
      <c r="AP73" s="642"/>
      <c r="AQ73" s="640"/>
      <c r="AR73" s="642"/>
      <c r="AS73" s="640"/>
      <c r="AT73" s="642"/>
      <c r="AU73" s="640"/>
      <c r="AV73" s="642"/>
      <c r="AW73" s="640"/>
      <c r="AX73" s="642"/>
      <c r="AY73" s="640"/>
      <c r="AZ73" s="642"/>
      <c r="BA73" s="640"/>
      <c r="BB73" s="642"/>
      <c r="BC73" s="640"/>
      <c r="BD73" s="642"/>
      <c r="BE73" s="640"/>
      <c r="BF73" s="642"/>
      <c r="BG73" s="640"/>
      <c r="BH73" s="642"/>
      <c r="BI73" s="640"/>
      <c r="BJ73" s="642"/>
      <c r="BK73" s="640"/>
      <c r="BL73" s="642"/>
      <c r="BM73" s="640"/>
      <c r="BN73" s="642"/>
      <c r="BO73" s="640"/>
      <c r="BP73" s="642"/>
      <c r="BQ73" s="643">
        <f t="shared" si="6"/>
        <v>0</v>
      </c>
      <c r="BR73" s="644">
        <f t="shared" si="7"/>
        <v>0</v>
      </c>
      <c r="BS73" s="669">
        <f t="shared" si="8"/>
        <v>0</v>
      </c>
      <c r="BT73" s="644">
        <f t="shared" si="9"/>
        <v>0</v>
      </c>
      <c r="BU73" s="645">
        <f t="shared" si="10"/>
        <v>0</v>
      </c>
      <c r="BV73" s="338"/>
      <c r="BW73" s="338"/>
      <c r="BX73" s="338"/>
      <c r="BY73" s="338"/>
      <c r="BZ73" s="338"/>
      <c r="CA73" s="338"/>
    </row>
    <row r="74" ht="15.75" customHeight="1">
      <c r="A74" s="670"/>
      <c r="B74" s="737"/>
      <c r="C74" s="638">
        <f t="shared" ref="C74:D74" si="79">G74+I74+K74+M74+O74+Q74+S74+U74+W74+Y74+AA74+AC74+AE74+AG74+AI74+AK74+AM74+AO74+AQ74+AS74+AU74+AW74+AY74+BA74+BC74+BE74+BG74+BI74+BK74+BM74+BO74</f>
        <v>0</v>
      </c>
      <c r="D74" s="671">
        <f t="shared" si="79"/>
        <v>0</v>
      </c>
      <c r="E74" s="672">
        <f t="shared" si="5"/>
        <v>0</v>
      </c>
      <c r="F74" s="673"/>
      <c r="G74" s="640"/>
      <c r="H74" s="642"/>
      <c r="I74" s="640"/>
      <c r="J74" s="642"/>
      <c r="K74" s="640"/>
      <c r="L74" s="642"/>
      <c r="M74" s="640"/>
      <c r="N74" s="642"/>
      <c r="O74" s="640"/>
      <c r="P74" s="642"/>
      <c r="Q74" s="640"/>
      <c r="R74" s="642"/>
      <c r="S74" s="640"/>
      <c r="T74" s="642"/>
      <c r="U74" s="640"/>
      <c r="V74" s="642"/>
      <c r="W74" s="640"/>
      <c r="X74" s="642"/>
      <c r="Y74" s="640"/>
      <c r="Z74" s="642"/>
      <c r="AA74" s="640"/>
      <c r="AB74" s="642"/>
      <c r="AC74" s="640"/>
      <c r="AD74" s="642"/>
      <c r="AE74" s="640"/>
      <c r="AF74" s="642"/>
      <c r="AG74" s="640"/>
      <c r="AH74" s="642"/>
      <c r="AI74" s="640"/>
      <c r="AJ74" s="642"/>
      <c r="AK74" s="640"/>
      <c r="AL74" s="642"/>
      <c r="AM74" s="640"/>
      <c r="AN74" s="642"/>
      <c r="AO74" s="640"/>
      <c r="AP74" s="642"/>
      <c r="AQ74" s="640"/>
      <c r="AR74" s="642"/>
      <c r="AS74" s="640"/>
      <c r="AT74" s="642"/>
      <c r="AU74" s="640"/>
      <c r="AV74" s="642"/>
      <c r="AW74" s="640"/>
      <c r="AX74" s="642"/>
      <c r="AY74" s="640"/>
      <c r="AZ74" s="642"/>
      <c r="BA74" s="640"/>
      <c r="BB74" s="642"/>
      <c r="BC74" s="640"/>
      <c r="BD74" s="642"/>
      <c r="BE74" s="640"/>
      <c r="BF74" s="642"/>
      <c r="BG74" s="640"/>
      <c r="BH74" s="642"/>
      <c r="BI74" s="640"/>
      <c r="BJ74" s="642"/>
      <c r="BK74" s="640"/>
      <c r="BL74" s="642"/>
      <c r="BM74" s="640"/>
      <c r="BN74" s="642"/>
      <c r="BO74" s="640"/>
      <c r="BP74" s="642"/>
      <c r="BQ74" s="643">
        <f t="shared" si="6"/>
        <v>0</v>
      </c>
      <c r="BR74" s="644">
        <f t="shared" si="7"/>
        <v>0</v>
      </c>
      <c r="BS74" s="669">
        <f t="shared" si="8"/>
        <v>0</v>
      </c>
      <c r="BT74" s="644">
        <f t="shared" si="9"/>
        <v>0</v>
      </c>
      <c r="BU74" s="645">
        <f t="shared" si="10"/>
        <v>0</v>
      </c>
      <c r="BV74" s="338"/>
      <c r="BW74" s="338"/>
      <c r="BX74" s="338"/>
      <c r="BY74" s="338"/>
      <c r="BZ74" s="338"/>
      <c r="CA74" s="338"/>
    </row>
    <row r="75" ht="15.75" customHeight="1">
      <c r="A75" s="670"/>
      <c r="B75" s="737"/>
      <c r="C75" s="638">
        <f t="shared" ref="C75:D75" si="80">G75+I75+K75+M75+O75+Q75+S75+U75+W75+Y75+AA75+AC75+AE75+AG75+AI75+AK75+AM75+AO75+AQ75+AS75+AU75+AW75+AY75+BA75+BC75+BE75+BG75+BI75+BK75+BM75+BO75</f>
        <v>0</v>
      </c>
      <c r="D75" s="671">
        <f t="shared" si="80"/>
        <v>0</v>
      </c>
      <c r="E75" s="672">
        <f t="shared" si="5"/>
        <v>0</v>
      </c>
      <c r="F75" s="673"/>
      <c r="G75" s="640"/>
      <c r="H75" s="642"/>
      <c r="I75" s="640"/>
      <c r="J75" s="642"/>
      <c r="K75" s="640"/>
      <c r="L75" s="642"/>
      <c r="M75" s="640"/>
      <c r="N75" s="642"/>
      <c r="O75" s="640"/>
      <c r="P75" s="642"/>
      <c r="Q75" s="640"/>
      <c r="R75" s="642"/>
      <c r="S75" s="640"/>
      <c r="T75" s="642"/>
      <c r="U75" s="640"/>
      <c r="V75" s="642"/>
      <c r="W75" s="640"/>
      <c r="X75" s="642"/>
      <c r="Y75" s="640"/>
      <c r="Z75" s="642"/>
      <c r="AA75" s="640"/>
      <c r="AB75" s="642"/>
      <c r="AC75" s="640"/>
      <c r="AD75" s="642"/>
      <c r="AE75" s="640"/>
      <c r="AF75" s="642"/>
      <c r="AG75" s="640"/>
      <c r="AH75" s="642"/>
      <c r="AI75" s="640"/>
      <c r="AJ75" s="642"/>
      <c r="AK75" s="640"/>
      <c r="AL75" s="642"/>
      <c r="AM75" s="640"/>
      <c r="AN75" s="642"/>
      <c r="AO75" s="640"/>
      <c r="AP75" s="642"/>
      <c r="AQ75" s="640"/>
      <c r="AR75" s="642"/>
      <c r="AS75" s="640"/>
      <c r="AT75" s="642"/>
      <c r="AU75" s="640"/>
      <c r="AV75" s="642"/>
      <c r="AW75" s="640"/>
      <c r="AX75" s="642"/>
      <c r="AY75" s="640"/>
      <c r="AZ75" s="642"/>
      <c r="BA75" s="640"/>
      <c r="BB75" s="642"/>
      <c r="BC75" s="640"/>
      <c r="BD75" s="642"/>
      <c r="BE75" s="640"/>
      <c r="BF75" s="642"/>
      <c r="BG75" s="640"/>
      <c r="BH75" s="642"/>
      <c r="BI75" s="640"/>
      <c r="BJ75" s="642"/>
      <c r="BK75" s="640"/>
      <c r="BL75" s="642"/>
      <c r="BM75" s="640"/>
      <c r="BN75" s="642"/>
      <c r="BO75" s="640"/>
      <c r="BP75" s="642"/>
      <c r="BQ75" s="643">
        <f t="shared" si="6"/>
        <v>0</v>
      </c>
      <c r="BR75" s="644">
        <f t="shared" si="7"/>
        <v>0</v>
      </c>
      <c r="BS75" s="669">
        <f t="shared" si="8"/>
        <v>0</v>
      </c>
      <c r="BT75" s="644">
        <f t="shared" si="9"/>
        <v>0</v>
      </c>
      <c r="BU75" s="645">
        <f t="shared" si="10"/>
        <v>0</v>
      </c>
      <c r="BV75" s="338"/>
      <c r="BW75" s="338"/>
      <c r="BX75" s="338"/>
      <c r="BY75" s="338"/>
      <c r="BZ75" s="338"/>
      <c r="CA75" s="338"/>
    </row>
    <row r="76" ht="15.75" customHeight="1">
      <c r="A76" s="670"/>
      <c r="B76" s="737"/>
      <c r="C76" s="638">
        <f t="shared" ref="C76:D76" si="81">G76+I76+K76+M76+O76+Q76+S76+U76+W76+Y76+AA76+AC76+AE76+AG76+AI76+AK76+AM76+AO76+AQ76+AS76+AU76+AW76+AY76+BA76+BC76+BE76+BG76+BI76+BK76+BM76+BO76</f>
        <v>0</v>
      </c>
      <c r="D76" s="671">
        <f t="shared" si="81"/>
        <v>0</v>
      </c>
      <c r="E76" s="672">
        <f t="shared" si="5"/>
        <v>0</v>
      </c>
      <c r="F76" s="673"/>
      <c r="G76" s="640"/>
      <c r="H76" s="642"/>
      <c r="I76" s="640"/>
      <c r="J76" s="642"/>
      <c r="K76" s="640"/>
      <c r="L76" s="642"/>
      <c r="M76" s="640"/>
      <c r="N76" s="642"/>
      <c r="O76" s="640"/>
      <c r="P76" s="642"/>
      <c r="Q76" s="640"/>
      <c r="R76" s="642"/>
      <c r="S76" s="640"/>
      <c r="T76" s="642"/>
      <c r="U76" s="640"/>
      <c r="V76" s="642"/>
      <c r="W76" s="640"/>
      <c r="X76" s="642"/>
      <c r="Y76" s="640"/>
      <c r="Z76" s="642"/>
      <c r="AA76" s="640"/>
      <c r="AB76" s="642"/>
      <c r="AC76" s="640"/>
      <c r="AD76" s="642"/>
      <c r="AE76" s="640"/>
      <c r="AF76" s="642"/>
      <c r="AG76" s="640"/>
      <c r="AH76" s="642"/>
      <c r="AI76" s="640"/>
      <c r="AJ76" s="642"/>
      <c r="AK76" s="640"/>
      <c r="AL76" s="642"/>
      <c r="AM76" s="640"/>
      <c r="AN76" s="642"/>
      <c r="AO76" s="640"/>
      <c r="AP76" s="642"/>
      <c r="AQ76" s="640"/>
      <c r="AR76" s="642"/>
      <c r="AS76" s="640"/>
      <c r="AT76" s="642"/>
      <c r="AU76" s="640"/>
      <c r="AV76" s="642"/>
      <c r="AW76" s="640"/>
      <c r="AX76" s="642"/>
      <c r="AY76" s="640"/>
      <c r="AZ76" s="642"/>
      <c r="BA76" s="640"/>
      <c r="BB76" s="642"/>
      <c r="BC76" s="640"/>
      <c r="BD76" s="642"/>
      <c r="BE76" s="640"/>
      <c r="BF76" s="642"/>
      <c r="BG76" s="640"/>
      <c r="BH76" s="642"/>
      <c r="BI76" s="640"/>
      <c r="BJ76" s="642"/>
      <c r="BK76" s="640"/>
      <c r="BL76" s="642"/>
      <c r="BM76" s="640"/>
      <c r="BN76" s="642"/>
      <c r="BO76" s="640"/>
      <c r="BP76" s="642"/>
      <c r="BQ76" s="643">
        <f t="shared" si="6"/>
        <v>0</v>
      </c>
      <c r="BR76" s="644">
        <f t="shared" si="7"/>
        <v>0</v>
      </c>
      <c r="BS76" s="669">
        <f t="shared" si="8"/>
        <v>0</v>
      </c>
      <c r="BT76" s="644">
        <f t="shared" si="9"/>
        <v>0</v>
      </c>
      <c r="BU76" s="645">
        <f t="shared" si="10"/>
        <v>0</v>
      </c>
      <c r="BV76" s="338"/>
      <c r="BW76" s="338"/>
      <c r="BX76" s="338"/>
      <c r="BY76" s="338"/>
      <c r="BZ76" s="338"/>
      <c r="CA76" s="338"/>
    </row>
    <row r="77" ht="15.75" customHeight="1">
      <c r="A77" s="670"/>
      <c r="B77" s="737"/>
      <c r="C77" s="638">
        <f t="shared" ref="C77:D77" si="82">G77+I77+K77+M77+O77+Q77+S77+U77+W77+Y77+AA77+AC77+AE77+AG77+AI77+AK77+AM77+AO77+AQ77+AS77+AU77+AW77+AY77+BA77+BC77+BE77+BG77+BI77+BK77+BM77+BO77</f>
        <v>0</v>
      </c>
      <c r="D77" s="671">
        <f t="shared" si="82"/>
        <v>0</v>
      </c>
      <c r="E77" s="672">
        <f t="shared" si="5"/>
        <v>0</v>
      </c>
      <c r="F77" s="673"/>
      <c r="G77" s="640"/>
      <c r="H77" s="642"/>
      <c r="I77" s="640"/>
      <c r="J77" s="642"/>
      <c r="K77" s="640"/>
      <c r="L77" s="642"/>
      <c r="M77" s="640"/>
      <c r="N77" s="642"/>
      <c r="O77" s="640"/>
      <c r="P77" s="642"/>
      <c r="Q77" s="640"/>
      <c r="R77" s="642"/>
      <c r="S77" s="640"/>
      <c r="T77" s="642"/>
      <c r="U77" s="640"/>
      <c r="V77" s="642"/>
      <c r="W77" s="640"/>
      <c r="X77" s="642"/>
      <c r="Y77" s="640"/>
      <c r="Z77" s="642"/>
      <c r="AA77" s="640"/>
      <c r="AB77" s="642"/>
      <c r="AC77" s="640"/>
      <c r="AD77" s="642"/>
      <c r="AE77" s="640"/>
      <c r="AF77" s="642"/>
      <c r="AG77" s="640"/>
      <c r="AH77" s="642"/>
      <c r="AI77" s="640"/>
      <c r="AJ77" s="642"/>
      <c r="AK77" s="640"/>
      <c r="AL77" s="642"/>
      <c r="AM77" s="640"/>
      <c r="AN77" s="642"/>
      <c r="AO77" s="640"/>
      <c r="AP77" s="642"/>
      <c r="AQ77" s="640"/>
      <c r="AR77" s="642"/>
      <c r="AS77" s="640"/>
      <c r="AT77" s="642"/>
      <c r="AU77" s="640"/>
      <c r="AV77" s="642"/>
      <c r="AW77" s="640"/>
      <c r="AX77" s="642"/>
      <c r="AY77" s="640"/>
      <c r="AZ77" s="642"/>
      <c r="BA77" s="640"/>
      <c r="BB77" s="642"/>
      <c r="BC77" s="640"/>
      <c r="BD77" s="642"/>
      <c r="BE77" s="640"/>
      <c r="BF77" s="642"/>
      <c r="BG77" s="640"/>
      <c r="BH77" s="642"/>
      <c r="BI77" s="640"/>
      <c r="BJ77" s="642"/>
      <c r="BK77" s="640"/>
      <c r="BL77" s="642"/>
      <c r="BM77" s="640"/>
      <c r="BN77" s="642"/>
      <c r="BO77" s="640"/>
      <c r="BP77" s="642"/>
      <c r="BQ77" s="643">
        <f t="shared" si="6"/>
        <v>0</v>
      </c>
      <c r="BR77" s="644">
        <f t="shared" si="7"/>
        <v>0</v>
      </c>
      <c r="BS77" s="669">
        <f t="shared" si="8"/>
        <v>0</v>
      </c>
      <c r="BT77" s="644">
        <f t="shared" si="9"/>
        <v>0</v>
      </c>
      <c r="BU77" s="645">
        <f t="shared" si="10"/>
        <v>0</v>
      </c>
      <c r="BV77" s="338"/>
      <c r="BW77" s="338"/>
      <c r="BX77" s="338"/>
      <c r="BY77" s="338"/>
      <c r="BZ77" s="338"/>
      <c r="CA77" s="338"/>
    </row>
    <row r="78" ht="15.75" customHeight="1">
      <c r="A78" s="670"/>
      <c r="B78" s="737"/>
      <c r="C78" s="638">
        <f t="shared" ref="C78:D78" si="83">G78+I78+K78+M78+O78+Q78+S78+U78+W78+Y78+AA78+AC78+AE78+AG78+AI78+AK78+AM78+AO78+AQ78+AS78+AU78+AW78+AY78+BA78+BC78+BE78+BG78+BI78+BK78+BM78+BO78</f>
        <v>0</v>
      </c>
      <c r="D78" s="671">
        <f t="shared" si="83"/>
        <v>0</v>
      </c>
      <c r="E78" s="672">
        <f t="shared" si="5"/>
        <v>0</v>
      </c>
      <c r="F78" s="673"/>
      <c r="G78" s="640"/>
      <c r="H78" s="642"/>
      <c r="I78" s="640"/>
      <c r="J78" s="642"/>
      <c r="K78" s="640"/>
      <c r="L78" s="642"/>
      <c r="M78" s="640"/>
      <c r="N78" s="642"/>
      <c r="O78" s="640"/>
      <c r="P78" s="642"/>
      <c r="Q78" s="640"/>
      <c r="R78" s="642"/>
      <c r="S78" s="640"/>
      <c r="T78" s="642"/>
      <c r="U78" s="640"/>
      <c r="V78" s="642"/>
      <c r="W78" s="640"/>
      <c r="X78" s="642"/>
      <c r="Y78" s="640"/>
      <c r="Z78" s="642"/>
      <c r="AA78" s="640"/>
      <c r="AB78" s="642"/>
      <c r="AC78" s="640"/>
      <c r="AD78" s="642"/>
      <c r="AE78" s="640"/>
      <c r="AF78" s="642"/>
      <c r="AG78" s="640"/>
      <c r="AH78" s="642"/>
      <c r="AI78" s="640"/>
      <c r="AJ78" s="642"/>
      <c r="AK78" s="640"/>
      <c r="AL78" s="642"/>
      <c r="AM78" s="640"/>
      <c r="AN78" s="642"/>
      <c r="AO78" s="640"/>
      <c r="AP78" s="642"/>
      <c r="AQ78" s="640"/>
      <c r="AR78" s="642"/>
      <c r="AS78" s="640"/>
      <c r="AT78" s="642"/>
      <c r="AU78" s="640"/>
      <c r="AV78" s="642"/>
      <c r="AW78" s="640"/>
      <c r="AX78" s="642"/>
      <c r="AY78" s="640"/>
      <c r="AZ78" s="642"/>
      <c r="BA78" s="640"/>
      <c r="BB78" s="642"/>
      <c r="BC78" s="640"/>
      <c r="BD78" s="642"/>
      <c r="BE78" s="640"/>
      <c r="BF78" s="642"/>
      <c r="BG78" s="640"/>
      <c r="BH78" s="642"/>
      <c r="BI78" s="640"/>
      <c r="BJ78" s="642"/>
      <c r="BK78" s="640"/>
      <c r="BL78" s="642"/>
      <c r="BM78" s="640"/>
      <c r="BN78" s="642"/>
      <c r="BO78" s="640"/>
      <c r="BP78" s="642"/>
      <c r="BQ78" s="643">
        <f t="shared" si="6"/>
        <v>0</v>
      </c>
      <c r="BR78" s="644">
        <f t="shared" si="7"/>
        <v>0</v>
      </c>
      <c r="BS78" s="669">
        <f t="shared" si="8"/>
        <v>0</v>
      </c>
      <c r="BT78" s="644">
        <f t="shared" si="9"/>
        <v>0</v>
      </c>
      <c r="BU78" s="645">
        <f t="shared" si="10"/>
        <v>0</v>
      </c>
      <c r="BV78" s="338"/>
      <c r="BW78" s="338"/>
      <c r="BX78" s="338"/>
      <c r="BY78" s="338"/>
      <c r="BZ78" s="338"/>
      <c r="CA78" s="338"/>
    </row>
    <row r="79" ht="15.75" customHeight="1">
      <c r="A79" s="670"/>
      <c r="B79" s="737"/>
      <c r="C79" s="638">
        <f t="shared" ref="C79:D79" si="84">G79+I79+K79+M79+O79+Q79+S79+U79+W79+Y79+AA79+AC79+AE79+AG79+AI79+AK79+AM79+AO79+AQ79+AS79+AU79+AW79+AY79+BA79+BC79+BE79+BG79+BI79+BK79+BM79+BO79</f>
        <v>0</v>
      </c>
      <c r="D79" s="671">
        <f t="shared" si="84"/>
        <v>0</v>
      </c>
      <c r="E79" s="672">
        <f t="shared" si="5"/>
        <v>0</v>
      </c>
      <c r="F79" s="673"/>
      <c r="G79" s="640"/>
      <c r="H79" s="642"/>
      <c r="I79" s="640"/>
      <c r="J79" s="642"/>
      <c r="K79" s="640"/>
      <c r="L79" s="642"/>
      <c r="M79" s="640"/>
      <c r="N79" s="642"/>
      <c r="O79" s="640"/>
      <c r="P79" s="642"/>
      <c r="Q79" s="640"/>
      <c r="R79" s="642"/>
      <c r="S79" s="640"/>
      <c r="T79" s="642"/>
      <c r="U79" s="640"/>
      <c r="V79" s="642"/>
      <c r="W79" s="640"/>
      <c r="X79" s="642"/>
      <c r="Y79" s="640"/>
      <c r="Z79" s="642"/>
      <c r="AA79" s="640"/>
      <c r="AB79" s="642"/>
      <c r="AC79" s="640"/>
      <c r="AD79" s="642"/>
      <c r="AE79" s="640"/>
      <c r="AF79" s="642"/>
      <c r="AG79" s="640"/>
      <c r="AH79" s="642"/>
      <c r="AI79" s="640"/>
      <c r="AJ79" s="642"/>
      <c r="AK79" s="640"/>
      <c r="AL79" s="642"/>
      <c r="AM79" s="640"/>
      <c r="AN79" s="642"/>
      <c r="AO79" s="640"/>
      <c r="AP79" s="642"/>
      <c r="AQ79" s="640"/>
      <c r="AR79" s="642"/>
      <c r="AS79" s="640"/>
      <c r="AT79" s="642"/>
      <c r="AU79" s="640"/>
      <c r="AV79" s="642"/>
      <c r="AW79" s="640"/>
      <c r="AX79" s="642"/>
      <c r="AY79" s="640"/>
      <c r="AZ79" s="642"/>
      <c r="BA79" s="640"/>
      <c r="BB79" s="642"/>
      <c r="BC79" s="640"/>
      <c r="BD79" s="642"/>
      <c r="BE79" s="640"/>
      <c r="BF79" s="642"/>
      <c r="BG79" s="640"/>
      <c r="BH79" s="642"/>
      <c r="BI79" s="640"/>
      <c r="BJ79" s="642"/>
      <c r="BK79" s="640"/>
      <c r="BL79" s="642"/>
      <c r="BM79" s="640"/>
      <c r="BN79" s="642"/>
      <c r="BO79" s="640"/>
      <c r="BP79" s="642"/>
      <c r="BQ79" s="643">
        <f t="shared" si="6"/>
        <v>0</v>
      </c>
      <c r="BR79" s="644">
        <f t="shared" si="7"/>
        <v>0</v>
      </c>
      <c r="BS79" s="669">
        <f t="shared" si="8"/>
        <v>0</v>
      </c>
      <c r="BT79" s="644">
        <f t="shared" si="9"/>
        <v>0</v>
      </c>
      <c r="BU79" s="645">
        <f t="shared" si="10"/>
        <v>0</v>
      </c>
      <c r="BV79" s="338"/>
      <c r="BW79" s="338"/>
      <c r="BX79" s="338"/>
      <c r="BY79" s="338"/>
      <c r="BZ79" s="338"/>
      <c r="CA79" s="338"/>
    </row>
    <row r="80" ht="15.75" customHeight="1">
      <c r="A80" s="670"/>
      <c r="B80" s="737"/>
      <c r="C80" s="638">
        <f t="shared" ref="C80:D80" si="85">G80+I80+K80+M80+O80+Q80+S80+U80+W80+Y80+AA80+AC80+AE80+AG80+AI80+AK80+AM80+AO80+AQ80+AS80+AU80+AW80+AY80+BA80+BC80+BE80+BG80+BI80+BK80+BM80+BO80</f>
        <v>0</v>
      </c>
      <c r="D80" s="671">
        <f t="shared" si="85"/>
        <v>0</v>
      </c>
      <c r="E80" s="672">
        <f t="shared" si="5"/>
        <v>0</v>
      </c>
      <c r="F80" s="673"/>
      <c r="G80" s="640"/>
      <c r="H80" s="642"/>
      <c r="I80" s="640"/>
      <c r="J80" s="642"/>
      <c r="K80" s="640"/>
      <c r="L80" s="642"/>
      <c r="M80" s="640"/>
      <c r="N80" s="642"/>
      <c r="O80" s="640"/>
      <c r="P80" s="642"/>
      <c r="Q80" s="640"/>
      <c r="R80" s="642"/>
      <c r="S80" s="640"/>
      <c r="T80" s="642"/>
      <c r="U80" s="640"/>
      <c r="V80" s="642"/>
      <c r="W80" s="640"/>
      <c r="X80" s="642"/>
      <c r="Y80" s="640"/>
      <c r="Z80" s="642"/>
      <c r="AA80" s="640"/>
      <c r="AB80" s="642"/>
      <c r="AC80" s="640"/>
      <c r="AD80" s="642"/>
      <c r="AE80" s="640"/>
      <c r="AF80" s="642"/>
      <c r="AG80" s="640"/>
      <c r="AH80" s="642"/>
      <c r="AI80" s="640"/>
      <c r="AJ80" s="642"/>
      <c r="AK80" s="640"/>
      <c r="AL80" s="642"/>
      <c r="AM80" s="640"/>
      <c r="AN80" s="642"/>
      <c r="AO80" s="640"/>
      <c r="AP80" s="642"/>
      <c r="AQ80" s="640"/>
      <c r="AR80" s="642"/>
      <c r="AS80" s="640"/>
      <c r="AT80" s="642"/>
      <c r="AU80" s="640"/>
      <c r="AV80" s="642"/>
      <c r="AW80" s="640"/>
      <c r="AX80" s="642"/>
      <c r="AY80" s="640"/>
      <c r="AZ80" s="642"/>
      <c r="BA80" s="640"/>
      <c r="BB80" s="642"/>
      <c r="BC80" s="640"/>
      <c r="BD80" s="642"/>
      <c r="BE80" s="640"/>
      <c r="BF80" s="642"/>
      <c r="BG80" s="640"/>
      <c r="BH80" s="642"/>
      <c r="BI80" s="640"/>
      <c r="BJ80" s="642"/>
      <c r="BK80" s="640"/>
      <c r="BL80" s="642"/>
      <c r="BM80" s="640"/>
      <c r="BN80" s="642"/>
      <c r="BO80" s="640"/>
      <c r="BP80" s="642"/>
      <c r="BQ80" s="643">
        <f t="shared" si="6"/>
        <v>0</v>
      </c>
      <c r="BR80" s="644">
        <f t="shared" si="7"/>
        <v>0</v>
      </c>
      <c r="BS80" s="669">
        <f t="shared" si="8"/>
        <v>0</v>
      </c>
      <c r="BT80" s="644">
        <f t="shared" si="9"/>
        <v>0</v>
      </c>
      <c r="BU80" s="645">
        <f t="shared" si="10"/>
        <v>0</v>
      </c>
      <c r="BV80" s="338"/>
      <c r="BW80" s="338"/>
      <c r="BX80" s="338"/>
      <c r="BY80" s="338"/>
      <c r="BZ80" s="338"/>
      <c r="CA80" s="338"/>
    </row>
    <row r="81" ht="15.75" customHeight="1">
      <c r="A81" s="670"/>
      <c r="B81" s="737"/>
      <c r="C81" s="638">
        <f t="shared" ref="C81:D81" si="86">G81+I81+K81+M81+O81+Q81+S81+U81+W81+Y81+AA81+AC81+AE81+AG81+AI81+AK81+AM81+AO81+AQ81+AS81+AU81+AW81+AY81+BA81+BC81+BE81+BG81+BI81+BK81+BM81+BO81</f>
        <v>0</v>
      </c>
      <c r="D81" s="671">
        <f t="shared" si="86"/>
        <v>0</v>
      </c>
      <c r="E81" s="672">
        <f t="shared" si="5"/>
        <v>0</v>
      </c>
      <c r="F81" s="673"/>
      <c r="G81" s="640"/>
      <c r="H81" s="642"/>
      <c r="I81" s="640"/>
      <c r="J81" s="642"/>
      <c r="K81" s="640"/>
      <c r="L81" s="642"/>
      <c r="M81" s="640"/>
      <c r="N81" s="642"/>
      <c r="O81" s="640"/>
      <c r="P81" s="642"/>
      <c r="Q81" s="640"/>
      <c r="R81" s="642"/>
      <c r="S81" s="640"/>
      <c r="T81" s="642"/>
      <c r="U81" s="640"/>
      <c r="V81" s="642"/>
      <c r="W81" s="640"/>
      <c r="X81" s="642"/>
      <c r="Y81" s="640"/>
      <c r="Z81" s="642"/>
      <c r="AA81" s="640"/>
      <c r="AB81" s="642"/>
      <c r="AC81" s="640"/>
      <c r="AD81" s="642"/>
      <c r="AE81" s="640"/>
      <c r="AF81" s="642"/>
      <c r="AG81" s="640"/>
      <c r="AH81" s="642"/>
      <c r="AI81" s="640"/>
      <c r="AJ81" s="642"/>
      <c r="AK81" s="640"/>
      <c r="AL81" s="642"/>
      <c r="AM81" s="640"/>
      <c r="AN81" s="642"/>
      <c r="AO81" s="640"/>
      <c r="AP81" s="642"/>
      <c r="AQ81" s="640"/>
      <c r="AR81" s="642"/>
      <c r="AS81" s="640"/>
      <c r="AT81" s="642"/>
      <c r="AU81" s="640"/>
      <c r="AV81" s="642"/>
      <c r="AW81" s="640"/>
      <c r="AX81" s="642"/>
      <c r="AY81" s="640"/>
      <c r="AZ81" s="642"/>
      <c r="BA81" s="640"/>
      <c r="BB81" s="642"/>
      <c r="BC81" s="640"/>
      <c r="BD81" s="642"/>
      <c r="BE81" s="640"/>
      <c r="BF81" s="642"/>
      <c r="BG81" s="640"/>
      <c r="BH81" s="642"/>
      <c r="BI81" s="640"/>
      <c r="BJ81" s="642"/>
      <c r="BK81" s="640"/>
      <c r="BL81" s="642"/>
      <c r="BM81" s="640"/>
      <c r="BN81" s="642"/>
      <c r="BO81" s="640"/>
      <c r="BP81" s="642"/>
      <c r="BQ81" s="643">
        <f t="shared" si="6"/>
        <v>0</v>
      </c>
      <c r="BR81" s="644">
        <f t="shared" si="7"/>
        <v>0</v>
      </c>
      <c r="BS81" s="669">
        <f t="shared" si="8"/>
        <v>0</v>
      </c>
      <c r="BT81" s="644">
        <f t="shared" si="9"/>
        <v>0</v>
      </c>
      <c r="BU81" s="645">
        <f t="shared" si="10"/>
        <v>0</v>
      </c>
      <c r="BV81" s="338"/>
      <c r="BW81" s="338"/>
      <c r="BX81" s="338"/>
      <c r="BY81" s="338"/>
      <c r="BZ81" s="338"/>
      <c r="CA81" s="338"/>
    </row>
    <row r="82" ht="15.75" customHeight="1">
      <c r="A82" s="670"/>
      <c r="B82" s="737"/>
      <c r="C82" s="638">
        <f t="shared" ref="C82:D82" si="87">G82+I82+K82+M82+O82+Q82+S82+U82+W82+Y82+AA82+AC82+AE82+AG82+AI82+AK82+AM82+AO82+AQ82+AS82+AU82+AW82+AY82+BA82+BC82+BE82+BG82+BI82+BK82+BM82+BO82</f>
        <v>0</v>
      </c>
      <c r="D82" s="671">
        <f t="shared" si="87"/>
        <v>0</v>
      </c>
      <c r="E82" s="672">
        <f t="shared" si="5"/>
        <v>0</v>
      </c>
      <c r="F82" s="673"/>
      <c r="G82" s="640"/>
      <c r="H82" s="642"/>
      <c r="I82" s="640"/>
      <c r="J82" s="642"/>
      <c r="K82" s="640"/>
      <c r="L82" s="642"/>
      <c r="M82" s="640"/>
      <c r="N82" s="642"/>
      <c r="O82" s="640"/>
      <c r="P82" s="642"/>
      <c r="Q82" s="640"/>
      <c r="R82" s="642"/>
      <c r="S82" s="640"/>
      <c r="T82" s="642"/>
      <c r="U82" s="640"/>
      <c r="V82" s="642"/>
      <c r="W82" s="640"/>
      <c r="X82" s="642"/>
      <c r="Y82" s="640"/>
      <c r="Z82" s="642"/>
      <c r="AA82" s="640"/>
      <c r="AB82" s="642"/>
      <c r="AC82" s="640"/>
      <c r="AD82" s="642"/>
      <c r="AE82" s="640"/>
      <c r="AF82" s="642"/>
      <c r="AG82" s="640"/>
      <c r="AH82" s="642"/>
      <c r="AI82" s="640"/>
      <c r="AJ82" s="642"/>
      <c r="AK82" s="640"/>
      <c r="AL82" s="642"/>
      <c r="AM82" s="640"/>
      <c r="AN82" s="642"/>
      <c r="AO82" s="640"/>
      <c r="AP82" s="642"/>
      <c r="AQ82" s="640"/>
      <c r="AR82" s="642"/>
      <c r="AS82" s="640"/>
      <c r="AT82" s="642"/>
      <c r="AU82" s="640"/>
      <c r="AV82" s="642"/>
      <c r="AW82" s="640"/>
      <c r="AX82" s="642"/>
      <c r="AY82" s="640"/>
      <c r="AZ82" s="642"/>
      <c r="BA82" s="640"/>
      <c r="BB82" s="642"/>
      <c r="BC82" s="640"/>
      <c r="BD82" s="642"/>
      <c r="BE82" s="640"/>
      <c r="BF82" s="642"/>
      <c r="BG82" s="640"/>
      <c r="BH82" s="642"/>
      <c r="BI82" s="640"/>
      <c r="BJ82" s="642"/>
      <c r="BK82" s="640"/>
      <c r="BL82" s="642"/>
      <c r="BM82" s="640"/>
      <c r="BN82" s="642"/>
      <c r="BO82" s="640"/>
      <c r="BP82" s="642"/>
      <c r="BQ82" s="643">
        <f t="shared" si="6"/>
        <v>0</v>
      </c>
      <c r="BR82" s="644">
        <f t="shared" si="7"/>
        <v>0</v>
      </c>
      <c r="BS82" s="669">
        <f t="shared" si="8"/>
        <v>0</v>
      </c>
      <c r="BT82" s="644">
        <f t="shared" si="9"/>
        <v>0</v>
      </c>
      <c r="BU82" s="645">
        <f t="shared" si="10"/>
        <v>0</v>
      </c>
      <c r="BV82" s="338"/>
      <c r="BW82" s="338"/>
      <c r="BX82" s="338"/>
      <c r="BY82" s="338"/>
      <c r="BZ82" s="338"/>
      <c r="CA82" s="338"/>
    </row>
    <row r="83" ht="15.75" customHeight="1">
      <c r="A83" s="670"/>
      <c r="B83" s="737"/>
      <c r="C83" s="638">
        <f t="shared" ref="C83:D83" si="88">G83+I83+K83+M83+O83+Q83+S83+U83+W83+Y83+AA83+AC83+AE83+AG83+AI83+AK83+AM83+AO83+AQ83+AS83+AU83+AW83+AY83+BA83+BC83+BE83+BG83+BI83+BK83+BM83+BO83</f>
        <v>0</v>
      </c>
      <c r="D83" s="671">
        <f t="shared" si="88"/>
        <v>0</v>
      </c>
      <c r="E83" s="672">
        <f t="shared" si="5"/>
        <v>0</v>
      </c>
      <c r="F83" s="673"/>
      <c r="G83" s="640"/>
      <c r="H83" s="642"/>
      <c r="I83" s="640"/>
      <c r="J83" s="642"/>
      <c r="K83" s="640"/>
      <c r="L83" s="642"/>
      <c r="M83" s="640"/>
      <c r="N83" s="642"/>
      <c r="O83" s="640"/>
      <c r="P83" s="642"/>
      <c r="Q83" s="640"/>
      <c r="R83" s="642"/>
      <c r="S83" s="640"/>
      <c r="T83" s="642"/>
      <c r="U83" s="640"/>
      <c r="V83" s="642"/>
      <c r="W83" s="640"/>
      <c r="X83" s="642"/>
      <c r="Y83" s="640"/>
      <c r="Z83" s="642"/>
      <c r="AA83" s="640"/>
      <c r="AB83" s="642"/>
      <c r="AC83" s="640"/>
      <c r="AD83" s="642"/>
      <c r="AE83" s="640"/>
      <c r="AF83" s="642"/>
      <c r="AG83" s="640"/>
      <c r="AH83" s="642"/>
      <c r="AI83" s="640"/>
      <c r="AJ83" s="642"/>
      <c r="AK83" s="640"/>
      <c r="AL83" s="642"/>
      <c r="AM83" s="640"/>
      <c r="AN83" s="642"/>
      <c r="AO83" s="640"/>
      <c r="AP83" s="642"/>
      <c r="AQ83" s="640"/>
      <c r="AR83" s="642"/>
      <c r="AS83" s="640"/>
      <c r="AT83" s="642"/>
      <c r="AU83" s="640"/>
      <c r="AV83" s="642"/>
      <c r="AW83" s="640"/>
      <c r="AX83" s="642"/>
      <c r="AY83" s="640"/>
      <c r="AZ83" s="642"/>
      <c r="BA83" s="640"/>
      <c r="BB83" s="642"/>
      <c r="BC83" s="640"/>
      <c r="BD83" s="642"/>
      <c r="BE83" s="640"/>
      <c r="BF83" s="642"/>
      <c r="BG83" s="640"/>
      <c r="BH83" s="642"/>
      <c r="BI83" s="640"/>
      <c r="BJ83" s="642"/>
      <c r="BK83" s="640"/>
      <c r="BL83" s="642"/>
      <c r="BM83" s="640"/>
      <c r="BN83" s="642"/>
      <c r="BO83" s="640"/>
      <c r="BP83" s="642"/>
      <c r="BQ83" s="643">
        <f t="shared" si="6"/>
        <v>0</v>
      </c>
      <c r="BR83" s="644">
        <f t="shared" si="7"/>
        <v>0</v>
      </c>
      <c r="BS83" s="669">
        <f t="shared" si="8"/>
        <v>0</v>
      </c>
      <c r="BT83" s="644">
        <f t="shared" si="9"/>
        <v>0</v>
      </c>
      <c r="BU83" s="645">
        <f t="shared" si="10"/>
        <v>0</v>
      </c>
      <c r="BV83" s="338"/>
      <c r="BW83" s="338"/>
      <c r="BX83" s="338"/>
      <c r="BY83" s="338"/>
      <c r="BZ83" s="338"/>
      <c r="CA83" s="338"/>
    </row>
    <row r="84" ht="15.75" customHeight="1">
      <c r="A84" s="670"/>
      <c r="B84" s="737"/>
      <c r="C84" s="638">
        <f t="shared" ref="C84:D84" si="89">G84+I84+K84+M84+O84+Q84+S84+U84+W84+Y84+AA84+AC84+AE84+AG84+AI84+AK84+AM84+AO84+AQ84+AS84+AU84+AW84+AY84+BA84+BC84+BE84+BG84+BI84+BK84+BM84+BO84</f>
        <v>0</v>
      </c>
      <c r="D84" s="671">
        <f t="shared" si="89"/>
        <v>0</v>
      </c>
      <c r="E84" s="672">
        <f t="shared" si="5"/>
        <v>0</v>
      </c>
      <c r="F84" s="673"/>
      <c r="G84" s="640"/>
      <c r="H84" s="642"/>
      <c r="I84" s="640"/>
      <c r="J84" s="642"/>
      <c r="K84" s="640"/>
      <c r="L84" s="642"/>
      <c r="M84" s="640"/>
      <c r="N84" s="642"/>
      <c r="O84" s="640"/>
      <c r="P84" s="642"/>
      <c r="Q84" s="640"/>
      <c r="R84" s="642"/>
      <c r="S84" s="640"/>
      <c r="T84" s="642"/>
      <c r="U84" s="640"/>
      <c r="V84" s="642"/>
      <c r="W84" s="640"/>
      <c r="X84" s="642"/>
      <c r="Y84" s="640"/>
      <c r="Z84" s="642"/>
      <c r="AA84" s="640"/>
      <c r="AB84" s="642"/>
      <c r="AC84" s="640"/>
      <c r="AD84" s="642"/>
      <c r="AE84" s="640"/>
      <c r="AF84" s="642"/>
      <c r="AG84" s="640"/>
      <c r="AH84" s="642"/>
      <c r="AI84" s="640"/>
      <c r="AJ84" s="642"/>
      <c r="AK84" s="640"/>
      <c r="AL84" s="642"/>
      <c r="AM84" s="640"/>
      <c r="AN84" s="642"/>
      <c r="AO84" s="640"/>
      <c r="AP84" s="642"/>
      <c r="AQ84" s="640"/>
      <c r="AR84" s="642"/>
      <c r="AS84" s="640"/>
      <c r="AT84" s="642"/>
      <c r="AU84" s="640"/>
      <c r="AV84" s="642"/>
      <c r="AW84" s="640"/>
      <c r="AX84" s="642"/>
      <c r="AY84" s="640"/>
      <c r="AZ84" s="642"/>
      <c r="BA84" s="640"/>
      <c r="BB84" s="642"/>
      <c r="BC84" s="640"/>
      <c r="BD84" s="642"/>
      <c r="BE84" s="640"/>
      <c r="BF84" s="642"/>
      <c r="BG84" s="640"/>
      <c r="BH84" s="642"/>
      <c r="BI84" s="640"/>
      <c r="BJ84" s="642"/>
      <c r="BK84" s="640"/>
      <c r="BL84" s="642"/>
      <c r="BM84" s="640"/>
      <c r="BN84" s="642"/>
      <c r="BO84" s="640"/>
      <c r="BP84" s="642"/>
      <c r="BQ84" s="643">
        <f t="shared" si="6"/>
        <v>0</v>
      </c>
      <c r="BR84" s="644">
        <f t="shared" si="7"/>
        <v>0</v>
      </c>
      <c r="BS84" s="669">
        <f t="shared" si="8"/>
        <v>0</v>
      </c>
      <c r="BT84" s="644">
        <f t="shared" si="9"/>
        <v>0</v>
      </c>
      <c r="BU84" s="645">
        <f t="shared" si="10"/>
        <v>0</v>
      </c>
      <c r="BV84" s="338"/>
      <c r="BW84" s="338"/>
      <c r="BX84" s="338"/>
      <c r="BY84" s="338"/>
      <c r="BZ84" s="338"/>
      <c r="CA84" s="338"/>
    </row>
    <row r="85" ht="15.75" customHeight="1">
      <c r="A85" s="670"/>
      <c r="B85" s="737"/>
      <c r="C85" s="638">
        <f t="shared" ref="C85:D85" si="90">G85+I85+K85+M85+O85+Q85+S85+U85+W85+Y85+AA85+AC85+AE85+AG85+AI85+AK85+AM85+AO85+AQ85+AS85+AU85+AW85+AY85+BA85+BC85+BE85+BG85+BI85+BK85+BM85+BO85</f>
        <v>0</v>
      </c>
      <c r="D85" s="671">
        <f t="shared" si="90"/>
        <v>0</v>
      </c>
      <c r="E85" s="672">
        <f t="shared" si="5"/>
        <v>0</v>
      </c>
      <c r="F85" s="673"/>
      <c r="G85" s="640"/>
      <c r="H85" s="642"/>
      <c r="I85" s="640"/>
      <c r="J85" s="642"/>
      <c r="K85" s="640"/>
      <c r="L85" s="642"/>
      <c r="M85" s="640"/>
      <c r="N85" s="642"/>
      <c r="O85" s="640"/>
      <c r="P85" s="642"/>
      <c r="Q85" s="640"/>
      <c r="R85" s="642"/>
      <c r="S85" s="640"/>
      <c r="T85" s="642"/>
      <c r="U85" s="640"/>
      <c r="V85" s="642"/>
      <c r="W85" s="640"/>
      <c r="X85" s="642"/>
      <c r="Y85" s="640"/>
      <c r="Z85" s="642"/>
      <c r="AA85" s="640"/>
      <c r="AB85" s="642"/>
      <c r="AC85" s="640"/>
      <c r="AD85" s="642"/>
      <c r="AE85" s="640"/>
      <c r="AF85" s="642"/>
      <c r="AG85" s="640"/>
      <c r="AH85" s="642"/>
      <c r="AI85" s="640"/>
      <c r="AJ85" s="642"/>
      <c r="AK85" s="640"/>
      <c r="AL85" s="642"/>
      <c r="AM85" s="640"/>
      <c r="AN85" s="642"/>
      <c r="AO85" s="640"/>
      <c r="AP85" s="642"/>
      <c r="AQ85" s="640"/>
      <c r="AR85" s="642"/>
      <c r="AS85" s="640"/>
      <c r="AT85" s="642"/>
      <c r="AU85" s="640"/>
      <c r="AV85" s="642"/>
      <c r="AW85" s="640"/>
      <c r="AX85" s="642"/>
      <c r="AY85" s="640"/>
      <c r="AZ85" s="642"/>
      <c r="BA85" s="640"/>
      <c r="BB85" s="642"/>
      <c r="BC85" s="640"/>
      <c r="BD85" s="642"/>
      <c r="BE85" s="640"/>
      <c r="BF85" s="642"/>
      <c r="BG85" s="640"/>
      <c r="BH85" s="642"/>
      <c r="BI85" s="640"/>
      <c r="BJ85" s="642"/>
      <c r="BK85" s="640"/>
      <c r="BL85" s="642"/>
      <c r="BM85" s="640"/>
      <c r="BN85" s="642"/>
      <c r="BO85" s="640"/>
      <c r="BP85" s="642"/>
      <c r="BQ85" s="643">
        <f t="shared" si="6"/>
        <v>0</v>
      </c>
      <c r="BR85" s="644">
        <f t="shared" si="7"/>
        <v>0</v>
      </c>
      <c r="BS85" s="669">
        <f t="shared" si="8"/>
        <v>0</v>
      </c>
      <c r="BT85" s="644">
        <f t="shared" si="9"/>
        <v>0</v>
      </c>
      <c r="BU85" s="645">
        <f t="shared" si="10"/>
        <v>0</v>
      </c>
      <c r="BV85" s="338"/>
      <c r="BW85" s="338"/>
      <c r="BX85" s="338"/>
      <c r="BY85" s="338"/>
      <c r="BZ85" s="338"/>
      <c r="CA85" s="338"/>
    </row>
    <row r="86" ht="15.75" customHeight="1">
      <c r="A86" s="670"/>
      <c r="B86" s="737"/>
      <c r="C86" s="638">
        <f t="shared" ref="C86:D86" si="91">G86+I86+K86+M86+O86+Q86+S86+U86+W86+Y86+AA86+AC86+AE86+AG86+AI86+AK86+AM86+AO86+AQ86+AS86+AU86+AW86+AY86+BA86+BC86+BE86+BG86+BI86+BK86+BM86+BO86</f>
        <v>0</v>
      </c>
      <c r="D86" s="671">
        <f t="shared" si="91"/>
        <v>0</v>
      </c>
      <c r="E86" s="672">
        <f t="shared" si="5"/>
        <v>0</v>
      </c>
      <c r="F86" s="673"/>
      <c r="G86" s="640"/>
      <c r="H86" s="642"/>
      <c r="I86" s="640"/>
      <c r="J86" s="642"/>
      <c r="K86" s="640"/>
      <c r="L86" s="642"/>
      <c r="M86" s="640"/>
      <c r="N86" s="642"/>
      <c r="O86" s="640"/>
      <c r="P86" s="642"/>
      <c r="Q86" s="640"/>
      <c r="R86" s="642"/>
      <c r="S86" s="640"/>
      <c r="T86" s="642"/>
      <c r="U86" s="640"/>
      <c r="V86" s="642"/>
      <c r="W86" s="640"/>
      <c r="X86" s="642"/>
      <c r="Y86" s="640"/>
      <c r="Z86" s="642"/>
      <c r="AA86" s="640"/>
      <c r="AB86" s="642"/>
      <c r="AC86" s="640"/>
      <c r="AD86" s="642"/>
      <c r="AE86" s="640"/>
      <c r="AF86" s="642"/>
      <c r="AG86" s="640"/>
      <c r="AH86" s="642"/>
      <c r="AI86" s="640"/>
      <c r="AJ86" s="642"/>
      <c r="AK86" s="640"/>
      <c r="AL86" s="642"/>
      <c r="AM86" s="640"/>
      <c r="AN86" s="642"/>
      <c r="AO86" s="640"/>
      <c r="AP86" s="642"/>
      <c r="AQ86" s="640"/>
      <c r="AR86" s="642"/>
      <c r="AS86" s="640"/>
      <c r="AT86" s="642"/>
      <c r="AU86" s="640"/>
      <c r="AV86" s="642"/>
      <c r="AW86" s="640"/>
      <c r="AX86" s="642"/>
      <c r="AY86" s="640"/>
      <c r="AZ86" s="642"/>
      <c r="BA86" s="640"/>
      <c r="BB86" s="642"/>
      <c r="BC86" s="640"/>
      <c r="BD86" s="642"/>
      <c r="BE86" s="640"/>
      <c r="BF86" s="642"/>
      <c r="BG86" s="640"/>
      <c r="BH86" s="642"/>
      <c r="BI86" s="640"/>
      <c r="BJ86" s="642"/>
      <c r="BK86" s="640"/>
      <c r="BL86" s="642"/>
      <c r="BM86" s="640"/>
      <c r="BN86" s="642"/>
      <c r="BO86" s="640"/>
      <c r="BP86" s="642"/>
      <c r="BQ86" s="643">
        <f t="shared" si="6"/>
        <v>0</v>
      </c>
      <c r="BR86" s="644">
        <f t="shared" si="7"/>
        <v>0</v>
      </c>
      <c r="BS86" s="669">
        <f t="shared" si="8"/>
        <v>0</v>
      </c>
      <c r="BT86" s="644">
        <f t="shared" si="9"/>
        <v>0</v>
      </c>
      <c r="BU86" s="645">
        <f t="shared" si="10"/>
        <v>0</v>
      </c>
      <c r="BV86" s="338"/>
      <c r="BW86" s="338"/>
      <c r="BX86" s="338"/>
      <c r="BY86" s="338"/>
      <c r="BZ86" s="338"/>
      <c r="CA86" s="338"/>
    </row>
    <row r="87" ht="15.75" customHeight="1">
      <c r="A87" s="670"/>
      <c r="B87" s="737"/>
      <c r="C87" s="638">
        <f t="shared" ref="C87:D87" si="92">G87+I87+K87+M87+O87+Q87+S87+U87+W87+Y87+AA87+AC87+AE87+AG87+AI87+AK87+AM87+AO87+AQ87+AS87+AU87+AW87+AY87+BA87+BC87+BE87+BG87+BI87+BK87+BM87+BO87</f>
        <v>0</v>
      </c>
      <c r="D87" s="671">
        <f t="shared" si="92"/>
        <v>0</v>
      </c>
      <c r="E87" s="672">
        <f t="shared" si="5"/>
        <v>0</v>
      </c>
      <c r="F87" s="673"/>
      <c r="G87" s="640"/>
      <c r="H87" s="642"/>
      <c r="I87" s="640"/>
      <c r="J87" s="642"/>
      <c r="K87" s="640"/>
      <c r="L87" s="642"/>
      <c r="M87" s="640"/>
      <c r="N87" s="642"/>
      <c r="O87" s="640"/>
      <c r="P87" s="642"/>
      <c r="Q87" s="640"/>
      <c r="R87" s="642"/>
      <c r="S87" s="640"/>
      <c r="T87" s="642"/>
      <c r="U87" s="640"/>
      <c r="V87" s="642"/>
      <c r="W87" s="640"/>
      <c r="X87" s="642"/>
      <c r="Y87" s="640"/>
      <c r="Z87" s="642"/>
      <c r="AA87" s="640"/>
      <c r="AB87" s="642"/>
      <c r="AC87" s="640"/>
      <c r="AD87" s="642"/>
      <c r="AE87" s="640"/>
      <c r="AF87" s="642"/>
      <c r="AG87" s="640"/>
      <c r="AH87" s="642"/>
      <c r="AI87" s="640"/>
      <c r="AJ87" s="642"/>
      <c r="AK87" s="640"/>
      <c r="AL87" s="642"/>
      <c r="AM87" s="640"/>
      <c r="AN87" s="642"/>
      <c r="AO87" s="640"/>
      <c r="AP87" s="642"/>
      <c r="AQ87" s="640"/>
      <c r="AR87" s="642"/>
      <c r="AS87" s="640"/>
      <c r="AT87" s="642"/>
      <c r="AU87" s="640"/>
      <c r="AV87" s="642"/>
      <c r="AW87" s="640"/>
      <c r="AX87" s="642"/>
      <c r="AY87" s="640"/>
      <c r="AZ87" s="642"/>
      <c r="BA87" s="640"/>
      <c r="BB87" s="642"/>
      <c r="BC87" s="640"/>
      <c r="BD87" s="642"/>
      <c r="BE87" s="640"/>
      <c r="BF87" s="642"/>
      <c r="BG87" s="640"/>
      <c r="BH87" s="642"/>
      <c r="BI87" s="640"/>
      <c r="BJ87" s="642"/>
      <c r="BK87" s="640"/>
      <c r="BL87" s="642"/>
      <c r="BM87" s="640"/>
      <c r="BN87" s="642"/>
      <c r="BO87" s="640"/>
      <c r="BP87" s="642"/>
      <c r="BQ87" s="643">
        <f t="shared" si="6"/>
        <v>0</v>
      </c>
      <c r="BR87" s="644">
        <f t="shared" si="7"/>
        <v>0</v>
      </c>
      <c r="BS87" s="669">
        <f t="shared" si="8"/>
        <v>0</v>
      </c>
      <c r="BT87" s="644">
        <f t="shared" si="9"/>
        <v>0</v>
      </c>
      <c r="BU87" s="645">
        <f t="shared" si="10"/>
        <v>0</v>
      </c>
      <c r="BV87" s="338"/>
      <c r="BW87" s="338"/>
      <c r="BX87" s="338"/>
      <c r="BY87" s="338"/>
      <c r="BZ87" s="338"/>
      <c r="CA87" s="338"/>
    </row>
    <row r="88" ht="15.75" customHeight="1">
      <c r="A88" s="501"/>
      <c r="B88" s="737"/>
      <c r="C88" s="638">
        <f t="shared" ref="C88:D88" si="93">G88+I88+K88+M88+O88+Q88+S88+U88+W88+Y88+AA88+AC88+AE88+AG88+AI88+AK88+AM88+AO88+AQ88+AS88+AU88+AW88+AY88+BA88+BC88+BE88+BG88+BI88+BK88+BM88+BO88</f>
        <v>0</v>
      </c>
      <c r="D88" s="671">
        <f t="shared" si="93"/>
        <v>0</v>
      </c>
      <c r="E88" s="672">
        <f t="shared" si="5"/>
        <v>0</v>
      </c>
      <c r="F88" s="673"/>
      <c r="G88" s="640"/>
      <c r="H88" s="642"/>
      <c r="I88" s="640"/>
      <c r="J88" s="642"/>
      <c r="K88" s="640"/>
      <c r="L88" s="642"/>
      <c r="M88" s="640"/>
      <c r="N88" s="642"/>
      <c r="O88" s="640"/>
      <c r="P88" s="642"/>
      <c r="Q88" s="640"/>
      <c r="R88" s="642"/>
      <c r="S88" s="640"/>
      <c r="T88" s="642"/>
      <c r="U88" s="640"/>
      <c r="V88" s="642"/>
      <c r="W88" s="640"/>
      <c r="X88" s="642"/>
      <c r="Y88" s="640"/>
      <c r="Z88" s="642"/>
      <c r="AA88" s="640"/>
      <c r="AB88" s="642"/>
      <c r="AC88" s="640"/>
      <c r="AD88" s="642"/>
      <c r="AE88" s="640"/>
      <c r="AF88" s="642"/>
      <c r="AG88" s="640"/>
      <c r="AH88" s="642"/>
      <c r="AI88" s="640"/>
      <c r="AJ88" s="642"/>
      <c r="AK88" s="640"/>
      <c r="AL88" s="642"/>
      <c r="AM88" s="640"/>
      <c r="AN88" s="642"/>
      <c r="AO88" s="640"/>
      <c r="AP88" s="642"/>
      <c r="AQ88" s="640"/>
      <c r="AR88" s="642"/>
      <c r="AS88" s="640"/>
      <c r="AT88" s="642"/>
      <c r="AU88" s="640"/>
      <c r="AV88" s="642"/>
      <c r="AW88" s="640"/>
      <c r="AX88" s="642"/>
      <c r="AY88" s="640"/>
      <c r="AZ88" s="642"/>
      <c r="BA88" s="640"/>
      <c r="BB88" s="642"/>
      <c r="BC88" s="640"/>
      <c r="BD88" s="642"/>
      <c r="BE88" s="640"/>
      <c r="BF88" s="642"/>
      <c r="BG88" s="640"/>
      <c r="BH88" s="642"/>
      <c r="BI88" s="640"/>
      <c r="BJ88" s="642"/>
      <c r="BK88" s="640"/>
      <c r="BL88" s="642"/>
      <c r="BM88" s="640"/>
      <c r="BN88" s="642"/>
      <c r="BO88" s="640"/>
      <c r="BP88" s="642"/>
      <c r="BQ88" s="643">
        <f t="shared" si="6"/>
        <v>0</v>
      </c>
      <c r="BR88" s="644">
        <f t="shared" si="7"/>
        <v>0</v>
      </c>
      <c r="BS88" s="669">
        <f t="shared" si="8"/>
        <v>0</v>
      </c>
      <c r="BT88" s="644">
        <f t="shared" si="9"/>
        <v>0</v>
      </c>
      <c r="BU88" s="645">
        <f t="shared" si="10"/>
        <v>0</v>
      </c>
      <c r="BV88" s="338"/>
      <c r="BW88" s="338"/>
      <c r="BX88" s="338"/>
      <c r="BY88" s="338"/>
      <c r="BZ88" s="338"/>
      <c r="CA88" s="338"/>
    </row>
    <row r="89" ht="15.75" customHeight="1">
      <c r="A89" s="501"/>
      <c r="B89" s="737"/>
      <c r="C89" s="638">
        <f t="shared" ref="C89:D89" si="94">G89+I89+K89+M89+O89+Q89+S89+U89+W89+Y89+AA89+AC89+AE89+AG89+AI89+AK89+AM89+AO89+AQ89+AS89+AU89+AW89+AY89+BA89+BC89+BE89+BG89+BI89+BK89+BM89+BO89</f>
        <v>0</v>
      </c>
      <c r="D89" s="671">
        <f t="shared" si="94"/>
        <v>0</v>
      </c>
      <c r="E89" s="672">
        <f t="shared" si="5"/>
        <v>0</v>
      </c>
      <c r="F89" s="673"/>
      <c r="G89" s="640"/>
      <c r="H89" s="642"/>
      <c r="I89" s="640"/>
      <c r="J89" s="642"/>
      <c r="K89" s="640"/>
      <c r="L89" s="642"/>
      <c r="M89" s="640"/>
      <c r="N89" s="642"/>
      <c r="O89" s="640"/>
      <c r="P89" s="642"/>
      <c r="Q89" s="640"/>
      <c r="R89" s="642"/>
      <c r="S89" s="640"/>
      <c r="T89" s="642"/>
      <c r="U89" s="640"/>
      <c r="V89" s="642"/>
      <c r="W89" s="640"/>
      <c r="X89" s="642"/>
      <c r="Y89" s="640"/>
      <c r="Z89" s="642"/>
      <c r="AA89" s="640"/>
      <c r="AB89" s="642"/>
      <c r="AC89" s="640"/>
      <c r="AD89" s="642"/>
      <c r="AE89" s="640"/>
      <c r="AF89" s="642"/>
      <c r="AG89" s="640"/>
      <c r="AH89" s="642"/>
      <c r="AI89" s="640"/>
      <c r="AJ89" s="642"/>
      <c r="AK89" s="640"/>
      <c r="AL89" s="642"/>
      <c r="AM89" s="640"/>
      <c r="AN89" s="642"/>
      <c r="AO89" s="640"/>
      <c r="AP89" s="642"/>
      <c r="AQ89" s="640"/>
      <c r="AR89" s="642"/>
      <c r="AS89" s="640"/>
      <c r="AT89" s="642"/>
      <c r="AU89" s="640"/>
      <c r="AV89" s="642"/>
      <c r="AW89" s="640"/>
      <c r="AX89" s="642"/>
      <c r="AY89" s="640"/>
      <c r="AZ89" s="642"/>
      <c r="BA89" s="640"/>
      <c r="BB89" s="642"/>
      <c r="BC89" s="640"/>
      <c r="BD89" s="642"/>
      <c r="BE89" s="640"/>
      <c r="BF89" s="642"/>
      <c r="BG89" s="640"/>
      <c r="BH89" s="642"/>
      <c r="BI89" s="640"/>
      <c r="BJ89" s="642"/>
      <c r="BK89" s="640"/>
      <c r="BL89" s="642"/>
      <c r="BM89" s="640"/>
      <c r="BN89" s="642"/>
      <c r="BO89" s="640"/>
      <c r="BP89" s="642"/>
      <c r="BQ89" s="643">
        <f t="shared" si="6"/>
        <v>0</v>
      </c>
      <c r="BR89" s="644">
        <f t="shared" si="7"/>
        <v>0</v>
      </c>
      <c r="BS89" s="669">
        <f t="shared" si="8"/>
        <v>0</v>
      </c>
      <c r="BT89" s="644">
        <f t="shared" si="9"/>
        <v>0</v>
      </c>
      <c r="BU89" s="645">
        <f t="shared" si="10"/>
        <v>0</v>
      </c>
      <c r="BV89" s="338"/>
      <c r="BW89" s="338"/>
      <c r="BX89" s="338"/>
      <c r="BY89" s="338"/>
      <c r="BZ89" s="338"/>
      <c r="CA89" s="338"/>
    </row>
    <row r="90" ht="15.75" customHeight="1">
      <c r="A90" s="501"/>
      <c r="B90" s="737"/>
      <c r="C90" s="638">
        <f t="shared" ref="C90:D90" si="95">G90+I90+K90+M90+O90+Q90+S90+U90+W90+Y90+AA90+AC90+AE90+AG90+AI90+AK90+AM90+AO90+AQ90+AS90+AU90+AW90+AY90+BA90+BC90+BE90+BG90+BI90+BK90+BM90+BO90</f>
        <v>0</v>
      </c>
      <c r="D90" s="671">
        <f t="shared" si="95"/>
        <v>0</v>
      </c>
      <c r="E90" s="672">
        <f t="shared" si="5"/>
        <v>0</v>
      </c>
      <c r="F90" s="673"/>
      <c r="G90" s="640"/>
      <c r="H90" s="642"/>
      <c r="I90" s="640"/>
      <c r="J90" s="642"/>
      <c r="K90" s="640"/>
      <c r="L90" s="642"/>
      <c r="M90" s="640"/>
      <c r="N90" s="642"/>
      <c r="O90" s="640"/>
      <c r="P90" s="642"/>
      <c r="Q90" s="640"/>
      <c r="R90" s="642"/>
      <c r="S90" s="640"/>
      <c r="T90" s="642"/>
      <c r="U90" s="640"/>
      <c r="V90" s="642"/>
      <c r="W90" s="640"/>
      <c r="X90" s="642"/>
      <c r="Y90" s="640"/>
      <c r="Z90" s="642"/>
      <c r="AA90" s="640"/>
      <c r="AB90" s="642"/>
      <c r="AC90" s="640"/>
      <c r="AD90" s="642"/>
      <c r="AE90" s="640"/>
      <c r="AF90" s="642"/>
      <c r="AG90" s="640"/>
      <c r="AH90" s="642"/>
      <c r="AI90" s="640"/>
      <c r="AJ90" s="642"/>
      <c r="AK90" s="640"/>
      <c r="AL90" s="642"/>
      <c r="AM90" s="640"/>
      <c r="AN90" s="642"/>
      <c r="AO90" s="640"/>
      <c r="AP90" s="642"/>
      <c r="AQ90" s="640"/>
      <c r="AR90" s="642"/>
      <c r="AS90" s="640"/>
      <c r="AT90" s="642"/>
      <c r="AU90" s="640"/>
      <c r="AV90" s="642"/>
      <c r="AW90" s="640"/>
      <c r="AX90" s="642"/>
      <c r="AY90" s="640"/>
      <c r="AZ90" s="642"/>
      <c r="BA90" s="640"/>
      <c r="BB90" s="642"/>
      <c r="BC90" s="640"/>
      <c r="BD90" s="642"/>
      <c r="BE90" s="640"/>
      <c r="BF90" s="642"/>
      <c r="BG90" s="640"/>
      <c r="BH90" s="642"/>
      <c r="BI90" s="640"/>
      <c r="BJ90" s="642"/>
      <c r="BK90" s="640"/>
      <c r="BL90" s="642"/>
      <c r="BM90" s="640"/>
      <c r="BN90" s="642"/>
      <c r="BO90" s="640"/>
      <c r="BP90" s="642"/>
      <c r="BQ90" s="643">
        <f t="shared" si="6"/>
        <v>0</v>
      </c>
      <c r="BR90" s="644">
        <f t="shared" si="7"/>
        <v>0</v>
      </c>
      <c r="BS90" s="669">
        <f t="shared" si="8"/>
        <v>0</v>
      </c>
      <c r="BT90" s="644">
        <f t="shared" si="9"/>
        <v>0</v>
      </c>
      <c r="BU90" s="645">
        <f t="shared" si="10"/>
        <v>0</v>
      </c>
      <c r="BV90" s="338"/>
      <c r="BW90" s="338"/>
      <c r="BX90" s="338"/>
      <c r="BY90" s="338"/>
      <c r="BZ90" s="338"/>
      <c r="CA90" s="338"/>
    </row>
    <row r="91" ht="15.75" customHeight="1">
      <c r="A91" s="501"/>
      <c r="B91" s="737"/>
      <c r="C91" s="638">
        <f t="shared" ref="C91:D91" si="96">G91+I91+K91+M91+O91+Q91+S91+U91+W91+Y91+AA91+AC91+AE91+AG91+AI91+AK91+AM91+AO91+AQ91+AS91+AU91+AW91+AY91+BA91+BC91+BE91+BG91+BI91+BK91+BM91+BO91</f>
        <v>0</v>
      </c>
      <c r="D91" s="671">
        <f t="shared" si="96"/>
        <v>0</v>
      </c>
      <c r="E91" s="672">
        <f t="shared" si="5"/>
        <v>0</v>
      </c>
      <c r="F91" s="673"/>
      <c r="G91" s="640"/>
      <c r="H91" s="642"/>
      <c r="I91" s="640"/>
      <c r="J91" s="642"/>
      <c r="K91" s="640"/>
      <c r="L91" s="642"/>
      <c r="M91" s="640"/>
      <c r="N91" s="642"/>
      <c r="O91" s="640"/>
      <c r="P91" s="642"/>
      <c r="Q91" s="640"/>
      <c r="R91" s="642"/>
      <c r="S91" s="640"/>
      <c r="T91" s="642"/>
      <c r="U91" s="640"/>
      <c r="V91" s="642"/>
      <c r="W91" s="640"/>
      <c r="X91" s="642"/>
      <c r="Y91" s="640"/>
      <c r="Z91" s="642"/>
      <c r="AA91" s="640"/>
      <c r="AB91" s="642"/>
      <c r="AC91" s="640"/>
      <c r="AD91" s="642"/>
      <c r="AE91" s="640"/>
      <c r="AF91" s="642"/>
      <c r="AG91" s="640"/>
      <c r="AH91" s="642"/>
      <c r="AI91" s="640"/>
      <c r="AJ91" s="642"/>
      <c r="AK91" s="640"/>
      <c r="AL91" s="642"/>
      <c r="AM91" s="640"/>
      <c r="AN91" s="642"/>
      <c r="AO91" s="640"/>
      <c r="AP91" s="642"/>
      <c r="AQ91" s="640"/>
      <c r="AR91" s="642"/>
      <c r="AS91" s="640"/>
      <c r="AT91" s="642"/>
      <c r="AU91" s="640"/>
      <c r="AV91" s="642"/>
      <c r="AW91" s="640"/>
      <c r="AX91" s="642"/>
      <c r="AY91" s="640"/>
      <c r="AZ91" s="642"/>
      <c r="BA91" s="640"/>
      <c r="BB91" s="642"/>
      <c r="BC91" s="640"/>
      <c r="BD91" s="642"/>
      <c r="BE91" s="640"/>
      <c r="BF91" s="642"/>
      <c r="BG91" s="640"/>
      <c r="BH91" s="642"/>
      <c r="BI91" s="640"/>
      <c r="BJ91" s="642"/>
      <c r="BK91" s="640"/>
      <c r="BL91" s="642"/>
      <c r="BM91" s="640"/>
      <c r="BN91" s="642"/>
      <c r="BO91" s="640"/>
      <c r="BP91" s="642"/>
      <c r="BQ91" s="643">
        <f t="shared" si="6"/>
        <v>0</v>
      </c>
      <c r="BR91" s="644">
        <f t="shared" si="7"/>
        <v>0</v>
      </c>
      <c r="BS91" s="669">
        <f t="shared" si="8"/>
        <v>0</v>
      </c>
      <c r="BT91" s="644">
        <f t="shared" si="9"/>
        <v>0</v>
      </c>
      <c r="BU91" s="645">
        <f t="shared" si="10"/>
        <v>0</v>
      </c>
      <c r="BV91" s="338"/>
      <c r="BW91" s="338"/>
      <c r="BX91" s="338"/>
      <c r="BY91" s="338"/>
      <c r="BZ91" s="338"/>
      <c r="CA91" s="338"/>
    </row>
    <row r="92" ht="15.75" customHeight="1">
      <c r="A92" s="501"/>
      <c r="B92" s="737"/>
      <c r="C92" s="638">
        <f t="shared" ref="C92:D92" si="97">G92+I92+K92+M92+O92+Q92+S92+U92+W92+Y92+AA92+AC92+AE92+AG92+AI92+AK92+AM92+AO92+AQ92+AS92+AU92+AW92+AY92+BA92+BC92+BE92+BG92+BI92+BK92+BM92+BO92</f>
        <v>0</v>
      </c>
      <c r="D92" s="671">
        <f t="shared" si="97"/>
        <v>0</v>
      </c>
      <c r="E92" s="672">
        <f t="shared" si="5"/>
        <v>0</v>
      </c>
      <c r="F92" s="673"/>
      <c r="G92" s="640"/>
      <c r="H92" s="642"/>
      <c r="I92" s="640"/>
      <c r="J92" s="642"/>
      <c r="K92" s="640"/>
      <c r="L92" s="642"/>
      <c r="M92" s="640"/>
      <c r="N92" s="642"/>
      <c r="O92" s="640"/>
      <c r="P92" s="642"/>
      <c r="Q92" s="640"/>
      <c r="R92" s="642"/>
      <c r="S92" s="640"/>
      <c r="T92" s="642"/>
      <c r="U92" s="640"/>
      <c r="V92" s="642"/>
      <c r="W92" s="640"/>
      <c r="X92" s="642"/>
      <c r="Y92" s="640"/>
      <c r="Z92" s="642"/>
      <c r="AA92" s="640"/>
      <c r="AB92" s="642"/>
      <c r="AC92" s="640"/>
      <c r="AD92" s="642"/>
      <c r="AE92" s="640"/>
      <c r="AF92" s="642"/>
      <c r="AG92" s="640"/>
      <c r="AH92" s="642"/>
      <c r="AI92" s="640"/>
      <c r="AJ92" s="642"/>
      <c r="AK92" s="640"/>
      <c r="AL92" s="642"/>
      <c r="AM92" s="640"/>
      <c r="AN92" s="642"/>
      <c r="AO92" s="640"/>
      <c r="AP92" s="642"/>
      <c r="AQ92" s="640"/>
      <c r="AR92" s="642"/>
      <c r="AS92" s="640"/>
      <c r="AT92" s="642"/>
      <c r="AU92" s="640"/>
      <c r="AV92" s="642"/>
      <c r="AW92" s="640"/>
      <c r="AX92" s="642"/>
      <c r="AY92" s="640"/>
      <c r="AZ92" s="642"/>
      <c r="BA92" s="640"/>
      <c r="BB92" s="642"/>
      <c r="BC92" s="640"/>
      <c r="BD92" s="642"/>
      <c r="BE92" s="640"/>
      <c r="BF92" s="642"/>
      <c r="BG92" s="640"/>
      <c r="BH92" s="642"/>
      <c r="BI92" s="640"/>
      <c r="BJ92" s="642"/>
      <c r="BK92" s="640"/>
      <c r="BL92" s="642"/>
      <c r="BM92" s="640"/>
      <c r="BN92" s="642"/>
      <c r="BO92" s="640"/>
      <c r="BP92" s="642"/>
      <c r="BQ92" s="643">
        <f t="shared" si="6"/>
        <v>0</v>
      </c>
      <c r="BR92" s="644">
        <f t="shared" si="7"/>
        <v>0</v>
      </c>
      <c r="BS92" s="669">
        <f t="shared" si="8"/>
        <v>0</v>
      </c>
      <c r="BT92" s="644">
        <f t="shared" si="9"/>
        <v>0</v>
      </c>
      <c r="BU92" s="645">
        <f t="shared" si="10"/>
        <v>0</v>
      </c>
      <c r="BV92" s="338"/>
      <c r="BW92" s="338"/>
      <c r="BX92" s="338"/>
      <c r="BY92" s="338"/>
      <c r="BZ92" s="338"/>
      <c r="CA92" s="338"/>
    </row>
    <row r="93" ht="15.75" customHeight="1">
      <c r="A93" s="501"/>
      <c r="B93" s="737"/>
      <c r="C93" s="638">
        <f t="shared" ref="C93:D93" si="98">G93+I93+K93+M93+O93+Q93+S93+U93+W93+Y93+AA93+AC93+AE93+AG93+AI93+AK93+AM93+AO93+AQ93+AS93+AU93+AW93+AY93+BA93+BC93+BE93+BG93+BI93+BK93+BM93+BO93</f>
        <v>0</v>
      </c>
      <c r="D93" s="671">
        <f t="shared" si="98"/>
        <v>0</v>
      </c>
      <c r="E93" s="672">
        <f t="shared" si="5"/>
        <v>0</v>
      </c>
      <c r="F93" s="673"/>
      <c r="G93" s="640"/>
      <c r="H93" s="642"/>
      <c r="I93" s="640"/>
      <c r="J93" s="642"/>
      <c r="K93" s="640"/>
      <c r="L93" s="642"/>
      <c r="M93" s="640"/>
      <c r="N93" s="642"/>
      <c r="O93" s="640"/>
      <c r="P93" s="642"/>
      <c r="Q93" s="640"/>
      <c r="R93" s="642"/>
      <c r="S93" s="640"/>
      <c r="T93" s="642"/>
      <c r="U93" s="640"/>
      <c r="V93" s="642"/>
      <c r="W93" s="640"/>
      <c r="X93" s="642"/>
      <c r="Y93" s="640"/>
      <c r="Z93" s="642"/>
      <c r="AA93" s="640"/>
      <c r="AB93" s="642"/>
      <c r="AC93" s="640"/>
      <c r="AD93" s="642"/>
      <c r="AE93" s="640"/>
      <c r="AF93" s="642"/>
      <c r="AG93" s="640"/>
      <c r="AH93" s="642"/>
      <c r="AI93" s="640"/>
      <c r="AJ93" s="642"/>
      <c r="AK93" s="640"/>
      <c r="AL93" s="642"/>
      <c r="AM93" s="640"/>
      <c r="AN93" s="642"/>
      <c r="AO93" s="640"/>
      <c r="AP93" s="642"/>
      <c r="AQ93" s="640"/>
      <c r="AR93" s="642"/>
      <c r="AS93" s="640"/>
      <c r="AT93" s="642"/>
      <c r="AU93" s="640"/>
      <c r="AV93" s="642"/>
      <c r="AW93" s="640"/>
      <c r="AX93" s="642"/>
      <c r="AY93" s="640"/>
      <c r="AZ93" s="642"/>
      <c r="BA93" s="640"/>
      <c r="BB93" s="642"/>
      <c r="BC93" s="640"/>
      <c r="BD93" s="642"/>
      <c r="BE93" s="640"/>
      <c r="BF93" s="642"/>
      <c r="BG93" s="640"/>
      <c r="BH93" s="642"/>
      <c r="BI93" s="640"/>
      <c r="BJ93" s="642"/>
      <c r="BK93" s="640"/>
      <c r="BL93" s="642"/>
      <c r="BM93" s="640"/>
      <c r="BN93" s="642"/>
      <c r="BO93" s="640"/>
      <c r="BP93" s="642"/>
      <c r="BQ93" s="643">
        <f t="shared" si="6"/>
        <v>0</v>
      </c>
      <c r="BR93" s="644">
        <f t="shared" si="7"/>
        <v>0</v>
      </c>
      <c r="BS93" s="669">
        <f t="shared" si="8"/>
        <v>0</v>
      </c>
      <c r="BT93" s="644">
        <f t="shared" si="9"/>
        <v>0</v>
      </c>
      <c r="BU93" s="645">
        <f t="shared" si="10"/>
        <v>0</v>
      </c>
      <c r="BV93" s="338"/>
      <c r="BW93" s="338"/>
      <c r="BX93" s="338"/>
      <c r="BY93" s="338"/>
      <c r="BZ93" s="338"/>
      <c r="CA93" s="338"/>
    </row>
    <row r="94" ht="15.75" customHeight="1">
      <c r="A94" s="501"/>
      <c r="B94" s="737"/>
      <c r="C94" s="638">
        <f t="shared" ref="C94:D94" si="99">G94+I94+K94+M94+O94+Q94+S94+U94+W94+Y94+AA94+AC94+AE94+AG94+AI94+AK94+AM94+AO94+AQ94+AS94+AU94+AW94+AY94+BA94+BC94+BE94+BG94+BI94+BK94+BM94+BO94</f>
        <v>0</v>
      </c>
      <c r="D94" s="671">
        <f t="shared" si="99"/>
        <v>0</v>
      </c>
      <c r="E94" s="672">
        <f t="shared" si="5"/>
        <v>0</v>
      </c>
      <c r="F94" s="673"/>
      <c r="G94" s="640"/>
      <c r="H94" s="642"/>
      <c r="I94" s="640"/>
      <c r="J94" s="642"/>
      <c r="K94" s="640"/>
      <c r="L94" s="642"/>
      <c r="M94" s="640"/>
      <c r="N94" s="642"/>
      <c r="O94" s="640"/>
      <c r="P94" s="642"/>
      <c r="Q94" s="640"/>
      <c r="R94" s="642"/>
      <c r="S94" s="640"/>
      <c r="T94" s="642"/>
      <c r="U94" s="640"/>
      <c r="V94" s="642"/>
      <c r="W94" s="640"/>
      <c r="X94" s="642"/>
      <c r="Y94" s="640"/>
      <c r="Z94" s="642"/>
      <c r="AA94" s="640"/>
      <c r="AB94" s="642"/>
      <c r="AC94" s="640"/>
      <c r="AD94" s="642"/>
      <c r="AE94" s="640"/>
      <c r="AF94" s="642"/>
      <c r="AG94" s="640"/>
      <c r="AH94" s="642"/>
      <c r="AI94" s="640"/>
      <c r="AJ94" s="642"/>
      <c r="AK94" s="640"/>
      <c r="AL94" s="642"/>
      <c r="AM94" s="640"/>
      <c r="AN94" s="642"/>
      <c r="AO94" s="640"/>
      <c r="AP94" s="642"/>
      <c r="AQ94" s="640"/>
      <c r="AR94" s="642"/>
      <c r="AS94" s="640"/>
      <c r="AT94" s="642"/>
      <c r="AU94" s="640"/>
      <c r="AV94" s="642"/>
      <c r="AW94" s="640"/>
      <c r="AX94" s="642"/>
      <c r="AY94" s="640"/>
      <c r="AZ94" s="642"/>
      <c r="BA94" s="640"/>
      <c r="BB94" s="642"/>
      <c r="BC94" s="640"/>
      <c r="BD94" s="642"/>
      <c r="BE94" s="640"/>
      <c r="BF94" s="642"/>
      <c r="BG94" s="640"/>
      <c r="BH94" s="642"/>
      <c r="BI94" s="640"/>
      <c r="BJ94" s="642"/>
      <c r="BK94" s="640"/>
      <c r="BL94" s="642"/>
      <c r="BM94" s="640"/>
      <c r="BN94" s="642"/>
      <c r="BO94" s="640"/>
      <c r="BP94" s="642"/>
      <c r="BQ94" s="643">
        <f t="shared" si="6"/>
        <v>0</v>
      </c>
      <c r="BR94" s="644">
        <f t="shared" si="7"/>
        <v>0</v>
      </c>
      <c r="BS94" s="669">
        <f t="shared" si="8"/>
        <v>0</v>
      </c>
      <c r="BT94" s="644">
        <f t="shared" si="9"/>
        <v>0</v>
      </c>
      <c r="BU94" s="645">
        <f t="shared" si="10"/>
        <v>0</v>
      </c>
      <c r="BV94" s="338"/>
      <c r="BW94" s="338"/>
      <c r="BX94" s="338"/>
      <c r="BY94" s="338"/>
      <c r="BZ94" s="338"/>
      <c r="CA94" s="338"/>
    </row>
    <row r="95" ht="15.75" customHeight="1">
      <c r="A95" s="501"/>
      <c r="B95" s="737"/>
      <c r="C95" s="638">
        <f t="shared" ref="C95:D95" si="100">G95+I95+K95+M95+O95+Q95+S95+U95+W95+Y95+AA95+AC95+AE95+AG95+AI95+AK95+AM95+AO95+AQ95+AS95+AU95+AW95+AY95+BA95+BC95+BE95+BG95+BI95+BK95+BM95+BO95</f>
        <v>0</v>
      </c>
      <c r="D95" s="671">
        <f t="shared" si="100"/>
        <v>0</v>
      </c>
      <c r="E95" s="672">
        <f t="shared" si="5"/>
        <v>0</v>
      </c>
      <c r="F95" s="673"/>
      <c r="G95" s="640"/>
      <c r="H95" s="642"/>
      <c r="I95" s="640"/>
      <c r="J95" s="642"/>
      <c r="K95" s="640"/>
      <c r="L95" s="642"/>
      <c r="M95" s="640"/>
      <c r="N95" s="642"/>
      <c r="O95" s="640"/>
      <c r="P95" s="642"/>
      <c r="Q95" s="640"/>
      <c r="R95" s="642"/>
      <c r="S95" s="640"/>
      <c r="T95" s="642"/>
      <c r="U95" s="640"/>
      <c r="V95" s="642"/>
      <c r="W95" s="640"/>
      <c r="X95" s="642"/>
      <c r="Y95" s="640"/>
      <c r="Z95" s="642"/>
      <c r="AA95" s="640"/>
      <c r="AB95" s="642"/>
      <c r="AC95" s="640"/>
      <c r="AD95" s="642"/>
      <c r="AE95" s="640"/>
      <c r="AF95" s="642"/>
      <c r="AG95" s="640"/>
      <c r="AH95" s="642"/>
      <c r="AI95" s="640"/>
      <c r="AJ95" s="642"/>
      <c r="AK95" s="640"/>
      <c r="AL95" s="642"/>
      <c r="AM95" s="640"/>
      <c r="AN95" s="642"/>
      <c r="AO95" s="640"/>
      <c r="AP95" s="642"/>
      <c r="AQ95" s="640"/>
      <c r="AR95" s="642"/>
      <c r="AS95" s="640"/>
      <c r="AT95" s="642"/>
      <c r="AU95" s="640"/>
      <c r="AV95" s="642"/>
      <c r="AW95" s="640"/>
      <c r="AX95" s="642"/>
      <c r="AY95" s="640"/>
      <c r="AZ95" s="642"/>
      <c r="BA95" s="640"/>
      <c r="BB95" s="642"/>
      <c r="BC95" s="640"/>
      <c r="BD95" s="642"/>
      <c r="BE95" s="640"/>
      <c r="BF95" s="642"/>
      <c r="BG95" s="640"/>
      <c r="BH95" s="642"/>
      <c r="BI95" s="640"/>
      <c r="BJ95" s="642"/>
      <c r="BK95" s="640"/>
      <c r="BL95" s="642"/>
      <c r="BM95" s="640"/>
      <c r="BN95" s="642"/>
      <c r="BO95" s="640"/>
      <c r="BP95" s="642"/>
      <c r="BQ95" s="643">
        <f t="shared" si="6"/>
        <v>0</v>
      </c>
      <c r="BR95" s="644">
        <f t="shared" si="7"/>
        <v>0</v>
      </c>
      <c r="BS95" s="669">
        <f t="shared" si="8"/>
        <v>0</v>
      </c>
      <c r="BT95" s="644">
        <f t="shared" si="9"/>
        <v>0</v>
      </c>
      <c r="BU95" s="645">
        <f t="shared" si="10"/>
        <v>0</v>
      </c>
      <c r="BV95" s="338"/>
      <c r="BW95" s="338"/>
      <c r="BX95" s="338"/>
      <c r="BY95" s="338"/>
      <c r="BZ95" s="338"/>
      <c r="CA95" s="338"/>
    </row>
    <row r="96" ht="15.75" customHeight="1">
      <c r="A96" s="501"/>
      <c r="B96" s="737"/>
      <c r="C96" s="638">
        <f t="shared" ref="C96:D96" si="101">G96+I96+K96+M96+O96+Q96+S96+U96+W96+Y96+AA96+AC96+AE96+AG96+AI96+AK96+AM96+AO96+AQ96+AS96+AU96+AW96+AY96+BA96+BC96+BE96+BG96+BI96+BK96+BM96+BO96</f>
        <v>0</v>
      </c>
      <c r="D96" s="671">
        <f t="shared" si="101"/>
        <v>0</v>
      </c>
      <c r="E96" s="672">
        <f t="shared" si="5"/>
        <v>0</v>
      </c>
      <c r="F96" s="673"/>
      <c r="G96" s="640"/>
      <c r="H96" s="642"/>
      <c r="I96" s="640"/>
      <c r="J96" s="642"/>
      <c r="K96" s="640"/>
      <c r="L96" s="642"/>
      <c r="M96" s="640"/>
      <c r="N96" s="642"/>
      <c r="O96" s="640"/>
      <c r="P96" s="642"/>
      <c r="Q96" s="640"/>
      <c r="R96" s="642"/>
      <c r="S96" s="640"/>
      <c r="T96" s="642"/>
      <c r="U96" s="640"/>
      <c r="V96" s="642"/>
      <c r="W96" s="640"/>
      <c r="X96" s="642"/>
      <c r="Y96" s="640"/>
      <c r="Z96" s="642"/>
      <c r="AA96" s="640"/>
      <c r="AB96" s="642"/>
      <c r="AC96" s="640"/>
      <c r="AD96" s="642"/>
      <c r="AE96" s="640"/>
      <c r="AF96" s="642"/>
      <c r="AG96" s="640"/>
      <c r="AH96" s="642"/>
      <c r="AI96" s="640"/>
      <c r="AJ96" s="642"/>
      <c r="AK96" s="640"/>
      <c r="AL96" s="642"/>
      <c r="AM96" s="640"/>
      <c r="AN96" s="642"/>
      <c r="AO96" s="640"/>
      <c r="AP96" s="642"/>
      <c r="AQ96" s="640"/>
      <c r="AR96" s="642"/>
      <c r="AS96" s="640"/>
      <c r="AT96" s="642"/>
      <c r="AU96" s="640"/>
      <c r="AV96" s="642"/>
      <c r="AW96" s="640"/>
      <c r="AX96" s="642"/>
      <c r="AY96" s="640"/>
      <c r="AZ96" s="642"/>
      <c r="BA96" s="640"/>
      <c r="BB96" s="642"/>
      <c r="BC96" s="640"/>
      <c r="BD96" s="642"/>
      <c r="BE96" s="640"/>
      <c r="BF96" s="642"/>
      <c r="BG96" s="640"/>
      <c r="BH96" s="642"/>
      <c r="BI96" s="640"/>
      <c r="BJ96" s="642"/>
      <c r="BK96" s="640"/>
      <c r="BL96" s="642"/>
      <c r="BM96" s="640"/>
      <c r="BN96" s="642"/>
      <c r="BO96" s="640"/>
      <c r="BP96" s="642"/>
      <c r="BQ96" s="643">
        <f t="shared" si="6"/>
        <v>0</v>
      </c>
      <c r="BR96" s="644">
        <f t="shared" si="7"/>
        <v>0</v>
      </c>
      <c r="BS96" s="669">
        <f t="shared" si="8"/>
        <v>0</v>
      </c>
      <c r="BT96" s="644">
        <f t="shared" si="9"/>
        <v>0</v>
      </c>
      <c r="BU96" s="645">
        <f t="shared" si="10"/>
        <v>0</v>
      </c>
      <c r="BV96" s="338"/>
      <c r="BW96" s="338"/>
      <c r="BX96" s="338"/>
      <c r="BY96" s="338"/>
      <c r="BZ96" s="338"/>
      <c r="CA96" s="338"/>
    </row>
    <row r="97" ht="15.75" customHeight="1">
      <c r="A97" s="501"/>
      <c r="B97" s="737"/>
      <c r="C97" s="638">
        <f t="shared" ref="C97:D97" si="102">G97+I97+K97+M97+O97+Q97+S97+U97+W97+Y97+AA97+AC97+AE97+AG97+AI97+AK97+AM97+AO97+AQ97+AS97+AU97+AW97+AY97+BA97+BC97+BE97+BG97+BI97+BK97+BM97+BO97</f>
        <v>0</v>
      </c>
      <c r="D97" s="671">
        <f t="shared" si="102"/>
        <v>0</v>
      </c>
      <c r="E97" s="672">
        <f t="shared" si="5"/>
        <v>0</v>
      </c>
      <c r="F97" s="673"/>
      <c r="G97" s="640"/>
      <c r="H97" s="642"/>
      <c r="I97" s="640"/>
      <c r="J97" s="642"/>
      <c r="K97" s="640"/>
      <c r="L97" s="642"/>
      <c r="M97" s="640"/>
      <c r="N97" s="642"/>
      <c r="O97" s="640"/>
      <c r="P97" s="642"/>
      <c r="Q97" s="640"/>
      <c r="R97" s="642"/>
      <c r="S97" s="640"/>
      <c r="T97" s="642"/>
      <c r="U97" s="640"/>
      <c r="V97" s="642"/>
      <c r="W97" s="640"/>
      <c r="X97" s="642"/>
      <c r="Y97" s="640"/>
      <c r="Z97" s="642"/>
      <c r="AA97" s="640"/>
      <c r="AB97" s="642"/>
      <c r="AC97" s="640"/>
      <c r="AD97" s="642"/>
      <c r="AE97" s="640"/>
      <c r="AF97" s="642"/>
      <c r="AG97" s="640"/>
      <c r="AH97" s="642"/>
      <c r="AI97" s="640"/>
      <c r="AJ97" s="642"/>
      <c r="AK97" s="640"/>
      <c r="AL97" s="642"/>
      <c r="AM97" s="640"/>
      <c r="AN97" s="642"/>
      <c r="AO97" s="640"/>
      <c r="AP97" s="642"/>
      <c r="AQ97" s="640"/>
      <c r="AR97" s="642"/>
      <c r="AS97" s="640"/>
      <c r="AT97" s="642"/>
      <c r="AU97" s="640"/>
      <c r="AV97" s="642"/>
      <c r="AW97" s="640"/>
      <c r="AX97" s="642"/>
      <c r="AY97" s="640"/>
      <c r="AZ97" s="642"/>
      <c r="BA97" s="640"/>
      <c r="BB97" s="642"/>
      <c r="BC97" s="640"/>
      <c r="BD97" s="642"/>
      <c r="BE97" s="640"/>
      <c r="BF97" s="642"/>
      <c r="BG97" s="640"/>
      <c r="BH97" s="642"/>
      <c r="BI97" s="640"/>
      <c r="BJ97" s="642"/>
      <c r="BK97" s="640"/>
      <c r="BL97" s="642"/>
      <c r="BM97" s="640"/>
      <c r="BN97" s="642"/>
      <c r="BO97" s="640"/>
      <c r="BP97" s="642"/>
      <c r="BQ97" s="643">
        <f t="shared" si="6"/>
        <v>0</v>
      </c>
      <c r="BR97" s="644">
        <f t="shared" si="7"/>
        <v>0</v>
      </c>
      <c r="BS97" s="669">
        <f t="shared" si="8"/>
        <v>0</v>
      </c>
      <c r="BT97" s="644">
        <f t="shared" si="9"/>
        <v>0</v>
      </c>
      <c r="BU97" s="645">
        <f t="shared" si="10"/>
        <v>0</v>
      </c>
      <c r="BV97" s="338"/>
      <c r="BW97" s="338"/>
      <c r="BX97" s="338"/>
      <c r="BY97" s="338"/>
      <c r="BZ97" s="338"/>
      <c r="CA97" s="338"/>
    </row>
    <row r="98" ht="15.75" customHeight="1">
      <c r="A98" s="501"/>
      <c r="B98" s="737"/>
      <c r="C98" s="638">
        <f t="shared" ref="C98:D98" si="103">G98+I98+K98+M98+O98+Q98+S98+U98+W98+Y98+AA98+AC98+AE98+AG98+AI98+AK98+AM98+AO98+AQ98+AS98+AU98+AW98+AY98+BA98+BC98+BE98+BG98+BI98+BK98+BM98+BO98</f>
        <v>0</v>
      </c>
      <c r="D98" s="671">
        <f t="shared" si="103"/>
        <v>0</v>
      </c>
      <c r="E98" s="672">
        <f t="shared" si="5"/>
        <v>0</v>
      </c>
      <c r="F98" s="673"/>
      <c r="G98" s="640"/>
      <c r="H98" s="642"/>
      <c r="I98" s="640"/>
      <c r="J98" s="642"/>
      <c r="K98" s="640"/>
      <c r="L98" s="642"/>
      <c r="M98" s="640"/>
      <c r="N98" s="642"/>
      <c r="O98" s="640"/>
      <c r="P98" s="642"/>
      <c r="Q98" s="640"/>
      <c r="R98" s="642"/>
      <c r="S98" s="640"/>
      <c r="T98" s="642"/>
      <c r="U98" s="640"/>
      <c r="V98" s="642"/>
      <c r="W98" s="640"/>
      <c r="X98" s="642"/>
      <c r="Y98" s="640"/>
      <c r="Z98" s="642"/>
      <c r="AA98" s="640"/>
      <c r="AB98" s="642"/>
      <c r="AC98" s="640"/>
      <c r="AD98" s="642"/>
      <c r="AE98" s="640"/>
      <c r="AF98" s="642"/>
      <c r="AG98" s="640"/>
      <c r="AH98" s="642"/>
      <c r="AI98" s="640"/>
      <c r="AJ98" s="642"/>
      <c r="AK98" s="640"/>
      <c r="AL98" s="642"/>
      <c r="AM98" s="640"/>
      <c r="AN98" s="642"/>
      <c r="AO98" s="640"/>
      <c r="AP98" s="642"/>
      <c r="AQ98" s="640"/>
      <c r="AR98" s="642"/>
      <c r="AS98" s="640"/>
      <c r="AT98" s="642"/>
      <c r="AU98" s="640"/>
      <c r="AV98" s="642"/>
      <c r="AW98" s="640"/>
      <c r="AX98" s="642"/>
      <c r="AY98" s="640"/>
      <c r="AZ98" s="642"/>
      <c r="BA98" s="640"/>
      <c r="BB98" s="642"/>
      <c r="BC98" s="640"/>
      <c r="BD98" s="642"/>
      <c r="BE98" s="640"/>
      <c r="BF98" s="642"/>
      <c r="BG98" s="640"/>
      <c r="BH98" s="642"/>
      <c r="BI98" s="640"/>
      <c r="BJ98" s="642"/>
      <c r="BK98" s="640"/>
      <c r="BL98" s="642"/>
      <c r="BM98" s="640"/>
      <c r="BN98" s="642"/>
      <c r="BO98" s="640"/>
      <c r="BP98" s="642"/>
      <c r="BQ98" s="643">
        <f t="shared" si="6"/>
        <v>0</v>
      </c>
      <c r="BR98" s="644">
        <f t="shared" si="7"/>
        <v>0</v>
      </c>
      <c r="BS98" s="669">
        <f t="shared" si="8"/>
        <v>0</v>
      </c>
      <c r="BT98" s="644">
        <f t="shared" si="9"/>
        <v>0</v>
      </c>
      <c r="BU98" s="645">
        <f t="shared" si="10"/>
        <v>0</v>
      </c>
      <c r="BV98" s="338"/>
      <c r="BW98" s="338"/>
      <c r="BX98" s="338"/>
      <c r="BY98" s="338"/>
      <c r="BZ98" s="338"/>
      <c r="CA98" s="338"/>
    </row>
    <row r="99" ht="15.75" customHeight="1">
      <c r="A99" s="501"/>
      <c r="B99" s="737"/>
      <c r="C99" s="638">
        <f t="shared" ref="C99:D99" si="104">G99+I99+K99+M99+O99+Q99+S99+U99+W99+Y99+AA99+AC99+AE99+AG99+AI99+AK99+AM99+AO99+AQ99+AS99+AU99+AW99+AY99+BA99+BC99+BE99+BG99+BI99+BK99+BM99+BO99</f>
        <v>0</v>
      </c>
      <c r="D99" s="671">
        <f t="shared" si="104"/>
        <v>0</v>
      </c>
      <c r="E99" s="672">
        <f t="shared" si="5"/>
        <v>0</v>
      </c>
      <c r="F99" s="673"/>
      <c r="G99" s="640"/>
      <c r="H99" s="642"/>
      <c r="I99" s="640"/>
      <c r="J99" s="642"/>
      <c r="K99" s="640"/>
      <c r="L99" s="642"/>
      <c r="M99" s="640"/>
      <c r="N99" s="642"/>
      <c r="O99" s="640"/>
      <c r="P99" s="642"/>
      <c r="Q99" s="640"/>
      <c r="R99" s="642"/>
      <c r="S99" s="640"/>
      <c r="T99" s="642"/>
      <c r="U99" s="640"/>
      <c r="V99" s="642"/>
      <c r="W99" s="640"/>
      <c r="X99" s="642"/>
      <c r="Y99" s="640"/>
      <c r="Z99" s="642"/>
      <c r="AA99" s="640"/>
      <c r="AB99" s="642"/>
      <c r="AC99" s="640"/>
      <c r="AD99" s="642"/>
      <c r="AE99" s="640"/>
      <c r="AF99" s="642"/>
      <c r="AG99" s="640"/>
      <c r="AH99" s="642"/>
      <c r="AI99" s="640"/>
      <c r="AJ99" s="642"/>
      <c r="AK99" s="640"/>
      <c r="AL99" s="642"/>
      <c r="AM99" s="640"/>
      <c r="AN99" s="642"/>
      <c r="AO99" s="640"/>
      <c r="AP99" s="642"/>
      <c r="AQ99" s="640"/>
      <c r="AR99" s="642"/>
      <c r="AS99" s="640"/>
      <c r="AT99" s="642"/>
      <c r="AU99" s="640"/>
      <c r="AV99" s="642"/>
      <c r="AW99" s="640"/>
      <c r="AX99" s="642"/>
      <c r="AY99" s="640"/>
      <c r="AZ99" s="642"/>
      <c r="BA99" s="640"/>
      <c r="BB99" s="642"/>
      <c r="BC99" s="640"/>
      <c r="BD99" s="642"/>
      <c r="BE99" s="640"/>
      <c r="BF99" s="642"/>
      <c r="BG99" s="640"/>
      <c r="BH99" s="642"/>
      <c r="BI99" s="640"/>
      <c r="BJ99" s="642"/>
      <c r="BK99" s="640"/>
      <c r="BL99" s="642"/>
      <c r="BM99" s="640"/>
      <c r="BN99" s="642"/>
      <c r="BO99" s="640"/>
      <c r="BP99" s="642"/>
      <c r="BQ99" s="643">
        <f t="shared" si="6"/>
        <v>0</v>
      </c>
      <c r="BR99" s="644">
        <f t="shared" si="7"/>
        <v>0</v>
      </c>
      <c r="BS99" s="669">
        <f t="shared" si="8"/>
        <v>0</v>
      </c>
      <c r="BT99" s="644">
        <f t="shared" si="9"/>
        <v>0</v>
      </c>
      <c r="BU99" s="645">
        <f t="shared" si="10"/>
        <v>0</v>
      </c>
      <c r="BV99" s="338"/>
      <c r="BW99" s="338"/>
      <c r="BX99" s="338"/>
      <c r="BY99" s="338"/>
      <c r="BZ99" s="338"/>
      <c r="CA99" s="338"/>
    </row>
    <row r="100" ht="15.75" customHeight="1">
      <c r="A100" s="501"/>
      <c r="B100" s="737"/>
      <c r="C100" s="638">
        <f t="shared" ref="C100:D100" si="105">G100+I100+K100+M100+O100+Q100+S100+U100+W100+Y100+AA100+AC100+AE100+AG100+AI100+AK100+AM100+AO100+AQ100+AS100+AU100+AW100+AY100+BA100+BC100+BE100+BG100+BI100+BK100+BM100+BO100</f>
        <v>0</v>
      </c>
      <c r="D100" s="671">
        <f t="shared" si="105"/>
        <v>0</v>
      </c>
      <c r="E100" s="672">
        <f t="shared" si="5"/>
        <v>0</v>
      </c>
      <c r="F100" s="673"/>
      <c r="G100" s="640"/>
      <c r="H100" s="642"/>
      <c r="I100" s="640"/>
      <c r="J100" s="642"/>
      <c r="K100" s="640"/>
      <c r="L100" s="642"/>
      <c r="M100" s="640"/>
      <c r="N100" s="642"/>
      <c r="O100" s="640"/>
      <c r="P100" s="642"/>
      <c r="Q100" s="640"/>
      <c r="R100" s="642"/>
      <c r="S100" s="640"/>
      <c r="T100" s="642"/>
      <c r="U100" s="640"/>
      <c r="V100" s="642"/>
      <c r="W100" s="640"/>
      <c r="X100" s="642"/>
      <c r="Y100" s="640"/>
      <c r="Z100" s="642"/>
      <c r="AA100" s="640"/>
      <c r="AB100" s="642"/>
      <c r="AC100" s="640"/>
      <c r="AD100" s="642"/>
      <c r="AE100" s="640"/>
      <c r="AF100" s="642"/>
      <c r="AG100" s="640"/>
      <c r="AH100" s="642"/>
      <c r="AI100" s="640"/>
      <c r="AJ100" s="642"/>
      <c r="AK100" s="640"/>
      <c r="AL100" s="642"/>
      <c r="AM100" s="640"/>
      <c r="AN100" s="642"/>
      <c r="AO100" s="640"/>
      <c r="AP100" s="642"/>
      <c r="AQ100" s="640"/>
      <c r="AR100" s="642"/>
      <c r="AS100" s="640"/>
      <c r="AT100" s="642"/>
      <c r="AU100" s="640"/>
      <c r="AV100" s="642"/>
      <c r="AW100" s="640"/>
      <c r="AX100" s="642"/>
      <c r="AY100" s="640"/>
      <c r="AZ100" s="642"/>
      <c r="BA100" s="640"/>
      <c r="BB100" s="642"/>
      <c r="BC100" s="640"/>
      <c r="BD100" s="642"/>
      <c r="BE100" s="640"/>
      <c r="BF100" s="642"/>
      <c r="BG100" s="640"/>
      <c r="BH100" s="642"/>
      <c r="BI100" s="640"/>
      <c r="BJ100" s="642"/>
      <c r="BK100" s="640"/>
      <c r="BL100" s="642"/>
      <c r="BM100" s="640"/>
      <c r="BN100" s="642"/>
      <c r="BO100" s="640"/>
      <c r="BP100" s="642"/>
      <c r="BQ100" s="643">
        <f t="shared" si="6"/>
        <v>0</v>
      </c>
      <c r="BR100" s="644">
        <f t="shared" si="7"/>
        <v>0</v>
      </c>
      <c r="BS100" s="669">
        <f t="shared" si="8"/>
        <v>0</v>
      </c>
      <c r="BT100" s="644">
        <f t="shared" si="9"/>
        <v>0</v>
      </c>
      <c r="BU100" s="645">
        <f t="shared" si="10"/>
        <v>0</v>
      </c>
      <c r="BV100" s="338"/>
      <c r="BW100" s="338"/>
      <c r="BX100" s="338"/>
      <c r="BY100" s="338"/>
      <c r="BZ100" s="338"/>
      <c r="CA100" s="338"/>
    </row>
    <row r="101" ht="15.75" customHeight="1">
      <c r="A101" s="501"/>
      <c r="B101" s="737"/>
      <c r="C101" s="638">
        <f t="shared" ref="C101:D101" si="106">G101+I101+K101+M101+O101+Q101+S101+U101+W101+Y101+AA101+AC101+AE101+AG101+AI101+AK101+AM101+AO101+AQ101+AS101+AU101+AW101+AY101+BA101+BC101+BE101+BG101+BI101+BK101+BM101+BO101</f>
        <v>0</v>
      </c>
      <c r="D101" s="671">
        <f t="shared" si="106"/>
        <v>0</v>
      </c>
      <c r="E101" s="672">
        <f t="shared" si="5"/>
        <v>0</v>
      </c>
      <c r="F101" s="673"/>
      <c r="G101" s="640"/>
      <c r="H101" s="642"/>
      <c r="I101" s="640"/>
      <c r="J101" s="642"/>
      <c r="K101" s="640"/>
      <c r="L101" s="642"/>
      <c r="M101" s="640"/>
      <c r="N101" s="642"/>
      <c r="O101" s="640"/>
      <c r="P101" s="642"/>
      <c r="Q101" s="640"/>
      <c r="R101" s="642"/>
      <c r="S101" s="640"/>
      <c r="T101" s="642"/>
      <c r="U101" s="640"/>
      <c r="V101" s="642"/>
      <c r="W101" s="640"/>
      <c r="X101" s="642"/>
      <c r="Y101" s="640"/>
      <c r="Z101" s="642"/>
      <c r="AA101" s="640"/>
      <c r="AB101" s="642"/>
      <c r="AC101" s="640"/>
      <c r="AD101" s="642"/>
      <c r="AE101" s="640"/>
      <c r="AF101" s="642"/>
      <c r="AG101" s="640"/>
      <c r="AH101" s="642"/>
      <c r="AI101" s="640"/>
      <c r="AJ101" s="642"/>
      <c r="AK101" s="640"/>
      <c r="AL101" s="642"/>
      <c r="AM101" s="640"/>
      <c r="AN101" s="642"/>
      <c r="AO101" s="640"/>
      <c r="AP101" s="642"/>
      <c r="AQ101" s="640"/>
      <c r="AR101" s="642"/>
      <c r="AS101" s="640"/>
      <c r="AT101" s="642"/>
      <c r="AU101" s="640"/>
      <c r="AV101" s="642"/>
      <c r="AW101" s="640"/>
      <c r="AX101" s="642"/>
      <c r="AY101" s="640"/>
      <c r="AZ101" s="642"/>
      <c r="BA101" s="640"/>
      <c r="BB101" s="642"/>
      <c r="BC101" s="640"/>
      <c r="BD101" s="642"/>
      <c r="BE101" s="640"/>
      <c r="BF101" s="642"/>
      <c r="BG101" s="640"/>
      <c r="BH101" s="642"/>
      <c r="BI101" s="640"/>
      <c r="BJ101" s="642"/>
      <c r="BK101" s="640"/>
      <c r="BL101" s="642"/>
      <c r="BM101" s="640"/>
      <c r="BN101" s="642"/>
      <c r="BO101" s="640"/>
      <c r="BP101" s="642"/>
      <c r="BQ101" s="643">
        <f t="shared" si="6"/>
        <v>0</v>
      </c>
      <c r="BR101" s="644">
        <f t="shared" si="7"/>
        <v>0</v>
      </c>
      <c r="BS101" s="669">
        <f t="shared" si="8"/>
        <v>0</v>
      </c>
      <c r="BT101" s="644">
        <f t="shared" si="9"/>
        <v>0</v>
      </c>
      <c r="BU101" s="645">
        <f t="shared" si="10"/>
        <v>0</v>
      </c>
      <c r="BV101" s="338"/>
      <c r="BW101" s="338"/>
      <c r="BX101" s="338"/>
      <c r="BY101" s="338"/>
      <c r="BZ101" s="338"/>
      <c r="CA101" s="338"/>
    </row>
    <row r="102" ht="15.75" customHeight="1">
      <c r="A102" s="501"/>
      <c r="B102" s="737"/>
      <c r="C102" s="638">
        <f t="shared" ref="C102:D102" si="107">G102+I102+K102+M102+O102+Q102+S102+U102+W102+Y102+AA102+AC102+AE102+AG102+AI102+AK102+AM102+AO102+AQ102+AS102+AU102+AW102+AY102+BA102+BC102+BE102+BG102+BI102+BK102+BM102+BO102</f>
        <v>0</v>
      </c>
      <c r="D102" s="671">
        <f t="shared" si="107"/>
        <v>0</v>
      </c>
      <c r="E102" s="672">
        <f t="shared" si="5"/>
        <v>0</v>
      </c>
      <c r="F102" s="673"/>
      <c r="G102" s="640"/>
      <c r="H102" s="642"/>
      <c r="I102" s="640"/>
      <c r="J102" s="642"/>
      <c r="K102" s="640"/>
      <c r="L102" s="642"/>
      <c r="M102" s="640"/>
      <c r="N102" s="642"/>
      <c r="O102" s="640"/>
      <c r="P102" s="642"/>
      <c r="Q102" s="640"/>
      <c r="R102" s="642"/>
      <c r="S102" s="640"/>
      <c r="T102" s="642"/>
      <c r="U102" s="640"/>
      <c r="V102" s="642"/>
      <c r="W102" s="640"/>
      <c r="X102" s="642"/>
      <c r="Y102" s="640"/>
      <c r="Z102" s="642"/>
      <c r="AA102" s="640"/>
      <c r="AB102" s="642"/>
      <c r="AC102" s="640"/>
      <c r="AD102" s="642"/>
      <c r="AE102" s="640"/>
      <c r="AF102" s="642"/>
      <c r="AG102" s="640"/>
      <c r="AH102" s="642"/>
      <c r="AI102" s="640"/>
      <c r="AJ102" s="642"/>
      <c r="AK102" s="640"/>
      <c r="AL102" s="642"/>
      <c r="AM102" s="640"/>
      <c r="AN102" s="642"/>
      <c r="AO102" s="640"/>
      <c r="AP102" s="642"/>
      <c r="AQ102" s="640"/>
      <c r="AR102" s="642"/>
      <c r="AS102" s="640"/>
      <c r="AT102" s="642"/>
      <c r="AU102" s="640"/>
      <c r="AV102" s="642"/>
      <c r="AW102" s="640"/>
      <c r="AX102" s="642"/>
      <c r="AY102" s="640"/>
      <c r="AZ102" s="642"/>
      <c r="BA102" s="640"/>
      <c r="BB102" s="642"/>
      <c r="BC102" s="640"/>
      <c r="BD102" s="642"/>
      <c r="BE102" s="640"/>
      <c r="BF102" s="642"/>
      <c r="BG102" s="640"/>
      <c r="BH102" s="642"/>
      <c r="BI102" s="640"/>
      <c r="BJ102" s="642"/>
      <c r="BK102" s="640"/>
      <c r="BL102" s="642"/>
      <c r="BM102" s="640"/>
      <c r="BN102" s="642"/>
      <c r="BO102" s="640"/>
      <c r="BP102" s="642"/>
      <c r="BQ102" s="643">
        <f t="shared" si="6"/>
        <v>0</v>
      </c>
      <c r="BR102" s="644">
        <f t="shared" si="7"/>
        <v>0</v>
      </c>
      <c r="BS102" s="669">
        <f t="shared" si="8"/>
        <v>0</v>
      </c>
      <c r="BT102" s="644">
        <f t="shared" si="9"/>
        <v>0</v>
      </c>
      <c r="BU102" s="645">
        <f t="shared" si="10"/>
        <v>0</v>
      </c>
      <c r="BV102" s="338"/>
      <c r="BW102" s="338"/>
      <c r="BX102" s="338"/>
      <c r="BY102" s="338"/>
      <c r="BZ102" s="338"/>
      <c r="CA102" s="338"/>
    </row>
    <row r="103" ht="15.75" customHeight="1">
      <c r="A103" s="501"/>
      <c r="B103" s="737"/>
      <c r="C103" s="638">
        <f t="shared" ref="C103:D103" si="108">G103+I103+K103+M103+O103+Q103+S103+U103+W103+Y103+AA103+AC103+AE103+AG103+AI103+AK103+AM103+AO103+AQ103+AS103+AU103+AW103+AY103+BA103+BC103+BE103+BG103+BI103+BK103+BM103+BO103</f>
        <v>0</v>
      </c>
      <c r="D103" s="671">
        <f t="shared" si="108"/>
        <v>0</v>
      </c>
      <c r="E103" s="672">
        <f t="shared" si="5"/>
        <v>0</v>
      </c>
      <c r="F103" s="673"/>
      <c r="G103" s="640"/>
      <c r="H103" s="642"/>
      <c r="I103" s="640"/>
      <c r="J103" s="642"/>
      <c r="K103" s="640"/>
      <c r="L103" s="642"/>
      <c r="M103" s="640"/>
      <c r="N103" s="642"/>
      <c r="O103" s="640"/>
      <c r="P103" s="642"/>
      <c r="Q103" s="640"/>
      <c r="R103" s="642"/>
      <c r="S103" s="640"/>
      <c r="T103" s="642"/>
      <c r="U103" s="640"/>
      <c r="V103" s="642"/>
      <c r="W103" s="640"/>
      <c r="X103" s="642"/>
      <c r="Y103" s="640"/>
      <c r="Z103" s="642"/>
      <c r="AA103" s="640"/>
      <c r="AB103" s="642"/>
      <c r="AC103" s="640"/>
      <c r="AD103" s="642"/>
      <c r="AE103" s="640"/>
      <c r="AF103" s="642"/>
      <c r="AG103" s="640"/>
      <c r="AH103" s="642"/>
      <c r="AI103" s="640"/>
      <c r="AJ103" s="642"/>
      <c r="AK103" s="640"/>
      <c r="AL103" s="642"/>
      <c r="AM103" s="640"/>
      <c r="AN103" s="642"/>
      <c r="AO103" s="640"/>
      <c r="AP103" s="642"/>
      <c r="AQ103" s="640"/>
      <c r="AR103" s="642"/>
      <c r="AS103" s="640"/>
      <c r="AT103" s="642"/>
      <c r="AU103" s="640"/>
      <c r="AV103" s="642"/>
      <c r="AW103" s="640"/>
      <c r="AX103" s="642"/>
      <c r="AY103" s="640"/>
      <c r="AZ103" s="642"/>
      <c r="BA103" s="640"/>
      <c r="BB103" s="642"/>
      <c r="BC103" s="640"/>
      <c r="BD103" s="642"/>
      <c r="BE103" s="640"/>
      <c r="BF103" s="642"/>
      <c r="BG103" s="640"/>
      <c r="BH103" s="642"/>
      <c r="BI103" s="640"/>
      <c r="BJ103" s="642"/>
      <c r="BK103" s="640"/>
      <c r="BL103" s="642"/>
      <c r="BM103" s="640"/>
      <c r="BN103" s="642"/>
      <c r="BO103" s="640"/>
      <c r="BP103" s="642"/>
      <c r="BQ103" s="643">
        <f t="shared" si="6"/>
        <v>0</v>
      </c>
      <c r="BR103" s="644">
        <f t="shared" si="7"/>
        <v>0</v>
      </c>
      <c r="BS103" s="669">
        <f t="shared" si="8"/>
        <v>0</v>
      </c>
      <c r="BT103" s="644">
        <f t="shared" si="9"/>
        <v>0</v>
      </c>
      <c r="BU103" s="645">
        <f t="shared" si="10"/>
        <v>0</v>
      </c>
      <c r="BV103" s="338"/>
      <c r="BW103" s="338"/>
      <c r="BX103" s="338"/>
      <c r="BY103" s="338"/>
      <c r="BZ103" s="338"/>
      <c r="CA103" s="338"/>
    </row>
    <row r="104" ht="15.75" customHeight="1">
      <c r="A104" s="501"/>
      <c r="B104" s="737"/>
      <c r="C104" s="638">
        <f t="shared" ref="C104:D104" si="109">G104+I104+K104+M104+O104+Q104+S104+U104+W104+Y104+AA104+AC104+AE104+AG104+AI104+AK104+AM104+AO104+AQ104+AS104+AU104+AW104+AY104+BA104+BC104+BE104+BG104+BI104+BK104+BM104+BO104</f>
        <v>0</v>
      </c>
      <c r="D104" s="671">
        <f t="shared" si="109"/>
        <v>0</v>
      </c>
      <c r="E104" s="672">
        <f t="shared" si="5"/>
        <v>0</v>
      </c>
      <c r="F104" s="673"/>
      <c r="G104" s="640"/>
      <c r="H104" s="642"/>
      <c r="I104" s="640"/>
      <c r="J104" s="642"/>
      <c r="K104" s="640"/>
      <c r="L104" s="642"/>
      <c r="M104" s="640"/>
      <c r="N104" s="642"/>
      <c r="O104" s="640"/>
      <c r="P104" s="642"/>
      <c r="Q104" s="640"/>
      <c r="R104" s="642"/>
      <c r="S104" s="640"/>
      <c r="T104" s="642"/>
      <c r="U104" s="640"/>
      <c r="V104" s="642"/>
      <c r="W104" s="640"/>
      <c r="X104" s="642"/>
      <c r="Y104" s="640"/>
      <c r="Z104" s="642"/>
      <c r="AA104" s="640"/>
      <c r="AB104" s="642"/>
      <c r="AC104" s="640"/>
      <c r="AD104" s="642"/>
      <c r="AE104" s="640"/>
      <c r="AF104" s="642"/>
      <c r="AG104" s="640"/>
      <c r="AH104" s="642"/>
      <c r="AI104" s="640"/>
      <c r="AJ104" s="642"/>
      <c r="AK104" s="640"/>
      <c r="AL104" s="642"/>
      <c r="AM104" s="640"/>
      <c r="AN104" s="642"/>
      <c r="AO104" s="640"/>
      <c r="AP104" s="642"/>
      <c r="AQ104" s="640"/>
      <c r="AR104" s="642"/>
      <c r="AS104" s="640"/>
      <c r="AT104" s="642"/>
      <c r="AU104" s="640"/>
      <c r="AV104" s="642"/>
      <c r="AW104" s="640"/>
      <c r="AX104" s="642"/>
      <c r="AY104" s="640"/>
      <c r="AZ104" s="642"/>
      <c r="BA104" s="640"/>
      <c r="BB104" s="642"/>
      <c r="BC104" s="640"/>
      <c r="BD104" s="642"/>
      <c r="BE104" s="640"/>
      <c r="BF104" s="642"/>
      <c r="BG104" s="640"/>
      <c r="BH104" s="642"/>
      <c r="BI104" s="640"/>
      <c r="BJ104" s="642"/>
      <c r="BK104" s="640"/>
      <c r="BL104" s="642"/>
      <c r="BM104" s="640"/>
      <c r="BN104" s="642"/>
      <c r="BO104" s="640"/>
      <c r="BP104" s="642"/>
      <c r="BQ104" s="643">
        <f t="shared" si="6"/>
        <v>0</v>
      </c>
      <c r="BR104" s="644">
        <f t="shared" si="7"/>
        <v>0</v>
      </c>
      <c r="BS104" s="669">
        <f t="shared" si="8"/>
        <v>0</v>
      </c>
      <c r="BT104" s="644">
        <f t="shared" si="9"/>
        <v>0</v>
      </c>
      <c r="BU104" s="645">
        <f t="shared" si="10"/>
        <v>0</v>
      </c>
      <c r="BV104" s="338"/>
      <c r="BW104" s="338"/>
      <c r="BX104" s="338"/>
      <c r="BY104" s="338"/>
      <c r="BZ104" s="338"/>
      <c r="CA104" s="338"/>
    </row>
    <row r="105" ht="15.75" customHeight="1">
      <c r="A105" s="501"/>
      <c r="B105" s="737"/>
      <c r="C105" s="638">
        <f t="shared" ref="C105:D105" si="110">G105+I105+K105+M105+O105+Q105+S105+U105+W105+Y105+AA105+AC105+AE105+AG105+AI105+AK105+AM105+AO105+AQ105+AS105+AU105+AW105+AY105+BA105+BC105+BE105+BG105+BI105+BK105+BM105+BO105</f>
        <v>0</v>
      </c>
      <c r="D105" s="671">
        <f t="shared" si="110"/>
        <v>0</v>
      </c>
      <c r="E105" s="672">
        <f t="shared" si="5"/>
        <v>0</v>
      </c>
      <c r="F105" s="673"/>
      <c r="G105" s="640"/>
      <c r="H105" s="642"/>
      <c r="I105" s="640"/>
      <c r="J105" s="642"/>
      <c r="K105" s="640"/>
      <c r="L105" s="642"/>
      <c r="M105" s="640"/>
      <c r="N105" s="642"/>
      <c r="O105" s="640"/>
      <c r="P105" s="642"/>
      <c r="Q105" s="640"/>
      <c r="R105" s="642"/>
      <c r="S105" s="640"/>
      <c r="T105" s="642"/>
      <c r="U105" s="640"/>
      <c r="V105" s="642"/>
      <c r="W105" s="640"/>
      <c r="X105" s="642"/>
      <c r="Y105" s="640"/>
      <c r="Z105" s="642"/>
      <c r="AA105" s="640"/>
      <c r="AB105" s="642"/>
      <c r="AC105" s="640"/>
      <c r="AD105" s="642"/>
      <c r="AE105" s="640"/>
      <c r="AF105" s="642"/>
      <c r="AG105" s="640"/>
      <c r="AH105" s="642"/>
      <c r="AI105" s="640"/>
      <c r="AJ105" s="642"/>
      <c r="AK105" s="640"/>
      <c r="AL105" s="642"/>
      <c r="AM105" s="640"/>
      <c r="AN105" s="642"/>
      <c r="AO105" s="640"/>
      <c r="AP105" s="642"/>
      <c r="AQ105" s="640"/>
      <c r="AR105" s="642"/>
      <c r="AS105" s="640"/>
      <c r="AT105" s="642"/>
      <c r="AU105" s="640"/>
      <c r="AV105" s="642"/>
      <c r="AW105" s="640"/>
      <c r="AX105" s="642"/>
      <c r="AY105" s="640"/>
      <c r="AZ105" s="642"/>
      <c r="BA105" s="640"/>
      <c r="BB105" s="642"/>
      <c r="BC105" s="640"/>
      <c r="BD105" s="642"/>
      <c r="BE105" s="640"/>
      <c r="BF105" s="642"/>
      <c r="BG105" s="640"/>
      <c r="BH105" s="642"/>
      <c r="BI105" s="640"/>
      <c r="BJ105" s="642"/>
      <c r="BK105" s="640"/>
      <c r="BL105" s="642"/>
      <c r="BM105" s="640"/>
      <c r="BN105" s="642"/>
      <c r="BO105" s="640"/>
      <c r="BP105" s="642"/>
      <c r="BQ105" s="643">
        <f t="shared" si="6"/>
        <v>0</v>
      </c>
      <c r="BR105" s="644">
        <f t="shared" si="7"/>
        <v>0</v>
      </c>
      <c r="BS105" s="669">
        <f t="shared" si="8"/>
        <v>0</v>
      </c>
      <c r="BT105" s="644">
        <f t="shared" si="9"/>
        <v>0</v>
      </c>
      <c r="BU105" s="645">
        <f t="shared" si="10"/>
        <v>0</v>
      </c>
      <c r="BV105" s="338"/>
      <c r="BW105" s="338"/>
      <c r="BX105" s="338"/>
      <c r="BY105" s="338"/>
      <c r="BZ105" s="338"/>
      <c r="CA105" s="338"/>
    </row>
    <row r="106" ht="15.75" customHeight="1">
      <c r="A106" s="501"/>
      <c r="B106" s="737"/>
      <c r="C106" s="638">
        <f t="shared" ref="C106:D106" si="111">G106+I106+K106+M106+O106+Q106+S106+U106+W106+Y106+AA106+AC106+AE106+AG106+AI106+AK106+AM106+AO106+AQ106+AS106+AU106+AW106+AY106+BA106+BC106+BE106+BG106+BI106+BK106+BM106+BO106</f>
        <v>0</v>
      </c>
      <c r="D106" s="671">
        <f t="shared" si="111"/>
        <v>0</v>
      </c>
      <c r="E106" s="672">
        <f t="shared" si="5"/>
        <v>0</v>
      </c>
      <c r="F106" s="673"/>
      <c r="G106" s="640"/>
      <c r="H106" s="642"/>
      <c r="I106" s="640"/>
      <c r="J106" s="642"/>
      <c r="K106" s="640"/>
      <c r="L106" s="642"/>
      <c r="M106" s="640"/>
      <c r="N106" s="642"/>
      <c r="O106" s="640"/>
      <c r="P106" s="642"/>
      <c r="Q106" s="640"/>
      <c r="R106" s="642"/>
      <c r="S106" s="640"/>
      <c r="T106" s="642"/>
      <c r="U106" s="640"/>
      <c r="V106" s="642"/>
      <c r="W106" s="640"/>
      <c r="X106" s="642"/>
      <c r="Y106" s="640"/>
      <c r="Z106" s="642"/>
      <c r="AA106" s="640"/>
      <c r="AB106" s="642"/>
      <c r="AC106" s="640"/>
      <c r="AD106" s="642"/>
      <c r="AE106" s="640"/>
      <c r="AF106" s="642"/>
      <c r="AG106" s="640"/>
      <c r="AH106" s="642"/>
      <c r="AI106" s="640"/>
      <c r="AJ106" s="642"/>
      <c r="AK106" s="640"/>
      <c r="AL106" s="642"/>
      <c r="AM106" s="640"/>
      <c r="AN106" s="642"/>
      <c r="AO106" s="640"/>
      <c r="AP106" s="642"/>
      <c r="AQ106" s="640"/>
      <c r="AR106" s="642"/>
      <c r="AS106" s="640"/>
      <c r="AT106" s="642"/>
      <c r="AU106" s="640"/>
      <c r="AV106" s="642"/>
      <c r="AW106" s="640"/>
      <c r="AX106" s="642"/>
      <c r="AY106" s="640"/>
      <c r="AZ106" s="642"/>
      <c r="BA106" s="640"/>
      <c r="BB106" s="642"/>
      <c r="BC106" s="640"/>
      <c r="BD106" s="642"/>
      <c r="BE106" s="640"/>
      <c r="BF106" s="642"/>
      <c r="BG106" s="640"/>
      <c r="BH106" s="642"/>
      <c r="BI106" s="640"/>
      <c r="BJ106" s="642"/>
      <c r="BK106" s="640"/>
      <c r="BL106" s="642"/>
      <c r="BM106" s="640"/>
      <c r="BN106" s="642"/>
      <c r="BO106" s="640"/>
      <c r="BP106" s="642"/>
      <c r="BQ106" s="643">
        <f t="shared" si="6"/>
        <v>0</v>
      </c>
      <c r="BR106" s="644">
        <f t="shared" si="7"/>
        <v>0</v>
      </c>
      <c r="BS106" s="669">
        <f t="shared" si="8"/>
        <v>0</v>
      </c>
      <c r="BT106" s="644">
        <f t="shared" si="9"/>
        <v>0</v>
      </c>
      <c r="BU106" s="645">
        <f t="shared" si="10"/>
        <v>0</v>
      </c>
      <c r="BV106" s="338"/>
      <c r="BW106" s="338"/>
      <c r="BX106" s="338"/>
      <c r="BY106" s="338"/>
      <c r="BZ106" s="338"/>
      <c r="CA106" s="338"/>
    </row>
    <row r="107" ht="15.75" customHeight="1">
      <c r="A107" s="501"/>
      <c r="B107" s="737"/>
      <c r="C107" s="638">
        <f t="shared" ref="C107:D107" si="112">G107+I107+K107+M107+O107+Q107+S107+U107+W107+Y107+AA107+AC107+AE107+AG107+AI107+AK107+AM107+AO107+AQ107+AS107+AU107+AW107+AY107+BA107+BC107+BE107+BG107+BI107+BK107+BM107+BO107</f>
        <v>0</v>
      </c>
      <c r="D107" s="671">
        <f t="shared" si="112"/>
        <v>0</v>
      </c>
      <c r="E107" s="672">
        <f t="shared" si="5"/>
        <v>0</v>
      </c>
      <c r="F107" s="673"/>
      <c r="G107" s="640"/>
      <c r="H107" s="642"/>
      <c r="I107" s="640"/>
      <c r="J107" s="642"/>
      <c r="K107" s="640"/>
      <c r="L107" s="642"/>
      <c r="M107" s="640"/>
      <c r="N107" s="642"/>
      <c r="O107" s="640"/>
      <c r="P107" s="642"/>
      <c r="Q107" s="640"/>
      <c r="R107" s="642"/>
      <c r="S107" s="640"/>
      <c r="T107" s="642"/>
      <c r="U107" s="640"/>
      <c r="V107" s="642"/>
      <c r="W107" s="640"/>
      <c r="X107" s="642"/>
      <c r="Y107" s="640"/>
      <c r="Z107" s="642"/>
      <c r="AA107" s="640"/>
      <c r="AB107" s="642"/>
      <c r="AC107" s="640"/>
      <c r="AD107" s="642"/>
      <c r="AE107" s="640"/>
      <c r="AF107" s="642"/>
      <c r="AG107" s="640"/>
      <c r="AH107" s="642"/>
      <c r="AI107" s="640"/>
      <c r="AJ107" s="642"/>
      <c r="AK107" s="640"/>
      <c r="AL107" s="642"/>
      <c r="AM107" s="640"/>
      <c r="AN107" s="642"/>
      <c r="AO107" s="640"/>
      <c r="AP107" s="642"/>
      <c r="AQ107" s="640"/>
      <c r="AR107" s="642"/>
      <c r="AS107" s="640"/>
      <c r="AT107" s="642"/>
      <c r="AU107" s="640"/>
      <c r="AV107" s="642"/>
      <c r="AW107" s="640"/>
      <c r="AX107" s="642"/>
      <c r="AY107" s="640"/>
      <c r="AZ107" s="642"/>
      <c r="BA107" s="640"/>
      <c r="BB107" s="642"/>
      <c r="BC107" s="640"/>
      <c r="BD107" s="642"/>
      <c r="BE107" s="640"/>
      <c r="BF107" s="642"/>
      <c r="BG107" s="640"/>
      <c r="BH107" s="642"/>
      <c r="BI107" s="640"/>
      <c r="BJ107" s="642"/>
      <c r="BK107" s="640"/>
      <c r="BL107" s="642"/>
      <c r="BM107" s="640"/>
      <c r="BN107" s="642"/>
      <c r="BO107" s="640"/>
      <c r="BP107" s="642"/>
      <c r="BQ107" s="643">
        <f t="shared" si="6"/>
        <v>0</v>
      </c>
      <c r="BR107" s="644">
        <f t="shared" si="7"/>
        <v>0</v>
      </c>
      <c r="BS107" s="669">
        <f t="shared" si="8"/>
        <v>0</v>
      </c>
      <c r="BT107" s="644">
        <f t="shared" si="9"/>
        <v>0</v>
      </c>
      <c r="BU107" s="645">
        <f t="shared" si="10"/>
        <v>0</v>
      </c>
      <c r="BV107" s="338"/>
      <c r="BW107" s="338"/>
      <c r="BX107" s="338"/>
      <c r="BY107" s="338"/>
      <c r="BZ107" s="338"/>
      <c r="CA107" s="338"/>
    </row>
    <row r="108" ht="15.75" customHeight="1">
      <c r="A108" s="501"/>
      <c r="B108" s="737"/>
      <c r="C108" s="638">
        <f t="shared" ref="C108:D108" si="113">G108+I108+K108+M108+O108+Q108+S108+U108+W108+Y108+AA108+AC108+AE108+AG108+AI108+AK108+AM108+AO108+AQ108+AS108+AU108+AW108+AY108+BA108+BC108+BE108+BG108+BI108+BK108+BM108+BO108</f>
        <v>0</v>
      </c>
      <c r="D108" s="671">
        <f t="shared" si="113"/>
        <v>0</v>
      </c>
      <c r="E108" s="672">
        <f t="shared" si="5"/>
        <v>0</v>
      </c>
      <c r="F108" s="673"/>
      <c r="G108" s="640"/>
      <c r="H108" s="642"/>
      <c r="I108" s="640"/>
      <c r="J108" s="642"/>
      <c r="K108" s="640"/>
      <c r="L108" s="642"/>
      <c r="M108" s="640"/>
      <c r="N108" s="642"/>
      <c r="O108" s="640"/>
      <c r="P108" s="642"/>
      <c r="Q108" s="640"/>
      <c r="R108" s="642"/>
      <c r="S108" s="640"/>
      <c r="T108" s="642"/>
      <c r="U108" s="640"/>
      <c r="V108" s="642"/>
      <c r="W108" s="640"/>
      <c r="X108" s="642"/>
      <c r="Y108" s="640"/>
      <c r="Z108" s="642"/>
      <c r="AA108" s="640"/>
      <c r="AB108" s="642"/>
      <c r="AC108" s="640"/>
      <c r="AD108" s="642"/>
      <c r="AE108" s="640"/>
      <c r="AF108" s="642"/>
      <c r="AG108" s="640"/>
      <c r="AH108" s="642"/>
      <c r="AI108" s="640"/>
      <c r="AJ108" s="642"/>
      <c r="AK108" s="640"/>
      <c r="AL108" s="642"/>
      <c r="AM108" s="640"/>
      <c r="AN108" s="642"/>
      <c r="AO108" s="640"/>
      <c r="AP108" s="642"/>
      <c r="AQ108" s="640"/>
      <c r="AR108" s="642"/>
      <c r="AS108" s="640"/>
      <c r="AT108" s="642"/>
      <c r="AU108" s="640"/>
      <c r="AV108" s="642"/>
      <c r="AW108" s="640"/>
      <c r="AX108" s="642"/>
      <c r="AY108" s="640"/>
      <c r="AZ108" s="642"/>
      <c r="BA108" s="640"/>
      <c r="BB108" s="642"/>
      <c r="BC108" s="640"/>
      <c r="BD108" s="642"/>
      <c r="BE108" s="640"/>
      <c r="BF108" s="642"/>
      <c r="BG108" s="640"/>
      <c r="BH108" s="642"/>
      <c r="BI108" s="640"/>
      <c r="BJ108" s="642"/>
      <c r="BK108" s="640"/>
      <c r="BL108" s="642"/>
      <c r="BM108" s="640"/>
      <c r="BN108" s="642"/>
      <c r="BO108" s="640"/>
      <c r="BP108" s="642"/>
      <c r="BQ108" s="643">
        <f t="shared" si="6"/>
        <v>0</v>
      </c>
      <c r="BR108" s="644">
        <f t="shared" si="7"/>
        <v>0</v>
      </c>
      <c r="BS108" s="669">
        <f t="shared" si="8"/>
        <v>0</v>
      </c>
      <c r="BT108" s="644">
        <f t="shared" si="9"/>
        <v>0</v>
      </c>
      <c r="BU108" s="645">
        <f t="shared" si="10"/>
        <v>0</v>
      </c>
      <c r="BV108" s="338"/>
      <c r="BW108" s="338"/>
      <c r="BX108" s="338"/>
      <c r="BY108" s="338"/>
      <c r="BZ108" s="338"/>
      <c r="CA108" s="338"/>
    </row>
    <row r="109" ht="15.75" customHeight="1">
      <c r="A109" s="501"/>
      <c r="B109" s="737"/>
      <c r="C109" s="638">
        <f t="shared" ref="C109:D109" si="114">G109+I109+K109+M109+O109+Q109+S109+U109+W109+Y109+AA109+AC109+AE109+AG109+AI109+AK109+AM109+AO109+AQ109+AS109+AU109+AW109+AY109+BA109+BC109+BE109+BG109+BI109+BK109+BM109+BO109</f>
        <v>0</v>
      </c>
      <c r="D109" s="671">
        <f t="shared" si="114"/>
        <v>0</v>
      </c>
      <c r="E109" s="672">
        <f t="shared" si="5"/>
        <v>0</v>
      </c>
      <c r="F109" s="673"/>
      <c r="G109" s="640"/>
      <c r="H109" s="642"/>
      <c r="I109" s="640"/>
      <c r="J109" s="642"/>
      <c r="K109" s="640"/>
      <c r="L109" s="642"/>
      <c r="M109" s="640"/>
      <c r="N109" s="642"/>
      <c r="O109" s="640"/>
      <c r="P109" s="642"/>
      <c r="Q109" s="640"/>
      <c r="R109" s="642"/>
      <c r="S109" s="640"/>
      <c r="T109" s="642"/>
      <c r="U109" s="640"/>
      <c r="V109" s="642"/>
      <c r="W109" s="640"/>
      <c r="X109" s="642"/>
      <c r="Y109" s="640"/>
      <c r="Z109" s="642"/>
      <c r="AA109" s="640"/>
      <c r="AB109" s="642"/>
      <c r="AC109" s="640"/>
      <c r="AD109" s="642"/>
      <c r="AE109" s="640"/>
      <c r="AF109" s="642"/>
      <c r="AG109" s="640"/>
      <c r="AH109" s="642"/>
      <c r="AI109" s="640"/>
      <c r="AJ109" s="642"/>
      <c r="AK109" s="640"/>
      <c r="AL109" s="642"/>
      <c r="AM109" s="640"/>
      <c r="AN109" s="642"/>
      <c r="AO109" s="640"/>
      <c r="AP109" s="642"/>
      <c r="AQ109" s="640"/>
      <c r="AR109" s="642"/>
      <c r="AS109" s="640"/>
      <c r="AT109" s="642"/>
      <c r="AU109" s="640"/>
      <c r="AV109" s="642"/>
      <c r="AW109" s="640"/>
      <c r="AX109" s="642"/>
      <c r="AY109" s="640"/>
      <c r="AZ109" s="642"/>
      <c r="BA109" s="640"/>
      <c r="BB109" s="642"/>
      <c r="BC109" s="640"/>
      <c r="BD109" s="642"/>
      <c r="BE109" s="640"/>
      <c r="BF109" s="642"/>
      <c r="BG109" s="640"/>
      <c r="BH109" s="642"/>
      <c r="BI109" s="640"/>
      <c r="BJ109" s="642"/>
      <c r="BK109" s="640"/>
      <c r="BL109" s="642"/>
      <c r="BM109" s="640"/>
      <c r="BN109" s="642"/>
      <c r="BO109" s="640"/>
      <c r="BP109" s="642"/>
      <c r="BQ109" s="643">
        <f t="shared" si="6"/>
        <v>0</v>
      </c>
      <c r="BR109" s="644">
        <f t="shared" si="7"/>
        <v>0</v>
      </c>
      <c r="BS109" s="669">
        <f t="shared" si="8"/>
        <v>0</v>
      </c>
      <c r="BT109" s="644">
        <f t="shared" si="9"/>
        <v>0</v>
      </c>
      <c r="BU109" s="645">
        <f t="shared" si="10"/>
        <v>0</v>
      </c>
      <c r="BV109" s="338"/>
      <c r="BW109" s="338"/>
      <c r="BX109" s="338"/>
      <c r="BY109" s="338"/>
      <c r="BZ109" s="338"/>
      <c r="CA109" s="338"/>
    </row>
    <row r="110" ht="15.75" customHeight="1">
      <c r="A110" s="501"/>
      <c r="B110" s="737"/>
      <c r="C110" s="638">
        <f t="shared" ref="C110:D110" si="115">G110+I110+K110+M110+O110+Q110+S110+U110+W110+Y110+AA110+AC110+AE110+AG110+AI110+AK110+AM110+AO110+AQ110+AS110+AU110+AW110+AY110+BA110+BC110+BE110+BG110+BI110+BK110+BM110+BO110</f>
        <v>0</v>
      </c>
      <c r="D110" s="671">
        <f t="shared" si="115"/>
        <v>0</v>
      </c>
      <c r="E110" s="672">
        <f t="shared" si="5"/>
        <v>0</v>
      </c>
      <c r="F110" s="673"/>
      <c r="G110" s="640"/>
      <c r="H110" s="642"/>
      <c r="I110" s="640"/>
      <c r="J110" s="642"/>
      <c r="K110" s="640"/>
      <c r="L110" s="642"/>
      <c r="M110" s="640"/>
      <c r="N110" s="642"/>
      <c r="O110" s="640"/>
      <c r="P110" s="642"/>
      <c r="Q110" s="640"/>
      <c r="R110" s="642"/>
      <c r="S110" s="640"/>
      <c r="T110" s="642"/>
      <c r="U110" s="640"/>
      <c r="V110" s="642"/>
      <c r="W110" s="640"/>
      <c r="X110" s="642"/>
      <c r="Y110" s="640"/>
      <c r="Z110" s="642"/>
      <c r="AA110" s="640"/>
      <c r="AB110" s="642"/>
      <c r="AC110" s="640"/>
      <c r="AD110" s="642"/>
      <c r="AE110" s="640"/>
      <c r="AF110" s="642"/>
      <c r="AG110" s="640"/>
      <c r="AH110" s="642"/>
      <c r="AI110" s="640"/>
      <c r="AJ110" s="642"/>
      <c r="AK110" s="640"/>
      <c r="AL110" s="642"/>
      <c r="AM110" s="640"/>
      <c r="AN110" s="642"/>
      <c r="AO110" s="640"/>
      <c r="AP110" s="642"/>
      <c r="AQ110" s="640"/>
      <c r="AR110" s="642"/>
      <c r="AS110" s="640"/>
      <c r="AT110" s="642"/>
      <c r="AU110" s="640"/>
      <c r="AV110" s="642"/>
      <c r="AW110" s="640"/>
      <c r="AX110" s="642"/>
      <c r="AY110" s="640"/>
      <c r="AZ110" s="642"/>
      <c r="BA110" s="640"/>
      <c r="BB110" s="642"/>
      <c r="BC110" s="640"/>
      <c r="BD110" s="642"/>
      <c r="BE110" s="640"/>
      <c r="BF110" s="642"/>
      <c r="BG110" s="640"/>
      <c r="BH110" s="642"/>
      <c r="BI110" s="640"/>
      <c r="BJ110" s="642"/>
      <c r="BK110" s="640"/>
      <c r="BL110" s="642"/>
      <c r="BM110" s="640"/>
      <c r="BN110" s="642"/>
      <c r="BO110" s="640"/>
      <c r="BP110" s="642"/>
      <c r="BQ110" s="643">
        <f t="shared" si="6"/>
        <v>0</v>
      </c>
      <c r="BR110" s="644">
        <f t="shared" si="7"/>
        <v>0</v>
      </c>
      <c r="BS110" s="669">
        <f t="shared" si="8"/>
        <v>0</v>
      </c>
      <c r="BT110" s="644">
        <f t="shared" si="9"/>
        <v>0</v>
      </c>
      <c r="BU110" s="645">
        <f t="shared" si="10"/>
        <v>0</v>
      </c>
      <c r="BV110" s="338"/>
      <c r="BW110" s="338"/>
      <c r="BX110" s="338"/>
      <c r="BY110" s="338"/>
      <c r="BZ110" s="338"/>
      <c r="CA110" s="338"/>
    </row>
    <row r="111" ht="15.75" customHeight="1">
      <c r="A111" s="501"/>
      <c r="B111" s="737"/>
      <c r="C111" s="638">
        <f t="shared" ref="C111:D111" si="116">G111+I111+K111+M111+O111+Q111+S111+U111+W111+Y111+AA111+AC111+AE111+AG111+AI111+AK111+AM111+AO111+AQ111+AS111+AU111+AW111+AY111+BA111+BC111+BE111+BG111+BI111+BK111+BM111+BO111</f>
        <v>0</v>
      </c>
      <c r="D111" s="671">
        <f t="shared" si="116"/>
        <v>0</v>
      </c>
      <c r="E111" s="672">
        <f t="shared" si="5"/>
        <v>0</v>
      </c>
      <c r="F111" s="673"/>
      <c r="G111" s="640"/>
      <c r="H111" s="642"/>
      <c r="I111" s="640"/>
      <c r="J111" s="642"/>
      <c r="K111" s="640"/>
      <c r="L111" s="642"/>
      <c r="M111" s="640"/>
      <c r="N111" s="642"/>
      <c r="O111" s="640"/>
      <c r="P111" s="642"/>
      <c r="Q111" s="640"/>
      <c r="R111" s="642"/>
      <c r="S111" s="640"/>
      <c r="T111" s="642"/>
      <c r="U111" s="640"/>
      <c r="V111" s="642"/>
      <c r="W111" s="640"/>
      <c r="X111" s="642"/>
      <c r="Y111" s="640"/>
      <c r="Z111" s="642"/>
      <c r="AA111" s="640"/>
      <c r="AB111" s="642"/>
      <c r="AC111" s="640"/>
      <c r="AD111" s="642"/>
      <c r="AE111" s="640"/>
      <c r="AF111" s="642"/>
      <c r="AG111" s="640"/>
      <c r="AH111" s="642"/>
      <c r="AI111" s="640"/>
      <c r="AJ111" s="642"/>
      <c r="AK111" s="640"/>
      <c r="AL111" s="642"/>
      <c r="AM111" s="640"/>
      <c r="AN111" s="642"/>
      <c r="AO111" s="640"/>
      <c r="AP111" s="642"/>
      <c r="AQ111" s="640"/>
      <c r="AR111" s="642"/>
      <c r="AS111" s="640"/>
      <c r="AT111" s="642"/>
      <c r="AU111" s="640"/>
      <c r="AV111" s="642"/>
      <c r="AW111" s="640"/>
      <c r="AX111" s="642"/>
      <c r="AY111" s="640"/>
      <c r="AZ111" s="642"/>
      <c r="BA111" s="640"/>
      <c r="BB111" s="642"/>
      <c r="BC111" s="640"/>
      <c r="BD111" s="642"/>
      <c r="BE111" s="640"/>
      <c r="BF111" s="642"/>
      <c r="BG111" s="640"/>
      <c r="BH111" s="642"/>
      <c r="BI111" s="640"/>
      <c r="BJ111" s="642"/>
      <c r="BK111" s="640"/>
      <c r="BL111" s="642"/>
      <c r="BM111" s="640"/>
      <c r="BN111" s="642"/>
      <c r="BO111" s="640"/>
      <c r="BP111" s="642"/>
      <c r="BQ111" s="643">
        <f t="shared" si="6"/>
        <v>0</v>
      </c>
      <c r="BR111" s="644">
        <f t="shared" si="7"/>
        <v>0</v>
      </c>
      <c r="BS111" s="669">
        <f t="shared" si="8"/>
        <v>0</v>
      </c>
      <c r="BT111" s="644">
        <f t="shared" si="9"/>
        <v>0</v>
      </c>
      <c r="BU111" s="645">
        <f t="shared" si="10"/>
        <v>0</v>
      </c>
      <c r="BV111" s="338"/>
      <c r="BW111" s="338"/>
      <c r="BX111" s="338"/>
      <c r="BY111" s="338"/>
      <c r="BZ111" s="338"/>
      <c r="CA111" s="338"/>
    </row>
    <row r="112" ht="15.75" customHeight="1">
      <c r="A112" s="501"/>
      <c r="B112" s="737"/>
      <c r="C112" s="638">
        <f t="shared" ref="C112:D112" si="117">G112+I112+K112+M112+O112+Q112+S112+U112+W112+Y112+AA112+AC112+AE112+AG112+AI112+AK112+AM112+AO112+AQ112+AS112+AU112+AW112+AY112+BA112+BC112+BE112+BG112+BI112+BK112+BM112+BO112</f>
        <v>0</v>
      </c>
      <c r="D112" s="671">
        <f t="shared" si="117"/>
        <v>0</v>
      </c>
      <c r="E112" s="672">
        <f t="shared" si="5"/>
        <v>0</v>
      </c>
      <c r="F112" s="673"/>
      <c r="G112" s="640"/>
      <c r="H112" s="642"/>
      <c r="I112" s="640"/>
      <c r="J112" s="642"/>
      <c r="K112" s="640"/>
      <c r="L112" s="642"/>
      <c r="M112" s="640"/>
      <c r="N112" s="642"/>
      <c r="O112" s="640"/>
      <c r="P112" s="642"/>
      <c r="Q112" s="640"/>
      <c r="R112" s="642"/>
      <c r="S112" s="640"/>
      <c r="T112" s="642"/>
      <c r="U112" s="640"/>
      <c r="V112" s="642"/>
      <c r="W112" s="640"/>
      <c r="X112" s="642"/>
      <c r="Y112" s="640"/>
      <c r="Z112" s="642"/>
      <c r="AA112" s="640"/>
      <c r="AB112" s="642"/>
      <c r="AC112" s="640"/>
      <c r="AD112" s="642"/>
      <c r="AE112" s="640"/>
      <c r="AF112" s="642"/>
      <c r="AG112" s="640"/>
      <c r="AH112" s="642"/>
      <c r="AI112" s="640"/>
      <c r="AJ112" s="642"/>
      <c r="AK112" s="640"/>
      <c r="AL112" s="642"/>
      <c r="AM112" s="640"/>
      <c r="AN112" s="642"/>
      <c r="AO112" s="640"/>
      <c r="AP112" s="642"/>
      <c r="AQ112" s="640"/>
      <c r="AR112" s="642"/>
      <c r="AS112" s="640"/>
      <c r="AT112" s="642"/>
      <c r="AU112" s="640"/>
      <c r="AV112" s="642"/>
      <c r="AW112" s="640"/>
      <c r="AX112" s="642"/>
      <c r="AY112" s="640"/>
      <c r="AZ112" s="642"/>
      <c r="BA112" s="640"/>
      <c r="BB112" s="642"/>
      <c r="BC112" s="640"/>
      <c r="BD112" s="642"/>
      <c r="BE112" s="640"/>
      <c r="BF112" s="642"/>
      <c r="BG112" s="640"/>
      <c r="BH112" s="642"/>
      <c r="BI112" s="640"/>
      <c r="BJ112" s="642"/>
      <c r="BK112" s="640"/>
      <c r="BL112" s="642"/>
      <c r="BM112" s="640"/>
      <c r="BN112" s="642"/>
      <c r="BO112" s="640"/>
      <c r="BP112" s="642"/>
      <c r="BQ112" s="643">
        <f t="shared" si="6"/>
        <v>0</v>
      </c>
      <c r="BR112" s="644">
        <f t="shared" si="7"/>
        <v>0</v>
      </c>
      <c r="BS112" s="669">
        <f t="shared" si="8"/>
        <v>0</v>
      </c>
      <c r="BT112" s="644">
        <f t="shared" si="9"/>
        <v>0</v>
      </c>
      <c r="BU112" s="645">
        <f t="shared" si="10"/>
        <v>0</v>
      </c>
      <c r="BV112" s="338"/>
      <c r="BW112" s="338"/>
      <c r="BX112" s="338"/>
      <c r="BY112" s="338"/>
      <c r="BZ112" s="338"/>
      <c r="CA112" s="338"/>
    </row>
    <row r="113" ht="15.75" customHeight="1">
      <c r="A113" s="501"/>
      <c r="B113" s="737"/>
      <c r="C113" s="638">
        <f t="shared" ref="C113:D113" si="118">G113+I113+K113+M113+O113+Q113+S113+U113+W113+Y113+AA113+AC113+AE113+AG113+AI113+AK113+AM113+AO113+AQ113+AS113+AU113+AW113+AY113+BA113+BC113+BE113+BG113+BI113+BK113+BM113+BO113</f>
        <v>0</v>
      </c>
      <c r="D113" s="671">
        <f t="shared" si="118"/>
        <v>0</v>
      </c>
      <c r="E113" s="672">
        <f t="shared" si="5"/>
        <v>0</v>
      </c>
      <c r="F113" s="673"/>
      <c r="G113" s="640"/>
      <c r="H113" s="642"/>
      <c r="I113" s="640"/>
      <c r="J113" s="642"/>
      <c r="K113" s="640"/>
      <c r="L113" s="642"/>
      <c r="M113" s="640"/>
      <c r="N113" s="642"/>
      <c r="O113" s="640"/>
      <c r="P113" s="642"/>
      <c r="Q113" s="640"/>
      <c r="R113" s="642"/>
      <c r="S113" s="640"/>
      <c r="T113" s="642"/>
      <c r="U113" s="640"/>
      <c r="V113" s="642"/>
      <c r="W113" s="640"/>
      <c r="X113" s="642"/>
      <c r="Y113" s="640"/>
      <c r="Z113" s="642"/>
      <c r="AA113" s="640"/>
      <c r="AB113" s="642"/>
      <c r="AC113" s="640"/>
      <c r="AD113" s="642"/>
      <c r="AE113" s="640"/>
      <c r="AF113" s="642"/>
      <c r="AG113" s="640"/>
      <c r="AH113" s="642"/>
      <c r="AI113" s="640"/>
      <c r="AJ113" s="642"/>
      <c r="AK113" s="640"/>
      <c r="AL113" s="642"/>
      <c r="AM113" s="640"/>
      <c r="AN113" s="642"/>
      <c r="AO113" s="640"/>
      <c r="AP113" s="642"/>
      <c r="AQ113" s="640"/>
      <c r="AR113" s="642"/>
      <c r="AS113" s="640"/>
      <c r="AT113" s="642"/>
      <c r="AU113" s="640"/>
      <c r="AV113" s="642"/>
      <c r="AW113" s="640"/>
      <c r="AX113" s="642"/>
      <c r="AY113" s="640"/>
      <c r="AZ113" s="642"/>
      <c r="BA113" s="640"/>
      <c r="BB113" s="642"/>
      <c r="BC113" s="640"/>
      <c r="BD113" s="642"/>
      <c r="BE113" s="640"/>
      <c r="BF113" s="642"/>
      <c r="BG113" s="640"/>
      <c r="BH113" s="642"/>
      <c r="BI113" s="640"/>
      <c r="BJ113" s="642"/>
      <c r="BK113" s="640"/>
      <c r="BL113" s="642"/>
      <c r="BM113" s="640"/>
      <c r="BN113" s="642"/>
      <c r="BO113" s="640"/>
      <c r="BP113" s="642"/>
      <c r="BQ113" s="643">
        <f t="shared" si="6"/>
        <v>0</v>
      </c>
      <c r="BR113" s="644">
        <f t="shared" si="7"/>
        <v>0</v>
      </c>
      <c r="BS113" s="669">
        <f t="shared" si="8"/>
        <v>0</v>
      </c>
      <c r="BT113" s="644">
        <f t="shared" si="9"/>
        <v>0</v>
      </c>
      <c r="BU113" s="645">
        <f t="shared" si="10"/>
        <v>0</v>
      </c>
      <c r="BV113" s="338"/>
      <c r="BW113" s="338"/>
      <c r="BX113" s="338"/>
      <c r="BY113" s="338"/>
      <c r="BZ113" s="338"/>
      <c r="CA113" s="338"/>
    </row>
    <row r="114" ht="15.75" customHeight="1">
      <c r="A114" s="501"/>
      <c r="B114" s="737"/>
      <c r="C114" s="638">
        <f t="shared" ref="C114:D114" si="119">G114+I114+K114+M114+O114+Q114+S114+U114+W114+Y114+AA114+AC114+AE114+AG114+AI114+AK114+AM114+AO114+AQ114+AS114+AU114+AW114+AY114+BA114+BC114+BE114+BG114+BI114+BK114+BM114+BO114</f>
        <v>0</v>
      </c>
      <c r="D114" s="671">
        <f t="shared" si="119"/>
        <v>0</v>
      </c>
      <c r="E114" s="672">
        <f t="shared" si="5"/>
        <v>0</v>
      </c>
      <c r="F114" s="673"/>
      <c r="G114" s="640"/>
      <c r="H114" s="642"/>
      <c r="I114" s="640"/>
      <c r="J114" s="642"/>
      <c r="K114" s="640"/>
      <c r="L114" s="642"/>
      <c r="M114" s="640"/>
      <c r="N114" s="642"/>
      <c r="O114" s="640"/>
      <c r="P114" s="642"/>
      <c r="Q114" s="640"/>
      <c r="R114" s="642"/>
      <c r="S114" s="640"/>
      <c r="T114" s="642"/>
      <c r="U114" s="640"/>
      <c r="V114" s="642"/>
      <c r="W114" s="640"/>
      <c r="X114" s="642"/>
      <c r="Y114" s="640"/>
      <c r="Z114" s="642"/>
      <c r="AA114" s="640"/>
      <c r="AB114" s="642"/>
      <c r="AC114" s="640"/>
      <c r="AD114" s="642"/>
      <c r="AE114" s="640"/>
      <c r="AF114" s="642"/>
      <c r="AG114" s="640"/>
      <c r="AH114" s="642"/>
      <c r="AI114" s="640"/>
      <c r="AJ114" s="642"/>
      <c r="AK114" s="640"/>
      <c r="AL114" s="642"/>
      <c r="AM114" s="640"/>
      <c r="AN114" s="642"/>
      <c r="AO114" s="640"/>
      <c r="AP114" s="642"/>
      <c r="AQ114" s="640"/>
      <c r="AR114" s="642"/>
      <c r="AS114" s="640"/>
      <c r="AT114" s="642"/>
      <c r="AU114" s="640"/>
      <c r="AV114" s="642"/>
      <c r="AW114" s="640"/>
      <c r="AX114" s="642"/>
      <c r="AY114" s="640"/>
      <c r="AZ114" s="642"/>
      <c r="BA114" s="640"/>
      <c r="BB114" s="642"/>
      <c r="BC114" s="640"/>
      <c r="BD114" s="642"/>
      <c r="BE114" s="640"/>
      <c r="BF114" s="642"/>
      <c r="BG114" s="640"/>
      <c r="BH114" s="642"/>
      <c r="BI114" s="640"/>
      <c r="BJ114" s="642"/>
      <c r="BK114" s="640"/>
      <c r="BL114" s="642"/>
      <c r="BM114" s="640"/>
      <c r="BN114" s="642"/>
      <c r="BO114" s="640"/>
      <c r="BP114" s="642"/>
      <c r="BQ114" s="643">
        <f t="shared" si="6"/>
        <v>0</v>
      </c>
      <c r="BR114" s="644">
        <f t="shared" si="7"/>
        <v>0</v>
      </c>
      <c r="BS114" s="669">
        <f t="shared" si="8"/>
        <v>0</v>
      </c>
      <c r="BT114" s="644">
        <f t="shared" si="9"/>
        <v>0</v>
      </c>
      <c r="BU114" s="645">
        <f t="shared" si="10"/>
        <v>0</v>
      </c>
      <c r="BV114" s="338"/>
      <c r="BW114" s="338"/>
      <c r="BX114" s="338"/>
      <c r="BY114" s="338"/>
      <c r="BZ114" s="338"/>
      <c r="CA114" s="338"/>
    </row>
    <row r="115" ht="15.75" customHeight="1">
      <c r="A115" s="501"/>
      <c r="B115" s="737"/>
      <c r="C115" s="638">
        <f t="shared" ref="C115:D115" si="120">G115+I115+K115+M115+O115+Q115+S115+U115+W115+Y115+AA115+AC115+AE115+AG115+AI115+AK115+AM115+AO115+AQ115+AS115+AU115+AW115+AY115+BA115+BC115+BE115+BG115+BI115+BK115+BM115+BO115</f>
        <v>0</v>
      </c>
      <c r="D115" s="671">
        <f t="shared" si="120"/>
        <v>0</v>
      </c>
      <c r="E115" s="672">
        <f t="shared" si="5"/>
        <v>0</v>
      </c>
      <c r="F115" s="673"/>
      <c r="G115" s="640"/>
      <c r="H115" s="642"/>
      <c r="I115" s="640"/>
      <c r="J115" s="642"/>
      <c r="K115" s="640"/>
      <c r="L115" s="642"/>
      <c r="M115" s="640"/>
      <c r="N115" s="642"/>
      <c r="O115" s="640"/>
      <c r="P115" s="642"/>
      <c r="Q115" s="640"/>
      <c r="R115" s="642"/>
      <c r="S115" s="640"/>
      <c r="T115" s="642"/>
      <c r="U115" s="640"/>
      <c r="V115" s="642"/>
      <c r="W115" s="640"/>
      <c r="X115" s="642"/>
      <c r="Y115" s="640"/>
      <c r="Z115" s="642"/>
      <c r="AA115" s="640"/>
      <c r="AB115" s="642"/>
      <c r="AC115" s="640"/>
      <c r="AD115" s="642"/>
      <c r="AE115" s="640"/>
      <c r="AF115" s="642"/>
      <c r="AG115" s="640"/>
      <c r="AH115" s="642"/>
      <c r="AI115" s="640"/>
      <c r="AJ115" s="642"/>
      <c r="AK115" s="640"/>
      <c r="AL115" s="642"/>
      <c r="AM115" s="640"/>
      <c r="AN115" s="642"/>
      <c r="AO115" s="640"/>
      <c r="AP115" s="642"/>
      <c r="AQ115" s="640"/>
      <c r="AR115" s="642"/>
      <c r="AS115" s="640"/>
      <c r="AT115" s="642"/>
      <c r="AU115" s="640"/>
      <c r="AV115" s="642"/>
      <c r="AW115" s="640"/>
      <c r="AX115" s="642"/>
      <c r="AY115" s="640"/>
      <c r="AZ115" s="642"/>
      <c r="BA115" s="640"/>
      <c r="BB115" s="642"/>
      <c r="BC115" s="640"/>
      <c r="BD115" s="642"/>
      <c r="BE115" s="640"/>
      <c r="BF115" s="642"/>
      <c r="BG115" s="640"/>
      <c r="BH115" s="642"/>
      <c r="BI115" s="640"/>
      <c r="BJ115" s="642"/>
      <c r="BK115" s="640"/>
      <c r="BL115" s="642"/>
      <c r="BM115" s="640"/>
      <c r="BN115" s="642"/>
      <c r="BO115" s="640"/>
      <c r="BP115" s="642"/>
      <c r="BQ115" s="643">
        <f t="shared" si="6"/>
        <v>0</v>
      </c>
      <c r="BR115" s="644">
        <f t="shared" si="7"/>
        <v>0</v>
      </c>
      <c r="BS115" s="669">
        <f t="shared" si="8"/>
        <v>0</v>
      </c>
      <c r="BT115" s="644">
        <f t="shared" si="9"/>
        <v>0</v>
      </c>
      <c r="BU115" s="645">
        <f t="shared" si="10"/>
        <v>0</v>
      </c>
      <c r="BV115" s="338"/>
      <c r="BW115" s="338"/>
      <c r="BX115" s="338"/>
      <c r="BY115" s="338"/>
      <c r="BZ115" s="338"/>
      <c r="CA115" s="338"/>
    </row>
    <row r="116" ht="15.75" customHeight="1">
      <c r="A116" s="501"/>
      <c r="B116" s="737"/>
      <c r="C116" s="638">
        <f t="shared" ref="C116:D116" si="121">G116+I116+K116+M116+O116+Q116+S116+U116+W116+Y116+AA116+AC116+AE116+AG116+AI116+AK116+AM116+AO116+AQ116+AS116+AU116+AW116+AY116+BA116+BC116+BE116+BG116+BI116+BK116+BM116+BO116</f>
        <v>0</v>
      </c>
      <c r="D116" s="671">
        <f t="shared" si="121"/>
        <v>0</v>
      </c>
      <c r="E116" s="672">
        <f t="shared" si="5"/>
        <v>0</v>
      </c>
      <c r="F116" s="673"/>
      <c r="G116" s="640"/>
      <c r="H116" s="642"/>
      <c r="I116" s="640"/>
      <c r="J116" s="642"/>
      <c r="K116" s="640"/>
      <c r="L116" s="642"/>
      <c r="M116" s="640"/>
      <c r="N116" s="642"/>
      <c r="O116" s="640"/>
      <c r="P116" s="642"/>
      <c r="Q116" s="640"/>
      <c r="R116" s="642"/>
      <c r="S116" s="640"/>
      <c r="T116" s="642"/>
      <c r="U116" s="640"/>
      <c r="V116" s="642"/>
      <c r="W116" s="640"/>
      <c r="X116" s="642"/>
      <c r="Y116" s="640"/>
      <c r="Z116" s="642"/>
      <c r="AA116" s="640"/>
      <c r="AB116" s="642"/>
      <c r="AC116" s="640"/>
      <c r="AD116" s="642"/>
      <c r="AE116" s="640"/>
      <c r="AF116" s="642"/>
      <c r="AG116" s="640"/>
      <c r="AH116" s="642"/>
      <c r="AI116" s="640"/>
      <c r="AJ116" s="642"/>
      <c r="AK116" s="640"/>
      <c r="AL116" s="642"/>
      <c r="AM116" s="640"/>
      <c r="AN116" s="642"/>
      <c r="AO116" s="640"/>
      <c r="AP116" s="642"/>
      <c r="AQ116" s="640"/>
      <c r="AR116" s="642"/>
      <c r="AS116" s="640"/>
      <c r="AT116" s="642"/>
      <c r="AU116" s="640"/>
      <c r="AV116" s="642"/>
      <c r="AW116" s="640"/>
      <c r="AX116" s="642"/>
      <c r="AY116" s="640"/>
      <c r="AZ116" s="642"/>
      <c r="BA116" s="640"/>
      <c r="BB116" s="642"/>
      <c r="BC116" s="640"/>
      <c r="BD116" s="642"/>
      <c r="BE116" s="640"/>
      <c r="BF116" s="642"/>
      <c r="BG116" s="640"/>
      <c r="BH116" s="642"/>
      <c r="BI116" s="640"/>
      <c r="BJ116" s="642"/>
      <c r="BK116" s="640"/>
      <c r="BL116" s="642"/>
      <c r="BM116" s="640"/>
      <c r="BN116" s="642"/>
      <c r="BO116" s="640"/>
      <c r="BP116" s="642"/>
      <c r="BQ116" s="643">
        <f t="shared" si="6"/>
        <v>0</v>
      </c>
      <c r="BR116" s="644">
        <f t="shared" si="7"/>
        <v>0</v>
      </c>
      <c r="BS116" s="669">
        <f t="shared" si="8"/>
        <v>0</v>
      </c>
      <c r="BT116" s="644">
        <f t="shared" si="9"/>
        <v>0</v>
      </c>
      <c r="BU116" s="645">
        <f t="shared" si="10"/>
        <v>0</v>
      </c>
      <c r="BV116" s="338"/>
      <c r="BW116" s="338"/>
      <c r="BX116" s="338"/>
      <c r="BY116" s="338"/>
      <c r="BZ116" s="338"/>
      <c r="CA116" s="338"/>
    </row>
    <row r="117" ht="15.75" customHeight="1">
      <c r="A117" s="501"/>
      <c r="B117" s="737"/>
      <c r="C117" s="638">
        <f t="shared" ref="C117:D117" si="122">G117+I117+K117+M117+O117+Q117+S117+U117+W117+Y117+AA117+AC117+AE117+AG117+AI117+AK117+AM117+AO117+AQ117+AS117+AU117+AW117+AY117+BA117+BC117+BE117+BG117+BI117+BK117+BM117+BO117</f>
        <v>0</v>
      </c>
      <c r="D117" s="671">
        <f t="shared" si="122"/>
        <v>0</v>
      </c>
      <c r="E117" s="672">
        <f t="shared" si="5"/>
        <v>0</v>
      </c>
      <c r="F117" s="673"/>
      <c r="G117" s="640"/>
      <c r="H117" s="642"/>
      <c r="I117" s="640"/>
      <c r="J117" s="642"/>
      <c r="K117" s="640"/>
      <c r="L117" s="642"/>
      <c r="M117" s="640"/>
      <c r="N117" s="642"/>
      <c r="O117" s="640"/>
      <c r="P117" s="642"/>
      <c r="Q117" s="640"/>
      <c r="R117" s="642"/>
      <c r="S117" s="640"/>
      <c r="T117" s="642"/>
      <c r="U117" s="640"/>
      <c r="V117" s="642"/>
      <c r="W117" s="640"/>
      <c r="X117" s="642"/>
      <c r="Y117" s="640"/>
      <c r="Z117" s="642"/>
      <c r="AA117" s="640"/>
      <c r="AB117" s="642"/>
      <c r="AC117" s="640"/>
      <c r="AD117" s="642"/>
      <c r="AE117" s="640"/>
      <c r="AF117" s="642"/>
      <c r="AG117" s="640"/>
      <c r="AH117" s="642"/>
      <c r="AI117" s="640"/>
      <c r="AJ117" s="642"/>
      <c r="AK117" s="640"/>
      <c r="AL117" s="642"/>
      <c r="AM117" s="640"/>
      <c r="AN117" s="642"/>
      <c r="AO117" s="640"/>
      <c r="AP117" s="642"/>
      <c r="AQ117" s="640"/>
      <c r="AR117" s="642"/>
      <c r="AS117" s="640"/>
      <c r="AT117" s="642"/>
      <c r="AU117" s="640"/>
      <c r="AV117" s="642"/>
      <c r="AW117" s="640"/>
      <c r="AX117" s="642"/>
      <c r="AY117" s="640"/>
      <c r="AZ117" s="642"/>
      <c r="BA117" s="640"/>
      <c r="BB117" s="642"/>
      <c r="BC117" s="640"/>
      <c r="BD117" s="642"/>
      <c r="BE117" s="640"/>
      <c r="BF117" s="642"/>
      <c r="BG117" s="640"/>
      <c r="BH117" s="642"/>
      <c r="BI117" s="640"/>
      <c r="BJ117" s="642"/>
      <c r="BK117" s="640"/>
      <c r="BL117" s="642"/>
      <c r="BM117" s="640"/>
      <c r="BN117" s="642"/>
      <c r="BO117" s="640"/>
      <c r="BP117" s="642"/>
      <c r="BQ117" s="643">
        <f t="shared" si="6"/>
        <v>0</v>
      </c>
      <c r="BR117" s="644">
        <f t="shared" si="7"/>
        <v>0</v>
      </c>
      <c r="BS117" s="669">
        <f t="shared" si="8"/>
        <v>0</v>
      </c>
      <c r="BT117" s="644">
        <f t="shared" si="9"/>
        <v>0</v>
      </c>
      <c r="BU117" s="645">
        <f t="shared" si="10"/>
        <v>0</v>
      </c>
      <c r="BV117" s="338"/>
      <c r="BW117" s="338"/>
      <c r="BX117" s="338"/>
      <c r="BY117" s="338"/>
      <c r="BZ117" s="338"/>
      <c r="CA117" s="338"/>
    </row>
    <row r="118" ht="15.75" customHeight="1">
      <c r="A118" s="501"/>
      <c r="B118" s="737"/>
      <c r="C118" s="638">
        <f t="shared" ref="C118:D118" si="123">G118+I118+K118+M118+O118+Q118+S118+U118+W118+Y118+AA118+AC118+AE118+AG118+AI118+AK118+AM118+AO118+AQ118+AS118+AU118+AW118+AY118+BA118+BC118+BE118+BG118+BI118+BK118+BM118+BO118</f>
        <v>0</v>
      </c>
      <c r="D118" s="671">
        <f t="shared" si="123"/>
        <v>0</v>
      </c>
      <c r="E118" s="672">
        <f t="shared" si="5"/>
        <v>0</v>
      </c>
      <c r="F118" s="673"/>
      <c r="G118" s="640"/>
      <c r="H118" s="642"/>
      <c r="I118" s="640"/>
      <c r="J118" s="642"/>
      <c r="K118" s="640"/>
      <c r="L118" s="642"/>
      <c r="M118" s="640"/>
      <c r="N118" s="642"/>
      <c r="O118" s="640"/>
      <c r="P118" s="642"/>
      <c r="Q118" s="640"/>
      <c r="R118" s="642"/>
      <c r="S118" s="640"/>
      <c r="T118" s="642"/>
      <c r="U118" s="640"/>
      <c r="V118" s="642"/>
      <c r="W118" s="640"/>
      <c r="X118" s="642"/>
      <c r="Y118" s="640"/>
      <c r="Z118" s="642"/>
      <c r="AA118" s="640"/>
      <c r="AB118" s="642"/>
      <c r="AC118" s="640"/>
      <c r="AD118" s="642"/>
      <c r="AE118" s="640"/>
      <c r="AF118" s="642"/>
      <c r="AG118" s="640"/>
      <c r="AH118" s="642"/>
      <c r="AI118" s="640"/>
      <c r="AJ118" s="642"/>
      <c r="AK118" s="640"/>
      <c r="AL118" s="642"/>
      <c r="AM118" s="640"/>
      <c r="AN118" s="642"/>
      <c r="AO118" s="640"/>
      <c r="AP118" s="642"/>
      <c r="AQ118" s="640"/>
      <c r="AR118" s="642"/>
      <c r="AS118" s="640"/>
      <c r="AT118" s="642"/>
      <c r="AU118" s="640"/>
      <c r="AV118" s="642"/>
      <c r="AW118" s="640"/>
      <c r="AX118" s="642"/>
      <c r="AY118" s="640"/>
      <c r="AZ118" s="642"/>
      <c r="BA118" s="640"/>
      <c r="BB118" s="642"/>
      <c r="BC118" s="640"/>
      <c r="BD118" s="642"/>
      <c r="BE118" s="640"/>
      <c r="BF118" s="642"/>
      <c r="BG118" s="640"/>
      <c r="BH118" s="642"/>
      <c r="BI118" s="640"/>
      <c r="BJ118" s="642"/>
      <c r="BK118" s="640"/>
      <c r="BL118" s="642"/>
      <c r="BM118" s="640"/>
      <c r="BN118" s="642"/>
      <c r="BO118" s="640"/>
      <c r="BP118" s="642"/>
      <c r="BQ118" s="643">
        <f t="shared" si="6"/>
        <v>0</v>
      </c>
      <c r="BR118" s="644">
        <f t="shared" si="7"/>
        <v>0</v>
      </c>
      <c r="BS118" s="669">
        <f t="shared" si="8"/>
        <v>0</v>
      </c>
      <c r="BT118" s="644">
        <f t="shared" si="9"/>
        <v>0</v>
      </c>
      <c r="BU118" s="645">
        <f t="shared" si="10"/>
        <v>0</v>
      </c>
      <c r="BV118" s="338"/>
      <c r="BW118" s="338"/>
      <c r="BX118" s="338"/>
      <c r="BY118" s="338"/>
      <c r="BZ118" s="338"/>
      <c r="CA118" s="338"/>
    </row>
    <row r="119" ht="15.75" customHeight="1">
      <c r="A119" s="501"/>
      <c r="B119" s="737"/>
      <c r="C119" s="638">
        <f t="shared" ref="C119:D119" si="124">G119+I119+K119+M119+O119+Q119+S119+U119+W119+Y119+AA119+AC119+AE119+AG119+AI119+AK119+AM119+AO119+AQ119+AS119+AU119+AW119+AY119+BA119+BC119+BE119+BG119+BI119+BK119+BM119+BO119</f>
        <v>0</v>
      </c>
      <c r="D119" s="671">
        <f t="shared" si="124"/>
        <v>0</v>
      </c>
      <c r="E119" s="672">
        <f t="shared" si="5"/>
        <v>0</v>
      </c>
      <c r="F119" s="673"/>
      <c r="G119" s="640"/>
      <c r="H119" s="642"/>
      <c r="I119" s="640"/>
      <c r="J119" s="642"/>
      <c r="K119" s="640"/>
      <c r="L119" s="642"/>
      <c r="M119" s="640"/>
      <c r="N119" s="642"/>
      <c r="O119" s="640"/>
      <c r="P119" s="642"/>
      <c r="Q119" s="640"/>
      <c r="R119" s="642"/>
      <c r="S119" s="640"/>
      <c r="T119" s="642"/>
      <c r="U119" s="640"/>
      <c r="V119" s="642"/>
      <c r="W119" s="640"/>
      <c r="X119" s="642"/>
      <c r="Y119" s="640"/>
      <c r="Z119" s="642"/>
      <c r="AA119" s="640"/>
      <c r="AB119" s="642"/>
      <c r="AC119" s="640"/>
      <c r="AD119" s="642"/>
      <c r="AE119" s="640"/>
      <c r="AF119" s="642"/>
      <c r="AG119" s="640"/>
      <c r="AH119" s="642"/>
      <c r="AI119" s="640"/>
      <c r="AJ119" s="642"/>
      <c r="AK119" s="640"/>
      <c r="AL119" s="642"/>
      <c r="AM119" s="640"/>
      <c r="AN119" s="642"/>
      <c r="AO119" s="640"/>
      <c r="AP119" s="642"/>
      <c r="AQ119" s="640"/>
      <c r="AR119" s="642"/>
      <c r="AS119" s="640"/>
      <c r="AT119" s="642"/>
      <c r="AU119" s="640"/>
      <c r="AV119" s="642"/>
      <c r="AW119" s="640"/>
      <c r="AX119" s="642"/>
      <c r="AY119" s="640"/>
      <c r="AZ119" s="642"/>
      <c r="BA119" s="640"/>
      <c r="BB119" s="642"/>
      <c r="BC119" s="640"/>
      <c r="BD119" s="642"/>
      <c r="BE119" s="640"/>
      <c r="BF119" s="642"/>
      <c r="BG119" s="640"/>
      <c r="BH119" s="642"/>
      <c r="BI119" s="640"/>
      <c r="BJ119" s="642"/>
      <c r="BK119" s="640"/>
      <c r="BL119" s="642"/>
      <c r="BM119" s="640"/>
      <c r="BN119" s="642"/>
      <c r="BO119" s="640"/>
      <c r="BP119" s="642"/>
      <c r="BQ119" s="643">
        <f t="shared" si="6"/>
        <v>0</v>
      </c>
      <c r="BR119" s="644">
        <f t="shared" si="7"/>
        <v>0</v>
      </c>
      <c r="BS119" s="669">
        <f t="shared" si="8"/>
        <v>0</v>
      </c>
      <c r="BT119" s="644">
        <f t="shared" si="9"/>
        <v>0</v>
      </c>
      <c r="BU119" s="645">
        <f t="shared" si="10"/>
        <v>0</v>
      </c>
      <c r="BV119" s="338"/>
      <c r="BW119" s="338"/>
      <c r="BX119" s="338"/>
      <c r="BY119" s="338"/>
      <c r="BZ119" s="338"/>
      <c r="CA119" s="338"/>
    </row>
    <row r="120" ht="15.75" customHeight="1">
      <c r="A120" s="501"/>
      <c r="B120" s="737"/>
      <c r="C120" s="638">
        <f t="shared" ref="C120:D120" si="125">G120+I120+K120+M120+O120+Q120+S120+U120+W120+Y120+AA120+AC120+AE120+AG120+AI120+AK120+AM120+AO120+AQ120+AS120+AU120+AW120+AY120+BA120+BC120+BE120+BG120+BI120+BK120+BM120+BO120</f>
        <v>0</v>
      </c>
      <c r="D120" s="671">
        <f t="shared" si="125"/>
        <v>0</v>
      </c>
      <c r="E120" s="672">
        <f t="shared" si="5"/>
        <v>0</v>
      </c>
      <c r="F120" s="673"/>
      <c r="G120" s="640"/>
      <c r="H120" s="642"/>
      <c r="I120" s="640"/>
      <c r="J120" s="642"/>
      <c r="K120" s="640"/>
      <c r="L120" s="642"/>
      <c r="M120" s="640"/>
      <c r="N120" s="642"/>
      <c r="O120" s="640"/>
      <c r="P120" s="642"/>
      <c r="Q120" s="640"/>
      <c r="R120" s="642"/>
      <c r="S120" s="640"/>
      <c r="T120" s="642"/>
      <c r="U120" s="640"/>
      <c r="V120" s="642"/>
      <c r="W120" s="640"/>
      <c r="X120" s="642"/>
      <c r="Y120" s="640"/>
      <c r="Z120" s="642"/>
      <c r="AA120" s="640"/>
      <c r="AB120" s="642"/>
      <c r="AC120" s="640"/>
      <c r="AD120" s="642"/>
      <c r="AE120" s="640"/>
      <c r="AF120" s="642"/>
      <c r="AG120" s="640"/>
      <c r="AH120" s="642"/>
      <c r="AI120" s="640"/>
      <c r="AJ120" s="642"/>
      <c r="AK120" s="640"/>
      <c r="AL120" s="642"/>
      <c r="AM120" s="640"/>
      <c r="AN120" s="642"/>
      <c r="AO120" s="640"/>
      <c r="AP120" s="642"/>
      <c r="AQ120" s="640"/>
      <c r="AR120" s="642"/>
      <c r="AS120" s="640"/>
      <c r="AT120" s="642"/>
      <c r="AU120" s="640"/>
      <c r="AV120" s="642"/>
      <c r="AW120" s="640"/>
      <c r="AX120" s="642"/>
      <c r="AY120" s="640"/>
      <c r="AZ120" s="642"/>
      <c r="BA120" s="640"/>
      <c r="BB120" s="642"/>
      <c r="BC120" s="640"/>
      <c r="BD120" s="642"/>
      <c r="BE120" s="640"/>
      <c r="BF120" s="642"/>
      <c r="BG120" s="640"/>
      <c r="BH120" s="642"/>
      <c r="BI120" s="640"/>
      <c r="BJ120" s="642"/>
      <c r="BK120" s="640"/>
      <c r="BL120" s="642"/>
      <c r="BM120" s="640"/>
      <c r="BN120" s="642"/>
      <c r="BO120" s="640"/>
      <c r="BP120" s="642"/>
      <c r="BQ120" s="643">
        <f t="shared" si="6"/>
        <v>0</v>
      </c>
      <c r="BR120" s="644">
        <f t="shared" si="7"/>
        <v>0</v>
      </c>
      <c r="BS120" s="669">
        <f t="shared" si="8"/>
        <v>0</v>
      </c>
      <c r="BT120" s="644">
        <f t="shared" si="9"/>
        <v>0</v>
      </c>
      <c r="BU120" s="645">
        <f t="shared" si="10"/>
        <v>0</v>
      </c>
      <c r="BV120" s="338"/>
      <c r="BW120" s="338"/>
      <c r="BX120" s="338"/>
      <c r="BY120" s="338"/>
      <c r="BZ120" s="338"/>
      <c r="CA120" s="338"/>
    </row>
    <row r="121" ht="15.75" customHeight="1">
      <c r="A121" s="501"/>
      <c r="B121" s="737"/>
      <c r="C121" s="638">
        <f t="shared" ref="C121:D121" si="126">G121+I121+K121+M121+O121+Q121+S121+U121+W121+Y121+AA121+AC121+AE121+AG121+AI121+AK121+AM121+AO121+AQ121+AS121+AU121+AW121+AY121+BA121+BC121+BE121+BG121+BI121+BK121+BM121+BO121</f>
        <v>0</v>
      </c>
      <c r="D121" s="671">
        <f t="shared" si="126"/>
        <v>0</v>
      </c>
      <c r="E121" s="672">
        <f t="shared" si="5"/>
        <v>0</v>
      </c>
      <c r="F121" s="673"/>
      <c r="G121" s="640"/>
      <c r="H121" s="642"/>
      <c r="I121" s="640"/>
      <c r="J121" s="642"/>
      <c r="K121" s="640"/>
      <c r="L121" s="642"/>
      <c r="M121" s="640"/>
      <c r="N121" s="642"/>
      <c r="O121" s="640"/>
      <c r="P121" s="642"/>
      <c r="Q121" s="640"/>
      <c r="R121" s="642"/>
      <c r="S121" s="640"/>
      <c r="T121" s="642"/>
      <c r="U121" s="640"/>
      <c r="V121" s="642"/>
      <c r="W121" s="640"/>
      <c r="X121" s="642"/>
      <c r="Y121" s="640"/>
      <c r="Z121" s="642"/>
      <c r="AA121" s="640"/>
      <c r="AB121" s="642"/>
      <c r="AC121" s="640"/>
      <c r="AD121" s="642"/>
      <c r="AE121" s="640"/>
      <c r="AF121" s="642"/>
      <c r="AG121" s="640"/>
      <c r="AH121" s="642"/>
      <c r="AI121" s="640"/>
      <c r="AJ121" s="642"/>
      <c r="AK121" s="640"/>
      <c r="AL121" s="642"/>
      <c r="AM121" s="640"/>
      <c r="AN121" s="642"/>
      <c r="AO121" s="640"/>
      <c r="AP121" s="642"/>
      <c r="AQ121" s="640"/>
      <c r="AR121" s="642"/>
      <c r="AS121" s="640"/>
      <c r="AT121" s="642"/>
      <c r="AU121" s="640"/>
      <c r="AV121" s="642"/>
      <c r="AW121" s="640"/>
      <c r="AX121" s="642"/>
      <c r="AY121" s="640"/>
      <c r="AZ121" s="642"/>
      <c r="BA121" s="640"/>
      <c r="BB121" s="642"/>
      <c r="BC121" s="640"/>
      <c r="BD121" s="642"/>
      <c r="BE121" s="640"/>
      <c r="BF121" s="642"/>
      <c r="BG121" s="640"/>
      <c r="BH121" s="642"/>
      <c r="BI121" s="640"/>
      <c r="BJ121" s="642"/>
      <c r="BK121" s="640"/>
      <c r="BL121" s="642"/>
      <c r="BM121" s="640"/>
      <c r="BN121" s="642"/>
      <c r="BO121" s="640"/>
      <c r="BP121" s="642"/>
      <c r="BQ121" s="643">
        <f t="shared" si="6"/>
        <v>0</v>
      </c>
      <c r="BR121" s="644">
        <f t="shared" si="7"/>
        <v>0</v>
      </c>
      <c r="BS121" s="669">
        <f t="shared" si="8"/>
        <v>0</v>
      </c>
      <c r="BT121" s="644">
        <f t="shared" si="9"/>
        <v>0</v>
      </c>
      <c r="BU121" s="645">
        <f t="shared" si="10"/>
        <v>0</v>
      </c>
      <c r="BV121" s="338"/>
      <c r="BW121" s="338"/>
      <c r="BX121" s="338"/>
      <c r="BY121" s="338"/>
      <c r="BZ121" s="338"/>
      <c r="CA121" s="338"/>
    </row>
    <row r="122" ht="15.75" customHeight="1">
      <c r="A122" s="501"/>
      <c r="B122" s="737"/>
      <c r="C122" s="638">
        <f t="shared" ref="C122:D122" si="127">G122+I122+K122+M122+O122+Q122+S122+U122+W122+Y122+AA122+AC122+AE122+AG122+AI122+AK122+AM122+AO122+AQ122+AS122+AU122+AW122+AY122+BA122+BC122+BE122+BG122+BI122+BK122+BM122+BO122</f>
        <v>0</v>
      </c>
      <c r="D122" s="671">
        <f t="shared" si="127"/>
        <v>0</v>
      </c>
      <c r="E122" s="672">
        <f t="shared" si="5"/>
        <v>0</v>
      </c>
      <c r="F122" s="673"/>
      <c r="G122" s="640"/>
      <c r="H122" s="642"/>
      <c r="I122" s="640"/>
      <c r="J122" s="642"/>
      <c r="K122" s="640"/>
      <c r="L122" s="642"/>
      <c r="M122" s="640"/>
      <c r="N122" s="642"/>
      <c r="O122" s="640"/>
      <c r="P122" s="642"/>
      <c r="Q122" s="640"/>
      <c r="R122" s="642"/>
      <c r="S122" s="640"/>
      <c r="T122" s="642"/>
      <c r="U122" s="640"/>
      <c r="V122" s="642"/>
      <c r="W122" s="640"/>
      <c r="X122" s="642"/>
      <c r="Y122" s="640"/>
      <c r="Z122" s="642"/>
      <c r="AA122" s="640"/>
      <c r="AB122" s="642"/>
      <c r="AC122" s="640"/>
      <c r="AD122" s="642"/>
      <c r="AE122" s="640"/>
      <c r="AF122" s="642"/>
      <c r="AG122" s="640"/>
      <c r="AH122" s="642"/>
      <c r="AI122" s="640"/>
      <c r="AJ122" s="642"/>
      <c r="AK122" s="640"/>
      <c r="AL122" s="642"/>
      <c r="AM122" s="640"/>
      <c r="AN122" s="642"/>
      <c r="AO122" s="640"/>
      <c r="AP122" s="642"/>
      <c r="AQ122" s="640"/>
      <c r="AR122" s="642"/>
      <c r="AS122" s="640"/>
      <c r="AT122" s="642"/>
      <c r="AU122" s="640"/>
      <c r="AV122" s="642"/>
      <c r="AW122" s="640"/>
      <c r="AX122" s="642"/>
      <c r="AY122" s="640"/>
      <c r="AZ122" s="642"/>
      <c r="BA122" s="640"/>
      <c r="BB122" s="642"/>
      <c r="BC122" s="640"/>
      <c r="BD122" s="642"/>
      <c r="BE122" s="640"/>
      <c r="BF122" s="642"/>
      <c r="BG122" s="640"/>
      <c r="BH122" s="642"/>
      <c r="BI122" s="640"/>
      <c r="BJ122" s="642"/>
      <c r="BK122" s="640"/>
      <c r="BL122" s="642"/>
      <c r="BM122" s="640"/>
      <c r="BN122" s="642"/>
      <c r="BO122" s="640"/>
      <c r="BP122" s="642"/>
      <c r="BQ122" s="643">
        <f t="shared" si="6"/>
        <v>0</v>
      </c>
      <c r="BR122" s="644">
        <f t="shared" si="7"/>
        <v>0</v>
      </c>
      <c r="BS122" s="669">
        <f t="shared" si="8"/>
        <v>0</v>
      </c>
      <c r="BT122" s="644">
        <f t="shared" si="9"/>
        <v>0</v>
      </c>
      <c r="BU122" s="645">
        <f t="shared" si="10"/>
        <v>0</v>
      </c>
      <c r="BV122" s="338"/>
      <c r="BW122" s="338"/>
      <c r="BX122" s="338"/>
      <c r="BY122" s="338"/>
      <c r="BZ122" s="338"/>
      <c r="CA122" s="338"/>
    </row>
    <row r="123" ht="15.75" customHeight="1">
      <c r="A123" s="501"/>
      <c r="B123" s="737"/>
      <c r="C123" s="638">
        <f t="shared" ref="C123:D123" si="128">G123+I123+K123+M123+O123+Q123+S123+U123+W123+Y123+AA123+AC123+AE123+AG123+AI123+AK123+AM123+AO123+AQ123+AS123+AU123+AW123+AY123+BA123+BC123+BE123+BG123+BI123+BK123+BM123+BO123</f>
        <v>0</v>
      </c>
      <c r="D123" s="671">
        <f t="shared" si="128"/>
        <v>0</v>
      </c>
      <c r="E123" s="672">
        <f t="shared" si="5"/>
        <v>0</v>
      </c>
      <c r="F123" s="673"/>
      <c r="G123" s="640"/>
      <c r="H123" s="642"/>
      <c r="I123" s="640"/>
      <c r="J123" s="642"/>
      <c r="K123" s="640"/>
      <c r="L123" s="642"/>
      <c r="M123" s="640"/>
      <c r="N123" s="642"/>
      <c r="O123" s="640"/>
      <c r="P123" s="642"/>
      <c r="Q123" s="640"/>
      <c r="R123" s="642"/>
      <c r="S123" s="640"/>
      <c r="T123" s="642"/>
      <c r="U123" s="640"/>
      <c r="V123" s="642"/>
      <c r="W123" s="640"/>
      <c r="X123" s="642"/>
      <c r="Y123" s="640"/>
      <c r="Z123" s="642"/>
      <c r="AA123" s="640"/>
      <c r="AB123" s="642"/>
      <c r="AC123" s="640"/>
      <c r="AD123" s="642"/>
      <c r="AE123" s="640"/>
      <c r="AF123" s="642"/>
      <c r="AG123" s="640"/>
      <c r="AH123" s="642"/>
      <c r="AI123" s="640"/>
      <c r="AJ123" s="642"/>
      <c r="AK123" s="640"/>
      <c r="AL123" s="642"/>
      <c r="AM123" s="640"/>
      <c r="AN123" s="642"/>
      <c r="AO123" s="640"/>
      <c r="AP123" s="642"/>
      <c r="AQ123" s="640"/>
      <c r="AR123" s="642"/>
      <c r="AS123" s="640"/>
      <c r="AT123" s="642"/>
      <c r="AU123" s="640"/>
      <c r="AV123" s="642"/>
      <c r="AW123" s="640"/>
      <c r="AX123" s="642"/>
      <c r="AY123" s="640"/>
      <c r="AZ123" s="642"/>
      <c r="BA123" s="640"/>
      <c r="BB123" s="642"/>
      <c r="BC123" s="640"/>
      <c r="BD123" s="642"/>
      <c r="BE123" s="640"/>
      <c r="BF123" s="642"/>
      <c r="BG123" s="640"/>
      <c r="BH123" s="642"/>
      <c r="BI123" s="640"/>
      <c r="BJ123" s="642"/>
      <c r="BK123" s="640"/>
      <c r="BL123" s="642"/>
      <c r="BM123" s="640"/>
      <c r="BN123" s="642"/>
      <c r="BO123" s="640"/>
      <c r="BP123" s="642"/>
      <c r="BQ123" s="643">
        <f t="shared" si="6"/>
        <v>0</v>
      </c>
      <c r="BR123" s="644">
        <f t="shared" si="7"/>
        <v>0</v>
      </c>
      <c r="BS123" s="669">
        <f t="shared" si="8"/>
        <v>0</v>
      </c>
      <c r="BT123" s="644">
        <f t="shared" si="9"/>
        <v>0</v>
      </c>
      <c r="BU123" s="645">
        <f t="shared" si="10"/>
        <v>0</v>
      </c>
      <c r="BV123" s="338"/>
      <c r="BW123" s="338"/>
      <c r="BX123" s="338"/>
      <c r="BY123" s="338"/>
      <c r="BZ123" s="338"/>
      <c r="CA123" s="338"/>
    </row>
    <row r="124" ht="15.75" customHeight="1">
      <c r="A124" s="501"/>
      <c r="B124" s="737"/>
      <c r="C124" s="638">
        <f t="shared" ref="C124:D124" si="129">G124+I124+K124+M124+O124+Q124+S124+U124+W124+Y124+AA124+AC124+AE124+AG124+AI124+AK124+AM124+AO124+AQ124+AS124+AU124+AW124+AY124+BA124+BC124+BE124+BG124+BI124+BK124+BM124+BO124</f>
        <v>0</v>
      </c>
      <c r="D124" s="671">
        <f t="shared" si="129"/>
        <v>0</v>
      </c>
      <c r="E124" s="672">
        <f t="shared" si="5"/>
        <v>0</v>
      </c>
      <c r="F124" s="673"/>
      <c r="G124" s="640"/>
      <c r="H124" s="642"/>
      <c r="I124" s="640"/>
      <c r="J124" s="642"/>
      <c r="K124" s="640"/>
      <c r="L124" s="642"/>
      <c r="M124" s="640"/>
      <c r="N124" s="642"/>
      <c r="O124" s="640"/>
      <c r="P124" s="642"/>
      <c r="Q124" s="640"/>
      <c r="R124" s="642"/>
      <c r="S124" s="640"/>
      <c r="T124" s="642"/>
      <c r="U124" s="640"/>
      <c r="V124" s="642"/>
      <c r="W124" s="640"/>
      <c r="X124" s="642"/>
      <c r="Y124" s="640"/>
      <c r="Z124" s="642"/>
      <c r="AA124" s="640"/>
      <c r="AB124" s="642"/>
      <c r="AC124" s="640"/>
      <c r="AD124" s="642"/>
      <c r="AE124" s="640"/>
      <c r="AF124" s="642"/>
      <c r="AG124" s="640"/>
      <c r="AH124" s="642"/>
      <c r="AI124" s="640"/>
      <c r="AJ124" s="642"/>
      <c r="AK124" s="640"/>
      <c r="AL124" s="642"/>
      <c r="AM124" s="640"/>
      <c r="AN124" s="642"/>
      <c r="AO124" s="640"/>
      <c r="AP124" s="642"/>
      <c r="AQ124" s="640"/>
      <c r="AR124" s="642"/>
      <c r="AS124" s="640"/>
      <c r="AT124" s="642"/>
      <c r="AU124" s="640"/>
      <c r="AV124" s="642"/>
      <c r="AW124" s="640"/>
      <c r="AX124" s="642"/>
      <c r="AY124" s="640"/>
      <c r="AZ124" s="642"/>
      <c r="BA124" s="640"/>
      <c r="BB124" s="642"/>
      <c r="BC124" s="640"/>
      <c r="BD124" s="642"/>
      <c r="BE124" s="640"/>
      <c r="BF124" s="642"/>
      <c r="BG124" s="640"/>
      <c r="BH124" s="642"/>
      <c r="BI124" s="640"/>
      <c r="BJ124" s="642"/>
      <c r="BK124" s="640"/>
      <c r="BL124" s="642"/>
      <c r="BM124" s="640"/>
      <c r="BN124" s="642"/>
      <c r="BO124" s="640"/>
      <c r="BP124" s="642"/>
      <c r="BQ124" s="643">
        <f t="shared" si="6"/>
        <v>0</v>
      </c>
      <c r="BR124" s="644">
        <f t="shared" si="7"/>
        <v>0</v>
      </c>
      <c r="BS124" s="669">
        <f t="shared" si="8"/>
        <v>0</v>
      </c>
      <c r="BT124" s="644">
        <f t="shared" si="9"/>
        <v>0</v>
      </c>
      <c r="BU124" s="645">
        <f t="shared" si="10"/>
        <v>0</v>
      </c>
      <c r="BV124" s="338"/>
      <c r="BW124" s="338"/>
      <c r="BX124" s="338"/>
      <c r="BY124" s="338"/>
      <c r="BZ124" s="338"/>
      <c r="CA124" s="338"/>
    </row>
    <row r="125" ht="15.75" customHeight="1">
      <c r="A125" s="501"/>
      <c r="B125" s="737"/>
      <c r="C125" s="638">
        <f t="shared" ref="C125:D125" si="130">G125+I125+K125+M125+O125+Q125+S125+U125+W125+Y125+AA125+AC125+AE125+AG125+AI125+AK125+AM125+AO125+AQ125+AS125+AU125+AW125+AY125+BA125+BC125+BE125+BG125+BI125+BK125+BM125+BO125</f>
        <v>0</v>
      </c>
      <c r="D125" s="671">
        <f t="shared" si="130"/>
        <v>0</v>
      </c>
      <c r="E125" s="672">
        <f t="shared" si="5"/>
        <v>0</v>
      </c>
      <c r="F125" s="673"/>
      <c r="G125" s="640"/>
      <c r="H125" s="642"/>
      <c r="I125" s="640"/>
      <c r="J125" s="642"/>
      <c r="K125" s="640"/>
      <c r="L125" s="642"/>
      <c r="M125" s="640"/>
      <c r="N125" s="642"/>
      <c r="O125" s="640"/>
      <c r="P125" s="642"/>
      <c r="Q125" s="640"/>
      <c r="R125" s="642"/>
      <c r="S125" s="640"/>
      <c r="T125" s="642"/>
      <c r="U125" s="640"/>
      <c r="V125" s="642"/>
      <c r="W125" s="640"/>
      <c r="X125" s="642"/>
      <c r="Y125" s="640"/>
      <c r="Z125" s="642"/>
      <c r="AA125" s="640"/>
      <c r="AB125" s="642"/>
      <c r="AC125" s="640"/>
      <c r="AD125" s="642"/>
      <c r="AE125" s="640"/>
      <c r="AF125" s="642"/>
      <c r="AG125" s="640"/>
      <c r="AH125" s="642"/>
      <c r="AI125" s="640"/>
      <c r="AJ125" s="642"/>
      <c r="AK125" s="640"/>
      <c r="AL125" s="642"/>
      <c r="AM125" s="640"/>
      <c r="AN125" s="642"/>
      <c r="AO125" s="640"/>
      <c r="AP125" s="642"/>
      <c r="AQ125" s="640"/>
      <c r="AR125" s="642"/>
      <c r="AS125" s="640"/>
      <c r="AT125" s="642"/>
      <c r="AU125" s="640"/>
      <c r="AV125" s="642"/>
      <c r="AW125" s="640"/>
      <c r="AX125" s="642"/>
      <c r="AY125" s="640"/>
      <c r="AZ125" s="642"/>
      <c r="BA125" s="640"/>
      <c r="BB125" s="642"/>
      <c r="BC125" s="640"/>
      <c r="BD125" s="642"/>
      <c r="BE125" s="640"/>
      <c r="BF125" s="642"/>
      <c r="BG125" s="640"/>
      <c r="BH125" s="642"/>
      <c r="BI125" s="640"/>
      <c r="BJ125" s="642"/>
      <c r="BK125" s="640"/>
      <c r="BL125" s="642"/>
      <c r="BM125" s="640"/>
      <c r="BN125" s="642"/>
      <c r="BO125" s="640"/>
      <c r="BP125" s="642"/>
      <c r="BQ125" s="643">
        <f t="shared" si="6"/>
        <v>0</v>
      </c>
      <c r="BR125" s="644">
        <f t="shared" si="7"/>
        <v>0</v>
      </c>
      <c r="BS125" s="669">
        <f t="shared" si="8"/>
        <v>0</v>
      </c>
      <c r="BT125" s="644">
        <f t="shared" si="9"/>
        <v>0</v>
      </c>
      <c r="BU125" s="645">
        <f t="shared" si="10"/>
        <v>0</v>
      </c>
      <c r="BV125" s="338"/>
      <c r="BW125" s="338"/>
      <c r="BX125" s="338"/>
      <c r="BY125" s="338"/>
      <c r="BZ125" s="338"/>
      <c r="CA125" s="338"/>
    </row>
    <row r="126" ht="15.75" customHeight="1">
      <c r="A126" s="501"/>
      <c r="B126" s="737"/>
      <c r="C126" s="638">
        <f t="shared" ref="C126:D126" si="131">G126+I126+K126+M126+O126+Q126+S126+U126+W126+Y126+AA126+AC126+AE126+AG126+AI126+AK126+AM126+AO126+AQ126+AS126+AU126+AW126+AY126+BA126+BC126+BE126+BG126+BI126+BK126+BM126+BO126</f>
        <v>0</v>
      </c>
      <c r="D126" s="671">
        <f t="shared" si="131"/>
        <v>0</v>
      </c>
      <c r="E126" s="672">
        <f t="shared" si="5"/>
        <v>0</v>
      </c>
      <c r="F126" s="673"/>
      <c r="G126" s="640"/>
      <c r="H126" s="642"/>
      <c r="I126" s="640"/>
      <c r="J126" s="642"/>
      <c r="K126" s="640"/>
      <c r="L126" s="642"/>
      <c r="M126" s="640"/>
      <c r="N126" s="642"/>
      <c r="O126" s="640"/>
      <c r="P126" s="642"/>
      <c r="Q126" s="640"/>
      <c r="R126" s="642"/>
      <c r="S126" s="640"/>
      <c r="T126" s="642"/>
      <c r="U126" s="640"/>
      <c r="V126" s="642"/>
      <c r="W126" s="640"/>
      <c r="X126" s="642"/>
      <c r="Y126" s="640"/>
      <c r="Z126" s="642"/>
      <c r="AA126" s="640"/>
      <c r="AB126" s="642"/>
      <c r="AC126" s="640"/>
      <c r="AD126" s="642"/>
      <c r="AE126" s="640"/>
      <c r="AF126" s="642"/>
      <c r="AG126" s="640"/>
      <c r="AH126" s="642"/>
      <c r="AI126" s="640"/>
      <c r="AJ126" s="642"/>
      <c r="AK126" s="640"/>
      <c r="AL126" s="642"/>
      <c r="AM126" s="640"/>
      <c r="AN126" s="642"/>
      <c r="AO126" s="640"/>
      <c r="AP126" s="642"/>
      <c r="AQ126" s="640"/>
      <c r="AR126" s="642"/>
      <c r="AS126" s="640"/>
      <c r="AT126" s="642"/>
      <c r="AU126" s="640"/>
      <c r="AV126" s="642"/>
      <c r="AW126" s="640"/>
      <c r="AX126" s="642"/>
      <c r="AY126" s="640"/>
      <c r="AZ126" s="642"/>
      <c r="BA126" s="640"/>
      <c r="BB126" s="642"/>
      <c r="BC126" s="640"/>
      <c r="BD126" s="642"/>
      <c r="BE126" s="640"/>
      <c r="BF126" s="642"/>
      <c r="BG126" s="640"/>
      <c r="BH126" s="642"/>
      <c r="BI126" s="640"/>
      <c r="BJ126" s="642"/>
      <c r="BK126" s="640"/>
      <c r="BL126" s="642"/>
      <c r="BM126" s="640"/>
      <c r="BN126" s="642"/>
      <c r="BO126" s="640"/>
      <c r="BP126" s="642"/>
      <c r="BQ126" s="643">
        <f t="shared" si="6"/>
        <v>0</v>
      </c>
      <c r="BR126" s="644">
        <f t="shared" si="7"/>
        <v>0</v>
      </c>
      <c r="BS126" s="669">
        <f t="shared" si="8"/>
        <v>0</v>
      </c>
      <c r="BT126" s="644">
        <f t="shared" si="9"/>
        <v>0</v>
      </c>
      <c r="BU126" s="645">
        <f t="shared" si="10"/>
        <v>0</v>
      </c>
      <c r="BV126" s="338"/>
      <c r="BW126" s="338"/>
      <c r="BX126" s="338"/>
      <c r="BY126" s="338"/>
      <c r="BZ126" s="338"/>
      <c r="CA126" s="338"/>
    </row>
    <row r="127" ht="15.75" customHeight="1">
      <c r="A127" s="501"/>
      <c r="B127" s="737"/>
      <c r="C127" s="638">
        <f t="shared" ref="C127:D127" si="132">G127+I127+K127+M127+O127+Q127+S127+U127+W127+Y127+AA127+AC127+AE127+AG127+AI127+AK127+AM127+AO127+AQ127+AS127+AU127+AW127+AY127+BA127+BC127+BE127+BG127+BI127+BK127+BM127+BO127</f>
        <v>0</v>
      </c>
      <c r="D127" s="671">
        <f t="shared" si="132"/>
        <v>0</v>
      </c>
      <c r="E127" s="672">
        <f t="shared" si="5"/>
        <v>0</v>
      </c>
      <c r="F127" s="673"/>
      <c r="G127" s="640"/>
      <c r="H127" s="642"/>
      <c r="I127" s="640"/>
      <c r="J127" s="642"/>
      <c r="K127" s="640"/>
      <c r="L127" s="642"/>
      <c r="M127" s="640"/>
      <c r="N127" s="642"/>
      <c r="O127" s="640"/>
      <c r="P127" s="642"/>
      <c r="Q127" s="640"/>
      <c r="R127" s="642"/>
      <c r="S127" s="640"/>
      <c r="T127" s="642"/>
      <c r="U127" s="640"/>
      <c r="V127" s="642"/>
      <c r="W127" s="640"/>
      <c r="X127" s="642"/>
      <c r="Y127" s="640"/>
      <c r="Z127" s="642"/>
      <c r="AA127" s="640"/>
      <c r="AB127" s="642"/>
      <c r="AC127" s="640"/>
      <c r="AD127" s="642"/>
      <c r="AE127" s="640"/>
      <c r="AF127" s="642"/>
      <c r="AG127" s="640"/>
      <c r="AH127" s="642"/>
      <c r="AI127" s="640"/>
      <c r="AJ127" s="642"/>
      <c r="AK127" s="640"/>
      <c r="AL127" s="642"/>
      <c r="AM127" s="640"/>
      <c r="AN127" s="642"/>
      <c r="AO127" s="640"/>
      <c r="AP127" s="642"/>
      <c r="AQ127" s="640"/>
      <c r="AR127" s="642"/>
      <c r="AS127" s="640"/>
      <c r="AT127" s="642"/>
      <c r="AU127" s="640"/>
      <c r="AV127" s="642"/>
      <c r="AW127" s="640"/>
      <c r="AX127" s="642"/>
      <c r="AY127" s="640"/>
      <c r="AZ127" s="642"/>
      <c r="BA127" s="640"/>
      <c r="BB127" s="642"/>
      <c r="BC127" s="640"/>
      <c r="BD127" s="642"/>
      <c r="BE127" s="640"/>
      <c r="BF127" s="642"/>
      <c r="BG127" s="640"/>
      <c r="BH127" s="642"/>
      <c r="BI127" s="640"/>
      <c r="BJ127" s="642"/>
      <c r="BK127" s="640"/>
      <c r="BL127" s="642"/>
      <c r="BM127" s="640"/>
      <c r="BN127" s="642"/>
      <c r="BO127" s="640"/>
      <c r="BP127" s="642"/>
      <c r="BQ127" s="643">
        <f t="shared" si="6"/>
        <v>0</v>
      </c>
      <c r="BR127" s="644">
        <f t="shared" si="7"/>
        <v>0</v>
      </c>
      <c r="BS127" s="669">
        <f t="shared" si="8"/>
        <v>0</v>
      </c>
      <c r="BT127" s="644">
        <f t="shared" si="9"/>
        <v>0</v>
      </c>
      <c r="BU127" s="645">
        <f t="shared" si="10"/>
        <v>0</v>
      </c>
      <c r="BV127" s="338"/>
      <c r="BW127" s="338"/>
      <c r="BX127" s="338"/>
      <c r="BY127" s="338"/>
      <c r="BZ127" s="338"/>
      <c r="CA127" s="338"/>
    </row>
    <row r="128" ht="15.75" customHeight="1">
      <c r="A128" s="501"/>
      <c r="B128" s="737"/>
      <c r="C128" s="638">
        <f t="shared" ref="C128:D128" si="133">G128+I128+K128+M128+O128+Q128+S128+U128+W128+Y128+AA128+AC128+AE128+AG128+AI128+AK128+AM128+AO128+AQ128+AS128+AU128+AW128+AY128+BA128+BC128+BE128+BG128+BI128+BK128+BM128+BO128</f>
        <v>0</v>
      </c>
      <c r="D128" s="671">
        <f t="shared" si="133"/>
        <v>0</v>
      </c>
      <c r="E128" s="672">
        <f t="shared" si="5"/>
        <v>0</v>
      </c>
      <c r="F128" s="673"/>
      <c r="G128" s="640"/>
      <c r="H128" s="642"/>
      <c r="I128" s="640"/>
      <c r="J128" s="642"/>
      <c r="K128" s="640"/>
      <c r="L128" s="642"/>
      <c r="M128" s="640"/>
      <c r="N128" s="642"/>
      <c r="O128" s="640"/>
      <c r="P128" s="642"/>
      <c r="Q128" s="640"/>
      <c r="R128" s="642"/>
      <c r="S128" s="640"/>
      <c r="T128" s="642"/>
      <c r="U128" s="640"/>
      <c r="V128" s="642"/>
      <c r="W128" s="640"/>
      <c r="X128" s="642"/>
      <c r="Y128" s="640"/>
      <c r="Z128" s="642"/>
      <c r="AA128" s="640"/>
      <c r="AB128" s="642"/>
      <c r="AC128" s="640"/>
      <c r="AD128" s="642"/>
      <c r="AE128" s="640"/>
      <c r="AF128" s="642"/>
      <c r="AG128" s="640"/>
      <c r="AH128" s="642"/>
      <c r="AI128" s="640"/>
      <c r="AJ128" s="642"/>
      <c r="AK128" s="640"/>
      <c r="AL128" s="642"/>
      <c r="AM128" s="640"/>
      <c r="AN128" s="642"/>
      <c r="AO128" s="640"/>
      <c r="AP128" s="642"/>
      <c r="AQ128" s="640"/>
      <c r="AR128" s="642"/>
      <c r="AS128" s="640"/>
      <c r="AT128" s="642"/>
      <c r="AU128" s="640"/>
      <c r="AV128" s="642"/>
      <c r="AW128" s="640"/>
      <c r="AX128" s="642"/>
      <c r="AY128" s="640"/>
      <c r="AZ128" s="642"/>
      <c r="BA128" s="640"/>
      <c r="BB128" s="642"/>
      <c r="BC128" s="640"/>
      <c r="BD128" s="642"/>
      <c r="BE128" s="640"/>
      <c r="BF128" s="642"/>
      <c r="BG128" s="640"/>
      <c r="BH128" s="642"/>
      <c r="BI128" s="640"/>
      <c r="BJ128" s="642"/>
      <c r="BK128" s="640"/>
      <c r="BL128" s="642"/>
      <c r="BM128" s="640"/>
      <c r="BN128" s="642"/>
      <c r="BO128" s="640"/>
      <c r="BP128" s="642"/>
      <c r="BQ128" s="643">
        <f t="shared" si="6"/>
        <v>0</v>
      </c>
      <c r="BR128" s="644">
        <f t="shared" si="7"/>
        <v>0</v>
      </c>
      <c r="BS128" s="669">
        <f t="shared" si="8"/>
        <v>0</v>
      </c>
      <c r="BT128" s="644">
        <f t="shared" si="9"/>
        <v>0</v>
      </c>
      <c r="BU128" s="645">
        <f t="shared" si="10"/>
        <v>0</v>
      </c>
      <c r="BV128" s="338"/>
      <c r="BW128" s="338"/>
      <c r="BX128" s="338"/>
      <c r="BY128" s="338"/>
      <c r="BZ128" s="338"/>
      <c r="CA128" s="338"/>
    </row>
    <row r="129" ht="15.75" customHeight="1">
      <c r="A129" s="501"/>
      <c r="B129" s="737"/>
      <c r="C129" s="638">
        <f t="shared" ref="C129:D129" si="134">G129+I129+K129+M129+O129+Q129+S129+U129+W129+Y129+AA129+AC129+AE129+AG129+AI129+AK129+AM129+AO129+AQ129+AS129+AU129+AW129+AY129+BA129+BC129+BE129+BG129+BI129+BK129+BM129+BO129</f>
        <v>0</v>
      </c>
      <c r="D129" s="671">
        <f t="shared" si="134"/>
        <v>0</v>
      </c>
      <c r="E129" s="672">
        <f t="shared" si="5"/>
        <v>0</v>
      </c>
      <c r="F129" s="673"/>
      <c r="G129" s="640"/>
      <c r="H129" s="642"/>
      <c r="I129" s="640"/>
      <c r="J129" s="642"/>
      <c r="K129" s="640"/>
      <c r="L129" s="642"/>
      <c r="M129" s="640"/>
      <c r="N129" s="642"/>
      <c r="O129" s="640"/>
      <c r="P129" s="642"/>
      <c r="Q129" s="640"/>
      <c r="R129" s="642"/>
      <c r="S129" s="640"/>
      <c r="T129" s="642"/>
      <c r="U129" s="640"/>
      <c r="V129" s="642"/>
      <c r="W129" s="640"/>
      <c r="X129" s="642"/>
      <c r="Y129" s="640"/>
      <c r="Z129" s="642"/>
      <c r="AA129" s="640"/>
      <c r="AB129" s="642"/>
      <c r="AC129" s="640"/>
      <c r="AD129" s="642"/>
      <c r="AE129" s="640"/>
      <c r="AF129" s="642"/>
      <c r="AG129" s="640"/>
      <c r="AH129" s="642"/>
      <c r="AI129" s="640"/>
      <c r="AJ129" s="642"/>
      <c r="AK129" s="640"/>
      <c r="AL129" s="642"/>
      <c r="AM129" s="640"/>
      <c r="AN129" s="642"/>
      <c r="AO129" s="640"/>
      <c r="AP129" s="642"/>
      <c r="AQ129" s="640"/>
      <c r="AR129" s="642"/>
      <c r="AS129" s="640"/>
      <c r="AT129" s="642"/>
      <c r="AU129" s="640"/>
      <c r="AV129" s="642"/>
      <c r="AW129" s="640"/>
      <c r="AX129" s="642"/>
      <c r="AY129" s="640"/>
      <c r="AZ129" s="642"/>
      <c r="BA129" s="640"/>
      <c r="BB129" s="642"/>
      <c r="BC129" s="640"/>
      <c r="BD129" s="642"/>
      <c r="BE129" s="640"/>
      <c r="BF129" s="642"/>
      <c r="BG129" s="640"/>
      <c r="BH129" s="642"/>
      <c r="BI129" s="640"/>
      <c r="BJ129" s="642"/>
      <c r="BK129" s="640"/>
      <c r="BL129" s="642"/>
      <c r="BM129" s="640"/>
      <c r="BN129" s="642"/>
      <c r="BO129" s="640"/>
      <c r="BP129" s="642"/>
      <c r="BQ129" s="643">
        <f t="shared" si="6"/>
        <v>0</v>
      </c>
      <c r="BR129" s="644">
        <f t="shared" si="7"/>
        <v>0</v>
      </c>
      <c r="BS129" s="669">
        <f t="shared" si="8"/>
        <v>0</v>
      </c>
      <c r="BT129" s="644">
        <f t="shared" si="9"/>
        <v>0</v>
      </c>
      <c r="BU129" s="645">
        <f t="shared" si="10"/>
        <v>0</v>
      </c>
      <c r="BV129" s="338"/>
      <c r="BW129" s="338"/>
      <c r="BX129" s="338"/>
      <c r="BY129" s="338"/>
      <c r="BZ129" s="338"/>
      <c r="CA129" s="338"/>
    </row>
    <row r="130" ht="15.75" customHeight="1">
      <c r="A130" s="501"/>
      <c r="B130" s="737"/>
      <c r="C130" s="638">
        <f t="shared" ref="C130:D130" si="135">G130+I130+K130+M130+O130+Q130+S130+U130+W130+Y130+AA130+AC130+AE130+AG130+AI130+AK130+AM130+AO130+AQ130+AS130+AU130+AW130+AY130+BA130+BC130+BE130+BG130+BI130+BK130+BM130+BO130</f>
        <v>0</v>
      </c>
      <c r="D130" s="671">
        <f t="shared" si="135"/>
        <v>0</v>
      </c>
      <c r="E130" s="672">
        <f t="shared" si="5"/>
        <v>0</v>
      </c>
      <c r="F130" s="673"/>
      <c r="G130" s="640"/>
      <c r="H130" s="642"/>
      <c r="I130" s="640"/>
      <c r="J130" s="642"/>
      <c r="K130" s="640"/>
      <c r="L130" s="642"/>
      <c r="M130" s="640"/>
      <c r="N130" s="642"/>
      <c r="O130" s="640"/>
      <c r="P130" s="642"/>
      <c r="Q130" s="640"/>
      <c r="R130" s="642"/>
      <c r="S130" s="640"/>
      <c r="T130" s="642"/>
      <c r="U130" s="640"/>
      <c r="V130" s="642"/>
      <c r="W130" s="640"/>
      <c r="X130" s="642"/>
      <c r="Y130" s="640"/>
      <c r="Z130" s="642"/>
      <c r="AA130" s="640"/>
      <c r="AB130" s="642"/>
      <c r="AC130" s="640"/>
      <c r="AD130" s="642"/>
      <c r="AE130" s="640"/>
      <c r="AF130" s="642"/>
      <c r="AG130" s="640"/>
      <c r="AH130" s="642"/>
      <c r="AI130" s="640"/>
      <c r="AJ130" s="642"/>
      <c r="AK130" s="640"/>
      <c r="AL130" s="642"/>
      <c r="AM130" s="640"/>
      <c r="AN130" s="642"/>
      <c r="AO130" s="640"/>
      <c r="AP130" s="642"/>
      <c r="AQ130" s="640"/>
      <c r="AR130" s="642"/>
      <c r="AS130" s="640"/>
      <c r="AT130" s="642"/>
      <c r="AU130" s="640"/>
      <c r="AV130" s="642"/>
      <c r="AW130" s="640"/>
      <c r="AX130" s="642"/>
      <c r="AY130" s="640"/>
      <c r="AZ130" s="642"/>
      <c r="BA130" s="640"/>
      <c r="BB130" s="642"/>
      <c r="BC130" s="640"/>
      <c r="BD130" s="642"/>
      <c r="BE130" s="640"/>
      <c r="BF130" s="642"/>
      <c r="BG130" s="640"/>
      <c r="BH130" s="642"/>
      <c r="BI130" s="640"/>
      <c r="BJ130" s="642"/>
      <c r="BK130" s="640"/>
      <c r="BL130" s="642"/>
      <c r="BM130" s="640"/>
      <c r="BN130" s="642"/>
      <c r="BO130" s="640"/>
      <c r="BP130" s="642"/>
      <c r="BQ130" s="643">
        <f t="shared" si="6"/>
        <v>0</v>
      </c>
      <c r="BR130" s="644">
        <f t="shared" si="7"/>
        <v>0</v>
      </c>
      <c r="BS130" s="669">
        <f t="shared" si="8"/>
        <v>0</v>
      </c>
      <c r="BT130" s="644">
        <f t="shared" si="9"/>
        <v>0</v>
      </c>
      <c r="BU130" s="645">
        <f t="shared" si="10"/>
        <v>0</v>
      </c>
      <c r="BV130" s="338"/>
      <c r="BW130" s="338"/>
      <c r="BX130" s="338"/>
      <c r="BY130" s="338"/>
      <c r="BZ130" s="338"/>
      <c r="CA130" s="338"/>
    </row>
    <row r="131" ht="15.75" customHeight="1">
      <c r="A131" s="501"/>
      <c r="B131" s="737"/>
      <c r="C131" s="638">
        <f t="shared" ref="C131:D131" si="136">G131+I131+K131+M131+O131+Q131+S131+U131+W131+Y131+AA131+AC131+AE131+AG131+AI131+AK131+AM131+AO131+AQ131+AS131+AU131+AW131+AY131+BA131+BC131+BE131+BG131+BI131+BK131+BM131+BO131</f>
        <v>0</v>
      </c>
      <c r="D131" s="671">
        <f t="shared" si="136"/>
        <v>0</v>
      </c>
      <c r="E131" s="672">
        <f t="shared" si="5"/>
        <v>0</v>
      </c>
      <c r="F131" s="673"/>
      <c r="G131" s="640"/>
      <c r="H131" s="642"/>
      <c r="I131" s="640"/>
      <c r="J131" s="642"/>
      <c r="K131" s="640"/>
      <c r="L131" s="642"/>
      <c r="M131" s="640"/>
      <c r="N131" s="642"/>
      <c r="O131" s="640"/>
      <c r="P131" s="642"/>
      <c r="Q131" s="640"/>
      <c r="R131" s="642"/>
      <c r="S131" s="640"/>
      <c r="T131" s="642"/>
      <c r="U131" s="640"/>
      <c r="V131" s="642"/>
      <c r="W131" s="640"/>
      <c r="X131" s="642"/>
      <c r="Y131" s="640"/>
      <c r="Z131" s="642"/>
      <c r="AA131" s="640"/>
      <c r="AB131" s="642"/>
      <c r="AC131" s="640"/>
      <c r="AD131" s="642"/>
      <c r="AE131" s="640"/>
      <c r="AF131" s="642"/>
      <c r="AG131" s="640"/>
      <c r="AH131" s="642"/>
      <c r="AI131" s="640"/>
      <c r="AJ131" s="642"/>
      <c r="AK131" s="640"/>
      <c r="AL131" s="642"/>
      <c r="AM131" s="640"/>
      <c r="AN131" s="642"/>
      <c r="AO131" s="640"/>
      <c r="AP131" s="642"/>
      <c r="AQ131" s="640"/>
      <c r="AR131" s="642"/>
      <c r="AS131" s="640"/>
      <c r="AT131" s="642"/>
      <c r="AU131" s="640"/>
      <c r="AV131" s="642"/>
      <c r="AW131" s="640"/>
      <c r="AX131" s="642"/>
      <c r="AY131" s="640"/>
      <c r="AZ131" s="642"/>
      <c r="BA131" s="640"/>
      <c r="BB131" s="642"/>
      <c r="BC131" s="640"/>
      <c r="BD131" s="642"/>
      <c r="BE131" s="640"/>
      <c r="BF131" s="642"/>
      <c r="BG131" s="640"/>
      <c r="BH131" s="642"/>
      <c r="BI131" s="640"/>
      <c r="BJ131" s="642"/>
      <c r="BK131" s="640"/>
      <c r="BL131" s="642"/>
      <c r="BM131" s="640"/>
      <c r="BN131" s="642"/>
      <c r="BO131" s="640"/>
      <c r="BP131" s="642"/>
      <c r="BQ131" s="643"/>
      <c r="BR131" s="644">
        <f t="shared" si="7"/>
        <v>0</v>
      </c>
      <c r="BS131" s="669">
        <f t="shared" si="8"/>
        <v>0</v>
      </c>
      <c r="BT131" s="644">
        <f t="shared" si="9"/>
        <v>0</v>
      </c>
      <c r="BU131" s="645">
        <f t="shared" si="10"/>
        <v>0</v>
      </c>
      <c r="BV131" s="338"/>
      <c r="BW131" s="338"/>
      <c r="BX131" s="338"/>
      <c r="BY131" s="338"/>
      <c r="BZ131" s="338"/>
      <c r="CA131" s="338"/>
    </row>
    <row r="132" ht="15.75" customHeight="1">
      <c r="A132" s="501"/>
      <c r="B132" s="737"/>
      <c r="C132" s="638">
        <f t="shared" ref="C132:D132" si="137">G132+I132+K132+M132+O132+Q132+S132+U132+W132+Y132+AA132+AC132+AE132+AG132+AI132+AK132+AM132+AO132+AQ132+AS132+AU132+AW132+AY132+BA132+BC132+BE132+BG132+BI132+BK132+BM132+BO132</f>
        <v>0</v>
      </c>
      <c r="D132" s="671">
        <f t="shared" si="137"/>
        <v>0</v>
      </c>
      <c r="E132" s="672">
        <f t="shared" si="5"/>
        <v>0</v>
      </c>
      <c r="F132" s="418"/>
      <c r="G132" s="640"/>
      <c r="H132" s="642"/>
      <c r="I132" s="640"/>
      <c r="J132" s="642"/>
      <c r="K132" s="640"/>
      <c r="L132" s="642"/>
      <c r="M132" s="640"/>
      <c r="N132" s="642"/>
      <c r="O132" s="640"/>
      <c r="P132" s="642"/>
      <c r="Q132" s="640"/>
      <c r="R132" s="642"/>
      <c r="S132" s="640"/>
      <c r="T132" s="642"/>
      <c r="U132" s="640"/>
      <c r="V132" s="642"/>
      <c r="W132" s="640"/>
      <c r="X132" s="642"/>
      <c r="Y132" s="640"/>
      <c r="Z132" s="642"/>
      <c r="AA132" s="640"/>
      <c r="AB132" s="642"/>
      <c r="AC132" s="640"/>
      <c r="AD132" s="642"/>
      <c r="AE132" s="640"/>
      <c r="AF132" s="642"/>
      <c r="AG132" s="640"/>
      <c r="AH132" s="642"/>
      <c r="AI132" s="640"/>
      <c r="AJ132" s="642"/>
      <c r="AK132" s="640"/>
      <c r="AL132" s="642"/>
      <c r="AM132" s="640"/>
      <c r="AN132" s="642"/>
      <c r="AO132" s="640"/>
      <c r="AP132" s="642"/>
      <c r="AQ132" s="640"/>
      <c r="AR132" s="642"/>
      <c r="AS132" s="640"/>
      <c r="AT132" s="642"/>
      <c r="AU132" s="640"/>
      <c r="AV132" s="642"/>
      <c r="AW132" s="640"/>
      <c r="AX132" s="642"/>
      <c r="AY132" s="640"/>
      <c r="AZ132" s="642"/>
      <c r="BA132" s="640"/>
      <c r="BB132" s="642"/>
      <c r="BC132" s="640"/>
      <c r="BD132" s="642"/>
      <c r="BE132" s="640"/>
      <c r="BF132" s="642"/>
      <c r="BG132" s="640"/>
      <c r="BH132" s="642"/>
      <c r="BI132" s="640"/>
      <c r="BJ132" s="642"/>
      <c r="BK132" s="640"/>
      <c r="BL132" s="642"/>
      <c r="BM132" s="640"/>
      <c r="BN132" s="642"/>
      <c r="BO132" s="640"/>
      <c r="BP132" s="642"/>
      <c r="BQ132" s="643"/>
      <c r="BR132" s="644">
        <f t="shared" si="7"/>
        <v>0</v>
      </c>
      <c r="BS132" s="669">
        <f t="shared" si="8"/>
        <v>0</v>
      </c>
      <c r="BT132" s="644">
        <f t="shared" si="9"/>
        <v>0</v>
      </c>
      <c r="BU132" s="645">
        <f t="shared" si="10"/>
        <v>0</v>
      </c>
      <c r="BV132" s="338"/>
      <c r="BW132" s="338"/>
      <c r="BX132" s="338"/>
      <c r="BY132" s="338"/>
      <c r="BZ132" s="338"/>
      <c r="CA132" s="338"/>
    </row>
    <row r="133" ht="15.75" customHeight="1">
      <c r="A133" s="501"/>
      <c r="B133" s="737"/>
      <c r="C133" s="638">
        <f t="shared" ref="C133:D133" si="138">G133+I133+K133+M133+O133+Q133+S133+U133+W133+Y133+AA133+AC133+AE133+AG133+AI133+AK133+AM133+AO133+AQ133+AS133+AU133+AW133+AY133+BA133+BC133+BE133+BG133+BI133+BK133+BM133+BO133</f>
        <v>0</v>
      </c>
      <c r="D133" s="671">
        <f t="shared" si="138"/>
        <v>0</v>
      </c>
      <c r="E133" s="672">
        <f t="shared" si="5"/>
        <v>0</v>
      </c>
      <c r="F133" s="418"/>
      <c r="G133" s="640"/>
      <c r="H133" s="642"/>
      <c r="I133" s="640"/>
      <c r="J133" s="642"/>
      <c r="K133" s="640"/>
      <c r="L133" s="642"/>
      <c r="M133" s="640"/>
      <c r="N133" s="642"/>
      <c r="O133" s="640"/>
      <c r="P133" s="642"/>
      <c r="Q133" s="640"/>
      <c r="R133" s="642"/>
      <c r="S133" s="640"/>
      <c r="T133" s="642"/>
      <c r="U133" s="640"/>
      <c r="V133" s="642"/>
      <c r="W133" s="640"/>
      <c r="X133" s="642"/>
      <c r="Y133" s="640"/>
      <c r="Z133" s="642"/>
      <c r="AA133" s="640"/>
      <c r="AB133" s="642"/>
      <c r="AC133" s="640"/>
      <c r="AD133" s="642"/>
      <c r="AE133" s="640"/>
      <c r="AF133" s="642"/>
      <c r="AG133" s="640"/>
      <c r="AH133" s="642"/>
      <c r="AI133" s="640"/>
      <c r="AJ133" s="642"/>
      <c r="AK133" s="640"/>
      <c r="AL133" s="642"/>
      <c r="AM133" s="640"/>
      <c r="AN133" s="642"/>
      <c r="AO133" s="640"/>
      <c r="AP133" s="642"/>
      <c r="AQ133" s="640"/>
      <c r="AR133" s="642"/>
      <c r="AS133" s="640"/>
      <c r="AT133" s="642"/>
      <c r="AU133" s="640"/>
      <c r="AV133" s="642"/>
      <c r="AW133" s="640"/>
      <c r="AX133" s="642"/>
      <c r="AY133" s="640"/>
      <c r="AZ133" s="642"/>
      <c r="BA133" s="640"/>
      <c r="BB133" s="642"/>
      <c r="BC133" s="640"/>
      <c r="BD133" s="642"/>
      <c r="BE133" s="640"/>
      <c r="BF133" s="642"/>
      <c r="BG133" s="640"/>
      <c r="BH133" s="642"/>
      <c r="BI133" s="640"/>
      <c r="BJ133" s="642"/>
      <c r="BK133" s="640"/>
      <c r="BL133" s="642"/>
      <c r="BM133" s="640"/>
      <c r="BN133" s="642"/>
      <c r="BO133" s="640"/>
      <c r="BP133" s="642"/>
      <c r="BQ133" s="643"/>
      <c r="BR133" s="644">
        <f t="shared" si="7"/>
        <v>0</v>
      </c>
      <c r="BS133" s="669">
        <f t="shared" si="8"/>
        <v>0</v>
      </c>
      <c r="BT133" s="644">
        <f t="shared" si="9"/>
        <v>0</v>
      </c>
      <c r="BU133" s="645">
        <f t="shared" si="10"/>
        <v>0</v>
      </c>
      <c r="BV133" s="338"/>
      <c r="BW133" s="338"/>
      <c r="BX133" s="338"/>
      <c r="BY133" s="338"/>
      <c r="BZ133" s="338"/>
      <c r="CA133" s="338"/>
    </row>
    <row r="134" ht="15.75" customHeight="1">
      <c r="A134" s="501"/>
      <c r="B134" s="737"/>
      <c r="C134" s="638">
        <f t="shared" ref="C134:D134" si="139">G134+I134+K134+M134+O134+Q134+S134+U134+W134+Y134+AA134+AC134+AE134+AG134+AI134+AK134+AM134+AO134+AQ134+AS134+AU134+AW134+AY134+BA134+BC134+BE134+BG134+BI134+BK134+BM134+BO134</f>
        <v>0</v>
      </c>
      <c r="D134" s="671">
        <f t="shared" si="139"/>
        <v>0</v>
      </c>
      <c r="E134" s="672">
        <f t="shared" si="5"/>
        <v>0</v>
      </c>
      <c r="F134" s="810"/>
      <c r="G134" s="640"/>
      <c r="H134" s="642"/>
      <c r="I134" s="640"/>
      <c r="J134" s="642"/>
      <c r="K134" s="640"/>
      <c r="L134" s="642"/>
      <c r="M134" s="640"/>
      <c r="N134" s="642"/>
      <c r="O134" s="640"/>
      <c r="P134" s="642"/>
      <c r="Q134" s="640"/>
      <c r="R134" s="642"/>
      <c r="S134" s="640"/>
      <c r="T134" s="642"/>
      <c r="U134" s="640"/>
      <c r="V134" s="642"/>
      <c r="W134" s="640"/>
      <c r="X134" s="642"/>
      <c r="Y134" s="640"/>
      <c r="Z134" s="642"/>
      <c r="AA134" s="640"/>
      <c r="AB134" s="642"/>
      <c r="AC134" s="640"/>
      <c r="AD134" s="642"/>
      <c r="AE134" s="640"/>
      <c r="AF134" s="642"/>
      <c r="AG134" s="640"/>
      <c r="AH134" s="642"/>
      <c r="AI134" s="640"/>
      <c r="AJ134" s="642"/>
      <c r="AK134" s="640"/>
      <c r="AL134" s="642"/>
      <c r="AM134" s="640"/>
      <c r="AN134" s="642"/>
      <c r="AO134" s="640"/>
      <c r="AP134" s="642"/>
      <c r="AQ134" s="640"/>
      <c r="AR134" s="642"/>
      <c r="AS134" s="640"/>
      <c r="AT134" s="642"/>
      <c r="AU134" s="640"/>
      <c r="AV134" s="642"/>
      <c r="AW134" s="640"/>
      <c r="AX134" s="642"/>
      <c r="AY134" s="640"/>
      <c r="AZ134" s="642"/>
      <c r="BA134" s="640"/>
      <c r="BB134" s="642"/>
      <c r="BC134" s="640"/>
      <c r="BD134" s="642"/>
      <c r="BE134" s="640"/>
      <c r="BF134" s="642"/>
      <c r="BG134" s="640"/>
      <c r="BH134" s="642"/>
      <c r="BI134" s="640"/>
      <c r="BJ134" s="642"/>
      <c r="BK134" s="640"/>
      <c r="BL134" s="642"/>
      <c r="BM134" s="640"/>
      <c r="BN134" s="642"/>
      <c r="BO134" s="640"/>
      <c r="BP134" s="642"/>
      <c r="BQ134" s="643"/>
      <c r="BR134" s="644">
        <f t="shared" si="7"/>
        <v>0</v>
      </c>
      <c r="BS134" s="669">
        <f t="shared" si="8"/>
        <v>0</v>
      </c>
      <c r="BT134" s="644">
        <f t="shared" si="9"/>
        <v>0</v>
      </c>
      <c r="BU134" s="645">
        <f t="shared" si="10"/>
        <v>0</v>
      </c>
      <c r="BV134" s="338"/>
      <c r="BW134" s="338"/>
      <c r="BX134" s="338"/>
      <c r="BY134" s="338"/>
      <c r="BZ134" s="338"/>
      <c r="CA134" s="338"/>
    </row>
    <row r="135" ht="15.75" customHeight="1">
      <c r="A135" s="501"/>
      <c r="B135" s="737"/>
      <c r="C135" s="638">
        <f t="shared" ref="C135:D135" si="140">G135+I135+K135+M135+O135+Q135+S135+U135+W135+Y135+AA135+AC135+AE135+AG135+AI135+AK135+AM135+AO135+AQ135+AS135+AU135+AW135+AY135+BA135+BC135+BE135+BG135+BI135+BK135+BM135+BO135</f>
        <v>0</v>
      </c>
      <c r="D135" s="671">
        <f t="shared" si="140"/>
        <v>0</v>
      </c>
      <c r="E135" s="672">
        <f t="shared" si="5"/>
        <v>0</v>
      </c>
      <c r="F135" s="810"/>
      <c r="G135" s="640"/>
      <c r="H135" s="642"/>
      <c r="I135" s="640"/>
      <c r="J135" s="642"/>
      <c r="K135" s="640"/>
      <c r="L135" s="642"/>
      <c r="M135" s="640"/>
      <c r="N135" s="642"/>
      <c r="O135" s="640"/>
      <c r="P135" s="642"/>
      <c r="Q135" s="640"/>
      <c r="R135" s="642"/>
      <c r="S135" s="640"/>
      <c r="T135" s="642"/>
      <c r="U135" s="640"/>
      <c r="V135" s="642"/>
      <c r="W135" s="640"/>
      <c r="X135" s="642"/>
      <c r="Y135" s="640"/>
      <c r="Z135" s="642"/>
      <c r="AA135" s="640"/>
      <c r="AB135" s="642"/>
      <c r="AC135" s="640"/>
      <c r="AD135" s="642"/>
      <c r="AE135" s="640"/>
      <c r="AF135" s="642"/>
      <c r="AG135" s="640"/>
      <c r="AH135" s="642"/>
      <c r="AI135" s="640"/>
      <c r="AJ135" s="642"/>
      <c r="AK135" s="640"/>
      <c r="AL135" s="642"/>
      <c r="AM135" s="640"/>
      <c r="AN135" s="642"/>
      <c r="AO135" s="640"/>
      <c r="AP135" s="642"/>
      <c r="AQ135" s="640"/>
      <c r="AR135" s="642"/>
      <c r="AS135" s="640"/>
      <c r="AT135" s="642"/>
      <c r="AU135" s="640"/>
      <c r="AV135" s="642"/>
      <c r="AW135" s="640"/>
      <c r="AX135" s="642"/>
      <c r="AY135" s="640"/>
      <c r="AZ135" s="642"/>
      <c r="BA135" s="640"/>
      <c r="BB135" s="642"/>
      <c r="BC135" s="640"/>
      <c r="BD135" s="642"/>
      <c r="BE135" s="640"/>
      <c r="BF135" s="642"/>
      <c r="BG135" s="640"/>
      <c r="BH135" s="642"/>
      <c r="BI135" s="640"/>
      <c r="BJ135" s="642"/>
      <c r="BK135" s="640"/>
      <c r="BL135" s="642"/>
      <c r="BM135" s="640"/>
      <c r="BN135" s="642"/>
      <c r="BO135" s="640"/>
      <c r="BP135" s="642"/>
      <c r="BQ135" s="643"/>
      <c r="BR135" s="644">
        <f t="shared" si="7"/>
        <v>0</v>
      </c>
      <c r="BS135" s="669">
        <f t="shared" si="8"/>
        <v>0</v>
      </c>
      <c r="BT135" s="644">
        <f t="shared" si="9"/>
        <v>0</v>
      </c>
      <c r="BU135" s="645">
        <f t="shared" si="10"/>
        <v>0</v>
      </c>
      <c r="BV135" s="338"/>
      <c r="BW135" s="338"/>
      <c r="BX135" s="338"/>
      <c r="BY135" s="338"/>
      <c r="BZ135" s="338"/>
      <c r="CA135" s="338"/>
    </row>
    <row r="136" ht="15.75" customHeight="1">
      <c r="A136" s="501"/>
      <c r="B136" s="737"/>
      <c r="C136" s="638">
        <f t="shared" ref="C136:D136" si="141">G136+I136+K136+M136+O136+Q136+S136+U136+W136+Y136+AA136+AC136+AE136+AG136+AI136+AK136+AM136+AO136+AQ136+AS136+AU136+AW136+AY136+BA136+BC136+BE136+BG136+BI136+BK136+BM136+BO136</f>
        <v>0</v>
      </c>
      <c r="D136" s="671">
        <f t="shared" si="141"/>
        <v>0</v>
      </c>
      <c r="E136" s="672">
        <f t="shared" si="5"/>
        <v>0</v>
      </c>
      <c r="F136" s="810"/>
      <c r="G136" s="640"/>
      <c r="H136" s="642"/>
      <c r="I136" s="640"/>
      <c r="J136" s="642"/>
      <c r="K136" s="640"/>
      <c r="L136" s="642"/>
      <c r="M136" s="640"/>
      <c r="N136" s="642"/>
      <c r="O136" s="640"/>
      <c r="P136" s="642"/>
      <c r="Q136" s="640"/>
      <c r="R136" s="642"/>
      <c r="S136" s="640"/>
      <c r="T136" s="642"/>
      <c r="U136" s="640"/>
      <c r="V136" s="642"/>
      <c r="W136" s="640"/>
      <c r="X136" s="642"/>
      <c r="Y136" s="640"/>
      <c r="Z136" s="642"/>
      <c r="AA136" s="640"/>
      <c r="AB136" s="642"/>
      <c r="AC136" s="640"/>
      <c r="AD136" s="642"/>
      <c r="AE136" s="640"/>
      <c r="AF136" s="642"/>
      <c r="AG136" s="640"/>
      <c r="AH136" s="642"/>
      <c r="AI136" s="640"/>
      <c r="AJ136" s="642"/>
      <c r="AK136" s="640"/>
      <c r="AL136" s="642"/>
      <c r="AM136" s="640"/>
      <c r="AN136" s="642"/>
      <c r="AO136" s="640"/>
      <c r="AP136" s="642"/>
      <c r="AQ136" s="640"/>
      <c r="AR136" s="642"/>
      <c r="AS136" s="640"/>
      <c r="AT136" s="642"/>
      <c r="AU136" s="640"/>
      <c r="AV136" s="642"/>
      <c r="AW136" s="640"/>
      <c r="AX136" s="642"/>
      <c r="AY136" s="640"/>
      <c r="AZ136" s="642"/>
      <c r="BA136" s="640"/>
      <c r="BB136" s="642"/>
      <c r="BC136" s="640"/>
      <c r="BD136" s="642"/>
      <c r="BE136" s="640"/>
      <c r="BF136" s="642"/>
      <c r="BG136" s="640"/>
      <c r="BH136" s="642"/>
      <c r="BI136" s="640"/>
      <c r="BJ136" s="642"/>
      <c r="BK136" s="640"/>
      <c r="BL136" s="642"/>
      <c r="BM136" s="640"/>
      <c r="BN136" s="642"/>
      <c r="BO136" s="640"/>
      <c r="BP136" s="642"/>
      <c r="BQ136" s="643"/>
      <c r="BR136" s="644">
        <f t="shared" si="7"/>
        <v>0</v>
      </c>
      <c r="BS136" s="669">
        <f t="shared" si="8"/>
        <v>0</v>
      </c>
      <c r="BT136" s="644">
        <f t="shared" si="9"/>
        <v>0</v>
      </c>
      <c r="BU136" s="645">
        <f t="shared" si="10"/>
        <v>0</v>
      </c>
      <c r="BV136" s="338"/>
      <c r="BW136" s="338"/>
      <c r="BX136" s="338"/>
      <c r="BY136" s="338"/>
      <c r="BZ136" s="338"/>
      <c r="CA136" s="338"/>
    </row>
    <row r="137" ht="15.75" customHeight="1">
      <c r="A137" s="501"/>
      <c r="B137" s="737"/>
      <c r="C137" s="638">
        <f t="shared" ref="C137:D137" si="142">G137+I137+K137+M137+O137+Q137+S137+U137+W137+Y137+AA137+AC137+AE137+AG137+AI137+AK137+AM137+AO137+AQ137+AS137+AU137+AW137+AY137+BA137+BC137+BE137+BG137+BI137+BK137+BM137+BO137</f>
        <v>0</v>
      </c>
      <c r="D137" s="671">
        <f t="shared" si="142"/>
        <v>0</v>
      </c>
      <c r="E137" s="672">
        <f t="shared" si="5"/>
        <v>0</v>
      </c>
      <c r="F137" s="810"/>
      <c r="G137" s="640"/>
      <c r="H137" s="642"/>
      <c r="I137" s="640"/>
      <c r="J137" s="642"/>
      <c r="K137" s="640"/>
      <c r="L137" s="642"/>
      <c r="M137" s="640"/>
      <c r="N137" s="642"/>
      <c r="O137" s="640"/>
      <c r="P137" s="642"/>
      <c r="Q137" s="640"/>
      <c r="R137" s="642"/>
      <c r="S137" s="640"/>
      <c r="T137" s="642"/>
      <c r="U137" s="640"/>
      <c r="V137" s="642"/>
      <c r="W137" s="640"/>
      <c r="X137" s="642"/>
      <c r="Y137" s="640"/>
      <c r="Z137" s="642"/>
      <c r="AA137" s="640"/>
      <c r="AB137" s="642"/>
      <c r="AC137" s="640"/>
      <c r="AD137" s="642"/>
      <c r="AE137" s="640"/>
      <c r="AF137" s="642"/>
      <c r="AG137" s="640"/>
      <c r="AH137" s="642"/>
      <c r="AI137" s="640"/>
      <c r="AJ137" s="642"/>
      <c r="AK137" s="640"/>
      <c r="AL137" s="642"/>
      <c r="AM137" s="640"/>
      <c r="AN137" s="642"/>
      <c r="AO137" s="640"/>
      <c r="AP137" s="642"/>
      <c r="AQ137" s="640"/>
      <c r="AR137" s="642"/>
      <c r="AS137" s="640"/>
      <c r="AT137" s="642"/>
      <c r="AU137" s="640"/>
      <c r="AV137" s="642"/>
      <c r="AW137" s="640"/>
      <c r="AX137" s="642"/>
      <c r="AY137" s="640"/>
      <c r="AZ137" s="642"/>
      <c r="BA137" s="640"/>
      <c r="BB137" s="642"/>
      <c r="BC137" s="640"/>
      <c r="BD137" s="642"/>
      <c r="BE137" s="640"/>
      <c r="BF137" s="642"/>
      <c r="BG137" s="640"/>
      <c r="BH137" s="642"/>
      <c r="BI137" s="640"/>
      <c r="BJ137" s="642"/>
      <c r="BK137" s="640"/>
      <c r="BL137" s="642"/>
      <c r="BM137" s="640"/>
      <c r="BN137" s="642"/>
      <c r="BO137" s="640"/>
      <c r="BP137" s="642"/>
      <c r="BQ137" s="643"/>
      <c r="BR137" s="644">
        <f t="shared" si="7"/>
        <v>0</v>
      </c>
      <c r="BS137" s="669">
        <f t="shared" si="8"/>
        <v>0</v>
      </c>
      <c r="BT137" s="644">
        <f t="shared" si="9"/>
        <v>0</v>
      </c>
      <c r="BU137" s="645">
        <f t="shared" si="10"/>
        <v>0</v>
      </c>
      <c r="BV137" s="338"/>
      <c r="BW137" s="338"/>
      <c r="BX137" s="338"/>
      <c r="BY137" s="338"/>
      <c r="BZ137" s="338"/>
      <c r="CA137" s="338"/>
    </row>
    <row r="138" ht="15.75" customHeight="1">
      <c r="A138" s="501"/>
      <c r="B138" s="737"/>
      <c r="C138" s="638">
        <f t="shared" ref="C138:D138" si="143">G138+I138+K138+M138+O138+Q138+S138+U138+W138+Y138+AA138+AC138+AE138+AG138+AI138+AK138+AM138+AO138+AQ138+AS138+AU138+AW138+AY138+BA138+BC138+BE138+BG138+BI138+BK138+BM138+BO138</f>
        <v>0</v>
      </c>
      <c r="D138" s="671">
        <f t="shared" si="143"/>
        <v>0</v>
      </c>
      <c r="E138" s="672">
        <f t="shared" si="5"/>
        <v>0</v>
      </c>
      <c r="F138" s="810"/>
      <c r="G138" s="640"/>
      <c r="H138" s="642"/>
      <c r="I138" s="640"/>
      <c r="J138" s="642"/>
      <c r="K138" s="640"/>
      <c r="L138" s="642"/>
      <c r="M138" s="640"/>
      <c r="N138" s="642"/>
      <c r="O138" s="640"/>
      <c r="P138" s="642"/>
      <c r="Q138" s="640"/>
      <c r="R138" s="642"/>
      <c r="S138" s="640"/>
      <c r="T138" s="642"/>
      <c r="U138" s="640"/>
      <c r="V138" s="642"/>
      <c r="W138" s="640"/>
      <c r="X138" s="642"/>
      <c r="Y138" s="640"/>
      <c r="Z138" s="642"/>
      <c r="AA138" s="640"/>
      <c r="AB138" s="642"/>
      <c r="AC138" s="640"/>
      <c r="AD138" s="642"/>
      <c r="AE138" s="640"/>
      <c r="AF138" s="642"/>
      <c r="AG138" s="640"/>
      <c r="AH138" s="642"/>
      <c r="AI138" s="640"/>
      <c r="AJ138" s="642"/>
      <c r="AK138" s="640"/>
      <c r="AL138" s="642"/>
      <c r="AM138" s="640"/>
      <c r="AN138" s="642"/>
      <c r="AO138" s="640"/>
      <c r="AP138" s="642"/>
      <c r="AQ138" s="640"/>
      <c r="AR138" s="642"/>
      <c r="AS138" s="640"/>
      <c r="AT138" s="642"/>
      <c r="AU138" s="640"/>
      <c r="AV138" s="642"/>
      <c r="AW138" s="640"/>
      <c r="AX138" s="642"/>
      <c r="AY138" s="640"/>
      <c r="AZ138" s="642"/>
      <c r="BA138" s="640"/>
      <c r="BB138" s="642"/>
      <c r="BC138" s="640"/>
      <c r="BD138" s="642"/>
      <c r="BE138" s="640"/>
      <c r="BF138" s="642"/>
      <c r="BG138" s="640"/>
      <c r="BH138" s="642"/>
      <c r="BI138" s="640"/>
      <c r="BJ138" s="642"/>
      <c r="BK138" s="640"/>
      <c r="BL138" s="642"/>
      <c r="BM138" s="640"/>
      <c r="BN138" s="642"/>
      <c r="BO138" s="640"/>
      <c r="BP138" s="642"/>
      <c r="BQ138" s="643"/>
      <c r="BR138" s="644">
        <f t="shared" si="7"/>
        <v>0</v>
      </c>
      <c r="BS138" s="669">
        <f t="shared" si="8"/>
        <v>0</v>
      </c>
      <c r="BT138" s="644">
        <f t="shared" si="9"/>
        <v>0</v>
      </c>
      <c r="BU138" s="645">
        <f t="shared" si="10"/>
        <v>0</v>
      </c>
      <c r="BV138" s="338"/>
      <c r="BW138" s="338"/>
      <c r="BX138" s="338"/>
      <c r="BY138" s="338"/>
      <c r="BZ138" s="338"/>
      <c r="CA138" s="338"/>
    </row>
    <row r="139" ht="15.75" customHeight="1">
      <c r="A139" s="501"/>
      <c r="B139" s="737"/>
      <c r="C139" s="638">
        <f t="shared" ref="C139:D139" si="144">G139+I139+K139+M139+O139+Q139+S139+U139+W139+Y139+AA139+AC139+AE139+AG139+AI139+AK139+AM139+AO139+AQ139+AS139+AU139+AW139+AY139+BA139+BC139+BE139+BG139+BI139+BK139+BM139+BO139</f>
        <v>0</v>
      </c>
      <c r="D139" s="671">
        <f t="shared" si="144"/>
        <v>0</v>
      </c>
      <c r="E139" s="672">
        <f t="shared" si="5"/>
        <v>0</v>
      </c>
      <c r="F139" s="810"/>
      <c r="G139" s="640"/>
      <c r="H139" s="642"/>
      <c r="I139" s="640"/>
      <c r="J139" s="642"/>
      <c r="K139" s="640"/>
      <c r="L139" s="642"/>
      <c r="M139" s="640"/>
      <c r="N139" s="642"/>
      <c r="O139" s="640"/>
      <c r="P139" s="642"/>
      <c r="Q139" s="640"/>
      <c r="R139" s="642"/>
      <c r="S139" s="640"/>
      <c r="T139" s="642"/>
      <c r="U139" s="640"/>
      <c r="V139" s="642"/>
      <c r="W139" s="640"/>
      <c r="X139" s="642"/>
      <c r="Y139" s="640"/>
      <c r="Z139" s="642"/>
      <c r="AA139" s="640"/>
      <c r="AB139" s="642"/>
      <c r="AC139" s="640"/>
      <c r="AD139" s="642"/>
      <c r="AE139" s="640"/>
      <c r="AF139" s="642"/>
      <c r="AG139" s="640"/>
      <c r="AH139" s="642"/>
      <c r="AI139" s="640"/>
      <c r="AJ139" s="642"/>
      <c r="AK139" s="640"/>
      <c r="AL139" s="642"/>
      <c r="AM139" s="640"/>
      <c r="AN139" s="642"/>
      <c r="AO139" s="640"/>
      <c r="AP139" s="642"/>
      <c r="AQ139" s="640"/>
      <c r="AR139" s="642"/>
      <c r="AS139" s="640"/>
      <c r="AT139" s="642"/>
      <c r="AU139" s="640"/>
      <c r="AV139" s="642"/>
      <c r="AW139" s="640"/>
      <c r="AX139" s="642"/>
      <c r="AY139" s="640"/>
      <c r="AZ139" s="642"/>
      <c r="BA139" s="640"/>
      <c r="BB139" s="642"/>
      <c r="BC139" s="640"/>
      <c r="BD139" s="642"/>
      <c r="BE139" s="640"/>
      <c r="BF139" s="642"/>
      <c r="BG139" s="640"/>
      <c r="BH139" s="642"/>
      <c r="BI139" s="640"/>
      <c r="BJ139" s="642"/>
      <c r="BK139" s="640"/>
      <c r="BL139" s="642"/>
      <c r="BM139" s="640"/>
      <c r="BN139" s="642"/>
      <c r="BO139" s="640"/>
      <c r="BP139" s="642"/>
      <c r="BQ139" s="643"/>
      <c r="BR139" s="644">
        <f t="shared" si="7"/>
        <v>0</v>
      </c>
      <c r="BS139" s="669">
        <f t="shared" si="8"/>
        <v>0</v>
      </c>
      <c r="BT139" s="644">
        <f t="shared" si="9"/>
        <v>0</v>
      </c>
      <c r="BU139" s="645">
        <f t="shared" si="10"/>
        <v>0</v>
      </c>
      <c r="BV139" s="338"/>
      <c r="BW139" s="338"/>
      <c r="BX139" s="338"/>
      <c r="BY139" s="338"/>
      <c r="BZ139" s="338"/>
      <c r="CA139" s="338"/>
    </row>
    <row r="140" ht="15.75" customHeight="1">
      <c r="A140" s="501"/>
      <c r="B140" s="737"/>
      <c r="C140" s="638">
        <f t="shared" ref="C140:D140" si="145">G140+I140+K140+M140+O140+Q140+S140+U140+W140+Y140+AA140+AC140+AE140+AG140+AI140+AK140+AM140+AO140+AQ140+AS140+AU140+AW140+AY140+BA140+BC140+BE140+BG140+BI140+BK140+BM140+BO140</f>
        <v>0</v>
      </c>
      <c r="D140" s="671">
        <f t="shared" si="145"/>
        <v>0</v>
      </c>
      <c r="E140" s="672">
        <f t="shared" si="5"/>
        <v>0</v>
      </c>
      <c r="F140" s="810"/>
      <c r="G140" s="640"/>
      <c r="H140" s="642"/>
      <c r="I140" s="640"/>
      <c r="J140" s="642"/>
      <c r="K140" s="640"/>
      <c r="L140" s="642"/>
      <c r="M140" s="640"/>
      <c r="N140" s="642"/>
      <c r="O140" s="640"/>
      <c r="P140" s="642"/>
      <c r="Q140" s="640"/>
      <c r="R140" s="642"/>
      <c r="S140" s="640"/>
      <c r="T140" s="642"/>
      <c r="U140" s="640"/>
      <c r="V140" s="642"/>
      <c r="W140" s="640"/>
      <c r="X140" s="642"/>
      <c r="Y140" s="640"/>
      <c r="Z140" s="642"/>
      <c r="AA140" s="640"/>
      <c r="AB140" s="642"/>
      <c r="AC140" s="640"/>
      <c r="AD140" s="642"/>
      <c r="AE140" s="640"/>
      <c r="AF140" s="642"/>
      <c r="AG140" s="640"/>
      <c r="AH140" s="642"/>
      <c r="AI140" s="640"/>
      <c r="AJ140" s="642"/>
      <c r="AK140" s="640"/>
      <c r="AL140" s="642"/>
      <c r="AM140" s="640"/>
      <c r="AN140" s="642"/>
      <c r="AO140" s="640"/>
      <c r="AP140" s="642"/>
      <c r="AQ140" s="640"/>
      <c r="AR140" s="642"/>
      <c r="AS140" s="640"/>
      <c r="AT140" s="642"/>
      <c r="AU140" s="640"/>
      <c r="AV140" s="642"/>
      <c r="AW140" s="640"/>
      <c r="AX140" s="642"/>
      <c r="AY140" s="640"/>
      <c r="AZ140" s="642"/>
      <c r="BA140" s="640"/>
      <c r="BB140" s="642"/>
      <c r="BC140" s="640"/>
      <c r="BD140" s="642"/>
      <c r="BE140" s="640"/>
      <c r="BF140" s="642"/>
      <c r="BG140" s="640"/>
      <c r="BH140" s="642"/>
      <c r="BI140" s="640"/>
      <c r="BJ140" s="642"/>
      <c r="BK140" s="640"/>
      <c r="BL140" s="642"/>
      <c r="BM140" s="640"/>
      <c r="BN140" s="642"/>
      <c r="BO140" s="640"/>
      <c r="BP140" s="642"/>
      <c r="BQ140" s="643"/>
      <c r="BR140" s="644">
        <f t="shared" si="7"/>
        <v>0</v>
      </c>
      <c r="BS140" s="669">
        <f t="shared" si="8"/>
        <v>0</v>
      </c>
      <c r="BT140" s="644">
        <f t="shared" si="9"/>
        <v>0</v>
      </c>
      <c r="BU140" s="645">
        <f t="shared" si="10"/>
        <v>0</v>
      </c>
      <c r="BV140" s="338"/>
      <c r="BW140" s="338"/>
      <c r="BX140" s="338"/>
      <c r="BY140" s="338"/>
      <c r="BZ140" s="338"/>
      <c r="CA140" s="338"/>
    </row>
    <row r="141" ht="15.75" customHeight="1">
      <c r="A141" s="501"/>
      <c r="B141" s="737"/>
      <c r="C141" s="638">
        <f t="shared" ref="C141:D141" si="146">G141+I141+K141+M141+O141+Q141+S141+U141+W141+Y141+AA141+AC141+AE141+AG141+AI141+AK141+AM141+AO141+AQ141+AS141+AU141+AW141+AY141+BA141+BC141+BE141+BG141+BI141+BK141+BM141+BO141</f>
        <v>0</v>
      </c>
      <c r="D141" s="671">
        <f t="shared" si="146"/>
        <v>0</v>
      </c>
      <c r="E141" s="672">
        <f t="shared" si="5"/>
        <v>0</v>
      </c>
      <c r="F141" s="810"/>
      <c r="G141" s="640"/>
      <c r="H141" s="642"/>
      <c r="I141" s="640"/>
      <c r="J141" s="642"/>
      <c r="K141" s="640"/>
      <c r="L141" s="642"/>
      <c r="M141" s="640"/>
      <c r="N141" s="642"/>
      <c r="O141" s="640"/>
      <c r="P141" s="642"/>
      <c r="Q141" s="640"/>
      <c r="R141" s="642"/>
      <c r="S141" s="640"/>
      <c r="T141" s="642"/>
      <c r="U141" s="640"/>
      <c r="V141" s="642"/>
      <c r="W141" s="640"/>
      <c r="X141" s="642"/>
      <c r="Y141" s="640"/>
      <c r="Z141" s="642"/>
      <c r="AA141" s="640"/>
      <c r="AB141" s="642"/>
      <c r="AC141" s="640"/>
      <c r="AD141" s="642"/>
      <c r="AE141" s="640"/>
      <c r="AF141" s="642"/>
      <c r="AG141" s="640"/>
      <c r="AH141" s="642"/>
      <c r="AI141" s="640"/>
      <c r="AJ141" s="642"/>
      <c r="AK141" s="640"/>
      <c r="AL141" s="642"/>
      <c r="AM141" s="640"/>
      <c r="AN141" s="642"/>
      <c r="AO141" s="640"/>
      <c r="AP141" s="642"/>
      <c r="AQ141" s="640"/>
      <c r="AR141" s="642"/>
      <c r="AS141" s="640"/>
      <c r="AT141" s="642"/>
      <c r="AU141" s="640"/>
      <c r="AV141" s="642"/>
      <c r="AW141" s="640"/>
      <c r="AX141" s="642"/>
      <c r="AY141" s="640"/>
      <c r="AZ141" s="642"/>
      <c r="BA141" s="640"/>
      <c r="BB141" s="642"/>
      <c r="BC141" s="640"/>
      <c r="BD141" s="642"/>
      <c r="BE141" s="640"/>
      <c r="BF141" s="642"/>
      <c r="BG141" s="640"/>
      <c r="BH141" s="642"/>
      <c r="BI141" s="640"/>
      <c r="BJ141" s="642"/>
      <c r="BK141" s="640"/>
      <c r="BL141" s="642"/>
      <c r="BM141" s="640"/>
      <c r="BN141" s="642"/>
      <c r="BO141" s="640"/>
      <c r="BP141" s="642"/>
      <c r="BQ141" s="643"/>
      <c r="BR141" s="644">
        <f t="shared" si="7"/>
        <v>0</v>
      </c>
      <c r="BS141" s="669">
        <f t="shared" si="8"/>
        <v>0</v>
      </c>
      <c r="BT141" s="644">
        <f t="shared" si="9"/>
        <v>0</v>
      </c>
      <c r="BU141" s="645">
        <f t="shared" si="10"/>
        <v>0</v>
      </c>
      <c r="BV141" s="338"/>
      <c r="BW141" s="338"/>
      <c r="BX141" s="338"/>
      <c r="BY141" s="338"/>
      <c r="BZ141" s="338"/>
      <c r="CA141" s="338"/>
    </row>
    <row r="142" ht="15.75" customHeight="1">
      <c r="A142" s="501"/>
      <c r="B142" s="737"/>
      <c r="C142" s="638">
        <f t="shared" ref="C142:D142" si="147">G142+I142+K142+M142+O142+Q142+S142+U142+W142+Y142+AA142+AC142+AE142+AG142+AI142+AK142+AM142+AO142+AQ142+AS142+AU142+AW142+AY142+BA142+BC142+BE142+BG142+BI142+BK142+BM142+BO142</f>
        <v>0</v>
      </c>
      <c r="D142" s="671">
        <f t="shared" si="147"/>
        <v>0</v>
      </c>
      <c r="E142" s="672">
        <f t="shared" si="5"/>
        <v>0</v>
      </c>
      <c r="F142" s="810"/>
      <c r="G142" s="640"/>
      <c r="H142" s="642"/>
      <c r="I142" s="640"/>
      <c r="J142" s="642"/>
      <c r="K142" s="640"/>
      <c r="L142" s="642"/>
      <c r="M142" s="640"/>
      <c r="N142" s="642"/>
      <c r="O142" s="640"/>
      <c r="P142" s="642"/>
      <c r="Q142" s="640"/>
      <c r="R142" s="642"/>
      <c r="S142" s="640"/>
      <c r="T142" s="642"/>
      <c r="U142" s="640"/>
      <c r="V142" s="642"/>
      <c r="W142" s="640"/>
      <c r="X142" s="642"/>
      <c r="Y142" s="640"/>
      <c r="Z142" s="642"/>
      <c r="AA142" s="640"/>
      <c r="AB142" s="642"/>
      <c r="AC142" s="640"/>
      <c r="AD142" s="642"/>
      <c r="AE142" s="640"/>
      <c r="AF142" s="642"/>
      <c r="AG142" s="640"/>
      <c r="AH142" s="642"/>
      <c r="AI142" s="640"/>
      <c r="AJ142" s="642"/>
      <c r="AK142" s="640"/>
      <c r="AL142" s="642"/>
      <c r="AM142" s="640"/>
      <c r="AN142" s="642"/>
      <c r="AO142" s="640"/>
      <c r="AP142" s="642"/>
      <c r="AQ142" s="640"/>
      <c r="AR142" s="642"/>
      <c r="AS142" s="640"/>
      <c r="AT142" s="642"/>
      <c r="AU142" s="640"/>
      <c r="AV142" s="642"/>
      <c r="AW142" s="640"/>
      <c r="AX142" s="642"/>
      <c r="AY142" s="640"/>
      <c r="AZ142" s="642"/>
      <c r="BA142" s="640"/>
      <c r="BB142" s="642"/>
      <c r="BC142" s="640"/>
      <c r="BD142" s="642"/>
      <c r="BE142" s="640"/>
      <c r="BF142" s="642"/>
      <c r="BG142" s="640"/>
      <c r="BH142" s="642"/>
      <c r="BI142" s="640"/>
      <c r="BJ142" s="642"/>
      <c r="BK142" s="640"/>
      <c r="BL142" s="642"/>
      <c r="BM142" s="640"/>
      <c r="BN142" s="642"/>
      <c r="BO142" s="640"/>
      <c r="BP142" s="642"/>
      <c r="BQ142" s="643"/>
      <c r="BR142" s="644">
        <f t="shared" si="7"/>
        <v>0</v>
      </c>
      <c r="BS142" s="669">
        <f t="shared" si="8"/>
        <v>0</v>
      </c>
      <c r="BT142" s="644">
        <f t="shared" si="9"/>
        <v>0</v>
      </c>
      <c r="BU142" s="645">
        <f t="shared" si="10"/>
        <v>0</v>
      </c>
      <c r="BV142" s="338"/>
      <c r="BW142" s="338"/>
      <c r="BX142" s="338"/>
      <c r="BY142" s="338"/>
      <c r="BZ142" s="338"/>
      <c r="CA142" s="338"/>
    </row>
    <row r="143" ht="15.75" customHeight="1">
      <c r="A143" s="501"/>
      <c r="B143" s="737"/>
      <c r="C143" s="638">
        <f t="shared" ref="C143:D143" si="148">G143+I143+K143+M143+O143+Q143+S143+U143+W143+Y143+AA143+AC143+AE143+AG143+AI143+AK143+AM143+AO143+AQ143+AS143+AU143+AW143+AY143+BA143+BC143+BE143+BG143+BI143+BK143+BM143+BO143</f>
        <v>0</v>
      </c>
      <c r="D143" s="671">
        <f t="shared" si="148"/>
        <v>0</v>
      </c>
      <c r="E143" s="672">
        <f t="shared" si="5"/>
        <v>0</v>
      </c>
      <c r="F143" s="810"/>
      <c r="G143" s="640"/>
      <c r="H143" s="642"/>
      <c r="I143" s="640"/>
      <c r="J143" s="642"/>
      <c r="K143" s="640"/>
      <c r="L143" s="642"/>
      <c r="M143" s="640"/>
      <c r="N143" s="642"/>
      <c r="O143" s="640"/>
      <c r="P143" s="642"/>
      <c r="Q143" s="640"/>
      <c r="R143" s="642"/>
      <c r="S143" s="640"/>
      <c r="T143" s="642"/>
      <c r="U143" s="640"/>
      <c r="V143" s="642"/>
      <c r="W143" s="640"/>
      <c r="X143" s="642"/>
      <c r="Y143" s="640"/>
      <c r="Z143" s="642"/>
      <c r="AA143" s="640"/>
      <c r="AB143" s="642"/>
      <c r="AC143" s="640"/>
      <c r="AD143" s="642"/>
      <c r="AE143" s="640"/>
      <c r="AF143" s="642"/>
      <c r="AG143" s="640"/>
      <c r="AH143" s="642"/>
      <c r="AI143" s="640"/>
      <c r="AJ143" s="642"/>
      <c r="AK143" s="640"/>
      <c r="AL143" s="642"/>
      <c r="AM143" s="640"/>
      <c r="AN143" s="642"/>
      <c r="AO143" s="640"/>
      <c r="AP143" s="642"/>
      <c r="AQ143" s="640"/>
      <c r="AR143" s="642"/>
      <c r="AS143" s="640"/>
      <c r="AT143" s="642"/>
      <c r="AU143" s="640"/>
      <c r="AV143" s="642"/>
      <c r="AW143" s="640"/>
      <c r="AX143" s="642"/>
      <c r="AY143" s="640"/>
      <c r="AZ143" s="642"/>
      <c r="BA143" s="640"/>
      <c r="BB143" s="642"/>
      <c r="BC143" s="640"/>
      <c r="BD143" s="642"/>
      <c r="BE143" s="640"/>
      <c r="BF143" s="642"/>
      <c r="BG143" s="640"/>
      <c r="BH143" s="642"/>
      <c r="BI143" s="640"/>
      <c r="BJ143" s="642"/>
      <c r="BK143" s="640"/>
      <c r="BL143" s="642"/>
      <c r="BM143" s="640"/>
      <c r="BN143" s="642"/>
      <c r="BO143" s="640"/>
      <c r="BP143" s="642"/>
      <c r="BQ143" s="643"/>
      <c r="BR143" s="644">
        <f t="shared" si="7"/>
        <v>0</v>
      </c>
      <c r="BS143" s="669">
        <f t="shared" si="8"/>
        <v>0</v>
      </c>
      <c r="BT143" s="644">
        <f t="shared" si="9"/>
        <v>0</v>
      </c>
      <c r="BU143" s="645">
        <f t="shared" si="10"/>
        <v>0</v>
      </c>
      <c r="BV143" s="338"/>
      <c r="BW143" s="338"/>
      <c r="BX143" s="338"/>
      <c r="BY143" s="338"/>
      <c r="BZ143" s="338"/>
      <c r="CA143" s="338"/>
    </row>
    <row r="144" ht="15.75" customHeight="1">
      <c r="A144" s="501"/>
      <c r="B144" s="737"/>
      <c r="C144" s="638">
        <f t="shared" ref="C144:D144" si="149">G144+I144+K144+M144+O144+Q144+S144+U144+W144+Y144+AA144+AC144+AE144+AG144+AI144+AK144+AM144+AO144+AQ144+AS144+AU144+AW144+AY144+BA144+BC144+BE144+BG144+BI144+BK144+BM144+BO144</f>
        <v>0</v>
      </c>
      <c r="D144" s="671">
        <f t="shared" si="149"/>
        <v>0</v>
      </c>
      <c r="E144" s="672">
        <f t="shared" si="5"/>
        <v>0</v>
      </c>
      <c r="F144" s="810"/>
      <c r="G144" s="640"/>
      <c r="H144" s="642"/>
      <c r="I144" s="640"/>
      <c r="J144" s="642"/>
      <c r="K144" s="640"/>
      <c r="L144" s="642"/>
      <c r="M144" s="640"/>
      <c r="N144" s="642"/>
      <c r="O144" s="640"/>
      <c r="P144" s="642"/>
      <c r="Q144" s="640"/>
      <c r="R144" s="642"/>
      <c r="S144" s="640"/>
      <c r="T144" s="642"/>
      <c r="U144" s="640"/>
      <c r="V144" s="642"/>
      <c r="W144" s="640"/>
      <c r="X144" s="642"/>
      <c r="Y144" s="640"/>
      <c r="Z144" s="642"/>
      <c r="AA144" s="640"/>
      <c r="AB144" s="642"/>
      <c r="AC144" s="640"/>
      <c r="AD144" s="642"/>
      <c r="AE144" s="640"/>
      <c r="AF144" s="642"/>
      <c r="AG144" s="640"/>
      <c r="AH144" s="642"/>
      <c r="AI144" s="640"/>
      <c r="AJ144" s="642"/>
      <c r="AK144" s="640"/>
      <c r="AL144" s="642"/>
      <c r="AM144" s="640"/>
      <c r="AN144" s="642"/>
      <c r="AO144" s="640"/>
      <c r="AP144" s="642"/>
      <c r="AQ144" s="640"/>
      <c r="AR144" s="642"/>
      <c r="AS144" s="640"/>
      <c r="AT144" s="642"/>
      <c r="AU144" s="640"/>
      <c r="AV144" s="642"/>
      <c r="AW144" s="640"/>
      <c r="AX144" s="642"/>
      <c r="AY144" s="640"/>
      <c r="AZ144" s="642"/>
      <c r="BA144" s="640"/>
      <c r="BB144" s="642"/>
      <c r="BC144" s="640"/>
      <c r="BD144" s="642"/>
      <c r="BE144" s="640"/>
      <c r="BF144" s="642"/>
      <c r="BG144" s="640"/>
      <c r="BH144" s="642"/>
      <c r="BI144" s="640"/>
      <c r="BJ144" s="642"/>
      <c r="BK144" s="640"/>
      <c r="BL144" s="642"/>
      <c r="BM144" s="640"/>
      <c r="BN144" s="642"/>
      <c r="BO144" s="640"/>
      <c r="BP144" s="642"/>
      <c r="BQ144" s="643"/>
      <c r="BR144" s="644">
        <f t="shared" si="7"/>
        <v>0</v>
      </c>
      <c r="BS144" s="669">
        <f t="shared" si="8"/>
        <v>0</v>
      </c>
      <c r="BT144" s="644">
        <f t="shared" si="9"/>
        <v>0</v>
      </c>
      <c r="BU144" s="645">
        <f t="shared" si="10"/>
        <v>0</v>
      </c>
      <c r="BV144" s="338"/>
      <c r="BW144" s="338"/>
      <c r="BX144" s="338"/>
      <c r="BY144" s="338"/>
      <c r="BZ144" s="338"/>
      <c r="CA144" s="338"/>
    </row>
    <row r="145" ht="15.75" customHeight="1">
      <c r="A145" s="501"/>
      <c r="B145" s="737"/>
      <c r="C145" s="638">
        <f t="shared" ref="C145:D145" si="150">G145+I145+K145+M145+O145+Q145+S145+U145+W145+Y145+AA145+AC145+AE145+AG145+AI145+AK145+AM145+AO145+AQ145+AS145+AU145+AW145+AY145+BA145+BC145+BE145+BG145+BI145+BK145+BM145+BO145</f>
        <v>0</v>
      </c>
      <c r="D145" s="671">
        <f t="shared" si="150"/>
        <v>0</v>
      </c>
      <c r="E145" s="672">
        <f t="shared" si="5"/>
        <v>0</v>
      </c>
      <c r="F145" s="810"/>
      <c r="G145" s="640"/>
      <c r="H145" s="642"/>
      <c r="I145" s="640"/>
      <c r="J145" s="642"/>
      <c r="K145" s="640"/>
      <c r="L145" s="642"/>
      <c r="M145" s="640"/>
      <c r="N145" s="642"/>
      <c r="O145" s="640"/>
      <c r="P145" s="642"/>
      <c r="Q145" s="640"/>
      <c r="R145" s="642"/>
      <c r="S145" s="640"/>
      <c r="T145" s="642"/>
      <c r="U145" s="640"/>
      <c r="V145" s="642"/>
      <c r="W145" s="640"/>
      <c r="X145" s="642"/>
      <c r="Y145" s="640"/>
      <c r="Z145" s="642"/>
      <c r="AA145" s="640"/>
      <c r="AB145" s="642"/>
      <c r="AC145" s="640"/>
      <c r="AD145" s="642"/>
      <c r="AE145" s="640"/>
      <c r="AF145" s="642"/>
      <c r="AG145" s="640"/>
      <c r="AH145" s="642"/>
      <c r="AI145" s="640"/>
      <c r="AJ145" s="642"/>
      <c r="AK145" s="640"/>
      <c r="AL145" s="642"/>
      <c r="AM145" s="640"/>
      <c r="AN145" s="642"/>
      <c r="AO145" s="640"/>
      <c r="AP145" s="642"/>
      <c r="AQ145" s="640"/>
      <c r="AR145" s="642"/>
      <c r="AS145" s="640"/>
      <c r="AT145" s="642"/>
      <c r="AU145" s="640"/>
      <c r="AV145" s="642"/>
      <c r="AW145" s="640"/>
      <c r="AX145" s="642"/>
      <c r="AY145" s="640"/>
      <c r="AZ145" s="642"/>
      <c r="BA145" s="640"/>
      <c r="BB145" s="642"/>
      <c r="BC145" s="640"/>
      <c r="BD145" s="642"/>
      <c r="BE145" s="640"/>
      <c r="BF145" s="642"/>
      <c r="BG145" s="640"/>
      <c r="BH145" s="642"/>
      <c r="BI145" s="640"/>
      <c r="BJ145" s="642"/>
      <c r="BK145" s="640"/>
      <c r="BL145" s="642"/>
      <c r="BM145" s="640"/>
      <c r="BN145" s="642"/>
      <c r="BO145" s="640"/>
      <c r="BP145" s="642"/>
      <c r="BQ145" s="643"/>
      <c r="BR145" s="644">
        <f t="shared" si="7"/>
        <v>0</v>
      </c>
      <c r="BS145" s="669">
        <f t="shared" si="8"/>
        <v>0</v>
      </c>
      <c r="BT145" s="644">
        <f t="shared" si="9"/>
        <v>0</v>
      </c>
      <c r="BU145" s="645">
        <f t="shared" si="10"/>
        <v>0</v>
      </c>
      <c r="BV145" s="338"/>
      <c r="BW145" s="338"/>
      <c r="BX145" s="338"/>
      <c r="BY145" s="338"/>
      <c r="BZ145" s="338"/>
      <c r="CA145" s="338"/>
    </row>
    <row r="146" ht="15.75" customHeight="1">
      <c r="A146" s="501"/>
      <c r="B146" s="737"/>
      <c r="C146" s="638">
        <f t="shared" ref="C146:D146" si="151">G146+I146+K146+M146+O146+Q146+S146+U146+W146+Y146+AA146+AC146+AE146+AG146+AI146+AK146+AM146+AO146+AQ146+AS146+AU146+AW146+AY146+BA146+BC146+BE146+BG146+BI146+BK146+BM146+BO146</f>
        <v>0</v>
      </c>
      <c r="D146" s="671">
        <f t="shared" si="151"/>
        <v>0</v>
      </c>
      <c r="E146" s="672">
        <f t="shared" si="5"/>
        <v>0</v>
      </c>
      <c r="F146" s="810"/>
      <c r="G146" s="640"/>
      <c r="H146" s="642"/>
      <c r="I146" s="640"/>
      <c r="J146" s="642"/>
      <c r="K146" s="640"/>
      <c r="L146" s="642"/>
      <c r="M146" s="640"/>
      <c r="N146" s="642"/>
      <c r="O146" s="640"/>
      <c r="P146" s="642"/>
      <c r="Q146" s="640"/>
      <c r="R146" s="642"/>
      <c r="S146" s="640"/>
      <c r="T146" s="642"/>
      <c r="U146" s="640"/>
      <c r="V146" s="642"/>
      <c r="W146" s="640"/>
      <c r="X146" s="642"/>
      <c r="Y146" s="640"/>
      <c r="Z146" s="642"/>
      <c r="AA146" s="640"/>
      <c r="AB146" s="642"/>
      <c r="AC146" s="640"/>
      <c r="AD146" s="642"/>
      <c r="AE146" s="640"/>
      <c r="AF146" s="642"/>
      <c r="AG146" s="640"/>
      <c r="AH146" s="642"/>
      <c r="AI146" s="640"/>
      <c r="AJ146" s="642"/>
      <c r="AK146" s="640"/>
      <c r="AL146" s="642"/>
      <c r="AM146" s="640"/>
      <c r="AN146" s="642"/>
      <c r="AO146" s="640"/>
      <c r="AP146" s="642"/>
      <c r="AQ146" s="640"/>
      <c r="AR146" s="642"/>
      <c r="AS146" s="640"/>
      <c r="AT146" s="642"/>
      <c r="AU146" s="640"/>
      <c r="AV146" s="642"/>
      <c r="AW146" s="640"/>
      <c r="AX146" s="642"/>
      <c r="AY146" s="640"/>
      <c r="AZ146" s="642"/>
      <c r="BA146" s="640"/>
      <c r="BB146" s="642"/>
      <c r="BC146" s="640"/>
      <c r="BD146" s="642"/>
      <c r="BE146" s="640"/>
      <c r="BF146" s="642"/>
      <c r="BG146" s="640"/>
      <c r="BH146" s="642"/>
      <c r="BI146" s="640"/>
      <c r="BJ146" s="642"/>
      <c r="BK146" s="640"/>
      <c r="BL146" s="642"/>
      <c r="BM146" s="640"/>
      <c r="BN146" s="642"/>
      <c r="BO146" s="640"/>
      <c r="BP146" s="642"/>
      <c r="BQ146" s="643"/>
      <c r="BR146" s="644">
        <f t="shared" si="7"/>
        <v>0</v>
      </c>
      <c r="BS146" s="669">
        <f t="shared" si="8"/>
        <v>0</v>
      </c>
      <c r="BT146" s="644">
        <f t="shared" si="9"/>
        <v>0</v>
      </c>
      <c r="BU146" s="645">
        <f t="shared" si="10"/>
        <v>0</v>
      </c>
      <c r="BV146" s="338"/>
      <c r="BW146" s="338"/>
      <c r="BX146" s="338"/>
      <c r="BY146" s="338"/>
      <c r="BZ146" s="338"/>
      <c r="CA146" s="338"/>
    </row>
    <row r="147" ht="15.75" customHeight="1">
      <c r="A147" s="501"/>
      <c r="B147" s="737"/>
      <c r="C147" s="638">
        <f t="shared" ref="C147:D147" si="152">G147+I147+K147+M147+O147+Q147+S147+U147+W147+Y147+AA147+AC147+AE147+AG147+AI147+AK147+AM147+AO147+AQ147+AS147+AU147+AW147+AY147+BA147+BC147+BE147+BG147+BI147+BK147+BM147+BO147</f>
        <v>0</v>
      </c>
      <c r="D147" s="671">
        <f t="shared" si="152"/>
        <v>0</v>
      </c>
      <c r="E147" s="672">
        <f t="shared" si="5"/>
        <v>0</v>
      </c>
      <c r="F147" s="810"/>
      <c r="G147" s="640"/>
      <c r="H147" s="642"/>
      <c r="I147" s="640"/>
      <c r="J147" s="642"/>
      <c r="K147" s="640"/>
      <c r="L147" s="642"/>
      <c r="M147" s="640"/>
      <c r="N147" s="642"/>
      <c r="O147" s="640"/>
      <c r="P147" s="642"/>
      <c r="Q147" s="640"/>
      <c r="R147" s="642"/>
      <c r="S147" s="640"/>
      <c r="T147" s="642"/>
      <c r="U147" s="640"/>
      <c r="V147" s="642"/>
      <c r="W147" s="640"/>
      <c r="X147" s="642"/>
      <c r="Y147" s="640"/>
      <c r="Z147" s="642"/>
      <c r="AA147" s="640"/>
      <c r="AB147" s="642"/>
      <c r="AC147" s="640"/>
      <c r="AD147" s="642"/>
      <c r="AE147" s="640"/>
      <c r="AF147" s="642"/>
      <c r="AG147" s="640"/>
      <c r="AH147" s="642"/>
      <c r="AI147" s="640"/>
      <c r="AJ147" s="642"/>
      <c r="AK147" s="640"/>
      <c r="AL147" s="642"/>
      <c r="AM147" s="640"/>
      <c r="AN147" s="642"/>
      <c r="AO147" s="640"/>
      <c r="AP147" s="642"/>
      <c r="AQ147" s="640"/>
      <c r="AR147" s="642"/>
      <c r="AS147" s="640"/>
      <c r="AT147" s="642"/>
      <c r="AU147" s="640"/>
      <c r="AV147" s="642"/>
      <c r="AW147" s="640"/>
      <c r="AX147" s="642"/>
      <c r="AY147" s="640"/>
      <c r="AZ147" s="642"/>
      <c r="BA147" s="640"/>
      <c r="BB147" s="642"/>
      <c r="BC147" s="640"/>
      <c r="BD147" s="642"/>
      <c r="BE147" s="640"/>
      <c r="BF147" s="642"/>
      <c r="BG147" s="640"/>
      <c r="BH147" s="642"/>
      <c r="BI147" s="640"/>
      <c r="BJ147" s="642"/>
      <c r="BK147" s="640"/>
      <c r="BL147" s="642"/>
      <c r="BM147" s="640"/>
      <c r="BN147" s="642"/>
      <c r="BO147" s="640"/>
      <c r="BP147" s="642"/>
      <c r="BQ147" s="643"/>
      <c r="BR147" s="644">
        <f t="shared" si="7"/>
        <v>0</v>
      </c>
      <c r="BS147" s="669">
        <f t="shared" si="8"/>
        <v>0</v>
      </c>
      <c r="BT147" s="644">
        <f t="shared" si="9"/>
        <v>0</v>
      </c>
      <c r="BU147" s="645">
        <f t="shared" si="10"/>
        <v>0</v>
      </c>
      <c r="BV147" s="338"/>
      <c r="BW147" s="338"/>
      <c r="BX147" s="338"/>
      <c r="BY147" s="338"/>
      <c r="BZ147" s="338"/>
      <c r="CA147" s="338"/>
    </row>
    <row r="148" ht="15.75" customHeight="1">
      <c r="A148" s="501"/>
      <c r="B148" s="737"/>
      <c r="C148" s="638">
        <f t="shared" ref="C148:D148" si="153">G148+I148+K148+M148+O148+Q148+S148+U148+W148+Y148+AA148+AC148+AE148+AG148+AI148+AK148+AM148+AO148+AQ148+AS148+AU148+AW148+AY148+BA148+BC148+BE148+BG148+BI148+BK148+BM148+BO148</f>
        <v>0</v>
      </c>
      <c r="D148" s="671">
        <f t="shared" si="153"/>
        <v>0</v>
      </c>
      <c r="E148" s="672">
        <f t="shared" si="5"/>
        <v>0</v>
      </c>
      <c r="F148" s="810"/>
      <c r="G148" s="640"/>
      <c r="H148" s="642"/>
      <c r="I148" s="640"/>
      <c r="J148" s="642"/>
      <c r="K148" s="640"/>
      <c r="L148" s="642"/>
      <c r="M148" s="640"/>
      <c r="N148" s="642"/>
      <c r="O148" s="640"/>
      <c r="P148" s="642"/>
      <c r="Q148" s="640"/>
      <c r="R148" s="642"/>
      <c r="S148" s="640"/>
      <c r="T148" s="642"/>
      <c r="U148" s="640"/>
      <c r="V148" s="642"/>
      <c r="W148" s="640"/>
      <c r="X148" s="642"/>
      <c r="Y148" s="640"/>
      <c r="Z148" s="642"/>
      <c r="AA148" s="640"/>
      <c r="AB148" s="642"/>
      <c r="AC148" s="640"/>
      <c r="AD148" s="642"/>
      <c r="AE148" s="640"/>
      <c r="AF148" s="642"/>
      <c r="AG148" s="640"/>
      <c r="AH148" s="642"/>
      <c r="AI148" s="640"/>
      <c r="AJ148" s="642"/>
      <c r="AK148" s="640"/>
      <c r="AL148" s="642"/>
      <c r="AM148" s="640"/>
      <c r="AN148" s="642"/>
      <c r="AO148" s="640"/>
      <c r="AP148" s="642"/>
      <c r="AQ148" s="640"/>
      <c r="AR148" s="642"/>
      <c r="AS148" s="640"/>
      <c r="AT148" s="642"/>
      <c r="AU148" s="640"/>
      <c r="AV148" s="642"/>
      <c r="AW148" s="640"/>
      <c r="AX148" s="642"/>
      <c r="AY148" s="640"/>
      <c r="AZ148" s="642"/>
      <c r="BA148" s="640"/>
      <c r="BB148" s="642"/>
      <c r="BC148" s="640"/>
      <c r="BD148" s="642"/>
      <c r="BE148" s="640"/>
      <c r="BF148" s="642"/>
      <c r="BG148" s="640"/>
      <c r="BH148" s="642"/>
      <c r="BI148" s="640"/>
      <c r="BJ148" s="642"/>
      <c r="BK148" s="640"/>
      <c r="BL148" s="642"/>
      <c r="BM148" s="640"/>
      <c r="BN148" s="642"/>
      <c r="BO148" s="640"/>
      <c r="BP148" s="642"/>
      <c r="BQ148" s="643"/>
      <c r="BR148" s="644">
        <f t="shared" si="7"/>
        <v>0</v>
      </c>
      <c r="BS148" s="669">
        <f t="shared" si="8"/>
        <v>0</v>
      </c>
      <c r="BT148" s="644">
        <f t="shared" si="9"/>
        <v>0</v>
      </c>
      <c r="BU148" s="645">
        <f t="shared" si="10"/>
        <v>0</v>
      </c>
      <c r="BV148" s="338"/>
      <c r="BW148" s="338"/>
      <c r="BX148" s="338"/>
      <c r="BY148" s="338"/>
      <c r="BZ148" s="338"/>
      <c r="CA148" s="338"/>
    </row>
    <row r="149" ht="15.75" customHeight="1">
      <c r="A149" s="501"/>
      <c r="B149" s="737"/>
      <c r="C149" s="638">
        <f t="shared" ref="C149:D149" si="154">G149+I149+K149+M149+O149+Q149+S149+U149+W149+Y149+AA149+AC149+AE149+AG149+AI149+AK149+AM149+AO149+AQ149+AS149+AU149+AW149+AY149+BA149+BC149+BE149+BG149+BI149+BK149+BM149+BO149</f>
        <v>0</v>
      </c>
      <c r="D149" s="671">
        <f t="shared" si="154"/>
        <v>0</v>
      </c>
      <c r="E149" s="672">
        <f t="shared" si="5"/>
        <v>0</v>
      </c>
      <c r="F149" s="810"/>
      <c r="G149" s="640"/>
      <c r="H149" s="642"/>
      <c r="I149" s="640"/>
      <c r="J149" s="642"/>
      <c r="K149" s="640"/>
      <c r="L149" s="642"/>
      <c r="M149" s="640"/>
      <c r="N149" s="642"/>
      <c r="O149" s="640"/>
      <c r="P149" s="642"/>
      <c r="Q149" s="640"/>
      <c r="R149" s="642"/>
      <c r="S149" s="640"/>
      <c r="T149" s="642"/>
      <c r="U149" s="640"/>
      <c r="V149" s="642"/>
      <c r="W149" s="640"/>
      <c r="X149" s="642"/>
      <c r="Y149" s="640"/>
      <c r="Z149" s="642"/>
      <c r="AA149" s="640"/>
      <c r="AB149" s="642"/>
      <c r="AC149" s="640"/>
      <c r="AD149" s="642"/>
      <c r="AE149" s="640"/>
      <c r="AF149" s="642"/>
      <c r="AG149" s="640"/>
      <c r="AH149" s="642"/>
      <c r="AI149" s="640"/>
      <c r="AJ149" s="642"/>
      <c r="AK149" s="640"/>
      <c r="AL149" s="642"/>
      <c r="AM149" s="640"/>
      <c r="AN149" s="642"/>
      <c r="AO149" s="640"/>
      <c r="AP149" s="642"/>
      <c r="AQ149" s="640"/>
      <c r="AR149" s="642"/>
      <c r="AS149" s="640"/>
      <c r="AT149" s="642"/>
      <c r="AU149" s="640"/>
      <c r="AV149" s="642"/>
      <c r="AW149" s="640"/>
      <c r="AX149" s="642"/>
      <c r="AY149" s="640"/>
      <c r="AZ149" s="642"/>
      <c r="BA149" s="640"/>
      <c r="BB149" s="642"/>
      <c r="BC149" s="640"/>
      <c r="BD149" s="642"/>
      <c r="BE149" s="640"/>
      <c r="BF149" s="642"/>
      <c r="BG149" s="640"/>
      <c r="BH149" s="642"/>
      <c r="BI149" s="640"/>
      <c r="BJ149" s="642"/>
      <c r="BK149" s="640"/>
      <c r="BL149" s="642"/>
      <c r="BM149" s="640"/>
      <c r="BN149" s="642"/>
      <c r="BO149" s="640"/>
      <c r="BP149" s="642"/>
      <c r="BQ149" s="643"/>
      <c r="BR149" s="644">
        <f t="shared" si="7"/>
        <v>0</v>
      </c>
      <c r="BS149" s="669">
        <f t="shared" si="8"/>
        <v>0</v>
      </c>
      <c r="BT149" s="644">
        <f t="shared" si="9"/>
        <v>0</v>
      </c>
      <c r="BU149" s="645">
        <f t="shared" si="10"/>
        <v>0</v>
      </c>
      <c r="BV149" s="338"/>
      <c r="BW149" s="338"/>
      <c r="BX149" s="338"/>
      <c r="BY149" s="338"/>
      <c r="BZ149" s="338"/>
      <c r="CA149" s="338"/>
    </row>
    <row r="150" ht="15.75" customHeight="1">
      <c r="A150" s="501"/>
      <c r="B150" s="737"/>
      <c r="C150" s="638">
        <f t="shared" ref="C150:D150" si="155">G150+I150+K150+M150+O150+Q150+S150+U150+W150+Y150+AA150+AC150+AE150+AG150+AI150+AK150+AM150+AO150+AQ150+AS150+AU150+AW150+AY150+BA150+BC150+BE150+BG150+BI150+BK150+BM150+BO150</f>
        <v>0</v>
      </c>
      <c r="D150" s="671">
        <f t="shared" si="155"/>
        <v>0</v>
      </c>
      <c r="E150" s="672">
        <f t="shared" si="5"/>
        <v>0</v>
      </c>
      <c r="F150" s="810"/>
      <c r="G150" s="640"/>
      <c r="H150" s="642"/>
      <c r="I150" s="640"/>
      <c r="J150" s="642"/>
      <c r="K150" s="640"/>
      <c r="L150" s="642"/>
      <c r="M150" s="640"/>
      <c r="N150" s="642"/>
      <c r="O150" s="640"/>
      <c r="P150" s="642"/>
      <c r="Q150" s="640"/>
      <c r="R150" s="642"/>
      <c r="S150" s="640"/>
      <c r="T150" s="642"/>
      <c r="U150" s="640"/>
      <c r="V150" s="642"/>
      <c r="W150" s="640"/>
      <c r="X150" s="642"/>
      <c r="Y150" s="640"/>
      <c r="Z150" s="642"/>
      <c r="AA150" s="640"/>
      <c r="AB150" s="642"/>
      <c r="AC150" s="640"/>
      <c r="AD150" s="642"/>
      <c r="AE150" s="640"/>
      <c r="AF150" s="642"/>
      <c r="AG150" s="640"/>
      <c r="AH150" s="642"/>
      <c r="AI150" s="640"/>
      <c r="AJ150" s="642"/>
      <c r="AK150" s="640"/>
      <c r="AL150" s="642"/>
      <c r="AM150" s="640"/>
      <c r="AN150" s="642"/>
      <c r="AO150" s="640"/>
      <c r="AP150" s="642"/>
      <c r="AQ150" s="640"/>
      <c r="AR150" s="642"/>
      <c r="AS150" s="640"/>
      <c r="AT150" s="642"/>
      <c r="AU150" s="640"/>
      <c r="AV150" s="642"/>
      <c r="AW150" s="640"/>
      <c r="AX150" s="642"/>
      <c r="AY150" s="640"/>
      <c r="AZ150" s="642"/>
      <c r="BA150" s="640"/>
      <c r="BB150" s="642"/>
      <c r="BC150" s="640"/>
      <c r="BD150" s="642"/>
      <c r="BE150" s="640"/>
      <c r="BF150" s="642"/>
      <c r="BG150" s="640"/>
      <c r="BH150" s="642"/>
      <c r="BI150" s="640"/>
      <c r="BJ150" s="642"/>
      <c r="BK150" s="640"/>
      <c r="BL150" s="642"/>
      <c r="BM150" s="640"/>
      <c r="BN150" s="642"/>
      <c r="BO150" s="640"/>
      <c r="BP150" s="642"/>
      <c r="BQ150" s="643"/>
      <c r="BR150" s="644">
        <f t="shared" si="7"/>
        <v>0</v>
      </c>
      <c r="BS150" s="669">
        <f t="shared" si="8"/>
        <v>0</v>
      </c>
      <c r="BT150" s="644">
        <f t="shared" si="9"/>
        <v>0</v>
      </c>
      <c r="BU150" s="645">
        <f t="shared" si="10"/>
        <v>0</v>
      </c>
      <c r="BV150" s="338"/>
      <c r="BW150" s="338"/>
      <c r="BX150" s="338"/>
      <c r="BY150" s="338"/>
      <c r="BZ150" s="338"/>
      <c r="CA150" s="338"/>
    </row>
    <row r="151" ht="15.75" customHeight="1">
      <c r="A151" s="501"/>
      <c r="B151" s="737"/>
      <c r="C151" s="638">
        <f t="shared" ref="C151:D151" si="156">G151+I151+K151+M151+O151+Q151+S151+U151+W151+Y151+AA151+AC151+AE151+AG151+AI151+AK151+AM151+AO151+AQ151+AS151+AU151+AW151+AY151+BA151+BC151+BE151+BG151+BI151+BK151+BM151+BO151</f>
        <v>0</v>
      </c>
      <c r="D151" s="671">
        <f t="shared" si="156"/>
        <v>0</v>
      </c>
      <c r="E151" s="672">
        <f t="shared" si="5"/>
        <v>0</v>
      </c>
      <c r="F151" s="810"/>
      <c r="G151" s="640"/>
      <c r="H151" s="642"/>
      <c r="I151" s="640"/>
      <c r="J151" s="642"/>
      <c r="K151" s="640"/>
      <c r="L151" s="642"/>
      <c r="M151" s="640"/>
      <c r="N151" s="642"/>
      <c r="O151" s="640"/>
      <c r="P151" s="642"/>
      <c r="Q151" s="640"/>
      <c r="R151" s="642"/>
      <c r="S151" s="640"/>
      <c r="T151" s="642"/>
      <c r="U151" s="640"/>
      <c r="V151" s="642"/>
      <c r="W151" s="640"/>
      <c r="X151" s="642"/>
      <c r="Y151" s="640"/>
      <c r="Z151" s="642"/>
      <c r="AA151" s="640"/>
      <c r="AB151" s="642"/>
      <c r="AC151" s="640"/>
      <c r="AD151" s="642"/>
      <c r="AE151" s="640"/>
      <c r="AF151" s="642"/>
      <c r="AG151" s="640"/>
      <c r="AH151" s="642"/>
      <c r="AI151" s="640"/>
      <c r="AJ151" s="642"/>
      <c r="AK151" s="640"/>
      <c r="AL151" s="642"/>
      <c r="AM151" s="640"/>
      <c r="AN151" s="642"/>
      <c r="AO151" s="640"/>
      <c r="AP151" s="642"/>
      <c r="AQ151" s="640"/>
      <c r="AR151" s="642"/>
      <c r="AS151" s="640"/>
      <c r="AT151" s="642"/>
      <c r="AU151" s="640"/>
      <c r="AV151" s="642"/>
      <c r="AW151" s="640"/>
      <c r="AX151" s="642"/>
      <c r="AY151" s="640"/>
      <c r="AZ151" s="642"/>
      <c r="BA151" s="640"/>
      <c r="BB151" s="642"/>
      <c r="BC151" s="640"/>
      <c r="BD151" s="642"/>
      <c r="BE151" s="640"/>
      <c r="BF151" s="642"/>
      <c r="BG151" s="640"/>
      <c r="BH151" s="642"/>
      <c r="BI151" s="640"/>
      <c r="BJ151" s="642"/>
      <c r="BK151" s="640"/>
      <c r="BL151" s="642"/>
      <c r="BM151" s="640"/>
      <c r="BN151" s="642"/>
      <c r="BO151" s="640"/>
      <c r="BP151" s="642"/>
      <c r="BQ151" s="643"/>
      <c r="BR151" s="644">
        <f t="shared" si="7"/>
        <v>0</v>
      </c>
      <c r="BS151" s="669">
        <f t="shared" si="8"/>
        <v>0</v>
      </c>
      <c r="BT151" s="644">
        <f t="shared" si="9"/>
        <v>0</v>
      </c>
      <c r="BU151" s="645">
        <f t="shared" si="10"/>
        <v>0</v>
      </c>
      <c r="BV151" s="338"/>
      <c r="BW151" s="338"/>
      <c r="BX151" s="338"/>
      <c r="BY151" s="338"/>
      <c r="BZ151" s="338"/>
      <c r="CA151" s="338"/>
    </row>
    <row r="152" ht="15.75" customHeight="1">
      <c r="A152" s="501"/>
      <c r="B152" s="737"/>
      <c r="C152" s="638">
        <f t="shared" ref="C152:D152" si="157">G152+I152+K152+M152+O152+Q152+S152+U152+W152+Y152+AA152+AC152+AE152+AG152+AI152+AK152+AM152+AO152+AQ152+AS152+AU152+AW152+AY152+BA152+BC152+BE152+BG152+BI152+BK152+BM152+BO152</f>
        <v>0</v>
      </c>
      <c r="D152" s="671">
        <f t="shared" si="157"/>
        <v>0</v>
      </c>
      <c r="E152" s="672">
        <f t="shared" si="5"/>
        <v>0</v>
      </c>
      <c r="F152" s="810"/>
      <c r="G152" s="640"/>
      <c r="H152" s="642"/>
      <c r="I152" s="640"/>
      <c r="J152" s="642"/>
      <c r="K152" s="640"/>
      <c r="L152" s="642"/>
      <c r="M152" s="640"/>
      <c r="N152" s="642"/>
      <c r="O152" s="640"/>
      <c r="P152" s="642"/>
      <c r="Q152" s="640"/>
      <c r="R152" s="642"/>
      <c r="S152" s="640"/>
      <c r="T152" s="642"/>
      <c r="U152" s="640"/>
      <c r="V152" s="642"/>
      <c r="W152" s="640"/>
      <c r="X152" s="642"/>
      <c r="Y152" s="640"/>
      <c r="Z152" s="642"/>
      <c r="AA152" s="640"/>
      <c r="AB152" s="642"/>
      <c r="AC152" s="640"/>
      <c r="AD152" s="642"/>
      <c r="AE152" s="640"/>
      <c r="AF152" s="642"/>
      <c r="AG152" s="640"/>
      <c r="AH152" s="642"/>
      <c r="AI152" s="640"/>
      <c r="AJ152" s="642"/>
      <c r="AK152" s="640"/>
      <c r="AL152" s="642"/>
      <c r="AM152" s="640"/>
      <c r="AN152" s="642"/>
      <c r="AO152" s="640"/>
      <c r="AP152" s="642"/>
      <c r="AQ152" s="640"/>
      <c r="AR152" s="642"/>
      <c r="AS152" s="640"/>
      <c r="AT152" s="642"/>
      <c r="AU152" s="640"/>
      <c r="AV152" s="642"/>
      <c r="AW152" s="640"/>
      <c r="AX152" s="642"/>
      <c r="AY152" s="640"/>
      <c r="AZ152" s="642"/>
      <c r="BA152" s="640"/>
      <c r="BB152" s="642"/>
      <c r="BC152" s="640"/>
      <c r="BD152" s="642"/>
      <c r="BE152" s="640"/>
      <c r="BF152" s="642"/>
      <c r="BG152" s="640"/>
      <c r="BH152" s="642"/>
      <c r="BI152" s="640"/>
      <c r="BJ152" s="642"/>
      <c r="BK152" s="640"/>
      <c r="BL152" s="642"/>
      <c r="BM152" s="640"/>
      <c r="BN152" s="642"/>
      <c r="BO152" s="640"/>
      <c r="BP152" s="642"/>
      <c r="BQ152" s="643"/>
      <c r="BR152" s="644">
        <f t="shared" si="7"/>
        <v>0</v>
      </c>
      <c r="BS152" s="669">
        <f t="shared" si="8"/>
        <v>0</v>
      </c>
      <c r="BT152" s="644">
        <f t="shared" si="9"/>
        <v>0</v>
      </c>
      <c r="BU152" s="645">
        <f t="shared" si="10"/>
        <v>0</v>
      </c>
      <c r="BV152" s="338"/>
      <c r="BW152" s="338"/>
      <c r="BX152" s="338"/>
      <c r="BY152" s="338"/>
      <c r="BZ152" s="338"/>
      <c r="CA152" s="338"/>
    </row>
    <row r="153" ht="15.75" customHeight="1">
      <c r="A153" s="501"/>
      <c r="B153" s="737"/>
      <c r="C153" s="638">
        <f t="shared" ref="C153:D153" si="158">G153+I153+K153+M153+O153+Q153+S153+U153+W153+Y153+AA153+AC153+AE153+AG153+AI153+AK153+AM153+AO153+AQ153+AS153+AU153+AW153+AY153+BA153+BC153+BE153+BG153+BI153+BK153+BM153+BO153</f>
        <v>0</v>
      </c>
      <c r="D153" s="671">
        <f t="shared" si="158"/>
        <v>0</v>
      </c>
      <c r="E153" s="672">
        <f t="shared" si="5"/>
        <v>0</v>
      </c>
      <c r="F153" s="810"/>
      <c r="G153" s="640"/>
      <c r="H153" s="642"/>
      <c r="I153" s="640"/>
      <c r="J153" s="642"/>
      <c r="K153" s="640"/>
      <c r="L153" s="642"/>
      <c r="M153" s="640"/>
      <c r="N153" s="642"/>
      <c r="O153" s="640"/>
      <c r="P153" s="642"/>
      <c r="Q153" s="640"/>
      <c r="R153" s="642"/>
      <c r="S153" s="640"/>
      <c r="T153" s="642"/>
      <c r="U153" s="640"/>
      <c r="V153" s="642"/>
      <c r="W153" s="640"/>
      <c r="X153" s="642"/>
      <c r="Y153" s="640"/>
      <c r="Z153" s="642"/>
      <c r="AA153" s="640"/>
      <c r="AB153" s="642"/>
      <c r="AC153" s="640"/>
      <c r="AD153" s="642"/>
      <c r="AE153" s="640"/>
      <c r="AF153" s="642"/>
      <c r="AG153" s="640"/>
      <c r="AH153" s="642"/>
      <c r="AI153" s="640"/>
      <c r="AJ153" s="642"/>
      <c r="AK153" s="640"/>
      <c r="AL153" s="642"/>
      <c r="AM153" s="640"/>
      <c r="AN153" s="642"/>
      <c r="AO153" s="640"/>
      <c r="AP153" s="642"/>
      <c r="AQ153" s="640"/>
      <c r="AR153" s="642"/>
      <c r="AS153" s="640"/>
      <c r="AT153" s="642"/>
      <c r="AU153" s="640"/>
      <c r="AV153" s="642"/>
      <c r="AW153" s="640"/>
      <c r="AX153" s="642"/>
      <c r="AY153" s="640"/>
      <c r="AZ153" s="642"/>
      <c r="BA153" s="640"/>
      <c r="BB153" s="642"/>
      <c r="BC153" s="640"/>
      <c r="BD153" s="642"/>
      <c r="BE153" s="640"/>
      <c r="BF153" s="642"/>
      <c r="BG153" s="640"/>
      <c r="BH153" s="642"/>
      <c r="BI153" s="640"/>
      <c r="BJ153" s="642"/>
      <c r="BK153" s="640"/>
      <c r="BL153" s="642"/>
      <c r="BM153" s="640"/>
      <c r="BN153" s="642"/>
      <c r="BO153" s="640"/>
      <c r="BP153" s="642"/>
      <c r="BQ153" s="643"/>
      <c r="BR153" s="644">
        <f t="shared" si="7"/>
        <v>0</v>
      </c>
      <c r="BS153" s="669">
        <f t="shared" si="8"/>
        <v>0</v>
      </c>
      <c r="BT153" s="644">
        <f t="shared" si="9"/>
        <v>0</v>
      </c>
      <c r="BU153" s="645">
        <f t="shared" si="10"/>
        <v>0</v>
      </c>
      <c r="BV153" s="338"/>
      <c r="BW153" s="338"/>
      <c r="BX153" s="338"/>
      <c r="BY153" s="338"/>
      <c r="BZ153" s="338"/>
      <c r="CA153" s="338"/>
    </row>
    <row r="154" ht="15.75" customHeight="1">
      <c r="A154" s="501"/>
      <c r="B154" s="737"/>
      <c r="C154" s="638">
        <f t="shared" ref="C154:D154" si="159">G154+I154+K154+M154+O154+Q154+S154+U154+W154+Y154+AA154+AC154+AE154+AG154+AI154+AK154+AM154+AO154+AQ154+AS154+AU154+AW154+AY154+BA154+BC154+BE154+BG154+BI154+BK154+BM154+BO154</f>
        <v>0</v>
      </c>
      <c r="D154" s="671">
        <f t="shared" si="159"/>
        <v>0</v>
      </c>
      <c r="E154" s="672">
        <f t="shared" si="5"/>
        <v>0</v>
      </c>
      <c r="F154" s="810"/>
      <c r="G154" s="640"/>
      <c r="H154" s="642"/>
      <c r="I154" s="640"/>
      <c r="J154" s="642"/>
      <c r="K154" s="640"/>
      <c r="L154" s="642"/>
      <c r="M154" s="640"/>
      <c r="N154" s="642"/>
      <c r="O154" s="640"/>
      <c r="P154" s="642"/>
      <c r="Q154" s="640"/>
      <c r="R154" s="642"/>
      <c r="S154" s="640"/>
      <c r="T154" s="642"/>
      <c r="U154" s="640"/>
      <c r="V154" s="642"/>
      <c r="W154" s="640"/>
      <c r="X154" s="642"/>
      <c r="Y154" s="640"/>
      <c r="Z154" s="642"/>
      <c r="AA154" s="640"/>
      <c r="AB154" s="642"/>
      <c r="AC154" s="640"/>
      <c r="AD154" s="642"/>
      <c r="AE154" s="640"/>
      <c r="AF154" s="642"/>
      <c r="AG154" s="640"/>
      <c r="AH154" s="642"/>
      <c r="AI154" s="640"/>
      <c r="AJ154" s="642"/>
      <c r="AK154" s="640"/>
      <c r="AL154" s="642"/>
      <c r="AM154" s="640"/>
      <c r="AN154" s="642"/>
      <c r="AO154" s="640"/>
      <c r="AP154" s="642"/>
      <c r="AQ154" s="640"/>
      <c r="AR154" s="642"/>
      <c r="AS154" s="640"/>
      <c r="AT154" s="642"/>
      <c r="AU154" s="640"/>
      <c r="AV154" s="642"/>
      <c r="AW154" s="640"/>
      <c r="AX154" s="642"/>
      <c r="AY154" s="640"/>
      <c r="AZ154" s="642"/>
      <c r="BA154" s="640"/>
      <c r="BB154" s="642"/>
      <c r="BC154" s="640"/>
      <c r="BD154" s="642"/>
      <c r="BE154" s="640"/>
      <c r="BF154" s="642"/>
      <c r="BG154" s="640"/>
      <c r="BH154" s="642"/>
      <c r="BI154" s="640"/>
      <c r="BJ154" s="642"/>
      <c r="BK154" s="640"/>
      <c r="BL154" s="642"/>
      <c r="BM154" s="640"/>
      <c r="BN154" s="642"/>
      <c r="BO154" s="640"/>
      <c r="BP154" s="642"/>
      <c r="BQ154" s="643"/>
      <c r="BR154" s="644">
        <f t="shared" si="7"/>
        <v>0</v>
      </c>
      <c r="BS154" s="669">
        <f t="shared" si="8"/>
        <v>0</v>
      </c>
      <c r="BT154" s="644">
        <f t="shared" si="9"/>
        <v>0</v>
      </c>
      <c r="BU154" s="645">
        <f t="shared" si="10"/>
        <v>0</v>
      </c>
      <c r="BV154" s="338"/>
      <c r="BW154" s="338"/>
      <c r="BX154" s="338"/>
      <c r="BY154" s="338"/>
      <c r="BZ154" s="338"/>
      <c r="CA154" s="338"/>
    </row>
    <row r="155" ht="15.75" customHeight="1">
      <c r="A155" s="501"/>
      <c r="B155" s="737"/>
      <c r="C155" s="638">
        <f t="shared" ref="C155:D155" si="160">G155+I155+K155+M155+O155+Q155+S155+U155+W155+Y155+AA155+AC155+AE155+AG155+AI155+AK155+AM155+AO155+AQ155+AS155+AU155+AW155+AY155+BA155+BC155+BE155+BG155+BI155+BK155+BM155+BO155</f>
        <v>0</v>
      </c>
      <c r="D155" s="671">
        <f t="shared" si="160"/>
        <v>0</v>
      </c>
      <c r="E155" s="672">
        <f t="shared" si="5"/>
        <v>0</v>
      </c>
      <c r="F155" s="810"/>
      <c r="G155" s="640"/>
      <c r="H155" s="642"/>
      <c r="I155" s="640"/>
      <c r="J155" s="642"/>
      <c r="K155" s="640"/>
      <c r="L155" s="642"/>
      <c r="M155" s="640"/>
      <c r="N155" s="642"/>
      <c r="O155" s="640"/>
      <c r="P155" s="642"/>
      <c r="Q155" s="640"/>
      <c r="R155" s="642"/>
      <c r="S155" s="640"/>
      <c r="T155" s="642"/>
      <c r="U155" s="640"/>
      <c r="V155" s="642"/>
      <c r="W155" s="640"/>
      <c r="X155" s="642"/>
      <c r="Y155" s="640"/>
      <c r="Z155" s="642"/>
      <c r="AA155" s="640"/>
      <c r="AB155" s="642"/>
      <c r="AC155" s="640"/>
      <c r="AD155" s="642"/>
      <c r="AE155" s="640"/>
      <c r="AF155" s="642"/>
      <c r="AG155" s="640"/>
      <c r="AH155" s="642"/>
      <c r="AI155" s="640"/>
      <c r="AJ155" s="642"/>
      <c r="AK155" s="640"/>
      <c r="AL155" s="642"/>
      <c r="AM155" s="640"/>
      <c r="AN155" s="642"/>
      <c r="AO155" s="640"/>
      <c r="AP155" s="642"/>
      <c r="AQ155" s="640"/>
      <c r="AR155" s="642"/>
      <c r="AS155" s="640"/>
      <c r="AT155" s="642"/>
      <c r="AU155" s="640"/>
      <c r="AV155" s="642"/>
      <c r="AW155" s="640"/>
      <c r="AX155" s="642"/>
      <c r="AY155" s="640"/>
      <c r="AZ155" s="642"/>
      <c r="BA155" s="640"/>
      <c r="BB155" s="642"/>
      <c r="BC155" s="640"/>
      <c r="BD155" s="642"/>
      <c r="BE155" s="640"/>
      <c r="BF155" s="642"/>
      <c r="BG155" s="640"/>
      <c r="BH155" s="642"/>
      <c r="BI155" s="640"/>
      <c r="BJ155" s="642"/>
      <c r="BK155" s="640"/>
      <c r="BL155" s="642"/>
      <c r="BM155" s="640"/>
      <c r="BN155" s="642"/>
      <c r="BO155" s="640"/>
      <c r="BP155" s="642"/>
      <c r="BQ155" s="643"/>
      <c r="BR155" s="644">
        <f t="shared" si="7"/>
        <v>0</v>
      </c>
      <c r="BS155" s="669">
        <f t="shared" si="8"/>
        <v>0</v>
      </c>
      <c r="BT155" s="644">
        <f t="shared" si="9"/>
        <v>0</v>
      </c>
      <c r="BU155" s="645">
        <f t="shared" si="10"/>
        <v>0</v>
      </c>
      <c r="BV155" s="338"/>
      <c r="BW155" s="338"/>
      <c r="BX155" s="338"/>
      <c r="BY155" s="338"/>
      <c r="BZ155" s="338"/>
      <c r="CA155" s="338"/>
    </row>
    <row r="156" ht="15.75" customHeight="1">
      <c r="A156" s="501"/>
      <c r="B156" s="737"/>
      <c r="C156" s="638">
        <f t="shared" ref="C156:D156" si="161">G156+I156+K156+M156+O156+Q156+S156+U156+W156+Y156+AA156+AC156+AE156+AG156+AI156+AK156+AM156+AO156+AQ156+AS156+AU156+AW156+AY156+BA156+BC156+BE156+BG156+BI156+BK156+BM156+BO156</f>
        <v>0</v>
      </c>
      <c r="D156" s="671">
        <f t="shared" si="161"/>
        <v>0</v>
      </c>
      <c r="E156" s="672">
        <f t="shared" si="5"/>
        <v>0</v>
      </c>
      <c r="F156" s="810"/>
      <c r="G156" s="640"/>
      <c r="H156" s="642"/>
      <c r="I156" s="640"/>
      <c r="J156" s="642"/>
      <c r="K156" s="640"/>
      <c r="L156" s="642"/>
      <c r="M156" s="640"/>
      <c r="N156" s="642"/>
      <c r="O156" s="640"/>
      <c r="P156" s="642"/>
      <c r="Q156" s="640"/>
      <c r="R156" s="642"/>
      <c r="S156" s="640"/>
      <c r="T156" s="642"/>
      <c r="U156" s="640"/>
      <c r="V156" s="642"/>
      <c r="W156" s="640"/>
      <c r="X156" s="642"/>
      <c r="Y156" s="640"/>
      <c r="Z156" s="642"/>
      <c r="AA156" s="640"/>
      <c r="AB156" s="642"/>
      <c r="AC156" s="640"/>
      <c r="AD156" s="642"/>
      <c r="AE156" s="640"/>
      <c r="AF156" s="642"/>
      <c r="AG156" s="640"/>
      <c r="AH156" s="642"/>
      <c r="AI156" s="640"/>
      <c r="AJ156" s="642"/>
      <c r="AK156" s="640"/>
      <c r="AL156" s="642"/>
      <c r="AM156" s="640"/>
      <c r="AN156" s="642"/>
      <c r="AO156" s="640"/>
      <c r="AP156" s="642"/>
      <c r="AQ156" s="640"/>
      <c r="AR156" s="642"/>
      <c r="AS156" s="640"/>
      <c r="AT156" s="642"/>
      <c r="AU156" s="640"/>
      <c r="AV156" s="642"/>
      <c r="AW156" s="640"/>
      <c r="AX156" s="642"/>
      <c r="AY156" s="640"/>
      <c r="AZ156" s="642"/>
      <c r="BA156" s="640"/>
      <c r="BB156" s="642"/>
      <c r="BC156" s="640"/>
      <c r="BD156" s="642"/>
      <c r="BE156" s="640"/>
      <c r="BF156" s="642"/>
      <c r="BG156" s="640"/>
      <c r="BH156" s="642"/>
      <c r="BI156" s="640"/>
      <c r="BJ156" s="642"/>
      <c r="BK156" s="640"/>
      <c r="BL156" s="642"/>
      <c r="BM156" s="640"/>
      <c r="BN156" s="642"/>
      <c r="BO156" s="640"/>
      <c r="BP156" s="642"/>
      <c r="BQ156" s="643"/>
      <c r="BR156" s="644">
        <f t="shared" si="7"/>
        <v>0</v>
      </c>
      <c r="BS156" s="669">
        <f t="shared" si="8"/>
        <v>0</v>
      </c>
      <c r="BT156" s="644">
        <f t="shared" si="9"/>
        <v>0</v>
      </c>
      <c r="BU156" s="645">
        <f t="shared" si="10"/>
        <v>0</v>
      </c>
      <c r="BV156" s="338"/>
      <c r="BW156" s="338"/>
      <c r="BX156" s="338"/>
      <c r="BY156" s="338"/>
      <c r="BZ156" s="338"/>
      <c r="CA156" s="338"/>
    </row>
    <row r="157" ht="15.75" customHeight="1">
      <c r="A157" s="501"/>
      <c r="B157" s="737"/>
      <c r="C157" s="638">
        <f t="shared" ref="C157:D157" si="162">G157+I157+K157+M157+O157+Q157+S157+U157+W157+Y157+AA157+AC157+AE157+AG157+AI157+AK157+AM157+AO157+AQ157+AS157+AU157+AW157+AY157+BA157+BC157+BE157+BG157+BI157+BK157+BM157+BO157</f>
        <v>0</v>
      </c>
      <c r="D157" s="671">
        <f t="shared" si="162"/>
        <v>0</v>
      </c>
      <c r="E157" s="672">
        <f t="shared" si="5"/>
        <v>0</v>
      </c>
      <c r="F157" s="810"/>
      <c r="G157" s="640"/>
      <c r="H157" s="642"/>
      <c r="I157" s="640"/>
      <c r="J157" s="642"/>
      <c r="K157" s="640"/>
      <c r="L157" s="642"/>
      <c r="M157" s="640"/>
      <c r="N157" s="642"/>
      <c r="O157" s="640"/>
      <c r="P157" s="642"/>
      <c r="Q157" s="640"/>
      <c r="R157" s="642"/>
      <c r="S157" s="640"/>
      <c r="T157" s="642"/>
      <c r="U157" s="640"/>
      <c r="V157" s="642"/>
      <c r="W157" s="640"/>
      <c r="X157" s="642"/>
      <c r="Y157" s="640"/>
      <c r="Z157" s="642"/>
      <c r="AA157" s="640"/>
      <c r="AB157" s="642"/>
      <c r="AC157" s="640"/>
      <c r="AD157" s="642"/>
      <c r="AE157" s="640"/>
      <c r="AF157" s="642"/>
      <c r="AG157" s="640"/>
      <c r="AH157" s="642"/>
      <c r="AI157" s="640"/>
      <c r="AJ157" s="642"/>
      <c r="AK157" s="640"/>
      <c r="AL157" s="642"/>
      <c r="AM157" s="640"/>
      <c r="AN157" s="642"/>
      <c r="AO157" s="640"/>
      <c r="AP157" s="642"/>
      <c r="AQ157" s="640"/>
      <c r="AR157" s="642"/>
      <c r="AS157" s="640"/>
      <c r="AT157" s="642"/>
      <c r="AU157" s="640"/>
      <c r="AV157" s="642"/>
      <c r="AW157" s="640"/>
      <c r="AX157" s="642"/>
      <c r="AY157" s="640"/>
      <c r="AZ157" s="642"/>
      <c r="BA157" s="640"/>
      <c r="BB157" s="642"/>
      <c r="BC157" s="640"/>
      <c r="BD157" s="642"/>
      <c r="BE157" s="640"/>
      <c r="BF157" s="642"/>
      <c r="BG157" s="640"/>
      <c r="BH157" s="642"/>
      <c r="BI157" s="640"/>
      <c r="BJ157" s="642"/>
      <c r="BK157" s="640"/>
      <c r="BL157" s="642"/>
      <c r="BM157" s="640"/>
      <c r="BN157" s="642"/>
      <c r="BO157" s="640"/>
      <c r="BP157" s="642"/>
      <c r="BQ157" s="643"/>
      <c r="BR157" s="644">
        <f t="shared" si="7"/>
        <v>0</v>
      </c>
      <c r="BS157" s="669">
        <f t="shared" si="8"/>
        <v>0</v>
      </c>
      <c r="BT157" s="644">
        <f t="shared" si="9"/>
        <v>0</v>
      </c>
      <c r="BU157" s="645">
        <f t="shared" si="10"/>
        <v>0</v>
      </c>
      <c r="BV157" s="338"/>
      <c r="BW157" s="338"/>
      <c r="BX157" s="338"/>
      <c r="BY157" s="338"/>
      <c r="BZ157" s="338"/>
      <c r="CA157" s="338"/>
    </row>
    <row r="158" ht="15.75" customHeight="1">
      <c r="A158" s="501"/>
      <c r="B158" s="737"/>
      <c r="C158" s="638">
        <f t="shared" ref="C158:D158" si="163">G158+I158+K158+M158+O158+Q158+S158+U158+W158+Y158+AA158+AC158+AE158+AG158+AI158+AK158+AM158+AO158+AQ158+AS158+AU158+AW158+AY158+BA158+BC158+BE158+BG158+BI158+BK158+BM158+BO158</f>
        <v>0</v>
      </c>
      <c r="D158" s="671">
        <f t="shared" si="163"/>
        <v>0</v>
      </c>
      <c r="E158" s="672">
        <f t="shared" si="5"/>
        <v>0</v>
      </c>
      <c r="F158" s="810"/>
      <c r="G158" s="640"/>
      <c r="H158" s="642"/>
      <c r="I158" s="640"/>
      <c r="J158" s="642"/>
      <c r="K158" s="640"/>
      <c r="L158" s="642"/>
      <c r="M158" s="640"/>
      <c r="N158" s="642"/>
      <c r="O158" s="640"/>
      <c r="P158" s="642"/>
      <c r="Q158" s="640"/>
      <c r="R158" s="642"/>
      <c r="S158" s="640"/>
      <c r="T158" s="642"/>
      <c r="U158" s="640"/>
      <c r="V158" s="642"/>
      <c r="W158" s="640"/>
      <c r="X158" s="642"/>
      <c r="Y158" s="640"/>
      <c r="Z158" s="642"/>
      <c r="AA158" s="640"/>
      <c r="AB158" s="642"/>
      <c r="AC158" s="640"/>
      <c r="AD158" s="642"/>
      <c r="AE158" s="640"/>
      <c r="AF158" s="642"/>
      <c r="AG158" s="640"/>
      <c r="AH158" s="642"/>
      <c r="AI158" s="640"/>
      <c r="AJ158" s="642"/>
      <c r="AK158" s="640"/>
      <c r="AL158" s="642"/>
      <c r="AM158" s="640"/>
      <c r="AN158" s="642"/>
      <c r="AO158" s="640"/>
      <c r="AP158" s="642"/>
      <c r="AQ158" s="640"/>
      <c r="AR158" s="642"/>
      <c r="AS158" s="640"/>
      <c r="AT158" s="642"/>
      <c r="AU158" s="640"/>
      <c r="AV158" s="642"/>
      <c r="AW158" s="640"/>
      <c r="AX158" s="642"/>
      <c r="AY158" s="640"/>
      <c r="AZ158" s="642"/>
      <c r="BA158" s="640"/>
      <c r="BB158" s="642"/>
      <c r="BC158" s="640"/>
      <c r="BD158" s="642"/>
      <c r="BE158" s="640"/>
      <c r="BF158" s="642"/>
      <c r="BG158" s="640"/>
      <c r="BH158" s="642"/>
      <c r="BI158" s="640"/>
      <c r="BJ158" s="642"/>
      <c r="BK158" s="640"/>
      <c r="BL158" s="642"/>
      <c r="BM158" s="640"/>
      <c r="BN158" s="642"/>
      <c r="BO158" s="640"/>
      <c r="BP158" s="642"/>
      <c r="BQ158" s="643"/>
      <c r="BR158" s="644">
        <f t="shared" si="7"/>
        <v>0</v>
      </c>
      <c r="BS158" s="669">
        <f t="shared" si="8"/>
        <v>0</v>
      </c>
      <c r="BT158" s="644">
        <f t="shared" si="9"/>
        <v>0</v>
      </c>
      <c r="BU158" s="645">
        <f t="shared" si="10"/>
        <v>0</v>
      </c>
      <c r="BV158" s="338"/>
      <c r="BW158" s="338"/>
      <c r="BX158" s="338"/>
      <c r="BY158" s="338"/>
      <c r="BZ158" s="338"/>
      <c r="CA158" s="338"/>
    </row>
    <row r="159" ht="15.75" customHeight="1">
      <c r="A159" s="501"/>
      <c r="B159" s="737"/>
      <c r="C159" s="638">
        <f t="shared" ref="C159:D159" si="164">G159+I159+K159+M159+O159+Q159+S159+U159+W159+Y159+AA159+AC159+AE159+AG159+AI159+AK159+AM159+AO159+AQ159+AS159+AU159+AW159+AY159+BA159+BC159+BE159+BG159+BI159+BK159+BM159+BO159</f>
        <v>0</v>
      </c>
      <c r="D159" s="671">
        <f t="shared" si="164"/>
        <v>0</v>
      </c>
      <c r="E159" s="672">
        <f t="shared" si="5"/>
        <v>0</v>
      </c>
      <c r="F159" s="810"/>
      <c r="G159" s="640"/>
      <c r="H159" s="642"/>
      <c r="I159" s="640"/>
      <c r="J159" s="642"/>
      <c r="K159" s="640"/>
      <c r="L159" s="642"/>
      <c r="M159" s="640"/>
      <c r="N159" s="642"/>
      <c r="O159" s="640"/>
      <c r="P159" s="642"/>
      <c r="Q159" s="640"/>
      <c r="R159" s="642"/>
      <c r="S159" s="640"/>
      <c r="T159" s="642"/>
      <c r="U159" s="640"/>
      <c r="V159" s="642"/>
      <c r="W159" s="640"/>
      <c r="X159" s="642"/>
      <c r="Y159" s="640"/>
      <c r="Z159" s="642"/>
      <c r="AA159" s="640"/>
      <c r="AB159" s="642"/>
      <c r="AC159" s="640"/>
      <c r="AD159" s="642"/>
      <c r="AE159" s="640"/>
      <c r="AF159" s="642"/>
      <c r="AG159" s="640"/>
      <c r="AH159" s="642"/>
      <c r="AI159" s="640"/>
      <c r="AJ159" s="642"/>
      <c r="AK159" s="640"/>
      <c r="AL159" s="642"/>
      <c r="AM159" s="640"/>
      <c r="AN159" s="642"/>
      <c r="AO159" s="640"/>
      <c r="AP159" s="642"/>
      <c r="AQ159" s="640"/>
      <c r="AR159" s="642"/>
      <c r="AS159" s="640"/>
      <c r="AT159" s="642"/>
      <c r="AU159" s="640"/>
      <c r="AV159" s="642"/>
      <c r="AW159" s="640"/>
      <c r="AX159" s="642"/>
      <c r="AY159" s="640"/>
      <c r="AZ159" s="642"/>
      <c r="BA159" s="640"/>
      <c r="BB159" s="642"/>
      <c r="BC159" s="640"/>
      <c r="BD159" s="642"/>
      <c r="BE159" s="640"/>
      <c r="BF159" s="642"/>
      <c r="BG159" s="640"/>
      <c r="BH159" s="642"/>
      <c r="BI159" s="640"/>
      <c r="BJ159" s="642"/>
      <c r="BK159" s="640"/>
      <c r="BL159" s="642"/>
      <c r="BM159" s="640"/>
      <c r="BN159" s="642"/>
      <c r="BO159" s="640"/>
      <c r="BP159" s="642"/>
      <c r="BQ159" s="643"/>
      <c r="BR159" s="644">
        <f t="shared" si="7"/>
        <v>0</v>
      </c>
      <c r="BS159" s="669">
        <f t="shared" si="8"/>
        <v>0</v>
      </c>
      <c r="BT159" s="644">
        <f t="shared" si="9"/>
        <v>0</v>
      </c>
      <c r="BU159" s="645">
        <f t="shared" si="10"/>
        <v>0</v>
      </c>
      <c r="BV159" s="338"/>
      <c r="BW159" s="338"/>
      <c r="BX159" s="338"/>
      <c r="BY159" s="338"/>
      <c r="BZ159" s="338"/>
      <c r="CA159" s="338"/>
    </row>
    <row r="160" ht="15.75" customHeight="1">
      <c r="A160" s="501"/>
      <c r="B160" s="737"/>
      <c r="C160" s="638">
        <f t="shared" ref="C160:D160" si="165">G160+I160+K160+M160+O160+Q160+S160+U160+W160+Y160+AA160+AC160+AE160+AG160+AI160+AK160+AM160+AO160+AQ160+AS160+AU160+AW160+AY160+BA160+BC160+BE160+BG160+BI160+BK160+BM160+BO160</f>
        <v>0</v>
      </c>
      <c r="D160" s="671">
        <f t="shared" si="165"/>
        <v>0</v>
      </c>
      <c r="E160" s="672">
        <f t="shared" si="5"/>
        <v>0</v>
      </c>
      <c r="F160" s="810"/>
      <c r="G160" s="640"/>
      <c r="H160" s="642"/>
      <c r="I160" s="640"/>
      <c r="J160" s="642"/>
      <c r="K160" s="640"/>
      <c r="L160" s="642"/>
      <c r="M160" s="640"/>
      <c r="N160" s="642"/>
      <c r="O160" s="640"/>
      <c r="P160" s="642"/>
      <c r="Q160" s="640"/>
      <c r="R160" s="642"/>
      <c r="S160" s="640"/>
      <c r="T160" s="642"/>
      <c r="U160" s="640"/>
      <c r="V160" s="642"/>
      <c r="W160" s="640"/>
      <c r="X160" s="642"/>
      <c r="Y160" s="640"/>
      <c r="Z160" s="642"/>
      <c r="AA160" s="640"/>
      <c r="AB160" s="642"/>
      <c r="AC160" s="640"/>
      <c r="AD160" s="642"/>
      <c r="AE160" s="640"/>
      <c r="AF160" s="642"/>
      <c r="AG160" s="640"/>
      <c r="AH160" s="642"/>
      <c r="AI160" s="640"/>
      <c r="AJ160" s="642"/>
      <c r="AK160" s="640"/>
      <c r="AL160" s="642"/>
      <c r="AM160" s="640"/>
      <c r="AN160" s="642"/>
      <c r="AO160" s="640"/>
      <c r="AP160" s="642"/>
      <c r="AQ160" s="640"/>
      <c r="AR160" s="642"/>
      <c r="AS160" s="640"/>
      <c r="AT160" s="642"/>
      <c r="AU160" s="640"/>
      <c r="AV160" s="642"/>
      <c r="AW160" s="640"/>
      <c r="AX160" s="642"/>
      <c r="AY160" s="640"/>
      <c r="AZ160" s="642"/>
      <c r="BA160" s="640"/>
      <c r="BB160" s="642"/>
      <c r="BC160" s="640"/>
      <c r="BD160" s="642"/>
      <c r="BE160" s="640"/>
      <c r="BF160" s="642"/>
      <c r="BG160" s="640"/>
      <c r="BH160" s="642"/>
      <c r="BI160" s="640"/>
      <c r="BJ160" s="642"/>
      <c r="BK160" s="640"/>
      <c r="BL160" s="642"/>
      <c r="BM160" s="640"/>
      <c r="BN160" s="642"/>
      <c r="BO160" s="640"/>
      <c r="BP160" s="642"/>
      <c r="BQ160" s="643"/>
      <c r="BR160" s="644">
        <f t="shared" si="7"/>
        <v>0</v>
      </c>
      <c r="BS160" s="669">
        <f t="shared" si="8"/>
        <v>0</v>
      </c>
      <c r="BT160" s="644">
        <f t="shared" si="9"/>
        <v>0</v>
      </c>
      <c r="BU160" s="645">
        <f t="shared" si="10"/>
        <v>0</v>
      </c>
      <c r="BV160" s="338"/>
      <c r="BW160" s="338"/>
      <c r="BX160" s="338"/>
      <c r="BY160" s="338"/>
      <c r="BZ160" s="338"/>
      <c r="CA160" s="338"/>
    </row>
    <row r="161" ht="15.75" customHeight="1">
      <c r="A161" s="501"/>
      <c r="B161" s="737"/>
      <c r="C161" s="638">
        <f t="shared" ref="C161:D161" si="166">G161+I161+K161+M161+O161+Q161+S161+U161+W161+Y161+AA161+AC161+AE161+AG161+AI161+AK161+AM161+AO161+AQ161+AS161+AU161+AW161+AY161+BA161+BC161+BE161+BG161+BI161+BK161+BM161+BO161</f>
        <v>0</v>
      </c>
      <c r="D161" s="671">
        <f t="shared" si="166"/>
        <v>0</v>
      </c>
      <c r="E161" s="672">
        <f t="shared" si="5"/>
        <v>0</v>
      </c>
      <c r="F161" s="810"/>
      <c r="G161" s="640"/>
      <c r="H161" s="642"/>
      <c r="I161" s="640"/>
      <c r="J161" s="642"/>
      <c r="K161" s="640"/>
      <c r="L161" s="642"/>
      <c r="M161" s="640"/>
      <c r="N161" s="642"/>
      <c r="O161" s="640"/>
      <c r="P161" s="642"/>
      <c r="Q161" s="640"/>
      <c r="R161" s="642"/>
      <c r="S161" s="640"/>
      <c r="T161" s="642"/>
      <c r="U161" s="640"/>
      <c r="V161" s="642"/>
      <c r="W161" s="640"/>
      <c r="X161" s="642"/>
      <c r="Y161" s="640"/>
      <c r="Z161" s="642"/>
      <c r="AA161" s="640"/>
      <c r="AB161" s="642"/>
      <c r="AC161" s="640"/>
      <c r="AD161" s="642"/>
      <c r="AE161" s="640"/>
      <c r="AF161" s="642"/>
      <c r="AG161" s="640"/>
      <c r="AH161" s="642"/>
      <c r="AI161" s="640"/>
      <c r="AJ161" s="642"/>
      <c r="AK161" s="640"/>
      <c r="AL161" s="642"/>
      <c r="AM161" s="640"/>
      <c r="AN161" s="642"/>
      <c r="AO161" s="640"/>
      <c r="AP161" s="642"/>
      <c r="AQ161" s="640"/>
      <c r="AR161" s="642"/>
      <c r="AS161" s="640"/>
      <c r="AT161" s="642"/>
      <c r="AU161" s="640"/>
      <c r="AV161" s="642"/>
      <c r="AW161" s="640"/>
      <c r="AX161" s="642"/>
      <c r="AY161" s="640"/>
      <c r="AZ161" s="642"/>
      <c r="BA161" s="640"/>
      <c r="BB161" s="642"/>
      <c r="BC161" s="640"/>
      <c r="BD161" s="642"/>
      <c r="BE161" s="640"/>
      <c r="BF161" s="642"/>
      <c r="BG161" s="640"/>
      <c r="BH161" s="642"/>
      <c r="BI161" s="640"/>
      <c r="BJ161" s="642"/>
      <c r="BK161" s="640"/>
      <c r="BL161" s="642"/>
      <c r="BM161" s="640"/>
      <c r="BN161" s="642"/>
      <c r="BO161" s="640"/>
      <c r="BP161" s="642"/>
      <c r="BQ161" s="643"/>
      <c r="BR161" s="644">
        <f t="shared" si="7"/>
        <v>0</v>
      </c>
      <c r="BS161" s="669">
        <f t="shared" si="8"/>
        <v>0</v>
      </c>
      <c r="BT161" s="644">
        <f t="shared" si="9"/>
        <v>0</v>
      </c>
      <c r="BU161" s="645">
        <f t="shared" si="10"/>
        <v>0</v>
      </c>
      <c r="BV161" s="338"/>
      <c r="BW161" s="338"/>
      <c r="BX161" s="338"/>
      <c r="BY161" s="338"/>
      <c r="BZ161" s="338"/>
      <c r="CA161" s="338"/>
    </row>
    <row r="162" ht="15.75" customHeight="1">
      <c r="A162" s="501"/>
      <c r="B162" s="737"/>
      <c r="C162" s="638">
        <f t="shared" ref="C162:D162" si="167">G162+I162+K162+M162+O162+Q162+S162+U162+W162+Y162+AA162+AC162+AE162+AG162+AI162+AK162+AM162+AO162+AQ162+AS162+AU162+AW162+AY162+BA162+BC162+BE162+BG162+BI162+BK162+BM162+BO162</f>
        <v>0</v>
      </c>
      <c r="D162" s="671">
        <f t="shared" si="167"/>
        <v>0</v>
      </c>
      <c r="E162" s="672">
        <f t="shared" si="5"/>
        <v>0</v>
      </c>
      <c r="F162" s="810"/>
      <c r="G162" s="640"/>
      <c r="H162" s="642"/>
      <c r="I162" s="640"/>
      <c r="J162" s="642"/>
      <c r="K162" s="640"/>
      <c r="L162" s="642"/>
      <c r="M162" s="640"/>
      <c r="N162" s="642"/>
      <c r="O162" s="640"/>
      <c r="P162" s="642"/>
      <c r="Q162" s="640"/>
      <c r="R162" s="642"/>
      <c r="S162" s="640"/>
      <c r="T162" s="642"/>
      <c r="U162" s="640"/>
      <c r="V162" s="642"/>
      <c r="W162" s="640"/>
      <c r="X162" s="642"/>
      <c r="Y162" s="640"/>
      <c r="Z162" s="642"/>
      <c r="AA162" s="640"/>
      <c r="AB162" s="642"/>
      <c r="AC162" s="640"/>
      <c r="AD162" s="642"/>
      <c r="AE162" s="640"/>
      <c r="AF162" s="642"/>
      <c r="AG162" s="640"/>
      <c r="AH162" s="642"/>
      <c r="AI162" s="640"/>
      <c r="AJ162" s="642"/>
      <c r="AK162" s="640"/>
      <c r="AL162" s="642"/>
      <c r="AM162" s="640"/>
      <c r="AN162" s="642"/>
      <c r="AO162" s="640"/>
      <c r="AP162" s="642"/>
      <c r="AQ162" s="640"/>
      <c r="AR162" s="642"/>
      <c r="AS162" s="640"/>
      <c r="AT162" s="642"/>
      <c r="AU162" s="640"/>
      <c r="AV162" s="642"/>
      <c r="AW162" s="640"/>
      <c r="AX162" s="642"/>
      <c r="AY162" s="640"/>
      <c r="AZ162" s="642"/>
      <c r="BA162" s="640"/>
      <c r="BB162" s="642"/>
      <c r="BC162" s="640"/>
      <c r="BD162" s="642"/>
      <c r="BE162" s="640"/>
      <c r="BF162" s="642"/>
      <c r="BG162" s="640"/>
      <c r="BH162" s="642"/>
      <c r="BI162" s="640"/>
      <c r="BJ162" s="642"/>
      <c r="BK162" s="640"/>
      <c r="BL162" s="642"/>
      <c r="BM162" s="640"/>
      <c r="BN162" s="642"/>
      <c r="BO162" s="640"/>
      <c r="BP162" s="642"/>
      <c r="BQ162" s="643"/>
      <c r="BR162" s="644">
        <f t="shared" si="7"/>
        <v>0</v>
      </c>
      <c r="BS162" s="669">
        <f t="shared" si="8"/>
        <v>0</v>
      </c>
      <c r="BT162" s="644">
        <f t="shared" si="9"/>
        <v>0</v>
      </c>
      <c r="BU162" s="645">
        <f t="shared" si="10"/>
        <v>0</v>
      </c>
      <c r="BV162" s="338"/>
      <c r="BW162" s="338"/>
      <c r="BX162" s="338"/>
      <c r="BY162" s="338"/>
      <c r="BZ162" s="338"/>
      <c r="CA162" s="338"/>
    </row>
    <row r="163" ht="15.75" customHeight="1">
      <c r="A163" s="501"/>
      <c r="B163" s="737"/>
      <c r="C163" s="638">
        <f t="shared" ref="C163:D163" si="168">G163+I163+K163+M163+O163+Q163+S163+U163+W163+Y163+AA163+AC163+AE163+AG163+AI163+AK163+AM163+AO163+AQ163+AS163+AU163+AW163+AY163+BA163+BC163+BE163+BG163+BI163+BK163+BM163+BO163</f>
        <v>0</v>
      </c>
      <c r="D163" s="671">
        <f t="shared" si="168"/>
        <v>0</v>
      </c>
      <c r="E163" s="672">
        <f t="shared" si="5"/>
        <v>0</v>
      </c>
      <c r="F163" s="810"/>
      <c r="G163" s="640"/>
      <c r="H163" s="642"/>
      <c r="I163" s="640"/>
      <c r="J163" s="642"/>
      <c r="K163" s="640"/>
      <c r="L163" s="642"/>
      <c r="M163" s="640"/>
      <c r="N163" s="642"/>
      <c r="O163" s="640"/>
      <c r="P163" s="642"/>
      <c r="Q163" s="640"/>
      <c r="R163" s="642"/>
      <c r="S163" s="640"/>
      <c r="T163" s="642"/>
      <c r="U163" s="640"/>
      <c r="V163" s="642"/>
      <c r="W163" s="640"/>
      <c r="X163" s="642"/>
      <c r="Y163" s="640"/>
      <c r="Z163" s="642"/>
      <c r="AA163" s="640"/>
      <c r="AB163" s="642"/>
      <c r="AC163" s="640"/>
      <c r="AD163" s="642"/>
      <c r="AE163" s="640"/>
      <c r="AF163" s="642"/>
      <c r="AG163" s="640"/>
      <c r="AH163" s="642"/>
      <c r="AI163" s="640"/>
      <c r="AJ163" s="642"/>
      <c r="AK163" s="640"/>
      <c r="AL163" s="642"/>
      <c r="AM163" s="640"/>
      <c r="AN163" s="642"/>
      <c r="AO163" s="640"/>
      <c r="AP163" s="642"/>
      <c r="AQ163" s="640"/>
      <c r="AR163" s="642"/>
      <c r="AS163" s="640"/>
      <c r="AT163" s="642"/>
      <c r="AU163" s="640"/>
      <c r="AV163" s="642"/>
      <c r="AW163" s="640"/>
      <c r="AX163" s="642"/>
      <c r="AY163" s="640"/>
      <c r="AZ163" s="642"/>
      <c r="BA163" s="640"/>
      <c r="BB163" s="642"/>
      <c r="BC163" s="640"/>
      <c r="BD163" s="642"/>
      <c r="BE163" s="640"/>
      <c r="BF163" s="642"/>
      <c r="BG163" s="640"/>
      <c r="BH163" s="642"/>
      <c r="BI163" s="640"/>
      <c r="BJ163" s="642"/>
      <c r="BK163" s="640"/>
      <c r="BL163" s="642"/>
      <c r="BM163" s="640"/>
      <c r="BN163" s="642"/>
      <c r="BO163" s="640"/>
      <c r="BP163" s="642"/>
      <c r="BQ163" s="643"/>
      <c r="BR163" s="644">
        <f t="shared" si="7"/>
        <v>0</v>
      </c>
      <c r="BS163" s="669">
        <f t="shared" si="8"/>
        <v>0</v>
      </c>
      <c r="BT163" s="644">
        <f t="shared" si="9"/>
        <v>0</v>
      </c>
      <c r="BU163" s="645">
        <f t="shared" si="10"/>
        <v>0</v>
      </c>
      <c r="BV163" s="338"/>
      <c r="BW163" s="338"/>
      <c r="BX163" s="338"/>
      <c r="BY163" s="338"/>
      <c r="BZ163" s="338"/>
      <c r="CA163" s="338"/>
    </row>
    <row r="164" ht="15.75" customHeight="1">
      <c r="A164" s="501"/>
      <c r="B164" s="737"/>
      <c r="C164" s="638">
        <f t="shared" ref="C164:D164" si="169">G164+I164+K164+M164+O164+Q164+S164+U164+W164+Y164+AA164+AC164+AE164+AG164+AI164+AK164+AM164+AO164+AQ164+AS164+AU164+AW164+AY164+BA164+BC164+BE164+BG164+BI164+BK164+BM164+BO164</f>
        <v>0</v>
      </c>
      <c r="D164" s="671">
        <f t="shared" si="169"/>
        <v>0</v>
      </c>
      <c r="E164" s="672">
        <f t="shared" si="5"/>
        <v>0</v>
      </c>
      <c r="F164" s="810"/>
      <c r="G164" s="640"/>
      <c r="H164" s="642"/>
      <c r="I164" s="640"/>
      <c r="J164" s="642"/>
      <c r="K164" s="640"/>
      <c r="L164" s="642"/>
      <c r="M164" s="640"/>
      <c r="N164" s="642"/>
      <c r="O164" s="640"/>
      <c r="P164" s="642"/>
      <c r="Q164" s="640"/>
      <c r="R164" s="642"/>
      <c r="S164" s="640"/>
      <c r="T164" s="642"/>
      <c r="U164" s="640"/>
      <c r="V164" s="642"/>
      <c r="W164" s="640"/>
      <c r="X164" s="642"/>
      <c r="Y164" s="640"/>
      <c r="Z164" s="642"/>
      <c r="AA164" s="640"/>
      <c r="AB164" s="642"/>
      <c r="AC164" s="640"/>
      <c r="AD164" s="642"/>
      <c r="AE164" s="640"/>
      <c r="AF164" s="642"/>
      <c r="AG164" s="640"/>
      <c r="AH164" s="642"/>
      <c r="AI164" s="640"/>
      <c r="AJ164" s="642"/>
      <c r="AK164" s="640"/>
      <c r="AL164" s="642"/>
      <c r="AM164" s="640"/>
      <c r="AN164" s="642"/>
      <c r="AO164" s="640"/>
      <c r="AP164" s="642"/>
      <c r="AQ164" s="640"/>
      <c r="AR164" s="642"/>
      <c r="AS164" s="640"/>
      <c r="AT164" s="642"/>
      <c r="AU164" s="640"/>
      <c r="AV164" s="642"/>
      <c r="AW164" s="640"/>
      <c r="AX164" s="642"/>
      <c r="AY164" s="640"/>
      <c r="AZ164" s="642"/>
      <c r="BA164" s="640"/>
      <c r="BB164" s="642"/>
      <c r="BC164" s="640"/>
      <c r="BD164" s="642"/>
      <c r="BE164" s="640"/>
      <c r="BF164" s="642"/>
      <c r="BG164" s="640"/>
      <c r="BH164" s="642"/>
      <c r="BI164" s="640"/>
      <c r="BJ164" s="642"/>
      <c r="BK164" s="640"/>
      <c r="BL164" s="642"/>
      <c r="BM164" s="640"/>
      <c r="BN164" s="642"/>
      <c r="BO164" s="640"/>
      <c r="BP164" s="642"/>
      <c r="BQ164" s="643"/>
      <c r="BR164" s="644">
        <f t="shared" si="7"/>
        <v>0</v>
      </c>
      <c r="BS164" s="669">
        <f t="shared" si="8"/>
        <v>0</v>
      </c>
      <c r="BT164" s="644">
        <f t="shared" si="9"/>
        <v>0</v>
      </c>
      <c r="BU164" s="645">
        <f t="shared" si="10"/>
        <v>0</v>
      </c>
      <c r="BV164" s="338"/>
      <c r="BW164" s="338"/>
      <c r="BX164" s="338"/>
      <c r="BY164" s="338"/>
      <c r="BZ164" s="338"/>
      <c r="CA164" s="338"/>
    </row>
    <row r="165" ht="15.75" customHeight="1">
      <c r="A165" s="501"/>
      <c r="B165" s="737"/>
      <c r="C165" s="638">
        <f t="shared" ref="C165:D165" si="170">G165+I165+K165+M165+O165+Q165+S165+U165+W165+Y165+AA165+AC165+AE165+AG165+AI165+AK165+AM165+AO165+AQ165+AS165+AU165+AW165+AY165+BA165+BC165+BE165+BG165+BI165+BK165+BM165+BO165</f>
        <v>0</v>
      </c>
      <c r="D165" s="671">
        <f t="shared" si="170"/>
        <v>0</v>
      </c>
      <c r="E165" s="672">
        <f t="shared" si="5"/>
        <v>0</v>
      </c>
      <c r="F165" s="810"/>
      <c r="G165" s="640"/>
      <c r="H165" s="642"/>
      <c r="I165" s="640"/>
      <c r="J165" s="642"/>
      <c r="K165" s="640"/>
      <c r="L165" s="642"/>
      <c r="M165" s="640"/>
      <c r="N165" s="642"/>
      <c r="O165" s="640"/>
      <c r="P165" s="642"/>
      <c r="Q165" s="640"/>
      <c r="R165" s="642"/>
      <c r="S165" s="640"/>
      <c r="T165" s="642"/>
      <c r="U165" s="640"/>
      <c r="V165" s="642"/>
      <c r="W165" s="640"/>
      <c r="X165" s="642"/>
      <c r="Y165" s="640"/>
      <c r="Z165" s="642"/>
      <c r="AA165" s="640"/>
      <c r="AB165" s="642"/>
      <c r="AC165" s="640"/>
      <c r="AD165" s="642"/>
      <c r="AE165" s="640"/>
      <c r="AF165" s="642"/>
      <c r="AG165" s="640"/>
      <c r="AH165" s="642"/>
      <c r="AI165" s="640"/>
      <c r="AJ165" s="642"/>
      <c r="AK165" s="640"/>
      <c r="AL165" s="642"/>
      <c r="AM165" s="640"/>
      <c r="AN165" s="642"/>
      <c r="AO165" s="640"/>
      <c r="AP165" s="642"/>
      <c r="AQ165" s="640"/>
      <c r="AR165" s="642"/>
      <c r="AS165" s="640"/>
      <c r="AT165" s="642"/>
      <c r="AU165" s="640"/>
      <c r="AV165" s="642"/>
      <c r="AW165" s="640"/>
      <c r="AX165" s="642"/>
      <c r="AY165" s="640"/>
      <c r="AZ165" s="642"/>
      <c r="BA165" s="640"/>
      <c r="BB165" s="642"/>
      <c r="BC165" s="640"/>
      <c r="BD165" s="642"/>
      <c r="BE165" s="640"/>
      <c r="BF165" s="642"/>
      <c r="BG165" s="640"/>
      <c r="BH165" s="642"/>
      <c r="BI165" s="640"/>
      <c r="BJ165" s="642"/>
      <c r="BK165" s="640"/>
      <c r="BL165" s="642"/>
      <c r="BM165" s="640"/>
      <c r="BN165" s="642"/>
      <c r="BO165" s="640"/>
      <c r="BP165" s="642"/>
      <c r="BQ165" s="643"/>
      <c r="BR165" s="644">
        <f t="shared" si="7"/>
        <v>0</v>
      </c>
      <c r="BS165" s="669">
        <f t="shared" si="8"/>
        <v>0</v>
      </c>
      <c r="BT165" s="644">
        <f t="shared" si="9"/>
        <v>0</v>
      </c>
      <c r="BU165" s="645">
        <f t="shared" si="10"/>
        <v>0</v>
      </c>
      <c r="BV165" s="338"/>
      <c r="BW165" s="338"/>
      <c r="BX165" s="338"/>
      <c r="BY165" s="338"/>
      <c r="BZ165" s="338"/>
      <c r="CA165" s="338"/>
    </row>
    <row r="166" ht="15.75" customHeight="1">
      <c r="A166" s="501"/>
      <c r="B166" s="737"/>
      <c r="C166" s="638">
        <f t="shared" ref="C166:D166" si="171">G166+I166+K166+M166+O166+Q166+S166+U166+W166+Y166+AA166+AC166+AE166+AG166+AI166+AK166+AM166+AO166+AQ166+AS166+AU166+AW166+AY166+BA166+BC166+BE166+BG166+BI166+BK166+BM166+BO166</f>
        <v>0</v>
      </c>
      <c r="D166" s="671">
        <f t="shared" si="171"/>
        <v>0</v>
      </c>
      <c r="E166" s="672">
        <f t="shared" si="5"/>
        <v>0</v>
      </c>
      <c r="F166" s="810"/>
      <c r="G166" s="640"/>
      <c r="H166" s="642"/>
      <c r="I166" s="640"/>
      <c r="J166" s="642"/>
      <c r="K166" s="640"/>
      <c r="L166" s="642"/>
      <c r="M166" s="640"/>
      <c r="N166" s="642"/>
      <c r="O166" s="640"/>
      <c r="P166" s="642"/>
      <c r="Q166" s="640"/>
      <c r="R166" s="642"/>
      <c r="S166" s="640"/>
      <c r="T166" s="642"/>
      <c r="U166" s="640"/>
      <c r="V166" s="642"/>
      <c r="W166" s="640"/>
      <c r="X166" s="642"/>
      <c r="Y166" s="640"/>
      <c r="Z166" s="642"/>
      <c r="AA166" s="640"/>
      <c r="AB166" s="642"/>
      <c r="AC166" s="640"/>
      <c r="AD166" s="642"/>
      <c r="AE166" s="640"/>
      <c r="AF166" s="642"/>
      <c r="AG166" s="640"/>
      <c r="AH166" s="642"/>
      <c r="AI166" s="640"/>
      <c r="AJ166" s="642"/>
      <c r="AK166" s="640"/>
      <c r="AL166" s="642"/>
      <c r="AM166" s="640"/>
      <c r="AN166" s="642"/>
      <c r="AO166" s="640"/>
      <c r="AP166" s="642"/>
      <c r="AQ166" s="640"/>
      <c r="AR166" s="642"/>
      <c r="AS166" s="640"/>
      <c r="AT166" s="642"/>
      <c r="AU166" s="640"/>
      <c r="AV166" s="642"/>
      <c r="AW166" s="640"/>
      <c r="AX166" s="642"/>
      <c r="AY166" s="640"/>
      <c r="AZ166" s="642"/>
      <c r="BA166" s="640"/>
      <c r="BB166" s="642"/>
      <c r="BC166" s="640"/>
      <c r="BD166" s="642"/>
      <c r="BE166" s="640"/>
      <c r="BF166" s="642"/>
      <c r="BG166" s="640"/>
      <c r="BH166" s="642"/>
      <c r="BI166" s="640"/>
      <c r="BJ166" s="642"/>
      <c r="BK166" s="640"/>
      <c r="BL166" s="642"/>
      <c r="BM166" s="640"/>
      <c r="BN166" s="642"/>
      <c r="BO166" s="640"/>
      <c r="BP166" s="642"/>
      <c r="BQ166" s="643"/>
      <c r="BR166" s="644">
        <f t="shared" si="7"/>
        <v>0</v>
      </c>
      <c r="BS166" s="669">
        <f t="shared" si="8"/>
        <v>0</v>
      </c>
      <c r="BT166" s="644">
        <f t="shared" si="9"/>
        <v>0</v>
      </c>
      <c r="BU166" s="645">
        <f t="shared" si="10"/>
        <v>0</v>
      </c>
      <c r="BV166" s="338"/>
      <c r="BW166" s="338"/>
      <c r="BX166" s="338"/>
      <c r="BY166" s="338"/>
      <c r="BZ166" s="338"/>
      <c r="CA166" s="338"/>
    </row>
    <row r="167" ht="15.75" customHeight="1">
      <c r="A167" s="501"/>
      <c r="B167" s="737"/>
      <c r="C167" s="638">
        <f t="shared" ref="C167:D167" si="172">G167+I167+K167+M167+O167+Q167+S167+U167+W167+Y167+AA167+AC167+AE167+AG167+AI167+AK167+AM167+AO167+AQ167+AS167+AU167+AW167+AY167+BA167+BC167+BE167+BG167+BI167+BK167+BM167+BO167</f>
        <v>0</v>
      </c>
      <c r="D167" s="671">
        <f t="shared" si="172"/>
        <v>0</v>
      </c>
      <c r="E167" s="672">
        <f t="shared" si="5"/>
        <v>0</v>
      </c>
      <c r="F167" s="810"/>
      <c r="G167" s="640"/>
      <c r="H167" s="642"/>
      <c r="I167" s="640"/>
      <c r="J167" s="642"/>
      <c r="K167" s="640"/>
      <c r="L167" s="642"/>
      <c r="M167" s="640"/>
      <c r="N167" s="642"/>
      <c r="O167" s="640"/>
      <c r="P167" s="642"/>
      <c r="Q167" s="640"/>
      <c r="R167" s="642"/>
      <c r="S167" s="640"/>
      <c r="T167" s="642"/>
      <c r="U167" s="640"/>
      <c r="V167" s="642"/>
      <c r="W167" s="640"/>
      <c r="X167" s="642"/>
      <c r="Y167" s="640"/>
      <c r="Z167" s="642"/>
      <c r="AA167" s="640"/>
      <c r="AB167" s="642"/>
      <c r="AC167" s="640"/>
      <c r="AD167" s="642"/>
      <c r="AE167" s="640"/>
      <c r="AF167" s="642"/>
      <c r="AG167" s="640"/>
      <c r="AH167" s="642"/>
      <c r="AI167" s="640"/>
      <c r="AJ167" s="642"/>
      <c r="AK167" s="640"/>
      <c r="AL167" s="642"/>
      <c r="AM167" s="640"/>
      <c r="AN167" s="642"/>
      <c r="AO167" s="640"/>
      <c r="AP167" s="642"/>
      <c r="AQ167" s="640"/>
      <c r="AR167" s="642"/>
      <c r="AS167" s="640"/>
      <c r="AT167" s="642"/>
      <c r="AU167" s="640"/>
      <c r="AV167" s="642"/>
      <c r="AW167" s="640"/>
      <c r="AX167" s="642"/>
      <c r="AY167" s="640"/>
      <c r="AZ167" s="642"/>
      <c r="BA167" s="640"/>
      <c r="BB167" s="642"/>
      <c r="BC167" s="640"/>
      <c r="BD167" s="642"/>
      <c r="BE167" s="640"/>
      <c r="BF167" s="642"/>
      <c r="BG167" s="640"/>
      <c r="BH167" s="642"/>
      <c r="BI167" s="640"/>
      <c r="BJ167" s="642"/>
      <c r="BK167" s="640"/>
      <c r="BL167" s="642"/>
      <c r="BM167" s="640"/>
      <c r="BN167" s="642"/>
      <c r="BO167" s="640"/>
      <c r="BP167" s="642"/>
      <c r="BQ167" s="643"/>
      <c r="BR167" s="644">
        <f t="shared" si="7"/>
        <v>0</v>
      </c>
      <c r="BS167" s="669">
        <f t="shared" si="8"/>
        <v>0</v>
      </c>
      <c r="BT167" s="644">
        <f t="shared" si="9"/>
        <v>0</v>
      </c>
      <c r="BU167" s="645">
        <f t="shared" si="10"/>
        <v>0</v>
      </c>
      <c r="BV167" s="338"/>
      <c r="BW167" s="338"/>
      <c r="BX167" s="338"/>
      <c r="BY167" s="338"/>
      <c r="BZ167" s="338"/>
      <c r="CA167" s="338"/>
    </row>
    <row r="168" ht="15.75" customHeight="1">
      <c r="A168" s="501"/>
      <c r="B168" s="737"/>
      <c r="C168" s="638">
        <f t="shared" ref="C168:D168" si="173">G168+I168+K168+M168+O168+Q168+S168+U168+W168+Y168+AA168+AC168+AE168+AG168+AI168+AK168+AM168+AO168+AQ168+AS168+AU168+AW168+AY168+BA168+BC168+BE168+BG168+BI168+BK168+BM168+BO168</f>
        <v>0</v>
      </c>
      <c r="D168" s="671">
        <f t="shared" si="173"/>
        <v>0</v>
      </c>
      <c r="E168" s="672">
        <f t="shared" si="5"/>
        <v>0</v>
      </c>
      <c r="F168" s="810"/>
      <c r="G168" s="640"/>
      <c r="H168" s="642"/>
      <c r="I168" s="640"/>
      <c r="J168" s="642"/>
      <c r="K168" s="640"/>
      <c r="L168" s="642"/>
      <c r="M168" s="640"/>
      <c r="N168" s="642"/>
      <c r="O168" s="640"/>
      <c r="P168" s="642"/>
      <c r="Q168" s="640"/>
      <c r="R168" s="642"/>
      <c r="S168" s="640"/>
      <c r="T168" s="642"/>
      <c r="U168" s="640"/>
      <c r="V168" s="642"/>
      <c r="W168" s="640"/>
      <c r="X168" s="642"/>
      <c r="Y168" s="640"/>
      <c r="Z168" s="642"/>
      <c r="AA168" s="640"/>
      <c r="AB168" s="642"/>
      <c r="AC168" s="640"/>
      <c r="AD168" s="642"/>
      <c r="AE168" s="640"/>
      <c r="AF168" s="642"/>
      <c r="AG168" s="640"/>
      <c r="AH168" s="642"/>
      <c r="AI168" s="640"/>
      <c r="AJ168" s="642"/>
      <c r="AK168" s="640"/>
      <c r="AL168" s="642"/>
      <c r="AM168" s="640"/>
      <c r="AN168" s="642"/>
      <c r="AO168" s="640"/>
      <c r="AP168" s="642"/>
      <c r="AQ168" s="640"/>
      <c r="AR168" s="642"/>
      <c r="AS168" s="640"/>
      <c r="AT168" s="642"/>
      <c r="AU168" s="640"/>
      <c r="AV168" s="642"/>
      <c r="AW168" s="640"/>
      <c r="AX168" s="642"/>
      <c r="AY168" s="640"/>
      <c r="AZ168" s="642"/>
      <c r="BA168" s="640"/>
      <c r="BB168" s="642"/>
      <c r="BC168" s="640"/>
      <c r="BD168" s="642"/>
      <c r="BE168" s="640"/>
      <c r="BF168" s="642"/>
      <c r="BG168" s="640"/>
      <c r="BH168" s="642"/>
      <c r="BI168" s="640"/>
      <c r="BJ168" s="642"/>
      <c r="BK168" s="640"/>
      <c r="BL168" s="642"/>
      <c r="BM168" s="640"/>
      <c r="BN168" s="642"/>
      <c r="BO168" s="640"/>
      <c r="BP168" s="642"/>
      <c r="BQ168" s="643"/>
      <c r="BR168" s="644">
        <f t="shared" si="7"/>
        <v>0</v>
      </c>
      <c r="BS168" s="669">
        <f t="shared" si="8"/>
        <v>0</v>
      </c>
      <c r="BT168" s="644">
        <f t="shared" si="9"/>
        <v>0</v>
      </c>
      <c r="BU168" s="645">
        <f t="shared" si="10"/>
        <v>0</v>
      </c>
      <c r="BV168" s="338"/>
      <c r="BW168" s="338"/>
      <c r="BX168" s="338"/>
      <c r="BY168" s="338"/>
      <c r="BZ168" s="338"/>
      <c r="CA168" s="338"/>
    </row>
    <row r="169" ht="15.75" customHeight="1">
      <c r="A169" s="501"/>
      <c r="B169" s="737"/>
      <c r="C169" s="638">
        <f t="shared" ref="C169:D169" si="174">G169+I169+K169+M169+O169+Q169+S169+U169+W169+Y169+AA169+AC169+AE169+AG169+AI169+AK169+AM169+AO169+AQ169+AS169+AU169+AW169+AY169+BA169+BC169+BE169+BG169+BI169+BK169+BM169+BO169</f>
        <v>0</v>
      </c>
      <c r="D169" s="671">
        <f t="shared" si="174"/>
        <v>0</v>
      </c>
      <c r="E169" s="672">
        <f t="shared" si="5"/>
        <v>0</v>
      </c>
      <c r="F169" s="810"/>
      <c r="G169" s="640"/>
      <c r="H169" s="642"/>
      <c r="I169" s="640"/>
      <c r="J169" s="642"/>
      <c r="K169" s="640"/>
      <c r="L169" s="642"/>
      <c r="M169" s="640"/>
      <c r="N169" s="642"/>
      <c r="O169" s="640"/>
      <c r="P169" s="642"/>
      <c r="Q169" s="640"/>
      <c r="R169" s="642"/>
      <c r="S169" s="640"/>
      <c r="T169" s="642"/>
      <c r="U169" s="640"/>
      <c r="V169" s="642"/>
      <c r="W169" s="640"/>
      <c r="X169" s="642"/>
      <c r="Y169" s="640"/>
      <c r="Z169" s="642"/>
      <c r="AA169" s="640"/>
      <c r="AB169" s="642"/>
      <c r="AC169" s="640"/>
      <c r="AD169" s="642"/>
      <c r="AE169" s="640"/>
      <c r="AF169" s="642"/>
      <c r="AG169" s="640"/>
      <c r="AH169" s="642"/>
      <c r="AI169" s="640"/>
      <c r="AJ169" s="642"/>
      <c r="AK169" s="640"/>
      <c r="AL169" s="642"/>
      <c r="AM169" s="640"/>
      <c r="AN169" s="642"/>
      <c r="AO169" s="640"/>
      <c r="AP169" s="642"/>
      <c r="AQ169" s="640"/>
      <c r="AR169" s="642"/>
      <c r="AS169" s="640"/>
      <c r="AT169" s="642"/>
      <c r="AU169" s="640"/>
      <c r="AV169" s="642"/>
      <c r="AW169" s="640"/>
      <c r="AX169" s="642"/>
      <c r="AY169" s="640"/>
      <c r="AZ169" s="642"/>
      <c r="BA169" s="640"/>
      <c r="BB169" s="642"/>
      <c r="BC169" s="640"/>
      <c r="BD169" s="642"/>
      <c r="BE169" s="640"/>
      <c r="BF169" s="642"/>
      <c r="BG169" s="640"/>
      <c r="BH169" s="642"/>
      <c r="BI169" s="640"/>
      <c r="BJ169" s="642"/>
      <c r="BK169" s="640"/>
      <c r="BL169" s="642"/>
      <c r="BM169" s="640"/>
      <c r="BN169" s="642"/>
      <c r="BO169" s="640"/>
      <c r="BP169" s="642"/>
      <c r="BQ169" s="643"/>
      <c r="BR169" s="644">
        <f t="shared" si="7"/>
        <v>0</v>
      </c>
      <c r="BS169" s="669">
        <f t="shared" si="8"/>
        <v>0</v>
      </c>
      <c r="BT169" s="644">
        <f t="shared" si="9"/>
        <v>0</v>
      </c>
      <c r="BU169" s="645">
        <f t="shared" si="10"/>
        <v>0</v>
      </c>
      <c r="BV169" s="338"/>
      <c r="BW169" s="338"/>
      <c r="BX169" s="338"/>
      <c r="BY169" s="338"/>
      <c r="BZ169" s="338"/>
      <c r="CA169" s="338"/>
    </row>
    <row r="170" ht="15.75" customHeight="1">
      <c r="A170" s="501"/>
      <c r="B170" s="737"/>
      <c r="C170" s="638">
        <f t="shared" ref="C170:D170" si="175">G170+I170+K170+M170+O170+Q170+S170+U170+W170+Y170+AA170+AC170+AE170+AG170+AI170+AK170+AM170+AO170+AQ170+AS170+AU170+AW170+AY170+BA170+BC170+BE170+BG170+BI170+BK170+BM170+BO170</f>
        <v>0</v>
      </c>
      <c r="D170" s="671">
        <f t="shared" si="175"/>
        <v>0</v>
      </c>
      <c r="E170" s="672">
        <f t="shared" si="5"/>
        <v>0</v>
      </c>
      <c r="F170" s="810"/>
      <c r="G170" s="640"/>
      <c r="H170" s="642"/>
      <c r="I170" s="640"/>
      <c r="J170" s="642"/>
      <c r="K170" s="640"/>
      <c r="L170" s="642"/>
      <c r="M170" s="640"/>
      <c r="N170" s="642"/>
      <c r="O170" s="640"/>
      <c r="P170" s="642"/>
      <c r="Q170" s="640"/>
      <c r="R170" s="642"/>
      <c r="S170" s="640"/>
      <c r="T170" s="642"/>
      <c r="U170" s="640"/>
      <c r="V170" s="642"/>
      <c r="W170" s="640"/>
      <c r="X170" s="642"/>
      <c r="Y170" s="640"/>
      <c r="Z170" s="642"/>
      <c r="AA170" s="640"/>
      <c r="AB170" s="642"/>
      <c r="AC170" s="640"/>
      <c r="AD170" s="642"/>
      <c r="AE170" s="640"/>
      <c r="AF170" s="642"/>
      <c r="AG170" s="640"/>
      <c r="AH170" s="642"/>
      <c r="AI170" s="640"/>
      <c r="AJ170" s="642"/>
      <c r="AK170" s="640"/>
      <c r="AL170" s="642"/>
      <c r="AM170" s="640"/>
      <c r="AN170" s="642"/>
      <c r="AO170" s="640"/>
      <c r="AP170" s="642"/>
      <c r="AQ170" s="640"/>
      <c r="AR170" s="642"/>
      <c r="AS170" s="640"/>
      <c r="AT170" s="642"/>
      <c r="AU170" s="640"/>
      <c r="AV170" s="642"/>
      <c r="AW170" s="640"/>
      <c r="AX170" s="642"/>
      <c r="AY170" s="640"/>
      <c r="AZ170" s="642"/>
      <c r="BA170" s="640"/>
      <c r="BB170" s="642"/>
      <c r="BC170" s="640"/>
      <c r="BD170" s="642"/>
      <c r="BE170" s="640"/>
      <c r="BF170" s="642"/>
      <c r="BG170" s="640"/>
      <c r="BH170" s="642"/>
      <c r="BI170" s="640"/>
      <c r="BJ170" s="642"/>
      <c r="BK170" s="640"/>
      <c r="BL170" s="642"/>
      <c r="BM170" s="640"/>
      <c r="BN170" s="642"/>
      <c r="BO170" s="640"/>
      <c r="BP170" s="642"/>
      <c r="BQ170" s="643"/>
      <c r="BR170" s="644">
        <f t="shared" si="7"/>
        <v>0</v>
      </c>
      <c r="BS170" s="669">
        <f t="shared" si="8"/>
        <v>0</v>
      </c>
      <c r="BT170" s="644">
        <f t="shared" si="9"/>
        <v>0</v>
      </c>
      <c r="BU170" s="645">
        <f t="shared" si="10"/>
        <v>0</v>
      </c>
      <c r="BV170" s="338"/>
      <c r="BW170" s="338"/>
      <c r="BX170" s="338"/>
      <c r="BY170" s="338"/>
      <c r="BZ170" s="338"/>
      <c r="CA170" s="338"/>
    </row>
    <row r="171" ht="15.75" customHeight="1">
      <c r="A171" s="501"/>
      <c r="B171" s="737"/>
      <c r="C171" s="638">
        <f t="shared" ref="C171:D171" si="176">G171+I171+K171+M171+O171+Q171+S171+U171+W171+Y171+AA171+AC171+AE171+AG171+AI171+AK171+AM171+AO171+AQ171+AS171+AU171+AW171+AY171+BA171+BC171+BE171+BG171+BI171+BK171+BM171+BO171</f>
        <v>0</v>
      </c>
      <c r="D171" s="671">
        <f t="shared" si="176"/>
        <v>0</v>
      </c>
      <c r="E171" s="672">
        <f t="shared" si="5"/>
        <v>0</v>
      </c>
      <c r="F171" s="810"/>
      <c r="G171" s="640"/>
      <c r="H171" s="642"/>
      <c r="I171" s="640"/>
      <c r="J171" s="642"/>
      <c r="K171" s="640"/>
      <c r="L171" s="642"/>
      <c r="M171" s="640"/>
      <c r="N171" s="642"/>
      <c r="O171" s="640"/>
      <c r="P171" s="642"/>
      <c r="Q171" s="640"/>
      <c r="R171" s="642"/>
      <c r="S171" s="640"/>
      <c r="T171" s="642"/>
      <c r="U171" s="640"/>
      <c r="V171" s="642"/>
      <c r="W171" s="640"/>
      <c r="X171" s="642"/>
      <c r="Y171" s="640"/>
      <c r="Z171" s="642"/>
      <c r="AA171" s="640"/>
      <c r="AB171" s="642"/>
      <c r="AC171" s="640"/>
      <c r="AD171" s="642"/>
      <c r="AE171" s="640"/>
      <c r="AF171" s="642"/>
      <c r="AG171" s="640"/>
      <c r="AH171" s="642"/>
      <c r="AI171" s="640"/>
      <c r="AJ171" s="642"/>
      <c r="AK171" s="640"/>
      <c r="AL171" s="642"/>
      <c r="AM171" s="640"/>
      <c r="AN171" s="642"/>
      <c r="AO171" s="640"/>
      <c r="AP171" s="642"/>
      <c r="AQ171" s="640"/>
      <c r="AR171" s="642"/>
      <c r="AS171" s="640"/>
      <c r="AT171" s="642"/>
      <c r="AU171" s="640"/>
      <c r="AV171" s="642"/>
      <c r="AW171" s="640"/>
      <c r="AX171" s="642"/>
      <c r="AY171" s="640"/>
      <c r="AZ171" s="642"/>
      <c r="BA171" s="640"/>
      <c r="BB171" s="642"/>
      <c r="BC171" s="640"/>
      <c r="BD171" s="642"/>
      <c r="BE171" s="640"/>
      <c r="BF171" s="642"/>
      <c r="BG171" s="640"/>
      <c r="BH171" s="642"/>
      <c r="BI171" s="640"/>
      <c r="BJ171" s="642"/>
      <c r="BK171" s="640"/>
      <c r="BL171" s="642"/>
      <c r="BM171" s="640"/>
      <c r="BN171" s="642"/>
      <c r="BO171" s="640"/>
      <c r="BP171" s="642"/>
      <c r="BQ171" s="643"/>
      <c r="BR171" s="644">
        <f t="shared" si="7"/>
        <v>0</v>
      </c>
      <c r="BS171" s="669">
        <f t="shared" si="8"/>
        <v>0</v>
      </c>
      <c r="BT171" s="644">
        <f t="shared" si="9"/>
        <v>0</v>
      </c>
      <c r="BU171" s="645">
        <f t="shared" si="10"/>
        <v>0</v>
      </c>
      <c r="BV171" s="338"/>
      <c r="BW171" s="338"/>
      <c r="BX171" s="338"/>
      <c r="BY171" s="338"/>
      <c r="BZ171" s="338"/>
      <c r="CA171" s="338"/>
    </row>
    <row r="172" ht="15.75" customHeight="1">
      <c r="A172" s="501"/>
      <c r="B172" s="737"/>
      <c r="C172" s="638">
        <f t="shared" ref="C172:D172" si="177">G172+I172+K172+M172+O172+Q172+S172+U172+W172+Y172+AA172+AC172+AE172+AG172+AI172+AK172+AM172+AO172+AQ172+AS172+AU172+AW172+AY172+BA172+BC172+BE172+BG172+BI172+BK172+BM172+BO172</f>
        <v>0</v>
      </c>
      <c r="D172" s="671">
        <f t="shared" si="177"/>
        <v>0</v>
      </c>
      <c r="E172" s="672">
        <f t="shared" si="5"/>
        <v>0</v>
      </c>
      <c r="F172" s="810"/>
      <c r="G172" s="640"/>
      <c r="H172" s="642"/>
      <c r="I172" s="640"/>
      <c r="J172" s="642"/>
      <c r="K172" s="640"/>
      <c r="L172" s="642"/>
      <c r="M172" s="640"/>
      <c r="N172" s="642"/>
      <c r="O172" s="640"/>
      <c r="P172" s="642"/>
      <c r="Q172" s="640"/>
      <c r="R172" s="642"/>
      <c r="S172" s="640"/>
      <c r="T172" s="642"/>
      <c r="U172" s="640"/>
      <c r="V172" s="642"/>
      <c r="W172" s="640"/>
      <c r="X172" s="642"/>
      <c r="Y172" s="640"/>
      <c r="Z172" s="642"/>
      <c r="AA172" s="640"/>
      <c r="AB172" s="642"/>
      <c r="AC172" s="640"/>
      <c r="AD172" s="642"/>
      <c r="AE172" s="640"/>
      <c r="AF172" s="642"/>
      <c r="AG172" s="640"/>
      <c r="AH172" s="642"/>
      <c r="AI172" s="640"/>
      <c r="AJ172" s="642"/>
      <c r="AK172" s="640"/>
      <c r="AL172" s="642"/>
      <c r="AM172" s="640"/>
      <c r="AN172" s="642"/>
      <c r="AO172" s="640"/>
      <c r="AP172" s="642"/>
      <c r="AQ172" s="640"/>
      <c r="AR172" s="642"/>
      <c r="AS172" s="640"/>
      <c r="AT172" s="642"/>
      <c r="AU172" s="640"/>
      <c r="AV172" s="642"/>
      <c r="AW172" s="640"/>
      <c r="AX172" s="642"/>
      <c r="AY172" s="640"/>
      <c r="AZ172" s="642"/>
      <c r="BA172" s="640"/>
      <c r="BB172" s="642"/>
      <c r="BC172" s="640"/>
      <c r="BD172" s="642"/>
      <c r="BE172" s="640"/>
      <c r="BF172" s="642"/>
      <c r="BG172" s="640"/>
      <c r="BH172" s="642"/>
      <c r="BI172" s="640"/>
      <c r="BJ172" s="642"/>
      <c r="BK172" s="640"/>
      <c r="BL172" s="642"/>
      <c r="BM172" s="640"/>
      <c r="BN172" s="642"/>
      <c r="BO172" s="640"/>
      <c r="BP172" s="642"/>
      <c r="BQ172" s="643"/>
      <c r="BR172" s="644">
        <f t="shared" si="7"/>
        <v>0</v>
      </c>
      <c r="BS172" s="669">
        <f t="shared" si="8"/>
        <v>0</v>
      </c>
      <c r="BT172" s="644">
        <f t="shared" si="9"/>
        <v>0</v>
      </c>
      <c r="BU172" s="645">
        <f t="shared" si="10"/>
        <v>0</v>
      </c>
      <c r="BV172" s="338"/>
      <c r="BW172" s="338"/>
      <c r="BX172" s="338"/>
      <c r="BY172" s="338"/>
      <c r="BZ172" s="338"/>
      <c r="CA172" s="338"/>
    </row>
    <row r="173" ht="15.75" customHeight="1">
      <c r="A173" s="501"/>
      <c r="B173" s="737"/>
      <c r="C173" s="638">
        <f t="shared" ref="C173:D173" si="178">G173+I173+K173+M173+O173+Q173+S173+U173+W173+Y173+AA173+AC173+AE173+AG173+AI173+AK173+AM173+AO173+AQ173+AS173+AU173+AW173+AY173+BA173+BC173+BE173+BG173+BI173+BK173+BM173+BO173</f>
        <v>0</v>
      </c>
      <c r="D173" s="671">
        <f t="shared" si="178"/>
        <v>0</v>
      </c>
      <c r="E173" s="672">
        <f t="shared" si="5"/>
        <v>0</v>
      </c>
      <c r="F173" s="810"/>
      <c r="G173" s="640"/>
      <c r="H173" s="642"/>
      <c r="I173" s="640"/>
      <c r="J173" s="642"/>
      <c r="K173" s="640"/>
      <c r="L173" s="642"/>
      <c r="M173" s="640"/>
      <c r="N173" s="642"/>
      <c r="O173" s="640"/>
      <c r="P173" s="642"/>
      <c r="Q173" s="640"/>
      <c r="R173" s="642"/>
      <c r="S173" s="640"/>
      <c r="T173" s="642"/>
      <c r="U173" s="640"/>
      <c r="V173" s="642"/>
      <c r="W173" s="640"/>
      <c r="X173" s="642"/>
      <c r="Y173" s="640"/>
      <c r="Z173" s="642"/>
      <c r="AA173" s="640"/>
      <c r="AB173" s="642"/>
      <c r="AC173" s="640"/>
      <c r="AD173" s="642"/>
      <c r="AE173" s="640"/>
      <c r="AF173" s="642"/>
      <c r="AG173" s="640"/>
      <c r="AH173" s="642"/>
      <c r="AI173" s="640"/>
      <c r="AJ173" s="642"/>
      <c r="AK173" s="640"/>
      <c r="AL173" s="642"/>
      <c r="AM173" s="640"/>
      <c r="AN173" s="642"/>
      <c r="AO173" s="640"/>
      <c r="AP173" s="642"/>
      <c r="AQ173" s="640"/>
      <c r="AR173" s="642"/>
      <c r="AS173" s="640"/>
      <c r="AT173" s="642"/>
      <c r="AU173" s="640"/>
      <c r="AV173" s="642"/>
      <c r="AW173" s="640"/>
      <c r="AX173" s="642"/>
      <c r="AY173" s="640"/>
      <c r="AZ173" s="642"/>
      <c r="BA173" s="640"/>
      <c r="BB173" s="642"/>
      <c r="BC173" s="640"/>
      <c r="BD173" s="642"/>
      <c r="BE173" s="640"/>
      <c r="BF173" s="642"/>
      <c r="BG173" s="640"/>
      <c r="BH173" s="642"/>
      <c r="BI173" s="640"/>
      <c r="BJ173" s="642"/>
      <c r="BK173" s="640"/>
      <c r="BL173" s="642"/>
      <c r="BM173" s="640"/>
      <c r="BN173" s="642"/>
      <c r="BO173" s="640"/>
      <c r="BP173" s="642"/>
      <c r="BQ173" s="643"/>
      <c r="BR173" s="644">
        <f t="shared" si="7"/>
        <v>0</v>
      </c>
      <c r="BS173" s="669">
        <f t="shared" si="8"/>
        <v>0</v>
      </c>
      <c r="BT173" s="644">
        <f t="shared" si="9"/>
        <v>0</v>
      </c>
      <c r="BU173" s="645">
        <f t="shared" si="10"/>
        <v>0</v>
      </c>
      <c r="BV173" s="338"/>
      <c r="BW173" s="338"/>
      <c r="BX173" s="338"/>
      <c r="BY173" s="338"/>
      <c r="BZ173" s="338"/>
      <c r="CA173" s="338"/>
    </row>
    <row r="174" ht="15.75" customHeight="1">
      <c r="A174" s="501"/>
      <c r="B174" s="737"/>
      <c r="C174" s="638">
        <f t="shared" ref="C174:D174" si="179">G174+I174+K174+M174+O174+Q174+S174+U174+W174+Y174+AA174+AC174+AE174+AG174+AI174+AK174+AM174+AO174+AQ174+AS174+AU174+AW174+AY174+BA174+BC174+BE174+BG174+BI174+BK174+BM174+BO174</f>
        <v>0</v>
      </c>
      <c r="D174" s="671">
        <f t="shared" si="179"/>
        <v>0</v>
      </c>
      <c r="E174" s="672">
        <f t="shared" si="5"/>
        <v>0</v>
      </c>
      <c r="F174" s="810"/>
      <c r="G174" s="640"/>
      <c r="H174" s="642"/>
      <c r="I174" s="640"/>
      <c r="J174" s="642"/>
      <c r="K174" s="640"/>
      <c r="L174" s="642"/>
      <c r="M174" s="640"/>
      <c r="N174" s="642"/>
      <c r="O174" s="640"/>
      <c r="P174" s="642"/>
      <c r="Q174" s="640"/>
      <c r="R174" s="642"/>
      <c r="S174" s="640"/>
      <c r="T174" s="642"/>
      <c r="U174" s="640"/>
      <c r="V174" s="642"/>
      <c r="W174" s="640"/>
      <c r="X174" s="642"/>
      <c r="Y174" s="640"/>
      <c r="Z174" s="642"/>
      <c r="AA174" s="640"/>
      <c r="AB174" s="642"/>
      <c r="AC174" s="640"/>
      <c r="AD174" s="642"/>
      <c r="AE174" s="640"/>
      <c r="AF174" s="642"/>
      <c r="AG174" s="640"/>
      <c r="AH174" s="642"/>
      <c r="AI174" s="640"/>
      <c r="AJ174" s="642"/>
      <c r="AK174" s="640"/>
      <c r="AL174" s="642"/>
      <c r="AM174" s="640"/>
      <c r="AN174" s="642"/>
      <c r="AO174" s="640"/>
      <c r="AP174" s="642"/>
      <c r="AQ174" s="640"/>
      <c r="AR174" s="642"/>
      <c r="AS174" s="640"/>
      <c r="AT174" s="642"/>
      <c r="AU174" s="640"/>
      <c r="AV174" s="642"/>
      <c r="AW174" s="640"/>
      <c r="AX174" s="642"/>
      <c r="AY174" s="640"/>
      <c r="AZ174" s="642"/>
      <c r="BA174" s="640"/>
      <c r="BB174" s="642"/>
      <c r="BC174" s="640"/>
      <c r="BD174" s="642"/>
      <c r="BE174" s="640"/>
      <c r="BF174" s="642"/>
      <c r="BG174" s="640"/>
      <c r="BH174" s="642"/>
      <c r="BI174" s="640"/>
      <c r="BJ174" s="642"/>
      <c r="BK174" s="640"/>
      <c r="BL174" s="642"/>
      <c r="BM174" s="640"/>
      <c r="BN174" s="642"/>
      <c r="BO174" s="640"/>
      <c r="BP174" s="642"/>
      <c r="BQ174" s="643"/>
      <c r="BR174" s="644">
        <f t="shared" si="7"/>
        <v>0</v>
      </c>
      <c r="BS174" s="669">
        <f t="shared" si="8"/>
        <v>0</v>
      </c>
      <c r="BT174" s="644">
        <f t="shared" si="9"/>
        <v>0</v>
      </c>
      <c r="BU174" s="645">
        <f t="shared" si="10"/>
        <v>0</v>
      </c>
      <c r="BV174" s="338"/>
      <c r="BW174" s="338"/>
      <c r="BX174" s="338"/>
      <c r="BY174" s="338"/>
      <c r="BZ174" s="338"/>
      <c r="CA174" s="338"/>
    </row>
    <row r="175" ht="15.75" customHeight="1">
      <c r="A175" s="501"/>
      <c r="B175" s="737"/>
      <c r="C175" s="638">
        <f t="shared" ref="C175:D175" si="180">G175+I175+K175+M175+O175+Q175+S175+U175+W175+Y175+AA175+AC175+AE175+AG175+AI175+AK175+AM175+AO175+AQ175+AS175+AU175+AW175+AY175+BA175+BC175+BE175+BG175+BI175+BK175+BM175+BO175</f>
        <v>0</v>
      </c>
      <c r="D175" s="671">
        <f t="shared" si="180"/>
        <v>0</v>
      </c>
      <c r="E175" s="672">
        <f t="shared" si="5"/>
        <v>0</v>
      </c>
      <c r="F175" s="810"/>
      <c r="G175" s="640"/>
      <c r="H175" s="642"/>
      <c r="I175" s="640"/>
      <c r="J175" s="642"/>
      <c r="K175" s="640"/>
      <c r="L175" s="642"/>
      <c r="M175" s="640"/>
      <c r="N175" s="642"/>
      <c r="O175" s="640"/>
      <c r="P175" s="642"/>
      <c r="Q175" s="640"/>
      <c r="R175" s="642"/>
      <c r="S175" s="640"/>
      <c r="T175" s="642"/>
      <c r="U175" s="640"/>
      <c r="V175" s="642"/>
      <c r="W175" s="640"/>
      <c r="X175" s="642"/>
      <c r="Y175" s="640"/>
      <c r="Z175" s="642"/>
      <c r="AA175" s="640"/>
      <c r="AB175" s="642"/>
      <c r="AC175" s="640"/>
      <c r="AD175" s="642"/>
      <c r="AE175" s="640"/>
      <c r="AF175" s="642"/>
      <c r="AG175" s="640"/>
      <c r="AH175" s="642"/>
      <c r="AI175" s="640"/>
      <c r="AJ175" s="642"/>
      <c r="AK175" s="640"/>
      <c r="AL175" s="642"/>
      <c r="AM175" s="640"/>
      <c r="AN175" s="642"/>
      <c r="AO175" s="640"/>
      <c r="AP175" s="642"/>
      <c r="AQ175" s="640"/>
      <c r="AR175" s="642"/>
      <c r="AS175" s="640"/>
      <c r="AT175" s="642"/>
      <c r="AU175" s="640"/>
      <c r="AV175" s="642"/>
      <c r="AW175" s="640"/>
      <c r="AX175" s="642"/>
      <c r="AY175" s="640"/>
      <c r="AZ175" s="642"/>
      <c r="BA175" s="640"/>
      <c r="BB175" s="642"/>
      <c r="BC175" s="640"/>
      <c r="BD175" s="642"/>
      <c r="BE175" s="640"/>
      <c r="BF175" s="642"/>
      <c r="BG175" s="640"/>
      <c r="BH175" s="642"/>
      <c r="BI175" s="640"/>
      <c r="BJ175" s="642"/>
      <c r="BK175" s="640"/>
      <c r="BL175" s="642"/>
      <c r="BM175" s="640"/>
      <c r="BN175" s="642"/>
      <c r="BO175" s="640"/>
      <c r="BP175" s="642"/>
      <c r="BQ175" s="643"/>
      <c r="BR175" s="644">
        <f t="shared" si="7"/>
        <v>0</v>
      </c>
      <c r="BS175" s="669">
        <f t="shared" si="8"/>
        <v>0</v>
      </c>
      <c r="BT175" s="644">
        <f t="shared" si="9"/>
        <v>0</v>
      </c>
      <c r="BU175" s="645">
        <f t="shared" si="10"/>
        <v>0</v>
      </c>
      <c r="BV175" s="338"/>
      <c r="BW175" s="338"/>
      <c r="BX175" s="338"/>
      <c r="BY175" s="338"/>
      <c r="BZ175" s="338"/>
      <c r="CA175" s="338"/>
    </row>
    <row r="176" ht="15.75" customHeight="1">
      <c r="A176" s="501"/>
      <c r="B176" s="737"/>
      <c r="C176" s="638">
        <f t="shared" ref="C176:D176" si="181">G176+I176+K176+M176+O176+Q176+S176+U176+W176+Y176+AA176+AC176+AE176+AG176+AI176+AK176+AM176+AO176+AQ176+AS176+AU176+AW176+AY176+BA176+BC176+BE176+BG176+BI176+BK176+BM176+BO176</f>
        <v>0</v>
      </c>
      <c r="D176" s="671">
        <f t="shared" si="181"/>
        <v>0</v>
      </c>
      <c r="E176" s="672">
        <f t="shared" si="5"/>
        <v>0</v>
      </c>
      <c r="F176" s="810"/>
      <c r="G176" s="640"/>
      <c r="H176" s="642"/>
      <c r="I176" s="640"/>
      <c r="J176" s="642"/>
      <c r="K176" s="640"/>
      <c r="L176" s="642"/>
      <c r="M176" s="640"/>
      <c r="N176" s="642"/>
      <c r="O176" s="640"/>
      <c r="P176" s="642"/>
      <c r="Q176" s="640"/>
      <c r="R176" s="642"/>
      <c r="S176" s="640"/>
      <c r="T176" s="642"/>
      <c r="U176" s="640"/>
      <c r="V176" s="642"/>
      <c r="W176" s="640"/>
      <c r="X176" s="642"/>
      <c r="Y176" s="640"/>
      <c r="Z176" s="642"/>
      <c r="AA176" s="640"/>
      <c r="AB176" s="642"/>
      <c r="AC176" s="640"/>
      <c r="AD176" s="642"/>
      <c r="AE176" s="640"/>
      <c r="AF176" s="642"/>
      <c r="AG176" s="640"/>
      <c r="AH176" s="642"/>
      <c r="AI176" s="640"/>
      <c r="AJ176" s="642"/>
      <c r="AK176" s="640"/>
      <c r="AL176" s="642"/>
      <c r="AM176" s="640"/>
      <c r="AN176" s="642"/>
      <c r="AO176" s="640"/>
      <c r="AP176" s="642"/>
      <c r="AQ176" s="640"/>
      <c r="AR176" s="642"/>
      <c r="AS176" s="640"/>
      <c r="AT176" s="642"/>
      <c r="AU176" s="640"/>
      <c r="AV176" s="642"/>
      <c r="AW176" s="640"/>
      <c r="AX176" s="642"/>
      <c r="AY176" s="640"/>
      <c r="AZ176" s="642"/>
      <c r="BA176" s="640"/>
      <c r="BB176" s="642"/>
      <c r="BC176" s="640"/>
      <c r="BD176" s="642"/>
      <c r="BE176" s="640"/>
      <c r="BF176" s="642"/>
      <c r="BG176" s="640"/>
      <c r="BH176" s="642"/>
      <c r="BI176" s="640"/>
      <c r="BJ176" s="642"/>
      <c r="BK176" s="640"/>
      <c r="BL176" s="642"/>
      <c r="BM176" s="640"/>
      <c r="BN176" s="642"/>
      <c r="BO176" s="640"/>
      <c r="BP176" s="642"/>
      <c r="BQ176" s="643"/>
      <c r="BR176" s="644">
        <f t="shared" si="7"/>
        <v>0</v>
      </c>
      <c r="BS176" s="669">
        <f t="shared" si="8"/>
        <v>0</v>
      </c>
      <c r="BT176" s="644">
        <f t="shared" si="9"/>
        <v>0</v>
      </c>
      <c r="BU176" s="645">
        <f t="shared" si="10"/>
        <v>0</v>
      </c>
      <c r="BV176" s="338"/>
      <c r="BW176" s="338"/>
      <c r="BX176" s="338"/>
      <c r="BY176" s="338"/>
      <c r="BZ176" s="338"/>
      <c r="CA176" s="338"/>
    </row>
    <row r="177" ht="15.75" customHeight="1">
      <c r="A177" s="501"/>
      <c r="B177" s="737"/>
      <c r="C177" s="638">
        <f t="shared" ref="C177:D177" si="182">G177+I177+K177+M177+O177+Q177+S177+U177+W177+Y177+AA177+AC177+AE177+AG177+AI177+AK177+AM177+AO177+AQ177+AS177+AU177+AW177+AY177+BA177+BC177+BE177+BG177+BI177+BK177+BM177+BO177</f>
        <v>0</v>
      </c>
      <c r="D177" s="671">
        <f t="shared" si="182"/>
        <v>0</v>
      </c>
      <c r="E177" s="672">
        <f t="shared" si="5"/>
        <v>0</v>
      </c>
      <c r="F177" s="810"/>
      <c r="G177" s="640"/>
      <c r="H177" s="642"/>
      <c r="I177" s="640"/>
      <c r="J177" s="642"/>
      <c r="K177" s="640"/>
      <c r="L177" s="642"/>
      <c r="M177" s="640"/>
      <c r="N177" s="642"/>
      <c r="O177" s="640"/>
      <c r="P177" s="642"/>
      <c r="Q177" s="640"/>
      <c r="R177" s="642"/>
      <c r="S177" s="640"/>
      <c r="T177" s="642"/>
      <c r="U177" s="640"/>
      <c r="V177" s="642"/>
      <c r="W177" s="640"/>
      <c r="X177" s="642"/>
      <c r="Y177" s="640"/>
      <c r="Z177" s="642"/>
      <c r="AA177" s="640"/>
      <c r="AB177" s="642"/>
      <c r="AC177" s="640"/>
      <c r="AD177" s="642"/>
      <c r="AE177" s="640"/>
      <c r="AF177" s="642"/>
      <c r="AG177" s="640"/>
      <c r="AH177" s="642"/>
      <c r="AI177" s="640"/>
      <c r="AJ177" s="642"/>
      <c r="AK177" s="640"/>
      <c r="AL177" s="642"/>
      <c r="AM177" s="640"/>
      <c r="AN177" s="642"/>
      <c r="AO177" s="640"/>
      <c r="AP177" s="642"/>
      <c r="AQ177" s="640"/>
      <c r="AR177" s="642"/>
      <c r="AS177" s="640"/>
      <c r="AT177" s="642"/>
      <c r="AU177" s="640"/>
      <c r="AV177" s="642"/>
      <c r="AW177" s="640"/>
      <c r="AX177" s="642"/>
      <c r="AY177" s="640"/>
      <c r="AZ177" s="642"/>
      <c r="BA177" s="640"/>
      <c r="BB177" s="642"/>
      <c r="BC177" s="640"/>
      <c r="BD177" s="642"/>
      <c r="BE177" s="640"/>
      <c r="BF177" s="642"/>
      <c r="BG177" s="640"/>
      <c r="BH177" s="642"/>
      <c r="BI177" s="640"/>
      <c r="BJ177" s="642"/>
      <c r="BK177" s="640"/>
      <c r="BL177" s="642"/>
      <c r="BM177" s="640"/>
      <c r="BN177" s="642"/>
      <c r="BO177" s="640"/>
      <c r="BP177" s="642"/>
      <c r="BQ177" s="643"/>
      <c r="BR177" s="644">
        <f t="shared" si="7"/>
        <v>0</v>
      </c>
      <c r="BS177" s="669">
        <f t="shared" si="8"/>
        <v>0</v>
      </c>
      <c r="BT177" s="644">
        <f t="shared" si="9"/>
        <v>0</v>
      </c>
      <c r="BU177" s="645">
        <f t="shared" si="10"/>
        <v>0</v>
      </c>
      <c r="BV177" s="338"/>
      <c r="BW177" s="338"/>
      <c r="BX177" s="338"/>
      <c r="BY177" s="338"/>
      <c r="BZ177" s="338"/>
      <c r="CA177" s="338"/>
    </row>
    <row r="178" ht="15.75" customHeight="1">
      <c r="A178" s="501"/>
      <c r="B178" s="737"/>
      <c r="C178" s="638">
        <f t="shared" ref="C178:D178" si="183">G178+I178+K178+M178+O178+Q178+S178+U178+W178+Y178+AA178+AC178+AE178+AG178+AI178+AK178+AM178+AO178+AQ178+AS178+AU178+AW178+AY178+BA178+BC178+BE178+BG178+BI178+BK178+BM178+BO178</f>
        <v>0</v>
      </c>
      <c r="D178" s="671">
        <f t="shared" si="183"/>
        <v>0</v>
      </c>
      <c r="E178" s="672">
        <f t="shared" si="5"/>
        <v>0</v>
      </c>
      <c r="F178" s="810"/>
      <c r="G178" s="640"/>
      <c r="H178" s="642"/>
      <c r="I178" s="640"/>
      <c r="J178" s="642"/>
      <c r="K178" s="640"/>
      <c r="L178" s="642"/>
      <c r="M178" s="640"/>
      <c r="N178" s="642"/>
      <c r="O178" s="640"/>
      <c r="P178" s="642"/>
      <c r="Q178" s="640"/>
      <c r="R178" s="642"/>
      <c r="S178" s="640"/>
      <c r="T178" s="642"/>
      <c r="U178" s="640"/>
      <c r="V178" s="642"/>
      <c r="W178" s="640"/>
      <c r="X178" s="642"/>
      <c r="Y178" s="640"/>
      <c r="Z178" s="642"/>
      <c r="AA178" s="640"/>
      <c r="AB178" s="642"/>
      <c r="AC178" s="640"/>
      <c r="AD178" s="642"/>
      <c r="AE178" s="640"/>
      <c r="AF178" s="642"/>
      <c r="AG178" s="640"/>
      <c r="AH178" s="642"/>
      <c r="AI178" s="640"/>
      <c r="AJ178" s="642"/>
      <c r="AK178" s="640"/>
      <c r="AL178" s="642"/>
      <c r="AM178" s="640"/>
      <c r="AN178" s="642"/>
      <c r="AO178" s="640"/>
      <c r="AP178" s="642"/>
      <c r="AQ178" s="640"/>
      <c r="AR178" s="642"/>
      <c r="AS178" s="640"/>
      <c r="AT178" s="642"/>
      <c r="AU178" s="640"/>
      <c r="AV178" s="642"/>
      <c r="AW178" s="640"/>
      <c r="AX178" s="642"/>
      <c r="AY178" s="640"/>
      <c r="AZ178" s="642"/>
      <c r="BA178" s="640"/>
      <c r="BB178" s="642"/>
      <c r="BC178" s="640"/>
      <c r="BD178" s="642"/>
      <c r="BE178" s="640"/>
      <c r="BF178" s="642"/>
      <c r="BG178" s="640"/>
      <c r="BH178" s="642"/>
      <c r="BI178" s="640"/>
      <c r="BJ178" s="642"/>
      <c r="BK178" s="640"/>
      <c r="BL178" s="642"/>
      <c r="BM178" s="640"/>
      <c r="BN178" s="642"/>
      <c r="BO178" s="640"/>
      <c r="BP178" s="642"/>
      <c r="BQ178" s="643"/>
      <c r="BR178" s="644">
        <f t="shared" si="7"/>
        <v>0</v>
      </c>
      <c r="BS178" s="669">
        <f t="shared" si="8"/>
        <v>0</v>
      </c>
      <c r="BT178" s="644">
        <f t="shared" si="9"/>
        <v>0</v>
      </c>
      <c r="BU178" s="645">
        <f t="shared" si="10"/>
        <v>0</v>
      </c>
      <c r="BV178" s="338"/>
      <c r="BW178" s="338"/>
      <c r="BX178" s="338"/>
      <c r="BY178" s="338"/>
      <c r="BZ178" s="338"/>
      <c r="CA178" s="338"/>
    </row>
    <row r="179" ht="15.75" customHeight="1">
      <c r="A179" s="501"/>
      <c r="B179" s="737"/>
      <c r="C179" s="638">
        <f t="shared" ref="C179:D179" si="184">G179+I179+K179+M179+O179+Q179+S179+U179+W179+Y179+AA179+AC179+AE179+AG179+AI179+AK179+AM179+AO179+AQ179+AS179+AU179+AW179+AY179+BA179+BC179+BE179+BG179+BI179+BK179+BM179+BO179</f>
        <v>0</v>
      </c>
      <c r="D179" s="671">
        <f t="shared" si="184"/>
        <v>0</v>
      </c>
      <c r="E179" s="672">
        <f t="shared" si="5"/>
        <v>0</v>
      </c>
      <c r="F179" s="810"/>
      <c r="G179" s="640"/>
      <c r="H179" s="642"/>
      <c r="I179" s="640"/>
      <c r="J179" s="642"/>
      <c r="K179" s="640"/>
      <c r="L179" s="642"/>
      <c r="M179" s="640"/>
      <c r="N179" s="642"/>
      <c r="O179" s="640"/>
      <c r="P179" s="642"/>
      <c r="Q179" s="640"/>
      <c r="R179" s="642"/>
      <c r="S179" s="640"/>
      <c r="T179" s="642"/>
      <c r="U179" s="640"/>
      <c r="V179" s="642"/>
      <c r="W179" s="640"/>
      <c r="X179" s="642"/>
      <c r="Y179" s="640"/>
      <c r="Z179" s="642"/>
      <c r="AA179" s="640"/>
      <c r="AB179" s="642"/>
      <c r="AC179" s="640"/>
      <c r="AD179" s="642"/>
      <c r="AE179" s="640"/>
      <c r="AF179" s="642"/>
      <c r="AG179" s="640"/>
      <c r="AH179" s="642"/>
      <c r="AI179" s="640"/>
      <c r="AJ179" s="642"/>
      <c r="AK179" s="640"/>
      <c r="AL179" s="642"/>
      <c r="AM179" s="640"/>
      <c r="AN179" s="642"/>
      <c r="AO179" s="640"/>
      <c r="AP179" s="642"/>
      <c r="AQ179" s="640"/>
      <c r="AR179" s="642"/>
      <c r="AS179" s="640"/>
      <c r="AT179" s="642"/>
      <c r="AU179" s="640"/>
      <c r="AV179" s="642"/>
      <c r="AW179" s="640"/>
      <c r="AX179" s="642"/>
      <c r="AY179" s="640"/>
      <c r="AZ179" s="642"/>
      <c r="BA179" s="640"/>
      <c r="BB179" s="642"/>
      <c r="BC179" s="640"/>
      <c r="BD179" s="642"/>
      <c r="BE179" s="640"/>
      <c r="BF179" s="642"/>
      <c r="BG179" s="640"/>
      <c r="BH179" s="642"/>
      <c r="BI179" s="640"/>
      <c r="BJ179" s="642"/>
      <c r="BK179" s="640"/>
      <c r="BL179" s="642"/>
      <c r="BM179" s="640"/>
      <c r="BN179" s="642"/>
      <c r="BO179" s="640"/>
      <c r="BP179" s="642"/>
      <c r="BQ179" s="643"/>
      <c r="BR179" s="644">
        <f t="shared" si="7"/>
        <v>0</v>
      </c>
      <c r="BS179" s="669">
        <f t="shared" si="8"/>
        <v>0</v>
      </c>
      <c r="BT179" s="644">
        <f t="shared" si="9"/>
        <v>0</v>
      </c>
      <c r="BU179" s="645">
        <f t="shared" si="10"/>
        <v>0</v>
      </c>
      <c r="BV179" s="338"/>
      <c r="BW179" s="338"/>
      <c r="BX179" s="338"/>
      <c r="BY179" s="338"/>
      <c r="BZ179" s="338"/>
      <c r="CA179" s="338"/>
    </row>
    <row r="180" ht="15.75" customHeight="1">
      <c r="A180" s="501"/>
      <c r="B180" s="737"/>
      <c r="C180" s="638">
        <f t="shared" ref="C180:D180" si="185">G180+I180+K180+M180+O180+Q180+S180+U180+W180+Y180+AA180+AC180+AE180+AG180+AI180+AK180+AM180+AO180+AQ180+AS180+AU180+AW180+AY180+BA180+BC180+BE180+BG180+BI180+BK180+BM180+BO180</f>
        <v>0</v>
      </c>
      <c r="D180" s="671">
        <f t="shared" si="185"/>
        <v>0</v>
      </c>
      <c r="E180" s="672">
        <f t="shared" si="5"/>
        <v>0</v>
      </c>
      <c r="F180" s="810"/>
      <c r="G180" s="640"/>
      <c r="H180" s="642"/>
      <c r="I180" s="640"/>
      <c r="J180" s="642"/>
      <c r="K180" s="640"/>
      <c r="L180" s="642"/>
      <c r="M180" s="640"/>
      <c r="N180" s="642"/>
      <c r="O180" s="640"/>
      <c r="P180" s="642"/>
      <c r="Q180" s="640"/>
      <c r="R180" s="642"/>
      <c r="S180" s="640"/>
      <c r="T180" s="642"/>
      <c r="U180" s="640"/>
      <c r="V180" s="642"/>
      <c r="W180" s="640"/>
      <c r="X180" s="642"/>
      <c r="Y180" s="640"/>
      <c r="Z180" s="642"/>
      <c r="AA180" s="640"/>
      <c r="AB180" s="642"/>
      <c r="AC180" s="640"/>
      <c r="AD180" s="642"/>
      <c r="AE180" s="640"/>
      <c r="AF180" s="642"/>
      <c r="AG180" s="640"/>
      <c r="AH180" s="642"/>
      <c r="AI180" s="640"/>
      <c r="AJ180" s="642"/>
      <c r="AK180" s="640"/>
      <c r="AL180" s="642"/>
      <c r="AM180" s="640"/>
      <c r="AN180" s="642"/>
      <c r="AO180" s="640"/>
      <c r="AP180" s="642"/>
      <c r="AQ180" s="640"/>
      <c r="AR180" s="642"/>
      <c r="AS180" s="640"/>
      <c r="AT180" s="642"/>
      <c r="AU180" s="640"/>
      <c r="AV180" s="642"/>
      <c r="AW180" s="640"/>
      <c r="AX180" s="642"/>
      <c r="AY180" s="640"/>
      <c r="AZ180" s="642"/>
      <c r="BA180" s="640"/>
      <c r="BB180" s="642"/>
      <c r="BC180" s="640"/>
      <c r="BD180" s="642"/>
      <c r="BE180" s="640"/>
      <c r="BF180" s="642"/>
      <c r="BG180" s="640"/>
      <c r="BH180" s="642"/>
      <c r="BI180" s="640"/>
      <c r="BJ180" s="642"/>
      <c r="BK180" s="640"/>
      <c r="BL180" s="642"/>
      <c r="BM180" s="640"/>
      <c r="BN180" s="642"/>
      <c r="BO180" s="640"/>
      <c r="BP180" s="642"/>
      <c r="BQ180" s="643"/>
      <c r="BR180" s="644">
        <f t="shared" si="7"/>
        <v>0</v>
      </c>
      <c r="BS180" s="669">
        <f t="shared" si="8"/>
        <v>0</v>
      </c>
      <c r="BT180" s="644">
        <f t="shared" si="9"/>
        <v>0</v>
      </c>
      <c r="BU180" s="645">
        <f t="shared" si="10"/>
        <v>0</v>
      </c>
      <c r="BV180" s="338"/>
      <c r="BW180" s="338"/>
      <c r="BX180" s="338"/>
      <c r="BY180" s="338"/>
      <c r="BZ180" s="338"/>
      <c r="CA180" s="338"/>
    </row>
    <row r="181" ht="15.75" customHeight="1">
      <c r="A181" s="501"/>
      <c r="B181" s="737"/>
      <c r="C181" s="638">
        <f t="shared" ref="C181:D181" si="186">G181+I181+K181+M181+O181+Q181+S181+U181+W181+Y181+AA181+AC181+AE181+AG181+AI181+AK181+AM181+AO181+AQ181+AS181+AU181+AW181+AY181+BA181+BC181+BE181+BG181+BI181+BK181+BM181+BO181</f>
        <v>0</v>
      </c>
      <c r="D181" s="671">
        <f t="shared" si="186"/>
        <v>0</v>
      </c>
      <c r="E181" s="672">
        <f t="shared" si="5"/>
        <v>0</v>
      </c>
      <c r="F181" s="810"/>
      <c r="G181" s="640"/>
      <c r="H181" s="642"/>
      <c r="I181" s="640"/>
      <c r="J181" s="642"/>
      <c r="K181" s="640"/>
      <c r="L181" s="642"/>
      <c r="M181" s="640"/>
      <c r="N181" s="642"/>
      <c r="O181" s="640"/>
      <c r="P181" s="642"/>
      <c r="Q181" s="640"/>
      <c r="R181" s="642"/>
      <c r="S181" s="640"/>
      <c r="T181" s="642"/>
      <c r="U181" s="640"/>
      <c r="V181" s="642"/>
      <c r="W181" s="640"/>
      <c r="X181" s="642"/>
      <c r="Y181" s="640"/>
      <c r="Z181" s="642"/>
      <c r="AA181" s="640"/>
      <c r="AB181" s="642"/>
      <c r="AC181" s="640"/>
      <c r="AD181" s="642"/>
      <c r="AE181" s="640"/>
      <c r="AF181" s="642"/>
      <c r="AG181" s="640"/>
      <c r="AH181" s="642"/>
      <c r="AI181" s="640"/>
      <c r="AJ181" s="642"/>
      <c r="AK181" s="640"/>
      <c r="AL181" s="642"/>
      <c r="AM181" s="640"/>
      <c r="AN181" s="642"/>
      <c r="AO181" s="640"/>
      <c r="AP181" s="642"/>
      <c r="AQ181" s="640"/>
      <c r="AR181" s="642"/>
      <c r="AS181" s="640"/>
      <c r="AT181" s="642"/>
      <c r="AU181" s="640"/>
      <c r="AV181" s="642"/>
      <c r="AW181" s="640"/>
      <c r="AX181" s="642"/>
      <c r="AY181" s="640"/>
      <c r="AZ181" s="642"/>
      <c r="BA181" s="640"/>
      <c r="BB181" s="642"/>
      <c r="BC181" s="640"/>
      <c r="BD181" s="642"/>
      <c r="BE181" s="640"/>
      <c r="BF181" s="642"/>
      <c r="BG181" s="640"/>
      <c r="BH181" s="642"/>
      <c r="BI181" s="640"/>
      <c r="BJ181" s="642"/>
      <c r="BK181" s="640"/>
      <c r="BL181" s="642"/>
      <c r="BM181" s="640"/>
      <c r="BN181" s="642"/>
      <c r="BO181" s="640"/>
      <c r="BP181" s="642"/>
      <c r="BQ181" s="643"/>
      <c r="BR181" s="644">
        <f t="shared" si="7"/>
        <v>0</v>
      </c>
      <c r="BS181" s="669">
        <f t="shared" si="8"/>
        <v>0</v>
      </c>
      <c r="BT181" s="644">
        <f t="shared" si="9"/>
        <v>0</v>
      </c>
      <c r="BU181" s="645">
        <f t="shared" si="10"/>
        <v>0</v>
      </c>
      <c r="BV181" s="338"/>
      <c r="BW181" s="338"/>
      <c r="BX181" s="338"/>
      <c r="BY181" s="338"/>
      <c r="BZ181" s="338"/>
      <c r="CA181" s="338"/>
    </row>
    <row r="182" ht="15.75" customHeight="1">
      <c r="A182" s="501"/>
      <c r="B182" s="737"/>
      <c r="C182" s="638">
        <f t="shared" ref="C182:D182" si="187">G182+I182+K182+M182+O182+Q182+S182+U182+W182+Y182+AA182+AC182+AE182+AG182+AI182+AK182+AM182+AO182+AQ182+AS182+AU182+AW182+AY182+BA182+BC182+BE182+BG182+BI182+BK182+BM182+BO182</f>
        <v>0</v>
      </c>
      <c r="D182" s="671">
        <f t="shared" si="187"/>
        <v>0</v>
      </c>
      <c r="E182" s="672">
        <f t="shared" si="5"/>
        <v>0</v>
      </c>
      <c r="F182" s="810"/>
      <c r="G182" s="640"/>
      <c r="H182" s="642"/>
      <c r="I182" s="640"/>
      <c r="J182" s="642"/>
      <c r="K182" s="640"/>
      <c r="L182" s="642"/>
      <c r="M182" s="640"/>
      <c r="N182" s="642"/>
      <c r="O182" s="640"/>
      <c r="P182" s="642"/>
      <c r="Q182" s="640"/>
      <c r="R182" s="642"/>
      <c r="S182" s="640"/>
      <c r="T182" s="642"/>
      <c r="U182" s="640"/>
      <c r="V182" s="642"/>
      <c r="W182" s="640"/>
      <c r="X182" s="642"/>
      <c r="Y182" s="640"/>
      <c r="Z182" s="642"/>
      <c r="AA182" s="640"/>
      <c r="AB182" s="642"/>
      <c r="AC182" s="640"/>
      <c r="AD182" s="642"/>
      <c r="AE182" s="640"/>
      <c r="AF182" s="642"/>
      <c r="AG182" s="640"/>
      <c r="AH182" s="642"/>
      <c r="AI182" s="640"/>
      <c r="AJ182" s="642"/>
      <c r="AK182" s="640"/>
      <c r="AL182" s="642"/>
      <c r="AM182" s="640"/>
      <c r="AN182" s="642"/>
      <c r="AO182" s="640"/>
      <c r="AP182" s="642"/>
      <c r="AQ182" s="640"/>
      <c r="AR182" s="642"/>
      <c r="AS182" s="640"/>
      <c r="AT182" s="642"/>
      <c r="AU182" s="640"/>
      <c r="AV182" s="642"/>
      <c r="AW182" s="640"/>
      <c r="AX182" s="642"/>
      <c r="AY182" s="640"/>
      <c r="AZ182" s="642"/>
      <c r="BA182" s="640"/>
      <c r="BB182" s="642"/>
      <c r="BC182" s="640"/>
      <c r="BD182" s="642"/>
      <c r="BE182" s="640"/>
      <c r="BF182" s="642"/>
      <c r="BG182" s="640"/>
      <c r="BH182" s="642"/>
      <c r="BI182" s="640"/>
      <c r="BJ182" s="642"/>
      <c r="BK182" s="640"/>
      <c r="BL182" s="642"/>
      <c r="BM182" s="640"/>
      <c r="BN182" s="642"/>
      <c r="BO182" s="640"/>
      <c r="BP182" s="642"/>
      <c r="BQ182" s="643"/>
      <c r="BR182" s="644">
        <f t="shared" si="7"/>
        <v>0</v>
      </c>
      <c r="BS182" s="669">
        <f t="shared" si="8"/>
        <v>0</v>
      </c>
      <c r="BT182" s="644">
        <f t="shared" si="9"/>
        <v>0</v>
      </c>
      <c r="BU182" s="645">
        <f t="shared" si="10"/>
        <v>0</v>
      </c>
      <c r="BV182" s="338"/>
      <c r="BW182" s="338"/>
      <c r="BX182" s="338"/>
      <c r="BY182" s="338"/>
      <c r="BZ182" s="338"/>
      <c r="CA182" s="338"/>
    </row>
    <row r="183" ht="15.75" customHeight="1">
      <c r="A183" s="501"/>
      <c r="B183" s="737"/>
      <c r="C183" s="638">
        <f t="shared" ref="C183:D183" si="188">G183+I183+K183+M183+O183+Q183+S183+U183+W183+Y183+AA183+AC183+AE183+AG183+AI183+AK183+AM183+AO183+AQ183+AS183+AU183+AW183+AY183+BA183+BC183+BE183+BG183+BI183+BK183+BM183+BO183</f>
        <v>0</v>
      </c>
      <c r="D183" s="671">
        <f t="shared" si="188"/>
        <v>0</v>
      </c>
      <c r="E183" s="672">
        <f t="shared" si="5"/>
        <v>0</v>
      </c>
      <c r="F183" s="810"/>
      <c r="G183" s="640"/>
      <c r="H183" s="642"/>
      <c r="I183" s="640"/>
      <c r="J183" s="642"/>
      <c r="K183" s="640"/>
      <c r="L183" s="642"/>
      <c r="M183" s="640"/>
      <c r="N183" s="642"/>
      <c r="O183" s="640"/>
      <c r="P183" s="642"/>
      <c r="Q183" s="640"/>
      <c r="R183" s="642"/>
      <c r="S183" s="640"/>
      <c r="T183" s="642"/>
      <c r="U183" s="640"/>
      <c r="V183" s="642"/>
      <c r="W183" s="640"/>
      <c r="X183" s="642"/>
      <c r="Y183" s="640"/>
      <c r="Z183" s="642"/>
      <c r="AA183" s="640"/>
      <c r="AB183" s="642"/>
      <c r="AC183" s="640"/>
      <c r="AD183" s="642"/>
      <c r="AE183" s="640"/>
      <c r="AF183" s="642"/>
      <c r="AG183" s="640"/>
      <c r="AH183" s="642"/>
      <c r="AI183" s="640"/>
      <c r="AJ183" s="642"/>
      <c r="AK183" s="640"/>
      <c r="AL183" s="642"/>
      <c r="AM183" s="640"/>
      <c r="AN183" s="642"/>
      <c r="AO183" s="640"/>
      <c r="AP183" s="642"/>
      <c r="AQ183" s="640"/>
      <c r="AR183" s="642"/>
      <c r="AS183" s="640"/>
      <c r="AT183" s="642"/>
      <c r="AU183" s="640"/>
      <c r="AV183" s="642"/>
      <c r="AW183" s="640"/>
      <c r="AX183" s="642"/>
      <c r="AY183" s="640"/>
      <c r="AZ183" s="642"/>
      <c r="BA183" s="640"/>
      <c r="BB183" s="642"/>
      <c r="BC183" s="640"/>
      <c r="BD183" s="642"/>
      <c r="BE183" s="640"/>
      <c r="BF183" s="642"/>
      <c r="BG183" s="640"/>
      <c r="BH183" s="642"/>
      <c r="BI183" s="640"/>
      <c r="BJ183" s="642"/>
      <c r="BK183" s="640"/>
      <c r="BL183" s="642"/>
      <c r="BM183" s="640"/>
      <c r="BN183" s="642"/>
      <c r="BO183" s="640"/>
      <c r="BP183" s="642"/>
      <c r="BQ183" s="643"/>
      <c r="BR183" s="644">
        <f t="shared" si="7"/>
        <v>0</v>
      </c>
      <c r="BS183" s="669">
        <f t="shared" si="8"/>
        <v>0</v>
      </c>
      <c r="BT183" s="644">
        <f t="shared" si="9"/>
        <v>0</v>
      </c>
      <c r="BU183" s="645">
        <f t="shared" si="10"/>
        <v>0</v>
      </c>
      <c r="BV183" s="338"/>
      <c r="BW183" s="338"/>
      <c r="BX183" s="338"/>
      <c r="BY183" s="338"/>
      <c r="BZ183" s="338"/>
      <c r="CA183" s="338"/>
    </row>
    <row r="184" ht="15.75" customHeight="1">
      <c r="A184" s="501"/>
      <c r="B184" s="737"/>
      <c r="C184" s="638">
        <f t="shared" ref="C184:D184" si="189">G184+I184+K184+M184+O184+Q184+S184+U184+W184+Y184+AA184+AC184+AE184+AG184+AI184+AK184+AM184+AO184+AQ184+AS184+AU184+AW184+AY184+BA184+BC184+BE184+BG184+BI184+BK184+BM184+BO184</f>
        <v>0</v>
      </c>
      <c r="D184" s="671">
        <f t="shared" si="189"/>
        <v>0</v>
      </c>
      <c r="E184" s="672">
        <f t="shared" si="5"/>
        <v>0</v>
      </c>
      <c r="F184" s="810"/>
      <c r="G184" s="640"/>
      <c r="H184" s="642"/>
      <c r="I184" s="640"/>
      <c r="J184" s="642"/>
      <c r="K184" s="640"/>
      <c r="L184" s="642"/>
      <c r="M184" s="640"/>
      <c r="N184" s="642"/>
      <c r="O184" s="640"/>
      <c r="P184" s="642"/>
      <c r="Q184" s="640"/>
      <c r="R184" s="642"/>
      <c r="S184" s="640"/>
      <c r="T184" s="642"/>
      <c r="U184" s="640"/>
      <c r="V184" s="642"/>
      <c r="W184" s="640"/>
      <c r="X184" s="642"/>
      <c r="Y184" s="640"/>
      <c r="Z184" s="642"/>
      <c r="AA184" s="640"/>
      <c r="AB184" s="642"/>
      <c r="AC184" s="640"/>
      <c r="AD184" s="642"/>
      <c r="AE184" s="640"/>
      <c r="AF184" s="642"/>
      <c r="AG184" s="640"/>
      <c r="AH184" s="642"/>
      <c r="AI184" s="640"/>
      <c r="AJ184" s="642"/>
      <c r="AK184" s="640"/>
      <c r="AL184" s="642"/>
      <c r="AM184" s="640"/>
      <c r="AN184" s="642"/>
      <c r="AO184" s="640"/>
      <c r="AP184" s="642"/>
      <c r="AQ184" s="640"/>
      <c r="AR184" s="642"/>
      <c r="AS184" s="640"/>
      <c r="AT184" s="642"/>
      <c r="AU184" s="640"/>
      <c r="AV184" s="642"/>
      <c r="AW184" s="640"/>
      <c r="AX184" s="642"/>
      <c r="AY184" s="640"/>
      <c r="AZ184" s="642"/>
      <c r="BA184" s="640"/>
      <c r="BB184" s="642"/>
      <c r="BC184" s="640"/>
      <c r="BD184" s="642"/>
      <c r="BE184" s="640"/>
      <c r="BF184" s="642"/>
      <c r="BG184" s="640"/>
      <c r="BH184" s="642"/>
      <c r="BI184" s="640"/>
      <c r="BJ184" s="642"/>
      <c r="BK184" s="640"/>
      <c r="BL184" s="642"/>
      <c r="BM184" s="640"/>
      <c r="BN184" s="642"/>
      <c r="BO184" s="640"/>
      <c r="BP184" s="642"/>
      <c r="BQ184" s="643"/>
      <c r="BR184" s="644">
        <f t="shared" si="7"/>
        <v>0</v>
      </c>
      <c r="BS184" s="669">
        <f t="shared" si="8"/>
        <v>0</v>
      </c>
      <c r="BT184" s="644">
        <f t="shared" si="9"/>
        <v>0</v>
      </c>
      <c r="BU184" s="645">
        <f t="shared" si="10"/>
        <v>0</v>
      </c>
      <c r="BV184" s="338"/>
      <c r="BW184" s="338"/>
      <c r="BX184" s="338"/>
      <c r="BY184" s="338"/>
      <c r="BZ184" s="338"/>
      <c r="CA184" s="338"/>
    </row>
    <row r="185" ht="15.75" customHeight="1">
      <c r="A185" s="501"/>
      <c r="B185" s="737"/>
      <c r="C185" s="638">
        <f t="shared" ref="C185:D185" si="190">G185+I185+K185+M185+O185+Q185+S185+U185+W185+Y185+AA185+AC185+AE185+AG185+AI185+AK185+AM185+AO185+AQ185+AS185+AU185+AW185+AY185+BA185+BC185+BE185+BG185+BI185+BK185+BM185+BO185</f>
        <v>0</v>
      </c>
      <c r="D185" s="671">
        <f t="shared" si="190"/>
        <v>0</v>
      </c>
      <c r="E185" s="672">
        <f t="shared" si="5"/>
        <v>0</v>
      </c>
      <c r="F185" s="810"/>
      <c r="G185" s="640"/>
      <c r="H185" s="642"/>
      <c r="I185" s="640"/>
      <c r="J185" s="642"/>
      <c r="K185" s="640"/>
      <c r="L185" s="642"/>
      <c r="M185" s="640"/>
      <c r="N185" s="642"/>
      <c r="O185" s="640"/>
      <c r="P185" s="642"/>
      <c r="Q185" s="640"/>
      <c r="R185" s="642"/>
      <c r="S185" s="640"/>
      <c r="T185" s="642"/>
      <c r="U185" s="640"/>
      <c r="V185" s="642"/>
      <c r="W185" s="640"/>
      <c r="X185" s="642"/>
      <c r="Y185" s="640"/>
      <c r="Z185" s="642"/>
      <c r="AA185" s="640"/>
      <c r="AB185" s="642"/>
      <c r="AC185" s="640"/>
      <c r="AD185" s="642"/>
      <c r="AE185" s="640"/>
      <c r="AF185" s="642"/>
      <c r="AG185" s="640"/>
      <c r="AH185" s="642"/>
      <c r="AI185" s="640"/>
      <c r="AJ185" s="642"/>
      <c r="AK185" s="640"/>
      <c r="AL185" s="642"/>
      <c r="AM185" s="640"/>
      <c r="AN185" s="642"/>
      <c r="AO185" s="640"/>
      <c r="AP185" s="642"/>
      <c r="AQ185" s="640"/>
      <c r="AR185" s="642"/>
      <c r="AS185" s="640"/>
      <c r="AT185" s="642"/>
      <c r="AU185" s="640"/>
      <c r="AV185" s="642"/>
      <c r="AW185" s="640"/>
      <c r="AX185" s="642"/>
      <c r="AY185" s="640"/>
      <c r="AZ185" s="642"/>
      <c r="BA185" s="640"/>
      <c r="BB185" s="642"/>
      <c r="BC185" s="640"/>
      <c r="BD185" s="642"/>
      <c r="BE185" s="640"/>
      <c r="BF185" s="642"/>
      <c r="BG185" s="640"/>
      <c r="BH185" s="642"/>
      <c r="BI185" s="640"/>
      <c r="BJ185" s="642"/>
      <c r="BK185" s="640"/>
      <c r="BL185" s="642"/>
      <c r="BM185" s="640"/>
      <c r="BN185" s="642"/>
      <c r="BO185" s="640"/>
      <c r="BP185" s="642"/>
      <c r="BQ185" s="643"/>
      <c r="BR185" s="644">
        <f t="shared" si="7"/>
        <v>0</v>
      </c>
      <c r="BS185" s="669">
        <f t="shared" si="8"/>
        <v>0</v>
      </c>
      <c r="BT185" s="644">
        <f t="shared" si="9"/>
        <v>0</v>
      </c>
      <c r="BU185" s="645">
        <f t="shared" si="10"/>
        <v>0</v>
      </c>
      <c r="BV185" s="338"/>
      <c r="BW185" s="338"/>
      <c r="BX185" s="338"/>
      <c r="BY185" s="338"/>
      <c r="BZ185" s="338"/>
      <c r="CA185" s="338"/>
    </row>
    <row r="186" ht="15.75" customHeight="1">
      <c r="A186" s="501"/>
      <c r="B186" s="737"/>
      <c r="C186" s="638">
        <f t="shared" ref="C186:D186" si="191">G186+I186+K186+M186+O186+Q186+S186+U186+W186+Y186+AA186+AC186+AE186+AG186+AI186+AK186+AM186+AO186+AQ186+AS186+AU186+AW186+AY186+BA186+BC186+BE186+BG186+BI186+BK186+BM186+BO186</f>
        <v>0</v>
      </c>
      <c r="D186" s="671">
        <f t="shared" si="191"/>
        <v>0</v>
      </c>
      <c r="E186" s="672">
        <f t="shared" si="5"/>
        <v>0</v>
      </c>
      <c r="F186" s="810"/>
      <c r="G186" s="640"/>
      <c r="H186" s="642"/>
      <c r="I186" s="640"/>
      <c r="J186" s="642"/>
      <c r="K186" s="640"/>
      <c r="L186" s="642"/>
      <c r="M186" s="640"/>
      <c r="N186" s="642"/>
      <c r="O186" s="640"/>
      <c r="P186" s="642"/>
      <c r="Q186" s="640"/>
      <c r="R186" s="642"/>
      <c r="S186" s="640"/>
      <c r="T186" s="642"/>
      <c r="U186" s="640"/>
      <c r="V186" s="642"/>
      <c r="W186" s="640"/>
      <c r="X186" s="642"/>
      <c r="Y186" s="640"/>
      <c r="Z186" s="642"/>
      <c r="AA186" s="640"/>
      <c r="AB186" s="642"/>
      <c r="AC186" s="640"/>
      <c r="AD186" s="642"/>
      <c r="AE186" s="640"/>
      <c r="AF186" s="642"/>
      <c r="AG186" s="640"/>
      <c r="AH186" s="642"/>
      <c r="AI186" s="640"/>
      <c r="AJ186" s="642"/>
      <c r="AK186" s="640"/>
      <c r="AL186" s="642"/>
      <c r="AM186" s="640"/>
      <c r="AN186" s="642"/>
      <c r="AO186" s="640"/>
      <c r="AP186" s="642"/>
      <c r="AQ186" s="640"/>
      <c r="AR186" s="642"/>
      <c r="AS186" s="640"/>
      <c r="AT186" s="642"/>
      <c r="AU186" s="640"/>
      <c r="AV186" s="642"/>
      <c r="AW186" s="640"/>
      <c r="AX186" s="642"/>
      <c r="AY186" s="640"/>
      <c r="AZ186" s="642"/>
      <c r="BA186" s="640"/>
      <c r="BB186" s="642"/>
      <c r="BC186" s="640"/>
      <c r="BD186" s="642"/>
      <c r="BE186" s="640"/>
      <c r="BF186" s="642"/>
      <c r="BG186" s="640"/>
      <c r="BH186" s="642"/>
      <c r="BI186" s="640"/>
      <c r="BJ186" s="642"/>
      <c r="BK186" s="640"/>
      <c r="BL186" s="642"/>
      <c r="BM186" s="640"/>
      <c r="BN186" s="642"/>
      <c r="BO186" s="640"/>
      <c r="BP186" s="642"/>
      <c r="BQ186" s="643"/>
      <c r="BR186" s="644">
        <f t="shared" si="7"/>
        <v>0</v>
      </c>
      <c r="BS186" s="669">
        <f t="shared" si="8"/>
        <v>0</v>
      </c>
      <c r="BT186" s="644">
        <f t="shared" si="9"/>
        <v>0</v>
      </c>
      <c r="BU186" s="645">
        <f t="shared" si="10"/>
        <v>0</v>
      </c>
      <c r="BV186" s="338"/>
      <c r="BW186" s="338"/>
      <c r="BX186" s="338"/>
      <c r="BY186" s="338"/>
      <c r="BZ186" s="338"/>
      <c r="CA186" s="338"/>
    </row>
    <row r="187" ht="15.75" customHeight="1">
      <c r="A187" s="501"/>
      <c r="B187" s="737"/>
      <c r="C187" s="638">
        <f t="shared" ref="C187:D187" si="192">G187+I187+K187+M187+O187+Q187+S187+U187+W187+Y187+AA187+AC187+AE187+AG187+AI187+AK187+AM187+AO187+AQ187+AS187+AU187+AW187+AY187+BA187+BC187+BE187+BG187+BI187+BK187+BM187+BO187</f>
        <v>0</v>
      </c>
      <c r="D187" s="671">
        <f t="shared" si="192"/>
        <v>0</v>
      </c>
      <c r="E187" s="672">
        <f t="shared" si="5"/>
        <v>0</v>
      </c>
      <c r="F187" s="810"/>
      <c r="G187" s="640"/>
      <c r="H187" s="642"/>
      <c r="I187" s="640"/>
      <c r="J187" s="642"/>
      <c r="K187" s="640"/>
      <c r="L187" s="642"/>
      <c r="M187" s="640"/>
      <c r="N187" s="642"/>
      <c r="O187" s="640"/>
      <c r="P187" s="642"/>
      <c r="Q187" s="640"/>
      <c r="R187" s="642"/>
      <c r="S187" s="640"/>
      <c r="T187" s="642"/>
      <c r="U187" s="640"/>
      <c r="V187" s="642"/>
      <c r="W187" s="640"/>
      <c r="X187" s="642"/>
      <c r="Y187" s="640"/>
      <c r="Z187" s="642"/>
      <c r="AA187" s="640"/>
      <c r="AB187" s="642"/>
      <c r="AC187" s="640"/>
      <c r="AD187" s="642"/>
      <c r="AE187" s="640"/>
      <c r="AF187" s="642"/>
      <c r="AG187" s="640"/>
      <c r="AH187" s="642"/>
      <c r="AI187" s="640"/>
      <c r="AJ187" s="642"/>
      <c r="AK187" s="640"/>
      <c r="AL187" s="642"/>
      <c r="AM187" s="640"/>
      <c r="AN187" s="642"/>
      <c r="AO187" s="640"/>
      <c r="AP187" s="642"/>
      <c r="AQ187" s="640"/>
      <c r="AR187" s="642"/>
      <c r="AS187" s="640"/>
      <c r="AT187" s="642"/>
      <c r="AU187" s="640"/>
      <c r="AV187" s="642"/>
      <c r="AW187" s="640"/>
      <c r="AX187" s="642"/>
      <c r="AY187" s="640"/>
      <c r="AZ187" s="642"/>
      <c r="BA187" s="640"/>
      <c r="BB187" s="642"/>
      <c r="BC187" s="640"/>
      <c r="BD187" s="642"/>
      <c r="BE187" s="640"/>
      <c r="BF187" s="642"/>
      <c r="BG187" s="640"/>
      <c r="BH187" s="642"/>
      <c r="BI187" s="640"/>
      <c r="BJ187" s="642"/>
      <c r="BK187" s="640"/>
      <c r="BL187" s="642"/>
      <c r="BM187" s="640"/>
      <c r="BN187" s="642"/>
      <c r="BO187" s="640"/>
      <c r="BP187" s="642"/>
      <c r="BQ187" s="643"/>
      <c r="BR187" s="644">
        <f t="shared" si="7"/>
        <v>0</v>
      </c>
      <c r="BS187" s="669">
        <f t="shared" si="8"/>
        <v>0</v>
      </c>
      <c r="BT187" s="644">
        <f t="shared" si="9"/>
        <v>0</v>
      </c>
      <c r="BU187" s="645">
        <f t="shared" si="10"/>
        <v>0</v>
      </c>
      <c r="BV187" s="338"/>
      <c r="BW187" s="338"/>
      <c r="BX187" s="338"/>
      <c r="BY187" s="338"/>
      <c r="BZ187" s="338"/>
      <c r="CA187" s="338"/>
    </row>
    <row r="188" ht="15.75" customHeight="1">
      <c r="A188" s="501"/>
      <c r="B188" s="737"/>
      <c r="C188" s="638">
        <f t="shared" ref="C188:D188" si="193">G188+I188+K188+M188+O188+Q188+S188+U188+W188+Y188+AA188+AC188+AE188+AG188+AI188+AK188+AM188+AO188+AQ188+AS188+AU188+AW188+AY188+BA188+BC188+BE188+BG188+BI188+BK188+BM188+BO188</f>
        <v>0</v>
      </c>
      <c r="D188" s="671">
        <f t="shared" si="193"/>
        <v>0</v>
      </c>
      <c r="E188" s="672">
        <f t="shared" si="5"/>
        <v>0</v>
      </c>
      <c r="F188" s="810"/>
      <c r="G188" s="640"/>
      <c r="H188" s="642"/>
      <c r="I188" s="640"/>
      <c r="J188" s="642"/>
      <c r="K188" s="640"/>
      <c r="L188" s="642"/>
      <c r="M188" s="640"/>
      <c r="N188" s="642"/>
      <c r="O188" s="640"/>
      <c r="P188" s="642"/>
      <c r="Q188" s="640"/>
      <c r="R188" s="642"/>
      <c r="S188" s="640"/>
      <c r="T188" s="642"/>
      <c r="U188" s="640"/>
      <c r="V188" s="642"/>
      <c r="W188" s="640"/>
      <c r="X188" s="642"/>
      <c r="Y188" s="640"/>
      <c r="Z188" s="642"/>
      <c r="AA188" s="640"/>
      <c r="AB188" s="642"/>
      <c r="AC188" s="640"/>
      <c r="AD188" s="642"/>
      <c r="AE188" s="640"/>
      <c r="AF188" s="642"/>
      <c r="AG188" s="640"/>
      <c r="AH188" s="642"/>
      <c r="AI188" s="640"/>
      <c r="AJ188" s="642"/>
      <c r="AK188" s="640"/>
      <c r="AL188" s="642"/>
      <c r="AM188" s="640"/>
      <c r="AN188" s="642"/>
      <c r="AO188" s="640"/>
      <c r="AP188" s="642"/>
      <c r="AQ188" s="640"/>
      <c r="AR188" s="642"/>
      <c r="AS188" s="640"/>
      <c r="AT188" s="642"/>
      <c r="AU188" s="640"/>
      <c r="AV188" s="642"/>
      <c r="AW188" s="640"/>
      <c r="AX188" s="642"/>
      <c r="AY188" s="640"/>
      <c r="AZ188" s="642"/>
      <c r="BA188" s="640"/>
      <c r="BB188" s="642"/>
      <c r="BC188" s="640"/>
      <c r="BD188" s="642"/>
      <c r="BE188" s="640"/>
      <c r="BF188" s="642"/>
      <c r="BG188" s="640"/>
      <c r="BH188" s="642"/>
      <c r="BI188" s="640"/>
      <c r="BJ188" s="642"/>
      <c r="BK188" s="640"/>
      <c r="BL188" s="642"/>
      <c r="BM188" s="640"/>
      <c r="BN188" s="642"/>
      <c r="BO188" s="640"/>
      <c r="BP188" s="642"/>
      <c r="BQ188" s="643"/>
      <c r="BR188" s="644">
        <f t="shared" si="7"/>
        <v>0</v>
      </c>
      <c r="BS188" s="669">
        <f t="shared" si="8"/>
        <v>0</v>
      </c>
      <c r="BT188" s="644">
        <f t="shared" si="9"/>
        <v>0</v>
      </c>
      <c r="BU188" s="645">
        <f t="shared" si="10"/>
        <v>0</v>
      </c>
      <c r="BV188" s="338"/>
      <c r="BW188" s="338"/>
      <c r="BX188" s="338"/>
      <c r="BY188" s="338"/>
      <c r="BZ188" s="338"/>
      <c r="CA188" s="338"/>
    </row>
    <row r="189" ht="15.75" customHeight="1">
      <c r="A189" s="501"/>
      <c r="B189" s="737"/>
      <c r="C189" s="638">
        <f t="shared" ref="C189:D189" si="194">G189+I189+K189+M189+O189+Q189+S189+U189+W189+Y189+AA189+AC189+AE189+AG189+AI189+AK189+AM189+AO189+AQ189+AS189+AU189+AW189+AY189+BA189+BC189+BE189+BG189+BI189+BK189+BM189+BO189</f>
        <v>0</v>
      </c>
      <c r="D189" s="671">
        <f t="shared" si="194"/>
        <v>0</v>
      </c>
      <c r="E189" s="672">
        <f t="shared" si="5"/>
        <v>0</v>
      </c>
      <c r="F189" s="810"/>
      <c r="G189" s="640"/>
      <c r="H189" s="642"/>
      <c r="I189" s="640"/>
      <c r="J189" s="642"/>
      <c r="K189" s="640"/>
      <c r="L189" s="642"/>
      <c r="M189" s="640"/>
      <c r="N189" s="642"/>
      <c r="O189" s="640"/>
      <c r="P189" s="642"/>
      <c r="Q189" s="640"/>
      <c r="R189" s="642"/>
      <c r="S189" s="640"/>
      <c r="T189" s="642"/>
      <c r="U189" s="640"/>
      <c r="V189" s="642"/>
      <c r="W189" s="640"/>
      <c r="X189" s="642"/>
      <c r="Y189" s="640"/>
      <c r="Z189" s="642"/>
      <c r="AA189" s="640"/>
      <c r="AB189" s="642"/>
      <c r="AC189" s="640"/>
      <c r="AD189" s="642"/>
      <c r="AE189" s="640"/>
      <c r="AF189" s="642"/>
      <c r="AG189" s="640"/>
      <c r="AH189" s="642"/>
      <c r="AI189" s="640"/>
      <c r="AJ189" s="642"/>
      <c r="AK189" s="640"/>
      <c r="AL189" s="642"/>
      <c r="AM189" s="640"/>
      <c r="AN189" s="642"/>
      <c r="AO189" s="640"/>
      <c r="AP189" s="642"/>
      <c r="AQ189" s="640"/>
      <c r="AR189" s="642"/>
      <c r="AS189" s="640"/>
      <c r="AT189" s="642"/>
      <c r="AU189" s="640"/>
      <c r="AV189" s="642"/>
      <c r="AW189" s="640"/>
      <c r="AX189" s="642"/>
      <c r="AY189" s="640"/>
      <c r="AZ189" s="642"/>
      <c r="BA189" s="640"/>
      <c r="BB189" s="642"/>
      <c r="BC189" s="640"/>
      <c r="BD189" s="642"/>
      <c r="BE189" s="640"/>
      <c r="BF189" s="642"/>
      <c r="BG189" s="640"/>
      <c r="BH189" s="642"/>
      <c r="BI189" s="640"/>
      <c r="BJ189" s="642"/>
      <c r="BK189" s="640"/>
      <c r="BL189" s="642"/>
      <c r="BM189" s="640"/>
      <c r="BN189" s="642"/>
      <c r="BO189" s="640"/>
      <c r="BP189" s="642"/>
      <c r="BQ189" s="643"/>
      <c r="BR189" s="644">
        <f t="shared" si="7"/>
        <v>0</v>
      </c>
      <c r="BS189" s="669">
        <f t="shared" si="8"/>
        <v>0</v>
      </c>
      <c r="BT189" s="644">
        <f t="shared" si="9"/>
        <v>0</v>
      </c>
      <c r="BU189" s="645">
        <f t="shared" si="10"/>
        <v>0</v>
      </c>
      <c r="BV189" s="338"/>
      <c r="BW189" s="338"/>
      <c r="BX189" s="338"/>
      <c r="BY189" s="338"/>
      <c r="BZ189" s="338"/>
      <c r="CA189" s="338"/>
    </row>
    <row r="190" ht="15.75" customHeight="1">
      <c r="A190" s="501"/>
      <c r="B190" s="737"/>
      <c r="C190" s="638">
        <f t="shared" ref="C190:D190" si="195">G190+I190+K190+M190+O190+Q190+S190+U190+W190+Y190+AA190+AC190+AE190+AG190+AI190+AK190+AM190+AO190+AQ190+AS190+AU190+AW190+AY190+BA190+BC190+BE190+BG190+BI190+BK190+BM190+BO190</f>
        <v>0</v>
      </c>
      <c r="D190" s="671">
        <f t="shared" si="195"/>
        <v>0</v>
      </c>
      <c r="E190" s="672">
        <f t="shared" si="5"/>
        <v>0</v>
      </c>
      <c r="F190" s="810"/>
      <c r="G190" s="640"/>
      <c r="H190" s="642"/>
      <c r="I190" s="640"/>
      <c r="J190" s="642"/>
      <c r="K190" s="640"/>
      <c r="L190" s="642"/>
      <c r="M190" s="640"/>
      <c r="N190" s="642"/>
      <c r="O190" s="640"/>
      <c r="P190" s="642"/>
      <c r="Q190" s="640"/>
      <c r="R190" s="642"/>
      <c r="S190" s="640"/>
      <c r="T190" s="642"/>
      <c r="U190" s="640"/>
      <c r="V190" s="642"/>
      <c r="W190" s="640"/>
      <c r="X190" s="642"/>
      <c r="Y190" s="640"/>
      <c r="Z190" s="642"/>
      <c r="AA190" s="640"/>
      <c r="AB190" s="642"/>
      <c r="AC190" s="640"/>
      <c r="AD190" s="642"/>
      <c r="AE190" s="640"/>
      <c r="AF190" s="642"/>
      <c r="AG190" s="640"/>
      <c r="AH190" s="642"/>
      <c r="AI190" s="640"/>
      <c r="AJ190" s="642"/>
      <c r="AK190" s="640"/>
      <c r="AL190" s="642"/>
      <c r="AM190" s="640"/>
      <c r="AN190" s="642"/>
      <c r="AO190" s="640"/>
      <c r="AP190" s="642"/>
      <c r="AQ190" s="640"/>
      <c r="AR190" s="642"/>
      <c r="AS190" s="640"/>
      <c r="AT190" s="642"/>
      <c r="AU190" s="640"/>
      <c r="AV190" s="642"/>
      <c r="AW190" s="640"/>
      <c r="AX190" s="642"/>
      <c r="AY190" s="640"/>
      <c r="AZ190" s="642"/>
      <c r="BA190" s="640"/>
      <c r="BB190" s="642"/>
      <c r="BC190" s="640"/>
      <c r="BD190" s="642"/>
      <c r="BE190" s="640"/>
      <c r="BF190" s="642"/>
      <c r="BG190" s="640"/>
      <c r="BH190" s="642"/>
      <c r="BI190" s="640"/>
      <c r="BJ190" s="642"/>
      <c r="BK190" s="640"/>
      <c r="BL190" s="642"/>
      <c r="BM190" s="640"/>
      <c r="BN190" s="642"/>
      <c r="BO190" s="640"/>
      <c r="BP190" s="642"/>
      <c r="BQ190" s="643"/>
      <c r="BR190" s="644">
        <f t="shared" si="7"/>
        <v>0</v>
      </c>
      <c r="BS190" s="669">
        <f t="shared" si="8"/>
        <v>0</v>
      </c>
      <c r="BT190" s="644">
        <f t="shared" si="9"/>
        <v>0</v>
      </c>
      <c r="BU190" s="645">
        <f t="shared" si="10"/>
        <v>0</v>
      </c>
      <c r="BV190" s="338"/>
      <c r="BW190" s="338"/>
      <c r="BX190" s="338"/>
      <c r="BY190" s="338"/>
      <c r="BZ190" s="338"/>
      <c r="CA190" s="338"/>
    </row>
    <row r="191" ht="15.75" customHeight="1">
      <c r="A191" s="501"/>
      <c r="B191" s="737"/>
      <c r="C191" s="638">
        <f t="shared" ref="C191:D191" si="196">G191+I191+K191+M191+O191+Q191+S191+U191+W191+Y191+AA191+AC191+AE191+AG191+AI191+AK191+AM191+AO191+AQ191+AS191+AU191+AW191+AY191+BA191+BC191+BE191+BG191+BI191+BK191+BM191+BO191</f>
        <v>0</v>
      </c>
      <c r="D191" s="671">
        <f t="shared" si="196"/>
        <v>0</v>
      </c>
      <c r="E191" s="672">
        <f t="shared" si="5"/>
        <v>0</v>
      </c>
      <c r="F191" s="810"/>
      <c r="G191" s="640"/>
      <c r="H191" s="642"/>
      <c r="I191" s="640"/>
      <c r="J191" s="642"/>
      <c r="K191" s="640"/>
      <c r="L191" s="642"/>
      <c r="M191" s="640"/>
      <c r="N191" s="642"/>
      <c r="O191" s="640"/>
      <c r="P191" s="642"/>
      <c r="Q191" s="640"/>
      <c r="R191" s="642"/>
      <c r="S191" s="640"/>
      <c r="T191" s="642"/>
      <c r="U191" s="640"/>
      <c r="V191" s="642"/>
      <c r="W191" s="640"/>
      <c r="X191" s="642"/>
      <c r="Y191" s="640"/>
      <c r="Z191" s="642"/>
      <c r="AA191" s="640"/>
      <c r="AB191" s="642"/>
      <c r="AC191" s="640"/>
      <c r="AD191" s="642"/>
      <c r="AE191" s="640"/>
      <c r="AF191" s="642"/>
      <c r="AG191" s="640"/>
      <c r="AH191" s="642"/>
      <c r="AI191" s="640"/>
      <c r="AJ191" s="642"/>
      <c r="AK191" s="640"/>
      <c r="AL191" s="642"/>
      <c r="AM191" s="640"/>
      <c r="AN191" s="642"/>
      <c r="AO191" s="640"/>
      <c r="AP191" s="642"/>
      <c r="AQ191" s="640"/>
      <c r="AR191" s="642"/>
      <c r="AS191" s="640"/>
      <c r="AT191" s="642"/>
      <c r="AU191" s="640"/>
      <c r="AV191" s="642"/>
      <c r="AW191" s="640"/>
      <c r="AX191" s="642"/>
      <c r="AY191" s="640"/>
      <c r="AZ191" s="642"/>
      <c r="BA191" s="640"/>
      <c r="BB191" s="642"/>
      <c r="BC191" s="640"/>
      <c r="BD191" s="642"/>
      <c r="BE191" s="640"/>
      <c r="BF191" s="642"/>
      <c r="BG191" s="640"/>
      <c r="BH191" s="642"/>
      <c r="BI191" s="640"/>
      <c r="BJ191" s="642"/>
      <c r="BK191" s="640"/>
      <c r="BL191" s="642"/>
      <c r="BM191" s="640"/>
      <c r="BN191" s="642"/>
      <c r="BO191" s="640"/>
      <c r="BP191" s="642"/>
      <c r="BQ191" s="643"/>
      <c r="BR191" s="644">
        <f t="shared" si="7"/>
        <v>0</v>
      </c>
      <c r="BS191" s="669">
        <f t="shared" si="8"/>
        <v>0</v>
      </c>
      <c r="BT191" s="644">
        <f t="shared" si="9"/>
        <v>0</v>
      </c>
      <c r="BU191" s="645">
        <f t="shared" si="10"/>
        <v>0</v>
      </c>
      <c r="BV191" s="338"/>
      <c r="BW191" s="338"/>
      <c r="BX191" s="338"/>
      <c r="BY191" s="338"/>
      <c r="BZ191" s="338"/>
      <c r="CA191" s="338"/>
    </row>
    <row r="192" ht="15.75" customHeight="1">
      <c r="A192" s="501"/>
      <c r="B192" s="737"/>
      <c r="C192" s="638">
        <f t="shared" ref="C192:D192" si="197">G192+I192+K192+M192+O192+Q192+S192+U192+W192+Y192+AA192+AC192+AE192+AG192+AI192+AK192+AM192+AO192+AQ192+AS192+AU192+AW192+AY192+BA192+BC192+BE192+BG192+BI192+BK192+BM192+BO192</f>
        <v>0</v>
      </c>
      <c r="D192" s="671">
        <f t="shared" si="197"/>
        <v>0</v>
      </c>
      <c r="E192" s="672">
        <f t="shared" si="5"/>
        <v>0</v>
      </c>
      <c r="F192" s="810"/>
      <c r="G192" s="640"/>
      <c r="H192" s="642"/>
      <c r="I192" s="640"/>
      <c r="J192" s="642"/>
      <c r="K192" s="640"/>
      <c r="L192" s="642"/>
      <c r="M192" s="640"/>
      <c r="N192" s="642"/>
      <c r="O192" s="640"/>
      <c r="P192" s="642"/>
      <c r="Q192" s="640"/>
      <c r="R192" s="642"/>
      <c r="S192" s="640"/>
      <c r="T192" s="642"/>
      <c r="U192" s="640"/>
      <c r="V192" s="642"/>
      <c r="W192" s="640"/>
      <c r="X192" s="642"/>
      <c r="Y192" s="640"/>
      <c r="Z192" s="642"/>
      <c r="AA192" s="640"/>
      <c r="AB192" s="642"/>
      <c r="AC192" s="640"/>
      <c r="AD192" s="642"/>
      <c r="AE192" s="640"/>
      <c r="AF192" s="642"/>
      <c r="AG192" s="640"/>
      <c r="AH192" s="642"/>
      <c r="AI192" s="640"/>
      <c r="AJ192" s="642"/>
      <c r="AK192" s="640"/>
      <c r="AL192" s="642"/>
      <c r="AM192" s="640"/>
      <c r="AN192" s="642"/>
      <c r="AO192" s="640"/>
      <c r="AP192" s="642"/>
      <c r="AQ192" s="640"/>
      <c r="AR192" s="642"/>
      <c r="AS192" s="640"/>
      <c r="AT192" s="642"/>
      <c r="AU192" s="640"/>
      <c r="AV192" s="642"/>
      <c r="AW192" s="640"/>
      <c r="AX192" s="642"/>
      <c r="AY192" s="640"/>
      <c r="AZ192" s="642"/>
      <c r="BA192" s="640"/>
      <c r="BB192" s="642"/>
      <c r="BC192" s="640"/>
      <c r="BD192" s="642"/>
      <c r="BE192" s="640"/>
      <c r="BF192" s="642"/>
      <c r="BG192" s="640"/>
      <c r="BH192" s="642"/>
      <c r="BI192" s="640"/>
      <c r="BJ192" s="642"/>
      <c r="BK192" s="640"/>
      <c r="BL192" s="642"/>
      <c r="BM192" s="640"/>
      <c r="BN192" s="642"/>
      <c r="BO192" s="640"/>
      <c r="BP192" s="642"/>
      <c r="BQ192" s="643"/>
      <c r="BR192" s="644">
        <f t="shared" si="7"/>
        <v>0</v>
      </c>
      <c r="BS192" s="669">
        <f t="shared" si="8"/>
        <v>0</v>
      </c>
      <c r="BT192" s="644">
        <f t="shared" si="9"/>
        <v>0</v>
      </c>
      <c r="BU192" s="645">
        <f t="shared" si="10"/>
        <v>0</v>
      </c>
      <c r="BV192" s="338"/>
      <c r="BW192" s="338"/>
      <c r="BX192" s="338"/>
      <c r="BY192" s="338"/>
      <c r="BZ192" s="338"/>
      <c r="CA192" s="338"/>
    </row>
    <row r="193" ht="15.75" customHeight="1">
      <c r="A193" s="501"/>
      <c r="B193" s="737"/>
      <c r="C193" s="638">
        <f t="shared" ref="C193:D193" si="198">G193+I193+K193+M193+O193+Q193+S193+U193+W193+Y193+AA193+AC193+AE193+AG193+AI193+AK193+AM193+AO193+AQ193+AS193+AU193+AW193+AY193+BA193+BC193+BE193+BG193+BI193+BK193+BM193+BO193</f>
        <v>0</v>
      </c>
      <c r="D193" s="671">
        <f t="shared" si="198"/>
        <v>0</v>
      </c>
      <c r="E193" s="672">
        <f t="shared" si="5"/>
        <v>0</v>
      </c>
      <c r="F193" s="810"/>
      <c r="G193" s="640"/>
      <c r="H193" s="642"/>
      <c r="I193" s="640"/>
      <c r="J193" s="642"/>
      <c r="K193" s="640"/>
      <c r="L193" s="642"/>
      <c r="M193" s="640"/>
      <c r="N193" s="642"/>
      <c r="O193" s="640"/>
      <c r="P193" s="642"/>
      <c r="Q193" s="640"/>
      <c r="R193" s="642"/>
      <c r="S193" s="640"/>
      <c r="T193" s="642"/>
      <c r="U193" s="640"/>
      <c r="V193" s="642"/>
      <c r="W193" s="640"/>
      <c r="X193" s="642"/>
      <c r="Y193" s="640"/>
      <c r="Z193" s="642"/>
      <c r="AA193" s="640"/>
      <c r="AB193" s="642"/>
      <c r="AC193" s="640"/>
      <c r="AD193" s="642"/>
      <c r="AE193" s="640"/>
      <c r="AF193" s="642"/>
      <c r="AG193" s="640"/>
      <c r="AH193" s="642"/>
      <c r="AI193" s="640"/>
      <c r="AJ193" s="642"/>
      <c r="AK193" s="640"/>
      <c r="AL193" s="642"/>
      <c r="AM193" s="640"/>
      <c r="AN193" s="642"/>
      <c r="AO193" s="640"/>
      <c r="AP193" s="642"/>
      <c r="AQ193" s="640"/>
      <c r="AR193" s="642"/>
      <c r="AS193" s="640"/>
      <c r="AT193" s="642"/>
      <c r="AU193" s="640"/>
      <c r="AV193" s="642"/>
      <c r="AW193" s="640"/>
      <c r="AX193" s="642"/>
      <c r="AY193" s="640"/>
      <c r="AZ193" s="642"/>
      <c r="BA193" s="640"/>
      <c r="BB193" s="642"/>
      <c r="BC193" s="640"/>
      <c r="BD193" s="642"/>
      <c r="BE193" s="640"/>
      <c r="BF193" s="642"/>
      <c r="BG193" s="640"/>
      <c r="BH193" s="642"/>
      <c r="BI193" s="640"/>
      <c r="BJ193" s="642"/>
      <c r="BK193" s="640"/>
      <c r="BL193" s="642"/>
      <c r="BM193" s="640"/>
      <c r="BN193" s="642"/>
      <c r="BO193" s="640"/>
      <c r="BP193" s="642"/>
      <c r="BQ193" s="643"/>
      <c r="BR193" s="644">
        <f t="shared" si="7"/>
        <v>0</v>
      </c>
      <c r="BS193" s="669">
        <f t="shared" si="8"/>
        <v>0</v>
      </c>
      <c r="BT193" s="644">
        <f t="shared" si="9"/>
        <v>0</v>
      </c>
      <c r="BU193" s="645">
        <f t="shared" si="10"/>
        <v>0</v>
      </c>
      <c r="BV193" s="338"/>
      <c r="BW193" s="338"/>
      <c r="BX193" s="338"/>
      <c r="BY193" s="338"/>
      <c r="BZ193" s="338"/>
      <c r="CA193" s="338"/>
    </row>
    <row r="194" ht="15.75" customHeight="1">
      <c r="A194" s="501"/>
      <c r="B194" s="737"/>
      <c r="C194" s="638">
        <f t="shared" ref="C194:D194" si="199">G194+I194+K194+M194+O194+Q194+S194+U194+W194+Y194+AA194+AC194+AE194+AG194+AI194+AK194+AM194+AO194+AQ194+AS194+AU194+AW194+AY194+BA194+BC194+BE194+BG194+BI194+BK194+BM194+BO194</f>
        <v>0</v>
      </c>
      <c r="D194" s="671">
        <f t="shared" si="199"/>
        <v>0</v>
      </c>
      <c r="E194" s="672">
        <f t="shared" si="5"/>
        <v>0</v>
      </c>
      <c r="F194" s="810"/>
      <c r="G194" s="640"/>
      <c r="H194" s="642"/>
      <c r="I194" s="640"/>
      <c r="J194" s="642"/>
      <c r="K194" s="640"/>
      <c r="L194" s="642"/>
      <c r="M194" s="640"/>
      <c r="N194" s="642"/>
      <c r="O194" s="640"/>
      <c r="P194" s="642"/>
      <c r="Q194" s="640"/>
      <c r="R194" s="642"/>
      <c r="S194" s="640"/>
      <c r="T194" s="642"/>
      <c r="U194" s="640"/>
      <c r="V194" s="642"/>
      <c r="W194" s="640"/>
      <c r="X194" s="642"/>
      <c r="Y194" s="640"/>
      <c r="Z194" s="642"/>
      <c r="AA194" s="640"/>
      <c r="AB194" s="642"/>
      <c r="AC194" s="640"/>
      <c r="AD194" s="642"/>
      <c r="AE194" s="640"/>
      <c r="AF194" s="642"/>
      <c r="AG194" s="640"/>
      <c r="AH194" s="642"/>
      <c r="AI194" s="640"/>
      <c r="AJ194" s="642"/>
      <c r="AK194" s="640"/>
      <c r="AL194" s="642"/>
      <c r="AM194" s="640"/>
      <c r="AN194" s="642"/>
      <c r="AO194" s="640"/>
      <c r="AP194" s="642"/>
      <c r="AQ194" s="640"/>
      <c r="AR194" s="642"/>
      <c r="AS194" s="640"/>
      <c r="AT194" s="642"/>
      <c r="AU194" s="640"/>
      <c r="AV194" s="642"/>
      <c r="AW194" s="640"/>
      <c r="AX194" s="642"/>
      <c r="AY194" s="640"/>
      <c r="AZ194" s="642"/>
      <c r="BA194" s="640"/>
      <c r="BB194" s="642"/>
      <c r="BC194" s="640"/>
      <c r="BD194" s="642"/>
      <c r="BE194" s="640"/>
      <c r="BF194" s="642"/>
      <c r="BG194" s="640"/>
      <c r="BH194" s="642"/>
      <c r="BI194" s="640"/>
      <c r="BJ194" s="642"/>
      <c r="BK194" s="640"/>
      <c r="BL194" s="642"/>
      <c r="BM194" s="640"/>
      <c r="BN194" s="642"/>
      <c r="BO194" s="640"/>
      <c r="BP194" s="642"/>
      <c r="BQ194" s="643"/>
      <c r="BR194" s="644">
        <f t="shared" si="7"/>
        <v>0</v>
      </c>
      <c r="BS194" s="669">
        <f t="shared" si="8"/>
        <v>0</v>
      </c>
      <c r="BT194" s="644">
        <f t="shared" si="9"/>
        <v>0</v>
      </c>
      <c r="BU194" s="645">
        <f t="shared" si="10"/>
        <v>0</v>
      </c>
      <c r="BV194" s="338"/>
      <c r="BW194" s="338"/>
      <c r="BX194" s="338"/>
      <c r="BY194" s="338"/>
      <c r="BZ194" s="338"/>
      <c r="CA194" s="338"/>
    </row>
    <row r="195" ht="15.75" customHeight="1">
      <c r="A195" s="501"/>
      <c r="B195" s="737"/>
      <c r="C195" s="638">
        <f t="shared" ref="C195:D195" si="200">G195+I195+K195+M195+O195+Q195+S195+U195+W195+Y195+AA195+AC195+AE195+AG195+AI195+AK195+AM195+AO195+AQ195+AS195+AU195+AW195+AY195+BA195+BC195+BE195+BG195+BI195+BK195+BM195+BO195</f>
        <v>0</v>
      </c>
      <c r="D195" s="671">
        <f t="shared" si="200"/>
        <v>0</v>
      </c>
      <c r="E195" s="672">
        <f t="shared" si="5"/>
        <v>0</v>
      </c>
      <c r="F195" s="810"/>
      <c r="G195" s="640"/>
      <c r="H195" s="642"/>
      <c r="I195" s="640"/>
      <c r="J195" s="642"/>
      <c r="K195" s="640"/>
      <c r="L195" s="642"/>
      <c r="M195" s="640"/>
      <c r="N195" s="642"/>
      <c r="O195" s="640"/>
      <c r="P195" s="642"/>
      <c r="Q195" s="640"/>
      <c r="R195" s="642"/>
      <c r="S195" s="640"/>
      <c r="T195" s="642"/>
      <c r="U195" s="640"/>
      <c r="V195" s="642"/>
      <c r="W195" s="640"/>
      <c r="X195" s="642"/>
      <c r="Y195" s="640"/>
      <c r="Z195" s="642"/>
      <c r="AA195" s="640"/>
      <c r="AB195" s="642"/>
      <c r="AC195" s="640"/>
      <c r="AD195" s="642"/>
      <c r="AE195" s="640"/>
      <c r="AF195" s="642"/>
      <c r="AG195" s="640"/>
      <c r="AH195" s="642"/>
      <c r="AI195" s="640"/>
      <c r="AJ195" s="642"/>
      <c r="AK195" s="640"/>
      <c r="AL195" s="642"/>
      <c r="AM195" s="640"/>
      <c r="AN195" s="642"/>
      <c r="AO195" s="640"/>
      <c r="AP195" s="642"/>
      <c r="AQ195" s="640"/>
      <c r="AR195" s="642"/>
      <c r="AS195" s="640"/>
      <c r="AT195" s="642"/>
      <c r="AU195" s="640"/>
      <c r="AV195" s="642"/>
      <c r="AW195" s="640"/>
      <c r="AX195" s="642"/>
      <c r="AY195" s="640"/>
      <c r="AZ195" s="642"/>
      <c r="BA195" s="640"/>
      <c r="BB195" s="642"/>
      <c r="BC195" s="640"/>
      <c r="BD195" s="642"/>
      <c r="BE195" s="640"/>
      <c r="BF195" s="642"/>
      <c r="BG195" s="640"/>
      <c r="BH195" s="642"/>
      <c r="BI195" s="640"/>
      <c r="BJ195" s="642"/>
      <c r="BK195" s="640"/>
      <c r="BL195" s="642"/>
      <c r="BM195" s="640"/>
      <c r="BN195" s="642"/>
      <c r="BO195" s="640"/>
      <c r="BP195" s="642"/>
      <c r="BQ195" s="643"/>
      <c r="BR195" s="644">
        <f t="shared" si="7"/>
        <v>0</v>
      </c>
      <c r="BS195" s="669">
        <f t="shared" si="8"/>
        <v>0</v>
      </c>
      <c r="BT195" s="644">
        <f t="shared" si="9"/>
        <v>0</v>
      </c>
      <c r="BU195" s="645">
        <f t="shared" si="10"/>
        <v>0</v>
      </c>
      <c r="BV195" s="338"/>
      <c r="BW195" s="338"/>
      <c r="BX195" s="338"/>
      <c r="BY195" s="338"/>
      <c r="BZ195" s="338"/>
      <c r="CA195" s="338"/>
    </row>
    <row r="196" ht="15.75" customHeight="1">
      <c r="A196" s="501"/>
      <c r="B196" s="737"/>
      <c r="C196" s="638">
        <f t="shared" ref="C196:D196" si="201">G196+I196+K196+M196+O196+Q196+S196+U196+W196+Y196+AA196+AC196+AE196+AG196+AI196+AK196+AM196+AO196+AQ196+AS196+AU196+AW196+AY196+BA196+BC196+BE196+BG196+BI196+BK196+BM196+BO196</f>
        <v>0</v>
      </c>
      <c r="D196" s="671">
        <f t="shared" si="201"/>
        <v>0</v>
      </c>
      <c r="E196" s="672">
        <f t="shared" si="5"/>
        <v>0</v>
      </c>
      <c r="F196" s="810"/>
      <c r="G196" s="640"/>
      <c r="H196" s="642"/>
      <c r="I196" s="640"/>
      <c r="J196" s="642"/>
      <c r="K196" s="640"/>
      <c r="L196" s="642"/>
      <c r="M196" s="640"/>
      <c r="N196" s="642"/>
      <c r="O196" s="640"/>
      <c r="P196" s="642"/>
      <c r="Q196" s="640"/>
      <c r="R196" s="642"/>
      <c r="S196" s="640"/>
      <c r="T196" s="642"/>
      <c r="U196" s="640"/>
      <c r="V196" s="642"/>
      <c r="W196" s="640"/>
      <c r="X196" s="642"/>
      <c r="Y196" s="640"/>
      <c r="Z196" s="642"/>
      <c r="AA196" s="640"/>
      <c r="AB196" s="642"/>
      <c r="AC196" s="640"/>
      <c r="AD196" s="642"/>
      <c r="AE196" s="640"/>
      <c r="AF196" s="642"/>
      <c r="AG196" s="640"/>
      <c r="AH196" s="642"/>
      <c r="AI196" s="640"/>
      <c r="AJ196" s="642"/>
      <c r="AK196" s="640"/>
      <c r="AL196" s="642"/>
      <c r="AM196" s="640"/>
      <c r="AN196" s="642"/>
      <c r="AO196" s="640"/>
      <c r="AP196" s="642"/>
      <c r="AQ196" s="640"/>
      <c r="AR196" s="642"/>
      <c r="AS196" s="640"/>
      <c r="AT196" s="642"/>
      <c r="AU196" s="640"/>
      <c r="AV196" s="642"/>
      <c r="AW196" s="640"/>
      <c r="AX196" s="642"/>
      <c r="AY196" s="640"/>
      <c r="AZ196" s="642"/>
      <c r="BA196" s="640"/>
      <c r="BB196" s="642"/>
      <c r="BC196" s="640"/>
      <c r="BD196" s="642"/>
      <c r="BE196" s="640"/>
      <c r="BF196" s="642"/>
      <c r="BG196" s="640"/>
      <c r="BH196" s="642"/>
      <c r="BI196" s="640"/>
      <c r="BJ196" s="642"/>
      <c r="BK196" s="640"/>
      <c r="BL196" s="642"/>
      <c r="BM196" s="640"/>
      <c r="BN196" s="642"/>
      <c r="BO196" s="640"/>
      <c r="BP196" s="642"/>
      <c r="BQ196" s="643"/>
      <c r="BR196" s="644">
        <f t="shared" si="7"/>
        <v>0</v>
      </c>
      <c r="BS196" s="669">
        <f t="shared" si="8"/>
        <v>0</v>
      </c>
      <c r="BT196" s="644">
        <f t="shared" si="9"/>
        <v>0</v>
      </c>
      <c r="BU196" s="645">
        <f t="shared" si="10"/>
        <v>0</v>
      </c>
      <c r="BV196" s="338"/>
      <c r="BW196" s="338"/>
      <c r="BX196" s="338"/>
      <c r="BY196" s="338"/>
      <c r="BZ196" s="338"/>
      <c r="CA196" s="338"/>
    </row>
    <row r="197" ht="15.75" customHeight="1">
      <c r="A197" s="501"/>
      <c r="B197" s="737"/>
      <c r="C197" s="638">
        <f t="shared" ref="C197:D197" si="202">G197+I197+K197+M197+O197+Q197+S197+U197+W197+Y197+AA197+AC197+AE197+AG197+AI197+AK197+AM197+AO197+AQ197+AS197+AU197+AW197+AY197+BA197+BC197+BE197+BG197+BI197+BK197+BM197+BO197</f>
        <v>0</v>
      </c>
      <c r="D197" s="671">
        <f t="shared" si="202"/>
        <v>0</v>
      </c>
      <c r="E197" s="672">
        <f t="shared" si="5"/>
        <v>0</v>
      </c>
      <c r="F197" s="810"/>
      <c r="G197" s="640"/>
      <c r="H197" s="642"/>
      <c r="I197" s="640"/>
      <c r="J197" s="642"/>
      <c r="K197" s="640"/>
      <c r="L197" s="642"/>
      <c r="M197" s="640"/>
      <c r="N197" s="642"/>
      <c r="O197" s="640"/>
      <c r="P197" s="642"/>
      <c r="Q197" s="640"/>
      <c r="R197" s="642"/>
      <c r="S197" s="640"/>
      <c r="T197" s="642"/>
      <c r="U197" s="640"/>
      <c r="V197" s="642"/>
      <c r="W197" s="640"/>
      <c r="X197" s="642"/>
      <c r="Y197" s="640"/>
      <c r="Z197" s="642"/>
      <c r="AA197" s="640"/>
      <c r="AB197" s="642"/>
      <c r="AC197" s="640"/>
      <c r="AD197" s="642"/>
      <c r="AE197" s="640"/>
      <c r="AF197" s="642"/>
      <c r="AG197" s="640"/>
      <c r="AH197" s="642"/>
      <c r="AI197" s="640"/>
      <c r="AJ197" s="642"/>
      <c r="AK197" s="640"/>
      <c r="AL197" s="642"/>
      <c r="AM197" s="640"/>
      <c r="AN197" s="642"/>
      <c r="AO197" s="640"/>
      <c r="AP197" s="642"/>
      <c r="AQ197" s="640"/>
      <c r="AR197" s="642"/>
      <c r="AS197" s="640"/>
      <c r="AT197" s="642"/>
      <c r="AU197" s="640"/>
      <c r="AV197" s="642"/>
      <c r="AW197" s="640"/>
      <c r="AX197" s="642"/>
      <c r="AY197" s="640"/>
      <c r="AZ197" s="642"/>
      <c r="BA197" s="640"/>
      <c r="BB197" s="642"/>
      <c r="BC197" s="640"/>
      <c r="BD197" s="642"/>
      <c r="BE197" s="640"/>
      <c r="BF197" s="642"/>
      <c r="BG197" s="640"/>
      <c r="BH197" s="642"/>
      <c r="BI197" s="640"/>
      <c r="BJ197" s="642"/>
      <c r="BK197" s="640"/>
      <c r="BL197" s="642"/>
      <c r="BM197" s="640"/>
      <c r="BN197" s="642"/>
      <c r="BO197" s="640"/>
      <c r="BP197" s="642"/>
      <c r="BQ197" s="643"/>
      <c r="BR197" s="644">
        <f t="shared" si="7"/>
        <v>0</v>
      </c>
      <c r="BS197" s="669">
        <f t="shared" si="8"/>
        <v>0</v>
      </c>
      <c r="BT197" s="644">
        <f t="shared" si="9"/>
        <v>0</v>
      </c>
      <c r="BU197" s="645">
        <f t="shared" si="10"/>
        <v>0</v>
      </c>
      <c r="BV197" s="338"/>
      <c r="BW197" s="338"/>
      <c r="BX197" s="338"/>
      <c r="BY197" s="338"/>
      <c r="BZ197" s="338"/>
      <c r="CA197" s="338"/>
    </row>
    <row r="198" ht="15.75" customHeight="1">
      <c r="A198" s="501"/>
      <c r="B198" s="737"/>
      <c r="C198" s="638">
        <f t="shared" ref="C198:D198" si="203">G198+I198+K198+M198+O198+Q198+S198+U198+W198+Y198+AA198+AC198+AE198+AG198+AI198+AK198+AM198+AO198+AQ198+AS198+AU198+AW198+AY198+BA198+BC198+BE198+BG198+BI198+BK198+BM198+BO198</f>
        <v>0</v>
      </c>
      <c r="D198" s="671">
        <f t="shared" si="203"/>
        <v>0</v>
      </c>
      <c r="E198" s="672">
        <f t="shared" si="5"/>
        <v>0</v>
      </c>
      <c r="F198" s="810"/>
      <c r="G198" s="640"/>
      <c r="H198" s="642"/>
      <c r="I198" s="640"/>
      <c r="J198" s="642"/>
      <c r="K198" s="640"/>
      <c r="L198" s="642"/>
      <c r="M198" s="640"/>
      <c r="N198" s="642"/>
      <c r="O198" s="640"/>
      <c r="P198" s="642"/>
      <c r="Q198" s="640"/>
      <c r="R198" s="642"/>
      <c r="S198" s="640"/>
      <c r="T198" s="642"/>
      <c r="U198" s="640"/>
      <c r="V198" s="642"/>
      <c r="W198" s="640"/>
      <c r="X198" s="642"/>
      <c r="Y198" s="640"/>
      <c r="Z198" s="642"/>
      <c r="AA198" s="640"/>
      <c r="AB198" s="642"/>
      <c r="AC198" s="640"/>
      <c r="AD198" s="642"/>
      <c r="AE198" s="640"/>
      <c r="AF198" s="642"/>
      <c r="AG198" s="640"/>
      <c r="AH198" s="642"/>
      <c r="AI198" s="640"/>
      <c r="AJ198" s="642"/>
      <c r="AK198" s="640"/>
      <c r="AL198" s="642"/>
      <c r="AM198" s="640"/>
      <c r="AN198" s="642"/>
      <c r="AO198" s="640"/>
      <c r="AP198" s="642"/>
      <c r="AQ198" s="640"/>
      <c r="AR198" s="642"/>
      <c r="AS198" s="640"/>
      <c r="AT198" s="642"/>
      <c r="AU198" s="640"/>
      <c r="AV198" s="642"/>
      <c r="AW198" s="640"/>
      <c r="AX198" s="642"/>
      <c r="AY198" s="640"/>
      <c r="AZ198" s="642"/>
      <c r="BA198" s="640"/>
      <c r="BB198" s="642"/>
      <c r="BC198" s="640"/>
      <c r="BD198" s="642"/>
      <c r="BE198" s="640"/>
      <c r="BF198" s="642"/>
      <c r="BG198" s="640"/>
      <c r="BH198" s="642"/>
      <c r="BI198" s="640"/>
      <c r="BJ198" s="642"/>
      <c r="BK198" s="640"/>
      <c r="BL198" s="642"/>
      <c r="BM198" s="640"/>
      <c r="BN198" s="642"/>
      <c r="BO198" s="640"/>
      <c r="BP198" s="642"/>
      <c r="BQ198" s="643"/>
      <c r="BR198" s="644">
        <f t="shared" si="7"/>
        <v>0</v>
      </c>
      <c r="BS198" s="669">
        <f t="shared" si="8"/>
        <v>0</v>
      </c>
      <c r="BT198" s="644">
        <f t="shared" si="9"/>
        <v>0</v>
      </c>
      <c r="BU198" s="645">
        <f t="shared" si="10"/>
        <v>0</v>
      </c>
      <c r="BV198" s="338"/>
      <c r="BW198" s="338"/>
      <c r="BX198" s="338"/>
      <c r="BY198" s="338"/>
      <c r="BZ198" s="338"/>
      <c r="CA198" s="338"/>
    </row>
    <row r="199" ht="15.75" customHeight="1">
      <c r="A199" s="501"/>
      <c r="B199" s="737"/>
      <c r="C199" s="638">
        <f t="shared" ref="C199:D199" si="204">G199+I199+K199+M199+O199+Q199+S199+U199+W199+Y199+AA199+AC199+AE199+AG199+AI199+AK199+AM199+AO199+AQ199+AS199+AU199+AW199+AY199+BA199+BC199+BE199+BG199+BI199+BK199+BM199+BO199</f>
        <v>0</v>
      </c>
      <c r="D199" s="671">
        <f t="shared" si="204"/>
        <v>0</v>
      </c>
      <c r="E199" s="672">
        <f t="shared" si="5"/>
        <v>0</v>
      </c>
      <c r="F199" s="810"/>
      <c r="G199" s="640"/>
      <c r="H199" s="642"/>
      <c r="I199" s="640"/>
      <c r="J199" s="642"/>
      <c r="K199" s="640"/>
      <c r="L199" s="642"/>
      <c r="M199" s="640"/>
      <c r="N199" s="642"/>
      <c r="O199" s="640"/>
      <c r="P199" s="642"/>
      <c r="Q199" s="640"/>
      <c r="R199" s="642"/>
      <c r="S199" s="640"/>
      <c r="T199" s="642"/>
      <c r="U199" s="640"/>
      <c r="V199" s="642"/>
      <c r="W199" s="640"/>
      <c r="X199" s="642"/>
      <c r="Y199" s="640"/>
      <c r="Z199" s="642"/>
      <c r="AA199" s="640"/>
      <c r="AB199" s="642"/>
      <c r="AC199" s="640"/>
      <c r="AD199" s="642"/>
      <c r="AE199" s="640"/>
      <c r="AF199" s="642"/>
      <c r="AG199" s="640"/>
      <c r="AH199" s="642"/>
      <c r="AI199" s="640"/>
      <c r="AJ199" s="642"/>
      <c r="AK199" s="640"/>
      <c r="AL199" s="642"/>
      <c r="AM199" s="640"/>
      <c r="AN199" s="642"/>
      <c r="AO199" s="640"/>
      <c r="AP199" s="642"/>
      <c r="AQ199" s="640"/>
      <c r="AR199" s="642"/>
      <c r="AS199" s="640"/>
      <c r="AT199" s="642"/>
      <c r="AU199" s="640"/>
      <c r="AV199" s="642"/>
      <c r="AW199" s="640"/>
      <c r="AX199" s="642"/>
      <c r="AY199" s="640"/>
      <c r="AZ199" s="642"/>
      <c r="BA199" s="640"/>
      <c r="BB199" s="642"/>
      <c r="BC199" s="640"/>
      <c r="BD199" s="642"/>
      <c r="BE199" s="640"/>
      <c r="BF199" s="642"/>
      <c r="BG199" s="640"/>
      <c r="BH199" s="642"/>
      <c r="BI199" s="640"/>
      <c r="BJ199" s="642"/>
      <c r="BK199" s="640"/>
      <c r="BL199" s="642"/>
      <c r="BM199" s="640"/>
      <c r="BN199" s="642"/>
      <c r="BO199" s="640"/>
      <c r="BP199" s="642"/>
      <c r="BQ199" s="643"/>
      <c r="BR199" s="644">
        <f t="shared" si="7"/>
        <v>0</v>
      </c>
      <c r="BS199" s="669">
        <f t="shared" si="8"/>
        <v>0</v>
      </c>
      <c r="BT199" s="644">
        <f t="shared" si="9"/>
        <v>0</v>
      </c>
      <c r="BU199" s="645">
        <f t="shared" si="10"/>
        <v>0</v>
      </c>
      <c r="BV199" s="338"/>
      <c r="BW199" s="338"/>
      <c r="BX199" s="338"/>
      <c r="BY199" s="338"/>
      <c r="BZ199" s="338"/>
      <c r="CA199" s="338"/>
    </row>
    <row r="200" ht="15.75" customHeight="1">
      <c r="A200" s="501"/>
      <c r="B200" s="737"/>
      <c r="C200" s="638">
        <f t="shared" ref="C200:D200" si="205">G200+I200+K200+M200+O200+Q200+S200+U200+W200+Y200+AA200+AC200+AE200+AG200+AI200+AK200+AM200+AO200+AQ200+AS200+AU200+AW200+AY200+BA200+BC200+BE200+BG200+BI200+BK200+BM200+BO200</f>
        <v>0</v>
      </c>
      <c r="D200" s="671">
        <f t="shared" si="205"/>
        <v>0</v>
      </c>
      <c r="E200" s="672">
        <f t="shared" si="5"/>
        <v>0</v>
      </c>
      <c r="F200" s="810"/>
      <c r="G200" s="640"/>
      <c r="H200" s="642"/>
      <c r="I200" s="640"/>
      <c r="J200" s="642"/>
      <c r="K200" s="640"/>
      <c r="L200" s="642"/>
      <c r="M200" s="640"/>
      <c r="N200" s="642"/>
      <c r="O200" s="640"/>
      <c r="P200" s="642"/>
      <c r="Q200" s="640"/>
      <c r="R200" s="642"/>
      <c r="S200" s="640"/>
      <c r="T200" s="642"/>
      <c r="U200" s="640"/>
      <c r="V200" s="642"/>
      <c r="W200" s="640"/>
      <c r="X200" s="642"/>
      <c r="Y200" s="640"/>
      <c r="Z200" s="642"/>
      <c r="AA200" s="640"/>
      <c r="AB200" s="642"/>
      <c r="AC200" s="640"/>
      <c r="AD200" s="642"/>
      <c r="AE200" s="640"/>
      <c r="AF200" s="642"/>
      <c r="AG200" s="640"/>
      <c r="AH200" s="642"/>
      <c r="AI200" s="640"/>
      <c r="AJ200" s="642"/>
      <c r="AK200" s="640"/>
      <c r="AL200" s="642"/>
      <c r="AM200" s="640"/>
      <c r="AN200" s="642"/>
      <c r="AO200" s="640"/>
      <c r="AP200" s="642"/>
      <c r="AQ200" s="640"/>
      <c r="AR200" s="642"/>
      <c r="AS200" s="640"/>
      <c r="AT200" s="642"/>
      <c r="AU200" s="640"/>
      <c r="AV200" s="642"/>
      <c r="AW200" s="640"/>
      <c r="AX200" s="642"/>
      <c r="AY200" s="640"/>
      <c r="AZ200" s="642"/>
      <c r="BA200" s="640"/>
      <c r="BB200" s="642"/>
      <c r="BC200" s="640"/>
      <c r="BD200" s="642"/>
      <c r="BE200" s="640"/>
      <c r="BF200" s="642"/>
      <c r="BG200" s="640"/>
      <c r="BH200" s="642"/>
      <c r="BI200" s="640"/>
      <c r="BJ200" s="642"/>
      <c r="BK200" s="640"/>
      <c r="BL200" s="642"/>
      <c r="BM200" s="640"/>
      <c r="BN200" s="642"/>
      <c r="BO200" s="640"/>
      <c r="BP200" s="642"/>
      <c r="BQ200" s="643"/>
      <c r="BR200" s="644">
        <f t="shared" si="7"/>
        <v>0</v>
      </c>
      <c r="BS200" s="669">
        <f t="shared" si="8"/>
        <v>0</v>
      </c>
      <c r="BT200" s="644">
        <f t="shared" si="9"/>
        <v>0</v>
      </c>
      <c r="BU200" s="645">
        <f t="shared" si="10"/>
        <v>0</v>
      </c>
      <c r="BV200" s="338"/>
      <c r="BW200" s="338"/>
      <c r="BX200" s="338"/>
      <c r="BY200" s="338"/>
      <c r="BZ200" s="338"/>
      <c r="CA200" s="338"/>
    </row>
    <row r="201" ht="15.75" customHeight="1">
      <c r="A201" s="501"/>
      <c r="B201" s="737"/>
      <c r="C201" s="638">
        <f t="shared" ref="C201:D201" si="206">G201+I201+K201+M201+O201+Q201+S201+U201+W201+Y201+AA201+AC201+AE201+AG201+AI201+AK201+AM201+AO201+AQ201+AS201+AU201+AW201+AY201+BA201+BC201+BE201+BG201+BI201+BK201+BM201+BO201</f>
        <v>0</v>
      </c>
      <c r="D201" s="671">
        <f t="shared" si="206"/>
        <v>0</v>
      </c>
      <c r="E201" s="672">
        <f t="shared" si="5"/>
        <v>0</v>
      </c>
      <c r="F201" s="810"/>
      <c r="G201" s="640"/>
      <c r="H201" s="642"/>
      <c r="I201" s="640"/>
      <c r="J201" s="642"/>
      <c r="K201" s="640"/>
      <c r="L201" s="642"/>
      <c r="M201" s="640"/>
      <c r="N201" s="642"/>
      <c r="O201" s="640"/>
      <c r="P201" s="642"/>
      <c r="Q201" s="640"/>
      <c r="R201" s="642"/>
      <c r="S201" s="640"/>
      <c r="T201" s="642"/>
      <c r="U201" s="640"/>
      <c r="V201" s="642"/>
      <c r="W201" s="640"/>
      <c r="X201" s="642"/>
      <c r="Y201" s="640"/>
      <c r="Z201" s="642"/>
      <c r="AA201" s="640"/>
      <c r="AB201" s="642"/>
      <c r="AC201" s="640"/>
      <c r="AD201" s="642"/>
      <c r="AE201" s="640"/>
      <c r="AF201" s="642"/>
      <c r="AG201" s="640"/>
      <c r="AH201" s="642"/>
      <c r="AI201" s="640"/>
      <c r="AJ201" s="642"/>
      <c r="AK201" s="640"/>
      <c r="AL201" s="642"/>
      <c r="AM201" s="640"/>
      <c r="AN201" s="642"/>
      <c r="AO201" s="640"/>
      <c r="AP201" s="642"/>
      <c r="AQ201" s="640"/>
      <c r="AR201" s="642"/>
      <c r="AS201" s="640"/>
      <c r="AT201" s="642"/>
      <c r="AU201" s="640"/>
      <c r="AV201" s="642"/>
      <c r="AW201" s="640"/>
      <c r="AX201" s="642"/>
      <c r="AY201" s="640"/>
      <c r="AZ201" s="642"/>
      <c r="BA201" s="640"/>
      <c r="BB201" s="642"/>
      <c r="BC201" s="640"/>
      <c r="BD201" s="642"/>
      <c r="BE201" s="640"/>
      <c r="BF201" s="642"/>
      <c r="BG201" s="640"/>
      <c r="BH201" s="642"/>
      <c r="BI201" s="640"/>
      <c r="BJ201" s="642"/>
      <c r="BK201" s="640"/>
      <c r="BL201" s="642"/>
      <c r="BM201" s="640"/>
      <c r="BN201" s="642"/>
      <c r="BO201" s="640"/>
      <c r="BP201" s="642"/>
      <c r="BQ201" s="643"/>
      <c r="BR201" s="644">
        <f t="shared" si="7"/>
        <v>0</v>
      </c>
      <c r="BS201" s="669">
        <f t="shared" si="8"/>
        <v>0</v>
      </c>
      <c r="BT201" s="644">
        <f t="shared" si="9"/>
        <v>0</v>
      </c>
      <c r="BU201" s="645">
        <f t="shared" si="10"/>
        <v>0</v>
      </c>
      <c r="BV201" s="338"/>
      <c r="BW201" s="338"/>
      <c r="BX201" s="338"/>
      <c r="BY201" s="338"/>
      <c r="BZ201" s="338"/>
      <c r="CA201" s="338"/>
    </row>
    <row r="202" ht="15.75" customHeight="1">
      <c r="A202" s="501"/>
      <c r="B202" s="737"/>
      <c r="C202" s="638">
        <f t="shared" ref="C202:D202" si="207">G202+I202+K202+M202+O202+Q202+S202+U202+W202+Y202+AA202+AC202+AE202+AG202+AI202+AK202+AM202+AO202+AQ202+AS202+AU202+AW202+AY202+BA202+BC202+BE202+BG202+BI202+BK202+BM202+BO202</f>
        <v>0</v>
      </c>
      <c r="D202" s="671">
        <f t="shared" si="207"/>
        <v>0</v>
      </c>
      <c r="E202" s="672">
        <f t="shared" si="5"/>
        <v>0</v>
      </c>
      <c r="F202" s="810"/>
      <c r="G202" s="640"/>
      <c r="H202" s="642"/>
      <c r="I202" s="640"/>
      <c r="J202" s="642"/>
      <c r="K202" s="640"/>
      <c r="L202" s="642"/>
      <c r="M202" s="640"/>
      <c r="N202" s="642"/>
      <c r="O202" s="640"/>
      <c r="P202" s="642"/>
      <c r="Q202" s="640"/>
      <c r="R202" s="642"/>
      <c r="S202" s="640"/>
      <c r="T202" s="642"/>
      <c r="U202" s="640"/>
      <c r="V202" s="642"/>
      <c r="W202" s="640"/>
      <c r="X202" s="642"/>
      <c r="Y202" s="640"/>
      <c r="Z202" s="642"/>
      <c r="AA202" s="640"/>
      <c r="AB202" s="642"/>
      <c r="AC202" s="640"/>
      <c r="AD202" s="642"/>
      <c r="AE202" s="640"/>
      <c r="AF202" s="642"/>
      <c r="AG202" s="640"/>
      <c r="AH202" s="642"/>
      <c r="AI202" s="640"/>
      <c r="AJ202" s="642"/>
      <c r="AK202" s="640"/>
      <c r="AL202" s="642"/>
      <c r="AM202" s="640"/>
      <c r="AN202" s="642"/>
      <c r="AO202" s="640"/>
      <c r="AP202" s="642"/>
      <c r="AQ202" s="640"/>
      <c r="AR202" s="642"/>
      <c r="AS202" s="640"/>
      <c r="AT202" s="642"/>
      <c r="AU202" s="640"/>
      <c r="AV202" s="642"/>
      <c r="AW202" s="640"/>
      <c r="AX202" s="642"/>
      <c r="AY202" s="640"/>
      <c r="AZ202" s="642"/>
      <c r="BA202" s="640"/>
      <c r="BB202" s="642"/>
      <c r="BC202" s="640"/>
      <c r="BD202" s="642"/>
      <c r="BE202" s="640"/>
      <c r="BF202" s="642"/>
      <c r="BG202" s="640"/>
      <c r="BH202" s="642"/>
      <c r="BI202" s="640"/>
      <c r="BJ202" s="642"/>
      <c r="BK202" s="640"/>
      <c r="BL202" s="642"/>
      <c r="BM202" s="640"/>
      <c r="BN202" s="642"/>
      <c r="BO202" s="640"/>
      <c r="BP202" s="642"/>
      <c r="BQ202" s="643"/>
      <c r="BR202" s="644">
        <f t="shared" si="7"/>
        <v>0</v>
      </c>
      <c r="BS202" s="669">
        <f t="shared" si="8"/>
        <v>0</v>
      </c>
      <c r="BT202" s="644">
        <f t="shared" si="9"/>
        <v>0</v>
      </c>
      <c r="BU202" s="645">
        <f t="shared" si="10"/>
        <v>0</v>
      </c>
      <c r="BV202" s="338"/>
      <c r="BW202" s="338"/>
      <c r="BX202" s="338"/>
      <c r="BY202" s="338"/>
      <c r="BZ202" s="338"/>
      <c r="CA202" s="338"/>
    </row>
    <row r="203" ht="15.75" customHeight="1">
      <c r="A203" s="501"/>
      <c r="B203" s="737"/>
      <c r="C203" s="638">
        <f t="shared" ref="C203:D203" si="208">G203+I203+K203+M203+O203+Q203+S203+U203+W203+Y203+AA203+AC203+AE203+AG203+AI203+AK203+AM203+AO203+AQ203+AS203+AU203+AW203+AY203+BA203+BC203+BE203+BG203+BI203+BK203+BM203+BO203</f>
        <v>0</v>
      </c>
      <c r="D203" s="671">
        <f t="shared" si="208"/>
        <v>0</v>
      </c>
      <c r="E203" s="672">
        <f t="shared" si="5"/>
        <v>0</v>
      </c>
      <c r="F203" s="810"/>
      <c r="G203" s="640"/>
      <c r="H203" s="642"/>
      <c r="I203" s="640"/>
      <c r="J203" s="642"/>
      <c r="K203" s="640"/>
      <c r="L203" s="642"/>
      <c r="M203" s="640"/>
      <c r="N203" s="642"/>
      <c r="O203" s="640"/>
      <c r="P203" s="642"/>
      <c r="Q203" s="640"/>
      <c r="R203" s="642"/>
      <c r="S203" s="640"/>
      <c r="T203" s="642"/>
      <c r="U203" s="640"/>
      <c r="V203" s="642"/>
      <c r="W203" s="640"/>
      <c r="X203" s="642"/>
      <c r="Y203" s="640"/>
      <c r="Z203" s="642"/>
      <c r="AA203" s="640"/>
      <c r="AB203" s="642"/>
      <c r="AC203" s="640"/>
      <c r="AD203" s="642"/>
      <c r="AE203" s="640"/>
      <c r="AF203" s="642"/>
      <c r="AG203" s="640"/>
      <c r="AH203" s="642"/>
      <c r="AI203" s="640"/>
      <c r="AJ203" s="642"/>
      <c r="AK203" s="640"/>
      <c r="AL203" s="642"/>
      <c r="AM203" s="640"/>
      <c r="AN203" s="642"/>
      <c r="AO203" s="640"/>
      <c r="AP203" s="642"/>
      <c r="AQ203" s="640"/>
      <c r="AR203" s="642"/>
      <c r="AS203" s="640"/>
      <c r="AT203" s="642"/>
      <c r="AU203" s="640"/>
      <c r="AV203" s="642"/>
      <c r="AW203" s="640"/>
      <c r="AX203" s="642"/>
      <c r="AY203" s="640"/>
      <c r="AZ203" s="642"/>
      <c r="BA203" s="640"/>
      <c r="BB203" s="642"/>
      <c r="BC203" s="640"/>
      <c r="BD203" s="642"/>
      <c r="BE203" s="640"/>
      <c r="BF203" s="642"/>
      <c r="BG203" s="640"/>
      <c r="BH203" s="642"/>
      <c r="BI203" s="640"/>
      <c r="BJ203" s="642"/>
      <c r="BK203" s="640"/>
      <c r="BL203" s="642"/>
      <c r="BM203" s="640"/>
      <c r="BN203" s="642"/>
      <c r="BO203" s="640"/>
      <c r="BP203" s="642"/>
      <c r="BQ203" s="643"/>
      <c r="BR203" s="644">
        <f t="shared" si="7"/>
        <v>0</v>
      </c>
      <c r="BS203" s="669">
        <f t="shared" si="8"/>
        <v>0</v>
      </c>
      <c r="BT203" s="644">
        <f t="shared" si="9"/>
        <v>0</v>
      </c>
      <c r="BU203" s="645">
        <f t="shared" si="10"/>
        <v>0</v>
      </c>
      <c r="BV203" s="338"/>
      <c r="BW203" s="338"/>
      <c r="BX203" s="338"/>
      <c r="BY203" s="338"/>
      <c r="BZ203" s="338"/>
      <c r="CA203" s="338"/>
    </row>
    <row r="204" ht="15.75" customHeight="1">
      <c r="A204" s="501"/>
      <c r="B204" s="737"/>
      <c r="C204" s="638">
        <f t="shared" ref="C204:D204" si="209">G204+I204+K204+M204+O204+Q204+S204+U204+W204+Y204+AA204+AC204+AE204+AG204+AI204+AK204+AM204+AO204+AQ204+AS204+AU204+AW204+AY204+BA204+BC204+BE204+BG204+BI204+BK204+BM204+BO204</f>
        <v>0</v>
      </c>
      <c r="D204" s="671">
        <f t="shared" si="209"/>
        <v>0</v>
      </c>
      <c r="E204" s="672">
        <f t="shared" si="5"/>
        <v>0</v>
      </c>
      <c r="F204" s="810"/>
      <c r="G204" s="640"/>
      <c r="H204" s="642"/>
      <c r="I204" s="640"/>
      <c r="J204" s="642"/>
      <c r="K204" s="640"/>
      <c r="L204" s="642"/>
      <c r="M204" s="640"/>
      <c r="N204" s="642"/>
      <c r="O204" s="640"/>
      <c r="P204" s="642"/>
      <c r="Q204" s="640"/>
      <c r="R204" s="642"/>
      <c r="S204" s="640"/>
      <c r="T204" s="642"/>
      <c r="U204" s="640"/>
      <c r="V204" s="642"/>
      <c r="W204" s="640"/>
      <c r="X204" s="642"/>
      <c r="Y204" s="640"/>
      <c r="Z204" s="642"/>
      <c r="AA204" s="640"/>
      <c r="AB204" s="642"/>
      <c r="AC204" s="640"/>
      <c r="AD204" s="642"/>
      <c r="AE204" s="640"/>
      <c r="AF204" s="642"/>
      <c r="AG204" s="640"/>
      <c r="AH204" s="642"/>
      <c r="AI204" s="640"/>
      <c r="AJ204" s="642"/>
      <c r="AK204" s="640"/>
      <c r="AL204" s="642"/>
      <c r="AM204" s="640"/>
      <c r="AN204" s="642"/>
      <c r="AO204" s="640"/>
      <c r="AP204" s="642"/>
      <c r="AQ204" s="640"/>
      <c r="AR204" s="642"/>
      <c r="AS204" s="640"/>
      <c r="AT204" s="642"/>
      <c r="AU204" s="640"/>
      <c r="AV204" s="642"/>
      <c r="AW204" s="640"/>
      <c r="AX204" s="642"/>
      <c r="AY204" s="640"/>
      <c r="AZ204" s="642"/>
      <c r="BA204" s="640"/>
      <c r="BB204" s="642"/>
      <c r="BC204" s="640"/>
      <c r="BD204" s="642"/>
      <c r="BE204" s="640"/>
      <c r="BF204" s="642"/>
      <c r="BG204" s="640"/>
      <c r="BH204" s="642"/>
      <c r="BI204" s="640"/>
      <c r="BJ204" s="642"/>
      <c r="BK204" s="640"/>
      <c r="BL204" s="642"/>
      <c r="BM204" s="640"/>
      <c r="BN204" s="642"/>
      <c r="BO204" s="640"/>
      <c r="BP204" s="642"/>
      <c r="BQ204" s="643"/>
      <c r="BR204" s="644">
        <f t="shared" si="7"/>
        <v>0</v>
      </c>
      <c r="BS204" s="669">
        <f t="shared" si="8"/>
        <v>0</v>
      </c>
      <c r="BT204" s="644">
        <f t="shared" si="9"/>
        <v>0</v>
      </c>
      <c r="BU204" s="645">
        <f t="shared" si="10"/>
        <v>0</v>
      </c>
      <c r="BV204" s="338"/>
      <c r="BW204" s="338"/>
      <c r="BX204" s="338"/>
      <c r="BY204" s="338"/>
      <c r="BZ204" s="338"/>
      <c r="CA204" s="338"/>
    </row>
    <row r="205" ht="15.75" customHeight="1">
      <c r="A205" s="501"/>
      <c r="B205" s="737"/>
      <c r="C205" s="638">
        <f t="shared" ref="C205:D205" si="210">G205+I205+K205+M205+O205+Q205+S205+U205+W205+Y205+AA205+AC205+AE205+AG205+AI205+AK205+AM205+AO205+AQ205+AS205+AU205+AW205+AY205+BA205+BC205+BE205+BG205+BI205+BK205+BM205+BO205</f>
        <v>0</v>
      </c>
      <c r="D205" s="671">
        <f t="shared" si="210"/>
        <v>0</v>
      </c>
      <c r="E205" s="672">
        <f t="shared" si="5"/>
        <v>0</v>
      </c>
      <c r="F205" s="810"/>
      <c r="G205" s="640"/>
      <c r="H205" s="642"/>
      <c r="I205" s="640"/>
      <c r="J205" s="642"/>
      <c r="K205" s="640"/>
      <c r="L205" s="642"/>
      <c r="M205" s="640"/>
      <c r="N205" s="642"/>
      <c r="O205" s="640"/>
      <c r="P205" s="642"/>
      <c r="Q205" s="640"/>
      <c r="R205" s="642"/>
      <c r="S205" s="640"/>
      <c r="T205" s="642"/>
      <c r="U205" s="640"/>
      <c r="V205" s="642"/>
      <c r="W205" s="640"/>
      <c r="X205" s="642"/>
      <c r="Y205" s="640"/>
      <c r="Z205" s="642"/>
      <c r="AA205" s="640"/>
      <c r="AB205" s="642"/>
      <c r="AC205" s="640"/>
      <c r="AD205" s="642"/>
      <c r="AE205" s="640"/>
      <c r="AF205" s="642"/>
      <c r="AG205" s="640"/>
      <c r="AH205" s="642"/>
      <c r="AI205" s="640"/>
      <c r="AJ205" s="642"/>
      <c r="AK205" s="640"/>
      <c r="AL205" s="642"/>
      <c r="AM205" s="640"/>
      <c r="AN205" s="642"/>
      <c r="AO205" s="640"/>
      <c r="AP205" s="642"/>
      <c r="AQ205" s="640"/>
      <c r="AR205" s="642"/>
      <c r="AS205" s="640"/>
      <c r="AT205" s="642"/>
      <c r="AU205" s="640"/>
      <c r="AV205" s="642"/>
      <c r="AW205" s="640"/>
      <c r="AX205" s="642"/>
      <c r="AY205" s="640"/>
      <c r="AZ205" s="642"/>
      <c r="BA205" s="640"/>
      <c r="BB205" s="642"/>
      <c r="BC205" s="640"/>
      <c r="BD205" s="642"/>
      <c r="BE205" s="640"/>
      <c r="BF205" s="642"/>
      <c r="BG205" s="640"/>
      <c r="BH205" s="642"/>
      <c r="BI205" s="640"/>
      <c r="BJ205" s="642"/>
      <c r="BK205" s="640"/>
      <c r="BL205" s="642"/>
      <c r="BM205" s="640"/>
      <c r="BN205" s="642"/>
      <c r="BO205" s="640"/>
      <c r="BP205" s="642"/>
      <c r="BQ205" s="643"/>
      <c r="BR205" s="644">
        <f t="shared" si="7"/>
        <v>0</v>
      </c>
      <c r="BS205" s="669">
        <f t="shared" si="8"/>
        <v>0</v>
      </c>
      <c r="BT205" s="644">
        <f t="shared" si="9"/>
        <v>0</v>
      </c>
      <c r="BU205" s="645">
        <f t="shared" si="10"/>
        <v>0</v>
      </c>
      <c r="BV205" s="338"/>
      <c r="BW205" s="338"/>
      <c r="BX205" s="338"/>
      <c r="BY205" s="338"/>
      <c r="BZ205" s="338"/>
      <c r="CA205" s="338"/>
    </row>
    <row r="206" ht="15.75" customHeight="1">
      <c r="A206" s="501"/>
      <c r="B206" s="737"/>
      <c r="C206" s="638">
        <f t="shared" ref="C206:D206" si="211">G206+I206+K206+M206+O206+Q206+S206+U206+W206+Y206+AA206+AC206+AE206+AG206+AI206+AK206+AM206+AO206+AQ206+AS206+AU206+AW206+AY206+BA206+BC206+BE206+BG206+BI206+BK206+BM206+BO206</f>
        <v>0</v>
      </c>
      <c r="D206" s="671">
        <f t="shared" si="211"/>
        <v>0</v>
      </c>
      <c r="E206" s="672">
        <f t="shared" si="5"/>
        <v>0</v>
      </c>
      <c r="F206" s="810"/>
      <c r="G206" s="640"/>
      <c r="H206" s="642"/>
      <c r="I206" s="640"/>
      <c r="J206" s="642"/>
      <c r="K206" s="640"/>
      <c r="L206" s="642"/>
      <c r="M206" s="640"/>
      <c r="N206" s="642"/>
      <c r="O206" s="640"/>
      <c r="P206" s="642"/>
      <c r="Q206" s="640"/>
      <c r="R206" s="642"/>
      <c r="S206" s="640"/>
      <c r="T206" s="642"/>
      <c r="U206" s="640"/>
      <c r="V206" s="642"/>
      <c r="W206" s="640"/>
      <c r="X206" s="642"/>
      <c r="Y206" s="640"/>
      <c r="Z206" s="642"/>
      <c r="AA206" s="640"/>
      <c r="AB206" s="642"/>
      <c r="AC206" s="640"/>
      <c r="AD206" s="642"/>
      <c r="AE206" s="640"/>
      <c r="AF206" s="642"/>
      <c r="AG206" s="640"/>
      <c r="AH206" s="642"/>
      <c r="AI206" s="640"/>
      <c r="AJ206" s="642"/>
      <c r="AK206" s="640"/>
      <c r="AL206" s="642"/>
      <c r="AM206" s="640"/>
      <c r="AN206" s="642"/>
      <c r="AO206" s="640"/>
      <c r="AP206" s="642"/>
      <c r="AQ206" s="640"/>
      <c r="AR206" s="642"/>
      <c r="AS206" s="640"/>
      <c r="AT206" s="642"/>
      <c r="AU206" s="640"/>
      <c r="AV206" s="642"/>
      <c r="AW206" s="640"/>
      <c r="AX206" s="642"/>
      <c r="AY206" s="640"/>
      <c r="AZ206" s="642"/>
      <c r="BA206" s="640"/>
      <c r="BB206" s="642"/>
      <c r="BC206" s="640"/>
      <c r="BD206" s="642"/>
      <c r="BE206" s="640"/>
      <c r="BF206" s="642"/>
      <c r="BG206" s="640"/>
      <c r="BH206" s="642"/>
      <c r="BI206" s="640"/>
      <c r="BJ206" s="642"/>
      <c r="BK206" s="640"/>
      <c r="BL206" s="642"/>
      <c r="BM206" s="640"/>
      <c r="BN206" s="642"/>
      <c r="BO206" s="640"/>
      <c r="BP206" s="642"/>
      <c r="BQ206" s="643"/>
      <c r="BR206" s="644">
        <f t="shared" si="7"/>
        <v>0</v>
      </c>
      <c r="BS206" s="669">
        <f t="shared" si="8"/>
        <v>0</v>
      </c>
      <c r="BT206" s="644">
        <f t="shared" si="9"/>
        <v>0</v>
      </c>
      <c r="BU206" s="645">
        <f t="shared" si="10"/>
        <v>0</v>
      </c>
      <c r="BV206" s="338"/>
      <c r="BW206" s="338"/>
      <c r="BX206" s="338"/>
      <c r="BY206" s="338"/>
      <c r="BZ206" s="338"/>
      <c r="CA206" s="338"/>
    </row>
    <row r="207" ht="15.75" customHeight="1">
      <c r="A207" s="501"/>
      <c r="B207" s="737"/>
      <c r="C207" s="638">
        <f t="shared" ref="C207:D207" si="212">G207+I207+K207+M207+O207+Q207+S207+U207+W207+Y207+AA207+AC207+AE207+AG207+AI207+AK207+AM207+AO207+AQ207+AS207+AU207+AW207+AY207+BA207+BC207+BE207+BG207+BI207+BK207+BM207+BO207</f>
        <v>0</v>
      </c>
      <c r="D207" s="671">
        <f t="shared" si="212"/>
        <v>0</v>
      </c>
      <c r="E207" s="672">
        <f t="shared" si="5"/>
        <v>0</v>
      </c>
      <c r="F207" s="810"/>
      <c r="G207" s="640"/>
      <c r="H207" s="642"/>
      <c r="I207" s="640"/>
      <c r="J207" s="642"/>
      <c r="K207" s="640"/>
      <c r="L207" s="642"/>
      <c r="M207" s="640"/>
      <c r="N207" s="642"/>
      <c r="O207" s="640"/>
      <c r="P207" s="642"/>
      <c r="Q207" s="640"/>
      <c r="R207" s="642"/>
      <c r="S207" s="640"/>
      <c r="T207" s="642"/>
      <c r="U207" s="640"/>
      <c r="V207" s="642"/>
      <c r="W207" s="640"/>
      <c r="X207" s="642"/>
      <c r="Y207" s="640"/>
      <c r="Z207" s="642"/>
      <c r="AA207" s="640"/>
      <c r="AB207" s="642"/>
      <c r="AC207" s="640"/>
      <c r="AD207" s="642"/>
      <c r="AE207" s="640"/>
      <c r="AF207" s="642"/>
      <c r="AG207" s="640"/>
      <c r="AH207" s="642"/>
      <c r="AI207" s="640"/>
      <c r="AJ207" s="642"/>
      <c r="AK207" s="640"/>
      <c r="AL207" s="642"/>
      <c r="AM207" s="640"/>
      <c r="AN207" s="642"/>
      <c r="AO207" s="640"/>
      <c r="AP207" s="642"/>
      <c r="AQ207" s="640"/>
      <c r="AR207" s="642"/>
      <c r="AS207" s="640"/>
      <c r="AT207" s="642"/>
      <c r="AU207" s="640"/>
      <c r="AV207" s="642"/>
      <c r="AW207" s="640"/>
      <c r="AX207" s="642"/>
      <c r="AY207" s="640"/>
      <c r="AZ207" s="642"/>
      <c r="BA207" s="640"/>
      <c r="BB207" s="642"/>
      <c r="BC207" s="640"/>
      <c r="BD207" s="642"/>
      <c r="BE207" s="640"/>
      <c r="BF207" s="642"/>
      <c r="BG207" s="640"/>
      <c r="BH207" s="642"/>
      <c r="BI207" s="640"/>
      <c r="BJ207" s="642"/>
      <c r="BK207" s="640"/>
      <c r="BL207" s="642"/>
      <c r="BM207" s="640"/>
      <c r="BN207" s="642"/>
      <c r="BO207" s="640"/>
      <c r="BP207" s="642"/>
      <c r="BQ207" s="643"/>
      <c r="BR207" s="644">
        <f t="shared" si="7"/>
        <v>0</v>
      </c>
      <c r="BS207" s="669">
        <f t="shared" si="8"/>
        <v>0</v>
      </c>
      <c r="BT207" s="644">
        <f t="shared" si="9"/>
        <v>0</v>
      </c>
      <c r="BU207" s="645">
        <f t="shared" si="10"/>
        <v>0</v>
      </c>
      <c r="BV207" s="338"/>
      <c r="BW207" s="338"/>
      <c r="BX207" s="338"/>
      <c r="BY207" s="338"/>
      <c r="BZ207" s="338"/>
      <c r="CA207" s="338"/>
    </row>
    <row r="208" ht="15.75" customHeight="1">
      <c r="A208" s="501"/>
      <c r="B208" s="737"/>
      <c r="C208" s="638">
        <f t="shared" ref="C208:D208" si="213">G208+I208+K208+M208+O208+Q208+S208+U208+W208+Y208+AA208+AC208+AE208+AG208+AI208+AK208+AM208+AO208+AQ208+AS208+AU208+AW208+AY208+BA208+BC208+BE208+BG208+BI208+BK208+BM208+BO208</f>
        <v>0</v>
      </c>
      <c r="D208" s="671">
        <f t="shared" si="213"/>
        <v>0</v>
      </c>
      <c r="E208" s="672">
        <f t="shared" si="5"/>
        <v>0</v>
      </c>
      <c r="F208" s="810"/>
      <c r="G208" s="640"/>
      <c r="H208" s="642"/>
      <c r="I208" s="640"/>
      <c r="J208" s="642"/>
      <c r="K208" s="640"/>
      <c r="L208" s="642"/>
      <c r="M208" s="640"/>
      <c r="N208" s="642"/>
      <c r="O208" s="640"/>
      <c r="P208" s="642"/>
      <c r="Q208" s="640"/>
      <c r="R208" s="642"/>
      <c r="S208" s="640"/>
      <c r="T208" s="642"/>
      <c r="U208" s="640"/>
      <c r="V208" s="642"/>
      <c r="W208" s="640"/>
      <c r="X208" s="642"/>
      <c r="Y208" s="640"/>
      <c r="Z208" s="642"/>
      <c r="AA208" s="640"/>
      <c r="AB208" s="642"/>
      <c r="AC208" s="640"/>
      <c r="AD208" s="642"/>
      <c r="AE208" s="640"/>
      <c r="AF208" s="642"/>
      <c r="AG208" s="640"/>
      <c r="AH208" s="642"/>
      <c r="AI208" s="640"/>
      <c r="AJ208" s="642"/>
      <c r="AK208" s="640"/>
      <c r="AL208" s="642"/>
      <c r="AM208" s="640"/>
      <c r="AN208" s="642"/>
      <c r="AO208" s="640"/>
      <c r="AP208" s="642"/>
      <c r="AQ208" s="640"/>
      <c r="AR208" s="642"/>
      <c r="AS208" s="640"/>
      <c r="AT208" s="642"/>
      <c r="AU208" s="640"/>
      <c r="AV208" s="642"/>
      <c r="AW208" s="640"/>
      <c r="AX208" s="642"/>
      <c r="AY208" s="640"/>
      <c r="AZ208" s="642"/>
      <c r="BA208" s="640"/>
      <c r="BB208" s="642"/>
      <c r="BC208" s="640"/>
      <c r="BD208" s="642"/>
      <c r="BE208" s="640"/>
      <c r="BF208" s="642"/>
      <c r="BG208" s="640"/>
      <c r="BH208" s="642"/>
      <c r="BI208" s="640"/>
      <c r="BJ208" s="642"/>
      <c r="BK208" s="640"/>
      <c r="BL208" s="642"/>
      <c r="BM208" s="640"/>
      <c r="BN208" s="642"/>
      <c r="BO208" s="640"/>
      <c r="BP208" s="642"/>
      <c r="BQ208" s="643"/>
      <c r="BR208" s="644">
        <f t="shared" si="7"/>
        <v>0</v>
      </c>
      <c r="BS208" s="669">
        <f t="shared" si="8"/>
        <v>0</v>
      </c>
      <c r="BT208" s="644">
        <f t="shared" si="9"/>
        <v>0</v>
      </c>
      <c r="BU208" s="645">
        <f t="shared" si="10"/>
        <v>0</v>
      </c>
      <c r="BV208" s="338"/>
      <c r="BW208" s="338"/>
      <c r="BX208" s="338"/>
      <c r="BY208" s="338"/>
      <c r="BZ208" s="338"/>
      <c r="CA208" s="338"/>
    </row>
    <row r="209" ht="15.75" customHeight="1">
      <c r="A209" s="501"/>
      <c r="B209" s="737"/>
      <c r="C209" s="638">
        <f t="shared" ref="C209:D209" si="214">G209+I209+K209+M209+O209+Q209+S209+U209+W209+Y209+AA209+AC209+AE209+AG209+AI209+AK209+AM209+AO209+AQ209+AS209+AU209+AW209+AY209+BA209+BC209+BE209+BG209+BI209+BK209+BM209+BO209</f>
        <v>0</v>
      </c>
      <c r="D209" s="671">
        <f t="shared" si="214"/>
        <v>0</v>
      </c>
      <c r="E209" s="672">
        <f t="shared" si="5"/>
        <v>0</v>
      </c>
      <c r="F209" s="810"/>
      <c r="G209" s="640"/>
      <c r="H209" s="642"/>
      <c r="I209" s="640"/>
      <c r="J209" s="642"/>
      <c r="K209" s="640"/>
      <c r="L209" s="642"/>
      <c r="M209" s="640"/>
      <c r="N209" s="642"/>
      <c r="O209" s="640"/>
      <c r="P209" s="642"/>
      <c r="Q209" s="640"/>
      <c r="R209" s="642"/>
      <c r="S209" s="640"/>
      <c r="T209" s="642"/>
      <c r="U209" s="640"/>
      <c r="V209" s="642"/>
      <c r="W209" s="640"/>
      <c r="X209" s="642"/>
      <c r="Y209" s="640"/>
      <c r="Z209" s="642"/>
      <c r="AA209" s="640"/>
      <c r="AB209" s="642"/>
      <c r="AC209" s="640"/>
      <c r="AD209" s="642"/>
      <c r="AE209" s="640"/>
      <c r="AF209" s="642"/>
      <c r="AG209" s="640"/>
      <c r="AH209" s="642"/>
      <c r="AI209" s="640"/>
      <c r="AJ209" s="642"/>
      <c r="AK209" s="640"/>
      <c r="AL209" s="642"/>
      <c r="AM209" s="640"/>
      <c r="AN209" s="642"/>
      <c r="AO209" s="640"/>
      <c r="AP209" s="642"/>
      <c r="AQ209" s="640"/>
      <c r="AR209" s="642"/>
      <c r="AS209" s="640"/>
      <c r="AT209" s="642"/>
      <c r="AU209" s="640"/>
      <c r="AV209" s="642"/>
      <c r="AW209" s="640"/>
      <c r="AX209" s="642"/>
      <c r="AY209" s="640"/>
      <c r="AZ209" s="642"/>
      <c r="BA209" s="640"/>
      <c r="BB209" s="642"/>
      <c r="BC209" s="640"/>
      <c r="BD209" s="642"/>
      <c r="BE209" s="640"/>
      <c r="BF209" s="642"/>
      <c r="BG209" s="640"/>
      <c r="BH209" s="642"/>
      <c r="BI209" s="640"/>
      <c r="BJ209" s="642"/>
      <c r="BK209" s="640"/>
      <c r="BL209" s="642"/>
      <c r="BM209" s="640"/>
      <c r="BN209" s="642"/>
      <c r="BO209" s="640"/>
      <c r="BP209" s="642"/>
      <c r="BQ209" s="643"/>
      <c r="BR209" s="644">
        <f t="shared" si="7"/>
        <v>0</v>
      </c>
      <c r="BS209" s="669">
        <f t="shared" si="8"/>
        <v>0</v>
      </c>
      <c r="BT209" s="644">
        <f t="shared" si="9"/>
        <v>0</v>
      </c>
      <c r="BU209" s="645">
        <f t="shared" si="10"/>
        <v>0</v>
      </c>
      <c r="BV209" s="338"/>
      <c r="BW209" s="338"/>
      <c r="BX209" s="338"/>
      <c r="BY209" s="338"/>
      <c r="BZ209" s="338"/>
      <c r="CA209" s="338"/>
    </row>
    <row r="210" ht="15.75" customHeight="1">
      <c r="A210" s="501"/>
      <c r="B210" s="737"/>
      <c r="C210" s="638">
        <f t="shared" ref="C210:D210" si="215">G210+I210+K210+M210+O210+Q210+S210+U210+W210+Y210+AA210+AC210+AE210+AG210+AI210+AK210+AM210+AO210+AQ210+AS210+AU210+AW210+AY210+BA210+BC210+BE210+BG210+BI210+BK210+BM210+BO210</f>
        <v>0</v>
      </c>
      <c r="D210" s="671">
        <f t="shared" si="215"/>
        <v>0</v>
      </c>
      <c r="E210" s="672">
        <f t="shared" si="5"/>
        <v>0</v>
      </c>
      <c r="F210" s="810"/>
      <c r="G210" s="640"/>
      <c r="H210" s="642"/>
      <c r="I210" s="640"/>
      <c r="J210" s="642"/>
      <c r="K210" s="640"/>
      <c r="L210" s="642"/>
      <c r="M210" s="640"/>
      <c r="N210" s="642"/>
      <c r="O210" s="640"/>
      <c r="P210" s="642"/>
      <c r="Q210" s="640"/>
      <c r="R210" s="642"/>
      <c r="S210" s="640"/>
      <c r="T210" s="642"/>
      <c r="U210" s="640"/>
      <c r="V210" s="642"/>
      <c r="W210" s="640"/>
      <c r="X210" s="642"/>
      <c r="Y210" s="640"/>
      <c r="Z210" s="642"/>
      <c r="AA210" s="640"/>
      <c r="AB210" s="642"/>
      <c r="AC210" s="640"/>
      <c r="AD210" s="642"/>
      <c r="AE210" s="640"/>
      <c r="AF210" s="642"/>
      <c r="AG210" s="640"/>
      <c r="AH210" s="642"/>
      <c r="AI210" s="640"/>
      <c r="AJ210" s="642"/>
      <c r="AK210" s="640"/>
      <c r="AL210" s="642"/>
      <c r="AM210" s="640"/>
      <c r="AN210" s="642"/>
      <c r="AO210" s="640"/>
      <c r="AP210" s="642"/>
      <c r="AQ210" s="640"/>
      <c r="AR210" s="642"/>
      <c r="AS210" s="640"/>
      <c r="AT210" s="642"/>
      <c r="AU210" s="640"/>
      <c r="AV210" s="642"/>
      <c r="AW210" s="640"/>
      <c r="AX210" s="642"/>
      <c r="AY210" s="640"/>
      <c r="AZ210" s="642"/>
      <c r="BA210" s="640"/>
      <c r="BB210" s="642"/>
      <c r="BC210" s="640"/>
      <c r="BD210" s="642"/>
      <c r="BE210" s="640"/>
      <c r="BF210" s="642"/>
      <c r="BG210" s="640"/>
      <c r="BH210" s="642"/>
      <c r="BI210" s="640"/>
      <c r="BJ210" s="642"/>
      <c r="BK210" s="640"/>
      <c r="BL210" s="642"/>
      <c r="BM210" s="640"/>
      <c r="BN210" s="642"/>
      <c r="BO210" s="640"/>
      <c r="BP210" s="642"/>
      <c r="BQ210" s="643"/>
      <c r="BR210" s="644">
        <f t="shared" si="7"/>
        <v>0</v>
      </c>
      <c r="BS210" s="669">
        <f t="shared" si="8"/>
        <v>0</v>
      </c>
      <c r="BT210" s="644">
        <f t="shared" si="9"/>
        <v>0</v>
      </c>
      <c r="BU210" s="645">
        <f t="shared" si="10"/>
        <v>0</v>
      </c>
      <c r="BV210" s="338"/>
      <c r="BW210" s="338"/>
      <c r="BX210" s="338"/>
      <c r="BY210" s="338"/>
      <c r="BZ210" s="338"/>
      <c r="CA210" s="338"/>
    </row>
    <row r="211" ht="15.75" customHeight="1">
      <c r="A211" s="501"/>
      <c r="B211" s="737"/>
      <c r="C211" s="638">
        <f t="shared" ref="C211:D211" si="216">G211+I211+K211+M211+O211+Q211+S211+U211+W211+Y211+AA211+AC211+AE211+AG211+AI211+AK211+AM211+AO211+AQ211+AS211+AU211+AW211+AY211+BA211+BC211+BE211+BG211+BI211+BK211+BM211+BO211</f>
        <v>0</v>
      </c>
      <c r="D211" s="671">
        <f t="shared" si="216"/>
        <v>0</v>
      </c>
      <c r="E211" s="672">
        <f t="shared" si="5"/>
        <v>0</v>
      </c>
      <c r="F211" s="810"/>
      <c r="G211" s="640"/>
      <c r="H211" s="642"/>
      <c r="I211" s="640"/>
      <c r="J211" s="642"/>
      <c r="K211" s="640"/>
      <c r="L211" s="642"/>
      <c r="M211" s="640"/>
      <c r="N211" s="642"/>
      <c r="O211" s="640"/>
      <c r="P211" s="642"/>
      <c r="Q211" s="640"/>
      <c r="R211" s="642"/>
      <c r="S211" s="640"/>
      <c r="T211" s="642"/>
      <c r="U211" s="640"/>
      <c r="V211" s="642"/>
      <c r="W211" s="640"/>
      <c r="X211" s="642"/>
      <c r="Y211" s="640"/>
      <c r="Z211" s="642"/>
      <c r="AA211" s="640"/>
      <c r="AB211" s="642"/>
      <c r="AC211" s="640"/>
      <c r="AD211" s="642"/>
      <c r="AE211" s="640"/>
      <c r="AF211" s="642"/>
      <c r="AG211" s="640"/>
      <c r="AH211" s="642"/>
      <c r="AI211" s="640"/>
      <c r="AJ211" s="642"/>
      <c r="AK211" s="640"/>
      <c r="AL211" s="642"/>
      <c r="AM211" s="640"/>
      <c r="AN211" s="642"/>
      <c r="AO211" s="640"/>
      <c r="AP211" s="642"/>
      <c r="AQ211" s="640"/>
      <c r="AR211" s="642"/>
      <c r="AS211" s="640"/>
      <c r="AT211" s="642"/>
      <c r="AU211" s="640"/>
      <c r="AV211" s="642"/>
      <c r="AW211" s="640"/>
      <c r="AX211" s="642"/>
      <c r="AY211" s="640"/>
      <c r="AZ211" s="642"/>
      <c r="BA211" s="640"/>
      <c r="BB211" s="642"/>
      <c r="BC211" s="640"/>
      <c r="BD211" s="642"/>
      <c r="BE211" s="640"/>
      <c r="BF211" s="642"/>
      <c r="BG211" s="640"/>
      <c r="BH211" s="642"/>
      <c r="BI211" s="640"/>
      <c r="BJ211" s="642"/>
      <c r="BK211" s="640"/>
      <c r="BL211" s="642"/>
      <c r="BM211" s="640"/>
      <c r="BN211" s="642"/>
      <c r="BO211" s="640"/>
      <c r="BP211" s="642"/>
      <c r="BQ211" s="643"/>
      <c r="BR211" s="644">
        <f t="shared" si="7"/>
        <v>0</v>
      </c>
      <c r="BS211" s="669">
        <f t="shared" si="8"/>
        <v>0</v>
      </c>
      <c r="BT211" s="644">
        <f t="shared" si="9"/>
        <v>0</v>
      </c>
      <c r="BU211" s="645">
        <f t="shared" si="10"/>
        <v>0</v>
      </c>
      <c r="BV211" s="338"/>
      <c r="BW211" s="338"/>
      <c r="BX211" s="338"/>
      <c r="BY211" s="338"/>
      <c r="BZ211" s="338"/>
      <c r="CA211" s="338"/>
    </row>
    <row r="212" ht="15.75" customHeight="1">
      <c r="A212" s="501"/>
      <c r="B212" s="737"/>
      <c r="C212" s="638">
        <f t="shared" ref="C212:D212" si="217">G212+I212+K212+M212+O212+Q212+S212+U212+W212+Y212+AA212+AC212+AE212+AG212+AI212+AK212+AM212+AO212+AQ212+AS212+AU212+AW212+AY212+BA212+BC212+BE212+BG212+BI212+BK212+BM212+BO212</f>
        <v>0</v>
      </c>
      <c r="D212" s="671">
        <f t="shared" si="217"/>
        <v>0</v>
      </c>
      <c r="E212" s="672">
        <f t="shared" si="5"/>
        <v>0</v>
      </c>
      <c r="F212" s="810"/>
      <c r="G212" s="640"/>
      <c r="H212" s="642"/>
      <c r="I212" s="640"/>
      <c r="J212" s="642"/>
      <c r="K212" s="640"/>
      <c r="L212" s="642"/>
      <c r="M212" s="640"/>
      <c r="N212" s="642"/>
      <c r="O212" s="640"/>
      <c r="P212" s="642"/>
      <c r="Q212" s="640"/>
      <c r="R212" s="642"/>
      <c r="S212" s="640"/>
      <c r="T212" s="642"/>
      <c r="U212" s="640"/>
      <c r="V212" s="642"/>
      <c r="W212" s="640"/>
      <c r="X212" s="642"/>
      <c r="Y212" s="640"/>
      <c r="Z212" s="642"/>
      <c r="AA212" s="640"/>
      <c r="AB212" s="642"/>
      <c r="AC212" s="640"/>
      <c r="AD212" s="642"/>
      <c r="AE212" s="640"/>
      <c r="AF212" s="642"/>
      <c r="AG212" s="640"/>
      <c r="AH212" s="642"/>
      <c r="AI212" s="640"/>
      <c r="AJ212" s="642"/>
      <c r="AK212" s="640"/>
      <c r="AL212" s="642"/>
      <c r="AM212" s="640"/>
      <c r="AN212" s="642"/>
      <c r="AO212" s="640"/>
      <c r="AP212" s="642"/>
      <c r="AQ212" s="640"/>
      <c r="AR212" s="642"/>
      <c r="AS212" s="640"/>
      <c r="AT212" s="642"/>
      <c r="AU212" s="640"/>
      <c r="AV212" s="642"/>
      <c r="AW212" s="640"/>
      <c r="AX212" s="642"/>
      <c r="AY212" s="640"/>
      <c r="AZ212" s="642"/>
      <c r="BA212" s="640"/>
      <c r="BB212" s="642"/>
      <c r="BC212" s="640"/>
      <c r="BD212" s="642"/>
      <c r="BE212" s="640"/>
      <c r="BF212" s="642"/>
      <c r="BG212" s="640"/>
      <c r="BH212" s="642"/>
      <c r="BI212" s="640"/>
      <c r="BJ212" s="642"/>
      <c r="BK212" s="640"/>
      <c r="BL212" s="642"/>
      <c r="BM212" s="640"/>
      <c r="BN212" s="642"/>
      <c r="BO212" s="640"/>
      <c r="BP212" s="642"/>
      <c r="BQ212" s="643"/>
      <c r="BR212" s="644">
        <f t="shared" si="7"/>
        <v>0</v>
      </c>
      <c r="BS212" s="669">
        <f t="shared" si="8"/>
        <v>0</v>
      </c>
      <c r="BT212" s="644">
        <f t="shared" si="9"/>
        <v>0</v>
      </c>
      <c r="BU212" s="645">
        <f t="shared" si="10"/>
        <v>0</v>
      </c>
      <c r="BV212" s="338"/>
      <c r="BW212" s="338"/>
      <c r="BX212" s="338"/>
      <c r="BY212" s="338"/>
      <c r="BZ212" s="338"/>
      <c r="CA212" s="338"/>
    </row>
    <row r="213" ht="15.75" customHeight="1">
      <c r="A213" s="501"/>
      <c r="B213" s="737"/>
      <c r="C213" s="638">
        <f t="shared" ref="C213:D213" si="218">G213+I213+K213+M213+O213+Q213+S213+U213+W213+Y213+AA213+AC213+AE213+AG213+AI213+AK213+AM213+AO213+AQ213+AS213+AU213+AW213+AY213+BA213+BC213+BE213+BG213+BI213+BK213+BM213+BO213</f>
        <v>0</v>
      </c>
      <c r="D213" s="671">
        <f t="shared" si="218"/>
        <v>0</v>
      </c>
      <c r="E213" s="672">
        <f t="shared" si="5"/>
        <v>0</v>
      </c>
      <c r="F213" s="810"/>
      <c r="G213" s="640"/>
      <c r="H213" s="642"/>
      <c r="I213" s="640"/>
      <c r="J213" s="642"/>
      <c r="K213" s="640"/>
      <c r="L213" s="642"/>
      <c r="M213" s="640"/>
      <c r="N213" s="642"/>
      <c r="O213" s="640"/>
      <c r="P213" s="642"/>
      <c r="Q213" s="640"/>
      <c r="R213" s="642"/>
      <c r="S213" s="640"/>
      <c r="T213" s="642"/>
      <c r="U213" s="640"/>
      <c r="V213" s="642"/>
      <c r="W213" s="640"/>
      <c r="X213" s="642"/>
      <c r="Y213" s="640"/>
      <c r="Z213" s="642"/>
      <c r="AA213" s="640"/>
      <c r="AB213" s="642"/>
      <c r="AC213" s="640"/>
      <c r="AD213" s="642"/>
      <c r="AE213" s="640"/>
      <c r="AF213" s="642"/>
      <c r="AG213" s="640"/>
      <c r="AH213" s="642"/>
      <c r="AI213" s="640"/>
      <c r="AJ213" s="642"/>
      <c r="AK213" s="640"/>
      <c r="AL213" s="642"/>
      <c r="AM213" s="640"/>
      <c r="AN213" s="642"/>
      <c r="AO213" s="640"/>
      <c r="AP213" s="642"/>
      <c r="AQ213" s="640"/>
      <c r="AR213" s="642"/>
      <c r="AS213" s="640"/>
      <c r="AT213" s="642"/>
      <c r="AU213" s="640"/>
      <c r="AV213" s="642"/>
      <c r="AW213" s="640"/>
      <c r="AX213" s="642"/>
      <c r="AY213" s="640"/>
      <c r="AZ213" s="642"/>
      <c r="BA213" s="640"/>
      <c r="BB213" s="642"/>
      <c r="BC213" s="640"/>
      <c r="BD213" s="642"/>
      <c r="BE213" s="640"/>
      <c r="BF213" s="642"/>
      <c r="BG213" s="640"/>
      <c r="BH213" s="642"/>
      <c r="BI213" s="640"/>
      <c r="BJ213" s="642"/>
      <c r="BK213" s="640"/>
      <c r="BL213" s="642"/>
      <c r="BM213" s="640"/>
      <c r="BN213" s="642"/>
      <c r="BO213" s="640"/>
      <c r="BP213" s="642"/>
      <c r="BQ213" s="643"/>
      <c r="BR213" s="644">
        <f t="shared" si="7"/>
        <v>0</v>
      </c>
      <c r="BS213" s="669">
        <f t="shared" si="8"/>
        <v>0</v>
      </c>
      <c r="BT213" s="644">
        <f t="shared" si="9"/>
        <v>0</v>
      </c>
      <c r="BU213" s="645">
        <f t="shared" si="10"/>
        <v>0</v>
      </c>
      <c r="BV213" s="338"/>
      <c r="BW213" s="338"/>
      <c r="BX213" s="338"/>
      <c r="BY213" s="338"/>
      <c r="BZ213" s="338"/>
      <c r="CA213" s="338"/>
    </row>
    <row r="214" ht="15.75" customHeight="1">
      <c r="A214" s="501"/>
      <c r="B214" s="737"/>
      <c r="C214" s="638">
        <f t="shared" ref="C214:D214" si="219">G214+I214+K214+M214+O214+Q214+S214+U214+W214+Y214+AA214+AC214+AE214+AG214+AI214+AK214+AM214+AO214+AQ214+AS214+AU214+AW214+AY214+BA214+BC214+BE214+BG214+BI214+BK214+BM214+BO214</f>
        <v>0</v>
      </c>
      <c r="D214" s="671">
        <f t="shared" si="219"/>
        <v>0</v>
      </c>
      <c r="E214" s="672">
        <f t="shared" si="5"/>
        <v>0</v>
      </c>
      <c r="F214" s="810"/>
      <c r="G214" s="640"/>
      <c r="H214" s="642"/>
      <c r="I214" s="640"/>
      <c r="J214" s="642"/>
      <c r="K214" s="640"/>
      <c r="L214" s="642"/>
      <c r="M214" s="640"/>
      <c r="N214" s="642"/>
      <c r="O214" s="640"/>
      <c r="P214" s="642"/>
      <c r="Q214" s="640"/>
      <c r="R214" s="642"/>
      <c r="S214" s="640"/>
      <c r="T214" s="642"/>
      <c r="U214" s="640"/>
      <c r="V214" s="642"/>
      <c r="W214" s="640"/>
      <c r="X214" s="642"/>
      <c r="Y214" s="640"/>
      <c r="Z214" s="642"/>
      <c r="AA214" s="640"/>
      <c r="AB214" s="642"/>
      <c r="AC214" s="640"/>
      <c r="AD214" s="642"/>
      <c r="AE214" s="640"/>
      <c r="AF214" s="642"/>
      <c r="AG214" s="640"/>
      <c r="AH214" s="642"/>
      <c r="AI214" s="640"/>
      <c r="AJ214" s="642"/>
      <c r="AK214" s="640"/>
      <c r="AL214" s="642"/>
      <c r="AM214" s="640"/>
      <c r="AN214" s="642"/>
      <c r="AO214" s="640"/>
      <c r="AP214" s="642"/>
      <c r="AQ214" s="640"/>
      <c r="AR214" s="642"/>
      <c r="AS214" s="640"/>
      <c r="AT214" s="642"/>
      <c r="AU214" s="640"/>
      <c r="AV214" s="642"/>
      <c r="AW214" s="640"/>
      <c r="AX214" s="642"/>
      <c r="AY214" s="640"/>
      <c r="AZ214" s="642"/>
      <c r="BA214" s="640"/>
      <c r="BB214" s="642"/>
      <c r="BC214" s="640"/>
      <c r="BD214" s="642"/>
      <c r="BE214" s="640"/>
      <c r="BF214" s="642"/>
      <c r="BG214" s="640"/>
      <c r="BH214" s="642"/>
      <c r="BI214" s="640"/>
      <c r="BJ214" s="642"/>
      <c r="BK214" s="640"/>
      <c r="BL214" s="642"/>
      <c r="BM214" s="640"/>
      <c r="BN214" s="642"/>
      <c r="BO214" s="640"/>
      <c r="BP214" s="642"/>
      <c r="BQ214" s="643"/>
      <c r="BR214" s="644">
        <f t="shared" si="7"/>
        <v>0</v>
      </c>
      <c r="BS214" s="669">
        <f t="shared" si="8"/>
        <v>0</v>
      </c>
      <c r="BT214" s="644">
        <f t="shared" si="9"/>
        <v>0</v>
      </c>
      <c r="BU214" s="645">
        <f t="shared" si="10"/>
        <v>0</v>
      </c>
      <c r="BV214" s="338"/>
      <c r="BW214" s="338"/>
      <c r="BX214" s="338"/>
      <c r="BY214" s="338"/>
      <c r="BZ214" s="338"/>
      <c r="CA214" s="338"/>
    </row>
    <row r="215" ht="15.75" customHeight="1">
      <c r="A215" s="501"/>
      <c r="B215" s="737"/>
      <c r="C215" s="638">
        <f t="shared" ref="C215:D215" si="220">G215+I215+K215+M215+O215+Q215+S215+U215+W215+Y215+AA215+AC215+AE215+AG215+AI215+AK215+AM215+AO215+AQ215+AS215+AU215+AW215+AY215+BA215+BC215+BE215+BG215+BI215+BK215+BM215+BO215</f>
        <v>0</v>
      </c>
      <c r="D215" s="671">
        <f t="shared" si="220"/>
        <v>0</v>
      </c>
      <c r="E215" s="672">
        <f t="shared" si="5"/>
        <v>0</v>
      </c>
      <c r="F215" s="810"/>
      <c r="G215" s="640"/>
      <c r="H215" s="642"/>
      <c r="I215" s="640"/>
      <c r="J215" s="642"/>
      <c r="K215" s="640"/>
      <c r="L215" s="642"/>
      <c r="M215" s="640"/>
      <c r="N215" s="642"/>
      <c r="O215" s="640"/>
      <c r="P215" s="642"/>
      <c r="Q215" s="640"/>
      <c r="R215" s="642"/>
      <c r="S215" s="640"/>
      <c r="T215" s="642"/>
      <c r="U215" s="640"/>
      <c r="V215" s="642"/>
      <c r="W215" s="640"/>
      <c r="X215" s="642"/>
      <c r="Y215" s="640"/>
      <c r="Z215" s="642"/>
      <c r="AA215" s="640"/>
      <c r="AB215" s="642"/>
      <c r="AC215" s="640"/>
      <c r="AD215" s="642"/>
      <c r="AE215" s="640"/>
      <c r="AF215" s="642"/>
      <c r="AG215" s="640"/>
      <c r="AH215" s="642"/>
      <c r="AI215" s="640"/>
      <c r="AJ215" s="642"/>
      <c r="AK215" s="640"/>
      <c r="AL215" s="642"/>
      <c r="AM215" s="640"/>
      <c r="AN215" s="642"/>
      <c r="AO215" s="640"/>
      <c r="AP215" s="642"/>
      <c r="AQ215" s="640"/>
      <c r="AR215" s="642"/>
      <c r="AS215" s="640"/>
      <c r="AT215" s="642"/>
      <c r="AU215" s="640"/>
      <c r="AV215" s="642"/>
      <c r="AW215" s="640"/>
      <c r="AX215" s="642"/>
      <c r="AY215" s="640"/>
      <c r="AZ215" s="642"/>
      <c r="BA215" s="640"/>
      <c r="BB215" s="642"/>
      <c r="BC215" s="640"/>
      <c r="BD215" s="642"/>
      <c r="BE215" s="640"/>
      <c r="BF215" s="642"/>
      <c r="BG215" s="640"/>
      <c r="BH215" s="642"/>
      <c r="BI215" s="640"/>
      <c r="BJ215" s="642"/>
      <c r="BK215" s="640"/>
      <c r="BL215" s="642"/>
      <c r="BM215" s="640"/>
      <c r="BN215" s="642"/>
      <c r="BO215" s="640"/>
      <c r="BP215" s="642"/>
      <c r="BQ215" s="643"/>
      <c r="BR215" s="644">
        <f t="shared" si="7"/>
        <v>0</v>
      </c>
      <c r="BS215" s="669">
        <f t="shared" si="8"/>
        <v>0</v>
      </c>
      <c r="BT215" s="644">
        <f t="shared" si="9"/>
        <v>0</v>
      </c>
      <c r="BU215" s="645">
        <f t="shared" si="10"/>
        <v>0</v>
      </c>
      <c r="BV215" s="338"/>
      <c r="BW215" s="338"/>
      <c r="BX215" s="338"/>
      <c r="BY215" s="338"/>
      <c r="BZ215" s="338"/>
      <c r="CA215" s="338"/>
    </row>
    <row r="216" ht="15.75" customHeight="1">
      <c r="A216" s="501"/>
      <c r="B216" s="737"/>
      <c r="C216" s="638">
        <f t="shared" ref="C216:D216" si="221">G216+I216+K216+M216+O216+Q216+S216+U216+W216+Y216+AA216+AC216+AE216+AG216+AI216+AK216+AM216+AO216+AQ216+AS216+AU216+AW216+AY216+BA216+BC216+BE216+BG216+BI216+BK216+BM216+BO216</f>
        <v>0</v>
      </c>
      <c r="D216" s="671">
        <f t="shared" si="221"/>
        <v>0</v>
      </c>
      <c r="E216" s="672">
        <f t="shared" si="5"/>
        <v>0</v>
      </c>
      <c r="F216" s="810"/>
      <c r="G216" s="640"/>
      <c r="H216" s="642"/>
      <c r="I216" s="640"/>
      <c r="J216" s="642"/>
      <c r="K216" s="640"/>
      <c r="L216" s="642"/>
      <c r="M216" s="640"/>
      <c r="N216" s="642"/>
      <c r="O216" s="640"/>
      <c r="P216" s="642"/>
      <c r="Q216" s="640"/>
      <c r="R216" s="642"/>
      <c r="S216" s="640"/>
      <c r="T216" s="642"/>
      <c r="U216" s="640"/>
      <c r="V216" s="642"/>
      <c r="W216" s="640"/>
      <c r="X216" s="642"/>
      <c r="Y216" s="640"/>
      <c r="Z216" s="642"/>
      <c r="AA216" s="640"/>
      <c r="AB216" s="642"/>
      <c r="AC216" s="640"/>
      <c r="AD216" s="642"/>
      <c r="AE216" s="640"/>
      <c r="AF216" s="642"/>
      <c r="AG216" s="640"/>
      <c r="AH216" s="642"/>
      <c r="AI216" s="640"/>
      <c r="AJ216" s="642"/>
      <c r="AK216" s="640"/>
      <c r="AL216" s="642"/>
      <c r="AM216" s="640"/>
      <c r="AN216" s="642"/>
      <c r="AO216" s="640"/>
      <c r="AP216" s="642"/>
      <c r="AQ216" s="640"/>
      <c r="AR216" s="642"/>
      <c r="AS216" s="640"/>
      <c r="AT216" s="642"/>
      <c r="AU216" s="640"/>
      <c r="AV216" s="642"/>
      <c r="AW216" s="640"/>
      <c r="AX216" s="642"/>
      <c r="AY216" s="640"/>
      <c r="AZ216" s="642"/>
      <c r="BA216" s="640"/>
      <c r="BB216" s="642"/>
      <c r="BC216" s="640"/>
      <c r="BD216" s="642"/>
      <c r="BE216" s="640"/>
      <c r="BF216" s="642"/>
      <c r="BG216" s="640"/>
      <c r="BH216" s="642"/>
      <c r="BI216" s="640"/>
      <c r="BJ216" s="642"/>
      <c r="BK216" s="640"/>
      <c r="BL216" s="642"/>
      <c r="BM216" s="640"/>
      <c r="BN216" s="642"/>
      <c r="BO216" s="640"/>
      <c r="BP216" s="642"/>
      <c r="BQ216" s="643"/>
      <c r="BR216" s="644">
        <f t="shared" si="7"/>
        <v>0</v>
      </c>
      <c r="BS216" s="669">
        <f t="shared" si="8"/>
        <v>0</v>
      </c>
      <c r="BT216" s="644">
        <f t="shared" si="9"/>
        <v>0</v>
      </c>
      <c r="BU216" s="645">
        <f t="shared" si="10"/>
        <v>0</v>
      </c>
      <c r="BV216" s="338"/>
      <c r="BW216" s="338"/>
      <c r="BX216" s="338"/>
      <c r="BY216" s="338"/>
      <c r="BZ216" s="338"/>
      <c r="CA216" s="338"/>
    </row>
    <row r="217" ht="15.75" customHeight="1">
      <c r="A217" s="501"/>
      <c r="B217" s="737"/>
      <c r="C217" s="638">
        <f t="shared" ref="C217:D217" si="222">G217+I217+K217+M217+O217+Q217+S217+U217+W217+Y217+AA217+AC217+AE217+AG217+AI217+AK217+AM217+AO217+AQ217+AS217+AU217+AW217+AY217+BA217+BC217+BE217+BG217+BI217+BK217+BM217+BO217</f>
        <v>0</v>
      </c>
      <c r="D217" s="671">
        <f t="shared" si="222"/>
        <v>0</v>
      </c>
      <c r="E217" s="672">
        <f t="shared" si="5"/>
        <v>0</v>
      </c>
      <c r="F217" s="810"/>
      <c r="G217" s="640"/>
      <c r="H217" s="642"/>
      <c r="I217" s="640"/>
      <c r="J217" s="642"/>
      <c r="K217" s="640"/>
      <c r="L217" s="642"/>
      <c r="M217" s="640"/>
      <c r="N217" s="642"/>
      <c r="O217" s="640"/>
      <c r="P217" s="642"/>
      <c r="Q217" s="640"/>
      <c r="R217" s="642"/>
      <c r="S217" s="640"/>
      <c r="T217" s="642"/>
      <c r="U217" s="640"/>
      <c r="V217" s="642"/>
      <c r="W217" s="640"/>
      <c r="X217" s="642"/>
      <c r="Y217" s="640"/>
      <c r="Z217" s="642"/>
      <c r="AA217" s="640"/>
      <c r="AB217" s="642"/>
      <c r="AC217" s="640"/>
      <c r="AD217" s="642"/>
      <c r="AE217" s="640"/>
      <c r="AF217" s="642"/>
      <c r="AG217" s="640"/>
      <c r="AH217" s="642"/>
      <c r="AI217" s="640"/>
      <c r="AJ217" s="642"/>
      <c r="AK217" s="640"/>
      <c r="AL217" s="642"/>
      <c r="AM217" s="640"/>
      <c r="AN217" s="642"/>
      <c r="AO217" s="640"/>
      <c r="AP217" s="642"/>
      <c r="AQ217" s="640"/>
      <c r="AR217" s="642"/>
      <c r="AS217" s="640"/>
      <c r="AT217" s="642"/>
      <c r="AU217" s="640"/>
      <c r="AV217" s="642"/>
      <c r="AW217" s="640"/>
      <c r="AX217" s="642"/>
      <c r="AY217" s="640"/>
      <c r="AZ217" s="642"/>
      <c r="BA217" s="640"/>
      <c r="BB217" s="642"/>
      <c r="BC217" s="640"/>
      <c r="BD217" s="642"/>
      <c r="BE217" s="640"/>
      <c r="BF217" s="642"/>
      <c r="BG217" s="640"/>
      <c r="BH217" s="642"/>
      <c r="BI217" s="640"/>
      <c r="BJ217" s="642"/>
      <c r="BK217" s="640"/>
      <c r="BL217" s="642"/>
      <c r="BM217" s="640"/>
      <c r="BN217" s="642"/>
      <c r="BO217" s="640"/>
      <c r="BP217" s="642"/>
      <c r="BQ217" s="643"/>
      <c r="BR217" s="644">
        <f t="shared" si="7"/>
        <v>0</v>
      </c>
      <c r="BS217" s="669">
        <f t="shared" si="8"/>
        <v>0</v>
      </c>
      <c r="BT217" s="644">
        <f t="shared" si="9"/>
        <v>0</v>
      </c>
      <c r="BU217" s="645">
        <f t="shared" si="10"/>
        <v>0</v>
      </c>
      <c r="BV217" s="338"/>
      <c r="BW217" s="338"/>
      <c r="BX217" s="338"/>
      <c r="BY217" s="338"/>
      <c r="BZ217" s="338"/>
      <c r="CA217" s="338"/>
    </row>
    <row r="218" ht="15.75" customHeight="1">
      <c r="A218" s="501"/>
      <c r="B218" s="737"/>
      <c r="C218" s="638">
        <f t="shared" ref="C218:D218" si="223">G218+I218+K218+M218+O218+Q218+S218+U218+W218+Y218+AA218+AC218+AE218+AG218+AI218+AK218+AM218+AO218+AQ218+AS218+AU218+AW218+AY218+BA218+BC218+BE218+BG218+BI218+BK218+BM218+BO218</f>
        <v>0</v>
      </c>
      <c r="D218" s="671">
        <f t="shared" si="223"/>
        <v>0</v>
      </c>
      <c r="E218" s="672">
        <f t="shared" si="5"/>
        <v>0</v>
      </c>
      <c r="F218" s="810"/>
      <c r="G218" s="640"/>
      <c r="H218" s="642"/>
      <c r="I218" s="640"/>
      <c r="J218" s="642"/>
      <c r="K218" s="640"/>
      <c r="L218" s="642"/>
      <c r="M218" s="640"/>
      <c r="N218" s="642"/>
      <c r="O218" s="640"/>
      <c r="P218" s="642"/>
      <c r="Q218" s="640"/>
      <c r="R218" s="642"/>
      <c r="S218" s="640"/>
      <c r="T218" s="642"/>
      <c r="U218" s="640"/>
      <c r="V218" s="642"/>
      <c r="W218" s="640"/>
      <c r="X218" s="642"/>
      <c r="Y218" s="640"/>
      <c r="Z218" s="642"/>
      <c r="AA218" s="640"/>
      <c r="AB218" s="642"/>
      <c r="AC218" s="640"/>
      <c r="AD218" s="642"/>
      <c r="AE218" s="640"/>
      <c r="AF218" s="642"/>
      <c r="AG218" s="640"/>
      <c r="AH218" s="642"/>
      <c r="AI218" s="640"/>
      <c r="AJ218" s="642"/>
      <c r="AK218" s="640"/>
      <c r="AL218" s="642"/>
      <c r="AM218" s="640"/>
      <c r="AN218" s="642"/>
      <c r="AO218" s="640"/>
      <c r="AP218" s="642"/>
      <c r="AQ218" s="640"/>
      <c r="AR218" s="642"/>
      <c r="AS218" s="640"/>
      <c r="AT218" s="642"/>
      <c r="AU218" s="640"/>
      <c r="AV218" s="642"/>
      <c r="AW218" s="640"/>
      <c r="AX218" s="642"/>
      <c r="AY218" s="640"/>
      <c r="AZ218" s="642"/>
      <c r="BA218" s="640"/>
      <c r="BB218" s="642"/>
      <c r="BC218" s="640"/>
      <c r="BD218" s="642"/>
      <c r="BE218" s="640"/>
      <c r="BF218" s="642"/>
      <c r="BG218" s="640"/>
      <c r="BH218" s="642"/>
      <c r="BI218" s="640"/>
      <c r="BJ218" s="642"/>
      <c r="BK218" s="640"/>
      <c r="BL218" s="642"/>
      <c r="BM218" s="640"/>
      <c r="BN218" s="642"/>
      <c r="BO218" s="640"/>
      <c r="BP218" s="642"/>
      <c r="BQ218" s="643"/>
      <c r="BR218" s="644">
        <f t="shared" si="7"/>
        <v>0</v>
      </c>
      <c r="BS218" s="669">
        <f t="shared" si="8"/>
        <v>0</v>
      </c>
      <c r="BT218" s="644">
        <f t="shared" si="9"/>
        <v>0</v>
      </c>
      <c r="BU218" s="645">
        <f t="shared" si="10"/>
        <v>0</v>
      </c>
      <c r="BV218" s="338"/>
      <c r="BW218" s="338"/>
      <c r="BX218" s="338"/>
      <c r="BY218" s="338"/>
      <c r="BZ218" s="338"/>
      <c r="CA218" s="338"/>
    </row>
    <row r="219" ht="15.75" customHeight="1">
      <c r="A219" s="501"/>
      <c r="B219" s="737"/>
      <c r="C219" s="638">
        <f t="shared" ref="C219:D219" si="224">G219+I219+K219+M219+O219+Q219+S219+U219+W219+Y219+AA219+AC219+AE219+AG219+AI219+AK219+AM219+AO219+AQ219+AS219+AU219+AW219+AY219+BA219+BC219+BE219+BG219+BI219+BK219+BM219+BO219</f>
        <v>0</v>
      </c>
      <c r="D219" s="671">
        <f t="shared" si="224"/>
        <v>0</v>
      </c>
      <c r="E219" s="672">
        <f t="shared" si="5"/>
        <v>0</v>
      </c>
      <c r="F219" s="810"/>
      <c r="G219" s="640"/>
      <c r="H219" s="642"/>
      <c r="I219" s="640"/>
      <c r="J219" s="642"/>
      <c r="K219" s="640"/>
      <c r="L219" s="642"/>
      <c r="M219" s="640"/>
      <c r="N219" s="642"/>
      <c r="O219" s="640"/>
      <c r="P219" s="642"/>
      <c r="Q219" s="640"/>
      <c r="R219" s="642"/>
      <c r="S219" s="640"/>
      <c r="T219" s="642"/>
      <c r="U219" s="640"/>
      <c r="V219" s="642"/>
      <c r="W219" s="640"/>
      <c r="X219" s="642"/>
      <c r="Y219" s="640"/>
      <c r="Z219" s="642"/>
      <c r="AA219" s="640"/>
      <c r="AB219" s="642"/>
      <c r="AC219" s="640"/>
      <c r="AD219" s="642"/>
      <c r="AE219" s="640"/>
      <c r="AF219" s="642"/>
      <c r="AG219" s="640"/>
      <c r="AH219" s="642"/>
      <c r="AI219" s="640"/>
      <c r="AJ219" s="642"/>
      <c r="AK219" s="640"/>
      <c r="AL219" s="642"/>
      <c r="AM219" s="640"/>
      <c r="AN219" s="642"/>
      <c r="AO219" s="640"/>
      <c r="AP219" s="642"/>
      <c r="AQ219" s="640"/>
      <c r="AR219" s="642"/>
      <c r="AS219" s="640"/>
      <c r="AT219" s="642"/>
      <c r="AU219" s="640"/>
      <c r="AV219" s="642"/>
      <c r="AW219" s="640"/>
      <c r="AX219" s="642"/>
      <c r="AY219" s="640"/>
      <c r="AZ219" s="642"/>
      <c r="BA219" s="640"/>
      <c r="BB219" s="642"/>
      <c r="BC219" s="640"/>
      <c r="BD219" s="642"/>
      <c r="BE219" s="640"/>
      <c r="BF219" s="642"/>
      <c r="BG219" s="640"/>
      <c r="BH219" s="642"/>
      <c r="BI219" s="640"/>
      <c r="BJ219" s="642"/>
      <c r="BK219" s="640"/>
      <c r="BL219" s="642"/>
      <c r="BM219" s="640"/>
      <c r="BN219" s="642"/>
      <c r="BO219" s="640"/>
      <c r="BP219" s="642"/>
      <c r="BQ219" s="643"/>
      <c r="BR219" s="644">
        <f t="shared" si="7"/>
        <v>0</v>
      </c>
      <c r="BS219" s="669">
        <f t="shared" si="8"/>
        <v>0</v>
      </c>
      <c r="BT219" s="644">
        <f t="shared" si="9"/>
        <v>0</v>
      </c>
      <c r="BU219" s="645">
        <f t="shared" si="10"/>
        <v>0</v>
      </c>
      <c r="BV219" s="338"/>
      <c r="BW219" s="338"/>
      <c r="BX219" s="338"/>
      <c r="BY219" s="338"/>
      <c r="BZ219" s="338"/>
      <c r="CA219" s="338"/>
    </row>
    <row r="220" ht="15.75" customHeight="1">
      <c r="A220" s="501"/>
      <c r="B220" s="737"/>
      <c r="C220" s="638">
        <f t="shared" ref="C220:D220" si="225">G220+I220+K220+M220+O220+Q220+S220+U220+W220+Y220+AA220+AC220+AE220+AG220+AI220+AK220+AM220+AO220+AQ220+AS220+AU220+AW220+AY220+BA220+BC220+BE220+BG220+BI220+BK220+BM220+BO220</f>
        <v>0</v>
      </c>
      <c r="D220" s="671">
        <f t="shared" si="225"/>
        <v>0</v>
      </c>
      <c r="E220" s="672">
        <f t="shared" si="5"/>
        <v>0</v>
      </c>
      <c r="F220" s="810"/>
      <c r="G220" s="640"/>
      <c r="H220" s="642"/>
      <c r="I220" s="640"/>
      <c r="J220" s="642"/>
      <c r="K220" s="640"/>
      <c r="L220" s="642"/>
      <c r="M220" s="640"/>
      <c r="N220" s="642"/>
      <c r="O220" s="640"/>
      <c r="P220" s="642"/>
      <c r="Q220" s="640"/>
      <c r="R220" s="642"/>
      <c r="S220" s="640"/>
      <c r="T220" s="642"/>
      <c r="U220" s="640"/>
      <c r="V220" s="642"/>
      <c r="W220" s="640"/>
      <c r="X220" s="642"/>
      <c r="Y220" s="640"/>
      <c r="Z220" s="642"/>
      <c r="AA220" s="640"/>
      <c r="AB220" s="642"/>
      <c r="AC220" s="640"/>
      <c r="AD220" s="642"/>
      <c r="AE220" s="640"/>
      <c r="AF220" s="642"/>
      <c r="AG220" s="640"/>
      <c r="AH220" s="642"/>
      <c r="AI220" s="640"/>
      <c r="AJ220" s="642"/>
      <c r="AK220" s="640"/>
      <c r="AL220" s="642"/>
      <c r="AM220" s="640"/>
      <c r="AN220" s="642"/>
      <c r="AO220" s="640"/>
      <c r="AP220" s="642"/>
      <c r="AQ220" s="640"/>
      <c r="AR220" s="642"/>
      <c r="AS220" s="640"/>
      <c r="AT220" s="642"/>
      <c r="AU220" s="640"/>
      <c r="AV220" s="642"/>
      <c r="AW220" s="640"/>
      <c r="AX220" s="642"/>
      <c r="AY220" s="640"/>
      <c r="AZ220" s="642"/>
      <c r="BA220" s="640"/>
      <c r="BB220" s="642"/>
      <c r="BC220" s="640"/>
      <c r="BD220" s="642"/>
      <c r="BE220" s="640"/>
      <c r="BF220" s="642"/>
      <c r="BG220" s="640"/>
      <c r="BH220" s="642"/>
      <c r="BI220" s="640"/>
      <c r="BJ220" s="642"/>
      <c r="BK220" s="640"/>
      <c r="BL220" s="642"/>
      <c r="BM220" s="640"/>
      <c r="BN220" s="642"/>
      <c r="BO220" s="640"/>
      <c r="BP220" s="642"/>
      <c r="BQ220" s="643"/>
      <c r="BR220" s="644">
        <f t="shared" si="7"/>
        <v>0</v>
      </c>
      <c r="BS220" s="669">
        <f t="shared" si="8"/>
        <v>0</v>
      </c>
      <c r="BT220" s="644">
        <f t="shared" si="9"/>
        <v>0</v>
      </c>
      <c r="BU220" s="645">
        <f t="shared" si="10"/>
        <v>0</v>
      </c>
      <c r="BV220" s="338"/>
      <c r="BW220" s="338"/>
      <c r="BX220" s="338"/>
      <c r="BY220" s="338"/>
      <c r="BZ220" s="338"/>
      <c r="CA220" s="338"/>
    </row>
    <row r="221" ht="15.75" customHeight="1">
      <c r="A221" s="501"/>
      <c r="B221" s="737"/>
      <c r="C221" s="638">
        <f t="shared" ref="C221:D221" si="226">G221+I221+K221+M221+O221+Q221+S221+U221+W221+Y221+AA221+AC221+AE221+AG221+AI221+AK221+AM221+AO221+AQ221+AS221+AU221+AW221+AY221+BA221+BC221+BE221+BG221+BI221+BK221+BM221+BO221</f>
        <v>0</v>
      </c>
      <c r="D221" s="671">
        <f t="shared" si="226"/>
        <v>0</v>
      </c>
      <c r="E221" s="672">
        <f t="shared" si="5"/>
        <v>0</v>
      </c>
      <c r="F221" s="810"/>
      <c r="G221" s="640"/>
      <c r="H221" s="642"/>
      <c r="I221" s="640"/>
      <c r="J221" s="642"/>
      <c r="K221" s="640"/>
      <c r="L221" s="642"/>
      <c r="M221" s="640"/>
      <c r="N221" s="642"/>
      <c r="O221" s="640"/>
      <c r="P221" s="642"/>
      <c r="Q221" s="640"/>
      <c r="R221" s="642"/>
      <c r="S221" s="640"/>
      <c r="T221" s="642"/>
      <c r="U221" s="640"/>
      <c r="V221" s="642"/>
      <c r="W221" s="640"/>
      <c r="X221" s="642"/>
      <c r="Y221" s="640"/>
      <c r="Z221" s="642"/>
      <c r="AA221" s="640"/>
      <c r="AB221" s="642"/>
      <c r="AC221" s="640"/>
      <c r="AD221" s="642"/>
      <c r="AE221" s="640"/>
      <c r="AF221" s="642"/>
      <c r="AG221" s="640"/>
      <c r="AH221" s="642"/>
      <c r="AI221" s="640"/>
      <c r="AJ221" s="642"/>
      <c r="AK221" s="640"/>
      <c r="AL221" s="642"/>
      <c r="AM221" s="640"/>
      <c r="AN221" s="642"/>
      <c r="AO221" s="640"/>
      <c r="AP221" s="642"/>
      <c r="AQ221" s="640"/>
      <c r="AR221" s="642"/>
      <c r="AS221" s="640"/>
      <c r="AT221" s="642"/>
      <c r="AU221" s="640"/>
      <c r="AV221" s="642"/>
      <c r="AW221" s="640"/>
      <c r="AX221" s="642"/>
      <c r="AY221" s="640"/>
      <c r="AZ221" s="642"/>
      <c r="BA221" s="640"/>
      <c r="BB221" s="642"/>
      <c r="BC221" s="640"/>
      <c r="BD221" s="642"/>
      <c r="BE221" s="640"/>
      <c r="BF221" s="642"/>
      <c r="BG221" s="640"/>
      <c r="BH221" s="642"/>
      <c r="BI221" s="640"/>
      <c r="BJ221" s="642"/>
      <c r="BK221" s="640"/>
      <c r="BL221" s="642"/>
      <c r="BM221" s="640"/>
      <c r="BN221" s="642"/>
      <c r="BO221" s="640"/>
      <c r="BP221" s="642"/>
      <c r="BQ221" s="643"/>
      <c r="BR221" s="644">
        <f t="shared" si="7"/>
        <v>0</v>
      </c>
      <c r="BS221" s="669">
        <f t="shared" si="8"/>
        <v>0</v>
      </c>
      <c r="BT221" s="644">
        <f t="shared" si="9"/>
        <v>0</v>
      </c>
      <c r="BU221" s="645">
        <f t="shared" si="10"/>
        <v>0</v>
      </c>
      <c r="BV221" s="338"/>
      <c r="BW221" s="338"/>
      <c r="BX221" s="338"/>
      <c r="BY221" s="338"/>
      <c r="BZ221" s="338"/>
      <c r="CA221" s="338"/>
    </row>
    <row r="222" ht="15.75" customHeight="1">
      <c r="A222" s="501"/>
      <c r="B222" s="737"/>
      <c r="C222" s="638">
        <f t="shared" ref="C222:D222" si="227">G222+I222+K222+M222+O222+Q222+S222+U222+W222+Y222+AA222+AC222+AE222+AG222+AI222+AK222+AM222+AO222+AQ222+AS222+AU222+AW222+AY222+BA222+BC222+BE222+BG222+BI222+BK222+BM222+BO222</f>
        <v>0</v>
      </c>
      <c r="D222" s="671">
        <f t="shared" si="227"/>
        <v>0</v>
      </c>
      <c r="E222" s="672">
        <f t="shared" si="5"/>
        <v>0</v>
      </c>
      <c r="F222" s="810"/>
      <c r="G222" s="640"/>
      <c r="H222" s="642"/>
      <c r="I222" s="640"/>
      <c r="J222" s="642"/>
      <c r="K222" s="640"/>
      <c r="L222" s="642"/>
      <c r="M222" s="640"/>
      <c r="N222" s="642"/>
      <c r="O222" s="640"/>
      <c r="P222" s="642"/>
      <c r="Q222" s="640"/>
      <c r="R222" s="642"/>
      <c r="S222" s="640"/>
      <c r="T222" s="642"/>
      <c r="U222" s="640"/>
      <c r="V222" s="642"/>
      <c r="W222" s="640"/>
      <c r="X222" s="642"/>
      <c r="Y222" s="640"/>
      <c r="Z222" s="642"/>
      <c r="AA222" s="640"/>
      <c r="AB222" s="642"/>
      <c r="AC222" s="640"/>
      <c r="AD222" s="642"/>
      <c r="AE222" s="640"/>
      <c r="AF222" s="642"/>
      <c r="AG222" s="640"/>
      <c r="AH222" s="642"/>
      <c r="AI222" s="640"/>
      <c r="AJ222" s="642"/>
      <c r="AK222" s="640"/>
      <c r="AL222" s="642"/>
      <c r="AM222" s="640"/>
      <c r="AN222" s="642"/>
      <c r="AO222" s="640"/>
      <c r="AP222" s="642"/>
      <c r="AQ222" s="640"/>
      <c r="AR222" s="642"/>
      <c r="AS222" s="640"/>
      <c r="AT222" s="642"/>
      <c r="AU222" s="640"/>
      <c r="AV222" s="642"/>
      <c r="AW222" s="640"/>
      <c r="AX222" s="642"/>
      <c r="AY222" s="640"/>
      <c r="AZ222" s="642"/>
      <c r="BA222" s="640"/>
      <c r="BB222" s="642"/>
      <c r="BC222" s="640"/>
      <c r="BD222" s="642"/>
      <c r="BE222" s="640"/>
      <c r="BF222" s="642"/>
      <c r="BG222" s="640"/>
      <c r="BH222" s="642"/>
      <c r="BI222" s="640"/>
      <c r="BJ222" s="642"/>
      <c r="BK222" s="640"/>
      <c r="BL222" s="642"/>
      <c r="BM222" s="640"/>
      <c r="BN222" s="642"/>
      <c r="BO222" s="640"/>
      <c r="BP222" s="642"/>
      <c r="BQ222" s="643"/>
      <c r="BR222" s="644">
        <f t="shared" si="7"/>
        <v>0</v>
      </c>
      <c r="BS222" s="669">
        <f t="shared" si="8"/>
        <v>0</v>
      </c>
      <c r="BT222" s="644">
        <f t="shared" si="9"/>
        <v>0</v>
      </c>
      <c r="BU222" s="645">
        <f t="shared" si="10"/>
        <v>0</v>
      </c>
      <c r="BV222" s="338"/>
      <c r="BW222" s="338"/>
      <c r="BX222" s="338"/>
      <c r="BY222" s="338"/>
      <c r="BZ222" s="338"/>
      <c r="CA222" s="338"/>
    </row>
    <row r="223" ht="15.75" customHeight="1">
      <c r="A223" s="501"/>
      <c r="B223" s="737"/>
      <c r="C223" s="638">
        <f t="shared" ref="C223:D223" si="228">G223+I223+K223+M223+O223+Q223+S223+U223+W223+Y223+AA223+AC223+AE223+AG223+AI223+AK223+AM223+AO223+AQ223+AS223+AU223+AW223+AY223+BA223+BC223+BE223+BG223+BI223+BK223+BM223+BO223</f>
        <v>0</v>
      </c>
      <c r="D223" s="671">
        <f t="shared" si="228"/>
        <v>0</v>
      </c>
      <c r="E223" s="672">
        <f t="shared" si="5"/>
        <v>0</v>
      </c>
      <c r="F223" s="810"/>
      <c r="G223" s="640"/>
      <c r="H223" s="642"/>
      <c r="I223" s="640"/>
      <c r="J223" s="642"/>
      <c r="K223" s="640"/>
      <c r="L223" s="642"/>
      <c r="M223" s="640"/>
      <c r="N223" s="642"/>
      <c r="O223" s="640"/>
      <c r="P223" s="642"/>
      <c r="Q223" s="640"/>
      <c r="R223" s="642"/>
      <c r="S223" s="640"/>
      <c r="T223" s="642"/>
      <c r="U223" s="640"/>
      <c r="V223" s="642"/>
      <c r="W223" s="640"/>
      <c r="X223" s="642"/>
      <c r="Y223" s="640"/>
      <c r="Z223" s="642"/>
      <c r="AA223" s="640"/>
      <c r="AB223" s="642"/>
      <c r="AC223" s="640"/>
      <c r="AD223" s="642"/>
      <c r="AE223" s="640"/>
      <c r="AF223" s="642"/>
      <c r="AG223" s="640"/>
      <c r="AH223" s="642"/>
      <c r="AI223" s="640"/>
      <c r="AJ223" s="642"/>
      <c r="AK223" s="640"/>
      <c r="AL223" s="642"/>
      <c r="AM223" s="640"/>
      <c r="AN223" s="642"/>
      <c r="AO223" s="640"/>
      <c r="AP223" s="642"/>
      <c r="AQ223" s="640"/>
      <c r="AR223" s="642"/>
      <c r="AS223" s="640"/>
      <c r="AT223" s="642"/>
      <c r="AU223" s="640"/>
      <c r="AV223" s="642"/>
      <c r="AW223" s="640"/>
      <c r="AX223" s="642"/>
      <c r="AY223" s="640"/>
      <c r="AZ223" s="642"/>
      <c r="BA223" s="640"/>
      <c r="BB223" s="642"/>
      <c r="BC223" s="640"/>
      <c r="BD223" s="642"/>
      <c r="BE223" s="640"/>
      <c r="BF223" s="642"/>
      <c r="BG223" s="640"/>
      <c r="BH223" s="642"/>
      <c r="BI223" s="640"/>
      <c r="BJ223" s="642"/>
      <c r="BK223" s="640"/>
      <c r="BL223" s="642"/>
      <c r="BM223" s="640"/>
      <c r="BN223" s="642"/>
      <c r="BO223" s="640"/>
      <c r="BP223" s="642"/>
      <c r="BQ223" s="643"/>
      <c r="BR223" s="644">
        <f t="shared" si="7"/>
        <v>0</v>
      </c>
      <c r="BS223" s="669">
        <f t="shared" si="8"/>
        <v>0</v>
      </c>
      <c r="BT223" s="644">
        <f t="shared" si="9"/>
        <v>0</v>
      </c>
      <c r="BU223" s="645">
        <f t="shared" si="10"/>
        <v>0</v>
      </c>
      <c r="BV223" s="338"/>
      <c r="BW223" s="338"/>
      <c r="BX223" s="338"/>
      <c r="BY223" s="338"/>
      <c r="BZ223" s="338"/>
      <c r="CA223" s="338"/>
    </row>
    <row r="224" ht="15.75" customHeight="1">
      <c r="A224" s="501"/>
      <c r="B224" s="737"/>
      <c r="C224" s="638">
        <f t="shared" ref="C224:D224" si="229">G224+I224+K224+M224+O224+Q224+S224+U224+W224+Y224+AA224+AC224+AE224+AG224+AI224+AK224+AM224+AO224+AQ224+AS224+AU224+AW224+AY224+BA224+BC224+BE224+BG224+BI224+BK224+BM224+BO224</f>
        <v>0</v>
      </c>
      <c r="D224" s="671">
        <f t="shared" si="229"/>
        <v>0</v>
      </c>
      <c r="E224" s="672">
        <f t="shared" si="5"/>
        <v>0</v>
      </c>
      <c r="F224" s="810"/>
      <c r="G224" s="640"/>
      <c r="H224" s="642"/>
      <c r="I224" s="640"/>
      <c r="J224" s="642"/>
      <c r="K224" s="640"/>
      <c r="L224" s="642"/>
      <c r="M224" s="640"/>
      <c r="N224" s="642"/>
      <c r="O224" s="640"/>
      <c r="P224" s="642"/>
      <c r="Q224" s="640"/>
      <c r="R224" s="642"/>
      <c r="S224" s="640"/>
      <c r="T224" s="642"/>
      <c r="U224" s="640"/>
      <c r="V224" s="642"/>
      <c r="W224" s="640"/>
      <c r="X224" s="642"/>
      <c r="Y224" s="640"/>
      <c r="Z224" s="642"/>
      <c r="AA224" s="640"/>
      <c r="AB224" s="642"/>
      <c r="AC224" s="640"/>
      <c r="AD224" s="642"/>
      <c r="AE224" s="640"/>
      <c r="AF224" s="642"/>
      <c r="AG224" s="640"/>
      <c r="AH224" s="642"/>
      <c r="AI224" s="640"/>
      <c r="AJ224" s="642"/>
      <c r="AK224" s="640"/>
      <c r="AL224" s="642"/>
      <c r="AM224" s="640"/>
      <c r="AN224" s="642"/>
      <c r="AO224" s="640"/>
      <c r="AP224" s="642"/>
      <c r="AQ224" s="640"/>
      <c r="AR224" s="642"/>
      <c r="AS224" s="640"/>
      <c r="AT224" s="642"/>
      <c r="AU224" s="640"/>
      <c r="AV224" s="642"/>
      <c r="AW224" s="640"/>
      <c r="AX224" s="642"/>
      <c r="AY224" s="640"/>
      <c r="AZ224" s="642"/>
      <c r="BA224" s="640"/>
      <c r="BB224" s="642"/>
      <c r="BC224" s="640"/>
      <c r="BD224" s="642"/>
      <c r="BE224" s="640"/>
      <c r="BF224" s="642"/>
      <c r="BG224" s="640"/>
      <c r="BH224" s="642"/>
      <c r="BI224" s="640"/>
      <c r="BJ224" s="642"/>
      <c r="BK224" s="640"/>
      <c r="BL224" s="642"/>
      <c r="BM224" s="640"/>
      <c r="BN224" s="642"/>
      <c r="BO224" s="640"/>
      <c r="BP224" s="642"/>
      <c r="BQ224" s="643"/>
      <c r="BR224" s="644">
        <f t="shared" si="7"/>
        <v>0</v>
      </c>
      <c r="BS224" s="669">
        <f t="shared" si="8"/>
        <v>0</v>
      </c>
      <c r="BT224" s="644">
        <f t="shared" si="9"/>
        <v>0</v>
      </c>
      <c r="BU224" s="645">
        <f t="shared" si="10"/>
        <v>0</v>
      </c>
      <c r="BV224" s="338"/>
      <c r="BW224" s="338"/>
      <c r="BX224" s="338"/>
      <c r="BY224" s="338"/>
      <c r="BZ224" s="338"/>
      <c r="CA224" s="338"/>
    </row>
    <row r="225" ht="15.75" customHeight="1">
      <c r="A225" s="501"/>
      <c r="B225" s="737"/>
      <c r="C225" s="638">
        <f t="shared" ref="C225:D225" si="230">G225+I225+K225+M225+O225+Q225+S225+U225+W225+Y225+AA225+AC225+AE225+AG225+AI225+AK225+AM225+AO225+AQ225+AS225+AU225+AW225+AY225+BA225+BC225+BE225+BG225+BI225+BK225+BM225+BO225</f>
        <v>0</v>
      </c>
      <c r="D225" s="671">
        <f t="shared" si="230"/>
        <v>0</v>
      </c>
      <c r="E225" s="672">
        <f t="shared" si="5"/>
        <v>0</v>
      </c>
      <c r="F225" s="810"/>
      <c r="G225" s="640"/>
      <c r="H225" s="642"/>
      <c r="I225" s="640"/>
      <c r="J225" s="642"/>
      <c r="K225" s="640"/>
      <c r="L225" s="642"/>
      <c r="M225" s="640"/>
      <c r="N225" s="642"/>
      <c r="O225" s="640"/>
      <c r="P225" s="642"/>
      <c r="Q225" s="640"/>
      <c r="R225" s="642"/>
      <c r="S225" s="640"/>
      <c r="T225" s="642"/>
      <c r="U225" s="640"/>
      <c r="V225" s="642"/>
      <c r="W225" s="640"/>
      <c r="X225" s="642"/>
      <c r="Y225" s="640"/>
      <c r="Z225" s="642"/>
      <c r="AA225" s="640"/>
      <c r="AB225" s="642"/>
      <c r="AC225" s="640"/>
      <c r="AD225" s="642"/>
      <c r="AE225" s="640"/>
      <c r="AF225" s="642"/>
      <c r="AG225" s="640"/>
      <c r="AH225" s="642"/>
      <c r="AI225" s="640"/>
      <c r="AJ225" s="642"/>
      <c r="AK225" s="640"/>
      <c r="AL225" s="642"/>
      <c r="AM225" s="640"/>
      <c r="AN225" s="642"/>
      <c r="AO225" s="640"/>
      <c r="AP225" s="642"/>
      <c r="AQ225" s="640"/>
      <c r="AR225" s="642"/>
      <c r="AS225" s="640"/>
      <c r="AT225" s="642"/>
      <c r="AU225" s="640"/>
      <c r="AV225" s="642"/>
      <c r="AW225" s="640"/>
      <c r="AX225" s="642"/>
      <c r="AY225" s="640"/>
      <c r="AZ225" s="642"/>
      <c r="BA225" s="640"/>
      <c r="BB225" s="642"/>
      <c r="BC225" s="640"/>
      <c r="BD225" s="642"/>
      <c r="BE225" s="640"/>
      <c r="BF225" s="642"/>
      <c r="BG225" s="640"/>
      <c r="BH225" s="642"/>
      <c r="BI225" s="640"/>
      <c r="BJ225" s="642"/>
      <c r="BK225" s="640"/>
      <c r="BL225" s="642"/>
      <c r="BM225" s="640"/>
      <c r="BN225" s="642"/>
      <c r="BO225" s="640"/>
      <c r="BP225" s="642"/>
      <c r="BQ225" s="643"/>
      <c r="BR225" s="644">
        <f t="shared" si="7"/>
        <v>0</v>
      </c>
      <c r="BS225" s="669">
        <f t="shared" si="8"/>
        <v>0</v>
      </c>
      <c r="BT225" s="644">
        <f t="shared" si="9"/>
        <v>0</v>
      </c>
      <c r="BU225" s="645">
        <f t="shared" si="10"/>
        <v>0</v>
      </c>
      <c r="BV225" s="338"/>
      <c r="BW225" s="338"/>
      <c r="BX225" s="338"/>
      <c r="BY225" s="338"/>
      <c r="BZ225" s="338"/>
      <c r="CA225" s="338"/>
    </row>
    <row r="226" ht="15.75" customHeight="1">
      <c r="A226" s="501"/>
      <c r="B226" s="737"/>
      <c r="C226" s="638">
        <f t="shared" ref="C226:D226" si="231">G226+I226+K226+M226+O226+Q226+S226+U226+W226+Y226+AA226+AC226+AE226+AG226+AI226+AK226+AM226+AO226+AQ226+AS226+AU226+AW226+AY226+BA226+BC226+BE226+BG226+BI226+BK226+BM226+BO226</f>
        <v>0</v>
      </c>
      <c r="D226" s="671">
        <f t="shared" si="231"/>
        <v>0</v>
      </c>
      <c r="E226" s="672">
        <f t="shared" si="5"/>
        <v>0</v>
      </c>
      <c r="F226" s="810"/>
      <c r="G226" s="640"/>
      <c r="H226" s="642"/>
      <c r="I226" s="640"/>
      <c r="J226" s="642"/>
      <c r="K226" s="640"/>
      <c r="L226" s="642"/>
      <c r="M226" s="640"/>
      <c r="N226" s="642"/>
      <c r="O226" s="640"/>
      <c r="P226" s="642"/>
      <c r="Q226" s="640"/>
      <c r="R226" s="642"/>
      <c r="S226" s="640"/>
      <c r="T226" s="642"/>
      <c r="U226" s="640"/>
      <c r="V226" s="642"/>
      <c r="W226" s="640"/>
      <c r="X226" s="642"/>
      <c r="Y226" s="640"/>
      <c r="Z226" s="642"/>
      <c r="AA226" s="640"/>
      <c r="AB226" s="642"/>
      <c r="AC226" s="640"/>
      <c r="AD226" s="642"/>
      <c r="AE226" s="640"/>
      <c r="AF226" s="642"/>
      <c r="AG226" s="640"/>
      <c r="AH226" s="642"/>
      <c r="AI226" s="640"/>
      <c r="AJ226" s="642"/>
      <c r="AK226" s="640"/>
      <c r="AL226" s="642"/>
      <c r="AM226" s="640"/>
      <c r="AN226" s="642"/>
      <c r="AO226" s="640"/>
      <c r="AP226" s="642"/>
      <c r="AQ226" s="640"/>
      <c r="AR226" s="642"/>
      <c r="AS226" s="640"/>
      <c r="AT226" s="642"/>
      <c r="AU226" s="640"/>
      <c r="AV226" s="642"/>
      <c r="AW226" s="640"/>
      <c r="AX226" s="642"/>
      <c r="AY226" s="640"/>
      <c r="AZ226" s="642"/>
      <c r="BA226" s="640"/>
      <c r="BB226" s="642"/>
      <c r="BC226" s="640"/>
      <c r="BD226" s="642"/>
      <c r="BE226" s="640"/>
      <c r="BF226" s="642"/>
      <c r="BG226" s="640"/>
      <c r="BH226" s="642"/>
      <c r="BI226" s="640"/>
      <c r="BJ226" s="642"/>
      <c r="BK226" s="640"/>
      <c r="BL226" s="642"/>
      <c r="BM226" s="640"/>
      <c r="BN226" s="642"/>
      <c r="BO226" s="640"/>
      <c r="BP226" s="642"/>
      <c r="BQ226" s="643"/>
      <c r="BR226" s="644">
        <f t="shared" si="7"/>
        <v>0</v>
      </c>
      <c r="BS226" s="669">
        <f t="shared" si="8"/>
        <v>0</v>
      </c>
      <c r="BT226" s="644">
        <f t="shared" si="9"/>
        <v>0</v>
      </c>
      <c r="BU226" s="645">
        <f t="shared" si="10"/>
        <v>0</v>
      </c>
      <c r="BV226" s="338"/>
      <c r="BW226" s="338"/>
      <c r="BX226" s="338"/>
      <c r="BY226" s="338"/>
      <c r="BZ226" s="338"/>
      <c r="CA226" s="338"/>
    </row>
    <row r="227" ht="15.75" customHeight="1">
      <c r="A227" s="501"/>
      <c r="B227" s="737"/>
      <c r="C227" s="638">
        <f t="shared" ref="C227:D227" si="232">G227+I227+K227+M227+O227+Q227+S227+U227+W227+Y227+AA227+AC227+AE227+AG227+AI227+AK227+AM227+AO227+AQ227+AS227+AU227+AW227+AY227+BA227+BC227+BE227+BG227+BI227+BK227+BM227+BO227</f>
        <v>0</v>
      </c>
      <c r="D227" s="671">
        <f t="shared" si="232"/>
        <v>0</v>
      </c>
      <c r="E227" s="672">
        <f t="shared" si="5"/>
        <v>0</v>
      </c>
      <c r="F227" s="810"/>
      <c r="G227" s="640"/>
      <c r="H227" s="642"/>
      <c r="I227" s="640"/>
      <c r="J227" s="642"/>
      <c r="K227" s="640"/>
      <c r="L227" s="642"/>
      <c r="M227" s="640"/>
      <c r="N227" s="642"/>
      <c r="O227" s="640"/>
      <c r="P227" s="642"/>
      <c r="Q227" s="640"/>
      <c r="R227" s="642"/>
      <c r="S227" s="640"/>
      <c r="T227" s="642"/>
      <c r="U227" s="640"/>
      <c r="V227" s="642"/>
      <c r="W227" s="640"/>
      <c r="X227" s="642"/>
      <c r="Y227" s="640"/>
      <c r="Z227" s="642"/>
      <c r="AA227" s="640"/>
      <c r="AB227" s="642"/>
      <c r="AC227" s="640"/>
      <c r="AD227" s="642"/>
      <c r="AE227" s="640"/>
      <c r="AF227" s="642"/>
      <c r="AG227" s="640"/>
      <c r="AH227" s="642"/>
      <c r="AI227" s="640"/>
      <c r="AJ227" s="642"/>
      <c r="AK227" s="640"/>
      <c r="AL227" s="642"/>
      <c r="AM227" s="640"/>
      <c r="AN227" s="642"/>
      <c r="AO227" s="640"/>
      <c r="AP227" s="642"/>
      <c r="AQ227" s="640"/>
      <c r="AR227" s="642"/>
      <c r="AS227" s="640"/>
      <c r="AT227" s="642"/>
      <c r="AU227" s="640"/>
      <c r="AV227" s="642"/>
      <c r="AW227" s="640"/>
      <c r="AX227" s="642"/>
      <c r="AY227" s="640"/>
      <c r="AZ227" s="642"/>
      <c r="BA227" s="640"/>
      <c r="BB227" s="642"/>
      <c r="BC227" s="640"/>
      <c r="BD227" s="642"/>
      <c r="BE227" s="640"/>
      <c r="BF227" s="642"/>
      <c r="BG227" s="640"/>
      <c r="BH227" s="642"/>
      <c r="BI227" s="640"/>
      <c r="BJ227" s="642"/>
      <c r="BK227" s="640"/>
      <c r="BL227" s="642"/>
      <c r="BM227" s="640"/>
      <c r="BN227" s="642"/>
      <c r="BO227" s="640"/>
      <c r="BP227" s="642"/>
      <c r="BQ227" s="643"/>
      <c r="BR227" s="644">
        <f t="shared" si="7"/>
        <v>0</v>
      </c>
      <c r="BS227" s="669">
        <f t="shared" si="8"/>
        <v>0</v>
      </c>
      <c r="BT227" s="644">
        <f t="shared" si="9"/>
        <v>0</v>
      </c>
      <c r="BU227" s="645">
        <f t="shared" si="10"/>
        <v>0</v>
      </c>
      <c r="BV227" s="338"/>
      <c r="BW227" s="338"/>
      <c r="BX227" s="338"/>
      <c r="BY227" s="338"/>
      <c r="BZ227" s="338"/>
      <c r="CA227" s="338"/>
    </row>
    <row r="228" ht="15.75" customHeight="1">
      <c r="A228" s="501"/>
      <c r="B228" s="737"/>
      <c r="C228" s="638">
        <f t="shared" ref="C228:D228" si="233">G228+I228+K228+M228+O228+Q228+S228+U228+W228+Y228+AA228+AC228+AE228+AG228+AI228+AK228+AM228+AO228+AQ228+AS228+AU228+AW228+AY228+BA228+BC228+BE228+BG228+BI228+BK228+BM228+BO228</f>
        <v>0</v>
      </c>
      <c r="D228" s="671">
        <f t="shared" si="233"/>
        <v>0</v>
      </c>
      <c r="E228" s="672">
        <f t="shared" si="5"/>
        <v>0</v>
      </c>
      <c r="F228" s="810"/>
      <c r="G228" s="640"/>
      <c r="H228" s="642"/>
      <c r="I228" s="640"/>
      <c r="J228" s="642"/>
      <c r="K228" s="640"/>
      <c r="L228" s="642"/>
      <c r="M228" s="640"/>
      <c r="N228" s="642"/>
      <c r="O228" s="640"/>
      <c r="P228" s="642"/>
      <c r="Q228" s="640"/>
      <c r="R228" s="642"/>
      <c r="S228" s="640"/>
      <c r="T228" s="642"/>
      <c r="U228" s="640"/>
      <c r="V228" s="642"/>
      <c r="W228" s="640"/>
      <c r="X228" s="642"/>
      <c r="Y228" s="640"/>
      <c r="Z228" s="642"/>
      <c r="AA228" s="640"/>
      <c r="AB228" s="642"/>
      <c r="AC228" s="640"/>
      <c r="AD228" s="642"/>
      <c r="AE228" s="640"/>
      <c r="AF228" s="642"/>
      <c r="AG228" s="640"/>
      <c r="AH228" s="642"/>
      <c r="AI228" s="640"/>
      <c r="AJ228" s="642"/>
      <c r="AK228" s="640"/>
      <c r="AL228" s="642"/>
      <c r="AM228" s="640"/>
      <c r="AN228" s="642"/>
      <c r="AO228" s="640"/>
      <c r="AP228" s="642"/>
      <c r="AQ228" s="640"/>
      <c r="AR228" s="642"/>
      <c r="AS228" s="640"/>
      <c r="AT228" s="642"/>
      <c r="AU228" s="640"/>
      <c r="AV228" s="642"/>
      <c r="AW228" s="640"/>
      <c r="AX228" s="642"/>
      <c r="AY228" s="640"/>
      <c r="AZ228" s="642"/>
      <c r="BA228" s="640"/>
      <c r="BB228" s="642"/>
      <c r="BC228" s="640"/>
      <c r="BD228" s="642"/>
      <c r="BE228" s="640"/>
      <c r="BF228" s="642"/>
      <c r="BG228" s="640"/>
      <c r="BH228" s="642"/>
      <c r="BI228" s="640"/>
      <c r="BJ228" s="642"/>
      <c r="BK228" s="640"/>
      <c r="BL228" s="642"/>
      <c r="BM228" s="640"/>
      <c r="BN228" s="642"/>
      <c r="BO228" s="640"/>
      <c r="BP228" s="642"/>
      <c r="BQ228" s="643"/>
      <c r="BR228" s="644">
        <f t="shared" si="7"/>
        <v>0</v>
      </c>
      <c r="BS228" s="669">
        <f t="shared" si="8"/>
        <v>0</v>
      </c>
      <c r="BT228" s="644">
        <f t="shared" si="9"/>
        <v>0</v>
      </c>
      <c r="BU228" s="645">
        <f t="shared" si="10"/>
        <v>0</v>
      </c>
      <c r="BV228" s="338"/>
      <c r="BW228" s="338"/>
      <c r="BX228" s="338"/>
      <c r="BY228" s="338"/>
      <c r="BZ228" s="338"/>
      <c r="CA228" s="338"/>
    </row>
    <row r="229" ht="15.75" customHeight="1">
      <c r="A229" s="501"/>
      <c r="B229" s="737"/>
      <c r="C229" s="638">
        <f t="shared" ref="C229:D229" si="234">G229+I229+K229+M229+O229+Q229+S229+U229+W229+Y229+AA229+AC229+AE229+AG229+AI229+AK229+AM229+AO229+AQ229+AS229+AU229+AW229+AY229+BA229+BC229+BE229+BG229+BI229+BK229+BM229+BO229</f>
        <v>0</v>
      </c>
      <c r="D229" s="671">
        <f t="shared" si="234"/>
        <v>0</v>
      </c>
      <c r="E229" s="672">
        <f t="shared" si="5"/>
        <v>0</v>
      </c>
      <c r="F229" s="810"/>
      <c r="G229" s="640"/>
      <c r="H229" s="642"/>
      <c r="I229" s="640"/>
      <c r="J229" s="642"/>
      <c r="K229" s="640"/>
      <c r="L229" s="642"/>
      <c r="M229" s="640"/>
      <c r="N229" s="642"/>
      <c r="O229" s="640"/>
      <c r="P229" s="642"/>
      <c r="Q229" s="640"/>
      <c r="R229" s="642"/>
      <c r="S229" s="640"/>
      <c r="T229" s="642"/>
      <c r="U229" s="640"/>
      <c r="V229" s="642"/>
      <c r="W229" s="640"/>
      <c r="X229" s="642"/>
      <c r="Y229" s="640"/>
      <c r="Z229" s="642"/>
      <c r="AA229" s="640"/>
      <c r="AB229" s="642"/>
      <c r="AC229" s="640"/>
      <c r="AD229" s="642"/>
      <c r="AE229" s="640"/>
      <c r="AF229" s="642"/>
      <c r="AG229" s="640"/>
      <c r="AH229" s="642"/>
      <c r="AI229" s="640"/>
      <c r="AJ229" s="642"/>
      <c r="AK229" s="640"/>
      <c r="AL229" s="642"/>
      <c r="AM229" s="640"/>
      <c r="AN229" s="642"/>
      <c r="AO229" s="640"/>
      <c r="AP229" s="642"/>
      <c r="AQ229" s="640"/>
      <c r="AR229" s="642"/>
      <c r="AS229" s="640"/>
      <c r="AT229" s="642"/>
      <c r="AU229" s="640"/>
      <c r="AV229" s="642"/>
      <c r="AW229" s="640"/>
      <c r="AX229" s="642"/>
      <c r="AY229" s="640"/>
      <c r="AZ229" s="642"/>
      <c r="BA229" s="640"/>
      <c r="BB229" s="642"/>
      <c r="BC229" s="640"/>
      <c r="BD229" s="642"/>
      <c r="BE229" s="640"/>
      <c r="BF229" s="642"/>
      <c r="BG229" s="640"/>
      <c r="BH229" s="642"/>
      <c r="BI229" s="640"/>
      <c r="BJ229" s="642"/>
      <c r="BK229" s="640"/>
      <c r="BL229" s="642"/>
      <c r="BM229" s="640"/>
      <c r="BN229" s="642"/>
      <c r="BO229" s="640"/>
      <c r="BP229" s="642"/>
      <c r="BQ229" s="643"/>
      <c r="BR229" s="644">
        <f t="shared" si="7"/>
        <v>0</v>
      </c>
      <c r="BS229" s="669">
        <f t="shared" si="8"/>
        <v>0</v>
      </c>
      <c r="BT229" s="644">
        <f t="shared" si="9"/>
        <v>0</v>
      </c>
      <c r="BU229" s="645">
        <f t="shared" si="10"/>
        <v>0</v>
      </c>
      <c r="BV229" s="338"/>
      <c r="BW229" s="338"/>
      <c r="BX229" s="338"/>
      <c r="BY229" s="338"/>
      <c r="BZ229" s="338"/>
      <c r="CA229" s="338"/>
    </row>
    <row r="230" ht="15.75" customHeight="1">
      <c r="A230" s="501"/>
      <c r="B230" s="737"/>
      <c r="C230" s="638">
        <f t="shared" ref="C230:D230" si="235">G230+I230+K230+M230+O230+Q230+S230+U230+W230+Y230+AA230+AC230+AE230+AG230+AI230+AK230+AM230+AO230+AQ230+AS230+AU230+AW230+AY230+BA230+BC230+BE230+BG230+BI230+BK230+BM230+BO230</f>
        <v>0</v>
      </c>
      <c r="D230" s="671">
        <f t="shared" si="235"/>
        <v>0</v>
      </c>
      <c r="E230" s="672">
        <f t="shared" si="5"/>
        <v>0</v>
      </c>
      <c r="F230" s="810"/>
      <c r="G230" s="640"/>
      <c r="H230" s="642"/>
      <c r="I230" s="640"/>
      <c r="J230" s="642"/>
      <c r="K230" s="640"/>
      <c r="L230" s="642"/>
      <c r="M230" s="640"/>
      <c r="N230" s="642"/>
      <c r="O230" s="640"/>
      <c r="P230" s="642"/>
      <c r="Q230" s="640"/>
      <c r="R230" s="642"/>
      <c r="S230" s="640"/>
      <c r="T230" s="642"/>
      <c r="U230" s="640"/>
      <c r="V230" s="642"/>
      <c r="W230" s="640"/>
      <c r="X230" s="642"/>
      <c r="Y230" s="640"/>
      <c r="Z230" s="642"/>
      <c r="AA230" s="640"/>
      <c r="AB230" s="642"/>
      <c r="AC230" s="640"/>
      <c r="AD230" s="642"/>
      <c r="AE230" s="640"/>
      <c r="AF230" s="642"/>
      <c r="AG230" s="640"/>
      <c r="AH230" s="642"/>
      <c r="AI230" s="640"/>
      <c r="AJ230" s="642"/>
      <c r="AK230" s="640"/>
      <c r="AL230" s="642"/>
      <c r="AM230" s="640"/>
      <c r="AN230" s="642"/>
      <c r="AO230" s="640"/>
      <c r="AP230" s="642"/>
      <c r="AQ230" s="640"/>
      <c r="AR230" s="642"/>
      <c r="AS230" s="640"/>
      <c r="AT230" s="642"/>
      <c r="AU230" s="640"/>
      <c r="AV230" s="642"/>
      <c r="AW230" s="640"/>
      <c r="AX230" s="642"/>
      <c r="AY230" s="640"/>
      <c r="AZ230" s="642"/>
      <c r="BA230" s="640"/>
      <c r="BB230" s="642"/>
      <c r="BC230" s="640"/>
      <c r="BD230" s="642"/>
      <c r="BE230" s="640"/>
      <c r="BF230" s="642"/>
      <c r="BG230" s="640"/>
      <c r="BH230" s="642"/>
      <c r="BI230" s="640"/>
      <c r="BJ230" s="642"/>
      <c r="BK230" s="640"/>
      <c r="BL230" s="642"/>
      <c r="BM230" s="640"/>
      <c r="BN230" s="642"/>
      <c r="BO230" s="640"/>
      <c r="BP230" s="642"/>
      <c r="BQ230" s="643"/>
      <c r="BR230" s="644">
        <f t="shared" si="7"/>
        <v>0</v>
      </c>
      <c r="BS230" s="669">
        <f t="shared" si="8"/>
        <v>0</v>
      </c>
      <c r="BT230" s="644">
        <f t="shared" si="9"/>
        <v>0</v>
      </c>
      <c r="BU230" s="645">
        <f t="shared" si="10"/>
        <v>0</v>
      </c>
      <c r="BV230" s="338"/>
      <c r="BW230" s="338"/>
      <c r="BX230" s="338"/>
      <c r="BY230" s="338"/>
      <c r="BZ230" s="338"/>
      <c r="CA230" s="338"/>
    </row>
    <row r="231" ht="15.75" customHeight="1">
      <c r="A231" s="501"/>
      <c r="B231" s="737"/>
      <c r="C231" s="638">
        <f t="shared" ref="C231:D231" si="236">G231+I231+K231+M231+O231+Q231+S231+U231+W231+Y231+AA231+AC231+AE231+AG231+AI231+AK231+AM231+AO231+AQ231+AS231+AU231+AW231+AY231+BA231+BC231+BE231+BG231+BI231+BK231+BM231+BO231</f>
        <v>0</v>
      </c>
      <c r="D231" s="671">
        <f t="shared" si="236"/>
        <v>0</v>
      </c>
      <c r="E231" s="672">
        <f t="shared" si="5"/>
        <v>0</v>
      </c>
      <c r="F231" s="810"/>
      <c r="G231" s="640"/>
      <c r="H231" s="642"/>
      <c r="I231" s="640"/>
      <c r="J231" s="642"/>
      <c r="K231" s="640"/>
      <c r="L231" s="642"/>
      <c r="M231" s="640"/>
      <c r="N231" s="642"/>
      <c r="O231" s="640"/>
      <c r="P231" s="642"/>
      <c r="Q231" s="640"/>
      <c r="R231" s="642"/>
      <c r="S231" s="640"/>
      <c r="T231" s="642"/>
      <c r="U231" s="640"/>
      <c r="V231" s="642"/>
      <c r="W231" s="640"/>
      <c r="X231" s="642"/>
      <c r="Y231" s="640"/>
      <c r="Z231" s="642"/>
      <c r="AA231" s="640"/>
      <c r="AB231" s="642"/>
      <c r="AC231" s="640"/>
      <c r="AD231" s="642"/>
      <c r="AE231" s="640"/>
      <c r="AF231" s="642"/>
      <c r="AG231" s="640"/>
      <c r="AH231" s="642"/>
      <c r="AI231" s="640"/>
      <c r="AJ231" s="642"/>
      <c r="AK231" s="640"/>
      <c r="AL231" s="642"/>
      <c r="AM231" s="640"/>
      <c r="AN231" s="642"/>
      <c r="AO231" s="640"/>
      <c r="AP231" s="642"/>
      <c r="AQ231" s="640"/>
      <c r="AR231" s="642"/>
      <c r="AS231" s="640"/>
      <c r="AT231" s="642"/>
      <c r="AU231" s="640"/>
      <c r="AV231" s="642"/>
      <c r="AW231" s="640"/>
      <c r="AX231" s="642"/>
      <c r="AY231" s="640"/>
      <c r="AZ231" s="642"/>
      <c r="BA231" s="640"/>
      <c r="BB231" s="642"/>
      <c r="BC231" s="640"/>
      <c r="BD231" s="642"/>
      <c r="BE231" s="640"/>
      <c r="BF231" s="642"/>
      <c r="BG231" s="640"/>
      <c r="BH231" s="642"/>
      <c r="BI231" s="640"/>
      <c r="BJ231" s="642"/>
      <c r="BK231" s="640"/>
      <c r="BL231" s="642"/>
      <c r="BM231" s="640"/>
      <c r="BN231" s="642"/>
      <c r="BO231" s="640"/>
      <c r="BP231" s="642"/>
      <c r="BQ231" s="643"/>
      <c r="BR231" s="644">
        <f t="shared" si="7"/>
        <v>0</v>
      </c>
      <c r="BS231" s="669">
        <f t="shared" si="8"/>
        <v>0</v>
      </c>
      <c r="BT231" s="644">
        <f t="shared" si="9"/>
        <v>0</v>
      </c>
      <c r="BU231" s="645">
        <f t="shared" si="10"/>
        <v>0</v>
      </c>
      <c r="BV231" s="338"/>
      <c r="BW231" s="338"/>
      <c r="BX231" s="338"/>
      <c r="BY231" s="338"/>
      <c r="BZ231" s="338"/>
      <c r="CA231" s="338"/>
    </row>
    <row r="232" ht="15.75" customHeight="1">
      <c r="A232" s="501"/>
      <c r="B232" s="737"/>
      <c r="C232" s="638">
        <f t="shared" ref="C232:D232" si="237">G232+I232+K232+M232+O232+Q232+S232+U232+W232+Y232+AA232+AC232+AE232+AG232+AI232+AK232+AM232+AO232+AQ232+AS232+AU232+AW232+AY232+BA232+BC232+BE232+BG232+BI232+BK232+BM232+BO232</f>
        <v>0</v>
      </c>
      <c r="D232" s="671">
        <f t="shared" si="237"/>
        <v>0</v>
      </c>
      <c r="E232" s="672">
        <f t="shared" si="5"/>
        <v>0</v>
      </c>
      <c r="F232" s="810"/>
      <c r="G232" s="640"/>
      <c r="H232" s="642"/>
      <c r="I232" s="640"/>
      <c r="J232" s="642"/>
      <c r="K232" s="640"/>
      <c r="L232" s="642"/>
      <c r="M232" s="640"/>
      <c r="N232" s="642"/>
      <c r="O232" s="640"/>
      <c r="P232" s="642"/>
      <c r="Q232" s="640"/>
      <c r="R232" s="642"/>
      <c r="S232" s="640"/>
      <c r="T232" s="642"/>
      <c r="U232" s="640"/>
      <c r="V232" s="642"/>
      <c r="W232" s="640"/>
      <c r="X232" s="642"/>
      <c r="Y232" s="640"/>
      <c r="Z232" s="642"/>
      <c r="AA232" s="640"/>
      <c r="AB232" s="642"/>
      <c r="AC232" s="640"/>
      <c r="AD232" s="642"/>
      <c r="AE232" s="640"/>
      <c r="AF232" s="642"/>
      <c r="AG232" s="640"/>
      <c r="AH232" s="642"/>
      <c r="AI232" s="640"/>
      <c r="AJ232" s="642"/>
      <c r="AK232" s="640"/>
      <c r="AL232" s="642"/>
      <c r="AM232" s="640"/>
      <c r="AN232" s="642"/>
      <c r="AO232" s="640"/>
      <c r="AP232" s="642"/>
      <c r="AQ232" s="640"/>
      <c r="AR232" s="642"/>
      <c r="AS232" s="640"/>
      <c r="AT232" s="642"/>
      <c r="AU232" s="640"/>
      <c r="AV232" s="642"/>
      <c r="AW232" s="640"/>
      <c r="AX232" s="642"/>
      <c r="AY232" s="640"/>
      <c r="AZ232" s="642"/>
      <c r="BA232" s="640"/>
      <c r="BB232" s="642"/>
      <c r="BC232" s="640"/>
      <c r="BD232" s="642"/>
      <c r="BE232" s="640"/>
      <c r="BF232" s="642"/>
      <c r="BG232" s="640"/>
      <c r="BH232" s="642"/>
      <c r="BI232" s="640"/>
      <c r="BJ232" s="642"/>
      <c r="BK232" s="640"/>
      <c r="BL232" s="642"/>
      <c r="BM232" s="640"/>
      <c r="BN232" s="642"/>
      <c r="BO232" s="640"/>
      <c r="BP232" s="642"/>
      <c r="BQ232" s="643"/>
      <c r="BR232" s="644">
        <f t="shared" si="7"/>
        <v>0</v>
      </c>
      <c r="BS232" s="669">
        <f t="shared" si="8"/>
        <v>0</v>
      </c>
      <c r="BT232" s="644">
        <f t="shared" si="9"/>
        <v>0</v>
      </c>
      <c r="BU232" s="645">
        <f t="shared" si="10"/>
        <v>0</v>
      </c>
      <c r="BV232" s="338"/>
      <c r="BW232" s="338"/>
      <c r="BX232" s="338"/>
      <c r="BY232" s="338"/>
      <c r="BZ232" s="338"/>
      <c r="CA232" s="338"/>
    </row>
    <row r="233" ht="15.75" customHeight="1">
      <c r="A233" s="501"/>
      <c r="B233" s="737"/>
      <c r="C233" s="638">
        <f t="shared" ref="C233:D233" si="238">G233+I233+K233+M233+O233+Q233+S233+U233+W233+Y233+AA233+AC233+AE233+AG233+AI233+AK233+AM233+AO233+AQ233+AS233+AU233+AW233+AY233+BA233+BC233+BE233+BG233+BI233+BK233+BM233+BO233</f>
        <v>0</v>
      </c>
      <c r="D233" s="671">
        <f t="shared" si="238"/>
        <v>0</v>
      </c>
      <c r="E233" s="672">
        <f t="shared" si="5"/>
        <v>0</v>
      </c>
      <c r="F233" s="810"/>
      <c r="G233" s="640"/>
      <c r="H233" s="642"/>
      <c r="I233" s="640"/>
      <c r="J233" s="642"/>
      <c r="K233" s="640"/>
      <c r="L233" s="642"/>
      <c r="M233" s="640"/>
      <c r="N233" s="642"/>
      <c r="O233" s="640"/>
      <c r="P233" s="642"/>
      <c r="Q233" s="640"/>
      <c r="R233" s="642"/>
      <c r="S233" s="640"/>
      <c r="T233" s="642"/>
      <c r="U233" s="640"/>
      <c r="V233" s="642"/>
      <c r="W233" s="640"/>
      <c r="X233" s="642"/>
      <c r="Y233" s="640"/>
      <c r="Z233" s="642"/>
      <c r="AA233" s="640"/>
      <c r="AB233" s="642"/>
      <c r="AC233" s="640"/>
      <c r="AD233" s="642"/>
      <c r="AE233" s="640"/>
      <c r="AF233" s="642"/>
      <c r="AG233" s="640"/>
      <c r="AH233" s="642"/>
      <c r="AI233" s="640"/>
      <c r="AJ233" s="642"/>
      <c r="AK233" s="640"/>
      <c r="AL233" s="642"/>
      <c r="AM233" s="640"/>
      <c r="AN233" s="642"/>
      <c r="AO233" s="640"/>
      <c r="AP233" s="642"/>
      <c r="AQ233" s="640"/>
      <c r="AR233" s="642"/>
      <c r="AS233" s="640"/>
      <c r="AT233" s="642"/>
      <c r="AU233" s="640"/>
      <c r="AV233" s="642"/>
      <c r="AW233" s="640"/>
      <c r="AX233" s="642"/>
      <c r="AY233" s="640"/>
      <c r="AZ233" s="642"/>
      <c r="BA233" s="640"/>
      <c r="BB233" s="642"/>
      <c r="BC233" s="640"/>
      <c r="BD233" s="642"/>
      <c r="BE233" s="640"/>
      <c r="BF233" s="642"/>
      <c r="BG233" s="640"/>
      <c r="BH233" s="642"/>
      <c r="BI233" s="640"/>
      <c r="BJ233" s="642"/>
      <c r="BK233" s="640"/>
      <c r="BL233" s="642"/>
      <c r="BM233" s="640"/>
      <c r="BN233" s="642"/>
      <c r="BO233" s="640"/>
      <c r="BP233" s="642"/>
      <c r="BQ233" s="643"/>
      <c r="BR233" s="644">
        <f t="shared" si="7"/>
        <v>0</v>
      </c>
      <c r="BS233" s="669">
        <f t="shared" si="8"/>
        <v>0</v>
      </c>
      <c r="BT233" s="644">
        <f t="shared" si="9"/>
        <v>0</v>
      </c>
      <c r="BU233" s="645">
        <f t="shared" si="10"/>
        <v>0</v>
      </c>
      <c r="BV233" s="338"/>
      <c r="BW233" s="338"/>
      <c r="BX233" s="338"/>
      <c r="BY233" s="338"/>
      <c r="BZ233" s="338"/>
      <c r="CA233" s="338"/>
    </row>
    <row r="234" ht="15.75" customHeight="1">
      <c r="A234" s="501"/>
      <c r="B234" s="737"/>
      <c r="C234" s="638">
        <f t="shared" ref="C234:D234" si="239">G234+I234+K234+M234+O234+Q234+S234+U234+W234+Y234+AA234+AC234+AE234+AG234+AI234+AK234+AM234+AO234+AQ234+AS234+AU234+AW234+AY234+BA234+BC234+BE234+BG234+BI234+BK234+BM234+BO234</f>
        <v>0</v>
      </c>
      <c r="D234" s="671">
        <f t="shared" si="239"/>
        <v>0</v>
      </c>
      <c r="E234" s="672">
        <f t="shared" si="5"/>
        <v>0</v>
      </c>
      <c r="F234" s="810"/>
      <c r="G234" s="640"/>
      <c r="H234" s="642"/>
      <c r="I234" s="640"/>
      <c r="J234" s="642"/>
      <c r="K234" s="640"/>
      <c r="L234" s="642"/>
      <c r="M234" s="640"/>
      <c r="N234" s="642"/>
      <c r="O234" s="640"/>
      <c r="P234" s="642"/>
      <c r="Q234" s="640"/>
      <c r="R234" s="642"/>
      <c r="S234" s="640"/>
      <c r="T234" s="642"/>
      <c r="U234" s="640"/>
      <c r="V234" s="642"/>
      <c r="W234" s="640"/>
      <c r="X234" s="642"/>
      <c r="Y234" s="640"/>
      <c r="Z234" s="642"/>
      <c r="AA234" s="640"/>
      <c r="AB234" s="642"/>
      <c r="AC234" s="640"/>
      <c r="AD234" s="642"/>
      <c r="AE234" s="640"/>
      <c r="AF234" s="642"/>
      <c r="AG234" s="640"/>
      <c r="AH234" s="642"/>
      <c r="AI234" s="640"/>
      <c r="AJ234" s="642"/>
      <c r="AK234" s="640"/>
      <c r="AL234" s="642"/>
      <c r="AM234" s="640"/>
      <c r="AN234" s="642"/>
      <c r="AO234" s="640"/>
      <c r="AP234" s="642"/>
      <c r="AQ234" s="640"/>
      <c r="AR234" s="642"/>
      <c r="AS234" s="640"/>
      <c r="AT234" s="642"/>
      <c r="AU234" s="640"/>
      <c r="AV234" s="642"/>
      <c r="AW234" s="640"/>
      <c r="AX234" s="642"/>
      <c r="AY234" s="640"/>
      <c r="AZ234" s="642"/>
      <c r="BA234" s="640"/>
      <c r="BB234" s="642"/>
      <c r="BC234" s="640"/>
      <c r="BD234" s="642"/>
      <c r="BE234" s="640"/>
      <c r="BF234" s="642"/>
      <c r="BG234" s="640"/>
      <c r="BH234" s="642"/>
      <c r="BI234" s="640"/>
      <c r="BJ234" s="642"/>
      <c r="BK234" s="640"/>
      <c r="BL234" s="642"/>
      <c r="BM234" s="640"/>
      <c r="BN234" s="642"/>
      <c r="BO234" s="640"/>
      <c r="BP234" s="642"/>
      <c r="BQ234" s="643"/>
      <c r="BR234" s="644">
        <f t="shared" si="7"/>
        <v>0</v>
      </c>
      <c r="BS234" s="669">
        <f t="shared" si="8"/>
        <v>0</v>
      </c>
      <c r="BT234" s="644">
        <f t="shared" si="9"/>
        <v>0</v>
      </c>
      <c r="BU234" s="645">
        <f t="shared" si="10"/>
        <v>0</v>
      </c>
      <c r="BV234" s="338"/>
      <c r="BW234" s="338"/>
      <c r="BX234" s="338"/>
      <c r="BY234" s="338"/>
      <c r="BZ234" s="338"/>
      <c r="CA234" s="338"/>
    </row>
    <row r="235" ht="15.75" customHeight="1">
      <c r="A235" s="501"/>
      <c r="B235" s="737"/>
      <c r="C235" s="638">
        <f t="shared" ref="C235:D235" si="240">G235+I235+K235+M235+O235+Q235+S235+U235+W235+Y235+AA235+AC235+AE235+AG235+AI235+AK235+AM235+AO235+AQ235+AS235+AU235+AW235+AY235+BA235+BC235+BE235+BG235+BI235+BK235+BM235+BO235</f>
        <v>0</v>
      </c>
      <c r="D235" s="671">
        <f t="shared" si="240"/>
        <v>0</v>
      </c>
      <c r="E235" s="672">
        <f t="shared" si="5"/>
        <v>0</v>
      </c>
      <c r="F235" s="810"/>
      <c r="G235" s="640"/>
      <c r="H235" s="642"/>
      <c r="I235" s="640"/>
      <c r="J235" s="642"/>
      <c r="K235" s="640"/>
      <c r="L235" s="642"/>
      <c r="M235" s="640"/>
      <c r="N235" s="642"/>
      <c r="O235" s="640"/>
      <c r="P235" s="642"/>
      <c r="Q235" s="640"/>
      <c r="R235" s="642"/>
      <c r="S235" s="640"/>
      <c r="T235" s="642"/>
      <c r="U235" s="640"/>
      <c r="V235" s="642"/>
      <c r="W235" s="640"/>
      <c r="X235" s="642"/>
      <c r="Y235" s="640"/>
      <c r="Z235" s="642"/>
      <c r="AA235" s="640"/>
      <c r="AB235" s="642"/>
      <c r="AC235" s="640"/>
      <c r="AD235" s="642"/>
      <c r="AE235" s="640"/>
      <c r="AF235" s="642"/>
      <c r="AG235" s="640"/>
      <c r="AH235" s="642"/>
      <c r="AI235" s="640"/>
      <c r="AJ235" s="642"/>
      <c r="AK235" s="640"/>
      <c r="AL235" s="642"/>
      <c r="AM235" s="640"/>
      <c r="AN235" s="642"/>
      <c r="AO235" s="640"/>
      <c r="AP235" s="642"/>
      <c r="AQ235" s="640"/>
      <c r="AR235" s="642"/>
      <c r="AS235" s="640"/>
      <c r="AT235" s="642"/>
      <c r="AU235" s="640"/>
      <c r="AV235" s="642"/>
      <c r="AW235" s="640"/>
      <c r="AX235" s="642"/>
      <c r="AY235" s="640"/>
      <c r="AZ235" s="642"/>
      <c r="BA235" s="640"/>
      <c r="BB235" s="642"/>
      <c r="BC235" s="640"/>
      <c r="BD235" s="642"/>
      <c r="BE235" s="640"/>
      <c r="BF235" s="642"/>
      <c r="BG235" s="640"/>
      <c r="BH235" s="642"/>
      <c r="BI235" s="640"/>
      <c r="BJ235" s="642"/>
      <c r="BK235" s="640"/>
      <c r="BL235" s="642"/>
      <c r="BM235" s="640"/>
      <c r="BN235" s="642"/>
      <c r="BO235" s="640"/>
      <c r="BP235" s="642"/>
      <c r="BQ235" s="643"/>
      <c r="BR235" s="644">
        <f t="shared" si="7"/>
        <v>0</v>
      </c>
      <c r="BS235" s="669">
        <f t="shared" si="8"/>
        <v>0</v>
      </c>
      <c r="BT235" s="644">
        <f t="shared" si="9"/>
        <v>0</v>
      </c>
      <c r="BU235" s="645">
        <f t="shared" si="10"/>
        <v>0</v>
      </c>
      <c r="BV235" s="338"/>
      <c r="BW235" s="338"/>
      <c r="BX235" s="338"/>
      <c r="BY235" s="338"/>
      <c r="BZ235" s="338"/>
      <c r="CA235" s="338"/>
    </row>
    <row r="236" ht="15.75" customHeight="1">
      <c r="A236" s="501"/>
      <c r="B236" s="737"/>
      <c r="C236" s="638">
        <f t="shared" ref="C236:D236" si="241">G236+I236+K236+M236+O236+Q236+S236+U236+W236+Y236+AA236+AC236+AE236+AG236+AI236+AK236+AM236+AO236+AQ236+AS236+AU236+AW236+AY236+BA236+BC236+BE236+BG236+BI236+BK236+BM236+BO236</f>
        <v>0</v>
      </c>
      <c r="D236" s="671">
        <f t="shared" si="241"/>
        <v>0</v>
      </c>
      <c r="E236" s="672">
        <f t="shared" si="5"/>
        <v>0</v>
      </c>
      <c r="F236" s="810"/>
      <c r="G236" s="640"/>
      <c r="H236" s="642"/>
      <c r="I236" s="640"/>
      <c r="J236" s="642"/>
      <c r="K236" s="640"/>
      <c r="L236" s="642"/>
      <c r="M236" s="640"/>
      <c r="N236" s="642"/>
      <c r="O236" s="640"/>
      <c r="P236" s="642"/>
      <c r="Q236" s="640"/>
      <c r="R236" s="642"/>
      <c r="S236" s="640"/>
      <c r="T236" s="642"/>
      <c r="U236" s="640"/>
      <c r="V236" s="642"/>
      <c r="W236" s="640"/>
      <c r="X236" s="642"/>
      <c r="Y236" s="640"/>
      <c r="Z236" s="642"/>
      <c r="AA236" s="640"/>
      <c r="AB236" s="642"/>
      <c r="AC236" s="640"/>
      <c r="AD236" s="642"/>
      <c r="AE236" s="640"/>
      <c r="AF236" s="642"/>
      <c r="AG236" s="640"/>
      <c r="AH236" s="642"/>
      <c r="AI236" s="640"/>
      <c r="AJ236" s="642"/>
      <c r="AK236" s="640"/>
      <c r="AL236" s="642"/>
      <c r="AM236" s="640"/>
      <c r="AN236" s="642"/>
      <c r="AO236" s="640"/>
      <c r="AP236" s="642"/>
      <c r="AQ236" s="640"/>
      <c r="AR236" s="642"/>
      <c r="AS236" s="640"/>
      <c r="AT236" s="642"/>
      <c r="AU236" s="640"/>
      <c r="AV236" s="642"/>
      <c r="AW236" s="640"/>
      <c r="AX236" s="642"/>
      <c r="AY236" s="640"/>
      <c r="AZ236" s="642"/>
      <c r="BA236" s="640"/>
      <c r="BB236" s="642"/>
      <c r="BC236" s="640"/>
      <c r="BD236" s="642"/>
      <c r="BE236" s="640"/>
      <c r="BF236" s="642"/>
      <c r="BG236" s="640"/>
      <c r="BH236" s="642"/>
      <c r="BI236" s="640"/>
      <c r="BJ236" s="642"/>
      <c r="BK236" s="640"/>
      <c r="BL236" s="642"/>
      <c r="BM236" s="640"/>
      <c r="BN236" s="642"/>
      <c r="BO236" s="640"/>
      <c r="BP236" s="642"/>
      <c r="BQ236" s="643"/>
      <c r="BR236" s="644">
        <f t="shared" si="7"/>
        <v>0</v>
      </c>
      <c r="BS236" s="669">
        <f t="shared" si="8"/>
        <v>0</v>
      </c>
      <c r="BT236" s="644">
        <f t="shared" si="9"/>
        <v>0</v>
      </c>
      <c r="BU236" s="645">
        <f t="shared" si="10"/>
        <v>0</v>
      </c>
      <c r="BV236" s="338"/>
      <c r="BW236" s="338"/>
      <c r="BX236" s="338"/>
      <c r="BY236" s="338"/>
      <c r="BZ236" s="338"/>
      <c r="CA236" s="338"/>
    </row>
    <row r="237" ht="15.75" customHeight="1">
      <c r="A237" s="501"/>
      <c r="B237" s="737"/>
      <c r="C237" s="638">
        <f t="shared" ref="C237:D237" si="242">G237+I237+K237+M237+O237+Q237+S237+U237+W237+Y237+AA237+AC237+AE237+AG237+AI237+AK237+AM237+AO237+AQ237+AS237+AU237+AW237+AY237+BA237+BC237+BE237+BG237+BI237+BK237+BM237+BO237</f>
        <v>0</v>
      </c>
      <c r="D237" s="671">
        <f t="shared" si="242"/>
        <v>0</v>
      </c>
      <c r="E237" s="672">
        <f t="shared" si="5"/>
        <v>0</v>
      </c>
      <c r="F237" s="810"/>
      <c r="G237" s="640"/>
      <c r="H237" s="642"/>
      <c r="I237" s="640"/>
      <c r="J237" s="642"/>
      <c r="K237" s="640"/>
      <c r="L237" s="642"/>
      <c r="M237" s="640"/>
      <c r="N237" s="642"/>
      <c r="O237" s="640"/>
      <c r="P237" s="642"/>
      <c r="Q237" s="640"/>
      <c r="R237" s="642"/>
      <c r="S237" s="640"/>
      <c r="T237" s="642"/>
      <c r="U237" s="640"/>
      <c r="V237" s="642"/>
      <c r="W237" s="640"/>
      <c r="X237" s="642"/>
      <c r="Y237" s="640"/>
      <c r="Z237" s="642"/>
      <c r="AA237" s="640"/>
      <c r="AB237" s="642"/>
      <c r="AC237" s="640"/>
      <c r="AD237" s="642"/>
      <c r="AE237" s="640"/>
      <c r="AF237" s="642"/>
      <c r="AG237" s="640"/>
      <c r="AH237" s="642"/>
      <c r="AI237" s="640"/>
      <c r="AJ237" s="642"/>
      <c r="AK237" s="640"/>
      <c r="AL237" s="642"/>
      <c r="AM237" s="640"/>
      <c r="AN237" s="642"/>
      <c r="AO237" s="640"/>
      <c r="AP237" s="642"/>
      <c r="AQ237" s="640"/>
      <c r="AR237" s="642"/>
      <c r="AS237" s="640"/>
      <c r="AT237" s="642"/>
      <c r="AU237" s="640"/>
      <c r="AV237" s="642"/>
      <c r="AW237" s="640"/>
      <c r="AX237" s="642"/>
      <c r="AY237" s="640"/>
      <c r="AZ237" s="642"/>
      <c r="BA237" s="640"/>
      <c r="BB237" s="642"/>
      <c r="BC237" s="640"/>
      <c r="BD237" s="642"/>
      <c r="BE237" s="640"/>
      <c r="BF237" s="642"/>
      <c r="BG237" s="640"/>
      <c r="BH237" s="642"/>
      <c r="BI237" s="640"/>
      <c r="BJ237" s="642"/>
      <c r="BK237" s="640"/>
      <c r="BL237" s="642"/>
      <c r="BM237" s="640"/>
      <c r="BN237" s="642"/>
      <c r="BO237" s="640"/>
      <c r="BP237" s="642"/>
      <c r="BQ237" s="643"/>
      <c r="BR237" s="644">
        <f t="shared" si="7"/>
        <v>0</v>
      </c>
      <c r="BS237" s="669">
        <f t="shared" si="8"/>
        <v>0</v>
      </c>
      <c r="BT237" s="644">
        <f t="shared" si="9"/>
        <v>0</v>
      </c>
      <c r="BU237" s="645">
        <f t="shared" si="10"/>
        <v>0</v>
      </c>
      <c r="BV237" s="338"/>
      <c r="BW237" s="338"/>
      <c r="BX237" s="338"/>
      <c r="BY237" s="338"/>
      <c r="BZ237" s="338"/>
      <c r="CA237" s="338"/>
    </row>
    <row r="238" ht="15.75" customHeight="1">
      <c r="A238" s="501"/>
      <c r="B238" s="737"/>
      <c r="C238" s="638">
        <f t="shared" ref="C238:D238" si="243">G238+I238+K238+M238+O238+Q238+S238+U238+W238+Y238+AA238+AC238+AE238+AG238+AI238+AK238+AM238+AO238+AQ238+AS238+AU238+AW238+AY238+BA238+BC238+BE238+BG238+BI238+BK238+BM238+BO238</f>
        <v>0</v>
      </c>
      <c r="D238" s="671">
        <f t="shared" si="243"/>
        <v>0</v>
      </c>
      <c r="E238" s="672">
        <f t="shared" si="5"/>
        <v>0</v>
      </c>
      <c r="F238" s="810"/>
      <c r="G238" s="640"/>
      <c r="H238" s="642"/>
      <c r="I238" s="640"/>
      <c r="J238" s="642"/>
      <c r="K238" s="640"/>
      <c r="L238" s="642"/>
      <c r="M238" s="640"/>
      <c r="N238" s="642"/>
      <c r="O238" s="640"/>
      <c r="P238" s="642"/>
      <c r="Q238" s="640"/>
      <c r="R238" s="642"/>
      <c r="S238" s="640"/>
      <c r="T238" s="642"/>
      <c r="U238" s="640"/>
      <c r="V238" s="642"/>
      <c r="W238" s="640"/>
      <c r="X238" s="642"/>
      <c r="Y238" s="640"/>
      <c r="Z238" s="642"/>
      <c r="AA238" s="640"/>
      <c r="AB238" s="642"/>
      <c r="AC238" s="640"/>
      <c r="AD238" s="642"/>
      <c r="AE238" s="640"/>
      <c r="AF238" s="642"/>
      <c r="AG238" s="640"/>
      <c r="AH238" s="642"/>
      <c r="AI238" s="640"/>
      <c r="AJ238" s="642"/>
      <c r="AK238" s="640"/>
      <c r="AL238" s="642"/>
      <c r="AM238" s="640"/>
      <c r="AN238" s="642"/>
      <c r="AO238" s="640"/>
      <c r="AP238" s="642"/>
      <c r="AQ238" s="640"/>
      <c r="AR238" s="642"/>
      <c r="AS238" s="640"/>
      <c r="AT238" s="642"/>
      <c r="AU238" s="640"/>
      <c r="AV238" s="642"/>
      <c r="AW238" s="640"/>
      <c r="AX238" s="642"/>
      <c r="AY238" s="640"/>
      <c r="AZ238" s="642"/>
      <c r="BA238" s="640"/>
      <c r="BB238" s="642"/>
      <c r="BC238" s="640"/>
      <c r="BD238" s="642"/>
      <c r="BE238" s="640"/>
      <c r="BF238" s="642"/>
      <c r="BG238" s="640"/>
      <c r="BH238" s="642"/>
      <c r="BI238" s="640"/>
      <c r="BJ238" s="642"/>
      <c r="BK238" s="640"/>
      <c r="BL238" s="642"/>
      <c r="BM238" s="640"/>
      <c r="BN238" s="642"/>
      <c r="BO238" s="640"/>
      <c r="BP238" s="642"/>
      <c r="BQ238" s="643"/>
      <c r="BR238" s="644">
        <f t="shared" si="7"/>
        <v>0</v>
      </c>
      <c r="BS238" s="669">
        <f t="shared" si="8"/>
        <v>0</v>
      </c>
      <c r="BT238" s="644">
        <f t="shared" si="9"/>
        <v>0</v>
      </c>
      <c r="BU238" s="645">
        <f t="shared" si="10"/>
        <v>0</v>
      </c>
      <c r="BV238" s="338"/>
      <c r="BW238" s="338"/>
      <c r="BX238" s="338"/>
      <c r="BY238" s="338"/>
      <c r="BZ238" s="338"/>
      <c r="CA238" s="338"/>
    </row>
    <row r="239" ht="15.75" customHeight="1">
      <c r="A239" s="501"/>
      <c r="B239" s="737"/>
      <c r="C239" s="638">
        <f t="shared" ref="C239:D239" si="244">G239+I239+K239+M239+O239+Q239+S239+U239+W239+Y239+AA239+AC239+AE239+AG239+AI239+AK239+AM239+AO239+AQ239+AS239+AU239+AW239+AY239+BA239+BC239+BE239+BG239+BI239+BK239+BM239+BO239</f>
        <v>0</v>
      </c>
      <c r="D239" s="671">
        <f t="shared" si="244"/>
        <v>0</v>
      </c>
      <c r="E239" s="672">
        <f t="shared" si="5"/>
        <v>0</v>
      </c>
      <c r="F239" s="810"/>
      <c r="G239" s="640"/>
      <c r="H239" s="642"/>
      <c r="I239" s="640"/>
      <c r="J239" s="642"/>
      <c r="K239" s="640"/>
      <c r="L239" s="642"/>
      <c r="M239" s="640"/>
      <c r="N239" s="642"/>
      <c r="O239" s="640"/>
      <c r="P239" s="642"/>
      <c r="Q239" s="640"/>
      <c r="R239" s="642"/>
      <c r="S239" s="640"/>
      <c r="T239" s="642"/>
      <c r="U239" s="640"/>
      <c r="V239" s="642"/>
      <c r="W239" s="640"/>
      <c r="X239" s="642"/>
      <c r="Y239" s="640"/>
      <c r="Z239" s="642"/>
      <c r="AA239" s="640"/>
      <c r="AB239" s="642"/>
      <c r="AC239" s="640"/>
      <c r="AD239" s="642"/>
      <c r="AE239" s="640"/>
      <c r="AF239" s="642"/>
      <c r="AG239" s="640"/>
      <c r="AH239" s="642"/>
      <c r="AI239" s="640"/>
      <c r="AJ239" s="642"/>
      <c r="AK239" s="640"/>
      <c r="AL239" s="642"/>
      <c r="AM239" s="640"/>
      <c r="AN239" s="642"/>
      <c r="AO239" s="640"/>
      <c r="AP239" s="642"/>
      <c r="AQ239" s="640"/>
      <c r="AR239" s="642"/>
      <c r="AS239" s="640"/>
      <c r="AT239" s="642"/>
      <c r="AU239" s="640"/>
      <c r="AV239" s="642"/>
      <c r="AW239" s="640"/>
      <c r="AX239" s="642"/>
      <c r="AY239" s="640"/>
      <c r="AZ239" s="642"/>
      <c r="BA239" s="640"/>
      <c r="BB239" s="642"/>
      <c r="BC239" s="640"/>
      <c r="BD239" s="642"/>
      <c r="BE239" s="640"/>
      <c r="BF239" s="642"/>
      <c r="BG239" s="640"/>
      <c r="BH239" s="642"/>
      <c r="BI239" s="640"/>
      <c r="BJ239" s="642"/>
      <c r="BK239" s="640"/>
      <c r="BL239" s="642"/>
      <c r="BM239" s="640"/>
      <c r="BN239" s="642"/>
      <c r="BO239" s="640"/>
      <c r="BP239" s="642"/>
      <c r="BQ239" s="643"/>
      <c r="BR239" s="644">
        <f t="shared" si="7"/>
        <v>0</v>
      </c>
      <c r="BS239" s="669">
        <f t="shared" si="8"/>
        <v>0</v>
      </c>
      <c r="BT239" s="644">
        <f t="shared" si="9"/>
        <v>0</v>
      </c>
      <c r="BU239" s="645">
        <f t="shared" si="10"/>
        <v>0</v>
      </c>
      <c r="BV239" s="338"/>
      <c r="BW239" s="338"/>
      <c r="BX239" s="338"/>
      <c r="BY239" s="338"/>
      <c r="BZ239" s="338"/>
      <c r="CA239" s="338"/>
    </row>
    <row r="240" ht="15.75" customHeight="1">
      <c r="A240" s="501"/>
      <c r="B240" s="737"/>
      <c r="C240" s="638">
        <f t="shared" ref="C240:D240" si="245">G240+I240+K240+M240+O240+Q240+S240+U240+W240+Y240+AA240+AC240+AE240+AG240+AI240+AK240+AM240+AO240+AQ240+AS240+AU240+AW240+AY240+BA240+BC240+BE240+BG240+BI240+BK240+BM240+BO240</f>
        <v>0</v>
      </c>
      <c r="D240" s="671">
        <f t="shared" si="245"/>
        <v>0</v>
      </c>
      <c r="E240" s="672">
        <f t="shared" si="5"/>
        <v>0</v>
      </c>
      <c r="F240" s="810"/>
      <c r="G240" s="640"/>
      <c r="H240" s="642"/>
      <c r="I240" s="640"/>
      <c r="J240" s="642"/>
      <c r="K240" s="640"/>
      <c r="L240" s="642"/>
      <c r="M240" s="640"/>
      <c r="N240" s="642"/>
      <c r="O240" s="640"/>
      <c r="P240" s="642"/>
      <c r="Q240" s="640"/>
      <c r="R240" s="642"/>
      <c r="S240" s="640"/>
      <c r="T240" s="642"/>
      <c r="U240" s="640"/>
      <c r="V240" s="642"/>
      <c r="W240" s="640"/>
      <c r="X240" s="642"/>
      <c r="Y240" s="640"/>
      <c r="Z240" s="642"/>
      <c r="AA240" s="640"/>
      <c r="AB240" s="642"/>
      <c r="AC240" s="640"/>
      <c r="AD240" s="642"/>
      <c r="AE240" s="640"/>
      <c r="AF240" s="642"/>
      <c r="AG240" s="640"/>
      <c r="AH240" s="642"/>
      <c r="AI240" s="640"/>
      <c r="AJ240" s="642"/>
      <c r="AK240" s="640"/>
      <c r="AL240" s="642"/>
      <c r="AM240" s="640"/>
      <c r="AN240" s="642"/>
      <c r="AO240" s="640"/>
      <c r="AP240" s="642"/>
      <c r="AQ240" s="640"/>
      <c r="AR240" s="642"/>
      <c r="AS240" s="640"/>
      <c r="AT240" s="642"/>
      <c r="AU240" s="640"/>
      <c r="AV240" s="642"/>
      <c r="AW240" s="640"/>
      <c r="AX240" s="642"/>
      <c r="AY240" s="640"/>
      <c r="AZ240" s="642"/>
      <c r="BA240" s="640"/>
      <c r="BB240" s="642"/>
      <c r="BC240" s="640"/>
      <c r="BD240" s="642"/>
      <c r="BE240" s="640"/>
      <c r="BF240" s="642"/>
      <c r="BG240" s="640"/>
      <c r="BH240" s="642"/>
      <c r="BI240" s="640"/>
      <c r="BJ240" s="642"/>
      <c r="BK240" s="640"/>
      <c r="BL240" s="642"/>
      <c r="BM240" s="640"/>
      <c r="BN240" s="642"/>
      <c r="BO240" s="640"/>
      <c r="BP240" s="642"/>
      <c r="BQ240" s="643"/>
      <c r="BR240" s="644">
        <f t="shared" si="7"/>
        <v>0</v>
      </c>
      <c r="BS240" s="669">
        <f t="shared" si="8"/>
        <v>0</v>
      </c>
      <c r="BT240" s="644">
        <f t="shared" si="9"/>
        <v>0</v>
      </c>
      <c r="BU240" s="645">
        <f t="shared" si="10"/>
        <v>0</v>
      </c>
      <c r="BV240" s="338"/>
      <c r="BW240" s="338"/>
      <c r="BX240" s="338"/>
      <c r="BY240" s="338"/>
      <c r="BZ240" s="338"/>
      <c r="CA240" s="338"/>
    </row>
    <row r="241" ht="15.75" customHeight="1">
      <c r="A241" s="501"/>
      <c r="B241" s="737"/>
      <c r="C241" s="638">
        <f t="shared" ref="C241:D241" si="246">G241+I241+K241+M241+O241+Q241+S241+U241+W241+Y241+AA241+AC241+AE241+AG241+AI241+AK241+AM241+AO241+AQ241+AS241+AU241+AW241+AY241+BA241+BC241+BE241+BG241+BI241+BK241+BM241+BO241</f>
        <v>0</v>
      </c>
      <c r="D241" s="671">
        <f t="shared" si="246"/>
        <v>0</v>
      </c>
      <c r="E241" s="672">
        <f t="shared" si="5"/>
        <v>0</v>
      </c>
      <c r="F241" s="810"/>
      <c r="G241" s="640"/>
      <c r="H241" s="642"/>
      <c r="I241" s="640"/>
      <c r="J241" s="642"/>
      <c r="K241" s="640"/>
      <c r="L241" s="642"/>
      <c r="M241" s="640"/>
      <c r="N241" s="642"/>
      <c r="O241" s="640"/>
      <c r="P241" s="642"/>
      <c r="Q241" s="640"/>
      <c r="R241" s="642"/>
      <c r="S241" s="640"/>
      <c r="T241" s="642"/>
      <c r="U241" s="640"/>
      <c r="V241" s="642"/>
      <c r="W241" s="640"/>
      <c r="X241" s="642"/>
      <c r="Y241" s="640"/>
      <c r="Z241" s="642"/>
      <c r="AA241" s="640"/>
      <c r="AB241" s="642"/>
      <c r="AC241" s="640"/>
      <c r="AD241" s="642"/>
      <c r="AE241" s="640"/>
      <c r="AF241" s="642"/>
      <c r="AG241" s="640"/>
      <c r="AH241" s="642"/>
      <c r="AI241" s="640"/>
      <c r="AJ241" s="642"/>
      <c r="AK241" s="640"/>
      <c r="AL241" s="642"/>
      <c r="AM241" s="640"/>
      <c r="AN241" s="642"/>
      <c r="AO241" s="640"/>
      <c r="AP241" s="642"/>
      <c r="AQ241" s="640"/>
      <c r="AR241" s="642"/>
      <c r="AS241" s="640"/>
      <c r="AT241" s="642"/>
      <c r="AU241" s="640"/>
      <c r="AV241" s="642"/>
      <c r="AW241" s="640"/>
      <c r="AX241" s="642"/>
      <c r="AY241" s="640"/>
      <c r="AZ241" s="642"/>
      <c r="BA241" s="640"/>
      <c r="BB241" s="642"/>
      <c r="BC241" s="640"/>
      <c r="BD241" s="642"/>
      <c r="BE241" s="640"/>
      <c r="BF241" s="642"/>
      <c r="BG241" s="640"/>
      <c r="BH241" s="642"/>
      <c r="BI241" s="640"/>
      <c r="BJ241" s="642"/>
      <c r="BK241" s="640"/>
      <c r="BL241" s="642"/>
      <c r="BM241" s="640"/>
      <c r="BN241" s="642"/>
      <c r="BO241" s="640"/>
      <c r="BP241" s="642"/>
      <c r="BQ241" s="643"/>
      <c r="BR241" s="644">
        <f t="shared" si="7"/>
        <v>0</v>
      </c>
      <c r="BS241" s="669">
        <f t="shared" si="8"/>
        <v>0</v>
      </c>
      <c r="BT241" s="644">
        <f t="shared" si="9"/>
        <v>0</v>
      </c>
      <c r="BU241" s="645">
        <f t="shared" si="10"/>
        <v>0</v>
      </c>
      <c r="BV241" s="338"/>
      <c r="BW241" s="338"/>
      <c r="BX241" s="338"/>
      <c r="BY241" s="338"/>
      <c r="BZ241" s="338"/>
      <c r="CA241" s="338"/>
    </row>
    <row r="242" ht="15.75" customHeight="1">
      <c r="A242" s="501"/>
      <c r="B242" s="737"/>
      <c r="C242" s="638">
        <f t="shared" ref="C242:D242" si="247">G242+I242+K242+M242+O242+Q242+S242+U242+W242+Y242+AA242+AC242+AE242+AG242+AI242+AK242+AM242+AO242+AQ242+AS242+AU242+AW242+AY242+BA242+BC242+BE242+BG242+BI242+BK242+BM242+BO242</f>
        <v>0</v>
      </c>
      <c r="D242" s="671">
        <f t="shared" si="247"/>
        <v>0</v>
      </c>
      <c r="E242" s="672">
        <f t="shared" si="5"/>
        <v>0</v>
      </c>
      <c r="F242" s="810"/>
      <c r="G242" s="640"/>
      <c r="H242" s="642"/>
      <c r="I242" s="640"/>
      <c r="J242" s="642"/>
      <c r="K242" s="640"/>
      <c r="L242" s="642"/>
      <c r="M242" s="640"/>
      <c r="N242" s="642"/>
      <c r="O242" s="640"/>
      <c r="P242" s="642"/>
      <c r="Q242" s="640"/>
      <c r="R242" s="642"/>
      <c r="S242" s="640"/>
      <c r="T242" s="642"/>
      <c r="U242" s="640"/>
      <c r="V242" s="642"/>
      <c r="W242" s="640"/>
      <c r="X242" s="642"/>
      <c r="Y242" s="640"/>
      <c r="Z242" s="642"/>
      <c r="AA242" s="640"/>
      <c r="AB242" s="642"/>
      <c r="AC242" s="640"/>
      <c r="AD242" s="642"/>
      <c r="AE242" s="640"/>
      <c r="AF242" s="642"/>
      <c r="AG242" s="640"/>
      <c r="AH242" s="642"/>
      <c r="AI242" s="640"/>
      <c r="AJ242" s="642"/>
      <c r="AK242" s="640"/>
      <c r="AL242" s="642"/>
      <c r="AM242" s="640"/>
      <c r="AN242" s="642"/>
      <c r="AO242" s="640"/>
      <c r="AP242" s="642"/>
      <c r="AQ242" s="640"/>
      <c r="AR242" s="642"/>
      <c r="AS242" s="640"/>
      <c r="AT242" s="642"/>
      <c r="AU242" s="640"/>
      <c r="AV242" s="642"/>
      <c r="AW242" s="640"/>
      <c r="AX242" s="642"/>
      <c r="AY242" s="640"/>
      <c r="AZ242" s="642"/>
      <c r="BA242" s="640"/>
      <c r="BB242" s="642"/>
      <c r="BC242" s="640"/>
      <c r="BD242" s="642"/>
      <c r="BE242" s="640"/>
      <c r="BF242" s="642"/>
      <c r="BG242" s="640"/>
      <c r="BH242" s="642"/>
      <c r="BI242" s="640"/>
      <c r="BJ242" s="642"/>
      <c r="BK242" s="640"/>
      <c r="BL242" s="642"/>
      <c r="BM242" s="640"/>
      <c r="BN242" s="642"/>
      <c r="BO242" s="640"/>
      <c r="BP242" s="642"/>
      <c r="BQ242" s="643"/>
      <c r="BR242" s="644">
        <f t="shared" si="7"/>
        <v>0</v>
      </c>
      <c r="BS242" s="669">
        <f t="shared" si="8"/>
        <v>0</v>
      </c>
      <c r="BT242" s="644">
        <f t="shared" si="9"/>
        <v>0</v>
      </c>
      <c r="BU242" s="645">
        <f t="shared" si="10"/>
        <v>0</v>
      </c>
      <c r="BV242" s="338"/>
      <c r="BW242" s="338"/>
      <c r="BX242" s="338"/>
      <c r="BY242" s="338"/>
      <c r="BZ242" s="338"/>
      <c r="CA242" s="338"/>
    </row>
    <row r="243" ht="15.75" customHeight="1">
      <c r="A243" s="501"/>
      <c r="B243" s="737"/>
      <c r="C243" s="638">
        <f t="shared" ref="C243:D243" si="248">G243+I243+K243+M243+O243+Q243+S243+U243+W243+Y243+AA243+AC243+AE243+AG243+AI243+AK243+AM243+AO243+AQ243+AS243+AU243+AW243+AY243+BA243+BC243+BE243+BG243+BI243+BK243+BM243+BO243</f>
        <v>0</v>
      </c>
      <c r="D243" s="671">
        <f t="shared" si="248"/>
        <v>0</v>
      </c>
      <c r="E243" s="672">
        <f t="shared" si="5"/>
        <v>0</v>
      </c>
      <c r="F243" s="810"/>
      <c r="G243" s="640"/>
      <c r="H243" s="642"/>
      <c r="I243" s="640"/>
      <c r="J243" s="642"/>
      <c r="K243" s="640"/>
      <c r="L243" s="642"/>
      <c r="M243" s="640"/>
      <c r="N243" s="642"/>
      <c r="O243" s="640"/>
      <c r="P243" s="642"/>
      <c r="Q243" s="640"/>
      <c r="R243" s="642"/>
      <c r="S243" s="640"/>
      <c r="T243" s="642"/>
      <c r="U243" s="640"/>
      <c r="V243" s="642"/>
      <c r="W243" s="640"/>
      <c r="X243" s="642"/>
      <c r="Y243" s="640"/>
      <c r="Z243" s="642"/>
      <c r="AA243" s="640"/>
      <c r="AB243" s="642"/>
      <c r="AC243" s="640"/>
      <c r="AD243" s="642"/>
      <c r="AE243" s="640"/>
      <c r="AF243" s="642"/>
      <c r="AG243" s="640"/>
      <c r="AH243" s="642"/>
      <c r="AI243" s="640"/>
      <c r="AJ243" s="642"/>
      <c r="AK243" s="640"/>
      <c r="AL243" s="642"/>
      <c r="AM243" s="640"/>
      <c r="AN243" s="642"/>
      <c r="AO243" s="640"/>
      <c r="AP243" s="642"/>
      <c r="AQ243" s="640"/>
      <c r="AR243" s="642"/>
      <c r="AS243" s="640"/>
      <c r="AT243" s="642"/>
      <c r="AU243" s="640"/>
      <c r="AV243" s="642"/>
      <c r="AW243" s="640"/>
      <c r="AX243" s="642"/>
      <c r="AY243" s="640"/>
      <c r="AZ243" s="642"/>
      <c r="BA243" s="640"/>
      <c r="BB243" s="642"/>
      <c r="BC243" s="640"/>
      <c r="BD243" s="642"/>
      <c r="BE243" s="640"/>
      <c r="BF243" s="642"/>
      <c r="BG243" s="640"/>
      <c r="BH243" s="642"/>
      <c r="BI243" s="640"/>
      <c r="BJ243" s="642"/>
      <c r="BK243" s="640"/>
      <c r="BL243" s="642"/>
      <c r="BM243" s="640"/>
      <c r="BN243" s="642"/>
      <c r="BO243" s="640"/>
      <c r="BP243" s="642"/>
      <c r="BQ243" s="643"/>
      <c r="BR243" s="644">
        <f t="shared" si="7"/>
        <v>0</v>
      </c>
      <c r="BS243" s="669">
        <f t="shared" si="8"/>
        <v>0</v>
      </c>
      <c r="BT243" s="644">
        <f t="shared" si="9"/>
        <v>0</v>
      </c>
      <c r="BU243" s="645">
        <f t="shared" si="10"/>
        <v>0</v>
      </c>
      <c r="BV243" s="338"/>
      <c r="BW243" s="338"/>
      <c r="BX243" s="338"/>
      <c r="BY243" s="338"/>
      <c r="BZ243" s="338"/>
      <c r="CA243" s="338"/>
    </row>
    <row r="244" ht="15.75" customHeight="1">
      <c r="A244" s="501"/>
      <c r="B244" s="737"/>
      <c r="C244" s="638">
        <f t="shared" ref="C244:D244" si="249">G244+I244+K244+M244+O244+Q244+S244+U244+W244+Y244+AA244+AC244+AE244+AG244+AI244+AK244+AM244+AO244+AQ244+AS244+AU244+AW244+AY244+BA244+BC244+BE244+BG244+BI244+BK244+BM244+BO244</f>
        <v>0</v>
      </c>
      <c r="D244" s="671">
        <f t="shared" si="249"/>
        <v>0</v>
      </c>
      <c r="E244" s="672">
        <f t="shared" si="5"/>
        <v>0</v>
      </c>
      <c r="F244" s="810"/>
      <c r="G244" s="640"/>
      <c r="H244" s="642"/>
      <c r="I244" s="640"/>
      <c r="J244" s="642"/>
      <c r="K244" s="640"/>
      <c r="L244" s="642"/>
      <c r="M244" s="640"/>
      <c r="N244" s="642"/>
      <c r="O244" s="640"/>
      <c r="P244" s="642"/>
      <c r="Q244" s="640"/>
      <c r="R244" s="642"/>
      <c r="S244" s="640"/>
      <c r="T244" s="642"/>
      <c r="U244" s="640"/>
      <c r="V244" s="642"/>
      <c r="W244" s="640"/>
      <c r="X244" s="642"/>
      <c r="Y244" s="640"/>
      <c r="Z244" s="642"/>
      <c r="AA244" s="640"/>
      <c r="AB244" s="642"/>
      <c r="AC244" s="640"/>
      <c r="AD244" s="642"/>
      <c r="AE244" s="640"/>
      <c r="AF244" s="642"/>
      <c r="AG244" s="640"/>
      <c r="AH244" s="642"/>
      <c r="AI244" s="640"/>
      <c r="AJ244" s="642"/>
      <c r="AK244" s="640"/>
      <c r="AL244" s="642"/>
      <c r="AM244" s="640"/>
      <c r="AN244" s="642"/>
      <c r="AO244" s="640"/>
      <c r="AP244" s="642"/>
      <c r="AQ244" s="640"/>
      <c r="AR244" s="642"/>
      <c r="AS244" s="640"/>
      <c r="AT244" s="642"/>
      <c r="AU244" s="640"/>
      <c r="AV244" s="642"/>
      <c r="AW244" s="640"/>
      <c r="AX244" s="642"/>
      <c r="AY244" s="640"/>
      <c r="AZ244" s="642"/>
      <c r="BA244" s="640"/>
      <c r="BB244" s="642"/>
      <c r="BC244" s="640"/>
      <c r="BD244" s="642"/>
      <c r="BE244" s="640"/>
      <c r="BF244" s="642"/>
      <c r="BG244" s="640"/>
      <c r="BH244" s="642"/>
      <c r="BI244" s="640"/>
      <c r="BJ244" s="642"/>
      <c r="BK244" s="640"/>
      <c r="BL244" s="642"/>
      <c r="BM244" s="640"/>
      <c r="BN244" s="642"/>
      <c r="BO244" s="640"/>
      <c r="BP244" s="642"/>
      <c r="BQ244" s="643"/>
      <c r="BR244" s="644">
        <f t="shared" si="7"/>
        <v>0</v>
      </c>
      <c r="BS244" s="669">
        <f t="shared" si="8"/>
        <v>0</v>
      </c>
      <c r="BT244" s="644">
        <f t="shared" si="9"/>
        <v>0</v>
      </c>
      <c r="BU244" s="645">
        <f t="shared" si="10"/>
        <v>0</v>
      </c>
      <c r="BV244" s="338"/>
      <c r="BW244" s="338"/>
      <c r="BX244" s="338"/>
      <c r="BY244" s="338"/>
      <c r="BZ244" s="338"/>
      <c r="CA244" s="338"/>
    </row>
    <row r="245" ht="15.75" customHeight="1">
      <c r="A245" s="501"/>
      <c r="B245" s="737"/>
      <c r="C245" s="638">
        <f t="shared" ref="C245:D245" si="250">G245+I245+K245+M245+O245+Q245+S245+U245+W245+Y245+AA245+AC245+AE245+AG245+AI245+AK245+AM245+AO245+AQ245+AS245+AU245+AW245+AY245+BA245+BC245+BE245+BG245+BI245+BK245+BM245+BO245</f>
        <v>0</v>
      </c>
      <c r="D245" s="671">
        <f t="shared" si="250"/>
        <v>0</v>
      </c>
      <c r="E245" s="672">
        <f t="shared" si="5"/>
        <v>0</v>
      </c>
      <c r="F245" s="810"/>
      <c r="G245" s="640"/>
      <c r="H245" s="642"/>
      <c r="I245" s="640"/>
      <c r="J245" s="642"/>
      <c r="K245" s="640"/>
      <c r="L245" s="642"/>
      <c r="M245" s="640"/>
      <c r="N245" s="642"/>
      <c r="O245" s="640"/>
      <c r="P245" s="642"/>
      <c r="Q245" s="640"/>
      <c r="R245" s="642"/>
      <c r="S245" s="640"/>
      <c r="T245" s="642"/>
      <c r="U245" s="640"/>
      <c r="V245" s="642"/>
      <c r="W245" s="640"/>
      <c r="X245" s="642"/>
      <c r="Y245" s="640"/>
      <c r="Z245" s="642"/>
      <c r="AA245" s="640"/>
      <c r="AB245" s="642"/>
      <c r="AC245" s="640"/>
      <c r="AD245" s="642"/>
      <c r="AE245" s="640"/>
      <c r="AF245" s="642"/>
      <c r="AG245" s="640"/>
      <c r="AH245" s="642"/>
      <c r="AI245" s="640"/>
      <c r="AJ245" s="642"/>
      <c r="AK245" s="640"/>
      <c r="AL245" s="642"/>
      <c r="AM245" s="640"/>
      <c r="AN245" s="642"/>
      <c r="AO245" s="640"/>
      <c r="AP245" s="642"/>
      <c r="AQ245" s="640"/>
      <c r="AR245" s="642"/>
      <c r="AS245" s="640"/>
      <c r="AT245" s="642"/>
      <c r="AU245" s="640"/>
      <c r="AV245" s="642"/>
      <c r="AW245" s="640"/>
      <c r="AX245" s="642"/>
      <c r="AY245" s="640"/>
      <c r="AZ245" s="642"/>
      <c r="BA245" s="640"/>
      <c r="BB245" s="642"/>
      <c r="BC245" s="640"/>
      <c r="BD245" s="642"/>
      <c r="BE245" s="640"/>
      <c r="BF245" s="642"/>
      <c r="BG245" s="640"/>
      <c r="BH245" s="642"/>
      <c r="BI245" s="640"/>
      <c r="BJ245" s="642"/>
      <c r="BK245" s="640"/>
      <c r="BL245" s="642"/>
      <c r="BM245" s="640"/>
      <c r="BN245" s="642"/>
      <c r="BO245" s="640"/>
      <c r="BP245" s="642"/>
      <c r="BQ245" s="643"/>
      <c r="BR245" s="644">
        <f t="shared" si="7"/>
        <v>0</v>
      </c>
      <c r="BS245" s="669">
        <f t="shared" si="8"/>
        <v>0</v>
      </c>
      <c r="BT245" s="644">
        <f t="shared" si="9"/>
        <v>0</v>
      </c>
      <c r="BU245" s="645">
        <f t="shared" si="10"/>
        <v>0</v>
      </c>
      <c r="BV245" s="338"/>
      <c r="BW245" s="338"/>
      <c r="BX245" s="338"/>
      <c r="BY245" s="338"/>
      <c r="BZ245" s="338"/>
      <c r="CA245" s="338"/>
    </row>
    <row r="246" ht="15.75" customHeight="1">
      <c r="A246" s="501"/>
      <c r="B246" s="737"/>
      <c r="C246" s="638">
        <f t="shared" ref="C246:D246" si="251">G246+I246+K246+M246+O246+Q246+S246+U246+W246+Y246+AA246+AC246+AE246+AG246+AI246+AK246+AM246+AO246+AQ246+AS246+AU246+AW246+AY246+BA246+BC246+BE246+BG246+BI246+BK246+BM246+BO246</f>
        <v>0</v>
      </c>
      <c r="D246" s="671">
        <f t="shared" si="251"/>
        <v>0</v>
      </c>
      <c r="E246" s="672">
        <f t="shared" si="5"/>
        <v>0</v>
      </c>
      <c r="F246" s="810"/>
      <c r="G246" s="640"/>
      <c r="H246" s="642"/>
      <c r="I246" s="640"/>
      <c r="J246" s="642"/>
      <c r="K246" s="640"/>
      <c r="L246" s="642"/>
      <c r="M246" s="640"/>
      <c r="N246" s="642"/>
      <c r="O246" s="640"/>
      <c r="P246" s="642"/>
      <c r="Q246" s="640"/>
      <c r="R246" s="642"/>
      <c r="S246" s="640"/>
      <c r="T246" s="642"/>
      <c r="U246" s="640"/>
      <c r="V246" s="642"/>
      <c r="W246" s="640"/>
      <c r="X246" s="642"/>
      <c r="Y246" s="640"/>
      <c r="Z246" s="642"/>
      <c r="AA246" s="640"/>
      <c r="AB246" s="642"/>
      <c r="AC246" s="640"/>
      <c r="AD246" s="642"/>
      <c r="AE246" s="640"/>
      <c r="AF246" s="642"/>
      <c r="AG246" s="640"/>
      <c r="AH246" s="642"/>
      <c r="AI246" s="640"/>
      <c r="AJ246" s="642"/>
      <c r="AK246" s="640"/>
      <c r="AL246" s="642"/>
      <c r="AM246" s="640"/>
      <c r="AN246" s="642"/>
      <c r="AO246" s="640"/>
      <c r="AP246" s="642"/>
      <c r="AQ246" s="640"/>
      <c r="AR246" s="642"/>
      <c r="AS246" s="640"/>
      <c r="AT246" s="642"/>
      <c r="AU246" s="640"/>
      <c r="AV246" s="642"/>
      <c r="AW246" s="640"/>
      <c r="AX246" s="642"/>
      <c r="AY246" s="640"/>
      <c r="AZ246" s="642"/>
      <c r="BA246" s="640"/>
      <c r="BB246" s="642"/>
      <c r="BC246" s="640"/>
      <c r="BD246" s="642"/>
      <c r="BE246" s="640"/>
      <c r="BF246" s="642"/>
      <c r="BG246" s="640"/>
      <c r="BH246" s="642"/>
      <c r="BI246" s="640"/>
      <c r="BJ246" s="642"/>
      <c r="BK246" s="640"/>
      <c r="BL246" s="642"/>
      <c r="BM246" s="640"/>
      <c r="BN246" s="642"/>
      <c r="BO246" s="640"/>
      <c r="BP246" s="642"/>
      <c r="BQ246" s="643"/>
      <c r="BR246" s="644">
        <f t="shared" si="7"/>
        <v>0</v>
      </c>
      <c r="BS246" s="669">
        <f t="shared" si="8"/>
        <v>0</v>
      </c>
      <c r="BT246" s="644">
        <f t="shared" si="9"/>
        <v>0</v>
      </c>
      <c r="BU246" s="645">
        <f t="shared" si="10"/>
        <v>0</v>
      </c>
      <c r="BV246" s="338"/>
      <c r="BW246" s="338"/>
      <c r="BX246" s="338"/>
      <c r="BY246" s="338"/>
      <c r="BZ246" s="338"/>
      <c r="CA246" s="338"/>
    </row>
    <row r="247" ht="15.75" customHeight="1">
      <c r="A247" s="501"/>
      <c r="B247" s="737"/>
      <c r="C247" s="638">
        <f t="shared" ref="C247:D247" si="252">G247+I247+K247+M247+O247+Q247+S247+U247+W247+Y247+AA247+AC247+AE247+AG247+AI247+AK247+AM247+AO247+AQ247+AS247+AU247+AW247+AY247+BA247+BC247+BE247+BG247+BI247+BK247+BM247+BO247</f>
        <v>0</v>
      </c>
      <c r="D247" s="671">
        <f t="shared" si="252"/>
        <v>0</v>
      </c>
      <c r="E247" s="672">
        <f t="shared" si="5"/>
        <v>0</v>
      </c>
      <c r="F247" s="810"/>
      <c r="G247" s="640"/>
      <c r="H247" s="642"/>
      <c r="I247" s="640"/>
      <c r="J247" s="642"/>
      <c r="K247" s="640"/>
      <c r="L247" s="642"/>
      <c r="M247" s="640"/>
      <c r="N247" s="642"/>
      <c r="O247" s="640"/>
      <c r="P247" s="642"/>
      <c r="Q247" s="640"/>
      <c r="R247" s="642"/>
      <c r="S247" s="640"/>
      <c r="T247" s="642"/>
      <c r="U247" s="640"/>
      <c r="V247" s="642"/>
      <c r="W247" s="640"/>
      <c r="X247" s="642"/>
      <c r="Y247" s="640"/>
      <c r="Z247" s="642"/>
      <c r="AA247" s="640"/>
      <c r="AB247" s="642"/>
      <c r="AC247" s="640"/>
      <c r="AD247" s="642"/>
      <c r="AE247" s="640"/>
      <c r="AF247" s="642"/>
      <c r="AG247" s="640"/>
      <c r="AH247" s="642"/>
      <c r="AI247" s="640"/>
      <c r="AJ247" s="642"/>
      <c r="AK247" s="640"/>
      <c r="AL247" s="642"/>
      <c r="AM247" s="640"/>
      <c r="AN247" s="642"/>
      <c r="AO247" s="640"/>
      <c r="AP247" s="642"/>
      <c r="AQ247" s="640"/>
      <c r="AR247" s="642"/>
      <c r="AS247" s="640"/>
      <c r="AT247" s="642"/>
      <c r="AU247" s="640"/>
      <c r="AV247" s="642"/>
      <c r="AW247" s="640"/>
      <c r="AX247" s="642"/>
      <c r="AY247" s="640"/>
      <c r="AZ247" s="642"/>
      <c r="BA247" s="640"/>
      <c r="BB247" s="642"/>
      <c r="BC247" s="640"/>
      <c r="BD247" s="642"/>
      <c r="BE247" s="640"/>
      <c r="BF247" s="642"/>
      <c r="BG247" s="640"/>
      <c r="BH247" s="642"/>
      <c r="BI247" s="640"/>
      <c r="BJ247" s="642"/>
      <c r="BK247" s="640"/>
      <c r="BL247" s="642"/>
      <c r="BM247" s="640"/>
      <c r="BN247" s="642"/>
      <c r="BO247" s="640"/>
      <c r="BP247" s="642"/>
      <c r="BQ247" s="643"/>
      <c r="BR247" s="644">
        <f t="shared" si="7"/>
        <v>0</v>
      </c>
      <c r="BS247" s="669">
        <f t="shared" si="8"/>
        <v>0</v>
      </c>
      <c r="BT247" s="644">
        <f t="shared" si="9"/>
        <v>0</v>
      </c>
      <c r="BU247" s="645">
        <f t="shared" si="10"/>
        <v>0</v>
      </c>
      <c r="BV247" s="338"/>
      <c r="BW247" s="338"/>
      <c r="BX247" s="338"/>
      <c r="BY247" s="338"/>
      <c r="BZ247" s="338"/>
      <c r="CA247" s="338"/>
    </row>
    <row r="248" ht="15.75" customHeight="1">
      <c r="A248" s="501"/>
      <c r="B248" s="737"/>
      <c r="C248" s="638">
        <f t="shared" ref="C248:D248" si="253">G248+I248+K248+M248+O248+Q248+S248+U248+W248+Y248+AA248+AC248+AE248+AG248+AI248+AK248+AM248+AO248+AQ248+AS248+AU248+AW248+AY248+BA248+BC248+BE248+BG248+BI248+BK248+BM248+BO248</f>
        <v>0</v>
      </c>
      <c r="D248" s="671">
        <f t="shared" si="253"/>
        <v>0</v>
      </c>
      <c r="E248" s="672">
        <f t="shared" si="5"/>
        <v>0</v>
      </c>
      <c r="F248" s="810"/>
      <c r="G248" s="640"/>
      <c r="H248" s="642"/>
      <c r="I248" s="640"/>
      <c r="J248" s="642"/>
      <c r="K248" s="640"/>
      <c r="L248" s="642"/>
      <c r="M248" s="640"/>
      <c r="N248" s="642"/>
      <c r="O248" s="640"/>
      <c r="P248" s="642"/>
      <c r="Q248" s="640"/>
      <c r="R248" s="642"/>
      <c r="S248" s="640"/>
      <c r="T248" s="642"/>
      <c r="U248" s="640"/>
      <c r="V248" s="642"/>
      <c r="W248" s="640"/>
      <c r="X248" s="642"/>
      <c r="Y248" s="640"/>
      <c r="Z248" s="642"/>
      <c r="AA248" s="640"/>
      <c r="AB248" s="642"/>
      <c r="AC248" s="640"/>
      <c r="AD248" s="642"/>
      <c r="AE248" s="640"/>
      <c r="AF248" s="642"/>
      <c r="AG248" s="640"/>
      <c r="AH248" s="642"/>
      <c r="AI248" s="640"/>
      <c r="AJ248" s="642"/>
      <c r="AK248" s="640"/>
      <c r="AL248" s="642"/>
      <c r="AM248" s="640"/>
      <c r="AN248" s="642"/>
      <c r="AO248" s="640"/>
      <c r="AP248" s="642"/>
      <c r="AQ248" s="640"/>
      <c r="AR248" s="642"/>
      <c r="AS248" s="640"/>
      <c r="AT248" s="642"/>
      <c r="AU248" s="640"/>
      <c r="AV248" s="642"/>
      <c r="AW248" s="640"/>
      <c r="AX248" s="642"/>
      <c r="AY248" s="640"/>
      <c r="AZ248" s="642"/>
      <c r="BA248" s="640"/>
      <c r="BB248" s="642"/>
      <c r="BC248" s="640"/>
      <c r="BD248" s="642"/>
      <c r="BE248" s="640"/>
      <c r="BF248" s="642"/>
      <c r="BG248" s="640"/>
      <c r="BH248" s="642"/>
      <c r="BI248" s="640"/>
      <c r="BJ248" s="642"/>
      <c r="BK248" s="640"/>
      <c r="BL248" s="642"/>
      <c r="BM248" s="640"/>
      <c r="BN248" s="642"/>
      <c r="BO248" s="640"/>
      <c r="BP248" s="642"/>
      <c r="BQ248" s="643"/>
      <c r="BR248" s="644">
        <f t="shared" si="7"/>
        <v>0</v>
      </c>
      <c r="BS248" s="669">
        <f t="shared" si="8"/>
        <v>0</v>
      </c>
      <c r="BT248" s="644">
        <f t="shared" si="9"/>
        <v>0</v>
      </c>
      <c r="BU248" s="645">
        <f t="shared" si="10"/>
        <v>0</v>
      </c>
      <c r="BV248" s="338"/>
      <c r="BW248" s="338"/>
      <c r="BX248" s="338"/>
      <c r="BY248" s="338"/>
      <c r="BZ248" s="338"/>
      <c r="CA248" s="338"/>
    </row>
    <row r="249" ht="15.75" customHeight="1">
      <c r="A249" s="501"/>
      <c r="B249" s="737"/>
      <c r="C249" s="638">
        <f t="shared" ref="C249:D249" si="254">G249+I249+K249+M249+O249+Q249+S249+U249+W249+Y249+AA249+AC249+AE249+AG249+AI249+AK249+AM249+AO249+AQ249+AS249+AU249+AW249+AY249+BA249+BC249+BE249+BG249+BI249+BK249+BM249+BO249</f>
        <v>0</v>
      </c>
      <c r="D249" s="671">
        <f t="shared" si="254"/>
        <v>0</v>
      </c>
      <c r="E249" s="672">
        <f t="shared" si="5"/>
        <v>0</v>
      </c>
      <c r="F249" s="810"/>
      <c r="G249" s="640"/>
      <c r="H249" s="642"/>
      <c r="I249" s="640"/>
      <c r="J249" s="642"/>
      <c r="K249" s="640"/>
      <c r="L249" s="642"/>
      <c r="M249" s="640"/>
      <c r="N249" s="642"/>
      <c r="O249" s="640"/>
      <c r="P249" s="642"/>
      <c r="Q249" s="640"/>
      <c r="R249" s="642"/>
      <c r="S249" s="640"/>
      <c r="T249" s="642"/>
      <c r="U249" s="640"/>
      <c r="V249" s="642"/>
      <c r="W249" s="640"/>
      <c r="X249" s="642"/>
      <c r="Y249" s="640"/>
      <c r="Z249" s="642"/>
      <c r="AA249" s="640"/>
      <c r="AB249" s="642"/>
      <c r="AC249" s="640"/>
      <c r="AD249" s="642"/>
      <c r="AE249" s="640"/>
      <c r="AF249" s="642"/>
      <c r="AG249" s="640"/>
      <c r="AH249" s="642"/>
      <c r="AI249" s="640"/>
      <c r="AJ249" s="642"/>
      <c r="AK249" s="640"/>
      <c r="AL249" s="642"/>
      <c r="AM249" s="640"/>
      <c r="AN249" s="642"/>
      <c r="AO249" s="640"/>
      <c r="AP249" s="642"/>
      <c r="AQ249" s="640"/>
      <c r="AR249" s="642"/>
      <c r="AS249" s="640"/>
      <c r="AT249" s="642"/>
      <c r="AU249" s="640"/>
      <c r="AV249" s="642"/>
      <c r="AW249" s="640"/>
      <c r="AX249" s="642"/>
      <c r="AY249" s="640"/>
      <c r="AZ249" s="642"/>
      <c r="BA249" s="640"/>
      <c r="BB249" s="642"/>
      <c r="BC249" s="640"/>
      <c r="BD249" s="642"/>
      <c r="BE249" s="640"/>
      <c r="BF249" s="642"/>
      <c r="BG249" s="640"/>
      <c r="BH249" s="642"/>
      <c r="BI249" s="640"/>
      <c r="BJ249" s="642"/>
      <c r="BK249" s="640"/>
      <c r="BL249" s="642"/>
      <c r="BM249" s="640"/>
      <c r="BN249" s="642"/>
      <c r="BO249" s="640"/>
      <c r="BP249" s="642"/>
      <c r="BQ249" s="643"/>
      <c r="BR249" s="644">
        <f t="shared" si="7"/>
        <v>0</v>
      </c>
      <c r="BS249" s="669">
        <f t="shared" si="8"/>
        <v>0</v>
      </c>
      <c r="BT249" s="644">
        <f t="shared" si="9"/>
        <v>0</v>
      </c>
      <c r="BU249" s="645">
        <f t="shared" si="10"/>
        <v>0</v>
      </c>
      <c r="BV249" s="338"/>
      <c r="BW249" s="338"/>
      <c r="BX249" s="338"/>
      <c r="BY249" s="338"/>
      <c r="BZ249" s="338"/>
      <c r="CA249" s="338"/>
    </row>
    <row r="250" ht="15.75" customHeight="1">
      <c r="A250" s="501"/>
      <c r="B250" s="737"/>
      <c r="C250" s="638">
        <f t="shared" ref="C250:D250" si="255">G250+I250+K250+M250+O250+Q250+S250+U250+W250+Y250+AA250+AC250+AE250+AG250+AI250+AK250+AM250+AO250+AQ250+AS250+AU250+AW250+AY250+BA250+BC250+BE250+BG250+BI250+BK250+BM250+BO250</f>
        <v>0</v>
      </c>
      <c r="D250" s="671">
        <f t="shared" si="255"/>
        <v>0</v>
      </c>
      <c r="E250" s="672">
        <f t="shared" si="5"/>
        <v>0</v>
      </c>
      <c r="F250" s="810"/>
      <c r="G250" s="640"/>
      <c r="H250" s="642"/>
      <c r="I250" s="640"/>
      <c r="J250" s="642"/>
      <c r="K250" s="640"/>
      <c r="L250" s="642"/>
      <c r="M250" s="640"/>
      <c r="N250" s="642"/>
      <c r="O250" s="640"/>
      <c r="P250" s="642"/>
      <c r="Q250" s="640"/>
      <c r="R250" s="642"/>
      <c r="S250" s="640"/>
      <c r="T250" s="642"/>
      <c r="U250" s="640"/>
      <c r="V250" s="642"/>
      <c r="W250" s="640"/>
      <c r="X250" s="642"/>
      <c r="Y250" s="640"/>
      <c r="Z250" s="642"/>
      <c r="AA250" s="640"/>
      <c r="AB250" s="642"/>
      <c r="AC250" s="640"/>
      <c r="AD250" s="642"/>
      <c r="AE250" s="640"/>
      <c r="AF250" s="642"/>
      <c r="AG250" s="640"/>
      <c r="AH250" s="642"/>
      <c r="AI250" s="640"/>
      <c r="AJ250" s="642"/>
      <c r="AK250" s="640"/>
      <c r="AL250" s="642"/>
      <c r="AM250" s="640"/>
      <c r="AN250" s="642"/>
      <c r="AO250" s="640"/>
      <c r="AP250" s="642"/>
      <c r="AQ250" s="640"/>
      <c r="AR250" s="642"/>
      <c r="AS250" s="640"/>
      <c r="AT250" s="642"/>
      <c r="AU250" s="640"/>
      <c r="AV250" s="642"/>
      <c r="AW250" s="640"/>
      <c r="AX250" s="642"/>
      <c r="AY250" s="640"/>
      <c r="AZ250" s="642"/>
      <c r="BA250" s="640"/>
      <c r="BB250" s="642"/>
      <c r="BC250" s="640"/>
      <c r="BD250" s="642"/>
      <c r="BE250" s="640"/>
      <c r="BF250" s="642"/>
      <c r="BG250" s="640"/>
      <c r="BH250" s="642"/>
      <c r="BI250" s="640"/>
      <c r="BJ250" s="642"/>
      <c r="BK250" s="640"/>
      <c r="BL250" s="642"/>
      <c r="BM250" s="640"/>
      <c r="BN250" s="642"/>
      <c r="BO250" s="640"/>
      <c r="BP250" s="642"/>
      <c r="BQ250" s="643"/>
      <c r="BR250" s="644">
        <f t="shared" si="7"/>
        <v>0</v>
      </c>
      <c r="BS250" s="669">
        <f t="shared" si="8"/>
        <v>0</v>
      </c>
      <c r="BT250" s="644">
        <f t="shared" si="9"/>
        <v>0</v>
      </c>
      <c r="BU250" s="645">
        <f t="shared" si="10"/>
        <v>0</v>
      </c>
      <c r="BV250" s="338"/>
      <c r="BW250" s="338"/>
      <c r="BX250" s="338"/>
      <c r="BY250" s="338"/>
      <c r="BZ250" s="338"/>
      <c r="CA250" s="338"/>
    </row>
    <row r="251" ht="15.75" customHeight="1">
      <c r="A251" s="501"/>
      <c r="B251" s="737"/>
      <c r="C251" s="638">
        <f t="shared" ref="C251:D251" si="256">G251+I251+K251+M251+O251+Q251+S251+U251+W251+Y251+AA251+AC251+AE251+AG251+AI251+AK251+AM251+AO251+AQ251+AS251+AU251+AW251+AY251+BA251+BC251+BE251+BG251+BI251+BK251+BM251+BO251</f>
        <v>0</v>
      </c>
      <c r="D251" s="671">
        <f t="shared" si="256"/>
        <v>0</v>
      </c>
      <c r="E251" s="672">
        <f t="shared" si="5"/>
        <v>0</v>
      </c>
      <c r="F251" s="810"/>
      <c r="G251" s="640"/>
      <c r="H251" s="642"/>
      <c r="I251" s="640"/>
      <c r="J251" s="642"/>
      <c r="K251" s="640"/>
      <c r="L251" s="642"/>
      <c r="M251" s="640"/>
      <c r="N251" s="642"/>
      <c r="O251" s="640"/>
      <c r="P251" s="642"/>
      <c r="Q251" s="640"/>
      <c r="R251" s="642"/>
      <c r="S251" s="640"/>
      <c r="T251" s="642"/>
      <c r="U251" s="640"/>
      <c r="V251" s="642"/>
      <c r="W251" s="640"/>
      <c r="X251" s="642"/>
      <c r="Y251" s="640"/>
      <c r="Z251" s="642"/>
      <c r="AA251" s="640"/>
      <c r="AB251" s="642"/>
      <c r="AC251" s="640"/>
      <c r="AD251" s="642"/>
      <c r="AE251" s="640"/>
      <c r="AF251" s="642"/>
      <c r="AG251" s="640"/>
      <c r="AH251" s="642"/>
      <c r="AI251" s="640"/>
      <c r="AJ251" s="642"/>
      <c r="AK251" s="640"/>
      <c r="AL251" s="642"/>
      <c r="AM251" s="640"/>
      <c r="AN251" s="642"/>
      <c r="AO251" s="640"/>
      <c r="AP251" s="642"/>
      <c r="AQ251" s="640"/>
      <c r="AR251" s="642"/>
      <c r="AS251" s="640"/>
      <c r="AT251" s="642"/>
      <c r="AU251" s="640"/>
      <c r="AV251" s="642"/>
      <c r="AW251" s="640"/>
      <c r="AX251" s="642"/>
      <c r="AY251" s="640"/>
      <c r="AZ251" s="642"/>
      <c r="BA251" s="640"/>
      <c r="BB251" s="642"/>
      <c r="BC251" s="640"/>
      <c r="BD251" s="642"/>
      <c r="BE251" s="640"/>
      <c r="BF251" s="642"/>
      <c r="BG251" s="640"/>
      <c r="BH251" s="642"/>
      <c r="BI251" s="640"/>
      <c r="BJ251" s="642"/>
      <c r="BK251" s="640"/>
      <c r="BL251" s="642"/>
      <c r="BM251" s="640"/>
      <c r="BN251" s="642"/>
      <c r="BO251" s="640"/>
      <c r="BP251" s="642"/>
      <c r="BQ251" s="643"/>
      <c r="BR251" s="644">
        <f t="shared" si="7"/>
        <v>0</v>
      </c>
      <c r="BS251" s="669">
        <f t="shared" si="8"/>
        <v>0</v>
      </c>
      <c r="BT251" s="644">
        <f t="shared" si="9"/>
        <v>0</v>
      </c>
      <c r="BU251" s="645">
        <f t="shared" si="10"/>
        <v>0</v>
      </c>
      <c r="BV251" s="338"/>
      <c r="BW251" s="338"/>
      <c r="BX251" s="338"/>
      <c r="BY251" s="338"/>
      <c r="BZ251" s="338"/>
      <c r="CA251" s="338"/>
    </row>
    <row r="252" ht="15.75" customHeight="1">
      <c r="A252" s="501"/>
      <c r="B252" s="737"/>
      <c r="C252" s="638">
        <f t="shared" ref="C252:D252" si="257">G252+I252+K252+M252+O252+Q252+S252+U252+W252+Y252+AA252+AC252+AE252+AG252+AI252+AK252+AM252+AO252+AQ252+AS252+AU252+AW252+AY252+BA252+BC252+BE252+BG252+BI252+BK252+BM252+BO252</f>
        <v>0</v>
      </c>
      <c r="D252" s="671">
        <f t="shared" si="257"/>
        <v>0</v>
      </c>
      <c r="E252" s="672">
        <f t="shared" si="5"/>
        <v>0</v>
      </c>
      <c r="F252" s="810"/>
      <c r="G252" s="640"/>
      <c r="H252" s="642"/>
      <c r="I252" s="640"/>
      <c r="J252" s="642"/>
      <c r="K252" s="640"/>
      <c r="L252" s="642"/>
      <c r="M252" s="640"/>
      <c r="N252" s="642"/>
      <c r="O252" s="640"/>
      <c r="P252" s="642"/>
      <c r="Q252" s="640"/>
      <c r="R252" s="642"/>
      <c r="S252" s="640"/>
      <c r="T252" s="642"/>
      <c r="U252" s="640"/>
      <c r="V252" s="642"/>
      <c r="W252" s="640"/>
      <c r="X252" s="642"/>
      <c r="Y252" s="640"/>
      <c r="Z252" s="642"/>
      <c r="AA252" s="640"/>
      <c r="AB252" s="642"/>
      <c r="AC252" s="640"/>
      <c r="AD252" s="642"/>
      <c r="AE252" s="640"/>
      <c r="AF252" s="642"/>
      <c r="AG252" s="640"/>
      <c r="AH252" s="642"/>
      <c r="AI252" s="640"/>
      <c r="AJ252" s="642"/>
      <c r="AK252" s="640"/>
      <c r="AL252" s="642"/>
      <c r="AM252" s="640"/>
      <c r="AN252" s="642"/>
      <c r="AO252" s="640"/>
      <c r="AP252" s="642"/>
      <c r="AQ252" s="640"/>
      <c r="AR252" s="642"/>
      <c r="AS252" s="640"/>
      <c r="AT252" s="642"/>
      <c r="AU252" s="640"/>
      <c r="AV252" s="642"/>
      <c r="AW252" s="640"/>
      <c r="AX252" s="642"/>
      <c r="AY252" s="640"/>
      <c r="AZ252" s="642"/>
      <c r="BA252" s="640"/>
      <c r="BB252" s="642"/>
      <c r="BC252" s="640"/>
      <c r="BD252" s="642"/>
      <c r="BE252" s="640"/>
      <c r="BF252" s="642"/>
      <c r="BG252" s="640"/>
      <c r="BH252" s="642"/>
      <c r="BI252" s="640"/>
      <c r="BJ252" s="642"/>
      <c r="BK252" s="640"/>
      <c r="BL252" s="642"/>
      <c r="BM252" s="640"/>
      <c r="BN252" s="642"/>
      <c r="BO252" s="640"/>
      <c r="BP252" s="642"/>
      <c r="BQ252" s="643"/>
      <c r="BR252" s="644">
        <f t="shared" si="7"/>
        <v>0</v>
      </c>
      <c r="BS252" s="669">
        <f t="shared" si="8"/>
        <v>0</v>
      </c>
      <c r="BT252" s="644">
        <f t="shared" si="9"/>
        <v>0</v>
      </c>
      <c r="BU252" s="645">
        <f t="shared" si="10"/>
        <v>0</v>
      </c>
      <c r="BV252" s="338"/>
      <c r="BW252" s="338"/>
      <c r="BX252" s="338"/>
      <c r="BY252" s="338"/>
      <c r="BZ252" s="338"/>
      <c r="CA252" s="338"/>
    </row>
    <row r="253" ht="15.75" customHeight="1">
      <c r="A253" s="501"/>
      <c r="B253" s="737"/>
      <c r="C253" s="638">
        <f t="shared" ref="C253:D253" si="258">G253+I253+K253+M253+O253+Q253+S253+U253+W253+Y253+AA253+AC253+AE253+AG253+AI253+AK253+AM253+AO253+AQ253+AS253+AU253+AW253+AY253+BA253+BC253+BE253+BG253+BI253+BK253+BM253+BO253</f>
        <v>0</v>
      </c>
      <c r="D253" s="671">
        <f t="shared" si="258"/>
        <v>0</v>
      </c>
      <c r="E253" s="672">
        <f t="shared" si="5"/>
        <v>0</v>
      </c>
      <c r="F253" s="810"/>
      <c r="G253" s="640"/>
      <c r="H253" s="642"/>
      <c r="I253" s="640"/>
      <c r="J253" s="642"/>
      <c r="K253" s="640"/>
      <c r="L253" s="642"/>
      <c r="M253" s="640"/>
      <c r="N253" s="642"/>
      <c r="O253" s="640"/>
      <c r="P253" s="642"/>
      <c r="Q253" s="640"/>
      <c r="R253" s="642"/>
      <c r="S253" s="640"/>
      <c r="T253" s="642"/>
      <c r="U253" s="640"/>
      <c r="V253" s="642"/>
      <c r="W253" s="640"/>
      <c r="X253" s="642"/>
      <c r="Y253" s="640"/>
      <c r="Z253" s="642"/>
      <c r="AA253" s="640"/>
      <c r="AB253" s="642"/>
      <c r="AC253" s="640"/>
      <c r="AD253" s="642"/>
      <c r="AE253" s="640"/>
      <c r="AF253" s="642"/>
      <c r="AG253" s="640"/>
      <c r="AH253" s="642"/>
      <c r="AI253" s="640"/>
      <c r="AJ253" s="642"/>
      <c r="AK253" s="640"/>
      <c r="AL253" s="642"/>
      <c r="AM253" s="640"/>
      <c r="AN253" s="642"/>
      <c r="AO253" s="640"/>
      <c r="AP253" s="642"/>
      <c r="AQ253" s="640"/>
      <c r="AR253" s="642"/>
      <c r="AS253" s="640"/>
      <c r="AT253" s="642"/>
      <c r="AU253" s="640"/>
      <c r="AV253" s="642"/>
      <c r="AW253" s="640"/>
      <c r="AX253" s="642"/>
      <c r="AY253" s="640"/>
      <c r="AZ253" s="642"/>
      <c r="BA253" s="640"/>
      <c r="BB253" s="642"/>
      <c r="BC253" s="640"/>
      <c r="BD253" s="642"/>
      <c r="BE253" s="640"/>
      <c r="BF253" s="642"/>
      <c r="BG253" s="640"/>
      <c r="BH253" s="642"/>
      <c r="BI253" s="640"/>
      <c r="BJ253" s="642"/>
      <c r="BK253" s="640"/>
      <c r="BL253" s="642"/>
      <c r="BM253" s="640"/>
      <c r="BN253" s="642"/>
      <c r="BO253" s="640"/>
      <c r="BP253" s="642"/>
      <c r="BQ253" s="643"/>
      <c r="BR253" s="644">
        <f t="shared" si="7"/>
        <v>0</v>
      </c>
      <c r="BS253" s="669">
        <f t="shared" si="8"/>
        <v>0</v>
      </c>
      <c r="BT253" s="644">
        <f t="shared" si="9"/>
        <v>0</v>
      </c>
      <c r="BU253" s="645">
        <f t="shared" si="10"/>
        <v>0</v>
      </c>
      <c r="BV253" s="338"/>
      <c r="BW253" s="338"/>
      <c r="BX253" s="338"/>
      <c r="BY253" s="338"/>
      <c r="BZ253" s="338"/>
      <c r="CA253" s="338"/>
    </row>
    <row r="254" ht="15.75" customHeight="1">
      <c r="A254" s="501"/>
      <c r="B254" s="737"/>
      <c r="C254" s="638">
        <f t="shared" ref="C254:D254" si="259">G254+I254+K254+M254+O254+Q254+S254+U254+W254+Y254+AA254+AC254+AE254+AG254+AI254+AK254+AM254+AO254+AQ254+AS254+AU254+AW254+AY254+BA254+BC254+BE254+BG254+BI254+BK254+BM254+BO254</f>
        <v>0</v>
      </c>
      <c r="D254" s="671">
        <f t="shared" si="259"/>
        <v>0</v>
      </c>
      <c r="E254" s="672">
        <f t="shared" si="5"/>
        <v>0</v>
      </c>
      <c r="F254" s="810"/>
      <c r="G254" s="640"/>
      <c r="H254" s="642"/>
      <c r="I254" s="640"/>
      <c r="J254" s="642"/>
      <c r="K254" s="640"/>
      <c r="L254" s="642"/>
      <c r="M254" s="640"/>
      <c r="N254" s="642"/>
      <c r="O254" s="640"/>
      <c r="P254" s="642"/>
      <c r="Q254" s="640"/>
      <c r="R254" s="642"/>
      <c r="S254" s="640"/>
      <c r="T254" s="642"/>
      <c r="U254" s="640"/>
      <c r="V254" s="642"/>
      <c r="W254" s="640"/>
      <c r="X254" s="642"/>
      <c r="Y254" s="640"/>
      <c r="Z254" s="642"/>
      <c r="AA254" s="640"/>
      <c r="AB254" s="642"/>
      <c r="AC254" s="640"/>
      <c r="AD254" s="642"/>
      <c r="AE254" s="640"/>
      <c r="AF254" s="642"/>
      <c r="AG254" s="640"/>
      <c r="AH254" s="642"/>
      <c r="AI254" s="640"/>
      <c r="AJ254" s="642"/>
      <c r="AK254" s="640"/>
      <c r="AL254" s="642"/>
      <c r="AM254" s="640"/>
      <c r="AN254" s="642"/>
      <c r="AO254" s="640"/>
      <c r="AP254" s="642"/>
      <c r="AQ254" s="640"/>
      <c r="AR254" s="642"/>
      <c r="AS254" s="640"/>
      <c r="AT254" s="642"/>
      <c r="AU254" s="640"/>
      <c r="AV254" s="642"/>
      <c r="AW254" s="640"/>
      <c r="AX254" s="642"/>
      <c r="AY254" s="640"/>
      <c r="AZ254" s="642"/>
      <c r="BA254" s="640"/>
      <c r="BB254" s="642"/>
      <c r="BC254" s="640"/>
      <c r="BD254" s="642"/>
      <c r="BE254" s="640"/>
      <c r="BF254" s="642"/>
      <c r="BG254" s="640"/>
      <c r="BH254" s="642"/>
      <c r="BI254" s="640"/>
      <c r="BJ254" s="642"/>
      <c r="BK254" s="640"/>
      <c r="BL254" s="642"/>
      <c r="BM254" s="640"/>
      <c r="BN254" s="642"/>
      <c r="BO254" s="640"/>
      <c r="BP254" s="642"/>
      <c r="BQ254" s="643"/>
      <c r="BR254" s="644">
        <f t="shared" si="7"/>
        <v>0</v>
      </c>
      <c r="BS254" s="669">
        <f t="shared" si="8"/>
        <v>0</v>
      </c>
      <c r="BT254" s="644">
        <f t="shared" si="9"/>
        <v>0</v>
      </c>
      <c r="BU254" s="645">
        <f t="shared" si="10"/>
        <v>0</v>
      </c>
      <c r="BV254" s="338"/>
      <c r="BW254" s="338"/>
      <c r="BX254" s="338"/>
      <c r="BY254" s="338"/>
      <c r="BZ254" s="338"/>
      <c r="CA254" s="338"/>
    </row>
    <row r="255" ht="15.75" customHeight="1">
      <c r="A255" s="501"/>
      <c r="B255" s="737"/>
      <c r="C255" s="638">
        <f t="shared" ref="C255:D255" si="260">G255+I255+K255+M255+O255+Q255+S255+U255+W255+Y255+AA255+AC255+AE255+AG255+AI255+AK255+AM255+AO255+AQ255+AS255+AU255+AW255+AY255+BA255+BC255+BE255+BG255+BI255+BK255+BM255+BO255</f>
        <v>0</v>
      </c>
      <c r="D255" s="671">
        <f t="shared" si="260"/>
        <v>0</v>
      </c>
      <c r="E255" s="672">
        <f t="shared" si="5"/>
        <v>0</v>
      </c>
      <c r="F255" s="810"/>
      <c r="G255" s="640"/>
      <c r="H255" s="642"/>
      <c r="I255" s="640"/>
      <c r="J255" s="642"/>
      <c r="K255" s="640"/>
      <c r="L255" s="642"/>
      <c r="M255" s="640"/>
      <c r="N255" s="642"/>
      <c r="O255" s="640"/>
      <c r="P255" s="642"/>
      <c r="Q255" s="640"/>
      <c r="R255" s="642"/>
      <c r="S255" s="640"/>
      <c r="T255" s="642"/>
      <c r="U255" s="640"/>
      <c r="V255" s="642"/>
      <c r="W255" s="640"/>
      <c r="X255" s="642"/>
      <c r="Y255" s="640"/>
      <c r="Z255" s="642"/>
      <c r="AA255" s="640"/>
      <c r="AB255" s="642"/>
      <c r="AC255" s="640"/>
      <c r="AD255" s="642"/>
      <c r="AE255" s="640"/>
      <c r="AF255" s="642"/>
      <c r="AG255" s="640"/>
      <c r="AH255" s="642"/>
      <c r="AI255" s="640"/>
      <c r="AJ255" s="642"/>
      <c r="AK255" s="640"/>
      <c r="AL255" s="642"/>
      <c r="AM255" s="640"/>
      <c r="AN255" s="642"/>
      <c r="AO255" s="640"/>
      <c r="AP255" s="642"/>
      <c r="AQ255" s="640"/>
      <c r="AR255" s="642"/>
      <c r="AS255" s="640"/>
      <c r="AT255" s="642"/>
      <c r="AU255" s="640"/>
      <c r="AV255" s="642"/>
      <c r="AW255" s="640"/>
      <c r="AX255" s="642"/>
      <c r="AY255" s="640"/>
      <c r="AZ255" s="642"/>
      <c r="BA255" s="640"/>
      <c r="BB255" s="642"/>
      <c r="BC255" s="640"/>
      <c r="BD255" s="642"/>
      <c r="BE255" s="640"/>
      <c r="BF255" s="642"/>
      <c r="BG255" s="640"/>
      <c r="BH255" s="642"/>
      <c r="BI255" s="640"/>
      <c r="BJ255" s="642"/>
      <c r="BK255" s="640"/>
      <c r="BL255" s="642"/>
      <c r="BM255" s="640"/>
      <c r="BN255" s="642"/>
      <c r="BO255" s="640"/>
      <c r="BP255" s="642"/>
      <c r="BQ255" s="643"/>
      <c r="BR255" s="644">
        <f t="shared" si="7"/>
        <v>0</v>
      </c>
      <c r="BS255" s="669">
        <f t="shared" si="8"/>
        <v>0</v>
      </c>
      <c r="BT255" s="644">
        <f t="shared" si="9"/>
        <v>0</v>
      </c>
      <c r="BU255" s="645">
        <f t="shared" si="10"/>
        <v>0</v>
      </c>
      <c r="BV255" s="338"/>
      <c r="BW255" s="338"/>
      <c r="BX255" s="338"/>
      <c r="BY255" s="338"/>
      <c r="BZ255" s="338"/>
      <c r="CA255" s="338"/>
    </row>
    <row r="256" ht="15.75" customHeight="1">
      <c r="A256" s="501"/>
      <c r="B256" s="737"/>
      <c r="C256" s="638">
        <f t="shared" ref="C256:D256" si="261">G256+I256+K256+M256+O256+Q256+S256+U256+W256+Y256+AA256+AC256+AE256+AG256+AI256+AK256+AM256+AO256+AQ256+AS256+AU256+AW256+AY256+BA256+BC256+BE256+BG256+BI256+BK256+BM256+BO256</f>
        <v>0</v>
      </c>
      <c r="D256" s="671">
        <f t="shared" si="261"/>
        <v>0</v>
      </c>
      <c r="E256" s="672">
        <f t="shared" si="5"/>
        <v>0</v>
      </c>
      <c r="F256" s="810"/>
      <c r="G256" s="640"/>
      <c r="H256" s="642"/>
      <c r="I256" s="640"/>
      <c r="J256" s="642"/>
      <c r="K256" s="640"/>
      <c r="L256" s="642"/>
      <c r="M256" s="640"/>
      <c r="N256" s="642"/>
      <c r="O256" s="640"/>
      <c r="P256" s="642"/>
      <c r="Q256" s="640"/>
      <c r="R256" s="642"/>
      <c r="S256" s="640"/>
      <c r="T256" s="642"/>
      <c r="U256" s="640"/>
      <c r="V256" s="642"/>
      <c r="W256" s="640"/>
      <c r="X256" s="642"/>
      <c r="Y256" s="640"/>
      <c r="Z256" s="642"/>
      <c r="AA256" s="640"/>
      <c r="AB256" s="642"/>
      <c r="AC256" s="640"/>
      <c r="AD256" s="642"/>
      <c r="AE256" s="640"/>
      <c r="AF256" s="642"/>
      <c r="AG256" s="640"/>
      <c r="AH256" s="642"/>
      <c r="AI256" s="640"/>
      <c r="AJ256" s="642"/>
      <c r="AK256" s="640"/>
      <c r="AL256" s="642"/>
      <c r="AM256" s="640"/>
      <c r="AN256" s="642"/>
      <c r="AO256" s="640"/>
      <c r="AP256" s="642"/>
      <c r="AQ256" s="640"/>
      <c r="AR256" s="642"/>
      <c r="AS256" s="640"/>
      <c r="AT256" s="642"/>
      <c r="AU256" s="640"/>
      <c r="AV256" s="642"/>
      <c r="AW256" s="640"/>
      <c r="AX256" s="642"/>
      <c r="AY256" s="640"/>
      <c r="AZ256" s="642"/>
      <c r="BA256" s="640"/>
      <c r="BB256" s="642"/>
      <c r="BC256" s="640"/>
      <c r="BD256" s="642"/>
      <c r="BE256" s="640"/>
      <c r="BF256" s="642"/>
      <c r="BG256" s="640"/>
      <c r="BH256" s="642"/>
      <c r="BI256" s="640"/>
      <c r="BJ256" s="642"/>
      <c r="BK256" s="640"/>
      <c r="BL256" s="642"/>
      <c r="BM256" s="640"/>
      <c r="BN256" s="642"/>
      <c r="BO256" s="640"/>
      <c r="BP256" s="642"/>
      <c r="BQ256" s="643"/>
      <c r="BR256" s="644">
        <f t="shared" si="7"/>
        <v>0</v>
      </c>
      <c r="BS256" s="669">
        <f t="shared" si="8"/>
        <v>0</v>
      </c>
      <c r="BT256" s="644">
        <f t="shared" si="9"/>
        <v>0</v>
      </c>
      <c r="BU256" s="645">
        <f t="shared" si="10"/>
        <v>0</v>
      </c>
      <c r="BV256" s="338"/>
      <c r="BW256" s="338"/>
      <c r="BX256" s="338"/>
      <c r="BY256" s="338"/>
      <c r="BZ256" s="338"/>
      <c r="CA256" s="338"/>
    </row>
    <row r="257" ht="15.75" customHeight="1">
      <c r="A257" s="501"/>
      <c r="B257" s="737"/>
      <c r="C257" s="638">
        <f t="shared" ref="C257:D257" si="262">G257+I257+K257+M257+O257+Q257+S257+U257+W257+Y257+AA257+AC257+AE257+AG257+AI257+AK257+AM257+AO257+AQ257+AS257+AU257+AW257+AY257+BA257+BC257+BE257+BG257+BI257+BK257+BM257+BO257</f>
        <v>0</v>
      </c>
      <c r="D257" s="671">
        <f t="shared" si="262"/>
        <v>0</v>
      </c>
      <c r="E257" s="672">
        <f t="shared" si="5"/>
        <v>0</v>
      </c>
      <c r="F257" s="810"/>
      <c r="G257" s="640"/>
      <c r="H257" s="642"/>
      <c r="I257" s="640"/>
      <c r="J257" s="642"/>
      <c r="K257" s="640"/>
      <c r="L257" s="642"/>
      <c r="M257" s="640"/>
      <c r="N257" s="642"/>
      <c r="O257" s="640"/>
      <c r="P257" s="642"/>
      <c r="Q257" s="640"/>
      <c r="R257" s="642"/>
      <c r="S257" s="640"/>
      <c r="T257" s="642"/>
      <c r="U257" s="640"/>
      <c r="V257" s="642"/>
      <c r="W257" s="640"/>
      <c r="X257" s="642"/>
      <c r="Y257" s="640"/>
      <c r="Z257" s="642"/>
      <c r="AA257" s="640"/>
      <c r="AB257" s="642"/>
      <c r="AC257" s="640"/>
      <c r="AD257" s="642"/>
      <c r="AE257" s="640"/>
      <c r="AF257" s="642"/>
      <c r="AG257" s="640"/>
      <c r="AH257" s="642"/>
      <c r="AI257" s="640"/>
      <c r="AJ257" s="642"/>
      <c r="AK257" s="640"/>
      <c r="AL257" s="642"/>
      <c r="AM257" s="640"/>
      <c r="AN257" s="642"/>
      <c r="AO257" s="640"/>
      <c r="AP257" s="642"/>
      <c r="AQ257" s="640"/>
      <c r="AR257" s="642"/>
      <c r="AS257" s="640"/>
      <c r="AT257" s="642"/>
      <c r="AU257" s="640"/>
      <c r="AV257" s="642"/>
      <c r="AW257" s="640"/>
      <c r="AX257" s="642"/>
      <c r="AY257" s="640"/>
      <c r="AZ257" s="642"/>
      <c r="BA257" s="640"/>
      <c r="BB257" s="642"/>
      <c r="BC257" s="640"/>
      <c r="BD257" s="642"/>
      <c r="BE257" s="640"/>
      <c r="BF257" s="642"/>
      <c r="BG257" s="640"/>
      <c r="BH257" s="642"/>
      <c r="BI257" s="640"/>
      <c r="BJ257" s="642"/>
      <c r="BK257" s="640"/>
      <c r="BL257" s="642"/>
      <c r="BM257" s="640"/>
      <c r="BN257" s="642"/>
      <c r="BO257" s="640"/>
      <c r="BP257" s="642"/>
      <c r="BQ257" s="643"/>
      <c r="BR257" s="644">
        <f t="shared" si="7"/>
        <v>0</v>
      </c>
      <c r="BS257" s="669">
        <f t="shared" si="8"/>
        <v>0</v>
      </c>
      <c r="BT257" s="644">
        <f t="shared" si="9"/>
        <v>0</v>
      </c>
      <c r="BU257" s="645">
        <f t="shared" si="10"/>
        <v>0</v>
      </c>
      <c r="BV257" s="338"/>
      <c r="BW257" s="338"/>
      <c r="BX257" s="338"/>
      <c r="BY257" s="338"/>
      <c r="BZ257" s="338"/>
      <c r="CA257" s="338"/>
    </row>
    <row r="258" ht="15.75" customHeight="1">
      <c r="A258" s="501"/>
      <c r="B258" s="737"/>
      <c r="C258" s="638">
        <f t="shared" ref="C258:D258" si="263">G258+I258+K258+M258+O258+Q258+S258+U258+W258+Y258+AA258+AC258+AE258+AG258+AI258+AK258+AM258+AO258+AQ258+AS258+AU258+AW258+AY258+BA258+BC258+BE258+BG258+BI258+BK258+BM258+BO258</f>
        <v>0</v>
      </c>
      <c r="D258" s="671">
        <f t="shared" si="263"/>
        <v>0</v>
      </c>
      <c r="E258" s="672">
        <f t="shared" si="5"/>
        <v>0</v>
      </c>
      <c r="F258" s="810"/>
      <c r="G258" s="640"/>
      <c r="H258" s="642"/>
      <c r="I258" s="640"/>
      <c r="J258" s="642"/>
      <c r="K258" s="640"/>
      <c r="L258" s="642"/>
      <c r="M258" s="640"/>
      <c r="N258" s="642"/>
      <c r="O258" s="640"/>
      <c r="P258" s="642"/>
      <c r="Q258" s="640"/>
      <c r="R258" s="642"/>
      <c r="S258" s="640"/>
      <c r="T258" s="642"/>
      <c r="U258" s="640"/>
      <c r="V258" s="642"/>
      <c r="W258" s="640"/>
      <c r="X258" s="642"/>
      <c r="Y258" s="640"/>
      <c r="Z258" s="642"/>
      <c r="AA258" s="640"/>
      <c r="AB258" s="642"/>
      <c r="AC258" s="640"/>
      <c r="AD258" s="642"/>
      <c r="AE258" s="640"/>
      <c r="AF258" s="642"/>
      <c r="AG258" s="640"/>
      <c r="AH258" s="642"/>
      <c r="AI258" s="640"/>
      <c r="AJ258" s="642"/>
      <c r="AK258" s="640"/>
      <c r="AL258" s="642"/>
      <c r="AM258" s="640"/>
      <c r="AN258" s="642"/>
      <c r="AO258" s="640"/>
      <c r="AP258" s="642"/>
      <c r="AQ258" s="640"/>
      <c r="AR258" s="642"/>
      <c r="AS258" s="640"/>
      <c r="AT258" s="642"/>
      <c r="AU258" s="640"/>
      <c r="AV258" s="642"/>
      <c r="AW258" s="640"/>
      <c r="AX258" s="642"/>
      <c r="AY258" s="640"/>
      <c r="AZ258" s="642"/>
      <c r="BA258" s="640"/>
      <c r="BB258" s="642"/>
      <c r="BC258" s="640"/>
      <c r="BD258" s="642"/>
      <c r="BE258" s="640"/>
      <c r="BF258" s="642"/>
      <c r="BG258" s="640"/>
      <c r="BH258" s="642"/>
      <c r="BI258" s="640"/>
      <c r="BJ258" s="642"/>
      <c r="BK258" s="640"/>
      <c r="BL258" s="642"/>
      <c r="BM258" s="640"/>
      <c r="BN258" s="642"/>
      <c r="BO258" s="640"/>
      <c r="BP258" s="642"/>
      <c r="BQ258" s="643"/>
      <c r="BR258" s="644">
        <f t="shared" si="7"/>
        <v>0</v>
      </c>
      <c r="BS258" s="669">
        <f t="shared" si="8"/>
        <v>0</v>
      </c>
      <c r="BT258" s="644">
        <f t="shared" si="9"/>
        <v>0</v>
      </c>
      <c r="BU258" s="645">
        <f t="shared" si="10"/>
        <v>0</v>
      </c>
      <c r="BV258" s="338"/>
      <c r="BW258" s="338"/>
      <c r="BX258" s="338"/>
      <c r="BY258" s="338"/>
      <c r="BZ258" s="338"/>
      <c r="CA258" s="338"/>
    </row>
    <row r="259" ht="15.75" customHeight="1">
      <c r="A259" s="501"/>
      <c r="B259" s="737"/>
      <c r="C259" s="638">
        <f t="shared" ref="C259:D259" si="264">G259+I259+K259+M259+O259+Q259+S259+U259+W259+Y259+AA259+AC259+AE259+AG259+AI259+AK259+AM259+AO259+AQ259+AS259+AU259+AW259+AY259+BA259+BC259+BE259+BG259+BI259+BK259+BM259+BO259</f>
        <v>0</v>
      </c>
      <c r="D259" s="671">
        <f t="shared" si="264"/>
        <v>0</v>
      </c>
      <c r="E259" s="672">
        <f t="shared" si="5"/>
        <v>0</v>
      </c>
      <c r="F259" s="810"/>
      <c r="G259" s="640"/>
      <c r="H259" s="642"/>
      <c r="I259" s="640"/>
      <c r="J259" s="642"/>
      <c r="K259" s="640"/>
      <c r="L259" s="642"/>
      <c r="M259" s="640"/>
      <c r="N259" s="642"/>
      <c r="O259" s="640"/>
      <c r="P259" s="642"/>
      <c r="Q259" s="640"/>
      <c r="R259" s="642"/>
      <c r="S259" s="640"/>
      <c r="T259" s="642"/>
      <c r="U259" s="640"/>
      <c r="V259" s="642"/>
      <c r="W259" s="640"/>
      <c r="X259" s="642"/>
      <c r="Y259" s="640"/>
      <c r="Z259" s="642"/>
      <c r="AA259" s="640"/>
      <c r="AB259" s="642"/>
      <c r="AC259" s="640"/>
      <c r="AD259" s="642"/>
      <c r="AE259" s="640"/>
      <c r="AF259" s="642"/>
      <c r="AG259" s="640"/>
      <c r="AH259" s="642"/>
      <c r="AI259" s="640"/>
      <c r="AJ259" s="642"/>
      <c r="AK259" s="640"/>
      <c r="AL259" s="642"/>
      <c r="AM259" s="640"/>
      <c r="AN259" s="642"/>
      <c r="AO259" s="640"/>
      <c r="AP259" s="642"/>
      <c r="AQ259" s="640"/>
      <c r="AR259" s="642"/>
      <c r="AS259" s="640"/>
      <c r="AT259" s="642"/>
      <c r="AU259" s="640"/>
      <c r="AV259" s="642"/>
      <c r="AW259" s="640"/>
      <c r="AX259" s="642"/>
      <c r="AY259" s="640"/>
      <c r="AZ259" s="642"/>
      <c r="BA259" s="640"/>
      <c r="BB259" s="642"/>
      <c r="BC259" s="640"/>
      <c r="BD259" s="642"/>
      <c r="BE259" s="640"/>
      <c r="BF259" s="642"/>
      <c r="BG259" s="640"/>
      <c r="BH259" s="642"/>
      <c r="BI259" s="640"/>
      <c r="BJ259" s="642"/>
      <c r="BK259" s="640"/>
      <c r="BL259" s="642"/>
      <c r="BM259" s="640"/>
      <c r="BN259" s="642"/>
      <c r="BO259" s="640"/>
      <c r="BP259" s="642"/>
      <c r="BQ259" s="643"/>
      <c r="BR259" s="644">
        <f t="shared" si="7"/>
        <v>0</v>
      </c>
      <c r="BS259" s="669">
        <f t="shared" si="8"/>
        <v>0</v>
      </c>
      <c r="BT259" s="644">
        <f t="shared" si="9"/>
        <v>0</v>
      </c>
      <c r="BU259" s="645">
        <f t="shared" si="10"/>
        <v>0</v>
      </c>
      <c r="BV259" s="338"/>
      <c r="BW259" s="338"/>
      <c r="BX259" s="338"/>
      <c r="BY259" s="338"/>
      <c r="BZ259" s="338"/>
      <c r="CA259" s="338"/>
    </row>
    <row r="260" ht="15.75" customHeight="1">
      <c r="A260" s="501"/>
      <c r="B260" s="737"/>
      <c r="C260" s="638">
        <f t="shared" ref="C260:D260" si="265">G260+I260+K260+M260+O260+Q260+S260+U260+W260+Y260+AA260+AC260+AE260+AG260+AI260+AK260+AM260+AO260+AQ260+AS260+AU260+AW260+AY260+BA260+BC260+BE260+BG260+BI260+BK260+BM260+BO260</f>
        <v>0</v>
      </c>
      <c r="D260" s="671">
        <f t="shared" si="265"/>
        <v>0</v>
      </c>
      <c r="E260" s="672">
        <f t="shared" si="5"/>
        <v>0</v>
      </c>
      <c r="F260" s="810"/>
      <c r="G260" s="640"/>
      <c r="H260" s="642"/>
      <c r="I260" s="640"/>
      <c r="J260" s="642"/>
      <c r="K260" s="640"/>
      <c r="L260" s="642"/>
      <c r="M260" s="640"/>
      <c r="N260" s="642"/>
      <c r="O260" s="640"/>
      <c r="P260" s="642"/>
      <c r="Q260" s="640"/>
      <c r="R260" s="642"/>
      <c r="S260" s="640"/>
      <c r="T260" s="642"/>
      <c r="U260" s="640"/>
      <c r="V260" s="642"/>
      <c r="W260" s="640"/>
      <c r="X260" s="642"/>
      <c r="Y260" s="640"/>
      <c r="Z260" s="642"/>
      <c r="AA260" s="640"/>
      <c r="AB260" s="642"/>
      <c r="AC260" s="640"/>
      <c r="AD260" s="642"/>
      <c r="AE260" s="640"/>
      <c r="AF260" s="642"/>
      <c r="AG260" s="640"/>
      <c r="AH260" s="642"/>
      <c r="AI260" s="640"/>
      <c r="AJ260" s="642"/>
      <c r="AK260" s="640"/>
      <c r="AL260" s="642"/>
      <c r="AM260" s="640"/>
      <c r="AN260" s="642"/>
      <c r="AO260" s="640"/>
      <c r="AP260" s="642"/>
      <c r="AQ260" s="640"/>
      <c r="AR260" s="642"/>
      <c r="AS260" s="640"/>
      <c r="AT260" s="642"/>
      <c r="AU260" s="640"/>
      <c r="AV260" s="642"/>
      <c r="AW260" s="640"/>
      <c r="AX260" s="642"/>
      <c r="AY260" s="640"/>
      <c r="AZ260" s="642"/>
      <c r="BA260" s="640"/>
      <c r="BB260" s="642"/>
      <c r="BC260" s="640"/>
      <c r="BD260" s="642"/>
      <c r="BE260" s="640"/>
      <c r="BF260" s="642"/>
      <c r="BG260" s="640"/>
      <c r="BH260" s="642"/>
      <c r="BI260" s="640"/>
      <c r="BJ260" s="642"/>
      <c r="BK260" s="640"/>
      <c r="BL260" s="642"/>
      <c r="BM260" s="640"/>
      <c r="BN260" s="642"/>
      <c r="BO260" s="640"/>
      <c r="BP260" s="642"/>
      <c r="BQ260" s="643"/>
      <c r="BR260" s="644">
        <f t="shared" si="7"/>
        <v>0</v>
      </c>
      <c r="BS260" s="669">
        <f t="shared" si="8"/>
        <v>0</v>
      </c>
      <c r="BT260" s="644">
        <f t="shared" si="9"/>
        <v>0</v>
      </c>
      <c r="BU260" s="645">
        <f t="shared" si="10"/>
        <v>0</v>
      </c>
      <c r="BV260" s="338"/>
      <c r="BW260" s="338"/>
      <c r="BX260" s="338"/>
      <c r="BY260" s="338"/>
      <c r="BZ260" s="338"/>
      <c r="CA260" s="338"/>
    </row>
    <row r="261" ht="15.75" customHeight="1">
      <c r="A261" s="501"/>
      <c r="B261" s="737"/>
      <c r="C261" s="638">
        <f t="shared" ref="C261:D261" si="266">G261+I261+K261+M261+O261+Q261+S261+U261+W261+Y261+AA261+AC261+AE261+AG261+AI261+AK261+AM261+AO261+AQ261+AS261+AU261+AW261+AY261+BA261+BC261+BE261+BG261+BI261+BK261+BM261+BO261</f>
        <v>0</v>
      </c>
      <c r="D261" s="671">
        <f t="shared" si="266"/>
        <v>0</v>
      </c>
      <c r="E261" s="672">
        <f t="shared" si="5"/>
        <v>0</v>
      </c>
      <c r="F261" s="810"/>
      <c r="G261" s="640"/>
      <c r="H261" s="642"/>
      <c r="I261" s="640"/>
      <c r="J261" s="642"/>
      <c r="K261" s="640"/>
      <c r="L261" s="642"/>
      <c r="M261" s="640"/>
      <c r="N261" s="642"/>
      <c r="O261" s="640"/>
      <c r="P261" s="642"/>
      <c r="Q261" s="640"/>
      <c r="R261" s="642"/>
      <c r="S261" s="640"/>
      <c r="T261" s="642"/>
      <c r="U261" s="640"/>
      <c r="V261" s="642"/>
      <c r="W261" s="640"/>
      <c r="X261" s="642"/>
      <c r="Y261" s="640"/>
      <c r="Z261" s="642"/>
      <c r="AA261" s="640"/>
      <c r="AB261" s="642"/>
      <c r="AC261" s="640"/>
      <c r="AD261" s="642"/>
      <c r="AE261" s="640"/>
      <c r="AF261" s="642"/>
      <c r="AG261" s="640"/>
      <c r="AH261" s="642"/>
      <c r="AI261" s="640"/>
      <c r="AJ261" s="642"/>
      <c r="AK261" s="640"/>
      <c r="AL261" s="642"/>
      <c r="AM261" s="640"/>
      <c r="AN261" s="642"/>
      <c r="AO261" s="640"/>
      <c r="AP261" s="642"/>
      <c r="AQ261" s="640"/>
      <c r="AR261" s="642"/>
      <c r="AS261" s="640"/>
      <c r="AT261" s="642"/>
      <c r="AU261" s="640"/>
      <c r="AV261" s="642"/>
      <c r="AW261" s="640"/>
      <c r="AX261" s="642"/>
      <c r="AY261" s="640"/>
      <c r="AZ261" s="642"/>
      <c r="BA261" s="640"/>
      <c r="BB261" s="642"/>
      <c r="BC261" s="640"/>
      <c r="BD261" s="642"/>
      <c r="BE261" s="640"/>
      <c r="BF261" s="642"/>
      <c r="BG261" s="640"/>
      <c r="BH261" s="642"/>
      <c r="BI261" s="640"/>
      <c r="BJ261" s="642"/>
      <c r="BK261" s="640"/>
      <c r="BL261" s="642"/>
      <c r="BM261" s="640"/>
      <c r="BN261" s="642"/>
      <c r="BO261" s="640"/>
      <c r="BP261" s="642"/>
      <c r="BQ261" s="643"/>
      <c r="BR261" s="644">
        <f t="shared" si="7"/>
        <v>0</v>
      </c>
      <c r="BS261" s="669">
        <f t="shared" si="8"/>
        <v>0</v>
      </c>
      <c r="BT261" s="644">
        <f t="shared" si="9"/>
        <v>0</v>
      </c>
      <c r="BU261" s="645">
        <f t="shared" si="10"/>
        <v>0</v>
      </c>
      <c r="BV261" s="338"/>
      <c r="BW261" s="338"/>
      <c r="BX261" s="338"/>
      <c r="BY261" s="338"/>
      <c r="BZ261" s="338"/>
      <c r="CA261" s="338"/>
    </row>
    <row r="262" ht="15.75" customHeight="1">
      <c r="A262" s="501"/>
      <c r="B262" s="737"/>
      <c r="C262" s="638">
        <f t="shared" ref="C262:D262" si="267">G262+I262+K262+M262+O262+Q262+S262+U262+W262+Y262+AA262+AC262+AE262+AG262+AI262+AK262+AM262+AO262+AQ262+AS262+AU262+AW262+AY262+BA262+BC262+BE262+BG262+BI262+BK262+BM262+BO262</f>
        <v>0</v>
      </c>
      <c r="D262" s="671">
        <f t="shared" si="267"/>
        <v>0</v>
      </c>
      <c r="E262" s="672">
        <f t="shared" si="5"/>
        <v>0</v>
      </c>
      <c r="F262" s="810"/>
      <c r="G262" s="640"/>
      <c r="H262" s="642"/>
      <c r="I262" s="640"/>
      <c r="J262" s="642"/>
      <c r="K262" s="640"/>
      <c r="L262" s="642"/>
      <c r="M262" s="640"/>
      <c r="N262" s="642"/>
      <c r="O262" s="640"/>
      <c r="P262" s="642"/>
      <c r="Q262" s="640"/>
      <c r="R262" s="642"/>
      <c r="S262" s="640"/>
      <c r="T262" s="642"/>
      <c r="U262" s="640"/>
      <c r="V262" s="642"/>
      <c r="W262" s="640"/>
      <c r="X262" s="642"/>
      <c r="Y262" s="640"/>
      <c r="Z262" s="642"/>
      <c r="AA262" s="640"/>
      <c r="AB262" s="642"/>
      <c r="AC262" s="640"/>
      <c r="AD262" s="642"/>
      <c r="AE262" s="640"/>
      <c r="AF262" s="642"/>
      <c r="AG262" s="640"/>
      <c r="AH262" s="642"/>
      <c r="AI262" s="640"/>
      <c r="AJ262" s="642"/>
      <c r="AK262" s="640"/>
      <c r="AL262" s="642"/>
      <c r="AM262" s="640"/>
      <c r="AN262" s="642"/>
      <c r="AO262" s="640"/>
      <c r="AP262" s="642"/>
      <c r="AQ262" s="640"/>
      <c r="AR262" s="642"/>
      <c r="AS262" s="640"/>
      <c r="AT262" s="642"/>
      <c r="AU262" s="640"/>
      <c r="AV262" s="642"/>
      <c r="AW262" s="640"/>
      <c r="AX262" s="642"/>
      <c r="AY262" s="640"/>
      <c r="AZ262" s="642"/>
      <c r="BA262" s="640"/>
      <c r="BB262" s="642"/>
      <c r="BC262" s="640"/>
      <c r="BD262" s="642"/>
      <c r="BE262" s="640"/>
      <c r="BF262" s="642"/>
      <c r="BG262" s="640"/>
      <c r="BH262" s="642"/>
      <c r="BI262" s="640"/>
      <c r="BJ262" s="642"/>
      <c r="BK262" s="640"/>
      <c r="BL262" s="642"/>
      <c r="BM262" s="640"/>
      <c r="BN262" s="642"/>
      <c r="BO262" s="640"/>
      <c r="BP262" s="642"/>
      <c r="BQ262" s="643"/>
      <c r="BR262" s="644">
        <f t="shared" si="7"/>
        <v>0</v>
      </c>
      <c r="BS262" s="669">
        <f t="shared" si="8"/>
        <v>0</v>
      </c>
      <c r="BT262" s="644">
        <f t="shared" si="9"/>
        <v>0</v>
      </c>
      <c r="BU262" s="645">
        <f t="shared" si="10"/>
        <v>0</v>
      </c>
      <c r="BV262" s="338"/>
      <c r="BW262" s="338"/>
      <c r="BX262" s="338"/>
      <c r="BY262" s="338"/>
      <c r="BZ262" s="338"/>
      <c r="CA262" s="338"/>
    </row>
    <row r="263" ht="15.75" customHeight="1">
      <c r="A263" s="501"/>
      <c r="B263" s="737"/>
      <c r="C263" s="638">
        <f t="shared" ref="C263:D263" si="268">G263+I263+K263+M263+O263+Q263+S263+U263+W263+Y263+AA263+AC263+AE263+AG263+AI263+AK263+AM263+AO263+AQ263+AS263+AU263+AW263+AY263+BA263+BC263+BE263+BG263+BI263+BK263+BM263+BO263</f>
        <v>0</v>
      </c>
      <c r="D263" s="671">
        <f t="shared" si="268"/>
        <v>0</v>
      </c>
      <c r="E263" s="672">
        <f t="shared" si="5"/>
        <v>0</v>
      </c>
      <c r="F263" s="810"/>
      <c r="G263" s="640"/>
      <c r="H263" s="642"/>
      <c r="I263" s="640"/>
      <c r="J263" s="642"/>
      <c r="K263" s="640"/>
      <c r="L263" s="642"/>
      <c r="M263" s="640"/>
      <c r="N263" s="642"/>
      <c r="O263" s="640"/>
      <c r="P263" s="642"/>
      <c r="Q263" s="640"/>
      <c r="R263" s="642"/>
      <c r="S263" s="640"/>
      <c r="T263" s="642"/>
      <c r="U263" s="640"/>
      <c r="V263" s="642"/>
      <c r="W263" s="640"/>
      <c r="X263" s="642"/>
      <c r="Y263" s="640"/>
      <c r="Z263" s="642"/>
      <c r="AA263" s="640"/>
      <c r="AB263" s="642"/>
      <c r="AC263" s="640"/>
      <c r="AD263" s="642"/>
      <c r="AE263" s="640"/>
      <c r="AF263" s="642"/>
      <c r="AG263" s="640"/>
      <c r="AH263" s="642"/>
      <c r="AI263" s="640"/>
      <c r="AJ263" s="642"/>
      <c r="AK263" s="640"/>
      <c r="AL263" s="642"/>
      <c r="AM263" s="640"/>
      <c r="AN263" s="642"/>
      <c r="AO263" s="640"/>
      <c r="AP263" s="642"/>
      <c r="AQ263" s="640"/>
      <c r="AR263" s="642"/>
      <c r="AS263" s="640"/>
      <c r="AT263" s="642"/>
      <c r="AU263" s="640"/>
      <c r="AV263" s="642"/>
      <c r="AW263" s="640"/>
      <c r="AX263" s="642"/>
      <c r="AY263" s="640"/>
      <c r="AZ263" s="642"/>
      <c r="BA263" s="640"/>
      <c r="BB263" s="642"/>
      <c r="BC263" s="640"/>
      <c r="BD263" s="642"/>
      <c r="BE263" s="640"/>
      <c r="BF263" s="642"/>
      <c r="BG263" s="640"/>
      <c r="BH263" s="642"/>
      <c r="BI263" s="640"/>
      <c r="BJ263" s="642"/>
      <c r="BK263" s="640"/>
      <c r="BL263" s="642"/>
      <c r="BM263" s="640"/>
      <c r="BN263" s="642"/>
      <c r="BO263" s="640"/>
      <c r="BP263" s="642"/>
      <c r="BQ263" s="643"/>
      <c r="BR263" s="644">
        <f t="shared" si="7"/>
        <v>0</v>
      </c>
      <c r="BS263" s="669">
        <f t="shared" si="8"/>
        <v>0</v>
      </c>
      <c r="BT263" s="644">
        <f t="shared" si="9"/>
        <v>0</v>
      </c>
      <c r="BU263" s="645">
        <f t="shared" si="10"/>
        <v>0</v>
      </c>
      <c r="BV263" s="338"/>
      <c r="BW263" s="338"/>
      <c r="BX263" s="338"/>
      <c r="BY263" s="338"/>
      <c r="BZ263" s="338"/>
      <c r="CA263" s="338"/>
    </row>
    <row r="264" ht="15.75" customHeight="1">
      <c r="A264" s="501"/>
      <c r="B264" s="737"/>
      <c r="C264" s="638">
        <f t="shared" ref="C264:D264" si="269">G264+I264+K264+M264+O264+Q264+S264+U264+W264+Y264+AA264+AC264+AE264+AG264+AI264+AK264+AM264+AO264+AQ264+AS264+AU264+AW264+AY264+BA264+BC264+BE264+BG264+BI264+BK264+BM264+BO264</f>
        <v>0</v>
      </c>
      <c r="D264" s="671">
        <f t="shared" si="269"/>
        <v>0</v>
      </c>
      <c r="E264" s="672">
        <f t="shared" si="5"/>
        <v>0</v>
      </c>
      <c r="F264" s="810"/>
      <c r="G264" s="640"/>
      <c r="H264" s="642"/>
      <c r="I264" s="640"/>
      <c r="J264" s="642"/>
      <c r="K264" s="640"/>
      <c r="L264" s="642"/>
      <c r="M264" s="640"/>
      <c r="N264" s="642"/>
      <c r="O264" s="640"/>
      <c r="P264" s="642"/>
      <c r="Q264" s="640"/>
      <c r="R264" s="642"/>
      <c r="S264" s="640"/>
      <c r="T264" s="642"/>
      <c r="U264" s="640"/>
      <c r="V264" s="642"/>
      <c r="W264" s="640"/>
      <c r="X264" s="642"/>
      <c r="Y264" s="640"/>
      <c r="Z264" s="642"/>
      <c r="AA264" s="640"/>
      <c r="AB264" s="642"/>
      <c r="AC264" s="640"/>
      <c r="AD264" s="642"/>
      <c r="AE264" s="640"/>
      <c r="AF264" s="642"/>
      <c r="AG264" s="640"/>
      <c r="AH264" s="642"/>
      <c r="AI264" s="640"/>
      <c r="AJ264" s="642"/>
      <c r="AK264" s="640"/>
      <c r="AL264" s="642"/>
      <c r="AM264" s="640"/>
      <c r="AN264" s="642"/>
      <c r="AO264" s="640"/>
      <c r="AP264" s="642"/>
      <c r="AQ264" s="640"/>
      <c r="AR264" s="642"/>
      <c r="AS264" s="640"/>
      <c r="AT264" s="642"/>
      <c r="AU264" s="640"/>
      <c r="AV264" s="642"/>
      <c r="AW264" s="640"/>
      <c r="AX264" s="642"/>
      <c r="AY264" s="640"/>
      <c r="AZ264" s="642"/>
      <c r="BA264" s="640"/>
      <c r="BB264" s="642"/>
      <c r="BC264" s="640"/>
      <c r="BD264" s="642"/>
      <c r="BE264" s="640"/>
      <c r="BF264" s="642"/>
      <c r="BG264" s="640"/>
      <c r="BH264" s="642"/>
      <c r="BI264" s="640"/>
      <c r="BJ264" s="642"/>
      <c r="BK264" s="640"/>
      <c r="BL264" s="642"/>
      <c r="BM264" s="640"/>
      <c r="BN264" s="642"/>
      <c r="BO264" s="640"/>
      <c r="BP264" s="642"/>
      <c r="BQ264" s="643"/>
      <c r="BR264" s="644">
        <f t="shared" si="7"/>
        <v>0</v>
      </c>
      <c r="BS264" s="669">
        <f t="shared" si="8"/>
        <v>0</v>
      </c>
      <c r="BT264" s="644">
        <f t="shared" si="9"/>
        <v>0</v>
      </c>
      <c r="BU264" s="645">
        <f t="shared" si="10"/>
        <v>0</v>
      </c>
      <c r="BV264" s="338"/>
      <c r="BW264" s="338"/>
      <c r="BX264" s="338"/>
      <c r="BY264" s="338"/>
      <c r="BZ264" s="338"/>
      <c r="CA264" s="338"/>
    </row>
    <row r="265" ht="15.75" customHeight="1">
      <c r="A265" s="501"/>
      <c r="B265" s="737"/>
      <c r="C265" s="638">
        <f t="shared" ref="C265:D265" si="270">G265+I265+K265+M265+O265+Q265+S265+U265+W265+Y265+AA265+AC265+AE265+AG265+AI265+AK265+AM265+AO265+AQ265+AS265+AU265+AW265+AY265+BA265+BC265+BE265+BG265+BI265+BK265+BM265+BO265</f>
        <v>0</v>
      </c>
      <c r="D265" s="671">
        <f t="shared" si="270"/>
        <v>0</v>
      </c>
      <c r="E265" s="672">
        <f t="shared" si="5"/>
        <v>0</v>
      </c>
      <c r="F265" s="810"/>
      <c r="G265" s="640"/>
      <c r="H265" s="642"/>
      <c r="I265" s="640"/>
      <c r="J265" s="642"/>
      <c r="K265" s="640"/>
      <c r="L265" s="642"/>
      <c r="M265" s="640"/>
      <c r="N265" s="642"/>
      <c r="O265" s="640"/>
      <c r="P265" s="642"/>
      <c r="Q265" s="640"/>
      <c r="R265" s="642"/>
      <c r="S265" s="640"/>
      <c r="T265" s="642"/>
      <c r="U265" s="640"/>
      <c r="V265" s="642"/>
      <c r="W265" s="640"/>
      <c r="X265" s="642"/>
      <c r="Y265" s="640"/>
      <c r="Z265" s="642"/>
      <c r="AA265" s="640"/>
      <c r="AB265" s="642"/>
      <c r="AC265" s="640"/>
      <c r="AD265" s="642"/>
      <c r="AE265" s="640"/>
      <c r="AF265" s="642"/>
      <c r="AG265" s="640"/>
      <c r="AH265" s="642"/>
      <c r="AI265" s="640"/>
      <c r="AJ265" s="642"/>
      <c r="AK265" s="640"/>
      <c r="AL265" s="642"/>
      <c r="AM265" s="640"/>
      <c r="AN265" s="642"/>
      <c r="AO265" s="640"/>
      <c r="AP265" s="642"/>
      <c r="AQ265" s="640"/>
      <c r="AR265" s="642"/>
      <c r="AS265" s="640"/>
      <c r="AT265" s="642"/>
      <c r="AU265" s="640"/>
      <c r="AV265" s="642"/>
      <c r="AW265" s="640"/>
      <c r="AX265" s="642"/>
      <c r="AY265" s="640"/>
      <c r="AZ265" s="642"/>
      <c r="BA265" s="640"/>
      <c r="BB265" s="642"/>
      <c r="BC265" s="640"/>
      <c r="BD265" s="642"/>
      <c r="BE265" s="640"/>
      <c r="BF265" s="642"/>
      <c r="BG265" s="640"/>
      <c r="BH265" s="642"/>
      <c r="BI265" s="640"/>
      <c r="BJ265" s="642"/>
      <c r="BK265" s="640"/>
      <c r="BL265" s="642"/>
      <c r="BM265" s="640"/>
      <c r="BN265" s="642"/>
      <c r="BO265" s="640"/>
      <c r="BP265" s="642"/>
      <c r="BQ265" s="643"/>
      <c r="BR265" s="644">
        <f t="shared" si="7"/>
        <v>0</v>
      </c>
      <c r="BS265" s="669">
        <f t="shared" si="8"/>
        <v>0</v>
      </c>
      <c r="BT265" s="644">
        <f t="shared" si="9"/>
        <v>0</v>
      </c>
      <c r="BU265" s="645">
        <f t="shared" si="10"/>
        <v>0</v>
      </c>
      <c r="BV265" s="338"/>
      <c r="BW265" s="338"/>
      <c r="BX265" s="338"/>
      <c r="BY265" s="338"/>
      <c r="BZ265" s="338"/>
      <c r="CA265" s="338"/>
    </row>
    <row r="266" ht="15.75" customHeight="1">
      <c r="A266" s="501"/>
      <c r="B266" s="737"/>
      <c r="C266" s="638">
        <f t="shared" ref="C266:D266" si="271">G266+I266+K266+M266+O266+Q266+S266+U266+W266+Y266+AA266+AC266+AE266+AG266+AI266+AK266+AM266+AO266+AQ266+AS266+AU266+AW266+AY266+BA266+BC266+BE266+BG266+BI266+BK266+BM266+BO266</f>
        <v>0</v>
      </c>
      <c r="D266" s="671">
        <f t="shared" si="271"/>
        <v>0</v>
      </c>
      <c r="E266" s="672">
        <f t="shared" si="5"/>
        <v>0</v>
      </c>
      <c r="F266" s="810"/>
      <c r="G266" s="640"/>
      <c r="H266" s="642"/>
      <c r="I266" s="640"/>
      <c r="J266" s="642"/>
      <c r="K266" s="640"/>
      <c r="L266" s="642"/>
      <c r="M266" s="640"/>
      <c r="N266" s="642"/>
      <c r="O266" s="640"/>
      <c r="P266" s="642"/>
      <c r="Q266" s="640"/>
      <c r="R266" s="642"/>
      <c r="S266" s="640"/>
      <c r="T266" s="642"/>
      <c r="U266" s="640"/>
      <c r="V266" s="642"/>
      <c r="W266" s="640"/>
      <c r="X266" s="642"/>
      <c r="Y266" s="640"/>
      <c r="Z266" s="642"/>
      <c r="AA266" s="640"/>
      <c r="AB266" s="642"/>
      <c r="AC266" s="640"/>
      <c r="AD266" s="642"/>
      <c r="AE266" s="640"/>
      <c r="AF266" s="642"/>
      <c r="AG266" s="640"/>
      <c r="AH266" s="642"/>
      <c r="AI266" s="640"/>
      <c r="AJ266" s="642"/>
      <c r="AK266" s="640"/>
      <c r="AL266" s="642"/>
      <c r="AM266" s="640"/>
      <c r="AN266" s="642"/>
      <c r="AO266" s="640"/>
      <c r="AP266" s="642"/>
      <c r="AQ266" s="640"/>
      <c r="AR266" s="642"/>
      <c r="AS266" s="640"/>
      <c r="AT266" s="642"/>
      <c r="AU266" s="640"/>
      <c r="AV266" s="642"/>
      <c r="AW266" s="640"/>
      <c r="AX266" s="642"/>
      <c r="AY266" s="640"/>
      <c r="AZ266" s="642"/>
      <c r="BA266" s="640"/>
      <c r="BB266" s="642"/>
      <c r="BC266" s="640"/>
      <c r="BD266" s="642"/>
      <c r="BE266" s="640"/>
      <c r="BF266" s="642"/>
      <c r="BG266" s="640"/>
      <c r="BH266" s="642"/>
      <c r="BI266" s="640"/>
      <c r="BJ266" s="642"/>
      <c r="BK266" s="640"/>
      <c r="BL266" s="642"/>
      <c r="BM266" s="640"/>
      <c r="BN266" s="642"/>
      <c r="BO266" s="640"/>
      <c r="BP266" s="642"/>
      <c r="BQ266" s="643"/>
      <c r="BR266" s="644">
        <f t="shared" si="7"/>
        <v>0</v>
      </c>
      <c r="BS266" s="669">
        <f t="shared" si="8"/>
        <v>0</v>
      </c>
      <c r="BT266" s="644">
        <f t="shared" si="9"/>
        <v>0</v>
      </c>
      <c r="BU266" s="645">
        <f t="shared" si="10"/>
        <v>0</v>
      </c>
      <c r="BV266" s="338"/>
      <c r="BW266" s="338"/>
      <c r="BX266" s="338"/>
      <c r="BY266" s="338"/>
      <c r="BZ266" s="338"/>
      <c r="CA266" s="338"/>
    </row>
    <row r="267" ht="15.75" customHeight="1">
      <c r="A267" s="501"/>
      <c r="B267" s="737"/>
      <c r="C267" s="638">
        <f t="shared" ref="C267:D267" si="272">G267+I267+K267+M267+O267+Q267+S267+U267+W267+Y267+AA267+AC267+AE267+AG267+AI267+AK267+AM267+AO267+AQ267+AS267+AU267+AW267+AY267+BA267+BC267+BE267+BG267+BI267+BK267+BM267+BO267</f>
        <v>0</v>
      </c>
      <c r="D267" s="671">
        <f t="shared" si="272"/>
        <v>0</v>
      </c>
      <c r="E267" s="672">
        <f t="shared" si="5"/>
        <v>0</v>
      </c>
      <c r="F267" s="810"/>
      <c r="G267" s="640"/>
      <c r="H267" s="642"/>
      <c r="I267" s="640"/>
      <c r="J267" s="642"/>
      <c r="K267" s="640"/>
      <c r="L267" s="642"/>
      <c r="M267" s="640"/>
      <c r="N267" s="642"/>
      <c r="O267" s="640"/>
      <c r="P267" s="642"/>
      <c r="Q267" s="640"/>
      <c r="R267" s="642"/>
      <c r="S267" s="640"/>
      <c r="T267" s="642"/>
      <c r="U267" s="640"/>
      <c r="V267" s="642"/>
      <c r="W267" s="640"/>
      <c r="X267" s="642"/>
      <c r="Y267" s="640"/>
      <c r="Z267" s="642"/>
      <c r="AA267" s="640"/>
      <c r="AB267" s="642"/>
      <c r="AC267" s="640"/>
      <c r="AD267" s="642"/>
      <c r="AE267" s="640"/>
      <c r="AF267" s="642"/>
      <c r="AG267" s="640"/>
      <c r="AH267" s="642"/>
      <c r="AI267" s="640"/>
      <c r="AJ267" s="642"/>
      <c r="AK267" s="640"/>
      <c r="AL267" s="642"/>
      <c r="AM267" s="640"/>
      <c r="AN267" s="642"/>
      <c r="AO267" s="640"/>
      <c r="AP267" s="642"/>
      <c r="AQ267" s="640"/>
      <c r="AR267" s="642"/>
      <c r="AS267" s="640"/>
      <c r="AT267" s="642"/>
      <c r="AU267" s="640"/>
      <c r="AV267" s="642"/>
      <c r="AW267" s="640"/>
      <c r="AX267" s="642"/>
      <c r="AY267" s="640"/>
      <c r="AZ267" s="642"/>
      <c r="BA267" s="640"/>
      <c r="BB267" s="642"/>
      <c r="BC267" s="640"/>
      <c r="BD267" s="642"/>
      <c r="BE267" s="640"/>
      <c r="BF267" s="642"/>
      <c r="BG267" s="640"/>
      <c r="BH267" s="642"/>
      <c r="BI267" s="640"/>
      <c r="BJ267" s="642"/>
      <c r="BK267" s="640"/>
      <c r="BL267" s="642"/>
      <c r="BM267" s="640"/>
      <c r="BN267" s="642"/>
      <c r="BO267" s="640"/>
      <c r="BP267" s="642"/>
      <c r="BQ267" s="643"/>
      <c r="BR267" s="644">
        <f t="shared" si="7"/>
        <v>0</v>
      </c>
      <c r="BS267" s="669">
        <f t="shared" si="8"/>
        <v>0</v>
      </c>
      <c r="BT267" s="644">
        <f t="shared" si="9"/>
        <v>0</v>
      </c>
      <c r="BU267" s="645">
        <f t="shared" si="10"/>
        <v>0</v>
      </c>
      <c r="BV267" s="338"/>
      <c r="BW267" s="338"/>
      <c r="BX267" s="338"/>
      <c r="BY267" s="338"/>
      <c r="BZ267" s="338"/>
      <c r="CA267" s="338"/>
    </row>
    <row r="268" ht="15.75" customHeight="1">
      <c r="A268" s="501"/>
      <c r="B268" s="737"/>
      <c r="C268" s="638">
        <f t="shared" ref="C268:D268" si="273">G268+I268+K268+M268+O268+Q268+S268+U268+W268+Y268+AA268+AC268+AE268+AG268+AI268+AK268+AM268+AO268+AQ268+AS268+AU268+AW268+AY268+BA268+BC268+BE268+BG268+BI268+BK268+BM268+BO268</f>
        <v>0</v>
      </c>
      <c r="D268" s="671">
        <f t="shared" si="273"/>
        <v>0</v>
      </c>
      <c r="E268" s="672">
        <f t="shared" si="5"/>
        <v>0</v>
      </c>
      <c r="F268" s="810"/>
      <c r="G268" s="640"/>
      <c r="H268" s="642"/>
      <c r="I268" s="640"/>
      <c r="J268" s="642"/>
      <c r="K268" s="640"/>
      <c r="L268" s="642"/>
      <c r="M268" s="640"/>
      <c r="N268" s="642"/>
      <c r="O268" s="640"/>
      <c r="P268" s="642"/>
      <c r="Q268" s="640"/>
      <c r="R268" s="642"/>
      <c r="S268" s="640"/>
      <c r="T268" s="642"/>
      <c r="U268" s="640"/>
      <c r="V268" s="642"/>
      <c r="W268" s="640"/>
      <c r="X268" s="642"/>
      <c r="Y268" s="640"/>
      <c r="Z268" s="642"/>
      <c r="AA268" s="640"/>
      <c r="AB268" s="642"/>
      <c r="AC268" s="640"/>
      <c r="AD268" s="642"/>
      <c r="AE268" s="640"/>
      <c r="AF268" s="642"/>
      <c r="AG268" s="640"/>
      <c r="AH268" s="642"/>
      <c r="AI268" s="640"/>
      <c r="AJ268" s="642"/>
      <c r="AK268" s="640"/>
      <c r="AL268" s="642"/>
      <c r="AM268" s="640"/>
      <c r="AN268" s="642"/>
      <c r="AO268" s="640"/>
      <c r="AP268" s="642"/>
      <c r="AQ268" s="640"/>
      <c r="AR268" s="642"/>
      <c r="AS268" s="640"/>
      <c r="AT268" s="642"/>
      <c r="AU268" s="640"/>
      <c r="AV268" s="642"/>
      <c r="AW268" s="640"/>
      <c r="AX268" s="642"/>
      <c r="AY268" s="640"/>
      <c r="AZ268" s="642"/>
      <c r="BA268" s="640"/>
      <c r="BB268" s="642"/>
      <c r="BC268" s="640"/>
      <c r="BD268" s="642"/>
      <c r="BE268" s="640"/>
      <c r="BF268" s="642"/>
      <c r="BG268" s="640"/>
      <c r="BH268" s="642"/>
      <c r="BI268" s="640"/>
      <c r="BJ268" s="642"/>
      <c r="BK268" s="640"/>
      <c r="BL268" s="642"/>
      <c r="BM268" s="640"/>
      <c r="BN268" s="642"/>
      <c r="BO268" s="640"/>
      <c r="BP268" s="642"/>
      <c r="BQ268" s="643"/>
      <c r="BR268" s="644">
        <f t="shared" si="7"/>
        <v>0</v>
      </c>
      <c r="BS268" s="669">
        <f t="shared" si="8"/>
        <v>0</v>
      </c>
      <c r="BT268" s="644">
        <f t="shared" si="9"/>
        <v>0</v>
      </c>
      <c r="BU268" s="645">
        <f t="shared" si="10"/>
        <v>0</v>
      </c>
      <c r="BV268" s="338"/>
      <c r="BW268" s="338"/>
      <c r="BX268" s="338"/>
      <c r="BY268" s="338"/>
      <c r="BZ268" s="338"/>
      <c r="CA268" s="338"/>
    </row>
    <row r="269" ht="15.75" customHeight="1">
      <c r="A269" s="501"/>
      <c r="B269" s="737"/>
      <c r="C269" s="638">
        <f t="shared" ref="C269:D269" si="274">G269+I269+K269+M269+O269+Q269+S269+U269+W269+Y269+AA269+AC269+AE269+AG269+AI269+AK269+AM269+AO269+AQ269+AS269+AU269+AW269+AY269+BA269+BC269+BE269+BG269+BI269+BK269+BM269+BO269</f>
        <v>0</v>
      </c>
      <c r="D269" s="671">
        <f t="shared" si="274"/>
        <v>0</v>
      </c>
      <c r="E269" s="672">
        <f t="shared" si="5"/>
        <v>0</v>
      </c>
      <c r="F269" s="810"/>
      <c r="G269" s="640"/>
      <c r="H269" s="642"/>
      <c r="I269" s="640"/>
      <c r="J269" s="642"/>
      <c r="K269" s="640"/>
      <c r="L269" s="642"/>
      <c r="M269" s="640"/>
      <c r="N269" s="642"/>
      <c r="O269" s="640"/>
      <c r="P269" s="642"/>
      <c r="Q269" s="640"/>
      <c r="R269" s="642"/>
      <c r="S269" s="640"/>
      <c r="T269" s="642"/>
      <c r="U269" s="640"/>
      <c r="V269" s="642"/>
      <c r="W269" s="640"/>
      <c r="X269" s="642"/>
      <c r="Y269" s="640"/>
      <c r="Z269" s="642"/>
      <c r="AA269" s="640"/>
      <c r="AB269" s="642"/>
      <c r="AC269" s="640"/>
      <c r="AD269" s="642"/>
      <c r="AE269" s="640"/>
      <c r="AF269" s="642"/>
      <c r="AG269" s="640"/>
      <c r="AH269" s="642"/>
      <c r="AI269" s="640"/>
      <c r="AJ269" s="642"/>
      <c r="AK269" s="640"/>
      <c r="AL269" s="642"/>
      <c r="AM269" s="640"/>
      <c r="AN269" s="642"/>
      <c r="AO269" s="640"/>
      <c r="AP269" s="642"/>
      <c r="AQ269" s="640"/>
      <c r="AR269" s="642"/>
      <c r="AS269" s="640"/>
      <c r="AT269" s="642"/>
      <c r="AU269" s="640"/>
      <c r="AV269" s="642"/>
      <c r="AW269" s="640"/>
      <c r="AX269" s="642"/>
      <c r="AY269" s="640"/>
      <c r="AZ269" s="642"/>
      <c r="BA269" s="640"/>
      <c r="BB269" s="642"/>
      <c r="BC269" s="640"/>
      <c r="BD269" s="642"/>
      <c r="BE269" s="640"/>
      <c r="BF269" s="642"/>
      <c r="BG269" s="640"/>
      <c r="BH269" s="642"/>
      <c r="BI269" s="640"/>
      <c r="BJ269" s="642"/>
      <c r="BK269" s="640"/>
      <c r="BL269" s="642"/>
      <c r="BM269" s="640"/>
      <c r="BN269" s="642"/>
      <c r="BO269" s="640"/>
      <c r="BP269" s="642"/>
      <c r="BQ269" s="643">
        <f t="shared" ref="BQ269:BQ489" si="276">E269*F269</f>
        <v>0</v>
      </c>
      <c r="BR269" s="644">
        <f t="shared" si="7"/>
        <v>0</v>
      </c>
      <c r="BS269" s="669">
        <f t="shared" si="8"/>
        <v>0</v>
      </c>
      <c r="BT269" s="644">
        <f t="shared" si="9"/>
        <v>0</v>
      </c>
      <c r="BU269" s="645">
        <f t="shared" si="10"/>
        <v>0</v>
      </c>
      <c r="BV269" s="338"/>
      <c r="BW269" s="338"/>
      <c r="BX269" s="338"/>
      <c r="BY269" s="338"/>
      <c r="BZ269" s="338"/>
      <c r="CA269" s="338"/>
    </row>
    <row r="270" ht="15.75" customHeight="1">
      <c r="A270" s="501"/>
      <c r="B270" s="737"/>
      <c r="C270" s="638">
        <f t="shared" ref="C270:D270" si="275">G270+I270+K270+M270+O270+Q270+S270+U270+W270+Y270+AA270+AC270+AE270+AG270+AI270+AK270+AM270+AO270+AQ270+AS270+AU270+AW270+AY270+BA270+BC270+BE270+BG270+BI270+BK270+BM270+BO270</f>
        <v>0</v>
      </c>
      <c r="D270" s="671">
        <f t="shared" si="275"/>
        <v>0</v>
      </c>
      <c r="E270" s="672">
        <f t="shared" si="5"/>
        <v>0</v>
      </c>
      <c r="F270" s="810"/>
      <c r="G270" s="640"/>
      <c r="H270" s="642"/>
      <c r="I270" s="640"/>
      <c r="J270" s="642"/>
      <c r="K270" s="640"/>
      <c r="L270" s="642"/>
      <c r="M270" s="640"/>
      <c r="N270" s="642"/>
      <c r="O270" s="640"/>
      <c r="P270" s="642"/>
      <c r="Q270" s="640"/>
      <c r="R270" s="642"/>
      <c r="S270" s="640"/>
      <c r="T270" s="642"/>
      <c r="U270" s="640"/>
      <c r="V270" s="642"/>
      <c r="W270" s="640"/>
      <c r="X270" s="642"/>
      <c r="Y270" s="640"/>
      <c r="Z270" s="642"/>
      <c r="AA270" s="640"/>
      <c r="AB270" s="642"/>
      <c r="AC270" s="640"/>
      <c r="AD270" s="642"/>
      <c r="AE270" s="640"/>
      <c r="AF270" s="642"/>
      <c r="AG270" s="640"/>
      <c r="AH270" s="642"/>
      <c r="AI270" s="640"/>
      <c r="AJ270" s="642"/>
      <c r="AK270" s="640"/>
      <c r="AL270" s="642"/>
      <c r="AM270" s="640"/>
      <c r="AN270" s="642"/>
      <c r="AO270" s="640"/>
      <c r="AP270" s="642"/>
      <c r="AQ270" s="640"/>
      <c r="AR270" s="642"/>
      <c r="AS270" s="640"/>
      <c r="AT270" s="642"/>
      <c r="AU270" s="640"/>
      <c r="AV270" s="642"/>
      <c r="AW270" s="640"/>
      <c r="AX270" s="642"/>
      <c r="AY270" s="640"/>
      <c r="AZ270" s="642"/>
      <c r="BA270" s="640"/>
      <c r="BB270" s="642"/>
      <c r="BC270" s="640"/>
      <c r="BD270" s="642"/>
      <c r="BE270" s="640"/>
      <c r="BF270" s="642"/>
      <c r="BG270" s="640"/>
      <c r="BH270" s="642"/>
      <c r="BI270" s="640"/>
      <c r="BJ270" s="642"/>
      <c r="BK270" s="640"/>
      <c r="BL270" s="642"/>
      <c r="BM270" s="640"/>
      <c r="BN270" s="642"/>
      <c r="BO270" s="640"/>
      <c r="BP270" s="642"/>
      <c r="BQ270" s="643">
        <f t="shared" si="276"/>
        <v>0</v>
      </c>
      <c r="BR270" s="644">
        <f t="shared" si="7"/>
        <v>0</v>
      </c>
      <c r="BS270" s="669">
        <f t="shared" si="8"/>
        <v>0</v>
      </c>
      <c r="BT270" s="644">
        <f t="shared" si="9"/>
        <v>0</v>
      </c>
      <c r="BU270" s="645">
        <f t="shared" si="10"/>
        <v>0</v>
      </c>
      <c r="BV270" s="338"/>
      <c r="BW270" s="338"/>
      <c r="BX270" s="338"/>
      <c r="BY270" s="338"/>
      <c r="BZ270" s="338"/>
      <c r="CA270" s="338"/>
    </row>
    <row r="271" ht="15.75" customHeight="1">
      <c r="A271" s="501"/>
      <c r="B271" s="737"/>
      <c r="C271" s="638">
        <f t="shared" ref="C271:D271" si="277">G271+I271+K271+M271+O271+Q271+S271+U271+W271+Y271+AA271+AC271+AE271+AG271+AI271+AK271+AM271+AO271+AQ271+AS271+AU271+AW271+AY271+BA271+BC271+BE271+BG271+BI271+BK271+BM271+BO271</f>
        <v>0</v>
      </c>
      <c r="D271" s="671">
        <f t="shared" si="277"/>
        <v>0</v>
      </c>
      <c r="E271" s="672">
        <f t="shared" si="5"/>
        <v>0</v>
      </c>
      <c r="F271" s="810"/>
      <c r="G271" s="640"/>
      <c r="H271" s="642"/>
      <c r="I271" s="640"/>
      <c r="J271" s="642"/>
      <c r="K271" s="640"/>
      <c r="L271" s="642"/>
      <c r="M271" s="640"/>
      <c r="N271" s="642"/>
      <c r="O271" s="640"/>
      <c r="P271" s="642"/>
      <c r="Q271" s="640"/>
      <c r="R271" s="642"/>
      <c r="S271" s="640"/>
      <c r="T271" s="642"/>
      <c r="U271" s="640"/>
      <c r="V271" s="642"/>
      <c r="W271" s="640"/>
      <c r="X271" s="642"/>
      <c r="Y271" s="640"/>
      <c r="Z271" s="642"/>
      <c r="AA271" s="640"/>
      <c r="AB271" s="642"/>
      <c r="AC271" s="640"/>
      <c r="AD271" s="642"/>
      <c r="AE271" s="640"/>
      <c r="AF271" s="642"/>
      <c r="AG271" s="640"/>
      <c r="AH271" s="642"/>
      <c r="AI271" s="640"/>
      <c r="AJ271" s="642"/>
      <c r="AK271" s="640"/>
      <c r="AL271" s="642"/>
      <c r="AM271" s="640"/>
      <c r="AN271" s="642"/>
      <c r="AO271" s="640"/>
      <c r="AP271" s="642"/>
      <c r="AQ271" s="640"/>
      <c r="AR271" s="642"/>
      <c r="AS271" s="640"/>
      <c r="AT271" s="642"/>
      <c r="AU271" s="640"/>
      <c r="AV271" s="642"/>
      <c r="AW271" s="640"/>
      <c r="AX271" s="642"/>
      <c r="AY271" s="640"/>
      <c r="AZ271" s="642"/>
      <c r="BA271" s="640"/>
      <c r="BB271" s="642"/>
      <c r="BC271" s="640"/>
      <c r="BD271" s="642"/>
      <c r="BE271" s="640"/>
      <c r="BF271" s="642"/>
      <c r="BG271" s="640"/>
      <c r="BH271" s="642"/>
      <c r="BI271" s="640"/>
      <c r="BJ271" s="642"/>
      <c r="BK271" s="640"/>
      <c r="BL271" s="642"/>
      <c r="BM271" s="640"/>
      <c r="BN271" s="642"/>
      <c r="BO271" s="640"/>
      <c r="BP271" s="642"/>
      <c r="BQ271" s="643">
        <f t="shared" si="276"/>
        <v>0</v>
      </c>
      <c r="BR271" s="644">
        <f t="shared" si="7"/>
        <v>0</v>
      </c>
      <c r="BS271" s="669">
        <f t="shared" si="8"/>
        <v>0</v>
      </c>
      <c r="BT271" s="644">
        <f t="shared" si="9"/>
        <v>0</v>
      </c>
      <c r="BU271" s="645">
        <f t="shared" si="10"/>
        <v>0</v>
      </c>
      <c r="BV271" s="338"/>
      <c r="BW271" s="338"/>
      <c r="BX271" s="338"/>
      <c r="BY271" s="338"/>
      <c r="BZ271" s="338"/>
      <c r="CA271" s="338"/>
    </row>
    <row r="272" ht="15.75" customHeight="1">
      <c r="A272" s="501"/>
      <c r="B272" s="737"/>
      <c r="C272" s="638">
        <f t="shared" ref="C272:D272" si="278">G272+I272+K272+M272+O272+Q272+S272+U272+W272+Y272+AA272+AC272+AE272+AG272+AI272+AK272+AM272+AO272+AQ272+AS272+AU272+AW272+AY272+BA272+BC272+BE272+BG272+BI272+BK272+BM272+BO272</f>
        <v>0</v>
      </c>
      <c r="D272" s="671">
        <f t="shared" si="278"/>
        <v>0</v>
      </c>
      <c r="E272" s="672">
        <f t="shared" si="5"/>
        <v>0</v>
      </c>
      <c r="F272" s="810"/>
      <c r="G272" s="640"/>
      <c r="H272" s="642"/>
      <c r="I272" s="640"/>
      <c r="J272" s="642"/>
      <c r="K272" s="640"/>
      <c r="L272" s="642"/>
      <c r="M272" s="640"/>
      <c r="N272" s="642"/>
      <c r="O272" s="640"/>
      <c r="P272" s="642"/>
      <c r="Q272" s="640"/>
      <c r="R272" s="642"/>
      <c r="S272" s="640"/>
      <c r="T272" s="642"/>
      <c r="U272" s="640"/>
      <c r="V272" s="642"/>
      <c r="W272" s="640"/>
      <c r="X272" s="642"/>
      <c r="Y272" s="640"/>
      <c r="Z272" s="642"/>
      <c r="AA272" s="640"/>
      <c r="AB272" s="642"/>
      <c r="AC272" s="640"/>
      <c r="AD272" s="642"/>
      <c r="AE272" s="640"/>
      <c r="AF272" s="642"/>
      <c r="AG272" s="640"/>
      <c r="AH272" s="642"/>
      <c r="AI272" s="640"/>
      <c r="AJ272" s="642"/>
      <c r="AK272" s="640"/>
      <c r="AL272" s="642"/>
      <c r="AM272" s="640"/>
      <c r="AN272" s="642"/>
      <c r="AO272" s="640"/>
      <c r="AP272" s="642"/>
      <c r="AQ272" s="640"/>
      <c r="AR272" s="642"/>
      <c r="AS272" s="640"/>
      <c r="AT272" s="642"/>
      <c r="AU272" s="640"/>
      <c r="AV272" s="642"/>
      <c r="AW272" s="640"/>
      <c r="AX272" s="642"/>
      <c r="AY272" s="640"/>
      <c r="AZ272" s="642"/>
      <c r="BA272" s="640"/>
      <c r="BB272" s="642"/>
      <c r="BC272" s="640"/>
      <c r="BD272" s="642"/>
      <c r="BE272" s="640"/>
      <c r="BF272" s="642"/>
      <c r="BG272" s="640"/>
      <c r="BH272" s="642"/>
      <c r="BI272" s="640"/>
      <c r="BJ272" s="642"/>
      <c r="BK272" s="640"/>
      <c r="BL272" s="642"/>
      <c r="BM272" s="640"/>
      <c r="BN272" s="642"/>
      <c r="BO272" s="640"/>
      <c r="BP272" s="642"/>
      <c r="BQ272" s="643">
        <f t="shared" si="276"/>
        <v>0</v>
      </c>
      <c r="BR272" s="644">
        <f t="shared" si="7"/>
        <v>0</v>
      </c>
      <c r="BS272" s="669">
        <f t="shared" si="8"/>
        <v>0</v>
      </c>
      <c r="BT272" s="644">
        <f t="shared" si="9"/>
        <v>0</v>
      </c>
      <c r="BU272" s="645">
        <f t="shared" si="10"/>
        <v>0</v>
      </c>
      <c r="BV272" s="338"/>
      <c r="BW272" s="338"/>
      <c r="BX272" s="338"/>
      <c r="BY272" s="338"/>
      <c r="BZ272" s="338"/>
      <c r="CA272" s="338"/>
    </row>
    <row r="273" ht="15.75" customHeight="1">
      <c r="A273" s="501"/>
      <c r="B273" s="737"/>
      <c r="C273" s="638">
        <f t="shared" ref="C273:D273" si="279">G273+I273+K273+M273+O273+Q273+S273+U273+W273+Y273+AA273+AC273+AE273+AG273+AI273+AK273+AM273+AO273+AQ273+AS273+AU273+AW273+AY273+BA273+BC273+BE273+BG273+BI273+BK273+BM273+BO273</f>
        <v>0</v>
      </c>
      <c r="D273" s="671">
        <f t="shared" si="279"/>
        <v>0</v>
      </c>
      <c r="E273" s="672">
        <f t="shared" si="5"/>
        <v>0</v>
      </c>
      <c r="F273" s="810"/>
      <c r="G273" s="640"/>
      <c r="H273" s="642"/>
      <c r="I273" s="640"/>
      <c r="J273" s="642"/>
      <c r="K273" s="640"/>
      <c r="L273" s="642"/>
      <c r="M273" s="640"/>
      <c r="N273" s="642"/>
      <c r="O273" s="640"/>
      <c r="P273" s="642"/>
      <c r="Q273" s="640"/>
      <c r="R273" s="642"/>
      <c r="S273" s="640"/>
      <c r="T273" s="642"/>
      <c r="U273" s="640"/>
      <c r="V273" s="642"/>
      <c r="W273" s="640"/>
      <c r="X273" s="642"/>
      <c r="Y273" s="640"/>
      <c r="Z273" s="642"/>
      <c r="AA273" s="640"/>
      <c r="AB273" s="642"/>
      <c r="AC273" s="640"/>
      <c r="AD273" s="642"/>
      <c r="AE273" s="640"/>
      <c r="AF273" s="642"/>
      <c r="AG273" s="640"/>
      <c r="AH273" s="642"/>
      <c r="AI273" s="640"/>
      <c r="AJ273" s="642"/>
      <c r="AK273" s="640"/>
      <c r="AL273" s="642"/>
      <c r="AM273" s="640"/>
      <c r="AN273" s="642"/>
      <c r="AO273" s="640"/>
      <c r="AP273" s="642"/>
      <c r="AQ273" s="640"/>
      <c r="AR273" s="642"/>
      <c r="AS273" s="640"/>
      <c r="AT273" s="642"/>
      <c r="AU273" s="640"/>
      <c r="AV273" s="642"/>
      <c r="AW273" s="640"/>
      <c r="AX273" s="642"/>
      <c r="AY273" s="640"/>
      <c r="AZ273" s="642"/>
      <c r="BA273" s="640"/>
      <c r="BB273" s="642"/>
      <c r="BC273" s="640"/>
      <c r="BD273" s="642"/>
      <c r="BE273" s="640"/>
      <c r="BF273" s="642"/>
      <c r="BG273" s="640"/>
      <c r="BH273" s="642"/>
      <c r="BI273" s="640"/>
      <c r="BJ273" s="642"/>
      <c r="BK273" s="640"/>
      <c r="BL273" s="642"/>
      <c r="BM273" s="640"/>
      <c r="BN273" s="642"/>
      <c r="BO273" s="640"/>
      <c r="BP273" s="642"/>
      <c r="BQ273" s="643">
        <f t="shared" si="276"/>
        <v>0</v>
      </c>
      <c r="BR273" s="644">
        <f t="shared" si="7"/>
        <v>0</v>
      </c>
      <c r="BS273" s="669">
        <f t="shared" si="8"/>
        <v>0</v>
      </c>
      <c r="BT273" s="644">
        <f t="shared" si="9"/>
        <v>0</v>
      </c>
      <c r="BU273" s="645">
        <f t="shared" si="10"/>
        <v>0</v>
      </c>
      <c r="BV273" s="338"/>
      <c r="BW273" s="338"/>
      <c r="BX273" s="338"/>
      <c r="BY273" s="338"/>
      <c r="BZ273" s="338"/>
      <c r="CA273" s="338"/>
    </row>
    <row r="274" ht="15.75" customHeight="1">
      <c r="A274" s="501"/>
      <c r="B274" s="737"/>
      <c r="C274" s="638">
        <f t="shared" ref="C274:D274" si="280">G274+I274+K274+M274+O274+Q274+S274+U274+W274+Y274+AA274+AC274+AE274+AG274+AI274+AK274+AM274+AO274+AQ274+AS274+AU274+AW274+AY274+BA274+BC274+BE274+BG274+BI274+BK274+BM274+BO274</f>
        <v>0</v>
      </c>
      <c r="D274" s="671">
        <f t="shared" si="280"/>
        <v>0</v>
      </c>
      <c r="E274" s="672">
        <f t="shared" si="5"/>
        <v>0</v>
      </c>
      <c r="F274" s="810"/>
      <c r="G274" s="640"/>
      <c r="H274" s="642"/>
      <c r="I274" s="640"/>
      <c r="J274" s="642"/>
      <c r="K274" s="640"/>
      <c r="L274" s="642"/>
      <c r="M274" s="640"/>
      <c r="N274" s="642"/>
      <c r="O274" s="640"/>
      <c r="P274" s="642"/>
      <c r="Q274" s="640"/>
      <c r="R274" s="642"/>
      <c r="S274" s="640"/>
      <c r="T274" s="642"/>
      <c r="U274" s="640"/>
      <c r="V274" s="642"/>
      <c r="W274" s="640"/>
      <c r="X274" s="642"/>
      <c r="Y274" s="640"/>
      <c r="Z274" s="642"/>
      <c r="AA274" s="640"/>
      <c r="AB274" s="642"/>
      <c r="AC274" s="640"/>
      <c r="AD274" s="642"/>
      <c r="AE274" s="640"/>
      <c r="AF274" s="642"/>
      <c r="AG274" s="640"/>
      <c r="AH274" s="642"/>
      <c r="AI274" s="640"/>
      <c r="AJ274" s="642"/>
      <c r="AK274" s="640"/>
      <c r="AL274" s="642"/>
      <c r="AM274" s="640"/>
      <c r="AN274" s="642"/>
      <c r="AO274" s="640"/>
      <c r="AP274" s="642"/>
      <c r="AQ274" s="640"/>
      <c r="AR274" s="642"/>
      <c r="AS274" s="640"/>
      <c r="AT274" s="642"/>
      <c r="AU274" s="640"/>
      <c r="AV274" s="642"/>
      <c r="AW274" s="640"/>
      <c r="AX274" s="642"/>
      <c r="AY274" s="640"/>
      <c r="AZ274" s="642"/>
      <c r="BA274" s="640"/>
      <c r="BB274" s="642"/>
      <c r="BC274" s="640"/>
      <c r="BD274" s="642"/>
      <c r="BE274" s="640"/>
      <c r="BF274" s="642"/>
      <c r="BG274" s="640"/>
      <c r="BH274" s="642"/>
      <c r="BI274" s="640"/>
      <c r="BJ274" s="642"/>
      <c r="BK274" s="640"/>
      <c r="BL274" s="642"/>
      <c r="BM274" s="640"/>
      <c r="BN274" s="642"/>
      <c r="BO274" s="640"/>
      <c r="BP274" s="642"/>
      <c r="BQ274" s="643">
        <f t="shared" si="276"/>
        <v>0</v>
      </c>
      <c r="BR274" s="644">
        <f t="shared" si="7"/>
        <v>0</v>
      </c>
      <c r="BS274" s="669">
        <f t="shared" si="8"/>
        <v>0</v>
      </c>
      <c r="BT274" s="644">
        <f t="shared" si="9"/>
        <v>0</v>
      </c>
      <c r="BU274" s="645">
        <f t="shared" si="10"/>
        <v>0</v>
      </c>
      <c r="BV274" s="338"/>
      <c r="BW274" s="338"/>
      <c r="BX274" s="338"/>
      <c r="BY274" s="338"/>
      <c r="BZ274" s="338"/>
      <c r="CA274" s="338"/>
    </row>
    <row r="275" ht="15.75" customHeight="1">
      <c r="A275" s="501"/>
      <c r="B275" s="737"/>
      <c r="C275" s="638">
        <f t="shared" ref="C275:D275" si="281">G275+I275+K275+M275+O275+Q275+S275+U275+W275+Y275+AA275+AC275+AE275+AG275+AI275+AK275+AM275+AO275+AQ275+AS275+AU275+AW275+AY275+BA275+BC275+BE275+BG275+BI275+BK275+BM275+BO275</f>
        <v>0</v>
      </c>
      <c r="D275" s="671">
        <f t="shared" si="281"/>
        <v>0</v>
      </c>
      <c r="E275" s="672">
        <f t="shared" si="5"/>
        <v>0</v>
      </c>
      <c r="F275" s="810"/>
      <c r="G275" s="640"/>
      <c r="H275" s="642"/>
      <c r="I275" s="640"/>
      <c r="J275" s="642"/>
      <c r="K275" s="640"/>
      <c r="L275" s="642"/>
      <c r="M275" s="640"/>
      <c r="N275" s="642"/>
      <c r="O275" s="640"/>
      <c r="P275" s="642"/>
      <c r="Q275" s="640"/>
      <c r="R275" s="642"/>
      <c r="S275" s="640"/>
      <c r="T275" s="642"/>
      <c r="U275" s="640"/>
      <c r="V275" s="642"/>
      <c r="W275" s="640"/>
      <c r="X275" s="642"/>
      <c r="Y275" s="640"/>
      <c r="Z275" s="642"/>
      <c r="AA275" s="640"/>
      <c r="AB275" s="642"/>
      <c r="AC275" s="640"/>
      <c r="AD275" s="642"/>
      <c r="AE275" s="640"/>
      <c r="AF275" s="642"/>
      <c r="AG275" s="640"/>
      <c r="AH275" s="642"/>
      <c r="AI275" s="640"/>
      <c r="AJ275" s="642"/>
      <c r="AK275" s="640"/>
      <c r="AL275" s="642"/>
      <c r="AM275" s="640"/>
      <c r="AN275" s="642"/>
      <c r="AO275" s="640"/>
      <c r="AP275" s="642"/>
      <c r="AQ275" s="640"/>
      <c r="AR275" s="642"/>
      <c r="AS275" s="640"/>
      <c r="AT275" s="642"/>
      <c r="AU275" s="640"/>
      <c r="AV275" s="642"/>
      <c r="AW275" s="640"/>
      <c r="AX275" s="642"/>
      <c r="AY275" s="640"/>
      <c r="AZ275" s="642"/>
      <c r="BA275" s="640"/>
      <c r="BB275" s="642"/>
      <c r="BC275" s="640"/>
      <c r="BD275" s="642"/>
      <c r="BE275" s="640"/>
      <c r="BF275" s="642"/>
      <c r="BG275" s="640"/>
      <c r="BH275" s="642"/>
      <c r="BI275" s="640"/>
      <c r="BJ275" s="642"/>
      <c r="BK275" s="640"/>
      <c r="BL275" s="642"/>
      <c r="BM275" s="640"/>
      <c r="BN275" s="642"/>
      <c r="BO275" s="640"/>
      <c r="BP275" s="642"/>
      <c r="BQ275" s="643">
        <f t="shared" si="276"/>
        <v>0</v>
      </c>
      <c r="BR275" s="644">
        <f t="shared" si="7"/>
        <v>0</v>
      </c>
      <c r="BS275" s="669">
        <f t="shared" si="8"/>
        <v>0</v>
      </c>
      <c r="BT275" s="644">
        <f t="shared" si="9"/>
        <v>0</v>
      </c>
      <c r="BU275" s="645">
        <f t="shared" si="10"/>
        <v>0</v>
      </c>
      <c r="BV275" s="338"/>
      <c r="BW275" s="338"/>
      <c r="BX275" s="338"/>
      <c r="BY275" s="338"/>
      <c r="BZ275" s="338"/>
      <c r="CA275" s="338"/>
    </row>
    <row r="276" ht="15.75" customHeight="1">
      <c r="A276" s="501"/>
      <c r="B276" s="737"/>
      <c r="C276" s="638">
        <f t="shared" ref="C276:D276" si="282">G276+I276+K276+M276+O276+Q276+S276+U276+W276+Y276+AA276+AC276+AE276+AG276+AI276+AK276+AM276+AO276+AQ276+AS276+AU276+AW276+AY276+BA276+BC276+BE276+BG276+BI276+BK276+BM276+BO276</f>
        <v>0</v>
      </c>
      <c r="D276" s="671">
        <f t="shared" si="282"/>
        <v>0</v>
      </c>
      <c r="E276" s="672">
        <f t="shared" si="5"/>
        <v>0</v>
      </c>
      <c r="F276" s="810"/>
      <c r="G276" s="640"/>
      <c r="H276" s="642"/>
      <c r="I276" s="640"/>
      <c r="J276" s="642"/>
      <c r="K276" s="640"/>
      <c r="L276" s="642"/>
      <c r="M276" s="640"/>
      <c r="N276" s="642"/>
      <c r="O276" s="640"/>
      <c r="P276" s="642"/>
      <c r="Q276" s="640"/>
      <c r="R276" s="642"/>
      <c r="S276" s="640"/>
      <c r="T276" s="642"/>
      <c r="U276" s="640"/>
      <c r="V276" s="642"/>
      <c r="W276" s="640"/>
      <c r="X276" s="642"/>
      <c r="Y276" s="640"/>
      <c r="Z276" s="642"/>
      <c r="AA276" s="640"/>
      <c r="AB276" s="642"/>
      <c r="AC276" s="640"/>
      <c r="AD276" s="642"/>
      <c r="AE276" s="640"/>
      <c r="AF276" s="642"/>
      <c r="AG276" s="640"/>
      <c r="AH276" s="642"/>
      <c r="AI276" s="640"/>
      <c r="AJ276" s="642"/>
      <c r="AK276" s="640"/>
      <c r="AL276" s="642"/>
      <c r="AM276" s="640"/>
      <c r="AN276" s="642"/>
      <c r="AO276" s="640"/>
      <c r="AP276" s="642"/>
      <c r="AQ276" s="640"/>
      <c r="AR276" s="642"/>
      <c r="AS276" s="640"/>
      <c r="AT276" s="642"/>
      <c r="AU276" s="640"/>
      <c r="AV276" s="642"/>
      <c r="AW276" s="640"/>
      <c r="AX276" s="642"/>
      <c r="AY276" s="640"/>
      <c r="AZ276" s="642"/>
      <c r="BA276" s="640"/>
      <c r="BB276" s="642"/>
      <c r="BC276" s="640"/>
      <c r="BD276" s="642"/>
      <c r="BE276" s="640"/>
      <c r="BF276" s="642"/>
      <c r="BG276" s="640"/>
      <c r="BH276" s="642"/>
      <c r="BI276" s="640"/>
      <c r="BJ276" s="642"/>
      <c r="BK276" s="640"/>
      <c r="BL276" s="642"/>
      <c r="BM276" s="640"/>
      <c r="BN276" s="642"/>
      <c r="BO276" s="640"/>
      <c r="BP276" s="642"/>
      <c r="BQ276" s="643">
        <f t="shared" si="276"/>
        <v>0</v>
      </c>
      <c r="BR276" s="644">
        <f t="shared" si="7"/>
        <v>0</v>
      </c>
      <c r="BS276" s="669">
        <f t="shared" si="8"/>
        <v>0</v>
      </c>
      <c r="BT276" s="644">
        <f t="shared" si="9"/>
        <v>0</v>
      </c>
      <c r="BU276" s="645">
        <f t="shared" si="10"/>
        <v>0</v>
      </c>
      <c r="BV276" s="338"/>
      <c r="BW276" s="338"/>
      <c r="BX276" s="338"/>
      <c r="BY276" s="338"/>
      <c r="BZ276" s="338"/>
      <c r="CA276" s="338"/>
    </row>
    <row r="277" ht="15.75" customHeight="1">
      <c r="A277" s="501"/>
      <c r="B277" s="737"/>
      <c r="C277" s="638">
        <f t="shared" ref="C277:D277" si="283">G277+I277+K277+M277+O277+Q277+S277+U277+W277+Y277+AA277+AC277+AE277+AG277+AI277+AK277+AM277+AO277+AQ277+AS277+AU277+AW277+AY277+BA277+BC277+BE277+BG277+BI277+BK277+BM277+BO277</f>
        <v>0</v>
      </c>
      <c r="D277" s="671">
        <f t="shared" si="283"/>
        <v>0</v>
      </c>
      <c r="E277" s="672">
        <f t="shared" si="5"/>
        <v>0</v>
      </c>
      <c r="F277" s="810"/>
      <c r="G277" s="640"/>
      <c r="H277" s="642"/>
      <c r="I277" s="640"/>
      <c r="J277" s="642"/>
      <c r="K277" s="640"/>
      <c r="L277" s="642"/>
      <c r="M277" s="640"/>
      <c r="N277" s="642"/>
      <c r="O277" s="640"/>
      <c r="P277" s="642"/>
      <c r="Q277" s="640"/>
      <c r="R277" s="642"/>
      <c r="S277" s="640"/>
      <c r="T277" s="642"/>
      <c r="U277" s="640"/>
      <c r="V277" s="642"/>
      <c r="W277" s="640"/>
      <c r="X277" s="642"/>
      <c r="Y277" s="640"/>
      <c r="Z277" s="642"/>
      <c r="AA277" s="640"/>
      <c r="AB277" s="642"/>
      <c r="AC277" s="640"/>
      <c r="AD277" s="642"/>
      <c r="AE277" s="640"/>
      <c r="AF277" s="642"/>
      <c r="AG277" s="640"/>
      <c r="AH277" s="642"/>
      <c r="AI277" s="640"/>
      <c r="AJ277" s="642"/>
      <c r="AK277" s="640"/>
      <c r="AL277" s="642"/>
      <c r="AM277" s="640"/>
      <c r="AN277" s="642"/>
      <c r="AO277" s="640"/>
      <c r="AP277" s="642"/>
      <c r="AQ277" s="640"/>
      <c r="AR277" s="642"/>
      <c r="AS277" s="640"/>
      <c r="AT277" s="642"/>
      <c r="AU277" s="640"/>
      <c r="AV277" s="642"/>
      <c r="AW277" s="640"/>
      <c r="AX277" s="642"/>
      <c r="AY277" s="640"/>
      <c r="AZ277" s="642"/>
      <c r="BA277" s="640"/>
      <c r="BB277" s="642"/>
      <c r="BC277" s="640"/>
      <c r="BD277" s="642"/>
      <c r="BE277" s="640"/>
      <c r="BF277" s="642"/>
      <c r="BG277" s="640"/>
      <c r="BH277" s="642"/>
      <c r="BI277" s="640"/>
      <c r="BJ277" s="642"/>
      <c r="BK277" s="640"/>
      <c r="BL277" s="642"/>
      <c r="BM277" s="640"/>
      <c r="BN277" s="642"/>
      <c r="BO277" s="640"/>
      <c r="BP277" s="642"/>
      <c r="BQ277" s="643">
        <f t="shared" si="276"/>
        <v>0</v>
      </c>
      <c r="BR277" s="644">
        <f t="shared" si="7"/>
        <v>0</v>
      </c>
      <c r="BS277" s="669">
        <f t="shared" si="8"/>
        <v>0</v>
      </c>
      <c r="BT277" s="644">
        <f t="shared" si="9"/>
        <v>0</v>
      </c>
      <c r="BU277" s="645">
        <f t="shared" si="10"/>
        <v>0</v>
      </c>
      <c r="BV277" s="338"/>
      <c r="BW277" s="338"/>
      <c r="BX277" s="338"/>
      <c r="BY277" s="338"/>
      <c r="BZ277" s="338"/>
      <c r="CA277" s="338"/>
    </row>
    <row r="278" ht="15.75" customHeight="1">
      <c r="A278" s="501"/>
      <c r="B278" s="737"/>
      <c r="C278" s="638">
        <f t="shared" ref="C278:D278" si="284">G278+I278+K278+M278+O278+Q278+S278+U278+W278+Y278+AA278+AC278+AE278+AG278+AI278+AK278+AM278+AO278+AQ278+AS278+AU278+AW278+AY278+BA278+BC278+BE278+BG278+BI278+BK278+BM278+BO278</f>
        <v>0</v>
      </c>
      <c r="D278" s="671">
        <f t="shared" si="284"/>
        <v>0</v>
      </c>
      <c r="E278" s="672">
        <f t="shared" si="5"/>
        <v>0</v>
      </c>
      <c r="F278" s="810"/>
      <c r="G278" s="640"/>
      <c r="H278" s="642"/>
      <c r="I278" s="640"/>
      <c r="J278" s="642"/>
      <c r="K278" s="640"/>
      <c r="L278" s="642"/>
      <c r="M278" s="640"/>
      <c r="N278" s="642"/>
      <c r="O278" s="640"/>
      <c r="P278" s="642"/>
      <c r="Q278" s="640"/>
      <c r="R278" s="642"/>
      <c r="S278" s="640"/>
      <c r="T278" s="642"/>
      <c r="U278" s="640"/>
      <c r="V278" s="642"/>
      <c r="W278" s="640"/>
      <c r="X278" s="642"/>
      <c r="Y278" s="640"/>
      <c r="Z278" s="642"/>
      <c r="AA278" s="640"/>
      <c r="AB278" s="642"/>
      <c r="AC278" s="640"/>
      <c r="AD278" s="642"/>
      <c r="AE278" s="640"/>
      <c r="AF278" s="642"/>
      <c r="AG278" s="640"/>
      <c r="AH278" s="642"/>
      <c r="AI278" s="640"/>
      <c r="AJ278" s="642"/>
      <c r="AK278" s="640"/>
      <c r="AL278" s="642"/>
      <c r="AM278" s="640"/>
      <c r="AN278" s="642"/>
      <c r="AO278" s="640"/>
      <c r="AP278" s="642"/>
      <c r="AQ278" s="640"/>
      <c r="AR278" s="642"/>
      <c r="AS278" s="640"/>
      <c r="AT278" s="642"/>
      <c r="AU278" s="640"/>
      <c r="AV278" s="642"/>
      <c r="AW278" s="640"/>
      <c r="AX278" s="642"/>
      <c r="AY278" s="640"/>
      <c r="AZ278" s="642"/>
      <c r="BA278" s="640"/>
      <c r="BB278" s="642"/>
      <c r="BC278" s="640"/>
      <c r="BD278" s="642"/>
      <c r="BE278" s="640"/>
      <c r="BF278" s="642"/>
      <c r="BG278" s="640"/>
      <c r="BH278" s="642"/>
      <c r="BI278" s="640"/>
      <c r="BJ278" s="642"/>
      <c r="BK278" s="640"/>
      <c r="BL278" s="642"/>
      <c r="BM278" s="640"/>
      <c r="BN278" s="642"/>
      <c r="BO278" s="640"/>
      <c r="BP278" s="642"/>
      <c r="BQ278" s="643">
        <f t="shared" si="276"/>
        <v>0</v>
      </c>
      <c r="BR278" s="644">
        <f t="shared" si="7"/>
        <v>0</v>
      </c>
      <c r="BS278" s="669">
        <f t="shared" si="8"/>
        <v>0</v>
      </c>
      <c r="BT278" s="644">
        <f t="shared" si="9"/>
        <v>0</v>
      </c>
      <c r="BU278" s="645">
        <f t="shared" si="10"/>
        <v>0</v>
      </c>
      <c r="BV278" s="338"/>
      <c r="BW278" s="338"/>
      <c r="BX278" s="338"/>
      <c r="BY278" s="338"/>
      <c r="BZ278" s="338"/>
      <c r="CA278" s="338"/>
    </row>
    <row r="279" ht="15.75" customHeight="1">
      <c r="A279" s="501"/>
      <c r="B279" s="737"/>
      <c r="C279" s="638">
        <f t="shared" ref="C279:D279" si="285">G279+I279+K279+M279+O279+Q279+S279+U279+W279+Y279+AA279+AC279+AE279+AG279+AI279+AK279+AM279+AO279+AQ279+AS279+AU279+AW279+AY279+BA279+BC279+BE279+BG279+BI279+BK279+BM279+BO279</f>
        <v>0</v>
      </c>
      <c r="D279" s="671">
        <f t="shared" si="285"/>
        <v>0</v>
      </c>
      <c r="E279" s="672">
        <f t="shared" si="5"/>
        <v>0</v>
      </c>
      <c r="F279" s="810"/>
      <c r="G279" s="640"/>
      <c r="H279" s="642"/>
      <c r="I279" s="640"/>
      <c r="J279" s="642"/>
      <c r="K279" s="640"/>
      <c r="L279" s="642"/>
      <c r="M279" s="640"/>
      <c r="N279" s="642"/>
      <c r="O279" s="640"/>
      <c r="P279" s="642"/>
      <c r="Q279" s="640"/>
      <c r="R279" s="642"/>
      <c r="S279" s="640"/>
      <c r="T279" s="642"/>
      <c r="U279" s="640"/>
      <c r="V279" s="642"/>
      <c r="W279" s="640"/>
      <c r="X279" s="642"/>
      <c r="Y279" s="640"/>
      <c r="Z279" s="642"/>
      <c r="AA279" s="640"/>
      <c r="AB279" s="642"/>
      <c r="AC279" s="640"/>
      <c r="AD279" s="642"/>
      <c r="AE279" s="640"/>
      <c r="AF279" s="642"/>
      <c r="AG279" s="640"/>
      <c r="AH279" s="642"/>
      <c r="AI279" s="640"/>
      <c r="AJ279" s="642"/>
      <c r="AK279" s="640"/>
      <c r="AL279" s="642"/>
      <c r="AM279" s="640"/>
      <c r="AN279" s="642"/>
      <c r="AO279" s="640"/>
      <c r="AP279" s="642"/>
      <c r="AQ279" s="640"/>
      <c r="AR279" s="642"/>
      <c r="AS279" s="640"/>
      <c r="AT279" s="642"/>
      <c r="AU279" s="640"/>
      <c r="AV279" s="642"/>
      <c r="AW279" s="640"/>
      <c r="AX279" s="642"/>
      <c r="AY279" s="640"/>
      <c r="AZ279" s="642"/>
      <c r="BA279" s="640"/>
      <c r="BB279" s="642"/>
      <c r="BC279" s="640"/>
      <c r="BD279" s="642"/>
      <c r="BE279" s="640"/>
      <c r="BF279" s="642"/>
      <c r="BG279" s="640"/>
      <c r="BH279" s="642"/>
      <c r="BI279" s="640"/>
      <c r="BJ279" s="642"/>
      <c r="BK279" s="640"/>
      <c r="BL279" s="642"/>
      <c r="BM279" s="640"/>
      <c r="BN279" s="642"/>
      <c r="BO279" s="640"/>
      <c r="BP279" s="642"/>
      <c r="BQ279" s="643">
        <f t="shared" si="276"/>
        <v>0</v>
      </c>
      <c r="BR279" s="644">
        <f t="shared" si="7"/>
        <v>0</v>
      </c>
      <c r="BS279" s="669">
        <f t="shared" si="8"/>
        <v>0</v>
      </c>
      <c r="BT279" s="644">
        <f t="shared" si="9"/>
        <v>0</v>
      </c>
      <c r="BU279" s="645">
        <f t="shared" si="10"/>
        <v>0</v>
      </c>
      <c r="BV279" s="338"/>
      <c r="BW279" s="338"/>
      <c r="BX279" s="338"/>
      <c r="BY279" s="338"/>
      <c r="BZ279" s="338"/>
      <c r="CA279" s="338"/>
    </row>
    <row r="280" ht="15.75" customHeight="1">
      <c r="A280" s="501"/>
      <c r="B280" s="737"/>
      <c r="C280" s="638">
        <f t="shared" ref="C280:D280" si="286">G280+I280+K280+M280+O280+Q280+S280+U280+W280+Y280+AA280+AC280+AE280+AG280+AI280+AK280+AM280+AO280+AQ280+AS280+AU280+AW280+AY280+BA280+BC280+BE280+BG280+BI280+BK280+BM280+BO280</f>
        <v>0</v>
      </c>
      <c r="D280" s="671">
        <f t="shared" si="286"/>
        <v>0</v>
      </c>
      <c r="E280" s="672">
        <f t="shared" si="5"/>
        <v>0</v>
      </c>
      <c r="F280" s="810"/>
      <c r="G280" s="640"/>
      <c r="H280" s="642"/>
      <c r="I280" s="640"/>
      <c r="J280" s="642"/>
      <c r="K280" s="640"/>
      <c r="L280" s="642"/>
      <c r="M280" s="640"/>
      <c r="N280" s="642"/>
      <c r="O280" s="640"/>
      <c r="P280" s="642"/>
      <c r="Q280" s="640"/>
      <c r="R280" s="642"/>
      <c r="S280" s="640"/>
      <c r="T280" s="642"/>
      <c r="U280" s="640"/>
      <c r="V280" s="642"/>
      <c r="W280" s="640"/>
      <c r="X280" s="642"/>
      <c r="Y280" s="640"/>
      <c r="Z280" s="642"/>
      <c r="AA280" s="640"/>
      <c r="AB280" s="642"/>
      <c r="AC280" s="640"/>
      <c r="AD280" s="642"/>
      <c r="AE280" s="640"/>
      <c r="AF280" s="642"/>
      <c r="AG280" s="640"/>
      <c r="AH280" s="642"/>
      <c r="AI280" s="640"/>
      <c r="AJ280" s="642"/>
      <c r="AK280" s="640"/>
      <c r="AL280" s="642"/>
      <c r="AM280" s="640"/>
      <c r="AN280" s="642"/>
      <c r="AO280" s="640"/>
      <c r="AP280" s="642"/>
      <c r="AQ280" s="640"/>
      <c r="AR280" s="642"/>
      <c r="AS280" s="640"/>
      <c r="AT280" s="642"/>
      <c r="AU280" s="640"/>
      <c r="AV280" s="642"/>
      <c r="AW280" s="640"/>
      <c r="AX280" s="642"/>
      <c r="AY280" s="640"/>
      <c r="AZ280" s="642"/>
      <c r="BA280" s="640"/>
      <c r="BB280" s="642"/>
      <c r="BC280" s="640"/>
      <c r="BD280" s="642"/>
      <c r="BE280" s="640"/>
      <c r="BF280" s="642"/>
      <c r="BG280" s="640"/>
      <c r="BH280" s="642"/>
      <c r="BI280" s="640"/>
      <c r="BJ280" s="642"/>
      <c r="BK280" s="640"/>
      <c r="BL280" s="642"/>
      <c r="BM280" s="640"/>
      <c r="BN280" s="642"/>
      <c r="BO280" s="640"/>
      <c r="BP280" s="642"/>
      <c r="BQ280" s="643">
        <f t="shared" si="276"/>
        <v>0</v>
      </c>
      <c r="BR280" s="644">
        <f t="shared" si="7"/>
        <v>0</v>
      </c>
      <c r="BS280" s="669">
        <f t="shared" si="8"/>
        <v>0</v>
      </c>
      <c r="BT280" s="644">
        <f t="shared" si="9"/>
        <v>0</v>
      </c>
      <c r="BU280" s="645">
        <f t="shared" si="10"/>
        <v>0</v>
      </c>
      <c r="BV280" s="338"/>
      <c r="BW280" s="338"/>
      <c r="BX280" s="338"/>
      <c r="BY280" s="338"/>
      <c r="BZ280" s="338"/>
      <c r="CA280" s="338"/>
    </row>
    <row r="281" ht="15.75" customHeight="1">
      <c r="A281" s="501"/>
      <c r="B281" s="737"/>
      <c r="C281" s="638">
        <f t="shared" ref="C281:D281" si="287">G281+I281+K281+M281+O281+Q281+S281+U281+W281+Y281+AA281+AC281+AE281+AG281+AI281+AK281+AM281+AO281+AQ281+AS281+AU281+AW281+AY281+BA281+BC281+BE281+BG281+BI281+BK281+BM281+BO281</f>
        <v>0</v>
      </c>
      <c r="D281" s="671">
        <f t="shared" si="287"/>
        <v>0</v>
      </c>
      <c r="E281" s="672">
        <f t="shared" si="5"/>
        <v>0</v>
      </c>
      <c r="F281" s="810"/>
      <c r="G281" s="640"/>
      <c r="H281" s="642"/>
      <c r="I281" s="640"/>
      <c r="J281" s="642"/>
      <c r="K281" s="640"/>
      <c r="L281" s="642"/>
      <c r="M281" s="640"/>
      <c r="N281" s="642"/>
      <c r="O281" s="640"/>
      <c r="P281" s="642"/>
      <c r="Q281" s="640"/>
      <c r="R281" s="642"/>
      <c r="S281" s="640"/>
      <c r="T281" s="642"/>
      <c r="U281" s="640"/>
      <c r="V281" s="642"/>
      <c r="W281" s="640"/>
      <c r="X281" s="642"/>
      <c r="Y281" s="640"/>
      <c r="Z281" s="642"/>
      <c r="AA281" s="640"/>
      <c r="AB281" s="642"/>
      <c r="AC281" s="640"/>
      <c r="AD281" s="642"/>
      <c r="AE281" s="640"/>
      <c r="AF281" s="642"/>
      <c r="AG281" s="640"/>
      <c r="AH281" s="642"/>
      <c r="AI281" s="640"/>
      <c r="AJ281" s="642"/>
      <c r="AK281" s="640"/>
      <c r="AL281" s="642"/>
      <c r="AM281" s="640"/>
      <c r="AN281" s="642"/>
      <c r="AO281" s="640"/>
      <c r="AP281" s="642"/>
      <c r="AQ281" s="640"/>
      <c r="AR281" s="642"/>
      <c r="AS281" s="640"/>
      <c r="AT281" s="642"/>
      <c r="AU281" s="640"/>
      <c r="AV281" s="642"/>
      <c r="AW281" s="640"/>
      <c r="AX281" s="642"/>
      <c r="AY281" s="640"/>
      <c r="AZ281" s="642"/>
      <c r="BA281" s="640"/>
      <c r="BB281" s="642"/>
      <c r="BC281" s="640"/>
      <c r="BD281" s="642"/>
      <c r="BE281" s="640"/>
      <c r="BF281" s="642"/>
      <c r="BG281" s="640"/>
      <c r="BH281" s="642"/>
      <c r="BI281" s="640"/>
      <c r="BJ281" s="642"/>
      <c r="BK281" s="640"/>
      <c r="BL281" s="642"/>
      <c r="BM281" s="640"/>
      <c r="BN281" s="642"/>
      <c r="BO281" s="640"/>
      <c r="BP281" s="642"/>
      <c r="BQ281" s="643">
        <f t="shared" si="276"/>
        <v>0</v>
      </c>
      <c r="BR281" s="644">
        <f t="shared" si="7"/>
        <v>0</v>
      </c>
      <c r="BS281" s="669">
        <f t="shared" si="8"/>
        <v>0</v>
      </c>
      <c r="BT281" s="644">
        <f t="shared" si="9"/>
        <v>0</v>
      </c>
      <c r="BU281" s="645">
        <f t="shared" si="10"/>
        <v>0</v>
      </c>
      <c r="BV281" s="338"/>
      <c r="BW281" s="338"/>
      <c r="BX281" s="338"/>
      <c r="BY281" s="338"/>
      <c r="BZ281" s="338"/>
      <c r="CA281" s="338"/>
    </row>
    <row r="282" ht="15.75" customHeight="1">
      <c r="A282" s="501"/>
      <c r="B282" s="737"/>
      <c r="C282" s="638">
        <f t="shared" ref="C282:D282" si="288">G282+I282+K282+M282+O282+Q282+S282+U282+W282+Y282+AA282+AC282+AE282+AG282+AI282+AK282+AM282+AO282+AQ282+AS282+AU282+AW282+AY282+BA282+BC282+BE282+BG282+BI282+BK282+BM282+BO282</f>
        <v>0</v>
      </c>
      <c r="D282" s="671">
        <f t="shared" si="288"/>
        <v>0</v>
      </c>
      <c r="E282" s="672">
        <f t="shared" si="5"/>
        <v>0</v>
      </c>
      <c r="F282" s="810"/>
      <c r="G282" s="640"/>
      <c r="H282" s="642"/>
      <c r="I282" s="640"/>
      <c r="J282" s="642"/>
      <c r="K282" s="640"/>
      <c r="L282" s="642"/>
      <c r="M282" s="640"/>
      <c r="N282" s="642"/>
      <c r="O282" s="640"/>
      <c r="P282" s="642"/>
      <c r="Q282" s="640"/>
      <c r="R282" s="642"/>
      <c r="S282" s="640"/>
      <c r="T282" s="642"/>
      <c r="U282" s="640"/>
      <c r="V282" s="642"/>
      <c r="W282" s="640"/>
      <c r="X282" s="642"/>
      <c r="Y282" s="640"/>
      <c r="Z282" s="642"/>
      <c r="AA282" s="640"/>
      <c r="AB282" s="642"/>
      <c r="AC282" s="640"/>
      <c r="AD282" s="642"/>
      <c r="AE282" s="640"/>
      <c r="AF282" s="642"/>
      <c r="AG282" s="640"/>
      <c r="AH282" s="642"/>
      <c r="AI282" s="640"/>
      <c r="AJ282" s="642"/>
      <c r="AK282" s="640"/>
      <c r="AL282" s="642"/>
      <c r="AM282" s="640"/>
      <c r="AN282" s="642"/>
      <c r="AO282" s="640"/>
      <c r="AP282" s="642"/>
      <c r="AQ282" s="640"/>
      <c r="AR282" s="642"/>
      <c r="AS282" s="640"/>
      <c r="AT282" s="642"/>
      <c r="AU282" s="640"/>
      <c r="AV282" s="642"/>
      <c r="AW282" s="640"/>
      <c r="AX282" s="642"/>
      <c r="AY282" s="640"/>
      <c r="AZ282" s="642"/>
      <c r="BA282" s="640"/>
      <c r="BB282" s="642"/>
      <c r="BC282" s="640"/>
      <c r="BD282" s="642"/>
      <c r="BE282" s="640"/>
      <c r="BF282" s="642"/>
      <c r="BG282" s="640"/>
      <c r="BH282" s="642"/>
      <c r="BI282" s="640"/>
      <c r="BJ282" s="642"/>
      <c r="BK282" s="640"/>
      <c r="BL282" s="642"/>
      <c r="BM282" s="640"/>
      <c r="BN282" s="642"/>
      <c r="BO282" s="640"/>
      <c r="BP282" s="642"/>
      <c r="BQ282" s="643">
        <f t="shared" si="276"/>
        <v>0</v>
      </c>
      <c r="BR282" s="644">
        <f t="shared" si="7"/>
        <v>0</v>
      </c>
      <c r="BS282" s="669">
        <f t="shared" si="8"/>
        <v>0</v>
      </c>
      <c r="BT282" s="644">
        <f t="shared" si="9"/>
        <v>0</v>
      </c>
      <c r="BU282" s="645">
        <f t="shared" si="10"/>
        <v>0</v>
      </c>
      <c r="BV282" s="338"/>
      <c r="BW282" s="338"/>
      <c r="BX282" s="338"/>
      <c r="BY282" s="338"/>
      <c r="BZ282" s="338"/>
      <c r="CA282" s="338"/>
    </row>
    <row r="283" ht="15.75" customHeight="1">
      <c r="A283" s="501"/>
      <c r="B283" s="737"/>
      <c r="C283" s="638">
        <f t="shared" ref="C283:D283" si="289">G283+I283+K283+M283+O283+Q283+S283+U283+W283+Y283+AA283+AC283+AE283+AG283+AI283+AK283+AM283+AO283+AQ283+AS283+AU283+AW283+AY283+BA283+BC283+BE283+BG283+BI283+BK283+BM283+BO283</f>
        <v>0</v>
      </c>
      <c r="D283" s="671">
        <f t="shared" si="289"/>
        <v>0</v>
      </c>
      <c r="E283" s="672">
        <f t="shared" si="5"/>
        <v>0</v>
      </c>
      <c r="F283" s="810"/>
      <c r="G283" s="640"/>
      <c r="H283" s="642"/>
      <c r="I283" s="640"/>
      <c r="J283" s="642"/>
      <c r="K283" s="640"/>
      <c r="L283" s="642"/>
      <c r="M283" s="640"/>
      <c r="N283" s="642"/>
      <c r="O283" s="640"/>
      <c r="P283" s="642"/>
      <c r="Q283" s="640"/>
      <c r="R283" s="642"/>
      <c r="S283" s="640"/>
      <c r="T283" s="642"/>
      <c r="U283" s="640"/>
      <c r="V283" s="642"/>
      <c r="W283" s="640"/>
      <c r="X283" s="642"/>
      <c r="Y283" s="640"/>
      <c r="Z283" s="642"/>
      <c r="AA283" s="640"/>
      <c r="AB283" s="642"/>
      <c r="AC283" s="640"/>
      <c r="AD283" s="642"/>
      <c r="AE283" s="640"/>
      <c r="AF283" s="642"/>
      <c r="AG283" s="640"/>
      <c r="AH283" s="642"/>
      <c r="AI283" s="640"/>
      <c r="AJ283" s="642"/>
      <c r="AK283" s="640"/>
      <c r="AL283" s="642"/>
      <c r="AM283" s="640"/>
      <c r="AN283" s="642"/>
      <c r="AO283" s="640"/>
      <c r="AP283" s="642"/>
      <c r="AQ283" s="640"/>
      <c r="AR283" s="642"/>
      <c r="AS283" s="640"/>
      <c r="AT283" s="642"/>
      <c r="AU283" s="640"/>
      <c r="AV283" s="642"/>
      <c r="AW283" s="640"/>
      <c r="AX283" s="642"/>
      <c r="AY283" s="640"/>
      <c r="AZ283" s="642"/>
      <c r="BA283" s="640"/>
      <c r="BB283" s="642"/>
      <c r="BC283" s="640"/>
      <c r="BD283" s="642"/>
      <c r="BE283" s="640"/>
      <c r="BF283" s="642"/>
      <c r="BG283" s="640"/>
      <c r="BH283" s="642"/>
      <c r="BI283" s="640"/>
      <c r="BJ283" s="642"/>
      <c r="BK283" s="640"/>
      <c r="BL283" s="642"/>
      <c r="BM283" s="640"/>
      <c r="BN283" s="642"/>
      <c r="BO283" s="640"/>
      <c r="BP283" s="642"/>
      <c r="BQ283" s="643">
        <f t="shared" si="276"/>
        <v>0</v>
      </c>
      <c r="BR283" s="644">
        <f t="shared" si="7"/>
        <v>0</v>
      </c>
      <c r="BS283" s="669">
        <f t="shared" si="8"/>
        <v>0</v>
      </c>
      <c r="BT283" s="644">
        <f t="shared" si="9"/>
        <v>0</v>
      </c>
      <c r="BU283" s="645">
        <f t="shared" si="10"/>
        <v>0</v>
      </c>
      <c r="BV283" s="338"/>
      <c r="BW283" s="338"/>
      <c r="BX283" s="338"/>
      <c r="BY283" s="338"/>
      <c r="BZ283" s="338"/>
      <c r="CA283" s="338"/>
    </row>
    <row r="284" ht="15.75" customHeight="1">
      <c r="A284" s="501"/>
      <c r="B284" s="737"/>
      <c r="C284" s="638">
        <f t="shared" ref="C284:D284" si="290">G284+I284+K284+M284+O284+Q284+S284+U284+W284+Y284+AA284+AC284+AE284+AG284+AI284+AK284+AM284+AO284+AQ284+AS284+AU284+AW284+AY284+BA284+BC284+BE284+BG284+BI284+BK284+BM284+BO284</f>
        <v>0</v>
      </c>
      <c r="D284" s="671">
        <f t="shared" si="290"/>
        <v>0</v>
      </c>
      <c r="E284" s="672">
        <f t="shared" si="5"/>
        <v>0</v>
      </c>
      <c r="F284" s="810"/>
      <c r="G284" s="640"/>
      <c r="H284" s="642"/>
      <c r="I284" s="640"/>
      <c r="J284" s="642"/>
      <c r="K284" s="640"/>
      <c r="L284" s="642"/>
      <c r="M284" s="640"/>
      <c r="N284" s="642"/>
      <c r="O284" s="640"/>
      <c r="P284" s="642"/>
      <c r="Q284" s="640"/>
      <c r="R284" s="642"/>
      <c r="S284" s="640"/>
      <c r="T284" s="642"/>
      <c r="U284" s="640"/>
      <c r="V284" s="642"/>
      <c r="W284" s="640"/>
      <c r="X284" s="642"/>
      <c r="Y284" s="640"/>
      <c r="Z284" s="642"/>
      <c r="AA284" s="640"/>
      <c r="AB284" s="642"/>
      <c r="AC284" s="640"/>
      <c r="AD284" s="642"/>
      <c r="AE284" s="640"/>
      <c r="AF284" s="642"/>
      <c r="AG284" s="640"/>
      <c r="AH284" s="642"/>
      <c r="AI284" s="640"/>
      <c r="AJ284" s="642"/>
      <c r="AK284" s="640"/>
      <c r="AL284" s="642"/>
      <c r="AM284" s="640"/>
      <c r="AN284" s="642"/>
      <c r="AO284" s="640"/>
      <c r="AP284" s="642"/>
      <c r="AQ284" s="640"/>
      <c r="AR284" s="642"/>
      <c r="AS284" s="640"/>
      <c r="AT284" s="642"/>
      <c r="AU284" s="640"/>
      <c r="AV284" s="642"/>
      <c r="AW284" s="640"/>
      <c r="AX284" s="642"/>
      <c r="AY284" s="640"/>
      <c r="AZ284" s="642"/>
      <c r="BA284" s="640"/>
      <c r="BB284" s="642"/>
      <c r="BC284" s="640"/>
      <c r="BD284" s="642"/>
      <c r="BE284" s="640"/>
      <c r="BF284" s="642"/>
      <c r="BG284" s="640"/>
      <c r="BH284" s="642"/>
      <c r="BI284" s="640"/>
      <c r="BJ284" s="642"/>
      <c r="BK284" s="640"/>
      <c r="BL284" s="642"/>
      <c r="BM284" s="640"/>
      <c r="BN284" s="642"/>
      <c r="BO284" s="640"/>
      <c r="BP284" s="642"/>
      <c r="BQ284" s="643">
        <f t="shared" si="276"/>
        <v>0</v>
      </c>
      <c r="BR284" s="644">
        <f t="shared" si="7"/>
        <v>0</v>
      </c>
      <c r="BS284" s="669">
        <f t="shared" si="8"/>
        <v>0</v>
      </c>
      <c r="BT284" s="644">
        <f t="shared" si="9"/>
        <v>0</v>
      </c>
      <c r="BU284" s="645">
        <f t="shared" si="10"/>
        <v>0</v>
      </c>
      <c r="BV284" s="338"/>
      <c r="BW284" s="338"/>
      <c r="BX284" s="338"/>
      <c r="BY284" s="338"/>
      <c r="BZ284" s="338"/>
      <c r="CA284" s="338"/>
    </row>
    <row r="285" ht="15.75" customHeight="1">
      <c r="A285" s="501"/>
      <c r="B285" s="737"/>
      <c r="C285" s="638">
        <f t="shared" ref="C285:D285" si="291">G285+I285+K285+M285+O285+Q285+S285+U285+W285+Y285+AA285+AC285+AE285+AG285+AI285+AK285+AM285+AO285+AQ285+AS285+AU285+AW285+AY285+BA285+BC285+BE285+BG285+BI285+BK285+BM285+BO285</f>
        <v>0</v>
      </c>
      <c r="D285" s="671">
        <f t="shared" si="291"/>
        <v>0</v>
      </c>
      <c r="E285" s="672">
        <f t="shared" si="5"/>
        <v>0</v>
      </c>
      <c r="F285" s="810"/>
      <c r="G285" s="640"/>
      <c r="H285" s="642"/>
      <c r="I285" s="640"/>
      <c r="J285" s="642"/>
      <c r="K285" s="640"/>
      <c r="L285" s="642"/>
      <c r="M285" s="640"/>
      <c r="N285" s="642"/>
      <c r="O285" s="640"/>
      <c r="P285" s="642"/>
      <c r="Q285" s="640"/>
      <c r="R285" s="642"/>
      <c r="S285" s="640"/>
      <c r="T285" s="642"/>
      <c r="U285" s="640"/>
      <c r="V285" s="642"/>
      <c r="W285" s="640"/>
      <c r="X285" s="642"/>
      <c r="Y285" s="640"/>
      <c r="Z285" s="642"/>
      <c r="AA285" s="640"/>
      <c r="AB285" s="642"/>
      <c r="AC285" s="640"/>
      <c r="AD285" s="642"/>
      <c r="AE285" s="640"/>
      <c r="AF285" s="642"/>
      <c r="AG285" s="640"/>
      <c r="AH285" s="642"/>
      <c r="AI285" s="640"/>
      <c r="AJ285" s="642"/>
      <c r="AK285" s="640"/>
      <c r="AL285" s="642"/>
      <c r="AM285" s="640"/>
      <c r="AN285" s="642"/>
      <c r="AO285" s="640"/>
      <c r="AP285" s="642"/>
      <c r="AQ285" s="640"/>
      <c r="AR285" s="642"/>
      <c r="AS285" s="640"/>
      <c r="AT285" s="642"/>
      <c r="AU285" s="640"/>
      <c r="AV285" s="642"/>
      <c r="AW285" s="640"/>
      <c r="AX285" s="642"/>
      <c r="AY285" s="640"/>
      <c r="AZ285" s="642"/>
      <c r="BA285" s="640"/>
      <c r="BB285" s="642"/>
      <c r="BC285" s="640"/>
      <c r="BD285" s="642"/>
      <c r="BE285" s="640"/>
      <c r="BF285" s="642"/>
      <c r="BG285" s="640"/>
      <c r="BH285" s="642"/>
      <c r="BI285" s="640"/>
      <c r="BJ285" s="642"/>
      <c r="BK285" s="640"/>
      <c r="BL285" s="642"/>
      <c r="BM285" s="640"/>
      <c r="BN285" s="642"/>
      <c r="BO285" s="640"/>
      <c r="BP285" s="642"/>
      <c r="BQ285" s="643">
        <f t="shared" si="276"/>
        <v>0</v>
      </c>
      <c r="BR285" s="644">
        <f t="shared" si="7"/>
        <v>0</v>
      </c>
      <c r="BS285" s="669">
        <f t="shared" si="8"/>
        <v>0</v>
      </c>
      <c r="BT285" s="644">
        <f t="shared" si="9"/>
        <v>0</v>
      </c>
      <c r="BU285" s="645">
        <f t="shared" si="10"/>
        <v>0</v>
      </c>
      <c r="BV285" s="338"/>
      <c r="BW285" s="338"/>
      <c r="BX285" s="338"/>
      <c r="BY285" s="338"/>
      <c r="BZ285" s="338"/>
      <c r="CA285" s="338"/>
    </row>
    <row r="286" ht="15.75" customHeight="1">
      <c r="A286" s="501"/>
      <c r="B286" s="737"/>
      <c r="C286" s="638">
        <f t="shared" ref="C286:D286" si="292">G286+I286+K286+M286+O286+Q286+S286+U286+W286+Y286+AA286+AC286+AE286+AG286+AI286+AK286+AM286+AO286+AQ286+AS286+AU286+AW286+AY286+BA286+BC286+BE286+BG286+BI286+BK286+BM286+BO286</f>
        <v>0</v>
      </c>
      <c r="D286" s="671">
        <f t="shared" si="292"/>
        <v>0</v>
      </c>
      <c r="E286" s="672">
        <f t="shared" si="5"/>
        <v>0</v>
      </c>
      <c r="F286" s="810"/>
      <c r="G286" s="640"/>
      <c r="H286" s="642"/>
      <c r="I286" s="640"/>
      <c r="J286" s="642"/>
      <c r="K286" s="640"/>
      <c r="L286" s="642"/>
      <c r="M286" s="640"/>
      <c r="N286" s="642"/>
      <c r="O286" s="640"/>
      <c r="P286" s="642"/>
      <c r="Q286" s="640"/>
      <c r="R286" s="642"/>
      <c r="S286" s="640"/>
      <c r="T286" s="642"/>
      <c r="U286" s="640"/>
      <c r="V286" s="642"/>
      <c r="W286" s="640"/>
      <c r="X286" s="642"/>
      <c r="Y286" s="640"/>
      <c r="Z286" s="642"/>
      <c r="AA286" s="640"/>
      <c r="AB286" s="642"/>
      <c r="AC286" s="640"/>
      <c r="AD286" s="642"/>
      <c r="AE286" s="640"/>
      <c r="AF286" s="642"/>
      <c r="AG286" s="640"/>
      <c r="AH286" s="642"/>
      <c r="AI286" s="640"/>
      <c r="AJ286" s="642"/>
      <c r="AK286" s="640"/>
      <c r="AL286" s="642"/>
      <c r="AM286" s="640"/>
      <c r="AN286" s="642"/>
      <c r="AO286" s="640"/>
      <c r="AP286" s="642"/>
      <c r="AQ286" s="640"/>
      <c r="AR286" s="642"/>
      <c r="AS286" s="640"/>
      <c r="AT286" s="642"/>
      <c r="AU286" s="640"/>
      <c r="AV286" s="642"/>
      <c r="AW286" s="640"/>
      <c r="AX286" s="642"/>
      <c r="AY286" s="640"/>
      <c r="AZ286" s="642"/>
      <c r="BA286" s="640"/>
      <c r="BB286" s="642"/>
      <c r="BC286" s="640"/>
      <c r="BD286" s="642"/>
      <c r="BE286" s="640"/>
      <c r="BF286" s="642"/>
      <c r="BG286" s="640"/>
      <c r="BH286" s="642"/>
      <c r="BI286" s="640"/>
      <c r="BJ286" s="642"/>
      <c r="BK286" s="640"/>
      <c r="BL286" s="642"/>
      <c r="BM286" s="640"/>
      <c r="BN286" s="642"/>
      <c r="BO286" s="640"/>
      <c r="BP286" s="642"/>
      <c r="BQ286" s="643">
        <f t="shared" si="276"/>
        <v>0</v>
      </c>
      <c r="BR286" s="644">
        <f t="shared" si="7"/>
        <v>0</v>
      </c>
      <c r="BS286" s="669">
        <f t="shared" si="8"/>
        <v>0</v>
      </c>
      <c r="BT286" s="644">
        <f t="shared" si="9"/>
        <v>0</v>
      </c>
      <c r="BU286" s="645">
        <f t="shared" si="10"/>
        <v>0</v>
      </c>
      <c r="BV286" s="338"/>
      <c r="BW286" s="338"/>
      <c r="BX286" s="338"/>
      <c r="BY286" s="338"/>
      <c r="BZ286" s="338"/>
      <c r="CA286" s="338"/>
    </row>
    <row r="287" ht="15.75" customHeight="1">
      <c r="A287" s="501"/>
      <c r="B287" s="737"/>
      <c r="C287" s="638">
        <f t="shared" ref="C287:D287" si="293">G287+I287+K287+M287+O287+Q287+S287+U287+W287+Y287+AA287+AC287+AE287+AG287+AI287+AK287+AM287+AO287+AQ287+AS287+AU287+AW287+AY287+BA287+BC287+BE287+BG287+BI287+BK287+BM287+BO287</f>
        <v>0</v>
      </c>
      <c r="D287" s="671">
        <f t="shared" si="293"/>
        <v>0</v>
      </c>
      <c r="E287" s="672">
        <f t="shared" si="5"/>
        <v>0</v>
      </c>
      <c r="F287" s="810"/>
      <c r="G287" s="640"/>
      <c r="H287" s="642"/>
      <c r="I287" s="640"/>
      <c r="J287" s="642"/>
      <c r="K287" s="640"/>
      <c r="L287" s="642"/>
      <c r="M287" s="640"/>
      <c r="N287" s="642"/>
      <c r="O287" s="640"/>
      <c r="P287" s="642"/>
      <c r="Q287" s="640"/>
      <c r="R287" s="642"/>
      <c r="S287" s="640"/>
      <c r="T287" s="642"/>
      <c r="U287" s="640"/>
      <c r="V287" s="642"/>
      <c r="W287" s="640"/>
      <c r="X287" s="642"/>
      <c r="Y287" s="640"/>
      <c r="Z287" s="642"/>
      <c r="AA287" s="640"/>
      <c r="AB287" s="642"/>
      <c r="AC287" s="640"/>
      <c r="AD287" s="642"/>
      <c r="AE287" s="640"/>
      <c r="AF287" s="642"/>
      <c r="AG287" s="640"/>
      <c r="AH287" s="642"/>
      <c r="AI287" s="640"/>
      <c r="AJ287" s="642"/>
      <c r="AK287" s="640"/>
      <c r="AL287" s="642"/>
      <c r="AM287" s="640"/>
      <c r="AN287" s="642"/>
      <c r="AO287" s="640"/>
      <c r="AP287" s="642"/>
      <c r="AQ287" s="640"/>
      <c r="AR287" s="642"/>
      <c r="AS287" s="640"/>
      <c r="AT287" s="642"/>
      <c r="AU287" s="640"/>
      <c r="AV287" s="642"/>
      <c r="AW287" s="640"/>
      <c r="AX287" s="642"/>
      <c r="AY287" s="640"/>
      <c r="AZ287" s="642"/>
      <c r="BA287" s="640"/>
      <c r="BB287" s="642"/>
      <c r="BC287" s="640"/>
      <c r="BD287" s="642"/>
      <c r="BE287" s="640"/>
      <c r="BF287" s="642"/>
      <c r="BG287" s="640"/>
      <c r="BH287" s="642"/>
      <c r="BI287" s="640"/>
      <c r="BJ287" s="642"/>
      <c r="BK287" s="640"/>
      <c r="BL287" s="642"/>
      <c r="BM287" s="640"/>
      <c r="BN287" s="642"/>
      <c r="BO287" s="640"/>
      <c r="BP287" s="642"/>
      <c r="BQ287" s="643">
        <f t="shared" si="276"/>
        <v>0</v>
      </c>
      <c r="BR287" s="644">
        <f t="shared" si="7"/>
        <v>0</v>
      </c>
      <c r="BS287" s="669">
        <f t="shared" si="8"/>
        <v>0</v>
      </c>
      <c r="BT287" s="644">
        <f t="shared" si="9"/>
        <v>0</v>
      </c>
      <c r="BU287" s="645">
        <f t="shared" si="10"/>
        <v>0</v>
      </c>
      <c r="BV287" s="338"/>
      <c r="BW287" s="338"/>
      <c r="BX287" s="338"/>
      <c r="BY287" s="338"/>
      <c r="BZ287" s="338"/>
      <c r="CA287" s="338"/>
    </row>
    <row r="288" ht="15.75" customHeight="1">
      <c r="A288" s="501"/>
      <c r="B288" s="737"/>
      <c r="C288" s="638">
        <f t="shared" ref="C288:D288" si="294">G288+I288+K288+M288+O288+Q288+S288+U288+W288+Y288+AA288+AC288+AE288+AG288+AI288+AK288+AM288+AO288+AQ288+AS288+AU288+AW288+AY288+BA288+BC288+BE288+BG288+BI288+BK288+BM288+BO288</f>
        <v>0</v>
      </c>
      <c r="D288" s="671">
        <f t="shared" si="294"/>
        <v>0</v>
      </c>
      <c r="E288" s="672">
        <f t="shared" si="5"/>
        <v>0</v>
      </c>
      <c r="F288" s="810"/>
      <c r="G288" s="640"/>
      <c r="H288" s="642"/>
      <c r="I288" s="640"/>
      <c r="J288" s="642"/>
      <c r="K288" s="640"/>
      <c r="L288" s="642"/>
      <c r="M288" s="640"/>
      <c r="N288" s="642"/>
      <c r="O288" s="640"/>
      <c r="P288" s="642"/>
      <c r="Q288" s="640"/>
      <c r="R288" s="642"/>
      <c r="S288" s="640"/>
      <c r="T288" s="642"/>
      <c r="U288" s="640"/>
      <c r="V288" s="642"/>
      <c r="W288" s="640"/>
      <c r="X288" s="642"/>
      <c r="Y288" s="640"/>
      <c r="Z288" s="642"/>
      <c r="AA288" s="640"/>
      <c r="AB288" s="642"/>
      <c r="AC288" s="640"/>
      <c r="AD288" s="642"/>
      <c r="AE288" s="640"/>
      <c r="AF288" s="642"/>
      <c r="AG288" s="640"/>
      <c r="AH288" s="642"/>
      <c r="AI288" s="640"/>
      <c r="AJ288" s="642"/>
      <c r="AK288" s="640"/>
      <c r="AL288" s="642"/>
      <c r="AM288" s="640"/>
      <c r="AN288" s="642"/>
      <c r="AO288" s="640"/>
      <c r="AP288" s="642"/>
      <c r="AQ288" s="640"/>
      <c r="AR288" s="642"/>
      <c r="AS288" s="640"/>
      <c r="AT288" s="642"/>
      <c r="AU288" s="640"/>
      <c r="AV288" s="642"/>
      <c r="AW288" s="640"/>
      <c r="AX288" s="642"/>
      <c r="AY288" s="640"/>
      <c r="AZ288" s="642"/>
      <c r="BA288" s="640"/>
      <c r="BB288" s="642"/>
      <c r="BC288" s="640"/>
      <c r="BD288" s="642"/>
      <c r="BE288" s="640"/>
      <c r="BF288" s="642"/>
      <c r="BG288" s="640"/>
      <c r="BH288" s="642"/>
      <c r="BI288" s="640"/>
      <c r="BJ288" s="642"/>
      <c r="BK288" s="640"/>
      <c r="BL288" s="642"/>
      <c r="BM288" s="640"/>
      <c r="BN288" s="642"/>
      <c r="BO288" s="640"/>
      <c r="BP288" s="642"/>
      <c r="BQ288" s="643">
        <f t="shared" si="276"/>
        <v>0</v>
      </c>
      <c r="BR288" s="644">
        <f t="shared" si="7"/>
        <v>0</v>
      </c>
      <c r="BS288" s="669">
        <f t="shared" si="8"/>
        <v>0</v>
      </c>
      <c r="BT288" s="644">
        <f t="shared" si="9"/>
        <v>0</v>
      </c>
      <c r="BU288" s="645">
        <f t="shared" si="10"/>
        <v>0</v>
      </c>
      <c r="BV288" s="338"/>
      <c r="BW288" s="338"/>
      <c r="BX288" s="338"/>
      <c r="BY288" s="338"/>
      <c r="BZ288" s="338"/>
      <c r="CA288" s="338"/>
    </row>
    <row r="289" ht="15.75" customHeight="1">
      <c r="A289" s="501"/>
      <c r="B289" s="737"/>
      <c r="C289" s="638">
        <f t="shared" ref="C289:D289" si="295">G289+I289+K289+M289+O289+Q289+S289+U289+W289+Y289+AA289+AC289+AE289+AG289+AI289+AK289+AM289+AO289+AQ289+AS289+AU289+AW289+AY289+BA289+BC289+BE289+BG289+BI289+BK289+BM289+BO289</f>
        <v>0</v>
      </c>
      <c r="D289" s="671">
        <f t="shared" si="295"/>
        <v>0</v>
      </c>
      <c r="E289" s="672">
        <f t="shared" si="5"/>
        <v>0</v>
      </c>
      <c r="F289" s="810"/>
      <c r="G289" s="640"/>
      <c r="H289" s="642"/>
      <c r="I289" s="640"/>
      <c r="J289" s="642"/>
      <c r="K289" s="640"/>
      <c r="L289" s="642"/>
      <c r="M289" s="640"/>
      <c r="N289" s="642"/>
      <c r="O289" s="640"/>
      <c r="P289" s="642"/>
      <c r="Q289" s="640"/>
      <c r="R289" s="642"/>
      <c r="S289" s="640"/>
      <c r="T289" s="642"/>
      <c r="U289" s="640"/>
      <c r="V289" s="642"/>
      <c r="W289" s="640"/>
      <c r="X289" s="642"/>
      <c r="Y289" s="640"/>
      <c r="Z289" s="642"/>
      <c r="AA289" s="640"/>
      <c r="AB289" s="642"/>
      <c r="AC289" s="640"/>
      <c r="AD289" s="642"/>
      <c r="AE289" s="640"/>
      <c r="AF289" s="642"/>
      <c r="AG289" s="640"/>
      <c r="AH289" s="642"/>
      <c r="AI289" s="640"/>
      <c r="AJ289" s="642"/>
      <c r="AK289" s="640"/>
      <c r="AL289" s="642"/>
      <c r="AM289" s="640"/>
      <c r="AN289" s="642"/>
      <c r="AO289" s="640"/>
      <c r="AP289" s="642"/>
      <c r="AQ289" s="640"/>
      <c r="AR289" s="642"/>
      <c r="AS289" s="640"/>
      <c r="AT289" s="642"/>
      <c r="AU289" s="640"/>
      <c r="AV289" s="642"/>
      <c r="AW289" s="640"/>
      <c r="AX289" s="642"/>
      <c r="AY289" s="640"/>
      <c r="AZ289" s="642"/>
      <c r="BA289" s="640"/>
      <c r="BB289" s="642"/>
      <c r="BC289" s="640"/>
      <c r="BD289" s="642"/>
      <c r="BE289" s="640"/>
      <c r="BF289" s="642"/>
      <c r="BG289" s="640"/>
      <c r="BH289" s="642"/>
      <c r="BI289" s="640"/>
      <c r="BJ289" s="642"/>
      <c r="BK289" s="640"/>
      <c r="BL289" s="642"/>
      <c r="BM289" s="640"/>
      <c r="BN289" s="642"/>
      <c r="BO289" s="640"/>
      <c r="BP289" s="642"/>
      <c r="BQ289" s="643">
        <f t="shared" si="276"/>
        <v>0</v>
      </c>
      <c r="BR289" s="644">
        <f t="shared" si="7"/>
        <v>0</v>
      </c>
      <c r="BS289" s="669">
        <f t="shared" si="8"/>
        <v>0</v>
      </c>
      <c r="BT289" s="644">
        <f t="shared" si="9"/>
        <v>0</v>
      </c>
      <c r="BU289" s="645">
        <f t="shared" si="10"/>
        <v>0</v>
      </c>
      <c r="BV289" s="338"/>
      <c r="BW289" s="338"/>
      <c r="BX289" s="338"/>
      <c r="BY289" s="338"/>
      <c r="BZ289" s="338"/>
      <c r="CA289" s="338"/>
    </row>
    <row r="290" ht="15.75" customHeight="1">
      <c r="A290" s="501"/>
      <c r="B290" s="737"/>
      <c r="C290" s="638">
        <f t="shared" ref="C290:D290" si="296">G290+I290+K290+M290+O290+Q290+S290+U290+W290+Y290+AA290+AC290+AE290+AG290+AI290+AK290+AM290+AO290+AQ290+AS290+AU290+AW290+AY290+BA290+BC290+BE290+BG290+BI290+BK290+BM290+BO290</f>
        <v>0</v>
      </c>
      <c r="D290" s="671">
        <f t="shared" si="296"/>
        <v>0</v>
      </c>
      <c r="E290" s="672">
        <f t="shared" si="5"/>
        <v>0</v>
      </c>
      <c r="F290" s="810"/>
      <c r="G290" s="640"/>
      <c r="H290" s="642"/>
      <c r="I290" s="640"/>
      <c r="J290" s="642"/>
      <c r="K290" s="640"/>
      <c r="L290" s="642"/>
      <c r="M290" s="640"/>
      <c r="N290" s="642"/>
      <c r="O290" s="640"/>
      <c r="P290" s="642"/>
      <c r="Q290" s="640"/>
      <c r="R290" s="642"/>
      <c r="S290" s="640"/>
      <c r="T290" s="642"/>
      <c r="U290" s="640"/>
      <c r="V290" s="642"/>
      <c r="W290" s="640"/>
      <c r="X290" s="642"/>
      <c r="Y290" s="640"/>
      <c r="Z290" s="642"/>
      <c r="AA290" s="640"/>
      <c r="AB290" s="642"/>
      <c r="AC290" s="640"/>
      <c r="AD290" s="642"/>
      <c r="AE290" s="640"/>
      <c r="AF290" s="642"/>
      <c r="AG290" s="640"/>
      <c r="AH290" s="642"/>
      <c r="AI290" s="640"/>
      <c r="AJ290" s="642"/>
      <c r="AK290" s="640"/>
      <c r="AL290" s="642"/>
      <c r="AM290" s="640"/>
      <c r="AN290" s="642"/>
      <c r="AO290" s="640"/>
      <c r="AP290" s="642"/>
      <c r="AQ290" s="640"/>
      <c r="AR290" s="642"/>
      <c r="AS290" s="640"/>
      <c r="AT290" s="642"/>
      <c r="AU290" s="640"/>
      <c r="AV290" s="642"/>
      <c r="AW290" s="640"/>
      <c r="AX290" s="642"/>
      <c r="AY290" s="640"/>
      <c r="AZ290" s="642"/>
      <c r="BA290" s="640"/>
      <c r="BB290" s="642"/>
      <c r="BC290" s="640"/>
      <c r="BD290" s="642"/>
      <c r="BE290" s="640"/>
      <c r="BF290" s="642"/>
      <c r="BG290" s="640"/>
      <c r="BH290" s="642"/>
      <c r="BI290" s="640"/>
      <c r="BJ290" s="642"/>
      <c r="BK290" s="640"/>
      <c r="BL290" s="642"/>
      <c r="BM290" s="640"/>
      <c r="BN290" s="642"/>
      <c r="BO290" s="640"/>
      <c r="BP290" s="642"/>
      <c r="BQ290" s="643">
        <f t="shared" si="276"/>
        <v>0</v>
      </c>
      <c r="BR290" s="644">
        <f t="shared" si="7"/>
        <v>0</v>
      </c>
      <c r="BS290" s="669">
        <f t="shared" si="8"/>
        <v>0</v>
      </c>
      <c r="BT290" s="644">
        <f t="shared" si="9"/>
        <v>0</v>
      </c>
      <c r="BU290" s="645">
        <f t="shared" si="10"/>
        <v>0</v>
      </c>
      <c r="BV290" s="338"/>
      <c r="BW290" s="338"/>
      <c r="BX290" s="338"/>
      <c r="BY290" s="338"/>
      <c r="BZ290" s="338"/>
      <c r="CA290" s="338"/>
    </row>
    <row r="291" ht="15.75" customHeight="1">
      <c r="A291" s="501"/>
      <c r="B291" s="737"/>
      <c r="C291" s="638">
        <f t="shared" ref="C291:D291" si="297">G291+I291+K291+M291+O291+Q291+S291+U291+W291+Y291+AA291+AC291+AE291+AG291+AI291+AK291+AM291+AO291+AQ291+AS291+AU291+AW291+AY291+BA291+BC291+BE291+BG291+BI291+BK291+BM291+BO291</f>
        <v>0</v>
      </c>
      <c r="D291" s="671">
        <f t="shared" si="297"/>
        <v>0</v>
      </c>
      <c r="E291" s="672">
        <f t="shared" si="5"/>
        <v>0</v>
      </c>
      <c r="F291" s="810"/>
      <c r="G291" s="640"/>
      <c r="H291" s="642"/>
      <c r="I291" s="640"/>
      <c r="J291" s="642"/>
      <c r="K291" s="640"/>
      <c r="L291" s="642"/>
      <c r="M291" s="640"/>
      <c r="N291" s="642"/>
      <c r="O291" s="640"/>
      <c r="P291" s="642"/>
      <c r="Q291" s="640"/>
      <c r="R291" s="642"/>
      <c r="S291" s="640"/>
      <c r="T291" s="642"/>
      <c r="U291" s="640"/>
      <c r="V291" s="642"/>
      <c r="W291" s="640"/>
      <c r="X291" s="642"/>
      <c r="Y291" s="640"/>
      <c r="Z291" s="642"/>
      <c r="AA291" s="640"/>
      <c r="AB291" s="642"/>
      <c r="AC291" s="640"/>
      <c r="AD291" s="642"/>
      <c r="AE291" s="640"/>
      <c r="AF291" s="642"/>
      <c r="AG291" s="640"/>
      <c r="AH291" s="642"/>
      <c r="AI291" s="640"/>
      <c r="AJ291" s="642"/>
      <c r="AK291" s="640"/>
      <c r="AL291" s="642"/>
      <c r="AM291" s="640"/>
      <c r="AN291" s="642"/>
      <c r="AO291" s="640"/>
      <c r="AP291" s="642"/>
      <c r="AQ291" s="640"/>
      <c r="AR291" s="642"/>
      <c r="AS291" s="640"/>
      <c r="AT291" s="642"/>
      <c r="AU291" s="640"/>
      <c r="AV291" s="642"/>
      <c r="AW291" s="640"/>
      <c r="AX291" s="642"/>
      <c r="AY291" s="640"/>
      <c r="AZ291" s="642"/>
      <c r="BA291" s="640"/>
      <c r="BB291" s="642"/>
      <c r="BC291" s="640"/>
      <c r="BD291" s="642"/>
      <c r="BE291" s="640"/>
      <c r="BF291" s="642"/>
      <c r="BG291" s="640"/>
      <c r="BH291" s="642"/>
      <c r="BI291" s="640"/>
      <c r="BJ291" s="642"/>
      <c r="BK291" s="640"/>
      <c r="BL291" s="642"/>
      <c r="BM291" s="640"/>
      <c r="BN291" s="642"/>
      <c r="BO291" s="640"/>
      <c r="BP291" s="642"/>
      <c r="BQ291" s="643">
        <f t="shared" si="276"/>
        <v>0</v>
      </c>
      <c r="BR291" s="644">
        <f t="shared" si="7"/>
        <v>0</v>
      </c>
      <c r="BS291" s="669">
        <f t="shared" si="8"/>
        <v>0</v>
      </c>
      <c r="BT291" s="644">
        <f t="shared" si="9"/>
        <v>0</v>
      </c>
      <c r="BU291" s="645">
        <f t="shared" si="10"/>
        <v>0</v>
      </c>
      <c r="BV291" s="338"/>
      <c r="BW291" s="338"/>
      <c r="BX291" s="338"/>
      <c r="BY291" s="338"/>
      <c r="BZ291" s="338"/>
      <c r="CA291" s="338"/>
    </row>
    <row r="292" ht="15.75" customHeight="1">
      <c r="A292" s="501"/>
      <c r="B292" s="737"/>
      <c r="C292" s="638">
        <f t="shared" ref="C292:D292" si="298">G292+I292+K292+M292+O292+Q292+S292+U292+W292+Y292+AA292+AC292+AE292+AG292+AI292+AK292+AM292+AO292+AQ292+AS292+AU292+AW292+AY292+BA292+BC292+BE292+BG292+BI292+BK292+BM292+BO292</f>
        <v>0</v>
      </c>
      <c r="D292" s="671">
        <f t="shared" si="298"/>
        <v>0</v>
      </c>
      <c r="E292" s="672">
        <f t="shared" si="5"/>
        <v>0</v>
      </c>
      <c r="F292" s="810"/>
      <c r="G292" s="640"/>
      <c r="H292" s="642"/>
      <c r="I292" s="640"/>
      <c r="J292" s="642"/>
      <c r="K292" s="640"/>
      <c r="L292" s="642"/>
      <c r="M292" s="640"/>
      <c r="N292" s="642"/>
      <c r="O292" s="640"/>
      <c r="P292" s="642"/>
      <c r="Q292" s="640"/>
      <c r="R292" s="642"/>
      <c r="S292" s="640"/>
      <c r="T292" s="642"/>
      <c r="U292" s="640"/>
      <c r="V292" s="642"/>
      <c r="W292" s="640"/>
      <c r="X292" s="642"/>
      <c r="Y292" s="640"/>
      <c r="Z292" s="642"/>
      <c r="AA292" s="640"/>
      <c r="AB292" s="642"/>
      <c r="AC292" s="640"/>
      <c r="AD292" s="642"/>
      <c r="AE292" s="640"/>
      <c r="AF292" s="642"/>
      <c r="AG292" s="640"/>
      <c r="AH292" s="642"/>
      <c r="AI292" s="640"/>
      <c r="AJ292" s="642"/>
      <c r="AK292" s="640"/>
      <c r="AL292" s="642"/>
      <c r="AM292" s="640"/>
      <c r="AN292" s="642"/>
      <c r="AO292" s="640"/>
      <c r="AP292" s="642"/>
      <c r="AQ292" s="640"/>
      <c r="AR292" s="642"/>
      <c r="AS292" s="640"/>
      <c r="AT292" s="642"/>
      <c r="AU292" s="640"/>
      <c r="AV292" s="642"/>
      <c r="AW292" s="640"/>
      <c r="AX292" s="642"/>
      <c r="AY292" s="640"/>
      <c r="AZ292" s="642"/>
      <c r="BA292" s="640"/>
      <c r="BB292" s="642"/>
      <c r="BC292" s="640"/>
      <c r="BD292" s="642"/>
      <c r="BE292" s="640"/>
      <c r="BF292" s="642"/>
      <c r="BG292" s="640"/>
      <c r="BH292" s="642"/>
      <c r="BI292" s="640"/>
      <c r="BJ292" s="642"/>
      <c r="BK292" s="640"/>
      <c r="BL292" s="642"/>
      <c r="BM292" s="640"/>
      <c r="BN292" s="642"/>
      <c r="BO292" s="640"/>
      <c r="BP292" s="642"/>
      <c r="BQ292" s="643">
        <f t="shared" si="276"/>
        <v>0</v>
      </c>
      <c r="BR292" s="644">
        <f t="shared" si="7"/>
        <v>0</v>
      </c>
      <c r="BS292" s="669">
        <f t="shared" si="8"/>
        <v>0</v>
      </c>
      <c r="BT292" s="644">
        <f t="shared" si="9"/>
        <v>0</v>
      </c>
      <c r="BU292" s="645">
        <f t="shared" si="10"/>
        <v>0</v>
      </c>
      <c r="BV292" s="338"/>
      <c r="BW292" s="338"/>
      <c r="BX292" s="338"/>
      <c r="BY292" s="338"/>
      <c r="BZ292" s="338"/>
      <c r="CA292" s="338"/>
    </row>
    <row r="293" ht="15.75" customHeight="1">
      <c r="A293" s="501"/>
      <c r="B293" s="737"/>
      <c r="C293" s="638">
        <f t="shared" ref="C293:D293" si="299">G293+I293+K293+M293+O293+Q293+S293+U293+W293+Y293+AA293+AC293+AE293+AG293+AI293+AK293+AM293+AO293+AQ293+AS293+AU293+AW293+AY293+BA293+BC293+BE293+BG293+BI293+BK293+BM293+BO293</f>
        <v>0</v>
      </c>
      <c r="D293" s="671">
        <f t="shared" si="299"/>
        <v>0</v>
      </c>
      <c r="E293" s="672">
        <f t="shared" si="5"/>
        <v>0</v>
      </c>
      <c r="F293" s="810"/>
      <c r="G293" s="640"/>
      <c r="H293" s="642"/>
      <c r="I293" s="640"/>
      <c r="J293" s="642"/>
      <c r="K293" s="640"/>
      <c r="L293" s="642"/>
      <c r="M293" s="640"/>
      <c r="N293" s="642"/>
      <c r="O293" s="640"/>
      <c r="P293" s="642"/>
      <c r="Q293" s="640"/>
      <c r="R293" s="642"/>
      <c r="S293" s="640"/>
      <c r="T293" s="642"/>
      <c r="U293" s="640"/>
      <c r="V293" s="642"/>
      <c r="W293" s="640"/>
      <c r="X293" s="642"/>
      <c r="Y293" s="640"/>
      <c r="Z293" s="642"/>
      <c r="AA293" s="640"/>
      <c r="AB293" s="642"/>
      <c r="AC293" s="640"/>
      <c r="AD293" s="642"/>
      <c r="AE293" s="640"/>
      <c r="AF293" s="642"/>
      <c r="AG293" s="640"/>
      <c r="AH293" s="642"/>
      <c r="AI293" s="640"/>
      <c r="AJ293" s="642"/>
      <c r="AK293" s="640"/>
      <c r="AL293" s="642"/>
      <c r="AM293" s="640"/>
      <c r="AN293" s="642"/>
      <c r="AO293" s="640"/>
      <c r="AP293" s="642"/>
      <c r="AQ293" s="640"/>
      <c r="AR293" s="642"/>
      <c r="AS293" s="640"/>
      <c r="AT293" s="642"/>
      <c r="AU293" s="640"/>
      <c r="AV293" s="642"/>
      <c r="AW293" s="640"/>
      <c r="AX293" s="642"/>
      <c r="AY293" s="640"/>
      <c r="AZ293" s="642"/>
      <c r="BA293" s="640"/>
      <c r="BB293" s="642"/>
      <c r="BC293" s="640"/>
      <c r="BD293" s="642"/>
      <c r="BE293" s="640"/>
      <c r="BF293" s="642"/>
      <c r="BG293" s="640"/>
      <c r="BH293" s="642"/>
      <c r="BI293" s="640"/>
      <c r="BJ293" s="642"/>
      <c r="BK293" s="640"/>
      <c r="BL293" s="642"/>
      <c r="BM293" s="640"/>
      <c r="BN293" s="642"/>
      <c r="BO293" s="640"/>
      <c r="BP293" s="642"/>
      <c r="BQ293" s="643">
        <f t="shared" si="276"/>
        <v>0</v>
      </c>
      <c r="BR293" s="644">
        <f t="shared" si="7"/>
        <v>0</v>
      </c>
      <c r="BS293" s="669">
        <f t="shared" si="8"/>
        <v>0</v>
      </c>
      <c r="BT293" s="644">
        <f t="shared" si="9"/>
        <v>0</v>
      </c>
      <c r="BU293" s="645">
        <f t="shared" si="10"/>
        <v>0</v>
      </c>
      <c r="BV293" s="338"/>
      <c r="BW293" s="338"/>
      <c r="BX293" s="338"/>
      <c r="BY293" s="338"/>
      <c r="BZ293" s="338"/>
      <c r="CA293" s="338"/>
    </row>
    <row r="294" ht="15.75" customHeight="1">
      <c r="A294" s="501"/>
      <c r="B294" s="737"/>
      <c r="C294" s="638">
        <f t="shared" ref="C294:D294" si="300">G294+I294+K294+M294+O294+Q294+S294+U294+W294+Y294+AA294+AC294+AE294+AG294+AI294+AK294+AM294+AO294+AQ294+AS294+AU294+AW294+AY294+BA294+BC294+BE294+BG294+BI294+BK294+BM294+BO294</f>
        <v>0</v>
      </c>
      <c r="D294" s="671">
        <f t="shared" si="300"/>
        <v>0</v>
      </c>
      <c r="E294" s="672">
        <f t="shared" si="5"/>
        <v>0</v>
      </c>
      <c r="F294" s="810"/>
      <c r="G294" s="640"/>
      <c r="H294" s="642"/>
      <c r="I294" s="640"/>
      <c r="J294" s="642"/>
      <c r="K294" s="640"/>
      <c r="L294" s="642"/>
      <c r="M294" s="640"/>
      <c r="N294" s="642"/>
      <c r="O294" s="640"/>
      <c r="P294" s="642"/>
      <c r="Q294" s="640"/>
      <c r="R294" s="642"/>
      <c r="S294" s="640"/>
      <c r="T294" s="642"/>
      <c r="U294" s="640"/>
      <c r="V294" s="642"/>
      <c r="W294" s="640"/>
      <c r="X294" s="642"/>
      <c r="Y294" s="640"/>
      <c r="Z294" s="642"/>
      <c r="AA294" s="640"/>
      <c r="AB294" s="642"/>
      <c r="AC294" s="640"/>
      <c r="AD294" s="642"/>
      <c r="AE294" s="640"/>
      <c r="AF294" s="642"/>
      <c r="AG294" s="640"/>
      <c r="AH294" s="642"/>
      <c r="AI294" s="640"/>
      <c r="AJ294" s="642"/>
      <c r="AK294" s="640"/>
      <c r="AL294" s="642"/>
      <c r="AM294" s="640"/>
      <c r="AN294" s="642"/>
      <c r="AO294" s="640"/>
      <c r="AP294" s="642"/>
      <c r="AQ294" s="640"/>
      <c r="AR294" s="642"/>
      <c r="AS294" s="640"/>
      <c r="AT294" s="642"/>
      <c r="AU294" s="640"/>
      <c r="AV294" s="642"/>
      <c r="AW294" s="640"/>
      <c r="AX294" s="642"/>
      <c r="AY294" s="640"/>
      <c r="AZ294" s="642"/>
      <c r="BA294" s="640"/>
      <c r="BB294" s="642"/>
      <c r="BC294" s="640"/>
      <c r="BD294" s="642"/>
      <c r="BE294" s="640"/>
      <c r="BF294" s="642"/>
      <c r="BG294" s="640"/>
      <c r="BH294" s="642"/>
      <c r="BI294" s="640"/>
      <c r="BJ294" s="642"/>
      <c r="BK294" s="640"/>
      <c r="BL294" s="642"/>
      <c r="BM294" s="640"/>
      <c r="BN294" s="642"/>
      <c r="BO294" s="640"/>
      <c r="BP294" s="642"/>
      <c r="BQ294" s="643">
        <f t="shared" si="276"/>
        <v>0</v>
      </c>
      <c r="BR294" s="644">
        <f t="shared" si="7"/>
        <v>0</v>
      </c>
      <c r="BS294" s="669">
        <f t="shared" si="8"/>
        <v>0</v>
      </c>
      <c r="BT294" s="644">
        <f t="shared" si="9"/>
        <v>0</v>
      </c>
      <c r="BU294" s="645">
        <f t="shared" si="10"/>
        <v>0</v>
      </c>
      <c r="BV294" s="338"/>
      <c r="BW294" s="338"/>
      <c r="BX294" s="338"/>
      <c r="BY294" s="338"/>
      <c r="BZ294" s="338"/>
      <c r="CA294" s="338"/>
    </row>
    <row r="295" ht="15.75" customHeight="1">
      <c r="A295" s="501"/>
      <c r="B295" s="737"/>
      <c r="C295" s="638">
        <f t="shared" ref="C295:D295" si="301">G295+I295+K295+M295+O295+Q295+S295+U295+W295+Y295+AA295+AC295+AE295+AG295+AI295+AK295+AM295+AO295+AQ295+AS295+AU295+AW295+AY295+BA295+BC295+BE295+BG295+BI295+BK295+BM295+BO295</f>
        <v>0</v>
      </c>
      <c r="D295" s="671">
        <f t="shared" si="301"/>
        <v>0</v>
      </c>
      <c r="E295" s="672">
        <f t="shared" si="5"/>
        <v>0</v>
      </c>
      <c r="F295" s="810"/>
      <c r="G295" s="640"/>
      <c r="H295" s="642"/>
      <c r="I295" s="640"/>
      <c r="J295" s="642"/>
      <c r="K295" s="640"/>
      <c r="L295" s="642"/>
      <c r="M295" s="640"/>
      <c r="N295" s="642"/>
      <c r="O295" s="640"/>
      <c r="P295" s="642"/>
      <c r="Q295" s="640"/>
      <c r="R295" s="642"/>
      <c r="S295" s="640"/>
      <c r="T295" s="642"/>
      <c r="U295" s="640"/>
      <c r="V295" s="642"/>
      <c r="W295" s="640"/>
      <c r="X295" s="642"/>
      <c r="Y295" s="640"/>
      <c r="Z295" s="642"/>
      <c r="AA295" s="640"/>
      <c r="AB295" s="642"/>
      <c r="AC295" s="640"/>
      <c r="AD295" s="642"/>
      <c r="AE295" s="640"/>
      <c r="AF295" s="642"/>
      <c r="AG295" s="640"/>
      <c r="AH295" s="642"/>
      <c r="AI295" s="640"/>
      <c r="AJ295" s="642"/>
      <c r="AK295" s="640"/>
      <c r="AL295" s="642"/>
      <c r="AM295" s="640"/>
      <c r="AN295" s="642"/>
      <c r="AO295" s="640"/>
      <c r="AP295" s="642"/>
      <c r="AQ295" s="640"/>
      <c r="AR295" s="642"/>
      <c r="AS295" s="640"/>
      <c r="AT295" s="642"/>
      <c r="AU295" s="640"/>
      <c r="AV295" s="642"/>
      <c r="AW295" s="640"/>
      <c r="AX295" s="642"/>
      <c r="AY295" s="640"/>
      <c r="AZ295" s="642"/>
      <c r="BA295" s="640"/>
      <c r="BB295" s="642"/>
      <c r="BC295" s="640"/>
      <c r="BD295" s="642"/>
      <c r="BE295" s="640"/>
      <c r="BF295" s="642"/>
      <c r="BG295" s="640"/>
      <c r="BH295" s="642"/>
      <c r="BI295" s="640"/>
      <c r="BJ295" s="642"/>
      <c r="BK295" s="640"/>
      <c r="BL295" s="642"/>
      <c r="BM295" s="640"/>
      <c r="BN295" s="642"/>
      <c r="BO295" s="640"/>
      <c r="BP295" s="642"/>
      <c r="BQ295" s="643">
        <f t="shared" si="276"/>
        <v>0</v>
      </c>
      <c r="BR295" s="644">
        <f t="shared" si="7"/>
        <v>0</v>
      </c>
      <c r="BS295" s="669">
        <f t="shared" si="8"/>
        <v>0</v>
      </c>
      <c r="BT295" s="644">
        <f t="shared" si="9"/>
        <v>0</v>
      </c>
      <c r="BU295" s="645">
        <f t="shared" si="10"/>
        <v>0</v>
      </c>
      <c r="BV295" s="338"/>
      <c r="BW295" s="338"/>
      <c r="BX295" s="338"/>
      <c r="BY295" s="338"/>
      <c r="BZ295" s="338"/>
      <c r="CA295" s="338"/>
    </row>
    <row r="296" ht="15.75" customHeight="1">
      <c r="A296" s="501"/>
      <c r="B296" s="737"/>
      <c r="C296" s="638">
        <f t="shared" ref="C296:D296" si="302">G296+I296+K296+M296+O296+Q296+S296+U296+W296+Y296+AA296+AC296+AE296+AG296+AI296+AK296+AM296+AO296+AQ296+AS296+AU296+AW296+AY296+BA296+BC296+BE296+BG296+BI296+BK296+BM296+BO296</f>
        <v>0</v>
      </c>
      <c r="D296" s="671">
        <f t="shared" si="302"/>
        <v>0</v>
      </c>
      <c r="E296" s="672">
        <f t="shared" si="5"/>
        <v>0</v>
      </c>
      <c r="F296" s="810"/>
      <c r="G296" s="640"/>
      <c r="H296" s="642"/>
      <c r="I296" s="640"/>
      <c r="J296" s="642"/>
      <c r="K296" s="640"/>
      <c r="L296" s="642"/>
      <c r="M296" s="640"/>
      <c r="N296" s="642"/>
      <c r="O296" s="640"/>
      <c r="P296" s="642"/>
      <c r="Q296" s="640"/>
      <c r="R296" s="642"/>
      <c r="S296" s="640"/>
      <c r="T296" s="642"/>
      <c r="U296" s="640"/>
      <c r="V296" s="642"/>
      <c r="W296" s="640"/>
      <c r="X296" s="642"/>
      <c r="Y296" s="640"/>
      <c r="Z296" s="642"/>
      <c r="AA296" s="640"/>
      <c r="AB296" s="642"/>
      <c r="AC296" s="640"/>
      <c r="AD296" s="642"/>
      <c r="AE296" s="640"/>
      <c r="AF296" s="642"/>
      <c r="AG296" s="640"/>
      <c r="AH296" s="642"/>
      <c r="AI296" s="640"/>
      <c r="AJ296" s="642"/>
      <c r="AK296" s="640"/>
      <c r="AL296" s="642"/>
      <c r="AM296" s="640"/>
      <c r="AN296" s="642"/>
      <c r="AO296" s="640"/>
      <c r="AP296" s="642"/>
      <c r="AQ296" s="640"/>
      <c r="AR296" s="642"/>
      <c r="AS296" s="640"/>
      <c r="AT296" s="642"/>
      <c r="AU296" s="640"/>
      <c r="AV296" s="642"/>
      <c r="AW296" s="640"/>
      <c r="AX296" s="642"/>
      <c r="AY296" s="640"/>
      <c r="AZ296" s="642"/>
      <c r="BA296" s="640"/>
      <c r="BB296" s="642"/>
      <c r="BC296" s="640"/>
      <c r="BD296" s="642"/>
      <c r="BE296" s="640"/>
      <c r="BF296" s="642"/>
      <c r="BG296" s="640"/>
      <c r="BH296" s="642"/>
      <c r="BI296" s="640"/>
      <c r="BJ296" s="642"/>
      <c r="BK296" s="640"/>
      <c r="BL296" s="642"/>
      <c r="BM296" s="640"/>
      <c r="BN296" s="642"/>
      <c r="BO296" s="640"/>
      <c r="BP296" s="642"/>
      <c r="BQ296" s="643">
        <f t="shared" si="276"/>
        <v>0</v>
      </c>
      <c r="BR296" s="644">
        <f t="shared" si="7"/>
        <v>0</v>
      </c>
      <c r="BS296" s="669">
        <f t="shared" si="8"/>
        <v>0</v>
      </c>
      <c r="BT296" s="644">
        <f t="shared" si="9"/>
        <v>0</v>
      </c>
      <c r="BU296" s="645">
        <f t="shared" si="10"/>
        <v>0</v>
      </c>
      <c r="BV296" s="338"/>
      <c r="BW296" s="338"/>
      <c r="BX296" s="338"/>
      <c r="BY296" s="338"/>
      <c r="BZ296" s="338"/>
      <c r="CA296" s="338"/>
    </row>
    <row r="297" ht="15.75" customHeight="1">
      <c r="A297" s="501"/>
      <c r="B297" s="737"/>
      <c r="C297" s="638">
        <f t="shared" ref="C297:D297" si="303">G297+I297+K297+M297+O297+Q297+S297+U297+W297+Y297+AA297+AC297+AE297+AG297+AI297+AK297+AM297+AO297+AQ297+AS297+AU297+AW297+AY297+BA297+BC297+BE297+BG297+BI297+BK297+BM297+BO297</f>
        <v>0</v>
      </c>
      <c r="D297" s="671">
        <f t="shared" si="303"/>
        <v>0</v>
      </c>
      <c r="E297" s="672">
        <f t="shared" si="5"/>
        <v>0</v>
      </c>
      <c r="F297" s="810"/>
      <c r="G297" s="640"/>
      <c r="H297" s="642"/>
      <c r="I297" s="640"/>
      <c r="J297" s="642"/>
      <c r="K297" s="640"/>
      <c r="L297" s="642"/>
      <c r="M297" s="640"/>
      <c r="N297" s="642"/>
      <c r="O297" s="640"/>
      <c r="P297" s="642"/>
      <c r="Q297" s="640"/>
      <c r="R297" s="642"/>
      <c r="S297" s="640"/>
      <c r="T297" s="642"/>
      <c r="U297" s="640"/>
      <c r="V297" s="642"/>
      <c r="W297" s="640"/>
      <c r="X297" s="642"/>
      <c r="Y297" s="640"/>
      <c r="Z297" s="642"/>
      <c r="AA297" s="640"/>
      <c r="AB297" s="642"/>
      <c r="AC297" s="640"/>
      <c r="AD297" s="642"/>
      <c r="AE297" s="640"/>
      <c r="AF297" s="642"/>
      <c r="AG297" s="640"/>
      <c r="AH297" s="642"/>
      <c r="AI297" s="640"/>
      <c r="AJ297" s="642"/>
      <c r="AK297" s="640"/>
      <c r="AL297" s="642"/>
      <c r="AM297" s="640"/>
      <c r="AN297" s="642"/>
      <c r="AO297" s="640"/>
      <c r="AP297" s="642"/>
      <c r="AQ297" s="640"/>
      <c r="AR297" s="642"/>
      <c r="AS297" s="640"/>
      <c r="AT297" s="642"/>
      <c r="AU297" s="640"/>
      <c r="AV297" s="642"/>
      <c r="AW297" s="640"/>
      <c r="AX297" s="642"/>
      <c r="AY297" s="640"/>
      <c r="AZ297" s="642"/>
      <c r="BA297" s="640"/>
      <c r="BB297" s="642"/>
      <c r="BC297" s="640"/>
      <c r="BD297" s="642"/>
      <c r="BE297" s="640"/>
      <c r="BF297" s="642"/>
      <c r="BG297" s="640"/>
      <c r="BH297" s="642"/>
      <c r="BI297" s="640"/>
      <c r="BJ297" s="642"/>
      <c r="BK297" s="640"/>
      <c r="BL297" s="642"/>
      <c r="BM297" s="640"/>
      <c r="BN297" s="642"/>
      <c r="BO297" s="640"/>
      <c r="BP297" s="642"/>
      <c r="BQ297" s="643">
        <f t="shared" si="276"/>
        <v>0</v>
      </c>
      <c r="BR297" s="644">
        <f t="shared" si="7"/>
        <v>0</v>
      </c>
      <c r="BS297" s="669">
        <f t="shared" si="8"/>
        <v>0</v>
      </c>
      <c r="BT297" s="644">
        <f t="shared" si="9"/>
        <v>0</v>
      </c>
      <c r="BU297" s="645">
        <f t="shared" si="10"/>
        <v>0</v>
      </c>
      <c r="BV297" s="338"/>
      <c r="BW297" s="338"/>
      <c r="BX297" s="338"/>
      <c r="BY297" s="338"/>
      <c r="BZ297" s="338"/>
      <c r="CA297" s="338"/>
    </row>
    <row r="298" ht="15.75" customHeight="1">
      <c r="A298" s="501"/>
      <c r="B298" s="737"/>
      <c r="C298" s="638">
        <f t="shared" ref="C298:D298" si="304">G298+I298+K298+M298+O298+Q298+S298+U298+W298+Y298+AA298+AC298+AE298+AG298+AI298+AK298+AM298+AO298+AQ298+AS298+AU298+AW298+AY298+BA298+BC298+BE298+BG298+BI298+BK298+BM298+BO298</f>
        <v>0</v>
      </c>
      <c r="D298" s="671">
        <f t="shared" si="304"/>
        <v>0</v>
      </c>
      <c r="E298" s="672">
        <f t="shared" si="5"/>
        <v>0</v>
      </c>
      <c r="F298" s="810"/>
      <c r="G298" s="640"/>
      <c r="H298" s="642"/>
      <c r="I298" s="640"/>
      <c r="J298" s="642"/>
      <c r="K298" s="640"/>
      <c r="L298" s="642"/>
      <c r="M298" s="640"/>
      <c r="N298" s="642"/>
      <c r="O298" s="640"/>
      <c r="P298" s="642"/>
      <c r="Q298" s="640"/>
      <c r="R298" s="642"/>
      <c r="S298" s="640"/>
      <c r="T298" s="642"/>
      <c r="U298" s="640"/>
      <c r="V298" s="642"/>
      <c r="W298" s="640"/>
      <c r="X298" s="642"/>
      <c r="Y298" s="640"/>
      <c r="Z298" s="642"/>
      <c r="AA298" s="640"/>
      <c r="AB298" s="642"/>
      <c r="AC298" s="640"/>
      <c r="AD298" s="642"/>
      <c r="AE298" s="640"/>
      <c r="AF298" s="642"/>
      <c r="AG298" s="640"/>
      <c r="AH298" s="642"/>
      <c r="AI298" s="640"/>
      <c r="AJ298" s="642"/>
      <c r="AK298" s="640"/>
      <c r="AL298" s="642"/>
      <c r="AM298" s="640"/>
      <c r="AN298" s="642"/>
      <c r="AO298" s="640"/>
      <c r="AP298" s="642"/>
      <c r="AQ298" s="640"/>
      <c r="AR298" s="642"/>
      <c r="AS298" s="640"/>
      <c r="AT298" s="642"/>
      <c r="AU298" s="640"/>
      <c r="AV298" s="642"/>
      <c r="AW298" s="640"/>
      <c r="AX298" s="642"/>
      <c r="AY298" s="640"/>
      <c r="AZ298" s="642"/>
      <c r="BA298" s="640"/>
      <c r="BB298" s="642"/>
      <c r="BC298" s="640"/>
      <c r="BD298" s="642"/>
      <c r="BE298" s="640"/>
      <c r="BF298" s="642"/>
      <c r="BG298" s="640"/>
      <c r="BH298" s="642"/>
      <c r="BI298" s="640"/>
      <c r="BJ298" s="642"/>
      <c r="BK298" s="640"/>
      <c r="BL298" s="642"/>
      <c r="BM298" s="640"/>
      <c r="BN298" s="642"/>
      <c r="BO298" s="640"/>
      <c r="BP298" s="642"/>
      <c r="BQ298" s="643">
        <f t="shared" si="276"/>
        <v>0</v>
      </c>
      <c r="BR298" s="644">
        <f t="shared" si="7"/>
        <v>0</v>
      </c>
      <c r="BS298" s="669">
        <f t="shared" si="8"/>
        <v>0</v>
      </c>
      <c r="BT298" s="644">
        <f t="shared" si="9"/>
        <v>0</v>
      </c>
      <c r="BU298" s="645">
        <f t="shared" si="10"/>
        <v>0</v>
      </c>
      <c r="BV298" s="338"/>
      <c r="BW298" s="338"/>
      <c r="BX298" s="338"/>
      <c r="BY298" s="338"/>
      <c r="BZ298" s="338"/>
      <c r="CA298" s="338"/>
    </row>
    <row r="299" ht="15.75" customHeight="1">
      <c r="A299" s="501"/>
      <c r="B299" s="737"/>
      <c r="C299" s="638">
        <f t="shared" ref="C299:D299" si="305">G299+I299+K299+M299+O299+Q299+S299+U299+W299+Y299+AA299+AC299+AE299+AG299+AI299+AK299+AM299+AO299+AQ299+AS299+AU299+AW299+AY299+BA299+BC299+BE299+BG299+BI299+BK299+BM299+BO299</f>
        <v>0</v>
      </c>
      <c r="D299" s="671">
        <f t="shared" si="305"/>
        <v>0</v>
      </c>
      <c r="E299" s="672">
        <f t="shared" si="5"/>
        <v>0</v>
      </c>
      <c r="F299" s="810"/>
      <c r="G299" s="640"/>
      <c r="H299" s="642"/>
      <c r="I299" s="640"/>
      <c r="J299" s="642"/>
      <c r="K299" s="640"/>
      <c r="L299" s="642"/>
      <c r="M299" s="640"/>
      <c r="N299" s="642"/>
      <c r="O299" s="640"/>
      <c r="P299" s="642"/>
      <c r="Q299" s="640"/>
      <c r="R299" s="642"/>
      <c r="S299" s="640"/>
      <c r="T299" s="642"/>
      <c r="U299" s="640"/>
      <c r="V299" s="642"/>
      <c r="W299" s="640"/>
      <c r="X299" s="642"/>
      <c r="Y299" s="640"/>
      <c r="Z299" s="642"/>
      <c r="AA299" s="640"/>
      <c r="AB299" s="642"/>
      <c r="AC299" s="640"/>
      <c r="AD299" s="642"/>
      <c r="AE299" s="640"/>
      <c r="AF299" s="642"/>
      <c r="AG299" s="640"/>
      <c r="AH299" s="642"/>
      <c r="AI299" s="640"/>
      <c r="AJ299" s="642"/>
      <c r="AK299" s="640"/>
      <c r="AL299" s="642"/>
      <c r="AM299" s="640"/>
      <c r="AN299" s="642"/>
      <c r="AO299" s="640"/>
      <c r="AP299" s="642"/>
      <c r="AQ299" s="640"/>
      <c r="AR299" s="642"/>
      <c r="AS299" s="640"/>
      <c r="AT299" s="642"/>
      <c r="AU299" s="640"/>
      <c r="AV299" s="642"/>
      <c r="AW299" s="640"/>
      <c r="AX299" s="642"/>
      <c r="AY299" s="640"/>
      <c r="AZ299" s="642"/>
      <c r="BA299" s="640"/>
      <c r="BB299" s="642"/>
      <c r="BC299" s="640"/>
      <c r="BD299" s="642"/>
      <c r="BE299" s="640"/>
      <c r="BF299" s="642"/>
      <c r="BG299" s="640"/>
      <c r="BH299" s="642"/>
      <c r="BI299" s="640"/>
      <c r="BJ299" s="642"/>
      <c r="BK299" s="640"/>
      <c r="BL299" s="642"/>
      <c r="BM299" s="640"/>
      <c r="BN299" s="642"/>
      <c r="BO299" s="640"/>
      <c r="BP299" s="642"/>
      <c r="BQ299" s="643">
        <f t="shared" si="276"/>
        <v>0</v>
      </c>
      <c r="BR299" s="644">
        <f t="shared" si="7"/>
        <v>0</v>
      </c>
      <c r="BS299" s="669">
        <f t="shared" si="8"/>
        <v>0</v>
      </c>
      <c r="BT299" s="644">
        <f t="shared" si="9"/>
        <v>0</v>
      </c>
      <c r="BU299" s="645">
        <f t="shared" si="10"/>
        <v>0</v>
      </c>
      <c r="BV299" s="338"/>
      <c r="BW299" s="338"/>
      <c r="BX299" s="338"/>
      <c r="BY299" s="338"/>
      <c r="BZ299" s="338"/>
      <c r="CA299" s="338"/>
    </row>
    <row r="300" ht="15.75" customHeight="1">
      <c r="A300" s="501"/>
      <c r="B300" s="737"/>
      <c r="C300" s="638">
        <f t="shared" ref="C300:D300" si="306">G300+I300+K300+M300+O300+Q300+S300+U300+W300+Y300+AA300+AC300+AE300+AG300+AI300+AK300+AM300+AO300+AQ300+AS300+AU300+AW300+AY300+BA300+BC300+BE300+BG300+BI300+BK300+BM300+BO300</f>
        <v>0</v>
      </c>
      <c r="D300" s="671">
        <f t="shared" si="306"/>
        <v>0</v>
      </c>
      <c r="E300" s="672">
        <f t="shared" si="5"/>
        <v>0</v>
      </c>
      <c r="F300" s="810"/>
      <c r="G300" s="640"/>
      <c r="H300" s="642"/>
      <c r="I300" s="640"/>
      <c r="J300" s="642"/>
      <c r="K300" s="640"/>
      <c r="L300" s="642"/>
      <c r="M300" s="640"/>
      <c r="N300" s="642"/>
      <c r="O300" s="640"/>
      <c r="P300" s="642"/>
      <c r="Q300" s="640"/>
      <c r="R300" s="642"/>
      <c r="S300" s="640"/>
      <c r="T300" s="642"/>
      <c r="U300" s="640"/>
      <c r="V300" s="642"/>
      <c r="W300" s="640"/>
      <c r="X300" s="642"/>
      <c r="Y300" s="640"/>
      <c r="Z300" s="642"/>
      <c r="AA300" s="640"/>
      <c r="AB300" s="642"/>
      <c r="AC300" s="640"/>
      <c r="AD300" s="642"/>
      <c r="AE300" s="640"/>
      <c r="AF300" s="642"/>
      <c r="AG300" s="640"/>
      <c r="AH300" s="642"/>
      <c r="AI300" s="640"/>
      <c r="AJ300" s="642"/>
      <c r="AK300" s="640"/>
      <c r="AL300" s="642"/>
      <c r="AM300" s="640"/>
      <c r="AN300" s="642"/>
      <c r="AO300" s="640"/>
      <c r="AP300" s="642"/>
      <c r="AQ300" s="640"/>
      <c r="AR300" s="642"/>
      <c r="AS300" s="640"/>
      <c r="AT300" s="642"/>
      <c r="AU300" s="640"/>
      <c r="AV300" s="642"/>
      <c r="AW300" s="640"/>
      <c r="AX300" s="642"/>
      <c r="AY300" s="640"/>
      <c r="AZ300" s="642"/>
      <c r="BA300" s="640"/>
      <c r="BB300" s="642"/>
      <c r="BC300" s="640"/>
      <c r="BD300" s="642"/>
      <c r="BE300" s="640"/>
      <c r="BF300" s="642"/>
      <c r="BG300" s="640"/>
      <c r="BH300" s="642"/>
      <c r="BI300" s="640"/>
      <c r="BJ300" s="642"/>
      <c r="BK300" s="640"/>
      <c r="BL300" s="642"/>
      <c r="BM300" s="640"/>
      <c r="BN300" s="642"/>
      <c r="BO300" s="640"/>
      <c r="BP300" s="642"/>
      <c r="BQ300" s="643">
        <f t="shared" si="276"/>
        <v>0</v>
      </c>
      <c r="BR300" s="644">
        <f t="shared" si="7"/>
        <v>0</v>
      </c>
      <c r="BS300" s="669">
        <f t="shared" si="8"/>
        <v>0</v>
      </c>
      <c r="BT300" s="644">
        <f t="shared" si="9"/>
        <v>0</v>
      </c>
      <c r="BU300" s="645">
        <f t="shared" si="10"/>
        <v>0</v>
      </c>
      <c r="BV300" s="338"/>
      <c r="BW300" s="338"/>
      <c r="BX300" s="338"/>
      <c r="BY300" s="338"/>
      <c r="BZ300" s="338"/>
      <c r="CA300" s="338"/>
    </row>
    <row r="301" ht="15.75" customHeight="1">
      <c r="A301" s="501"/>
      <c r="B301" s="737"/>
      <c r="C301" s="638">
        <f t="shared" ref="C301:D301" si="307">G301+I301+K301+M301+O301+Q301+S301+U301+W301+Y301+AA301+AC301+AE301+AG301+AI301+AK301+AM301+AO301+AQ301+AS301+AU301+AW301+AY301+BA301+BC301+BE301+BG301+BI301+BK301+BM301+BO301</f>
        <v>0</v>
      </c>
      <c r="D301" s="671">
        <f t="shared" si="307"/>
        <v>0</v>
      </c>
      <c r="E301" s="672">
        <f t="shared" si="5"/>
        <v>0</v>
      </c>
      <c r="F301" s="810"/>
      <c r="G301" s="640"/>
      <c r="H301" s="642"/>
      <c r="I301" s="640"/>
      <c r="J301" s="642"/>
      <c r="K301" s="640"/>
      <c r="L301" s="642"/>
      <c r="M301" s="640"/>
      <c r="N301" s="642"/>
      <c r="O301" s="640"/>
      <c r="P301" s="642"/>
      <c r="Q301" s="640"/>
      <c r="R301" s="642"/>
      <c r="S301" s="640"/>
      <c r="T301" s="642"/>
      <c r="U301" s="640"/>
      <c r="V301" s="642"/>
      <c r="W301" s="640"/>
      <c r="X301" s="642"/>
      <c r="Y301" s="640"/>
      <c r="Z301" s="642"/>
      <c r="AA301" s="640"/>
      <c r="AB301" s="642"/>
      <c r="AC301" s="640"/>
      <c r="AD301" s="642"/>
      <c r="AE301" s="640"/>
      <c r="AF301" s="642"/>
      <c r="AG301" s="640"/>
      <c r="AH301" s="642"/>
      <c r="AI301" s="640"/>
      <c r="AJ301" s="642"/>
      <c r="AK301" s="640"/>
      <c r="AL301" s="642"/>
      <c r="AM301" s="640"/>
      <c r="AN301" s="642"/>
      <c r="AO301" s="640"/>
      <c r="AP301" s="642"/>
      <c r="AQ301" s="640"/>
      <c r="AR301" s="642"/>
      <c r="AS301" s="640"/>
      <c r="AT301" s="642"/>
      <c r="AU301" s="640"/>
      <c r="AV301" s="642"/>
      <c r="AW301" s="640"/>
      <c r="AX301" s="642"/>
      <c r="AY301" s="640"/>
      <c r="AZ301" s="642"/>
      <c r="BA301" s="640"/>
      <c r="BB301" s="642"/>
      <c r="BC301" s="640"/>
      <c r="BD301" s="642"/>
      <c r="BE301" s="640"/>
      <c r="BF301" s="642"/>
      <c r="BG301" s="640"/>
      <c r="BH301" s="642"/>
      <c r="BI301" s="640"/>
      <c r="BJ301" s="642"/>
      <c r="BK301" s="640"/>
      <c r="BL301" s="642"/>
      <c r="BM301" s="640"/>
      <c r="BN301" s="642"/>
      <c r="BO301" s="640"/>
      <c r="BP301" s="642"/>
      <c r="BQ301" s="643">
        <f t="shared" si="276"/>
        <v>0</v>
      </c>
      <c r="BR301" s="644">
        <f t="shared" si="7"/>
        <v>0</v>
      </c>
      <c r="BS301" s="669">
        <f t="shared" si="8"/>
        <v>0</v>
      </c>
      <c r="BT301" s="644">
        <f t="shared" si="9"/>
        <v>0</v>
      </c>
      <c r="BU301" s="645">
        <f t="shared" si="10"/>
        <v>0</v>
      </c>
      <c r="BV301" s="338"/>
      <c r="BW301" s="338"/>
      <c r="BX301" s="338"/>
      <c r="BY301" s="338"/>
      <c r="BZ301" s="338"/>
      <c r="CA301" s="338"/>
    </row>
    <row r="302" ht="15.75" customHeight="1">
      <c r="A302" s="501"/>
      <c r="B302" s="737"/>
      <c r="C302" s="638">
        <f t="shared" ref="C302:D302" si="308">G302+I302+K302+M302+O302+Q302+S302+U302+W302+Y302+AA302+AC302+AE302+AG302+AI302+AK302+AM302+AO302+AQ302+AS302+AU302+AW302+AY302+BA302+BC302+BE302+BG302+BI302+BK302+BM302+BO302</f>
        <v>0</v>
      </c>
      <c r="D302" s="671">
        <f t="shared" si="308"/>
        <v>0</v>
      </c>
      <c r="E302" s="672">
        <f t="shared" si="5"/>
        <v>0</v>
      </c>
      <c r="F302" s="810"/>
      <c r="G302" s="640"/>
      <c r="H302" s="642"/>
      <c r="I302" s="640"/>
      <c r="J302" s="642"/>
      <c r="K302" s="640"/>
      <c r="L302" s="642"/>
      <c r="M302" s="640"/>
      <c r="N302" s="642"/>
      <c r="O302" s="640"/>
      <c r="P302" s="642"/>
      <c r="Q302" s="640"/>
      <c r="R302" s="642"/>
      <c r="S302" s="640"/>
      <c r="T302" s="642"/>
      <c r="U302" s="640"/>
      <c r="V302" s="642"/>
      <c r="W302" s="640"/>
      <c r="X302" s="642"/>
      <c r="Y302" s="640"/>
      <c r="Z302" s="642"/>
      <c r="AA302" s="640"/>
      <c r="AB302" s="642"/>
      <c r="AC302" s="640"/>
      <c r="AD302" s="642"/>
      <c r="AE302" s="640"/>
      <c r="AF302" s="642"/>
      <c r="AG302" s="640"/>
      <c r="AH302" s="642"/>
      <c r="AI302" s="640"/>
      <c r="AJ302" s="642"/>
      <c r="AK302" s="640"/>
      <c r="AL302" s="642"/>
      <c r="AM302" s="640"/>
      <c r="AN302" s="642"/>
      <c r="AO302" s="640"/>
      <c r="AP302" s="642"/>
      <c r="AQ302" s="640"/>
      <c r="AR302" s="642"/>
      <c r="AS302" s="640"/>
      <c r="AT302" s="642"/>
      <c r="AU302" s="640"/>
      <c r="AV302" s="642"/>
      <c r="AW302" s="640"/>
      <c r="AX302" s="642"/>
      <c r="AY302" s="640"/>
      <c r="AZ302" s="642"/>
      <c r="BA302" s="640"/>
      <c r="BB302" s="642"/>
      <c r="BC302" s="640"/>
      <c r="BD302" s="642"/>
      <c r="BE302" s="640"/>
      <c r="BF302" s="642"/>
      <c r="BG302" s="640"/>
      <c r="BH302" s="642"/>
      <c r="BI302" s="640"/>
      <c r="BJ302" s="642"/>
      <c r="BK302" s="640"/>
      <c r="BL302" s="642"/>
      <c r="BM302" s="640"/>
      <c r="BN302" s="642"/>
      <c r="BO302" s="640"/>
      <c r="BP302" s="642"/>
      <c r="BQ302" s="643">
        <f t="shared" si="276"/>
        <v>0</v>
      </c>
      <c r="BR302" s="644">
        <f t="shared" si="7"/>
        <v>0</v>
      </c>
      <c r="BS302" s="669">
        <f t="shared" si="8"/>
        <v>0</v>
      </c>
      <c r="BT302" s="644">
        <f t="shared" si="9"/>
        <v>0</v>
      </c>
      <c r="BU302" s="645">
        <f t="shared" si="10"/>
        <v>0</v>
      </c>
      <c r="BV302" s="338"/>
      <c r="BW302" s="338"/>
      <c r="BX302" s="338"/>
      <c r="BY302" s="338"/>
      <c r="BZ302" s="338"/>
      <c r="CA302" s="338"/>
    </row>
    <row r="303" ht="15.75" customHeight="1">
      <c r="A303" s="501"/>
      <c r="B303" s="737"/>
      <c r="C303" s="638">
        <f t="shared" ref="C303:D303" si="309">G303+I303+K303+M303+O303+Q303+S303+U303+W303+Y303+AA303+AC303+AE303+AG303+AI303+AK303+AM303+AO303+AQ303+AS303+AU303+AW303+AY303+BA303+BC303+BE303+BG303+BI303+BK303+BM303+BO303</f>
        <v>0</v>
      </c>
      <c r="D303" s="671">
        <f t="shared" si="309"/>
        <v>0</v>
      </c>
      <c r="E303" s="672">
        <f t="shared" si="5"/>
        <v>0</v>
      </c>
      <c r="F303" s="810"/>
      <c r="G303" s="640"/>
      <c r="H303" s="642"/>
      <c r="I303" s="640"/>
      <c r="J303" s="642"/>
      <c r="K303" s="640"/>
      <c r="L303" s="642"/>
      <c r="M303" s="640"/>
      <c r="N303" s="642"/>
      <c r="O303" s="640"/>
      <c r="P303" s="642"/>
      <c r="Q303" s="640"/>
      <c r="R303" s="642"/>
      <c r="S303" s="640"/>
      <c r="T303" s="642"/>
      <c r="U303" s="640"/>
      <c r="V303" s="642"/>
      <c r="W303" s="640"/>
      <c r="X303" s="642"/>
      <c r="Y303" s="640"/>
      <c r="Z303" s="642"/>
      <c r="AA303" s="640"/>
      <c r="AB303" s="642"/>
      <c r="AC303" s="640"/>
      <c r="AD303" s="642"/>
      <c r="AE303" s="640"/>
      <c r="AF303" s="642"/>
      <c r="AG303" s="640"/>
      <c r="AH303" s="642"/>
      <c r="AI303" s="640"/>
      <c r="AJ303" s="642"/>
      <c r="AK303" s="640"/>
      <c r="AL303" s="642"/>
      <c r="AM303" s="640"/>
      <c r="AN303" s="642"/>
      <c r="AO303" s="640"/>
      <c r="AP303" s="642"/>
      <c r="AQ303" s="640"/>
      <c r="AR303" s="642"/>
      <c r="AS303" s="640"/>
      <c r="AT303" s="642"/>
      <c r="AU303" s="640"/>
      <c r="AV303" s="642"/>
      <c r="AW303" s="640"/>
      <c r="AX303" s="642"/>
      <c r="AY303" s="640"/>
      <c r="AZ303" s="642"/>
      <c r="BA303" s="640"/>
      <c r="BB303" s="642"/>
      <c r="BC303" s="640"/>
      <c r="BD303" s="642"/>
      <c r="BE303" s="640"/>
      <c r="BF303" s="642"/>
      <c r="BG303" s="640"/>
      <c r="BH303" s="642"/>
      <c r="BI303" s="640"/>
      <c r="BJ303" s="642"/>
      <c r="BK303" s="640"/>
      <c r="BL303" s="642"/>
      <c r="BM303" s="640"/>
      <c r="BN303" s="642"/>
      <c r="BO303" s="640"/>
      <c r="BP303" s="642"/>
      <c r="BQ303" s="643">
        <f t="shared" si="276"/>
        <v>0</v>
      </c>
      <c r="BR303" s="644">
        <f t="shared" si="7"/>
        <v>0</v>
      </c>
      <c r="BS303" s="669">
        <f t="shared" si="8"/>
        <v>0</v>
      </c>
      <c r="BT303" s="644">
        <f t="shared" si="9"/>
        <v>0</v>
      </c>
      <c r="BU303" s="645">
        <f t="shared" si="10"/>
        <v>0</v>
      </c>
      <c r="BV303" s="338"/>
      <c r="BW303" s="338"/>
      <c r="BX303" s="338"/>
      <c r="BY303" s="338"/>
      <c r="BZ303" s="338"/>
      <c r="CA303" s="338"/>
    </row>
    <row r="304" ht="15.75" customHeight="1">
      <c r="A304" s="501"/>
      <c r="B304" s="737"/>
      <c r="C304" s="638">
        <f t="shared" ref="C304:D304" si="310">G304+I304+K304+M304+O304+Q304+S304+U304+W304+Y304+AA304+AC304+AE304+AG304+AI304+AK304+AM304+AO304+AQ304+AS304+AU304+AW304+AY304+BA304+BC304+BE304+BG304+BI304+BK304+BM304+BO304</f>
        <v>0</v>
      </c>
      <c r="D304" s="671">
        <f t="shared" si="310"/>
        <v>0</v>
      </c>
      <c r="E304" s="672">
        <f t="shared" si="5"/>
        <v>0</v>
      </c>
      <c r="F304" s="810"/>
      <c r="G304" s="640"/>
      <c r="H304" s="642"/>
      <c r="I304" s="640"/>
      <c r="J304" s="642"/>
      <c r="K304" s="640"/>
      <c r="L304" s="642"/>
      <c r="M304" s="640"/>
      <c r="N304" s="642"/>
      <c r="O304" s="640"/>
      <c r="P304" s="642"/>
      <c r="Q304" s="640"/>
      <c r="R304" s="642"/>
      <c r="S304" s="640"/>
      <c r="T304" s="642"/>
      <c r="U304" s="640"/>
      <c r="V304" s="642"/>
      <c r="W304" s="640"/>
      <c r="X304" s="642"/>
      <c r="Y304" s="640"/>
      <c r="Z304" s="642"/>
      <c r="AA304" s="640"/>
      <c r="AB304" s="642"/>
      <c r="AC304" s="640"/>
      <c r="AD304" s="642"/>
      <c r="AE304" s="640"/>
      <c r="AF304" s="642"/>
      <c r="AG304" s="640"/>
      <c r="AH304" s="642"/>
      <c r="AI304" s="640"/>
      <c r="AJ304" s="642"/>
      <c r="AK304" s="640"/>
      <c r="AL304" s="642"/>
      <c r="AM304" s="640"/>
      <c r="AN304" s="642"/>
      <c r="AO304" s="640"/>
      <c r="AP304" s="642"/>
      <c r="AQ304" s="640"/>
      <c r="AR304" s="642"/>
      <c r="AS304" s="640"/>
      <c r="AT304" s="642"/>
      <c r="AU304" s="640"/>
      <c r="AV304" s="642"/>
      <c r="AW304" s="640"/>
      <c r="AX304" s="642"/>
      <c r="AY304" s="640"/>
      <c r="AZ304" s="642"/>
      <c r="BA304" s="640"/>
      <c r="BB304" s="642"/>
      <c r="BC304" s="640"/>
      <c r="BD304" s="642"/>
      <c r="BE304" s="640"/>
      <c r="BF304" s="642"/>
      <c r="BG304" s="640"/>
      <c r="BH304" s="642"/>
      <c r="BI304" s="640"/>
      <c r="BJ304" s="642"/>
      <c r="BK304" s="640"/>
      <c r="BL304" s="642"/>
      <c r="BM304" s="640"/>
      <c r="BN304" s="642"/>
      <c r="BO304" s="640"/>
      <c r="BP304" s="642"/>
      <c r="BQ304" s="643">
        <f t="shared" si="276"/>
        <v>0</v>
      </c>
      <c r="BR304" s="644">
        <f t="shared" si="7"/>
        <v>0</v>
      </c>
      <c r="BS304" s="669">
        <f t="shared" si="8"/>
        <v>0</v>
      </c>
      <c r="BT304" s="644">
        <f t="shared" si="9"/>
        <v>0</v>
      </c>
      <c r="BU304" s="645">
        <f t="shared" si="10"/>
        <v>0</v>
      </c>
      <c r="BV304" s="338"/>
      <c r="BW304" s="338"/>
      <c r="BX304" s="338"/>
      <c r="BY304" s="338"/>
      <c r="BZ304" s="338"/>
      <c r="CA304" s="338"/>
    </row>
    <row r="305" ht="15.75" customHeight="1">
      <c r="A305" s="501"/>
      <c r="B305" s="737"/>
      <c r="C305" s="638">
        <f t="shared" ref="C305:D305" si="311">G305+I305+K305+M305+O305+Q305+S305+U305+W305+Y305+AA305+AC305+AE305+AG305+AI305+AK305+AM305+AO305+AQ305+AS305+AU305+AW305+AY305+BA305+BC305+BE305+BG305+BI305+BK305+BM305+BO305</f>
        <v>0</v>
      </c>
      <c r="D305" s="671">
        <f t="shared" si="311"/>
        <v>0</v>
      </c>
      <c r="E305" s="672">
        <f t="shared" si="5"/>
        <v>0</v>
      </c>
      <c r="F305" s="810"/>
      <c r="G305" s="640"/>
      <c r="H305" s="642"/>
      <c r="I305" s="640"/>
      <c r="J305" s="642"/>
      <c r="K305" s="640"/>
      <c r="L305" s="642"/>
      <c r="M305" s="640"/>
      <c r="N305" s="642"/>
      <c r="O305" s="640"/>
      <c r="P305" s="642"/>
      <c r="Q305" s="640"/>
      <c r="R305" s="642"/>
      <c r="S305" s="640"/>
      <c r="T305" s="642"/>
      <c r="U305" s="640"/>
      <c r="V305" s="642"/>
      <c r="W305" s="640"/>
      <c r="X305" s="642"/>
      <c r="Y305" s="640"/>
      <c r="Z305" s="642"/>
      <c r="AA305" s="640"/>
      <c r="AB305" s="642"/>
      <c r="AC305" s="640"/>
      <c r="AD305" s="642"/>
      <c r="AE305" s="640"/>
      <c r="AF305" s="642"/>
      <c r="AG305" s="640"/>
      <c r="AH305" s="642"/>
      <c r="AI305" s="640"/>
      <c r="AJ305" s="642"/>
      <c r="AK305" s="640"/>
      <c r="AL305" s="642"/>
      <c r="AM305" s="640"/>
      <c r="AN305" s="642"/>
      <c r="AO305" s="640"/>
      <c r="AP305" s="642"/>
      <c r="AQ305" s="640"/>
      <c r="AR305" s="642"/>
      <c r="AS305" s="640"/>
      <c r="AT305" s="642"/>
      <c r="AU305" s="640"/>
      <c r="AV305" s="642"/>
      <c r="AW305" s="640"/>
      <c r="AX305" s="642"/>
      <c r="AY305" s="640"/>
      <c r="AZ305" s="642"/>
      <c r="BA305" s="640"/>
      <c r="BB305" s="642"/>
      <c r="BC305" s="640"/>
      <c r="BD305" s="642"/>
      <c r="BE305" s="640"/>
      <c r="BF305" s="642"/>
      <c r="BG305" s="640"/>
      <c r="BH305" s="642"/>
      <c r="BI305" s="640"/>
      <c r="BJ305" s="642"/>
      <c r="BK305" s="640"/>
      <c r="BL305" s="642"/>
      <c r="BM305" s="640"/>
      <c r="BN305" s="642"/>
      <c r="BO305" s="640"/>
      <c r="BP305" s="642"/>
      <c r="BQ305" s="643">
        <f t="shared" si="276"/>
        <v>0</v>
      </c>
      <c r="BR305" s="644">
        <f t="shared" si="7"/>
        <v>0</v>
      </c>
      <c r="BS305" s="669">
        <f t="shared" si="8"/>
        <v>0</v>
      </c>
      <c r="BT305" s="644">
        <f t="shared" si="9"/>
        <v>0</v>
      </c>
      <c r="BU305" s="645">
        <f t="shared" si="10"/>
        <v>0</v>
      </c>
      <c r="BV305" s="338"/>
      <c r="BW305" s="338"/>
      <c r="BX305" s="338"/>
      <c r="BY305" s="338"/>
      <c r="BZ305" s="338"/>
      <c r="CA305" s="338"/>
    </row>
    <row r="306" ht="15.75" customHeight="1">
      <c r="A306" s="501"/>
      <c r="B306" s="737"/>
      <c r="C306" s="638">
        <f t="shared" ref="C306:D306" si="312">G306+I306+K306+M306+O306+Q306+S306+U306+W306+Y306+AA306+AC306+AE306+AG306+AI306+AK306+AM306+AO306+AQ306+AS306+AU306+AW306+AY306+BA306+BC306+BE306+BG306+BI306+BK306+BM306+BO306</f>
        <v>0</v>
      </c>
      <c r="D306" s="671">
        <f t="shared" si="312"/>
        <v>0</v>
      </c>
      <c r="E306" s="672">
        <f t="shared" si="5"/>
        <v>0</v>
      </c>
      <c r="F306" s="810"/>
      <c r="G306" s="640"/>
      <c r="H306" s="642"/>
      <c r="I306" s="640"/>
      <c r="J306" s="642"/>
      <c r="K306" s="640"/>
      <c r="L306" s="642"/>
      <c r="M306" s="640"/>
      <c r="N306" s="642"/>
      <c r="O306" s="640"/>
      <c r="P306" s="642"/>
      <c r="Q306" s="640"/>
      <c r="R306" s="642"/>
      <c r="S306" s="640"/>
      <c r="T306" s="642"/>
      <c r="U306" s="640"/>
      <c r="V306" s="642"/>
      <c r="W306" s="640"/>
      <c r="X306" s="642"/>
      <c r="Y306" s="640"/>
      <c r="Z306" s="642"/>
      <c r="AA306" s="640"/>
      <c r="AB306" s="642"/>
      <c r="AC306" s="640"/>
      <c r="AD306" s="642"/>
      <c r="AE306" s="640"/>
      <c r="AF306" s="642"/>
      <c r="AG306" s="640"/>
      <c r="AH306" s="642"/>
      <c r="AI306" s="640"/>
      <c r="AJ306" s="642"/>
      <c r="AK306" s="640"/>
      <c r="AL306" s="642"/>
      <c r="AM306" s="640"/>
      <c r="AN306" s="642"/>
      <c r="AO306" s="640"/>
      <c r="AP306" s="642"/>
      <c r="AQ306" s="640"/>
      <c r="AR306" s="642"/>
      <c r="AS306" s="640"/>
      <c r="AT306" s="642"/>
      <c r="AU306" s="640"/>
      <c r="AV306" s="642"/>
      <c r="AW306" s="640"/>
      <c r="AX306" s="642"/>
      <c r="AY306" s="640"/>
      <c r="AZ306" s="642"/>
      <c r="BA306" s="640"/>
      <c r="BB306" s="642"/>
      <c r="BC306" s="640"/>
      <c r="BD306" s="642"/>
      <c r="BE306" s="640"/>
      <c r="BF306" s="642"/>
      <c r="BG306" s="640"/>
      <c r="BH306" s="642"/>
      <c r="BI306" s="640"/>
      <c r="BJ306" s="642"/>
      <c r="BK306" s="640"/>
      <c r="BL306" s="642"/>
      <c r="BM306" s="640"/>
      <c r="BN306" s="642"/>
      <c r="BO306" s="640"/>
      <c r="BP306" s="642"/>
      <c r="BQ306" s="643">
        <f t="shared" si="276"/>
        <v>0</v>
      </c>
      <c r="BR306" s="644">
        <f t="shared" si="7"/>
        <v>0</v>
      </c>
      <c r="BS306" s="669">
        <f t="shared" si="8"/>
        <v>0</v>
      </c>
      <c r="BT306" s="644">
        <f t="shared" si="9"/>
        <v>0</v>
      </c>
      <c r="BU306" s="645">
        <f t="shared" si="10"/>
        <v>0</v>
      </c>
      <c r="BV306" s="338"/>
      <c r="BW306" s="338"/>
      <c r="BX306" s="338"/>
      <c r="BY306" s="338"/>
      <c r="BZ306" s="338"/>
      <c r="CA306" s="338"/>
    </row>
    <row r="307" ht="15.75" customHeight="1">
      <c r="A307" s="501"/>
      <c r="B307" s="737"/>
      <c r="C307" s="638">
        <f t="shared" ref="C307:D307" si="313">G307+I307+K307+M307+O307+Q307+S307+U307+W307+Y307+AA307+AC307+AE307+AG307+AI307+AK307+AM307+AO307+AQ307+AS307+AU307+AW307+AY307+BA307+BC307+BE307+BG307+BI307+BK307+BM307+BO307</f>
        <v>0</v>
      </c>
      <c r="D307" s="671">
        <f t="shared" si="313"/>
        <v>0</v>
      </c>
      <c r="E307" s="672">
        <f t="shared" si="5"/>
        <v>0</v>
      </c>
      <c r="F307" s="810"/>
      <c r="G307" s="640"/>
      <c r="H307" s="642"/>
      <c r="I307" s="640"/>
      <c r="J307" s="642"/>
      <c r="K307" s="640"/>
      <c r="L307" s="642"/>
      <c r="M307" s="640"/>
      <c r="N307" s="642"/>
      <c r="O307" s="640"/>
      <c r="P307" s="642"/>
      <c r="Q307" s="640"/>
      <c r="R307" s="642"/>
      <c r="S307" s="640"/>
      <c r="T307" s="642"/>
      <c r="U307" s="640"/>
      <c r="V307" s="642"/>
      <c r="W307" s="640"/>
      <c r="X307" s="642"/>
      <c r="Y307" s="640"/>
      <c r="Z307" s="642"/>
      <c r="AA307" s="640"/>
      <c r="AB307" s="642"/>
      <c r="AC307" s="640"/>
      <c r="AD307" s="642"/>
      <c r="AE307" s="640"/>
      <c r="AF307" s="642"/>
      <c r="AG307" s="640"/>
      <c r="AH307" s="642"/>
      <c r="AI307" s="640"/>
      <c r="AJ307" s="642"/>
      <c r="AK307" s="640"/>
      <c r="AL307" s="642"/>
      <c r="AM307" s="640"/>
      <c r="AN307" s="642"/>
      <c r="AO307" s="640"/>
      <c r="AP307" s="642"/>
      <c r="AQ307" s="640"/>
      <c r="AR307" s="642"/>
      <c r="AS307" s="640"/>
      <c r="AT307" s="642"/>
      <c r="AU307" s="640"/>
      <c r="AV307" s="642"/>
      <c r="AW307" s="640"/>
      <c r="AX307" s="642"/>
      <c r="AY307" s="640"/>
      <c r="AZ307" s="642"/>
      <c r="BA307" s="640"/>
      <c r="BB307" s="642"/>
      <c r="BC307" s="640"/>
      <c r="BD307" s="642"/>
      <c r="BE307" s="640"/>
      <c r="BF307" s="642"/>
      <c r="BG307" s="640"/>
      <c r="BH307" s="642"/>
      <c r="BI307" s="640"/>
      <c r="BJ307" s="642"/>
      <c r="BK307" s="640"/>
      <c r="BL307" s="642"/>
      <c r="BM307" s="640"/>
      <c r="BN307" s="642"/>
      <c r="BO307" s="640"/>
      <c r="BP307" s="642"/>
      <c r="BQ307" s="643">
        <f t="shared" si="276"/>
        <v>0</v>
      </c>
      <c r="BR307" s="644">
        <f t="shared" si="7"/>
        <v>0</v>
      </c>
      <c r="BS307" s="669">
        <f t="shared" si="8"/>
        <v>0</v>
      </c>
      <c r="BT307" s="644">
        <f t="shared" si="9"/>
        <v>0</v>
      </c>
      <c r="BU307" s="645">
        <f t="shared" si="10"/>
        <v>0</v>
      </c>
      <c r="BV307" s="338"/>
      <c r="BW307" s="338"/>
      <c r="BX307" s="338"/>
      <c r="BY307" s="338"/>
      <c r="BZ307" s="338"/>
      <c r="CA307" s="338"/>
    </row>
    <row r="308" ht="15.75" customHeight="1">
      <c r="A308" s="501"/>
      <c r="B308" s="737"/>
      <c r="C308" s="638">
        <f t="shared" ref="C308:D308" si="314">G308+I308+K308+M308+O308+Q308+S308+U308+W308+Y308+AA308+AC308+AE308+AG308+AI308+AK308+AM308+AO308+AQ308+AS308+AU308+AW308+AY308+BA308+BC308+BE308+BG308+BI308+BK308+BM308+BO308</f>
        <v>0</v>
      </c>
      <c r="D308" s="671">
        <f t="shared" si="314"/>
        <v>0</v>
      </c>
      <c r="E308" s="672">
        <f t="shared" si="5"/>
        <v>0</v>
      </c>
      <c r="F308" s="810"/>
      <c r="G308" s="640"/>
      <c r="H308" s="642"/>
      <c r="I308" s="640"/>
      <c r="J308" s="642"/>
      <c r="K308" s="640"/>
      <c r="L308" s="642"/>
      <c r="M308" s="640"/>
      <c r="N308" s="642"/>
      <c r="O308" s="640"/>
      <c r="P308" s="642"/>
      <c r="Q308" s="640"/>
      <c r="R308" s="642"/>
      <c r="S308" s="640"/>
      <c r="T308" s="642"/>
      <c r="U308" s="640"/>
      <c r="V308" s="642"/>
      <c r="W308" s="640"/>
      <c r="X308" s="642"/>
      <c r="Y308" s="640"/>
      <c r="Z308" s="642"/>
      <c r="AA308" s="640"/>
      <c r="AB308" s="642"/>
      <c r="AC308" s="640"/>
      <c r="AD308" s="642"/>
      <c r="AE308" s="640"/>
      <c r="AF308" s="642"/>
      <c r="AG308" s="640"/>
      <c r="AH308" s="642"/>
      <c r="AI308" s="640"/>
      <c r="AJ308" s="642"/>
      <c r="AK308" s="640"/>
      <c r="AL308" s="642"/>
      <c r="AM308" s="640"/>
      <c r="AN308" s="642"/>
      <c r="AO308" s="640"/>
      <c r="AP308" s="642"/>
      <c r="AQ308" s="640"/>
      <c r="AR308" s="642"/>
      <c r="AS308" s="640"/>
      <c r="AT308" s="642"/>
      <c r="AU308" s="640"/>
      <c r="AV308" s="642"/>
      <c r="AW308" s="640"/>
      <c r="AX308" s="642"/>
      <c r="AY308" s="640"/>
      <c r="AZ308" s="642"/>
      <c r="BA308" s="640"/>
      <c r="BB308" s="642"/>
      <c r="BC308" s="640"/>
      <c r="BD308" s="642"/>
      <c r="BE308" s="640"/>
      <c r="BF308" s="642"/>
      <c r="BG308" s="640"/>
      <c r="BH308" s="642"/>
      <c r="BI308" s="640"/>
      <c r="BJ308" s="642"/>
      <c r="BK308" s="640"/>
      <c r="BL308" s="642"/>
      <c r="BM308" s="640"/>
      <c r="BN308" s="642"/>
      <c r="BO308" s="640"/>
      <c r="BP308" s="642"/>
      <c r="BQ308" s="643">
        <f t="shared" si="276"/>
        <v>0</v>
      </c>
      <c r="BR308" s="644">
        <f t="shared" si="7"/>
        <v>0</v>
      </c>
      <c r="BS308" s="669">
        <f t="shared" si="8"/>
        <v>0</v>
      </c>
      <c r="BT308" s="644">
        <f t="shared" si="9"/>
        <v>0</v>
      </c>
      <c r="BU308" s="645">
        <f t="shared" si="10"/>
        <v>0</v>
      </c>
      <c r="BV308" s="338"/>
      <c r="BW308" s="338"/>
      <c r="BX308" s="338"/>
      <c r="BY308" s="338"/>
      <c r="BZ308" s="338"/>
      <c r="CA308" s="338"/>
    </row>
    <row r="309" ht="15.75" customHeight="1">
      <c r="A309" s="501"/>
      <c r="B309" s="737"/>
      <c r="C309" s="638">
        <f t="shared" ref="C309:D309" si="315">G309+I309+K309+M309+O309+Q309+S309+U309+W309+Y309+AA309+AC309+AE309+AG309+AI309+AK309+AM309+AO309+AQ309+AS309+AU309+AW309+AY309+BA309+BC309+BE309+BG309+BI309+BK309+BM309+BO309</f>
        <v>0</v>
      </c>
      <c r="D309" s="671">
        <f t="shared" si="315"/>
        <v>0</v>
      </c>
      <c r="E309" s="672">
        <f t="shared" si="5"/>
        <v>0</v>
      </c>
      <c r="F309" s="810"/>
      <c r="G309" s="640"/>
      <c r="H309" s="642"/>
      <c r="I309" s="640"/>
      <c r="J309" s="642"/>
      <c r="K309" s="640"/>
      <c r="L309" s="642"/>
      <c r="M309" s="640"/>
      <c r="N309" s="642"/>
      <c r="O309" s="640"/>
      <c r="P309" s="642"/>
      <c r="Q309" s="640"/>
      <c r="R309" s="642"/>
      <c r="S309" s="640"/>
      <c r="T309" s="642"/>
      <c r="U309" s="640"/>
      <c r="V309" s="642"/>
      <c r="W309" s="640"/>
      <c r="X309" s="642"/>
      <c r="Y309" s="640"/>
      <c r="Z309" s="642"/>
      <c r="AA309" s="640"/>
      <c r="AB309" s="642"/>
      <c r="AC309" s="640"/>
      <c r="AD309" s="642"/>
      <c r="AE309" s="640"/>
      <c r="AF309" s="642"/>
      <c r="AG309" s="640"/>
      <c r="AH309" s="642"/>
      <c r="AI309" s="640"/>
      <c r="AJ309" s="642"/>
      <c r="AK309" s="640"/>
      <c r="AL309" s="642"/>
      <c r="AM309" s="640"/>
      <c r="AN309" s="642"/>
      <c r="AO309" s="640"/>
      <c r="AP309" s="642"/>
      <c r="AQ309" s="640"/>
      <c r="AR309" s="642"/>
      <c r="AS309" s="640"/>
      <c r="AT309" s="642"/>
      <c r="AU309" s="640"/>
      <c r="AV309" s="642"/>
      <c r="AW309" s="640"/>
      <c r="AX309" s="642"/>
      <c r="AY309" s="640"/>
      <c r="AZ309" s="642"/>
      <c r="BA309" s="640"/>
      <c r="BB309" s="642"/>
      <c r="BC309" s="640"/>
      <c r="BD309" s="642"/>
      <c r="BE309" s="640"/>
      <c r="BF309" s="642"/>
      <c r="BG309" s="640"/>
      <c r="BH309" s="642"/>
      <c r="BI309" s="640"/>
      <c r="BJ309" s="642"/>
      <c r="BK309" s="640"/>
      <c r="BL309" s="642"/>
      <c r="BM309" s="640"/>
      <c r="BN309" s="642"/>
      <c r="BO309" s="640"/>
      <c r="BP309" s="642"/>
      <c r="BQ309" s="643">
        <f t="shared" si="276"/>
        <v>0</v>
      </c>
      <c r="BR309" s="644">
        <f t="shared" si="7"/>
        <v>0</v>
      </c>
      <c r="BS309" s="669">
        <f t="shared" si="8"/>
        <v>0</v>
      </c>
      <c r="BT309" s="644">
        <f t="shared" si="9"/>
        <v>0</v>
      </c>
      <c r="BU309" s="645">
        <f t="shared" si="10"/>
        <v>0</v>
      </c>
      <c r="BV309" s="338"/>
      <c r="BW309" s="338"/>
      <c r="BX309" s="338"/>
      <c r="BY309" s="338"/>
      <c r="BZ309" s="338"/>
      <c r="CA309" s="338"/>
    </row>
    <row r="310" ht="15.75" customHeight="1">
      <c r="A310" s="501"/>
      <c r="B310" s="737"/>
      <c r="C310" s="638">
        <f t="shared" ref="C310:D310" si="316">G310+I310+K310+M310+O310+Q310+S310+U310+W310+Y310+AA310+AC310+AE310+AG310+AI310+AK310+AM310+AO310+AQ310+AS310+AU310+AW310+AY310+BA310+BC310+BE310+BG310+BI310+BK310+BM310+BO310</f>
        <v>0</v>
      </c>
      <c r="D310" s="671">
        <f t="shared" si="316"/>
        <v>0</v>
      </c>
      <c r="E310" s="672">
        <f t="shared" si="5"/>
        <v>0</v>
      </c>
      <c r="F310" s="810"/>
      <c r="G310" s="640"/>
      <c r="H310" s="642"/>
      <c r="I310" s="640"/>
      <c r="J310" s="642"/>
      <c r="K310" s="640"/>
      <c r="L310" s="642"/>
      <c r="M310" s="640"/>
      <c r="N310" s="642"/>
      <c r="O310" s="640"/>
      <c r="P310" s="642"/>
      <c r="Q310" s="640"/>
      <c r="R310" s="642"/>
      <c r="S310" s="640"/>
      <c r="T310" s="642"/>
      <c r="U310" s="640"/>
      <c r="V310" s="642"/>
      <c r="W310" s="640"/>
      <c r="X310" s="642"/>
      <c r="Y310" s="640"/>
      <c r="Z310" s="642"/>
      <c r="AA310" s="640"/>
      <c r="AB310" s="642"/>
      <c r="AC310" s="640"/>
      <c r="AD310" s="642"/>
      <c r="AE310" s="640"/>
      <c r="AF310" s="642"/>
      <c r="AG310" s="640"/>
      <c r="AH310" s="642"/>
      <c r="AI310" s="640"/>
      <c r="AJ310" s="642"/>
      <c r="AK310" s="640"/>
      <c r="AL310" s="642"/>
      <c r="AM310" s="640"/>
      <c r="AN310" s="642"/>
      <c r="AO310" s="640"/>
      <c r="AP310" s="642"/>
      <c r="AQ310" s="640"/>
      <c r="AR310" s="642"/>
      <c r="AS310" s="640"/>
      <c r="AT310" s="642"/>
      <c r="AU310" s="640"/>
      <c r="AV310" s="642"/>
      <c r="AW310" s="640"/>
      <c r="AX310" s="642"/>
      <c r="AY310" s="640"/>
      <c r="AZ310" s="642"/>
      <c r="BA310" s="640"/>
      <c r="BB310" s="642"/>
      <c r="BC310" s="640"/>
      <c r="BD310" s="642"/>
      <c r="BE310" s="640"/>
      <c r="BF310" s="642"/>
      <c r="BG310" s="640"/>
      <c r="BH310" s="642"/>
      <c r="BI310" s="640"/>
      <c r="BJ310" s="642"/>
      <c r="BK310" s="640"/>
      <c r="BL310" s="642"/>
      <c r="BM310" s="640"/>
      <c r="BN310" s="642"/>
      <c r="BO310" s="640"/>
      <c r="BP310" s="642"/>
      <c r="BQ310" s="643">
        <f t="shared" si="276"/>
        <v>0</v>
      </c>
      <c r="BR310" s="644">
        <f t="shared" si="7"/>
        <v>0</v>
      </c>
      <c r="BS310" s="669">
        <f t="shared" si="8"/>
        <v>0</v>
      </c>
      <c r="BT310" s="644">
        <f t="shared" si="9"/>
        <v>0</v>
      </c>
      <c r="BU310" s="645">
        <f t="shared" si="10"/>
        <v>0</v>
      </c>
      <c r="BV310" s="338"/>
      <c r="BW310" s="338"/>
      <c r="BX310" s="338"/>
      <c r="BY310" s="338"/>
      <c r="BZ310" s="338"/>
      <c r="CA310" s="338"/>
    </row>
    <row r="311" ht="15.75" customHeight="1">
      <c r="A311" s="501"/>
      <c r="B311" s="737"/>
      <c r="C311" s="638">
        <f t="shared" ref="C311:D311" si="317">G311+I311+K311+M311+O311+Q311+S311+U311+W311+Y311+AA311+AC311+AE311+AG311+AI311+AK311+AM311+AO311+AQ311+AS311+AU311+AW311+AY311+BA311+BC311+BE311+BG311+BI311+BK311+BM311+BO311</f>
        <v>0</v>
      </c>
      <c r="D311" s="671">
        <f t="shared" si="317"/>
        <v>0</v>
      </c>
      <c r="E311" s="672">
        <f t="shared" si="5"/>
        <v>0</v>
      </c>
      <c r="F311" s="810"/>
      <c r="G311" s="640"/>
      <c r="H311" s="642"/>
      <c r="I311" s="640"/>
      <c r="J311" s="642"/>
      <c r="K311" s="640"/>
      <c r="L311" s="642"/>
      <c r="M311" s="640"/>
      <c r="N311" s="642"/>
      <c r="O311" s="640"/>
      <c r="P311" s="642"/>
      <c r="Q311" s="640"/>
      <c r="R311" s="642"/>
      <c r="S311" s="640"/>
      <c r="T311" s="642"/>
      <c r="U311" s="640"/>
      <c r="V311" s="642"/>
      <c r="W311" s="640"/>
      <c r="X311" s="642"/>
      <c r="Y311" s="640"/>
      <c r="Z311" s="642"/>
      <c r="AA311" s="640"/>
      <c r="AB311" s="642"/>
      <c r="AC311" s="640"/>
      <c r="AD311" s="642"/>
      <c r="AE311" s="640"/>
      <c r="AF311" s="642"/>
      <c r="AG311" s="640"/>
      <c r="AH311" s="642"/>
      <c r="AI311" s="640"/>
      <c r="AJ311" s="642"/>
      <c r="AK311" s="640"/>
      <c r="AL311" s="642"/>
      <c r="AM311" s="640"/>
      <c r="AN311" s="642"/>
      <c r="AO311" s="640"/>
      <c r="AP311" s="642"/>
      <c r="AQ311" s="640"/>
      <c r="AR311" s="642"/>
      <c r="AS311" s="640"/>
      <c r="AT311" s="642"/>
      <c r="AU311" s="640"/>
      <c r="AV311" s="642"/>
      <c r="AW311" s="640"/>
      <c r="AX311" s="642"/>
      <c r="AY311" s="640"/>
      <c r="AZ311" s="642"/>
      <c r="BA311" s="640"/>
      <c r="BB311" s="642"/>
      <c r="BC311" s="640"/>
      <c r="BD311" s="642"/>
      <c r="BE311" s="640"/>
      <c r="BF311" s="642"/>
      <c r="BG311" s="640"/>
      <c r="BH311" s="642"/>
      <c r="BI311" s="640"/>
      <c r="BJ311" s="642"/>
      <c r="BK311" s="640"/>
      <c r="BL311" s="642"/>
      <c r="BM311" s="640"/>
      <c r="BN311" s="642"/>
      <c r="BO311" s="640"/>
      <c r="BP311" s="642"/>
      <c r="BQ311" s="643">
        <f t="shared" si="276"/>
        <v>0</v>
      </c>
      <c r="BR311" s="644">
        <f t="shared" si="7"/>
        <v>0</v>
      </c>
      <c r="BS311" s="669">
        <f t="shared" si="8"/>
        <v>0</v>
      </c>
      <c r="BT311" s="644">
        <f t="shared" si="9"/>
        <v>0</v>
      </c>
      <c r="BU311" s="645">
        <f t="shared" si="10"/>
        <v>0</v>
      </c>
      <c r="BV311" s="338"/>
      <c r="BW311" s="338"/>
      <c r="BX311" s="338"/>
      <c r="BY311" s="338"/>
      <c r="BZ311" s="338"/>
      <c r="CA311" s="338"/>
    </row>
    <row r="312" ht="15.75" customHeight="1">
      <c r="A312" s="501"/>
      <c r="B312" s="737"/>
      <c r="C312" s="638">
        <f t="shared" ref="C312:D312" si="318">G312+I312+K312+M312+O312+Q312+S312+U312+W312+Y312+AA312+AC312+AE312+AG312+AI312+AK312+AM312+AO312+AQ312+AS312+AU312+AW312+AY312+BA312+BC312+BE312+BG312+BI312+BK312+BM312+BO312</f>
        <v>0</v>
      </c>
      <c r="D312" s="671">
        <f t="shared" si="318"/>
        <v>0</v>
      </c>
      <c r="E312" s="672">
        <f t="shared" si="5"/>
        <v>0</v>
      </c>
      <c r="F312" s="810"/>
      <c r="G312" s="640"/>
      <c r="H312" s="642"/>
      <c r="I312" s="640"/>
      <c r="J312" s="642"/>
      <c r="K312" s="640"/>
      <c r="L312" s="642"/>
      <c r="M312" s="640"/>
      <c r="N312" s="642"/>
      <c r="O312" s="640"/>
      <c r="P312" s="642"/>
      <c r="Q312" s="640"/>
      <c r="R312" s="642"/>
      <c r="S312" s="640"/>
      <c r="T312" s="642"/>
      <c r="U312" s="640"/>
      <c r="V312" s="642"/>
      <c r="W312" s="640"/>
      <c r="X312" s="642"/>
      <c r="Y312" s="640"/>
      <c r="Z312" s="642"/>
      <c r="AA312" s="640"/>
      <c r="AB312" s="642"/>
      <c r="AC312" s="640"/>
      <c r="AD312" s="642"/>
      <c r="AE312" s="640"/>
      <c r="AF312" s="642"/>
      <c r="AG312" s="640"/>
      <c r="AH312" s="642"/>
      <c r="AI312" s="640"/>
      <c r="AJ312" s="642"/>
      <c r="AK312" s="640"/>
      <c r="AL312" s="642"/>
      <c r="AM312" s="640"/>
      <c r="AN312" s="642"/>
      <c r="AO312" s="640"/>
      <c r="AP312" s="642"/>
      <c r="AQ312" s="640"/>
      <c r="AR312" s="642"/>
      <c r="AS312" s="640"/>
      <c r="AT312" s="642"/>
      <c r="AU312" s="640"/>
      <c r="AV312" s="642"/>
      <c r="AW312" s="640"/>
      <c r="AX312" s="642"/>
      <c r="AY312" s="640"/>
      <c r="AZ312" s="642"/>
      <c r="BA312" s="640"/>
      <c r="BB312" s="642"/>
      <c r="BC312" s="640"/>
      <c r="BD312" s="642"/>
      <c r="BE312" s="640"/>
      <c r="BF312" s="642"/>
      <c r="BG312" s="640"/>
      <c r="BH312" s="642"/>
      <c r="BI312" s="640"/>
      <c r="BJ312" s="642"/>
      <c r="BK312" s="640"/>
      <c r="BL312" s="642"/>
      <c r="BM312" s="640"/>
      <c r="BN312" s="642"/>
      <c r="BO312" s="640"/>
      <c r="BP312" s="642"/>
      <c r="BQ312" s="643">
        <f t="shared" si="276"/>
        <v>0</v>
      </c>
      <c r="BR312" s="644">
        <f t="shared" si="7"/>
        <v>0</v>
      </c>
      <c r="BS312" s="669">
        <f t="shared" si="8"/>
        <v>0</v>
      </c>
      <c r="BT312" s="644">
        <f t="shared" si="9"/>
        <v>0</v>
      </c>
      <c r="BU312" s="645">
        <f t="shared" si="10"/>
        <v>0</v>
      </c>
      <c r="BV312" s="338"/>
      <c r="BW312" s="338"/>
      <c r="BX312" s="338"/>
      <c r="BY312" s="338"/>
      <c r="BZ312" s="338"/>
      <c r="CA312" s="338"/>
    </row>
    <row r="313" ht="15.75" customHeight="1">
      <c r="A313" s="501"/>
      <c r="B313" s="737"/>
      <c r="C313" s="638">
        <f t="shared" ref="C313:D313" si="319">G313+I313+K313+M313+O313+Q313+S313+U313+W313+Y313+AA313+AC313+AE313+AG313+AI313+AK313+AM313+AO313+AQ313+AS313+AU313+AW313+AY313+BA313+BC313+BE313+BG313+BI313+BK313+BM313+BO313</f>
        <v>0</v>
      </c>
      <c r="D313" s="671">
        <f t="shared" si="319"/>
        <v>0</v>
      </c>
      <c r="E313" s="672">
        <f t="shared" si="5"/>
        <v>0</v>
      </c>
      <c r="F313" s="810"/>
      <c r="G313" s="640"/>
      <c r="H313" s="642"/>
      <c r="I313" s="640"/>
      <c r="J313" s="642"/>
      <c r="K313" s="640"/>
      <c r="L313" s="642"/>
      <c r="M313" s="640"/>
      <c r="N313" s="642"/>
      <c r="O313" s="640"/>
      <c r="P313" s="642"/>
      <c r="Q313" s="640"/>
      <c r="R313" s="642"/>
      <c r="S313" s="640"/>
      <c r="T313" s="642"/>
      <c r="U313" s="640"/>
      <c r="V313" s="642"/>
      <c r="W313" s="640"/>
      <c r="X313" s="642"/>
      <c r="Y313" s="640"/>
      <c r="Z313" s="642"/>
      <c r="AA313" s="640"/>
      <c r="AB313" s="642"/>
      <c r="AC313" s="640"/>
      <c r="AD313" s="642"/>
      <c r="AE313" s="640"/>
      <c r="AF313" s="642"/>
      <c r="AG313" s="640"/>
      <c r="AH313" s="642"/>
      <c r="AI313" s="640"/>
      <c r="AJ313" s="642"/>
      <c r="AK313" s="640"/>
      <c r="AL313" s="642"/>
      <c r="AM313" s="640"/>
      <c r="AN313" s="642"/>
      <c r="AO313" s="640"/>
      <c r="AP313" s="642"/>
      <c r="AQ313" s="640"/>
      <c r="AR313" s="642"/>
      <c r="AS313" s="640"/>
      <c r="AT313" s="642"/>
      <c r="AU313" s="640"/>
      <c r="AV313" s="642"/>
      <c r="AW313" s="640"/>
      <c r="AX313" s="642"/>
      <c r="AY313" s="640"/>
      <c r="AZ313" s="642"/>
      <c r="BA313" s="640"/>
      <c r="BB313" s="642"/>
      <c r="BC313" s="640"/>
      <c r="BD313" s="642"/>
      <c r="BE313" s="640"/>
      <c r="BF313" s="642"/>
      <c r="BG313" s="640"/>
      <c r="BH313" s="642"/>
      <c r="BI313" s="640"/>
      <c r="BJ313" s="642"/>
      <c r="BK313" s="640"/>
      <c r="BL313" s="642"/>
      <c r="BM313" s="640"/>
      <c r="BN313" s="642"/>
      <c r="BO313" s="640"/>
      <c r="BP313" s="642"/>
      <c r="BQ313" s="643">
        <f t="shared" si="276"/>
        <v>0</v>
      </c>
      <c r="BR313" s="644">
        <f t="shared" si="7"/>
        <v>0</v>
      </c>
      <c r="BS313" s="669">
        <f t="shared" si="8"/>
        <v>0</v>
      </c>
      <c r="BT313" s="644">
        <f t="shared" si="9"/>
        <v>0</v>
      </c>
      <c r="BU313" s="645">
        <f t="shared" si="10"/>
        <v>0</v>
      </c>
      <c r="BV313" s="338"/>
      <c r="BW313" s="338"/>
      <c r="BX313" s="338"/>
      <c r="BY313" s="338"/>
      <c r="BZ313" s="338"/>
      <c r="CA313" s="338"/>
    </row>
    <row r="314" ht="15.75" customHeight="1">
      <c r="A314" s="501"/>
      <c r="B314" s="737"/>
      <c r="C314" s="638">
        <f t="shared" ref="C314:D314" si="320">G314+I314+K314+M314+O314+Q314+S314+U314+W314+Y314+AA314+AC314+AE314+AG314+AI314+AK314+AM314+AO314+AQ314+AS314+AU314+AW314+AY314+BA314+BC314+BE314+BG314+BI314+BK314+BM314+BO314</f>
        <v>0</v>
      </c>
      <c r="D314" s="671">
        <f t="shared" si="320"/>
        <v>0</v>
      </c>
      <c r="E314" s="672">
        <f t="shared" si="5"/>
        <v>0</v>
      </c>
      <c r="F314" s="810"/>
      <c r="G314" s="640"/>
      <c r="H314" s="642"/>
      <c r="I314" s="640"/>
      <c r="J314" s="642"/>
      <c r="K314" s="640"/>
      <c r="L314" s="642"/>
      <c r="M314" s="640"/>
      <c r="N314" s="642"/>
      <c r="O314" s="640"/>
      <c r="P314" s="642"/>
      <c r="Q314" s="640"/>
      <c r="R314" s="642"/>
      <c r="S314" s="640"/>
      <c r="T314" s="642"/>
      <c r="U314" s="640"/>
      <c r="V314" s="642"/>
      <c r="W314" s="640"/>
      <c r="X314" s="642"/>
      <c r="Y314" s="640"/>
      <c r="Z314" s="642"/>
      <c r="AA314" s="640"/>
      <c r="AB314" s="642"/>
      <c r="AC314" s="640"/>
      <c r="AD314" s="642"/>
      <c r="AE314" s="640"/>
      <c r="AF314" s="642"/>
      <c r="AG314" s="640"/>
      <c r="AH314" s="642"/>
      <c r="AI314" s="640"/>
      <c r="AJ314" s="642"/>
      <c r="AK314" s="640"/>
      <c r="AL314" s="642"/>
      <c r="AM314" s="640"/>
      <c r="AN314" s="642"/>
      <c r="AO314" s="640"/>
      <c r="AP314" s="642"/>
      <c r="AQ314" s="640"/>
      <c r="AR314" s="642"/>
      <c r="AS314" s="640"/>
      <c r="AT314" s="642"/>
      <c r="AU314" s="640"/>
      <c r="AV314" s="642"/>
      <c r="AW314" s="640"/>
      <c r="AX314" s="642"/>
      <c r="AY314" s="640"/>
      <c r="AZ314" s="642"/>
      <c r="BA314" s="640"/>
      <c r="BB314" s="642"/>
      <c r="BC314" s="640"/>
      <c r="BD314" s="642"/>
      <c r="BE314" s="640"/>
      <c r="BF314" s="642"/>
      <c r="BG314" s="640"/>
      <c r="BH314" s="642"/>
      <c r="BI314" s="640"/>
      <c r="BJ314" s="642"/>
      <c r="BK314" s="640"/>
      <c r="BL314" s="642"/>
      <c r="BM314" s="640"/>
      <c r="BN314" s="642"/>
      <c r="BO314" s="640"/>
      <c r="BP314" s="642"/>
      <c r="BQ314" s="643">
        <f t="shared" si="276"/>
        <v>0</v>
      </c>
      <c r="BR314" s="644">
        <f t="shared" si="7"/>
        <v>0</v>
      </c>
      <c r="BS314" s="669">
        <f t="shared" si="8"/>
        <v>0</v>
      </c>
      <c r="BT314" s="644">
        <f t="shared" si="9"/>
        <v>0</v>
      </c>
      <c r="BU314" s="645">
        <f t="shared" si="10"/>
        <v>0</v>
      </c>
      <c r="BV314" s="338"/>
      <c r="BW314" s="338"/>
      <c r="BX314" s="338"/>
      <c r="BY314" s="338"/>
      <c r="BZ314" s="338"/>
      <c r="CA314" s="338"/>
    </row>
    <row r="315" ht="15.75" customHeight="1">
      <c r="A315" s="501"/>
      <c r="B315" s="737"/>
      <c r="C315" s="638">
        <f t="shared" ref="C315:D315" si="321">G315+I315+K315+M315+O315+Q315+S315+U315+W315+Y315+AA315+AC315+AE315+AG315+AI315+AK315+AM315+AO315+AQ315+AS315+AU315+AW315+AY315+BA315+BC315+BE315+BG315+BI315+BK315+BM315+BO315</f>
        <v>0</v>
      </c>
      <c r="D315" s="671">
        <f t="shared" si="321"/>
        <v>0</v>
      </c>
      <c r="E315" s="672">
        <f t="shared" si="5"/>
        <v>0</v>
      </c>
      <c r="F315" s="810"/>
      <c r="G315" s="640"/>
      <c r="H315" s="642"/>
      <c r="I315" s="640"/>
      <c r="J315" s="642"/>
      <c r="K315" s="640"/>
      <c r="L315" s="642"/>
      <c r="M315" s="640"/>
      <c r="N315" s="642"/>
      <c r="O315" s="640"/>
      <c r="P315" s="642"/>
      <c r="Q315" s="640"/>
      <c r="R315" s="642"/>
      <c r="S315" s="640"/>
      <c r="T315" s="642"/>
      <c r="U315" s="640"/>
      <c r="V315" s="642"/>
      <c r="W315" s="640"/>
      <c r="X315" s="642"/>
      <c r="Y315" s="640"/>
      <c r="Z315" s="642"/>
      <c r="AA315" s="640"/>
      <c r="AB315" s="642"/>
      <c r="AC315" s="640"/>
      <c r="AD315" s="642"/>
      <c r="AE315" s="640"/>
      <c r="AF315" s="642"/>
      <c r="AG315" s="640"/>
      <c r="AH315" s="642"/>
      <c r="AI315" s="640"/>
      <c r="AJ315" s="642"/>
      <c r="AK315" s="640"/>
      <c r="AL315" s="642"/>
      <c r="AM315" s="640"/>
      <c r="AN315" s="642"/>
      <c r="AO315" s="640"/>
      <c r="AP315" s="642"/>
      <c r="AQ315" s="640"/>
      <c r="AR315" s="642"/>
      <c r="AS315" s="640"/>
      <c r="AT315" s="642"/>
      <c r="AU315" s="640"/>
      <c r="AV315" s="642"/>
      <c r="AW315" s="640"/>
      <c r="AX315" s="642"/>
      <c r="AY315" s="640"/>
      <c r="AZ315" s="642"/>
      <c r="BA315" s="640"/>
      <c r="BB315" s="642"/>
      <c r="BC315" s="640"/>
      <c r="BD315" s="642"/>
      <c r="BE315" s="640"/>
      <c r="BF315" s="642"/>
      <c r="BG315" s="640"/>
      <c r="BH315" s="642"/>
      <c r="BI315" s="640"/>
      <c r="BJ315" s="642"/>
      <c r="BK315" s="640"/>
      <c r="BL315" s="642"/>
      <c r="BM315" s="640"/>
      <c r="BN315" s="642"/>
      <c r="BO315" s="640"/>
      <c r="BP315" s="642"/>
      <c r="BQ315" s="643">
        <f t="shared" si="276"/>
        <v>0</v>
      </c>
      <c r="BR315" s="644">
        <f t="shared" si="7"/>
        <v>0</v>
      </c>
      <c r="BS315" s="669">
        <f t="shared" si="8"/>
        <v>0</v>
      </c>
      <c r="BT315" s="644">
        <f t="shared" si="9"/>
        <v>0</v>
      </c>
      <c r="BU315" s="645">
        <f t="shared" si="10"/>
        <v>0</v>
      </c>
      <c r="BV315" s="338"/>
      <c r="BW315" s="338"/>
      <c r="BX315" s="338"/>
      <c r="BY315" s="338"/>
      <c r="BZ315" s="338"/>
      <c r="CA315" s="338"/>
    </row>
    <row r="316" ht="15.75" customHeight="1">
      <c r="A316" s="501"/>
      <c r="B316" s="737"/>
      <c r="C316" s="638">
        <f t="shared" ref="C316:D316" si="322">G316+I316+K316+M316+O316+Q316+S316+U316+W316+Y316+AA316+AC316+AE316+AG316+AI316+AK316+AM316+AO316+AQ316+AS316+AU316+AW316+AY316+BA316+BC316+BE316+BG316+BI316+BK316+BM316+BO316</f>
        <v>0</v>
      </c>
      <c r="D316" s="671">
        <f t="shared" si="322"/>
        <v>0</v>
      </c>
      <c r="E316" s="672">
        <f t="shared" si="5"/>
        <v>0</v>
      </c>
      <c r="F316" s="810"/>
      <c r="G316" s="640"/>
      <c r="H316" s="642"/>
      <c r="I316" s="640"/>
      <c r="J316" s="642"/>
      <c r="K316" s="640"/>
      <c r="L316" s="642"/>
      <c r="M316" s="640"/>
      <c r="N316" s="642"/>
      <c r="O316" s="640"/>
      <c r="P316" s="642"/>
      <c r="Q316" s="640"/>
      <c r="R316" s="642"/>
      <c r="S316" s="640"/>
      <c r="T316" s="642"/>
      <c r="U316" s="640"/>
      <c r="V316" s="642"/>
      <c r="W316" s="640"/>
      <c r="X316" s="642"/>
      <c r="Y316" s="640"/>
      <c r="Z316" s="642"/>
      <c r="AA316" s="640"/>
      <c r="AB316" s="642"/>
      <c r="AC316" s="640"/>
      <c r="AD316" s="642"/>
      <c r="AE316" s="640"/>
      <c r="AF316" s="642"/>
      <c r="AG316" s="640"/>
      <c r="AH316" s="642"/>
      <c r="AI316" s="640"/>
      <c r="AJ316" s="642"/>
      <c r="AK316" s="640"/>
      <c r="AL316" s="642"/>
      <c r="AM316" s="640"/>
      <c r="AN316" s="642"/>
      <c r="AO316" s="640"/>
      <c r="AP316" s="642"/>
      <c r="AQ316" s="640"/>
      <c r="AR316" s="642"/>
      <c r="AS316" s="640"/>
      <c r="AT316" s="642"/>
      <c r="AU316" s="640"/>
      <c r="AV316" s="642"/>
      <c r="AW316" s="640"/>
      <c r="AX316" s="642"/>
      <c r="AY316" s="640"/>
      <c r="AZ316" s="642"/>
      <c r="BA316" s="640"/>
      <c r="BB316" s="642"/>
      <c r="BC316" s="640"/>
      <c r="BD316" s="642"/>
      <c r="BE316" s="640"/>
      <c r="BF316" s="642"/>
      <c r="BG316" s="640"/>
      <c r="BH316" s="642"/>
      <c r="BI316" s="640"/>
      <c r="BJ316" s="642"/>
      <c r="BK316" s="640"/>
      <c r="BL316" s="642"/>
      <c r="BM316" s="640"/>
      <c r="BN316" s="642"/>
      <c r="BO316" s="640"/>
      <c r="BP316" s="642"/>
      <c r="BQ316" s="643">
        <f t="shared" si="276"/>
        <v>0</v>
      </c>
      <c r="BR316" s="644">
        <f t="shared" si="7"/>
        <v>0</v>
      </c>
      <c r="BS316" s="669">
        <f t="shared" si="8"/>
        <v>0</v>
      </c>
      <c r="BT316" s="644">
        <f t="shared" si="9"/>
        <v>0</v>
      </c>
      <c r="BU316" s="645">
        <f t="shared" si="10"/>
        <v>0</v>
      </c>
      <c r="BV316" s="338"/>
      <c r="BW316" s="338"/>
      <c r="BX316" s="338"/>
      <c r="BY316" s="338"/>
      <c r="BZ316" s="338"/>
      <c r="CA316" s="338"/>
    </row>
    <row r="317" ht="15.75" customHeight="1">
      <c r="A317" s="501"/>
      <c r="B317" s="737"/>
      <c r="C317" s="638">
        <f t="shared" ref="C317:D317" si="323">G317+I317+K317+M317+O317+Q317+S317+U317+W317+Y317+AA317+AC317+AE317+AG317+AI317+AK317+AM317+AO317+AQ317+AS317+AU317+AW317+AY317+BA317+BC317+BE317+BG317+BI317+BK317+BM317+BO317</f>
        <v>0</v>
      </c>
      <c r="D317" s="671">
        <f t="shared" si="323"/>
        <v>0</v>
      </c>
      <c r="E317" s="672">
        <f t="shared" si="5"/>
        <v>0</v>
      </c>
      <c r="F317" s="810"/>
      <c r="G317" s="640"/>
      <c r="H317" s="642"/>
      <c r="I317" s="640"/>
      <c r="J317" s="642"/>
      <c r="K317" s="640"/>
      <c r="L317" s="642"/>
      <c r="M317" s="640"/>
      <c r="N317" s="642"/>
      <c r="O317" s="640"/>
      <c r="P317" s="642"/>
      <c r="Q317" s="640"/>
      <c r="R317" s="642"/>
      <c r="S317" s="640"/>
      <c r="T317" s="642"/>
      <c r="U317" s="640"/>
      <c r="V317" s="642"/>
      <c r="W317" s="640"/>
      <c r="X317" s="642"/>
      <c r="Y317" s="640"/>
      <c r="Z317" s="642"/>
      <c r="AA317" s="640"/>
      <c r="AB317" s="642"/>
      <c r="AC317" s="640"/>
      <c r="AD317" s="642"/>
      <c r="AE317" s="640"/>
      <c r="AF317" s="642"/>
      <c r="AG317" s="640"/>
      <c r="AH317" s="642"/>
      <c r="AI317" s="640"/>
      <c r="AJ317" s="642"/>
      <c r="AK317" s="640"/>
      <c r="AL317" s="642"/>
      <c r="AM317" s="640"/>
      <c r="AN317" s="642"/>
      <c r="AO317" s="640"/>
      <c r="AP317" s="642"/>
      <c r="AQ317" s="640"/>
      <c r="AR317" s="642"/>
      <c r="AS317" s="640"/>
      <c r="AT317" s="642"/>
      <c r="AU317" s="640"/>
      <c r="AV317" s="642"/>
      <c r="AW317" s="640"/>
      <c r="AX317" s="642"/>
      <c r="AY317" s="640"/>
      <c r="AZ317" s="642"/>
      <c r="BA317" s="640"/>
      <c r="BB317" s="642"/>
      <c r="BC317" s="640"/>
      <c r="BD317" s="642"/>
      <c r="BE317" s="640"/>
      <c r="BF317" s="642"/>
      <c r="BG317" s="640"/>
      <c r="BH317" s="642"/>
      <c r="BI317" s="640"/>
      <c r="BJ317" s="642"/>
      <c r="BK317" s="640"/>
      <c r="BL317" s="642"/>
      <c r="BM317" s="640"/>
      <c r="BN317" s="642"/>
      <c r="BO317" s="640"/>
      <c r="BP317" s="642"/>
      <c r="BQ317" s="643">
        <f t="shared" si="276"/>
        <v>0</v>
      </c>
      <c r="BR317" s="644">
        <f t="shared" si="7"/>
        <v>0</v>
      </c>
      <c r="BS317" s="669">
        <f t="shared" si="8"/>
        <v>0</v>
      </c>
      <c r="BT317" s="644">
        <f t="shared" si="9"/>
        <v>0</v>
      </c>
      <c r="BU317" s="645">
        <f t="shared" si="10"/>
        <v>0</v>
      </c>
      <c r="BV317" s="338"/>
      <c r="BW317" s="338"/>
      <c r="BX317" s="338"/>
      <c r="BY317" s="338"/>
      <c r="BZ317" s="338"/>
      <c r="CA317" s="338"/>
    </row>
    <row r="318" ht="15.75" customHeight="1">
      <c r="A318" s="501"/>
      <c r="B318" s="737"/>
      <c r="C318" s="638">
        <f t="shared" ref="C318:D318" si="324">G318+I318+K318+M318+O318+Q318+S318+U318+W318+Y318+AA318+AC318+AE318+AG318+AI318+AK318+AM318+AO318+AQ318+AS318+AU318+AW318+AY318+BA318+BC318+BE318+BG318+BI318+BK318+BM318+BO318</f>
        <v>0</v>
      </c>
      <c r="D318" s="671">
        <f t="shared" si="324"/>
        <v>0</v>
      </c>
      <c r="E318" s="672">
        <f t="shared" si="5"/>
        <v>0</v>
      </c>
      <c r="F318" s="810"/>
      <c r="G318" s="640"/>
      <c r="H318" s="642"/>
      <c r="I318" s="640"/>
      <c r="J318" s="642"/>
      <c r="K318" s="640"/>
      <c r="L318" s="642"/>
      <c r="M318" s="640"/>
      <c r="N318" s="642"/>
      <c r="O318" s="640"/>
      <c r="P318" s="642"/>
      <c r="Q318" s="640"/>
      <c r="R318" s="642"/>
      <c r="S318" s="640"/>
      <c r="T318" s="642"/>
      <c r="U318" s="640"/>
      <c r="V318" s="642"/>
      <c r="W318" s="640"/>
      <c r="X318" s="642"/>
      <c r="Y318" s="640"/>
      <c r="Z318" s="642"/>
      <c r="AA318" s="640"/>
      <c r="AB318" s="642"/>
      <c r="AC318" s="640"/>
      <c r="AD318" s="642"/>
      <c r="AE318" s="640"/>
      <c r="AF318" s="642"/>
      <c r="AG318" s="640"/>
      <c r="AH318" s="642"/>
      <c r="AI318" s="640"/>
      <c r="AJ318" s="642"/>
      <c r="AK318" s="640"/>
      <c r="AL318" s="642"/>
      <c r="AM318" s="640"/>
      <c r="AN318" s="642"/>
      <c r="AO318" s="640"/>
      <c r="AP318" s="642"/>
      <c r="AQ318" s="640"/>
      <c r="AR318" s="642"/>
      <c r="AS318" s="640"/>
      <c r="AT318" s="642"/>
      <c r="AU318" s="640"/>
      <c r="AV318" s="642"/>
      <c r="AW318" s="640"/>
      <c r="AX318" s="642"/>
      <c r="AY318" s="640"/>
      <c r="AZ318" s="642"/>
      <c r="BA318" s="640"/>
      <c r="BB318" s="642"/>
      <c r="BC318" s="640"/>
      <c r="BD318" s="642"/>
      <c r="BE318" s="640"/>
      <c r="BF318" s="642"/>
      <c r="BG318" s="640"/>
      <c r="BH318" s="642"/>
      <c r="BI318" s="640"/>
      <c r="BJ318" s="642"/>
      <c r="BK318" s="640"/>
      <c r="BL318" s="642"/>
      <c r="BM318" s="640"/>
      <c r="BN318" s="642"/>
      <c r="BO318" s="640"/>
      <c r="BP318" s="642"/>
      <c r="BQ318" s="643">
        <f t="shared" si="276"/>
        <v>0</v>
      </c>
      <c r="BR318" s="644">
        <f t="shared" si="7"/>
        <v>0</v>
      </c>
      <c r="BS318" s="669">
        <f t="shared" si="8"/>
        <v>0</v>
      </c>
      <c r="BT318" s="644">
        <f t="shared" si="9"/>
        <v>0</v>
      </c>
      <c r="BU318" s="645">
        <f t="shared" si="10"/>
        <v>0</v>
      </c>
      <c r="BV318" s="338"/>
      <c r="BW318" s="338"/>
      <c r="BX318" s="338"/>
      <c r="BY318" s="338"/>
      <c r="BZ318" s="338"/>
      <c r="CA318" s="338"/>
    </row>
    <row r="319" ht="15.75" customHeight="1">
      <c r="A319" s="501"/>
      <c r="B319" s="737"/>
      <c r="C319" s="638">
        <f t="shared" ref="C319:D319" si="325">G319+I319+K319+M319+O319+Q319+S319+U319+W319+Y319+AA319+AC319+AE319+AG319+AI319+AK319+AM319+AO319+AQ319+AS319+AU319+AW319+AY319+BA319+BC319+BE319+BG319+BI319+BK319+BM319+BO319</f>
        <v>0</v>
      </c>
      <c r="D319" s="671">
        <f t="shared" si="325"/>
        <v>0</v>
      </c>
      <c r="E319" s="672">
        <f t="shared" si="5"/>
        <v>0</v>
      </c>
      <c r="F319" s="810"/>
      <c r="G319" s="640"/>
      <c r="H319" s="642"/>
      <c r="I319" s="640"/>
      <c r="J319" s="642"/>
      <c r="K319" s="640"/>
      <c r="L319" s="642"/>
      <c r="M319" s="640"/>
      <c r="N319" s="642"/>
      <c r="O319" s="640"/>
      <c r="P319" s="642"/>
      <c r="Q319" s="640"/>
      <c r="R319" s="642"/>
      <c r="S319" s="640"/>
      <c r="T319" s="642"/>
      <c r="U319" s="640"/>
      <c r="V319" s="642"/>
      <c r="W319" s="640"/>
      <c r="X319" s="642"/>
      <c r="Y319" s="640"/>
      <c r="Z319" s="642"/>
      <c r="AA319" s="640"/>
      <c r="AB319" s="642"/>
      <c r="AC319" s="640"/>
      <c r="AD319" s="642"/>
      <c r="AE319" s="640"/>
      <c r="AF319" s="642"/>
      <c r="AG319" s="640"/>
      <c r="AH319" s="642"/>
      <c r="AI319" s="640"/>
      <c r="AJ319" s="642"/>
      <c r="AK319" s="640"/>
      <c r="AL319" s="642"/>
      <c r="AM319" s="640"/>
      <c r="AN319" s="642"/>
      <c r="AO319" s="640"/>
      <c r="AP319" s="642"/>
      <c r="AQ319" s="640"/>
      <c r="AR319" s="642"/>
      <c r="AS319" s="640"/>
      <c r="AT319" s="642"/>
      <c r="AU319" s="640"/>
      <c r="AV319" s="642"/>
      <c r="AW319" s="640"/>
      <c r="AX319" s="642"/>
      <c r="AY319" s="640"/>
      <c r="AZ319" s="642"/>
      <c r="BA319" s="640"/>
      <c r="BB319" s="642"/>
      <c r="BC319" s="640"/>
      <c r="BD319" s="642"/>
      <c r="BE319" s="640"/>
      <c r="BF319" s="642"/>
      <c r="BG319" s="640"/>
      <c r="BH319" s="642"/>
      <c r="BI319" s="640"/>
      <c r="BJ319" s="642"/>
      <c r="BK319" s="640"/>
      <c r="BL319" s="642"/>
      <c r="BM319" s="640"/>
      <c r="BN319" s="642"/>
      <c r="BO319" s="640"/>
      <c r="BP319" s="642"/>
      <c r="BQ319" s="643">
        <f t="shared" si="276"/>
        <v>0</v>
      </c>
      <c r="BR319" s="644">
        <f t="shared" si="7"/>
        <v>0</v>
      </c>
      <c r="BS319" s="669">
        <f t="shared" si="8"/>
        <v>0</v>
      </c>
      <c r="BT319" s="644">
        <f t="shared" si="9"/>
        <v>0</v>
      </c>
      <c r="BU319" s="645">
        <f t="shared" si="10"/>
        <v>0</v>
      </c>
      <c r="BV319" s="338"/>
      <c r="BW319" s="338"/>
      <c r="BX319" s="338"/>
      <c r="BY319" s="338"/>
      <c r="BZ319" s="338"/>
      <c r="CA319" s="338"/>
    </row>
    <row r="320" ht="15.75" customHeight="1">
      <c r="A320" s="501"/>
      <c r="B320" s="737"/>
      <c r="C320" s="638">
        <f t="shared" ref="C320:D320" si="326">G320+I320+K320+M320+O320+Q320+S320+U320+W320+Y320+AA320+AC320+AE320+AG320+AI320+AK320+AM320+AO320+AQ320+AS320+AU320+AW320+AY320+BA320+BC320+BE320+BG320+BI320+BK320+BM320+BO320</f>
        <v>0</v>
      </c>
      <c r="D320" s="671">
        <f t="shared" si="326"/>
        <v>0</v>
      </c>
      <c r="E320" s="672">
        <f t="shared" si="5"/>
        <v>0</v>
      </c>
      <c r="F320" s="810"/>
      <c r="G320" s="640"/>
      <c r="H320" s="642"/>
      <c r="I320" s="640"/>
      <c r="J320" s="642"/>
      <c r="K320" s="640"/>
      <c r="L320" s="642"/>
      <c r="M320" s="640"/>
      <c r="N320" s="642"/>
      <c r="O320" s="640"/>
      <c r="P320" s="642"/>
      <c r="Q320" s="640"/>
      <c r="R320" s="642"/>
      <c r="S320" s="640"/>
      <c r="T320" s="642"/>
      <c r="U320" s="640"/>
      <c r="V320" s="642"/>
      <c r="W320" s="640"/>
      <c r="X320" s="642"/>
      <c r="Y320" s="640"/>
      <c r="Z320" s="642"/>
      <c r="AA320" s="640"/>
      <c r="AB320" s="642"/>
      <c r="AC320" s="640"/>
      <c r="AD320" s="642"/>
      <c r="AE320" s="640"/>
      <c r="AF320" s="642"/>
      <c r="AG320" s="640"/>
      <c r="AH320" s="642"/>
      <c r="AI320" s="640"/>
      <c r="AJ320" s="642"/>
      <c r="AK320" s="640"/>
      <c r="AL320" s="642"/>
      <c r="AM320" s="640"/>
      <c r="AN320" s="642"/>
      <c r="AO320" s="640"/>
      <c r="AP320" s="642"/>
      <c r="AQ320" s="640"/>
      <c r="AR320" s="642"/>
      <c r="AS320" s="640"/>
      <c r="AT320" s="642"/>
      <c r="AU320" s="640"/>
      <c r="AV320" s="642"/>
      <c r="AW320" s="640"/>
      <c r="AX320" s="642"/>
      <c r="AY320" s="640"/>
      <c r="AZ320" s="642"/>
      <c r="BA320" s="640"/>
      <c r="BB320" s="642"/>
      <c r="BC320" s="640"/>
      <c r="BD320" s="642"/>
      <c r="BE320" s="640"/>
      <c r="BF320" s="642"/>
      <c r="BG320" s="640"/>
      <c r="BH320" s="642"/>
      <c r="BI320" s="640"/>
      <c r="BJ320" s="642"/>
      <c r="BK320" s="640"/>
      <c r="BL320" s="642"/>
      <c r="BM320" s="640"/>
      <c r="BN320" s="642"/>
      <c r="BO320" s="640"/>
      <c r="BP320" s="642"/>
      <c r="BQ320" s="643">
        <f t="shared" si="276"/>
        <v>0</v>
      </c>
      <c r="BR320" s="644">
        <f t="shared" si="7"/>
        <v>0</v>
      </c>
      <c r="BS320" s="669">
        <f t="shared" si="8"/>
        <v>0</v>
      </c>
      <c r="BT320" s="644">
        <f t="shared" si="9"/>
        <v>0</v>
      </c>
      <c r="BU320" s="645">
        <f t="shared" si="10"/>
        <v>0</v>
      </c>
      <c r="BV320" s="338"/>
      <c r="BW320" s="338"/>
      <c r="BX320" s="338"/>
      <c r="BY320" s="338"/>
      <c r="BZ320" s="338"/>
      <c r="CA320" s="338"/>
    </row>
    <row r="321" ht="15.75" customHeight="1">
      <c r="A321" s="501"/>
      <c r="B321" s="737"/>
      <c r="C321" s="638">
        <f t="shared" ref="C321:D321" si="327">G321+I321+K321+M321+O321+Q321+S321+U321+W321+Y321+AA321+AC321+AE321+AG321+AI321+AK321+AM321+AO321+AQ321+AS321+AU321+AW321+AY321+BA321+BC321+BE321+BG321+BI321+BK321+BM321+BO321</f>
        <v>0</v>
      </c>
      <c r="D321" s="671">
        <f t="shared" si="327"/>
        <v>0</v>
      </c>
      <c r="E321" s="672">
        <f t="shared" si="5"/>
        <v>0</v>
      </c>
      <c r="F321" s="810"/>
      <c r="G321" s="640"/>
      <c r="H321" s="642"/>
      <c r="I321" s="640"/>
      <c r="J321" s="642"/>
      <c r="K321" s="640"/>
      <c r="L321" s="642"/>
      <c r="M321" s="640"/>
      <c r="N321" s="642"/>
      <c r="O321" s="640"/>
      <c r="P321" s="642"/>
      <c r="Q321" s="640"/>
      <c r="R321" s="642"/>
      <c r="S321" s="640"/>
      <c r="T321" s="642"/>
      <c r="U321" s="640"/>
      <c r="V321" s="642"/>
      <c r="W321" s="640"/>
      <c r="X321" s="642"/>
      <c r="Y321" s="640"/>
      <c r="Z321" s="642"/>
      <c r="AA321" s="640"/>
      <c r="AB321" s="642"/>
      <c r="AC321" s="640"/>
      <c r="AD321" s="642"/>
      <c r="AE321" s="640"/>
      <c r="AF321" s="642"/>
      <c r="AG321" s="640"/>
      <c r="AH321" s="642"/>
      <c r="AI321" s="640"/>
      <c r="AJ321" s="642"/>
      <c r="AK321" s="640"/>
      <c r="AL321" s="642"/>
      <c r="AM321" s="640"/>
      <c r="AN321" s="642"/>
      <c r="AO321" s="640"/>
      <c r="AP321" s="642"/>
      <c r="AQ321" s="640"/>
      <c r="AR321" s="642"/>
      <c r="AS321" s="640"/>
      <c r="AT321" s="642"/>
      <c r="AU321" s="640"/>
      <c r="AV321" s="642"/>
      <c r="AW321" s="640"/>
      <c r="AX321" s="642"/>
      <c r="AY321" s="640"/>
      <c r="AZ321" s="642"/>
      <c r="BA321" s="640"/>
      <c r="BB321" s="642"/>
      <c r="BC321" s="640"/>
      <c r="BD321" s="642"/>
      <c r="BE321" s="640"/>
      <c r="BF321" s="642"/>
      <c r="BG321" s="640"/>
      <c r="BH321" s="642"/>
      <c r="BI321" s="640"/>
      <c r="BJ321" s="642"/>
      <c r="BK321" s="640"/>
      <c r="BL321" s="642"/>
      <c r="BM321" s="640"/>
      <c r="BN321" s="642"/>
      <c r="BO321" s="640"/>
      <c r="BP321" s="642"/>
      <c r="BQ321" s="643">
        <f t="shared" si="276"/>
        <v>0</v>
      </c>
      <c r="BR321" s="644">
        <f t="shared" si="7"/>
        <v>0</v>
      </c>
      <c r="BS321" s="669">
        <f t="shared" si="8"/>
        <v>0</v>
      </c>
      <c r="BT321" s="644">
        <f t="shared" si="9"/>
        <v>0</v>
      </c>
      <c r="BU321" s="645">
        <f t="shared" si="10"/>
        <v>0</v>
      </c>
      <c r="BV321" s="338"/>
      <c r="BW321" s="338"/>
      <c r="BX321" s="338"/>
      <c r="BY321" s="338"/>
      <c r="BZ321" s="338"/>
      <c r="CA321" s="338"/>
    </row>
    <row r="322" ht="15.75" customHeight="1">
      <c r="A322" s="501"/>
      <c r="B322" s="737"/>
      <c r="C322" s="638">
        <f t="shared" ref="C322:D322" si="328">G322+I322+K322+M322+O322+Q322+S322+U322+W322+Y322+AA322+AC322+AE322+AG322+AI322+AK322+AM322+AO322+AQ322+AS322+AU322+AW322+AY322+BA322+BC322+BE322+BG322+BI322+BK322+BM322+BO322</f>
        <v>0</v>
      </c>
      <c r="D322" s="671">
        <f t="shared" si="328"/>
        <v>0</v>
      </c>
      <c r="E322" s="672">
        <f t="shared" si="5"/>
        <v>0</v>
      </c>
      <c r="F322" s="810"/>
      <c r="G322" s="640"/>
      <c r="H322" s="642"/>
      <c r="I322" s="640"/>
      <c r="J322" s="642"/>
      <c r="K322" s="640"/>
      <c r="L322" s="642"/>
      <c r="M322" s="640"/>
      <c r="N322" s="642"/>
      <c r="O322" s="640"/>
      <c r="P322" s="642"/>
      <c r="Q322" s="640"/>
      <c r="R322" s="642"/>
      <c r="S322" s="640"/>
      <c r="T322" s="642"/>
      <c r="U322" s="640"/>
      <c r="V322" s="642"/>
      <c r="W322" s="640"/>
      <c r="X322" s="642"/>
      <c r="Y322" s="640"/>
      <c r="Z322" s="642"/>
      <c r="AA322" s="640"/>
      <c r="AB322" s="642"/>
      <c r="AC322" s="640"/>
      <c r="AD322" s="642"/>
      <c r="AE322" s="640"/>
      <c r="AF322" s="642"/>
      <c r="AG322" s="640"/>
      <c r="AH322" s="642"/>
      <c r="AI322" s="640"/>
      <c r="AJ322" s="642"/>
      <c r="AK322" s="640"/>
      <c r="AL322" s="642"/>
      <c r="AM322" s="640"/>
      <c r="AN322" s="642"/>
      <c r="AO322" s="640"/>
      <c r="AP322" s="642"/>
      <c r="AQ322" s="640"/>
      <c r="AR322" s="642"/>
      <c r="AS322" s="640"/>
      <c r="AT322" s="642"/>
      <c r="AU322" s="640"/>
      <c r="AV322" s="642"/>
      <c r="AW322" s="640"/>
      <c r="AX322" s="642"/>
      <c r="AY322" s="640"/>
      <c r="AZ322" s="642"/>
      <c r="BA322" s="640"/>
      <c r="BB322" s="642"/>
      <c r="BC322" s="640"/>
      <c r="BD322" s="642"/>
      <c r="BE322" s="640"/>
      <c r="BF322" s="642"/>
      <c r="BG322" s="640"/>
      <c r="BH322" s="642"/>
      <c r="BI322" s="640"/>
      <c r="BJ322" s="642"/>
      <c r="BK322" s="640"/>
      <c r="BL322" s="642"/>
      <c r="BM322" s="640"/>
      <c r="BN322" s="642"/>
      <c r="BO322" s="640"/>
      <c r="BP322" s="642"/>
      <c r="BQ322" s="643">
        <f t="shared" si="276"/>
        <v>0</v>
      </c>
      <c r="BR322" s="644">
        <f t="shared" si="7"/>
        <v>0</v>
      </c>
      <c r="BS322" s="669">
        <f t="shared" si="8"/>
        <v>0</v>
      </c>
      <c r="BT322" s="644">
        <f t="shared" si="9"/>
        <v>0</v>
      </c>
      <c r="BU322" s="645">
        <f t="shared" si="10"/>
        <v>0</v>
      </c>
      <c r="BV322" s="338"/>
      <c r="BW322" s="338"/>
      <c r="BX322" s="338"/>
      <c r="BY322" s="338"/>
      <c r="BZ322" s="338"/>
      <c r="CA322" s="338"/>
    </row>
    <row r="323" ht="15.75" customHeight="1">
      <c r="A323" s="501"/>
      <c r="B323" s="737"/>
      <c r="C323" s="638">
        <f t="shared" ref="C323:D323" si="329">G323+I323+K323+M323+O323+Q323+S323+U323+W323+Y323+AA323+AC323+AE323+AG323+AI323+AK323+AM323+AO323+AQ323+AS323+AU323+AW323+AY323+BA323+BC323+BE323+BG323+BI323+BK323+BM323+BO323</f>
        <v>0</v>
      </c>
      <c r="D323" s="671">
        <f t="shared" si="329"/>
        <v>0</v>
      </c>
      <c r="E323" s="672">
        <f t="shared" si="5"/>
        <v>0</v>
      </c>
      <c r="F323" s="810"/>
      <c r="G323" s="640"/>
      <c r="H323" s="642"/>
      <c r="I323" s="640"/>
      <c r="J323" s="642"/>
      <c r="K323" s="640"/>
      <c r="L323" s="642"/>
      <c r="M323" s="640"/>
      <c r="N323" s="642"/>
      <c r="O323" s="640"/>
      <c r="P323" s="642"/>
      <c r="Q323" s="640"/>
      <c r="R323" s="642"/>
      <c r="S323" s="640"/>
      <c r="T323" s="642"/>
      <c r="U323" s="640"/>
      <c r="V323" s="642"/>
      <c r="W323" s="640"/>
      <c r="X323" s="642"/>
      <c r="Y323" s="640"/>
      <c r="Z323" s="642"/>
      <c r="AA323" s="640"/>
      <c r="AB323" s="642"/>
      <c r="AC323" s="640"/>
      <c r="AD323" s="642"/>
      <c r="AE323" s="640"/>
      <c r="AF323" s="642"/>
      <c r="AG323" s="640"/>
      <c r="AH323" s="642"/>
      <c r="AI323" s="640"/>
      <c r="AJ323" s="642"/>
      <c r="AK323" s="640"/>
      <c r="AL323" s="642"/>
      <c r="AM323" s="640"/>
      <c r="AN323" s="642"/>
      <c r="AO323" s="640"/>
      <c r="AP323" s="642"/>
      <c r="AQ323" s="640"/>
      <c r="AR323" s="642"/>
      <c r="AS323" s="640"/>
      <c r="AT323" s="642"/>
      <c r="AU323" s="640"/>
      <c r="AV323" s="642"/>
      <c r="AW323" s="640"/>
      <c r="AX323" s="642"/>
      <c r="AY323" s="640"/>
      <c r="AZ323" s="642"/>
      <c r="BA323" s="640"/>
      <c r="BB323" s="642"/>
      <c r="BC323" s="640"/>
      <c r="BD323" s="642"/>
      <c r="BE323" s="640"/>
      <c r="BF323" s="642"/>
      <c r="BG323" s="640"/>
      <c r="BH323" s="642"/>
      <c r="BI323" s="640"/>
      <c r="BJ323" s="642"/>
      <c r="BK323" s="640"/>
      <c r="BL323" s="642"/>
      <c r="BM323" s="640"/>
      <c r="BN323" s="642"/>
      <c r="BO323" s="640"/>
      <c r="BP323" s="642"/>
      <c r="BQ323" s="643">
        <f t="shared" si="276"/>
        <v>0</v>
      </c>
      <c r="BR323" s="644">
        <f t="shared" si="7"/>
        <v>0</v>
      </c>
      <c r="BS323" s="669">
        <f t="shared" si="8"/>
        <v>0</v>
      </c>
      <c r="BT323" s="644">
        <f t="shared" si="9"/>
        <v>0</v>
      </c>
      <c r="BU323" s="645">
        <f t="shared" si="10"/>
        <v>0</v>
      </c>
      <c r="BV323" s="338"/>
      <c r="BW323" s="338"/>
      <c r="BX323" s="338"/>
      <c r="BY323" s="338"/>
      <c r="BZ323" s="338"/>
      <c r="CA323" s="338"/>
    </row>
    <row r="324" ht="15.75" customHeight="1">
      <c r="A324" s="501"/>
      <c r="B324" s="737"/>
      <c r="C324" s="638">
        <f t="shared" ref="C324:D324" si="330">G324+I324+K324+M324+O324+Q324+S324+U324+W324+Y324+AA324+AC324+AE324+AG324+AI324+AK324+AM324+AO324+AQ324+AS324+AU324+AW324+AY324+BA324+BC324+BE324+BG324+BI324+BK324+BM324+BO324</f>
        <v>0</v>
      </c>
      <c r="D324" s="671">
        <f t="shared" si="330"/>
        <v>0</v>
      </c>
      <c r="E324" s="672">
        <f t="shared" si="5"/>
        <v>0</v>
      </c>
      <c r="F324" s="810"/>
      <c r="G324" s="640"/>
      <c r="H324" s="642"/>
      <c r="I324" s="640"/>
      <c r="J324" s="642"/>
      <c r="K324" s="640"/>
      <c r="L324" s="642"/>
      <c r="M324" s="640"/>
      <c r="N324" s="642"/>
      <c r="O324" s="640"/>
      <c r="P324" s="642"/>
      <c r="Q324" s="640"/>
      <c r="R324" s="642"/>
      <c r="S324" s="640"/>
      <c r="T324" s="642"/>
      <c r="U324" s="640"/>
      <c r="V324" s="642"/>
      <c r="W324" s="640"/>
      <c r="X324" s="642"/>
      <c r="Y324" s="640"/>
      <c r="Z324" s="642"/>
      <c r="AA324" s="640"/>
      <c r="AB324" s="642"/>
      <c r="AC324" s="640"/>
      <c r="AD324" s="642"/>
      <c r="AE324" s="640"/>
      <c r="AF324" s="642"/>
      <c r="AG324" s="640"/>
      <c r="AH324" s="642"/>
      <c r="AI324" s="640"/>
      <c r="AJ324" s="642"/>
      <c r="AK324" s="640"/>
      <c r="AL324" s="642"/>
      <c r="AM324" s="640"/>
      <c r="AN324" s="642"/>
      <c r="AO324" s="640"/>
      <c r="AP324" s="642"/>
      <c r="AQ324" s="640"/>
      <c r="AR324" s="642"/>
      <c r="AS324" s="640"/>
      <c r="AT324" s="642"/>
      <c r="AU324" s="640"/>
      <c r="AV324" s="642"/>
      <c r="AW324" s="640"/>
      <c r="AX324" s="642"/>
      <c r="AY324" s="640"/>
      <c r="AZ324" s="642"/>
      <c r="BA324" s="640"/>
      <c r="BB324" s="642"/>
      <c r="BC324" s="640"/>
      <c r="BD324" s="642"/>
      <c r="BE324" s="640"/>
      <c r="BF324" s="642"/>
      <c r="BG324" s="640"/>
      <c r="BH324" s="642"/>
      <c r="BI324" s="640"/>
      <c r="BJ324" s="642"/>
      <c r="BK324" s="640"/>
      <c r="BL324" s="642"/>
      <c r="BM324" s="640"/>
      <c r="BN324" s="642"/>
      <c r="BO324" s="640"/>
      <c r="BP324" s="642"/>
      <c r="BQ324" s="643">
        <f t="shared" si="276"/>
        <v>0</v>
      </c>
      <c r="BR324" s="644">
        <f t="shared" si="7"/>
        <v>0</v>
      </c>
      <c r="BS324" s="669">
        <f t="shared" si="8"/>
        <v>0</v>
      </c>
      <c r="BT324" s="644">
        <f t="shared" si="9"/>
        <v>0</v>
      </c>
      <c r="BU324" s="645">
        <f t="shared" si="10"/>
        <v>0</v>
      </c>
      <c r="BV324" s="338"/>
      <c r="BW324" s="338"/>
      <c r="BX324" s="338"/>
      <c r="BY324" s="338"/>
      <c r="BZ324" s="338"/>
      <c r="CA324" s="338"/>
    </row>
    <row r="325" ht="15.75" customHeight="1">
      <c r="A325" s="501"/>
      <c r="B325" s="737"/>
      <c r="C325" s="638">
        <f t="shared" ref="C325:D325" si="331">G325+I325+K325+M325+O325+Q325+S325+U325+W325+Y325+AA325+AC325+AE325+AG325+AI325+AK325+AM325+AO325+AQ325+AS325+AU325+AW325+AY325+BA325+BC325+BE325+BG325+BI325+BK325+BM325+BO325</f>
        <v>0</v>
      </c>
      <c r="D325" s="671">
        <f t="shared" si="331"/>
        <v>0</v>
      </c>
      <c r="E325" s="672">
        <f t="shared" si="5"/>
        <v>0</v>
      </c>
      <c r="F325" s="810"/>
      <c r="G325" s="640"/>
      <c r="H325" s="642"/>
      <c r="I325" s="640"/>
      <c r="J325" s="642"/>
      <c r="K325" s="640"/>
      <c r="L325" s="642"/>
      <c r="M325" s="640"/>
      <c r="N325" s="642"/>
      <c r="O325" s="640"/>
      <c r="P325" s="642"/>
      <c r="Q325" s="640"/>
      <c r="R325" s="642"/>
      <c r="S325" s="640"/>
      <c r="T325" s="642"/>
      <c r="U325" s="640"/>
      <c r="V325" s="642"/>
      <c r="W325" s="640"/>
      <c r="X325" s="642"/>
      <c r="Y325" s="640"/>
      <c r="Z325" s="642"/>
      <c r="AA325" s="640"/>
      <c r="AB325" s="642"/>
      <c r="AC325" s="640"/>
      <c r="AD325" s="642"/>
      <c r="AE325" s="640"/>
      <c r="AF325" s="642"/>
      <c r="AG325" s="640"/>
      <c r="AH325" s="642"/>
      <c r="AI325" s="640"/>
      <c r="AJ325" s="642"/>
      <c r="AK325" s="640"/>
      <c r="AL325" s="642"/>
      <c r="AM325" s="640"/>
      <c r="AN325" s="642"/>
      <c r="AO325" s="640"/>
      <c r="AP325" s="642"/>
      <c r="AQ325" s="640"/>
      <c r="AR325" s="642"/>
      <c r="AS325" s="640"/>
      <c r="AT325" s="642"/>
      <c r="AU325" s="640"/>
      <c r="AV325" s="642"/>
      <c r="AW325" s="640"/>
      <c r="AX325" s="642"/>
      <c r="AY325" s="640"/>
      <c r="AZ325" s="642"/>
      <c r="BA325" s="640"/>
      <c r="BB325" s="642"/>
      <c r="BC325" s="640"/>
      <c r="BD325" s="642"/>
      <c r="BE325" s="640"/>
      <c r="BF325" s="642"/>
      <c r="BG325" s="640"/>
      <c r="BH325" s="642"/>
      <c r="BI325" s="640"/>
      <c r="BJ325" s="642"/>
      <c r="BK325" s="640"/>
      <c r="BL325" s="642"/>
      <c r="BM325" s="640"/>
      <c r="BN325" s="642"/>
      <c r="BO325" s="640"/>
      <c r="BP325" s="642"/>
      <c r="BQ325" s="643">
        <f t="shared" si="276"/>
        <v>0</v>
      </c>
      <c r="BR325" s="644">
        <f t="shared" si="7"/>
        <v>0</v>
      </c>
      <c r="BS325" s="669">
        <f t="shared" si="8"/>
        <v>0</v>
      </c>
      <c r="BT325" s="644">
        <f t="shared" si="9"/>
        <v>0</v>
      </c>
      <c r="BU325" s="645">
        <f t="shared" si="10"/>
        <v>0</v>
      </c>
      <c r="BV325" s="338"/>
      <c r="BW325" s="338"/>
      <c r="BX325" s="338"/>
      <c r="BY325" s="338"/>
      <c r="BZ325" s="338"/>
      <c r="CA325" s="338"/>
    </row>
    <row r="326" ht="15.75" customHeight="1">
      <c r="A326" s="501"/>
      <c r="B326" s="737"/>
      <c r="C326" s="638">
        <f t="shared" ref="C326:D326" si="332">G326+I326+K326+M326+O326+Q326+S326+U326+W326+Y326+AA326+AC326+AE326+AG326+AI326+AK326+AM326+AO326+AQ326+AS326+AU326+AW326+AY326+BA326+BC326+BE326+BG326+BI326+BK326+BM326+BO326</f>
        <v>0</v>
      </c>
      <c r="D326" s="671">
        <f t="shared" si="332"/>
        <v>0</v>
      </c>
      <c r="E326" s="672">
        <f t="shared" si="5"/>
        <v>0</v>
      </c>
      <c r="F326" s="810"/>
      <c r="G326" s="640"/>
      <c r="H326" s="642"/>
      <c r="I326" s="640"/>
      <c r="J326" s="642"/>
      <c r="K326" s="640"/>
      <c r="L326" s="642"/>
      <c r="M326" s="640"/>
      <c r="N326" s="642"/>
      <c r="O326" s="640"/>
      <c r="P326" s="642"/>
      <c r="Q326" s="640"/>
      <c r="R326" s="642"/>
      <c r="S326" s="640"/>
      <c r="T326" s="642"/>
      <c r="U326" s="640"/>
      <c r="V326" s="642"/>
      <c r="W326" s="640"/>
      <c r="X326" s="642"/>
      <c r="Y326" s="640"/>
      <c r="Z326" s="642"/>
      <c r="AA326" s="640"/>
      <c r="AB326" s="642"/>
      <c r="AC326" s="640"/>
      <c r="AD326" s="642"/>
      <c r="AE326" s="640"/>
      <c r="AF326" s="642"/>
      <c r="AG326" s="640"/>
      <c r="AH326" s="642"/>
      <c r="AI326" s="640"/>
      <c r="AJ326" s="642"/>
      <c r="AK326" s="640"/>
      <c r="AL326" s="642"/>
      <c r="AM326" s="640"/>
      <c r="AN326" s="642"/>
      <c r="AO326" s="640"/>
      <c r="AP326" s="642"/>
      <c r="AQ326" s="640"/>
      <c r="AR326" s="642"/>
      <c r="AS326" s="640"/>
      <c r="AT326" s="642"/>
      <c r="AU326" s="640"/>
      <c r="AV326" s="642"/>
      <c r="AW326" s="640"/>
      <c r="AX326" s="642"/>
      <c r="AY326" s="640"/>
      <c r="AZ326" s="642"/>
      <c r="BA326" s="640"/>
      <c r="BB326" s="642"/>
      <c r="BC326" s="640"/>
      <c r="BD326" s="642"/>
      <c r="BE326" s="640"/>
      <c r="BF326" s="642"/>
      <c r="BG326" s="640"/>
      <c r="BH326" s="642"/>
      <c r="BI326" s="640"/>
      <c r="BJ326" s="642"/>
      <c r="BK326" s="640"/>
      <c r="BL326" s="642"/>
      <c r="BM326" s="640"/>
      <c r="BN326" s="642"/>
      <c r="BO326" s="640"/>
      <c r="BP326" s="642"/>
      <c r="BQ326" s="643">
        <f t="shared" si="276"/>
        <v>0</v>
      </c>
      <c r="BR326" s="644">
        <f t="shared" si="7"/>
        <v>0</v>
      </c>
      <c r="BS326" s="669">
        <f t="shared" si="8"/>
        <v>0</v>
      </c>
      <c r="BT326" s="644">
        <f t="shared" si="9"/>
        <v>0</v>
      </c>
      <c r="BU326" s="645">
        <f t="shared" si="10"/>
        <v>0</v>
      </c>
      <c r="BV326" s="338"/>
      <c r="BW326" s="338"/>
      <c r="BX326" s="338"/>
      <c r="BY326" s="338"/>
      <c r="BZ326" s="338"/>
      <c r="CA326" s="338"/>
    </row>
    <row r="327" ht="15.75" customHeight="1">
      <c r="A327" s="501"/>
      <c r="B327" s="737"/>
      <c r="C327" s="638">
        <f t="shared" ref="C327:D327" si="333">G327+I327+K327+M327+O327+Q327+S327+U327+W327+Y327+AA327+AC327+AE327+AG327+AI327+AK327+AM327+AO327+AQ327+AS327+AU327+AW327+AY327+BA327+BC327+BE327+BG327+BI327+BK327+BM327+BO327</f>
        <v>0</v>
      </c>
      <c r="D327" s="671">
        <f t="shared" si="333"/>
        <v>0</v>
      </c>
      <c r="E327" s="672">
        <f t="shared" si="5"/>
        <v>0</v>
      </c>
      <c r="F327" s="810"/>
      <c r="G327" s="640"/>
      <c r="H327" s="642"/>
      <c r="I327" s="640"/>
      <c r="J327" s="642"/>
      <c r="K327" s="640"/>
      <c r="L327" s="642"/>
      <c r="M327" s="640"/>
      <c r="N327" s="642"/>
      <c r="O327" s="640"/>
      <c r="P327" s="642"/>
      <c r="Q327" s="640"/>
      <c r="R327" s="642"/>
      <c r="S327" s="640"/>
      <c r="T327" s="642"/>
      <c r="U327" s="640"/>
      <c r="V327" s="642"/>
      <c r="W327" s="640"/>
      <c r="X327" s="642"/>
      <c r="Y327" s="640"/>
      <c r="Z327" s="642"/>
      <c r="AA327" s="640"/>
      <c r="AB327" s="642"/>
      <c r="AC327" s="640"/>
      <c r="AD327" s="642"/>
      <c r="AE327" s="640"/>
      <c r="AF327" s="642"/>
      <c r="AG327" s="640"/>
      <c r="AH327" s="642"/>
      <c r="AI327" s="640"/>
      <c r="AJ327" s="642"/>
      <c r="AK327" s="640"/>
      <c r="AL327" s="642"/>
      <c r="AM327" s="640"/>
      <c r="AN327" s="642"/>
      <c r="AO327" s="640"/>
      <c r="AP327" s="642"/>
      <c r="AQ327" s="640"/>
      <c r="AR327" s="642"/>
      <c r="AS327" s="640"/>
      <c r="AT327" s="642"/>
      <c r="AU327" s="640"/>
      <c r="AV327" s="642"/>
      <c r="AW327" s="640"/>
      <c r="AX327" s="642"/>
      <c r="AY327" s="640"/>
      <c r="AZ327" s="642"/>
      <c r="BA327" s="640"/>
      <c r="BB327" s="642"/>
      <c r="BC327" s="640"/>
      <c r="BD327" s="642"/>
      <c r="BE327" s="640"/>
      <c r="BF327" s="642"/>
      <c r="BG327" s="640"/>
      <c r="BH327" s="642"/>
      <c r="BI327" s="640"/>
      <c r="BJ327" s="642"/>
      <c r="BK327" s="640"/>
      <c r="BL327" s="642"/>
      <c r="BM327" s="640"/>
      <c r="BN327" s="642"/>
      <c r="BO327" s="640"/>
      <c r="BP327" s="642"/>
      <c r="BQ327" s="643">
        <f t="shared" si="276"/>
        <v>0</v>
      </c>
      <c r="BR327" s="644">
        <f t="shared" si="7"/>
        <v>0</v>
      </c>
      <c r="BS327" s="669">
        <f t="shared" si="8"/>
        <v>0</v>
      </c>
      <c r="BT327" s="644">
        <f t="shared" si="9"/>
        <v>0</v>
      </c>
      <c r="BU327" s="645">
        <f t="shared" si="10"/>
        <v>0</v>
      </c>
      <c r="BV327" s="338"/>
      <c r="BW327" s="338"/>
      <c r="BX327" s="338"/>
      <c r="BY327" s="338"/>
      <c r="BZ327" s="338"/>
      <c r="CA327" s="338"/>
    </row>
    <row r="328" ht="15.75" customHeight="1">
      <c r="A328" s="501"/>
      <c r="B328" s="737"/>
      <c r="C328" s="638">
        <f t="shared" ref="C328:D328" si="334">G328+I328+K328+M328+O328+Q328+S328+U328+W328+Y328+AA328+AC328+AE328+AG328+AI328+AK328+AM328+AO328+AQ328+AS328+AU328+AW328+AY328+BA328+BC328+BE328+BG328+BI328+BK328+BM328+BO328</f>
        <v>0</v>
      </c>
      <c r="D328" s="671">
        <f t="shared" si="334"/>
        <v>0</v>
      </c>
      <c r="E328" s="672">
        <f t="shared" si="5"/>
        <v>0</v>
      </c>
      <c r="F328" s="810"/>
      <c r="G328" s="640"/>
      <c r="H328" s="642"/>
      <c r="I328" s="640"/>
      <c r="J328" s="642"/>
      <c r="K328" s="640"/>
      <c r="L328" s="642"/>
      <c r="M328" s="640"/>
      <c r="N328" s="642"/>
      <c r="O328" s="640"/>
      <c r="P328" s="642"/>
      <c r="Q328" s="640"/>
      <c r="R328" s="642"/>
      <c r="S328" s="640"/>
      <c r="T328" s="642"/>
      <c r="U328" s="640"/>
      <c r="V328" s="642"/>
      <c r="W328" s="640"/>
      <c r="X328" s="642"/>
      <c r="Y328" s="640"/>
      <c r="Z328" s="642"/>
      <c r="AA328" s="640"/>
      <c r="AB328" s="642"/>
      <c r="AC328" s="640"/>
      <c r="AD328" s="642"/>
      <c r="AE328" s="640"/>
      <c r="AF328" s="642"/>
      <c r="AG328" s="640"/>
      <c r="AH328" s="642"/>
      <c r="AI328" s="640"/>
      <c r="AJ328" s="642"/>
      <c r="AK328" s="640"/>
      <c r="AL328" s="642"/>
      <c r="AM328" s="640"/>
      <c r="AN328" s="642"/>
      <c r="AO328" s="640"/>
      <c r="AP328" s="642"/>
      <c r="AQ328" s="640"/>
      <c r="AR328" s="642"/>
      <c r="AS328" s="640"/>
      <c r="AT328" s="642"/>
      <c r="AU328" s="640"/>
      <c r="AV328" s="642"/>
      <c r="AW328" s="640"/>
      <c r="AX328" s="642"/>
      <c r="AY328" s="640"/>
      <c r="AZ328" s="642"/>
      <c r="BA328" s="640"/>
      <c r="BB328" s="642"/>
      <c r="BC328" s="640"/>
      <c r="BD328" s="642"/>
      <c r="BE328" s="640"/>
      <c r="BF328" s="642"/>
      <c r="BG328" s="640"/>
      <c r="BH328" s="642"/>
      <c r="BI328" s="640"/>
      <c r="BJ328" s="642"/>
      <c r="BK328" s="640"/>
      <c r="BL328" s="642"/>
      <c r="BM328" s="640"/>
      <c r="BN328" s="642"/>
      <c r="BO328" s="640"/>
      <c r="BP328" s="642"/>
      <c r="BQ328" s="643">
        <f t="shared" si="276"/>
        <v>0</v>
      </c>
      <c r="BR328" s="644">
        <f t="shared" si="7"/>
        <v>0</v>
      </c>
      <c r="BS328" s="669">
        <f t="shared" si="8"/>
        <v>0</v>
      </c>
      <c r="BT328" s="644">
        <f t="shared" si="9"/>
        <v>0</v>
      </c>
      <c r="BU328" s="645">
        <f t="shared" si="10"/>
        <v>0</v>
      </c>
      <c r="BV328" s="338"/>
      <c r="BW328" s="338"/>
      <c r="BX328" s="338"/>
      <c r="BY328" s="338"/>
      <c r="BZ328" s="338"/>
      <c r="CA328" s="338"/>
    </row>
    <row r="329" ht="15.75" customHeight="1">
      <c r="A329" s="501"/>
      <c r="B329" s="737"/>
      <c r="C329" s="638">
        <f t="shared" ref="C329:D329" si="335">G329+I329+K329+M329+O329+Q329+S329+U329+W329+Y329+AA329+AC329+AE329+AG329+AI329+AK329+AM329+AO329+AQ329+AS329+AU329+AW329+AY329+BA329+BC329+BE329+BG329+BI329+BK329+BM329+BO329</f>
        <v>0</v>
      </c>
      <c r="D329" s="671">
        <f t="shared" si="335"/>
        <v>0</v>
      </c>
      <c r="E329" s="672">
        <f t="shared" si="5"/>
        <v>0</v>
      </c>
      <c r="F329" s="810"/>
      <c r="G329" s="640"/>
      <c r="H329" s="642"/>
      <c r="I329" s="640"/>
      <c r="J329" s="642"/>
      <c r="K329" s="640"/>
      <c r="L329" s="642"/>
      <c r="M329" s="640"/>
      <c r="N329" s="642"/>
      <c r="O329" s="640"/>
      <c r="P329" s="642"/>
      <c r="Q329" s="640"/>
      <c r="R329" s="642"/>
      <c r="S329" s="640"/>
      <c r="T329" s="642"/>
      <c r="U329" s="640"/>
      <c r="V329" s="642"/>
      <c r="W329" s="640"/>
      <c r="X329" s="642"/>
      <c r="Y329" s="640"/>
      <c r="Z329" s="642"/>
      <c r="AA329" s="640"/>
      <c r="AB329" s="642"/>
      <c r="AC329" s="640"/>
      <c r="AD329" s="642"/>
      <c r="AE329" s="640"/>
      <c r="AF329" s="642"/>
      <c r="AG329" s="640"/>
      <c r="AH329" s="642"/>
      <c r="AI329" s="640"/>
      <c r="AJ329" s="642"/>
      <c r="AK329" s="640"/>
      <c r="AL329" s="642"/>
      <c r="AM329" s="640"/>
      <c r="AN329" s="642"/>
      <c r="AO329" s="640"/>
      <c r="AP329" s="642"/>
      <c r="AQ329" s="640"/>
      <c r="AR329" s="642"/>
      <c r="AS329" s="640"/>
      <c r="AT329" s="642"/>
      <c r="AU329" s="640"/>
      <c r="AV329" s="642"/>
      <c r="AW329" s="640"/>
      <c r="AX329" s="642"/>
      <c r="AY329" s="640"/>
      <c r="AZ329" s="642"/>
      <c r="BA329" s="640"/>
      <c r="BB329" s="642"/>
      <c r="BC329" s="640"/>
      <c r="BD329" s="642"/>
      <c r="BE329" s="640"/>
      <c r="BF329" s="642"/>
      <c r="BG329" s="640"/>
      <c r="BH329" s="642"/>
      <c r="BI329" s="640"/>
      <c r="BJ329" s="642"/>
      <c r="BK329" s="640"/>
      <c r="BL329" s="642"/>
      <c r="BM329" s="640"/>
      <c r="BN329" s="642"/>
      <c r="BO329" s="640"/>
      <c r="BP329" s="642"/>
      <c r="BQ329" s="643">
        <f t="shared" si="276"/>
        <v>0</v>
      </c>
      <c r="BR329" s="644">
        <f t="shared" si="7"/>
        <v>0</v>
      </c>
      <c r="BS329" s="669">
        <f t="shared" si="8"/>
        <v>0</v>
      </c>
      <c r="BT329" s="644">
        <f t="shared" si="9"/>
        <v>0</v>
      </c>
      <c r="BU329" s="645">
        <f t="shared" si="10"/>
        <v>0</v>
      </c>
      <c r="BV329" s="338"/>
      <c r="BW329" s="338"/>
      <c r="BX329" s="338"/>
      <c r="BY329" s="338"/>
      <c r="BZ329" s="338"/>
      <c r="CA329" s="338"/>
    </row>
    <row r="330" ht="15.75" customHeight="1">
      <c r="A330" s="501"/>
      <c r="B330" s="737"/>
      <c r="C330" s="638">
        <f t="shared" ref="C330:D330" si="336">G330+I330+K330+M330+O330+Q330+S330+U330+W330+Y330+AA330+AC330+AE330+AG330+AI330+AK330+AM330+AO330+AQ330+AS330+AU330+AW330+AY330+BA330+BC330+BE330+BG330+BI330+BK330+BM330+BO330</f>
        <v>0</v>
      </c>
      <c r="D330" s="671">
        <f t="shared" si="336"/>
        <v>0</v>
      </c>
      <c r="E330" s="672">
        <f t="shared" si="5"/>
        <v>0</v>
      </c>
      <c r="F330" s="810"/>
      <c r="G330" s="640"/>
      <c r="H330" s="642"/>
      <c r="I330" s="640"/>
      <c r="J330" s="642"/>
      <c r="K330" s="640"/>
      <c r="L330" s="642"/>
      <c r="M330" s="640"/>
      <c r="N330" s="642"/>
      <c r="O330" s="640"/>
      <c r="P330" s="642"/>
      <c r="Q330" s="640"/>
      <c r="R330" s="642"/>
      <c r="S330" s="640"/>
      <c r="T330" s="642"/>
      <c r="U330" s="640"/>
      <c r="V330" s="642"/>
      <c r="W330" s="640"/>
      <c r="X330" s="642"/>
      <c r="Y330" s="640"/>
      <c r="Z330" s="642"/>
      <c r="AA330" s="640"/>
      <c r="AB330" s="642"/>
      <c r="AC330" s="640"/>
      <c r="AD330" s="642"/>
      <c r="AE330" s="640"/>
      <c r="AF330" s="642"/>
      <c r="AG330" s="640"/>
      <c r="AH330" s="642"/>
      <c r="AI330" s="640"/>
      <c r="AJ330" s="642"/>
      <c r="AK330" s="640"/>
      <c r="AL330" s="642"/>
      <c r="AM330" s="640"/>
      <c r="AN330" s="642"/>
      <c r="AO330" s="640"/>
      <c r="AP330" s="642"/>
      <c r="AQ330" s="640"/>
      <c r="AR330" s="642"/>
      <c r="AS330" s="640"/>
      <c r="AT330" s="642"/>
      <c r="AU330" s="640"/>
      <c r="AV330" s="642"/>
      <c r="AW330" s="640"/>
      <c r="AX330" s="642"/>
      <c r="AY330" s="640"/>
      <c r="AZ330" s="642"/>
      <c r="BA330" s="640"/>
      <c r="BB330" s="642"/>
      <c r="BC330" s="640"/>
      <c r="BD330" s="642"/>
      <c r="BE330" s="640"/>
      <c r="BF330" s="642"/>
      <c r="BG330" s="640"/>
      <c r="BH330" s="642"/>
      <c r="BI330" s="640"/>
      <c r="BJ330" s="642"/>
      <c r="BK330" s="640"/>
      <c r="BL330" s="642"/>
      <c r="BM330" s="640"/>
      <c r="BN330" s="642"/>
      <c r="BO330" s="640"/>
      <c r="BP330" s="642"/>
      <c r="BQ330" s="643">
        <f t="shared" si="276"/>
        <v>0</v>
      </c>
      <c r="BR330" s="644">
        <f t="shared" si="7"/>
        <v>0</v>
      </c>
      <c r="BS330" s="669">
        <f t="shared" si="8"/>
        <v>0</v>
      </c>
      <c r="BT330" s="644">
        <f t="shared" si="9"/>
        <v>0</v>
      </c>
      <c r="BU330" s="645">
        <f t="shared" si="10"/>
        <v>0</v>
      </c>
      <c r="BV330" s="338"/>
      <c r="BW330" s="338"/>
      <c r="BX330" s="338"/>
      <c r="BY330" s="338"/>
      <c r="BZ330" s="338"/>
      <c r="CA330" s="338"/>
    </row>
    <row r="331" ht="15.75" customHeight="1">
      <c r="A331" s="501"/>
      <c r="B331" s="737"/>
      <c r="C331" s="638">
        <f t="shared" ref="C331:D331" si="337">G331+I331+K331+M331+O331+Q331+S331+U331+W331+Y331+AA331+AC331+AE331+AG331+AI331+AK331+AM331+AO331+AQ331+AS331+AU331+AW331+AY331+BA331+BC331+BE331+BG331+BI331+BK331+BM331+BO331</f>
        <v>0</v>
      </c>
      <c r="D331" s="671">
        <f t="shared" si="337"/>
        <v>0</v>
      </c>
      <c r="E331" s="672">
        <f t="shared" si="5"/>
        <v>0</v>
      </c>
      <c r="F331" s="810"/>
      <c r="G331" s="640"/>
      <c r="H331" s="642"/>
      <c r="I331" s="640"/>
      <c r="J331" s="642"/>
      <c r="K331" s="640"/>
      <c r="L331" s="642"/>
      <c r="M331" s="640"/>
      <c r="N331" s="642"/>
      <c r="O331" s="640"/>
      <c r="P331" s="642"/>
      <c r="Q331" s="640"/>
      <c r="R331" s="642"/>
      <c r="S331" s="640"/>
      <c r="T331" s="642"/>
      <c r="U331" s="640"/>
      <c r="V331" s="642"/>
      <c r="W331" s="640"/>
      <c r="X331" s="642"/>
      <c r="Y331" s="640"/>
      <c r="Z331" s="642"/>
      <c r="AA331" s="640"/>
      <c r="AB331" s="642"/>
      <c r="AC331" s="640"/>
      <c r="AD331" s="642"/>
      <c r="AE331" s="640"/>
      <c r="AF331" s="642"/>
      <c r="AG331" s="640"/>
      <c r="AH331" s="642"/>
      <c r="AI331" s="640"/>
      <c r="AJ331" s="642"/>
      <c r="AK331" s="640"/>
      <c r="AL331" s="642"/>
      <c r="AM331" s="640"/>
      <c r="AN331" s="642"/>
      <c r="AO331" s="640"/>
      <c r="AP331" s="642"/>
      <c r="AQ331" s="640"/>
      <c r="AR331" s="642"/>
      <c r="AS331" s="640"/>
      <c r="AT331" s="642"/>
      <c r="AU331" s="640"/>
      <c r="AV331" s="642"/>
      <c r="AW331" s="640"/>
      <c r="AX331" s="642"/>
      <c r="AY331" s="640"/>
      <c r="AZ331" s="642"/>
      <c r="BA331" s="640"/>
      <c r="BB331" s="642"/>
      <c r="BC331" s="640"/>
      <c r="BD331" s="642"/>
      <c r="BE331" s="640"/>
      <c r="BF331" s="642"/>
      <c r="BG331" s="640"/>
      <c r="BH331" s="642"/>
      <c r="BI331" s="640"/>
      <c r="BJ331" s="642"/>
      <c r="BK331" s="640"/>
      <c r="BL331" s="642"/>
      <c r="BM331" s="640"/>
      <c r="BN331" s="642"/>
      <c r="BO331" s="640"/>
      <c r="BP331" s="642"/>
      <c r="BQ331" s="643">
        <f t="shared" si="276"/>
        <v>0</v>
      </c>
      <c r="BR331" s="644">
        <f t="shared" si="7"/>
        <v>0</v>
      </c>
      <c r="BS331" s="669">
        <f t="shared" si="8"/>
        <v>0</v>
      </c>
      <c r="BT331" s="644">
        <f t="shared" si="9"/>
        <v>0</v>
      </c>
      <c r="BU331" s="645">
        <f t="shared" si="10"/>
        <v>0</v>
      </c>
      <c r="BV331" s="338"/>
      <c r="BW331" s="338"/>
      <c r="BX331" s="338"/>
      <c r="BY331" s="338"/>
      <c r="BZ331" s="338"/>
      <c r="CA331" s="338"/>
    </row>
    <row r="332" ht="15.75" customHeight="1">
      <c r="A332" s="501"/>
      <c r="B332" s="737"/>
      <c r="C332" s="638">
        <f t="shared" ref="C332:D332" si="338">G332+I332+K332+M332+O332+Q332+S332+U332+W332+Y332+AA332+AC332+AE332+AG332+AI332+AK332+AM332+AO332+AQ332+AS332+AU332+AW332+AY332+BA332+BC332+BE332+BG332+BI332+BK332+BM332+BO332</f>
        <v>0</v>
      </c>
      <c r="D332" s="671">
        <f t="shared" si="338"/>
        <v>0</v>
      </c>
      <c r="E332" s="672">
        <f t="shared" si="5"/>
        <v>0</v>
      </c>
      <c r="F332" s="810"/>
      <c r="G332" s="640"/>
      <c r="H332" s="642"/>
      <c r="I332" s="640"/>
      <c r="J332" s="642"/>
      <c r="K332" s="640"/>
      <c r="L332" s="642"/>
      <c r="M332" s="640"/>
      <c r="N332" s="642"/>
      <c r="O332" s="640"/>
      <c r="P332" s="642"/>
      <c r="Q332" s="640"/>
      <c r="R332" s="642"/>
      <c r="S332" s="640"/>
      <c r="T332" s="642"/>
      <c r="U332" s="640"/>
      <c r="V332" s="642"/>
      <c r="W332" s="640"/>
      <c r="X332" s="642"/>
      <c r="Y332" s="640"/>
      <c r="Z332" s="642"/>
      <c r="AA332" s="640"/>
      <c r="AB332" s="642"/>
      <c r="AC332" s="640"/>
      <c r="AD332" s="642"/>
      <c r="AE332" s="640"/>
      <c r="AF332" s="642"/>
      <c r="AG332" s="640"/>
      <c r="AH332" s="642"/>
      <c r="AI332" s="640"/>
      <c r="AJ332" s="642"/>
      <c r="AK332" s="640"/>
      <c r="AL332" s="642"/>
      <c r="AM332" s="640"/>
      <c r="AN332" s="642"/>
      <c r="AO332" s="640"/>
      <c r="AP332" s="642"/>
      <c r="AQ332" s="640"/>
      <c r="AR332" s="642"/>
      <c r="AS332" s="640"/>
      <c r="AT332" s="642"/>
      <c r="AU332" s="640"/>
      <c r="AV332" s="642"/>
      <c r="AW332" s="640"/>
      <c r="AX332" s="642"/>
      <c r="AY332" s="640"/>
      <c r="AZ332" s="642"/>
      <c r="BA332" s="640"/>
      <c r="BB332" s="642"/>
      <c r="BC332" s="640"/>
      <c r="BD332" s="642"/>
      <c r="BE332" s="640"/>
      <c r="BF332" s="642"/>
      <c r="BG332" s="640"/>
      <c r="BH332" s="642"/>
      <c r="BI332" s="640"/>
      <c r="BJ332" s="642"/>
      <c r="BK332" s="640"/>
      <c r="BL332" s="642"/>
      <c r="BM332" s="640"/>
      <c r="BN332" s="642"/>
      <c r="BO332" s="640"/>
      <c r="BP332" s="642"/>
      <c r="BQ332" s="643">
        <f t="shared" si="276"/>
        <v>0</v>
      </c>
      <c r="BR332" s="644">
        <f t="shared" si="7"/>
        <v>0</v>
      </c>
      <c r="BS332" s="669">
        <f t="shared" si="8"/>
        <v>0</v>
      </c>
      <c r="BT332" s="644">
        <f t="shared" si="9"/>
        <v>0</v>
      </c>
      <c r="BU332" s="645">
        <f t="shared" si="10"/>
        <v>0</v>
      </c>
      <c r="BV332" s="338"/>
      <c r="BW332" s="338"/>
      <c r="BX332" s="338"/>
      <c r="BY332" s="338"/>
      <c r="BZ332" s="338"/>
      <c r="CA332" s="338"/>
    </row>
    <row r="333" ht="15.75" customHeight="1">
      <c r="A333" s="501"/>
      <c r="B333" s="737"/>
      <c r="C333" s="638">
        <f t="shared" ref="C333:D333" si="339">G333+I333+K333+M333+O333+Q333+S333+U333+W333+Y333+AA333+AC333+AE333+AG333+AI333+AK333+AM333+AO333+AQ333+AS333+AU333+AW333+AY333+BA333+BC333+BE333+BG333+BI333+BK333+BM333+BO333</f>
        <v>0</v>
      </c>
      <c r="D333" s="671">
        <f t="shared" si="339"/>
        <v>0</v>
      </c>
      <c r="E333" s="672">
        <f t="shared" si="5"/>
        <v>0</v>
      </c>
      <c r="F333" s="810"/>
      <c r="G333" s="640"/>
      <c r="H333" s="642"/>
      <c r="I333" s="640"/>
      <c r="J333" s="642"/>
      <c r="K333" s="640"/>
      <c r="L333" s="642"/>
      <c r="M333" s="640"/>
      <c r="N333" s="642"/>
      <c r="O333" s="640"/>
      <c r="P333" s="642"/>
      <c r="Q333" s="640"/>
      <c r="R333" s="642"/>
      <c r="S333" s="640"/>
      <c r="T333" s="642"/>
      <c r="U333" s="640"/>
      <c r="V333" s="642"/>
      <c r="W333" s="640"/>
      <c r="X333" s="642"/>
      <c r="Y333" s="640"/>
      <c r="Z333" s="642"/>
      <c r="AA333" s="640"/>
      <c r="AB333" s="642"/>
      <c r="AC333" s="640"/>
      <c r="AD333" s="642"/>
      <c r="AE333" s="640"/>
      <c r="AF333" s="642"/>
      <c r="AG333" s="640"/>
      <c r="AH333" s="642"/>
      <c r="AI333" s="640"/>
      <c r="AJ333" s="642"/>
      <c r="AK333" s="640"/>
      <c r="AL333" s="642"/>
      <c r="AM333" s="640"/>
      <c r="AN333" s="642"/>
      <c r="AO333" s="640"/>
      <c r="AP333" s="642"/>
      <c r="AQ333" s="640"/>
      <c r="AR333" s="642"/>
      <c r="AS333" s="640"/>
      <c r="AT333" s="642"/>
      <c r="AU333" s="640"/>
      <c r="AV333" s="642"/>
      <c r="AW333" s="640"/>
      <c r="AX333" s="642"/>
      <c r="AY333" s="640"/>
      <c r="AZ333" s="642"/>
      <c r="BA333" s="640"/>
      <c r="BB333" s="642"/>
      <c r="BC333" s="640"/>
      <c r="BD333" s="642"/>
      <c r="BE333" s="640"/>
      <c r="BF333" s="642"/>
      <c r="BG333" s="640"/>
      <c r="BH333" s="642"/>
      <c r="BI333" s="640"/>
      <c r="BJ333" s="642"/>
      <c r="BK333" s="640"/>
      <c r="BL333" s="642"/>
      <c r="BM333" s="640"/>
      <c r="BN333" s="642"/>
      <c r="BO333" s="640"/>
      <c r="BP333" s="642"/>
      <c r="BQ333" s="643">
        <f t="shared" si="276"/>
        <v>0</v>
      </c>
      <c r="BR333" s="644">
        <f t="shared" si="7"/>
        <v>0</v>
      </c>
      <c r="BS333" s="669">
        <f t="shared" si="8"/>
        <v>0</v>
      </c>
      <c r="BT333" s="644">
        <f t="shared" si="9"/>
        <v>0</v>
      </c>
      <c r="BU333" s="645">
        <f t="shared" si="10"/>
        <v>0</v>
      </c>
      <c r="BV333" s="338"/>
      <c r="BW333" s="338"/>
      <c r="BX333" s="338"/>
      <c r="BY333" s="338"/>
      <c r="BZ333" s="338"/>
      <c r="CA333" s="338"/>
    </row>
    <row r="334" ht="15.75" customHeight="1">
      <c r="A334" s="501"/>
      <c r="B334" s="737"/>
      <c r="C334" s="638">
        <f t="shared" ref="C334:D334" si="340">G334+I334+K334+M334+O334+Q334+S334+U334+W334+Y334+AA334+AC334+AE334+AG334+AI334+AK334+AM334+AO334+AQ334+AS334+AU334+AW334+AY334+BA334+BC334+BE334+BG334+BI334+BK334+BM334+BO334</f>
        <v>0</v>
      </c>
      <c r="D334" s="671">
        <f t="shared" si="340"/>
        <v>0</v>
      </c>
      <c r="E334" s="672">
        <f t="shared" si="5"/>
        <v>0</v>
      </c>
      <c r="F334" s="810"/>
      <c r="G334" s="640"/>
      <c r="H334" s="642"/>
      <c r="I334" s="640"/>
      <c r="J334" s="642"/>
      <c r="K334" s="640"/>
      <c r="L334" s="642"/>
      <c r="M334" s="640"/>
      <c r="N334" s="642"/>
      <c r="O334" s="640"/>
      <c r="P334" s="642"/>
      <c r="Q334" s="640"/>
      <c r="R334" s="642"/>
      <c r="S334" s="640"/>
      <c r="T334" s="642"/>
      <c r="U334" s="640"/>
      <c r="V334" s="642"/>
      <c r="W334" s="640"/>
      <c r="X334" s="642"/>
      <c r="Y334" s="640"/>
      <c r="Z334" s="642"/>
      <c r="AA334" s="640"/>
      <c r="AB334" s="642"/>
      <c r="AC334" s="640"/>
      <c r="AD334" s="642"/>
      <c r="AE334" s="640"/>
      <c r="AF334" s="642"/>
      <c r="AG334" s="640"/>
      <c r="AH334" s="642"/>
      <c r="AI334" s="640"/>
      <c r="AJ334" s="642"/>
      <c r="AK334" s="640"/>
      <c r="AL334" s="642"/>
      <c r="AM334" s="640"/>
      <c r="AN334" s="642"/>
      <c r="AO334" s="640"/>
      <c r="AP334" s="642"/>
      <c r="AQ334" s="640"/>
      <c r="AR334" s="642"/>
      <c r="AS334" s="640"/>
      <c r="AT334" s="642"/>
      <c r="AU334" s="640"/>
      <c r="AV334" s="642"/>
      <c r="AW334" s="640"/>
      <c r="AX334" s="642"/>
      <c r="AY334" s="640"/>
      <c r="AZ334" s="642"/>
      <c r="BA334" s="640"/>
      <c r="BB334" s="642"/>
      <c r="BC334" s="640"/>
      <c r="BD334" s="642"/>
      <c r="BE334" s="640"/>
      <c r="BF334" s="642"/>
      <c r="BG334" s="640"/>
      <c r="BH334" s="642"/>
      <c r="BI334" s="640"/>
      <c r="BJ334" s="642"/>
      <c r="BK334" s="640"/>
      <c r="BL334" s="642"/>
      <c r="BM334" s="640"/>
      <c r="BN334" s="642"/>
      <c r="BO334" s="640"/>
      <c r="BP334" s="642"/>
      <c r="BQ334" s="643">
        <f t="shared" si="276"/>
        <v>0</v>
      </c>
      <c r="BR334" s="644">
        <f t="shared" si="7"/>
        <v>0</v>
      </c>
      <c r="BS334" s="669">
        <f t="shared" si="8"/>
        <v>0</v>
      </c>
      <c r="BT334" s="644">
        <f t="shared" si="9"/>
        <v>0</v>
      </c>
      <c r="BU334" s="645">
        <f t="shared" si="10"/>
        <v>0</v>
      </c>
      <c r="BV334" s="338"/>
      <c r="BW334" s="338"/>
      <c r="BX334" s="338"/>
      <c r="BY334" s="338"/>
      <c r="BZ334" s="338"/>
      <c r="CA334" s="338"/>
    </row>
    <row r="335" ht="15.75" customHeight="1">
      <c r="A335" s="501"/>
      <c r="B335" s="737"/>
      <c r="C335" s="638">
        <f t="shared" ref="C335:D335" si="341">G335+I335+K335+M335+O335+Q335+S335+U335+W335+Y335+AA335+AC335+AE335+AG335+AI335+AK335+AM335+AO335+AQ335+AS335+AU335+AW335+AY335+BA335+BC335+BE335+BG335+BI335+BK335+BM335+BO335</f>
        <v>0</v>
      </c>
      <c r="D335" s="671">
        <f t="shared" si="341"/>
        <v>0</v>
      </c>
      <c r="E335" s="672">
        <f t="shared" si="5"/>
        <v>0</v>
      </c>
      <c r="F335" s="810"/>
      <c r="G335" s="640"/>
      <c r="H335" s="642"/>
      <c r="I335" s="640"/>
      <c r="J335" s="642"/>
      <c r="K335" s="640"/>
      <c r="L335" s="642"/>
      <c r="M335" s="640"/>
      <c r="N335" s="642"/>
      <c r="O335" s="640"/>
      <c r="P335" s="642"/>
      <c r="Q335" s="640"/>
      <c r="R335" s="642"/>
      <c r="S335" s="640"/>
      <c r="T335" s="642"/>
      <c r="U335" s="640"/>
      <c r="V335" s="642"/>
      <c r="W335" s="640"/>
      <c r="X335" s="642"/>
      <c r="Y335" s="640"/>
      <c r="Z335" s="642"/>
      <c r="AA335" s="640"/>
      <c r="AB335" s="642"/>
      <c r="AC335" s="640"/>
      <c r="AD335" s="642"/>
      <c r="AE335" s="640"/>
      <c r="AF335" s="642"/>
      <c r="AG335" s="640"/>
      <c r="AH335" s="642"/>
      <c r="AI335" s="640"/>
      <c r="AJ335" s="642"/>
      <c r="AK335" s="640"/>
      <c r="AL335" s="642"/>
      <c r="AM335" s="640"/>
      <c r="AN335" s="642"/>
      <c r="AO335" s="640"/>
      <c r="AP335" s="642"/>
      <c r="AQ335" s="640"/>
      <c r="AR335" s="642"/>
      <c r="AS335" s="640"/>
      <c r="AT335" s="642"/>
      <c r="AU335" s="640"/>
      <c r="AV335" s="642"/>
      <c r="AW335" s="640"/>
      <c r="AX335" s="642"/>
      <c r="AY335" s="640"/>
      <c r="AZ335" s="642"/>
      <c r="BA335" s="640"/>
      <c r="BB335" s="642"/>
      <c r="BC335" s="640"/>
      <c r="BD335" s="642"/>
      <c r="BE335" s="640"/>
      <c r="BF335" s="642"/>
      <c r="BG335" s="640"/>
      <c r="BH335" s="642"/>
      <c r="BI335" s="640"/>
      <c r="BJ335" s="642"/>
      <c r="BK335" s="640"/>
      <c r="BL335" s="642"/>
      <c r="BM335" s="640"/>
      <c r="BN335" s="642"/>
      <c r="BO335" s="640"/>
      <c r="BP335" s="642"/>
      <c r="BQ335" s="643">
        <f t="shared" si="276"/>
        <v>0</v>
      </c>
      <c r="BR335" s="644">
        <f t="shared" si="7"/>
        <v>0</v>
      </c>
      <c r="BS335" s="669">
        <f t="shared" si="8"/>
        <v>0</v>
      </c>
      <c r="BT335" s="644">
        <f t="shared" si="9"/>
        <v>0</v>
      </c>
      <c r="BU335" s="645">
        <f t="shared" si="10"/>
        <v>0</v>
      </c>
      <c r="BV335" s="338"/>
      <c r="BW335" s="338"/>
      <c r="BX335" s="338"/>
      <c r="BY335" s="338"/>
      <c r="BZ335" s="338"/>
      <c r="CA335" s="338"/>
    </row>
    <row r="336" ht="15.75" customHeight="1">
      <c r="A336" s="501"/>
      <c r="B336" s="737"/>
      <c r="C336" s="638">
        <f t="shared" ref="C336:D336" si="342">G336+I336+K336+M336+O336+Q336+S336+U336+W336+Y336+AA336+AC336+AE336+AG336+AI336+AK336+AM336+AO336+AQ336+AS336+AU336+AW336+AY336+BA336+BC336+BE336+BG336+BI336+BK336+BM336+BO336</f>
        <v>0</v>
      </c>
      <c r="D336" s="671">
        <f t="shared" si="342"/>
        <v>0</v>
      </c>
      <c r="E336" s="672">
        <f t="shared" si="5"/>
        <v>0</v>
      </c>
      <c r="F336" s="810"/>
      <c r="G336" s="640"/>
      <c r="H336" s="642"/>
      <c r="I336" s="640"/>
      <c r="J336" s="642"/>
      <c r="K336" s="640"/>
      <c r="L336" s="642"/>
      <c r="M336" s="640"/>
      <c r="N336" s="642"/>
      <c r="O336" s="640"/>
      <c r="P336" s="642"/>
      <c r="Q336" s="640"/>
      <c r="R336" s="642"/>
      <c r="S336" s="640"/>
      <c r="T336" s="642"/>
      <c r="U336" s="640"/>
      <c r="V336" s="642"/>
      <c r="W336" s="640"/>
      <c r="X336" s="642"/>
      <c r="Y336" s="640"/>
      <c r="Z336" s="642"/>
      <c r="AA336" s="640"/>
      <c r="AB336" s="642"/>
      <c r="AC336" s="640"/>
      <c r="AD336" s="642"/>
      <c r="AE336" s="640"/>
      <c r="AF336" s="642"/>
      <c r="AG336" s="640"/>
      <c r="AH336" s="642"/>
      <c r="AI336" s="640"/>
      <c r="AJ336" s="642"/>
      <c r="AK336" s="640"/>
      <c r="AL336" s="642"/>
      <c r="AM336" s="640"/>
      <c r="AN336" s="642"/>
      <c r="AO336" s="640"/>
      <c r="AP336" s="642"/>
      <c r="AQ336" s="640"/>
      <c r="AR336" s="642"/>
      <c r="AS336" s="640"/>
      <c r="AT336" s="642"/>
      <c r="AU336" s="640"/>
      <c r="AV336" s="642"/>
      <c r="AW336" s="640"/>
      <c r="AX336" s="642"/>
      <c r="AY336" s="640"/>
      <c r="AZ336" s="642"/>
      <c r="BA336" s="640"/>
      <c r="BB336" s="642"/>
      <c r="BC336" s="640"/>
      <c r="BD336" s="642"/>
      <c r="BE336" s="640"/>
      <c r="BF336" s="642"/>
      <c r="BG336" s="640"/>
      <c r="BH336" s="642"/>
      <c r="BI336" s="640"/>
      <c r="BJ336" s="642"/>
      <c r="BK336" s="640"/>
      <c r="BL336" s="642"/>
      <c r="BM336" s="640"/>
      <c r="BN336" s="642"/>
      <c r="BO336" s="640"/>
      <c r="BP336" s="642"/>
      <c r="BQ336" s="643">
        <f t="shared" si="276"/>
        <v>0</v>
      </c>
      <c r="BR336" s="644">
        <f t="shared" si="7"/>
        <v>0</v>
      </c>
      <c r="BS336" s="669">
        <f t="shared" si="8"/>
        <v>0</v>
      </c>
      <c r="BT336" s="644">
        <f t="shared" si="9"/>
        <v>0</v>
      </c>
      <c r="BU336" s="645">
        <f t="shared" si="10"/>
        <v>0</v>
      </c>
      <c r="BV336" s="338"/>
      <c r="BW336" s="338"/>
      <c r="BX336" s="338"/>
      <c r="BY336" s="338"/>
      <c r="BZ336" s="338"/>
      <c r="CA336" s="338"/>
    </row>
    <row r="337" ht="15.75" customHeight="1">
      <c r="A337" s="501"/>
      <c r="B337" s="737"/>
      <c r="C337" s="638">
        <f t="shared" ref="C337:D337" si="343">G337+I337+K337+M337+O337+Q337+S337+U337+W337+Y337+AA337+AC337+AE337+AG337+AI337+AK337+AM337+AO337+AQ337+AS337+AU337+AW337+AY337+BA337+BC337+BE337+BG337+BI337+BK337+BM337+BO337</f>
        <v>0</v>
      </c>
      <c r="D337" s="671">
        <f t="shared" si="343"/>
        <v>0</v>
      </c>
      <c r="E337" s="672">
        <f t="shared" si="5"/>
        <v>0</v>
      </c>
      <c r="F337" s="810"/>
      <c r="G337" s="640"/>
      <c r="H337" s="642"/>
      <c r="I337" s="640"/>
      <c r="J337" s="642"/>
      <c r="K337" s="640"/>
      <c r="L337" s="642"/>
      <c r="M337" s="640"/>
      <c r="N337" s="642"/>
      <c r="O337" s="640"/>
      <c r="P337" s="642"/>
      <c r="Q337" s="640"/>
      <c r="R337" s="642"/>
      <c r="S337" s="640"/>
      <c r="T337" s="642"/>
      <c r="U337" s="640"/>
      <c r="V337" s="642"/>
      <c r="W337" s="640"/>
      <c r="X337" s="642"/>
      <c r="Y337" s="640"/>
      <c r="Z337" s="642"/>
      <c r="AA337" s="640"/>
      <c r="AB337" s="642"/>
      <c r="AC337" s="640"/>
      <c r="AD337" s="642"/>
      <c r="AE337" s="640"/>
      <c r="AF337" s="642"/>
      <c r="AG337" s="640"/>
      <c r="AH337" s="642"/>
      <c r="AI337" s="640"/>
      <c r="AJ337" s="642"/>
      <c r="AK337" s="640"/>
      <c r="AL337" s="642"/>
      <c r="AM337" s="640"/>
      <c r="AN337" s="642"/>
      <c r="AO337" s="640"/>
      <c r="AP337" s="642"/>
      <c r="AQ337" s="640"/>
      <c r="AR337" s="642"/>
      <c r="AS337" s="640"/>
      <c r="AT337" s="642"/>
      <c r="AU337" s="640"/>
      <c r="AV337" s="642"/>
      <c r="AW337" s="640"/>
      <c r="AX337" s="642"/>
      <c r="AY337" s="640"/>
      <c r="AZ337" s="642"/>
      <c r="BA337" s="640"/>
      <c r="BB337" s="642"/>
      <c r="BC337" s="640"/>
      <c r="BD337" s="642"/>
      <c r="BE337" s="640"/>
      <c r="BF337" s="642"/>
      <c r="BG337" s="640"/>
      <c r="BH337" s="642"/>
      <c r="BI337" s="640"/>
      <c r="BJ337" s="642"/>
      <c r="BK337" s="640"/>
      <c r="BL337" s="642"/>
      <c r="BM337" s="640"/>
      <c r="BN337" s="642"/>
      <c r="BO337" s="640"/>
      <c r="BP337" s="642"/>
      <c r="BQ337" s="643">
        <f t="shared" si="276"/>
        <v>0</v>
      </c>
      <c r="BR337" s="644">
        <f t="shared" si="7"/>
        <v>0</v>
      </c>
      <c r="BS337" s="669">
        <f t="shared" si="8"/>
        <v>0</v>
      </c>
      <c r="BT337" s="644">
        <f t="shared" si="9"/>
        <v>0</v>
      </c>
      <c r="BU337" s="645">
        <f t="shared" si="10"/>
        <v>0</v>
      </c>
      <c r="BV337" s="338"/>
      <c r="BW337" s="338"/>
      <c r="BX337" s="338"/>
      <c r="BY337" s="338"/>
      <c r="BZ337" s="338"/>
      <c r="CA337" s="338"/>
    </row>
    <row r="338" ht="15.75" customHeight="1">
      <c r="A338" s="501"/>
      <c r="B338" s="737"/>
      <c r="C338" s="638">
        <f t="shared" ref="C338:D338" si="344">G338+I338+K338+M338+O338+Q338+S338+U338+W338+Y338+AA338+AC338+AE338+AG338+AI338+AK338+AM338+AO338+AQ338+AS338+AU338+AW338+AY338+BA338+BC338+BE338+BG338+BI338+BK338+BM338+BO338</f>
        <v>0</v>
      </c>
      <c r="D338" s="671">
        <f t="shared" si="344"/>
        <v>0</v>
      </c>
      <c r="E338" s="672">
        <f t="shared" si="5"/>
        <v>0</v>
      </c>
      <c r="F338" s="810"/>
      <c r="G338" s="640"/>
      <c r="H338" s="642"/>
      <c r="I338" s="640"/>
      <c r="J338" s="642"/>
      <c r="K338" s="640"/>
      <c r="L338" s="642"/>
      <c r="M338" s="640"/>
      <c r="N338" s="642"/>
      <c r="O338" s="640"/>
      <c r="P338" s="642"/>
      <c r="Q338" s="640"/>
      <c r="R338" s="642"/>
      <c r="S338" s="640"/>
      <c r="T338" s="642"/>
      <c r="U338" s="640"/>
      <c r="V338" s="642"/>
      <c r="W338" s="640"/>
      <c r="X338" s="642"/>
      <c r="Y338" s="640"/>
      <c r="Z338" s="642"/>
      <c r="AA338" s="640"/>
      <c r="AB338" s="642"/>
      <c r="AC338" s="640"/>
      <c r="AD338" s="642"/>
      <c r="AE338" s="640"/>
      <c r="AF338" s="642"/>
      <c r="AG338" s="640"/>
      <c r="AH338" s="642"/>
      <c r="AI338" s="640"/>
      <c r="AJ338" s="642"/>
      <c r="AK338" s="640"/>
      <c r="AL338" s="642"/>
      <c r="AM338" s="640"/>
      <c r="AN338" s="642"/>
      <c r="AO338" s="640"/>
      <c r="AP338" s="642"/>
      <c r="AQ338" s="640"/>
      <c r="AR338" s="642"/>
      <c r="AS338" s="640"/>
      <c r="AT338" s="642"/>
      <c r="AU338" s="640"/>
      <c r="AV338" s="642"/>
      <c r="AW338" s="640"/>
      <c r="AX338" s="642"/>
      <c r="AY338" s="640"/>
      <c r="AZ338" s="642"/>
      <c r="BA338" s="640"/>
      <c r="BB338" s="642"/>
      <c r="BC338" s="640"/>
      <c r="BD338" s="642"/>
      <c r="BE338" s="640"/>
      <c r="BF338" s="642"/>
      <c r="BG338" s="640"/>
      <c r="BH338" s="642"/>
      <c r="BI338" s="640"/>
      <c r="BJ338" s="642"/>
      <c r="BK338" s="640"/>
      <c r="BL338" s="642"/>
      <c r="BM338" s="640"/>
      <c r="BN338" s="642"/>
      <c r="BO338" s="640"/>
      <c r="BP338" s="642"/>
      <c r="BQ338" s="643">
        <f t="shared" si="276"/>
        <v>0</v>
      </c>
      <c r="BR338" s="644">
        <f t="shared" si="7"/>
        <v>0</v>
      </c>
      <c r="BS338" s="669">
        <f t="shared" si="8"/>
        <v>0</v>
      </c>
      <c r="BT338" s="644">
        <f t="shared" si="9"/>
        <v>0</v>
      </c>
      <c r="BU338" s="645">
        <f t="shared" si="10"/>
        <v>0</v>
      </c>
      <c r="BV338" s="338"/>
      <c r="BW338" s="338"/>
      <c r="BX338" s="338"/>
      <c r="BY338" s="338"/>
      <c r="BZ338" s="338"/>
      <c r="CA338" s="338"/>
    </row>
    <row r="339" ht="15.75" customHeight="1">
      <c r="A339" s="501"/>
      <c r="B339" s="737"/>
      <c r="C339" s="638">
        <f t="shared" ref="C339:D339" si="345">G339+I339+K339+M339+O339+Q339+S339+U339+W339+Y339+AA339+AC339+AE339+AG339+AI339+AK339+AM339+AO339+AQ339+AS339+AU339+AW339+AY339+BA339+BC339+BE339+BG339+BI339+BK339+BM339+BO339</f>
        <v>0</v>
      </c>
      <c r="D339" s="671">
        <f t="shared" si="345"/>
        <v>0</v>
      </c>
      <c r="E339" s="672">
        <f t="shared" si="5"/>
        <v>0</v>
      </c>
      <c r="F339" s="810"/>
      <c r="G339" s="640"/>
      <c r="H339" s="642"/>
      <c r="I339" s="640"/>
      <c r="J339" s="642"/>
      <c r="K339" s="640"/>
      <c r="L339" s="642"/>
      <c r="M339" s="640"/>
      <c r="N339" s="642"/>
      <c r="O339" s="640"/>
      <c r="P339" s="642"/>
      <c r="Q339" s="640"/>
      <c r="R339" s="642"/>
      <c r="S339" s="640"/>
      <c r="T339" s="642"/>
      <c r="U339" s="640"/>
      <c r="V339" s="642"/>
      <c r="W339" s="640"/>
      <c r="X339" s="642"/>
      <c r="Y339" s="640"/>
      <c r="Z339" s="642"/>
      <c r="AA339" s="640"/>
      <c r="AB339" s="642"/>
      <c r="AC339" s="640"/>
      <c r="AD339" s="642"/>
      <c r="AE339" s="640"/>
      <c r="AF339" s="642"/>
      <c r="AG339" s="640"/>
      <c r="AH339" s="642"/>
      <c r="AI339" s="640"/>
      <c r="AJ339" s="642"/>
      <c r="AK339" s="640"/>
      <c r="AL339" s="642"/>
      <c r="AM339" s="640"/>
      <c r="AN339" s="642"/>
      <c r="AO339" s="640"/>
      <c r="AP339" s="642"/>
      <c r="AQ339" s="640"/>
      <c r="AR339" s="642"/>
      <c r="AS339" s="640"/>
      <c r="AT339" s="642"/>
      <c r="AU339" s="640"/>
      <c r="AV339" s="642"/>
      <c r="AW339" s="640"/>
      <c r="AX339" s="642"/>
      <c r="AY339" s="640"/>
      <c r="AZ339" s="642"/>
      <c r="BA339" s="640"/>
      <c r="BB339" s="642"/>
      <c r="BC339" s="640"/>
      <c r="BD339" s="642"/>
      <c r="BE339" s="640"/>
      <c r="BF339" s="642"/>
      <c r="BG339" s="640"/>
      <c r="BH339" s="642"/>
      <c r="BI339" s="640"/>
      <c r="BJ339" s="642"/>
      <c r="BK339" s="640"/>
      <c r="BL339" s="642"/>
      <c r="BM339" s="640"/>
      <c r="BN339" s="642"/>
      <c r="BO339" s="640"/>
      <c r="BP339" s="642"/>
      <c r="BQ339" s="643">
        <f t="shared" si="276"/>
        <v>0</v>
      </c>
      <c r="BR339" s="644">
        <f t="shared" si="7"/>
        <v>0</v>
      </c>
      <c r="BS339" s="669">
        <f t="shared" si="8"/>
        <v>0</v>
      </c>
      <c r="BT339" s="644">
        <f t="shared" si="9"/>
        <v>0</v>
      </c>
      <c r="BU339" s="645">
        <f t="shared" si="10"/>
        <v>0</v>
      </c>
      <c r="BV339" s="338"/>
      <c r="BW339" s="338"/>
      <c r="BX339" s="338"/>
      <c r="BY339" s="338"/>
      <c r="BZ339" s="338"/>
      <c r="CA339" s="338"/>
    </row>
    <row r="340" ht="15.75" customHeight="1">
      <c r="A340" s="501"/>
      <c r="B340" s="737"/>
      <c r="C340" s="638">
        <f t="shared" ref="C340:D340" si="346">G340+I340+K340+M340+O340+Q340+S340+U340+W340+Y340+AA340+AC340+AE340+AG340+AI340+AK340+AM340+AO340+AQ340+AS340+AU340+AW340+AY340+BA340+BC340+BE340+BG340+BI340+BK340+BM340+BO340</f>
        <v>0</v>
      </c>
      <c r="D340" s="671">
        <f t="shared" si="346"/>
        <v>0</v>
      </c>
      <c r="E340" s="672">
        <f t="shared" si="5"/>
        <v>0</v>
      </c>
      <c r="F340" s="810"/>
      <c r="G340" s="640"/>
      <c r="H340" s="642"/>
      <c r="I340" s="640"/>
      <c r="J340" s="642"/>
      <c r="K340" s="640"/>
      <c r="L340" s="642"/>
      <c r="M340" s="640"/>
      <c r="N340" s="642"/>
      <c r="O340" s="640"/>
      <c r="P340" s="642"/>
      <c r="Q340" s="640"/>
      <c r="R340" s="642"/>
      <c r="S340" s="640"/>
      <c r="T340" s="642"/>
      <c r="U340" s="640"/>
      <c r="V340" s="642"/>
      <c r="W340" s="640"/>
      <c r="X340" s="642"/>
      <c r="Y340" s="640"/>
      <c r="Z340" s="642"/>
      <c r="AA340" s="640"/>
      <c r="AB340" s="642"/>
      <c r="AC340" s="640"/>
      <c r="AD340" s="642"/>
      <c r="AE340" s="640"/>
      <c r="AF340" s="642"/>
      <c r="AG340" s="640"/>
      <c r="AH340" s="642"/>
      <c r="AI340" s="640"/>
      <c r="AJ340" s="642"/>
      <c r="AK340" s="640"/>
      <c r="AL340" s="642"/>
      <c r="AM340" s="640"/>
      <c r="AN340" s="642"/>
      <c r="AO340" s="640"/>
      <c r="AP340" s="642"/>
      <c r="AQ340" s="640"/>
      <c r="AR340" s="642"/>
      <c r="AS340" s="640"/>
      <c r="AT340" s="642"/>
      <c r="AU340" s="640"/>
      <c r="AV340" s="642"/>
      <c r="AW340" s="640"/>
      <c r="AX340" s="642"/>
      <c r="AY340" s="640"/>
      <c r="AZ340" s="642"/>
      <c r="BA340" s="640"/>
      <c r="BB340" s="642"/>
      <c r="BC340" s="640"/>
      <c r="BD340" s="642"/>
      <c r="BE340" s="640"/>
      <c r="BF340" s="642"/>
      <c r="BG340" s="640"/>
      <c r="BH340" s="642"/>
      <c r="BI340" s="640"/>
      <c r="BJ340" s="642"/>
      <c r="BK340" s="640"/>
      <c r="BL340" s="642"/>
      <c r="BM340" s="640"/>
      <c r="BN340" s="642"/>
      <c r="BO340" s="640"/>
      <c r="BP340" s="642"/>
      <c r="BQ340" s="643">
        <f t="shared" si="276"/>
        <v>0</v>
      </c>
      <c r="BR340" s="644">
        <f t="shared" si="7"/>
        <v>0</v>
      </c>
      <c r="BS340" s="669">
        <f t="shared" si="8"/>
        <v>0</v>
      </c>
      <c r="BT340" s="644">
        <f t="shared" si="9"/>
        <v>0</v>
      </c>
      <c r="BU340" s="645">
        <f t="shared" si="10"/>
        <v>0</v>
      </c>
      <c r="BV340" s="338"/>
      <c r="BW340" s="338"/>
      <c r="BX340" s="338"/>
      <c r="BY340" s="338"/>
      <c r="BZ340" s="338"/>
      <c r="CA340" s="338"/>
    </row>
    <row r="341" ht="15.75" customHeight="1">
      <c r="A341" s="501"/>
      <c r="B341" s="737"/>
      <c r="C341" s="638">
        <f t="shared" ref="C341:D341" si="347">G341+I341+K341+M341+O341+Q341+S341+U341+W341+Y341+AA341+AC341+AE341+AG341+AI341+AK341+AM341+AO341+AQ341+AS341+AU341+AW341+AY341+BA341+BC341+BE341+BG341+BI341+BK341+BM341+BO341</f>
        <v>0</v>
      </c>
      <c r="D341" s="671">
        <f t="shared" si="347"/>
        <v>0</v>
      </c>
      <c r="E341" s="672">
        <f t="shared" si="5"/>
        <v>0</v>
      </c>
      <c r="F341" s="810"/>
      <c r="G341" s="640"/>
      <c r="H341" s="642"/>
      <c r="I341" s="640"/>
      <c r="J341" s="642"/>
      <c r="K341" s="640"/>
      <c r="L341" s="642"/>
      <c r="M341" s="640"/>
      <c r="N341" s="642"/>
      <c r="O341" s="640"/>
      <c r="P341" s="642"/>
      <c r="Q341" s="640"/>
      <c r="R341" s="642"/>
      <c r="S341" s="640"/>
      <c r="T341" s="642"/>
      <c r="U341" s="640"/>
      <c r="V341" s="642"/>
      <c r="W341" s="640"/>
      <c r="X341" s="642"/>
      <c r="Y341" s="640"/>
      <c r="Z341" s="642"/>
      <c r="AA341" s="640"/>
      <c r="AB341" s="642"/>
      <c r="AC341" s="640"/>
      <c r="AD341" s="642"/>
      <c r="AE341" s="640"/>
      <c r="AF341" s="642"/>
      <c r="AG341" s="640"/>
      <c r="AH341" s="642"/>
      <c r="AI341" s="640"/>
      <c r="AJ341" s="642"/>
      <c r="AK341" s="640"/>
      <c r="AL341" s="642"/>
      <c r="AM341" s="640"/>
      <c r="AN341" s="642"/>
      <c r="AO341" s="640"/>
      <c r="AP341" s="642"/>
      <c r="AQ341" s="640"/>
      <c r="AR341" s="642"/>
      <c r="AS341" s="640"/>
      <c r="AT341" s="642"/>
      <c r="AU341" s="640"/>
      <c r="AV341" s="642"/>
      <c r="AW341" s="640"/>
      <c r="AX341" s="642"/>
      <c r="AY341" s="640"/>
      <c r="AZ341" s="642"/>
      <c r="BA341" s="640"/>
      <c r="BB341" s="642"/>
      <c r="BC341" s="640"/>
      <c r="BD341" s="642"/>
      <c r="BE341" s="640"/>
      <c r="BF341" s="642"/>
      <c r="BG341" s="640"/>
      <c r="BH341" s="642"/>
      <c r="BI341" s="640"/>
      <c r="BJ341" s="642"/>
      <c r="BK341" s="640"/>
      <c r="BL341" s="642"/>
      <c r="BM341" s="640"/>
      <c r="BN341" s="642"/>
      <c r="BO341" s="640"/>
      <c r="BP341" s="642"/>
      <c r="BQ341" s="643">
        <f t="shared" si="276"/>
        <v>0</v>
      </c>
      <c r="BR341" s="644">
        <f t="shared" si="7"/>
        <v>0</v>
      </c>
      <c r="BS341" s="669">
        <f t="shared" si="8"/>
        <v>0</v>
      </c>
      <c r="BT341" s="644">
        <f t="shared" si="9"/>
        <v>0</v>
      </c>
      <c r="BU341" s="645">
        <f t="shared" si="10"/>
        <v>0</v>
      </c>
      <c r="BV341" s="338"/>
      <c r="BW341" s="338"/>
      <c r="BX341" s="338"/>
      <c r="BY341" s="338"/>
      <c r="BZ341" s="338"/>
      <c r="CA341" s="338"/>
    </row>
    <row r="342" ht="15.75" customHeight="1">
      <c r="A342" s="501"/>
      <c r="B342" s="737"/>
      <c r="C342" s="638">
        <f t="shared" ref="C342:D342" si="348">G342+I342+K342+M342+O342+Q342+S342+U342+W342+Y342+AA342+AC342+AE342+AG342+AI342+AK342+AM342+AO342+AQ342+AS342+AU342+AW342+AY342+BA342+BC342+BE342+BG342+BI342+BK342+BM342+BO342</f>
        <v>0</v>
      </c>
      <c r="D342" s="671">
        <f t="shared" si="348"/>
        <v>0</v>
      </c>
      <c r="E342" s="672">
        <f t="shared" si="5"/>
        <v>0</v>
      </c>
      <c r="F342" s="810"/>
      <c r="G342" s="640"/>
      <c r="H342" s="642"/>
      <c r="I342" s="640"/>
      <c r="J342" s="642"/>
      <c r="K342" s="640"/>
      <c r="L342" s="642"/>
      <c r="M342" s="640"/>
      <c r="N342" s="642"/>
      <c r="O342" s="640"/>
      <c r="P342" s="642"/>
      <c r="Q342" s="640"/>
      <c r="R342" s="642"/>
      <c r="S342" s="640"/>
      <c r="T342" s="642"/>
      <c r="U342" s="640"/>
      <c r="V342" s="642"/>
      <c r="W342" s="640"/>
      <c r="X342" s="642"/>
      <c r="Y342" s="640"/>
      <c r="Z342" s="642"/>
      <c r="AA342" s="640"/>
      <c r="AB342" s="642"/>
      <c r="AC342" s="640"/>
      <c r="AD342" s="642"/>
      <c r="AE342" s="640"/>
      <c r="AF342" s="642"/>
      <c r="AG342" s="640"/>
      <c r="AH342" s="642"/>
      <c r="AI342" s="640"/>
      <c r="AJ342" s="642"/>
      <c r="AK342" s="640"/>
      <c r="AL342" s="642"/>
      <c r="AM342" s="640"/>
      <c r="AN342" s="642"/>
      <c r="AO342" s="640"/>
      <c r="AP342" s="642"/>
      <c r="AQ342" s="640"/>
      <c r="AR342" s="642"/>
      <c r="AS342" s="640"/>
      <c r="AT342" s="642"/>
      <c r="AU342" s="640"/>
      <c r="AV342" s="642"/>
      <c r="AW342" s="640"/>
      <c r="AX342" s="642"/>
      <c r="AY342" s="640"/>
      <c r="AZ342" s="642"/>
      <c r="BA342" s="640"/>
      <c r="BB342" s="642"/>
      <c r="BC342" s="640"/>
      <c r="BD342" s="642"/>
      <c r="BE342" s="640"/>
      <c r="BF342" s="642"/>
      <c r="BG342" s="640"/>
      <c r="BH342" s="642"/>
      <c r="BI342" s="640"/>
      <c r="BJ342" s="642"/>
      <c r="BK342" s="640"/>
      <c r="BL342" s="642"/>
      <c r="BM342" s="640"/>
      <c r="BN342" s="642"/>
      <c r="BO342" s="640"/>
      <c r="BP342" s="642"/>
      <c r="BQ342" s="643">
        <f t="shared" si="276"/>
        <v>0</v>
      </c>
      <c r="BR342" s="644">
        <f t="shared" si="7"/>
        <v>0</v>
      </c>
      <c r="BS342" s="669">
        <f t="shared" si="8"/>
        <v>0</v>
      </c>
      <c r="BT342" s="644">
        <f t="shared" si="9"/>
        <v>0</v>
      </c>
      <c r="BU342" s="645">
        <f t="shared" si="10"/>
        <v>0</v>
      </c>
      <c r="BV342" s="338"/>
      <c r="BW342" s="338"/>
      <c r="BX342" s="338"/>
      <c r="BY342" s="338"/>
      <c r="BZ342" s="338"/>
      <c r="CA342" s="338"/>
    </row>
    <row r="343" ht="15.75" customHeight="1">
      <c r="A343" s="501"/>
      <c r="B343" s="737"/>
      <c r="C343" s="638">
        <f t="shared" ref="C343:D343" si="349">G343+I343+K343+M343+O343+Q343+S343+U343+W343+Y343+AA343+AC343+AE343+AG343+AI343+AK343+AM343+AO343+AQ343+AS343+AU343+AW343+AY343+BA343+BC343+BE343+BG343+BI343+BK343+BM343+BO343</f>
        <v>0</v>
      </c>
      <c r="D343" s="671">
        <f t="shared" si="349"/>
        <v>0</v>
      </c>
      <c r="E343" s="672">
        <f t="shared" si="5"/>
        <v>0</v>
      </c>
      <c r="F343" s="810"/>
      <c r="G343" s="640"/>
      <c r="H343" s="642"/>
      <c r="I343" s="640"/>
      <c r="J343" s="642"/>
      <c r="K343" s="640"/>
      <c r="L343" s="642"/>
      <c r="M343" s="640"/>
      <c r="N343" s="642"/>
      <c r="O343" s="640"/>
      <c r="P343" s="642"/>
      <c r="Q343" s="640"/>
      <c r="R343" s="642"/>
      <c r="S343" s="640"/>
      <c r="T343" s="642"/>
      <c r="U343" s="640"/>
      <c r="V343" s="642"/>
      <c r="W343" s="640"/>
      <c r="X343" s="642"/>
      <c r="Y343" s="640"/>
      <c r="Z343" s="642"/>
      <c r="AA343" s="640"/>
      <c r="AB343" s="642"/>
      <c r="AC343" s="640"/>
      <c r="AD343" s="642"/>
      <c r="AE343" s="640"/>
      <c r="AF343" s="642"/>
      <c r="AG343" s="640"/>
      <c r="AH343" s="642"/>
      <c r="AI343" s="640"/>
      <c r="AJ343" s="642"/>
      <c r="AK343" s="640"/>
      <c r="AL343" s="642"/>
      <c r="AM343" s="640"/>
      <c r="AN343" s="642"/>
      <c r="AO343" s="640"/>
      <c r="AP343" s="642"/>
      <c r="AQ343" s="640"/>
      <c r="AR343" s="642"/>
      <c r="AS343" s="640"/>
      <c r="AT343" s="642"/>
      <c r="AU343" s="640"/>
      <c r="AV343" s="642"/>
      <c r="AW343" s="640"/>
      <c r="AX343" s="642"/>
      <c r="AY343" s="640"/>
      <c r="AZ343" s="642"/>
      <c r="BA343" s="640"/>
      <c r="BB343" s="642"/>
      <c r="BC343" s="640"/>
      <c r="BD343" s="642"/>
      <c r="BE343" s="640"/>
      <c r="BF343" s="642"/>
      <c r="BG343" s="640"/>
      <c r="BH343" s="642"/>
      <c r="BI343" s="640"/>
      <c r="BJ343" s="642"/>
      <c r="BK343" s="640"/>
      <c r="BL343" s="642"/>
      <c r="BM343" s="640"/>
      <c r="BN343" s="642"/>
      <c r="BO343" s="640"/>
      <c r="BP343" s="642"/>
      <c r="BQ343" s="643">
        <f t="shared" si="276"/>
        <v>0</v>
      </c>
      <c r="BR343" s="644">
        <f t="shared" si="7"/>
        <v>0</v>
      </c>
      <c r="BS343" s="669">
        <f t="shared" si="8"/>
        <v>0</v>
      </c>
      <c r="BT343" s="644">
        <f t="shared" si="9"/>
        <v>0</v>
      </c>
      <c r="BU343" s="645">
        <f t="shared" si="10"/>
        <v>0</v>
      </c>
      <c r="BV343" s="338"/>
      <c r="BW343" s="338"/>
      <c r="BX343" s="338"/>
      <c r="BY343" s="338"/>
      <c r="BZ343" s="338"/>
      <c r="CA343" s="338"/>
    </row>
    <row r="344" ht="15.75" customHeight="1">
      <c r="A344" s="501"/>
      <c r="B344" s="737"/>
      <c r="C344" s="638">
        <f t="shared" ref="C344:D344" si="350">G344+I344+K344+M344+O344+Q344+S344+U344+W344+Y344+AA344+AC344+AE344+AG344+AI344+AK344+AM344+AO344+AQ344+AS344+AU344+AW344+AY344+BA344+BC344+BE344+BG344+BI344+BK344+BM344+BO344</f>
        <v>0</v>
      </c>
      <c r="D344" s="671">
        <f t="shared" si="350"/>
        <v>0</v>
      </c>
      <c r="E344" s="672">
        <f t="shared" si="5"/>
        <v>0</v>
      </c>
      <c r="F344" s="810"/>
      <c r="G344" s="640"/>
      <c r="H344" s="642"/>
      <c r="I344" s="640"/>
      <c r="J344" s="642"/>
      <c r="K344" s="640"/>
      <c r="L344" s="642"/>
      <c r="M344" s="640"/>
      <c r="N344" s="642"/>
      <c r="O344" s="640"/>
      <c r="P344" s="642"/>
      <c r="Q344" s="640"/>
      <c r="R344" s="642"/>
      <c r="S344" s="640"/>
      <c r="T344" s="642"/>
      <c r="U344" s="640"/>
      <c r="V344" s="642"/>
      <c r="W344" s="640"/>
      <c r="X344" s="642"/>
      <c r="Y344" s="640"/>
      <c r="Z344" s="642"/>
      <c r="AA344" s="640"/>
      <c r="AB344" s="642"/>
      <c r="AC344" s="640"/>
      <c r="AD344" s="642"/>
      <c r="AE344" s="640"/>
      <c r="AF344" s="642"/>
      <c r="AG344" s="640"/>
      <c r="AH344" s="642"/>
      <c r="AI344" s="640"/>
      <c r="AJ344" s="642"/>
      <c r="AK344" s="640"/>
      <c r="AL344" s="642"/>
      <c r="AM344" s="640"/>
      <c r="AN344" s="642"/>
      <c r="AO344" s="640"/>
      <c r="AP344" s="642"/>
      <c r="AQ344" s="640"/>
      <c r="AR344" s="642"/>
      <c r="AS344" s="640"/>
      <c r="AT344" s="642"/>
      <c r="AU344" s="640"/>
      <c r="AV344" s="642"/>
      <c r="AW344" s="640"/>
      <c r="AX344" s="642"/>
      <c r="AY344" s="640"/>
      <c r="AZ344" s="642"/>
      <c r="BA344" s="640"/>
      <c r="BB344" s="642"/>
      <c r="BC344" s="640"/>
      <c r="BD344" s="642"/>
      <c r="BE344" s="640"/>
      <c r="BF344" s="642"/>
      <c r="BG344" s="640"/>
      <c r="BH344" s="642"/>
      <c r="BI344" s="640"/>
      <c r="BJ344" s="642"/>
      <c r="BK344" s="640"/>
      <c r="BL344" s="642"/>
      <c r="BM344" s="640"/>
      <c r="BN344" s="642"/>
      <c r="BO344" s="640"/>
      <c r="BP344" s="642"/>
      <c r="BQ344" s="643">
        <f t="shared" si="276"/>
        <v>0</v>
      </c>
      <c r="BR344" s="644">
        <f t="shared" si="7"/>
        <v>0</v>
      </c>
      <c r="BS344" s="669">
        <f t="shared" si="8"/>
        <v>0</v>
      </c>
      <c r="BT344" s="644">
        <f t="shared" si="9"/>
        <v>0</v>
      </c>
      <c r="BU344" s="645">
        <f t="shared" si="10"/>
        <v>0</v>
      </c>
      <c r="BV344" s="338"/>
      <c r="BW344" s="338"/>
      <c r="BX344" s="338"/>
      <c r="BY344" s="338"/>
      <c r="BZ344" s="338"/>
      <c r="CA344" s="338"/>
    </row>
    <row r="345" ht="15.75" customHeight="1">
      <c r="A345" s="501"/>
      <c r="B345" s="737"/>
      <c r="C345" s="638">
        <f t="shared" ref="C345:D345" si="351">G345+I345+K345+M345+O345+Q345+S345+U345+W345+Y345+AA345+AC345+AE345+AG345+AI345+AK345+AM345+AO345+AQ345+AS345+AU345+AW345+AY345+BA345+BC345+BE345+BG345+BI345+BK345+BM345+BO345</f>
        <v>0</v>
      </c>
      <c r="D345" s="671">
        <f t="shared" si="351"/>
        <v>0</v>
      </c>
      <c r="E345" s="672">
        <f t="shared" si="5"/>
        <v>0</v>
      </c>
      <c r="F345" s="810"/>
      <c r="G345" s="640"/>
      <c r="H345" s="642"/>
      <c r="I345" s="640"/>
      <c r="J345" s="642"/>
      <c r="K345" s="640"/>
      <c r="L345" s="642"/>
      <c r="M345" s="640"/>
      <c r="N345" s="642"/>
      <c r="O345" s="640"/>
      <c r="P345" s="642"/>
      <c r="Q345" s="640"/>
      <c r="R345" s="642"/>
      <c r="S345" s="640"/>
      <c r="T345" s="642"/>
      <c r="U345" s="640"/>
      <c r="V345" s="642"/>
      <c r="W345" s="640"/>
      <c r="X345" s="642"/>
      <c r="Y345" s="640"/>
      <c r="Z345" s="642"/>
      <c r="AA345" s="640"/>
      <c r="AB345" s="642"/>
      <c r="AC345" s="640"/>
      <c r="AD345" s="642"/>
      <c r="AE345" s="640"/>
      <c r="AF345" s="642"/>
      <c r="AG345" s="640"/>
      <c r="AH345" s="642"/>
      <c r="AI345" s="640"/>
      <c r="AJ345" s="642"/>
      <c r="AK345" s="640"/>
      <c r="AL345" s="642"/>
      <c r="AM345" s="640"/>
      <c r="AN345" s="642"/>
      <c r="AO345" s="640"/>
      <c r="AP345" s="642"/>
      <c r="AQ345" s="640"/>
      <c r="AR345" s="642"/>
      <c r="AS345" s="640"/>
      <c r="AT345" s="642"/>
      <c r="AU345" s="640"/>
      <c r="AV345" s="642"/>
      <c r="AW345" s="640"/>
      <c r="AX345" s="642"/>
      <c r="AY345" s="640"/>
      <c r="AZ345" s="642"/>
      <c r="BA345" s="640"/>
      <c r="BB345" s="642"/>
      <c r="BC345" s="640"/>
      <c r="BD345" s="642"/>
      <c r="BE345" s="640"/>
      <c r="BF345" s="642"/>
      <c r="BG345" s="640"/>
      <c r="BH345" s="642"/>
      <c r="BI345" s="640"/>
      <c r="BJ345" s="642"/>
      <c r="BK345" s="640"/>
      <c r="BL345" s="642"/>
      <c r="BM345" s="640"/>
      <c r="BN345" s="642"/>
      <c r="BO345" s="640"/>
      <c r="BP345" s="642"/>
      <c r="BQ345" s="643">
        <f t="shared" si="276"/>
        <v>0</v>
      </c>
      <c r="BR345" s="644">
        <f t="shared" si="7"/>
        <v>0</v>
      </c>
      <c r="BS345" s="669">
        <f t="shared" si="8"/>
        <v>0</v>
      </c>
      <c r="BT345" s="644">
        <f t="shared" si="9"/>
        <v>0</v>
      </c>
      <c r="BU345" s="645">
        <f t="shared" si="10"/>
        <v>0</v>
      </c>
      <c r="BV345" s="338"/>
      <c r="BW345" s="338"/>
      <c r="BX345" s="338"/>
      <c r="BY345" s="338"/>
      <c r="BZ345" s="338"/>
      <c r="CA345" s="338"/>
    </row>
    <row r="346" ht="15.75" customHeight="1">
      <c r="A346" s="501"/>
      <c r="B346" s="737"/>
      <c r="C346" s="638">
        <f t="shared" ref="C346:D346" si="352">G346+I346+K346+M346+O346+Q346+S346+U346+W346+Y346+AA346+AC346+AE346+AG346+AI346+AK346+AM346+AO346+AQ346+AS346+AU346+AW346+AY346+BA346+BC346+BE346+BG346+BI346+BK346+BM346+BO346</f>
        <v>0</v>
      </c>
      <c r="D346" s="671">
        <f t="shared" si="352"/>
        <v>0</v>
      </c>
      <c r="E346" s="672">
        <f t="shared" si="5"/>
        <v>0</v>
      </c>
      <c r="F346" s="810"/>
      <c r="G346" s="640"/>
      <c r="H346" s="642"/>
      <c r="I346" s="640"/>
      <c r="J346" s="642"/>
      <c r="K346" s="640"/>
      <c r="L346" s="642"/>
      <c r="M346" s="640"/>
      <c r="N346" s="642"/>
      <c r="O346" s="640"/>
      <c r="P346" s="642"/>
      <c r="Q346" s="640"/>
      <c r="R346" s="642"/>
      <c r="S346" s="640"/>
      <c r="T346" s="642"/>
      <c r="U346" s="640"/>
      <c r="V346" s="642"/>
      <c r="W346" s="640"/>
      <c r="X346" s="642"/>
      <c r="Y346" s="640"/>
      <c r="Z346" s="642"/>
      <c r="AA346" s="640"/>
      <c r="AB346" s="642"/>
      <c r="AC346" s="640"/>
      <c r="AD346" s="642"/>
      <c r="AE346" s="640"/>
      <c r="AF346" s="642"/>
      <c r="AG346" s="640"/>
      <c r="AH346" s="642"/>
      <c r="AI346" s="640"/>
      <c r="AJ346" s="642"/>
      <c r="AK346" s="640"/>
      <c r="AL346" s="642"/>
      <c r="AM346" s="640"/>
      <c r="AN346" s="642"/>
      <c r="AO346" s="640"/>
      <c r="AP346" s="642"/>
      <c r="AQ346" s="640"/>
      <c r="AR346" s="642"/>
      <c r="AS346" s="640"/>
      <c r="AT346" s="642"/>
      <c r="AU346" s="640"/>
      <c r="AV346" s="642"/>
      <c r="AW346" s="640"/>
      <c r="AX346" s="642"/>
      <c r="AY346" s="640"/>
      <c r="AZ346" s="642"/>
      <c r="BA346" s="640"/>
      <c r="BB346" s="642"/>
      <c r="BC346" s="640"/>
      <c r="BD346" s="642"/>
      <c r="BE346" s="640"/>
      <c r="BF346" s="642"/>
      <c r="BG346" s="640"/>
      <c r="BH346" s="642"/>
      <c r="BI346" s="640"/>
      <c r="BJ346" s="642"/>
      <c r="BK346" s="640"/>
      <c r="BL346" s="642"/>
      <c r="BM346" s="640"/>
      <c r="BN346" s="642"/>
      <c r="BO346" s="640"/>
      <c r="BP346" s="642"/>
      <c r="BQ346" s="643">
        <f t="shared" si="276"/>
        <v>0</v>
      </c>
      <c r="BR346" s="644">
        <f t="shared" si="7"/>
        <v>0</v>
      </c>
      <c r="BS346" s="669">
        <f t="shared" si="8"/>
        <v>0</v>
      </c>
      <c r="BT346" s="644">
        <f t="shared" si="9"/>
        <v>0</v>
      </c>
      <c r="BU346" s="645">
        <f t="shared" si="10"/>
        <v>0</v>
      </c>
      <c r="BV346" s="338"/>
      <c r="BW346" s="338"/>
      <c r="BX346" s="338"/>
      <c r="BY346" s="338"/>
      <c r="BZ346" s="338"/>
      <c r="CA346" s="338"/>
    </row>
    <row r="347" ht="15.75" customHeight="1">
      <c r="A347" s="501"/>
      <c r="B347" s="737"/>
      <c r="C347" s="638">
        <f t="shared" ref="C347:D347" si="353">G347+I347+K347+M347+O347+Q347+S347+U347+W347+Y347+AA347+AC347+AE347+AG347+AI347+AK347+AM347+AO347+AQ347+AS347+AU347+AW347+AY347+BA347+BC347+BE347+BG347+BI347+BK347+BM347+BO347</f>
        <v>0</v>
      </c>
      <c r="D347" s="671">
        <f t="shared" si="353"/>
        <v>0</v>
      </c>
      <c r="E347" s="672">
        <f t="shared" si="5"/>
        <v>0</v>
      </c>
      <c r="F347" s="810"/>
      <c r="G347" s="640"/>
      <c r="H347" s="642"/>
      <c r="I347" s="640"/>
      <c r="J347" s="642"/>
      <c r="K347" s="640"/>
      <c r="L347" s="642"/>
      <c r="M347" s="640"/>
      <c r="N347" s="642"/>
      <c r="O347" s="640"/>
      <c r="P347" s="642"/>
      <c r="Q347" s="640"/>
      <c r="R347" s="642"/>
      <c r="S347" s="640"/>
      <c r="T347" s="642"/>
      <c r="U347" s="640"/>
      <c r="V347" s="642"/>
      <c r="W347" s="640"/>
      <c r="X347" s="642"/>
      <c r="Y347" s="640"/>
      <c r="Z347" s="642"/>
      <c r="AA347" s="640"/>
      <c r="AB347" s="642"/>
      <c r="AC347" s="640"/>
      <c r="AD347" s="642"/>
      <c r="AE347" s="640"/>
      <c r="AF347" s="642"/>
      <c r="AG347" s="640"/>
      <c r="AH347" s="642"/>
      <c r="AI347" s="640"/>
      <c r="AJ347" s="642"/>
      <c r="AK347" s="640"/>
      <c r="AL347" s="642"/>
      <c r="AM347" s="640"/>
      <c r="AN347" s="642"/>
      <c r="AO347" s="640"/>
      <c r="AP347" s="642"/>
      <c r="AQ347" s="640"/>
      <c r="AR347" s="642"/>
      <c r="AS347" s="640"/>
      <c r="AT347" s="642"/>
      <c r="AU347" s="640"/>
      <c r="AV347" s="642"/>
      <c r="AW347" s="640"/>
      <c r="AX347" s="642"/>
      <c r="AY347" s="640"/>
      <c r="AZ347" s="642"/>
      <c r="BA347" s="640"/>
      <c r="BB347" s="642"/>
      <c r="BC347" s="640"/>
      <c r="BD347" s="642"/>
      <c r="BE347" s="640"/>
      <c r="BF347" s="642"/>
      <c r="BG347" s="640"/>
      <c r="BH347" s="642"/>
      <c r="BI347" s="640"/>
      <c r="BJ347" s="642"/>
      <c r="BK347" s="640"/>
      <c r="BL347" s="642"/>
      <c r="BM347" s="640"/>
      <c r="BN347" s="642"/>
      <c r="BO347" s="640"/>
      <c r="BP347" s="642"/>
      <c r="BQ347" s="643">
        <f t="shared" si="276"/>
        <v>0</v>
      </c>
      <c r="BR347" s="644">
        <f t="shared" si="7"/>
        <v>0</v>
      </c>
      <c r="BS347" s="669">
        <f t="shared" si="8"/>
        <v>0</v>
      </c>
      <c r="BT347" s="644">
        <f t="shared" si="9"/>
        <v>0</v>
      </c>
      <c r="BU347" s="645">
        <f t="shared" si="10"/>
        <v>0</v>
      </c>
      <c r="BV347" s="338"/>
      <c r="BW347" s="338"/>
      <c r="BX347" s="338"/>
      <c r="BY347" s="338"/>
      <c r="BZ347" s="338"/>
      <c r="CA347" s="338"/>
    </row>
    <row r="348" ht="15.75" customHeight="1">
      <c r="A348" s="501"/>
      <c r="B348" s="737"/>
      <c r="C348" s="638">
        <f t="shared" ref="C348:D348" si="354">G348+I348+K348+M348+O348+Q348+S348+U348+W348+Y348+AA348+AC348+AE348+AG348+AI348+AK348+AM348+AO348+AQ348+AS348+AU348+AW348+AY348+BA348+BC348+BE348+BG348+BI348+BK348+BM348+BO348</f>
        <v>0</v>
      </c>
      <c r="D348" s="671">
        <f t="shared" si="354"/>
        <v>0</v>
      </c>
      <c r="E348" s="672">
        <f t="shared" si="5"/>
        <v>0</v>
      </c>
      <c r="F348" s="810"/>
      <c r="G348" s="640"/>
      <c r="H348" s="642"/>
      <c r="I348" s="640"/>
      <c r="J348" s="642"/>
      <c r="K348" s="640"/>
      <c r="L348" s="642"/>
      <c r="M348" s="640"/>
      <c r="N348" s="642"/>
      <c r="O348" s="640"/>
      <c r="P348" s="642"/>
      <c r="Q348" s="640"/>
      <c r="R348" s="642"/>
      <c r="S348" s="640"/>
      <c r="T348" s="642"/>
      <c r="U348" s="640"/>
      <c r="V348" s="642"/>
      <c r="W348" s="640"/>
      <c r="X348" s="642"/>
      <c r="Y348" s="640"/>
      <c r="Z348" s="642"/>
      <c r="AA348" s="640"/>
      <c r="AB348" s="642"/>
      <c r="AC348" s="640"/>
      <c r="AD348" s="642"/>
      <c r="AE348" s="640"/>
      <c r="AF348" s="642"/>
      <c r="AG348" s="640"/>
      <c r="AH348" s="642"/>
      <c r="AI348" s="640"/>
      <c r="AJ348" s="642"/>
      <c r="AK348" s="640"/>
      <c r="AL348" s="642"/>
      <c r="AM348" s="640"/>
      <c r="AN348" s="642"/>
      <c r="AO348" s="640"/>
      <c r="AP348" s="642"/>
      <c r="AQ348" s="640"/>
      <c r="AR348" s="642"/>
      <c r="AS348" s="640"/>
      <c r="AT348" s="642"/>
      <c r="AU348" s="640"/>
      <c r="AV348" s="642"/>
      <c r="AW348" s="640"/>
      <c r="AX348" s="642"/>
      <c r="AY348" s="640"/>
      <c r="AZ348" s="642"/>
      <c r="BA348" s="640"/>
      <c r="BB348" s="642"/>
      <c r="BC348" s="640"/>
      <c r="BD348" s="642"/>
      <c r="BE348" s="640"/>
      <c r="BF348" s="642"/>
      <c r="BG348" s="640"/>
      <c r="BH348" s="642"/>
      <c r="BI348" s="640"/>
      <c r="BJ348" s="642"/>
      <c r="BK348" s="640"/>
      <c r="BL348" s="642"/>
      <c r="BM348" s="640"/>
      <c r="BN348" s="642"/>
      <c r="BO348" s="640"/>
      <c r="BP348" s="642"/>
      <c r="BQ348" s="643">
        <f t="shared" si="276"/>
        <v>0</v>
      </c>
      <c r="BR348" s="644">
        <f t="shared" si="7"/>
        <v>0</v>
      </c>
      <c r="BS348" s="669">
        <f t="shared" si="8"/>
        <v>0</v>
      </c>
      <c r="BT348" s="644">
        <f t="shared" si="9"/>
        <v>0</v>
      </c>
      <c r="BU348" s="645">
        <f t="shared" si="10"/>
        <v>0</v>
      </c>
      <c r="BV348" s="338"/>
      <c r="BW348" s="338"/>
      <c r="BX348" s="338"/>
      <c r="BY348" s="338"/>
      <c r="BZ348" s="338"/>
      <c r="CA348" s="338"/>
    </row>
    <row r="349" ht="15.75" customHeight="1">
      <c r="A349" s="501"/>
      <c r="B349" s="737"/>
      <c r="C349" s="638">
        <f t="shared" ref="C349:D349" si="355">G349+I349+K349+M349+O349+Q349+S349+U349+W349+Y349+AA349+AC349+AE349+AG349+AI349+AK349+AM349+AO349+AQ349+AS349+AU349+AW349+AY349+BA349+BC349+BE349+BG349+BI349+BK349+BM349+BO349</f>
        <v>0</v>
      </c>
      <c r="D349" s="671">
        <f t="shared" si="355"/>
        <v>0</v>
      </c>
      <c r="E349" s="672">
        <f t="shared" si="5"/>
        <v>0</v>
      </c>
      <c r="F349" s="810"/>
      <c r="G349" s="640"/>
      <c r="H349" s="642"/>
      <c r="I349" s="640"/>
      <c r="J349" s="642"/>
      <c r="K349" s="640"/>
      <c r="L349" s="642"/>
      <c r="M349" s="640"/>
      <c r="N349" s="642"/>
      <c r="O349" s="640"/>
      <c r="P349" s="642"/>
      <c r="Q349" s="640"/>
      <c r="R349" s="642"/>
      <c r="S349" s="640"/>
      <c r="T349" s="642"/>
      <c r="U349" s="640"/>
      <c r="V349" s="642"/>
      <c r="W349" s="640"/>
      <c r="X349" s="642"/>
      <c r="Y349" s="640"/>
      <c r="Z349" s="642"/>
      <c r="AA349" s="640"/>
      <c r="AB349" s="642"/>
      <c r="AC349" s="640"/>
      <c r="AD349" s="642"/>
      <c r="AE349" s="640"/>
      <c r="AF349" s="642"/>
      <c r="AG349" s="640"/>
      <c r="AH349" s="642"/>
      <c r="AI349" s="640"/>
      <c r="AJ349" s="642"/>
      <c r="AK349" s="640"/>
      <c r="AL349" s="642"/>
      <c r="AM349" s="640"/>
      <c r="AN349" s="642"/>
      <c r="AO349" s="640"/>
      <c r="AP349" s="642"/>
      <c r="AQ349" s="640"/>
      <c r="AR349" s="642"/>
      <c r="AS349" s="640"/>
      <c r="AT349" s="642"/>
      <c r="AU349" s="640"/>
      <c r="AV349" s="642"/>
      <c r="AW349" s="640"/>
      <c r="AX349" s="642"/>
      <c r="AY349" s="640"/>
      <c r="AZ349" s="642"/>
      <c r="BA349" s="640"/>
      <c r="BB349" s="642"/>
      <c r="BC349" s="640"/>
      <c r="BD349" s="642"/>
      <c r="BE349" s="640"/>
      <c r="BF349" s="642"/>
      <c r="BG349" s="640"/>
      <c r="BH349" s="642"/>
      <c r="BI349" s="640"/>
      <c r="BJ349" s="642"/>
      <c r="BK349" s="640"/>
      <c r="BL349" s="642"/>
      <c r="BM349" s="640"/>
      <c r="BN349" s="642"/>
      <c r="BO349" s="640"/>
      <c r="BP349" s="642"/>
      <c r="BQ349" s="643">
        <f t="shared" si="276"/>
        <v>0</v>
      </c>
      <c r="BR349" s="644">
        <f t="shared" si="7"/>
        <v>0</v>
      </c>
      <c r="BS349" s="669">
        <f t="shared" si="8"/>
        <v>0</v>
      </c>
      <c r="BT349" s="644">
        <f t="shared" si="9"/>
        <v>0</v>
      </c>
      <c r="BU349" s="645">
        <f t="shared" si="10"/>
        <v>0</v>
      </c>
      <c r="BV349" s="338"/>
      <c r="BW349" s="338"/>
      <c r="BX349" s="338"/>
      <c r="BY349" s="338"/>
      <c r="BZ349" s="338"/>
      <c r="CA349" s="338"/>
    </row>
    <row r="350" ht="15.75" customHeight="1">
      <c r="A350" s="501"/>
      <c r="B350" s="737"/>
      <c r="C350" s="638">
        <f t="shared" ref="C350:D350" si="356">G350+I350+K350+M350+O350+Q350+S350+U350+W350+Y350+AA350+AC350+AE350+AG350+AI350+AK350+AM350+AO350+AQ350+AS350+AU350+AW350+AY350+BA350+BC350+BE350+BG350+BI350+BK350+BM350+BO350</f>
        <v>0</v>
      </c>
      <c r="D350" s="671">
        <f t="shared" si="356"/>
        <v>0</v>
      </c>
      <c r="E350" s="672">
        <f t="shared" si="5"/>
        <v>0</v>
      </c>
      <c r="F350" s="810"/>
      <c r="G350" s="640"/>
      <c r="H350" s="642"/>
      <c r="I350" s="640"/>
      <c r="J350" s="642"/>
      <c r="K350" s="640"/>
      <c r="L350" s="642"/>
      <c r="M350" s="640"/>
      <c r="N350" s="642"/>
      <c r="O350" s="640"/>
      <c r="P350" s="642"/>
      <c r="Q350" s="640"/>
      <c r="R350" s="642"/>
      <c r="S350" s="640"/>
      <c r="T350" s="642"/>
      <c r="U350" s="640"/>
      <c r="V350" s="642"/>
      <c r="W350" s="640"/>
      <c r="X350" s="642"/>
      <c r="Y350" s="640"/>
      <c r="Z350" s="642"/>
      <c r="AA350" s="640"/>
      <c r="AB350" s="642"/>
      <c r="AC350" s="640"/>
      <c r="AD350" s="642"/>
      <c r="AE350" s="640"/>
      <c r="AF350" s="642"/>
      <c r="AG350" s="640"/>
      <c r="AH350" s="642"/>
      <c r="AI350" s="640"/>
      <c r="AJ350" s="642"/>
      <c r="AK350" s="640"/>
      <c r="AL350" s="642"/>
      <c r="AM350" s="640"/>
      <c r="AN350" s="642"/>
      <c r="AO350" s="640"/>
      <c r="AP350" s="642"/>
      <c r="AQ350" s="640"/>
      <c r="AR350" s="642"/>
      <c r="AS350" s="640"/>
      <c r="AT350" s="642"/>
      <c r="AU350" s="640"/>
      <c r="AV350" s="642"/>
      <c r="AW350" s="640"/>
      <c r="AX350" s="642"/>
      <c r="AY350" s="640"/>
      <c r="AZ350" s="642"/>
      <c r="BA350" s="640"/>
      <c r="BB350" s="642"/>
      <c r="BC350" s="640"/>
      <c r="BD350" s="642"/>
      <c r="BE350" s="640"/>
      <c r="BF350" s="642"/>
      <c r="BG350" s="640"/>
      <c r="BH350" s="642"/>
      <c r="BI350" s="640"/>
      <c r="BJ350" s="642"/>
      <c r="BK350" s="640"/>
      <c r="BL350" s="642"/>
      <c r="BM350" s="640"/>
      <c r="BN350" s="642"/>
      <c r="BO350" s="640"/>
      <c r="BP350" s="642"/>
      <c r="BQ350" s="643">
        <f t="shared" si="276"/>
        <v>0</v>
      </c>
      <c r="BR350" s="644">
        <f t="shared" si="7"/>
        <v>0</v>
      </c>
      <c r="BS350" s="669">
        <f t="shared" si="8"/>
        <v>0</v>
      </c>
      <c r="BT350" s="644">
        <f t="shared" si="9"/>
        <v>0</v>
      </c>
      <c r="BU350" s="645">
        <f t="shared" si="10"/>
        <v>0</v>
      </c>
      <c r="BV350" s="338"/>
      <c r="BW350" s="338"/>
      <c r="BX350" s="338"/>
      <c r="BY350" s="338"/>
      <c r="BZ350" s="338"/>
      <c r="CA350" s="338"/>
    </row>
    <row r="351" ht="15.75" customHeight="1">
      <c r="A351" s="501"/>
      <c r="B351" s="737"/>
      <c r="C351" s="638">
        <f t="shared" ref="C351:D351" si="357">G351+I351+K351+M351+O351+Q351+S351+U351+W351+Y351+AA351+AC351+AE351+AG351+AI351+AK351+AM351+AO351+AQ351+AS351+AU351+AW351+AY351+BA351+BC351+BE351+BG351+BI351+BK351+BM351+BO351</f>
        <v>0</v>
      </c>
      <c r="D351" s="671">
        <f t="shared" si="357"/>
        <v>0</v>
      </c>
      <c r="E351" s="672">
        <f t="shared" si="5"/>
        <v>0</v>
      </c>
      <c r="F351" s="810"/>
      <c r="G351" s="640"/>
      <c r="H351" s="642"/>
      <c r="I351" s="640"/>
      <c r="J351" s="642"/>
      <c r="K351" s="640"/>
      <c r="L351" s="642"/>
      <c r="M351" s="640"/>
      <c r="N351" s="642"/>
      <c r="O351" s="640"/>
      <c r="P351" s="642"/>
      <c r="Q351" s="640"/>
      <c r="R351" s="642"/>
      <c r="S351" s="640"/>
      <c r="T351" s="642"/>
      <c r="U351" s="640"/>
      <c r="V351" s="642"/>
      <c r="W351" s="640"/>
      <c r="X351" s="642"/>
      <c r="Y351" s="640"/>
      <c r="Z351" s="642"/>
      <c r="AA351" s="640"/>
      <c r="AB351" s="642"/>
      <c r="AC351" s="640"/>
      <c r="AD351" s="642"/>
      <c r="AE351" s="640"/>
      <c r="AF351" s="642"/>
      <c r="AG351" s="640"/>
      <c r="AH351" s="642"/>
      <c r="AI351" s="640"/>
      <c r="AJ351" s="642"/>
      <c r="AK351" s="640"/>
      <c r="AL351" s="642"/>
      <c r="AM351" s="640"/>
      <c r="AN351" s="642"/>
      <c r="AO351" s="640"/>
      <c r="AP351" s="642"/>
      <c r="AQ351" s="640"/>
      <c r="AR351" s="642"/>
      <c r="AS351" s="640"/>
      <c r="AT351" s="642"/>
      <c r="AU351" s="640"/>
      <c r="AV351" s="642"/>
      <c r="AW351" s="640"/>
      <c r="AX351" s="642"/>
      <c r="AY351" s="640"/>
      <c r="AZ351" s="642"/>
      <c r="BA351" s="640"/>
      <c r="BB351" s="642"/>
      <c r="BC351" s="640"/>
      <c r="BD351" s="642"/>
      <c r="BE351" s="640"/>
      <c r="BF351" s="642"/>
      <c r="BG351" s="640"/>
      <c r="BH351" s="642"/>
      <c r="BI351" s="640"/>
      <c r="BJ351" s="642"/>
      <c r="BK351" s="640"/>
      <c r="BL351" s="642"/>
      <c r="BM351" s="640"/>
      <c r="BN351" s="642"/>
      <c r="BO351" s="640"/>
      <c r="BP351" s="642"/>
      <c r="BQ351" s="643">
        <f t="shared" si="276"/>
        <v>0</v>
      </c>
      <c r="BR351" s="644">
        <f t="shared" si="7"/>
        <v>0</v>
      </c>
      <c r="BS351" s="669">
        <f t="shared" si="8"/>
        <v>0</v>
      </c>
      <c r="BT351" s="644">
        <f t="shared" si="9"/>
        <v>0</v>
      </c>
      <c r="BU351" s="645">
        <f t="shared" si="10"/>
        <v>0</v>
      </c>
      <c r="BV351" s="338"/>
      <c r="BW351" s="338"/>
      <c r="BX351" s="338"/>
      <c r="BY351" s="338"/>
      <c r="BZ351" s="338"/>
      <c r="CA351" s="338"/>
    </row>
    <row r="352" ht="15.75" customHeight="1">
      <c r="A352" s="501"/>
      <c r="B352" s="737"/>
      <c r="C352" s="638">
        <f t="shared" ref="C352:D352" si="358">G352+I352+K352+M352+O352+Q352+S352+U352+W352+Y352+AA352+AC352+AE352+AG352+AI352+AK352+AM352+AO352+AQ352+AS352+AU352+AW352+AY352+BA352+BC352+BE352+BG352+BI352+BK352+BM352+BO352</f>
        <v>0</v>
      </c>
      <c r="D352" s="671">
        <f t="shared" si="358"/>
        <v>0</v>
      </c>
      <c r="E352" s="672">
        <f t="shared" si="5"/>
        <v>0</v>
      </c>
      <c r="F352" s="810"/>
      <c r="G352" s="640"/>
      <c r="H352" s="642"/>
      <c r="I352" s="640"/>
      <c r="J352" s="642"/>
      <c r="K352" s="640"/>
      <c r="L352" s="642"/>
      <c r="M352" s="640"/>
      <c r="N352" s="642"/>
      <c r="O352" s="640"/>
      <c r="P352" s="642"/>
      <c r="Q352" s="640"/>
      <c r="R352" s="642"/>
      <c r="S352" s="640"/>
      <c r="T352" s="642"/>
      <c r="U352" s="640"/>
      <c r="V352" s="642"/>
      <c r="W352" s="640"/>
      <c r="X352" s="642"/>
      <c r="Y352" s="640"/>
      <c r="Z352" s="642"/>
      <c r="AA352" s="640"/>
      <c r="AB352" s="642"/>
      <c r="AC352" s="640"/>
      <c r="AD352" s="642"/>
      <c r="AE352" s="640"/>
      <c r="AF352" s="642"/>
      <c r="AG352" s="640"/>
      <c r="AH352" s="642"/>
      <c r="AI352" s="640"/>
      <c r="AJ352" s="642"/>
      <c r="AK352" s="640"/>
      <c r="AL352" s="642"/>
      <c r="AM352" s="640"/>
      <c r="AN352" s="642"/>
      <c r="AO352" s="640"/>
      <c r="AP352" s="642"/>
      <c r="AQ352" s="640"/>
      <c r="AR352" s="642"/>
      <c r="AS352" s="640"/>
      <c r="AT352" s="642"/>
      <c r="AU352" s="640"/>
      <c r="AV352" s="642"/>
      <c r="AW352" s="640"/>
      <c r="AX352" s="642"/>
      <c r="AY352" s="640"/>
      <c r="AZ352" s="642"/>
      <c r="BA352" s="640"/>
      <c r="BB352" s="642"/>
      <c r="BC352" s="640"/>
      <c r="BD352" s="642"/>
      <c r="BE352" s="640"/>
      <c r="BF352" s="642"/>
      <c r="BG352" s="640"/>
      <c r="BH352" s="642"/>
      <c r="BI352" s="640"/>
      <c r="BJ352" s="642"/>
      <c r="BK352" s="640"/>
      <c r="BL352" s="642"/>
      <c r="BM352" s="640"/>
      <c r="BN352" s="642"/>
      <c r="BO352" s="640"/>
      <c r="BP352" s="642"/>
      <c r="BQ352" s="643">
        <f t="shared" si="276"/>
        <v>0</v>
      </c>
      <c r="BR352" s="644">
        <f t="shared" si="7"/>
        <v>0</v>
      </c>
      <c r="BS352" s="669">
        <f t="shared" si="8"/>
        <v>0</v>
      </c>
      <c r="BT352" s="644">
        <f t="shared" si="9"/>
        <v>0</v>
      </c>
      <c r="BU352" s="645">
        <f t="shared" si="10"/>
        <v>0</v>
      </c>
      <c r="BV352" s="338"/>
      <c r="BW352" s="338"/>
      <c r="BX352" s="338"/>
      <c r="BY352" s="338"/>
      <c r="BZ352" s="338"/>
      <c r="CA352" s="338"/>
    </row>
    <row r="353" ht="15.75" customHeight="1">
      <c r="A353" s="501"/>
      <c r="B353" s="737"/>
      <c r="C353" s="638">
        <f t="shared" ref="C353:D353" si="359">G353+I353+K353+M353+O353+Q353+S353+U353+W353+Y353+AA353+AC353+AE353+AG353+AI353+AK353+AM353+AO353+AQ353+AS353+AU353+AW353+AY353+BA353+BC353+BE353+BG353+BI353+BK353+BM353+BO353</f>
        <v>0</v>
      </c>
      <c r="D353" s="671">
        <f t="shared" si="359"/>
        <v>0</v>
      </c>
      <c r="E353" s="672">
        <f t="shared" si="5"/>
        <v>0</v>
      </c>
      <c r="F353" s="810"/>
      <c r="G353" s="640"/>
      <c r="H353" s="642"/>
      <c r="I353" s="640"/>
      <c r="J353" s="642"/>
      <c r="K353" s="640"/>
      <c r="L353" s="642"/>
      <c r="M353" s="640"/>
      <c r="N353" s="642"/>
      <c r="O353" s="640"/>
      <c r="P353" s="642"/>
      <c r="Q353" s="640"/>
      <c r="R353" s="642"/>
      <c r="S353" s="640"/>
      <c r="T353" s="642"/>
      <c r="U353" s="640"/>
      <c r="V353" s="642"/>
      <c r="W353" s="640"/>
      <c r="X353" s="642"/>
      <c r="Y353" s="640"/>
      <c r="Z353" s="642"/>
      <c r="AA353" s="640"/>
      <c r="AB353" s="642"/>
      <c r="AC353" s="640"/>
      <c r="AD353" s="642"/>
      <c r="AE353" s="640"/>
      <c r="AF353" s="642"/>
      <c r="AG353" s="640"/>
      <c r="AH353" s="642"/>
      <c r="AI353" s="640"/>
      <c r="AJ353" s="642"/>
      <c r="AK353" s="640"/>
      <c r="AL353" s="642"/>
      <c r="AM353" s="640"/>
      <c r="AN353" s="642"/>
      <c r="AO353" s="640"/>
      <c r="AP353" s="642"/>
      <c r="AQ353" s="640"/>
      <c r="AR353" s="642"/>
      <c r="AS353" s="640"/>
      <c r="AT353" s="642"/>
      <c r="AU353" s="640"/>
      <c r="AV353" s="642"/>
      <c r="AW353" s="640"/>
      <c r="AX353" s="642"/>
      <c r="AY353" s="640"/>
      <c r="AZ353" s="642"/>
      <c r="BA353" s="640"/>
      <c r="BB353" s="642"/>
      <c r="BC353" s="640"/>
      <c r="BD353" s="642"/>
      <c r="BE353" s="640"/>
      <c r="BF353" s="642"/>
      <c r="BG353" s="640"/>
      <c r="BH353" s="642"/>
      <c r="BI353" s="640"/>
      <c r="BJ353" s="642"/>
      <c r="BK353" s="640"/>
      <c r="BL353" s="642"/>
      <c r="BM353" s="640"/>
      <c r="BN353" s="642"/>
      <c r="BO353" s="640"/>
      <c r="BP353" s="642"/>
      <c r="BQ353" s="643">
        <f t="shared" si="276"/>
        <v>0</v>
      </c>
      <c r="BR353" s="644">
        <f t="shared" si="7"/>
        <v>0</v>
      </c>
      <c r="BS353" s="669">
        <f t="shared" si="8"/>
        <v>0</v>
      </c>
      <c r="BT353" s="644">
        <f t="shared" si="9"/>
        <v>0</v>
      </c>
      <c r="BU353" s="645">
        <f t="shared" si="10"/>
        <v>0</v>
      </c>
      <c r="BV353" s="338"/>
      <c r="BW353" s="338"/>
      <c r="BX353" s="338"/>
      <c r="BY353" s="338"/>
      <c r="BZ353" s="338"/>
      <c r="CA353" s="338"/>
    </row>
    <row r="354" ht="15.75" customHeight="1">
      <c r="A354" s="501"/>
      <c r="B354" s="737"/>
      <c r="C354" s="638">
        <f t="shared" ref="C354:D354" si="360">G354+I354+K354+M354+O354+Q354+S354+U354+W354+Y354+AA354+AC354+AE354+AG354+AI354+AK354+AM354+AO354+AQ354+AS354+AU354+AW354+AY354+BA354+BC354+BE354+BG354+BI354+BK354+BM354+BO354</f>
        <v>0</v>
      </c>
      <c r="D354" s="671">
        <f t="shared" si="360"/>
        <v>0</v>
      </c>
      <c r="E354" s="672">
        <f t="shared" si="5"/>
        <v>0</v>
      </c>
      <c r="F354" s="810"/>
      <c r="G354" s="640"/>
      <c r="H354" s="642"/>
      <c r="I354" s="640"/>
      <c r="J354" s="642"/>
      <c r="K354" s="640"/>
      <c r="L354" s="642"/>
      <c r="M354" s="640"/>
      <c r="N354" s="642"/>
      <c r="O354" s="640"/>
      <c r="P354" s="642"/>
      <c r="Q354" s="640"/>
      <c r="R354" s="642"/>
      <c r="S354" s="640"/>
      <c r="T354" s="642"/>
      <c r="U354" s="640"/>
      <c r="V354" s="642"/>
      <c r="W354" s="640"/>
      <c r="X354" s="642"/>
      <c r="Y354" s="640"/>
      <c r="Z354" s="642"/>
      <c r="AA354" s="640"/>
      <c r="AB354" s="642"/>
      <c r="AC354" s="640"/>
      <c r="AD354" s="642"/>
      <c r="AE354" s="640"/>
      <c r="AF354" s="642"/>
      <c r="AG354" s="640"/>
      <c r="AH354" s="642"/>
      <c r="AI354" s="640"/>
      <c r="AJ354" s="642"/>
      <c r="AK354" s="640"/>
      <c r="AL354" s="642"/>
      <c r="AM354" s="640"/>
      <c r="AN354" s="642"/>
      <c r="AO354" s="640"/>
      <c r="AP354" s="642"/>
      <c r="AQ354" s="640"/>
      <c r="AR354" s="642"/>
      <c r="AS354" s="640"/>
      <c r="AT354" s="642"/>
      <c r="AU354" s="640"/>
      <c r="AV354" s="642"/>
      <c r="AW354" s="640"/>
      <c r="AX354" s="642"/>
      <c r="AY354" s="640"/>
      <c r="AZ354" s="642"/>
      <c r="BA354" s="640"/>
      <c r="BB354" s="642"/>
      <c r="BC354" s="640"/>
      <c r="BD354" s="642"/>
      <c r="BE354" s="640"/>
      <c r="BF354" s="642"/>
      <c r="BG354" s="640"/>
      <c r="BH354" s="642"/>
      <c r="BI354" s="640"/>
      <c r="BJ354" s="642"/>
      <c r="BK354" s="640"/>
      <c r="BL354" s="642"/>
      <c r="BM354" s="640"/>
      <c r="BN354" s="642"/>
      <c r="BO354" s="640"/>
      <c r="BP354" s="642"/>
      <c r="BQ354" s="643">
        <f t="shared" si="276"/>
        <v>0</v>
      </c>
      <c r="BR354" s="644">
        <f t="shared" si="7"/>
        <v>0</v>
      </c>
      <c r="BS354" s="669">
        <f t="shared" si="8"/>
        <v>0</v>
      </c>
      <c r="BT354" s="644">
        <f t="shared" si="9"/>
        <v>0</v>
      </c>
      <c r="BU354" s="645">
        <f t="shared" si="10"/>
        <v>0</v>
      </c>
      <c r="BV354" s="338"/>
      <c r="BW354" s="338"/>
      <c r="BX354" s="338"/>
      <c r="BY354" s="338"/>
      <c r="BZ354" s="338"/>
      <c r="CA354" s="338"/>
    </row>
    <row r="355" ht="15.75" customHeight="1">
      <c r="A355" s="501"/>
      <c r="B355" s="737"/>
      <c r="C355" s="638">
        <f t="shared" ref="C355:D355" si="361">G355+I355+K355+M355+O355+Q355+S355+U355+W355+Y355+AA355+AC355+AE355+AG355+AI355+AK355+AM355+AO355+AQ355+AS355+AU355+AW355+AY355+BA355+BC355+BE355+BG355+BI355+BK355+BM355+BO355</f>
        <v>0</v>
      </c>
      <c r="D355" s="671">
        <f t="shared" si="361"/>
        <v>0</v>
      </c>
      <c r="E355" s="672">
        <f t="shared" si="5"/>
        <v>0</v>
      </c>
      <c r="F355" s="810"/>
      <c r="G355" s="640"/>
      <c r="H355" s="642"/>
      <c r="I355" s="640"/>
      <c r="J355" s="642"/>
      <c r="K355" s="640"/>
      <c r="L355" s="642"/>
      <c r="M355" s="640"/>
      <c r="N355" s="642"/>
      <c r="O355" s="640"/>
      <c r="P355" s="642"/>
      <c r="Q355" s="640"/>
      <c r="R355" s="642"/>
      <c r="S355" s="640"/>
      <c r="T355" s="642"/>
      <c r="U355" s="640"/>
      <c r="V355" s="642"/>
      <c r="W355" s="640"/>
      <c r="X355" s="642"/>
      <c r="Y355" s="640"/>
      <c r="Z355" s="642"/>
      <c r="AA355" s="640"/>
      <c r="AB355" s="642"/>
      <c r="AC355" s="640"/>
      <c r="AD355" s="642"/>
      <c r="AE355" s="640"/>
      <c r="AF355" s="642"/>
      <c r="AG355" s="640"/>
      <c r="AH355" s="642"/>
      <c r="AI355" s="640"/>
      <c r="AJ355" s="642"/>
      <c r="AK355" s="640"/>
      <c r="AL355" s="642"/>
      <c r="AM355" s="640"/>
      <c r="AN355" s="642"/>
      <c r="AO355" s="640"/>
      <c r="AP355" s="642"/>
      <c r="AQ355" s="640"/>
      <c r="AR355" s="642"/>
      <c r="AS355" s="640"/>
      <c r="AT355" s="642"/>
      <c r="AU355" s="640"/>
      <c r="AV355" s="642"/>
      <c r="AW355" s="640"/>
      <c r="AX355" s="642"/>
      <c r="AY355" s="640"/>
      <c r="AZ355" s="642"/>
      <c r="BA355" s="640"/>
      <c r="BB355" s="642"/>
      <c r="BC355" s="640"/>
      <c r="BD355" s="642"/>
      <c r="BE355" s="640"/>
      <c r="BF355" s="642"/>
      <c r="BG355" s="640"/>
      <c r="BH355" s="642"/>
      <c r="BI355" s="640"/>
      <c r="BJ355" s="642"/>
      <c r="BK355" s="640"/>
      <c r="BL355" s="642"/>
      <c r="BM355" s="640"/>
      <c r="BN355" s="642"/>
      <c r="BO355" s="640"/>
      <c r="BP355" s="642"/>
      <c r="BQ355" s="643">
        <f t="shared" si="276"/>
        <v>0</v>
      </c>
      <c r="BR355" s="644">
        <f t="shared" si="7"/>
        <v>0</v>
      </c>
      <c r="BS355" s="669">
        <f t="shared" si="8"/>
        <v>0</v>
      </c>
      <c r="BT355" s="644">
        <f t="shared" si="9"/>
        <v>0</v>
      </c>
      <c r="BU355" s="645">
        <f t="shared" si="10"/>
        <v>0</v>
      </c>
      <c r="BV355" s="338"/>
      <c r="BW355" s="338"/>
      <c r="BX355" s="338"/>
      <c r="BY355" s="338"/>
      <c r="BZ355" s="338"/>
      <c r="CA355" s="338"/>
    </row>
    <row r="356" ht="15.75" customHeight="1">
      <c r="A356" s="501"/>
      <c r="B356" s="737"/>
      <c r="C356" s="638">
        <f t="shared" ref="C356:D356" si="362">G356+I356+K356+M356+O356+Q356+S356+U356+W356+Y356+AA356+AC356+AE356+AG356+AI356+AK356+AM356+AO356+AQ356+AS356+AU356+AW356+AY356+BA356+BC356+BE356+BG356+BI356+BK356+BM356+BO356</f>
        <v>0</v>
      </c>
      <c r="D356" s="671">
        <f t="shared" si="362"/>
        <v>0</v>
      </c>
      <c r="E356" s="672">
        <f t="shared" si="5"/>
        <v>0</v>
      </c>
      <c r="F356" s="810"/>
      <c r="G356" s="640"/>
      <c r="H356" s="642"/>
      <c r="I356" s="640"/>
      <c r="J356" s="642"/>
      <c r="K356" s="640"/>
      <c r="L356" s="642"/>
      <c r="M356" s="640"/>
      <c r="N356" s="642"/>
      <c r="O356" s="640"/>
      <c r="P356" s="642"/>
      <c r="Q356" s="640"/>
      <c r="R356" s="642"/>
      <c r="S356" s="640"/>
      <c r="T356" s="642"/>
      <c r="U356" s="640"/>
      <c r="V356" s="642"/>
      <c r="W356" s="640"/>
      <c r="X356" s="642"/>
      <c r="Y356" s="640"/>
      <c r="Z356" s="642"/>
      <c r="AA356" s="640"/>
      <c r="AB356" s="642"/>
      <c r="AC356" s="640"/>
      <c r="AD356" s="642"/>
      <c r="AE356" s="640"/>
      <c r="AF356" s="642"/>
      <c r="AG356" s="640"/>
      <c r="AH356" s="642"/>
      <c r="AI356" s="640"/>
      <c r="AJ356" s="642"/>
      <c r="AK356" s="640"/>
      <c r="AL356" s="642"/>
      <c r="AM356" s="640"/>
      <c r="AN356" s="642"/>
      <c r="AO356" s="640"/>
      <c r="AP356" s="642"/>
      <c r="AQ356" s="640"/>
      <c r="AR356" s="642"/>
      <c r="AS356" s="640"/>
      <c r="AT356" s="642"/>
      <c r="AU356" s="640"/>
      <c r="AV356" s="642"/>
      <c r="AW356" s="640"/>
      <c r="AX356" s="642"/>
      <c r="AY356" s="640"/>
      <c r="AZ356" s="642"/>
      <c r="BA356" s="640"/>
      <c r="BB356" s="642"/>
      <c r="BC356" s="640"/>
      <c r="BD356" s="642"/>
      <c r="BE356" s="640"/>
      <c r="BF356" s="642"/>
      <c r="BG356" s="640"/>
      <c r="BH356" s="642"/>
      <c r="BI356" s="640"/>
      <c r="BJ356" s="642"/>
      <c r="BK356" s="640"/>
      <c r="BL356" s="642"/>
      <c r="BM356" s="640"/>
      <c r="BN356" s="642"/>
      <c r="BO356" s="640"/>
      <c r="BP356" s="642"/>
      <c r="BQ356" s="643">
        <f t="shared" si="276"/>
        <v>0</v>
      </c>
      <c r="BR356" s="644">
        <f t="shared" si="7"/>
        <v>0</v>
      </c>
      <c r="BS356" s="669">
        <f t="shared" si="8"/>
        <v>0</v>
      </c>
      <c r="BT356" s="644">
        <f t="shared" si="9"/>
        <v>0</v>
      </c>
      <c r="BU356" s="645">
        <f t="shared" si="10"/>
        <v>0</v>
      </c>
      <c r="BV356" s="338"/>
      <c r="BW356" s="338"/>
      <c r="BX356" s="338"/>
      <c r="BY356" s="338"/>
      <c r="BZ356" s="338"/>
      <c r="CA356" s="338"/>
    </row>
    <row r="357" ht="15.75" customHeight="1">
      <c r="A357" s="501"/>
      <c r="B357" s="737"/>
      <c r="C357" s="638">
        <f t="shared" ref="C357:D357" si="363">G357+I357+K357+M357+O357+Q357+S357+U357+W357+Y357+AA357+AC357+AE357+AG357+AI357+AK357+AM357+AO357+AQ357+AS357+AU357+AW357+AY357+BA357+BC357+BE357+BG357+BI357+BK357+BM357+BO357</f>
        <v>0</v>
      </c>
      <c r="D357" s="671">
        <f t="shared" si="363"/>
        <v>0</v>
      </c>
      <c r="E357" s="672">
        <f t="shared" si="5"/>
        <v>0</v>
      </c>
      <c r="F357" s="810"/>
      <c r="G357" s="640"/>
      <c r="H357" s="642"/>
      <c r="I357" s="640"/>
      <c r="J357" s="642"/>
      <c r="K357" s="640"/>
      <c r="L357" s="642"/>
      <c r="M357" s="640"/>
      <c r="N357" s="642"/>
      <c r="O357" s="640"/>
      <c r="P357" s="642"/>
      <c r="Q357" s="640"/>
      <c r="R357" s="642"/>
      <c r="S357" s="640"/>
      <c r="T357" s="642"/>
      <c r="U357" s="640"/>
      <c r="V357" s="642"/>
      <c r="W357" s="640"/>
      <c r="X357" s="642"/>
      <c r="Y357" s="640"/>
      <c r="Z357" s="642"/>
      <c r="AA357" s="640"/>
      <c r="AB357" s="642"/>
      <c r="AC357" s="640"/>
      <c r="AD357" s="642"/>
      <c r="AE357" s="640"/>
      <c r="AF357" s="642"/>
      <c r="AG357" s="640"/>
      <c r="AH357" s="642"/>
      <c r="AI357" s="640"/>
      <c r="AJ357" s="642"/>
      <c r="AK357" s="640"/>
      <c r="AL357" s="642"/>
      <c r="AM357" s="640"/>
      <c r="AN357" s="642"/>
      <c r="AO357" s="640"/>
      <c r="AP357" s="642"/>
      <c r="AQ357" s="640"/>
      <c r="AR357" s="642"/>
      <c r="AS357" s="640"/>
      <c r="AT357" s="642"/>
      <c r="AU357" s="640"/>
      <c r="AV357" s="642"/>
      <c r="AW357" s="640"/>
      <c r="AX357" s="642"/>
      <c r="AY357" s="640"/>
      <c r="AZ357" s="642"/>
      <c r="BA357" s="640"/>
      <c r="BB357" s="642"/>
      <c r="BC357" s="640"/>
      <c r="BD357" s="642"/>
      <c r="BE357" s="640"/>
      <c r="BF357" s="642"/>
      <c r="BG357" s="640"/>
      <c r="BH357" s="642"/>
      <c r="BI357" s="640"/>
      <c r="BJ357" s="642"/>
      <c r="BK357" s="640"/>
      <c r="BL357" s="642"/>
      <c r="BM357" s="640"/>
      <c r="BN357" s="642"/>
      <c r="BO357" s="640"/>
      <c r="BP357" s="642"/>
      <c r="BQ357" s="643">
        <f t="shared" si="276"/>
        <v>0</v>
      </c>
      <c r="BR357" s="644">
        <f t="shared" si="7"/>
        <v>0</v>
      </c>
      <c r="BS357" s="669">
        <f t="shared" si="8"/>
        <v>0</v>
      </c>
      <c r="BT357" s="644">
        <f t="shared" si="9"/>
        <v>0</v>
      </c>
      <c r="BU357" s="645">
        <f t="shared" si="10"/>
        <v>0</v>
      </c>
      <c r="BV357" s="338"/>
      <c r="BW357" s="338"/>
      <c r="BX357" s="338"/>
      <c r="BY357" s="338"/>
      <c r="BZ357" s="338"/>
      <c r="CA357" s="338"/>
    </row>
    <row r="358" ht="15.75" customHeight="1">
      <c r="A358" s="501"/>
      <c r="B358" s="737"/>
      <c r="C358" s="638">
        <f t="shared" ref="C358:D358" si="364">G358+I358+K358+M358+O358+Q358+S358+U358+W358+Y358+AA358+AC358+AE358+AG358+AI358+AK358+AM358+AO358+AQ358+AS358+AU358+AW358+AY358+BA358+BC358+BE358+BG358+BI358+BK358+BM358+BO358</f>
        <v>0</v>
      </c>
      <c r="D358" s="671">
        <f t="shared" si="364"/>
        <v>0</v>
      </c>
      <c r="E358" s="672">
        <f t="shared" si="5"/>
        <v>0</v>
      </c>
      <c r="F358" s="810"/>
      <c r="G358" s="640"/>
      <c r="H358" s="642"/>
      <c r="I358" s="640"/>
      <c r="J358" s="642"/>
      <c r="K358" s="640"/>
      <c r="L358" s="642"/>
      <c r="M358" s="640"/>
      <c r="N358" s="642"/>
      <c r="O358" s="640"/>
      <c r="P358" s="642"/>
      <c r="Q358" s="640"/>
      <c r="R358" s="642"/>
      <c r="S358" s="640"/>
      <c r="T358" s="642"/>
      <c r="U358" s="640"/>
      <c r="V358" s="642"/>
      <c r="W358" s="640"/>
      <c r="X358" s="642"/>
      <c r="Y358" s="640"/>
      <c r="Z358" s="642"/>
      <c r="AA358" s="640"/>
      <c r="AB358" s="642"/>
      <c r="AC358" s="640"/>
      <c r="AD358" s="642"/>
      <c r="AE358" s="640"/>
      <c r="AF358" s="642"/>
      <c r="AG358" s="640"/>
      <c r="AH358" s="642"/>
      <c r="AI358" s="640"/>
      <c r="AJ358" s="642"/>
      <c r="AK358" s="640"/>
      <c r="AL358" s="642"/>
      <c r="AM358" s="640"/>
      <c r="AN358" s="642"/>
      <c r="AO358" s="640"/>
      <c r="AP358" s="642"/>
      <c r="AQ358" s="640"/>
      <c r="AR358" s="642"/>
      <c r="AS358" s="640"/>
      <c r="AT358" s="642"/>
      <c r="AU358" s="640"/>
      <c r="AV358" s="642"/>
      <c r="AW358" s="640"/>
      <c r="AX358" s="642"/>
      <c r="AY358" s="640"/>
      <c r="AZ358" s="642"/>
      <c r="BA358" s="640"/>
      <c r="BB358" s="642"/>
      <c r="BC358" s="640"/>
      <c r="BD358" s="642"/>
      <c r="BE358" s="640"/>
      <c r="BF358" s="642"/>
      <c r="BG358" s="640"/>
      <c r="BH358" s="642"/>
      <c r="BI358" s="640"/>
      <c r="BJ358" s="642"/>
      <c r="BK358" s="640"/>
      <c r="BL358" s="642"/>
      <c r="BM358" s="640"/>
      <c r="BN358" s="642"/>
      <c r="BO358" s="640"/>
      <c r="BP358" s="642"/>
      <c r="BQ358" s="643">
        <f t="shared" si="276"/>
        <v>0</v>
      </c>
      <c r="BR358" s="644">
        <f t="shared" si="7"/>
        <v>0</v>
      </c>
      <c r="BS358" s="669">
        <f t="shared" si="8"/>
        <v>0</v>
      </c>
      <c r="BT358" s="644">
        <f t="shared" si="9"/>
        <v>0</v>
      </c>
      <c r="BU358" s="645">
        <f t="shared" si="10"/>
        <v>0</v>
      </c>
      <c r="BV358" s="338"/>
      <c r="BW358" s="338"/>
      <c r="BX358" s="338"/>
      <c r="BY358" s="338"/>
      <c r="BZ358" s="338"/>
      <c r="CA358" s="338"/>
    </row>
    <row r="359" ht="15.75" customHeight="1">
      <c r="A359" s="501"/>
      <c r="B359" s="737"/>
      <c r="C359" s="638">
        <f t="shared" ref="C359:D359" si="365">G359+I359+K359+M359+O359+Q359+S359+U359+W359+Y359+AA359+AC359+AE359+AG359+AI359+AK359+AM359+AO359+AQ359+AS359+AU359+AW359+AY359+BA359+BC359+BE359+BG359+BI359+BK359+BM359+BO359</f>
        <v>0</v>
      </c>
      <c r="D359" s="671">
        <f t="shared" si="365"/>
        <v>0</v>
      </c>
      <c r="E359" s="672">
        <f t="shared" si="5"/>
        <v>0</v>
      </c>
      <c r="F359" s="810"/>
      <c r="G359" s="640"/>
      <c r="H359" s="642"/>
      <c r="I359" s="640"/>
      <c r="J359" s="642"/>
      <c r="K359" s="640"/>
      <c r="L359" s="642"/>
      <c r="M359" s="640"/>
      <c r="N359" s="642"/>
      <c r="O359" s="640"/>
      <c r="P359" s="642"/>
      <c r="Q359" s="640"/>
      <c r="R359" s="642"/>
      <c r="S359" s="640"/>
      <c r="T359" s="642"/>
      <c r="U359" s="640"/>
      <c r="V359" s="642"/>
      <c r="W359" s="640"/>
      <c r="X359" s="642"/>
      <c r="Y359" s="640"/>
      <c r="Z359" s="642"/>
      <c r="AA359" s="640"/>
      <c r="AB359" s="642"/>
      <c r="AC359" s="640"/>
      <c r="AD359" s="642"/>
      <c r="AE359" s="640"/>
      <c r="AF359" s="642"/>
      <c r="AG359" s="640"/>
      <c r="AH359" s="642"/>
      <c r="AI359" s="640"/>
      <c r="AJ359" s="642"/>
      <c r="AK359" s="640"/>
      <c r="AL359" s="642"/>
      <c r="AM359" s="640"/>
      <c r="AN359" s="642"/>
      <c r="AO359" s="640"/>
      <c r="AP359" s="642"/>
      <c r="AQ359" s="640"/>
      <c r="AR359" s="642"/>
      <c r="AS359" s="640"/>
      <c r="AT359" s="642"/>
      <c r="AU359" s="640"/>
      <c r="AV359" s="642"/>
      <c r="AW359" s="640"/>
      <c r="AX359" s="642"/>
      <c r="AY359" s="640"/>
      <c r="AZ359" s="642"/>
      <c r="BA359" s="640"/>
      <c r="BB359" s="642"/>
      <c r="BC359" s="640"/>
      <c r="BD359" s="642"/>
      <c r="BE359" s="640"/>
      <c r="BF359" s="642"/>
      <c r="BG359" s="640"/>
      <c r="BH359" s="642"/>
      <c r="BI359" s="640"/>
      <c r="BJ359" s="642"/>
      <c r="BK359" s="640"/>
      <c r="BL359" s="642"/>
      <c r="BM359" s="640"/>
      <c r="BN359" s="642"/>
      <c r="BO359" s="640"/>
      <c r="BP359" s="642"/>
      <c r="BQ359" s="643">
        <f t="shared" si="276"/>
        <v>0</v>
      </c>
      <c r="BR359" s="644">
        <f t="shared" si="7"/>
        <v>0</v>
      </c>
      <c r="BS359" s="669">
        <f t="shared" si="8"/>
        <v>0</v>
      </c>
      <c r="BT359" s="644">
        <f t="shared" si="9"/>
        <v>0</v>
      </c>
      <c r="BU359" s="645">
        <f t="shared" si="10"/>
        <v>0</v>
      </c>
      <c r="BV359" s="338"/>
      <c r="BW359" s="338"/>
      <c r="BX359" s="338"/>
      <c r="BY359" s="338"/>
      <c r="BZ359" s="338"/>
      <c r="CA359" s="338"/>
    </row>
    <row r="360" ht="15.75" customHeight="1">
      <c r="A360" s="501"/>
      <c r="B360" s="737"/>
      <c r="C360" s="638">
        <f t="shared" ref="C360:D360" si="366">G360+I360+K360+M360+O360+Q360+S360+U360+W360+Y360+AA360+AC360+AE360+AG360+AI360+AK360+AM360+AO360+AQ360+AS360+AU360+AW360+AY360+BA360+BC360+BE360+BG360+BI360+BK360+BM360+BO360</f>
        <v>0</v>
      </c>
      <c r="D360" s="671">
        <f t="shared" si="366"/>
        <v>0</v>
      </c>
      <c r="E360" s="672">
        <f t="shared" si="5"/>
        <v>0</v>
      </c>
      <c r="F360" s="810"/>
      <c r="G360" s="640"/>
      <c r="H360" s="642"/>
      <c r="I360" s="640"/>
      <c r="J360" s="642"/>
      <c r="K360" s="640"/>
      <c r="L360" s="642"/>
      <c r="M360" s="640"/>
      <c r="N360" s="642"/>
      <c r="O360" s="640"/>
      <c r="P360" s="642"/>
      <c r="Q360" s="640"/>
      <c r="R360" s="642"/>
      <c r="S360" s="640"/>
      <c r="T360" s="642"/>
      <c r="U360" s="640"/>
      <c r="V360" s="642"/>
      <c r="W360" s="640"/>
      <c r="X360" s="642"/>
      <c r="Y360" s="640"/>
      <c r="Z360" s="642"/>
      <c r="AA360" s="640"/>
      <c r="AB360" s="642"/>
      <c r="AC360" s="640"/>
      <c r="AD360" s="642"/>
      <c r="AE360" s="640"/>
      <c r="AF360" s="642"/>
      <c r="AG360" s="640"/>
      <c r="AH360" s="642"/>
      <c r="AI360" s="640"/>
      <c r="AJ360" s="642"/>
      <c r="AK360" s="640"/>
      <c r="AL360" s="642"/>
      <c r="AM360" s="640"/>
      <c r="AN360" s="642"/>
      <c r="AO360" s="640"/>
      <c r="AP360" s="642"/>
      <c r="AQ360" s="640"/>
      <c r="AR360" s="642"/>
      <c r="AS360" s="640"/>
      <c r="AT360" s="642"/>
      <c r="AU360" s="640"/>
      <c r="AV360" s="642"/>
      <c r="AW360" s="640"/>
      <c r="AX360" s="642"/>
      <c r="AY360" s="640"/>
      <c r="AZ360" s="642"/>
      <c r="BA360" s="640"/>
      <c r="BB360" s="642"/>
      <c r="BC360" s="640"/>
      <c r="BD360" s="642"/>
      <c r="BE360" s="640"/>
      <c r="BF360" s="642"/>
      <c r="BG360" s="640"/>
      <c r="BH360" s="642"/>
      <c r="BI360" s="640"/>
      <c r="BJ360" s="642"/>
      <c r="BK360" s="640"/>
      <c r="BL360" s="642"/>
      <c r="BM360" s="640"/>
      <c r="BN360" s="642"/>
      <c r="BO360" s="640"/>
      <c r="BP360" s="642"/>
      <c r="BQ360" s="643">
        <f t="shared" si="276"/>
        <v>0</v>
      </c>
      <c r="BR360" s="644">
        <f t="shared" si="7"/>
        <v>0</v>
      </c>
      <c r="BS360" s="669">
        <f t="shared" si="8"/>
        <v>0</v>
      </c>
      <c r="BT360" s="644">
        <f t="shared" si="9"/>
        <v>0</v>
      </c>
      <c r="BU360" s="645">
        <f t="shared" si="10"/>
        <v>0</v>
      </c>
      <c r="BV360" s="338"/>
      <c r="BW360" s="338"/>
      <c r="BX360" s="338"/>
      <c r="BY360" s="338"/>
      <c r="BZ360" s="338"/>
      <c r="CA360" s="338"/>
    </row>
    <row r="361" ht="15.75" customHeight="1">
      <c r="A361" s="501"/>
      <c r="B361" s="737"/>
      <c r="C361" s="638">
        <f t="shared" ref="C361:D361" si="367">G361+I361+K361+M361+O361+Q361+S361+U361+W361+Y361+AA361+AC361+AE361+AG361+AI361+AK361+AM361+AO361+AQ361+AS361+AU361+AW361+AY361+BA361+BC361+BE361+BG361+BI361+BK361+BM361+BO361</f>
        <v>0</v>
      </c>
      <c r="D361" s="671">
        <f t="shared" si="367"/>
        <v>0</v>
      </c>
      <c r="E361" s="672">
        <f t="shared" si="5"/>
        <v>0</v>
      </c>
      <c r="F361" s="810"/>
      <c r="G361" s="640"/>
      <c r="H361" s="642"/>
      <c r="I361" s="640"/>
      <c r="J361" s="642"/>
      <c r="K361" s="640"/>
      <c r="L361" s="642"/>
      <c r="M361" s="640"/>
      <c r="N361" s="642"/>
      <c r="O361" s="640"/>
      <c r="P361" s="642"/>
      <c r="Q361" s="640"/>
      <c r="R361" s="642"/>
      <c r="S361" s="640"/>
      <c r="T361" s="642"/>
      <c r="U361" s="640"/>
      <c r="V361" s="642"/>
      <c r="W361" s="640"/>
      <c r="X361" s="642"/>
      <c r="Y361" s="640"/>
      <c r="Z361" s="642"/>
      <c r="AA361" s="640"/>
      <c r="AB361" s="642"/>
      <c r="AC361" s="640"/>
      <c r="AD361" s="642"/>
      <c r="AE361" s="640"/>
      <c r="AF361" s="642"/>
      <c r="AG361" s="640"/>
      <c r="AH361" s="642"/>
      <c r="AI361" s="640"/>
      <c r="AJ361" s="642"/>
      <c r="AK361" s="640"/>
      <c r="AL361" s="642"/>
      <c r="AM361" s="640"/>
      <c r="AN361" s="642"/>
      <c r="AO361" s="640"/>
      <c r="AP361" s="642"/>
      <c r="AQ361" s="640"/>
      <c r="AR361" s="642"/>
      <c r="AS361" s="640"/>
      <c r="AT361" s="642"/>
      <c r="AU361" s="640"/>
      <c r="AV361" s="642"/>
      <c r="AW361" s="640"/>
      <c r="AX361" s="642"/>
      <c r="AY361" s="640"/>
      <c r="AZ361" s="642"/>
      <c r="BA361" s="640"/>
      <c r="BB361" s="642"/>
      <c r="BC361" s="640"/>
      <c r="BD361" s="642"/>
      <c r="BE361" s="640"/>
      <c r="BF361" s="642"/>
      <c r="BG361" s="640"/>
      <c r="BH361" s="642"/>
      <c r="BI361" s="640"/>
      <c r="BJ361" s="642"/>
      <c r="BK361" s="640"/>
      <c r="BL361" s="642"/>
      <c r="BM361" s="640"/>
      <c r="BN361" s="642"/>
      <c r="BO361" s="640"/>
      <c r="BP361" s="642"/>
      <c r="BQ361" s="643">
        <f t="shared" si="276"/>
        <v>0</v>
      </c>
      <c r="BR361" s="644">
        <f t="shared" si="7"/>
        <v>0</v>
      </c>
      <c r="BS361" s="669">
        <f t="shared" si="8"/>
        <v>0</v>
      </c>
      <c r="BT361" s="644">
        <f t="shared" si="9"/>
        <v>0</v>
      </c>
      <c r="BU361" s="645">
        <f t="shared" si="10"/>
        <v>0</v>
      </c>
      <c r="BV361" s="338"/>
      <c r="BW361" s="338"/>
      <c r="BX361" s="338"/>
      <c r="BY361" s="338"/>
      <c r="BZ361" s="338"/>
      <c r="CA361" s="338"/>
    </row>
    <row r="362" ht="15.75" customHeight="1">
      <c r="A362" s="501"/>
      <c r="B362" s="737"/>
      <c r="C362" s="638">
        <f t="shared" ref="C362:D362" si="368">G362+I362+K362+M362+O362+Q362+S362+U362+W362+Y362+AA362+AC362+AE362+AG362+AI362+AK362+AM362+AO362+AQ362+AS362+AU362+AW362+AY362+BA362+BC362+BE362+BG362+BI362+BK362+BM362+BO362</f>
        <v>0</v>
      </c>
      <c r="D362" s="671">
        <f t="shared" si="368"/>
        <v>0</v>
      </c>
      <c r="E362" s="672">
        <f t="shared" si="5"/>
        <v>0</v>
      </c>
      <c r="F362" s="810"/>
      <c r="G362" s="640"/>
      <c r="H362" s="642"/>
      <c r="I362" s="640"/>
      <c r="J362" s="642"/>
      <c r="K362" s="640"/>
      <c r="L362" s="642"/>
      <c r="M362" s="640"/>
      <c r="N362" s="642"/>
      <c r="O362" s="640"/>
      <c r="P362" s="642"/>
      <c r="Q362" s="640"/>
      <c r="R362" s="642"/>
      <c r="S362" s="640"/>
      <c r="T362" s="642"/>
      <c r="U362" s="640"/>
      <c r="V362" s="642"/>
      <c r="W362" s="640"/>
      <c r="X362" s="642"/>
      <c r="Y362" s="640"/>
      <c r="Z362" s="642"/>
      <c r="AA362" s="640"/>
      <c r="AB362" s="642"/>
      <c r="AC362" s="640"/>
      <c r="AD362" s="642"/>
      <c r="AE362" s="640"/>
      <c r="AF362" s="642"/>
      <c r="AG362" s="640"/>
      <c r="AH362" s="642"/>
      <c r="AI362" s="640"/>
      <c r="AJ362" s="642"/>
      <c r="AK362" s="640"/>
      <c r="AL362" s="642"/>
      <c r="AM362" s="640"/>
      <c r="AN362" s="642"/>
      <c r="AO362" s="640"/>
      <c r="AP362" s="642"/>
      <c r="AQ362" s="640"/>
      <c r="AR362" s="642"/>
      <c r="AS362" s="640"/>
      <c r="AT362" s="642"/>
      <c r="AU362" s="640"/>
      <c r="AV362" s="642"/>
      <c r="AW362" s="640"/>
      <c r="AX362" s="642"/>
      <c r="AY362" s="640"/>
      <c r="AZ362" s="642"/>
      <c r="BA362" s="640"/>
      <c r="BB362" s="642"/>
      <c r="BC362" s="640"/>
      <c r="BD362" s="642"/>
      <c r="BE362" s="640"/>
      <c r="BF362" s="642"/>
      <c r="BG362" s="640"/>
      <c r="BH362" s="642"/>
      <c r="BI362" s="640"/>
      <c r="BJ362" s="642"/>
      <c r="BK362" s="640"/>
      <c r="BL362" s="642"/>
      <c r="BM362" s="640"/>
      <c r="BN362" s="642"/>
      <c r="BO362" s="640"/>
      <c r="BP362" s="642"/>
      <c r="BQ362" s="643">
        <f t="shared" si="276"/>
        <v>0</v>
      </c>
      <c r="BR362" s="644">
        <f t="shared" si="7"/>
        <v>0</v>
      </c>
      <c r="BS362" s="669">
        <f t="shared" si="8"/>
        <v>0</v>
      </c>
      <c r="BT362" s="644">
        <f t="shared" si="9"/>
        <v>0</v>
      </c>
      <c r="BU362" s="645">
        <f t="shared" si="10"/>
        <v>0</v>
      </c>
      <c r="BV362" s="338"/>
      <c r="BW362" s="338"/>
      <c r="BX362" s="338"/>
      <c r="BY362" s="338"/>
      <c r="BZ362" s="338"/>
      <c r="CA362" s="338"/>
    </row>
    <row r="363" ht="15.75" customHeight="1">
      <c r="A363" s="501"/>
      <c r="B363" s="737"/>
      <c r="C363" s="638">
        <f t="shared" ref="C363:D363" si="369">G363+I363+K363+M363+O363+Q363+S363+U363+W363+Y363+AA363+AC363+AE363+AG363+AI363+AK363+AM363+AO363+AQ363+AS363+AU363+AW363+AY363+BA363+BC363+BE363+BG363+BI363+BK363+BM363+BO363</f>
        <v>0</v>
      </c>
      <c r="D363" s="671">
        <f t="shared" si="369"/>
        <v>0</v>
      </c>
      <c r="E363" s="672">
        <f t="shared" si="5"/>
        <v>0</v>
      </c>
      <c r="F363" s="810"/>
      <c r="G363" s="640"/>
      <c r="H363" s="642"/>
      <c r="I363" s="640"/>
      <c r="J363" s="642"/>
      <c r="K363" s="640"/>
      <c r="L363" s="642"/>
      <c r="M363" s="640"/>
      <c r="N363" s="642"/>
      <c r="O363" s="640"/>
      <c r="P363" s="642"/>
      <c r="Q363" s="640"/>
      <c r="R363" s="642"/>
      <c r="S363" s="640"/>
      <c r="T363" s="642"/>
      <c r="U363" s="640"/>
      <c r="V363" s="642"/>
      <c r="W363" s="640"/>
      <c r="X363" s="642"/>
      <c r="Y363" s="640"/>
      <c r="Z363" s="642"/>
      <c r="AA363" s="640"/>
      <c r="AB363" s="642"/>
      <c r="AC363" s="640"/>
      <c r="AD363" s="642"/>
      <c r="AE363" s="640"/>
      <c r="AF363" s="642"/>
      <c r="AG363" s="640"/>
      <c r="AH363" s="642"/>
      <c r="AI363" s="640"/>
      <c r="AJ363" s="642"/>
      <c r="AK363" s="640"/>
      <c r="AL363" s="642"/>
      <c r="AM363" s="640"/>
      <c r="AN363" s="642"/>
      <c r="AO363" s="640"/>
      <c r="AP363" s="642"/>
      <c r="AQ363" s="640"/>
      <c r="AR363" s="642"/>
      <c r="AS363" s="640"/>
      <c r="AT363" s="642"/>
      <c r="AU363" s="640"/>
      <c r="AV363" s="642"/>
      <c r="AW363" s="640"/>
      <c r="AX363" s="642"/>
      <c r="AY363" s="640"/>
      <c r="AZ363" s="642"/>
      <c r="BA363" s="640"/>
      <c r="BB363" s="642"/>
      <c r="BC363" s="640"/>
      <c r="BD363" s="642"/>
      <c r="BE363" s="640"/>
      <c r="BF363" s="642"/>
      <c r="BG363" s="640"/>
      <c r="BH363" s="642"/>
      <c r="BI363" s="640"/>
      <c r="BJ363" s="642"/>
      <c r="BK363" s="640"/>
      <c r="BL363" s="642"/>
      <c r="BM363" s="640"/>
      <c r="BN363" s="642"/>
      <c r="BO363" s="640"/>
      <c r="BP363" s="642"/>
      <c r="BQ363" s="643">
        <f t="shared" si="276"/>
        <v>0</v>
      </c>
      <c r="BR363" s="644">
        <f t="shared" si="7"/>
        <v>0</v>
      </c>
      <c r="BS363" s="669">
        <f t="shared" si="8"/>
        <v>0</v>
      </c>
      <c r="BT363" s="644">
        <f t="shared" si="9"/>
        <v>0</v>
      </c>
      <c r="BU363" s="645">
        <f t="shared" si="10"/>
        <v>0</v>
      </c>
      <c r="BV363" s="338"/>
      <c r="BW363" s="338"/>
      <c r="BX363" s="338"/>
      <c r="BY363" s="338"/>
      <c r="BZ363" s="338"/>
      <c r="CA363" s="338"/>
    </row>
    <row r="364" ht="15.75" customHeight="1">
      <c r="A364" s="501"/>
      <c r="B364" s="737"/>
      <c r="C364" s="638">
        <f t="shared" ref="C364:D364" si="370">G364+I364+K364+M364+O364+Q364+S364+U364+W364+Y364+AA364+AC364+AE364+AG364+AI364+AK364+AM364+AO364+AQ364+AS364+AU364+AW364+AY364+BA364+BC364+BE364+BG364+BI364+BK364+BM364+BO364</f>
        <v>0</v>
      </c>
      <c r="D364" s="671">
        <f t="shared" si="370"/>
        <v>0</v>
      </c>
      <c r="E364" s="672">
        <f t="shared" si="5"/>
        <v>0</v>
      </c>
      <c r="F364" s="810"/>
      <c r="G364" s="640"/>
      <c r="H364" s="642"/>
      <c r="I364" s="640"/>
      <c r="J364" s="642"/>
      <c r="K364" s="640"/>
      <c r="L364" s="642"/>
      <c r="M364" s="640"/>
      <c r="N364" s="642"/>
      <c r="O364" s="640"/>
      <c r="P364" s="642"/>
      <c r="Q364" s="640"/>
      <c r="R364" s="642"/>
      <c r="S364" s="640"/>
      <c r="T364" s="642"/>
      <c r="U364" s="640"/>
      <c r="V364" s="642"/>
      <c r="W364" s="640"/>
      <c r="X364" s="642"/>
      <c r="Y364" s="640"/>
      <c r="Z364" s="642"/>
      <c r="AA364" s="640"/>
      <c r="AB364" s="642"/>
      <c r="AC364" s="640"/>
      <c r="AD364" s="642"/>
      <c r="AE364" s="640"/>
      <c r="AF364" s="642"/>
      <c r="AG364" s="640"/>
      <c r="AH364" s="642"/>
      <c r="AI364" s="640"/>
      <c r="AJ364" s="642"/>
      <c r="AK364" s="640"/>
      <c r="AL364" s="642"/>
      <c r="AM364" s="640"/>
      <c r="AN364" s="642"/>
      <c r="AO364" s="640"/>
      <c r="AP364" s="642"/>
      <c r="AQ364" s="640"/>
      <c r="AR364" s="642"/>
      <c r="AS364" s="640"/>
      <c r="AT364" s="642"/>
      <c r="AU364" s="640"/>
      <c r="AV364" s="642"/>
      <c r="AW364" s="640"/>
      <c r="AX364" s="642"/>
      <c r="AY364" s="640"/>
      <c r="AZ364" s="642"/>
      <c r="BA364" s="640"/>
      <c r="BB364" s="642"/>
      <c r="BC364" s="640"/>
      <c r="BD364" s="642"/>
      <c r="BE364" s="640"/>
      <c r="BF364" s="642"/>
      <c r="BG364" s="640"/>
      <c r="BH364" s="642"/>
      <c r="BI364" s="640"/>
      <c r="BJ364" s="642"/>
      <c r="BK364" s="640"/>
      <c r="BL364" s="642"/>
      <c r="BM364" s="640"/>
      <c r="BN364" s="642"/>
      <c r="BO364" s="640"/>
      <c r="BP364" s="642"/>
      <c r="BQ364" s="643">
        <f t="shared" si="276"/>
        <v>0</v>
      </c>
      <c r="BR364" s="644">
        <f t="shared" si="7"/>
        <v>0</v>
      </c>
      <c r="BS364" s="669">
        <f t="shared" si="8"/>
        <v>0</v>
      </c>
      <c r="BT364" s="644">
        <f t="shared" si="9"/>
        <v>0</v>
      </c>
      <c r="BU364" s="645">
        <f t="shared" si="10"/>
        <v>0</v>
      </c>
      <c r="BV364" s="338"/>
      <c r="BW364" s="338"/>
      <c r="BX364" s="338"/>
      <c r="BY364" s="338"/>
      <c r="BZ364" s="338"/>
      <c r="CA364" s="338"/>
    </row>
    <row r="365" ht="15.75" customHeight="1">
      <c r="A365" s="501"/>
      <c r="B365" s="737"/>
      <c r="C365" s="638">
        <f t="shared" ref="C365:D365" si="371">G365+I365+K365+M365+O365+Q365+S365+U365+W365+Y365+AA365+AC365+AE365+AG365+AI365+AK365+AM365+AO365+AQ365+AS365+AU365+AW365+AY365+BA365+BC365+BE365+BG365+BI365+BK365+BM365+BO365</f>
        <v>0</v>
      </c>
      <c r="D365" s="671">
        <f t="shared" si="371"/>
        <v>0</v>
      </c>
      <c r="E365" s="672">
        <f t="shared" si="5"/>
        <v>0</v>
      </c>
      <c r="F365" s="810"/>
      <c r="G365" s="640"/>
      <c r="H365" s="642"/>
      <c r="I365" s="640"/>
      <c r="J365" s="642"/>
      <c r="K365" s="640"/>
      <c r="L365" s="642"/>
      <c r="M365" s="640"/>
      <c r="N365" s="642"/>
      <c r="O365" s="640"/>
      <c r="P365" s="642"/>
      <c r="Q365" s="640"/>
      <c r="R365" s="642"/>
      <c r="S365" s="640"/>
      <c r="T365" s="642"/>
      <c r="U365" s="640"/>
      <c r="V365" s="642"/>
      <c r="W365" s="640"/>
      <c r="X365" s="642"/>
      <c r="Y365" s="640"/>
      <c r="Z365" s="642"/>
      <c r="AA365" s="640"/>
      <c r="AB365" s="642"/>
      <c r="AC365" s="640"/>
      <c r="AD365" s="642"/>
      <c r="AE365" s="640"/>
      <c r="AF365" s="642"/>
      <c r="AG365" s="640"/>
      <c r="AH365" s="642"/>
      <c r="AI365" s="640"/>
      <c r="AJ365" s="642"/>
      <c r="AK365" s="640"/>
      <c r="AL365" s="642"/>
      <c r="AM365" s="640"/>
      <c r="AN365" s="642"/>
      <c r="AO365" s="640"/>
      <c r="AP365" s="642"/>
      <c r="AQ365" s="640"/>
      <c r="AR365" s="642"/>
      <c r="AS365" s="640"/>
      <c r="AT365" s="642"/>
      <c r="AU365" s="640"/>
      <c r="AV365" s="642"/>
      <c r="AW365" s="640"/>
      <c r="AX365" s="642"/>
      <c r="AY365" s="640"/>
      <c r="AZ365" s="642"/>
      <c r="BA365" s="640"/>
      <c r="BB365" s="642"/>
      <c r="BC365" s="640"/>
      <c r="BD365" s="642"/>
      <c r="BE365" s="640"/>
      <c r="BF365" s="642"/>
      <c r="BG365" s="640"/>
      <c r="BH365" s="642"/>
      <c r="BI365" s="640"/>
      <c r="BJ365" s="642"/>
      <c r="BK365" s="640"/>
      <c r="BL365" s="642"/>
      <c r="BM365" s="640"/>
      <c r="BN365" s="642"/>
      <c r="BO365" s="640"/>
      <c r="BP365" s="642"/>
      <c r="BQ365" s="643">
        <f t="shared" si="276"/>
        <v>0</v>
      </c>
      <c r="BR365" s="644">
        <f t="shared" si="7"/>
        <v>0</v>
      </c>
      <c r="BS365" s="669">
        <f t="shared" si="8"/>
        <v>0</v>
      </c>
      <c r="BT365" s="644">
        <f t="shared" si="9"/>
        <v>0</v>
      </c>
      <c r="BU365" s="645">
        <f t="shared" si="10"/>
        <v>0</v>
      </c>
      <c r="BV365" s="338"/>
      <c r="BW365" s="338"/>
      <c r="BX365" s="338"/>
      <c r="BY365" s="338"/>
      <c r="BZ365" s="338"/>
      <c r="CA365" s="338"/>
    </row>
    <row r="366" ht="15.75" customHeight="1">
      <c r="A366" s="501"/>
      <c r="B366" s="737"/>
      <c r="C366" s="638">
        <f t="shared" ref="C366:D366" si="372">G366+I366+K366+M366+O366+Q366+S366+U366+W366+Y366+AA366+AC366+AE366+AG366+AI366+AK366+AM366+AO366+AQ366+AS366+AU366+AW366+AY366+BA366+BC366+BE366+BG366+BI366+BK366+BM366+BO366</f>
        <v>0</v>
      </c>
      <c r="D366" s="671">
        <f t="shared" si="372"/>
        <v>0</v>
      </c>
      <c r="E366" s="672">
        <f t="shared" si="5"/>
        <v>0</v>
      </c>
      <c r="F366" s="810"/>
      <c r="G366" s="640"/>
      <c r="H366" s="642"/>
      <c r="I366" s="640"/>
      <c r="J366" s="642"/>
      <c r="K366" s="640"/>
      <c r="L366" s="642"/>
      <c r="M366" s="640"/>
      <c r="N366" s="642"/>
      <c r="O366" s="640"/>
      <c r="P366" s="642"/>
      <c r="Q366" s="640"/>
      <c r="R366" s="642"/>
      <c r="S366" s="640"/>
      <c r="T366" s="642"/>
      <c r="U366" s="640"/>
      <c r="V366" s="642"/>
      <c r="W366" s="640"/>
      <c r="X366" s="642"/>
      <c r="Y366" s="640"/>
      <c r="Z366" s="642"/>
      <c r="AA366" s="640"/>
      <c r="AB366" s="642"/>
      <c r="AC366" s="640"/>
      <c r="AD366" s="642"/>
      <c r="AE366" s="640"/>
      <c r="AF366" s="642"/>
      <c r="AG366" s="640"/>
      <c r="AH366" s="642"/>
      <c r="AI366" s="640"/>
      <c r="AJ366" s="642"/>
      <c r="AK366" s="640"/>
      <c r="AL366" s="642"/>
      <c r="AM366" s="640"/>
      <c r="AN366" s="642"/>
      <c r="AO366" s="640"/>
      <c r="AP366" s="642"/>
      <c r="AQ366" s="640"/>
      <c r="AR366" s="642"/>
      <c r="AS366" s="640"/>
      <c r="AT366" s="642"/>
      <c r="AU366" s="640"/>
      <c r="AV366" s="642"/>
      <c r="AW366" s="640"/>
      <c r="AX366" s="642"/>
      <c r="AY366" s="640"/>
      <c r="AZ366" s="642"/>
      <c r="BA366" s="640"/>
      <c r="BB366" s="642"/>
      <c r="BC366" s="640"/>
      <c r="BD366" s="642"/>
      <c r="BE366" s="640"/>
      <c r="BF366" s="642"/>
      <c r="BG366" s="640"/>
      <c r="BH366" s="642"/>
      <c r="BI366" s="640"/>
      <c r="BJ366" s="642"/>
      <c r="BK366" s="640"/>
      <c r="BL366" s="642"/>
      <c r="BM366" s="640"/>
      <c r="BN366" s="642"/>
      <c r="BO366" s="640"/>
      <c r="BP366" s="642"/>
      <c r="BQ366" s="643">
        <f t="shared" si="276"/>
        <v>0</v>
      </c>
      <c r="BR366" s="644">
        <f t="shared" si="7"/>
        <v>0</v>
      </c>
      <c r="BS366" s="669">
        <f t="shared" si="8"/>
        <v>0</v>
      </c>
      <c r="BT366" s="644">
        <f t="shared" si="9"/>
        <v>0</v>
      </c>
      <c r="BU366" s="645">
        <f t="shared" si="10"/>
        <v>0</v>
      </c>
      <c r="BV366" s="338"/>
      <c r="BW366" s="338"/>
      <c r="BX366" s="338"/>
      <c r="BY366" s="338"/>
      <c r="BZ366" s="338"/>
      <c r="CA366" s="338"/>
    </row>
    <row r="367" ht="15.75" customHeight="1">
      <c r="A367" s="501"/>
      <c r="B367" s="737"/>
      <c r="C367" s="638">
        <f t="shared" ref="C367:D367" si="373">G367+I367+K367+M367+O367+Q367+S367+U367+W367+Y367+AA367+AC367+AE367+AG367+AI367+AK367+AM367+AO367+AQ367+AS367+AU367+AW367+AY367+BA367+BC367+BE367+BG367+BI367+BK367+BM367+BO367</f>
        <v>0</v>
      </c>
      <c r="D367" s="671">
        <f t="shared" si="373"/>
        <v>0</v>
      </c>
      <c r="E367" s="672">
        <f t="shared" si="5"/>
        <v>0</v>
      </c>
      <c r="F367" s="810"/>
      <c r="G367" s="640"/>
      <c r="H367" s="642"/>
      <c r="I367" s="640"/>
      <c r="J367" s="642"/>
      <c r="K367" s="640"/>
      <c r="L367" s="642"/>
      <c r="M367" s="640"/>
      <c r="N367" s="642"/>
      <c r="O367" s="640"/>
      <c r="P367" s="642"/>
      <c r="Q367" s="640"/>
      <c r="R367" s="642"/>
      <c r="S367" s="640"/>
      <c r="T367" s="642"/>
      <c r="U367" s="640"/>
      <c r="V367" s="642"/>
      <c r="W367" s="640"/>
      <c r="X367" s="642"/>
      <c r="Y367" s="640"/>
      <c r="Z367" s="642"/>
      <c r="AA367" s="640"/>
      <c r="AB367" s="642"/>
      <c r="AC367" s="640"/>
      <c r="AD367" s="642"/>
      <c r="AE367" s="640"/>
      <c r="AF367" s="642"/>
      <c r="AG367" s="640"/>
      <c r="AH367" s="642"/>
      <c r="AI367" s="640"/>
      <c r="AJ367" s="642"/>
      <c r="AK367" s="640"/>
      <c r="AL367" s="642"/>
      <c r="AM367" s="640"/>
      <c r="AN367" s="642"/>
      <c r="AO367" s="640"/>
      <c r="AP367" s="642"/>
      <c r="AQ367" s="640"/>
      <c r="AR367" s="642"/>
      <c r="AS367" s="640"/>
      <c r="AT367" s="642"/>
      <c r="AU367" s="640"/>
      <c r="AV367" s="642"/>
      <c r="AW367" s="640"/>
      <c r="AX367" s="642"/>
      <c r="AY367" s="640"/>
      <c r="AZ367" s="642"/>
      <c r="BA367" s="640"/>
      <c r="BB367" s="642"/>
      <c r="BC367" s="640"/>
      <c r="BD367" s="642"/>
      <c r="BE367" s="640"/>
      <c r="BF367" s="642"/>
      <c r="BG367" s="640"/>
      <c r="BH367" s="642"/>
      <c r="BI367" s="640"/>
      <c r="BJ367" s="642"/>
      <c r="BK367" s="640"/>
      <c r="BL367" s="642"/>
      <c r="BM367" s="640"/>
      <c r="BN367" s="642"/>
      <c r="BO367" s="640"/>
      <c r="BP367" s="642"/>
      <c r="BQ367" s="643">
        <f t="shared" si="276"/>
        <v>0</v>
      </c>
      <c r="BR367" s="644">
        <f t="shared" si="7"/>
        <v>0</v>
      </c>
      <c r="BS367" s="669">
        <f t="shared" si="8"/>
        <v>0</v>
      </c>
      <c r="BT367" s="644">
        <f t="shared" si="9"/>
        <v>0</v>
      </c>
      <c r="BU367" s="645">
        <f t="shared" si="10"/>
        <v>0</v>
      </c>
      <c r="BV367" s="338"/>
      <c r="BW367" s="338"/>
      <c r="BX367" s="338"/>
      <c r="BY367" s="338"/>
      <c r="BZ367" s="338"/>
      <c r="CA367" s="338"/>
    </row>
    <row r="368" ht="15.75" customHeight="1">
      <c r="A368" s="501"/>
      <c r="B368" s="737"/>
      <c r="C368" s="638">
        <f t="shared" ref="C368:D368" si="374">G368+I368+K368+M368+O368+Q368+S368+U368+W368+Y368+AA368+AC368+AE368+AG368+AI368+AK368+AM368+AO368+AQ368+AS368+AU368+AW368+AY368+BA368+BC368+BE368+BG368+BI368+BK368+BM368+BO368</f>
        <v>0</v>
      </c>
      <c r="D368" s="671">
        <f t="shared" si="374"/>
        <v>0</v>
      </c>
      <c r="E368" s="672">
        <f t="shared" si="5"/>
        <v>0</v>
      </c>
      <c r="F368" s="810"/>
      <c r="G368" s="640"/>
      <c r="H368" s="642"/>
      <c r="I368" s="640"/>
      <c r="J368" s="642"/>
      <c r="K368" s="640"/>
      <c r="L368" s="642"/>
      <c r="M368" s="640"/>
      <c r="N368" s="642"/>
      <c r="O368" s="640"/>
      <c r="P368" s="642"/>
      <c r="Q368" s="640"/>
      <c r="R368" s="642"/>
      <c r="S368" s="640"/>
      <c r="T368" s="642"/>
      <c r="U368" s="640"/>
      <c r="V368" s="642"/>
      <c r="W368" s="640"/>
      <c r="X368" s="642"/>
      <c r="Y368" s="640"/>
      <c r="Z368" s="642"/>
      <c r="AA368" s="640"/>
      <c r="AB368" s="642"/>
      <c r="AC368" s="640"/>
      <c r="AD368" s="642"/>
      <c r="AE368" s="640"/>
      <c r="AF368" s="642"/>
      <c r="AG368" s="640"/>
      <c r="AH368" s="642"/>
      <c r="AI368" s="640"/>
      <c r="AJ368" s="642"/>
      <c r="AK368" s="640"/>
      <c r="AL368" s="642"/>
      <c r="AM368" s="640"/>
      <c r="AN368" s="642"/>
      <c r="AO368" s="640"/>
      <c r="AP368" s="642"/>
      <c r="AQ368" s="640"/>
      <c r="AR368" s="642"/>
      <c r="AS368" s="640"/>
      <c r="AT368" s="642"/>
      <c r="AU368" s="640"/>
      <c r="AV368" s="642"/>
      <c r="AW368" s="640"/>
      <c r="AX368" s="642"/>
      <c r="AY368" s="640"/>
      <c r="AZ368" s="642"/>
      <c r="BA368" s="640"/>
      <c r="BB368" s="642"/>
      <c r="BC368" s="640"/>
      <c r="BD368" s="642"/>
      <c r="BE368" s="640"/>
      <c r="BF368" s="642"/>
      <c r="BG368" s="640"/>
      <c r="BH368" s="642"/>
      <c r="BI368" s="640"/>
      <c r="BJ368" s="642"/>
      <c r="BK368" s="640"/>
      <c r="BL368" s="642"/>
      <c r="BM368" s="640"/>
      <c r="BN368" s="642"/>
      <c r="BO368" s="640"/>
      <c r="BP368" s="642"/>
      <c r="BQ368" s="643">
        <f t="shared" si="276"/>
        <v>0</v>
      </c>
      <c r="BR368" s="644">
        <f t="shared" si="7"/>
        <v>0</v>
      </c>
      <c r="BS368" s="669">
        <f t="shared" si="8"/>
        <v>0</v>
      </c>
      <c r="BT368" s="644">
        <f t="shared" si="9"/>
        <v>0</v>
      </c>
      <c r="BU368" s="645">
        <f t="shared" si="10"/>
        <v>0</v>
      </c>
      <c r="BV368" s="338"/>
      <c r="BW368" s="338"/>
      <c r="BX368" s="338"/>
      <c r="BY368" s="338"/>
      <c r="BZ368" s="338"/>
      <c r="CA368" s="338"/>
    </row>
    <row r="369" ht="15.75" customHeight="1">
      <c r="A369" s="501"/>
      <c r="B369" s="737"/>
      <c r="C369" s="638">
        <f t="shared" ref="C369:D369" si="375">G369+I369+K369+M369+O369+Q369+S369+U369+W369+Y369+AA369+AC369+AE369+AG369+AI369+AK369+AM369+AO369+AQ369+AS369+AU369+AW369+AY369+BA369+BC369+BE369+BG369+BI369+BK369+BM369+BO369</f>
        <v>0</v>
      </c>
      <c r="D369" s="671">
        <f t="shared" si="375"/>
        <v>0</v>
      </c>
      <c r="E369" s="672">
        <f t="shared" si="5"/>
        <v>0</v>
      </c>
      <c r="F369" s="810"/>
      <c r="G369" s="640"/>
      <c r="H369" s="642"/>
      <c r="I369" s="640"/>
      <c r="J369" s="642"/>
      <c r="K369" s="640"/>
      <c r="L369" s="642"/>
      <c r="M369" s="640"/>
      <c r="N369" s="642"/>
      <c r="O369" s="640"/>
      <c r="P369" s="642"/>
      <c r="Q369" s="640"/>
      <c r="R369" s="642"/>
      <c r="S369" s="640"/>
      <c r="T369" s="642"/>
      <c r="U369" s="640"/>
      <c r="V369" s="642"/>
      <c r="W369" s="640"/>
      <c r="X369" s="642"/>
      <c r="Y369" s="640"/>
      <c r="Z369" s="642"/>
      <c r="AA369" s="640"/>
      <c r="AB369" s="642"/>
      <c r="AC369" s="640"/>
      <c r="AD369" s="642"/>
      <c r="AE369" s="640"/>
      <c r="AF369" s="642"/>
      <c r="AG369" s="640"/>
      <c r="AH369" s="642"/>
      <c r="AI369" s="640"/>
      <c r="AJ369" s="642"/>
      <c r="AK369" s="640"/>
      <c r="AL369" s="642"/>
      <c r="AM369" s="640"/>
      <c r="AN369" s="642"/>
      <c r="AO369" s="640"/>
      <c r="AP369" s="642"/>
      <c r="AQ369" s="640"/>
      <c r="AR369" s="642"/>
      <c r="AS369" s="640"/>
      <c r="AT369" s="642"/>
      <c r="AU369" s="640"/>
      <c r="AV369" s="642"/>
      <c r="AW369" s="640"/>
      <c r="AX369" s="642"/>
      <c r="AY369" s="640"/>
      <c r="AZ369" s="642"/>
      <c r="BA369" s="640"/>
      <c r="BB369" s="642"/>
      <c r="BC369" s="640"/>
      <c r="BD369" s="642"/>
      <c r="BE369" s="640"/>
      <c r="BF369" s="642"/>
      <c r="BG369" s="640"/>
      <c r="BH369" s="642"/>
      <c r="BI369" s="640"/>
      <c r="BJ369" s="642"/>
      <c r="BK369" s="640"/>
      <c r="BL369" s="642"/>
      <c r="BM369" s="640"/>
      <c r="BN369" s="642"/>
      <c r="BO369" s="640"/>
      <c r="BP369" s="642"/>
      <c r="BQ369" s="643">
        <f t="shared" si="276"/>
        <v>0</v>
      </c>
      <c r="BR369" s="644">
        <f t="shared" si="7"/>
        <v>0</v>
      </c>
      <c r="BS369" s="669">
        <f t="shared" si="8"/>
        <v>0</v>
      </c>
      <c r="BT369" s="644">
        <f t="shared" si="9"/>
        <v>0</v>
      </c>
      <c r="BU369" s="645">
        <f t="shared" si="10"/>
        <v>0</v>
      </c>
      <c r="BV369" s="338"/>
      <c r="BW369" s="338"/>
      <c r="BX369" s="338"/>
      <c r="BY369" s="338"/>
      <c r="BZ369" s="338"/>
      <c r="CA369" s="338"/>
    </row>
    <row r="370" ht="15.75" customHeight="1">
      <c r="A370" s="501"/>
      <c r="B370" s="737"/>
      <c r="C370" s="638">
        <f t="shared" ref="C370:D370" si="376">G370+I370+K370+M370+O370+Q370+S370+U370+W370+Y370+AA370+AC370+AE370+AG370+AI370+AK370+AM370+AO370+AQ370+AS370+AU370+AW370+AY370+BA370+BC370+BE370+BG370+BI370+BK370+BM370+BO370</f>
        <v>0</v>
      </c>
      <c r="D370" s="671">
        <f t="shared" si="376"/>
        <v>0</v>
      </c>
      <c r="E370" s="672">
        <f t="shared" si="5"/>
        <v>0</v>
      </c>
      <c r="F370" s="810"/>
      <c r="G370" s="640"/>
      <c r="H370" s="642"/>
      <c r="I370" s="640"/>
      <c r="J370" s="642"/>
      <c r="K370" s="640"/>
      <c r="L370" s="642"/>
      <c r="M370" s="640"/>
      <c r="N370" s="642"/>
      <c r="O370" s="640"/>
      <c r="P370" s="642"/>
      <c r="Q370" s="640"/>
      <c r="R370" s="642"/>
      <c r="S370" s="640"/>
      <c r="T370" s="642"/>
      <c r="U370" s="640"/>
      <c r="V370" s="642"/>
      <c r="W370" s="640"/>
      <c r="X370" s="642"/>
      <c r="Y370" s="640"/>
      <c r="Z370" s="642"/>
      <c r="AA370" s="640"/>
      <c r="AB370" s="642"/>
      <c r="AC370" s="640"/>
      <c r="AD370" s="642"/>
      <c r="AE370" s="640"/>
      <c r="AF370" s="642"/>
      <c r="AG370" s="640"/>
      <c r="AH370" s="642"/>
      <c r="AI370" s="640"/>
      <c r="AJ370" s="642"/>
      <c r="AK370" s="640"/>
      <c r="AL370" s="642"/>
      <c r="AM370" s="640"/>
      <c r="AN370" s="642"/>
      <c r="AO370" s="640"/>
      <c r="AP370" s="642"/>
      <c r="AQ370" s="640"/>
      <c r="AR370" s="642"/>
      <c r="AS370" s="640"/>
      <c r="AT370" s="642"/>
      <c r="AU370" s="640"/>
      <c r="AV370" s="642"/>
      <c r="AW370" s="640"/>
      <c r="AX370" s="642"/>
      <c r="AY370" s="640"/>
      <c r="AZ370" s="642"/>
      <c r="BA370" s="640"/>
      <c r="BB370" s="642"/>
      <c r="BC370" s="640"/>
      <c r="BD370" s="642"/>
      <c r="BE370" s="640"/>
      <c r="BF370" s="642"/>
      <c r="BG370" s="640"/>
      <c r="BH370" s="642"/>
      <c r="BI370" s="640"/>
      <c r="BJ370" s="642"/>
      <c r="BK370" s="640"/>
      <c r="BL370" s="642"/>
      <c r="BM370" s="640"/>
      <c r="BN370" s="642"/>
      <c r="BO370" s="640"/>
      <c r="BP370" s="642"/>
      <c r="BQ370" s="643">
        <f t="shared" si="276"/>
        <v>0</v>
      </c>
      <c r="BR370" s="644">
        <f t="shared" si="7"/>
        <v>0</v>
      </c>
      <c r="BS370" s="669">
        <f t="shared" si="8"/>
        <v>0</v>
      </c>
      <c r="BT370" s="644">
        <f t="shared" si="9"/>
        <v>0</v>
      </c>
      <c r="BU370" s="645">
        <f t="shared" si="10"/>
        <v>0</v>
      </c>
      <c r="BV370" s="338"/>
      <c r="BW370" s="338"/>
      <c r="BX370" s="338"/>
      <c r="BY370" s="338"/>
      <c r="BZ370" s="338"/>
      <c r="CA370" s="338"/>
    </row>
    <row r="371" ht="15.75" customHeight="1">
      <c r="A371" s="501"/>
      <c r="B371" s="737"/>
      <c r="C371" s="638">
        <f t="shared" ref="C371:D371" si="377">G371+I371+K371+M371+O371+Q371+S371+U371+W371+Y371+AA371+AC371+AE371+AG371+AI371+AK371+AM371+AO371+AQ371+AS371+AU371+AW371+AY371+BA371+BC371+BE371+BG371+BI371+BK371+BM371+BO371</f>
        <v>0</v>
      </c>
      <c r="D371" s="671">
        <f t="shared" si="377"/>
        <v>0</v>
      </c>
      <c r="E371" s="672">
        <f t="shared" si="5"/>
        <v>0</v>
      </c>
      <c r="F371" s="810"/>
      <c r="G371" s="640"/>
      <c r="H371" s="642"/>
      <c r="I371" s="640"/>
      <c r="J371" s="642"/>
      <c r="K371" s="640"/>
      <c r="L371" s="642"/>
      <c r="M371" s="640"/>
      <c r="N371" s="642"/>
      <c r="O371" s="640"/>
      <c r="P371" s="642"/>
      <c r="Q371" s="640"/>
      <c r="R371" s="642"/>
      <c r="S371" s="640"/>
      <c r="T371" s="642"/>
      <c r="U371" s="640"/>
      <c r="V371" s="642"/>
      <c r="W371" s="640"/>
      <c r="X371" s="642"/>
      <c r="Y371" s="640"/>
      <c r="Z371" s="642"/>
      <c r="AA371" s="640"/>
      <c r="AB371" s="642"/>
      <c r="AC371" s="640"/>
      <c r="AD371" s="642"/>
      <c r="AE371" s="640"/>
      <c r="AF371" s="642"/>
      <c r="AG371" s="640"/>
      <c r="AH371" s="642"/>
      <c r="AI371" s="640"/>
      <c r="AJ371" s="642"/>
      <c r="AK371" s="640"/>
      <c r="AL371" s="642"/>
      <c r="AM371" s="640"/>
      <c r="AN371" s="642"/>
      <c r="AO371" s="640"/>
      <c r="AP371" s="642"/>
      <c r="AQ371" s="640"/>
      <c r="AR371" s="642"/>
      <c r="AS371" s="640"/>
      <c r="AT371" s="642"/>
      <c r="AU371" s="640"/>
      <c r="AV371" s="642"/>
      <c r="AW371" s="640"/>
      <c r="AX371" s="642"/>
      <c r="AY371" s="640"/>
      <c r="AZ371" s="642"/>
      <c r="BA371" s="640"/>
      <c r="BB371" s="642"/>
      <c r="BC371" s="640"/>
      <c r="BD371" s="642"/>
      <c r="BE371" s="640"/>
      <c r="BF371" s="642"/>
      <c r="BG371" s="640"/>
      <c r="BH371" s="642"/>
      <c r="BI371" s="640"/>
      <c r="BJ371" s="642"/>
      <c r="BK371" s="640"/>
      <c r="BL371" s="642"/>
      <c r="BM371" s="640"/>
      <c r="BN371" s="642"/>
      <c r="BO371" s="640"/>
      <c r="BP371" s="642"/>
      <c r="BQ371" s="643">
        <f t="shared" si="276"/>
        <v>0</v>
      </c>
      <c r="BR371" s="644">
        <f t="shared" si="7"/>
        <v>0</v>
      </c>
      <c r="BS371" s="669">
        <f t="shared" si="8"/>
        <v>0</v>
      </c>
      <c r="BT371" s="644">
        <f t="shared" si="9"/>
        <v>0</v>
      </c>
      <c r="BU371" s="645">
        <f t="shared" si="10"/>
        <v>0</v>
      </c>
      <c r="BV371" s="338"/>
      <c r="BW371" s="338"/>
      <c r="BX371" s="338"/>
      <c r="BY371" s="338"/>
      <c r="BZ371" s="338"/>
      <c r="CA371" s="338"/>
    </row>
    <row r="372" ht="15.75" customHeight="1">
      <c r="A372" s="501"/>
      <c r="B372" s="737"/>
      <c r="C372" s="638">
        <f t="shared" ref="C372:D372" si="378">G372+I372+K372+M372+O372+Q372+S372+U372+W372+Y372+AA372+AC372+AE372+AG372+AI372+AK372+AM372+AO372+AQ372+AS372+AU372+AW372+AY372+BA372+BC372+BE372+BG372+BI372+BK372+BM372+BO372</f>
        <v>0</v>
      </c>
      <c r="D372" s="671">
        <f t="shared" si="378"/>
        <v>0</v>
      </c>
      <c r="E372" s="672">
        <f t="shared" si="5"/>
        <v>0</v>
      </c>
      <c r="F372" s="810"/>
      <c r="G372" s="640"/>
      <c r="H372" s="642"/>
      <c r="I372" s="640"/>
      <c r="J372" s="642"/>
      <c r="K372" s="640"/>
      <c r="L372" s="642"/>
      <c r="M372" s="640"/>
      <c r="N372" s="642"/>
      <c r="O372" s="640"/>
      <c r="P372" s="642"/>
      <c r="Q372" s="640"/>
      <c r="R372" s="642"/>
      <c r="S372" s="640"/>
      <c r="T372" s="642"/>
      <c r="U372" s="640"/>
      <c r="V372" s="642"/>
      <c r="W372" s="640"/>
      <c r="X372" s="642"/>
      <c r="Y372" s="640"/>
      <c r="Z372" s="642"/>
      <c r="AA372" s="640"/>
      <c r="AB372" s="642"/>
      <c r="AC372" s="640"/>
      <c r="AD372" s="642"/>
      <c r="AE372" s="640"/>
      <c r="AF372" s="642"/>
      <c r="AG372" s="640"/>
      <c r="AH372" s="642"/>
      <c r="AI372" s="640"/>
      <c r="AJ372" s="642"/>
      <c r="AK372" s="640"/>
      <c r="AL372" s="642"/>
      <c r="AM372" s="640"/>
      <c r="AN372" s="642"/>
      <c r="AO372" s="640"/>
      <c r="AP372" s="642"/>
      <c r="AQ372" s="640"/>
      <c r="AR372" s="642"/>
      <c r="AS372" s="640"/>
      <c r="AT372" s="642"/>
      <c r="AU372" s="640"/>
      <c r="AV372" s="642"/>
      <c r="AW372" s="640"/>
      <c r="AX372" s="642"/>
      <c r="AY372" s="640"/>
      <c r="AZ372" s="642"/>
      <c r="BA372" s="640"/>
      <c r="BB372" s="642"/>
      <c r="BC372" s="640"/>
      <c r="BD372" s="642"/>
      <c r="BE372" s="640"/>
      <c r="BF372" s="642"/>
      <c r="BG372" s="640"/>
      <c r="BH372" s="642"/>
      <c r="BI372" s="640"/>
      <c r="BJ372" s="642"/>
      <c r="BK372" s="640"/>
      <c r="BL372" s="642"/>
      <c r="BM372" s="640"/>
      <c r="BN372" s="642"/>
      <c r="BO372" s="640"/>
      <c r="BP372" s="642"/>
      <c r="BQ372" s="643">
        <f t="shared" si="276"/>
        <v>0</v>
      </c>
      <c r="BR372" s="644">
        <f t="shared" si="7"/>
        <v>0</v>
      </c>
      <c r="BS372" s="669">
        <f t="shared" si="8"/>
        <v>0</v>
      </c>
      <c r="BT372" s="644">
        <f t="shared" si="9"/>
        <v>0</v>
      </c>
      <c r="BU372" s="645">
        <f t="shared" si="10"/>
        <v>0</v>
      </c>
      <c r="BV372" s="338"/>
      <c r="BW372" s="338"/>
      <c r="BX372" s="338"/>
      <c r="BY372" s="338"/>
      <c r="BZ372" s="338"/>
      <c r="CA372" s="338"/>
    </row>
    <row r="373" ht="15.75" customHeight="1">
      <c r="A373" s="501"/>
      <c r="B373" s="737"/>
      <c r="C373" s="638">
        <f t="shared" ref="C373:D373" si="379">G373+I373+K373+M373+O373+Q373+S373+U373+W373+Y373+AA373+AC373+AE373+AG373+AI373+AK373+AM373+AO373+AQ373+AS373+AU373+AW373+AY373+BA373+BC373+BE373+BG373+BI373+BK373+BM373+BO373</f>
        <v>0</v>
      </c>
      <c r="D373" s="671">
        <f t="shared" si="379"/>
        <v>0</v>
      </c>
      <c r="E373" s="672">
        <f t="shared" si="5"/>
        <v>0</v>
      </c>
      <c r="F373" s="810"/>
      <c r="G373" s="640"/>
      <c r="H373" s="642"/>
      <c r="I373" s="640"/>
      <c r="J373" s="642"/>
      <c r="K373" s="640"/>
      <c r="L373" s="642"/>
      <c r="M373" s="640"/>
      <c r="N373" s="642"/>
      <c r="O373" s="640"/>
      <c r="P373" s="642"/>
      <c r="Q373" s="640"/>
      <c r="R373" s="642"/>
      <c r="S373" s="640"/>
      <c r="T373" s="642"/>
      <c r="U373" s="640"/>
      <c r="V373" s="642"/>
      <c r="W373" s="640"/>
      <c r="X373" s="642"/>
      <c r="Y373" s="640"/>
      <c r="Z373" s="642"/>
      <c r="AA373" s="640"/>
      <c r="AB373" s="642"/>
      <c r="AC373" s="640"/>
      <c r="AD373" s="642"/>
      <c r="AE373" s="640"/>
      <c r="AF373" s="642"/>
      <c r="AG373" s="640"/>
      <c r="AH373" s="642"/>
      <c r="AI373" s="640"/>
      <c r="AJ373" s="642"/>
      <c r="AK373" s="640"/>
      <c r="AL373" s="642"/>
      <c r="AM373" s="640"/>
      <c r="AN373" s="642"/>
      <c r="AO373" s="640"/>
      <c r="AP373" s="642"/>
      <c r="AQ373" s="640"/>
      <c r="AR373" s="642"/>
      <c r="AS373" s="640"/>
      <c r="AT373" s="642"/>
      <c r="AU373" s="640"/>
      <c r="AV373" s="642"/>
      <c r="AW373" s="640"/>
      <c r="AX373" s="642"/>
      <c r="AY373" s="640"/>
      <c r="AZ373" s="642"/>
      <c r="BA373" s="640"/>
      <c r="BB373" s="642"/>
      <c r="BC373" s="640"/>
      <c r="BD373" s="642"/>
      <c r="BE373" s="640"/>
      <c r="BF373" s="642"/>
      <c r="BG373" s="640"/>
      <c r="BH373" s="642"/>
      <c r="BI373" s="640"/>
      <c r="BJ373" s="642"/>
      <c r="BK373" s="640"/>
      <c r="BL373" s="642"/>
      <c r="BM373" s="640"/>
      <c r="BN373" s="642"/>
      <c r="BO373" s="640"/>
      <c r="BP373" s="642"/>
      <c r="BQ373" s="643">
        <f t="shared" si="276"/>
        <v>0</v>
      </c>
      <c r="BR373" s="644">
        <f t="shared" si="7"/>
        <v>0</v>
      </c>
      <c r="BS373" s="669">
        <f t="shared" si="8"/>
        <v>0</v>
      </c>
      <c r="BT373" s="644">
        <f t="shared" si="9"/>
        <v>0</v>
      </c>
      <c r="BU373" s="645">
        <f t="shared" si="10"/>
        <v>0</v>
      </c>
      <c r="BV373" s="338"/>
      <c r="BW373" s="338"/>
      <c r="BX373" s="338"/>
      <c r="BY373" s="338"/>
      <c r="BZ373" s="338"/>
      <c r="CA373" s="338"/>
    </row>
    <row r="374" ht="15.75" customHeight="1">
      <c r="A374" s="501"/>
      <c r="B374" s="737"/>
      <c r="C374" s="638">
        <f t="shared" ref="C374:D374" si="380">G374+I374+K374+M374+O374+Q374+S374+U374+W374+Y374+AA374+AC374+AE374+AG374+AI374+AK374+AM374+AO374+AQ374+AS374+AU374+AW374+AY374+BA374+BC374+BE374+BG374+BI374+BK374+BM374+BO374</f>
        <v>0</v>
      </c>
      <c r="D374" s="671">
        <f t="shared" si="380"/>
        <v>0</v>
      </c>
      <c r="E374" s="672">
        <f t="shared" si="5"/>
        <v>0</v>
      </c>
      <c r="F374" s="810"/>
      <c r="G374" s="640"/>
      <c r="H374" s="642"/>
      <c r="I374" s="640"/>
      <c r="J374" s="642"/>
      <c r="K374" s="640"/>
      <c r="L374" s="642"/>
      <c r="M374" s="640"/>
      <c r="N374" s="642"/>
      <c r="O374" s="640"/>
      <c r="P374" s="642"/>
      <c r="Q374" s="640"/>
      <c r="R374" s="642"/>
      <c r="S374" s="640"/>
      <c r="T374" s="642"/>
      <c r="U374" s="640"/>
      <c r="V374" s="642"/>
      <c r="W374" s="640"/>
      <c r="X374" s="642"/>
      <c r="Y374" s="640"/>
      <c r="Z374" s="642"/>
      <c r="AA374" s="640"/>
      <c r="AB374" s="642"/>
      <c r="AC374" s="640"/>
      <c r="AD374" s="642"/>
      <c r="AE374" s="640"/>
      <c r="AF374" s="642"/>
      <c r="AG374" s="640"/>
      <c r="AH374" s="642"/>
      <c r="AI374" s="640"/>
      <c r="AJ374" s="642"/>
      <c r="AK374" s="640"/>
      <c r="AL374" s="642"/>
      <c r="AM374" s="640"/>
      <c r="AN374" s="642"/>
      <c r="AO374" s="640"/>
      <c r="AP374" s="642"/>
      <c r="AQ374" s="640"/>
      <c r="AR374" s="642"/>
      <c r="AS374" s="640"/>
      <c r="AT374" s="642"/>
      <c r="AU374" s="640"/>
      <c r="AV374" s="642"/>
      <c r="AW374" s="640"/>
      <c r="AX374" s="642"/>
      <c r="AY374" s="640"/>
      <c r="AZ374" s="642"/>
      <c r="BA374" s="640"/>
      <c r="BB374" s="642"/>
      <c r="BC374" s="640"/>
      <c r="BD374" s="642"/>
      <c r="BE374" s="640"/>
      <c r="BF374" s="642"/>
      <c r="BG374" s="640"/>
      <c r="BH374" s="642"/>
      <c r="BI374" s="640"/>
      <c r="BJ374" s="642"/>
      <c r="BK374" s="640"/>
      <c r="BL374" s="642"/>
      <c r="BM374" s="640"/>
      <c r="BN374" s="642"/>
      <c r="BO374" s="640"/>
      <c r="BP374" s="642"/>
      <c r="BQ374" s="643">
        <f t="shared" si="276"/>
        <v>0</v>
      </c>
      <c r="BR374" s="644">
        <f t="shared" si="7"/>
        <v>0</v>
      </c>
      <c r="BS374" s="669">
        <f t="shared" si="8"/>
        <v>0</v>
      </c>
      <c r="BT374" s="644">
        <f t="shared" si="9"/>
        <v>0</v>
      </c>
      <c r="BU374" s="645">
        <f t="shared" si="10"/>
        <v>0</v>
      </c>
      <c r="BV374" s="338"/>
      <c r="BW374" s="338"/>
      <c r="BX374" s="338"/>
      <c r="BY374" s="338"/>
      <c r="BZ374" s="338"/>
      <c r="CA374" s="338"/>
    </row>
    <row r="375" ht="15.75" customHeight="1">
      <c r="A375" s="501"/>
      <c r="B375" s="737"/>
      <c r="C375" s="638">
        <f t="shared" ref="C375:D375" si="381">G375+I375+K375+M375+O375+Q375+S375+U375+W375+Y375+AA375+AC375+AE375+AG375+AI375+AK375+AM375+AO375+AQ375+AS375+AU375+AW375+AY375+BA375+BC375+BE375+BG375+BI375+BK375+BM375+BO375</f>
        <v>0</v>
      </c>
      <c r="D375" s="671">
        <f t="shared" si="381"/>
        <v>0</v>
      </c>
      <c r="E375" s="672">
        <f t="shared" si="5"/>
        <v>0</v>
      </c>
      <c r="F375" s="810"/>
      <c r="G375" s="640"/>
      <c r="H375" s="642"/>
      <c r="I375" s="640"/>
      <c r="J375" s="642"/>
      <c r="K375" s="640"/>
      <c r="L375" s="642"/>
      <c r="M375" s="640"/>
      <c r="N375" s="642"/>
      <c r="O375" s="640"/>
      <c r="P375" s="642"/>
      <c r="Q375" s="640"/>
      <c r="R375" s="642"/>
      <c r="S375" s="640"/>
      <c r="T375" s="642"/>
      <c r="U375" s="640"/>
      <c r="V375" s="642"/>
      <c r="W375" s="640"/>
      <c r="X375" s="642"/>
      <c r="Y375" s="640"/>
      <c r="Z375" s="642"/>
      <c r="AA375" s="640"/>
      <c r="AB375" s="642"/>
      <c r="AC375" s="640"/>
      <c r="AD375" s="642"/>
      <c r="AE375" s="640"/>
      <c r="AF375" s="642"/>
      <c r="AG375" s="640"/>
      <c r="AH375" s="642"/>
      <c r="AI375" s="640"/>
      <c r="AJ375" s="642"/>
      <c r="AK375" s="640"/>
      <c r="AL375" s="642"/>
      <c r="AM375" s="640"/>
      <c r="AN375" s="642"/>
      <c r="AO375" s="640"/>
      <c r="AP375" s="642"/>
      <c r="AQ375" s="640"/>
      <c r="AR375" s="642"/>
      <c r="AS375" s="640"/>
      <c r="AT375" s="642"/>
      <c r="AU375" s="640"/>
      <c r="AV375" s="642"/>
      <c r="AW375" s="640"/>
      <c r="AX375" s="642"/>
      <c r="AY375" s="640"/>
      <c r="AZ375" s="642"/>
      <c r="BA375" s="640"/>
      <c r="BB375" s="642"/>
      <c r="BC375" s="640"/>
      <c r="BD375" s="642"/>
      <c r="BE375" s="640"/>
      <c r="BF375" s="642"/>
      <c r="BG375" s="640"/>
      <c r="BH375" s="642"/>
      <c r="BI375" s="640"/>
      <c r="BJ375" s="642"/>
      <c r="BK375" s="640"/>
      <c r="BL375" s="642"/>
      <c r="BM375" s="640"/>
      <c r="BN375" s="642"/>
      <c r="BO375" s="640"/>
      <c r="BP375" s="642"/>
      <c r="BQ375" s="643">
        <f t="shared" si="276"/>
        <v>0</v>
      </c>
      <c r="BR375" s="644">
        <f t="shared" si="7"/>
        <v>0</v>
      </c>
      <c r="BS375" s="669">
        <f t="shared" si="8"/>
        <v>0</v>
      </c>
      <c r="BT375" s="644">
        <f t="shared" si="9"/>
        <v>0</v>
      </c>
      <c r="BU375" s="645">
        <f t="shared" si="10"/>
        <v>0</v>
      </c>
      <c r="BV375" s="338"/>
      <c r="BW375" s="338"/>
      <c r="BX375" s="338"/>
      <c r="BY375" s="338"/>
      <c r="BZ375" s="338"/>
      <c r="CA375" s="338"/>
    </row>
    <row r="376" ht="15.75" customHeight="1">
      <c r="A376" s="501"/>
      <c r="B376" s="737"/>
      <c r="C376" s="638">
        <f t="shared" ref="C376:D376" si="382">G376+I376+K376+M376+O376+Q376+S376+U376+W376+Y376+AA376+AC376+AE376+AG376+AI376+AK376+AM376+AO376+AQ376+AS376+AU376+AW376+AY376+BA376+BC376+BE376+BG376+BI376+BK376+BM376+BO376</f>
        <v>0</v>
      </c>
      <c r="D376" s="671">
        <f t="shared" si="382"/>
        <v>0</v>
      </c>
      <c r="E376" s="672">
        <f t="shared" si="5"/>
        <v>0</v>
      </c>
      <c r="F376" s="810"/>
      <c r="G376" s="640"/>
      <c r="H376" s="642"/>
      <c r="I376" s="640"/>
      <c r="J376" s="642"/>
      <c r="K376" s="640"/>
      <c r="L376" s="642"/>
      <c r="M376" s="640"/>
      <c r="N376" s="642"/>
      <c r="O376" s="640"/>
      <c r="P376" s="642"/>
      <c r="Q376" s="640"/>
      <c r="R376" s="642"/>
      <c r="S376" s="640"/>
      <c r="T376" s="642"/>
      <c r="U376" s="640"/>
      <c r="V376" s="642"/>
      <c r="W376" s="640"/>
      <c r="X376" s="642"/>
      <c r="Y376" s="640"/>
      <c r="Z376" s="642"/>
      <c r="AA376" s="640"/>
      <c r="AB376" s="642"/>
      <c r="AC376" s="640"/>
      <c r="AD376" s="642"/>
      <c r="AE376" s="640"/>
      <c r="AF376" s="642"/>
      <c r="AG376" s="640"/>
      <c r="AH376" s="642"/>
      <c r="AI376" s="640"/>
      <c r="AJ376" s="642"/>
      <c r="AK376" s="640"/>
      <c r="AL376" s="642"/>
      <c r="AM376" s="640"/>
      <c r="AN376" s="642"/>
      <c r="AO376" s="640"/>
      <c r="AP376" s="642"/>
      <c r="AQ376" s="640"/>
      <c r="AR376" s="642"/>
      <c r="AS376" s="640"/>
      <c r="AT376" s="642"/>
      <c r="AU376" s="640"/>
      <c r="AV376" s="642"/>
      <c r="AW376" s="640"/>
      <c r="AX376" s="642"/>
      <c r="AY376" s="640"/>
      <c r="AZ376" s="642"/>
      <c r="BA376" s="640"/>
      <c r="BB376" s="642"/>
      <c r="BC376" s="640"/>
      <c r="BD376" s="642"/>
      <c r="BE376" s="640"/>
      <c r="BF376" s="642"/>
      <c r="BG376" s="640"/>
      <c r="BH376" s="642"/>
      <c r="BI376" s="640"/>
      <c r="BJ376" s="642"/>
      <c r="BK376" s="640"/>
      <c r="BL376" s="642"/>
      <c r="BM376" s="640"/>
      <c r="BN376" s="642"/>
      <c r="BO376" s="640"/>
      <c r="BP376" s="642"/>
      <c r="BQ376" s="643">
        <f t="shared" si="276"/>
        <v>0</v>
      </c>
      <c r="BR376" s="644">
        <f t="shared" si="7"/>
        <v>0</v>
      </c>
      <c r="BS376" s="669">
        <f t="shared" si="8"/>
        <v>0</v>
      </c>
      <c r="BT376" s="644">
        <f t="shared" si="9"/>
        <v>0</v>
      </c>
      <c r="BU376" s="645">
        <f t="shared" si="10"/>
        <v>0</v>
      </c>
      <c r="BV376" s="338"/>
      <c r="BW376" s="338"/>
      <c r="BX376" s="338"/>
      <c r="BY376" s="338"/>
      <c r="BZ376" s="338"/>
      <c r="CA376" s="338"/>
    </row>
    <row r="377" ht="15.75" customHeight="1">
      <c r="A377" s="501"/>
      <c r="B377" s="737"/>
      <c r="C377" s="638">
        <f t="shared" ref="C377:D377" si="383">G377+I377+K377+M377+O377+Q377+S377+U377+W377+Y377+AA377+AC377+AE377+AG377+AI377+AK377+AM377+AO377+AQ377+AS377+AU377+AW377+AY377+BA377+BC377+BE377+BG377+BI377+BK377+BM377+BO377</f>
        <v>0</v>
      </c>
      <c r="D377" s="671">
        <f t="shared" si="383"/>
        <v>0</v>
      </c>
      <c r="E377" s="672">
        <f t="shared" si="5"/>
        <v>0</v>
      </c>
      <c r="F377" s="810"/>
      <c r="G377" s="640"/>
      <c r="H377" s="642"/>
      <c r="I377" s="640"/>
      <c r="J377" s="642"/>
      <c r="K377" s="640"/>
      <c r="L377" s="642"/>
      <c r="M377" s="640"/>
      <c r="N377" s="642"/>
      <c r="O377" s="640"/>
      <c r="P377" s="642"/>
      <c r="Q377" s="640"/>
      <c r="R377" s="642"/>
      <c r="S377" s="640"/>
      <c r="T377" s="642"/>
      <c r="U377" s="640"/>
      <c r="V377" s="642"/>
      <c r="W377" s="640"/>
      <c r="X377" s="642"/>
      <c r="Y377" s="640"/>
      <c r="Z377" s="642"/>
      <c r="AA377" s="640"/>
      <c r="AB377" s="642"/>
      <c r="AC377" s="640"/>
      <c r="AD377" s="642"/>
      <c r="AE377" s="640"/>
      <c r="AF377" s="642"/>
      <c r="AG377" s="640"/>
      <c r="AH377" s="642"/>
      <c r="AI377" s="640"/>
      <c r="AJ377" s="642"/>
      <c r="AK377" s="640"/>
      <c r="AL377" s="642"/>
      <c r="AM377" s="640"/>
      <c r="AN377" s="642"/>
      <c r="AO377" s="640"/>
      <c r="AP377" s="642"/>
      <c r="AQ377" s="640"/>
      <c r="AR377" s="642"/>
      <c r="AS377" s="640"/>
      <c r="AT377" s="642"/>
      <c r="AU377" s="640"/>
      <c r="AV377" s="642"/>
      <c r="AW377" s="640"/>
      <c r="AX377" s="642"/>
      <c r="AY377" s="640"/>
      <c r="AZ377" s="642"/>
      <c r="BA377" s="640"/>
      <c r="BB377" s="642"/>
      <c r="BC377" s="640"/>
      <c r="BD377" s="642"/>
      <c r="BE377" s="640"/>
      <c r="BF377" s="642"/>
      <c r="BG377" s="640"/>
      <c r="BH377" s="642"/>
      <c r="BI377" s="640"/>
      <c r="BJ377" s="642"/>
      <c r="BK377" s="640"/>
      <c r="BL377" s="642"/>
      <c r="BM377" s="640"/>
      <c r="BN377" s="642"/>
      <c r="BO377" s="640"/>
      <c r="BP377" s="642"/>
      <c r="BQ377" s="643">
        <f t="shared" si="276"/>
        <v>0</v>
      </c>
      <c r="BR377" s="644">
        <f t="shared" si="7"/>
        <v>0</v>
      </c>
      <c r="BS377" s="669">
        <f t="shared" si="8"/>
        <v>0</v>
      </c>
      <c r="BT377" s="644">
        <f t="shared" si="9"/>
        <v>0</v>
      </c>
      <c r="BU377" s="645">
        <f t="shared" si="10"/>
        <v>0</v>
      </c>
      <c r="BV377" s="338"/>
      <c r="BW377" s="338"/>
      <c r="BX377" s="338"/>
      <c r="BY377" s="338"/>
      <c r="BZ377" s="338"/>
      <c r="CA377" s="338"/>
    </row>
    <row r="378" ht="15.75" customHeight="1">
      <c r="A378" s="501"/>
      <c r="B378" s="737"/>
      <c r="C378" s="638">
        <f t="shared" ref="C378:D378" si="384">G378+I378+K378+M378+O378+Q378+S378+U378+W378+Y378+AA378+AC378+AE378+AG378+AI378+AK378+AM378+AO378+AQ378+AS378+AU378+AW378+AY378+BA378+BC378+BE378+BG378+BI378+BK378+BM378+BO378</f>
        <v>0</v>
      </c>
      <c r="D378" s="671">
        <f t="shared" si="384"/>
        <v>0</v>
      </c>
      <c r="E378" s="672">
        <f t="shared" si="5"/>
        <v>0</v>
      </c>
      <c r="F378" s="810"/>
      <c r="G378" s="640"/>
      <c r="H378" s="642"/>
      <c r="I378" s="640"/>
      <c r="J378" s="642"/>
      <c r="K378" s="640"/>
      <c r="L378" s="642"/>
      <c r="M378" s="640"/>
      <c r="N378" s="642"/>
      <c r="O378" s="640"/>
      <c r="P378" s="642"/>
      <c r="Q378" s="640"/>
      <c r="R378" s="642"/>
      <c r="S378" s="640"/>
      <c r="T378" s="642"/>
      <c r="U378" s="640"/>
      <c r="V378" s="642"/>
      <c r="W378" s="640"/>
      <c r="X378" s="642"/>
      <c r="Y378" s="640"/>
      <c r="Z378" s="642"/>
      <c r="AA378" s="640"/>
      <c r="AB378" s="642"/>
      <c r="AC378" s="640"/>
      <c r="AD378" s="642"/>
      <c r="AE378" s="640"/>
      <c r="AF378" s="642"/>
      <c r="AG378" s="640"/>
      <c r="AH378" s="642"/>
      <c r="AI378" s="640"/>
      <c r="AJ378" s="642"/>
      <c r="AK378" s="640"/>
      <c r="AL378" s="642"/>
      <c r="AM378" s="640"/>
      <c r="AN378" s="642"/>
      <c r="AO378" s="640"/>
      <c r="AP378" s="642"/>
      <c r="AQ378" s="640"/>
      <c r="AR378" s="642"/>
      <c r="AS378" s="640"/>
      <c r="AT378" s="642"/>
      <c r="AU378" s="640"/>
      <c r="AV378" s="642"/>
      <c r="AW378" s="640"/>
      <c r="AX378" s="642"/>
      <c r="AY378" s="640"/>
      <c r="AZ378" s="642"/>
      <c r="BA378" s="640"/>
      <c r="BB378" s="642"/>
      <c r="BC378" s="640"/>
      <c r="BD378" s="642"/>
      <c r="BE378" s="640"/>
      <c r="BF378" s="642"/>
      <c r="BG378" s="640"/>
      <c r="BH378" s="642"/>
      <c r="BI378" s="640"/>
      <c r="BJ378" s="642"/>
      <c r="BK378" s="640"/>
      <c r="BL378" s="642"/>
      <c r="BM378" s="640"/>
      <c r="BN378" s="642"/>
      <c r="BO378" s="640"/>
      <c r="BP378" s="642"/>
      <c r="BQ378" s="643">
        <f t="shared" si="276"/>
        <v>0</v>
      </c>
      <c r="BR378" s="644">
        <f t="shared" si="7"/>
        <v>0</v>
      </c>
      <c r="BS378" s="669">
        <f t="shared" si="8"/>
        <v>0</v>
      </c>
      <c r="BT378" s="644">
        <f t="shared" si="9"/>
        <v>0</v>
      </c>
      <c r="BU378" s="645">
        <f t="shared" si="10"/>
        <v>0</v>
      </c>
      <c r="BV378" s="338"/>
      <c r="BW378" s="338"/>
      <c r="BX378" s="338"/>
      <c r="BY378" s="338"/>
      <c r="BZ378" s="338"/>
      <c r="CA378" s="338"/>
    </row>
    <row r="379" ht="15.75" customHeight="1">
      <c r="A379" s="501"/>
      <c r="B379" s="737"/>
      <c r="C379" s="638">
        <f t="shared" ref="C379:D379" si="385">G379+I379+K379+M379+O379+Q379+S379+U379+W379+Y379+AA379+AC379+AE379+AG379+AI379+AK379+AM379+AO379+AQ379+AS379+AU379+AW379+AY379+BA379+BC379+BE379+BG379+BI379+BK379+BM379+BO379</f>
        <v>0</v>
      </c>
      <c r="D379" s="671">
        <f t="shared" si="385"/>
        <v>0</v>
      </c>
      <c r="E379" s="672">
        <f t="shared" si="5"/>
        <v>0</v>
      </c>
      <c r="F379" s="810"/>
      <c r="G379" s="640"/>
      <c r="H379" s="642"/>
      <c r="I379" s="640"/>
      <c r="J379" s="642"/>
      <c r="K379" s="640"/>
      <c r="L379" s="642"/>
      <c r="M379" s="640"/>
      <c r="N379" s="642"/>
      <c r="O379" s="640"/>
      <c r="P379" s="642"/>
      <c r="Q379" s="640"/>
      <c r="R379" s="642"/>
      <c r="S379" s="640"/>
      <c r="T379" s="642"/>
      <c r="U379" s="640"/>
      <c r="V379" s="642"/>
      <c r="W379" s="640"/>
      <c r="X379" s="642"/>
      <c r="Y379" s="640"/>
      <c r="Z379" s="642"/>
      <c r="AA379" s="640"/>
      <c r="AB379" s="642"/>
      <c r="AC379" s="640"/>
      <c r="AD379" s="642"/>
      <c r="AE379" s="640"/>
      <c r="AF379" s="642"/>
      <c r="AG379" s="640"/>
      <c r="AH379" s="642"/>
      <c r="AI379" s="640"/>
      <c r="AJ379" s="642"/>
      <c r="AK379" s="640"/>
      <c r="AL379" s="642"/>
      <c r="AM379" s="640"/>
      <c r="AN379" s="642"/>
      <c r="AO379" s="640"/>
      <c r="AP379" s="642"/>
      <c r="AQ379" s="640"/>
      <c r="AR379" s="642"/>
      <c r="AS379" s="640"/>
      <c r="AT379" s="642"/>
      <c r="AU379" s="640"/>
      <c r="AV379" s="642"/>
      <c r="AW379" s="640"/>
      <c r="AX379" s="642"/>
      <c r="AY379" s="640"/>
      <c r="AZ379" s="642"/>
      <c r="BA379" s="640"/>
      <c r="BB379" s="642"/>
      <c r="BC379" s="640"/>
      <c r="BD379" s="642"/>
      <c r="BE379" s="640"/>
      <c r="BF379" s="642"/>
      <c r="BG379" s="640"/>
      <c r="BH379" s="642"/>
      <c r="BI379" s="640"/>
      <c r="BJ379" s="642"/>
      <c r="BK379" s="640"/>
      <c r="BL379" s="642"/>
      <c r="BM379" s="640"/>
      <c r="BN379" s="642"/>
      <c r="BO379" s="640"/>
      <c r="BP379" s="642"/>
      <c r="BQ379" s="643">
        <f t="shared" si="276"/>
        <v>0</v>
      </c>
      <c r="BR379" s="644">
        <f t="shared" si="7"/>
        <v>0</v>
      </c>
      <c r="BS379" s="669">
        <f t="shared" si="8"/>
        <v>0</v>
      </c>
      <c r="BT379" s="644">
        <f t="shared" si="9"/>
        <v>0</v>
      </c>
      <c r="BU379" s="645">
        <f t="shared" si="10"/>
        <v>0</v>
      </c>
      <c r="BV379" s="338"/>
      <c r="BW379" s="338"/>
      <c r="BX379" s="338"/>
      <c r="BY379" s="338"/>
      <c r="BZ379" s="338"/>
      <c r="CA379" s="338"/>
    </row>
    <row r="380" ht="15.75" customHeight="1">
      <c r="A380" s="501"/>
      <c r="B380" s="737"/>
      <c r="C380" s="638">
        <f t="shared" ref="C380:D380" si="386">G380+I380+K380+M380+O380+Q380+S380+U380+W380+Y380+AA380+AC380+AE380+AG380+AI380+AK380+AM380+AO380+AQ380+AS380+AU380+AW380+AY380+BA380+BC380+BE380+BG380+BI380+BK380+BM380+BO380</f>
        <v>0</v>
      </c>
      <c r="D380" s="671">
        <f t="shared" si="386"/>
        <v>0</v>
      </c>
      <c r="E380" s="672">
        <f t="shared" si="5"/>
        <v>0</v>
      </c>
      <c r="F380" s="810"/>
      <c r="G380" s="640"/>
      <c r="H380" s="642"/>
      <c r="I380" s="640"/>
      <c r="J380" s="642"/>
      <c r="K380" s="640"/>
      <c r="L380" s="642"/>
      <c r="M380" s="640"/>
      <c r="N380" s="642"/>
      <c r="O380" s="640"/>
      <c r="P380" s="642"/>
      <c r="Q380" s="640"/>
      <c r="R380" s="642"/>
      <c r="S380" s="640"/>
      <c r="T380" s="642"/>
      <c r="U380" s="640"/>
      <c r="V380" s="642"/>
      <c r="W380" s="640"/>
      <c r="X380" s="642"/>
      <c r="Y380" s="640"/>
      <c r="Z380" s="642"/>
      <c r="AA380" s="640"/>
      <c r="AB380" s="642"/>
      <c r="AC380" s="640"/>
      <c r="AD380" s="642"/>
      <c r="AE380" s="640"/>
      <c r="AF380" s="642"/>
      <c r="AG380" s="640"/>
      <c r="AH380" s="642"/>
      <c r="AI380" s="640"/>
      <c r="AJ380" s="642"/>
      <c r="AK380" s="640"/>
      <c r="AL380" s="642"/>
      <c r="AM380" s="640"/>
      <c r="AN380" s="642"/>
      <c r="AO380" s="640"/>
      <c r="AP380" s="642"/>
      <c r="AQ380" s="640"/>
      <c r="AR380" s="642"/>
      <c r="AS380" s="640"/>
      <c r="AT380" s="642"/>
      <c r="AU380" s="640"/>
      <c r="AV380" s="642"/>
      <c r="AW380" s="640"/>
      <c r="AX380" s="642"/>
      <c r="AY380" s="640"/>
      <c r="AZ380" s="642"/>
      <c r="BA380" s="640"/>
      <c r="BB380" s="642"/>
      <c r="BC380" s="640"/>
      <c r="BD380" s="642"/>
      <c r="BE380" s="640"/>
      <c r="BF380" s="642"/>
      <c r="BG380" s="640"/>
      <c r="BH380" s="642"/>
      <c r="BI380" s="640"/>
      <c r="BJ380" s="642"/>
      <c r="BK380" s="640"/>
      <c r="BL380" s="642"/>
      <c r="BM380" s="640"/>
      <c r="BN380" s="642"/>
      <c r="BO380" s="640"/>
      <c r="BP380" s="642"/>
      <c r="BQ380" s="643">
        <f t="shared" si="276"/>
        <v>0</v>
      </c>
      <c r="BR380" s="644">
        <f t="shared" si="7"/>
        <v>0</v>
      </c>
      <c r="BS380" s="669">
        <f t="shared" si="8"/>
        <v>0</v>
      </c>
      <c r="BT380" s="644">
        <f t="shared" si="9"/>
        <v>0</v>
      </c>
      <c r="BU380" s="645">
        <f t="shared" si="10"/>
        <v>0</v>
      </c>
      <c r="BV380" s="338"/>
      <c r="BW380" s="338"/>
      <c r="BX380" s="338"/>
      <c r="BY380" s="338"/>
      <c r="BZ380" s="338"/>
      <c r="CA380" s="338"/>
    </row>
    <row r="381" ht="15.75" customHeight="1">
      <c r="A381" s="501"/>
      <c r="B381" s="737"/>
      <c r="C381" s="638">
        <f t="shared" ref="C381:D381" si="387">G381+I381+K381+M381+O381+Q381+S381+U381+W381+Y381+AA381+AC381+AE381+AG381+AI381+AK381+AM381+AO381+AQ381+AS381+AU381+AW381+AY381+BA381+BC381+BE381+BG381+BI381+BK381+BM381+BO381</f>
        <v>0</v>
      </c>
      <c r="D381" s="671">
        <f t="shared" si="387"/>
        <v>0</v>
      </c>
      <c r="E381" s="672">
        <f t="shared" si="5"/>
        <v>0</v>
      </c>
      <c r="F381" s="810"/>
      <c r="G381" s="640"/>
      <c r="H381" s="642"/>
      <c r="I381" s="640"/>
      <c r="J381" s="642"/>
      <c r="K381" s="640"/>
      <c r="L381" s="642"/>
      <c r="M381" s="640"/>
      <c r="N381" s="642"/>
      <c r="O381" s="640"/>
      <c r="P381" s="642"/>
      <c r="Q381" s="640"/>
      <c r="R381" s="642"/>
      <c r="S381" s="640"/>
      <c r="T381" s="642"/>
      <c r="U381" s="640"/>
      <c r="V381" s="642"/>
      <c r="W381" s="640"/>
      <c r="X381" s="642"/>
      <c r="Y381" s="640"/>
      <c r="Z381" s="642"/>
      <c r="AA381" s="640"/>
      <c r="AB381" s="642"/>
      <c r="AC381" s="640"/>
      <c r="AD381" s="642"/>
      <c r="AE381" s="640"/>
      <c r="AF381" s="642"/>
      <c r="AG381" s="640"/>
      <c r="AH381" s="642"/>
      <c r="AI381" s="640"/>
      <c r="AJ381" s="642"/>
      <c r="AK381" s="640"/>
      <c r="AL381" s="642"/>
      <c r="AM381" s="640"/>
      <c r="AN381" s="642"/>
      <c r="AO381" s="640"/>
      <c r="AP381" s="642"/>
      <c r="AQ381" s="640"/>
      <c r="AR381" s="642"/>
      <c r="AS381" s="640"/>
      <c r="AT381" s="642"/>
      <c r="AU381" s="640"/>
      <c r="AV381" s="642"/>
      <c r="AW381" s="640"/>
      <c r="AX381" s="642"/>
      <c r="AY381" s="640"/>
      <c r="AZ381" s="642"/>
      <c r="BA381" s="640"/>
      <c r="BB381" s="642"/>
      <c r="BC381" s="640"/>
      <c r="BD381" s="642"/>
      <c r="BE381" s="640"/>
      <c r="BF381" s="642"/>
      <c r="BG381" s="640"/>
      <c r="BH381" s="642"/>
      <c r="BI381" s="640"/>
      <c r="BJ381" s="642"/>
      <c r="BK381" s="640"/>
      <c r="BL381" s="642"/>
      <c r="BM381" s="640"/>
      <c r="BN381" s="642"/>
      <c r="BO381" s="640"/>
      <c r="BP381" s="642"/>
      <c r="BQ381" s="643">
        <f t="shared" si="276"/>
        <v>0</v>
      </c>
      <c r="BR381" s="644">
        <f t="shared" si="7"/>
        <v>0</v>
      </c>
      <c r="BS381" s="669">
        <f t="shared" si="8"/>
        <v>0</v>
      </c>
      <c r="BT381" s="644">
        <f t="shared" si="9"/>
        <v>0</v>
      </c>
      <c r="BU381" s="645">
        <f t="shared" si="10"/>
        <v>0</v>
      </c>
      <c r="BV381" s="338"/>
      <c r="BW381" s="338"/>
      <c r="BX381" s="338"/>
      <c r="BY381" s="338"/>
      <c r="BZ381" s="338"/>
      <c r="CA381" s="338"/>
    </row>
    <row r="382" ht="15.75" customHeight="1">
      <c r="A382" s="501"/>
      <c r="B382" s="737"/>
      <c r="C382" s="638">
        <f t="shared" ref="C382:D382" si="388">G382+I382+K382+M382+O382+Q382+S382+U382+W382+Y382+AA382+AC382+AE382+AG382+AI382+AK382+AM382+AO382+AQ382+AS382+AU382+AW382+AY382+BA382+BC382+BE382+BG382+BI382+BK382+BM382+BO382</f>
        <v>0</v>
      </c>
      <c r="D382" s="671">
        <f t="shared" si="388"/>
        <v>0</v>
      </c>
      <c r="E382" s="672">
        <f t="shared" si="5"/>
        <v>0</v>
      </c>
      <c r="F382" s="810"/>
      <c r="G382" s="640"/>
      <c r="H382" s="642"/>
      <c r="I382" s="640"/>
      <c r="J382" s="642"/>
      <c r="K382" s="640"/>
      <c r="L382" s="642"/>
      <c r="M382" s="640"/>
      <c r="N382" s="642"/>
      <c r="O382" s="640"/>
      <c r="P382" s="642"/>
      <c r="Q382" s="640"/>
      <c r="R382" s="642"/>
      <c r="S382" s="640"/>
      <c r="T382" s="642"/>
      <c r="U382" s="640"/>
      <c r="V382" s="642"/>
      <c r="W382" s="640"/>
      <c r="X382" s="642"/>
      <c r="Y382" s="640"/>
      <c r="Z382" s="642"/>
      <c r="AA382" s="640"/>
      <c r="AB382" s="642"/>
      <c r="AC382" s="640"/>
      <c r="AD382" s="642"/>
      <c r="AE382" s="640"/>
      <c r="AF382" s="642"/>
      <c r="AG382" s="640"/>
      <c r="AH382" s="642"/>
      <c r="AI382" s="640"/>
      <c r="AJ382" s="642"/>
      <c r="AK382" s="640"/>
      <c r="AL382" s="642"/>
      <c r="AM382" s="640"/>
      <c r="AN382" s="642"/>
      <c r="AO382" s="640"/>
      <c r="AP382" s="642"/>
      <c r="AQ382" s="640"/>
      <c r="AR382" s="642"/>
      <c r="AS382" s="640"/>
      <c r="AT382" s="642"/>
      <c r="AU382" s="640"/>
      <c r="AV382" s="642"/>
      <c r="AW382" s="640"/>
      <c r="AX382" s="642"/>
      <c r="AY382" s="640"/>
      <c r="AZ382" s="642"/>
      <c r="BA382" s="640"/>
      <c r="BB382" s="642"/>
      <c r="BC382" s="640"/>
      <c r="BD382" s="642"/>
      <c r="BE382" s="640"/>
      <c r="BF382" s="642"/>
      <c r="BG382" s="640"/>
      <c r="BH382" s="642"/>
      <c r="BI382" s="640"/>
      <c r="BJ382" s="642"/>
      <c r="BK382" s="640"/>
      <c r="BL382" s="642"/>
      <c r="BM382" s="640"/>
      <c r="BN382" s="642"/>
      <c r="BO382" s="640"/>
      <c r="BP382" s="642"/>
      <c r="BQ382" s="643">
        <f t="shared" si="276"/>
        <v>0</v>
      </c>
      <c r="BR382" s="644">
        <f t="shared" si="7"/>
        <v>0</v>
      </c>
      <c r="BS382" s="669">
        <f t="shared" si="8"/>
        <v>0</v>
      </c>
      <c r="BT382" s="644">
        <f t="shared" si="9"/>
        <v>0</v>
      </c>
      <c r="BU382" s="645">
        <f t="shared" si="10"/>
        <v>0</v>
      </c>
      <c r="BV382" s="338"/>
      <c r="BW382" s="338"/>
      <c r="BX382" s="338"/>
      <c r="BY382" s="338"/>
      <c r="BZ382" s="338"/>
      <c r="CA382" s="338"/>
    </row>
    <row r="383" ht="15.75" customHeight="1">
      <c r="A383" s="501"/>
      <c r="B383" s="737"/>
      <c r="C383" s="638">
        <f t="shared" ref="C383:D383" si="389">G383+I383+K383+M383+O383+Q383+S383+U383+W383+Y383+AA383+AC383+AE383+AG383+AI383+AK383+AM383+AO383+AQ383+AS383+AU383+AW383+AY383+BA383+BC383+BE383+BG383+BI383+BK383+BM383+BO383</f>
        <v>0</v>
      </c>
      <c r="D383" s="671">
        <f t="shared" si="389"/>
        <v>0</v>
      </c>
      <c r="E383" s="672">
        <f t="shared" si="5"/>
        <v>0</v>
      </c>
      <c r="F383" s="810"/>
      <c r="G383" s="640"/>
      <c r="H383" s="642"/>
      <c r="I383" s="640"/>
      <c r="J383" s="642"/>
      <c r="K383" s="640"/>
      <c r="L383" s="642"/>
      <c r="M383" s="640"/>
      <c r="N383" s="642"/>
      <c r="O383" s="640"/>
      <c r="P383" s="642"/>
      <c r="Q383" s="640"/>
      <c r="R383" s="642"/>
      <c r="S383" s="640"/>
      <c r="T383" s="642"/>
      <c r="U383" s="640"/>
      <c r="V383" s="642"/>
      <c r="W383" s="640"/>
      <c r="X383" s="642"/>
      <c r="Y383" s="640"/>
      <c r="Z383" s="642"/>
      <c r="AA383" s="640"/>
      <c r="AB383" s="642"/>
      <c r="AC383" s="640"/>
      <c r="AD383" s="642"/>
      <c r="AE383" s="640"/>
      <c r="AF383" s="642"/>
      <c r="AG383" s="640"/>
      <c r="AH383" s="642"/>
      <c r="AI383" s="640"/>
      <c r="AJ383" s="642"/>
      <c r="AK383" s="640"/>
      <c r="AL383" s="642"/>
      <c r="AM383" s="640"/>
      <c r="AN383" s="642"/>
      <c r="AO383" s="640"/>
      <c r="AP383" s="642"/>
      <c r="AQ383" s="640"/>
      <c r="AR383" s="642"/>
      <c r="AS383" s="640"/>
      <c r="AT383" s="642"/>
      <c r="AU383" s="640"/>
      <c r="AV383" s="642"/>
      <c r="AW383" s="640"/>
      <c r="AX383" s="642"/>
      <c r="AY383" s="640"/>
      <c r="AZ383" s="642"/>
      <c r="BA383" s="640"/>
      <c r="BB383" s="642"/>
      <c r="BC383" s="640"/>
      <c r="BD383" s="642"/>
      <c r="BE383" s="640"/>
      <c r="BF383" s="642"/>
      <c r="BG383" s="640"/>
      <c r="BH383" s="642"/>
      <c r="BI383" s="640"/>
      <c r="BJ383" s="642"/>
      <c r="BK383" s="640"/>
      <c r="BL383" s="642"/>
      <c r="BM383" s="640"/>
      <c r="BN383" s="642"/>
      <c r="BO383" s="640"/>
      <c r="BP383" s="642"/>
      <c r="BQ383" s="643">
        <f t="shared" si="276"/>
        <v>0</v>
      </c>
      <c r="BR383" s="644">
        <f t="shared" si="7"/>
        <v>0</v>
      </c>
      <c r="BS383" s="669">
        <f t="shared" si="8"/>
        <v>0</v>
      </c>
      <c r="BT383" s="644">
        <f t="shared" si="9"/>
        <v>0</v>
      </c>
      <c r="BU383" s="645">
        <f t="shared" si="10"/>
        <v>0</v>
      </c>
      <c r="BV383" s="338"/>
      <c r="BW383" s="338"/>
      <c r="BX383" s="338"/>
      <c r="BY383" s="338"/>
      <c r="BZ383" s="338"/>
      <c r="CA383" s="338"/>
    </row>
    <row r="384" ht="15.75" customHeight="1">
      <c r="A384" s="501"/>
      <c r="B384" s="737"/>
      <c r="C384" s="638">
        <f t="shared" ref="C384:D384" si="390">G384+I384+K384+M384+O384+Q384+S384+U384+W384+Y384+AA384+AC384+AE384+AG384+AI384+AK384+AM384+AO384+AQ384+AS384+AU384+AW384+AY384+BA384+BC384+BE384+BG384+BI384+BK384+BM384+BO384</f>
        <v>0</v>
      </c>
      <c r="D384" s="671">
        <f t="shared" si="390"/>
        <v>0</v>
      </c>
      <c r="E384" s="672">
        <f t="shared" si="5"/>
        <v>0</v>
      </c>
      <c r="F384" s="810"/>
      <c r="G384" s="640"/>
      <c r="H384" s="642"/>
      <c r="I384" s="640"/>
      <c r="J384" s="642"/>
      <c r="K384" s="640"/>
      <c r="L384" s="642"/>
      <c r="M384" s="640"/>
      <c r="N384" s="642"/>
      <c r="O384" s="640"/>
      <c r="P384" s="642"/>
      <c r="Q384" s="640"/>
      <c r="R384" s="642"/>
      <c r="S384" s="640"/>
      <c r="T384" s="642"/>
      <c r="U384" s="640"/>
      <c r="V384" s="642"/>
      <c r="W384" s="640"/>
      <c r="X384" s="642"/>
      <c r="Y384" s="640"/>
      <c r="Z384" s="642"/>
      <c r="AA384" s="640"/>
      <c r="AB384" s="642"/>
      <c r="AC384" s="640"/>
      <c r="AD384" s="642"/>
      <c r="AE384" s="640"/>
      <c r="AF384" s="642"/>
      <c r="AG384" s="640"/>
      <c r="AH384" s="642"/>
      <c r="AI384" s="640"/>
      <c r="AJ384" s="642"/>
      <c r="AK384" s="640"/>
      <c r="AL384" s="642"/>
      <c r="AM384" s="640"/>
      <c r="AN384" s="642"/>
      <c r="AO384" s="640"/>
      <c r="AP384" s="642"/>
      <c r="AQ384" s="640"/>
      <c r="AR384" s="642"/>
      <c r="AS384" s="640"/>
      <c r="AT384" s="642"/>
      <c r="AU384" s="640"/>
      <c r="AV384" s="642"/>
      <c r="AW384" s="640"/>
      <c r="AX384" s="642"/>
      <c r="AY384" s="640"/>
      <c r="AZ384" s="642"/>
      <c r="BA384" s="640"/>
      <c r="BB384" s="642"/>
      <c r="BC384" s="640"/>
      <c r="BD384" s="642"/>
      <c r="BE384" s="640"/>
      <c r="BF384" s="642"/>
      <c r="BG384" s="640"/>
      <c r="BH384" s="642"/>
      <c r="BI384" s="640"/>
      <c r="BJ384" s="642"/>
      <c r="BK384" s="640"/>
      <c r="BL384" s="642"/>
      <c r="BM384" s="640"/>
      <c r="BN384" s="642"/>
      <c r="BO384" s="640"/>
      <c r="BP384" s="642"/>
      <c r="BQ384" s="643">
        <f t="shared" si="276"/>
        <v>0</v>
      </c>
      <c r="BR384" s="644">
        <f t="shared" si="7"/>
        <v>0</v>
      </c>
      <c r="BS384" s="669">
        <f t="shared" si="8"/>
        <v>0</v>
      </c>
      <c r="BT384" s="644">
        <f t="shared" si="9"/>
        <v>0</v>
      </c>
      <c r="BU384" s="645">
        <f t="shared" si="10"/>
        <v>0</v>
      </c>
      <c r="BV384" s="338"/>
      <c r="BW384" s="338"/>
      <c r="BX384" s="338"/>
      <c r="BY384" s="338"/>
      <c r="BZ384" s="338"/>
      <c r="CA384" s="338"/>
    </row>
    <row r="385" ht="15.75" customHeight="1">
      <c r="A385" s="501"/>
      <c r="B385" s="737"/>
      <c r="C385" s="638">
        <f t="shared" ref="C385:D385" si="391">G385+I385+K385+M385+O385+Q385+S385+U385+W385+Y385+AA385+AC385+AE385+AG385+AI385+AK385+AM385+AO385+AQ385+AS385+AU385+AW385+AY385+BA385+BC385+BE385+BG385+BI385+BK385+BM385+BO385</f>
        <v>0</v>
      </c>
      <c r="D385" s="671">
        <f t="shared" si="391"/>
        <v>0</v>
      </c>
      <c r="E385" s="672">
        <f t="shared" si="5"/>
        <v>0</v>
      </c>
      <c r="F385" s="810"/>
      <c r="G385" s="640"/>
      <c r="H385" s="642"/>
      <c r="I385" s="640"/>
      <c r="J385" s="642"/>
      <c r="K385" s="640"/>
      <c r="L385" s="642"/>
      <c r="M385" s="640"/>
      <c r="N385" s="642"/>
      <c r="O385" s="640"/>
      <c r="P385" s="642"/>
      <c r="Q385" s="640"/>
      <c r="R385" s="642"/>
      <c r="S385" s="640"/>
      <c r="T385" s="642"/>
      <c r="U385" s="640"/>
      <c r="V385" s="642"/>
      <c r="W385" s="640"/>
      <c r="X385" s="642"/>
      <c r="Y385" s="640"/>
      <c r="Z385" s="642"/>
      <c r="AA385" s="640"/>
      <c r="AB385" s="642"/>
      <c r="AC385" s="640"/>
      <c r="AD385" s="642"/>
      <c r="AE385" s="640"/>
      <c r="AF385" s="642"/>
      <c r="AG385" s="640"/>
      <c r="AH385" s="642"/>
      <c r="AI385" s="640"/>
      <c r="AJ385" s="642"/>
      <c r="AK385" s="640"/>
      <c r="AL385" s="642"/>
      <c r="AM385" s="640"/>
      <c r="AN385" s="642"/>
      <c r="AO385" s="640"/>
      <c r="AP385" s="642"/>
      <c r="AQ385" s="640"/>
      <c r="AR385" s="642"/>
      <c r="AS385" s="640"/>
      <c r="AT385" s="642"/>
      <c r="AU385" s="640"/>
      <c r="AV385" s="642"/>
      <c r="AW385" s="640"/>
      <c r="AX385" s="642"/>
      <c r="AY385" s="640"/>
      <c r="AZ385" s="642"/>
      <c r="BA385" s="640"/>
      <c r="BB385" s="642"/>
      <c r="BC385" s="640"/>
      <c r="BD385" s="642"/>
      <c r="BE385" s="640"/>
      <c r="BF385" s="642"/>
      <c r="BG385" s="640"/>
      <c r="BH385" s="642"/>
      <c r="BI385" s="640"/>
      <c r="BJ385" s="642"/>
      <c r="BK385" s="640"/>
      <c r="BL385" s="642"/>
      <c r="BM385" s="640"/>
      <c r="BN385" s="642"/>
      <c r="BO385" s="640"/>
      <c r="BP385" s="642"/>
      <c r="BQ385" s="643">
        <f t="shared" si="276"/>
        <v>0</v>
      </c>
      <c r="BR385" s="644">
        <f t="shared" si="7"/>
        <v>0</v>
      </c>
      <c r="BS385" s="669">
        <f t="shared" si="8"/>
        <v>0</v>
      </c>
      <c r="BT385" s="644">
        <f t="shared" si="9"/>
        <v>0</v>
      </c>
      <c r="BU385" s="645">
        <f t="shared" si="10"/>
        <v>0</v>
      </c>
      <c r="BV385" s="338"/>
      <c r="BW385" s="338"/>
      <c r="BX385" s="338"/>
      <c r="BY385" s="338"/>
      <c r="BZ385" s="338"/>
      <c r="CA385" s="338"/>
    </row>
    <row r="386" ht="15.75" customHeight="1">
      <c r="A386" s="501"/>
      <c r="B386" s="737"/>
      <c r="C386" s="638">
        <f t="shared" ref="C386:D386" si="392">G386+I386+K386+M386+O386+Q386+S386+U386+W386+Y386+AA386+AC386+AE386+AG386+AI386+AK386+AM386+AO386+AQ386+AS386+AU386+AW386+AY386+BA386+BC386+BE386+BG386+BI386+BK386+BM386+BO386</f>
        <v>0</v>
      </c>
      <c r="D386" s="671">
        <f t="shared" si="392"/>
        <v>0</v>
      </c>
      <c r="E386" s="672">
        <f t="shared" si="5"/>
        <v>0</v>
      </c>
      <c r="F386" s="810"/>
      <c r="G386" s="640"/>
      <c r="H386" s="642"/>
      <c r="I386" s="640"/>
      <c r="J386" s="642"/>
      <c r="K386" s="640"/>
      <c r="L386" s="642"/>
      <c r="M386" s="640"/>
      <c r="N386" s="642"/>
      <c r="O386" s="640"/>
      <c r="P386" s="642"/>
      <c r="Q386" s="640"/>
      <c r="R386" s="642"/>
      <c r="S386" s="640"/>
      <c r="T386" s="642"/>
      <c r="U386" s="640"/>
      <c r="V386" s="642"/>
      <c r="W386" s="640"/>
      <c r="X386" s="642"/>
      <c r="Y386" s="640"/>
      <c r="Z386" s="642"/>
      <c r="AA386" s="640"/>
      <c r="AB386" s="642"/>
      <c r="AC386" s="640"/>
      <c r="AD386" s="642"/>
      <c r="AE386" s="640"/>
      <c r="AF386" s="642"/>
      <c r="AG386" s="640"/>
      <c r="AH386" s="642"/>
      <c r="AI386" s="640"/>
      <c r="AJ386" s="642"/>
      <c r="AK386" s="640"/>
      <c r="AL386" s="642"/>
      <c r="AM386" s="640"/>
      <c r="AN386" s="642"/>
      <c r="AO386" s="640"/>
      <c r="AP386" s="642"/>
      <c r="AQ386" s="640"/>
      <c r="AR386" s="642"/>
      <c r="AS386" s="640"/>
      <c r="AT386" s="642"/>
      <c r="AU386" s="640"/>
      <c r="AV386" s="642"/>
      <c r="AW386" s="640"/>
      <c r="AX386" s="642"/>
      <c r="AY386" s="640"/>
      <c r="AZ386" s="642"/>
      <c r="BA386" s="640"/>
      <c r="BB386" s="642"/>
      <c r="BC386" s="640"/>
      <c r="BD386" s="642"/>
      <c r="BE386" s="640"/>
      <c r="BF386" s="642"/>
      <c r="BG386" s="640"/>
      <c r="BH386" s="642"/>
      <c r="BI386" s="640"/>
      <c r="BJ386" s="642"/>
      <c r="BK386" s="640"/>
      <c r="BL386" s="642"/>
      <c r="BM386" s="640"/>
      <c r="BN386" s="642"/>
      <c r="BO386" s="640"/>
      <c r="BP386" s="642"/>
      <c r="BQ386" s="643">
        <f t="shared" si="276"/>
        <v>0</v>
      </c>
      <c r="BR386" s="644">
        <f t="shared" si="7"/>
        <v>0</v>
      </c>
      <c r="BS386" s="669">
        <f t="shared" si="8"/>
        <v>0</v>
      </c>
      <c r="BT386" s="644">
        <f t="shared" si="9"/>
        <v>0</v>
      </c>
      <c r="BU386" s="645">
        <f t="shared" si="10"/>
        <v>0</v>
      </c>
      <c r="BV386" s="338"/>
      <c r="BW386" s="338"/>
      <c r="BX386" s="338"/>
      <c r="BY386" s="338"/>
      <c r="BZ386" s="338"/>
      <c r="CA386" s="338"/>
    </row>
    <row r="387" ht="15.75" customHeight="1">
      <c r="A387" s="501"/>
      <c r="B387" s="737"/>
      <c r="C387" s="638">
        <f t="shared" ref="C387:D387" si="393">G387+I387+K387+M387+O387+Q387+S387+U387+W387+Y387+AA387+AC387+AE387+AG387+AI387+AK387+AM387+AO387+AQ387+AS387+AU387+AW387+AY387+BA387+BC387+BE387+BG387+BI387+BK387+BM387+BO387</f>
        <v>0</v>
      </c>
      <c r="D387" s="671">
        <f t="shared" si="393"/>
        <v>0</v>
      </c>
      <c r="E387" s="672">
        <f t="shared" si="5"/>
        <v>0</v>
      </c>
      <c r="F387" s="810"/>
      <c r="G387" s="640"/>
      <c r="H387" s="642"/>
      <c r="I387" s="640"/>
      <c r="J387" s="642"/>
      <c r="K387" s="640"/>
      <c r="L387" s="642"/>
      <c r="M387" s="640"/>
      <c r="N387" s="642"/>
      <c r="O387" s="640"/>
      <c r="P387" s="642"/>
      <c r="Q387" s="640"/>
      <c r="R387" s="642"/>
      <c r="S387" s="640"/>
      <c r="T387" s="642"/>
      <c r="U387" s="640"/>
      <c r="V387" s="642"/>
      <c r="W387" s="640"/>
      <c r="X387" s="642"/>
      <c r="Y387" s="640"/>
      <c r="Z387" s="642"/>
      <c r="AA387" s="640"/>
      <c r="AB387" s="642"/>
      <c r="AC387" s="640"/>
      <c r="AD387" s="642"/>
      <c r="AE387" s="640"/>
      <c r="AF387" s="642"/>
      <c r="AG387" s="640"/>
      <c r="AH387" s="642"/>
      <c r="AI387" s="640"/>
      <c r="AJ387" s="642"/>
      <c r="AK387" s="640"/>
      <c r="AL387" s="642"/>
      <c r="AM387" s="640"/>
      <c r="AN387" s="642"/>
      <c r="AO387" s="640"/>
      <c r="AP387" s="642"/>
      <c r="AQ387" s="640"/>
      <c r="AR387" s="642"/>
      <c r="AS387" s="640"/>
      <c r="AT387" s="642"/>
      <c r="AU387" s="640"/>
      <c r="AV387" s="642"/>
      <c r="AW387" s="640"/>
      <c r="AX387" s="642"/>
      <c r="AY387" s="640"/>
      <c r="AZ387" s="642"/>
      <c r="BA387" s="640"/>
      <c r="BB387" s="642"/>
      <c r="BC387" s="640"/>
      <c r="BD387" s="642"/>
      <c r="BE387" s="640"/>
      <c r="BF387" s="642"/>
      <c r="BG387" s="640"/>
      <c r="BH387" s="642"/>
      <c r="BI387" s="640"/>
      <c r="BJ387" s="642"/>
      <c r="BK387" s="640"/>
      <c r="BL387" s="642"/>
      <c r="BM387" s="640"/>
      <c r="BN387" s="642"/>
      <c r="BO387" s="640"/>
      <c r="BP387" s="642"/>
      <c r="BQ387" s="643">
        <f t="shared" si="276"/>
        <v>0</v>
      </c>
      <c r="BR387" s="644">
        <f t="shared" si="7"/>
        <v>0</v>
      </c>
      <c r="BS387" s="669">
        <f t="shared" si="8"/>
        <v>0</v>
      </c>
      <c r="BT387" s="644">
        <f t="shared" si="9"/>
        <v>0</v>
      </c>
      <c r="BU387" s="645">
        <f t="shared" si="10"/>
        <v>0</v>
      </c>
      <c r="BV387" s="338"/>
      <c r="BW387" s="338"/>
      <c r="BX387" s="338"/>
      <c r="BY387" s="338"/>
      <c r="BZ387" s="338"/>
      <c r="CA387" s="338"/>
    </row>
    <row r="388" ht="15.75" customHeight="1">
      <c r="A388" s="501"/>
      <c r="B388" s="737"/>
      <c r="C388" s="638">
        <f t="shared" ref="C388:D388" si="394">G388+I388+K388+M388+O388+Q388+S388+U388+W388+Y388+AA388+AC388+AE388+AG388+AI388+AK388+AM388+AO388+AQ388+AS388+AU388+AW388+AY388+BA388+BC388+BE388+BG388+BI388+BK388+BM388+BO388</f>
        <v>0</v>
      </c>
      <c r="D388" s="671">
        <f t="shared" si="394"/>
        <v>0</v>
      </c>
      <c r="E388" s="672">
        <f t="shared" si="5"/>
        <v>0</v>
      </c>
      <c r="F388" s="810"/>
      <c r="G388" s="640"/>
      <c r="H388" s="642"/>
      <c r="I388" s="640"/>
      <c r="J388" s="642"/>
      <c r="K388" s="640"/>
      <c r="L388" s="642"/>
      <c r="M388" s="640"/>
      <c r="N388" s="642"/>
      <c r="O388" s="640"/>
      <c r="P388" s="642"/>
      <c r="Q388" s="640"/>
      <c r="R388" s="642"/>
      <c r="S388" s="640"/>
      <c r="T388" s="642"/>
      <c r="U388" s="640"/>
      <c r="V388" s="642"/>
      <c r="W388" s="640"/>
      <c r="X388" s="642"/>
      <c r="Y388" s="640"/>
      <c r="Z388" s="642"/>
      <c r="AA388" s="640"/>
      <c r="AB388" s="642"/>
      <c r="AC388" s="640"/>
      <c r="AD388" s="642"/>
      <c r="AE388" s="640"/>
      <c r="AF388" s="642"/>
      <c r="AG388" s="640"/>
      <c r="AH388" s="642"/>
      <c r="AI388" s="640"/>
      <c r="AJ388" s="642"/>
      <c r="AK388" s="640"/>
      <c r="AL388" s="642"/>
      <c r="AM388" s="640"/>
      <c r="AN388" s="642"/>
      <c r="AO388" s="640"/>
      <c r="AP388" s="642"/>
      <c r="AQ388" s="640"/>
      <c r="AR388" s="642"/>
      <c r="AS388" s="640"/>
      <c r="AT388" s="642"/>
      <c r="AU388" s="640"/>
      <c r="AV388" s="642"/>
      <c r="AW388" s="640"/>
      <c r="AX388" s="642"/>
      <c r="AY388" s="640"/>
      <c r="AZ388" s="642"/>
      <c r="BA388" s="640"/>
      <c r="BB388" s="642"/>
      <c r="BC388" s="640"/>
      <c r="BD388" s="642"/>
      <c r="BE388" s="640"/>
      <c r="BF388" s="642"/>
      <c r="BG388" s="640"/>
      <c r="BH388" s="642"/>
      <c r="BI388" s="640"/>
      <c r="BJ388" s="642"/>
      <c r="BK388" s="640"/>
      <c r="BL388" s="642"/>
      <c r="BM388" s="640"/>
      <c r="BN388" s="642"/>
      <c r="BO388" s="640"/>
      <c r="BP388" s="642"/>
      <c r="BQ388" s="643">
        <f t="shared" si="276"/>
        <v>0</v>
      </c>
      <c r="BR388" s="644">
        <f t="shared" si="7"/>
        <v>0</v>
      </c>
      <c r="BS388" s="669">
        <f t="shared" si="8"/>
        <v>0</v>
      </c>
      <c r="BT388" s="644">
        <f t="shared" si="9"/>
        <v>0</v>
      </c>
      <c r="BU388" s="645">
        <f t="shared" si="10"/>
        <v>0</v>
      </c>
      <c r="BV388" s="338"/>
      <c r="BW388" s="338"/>
      <c r="BX388" s="338"/>
      <c r="BY388" s="338"/>
      <c r="BZ388" s="338"/>
      <c r="CA388" s="338"/>
    </row>
    <row r="389" ht="15.75" customHeight="1">
      <c r="A389" s="501"/>
      <c r="B389" s="737"/>
      <c r="C389" s="638">
        <f t="shared" ref="C389:D389" si="395">G389+I389+K389+M389+O389+Q389+S389+U389+W389+Y389+AA389+AC389+AE389+AG389+AI389+AK389+AM389+AO389+AQ389+AS389+AU389+AW389+AY389+BA389+BC389+BE389+BG389+BI389+BK389+BM389+BO389</f>
        <v>0</v>
      </c>
      <c r="D389" s="671">
        <f t="shared" si="395"/>
        <v>0</v>
      </c>
      <c r="E389" s="672">
        <f t="shared" si="5"/>
        <v>0</v>
      </c>
      <c r="F389" s="810"/>
      <c r="G389" s="640"/>
      <c r="H389" s="642"/>
      <c r="I389" s="640"/>
      <c r="J389" s="642"/>
      <c r="K389" s="640"/>
      <c r="L389" s="642"/>
      <c r="M389" s="640"/>
      <c r="N389" s="642"/>
      <c r="O389" s="640"/>
      <c r="P389" s="642"/>
      <c r="Q389" s="640"/>
      <c r="R389" s="642"/>
      <c r="S389" s="640"/>
      <c r="T389" s="642"/>
      <c r="U389" s="640"/>
      <c r="V389" s="642"/>
      <c r="W389" s="640"/>
      <c r="X389" s="642"/>
      <c r="Y389" s="640"/>
      <c r="Z389" s="642"/>
      <c r="AA389" s="640"/>
      <c r="AB389" s="642"/>
      <c r="AC389" s="640"/>
      <c r="AD389" s="642"/>
      <c r="AE389" s="640"/>
      <c r="AF389" s="642"/>
      <c r="AG389" s="640"/>
      <c r="AH389" s="642"/>
      <c r="AI389" s="640"/>
      <c r="AJ389" s="642"/>
      <c r="AK389" s="640"/>
      <c r="AL389" s="642"/>
      <c r="AM389" s="640"/>
      <c r="AN389" s="642"/>
      <c r="AO389" s="640"/>
      <c r="AP389" s="642"/>
      <c r="AQ389" s="640"/>
      <c r="AR389" s="642"/>
      <c r="AS389" s="640"/>
      <c r="AT389" s="642"/>
      <c r="AU389" s="640"/>
      <c r="AV389" s="642"/>
      <c r="AW389" s="640"/>
      <c r="AX389" s="642"/>
      <c r="AY389" s="640"/>
      <c r="AZ389" s="642"/>
      <c r="BA389" s="640"/>
      <c r="BB389" s="642"/>
      <c r="BC389" s="640"/>
      <c r="BD389" s="642"/>
      <c r="BE389" s="640"/>
      <c r="BF389" s="642"/>
      <c r="BG389" s="640"/>
      <c r="BH389" s="642"/>
      <c r="BI389" s="640"/>
      <c r="BJ389" s="642"/>
      <c r="BK389" s="640"/>
      <c r="BL389" s="642"/>
      <c r="BM389" s="640"/>
      <c r="BN389" s="642"/>
      <c r="BO389" s="640"/>
      <c r="BP389" s="642"/>
      <c r="BQ389" s="643">
        <f t="shared" si="276"/>
        <v>0</v>
      </c>
      <c r="BR389" s="644">
        <f t="shared" si="7"/>
        <v>0</v>
      </c>
      <c r="BS389" s="669">
        <f t="shared" si="8"/>
        <v>0</v>
      </c>
      <c r="BT389" s="644">
        <f t="shared" si="9"/>
        <v>0</v>
      </c>
      <c r="BU389" s="645">
        <f t="shared" si="10"/>
        <v>0</v>
      </c>
      <c r="BV389" s="338"/>
      <c r="BW389" s="338"/>
      <c r="BX389" s="338"/>
      <c r="BY389" s="338"/>
      <c r="BZ389" s="338"/>
      <c r="CA389" s="338"/>
    </row>
    <row r="390" ht="15.75" customHeight="1">
      <c r="A390" s="501"/>
      <c r="B390" s="737"/>
      <c r="C390" s="638">
        <f t="shared" ref="C390:D390" si="396">G390+I390+K390+M390+O390+Q390+S390+U390+W390+Y390+AA390+AC390+AE390+AG390+AI390+AK390+AM390+AO390+AQ390+AS390+AU390+AW390+AY390+BA390+BC390+BE390+BG390+BI390+BK390+BM390+BO390</f>
        <v>0</v>
      </c>
      <c r="D390" s="671">
        <f t="shared" si="396"/>
        <v>0</v>
      </c>
      <c r="E390" s="672">
        <f t="shared" si="5"/>
        <v>0</v>
      </c>
      <c r="F390" s="810"/>
      <c r="G390" s="640"/>
      <c r="H390" s="642"/>
      <c r="I390" s="640"/>
      <c r="J390" s="642"/>
      <c r="K390" s="640"/>
      <c r="L390" s="642"/>
      <c r="M390" s="640"/>
      <c r="N390" s="642"/>
      <c r="O390" s="640"/>
      <c r="P390" s="642"/>
      <c r="Q390" s="640"/>
      <c r="R390" s="642"/>
      <c r="S390" s="640"/>
      <c r="T390" s="642"/>
      <c r="U390" s="640"/>
      <c r="V390" s="642"/>
      <c r="W390" s="640"/>
      <c r="X390" s="642"/>
      <c r="Y390" s="640"/>
      <c r="Z390" s="642"/>
      <c r="AA390" s="640"/>
      <c r="AB390" s="642"/>
      <c r="AC390" s="640"/>
      <c r="AD390" s="642"/>
      <c r="AE390" s="640"/>
      <c r="AF390" s="642"/>
      <c r="AG390" s="640"/>
      <c r="AH390" s="642"/>
      <c r="AI390" s="640"/>
      <c r="AJ390" s="642"/>
      <c r="AK390" s="640"/>
      <c r="AL390" s="642"/>
      <c r="AM390" s="640"/>
      <c r="AN390" s="642"/>
      <c r="AO390" s="640"/>
      <c r="AP390" s="642"/>
      <c r="AQ390" s="640"/>
      <c r="AR390" s="642"/>
      <c r="AS390" s="640"/>
      <c r="AT390" s="642"/>
      <c r="AU390" s="640"/>
      <c r="AV390" s="642"/>
      <c r="AW390" s="640"/>
      <c r="AX390" s="642"/>
      <c r="AY390" s="640"/>
      <c r="AZ390" s="642"/>
      <c r="BA390" s="640"/>
      <c r="BB390" s="642"/>
      <c r="BC390" s="640"/>
      <c r="BD390" s="642"/>
      <c r="BE390" s="640"/>
      <c r="BF390" s="642"/>
      <c r="BG390" s="640"/>
      <c r="BH390" s="642"/>
      <c r="BI390" s="640"/>
      <c r="BJ390" s="642"/>
      <c r="BK390" s="640"/>
      <c r="BL390" s="642"/>
      <c r="BM390" s="640"/>
      <c r="BN390" s="642"/>
      <c r="BO390" s="640"/>
      <c r="BP390" s="642"/>
      <c r="BQ390" s="643">
        <f t="shared" si="276"/>
        <v>0</v>
      </c>
      <c r="BR390" s="644">
        <f t="shared" si="7"/>
        <v>0</v>
      </c>
      <c r="BS390" s="669">
        <f t="shared" si="8"/>
        <v>0</v>
      </c>
      <c r="BT390" s="644">
        <f t="shared" si="9"/>
        <v>0</v>
      </c>
      <c r="BU390" s="645">
        <f t="shared" si="10"/>
        <v>0</v>
      </c>
      <c r="BV390" s="338"/>
      <c r="BW390" s="338"/>
      <c r="BX390" s="338"/>
      <c r="BY390" s="338"/>
      <c r="BZ390" s="338"/>
      <c r="CA390" s="338"/>
    </row>
    <row r="391" ht="15.75" customHeight="1">
      <c r="A391" s="501"/>
      <c r="B391" s="737"/>
      <c r="C391" s="638">
        <f t="shared" ref="C391:D391" si="397">G391+I391+K391+M391+O391+Q391+S391+U391+W391+Y391+AA391+AC391+AE391+AG391+AI391+AK391+AM391+AO391+AQ391+AS391+AU391+AW391+AY391+BA391+BC391+BE391+BG391+BI391+BK391+BM391+BO391</f>
        <v>0</v>
      </c>
      <c r="D391" s="671">
        <f t="shared" si="397"/>
        <v>0</v>
      </c>
      <c r="E391" s="672">
        <f t="shared" si="5"/>
        <v>0</v>
      </c>
      <c r="F391" s="810"/>
      <c r="G391" s="640"/>
      <c r="H391" s="642"/>
      <c r="I391" s="640"/>
      <c r="J391" s="642"/>
      <c r="K391" s="640"/>
      <c r="L391" s="642"/>
      <c r="M391" s="640"/>
      <c r="N391" s="642"/>
      <c r="O391" s="640"/>
      <c r="P391" s="642"/>
      <c r="Q391" s="640"/>
      <c r="R391" s="642"/>
      <c r="S391" s="640"/>
      <c r="T391" s="642"/>
      <c r="U391" s="640"/>
      <c r="V391" s="642"/>
      <c r="W391" s="640"/>
      <c r="X391" s="642"/>
      <c r="Y391" s="640"/>
      <c r="Z391" s="642"/>
      <c r="AA391" s="640"/>
      <c r="AB391" s="642"/>
      <c r="AC391" s="640"/>
      <c r="AD391" s="642"/>
      <c r="AE391" s="640"/>
      <c r="AF391" s="642"/>
      <c r="AG391" s="640"/>
      <c r="AH391" s="642"/>
      <c r="AI391" s="640"/>
      <c r="AJ391" s="642"/>
      <c r="AK391" s="640"/>
      <c r="AL391" s="642"/>
      <c r="AM391" s="640"/>
      <c r="AN391" s="642"/>
      <c r="AO391" s="640"/>
      <c r="AP391" s="642"/>
      <c r="AQ391" s="640"/>
      <c r="AR391" s="642"/>
      <c r="AS391" s="640"/>
      <c r="AT391" s="642"/>
      <c r="AU391" s="640"/>
      <c r="AV391" s="642"/>
      <c r="AW391" s="640"/>
      <c r="AX391" s="642"/>
      <c r="AY391" s="640"/>
      <c r="AZ391" s="642"/>
      <c r="BA391" s="640"/>
      <c r="BB391" s="642"/>
      <c r="BC391" s="640"/>
      <c r="BD391" s="642"/>
      <c r="BE391" s="640"/>
      <c r="BF391" s="642"/>
      <c r="BG391" s="640"/>
      <c r="BH391" s="642"/>
      <c r="BI391" s="640"/>
      <c r="BJ391" s="642"/>
      <c r="BK391" s="640"/>
      <c r="BL391" s="642"/>
      <c r="BM391" s="640"/>
      <c r="BN391" s="642"/>
      <c r="BO391" s="640"/>
      <c r="BP391" s="642"/>
      <c r="BQ391" s="643">
        <f t="shared" si="276"/>
        <v>0</v>
      </c>
      <c r="BR391" s="644">
        <f t="shared" si="7"/>
        <v>0</v>
      </c>
      <c r="BS391" s="669">
        <f t="shared" si="8"/>
        <v>0</v>
      </c>
      <c r="BT391" s="644">
        <f t="shared" si="9"/>
        <v>0</v>
      </c>
      <c r="BU391" s="645">
        <f t="shared" si="10"/>
        <v>0</v>
      </c>
      <c r="BV391" s="338"/>
      <c r="BW391" s="338"/>
      <c r="BX391" s="338"/>
      <c r="BY391" s="338"/>
      <c r="BZ391" s="338"/>
      <c r="CA391" s="338"/>
    </row>
    <row r="392" ht="15.75" customHeight="1">
      <c r="A392" s="501"/>
      <c r="B392" s="737"/>
      <c r="C392" s="638">
        <f t="shared" ref="C392:D392" si="398">G392+I392+K392+M392+O392+Q392+S392+U392+W392+Y392+AA392+AC392+AE392+AG392+AI392+AK392+AM392+AO392+AQ392+AS392+AU392+AW392+AY392+BA392+BC392+BE392+BG392+BI392+BK392+BM392+BO392</f>
        <v>0</v>
      </c>
      <c r="D392" s="671">
        <f t="shared" si="398"/>
        <v>0</v>
      </c>
      <c r="E392" s="672">
        <f t="shared" si="5"/>
        <v>0</v>
      </c>
      <c r="F392" s="810"/>
      <c r="G392" s="640"/>
      <c r="H392" s="642"/>
      <c r="I392" s="640"/>
      <c r="J392" s="642"/>
      <c r="K392" s="640"/>
      <c r="L392" s="642"/>
      <c r="M392" s="640"/>
      <c r="N392" s="642"/>
      <c r="O392" s="640"/>
      <c r="P392" s="642"/>
      <c r="Q392" s="640"/>
      <c r="R392" s="642"/>
      <c r="S392" s="640"/>
      <c r="T392" s="642"/>
      <c r="U392" s="640"/>
      <c r="V392" s="642"/>
      <c r="W392" s="640"/>
      <c r="X392" s="642"/>
      <c r="Y392" s="640"/>
      <c r="Z392" s="642"/>
      <c r="AA392" s="640"/>
      <c r="AB392" s="642"/>
      <c r="AC392" s="640"/>
      <c r="AD392" s="642"/>
      <c r="AE392" s="640"/>
      <c r="AF392" s="642"/>
      <c r="AG392" s="640"/>
      <c r="AH392" s="642"/>
      <c r="AI392" s="640"/>
      <c r="AJ392" s="642"/>
      <c r="AK392" s="640"/>
      <c r="AL392" s="642"/>
      <c r="AM392" s="640"/>
      <c r="AN392" s="642"/>
      <c r="AO392" s="640"/>
      <c r="AP392" s="642"/>
      <c r="AQ392" s="640"/>
      <c r="AR392" s="642"/>
      <c r="AS392" s="640"/>
      <c r="AT392" s="642"/>
      <c r="AU392" s="640"/>
      <c r="AV392" s="642"/>
      <c r="AW392" s="640"/>
      <c r="AX392" s="642"/>
      <c r="AY392" s="640"/>
      <c r="AZ392" s="642"/>
      <c r="BA392" s="640"/>
      <c r="BB392" s="642"/>
      <c r="BC392" s="640"/>
      <c r="BD392" s="642"/>
      <c r="BE392" s="640"/>
      <c r="BF392" s="642"/>
      <c r="BG392" s="640"/>
      <c r="BH392" s="642"/>
      <c r="BI392" s="640"/>
      <c r="BJ392" s="642"/>
      <c r="BK392" s="640"/>
      <c r="BL392" s="642"/>
      <c r="BM392" s="640"/>
      <c r="BN392" s="642"/>
      <c r="BO392" s="640"/>
      <c r="BP392" s="642"/>
      <c r="BQ392" s="643">
        <f t="shared" si="276"/>
        <v>0</v>
      </c>
      <c r="BR392" s="644">
        <f t="shared" si="7"/>
        <v>0</v>
      </c>
      <c r="BS392" s="669">
        <f t="shared" si="8"/>
        <v>0</v>
      </c>
      <c r="BT392" s="644">
        <f t="shared" si="9"/>
        <v>0</v>
      </c>
      <c r="BU392" s="645">
        <f t="shared" si="10"/>
        <v>0</v>
      </c>
      <c r="BV392" s="338"/>
      <c r="BW392" s="338"/>
      <c r="BX392" s="338"/>
      <c r="BY392" s="338"/>
      <c r="BZ392" s="338"/>
      <c r="CA392" s="338"/>
    </row>
    <row r="393" ht="15.75" customHeight="1">
      <c r="A393" s="501"/>
      <c r="B393" s="737"/>
      <c r="C393" s="638">
        <f t="shared" ref="C393:D393" si="399">G393+I393+K393+M393+O393+Q393+S393+U393+W393+Y393+AA393+AC393+AE393+AG393+AI393+AK393+AM393+AO393+AQ393+AS393+AU393+AW393+AY393+BA393+BC393+BE393+BG393+BI393+BK393+BM393+BO393</f>
        <v>0</v>
      </c>
      <c r="D393" s="671">
        <f t="shared" si="399"/>
        <v>0</v>
      </c>
      <c r="E393" s="672">
        <f t="shared" si="5"/>
        <v>0</v>
      </c>
      <c r="F393" s="810"/>
      <c r="G393" s="640"/>
      <c r="H393" s="642"/>
      <c r="I393" s="640"/>
      <c r="J393" s="642"/>
      <c r="K393" s="640"/>
      <c r="L393" s="642"/>
      <c r="M393" s="640"/>
      <c r="N393" s="642"/>
      <c r="O393" s="640"/>
      <c r="P393" s="642"/>
      <c r="Q393" s="640"/>
      <c r="R393" s="642"/>
      <c r="S393" s="640"/>
      <c r="T393" s="642"/>
      <c r="U393" s="640"/>
      <c r="V393" s="642"/>
      <c r="W393" s="640"/>
      <c r="X393" s="642"/>
      <c r="Y393" s="640"/>
      <c r="Z393" s="642"/>
      <c r="AA393" s="640"/>
      <c r="AB393" s="642"/>
      <c r="AC393" s="640"/>
      <c r="AD393" s="642"/>
      <c r="AE393" s="640"/>
      <c r="AF393" s="642"/>
      <c r="AG393" s="640"/>
      <c r="AH393" s="642"/>
      <c r="AI393" s="640"/>
      <c r="AJ393" s="642"/>
      <c r="AK393" s="640"/>
      <c r="AL393" s="642"/>
      <c r="AM393" s="640"/>
      <c r="AN393" s="642"/>
      <c r="AO393" s="640"/>
      <c r="AP393" s="642"/>
      <c r="AQ393" s="640"/>
      <c r="AR393" s="642"/>
      <c r="AS393" s="640"/>
      <c r="AT393" s="642"/>
      <c r="AU393" s="640"/>
      <c r="AV393" s="642"/>
      <c r="AW393" s="640"/>
      <c r="AX393" s="642"/>
      <c r="AY393" s="640"/>
      <c r="AZ393" s="642"/>
      <c r="BA393" s="640"/>
      <c r="BB393" s="642"/>
      <c r="BC393" s="640"/>
      <c r="BD393" s="642"/>
      <c r="BE393" s="640"/>
      <c r="BF393" s="642"/>
      <c r="BG393" s="640"/>
      <c r="BH393" s="642"/>
      <c r="BI393" s="640"/>
      <c r="BJ393" s="642"/>
      <c r="BK393" s="640"/>
      <c r="BL393" s="642"/>
      <c r="BM393" s="640"/>
      <c r="BN393" s="642"/>
      <c r="BO393" s="640"/>
      <c r="BP393" s="642"/>
      <c r="BQ393" s="643">
        <f t="shared" si="276"/>
        <v>0</v>
      </c>
      <c r="BR393" s="644">
        <f t="shared" si="7"/>
        <v>0</v>
      </c>
      <c r="BS393" s="669">
        <f t="shared" si="8"/>
        <v>0</v>
      </c>
      <c r="BT393" s="644">
        <f t="shared" si="9"/>
        <v>0</v>
      </c>
      <c r="BU393" s="645">
        <f t="shared" si="10"/>
        <v>0</v>
      </c>
      <c r="BV393" s="338"/>
      <c r="BW393" s="338"/>
      <c r="BX393" s="338"/>
      <c r="BY393" s="338"/>
      <c r="BZ393" s="338"/>
      <c r="CA393" s="338"/>
    </row>
    <row r="394" ht="15.75" customHeight="1">
      <c r="A394" s="501"/>
      <c r="B394" s="737"/>
      <c r="C394" s="638">
        <f t="shared" ref="C394:D394" si="400">G394+I394+K394+M394+O394+Q394+S394+U394+W394+Y394+AA394+AC394+AE394+AG394+AI394+AK394+AM394+AO394+AQ394+AS394+AU394+AW394+AY394+BA394+BC394+BE394+BG394+BI394+BK394+BM394+BO394</f>
        <v>0</v>
      </c>
      <c r="D394" s="671">
        <f t="shared" si="400"/>
        <v>0</v>
      </c>
      <c r="E394" s="672">
        <f t="shared" si="5"/>
        <v>0</v>
      </c>
      <c r="F394" s="810"/>
      <c r="G394" s="640"/>
      <c r="H394" s="642"/>
      <c r="I394" s="640"/>
      <c r="J394" s="642"/>
      <c r="K394" s="640"/>
      <c r="L394" s="642"/>
      <c r="M394" s="640"/>
      <c r="N394" s="642"/>
      <c r="O394" s="640"/>
      <c r="P394" s="642"/>
      <c r="Q394" s="640"/>
      <c r="R394" s="642"/>
      <c r="S394" s="640"/>
      <c r="T394" s="642"/>
      <c r="U394" s="640"/>
      <c r="V394" s="642"/>
      <c r="W394" s="640"/>
      <c r="X394" s="642"/>
      <c r="Y394" s="640"/>
      <c r="Z394" s="642"/>
      <c r="AA394" s="640"/>
      <c r="AB394" s="642"/>
      <c r="AC394" s="640"/>
      <c r="AD394" s="642"/>
      <c r="AE394" s="640"/>
      <c r="AF394" s="642"/>
      <c r="AG394" s="640"/>
      <c r="AH394" s="642"/>
      <c r="AI394" s="640"/>
      <c r="AJ394" s="642"/>
      <c r="AK394" s="640"/>
      <c r="AL394" s="642"/>
      <c r="AM394" s="640"/>
      <c r="AN394" s="642"/>
      <c r="AO394" s="640"/>
      <c r="AP394" s="642"/>
      <c r="AQ394" s="640"/>
      <c r="AR394" s="642"/>
      <c r="AS394" s="640"/>
      <c r="AT394" s="642"/>
      <c r="AU394" s="640"/>
      <c r="AV394" s="642"/>
      <c r="AW394" s="640"/>
      <c r="AX394" s="642"/>
      <c r="AY394" s="640"/>
      <c r="AZ394" s="642"/>
      <c r="BA394" s="640"/>
      <c r="BB394" s="642"/>
      <c r="BC394" s="640"/>
      <c r="BD394" s="642"/>
      <c r="BE394" s="640"/>
      <c r="BF394" s="642"/>
      <c r="BG394" s="640"/>
      <c r="BH394" s="642"/>
      <c r="BI394" s="640"/>
      <c r="BJ394" s="642"/>
      <c r="BK394" s="640"/>
      <c r="BL394" s="642"/>
      <c r="BM394" s="640"/>
      <c r="BN394" s="642"/>
      <c r="BO394" s="640"/>
      <c r="BP394" s="642"/>
      <c r="BQ394" s="643">
        <f t="shared" si="276"/>
        <v>0</v>
      </c>
      <c r="BR394" s="644">
        <f t="shared" si="7"/>
        <v>0</v>
      </c>
      <c r="BS394" s="669">
        <f t="shared" si="8"/>
        <v>0</v>
      </c>
      <c r="BT394" s="644">
        <f t="shared" si="9"/>
        <v>0</v>
      </c>
      <c r="BU394" s="645">
        <f t="shared" si="10"/>
        <v>0</v>
      </c>
      <c r="BV394" s="338"/>
      <c r="BW394" s="338"/>
      <c r="BX394" s="338"/>
      <c r="BY394" s="338"/>
      <c r="BZ394" s="338"/>
      <c r="CA394" s="338"/>
    </row>
    <row r="395" ht="15.75" customHeight="1">
      <c r="A395" s="501"/>
      <c r="B395" s="737"/>
      <c r="C395" s="638">
        <f t="shared" ref="C395:D395" si="401">G395+I395+K395+M395+O395+Q395+S395+U395+W395+Y395+AA395+AC395+AE395+AG395+AI395+AK395+AM395+AO395+AQ395+AS395+AU395+AW395+AY395+BA395+BC395+BE395+BG395+BI395+BK395+BM395+BO395</f>
        <v>0</v>
      </c>
      <c r="D395" s="671">
        <f t="shared" si="401"/>
        <v>0</v>
      </c>
      <c r="E395" s="672">
        <f t="shared" si="5"/>
        <v>0</v>
      </c>
      <c r="F395" s="810"/>
      <c r="G395" s="640"/>
      <c r="H395" s="642"/>
      <c r="I395" s="640"/>
      <c r="J395" s="642"/>
      <c r="K395" s="640"/>
      <c r="L395" s="642"/>
      <c r="M395" s="640"/>
      <c r="N395" s="642"/>
      <c r="O395" s="640"/>
      <c r="P395" s="642"/>
      <c r="Q395" s="640"/>
      <c r="R395" s="642"/>
      <c r="S395" s="640"/>
      <c r="T395" s="642"/>
      <c r="U395" s="640"/>
      <c r="V395" s="642"/>
      <c r="W395" s="640"/>
      <c r="X395" s="642"/>
      <c r="Y395" s="640"/>
      <c r="Z395" s="642"/>
      <c r="AA395" s="640"/>
      <c r="AB395" s="642"/>
      <c r="AC395" s="640"/>
      <c r="AD395" s="642"/>
      <c r="AE395" s="640"/>
      <c r="AF395" s="642"/>
      <c r="AG395" s="640"/>
      <c r="AH395" s="642"/>
      <c r="AI395" s="640"/>
      <c r="AJ395" s="642"/>
      <c r="AK395" s="640"/>
      <c r="AL395" s="642"/>
      <c r="AM395" s="640"/>
      <c r="AN395" s="642"/>
      <c r="AO395" s="640"/>
      <c r="AP395" s="642"/>
      <c r="AQ395" s="640"/>
      <c r="AR395" s="642"/>
      <c r="AS395" s="640"/>
      <c r="AT395" s="642"/>
      <c r="AU395" s="640"/>
      <c r="AV395" s="642"/>
      <c r="AW395" s="640"/>
      <c r="AX395" s="642"/>
      <c r="AY395" s="640"/>
      <c r="AZ395" s="642"/>
      <c r="BA395" s="640"/>
      <c r="BB395" s="642"/>
      <c r="BC395" s="640"/>
      <c r="BD395" s="642"/>
      <c r="BE395" s="640"/>
      <c r="BF395" s="642"/>
      <c r="BG395" s="640"/>
      <c r="BH395" s="642"/>
      <c r="BI395" s="640"/>
      <c r="BJ395" s="642"/>
      <c r="BK395" s="640"/>
      <c r="BL395" s="642"/>
      <c r="BM395" s="640"/>
      <c r="BN395" s="642"/>
      <c r="BO395" s="640"/>
      <c r="BP395" s="642"/>
      <c r="BQ395" s="643">
        <f t="shared" si="276"/>
        <v>0</v>
      </c>
      <c r="BR395" s="644">
        <f t="shared" si="7"/>
        <v>0</v>
      </c>
      <c r="BS395" s="669">
        <f t="shared" si="8"/>
        <v>0</v>
      </c>
      <c r="BT395" s="644">
        <f t="shared" si="9"/>
        <v>0</v>
      </c>
      <c r="BU395" s="645">
        <f t="shared" si="10"/>
        <v>0</v>
      </c>
      <c r="BV395" s="338"/>
      <c r="BW395" s="338"/>
      <c r="BX395" s="338"/>
      <c r="BY395" s="338"/>
      <c r="BZ395" s="338"/>
      <c r="CA395" s="338"/>
    </row>
    <row r="396" ht="15.75" customHeight="1">
      <c r="A396" s="501"/>
      <c r="B396" s="737"/>
      <c r="C396" s="638">
        <f t="shared" ref="C396:D396" si="402">G396+I396+K396+M396+O396+Q396+S396+U396+W396+Y396+AA396+AC396+AE396+AG396+AI396+AK396+AM396+AO396+AQ396+AS396+AU396+AW396+AY396+BA396+BC396+BE396+BG396+BI396+BK396+BM396+BO396</f>
        <v>0</v>
      </c>
      <c r="D396" s="671">
        <f t="shared" si="402"/>
        <v>0</v>
      </c>
      <c r="E396" s="672">
        <f t="shared" si="5"/>
        <v>0</v>
      </c>
      <c r="F396" s="810"/>
      <c r="G396" s="640"/>
      <c r="H396" s="642"/>
      <c r="I396" s="640"/>
      <c r="J396" s="642"/>
      <c r="K396" s="640"/>
      <c r="L396" s="642"/>
      <c r="M396" s="640"/>
      <c r="N396" s="642"/>
      <c r="O396" s="640"/>
      <c r="P396" s="642"/>
      <c r="Q396" s="640"/>
      <c r="R396" s="642"/>
      <c r="S396" s="640"/>
      <c r="T396" s="642"/>
      <c r="U396" s="640"/>
      <c r="V396" s="642"/>
      <c r="W396" s="640"/>
      <c r="X396" s="642"/>
      <c r="Y396" s="640"/>
      <c r="Z396" s="642"/>
      <c r="AA396" s="640"/>
      <c r="AB396" s="642"/>
      <c r="AC396" s="640"/>
      <c r="AD396" s="642"/>
      <c r="AE396" s="640"/>
      <c r="AF396" s="642"/>
      <c r="AG396" s="640"/>
      <c r="AH396" s="642"/>
      <c r="AI396" s="640"/>
      <c r="AJ396" s="642"/>
      <c r="AK396" s="640"/>
      <c r="AL396" s="642"/>
      <c r="AM396" s="640"/>
      <c r="AN396" s="642"/>
      <c r="AO396" s="640"/>
      <c r="AP396" s="642"/>
      <c r="AQ396" s="640"/>
      <c r="AR396" s="642"/>
      <c r="AS396" s="640"/>
      <c r="AT396" s="642"/>
      <c r="AU396" s="640"/>
      <c r="AV396" s="642"/>
      <c r="AW396" s="640"/>
      <c r="AX396" s="642"/>
      <c r="AY396" s="640"/>
      <c r="AZ396" s="642"/>
      <c r="BA396" s="640"/>
      <c r="BB396" s="642"/>
      <c r="BC396" s="640"/>
      <c r="BD396" s="642"/>
      <c r="BE396" s="640"/>
      <c r="BF396" s="642"/>
      <c r="BG396" s="640"/>
      <c r="BH396" s="642"/>
      <c r="BI396" s="640"/>
      <c r="BJ396" s="642"/>
      <c r="BK396" s="640"/>
      <c r="BL396" s="642"/>
      <c r="BM396" s="640"/>
      <c r="BN396" s="642"/>
      <c r="BO396" s="640"/>
      <c r="BP396" s="642"/>
      <c r="BQ396" s="643">
        <f t="shared" si="276"/>
        <v>0</v>
      </c>
      <c r="BR396" s="644">
        <f t="shared" si="7"/>
        <v>0</v>
      </c>
      <c r="BS396" s="669">
        <f t="shared" si="8"/>
        <v>0</v>
      </c>
      <c r="BT396" s="644">
        <f t="shared" si="9"/>
        <v>0</v>
      </c>
      <c r="BU396" s="645">
        <f t="shared" si="10"/>
        <v>0</v>
      </c>
      <c r="BV396" s="338"/>
      <c r="BW396" s="338"/>
      <c r="BX396" s="338"/>
      <c r="BY396" s="338"/>
      <c r="BZ396" s="338"/>
      <c r="CA396" s="338"/>
    </row>
    <row r="397" ht="15.75" customHeight="1">
      <c r="A397" s="501"/>
      <c r="B397" s="737"/>
      <c r="C397" s="638">
        <f t="shared" ref="C397:D397" si="403">G397+I397+K397+M397+O397+Q397+S397+U397+W397+Y397+AA397+AC397+AE397+AG397+AI397+AK397+AM397+AO397+AQ397+AS397+AU397+AW397+AY397+BA397+BC397+BE397+BG397+BI397+BK397+BM397+BO397</f>
        <v>0</v>
      </c>
      <c r="D397" s="671">
        <f t="shared" si="403"/>
        <v>0</v>
      </c>
      <c r="E397" s="672">
        <f t="shared" si="5"/>
        <v>0</v>
      </c>
      <c r="F397" s="810"/>
      <c r="G397" s="640"/>
      <c r="H397" s="642"/>
      <c r="I397" s="640"/>
      <c r="J397" s="642"/>
      <c r="K397" s="640"/>
      <c r="L397" s="642"/>
      <c r="M397" s="640"/>
      <c r="N397" s="642"/>
      <c r="O397" s="640"/>
      <c r="P397" s="642"/>
      <c r="Q397" s="640"/>
      <c r="R397" s="642"/>
      <c r="S397" s="640"/>
      <c r="T397" s="642"/>
      <c r="U397" s="640"/>
      <c r="V397" s="642"/>
      <c r="W397" s="640"/>
      <c r="X397" s="642"/>
      <c r="Y397" s="640"/>
      <c r="Z397" s="642"/>
      <c r="AA397" s="640"/>
      <c r="AB397" s="642"/>
      <c r="AC397" s="640"/>
      <c r="AD397" s="642"/>
      <c r="AE397" s="640"/>
      <c r="AF397" s="642"/>
      <c r="AG397" s="640"/>
      <c r="AH397" s="642"/>
      <c r="AI397" s="640"/>
      <c r="AJ397" s="642"/>
      <c r="AK397" s="640"/>
      <c r="AL397" s="642"/>
      <c r="AM397" s="640"/>
      <c r="AN397" s="642"/>
      <c r="AO397" s="640"/>
      <c r="AP397" s="642"/>
      <c r="AQ397" s="640"/>
      <c r="AR397" s="642"/>
      <c r="AS397" s="640"/>
      <c r="AT397" s="642"/>
      <c r="AU397" s="640"/>
      <c r="AV397" s="642"/>
      <c r="AW397" s="640"/>
      <c r="AX397" s="642"/>
      <c r="AY397" s="640"/>
      <c r="AZ397" s="642"/>
      <c r="BA397" s="640"/>
      <c r="BB397" s="642"/>
      <c r="BC397" s="640"/>
      <c r="BD397" s="642"/>
      <c r="BE397" s="640"/>
      <c r="BF397" s="642"/>
      <c r="BG397" s="640"/>
      <c r="BH397" s="642"/>
      <c r="BI397" s="640"/>
      <c r="BJ397" s="642"/>
      <c r="BK397" s="640"/>
      <c r="BL397" s="642"/>
      <c r="BM397" s="640"/>
      <c r="BN397" s="642"/>
      <c r="BO397" s="640"/>
      <c r="BP397" s="642"/>
      <c r="BQ397" s="643">
        <f t="shared" si="276"/>
        <v>0</v>
      </c>
      <c r="BR397" s="644">
        <f t="shared" si="7"/>
        <v>0</v>
      </c>
      <c r="BS397" s="669">
        <f t="shared" si="8"/>
        <v>0</v>
      </c>
      <c r="BT397" s="644">
        <f t="shared" si="9"/>
        <v>0</v>
      </c>
      <c r="BU397" s="645">
        <f t="shared" si="10"/>
        <v>0</v>
      </c>
      <c r="BV397" s="338"/>
      <c r="BW397" s="338"/>
      <c r="BX397" s="338"/>
      <c r="BY397" s="338"/>
      <c r="BZ397" s="338"/>
      <c r="CA397" s="338"/>
    </row>
    <row r="398" ht="15.75" customHeight="1">
      <c r="A398" s="501"/>
      <c r="B398" s="737"/>
      <c r="C398" s="638">
        <f t="shared" ref="C398:D398" si="404">G398+I398+K398+M398+O398+Q398+S398+U398+W398+Y398+AA398+AC398+AE398+AG398+AI398+AK398+AM398+AO398+AQ398+AS398+AU398+AW398+AY398+BA398+BC398+BE398+BG398+BI398+BK398+BM398+BO398</f>
        <v>0</v>
      </c>
      <c r="D398" s="671">
        <f t="shared" si="404"/>
        <v>0</v>
      </c>
      <c r="E398" s="672">
        <f t="shared" si="5"/>
        <v>0</v>
      </c>
      <c r="F398" s="810"/>
      <c r="G398" s="640"/>
      <c r="H398" s="642"/>
      <c r="I398" s="640"/>
      <c r="J398" s="642"/>
      <c r="K398" s="640"/>
      <c r="L398" s="642"/>
      <c r="M398" s="640"/>
      <c r="N398" s="642"/>
      <c r="O398" s="640"/>
      <c r="P398" s="642"/>
      <c r="Q398" s="640"/>
      <c r="R398" s="642"/>
      <c r="S398" s="640"/>
      <c r="T398" s="642"/>
      <c r="U398" s="640"/>
      <c r="V398" s="642"/>
      <c r="W398" s="640"/>
      <c r="X398" s="642"/>
      <c r="Y398" s="640"/>
      <c r="Z398" s="642"/>
      <c r="AA398" s="640"/>
      <c r="AB398" s="642"/>
      <c r="AC398" s="640"/>
      <c r="AD398" s="642"/>
      <c r="AE398" s="640"/>
      <c r="AF398" s="642"/>
      <c r="AG398" s="640"/>
      <c r="AH398" s="642"/>
      <c r="AI398" s="640"/>
      <c r="AJ398" s="642"/>
      <c r="AK398" s="640"/>
      <c r="AL398" s="642"/>
      <c r="AM398" s="640"/>
      <c r="AN398" s="642"/>
      <c r="AO398" s="640"/>
      <c r="AP398" s="642"/>
      <c r="AQ398" s="640"/>
      <c r="AR398" s="642"/>
      <c r="AS398" s="640"/>
      <c r="AT398" s="642"/>
      <c r="AU398" s="640"/>
      <c r="AV398" s="642"/>
      <c r="AW398" s="640"/>
      <c r="AX398" s="642"/>
      <c r="AY398" s="640"/>
      <c r="AZ398" s="642"/>
      <c r="BA398" s="640"/>
      <c r="BB398" s="642"/>
      <c r="BC398" s="640"/>
      <c r="BD398" s="642"/>
      <c r="BE398" s="640"/>
      <c r="BF398" s="642"/>
      <c r="BG398" s="640"/>
      <c r="BH398" s="642"/>
      <c r="BI398" s="640"/>
      <c r="BJ398" s="642"/>
      <c r="BK398" s="640"/>
      <c r="BL398" s="642"/>
      <c r="BM398" s="640"/>
      <c r="BN398" s="642"/>
      <c r="BO398" s="640"/>
      <c r="BP398" s="642"/>
      <c r="BQ398" s="643">
        <f t="shared" si="276"/>
        <v>0</v>
      </c>
      <c r="BR398" s="644">
        <f t="shared" si="7"/>
        <v>0</v>
      </c>
      <c r="BS398" s="669">
        <f t="shared" si="8"/>
        <v>0</v>
      </c>
      <c r="BT398" s="644">
        <f t="shared" si="9"/>
        <v>0</v>
      </c>
      <c r="BU398" s="645">
        <f t="shared" si="10"/>
        <v>0</v>
      </c>
      <c r="BV398" s="338"/>
      <c r="BW398" s="338"/>
      <c r="BX398" s="338"/>
      <c r="BY398" s="338"/>
      <c r="BZ398" s="338"/>
      <c r="CA398" s="338"/>
    </row>
    <row r="399" ht="15.75" customHeight="1">
      <c r="A399" s="501"/>
      <c r="B399" s="737"/>
      <c r="C399" s="638">
        <f t="shared" ref="C399:D399" si="405">G399+I399+K399+M399+O399+Q399+S399+U399+W399+Y399+AA399+AC399+AE399+AG399+AI399+AK399+AM399+AO399+AQ399+AS399+AU399+AW399+AY399+BA399+BC399+BE399+BG399+BI399+BK399+BM399+BO399</f>
        <v>0</v>
      </c>
      <c r="D399" s="671">
        <f t="shared" si="405"/>
        <v>0</v>
      </c>
      <c r="E399" s="672">
        <f t="shared" si="5"/>
        <v>0</v>
      </c>
      <c r="F399" s="810"/>
      <c r="G399" s="640"/>
      <c r="H399" s="642"/>
      <c r="I399" s="640"/>
      <c r="J399" s="642"/>
      <c r="K399" s="640"/>
      <c r="L399" s="642"/>
      <c r="M399" s="640"/>
      <c r="N399" s="642"/>
      <c r="O399" s="640"/>
      <c r="P399" s="642"/>
      <c r="Q399" s="640"/>
      <c r="R399" s="642"/>
      <c r="S399" s="640"/>
      <c r="T399" s="642"/>
      <c r="U399" s="640"/>
      <c r="V399" s="642"/>
      <c r="W399" s="640"/>
      <c r="X399" s="642"/>
      <c r="Y399" s="640"/>
      <c r="Z399" s="642"/>
      <c r="AA399" s="640"/>
      <c r="AB399" s="642"/>
      <c r="AC399" s="640"/>
      <c r="AD399" s="642"/>
      <c r="AE399" s="640"/>
      <c r="AF399" s="642"/>
      <c r="AG399" s="640"/>
      <c r="AH399" s="642"/>
      <c r="AI399" s="640"/>
      <c r="AJ399" s="642"/>
      <c r="AK399" s="640"/>
      <c r="AL399" s="642"/>
      <c r="AM399" s="640"/>
      <c r="AN399" s="642"/>
      <c r="AO399" s="640"/>
      <c r="AP399" s="642"/>
      <c r="AQ399" s="640"/>
      <c r="AR399" s="642"/>
      <c r="AS399" s="640"/>
      <c r="AT399" s="642"/>
      <c r="AU399" s="640"/>
      <c r="AV399" s="642"/>
      <c r="AW399" s="640"/>
      <c r="AX399" s="642"/>
      <c r="AY399" s="640"/>
      <c r="AZ399" s="642"/>
      <c r="BA399" s="640"/>
      <c r="BB399" s="642"/>
      <c r="BC399" s="640"/>
      <c r="BD399" s="642"/>
      <c r="BE399" s="640"/>
      <c r="BF399" s="642"/>
      <c r="BG399" s="640"/>
      <c r="BH399" s="642"/>
      <c r="BI399" s="640"/>
      <c r="BJ399" s="642"/>
      <c r="BK399" s="640"/>
      <c r="BL399" s="642"/>
      <c r="BM399" s="640"/>
      <c r="BN399" s="642"/>
      <c r="BO399" s="640"/>
      <c r="BP399" s="642"/>
      <c r="BQ399" s="643">
        <f t="shared" si="276"/>
        <v>0</v>
      </c>
      <c r="BR399" s="644">
        <f t="shared" si="7"/>
        <v>0</v>
      </c>
      <c r="BS399" s="669">
        <f t="shared" si="8"/>
        <v>0</v>
      </c>
      <c r="BT399" s="644">
        <f t="shared" si="9"/>
        <v>0</v>
      </c>
      <c r="BU399" s="645">
        <f t="shared" si="10"/>
        <v>0</v>
      </c>
      <c r="BV399" s="338"/>
      <c r="BW399" s="338"/>
      <c r="BX399" s="338"/>
      <c r="BY399" s="338"/>
      <c r="BZ399" s="338"/>
      <c r="CA399" s="338"/>
    </row>
    <row r="400" ht="15.75" customHeight="1">
      <c r="A400" s="501"/>
      <c r="B400" s="737"/>
      <c r="C400" s="638">
        <f t="shared" ref="C400:D400" si="406">G400+I400+K400+M400+O400+Q400+S400+U400+W400+Y400+AA400+AC400+AE400+AG400+AI400+AK400+AM400+AO400+AQ400+AS400+AU400+AW400+AY400+BA400+BC400+BE400+BG400+BI400+BK400+BM400+BO400</f>
        <v>0</v>
      </c>
      <c r="D400" s="671">
        <f t="shared" si="406"/>
        <v>0</v>
      </c>
      <c r="E400" s="672">
        <f t="shared" si="5"/>
        <v>0</v>
      </c>
      <c r="F400" s="810"/>
      <c r="G400" s="640"/>
      <c r="H400" s="642"/>
      <c r="I400" s="640"/>
      <c r="J400" s="642"/>
      <c r="K400" s="640"/>
      <c r="L400" s="642"/>
      <c r="M400" s="640"/>
      <c r="N400" s="642"/>
      <c r="O400" s="640"/>
      <c r="P400" s="642"/>
      <c r="Q400" s="640"/>
      <c r="R400" s="642"/>
      <c r="S400" s="640"/>
      <c r="T400" s="642"/>
      <c r="U400" s="640"/>
      <c r="V400" s="642"/>
      <c r="W400" s="640"/>
      <c r="X400" s="642"/>
      <c r="Y400" s="640"/>
      <c r="Z400" s="642"/>
      <c r="AA400" s="640"/>
      <c r="AB400" s="642"/>
      <c r="AC400" s="640"/>
      <c r="AD400" s="642"/>
      <c r="AE400" s="640"/>
      <c r="AF400" s="642"/>
      <c r="AG400" s="640"/>
      <c r="AH400" s="642"/>
      <c r="AI400" s="640"/>
      <c r="AJ400" s="642"/>
      <c r="AK400" s="640"/>
      <c r="AL400" s="642"/>
      <c r="AM400" s="640"/>
      <c r="AN400" s="642"/>
      <c r="AO400" s="640"/>
      <c r="AP400" s="642"/>
      <c r="AQ400" s="640"/>
      <c r="AR400" s="642"/>
      <c r="AS400" s="640"/>
      <c r="AT400" s="642"/>
      <c r="AU400" s="640"/>
      <c r="AV400" s="642"/>
      <c r="AW400" s="640"/>
      <c r="AX400" s="642"/>
      <c r="AY400" s="640"/>
      <c r="AZ400" s="642"/>
      <c r="BA400" s="640"/>
      <c r="BB400" s="642"/>
      <c r="BC400" s="640"/>
      <c r="BD400" s="642"/>
      <c r="BE400" s="640"/>
      <c r="BF400" s="642"/>
      <c r="BG400" s="640"/>
      <c r="BH400" s="642"/>
      <c r="BI400" s="640"/>
      <c r="BJ400" s="642"/>
      <c r="BK400" s="640"/>
      <c r="BL400" s="642"/>
      <c r="BM400" s="640"/>
      <c r="BN400" s="642"/>
      <c r="BO400" s="640"/>
      <c r="BP400" s="642"/>
      <c r="BQ400" s="643">
        <f t="shared" si="276"/>
        <v>0</v>
      </c>
      <c r="BR400" s="644">
        <f t="shared" si="7"/>
        <v>0</v>
      </c>
      <c r="BS400" s="669">
        <f t="shared" si="8"/>
        <v>0</v>
      </c>
      <c r="BT400" s="644">
        <f t="shared" si="9"/>
        <v>0</v>
      </c>
      <c r="BU400" s="645">
        <f t="shared" si="10"/>
        <v>0</v>
      </c>
      <c r="BV400" s="338"/>
      <c r="BW400" s="338"/>
      <c r="BX400" s="338"/>
      <c r="BY400" s="338"/>
      <c r="BZ400" s="338"/>
      <c r="CA400" s="338"/>
    </row>
    <row r="401" ht="15.75" customHeight="1">
      <c r="A401" s="501"/>
      <c r="B401" s="737"/>
      <c r="C401" s="638">
        <f t="shared" ref="C401:D401" si="407">G401+I401+K401+M401+O401+Q401+S401+U401+W401+Y401+AA401+AC401+AE401+AG401+AI401+AK401+AM401+AO401+AQ401+AS401+AU401+AW401+AY401+BA401+BC401+BE401+BG401+BI401+BK401+BM401+BO401</f>
        <v>0</v>
      </c>
      <c r="D401" s="671">
        <f t="shared" si="407"/>
        <v>0</v>
      </c>
      <c r="E401" s="672">
        <f t="shared" si="5"/>
        <v>0</v>
      </c>
      <c r="F401" s="810"/>
      <c r="G401" s="640"/>
      <c r="H401" s="642"/>
      <c r="I401" s="640"/>
      <c r="J401" s="642"/>
      <c r="K401" s="640"/>
      <c r="L401" s="642"/>
      <c r="M401" s="640"/>
      <c r="N401" s="642"/>
      <c r="O401" s="640"/>
      <c r="P401" s="642"/>
      <c r="Q401" s="640"/>
      <c r="R401" s="642"/>
      <c r="S401" s="640"/>
      <c r="T401" s="642"/>
      <c r="U401" s="640"/>
      <c r="V401" s="642"/>
      <c r="W401" s="640"/>
      <c r="X401" s="642"/>
      <c r="Y401" s="640"/>
      <c r="Z401" s="642"/>
      <c r="AA401" s="640"/>
      <c r="AB401" s="642"/>
      <c r="AC401" s="640"/>
      <c r="AD401" s="642"/>
      <c r="AE401" s="640"/>
      <c r="AF401" s="642"/>
      <c r="AG401" s="640"/>
      <c r="AH401" s="642"/>
      <c r="AI401" s="640"/>
      <c r="AJ401" s="642"/>
      <c r="AK401" s="640"/>
      <c r="AL401" s="642"/>
      <c r="AM401" s="640"/>
      <c r="AN401" s="642"/>
      <c r="AO401" s="640"/>
      <c r="AP401" s="642"/>
      <c r="AQ401" s="640"/>
      <c r="AR401" s="642"/>
      <c r="AS401" s="640"/>
      <c r="AT401" s="642"/>
      <c r="AU401" s="640"/>
      <c r="AV401" s="642"/>
      <c r="AW401" s="640"/>
      <c r="AX401" s="642"/>
      <c r="AY401" s="640"/>
      <c r="AZ401" s="642"/>
      <c r="BA401" s="640"/>
      <c r="BB401" s="642"/>
      <c r="BC401" s="640"/>
      <c r="BD401" s="642"/>
      <c r="BE401" s="640"/>
      <c r="BF401" s="642"/>
      <c r="BG401" s="640"/>
      <c r="BH401" s="642"/>
      <c r="BI401" s="640"/>
      <c r="BJ401" s="642"/>
      <c r="BK401" s="640"/>
      <c r="BL401" s="642"/>
      <c r="BM401" s="640"/>
      <c r="BN401" s="642"/>
      <c r="BO401" s="640"/>
      <c r="BP401" s="642"/>
      <c r="BQ401" s="643">
        <f t="shared" si="276"/>
        <v>0</v>
      </c>
      <c r="BR401" s="644">
        <f t="shared" si="7"/>
        <v>0</v>
      </c>
      <c r="BS401" s="669">
        <f t="shared" si="8"/>
        <v>0</v>
      </c>
      <c r="BT401" s="644">
        <f t="shared" si="9"/>
        <v>0</v>
      </c>
      <c r="BU401" s="645">
        <f t="shared" si="10"/>
        <v>0</v>
      </c>
      <c r="BV401" s="338"/>
      <c r="BW401" s="338"/>
      <c r="BX401" s="338"/>
      <c r="BY401" s="338"/>
      <c r="BZ401" s="338"/>
      <c r="CA401" s="338"/>
    </row>
    <row r="402" ht="15.75" customHeight="1">
      <c r="A402" s="501"/>
      <c r="B402" s="737"/>
      <c r="C402" s="638">
        <f t="shared" ref="C402:D402" si="408">G402+I402+K402+M402+O402+Q402+S402+U402+W402+Y402+AA402+AC402+AE402+AG402+AI402+AK402+AM402+AO402+AQ402+AS402+AU402+AW402+AY402+BA402+BC402+BE402+BG402+BI402+BK402+BM402+BO402</f>
        <v>0</v>
      </c>
      <c r="D402" s="671">
        <f t="shared" si="408"/>
        <v>0</v>
      </c>
      <c r="E402" s="672">
        <f t="shared" si="5"/>
        <v>0</v>
      </c>
      <c r="F402" s="810"/>
      <c r="G402" s="640"/>
      <c r="H402" s="642"/>
      <c r="I402" s="640"/>
      <c r="J402" s="642"/>
      <c r="K402" s="640"/>
      <c r="L402" s="642"/>
      <c r="M402" s="640"/>
      <c r="N402" s="642"/>
      <c r="O402" s="640"/>
      <c r="P402" s="642"/>
      <c r="Q402" s="640"/>
      <c r="R402" s="642"/>
      <c r="S402" s="640"/>
      <c r="T402" s="642"/>
      <c r="U402" s="640"/>
      <c r="V402" s="642"/>
      <c r="W402" s="640"/>
      <c r="X402" s="642"/>
      <c r="Y402" s="640"/>
      <c r="Z402" s="642"/>
      <c r="AA402" s="640"/>
      <c r="AB402" s="642"/>
      <c r="AC402" s="640"/>
      <c r="AD402" s="642"/>
      <c r="AE402" s="640"/>
      <c r="AF402" s="642"/>
      <c r="AG402" s="640"/>
      <c r="AH402" s="642"/>
      <c r="AI402" s="640"/>
      <c r="AJ402" s="642"/>
      <c r="AK402" s="640"/>
      <c r="AL402" s="642"/>
      <c r="AM402" s="640"/>
      <c r="AN402" s="642"/>
      <c r="AO402" s="640"/>
      <c r="AP402" s="642"/>
      <c r="AQ402" s="640"/>
      <c r="AR402" s="642"/>
      <c r="AS402" s="640"/>
      <c r="AT402" s="642"/>
      <c r="AU402" s="640"/>
      <c r="AV402" s="642"/>
      <c r="AW402" s="640"/>
      <c r="AX402" s="642"/>
      <c r="AY402" s="640"/>
      <c r="AZ402" s="642"/>
      <c r="BA402" s="640"/>
      <c r="BB402" s="642"/>
      <c r="BC402" s="640"/>
      <c r="BD402" s="642"/>
      <c r="BE402" s="640"/>
      <c r="BF402" s="642"/>
      <c r="BG402" s="640"/>
      <c r="BH402" s="642"/>
      <c r="BI402" s="640"/>
      <c r="BJ402" s="642"/>
      <c r="BK402" s="640"/>
      <c r="BL402" s="642"/>
      <c r="BM402" s="640"/>
      <c r="BN402" s="642"/>
      <c r="BO402" s="640"/>
      <c r="BP402" s="642"/>
      <c r="BQ402" s="643">
        <f t="shared" si="276"/>
        <v>0</v>
      </c>
      <c r="BR402" s="644">
        <f t="shared" si="7"/>
        <v>0</v>
      </c>
      <c r="BS402" s="669">
        <f t="shared" si="8"/>
        <v>0</v>
      </c>
      <c r="BT402" s="644">
        <f t="shared" si="9"/>
        <v>0</v>
      </c>
      <c r="BU402" s="645">
        <f t="shared" si="10"/>
        <v>0</v>
      </c>
      <c r="BV402" s="338"/>
      <c r="BW402" s="338"/>
      <c r="BX402" s="338"/>
      <c r="BY402" s="338"/>
      <c r="BZ402" s="338"/>
      <c r="CA402" s="338"/>
    </row>
    <row r="403" ht="15.75" customHeight="1">
      <c r="A403" s="501"/>
      <c r="B403" s="737"/>
      <c r="C403" s="638">
        <f t="shared" ref="C403:D403" si="409">G403+I403+K403+M403+O403+Q403+S403+U403+W403+Y403+AA403+AC403+AE403+AG403+AI403+AK403+AM403+AO403+AQ403+AS403+AU403+AW403+AY403+BA403+BC403+BE403+BG403+BI403+BK403+BM403+BO403</f>
        <v>0</v>
      </c>
      <c r="D403" s="671">
        <f t="shared" si="409"/>
        <v>0</v>
      </c>
      <c r="E403" s="672">
        <f t="shared" si="5"/>
        <v>0</v>
      </c>
      <c r="F403" s="810"/>
      <c r="G403" s="640"/>
      <c r="H403" s="642"/>
      <c r="I403" s="640"/>
      <c r="J403" s="642"/>
      <c r="K403" s="640"/>
      <c r="L403" s="642"/>
      <c r="M403" s="640"/>
      <c r="N403" s="642"/>
      <c r="O403" s="640"/>
      <c r="P403" s="642"/>
      <c r="Q403" s="640"/>
      <c r="R403" s="642"/>
      <c r="S403" s="640"/>
      <c r="T403" s="642"/>
      <c r="U403" s="640"/>
      <c r="V403" s="642"/>
      <c r="W403" s="640"/>
      <c r="X403" s="642"/>
      <c r="Y403" s="640"/>
      <c r="Z403" s="642"/>
      <c r="AA403" s="640"/>
      <c r="AB403" s="642"/>
      <c r="AC403" s="640"/>
      <c r="AD403" s="642"/>
      <c r="AE403" s="640"/>
      <c r="AF403" s="642"/>
      <c r="AG403" s="640"/>
      <c r="AH403" s="642"/>
      <c r="AI403" s="640"/>
      <c r="AJ403" s="642"/>
      <c r="AK403" s="640"/>
      <c r="AL403" s="642"/>
      <c r="AM403" s="640"/>
      <c r="AN403" s="642"/>
      <c r="AO403" s="640"/>
      <c r="AP403" s="642"/>
      <c r="AQ403" s="640"/>
      <c r="AR403" s="642"/>
      <c r="AS403" s="640"/>
      <c r="AT403" s="642"/>
      <c r="AU403" s="640"/>
      <c r="AV403" s="642"/>
      <c r="AW403" s="640"/>
      <c r="AX403" s="642"/>
      <c r="AY403" s="640"/>
      <c r="AZ403" s="642"/>
      <c r="BA403" s="640"/>
      <c r="BB403" s="642"/>
      <c r="BC403" s="640"/>
      <c r="BD403" s="642"/>
      <c r="BE403" s="640"/>
      <c r="BF403" s="642"/>
      <c r="BG403" s="640"/>
      <c r="BH403" s="642"/>
      <c r="BI403" s="640"/>
      <c r="BJ403" s="642"/>
      <c r="BK403" s="640"/>
      <c r="BL403" s="642"/>
      <c r="BM403" s="640"/>
      <c r="BN403" s="642"/>
      <c r="BO403" s="640"/>
      <c r="BP403" s="642"/>
      <c r="BQ403" s="643">
        <f t="shared" si="276"/>
        <v>0</v>
      </c>
      <c r="BR403" s="644">
        <f t="shared" si="7"/>
        <v>0</v>
      </c>
      <c r="BS403" s="669">
        <f t="shared" si="8"/>
        <v>0</v>
      </c>
      <c r="BT403" s="644">
        <f t="shared" si="9"/>
        <v>0</v>
      </c>
      <c r="BU403" s="645">
        <f t="shared" si="10"/>
        <v>0</v>
      </c>
      <c r="BV403" s="338"/>
      <c r="BW403" s="338"/>
      <c r="BX403" s="338"/>
      <c r="BY403" s="338"/>
      <c r="BZ403" s="338"/>
      <c r="CA403" s="338"/>
    </row>
    <row r="404" ht="15.75" customHeight="1">
      <c r="A404" s="501"/>
      <c r="B404" s="737"/>
      <c r="C404" s="638">
        <f t="shared" ref="C404:D404" si="410">G404+I404+K404+M404+O404+Q404+S404+U404+W404+Y404+AA404+AC404+AE404+AG404+AI404+AK404+AM404+AO404+AQ404+AS404+AU404+AW404+AY404+BA404+BC404+BE404+BG404+BI404+BK404+BM404+BO404</f>
        <v>0</v>
      </c>
      <c r="D404" s="671">
        <f t="shared" si="410"/>
        <v>0</v>
      </c>
      <c r="E404" s="672">
        <f t="shared" si="5"/>
        <v>0</v>
      </c>
      <c r="F404" s="810"/>
      <c r="G404" s="640"/>
      <c r="H404" s="642"/>
      <c r="I404" s="640"/>
      <c r="J404" s="642"/>
      <c r="K404" s="640"/>
      <c r="L404" s="642"/>
      <c r="M404" s="640"/>
      <c r="N404" s="642"/>
      <c r="O404" s="640"/>
      <c r="P404" s="642"/>
      <c r="Q404" s="640"/>
      <c r="R404" s="642"/>
      <c r="S404" s="640"/>
      <c r="T404" s="642"/>
      <c r="U404" s="640"/>
      <c r="V404" s="642"/>
      <c r="W404" s="640"/>
      <c r="X404" s="642"/>
      <c r="Y404" s="640"/>
      <c r="Z404" s="642"/>
      <c r="AA404" s="640"/>
      <c r="AB404" s="642"/>
      <c r="AC404" s="640"/>
      <c r="AD404" s="642"/>
      <c r="AE404" s="640"/>
      <c r="AF404" s="642"/>
      <c r="AG404" s="640"/>
      <c r="AH404" s="642"/>
      <c r="AI404" s="640"/>
      <c r="AJ404" s="642"/>
      <c r="AK404" s="640"/>
      <c r="AL404" s="642"/>
      <c r="AM404" s="640"/>
      <c r="AN404" s="642"/>
      <c r="AO404" s="640"/>
      <c r="AP404" s="642"/>
      <c r="AQ404" s="640"/>
      <c r="AR404" s="642"/>
      <c r="AS404" s="640"/>
      <c r="AT404" s="642"/>
      <c r="AU404" s="640"/>
      <c r="AV404" s="642"/>
      <c r="AW404" s="640"/>
      <c r="AX404" s="642"/>
      <c r="AY404" s="640"/>
      <c r="AZ404" s="642"/>
      <c r="BA404" s="640"/>
      <c r="BB404" s="642"/>
      <c r="BC404" s="640"/>
      <c r="BD404" s="642"/>
      <c r="BE404" s="640"/>
      <c r="BF404" s="642"/>
      <c r="BG404" s="640"/>
      <c r="BH404" s="642"/>
      <c r="BI404" s="640"/>
      <c r="BJ404" s="642"/>
      <c r="BK404" s="640"/>
      <c r="BL404" s="642"/>
      <c r="BM404" s="640"/>
      <c r="BN404" s="642"/>
      <c r="BO404" s="640"/>
      <c r="BP404" s="642"/>
      <c r="BQ404" s="643">
        <f t="shared" si="276"/>
        <v>0</v>
      </c>
      <c r="BR404" s="644">
        <f t="shared" si="7"/>
        <v>0</v>
      </c>
      <c r="BS404" s="669">
        <f t="shared" si="8"/>
        <v>0</v>
      </c>
      <c r="BT404" s="644">
        <f t="shared" si="9"/>
        <v>0</v>
      </c>
      <c r="BU404" s="645">
        <f t="shared" si="10"/>
        <v>0</v>
      </c>
      <c r="BV404" s="338"/>
      <c r="BW404" s="338"/>
      <c r="BX404" s="338"/>
      <c r="BY404" s="338"/>
      <c r="BZ404" s="338"/>
      <c r="CA404" s="338"/>
    </row>
    <row r="405" ht="15.75" customHeight="1">
      <c r="A405" s="501"/>
      <c r="B405" s="737"/>
      <c r="C405" s="638">
        <f t="shared" ref="C405:D405" si="411">G405+I405+K405+M405+O405+Q405+S405+U405+W405+Y405+AA405+AC405+AE405+AG405+AI405+AK405+AM405+AO405+AQ405+AS405+AU405+AW405+AY405+BA405+BC405+BE405+BG405+BI405+BK405+BM405+BO405</f>
        <v>0</v>
      </c>
      <c r="D405" s="671">
        <f t="shared" si="411"/>
        <v>0</v>
      </c>
      <c r="E405" s="672">
        <f t="shared" si="5"/>
        <v>0</v>
      </c>
      <c r="F405" s="810"/>
      <c r="G405" s="640"/>
      <c r="H405" s="642"/>
      <c r="I405" s="640"/>
      <c r="J405" s="642"/>
      <c r="K405" s="640"/>
      <c r="L405" s="642"/>
      <c r="M405" s="640"/>
      <c r="N405" s="642"/>
      <c r="O405" s="640"/>
      <c r="P405" s="642"/>
      <c r="Q405" s="640"/>
      <c r="R405" s="642"/>
      <c r="S405" s="640"/>
      <c r="T405" s="642"/>
      <c r="U405" s="640"/>
      <c r="V405" s="642"/>
      <c r="W405" s="640"/>
      <c r="X405" s="642"/>
      <c r="Y405" s="640"/>
      <c r="Z405" s="642"/>
      <c r="AA405" s="640"/>
      <c r="AB405" s="642"/>
      <c r="AC405" s="640"/>
      <c r="AD405" s="642"/>
      <c r="AE405" s="640"/>
      <c r="AF405" s="642"/>
      <c r="AG405" s="640"/>
      <c r="AH405" s="642"/>
      <c r="AI405" s="640"/>
      <c r="AJ405" s="642"/>
      <c r="AK405" s="640"/>
      <c r="AL405" s="642"/>
      <c r="AM405" s="640"/>
      <c r="AN405" s="642"/>
      <c r="AO405" s="640"/>
      <c r="AP405" s="642"/>
      <c r="AQ405" s="640"/>
      <c r="AR405" s="642"/>
      <c r="AS405" s="640"/>
      <c r="AT405" s="642"/>
      <c r="AU405" s="640"/>
      <c r="AV405" s="642"/>
      <c r="AW405" s="640"/>
      <c r="AX405" s="642"/>
      <c r="AY405" s="640"/>
      <c r="AZ405" s="642"/>
      <c r="BA405" s="640"/>
      <c r="BB405" s="642"/>
      <c r="BC405" s="640"/>
      <c r="BD405" s="642"/>
      <c r="BE405" s="640"/>
      <c r="BF405" s="642"/>
      <c r="BG405" s="640"/>
      <c r="BH405" s="642"/>
      <c r="BI405" s="640"/>
      <c r="BJ405" s="642"/>
      <c r="BK405" s="640"/>
      <c r="BL405" s="642"/>
      <c r="BM405" s="640"/>
      <c r="BN405" s="642"/>
      <c r="BO405" s="640"/>
      <c r="BP405" s="642"/>
      <c r="BQ405" s="643">
        <f t="shared" si="276"/>
        <v>0</v>
      </c>
      <c r="BR405" s="644">
        <f t="shared" si="7"/>
        <v>0</v>
      </c>
      <c r="BS405" s="669">
        <f t="shared" si="8"/>
        <v>0</v>
      </c>
      <c r="BT405" s="644">
        <f t="shared" si="9"/>
        <v>0</v>
      </c>
      <c r="BU405" s="645">
        <f t="shared" si="10"/>
        <v>0</v>
      </c>
      <c r="BV405" s="338"/>
      <c r="BW405" s="338"/>
      <c r="BX405" s="338"/>
      <c r="BY405" s="338"/>
      <c r="BZ405" s="338"/>
      <c r="CA405" s="338"/>
    </row>
    <row r="406" ht="15.75" customHeight="1">
      <c r="A406" s="501"/>
      <c r="B406" s="737"/>
      <c r="C406" s="638">
        <f t="shared" ref="C406:D406" si="412">G406+I406+K406+M406+O406+Q406+S406+U406+W406+Y406+AA406+AC406+AE406+AG406+AI406+AK406+AM406+AO406+AQ406+AS406+AU406+AW406+AY406+BA406+BC406+BE406+BG406+BI406+BK406+BM406+BO406</f>
        <v>0</v>
      </c>
      <c r="D406" s="671">
        <f t="shared" si="412"/>
        <v>0</v>
      </c>
      <c r="E406" s="672">
        <f t="shared" si="5"/>
        <v>0</v>
      </c>
      <c r="F406" s="810"/>
      <c r="G406" s="640"/>
      <c r="H406" s="642"/>
      <c r="I406" s="640"/>
      <c r="J406" s="642"/>
      <c r="K406" s="640"/>
      <c r="L406" s="642"/>
      <c r="M406" s="640"/>
      <c r="N406" s="642"/>
      <c r="O406" s="640"/>
      <c r="P406" s="642"/>
      <c r="Q406" s="640"/>
      <c r="R406" s="642"/>
      <c r="S406" s="640"/>
      <c r="T406" s="642"/>
      <c r="U406" s="640"/>
      <c r="V406" s="642"/>
      <c r="W406" s="640"/>
      <c r="X406" s="642"/>
      <c r="Y406" s="640"/>
      <c r="Z406" s="642"/>
      <c r="AA406" s="640"/>
      <c r="AB406" s="642"/>
      <c r="AC406" s="640"/>
      <c r="AD406" s="642"/>
      <c r="AE406" s="640"/>
      <c r="AF406" s="642"/>
      <c r="AG406" s="640"/>
      <c r="AH406" s="642"/>
      <c r="AI406" s="640"/>
      <c r="AJ406" s="642"/>
      <c r="AK406" s="640"/>
      <c r="AL406" s="642"/>
      <c r="AM406" s="640"/>
      <c r="AN406" s="642"/>
      <c r="AO406" s="640"/>
      <c r="AP406" s="642"/>
      <c r="AQ406" s="640"/>
      <c r="AR406" s="642"/>
      <c r="AS406" s="640"/>
      <c r="AT406" s="642"/>
      <c r="AU406" s="640"/>
      <c r="AV406" s="642"/>
      <c r="AW406" s="640"/>
      <c r="AX406" s="642"/>
      <c r="AY406" s="640"/>
      <c r="AZ406" s="642"/>
      <c r="BA406" s="640"/>
      <c r="BB406" s="642"/>
      <c r="BC406" s="640"/>
      <c r="BD406" s="642"/>
      <c r="BE406" s="640"/>
      <c r="BF406" s="642"/>
      <c r="BG406" s="640"/>
      <c r="BH406" s="642"/>
      <c r="BI406" s="640"/>
      <c r="BJ406" s="642"/>
      <c r="BK406" s="640"/>
      <c r="BL406" s="642"/>
      <c r="BM406" s="640"/>
      <c r="BN406" s="642"/>
      <c r="BO406" s="640"/>
      <c r="BP406" s="642"/>
      <c r="BQ406" s="643">
        <f t="shared" si="276"/>
        <v>0</v>
      </c>
      <c r="BR406" s="644">
        <f t="shared" si="7"/>
        <v>0</v>
      </c>
      <c r="BS406" s="669">
        <f t="shared" si="8"/>
        <v>0</v>
      </c>
      <c r="BT406" s="644">
        <f t="shared" si="9"/>
        <v>0</v>
      </c>
      <c r="BU406" s="645">
        <f t="shared" si="10"/>
        <v>0</v>
      </c>
      <c r="BV406" s="338"/>
      <c r="BW406" s="338"/>
      <c r="BX406" s="338"/>
      <c r="BY406" s="338"/>
      <c r="BZ406" s="338"/>
      <c r="CA406" s="338"/>
    </row>
    <row r="407" ht="15.75" customHeight="1">
      <c r="A407" s="501"/>
      <c r="B407" s="737"/>
      <c r="C407" s="638">
        <f t="shared" ref="C407:D407" si="413">G407+I407+K407+M407+O407+Q407+S407+U407+W407+Y407+AA407+AC407+AE407+AG407+AI407+AK407+AM407+AO407+AQ407+AS407+AU407+AW407+AY407+BA407+BC407+BE407+BG407+BI407+BK407+BM407+BO407</f>
        <v>0</v>
      </c>
      <c r="D407" s="671">
        <f t="shared" si="413"/>
        <v>0</v>
      </c>
      <c r="E407" s="672">
        <f t="shared" si="5"/>
        <v>0</v>
      </c>
      <c r="F407" s="810"/>
      <c r="G407" s="640"/>
      <c r="H407" s="642"/>
      <c r="I407" s="640"/>
      <c r="J407" s="642"/>
      <c r="K407" s="640"/>
      <c r="L407" s="642"/>
      <c r="M407" s="640"/>
      <c r="N407" s="642"/>
      <c r="O407" s="640"/>
      <c r="P407" s="642"/>
      <c r="Q407" s="640"/>
      <c r="R407" s="642"/>
      <c r="S407" s="640"/>
      <c r="T407" s="642"/>
      <c r="U407" s="640"/>
      <c r="V407" s="642"/>
      <c r="W407" s="640"/>
      <c r="X407" s="642"/>
      <c r="Y407" s="640"/>
      <c r="Z407" s="642"/>
      <c r="AA407" s="640"/>
      <c r="AB407" s="642"/>
      <c r="AC407" s="640"/>
      <c r="AD407" s="642"/>
      <c r="AE407" s="640"/>
      <c r="AF407" s="642"/>
      <c r="AG407" s="640"/>
      <c r="AH407" s="642"/>
      <c r="AI407" s="640"/>
      <c r="AJ407" s="642"/>
      <c r="AK407" s="640"/>
      <c r="AL407" s="642"/>
      <c r="AM407" s="640"/>
      <c r="AN407" s="642"/>
      <c r="AO407" s="640"/>
      <c r="AP407" s="642"/>
      <c r="AQ407" s="640"/>
      <c r="AR407" s="642"/>
      <c r="AS407" s="640"/>
      <c r="AT407" s="642"/>
      <c r="AU407" s="640"/>
      <c r="AV407" s="642"/>
      <c r="AW407" s="640"/>
      <c r="AX407" s="642"/>
      <c r="AY407" s="640"/>
      <c r="AZ407" s="642"/>
      <c r="BA407" s="640"/>
      <c r="BB407" s="642"/>
      <c r="BC407" s="640"/>
      <c r="BD407" s="642"/>
      <c r="BE407" s="640"/>
      <c r="BF407" s="642"/>
      <c r="BG407" s="640"/>
      <c r="BH407" s="642"/>
      <c r="BI407" s="640"/>
      <c r="BJ407" s="642"/>
      <c r="BK407" s="640"/>
      <c r="BL407" s="642"/>
      <c r="BM407" s="640"/>
      <c r="BN407" s="642"/>
      <c r="BO407" s="640"/>
      <c r="BP407" s="642"/>
      <c r="BQ407" s="643">
        <f t="shared" si="276"/>
        <v>0</v>
      </c>
      <c r="BR407" s="644">
        <f t="shared" si="7"/>
        <v>0</v>
      </c>
      <c r="BS407" s="669">
        <f t="shared" si="8"/>
        <v>0</v>
      </c>
      <c r="BT407" s="644">
        <f t="shared" si="9"/>
        <v>0</v>
      </c>
      <c r="BU407" s="645">
        <f t="shared" si="10"/>
        <v>0</v>
      </c>
      <c r="BV407" s="338"/>
      <c r="BW407" s="338"/>
      <c r="BX407" s="338"/>
      <c r="BY407" s="338"/>
      <c r="BZ407" s="338"/>
      <c r="CA407" s="338"/>
    </row>
    <row r="408" ht="15.75" customHeight="1">
      <c r="A408" s="501"/>
      <c r="B408" s="737"/>
      <c r="C408" s="638">
        <f t="shared" ref="C408:D408" si="414">G408+I408+K408+M408+O408+Q408+S408+U408+W408+Y408+AA408+AC408+AE408+AG408+AI408+AK408+AM408+AO408+AQ408+AS408+AU408+AW408+AY408+BA408+BC408+BE408+BG408+BI408+BK408+BM408+BO408</f>
        <v>0</v>
      </c>
      <c r="D408" s="671">
        <f t="shared" si="414"/>
        <v>0</v>
      </c>
      <c r="E408" s="672">
        <f t="shared" si="5"/>
        <v>0</v>
      </c>
      <c r="F408" s="810"/>
      <c r="G408" s="640"/>
      <c r="H408" s="642"/>
      <c r="I408" s="640"/>
      <c r="J408" s="642"/>
      <c r="K408" s="640"/>
      <c r="L408" s="642"/>
      <c r="M408" s="640"/>
      <c r="N408" s="642"/>
      <c r="O408" s="640"/>
      <c r="P408" s="642"/>
      <c r="Q408" s="640"/>
      <c r="R408" s="642"/>
      <c r="S408" s="640"/>
      <c r="T408" s="642"/>
      <c r="U408" s="640"/>
      <c r="V408" s="642"/>
      <c r="W408" s="640"/>
      <c r="X408" s="642"/>
      <c r="Y408" s="640"/>
      <c r="Z408" s="642"/>
      <c r="AA408" s="640"/>
      <c r="AB408" s="642"/>
      <c r="AC408" s="640"/>
      <c r="AD408" s="642"/>
      <c r="AE408" s="640"/>
      <c r="AF408" s="642"/>
      <c r="AG408" s="640"/>
      <c r="AH408" s="642"/>
      <c r="AI408" s="640"/>
      <c r="AJ408" s="642"/>
      <c r="AK408" s="640"/>
      <c r="AL408" s="642"/>
      <c r="AM408" s="640"/>
      <c r="AN408" s="642"/>
      <c r="AO408" s="640"/>
      <c r="AP408" s="642"/>
      <c r="AQ408" s="640"/>
      <c r="AR408" s="642"/>
      <c r="AS408" s="640"/>
      <c r="AT408" s="642"/>
      <c r="AU408" s="640"/>
      <c r="AV408" s="642"/>
      <c r="AW408" s="640"/>
      <c r="AX408" s="642"/>
      <c r="AY408" s="640"/>
      <c r="AZ408" s="642"/>
      <c r="BA408" s="640"/>
      <c r="BB408" s="642"/>
      <c r="BC408" s="640"/>
      <c r="BD408" s="642"/>
      <c r="BE408" s="640"/>
      <c r="BF408" s="642"/>
      <c r="BG408" s="640"/>
      <c r="BH408" s="642"/>
      <c r="BI408" s="640"/>
      <c r="BJ408" s="642"/>
      <c r="BK408" s="640"/>
      <c r="BL408" s="642"/>
      <c r="BM408" s="640"/>
      <c r="BN408" s="642"/>
      <c r="BO408" s="640"/>
      <c r="BP408" s="642"/>
      <c r="BQ408" s="643">
        <f t="shared" si="276"/>
        <v>0</v>
      </c>
      <c r="BR408" s="644">
        <f t="shared" si="7"/>
        <v>0</v>
      </c>
      <c r="BS408" s="669">
        <f t="shared" si="8"/>
        <v>0</v>
      </c>
      <c r="BT408" s="644">
        <f t="shared" si="9"/>
        <v>0</v>
      </c>
      <c r="BU408" s="645">
        <f t="shared" si="10"/>
        <v>0</v>
      </c>
      <c r="BV408" s="338"/>
      <c r="BW408" s="338"/>
      <c r="BX408" s="338"/>
      <c r="BY408" s="338"/>
      <c r="BZ408" s="338"/>
      <c r="CA408" s="338"/>
    </row>
    <row r="409" ht="15.75" customHeight="1">
      <c r="A409" s="501"/>
      <c r="B409" s="737"/>
      <c r="C409" s="638">
        <f t="shared" ref="C409:D409" si="415">G409+I409+K409+M409+O409+Q409+S409+U409+W409+Y409+AA409+AC409+AE409+AG409+AI409+AK409+AM409+AO409+AQ409+AS409+AU409+AW409+AY409+BA409+BC409+BE409+BG409+BI409+BK409+BM409+BO409</f>
        <v>0</v>
      </c>
      <c r="D409" s="671">
        <f t="shared" si="415"/>
        <v>0</v>
      </c>
      <c r="E409" s="672">
        <f t="shared" si="5"/>
        <v>0</v>
      </c>
      <c r="F409" s="810"/>
      <c r="G409" s="640"/>
      <c r="H409" s="642"/>
      <c r="I409" s="640"/>
      <c r="J409" s="642"/>
      <c r="K409" s="640"/>
      <c r="L409" s="642"/>
      <c r="M409" s="640"/>
      <c r="N409" s="642"/>
      <c r="O409" s="640"/>
      <c r="P409" s="642"/>
      <c r="Q409" s="640"/>
      <c r="R409" s="642"/>
      <c r="S409" s="640"/>
      <c r="T409" s="642"/>
      <c r="U409" s="640"/>
      <c r="V409" s="642"/>
      <c r="W409" s="640"/>
      <c r="X409" s="642"/>
      <c r="Y409" s="640"/>
      <c r="Z409" s="642"/>
      <c r="AA409" s="640"/>
      <c r="AB409" s="642"/>
      <c r="AC409" s="640"/>
      <c r="AD409" s="642"/>
      <c r="AE409" s="640"/>
      <c r="AF409" s="642"/>
      <c r="AG409" s="640"/>
      <c r="AH409" s="642"/>
      <c r="AI409" s="640"/>
      <c r="AJ409" s="642"/>
      <c r="AK409" s="640"/>
      <c r="AL409" s="642"/>
      <c r="AM409" s="640"/>
      <c r="AN409" s="642"/>
      <c r="AO409" s="640"/>
      <c r="AP409" s="642"/>
      <c r="AQ409" s="640"/>
      <c r="AR409" s="642"/>
      <c r="AS409" s="640"/>
      <c r="AT409" s="642"/>
      <c r="AU409" s="640"/>
      <c r="AV409" s="642"/>
      <c r="AW409" s="640"/>
      <c r="AX409" s="642"/>
      <c r="AY409" s="640"/>
      <c r="AZ409" s="642"/>
      <c r="BA409" s="640"/>
      <c r="BB409" s="642"/>
      <c r="BC409" s="640"/>
      <c r="BD409" s="642"/>
      <c r="BE409" s="640"/>
      <c r="BF409" s="642"/>
      <c r="BG409" s="640"/>
      <c r="BH409" s="642"/>
      <c r="BI409" s="640"/>
      <c r="BJ409" s="642"/>
      <c r="BK409" s="640"/>
      <c r="BL409" s="642"/>
      <c r="BM409" s="640"/>
      <c r="BN409" s="642"/>
      <c r="BO409" s="640"/>
      <c r="BP409" s="642"/>
      <c r="BQ409" s="643">
        <f t="shared" si="276"/>
        <v>0</v>
      </c>
      <c r="BR409" s="644">
        <f t="shared" si="7"/>
        <v>0</v>
      </c>
      <c r="BS409" s="669">
        <f t="shared" si="8"/>
        <v>0</v>
      </c>
      <c r="BT409" s="644">
        <f t="shared" si="9"/>
        <v>0</v>
      </c>
      <c r="BU409" s="645">
        <f t="shared" si="10"/>
        <v>0</v>
      </c>
      <c r="BV409" s="338"/>
      <c r="BW409" s="338"/>
      <c r="BX409" s="338"/>
      <c r="BY409" s="338"/>
      <c r="BZ409" s="338"/>
      <c r="CA409" s="338"/>
    </row>
    <row r="410" ht="15.75" customHeight="1">
      <c r="A410" s="501"/>
      <c r="B410" s="737"/>
      <c r="C410" s="638">
        <f t="shared" ref="C410:D410" si="416">G410+I410+K410+M410+O410+Q410+S410+U410+W410+Y410+AA410+AC410+AE410+AG410+AI410+AK410+AM410+AO410+AQ410+AS410+AU410+AW410+AY410+BA410+BC410+BE410+BG410+BI410+BK410+BM410+BO410</f>
        <v>0</v>
      </c>
      <c r="D410" s="671">
        <f t="shared" si="416"/>
        <v>0</v>
      </c>
      <c r="E410" s="672">
        <f t="shared" si="5"/>
        <v>0</v>
      </c>
      <c r="F410" s="810"/>
      <c r="G410" s="640"/>
      <c r="H410" s="642"/>
      <c r="I410" s="640"/>
      <c r="J410" s="642"/>
      <c r="K410" s="640"/>
      <c r="L410" s="642"/>
      <c r="M410" s="640"/>
      <c r="N410" s="642"/>
      <c r="O410" s="640"/>
      <c r="P410" s="642"/>
      <c r="Q410" s="640"/>
      <c r="R410" s="642"/>
      <c r="S410" s="640"/>
      <c r="T410" s="642"/>
      <c r="U410" s="640"/>
      <c r="V410" s="642"/>
      <c r="W410" s="640"/>
      <c r="X410" s="642"/>
      <c r="Y410" s="640"/>
      <c r="Z410" s="642"/>
      <c r="AA410" s="640"/>
      <c r="AB410" s="642"/>
      <c r="AC410" s="640"/>
      <c r="AD410" s="642"/>
      <c r="AE410" s="640"/>
      <c r="AF410" s="642"/>
      <c r="AG410" s="640"/>
      <c r="AH410" s="642"/>
      <c r="AI410" s="640"/>
      <c r="AJ410" s="642"/>
      <c r="AK410" s="640"/>
      <c r="AL410" s="642"/>
      <c r="AM410" s="640"/>
      <c r="AN410" s="642"/>
      <c r="AO410" s="640"/>
      <c r="AP410" s="642"/>
      <c r="AQ410" s="640"/>
      <c r="AR410" s="642"/>
      <c r="AS410" s="640"/>
      <c r="AT410" s="642"/>
      <c r="AU410" s="640"/>
      <c r="AV410" s="642"/>
      <c r="AW410" s="640"/>
      <c r="AX410" s="642"/>
      <c r="AY410" s="640"/>
      <c r="AZ410" s="642"/>
      <c r="BA410" s="640"/>
      <c r="BB410" s="642"/>
      <c r="BC410" s="640"/>
      <c r="BD410" s="642"/>
      <c r="BE410" s="640"/>
      <c r="BF410" s="642"/>
      <c r="BG410" s="640"/>
      <c r="BH410" s="642"/>
      <c r="BI410" s="640"/>
      <c r="BJ410" s="642"/>
      <c r="BK410" s="640"/>
      <c r="BL410" s="642"/>
      <c r="BM410" s="640"/>
      <c r="BN410" s="642"/>
      <c r="BO410" s="640"/>
      <c r="BP410" s="642"/>
      <c r="BQ410" s="643">
        <f t="shared" si="276"/>
        <v>0</v>
      </c>
      <c r="BR410" s="644">
        <f t="shared" si="7"/>
        <v>0</v>
      </c>
      <c r="BS410" s="669">
        <f t="shared" si="8"/>
        <v>0</v>
      </c>
      <c r="BT410" s="644">
        <f t="shared" si="9"/>
        <v>0</v>
      </c>
      <c r="BU410" s="645">
        <f t="shared" si="10"/>
        <v>0</v>
      </c>
      <c r="BV410" s="338"/>
      <c r="BW410" s="338"/>
      <c r="BX410" s="338"/>
      <c r="BY410" s="338"/>
      <c r="BZ410" s="338"/>
      <c r="CA410" s="338"/>
    </row>
    <row r="411" ht="15.75" customHeight="1">
      <c r="A411" s="501"/>
      <c r="B411" s="737"/>
      <c r="C411" s="638">
        <f t="shared" ref="C411:D411" si="417">G411+I411+K411+M411+O411+Q411+S411+U411+W411+Y411+AA411+AC411+AE411+AG411+AI411+AK411+AM411+AO411+AQ411+AS411+AU411+AW411+AY411+BA411+BC411+BE411+BG411+BI411+BK411+BM411+BO411</f>
        <v>0</v>
      </c>
      <c r="D411" s="671">
        <f t="shared" si="417"/>
        <v>0</v>
      </c>
      <c r="E411" s="672">
        <f t="shared" si="5"/>
        <v>0</v>
      </c>
      <c r="F411" s="810"/>
      <c r="G411" s="640"/>
      <c r="H411" s="642"/>
      <c r="I411" s="640"/>
      <c r="J411" s="642"/>
      <c r="K411" s="640"/>
      <c r="L411" s="642"/>
      <c r="M411" s="640"/>
      <c r="N411" s="642"/>
      <c r="O411" s="640"/>
      <c r="P411" s="642"/>
      <c r="Q411" s="640"/>
      <c r="R411" s="642"/>
      <c r="S411" s="640"/>
      <c r="T411" s="642"/>
      <c r="U411" s="640"/>
      <c r="V411" s="642"/>
      <c r="W411" s="640"/>
      <c r="X411" s="642"/>
      <c r="Y411" s="640"/>
      <c r="Z411" s="642"/>
      <c r="AA411" s="640"/>
      <c r="AB411" s="642"/>
      <c r="AC411" s="640"/>
      <c r="AD411" s="642"/>
      <c r="AE411" s="640"/>
      <c r="AF411" s="642"/>
      <c r="AG411" s="640"/>
      <c r="AH411" s="642"/>
      <c r="AI411" s="640"/>
      <c r="AJ411" s="642"/>
      <c r="AK411" s="640"/>
      <c r="AL411" s="642"/>
      <c r="AM411" s="640"/>
      <c r="AN411" s="642"/>
      <c r="AO411" s="640"/>
      <c r="AP411" s="642"/>
      <c r="AQ411" s="640"/>
      <c r="AR411" s="642"/>
      <c r="AS411" s="640"/>
      <c r="AT411" s="642"/>
      <c r="AU411" s="640"/>
      <c r="AV411" s="642"/>
      <c r="AW411" s="640"/>
      <c r="AX411" s="642"/>
      <c r="AY411" s="640"/>
      <c r="AZ411" s="642"/>
      <c r="BA411" s="640"/>
      <c r="BB411" s="642"/>
      <c r="BC411" s="640"/>
      <c r="BD411" s="642"/>
      <c r="BE411" s="640"/>
      <c r="BF411" s="642"/>
      <c r="BG411" s="640"/>
      <c r="BH411" s="642"/>
      <c r="BI411" s="640"/>
      <c r="BJ411" s="642"/>
      <c r="BK411" s="640"/>
      <c r="BL411" s="642"/>
      <c r="BM411" s="640"/>
      <c r="BN411" s="642"/>
      <c r="BO411" s="640"/>
      <c r="BP411" s="642"/>
      <c r="BQ411" s="643">
        <f t="shared" si="276"/>
        <v>0</v>
      </c>
      <c r="BR411" s="644">
        <f t="shared" si="7"/>
        <v>0</v>
      </c>
      <c r="BS411" s="669">
        <f t="shared" si="8"/>
        <v>0</v>
      </c>
      <c r="BT411" s="644">
        <f t="shared" si="9"/>
        <v>0</v>
      </c>
      <c r="BU411" s="645">
        <f t="shared" si="10"/>
        <v>0</v>
      </c>
      <c r="BV411" s="338"/>
      <c r="BW411" s="338"/>
      <c r="BX411" s="338"/>
      <c r="BY411" s="338"/>
      <c r="BZ411" s="338"/>
      <c r="CA411" s="338"/>
    </row>
    <row r="412" ht="15.75" customHeight="1">
      <c r="A412" s="501"/>
      <c r="B412" s="737"/>
      <c r="C412" s="638">
        <f t="shared" ref="C412:D412" si="418">G412+I412+K412+M412+O412+Q412+S412+U412+W412+Y412+AA412+AC412+AE412+AG412+AI412+AK412+AM412+AO412+AQ412+AS412+AU412+AW412+AY412+BA412+BC412+BE412+BG412+BI412+BK412+BM412+BO412</f>
        <v>0</v>
      </c>
      <c r="D412" s="671">
        <f t="shared" si="418"/>
        <v>0</v>
      </c>
      <c r="E412" s="672">
        <f t="shared" si="5"/>
        <v>0</v>
      </c>
      <c r="F412" s="810"/>
      <c r="G412" s="640"/>
      <c r="H412" s="642"/>
      <c r="I412" s="640"/>
      <c r="J412" s="642"/>
      <c r="K412" s="640"/>
      <c r="L412" s="642"/>
      <c r="M412" s="640"/>
      <c r="N412" s="642"/>
      <c r="O412" s="640"/>
      <c r="P412" s="642"/>
      <c r="Q412" s="640"/>
      <c r="R412" s="642"/>
      <c r="S412" s="640"/>
      <c r="T412" s="642"/>
      <c r="U412" s="640"/>
      <c r="V412" s="642"/>
      <c r="W412" s="640"/>
      <c r="X412" s="642"/>
      <c r="Y412" s="640"/>
      <c r="Z412" s="642"/>
      <c r="AA412" s="640"/>
      <c r="AB412" s="642"/>
      <c r="AC412" s="640"/>
      <c r="AD412" s="642"/>
      <c r="AE412" s="640"/>
      <c r="AF412" s="642"/>
      <c r="AG412" s="640"/>
      <c r="AH412" s="642"/>
      <c r="AI412" s="640"/>
      <c r="AJ412" s="642"/>
      <c r="AK412" s="640"/>
      <c r="AL412" s="642"/>
      <c r="AM412" s="640"/>
      <c r="AN412" s="642"/>
      <c r="AO412" s="640"/>
      <c r="AP412" s="642"/>
      <c r="AQ412" s="640"/>
      <c r="AR412" s="642"/>
      <c r="AS412" s="640"/>
      <c r="AT412" s="642"/>
      <c r="AU412" s="640"/>
      <c r="AV412" s="642"/>
      <c r="AW412" s="640"/>
      <c r="AX412" s="642"/>
      <c r="AY412" s="640"/>
      <c r="AZ412" s="642"/>
      <c r="BA412" s="640"/>
      <c r="BB412" s="642"/>
      <c r="BC412" s="640"/>
      <c r="BD412" s="642"/>
      <c r="BE412" s="640"/>
      <c r="BF412" s="642"/>
      <c r="BG412" s="640"/>
      <c r="BH412" s="642"/>
      <c r="BI412" s="640"/>
      <c r="BJ412" s="642"/>
      <c r="BK412" s="640"/>
      <c r="BL412" s="642"/>
      <c r="BM412" s="640"/>
      <c r="BN412" s="642"/>
      <c r="BO412" s="640"/>
      <c r="BP412" s="642"/>
      <c r="BQ412" s="643">
        <f t="shared" si="276"/>
        <v>0</v>
      </c>
      <c r="BR412" s="644">
        <f t="shared" si="7"/>
        <v>0</v>
      </c>
      <c r="BS412" s="669">
        <f t="shared" si="8"/>
        <v>0</v>
      </c>
      <c r="BT412" s="644">
        <f t="shared" si="9"/>
        <v>0</v>
      </c>
      <c r="BU412" s="645">
        <f t="shared" si="10"/>
        <v>0</v>
      </c>
      <c r="BV412" s="338"/>
      <c r="BW412" s="338"/>
      <c r="BX412" s="338"/>
      <c r="BY412" s="338"/>
      <c r="BZ412" s="338"/>
      <c r="CA412" s="338"/>
    </row>
    <row r="413" ht="15.75" customHeight="1">
      <c r="A413" s="501"/>
      <c r="B413" s="737"/>
      <c r="C413" s="638">
        <f t="shared" ref="C413:D413" si="419">G413+I413+K413+M413+O413+Q413+S413+U413+W413+Y413+AA413+AC413+AE413+AG413+AI413+AK413+AM413+AO413+AQ413+AS413+AU413+AW413+AY413+BA413+BC413+BE413+BG413+BI413+BK413+BM413+BO413</f>
        <v>0</v>
      </c>
      <c r="D413" s="671">
        <f t="shared" si="419"/>
        <v>0</v>
      </c>
      <c r="E413" s="672">
        <f t="shared" si="5"/>
        <v>0</v>
      </c>
      <c r="F413" s="810"/>
      <c r="G413" s="640"/>
      <c r="H413" s="642"/>
      <c r="I413" s="640"/>
      <c r="J413" s="642"/>
      <c r="K413" s="640"/>
      <c r="L413" s="642"/>
      <c r="M413" s="640"/>
      <c r="N413" s="642"/>
      <c r="O413" s="640"/>
      <c r="P413" s="642"/>
      <c r="Q413" s="640"/>
      <c r="R413" s="642"/>
      <c r="S413" s="640"/>
      <c r="T413" s="642"/>
      <c r="U413" s="640"/>
      <c r="V413" s="642"/>
      <c r="W413" s="640"/>
      <c r="X413" s="642"/>
      <c r="Y413" s="640"/>
      <c r="Z413" s="642"/>
      <c r="AA413" s="640"/>
      <c r="AB413" s="642"/>
      <c r="AC413" s="640"/>
      <c r="AD413" s="642"/>
      <c r="AE413" s="640"/>
      <c r="AF413" s="642"/>
      <c r="AG413" s="640"/>
      <c r="AH413" s="642"/>
      <c r="AI413" s="640"/>
      <c r="AJ413" s="642"/>
      <c r="AK413" s="640"/>
      <c r="AL413" s="642"/>
      <c r="AM413" s="640"/>
      <c r="AN413" s="642"/>
      <c r="AO413" s="640"/>
      <c r="AP413" s="642"/>
      <c r="AQ413" s="640"/>
      <c r="AR413" s="642"/>
      <c r="AS413" s="640"/>
      <c r="AT413" s="642"/>
      <c r="AU413" s="640"/>
      <c r="AV413" s="642"/>
      <c r="AW413" s="640"/>
      <c r="AX413" s="642"/>
      <c r="AY413" s="640"/>
      <c r="AZ413" s="642"/>
      <c r="BA413" s="640"/>
      <c r="BB413" s="642"/>
      <c r="BC413" s="640"/>
      <c r="BD413" s="642"/>
      <c r="BE413" s="640"/>
      <c r="BF413" s="642"/>
      <c r="BG413" s="640"/>
      <c r="BH413" s="642"/>
      <c r="BI413" s="640"/>
      <c r="BJ413" s="642"/>
      <c r="BK413" s="640"/>
      <c r="BL413" s="642"/>
      <c r="BM413" s="640"/>
      <c r="BN413" s="642"/>
      <c r="BO413" s="640"/>
      <c r="BP413" s="642"/>
      <c r="BQ413" s="643">
        <f t="shared" si="276"/>
        <v>0</v>
      </c>
      <c r="BR413" s="644">
        <f t="shared" si="7"/>
        <v>0</v>
      </c>
      <c r="BS413" s="669">
        <f t="shared" si="8"/>
        <v>0</v>
      </c>
      <c r="BT413" s="644">
        <f t="shared" si="9"/>
        <v>0</v>
      </c>
      <c r="BU413" s="645">
        <f t="shared" si="10"/>
        <v>0</v>
      </c>
      <c r="BV413" s="338"/>
      <c r="BW413" s="338"/>
      <c r="BX413" s="338"/>
      <c r="BY413" s="338"/>
      <c r="BZ413" s="338"/>
      <c r="CA413" s="338"/>
    </row>
    <row r="414" ht="15.75" customHeight="1">
      <c r="A414" s="501"/>
      <c r="B414" s="737"/>
      <c r="C414" s="638">
        <f t="shared" ref="C414:D414" si="420">G414+I414+K414+M414+O414+Q414+S414+U414+W414+Y414+AA414+AC414+AE414+AG414+AI414+AK414+AM414+AO414+AQ414+AS414+AU414+AW414+AY414+BA414+BC414+BE414+BG414+BI414+BK414+BM414+BO414</f>
        <v>0</v>
      </c>
      <c r="D414" s="671">
        <f t="shared" si="420"/>
        <v>0</v>
      </c>
      <c r="E414" s="672">
        <f t="shared" si="5"/>
        <v>0</v>
      </c>
      <c r="F414" s="810"/>
      <c r="G414" s="640"/>
      <c r="H414" s="642"/>
      <c r="I414" s="640"/>
      <c r="J414" s="642"/>
      <c r="K414" s="640"/>
      <c r="L414" s="642"/>
      <c r="M414" s="640"/>
      <c r="N414" s="642"/>
      <c r="O414" s="640"/>
      <c r="P414" s="642"/>
      <c r="Q414" s="640"/>
      <c r="R414" s="642"/>
      <c r="S414" s="640"/>
      <c r="T414" s="642"/>
      <c r="U414" s="640"/>
      <c r="V414" s="642"/>
      <c r="W414" s="640"/>
      <c r="X414" s="642"/>
      <c r="Y414" s="640"/>
      <c r="Z414" s="642"/>
      <c r="AA414" s="640"/>
      <c r="AB414" s="642"/>
      <c r="AC414" s="640"/>
      <c r="AD414" s="642"/>
      <c r="AE414" s="640"/>
      <c r="AF414" s="642"/>
      <c r="AG414" s="640"/>
      <c r="AH414" s="642"/>
      <c r="AI414" s="640"/>
      <c r="AJ414" s="642"/>
      <c r="AK414" s="640"/>
      <c r="AL414" s="642"/>
      <c r="AM414" s="640"/>
      <c r="AN414" s="642"/>
      <c r="AO414" s="640"/>
      <c r="AP414" s="642"/>
      <c r="AQ414" s="640"/>
      <c r="AR414" s="642"/>
      <c r="AS414" s="640"/>
      <c r="AT414" s="642"/>
      <c r="AU414" s="640"/>
      <c r="AV414" s="642"/>
      <c r="AW414" s="640"/>
      <c r="AX414" s="642"/>
      <c r="AY414" s="640"/>
      <c r="AZ414" s="642"/>
      <c r="BA414" s="640"/>
      <c r="BB414" s="642"/>
      <c r="BC414" s="640"/>
      <c r="BD414" s="642"/>
      <c r="BE414" s="640"/>
      <c r="BF414" s="642"/>
      <c r="BG414" s="640"/>
      <c r="BH414" s="642"/>
      <c r="BI414" s="640"/>
      <c r="BJ414" s="642"/>
      <c r="BK414" s="640"/>
      <c r="BL414" s="642"/>
      <c r="BM414" s="640"/>
      <c r="BN414" s="642"/>
      <c r="BO414" s="640"/>
      <c r="BP414" s="642"/>
      <c r="BQ414" s="643">
        <f t="shared" si="276"/>
        <v>0</v>
      </c>
      <c r="BR414" s="644">
        <f t="shared" si="7"/>
        <v>0</v>
      </c>
      <c r="BS414" s="669">
        <f t="shared" si="8"/>
        <v>0</v>
      </c>
      <c r="BT414" s="644">
        <f t="shared" si="9"/>
        <v>0</v>
      </c>
      <c r="BU414" s="645">
        <f t="shared" si="10"/>
        <v>0</v>
      </c>
      <c r="BV414" s="338"/>
      <c r="BW414" s="338"/>
      <c r="BX414" s="338"/>
      <c r="BY414" s="338"/>
      <c r="BZ414" s="338"/>
      <c r="CA414" s="338"/>
    </row>
    <row r="415" ht="15.75" customHeight="1">
      <c r="A415" s="501"/>
      <c r="B415" s="737"/>
      <c r="C415" s="638">
        <f t="shared" ref="C415:D415" si="421">G415+I415+K415+M415+O415+Q415+S415+U415+W415+Y415+AA415+AC415+AE415+AG415+AI415+AK415+AM415+AO415+AQ415+AS415+AU415+AW415+AY415+BA415+BC415+BE415+BG415+BI415+BK415+BM415+BO415</f>
        <v>0</v>
      </c>
      <c r="D415" s="671">
        <f t="shared" si="421"/>
        <v>0</v>
      </c>
      <c r="E415" s="672">
        <f t="shared" si="5"/>
        <v>0</v>
      </c>
      <c r="F415" s="810"/>
      <c r="G415" s="640"/>
      <c r="H415" s="642"/>
      <c r="I415" s="640"/>
      <c r="J415" s="642"/>
      <c r="K415" s="640"/>
      <c r="L415" s="642"/>
      <c r="M415" s="640"/>
      <c r="N415" s="642"/>
      <c r="O415" s="640"/>
      <c r="P415" s="642"/>
      <c r="Q415" s="640"/>
      <c r="R415" s="642"/>
      <c r="S415" s="640"/>
      <c r="T415" s="642"/>
      <c r="U415" s="640"/>
      <c r="V415" s="642"/>
      <c r="W415" s="640"/>
      <c r="X415" s="642"/>
      <c r="Y415" s="640"/>
      <c r="Z415" s="642"/>
      <c r="AA415" s="640"/>
      <c r="AB415" s="642"/>
      <c r="AC415" s="640"/>
      <c r="AD415" s="642"/>
      <c r="AE415" s="640"/>
      <c r="AF415" s="642"/>
      <c r="AG415" s="640"/>
      <c r="AH415" s="642"/>
      <c r="AI415" s="640"/>
      <c r="AJ415" s="642"/>
      <c r="AK415" s="640"/>
      <c r="AL415" s="642"/>
      <c r="AM415" s="640"/>
      <c r="AN415" s="642"/>
      <c r="AO415" s="640"/>
      <c r="AP415" s="642"/>
      <c r="AQ415" s="640"/>
      <c r="AR415" s="642"/>
      <c r="AS415" s="640"/>
      <c r="AT415" s="642"/>
      <c r="AU415" s="640"/>
      <c r="AV415" s="642"/>
      <c r="AW415" s="640"/>
      <c r="AX415" s="642"/>
      <c r="AY415" s="640"/>
      <c r="AZ415" s="642"/>
      <c r="BA415" s="640"/>
      <c r="BB415" s="642"/>
      <c r="BC415" s="640"/>
      <c r="BD415" s="642"/>
      <c r="BE415" s="640"/>
      <c r="BF415" s="642"/>
      <c r="BG415" s="640"/>
      <c r="BH415" s="642"/>
      <c r="BI415" s="640"/>
      <c r="BJ415" s="642"/>
      <c r="BK415" s="640"/>
      <c r="BL415" s="642"/>
      <c r="BM415" s="640"/>
      <c r="BN415" s="642"/>
      <c r="BO415" s="640"/>
      <c r="BP415" s="642"/>
      <c r="BQ415" s="643">
        <f t="shared" si="276"/>
        <v>0</v>
      </c>
      <c r="BR415" s="644">
        <f t="shared" si="7"/>
        <v>0</v>
      </c>
      <c r="BS415" s="669">
        <f t="shared" si="8"/>
        <v>0</v>
      </c>
      <c r="BT415" s="644">
        <f t="shared" si="9"/>
        <v>0</v>
      </c>
      <c r="BU415" s="645">
        <f t="shared" si="10"/>
        <v>0</v>
      </c>
      <c r="BV415" s="338"/>
      <c r="BW415" s="338"/>
      <c r="BX415" s="338"/>
      <c r="BY415" s="338"/>
      <c r="BZ415" s="338"/>
      <c r="CA415" s="338"/>
    </row>
    <row r="416" ht="15.75" customHeight="1">
      <c r="A416" s="501"/>
      <c r="B416" s="737"/>
      <c r="C416" s="638">
        <f t="shared" ref="C416:D416" si="422">G416+I416+K416+M416+O416+Q416+S416+U416+W416+Y416+AA416+AC416+AE416+AG416+AI416+AK416+AM416+AO416+AQ416+AS416+AU416+AW416+AY416+BA416+BC416+BE416+BG416+BI416+BK416+BM416+BO416</f>
        <v>0</v>
      </c>
      <c r="D416" s="671">
        <f t="shared" si="422"/>
        <v>0</v>
      </c>
      <c r="E416" s="672">
        <f t="shared" si="5"/>
        <v>0</v>
      </c>
      <c r="F416" s="810"/>
      <c r="G416" s="640"/>
      <c r="H416" s="642"/>
      <c r="I416" s="640"/>
      <c r="J416" s="642"/>
      <c r="K416" s="640"/>
      <c r="L416" s="642"/>
      <c r="M416" s="640"/>
      <c r="N416" s="642"/>
      <c r="O416" s="640"/>
      <c r="P416" s="642"/>
      <c r="Q416" s="640"/>
      <c r="R416" s="642"/>
      <c r="S416" s="640"/>
      <c r="T416" s="642"/>
      <c r="U416" s="640"/>
      <c r="V416" s="642"/>
      <c r="W416" s="640"/>
      <c r="X416" s="642"/>
      <c r="Y416" s="640"/>
      <c r="Z416" s="642"/>
      <c r="AA416" s="640"/>
      <c r="AB416" s="642"/>
      <c r="AC416" s="640"/>
      <c r="AD416" s="642"/>
      <c r="AE416" s="640"/>
      <c r="AF416" s="642"/>
      <c r="AG416" s="640"/>
      <c r="AH416" s="642"/>
      <c r="AI416" s="640"/>
      <c r="AJ416" s="642"/>
      <c r="AK416" s="640"/>
      <c r="AL416" s="642"/>
      <c r="AM416" s="640"/>
      <c r="AN416" s="642"/>
      <c r="AO416" s="640"/>
      <c r="AP416" s="642"/>
      <c r="AQ416" s="640"/>
      <c r="AR416" s="642"/>
      <c r="AS416" s="640"/>
      <c r="AT416" s="642"/>
      <c r="AU416" s="640"/>
      <c r="AV416" s="642"/>
      <c r="AW416" s="640"/>
      <c r="AX416" s="642"/>
      <c r="AY416" s="640"/>
      <c r="AZ416" s="642"/>
      <c r="BA416" s="640"/>
      <c r="BB416" s="642"/>
      <c r="BC416" s="640"/>
      <c r="BD416" s="642"/>
      <c r="BE416" s="640"/>
      <c r="BF416" s="642"/>
      <c r="BG416" s="640"/>
      <c r="BH416" s="642"/>
      <c r="BI416" s="640"/>
      <c r="BJ416" s="642"/>
      <c r="BK416" s="640"/>
      <c r="BL416" s="642"/>
      <c r="BM416" s="640"/>
      <c r="BN416" s="642"/>
      <c r="BO416" s="640"/>
      <c r="BP416" s="642"/>
      <c r="BQ416" s="643">
        <f t="shared" si="276"/>
        <v>0</v>
      </c>
      <c r="BR416" s="644">
        <f t="shared" si="7"/>
        <v>0</v>
      </c>
      <c r="BS416" s="669">
        <f t="shared" si="8"/>
        <v>0</v>
      </c>
      <c r="BT416" s="644">
        <f t="shared" si="9"/>
        <v>0</v>
      </c>
      <c r="BU416" s="645">
        <f t="shared" si="10"/>
        <v>0</v>
      </c>
      <c r="BV416" s="338"/>
      <c r="BW416" s="338"/>
      <c r="BX416" s="338"/>
      <c r="BY416" s="338"/>
      <c r="BZ416" s="338"/>
      <c r="CA416" s="338"/>
    </row>
    <row r="417" ht="15.75" customHeight="1">
      <c r="A417" s="501"/>
      <c r="B417" s="737"/>
      <c r="C417" s="638">
        <f t="shared" ref="C417:D417" si="423">G417+I417+K417+M417+O417+Q417+S417+U417+W417+Y417+AA417+AC417+AE417+AG417+AI417+AK417+AM417+AO417+AQ417+AS417+AU417+AW417+AY417+BA417+BC417+BE417+BG417+BI417+BK417+BM417+BO417</f>
        <v>0</v>
      </c>
      <c r="D417" s="671">
        <f t="shared" si="423"/>
        <v>0</v>
      </c>
      <c r="E417" s="672">
        <f t="shared" si="5"/>
        <v>0</v>
      </c>
      <c r="F417" s="810"/>
      <c r="G417" s="640"/>
      <c r="H417" s="642"/>
      <c r="I417" s="640"/>
      <c r="J417" s="642"/>
      <c r="K417" s="640"/>
      <c r="L417" s="642"/>
      <c r="M417" s="640"/>
      <c r="N417" s="642"/>
      <c r="O417" s="640"/>
      <c r="P417" s="642"/>
      <c r="Q417" s="640"/>
      <c r="R417" s="642"/>
      <c r="S417" s="640"/>
      <c r="T417" s="642"/>
      <c r="U417" s="640"/>
      <c r="V417" s="642"/>
      <c r="W417" s="640"/>
      <c r="X417" s="642"/>
      <c r="Y417" s="640"/>
      <c r="Z417" s="642"/>
      <c r="AA417" s="640"/>
      <c r="AB417" s="642"/>
      <c r="AC417" s="640"/>
      <c r="AD417" s="642"/>
      <c r="AE417" s="640"/>
      <c r="AF417" s="642"/>
      <c r="AG417" s="640"/>
      <c r="AH417" s="642"/>
      <c r="AI417" s="640"/>
      <c r="AJ417" s="642"/>
      <c r="AK417" s="640"/>
      <c r="AL417" s="642"/>
      <c r="AM417" s="640"/>
      <c r="AN417" s="642"/>
      <c r="AO417" s="640"/>
      <c r="AP417" s="642"/>
      <c r="AQ417" s="640"/>
      <c r="AR417" s="642"/>
      <c r="AS417" s="640"/>
      <c r="AT417" s="642"/>
      <c r="AU417" s="640"/>
      <c r="AV417" s="642"/>
      <c r="AW417" s="640"/>
      <c r="AX417" s="642"/>
      <c r="AY417" s="640"/>
      <c r="AZ417" s="642"/>
      <c r="BA417" s="640"/>
      <c r="BB417" s="642"/>
      <c r="BC417" s="640"/>
      <c r="BD417" s="642"/>
      <c r="BE417" s="640"/>
      <c r="BF417" s="642"/>
      <c r="BG417" s="640"/>
      <c r="BH417" s="642"/>
      <c r="BI417" s="640"/>
      <c r="BJ417" s="642"/>
      <c r="BK417" s="640"/>
      <c r="BL417" s="642"/>
      <c r="BM417" s="640"/>
      <c r="BN417" s="642"/>
      <c r="BO417" s="640"/>
      <c r="BP417" s="642"/>
      <c r="BQ417" s="643">
        <f t="shared" si="276"/>
        <v>0</v>
      </c>
      <c r="BR417" s="644">
        <f t="shared" si="7"/>
        <v>0</v>
      </c>
      <c r="BS417" s="669">
        <f t="shared" si="8"/>
        <v>0</v>
      </c>
      <c r="BT417" s="644">
        <f t="shared" si="9"/>
        <v>0</v>
      </c>
      <c r="BU417" s="645">
        <f t="shared" si="10"/>
        <v>0</v>
      </c>
      <c r="BV417" s="338"/>
      <c r="BW417" s="338"/>
      <c r="BX417" s="338"/>
      <c r="BY417" s="338"/>
      <c r="BZ417" s="338"/>
      <c r="CA417" s="338"/>
    </row>
    <row r="418" ht="15.75" customHeight="1">
      <c r="A418" s="501"/>
      <c r="B418" s="737"/>
      <c r="C418" s="638">
        <f t="shared" ref="C418:D418" si="424">G418+I418+K418+M418+O418+Q418+S418+U418+W418+Y418+AA418+AC418+AE418+AG418+AI418+AK418+AM418+AO418+AQ418+AS418+AU418+AW418+AY418+BA418+BC418+BE418+BG418+BI418+BK418+BM418+BO418</f>
        <v>0</v>
      </c>
      <c r="D418" s="671">
        <f t="shared" si="424"/>
        <v>0</v>
      </c>
      <c r="E418" s="672">
        <f t="shared" si="5"/>
        <v>0</v>
      </c>
      <c r="F418" s="810"/>
      <c r="G418" s="640"/>
      <c r="H418" s="642"/>
      <c r="I418" s="640"/>
      <c r="J418" s="642"/>
      <c r="K418" s="640"/>
      <c r="L418" s="642"/>
      <c r="M418" s="640"/>
      <c r="N418" s="642"/>
      <c r="O418" s="640"/>
      <c r="P418" s="642"/>
      <c r="Q418" s="640"/>
      <c r="R418" s="642"/>
      <c r="S418" s="640"/>
      <c r="T418" s="642"/>
      <c r="U418" s="640"/>
      <c r="V418" s="642"/>
      <c r="W418" s="640"/>
      <c r="X418" s="642"/>
      <c r="Y418" s="640"/>
      <c r="Z418" s="642"/>
      <c r="AA418" s="640"/>
      <c r="AB418" s="642"/>
      <c r="AC418" s="640"/>
      <c r="AD418" s="642"/>
      <c r="AE418" s="640"/>
      <c r="AF418" s="642"/>
      <c r="AG418" s="640"/>
      <c r="AH418" s="642"/>
      <c r="AI418" s="640"/>
      <c r="AJ418" s="642"/>
      <c r="AK418" s="640"/>
      <c r="AL418" s="642"/>
      <c r="AM418" s="640"/>
      <c r="AN418" s="642"/>
      <c r="AO418" s="640"/>
      <c r="AP418" s="642"/>
      <c r="AQ418" s="640"/>
      <c r="AR418" s="642"/>
      <c r="AS418" s="640"/>
      <c r="AT418" s="642"/>
      <c r="AU418" s="640"/>
      <c r="AV418" s="642"/>
      <c r="AW418" s="640"/>
      <c r="AX418" s="642"/>
      <c r="AY418" s="640"/>
      <c r="AZ418" s="642"/>
      <c r="BA418" s="640"/>
      <c r="BB418" s="642"/>
      <c r="BC418" s="640"/>
      <c r="BD418" s="642"/>
      <c r="BE418" s="640"/>
      <c r="BF418" s="642"/>
      <c r="BG418" s="640"/>
      <c r="BH418" s="642"/>
      <c r="BI418" s="640"/>
      <c r="BJ418" s="642"/>
      <c r="BK418" s="640"/>
      <c r="BL418" s="642"/>
      <c r="BM418" s="640"/>
      <c r="BN418" s="642"/>
      <c r="BO418" s="640"/>
      <c r="BP418" s="642"/>
      <c r="BQ418" s="643">
        <f t="shared" si="276"/>
        <v>0</v>
      </c>
      <c r="BR418" s="644">
        <f t="shared" si="7"/>
        <v>0</v>
      </c>
      <c r="BS418" s="669">
        <f t="shared" si="8"/>
        <v>0</v>
      </c>
      <c r="BT418" s="644">
        <f t="shared" si="9"/>
        <v>0</v>
      </c>
      <c r="BU418" s="645">
        <f t="shared" si="10"/>
        <v>0</v>
      </c>
      <c r="BV418" s="338"/>
      <c r="BW418" s="338"/>
      <c r="BX418" s="338"/>
      <c r="BY418" s="338"/>
      <c r="BZ418" s="338"/>
      <c r="CA418" s="338"/>
    </row>
    <row r="419" ht="15.75" customHeight="1">
      <c r="A419" s="501"/>
      <c r="B419" s="737"/>
      <c r="C419" s="638">
        <f t="shared" ref="C419:D419" si="425">G419+I419+K419+M419+O419+Q419+S419+U419+W419+Y419+AA419+AC419+AE419+AG419+AI419+AK419+AM419+AO419+AQ419+AS419+AU419+AW419+AY419+BA419+BC419+BE419+BG419+BI419+BK419+BM419+BO419</f>
        <v>0</v>
      </c>
      <c r="D419" s="671">
        <f t="shared" si="425"/>
        <v>0</v>
      </c>
      <c r="E419" s="672">
        <f t="shared" si="5"/>
        <v>0</v>
      </c>
      <c r="F419" s="810"/>
      <c r="G419" s="640"/>
      <c r="H419" s="642"/>
      <c r="I419" s="640"/>
      <c r="J419" s="642"/>
      <c r="K419" s="640"/>
      <c r="L419" s="642"/>
      <c r="M419" s="640"/>
      <c r="N419" s="642"/>
      <c r="O419" s="640"/>
      <c r="P419" s="642"/>
      <c r="Q419" s="640"/>
      <c r="R419" s="642"/>
      <c r="S419" s="640"/>
      <c r="T419" s="642"/>
      <c r="U419" s="640"/>
      <c r="V419" s="642"/>
      <c r="W419" s="640"/>
      <c r="X419" s="642"/>
      <c r="Y419" s="640"/>
      <c r="Z419" s="642"/>
      <c r="AA419" s="640"/>
      <c r="AB419" s="642"/>
      <c r="AC419" s="640"/>
      <c r="AD419" s="642"/>
      <c r="AE419" s="640"/>
      <c r="AF419" s="642"/>
      <c r="AG419" s="640"/>
      <c r="AH419" s="642"/>
      <c r="AI419" s="640"/>
      <c r="AJ419" s="642"/>
      <c r="AK419" s="640"/>
      <c r="AL419" s="642"/>
      <c r="AM419" s="640"/>
      <c r="AN419" s="642"/>
      <c r="AO419" s="640"/>
      <c r="AP419" s="642"/>
      <c r="AQ419" s="640"/>
      <c r="AR419" s="642"/>
      <c r="AS419" s="640"/>
      <c r="AT419" s="642"/>
      <c r="AU419" s="640"/>
      <c r="AV419" s="642"/>
      <c r="AW419" s="640"/>
      <c r="AX419" s="642"/>
      <c r="AY419" s="640"/>
      <c r="AZ419" s="642"/>
      <c r="BA419" s="640"/>
      <c r="BB419" s="642"/>
      <c r="BC419" s="640"/>
      <c r="BD419" s="642"/>
      <c r="BE419" s="640"/>
      <c r="BF419" s="642"/>
      <c r="BG419" s="640"/>
      <c r="BH419" s="642"/>
      <c r="BI419" s="640"/>
      <c r="BJ419" s="642"/>
      <c r="BK419" s="640"/>
      <c r="BL419" s="642"/>
      <c r="BM419" s="640"/>
      <c r="BN419" s="642"/>
      <c r="BO419" s="640"/>
      <c r="BP419" s="642"/>
      <c r="BQ419" s="643">
        <f t="shared" si="276"/>
        <v>0</v>
      </c>
      <c r="BR419" s="644">
        <f t="shared" si="7"/>
        <v>0</v>
      </c>
      <c r="BS419" s="669">
        <f t="shared" si="8"/>
        <v>0</v>
      </c>
      <c r="BT419" s="644">
        <f t="shared" si="9"/>
        <v>0</v>
      </c>
      <c r="BU419" s="645">
        <f t="shared" si="10"/>
        <v>0</v>
      </c>
      <c r="BV419" s="338"/>
      <c r="BW419" s="338"/>
      <c r="BX419" s="338"/>
      <c r="BY419" s="338"/>
      <c r="BZ419" s="338"/>
      <c r="CA419" s="338"/>
    </row>
    <row r="420" ht="15.75" customHeight="1">
      <c r="A420" s="501"/>
      <c r="B420" s="737"/>
      <c r="C420" s="638">
        <f t="shared" ref="C420:D420" si="426">G420+I420+K420+M420+O420+Q420+S420+U420+W420+Y420+AA420+AC420+AE420+AG420+AI420+AK420+AM420+AO420+AQ420+AS420+AU420+AW420+AY420+BA420+BC420+BE420+BG420+BI420+BK420+BM420+BO420</f>
        <v>0</v>
      </c>
      <c r="D420" s="671">
        <f t="shared" si="426"/>
        <v>0</v>
      </c>
      <c r="E420" s="672">
        <f t="shared" si="5"/>
        <v>0</v>
      </c>
      <c r="F420" s="810"/>
      <c r="G420" s="640"/>
      <c r="H420" s="642"/>
      <c r="I420" s="640"/>
      <c r="J420" s="642"/>
      <c r="K420" s="640"/>
      <c r="L420" s="642"/>
      <c r="M420" s="640"/>
      <c r="N420" s="642"/>
      <c r="O420" s="640"/>
      <c r="P420" s="642"/>
      <c r="Q420" s="640"/>
      <c r="R420" s="642"/>
      <c r="S420" s="640"/>
      <c r="T420" s="642"/>
      <c r="U420" s="640"/>
      <c r="V420" s="642"/>
      <c r="W420" s="640"/>
      <c r="X420" s="642"/>
      <c r="Y420" s="640"/>
      <c r="Z420" s="642"/>
      <c r="AA420" s="640"/>
      <c r="AB420" s="642"/>
      <c r="AC420" s="640"/>
      <c r="AD420" s="642"/>
      <c r="AE420" s="640"/>
      <c r="AF420" s="642"/>
      <c r="AG420" s="640"/>
      <c r="AH420" s="642"/>
      <c r="AI420" s="640"/>
      <c r="AJ420" s="642"/>
      <c r="AK420" s="640"/>
      <c r="AL420" s="642"/>
      <c r="AM420" s="640"/>
      <c r="AN420" s="642"/>
      <c r="AO420" s="640"/>
      <c r="AP420" s="642"/>
      <c r="AQ420" s="640"/>
      <c r="AR420" s="642"/>
      <c r="AS420" s="640"/>
      <c r="AT420" s="642"/>
      <c r="AU420" s="640"/>
      <c r="AV420" s="642"/>
      <c r="AW420" s="640"/>
      <c r="AX420" s="642"/>
      <c r="AY420" s="640"/>
      <c r="AZ420" s="642"/>
      <c r="BA420" s="640"/>
      <c r="BB420" s="642"/>
      <c r="BC420" s="640"/>
      <c r="BD420" s="642"/>
      <c r="BE420" s="640"/>
      <c r="BF420" s="642"/>
      <c r="BG420" s="640"/>
      <c r="BH420" s="642"/>
      <c r="BI420" s="640"/>
      <c r="BJ420" s="642"/>
      <c r="BK420" s="640"/>
      <c r="BL420" s="642"/>
      <c r="BM420" s="640"/>
      <c r="BN420" s="642"/>
      <c r="BO420" s="640"/>
      <c r="BP420" s="642"/>
      <c r="BQ420" s="643">
        <f t="shared" si="276"/>
        <v>0</v>
      </c>
      <c r="BR420" s="644">
        <f t="shared" si="7"/>
        <v>0</v>
      </c>
      <c r="BS420" s="669">
        <f t="shared" si="8"/>
        <v>0</v>
      </c>
      <c r="BT420" s="644">
        <f t="shared" si="9"/>
        <v>0</v>
      </c>
      <c r="BU420" s="645">
        <f t="shared" si="10"/>
        <v>0</v>
      </c>
      <c r="BV420" s="338"/>
      <c r="BW420" s="338"/>
      <c r="BX420" s="338"/>
      <c r="BY420" s="338"/>
      <c r="BZ420" s="338"/>
      <c r="CA420" s="338"/>
    </row>
    <row r="421" ht="15.75" customHeight="1">
      <c r="A421" s="501"/>
      <c r="B421" s="737"/>
      <c r="C421" s="638">
        <f t="shared" ref="C421:D421" si="427">G421+I421+K421+M421+O421+Q421+S421+U421+W421+Y421+AA421+AC421+AE421+AG421+AI421+AK421+AM421+AO421+AQ421+AS421+AU421+AW421+AY421+BA421+BC421+BE421+BG421+BI421+BK421+BM421+BO421</f>
        <v>0</v>
      </c>
      <c r="D421" s="671">
        <f t="shared" si="427"/>
        <v>0</v>
      </c>
      <c r="E421" s="672">
        <f t="shared" si="5"/>
        <v>0</v>
      </c>
      <c r="F421" s="810"/>
      <c r="G421" s="640"/>
      <c r="H421" s="642"/>
      <c r="I421" s="640"/>
      <c r="J421" s="642"/>
      <c r="K421" s="640"/>
      <c r="L421" s="642"/>
      <c r="M421" s="640"/>
      <c r="N421" s="642"/>
      <c r="O421" s="640"/>
      <c r="P421" s="642"/>
      <c r="Q421" s="640"/>
      <c r="R421" s="642"/>
      <c r="S421" s="640"/>
      <c r="T421" s="642"/>
      <c r="U421" s="640"/>
      <c r="V421" s="642"/>
      <c r="W421" s="640"/>
      <c r="X421" s="642"/>
      <c r="Y421" s="640"/>
      <c r="Z421" s="642"/>
      <c r="AA421" s="640"/>
      <c r="AB421" s="642"/>
      <c r="AC421" s="640"/>
      <c r="AD421" s="642"/>
      <c r="AE421" s="640"/>
      <c r="AF421" s="642"/>
      <c r="AG421" s="640"/>
      <c r="AH421" s="642"/>
      <c r="AI421" s="640"/>
      <c r="AJ421" s="642"/>
      <c r="AK421" s="640"/>
      <c r="AL421" s="642"/>
      <c r="AM421" s="640"/>
      <c r="AN421" s="642"/>
      <c r="AO421" s="640"/>
      <c r="AP421" s="642"/>
      <c r="AQ421" s="640"/>
      <c r="AR421" s="642"/>
      <c r="AS421" s="640"/>
      <c r="AT421" s="642"/>
      <c r="AU421" s="640"/>
      <c r="AV421" s="642"/>
      <c r="AW421" s="640"/>
      <c r="AX421" s="642"/>
      <c r="AY421" s="640"/>
      <c r="AZ421" s="642"/>
      <c r="BA421" s="640"/>
      <c r="BB421" s="642"/>
      <c r="BC421" s="640"/>
      <c r="BD421" s="642"/>
      <c r="BE421" s="640"/>
      <c r="BF421" s="642"/>
      <c r="BG421" s="640"/>
      <c r="BH421" s="642"/>
      <c r="BI421" s="640"/>
      <c r="BJ421" s="642"/>
      <c r="BK421" s="640"/>
      <c r="BL421" s="642"/>
      <c r="BM421" s="640"/>
      <c r="BN421" s="642"/>
      <c r="BO421" s="640"/>
      <c r="BP421" s="642"/>
      <c r="BQ421" s="643">
        <f t="shared" si="276"/>
        <v>0</v>
      </c>
      <c r="BR421" s="644">
        <f t="shared" si="7"/>
        <v>0</v>
      </c>
      <c r="BS421" s="669">
        <f t="shared" si="8"/>
        <v>0</v>
      </c>
      <c r="BT421" s="644">
        <f t="shared" si="9"/>
        <v>0</v>
      </c>
      <c r="BU421" s="645">
        <f t="shared" si="10"/>
        <v>0</v>
      </c>
      <c r="BV421" s="338"/>
      <c r="BW421" s="338"/>
      <c r="BX421" s="338"/>
      <c r="BY421" s="338"/>
      <c r="BZ421" s="338"/>
      <c r="CA421" s="338"/>
    </row>
    <row r="422" ht="15.75" customHeight="1">
      <c r="A422" s="501"/>
      <c r="B422" s="737"/>
      <c r="C422" s="638">
        <f t="shared" ref="C422:D422" si="428">G422+I422+K422+M422+O422+Q422+S422+U422+W422+Y422+AA422+AC422+AE422+AG422+AI422+AK422+AM422+AO422+AQ422+AS422+AU422+AW422+AY422+BA422+BC422+BE422+BG422+BI422+BK422+BM422+BO422</f>
        <v>0</v>
      </c>
      <c r="D422" s="671">
        <f t="shared" si="428"/>
        <v>0</v>
      </c>
      <c r="E422" s="672">
        <f t="shared" si="5"/>
        <v>0</v>
      </c>
      <c r="F422" s="810"/>
      <c r="G422" s="640"/>
      <c r="H422" s="642"/>
      <c r="I422" s="640"/>
      <c r="J422" s="642"/>
      <c r="K422" s="640"/>
      <c r="L422" s="642"/>
      <c r="M422" s="640"/>
      <c r="N422" s="642"/>
      <c r="O422" s="640"/>
      <c r="P422" s="642"/>
      <c r="Q422" s="640"/>
      <c r="R422" s="642"/>
      <c r="S422" s="640"/>
      <c r="T422" s="642"/>
      <c r="U422" s="640"/>
      <c r="V422" s="642"/>
      <c r="W422" s="640"/>
      <c r="X422" s="642"/>
      <c r="Y422" s="640"/>
      <c r="Z422" s="642"/>
      <c r="AA422" s="640"/>
      <c r="AB422" s="642"/>
      <c r="AC422" s="640"/>
      <c r="AD422" s="642"/>
      <c r="AE422" s="640"/>
      <c r="AF422" s="642"/>
      <c r="AG422" s="640"/>
      <c r="AH422" s="642"/>
      <c r="AI422" s="640"/>
      <c r="AJ422" s="642"/>
      <c r="AK422" s="640"/>
      <c r="AL422" s="642"/>
      <c r="AM422" s="640"/>
      <c r="AN422" s="642"/>
      <c r="AO422" s="640"/>
      <c r="AP422" s="642"/>
      <c r="AQ422" s="640"/>
      <c r="AR422" s="642"/>
      <c r="AS422" s="640"/>
      <c r="AT422" s="642"/>
      <c r="AU422" s="640"/>
      <c r="AV422" s="642"/>
      <c r="AW422" s="640"/>
      <c r="AX422" s="642"/>
      <c r="AY422" s="640"/>
      <c r="AZ422" s="642"/>
      <c r="BA422" s="640"/>
      <c r="BB422" s="642"/>
      <c r="BC422" s="640"/>
      <c r="BD422" s="642"/>
      <c r="BE422" s="640"/>
      <c r="BF422" s="642"/>
      <c r="BG422" s="640"/>
      <c r="BH422" s="642"/>
      <c r="BI422" s="640"/>
      <c r="BJ422" s="642"/>
      <c r="BK422" s="640"/>
      <c r="BL422" s="642"/>
      <c r="BM422" s="640"/>
      <c r="BN422" s="642"/>
      <c r="BO422" s="640"/>
      <c r="BP422" s="642"/>
      <c r="BQ422" s="643">
        <f t="shared" si="276"/>
        <v>0</v>
      </c>
      <c r="BR422" s="644">
        <f t="shared" si="7"/>
        <v>0</v>
      </c>
      <c r="BS422" s="669">
        <f t="shared" si="8"/>
        <v>0</v>
      </c>
      <c r="BT422" s="644">
        <f t="shared" si="9"/>
        <v>0</v>
      </c>
      <c r="BU422" s="645">
        <f t="shared" si="10"/>
        <v>0</v>
      </c>
      <c r="BV422" s="338"/>
      <c r="BW422" s="338"/>
      <c r="BX422" s="338"/>
      <c r="BY422" s="338"/>
      <c r="BZ422" s="338"/>
      <c r="CA422" s="338"/>
    </row>
    <row r="423" ht="15.75" customHeight="1">
      <c r="A423" s="501"/>
      <c r="B423" s="737"/>
      <c r="C423" s="638">
        <f t="shared" ref="C423:D423" si="429">G423+I423+K423+M423+O423+Q423+S423+U423+W423+Y423+AA423+AC423+AE423+AG423+AI423+AK423+AM423+AO423+AQ423+AS423+AU423+AW423+AY423+BA423+BC423+BE423+BG423+BI423+BK423+BM423+BO423</f>
        <v>0</v>
      </c>
      <c r="D423" s="671">
        <f t="shared" si="429"/>
        <v>0</v>
      </c>
      <c r="E423" s="672">
        <f t="shared" si="5"/>
        <v>0</v>
      </c>
      <c r="F423" s="810"/>
      <c r="G423" s="640"/>
      <c r="H423" s="642"/>
      <c r="I423" s="640"/>
      <c r="J423" s="642"/>
      <c r="K423" s="640"/>
      <c r="L423" s="642"/>
      <c r="M423" s="640"/>
      <c r="N423" s="642"/>
      <c r="O423" s="640"/>
      <c r="P423" s="642"/>
      <c r="Q423" s="640"/>
      <c r="R423" s="642"/>
      <c r="S423" s="640"/>
      <c r="T423" s="642"/>
      <c r="U423" s="640"/>
      <c r="V423" s="642"/>
      <c r="W423" s="640"/>
      <c r="X423" s="642"/>
      <c r="Y423" s="640"/>
      <c r="Z423" s="642"/>
      <c r="AA423" s="640"/>
      <c r="AB423" s="642"/>
      <c r="AC423" s="640"/>
      <c r="AD423" s="642"/>
      <c r="AE423" s="640"/>
      <c r="AF423" s="642"/>
      <c r="AG423" s="640"/>
      <c r="AH423" s="642"/>
      <c r="AI423" s="640"/>
      <c r="AJ423" s="642"/>
      <c r="AK423" s="640"/>
      <c r="AL423" s="642"/>
      <c r="AM423" s="640"/>
      <c r="AN423" s="642"/>
      <c r="AO423" s="640"/>
      <c r="AP423" s="642"/>
      <c r="AQ423" s="640"/>
      <c r="AR423" s="642"/>
      <c r="AS423" s="640"/>
      <c r="AT423" s="642"/>
      <c r="AU423" s="640"/>
      <c r="AV423" s="642"/>
      <c r="AW423" s="640"/>
      <c r="AX423" s="642"/>
      <c r="AY423" s="640"/>
      <c r="AZ423" s="642"/>
      <c r="BA423" s="640"/>
      <c r="BB423" s="642"/>
      <c r="BC423" s="640"/>
      <c r="BD423" s="642"/>
      <c r="BE423" s="640"/>
      <c r="BF423" s="642"/>
      <c r="BG423" s="640"/>
      <c r="BH423" s="642"/>
      <c r="BI423" s="640"/>
      <c r="BJ423" s="642"/>
      <c r="BK423" s="640"/>
      <c r="BL423" s="642"/>
      <c r="BM423" s="640"/>
      <c r="BN423" s="642"/>
      <c r="BO423" s="640"/>
      <c r="BP423" s="642"/>
      <c r="BQ423" s="643">
        <f t="shared" si="276"/>
        <v>0</v>
      </c>
      <c r="BR423" s="644">
        <f t="shared" si="7"/>
        <v>0</v>
      </c>
      <c r="BS423" s="669">
        <f t="shared" si="8"/>
        <v>0</v>
      </c>
      <c r="BT423" s="644">
        <f t="shared" si="9"/>
        <v>0</v>
      </c>
      <c r="BU423" s="645">
        <f t="shared" si="10"/>
        <v>0</v>
      </c>
      <c r="BV423" s="338"/>
      <c r="BW423" s="338"/>
      <c r="BX423" s="338"/>
      <c r="BY423" s="338"/>
      <c r="BZ423" s="338"/>
      <c r="CA423" s="338"/>
    </row>
    <row r="424" ht="15.75" customHeight="1">
      <c r="A424" s="501"/>
      <c r="B424" s="737"/>
      <c r="C424" s="638">
        <f t="shared" ref="C424:D424" si="430">G424+I424+K424+M424+O424+Q424+S424+U424+W424+Y424+AA424+AC424+AE424+AG424+AI424+AK424+AM424+AO424+AQ424+AS424+AU424+AW424+AY424+BA424+BC424+BE424+BG424+BI424+BK424+BM424+BO424</f>
        <v>0</v>
      </c>
      <c r="D424" s="671">
        <f t="shared" si="430"/>
        <v>0</v>
      </c>
      <c r="E424" s="672">
        <f t="shared" si="5"/>
        <v>0</v>
      </c>
      <c r="F424" s="810"/>
      <c r="G424" s="640"/>
      <c r="H424" s="642"/>
      <c r="I424" s="640"/>
      <c r="J424" s="642"/>
      <c r="K424" s="640"/>
      <c r="L424" s="642"/>
      <c r="M424" s="640"/>
      <c r="N424" s="642"/>
      <c r="O424" s="640"/>
      <c r="P424" s="642"/>
      <c r="Q424" s="640"/>
      <c r="R424" s="642"/>
      <c r="S424" s="640"/>
      <c r="T424" s="642"/>
      <c r="U424" s="640"/>
      <c r="V424" s="642"/>
      <c r="W424" s="640"/>
      <c r="X424" s="642"/>
      <c r="Y424" s="640"/>
      <c r="Z424" s="642"/>
      <c r="AA424" s="640"/>
      <c r="AB424" s="642"/>
      <c r="AC424" s="640"/>
      <c r="AD424" s="642"/>
      <c r="AE424" s="640"/>
      <c r="AF424" s="642"/>
      <c r="AG424" s="640"/>
      <c r="AH424" s="642"/>
      <c r="AI424" s="640"/>
      <c r="AJ424" s="642"/>
      <c r="AK424" s="640"/>
      <c r="AL424" s="642"/>
      <c r="AM424" s="640"/>
      <c r="AN424" s="642"/>
      <c r="AO424" s="640"/>
      <c r="AP424" s="642"/>
      <c r="AQ424" s="640"/>
      <c r="AR424" s="642"/>
      <c r="AS424" s="640"/>
      <c r="AT424" s="642"/>
      <c r="AU424" s="640"/>
      <c r="AV424" s="642"/>
      <c r="AW424" s="640"/>
      <c r="AX424" s="642"/>
      <c r="AY424" s="640"/>
      <c r="AZ424" s="642"/>
      <c r="BA424" s="640"/>
      <c r="BB424" s="642"/>
      <c r="BC424" s="640"/>
      <c r="BD424" s="642"/>
      <c r="BE424" s="640"/>
      <c r="BF424" s="642"/>
      <c r="BG424" s="640"/>
      <c r="BH424" s="642"/>
      <c r="BI424" s="640"/>
      <c r="BJ424" s="642"/>
      <c r="BK424" s="640"/>
      <c r="BL424" s="642"/>
      <c r="BM424" s="640"/>
      <c r="BN424" s="642"/>
      <c r="BO424" s="640"/>
      <c r="BP424" s="642"/>
      <c r="BQ424" s="643">
        <f t="shared" si="276"/>
        <v>0</v>
      </c>
      <c r="BR424" s="644">
        <f t="shared" si="7"/>
        <v>0</v>
      </c>
      <c r="BS424" s="669">
        <f t="shared" si="8"/>
        <v>0</v>
      </c>
      <c r="BT424" s="644">
        <f t="shared" si="9"/>
        <v>0</v>
      </c>
      <c r="BU424" s="645">
        <f t="shared" si="10"/>
        <v>0</v>
      </c>
      <c r="BV424" s="338"/>
      <c r="BW424" s="338"/>
      <c r="BX424" s="338"/>
      <c r="BY424" s="338"/>
      <c r="BZ424" s="338"/>
      <c r="CA424" s="338"/>
    </row>
    <row r="425" ht="15.75" customHeight="1">
      <c r="A425" s="501"/>
      <c r="B425" s="737"/>
      <c r="C425" s="638">
        <f t="shared" ref="C425:D425" si="431">G425+I425+K425+M425+O425+Q425+S425+U425+W425+Y425+AA425+AC425+AE425+AG425+AI425+AK425+AM425+AO425+AQ425+AS425+AU425+AW425+AY425+BA425+BC425+BE425+BG425+BI425+BK425+BM425+BO425</f>
        <v>0</v>
      </c>
      <c r="D425" s="671">
        <f t="shared" si="431"/>
        <v>0</v>
      </c>
      <c r="E425" s="672">
        <f t="shared" si="5"/>
        <v>0</v>
      </c>
      <c r="F425" s="810"/>
      <c r="G425" s="640"/>
      <c r="H425" s="642"/>
      <c r="I425" s="640"/>
      <c r="J425" s="642"/>
      <c r="K425" s="640"/>
      <c r="L425" s="642"/>
      <c r="M425" s="640"/>
      <c r="N425" s="642"/>
      <c r="O425" s="640"/>
      <c r="P425" s="642"/>
      <c r="Q425" s="640"/>
      <c r="R425" s="642"/>
      <c r="S425" s="640"/>
      <c r="T425" s="642"/>
      <c r="U425" s="640"/>
      <c r="V425" s="642"/>
      <c r="W425" s="640"/>
      <c r="X425" s="642"/>
      <c r="Y425" s="640"/>
      <c r="Z425" s="642"/>
      <c r="AA425" s="640"/>
      <c r="AB425" s="642"/>
      <c r="AC425" s="640"/>
      <c r="AD425" s="642"/>
      <c r="AE425" s="640"/>
      <c r="AF425" s="642"/>
      <c r="AG425" s="640"/>
      <c r="AH425" s="642"/>
      <c r="AI425" s="640"/>
      <c r="AJ425" s="642"/>
      <c r="AK425" s="640"/>
      <c r="AL425" s="642"/>
      <c r="AM425" s="640"/>
      <c r="AN425" s="642"/>
      <c r="AO425" s="640"/>
      <c r="AP425" s="642"/>
      <c r="AQ425" s="640"/>
      <c r="AR425" s="642"/>
      <c r="AS425" s="640"/>
      <c r="AT425" s="642"/>
      <c r="AU425" s="640"/>
      <c r="AV425" s="642"/>
      <c r="AW425" s="640"/>
      <c r="AX425" s="642"/>
      <c r="AY425" s="640"/>
      <c r="AZ425" s="642"/>
      <c r="BA425" s="640"/>
      <c r="BB425" s="642"/>
      <c r="BC425" s="640"/>
      <c r="BD425" s="642"/>
      <c r="BE425" s="640"/>
      <c r="BF425" s="642"/>
      <c r="BG425" s="640"/>
      <c r="BH425" s="642"/>
      <c r="BI425" s="640"/>
      <c r="BJ425" s="642"/>
      <c r="BK425" s="640"/>
      <c r="BL425" s="642"/>
      <c r="BM425" s="640"/>
      <c r="BN425" s="642"/>
      <c r="BO425" s="640"/>
      <c r="BP425" s="642"/>
      <c r="BQ425" s="643">
        <f t="shared" si="276"/>
        <v>0</v>
      </c>
      <c r="BR425" s="644">
        <f t="shared" si="7"/>
        <v>0</v>
      </c>
      <c r="BS425" s="669">
        <f t="shared" si="8"/>
        <v>0</v>
      </c>
      <c r="BT425" s="644">
        <f t="shared" si="9"/>
        <v>0</v>
      </c>
      <c r="BU425" s="645">
        <f t="shared" si="10"/>
        <v>0</v>
      </c>
      <c r="BV425" s="338"/>
      <c r="BW425" s="338"/>
      <c r="BX425" s="338"/>
      <c r="BY425" s="338"/>
      <c r="BZ425" s="338"/>
      <c r="CA425" s="338"/>
    </row>
    <row r="426" ht="15.75" customHeight="1">
      <c r="A426" s="501"/>
      <c r="B426" s="737"/>
      <c r="C426" s="638">
        <f t="shared" ref="C426:D426" si="432">G426+I426+K426+M426+O426+Q426+S426+U426+W426+Y426+AA426+AC426+AE426+AG426+AI426+AK426+AM426+AO426+AQ426+AS426+AU426+AW426+AY426+BA426+BC426+BE426+BG426+BI426+BK426+BM426+BO426</f>
        <v>0</v>
      </c>
      <c r="D426" s="671">
        <f t="shared" si="432"/>
        <v>0</v>
      </c>
      <c r="E426" s="672">
        <f t="shared" si="5"/>
        <v>0</v>
      </c>
      <c r="F426" s="810"/>
      <c r="G426" s="640"/>
      <c r="H426" s="642"/>
      <c r="I426" s="640"/>
      <c r="J426" s="642"/>
      <c r="K426" s="640"/>
      <c r="L426" s="642"/>
      <c r="M426" s="640"/>
      <c r="N426" s="642"/>
      <c r="O426" s="640"/>
      <c r="P426" s="642"/>
      <c r="Q426" s="640"/>
      <c r="R426" s="642"/>
      <c r="S426" s="640"/>
      <c r="T426" s="642"/>
      <c r="U426" s="640"/>
      <c r="V426" s="642"/>
      <c r="W426" s="640"/>
      <c r="X426" s="642"/>
      <c r="Y426" s="640"/>
      <c r="Z426" s="642"/>
      <c r="AA426" s="640"/>
      <c r="AB426" s="642"/>
      <c r="AC426" s="640"/>
      <c r="AD426" s="642"/>
      <c r="AE426" s="640"/>
      <c r="AF426" s="642"/>
      <c r="AG426" s="640"/>
      <c r="AH426" s="642"/>
      <c r="AI426" s="640"/>
      <c r="AJ426" s="642"/>
      <c r="AK426" s="640"/>
      <c r="AL426" s="642"/>
      <c r="AM426" s="640"/>
      <c r="AN426" s="642"/>
      <c r="AO426" s="640"/>
      <c r="AP426" s="642"/>
      <c r="AQ426" s="640"/>
      <c r="AR426" s="642"/>
      <c r="AS426" s="640"/>
      <c r="AT426" s="642"/>
      <c r="AU426" s="640"/>
      <c r="AV426" s="642"/>
      <c r="AW426" s="640"/>
      <c r="AX426" s="642"/>
      <c r="AY426" s="640"/>
      <c r="AZ426" s="642"/>
      <c r="BA426" s="640"/>
      <c r="BB426" s="642"/>
      <c r="BC426" s="640"/>
      <c r="BD426" s="642"/>
      <c r="BE426" s="640"/>
      <c r="BF426" s="642"/>
      <c r="BG426" s="640"/>
      <c r="BH426" s="642"/>
      <c r="BI426" s="640"/>
      <c r="BJ426" s="642"/>
      <c r="BK426" s="640"/>
      <c r="BL426" s="642"/>
      <c r="BM426" s="640"/>
      <c r="BN426" s="642"/>
      <c r="BO426" s="640"/>
      <c r="BP426" s="642"/>
      <c r="BQ426" s="643">
        <f t="shared" si="276"/>
        <v>0</v>
      </c>
      <c r="BR426" s="644">
        <f t="shared" si="7"/>
        <v>0</v>
      </c>
      <c r="BS426" s="669">
        <f t="shared" si="8"/>
        <v>0</v>
      </c>
      <c r="BT426" s="644">
        <f t="shared" si="9"/>
        <v>0</v>
      </c>
      <c r="BU426" s="645">
        <f t="shared" si="10"/>
        <v>0</v>
      </c>
      <c r="BV426" s="338"/>
      <c r="BW426" s="338"/>
      <c r="BX426" s="338"/>
      <c r="BY426" s="338"/>
      <c r="BZ426" s="338"/>
      <c r="CA426" s="338"/>
    </row>
    <row r="427" ht="15.75" customHeight="1">
      <c r="A427" s="501"/>
      <c r="B427" s="737"/>
      <c r="C427" s="638">
        <f t="shared" ref="C427:D427" si="433">G427+I427+K427+M427+O427+Q427+S427+U427+W427+Y427+AA427+AC427+AE427+AG427+AI427+AK427+AM427+AO427+AQ427+AS427+AU427+AW427+AY427+BA427+BC427+BE427+BG427+BI427+BK427+BM427+BO427</f>
        <v>0</v>
      </c>
      <c r="D427" s="671">
        <f t="shared" si="433"/>
        <v>0</v>
      </c>
      <c r="E427" s="672">
        <f t="shared" si="5"/>
        <v>0</v>
      </c>
      <c r="F427" s="810"/>
      <c r="G427" s="640"/>
      <c r="H427" s="642"/>
      <c r="I427" s="640"/>
      <c r="J427" s="642"/>
      <c r="K427" s="640"/>
      <c r="L427" s="642"/>
      <c r="M427" s="640"/>
      <c r="N427" s="642"/>
      <c r="O427" s="640"/>
      <c r="P427" s="642"/>
      <c r="Q427" s="640"/>
      <c r="R427" s="642"/>
      <c r="S427" s="640"/>
      <c r="T427" s="642"/>
      <c r="U427" s="640"/>
      <c r="V427" s="642"/>
      <c r="W427" s="640"/>
      <c r="X427" s="642"/>
      <c r="Y427" s="640"/>
      <c r="Z427" s="642"/>
      <c r="AA427" s="640"/>
      <c r="AB427" s="642"/>
      <c r="AC427" s="640"/>
      <c r="AD427" s="642"/>
      <c r="AE427" s="640"/>
      <c r="AF427" s="642"/>
      <c r="AG427" s="640"/>
      <c r="AH427" s="642"/>
      <c r="AI427" s="640"/>
      <c r="AJ427" s="642"/>
      <c r="AK427" s="640"/>
      <c r="AL427" s="642"/>
      <c r="AM427" s="640"/>
      <c r="AN427" s="642"/>
      <c r="AO427" s="640"/>
      <c r="AP427" s="642"/>
      <c r="AQ427" s="640"/>
      <c r="AR427" s="642"/>
      <c r="AS427" s="640"/>
      <c r="AT427" s="642"/>
      <c r="AU427" s="640"/>
      <c r="AV427" s="642"/>
      <c r="AW427" s="640"/>
      <c r="AX427" s="642"/>
      <c r="AY427" s="640"/>
      <c r="AZ427" s="642"/>
      <c r="BA427" s="640"/>
      <c r="BB427" s="642"/>
      <c r="BC427" s="640"/>
      <c r="BD427" s="642"/>
      <c r="BE427" s="640"/>
      <c r="BF427" s="642"/>
      <c r="BG427" s="640"/>
      <c r="BH427" s="642"/>
      <c r="BI427" s="640"/>
      <c r="BJ427" s="642"/>
      <c r="BK427" s="640"/>
      <c r="BL427" s="642"/>
      <c r="BM427" s="640"/>
      <c r="BN427" s="642"/>
      <c r="BO427" s="640"/>
      <c r="BP427" s="642"/>
      <c r="BQ427" s="643">
        <f t="shared" si="276"/>
        <v>0</v>
      </c>
      <c r="BR427" s="644">
        <f t="shared" si="7"/>
        <v>0</v>
      </c>
      <c r="BS427" s="669">
        <f t="shared" si="8"/>
        <v>0</v>
      </c>
      <c r="BT427" s="644">
        <f t="shared" si="9"/>
        <v>0</v>
      </c>
      <c r="BU427" s="645">
        <f t="shared" si="10"/>
        <v>0</v>
      </c>
      <c r="BV427" s="338"/>
      <c r="BW427" s="338"/>
      <c r="BX427" s="338"/>
      <c r="BY427" s="338"/>
      <c r="BZ427" s="338"/>
      <c r="CA427" s="338"/>
    </row>
    <row r="428" ht="15.75" customHeight="1">
      <c r="A428" s="501"/>
      <c r="B428" s="737"/>
      <c r="C428" s="638">
        <f t="shared" ref="C428:D428" si="434">G428+I428+K428+M428+O428+Q428+S428+U428+W428+Y428+AA428+AC428+AE428+AG428+AI428+AK428+AM428+AO428+AQ428+AS428+AU428+AW428+AY428+BA428+BC428+BE428+BG428+BI428+BK428+BM428+BO428</f>
        <v>0</v>
      </c>
      <c r="D428" s="671">
        <f t="shared" si="434"/>
        <v>0</v>
      </c>
      <c r="E428" s="672">
        <f t="shared" si="5"/>
        <v>0</v>
      </c>
      <c r="F428" s="810"/>
      <c r="G428" s="640"/>
      <c r="H428" s="642"/>
      <c r="I428" s="640"/>
      <c r="J428" s="642"/>
      <c r="K428" s="640"/>
      <c r="L428" s="642"/>
      <c r="M428" s="640"/>
      <c r="N428" s="642"/>
      <c r="O428" s="640"/>
      <c r="P428" s="642"/>
      <c r="Q428" s="640"/>
      <c r="R428" s="642"/>
      <c r="S428" s="640"/>
      <c r="T428" s="642"/>
      <c r="U428" s="640"/>
      <c r="V428" s="642"/>
      <c r="W428" s="640"/>
      <c r="X428" s="642"/>
      <c r="Y428" s="640"/>
      <c r="Z428" s="642"/>
      <c r="AA428" s="640"/>
      <c r="AB428" s="642"/>
      <c r="AC428" s="640"/>
      <c r="AD428" s="642"/>
      <c r="AE428" s="640"/>
      <c r="AF428" s="642"/>
      <c r="AG428" s="640"/>
      <c r="AH428" s="642"/>
      <c r="AI428" s="640"/>
      <c r="AJ428" s="642"/>
      <c r="AK428" s="640"/>
      <c r="AL428" s="642"/>
      <c r="AM428" s="640"/>
      <c r="AN428" s="642"/>
      <c r="AO428" s="640"/>
      <c r="AP428" s="642"/>
      <c r="AQ428" s="640"/>
      <c r="AR428" s="642"/>
      <c r="AS428" s="640"/>
      <c r="AT428" s="642"/>
      <c r="AU428" s="640"/>
      <c r="AV428" s="642"/>
      <c r="AW428" s="640"/>
      <c r="AX428" s="642"/>
      <c r="AY428" s="640"/>
      <c r="AZ428" s="642"/>
      <c r="BA428" s="640"/>
      <c r="BB428" s="642"/>
      <c r="BC428" s="640"/>
      <c r="BD428" s="642"/>
      <c r="BE428" s="640"/>
      <c r="BF428" s="642"/>
      <c r="BG428" s="640"/>
      <c r="BH428" s="642"/>
      <c r="BI428" s="640"/>
      <c r="BJ428" s="642"/>
      <c r="BK428" s="640"/>
      <c r="BL428" s="642"/>
      <c r="BM428" s="640"/>
      <c r="BN428" s="642"/>
      <c r="BO428" s="640"/>
      <c r="BP428" s="642"/>
      <c r="BQ428" s="643">
        <f t="shared" si="276"/>
        <v>0</v>
      </c>
      <c r="BR428" s="644">
        <f t="shared" si="7"/>
        <v>0</v>
      </c>
      <c r="BS428" s="669">
        <f t="shared" si="8"/>
        <v>0</v>
      </c>
      <c r="BT428" s="644">
        <f t="shared" si="9"/>
        <v>0</v>
      </c>
      <c r="BU428" s="645">
        <f t="shared" si="10"/>
        <v>0</v>
      </c>
      <c r="BV428" s="338"/>
      <c r="BW428" s="338"/>
      <c r="BX428" s="338"/>
      <c r="BY428" s="338"/>
      <c r="BZ428" s="338"/>
      <c r="CA428" s="338"/>
    </row>
    <row r="429" ht="15.75" customHeight="1">
      <c r="A429" s="501"/>
      <c r="B429" s="737"/>
      <c r="C429" s="638">
        <f t="shared" ref="C429:D429" si="435">G429+I429+K429+M429+O429+Q429+S429+U429+W429+Y429+AA429+AC429+AE429+AG429+AI429+AK429+AM429+AO429+AQ429+AS429+AU429+AW429+AY429+BA429+BC429+BE429+BG429+BI429+BK429+BM429+BO429</f>
        <v>0</v>
      </c>
      <c r="D429" s="671">
        <f t="shared" si="435"/>
        <v>0</v>
      </c>
      <c r="E429" s="672">
        <f t="shared" si="5"/>
        <v>0</v>
      </c>
      <c r="F429" s="810"/>
      <c r="G429" s="640"/>
      <c r="H429" s="642"/>
      <c r="I429" s="640"/>
      <c r="J429" s="642"/>
      <c r="K429" s="640"/>
      <c r="L429" s="642"/>
      <c r="M429" s="640"/>
      <c r="N429" s="642"/>
      <c r="O429" s="640"/>
      <c r="P429" s="642"/>
      <c r="Q429" s="640"/>
      <c r="R429" s="642"/>
      <c r="S429" s="640"/>
      <c r="T429" s="642"/>
      <c r="U429" s="640"/>
      <c r="V429" s="642"/>
      <c r="W429" s="640"/>
      <c r="X429" s="642"/>
      <c r="Y429" s="640"/>
      <c r="Z429" s="642"/>
      <c r="AA429" s="640"/>
      <c r="AB429" s="642"/>
      <c r="AC429" s="640"/>
      <c r="AD429" s="642"/>
      <c r="AE429" s="640"/>
      <c r="AF429" s="642"/>
      <c r="AG429" s="640"/>
      <c r="AH429" s="642"/>
      <c r="AI429" s="640"/>
      <c r="AJ429" s="642"/>
      <c r="AK429" s="640"/>
      <c r="AL429" s="642"/>
      <c r="AM429" s="640"/>
      <c r="AN429" s="642"/>
      <c r="AO429" s="640"/>
      <c r="AP429" s="642"/>
      <c r="AQ429" s="640"/>
      <c r="AR429" s="642"/>
      <c r="AS429" s="640"/>
      <c r="AT429" s="642"/>
      <c r="AU429" s="640"/>
      <c r="AV429" s="642"/>
      <c r="AW429" s="640"/>
      <c r="AX429" s="642"/>
      <c r="AY429" s="640"/>
      <c r="AZ429" s="642"/>
      <c r="BA429" s="640"/>
      <c r="BB429" s="642"/>
      <c r="BC429" s="640"/>
      <c r="BD429" s="642"/>
      <c r="BE429" s="640"/>
      <c r="BF429" s="642"/>
      <c r="BG429" s="640"/>
      <c r="BH429" s="642"/>
      <c r="BI429" s="640"/>
      <c r="BJ429" s="642"/>
      <c r="BK429" s="640"/>
      <c r="BL429" s="642"/>
      <c r="BM429" s="640"/>
      <c r="BN429" s="642"/>
      <c r="BO429" s="640"/>
      <c r="BP429" s="642"/>
      <c r="BQ429" s="643">
        <f t="shared" si="276"/>
        <v>0</v>
      </c>
      <c r="BR429" s="644">
        <f t="shared" si="7"/>
        <v>0</v>
      </c>
      <c r="BS429" s="669">
        <f t="shared" si="8"/>
        <v>0</v>
      </c>
      <c r="BT429" s="644">
        <f t="shared" si="9"/>
        <v>0</v>
      </c>
      <c r="BU429" s="645">
        <f t="shared" si="10"/>
        <v>0</v>
      </c>
      <c r="BV429" s="338"/>
      <c r="BW429" s="338"/>
      <c r="BX429" s="338"/>
      <c r="BY429" s="338"/>
      <c r="BZ429" s="338"/>
      <c r="CA429" s="338"/>
    </row>
    <row r="430" ht="15.75" customHeight="1">
      <c r="A430" s="501"/>
      <c r="B430" s="737"/>
      <c r="C430" s="638">
        <f t="shared" ref="C430:D430" si="436">G430+I430+K430+M430+O430+Q430+S430+U430+W430+Y430+AA430+AC430+AE430+AG430+AI430+AK430+AM430+AO430+AQ430+AS430+AU430+AW430+AY430+BA430+BC430+BE430+BG430+BI430+BK430+BM430+BO430</f>
        <v>0</v>
      </c>
      <c r="D430" s="671">
        <f t="shared" si="436"/>
        <v>0</v>
      </c>
      <c r="E430" s="672">
        <f t="shared" si="5"/>
        <v>0</v>
      </c>
      <c r="F430" s="810"/>
      <c r="G430" s="640"/>
      <c r="H430" s="642"/>
      <c r="I430" s="640"/>
      <c r="J430" s="642"/>
      <c r="K430" s="640"/>
      <c r="L430" s="642"/>
      <c r="M430" s="640"/>
      <c r="N430" s="642"/>
      <c r="O430" s="640"/>
      <c r="P430" s="642"/>
      <c r="Q430" s="640"/>
      <c r="R430" s="642"/>
      <c r="S430" s="640"/>
      <c r="T430" s="642"/>
      <c r="U430" s="640"/>
      <c r="V430" s="642"/>
      <c r="W430" s="640"/>
      <c r="X430" s="642"/>
      <c r="Y430" s="640"/>
      <c r="Z430" s="642"/>
      <c r="AA430" s="640"/>
      <c r="AB430" s="642"/>
      <c r="AC430" s="640"/>
      <c r="AD430" s="642"/>
      <c r="AE430" s="640"/>
      <c r="AF430" s="642"/>
      <c r="AG430" s="640"/>
      <c r="AH430" s="642"/>
      <c r="AI430" s="640"/>
      <c r="AJ430" s="642"/>
      <c r="AK430" s="640"/>
      <c r="AL430" s="642"/>
      <c r="AM430" s="640"/>
      <c r="AN430" s="642"/>
      <c r="AO430" s="640"/>
      <c r="AP430" s="642"/>
      <c r="AQ430" s="640"/>
      <c r="AR430" s="642"/>
      <c r="AS430" s="640"/>
      <c r="AT430" s="642"/>
      <c r="AU430" s="640"/>
      <c r="AV430" s="642"/>
      <c r="AW430" s="640"/>
      <c r="AX430" s="642"/>
      <c r="AY430" s="640"/>
      <c r="AZ430" s="642"/>
      <c r="BA430" s="640"/>
      <c r="BB430" s="642"/>
      <c r="BC430" s="640"/>
      <c r="BD430" s="642"/>
      <c r="BE430" s="640"/>
      <c r="BF430" s="642"/>
      <c r="BG430" s="640"/>
      <c r="BH430" s="642"/>
      <c r="BI430" s="640"/>
      <c r="BJ430" s="642"/>
      <c r="BK430" s="640"/>
      <c r="BL430" s="642"/>
      <c r="BM430" s="640"/>
      <c r="BN430" s="642"/>
      <c r="BO430" s="640"/>
      <c r="BP430" s="642"/>
      <c r="BQ430" s="643">
        <f t="shared" si="276"/>
        <v>0</v>
      </c>
      <c r="BR430" s="644">
        <f t="shared" si="7"/>
        <v>0</v>
      </c>
      <c r="BS430" s="669">
        <f t="shared" si="8"/>
        <v>0</v>
      </c>
      <c r="BT430" s="644">
        <f t="shared" si="9"/>
        <v>0</v>
      </c>
      <c r="BU430" s="645">
        <f t="shared" si="10"/>
        <v>0</v>
      </c>
      <c r="BV430" s="338"/>
      <c r="BW430" s="338"/>
      <c r="BX430" s="338"/>
      <c r="BY430" s="338"/>
      <c r="BZ430" s="338"/>
      <c r="CA430" s="338"/>
    </row>
    <row r="431" ht="15.75" customHeight="1">
      <c r="A431" s="501"/>
      <c r="B431" s="737"/>
      <c r="C431" s="638">
        <f t="shared" ref="C431:D431" si="437">G431+I431+K431+M431+O431+Q431+S431+U431+W431+Y431+AA431+AC431+AE431+AG431+AI431+AK431+AM431+AO431+AQ431+AS431+AU431+AW431+AY431+BA431+BC431+BE431+BG431+BI431+BK431+BM431+BO431</f>
        <v>0</v>
      </c>
      <c r="D431" s="671">
        <f t="shared" si="437"/>
        <v>0</v>
      </c>
      <c r="E431" s="672">
        <f t="shared" si="5"/>
        <v>0</v>
      </c>
      <c r="F431" s="810"/>
      <c r="G431" s="640"/>
      <c r="H431" s="642"/>
      <c r="I431" s="640"/>
      <c r="J431" s="642"/>
      <c r="K431" s="640"/>
      <c r="L431" s="642"/>
      <c r="M431" s="640"/>
      <c r="N431" s="642"/>
      <c r="O431" s="640"/>
      <c r="P431" s="642"/>
      <c r="Q431" s="640"/>
      <c r="R431" s="642"/>
      <c r="S431" s="640"/>
      <c r="T431" s="642"/>
      <c r="U431" s="640"/>
      <c r="V431" s="642"/>
      <c r="W431" s="640"/>
      <c r="X431" s="642"/>
      <c r="Y431" s="640"/>
      <c r="Z431" s="642"/>
      <c r="AA431" s="640"/>
      <c r="AB431" s="642"/>
      <c r="AC431" s="640"/>
      <c r="AD431" s="642"/>
      <c r="AE431" s="640"/>
      <c r="AF431" s="642"/>
      <c r="AG431" s="640"/>
      <c r="AH431" s="642"/>
      <c r="AI431" s="640"/>
      <c r="AJ431" s="642"/>
      <c r="AK431" s="640"/>
      <c r="AL431" s="642"/>
      <c r="AM431" s="640"/>
      <c r="AN431" s="642"/>
      <c r="AO431" s="640"/>
      <c r="AP431" s="642"/>
      <c r="AQ431" s="640"/>
      <c r="AR431" s="642"/>
      <c r="AS431" s="640"/>
      <c r="AT431" s="642"/>
      <c r="AU431" s="640"/>
      <c r="AV431" s="642"/>
      <c r="AW431" s="640"/>
      <c r="AX431" s="642"/>
      <c r="AY431" s="640"/>
      <c r="AZ431" s="642"/>
      <c r="BA431" s="640"/>
      <c r="BB431" s="642"/>
      <c r="BC431" s="640"/>
      <c r="BD431" s="642"/>
      <c r="BE431" s="640"/>
      <c r="BF431" s="642"/>
      <c r="BG431" s="640"/>
      <c r="BH431" s="642"/>
      <c r="BI431" s="640"/>
      <c r="BJ431" s="642"/>
      <c r="BK431" s="640"/>
      <c r="BL431" s="642"/>
      <c r="BM431" s="640"/>
      <c r="BN431" s="642"/>
      <c r="BO431" s="640"/>
      <c r="BP431" s="642"/>
      <c r="BQ431" s="643">
        <f t="shared" si="276"/>
        <v>0</v>
      </c>
      <c r="BR431" s="644">
        <f t="shared" si="7"/>
        <v>0</v>
      </c>
      <c r="BS431" s="669">
        <f t="shared" si="8"/>
        <v>0</v>
      </c>
      <c r="BT431" s="644">
        <f t="shared" si="9"/>
        <v>0</v>
      </c>
      <c r="BU431" s="645">
        <f t="shared" si="10"/>
        <v>0</v>
      </c>
      <c r="BV431" s="338"/>
      <c r="BW431" s="338"/>
      <c r="BX431" s="338"/>
      <c r="BY431" s="338"/>
      <c r="BZ431" s="338"/>
      <c r="CA431" s="338"/>
    </row>
    <row r="432" ht="15.75" customHeight="1">
      <c r="A432" s="501"/>
      <c r="B432" s="737"/>
      <c r="C432" s="638">
        <f t="shared" ref="C432:D432" si="438">G432+I432+K432+M432+O432+Q432+S432+U432+W432+Y432+AA432+AC432+AE432+AG432+AI432+AK432+AM432+AO432+AQ432+AS432+AU432+AW432+AY432+BA432+BC432+BE432+BG432+BI432+BK432+BM432+BO432</f>
        <v>0</v>
      </c>
      <c r="D432" s="671">
        <f t="shared" si="438"/>
        <v>0</v>
      </c>
      <c r="E432" s="672">
        <f t="shared" si="5"/>
        <v>0</v>
      </c>
      <c r="F432" s="810"/>
      <c r="G432" s="640"/>
      <c r="H432" s="642"/>
      <c r="I432" s="640"/>
      <c r="J432" s="642"/>
      <c r="K432" s="640"/>
      <c r="L432" s="642"/>
      <c r="M432" s="640"/>
      <c r="N432" s="642"/>
      <c r="O432" s="640"/>
      <c r="P432" s="642"/>
      <c r="Q432" s="640"/>
      <c r="R432" s="642"/>
      <c r="S432" s="640"/>
      <c r="T432" s="642"/>
      <c r="U432" s="640"/>
      <c r="V432" s="642"/>
      <c r="W432" s="640"/>
      <c r="X432" s="642"/>
      <c r="Y432" s="640"/>
      <c r="Z432" s="642"/>
      <c r="AA432" s="640"/>
      <c r="AB432" s="642"/>
      <c r="AC432" s="640"/>
      <c r="AD432" s="642"/>
      <c r="AE432" s="640"/>
      <c r="AF432" s="642"/>
      <c r="AG432" s="640"/>
      <c r="AH432" s="642"/>
      <c r="AI432" s="640"/>
      <c r="AJ432" s="642"/>
      <c r="AK432" s="640"/>
      <c r="AL432" s="642"/>
      <c r="AM432" s="640"/>
      <c r="AN432" s="642"/>
      <c r="AO432" s="640"/>
      <c r="AP432" s="642"/>
      <c r="AQ432" s="640"/>
      <c r="AR432" s="642"/>
      <c r="AS432" s="640"/>
      <c r="AT432" s="642"/>
      <c r="AU432" s="640"/>
      <c r="AV432" s="642"/>
      <c r="AW432" s="640"/>
      <c r="AX432" s="642"/>
      <c r="AY432" s="640"/>
      <c r="AZ432" s="642"/>
      <c r="BA432" s="640"/>
      <c r="BB432" s="642"/>
      <c r="BC432" s="640"/>
      <c r="BD432" s="642"/>
      <c r="BE432" s="640"/>
      <c r="BF432" s="642"/>
      <c r="BG432" s="640"/>
      <c r="BH432" s="642"/>
      <c r="BI432" s="640"/>
      <c r="BJ432" s="642"/>
      <c r="BK432" s="640"/>
      <c r="BL432" s="642"/>
      <c r="BM432" s="640"/>
      <c r="BN432" s="642"/>
      <c r="BO432" s="640"/>
      <c r="BP432" s="642"/>
      <c r="BQ432" s="643">
        <f t="shared" si="276"/>
        <v>0</v>
      </c>
      <c r="BR432" s="644">
        <f t="shared" si="7"/>
        <v>0</v>
      </c>
      <c r="BS432" s="669">
        <f t="shared" si="8"/>
        <v>0</v>
      </c>
      <c r="BT432" s="644">
        <f t="shared" si="9"/>
        <v>0</v>
      </c>
      <c r="BU432" s="645">
        <f t="shared" si="10"/>
        <v>0</v>
      </c>
      <c r="BV432" s="338"/>
      <c r="BW432" s="338"/>
      <c r="BX432" s="338"/>
      <c r="BY432" s="338"/>
      <c r="BZ432" s="338"/>
      <c r="CA432" s="338"/>
    </row>
    <row r="433" ht="15.75" customHeight="1">
      <c r="A433" s="501"/>
      <c r="B433" s="737"/>
      <c r="C433" s="638">
        <f t="shared" ref="C433:D433" si="439">G433+I433+K433+M433+O433+Q433+S433+U433+W433+Y433+AA433+AC433+AE433+AG433+AI433+AK433+AM433+AO433+AQ433+AS433+AU433+AW433+AY433+BA433+BC433+BE433+BG433+BI433+BK433+BM433+BO433</f>
        <v>0</v>
      </c>
      <c r="D433" s="671">
        <f t="shared" si="439"/>
        <v>0</v>
      </c>
      <c r="E433" s="672">
        <f t="shared" si="5"/>
        <v>0</v>
      </c>
      <c r="F433" s="810"/>
      <c r="G433" s="640"/>
      <c r="H433" s="642"/>
      <c r="I433" s="640"/>
      <c r="J433" s="642"/>
      <c r="K433" s="640"/>
      <c r="L433" s="642"/>
      <c r="M433" s="640"/>
      <c r="N433" s="642"/>
      <c r="O433" s="640"/>
      <c r="P433" s="642"/>
      <c r="Q433" s="640"/>
      <c r="R433" s="642"/>
      <c r="S433" s="640"/>
      <c r="T433" s="642"/>
      <c r="U433" s="640"/>
      <c r="V433" s="642"/>
      <c r="W433" s="640"/>
      <c r="X433" s="642"/>
      <c r="Y433" s="640"/>
      <c r="Z433" s="642"/>
      <c r="AA433" s="640"/>
      <c r="AB433" s="642"/>
      <c r="AC433" s="640"/>
      <c r="AD433" s="642"/>
      <c r="AE433" s="640"/>
      <c r="AF433" s="642"/>
      <c r="AG433" s="640"/>
      <c r="AH433" s="642"/>
      <c r="AI433" s="640"/>
      <c r="AJ433" s="642"/>
      <c r="AK433" s="640"/>
      <c r="AL433" s="642"/>
      <c r="AM433" s="640"/>
      <c r="AN433" s="642"/>
      <c r="AO433" s="640"/>
      <c r="AP433" s="642"/>
      <c r="AQ433" s="640"/>
      <c r="AR433" s="642"/>
      <c r="AS433" s="640"/>
      <c r="AT433" s="642"/>
      <c r="AU433" s="640"/>
      <c r="AV433" s="642"/>
      <c r="AW433" s="640"/>
      <c r="AX433" s="642"/>
      <c r="AY433" s="640"/>
      <c r="AZ433" s="642"/>
      <c r="BA433" s="640"/>
      <c r="BB433" s="642"/>
      <c r="BC433" s="640"/>
      <c r="BD433" s="642"/>
      <c r="BE433" s="640"/>
      <c r="BF433" s="642"/>
      <c r="BG433" s="640"/>
      <c r="BH433" s="642"/>
      <c r="BI433" s="640"/>
      <c r="BJ433" s="642"/>
      <c r="BK433" s="640"/>
      <c r="BL433" s="642"/>
      <c r="BM433" s="640"/>
      <c r="BN433" s="642"/>
      <c r="BO433" s="640"/>
      <c r="BP433" s="642"/>
      <c r="BQ433" s="643">
        <f t="shared" si="276"/>
        <v>0</v>
      </c>
      <c r="BR433" s="644">
        <f t="shared" si="7"/>
        <v>0</v>
      </c>
      <c r="BS433" s="669">
        <f t="shared" si="8"/>
        <v>0</v>
      </c>
      <c r="BT433" s="644">
        <f t="shared" si="9"/>
        <v>0</v>
      </c>
      <c r="BU433" s="645">
        <f t="shared" si="10"/>
        <v>0</v>
      </c>
      <c r="BV433" s="338"/>
      <c r="BW433" s="338"/>
      <c r="BX433" s="338"/>
      <c r="BY433" s="338"/>
      <c r="BZ433" s="338"/>
      <c r="CA433" s="338"/>
    </row>
    <row r="434" ht="15.75" customHeight="1">
      <c r="A434" s="501"/>
      <c r="B434" s="737"/>
      <c r="C434" s="638">
        <f t="shared" ref="C434:D434" si="440">G434+I434+K434+M434+O434+Q434+S434+U434+W434+Y434+AA434+AC434+AE434+AG434+AI434+AK434+AM434+AO434+AQ434+AS434+AU434+AW434+AY434+BA434+BC434+BE434+BG434+BI434+BK434+BM434+BO434</f>
        <v>0</v>
      </c>
      <c r="D434" s="671">
        <f t="shared" si="440"/>
        <v>0</v>
      </c>
      <c r="E434" s="672">
        <f t="shared" si="5"/>
        <v>0</v>
      </c>
      <c r="F434" s="810"/>
      <c r="G434" s="640"/>
      <c r="H434" s="642"/>
      <c r="I434" s="640"/>
      <c r="J434" s="642"/>
      <c r="K434" s="640"/>
      <c r="L434" s="642"/>
      <c r="M434" s="640"/>
      <c r="N434" s="642"/>
      <c r="O434" s="640"/>
      <c r="P434" s="642"/>
      <c r="Q434" s="640"/>
      <c r="R434" s="642"/>
      <c r="S434" s="640"/>
      <c r="T434" s="642"/>
      <c r="U434" s="640"/>
      <c r="V434" s="642"/>
      <c r="W434" s="640"/>
      <c r="X434" s="642"/>
      <c r="Y434" s="640"/>
      <c r="Z434" s="642"/>
      <c r="AA434" s="640"/>
      <c r="AB434" s="642"/>
      <c r="AC434" s="640"/>
      <c r="AD434" s="642"/>
      <c r="AE434" s="640"/>
      <c r="AF434" s="642"/>
      <c r="AG434" s="640"/>
      <c r="AH434" s="642"/>
      <c r="AI434" s="640"/>
      <c r="AJ434" s="642"/>
      <c r="AK434" s="640"/>
      <c r="AL434" s="642"/>
      <c r="AM434" s="640"/>
      <c r="AN434" s="642"/>
      <c r="AO434" s="640"/>
      <c r="AP434" s="642"/>
      <c r="AQ434" s="640"/>
      <c r="AR434" s="642"/>
      <c r="AS434" s="640"/>
      <c r="AT434" s="642"/>
      <c r="AU434" s="640"/>
      <c r="AV434" s="642"/>
      <c r="AW434" s="640"/>
      <c r="AX434" s="642"/>
      <c r="AY434" s="640"/>
      <c r="AZ434" s="642"/>
      <c r="BA434" s="640"/>
      <c r="BB434" s="642"/>
      <c r="BC434" s="640"/>
      <c r="BD434" s="642"/>
      <c r="BE434" s="640"/>
      <c r="BF434" s="642"/>
      <c r="BG434" s="640"/>
      <c r="BH434" s="642"/>
      <c r="BI434" s="640"/>
      <c r="BJ434" s="642"/>
      <c r="BK434" s="640"/>
      <c r="BL434" s="642"/>
      <c r="BM434" s="640"/>
      <c r="BN434" s="642"/>
      <c r="BO434" s="640"/>
      <c r="BP434" s="642"/>
      <c r="BQ434" s="643">
        <f t="shared" si="276"/>
        <v>0</v>
      </c>
      <c r="BR434" s="644">
        <f t="shared" si="7"/>
        <v>0</v>
      </c>
      <c r="BS434" s="669">
        <f t="shared" si="8"/>
        <v>0</v>
      </c>
      <c r="BT434" s="644">
        <f t="shared" si="9"/>
        <v>0</v>
      </c>
      <c r="BU434" s="645">
        <f t="shared" si="10"/>
        <v>0</v>
      </c>
      <c r="BV434" s="338"/>
      <c r="BW434" s="338"/>
      <c r="BX434" s="338"/>
      <c r="BY434" s="338"/>
      <c r="BZ434" s="338"/>
      <c r="CA434" s="338"/>
    </row>
    <row r="435" ht="15.75" customHeight="1">
      <c r="A435" s="501"/>
      <c r="B435" s="737"/>
      <c r="C435" s="638">
        <f t="shared" ref="C435:D435" si="441">G435+I435+K435+M435+O435+Q435+S435+U435+W435+Y435+AA435+AC435+AE435+AG435+AI435+AK435+AM435+AO435+AQ435+AS435+AU435+AW435+AY435+BA435+BC435+BE435+BG435+BI435+BK435+BM435+BO435</f>
        <v>0</v>
      </c>
      <c r="D435" s="671">
        <f t="shared" si="441"/>
        <v>0</v>
      </c>
      <c r="E435" s="672">
        <f t="shared" si="5"/>
        <v>0</v>
      </c>
      <c r="F435" s="810"/>
      <c r="G435" s="640"/>
      <c r="H435" s="642"/>
      <c r="I435" s="640"/>
      <c r="J435" s="642"/>
      <c r="K435" s="640"/>
      <c r="L435" s="642"/>
      <c r="M435" s="640"/>
      <c r="N435" s="642"/>
      <c r="O435" s="640"/>
      <c r="P435" s="642"/>
      <c r="Q435" s="640"/>
      <c r="R435" s="642"/>
      <c r="S435" s="640"/>
      <c r="T435" s="642"/>
      <c r="U435" s="640"/>
      <c r="V435" s="642"/>
      <c r="W435" s="640"/>
      <c r="X435" s="642"/>
      <c r="Y435" s="640"/>
      <c r="Z435" s="642"/>
      <c r="AA435" s="640"/>
      <c r="AB435" s="642"/>
      <c r="AC435" s="640"/>
      <c r="AD435" s="642"/>
      <c r="AE435" s="640"/>
      <c r="AF435" s="642"/>
      <c r="AG435" s="640"/>
      <c r="AH435" s="642"/>
      <c r="AI435" s="640"/>
      <c r="AJ435" s="642"/>
      <c r="AK435" s="640"/>
      <c r="AL435" s="642"/>
      <c r="AM435" s="640"/>
      <c r="AN435" s="642"/>
      <c r="AO435" s="640"/>
      <c r="AP435" s="642"/>
      <c r="AQ435" s="640"/>
      <c r="AR435" s="642"/>
      <c r="AS435" s="640"/>
      <c r="AT435" s="642"/>
      <c r="AU435" s="640"/>
      <c r="AV435" s="642"/>
      <c r="AW435" s="640"/>
      <c r="AX435" s="642"/>
      <c r="AY435" s="640"/>
      <c r="AZ435" s="642"/>
      <c r="BA435" s="640"/>
      <c r="BB435" s="642"/>
      <c r="BC435" s="640"/>
      <c r="BD435" s="642"/>
      <c r="BE435" s="640"/>
      <c r="BF435" s="642"/>
      <c r="BG435" s="640"/>
      <c r="BH435" s="642"/>
      <c r="BI435" s="640"/>
      <c r="BJ435" s="642"/>
      <c r="BK435" s="640"/>
      <c r="BL435" s="642"/>
      <c r="BM435" s="640"/>
      <c r="BN435" s="642"/>
      <c r="BO435" s="640"/>
      <c r="BP435" s="642"/>
      <c r="BQ435" s="643">
        <f t="shared" si="276"/>
        <v>0</v>
      </c>
      <c r="BR435" s="644">
        <f t="shared" si="7"/>
        <v>0</v>
      </c>
      <c r="BS435" s="669">
        <f t="shared" si="8"/>
        <v>0</v>
      </c>
      <c r="BT435" s="644">
        <f t="shared" si="9"/>
        <v>0</v>
      </c>
      <c r="BU435" s="645">
        <f t="shared" si="10"/>
        <v>0</v>
      </c>
      <c r="BV435" s="338"/>
      <c r="BW435" s="338"/>
      <c r="BX435" s="338"/>
      <c r="BY435" s="338"/>
      <c r="BZ435" s="338"/>
      <c r="CA435" s="338"/>
    </row>
    <row r="436" ht="15.75" customHeight="1">
      <c r="A436" s="501"/>
      <c r="B436" s="737"/>
      <c r="C436" s="638">
        <f t="shared" ref="C436:D436" si="442">G436+I436+K436+M436+O436+Q436+S436+U436+W436+Y436+AA436+AC436+AE436+AG436+AI436+AK436+AM436+AO436+AQ436+AS436+AU436+AW436+AY436+BA436+BC436+BE436+BG436+BI436+BK436+BM436+BO436</f>
        <v>0</v>
      </c>
      <c r="D436" s="671">
        <f t="shared" si="442"/>
        <v>0</v>
      </c>
      <c r="E436" s="672">
        <f t="shared" si="5"/>
        <v>0</v>
      </c>
      <c r="F436" s="810"/>
      <c r="G436" s="640"/>
      <c r="H436" s="642"/>
      <c r="I436" s="640"/>
      <c r="J436" s="642"/>
      <c r="K436" s="640"/>
      <c r="L436" s="642"/>
      <c r="M436" s="640"/>
      <c r="N436" s="642"/>
      <c r="O436" s="640"/>
      <c r="P436" s="642"/>
      <c r="Q436" s="640"/>
      <c r="R436" s="642"/>
      <c r="S436" s="640"/>
      <c r="T436" s="642"/>
      <c r="U436" s="640"/>
      <c r="V436" s="642"/>
      <c r="W436" s="640"/>
      <c r="X436" s="642"/>
      <c r="Y436" s="640"/>
      <c r="Z436" s="642"/>
      <c r="AA436" s="640"/>
      <c r="AB436" s="642"/>
      <c r="AC436" s="640"/>
      <c r="AD436" s="642"/>
      <c r="AE436" s="640"/>
      <c r="AF436" s="642"/>
      <c r="AG436" s="640"/>
      <c r="AH436" s="642"/>
      <c r="AI436" s="640"/>
      <c r="AJ436" s="642"/>
      <c r="AK436" s="640"/>
      <c r="AL436" s="642"/>
      <c r="AM436" s="640"/>
      <c r="AN436" s="642"/>
      <c r="AO436" s="640"/>
      <c r="AP436" s="642"/>
      <c r="AQ436" s="640"/>
      <c r="AR436" s="642"/>
      <c r="AS436" s="640"/>
      <c r="AT436" s="642"/>
      <c r="AU436" s="640"/>
      <c r="AV436" s="642"/>
      <c r="AW436" s="640"/>
      <c r="AX436" s="642"/>
      <c r="AY436" s="640"/>
      <c r="AZ436" s="642"/>
      <c r="BA436" s="640"/>
      <c r="BB436" s="642"/>
      <c r="BC436" s="640"/>
      <c r="BD436" s="642"/>
      <c r="BE436" s="640"/>
      <c r="BF436" s="642"/>
      <c r="BG436" s="640"/>
      <c r="BH436" s="642"/>
      <c r="BI436" s="640"/>
      <c r="BJ436" s="642"/>
      <c r="BK436" s="640"/>
      <c r="BL436" s="642"/>
      <c r="BM436" s="640"/>
      <c r="BN436" s="642"/>
      <c r="BO436" s="640"/>
      <c r="BP436" s="642"/>
      <c r="BQ436" s="643">
        <f t="shared" si="276"/>
        <v>0</v>
      </c>
      <c r="BR436" s="644">
        <f t="shared" si="7"/>
        <v>0</v>
      </c>
      <c r="BS436" s="669">
        <f t="shared" si="8"/>
        <v>0</v>
      </c>
      <c r="BT436" s="644">
        <f t="shared" si="9"/>
        <v>0</v>
      </c>
      <c r="BU436" s="645">
        <f t="shared" si="10"/>
        <v>0</v>
      </c>
      <c r="BV436" s="338"/>
      <c r="BW436" s="338"/>
      <c r="BX436" s="338"/>
      <c r="BY436" s="338"/>
      <c r="BZ436" s="338"/>
      <c r="CA436" s="338"/>
    </row>
    <row r="437" ht="15.75" customHeight="1">
      <c r="A437" s="501"/>
      <c r="B437" s="737"/>
      <c r="C437" s="638">
        <f t="shared" ref="C437:D437" si="443">G437+I437+K437+M437+O437+Q437+S437+U437+W437+Y437+AA437+AC437+AE437+AG437+AI437+AK437+AM437+AO437+AQ437+AS437+AU437+AW437+AY437+BA437+BC437+BE437+BG437+BI437+BK437+BM437+BO437</f>
        <v>0</v>
      </c>
      <c r="D437" s="671">
        <f t="shared" si="443"/>
        <v>0</v>
      </c>
      <c r="E437" s="672">
        <f t="shared" si="5"/>
        <v>0</v>
      </c>
      <c r="F437" s="810"/>
      <c r="G437" s="640"/>
      <c r="H437" s="642"/>
      <c r="I437" s="640"/>
      <c r="J437" s="642"/>
      <c r="K437" s="640"/>
      <c r="L437" s="642"/>
      <c r="M437" s="640"/>
      <c r="N437" s="642"/>
      <c r="O437" s="640"/>
      <c r="P437" s="642"/>
      <c r="Q437" s="640"/>
      <c r="R437" s="642"/>
      <c r="S437" s="640"/>
      <c r="T437" s="642"/>
      <c r="U437" s="640"/>
      <c r="V437" s="642"/>
      <c r="W437" s="640"/>
      <c r="X437" s="642"/>
      <c r="Y437" s="640"/>
      <c r="Z437" s="642"/>
      <c r="AA437" s="640"/>
      <c r="AB437" s="642"/>
      <c r="AC437" s="640"/>
      <c r="AD437" s="642"/>
      <c r="AE437" s="640"/>
      <c r="AF437" s="642"/>
      <c r="AG437" s="640"/>
      <c r="AH437" s="642"/>
      <c r="AI437" s="640"/>
      <c r="AJ437" s="642"/>
      <c r="AK437" s="640"/>
      <c r="AL437" s="642"/>
      <c r="AM437" s="640"/>
      <c r="AN437" s="642"/>
      <c r="AO437" s="640"/>
      <c r="AP437" s="642"/>
      <c r="AQ437" s="640"/>
      <c r="AR437" s="642"/>
      <c r="AS437" s="640"/>
      <c r="AT437" s="642"/>
      <c r="AU437" s="640"/>
      <c r="AV437" s="642"/>
      <c r="AW437" s="640"/>
      <c r="AX437" s="642"/>
      <c r="AY437" s="640"/>
      <c r="AZ437" s="642"/>
      <c r="BA437" s="640"/>
      <c r="BB437" s="642"/>
      <c r="BC437" s="640"/>
      <c r="BD437" s="642"/>
      <c r="BE437" s="640"/>
      <c r="BF437" s="642"/>
      <c r="BG437" s="640"/>
      <c r="BH437" s="642"/>
      <c r="BI437" s="640"/>
      <c r="BJ437" s="642"/>
      <c r="BK437" s="640"/>
      <c r="BL437" s="642"/>
      <c r="BM437" s="640"/>
      <c r="BN437" s="642"/>
      <c r="BO437" s="640"/>
      <c r="BP437" s="642"/>
      <c r="BQ437" s="643">
        <f t="shared" si="276"/>
        <v>0</v>
      </c>
      <c r="BR437" s="644">
        <f t="shared" si="7"/>
        <v>0</v>
      </c>
      <c r="BS437" s="669">
        <f t="shared" si="8"/>
        <v>0</v>
      </c>
      <c r="BT437" s="644">
        <f t="shared" si="9"/>
        <v>0</v>
      </c>
      <c r="BU437" s="645">
        <f t="shared" si="10"/>
        <v>0</v>
      </c>
      <c r="BV437" s="338"/>
      <c r="BW437" s="338"/>
      <c r="BX437" s="338"/>
      <c r="BY437" s="338"/>
      <c r="BZ437" s="338"/>
      <c r="CA437" s="338"/>
    </row>
    <row r="438" ht="15.75" customHeight="1">
      <c r="A438" s="501"/>
      <c r="B438" s="737"/>
      <c r="C438" s="638">
        <f t="shared" ref="C438:D438" si="444">G438+I438+K438+M438+O438+Q438+S438+U438+W438+Y438+AA438+AC438+AE438+AG438+AI438+AK438+AM438+AO438+AQ438+AS438+AU438+AW438+AY438+BA438+BC438+BE438+BG438+BI438+BK438+BM438+BO438</f>
        <v>0</v>
      </c>
      <c r="D438" s="671">
        <f t="shared" si="444"/>
        <v>0</v>
      </c>
      <c r="E438" s="672">
        <f t="shared" si="5"/>
        <v>0</v>
      </c>
      <c r="F438" s="810"/>
      <c r="G438" s="640"/>
      <c r="H438" s="642"/>
      <c r="I438" s="640"/>
      <c r="J438" s="642"/>
      <c r="K438" s="640"/>
      <c r="L438" s="642"/>
      <c r="M438" s="640"/>
      <c r="N438" s="642"/>
      <c r="O438" s="640"/>
      <c r="P438" s="642"/>
      <c r="Q438" s="640"/>
      <c r="R438" s="642"/>
      <c r="S438" s="640"/>
      <c r="T438" s="642"/>
      <c r="U438" s="640"/>
      <c r="V438" s="642"/>
      <c r="W438" s="640"/>
      <c r="X438" s="642"/>
      <c r="Y438" s="640"/>
      <c r="Z438" s="642"/>
      <c r="AA438" s="640"/>
      <c r="AB438" s="642"/>
      <c r="AC438" s="640"/>
      <c r="AD438" s="642"/>
      <c r="AE438" s="640"/>
      <c r="AF438" s="642"/>
      <c r="AG438" s="640"/>
      <c r="AH438" s="642"/>
      <c r="AI438" s="640"/>
      <c r="AJ438" s="642"/>
      <c r="AK438" s="640"/>
      <c r="AL438" s="642"/>
      <c r="AM438" s="640"/>
      <c r="AN438" s="642"/>
      <c r="AO438" s="640"/>
      <c r="AP438" s="642"/>
      <c r="AQ438" s="640"/>
      <c r="AR438" s="642"/>
      <c r="AS438" s="640"/>
      <c r="AT438" s="642"/>
      <c r="AU438" s="640"/>
      <c r="AV438" s="642"/>
      <c r="AW438" s="640"/>
      <c r="AX438" s="642"/>
      <c r="AY438" s="640"/>
      <c r="AZ438" s="642"/>
      <c r="BA438" s="640"/>
      <c r="BB438" s="642"/>
      <c r="BC438" s="640"/>
      <c r="BD438" s="642"/>
      <c r="BE438" s="640"/>
      <c r="BF438" s="642"/>
      <c r="BG438" s="640"/>
      <c r="BH438" s="642"/>
      <c r="BI438" s="640"/>
      <c r="BJ438" s="642"/>
      <c r="BK438" s="640"/>
      <c r="BL438" s="642"/>
      <c r="BM438" s="640"/>
      <c r="BN438" s="642"/>
      <c r="BO438" s="640"/>
      <c r="BP438" s="642"/>
      <c r="BQ438" s="643">
        <f t="shared" si="276"/>
        <v>0</v>
      </c>
      <c r="BR438" s="644">
        <f t="shared" si="7"/>
        <v>0</v>
      </c>
      <c r="BS438" s="669">
        <f t="shared" si="8"/>
        <v>0</v>
      </c>
      <c r="BT438" s="644">
        <f t="shared" si="9"/>
        <v>0</v>
      </c>
      <c r="BU438" s="645">
        <f t="shared" si="10"/>
        <v>0</v>
      </c>
      <c r="BV438" s="338"/>
      <c r="BW438" s="338"/>
      <c r="BX438" s="338"/>
      <c r="BY438" s="338"/>
      <c r="BZ438" s="338"/>
      <c r="CA438" s="338"/>
    </row>
    <row r="439" ht="15.75" customHeight="1">
      <c r="A439" s="501"/>
      <c r="B439" s="737"/>
      <c r="C439" s="638">
        <f t="shared" ref="C439:D439" si="445">G439+I439+K439+M439+O439+Q439+S439+U439+W439+Y439+AA439+AC439+AE439+AG439+AI439+AK439+AM439+AO439+AQ439+AS439+AU439+AW439+AY439+BA439+BC439+BE439+BG439+BI439+BK439+BM439+BO439</f>
        <v>0</v>
      </c>
      <c r="D439" s="671">
        <f t="shared" si="445"/>
        <v>0</v>
      </c>
      <c r="E439" s="672">
        <f t="shared" si="5"/>
        <v>0</v>
      </c>
      <c r="F439" s="810"/>
      <c r="G439" s="640"/>
      <c r="H439" s="642"/>
      <c r="I439" s="640"/>
      <c r="J439" s="642"/>
      <c r="K439" s="640"/>
      <c r="L439" s="642"/>
      <c r="M439" s="640"/>
      <c r="N439" s="642"/>
      <c r="O439" s="640"/>
      <c r="P439" s="642"/>
      <c r="Q439" s="640"/>
      <c r="R439" s="642"/>
      <c r="S439" s="640"/>
      <c r="T439" s="642"/>
      <c r="U439" s="640"/>
      <c r="V439" s="642"/>
      <c r="W439" s="640"/>
      <c r="X439" s="642"/>
      <c r="Y439" s="640"/>
      <c r="Z439" s="642"/>
      <c r="AA439" s="640"/>
      <c r="AB439" s="642"/>
      <c r="AC439" s="640"/>
      <c r="AD439" s="642"/>
      <c r="AE439" s="640"/>
      <c r="AF439" s="642"/>
      <c r="AG439" s="640"/>
      <c r="AH439" s="642"/>
      <c r="AI439" s="640"/>
      <c r="AJ439" s="642"/>
      <c r="AK439" s="640"/>
      <c r="AL439" s="642"/>
      <c r="AM439" s="640"/>
      <c r="AN439" s="642"/>
      <c r="AO439" s="640"/>
      <c r="AP439" s="642"/>
      <c r="AQ439" s="640"/>
      <c r="AR439" s="642"/>
      <c r="AS439" s="640"/>
      <c r="AT439" s="642"/>
      <c r="AU439" s="640"/>
      <c r="AV439" s="642"/>
      <c r="AW439" s="640"/>
      <c r="AX439" s="642"/>
      <c r="AY439" s="640"/>
      <c r="AZ439" s="642"/>
      <c r="BA439" s="640"/>
      <c r="BB439" s="642"/>
      <c r="BC439" s="640"/>
      <c r="BD439" s="642"/>
      <c r="BE439" s="640"/>
      <c r="BF439" s="642"/>
      <c r="BG439" s="640"/>
      <c r="BH439" s="642"/>
      <c r="BI439" s="640"/>
      <c r="BJ439" s="642"/>
      <c r="BK439" s="640"/>
      <c r="BL439" s="642"/>
      <c r="BM439" s="640"/>
      <c r="BN439" s="642"/>
      <c r="BO439" s="640"/>
      <c r="BP439" s="642"/>
      <c r="BQ439" s="643">
        <f t="shared" si="276"/>
        <v>0</v>
      </c>
      <c r="BR439" s="644">
        <f t="shared" si="7"/>
        <v>0</v>
      </c>
      <c r="BS439" s="669">
        <f t="shared" si="8"/>
        <v>0</v>
      </c>
      <c r="BT439" s="644">
        <f t="shared" si="9"/>
        <v>0</v>
      </c>
      <c r="BU439" s="645">
        <f t="shared" si="10"/>
        <v>0</v>
      </c>
      <c r="BV439" s="338"/>
      <c r="BW439" s="338"/>
      <c r="BX439" s="338"/>
      <c r="BY439" s="338"/>
      <c r="BZ439" s="338"/>
      <c r="CA439" s="338"/>
    </row>
    <row r="440" ht="15.75" customHeight="1">
      <c r="A440" s="501"/>
      <c r="B440" s="737"/>
      <c r="C440" s="638">
        <f t="shared" ref="C440:D440" si="446">G440+I440+K440+M440+O440+Q440+S440+U440+W440+Y440+AA440+AC440+AE440+AG440+AI440+AK440+AM440+AO440+AQ440+AS440+AU440+AW440+AY440+BA440+BC440+BE440+BG440+BI440+BK440+BM440+BO440</f>
        <v>0</v>
      </c>
      <c r="D440" s="671">
        <f t="shared" si="446"/>
        <v>0</v>
      </c>
      <c r="E440" s="672">
        <f t="shared" si="5"/>
        <v>0</v>
      </c>
      <c r="F440" s="810"/>
      <c r="G440" s="640"/>
      <c r="H440" s="642"/>
      <c r="I440" s="640"/>
      <c r="J440" s="642"/>
      <c r="K440" s="640"/>
      <c r="L440" s="642"/>
      <c r="M440" s="640"/>
      <c r="N440" s="642"/>
      <c r="O440" s="640"/>
      <c r="P440" s="642"/>
      <c r="Q440" s="640"/>
      <c r="R440" s="642"/>
      <c r="S440" s="640"/>
      <c r="T440" s="642"/>
      <c r="U440" s="640"/>
      <c r="V440" s="642"/>
      <c r="W440" s="640"/>
      <c r="X440" s="642"/>
      <c r="Y440" s="640"/>
      <c r="Z440" s="642"/>
      <c r="AA440" s="640"/>
      <c r="AB440" s="642"/>
      <c r="AC440" s="640"/>
      <c r="AD440" s="642"/>
      <c r="AE440" s="640"/>
      <c r="AF440" s="642"/>
      <c r="AG440" s="640"/>
      <c r="AH440" s="642"/>
      <c r="AI440" s="640"/>
      <c r="AJ440" s="642"/>
      <c r="AK440" s="640"/>
      <c r="AL440" s="642"/>
      <c r="AM440" s="640"/>
      <c r="AN440" s="642"/>
      <c r="AO440" s="640"/>
      <c r="AP440" s="642"/>
      <c r="AQ440" s="640"/>
      <c r="AR440" s="642"/>
      <c r="AS440" s="640"/>
      <c r="AT440" s="642"/>
      <c r="AU440" s="640"/>
      <c r="AV440" s="642"/>
      <c r="AW440" s="640"/>
      <c r="AX440" s="642"/>
      <c r="AY440" s="640"/>
      <c r="AZ440" s="642"/>
      <c r="BA440" s="640"/>
      <c r="BB440" s="642"/>
      <c r="BC440" s="640"/>
      <c r="BD440" s="642"/>
      <c r="BE440" s="640"/>
      <c r="BF440" s="642"/>
      <c r="BG440" s="640"/>
      <c r="BH440" s="642"/>
      <c r="BI440" s="640"/>
      <c r="BJ440" s="642"/>
      <c r="BK440" s="640"/>
      <c r="BL440" s="642"/>
      <c r="BM440" s="640"/>
      <c r="BN440" s="642"/>
      <c r="BO440" s="640"/>
      <c r="BP440" s="642"/>
      <c r="BQ440" s="643">
        <f t="shared" si="276"/>
        <v>0</v>
      </c>
      <c r="BR440" s="644">
        <f t="shared" si="7"/>
        <v>0</v>
      </c>
      <c r="BS440" s="669">
        <f t="shared" si="8"/>
        <v>0</v>
      </c>
      <c r="BT440" s="644">
        <f t="shared" si="9"/>
        <v>0</v>
      </c>
      <c r="BU440" s="645">
        <f t="shared" si="10"/>
        <v>0</v>
      </c>
      <c r="BV440" s="338"/>
      <c r="BW440" s="338"/>
      <c r="BX440" s="338"/>
      <c r="BY440" s="338"/>
      <c r="BZ440" s="338"/>
      <c r="CA440" s="338"/>
    </row>
    <row r="441" ht="15.75" customHeight="1">
      <c r="A441" s="501"/>
      <c r="B441" s="737"/>
      <c r="C441" s="638">
        <f t="shared" ref="C441:D441" si="447">G441+I441+K441+M441+O441+Q441+S441+U441+W441+Y441+AA441+AC441+AE441+AG441+AI441+AK441+AM441+AO441+AQ441+AS441+AU441+AW441+AY441+BA441+BC441+BE441+BG441+BI441+BK441+BM441+BO441</f>
        <v>0</v>
      </c>
      <c r="D441" s="671">
        <f t="shared" si="447"/>
        <v>0</v>
      </c>
      <c r="E441" s="672">
        <f t="shared" si="5"/>
        <v>0</v>
      </c>
      <c r="F441" s="810"/>
      <c r="G441" s="640"/>
      <c r="H441" s="642"/>
      <c r="I441" s="640"/>
      <c r="J441" s="642"/>
      <c r="K441" s="640"/>
      <c r="L441" s="642"/>
      <c r="M441" s="640"/>
      <c r="N441" s="642"/>
      <c r="O441" s="640"/>
      <c r="P441" s="642"/>
      <c r="Q441" s="640"/>
      <c r="R441" s="642"/>
      <c r="S441" s="640"/>
      <c r="T441" s="642"/>
      <c r="U441" s="640"/>
      <c r="V441" s="642"/>
      <c r="W441" s="640"/>
      <c r="X441" s="642"/>
      <c r="Y441" s="640"/>
      <c r="Z441" s="642"/>
      <c r="AA441" s="640"/>
      <c r="AB441" s="642"/>
      <c r="AC441" s="640"/>
      <c r="AD441" s="642"/>
      <c r="AE441" s="640"/>
      <c r="AF441" s="642"/>
      <c r="AG441" s="640"/>
      <c r="AH441" s="642"/>
      <c r="AI441" s="640"/>
      <c r="AJ441" s="642"/>
      <c r="AK441" s="640"/>
      <c r="AL441" s="642"/>
      <c r="AM441" s="640"/>
      <c r="AN441" s="642"/>
      <c r="AO441" s="640"/>
      <c r="AP441" s="642"/>
      <c r="AQ441" s="640"/>
      <c r="AR441" s="642"/>
      <c r="AS441" s="640"/>
      <c r="AT441" s="642"/>
      <c r="AU441" s="640"/>
      <c r="AV441" s="642"/>
      <c r="AW441" s="640"/>
      <c r="AX441" s="642"/>
      <c r="AY441" s="640"/>
      <c r="AZ441" s="642"/>
      <c r="BA441" s="640"/>
      <c r="BB441" s="642"/>
      <c r="BC441" s="640"/>
      <c r="BD441" s="642"/>
      <c r="BE441" s="640"/>
      <c r="BF441" s="642"/>
      <c r="BG441" s="640"/>
      <c r="BH441" s="642"/>
      <c r="BI441" s="640"/>
      <c r="BJ441" s="642"/>
      <c r="BK441" s="640"/>
      <c r="BL441" s="642"/>
      <c r="BM441" s="640"/>
      <c r="BN441" s="642"/>
      <c r="BO441" s="640"/>
      <c r="BP441" s="642"/>
      <c r="BQ441" s="643">
        <f t="shared" si="276"/>
        <v>0</v>
      </c>
      <c r="BR441" s="644">
        <f t="shared" si="7"/>
        <v>0</v>
      </c>
      <c r="BS441" s="669">
        <f t="shared" si="8"/>
        <v>0</v>
      </c>
      <c r="BT441" s="644">
        <f t="shared" si="9"/>
        <v>0</v>
      </c>
      <c r="BU441" s="645">
        <f t="shared" si="10"/>
        <v>0</v>
      </c>
      <c r="BV441" s="338"/>
      <c r="BW441" s="338"/>
      <c r="BX441" s="338"/>
      <c r="BY441" s="338"/>
      <c r="BZ441" s="338"/>
      <c r="CA441" s="338"/>
    </row>
    <row r="442" ht="15.75" customHeight="1">
      <c r="A442" s="501"/>
      <c r="B442" s="737"/>
      <c r="C442" s="638">
        <f t="shared" ref="C442:D442" si="448">G442+I442+K442+M442+O442+Q442+S442+U442+W442+Y442+AA442+AC442+AE442+AG442+AI442+AK442+AM442+AO442+AQ442+AS442+AU442+AW442+AY442+BA442+BC442+BE442+BG442+BI442+BK442+BM442+BO442</f>
        <v>0</v>
      </c>
      <c r="D442" s="671">
        <f t="shared" si="448"/>
        <v>0</v>
      </c>
      <c r="E442" s="672">
        <f t="shared" si="5"/>
        <v>0</v>
      </c>
      <c r="F442" s="810"/>
      <c r="G442" s="640"/>
      <c r="H442" s="642"/>
      <c r="I442" s="640"/>
      <c r="J442" s="642"/>
      <c r="K442" s="640"/>
      <c r="L442" s="642"/>
      <c r="M442" s="640"/>
      <c r="N442" s="642"/>
      <c r="O442" s="640"/>
      <c r="P442" s="642"/>
      <c r="Q442" s="640"/>
      <c r="R442" s="642"/>
      <c r="S442" s="640"/>
      <c r="T442" s="642"/>
      <c r="U442" s="640"/>
      <c r="V442" s="642"/>
      <c r="W442" s="640"/>
      <c r="X442" s="642"/>
      <c r="Y442" s="640"/>
      <c r="Z442" s="642"/>
      <c r="AA442" s="640"/>
      <c r="AB442" s="642"/>
      <c r="AC442" s="640"/>
      <c r="AD442" s="642"/>
      <c r="AE442" s="640"/>
      <c r="AF442" s="642"/>
      <c r="AG442" s="640"/>
      <c r="AH442" s="642"/>
      <c r="AI442" s="640"/>
      <c r="AJ442" s="642"/>
      <c r="AK442" s="640"/>
      <c r="AL442" s="642"/>
      <c r="AM442" s="640"/>
      <c r="AN442" s="642"/>
      <c r="AO442" s="640"/>
      <c r="AP442" s="642"/>
      <c r="AQ442" s="640"/>
      <c r="AR442" s="642"/>
      <c r="AS442" s="640"/>
      <c r="AT442" s="642"/>
      <c r="AU442" s="640"/>
      <c r="AV442" s="642"/>
      <c r="AW442" s="640"/>
      <c r="AX442" s="642"/>
      <c r="AY442" s="640"/>
      <c r="AZ442" s="642"/>
      <c r="BA442" s="640"/>
      <c r="BB442" s="642"/>
      <c r="BC442" s="640"/>
      <c r="BD442" s="642"/>
      <c r="BE442" s="640"/>
      <c r="BF442" s="642"/>
      <c r="BG442" s="640"/>
      <c r="BH442" s="642"/>
      <c r="BI442" s="640"/>
      <c r="BJ442" s="642"/>
      <c r="BK442" s="640"/>
      <c r="BL442" s="642"/>
      <c r="BM442" s="640"/>
      <c r="BN442" s="642"/>
      <c r="BO442" s="640"/>
      <c r="BP442" s="642"/>
      <c r="BQ442" s="643">
        <f t="shared" si="276"/>
        <v>0</v>
      </c>
      <c r="BR442" s="644">
        <f t="shared" si="7"/>
        <v>0</v>
      </c>
      <c r="BS442" s="669">
        <f t="shared" si="8"/>
        <v>0</v>
      </c>
      <c r="BT442" s="644">
        <f t="shared" si="9"/>
        <v>0</v>
      </c>
      <c r="BU442" s="645">
        <f t="shared" si="10"/>
        <v>0</v>
      </c>
      <c r="BV442" s="338"/>
      <c r="BW442" s="338"/>
      <c r="BX442" s="338"/>
      <c r="BY442" s="338"/>
      <c r="BZ442" s="338"/>
      <c r="CA442" s="338"/>
    </row>
    <row r="443" ht="15.75" customHeight="1">
      <c r="A443" s="501"/>
      <c r="B443" s="737"/>
      <c r="C443" s="638">
        <f t="shared" ref="C443:D443" si="449">G443+I443+K443+M443+O443+Q443+S443+U443+W443+Y443+AA443+AC443+AE443+AG443+AI443+AK443+AM443+AO443+AQ443+AS443+AU443+AW443+AY443+BA443+BC443+BE443+BG443+BI443+BK443+BM443+BO443</f>
        <v>0</v>
      </c>
      <c r="D443" s="671">
        <f t="shared" si="449"/>
        <v>0</v>
      </c>
      <c r="E443" s="672">
        <f t="shared" si="5"/>
        <v>0</v>
      </c>
      <c r="F443" s="810"/>
      <c r="G443" s="640"/>
      <c r="H443" s="642"/>
      <c r="I443" s="640"/>
      <c r="J443" s="642"/>
      <c r="K443" s="640"/>
      <c r="L443" s="642"/>
      <c r="M443" s="640"/>
      <c r="N443" s="642"/>
      <c r="O443" s="640"/>
      <c r="P443" s="642"/>
      <c r="Q443" s="640"/>
      <c r="R443" s="642"/>
      <c r="S443" s="640"/>
      <c r="T443" s="642"/>
      <c r="U443" s="640"/>
      <c r="V443" s="642"/>
      <c r="W443" s="640"/>
      <c r="X443" s="642"/>
      <c r="Y443" s="640"/>
      <c r="Z443" s="642"/>
      <c r="AA443" s="640"/>
      <c r="AB443" s="642"/>
      <c r="AC443" s="640"/>
      <c r="AD443" s="642"/>
      <c r="AE443" s="640"/>
      <c r="AF443" s="642"/>
      <c r="AG443" s="640"/>
      <c r="AH443" s="642"/>
      <c r="AI443" s="640"/>
      <c r="AJ443" s="642"/>
      <c r="AK443" s="640"/>
      <c r="AL443" s="642"/>
      <c r="AM443" s="640"/>
      <c r="AN443" s="642"/>
      <c r="AO443" s="640"/>
      <c r="AP443" s="642"/>
      <c r="AQ443" s="640"/>
      <c r="AR443" s="642"/>
      <c r="AS443" s="640"/>
      <c r="AT443" s="642"/>
      <c r="AU443" s="640"/>
      <c r="AV443" s="642"/>
      <c r="AW443" s="640"/>
      <c r="AX443" s="642"/>
      <c r="AY443" s="640"/>
      <c r="AZ443" s="642"/>
      <c r="BA443" s="640"/>
      <c r="BB443" s="642"/>
      <c r="BC443" s="640"/>
      <c r="BD443" s="642"/>
      <c r="BE443" s="640"/>
      <c r="BF443" s="642"/>
      <c r="BG443" s="640"/>
      <c r="BH443" s="642"/>
      <c r="BI443" s="640"/>
      <c r="BJ443" s="642"/>
      <c r="BK443" s="640"/>
      <c r="BL443" s="642"/>
      <c r="BM443" s="640"/>
      <c r="BN443" s="642"/>
      <c r="BO443" s="640"/>
      <c r="BP443" s="642"/>
      <c r="BQ443" s="643">
        <f t="shared" si="276"/>
        <v>0</v>
      </c>
      <c r="BR443" s="644">
        <f t="shared" si="7"/>
        <v>0</v>
      </c>
      <c r="BS443" s="669">
        <f t="shared" si="8"/>
        <v>0</v>
      </c>
      <c r="BT443" s="644">
        <f t="shared" si="9"/>
        <v>0</v>
      </c>
      <c r="BU443" s="645">
        <f t="shared" si="10"/>
        <v>0</v>
      </c>
      <c r="BV443" s="338"/>
      <c r="BW443" s="338"/>
      <c r="BX443" s="338"/>
      <c r="BY443" s="338"/>
      <c r="BZ443" s="338"/>
      <c r="CA443" s="338"/>
    </row>
    <row r="444" ht="15.75" customHeight="1">
      <c r="A444" s="501"/>
      <c r="B444" s="737"/>
      <c r="C444" s="638">
        <f t="shared" ref="C444:D444" si="450">G444+I444+K444+M444+O444+Q444+S444+U444+W444+Y444+AA444+AC444+AE444+AG444+AI444+AK444+AM444+AO444+AQ444+AS444+AU444+AW444+AY444+BA444+BC444+BE444+BG444+BI444+BK444+BM444+BO444</f>
        <v>0</v>
      </c>
      <c r="D444" s="671">
        <f t="shared" si="450"/>
        <v>0</v>
      </c>
      <c r="E444" s="672">
        <f t="shared" si="5"/>
        <v>0</v>
      </c>
      <c r="F444" s="810"/>
      <c r="G444" s="640"/>
      <c r="H444" s="642"/>
      <c r="I444" s="640"/>
      <c r="J444" s="642"/>
      <c r="K444" s="640"/>
      <c r="L444" s="642"/>
      <c r="M444" s="640"/>
      <c r="N444" s="642"/>
      <c r="O444" s="640"/>
      <c r="P444" s="642"/>
      <c r="Q444" s="640"/>
      <c r="R444" s="642"/>
      <c r="S444" s="640"/>
      <c r="T444" s="642"/>
      <c r="U444" s="640"/>
      <c r="V444" s="642"/>
      <c r="W444" s="640"/>
      <c r="X444" s="642"/>
      <c r="Y444" s="640"/>
      <c r="Z444" s="642"/>
      <c r="AA444" s="640"/>
      <c r="AB444" s="642"/>
      <c r="AC444" s="640"/>
      <c r="AD444" s="642"/>
      <c r="AE444" s="640"/>
      <c r="AF444" s="642"/>
      <c r="AG444" s="640"/>
      <c r="AH444" s="642"/>
      <c r="AI444" s="640"/>
      <c r="AJ444" s="642"/>
      <c r="AK444" s="640"/>
      <c r="AL444" s="642"/>
      <c r="AM444" s="640"/>
      <c r="AN444" s="642"/>
      <c r="AO444" s="640"/>
      <c r="AP444" s="642"/>
      <c r="AQ444" s="640"/>
      <c r="AR444" s="642"/>
      <c r="AS444" s="640"/>
      <c r="AT444" s="642"/>
      <c r="AU444" s="640"/>
      <c r="AV444" s="642"/>
      <c r="AW444" s="640"/>
      <c r="AX444" s="642"/>
      <c r="AY444" s="640"/>
      <c r="AZ444" s="642"/>
      <c r="BA444" s="640"/>
      <c r="BB444" s="642"/>
      <c r="BC444" s="640"/>
      <c r="BD444" s="642"/>
      <c r="BE444" s="640"/>
      <c r="BF444" s="642"/>
      <c r="BG444" s="640"/>
      <c r="BH444" s="642"/>
      <c r="BI444" s="640"/>
      <c r="BJ444" s="642"/>
      <c r="BK444" s="640"/>
      <c r="BL444" s="642"/>
      <c r="BM444" s="640"/>
      <c r="BN444" s="642"/>
      <c r="BO444" s="640"/>
      <c r="BP444" s="642"/>
      <c r="BQ444" s="643">
        <f t="shared" si="276"/>
        <v>0</v>
      </c>
      <c r="BR444" s="644">
        <f t="shared" si="7"/>
        <v>0</v>
      </c>
      <c r="BS444" s="669">
        <f t="shared" si="8"/>
        <v>0</v>
      </c>
      <c r="BT444" s="644">
        <f t="shared" si="9"/>
        <v>0</v>
      </c>
      <c r="BU444" s="645">
        <f t="shared" si="10"/>
        <v>0</v>
      </c>
      <c r="BV444" s="338"/>
      <c r="BW444" s="338"/>
      <c r="BX444" s="338"/>
      <c r="BY444" s="338"/>
      <c r="BZ444" s="338"/>
      <c r="CA444" s="338"/>
    </row>
    <row r="445" ht="15.75" customHeight="1">
      <c r="A445" s="501"/>
      <c r="B445" s="737"/>
      <c r="C445" s="638">
        <f t="shared" ref="C445:D445" si="451">G445+I445+K445+M445+O445+Q445+S445+U445+W445+Y445+AA445+AC445+AE445+AG445+AI445+AK445+AM445+AO445+AQ445+AS445+AU445+AW445+AY445+BA445+BC445+BE445+BG445+BI445+BK445+BM445+BO445</f>
        <v>0</v>
      </c>
      <c r="D445" s="671">
        <f t="shared" si="451"/>
        <v>0</v>
      </c>
      <c r="E445" s="672">
        <f t="shared" si="5"/>
        <v>0</v>
      </c>
      <c r="F445" s="810"/>
      <c r="G445" s="640"/>
      <c r="H445" s="642"/>
      <c r="I445" s="640"/>
      <c r="J445" s="642"/>
      <c r="K445" s="640"/>
      <c r="L445" s="642"/>
      <c r="M445" s="640"/>
      <c r="N445" s="642"/>
      <c r="O445" s="640"/>
      <c r="P445" s="642"/>
      <c r="Q445" s="640"/>
      <c r="R445" s="642"/>
      <c r="S445" s="640"/>
      <c r="T445" s="642"/>
      <c r="U445" s="640"/>
      <c r="V445" s="642"/>
      <c r="W445" s="640"/>
      <c r="X445" s="642"/>
      <c r="Y445" s="640"/>
      <c r="Z445" s="642"/>
      <c r="AA445" s="640"/>
      <c r="AB445" s="642"/>
      <c r="AC445" s="640"/>
      <c r="AD445" s="642"/>
      <c r="AE445" s="640"/>
      <c r="AF445" s="642"/>
      <c r="AG445" s="640"/>
      <c r="AH445" s="642"/>
      <c r="AI445" s="640"/>
      <c r="AJ445" s="642"/>
      <c r="AK445" s="640"/>
      <c r="AL445" s="642"/>
      <c r="AM445" s="640"/>
      <c r="AN445" s="642"/>
      <c r="AO445" s="640"/>
      <c r="AP445" s="642"/>
      <c r="AQ445" s="640"/>
      <c r="AR445" s="642"/>
      <c r="AS445" s="640"/>
      <c r="AT445" s="642"/>
      <c r="AU445" s="640"/>
      <c r="AV445" s="642"/>
      <c r="AW445" s="640"/>
      <c r="AX445" s="642"/>
      <c r="AY445" s="640"/>
      <c r="AZ445" s="642"/>
      <c r="BA445" s="640"/>
      <c r="BB445" s="642"/>
      <c r="BC445" s="640"/>
      <c r="BD445" s="642"/>
      <c r="BE445" s="640"/>
      <c r="BF445" s="642"/>
      <c r="BG445" s="640"/>
      <c r="BH445" s="642"/>
      <c r="BI445" s="640"/>
      <c r="BJ445" s="642"/>
      <c r="BK445" s="640"/>
      <c r="BL445" s="642"/>
      <c r="BM445" s="640"/>
      <c r="BN445" s="642"/>
      <c r="BO445" s="640"/>
      <c r="BP445" s="642"/>
      <c r="BQ445" s="643">
        <f t="shared" si="276"/>
        <v>0</v>
      </c>
      <c r="BR445" s="644">
        <f t="shared" si="7"/>
        <v>0</v>
      </c>
      <c r="BS445" s="669">
        <f t="shared" si="8"/>
        <v>0</v>
      </c>
      <c r="BT445" s="644">
        <f t="shared" si="9"/>
        <v>0</v>
      </c>
      <c r="BU445" s="645">
        <f t="shared" si="10"/>
        <v>0</v>
      </c>
      <c r="BV445" s="338"/>
      <c r="BW445" s="338"/>
      <c r="BX445" s="338"/>
      <c r="BY445" s="338"/>
      <c r="BZ445" s="338"/>
      <c r="CA445" s="338"/>
    </row>
    <row r="446" ht="15.75" customHeight="1">
      <c r="A446" s="501"/>
      <c r="B446" s="737"/>
      <c r="C446" s="638">
        <f t="shared" ref="C446:D446" si="452">G446+I446+K446+M446+O446+Q446+S446+U446+W446+Y446+AA446+AC446+AE446+AG446+AI446+AK446+AM446+AO446+AQ446+AS446+AU446+AW446+AY446+BA446+BC446+BE446+BG446+BI446+BK446+BM446+BO446</f>
        <v>0</v>
      </c>
      <c r="D446" s="671">
        <f t="shared" si="452"/>
        <v>0</v>
      </c>
      <c r="E446" s="672">
        <f t="shared" si="5"/>
        <v>0</v>
      </c>
      <c r="F446" s="810"/>
      <c r="G446" s="640"/>
      <c r="H446" s="642"/>
      <c r="I446" s="640"/>
      <c r="J446" s="642"/>
      <c r="K446" s="640"/>
      <c r="L446" s="642"/>
      <c r="M446" s="640"/>
      <c r="N446" s="642"/>
      <c r="O446" s="640"/>
      <c r="P446" s="642"/>
      <c r="Q446" s="640"/>
      <c r="R446" s="642"/>
      <c r="S446" s="640"/>
      <c r="T446" s="642"/>
      <c r="U446" s="640"/>
      <c r="V446" s="642"/>
      <c r="W446" s="640"/>
      <c r="X446" s="642"/>
      <c r="Y446" s="640"/>
      <c r="Z446" s="642"/>
      <c r="AA446" s="640"/>
      <c r="AB446" s="642"/>
      <c r="AC446" s="640"/>
      <c r="AD446" s="642"/>
      <c r="AE446" s="640"/>
      <c r="AF446" s="642"/>
      <c r="AG446" s="640"/>
      <c r="AH446" s="642"/>
      <c r="AI446" s="640"/>
      <c r="AJ446" s="642"/>
      <c r="AK446" s="640"/>
      <c r="AL446" s="642"/>
      <c r="AM446" s="640"/>
      <c r="AN446" s="642"/>
      <c r="AO446" s="640"/>
      <c r="AP446" s="642"/>
      <c r="AQ446" s="640"/>
      <c r="AR446" s="642"/>
      <c r="AS446" s="640"/>
      <c r="AT446" s="642"/>
      <c r="AU446" s="640"/>
      <c r="AV446" s="642"/>
      <c r="AW446" s="640"/>
      <c r="AX446" s="642"/>
      <c r="AY446" s="640"/>
      <c r="AZ446" s="642"/>
      <c r="BA446" s="640"/>
      <c r="BB446" s="642"/>
      <c r="BC446" s="640"/>
      <c r="BD446" s="642"/>
      <c r="BE446" s="640"/>
      <c r="BF446" s="642"/>
      <c r="BG446" s="640"/>
      <c r="BH446" s="642"/>
      <c r="BI446" s="640"/>
      <c r="BJ446" s="642"/>
      <c r="BK446" s="640"/>
      <c r="BL446" s="642"/>
      <c r="BM446" s="640"/>
      <c r="BN446" s="642"/>
      <c r="BO446" s="640"/>
      <c r="BP446" s="642"/>
      <c r="BQ446" s="643">
        <f t="shared" si="276"/>
        <v>0</v>
      </c>
      <c r="BR446" s="644">
        <f t="shared" si="7"/>
        <v>0</v>
      </c>
      <c r="BS446" s="669">
        <f t="shared" si="8"/>
        <v>0</v>
      </c>
      <c r="BT446" s="644">
        <f t="shared" si="9"/>
        <v>0</v>
      </c>
      <c r="BU446" s="645">
        <f t="shared" si="10"/>
        <v>0</v>
      </c>
      <c r="BV446" s="338"/>
      <c r="BW446" s="338"/>
      <c r="BX446" s="338"/>
      <c r="BY446" s="338"/>
      <c r="BZ446" s="338"/>
      <c r="CA446" s="338"/>
    </row>
    <row r="447" ht="15.75" customHeight="1">
      <c r="A447" s="501"/>
      <c r="B447" s="737"/>
      <c r="C447" s="638">
        <f t="shared" ref="C447:D447" si="453">G447+I447+K447+M447+O447+Q447+S447+U447+W447+Y447+AA447+AC447+AE447+AG447+AI447+AK447+AM447+AO447+AQ447+AS447+AU447+AW447+AY447+BA447+BC447+BE447+BG447+BI447+BK447+BM447+BO447</f>
        <v>0</v>
      </c>
      <c r="D447" s="671">
        <f t="shared" si="453"/>
        <v>0</v>
      </c>
      <c r="E447" s="672">
        <f t="shared" si="5"/>
        <v>0</v>
      </c>
      <c r="F447" s="810"/>
      <c r="G447" s="640"/>
      <c r="H447" s="642"/>
      <c r="I447" s="640"/>
      <c r="J447" s="642"/>
      <c r="K447" s="640"/>
      <c r="L447" s="642"/>
      <c r="M447" s="640"/>
      <c r="N447" s="642"/>
      <c r="O447" s="640"/>
      <c r="P447" s="642"/>
      <c r="Q447" s="640"/>
      <c r="R447" s="642"/>
      <c r="S447" s="640"/>
      <c r="T447" s="642"/>
      <c r="U447" s="640"/>
      <c r="V447" s="642"/>
      <c r="W447" s="640"/>
      <c r="X447" s="642"/>
      <c r="Y447" s="640"/>
      <c r="Z447" s="642"/>
      <c r="AA447" s="640"/>
      <c r="AB447" s="642"/>
      <c r="AC447" s="640"/>
      <c r="AD447" s="642"/>
      <c r="AE447" s="640"/>
      <c r="AF447" s="642"/>
      <c r="AG447" s="640"/>
      <c r="AH447" s="642"/>
      <c r="AI447" s="640"/>
      <c r="AJ447" s="642"/>
      <c r="AK447" s="640"/>
      <c r="AL447" s="642"/>
      <c r="AM447" s="640"/>
      <c r="AN447" s="642"/>
      <c r="AO447" s="640"/>
      <c r="AP447" s="642"/>
      <c r="AQ447" s="640"/>
      <c r="AR447" s="642"/>
      <c r="AS447" s="640"/>
      <c r="AT447" s="642"/>
      <c r="AU447" s="640"/>
      <c r="AV447" s="642"/>
      <c r="AW447" s="640"/>
      <c r="AX447" s="642"/>
      <c r="AY447" s="640"/>
      <c r="AZ447" s="642"/>
      <c r="BA447" s="640"/>
      <c r="BB447" s="642"/>
      <c r="BC447" s="640"/>
      <c r="BD447" s="642"/>
      <c r="BE447" s="640"/>
      <c r="BF447" s="642"/>
      <c r="BG447" s="640"/>
      <c r="BH447" s="642"/>
      <c r="BI447" s="640"/>
      <c r="BJ447" s="642"/>
      <c r="BK447" s="640"/>
      <c r="BL447" s="642"/>
      <c r="BM447" s="640"/>
      <c r="BN447" s="642"/>
      <c r="BO447" s="640"/>
      <c r="BP447" s="642"/>
      <c r="BQ447" s="643">
        <f t="shared" si="276"/>
        <v>0</v>
      </c>
      <c r="BR447" s="644">
        <f t="shared" si="7"/>
        <v>0</v>
      </c>
      <c r="BS447" s="669">
        <f t="shared" si="8"/>
        <v>0</v>
      </c>
      <c r="BT447" s="644">
        <f t="shared" si="9"/>
        <v>0</v>
      </c>
      <c r="BU447" s="645">
        <f t="shared" si="10"/>
        <v>0</v>
      </c>
      <c r="BV447" s="338"/>
      <c r="BW447" s="338"/>
      <c r="BX447" s="338"/>
      <c r="BY447" s="338"/>
      <c r="BZ447" s="338"/>
      <c r="CA447" s="338"/>
    </row>
    <row r="448" ht="15.75" customHeight="1">
      <c r="A448" s="501"/>
      <c r="B448" s="737"/>
      <c r="C448" s="638">
        <f t="shared" ref="C448:D448" si="454">G448+I448+K448+M448+O448+Q448+S448+U448+W448+Y448+AA448+AC448+AE448+AG448+AI448+AK448+AM448+AO448+AQ448+AS448+AU448+AW448+AY448+BA448+BC448+BE448+BG448+BI448+BK448+BM448+BO448</f>
        <v>0</v>
      </c>
      <c r="D448" s="671">
        <f t="shared" si="454"/>
        <v>0</v>
      </c>
      <c r="E448" s="672">
        <f t="shared" si="5"/>
        <v>0</v>
      </c>
      <c r="F448" s="810"/>
      <c r="G448" s="640"/>
      <c r="H448" s="642"/>
      <c r="I448" s="640"/>
      <c r="J448" s="642"/>
      <c r="K448" s="640"/>
      <c r="L448" s="642"/>
      <c r="M448" s="640"/>
      <c r="N448" s="642"/>
      <c r="O448" s="640"/>
      <c r="P448" s="642"/>
      <c r="Q448" s="640"/>
      <c r="R448" s="642"/>
      <c r="S448" s="640"/>
      <c r="T448" s="642"/>
      <c r="U448" s="640"/>
      <c r="V448" s="642"/>
      <c r="W448" s="640"/>
      <c r="X448" s="642"/>
      <c r="Y448" s="640"/>
      <c r="Z448" s="642"/>
      <c r="AA448" s="640"/>
      <c r="AB448" s="642"/>
      <c r="AC448" s="640"/>
      <c r="AD448" s="642"/>
      <c r="AE448" s="640"/>
      <c r="AF448" s="642"/>
      <c r="AG448" s="640"/>
      <c r="AH448" s="642"/>
      <c r="AI448" s="640"/>
      <c r="AJ448" s="642"/>
      <c r="AK448" s="640"/>
      <c r="AL448" s="642"/>
      <c r="AM448" s="640"/>
      <c r="AN448" s="642"/>
      <c r="AO448" s="640"/>
      <c r="AP448" s="642"/>
      <c r="AQ448" s="640"/>
      <c r="AR448" s="642"/>
      <c r="AS448" s="640"/>
      <c r="AT448" s="642"/>
      <c r="AU448" s="640"/>
      <c r="AV448" s="642"/>
      <c r="AW448" s="640"/>
      <c r="AX448" s="642"/>
      <c r="AY448" s="640"/>
      <c r="AZ448" s="642"/>
      <c r="BA448" s="640"/>
      <c r="BB448" s="642"/>
      <c r="BC448" s="640"/>
      <c r="BD448" s="642"/>
      <c r="BE448" s="640"/>
      <c r="BF448" s="642"/>
      <c r="BG448" s="640"/>
      <c r="BH448" s="642"/>
      <c r="BI448" s="640"/>
      <c r="BJ448" s="642"/>
      <c r="BK448" s="640"/>
      <c r="BL448" s="642"/>
      <c r="BM448" s="640"/>
      <c r="BN448" s="642"/>
      <c r="BO448" s="640"/>
      <c r="BP448" s="642"/>
      <c r="BQ448" s="643">
        <f t="shared" si="276"/>
        <v>0</v>
      </c>
      <c r="BR448" s="644">
        <f t="shared" si="7"/>
        <v>0</v>
      </c>
      <c r="BS448" s="669">
        <f t="shared" si="8"/>
        <v>0</v>
      </c>
      <c r="BT448" s="644">
        <f t="shared" si="9"/>
        <v>0</v>
      </c>
      <c r="BU448" s="645">
        <f t="shared" si="10"/>
        <v>0</v>
      </c>
      <c r="BV448" s="338"/>
      <c r="BW448" s="338"/>
      <c r="BX448" s="338"/>
      <c r="BY448" s="338"/>
      <c r="BZ448" s="338"/>
      <c r="CA448" s="338"/>
    </row>
    <row r="449" ht="15.75" customHeight="1">
      <c r="A449" s="501"/>
      <c r="B449" s="737"/>
      <c r="C449" s="638">
        <f t="shared" ref="C449:D449" si="455">G449+I449+K449+M449+O449+Q449+S449+U449+W449+Y449+AA449+AC449+AE449+AG449+AI449+AK449+AM449+AO449+AQ449+AS449+AU449+AW449+AY449+BA449+BC449+BE449+BG449+BI449+BK449+BM449+BO449</f>
        <v>0</v>
      </c>
      <c r="D449" s="671">
        <f t="shared" si="455"/>
        <v>0</v>
      </c>
      <c r="E449" s="672">
        <f t="shared" si="5"/>
        <v>0</v>
      </c>
      <c r="F449" s="810"/>
      <c r="G449" s="640"/>
      <c r="H449" s="642"/>
      <c r="I449" s="640"/>
      <c r="J449" s="642"/>
      <c r="K449" s="640"/>
      <c r="L449" s="642"/>
      <c r="M449" s="640"/>
      <c r="N449" s="642"/>
      <c r="O449" s="640"/>
      <c r="P449" s="642"/>
      <c r="Q449" s="640"/>
      <c r="R449" s="642"/>
      <c r="S449" s="640"/>
      <c r="T449" s="642"/>
      <c r="U449" s="640"/>
      <c r="V449" s="642"/>
      <c r="W449" s="640"/>
      <c r="X449" s="642"/>
      <c r="Y449" s="640"/>
      <c r="Z449" s="642"/>
      <c r="AA449" s="640"/>
      <c r="AB449" s="642"/>
      <c r="AC449" s="640"/>
      <c r="AD449" s="642"/>
      <c r="AE449" s="640"/>
      <c r="AF449" s="642"/>
      <c r="AG449" s="640"/>
      <c r="AH449" s="642"/>
      <c r="AI449" s="640"/>
      <c r="AJ449" s="642"/>
      <c r="AK449" s="640"/>
      <c r="AL449" s="642"/>
      <c r="AM449" s="640"/>
      <c r="AN449" s="642"/>
      <c r="AO449" s="640"/>
      <c r="AP449" s="642"/>
      <c r="AQ449" s="640"/>
      <c r="AR449" s="642"/>
      <c r="AS449" s="640"/>
      <c r="AT449" s="642"/>
      <c r="AU449" s="640"/>
      <c r="AV449" s="642"/>
      <c r="AW449" s="640"/>
      <c r="AX449" s="642"/>
      <c r="AY449" s="640"/>
      <c r="AZ449" s="642"/>
      <c r="BA449" s="640"/>
      <c r="BB449" s="642"/>
      <c r="BC449" s="640"/>
      <c r="BD449" s="642"/>
      <c r="BE449" s="640"/>
      <c r="BF449" s="642"/>
      <c r="BG449" s="640"/>
      <c r="BH449" s="642"/>
      <c r="BI449" s="640"/>
      <c r="BJ449" s="642"/>
      <c r="BK449" s="640"/>
      <c r="BL449" s="642"/>
      <c r="BM449" s="640"/>
      <c r="BN449" s="642"/>
      <c r="BO449" s="640"/>
      <c r="BP449" s="642"/>
      <c r="BQ449" s="643">
        <f t="shared" si="276"/>
        <v>0</v>
      </c>
      <c r="BR449" s="644">
        <f t="shared" si="7"/>
        <v>0</v>
      </c>
      <c r="BS449" s="669">
        <f t="shared" si="8"/>
        <v>0</v>
      </c>
      <c r="BT449" s="644">
        <f t="shared" si="9"/>
        <v>0</v>
      </c>
      <c r="BU449" s="645">
        <f t="shared" si="10"/>
        <v>0</v>
      </c>
      <c r="BV449" s="338"/>
      <c r="BW449" s="338"/>
      <c r="BX449" s="338"/>
      <c r="BY449" s="338"/>
      <c r="BZ449" s="338"/>
      <c r="CA449" s="338"/>
    </row>
    <row r="450" ht="15.75" customHeight="1">
      <c r="A450" s="501"/>
      <c r="B450" s="737"/>
      <c r="C450" s="638">
        <f t="shared" ref="C450:D450" si="456">G450+I450+K450+M450+O450+Q450+S450+U450+W450+Y450+AA450+AC450+AE450+AG450+AI450+AK450+AM450+AO450+AQ450+AS450+AU450+AW450+AY450+BA450+BC450+BE450+BG450+BI450+BK450+BM450+BO450</f>
        <v>0</v>
      </c>
      <c r="D450" s="671">
        <f t="shared" si="456"/>
        <v>0</v>
      </c>
      <c r="E450" s="672">
        <f t="shared" si="5"/>
        <v>0</v>
      </c>
      <c r="F450" s="810"/>
      <c r="G450" s="640"/>
      <c r="H450" s="642"/>
      <c r="I450" s="640"/>
      <c r="J450" s="642"/>
      <c r="K450" s="640"/>
      <c r="L450" s="642"/>
      <c r="M450" s="640"/>
      <c r="N450" s="642"/>
      <c r="O450" s="640"/>
      <c r="P450" s="642"/>
      <c r="Q450" s="640"/>
      <c r="R450" s="642"/>
      <c r="S450" s="640"/>
      <c r="T450" s="642"/>
      <c r="U450" s="640"/>
      <c r="V450" s="642"/>
      <c r="W450" s="640"/>
      <c r="X450" s="642"/>
      <c r="Y450" s="640"/>
      <c r="Z450" s="642"/>
      <c r="AA450" s="640"/>
      <c r="AB450" s="642"/>
      <c r="AC450" s="640"/>
      <c r="AD450" s="642"/>
      <c r="AE450" s="640"/>
      <c r="AF450" s="642"/>
      <c r="AG450" s="640"/>
      <c r="AH450" s="642"/>
      <c r="AI450" s="640"/>
      <c r="AJ450" s="642"/>
      <c r="AK450" s="640"/>
      <c r="AL450" s="642"/>
      <c r="AM450" s="640"/>
      <c r="AN450" s="642"/>
      <c r="AO450" s="640"/>
      <c r="AP450" s="642"/>
      <c r="AQ450" s="640"/>
      <c r="AR450" s="642"/>
      <c r="AS450" s="640"/>
      <c r="AT450" s="642"/>
      <c r="AU450" s="640"/>
      <c r="AV450" s="642"/>
      <c r="AW450" s="640"/>
      <c r="AX450" s="642"/>
      <c r="AY450" s="640"/>
      <c r="AZ450" s="642"/>
      <c r="BA450" s="640"/>
      <c r="BB450" s="642"/>
      <c r="BC450" s="640"/>
      <c r="BD450" s="642"/>
      <c r="BE450" s="640"/>
      <c r="BF450" s="642"/>
      <c r="BG450" s="640"/>
      <c r="BH450" s="642"/>
      <c r="BI450" s="640"/>
      <c r="BJ450" s="642"/>
      <c r="BK450" s="640"/>
      <c r="BL450" s="642"/>
      <c r="BM450" s="640"/>
      <c r="BN450" s="642"/>
      <c r="BO450" s="640"/>
      <c r="BP450" s="642"/>
      <c r="BQ450" s="643">
        <f t="shared" si="276"/>
        <v>0</v>
      </c>
      <c r="BR450" s="644">
        <f t="shared" si="7"/>
        <v>0</v>
      </c>
      <c r="BS450" s="669">
        <f t="shared" si="8"/>
        <v>0</v>
      </c>
      <c r="BT450" s="644">
        <f t="shared" si="9"/>
        <v>0</v>
      </c>
      <c r="BU450" s="645">
        <f t="shared" si="10"/>
        <v>0</v>
      </c>
      <c r="BV450" s="338"/>
      <c r="BW450" s="338"/>
      <c r="BX450" s="338"/>
      <c r="BY450" s="338"/>
      <c r="BZ450" s="338"/>
      <c r="CA450" s="338"/>
    </row>
    <row r="451" ht="15.75" customHeight="1">
      <c r="A451" s="501"/>
      <c r="B451" s="737"/>
      <c r="C451" s="638">
        <f t="shared" ref="C451:D451" si="457">G451+I451+K451+M451+O451+Q451+S451+U451+W451+Y451+AA451+AC451+AE451+AG451+AI451+AK451+AM451+AO451+AQ451+AS451+AU451+AW451+AY451+BA451+BC451+BE451+BG451+BI451+BK451+BM451+BO451</f>
        <v>0</v>
      </c>
      <c r="D451" s="671">
        <f t="shared" si="457"/>
        <v>0</v>
      </c>
      <c r="E451" s="672">
        <f t="shared" si="5"/>
        <v>0</v>
      </c>
      <c r="F451" s="810"/>
      <c r="G451" s="640"/>
      <c r="H451" s="642"/>
      <c r="I451" s="640"/>
      <c r="J451" s="642"/>
      <c r="K451" s="640"/>
      <c r="L451" s="642"/>
      <c r="M451" s="640"/>
      <c r="N451" s="642"/>
      <c r="O451" s="640"/>
      <c r="P451" s="642"/>
      <c r="Q451" s="640"/>
      <c r="R451" s="642"/>
      <c r="S451" s="640"/>
      <c r="T451" s="642"/>
      <c r="U451" s="640"/>
      <c r="V451" s="642"/>
      <c r="W451" s="640"/>
      <c r="X451" s="642"/>
      <c r="Y451" s="640"/>
      <c r="Z451" s="642"/>
      <c r="AA451" s="640"/>
      <c r="AB451" s="642"/>
      <c r="AC451" s="640"/>
      <c r="AD451" s="642"/>
      <c r="AE451" s="640"/>
      <c r="AF451" s="642"/>
      <c r="AG451" s="640"/>
      <c r="AH451" s="642"/>
      <c r="AI451" s="640"/>
      <c r="AJ451" s="642"/>
      <c r="AK451" s="640"/>
      <c r="AL451" s="642"/>
      <c r="AM451" s="640"/>
      <c r="AN451" s="642"/>
      <c r="AO451" s="640"/>
      <c r="AP451" s="642"/>
      <c r="AQ451" s="640"/>
      <c r="AR451" s="642"/>
      <c r="AS451" s="640"/>
      <c r="AT451" s="642"/>
      <c r="AU451" s="640"/>
      <c r="AV451" s="642"/>
      <c r="AW451" s="640"/>
      <c r="AX451" s="642"/>
      <c r="AY451" s="640"/>
      <c r="AZ451" s="642"/>
      <c r="BA451" s="640"/>
      <c r="BB451" s="642"/>
      <c r="BC451" s="640"/>
      <c r="BD451" s="642"/>
      <c r="BE451" s="640"/>
      <c r="BF451" s="642"/>
      <c r="BG451" s="640"/>
      <c r="BH451" s="642"/>
      <c r="BI451" s="640"/>
      <c r="BJ451" s="642"/>
      <c r="BK451" s="640"/>
      <c r="BL451" s="642"/>
      <c r="BM451" s="640"/>
      <c r="BN451" s="642"/>
      <c r="BO451" s="640"/>
      <c r="BP451" s="642"/>
      <c r="BQ451" s="643">
        <f t="shared" si="276"/>
        <v>0</v>
      </c>
      <c r="BR451" s="644">
        <f t="shared" si="7"/>
        <v>0</v>
      </c>
      <c r="BS451" s="669">
        <f t="shared" si="8"/>
        <v>0</v>
      </c>
      <c r="BT451" s="644">
        <f t="shared" si="9"/>
        <v>0</v>
      </c>
      <c r="BU451" s="645">
        <f t="shared" si="10"/>
        <v>0</v>
      </c>
      <c r="BV451" s="338"/>
      <c r="BW451" s="338"/>
      <c r="BX451" s="338"/>
      <c r="BY451" s="338"/>
      <c r="BZ451" s="338"/>
      <c r="CA451" s="338"/>
    </row>
    <row r="452" ht="15.75" customHeight="1">
      <c r="A452" s="501"/>
      <c r="B452" s="737"/>
      <c r="C452" s="638">
        <f t="shared" ref="C452:D452" si="458">G452+I452+K452+M452+O452+Q452+S452+U452+W452+Y452+AA452+AC452+AE452+AG452+AI452+AK452+AM452+AO452+AQ452+AS452+AU452+AW452+AY452+BA452+BC452+BE452+BG452+BI452+BK452+BM452+BO452</f>
        <v>0</v>
      </c>
      <c r="D452" s="671">
        <f t="shared" si="458"/>
        <v>0</v>
      </c>
      <c r="E452" s="672">
        <f t="shared" si="5"/>
        <v>0</v>
      </c>
      <c r="F452" s="810"/>
      <c r="G452" s="640"/>
      <c r="H452" s="642"/>
      <c r="I452" s="640"/>
      <c r="J452" s="642"/>
      <c r="K452" s="640"/>
      <c r="L452" s="642"/>
      <c r="M452" s="640"/>
      <c r="N452" s="642"/>
      <c r="O452" s="640"/>
      <c r="P452" s="642"/>
      <c r="Q452" s="640"/>
      <c r="R452" s="642"/>
      <c r="S452" s="640"/>
      <c r="T452" s="642"/>
      <c r="U452" s="640"/>
      <c r="V452" s="642"/>
      <c r="W452" s="640"/>
      <c r="X452" s="642"/>
      <c r="Y452" s="640"/>
      <c r="Z452" s="642"/>
      <c r="AA452" s="640"/>
      <c r="AB452" s="642"/>
      <c r="AC452" s="640"/>
      <c r="AD452" s="642"/>
      <c r="AE452" s="640"/>
      <c r="AF452" s="642"/>
      <c r="AG452" s="640"/>
      <c r="AH452" s="642"/>
      <c r="AI452" s="640"/>
      <c r="AJ452" s="642"/>
      <c r="AK452" s="640"/>
      <c r="AL452" s="642"/>
      <c r="AM452" s="640"/>
      <c r="AN452" s="642"/>
      <c r="AO452" s="640"/>
      <c r="AP452" s="642"/>
      <c r="AQ452" s="640"/>
      <c r="AR452" s="642"/>
      <c r="AS452" s="640"/>
      <c r="AT452" s="642"/>
      <c r="AU452" s="640"/>
      <c r="AV452" s="642"/>
      <c r="AW452" s="640"/>
      <c r="AX452" s="642"/>
      <c r="AY452" s="640"/>
      <c r="AZ452" s="642"/>
      <c r="BA452" s="640"/>
      <c r="BB452" s="642"/>
      <c r="BC452" s="640"/>
      <c r="BD452" s="642"/>
      <c r="BE452" s="640"/>
      <c r="BF452" s="642"/>
      <c r="BG452" s="640"/>
      <c r="BH452" s="642"/>
      <c r="BI452" s="640"/>
      <c r="BJ452" s="642"/>
      <c r="BK452" s="640"/>
      <c r="BL452" s="642"/>
      <c r="BM452" s="640"/>
      <c r="BN452" s="642"/>
      <c r="BO452" s="640"/>
      <c r="BP452" s="642"/>
      <c r="BQ452" s="643">
        <f t="shared" si="276"/>
        <v>0</v>
      </c>
      <c r="BR452" s="644">
        <f t="shared" si="7"/>
        <v>0</v>
      </c>
      <c r="BS452" s="669">
        <f t="shared" si="8"/>
        <v>0</v>
      </c>
      <c r="BT452" s="644">
        <f t="shared" si="9"/>
        <v>0</v>
      </c>
      <c r="BU452" s="645">
        <f t="shared" si="10"/>
        <v>0</v>
      </c>
      <c r="BV452" s="338"/>
      <c r="BW452" s="338"/>
      <c r="BX452" s="338"/>
      <c r="BY452" s="338"/>
      <c r="BZ452" s="338"/>
      <c r="CA452" s="338"/>
    </row>
    <row r="453" ht="15.75" customHeight="1">
      <c r="A453" s="501"/>
      <c r="B453" s="737"/>
      <c r="C453" s="638">
        <f t="shared" ref="C453:D453" si="459">G453+I453+K453+M453+O453+Q453+S453+U453+W453+Y453+AA453+AC453+AE453+AG453+AI453+AK453+AM453+AO453+AQ453+AS453+AU453+AW453+AY453+BA453+BC453+BE453+BG453+BI453+BK453+BM453+BO453</f>
        <v>0</v>
      </c>
      <c r="D453" s="671">
        <f t="shared" si="459"/>
        <v>0</v>
      </c>
      <c r="E453" s="672">
        <f t="shared" si="5"/>
        <v>0</v>
      </c>
      <c r="F453" s="810"/>
      <c r="G453" s="640"/>
      <c r="H453" s="642"/>
      <c r="I453" s="640"/>
      <c r="J453" s="642"/>
      <c r="K453" s="640"/>
      <c r="L453" s="642"/>
      <c r="M453" s="640"/>
      <c r="N453" s="642"/>
      <c r="O453" s="640"/>
      <c r="P453" s="642"/>
      <c r="Q453" s="640"/>
      <c r="R453" s="642"/>
      <c r="S453" s="640"/>
      <c r="T453" s="642"/>
      <c r="U453" s="640"/>
      <c r="V453" s="642"/>
      <c r="W453" s="640"/>
      <c r="X453" s="642"/>
      <c r="Y453" s="640"/>
      <c r="Z453" s="642"/>
      <c r="AA453" s="640"/>
      <c r="AB453" s="642"/>
      <c r="AC453" s="640"/>
      <c r="AD453" s="642"/>
      <c r="AE453" s="640"/>
      <c r="AF453" s="642"/>
      <c r="AG453" s="640"/>
      <c r="AH453" s="642"/>
      <c r="AI453" s="640"/>
      <c r="AJ453" s="642"/>
      <c r="AK453" s="640"/>
      <c r="AL453" s="642"/>
      <c r="AM453" s="640"/>
      <c r="AN453" s="642"/>
      <c r="AO453" s="640"/>
      <c r="AP453" s="642"/>
      <c r="AQ453" s="640"/>
      <c r="AR453" s="642"/>
      <c r="AS453" s="640"/>
      <c r="AT453" s="642"/>
      <c r="AU453" s="640"/>
      <c r="AV453" s="642"/>
      <c r="AW453" s="640"/>
      <c r="AX453" s="642"/>
      <c r="AY453" s="640"/>
      <c r="AZ453" s="642"/>
      <c r="BA453" s="640"/>
      <c r="BB453" s="642"/>
      <c r="BC453" s="640"/>
      <c r="BD453" s="642"/>
      <c r="BE453" s="640"/>
      <c r="BF453" s="642"/>
      <c r="BG453" s="640"/>
      <c r="BH453" s="642"/>
      <c r="BI453" s="640"/>
      <c r="BJ453" s="642"/>
      <c r="BK453" s="640"/>
      <c r="BL453" s="642"/>
      <c r="BM453" s="640"/>
      <c r="BN453" s="642"/>
      <c r="BO453" s="640"/>
      <c r="BP453" s="642"/>
      <c r="BQ453" s="643">
        <f t="shared" si="276"/>
        <v>0</v>
      </c>
      <c r="BR453" s="644">
        <f t="shared" si="7"/>
        <v>0</v>
      </c>
      <c r="BS453" s="669">
        <f t="shared" si="8"/>
        <v>0</v>
      </c>
      <c r="BT453" s="644">
        <f t="shared" si="9"/>
        <v>0</v>
      </c>
      <c r="BU453" s="645">
        <f t="shared" si="10"/>
        <v>0</v>
      </c>
      <c r="BV453" s="338"/>
      <c r="BW453" s="338"/>
      <c r="BX453" s="338"/>
      <c r="BY453" s="338"/>
      <c r="BZ453" s="338"/>
      <c r="CA453" s="338"/>
    </row>
    <row r="454" ht="15.75" customHeight="1">
      <c r="A454" s="501"/>
      <c r="B454" s="737"/>
      <c r="C454" s="638">
        <f t="shared" ref="C454:D454" si="460">G454+I454+K454+M454+O454+Q454+S454+U454+W454+Y454+AA454+AC454+AE454+AG454+AI454+AK454+AM454+AO454+AQ454+AS454+AU454+AW454+AY454+BA454+BC454+BE454+BG454+BI454+BK454+BM454+BO454</f>
        <v>0</v>
      </c>
      <c r="D454" s="671">
        <f t="shared" si="460"/>
        <v>0</v>
      </c>
      <c r="E454" s="672">
        <f t="shared" si="5"/>
        <v>0</v>
      </c>
      <c r="F454" s="810"/>
      <c r="G454" s="640"/>
      <c r="H454" s="642"/>
      <c r="I454" s="640"/>
      <c r="J454" s="642"/>
      <c r="K454" s="640"/>
      <c r="L454" s="642"/>
      <c r="M454" s="640"/>
      <c r="N454" s="642"/>
      <c r="O454" s="640"/>
      <c r="P454" s="642"/>
      <c r="Q454" s="640"/>
      <c r="R454" s="642"/>
      <c r="S454" s="640"/>
      <c r="T454" s="642"/>
      <c r="U454" s="640"/>
      <c r="V454" s="642"/>
      <c r="W454" s="640"/>
      <c r="X454" s="642"/>
      <c r="Y454" s="640"/>
      <c r="Z454" s="642"/>
      <c r="AA454" s="640"/>
      <c r="AB454" s="642"/>
      <c r="AC454" s="640"/>
      <c r="AD454" s="642"/>
      <c r="AE454" s="640"/>
      <c r="AF454" s="642"/>
      <c r="AG454" s="640"/>
      <c r="AH454" s="642"/>
      <c r="AI454" s="640"/>
      <c r="AJ454" s="642"/>
      <c r="AK454" s="640"/>
      <c r="AL454" s="642"/>
      <c r="AM454" s="640"/>
      <c r="AN454" s="642"/>
      <c r="AO454" s="640"/>
      <c r="AP454" s="642"/>
      <c r="AQ454" s="640"/>
      <c r="AR454" s="642"/>
      <c r="AS454" s="640"/>
      <c r="AT454" s="642"/>
      <c r="AU454" s="640"/>
      <c r="AV454" s="642"/>
      <c r="AW454" s="640"/>
      <c r="AX454" s="642"/>
      <c r="AY454" s="640"/>
      <c r="AZ454" s="642"/>
      <c r="BA454" s="640"/>
      <c r="BB454" s="642"/>
      <c r="BC454" s="640"/>
      <c r="BD454" s="642"/>
      <c r="BE454" s="640"/>
      <c r="BF454" s="642"/>
      <c r="BG454" s="640"/>
      <c r="BH454" s="642"/>
      <c r="BI454" s="640"/>
      <c r="BJ454" s="642"/>
      <c r="BK454" s="640"/>
      <c r="BL454" s="642"/>
      <c r="BM454" s="640"/>
      <c r="BN454" s="642"/>
      <c r="BO454" s="640"/>
      <c r="BP454" s="642"/>
      <c r="BQ454" s="643">
        <f t="shared" si="276"/>
        <v>0</v>
      </c>
      <c r="BR454" s="644">
        <f t="shared" si="7"/>
        <v>0</v>
      </c>
      <c r="BS454" s="669">
        <f t="shared" si="8"/>
        <v>0</v>
      </c>
      <c r="BT454" s="644">
        <f t="shared" si="9"/>
        <v>0</v>
      </c>
      <c r="BU454" s="645">
        <f t="shared" si="10"/>
        <v>0</v>
      </c>
      <c r="BV454" s="338"/>
      <c r="BW454" s="338"/>
      <c r="BX454" s="338"/>
      <c r="BY454" s="338"/>
      <c r="BZ454" s="338"/>
      <c r="CA454" s="338"/>
    </row>
    <row r="455" ht="15.75" customHeight="1">
      <c r="A455" s="501"/>
      <c r="B455" s="737"/>
      <c r="C455" s="638">
        <f t="shared" ref="C455:D455" si="461">G455+I455+K455+M455+O455+Q455+S455+U455+W455+Y455+AA455+AC455+AE455+AG455+AI455+AK455+AM455+AO455+AQ455+AS455+AU455+AW455+AY455+BA455+BC455+BE455+BG455+BI455+BK455+BM455+BO455</f>
        <v>0</v>
      </c>
      <c r="D455" s="671">
        <f t="shared" si="461"/>
        <v>0</v>
      </c>
      <c r="E455" s="672">
        <f t="shared" si="5"/>
        <v>0</v>
      </c>
      <c r="F455" s="810"/>
      <c r="G455" s="640"/>
      <c r="H455" s="642"/>
      <c r="I455" s="640"/>
      <c r="J455" s="642"/>
      <c r="K455" s="640"/>
      <c r="L455" s="642"/>
      <c r="M455" s="640"/>
      <c r="N455" s="642"/>
      <c r="O455" s="640"/>
      <c r="P455" s="642"/>
      <c r="Q455" s="640"/>
      <c r="R455" s="642"/>
      <c r="S455" s="640"/>
      <c r="T455" s="642"/>
      <c r="U455" s="640"/>
      <c r="V455" s="642"/>
      <c r="W455" s="640"/>
      <c r="X455" s="642"/>
      <c r="Y455" s="640"/>
      <c r="Z455" s="642"/>
      <c r="AA455" s="640"/>
      <c r="AB455" s="642"/>
      <c r="AC455" s="640"/>
      <c r="AD455" s="642"/>
      <c r="AE455" s="640"/>
      <c r="AF455" s="642"/>
      <c r="AG455" s="640"/>
      <c r="AH455" s="642"/>
      <c r="AI455" s="640"/>
      <c r="AJ455" s="642"/>
      <c r="AK455" s="640"/>
      <c r="AL455" s="642"/>
      <c r="AM455" s="640"/>
      <c r="AN455" s="642"/>
      <c r="AO455" s="640"/>
      <c r="AP455" s="642"/>
      <c r="AQ455" s="640"/>
      <c r="AR455" s="642"/>
      <c r="AS455" s="640"/>
      <c r="AT455" s="642"/>
      <c r="AU455" s="640"/>
      <c r="AV455" s="642"/>
      <c r="AW455" s="640"/>
      <c r="AX455" s="642"/>
      <c r="AY455" s="640"/>
      <c r="AZ455" s="642"/>
      <c r="BA455" s="640"/>
      <c r="BB455" s="642"/>
      <c r="BC455" s="640"/>
      <c r="BD455" s="642"/>
      <c r="BE455" s="640"/>
      <c r="BF455" s="642"/>
      <c r="BG455" s="640"/>
      <c r="BH455" s="642"/>
      <c r="BI455" s="640"/>
      <c r="BJ455" s="642"/>
      <c r="BK455" s="640"/>
      <c r="BL455" s="642"/>
      <c r="BM455" s="640"/>
      <c r="BN455" s="642"/>
      <c r="BO455" s="640"/>
      <c r="BP455" s="642"/>
      <c r="BQ455" s="643">
        <f t="shared" si="276"/>
        <v>0</v>
      </c>
      <c r="BR455" s="644">
        <f t="shared" si="7"/>
        <v>0</v>
      </c>
      <c r="BS455" s="669">
        <f t="shared" si="8"/>
        <v>0</v>
      </c>
      <c r="BT455" s="644">
        <f t="shared" si="9"/>
        <v>0</v>
      </c>
      <c r="BU455" s="645">
        <f t="shared" si="10"/>
        <v>0</v>
      </c>
      <c r="BV455" s="338"/>
      <c r="BW455" s="338"/>
      <c r="BX455" s="338"/>
      <c r="BY455" s="338"/>
      <c r="BZ455" s="338"/>
      <c r="CA455" s="338"/>
    </row>
    <row r="456" ht="15.75" customHeight="1">
      <c r="A456" s="501"/>
      <c r="B456" s="737"/>
      <c r="C456" s="638">
        <f t="shared" ref="C456:D456" si="462">G456+I456+K456+M456+O456+Q456+S456+U456+W456+Y456+AA456+AC456+AE456+AG456+AI456+AK456+AM456+AO456+AQ456+AS456+AU456+AW456+AY456+BA456+BC456+BE456+BG456+BI456+BK456+BM456+BO456</f>
        <v>0</v>
      </c>
      <c r="D456" s="671">
        <f t="shared" si="462"/>
        <v>0</v>
      </c>
      <c r="E456" s="672">
        <f t="shared" si="5"/>
        <v>0</v>
      </c>
      <c r="F456" s="810"/>
      <c r="G456" s="640"/>
      <c r="H456" s="642"/>
      <c r="I456" s="640"/>
      <c r="J456" s="642"/>
      <c r="K456" s="640"/>
      <c r="L456" s="642"/>
      <c r="M456" s="640"/>
      <c r="N456" s="642"/>
      <c r="O456" s="640"/>
      <c r="P456" s="642"/>
      <c r="Q456" s="640"/>
      <c r="R456" s="642"/>
      <c r="S456" s="640"/>
      <c r="T456" s="642"/>
      <c r="U456" s="640"/>
      <c r="V456" s="642"/>
      <c r="W456" s="640"/>
      <c r="X456" s="642"/>
      <c r="Y456" s="640"/>
      <c r="Z456" s="642"/>
      <c r="AA456" s="640"/>
      <c r="AB456" s="642"/>
      <c r="AC456" s="640"/>
      <c r="AD456" s="642"/>
      <c r="AE456" s="640"/>
      <c r="AF456" s="642"/>
      <c r="AG456" s="640"/>
      <c r="AH456" s="642"/>
      <c r="AI456" s="640"/>
      <c r="AJ456" s="642"/>
      <c r="AK456" s="640"/>
      <c r="AL456" s="642"/>
      <c r="AM456" s="640"/>
      <c r="AN456" s="642"/>
      <c r="AO456" s="640"/>
      <c r="AP456" s="642"/>
      <c r="AQ456" s="640"/>
      <c r="AR456" s="642"/>
      <c r="AS456" s="640"/>
      <c r="AT456" s="642"/>
      <c r="AU456" s="640"/>
      <c r="AV456" s="642"/>
      <c r="AW456" s="640"/>
      <c r="AX456" s="642"/>
      <c r="AY456" s="640"/>
      <c r="AZ456" s="642"/>
      <c r="BA456" s="640"/>
      <c r="BB456" s="642"/>
      <c r="BC456" s="640"/>
      <c r="BD456" s="642"/>
      <c r="BE456" s="640"/>
      <c r="BF456" s="642"/>
      <c r="BG456" s="640"/>
      <c r="BH456" s="642"/>
      <c r="BI456" s="640"/>
      <c r="BJ456" s="642"/>
      <c r="BK456" s="640"/>
      <c r="BL456" s="642"/>
      <c r="BM456" s="640"/>
      <c r="BN456" s="642"/>
      <c r="BO456" s="640"/>
      <c r="BP456" s="642"/>
      <c r="BQ456" s="643">
        <f t="shared" si="276"/>
        <v>0</v>
      </c>
      <c r="BR456" s="644">
        <f t="shared" si="7"/>
        <v>0</v>
      </c>
      <c r="BS456" s="669">
        <f t="shared" si="8"/>
        <v>0</v>
      </c>
      <c r="BT456" s="644">
        <f t="shared" si="9"/>
        <v>0</v>
      </c>
      <c r="BU456" s="645">
        <f t="shared" si="10"/>
        <v>0</v>
      </c>
      <c r="BV456" s="338"/>
      <c r="BW456" s="338"/>
      <c r="BX456" s="338"/>
      <c r="BY456" s="338"/>
      <c r="BZ456" s="338"/>
      <c r="CA456" s="338"/>
    </row>
    <row r="457" ht="15.75" customHeight="1">
      <c r="A457" s="501"/>
      <c r="B457" s="737"/>
      <c r="C457" s="638">
        <f t="shared" ref="C457:D457" si="463">G457+I457+K457+M457+O457+Q457+S457+U457+W457+Y457+AA457+AC457+AE457+AG457+AI457+AK457+AM457+AO457+AQ457+AS457+AU457+AW457+AY457+BA457+BC457+BE457+BG457+BI457+BK457+BM457+BO457</f>
        <v>0</v>
      </c>
      <c r="D457" s="671">
        <f t="shared" si="463"/>
        <v>0</v>
      </c>
      <c r="E457" s="672">
        <f t="shared" si="5"/>
        <v>0</v>
      </c>
      <c r="F457" s="810"/>
      <c r="G457" s="640"/>
      <c r="H457" s="642"/>
      <c r="I457" s="640"/>
      <c r="J457" s="642"/>
      <c r="K457" s="640"/>
      <c r="L457" s="642"/>
      <c r="M457" s="640"/>
      <c r="N457" s="642"/>
      <c r="O457" s="640"/>
      <c r="P457" s="642"/>
      <c r="Q457" s="640"/>
      <c r="R457" s="642"/>
      <c r="S457" s="640"/>
      <c r="T457" s="642"/>
      <c r="U457" s="640"/>
      <c r="V457" s="642"/>
      <c r="W457" s="640"/>
      <c r="X457" s="642"/>
      <c r="Y457" s="640"/>
      <c r="Z457" s="642"/>
      <c r="AA457" s="640"/>
      <c r="AB457" s="642"/>
      <c r="AC457" s="640"/>
      <c r="AD457" s="642"/>
      <c r="AE457" s="640"/>
      <c r="AF457" s="642"/>
      <c r="AG457" s="640"/>
      <c r="AH457" s="642"/>
      <c r="AI457" s="640"/>
      <c r="AJ457" s="642"/>
      <c r="AK457" s="640"/>
      <c r="AL457" s="642"/>
      <c r="AM457" s="640"/>
      <c r="AN457" s="642"/>
      <c r="AO457" s="640"/>
      <c r="AP457" s="642"/>
      <c r="AQ457" s="640"/>
      <c r="AR457" s="642"/>
      <c r="AS457" s="640"/>
      <c r="AT457" s="642"/>
      <c r="AU457" s="640"/>
      <c r="AV457" s="642"/>
      <c r="AW457" s="640"/>
      <c r="AX457" s="642"/>
      <c r="AY457" s="640"/>
      <c r="AZ457" s="642"/>
      <c r="BA457" s="640"/>
      <c r="BB457" s="642"/>
      <c r="BC457" s="640"/>
      <c r="BD457" s="642"/>
      <c r="BE457" s="640"/>
      <c r="BF457" s="642"/>
      <c r="BG457" s="640"/>
      <c r="BH457" s="642"/>
      <c r="BI457" s="640"/>
      <c r="BJ457" s="642"/>
      <c r="BK457" s="640"/>
      <c r="BL457" s="642"/>
      <c r="BM457" s="640"/>
      <c r="BN457" s="642"/>
      <c r="BO457" s="640"/>
      <c r="BP457" s="642"/>
      <c r="BQ457" s="643">
        <f t="shared" si="276"/>
        <v>0</v>
      </c>
      <c r="BR457" s="644">
        <f t="shared" si="7"/>
        <v>0</v>
      </c>
      <c r="BS457" s="669">
        <f t="shared" si="8"/>
        <v>0</v>
      </c>
      <c r="BT457" s="644">
        <f t="shared" si="9"/>
        <v>0</v>
      </c>
      <c r="BU457" s="645">
        <f t="shared" si="10"/>
        <v>0</v>
      </c>
      <c r="BV457" s="338"/>
      <c r="BW457" s="338"/>
      <c r="BX457" s="338"/>
      <c r="BY457" s="338"/>
      <c r="BZ457" s="338"/>
      <c r="CA457" s="338"/>
    </row>
    <row r="458" ht="15.75" customHeight="1">
      <c r="A458" s="501"/>
      <c r="B458" s="737"/>
      <c r="C458" s="638">
        <f t="shared" ref="C458:D458" si="464">G458+I458+K458+M458+O458+Q458+S458+U458+W458+Y458+AA458+AC458+AE458+AG458+AI458+AK458+AM458+AO458+AQ458+AS458+AU458+AW458+AY458+BA458+BC458+BE458+BG458+BI458+BK458+BM458+BO458</f>
        <v>0</v>
      </c>
      <c r="D458" s="671">
        <f t="shared" si="464"/>
        <v>0</v>
      </c>
      <c r="E458" s="672">
        <f t="shared" si="5"/>
        <v>0</v>
      </c>
      <c r="F458" s="810"/>
      <c r="G458" s="640"/>
      <c r="H458" s="642"/>
      <c r="I458" s="640"/>
      <c r="J458" s="642"/>
      <c r="K458" s="640"/>
      <c r="L458" s="642"/>
      <c r="M458" s="640"/>
      <c r="N458" s="642"/>
      <c r="O458" s="640"/>
      <c r="P458" s="642"/>
      <c r="Q458" s="640"/>
      <c r="R458" s="642"/>
      <c r="S458" s="640"/>
      <c r="T458" s="642"/>
      <c r="U458" s="640"/>
      <c r="V458" s="642"/>
      <c r="W458" s="640"/>
      <c r="X458" s="642"/>
      <c r="Y458" s="640"/>
      <c r="Z458" s="642"/>
      <c r="AA458" s="640"/>
      <c r="AB458" s="642"/>
      <c r="AC458" s="640"/>
      <c r="AD458" s="642"/>
      <c r="AE458" s="640"/>
      <c r="AF458" s="642"/>
      <c r="AG458" s="640"/>
      <c r="AH458" s="642"/>
      <c r="AI458" s="640"/>
      <c r="AJ458" s="642"/>
      <c r="AK458" s="640"/>
      <c r="AL458" s="642"/>
      <c r="AM458" s="640"/>
      <c r="AN458" s="642"/>
      <c r="AO458" s="640"/>
      <c r="AP458" s="642"/>
      <c r="AQ458" s="640"/>
      <c r="AR458" s="642"/>
      <c r="AS458" s="640"/>
      <c r="AT458" s="642"/>
      <c r="AU458" s="640"/>
      <c r="AV458" s="642"/>
      <c r="AW458" s="640"/>
      <c r="AX458" s="642"/>
      <c r="AY458" s="640"/>
      <c r="AZ458" s="642"/>
      <c r="BA458" s="640"/>
      <c r="BB458" s="642"/>
      <c r="BC458" s="640"/>
      <c r="BD458" s="642"/>
      <c r="BE458" s="640"/>
      <c r="BF458" s="642"/>
      <c r="BG458" s="640"/>
      <c r="BH458" s="642"/>
      <c r="BI458" s="640"/>
      <c r="BJ458" s="642"/>
      <c r="BK458" s="640"/>
      <c r="BL458" s="642"/>
      <c r="BM458" s="640"/>
      <c r="BN458" s="642"/>
      <c r="BO458" s="640"/>
      <c r="BP458" s="642"/>
      <c r="BQ458" s="643">
        <f t="shared" si="276"/>
        <v>0</v>
      </c>
      <c r="BR458" s="644">
        <f t="shared" si="7"/>
        <v>0</v>
      </c>
      <c r="BS458" s="669">
        <f t="shared" si="8"/>
        <v>0</v>
      </c>
      <c r="BT458" s="644">
        <f t="shared" si="9"/>
        <v>0</v>
      </c>
      <c r="BU458" s="645">
        <f t="shared" si="10"/>
        <v>0</v>
      </c>
      <c r="BV458" s="338"/>
      <c r="BW458" s="338"/>
      <c r="BX458" s="338"/>
      <c r="BY458" s="338"/>
      <c r="BZ458" s="338"/>
      <c r="CA458" s="338"/>
    </row>
    <row r="459" ht="15.75" customHeight="1">
      <c r="A459" s="501"/>
      <c r="B459" s="737"/>
      <c r="C459" s="638">
        <f t="shared" ref="C459:D459" si="465">G459+I459+K459+M459+O459+Q459+S459+U459+W459+Y459+AA459+AC459+AE459+AG459+AI459+AK459+AM459+AO459+AQ459+AS459+AU459+AW459+AY459+BA459+BC459+BE459+BG459+BI459+BK459+BM459+BO459</f>
        <v>0</v>
      </c>
      <c r="D459" s="671">
        <f t="shared" si="465"/>
        <v>0</v>
      </c>
      <c r="E459" s="672">
        <f t="shared" si="5"/>
        <v>0</v>
      </c>
      <c r="F459" s="810"/>
      <c r="G459" s="640"/>
      <c r="H459" s="642"/>
      <c r="I459" s="640"/>
      <c r="J459" s="642"/>
      <c r="K459" s="640"/>
      <c r="L459" s="642"/>
      <c r="M459" s="640"/>
      <c r="N459" s="642"/>
      <c r="O459" s="640"/>
      <c r="P459" s="642"/>
      <c r="Q459" s="640"/>
      <c r="R459" s="642"/>
      <c r="S459" s="640"/>
      <c r="T459" s="642"/>
      <c r="U459" s="640"/>
      <c r="V459" s="642"/>
      <c r="W459" s="640"/>
      <c r="X459" s="642"/>
      <c r="Y459" s="640"/>
      <c r="Z459" s="642"/>
      <c r="AA459" s="640"/>
      <c r="AB459" s="642"/>
      <c r="AC459" s="640"/>
      <c r="AD459" s="642"/>
      <c r="AE459" s="640"/>
      <c r="AF459" s="642"/>
      <c r="AG459" s="640"/>
      <c r="AH459" s="642"/>
      <c r="AI459" s="640"/>
      <c r="AJ459" s="642"/>
      <c r="AK459" s="640"/>
      <c r="AL459" s="642"/>
      <c r="AM459" s="640"/>
      <c r="AN459" s="642"/>
      <c r="AO459" s="640"/>
      <c r="AP459" s="642"/>
      <c r="AQ459" s="640"/>
      <c r="AR459" s="642"/>
      <c r="AS459" s="640"/>
      <c r="AT459" s="642"/>
      <c r="AU459" s="640"/>
      <c r="AV459" s="642"/>
      <c r="AW459" s="640"/>
      <c r="AX459" s="642"/>
      <c r="AY459" s="640"/>
      <c r="AZ459" s="642"/>
      <c r="BA459" s="640"/>
      <c r="BB459" s="642"/>
      <c r="BC459" s="640"/>
      <c r="BD459" s="642"/>
      <c r="BE459" s="640"/>
      <c r="BF459" s="642"/>
      <c r="BG459" s="640"/>
      <c r="BH459" s="642"/>
      <c r="BI459" s="640"/>
      <c r="BJ459" s="642"/>
      <c r="BK459" s="640"/>
      <c r="BL459" s="642"/>
      <c r="BM459" s="640"/>
      <c r="BN459" s="642"/>
      <c r="BO459" s="640"/>
      <c r="BP459" s="642"/>
      <c r="BQ459" s="643">
        <f t="shared" si="276"/>
        <v>0</v>
      </c>
      <c r="BR459" s="644">
        <f t="shared" si="7"/>
        <v>0</v>
      </c>
      <c r="BS459" s="669">
        <f t="shared" si="8"/>
        <v>0</v>
      </c>
      <c r="BT459" s="644">
        <f t="shared" si="9"/>
        <v>0</v>
      </c>
      <c r="BU459" s="645">
        <f t="shared" si="10"/>
        <v>0</v>
      </c>
      <c r="BV459" s="338"/>
      <c r="BW459" s="338"/>
      <c r="BX459" s="338"/>
      <c r="BY459" s="338"/>
      <c r="BZ459" s="338"/>
      <c r="CA459" s="338"/>
    </row>
    <row r="460" ht="15.75" customHeight="1">
      <c r="A460" s="501"/>
      <c r="B460" s="737"/>
      <c r="C460" s="638">
        <f t="shared" ref="C460:D460" si="466">G460+I460+K460+M460+O460+Q460+S460+U460+W460+Y460+AA460+AC460+AE460+AG460+AI460+AK460+AM460+AO460+AQ460+AS460+AU460+AW460+AY460+BA460+BC460+BE460+BG460+BI460+BK460+BM460+BO460</f>
        <v>0</v>
      </c>
      <c r="D460" s="671">
        <f t="shared" si="466"/>
        <v>0</v>
      </c>
      <c r="E460" s="672">
        <f t="shared" si="5"/>
        <v>0</v>
      </c>
      <c r="F460" s="810"/>
      <c r="G460" s="640"/>
      <c r="H460" s="642"/>
      <c r="I460" s="640"/>
      <c r="J460" s="642"/>
      <c r="K460" s="640"/>
      <c r="L460" s="642"/>
      <c r="M460" s="640"/>
      <c r="N460" s="642"/>
      <c r="O460" s="640"/>
      <c r="P460" s="642"/>
      <c r="Q460" s="640"/>
      <c r="R460" s="642"/>
      <c r="S460" s="640"/>
      <c r="T460" s="642"/>
      <c r="U460" s="640"/>
      <c r="V460" s="642"/>
      <c r="W460" s="640"/>
      <c r="X460" s="642"/>
      <c r="Y460" s="640"/>
      <c r="Z460" s="642"/>
      <c r="AA460" s="640"/>
      <c r="AB460" s="642"/>
      <c r="AC460" s="640"/>
      <c r="AD460" s="642"/>
      <c r="AE460" s="640"/>
      <c r="AF460" s="642"/>
      <c r="AG460" s="640"/>
      <c r="AH460" s="642"/>
      <c r="AI460" s="640"/>
      <c r="AJ460" s="642"/>
      <c r="AK460" s="640"/>
      <c r="AL460" s="642"/>
      <c r="AM460" s="640"/>
      <c r="AN460" s="642"/>
      <c r="AO460" s="640"/>
      <c r="AP460" s="642"/>
      <c r="AQ460" s="640"/>
      <c r="AR460" s="642"/>
      <c r="AS460" s="640"/>
      <c r="AT460" s="642"/>
      <c r="AU460" s="640"/>
      <c r="AV460" s="642"/>
      <c r="AW460" s="640"/>
      <c r="AX460" s="642"/>
      <c r="AY460" s="640"/>
      <c r="AZ460" s="642"/>
      <c r="BA460" s="640"/>
      <c r="BB460" s="642"/>
      <c r="BC460" s="640"/>
      <c r="BD460" s="642"/>
      <c r="BE460" s="640"/>
      <c r="BF460" s="642"/>
      <c r="BG460" s="640"/>
      <c r="BH460" s="642"/>
      <c r="BI460" s="640"/>
      <c r="BJ460" s="642"/>
      <c r="BK460" s="640"/>
      <c r="BL460" s="642"/>
      <c r="BM460" s="640"/>
      <c r="BN460" s="642"/>
      <c r="BO460" s="640"/>
      <c r="BP460" s="642"/>
      <c r="BQ460" s="643">
        <f t="shared" si="276"/>
        <v>0</v>
      </c>
      <c r="BR460" s="644">
        <f t="shared" si="7"/>
        <v>0</v>
      </c>
      <c r="BS460" s="669">
        <f t="shared" si="8"/>
        <v>0</v>
      </c>
      <c r="BT460" s="644">
        <f t="shared" si="9"/>
        <v>0</v>
      </c>
      <c r="BU460" s="645">
        <f t="shared" si="10"/>
        <v>0</v>
      </c>
      <c r="BV460" s="338"/>
      <c r="BW460" s="338"/>
      <c r="BX460" s="338"/>
      <c r="BY460" s="338"/>
      <c r="BZ460" s="338"/>
      <c r="CA460" s="338"/>
    </row>
    <row r="461" ht="15.75" customHeight="1">
      <c r="A461" s="501"/>
      <c r="B461" s="737"/>
      <c r="C461" s="638">
        <f t="shared" ref="C461:D461" si="467">G461+I461+K461+M461+O461+Q461+S461+U461+W461+Y461+AA461+AC461+AE461+AG461+AI461+AK461+AM461+AO461+AQ461+AS461+AU461+AW461+AY461+BA461+BC461+BE461+BG461+BI461+BK461+BM461+BO461</f>
        <v>0</v>
      </c>
      <c r="D461" s="671">
        <f t="shared" si="467"/>
        <v>0</v>
      </c>
      <c r="E461" s="672">
        <f t="shared" si="5"/>
        <v>0</v>
      </c>
      <c r="F461" s="810"/>
      <c r="G461" s="640"/>
      <c r="H461" s="642"/>
      <c r="I461" s="640"/>
      <c r="J461" s="642"/>
      <c r="K461" s="640"/>
      <c r="L461" s="642"/>
      <c r="M461" s="640"/>
      <c r="N461" s="642"/>
      <c r="O461" s="640"/>
      <c r="P461" s="642"/>
      <c r="Q461" s="640"/>
      <c r="R461" s="642"/>
      <c r="S461" s="640"/>
      <c r="T461" s="642"/>
      <c r="U461" s="640"/>
      <c r="V461" s="642"/>
      <c r="W461" s="640"/>
      <c r="X461" s="642"/>
      <c r="Y461" s="640"/>
      <c r="Z461" s="642"/>
      <c r="AA461" s="640"/>
      <c r="AB461" s="642"/>
      <c r="AC461" s="640"/>
      <c r="AD461" s="642"/>
      <c r="AE461" s="640"/>
      <c r="AF461" s="642"/>
      <c r="AG461" s="640"/>
      <c r="AH461" s="642"/>
      <c r="AI461" s="640"/>
      <c r="AJ461" s="642"/>
      <c r="AK461" s="640"/>
      <c r="AL461" s="642"/>
      <c r="AM461" s="640"/>
      <c r="AN461" s="642"/>
      <c r="AO461" s="640"/>
      <c r="AP461" s="642"/>
      <c r="AQ461" s="640"/>
      <c r="AR461" s="642"/>
      <c r="AS461" s="640"/>
      <c r="AT461" s="642"/>
      <c r="AU461" s="640"/>
      <c r="AV461" s="642"/>
      <c r="AW461" s="640"/>
      <c r="AX461" s="642"/>
      <c r="AY461" s="640"/>
      <c r="AZ461" s="642"/>
      <c r="BA461" s="640"/>
      <c r="BB461" s="642"/>
      <c r="BC461" s="640"/>
      <c r="BD461" s="642"/>
      <c r="BE461" s="640"/>
      <c r="BF461" s="642"/>
      <c r="BG461" s="640"/>
      <c r="BH461" s="642"/>
      <c r="BI461" s="640"/>
      <c r="BJ461" s="642"/>
      <c r="BK461" s="640"/>
      <c r="BL461" s="642"/>
      <c r="BM461" s="640"/>
      <c r="BN461" s="642"/>
      <c r="BO461" s="640"/>
      <c r="BP461" s="642"/>
      <c r="BQ461" s="643">
        <f t="shared" si="276"/>
        <v>0</v>
      </c>
      <c r="BR461" s="644">
        <f t="shared" si="7"/>
        <v>0</v>
      </c>
      <c r="BS461" s="669">
        <f t="shared" si="8"/>
        <v>0</v>
      </c>
      <c r="BT461" s="644">
        <f t="shared" si="9"/>
        <v>0</v>
      </c>
      <c r="BU461" s="645">
        <f t="shared" si="10"/>
        <v>0</v>
      </c>
      <c r="BV461" s="338"/>
      <c r="BW461" s="338"/>
      <c r="BX461" s="338"/>
      <c r="BY461" s="338"/>
      <c r="BZ461" s="338"/>
      <c r="CA461" s="338"/>
    </row>
    <row r="462" ht="15.75" customHeight="1">
      <c r="A462" s="501"/>
      <c r="B462" s="737"/>
      <c r="C462" s="638">
        <f t="shared" ref="C462:D462" si="468">G462+I462+K462+M462+O462+Q462+S462+U462+W462+Y462+AA462+AC462+AE462+AG462+AI462+AK462+AM462+AO462+AQ462+AS462+AU462+AW462+AY462+BA462+BC462+BE462+BG462+BI462+BK462+BM462+BO462</f>
        <v>0</v>
      </c>
      <c r="D462" s="671">
        <f t="shared" si="468"/>
        <v>0</v>
      </c>
      <c r="E462" s="672">
        <f t="shared" si="5"/>
        <v>0</v>
      </c>
      <c r="F462" s="810"/>
      <c r="G462" s="640"/>
      <c r="H462" s="642"/>
      <c r="I462" s="640"/>
      <c r="J462" s="642"/>
      <c r="K462" s="640"/>
      <c r="L462" s="642"/>
      <c r="M462" s="640"/>
      <c r="N462" s="642"/>
      <c r="O462" s="640"/>
      <c r="P462" s="642"/>
      <c r="Q462" s="640"/>
      <c r="R462" s="642"/>
      <c r="S462" s="640"/>
      <c r="T462" s="642"/>
      <c r="U462" s="640"/>
      <c r="V462" s="642"/>
      <c r="W462" s="640"/>
      <c r="X462" s="642"/>
      <c r="Y462" s="640"/>
      <c r="Z462" s="642"/>
      <c r="AA462" s="640"/>
      <c r="AB462" s="642"/>
      <c r="AC462" s="640"/>
      <c r="AD462" s="642"/>
      <c r="AE462" s="640"/>
      <c r="AF462" s="642"/>
      <c r="AG462" s="640"/>
      <c r="AH462" s="642"/>
      <c r="AI462" s="640"/>
      <c r="AJ462" s="642"/>
      <c r="AK462" s="640"/>
      <c r="AL462" s="642"/>
      <c r="AM462" s="640"/>
      <c r="AN462" s="642"/>
      <c r="AO462" s="640"/>
      <c r="AP462" s="642"/>
      <c r="AQ462" s="640"/>
      <c r="AR462" s="642"/>
      <c r="AS462" s="640"/>
      <c r="AT462" s="642"/>
      <c r="AU462" s="640"/>
      <c r="AV462" s="642"/>
      <c r="AW462" s="640"/>
      <c r="AX462" s="642"/>
      <c r="AY462" s="640"/>
      <c r="AZ462" s="642"/>
      <c r="BA462" s="640"/>
      <c r="BB462" s="642"/>
      <c r="BC462" s="640"/>
      <c r="BD462" s="642"/>
      <c r="BE462" s="640"/>
      <c r="BF462" s="642"/>
      <c r="BG462" s="640"/>
      <c r="BH462" s="642"/>
      <c r="BI462" s="640"/>
      <c r="BJ462" s="642"/>
      <c r="BK462" s="640"/>
      <c r="BL462" s="642"/>
      <c r="BM462" s="640"/>
      <c r="BN462" s="642"/>
      <c r="BO462" s="640"/>
      <c r="BP462" s="642"/>
      <c r="BQ462" s="643">
        <f t="shared" si="276"/>
        <v>0</v>
      </c>
      <c r="BR462" s="644">
        <f t="shared" si="7"/>
        <v>0</v>
      </c>
      <c r="BS462" s="669">
        <f t="shared" si="8"/>
        <v>0</v>
      </c>
      <c r="BT462" s="644">
        <f t="shared" si="9"/>
        <v>0</v>
      </c>
      <c r="BU462" s="645">
        <f t="shared" si="10"/>
        <v>0</v>
      </c>
      <c r="BV462" s="338"/>
      <c r="BW462" s="338"/>
      <c r="BX462" s="338"/>
      <c r="BY462" s="338"/>
      <c r="BZ462" s="338"/>
      <c r="CA462" s="338"/>
    </row>
    <row r="463" ht="15.75" customHeight="1">
      <c r="A463" s="501"/>
      <c r="B463" s="737"/>
      <c r="C463" s="638">
        <f t="shared" ref="C463:D463" si="469">G463+I463+K463+M463+O463+Q463+S463+U463+W463+Y463+AA463+AC463+AE463+AG463+AI463+AK463+AM463+AO463+AQ463+AS463+AU463+AW463+AY463+BA463+BC463+BE463+BG463+BI463+BK463+BM463+BO463</f>
        <v>0</v>
      </c>
      <c r="D463" s="671">
        <f t="shared" si="469"/>
        <v>0</v>
      </c>
      <c r="E463" s="672">
        <f t="shared" si="5"/>
        <v>0</v>
      </c>
      <c r="F463" s="810"/>
      <c r="G463" s="640"/>
      <c r="H463" s="642"/>
      <c r="I463" s="640"/>
      <c r="J463" s="642"/>
      <c r="K463" s="640"/>
      <c r="L463" s="642"/>
      <c r="M463" s="640"/>
      <c r="N463" s="642"/>
      <c r="O463" s="640"/>
      <c r="P463" s="642"/>
      <c r="Q463" s="640"/>
      <c r="R463" s="642"/>
      <c r="S463" s="640"/>
      <c r="T463" s="642"/>
      <c r="U463" s="640"/>
      <c r="V463" s="642"/>
      <c r="W463" s="640"/>
      <c r="X463" s="642"/>
      <c r="Y463" s="640"/>
      <c r="Z463" s="642"/>
      <c r="AA463" s="640"/>
      <c r="AB463" s="642"/>
      <c r="AC463" s="640"/>
      <c r="AD463" s="642"/>
      <c r="AE463" s="640"/>
      <c r="AF463" s="642"/>
      <c r="AG463" s="640"/>
      <c r="AH463" s="642"/>
      <c r="AI463" s="640"/>
      <c r="AJ463" s="642"/>
      <c r="AK463" s="640"/>
      <c r="AL463" s="642"/>
      <c r="AM463" s="640"/>
      <c r="AN463" s="642"/>
      <c r="AO463" s="640"/>
      <c r="AP463" s="642"/>
      <c r="AQ463" s="640"/>
      <c r="AR463" s="642"/>
      <c r="AS463" s="640"/>
      <c r="AT463" s="642"/>
      <c r="AU463" s="640"/>
      <c r="AV463" s="642"/>
      <c r="AW463" s="640"/>
      <c r="AX463" s="642"/>
      <c r="AY463" s="640"/>
      <c r="AZ463" s="642"/>
      <c r="BA463" s="640"/>
      <c r="BB463" s="642"/>
      <c r="BC463" s="640"/>
      <c r="BD463" s="642"/>
      <c r="BE463" s="640"/>
      <c r="BF463" s="642"/>
      <c r="BG463" s="640"/>
      <c r="BH463" s="642"/>
      <c r="BI463" s="640"/>
      <c r="BJ463" s="642"/>
      <c r="BK463" s="640"/>
      <c r="BL463" s="642"/>
      <c r="BM463" s="640"/>
      <c r="BN463" s="642"/>
      <c r="BO463" s="640"/>
      <c r="BP463" s="642"/>
      <c r="BQ463" s="643">
        <f t="shared" si="276"/>
        <v>0</v>
      </c>
      <c r="BR463" s="644">
        <f t="shared" si="7"/>
        <v>0</v>
      </c>
      <c r="BS463" s="669">
        <f t="shared" si="8"/>
        <v>0</v>
      </c>
      <c r="BT463" s="644">
        <f t="shared" si="9"/>
        <v>0</v>
      </c>
      <c r="BU463" s="645">
        <f t="shared" si="10"/>
        <v>0</v>
      </c>
      <c r="BV463" s="338"/>
      <c r="BW463" s="338"/>
      <c r="BX463" s="338"/>
      <c r="BY463" s="338"/>
      <c r="BZ463" s="338"/>
      <c r="CA463" s="338"/>
    </row>
    <row r="464" ht="15.75" customHeight="1">
      <c r="A464" s="501"/>
      <c r="B464" s="737"/>
      <c r="C464" s="638">
        <f t="shared" ref="C464:D464" si="470">G464+I464+K464+M464+O464+Q464+S464+U464+W464+Y464+AA464+AC464+AE464+AG464+AI464+AK464+AM464+AO464+AQ464+AS464+AU464+AW464+AY464+BA464+BC464+BE464+BG464+BI464+BK464+BM464+BO464</f>
        <v>0</v>
      </c>
      <c r="D464" s="671">
        <f t="shared" si="470"/>
        <v>0</v>
      </c>
      <c r="E464" s="672">
        <f t="shared" si="5"/>
        <v>0</v>
      </c>
      <c r="F464" s="810"/>
      <c r="G464" s="640"/>
      <c r="H464" s="642"/>
      <c r="I464" s="640"/>
      <c r="J464" s="642"/>
      <c r="K464" s="640"/>
      <c r="L464" s="642"/>
      <c r="M464" s="640"/>
      <c r="N464" s="642"/>
      <c r="O464" s="640"/>
      <c r="P464" s="642"/>
      <c r="Q464" s="640"/>
      <c r="R464" s="642"/>
      <c r="S464" s="640"/>
      <c r="T464" s="642"/>
      <c r="U464" s="640"/>
      <c r="V464" s="642"/>
      <c r="W464" s="640"/>
      <c r="X464" s="642"/>
      <c r="Y464" s="640"/>
      <c r="Z464" s="642"/>
      <c r="AA464" s="640"/>
      <c r="AB464" s="642"/>
      <c r="AC464" s="640"/>
      <c r="AD464" s="642"/>
      <c r="AE464" s="640"/>
      <c r="AF464" s="642"/>
      <c r="AG464" s="640"/>
      <c r="AH464" s="642"/>
      <c r="AI464" s="640"/>
      <c r="AJ464" s="642"/>
      <c r="AK464" s="640"/>
      <c r="AL464" s="642"/>
      <c r="AM464" s="640"/>
      <c r="AN464" s="642"/>
      <c r="AO464" s="640"/>
      <c r="AP464" s="642"/>
      <c r="AQ464" s="640"/>
      <c r="AR464" s="642"/>
      <c r="AS464" s="640"/>
      <c r="AT464" s="642"/>
      <c r="AU464" s="640"/>
      <c r="AV464" s="642"/>
      <c r="AW464" s="640"/>
      <c r="AX464" s="642"/>
      <c r="AY464" s="640"/>
      <c r="AZ464" s="642"/>
      <c r="BA464" s="640"/>
      <c r="BB464" s="642"/>
      <c r="BC464" s="640"/>
      <c r="BD464" s="642"/>
      <c r="BE464" s="640"/>
      <c r="BF464" s="642"/>
      <c r="BG464" s="640"/>
      <c r="BH464" s="642"/>
      <c r="BI464" s="640"/>
      <c r="BJ464" s="642"/>
      <c r="BK464" s="640"/>
      <c r="BL464" s="642"/>
      <c r="BM464" s="640"/>
      <c r="BN464" s="642"/>
      <c r="BO464" s="640"/>
      <c r="BP464" s="642"/>
      <c r="BQ464" s="643">
        <f t="shared" si="276"/>
        <v>0</v>
      </c>
      <c r="BR464" s="644">
        <f t="shared" si="7"/>
        <v>0</v>
      </c>
      <c r="BS464" s="669">
        <f t="shared" si="8"/>
        <v>0</v>
      </c>
      <c r="BT464" s="644">
        <f t="shared" si="9"/>
        <v>0</v>
      </c>
      <c r="BU464" s="645">
        <f t="shared" si="10"/>
        <v>0</v>
      </c>
      <c r="BV464" s="338"/>
      <c r="BW464" s="338"/>
      <c r="BX464" s="338"/>
      <c r="BY464" s="338"/>
      <c r="BZ464" s="338"/>
      <c r="CA464" s="338"/>
    </row>
    <row r="465" ht="15.75" customHeight="1">
      <c r="A465" s="501"/>
      <c r="B465" s="737"/>
      <c r="C465" s="638">
        <f t="shared" ref="C465:D465" si="471">G465+I465+K465+M465+O465+Q465+S465+U465+W465+Y465+AA465+AC465+AE465+AG465+AI465+AK465+AM465+AO465+AQ465+AS465+AU465+AW465+AY465+BA465+BC465+BE465+BG465+BI465+BK465+BM465+BO465</f>
        <v>0</v>
      </c>
      <c r="D465" s="671">
        <f t="shared" si="471"/>
        <v>0</v>
      </c>
      <c r="E465" s="672">
        <f t="shared" si="5"/>
        <v>0</v>
      </c>
      <c r="F465" s="810"/>
      <c r="G465" s="640"/>
      <c r="H465" s="642"/>
      <c r="I465" s="640"/>
      <c r="J465" s="642"/>
      <c r="K465" s="640"/>
      <c r="L465" s="642"/>
      <c r="M465" s="640"/>
      <c r="N465" s="642"/>
      <c r="O465" s="640"/>
      <c r="P465" s="642"/>
      <c r="Q465" s="640"/>
      <c r="R465" s="642"/>
      <c r="S465" s="640"/>
      <c r="T465" s="642"/>
      <c r="U465" s="640"/>
      <c r="V465" s="642"/>
      <c r="W465" s="640"/>
      <c r="X465" s="642"/>
      <c r="Y465" s="640"/>
      <c r="Z465" s="642"/>
      <c r="AA465" s="640"/>
      <c r="AB465" s="642"/>
      <c r="AC465" s="640"/>
      <c r="AD465" s="642"/>
      <c r="AE465" s="640"/>
      <c r="AF465" s="642"/>
      <c r="AG465" s="640"/>
      <c r="AH465" s="642"/>
      <c r="AI465" s="640"/>
      <c r="AJ465" s="642"/>
      <c r="AK465" s="640"/>
      <c r="AL465" s="642"/>
      <c r="AM465" s="640"/>
      <c r="AN465" s="642"/>
      <c r="AO465" s="640"/>
      <c r="AP465" s="642"/>
      <c r="AQ465" s="640"/>
      <c r="AR465" s="642"/>
      <c r="AS465" s="640"/>
      <c r="AT465" s="642"/>
      <c r="AU465" s="640"/>
      <c r="AV465" s="642"/>
      <c r="AW465" s="640"/>
      <c r="AX465" s="642"/>
      <c r="AY465" s="640"/>
      <c r="AZ465" s="642"/>
      <c r="BA465" s="640"/>
      <c r="BB465" s="642"/>
      <c r="BC465" s="640"/>
      <c r="BD465" s="642"/>
      <c r="BE465" s="640"/>
      <c r="BF465" s="642"/>
      <c r="BG465" s="640"/>
      <c r="BH465" s="642"/>
      <c r="BI465" s="640"/>
      <c r="BJ465" s="642"/>
      <c r="BK465" s="640"/>
      <c r="BL465" s="642"/>
      <c r="BM465" s="640"/>
      <c r="BN465" s="642"/>
      <c r="BO465" s="640"/>
      <c r="BP465" s="642"/>
      <c r="BQ465" s="643">
        <f t="shared" si="276"/>
        <v>0</v>
      </c>
      <c r="BR465" s="644">
        <f t="shared" si="7"/>
        <v>0</v>
      </c>
      <c r="BS465" s="669">
        <f t="shared" si="8"/>
        <v>0</v>
      </c>
      <c r="BT465" s="644">
        <f t="shared" si="9"/>
        <v>0</v>
      </c>
      <c r="BU465" s="645">
        <f t="shared" si="10"/>
        <v>0</v>
      </c>
      <c r="BV465" s="338"/>
      <c r="BW465" s="338"/>
      <c r="BX465" s="338"/>
      <c r="BY465" s="338"/>
      <c r="BZ465" s="338"/>
      <c r="CA465" s="338"/>
    </row>
    <row r="466" ht="15.75" customHeight="1">
      <c r="A466" s="501"/>
      <c r="B466" s="737"/>
      <c r="C466" s="638">
        <f t="shared" ref="C466:D466" si="472">G466+I466+K466+M466+O466+Q466+S466+U466+W466+Y466+AA466+AC466+AE466+AG466+AI466+AK466+AM466+AO466+AQ466+AS466+AU466+AW466+AY466+BA466+BC466+BE466+BG466+BI466+BK466+BM466+BO466</f>
        <v>0</v>
      </c>
      <c r="D466" s="671">
        <f t="shared" si="472"/>
        <v>0</v>
      </c>
      <c r="E466" s="672">
        <f t="shared" si="5"/>
        <v>0</v>
      </c>
      <c r="F466" s="810"/>
      <c r="G466" s="640"/>
      <c r="H466" s="642"/>
      <c r="I466" s="640"/>
      <c r="J466" s="642"/>
      <c r="K466" s="640"/>
      <c r="L466" s="642"/>
      <c r="M466" s="640"/>
      <c r="N466" s="642"/>
      <c r="O466" s="640"/>
      <c r="P466" s="642"/>
      <c r="Q466" s="640"/>
      <c r="R466" s="642"/>
      <c r="S466" s="640"/>
      <c r="T466" s="642"/>
      <c r="U466" s="640"/>
      <c r="V466" s="642"/>
      <c r="W466" s="640"/>
      <c r="X466" s="642"/>
      <c r="Y466" s="640"/>
      <c r="Z466" s="642"/>
      <c r="AA466" s="640"/>
      <c r="AB466" s="642"/>
      <c r="AC466" s="640"/>
      <c r="AD466" s="642"/>
      <c r="AE466" s="640"/>
      <c r="AF466" s="642"/>
      <c r="AG466" s="640"/>
      <c r="AH466" s="642"/>
      <c r="AI466" s="640"/>
      <c r="AJ466" s="642"/>
      <c r="AK466" s="640"/>
      <c r="AL466" s="642"/>
      <c r="AM466" s="640"/>
      <c r="AN466" s="642"/>
      <c r="AO466" s="640"/>
      <c r="AP466" s="642"/>
      <c r="AQ466" s="640"/>
      <c r="AR466" s="642"/>
      <c r="AS466" s="640"/>
      <c r="AT466" s="642"/>
      <c r="AU466" s="640"/>
      <c r="AV466" s="642"/>
      <c r="AW466" s="640"/>
      <c r="AX466" s="642"/>
      <c r="AY466" s="640"/>
      <c r="AZ466" s="642"/>
      <c r="BA466" s="640"/>
      <c r="BB466" s="642"/>
      <c r="BC466" s="640"/>
      <c r="BD466" s="642"/>
      <c r="BE466" s="640"/>
      <c r="BF466" s="642"/>
      <c r="BG466" s="640"/>
      <c r="BH466" s="642"/>
      <c r="BI466" s="640"/>
      <c r="BJ466" s="642"/>
      <c r="BK466" s="640"/>
      <c r="BL466" s="642"/>
      <c r="BM466" s="640"/>
      <c r="BN466" s="642"/>
      <c r="BO466" s="640"/>
      <c r="BP466" s="642"/>
      <c r="BQ466" s="643">
        <f t="shared" si="276"/>
        <v>0</v>
      </c>
      <c r="BR466" s="644">
        <f t="shared" si="7"/>
        <v>0</v>
      </c>
      <c r="BS466" s="669">
        <f t="shared" si="8"/>
        <v>0</v>
      </c>
      <c r="BT466" s="644">
        <f t="shared" si="9"/>
        <v>0</v>
      </c>
      <c r="BU466" s="645">
        <f t="shared" si="10"/>
        <v>0</v>
      </c>
      <c r="BV466" s="338"/>
      <c r="BW466" s="338"/>
      <c r="BX466" s="338"/>
      <c r="BY466" s="338"/>
      <c r="BZ466" s="338"/>
      <c r="CA466" s="338"/>
    </row>
    <row r="467" ht="15.75" customHeight="1">
      <c r="A467" s="501"/>
      <c r="B467" s="737"/>
      <c r="C467" s="638">
        <f t="shared" ref="C467:D467" si="473">G467+I467+K467+M467+O467+Q467+S467+U467+W467+Y467+AA467+AC467+AE467+AG467+AI467+AK467+AM467+AO467+AQ467+AS467+AU467+AW467+AY467+BA467+BC467+BE467+BG467+BI467+BK467+BM467+BO467</f>
        <v>0</v>
      </c>
      <c r="D467" s="671">
        <f t="shared" si="473"/>
        <v>0</v>
      </c>
      <c r="E467" s="672">
        <f t="shared" si="5"/>
        <v>0</v>
      </c>
      <c r="F467" s="810"/>
      <c r="G467" s="640"/>
      <c r="H467" s="642"/>
      <c r="I467" s="640"/>
      <c r="J467" s="642"/>
      <c r="K467" s="640"/>
      <c r="L467" s="642"/>
      <c r="M467" s="640"/>
      <c r="N467" s="642"/>
      <c r="O467" s="640"/>
      <c r="P467" s="642"/>
      <c r="Q467" s="640"/>
      <c r="R467" s="642"/>
      <c r="S467" s="640"/>
      <c r="T467" s="642"/>
      <c r="U467" s="640"/>
      <c r="V467" s="642"/>
      <c r="W467" s="640"/>
      <c r="X467" s="642"/>
      <c r="Y467" s="640"/>
      <c r="Z467" s="642"/>
      <c r="AA467" s="640"/>
      <c r="AB467" s="642"/>
      <c r="AC467" s="640"/>
      <c r="AD467" s="642"/>
      <c r="AE467" s="640"/>
      <c r="AF467" s="642"/>
      <c r="AG467" s="640"/>
      <c r="AH467" s="642"/>
      <c r="AI467" s="640"/>
      <c r="AJ467" s="642"/>
      <c r="AK467" s="640"/>
      <c r="AL467" s="642"/>
      <c r="AM467" s="640"/>
      <c r="AN467" s="642"/>
      <c r="AO467" s="640"/>
      <c r="AP467" s="642"/>
      <c r="AQ467" s="640"/>
      <c r="AR467" s="642"/>
      <c r="AS467" s="640"/>
      <c r="AT467" s="642"/>
      <c r="AU467" s="640"/>
      <c r="AV467" s="642"/>
      <c r="AW467" s="640"/>
      <c r="AX467" s="642"/>
      <c r="AY467" s="640"/>
      <c r="AZ467" s="642"/>
      <c r="BA467" s="640"/>
      <c r="BB467" s="642"/>
      <c r="BC467" s="640"/>
      <c r="BD467" s="642"/>
      <c r="BE467" s="640"/>
      <c r="BF467" s="642"/>
      <c r="BG467" s="640"/>
      <c r="BH467" s="642"/>
      <c r="BI467" s="640"/>
      <c r="BJ467" s="642"/>
      <c r="BK467" s="640"/>
      <c r="BL467" s="642"/>
      <c r="BM467" s="640"/>
      <c r="BN467" s="642"/>
      <c r="BO467" s="640"/>
      <c r="BP467" s="642"/>
      <c r="BQ467" s="643">
        <f t="shared" si="276"/>
        <v>0</v>
      </c>
      <c r="BR467" s="644">
        <f t="shared" si="7"/>
        <v>0</v>
      </c>
      <c r="BS467" s="669">
        <f t="shared" si="8"/>
        <v>0</v>
      </c>
      <c r="BT467" s="644">
        <f t="shared" si="9"/>
        <v>0</v>
      </c>
      <c r="BU467" s="645">
        <f t="shared" si="10"/>
        <v>0</v>
      </c>
      <c r="BV467" s="338"/>
      <c r="BW467" s="338"/>
      <c r="BX467" s="338"/>
      <c r="BY467" s="338"/>
      <c r="BZ467" s="338"/>
      <c r="CA467" s="338"/>
    </row>
    <row r="468" ht="15.75" customHeight="1">
      <c r="A468" s="501"/>
      <c r="B468" s="737"/>
      <c r="C468" s="638">
        <f t="shared" ref="C468:D468" si="474">G468+I468+K468+M468+O468+Q468+S468+U468+W468+Y468+AA468+AC468+AE468+AG468+AI468+AK468+AM468+AO468+AQ468+AS468+AU468+AW468+AY468+BA468+BC468+BE468+BG468+BI468+BK468+BM468+BO468</f>
        <v>0</v>
      </c>
      <c r="D468" s="671">
        <f t="shared" si="474"/>
        <v>0</v>
      </c>
      <c r="E468" s="672">
        <f t="shared" si="5"/>
        <v>0</v>
      </c>
      <c r="F468" s="810"/>
      <c r="G468" s="640"/>
      <c r="H468" s="642"/>
      <c r="I468" s="640"/>
      <c r="J468" s="642"/>
      <c r="K468" s="640"/>
      <c r="L468" s="642"/>
      <c r="M468" s="640"/>
      <c r="N468" s="642"/>
      <c r="O468" s="640"/>
      <c r="P468" s="642"/>
      <c r="Q468" s="640"/>
      <c r="R468" s="642"/>
      <c r="S468" s="640"/>
      <c r="T468" s="642"/>
      <c r="U468" s="640"/>
      <c r="V468" s="642"/>
      <c r="W468" s="640"/>
      <c r="X468" s="642"/>
      <c r="Y468" s="640"/>
      <c r="Z468" s="642"/>
      <c r="AA468" s="640"/>
      <c r="AB468" s="642"/>
      <c r="AC468" s="640"/>
      <c r="AD468" s="642"/>
      <c r="AE468" s="640"/>
      <c r="AF468" s="642"/>
      <c r="AG468" s="640"/>
      <c r="AH468" s="642"/>
      <c r="AI468" s="640"/>
      <c r="AJ468" s="642"/>
      <c r="AK468" s="640"/>
      <c r="AL468" s="642"/>
      <c r="AM468" s="640"/>
      <c r="AN468" s="642"/>
      <c r="AO468" s="640"/>
      <c r="AP468" s="642"/>
      <c r="AQ468" s="640"/>
      <c r="AR468" s="642"/>
      <c r="AS468" s="640"/>
      <c r="AT468" s="642"/>
      <c r="AU468" s="640"/>
      <c r="AV468" s="642"/>
      <c r="AW468" s="640"/>
      <c r="AX468" s="642"/>
      <c r="AY468" s="640"/>
      <c r="AZ468" s="642"/>
      <c r="BA468" s="640"/>
      <c r="BB468" s="642"/>
      <c r="BC468" s="640"/>
      <c r="BD468" s="642"/>
      <c r="BE468" s="640"/>
      <c r="BF468" s="642"/>
      <c r="BG468" s="640"/>
      <c r="BH468" s="642"/>
      <c r="BI468" s="640"/>
      <c r="BJ468" s="642"/>
      <c r="BK468" s="640"/>
      <c r="BL468" s="642"/>
      <c r="BM468" s="640"/>
      <c r="BN468" s="642"/>
      <c r="BO468" s="640"/>
      <c r="BP468" s="642"/>
      <c r="BQ468" s="643">
        <f t="shared" si="276"/>
        <v>0</v>
      </c>
      <c r="BR468" s="644">
        <f t="shared" si="7"/>
        <v>0</v>
      </c>
      <c r="BS468" s="669">
        <f t="shared" si="8"/>
        <v>0</v>
      </c>
      <c r="BT468" s="644">
        <f t="shared" si="9"/>
        <v>0</v>
      </c>
      <c r="BU468" s="645">
        <f t="shared" si="10"/>
        <v>0</v>
      </c>
      <c r="BV468" s="338"/>
      <c r="BW468" s="338"/>
      <c r="BX468" s="338"/>
      <c r="BY468" s="338"/>
      <c r="BZ468" s="338"/>
      <c r="CA468" s="338"/>
    </row>
    <row r="469" ht="15.75" customHeight="1">
      <c r="A469" s="501"/>
      <c r="B469" s="737"/>
      <c r="C469" s="638">
        <f t="shared" ref="C469:D469" si="475">G469+I469+K469+M469+O469+Q469+S469+U469+W469+Y469+AA469+AC469+AE469+AG469+AI469+AK469+AM469+AO469+AQ469+AS469+AU469+AW469+AY469+BA469+BC469+BE469+BG469+BI469+BK469+BM469+BO469</f>
        <v>0</v>
      </c>
      <c r="D469" s="671">
        <f t="shared" si="475"/>
        <v>0</v>
      </c>
      <c r="E469" s="672">
        <f t="shared" si="5"/>
        <v>0</v>
      </c>
      <c r="F469" s="810"/>
      <c r="G469" s="640"/>
      <c r="H469" s="642"/>
      <c r="I469" s="640"/>
      <c r="J469" s="642"/>
      <c r="K469" s="640"/>
      <c r="L469" s="642"/>
      <c r="M469" s="640"/>
      <c r="N469" s="642"/>
      <c r="O469" s="640"/>
      <c r="P469" s="642"/>
      <c r="Q469" s="640"/>
      <c r="R469" s="642"/>
      <c r="S469" s="640"/>
      <c r="T469" s="642"/>
      <c r="U469" s="640"/>
      <c r="V469" s="642"/>
      <c r="W469" s="640"/>
      <c r="X469" s="642"/>
      <c r="Y469" s="640"/>
      <c r="Z469" s="642"/>
      <c r="AA469" s="640"/>
      <c r="AB469" s="642"/>
      <c r="AC469" s="640"/>
      <c r="AD469" s="642"/>
      <c r="AE469" s="640"/>
      <c r="AF469" s="642"/>
      <c r="AG469" s="640"/>
      <c r="AH469" s="642"/>
      <c r="AI469" s="640"/>
      <c r="AJ469" s="642"/>
      <c r="AK469" s="640"/>
      <c r="AL469" s="642"/>
      <c r="AM469" s="640"/>
      <c r="AN469" s="642"/>
      <c r="AO469" s="640"/>
      <c r="AP469" s="642"/>
      <c r="AQ469" s="640"/>
      <c r="AR469" s="642"/>
      <c r="AS469" s="640"/>
      <c r="AT469" s="642"/>
      <c r="AU469" s="640"/>
      <c r="AV469" s="642"/>
      <c r="AW469" s="640"/>
      <c r="AX469" s="642"/>
      <c r="AY469" s="640"/>
      <c r="AZ469" s="642"/>
      <c r="BA469" s="640"/>
      <c r="BB469" s="642"/>
      <c r="BC469" s="640"/>
      <c r="BD469" s="642"/>
      <c r="BE469" s="640"/>
      <c r="BF469" s="642"/>
      <c r="BG469" s="640"/>
      <c r="BH469" s="642"/>
      <c r="BI469" s="640"/>
      <c r="BJ469" s="642"/>
      <c r="BK469" s="640"/>
      <c r="BL469" s="642"/>
      <c r="BM469" s="640"/>
      <c r="BN469" s="642"/>
      <c r="BO469" s="640"/>
      <c r="BP469" s="642"/>
      <c r="BQ469" s="643">
        <f t="shared" si="276"/>
        <v>0</v>
      </c>
      <c r="BR469" s="644">
        <f t="shared" si="7"/>
        <v>0</v>
      </c>
      <c r="BS469" s="669">
        <f t="shared" si="8"/>
        <v>0</v>
      </c>
      <c r="BT469" s="644">
        <f t="shared" si="9"/>
        <v>0</v>
      </c>
      <c r="BU469" s="645">
        <f t="shared" si="10"/>
        <v>0</v>
      </c>
      <c r="BV469" s="338"/>
      <c r="BW469" s="338"/>
      <c r="BX469" s="338"/>
      <c r="BY469" s="338"/>
      <c r="BZ469" s="338"/>
      <c r="CA469" s="338"/>
    </row>
    <row r="470" ht="15.75" customHeight="1">
      <c r="A470" s="501"/>
      <c r="B470" s="737"/>
      <c r="C470" s="638">
        <f t="shared" ref="C470:D470" si="476">G470+I470+K470+M470+O470+Q470+S470+U470+W470+Y470+AA470+AC470+AE470+AG470+AI470+AK470+AM470+AO470+AQ470+AS470+AU470+AW470+AY470+BA470+BC470+BE470+BG470+BI470+BK470+BM470+BO470</f>
        <v>0</v>
      </c>
      <c r="D470" s="671">
        <f t="shared" si="476"/>
        <v>0</v>
      </c>
      <c r="E470" s="672">
        <f t="shared" si="5"/>
        <v>0</v>
      </c>
      <c r="F470" s="810"/>
      <c r="G470" s="640"/>
      <c r="H470" s="642"/>
      <c r="I470" s="640"/>
      <c r="J470" s="642"/>
      <c r="K470" s="640"/>
      <c r="L470" s="642"/>
      <c r="M470" s="640"/>
      <c r="N470" s="642"/>
      <c r="O470" s="640"/>
      <c r="P470" s="642"/>
      <c r="Q470" s="640"/>
      <c r="R470" s="642"/>
      <c r="S470" s="640"/>
      <c r="T470" s="642"/>
      <c r="U470" s="640"/>
      <c r="V470" s="642"/>
      <c r="W470" s="640"/>
      <c r="X470" s="642"/>
      <c r="Y470" s="640"/>
      <c r="Z470" s="642"/>
      <c r="AA470" s="640"/>
      <c r="AB470" s="642"/>
      <c r="AC470" s="640"/>
      <c r="AD470" s="642"/>
      <c r="AE470" s="640"/>
      <c r="AF470" s="642"/>
      <c r="AG470" s="640"/>
      <c r="AH470" s="642"/>
      <c r="AI470" s="640"/>
      <c r="AJ470" s="642"/>
      <c r="AK470" s="640"/>
      <c r="AL470" s="642"/>
      <c r="AM470" s="640"/>
      <c r="AN470" s="642"/>
      <c r="AO470" s="640"/>
      <c r="AP470" s="642"/>
      <c r="AQ470" s="640"/>
      <c r="AR470" s="642"/>
      <c r="AS470" s="640"/>
      <c r="AT470" s="642"/>
      <c r="AU470" s="640"/>
      <c r="AV470" s="642"/>
      <c r="AW470" s="640"/>
      <c r="AX470" s="642"/>
      <c r="AY470" s="640"/>
      <c r="AZ470" s="642"/>
      <c r="BA470" s="640"/>
      <c r="BB470" s="642"/>
      <c r="BC470" s="640"/>
      <c r="BD470" s="642"/>
      <c r="BE470" s="640"/>
      <c r="BF470" s="642"/>
      <c r="BG470" s="640"/>
      <c r="BH470" s="642"/>
      <c r="BI470" s="640"/>
      <c r="BJ470" s="642"/>
      <c r="BK470" s="640"/>
      <c r="BL470" s="642"/>
      <c r="BM470" s="640"/>
      <c r="BN470" s="642"/>
      <c r="BO470" s="640"/>
      <c r="BP470" s="642"/>
      <c r="BQ470" s="643">
        <f t="shared" si="276"/>
        <v>0</v>
      </c>
      <c r="BR470" s="644">
        <f t="shared" si="7"/>
        <v>0</v>
      </c>
      <c r="BS470" s="669">
        <f t="shared" si="8"/>
        <v>0</v>
      </c>
      <c r="BT470" s="644">
        <f t="shared" si="9"/>
        <v>0</v>
      </c>
      <c r="BU470" s="645">
        <f t="shared" si="10"/>
        <v>0</v>
      </c>
      <c r="BV470" s="338"/>
      <c r="BW470" s="338"/>
      <c r="BX470" s="338"/>
      <c r="BY470" s="338"/>
      <c r="BZ470" s="338"/>
      <c r="CA470" s="338"/>
    </row>
    <row r="471" ht="15.75" customHeight="1">
      <c r="A471" s="501"/>
      <c r="B471" s="737"/>
      <c r="C471" s="638">
        <f t="shared" ref="C471:D471" si="477">G471+I471+K471+M471+O471+Q471+S471+U471+W471+Y471+AA471+AC471+AE471+AG471+AI471+AK471+AM471+AO471+AQ471+AS471+AU471+AW471+AY471+BA471+BC471+BE471+BG471+BI471+BK471+BM471+BO471</f>
        <v>0</v>
      </c>
      <c r="D471" s="671">
        <f t="shared" si="477"/>
        <v>0</v>
      </c>
      <c r="E471" s="672">
        <f t="shared" si="5"/>
        <v>0</v>
      </c>
      <c r="F471" s="810"/>
      <c r="G471" s="640"/>
      <c r="H471" s="642"/>
      <c r="I471" s="640"/>
      <c r="J471" s="642"/>
      <c r="K471" s="640"/>
      <c r="L471" s="642"/>
      <c r="M471" s="640"/>
      <c r="N471" s="642"/>
      <c r="O471" s="640"/>
      <c r="P471" s="642"/>
      <c r="Q471" s="640"/>
      <c r="R471" s="642"/>
      <c r="S471" s="640"/>
      <c r="T471" s="642"/>
      <c r="U471" s="640"/>
      <c r="V471" s="642"/>
      <c r="W471" s="640"/>
      <c r="X471" s="642"/>
      <c r="Y471" s="640"/>
      <c r="Z471" s="642"/>
      <c r="AA471" s="640"/>
      <c r="AB471" s="642"/>
      <c r="AC471" s="640"/>
      <c r="AD471" s="642"/>
      <c r="AE471" s="640"/>
      <c r="AF471" s="642"/>
      <c r="AG471" s="640"/>
      <c r="AH471" s="642"/>
      <c r="AI471" s="640"/>
      <c r="AJ471" s="642"/>
      <c r="AK471" s="640"/>
      <c r="AL471" s="642"/>
      <c r="AM471" s="640"/>
      <c r="AN471" s="642"/>
      <c r="AO471" s="640"/>
      <c r="AP471" s="642"/>
      <c r="AQ471" s="640"/>
      <c r="AR471" s="642"/>
      <c r="AS471" s="640"/>
      <c r="AT471" s="642"/>
      <c r="AU471" s="640"/>
      <c r="AV471" s="642"/>
      <c r="AW471" s="640"/>
      <c r="AX471" s="642"/>
      <c r="AY471" s="640"/>
      <c r="AZ471" s="642"/>
      <c r="BA471" s="640"/>
      <c r="BB471" s="642"/>
      <c r="BC471" s="640"/>
      <c r="BD471" s="642"/>
      <c r="BE471" s="640"/>
      <c r="BF471" s="642"/>
      <c r="BG471" s="640"/>
      <c r="BH471" s="642"/>
      <c r="BI471" s="640"/>
      <c r="BJ471" s="642"/>
      <c r="BK471" s="640"/>
      <c r="BL471" s="642"/>
      <c r="BM471" s="640"/>
      <c r="BN471" s="642"/>
      <c r="BO471" s="640"/>
      <c r="BP471" s="642"/>
      <c r="BQ471" s="643">
        <f t="shared" si="276"/>
        <v>0</v>
      </c>
      <c r="BR471" s="644">
        <f t="shared" si="7"/>
        <v>0</v>
      </c>
      <c r="BS471" s="669">
        <f t="shared" si="8"/>
        <v>0</v>
      </c>
      <c r="BT471" s="644">
        <f t="shared" si="9"/>
        <v>0</v>
      </c>
      <c r="BU471" s="645">
        <f t="shared" si="10"/>
        <v>0</v>
      </c>
      <c r="BV471" s="338"/>
      <c r="BW471" s="338"/>
      <c r="BX471" s="338"/>
      <c r="BY471" s="338"/>
      <c r="BZ471" s="338"/>
      <c r="CA471" s="338"/>
    </row>
    <row r="472" ht="15.75" customHeight="1">
      <c r="A472" s="501"/>
      <c r="B472" s="737"/>
      <c r="C472" s="638">
        <f t="shared" ref="C472:D472" si="478">G472+I472+K472+M472+O472+Q472+S472+U472+W472+Y472+AA472+AC472+AE472+AG472+AI472+AK472+AM472+AO472+AQ472+AS472+AU472+AW472+AY472+BA472+BC472+BE472+BG472+BI472+BK472+BM472+BO472</f>
        <v>0</v>
      </c>
      <c r="D472" s="671">
        <f t="shared" si="478"/>
        <v>0</v>
      </c>
      <c r="E472" s="672">
        <f t="shared" si="5"/>
        <v>0</v>
      </c>
      <c r="F472" s="810"/>
      <c r="G472" s="640"/>
      <c r="H472" s="642"/>
      <c r="I472" s="640"/>
      <c r="J472" s="642"/>
      <c r="K472" s="640"/>
      <c r="L472" s="642"/>
      <c r="M472" s="640"/>
      <c r="N472" s="642"/>
      <c r="O472" s="640"/>
      <c r="P472" s="642"/>
      <c r="Q472" s="640"/>
      <c r="R472" s="642"/>
      <c r="S472" s="640"/>
      <c r="T472" s="642"/>
      <c r="U472" s="640"/>
      <c r="V472" s="642"/>
      <c r="W472" s="640"/>
      <c r="X472" s="642"/>
      <c r="Y472" s="640"/>
      <c r="Z472" s="642"/>
      <c r="AA472" s="640"/>
      <c r="AB472" s="642"/>
      <c r="AC472" s="640"/>
      <c r="AD472" s="642"/>
      <c r="AE472" s="640"/>
      <c r="AF472" s="642"/>
      <c r="AG472" s="640"/>
      <c r="AH472" s="642"/>
      <c r="AI472" s="640"/>
      <c r="AJ472" s="642"/>
      <c r="AK472" s="640"/>
      <c r="AL472" s="642"/>
      <c r="AM472" s="640"/>
      <c r="AN472" s="642"/>
      <c r="AO472" s="640"/>
      <c r="AP472" s="642"/>
      <c r="AQ472" s="640"/>
      <c r="AR472" s="642"/>
      <c r="AS472" s="640"/>
      <c r="AT472" s="642"/>
      <c r="AU472" s="640"/>
      <c r="AV472" s="642"/>
      <c r="AW472" s="640"/>
      <c r="AX472" s="642"/>
      <c r="AY472" s="640"/>
      <c r="AZ472" s="642"/>
      <c r="BA472" s="640"/>
      <c r="BB472" s="642"/>
      <c r="BC472" s="640"/>
      <c r="BD472" s="642"/>
      <c r="BE472" s="640"/>
      <c r="BF472" s="642"/>
      <c r="BG472" s="640"/>
      <c r="BH472" s="642"/>
      <c r="BI472" s="640"/>
      <c r="BJ472" s="642"/>
      <c r="BK472" s="640"/>
      <c r="BL472" s="642"/>
      <c r="BM472" s="640"/>
      <c r="BN472" s="642"/>
      <c r="BO472" s="640"/>
      <c r="BP472" s="642"/>
      <c r="BQ472" s="643">
        <f t="shared" si="276"/>
        <v>0</v>
      </c>
      <c r="BR472" s="644">
        <f t="shared" si="7"/>
        <v>0</v>
      </c>
      <c r="BS472" s="669">
        <f t="shared" si="8"/>
        <v>0</v>
      </c>
      <c r="BT472" s="644">
        <f t="shared" si="9"/>
        <v>0</v>
      </c>
      <c r="BU472" s="645">
        <f t="shared" si="10"/>
        <v>0</v>
      </c>
      <c r="BV472" s="338"/>
      <c r="BW472" s="338"/>
      <c r="BX472" s="338"/>
      <c r="BY472" s="338"/>
      <c r="BZ472" s="338"/>
      <c r="CA472" s="338"/>
    </row>
    <row r="473" ht="15.75" customHeight="1">
      <c r="A473" s="501"/>
      <c r="B473" s="737"/>
      <c r="C473" s="638">
        <f t="shared" ref="C473:D473" si="479">G473+I473+K473+M473+O473+Q473+S473+U473+W473+Y473+AA473+AC473+AE473+AG473+AI473+AK473+AM473+AO473+AQ473+AS473+AU473+AW473+AY473+BA473+BC473+BE473+BG473+BI473+BK473+BM473+BO473</f>
        <v>0</v>
      </c>
      <c r="D473" s="671">
        <f t="shared" si="479"/>
        <v>0</v>
      </c>
      <c r="E473" s="672">
        <f t="shared" si="5"/>
        <v>0</v>
      </c>
      <c r="F473" s="810"/>
      <c r="G473" s="640"/>
      <c r="H473" s="642"/>
      <c r="I473" s="640"/>
      <c r="J473" s="642"/>
      <c r="K473" s="640"/>
      <c r="L473" s="642"/>
      <c r="M473" s="640"/>
      <c r="N473" s="642"/>
      <c r="O473" s="640"/>
      <c r="P473" s="642"/>
      <c r="Q473" s="640"/>
      <c r="R473" s="642"/>
      <c r="S473" s="640"/>
      <c r="T473" s="642"/>
      <c r="U473" s="640"/>
      <c r="V473" s="642"/>
      <c r="W473" s="640"/>
      <c r="X473" s="642"/>
      <c r="Y473" s="640"/>
      <c r="Z473" s="642"/>
      <c r="AA473" s="640"/>
      <c r="AB473" s="642"/>
      <c r="AC473" s="640"/>
      <c r="AD473" s="642"/>
      <c r="AE473" s="640"/>
      <c r="AF473" s="642"/>
      <c r="AG473" s="640"/>
      <c r="AH473" s="642"/>
      <c r="AI473" s="640"/>
      <c r="AJ473" s="642"/>
      <c r="AK473" s="640"/>
      <c r="AL473" s="642"/>
      <c r="AM473" s="640"/>
      <c r="AN473" s="642"/>
      <c r="AO473" s="640"/>
      <c r="AP473" s="642"/>
      <c r="AQ473" s="640"/>
      <c r="AR473" s="642"/>
      <c r="AS473" s="640"/>
      <c r="AT473" s="642"/>
      <c r="AU473" s="640"/>
      <c r="AV473" s="642"/>
      <c r="AW473" s="640"/>
      <c r="AX473" s="642"/>
      <c r="AY473" s="640"/>
      <c r="AZ473" s="642"/>
      <c r="BA473" s="640"/>
      <c r="BB473" s="642"/>
      <c r="BC473" s="640"/>
      <c r="BD473" s="642"/>
      <c r="BE473" s="640"/>
      <c r="BF473" s="642"/>
      <c r="BG473" s="640"/>
      <c r="BH473" s="642"/>
      <c r="BI473" s="640"/>
      <c r="BJ473" s="642"/>
      <c r="BK473" s="640"/>
      <c r="BL473" s="642"/>
      <c r="BM473" s="640"/>
      <c r="BN473" s="642"/>
      <c r="BO473" s="640"/>
      <c r="BP473" s="642"/>
      <c r="BQ473" s="643">
        <f t="shared" si="276"/>
        <v>0</v>
      </c>
      <c r="BR473" s="644">
        <f t="shared" si="7"/>
        <v>0</v>
      </c>
      <c r="BS473" s="669">
        <f t="shared" si="8"/>
        <v>0</v>
      </c>
      <c r="BT473" s="644">
        <f t="shared" si="9"/>
        <v>0</v>
      </c>
      <c r="BU473" s="645">
        <f t="shared" si="10"/>
        <v>0</v>
      </c>
      <c r="BV473" s="338"/>
      <c r="BW473" s="338"/>
      <c r="BX473" s="338"/>
      <c r="BY473" s="338"/>
      <c r="BZ473" s="338"/>
      <c r="CA473" s="338"/>
    </row>
    <row r="474" ht="15.75" customHeight="1">
      <c r="A474" s="501"/>
      <c r="B474" s="737"/>
      <c r="C474" s="638">
        <f t="shared" ref="C474:D474" si="480">G474+I474+K474+M474+O474+Q474+S474+U474+W474+Y474+AA474+AC474+AE474+AG474+AI474+AK474+AM474+AO474+AQ474+AS474+AU474+AW474+AY474+BA474+BC474+BE474+BG474+BI474+BK474+BM474+BO474</f>
        <v>0</v>
      </c>
      <c r="D474" s="671">
        <f t="shared" si="480"/>
        <v>0</v>
      </c>
      <c r="E474" s="672">
        <f t="shared" si="5"/>
        <v>0</v>
      </c>
      <c r="F474" s="810"/>
      <c r="G474" s="640"/>
      <c r="H474" s="642"/>
      <c r="I474" s="640"/>
      <c r="J474" s="642"/>
      <c r="K474" s="640"/>
      <c r="L474" s="642"/>
      <c r="M474" s="640"/>
      <c r="N474" s="642"/>
      <c r="O474" s="640"/>
      <c r="P474" s="642"/>
      <c r="Q474" s="640"/>
      <c r="R474" s="642"/>
      <c r="S474" s="640"/>
      <c r="T474" s="642"/>
      <c r="U474" s="640"/>
      <c r="V474" s="642"/>
      <c r="W474" s="640"/>
      <c r="X474" s="642"/>
      <c r="Y474" s="640"/>
      <c r="Z474" s="642"/>
      <c r="AA474" s="640"/>
      <c r="AB474" s="642"/>
      <c r="AC474" s="640"/>
      <c r="AD474" s="642"/>
      <c r="AE474" s="640"/>
      <c r="AF474" s="642"/>
      <c r="AG474" s="640"/>
      <c r="AH474" s="642"/>
      <c r="AI474" s="640"/>
      <c r="AJ474" s="642"/>
      <c r="AK474" s="640"/>
      <c r="AL474" s="642"/>
      <c r="AM474" s="640"/>
      <c r="AN474" s="642"/>
      <c r="AO474" s="640"/>
      <c r="AP474" s="642"/>
      <c r="AQ474" s="640"/>
      <c r="AR474" s="642"/>
      <c r="AS474" s="640"/>
      <c r="AT474" s="642"/>
      <c r="AU474" s="640"/>
      <c r="AV474" s="642"/>
      <c r="AW474" s="640"/>
      <c r="AX474" s="642"/>
      <c r="AY474" s="640"/>
      <c r="AZ474" s="642"/>
      <c r="BA474" s="640"/>
      <c r="BB474" s="642"/>
      <c r="BC474" s="640"/>
      <c r="BD474" s="642"/>
      <c r="BE474" s="640"/>
      <c r="BF474" s="642"/>
      <c r="BG474" s="640"/>
      <c r="BH474" s="642"/>
      <c r="BI474" s="640"/>
      <c r="BJ474" s="642"/>
      <c r="BK474" s="640"/>
      <c r="BL474" s="642"/>
      <c r="BM474" s="640"/>
      <c r="BN474" s="642"/>
      <c r="BO474" s="640"/>
      <c r="BP474" s="642"/>
      <c r="BQ474" s="643">
        <f t="shared" si="276"/>
        <v>0</v>
      </c>
      <c r="BR474" s="644">
        <f t="shared" si="7"/>
        <v>0</v>
      </c>
      <c r="BS474" s="669">
        <f t="shared" si="8"/>
        <v>0</v>
      </c>
      <c r="BT474" s="644">
        <f t="shared" si="9"/>
        <v>0</v>
      </c>
      <c r="BU474" s="645">
        <f t="shared" si="10"/>
        <v>0</v>
      </c>
      <c r="BV474" s="338"/>
      <c r="BW474" s="338"/>
      <c r="BX474" s="338"/>
      <c r="BY474" s="338"/>
      <c r="BZ474" s="338"/>
      <c r="CA474" s="338"/>
    </row>
    <row r="475" ht="15.75" customHeight="1">
      <c r="A475" s="501"/>
      <c r="B475" s="737"/>
      <c r="C475" s="638">
        <f t="shared" ref="C475:D475" si="481">G475+I475+K475+M475+O475+Q475+S475+U475+W475+Y475+AA475+AC475+AE475+AG475+AI475+AK475+AM475+AO475+AQ475+AS475+AU475+AW475+AY475+BA475+BC475+BE475+BG475+BI475+BK475+BM475+BO475</f>
        <v>0</v>
      </c>
      <c r="D475" s="671">
        <f t="shared" si="481"/>
        <v>0</v>
      </c>
      <c r="E475" s="672">
        <f t="shared" si="5"/>
        <v>0</v>
      </c>
      <c r="F475" s="810"/>
      <c r="G475" s="640"/>
      <c r="H475" s="642"/>
      <c r="I475" s="640"/>
      <c r="J475" s="642"/>
      <c r="K475" s="640"/>
      <c r="L475" s="642"/>
      <c r="M475" s="640"/>
      <c r="N475" s="642"/>
      <c r="O475" s="640"/>
      <c r="P475" s="642"/>
      <c r="Q475" s="640"/>
      <c r="R475" s="642"/>
      <c r="S475" s="640"/>
      <c r="T475" s="642"/>
      <c r="U475" s="640"/>
      <c r="V475" s="642"/>
      <c r="W475" s="640"/>
      <c r="X475" s="642"/>
      <c r="Y475" s="640"/>
      <c r="Z475" s="642"/>
      <c r="AA475" s="640"/>
      <c r="AB475" s="642"/>
      <c r="AC475" s="640"/>
      <c r="AD475" s="642"/>
      <c r="AE475" s="640"/>
      <c r="AF475" s="642"/>
      <c r="AG475" s="640"/>
      <c r="AH475" s="642"/>
      <c r="AI475" s="640"/>
      <c r="AJ475" s="642"/>
      <c r="AK475" s="640"/>
      <c r="AL475" s="642"/>
      <c r="AM475" s="640"/>
      <c r="AN475" s="642"/>
      <c r="AO475" s="640"/>
      <c r="AP475" s="642"/>
      <c r="AQ475" s="640"/>
      <c r="AR475" s="642"/>
      <c r="AS475" s="640"/>
      <c r="AT475" s="642"/>
      <c r="AU475" s="640"/>
      <c r="AV475" s="642"/>
      <c r="AW475" s="640"/>
      <c r="AX475" s="642"/>
      <c r="AY475" s="640"/>
      <c r="AZ475" s="642"/>
      <c r="BA475" s="640"/>
      <c r="BB475" s="642"/>
      <c r="BC475" s="640"/>
      <c r="BD475" s="642"/>
      <c r="BE475" s="640"/>
      <c r="BF475" s="642"/>
      <c r="BG475" s="640"/>
      <c r="BH475" s="642"/>
      <c r="BI475" s="640"/>
      <c r="BJ475" s="642"/>
      <c r="BK475" s="640"/>
      <c r="BL475" s="642"/>
      <c r="BM475" s="640"/>
      <c r="BN475" s="642"/>
      <c r="BO475" s="640"/>
      <c r="BP475" s="642"/>
      <c r="BQ475" s="643">
        <f t="shared" si="276"/>
        <v>0</v>
      </c>
      <c r="BR475" s="644">
        <f t="shared" si="7"/>
        <v>0</v>
      </c>
      <c r="BS475" s="669">
        <f t="shared" si="8"/>
        <v>0</v>
      </c>
      <c r="BT475" s="644">
        <f t="shared" si="9"/>
        <v>0</v>
      </c>
      <c r="BU475" s="645">
        <f t="shared" si="10"/>
        <v>0</v>
      </c>
      <c r="BV475" s="338"/>
      <c r="BW475" s="338"/>
      <c r="BX475" s="338"/>
      <c r="BY475" s="338"/>
      <c r="BZ475" s="338"/>
      <c r="CA475" s="338"/>
    </row>
    <row r="476" ht="15.75" customHeight="1">
      <c r="A476" s="501"/>
      <c r="B476" s="737"/>
      <c r="C476" s="638">
        <f t="shared" ref="C476:D476" si="482">G476+I476+K476+M476+O476+Q476+S476+U476+W476+Y476+AA476+AC476+AE476+AG476+AI476+AK476+AM476+AO476+AQ476+AS476+AU476+AW476+AY476+BA476+BC476+BE476+BG476+BI476+BK476+BM476+BO476</f>
        <v>0</v>
      </c>
      <c r="D476" s="671">
        <f t="shared" si="482"/>
        <v>0</v>
      </c>
      <c r="E476" s="672">
        <f t="shared" si="5"/>
        <v>0</v>
      </c>
      <c r="F476" s="810"/>
      <c r="G476" s="640"/>
      <c r="H476" s="642"/>
      <c r="I476" s="640"/>
      <c r="J476" s="642"/>
      <c r="K476" s="640"/>
      <c r="L476" s="642"/>
      <c r="M476" s="640"/>
      <c r="N476" s="642"/>
      <c r="O476" s="640"/>
      <c r="P476" s="642"/>
      <c r="Q476" s="640"/>
      <c r="R476" s="642"/>
      <c r="S476" s="640"/>
      <c r="T476" s="642"/>
      <c r="U476" s="640"/>
      <c r="V476" s="642"/>
      <c r="W476" s="640"/>
      <c r="X476" s="642"/>
      <c r="Y476" s="640"/>
      <c r="Z476" s="642"/>
      <c r="AA476" s="640"/>
      <c r="AB476" s="642"/>
      <c r="AC476" s="640"/>
      <c r="AD476" s="642"/>
      <c r="AE476" s="640"/>
      <c r="AF476" s="642"/>
      <c r="AG476" s="640"/>
      <c r="AH476" s="642"/>
      <c r="AI476" s="640"/>
      <c r="AJ476" s="642"/>
      <c r="AK476" s="640"/>
      <c r="AL476" s="642"/>
      <c r="AM476" s="640"/>
      <c r="AN476" s="642"/>
      <c r="AO476" s="640"/>
      <c r="AP476" s="642"/>
      <c r="AQ476" s="640"/>
      <c r="AR476" s="642"/>
      <c r="AS476" s="640"/>
      <c r="AT476" s="642"/>
      <c r="AU476" s="640"/>
      <c r="AV476" s="642"/>
      <c r="AW476" s="640"/>
      <c r="AX476" s="642"/>
      <c r="AY476" s="640"/>
      <c r="AZ476" s="642"/>
      <c r="BA476" s="640"/>
      <c r="BB476" s="642"/>
      <c r="BC476" s="640"/>
      <c r="BD476" s="642"/>
      <c r="BE476" s="640"/>
      <c r="BF476" s="642"/>
      <c r="BG476" s="640"/>
      <c r="BH476" s="642"/>
      <c r="BI476" s="640"/>
      <c r="BJ476" s="642"/>
      <c r="BK476" s="640"/>
      <c r="BL476" s="642"/>
      <c r="BM476" s="640"/>
      <c r="BN476" s="642"/>
      <c r="BO476" s="640"/>
      <c r="BP476" s="642"/>
      <c r="BQ476" s="643">
        <f t="shared" si="276"/>
        <v>0</v>
      </c>
      <c r="BR476" s="644">
        <f t="shared" si="7"/>
        <v>0</v>
      </c>
      <c r="BS476" s="669">
        <f t="shared" si="8"/>
        <v>0</v>
      </c>
      <c r="BT476" s="644">
        <f t="shared" si="9"/>
        <v>0</v>
      </c>
      <c r="BU476" s="645">
        <f t="shared" si="10"/>
        <v>0</v>
      </c>
      <c r="BV476" s="338"/>
      <c r="BW476" s="338"/>
      <c r="BX476" s="338"/>
      <c r="BY476" s="338"/>
      <c r="BZ476" s="338"/>
      <c r="CA476" s="338"/>
    </row>
    <row r="477" ht="15.75" customHeight="1">
      <c r="A477" s="501"/>
      <c r="B477" s="737"/>
      <c r="C477" s="638">
        <f t="shared" ref="C477:D477" si="483">G477+I477+K477+M477+O477+Q477+S477+U477+W477+Y477+AA477+AC477+AE477+AG477+AI477+AK477+AM477+AO477+AQ477+AS477+AU477+AW477+AY477+BA477+BC477+BE477+BG477+BI477+BK477+BM477+BO477</f>
        <v>0</v>
      </c>
      <c r="D477" s="671">
        <f t="shared" si="483"/>
        <v>0</v>
      </c>
      <c r="E477" s="672">
        <f t="shared" si="5"/>
        <v>0</v>
      </c>
      <c r="F477" s="810"/>
      <c r="G477" s="640"/>
      <c r="H477" s="642"/>
      <c r="I477" s="640"/>
      <c r="J477" s="642"/>
      <c r="K477" s="640"/>
      <c r="L477" s="642"/>
      <c r="M477" s="640"/>
      <c r="N477" s="642"/>
      <c r="O477" s="640"/>
      <c r="P477" s="642"/>
      <c r="Q477" s="640"/>
      <c r="R477" s="642"/>
      <c r="S477" s="640"/>
      <c r="T477" s="642"/>
      <c r="U477" s="640"/>
      <c r="V477" s="642"/>
      <c r="W477" s="640"/>
      <c r="X477" s="642"/>
      <c r="Y477" s="640"/>
      <c r="Z477" s="642"/>
      <c r="AA477" s="640"/>
      <c r="AB477" s="642"/>
      <c r="AC477" s="640"/>
      <c r="AD477" s="642"/>
      <c r="AE477" s="640"/>
      <c r="AF477" s="642"/>
      <c r="AG477" s="640"/>
      <c r="AH477" s="642"/>
      <c r="AI477" s="640"/>
      <c r="AJ477" s="642"/>
      <c r="AK477" s="640"/>
      <c r="AL477" s="642"/>
      <c r="AM477" s="640"/>
      <c r="AN477" s="642"/>
      <c r="AO477" s="640"/>
      <c r="AP477" s="642"/>
      <c r="AQ477" s="640"/>
      <c r="AR477" s="642"/>
      <c r="AS477" s="640"/>
      <c r="AT477" s="642"/>
      <c r="AU477" s="640"/>
      <c r="AV477" s="642"/>
      <c r="AW477" s="640"/>
      <c r="AX477" s="642"/>
      <c r="AY477" s="640"/>
      <c r="AZ477" s="642"/>
      <c r="BA477" s="640"/>
      <c r="BB477" s="642"/>
      <c r="BC477" s="640"/>
      <c r="BD477" s="642"/>
      <c r="BE477" s="640"/>
      <c r="BF477" s="642"/>
      <c r="BG477" s="640"/>
      <c r="BH477" s="642"/>
      <c r="BI477" s="640"/>
      <c r="BJ477" s="642"/>
      <c r="BK477" s="640"/>
      <c r="BL477" s="642"/>
      <c r="BM477" s="640"/>
      <c r="BN477" s="642"/>
      <c r="BO477" s="640"/>
      <c r="BP477" s="642"/>
      <c r="BQ477" s="643">
        <f t="shared" si="276"/>
        <v>0</v>
      </c>
      <c r="BR477" s="644">
        <f t="shared" si="7"/>
        <v>0</v>
      </c>
      <c r="BS477" s="669">
        <f t="shared" si="8"/>
        <v>0</v>
      </c>
      <c r="BT477" s="644">
        <f t="shared" si="9"/>
        <v>0</v>
      </c>
      <c r="BU477" s="645">
        <f t="shared" si="10"/>
        <v>0</v>
      </c>
      <c r="BV477" s="338"/>
      <c r="BW477" s="338"/>
      <c r="BX477" s="338"/>
      <c r="BY477" s="338"/>
      <c r="BZ477" s="338"/>
      <c r="CA477" s="338"/>
    </row>
    <row r="478" ht="15.75" customHeight="1">
      <c r="A478" s="501"/>
      <c r="B478" s="737"/>
      <c r="C478" s="638">
        <f t="shared" ref="C478:D478" si="484">G478+I478+K478+M478+O478+Q478+S478+U478+W478+Y478+AA478+AC478+AE478+AG478+AI478+AK478+AM478+AO478+AQ478+AS478+AU478+AW478+AY478+BA478+BC478+BE478+BG478+BI478+BK478+BM478+BO478</f>
        <v>0</v>
      </c>
      <c r="D478" s="671">
        <f t="shared" si="484"/>
        <v>0</v>
      </c>
      <c r="E478" s="672">
        <f t="shared" si="5"/>
        <v>0</v>
      </c>
      <c r="F478" s="810"/>
      <c r="G478" s="640"/>
      <c r="H478" s="642"/>
      <c r="I478" s="640"/>
      <c r="J478" s="642"/>
      <c r="K478" s="640"/>
      <c r="L478" s="642"/>
      <c r="M478" s="640"/>
      <c r="N478" s="642"/>
      <c r="O478" s="640"/>
      <c r="P478" s="642"/>
      <c r="Q478" s="640"/>
      <c r="R478" s="642"/>
      <c r="S478" s="640"/>
      <c r="T478" s="642"/>
      <c r="U478" s="640"/>
      <c r="V478" s="642"/>
      <c r="W478" s="640"/>
      <c r="X478" s="642"/>
      <c r="Y478" s="640"/>
      <c r="Z478" s="642"/>
      <c r="AA478" s="640"/>
      <c r="AB478" s="642"/>
      <c r="AC478" s="640"/>
      <c r="AD478" s="642"/>
      <c r="AE478" s="640"/>
      <c r="AF478" s="642"/>
      <c r="AG478" s="640"/>
      <c r="AH478" s="642"/>
      <c r="AI478" s="640"/>
      <c r="AJ478" s="642"/>
      <c r="AK478" s="640"/>
      <c r="AL478" s="642"/>
      <c r="AM478" s="640"/>
      <c r="AN478" s="642"/>
      <c r="AO478" s="640"/>
      <c r="AP478" s="642"/>
      <c r="AQ478" s="640"/>
      <c r="AR478" s="642"/>
      <c r="AS478" s="640"/>
      <c r="AT478" s="642"/>
      <c r="AU478" s="640"/>
      <c r="AV478" s="642"/>
      <c r="AW478" s="640"/>
      <c r="AX478" s="642"/>
      <c r="AY478" s="640"/>
      <c r="AZ478" s="642"/>
      <c r="BA478" s="640"/>
      <c r="BB478" s="642"/>
      <c r="BC478" s="640"/>
      <c r="BD478" s="642"/>
      <c r="BE478" s="640"/>
      <c r="BF478" s="642"/>
      <c r="BG478" s="640"/>
      <c r="BH478" s="642"/>
      <c r="BI478" s="640"/>
      <c r="BJ478" s="642"/>
      <c r="BK478" s="640"/>
      <c r="BL478" s="642"/>
      <c r="BM478" s="640"/>
      <c r="BN478" s="642"/>
      <c r="BO478" s="640"/>
      <c r="BP478" s="642"/>
      <c r="BQ478" s="643">
        <f t="shared" si="276"/>
        <v>0</v>
      </c>
      <c r="BR478" s="644">
        <f t="shared" si="7"/>
        <v>0</v>
      </c>
      <c r="BS478" s="669">
        <f t="shared" si="8"/>
        <v>0</v>
      </c>
      <c r="BT478" s="644">
        <f t="shared" si="9"/>
        <v>0</v>
      </c>
      <c r="BU478" s="645">
        <f t="shared" si="10"/>
        <v>0</v>
      </c>
      <c r="BV478" s="338"/>
      <c r="BW478" s="338"/>
      <c r="BX478" s="338"/>
      <c r="BY478" s="338"/>
      <c r="BZ478" s="338"/>
      <c r="CA478" s="338"/>
    </row>
    <row r="479" ht="15.75" customHeight="1">
      <c r="A479" s="501"/>
      <c r="B479" s="737"/>
      <c r="C479" s="638">
        <f t="shared" ref="C479:D479" si="485">G479+I479+K479+M479+O479+Q479+S479+U479+W479+Y479+AA479+AC479+AE479+AG479+AI479+AK479+AM479+AO479+AQ479+AS479+AU479+AW479+AY479+BA479+BC479+BE479+BG479+BI479+BK479+BM479+BO479</f>
        <v>0</v>
      </c>
      <c r="D479" s="671">
        <f t="shared" si="485"/>
        <v>0</v>
      </c>
      <c r="E479" s="672">
        <f t="shared" si="5"/>
        <v>0</v>
      </c>
      <c r="F479" s="810"/>
      <c r="G479" s="640"/>
      <c r="H479" s="642"/>
      <c r="I479" s="640"/>
      <c r="J479" s="642"/>
      <c r="K479" s="640"/>
      <c r="L479" s="642"/>
      <c r="M479" s="640"/>
      <c r="N479" s="642"/>
      <c r="O479" s="640"/>
      <c r="P479" s="642"/>
      <c r="Q479" s="640"/>
      <c r="R479" s="642"/>
      <c r="S479" s="640"/>
      <c r="T479" s="642"/>
      <c r="U479" s="640"/>
      <c r="V479" s="642"/>
      <c r="W479" s="640"/>
      <c r="X479" s="642"/>
      <c r="Y479" s="640"/>
      <c r="Z479" s="642"/>
      <c r="AA479" s="640"/>
      <c r="AB479" s="642"/>
      <c r="AC479" s="640"/>
      <c r="AD479" s="642"/>
      <c r="AE479" s="640"/>
      <c r="AF479" s="642"/>
      <c r="AG479" s="640"/>
      <c r="AH479" s="642"/>
      <c r="AI479" s="640"/>
      <c r="AJ479" s="642"/>
      <c r="AK479" s="640"/>
      <c r="AL479" s="642"/>
      <c r="AM479" s="640"/>
      <c r="AN479" s="642"/>
      <c r="AO479" s="640"/>
      <c r="AP479" s="642"/>
      <c r="AQ479" s="640"/>
      <c r="AR479" s="642"/>
      <c r="AS479" s="640"/>
      <c r="AT479" s="642"/>
      <c r="AU479" s="640"/>
      <c r="AV479" s="642"/>
      <c r="AW479" s="640"/>
      <c r="AX479" s="642"/>
      <c r="AY479" s="640"/>
      <c r="AZ479" s="642"/>
      <c r="BA479" s="640"/>
      <c r="BB479" s="642"/>
      <c r="BC479" s="640"/>
      <c r="BD479" s="642"/>
      <c r="BE479" s="640"/>
      <c r="BF479" s="642"/>
      <c r="BG479" s="640"/>
      <c r="BH479" s="642"/>
      <c r="BI479" s="640"/>
      <c r="BJ479" s="642"/>
      <c r="BK479" s="640"/>
      <c r="BL479" s="642"/>
      <c r="BM479" s="640"/>
      <c r="BN479" s="642"/>
      <c r="BO479" s="640"/>
      <c r="BP479" s="642"/>
      <c r="BQ479" s="643">
        <f t="shared" si="276"/>
        <v>0</v>
      </c>
      <c r="BR479" s="644">
        <f t="shared" si="7"/>
        <v>0</v>
      </c>
      <c r="BS479" s="669">
        <f t="shared" si="8"/>
        <v>0</v>
      </c>
      <c r="BT479" s="644">
        <f t="shared" si="9"/>
        <v>0</v>
      </c>
      <c r="BU479" s="645">
        <f t="shared" si="10"/>
        <v>0</v>
      </c>
      <c r="BV479" s="338"/>
      <c r="BW479" s="338"/>
      <c r="BX479" s="338"/>
      <c r="BY479" s="338"/>
      <c r="BZ479" s="338"/>
      <c r="CA479" s="338"/>
    </row>
    <row r="480" ht="15.75" customHeight="1">
      <c r="A480" s="501"/>
      <c r="B480" s="737"/>
      <c r="C480" s="638">
        <f t="shared" ref="C480:D480" si="486">G480+I480+K480+M480+O480+Q480+S480+U480+W480+Y480+AA480+AC480+AE480+AG480+AI480+AK480+AM480+AO480+AQ480+AS480+AU480+AW480+AY480+BA480+BC480+BE480+BG480+BI480+BK480+BM480+BO480</f>
        <v>0</v>
      </c>
      <c r="D480" s="671">
        <f t="shared" si="486"/>
        <v>0</v>
      </c>
      <c r="E480" s="672">
        <f t="shared" si="5"/>
        <v>0</v>
      </c>
      <c r="F480" s="810"/>
      <c r="G480" s="640"/>
      <c r="H480" s="642"/>
      <c r="I480" s="640"/>
      <c r="J480" s="642"/>
      <c r="K480" s="640"/>
      <c r="L480" s="642"/>
      <c r="M480" s="640"/>
      <c r="N480" s="642"/>
      <c r="O480" s="640"/>
      <c r="P480" s="642"/>
      <c r="Q480" s="640"/>
      <c r="R480" s="642"/>
      <c r="S480" s="640"/>
      <c r="T480" s="642"/>
      <c r="U480" s="640"/>
      <c r="V480" s="642"/>
      <c r="W480" s="640"/>
      <c r="X480" s="642"/>
      <c r="Y480" s="640"/>
      <c r="Z480" s="642"/>
      <c r="AA480" s="640"/>
      <c r="AB480" s="642"/>
      <c r="AC480" s="640"/>
      <c r="AD480" s="642"/>
      <c r="AE480" s="640"/>
      <c r="AF480" s="642"/>
      <c r="AG480" s="640"/>
      <c r="AH480" s="642"/>
      <c r="AI480" s="640"/>
      <c r="AJ480" s="642"/>
      <c r="AK480" s="640"/>
      <c r="AL480" s="642"/>
      <c r="AM480" s="640"/>
      <c r="AN480" s="642"/>
      <c r="AO480" s="640"/>
      <c r="AP480" s="642"/>
      <c r="AQ480" s="640"/>
      <c r="AR480" s="642"/>
      <c r="AS480" s="640"/>
      <c r="AT480" s="642"/>
      <c r="AU480" s="640"/>
      <c r="AV480" s="642"/>
      <c r="AW480" s="640"/>
      <c r="AX480" s="642"/>
      <c r="AY480" s="640"/>
      <c r="AZ480" s="642"/>
      <c r="BA480" s="640"/>
      <c r="BB480" s="642"/>
      <c r="BC480" s="640"/>
      <c r="BD480" s="642"/>
      <c r="BE480" s="640"/>
      <c r="BF480" s="642"/>
      <c r="BG480" s="640"/>
      <c r="BH480" s="642"/>
      <c r="BI480" s="640"/>
      <c r="BJ480" s="642"/>
      <c r="BK480" s="640"/>
      <c r="BL480" s="642"/>
      <c r="BM480" s="640"/>
      <c r="BN480" s="642"/>
      <c r="BO480" s="640"/>
      <c r="BP480" s="642"/>
      <c r="BQ480" s="643">
        <f t="shared" si="276"/>
        <v>0</v>
      </c>
      <c r="BR480" s="644">
        <f t="shared" si="7"/>
        <v>0</v>
      </c>
      <c r="BS480" s="669">
        <f t="shared" si="8"/>
        <v>0</v>
      </c>
      <c r="BT480" s="644">
        <f t="shared" si="9"/>
        <v>0</v>
      </c>
      <c r="BU480" s="645">
        <f t="shared" si="10"/>
        <v>0</v>
      </c>
      <c r="BV480" s="338"/>
      <c r="BW480" s="338"/>
      <c r="BX480" s="338"/>
      <c r="BY480" s="338"/>
      <c r="BZ480" s="338"/>
      <c r="CA480" s="338"/>
    </row>
    <row r="481" ht="15.75" customHeight="1">
      <c r="A481" s="501"/>
      <c r="B481" s="737"/>
      <c r="C481" s="638">
        <f t="shared" ref="C481:D481" si="487">G481+I481+K481+M481+O481+Q481+S481+U481+W481+Y481+AA481+AC481+AE481+AG481+AI481+AK481+AM481+AO481+AQ481+AS481+AU481+AW481+AY481+BA481+BC481+BE481+BG481+BI481+BK481+BM481+BO481</f>
        <v>0</v>
      </c>
      <c r="D481" s="671">
        <f t="shared" si="487"/>
        <v>0</v>
      </c>
      <c r="E481" s="672">
        <f t="shared" si="5"/>
        <v>0</v>
      </c>
      <c r="F481" s="810"/>
      <c r="G481" s="640"/>
      <c r="H481" s="642"/>
      <c r="I481" s="640"/>
      <c r="J481" s="642"/>
      <c r="K481" s="640"/>
      <c r="L481" s="642"/>
      <c r="M481" s="640"/>
      <c r="N481" s="642"/>
      <c r="O481" s="640"/>
      <c r="P481" s="642"/>
      <c r="Q481" s="640"/>
      <c r="R481" s="642"/>
      <c r="S481" s="640"/>
      <c r="T481" s="642"/>
      <c r="U481" s="640"/>
      <c r="V481" s="642"/>
      <c r="W481" s="640"/>
      <c r="X481" s="642"/>
      <c r="Y481" s="640"/>
      <c r="Z481" s="642"/>
      <c r="AA481" s="640"/>
      <c r="AB481" s="642"/>
      <c r="AC481" s="640"/>
      <c r="AD481" s="642"/>
      <c r="AE481" s="640"/>
      <c r="AF481" s="642"/>
      <c r="AG481" s="640"/>
      <c r="AH481" s="642"/>
      <c r="AI481" s="640"/>
      <c r="AJ481" s="642"/>
      <c r="AK481" s="640"/>
      <c r="AL481" s="642"/>
      <c r="AM481" s="640"/>
      <c r="AN481" s="642"/>
      <c r="AO481" s="640"/>
      <c r="AP481" s="642"/>
      <c r="AQ481" s="640"/>
      <c r="AR481" s="642"/>
      <c r="AS481" s="640"/>
      <c r="AT481" s="642"/>
      <c r="AU481" s="640"/>
      <c r="AV481" s="642"/>
      <c r="AW481" s="640"/>
      <c r="AX481" s="642"/>
      <c r="AY481" s="640"/>
      <c r="AZ481" s="642"/>
      <c r="BA481" s="640"/>
      <c r="BB481" s="642"/>
      <c r="BC481" s="640"/>
      <c r="BD481" s="642"/>
      <c r="BE481" s="640"/>
      <c r="BF481" s="642"/>
      <c r="BG481" s="640"/>
      <c r="BH481" s="642"/>
      <c r="BI481" s="640"/>
      <c r="BJ481" s="642"/>
      <c r="BK481" s="640"/>
      <c r="BL481" s="642"/>
      <c r="BM481" s="640"/>
      <c r="BN481" s="642"/>
      <c r="BO481" s="640"/>
      <c r="BP481" s="642"/>
      <c r="BQ481" s="643">
        <f t="shared" si="276"/>
        <v>0</v>
      </c>
      <c r="BR481" s="644">
        <f t="shared" si="7"/>
        <v>0</v>
      </c>
      <c r="BS481" s="669">
        <f t="shared" si="8"/>
        <v>0</v>
      </c>
      <c r="BT481" s="644">
        <f t="shared" si="9"/>
        <v>0</v>
      </c>
      <c r="BU481" s="645">
        <f t="shared" si="10"/>
        <v>0</v>
      </c>
      <c r="BV481" s="338"/>
      <c r="BW481" s="338"/>
      <c r="BX481" s="338"/>
      <c r="BY481" s="338"/>
      <c r="BZ481" s="338"/>
      <c r="CA481" s="338"/>
    </row>
    <row r="482" ht="15.75" customHeight="1">
      <c r="A482" s="501"/>
      <c r="B482" s="737"/>
      <c r="C482" s="638">
        <f t="shared" ref="C482:D482" si="488">G482+I482+K482+M482+O482+Q482+S482+U482+W482+Y482+AA482+AC482+AE482+AG482+AI482+AK482+AM482+AO482+AQ482+AS482+AU482+AW482+AY482+BA482+BC482+BE482+BG482+BI482+BK482+BM482+BO482</f>
        <v>0</v>
      </c>
      <c r="D482" s="671">
        <f t="shared" si="488"/>
        <v>0</v>
      </c>
      <c r="E482" s="672">
        <f t="shared" si="5"/>
        <v>0</v>
      </c>
      <c r="F482" s="810"/>
      <c r="G482" s="640"/>
      <c r="H482" s="642"/>
      <c r="I482" s="640"/>
      <c r="J482" s="642"/>
      <c r="K482" s="640"/>
      <c r="L482" s="642"/>
      <c r="M482" s="640"/>
      <c r="N482" s="642"/>
      <c r="O482" s="640"/>
      <c r="P482" s="642"/>
      <c r="Q482" s="640"/>
      <c r="R482" s="642"/>
      <c r="S482" s="640"/>
      <c r="T482" s="642"/>
      <c r="U482" s="640"/>
      <c r="V482" s="642"/>
      <c r="W482" s="640"/>
      <c r="X482" s="642"/>
      <c r="Y482" s="640"/>
      <c r="Z482" s="642"/>
      <c r="AA482" s="640"/>
      <c r="AB482" s="642"/>
      <c r="AC482" s="640"/>
      <c r="AD482" s="642"/>
      <c r="AE482" s="640"/>
      <c r="AF482" s="642"/>
      <c r="AG482" s="640"/>
      <c r="AH482" s="642"/>
      <c r="AI482" s="640"/>
      <c r="AJ482" s="642"/>
      <c r="AK482" s="640"/>
      <c r="AL482" s="642"/>
      <c r="AM482" s="640"/>
      <c r="AN482" s="642"/>
      <c r="AO482" s="640"/>
      <c r="AP482" s="642"/>
      <c r="AQ482" s="640"/>
      <c r="AR482" s="642"/>
      <c r="AS482" s="640"/>
      <c r="AT482" s="642"/>
      <c r="AU482" s="640"/>
      <c r="AV482" s="642"/>
      <c r="AW482" s="640"/>
      <c r="AX482" s="642"/>
      <c r="AY482" s="640"/>
      <c r="AZ482" s="642"/>
      <c r="BA482" s="640"/>
      <c r="BB482" s="642"/>
      <c r="BC482" s="640"/>
      <c r="BD482" s="642"/>
      <c r="BE482" s="640"/>
      <c r="BF482" s="642"/>
      <c r="BG482" s="640"/>
      <c r="BH482" s="642"/>
      <c r="BI482" s="640"/>
      <c r="BJ482" s="642"/>
      <c r="BK482" s="640"/>
      <c r="BL482" s="642"/>
      <c r="BM482" s="640"/>
      <c r="BN482" s="642"/>
      <c r="BO482" s="640"/>
      <c r="BP482" s="642"/>
      <c r="BQ482" s="643">
        <f t="shared" si="276"/>
        <v>0</v>
      </c>
      <c r="BR482" s="644">
        <f t="shared" si="7"/>
        <v>0</v>
      </c>
      <c r="BS482" s="669">
        <f t="shared" si="8"/>
        <v>0</v>
      </c>
      <c r="BT482" s="644">
        <f t="shared" si="9"/>
        <v>0</v>
      </c>
      <c r="BU482" s="645">
        <f t="shared" si="10"/>
        <v>0</v>
      </c>
      <c r="BV482" s="338"/>
      <c r="BW482" s="338"/>
      <c r="BX482" s="338"/>
      <c r="BY482" s="338"/>
      <c r="BZ482" s="338"/>
      <c r="CA482" s="338"/>
    </row>
    <row r="483" ht="15.75" customHeight="1">
      <c r="A483" s="501"/>
      <c r="B483" s="737"/>
      <c r="C483" s="638">
        <f t="shared" ref="C483:D483" si="489">G483+I483+K483+M483+O483+Q483+S483+U483+W483+Y483+AA483+AC483+AE483+AG483+AI483+AK483+AM483+AO483+AQ483+AS483+AU483+AW483+AY483+BA483+BC483+BE483+BG483+BI483+BK483+BM483+BO483</f>
        <v>0</v>
      </c>
      <c r="D483" s="671">
        <f t="shared" si="489"/>
        <v>0</v>
      </c>
      <c r="E483" s="672">
        <f t="shared" si="5"/>
        <v>0</v>
      </c>
      <c r="F483" s="810"/>
      <c r="G483" s="640"/>
      <c r="H483" s="642"/>
      <c r="I483" s="640"/>
      <c r="J483" s="642"/>
      <c r="K483" s="640"/>
      <c r="L483" s="642"/>
      <c r="M483" s="640"/>
      <c r="N483" s="642"/>
      <c r="O483" s="640"/>
      <c r="P483" s="642"/>
      <c r="Q483" s="640"/>
      <c r="R483" s="642"/>
      <c r="S483" s="640"/>
      <c r="T483" s="642"/>
      <c r="U483" s="640"/>
      <c r="V483" s="642"/>
      <c r="W483" s="640"/>
      <c r="X483" s="642"/>
      <c r="Y483" s="640"/>
      <c r="Z483" s="642"/>
      <c r="AA483" s="640"/>
      <c r="AB483" s="642"/>
      <c r="AC483" s="640"/>
      <c r="AD483" s="642"/>
      <c r="AE483" s="640"/>
      <c r="AF483" s="642"/>
      <c r="AG483" s="640"/>
      <c r="AH483" s="642"/>
      <c r="AI483" s="640"/>
      <c r="AJ483" s="642"/>
      <c r="AK483" s="640"/>
      <c r="AL483" s="642"/>
      <c r="AM483" s="640"/>
      <c r="AN483" s="642"/>
      <c r="AO483" s="640"/>
      <c r="AP483" s="642"/>
      <c r="AQ483" s="640"/>
      <c r="AR483" s="642"/>
      <c r="AS483" s="640"/>
      <c r="AT483" s="642"/>
      <c r="AU483" s="640"/>
      <c r="AV483" s="642"/>
      <c r="AW483" s="640"/>
      <c r="AX483" s="642"/>
      <c r="AY483" s="640"/>
      <c r="AZ483" s="642"/>
      <c r="BA483" s="640"/>
      <c r="BB483" s="642"/>
      <c r="BC483" s="640"/>
      <c r="BD483" s="642"/>
      <c r="BE483" s="640"/>
      <c r="BF483" s="642"/>
      <c r="BG483" s="640"/>
      <c r="BH483" s="642"/>
      <c r="BI483" s="640"/>
      <c r="BJ483" s="642"/>
      <c r="BK483" s="640"/>
      <c r="BL483" s="642"/>
      <c r="BM483" s="640"/>
      <c r="BN483" s="642"/>
      <c r="BO483" s="640"/>
      <c r="BP483" s="642"/>
      <c r="BQ483" s="643">
        <f t="shared" si="276"/>
        <v>0</v>
      </c>
      <c r="BR483" s="644">
        <f t="shared" si="7"/>
        <v>0</v>
      </c>
      <c r="BS483" s="669">
        <f t="shared" si="8"/>
        <v>0</v>
      </c>
      <c r="BT483" s="644">
        <f t="shared" si="9"/>
        <v>0</v>
      </c>
      <c r="BU483" s="645">
        <f t="shared" si="10"/>
        <v>0</v>
      </c>
      <c r="BV483" s="338"/>
      <c r="BW483" s="338"/>
      <c r="BX483" s="338"/>
      <c r="BY483" s="338"/>
      <c r="BZ483" s="338"/>
      <c r="CA483" s="338"/>
    </row>
    <row r="484" ht="15.75" customHeight="1">
      <c r="A484" s="501"/>
      <c r="B484" s="737"/>
      <c r="C484" s="638">
        <f t="shared" ref="C484:D484" si="490">G484+I484+K484+M484+O484+Q484+S484+U484+W484+Y484+AA484+AC484+AE484+AG484+AI484+AK484+AM484+AO484+AQ484+AS484+AU484+AW484+AY484+BA484+BC484+BE484+BG484+BI484+BK484+BM484+BO484</f>
        <v>0</v>
      </c>
      <c r="D484" s="671">
        <f t="shared" si="490"/>
        <v>0</v>
      </c>
      <c r="E484" s="672">
        <f t="shared" si="5"/>
        <v>0</v>
      </c>
      <c r="F484" s="810"/>
      <c r="G484" s="640"/>
      <c r="H484" s="642"/>
      <c r="I484" s="640"/>
      <c r="J484" s="642"/>
      <c r="K484" s="640"/>
      <c r="L484" s="642"/>
      <c r="M484" s="640"/>
      <c r="N484" s="642"/>
      <c r="O484" s="640"/>
      <c r="P484" s="642"/>
      <c r="Q484" s="640"/>
      <c r="R484" s="642"/>
      <c r="S484" s="640"/>
      <c r="T484" s="642"/>
      <c r="U484" s="640"/>
      <c r="V484" s="642"/>
      <c r="W484" s="640"/>
      <c r="X484" s="642"/>
      <c r="Y484" s="640"/>
      <c r="Z484" s="642"/>
      <c r="AA484" s="640"/>
      <c r="AB484" s="642"/>
      <c r="AC484" s="640"/>
      <c r="AD484" s="642"/>
      <c r="AE484" s="640"/>
      <c r="AF484" s="642"/>
      <c r="AG484" s="640"/>
      <c r="AH484" s="642"/>
      <c r="AI484" s="640"/>
      <c r="AJ484" s="642"/>
      <c r="AK484" s="640"/>
      <c r="AL484" s="642"/>
      <c r="AM484" s="640"/>
      <c r="AN484" s="642"/>
      <c r="AO484" s="640"/>
      <c r="AP484" s="642"/>
      <c r="AQ484" s="640"/>
      <c r="AR484" s="642"/>
      <c r="AS484" s="640"/>
      <c r="AT484" s="642"/>
      <c r="AU484" s="640"/>
      <c r="AV484" s="642"/>
      <c r="AW484" s="640"/>
      <c r="AX484" s="642"/>
      <c r="AY484" s="640"/>
      <c r="AZ484" s="642"/>
      <c r="BA484" s="640"/>
      <c r="BB484" s="642"/>
      <c r="BC484" s="640"/>
      <c r="BD484" s="642"/>
      <c r="BE484" s="640"/>
      <c r="BF484" s="642"/>
      <c r="BG484" s="640"/>
      <c r="BH484" s="642"/>
      <c r="BI484" s="640"/>
      <c r="BJ484" s="642"/>
      <c r="BK484" s="640"/>
      <c r="BL484" s="642"/>
      <c r="BM484" s="640"/>
      <c r="BN484" s="642"/>
      <c r="BO484" s="640"/>
      <c r="BP484" s="642"/>
      <c r="BQ484" s="643">
        <f t="shared" si="276"/>
        <v>0</v>
      </c>
      <c r="BR484" s="644">
        <f t="shared" si="7"/>
        <v>0</v>
      </c>
      <c r="BS484" s="669">
        <f t="shared" si="8"/>
        <v>0</v>
      </c>
      <c r="BT484" s="644">
        <f t="shared" si="9"/>
        <v>0</v>
      </c>
      <c r="BU484" s="645">
        <f t="shared" si="10"/>
        <v>0</v>
      </c>
      <c r="BV484" s="338"/>
      <c r="BW484" s="338"/>
      <c r="BX484" s="338"/>
      <c r="BY484" s="338"/>
      <c r="BZ484" s="338"/>
      <c r="CA484" s="338"/>
    </row>
    <row r="485" ht="15.75" customHeight="1">
      <c r="A485" s="501"/>
      <c r="B485" s="737"/>
      <c r="C485" s="638">
        <f t="shared" ref="C485:D485" si="491">G485+I485+K485+M485+O485+Q485+S485+U485+W485+Y485+AA485+AC485+AE485+AG485+AI485+AK485+AM485+AO485+AQ485+AS485+AU485+AW485+AY485+BA485+BC485+BE485+BG485+BI485+BK485+BM485+BO485</f>
        <v>0</v>
      </c>
      <c r="D485" s="671">
        <f t="shared" si="491"/>
        <v>0</v>
      </c>
      <c r="E485" s="672">
        <f t="shared" si="5"/>
        <v>0</v>
      </c>
      <c r="F485" s="810"/>
      <c r="G485" s="640"/>
      <c r="H485" s="642"/>
      <c r="I485" s="640"/>
      <c r="J485" s="642"/>
      <c r="K485" s="640"/>
      <c r="L485" s="642"/>
      <c r="M485" s="640"/>
      <c r="N485" s="642"/>
      <c r="O485" s="640"/>
      <c r="P485" s="642"/>
      <c r="Q485" s="640"/>
      <c r="R485" s="642"/>
      <c r="S485" s="640"/>
      <c r="T485" s="642"/>
      <c r="U485" s="640"/>
      <c r="V485" s="642"/>
      <c r="W485" s="640"/>
      <c r="X485" s="642"/>
      <c r="Y485" s="640"/>
      <c r="Z485" s="642"/>
      <c r="AA485" s="640"/>
      <c r="AB485" s="642"/>
      <c r="AC485" s="640"/>
      <c r="AD485" s="642"/>
      <c r="AE485" s="640"/>
      <c r="AF485" s="642"/>
      <c r="AG485" s="640"/>
      <c r="AH485" s="642"/>
      <c r="AI485" s="640"/>
      <c r="AJ485" s="642"/>
      <c r="AK485" s="640"/>
      <c r="AL485" s="642"/>
      <c r="AM485" s="640"/>
      <c r="AN485" s="642"/>
      <c r="AO485" s="640"/>
      <c r="AP485" s="642"/>
      <c r="AQ485" s="640"/>
      <c r="AR485" s="642"/>
      <c r="AS485" s="640"/>
      <c r="AT485" s="642"/>
      <c r="AU485" s="640"/>
      <c r="AV485" s="642"/>
      <c r="AW485" s="640"/>
      <c r="AX485" s="642"/>
      <c r="AY485" s="640"/>
      <c r="AZ485" s="642"/>
      <c r="BA485" s="640"/>
      <c r="BB485" s="642"/>
      <c r="BC485" s="640"/>
      <c r="BD485" s="642"/>
      <c r="BE485" s="640"/>
      <c r="BF485" s="642"/>
      <c r="BG485" s="640"/>
      <c r="BH485" s="642"/>
      <c r="BI485" s="640"/>
      <c r="BJ485" s="642"/>
      <c r="BK485" s="640"/>
      <c r="BL485" s="642"/>
      <c r="BM485" s="640"/>
      <c r="BN485" s="642"/>
      <c r="BO485" s="640"/>
      <c r="BP485" s="642"/>
      <c r="BQ485" s="643">
        <f t="shared" si="276"/>
        <v>0</v>
      </c>
      <c r="BR485" s="644">
        <f t="shared" si="7"/>
        <v>0</v>
      </c>
      <c r="BS485" s="669">
        <f t="shared" si="8"/>
        <v>0</v>
      </c>
      <c r="BT485" s="644">
        <f t="shared" si="9"/>
        <v>0</v>
      </c>
      <c r="BU485" s="645">
        <f t="shared" si="10"/>
        <v>0</v>
      </c>
      <c r="BV485" s="338"/>
      <c r="BW485" s="338"/>
      <c r="BX485" s="338"/>
      <c r="BY485" s="338"/>
      <c r="BZ485" s="338"/>
      <c r="CA485" s="338"/>
    </row>
    <row r="486" ht="15.75" customHeight="1">
      <c r="A486" s="501"/>
      <c r="B486" s="737"/>
      <c r="C486" s="638">
        <f t="shared" ref="C486:D486" si="492">G486+I486+K486+M486+O486+Q486+S486+U486+W486+Y486+AA486+AC486+AE486+AG486+AI486+AK486+AM486+AO486+AQ486+AS486+AU486+AW486+AY486+BA486+BC486+BE486+BG486+BI486+BK486+BM486+BO486</f>
        <v>0</v>
      </c>
      <c r="D486" s="671">
        <f t="shared" si="492"/>
        <v>0</v>
      </c>
      <c r="E486" s="672">
        <f t="shared" si="5"/>
        <v>0</v>
      </c>
      <c r="F486" s="810"/>
      <c r="G486" s="640"/>
      <c r="H486" s="642"/>
      <c r="I486" s="640"/>
      <c r="J486" s="642"/>
      <c r="K486" s="640"/>
      <c r="L486" s="642"/>
      <c r="M486" s="640"/>
      <c r="N486" s="642"/>
      <c r="O486" s="640"/>
      <c r="P486" s="642"/>
      <c r="Q486" s="640"/>
      <c r="R486" s="642"/>
      <c r="S486" s="640"/>
      <c r="T486" s="642"/>
      <c r="U486" s="640"/>
      <c r="V486" s="642"/>
      <c r="W486" s="640"/>
      <c r="X486" s="642"/>
      <c r="Y486" s="640"/>
      <c r="Z486" s="642"/>
      <c r="AA486" s="640"/>
      <c r="AB486" s="642"/>
      <c r="AC486" s="640"/>
      <c r="AD486" s="642"/>
      <c r="AE486" s="640"/>
      <c r="AF486" s="642"/>
      <c r="AG486" s="640"/>
      <c r="AH486" s="642"/>
      <c r="AI486" s="640"/>
      <c r="AJ486" s="642"/>
      <c r="AK486" s="640"/>
      <c r="AL486" s="642"/>
      <c r="AM486" s="640"/>
      <c r="AN486" s="642"/>
      <c r="AO486" s="640"/>
      <c r="AP486" s="642"/>
      <c r="AQ486" s="640"/>
      <c r="AR486" s="642"/>
      <c r="AS486" s="640"/>
      <c r="AT486" s="642"/>
      <c r="AU486" s="640"/>
      <c r="AV486" s="642"/>
      <c r="AW486" s="640"/>
      <c r="AX486" s="642"/>
      <c r="AY486" s="640"/>
      <c r="AZ486" s="642"/>
      <c r="BA486" s="640"/>
      <c r="BB486" s="642"/>
      <c r="BC486" s="640"/>
      <c r="BD486" s="642"/>
      <c r="BE486" s="640"/>
      <c r="BF486" s="642"/>
      <c r="BG486" s="640"/>
      <c r="BH486" s="642"/>
      <c r="BI486" s="640"/>
      <c r="BJ486" s="642"/>
      <c r="BK486" s="640"/>
      <c r="BL486" s="642"/>
      <c r="BM486" s="640"/>
      <c r="BN486" s="642"/>
      <c r="BO486" s="640"/>
      <c r="BP486" s="642"/>
      <c r="BQ486" s="643">
        <f t="shared" si="276"/>
        <v>0</v>
      </c>
      <c r="BR486" s="644">
        <f t="shared" si="7"/>
        <v>0</v>
      </c>
      <c r="BS486" s="669">
        <f t="shared" si="8"/>
        <v>0</v>
      </c>
      <c r="BT486" s="644">
        <f t="shared" si="9"/>
        <v>0</v>
      </c>
      <c r="BU486" s="645">
        <f t="shared" si="10"/>
        <v>0</v>
      </c>
      <c r="BV486" s="338"/>
      <c r="BW486" s="338"/>
      <c r="BX486" s="338"/>
      <c r="BY486" s="338"/>
      <c r="BZ486" s="338"/>
      <c r="CA486" s="338"/>
    </row>
    <row r="487" ht="15.75" customHeight="1">
      <c r="A487" s="501"/>
      <c r="B487" s="737"/>
      <c r="C487" s="638">
        <f t="shared" ref="C487:D487" si="493">G487+I487+K487+M487+O487+Q487+S487+U487+W487+Y487+AA487+AC487+AE487+AG487+AI487+AK487+AM487+AO487+AQ487+AS487+AU487+AW487+AY487+BA487+BC487+BE487+BG487+BI487+BK487+BM487+BO487</f>
        <v>0</v>
      </c>
      <c r="D487" s="671">
        <f t="shared" si="493"/>
        <v>0</v>
      </c>
      <c r="E487" s="672">
        <f t="shared" si="5"/>
        <v>0</v>
      </c>
      <c r="F487" s="810"/>
      <c r="G487" s="640"/>
      <c r="H487" s="642"/>
      <c r="I487" s="640"/>
      <c r="J487" s="642"/>
      <c r="K487" s="640"/>
      <c r="L487" s="642"/>
      <c r="M487" s="640"/>
      <c r="N487" s="642"/>
      <c r="O487" s="640"/>
      <c r="P487" s="642"/>
      <c r="Q487" s="640"/>
      <c r="R487" s="642"/>
      <c r="S487" s="640"/>
      <c r="T487" s="642"/>
      <c r="U487" s="640"/>
      <c r="V487" s="642"/>
      <c r="W487" s="640"/>
      <c r="X487" s="642"/>
      <c r="Y487" s="640"/>
      <c r="Z487" s="642"/>
      <c r="AA487" s="640"/>
      <c r="AB487" s="642"/>
      <c r="AC487" s="640"/>
      <c r="AD487" s="642"/>
      <c r="AE487" s="640"/>
      <c r="AF487" s="642"/>
      <c r="AG487" s="640"/>
      <c r="AH487" s="642"/>
      <c r="AI487" s="640"/>
      <c r="AJ487" s="642"/>
      <c r="AK487" s="640"/>
      <c r="AL487" s="642"/>
      <c r="AM487" s="640"/>
      <c r="AN487" s="642"/>
      <c r="AO487" s="640"/>
      <c r="AP487" s="642"/>
      <c r="AQ487" s="640"/>
      <c r="AR487" s="642"/>
      <c r="AS487" s="640"/>
      <c r="AT487" s="642"/>
      <c r="AU487" s="640"/>
      <c r="AV487" s="642"/>
      <c r="AW487" s="640"/>
      <c r="AX487" s="642"/>
      <c r="AY487" s="640"/>
      <c r="AZ487" s="642"/>
      <c r="BA487" s="640"/>
      <c r="BB487" s="642"/>
      <c r="BC487" s="640"/>
      <c r="BD487" s="642"/>
      <c r="BE487" s="640"/>
      <c r="BF487" s="642"/>
      <c r="BG487" s="640"/>
      <c r="BH487" s="642"/>
      <c r="BI487" s="640"/>
      <c r="BJ487" s="642"/>
      <c r="BK487" s="640"/>
      <c r="BL487" s="642"/>
      <c r="BM487" s="640"/>
      <c r="BN487" s="642"/>
      <c r="BO487" s="640"/>
      <c r="BP487" s="642"/>
      <c r="BQ487" s="643">
        <f t="shared" si="276"/>
        <v>0</v>
      </c>
      <c r="BR487" s="644">
        <f t="shared" si="7"/>
        <v>0</v>
      </c>
      <c r="BS487" s="669">
        <f t="shared" si="8"/>
        <v>0</v>
      </c>
      <c r="BT487" s="644">
        <f t="shared" si="9"/>
        <v>0</v>
      </c>
      <c r="BU487" s="645">
        <f t="shared" si="10"/>
        <v>0</v>
      </c>
      <c r="BV487" s="338"/>
      <c r="BW487" s="338"/>
      <c r="BX487" s="338"/>
      <c r="BY487" s="338"/>
      <c r="BZ487" s="338"/>
      <c r="CA487" s="338"/>
    </row>
    <row r="488" ht="15.75" customHeight="1">
      <c r="A488" s="501"/>
      <c r="B488" s="737"/>
      <c r="C488" s="638">
        <f t="shared" ref="C488:D488" si="494">G488+I488+K488+M488+O488+Q488+S488+U488+W488+Y488+AA488+AC488+AE488+AG488+AI488+AK488+AM488+AO488+AQ488+AS488+AU488+AW488+AY488+BA488+BC488+BE488+BG488+BI488+BK488+BM488+BO488</f>
        <v>0</v>
      </c>
      <c r="D488" s="671">
        <f t="shared" si="494"/>
        <v>0</v>
      </c>
      <c r="E488" s="672">
        <f t="shared" si="5"/>
        <v>0</v>
      </c>
      <c r="F488" s="810"/>
      <c r="G488" s="640"/>
      <c r="H488" s="642"/>
      <c r="I488" s="640"/>
      <c r="J488" s="642"/>
      <c r="K488" s="640"/>
      <c r="L488" s="642"/>
      <c r="M488" s="640"/>
      <c r="N488" s="642"/>
      <c r="O488" s="640"/>
      <c r="P488" s="642"/>
      <c r="Q488" s="640"/>
      <c r="R488" s="642"/>
      <c r="S488" s="640"/>
      <c r="T488" s="642"/>
      <c r="U488" s="640"/>
      <c r="V488" s="642"/>
      <c r="W488" s="640"/>
      <c r="X488" s="642"/>
      <c r="Y488" s="640"/>
      <c r="Z488" s="642"/>
      <c r="AA488" s="640"/>
      <c r="AB488" s="642"/>
      <c r="AC488" s="640"/>
      <c r="AD488" s="642"/>
      <c r="AE488" s="640"/>
      <c r="AF488" s="642"/>
      <c r="AG488" s="640"/>
      <c r="AH488" s="642"/>
      <c r="AI488" s="640"/>
      <c r="AJ488" s="642"/>
      <c r="AK488" s="640"/>
      <c r="AL488" s="642"/>
      <c r="AM488" s="640"/>
      <c r="AN488" s="642"/>
      <c r="AO488" s="640"/>
      <c r="AP488" s="642"/>
      <c r="AQ488" s="640"/>
      <c r="AR488" s="642"/>
      <c r="AS488" s="640"/>
      <c r="AT488" s="642"/>
      <c r="AU488" s="640"/>
      <c r="AV488" s="642"/>
      <c r="AW488" s="640"/>
      <c r="AX488" s="642"/>
      <c r="AY488" s="640"/>
      <c r="AZ488" s="642"/>
      <c r="BA488" s="640"/>
      <c r="BB488" s="642"/>
      <c r="BC488" s="640"/>
      <c r="BD488" s="642"/>
      <c r="BE488" s="640"/>
      <c r="BF488" s="642"/>
      <c r="BG488" s="640"/>
      <c r="BH488" s="642"/>
      <c r="BI488" s="640"/>
      <c r="BJ488" s="642"/>
      <c r="BK488" s="640"/>
      <c r="BL488" s="642"/>
      <c r="BM488" s="640"/>
      <c r="BN488" s="642"/>
      <c r="BO488" s="640"/>
      <c r="BP488" s="642"/>
      <c r="BQ488" s="643">
        <f t="shared" si="276"/>
        <v>0</v>
      </c>
      <c r="BR488" s="644">
        <f t="shared" si="7"/>
        <v>0</v>
      </c>
      <c r="BS488" s="669">
        <f t="shared" si="8"/>
        <v>0</v>
      </c>
      <c r="BT488" s="644">
        <f t="shared" si="9"/>
        <v>0</v>
      </c>
      <c r="BU488" s="645">
        <f t="shared" si="10"/>
        <v>0</v>
      </c>
      <c r="BV488" s="338"/>
      <c r="BW488" s="338"/>
      <c r="BX488" s="338"/>
      <c r="BY488" s="338"/>
      <c r="BZ488" s="338"/>
      <c r="CA488" s="338"/>
    </row>
    <row r="489" ht="15.75" customHeight="1">
      <c r="A489" s="501"/>
      <c r="B489" s="737"/>
      <c r="C489" s="638">
        <f t="shared" ref="C489:D489" si="495">G489+I489+K489+M489+O489+Q489+S489+U489+W489+Y489+AA489+AC489+AE489+AG489+AI489+AK489+AM489+AO489+AQ489+AS489+AU489+AW489+AY489+BA489+BC489+BE489+BG489+BI489+BK489+BM489+BO489</f>
        <v>0</v>
      </c>
      <c r="D489" s="671">
        <f t="shared" si="495"/>
        <v>0</v>
      </c>
      <c r="E489" s="672">
        <f t="shared" si="5"/>
        <v>0</v>
      </c>
      <c r="F489" s="810"/>
      <c r="G489" s="812"/>
      <c r="H489" s="813"/>
      <c r="I489" s="812"/>
      <c r="J489" s="813"/>
      <c r="K489" s="812"/>
      <c r="L489" s="813"/>
      <c r="M489" s="812"/>
      <c r="N489" s="813"/>
      <c r="O489" s="812"/>
      <c r="P489" s="813"/>
      <c r="Q489" s="812"/>
      <c r="R489" s="813"/>
      <c r="S489" s="812"/>
      <c r="T489" s="813"/>
      <c r="U489" s="812"/>
      <c r="V489" s="813"/>
      <c r="W489" s="812"/>
      <c r="X489" s="813"/>
      <c r="Y489" s="812"/>
      <c r="Z489" s="813"/>
      <c r="AA489" s="812"/>
      <c r="AB489" s="813"/>
      <c r="AC489" s="812"/>
      <c r="AD489" s="813"/>
      <c r="AE489" s="812"/>
      <c r="AF489" s="813"/>
      <c r="AG489" s="812"/>
      <c r="AH489" s="813"/>
      <c r="AI489" s="812"/>
      <c r="AJ489" s="813"/>
      <c r="AK489" s="812"/>
      <c r="AL489" s="813"/>
      <c r="AM489" s="812"/>
      <c r="AN489" s="813"/>
      <c r="AO489" s="812"/>
      <c r="AP489" s="813"/>
      <c r="AQ489" s="812"/>
      <c r="AR489" s="813"/>
      <c r="AS489" s="812"/>
      <c r="AT489" s="813"/>
      <c r="AU489" s="812"/>
      <c r="AV489" s="813"/>
      <c r="AW489" s="812"/>
      <c r="AX489" s="813"/>
      <c r="AY489" s="812"/>
      <c r="AZ489" s="813"/>
      <c r="BA489" s="812"/>
      <c r="BB489" s="813"/>
      <c r="BC489" s="812"/>
      <c r="BD489" s="813"/>
      <c r="BE489" s="812"/>
      <c r="BF489" s="813"/>
      <c r="BG489" s="812"/>
      <c r="BH489" s="813"/>
      <c r="BI489" s="812"/>
      <c r="BJ489" s="813"/>
      <c r="BK489" s="812"/>
      <c r="BL489" s="813"/>
      <c r="BM489" s="812"/>
      <c r="BN489" s="813"/>
      <c r="BO489" s="812"/>
      <c r="BP489" s="813"/>
      <c r="BQ489" s="643">
        <f t="shared" si="276"/>
        <v>0</v>
      </c>
      <c r="BR489" s="644">
        <f t="shared" si="7"/>
        <v>0</v>
      </c>
      <c r="BS489" s="669">
        <f t="shared" si="8"/>
        <v>0</v>
      </c>
      <c r="BT489" s="644">
        <f t="shared" si="9"/>
        <v>0</v>
      </c>
      <c r="BU489" s="645">
        <f t="shared" si="10"/>
        <v>0</v>
      </c>
      <c r="BV489" s="338"/>
      <c r="BW489" s="338"/>
      <c r="BX489" s="338"/>
      <c r="BY489" s="338"/>
      <c r="BZ489" s="338"/>
      <c r="CA489" s="338"/>
    </row>
    <row r="490" ht="6.0" customHeight="1">
      <c r="A490" s="338"/>
      <c r="B490" s="339"/>
      <c r="C490" s="822"/>
      <c r="D490" s="564"/>
      <c r="E490" s="823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  <c r="AC490" s="338"/>
      <c r="AD490" s="338"/>
      <c r="AE490" s="338"/>
      <c r="AF490" s="338"/>
      <c r="AG490" s="338"/>
      <c r="AH490" s="338"/>
      <c r="AI490" s="338"/>
      <c r="AJ490" s="338"/>
      <c r="AK490" s="338"/>
      <c r="AL490" s="338"/>
      <c r="AM490" s="338"/>
      <c r="AN490" s="338"/>
      <c r="AO490" s="338"/>
      <c r="AP490" s="338"/>
      <c r="AQ490" s="338"/>
      <c r="AR490" s="338"/>
      <c r="AS490" s="338"/>
      <c r="AT490" s="338"/>
      <c r="AU490" s="338"/>
      <c r="AV490" s="338"/>
      <c r="AW490" s="338"/>
      <c r="AX490" s="338"/>
      <c r="AY490" s="338"/>
      <c r="AZ490" s="338"/>
      <c r="BA490" s="338"/>
      <c r="BB490" s="338"/>
      <c r="BC490" s="338"/>
      <c r="BD490" s="338"/>
      <c r="BE490" s="338"/>
      <c r="BF490" s="338"/>
      <c r="BG490" s="338"/>
      <c r="BH490" s="338"/>
      <c r="BI490" s="338"/>
      <c r="BJ490" s="338"/>
      <c r="BK490" s="338"/>
      <c r="BL490" s="338"/>
      <c r="BM490" s="338"/>
      <c r="BN490" s="338"/>
      <c r="BO490" s="338"/>
      <c r="BP490" s="338"/>
      <c r="BQ490" s="338"/>
      <c r="BR490" s="338"/>
      <c r="BS490" s="338"/>
      <c r="BT490" s="338"/>
      <c r="BU490" s="338"/>
      <c r="BV490" s="338"/>
      <c r="BW490" s="338"/>
      <c r="BX490" s="338"/>
      <c r="BY490" s="338"/>
      <c r="BZ490" s="338"/>
      <c r="CA490" s="338"/>
    </row>
    <row r="491" ht="15.75" customHeight="1">
      <c r="A491" s="824"/>
      <c r="B491" s="825">
        <f t="shared" ref="B491:E491" si="496">SUM(B4:B489)</f>
        <v>82066</v>
      </c>
      <c r="C491" s="826">
        <f t="shared" si="496"/>
        <v>0</v>
      </c>
      <c r="D491" s="827">
        <f t="shared" si="496"/>
        <v>17386</v>
      </c>
      <c r="E491" s="447">
        <f t="shared" si="496"/>
        <v>64680</v>
      </c>
      <c r="F491" s="824"/>
      <c r="G491" s="828">
        <f t="shared" ref="G491:BU491" si="497">SUM(G4:G489)</f>
        <v>0</v>
      </c>
      <c r="H491" s="828">
        <f t="shared" si="497"/>
        <v>17386</v>
      </c>
      <c r="I491" s="828">
        <f t="shared" si="497"/>
        <v>0</v>
      </c>
      <c r="J491" s="828">
        <f t="shared" si="497"/>
        <v>0</v>
      </c>
      <c r="K491" s="828">
        <f t="shared" si="497"/>
        <v>0</v>
      </c>
      <c r="L491" s="828">
        <f t="shared" si="497"/>
        <v>0</v>
      </c>
      <c r="M491" s="828">
        <f t="shared" si="497"/>
        <v>0</v>
      </c>
      <c r="N491" s="828">
        <f t="shared" si="497"/>
        <v>0</v>
      </c>
      <c r="O491" s="828">
        <f t="shared" si="497"/>
        <v>0</v>
      </c>
      <c r="P491" s="828">
        <f t="shared" si="497"/>
        <v>0</v>
      </c>
      <c r="Q491" s="828">
        <f t="shared" si="497"/>
        <v>0</v>
      </c>
      <c r="R491" s="828">
        <f t="shared" si="497"/>
        <v>0</v>
      </c>
      <c r="S491" s="828">
        <f t="shared" si="497"/>
        <v>0</v>
      </c>
      <c r="T491" s="828">
        <f t="shared" si="497"/>
        <v>0</v>
      </c>
      <c r="U491" s="828">
        <f t="shared" si="497"/>
        <v>0</v>
      </c>
      <c r="V491" s="828">
        <f t="shared" si="497"/>
        <v>0</v>
      </c>
      <c r="W491" s="828">
        <f t="shared" si="497"/>
        <v>0</v>
      </c>
      <c r="X491" s="828">
        <f t="shared" si="497"/>
        <v>0</v>
      </c>
      <c r="Y491" s="828">
        <f t="shared" si="497"/>
        <v>0</v>
      </c>
      <c r="Z491" s="828">
        <f t="shared" si="497"/>
        <v>0</v>
      </c>
      <c r="AA491" s="828">
        <f t="shared" si="497"/>
        <v>0</v>
      </c>
      <c r="AB491" s="828">
        <f t="shared" si="497"/>
        <v>0</v>
      </c>
      <c r="AC491" s="828">
        <f t="shared" si="497"/>
        <v>0</v>
      </c>
      <c r="AD491" s="828">
        <f t="shared" si="497"/>
        <v>0</v>
      </c>
      <c r="AE491" s="828">
        <f t="shared" si="497"/>
        <v>0</v>
      </c>
      <c r="AF491" s="828">
        <f t="shared" si="497"/>
        <v>0</v>
      </c>
      <c r="AG491" s="828">
        <f t="shared" si="497"/>
        <v>0</v>
      </c>
      <c r="AH491" s="828">
        <f t="shared" si="497"/>
        <v>0</v>
      </c>
      <c r="AI491" s="828">
        <f t="shared" si="497"/>
        <v>0</v>
      </c>
      <c r="AJ491" s="828">
        <f t="shared" si="497"/>
        <v>0</v>
      </c>
      <c r="AK491" s="828">
        <f t="shared" si="497"/>
        <v>0</v>
      </c>
      <c r="AL491" s="828">
        <f t="shared" si="497"/>
        <v>0</v>
      </c>
      <c r="AM491" s="828">
        <f t="shared" si="497"/>
        <v>0</v>
      </c>
      <c r="AN491" s="828">
        <f t="shared" si="497"/>
        <v>0</v>
      </c>
      <c r="AO491" s="828">
        <f t="shared" si="497"/>
        <v>0</v>
      </c>
      <c r="AP491" s="828">
        <f t="shared" si="497"/>
        <v>0</v>
      </c>
      <c r="AQ491" s="828">
        <f t="shared" si="497"/>
        <v>0</v>
      </c>
      <c r="AR491" s="828">
        <f t="shared" si="497"/>
        <v>0</v>
      </c>
      <c r="AS491" s="828">
        <f t="shared" si="497"/>
        <v>0</v>
      </c>
      <c r="AT491" s="828">
        <f t="shared" si="497"/>
        <v>0</v>
      </c>
      <c r="AU491" s="828">
        <f t="shared" si="497"/>
        <v>0</v>
      </c>
      <c r="AV491" s="828">
        <f t="shared" si="497"/>
        <v>0</v>
      </c>
      <c r="AW491" s="828">
        <f t="shared" si="497"/>
        <v>0</v>
      </c>
      <c r="AX491" s="828">
        <f t="shared" si="497"/>
        <v>0</v>
      </c>
      <c r="AY491" s="828">
        <f t="shared" si="497"/>
        <v>0</v>
      </c>
      <c r="AZ491" s="828">
        <f t="shared" si="497"/>
        <v>0</v>
      </c>
      <c r="BA491" s="828">
        <f t="shared" si="497"/>
        <v>0</v>
      </c>
      <c r="BB491" s="828">
        <f t="shared" si="497"/>
        <v>0</v>
      </c>
      <c r="BC491" s="828">
        <f t="shared" si="497"/>
        <v>0</v>
      </c>
      <c r="BD491" s="828">
        <f t="shared" si="497"/>
        <v>0</v>
      </c>
      <c r="BE491" s="828">
        <f t="shared" si="497"/>
        <v>0</v>
      </c>
      <c r="BF491" s="828">
        <f t="shared" si="497"/>
        <v>0</v>
      </c>
      <c r="BG491" s="828">
        <f t="shared" si="497"/>
        <v>0</v>
      </c>
      <c r="BH491" s="828">
        <f t="shared" si="497"/>
        <v>0</v>
      </c>
      <c r="BI491" s="828">
        <f t="shared" si="497"/>
        <v>0</v>
      </c>
      <c r="BJ491" s="828">
        <f t="shared" si="497"/>
        <v>0</v>
      </c>
      <c r="BK491" s="828">
        <f t="shared" si="497"/>
        <v>0</v>
      </c>
      <c r="BL491" s="828">
        <f t="shared" si="497"/>
        <v>0</v>
      </c>
      <c r="BM491" s="828">
        <f t="shared" si="497"/>
        <v>0</v>
      </c>
      <c r="BN491" s="828">
        <f t="shared" si="497"/>
        <v>0</v>
      </c>
      <c r="BO491" s="828">
        <f t="shared" si="497"/>
        <v>0</v>
      </c>
      <c r="BP491" s="828">
        <f t="shared" si="497"/>
        <v>0</v>
      </c>
      <c r="BQ491" s="825">
        <f t="shared" si="497"/>
        <v>1721479.28</v>
      </c>
      <c r="BR491" s="825">
        <f t="shared" si="497"/>
        <v>0</v>
      </c>
      <c r="BS491" s="830">
        <f t="shared" si="497"/>
        <v>250671.58</v>
      </c>
      <c r="BT491" s="825">
        <f t="shared" si="497"/>
        <v>1470807.7</v>
      </c>
      <c r="BU491" s="825">
        <f t="shared" si="497"/>
        <v>250671.58</v>
      </c>
      <c r="BV491" s="338"/>
      <c r="BW491" s="338"/>
      <c r="BX491" s="338"/>
      <c r="BY491" s="338"/>
      <c r="BZ491" s="338"/>
      <c r="CA491" s="338"/>
    </row>
    <row r="492" ht="15.75" customHeight="1">
      <c r="A492" s="338"/>
      <c r="B492" s="339"/>
      <c r="C492" s="822"/>
      <c r="D492" s="564"/>
      <c r="E492" s="823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  <c r="AI492" s="338"/>
      <c r="AJ492" s="338"/>
      <c r="AK492" s="338"/>
      <c r="AL492" s="338"/>
      <c r="AM492" s="338"/>
      <c r="AN492" s="338"/>
      <c r="AO492" s="338"/>
      <c r="AP492" s="338"/>
      <c r="AQ492" s="338"/>
      <c r="AR492" s="338"/>
      <c r="AS492" s="338"/>
      <c r="AT492" s="338"/>
      <c r="AU492" s="338"/>
      <c r="AV492" s="338"/>
      <c r="AW492" s="338"/>
      <c r="AX492" s="338"/>
      <c r="AY492" s="338"/>
      <c r="AZ492" s="338"/>
      <c r="BA492" s="338"/>
      <c r="BB492" s="338"/>
      <c r="BC492" s="338"/>
      <c r="BD492" s="338"/>
      <c r="BE492" s="338"/>
      <c r="BF492" s="338"/>
      <c r="BG492" s="338"/>
      <c r="BH492" s="338"/>
      <c r="BI492" s="338"/>
      <c r="BJ492" s="338"/>
      <c r="BK492" s="338"/>
      <c r="BL492" s="338"/>
      <c r="BM492" s="338"/>
      <c r="BN492" s="338"/>
      <c r="BO492" s="338"/>
      <c r="BP492" s="338"/>
      <c r="BQ492" s="338"/>
      <c r="BR492" s="338"/>
      <c r="BS492" s="338"/>
      <c r="BT492" s="338"/>
      <c r="BU492" s="338"/>
      <c r="BV492" s="338"/>
      <c r="BW492" s="338"/>
      <c r="BX492" s="338"/>
      <c r="BY492" s="338"/>
      <c r="BZ492" s="338"/>
      <c r="CA492" s="338"/>
    </row>
    <row r="493" ht="15.75" customHeight="1">
      <c r="A493" s="338"/>
      <c r="B493" s="339"/>
      <c r="C493" s="822"/>
      <c r="D493" s="564"/>
      <c r="E493" s="823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  <c r="AI493" s="338"/>
      <c r="AJ493" s="338"/>
      <c r="AK493" s="338"/>
      <c r="AL493" s="338"/>
      <c r="AM493" s="338"/>
      <c r="AN493" s="338"/>
      <c r="AO493" s="338"/>
      <c r="AP493" s="338"/>
      <c r="AQ493" s="338"/>
      <c r="AR493" s="338"/>
      <c r="AS493" s="338"/>
      <c r="AT493" s="338"/>
      <c r="AU493" s="338"/>
      <c r="AV493" s="338"/>
      <c r="AW493" s="338"/>
      <c r="AX493" s="338"/>
      <c r="AY493" s="338"/>
      <c r="AZ493" s="338"/>
      <c r="BA493" s="338"/>
      <c r="BB493" s="338"/>
      <c r="BC493" s="338"/>
      <c r="BD493" s="338"/>
      <c r="BE493" s="338"/>
      <c r="BF493" s="338"/>
      <c r="BG493" s="338"/>
      <c r="BH493" s="338"/>
      <c r="BI493" s="338"/>
      <c r="BJ493" s="338"/>
      <c r="BK493" s="338"/>
      <c r="BL493" s="338"/>
      <c r="BM493" s="338"/>
      <c r="BN493" s="338"/>
      <c r="BO493" s="338"/>
      <c r="BP493" s="338"/>
      <c r="BQ493" s="338"/>
      <c r="BR493" s="338"/>
      <c r="BS493" s="338"/>
      <c r="BT493" s="338"/>
      <c r="BU493" s="338"/>
      <c r="BV493" s="338"/>
      <c r="BW493" s="338"/>
      <c r="BX493" s="338"/>
      <c r="BY493" s="338"/>
      <c r="BZ493" s="338"/>
      <c r="CA493" s="338"/>
    </row>
    <row r="494" ht="15.75" customHeight="1">
      <c r="A494" s="338"/>
      <c r="B494" s="339"/>
      <c r="C494" s="822"/>
      <c r="D494" s="564"/>
      <c r="E494" s="823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  <c r="AI494" s="338"/>
      <c r="AJ494" s="338"/>
      <c r="AK494" s="338"/>
      <c r="AL494" s="338"/>
      <c r="AM494" s="338"/>
      <c r="AN494" s="338"/>
      <c r="AO494" s="338"/>
      <c r="AP494" s="338"/>
      <c r="AQ494" s="338"/>
      <c r="AR494" s="338"/>
      <c r="AS494" s="338"/>
      <c r="AT494" s="338"/>
      <c r="AU494" s="338"/>
      <c r="AV494" s="338"/>
      <c r="AW494" s="338"/>
      <c r="AX494" s="338"/>
      <c r="AY494" s="338"/>
      <c r="AZ494" s="338"/>
      <c r="BA494" s="338"/>
      <c r="BB494" s="338"/>
      <c r="BC494" s="338"/>
      <c r="BD494" s="338"/>
      <c r="BE494" s="338"/>
      <c r="BF494" s="338"/>
      <c r="BG494" s="338"/>
      <c r="BH494" s="338"/>
      <c r="BI494" s="338"/>
      <c r="BJ494" s="338"/>
      <c r="BK494" s="338"/>
      <c r="BL494" s="338"/>
      <c r="BM494" s="338"/>
      <c r="BN494" s="338"/>
      <c r="BO494" s="338"/>
      <c r="BP494" s="338"/>
      <c r="BQ494" s="338"/>
      <c r="BR494" s="338"/>
      <c r="BS494" s="338"/>
      <c r="BT494" s="338"/>
      <c r="BU494" s="338"/>
      <c r="BV494" s="338"/>
      <c r="BW494" s="338"/>
      <c r="BX494" s="338"/>
      <c r="BY494" s="338"/>
      <c r="BZ494" s="338"/>
      <c r="CA494" s="338"/>
    </row>
    <row r="495" ht="15.75" customHeight="1">
      <c r="A495" s="338"/>
      <c r="B495" s="339"/>
      <c r="C495" s="822"/>
      <c r="D495" s="564"/>
      <c r="E495" s="823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  <c r="AI495" s="338"/>
      <c r="AJ495" s="338"/>
      <c r="AK495" s="338"/>
      <c r="AL495" s="338"/>
      <c r="AM495" s="338"/>
      <c r="AN495" s="338"/>
      <c r="AO495" s="338"/>
      <c r="AP495" s="338"/>
      <c r="AQ495" s="338"/>
      <c r="AR495" s="338"/>
      <c r="AS495" s="338"/>
      <c r="AT495" s="338"/>
      <c r="AU495" s="338"/>
      <c r="AV495" s="338"/>
      <c r="AW495" s="338"/>
      <c r="AX495" s="338"/>
      <c r="AY495" s="338"/>
      <c r="AZ495" s="338"/>
      <c r="BA495" s="338"/>
      <c r="BB495" s="338"/>
      <c r="BC495" s="338"/>
      <c r="BD495" s="338"/>
      <c r="BE495" s="338"/>
      <c r="BF495" s="338"/>
      <c r="BG495" s="338"/>
      <c r="BH495" s="338"/>
      <c r="BI495" s="338"/>
      <c r="BJ495" s="338"/>
      <c r="BK495" s="338"/>
      <c r="BL495" s="338"/>
      <c r="BM495" s="338"/>
      <c r="BN495" s="338"/>
      <c r="BO495" s="338"/>
      <c r="BP495" s="338"/>
      <c r="BQ495" s="338"/>
      <c r="BR495" s="338"/>
      <c r="BS495" s="338"/>
      <c r="BT495" s="338"/>
      <c r="BU495" s="338"/>
      <c r="BV495" s="338"/>
      <c r="BW495" s="338"/>
      <c r="BX495" s="338"/>
      <c r="BY495" s="338"/>
      <c r="BZ495" s="338"/>
      <c r="CA495" s="338"/>
    </row>
    <row r="496" ht="15.75" customHeight="1">
      <c r="A496" s="338"/>
      <c r="B496" s="339"/>
      <c r="C496" s="822"/>
      <c r="D496" s="564"/>
      <c r="E496" s="823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  <c r="AI496" s="338"/>
      <c r="AJ496" s="338"/>
      <c r="AK496" s="338"/>
      <c r="AL496" s="338"/>
      <c r="AM496" s="338"/>
      <c r="AN496" s="338"/>
      <c r="AO496" s="338"/>
      <c r="AP496" s="338"/>
      <c r="AQ496" s="338"/>
      <c r="AR496" s="338"/>
      <c r="AS496" s="338"/>
      <c r="AT496" s="338"/>
      <c r="AU496" s="338"/>
      <c r="AV496" s="338"/>
      <c r="AW496" s="338"/>
      <c r="AX496" s="338"/>
      <c r="AY496" s="338"/>
      <c r="AZ496" s="338"/>
      <c r="BA496" s="338"/>
      <c r="BB496" s="338"/>
      <c r="BC496" s="338"/>
      <c r="BD496" s="338"/>
      <c r="BE496" s="338"/>
      <c r="BF496" s="338"/>
      <c r="BG496" s="338"/>
      <c r="BH496" s="338"/>
      <c r="BI496" s="338"/>
      <c r="BJ496" s="338"/>
      <c r="BK496" s="338"/>
      <c r="BL496" s="338"/>
      <c r="BM496" s="338"/>
      <c r="BN496" s="338"/>
      <c r="BO496" s="338"/>
      <c r="BP496" s="338"/>
      <c r="BQ496" s="338"/>
      <c r="BR496" s="338"/>
      <c r="BS496" s="338"/>
      <c r="BT496" s="338"/>
      <c r="BU496" s="338"/>
      <c r="BV496" s="338"/>
      <c r="BW496" s="338"/>
      <c r="BX496" s="338"/>
      <c r="BY496" s="338"/>
      <c r="BZ496" s="338"/>
      <c r="CA496" s="338"/>
    </row>
    <row r="497" ht="15.75" customHeight="1">
      <c r="A497" s="338"/>
      <c r="B497" s="339"/>
      <c r="C497" s="822"/>
      <c r="D497" s="564"/>
      <c r="E497" s="823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  <c r="AI497" s="338"/>
      <c r="AJ497" s="338"/>
      <c r="AK497" s="338"/>
      <c r="AL497" s="338"/>
      <c r="AM497" s="338"/>
      <c r="AN497" s="338"/>
      <c r="AO497" s="338"/>
      <c r="AP497" s="338"/>
      <c r="AQ497" s="338"/>
      <c r="AR497" s="338"/>
      <c r="AS497" s="338"/>
      <c r="AT497" s="338"/>
      <c r="AU497" s="338"/>
      <c r="AV497" s="338"/>
      <c r="AW497" s="338"/>
      <c r="AX497" s="338"/>
      <c r="AY497" s="338"/>
      <c r="AZ497" s="338"/>
      <c r="BA497" s="338"/>
      <c r="BB497" s="338"/>
      <c r="BC497" s="338"/>
      <c r="BD497" s="338"/>
      <c r="BE497" s="338"/>
      <c r="BF497" s="338"/>
      <c r="BG497" s="338"/>
      <c r="BH497" s="338"/>
      <c r="BI497" s="338"/>
      <c r="BJ497" s="338"/>
      <c r="BK497" s="338"/>
      <c r="BL497" s="338"/>
      <c r="BM497" s="338"/>
      <c r="BN497" s="338"/>
      <c r="BO497" s="338"/>
      <c r="BP497" s="338"/>
      <c r="BQ497" s="338"/>
      <c r="BR497" s="338"/>
      <c r="BS497" s="338"/>
      <c r="BT497" s="338"/>
      <c r="BU497" s="338"/>
      <c r="BV497" s="338"/>
      <c r="BW497" s="338"/>
      <c r="BX497" s="338"/>
      <c r="BY497" s="338"/>
      <c r="BZ497" s="338"/>
      <c r="CA497" s="338"/>
    </row>
    <row r="498" ht="15.75" customHeight="1">
      <c r="A498" s="338"/>
      <c r="B498" s="339"/>
      <c r="C498" s="822"/>
      <c r="D498" s="564"/>
      <c r="E498" s="823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  <c r="AI498" s="338"/>
      <c r="AJ498" s="338"/>
      <c r="AK498" s="338"/>
      <c r="AL498" s="338"/>
      <c r="AM498" s="338"/>
      <c r="AN498" s="338"/>
      <c r="AO498" s="338"/>
      <c r="AP498" s="338"/>
      <c r="AQ498" s="338"/>
      <c r="AR498" s="338"/>
      <c r="AS498" s="338"/>
      <c r="AT498" s="338"/>
      <c r="AU498" s="338"/>
      <c r="AV498" s="338"/>
      <c r="AW498" s="338"/>
      <c r="AX498" s="338"/>
      <c r="AY498" s="338"/>
      <c r="AZ498" s="338"/>
      <c r="BA498" s="338"/>
      <c r="BB498" s="338"/>
      <c r="BC498" s="338"/>
      <c r="BD498" s="338"/>
      <c r="BE498" s="338"/>
      <c r="BF498" s="338"/>
      <c r="BG498" s="338"/>
      <c r="BH498" s="338"/>
      <c r="BI498" s="338"/>
      <c r="BJ498" s="338"/>
      <c r="BK498" s="338"/>
      <c r="BL498" s="338"/>
      <c r="BM498" s="338"/>
      <c r="BN498" s="338"/>
      <c r="BO498" s="338"/>
      <c r="BP498" s="338"/>
      <c r="BQ498" s="338"/>
      <c r="BR498" s="338"/>
      <c r="BS498" s="338"/>
      <c r="BT498" s="338"/>
      <c r="BU498" s="338"/>
      <c r="BV498" s="338"/>
      <c r="BW498" s="338"/>
      <c r="BX498" s="338"/>
      <c r="BY498" s="338"/>
      <c r="BZ498" s="338"/>
      <c r="CA498" s="338"/>
    </row>
    <row r="499" ht="15.75" customHeight="1">
      <c r="A499" s="338"/>
      <c r="B499" s="339"/>
      <c r="C499" s="822"/>
      <c r="D499" s="564"/>
      <c r="E499" s="823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  <c r="AI499" s="338"/>
      <c r="AJ499" s="338"/>
      <c r="AK499" s="338"/>
      <c r="AL499" s="338"/>
      <c r="AM499" s="338"/>
      <c r="AN499" s="338"/>
      <c r="AO499" s="338"/>
      <c r="AP499" s="338"/>
      <c r="AQ499" s="338"/>
      <c r="AR499" s="338"/>
      <c r="AS499" s="338"/>
      <c r="AT499" s="338"/>
      <c r="AU499" s="338"/>
      <c r="AV499" s="338"/>
      <c r="AW499" s="338"/>
      <c r="AX499" s="338"/>
      <c r="AY499" s="338"/>
      <c r="AZ499" s="338"/>
      <c r="BA499" s="338"/>
      <c r="BB499" s="338"/>
      <c r="BC499" s="338"/>
      <c r="BD499" s="338"/>
      <c r="BE499" s="338"/>
      <c r="BF499" s="338"/>
      <c r="BG499" s="338"/>
      <c r="BH499" s="338"/>
      <c r="BI499" s="338"/>
      <c r="BJ499" s="338"/>
      <c r="BK499" s="338"/>
      <c r="BL499" s="338"/>
      <c r="BM499" s="338"/>
      <c r="BN499" s="338"/>
      <c r="BO499" s="338"/>
      <c r="BP499" s="338"/>
      <c r="BQ499" s="338"/>
      <c r="BR499" s="338"/>
      <c r="BS499" s="338"/>
      <c r="BT499" s="338"/>
      <c r="BU499" s="338"/>
      <c r="BV499" s="338"/>
      <c r="BW499" s="338"/>
      <c r="BX499" s="338"/>
      <c r="BY499" s="338"/>
      <c r="BZ499" s="338"/>
      <c r="CA499" s="338"/>
    </row>
    <row r="500" ht="15.75" customHeight="1">
      <c r="A500" s="338"/>
      <c r="B500" s="339"/>
      <c r="C500" s="822"/>
      <c r="D500" s="564"/>
      <c r="E500" s="823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  <c r="AI500" s="338"/>
      <c r="AJ500" s="338"/>
      <c r="AK500" s="338"/>
      <c r="AL500" s="338"/>
      <c r="AM500" s="338"/>
      <c r="AN500" s="338"/>
      <c r="AO500" s="338"/>
      <c r="AP500" s="338"/>
      <c r="AQ500" s="338"/>
      <c r="AR500" s="338"/>
      <c r="AS500" s="338"/>
      <c r="AT500" s="338"/>
      <c r="AU500" s="338"/>
      <c r="AV500" s="338"/>
      <c r="AW500" s="338"/>
      <c r="AX500" s="338"/>
      <c r="AY500" s="338"/>
      <c r="AZ500" s="338"/>
      <c r="BA500" s="338"/>
      <c r="BB500" s="338"/>
      <c r="BC500" s="338"/>
      <c r="BD500" s="338"/>
      <c r="BE500" s="338"/>
      <c r="BF500" s="338"/>
      <c r="BG500" s="338"/>
      <c r="BH500" s="338"/>
      <c r="BI500" s="338"/>
      <c r="BJ500" s="338"/>
      <c r="BK500" s="338"/>
      <c r="BL500" s="338"/>
      <c r="BM500" s="338"/>
      <c r="BN500" s="338"/>
      <c r="BO500" s="338"/>
      <c r="BP500" s="338"/>
      <c r="BQ500" s="338"/>
      <c r="BR500" s="338"/>
      <c r="BS500" s="338"/>
      <c r="BT500" s="338"/>
      <c r="BU500" s="338"/>
      <c r="BV500" s="338"/>
      <c r="BW500" s="338"/>
      <c r="BX500" s="338"/>
      <c r="BY500" s="338"/>
      <c r="BZ500" s="338"/>
      <c r="CA500" s="338"/>
    </row>
    <row r="501" ht="15.75" customHeight="1">
      <c r="A501" s="338"/>
      <c r="B501" s="339"/>
      <c r="C501" s="822"/>
      <c r="D501" s="564"/>
      <c r="E501" s="823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  <c r="AI501" s="338"/>
      <c r="AJ501" s="338"/>
      <c r="AK501" s="338"/>
      <c r="AL501" s="338"/>
      <c r="AM501" s="338"/>
      <c r="AN501" s="338"/>
      <c r="AO501" s="338"/>
      <c r="AP501" s="338"/>
      <c r="AQ501" s="338"/>
      <c r="AR501" s="338"/>
      <c r="AS501" s="338"/>
      <c r="AT501" s="338"/>
      <c r="AU501" s="338"/>
      <c r="AV501" s="338"/>
      <c r="AW501" s="338"/>
      <c r="AX501" s="338"/>
      <c r="AY501" s="338"/>
      <c r="AZ501" s="338"/>
      <c r="BA501" s="338"/>
      <c r="BB501" s="338"/>
      <c r="BC501" s="338"/>
      <c r="BD501" s="338"/>
      <c r="BE501" s="338"/>
      <c r="BF501" s="338"/>
      <c r="BG501" s="338"/>
      <c r="BH501" s="338"/>
      <c r="BI501" s="338"/>
      <c r="BJ501" s="338"/>
      <c r="BK501" s="338"/>
      <c r="BL501" s="338"/>
      <c r="BM501" s="338"/>
      <c r="BN501" s="338"/>
      <c r="BO501" s="338"/>
      <c r="BP501" s="338"/>
      <c r="BQ501" s="338"/>
      <c r="BR501" s="338"/>
      <c r="BS501" s="338"/>
      <c r="BT501" s="338"/>
      <c r="BU501" s="338"/>
      <c r="BV501" s="338"/>
      <c r="BW501" s="338"/>
      <c r="BX501" s="338"/>
      <c r="BY501" s="338"/>
      <c r="BZ501" s="338"/>
      <c r="CA501" s="338"/>
    </row>
    <row r="502" ht="15.75" customHeight="1">
      <c r="A502" s="338"/>
      <c r="B502" s="339"/>
      <c r="C502" s="822"/>
      <c r="D502" s="564"/>
      <c r="E502" s="823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  <c r="AI502" s="338"/>
      <c r="AJ502" s="338"/>
      <c r="AK502" s="338"/>
      <c r="AL502" s="338"/>
      <c r="AM502" s="338"/>
      <c r="AN502" s="338"/>
      <c r="AO502" s="338"/>
      <c r="AP502" s="338"/>
      <c r="AQ502" s="338"/>
      <c r="AR502" s="338"/>
      <c r="AS502" s="338"/>
      <c r="AT502" s="338"/>
      <c r="AU502" s="338"/>
      <c r="AV502" s="338"/>
      <c r="AW502" s="338"/>
      <c r="AX502" s="338"/>
      <c r="AY502" s="338"/>
      <c r="AZ502" s="338"/>
      <c r="BA502" s="338"/>
      <c r="BB502" s="338"/>
      <c r="BC502" s="338"/>
      <c r="BD502" s="338"/>
      <c r="BE502" s="338"/>
      <c r="BF502" s="338"/>
      <c r="BG502" s="338"/>
      <c r="BH502" s="338"/>
      <c r="BI502" s="338"/>
      <c r="BJ502" s="338"/>
      <c r="BK502" s="338"/>
      <c r="BL502" s="338"/>
      <c r="BM502" s="338"/>
      <c r="BN502" s="338"/>
      <c r="BO502" s="338"/>
      <c r="BP502" s="338"/>
      <c r="BQ502" s="338"/>
      <c r="BR502" s="338"/>
      <c r="BS502" s="338"/>
      <c r="BT502" s="338"/>
      <c r="BU502" s="338"/>
      <c r="BV502" s="338"/>
      <c r="BW502" s="338"/>
      <c r="BX502" s="338"/>
      <c r="BY502" s="338"/>
      <c r="BZ502" s="338"/>
      <c r="CA502" s="338"/>
    </row>
    <row r="503" ht="15.75" customHeight="1">
      <c r="A503" s="338"/>
      <c r="B503" s="339"/>
      <c r="C503" s="822"/>
      <c r="D503" s="564"/>
      <c r="E503" s="823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  <c r="AI503" s="338"/>
      <c r="AJ503" s="338"/>
      <c r="AK503" s="338"/>
      <c r="AL503" s="338"/>
      <c r="AM503" s="338"/>
      <c r="AN503" s="338"/>
      <c r="AO503" s="338"/>
      <c r="AP503" s="338"/>
      <c r="AQ503" s="338"/>
      <c r="AR503" s="338"/>
      <c r="AS503" s="338"/>
      <c r="AT503" s="338"/>
      <c r="AU503" s="338"/>
      <c r="AV503" s="338"/>
      <c r="AW503" s="338"/>
      <c r="AX503" s="338"/>
      <c r="AY503" s="338"/>
      <c r="AZ503" s="338"/>
      <c r="BA503" s="338"/>
      <c r="BB503" s="338"/>
      <c r="BC503" s="338"/>
      <c r="BD503" s="338"/>
      <c r="BE503" s="338"/>
      <c r="BF503" s="338"/>
      <c r="BG503" s="338"/>
      <c r="BH503" s="338"/>
      <c r="BI503" s="338"/>
      <c r="BJ503" s="338"/>
      <c r="BK503" s="338"/>
      <c r="BL503" s="338"/>
      <c r="BM503" s="338"/>
      <c r="BN503" s="338"/>
      <c r="BO503" s="338"/>
      <c r="BP503" s="338"/>
      <c r="BQ503" s="338"/>
      <c r="BR503" s="338"/>
      <c r="BS503" s="338"/>
      <c r="BT503" s="338"/>
      <c r="BU503" s="338"/>
      <c r="BV503" s="338"/>
      <c r="BW503" s="338"/>
      <c r="BX503" s="338"/>
      <c r="BY503" s="338"/>
      <c r="BZ503" s="338"/>
      <c r="CA503" s="338"/>
    </row>
    <row r="504" ht="15.75" customHeight="1">
      <c r="A504" s="338"/>
      <c r="B504" s="339"/>
      <c r="C504" s="822"/>
      <c r="D504" s="564"/>
      <c r="E504" s="823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  <c r="AI504" s="338"/>
      <c r="AJ504" s="338"/>
      <c r="AK504" s="338"/>
      <c r="AL504" s="338"/>
      <c r="AM504" s="338"/>
      <c r="AN504" s="338"/>
      <c r="AO504" s="338"/>
      <c r="AP504" s="338"/>
      <c r="AQ504" s="338"/>
      <c r="AR504" s="338"/>
      <c r="AS504" s="338"/>
      <c r="AT504" s="338"/>
      <c r="AU504" s="338"/>
      <c r="AV504" s="338"/>
      <c r="AW504" s="338"/>
      <c r="AX504" s="338"/>
      <c r="AY504" s="338"/>
      <c r="AZ504" s="338"/>
      <c r="BA504" s="338"/>
      <c r="BB504" s="338"/>
      <c r="BC504" s="338"/>
      <c r="BD504" s="338"/>
      <c r="BE504" s="338"/>
      <c r="BF504" s="338"/>
      <c r="BG504" s="338"/>
      <c r="BH504" s="338"/>
      <c r="BI504" s="338"/>
      <c r="BJ504" s="338"/>
      <c r="BK504" s="338"/>
      <c r="BL504" s="338"/>
      <c r="BM504" s="338"/>
      <c r="BN504" s="338"/>
      <c r="BO504" s="338"/>
      <c r="BP504" s="338"/>
      <c r="BQ504" s="338"/>
      <c r="BR504" s="338"/>
      <c r="BS504" s="338"/>
      <c r="BT504" s="338"/>
      <c r="BU504" s="338"/>
      <c r="BV504" s="338"/>
      <c r="BW504" s="338"/>
      <c r="BX504" s="338"/>
      <c r="BY504" s="338"/>
      <c r="BZ504" s="338"/>
      <c r="CA504" s="338"/>
    </row>
    <row r="505" ht="15.75" customHeight="1">
      <c r="A505" s="338"/>
      <c r="B505" s="339"/>
      <c r="C505" s="822"/>
      <c r="D505" s="564"/>
      <c r="E505" s="823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  <c r="AI505" s="338"/>
      <c r="AJ505" s="338"/>
      <c r="AK505" s="338"/>
      <c r="AL505" s="338"/>
      <c r="AM505" s="338"/>
      <c r="AN505" s="338"/>
      <c r="AO505" s="338"/>
      <c r="AP505" s="338"/>
      <c r="AQ505" s="338"/>
      <c r="AR505" s="338"/>
      <c r="AS505" s="338"/>
      <c r="AT505" s="338"/>
      <c r="AU505" s="338"/>
      <c r="AV505" s="338"/>
      <c r="AW505" s="338"/>
      <c r="AX505" s="338"/>
      <c r="AY505" s="338"/>
      <c r="AZ505" s="338"/>
      <c r="BA505" s="338"/>
      <c r="BB505" s="338"/>
      <c r="BC505" s="338"/>
      <c r="BD505" s="338"/>
      <c r="BE505" s="338"/>
      <c r="BF505" s="338"/>
      <c r="BG505" s="338"/>
      <c r="BH505" s="338"/>
      <c r="BI505" s="338"/>
      <c r="BJ505" s="338"/>
      <c r="BK505" s="338"/>
      <c r="BL505" s="338"/>
      <c r="BM505" s="338"/>
      <c r="BN505" s="338"/>
      <c r="BO505" s="338"/>
      <c r="BP505" s="338"/>
      <c r="BQ505" s="338"/>
      <c r="BR505" s="338"/>
      <c r="BS505" s="338"/>
      <c r="BT505" s="338"/>
      <c r="BU505" s="338"/>
      <c r="BV505" s="338"/>
      <c r="BW505" s="338"/>
      <c r="BX505" s="338"/>
      <c r="BY505" s="338"/>
      <c r="BZ505" s="338"/>
      <c r="CA505" s="338"/>
    </row>
    <row r="506" ht="15.75" customHeight="1">
      <c r="A506" s="338"/>
      <c r="B506" s="339"/>
      <c r="C506" s="822"/>
      <c r="D506" s="564"/>
      <c r="E506" s="823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  <c r="AI506" s="338"/>
      <c r="AJ506" s="338"/>
      <c r="AK506" s="338"/>
      <c r="AL506" s="338"/>
      <c r="AM506" s="338"/>
      <c r="AN506" s="338"/>
      <c r="AO506" s="338"/>
      <c r="AP506" s="338"/>
      <c r="AQ506" s="338"/>
      <c r="AR506" s="338"/>
      <c r="AS506" s="338"/>
      <c r="AT506" s="338"/>
      <c r="AU506" s="338"/>
      <c r="AV506" s="338"/>
      <c r="AW506" s="338"/>
      <c r="AX506" s="338"/>
      <c r="AY506" s="338"/>
      <c r="AZ506" s="338"/>
      <c r="BA506" s="338"/>
      <c r="BB506" s="338"/>
      <c r="BC506" s="338"/>
      <c r="BD506" s="338"/>
      <c r="BE506" s="338"/>
      <c r="BF506" s="338"/>
      <c r="BG506" s="338"/>
      <c r="BH506" s="338"/>
      <c r="BI506" s="338"/>
      <c r="BJ506" s="338"/>
      <c r="BK506" s="338"/>
      <c r="BL506" s="338"/>
      <c r="BM506" s="338"/>
      <c r="BN506" s="338"/>
      <c r="BO506" s="338"/>
      <c r="BP506" s="338"/>
      <c r="BQ506" s="338"/>
      <c r="BR506" s="338"/>
      <c r="BS506" s="338"/>
      <c r="BT506" s="338"/>
      <c r="BU506" s="338"/>
      <c r="BV506" s="338"/>
      <c r="BW506" s="338"/>
      <c r="BX506" s="338"/>
      <c r="BY506" s="338"/>
      <c r="BZ506" s="338"/>
      <c r="CA506" s="338"/>
    </row>
    <row r="507" ht="15.75" customHeight="1">
      <c r="A507" s="338"/>
      <c r="B507" s="339"/>
      <c r="C507" s="822"/>
      <c r="D507" s="564"/>
      <c r="E507" s="823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  <c r="AI507" s="338"/>
      <c r="AJ507" s="338"/>
      <c r="AK507" s="338"/>
      <c r="AL507" s="338"/>
      <c r="AM507" s="338"/>
      <c r="AN507" s="338"/>
      <c r="AO507" s="338"/>
      <c r="AP507" s="338"/>
      <c r="AQ507" s="338"/>
      <c r="AR507" s="338"/>
      <c r="AS507" s="338"/>
      <c r="AT507" s="338"/>
      <c r="AU507" s="338"/>
      <c r="AV507" s="338"/>
      <c r="AW507" s="338"/>
      <c r="AX507" s="338"/>
      <c r="AY507" s="338"/>
      <c r="AZ507" s="338"/>
      <c r="BA507" s="338"/>
      <c r="BB507" s="338"/>
      <c r="BC507" s="338"/>
      <c r="BD507" s="338"/>
      <c r="BE507" s="338"/>
      <c r="BF507" s="338"/>
      <c r="BG507" s="338"/>
      <c r="BH507" s="338"/>
      <c r="BI507" s="338"/>
      <c r="BJ507" s="338"/>
      <c r="BK507" s="338"/>
      <c r="BL507" s="338"/>
      <c r="BM507" s="338"/>
      <c r="BN507" s="338"/>
      <c r="BO507" s="338"/>
      <c r="BP507" s="338"/>
      <c r="BQ507" s="338"/>
      <c r="BR507" s="338"/>
      <c r="BS507" s="338"/>
      <c r="BT507" s="338"/>
      <c r="BU507" s="338"/>
      <c r="BV507" s="338"/>
      <c r="BW507" s="338"/>
      <c r="BX507" s="338"/>
      <c r="BY507" s="338"/>
      <c r="BZ507" s="338"/>
      <c r="CA507" s="338"/>
    </row>
    <row r="508" ht="15.75" customHeight="1">
      <c r="A508" s="338"/>
      <c r="B508" s="339"/>
      <c r="C508" s="822"/>
      <c r="D508" s="564"/>
      <c r="E508" s="823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  <c r="AI508" s="338"/>
      <c r="AJ508" s="338"/>
      <c r="AK508" s="338"/>
      <c r="AL508" s="338"/>
      <c r="AM508" s="338"/>
      <c r="AN508" s="338"/>
      <c r="AO508" s="338"/>
      <c r="AP508" s="338"/>
      <c r="AQ508" s="338"/>
      <c r="AR508" s="338"/>
      <c r="AS508" s="338"/>
      <c r="AT508" s="338"/>
      <c r="AU508" s="338"/>
      <c r="AV508" s="338"/>
      <c r="AW508" s="338"/>
      <c r="AX508" s="338"/>
      <c r="AY508" s="338"/>
      <c r="AZ508" s="338"/>
      <c r="BA508" s="338"/>
      <c r="BB508" s="338"/>
      <c r="BC508" s="338"/>
      <c r="BD508" s="338"/>
      <c r="BE508" s="338"/>
      <c r="BF508" s="338"/>
      <c r="BG508" s="338"/>
      <c r="BH508" s="338"/>
      <c r="BI508" s="338"/>
      <c r="BJ508" s="338"/>
      <c r="BK508" s="338"/>
      <c r="BL508" s="338"/>
      <c r="BM508" s="338"/>
      <c r="BN508" s="338"/>
      <c r="BO508" s="338"/>
      <c r="BP508" s="338"/>
      <c r="BQ508" s="338"/>
      <c r="BR508" s="338"/>
      <c r="BS508" s="338"/>
      <c r="BT508" s="338"/>
      <c r="BU508" s="338"/>
      <c r="BV508" s="338"/>
      <c r="BW508" s="338"/>
      <c r="BX508" s="338"/>
      <c r="BY508" s="338"/>
      <c r="BZ508" s="338"/>
      <c r="CA508" s="338"/>
    </row>
    <row r="509" ht="15.75" customHeight="1">
      <c r="A509" s="338"/>
      <c r="B509" s="339"/>
      <c r="C509" s="822"/>
      <c r="D509" s="564"/>
      <c r="E509" s="823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  <c r="AI509" s="338"/>
      <c r="AJ509" s="338"/>
      <c r="AK509" s="338"/>
      <c r="AL509" s="338"/>
      <c r="AM509" s="338"/>
      <c r="AN509" s="338"/>
      <c r="AO509" s="338"/>
      <c r="AP509" s="338"/>
      <c r="AQ509" s="338"/>
      <c r="AR509" s="338"/>
      <c r="AS509" s="338"/>
      <c r="AT509" s="338"/>
      <c r="AU509" s="338"/>
      <c r="AV509" s="338"/>
      <c r="AW509" s="338"/>
      <c r="AX509" s="338"/>
      <c r="AY509" s="338"/>
      <c r="AZ509" s="338"/>
      <c r="BA509" s="338"/>
      <c r="BB509" s="338"/>
      <c r="BC509" s="338"/>
      <c r="BD509" s="338"/>
      <c r="BE509" s="338"/>
      <c r="BF509" s="338"/>
      <c r="BG509" s="338"/>
      <c r="BH509" s="338"/>
      <c r="BI509" s="338"/>
      <c r="BJ509" s="338"/>
      <c r="BK509" s="338"/>
      <c r="BL509" s="338"/>
      <c r="BM509" s="338"/>
      <c r="BN509" s="338"/>
      <c r="BO509" s="338"/>
      <c r="BP509" s="338"/>
      <c r="BQ509" s="338"/>
      <c r="BR509" s="338"/>
      <c r="BS509" s="338"/>
      <c r="BT509" s="338"/>
      <c r="BU509" s="338"/>
      <c r="BV509" s="338"/>
      <c r="BW509" s="338"/>
      <c r="BX509" s="338"/>
      <c r="BY509" s="338"/>
      <c r="BZ509" s="338"/>
      <c r="CA509" s="338"/>
    </row>
    <row r="510" ht="15.75" customHeight="1">
      <c r="A510" s="338"/>
      <c r="B510" s="339"/>
      <c r="C510" s="822"/>
      <c r="D510" s="564"/>
      <c r="E510" s="823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  <c r="AI510" s="338"/>
      <c r="AJ510" s="338"/>
      <c r="AK510" s="338"/>
      <c r="AL510" s="338"/>
      <c r="AM510" s="338"/>
      <c r="AN510" s="338"/>
      <c r="AO510" s="338"/>
      <c r="AP510" s="338"/>
      <c r="AQ510" s="338"/>
      <c r="AR510" s="338"/>
      <c r="AS510" s="338"/>
      <c r="AT510" s="338"/>
      <c r="AU510" s="338"/>
      <c r="AV510" s="338"/>
      <c r="AW510" s="338"/>
      <c r="AX510" s="338"/>
      <c r="AY510" s="338"/>
      <c r="AZ510" s="338"/>
      <c r="BA510" s="338"/>
      <c r="BB510" s="338"/>
      <c r="BC510" s="338"/>
      <c r="BD510" s="338"/>
      <c r="BE510" s="338"/>
      <c r="BF510" s="338"/>
      <c r="BG510" s="338"/>
      <c r="BH510" s="338"/>
      <c r="BI510" s="338"/>
      <c r="BJ510" s="338"/>
      <c r="BK510" s="338"/>
      <c r="BL510" s="338"/>
      <c r="BM510" s="338"/>
      <c r="BN510" s="338"/>
      <c r="BO510" s="338"/>
      <c r="BP510" s="338"/>
      <c r="BQ510" s="338"/>
      <c r="BR510" s="338"/>
      <c r="BS510" s="338"/>
      <c r="BT510" s="338"/>
      <c r="BU510" s="338"/>
      <c r="BV510" s="338"/>
      <c r="BW510" s="338"/>
      <c r="BX510" s="338"/>
      <c r="BY510" s="338"/>
      <c r="BZ510" s="338"/>
      <c r="CA510" s="338"/>
    </row>
    <row r="511" ht="15.75" customHeight="1">
      <c r="A511" s="338"/>
      <c r="B511" s="339"/>
      <c r="C511" s="822"/>
      <c r="D511" s="564"/>
      <c r="E511" s="823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  <c r="AI511" s="338"/>
      <c r="AJ511" s="338"/>
      <c r="AK511" s="338"/>
      <c r="AL511" s="338"/>
      <c r="AM511" s="338"/>
      <c r="AN511" s="338"/>
      <c r="AO511" s="338"/>
      <c r="AP511" s="338"/>
      <c r="AQ511" s="338"/>
      <c r="AR511" s="338"/>
      <c r="AS511" s="338"/>
      <c r="AT511" s="338"/>
      <c r="AU511" s="338"/>
      <c r="AV511" s="338"/>
      <c r="AW511" s="338"/>
      <c r="AX511" s="338"/>
      <c r="AY511" s="338"/>
      <c r="AZ511" s="338"/>
      <c r="BA511" s="338"/>
      <c r="BB511" s="338"/>
      <c r="BC511" s="338"/>
      <c r="BD511" s="338"/>
      <c r="BE511" s="338"/>
      <c r="BF511" s="338"/>
      <c r="BG511" s="338"/>
      <c r="BH511" s="338"/>
      <c r="BI511" s="338"/>
      <c r="BJ511" s="338"/>
      <c r="BK511" s="338"/>
      <c r="BL511" s="338"/>
      <c r="BM511" s="338"/>
      <c r="BN511" s="338"/>
      <c r="BO511" s="338"/>
      <c r="BP511" s="338"/>
      <c r="BQ511" s="338"/>
      <c r="BR511" s="338"/>
      <c r="BS511" s="338"/>
      <c r="BT511" s="338"/>
      <c r="BU511" s="338"/>
      <c r="BV511" s="338"/>
      <c r="BW511" s="338"/>
      <c r="BX511" s="338"/>
      <c r="BY511" s="338"/>
      <c r="BZ511" s="338"/>
      <c r="CA511" s="338"/>
    </row>
    <row r="512" ht="15.75" customHeight="1">
      <c r="A512" s="338"/>
      <c r="B512" s="339"/>
      <c r="C512" s="822"/>
      <c r="D512" s="564"/>
      <c r="E512" s="823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  <c r="AI512" s="338"/>
      <c r="AJ512" s="338"/>
      <c r="AK512" s="338"/>
      <c r="AL512" s="338"/>
      <c r="AM512" s="338"/>
      <c r="AN512" s="338"/>
      <c r="AO512" s="338"/>
      <c r="AP512" s="338"/>
      <c r="AQ512" s="338"/>
      <c r="AR512" s="338"/>
      <c r="AS512" s="338"/>
      <c r="AT512" s="338"/>
      <c r="AU512" s="338"/>
      <c r="AV512" s="338"/>
      <c r="AW512" s="338"/>
      <c r="AX512" s="338"/>
      <c r="AY512" s="338"/>
      <c r="AZ512" s="338"/>
      <c r="BA512" s="338"/>
      <c r="BB512" s="338"/>
      <c r="BC512" s="338"/>
      <c r="BD512" s="338"/>
      <c r="BE512" s="338"/>
      <c r="BF512" s="338"/>
      <c r="BG512" s="338"/>
      <c r="BH512" s="338"/>
      <c r="BI512" s="338"/>
      <c r="BJ512" s="338"/>
      <c r="BK512" s="338"/>
      <c r="BL512" s="338"/>
      <c r="BM512" s="338"/>
      <c r="BN512" s="338"/>
      <c r="BO512" s="338"/>
      <c r="BP512" s="338"/>
      <c r="BQ512" s="338"/>
      <c r="BR512" s="338"/>
      <c r="BS512" s="338"/>
      <c r="BT512" s="338"/>
      <c r="BU512" s="338"/>
      <c r="BV512" s="338"/>
      <c r="BW512" s="338"/>
      <c r="BX512" s="338"/>
      <c r="BY512" s="338"/>
      <c r="BZ512" s="338"/>
      <c r="CA512" s="338"/>
    </row>
    <row r="513" ht="15.75" customHeight="1">
      <c r="A513" s="338"/>
      <c r="B513" s="339"/>
      <c r="C513" s="822"/>
      <c r="D513" s="564"/>
      <c r="E513" s="823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  <c r="AI513" s="338"/>
      <c r="AJ513" s="338"/>
      <c r="AK513" s="338"/>
      <c r="AL513" s="338"/>
      <c r="AM513" s="338"/>
      <c r="AN513" s="338"/>
      <c r="AO513" s="338"/>
      <c r="AP513" s="338"/>
      <c r="AQ513" s="338"/>
      <c r="AR513" s="338"/>
      <c r="AS513" s="338"/>
      <c r="AT513" s="338"/>
      <c r="AU513" s="338"/>
      <c r="AV513" s="338"/>
      <c r="AW513" s="338"/>
      <c r="AX513" s="338"/>
      <c r="AY513" s="338"/>
      <c r="AZ513" s="338"/>
      <c r="BA513" s="338"/>
      <c r="BB513" s="338"/>
      <c r="BC513" s="338"/>
      <c r="BD513" s="338"/>
      <c r="BE513" s="338"/>
      <c r="BF513" s="338"/>
      <c r="BG513" s="338"/>
      <c r="BH513" s="338"/>
      <c r="BI513" s="338"/>
      <c r="BJ513" s="338"/>
      <c r="BK513" s="338"/>
      <c r="BL513" s="338"/>
      <c r="BM513" s="338"/>
      <c r="BN513" s="338"/>
      <c r="BO513" s="338"/>
      <c r="BP513" s="338"/>
      <c r="BQ513" s="338"/>
      <c r="BR513" s="338"/>
      <c r="BS513" s="338"/>
      <c r="BT513" s="338"/>
      <c r="BU513" s="338"/>
      <c r="BV513" s="338"/>
      <c r="BW513" s="338"/>
      <c r="BX513" s="338"/>
      <c r="BY513" s="338"/>
      <c r="BZ513" s="338"/>
      <c r="CA513" s="338"/>
    </row>
    <row r="514" ht="15.75" customHeight="1">
      <c r="A514" s="338"/>
      <c r="B514" s="339"/>
      <c r="C514" s="822"/>
      <c r="D514" s="564"/>
      <c r="E514" s="823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  <c r="AI514" s="338"/>
      <c r="AJ514" s="338"/>
      <c r="AK514" s="338"/>
      <c r="AL514" s="338"/>
      <c r="AM514" s="338"/>
      <c r="AN514" s="338"/>
      <c r="AO514" s="338"/>
      <c r="AP514" s="338"/>
      <c r="AQ514" s="338"/>
      <c r="AR514" s="338"/>
      <c r="AS514" s="338"/>
      <c r="AT514" s="338"/>
      <c r="AU514" s="338"/>
      <c r="AV514" s="338"/>
      <c r="AW514" s="338"/>
      <c r="AX514" s="338"/>
      <c r="AY514" s="338"/>
      <c r="AZ514" s="338"/>
      <c r="BA514" s="338"/>
      <c r="BB514" s="338"/>
      <c r="BC514" s="338"/>
      <c r="BD514" s="338"/>
      <c r="BE514" s="338"/>
      <c r="BF514" s="338"/>
      <c r="BG514" s="338"/>
      <c r="BH514" s="338"/>
      <c r="BI514" s="338"/>
      <c r="BJ514" s="338"/>
      <c r="BK514" s="338"/>
      <c r="BL514" s="338"/>
      <c r="BM514" s="338"/>
      <c r="BN514" s="338"/>
      <c r="BO514" s="338"/>
      <c r="BP514" s="338"/>
      <c r="BQ514" s="338"/>
      <c r="BR514" s="338"/>
      <c r="BS514" s="338"/>
      <c r="BT514" s="338"/>
      <c r="BU514" s="338"/>
      <c r="BV514" s="338"/>
      <c r="BW514" s="338"/>
      <c r="BX514" s="338"/>
      <c r="BY514" s="338"/>
      <c r="BZ514" s="338"/>
      <c r="CA514" s="338"/>
    </row>
    <row r="515" ht="15.75" customHeight="1">
      <c r="A515" s="338"/>
      <c r="B515" s="339"/>
      <c r="C515" s="822"/>
      <c r="D515" s="564"/>
      <c r="E515" s="823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  <c r="AI515" s="338"/>
      <c r="AJ515" s="338"/>
      <c r="AK515" s="338"/>
      <c r="AL515" s="338"/>
      <c r="AM515" s="338"/>
      <c r="AN515" s="338"/>
      <c r="AO515" s="338"/>
      <c r="AP515" s="338"/>
      <c r="AQ515" s="338"/>
      <c r="AR515" s="338"/>
      <c r="AS515" s="338"/>
      <c r="AT515" s="338"/>
      <c r="AU515" s="338"/>
      <c r="AV515" s="338"/>
      <c r="AW515" s="338"/>
      <c r="AX515" s="338"/>
      <c r="AY515" s="338"/>
      <c r="AZ515" s="338"/>
      <c r="BA515" s="338"/>
      <c r="BB515" s="338"/>
      <c r="BC515" s="338"/>
      <c r="BD515" s="338"/>
      <c r="BE515" s="338"/>
      <c r="BF515" s="338"/>
      <c r="BG515" s="338"/>
      <c r="BH515" s="338"/>
      <c r="BI515" s="338"/>
      <c r="BJ515" s="338"/>
      <c r="BK515" s="338"/>
      <c r="BL515" s="338"/>
      <c r="BM515" s="338"/>
      <c r="BN515" s="338"/>
      <c r="BO515" s="338"/>
      <c r="BP515" s="338"/>
      <c r="BQ515" s="338"/>
      <c r="BR515" s="338"/>
      <c r="BS515" s="338"/>
      <c r="BT515" s="338"/>
      <c r="BU515" s="338"/>
      <c r="BV515" s="338"/>
      <c r="BW515" s="338"/>
      <c r="BX515" s="338"/>
      <c r="BY515" s="338"/>
      <c r="BZ515" s="338"/>
      <c r="CA515" s="338"/>
    </row>
    <row r="516" ht="15.75" customHeight="1">
      <c r="A516" s="338"/>
      <c r="B516" s="339"/>
      <c r="C516" s="822"/>
      <c r="D516" s="564"/>
      <c r="E516" s="823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  <c r="AI516" s="338"/>
      <c r="AJ516" s="338"/>
      <c r="AK516" s="338"/>
      <c r="AL516" s="338"/>
      <c r="AM516" s="338"/>
      <c r="AN516" s="338"/>
      <c r="AO516" s="338"/>
      <c r="AP516" s="338"/>
      <c r="AQ516" s="338"/>
      <c r="AR516" s="338"/>
      <c r="AS516" s="338"/>
      <c r="AT516" s="338"/>
      <c r="AU516" s="338"/>
      <c r="AV516" s="338"/>
      <c r="AW516" s="338"/>
      <c r="AX516" s="338"/>
      <c r="AY516" s="338"/>
      <c r="AZ516" s="338"/>
      <c r="BA516" s="338"/>
      <c r="BB516" s="338"/>
      <c r="BC516" s="338"/>
      <c r="BD516" s="338"/>
      <c r="BE516" s="338"/>
      <c r="BF516" s="338"/>
      <c r="BG516" s="338"/>
      <c r="BH516" s="338"/>
      <c r="BI516" s="338"/>
      <c r="BJ516" s="338"/>
      <c r="BK516" s="338"/>
      <c r="BL516" s="338"/>
      <c r="BM516" s="338"/>
      <c r="BN516" s="338"/>
      <c r="BO516" s="338"/>
      <c r="BP516" s="338"/>
      <c r="BQ516" s="338"/>
      <c r="BR516" s="338"/>
      <c r="BS516" s="338"/>
      <c r="BT516" s="338"/>
      <c r="BU516" s="338"/>
      <c r="BV516" s="338"/>
      <c r="BW516" s="338"/>
      <c r="BX516" s="338"/>
      <c r="BY516" s="338"/>
      <c r="BZ516" s="338"/>
      <c r="CA516" s="338"/>
    </row>
    <row r="517" ht="15.75" customHeight="1">
      <c r="A517" s="338"/>
      <c r="B517" s="339"/>
      <c r="C517" s="822"/>
      <c r="D517" s="564"/>
      <c r="E517" s="823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  <c r="AI517" s="338"/>
      <c r="AJ517" s="338"/>
      <c r="AK517" s="338"/>
      <c r="AL517" s="338"/>
      <c r="AM517" s="338"/>
      <c r="AN517" s="338"/>
      <c r="AO517" s="338"/>
      <c r="AP517" s="338"/>
      <c r="AQ517" s="338"/>
      <c r="AR517" s="338"/>
      <c r="AS517" s="338"/>
      <c r="AT517" s="338"/>
      <c r="AU517" s="338"/>
      <c r="AV517" s="338"/>
      <c r="AW517" s="338"/>
      <c r="AX517" s="338"/>
      <c r="AY517" s="338"/>
      <c r="AZ517" s="338"/>
      <c r="BA517" s="338"/>
      <c r="BB517" s="338"/>
      <c r="BC517" s="338"/>
      <c r="BD517" s="338"/>
      <c r="BE517" s="338"/>
      <c r="BF517" s="338"/>
      <c r="BG517" s="338"/>
      <c r="BH517" s="338"/>
      <c r="BI517" s="338"/>
      <c r="BJ517" s="338"/>
      <c r="BK517" s="338"/>
      <c r="BL517" s="338"/>
      <c r="BM517" s="338"/>
      <c r="BN517" s="338"/>
      <c r="BO517" s="338"/>
      <c r="BP517" s="338"/>
      <c r="BQ517" s="338"/>
      <c r="BR517" s="338"/>
      <c r="BS517" s="338"/>
      <c r="BT517" s="338"/>
      <c r="BU517" s="338"/>
      <c r="BV517" s="338"/>
      <c r="BW517" s="338"/>
      <c r="BX517" s="338"/>
      <c r="BY517" s="338"/>
      <c r="BZ517" s="338"/>
      <c r="CA517" s="338"/>
    </row>
    <row r="518" ht="15.75" customHeight="1">
      <c r="A518" s="338"/>
      <c r="B518" s="339"/>
      <c r="C518" s="822"/>
      <c r="D518" s="564"/>
      <c r="E518" s="823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  <c r="AI518" s="338"/>
      <c r="AJ518" s="338"/>
      <c r="AK518" s="338"/>
      <c r="AL518" s="338"/>
      <c r="AM518" s="338"/>
      <c r="AN518" s="338"/>
      <c r="AO518" s="338"/>
      <c r="AP518" s="338"/>
      <c r="AQ518" s="338"/>
      <c r="AR518" s="338"/>
      <c r="AS518" s="338"/>
      <c r="AT518" s="338"/>
      <c r="AU518" s="338"/>
      <c r="AV518" s="338"/>
      <c r="AW518" s="338"/>
      <c r="AX518" s="338"/>
      <c r="AY518" s="338"/>
      <c r="AZ518" s="338"/>
      <c r="BA518" s="338"/>
      <c r="BB518" s="338"/>
      <c r="BC518" s="338"/>
      <c r="BD518" s="338"/>
      <c r="BE518" s="338"/>
      <c r="BF518" s="338"/>
      <c r="BG518" s="338"/>
      <c r="BH518" s="338"/>
      <c r="BI518" s="338"/>
      <c r="BJ518" s="338"/>
      <c r="BK518" s="338"/>
      <c r="BL518" s="338"/>
      <c r="BM518" s="338"/>
      <c r="BN518" s="338"/>
      <c r="BO518" s="338"/>
      <c r="BP518" s="338"/>
      <c r="BQ518" s="338"/>
      <c r="BR518" s="338"/>
      <c r="BS518" s="338"/>
      <c r="BT518" s="338"/>
      <c r="BU518" s="338"/>
      <c r="BV518" s="338"/>
      <c r="BW518" s="338"/>
      <c r="BX518" s="338"/>
      <c r="BY518" s="338"/>
      <c r="BZ518" s="338"/>
      <c r="CA518" s="338"/>
    </row>
    <row r="519" ht="15.75" customHeight="1">
      <c r="A519" s="338"/>
      <c r="B519" s="339"/>
      <c r="C519" s="822"/>
      <c r="D519" s="564"/>
      <c r="E519" s="823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  <c r="AI519" s="338"/>
      <c r="AJ519" s="338"/>
      <c r="AK519" s="338"/>
      <c r="AL519" s="338"/>
      <c r="AM519" s="338"/>
      <c r="AN519" s="338"/>
      <c r="AO519" s="338"/>
      <c r="AP519" s="338"/>
      <c r="AQ519" s="338"/>
      <c r="AR519" s="338"/>
      <c r="AS519" s="338"/>
      <c r="AT519" s="338"/>
      <c r="AU519" s="338"/>
      <c r="AV519" s="338"/>
      <c r="AW519" s="338"/>
      <c r="AX519" s="338"/>
      <c r="AY519" s="338"/>
      <c r="AZ519" s="338"/>
      <c r="BA519" s="338"/>
      <c r="BB519" s="338"/>
      <c r="BC519" s="338"/>
      <c r="BD519" s="338"/>
      <c r="BE519" s="338"/>
      <c r="BF519" s="338"/>
      <c r="BG519" s="338"/>
      <c r="BH519" s="338"/>
      <c r="BI519" s="338"/>
      <c r="BJ519" s="338"/>
      <c r="BK519" s="338"/>
      <c r="BL519" s="338"/>
      <c r="BM519" s="338"/>
      <c r="BN519" s="338"/>
      <c r="BO519" s="338"/>
      <c r="BP519" s="338"/>
      <c r="BQ519" s="338"/>
      <c r="BR519" s="338"/>
      <c r="BS519" s="338"/>
      <c r="BT519" s="338"/>
      <c r="BU519" s="338"/>
      <c r="BV519" s="338"/>
      <c r="BW519" s="338"/>
      <c r="BX519" s="338"/>
      <c r="BY519" s="338"/>
      <c r="BZ519" s="338"/>
      <c r="CA519" s="338"/>
    </row>
    <row r="520" ht="15.75" customHeight="1">
      <c r="A520" s="338"/>
      <c r="B520" s="339"/>
      <c r="C520" s="822"/>
      <c r="D520" s="564"/>
      <c r="E520" s="823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  <c r="AI520" s="338"/>
      <c r="AJ520" s="338"/>
      <c r="AK520" s="338"/>
      <c r="AL520" s="338"/>
      <c r="AM520" s="338"/>
      <c r="AN520" s="338"/>
      <c r="AO520" s="338"/>
      <c r="AP520" s="338"/>
      <c r="AQ520" s="338"/>
      <c r="AR520" s="338"/>
      <c r="AS520" s="338"/>
      <c r="AT520" s="338"/>
      <c r="AU520" s="338"/>
      <c r="AV520" s="338"/>
      <c r="AW520" s="338"/>
      <c r="AX520" s="338"/>
      <c r="AY520" s="338"/>
      <c r="AZ520" s="338"/>
      <c r="BA520" s="338"/>
      <c r="BB520" s="338"/>
      <c r="BC520" s="338"/>
      <c r="BD520" s="338"/>
      <c r="BE520" s="338"/>
      <c r="BF520" s="338"/>
      <c r="BG520" s="338"/>
      <c r="BH520" s="338"/>
      <c r="BI520" s="338"/>
      <c r="BJ520" s="338"/>
      <c r="BK520" s="338"/>
      <c r="BL520" s="338"/>
      <c r="BM520" s="338"/>
      <c r="BN520" s="338"/>
      <c r="BO520" s="338"/>
      <c r="BP520" s="338"/>
      <c r="BQ520" s="338"/>
      <c r="BR520" s="338"/>
      <c r="BS520" s="338"/>
      <c r="BT520" s="338"/>
      <c r="BU520" s="338"/>
      <c r="BV520" s="338"/>
      <c r="BW520" s="338"/>
      <c r="BX520" s="338"/>
      <c r="BY520" s="338"/>
      <c r="BZ520" s="338"/>
      <c r="CA520" s="338"/>
    </row>
    <row r="521" ht="15.75" customHeight="1">
      <c r="A521" s="338"/>
      <c r="B521" s="339"/>
      <c r="C521" s="822"/>
      <c r="D521" s="564"/>
      <c r="E521" s="823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  <c r="AV521" s="338"/>
      <c r="AW521" s="338"/>
      <c r="AX521" s="338"/>
      <c r="AY521" s="338"/>
      <c r="AZ521" s="338"/>
      <c r="BA521" s="338"/>
      <c r="BB521" s="338"/>
      <c r="BC521" s="338"/>
      <c r="BD521" s="338"/>
      <c r="BE521" s="338"/>
      <c r="BF521" s="338"/>
      <c r="BG521" s="338"/>
      <c r="BH521" s="338"/>
      <c r="BI521" s="338"/>
      <c r="BJ521" s="338"/>
      <c r="BK521" s="338"/>
      <c r="BL521" s="338"/>
      <c r="BM521" s="338"/>
      <c r="BN521" s="338"/>
      <c r="BO521" s="338"/>
      <c r="BP521" s="338"/>
      <c r="BQ521" s="338"/>
      <c r="BR521" s="338"/>
      <c r="BS521" s="338"/>
      <c r="BT521" s="338"/>
      <c r="BU521" s="338"/>
      <c r="BV521" s="338"/>
      <c r="BW521" s="338"/>
      <c r="BX521" s="338"/>
      <c r="BY521" s="338"/>
      <c r="BZ521" s="338"/>
      <c r="CA521" s="338"/>
    </row>
    <row r="522" ht="15.75" customHeight="1">
      <c r="A522" s="338"/>
      <c r="B522" s="339"/>
      <c r="C522" s="822"/>
      <c r="D522" s="564"/>
      <c r="E522" s="823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  <c r="AV522" s="338"/>
      <c r="AW522" s="338"/>
      <c r="AX522" s="338"/>
      <c r="AY522" s="338"/>
      <c r="AZ522" s="338"/>
      <c r="BA522" s="338"/>
      <c r="BB522" s="338"/>
      <c r="BC522" s="338"/>
      <c r="BD522" s="338"/>
      <c r="BE522" s="338"/>
      <c r="BF522" s="338"/>
      <c r="BG522" s="338"/>
      <c r="BH522" s="338"/>
      <c r="BI522" s="338"/>
      <c r="BJ522" s="338"/>
      <c r="BK522" s="338"/>
      <c r="BL522" s="338"/>
      <c r="BM522" s="338"/>
      <c r="BN522" s="338"/>
      <c r="BO522" s="338"/>
      <c r="BP522" s="338"/>
      <c r="BQ522" s="338"/>
      <c r="BR522" s="338"/>
      <c r="BS522" s="338"/>
      <c r="BT522" s="338"/>
      <c r="BU522" s="338"/>
      <c r="BV522" s="338"/>
      <c r="BW522" s="338"/>
      <c r="BX522" s="338"/>
      <c r="BY522" s="338"/>
      <c r="BZ522" s="338"/>
      <c r="CA522" s="338"/>
    </row>
    <row r="523" ht="15.75" customHeight="1">
      <c r="A523" s="338"/>
      <c r="B523" s="339"/>
      <c r="C523" s="822"/>
      <c r="D523" s="564"/>
      <c r="E523" s="823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  <c r="AV523" s="338"/>
      <c r="AW523" s="338"/>
      <c r="AX523" s="338"/>
      <c r="AY523" s="338"/>
      <c r="AZ523" s="338"/>
      <c r="BA523" s="338"/>
      <c r="BB523" s="338"/>
      <c r="BC523" s="338"/>
      <c r="BD523" s="338"/>
      <c r="BE523" s="338"/>
      <c r="BF523" s="338"/>
      <c r="BG523" s="338"/>
      <c r="BH523" s="338"/>
      <c r="BI523" s="338"/>
      <c r="BJ523" s="338"/>
      <c r="BK523" s="338"/>
      <c r="BL523" s="338"/>
      <c r="BM523" s="338"/>
      <c r="BN523" s="338"/>
      <c r="BO523" s="338"/>
      <c r="BP523" s="338"/>
      <c r="BQ523" s="338"/>
      <c r="BR523" s="338"/>
      <c r="BS523" s="338"/>
      <c r="BT523" s="338"/>
      <c r="BU523" s="338"/>
      <c r="BV523" s="338"/>
      <c r="BW523" s="338"/>
      <c r="BX523" s="338"/>
      <c r="BY523" s="338"/>
      <c r="BZ523" s="338"/>
      <c r="CA523" s="338"/>
    </row>
    <row r="524" ht="15.75" customHeight="1">
      <c r="A524" s="338"/>
      <c r="B524" s="339"/>
      <c r="C524" s="822"/>
      <c r="D524" s="564"/>
      <c r="E524" s="823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  <c r="AV524" s="338"/>
      <c r="AW524" s="338"/>
      <c r="AX524" s="338"/>
      <c r="AY524" s="338"/>
      <c r="AZ524" s="338"/>
      <c r="BA524" s="338"/>
      <c r="BB524" s="338"/>
      <c r="BC524" s="338"/>
      <c r="BD524" s="338"/>
      <c r="BE524" s="338"/>
      <c r="BF524" s="338"/>
      <c r="BG524" s="338"/>
      <c r="BH524" s="338"/>
      <c r="BI524" s="338"/>
      <c r="BJ524" s="338"/>
      <c r="BK524" s="338"/>
      <c r="BL524" s="338"/>
      <c r="BM524" s="338"/>
      <c r="BN524" s="338"/>
      <c r="BO524" s="338"/>
      <c r="BP524" s="338"/>
      <c r="BQ524" s="338"/>
      <c r="BR524" s="338"/>
      <c r="BS524" s="338"/>
      <c r="BT524" s="338"/>
      <c r="BU524" s="338"/>
      <c r="BV524" s="338"/>
      <c r="BW524" s="338"/>
      <c r="BX524" s="338"/>
      <c r="BY524" s="338"/>
      <c r="BZ524" s="338"/>
      <c r="CA524" s="338"/>
    </row>
    <row r="525" ht="15.75" customHeight="1">
      <c r="A525" s="338"/>
      <c r="B525" s="339"/>
      <c r="C525" s="822"/>
      <c r="D525" s="564"/>
      <c r="E525" s="823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  <c r="AV525" s="338"/>
      <c r="AW525" s="338"/>
      <c r="AX525" s="338"/>
      <c r="AY525" s="338"/>
      <c r="AZ525" s="338"/>
      <c r="BA525" s="338"/>
      <c r="BB525" s="338"/>
      <c r="BC525" s="338"/>
      <c r="BD525" s="338"/>
      <c r="BE525" s="338"/>
      <c r="BF525" s="338"/>
      <c r="BG525" s="338"/>
      <c r="BH525" s="338"/>
      <c r="BI525" s="338"/>
      <c r="BJ525" s="338"/>
      <c r="BK525" s="338"/>
      <c r="BL525" s="338"/>
      <c r="BM525" s="338"/>
      <c r="BN525" s="338"/>
      <c r="BO525" s="338"/>
      <c r="BP525" s="338"/>
      <c r="BQ525" s="338"/>
      <c r="BR525" s="338"/>
      <c r="BS525" s="338"/>
      <c r="BT525" s="338"/>
      <c r="BU525" s="338"/>
      <c r="BV525" s="338"/>
      <c r="BW525" s="338"/>
      <c r="BX525" s="338"/>
      <c r="BY525" s="338"/>
      <c r="BZ525" s="338"/>
      <c r="CA525" s="338"/>
    </row>
    <row r="526" ht="15.75" customHeight="1">
      <c r="A526" s="338"/>
      <c r="B526" s="339"/>
      <c r="C526" s="822"/>
      <c r="D526" s="564"/>
      <c r="E526" s="823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  <c r="AV526" s="338"/>
      <c r="AW526" s="338"/>
      <c r="AX526" s="338"/>
      <c r="AY526" s="338"/>
      <c r="AZ526" s="338"/>
      <c r="BA526" s="338"/>
      <c r="BB526" s="338"/>
      <c r="BC526" s="338"/>
      <c r="BD526" s="338"/>
      <c r="BE526" s="338"/>
      <c r="BF526" s="338"/>
      <c r="BG526" s="338"/>
      <c r="BH526" s="338"/>
      <c r="BI526" s="338"/>
      <c r="BJ526" s="338"/>
      <c r="BK526" s="338"/>
      <c r="BL526" s="338"/>
      <c r="BM526" s="338"/>
      <c r="BN526" s="338"/>
      <c r="BO526" s="338"/>
      <c r="BP526" s="338"/>
      <c r="BQ526" s="338"/>
      <c r="BR526" s="338"/>
      <c r="BS526" s="338"/>
      <c r="BT526" s="338"/>
      <c r="BU526" s="338"/>
      <c r="BV526" s="338"/>
      <c r="BW526" s="338"/>
      <c r="BX526" s="338"/>
      <c r="BY526" s="338"/>
      <c r="BZ526" s="338"/>
      <c r="CA526" s="338"/>
    </row>
    <row r="527" ht="15.75" customHeight="1">
      <c r="A527" s="338"/>
      <c r="B527" s="339"/>
      <c r="C527" s="822"/>
      <c r="D527" s="564"/>
      <c r="E527" s="823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  <c r="AV527" s="338"/>
      <c r="AW527" s="338"/>
      <c r="AX527" s="338"/>
      <c r="AY527" s="338"/>
      <c r="AZ527" s="338"/>
      <c r="BA527" s="338"/>
      <c r="BB527" s="338"/>
      <c r="BC527" s="338"/>
      <c r="BD527" s="338"/>
      <c r="BE527" s="338"/>
      <c r="BF527" s="338"/>
      <c r="BG527" s="338"/>
      <c r="BH527" s="338"/>
      <c r="BI527" s="338"/>
      <c r="BJ527" s="338"/>
      <c r="BK527" s="338"/>
      <c r="BL527" s="338"/>
      <c r="BM527" s="338"/>
      <c r="BN527" s="338"/>
      <c r="BO527" s="338"/>
      <c r="BP527" s="338"/>
      <c r="BQ527" s="338"/>
      <c r="BR527" s="338"/>
      <c r="BS527" s="338"/>
      <c r="BT527" s="338"/>
      <c r="BU527" s="338"/>
      <c r="BV527" s="338"/>
      <c r="BW527" s="338"/>
      <c r="BX527" s="338"/>
      <c r="BY527" s="338"/>
      <c r="BZ527" s="338"/>
      <c r="CA527" s="338"/>
    </row>
    <row r="528" ht="15.75" customHeight="1">
      <c r="A528" s="338"/>
      <c r="B528" s="339"/>
      <c r="C528" s="822"/>
      <c r="D528" s="564"/>
      <c r="E528" s="823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  <c r="AV528" s="338"/>
      <c r="AW528" s="338"/>
      <c r="AX528" s="338"/>
      <c r="AY528" s="338"/>
      <c r="AZ528" s="338"/>
      <c r="BA528" s="338"/>
      <c r="BB528" s="338"/>
      <c r="BC528" s="338"/>
      <c r="BD528" s="338"/>
      <c r="BE528" s="338"/>
      <c r="BF528" s="338"/>
      <c r="BG528" s="338"/>
      <c r="BH528" s="338"/>
      <c r="BI528" s="338"/>
      <c r="BJ528" s="338"/>
      <c r="BK528" s="338"/>
      <c r="BL528" s="338"/>
      <c r="BM528" s="338"/>
      <c r="BN528" s="338"/>
      <c r="BO528" s="338"/>
      <c r="BP528" s="338"/>
      <c r="BQ528" s="338"/>
      <c r="BR528" s="338"/>
      <c r="BS528" s="338"/>
      <c r="BT528" s="338"/>
      <c r="BU528" s="338"/>
      <c r="BV528" s="338"/>
      <c r="BW528" s="338"/>
      <c r="BX528" s="338"/>
      <c r="BY528" s="338"/>
      <c r="BZ528" s="338"/>
      <c r="CA528" s="338"/>
    </row>
    <row r="529" ht="15.75" customHeight="1">
      <c r="A529" s="338"/>
      <c r="B529" s="339"/>
      <c r="C529" s="822"/>
      <c r="D529" s="564"/>
      <c r="E529" s="823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  <c r="AV529" s="338"/>
      <c r="AW529" s="338"/>
      <c r="AX529" s="338"/>
      <c r="AY529" s="338"/>
      <c r="AZ529" s="338"/>
      <c r="BA529" s="338"/>
      <c r="BB529" s="338"/>
      <c r="BC529" s="338"/>
      <c r="BD529" s="338"/>
      <c r="BE529" s="338"/>
      <c r="BF529" s="338"/>
      <c r="BG529" s="338"/>
      <c r="BH529" s="338"/>
      <c r="BI529" s="338"/>
      <c r="BJ529" s="338"/>
      <c r="BK529" s="338"/>
      <c r="BL529" s="338"/>
      <c r="BM529" s="338"/>
      <c r="BN529" s="338"/>
      <c r="BO529" s="338"/>
      <c r="BP529" s="338"/>
      <c r="BQ529" s="338"/>
      <c r="BR529" s="338"/>
      <c r="BS529" s="338"/>
      <c r="BT529" s="338"/>
      <c r="BU529" s="338"/>
      <c r="BV529" s="338"/>
      <c r="BW529" s="338"/>
      <c r="BX529" s="338"/>
      <c r="BY529" s="338"/>
      <c r="BZ529" s="338"/>
      <c r="CA529" s="338"/>
    </row>
    <row r="530" ht="15.75" customHeight="1">
      <c r="A530" s="338"/>
      <c r="B530" s="339"/>
      <c r="C530" s="822"/>
      <c r="D530" s="564"/>
      <c r="E530" s="823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  <c r="AV530" s="338"/>
      <c r="AW530" s="338"/>
      <c r="AX530" s="338"/>
      <c r="AY530" s="338"/>
      <c r="AZ530" s="338"/>
      <c r="BA530" s="338"/>
      <c r="BB530" s="338"/>
      <c r="BC530" s="338"/>
      <c r="BD530" s="338"/>
      <c r="BE530" s="338"/>
      <c r="BF530" s="338"/>
      <c r="BG530" s="338"/>
      <c r="BH530" s="338"/>
      <c r="BI530" s="338"/>
      <c r="BJ530" s="338"/>
      <c r="BK530" s="338"/>
      <c r="BL530" s="338"/>
      <c r="BM530" s="338"/>
      <c r="BN530" s="338"/>
      <c r="BO530" s="338"/>
      <c r="BP530" s="338"/>
      <c r="BQ530" s="338"/>
      <c r="BR530" s="338"/>
      <c r="BS530" s="338"/>
      <c r="BT530" s="338"/>
      <c r="BU530" s="338"/>
      <c r="BV530" s="338"/>
      <c r="BW530" s="338"/>
      <c r="BX530" s="338"/>
      <c r="BY530" s="338"/>
      <c r="BZ530" s="338"/>
      <c r="CA530" s="338"/>
    </row>
    <row r="531" ht="15.75" customHeight="1">
      <c r="A531" s="338"/>
      <c r="B531" s="339"/>
      <c r="C531" s="822"/>
      <c r="D531" s="564"/>
      <c r="E531" s="823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  <c r="AV531" s="338"/>
      <c r="AW531" s="338"/>
      <c r="AX531" s="338"/>
      <c r="AY531" s="338"/>
      <c r="AZ531" s="338"/>
      <c r="BA531" s="338"/>
      <c r="BB531" s="338"/>
      <c r="BC531" s="338"/>
      <c r="BD531" s="338"/>
      <c r="BE531" s="338"/>
      <c r="BF531" s="338"/>
      <c r="BG531" s="338"/>
      <c r="BH531" s="338"/>
      <c r="BI531" s="338"/>
      <c r="BJ531" s="338"/>
      <c r="BK531" s="338"/>
      <c r="BL531" s="338"/>
      <c r="BM531" s="338"/>
      <c r="BN531" s="338"/>
      <c r="BO531" s="338"/>
      <c r="BP531" s="338"/>
      <c r="BQ531" s="338"/>
      <c r="BR531" s="338"/>
      <c r="BS531" s="338"/>
      <c r="BT531" s="338"/>
      <c r="BU531" s="338"/>
      <c r="BV531" s="338"/>
      <c r="BW531" s="338"/>
      <c r="BX531" s="338"/>
      <c r="BY531" s="338"/>
      <c r="BZ531" s="338"/>
      <c r="CA531" s="338"/>
    </row>
    <row r="532" ht="15.75" customHeight="1">
      <c r="A532" s="338"/>
      <c r="B532" s="339"/>
      <c r="C532" s="822"/>
      <c r="D532" s="564"/>
      <c r="E532" s="823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  <c r="AV532" s="338"/>
      <c r="AW532" s="338"/>
      <c r="AX532" s="338"/>
      <c r="AY532" s="338"/>
      <c r="AZ532" s="338"/>
      <c r="BA532" s="338"/>
      <c r="BB532" s="338"/>
      <c r="BC532" s="338"/>
      <c r="BD532" s="338"/>
      <c r="BE532" s="338"/>
      <c r="BF532" s="338"/>
      <c r="BG532" s="338"/>
      <c r="BH532" s="338"/>
      <c r="BI532" s="338"/>
      <c r="BJ532" s="338"/>
      <c r="BK532" s="338"/>
      <c r="BL532" s="338"/>
      <c r="BM532" s="338"/>
      <c r="BN532" s="338"/>
      <c r="BO532" s="338"/>
      <c r="BP532" s="338"/>
      <c r="BQ532" s="338"/>
      <c r="BR532" s="338"/>
      <c r="BS532" s="338"/>
      <c r="BT532" s="338"/>
      <c r="BU532" s="338"/>
      <c r="BV532" s="338"/>
      <c r="BW532" s="338"/>
      <c r="BX532" s="338"/>
      <c r="BY532" s="338"/>
      <c r="BZ532" s="338"/>
      <c r="CA532" s="338"/>
    </row>
    <row r="533" ht="15.75" customHeight="1">
      <c r="A533" s="338"/>
      <c r="B533" s="339"/>
      <c r="C533" s="822"/>
      <c r="D533" s="564"/>
      <c r="E533" s="823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  <c r="AV533" s="338"/>
      <c r="AW533" s="338"/>
      <c r="AX533" s="338"/>
      <c r="AY533" s="338"/>
      <c r="AZ533" s="338"/>
      <c r="BA533" s="338"/>
      <c r="BB533" s="338"/>
      <c r="BC533" s="338"/>
      <c r="BD533" s="338"/>
      <c r="BE533" s="338"/>
      <c r="BF533" s="338"/>
      <c r="BG533" s="338"/>
      <c r="BH533" s="338"/>
      <c r="BI533" s="338"/>
      <c r="BJ533" s="338"/>
      <c r="BK533" s="338"/>
      <c r="BL533" s="338"/>
      <c r="BM533" s="338"/>
      <c r="BN533" s="338"/>
      <c r="BO533" s="338"/>
      <c r="BP533" s="338"/>
      <c r="BQ533" s="338"/>
      <c r="BR533" s="338"/>
      <c r="BS533" s="338"/>
      <c r="BT533" s="338"/>
      <c r="BU533" s="338"/>
      <c r="BV533" s="338"/>
      <c r="BW533" s="338"/>
      <c r="BX533" s="338"/>
      <c r="BY533" s="338"/>
      <c r="BZ533" s="338"/>
      <c r="CA533" s="338"/>
    </row>
    <row r="534" ht="15.75" customHeight="1">
      <c r="A534" s="338"/>
      <c r="B534" s="339"/>
      <c r="C534" s="822"/>
      <c r="D534" s="564"/>
      <c r="E534" s="823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  <c r="AV534" s="338"/>
      <c r="AW534" s="338"/>
      <c r="AX534" s="338"/>
      <c r="AY534" s="338"/>
      <c r="AZ534" s="338"/>
      <c r="BA534" s="338"/>
      <c r="BB534" s="338"/>
      <c r="BC534" s="338"/>
      <c r="BD534" s="338"/>
      <c r="BE534" s="338"/>
      <c r="BF534" s="338"/>
      <c r="BG534" s="338"/>
      <c r="BH534" s="338"/>
      <c r="BI534" s="338"/>
      <c r="BJ534" s="338"/>
      <c r="BK534" s="338"/>
      <c r="BL534" s="338"/>
      <c r="BM534" s="338"/>
      <c r="BN534" s="338"/>
      <c r="BO534" s="338"/>
      <c r="BP534" s="338"/>
      <c r="BQ534" s="338"/>
      <c r="BR534" s="338"/>
      <c r="BS534" s="338"/>
      <c r="BT534" s="338"/>
      <c r="BU534" s="338"/>
      <c r="BV534" s="338"/>
      <c r="BW534" s="338"/>
      <c r="BX534" s="338"/>
      <c r="BY534" s="338"/>
      <c r="BZ534" s="338"/>
      <c r="CA534" s="338"/>
    </row>
    <row r="535" ht="15.75" customHeight="1">
      <c r="A535" s="338"/>
      <c r="B535" s="339"/>
      <c r="C535" s="822"/>
      <c r="D535" s="564"/>
      <c r="E535" s="823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  <c r="AV535" s="338"/>
      <c r="AW535" s="338"/>
      <c r="AX535" s="338"/>
      <c r="AY535" s="338"/>
      <c r="AZ535" s="338"/>
      <c r="BA535" s="338"/>
      <c r="BB535" s="338"/>
      <c r="BC535" s="338"/>
      <c r="BD535" s="338"/>
      <c r="BE535" s="338"/>
      <c r="BF535" s="338"/>
      <c r="BG535" s="338"/>
      <c r="BH535" s="338"/>
      <c r="BI535" s="338"/>
      <c r="BJ535" s="338"/>
      <c r="BK535" s="338"/>
      <c r="BL535" s="338"/>
      <c r="BM535" s="338"/>
      <c r="BN535" s="338"/>
      <c r="BO535" s="338"/>
      <c r="BP535" s="338"/>
      <c r="BQ535" s="338"/>
      <c r="BR535" s="338"/>
      <c r="BS535" s="338"/>
      <c r="BT535" s="338"/>
      <c r="BU535" s="338"/>
      <c r="BV535" s="338"/>
      <c r="BW535" s="338"/>
      <c r="BX535" s="338"/>
      <c r="BY535" s="338"/>
      <c r="BZ535" s="338"/>
      <c r="CA535" s="338"/>
    </row>
    <row r="536" ht="15.75" customHeight="1">
      <c r="A536" s="338"/>
      <c r="B536" s="339"/>
      <c r="C536" s="822"/>
      <c r="D536" s="564"/>
      <c r="E536" s="823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  <c r="AV536" s="338"/>
      <c r="AW536" s="338"/>
      <c r="AX536" s="338"/>
      <c r="AY536" s="338"/>
      <c r="AZ536" s="338"/>
      <c r="BA536" s="338"/>
      <c r="BB536" s="338"/>
      <c r="BC536" s="338"/>
      <c r="BD536" s="338"/>
      <c r="BE536" s="338"/>
      <c r="BF536" s="338"/>
      <c r="BG536" s="338"/>
      <c r="BH536" s="338"/>
      <c r="BI536" s="338"/>
      <c r="BJ536" s="338"/>
      <c r="BK536" s="338"/>
      <c r="BL536" s="338"/>
      <c r="BM536" s="338"/>
      <c r="BN536" s="338"/>
      <c r="BO536" s="338"/>
      <c r="BP536" s="338"/>
      <c r="BQ536" s="338"/>
      <c r="BR536" s="338"/>
      <c r="BS536" s="338"/>
      <c r="BT536" s="338"/>
      <c r="BU536" s="338"/>
      <c r="BV536" s="338"/>
      <c r="BW536" s="338"/>
      <c r="BX536" s="338"/>
      <c r="BY536" s="338"/>
      <c r="BZ536" s="338"/>
      <c r="CA536" s="338"/>
    </row>
    <row r="537" ht="15.75" customHeight="1">
      <c r="A537" s="338"/>
      <c r="B537" s="339"/>
      <c r="C537" s="822"/>
      <c r="D537" s="564"/>
      <c r="E537" s="823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  <c r="AV537" s="338"/>
      <c r="AW537" s="338"/>
      <c r="AX537" s="338"/>
      <c r="AY537" s="338"/>
      <c r="AZ537" s="338"/>
      <c r="BA537" s="338"/>
      <c r="BB537" s="338"/>
      <c r="BC537" s="338"/>
      <c r="BD537" s="338"/>
      <c r="BE537" s="338"/>
      <c r="BF537" s="338"/>
      <c r="BG537" s="338"/>
      <c r="BH537" s="338"/>
      <c r="BI537" s="338"/>
      <c r="BJ537" s="338"/>
      <c r="BK537" s="338"/>
      <c r="BL537" s="338"/>
      <c r="BM537" s="338"/>
      <c r="BN537" s="338"/>
      <c r="BO537" s="338"/>
      <c r="BP537" s="338"/>
      <c r="BQ537" s="338"/>
      <c r="BR537" s="338"/>
      <c r="BS537" s="338"/>
      <c r="BT537" s="338"/>
      <c r="BU537" s="338"/>
      <c r="BV537" s="338"/>
      <c r="BW537" s="338"/>
      <c r="BX537" s="338"/>
      <c r="BY537" s="338"/>
      <c r="BZ537" s="338"/>
      <c r="CA537" s="338"/>
    </row>
    <row r="538" ht="15.75" customHeight="1">
      <c r="A538" s="338"/>
      <c r="B538" s="339"/>
      <c r="C538" s="822"/>
      <c r="D538" s="564"/>
      <c r="E538" s="823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  <c r="AV538" s="338"/>
      <c r="AW538" s="338"/>
      <c r="AX538" s="338"/>
      <c r="AY538" s="338"/>
      <c r="AZ538" s="338"/>
      <c r="BA538" s="338"/>
      <c r="BB538" s="338"/>
      <c r="BC538" s="338"/>
      <c r="BD538" s="338"/>
      <c r="BE538" s="338"/>
      <c r="BF538" s="338"/>
      <c r="BG538" s="338"/>
      <c r="BH538" s="338"/>
      <c r="BI538" s="338"/>
      <c r="BJ538" s="338"/>
      <c r="BK538" s="338"/>
      <c r="BL538" s="338"/>
      <c r="BM538" s="338"/>
      <c r="BN538" s="338"/>
      <c r="BO538" s="338"/>
      <c r="BP538" s="338"/>
      <c r="BQ538" s="338"/>
      <c r="BR538" s="338"/>
      <c r="BS538" s="338"/>
      <c r="BT538" s="338"/>
      <c r="BU538" s="338"/>
      <c r="BV538" s="338"/>
      <c r="BW538" s="338"/>
      <c r="BX538" s="338"/>
      <c r="BY538" s="338"/>
      <c r="BZ538" s="338"/>
      <c r="CA538" s="338"/>
    </row>
    <row r="539" ht="15.75" customHeight="1">
      <c r="A539" s="338"/>
      <c r="B539" s="339"/>
      <c r="C539" s="822"/>
      <c r="D539" s="564"/>
      <c r="E539" s="823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  <c r="AV539" s="338"/>
      <c r="AW539" s="338"/>
      <c r="AX539" s="338"/>
      <c r="AY539" s="338"/>
      <c r="AZ539" s="338"/>
      <c r="BA539" s="338"/>
      <c r="BB539" s="338"/>
      <c r="BC539" s="338"/>
      <c r="BD539" s="338"/>
      <c r="BE539" s="338"/>
      <c r="BF539" s="338"/>
      <c r="BG539" s="338"/>
      <c r="BH539" s="338"/>
      <c r="BI539" s="338"/>
      <c r="BJ539" s="338"/>
      <c r="BK539" s="338"/>
      <c r="BL539" s="338"/>
      <c r="BM539" s="338"/>
      <c r="BN539" s="338"/>
      <c r="BO539" s="338"/>
      <c r="BP539" s="338"/>
      <c r="BQ539" s="338"/>
      <c r="BR539" s="338"/>
      <c r="BS539" s="338"/>
      <c r="BT539" s="338"/>
      <c r="BU539" s="338"/>
      <c r="BV539" s="338"/>
      <c r="BW539" s="338"/>
      <c r="BX539" s="338"/>
      <c r="BY539" s="338"/>
      <c r="BZ539" s="338"/>
      <c r="CA539" s="338"/>
    </row>
    <row r="540" ht="15.75" customHeight="1">
      <c r="A540" s="338"/>
      <c r="B540" s="339"/>
      <c r="C540" s="822"/>
      <c r="D540" s="564"/>
      <c r="E540" s="823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  <c r="AV540" s="338"/>
      <c r="AW540" s="338"/>
      <c r="AX540" s="338"/>
      <c r="AY540" s="338"/>
      <c r="AZ540" s="338"/>
      <c r="BA540" s="338"/>
      <c r="BB540" s="338"/>
      <c r="BC540" s="338"/>
      <c r="BD540" s="338"/>
      <c r="BE540" s="338"/>
      <c r="BF540" s="338"/>
      <c r="BG540" s="338"/>
      <c r="BH540" s="338"/>
      <c r="BI540" s="338"/>
      <c r="BJ540" s="338"/>
      <c r="BK540" s="338"/>
      <c r="BL540" s="338"/>
      <c r="BM540" s="338"/>
      <c r="BN540" s="338"/>
      <c r="BO540" s="338"/>
      <c r="BP540" s="338"/>
      <c r="BQ540" s="338"/>
      <c r="BR540" s="338"/>
      <c r="BS540" s="338"/>
      <c r="BT540" s="338"/>
      <c r="BU540" s="338"/>
      <c r="BV540" s="338"/>
      <c r="BW540" s="338"/>
      <c r="BX540" s="338"/>
      <c r="BY540" s="338"/>
      <c r="BZ540" s="338"/>
      <c r="CA540" s="338"/>
    </row>
    <row r="541" ht="15.75" customHeight="1">
      <c r="A541" s="338"/>
      <c r="B541" s="339"/>
      <c r="C541" s="822"/>
      <c r="D541" s="564"/>
      <c r="E541" s="823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  <c r="AV541" s="338"/>
      <c r="AW541" s="338"/>
      <c r="AX541" s="338"/>
      <c r="AY541" s="338"/>
      <c r="AZ541" s="338"/>
      <c r="BA541" s="338"/>
      <c r="BB541" s="338"/>
      <c r="BC541" s="338"/>
      <c r="BD541" s="338"/>
      <c r="BE541" s="338"/>
      <c r="BF541" s="338"/>
      <c r="BG541" s="338"/>
      <c r="BH541" s="338"/>
      <c r="BI541" s="338"/>
      <c r="BJ541" s="338"/>
      <c r="BK541" s="338"/>
      <c r="BL541" s="338"/>
      <c r="BM541" s="338"/>
      <c r="BN541" s="338"/>
      <c r="BO541" s="338"/>
      <c r="BP541" s="338"/>
      <c r="BQ541" s="338"/>
      <c r="BR541" s="338"/>
      <c r="BS541" s="338"/>
      <c r="BT541" s="338"/>
      <c r="BU541" s="338"/>
      <c r="BV541" s="338"/>
      <c r="BW541" s="338"/>
      <c r="BX541" s="338"/>
      <c r="BY541" s="338"/>
      <c r="BZ541" s="338"/>
      <c r="CA541" s="338"/>
    </row>
    <row r="542" ht="15.75" customHeight="1">
      <c r="A542" s="338"/>
      <c r="B542" s="339"/>
      <c r="C542" s="822"/>
      <c r="D542" s="564"/>
      <c r="E542" s="823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  <c r="AV542" s="338"/>
      <c r="AW542" s="338"/>
      <c r="AX542" s="338"/>
      <c r="AY542" s="338"/>
      <c r="AZ542" s="338"/>
      <c r="BA542" s="338"/>
      <c r="BB542" s="338"/>
      <c r="BC542" s="338"/>
      <c r="BD542" s="338"/>
      <c r="BE542" s="338"/>
      <c r="BF542" s="338"/>
      <c r="BG542" s="338"/>
      <c r="BH542" s="338"/>
      <c r="BI542" s="338"/>
      <c r="BJ542" s="338"/>
      <c r="BK542" s="338"/>
      <c r="BL542" s="338"/>
      <c r="BM542" s="338"/>
      <c r="BN542" s="338"/>
      <c r="BO542" s="338"/>
      <c r="BP542" s="338"/>
      <c r="BQ542" s="338"/>
      <c r="BR542" s="338"/>
      <c r="BS542" s="338"/>
      <c r="BT542" s="338"/>
      <c r="BU542" s="338"/>
      <c r="BV542" s="338"/>
      <c r="BW542" s="338"/>
      <c r="BX542" s="338"/>
      <c r="BY542" s="338"/>
      <c r="BZ542" s="338"/>
      <c r="CA542" s="338"/>
    </row>
    <row r="543" ht="15.75" customHeight="1">
      <c r="A543" s="338"/>
      <c r="B543" s="339"/>
      <c r="C543" s="822"/>
      <c r="D543" s="564"/>
      <c r="E543" s="823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  <c r="AV543" s="338"/>
      <c r="AW543" s="338"/>
      <c r="AX543" s="338"/>
      <c r="AY543" s="338"/>
      <c r="AZ543" s="338"/>
      <c r="BA543" s="338"/>
      <c r="BB543" s="338"/>
      <c r="BC543" s="338"/>
      <c r="BD543" s="338"/>
      <c r="BE543" s="338"/>
      <c r="BF543" s="338"/>
      <c r="BG543" s="338"/>
      <c r="BH543" s="338"/>
      <c r="BI543" s="338"/>
      <c r="BJ543" s="338"/>
      <c r="BK543" s="338"/>
      <c r="BL543" s="338"/>
      <c r="BM543" s="338"/>
      <c r="BN543" s="338"/>
      <c r="BO543" s="338"/>
      <c r="BP543" s="338"/>
      <c r="BQ543" s="338"/>
      <c r="BR543" s="338"/>
      <c r="BS543" s="338"/>
      <c r="BT543" s="338"/>
      <c r="BU543" s="338"/>
      <c r="BV543" s="338"/>
      <c r="BW543" s="338"/>
      <c r="BX543" s="338"/>
      <c r="BY543" s="338"/>
      <c r="BZ543" s="338"/>
      <c r="CA543" s="338"/>
    </row>
    <row r="544" ht="15.75" customHeight="1">
      <c r="A544" s="338"/>
      <c r="B544" s="339"/>
      <c r="C544" s="822"/>
      <c r="D544" s="564"/>
      <c r="E544" s="823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  <c r="AV544" s="338"/>
      <c r="AW544" s="338"/>
      <c r="AX544" s="338"/>
      <c r="AY544" s="338"/>
      <c r="AZ544" s="338"/>
      <c r="BA544" s="338"/>
      <c r="BB544" s="338"/>
      <c r="BC544" s="338"/>
      <c r="BD544" s="338"/>
      <c r="BE544" s="338"/>
      <c r="BF544" s="338"/>
      <c r="BG544" s="338"/>
      <c r="BH544" s="338"/>
      <c r="BI544" s="338"/>
      <c r="BJ544" s="338"/>
      <c r="BK544" s="338"/>
      <c r="BL544" s="338"/>
      <c r="BM544" s="338"/>
      <c r="BN544" s="338"/>
      <c r="BO544" s="338"/>
      <c r="BP544" s="338"/>
      <c r="BQ544" s="338"/>
      <c r="BR544" s="338"/>
      <c r="BS544" s="338"/>
      <c r="BT544" s="338"/>
      <c r="BU544" s="338"/>
      <c r="BV544" s="338"/>
      <c r="BW544" s="338"/>
      <c r="BX544" s="338"/>
      <c r="BY544" s="338"/>
      <c r="BZ544" s="338"/>
      <c r="CA544" s="338"/>
    </row>
    <row r="545" ht="15.75" customHeight="1">
      <c r="A545" s="338"/>
      <c r="B545" s="339"/>
      <c r="C545" s="822"/>
      <c r="D545" s="564"/>
      <c r="E545" s="823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  <c r="AV545" s="338"/>
      <c r="AW545" s="338"/>
      <c r="AX545" s="338"/>
      <c r="AY545" s="338"/>
      <c r="AZ545" s="338"/>
      <c r="BA545" s="338"/>
      <c r="BB545" s="338"/>
      <c r="BC545" s="338"/>
      <c r="BD545" s="338"/>
      <c r="BE545" s="338"/>
      <c r="BF545" s="338"/>
      <c r="BG545" s="338"/>
      <c r="BH545" s="338"/>
      <c r="BI545" s="338"/>
      <c r="BJ545" s="338"/>
      <c r="BK545" s="338"/>
      <c r="BL545" s="338"/>
      <c r="BM545" s="338"/>
      <c r="BN545" s="338"/>
      <c r="BO545" s="338"/>
      <c r="BP545" s="338"/>
      <c r="BQ545" s="338"/>
      <c r="BR545" s="338"/>
      <c r="BS545" s="338"/>
      <c r="BT545" s="338"/>
      <c r="BU545" s="338"/>
      <c r="BV545" s="338"/>
      <c r="BW545" s="338"/>
      <c r="BX545" s="338"/>
      <c r="BY545" s="338"/>
      <c r="BZ545" s="338"/>
      <c r="CA545" s="338"/>
    </row>
    <row r="546" ht="15.75" customHeight="1">
      <c r="A546" s="338"/>
      <c r="B546" s="339"/>
      <c r="C546" s="822"/>
      <c r="D546" s="564"/>
      <c r="E546" s="823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  <c r="AV546" s="338"/>
      <c r="AW546" s="338"/>
      <c r="AX546" s="338"/>
      <c r="AY546" s="338"/>
      <c r="AZ546" s="338"/>
      <c r="BA546" s="338"/>
      <c r="BB546" s="338"/>
      <c r="BC546" s="338"/>
      <c r="BD546" s="338"/>
      <c r="BE546" s="338"/>
      <c r="BF546" s="338"/>
      <c r="BG546" s="338"/>
      <c r="BH546" s="338"/>
      <c r="BI546" s="338"/>
      <c r="BJ546" s="338"/>
      <c r="BK546" s="338"/>
      <c r="BL546" s="338"/>
      <c r="BM546" s="338"/>
      <c r="BN546" s="338"/>
      <c r="BO546" s="338"/>
      <c r="BP546" s="338"/>
      <c r="BQ546" s="338"/>
      <c r="BR546" s="338"/>
      <c r="BS546" s="338"/>
      <c r="BT546" s="338"/>
      <c r="BU546" s="338"/>
      <c r="BV546" s="338"/>
      <c r="BW546" s="338"/>
      <c r="BX546" s="338"/>
      <c r="BY546" s="338"/>
      <c r="BZ546" s="338"/>
      <c r="CA546" s="338"/>
    </row>
    <row r="547" ht="15.75" customHeight="1">
      <c r="A547" s="338"/>
      <c r="B547" s="339"/>
      <c r="C547" s="822"/>
      <c r="D547" s="564"/>
      <c r="E547" s="823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  <c r="AV547" s="338"/>
      <c r="AW547" s="338"/>
      <c r="AX547" s="338"/>
      <c r="AY547" s="338"/>
      <c r="AZ547" s="338"/>
      <c r="BA547" s="338"/>
      <c r="BB547" s="338"/>
      <c r="BC547" s="338"/>
      <c r="BD547" s="338"/>
      <c r="BE547" s="338"/>
      <c r="BF547" s="338"/>
      <c r="BG547" s="338"/>
      <c r="BH547" s="338"/>
      <c r="BI547" s="338"/>
      <c r="BJ547" s="338"/>
      <c r="BK547" s="338"/>
      <c r="BL547" s="338"/>
      <c r="BM547" s="338"/>
      <c r="BN547" s="338"/>
      <c r="BO547" s="338"/>
      <c r="BP547" s="338"/>
      <c r="BQ547" s="338"/>
      <c r="BR547" s="338"/>
      <c r="BS547" s="338"/>
      <c r="BT547" s="338"/>
      <c r="BU547" s="338"/>
      <c r="BV547" s="338"/>
      <c r="BW547" s="338"/>
      <c r="BX547" s="338"/>
      <c r="BY547" s="338"/>
      <c r="BZ547" s="338"/>
      <c r="CA547" s="338"/>
    </row>
    <row r="548" ht="15.75" customHeight="1">
      <c r="A548" s="338"/>
      <c r="B548" s="339"/>
      <c r="C548" s="822"/>
      <c r="D548" s="564"/>
      <c r="E548" s="823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  <c r="AV548" s="338"/>
      <c r="AW548" s="338"/>
      <c r="AX548" s="338"/>
      <c r="AY548" s="338"/>
      <c r="AZ548" s="338"/>
      <c r="BA548" s="338"/>
      <c r="BB548" s="338"/>
      <c r="BC548" s="338"/>
      <c r="BD548" s="338"/>
      <c r="BE548" s="338"/>
      <c r="BF548" s="338"/>
      <c r="BG548" s="338"/>
      <c r="BH548" s="338"/>
      <c r="BI548" s="338"/>
      <c r="BJ548" s="338"/>
      <c r="BK548" s="338"/>
      <c r="BL548" s="338"/>
      <c r="BM548" s="338"/>
      <c r="BN548" s="338"/>
      <c r="BO548" s="338"/>
      <c r="BP548" s="338"/>
      <c r="BQ548" s="338"/>
      <c r="BR548" s="338"/>
      <c r="BS548" s="338"/>
      <c r="BT548" s="338"/>
      <c r="BU548" s="338"/>
      <c r="BV548" s="338"/>
      <c r="BW548" s="338"/>
      <c r="BX548" s="338"/>
      <c r="BY548" s="338"/>
      <c r="BZ548" s="338"/>
      <c r="CA548" s="338"/>
    </row>
    <row r="549" ht="15.75" customHeight="1">
      <c r="A549" s="338"/>
      <c r="B549" s="339"/>
      <c r="C549" s="822"/>
      <c r="D549" s="564"/>
      <c r="E549" s="823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  <c r="AV549" s="338"/>
      <c r="AW549" s="338"/>
      <c r="AX549" s="338"/>
      <c r="AY549" s="338"/>
      <c r="AZ549" s="338"/>
      <c r="BA549" s="338"/>
      <c r="BB549" s="338"/>
      <c r="BC549" s="338"/>
      <c r="BD549" s="338"/>
      <c r="BE549" s="338"/>
      <c r="BF549" s="338"/>
      <c r="BG549" s="338"/>
      <c r="BH549" s="338"/>
      <c r="BI549" s="338"/>
      <c r="BJ549" s="338"/>
      <c r="BK549" s="338"/>
      <c r="BL549" s="338"/>
      <c r="BM549" s="338"/>
      <c r="BN549" s="338"/>
      <c r="BO549" s="338"/>
      <c r="BP549" s="338"/>
      <c r="BQ549" s="338"/>
      <c r="BR549" s="338"/>
      <c r="BS549" s="338"/>
      <c r="BT549" s="338"/>
      <c r="BU549" s="338"/>
      <c r="BV549" s="338"/>
      <c r="BW549" s="338"/>
      <c r="BX549" s="338"/>
      <c r="BY549" s="338"/>
      <c r="BZ549" s="338"/>
      <c r="CA549" s="338"/>
    </row>
    <row r="550" ht="15.75" customHeight="1">
      <c r="A550" s="338"/>
      <c r="B550" s="339"/>
      <c r="C550" s="822"/>
      <c r="D550" s="564"/>
      <c r="E550" s="823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  <c r="AV550" s="338"/>
      <c r="AW550" s="338"/>
      <c r="AX550" s="338"/>
      <c r="AY550" s="338"/>
      <c r="AZ550" s="338"/>
      <c r="BA550" s="338"/>
      <c r="BB550" s="338"/>
      <c r="BC550" s="338"/>
      <c r="BD550" s="338"/>
      <c r="BE550" s="338"/>
      <c r="BF550" s="338"/>
      <c r="BG550" s="338"/>
      <c r="BH550" s="338"/>
      <c r="BI550" s="338"/>
      <c r="BJ550" s="338"/>
      <c r="BK550" s="338"/>
      <c r="BL550" s="338"/>
      <c r="BM550" s="338"/>
      <c r="BN550" s="338"/>
      <c r="BO550" s="338"/>
      <c r="BP550" s="338"/>
      <c r="BQ550" s="338"/>
      <c r="BR550" s="338"/>
      <c r="BS550" s="338"/>
      <c r="BT550" s="338"/>
      <c r="BU550" s="338"/>
      <c r="BV550" s="338"/>
      <c r="BW550" s="338"/>
      <c r="BX550" s="338"/>
      <c r="BY550" s="338"/>
      <c r="BZ550" s="338"/>
      <c r="CA550" s="338"/>
    </row>
    <row r="551" ht="15.75" customHeight="1">
      <c r="A551" s="338"/>
      <c r="B551" s="339"/>
      <c r="C551" s="822"/>
      <c r="D551" s="564"/>
      <c r="E551" s="823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  <c r="AV551" s="338"/>
      <c r="AW551" s="338"/>
      <c r="AX551" s="338"/>
      <c r="AY551" s="338"/>
      <c r="AZ551" s="338"/>
      <c r="BA551" s="338"/>
      <c r="BB551" s="338"/>
      <c r="BC551" s="338"/>
      <c r="BD551" s="338"/>
      <c r="BE551" s="338"/>
      <c r="BF551" s="338"/>
      <c r="BG551" s="338"/>
      <c r="BH551" s="338"/>
      <c r="BI551" s="338"/>
      <c r="BJ551" s="338"/>
      <c r="BK551" s="338"/>
      <c r="BL551" s="338"/>
      <c r="BM551" s="338"/>
      <c r="BN551" s="338"/>
      <c r="BO551" s="338"/>
      <c r="BP551" s="338"/>
      <c r="BQ551" s="338"/>
      <c r="BR551" s="338"/>
      <c r="BS551" s="338"/>
      <c r="BT551" s="338"/>
      <c r="BU551" s="338"/>
      <c r="BV551" s="338"/>
      <c r="BW551" s="338"/>
      <c r="BX551" s="338"/>
      <c r="BY551" s="338"/>
      <c r="BZ551" s="338"/>
      <c r="CA551" s="338"/>
    </row>
    <row r="552" ht="15.75" customHeight="1">
      <c r="A552" s="338"/>
      <c r="B552" s="339"/>
      <c r="C552" s="822"/>
      <c r="D552" s="564"/>
      <c r="E552" s="823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  <c r="AV552" s="338"/>
      <c r="AW552" s="338"/>
      <c r="AX552" s="338"/>
      <c r="AY552" s="338"/>
      <c r="AZ552" s="338"/>
      <c r="BA552" s="338"/>
      <c r="BB552" s="338"/>
      <c r="BC552" s="338"/>
      <c r="BD552" s="338"/>
      <c r="BE552" s="338"/>
      <c r="BF552" s="338"/>
      <c r="BG552" s="338"/>
      <c r="BH552" s="338"/>
      <c r="BI552" s="338"/>
      <c r="BJ552" s="338"/>
      <c r="BK552" s="338"/>
      <c r="BL552" s="338"/>
      <c r="BM552" s="338"/>
      <c r="BN552" s="338"/>
      <c r="BO552" s="338"/>
      <c r="BP552" s="338"/>
      <c r="BQ552" s="338"/>
      <c r="BR552" s="338"/>
      <c r="BS552" s="338"/>
      <c r="BT552" s="338"/>
      <c r="BU552" s="338"/>
      <c r="BV552" s="338"/>
      <c r="BW552" s="338"/>
      <c r="BX552" s="338"/>
      <c r="BY552" s="338"/>
      <c r="BZ552" s="338"/>
      <c r="CA552" s="338"/>
    </row>
    <row r="553" ht="15.75" customHeight="1">
      <c r="A553" s="338"/>
      <c r="B553" s="339"/>
      <c r="C553" s="822"/>
      <c r="D553" s="564"/>
      <c r="E553" s="823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  <c r="AV553" s="338"/>
      <c r="AW553" s="338"/>
      <c r="AX553" s="338"/>
      <c r="AY553" s="338"/>
      <c r="AZ553" s="338"/>
      <c r="BA553" s="338"/>
      <c r="BB553" s="338"/>
      <c r="BC553" s="338"/>
      <c r="BD553" s="338"/>
      <c r="BE553" s="338"/>
      <c r="BF553" s="338"/>
      <c r="BG553" s="338"/>
      <c r="BH553" s="338"/>
      <c r="BI553" s="338"/>
      <c r="BJ553" s="338"/>
      <c r="BK553" s="338"/>
      <c r="BL553" s="338"/>
      <c r="BM553" s="338"/>
      <c r="BN553" s="338"/>
      <c r="BO553" s="338"/>
      <c r="BP553" s="338"/>
      <c r="BQ553" s="338"/>
      <c r="BR553" s="338"/>
      <c r="BS553" s="338"/>
      <c r="BT553" s="338"/>
      <c r="BU553" s="338"/>
      <c r="BV553" s="338"/>
      <c r="BW553" s="338"/>
      <c r="BX553" s="338"/>
      <c r="BY553" s="338"/>
      <c r="BZ553" s="338"/>
      <c r="CA553" s="338"/>
    </row>
    <row r="554" ht="15.75" customHeight="1">
      <c r="A554" s="338"/>
      <c r="B554" s="339"/>
      <c r="C554" s="822"/>
      <c r="D554" s="564"/>
      <c r="E554" s="823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  <c r="AV554" s="338"/>
      <c r="AW554" s="338"/>
      <c r="AX554" s="338"/>
      <c r="AY554" s="338"/>
      <c r="AZ554" s="338"/>
      <c r="BA554" s="338"/>
      <c r="BB554" s="338"/>
      <c r="BC554" s="338"/>
      <c r="BD554" s="338"/>
      <c r="BE554" s="338"/>
      <c r="BF554" s="338"/>
      <c r="BG554" s="338"/>
      <c r="BH554" s="338"/>
      <c r="BI554" s="338"/>
      <c r="BJ554" s="338"/>
      <c r="BK554" s="338"/>
      <c r="BL554" s="338"/>
      <c r="BM554" s="338"/>
      <c r="BN554" s="338"/>
      <c r="BO554" s="338"/>
      <c r="BP554" s="338"/>
      <c r="BQ554" s="338"/>
      <c r="BR554" s="338"/>
      <c r="BS554" s="338"/>
      <c r="BT554" s="338"/>
      <c r="BU554" s="338"/>
      <c r="BV554" s="338"/>
      <c r="BW554" s="338"/>
      <c r="BX554" s="338"/>
      <c r="BY554" s="338"/>
      <c r="BZ554" s="338"/>
      <c r="CA554" s="338"/>
    </row>
    <row r="555" ht="15.75" customHeight="1">
      <c r="A555" s="338"/>
      <c r="B555" s="339"/>
      <c r="C555" s="822"/>
      <c r="D555" s="564"/>
      <c r="E555" s="823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  <c r="AV555" s="338"/>
      <c r="AW555" s="338"/>
      <c r="AX555" s="338"/>
      <c r="AY555" s="338"/>
      <c r="AZ555" s="338"/>
      <c r="BA555" s="338"/>
      <c r="BB555" s="338"/>
      <c r="BC555" s="338"/>
      <c r="BD555" s="338"/>
      <c r="BE555" s="338"/>
      <c r="BF555" s="338"/>
      <c r="BG555" s="338"/>
      <c r="BH555" s="338"/>
      <c r="BI555" s="338"/>
      <c r="BJ555" s="338"/>
      <c r="BK555" s="338"/>
      <c r="BL555" s="338"/>
      <c r="BM555" s="338"/>
      <c r="BN555" s="338"/>
      <c r="BO555" s="338"/>
      <c r="BP555" s="338"/>
      <c r="BQ555" s="338"/>
      <c r="BR555" s="338"/>
      <c r="BS555" s="338"/>
      <c r="BT555" s="338"/>
      <c r="BU555" s="338"/>
      <c r="BV555" s="338"/>
      <c r="BW555" s="338"/>
      <c r="BX555" s="338"/>
      <c r="BY555" s="338"/>
      <c r="BZ555" s="338"/>
      <c r="CA555" s="338"/>
    </row>
    <row r="556" ht="15.75" customHeight="1">
      <c r="A556" s="338"/>
      <c r="B556" s="339"/>
      <c r="C556" s="822"/>
      <c r="D556" s="564"/>
      <c r="E556" s="823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  <c r="AV556" s="338"/>
      <c r="AW556" s="338"/>
      <c r="AX556" s="338"/>
      <c r="AY556" s="338"/>
      <c r="AZ556" s="338"/>
      <c r="BA556" s="338"/>
      <c r="BB556" s="338"/>
      <c r="BC556" s="338"/>
      <c r="BD556" s="338"/>
      <c r="BE556" s="338"/>
      <c r="BF556" s="338"/>
      <c r="BG556" s="338"/>
      <c r="BH556" s="338"/>
      <c r="BI556" s="338"/>
      <c r="BJ556" s="338"/>
      <c r="BK556" s="338"/>
      <c r="BL556" s="338"/>
      <c r="BM556" s="338"/>
      <c r="BN556" s="338"/>
      <c r="BO556" s="338"/>
      <c r="BP556" s="338"/>
      <c r="BQ556" s="338"/>
      <c r="BR556" s="338"/>
      <c r="BS556" s="338"/>
      <c r="BT556" s="338"/>
      <c r="BU556" s="338"/>
      <c r="BV556" s="338"/>
      <c r="BW556" s="338"/>
      <c r="BX556" s="338"/>
      <c r="BY556" s="338"/>
      <c r="BZ556" s="338"/>
      <c r="CA556" s="338"/>
    </row>
    <row r="557" ht="15.75" customHeight="1">
      <c r="A557" s="338"/>
      <c r="B557" s="339"/>
      <c r="C557" s="822"/>
      <c r="D557" s="564"/>
      <c r="E557" s="823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  <c r="AV557" s="338"/>
      <c r="AW557" s="338"/>
      <c r="AX557" s="338"/>
      <c r="AY557" s="338"/>
      <c r="AZ557" s="338"/>
      <c r="BA557" s="338"/>
      <c r="BB557" s="338"/>
      <c r="BC557" s="338"/>
      <c r="BD557" s="338"/>
      <c r="BE557" s="338"/>
      <c r="BF557" s="338"/>
      <c r="BG557" s="338"/>
      <c r="BH557" s="338"/>
      <c r="BI557" s="338"/>
      <c r="BJ557" s="338"/>
      <c r="BK557" s="338"/>
      <c r="BL557" s="338"/>
      <c r="BM557" s="338"/>
      <c r="BN557" s="338"/>
      <c r="BO557" s="338"/>
      <c r="BP557" s="338"/>
      <c r="BQ557" s="338"/>
      <c r="BR557" s="338"/>
      <c r="BS557" s="338"/>
      <c r="BT557" s="338"/>
      <c r="BU557" s="338"/>
      <c r="BV557" s="338"/>
      <c r="BW557" s="338"/>
      <c r="BX557" s="338"/>
      <c r="BY557" s="338"/>
      <c r="BZ557" s="338"/>
      <c r="CA557" s="338"/>
    </row>
    <row r="558" ht="15.75" customHeight="1">
      <c r="A558" s="338"/>
      <c r="B558" s="339"/>
      <c r="C558" s="822"/>
      <c r="D558" s="564"/>
      <c r="E558" s="823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  <c r="AV558" s="338"/>
      <c r="AW558" s="338"/>
      <c r="AX558" s="338"/>
      <c r="AY558" s="338"/>
      <c r="AZ558" s="338"/>
      <c r="BA558" s="338"/>
      <c r="BB558" s="338"/>
      <c r="BC558" s="338"/>
      <c r="BD558" s="338"/>
      <c r="BE558" s="338"/>
      <c r="BF558" s="338"/>
      <c r="BG558" s="338"/>
      <c r="BH558" s="338"/>
      <c r="BI558" s="338"/>
      <c r="BJ558" s="338"/>
      <c r="BK558" s="338"/>
      <c r="BL558" s="338"/>
      <c r="BM558" s="338"/>
      <c r="BN558" s="338"/>
      <c r="BO558" s="338"/>
      <c r="BP558" s="338"/>
      <c r="BQ558" s="338"/>
      <c r="BR558" s="338"/>
      <c r="BS558" s="338"/>
      <c r="BT558" s="338"/>
      <c r="BU558" s="338"/>
      <c r="BV558" s="338"/>
      <c r="BW558" s="338"/>
      <c r="BX558" s="338"/>
      <c r="BY558" s="338"/>
      <c r="BZ558" s="338"/>
      <c r="CA558" s="338"/>
    </row>
    <row r="559" ht="15.75" customHeight="1">
      <c r="A559" s="338"/>
      <c r="B559" s="339"/>
      <c r="C559" s="822"/>
      <c r="D559" s="564"/>
      <c r="E559" s="823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  <c r="AV559" s="338"/>
      <c r="AW559" s="338"/>
      <c r="AX559" s="338"/>
      <c r="AY559" s="338"/>
      <c r="AZ559" s="338"/>
      <c r="BA559" s="338"/>
      <c r="BB559" s="338"/>
      <c r="BC559" s="338"/>
      <c r="BD559" s="338"/>
      <c r="BE559" s="338"/>
      <c r="BF559" s="338"/>
      <c r="BG559" s="338"/>
      <c r="BH559" s="338"/>
      <c r="BI559" s="338"/>
      <c r="BJ559" s="338"/>
      <c r="BK559" s="338"/>
      <c r="BL559" s="338"/>
      <c r="BM559" s="338"/>
      <c r="BN559" s="338"/>
      <c r="BO559" s="338"/>
      <c r="BP559" s="338"/>
      <c r="BQ559" s="338"/>
      <c r="BR559" s="338"/>
      <c r="BS559" s="338"/>
      <c r="BT559" s="338"/>
      <c r="BU559" s="338"/>
      <c r="BV559" s="338"/>
      <c r="BW559" s="338"/>
      <c r="BX559" s="338"/>
      <c r="BY559" s="338"/>
      <c r="BZ559" s="338"/>
      <c r="CA559" s="338"/>
    </row>
    <row r="560" ht="15.75" customHeight="1">
      <c r="A560" s="338"/>
      <c r="B560" s="339"/>
      <c r="C560" s="822"/>
      <c r="D560" s="564"/>
      <c r="E560" s="823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  <c r="AV560" s="338"/>
      <c r="AW560" s="338"/>
      <c r="AX560" s="338"/>
      <c r="AY560" s="338"/>
      <c r="AZ560" s="338"/>
      <c r="BA560" s="338"/>
      <c r="BB560" s="338"/>
      <c r="BC560" s="338"/>
      <c r="BD560" s="338"/>
      <c r="BE560" s="338"/>
      <c r="BF560" s="338"/>
      <c r="BG560" s="338"/>
      <c r="BH560" s="338"/>
      <c r="BI560" s="338"/>
      <c r="BJ560" s="338"/>
      <c r="BK560" s="338"/>
      <c r="BL560" s="338"/>
      <c r="BM560" s="338"/>
      <c r="BN560" s="338"/>
      <c r="BO560" s="338"/>
      <c r="BP560" s="338"/>
      <c r="BQ560" s="338"/>
      <c r="BR560" s="338"/>
      <c r="BS560" s="338"/>
      <c r="BT560" s="338"/>
      <c r="BU560" s="338"/>
      <c r="BV560" s="338"/>
      <c r="BW560" s="338"/>
      <c r="BX560" s="338"/>
      <c r="BY560" s="338"/>
      <c r="BZ560" s="338"/>
      <c r="CA560" s="338"/>
    </row>
    <row r="561" ht="15.75" customHeight="1">
      <c r="A561" s="338"/>
      <c r="B561" s="339"/>
      <c r="C561" s="822"/>
      <c r="D561" s="564"/>
      <c r="E561" s="823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  <c r="AV561" s="338"/>
      <c r="AW561" s="338"/>
      <c r="AX561" s="338"/>
      <c r="AY561" s="338"/>
      <c r="AZ561" s="338"/>
      <c r="BA561" s="338"/>
      <c r="BB561" s="338"/>
      <c r="BC561" s="338"/>
      <c r="BD561" s="338"/>
      <c r="BE561" s="338"/>
      <c r="BF561" s="338"/>
      <c r="BG561" s="338"/>
      <c r="BH561" s="338"/>
      <c r="BI561" s="338"/>
      <c r="BJ561" s="338"/>
      <c r="BK561" s="338"/>
      <c r="BL561" s="338"/>
      <c r="BM561" s="338"/>
      <c r="BN561" s="338"/>
      <c r="BO561" s="338"/>
      <c r="BP561" s="338"/>
      <c r="BQ561" s="338"/>
      <c r="BR561" s="338"/>
      <c r="BS561" s="338"/>
      <c r="BT561" s="338"/>
      <c r="BU561" s="338"/>
      <c r="BV561" s="338"/>
      <c r="BW561" s="338"/>
      <c r="BX561" s="338"/>
      <c r="BY561" s="338"/>
      <c r="BZ561" s="338"/>
      <c r="CA561" s="338"/>
    </row>
    <row r="562" ht="15.75" customHeight="1">
      <c r="A562" s="338"/>
      <c r="B562" s="339"/>
      <c r="C562" s="822"/>
      <c r="D562" s="564"/>
      <c r="E562" s="823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  <c r="AV562" s="338"/>
      <c r="AW562" s="338"/>
      <c r="AX562" s="338"/>
      <c r="AY562" s="338"/>
      <c r="AZ562" s="338"/>
      <c r="BA562" s="338"/>
      <c r="BB562" s="338"/>
      <c r="BC562" s="338"/>
      <c r="BD562" s="338"/>
      <c r="BE562" s="338"/>
      <c r="BF562" s="338"/>
      <c r="BG562" s="338"/>
      <c r="BH562" s="338"/>
      <c r="BI562" s="338"/>
      <c r="BJ562" s="338"/>
      <c r="BK562" s="338"/>
      <c r="BL562" s="338"/>
      <c r="BM562" s="338"/>
      <c r="BN562" s="338"/>
      <c r="BO562" s="338"/>
      <c r="BP562" s="338"/>
      <c r="BQ562" s="338"/>
      <c r="BR562" s="338"/>
      <c r="BS562" s="338"/>
      <c r="BT562" s="338"/>
      <c r="BU562" s="338"/>
      <c r="BV562" s="338"/>
      <c r="BW562" s="338"/>
      <c r="BX562" s="338"/>
      <c r="BY562" s="338"/>
      <c r="BZ562" s="338"/>
      <c r="CA562" s="338"/>
    </row>
    <row r="563" ht="15.75" customHeight="1">
      <c r="A563" s="338"/>
      <c r="B563" s="339"/>
      <c r="C563" s="822"/>
      <c r="D563" s="564"/>
      <c r="E563" s="823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  <c r="AV563" s="338"/>
      <c r="AW563" s="338"/>
      <c r="AX563" s="338"/>
      <c r="AY563" s="338"/>
      <c r="AZ563" s="338"/>
      <c r="BA563" s="338"/>
      <c r="BB563" s="338"/>
      <c r="BC563" s="338"/>
      <c r="BD563" s="338"/>
      <c r="BE563" s="338"/>
      <c r="BF563" s="338"/>
      <c r="BG563" s="338"/>
      <c r="BH563" s="338"/>
      <c r="BI563" s="338"/>
      <c r="BJ563" s="338"/>
      <c r="BK563" s="338"/>
      <c r="BL563" s="338"/>
      <c r="BM563" s="338"/>
      <c r="BN563" s="338"/>
      <c r="BO563" s="338"/>
      <c r="BP563" s="338"/>
      <c r="BQ563" s="338"/>
      <c r="BR563" s="338"/>
      <c r="BS563" s="338"/>
      <c r="BT563" s="338"/>
      <c r="BU563" s="338"/>
      <c r="BV563" s="338"/>
      <c r="BW563" s="338"/>
      <c r="BX563" s="338"/>
      <c r="BY563" s="338"/>
      <c r="BZ563" s="338"/>
      <c r="CA563" s="338"/>
    </row>
    <row r="564" ht="15.75" customHeight="1">
      <c r="A564" s="338"/>
      <c r="B564" s="339"/>
      <c r="C564" s="822"/>
      <c r="D564" s="564"/>
      <c r="E564" s="823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  <c r="AV564" s="338"/>
      <c r="AW564" s="338"/>
      <c r="AX564" s="338"/>
      <c r="AY564" s="338"/>
      <c r="AZ564" s="338"/>
      <c r="BA564" s="338"/>
      <c r="BB564" s="338"/>
      <c r="BC564" s="338"/>
      <c r="BD564" s="338"/>
      <c r="BE564" s="338"/>
      <c r="BF564" s="338"/>
      <c r="BG564" s="338"/>
      <c r="BH564" s="338"/>
      <c r="BI564" s="338"/>
      <c r="BJ564" s="338"/>
      <c r="BK564" s="338"/>
      <c r="BL564" s="338"/>
      <c r="BM564" s="338"/>
      <c r="BN564" s="338"/>
      <c r="BO564" s="338"/>
      <c r="BP564" s="338"/>
      <c r="BQ564" s="338"/>
      <c r="BR564" s="338"/>
      <c r="BS564" s="338"/>
      <c r="BT564" s="338"/>
      <c r="BU564" s="338"/>
      <c r="BV564" s="338"/>
      <c r="BW564" s="338"/>
      <c r="BX564" s="338"/>
      <c r="BY564" s="338"/>
      <c r="BZ564" s="338"/>
      <c r="CA564" s="338"/>
    </row>
    <row r="565" ht="15.75" customHeight="1">
      <c r="A565" s="338"/>
      <c r="B565" s="339"/>
      <c r="C565" s="822"/>
      <c r="D565" s="564"/>
      <c r="E565" s="823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  <c r="AV565" s="338"/>
      <c r="AW565" s="338"/>
      <c r="AX565" s="338"/>
      <c r="AY565" s="338"/>
      <c r="AZ565" s="338"/>
      <c r="BA565" s="338"/>
      <c r="BB565" s="338"/>
      <c r="BC565" s="338"/>
      <c r="BD565" s="338"/>
      <c r="BE565" s="338"/>
      <c r="BF565" s="338"/>
      <c r="BG565" s="338"/>
      <c r="BH565" s="338"/>
      <c r="BI565" s="338"/>
      <c r="BJ565" s="338"/>
      <c r="BK565" s="338"/>
      <c r="BL565" s="338"/>
      <c r="BM565" s="338"/>
      <c r="BN565" s="338"/>
      <c r="BO565" s="338"/>
      <c r="BP565" s="338"/>
      <c r="BQ565" s="338"/>
      <c r="BR565" s="338"/>
      <c r="BS565" s="338"/>
      <c r="BT565" s="338"/>
      <c r="BU565" s="338"/>
      <c r="BV565" s="338"/>
      <c r="BW565" s="338"/>
      <c r="BX565" s="338"/>
      <c r="BY565" s="338"/>
      <c r="BZ565" s="338"/>
      <c r="CA565" s="338"/>
    </row>
    <row r="566" ht="15.75" customHeight="1">
      <c r="A566" s="338"/>
      <c r="B566" s="339"/>
      <c r="C566" s="822"/>
      <c r="D566" s="564"/>
      <c r="E566" s="823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  <c r="AV566" s="338"/>
      <c r="AW566" s="338"/>
      <c r="AX566" s="338"/>
      <c r="AY566" s="338"/>
      <c r="AZ566" s="338"/>
      <c r="BA566" s="338"/>
      <c r="BB566" s="338"/>
      <c r="BC566" s="338"/>
      <c r="BD566" s="338"/>
      <c r="BE566" s="338"/>
      <c r="BF566" s="338"/>
      <c r="BG566" s="338"/>
      <c r="BH566" s="338"/>
      <c r="BI566" s="338"/>
      <c r="BJ566" s="338"/>
      <c r="BK566" s="338"/>
      <c r="BL566" s="338"/>
      <c r="BM566" s="338"/>
      <c r="BN566" s="338"/>
      <c r="BO566" s="338"/>
      <c r="BP566" s="338"/>
      <c r="BQ566" s="338"/>
      <c r="BR566" s="338"/>
      <c r="BS566" s="338"/>
      <c r="BT566" s="338"/>
      <c r="BU566" s="338"/>
      <c r="BV566" s="338"/>
      <c r="BW566" s="338"/>
      <c r="BX566" s="338"/>
      <c r="BY566" s="338"/>
      <c r="BZ566" s="338"/>
      <c r="CA566" s="338"/>
    </row>
    <row r="567" ht="15.75" customHeight="1">
      <c r="A567" s="338"/>
      <c r="B567" s="339"/>
      <c r="C567" s="822"/>
      <c r="D567" s="564"/>
      <c r="E567" s="823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  <c r="AV567" s="338"/>
      <c r="AW567" s="338"/>
      <c r="AX567" s="338"/>
      <c r="AY567" s="338"/>
      <c r="AZ567" s="338"/>
      <c r="BA567" s="338"/>
      <c r="BB567" s="338"/>
      <c r="BC567" s="338"/>
      <c r="BD567" s="338"/>
      <c r="BE567" s="338"/>
      <c r="BF567" s="338"/>
      <c r="BG567" s="338"/>
      <c r="BH567" s="338"/>
      <c r="BI567" s="338"/>
      <c r="BJ567" s="338"/>
      <c r="BK567" s="338"/>
      <c r="BL567" s="338"/>
      <c r="BM567" s="338"/>
      <c r="BN567" s="338"/>
      <c r="BO567" s="338"/>
      <c r="BP567" s="338"/>
      <c r="BQ567" s="338"/>
      <c r="BR567" s="338"/>
      <c r="BS567" s="338"/>
      <c r="BT567" s="338"/>
      <c r="BU567" s="338"/>
      <c r="BV567" s="338"/>
      <c r="BW567" s="338"/>
      <c r="BX567" s="338"/>
      <c r="BY567" s="338"/>
      <c r="BZ567" s="338"/>
      <c r="CA567" s="338"/>
    </row>
    <row r="568" ht="15.75" customHeight="1">
      <c r="A568" s="338"/>
      <c r="B568" s="339"/>
      <c r="C568" s="822"/>
      <c r="D568" s="564"/>
      <c r="E568" s="823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  <c r="AV568" s="338"/>
      <c r="AW568" s="338"/>
      <c r="AX568" s="338"/>
      <c r="AY568" s="338"/>
      <c r="AZ568" s="338"/>
      <c r="BA568" s="338"/>
      <c r="BB568" s="338"/>
      <c r="BC568" s="338"/>
      <c r="BD568" s="338"/>
      <c r="BE568" s="338"/>
      <c r="BF568" s="338"/>
      <c r="BG568" s="338"/>
      <c r="BH568" s="338"/>
      <c r="BI568" s="338"/>
      <c r="BJ568" s="338"/>
      <c r="BK568" s="338"/>
      <c r="BL568" s="338"/>
      <c r="BM568" s="338"/>
      <c r="BN568" s="338"/>
      <c r="BO568" s="338"/>
      <c r="BP568" s="338"/>
      <c r="BQ568" s="338"/>
      <c r="BR568" s="338"/>
      <c r="BS568" s="338"/>
      <c r="BT568" s="338"/>
      <c r="BU568" s="338"/>
      <c r="BV568" s="338"/>
      <c r="BW568" s="338"/>
      <c r="BX568" s="338"/>
      <c r="BY568" s="338"/>
      <c r="BZ568" s="338"/>
      <c r="CA568" s="338"/>
    </row>
    <row r="569" ht="15.75" customHeight="1">
      <c r="A569" s="338"/>
      <c r="B569" s="339"/>
      <c r="C569" s="822"/>
      <c r="D569" s="564"/>
      <c r="E569" s="823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  <c r="AV569" s="338"/>
      <c r="AW569" s="338"/>
      <c r="AX569" s="338"/>
      <c r="AY569" s="338"/>
      <c r="AZ569" s="338"/>
      <c r="BA569" s="338"/>
      <c r="BB569" s="338"/>
      <c r="BC569" s="338"/>
      <c r="BD569" s="338"/>
      <c r="BE569" s="338"/>
      <c r="BF569" s="338"/>
      <c r="BG569" s="338"/>
      <c r="BH569" s="338"/>
      <c r="BI569" s="338"/>
      <c r="BJ569" s="338"/>
      <c r="BK569" s="338"/>
      <c r="BL569" s="338"/>
      <c r="BM569" s="338"/>
      <c r="BN569" s="338"/>
      <c r="BO569" s="338"/>
      <c r="BP569" s="338"/>
      <c r="BQ569" s="338"/>
      <c r="BR569" s="338"/>
      <c r="BS569" s="338"/>
      <c r="BT569" s="338"/>
      <c r="BU569" s="338"/>
      <c r="BV569" s="338"/>
      <c r="BW569" s="338"/>
      <c r="BX569" s="338"/>
      <c r="BY569" s="338"/>
      <c r="BZ569" s="338"/>
      <c r="CA569" s="338"/>
    </row>
    <row r="570" ht="15.75" customHeight="1">
      <c r="A570" s="338"/>
      <c r="B570" s="339"/>
      <c r="C570" s="822"/>
      <c r="D570" s="564"/>
      <c r="E570" s="823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  <c r="AV570" s="338"/>
      <c r="AW570" s="338"/>
      <c r="AX570" s="338"/>
      <c r="AY570" s="338"/>
      <c r="AZ570" s="338"/>
      <c r="BA570" s="338"/>
      <c r="BB570" s="338"/>
      <c r="BC570" s="338"/>
      <c r="BD570" s="338"/>
      <c r="BE570" s="338"/>
      <c r="BF570" s="338"/>
      <c r="BG570" s="338"/>
      <c r="BH570" s="338"/>
      <c r="BI570" s="338"/>
      <c r="BJ570" s="338"/>
      <c r="BK570" s="338"/>
      <c r="BL570" s="338"/>
      <c r="BM570" s="338"/>
      <c r="BN570" s="338"/>
      <c r="BO570" s="338"/>
      <c r="BP570" s="338"/>
      <c r="BQ570" s="338"/>
      <c r="BR570" s="338"/>
      <c r="BS570" s="338"/>
      <c r="BT570" s="338"/>
      <c r="BU570" s="338"/>
      <c r="BV570" s="338"/>
      <c r="BW570" s="338"/>
      <c r="BX570" s="338"/>
      <c r="BY570" s="338"/>
      <c r="BZ570" s="338"/>
      <c r="CA570" s="338"/>
    </row>
    <row r="571" ht="15.75" customHeight="1">
      <c r="A571" s="338"/>
      <c r="B571" s="339"/>
      <c r="C571" s="822"/>
      <c r="D571" s="564"/>
      <c r="E571" s="823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  <c r="AV571" s="338"/>
      <c r="AW571" s="338"/>
      <c r="AX571" s="338"/>
      <c r="AY571" s="338"/>
      <c r="AZ571" s="338"/>
      <c r="BA571" s="338"/>
      <c r="BB571" s="338"/>
      <c r="BC571" s="338"/>
      <c r="BD571" s="338"/>
      <c r="BE571" s="338"/>
      <c r="BF571" s="338"/>
      <c r="BG571" s="338"/>
      <c r="BH571" s="338"/>
      <c r="BI571" s="338"/>
      <c r="BJ571" s="338"/>
      <c r="BK571" s="338"/>
      <c r="BL571" s="338"/>
      <c r="BM571" s="338"/>
      <c r="BN571" s="338"/>
      <c r="BO571" s="338"/>
      <c r="BP571" s="338"/>
      <c r="BQ571" s="338"/>
      <c r="BR571" s="338"/>
      <c r="BS571" s="338"/>
      <c r="BT571" s="338"/>
      <c r="BU571" s="338"/>
      <c r="BV571" s="338"/>
      <c r="BW571" s="338"/>
      <c r="BX571" s="338"/>
      <c r="BY571" s="338"/>
      <c r="BZ571" s="338"/>
      <c r="CA571" s="338"/>
    </row>
    <row r="572" ht="15.75" customHeight="1">
      <c r="A572" s="338"/>
      <c r="B572" s="339"/>
      <c r="C572" s="822"/>
      <c r="D572" s="564"/>
      <c r="E572" s="823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  <c r="AV572" s="338"/>
      <c r="AW572" s="338"/>
      <c r="AX572" s="338"/>
      <c r="AY572" s="338"/>
      <c r="AZ572" s="338"/>
      <c r="BA572" s="338"/>
      <c r="BB572" s="338"/>
      <c r="BC572" s="338"/>
      <c r="BD572" s="338"/>
      <c r="BE572" s="338"/>
      <c r="BF572" s="338"/>
      <c r="BG572" s="338"/>
      <c r="BH572" s="338"/>
      <c r="BI572" s="338"/>
      <c r="BJ572" s="338"/>
      <c r="BK572" s="338"/>
      <c r="BL572" s="338"/>
      <c r="BM572" s="338"/>
      <c r="BN572" s="338"/>
      <c r="BO572" s="338"/>
      <c r="BP572" s="338"/>
      <c r="BQ572" s="338"/>
      <c r="BR572" s="338"/>
      <c r="BS572" s="338"/>
      <c r="BT572" s="338"/>
      <c r="BU572" s="338"/>
      <c r="BV572" s="338"/>
      <c r="BW572" s="338"/>
      <c r="BX572" s="338"/>
      <c r="BY572" s="338"/>
      <c r="BZ572" s="338"/>
      <c r="CA572" s="338"/>
    </row>
    <row r="573" ht="15.75" customHeight="1">
      <c r="A573" s="338"/>
      <c r="B573" s="339"/>
      <c r="C573" s="822"/>
      <c r="D573" s="564"/>
      <c r="E573" s="823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  <c r="AV573" s="338"/>
      <c r="AW573" s="338"/>
      <c r="AX573" s="338"/>
      <c r="AY573" s="338"/>
      <c r="AZ573" s="338"/>
      <c r="BA573" s="338"/>
      <c r="BB573" s="338"/>
      <c r="BC573" s="338"/>
      <c r="BD573" s="338"/>
      <c r="BE573" s="338"/>
      <c r="BF573" s="338"/>
      <c r="BG573" s="338"/>
      <c r="BH573" s="338"/>
      <c r="BI573" s="338"/>
      <c r="BJ573" s="338"/>
      <c r="BK573" s="338"/>
      <c r="BL573" s="338"/>
      <c r="BM573" s="338"/>
      <c r="BN573" s="338"/>
      <c r="BO573" s="338"/>
      <c r="BP573" s="338"/>
      <c r="BQ573" s="338"/>
      <c r="BR573" s="338"/>
      <c r="BS573" s="338"/>
      <c r="BT573" s="338"/>
      <c r="BU573" s="338"/>
      <c r="BV573" s="338"/>
      <c r="BW573" s="338"/>
      <c r="BX573" s="338"/>
      <c r="BY573" s="338"/>
      <c r="BZ573" s="338"/>
      <c r="CA573" s="338"/>
    </row>
    <row r="574" ht="15.75" customHeight="1">
      <c r="A574" s="338"/>
      <c r="B574" s="339"/>
      <c r="C574" s="822"/>
      <c r="D574" s="564"/>
      <c r="E574" s="823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  <c r="AV574" s="338"/>
      <c r="AW574" s="338"/>
      <c r="AX574" s="338"/>
      <c r="AY574" s="338"/>
      <c r="AZ574" s="338"/>
      <c r="BA574" s="338"/>
      <c r="BB574" s="338"/>
      <c r="BC574" s="338"/>
      <c r="BD574" s="338"/>
      <c r="BE574" s="338"/>
      <c r="BF574" s="338"/>
      <c r="BG574" s="338"/>
      <c r="BH574" s="338"/>
      <c r="BI574" s="338"/>
      <c r="BJ574" s="338"/>
      <c r="BK574" s="338"/>
      <c r="BL574" s="338"/>
      <c r="BM574" s="338"/>
      <c r="BN574" s="338"/>
      <c r="BO574" s="338"/>
      <c r="BP574" s="338"/>
      <c r="BQ574" s="338"/>
      <c r="BR574" s="338"/>
      <c r="BS574" s="338"/>
      <c r="BT574" s="338"/>
      <c r="BU574" s="338"/>
      <c r="BV574" s="338"/>
      <c r="BW574" s="338"/>
      <c r="BX574" s="338"/>
      <c r="BY574" s="338"/>
      <c r="BZ574" s="338"/>
      <c r="CA574" s="338"/>
    </row>
    <row r="575" ht="15.75" customHeight="1">
      <c r="A575" s="338"/>
      <c r="B575" s="339"/>
      <c r="C575" s="822"/>
      <c r="D575" s="564"/>
      <c r="E575" s="823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  <c r="AV575" s="338"/>
      <c r="AW575" s="338"/>
      <c r="AX575" s="338"/>
      <c r="AY575" s="338"/>
      <c r="AZ575" s="338"/>
      <c r="BA575" s="338"/>
      <c r="BB575" s="338"/>
      <c r="BC575" s="338"/>
      <c r="BD575" s="338"/>
      <c r="BE575" s="338"/>
      <c r="BF575" s="338"/>
      <c r="BG575" s="338"/>
      <c r="BH575" s="338"/>
      <c r="BI575" s="338"/>
      <c r="BJ575" s="338"/>
      <c r="BK575" s="338"/>
      <c r="BL575" s="338"/>
      <c r="BM575" s="338"/>
      <c r="BN575" s="338"/>
      <c r="BO575" s="338"/>
      <c r="BP575" s="338"/>
      <c r="BQ575" s="338"/>
      <c r="BR575" s="338"/>
      <c r="BS575" s="338"/>
      <c r="BT575" s="338"/>
      <c r="BU575" s="338"/>
      <c r="BV575" s="338"/>
      <c r="BW575" s="338"/>
      <c r="BX575" s="338"/>
      <c r="BY575" s="338"/>
      <c r="BZ575" s="338"/>
      <c r="CA575" s="338"/>
    </row>
    <row r="576" ht="15.75" customHeight="1">
      <c r="A576" s="338"/>
      <c r="B576" s="339"/>
      <c r="C576" s="822"/>
      <c r="D576" s="564"/>
      <c r="E576" s="823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  <c r="AV576" s="338"/>
      <c r="AW576" s="338"/>
      <c r="AX576" s="338"/>
      <c r="AY576" s="338"/>
      <c r="AZ576" s="338"/>
      <c r="BA576" s="338"/>
      <c r="BB576" s="338"/>
      <c r="BC576" s="338"/>
      <c r="BD576" s="338"/>
      <c r="BE576" s="338"/>
      <c r="BF576" s="338"/>
      <c r="BG576" s="338"/>
      <c r="BH576" s="338"/>
      <c r="BI576" s="338"/>
      <c r="BJ576" s="338"/>
      <c r="BK576" s="338"/>
      <c r="BL576" s="338"/>
      <c r="BM576" s="338"/>
      <c r="BN576" s="338"/>
      <c r="BO576" s="338"/>
      <c r="BP576" s="338"/>
      <c r="BQ576" s="338"/>
      <c r="BR576" s="338"/>
      <c r="BS576" s="338"/>
      <c r="BT576" s="338"/>
      <c r="BU576" s="338"/>
      <c r="BV576" s="338"/>
      <c r="BW576" s="338"/>
      <c r="BX576" s="338"/>
      <c r="BY576" s="338"/>
      <c r="BZ576" s="338"/>
      <c r="CA576" s="338"/>
    </row>
    <row r="577" ht="15.75" customHeight="1">
      <c r="A577" s="338"/>
      <c r="B577" s="339"/>
      <c r="C577" s="822"/>
      <c r="D577" s="564"/>
      <c r="E577" s="823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  <c r="AV577" s="338"/>
      <c r="AW577" s="338"/>
      <c r="AX577" s="338"/>
      <c r="AY577" s="338"/>
      <c r="AZ577" s="338"/>
      <c r="BA577" s="338"/>
      <c r="BB577" s="338"/>
      <c r="BC577" s="338"/>
      <c r="BD577" s="338"/>
      <c r="BE577" s="338"/>
      <c r="BF577" s="338"/>
      <c r="BG577" s="338"/>
      <c r="BH577" s="338"/>
      <c r="BI577" s="338"/>
      <c r="BJ577" s="338"/>
      <c r="BK577" s="338"/>
      <c r="BL577" s="338"/>
      <c r="BM577" s="338"/>
      <c r="BN577" s="338"/>
      <c r="BO577" s="338"/>
      <c r="BP577" s="338"/>
      <c r="BQ577" s="338"/>
      <c r="BR577" s="338"/>
      <c r="BS577" s="338"/>
      <c r="BT577" s="338"/>
      <c r="BU577" s="338"/>
      <c r="BV577" s="338"/>
      <c r="BW577" s="338"/>
      <c r="BX577" s="338"/>
      <c r="BY577" s="338"/>
      <c r="BZ577" s="338"/>
      <c r="CA577" s="338"/>
    </row>
    <row r="578" ht="15.75" customHeight="1">
      <c r="A578" s="338"/>
      <c r="B578" s="339"/>
      <c r="C578" s="822"/>
      <c r="D578" s="564"/>
      <c r="E578" s="823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  <c r="AV578" s="338"/>
      <c r="AW578" s="338"/>
      <c r="AX578" s="338"/>
      <c r="AY578" s="338"/>
      <c r="AZ578" s="338"/>
      <c r="BA578" s="338"/>
      <c r="BB578" s="338"/>
      <c r="BC578" s="338"/>
      <c r="BD578" s="338"/>
      <c r="BE578" s="338"/>
      <c r="BF578" s="338"/>
      <c r="BG578" s="338"/>
      <c r="BH578" s="338"/>
      <c r="BI578" s="338"/>
      <c r="BJ578" s="338"/>
      <c r="BK578" s="338"/>
      <c r="BL578" s="338"/>
      <c r="BM578" s="338"/>
      <c r="BN578" s="338"/>
      <c r="BO578" s="338"/>
      <c r="BP578" s="338"/>
      <c r="BQ578" s="338"/>
      <c r="BR578" s="338"/>
      <c r="BS578" s="338"/>
      <c r="BT578" s="338"/>
      <c r="BU578" s="338"/>
      <c r="BV578" s="338"/>
      <c r="BW578" s="338"/>
      <c r="BX578" s="338"/>
      <c r="BY578" s="338"/>
      <c r="BZ578" s="338"/>
      <c r="CA578" s="338"/>
    </row>
    <row r="579" ht="15.75" customHeight="1">
      <c r="A579" s="338"/>
      <c r="B579" s="339"/>
      <c r="C579" s="822"/>
      <c r="D579" s="564"/>
      <c r="E579" s="823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  <c r="AV579" s="338"/>
      <c r="AW579" s="338"/>
      <c r="AX579" s="338"/>
      <c r="AY579" s="338"/>
      <c r="AZ579" s="338"/>
      <c r="BA579" s="338"/>
      <c r="BB579" s="338"/>
      <c r="BC579" s="338"/>
      <c r="BD579" s="338"/>
      <c r="BE579" s="338"/>
      <c r="BF579" s="338"/>
      <c r="BG579" s="338"/>
      <c r="BH579" s="338"/>
      <c r="BI579" s="338"/>
      <c r="BJ579" s="338"/>
      <c r="BK579" s="338"/>
      <c r="BL579" s="338"/>
      <c r="BM579" s="338"/>
      <c r="BN579" s="338"/>
      <c r="BO579" s="338"/>
      <c r="BP579" s="338"/>
      <c r="BQ579" s="338"/>
      <c r="BR579" s="338"/>
      <c r="BS579" s="338"/>
      <c r="BT579" s="338"/>
      <c r="BU579" s="338"/>
      <c r="BV579" s="338"/>
      <c r="BW579" s="338"/>
      <c r="BX579" s="338"/>
      <c r="BY579" s="338"/>
      <c r="BZ579" s="338"/>
      <c r="CA579" s="338"/>
    </row>
    <row r="580" ht="15.75" customHeight="1">
      <c r="A580" s="338"/>
      <c r="B580" s="339"/>
      <c r="C580" s="822"/>
      <c r="D580" s="564"/>
      <c r="E580" s="823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  <c r="AV580" s="338"/>
      <c r="AW580" s="338"/>
      <c r="AX580" s="338"/>
      <c r="AY580" s="338"/>
      <c r="AZ580" s="338"/>
      <c r="BA580" s="338"/>
      <c r="BB580" s="338"/>
      <c r="BC580" s="338"/>
      <c r="BD580" s="338"/>
      <c r="BE580" s="338"/>
      <c r="BF580" s="338"/>
      <c r="BG580" s="338"/>
      <c r="BH580" s="338"/>
      <c r="BI580" s="338"/>
      <c r="BJ580" s="338"/>
      <c r="BK580" s="338"/>
      <c r="BL580" s="338"/>
      <c r="BM580" s="338"/>
      <c r="BN580" s="338"/>
      <c r="BO580" s="338"/>
      <c r="BP580" s="338"/>
      <c r="BQ580" s="338"/>
      <c r="BR580" s="338"/>
      <c r="BS580" s="338"/>
      <c r="BT580" s="338"/>
      <c r="BU580" s="338"/>
      <c r="BV580" s="338"/>
      <c r="BW580" s="338"/>
      <c r="BX580" s="338"/>
      <c r="BY580" s="338"/>
      <c r="BZ580" s="338"/>
      <c r="CA580" s="338"/>
    </row>
    <row r="581" ht="15.75" customHeight="1">
      <c r="A581" s="338"/>
      <c r="B581" s="339"/>
      <c r="C581" s="822"/>
      <c r="D581" s="564"/>
      <c r="E581" s="823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  <c r="AV581" s="338"/>
      <c r="AW581" s="338"/>
      <c r="AX581" s="338"/>
      <c r="AY581" s="338"/>
      <c r="AZ581" s="338"/>
      <c r="BA581" s="338"/>
      <c r="BB581" s="338"/>
      <c r="BC581" s="338"/>
      <c r="BD581" s="338"/>
      <c r="BE581" s="338"/>
      <c r="BF581" s="338"/>
      <c r="BG581" s="338"/>
      <c r="BH581" s="338"/>
      <c r="BI581" s="338"/>
      <c r="BJ581" s="338"/>
      <c r="BK581" s="338"/>
      <c r="BL581" s="338"/>
      <c r="BM581" s="338"/>
      <c r="BN581" s="338"/>
      <c r="BO581" s="338"/>
      <c r="BP581" s="338"/>
      <c r="BQ581" s="338"/>
      <c r="BR581" s="338"/>
      <c r="BS581" s="338"/>
      <c r="BT581" s="338"/>
      <c r="BU581" s="338"/>
      <c r="BV581" s="338"/>
      <c r="BW581" s="338"/>
      <c r="BX581" s="338"/>
      <c r="BY581" s="338"/>
      <c r="BZ581" s="338"/>
      <c r="CA581" s="338"/>
    </row>
    <row r="582" ht="15.75" customHeight="1">
      <c r="A582" s="338"/>
      <c r="B582" s="339"/>
      <c r="C582" s="822"/>
      <c r="D582" s="564"/>
      <c r="E582" s="823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  <c r="AV582" s="338"/>
      <c r="AW582" s="338"/>
      <c r="AX582" s="338"/>
      <c r="AY582" s="338"/>
      <c r="AZ582" s="338"/>
      <c r="BA582" s="338"/>
      <c r="BB582" s="338"/>
      <c r="BC582" s="338"/>
      <c r="BD582" s="338"/>
      <c r="BE582" s="338"/>
      <c r="BF582" s="338"/>
      <c r="BG582" s="338"/>
      <c r="BH582" s="338"/>
      <c r="BI582" s="338"/>
      <c r="BJ582" s="338"/>
      <c r="BK582" s="338"/>
      <c r="BL582" s="338"/>
      <c r="BM582" s="338"/>
      <c r="BN582" s="338"/>
      <c r="BO582" s="338"/>
      <c r="BP582" s="338"/>
      <c r="BQ582" s="338"/>
      <c r="BR582" s="338"/>
      <c r="BS582" s="338"/>
      <c r="BT582" s="338"/>
      <c r="BU582" s="338"/>
      <c r="BV582" s="338"/>
      <c r="BW582" s="338"/>
      <c r="BX582" s="338"/>
      <c r="BY582" s="338"/>
      <c r="BZ582" s="338"/>
      <c r="CA582" s="338"/>
    </row>
    <row r="583" ht="15.75" customHeight="1">
      <c r="A583" s="338"/>
      <c r="B583" s="339"/>
      <c r="C583" s="822"/>
      <c r="D583" s="564"/>
      <c r="E583" s="823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  <c r="AV583" s="338"/>
      <c r="AW583" s="338"/>
      <c r="AX583" s="338"/>
      <c r="AY583" s="338"/>
      <c r="AZ583" s="338"/>
      <c r="BA583" s="338"/>
      <c r="BB583" s="338"/>
      <c r="BC583" s="338"/>
      <c r="BD583" s="338"/>
      <c r="BE583" s="338"/>
      <c r="BF583" s="338"/>
      <c r="BG583" s="338"/>
      <c r="BH583" s="338"/>
      <c r="BI583" s="338"/>
      <c r="BJ583" s="338"/>
      <c r="BK583" s="338"/>
      <c r="BL583" s="338"/>
      <c r="BM583" s="338"/>
      <c r="BN583" s="338"/>
      <c r="BO583" s="338"/>
      <c r="BP583" s="338"/>
      <c r="BQ583" s="338"/>
      <c r="BR583" s="338"/>
      <c r="BS583" s="338"/>
      <c r="BT583" s="338"/>
      <c r="BU583" s="338"/>
      <c r="BV583" s="338"/>
      <c r="BW583" s="338"/>
      <c r="BX583" s="338"/>
      <c r="BY583" s="338"/>
      <c r="BZ583" s="338"/>
      <c r="CA583" s="338"/>
    </row>
    <row r="584" ht="15.75" customHeight="1">
      <c r="A584" s="338"/>
      <c r="B584" s="339"/>
      <c r="C584" s="822"/>
      <c r="D584" s="564"/>
      <c r="E584" s="823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  <c r="AV584" s="338"/>
      <c r="AW584" s="338"/>
      <c r="AX584" s="338"/>
      <c r="AY584" s="338"/>
      <c r="AZ584" s="338"/>
      <c r="BA584" s="338"/>
      <c r="BB584" s="338"/>
      <c r="BC584" s="338"/>
      <c r="BD584" s="338"/>
      <c r="BE584" s="338"/>
      <c r="BF584" s="338"/>
      <c r="BG584" s="338"/>
      <c r="BH584" s="338"/>
      <c r="BI584" s="338"/>
      <c r="BJ584" s="338"/>
      <c r="BK584" s="338"/>
      <c r="BL584" s="338"/>
      <c r="BM584" s="338"/>
      <c r="BN584" s="338"/>
      <c r="BO584" s="338"/>
      <c r="BP584" s="338"/>
      <c r="BQ584" s="338"/>
      <c r="BR584" s="338"/>
      <c r="BS584" s="338"/>
      <c r="BT584" s="338"/>
      <c r="BU584" s="338"/>
      <c r="BV584" s="338"/>
      <c r="BW584" s="338"/>
      <c r="BX584" s="338"/>
      <c r="BY584" s="338"/>
      <c r="BZ584" s="338"/>
      <c r="CA584" s="338"/>
    </row>
    <row r="585" ht="15.75" customHeight="1">
      <c r="A585" s="338"/>
      <c r="B585" s="339"/>
      <c r="C585" s="822"/>
      <c r="D585" s="564"/>
      <c r="E585" s="823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  <c r="AV585" s="338"/>
      <c r="AW585" s="338"/>
      <c r="AX585" s="338"/>
      <c r="AY585" s="338"/>
      <c r="AZ585" s="338"/>
      <c r="BA585" s="338"/>
      <c r="BB585" s="338"/>
      <c r="BC585" s="338"/>
      <c r="BD585" s="338"/>
      <c r="BE585" s="338"/>
      <c r="BF585" s="338"/>
      <c r="BG585" s="338"/>
      <c r="BH585" s="338"/>
      <c r="BI585" s="338"/>
      <c r="BJ585" s="338"/>
      <c r="BK585" s="338"/>
      <c r="BL585" s="338"/>
      <c r="BM585" s="338"/>
      <c r="BN585" s="338"/>
      <c r="BO585" s="338"/>
      <c r="BP585" s="338"/>
      <c r="BQ585" s="338"/>
      <c r="BR585" s="338"/>
      <c r="BS585" s="338"/>
      <c r="BT585" s="338"/>
      <c r="BU585" s="338"/>
      <c r="BV585" s="338"/>
      <c r="BW585" s="338"/>
      <c r="BX585" s="338"/>
      <c r="BY585" s="338"/>
      <c r="BZ585" s="338"/>
      <c r="CA585" s="338"/>
    </row>
    <row r="586" ht="15.75" customHeight="1">
      <c r="A586" s="338"/>
      <c r="B586" s="339"/>
      <c r="C586" s="822"/>
      <c r="D586" s="564"/>
      <c r="E586" s="823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  <c r="AV586" s="338"/>
      <c r="AW586" s="338"/>
      <c r="AX586" s="338"/>
      <c r="AY586" s="338"/>
      <c r="AZ586" s="338"/>
      <c r="BA586" s="338"/>
      <c r="BB586" s="338"/>
      <c r="BC586" s="338"/>
      <c r="BD586" s="338"/>
      <c r="BE586" s="338"/>
      <c r="BF586" s="338"/>
      <c r="BG586" s="338"/>
      <c r="BH586" s="338"/>
      <c r="BI586" s="338"/>
      <c r="BJ586" s="338"/>
      <c r="BK586" s="338"/>
      <c r="BL586" s="338"/>
      <c r="BM586" s="338"/>
      <c r="BN586" s="338"/>
      <c r="BO586" s="338"/>
      <c r="BP586" s="338"/>
      <c r="BQ586" s="338"/>
      <c r="BR586" s="338"/>
      <c r="BS586" s="338"/>
      <c r="BT586" s="338"/>
      <c r="BU586" s="338"/>
      <c r="BV586" s="338"/>
      <c r="BW586" s="338"/>
      <c r="BX586" s="338"/>
      <c r="BY586" s="338"/>
      <c r="BZ586" s="338"/>
      <c r="CA586" s="338"/>
    </row>
    <row r="587" ht="15.75" customHeight="1">
      <c r="A587" s="338"/>
      <c r="B587" s="339"/>
      <c r="C587" s="822"/>
      <c r="D587" s="564"/>
      <c r="E587" s="823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  <c r="AV587" s="338"/>
      <c r="AW587" s="338"/>
      <c r="AX587" s="338"/>
      <c r="AY587" s="338"/>
      <c r="AZ587" s="338"/>
      <c r="BA587" s="338"/>
      <c r="BB587" s="338"/>
      <c r="BC587" s="338"/>
      <c r="BD587" s="338"/>
      <c r="BE587" s="338"/>
      <c r="BF587" s="338"/>
      <c r="BG587" s="338"/>
      <c r="BH587" s="338"/>
      <c r="BI587" s="338"/>
      <c r="BJ587" s="338"/>
      <c r="BK587" s="338"/>
      <c r="BL587" s="338"/>
      <c r="BM587" s="338"/>
      <c r="BN587" s="338"/>
      <c r="BO587" s="338"/>
      <c r="BP587" s="338"/>
      <c r="BQ587" s="338"/>
      <c r="BR587" s="338"/>
      <c r="BS587" s="338"/>
      <c r="BT587" s="338"/>
      <c r="BU587" s="338"/>
      <c r="BV587" s="338"/>
      <c r="BW587" s="338"/>
      <c r="BX587" s="338"/>
      <c r="BY587" s="338"/>
      <c r="BZ587" s="338"/>
      <c r="CA587" s="338"/>
    </row>
    <row r="588" ht="15.75" customHeight="1">
      <c r="A588" s="338"/>
      <c r="B588" s="339"/>
      <c r="C588" s="822"/>
      <c r="D588" s="564"/>
      <c r="E588" s="823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  <c r="AV588" s="338"/>
      <c r="AW588" s="338"/>
      <c r="AX588" s="338"/>
      <c r="AY588" s="338"/>
      <c r="AZ588" s="338"/>
      <c r="BA588" s="338"/>
      <c r="BB588" s="338"/>
      <c r="BC588" s="338"/>
      <c r="BD588" s="338"/>
      <c r="BE588" s="338"/>
      <c r="BF588" s="338"/>
      <c r="BG588" s="338"/>
      <c r="BH588" s="338"/>
      <c r="BI588" s="338"/>
      <c r="BJ588" s="338"/>
      <c r="BK588" s="338"/>
      <c r="BL588" s="338"/>
      <c r="BM588" s="338"/>
      <c r="BN588" s="338"/>
      <c r="BO588" s="338"/>
      <c r="BP588" s="338"/>
      <c r="BQ588" s="338"/>
      <c r="BR588" s="338"/>
      <c r="BS588" s="338"/>
      <c r="BT588" s="338"/>
      <c r="BU588" s="338"/>
      <c r="BV588" s="338"/>
      <c r="BW588" s="338"/>
      <c r="BX588" s="338"/>
      <c r="BY588" s="338"/>
      <c r="BZ588" s="338"/>
      <c r="CA588" s="338"/>
    </row>
    <row r="589" ht="15.75" customHeight="1">
      <c r="A589" s="338"/>
      <c r="B589" s="339"/>
      <c r="C589" s="822"/>
      <c r="D589" s="564"/>
      <c r="E589" s="823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  <c r="AV589" s="338"/>
      <c r="AW589" s="338"/>
      <c r="AX589" s="338"/>
      <c r="AY589" s="338"/>
      <c r="AZ589" s="338"/>
      <c r="BA589" s="338"/>
      <c r="BB589" s="338"/>
      <c r="BC589" s="338"/>
      <c r="BD589" s="338"/>
      <c r="BE589" s="338"/>
      <c r="BF589" s="338"/>
      <c r="BG589" s="338"/>
      <c r="BH589" s="338"/>
      <c r="BI589" s="338"/>
      <c r="BJ589" s="338"/>
      <c r="BK589" s="338"/>
      <c r="BL589" s="338"/>
      <c r="BM589" s="338"/>
      <c r="BN589" s="338"/>
      <c r="BO589" s="338"/>
      <c r="BP589" s="338"/>
      <c r="BQ589" s="338"/>
      <c r="BR589" s="338"/>
      <c r="BS589" s="338"/>
      <c r="BT589" s="338"/>
      <c r="BU589" s="338"/>
      <c r="BV589" s="338"/>
      <c r="BW589" s="338"/>
      <c r="BX589" s="338"/>
      <c r="BY589" s="338"/>
      <c r="BZ589" s="338"/>
      <c r="CA589" s="338"/>
    </row>
    <row r="590" ht="15.75" customHeight="1">
      <c r="A590" s="338"/>
      <c r="B590" s="339"/>
      <c r="C590" s="822"/>
      <c r="D590" s="564"/>
      <c r="E590" s="823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  <c r="AV590" s="338"/>
      <c r="AW590" s="338"/>
      <c r="AX590" s="338"/>
      <c r="AY590" s="338"/>
      <c r="AZ590" s="338"/>
      <c r="BA590" s="338"/>
      <c r="BB590" s="338"/>
      <c r="BC590" s="338"/>
      <c r="BD590" s="338"/>
      <c r="BE590" s="338"/>
      <c r="BF590" s="338"/>
      <c r="BG590" s="338"/>
      <c r="BH590" s="338"/>
      <c r="BI590" s="338"/>
      <c r="BJ590" s="338"/>
      <c r="BK590" s="338"/>
      <c r="BL590" s="338"/>
      <c r="BM590" s="338"/>
      <c r="BN590" s="338"/>
      <c r="BO590" s="338"/>
      <c r="BP590" s="338"/>
      <c r="BQ590" s="338"/>
      <c r="BR590" s="338"/>
      <c r="BS590" s="338"/>
      <c r="BT590" s="338"/>
      <c r="BU590" s="338"/>
      <c r="BV590" s="338"/>
      <c r="BW590" s="338"/>
      <c r="BX590" s="338"/>
      <c r="BY590" s="338"/>
      <c r="BZ590" s="338"/>
      <c r="CA590" s="338"/>
    </row>
    <row r="591" ht="15.75" customHeight="1">
      <c r="A591" s="338"/>
      <c r="B591" s="339"/>
      <c r="C591" s="822"/>
      <c r="D591" s="564"/>
      <c r="E591" s="823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  <c r="AV591" s="338"/>
      <c r="AW591" s="338"/>
      <c r="AX591" s="338"/>
      <c r="AY591" s="338"/>
      <c r="AZ591" s="338"/>
      <c r="BA591" s="338"/>
      <c r="BB591" s="338"/>
      <c r="BC591" s="338"/>
      <c r="BD591" s="338"/>
      <c r="BE591" s="338"/>
      <c r="BF591" s="338"/>
      <c r="BG591" s="338"/>
      <c r="BH591" s="338"/>
      <c r="BI591" s="338"/>
      <c r="BJ591" s="338"/>
      <c r="BK591" s="338"/>
      <c r="BL591" s="338"/>
      <c r="BM591" s="338"/>
      <c r="BN591" s="338"/>
      <c r="BO591" s="338"/>
      <c r="BP591" s="338"/>
      <c r="BQ591" s="338"/>
      <c r="BR591" s="338"/>
      <c r="BS591" s="338"/>
      <c r="BT591" s="338"/>
      <c r="BU591" s="338"/>
      <c r="BV591" s="338"/>
      <c r="BW591" s="338"/>
      <c r="BX591" s="338"/>
      <c r="BY591" s="338"/>
      <c r="BZ591" s="338"/>
      <c r="CA591" s="338"/>
    </row>
    <row r="592" ht="15.75" customHeight="1">
      <c r="A592" s="338"/>
      <c r="B592" s="339"/>
      <c r="C592" s="822"/>
      <c r="D592" s="564"/>
      <c r="E592" s="823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  <c r="AV592" s="338"/>
      <c r="AW592" s="338"/>
      <c r="AX592" s="338"/>
      <c r="AY592" s="338"/>
      <c r="AZ592" s="338"/>
      <c r="BA592" s="338"/>
      <c r="BB592" s="338"/>
      <c r="BC592" s="338"/>
      <c r="BD592" s="338"/>
      <c r="BE592" s="338"/>
      <c r="BF592" s="338"/>
      <c r="BG592" s="338"/>
      <c r="BH592" s="338"/>
      <c r="BI592" s="338"/>
      <c r="BJ592" s="338"/>
      <c r="BK592" s="338"/>
      <c r="BL592" s="338"/>
      <c r="BM592" s="338"/>
      <c r="BN592" s="338"/>
      <c r="BO592" s="338"/>
      <c r="BP592" s="338"/>
      <c r="BQ592" s="338"/>
      <c r="BR592" s="338"/>
      <c r="BS592" s="338"/>
      <c r="BT592" s="338"/>
      <c r="BU592" s="338"/>
      <c r="BV592" s="338"/>
      <c r="BW592" s="338"/>
      <c r="BX592" s="338"/>
      <c r="BY592" s="338"/>
      <c r="BZ592" s="338"/>
      <c r="CA592" s="338"/>
    </row>
    <row r="593" ht="15.75" customHeight="1">
      <c r="A593" s="338"/>
      <c r="B593" s="339"/>
      <c r="C593" s="822"/>
      <c r="D593" s="564"/>
      <c r="E593" s="823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  <c r="AV593" s="338"/>
      <c r="AW593" s="338"/>
      <c r="AX593" s="338"/>
      <c r="AY593" s="338"/>
      <c r="AZ593" s="338"/>
      <c r="BA593" s="338"/>
      <c r="BB593" s="338"/>
      <c r="BC593" s="338"/>
      <c r="BD593" s="338"/>
      <c r="BE593" s="338"/>
      <c r="BF593" s="338"/>
      <c r="BG593" s="338"/>
      <c r="BH593" s="338"/>
      <c r="BI593" s="338"/>
      <c r="BJ593" s="338"/>
      <c r="BK593" s="338"/>
      <c r="BL593" s="338"/>
      <c r="BM593" s="338"/>
      <c r="BN593" s="338"/>
      <c r="BO593" s="338"/>
      <c r="BP593" s="338"/>
      <c r="BQ593" s="338"/>
      <c r="BR593" s="338"/>
      <c r="BS593" s="338"/>
      <c r="BT593" s="338"/>
      <c r="BU593" s="338"/>
      <c r="BV593" s="338"/>
      <c r="BW593" s="338"/>
      <c r="BX593" s="338"/>
      <c r="BY593" s="338"/>
      <c r="BZ593" s="338"/>
      <c r="CA593" s="338"/>
    </row>
    <row r="594" ht="15.75" customHeight="1">
      <c r="A594" s="338"/>
      <c r="B594" s="339"/>
      <c r="C594" s="822"/>
      <c r="D594" s="564"/>
      <c r="E594" s="823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  <c r="AV594" s="338"/>
      <c r="AW594" s="338"/>
      <c r="AX594" s="338"/>
      <c r="AY594" s="338"/>
      <c r="AZ594" s="338"/>
      <c r="BA594" s="338"/>
      <c r="BB594" s="338"/>
      <c r="BC594" s="338"/>
      <c r="BD594" s="338"/>
      <c r="BE594" s="338"/>
      <c r="BF594" s="338"/>
      <c r="BG594" s="338"/>
      <c r="BH594" s="338"/>
      <c r="BI594" s="338"/>
      <c r="BJ594" s="338"/>
      <c r="BK594" s="338"/>
      <c r="BL594" s="338"/>
      <c r="BM594" s="338"/>
      <c r="BN594" s="338"/>
      <c r="BO594" s="338"/>
      <c r="BP594" s="338"/>
      <c r="BQ594" s="338"/>
      <c r="BR594" s="338"/>
      <c r="BS594" s="338"/>
      <c r="BT594" s="338"/>
      <c r="BU594" s="338"/>
      <c r="BV594" s="338"/>
      <c r="BW594" s="338"/>
      <c r="BX594" s="338"/>
      <c r="BY594" s="338"/>
      <c r="BZ594" s="338"/>
      <c r="CA594" s="338"/>
    </row>
    <row r="595" ht="15.75" customHeight="1">
      <c r="A595" s="338"/>
      <c r="B595" s="339"/>
      <c r="C595" s="822"/>
      <c r="D595" s="564"/>
      <c r="E595" s="823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  <c r="AV595" s="338"/>
      <c r="AW595" s="338"/>
      <c r="AX595" s="338"/>
      <c r="AY595" s="338"/>
      <c r="AZ595" s="338"/>
      <c r="BA595" s="338"/>
      <c r="BB595" s="338"/>
      <c r="BC595" s="338"/>
      <c r="BD595" s="338"/>
      <c r="BE595" s="338"/>
      <c r="BF595" s="338"/>
      <c r="BG595" s="338"/>
      <c r="BH595" s="338"/>
      <c r="BI595" s="338"/>
      <c r="BJ595" s="338"/>
      <c r="BK595" s="338"/>
      <c r="BL595" s="338"/>
      <c r="BM595" s="338"/>
      <c r="BN595" s="338"/>
      <c r="BO595" s="338"/>
      <c r="BP595" s="338"/>
      <c r="BQ595" s="338"/>
      <c r="BR595" s="338"/>
      <c r="BS595" s="338"/>
      <c r="BT595" s="338"/>
      <c r="BU595" s="338"/>
      <c r="BV595" s="338"/>
      <c r="BW595" s="338"/>
      <c r="BX595" s="338"/>
      <c r="BY595" s="338"/>
      <c r="BZ595" s="338"/>
      <c r="CA595" s="338"/>
    </row>
    <row r="596" ht="15.75" customHeight="1">
      <c r="A596" s="338"/>
      <c r="B596" s="339"/>
      <c r="C596" s="822"/>
      <c r="D596" s="564"/>
      <c r="E596" s="823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  <c r="AV596" s="338"/>
      <c r="AW596" s="338"/>
      <c r="AX596" s="338"/>
      <c r="AY596" s="338"/>
      <c r="AZ596" s="338"/>
      <c r="BA596" s="338"/>
      <c r="BB596" s="338"/>
      <c r="BC596" s="338"/>
      <c r="BD596" s="338"/>
      <c r="BE596" s="338"/>
      <c r="BF596" s="338"/>
      <c r="BG596" s="338"/>
      <c r="BH596" s="338"/>
      <c r="BI596" s="338"/>
      <c r="BJ596" s="338"/>
      <c r="BK596" s="338"/>
      <c r="BL596" s="338"/>
      <c r="BM596" s="338"/>
      <c r="BN596" s="338"/>
      <c r="BO596" s="338"/>
      <c r="BP596" s="338"/>
      <c r="BQ596" s="338"/>
      <c r="BR596" s="338"/>
      <c r="BS596" s="338"/>
      <c r="BT596" s="338"/>
      <c r="BU596" s="338"/>
      <c r="BV596" s="338"/>
      <c r="BW596" s="338"/>
      <c r="BX596" s="338"/>
      <c r="BY596" s="338"/>
      <c r="BZ596" s="338"/>
      <c r="CA596" s="338"/>
    </row>
    <row r="597" ht="15.75" customHeight="1">
      <c r="A597" s="338"/>
      <c r="B597" s="339"/>
      <c r="C597" s="822"/>
      <c r="D597" s="564"/>
      <c r="E597" s="823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  <c r="AV597" s="338"/>
      <c r="AW597" s="338"/>
      <c r="AX597" s="338"/>
      <c r="AY597" s="338"/>
      <c r="AZ597" s="338"/>
      <c r="BA597" s="338"/>
      <c r="BB597" s="338"/>
      <c r="BC597" s="338"/>
      <c r="BD597" s="338"/>
      <c r="BE597" s="338"/>
      <c r="BF597" s="338"/>
      <c r="BG597" s="338"/>
      <c r="BH597" s="338"/>
      <c r="BI597" s="338"/>
      <c r="BJ597" s="338"/>
      <c r="BK597" s="338"/>
      <c r="BL597" s="338"/>
      <c r="BM597" s="338"/>
      <c r="BN597" s="338"/>
      <c r="BO597" s="338"/>
      <c r="BP597" s="338"/>
      <c r="BQ597" s="338"/>
      <c r="BR597" s="338"/>
      <c r="BS597" s="338"/>
      <c r="BT597" s="338"/>
      <c r="BU597" s="338"/>
      <c r="BV597" s="338"/>
      <c r="BW597" s="338"/>
      <c r="BX597" s="338"/>
      <c r="BY597" s="338"/>
      <c r="BZ597" s="338"/>
      <c r="CA597" s="338"/>
    </row>
    <row r="598" ht="15.75" customHeight="1">
      <c r="A598" s="338"/>
      <c r="B598" s="339"/>
      <c r="C598" s="822"/>
      <c r="D598" s="564"/>
      <c r="E598" s="823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  <c r="AV598" s="338"/>
      <c r="AW598" s="338"/>
      <c r="AX598" s="338"/>
      <c r="AY598" s="338"/>
      <c r="AZ598" s="338"/>
      <c r="BA598" s="338"/>
      <c r="BB598" s="338"/>
      <c r="BC598" s="338"/>
      <c r="BD598" s="338"/>
      <c r="BE598" s="338"/>
      <c r="BF598" s="338"/>
      <c r="BG598" s="338"/>
      <c r="BH598" s="338"/>
      <c r="BI598" s="338"/>
      <c r="BJ598" s="338"/>
      <c r="BK598" s="338"/>
      <c r="BL598" s="338"/>
      <c r="BM598" s="338"/>
      <c r="BN598" s="338"/>
      <c r="BO598" s="338"/>
      <c r="BP598" s="338"/>
      <c r="BQ598" s="338"/>
      <c r="BR598" s="338"/>
      <c r="BS598" s="338"/>
      <c r="BT598" s="338"/>
      <c r="BU598" s="338"/>
      <c r="BV598" s="338"/>
      <c r="BW598" s="338"/>
      <c r="BX598" s="338"/>
      <c r="BY598" s="338"/>
      <c r="BZ598" s="338"/>
      <c r="CA598" s="338"/>
    </row>
    <row r="599" ht="15.75" customHeight="1">
      <c r="A599" s="338"/>
      <c r="B599" s="339"/>
      <c r="C599" s="822"/>
      <c r="D599" s="564"/>
      <c r="E599" s="823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  <c r="AV599" s="338"/>
      <c r="AW599" s="338"/>
      <c r="AX599" s="338"/>
      <c r="AY599" s="338"/>
      <c r="AZ599" s="338"/>
      <c r="BA599" s="338"/>
      <c r="BB599" s="338"/>
      <c r="BC599" s="338"/>
      <c r="BD599" s="338"/>
      <c r="BE599" s="338"/>
      <c r="BF599" s="338"/>
      <c r="BG599" s="338"/>
      <c r="BH599" s="338"/>
      <c r="BI599" s="338"/>
      <c r="BJ599" s="338"/>
      <c r="BK599" s="338"/>
      <c r="BL599" s="338"/>
      <c r="BM599" s="338"/>
      <c r="BN599" s="338"/>
      <c r="BO599" s="338"/>
      <c r="BP599" s="338"/>
      <c r="BQ599" s="338"/>
      <c r="BR599" s="338"/>
      <c r="BS599" s="338"/>
      <c r="BT599" s="338"/>
      <c r="BU599" s="338"/>
      <c r="BV599" s="338"/>
      <c r="BW599" s="338"/>
      <c r="BX599" s="338"/>
      <c r="BY599" s="338"/>
      <c r="BZ599" s="338"/>
      <c r="CA599" s="338"/>
    </row>
    <row r="600" ht="15.75" customHeight="1">
      <c r="A600" s="338"/>
      <c r="B600" s="339"/>
      <c r="C600" s="822"/>
      <c r="D600" s="564"/>
      <c r="E600" s="823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  <c r="AV600" s="338"/>
      <c r="AW600" s="338"/>
      <c r="AX600" s="338"/>
      <c r="AY600" s="338"/>
      <c r="AZ600" s="338"/>
      <c r="BA600" s="338"/>
      <c r="BB600" s="338"/>
      <c r="BC600" s="338"/>
      <c r="BD600" s="338"/>
      <c r="BE600" s="338"/>
      <c r="BF600" s="338"/>
      <c r="BG600" s="338"/>
      <c r="BH600" s="338"/>
      <c r="BI600" s="338"/>
      <c r="BJ600" s="338"/>
      <c r="BK600" s="338"/>
      <c r="BL600" s="338"/>
      <c r="BM600" s="338"/>
      <c r="BN600" s="338"/>
      <c r="BO600" s="338"/>
      <c r="BP600" s="338"/>
      <c r="BQ600" s="338"/>
      <c r="BR600" s="338"/>
      <c r="BS600" s="338"/>
      <c r="BT600" s="338"/>
      <c r="BU600" s="338"/>
      <c r="BV600" s="338"/>
      <c r="BW600" s="338"/>
      <c r="BX600" s="338"/>
      <c r="BY600" s="338"/>
      <c r="BZ600" s="338"/>
      <c r="CA600" s="338"/>
    </row>
    <row r="601" ht="15.75" customHeight="1">
      <c r="A601" s="338"/>
      <c r="B601" s="339"/>
      <c r="C601" s="822"/>
      <c r="D601" s="564"/>
      <c r="E601" s="823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  <c r="AV601" s="338"/>
      <c r="AW601" s="338"/>
      <c r="AX601" s="338"/>
      <c r="AY601" s="338"/>
      <c r="AZ601" s="338"/>
      <c r="BA601" s="338"/>
      <c r="BB601" s="338"/>
      <c r="BC601" s="338"/>
      <c r="BD601" s="338"/>
      <c r="BE601" s="338"/>
      <c r="BF601" s="338"/>
      <c r="BG601" s="338"/>
      <c r="BH601" s="338"/>
      <c r="BI601" s="338"/>
      <c r="BJ601" s="338"/>
      <c r="BK601" s="338"/>
      <c r="BL601" s="338"/>
      <c r="BM601" s="338"/>
      <c r="BN601" s="338"/>
      <c r="BO601" s="338"/>
      <c r="BP601" s="338"/>
      <c r="BQ601" s="338"/>
      <c r="BR601" s="338"/>
      <c r="BS601" s="338"/>
      <c r="BT601" s="338"/>
      <c r="BU601" s="338"/>
      <c r="BV601" s="338"/>
      <c r="BW601" s="338"/>
      <c r="BX601" s="338"/>
      <c r="BY601" s="338"/>
      <c r="BZ601" s="338"/>
      <c r="CA601" s="338"/>
    </row>
    <row r="602" ht="15.75" customHeight="1">
      <c r="A602" s="338"/>
      <c r="B602" s="339"/>
      <c r="C602" s="822"/>
      <c r="D602" s="564"/>
      <c r="E602" s="823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  <c r="AV602" s="338"/>
      <c r="AW602" s="338"/>
      <c r="AX602" s="338"/>
      <c r="AY602" s="338"/>
      <c r="AZ602" s="338"/>
      <c r="BA602" s="338"/>
      <c r="BB602" s="338"/>
      <c r="BC602" s="338"/>
      <c r="BD602" s="338"/>
      <c r="BE602" s="338"/>
      <c r="BF602" s="338"/>
      <c r="BG602" s="338"/>
      <c r="BH602" s="338"/>
      <c r="BI602" s="338"/>
      <c r="BJ602" s="338"/>
      <c r="BK602" s="338"/>
      <c r="BL602" s="338"/>
      <c r="BM602" s="338"/>
      <c r="BN602" s="338"/>
      <c r="BO602" s="338"/>
      <c r="BP602" s="338"/>
      <c r="BQ602" s="338"/>
      <c r="BR602" s="338"/>
      <c r="BS602" s="338"/>
      <c r="BT602" s="338"/>
      <c r="BU602" s="338"/>
      <c r="BV602" s="338"/>
      <c r="BW602" s="338"/>
      <c r="BX602" s="338"/>
      <c r="BY602" s="338"/>
      <c r="BZ602" s="338"/>
      <c r="CA602" s="338"/>
    </row>
    <row r="603" ht="15.75" customHeight="1">
      <c r="A603" s="338"/>
      <c r="B603" s="339"/>
      <c r="C603" s="822"/>
      <c r="D603" s="564"/>
      <c r="E603" s="823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  <c r="AV603" s="338"/>
      <c r="AW603" s="338"/>
      <c r="AX603" s="338"/>
      <c r="AY603" s="338"/>
      <c r="AZ603" s="338"/>
      <c r="BA603" s="338"/>
      <c r="BB603" s="338"/>
      <c r="BC603" s="338"/>
      <c r="BD603" s="338"/>
      <c r="BE603" s="338"/>
      <c r="BF603" s="338"/>
      <c r="BG603" s="338"/>
      <c r="BH603" s="338"/>
      <c r="BI603" s="338"/>
      <c r="BJ603" s="338"/>
      <c r="BK603" s="338"/>
      <c r="BL603" s="338"/>
      <c r="BM603" s="338"/>
      <c r="BN603" s="338"/>
      <c r="BO603" s="338"/>
      <c r="BP603" s="338"/>
      <c r="BQ603" s="338"/>
      <c r="BR603" s="338"/>
      <c r="BS603" s="338"/>
      <c r="BT603" s="338"/>
      <c r="BU603" s="338"/>
      <c r="BV603" s="338"/>
      <c r="BW603" s="338"/>
      <c r="BX603" s="338"/>
      <c r="BY603" s="338"/>
      <c r="BZ603" s="338"/>
      <c r="CA603" s="338"/>
    </row>
    <row r="604" ht="15.75" customHeight="1">
      <c r="A604" s="338"/>
      <c r="B604" s="339"/>
      <c r="C604" s="822"/>
      <c r="D604" s="564"/>
      <c r="E604" s="823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  <c r="AV604" s="338"/>
      <c r="AW604" s="338"/>
      <c r="AX604" s="338"/>
      <c r="AY604" s="338"/>
      <c r="AZ604" s="338"/>
      <c r="BA604" s="338"/>
      <c r="BB604" s="338"/>
      <c r="BC604" s="338"/>
      <c r="BD604" s="338"/>
      <c r="BE604" s="338"/>
      <c r="BF604" s="338"/>
      <c r="BG604" s="338"/>
      <c r="BH604" s="338"/>
      <c r="BI604" s="338"/>
      <c r="BJ604" s="338"/>
      <c r="BK604" s="338"/>
      <c r="BL604" s="338"/>
      <c r="BM604" s="338"/>
      <c r="BN604" s="338"/>
      <c r="BO604" s="338"/>
      <c r="BP604" s="338"/>
      <c r="BQ604" s="338"/>
      <c r="BR604" s="338"/>
      <c r="BS604" s="338"/>
      <c r="BT604" s="338"/>
      <c r="BU604" s="338"/>
      <c r="BV604" s="338"/>
      <c r="BW604" s="338"/>
      <c r="BX604" s="338"/>
      <c r="BY604" s="338"/>
      <c r="BZ604" s="338"/>
      <c r="CA604" s="338"/>
    </row>
    <row r="605" ht="15.75" customHeight="1">
      <c r="A605" s="338"/>
      <c r="B605" s="339"/>
      <c r="C605" s="822"/>
      <c r="D605" s="564"/>
      <c r="E605" s="823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  <c r="AV605" s="338"/>
      <c r="AW605" s="338"/>
      <c r="AX605" s="338"/>
      <c r="AY605" s="338"/>
      <c r="AZ605" s="338"/>
      <c r="BA605" s="338"/>
      <c r="BB605" s="338"/>
      <c r="BC605" s="338"/>
      <c r="BD605" s="338"/>
      <c r="BE605" s="338"/>
      <c r="BF605" s="338"/>
      <c r="BG605" s="338"/>
      <c r="BH605" s="338"/>
      <c r="BI605" s="338"/>
      <c r="BJ605" s="338"/>
      <c r="BK605" s="338"/>
      <c r="BL605" s="338"/>
      <c r="BM605" s="338"/>
      <c r="BN605" s="338"/>
      <c r="BO605" s="338"/>
      <c r="BP605" s="338"/>
      <c r="BQ605" s="338"/>
      <c r="BR605" s="338"/>
      <c r="BS605" s="338"/>
      <c r="BT605" s="338"/>
      <c r="BU605" s="338"/>
      <c r="BV605" s="338"/>
      <c r="BW605" s="338"/>
      <c r="BX605" s="338"/>
      <c r="BY605" s="338"/>
      <c r="BZ605" s="338"/>
      <c r="CA605" s="338"/>
    </row>
    <row r="606" ht="15.75" customHeight="1">
      <c r="A606" s="338"/>
      <c r="B606" s="339"/>
      <c r="C606" s="822"/>
      <c r="D606" s="564"/>
      <c r="E606" s="823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  <c r="AV606" s="338"/>
      <c r="AW606" s="338"/>
      <c r="AX606" s="338"/>
      <c r="AY606" s="338"/>
      <c r="AZ606" s="338"/>
      <c r="BA606" s="338"/>
      <c r="BB606" s="338"/>
      <c r="BC606" s="338"/>
      <c r="BD606" s="338"/>
      <c r="BE606" s="338"/>
      <c r="BF606" s="338"/>
      <c r="BG606" s="338"/>
      <c r="BH606" s="338"/>
      <c r="BI606" s="338"/>
      <c r="BJ606" s="338"/>
      <c r="BK606" s="338"/>
      <c r="BL606" s="338"/>
      <c r="BM606" s="338"/>
      <c r="BN606" s="338"/>
      <c r="BO606" s="338"/>
      <c r="BP606" s="338"/>
      <c r="BQ606" s="338"/>
      <c r="BR606" s="338"/>
      <c r="BS606" s="338"/>
      <c r="BT606" s="338"/>
      <c r="BU606" s="338"/>
      <c r="BV606" s="338"/>
      <c r="BW606" s="338"/>
      <c r="BX606" s="338"/>
      <c r="BY606" s="338"/>
      <c r="BZ606" s="338"/>
      <c r="CA606" s="338"/>
    </row>
    <row r="607" ht="15.75" customHeight="1">
      <c r="A607" s="338"/>
      <c r="B607" s="339"/>
      <c r="C607" s="822"/>
      <c r="D607" s="564"/>
      <c r="E607" s="823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  <c r="AV607" s="338"/>
      <c r="AW607" s="338"/>
      <c r="AX607" s="338"/>
      <c r="AY607" s="338"/>
      <c r="AZ607" s="338"/>
      <c r="BA607" s="338"/>
      <c r="BB607" s="338"/>
      <c r="BC607" s="338"/>
      <c r="BD607" s="338"/>
      <c r="BE607" s="338"/>
      <c r="BF607" s="338"/>
      <c r="BG607" s="338"/>
      <c r="BH607" s="338"/>
      <c r="BI607" s="338"/>
      <c r="BJ607" s="338"/>
      <c r="BK607" s="338"/>
      <c r="BL607" s="338"/>
      <c r="BM607" s="338"/>
      <c r="BN607" s="338"/>
      <c r="BO607" s="338"/>
      <c r="BP607" s="338"/>
      <c r="BQ607" s="338"/>
      <c r="BR607" s="338"/>
      <c r="BS607" s="338"/>
      <c r="BT607" s="338"/>
      <c r="BU607" s="338"/>
      <c r="BV607" s="338"/>
      <c r="BW607" s="338"/>
      <c r="BX607" s="338"/>
      <c r="BY607" s="338"/>
      <c r="BZ607" s="338"/>
      <c r="CA607" s="338"/>
    </row>
    <row r="608" ht="15.75" customHeight="1">
      <c r="A608" s="338"/>
      <c r="B608" s="339"/>
      <c r="C608" s="822"/>
      <c r="D608" s="564"/>
      <c r="E608" s="823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  <c r="AV608" s="338"/>
      <c r="AW608" s="338"/>
      <c r="AX608" s="338"/>
      <c r="AY608" s="338"/>
      <c r="AZ608" s="338"/>
      <c r="BA608" s="338"/>
      <c r="BB608" s="338"/>
      <c r="BC608" s="338"/>
      <c r="BD608" s="338"/>
      <c r="BE608" s="338"/>
      <c r="BF608" s="338"/>
      <c r="BG608" s="338"/>
      <c r="BH608" s="338"/>
      <c r="BI608" s="338"/>
      <c r="BJ608" s="338"/>
      <c r="BK608" s="338"/>
      <c r="BL608" s="338"/>
      <c r="BM608" s="338"/>
      <c r="BN608" s="338"/>
      <c r="BO608" s="338"/>
      <c r="BP608" s="338"/>
      <c r="BQ608" s="338"/>
      <c r="BR608" s="338"/>
      <c r="BS608" s="338"/>
      <c r="BT608" s="338"/>
      <c r="BU608" s="338"/>
      <c r="BV608" s="338"/>
      <c r="BW608" s="338"/>
      <c r="BX608" s="338"/>
      <c r="BY608" s="338"/>
      <c r="BZ608" s="338"/>
      <c r="CA608" s="338"/>
    </row>
    <row r="609" ht="15.75" customHeight="1">
      <c r="A609" s="338"/>
      <c r="B609" s="339"/>
      <c r="C609" s="822"/>
      <c r="D609" s="564"/>
      <c r="E609" s="823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  <c r="AV609" s="338"/>
      <c r="AW609" s="338"/>
      <c r="AX609" s="338"/>
      <c r="AY609" s="338"/>
      <c r="AZ609" s="338"/>
      <c r="BA609" s="338"/>
      <c r="BB609" s="338"/>
      <c r="BC609" s="338"/>
      <c r="BD609" s="338"/>
      <c r="BE609" s="338"/>
      <c r="BF609" s="338"/>
      <c r="BG609" s="338"/>
      <c r="BH609" s="338"/>
      <c r="BI609" s="338"/>
      <c r="BJ609" s="338"/>
      <c r="BK609" s="338"/>
      <c r="BL609" s="338"/>
      <c r="BM609" s="338"/>
      <c r="BN609" s="338"/>
      <c r="BO609" s="338"/>
      <c r="BP609" s="338"/>
      <c r="BQ609" s="338"/>
      <c r="BR609" s="338"/>
      <c r="BS609" s="338"/>
      <c r="BT609" s="338"/>
      <c r="BU609" s="338"/>
      <c r="BV609" s="338"/>
      <c r="BW609" s="338"/>
      <c r="BX609" s="338"/>
      <c r="BY609" s="338"/>
      <c r="BZ609" s="338"/>
      <c r="CA609" s="338"/>
    </row>
    <row r="610" ht="15.75" customHeight="1">
      <c r="A610" s="338"/>
      <c r="B610" s="339"/>
      <c r="C610" s="822"/>
      <c r="D610" s="564"/>
      <c r="E610" s="823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  <c r="AV610" s="338"/>
      <c r="AW610" s="338"/>
      <c r="AX610" s="338"/>
      <c r="AY610" s="338"/>
      <c r="AZ610" s="338"/>
      <c r="BA610" s="338"/>
      <c r="BB610" s="338"/>
      <c r="BC610" s="338"/>
      <c r="BD610" s="338"/>
      <c r="BE610" s="338"/>
      <c r="BF610" s="338"/>
      <c r="BG610" s="338"/>
      <c r="BH610" s="338"/>
      <c r="BI610" s="338"/>
      <c r="BJ610" s="338"/>
      <c r="BK610" s="338"/>
      <c r="BL610" s="338"/>
      <c r="BM610" s="338"/>
      <c r="BN610" s="338"/>
      <c r="BO610" s="338"/>
      <c r="BP610" s="338"/>
      <c r="BQ610" s="338"/>
      <c r="BR610" s="338"/>
      <c r="BS610" s="338"/>
      <c r="BT610" s="338"/>
      <c r="BU610" s="338"/>
      <c r="BV610" s="338"/>
      <c r="BW610" s="338"/>
      <c r="BX610" s="338"/>
      <c r="BY610" s="338"/>
      <c r="BZ610" s="338"/>
      <c r="CA610" s="338"/>
    </row>
    <row r="611" ht="15.75" customHeight="1">
      <c r="A611" s="338"/>
      <c r="B611" s="339"/>
      <c r="C611" s="822"/>
      <c r="D611" s="564"/>
      <c r="E611" s="823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  <c r="AV611" s="338"/>
      <c r="AW611" s="338"/>
      <c r="AX611" s="338"/>
      <c r="AY611" s="338"/>
      <c r="AZ611" s="338"/>
      <c r="BA611" s="338"/>
      <c r="BB611" s="338"/>
      <c r="BC611" s="338"/>
      <c r="BD611" s="338"/>
      <c r="BE611" s="338"/>
      <c r="BF611" s="338"/>
      <c r="BG611" s="338"/>
      <c r="BH611" s="338"/>
      <c r="BI611" s="338"/>
      <c r="BJ611" s="338"/>
      <c r="BK611" s="338"/>
      <c r="BL611" s="338"/>
      <c r="BM611" s="338"/>
      <c r="BN611" s="338"/>
      <c r="BO611" s="338"/>
      <c r="BP611" s="338"/>
      <c r="BQ611" s="338"/>
      <c r="BR611" s="338"/>
      <c r="BS611" s="338"/>
      <c r="BT611" s="338"/>
      <c r="BU611" s="338"/>
      <c r="BV611" s="338"/>
      <c r="BW611" s="338"/>
      <c r="BX611" s="338"/>
      <c r="BY611" s="338"/>
      <c r="BZ611" s="338"/>
      <c r="CA611" s="338"/>
    </row>
    <row r="612" ht="15.75" customHeight="1">
      <c r="A612" s="338"/>
      <c r="B612" s="339"/>
      <c r="C612" s="822"/>
      <c r="D612" s="564"/>
      <c r="E612" s="823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  <c r="AV612" s="338"/>
      <c r="AW612" s="338"/>
      <c r="AX612" s="338"/>
      <c r="AY612" s="338"/>
      <c r="AZ612" s="338"/>
      <c r="BA612" s="338"/>
      <c r="BB612" s="338"/>
      <c r="BC612" s="338"/>
      <c r="BD612" s="338"/>
      <c r="BE612" s="338"/>
      <c r="BF612" s="338"/>
      <c r="BG612" s="338"/>
      <c r="BH612" s="338"/>
      <c r="BI612" s="338"/>
      <c r="BJ612" s="338"/>
      <c r="BK612" s="338"/>
      <c r="BL612" s="338"/>
      <c r="BM612" s="338"/>
      <c r="BN612" s="338"/>
      <c r="BO612" s="338"/>
      <c r="BP612" s="338"/>
      <c r="BQ612" s="338"/>
      <c r="BR612" s="338"/>
      <c r="BS612" s="338"/>
      <c r="BT612" s="338"/>
      <c r="BU612" s="338"/>
      <c r="BV612" s="338"/>
      <c r="BW612" s="338"/>
      <c r="BX612" s="338"/>
      <c r="BY612" s="338"/>
      <c r="BZ612" s="338"/>
      <c r="CA612" s="338"/>
    </row>
    <row r="613" ht="15.75" customHeight="1">
      <c r="A613" s="338"/>
      <c r="B613" s="339"/>
      <c r="C613" s="822"/>
      <c r="D613" s="564"/>
      <c r="E613" s="823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  <c r="AV613" s="338"/>
      <c r="AW613" s="338"/>
      <c r="AX613" s="338"/>
      <c r="AY613" s="338"/>
      <c r="AZ613" s="338"/>
      <c r="BA613" s="338"/>
      <c r="BB613" s="338"/>
      <c r="BC613" s="338"/>
      <c r="BD613" s="338"/>
      <c r="BE613" s="338"/>
      <c r="BF613" s="338"/>
      <c r="BG613" s="338"/>
      <c r="BH613" s="338"/>
      <c r="BI613" s="338"/>
      <c r="BJ613" s="338"/>
      <c r="BK613" s="338"/>
      <c r="BL613" s="338"/>
      <c r="BM613" s="338"/>
      <c r="BN613" s="338"/>
      <c r="BO613" s="338"/>
      <c r="BP613" s="338"/>
      <c r="BQ613" s="338"/>
      <c r="BR613" s="338"/>
      <c r="BS613" s="338"/>
      <c r="BT613" s="338"/>
      <c r="BU613" s="338"/>
      <c r="BV613" s="338"/>
      <c r="BW613" s="338"/>
      <c r="BX613" s="338"/>
      <c r="BY613" s="338"/>
      <c r="BZ613" s="338"/>
      <c r="CA613" s="338"/>
    </row>
    <row r="614" ht="15.75" customHeight="1">
      <c r="A614" s="338"/>
      <c r="B614" s="339"/>
      <c r="C614" s="822"/>
      <c r="D614" s="564"/>
      <c r="E614" s="823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  <c r="AV614" s="338"/>
      <c r="AW614" s="338"/>
      <c r="AX614" s="338"/>
      <c r="AY614" s="338"/>
      <c r="AZ614" s="338"/>
      <c r="BA614" s="338"/>
      <c r="BB614" s="338"/>
      <c r="BC614" s="338"/>
      <c r="BD614" s="338"/>
      <c r="BE614" s="338"/>
      <c r="BF614" s="338"/>
      <c r="BG614" s="338"/>
      <c r="BH614" s="338"/>
      <c r="BI614" s="338"/>
      <c r="BJ614" s="338"/>
      <c r="BK614" s="338"/>
      <c r="BL614" s="338"/>
      <c r="BM614" s="338"/>
      <c r="BN614" s="338"/>
      <c r="BO614" s="338"/>
      <c r="BP614" s="338"/>
      <c r="BQ614" s="338"/>
      <c r="BR614" s="338"/>
      <c r="BS614" s="338"/>
      <c r="BT614" s="338"/>
      <c r="BU614" s="338"/>
      <c r="BV614" s="338"/>
      <c r="BW614" s="338"/>
      <c r="BX614" s="338"/>
      <c r="BY614" s="338"/>
      <c r="BZ614" s="338"/>
      <c r="CA614" s="338"/>
    </row>
    <row r="615" ht="15.75" customHeight="1">
      <c r="A615" s="338"/>
      <c r="B615" s="339"/>
      <c r="C615" s="822"/>
      <c r="D615" s="564"/>
      <c r="E615" s="823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  <c r="AV615" s="338"/>
      <c r="AW615" s="338"/>
      <c r="AX615" s="338"/>
      <c r="AY615" s="338"/>
      <c r="AZ615" s="338"/>
      <c r="BA615" s="338"/>
      <c r="BB615" s="338"/>
      <c r="BC615" s="338"/>
      <c r="BD615" s="338"/>
      <c r="BE615" s="338"/>
      <c r="BF615" s="338"/>
      <c r="BG615" s="338"/>
      <c r="BH615" s="338"/>
      <c r="BI615" s="338"/>
      <c r="BJ615" s="338"/>
      <c r="BK615" s="338"/>
      <c r="BL615" s="338"/>
      <c r="BM615" s="338"/>
      <c r="BN615" s="338"/>
      <c r="BO615" s="338"/>
      <c r="BP615" s="338"/>
      <c r="BQ615" s="338"/>
      <c r="BR615" s="338"/>
      <c r="BS615" s="338"/>
      <c r="BT615" s="338"/>
      <c r="BU615" s="338"/>
      <c r="BV615" s="338"/>
      <c r="BW615" s="338"/>
      <c r="BX615" s="338"/>
      <c r="BY615" s="338"/>
      <c r="BZ615" s="338"/>
      <c r="CA615" s="338"/>
    </row>
    <row r="616" ht="15.75" customHeight="1">
      <c r="A616" s="338"/>
      <c r="B616" s="339"/>
      <c r="C616" s="822"/>
      <c r="D616" s="564"/>
      <c r="E616" s="823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  <c r="AV616" s="338"/>
      <c r="AW616" s="338"/>
      <c r="AX616" s="338"/>
      <c r="AY616" s="338"/>
      <c r="AZ616" s="338"/>
      <c r="BA616" s="338"/>
      <c r="BB616" s="338"/>
      <c r="BC616" s="338"/>
      <c r="BD616" s="338"/>
      <c r="BE616" s="338"/>
      <c r="BF616" s="338"/>
      <c r="BG616" s="338"/>
      <c r="BH616" s="338"/>
      <c r="BI616" s="338"/>
      <c r="BJ616" s="338"/>
      <c r="BK616" s="338"/>
      <c r="BL616" s="338"/>
      <c r="BM616" s="338"/>
      <c r="BN616" s="338"/>
      <c r="BO616" s="338"/>
      <c r="BP616" s="338"/>
      <c r="BQ616" s="338"/>
      <c r="BR616" s="338"/>
      <c r="BS616" s="338"/>
      <c r="BT616" s="338"/>
      <c r="BU616" s="338"/>
      <c r="BV616" s="338"/>
      <c r="BW616" s="338"/>
      <c r="BX616" s="338"/>
      <c r="BY616" s="338"/>
      <c r="BZ616" s="338"/>
      <c r="CA616" s="338"/>
    </row>
    <row r="617" ht="15.75" customHeight="1">
      <c r="A617" s="338"/>
      <c r="B617" s="339"/>
      <c r="C617" s="822"/>
      <c r="D617" s="564"/>
      <c r="E617" s="823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  <c r="AV617" s="338"/>
      <c r="AW617" s="338"/>
      <c r="AX617" s="338"/>
      <c r="AY617" s="338"/>
      <c r="AZ617" s="338"/>
      <c r="BA617" s="338"/>
      <c r="BB617" s="338"/>
      <c r="BC617" s="338"/>
      <c r="BD617" s="338"/>
      <c r="BE617" s="338"/>
      <c r="BF617" s="338"/>
      <c r="BG617" s="338"/>
      <c r="BH617" s="338"/>
      <c r="BI617" s="338"/>
      <c r="BJ617" s="338"/>
      <c r="BK617" s="338"/>
      <c r="BL617" s="338"/>
      <c r="BM617" s="338"/>
      <c r="BN617" s="338"/>
      <c r="BO617" s="338"/>
      <c r="BP617" s="338"/>
      <c r="BQ617" s="338"/>
      <c r="BR617" s="338"/>
      <c r="BS617" s="338"/>
      <c r="BT617" s="338"/>
      <c r="BU617" s="338"/>
      <c r="BV617" s="338"/>
      <c r="BW617" s="338"/>
      <c r="BX617" s="338"/>
      <c r="BY617" s="338"/>
      <c r="BZ617" s="338"/>
      <c r="CA617" s="338"/>
    </row>
    <row r="618" ht="15.75" customHeight="1">
      <c r="A618" s="338"/>
      <c r="B618" s="339"/>
      <c r="C618" s="822"/>
      <c r="D618" s="564"/>
      <c r="E618" s="823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  <c r="AV618" s="338"/>
      <c r="AW618" s="338"/>
      <c r="AX618" s="338"/>
      <c r="AY618" s="338"/>
      <c r="AZ618" s="338"/>
      <c r="BA618" s="338"/>
      <c r="BB618" s="338"/>
      <c r="BC618" s="338"/>
      <c r="BD618" s="338"/>
      <c r="BE618" s="338"/>
      <c r="BF618" s="338"/>
      <c r="BG618" s="338"/>
      <c r="BH618" s="338"/>
      <c r="BI618" s="338"/>
      <c r="BJ618" s="338"/>
      <c r="BK618" s="338"/>
      <c r="BL618" s="338"/>
      <c r="BM618" s="338"/>
      <c r="BN618" s="338"/>
      <c r="BO618" s="338"/>
      <c r="BP618" s="338"/>
      <c r="BQ618" s="338"/>
      <c r="BR618" s="338"/>
      <c r="BS618" s="338"/>
      <c r="BT618" s="338"/>
      <c r="BU618" s="338"/>
      <c r="BV618" s="338"/>
      <c r="BW618" s="338"/>
      <c r="BX618" s="338"/>
      <c r="BY618" s="338"/>
      <c r="BZ618" s="338"/>
      <c r="CA618" s="338"/>
    </row>
    <row r="619" ht="15.75" customHeight="1">
      <c r="A619" s="338"/>
      <c r="B619" s="339"/>
      <c r="C619" s="822"/>
      <c r="D619" s="564"/>
      <c r="E619" s="823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  <c r="AV619" s="338"/>
      <c r="AW619" s="338"/>
      <c r="AX619" s="338"/>
      <c r="AY619" s="338"/>
      <c r="AZ619" s="338"/>
      <c r="BA619" s="338"/>
      <c r="BB619" s="338"/>
      <c r="BC619" s="338"/>
      <c r="BD619" s="338"/>
      <c r="BE619" s="338"/>
      <c r="BF619" s="338"/>
      <c r="BG619" s="338"/>
      <c r="BH619" s="338"/>
      <c r="BI619" s="338"/>
      <c r="BJ619" s="338"/>
      <c r="BK619" s="338"/>
      <c r="BL619" s="338"/>
      <c r="BM619" s="338"/>
      <c r="BN619" s="338"/>
      <c r="BO619" s="338"/>
      <c r="BP619" s="338"/>
      <c r="BQ619" s="338"/>
      <c r="BR619" s="338"/>
      <c r="BS619" s="338"/>
      <c r="BT619" s="338"/>
      <c r="BU619" s="338"/>
      <c r="BV619" s="338"/>
      <c r="BW619" s="338"/>
      <c r="BX619" s="338"/>
      <c r="BY619" s="338"/>
      <c r="BZ619" s="338"/>
      <c r="CA619" s="338"/>
    </row>
    <row r="620" ht="15.75" customHeight="1">
      <c r="A620" s="338"/>
      <c r="B620" s="339"/>
      <c r="C620" s="822"/>
      <c r="D620" s="564"/>
      <c r="E620" s="823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  <c r="AV620" s="338"/>
      <c r="AW620" s="338"/>
      <c r="AX620" s="338"/>
      <c r="AY620" s="338"/>
      <c r="AZ620" s="338"/>
      <c r="BA620" s="338"/>
      <c r="BB620" s="338"/>
      <c r="BC620" s="338"/>
      <c r="BD620" s="338"/>
      <c r="BE620" s="338"/>
      <c r="BF620" s="338"/>
      <c r="BG620" s="338"/>
      <c r="BH620" s="338"/>
      <c r="BI620" s="338"/>
      <c r="BJ620" s="338"/>
      <c r="BK620" s="338"/>
      <c r="BL620" s="338"/>
      <c r="BM620" s="338"/>
      <c r="BN620" s="338"/>
      <c r="BO620" s="338"/>
      <c r="BP620" s="338"/>
      <c r="BQ620" s="338"/>
      <c r="BR620" s="338"/>
      <c r="BS620" s="338"/>
      <c r="BT620" s="338"/>
      <c r="BU620" s="338"/>
      <c r="BV620" s="338"/>
      <c r="BW620" s="338"/>
      <c r="BX620" s="338"/>
      <c r="BY620" s="338"/>
      <c r="BZ620" s="338"/>
      <c r="CA620" s="338"/>
    </row>
    <row r="621" ht="15.75" customHeight="1">
      <c r="A621" s="338"/>
      <c r="B621" s="339"/>
      <c r="C621" s="822"/>
      <c r="D621" s="564"/>
      <c r="E621" s="823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  <c r="AV621" s="338"/>
      <c r="AW621" s="338"/>
      <c r="AX621" s="338"/>
      <c r="AY621" s="338"/>
      <c r="AZ621" s="338"/>
      <c r="BA621" s="338"/>
      <c r="BB621" s="338"/>
      <c r="BC621" s="338"/>
      <c r="BD621" s="338"/>
      <c r="BE621" s="338"/>
      <c r="BF621" s="338"/>
      <c r="BG621" s="338"/>
      <c r="BH621" s="338"/>
      <c r="BI621" s="338"/>
      <c r="BJ621" s="338"/>
      <c r="BK621" s="338"/>
      <c r="BL621" s="338"/>
      <c r="BM621" s="338"/>
      <c r="BN621" s="338"/>
      <c r="BO621" s="338"/>
      <c r="BP621" s="338"/>
      <c r="BQ621" s="338"/>
      <c r="BR621" s="338"/>
      <c r="BS621" s="338"/>
      <c r="BT621" s="338"/>
      <c r="BU621" s="338"/>
      <c r="BV621" s="338"/>
      <c r="BW621" s="338"/>
      <c r="BX621" s="338"/>
      <c r="BY621" s="338"/>
      <c r="BZ621" s="338"/>
      <c r="CA621" s="338"/>
    </row>
    <row r="622" ht="15.75" customHeight="1">
      <c r="A622" s="338"/>
      <c r="B622" s="339"/>
      <c r="C622" s="822"/>
      <c r="D622" s="564"/>
      <c r="E622" s="823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  <c r="AV622" s="338"/>
      <c r="AW622" s="338"/>
      <c r="AX622" s="338"/>
      <c r="AY622" s="338"/>
      <c r="AZ622" s="338"/>
      <c r="BA622" s="338"/>
      <c r="BB622" s="338"/>
      <c r="BC622" s="338"/>
      <c r="BD622" s="338"/>
      <c r="BE622" s="338"/>
      <c r="BF622" s="338"/>
      <c r="BG622" s="338"/>
      <c r="BH622" s="338"/>
      <c r="BI622" s="338"/>
      <c r="BJ622" s="338"/>
      <c r="BK622" s="338"/>
      <c r="BL622" s="338"/>
      <c r="BM622" s="338"/>
      <c r="BN622" s="338"/>
      <c r="BO622" s="338"/>
      <c r="BP622" s="338"/>
      <c r="BQ622" s="338"/>
      <c r="BR622" s="338"/>
      <c r="BS622" s="338"/>
      <c r="BT622" s="338"/>
      <c r="BU622" s="338"/>
      <c r="BV622" s="338"/>
      <c r="BW622" s="338"/>
      <c r="BX622" s="338"/>
      <c r="BY622" s="338"/>
      <c r="BZ622" s="338"/>
      <c r="CA622" s="338"/>
    </row>
    <row r="623" ht="15.75" customHeight="1">
      <c r="A623" s="338"/>
      <c r="B623" s="339"/>
      <c r="C623" s="822"/>
      <c r="D623" s="564"/>
      <c r="E623" s="823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  <c r="AV623" s="338"/>
      <c r="AW623" s="338"/>
      <c r="AX623" s="338"/>
      <c r="AY623" s="338"/>
      <c r="AZ623" s="338"/>
      <c r="BA623" s="338"/>
      <c r="BB623" s="338"/>
      <c r="BC623" s="338"/>
      <c r="BD623" s="338"/>
      <c r="BE623" s="338"/>
      <c r="BF623" s="338"/>
      <c r="BG623" s="338"/>
      <c r="BH623" s="338"/>
      <c r="BI623" s="338"/>
      <c r="BJ623" s="338"/>
      <c r="BK623" s="338"/>
      <c r="BL623" s="338"/>
      <c r="BM623" s="338"/>
      <c r="BN623" s="338"/>
      <c r="BO623" s="338"/>
      <c r="BP623" s="338"/>
      <c r="BQ623" s="338"/>
      <c r="BR623" s="338"/>
      <c r="BS623" s="338"/>
      <c r="BT623" s="338"/>
      <c r="BU623" s="338"/>
      <c r="BV623" s="338"/>
      <c r="BW623" s="338"/>
      <c r="BX623" s="338"/>
      <c r="BY623" s="338"/>
      <c r="BZ623" s="338"/>
      <c r="CA623" s="338"/>
    </row>
    <row r="624" ht="15.75" customHeight="1">
      <c r="A624" s="338"/>
      <c r="B624" s="339"/>
      <c r="C624" s="822"/>
      <c r="D624" s="564"/>
      <c r="E624" s="823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  <c r="AV624" s="338"/>
      <c r="AW624" s="338"/>
      <c r="AX624" s="338"/>
      <c r="AY624" s="338"/>
      <c r="AZ624" s="338"/>
      <c r="BA624" s="338"/>
      <c r="BB624" s="338"/>
      <c r="BC624" s="338"/>
      <c r="BD624" s="338"/>
      <c r="BE624" s="338"/>
      <c r="BF624" s="338"/>
      <c r="BG624" s="338"/>
      <c r="BH624" s="338"/>
      <c r="BI624" s="338"/>
      <c r="BJ624" s="338"/>
      <c r="BK624" s="338"/>
      <c r="BL624" s="338"/>
      <c r="BM624" s="338"/>
      <c r="BN624" s="338"/>
      <c r="BO624" s="338"/>
      <c r="BP624" s="338"/>
      <c r="BQ624" s="338"/>
      <c r="BR624" s="338"/>
      <c r="BS624" s="338"/>
      <c r="BT624" s="338"/>
      <c r="BU624" s="338"/>
      <c r="BV624" s="338"/>
      <c r="BW624" s="338"/>
      <c r="BX624" s="338"/>
      <c r="BY624" s="338"/>
      <c r="BZ624" s="338"/>
      <c r="CA624" s="338"/>
    </row>
    <row r="625" ht="15.75" customHeight="1">
      <c r="A625" s="338"/>
      <c r="B625" s="339"/>
      <c r="C625" s="822"/>
      <c r="D625" s="564"/>
      <c r="E625" s="823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  <c r="AV625" s="338"/>
      <c r="AW625" s="338"/>
      <c r="AX625" s="338"/>
      <c r="AY625" s="338"/>
      <c r="AZ625" s="338"/>
      <c r="BA625" s="338"/>
      <c r="BB625" s="338"/>
      <c r="BC625" s="338"/>
      <c r="BD625" s="338"/>
      <c r="BE625" s="338"/>
      <c r="BF625" s="338"/>
      <c r="BG625" s="338"/>
      <c r="BH625" s="338"/>
      <c r="BI625" s="338"/>
      <c r="BJ625" s="338"/>
      <c r="BK625" s="338"/>
      <c r="BL625" s="338"/>
      <c r="BM625" s="338"/>
      <c r="BN625" s="338"/>
      <c r="BO625" s="338"/>
      <c r="BP625" s="338"/>
      <c r="BQ625" s="338"/>
      <c r="BR625" s="338"/>
      <c r="BS625" s="338"/>
      <c r="BT625" s="338"/>
      <c r="BU625" s="338"/>
      <c r="BV625" s="338"/>
      <c r="BW625" s="338"/>
      <c r="BX625" s="338"/>
      <c r="BY625" s="338"/>
      <c r="BZ625" s="338"/>
      <c r="CA625" s="338"/>
    </row>
    <row r="626" ht="15.75" customHeight="1">
      <c r="A626" s="338"/>
      <c r="B626" s="339"/>
      <c r="C626" s="822"/>
      <c r="D626" s="564"/>
      <c r="E626" s="823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  <c r="AV626" s="338"/>
      <c r="AW626" s="338"/>
      <c r="AX626" s="338"/>
      <c r="AY626" s="338"/>
      <c r="AZ626" s="338"/>
      <c r="BA626" s="338"/>
      <c r="BB626" s="338"/>
      <c r="BC626" s="338"/>
      <c r="BD626" s="338"/>
      <c r="BE626" s="338"/>
      <c r="BF626" s="338"/>
      <c r="BG626" s="338"/>
      <c r="BH626" s="338"/>
      <c r="BI626" s="338"/>
      <c r="BJ626" s="338"/>
      <c r="BK626" s="338"/>
      <c r="BL626" s="338"/>
      <c r="BM626" s="338"/>
      <c r="BN626" s="338"/>
      <c r="BO626" s="338"/>
      <c r="BP626" s="338"/>
      <c r="BQ626" s="338"/>
      <c r="BR626" s="338"/>
      <c r="BS626" s="338"/>
      <c r="BT626" s="338"/>
      <c r="BU626" s="338"/>
      <c r="BV626" s="338"/>
      <c r="BW626" s="338"/>
      <c r="BX626" s="338"/>
      <c r="BY626" s="338"/>
      <c r="BZ626" s="338"/>
      <c r="CA626" s="338"/>
    </row>
    <row r="627" ht="15.75" customHeight="1">
      <c r="A627" s="338"/>
      <c r="B627" s="339"/>
      <c r="C627" s="822"/>
      <c r="D627" s="564"/>
      <c r="E627" s="823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  <c r="AV627" s="338"/>
      <c r="AW627" s="338"/>
      <c r="AX627" s="338"/>
      <c r="AY627" s="338"/>
      <c r="AZ627" s="338"/>
      <c r="BA627" s="338"/>
      <c r="BB627" s="338"/>
      <c r="BC627" s="338"/>
      <c r="BD627" s="338"/>
      <c r="BE627" s="338"/>
      <c r="BF627" s="338"/>
      <c r="BG627" s="338"/>
      <c r="BH627" s="338"/>
      <c r="BI627" s="338"/>
      <c r="BJ627" s="338"/>
      <c r="BK627" s="338"/>
      <c r="BL627" s="338"/>
      <c r="BM627" s="338"/>
      <c r="BN627" s="338"/>
      <c r="BO627" s="338"/>
      <c r="BP627" s="338"/>
      <c r="BQ627" s="338"/>
      <c r="BR627" s="338"/>
      <c r="BS627" s="338"/>
      <c r="BT627" s="338"/>
      <c r="BU627" s="338"/>
      <c r="BV627" s="338"/>
      <c r="BW627" s="338"/>
      <c r="BX627" s="338"/>
      <c r="BY627" s="338"/>
      <c r="BZ627" s="338"/>
      <c r="CA627" s="338"/>
    </row>
    <row r="628" ht="15.75" customHeight="1">
      <c r="A628" s="338"/>
      <c r="B628" s="339"/>
      <c r="C628" s="822"/>
      <c r="D628" s="564"/>
      <c r="E628" s="823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  <c r="AV628" s="338"/>
      <c r="AW628" s="338"/>
      <c r="AX628" s="338"/>
      <c r="AY628" s="338"/>
      <c r="AZ628" s="338"/>
      <c r="BA628" s="338"/>
      <c r="BB628" s="338"/>
      <c r="BC628" s="338"/>
      <c r="BD628" s="338"/>
      <c r="BE628" s="338"/>
      <c r="BF628" s="338"/>
      <c r="BG628" s="338"/>
      <c r="BH628" s="338"/>
      <c r="BI628" s="338"/>
      <c r="BJ628" s="338"/>
      <c r="BK628" s="338"/>
      <c r="BL628" s="338"/>
      <c r="BM628" s="338"/>
      <c r="BN628" s="338"/>
      <c r="BO628" s="338"/>
      <c r="BP628" s="338"/>
      <c r="BQ628" s="338"/>
      <c r="BR628" s="338"/>
      <c r="BS628" s="338"/>
      <c r="BT628" s="338"/>
      <c r="BU628" s="338"/>
      <c r="BV628" s="338"/>
      <c r="BW628" s="338"/>
      <c r="BX628" s="338"/>
      <c r="BY628" s="338"/>
      <c r="BZ628" s="338"/>
      <c r="CA628" s="338"/>
    </row>
    <row r="629" ht="15.75" customHeight="1">
      <c r="A629" s="338"/>
      <c r="B629" s="339"/>
      <c r="C629" s="822"/>
      <c r="D629" s="564"/>
      <c r="E629" s="823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  <c r="AV629" s="338"/>
      <c r="AW629" s="338"/>
      <c r="AX629" s="338"/>
      <c r="AY629" s="338"/>
      <c r="AZ629" s="338"/>
      <c r="BA629" s="338"/>
      <c r="BB629" s="338"/>
      <c r="BC629" s="338"/>
      <c r="BD629" s="338"/>
      <c r="BE629" s="338"/>
      <c r="BF629" s="338"/>
      <c r="BG629" s="338"/>
      <c r="BH629" s="338"/>
      <c r="BI629" s="338"/>
      <c r="BJ629" s="338"/>
      <c r="BK629" s="338"/>
      <c r="BL629" s="338"/>
      <c r="BM629" s="338"/>
      <c r="BN629" s="338"/>
      <c r="BO629" s="338"/>
      <c r="BP629" s="338"/>
      <c r="BQ629" s="338"/>
      <c r="BR629" s="338"/>
      <c r="BS629" s="338"/>
      <c r="BT629" s="338"/>
      <c r="BU629" s="338"/>
      <c r="BV629" s="338"/>
      <c r="BW629" s="338"/>
      <c r="BX629" s="338"/>
      <c r="BY629" s="338"/>
      <c r="BZ629" s="338"/>
      <c r="CA629" s="338"/>
    </row>
    <row r="630" ht="15.75" customHeight="1">
      <c r="A630" s="338"/>
      <c r="B630" s="339"/>
      <c r="C630" s="822"/>
      <c r="D630" s="564"/>
      <c r="E630" s="823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  <c r="AV630" s="338"/>
      <c r="AW630" s="338"/>
      <c r="AX630" s="338"/>
      <c r="AY630" s="338"/>
      <c r="AZ630" s="338"/>
      <c r="BA630" s="338"/>
      <c r="BB630" s="338"/>
      <c r="BC630" s="338"/>
      <c r="BD630" s="338"/>
      <c r="BE630" s="338"/>
      <c r="BF630" s="338"/>
      <c r="BG630" s="338"/>
      <c r="BH630" s="338"/>
      <c r="BI630" s="338"/>
      <c r="BJ630" s="338"/>
      <c r="BK630" s="338"/>
      <c r="BL630" s="338"/>
      <c r="BM630" s="338"/>
      <c r="BN630" s="338"/>
      <c r="BO630" s="338"/>
      <c r="BP630" s="338"/>
      <c r="BQ630" s="338"/>
      <c r="BR630" s="338"/>
      <c r="BS630" s="338"/>
      <c r="BT630" s="338"/>
      <c r="BU630" s="338"/>
      <c r="BV630" s="338"/>
      <c r="BW630" s="338"/>
      <c r="BX630" s="338"/>
      <c r="BY630" s="338"/>
      <c r="BZ630" s="338"/>
      <c r="CA630" s="338"/>
    </row>
    <row r="631" ht="15.75" customHeight="1">
      <c r="A631" s="338"/>
      <c r="B631" s="339"/>
      <c r="C631" s="822"/>
      <c r="D631" s="564"/>
      <c r="E631" s="823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  <c r="AV631" s="338"/>
      <c r="AW631" s="338"/>
      <c r="AX631" s="338"/>
      <c r="AY631" s="338"/>
      <c r="AZ631" s="338"/>
      <c r="BA631" s="338"/>
      <c r="BB631" s="338"/>
      <c r="BC631" s="338"/>
      <c r="BD631" s="338"/>
      <c r="BE631" s="338"/>
      <c r="BF631" s="338"/>
      <c r="BG631" s="338"/>
      <c r="BH631" s="338"/>
      <c r="BI631" s="338"/>
      <c r="BJ631" s="338"/>
      <c r="BK631" s="338"/>
      <c r="BL631" s="338"/>
      <c r="BM631" s="338"/>
      <c r="BN631" s="338"/>
      <c r="BO631" s="338"/>
      <c r="BP631" s="338"/>
      <c r="BQ631" s="338"/>
      <c r="BR631" s="338"/>
      <c r="BS631" s="338"/>
      <c r="BT631" s="338"/>
      <c r="BU631" s="338"/>
      <c r="BV631" s="338"/>
      <c r="BW631" s="338"/>
      <c r="BX631" s="338"/>
      <c r="BY631" s="338"/>
      <c r="BZ631" s="338"/>
      <c r="CA631" s="338"/>
    </row>
    <row r="632" ht="15.75" customHeight="1">
      <c r="A632" s="338"/>
      <c r="B632" s="339"/>
      <c r="C632" s="822"/>
      <c r="D632" s="564"/>
      <c r="E632" s="823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  <c r="AV632" s="338"/>
      <c r="AW632" s="338"/>
      <c r="AX632" s="338"/>
      <c r="AY632" s="338"/>
      <c r="AZ632" s="338"/>
      <c r="BA632" s="338"/>
      <c r="BB632" s="338"/>
      <c r="BC632" s="338"/>
      <c r="BD632" s="338"/>
      <c r="BE632" s="338"/>
      <c r="BF632" s="338"/>
      <c r="BG632" s="338"/>
      <c r="BH632" s="338"/>
      <c r="BI632" s="338"/>
      <c r="BJ632" s="338"/>
      <c r="BK632" s="338"/>
      <c r="BL632" s="338"/>
      <c r="BM632" s="338"/>
      <c r="BN632" s="338"/>
      <c r="BO632" s="338"/>
      <c r="BP632" s="338"/>
      <c r="BQ632" s="338"/>
      <c r="BR632" s="338"/>
      <c r="BS632" s="338"/>
      <c r="BT632" s="338"/>
      <c r="BU632" s="338"/>
      <c r="BV632" s="338"/>
      <c r="BW632" s="338"/>
      <c r="BX632" s="338"/>
      <c r="BY632" s="338"/>
      <c r="BZ632" s="338"/>
      <c r="CA632" s="338"/>
    </row>
    <row r="633" ht="15.75" customHeight="1">
      <c r="A633" s="338"/>
      <c r="B633" s="339"/>
      <c r="C633" s="822"/>
      <c r="D633" s="564"/>
      <c r="E633" s="823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  <c r="AV633" s="338"/>
      <c r="AW633" s="338"/>
      <c r="AX633" s="338"/>
      <c r="AY633" s="338"/>
      <c r="AZ633" s="338"/>
      <c r="BA633" s="338"/>
      <c r="BB633" s="338"/>
      <c r="BC633" s="338"/>
      <c r="BD633" s="338"/>
      <c r="BE633" s="338"/>
      <c r="BF633" s="338"/>
      <c r="BG633" s="338"/>
      <c r="BH633" s="338"/>
      <c r="BI633" s="338"/>
      <c r="BJ633" s="338"/>
      <c r="BK633" s="338"/>
      <c r="BL633" s="338"/>
      <c r="BM633" s="338"/>
      <c r="BN633" s="338"/>
      <c r="BO633" s="338"/>
      <c r="BP633" s="338"/>
      <c r="BQ633" s="338"/>
      <c r="BR633" s="338"/>
      <c r="BS633" s="338"/>
      <c r="BT633" s="338"/>
      <c r="BU633" s="338"/>
      <c r="BV633" s="338"/>
      <c r="BW633" s="338"/>
      <c r="BX633" s="338"/>
      <c r="BY633" s="338"/>
      <c r="BZ633" s="338"/>
      <c r="CA633" s="338"/>
    </row>
    <row r="634" ht="15.75" customHeight="1">
      <c r="A634" s="338"/>
      <c r="B634" s="339"/>
      <c r="C634" s="822"/>
      <c r="D634" s="564"/>
      <c r="E634" s="823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  <c r="AV634" s="338"/>
      <c r="AW634" s="338"/>
      <c r="AX634" s="338"/>
      <c r="AY634" s="338"/>
      <c r="AZ634" s="338"/>
      <c r="BA634" s="338"/>
      <c r="BB634" s="338"/>
      <c r="BC634" s="338"/>
      <c r="BD634" s="338"/>
      <c r="BE634" s="338"/>
      <c r="BF634" s="338"/>
      <c r="BG634" s="338"/>
      <c r="BH634" s="338"/>
      <c r="BI634" s="338"/>
      <c r="BJ634" s="338"/>
      <c r="BK634" s="338"/>
      <c r="BL634" s="338"/>
      <c r="BM634" s="338"/>
      <c r="BN634" s="338"/>
      <c r="BO634" s="338"/>
      <c r="BP634" s="338"/>
      <c r="BQ634" s="338"/>
      <c r="BR634" s="338"/>
      <c r="BS634" s="338"/>
      <c r="BT634" s="338"/>
      <c r="BU634" s="338"/>
      <c r="BV634" s="338"/>
      <c r="BW634" s="338"/>
      <c r="BX634" s="338"/>
      <c r="BY634" s="338"/>
      <c r="BZ634" s="338"/>
      <c r="CA634" s="338"/>
    </row>
    <row r="635" ht="15.75" customHeight="1">
      <c r="A635" s="338"/>
      <c r="B635" s="339"/>
      <c r="C635" s="822"/>
      <c r="D635" s="564"/>
      <c r="E635" s="823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  <c r="AV635" s="338"/>
      <c r="AW635" s="338"/>
      <c r="AX635" s="338"/>
      <c r="AY635" s="338"/>
      <c r="AZ635" s="338"/>
      <c r="BA635" s="338"/>
      <c r="BB635" s="338"/>
      <c r="BC635" s="338"/>
      <c r="BD635" s="338"/>
      <c r="BE635" s="338"/>
      <c r="BF635" s="338"/>
      <c r="BG635" s="338"/>
      <c r="BH635" s="338"/>
      <c r="BI635" s="338"/>
      <c r="BJ635" s="338"/>
      <c r="BK635" s="338"/>
      <c r="BL635" s="338"/>
      <c r="BM635" s="338"/>
      <c r="BN635" s="338"/>
      <c r="BO635" s="338"/>
      <c r="BP635" s="338"/>
      <c r="BQ635" s="338"/>
      <c r="BR635" s="338"/>
      <c r="BS635" s="338"/>
      <c r="BT635" s="338"/>
      <c r="BU635" s="338"/>
      <c r="BV635" s="338"/>
      <c r="BW635" s="338"/>
      <c r="BX635" s="338"/>
      <c r="BY635" s="338"/>
      <c r="BZ635" s="338"/>
      <c r="CA635" s="338"/>
    </row>
    <row r="636" ht="15.75" customHeight="1">
      <c r="A636" s="338"/>
      <c r="B636" s="339"/>
      <c r="C636" s="822"/>
      <c r="D636" s="564"/>
      <c r="E636" s="823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  <c r="AV636" s="338"/>
      <c r="AW636" s="338"/>
      <c r="AX636" s="338"/>
      <c r="AY636" s="338"/>
      <c r="AZ636" s="338"/>
      <c r="BA636" s="338"/>
      <c r="BB636" s="338"/>
      <c r="BC636" s="338"/>
      <c r="BD636" s="338"/>
      <c r="BE636" s="338"/>
      <c r="BF636" s="338"/>
      <c r="BG636" s="338"/>
      <c r="BH636" s="338"/>
      <c r="BI636" s="338"/>
      <c r="BJ636" s="338"/>
      <c r="BK636" s="338"/>
      <c r="BL636" s="338"/>
      <c r="BM636" s="338"/>
      <c r="BN636" s="338"/>
      <c r="BO636" s="338"/>
      <c r="BP636" s="338"/>
      <c r="BQ636" s="338"/>
      <c r="BR636" s="338"/>
      <c r="BS636" s="338"/>
      <c r="BT636" s="338"/>
      <c r="BU636" s="338"/>
      <c r="BV636" s="338"/>
      <c r="BW636" s="338"/>
      <c r="BX636" s="338"/>
      <c r="BY636" s="338"/>
      <c r="BZ636" s="338"/>
      <c r="CA636" s="338"/>
    </row>
    <row r="637" ht="15.75" customHeight="1">
      <c r="A637" s="338"/>
      <c r="B637" s="339"/>
      <c r="C637" s="822"/>
      <c r="D637" s="564"/>
      <c r="E637" s="823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  <c r="AV637" s="338"/>
      <c r="AW637" s="338"/>
      <c r="AX637" s="338"/>
      <c r="AY637" s="338"/>
      <c r="AZ637" s="338"/>
      <c r="BA637" s="338"/>
      <c r="BB637" s="338"/>
      <c r="BC637" s="338"/>
      <c r="BD637" s="338"/>
      <c r="BE637" s="338"/>
      <c r="BF637" s="338"/>
      <c r="BG637" s="338"/>
      <c r="BH637" s="338"/>
      <c r="BI637" s="338"/>
      <c r="BJ637" s="338"/>
      <c r="BK637" s="338"/>
      <c r="BL637" s="338"/>
      <c r="BM637" s="338"/>
      <c r="BN637" s="338"/>
      <c r="BO637" s="338"/>
      <c r="BP637" s="338"/>
      <c r="BQ637" s="338"/>
      <c r="BR637" s="338"/>
      <c r="BS637" s="338"/>
      <c r="BT637" s="338"/>
      <c r="BU637" s="338"/>
      <c r="BV637" s="338"/>
      <c r="BW637" s="338"/>
      <c r="BX637" s="338"/>
      <c r="BY637" s="338"/>
      <c r="BZ637" s="338"/>
      <c r="CA637" s="338"/>
    </row>
    <row r="638" ht="15.75" customHeight="1">
      <c r="A638" s="338"/>
      <c r="B638" s="339"/>
      <c r="C638" s="822"/>
      <c r="D638" s="564"/>
      <c r="E638" s="823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  <c r="AV638" s="338"/>
      <c r="AW638" s="338"/>
      <c r="AX638" s="338"/>
      <c r="AY638" s="338"/>
      <c r="AZ638" s="338"/>
      <c r="BA638" s="338"/>
      <c r="BB638" s="338"/>
      <c r="BC638" s="338"/>
      <c r="BD638" s="338"/>
      <c r="BE638" s="338"/>
      <c r="BF638" s="338"/>
      <c r="BG638" s="338"/>
      <c r="BH638" s="338"/>
      <c r="BI638" s="338"/>
      <c r="BJ638" s="338"/>
      <c r="BK638" s="338"/>
      <c r="BL638" s="338"/>
      <c r="BM638" s="338"/>
      <c r="BN638" s="338"/>
      <c r="BO638" s="338"/>
      <c r="BP638" s="338"/>
      <c r="BQ638" s="338"/>
      <c r="BR638" s="338"/>
      <c r="BS638" s="338"/>
      <c r="BT638" s="338"/>
      <c r="BU638" s="338"/>
      <c r="BV638" s="338"/>
      <c r="BW638" s="338"/>
      <c r="BX638" s="338"/>
      <c r="BY638" s="338"/>
      <c r="BZ638" s="338"/>
      <c r="CA638" s="338"/>
    </row>
    <row r="639" ht="15.75" customHeight="1">
      <c r="A639" s="338"/>
      <c r="B639" s="339"/>
      <c r="C639" s="822"/>
      <c r="D639" s="564"/>
      <c r="E639" s="823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  <c r="AV639" s="338"/>
      <c r="AW639" s="338"/>
      <c r="AX639" s="338"/>
      <c r="AY639" s="338"/>
      <c r="AZ639" s="338"/>
      <c r="BA639" s="338"/>
      <c r="BB639" s="338"/>
      <c r="BC639" s="338"/>
      <c r="BD639" s="338"/>
      <c r="BE639" s="338"/>
      <c r="BF639" s="338"/>
      <c r="BG639" s="338"/>
      <c r="BH639" s="338"/>
      <c r="BI639" s="338"/>
      <c r="BJ639" s="338"/>
      <c r="BK639" s="338"/>
      <c r="BL639" s="338"/>
      <c r="BM639" s="338"/>
      <c r="BN639" s="338"/>
      <c r="BO639" s="338"/>
      <c r="BP639" s="338"/>
      <c r="BQ639" s="338"/>
      <c r="BR639" s="338"/>
      <c r="BS639" s="338"/>
      <c r="BT639" s="338"/>
      <c r="BU639" s="338"/>
      <c r="BV639" s="338"/>
      <c r="BW639" s="338"/>
      <c r="BX639" s="338"/>
      <c r="BY639" s="338"/>
      <c r="BZ639" s="338"/>
      <c r="CA639" s="338"/>
    </row>
    <row r="640" ht="15.75" customHeight="1">
      <c r="A640" s="338"/>
      <c r="B640" s="339"/>
      <c r="C640" s="822"/>
      <c r="D640" s="564"/>
      <c r="E640" s="823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  <c r="AV640" s="338"/>
      <c r="AW640" s="338"/>
      <c r="AX640" s="338"/>
      <c r="AY640" s="338"/>
      <c r="AZ640" s="338"/>
      <c r="BA640" s="338"/>
      <c r="BB640" s="338"/>
      <c r="BC640" s="338"/>
      <c r="BD640" s="338"/>
      <c r="BE640" s="338"/>
      <c r="BF640" s="338"/>
      <c r="BG640" s="338"/>
      <c r="BH640" s="338"/>
      <c r="BI640" s="338"/>
      <c r="BJ640" s="338"/>
      <c r="BK640" s="338"/>
      <c r="BL640" s="338"/>
      <c r="BM640" s="338"/>
      <c r="BN640" s="338"/>
      <c r="BO640" s="338"/>
      <c r="BP640" s="338"/>
      <c r="BQ640" s="338"/>
      <c r="BR640" s="338"/>
      <c r="BS640" s="338"/>
      <c r="BT640" s="338"/>
      <c r="BU640" s="338"/>
      <c r="BV640" s="338"/>
      <c r="BW640" s="338"/>
      <c r="BX640" s="338"/>
      <c r="BY640" s="338"/>
      <c r="BZ640" s="338"/>
      <c r="CA640" s="338"/>
    </row>
    <row r="641" ht="15.75" customHeight="1">
      <c r="A641" s="338"/>
      <c r="B641" s="339"/>
      <c r="C641" s="822"/>
      <c r="D641" s="564"/>
      <c r="E641" s="823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  <c r="AV641" s="338"/>
      <c r="AW641" s="338"/>
      <c r="AX641" s="338"/>
      <c r="AY641" s="338"/>
      <c r="AZ641" s="338"/>
      <c r="BA641" s="338"/>
      <c r="BB641" s="338"/>
      <c r="BC641" s="338"/>
      <c r="BD641" s="338"/>
      <c r="BE641" s="338"/>
      <c r="BF641" s="338"/>
      <c r="BG641" s="338"/>
      <c r="BH641" s="338"/>
      <c r="BI641" s="338"/>
      <c r="BJ641" s="338"/>
      <c r="BK641" s="338"/>
      <c r="BL641" s="338"/>
      <c r="BM641" s="338"/>
      <c r="BN641" s="338"/>
      <c r="BO641" s="338"/>
      <c r="BP641" s="338"/>
      <c r="BQ641" s="338"/>
      <c r="BR641" s="338"/>
      <c r="BS641" s="338"/>
      <c r="BT641" s="338"/>
      <c r="BU641" s="338"/>
      <c r="BV641" s="338"/>
      <c r="BW641" s="338"/>
      <c r="BX641" s="338"/>
      <c r="BY641" s="338"/>
      <c r="BZ641" s="338"/>
      <c r="CA641" s="338"/>
    </row>
    <row r="642" ht="15.75" customHeight="1">
      <c r="A642" s="338"/>
      <c r="B642" s="339"/>
      <c r="C642" s="822"/>
      <c r="D642" s="564"/>
      <c r="E642" s="823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  <c r="AV642" s="338"/>
      <c r="AW642" s="338"/>
      <c r="AX642" s="338"/>
      <c r="AY642" s="338"/>
      <c r="AZ642" s="338"/>
      <c r="BA642" s="338"/>
      <c r="BB642" s="338"/>
      <c r="BC642" s="338"/>
      <c r="BD642" s="338"/>
      <c r="BE642" s="338"/>
      <c r="BF642" s="338"/>
      <c r="BG642" s="338"/>
      <c r="BH642" s="338"/>
      <c r="BI642" s="338"/>
      <c r="BJ642" s="338"/>
      <c r="BK642" s="338"/>
      <c r="BL642" s="338"/>
      <c r="BM642" s="338"/>
      <c r="BN642" s="338"/>
      <c r="BO642" s="338"/>
      <c r="BP642" s="338"/>
      <c r="BQ642" s="338"/>
      <c r="BR642" s="338"/>
      <c r="BS642" s="338"/>
      <c r="BT642" s="338"/>
      <c r="BU642" s="338"/>
      <c r="BV642" s="338"/>
      <c r="BW642" s="338"/>
      <c r="BX642" s="338"/>
      <c r="BY642" s="338"/>
      <c r="BZ642" s="338"/>
      <c r="CA642" s="338"/>
    </row>
    <row r="643" ht="15.75" customHeight="1">
      <c r="A643" s="338"/>
      <c r="B643" s="339"/>
      <c r="C643" s="822"/>
      <c r="D643" s="564"/>
      <c r="E643" s="823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  <c r="AV643" s="338"/>
      <c r="AW643" s="338"/>
      <c r="AX643" s="338"/>
      <c r="AY643" s="338"/>
      <c r="AZ643" s="338"/>
      <c r="BA643" s="338"/>
      <c r="BB643" s="338"/>
      <c r="BC643" s="338"/>
      <c r="BD643" s="338"/>
      <c r="BE643" s="338"/>
      <c r="BF643" s="338"/>
      <c r="BG643" s="338"/>
      <c r="BH643" s="338"/>
      <c r="BI643" s="338"/>
      <c r="BJ643" s="338"/>
      <c r="BK643" s="338"/>
      <c r="BL643" s="338"/>
      <c r="BM643" s="338"/>
      <c r="BN643" s="338"/>
      <c r="BO643" s="338"/>
      <c r="BP643" s="338"/>
      <c r="BQ643" s="338"/>
      <c r="BR643" s="338"/>
      <c r="BS643" s="338"/>
      <c r="BT643" s="338"/>
      <c r="BU643" s="338"/>
      <c r="BV643" s="338"/>
      <c r="BW643" s="338"/>
      <c r="BX643" s="338"/>
      <c r="BY643" s="338"/>
      <c r="BZ643" s="338"/>
      <c r="CA643" s="338"/>
    </row>
    <row r="644" ht="15.75" customHeight="1">
      <c r="A644" s="338"/>
      <c r="B644" s="339"/>
      <c r="C644" s="822"/>
      <c r="D644" s="564"/>
      <c r="E644" s="823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  <c r="AV644" s="338"/>
      <c r="AW644" s="338"/>
      <c r="AX644" s="338"/>
      <c r="AY644" s="338"/>
      <c r="AZ644" s="338"/>
      <c r="BA644" s="338"/>
      <c r="BB644" s="338"/>
      <c r="BC644" s="338"/>
      <c r="BD644" s="338"/>
      <c r="BE644" s="338"/>
      <c r="BF644" s="338"/>
      <c r="BG644" s="338"/>
      <c r="BH644" s="338"/>
      <c r="BI644" s="338"/>
      <c r="BJ644" s="338"/>
      <c r="BK644" s="338"/>
      <c r="BL644" s="338"/>
      <c r="BM644" s="338"/>
      <c r="BN644" s="338"/>
      <c r="BO644" s="338"/>
      <c r="BP644" s="338"/>
      <c r="BQ644" s="338"/>
      <c r="BR644" s="338"/>
      <c r="BS644" s="338"/>
      <c r="BT644" s="338"/>
      <c r="BU644" s="338"/>
      <c r="BV644" s="338"/>
      <c r="BW644" s="338"/>
      <c r="BX644" s="338"/>
      <c r="BY644" s="338"/>
      <c r="BZ644" s="338"/>
      <c r="CA644" s="338"/>
    </row>
    <row r="645" ht="15.75" customHeight="1">
      <c r="A645" s="338"/>
      <c r="B645" s="339"/>
      <c r="C645" s="822"/>
      <c r="D645" s="564"/>
      <c r="E645" s="823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  <c r="AV645" s="338"/>
      <c r="AW645" s="338"/>
      <c r="AX645" s="338"/>
      <c r="AY645" s="338"/>
      <c r="AZ645" s="338"/>
      <c r="BA645" s="338"/>
      <c r="BB645" s="338"/>
      <c r="BC645" s="338"/>
      <c r="BD645" s="338"/>
      <c r="BE645" s="338"/>
      <c r="BF645" s="338"/>
      <c r="BG645" s="338"/>
      <c r="BH645" s="338"/>
      <c r="BI645" s="338"/>
      <c r="BJ645" s="338"/>
      <c r="BK645" s="338"/>
      <c r="BL645" s="338"/>
      <c r="BM645" s="338"/>
      <c r="BN645" s="338"/>
      <c r="BO645" s="338"/>
      <c r="BP645" s="338"/>
      <c r="BQ645" s="338"/>
      <c r="BR645" s="338"/>
      <c r="BS645" s="338"/>
      <c r="BT645" s="338"/>
      <c r="BU645" s="338"/>
      <c r="BV645" s="338"/>
      <c r="BW645" s="338"/>
      <c r="BX645" s="338"/>
      <c r="BY645" s="338"/>
      <c r="BZ645" s="338"/>
      <c r="CA645" s="338"/>
    </row>
    <row r="646" ht="15.75" customHeight="1">
      <c r="A646" s="338"/>
      <c r="B646" s="339"/>
      <c r="C646" s="822"/>
      <c r="D646" s="564"/>
      <c r="E646" s="823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  <c r="AV646" s="338"/>
      <c r="AW646" s="338"/>
      <c r="AX646" s="338"/>
      <c r="AY646" s="338"/>
      <c r="AZ646" s="338"/>
      <c r="BA646" s="338"/>
      <c r="BB646" s="338"/>
      <c r="BC646" s="338"/>
      <c r="BD646" s="338"/>
      <c r="BE646" s="338"/>
      <c r="BF646" s="338"/>
      <c r="BG646" s="338"/>
      <c r="BH646" s="338"/>
      <c r="BI646" s="338"/>
      <c r="BJ646" s="338"/>
      <c r="BK646" s="338"/>
      <c r="BL646" s="338"/>
      <c r="BM646" s="338"/>
      <c r="BN646" s="338"/>
      <c r="BO646" s="338"/>
      <c r="BP646" s="338"/>
      <c r="BQ646" s="338"/>
      <c r="BR646" s="338"/>
      <c r="BS646" s="338"/>
      <c r="BT646" s="338"/>
      <c r="BU646" s="338"/>
      <c r="BV646" s="338"/>
      <c r="BW646" s="338"/>
      <c r="BX646" s="338"/>
      <c r="BY646" s="338"/>
      <c r="BZ646" s="338"/>
      <c r="CA646" s="338"/>
    </row>
    <row r="647" ht="15.75" customHeight="1">
      <c r="A647" s="338"/>
      <c r="B647" s="339"/>
      <c r="C647" s="822"/>
      <c r="D647" s="564"/>
      <c r="E647" s="823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  <c r="AV647" s="338"/>
      <c r="AW647" s="338"/>
      <c r="AX647" s="338"/>
      <c r="AY647" s="338"/>
      <c r="AZ647" s="338"/>
      <c r="BA647" s="338"/>
      <c r="BB647" s="338"/>
      <c r="BC647" s="338"/>
      <c r="BD647" s="338"/>
      <c r="BE647" s="338"/>
      <c r="BF647" s="338"/>
      <c r="BG647" s="338"/>
      <c r="BH647" s="338"/>
      <c r="BI647" s="338"/>
      <c r="BJ647" s="338"/>
      <c r="BK647" s="338"/>
      <c r="BL647" s="338"/>
      <c r="BM647" s="338"/>
      <c r="BN647" s="338"/>
      <c r="BO647" s="338"/>
      <c r="BP647" s="338"/>
      <c r="BQ647" s="338"/>
      <c r="BR647" s="338"/>
      <c r="BS647" s="338"/>
      <c r="BT647" s="338"/>
      <c r="BU647" s="338"/>
      <c r="BV647" s="338"/>
      <c r="BW647" s="338"/>
      <c r="BX647" s="338"/>
      <c r="BY647" s="338"/>
      <c r="BZ647" s="338"/>
      <c r="CA647" s="338"/>
    </row>
    <row r="648" ht="15.75" customHeight="1">
      <c r="A648" s="338"/>
      <c r="B648" s="339"/>
      <c r="C648" s="822"/>
      <c r="D648" s="564"/>
      <c r="E648" s="823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  <c r="AV648" s="338"/>
      <c r="AW648" s="338"/>
      <c r="AX648" s="338"/>
      <c r="AY648" s="338"/>
      <c r="AZ648" s="338"/>
      <c r="BA648" s="338"/>
      <c r="BB648" s="338"/>
      <c r="BC648" s="338"/>
      <c r="BD648" s="338"/>
      <c r="BE648" s="338"/>
      <c r="BF648" s="338"/>
      <c r="BG648" s="338"/>
      <c r="BH648" s="338"/>
      <c r="BI648" s="338"/>
      <c r="BJ648" s="338"/>
      <c r="BK648" s="338"/>
      <c r="BL648" s="338"/>
      <c r="BM648" s="338"/>
      <c r="BN648" s="338"/>
      <c r="BO648" s="338"/>
      <c r="BP648" s="338"/>
      <c r="BQ648" s="338"/>
      <c r="BR648" s="338"/>
      <c r="BS648" s="338"/>
      <c r="BT648" s="338"/>
      <c r="BU648" s="338"/>
      <c r="BV648" s="338"/>
      <c r="BW648" s="338"/>
      <c r="BX648" s="338"/>
      <c r="BY648" s="338"/>
      <c r="BZ648" s="338"/>
      <c r="CA648" s="338"/>
    </row>
    <row r="649" ht="15.75" customHeight="1">
      <c r="A649" s="338"/>
      <c r="B649" s="339"/>
      <c r="C649" s="822"/>
      <c r="D649" s="564"/>
      <c r="E649" s="823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  <c r="AV649" s="338"/>
      <c r="AW649" s="338"/>
      <c r="AX649" s="338"/>
      <c r="AY649" s="338"/>
      <c r="AZ649" s="338"/>
      <c r="BA649" s="338"/>
      <c r="BB649" s="338"/>
      <c r="BC649" s="338"/>
      <c r="BD649" s="338"/>
      <c r="BE649" s="338"/>
      <c r="BF649" s="338"/>
      <c r="BG649" s="338"/>
      <c r="BH649" s="338"/>
      <c r="BI649" s="338"/>
      <c r="BJ649" s="338"/>
      <c r="BK649" s="338"/>
      <c r="BL649" s="338"/>
      <c r="BM649" s="338"/>
      <c r="BN649" s="338"/>
      <c r="BO649" s="338"/>
      <c r="BP649" s="338"/>
      <c r="BQ649" s="338"/>
      <c r="BR649" s="338"/>
      <c r="BS649" s="338"/>
      <c r="BT649" s="338"/>
      <c r="BU649" s="338"/>
      <c r="BV649" s="338"/>
      <c r="BW649" s="338"/>
      <c r="BX649" s="338"/>
      <c r="BY649" s="338"/>
      <c r="BZ649" s="338"/>
      <c r="CA649" s="338"/>
    </row>
    <row r="650" ht="15.75" customHeight="1">
      <c r="A650" s="338"/>
      <c r="B650" s="339"/>
      <c r="C650" s="822"/>
      <c r="D650" s="564"/>
      <c r="E650" s="823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  <c r="AV650" s="338"/>
      <c r="AW650" s="338"/>
      <c r="AX650" s="338"/>
      <c r="AY650" s="338"/>
      <c r="AZ650" s="338"/>
      <c r="BA650" s="338"/>
      <c r="BB650" s="338"/>
      <c r="BC650" s="338"/>
      <c r="BD650" s="338"/>
      <c r="BE650" s="338"/>
      <c r="BF650" s="338"/>
      <c r="BG650" s="338"/>
      <c r="BH650" s="338"/>
      <c r="BI650" s="338"/>
      <c r="BJ650" s="338"/>
      <c r="BK650" s="338"/>
      <c r="BL650" s="338"/>
      <c r="BM650" s="338"/>
      <c r="BN650" s="338"/>
      <c r="BO650" s="338"/>
      <c r="BP650" s="338"/>
      <c r="BQ650" s="338"/>
      <c r="BR650" s="338"/>
      <c r="BS650" s="338"/>
      <c r="BT650" s="338"/>
      <c r="BU650" s="338"/>
      <c r="BV650" s="338"/>
      <c r="BW650" s="338"/>
      <c r="BX650" s="338"/>
      <c r="BY650" s="338"/>
      <c r="BZ650" s="338"/>
      <c r="CA650" s="338"/>
    </row>
    <row r="651" ht="15.75" customHeight="1">
      <c r="A651" s="338"/>
      <c r="B651" s="339"/>
      <c r="C651" s="822"/>
      <c r="D651" s="564"/>
      <c r="E651" s="823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  <c r="AV651" s="338"/>
      <c r="AW651" s="338"/>
      <c r="AX651" s="338"/>
      <c r="AY651" s="338"/>
      <c r="AZ651" s="338"/>
      <c r="BA651" s="338"/>
      <c r="BB651" s="338"/>
      <c r="BC651" s="338"/>
      <c r="BD651" s="338"/>
      <c r="BE651" s="338"/>
      <c r="BF651" s="338"/>
      <c r="BG651" s="338"/>
      <c r="BH651" s="338"/>
      <c r="BI651" s="338"/>
      <c r="BJ651" s="338"/>
      <c r="BK651" s="338"/>
      <c r="BL651" s="338"/>
      <c r="BM651" s="338"/>
      <c r="BN651" s="338"/>
      <c r="BO651" s="338"/>
      <c r="BP651" s="338"/>
      <c r="BQ651" s="338"/>
      <c r="BR651" s="338"/>
      <c r="BS651" s="338"/>
      <c r="BT651" s="338"/>
      <c r="BU651" s="338"/>
      <c r="BV651" s="338"/>
      <c r="BW651" s="338"/>
      <c r="BX651" s="338"/>
      <c r="BY651" s="338"/>
      <c r="BZ651" s="338"/>
      <c r="CA651" s="338"/>
    </row>
    <row r="652" ht="15.75" customHeight="1">
      <c r="A652" s="338"/>
      <c r="B652" s="339"/>
      <c r="C652" s="822"/>
      <c r="D652" s="564"/>
      <c r="E652" s="823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  <c r="AV652" s="338"/>
      <c r="AW652" s="338"/>
      <c r="AX652" s="338"/>
      <c r="AY652" s="338"/>
      <c r="AZ652" s="338"/>
      <c r="BA652" s="338"/>
      <c r="BB652" s="338"/>
      <c r="BC652" s="338"/>
      <c r="BD652" s="338"/>
      <c r="BE652" s="338"/>
      <c r="BF652" s="338"/>
      <c r="BG652" s="338"/>
      <c r="BH652" s="338"/>
      <c r="BI652" s="338"/>
      <c r="BJ652" s="338"/>
      <c r="BK652" s="338"/>
      <c r="BL652" s="338"/>
      <c r="BM652" s="338"/>
      <c r="BN652" s="338"/>
      <c r="BO652" s="338"/>
      <c r="BP652" s="338"/>
      <c r="BQ652" s="338"/>
      <c r="BR652" s="338"/>
      <c r="BS652" s="338"/>
      <c r="BT652" s="338"/>
      <c r="BU652" s="338"/>
      <c r="BV652" s="338"/>
      <c r="BW652" s="338"/>
      <c r="BX652" s="338"/>
      <c r="BY652" s="338"/>
      <c r="BZ652" s="338"/>
      <c r="CA652" s="338"/>
    </row>
    <row r="653" ht="15.75" customHeight="1">
      <c r="A653" s="338"/>
      <c r="B653" s="339"/>
      <c r="C653" s="822"/>
      <c r="D653" s="564"/>
      <c r="E653" s="823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  <c r="AV653" s="338"/>
      <c r="AW653" s="338"/>
      <c r="AX653" s="338"/>
      <c r="AY653" s="338"/>
      <c r="AZ653" s="338"/>
      <c r="BA653" s="338"/>
      <c r="BB653" s="338"/>
      <c r="BC653" s="338"/>
      <c r="BD653" s="338"/>
      <c r="BE653" s="338"/>
      <c r="BF653" s="338"/>
      <c r="BG653" s="338"/>
      <c r="BH653" s="338"/>
      <c r="BI653" s="338"/>
      <c r="BJ653" s="338"/>
      <c r="BK653" s="338"/>
      <c r="BL653" s="338"/>
      <c r="BM653" s="338"/>
      <c r="BN653" s="338"/>
      <c r="BO653" s="338"/>
      <c r="BP653" s="338"/>
      <c r="BQ653" s="338"/>
      <c r="BR653" s="338"/>
      <c r="BS653" s="338"/>
      <c r="BT653" s="338"/>
      <c r="BU653" s="338"/>
      <c r="BV653" s="338"/>
      <c r="BW653" s="338"/>
      <c r="BX653" s="338"/>
      <c r="BY653" s="338"/>
      <c r="BZ653" s="338"/>
      <c r="CA653" s="338"/>
    </row>
    <row r="654" ht="15.75" customHeight="1">
      <c r="A654" s="338"/>
      <c r="B654" s="339"/>
      <c r="C654" s="822"/>
      <c r="D654" s="564"/>
      <c r="E654" s="823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  <c r="AV654" s="338"/>
      <c r="AW654" s="338"/>
      <c r="AX654" s="338"/>
      <c r="AY654" s="338"/>
      <c r="AZ654" s="338"/>
      <c r="BA654" s="338"/>
      <c r="BB654" s="338"/>
      <c r="BC654" s="338"/>
      <c r="BD654" s="338"/>
      <c r="BE654" s="338"/>
      <c r="BF654" s="338"/>
      <c r="BG654" s="338"/>
      <c r="BH654" s="338"/>
      <c r="BI654" s="338"/>
      <c r="BJ654" s="338"/>
      <c r="BK654" s="338"/>
      <c r="BL654" s="338"/>
      <c r="BM654" s="338"/>
      <c r="BN654" s="338"/>
      <c r="BO654" s="338"/>
      <c r="BP654" s="338"/>
      <c r="BQ654" s="338"/>
      <c r="BR654" s="338"/>
      <c r="BS654" s="338"/>
      <c r="BT654" s="338"/>
      <c r="BU654" s="338"/>
      <c r="BV654" s="338"/>
      <c r="BW654" s="338"/>
      <c r="BX654" s="338"/>
      <c r="BY654" s="338"/>
      <c r="BZ654" s="338"/>
      <c r="CA654" s="338"/>
    </row>
    <row r="655" ht="15.75" customHeight="1">
      <c r="A655" s="338"/>
      <c r="B655" s="339"/>
      <c r="C655" s="822"/>
      <c r="D655" s="564"/>
      <c r="E655" s="823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  <c r="AV655" s="338"/>
      <c r="AW655" s="338"/>
      <c r="AX655" s="338"/>
      <c r="AY655" s="338"/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338"/>
      <c r="BV655" s="338"/>
      <c r="BW655" s="338"/>
      <c r="BX655" s="338"/>
      <c r="BY655" s="338"/>
      <c r="BZ655" s="338"/>
      <c r="CA655" s="338"/>
    </row>
    <row r="656" ht="15.75" customHeight="1">
      <c r="A656" s="338"/>
      <c r="B656" s="339"/>
      <c r="C656" s="822"/>
      <c r="D656" s="564"/>
      <c r="E656" s="823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  <c r="AV656" s="338"/>
      <c r="AW656" s="338"/>
      <c r="AX656" s="338"/>
      <c r="AY656" s="338"/>
      <c r="AZ656" s="338"/>
      <c r="BA656" s="338"/>
      <c r="BB656" s="338"/>
      <c r="BC656" s="338"/>
      <c r="BD656" s="338"/>
      <c r="BE656" s="338"/>
      <c r="BF656" s="338"/>
      <c r="BG656" s="338"/>
      <c r="BH656" s="338"/>
      <c r="BI656" s="338"/>
      <c r="BJ656" s="338"/>
      <c r="BK656" s="338"/>
      <c r="BL656" s="338"/>
      <c r="BM656" s="338"/>
      <c r="BN656" s="338"/>
      <c r="BO656" s="338"/>
      <c r="BP656" s="338"/>
      <c r="BQ656" s="338"/>
      <c r="BR656" s="338"/>
      <c r="BS656" s="338"/>
      <c r="BT656" s="338"/>
      <c r="BU656" s="338"/>
      <c r="BV656" s="338"/>
      <c r="BW656" s="338"/>
      <c r="BX656" s="338"/>
      <c r="BY656" s="338"/>
      <c r="BZ656" s="338"/>
      <c r="CA656" s="338"/>
    </row>
    <row r="657" ht="15.75" customHeight="1">
      <c r="A657" s="338"/>
      <c r="B657" s="339"/>
      <c r="C657" s="822"/>
      <c r="D657" s="564"/>
      <c r="E657" s="823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  <c r="AV657" s="338"/>
      <c r="AW657" s="338"/>
      <c r="AX657" s="338"/>
      <c r="AY657" s="338"/>
      <c r="AZ657" s="338"/>
      <c r="BA657" s="338"/>
      <c r="BB657" s="338"/>
      <c r="BC657" s="338"/>
      <c r="BD657" s="338"/>
      <c r="BE657" s="338"/>
      <c r="BF657" s="338"/>
      <c r="BG657" s="338"/>
      <c r="BH657" s="338"/>
      <c r="BI657" s="338"/>
      <c r="BJ657" s="338"/>
      <c r="BK657" s="338"/>
      <c r="BL657" s="338"/>
      <c r="BM657" s="338"/>
      <c r="BN657" s="338"/>
      <c r="BO657" s="338"/>
      <c r="BP657" s="338"/>
      <c r="BQ657" s="338"/>
      <c r="BR657" s="338"/>
      <c r="BS657" s="338"/>
      <c r="BT657" s="338"/>
      <c r="BU657" s="338"/>
      <c r="BV657" s="338"/>
      <c r="BW657" s="338"/>
      <c r="BX657" s="338"/>
      <c r="BY657" s="338"/>
      <c r="BZ657" s="338"/>
      <c r="CA657" s="338"/>
    </row>
    <row r="658" ht="15.75" customHeight="1">
      <c r="A658" s="338"/>
      <c r="B658" s="339"/>
      <c r="C658" s="822"/>
      <c r="D658" s="564"/>
      <c r="E658" s="823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  <c r="AV658" s="338"/>
      <c r="AW658" s="338"/>
      <c r="AX658" s="338"/>
      <c r="AY658" s="338"/>
      <c r="AZ658" s="338"/>
      <c r="BA658" s="338"/>
      <c r="BB658" s="338"/>
      <c r="BC658" s="338"/>
      <c r="BD658" s="338"/>
      <c r="BE658" s="338"/>
      <c r="BF658" s="338"/>
      <c r="BG658" s="338"/>
      <c r="BH658" s="338"/>
      <c r="BI658" s="338"/>
      <c r="BJ658" s="338"/>
      <c r="BK658" s="338"/>
      <c r="BL658" s="338"/>
      <c r="BM658" s="338"/>
      <c r="BN658" s="338"/>
      <c r="BO658" s="338"/>
      <c r="BP658" s="338"/>
      <c r="BQ658" s="338"/>
      <c r="BR658" s="338"/>
      <c r="BS658" s="338"/>
      <c r="BT658" s="338"/>
      <c r="BU658" s="338"/>
      <c r="BV658" s="338"/>
      <c r="BW658" s="338"/>
      <c r="BX658" s="338"/>
      <c r="BY658" s="338"/>
      <c r="BZ658" s="338"/>
      <c r="CA658" s="338"/>
    </row>
    <row r="659" ht="15.75" customHeight="1">
      <c r="A659" s="338"/>
      <c r="B659" s="339"/>
      <c r="C659" s="822"/>
      <c r="D659" s="564"/>
      <c r="E659" s="823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  <c r="AV659" s="338"/>
      <c r="AW659" s="338"/>
      <c r="AX659" s="338"/>
      <c r="AY659" s="338"/>
      <c r="AZ659" s="338"/>
      <c r="BA659" s="338"/>
      <c r="BB659" s="338"/>
      <c r="BC659" s="338"/>
      <c r="BD659" s="338"/>
      <c r="BE659" s="338"/>
      <c r="BF659" s="338"/>
      <c r="BG659" s="338"/>
      <c r="BH659" s="338"/>
      <c r="BI659" s="338"/>
      <c r="BJ659" s="338"/>
      <c r="BK659" s="338"/>
      <c r="BL659" s="338"/>
      <c r="BM659" s="338"/>
      <c r="BN659" s="338"/>
      <c r="BO659" s="338"/>
      <c r="BP659" s="338"/>
      <c r="BQ659" s="338"/>
      <c r="BR659" s="338"/>
      <c r="BS659" s="338"/>
      <c r="BT659" s="338"/>
      <c r="BU659" s="338"/>
      <c r="BV659" s="338"/>
      <c r="BW659" s="338"/>
      <c r="BX659" s="338"/>
      <c r="BY659" s="338"/>
      <c r="BZ659" s="338"/>
      <c r="CA659" s="338"/>
    </row>
    <row r="660" ht="15.75" customHeight="1">
      <c r="A660" s="338"/>
      <c r="B660" s="339"/>
      <c r="C660" s="822"/>
      <c r="D660" s="564"/>
      <c r="E660" s="823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  <c r="AV660" s="338"/>
      <c r="AW660" s="338"/>
      <c r="AX660" s="338"/>
      <c r="AY660" s="338"/>
      <c r="AZ660" s="338"/>
      <c r="BA660" s="338"/>
      <c r="BB660" s="338"/>
      <c r="BC660" s="338"/>
      <c r="BD660" s="338"/>
      <c r="BE660" s="338"/>
      <c r="BF660" s="338"/>
      <c r="BG660" s="338"/>
      <c r="BH660" s="338"/>
      <c r="BI660" s="338"/>
      <c r="BJ660" s="338"/>
      <c r="BK660" s="338"/>
      <c r="BL660" s="338"/>
      <c r="BM660" s="338"/>
      <c r="BN660" s="338"/>
      <c r="BO660" s="338"/>
      <c r="BP660" s="338"/>
      <c r="BQ660" s="338"/>
      <c r="BR660" s="338"/>
      <c r="BS660" s="338"/>
      <c r="BT660" s="338"/>
      <c r="BU660" s="338"/>
      <c r="BV660" s="338"/>
      <c r="BW660" s="338"/>
      <c r="BX660" s="338"/>
      <c r="BY660" s="338"/>
      <c r="BZ660" s="338"/>
      <c r="CA660" s="338"/>
    </row>
    <row r="661" ht="15.75" customHeight="1">
      <c r="A661" s="338"/>
      <c r="B661" s="339"/>
      <c r="C661" s="822"/>
      <c r="D661" s="564"/>
      <c r="E661" s="823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  <c r="AV661" s="338"/>
      <c r="AW661" s="338"/>
      <c r="AX661" s="338"/>
      <c r="AY661" s="338"/>
      <c r="AZ661" s="338"/>
      <c r="BA661" s="338"/>
      <c r="BB661" s="338"/>
      <c r="BC661" s="338"/>
      <c r="BD661" s="338"/>
      <c r="BE661" s="338"/>
      <c r="BF661" s="338"/>
      <c r="BG661" s="338"/>
      <c r="BH661" s="338"/>
      <c r="BI661" s="338"/>
      <c r="BJ661" s="338"/>
      <c r="BK661" s="338"/>
      <c r="BL661" s="338"/>
      <c r="BM661" s="338"/>
      <c r="BN661" s="338"/>
      <c r="BO661" s="338"/>
      <c r="BP661" s="338"/>
      <c r="BQ661" s="338"/>
      <c r="BR661" s="338"/>
      <c r="BS661" s="338"/>
      <c r="BT661" s="338"/>
      <c r="BU661" s="338"/>
      <c r="BV661" s="338"/>
      <c r="BW661" s="338"/>
      <c r="BX661" s="338"/>
      <c r="BY661" s="338"/>
      <c r="BZ661" s="338"/>
      <c r="CA661" s="338"/>
    </row>
    <row r="662" ht="15.75" customHeight="1">
      <c r="A662" s="338"/>
      <c r="B662" s="339"/>
      <c r="C662" s="822"/>
      <c r="D662" s="564"/>
      <c r="E662" s="823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  <c r="AV662" s="338"/>
      <c r="AW662" s="338"/>
      <c r="AX662" s="338"/>
      <c r="AY662" s="338"/>
      <c r="AZ662" s="338"/>
      <c r="BA662" s="338"/>
      <c r="BB662" s="338"/>
      <c r="BC662" s="338"/>
      <c r="BD662" s="338"/>
      <c r="BE662" s="338"/>
      <c r="BF662" s="338"/>
      <c r="BG662" s="338"/>
      <c r="BH662" s="338"/>
      <c r="BI662" s="338"/>
      <c r="BJ662" s="338"/>
      <c r="BK662" s="338"/>
      <c r="BL662" s="338"/>
      <c r="BM662" s="338"/>
      <c r="BN662" s="338"/>
      <c r="BO662" s="338"/>
      <c r="BP662" s="338"/>
      <c r="BQ662" s="338"/>
      <c r="BR662" s="338"/>
      <c r="BS662" s="338"/>
      <c r="BT662" s="338"/>
      <c r="BU662" s="338"/>
      <c r="BV662" s="338"/>
      <c r="BW662" s="338"/>
      <c r="BX662" s="338"/>
      <c r="BY662" s="338"/>
      <c r="BZ662" s="338"/>
      <c r="CA662" s="338"/>
    </row>
    <row r="663" ht="15.75" customHeight="1">
      <c r="A663" s="338"/>
      <c r="B663" s="339"/>
      <c r="C663" s="822"/>
      <c r="D663" s="564"/>
      <c r="E663" s="823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  <c r="AV663" s="338"/>
      <c r="AW663" s="338"/>
      <c r="AX663" s="338"/>
      <c r="AY663" s="338"/>
      <c r="AZ663" s="338"/>
      <c r="BA663" s="338"/>
      <c r="BB663" s="338"/>
      <c r="BC663" s="338"/>
      <c r="BD663" s="338"/>
      <c r="BE663" s="338"/>
      <c r="BF663" s="338"/>
      <c r="BG663" s="338"/>
      <c r="BH663" s="338"/>
      <c r="BI663" s="338"/>
      <c r="BJ663" s="338"/>
      <c r="BK663" s="338"/>
      <c r="BL663" s="338"/>
      <c r="BM663" s="338"/>
      <c r="BN663" s="338"/>
      <c r="BO663" s="338"/>
      <c r="BP663" s="338"/>
      <c r="BQ663" s="338"/>
      <c r="BR663" s="338"/>
      <c r="BS663" s="338"/>
      <c r="BT663" s="338"/>
      <c r="BU663" s="338"/>
      <c r="BV663" s="338"/>
      <c r="BW663" s="338"/>
      <c r="BX663" s="338"/>
      <c r="BY663" s="338"/>
      <c r="BZ663" s="338"/>
      <c r="CA663" s="338"/>
    </row>
    <row r="664" ht="15.75" customHeight="1">
      <c r="A664" s="338"/>
      <c r="B664" s="339"/>
      <c r="C664" s="822"/>
      <c r="D664" s="564"/>
      <c r="E664" s="823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  <c r="AV664" s="338"/>
      <c r="AW664" s="338"/>
      <c r="AX664" s="338"/>
      <c r="AY664" s="338"/>
      <c r="AZ664" s="338"/>
      <c r="BA664" s="338"/>
      <c r="BB664" s="338"/>
      <c r="BC664" s="338"/>
      <c r="BD664" s="338"/>
      <c r="BE664" s="338"/>
      <c r="BF664" s="338"/>
      <c r="BG664" s="338"/>
      <c r="BH664" s="338"/>
      <c r="BI664" s="338"/>
      <c r="BJ664" s="338"/>
      <c r="BK664" s="338"/>
      <c r="BL664" s="338"/>
      <c r="BM664" s="338"/>
      <c r="BN664" s="338"/>
      <c r="BO664" s="338"/>
      <c r="BP664" s="338"/>
      <c r="BQ664" s="338"/>
      <c r="BR664" s="338"/>
      <c r="BS664" s="338"/>
      <c r="BT664" s="338"/>
      <c r="BU664" s="338"/>
      <c r="BV664" s="338"/>
      <c r="BW664" s="338"/>
      <c r="BX664" s="338"/>
      <c r="BY664" s="338"/>
      <c r="BZ664" s="338"/>
      <c r="CA664" s="338"/>
    </row>
    <row r="665" ht="15.75" customHeight="1">
      <c r="A665" s="338"/>
      <c r="B665" s="339"/>
      <c r="C665" s="822"/>
      <c r="D665" s="564"/>
      <c r="E665" s="823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  <c r="AV665" s="338"/>
      <c r="AW665" s="338"/>
      <c r="AX665" s="338"/>
      <c r="AY665" s="338"/>
      <c r="AZ665" s="338"/>
      <c r="BA665" s="338"/>
      <c r="BB665" s="338"/>
      <c r="BC665" s="338"/>
      <c r="BD665" s="338"/>
      <c r="BE665" s="338"/>
      <c r="BF665" s="338"/>
      <c r="BG665" s="338"/>
      <c r="BH665" s="338"/>
      <c r="BI665" s="338"/>
      <c r="BJ665" s="338"/>
      <c r="BK665" s="338"/>
      <c r="BL665" s="338"/>
      <c r="BM665" s="338"/>
      <c r="BN665" s="338"/>
      <c r="BO665" s="338"/>
      <c r="BP665" s="338"/>
      <c r="BQ665" s="338"/>
      <c r="BR665" s="338"/>
      <c r="BS665" s="338"/>
      <c r="BT665" s="338"/>
      <c r="BU665" s="338"/>
      <c r="BV665" s="338"/>
      <c r="BW665" s="338"/>
      <c r="BX665" s="338"/>
      <c r="BY665" s="338"/>
      <c r="BZ665" s="338"/>
      <c r="CA665" s="338"/>
    </row>
    <row r="666" ht="15.75" customHeight="1">
      <c r="A666" s="338"/>
      <c r="B666" s="339"/>
      <c r="C666" s="822"/>
      <c r="D666" s="564"/>
      <c r="E666" s="823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  <c r="AV666" s="338"/>
      <c r="AW666" s="338"/>
      <c r="AX666" s="338"/>
      <c r="AY666" s="338"/>
      <c r="AZ666" s="338"/>
      <c r="BA666" s="338"/>
      <c r="BB666" s="338"/>
      <c r="BC666" s="338"/>
      <c r="BD666" s="338"/>
      <c r="BE666" s="338"/>
      <c r="BF666" s="338"/>
      <c r="BG666" s="338"/>
      <c r="BH666" s="338"/>
      <c r="BI666" s="338"/>
      <c r="BJ666" s="338"/>
      <c r="BK666" s="338"/>
      <c r="BL666" s="338"/>
      <c r="BM666" s="338"/>
      <c r="BN666" s="338"/>
      <c r="BO666" s="338"/>
      <c r="BP666" s="338"/>
      <c r="BQ666" s="338"/>
      <c r="BR666" s="338"/>
      <c r="BS666" s="338"/>
      <c r="BT666" s="338"/>
      <c r="BU666" s="338"/>
      <c r="BV666" s="338"/>
      <c r="BW666" s="338"/>
      <c r="BX666" s="338"/>
      <c r="BY666" s="338"/>
      <c r="BZ666" s="338"/>
      <c r="CA666" s="338"/>
    </row>
    <row r="667" ht="15.75" customHeight="1">
      <c r="A667" s="338"/>
      <c r="B667" s="339"/>
      <c r="C667" s="822"/>
      <c r="D667" s="564"/>
      <c r="E667" s="823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  <c r="AV667" s="338"/>
      <c r="AW667" s="338"/>
      <c r="AX667" s="338"/>
      <c r="AY667" s="338"/>
      <c r="AZ667" s="338"/>
      <c r="BA667" s="338"/>
      <c r="BB667" s="338"/>
      <c r="BC667" s="338"/>
      <c r="BD667" s="338"/>
      <c r="BE667" s="338"/>
      <c r="BF667" s="338"/>
      <c r="BG667" s="338"/>
      <c r="BH667" s="338"/>
      <c r="BI667" s="338"/>
      <c r="BJ667" s="338"/>
      <c r="BK667" s="338"/>
      <c r="BL667" s="338"/>
      <c r="BM667" s="338"/>
      <c r="BN667" s="338"/>
      <c r="BO667" s="338"/>
      <c r="BP667" s="338"/>
      <c r="BQ667" s="338"/>
      <c r="BR667" s="338"/>
      <c r="BS667" s="338"/>
      <c r="BT667" s="338"/>
      <c r="BU667" s="338"/>
      <c r="BV667" s="338"/>
      <c r="BW667" s="338"/>
      <c r="BX667" s="338"/>
      <c r="BY667" s="338"/>
      <c r="BZ667" s="338"/>
      <c r="CA667" s="338"/>
    </row>
    <row r="668" ht="15.75" customHeight="1">
      <c r="A668" s="338"/>
      <c r="B668" s="339"/>
      <c r="C668" s="822"/>
      <c r="D668" s="564"/>
      <c r="E668" s="823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  <c r="AV668" s="338"/>
      <c r="AW668" s="338"/>
      <c r="AX668" s="338"/>
      <c r="AY668" s="338"/>
      <c r="AZ668" s="338"/>
      <c r="BA668" s="338"/>
      <c r="BB668" s="338"/>
      <c r="BC668" s="338"/>
      <c r="BD668" s="338"/>
      <c r="BE668" s="338"/>
      <c r="BF668" s="338"/>
      <c r="BG668" s="338"/>
      <c r="BH668" s="338"/>
      <c r="BI668" s="338"/>
      <c r="BJ668" s="338"/>
      <c r="BK668" s="338"/>
      <c r="BL668" s="338"/>
      <c r="BM668" s="338"/>
      <c r="BN668" s="338"/>
      <c r="BO668" s="338"/>
      <c r="BP668" s="338"/>
      <c r="BQ668" s="338"/>
      <c r="BR668" s="338"/>
      <c r="BS668" s="338"/>
      <c r="BT668" s="338"/>
      <c r="BU668" s="338"/>
      <c r="BV668" s="338"/>
      <c r="BW668" s="338"/>
      <c r="BX668" s="338"/>
      <c r="BY668" s="338"/>
      <c r="BZ668" s="338"/>
      <c r="CA668" s="338"/>
    </row>
    <row r="669" ht="15.75" customHeight="1">
      <c r="A669" s="338"/>
      <c r="B669" s="339"/>
      <c r="C669" s="822"/>
      <c r="D669" s="564"/>
      <c r="E669" s="823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  <c r="AV669" s="338"/>
      <c r="AW669" s="338"/>
      <c r="AX669" s="338"/>
      <c r="AY669" s="338"/>
      <c r="AZ669" s="338"/>
      <c r="BA669" s="338"/>
      <c r="BB669" s="338"/>
      <c r="BC669" s="338"/>
      <c r="BD669" s="338"/>
      <c r="BE669" s="338"/>
      <c r="BF669" s="338"/>
      <c r="BG669" s="338"/>
      <c r="BH669" s="338"/>
      <c r="BI669" s="338"/>
      <c r="BJ669" s="338"/>
      <c r="BK669" s="338"/>
      <c r="BL669" s="338"/>
      <c r="BM669" s="338"/>
      <c r="BN669" s="338"/>
      <c r="BO669" s="338"/>
      <c r="BP669" s="338"/>
      <c r="BQ669" s="338"/>
      <c r="BR669" s="338"/>
      <c r="BS669" s="338"/>
      <c r="BT669" s="338"/>
      <c r="BU669" s="338"/>
      <c r="BV669" s="338"/>
      <c r="BW669" s="338"/>
      <c r="BX669" s="338"/>
      <c r="BY669" s="338"/>
      <c r="BZ669" s="338"/>
      <c r="CA669" s="338"/>
    </row>
    <row r="670" ht="15.75" customHeight="1">
      <c r="A670" s="338"/>
      <c r="B670" s="339"/>
      <c r="C670" s="822"/>
      <c r="D670" s="564"/>
      <c r="E670" s="823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  <c r="AV670" s="338"/>
      <c r="AW670" s="338"/>
      <c r="AX670" s="338"/>
      <c r="AY670" s="338"/>
      <c r="AZ670" s="338"/>
      <c r="BA670" s="338"/>
      <c r="BB670" s="338"/>
      <c r="BC670" s="338"/>
      <c r="BD670" s="338"/>
      <c r="BE670" s="338"/>
      <c r="BF670" s="338"/>
      <c r="BG670" s="338"/>
      <c r="BH670" s="338"/>
      <c r="BI670" s="338"/>
      <c r="BJ670" s="338"/>
      <c r="BK670" s="338"/>
      <c r="BL670" s="338"/>
      <c r="BM670" s="338"/>
      <c r="BN670" s="338"/>
      <c r="BO670" s="338"/>
      <c r="BP670" s="338"/>
      <c r="BQ670" s="338"/>
      <c r="BR670" s="338"/>
      <c r="BS670" s="338"/>
      <c r="BT670" s="338"/>
      <c r="BU670" s="338"/>
      <c r="BV670" s="338"/>
      <c r="BW670" s="338"/>
      <c r="BX670" s="338"/>
      <c r="BY670" s="338"/>
      <c r="BZ670" s="338"/>
      <c r="CA670" s="338"/>
    </row>
    <row r="671" ht="15.75" customHeight="1">
      <c r="A671" s="338"/>
      <c r="B671" s="339"/>
      <c r="C671" s="822"/>
      <c r="D671" s="564"/>
      <c r="E671" s="823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  <c r="AV671" s="338"/>
      <c r="AW671" s="338"/>
      <c r="AX671" s="338"/>
      <c r="AY671" s="338"/>
      <c r="AZ671" s="338"/>
      <c r="BA671" s="338"/>
      <c r="BB671" s="338"/>
      <c r="BC671" s="338"/>
      <c r="BD671" s="338"/>
      <c r="BE671" s="338"/>
      <c r="BF671" s="338"/>
      <c r="BG671" s="338"/>
      <c r="BH671" s="338"/>
      <c r="BI671" s="338"/>
      <c r="BJ671" s="338"/>
      <c r="BK671" s="338"/>
      <c r="BL671" s="338"/>
      <c r="BM671" s="338"/>
      <c r="BN671" s="338"/>
      <c r="BO671" s="338"/>
      <c r="BP671" s="338"/>
      <c r="BQ671" s="338"/>
      <c r="BR671" s="338"/>
      <c r="BS671" s="338"/>
      <c r="BT671" s="338"/>
      <c r="BU671" s="338"/>
      <c r="BV671" s="338"/>
      <c r="BW671" s="338"/>
      <c r="BX671" s="338"/>
      <c r="BY671" s="338"/>
      <c r="BZ671" s="338"/>
      <c r="CA671" s="338"/>
    </row>
    <row r="672" ht="15.75" customHeight="1">
      <c r="A672" s="338"/>
      <c r="B672" s="339"/>
      <c r="C672" s="822"/>
      <c r="D672" s="564"/>
      <c r="E672" s="823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  <c r="AV672" s="338"/>
      <c r="AW672" s="338"/>
      <c r="AX672" s="338"/>
      <c r="AY672" s="338"/>
      <c r="AZ672" s="338"/>
      <c r="BA672" s="338"/>
      <c r="BB672" s="338"/>
      <c r="BC672" s="338"/>
      <c r="BD672" s="338"/>
      <c r="BE672" s="338"/>
      <c r="BF672" s="338"/>
      <c r="BG672" s="338"/>
      <c r="BH672" s="338"/>
      <c r="BI672" s="338"/>
      <c r="BJ672" s="338"/>
      <c r="BK672" s="338"/>
      <c r="BL672" s="338"/>
      <c r="BM672" s="338"/>
      <c r="BN672" s="338"/>
      <c r="BO672" s="338"/>
      <c r="BP672" s="338"/>
      <c r="BQ672" s="338"/>
      <c r="BR672" s="338"/>
      <c r="BS672" s="338"/>
      <c r="BT672" s="338"/>
      <c r="BU672" s="338"/>
      <c r="BV672" s="338"/>
      <c r="BW672" s="338"/>
      <c r="BX672" s="338"/>
      <c r="BY672" s="338"/>
      <c r="BZ672" s="338"/>
      <c r="CA672" s="338"/>
    </row>
    <row r="673" ht="15.75" customHeight="1">
      <c r="A673" s="338"/>
      <c r="B673" s="339"/>
      <c r="C673" s="822"/>
      <c r="D673" s="564"/>
      <c r="E673" s="823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  <c r="AV673" s="338"/>
      <c r="AW673" s="338"/>
      <c r="AX673" s="338"/>
      <c r="AY673" s="338"/>
      <c r="AZ673" s="338"/>
      <c r="BA673" s="338"/>
      <c r="BB673" s="338"/>
      <c r="BC673" s="338"/>
      <c r="BD673" s="338"/>
      <c r="BE673" s="338"/>
      <c r="BF673" s="338"/>
      <c r="BG673" s="338"/>
      <c r="BH673" s="338"/>
      <c r="BI673" s="338"/>
      <c r="BJ673" s="338"/>
      <c r="BK673" s="338"/>
      <c r="BL673" s="338"/>
      <c r="BM673" s="338"/>
      <c r="BN673" s="338"/>
      <c r="BO673" s="338"/>
      <c r="BP673" s="338"/>
      <c r="BQ673" s="338"/>
      <c r="BR673" s="338"/>
      <c r="BS673" s="338"/>
      <c r="BT673" s="338"/>
      <c r="BU673" s="338"/>
      <c r="BV673" s="338"/>
      <c r="BW673" s="338"/>
      <c r="BX673" s="338"/>
      <c r="BY673" s="338"/>
      <c r="BZ673" s="338"/>
      <c r="CA673" s="338"/>
    </row>
    <row r="674" ht="15.75" customHeight="1">
      <c r="A674" s="338"/>
      <c r="B674" s="339"/>
      <c r="C674" s="822"/>
      <c r="D674" s="564"/>
      <c r="E674" s="823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  <c r="AV674" s="338"/>
      <c r="AW674" s="338"/>
      <c r="AX674" s="338"/>
      <c r="AY674" s="338"/>
      <c r="AZ674" s="338"/>
      <c r="BA674" s="338"/>
      <c r="BB674" s="338"/>
      <c r="BC674" s="338"/>
      <c r="BD674" s="338"/>
      <c r="BE674" s="338"/>
      <c r="BF674" s="338"/>
      <c r="BG674" s="338"/>
      <c r="BH674" s="338"/>
      <c r="BI674" s="338"/>
      <c r="BJ674" s="338"/>
      <c r="BK674" s="338"/>
      <c r="BL674" s="338"/>
      <c r="BM674" s="338"/>
      <c r="BN674" s="338"/>
      <c r="BO674" s="338"/>
      <c r="BP674" s="338"/>
      <c r="BQ674" s="338"/>
      <c r="BR674" s="338"/>
      <c r="BS674" s="338"/>
      <c r="BT674" s="338"/>
      <c r="BU674" s="338"/>
      <c r="BV674" s="338"/>
      <c r="BW674" s="338"/>
      <c r="BX674" s="338"/>
      <c r="BY674" s="338"/>
      <c r="BZ674" s="338"/>
      <c r="CA674" s="338"/>
    </row>
    <row r="675" ht="15.75" customHeight="1">
      <c r="A675" s="338"/>
      <c r="B675" s="339"/>
      <c r="C675" s="822"/>
      <c r="D675" s="564"/>
      <c r="E675" s="823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  <c r="AV675" s="338"/>
      <c r="AW675" s="338"/>
      <c r="AX675" s="338"/>
      <c r="AY675" s="338"/>
      <c r="AZ675" s="338"/>
      <c r="BA675" s="338"/>
      <c r="BB675" s="338"/>
      <c r="BC675" s="338"/>
      <c r="BD675" s="338"/>
      <c r="BE675" s="338"/>
      <c r="BF675" s="338"/>
      <c r="BG675" s="338"/>
      <c r="BH675" s="338"/>
      <c r="BI675" s="338"/>
      <c r="BJ675" s="338"/>
      <c r="BK675" s="338"/>
      <c r="BL675" s="338"/>
      <c r="BM675" s="338"/>
      <c r="BN675" s="338"/>
      <c r="BO675" s="338"/>
      <c r="BP675" s="338"/>
      <c r="BQ675" s="338"/>
      <c r="BR675" s="338"/>
      <c r="BS675" s="338"/>
      <c r="BT675" s="338"/>
      <c r="BU675" s="338"/>
      <c r="BV675" s="338"/>
      <c r="BW675" s="338"/>
      <c r="BX675" s="338"/>
      <c r="BY675" s="338"/>
      <c r="BZ675" s="338"/>
      <c r="CA675" s="338"/>
    </row>
    <row r="676" ht="15.75" customHeight="1">
      <c r="A676" s="338"/>
      <c r="B676" s="339"/>
      <c r="C676" s="822"/>
      <c r="D676" s="564"/>
      <c r="E676" s="823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  <c r="AV676" s="338"/>
      <c r="AW676" s="338"/>
      <c r="AX676" s="338"/>
      <c r="AY676" s="338"/>
      <c r="AZ676" s="338"/>
      <c r="BA676" s="338"/>
      <c r="BB676" s="338"/>
      <c r="BC676" s="338"/>
      <c r="BD676" s="338"/>
      <c r="BE676" s="338"/>
      <c r="BF676" s="338"/>
      <c r="BG676" s="338"/>
      <c r="BH676" s="338"/>
      <c r="BI676" s="338"/>
      <c r="BJ676" s="338"/>
      <c r="BK676" s="338"/>
      <c r="BL676" s="338"/>
      <c r="BM676" s="338"/>
      <c r="BN676" s="338"/>
      <c r="BO676" s="338"/>
      <c r="BP676" s="338"/>
      <c r="BQ676" s="338"/>
      <c r="BR676" s="338"/>
      <c r="BS676" s="338"/>
      <c r="BT676" s="338"/>
      <c r="BU676" s="338"/>
      <c r="BV676" s="338"/>
      <c r="BW676" s="338"/>
      <c r="BX676" s="338"/>
      <c r="BY676" s="338"/>
      <c r="BZ676" s="338"/>
      <c r="CA676" s="338"/>
    </row>
    <row r="677" ht="15.75" customHeight="1">
      <c r="A677" s="338"/>
      <c r="B677" s="339"/>
      <c r="C677" s="822"/>
      <c r="D677" s="564"/>
      <c r="E677" s="823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  <c r="AV677" s="338"/>
      <c r="AW677" s="338"/>
      <c r="AX677" s="338"/>
      <c r="AY677" s="338"/>
      <c r="AZ677" s="338"/>
      <c r="BA677" s="338"/>
      <c r="BB677" s="338"/>
      <c r="BC677" s="338"/>
      <c r="BD677" s="338"/>
      <c r="BE677" s="338"/>
      <c r="BF677" s="338"/>
      <c r="BG677" s="338"/>
      <c r="BH677" s="338"/>
      <c r="BI677" s="338"/>
      <c r="BJ677" s="338"/>
      <c r="BK677" s="338"/>
      <c r="BL677" s="338"/>
      <c r="BM677" s="338"/>
      <c r="BN677" s="338"/>
      <c r="BO677" s="338"/>
      <c r="BP677" s="338"/>
      <c r="BQ677" s="338"/>
      <c r="BR677" s="338"/>
      <c r="BS677" s="338"/>
      <c r="BT677" s="338"/>
      <c r="BU677" s="338"/>
      <c r="BV677" s="338"/>
      <c r="BW677" s="338"/>
      <c r="BX677" s="338"/>
      <c r="BY677" s="338"/>
      <c r="BZ677" s="338"/>
      <c r="CA677" s="338"/>
    </row>
    <row r="678" ht="15.75" customHeight="1">
      <c r="A678" s="338"/>
      <c r="B678" s="339"/>
      <c r="C678" s="822"/>
      <c r="D678" s="564"/>
      <c r="E678" s="823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  <c r="AV678" s="338"/>
      <c r="AW678" s="338"/>
      <c r="AX678" s="338"/>
      <c r="AY678" s="338"/>
      <c r="AZ678" s="338"/>
      <c r="BA678" s="338"/>
      <c r="BB678" s="338"/>
      <c r="BC678" s="338"/>
      <c r="BD678" s="338"/>
      <c r="BE678" s="338"/>
      <c r="BF678" s="338"/>
      <c r="BG678" s="338"/>
      <c r="BH678" s="338"/>
      <c r="BI678" s="338"/>
      <c r="BJ678" s="338"/>
      <c r="BK678" s="338"/>
      <c r="BL678" s="338"/>
      <c r="BM678" s="338"/>
      <c r="BN678" s="338"/>
      <c r="BO678" s="338"/>
      <c r="BP678" s="338"/>
      <c r="BQ678" s="338"/>
      <c r="BR678" s="338"/>
      <c r="BS678" s="338"/>
      <c r="BT678" s="338"/>
      <c r="BU678" s="338"/>
      <c r="BV678" s="338"/>
      <c r="BW678" s="338"/>
      <c r="BX678" s="338"/>
      <c r="BY678" s="338"/>
      <c r="BZ678" s="338"/>
      <c r="CA678" s="338"/>
    </row>
    <row r="679" ht="15.75" customHeight="1">
      <c r="A679" s="338"/>
      <c r="B679" s="339"/>
      <c r="C679" s="822"/>
      <c r="D679" s="564"/>
      <c r="E679" s="823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  <c r="AV679" s="338"/>
      <c r="AW679" s="338"/>
      <c r="AX679" s="338"/>
      <c r="AY679" s="338"/>
      <c r="AZ679" s="338"/>
      <c r="BA679" s="338"/>
      <c r="BB679" s="338"/>
      <c r="BC679" s="338"/>
      <c r="BD679" s="338"/>
      <c r="BE679" s="338"/>
      <c r="BF679" s="338"/>
      <c r="BG679" s="338"/>
      <c r="BH679" s="338"/>
      <c r="BI679" s="338"/>
      <c r="BJ679" s="338"/>
      <c r="BK679" s="338"/>
      <c r="BL679" s="338"/>
      <c r="BM679" s="338"/>
      <c r="BN679" s="338"/>
      <c r="BO679" s="338"/>
      <c r="BP679" s="338"/>
      <c r="BQ679" s="338"/>
      <c r="BR679" s="338"/>
      <c r="BS679" s="338"/>
      <c r="BT679" s="338"/>
      <c r="BU679" s="338"/>
      <c r="BV679" s="338"/>
      <c r="BW679" s="338"/>
      <c r="BX679" s="338"/>
      <c r="BY679" s="338"/>
      <c r="BZ679" s="338"/>
      <c r="CA679" s="338"/>
    </row>
    <row r="680" ht="15.75" customHeight="1">
      <c r="A680" s="338"/>
      <c r="B680" s="339"/>
      <c r="C680" s="822"/>
      <c r="D680" s="564"/>
      <c r="E680" s="823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  <c r="AV680" s="338"/>
      <c r="AW680" s="338"/>
      <c r="AX680" s="338"/>
      <c r="AY680" s="338"/>
      <c r="AZ680" s="338"/>
      <c r="BA680" s="338"/>
      <c r="BB680" s="338"/>
      <c r="BC680" s="338"/>
      <c r="BD680" s="338"/>
      <c r="BE680" s="338"/>
      <c r="BF680" s="338"/>
      <c r="BG680" s="338"/>
      <c r="BH680" s="338"/>
      <c r="BI680" s="338"/>
      <c r="BJ680" s="338"/>
      <c r="BK680" s="338"/>
      <c r="BL680" s="338"/>
      <c r="BM680" s="338"/>
      <c r="BN680" s="338"/>
      <c r="BO680" s="338"/>
      <c r="BP680" s="338"/>
      <c r="BQ680" s="338"/>
      <c r="BR680" s="338"/>
      <c r="BS680" s="338"/>
      <c r="BT680" s="338"/>
      <c r="BU680" s="338"/>
      <c r="BV680" s="338"/>
      <c r="BW680" s="338"/>
      <c r="BX680" s="338"/>
      <c r="BY680" s="338"/>
      <c r="BZ680" s="338"/>
      <c r="CA680" s="338"/>
    </row>
    <row r="681" ht="15.75" customHeight="1">
      <c r="A681" s="338"/>
      <c r="B681" s="339"/>
      <c r="C681" s="822"/>
      <c r="D681" s="564"/>
      <c r="E681" s="823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  <c r="AV681" s="338"/>
      <c r="AW681" s="338"/>
      <c r="AX681" s="338"/>
      <c r="AY681" s="338"/>
      <c r="AZ681" s="338"/>
      <c r="BA681" s="338"/>
      <c r="BB681" s="338"/>
      <c r="BC681" s="338"/>
      <c r="BD681" s="338"/>
      <c r="BE681" s="338"/>
      <c r="BF681" s="338"/>
      <c r="BG681" s="338"/>
      <c r="BH681" s="338"/>
      <c r="BI681" s="338"/>
      <c r="BJ681" s="338"/>
      <c r="BK681" s="338"/>
      <c r="BL681" s="338"/>
      <c r="BM681" s="338"/>
      <c r="BN681" s="338"/>
      <c r="BO681" s="338"/>
      <c r="BP681" s="338"/>
      <c r="BQ681" s="338"/>
      <c r="BR681" s="338"/>
      <c r="BS681" s="338"/>
      <c r="BT681" s="338"/>
      <c r="BU681" s="338"/>
      <c r="BV681" s="338"/>
      <c r="BW681" s="338"/>
      <c r="BX681" s="338"/>
      <c r="BY681" s="338"/>
      <c r="BZ681" s="338"/>
      <c r="CA681" s="338"/>
    </row>
    <row r="682" ht="15.75" customHeight="1">
      <c r="A682" s="338"/>
      <c r="B682" s="339"/>
      <c r="C682" s="822"/>
      <c r="D682" s="564"/>
      <c r="E682" s="823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  <c r="AV682" s="338"/>
      <c r="AW682" s="338"/>
      <c r="AX682" s="338"/>
      <c r="AY682" s="338"/>
      <c r="AZ682" s="338"/>
      <c r="BA682" s="338"/>
      <c r="BB682" s="338"/>
      <c r="BC682" s="338"/>
      <c r="BD682" s="338"/>
      <c r="BE682" s="338"/>
      <c r="BF682" s="338"/>
      <c r="BG682" s="338"/>
      <c r="BH682" s="338"/>
      <c r="BI682" s="338"/>
      <c r="BJ682" s="338"/>
      <c r="BK682" s="338"/>
      <c r="BL682" s="338"/>
      <c r="BM682" s="338"/>
      <c r="BN682" s="338"/>
      <c r="BO682" s="338"/>
      <c r="BP682" s="338"/>
      <c r="BQ682" s="338"/>
      <c r="BR682" s="338"/>
      <c r="BS682" s="338"/>
      <c r="BT682" s="338"/>
      <c r="BU682" s="338"/>
      <c r="BV682" s="338"/>
      <c r="BW682" s="338"/>
      <c r="BX682" s="338"/>
      <c r="BY682" s="338"/>
      <c r="BZ682" s="338"/>
      <c r="CA682" s="338"/>
    </row>
    <row r="683" ht="15.75" customHeight="1">
      <c r="A683" s="338"/>
      <c r="B683" s="339"/>
      <c r="C683" s="822"/>
      <c r="D683" s="564"/>
      <c r="E683" s="823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  <c r="AV683" s="338"/>
      <c r="AW683" s="338"/>
      <c r="AX683" s="338"/>
      <c r="AY683" s="338"/>
      <c r="AZ683" s="338"/>
      <c r="BA683" s="338"/>
      <c r="BB683" s="338"/>
      <c r="BC683" s="338"/>
      <c r="BD683" s="338"/>
      <c r="BE683" s="338"/>
      <c r="BF683" s="338"/>
      <c r="BG683" s="338"/>
      <c r="BH683" s="338"/>
      <c r="BI683" s="338"/>
      <c r="BJ683" s="338"/>
      <c r="BK683" s="338"/>
      <c r="BL683" s="338"/>
      <c r="BM683" s="338"/>
      <c r="BN683" s="338"/>
      <c r="BO683" s="338"/>
      <c r="BP683" s="338"/>
      <c r="BQ683" s="338"/>
      <c r="BR683" s="338"/>
      <c r="BS683" s="338"/>
      <c r="BT683" s="338"/>
      <c r="BU683" s="338"/>
      <c r="BV683" s="338"/>
      <c r="BW683" s="338"/>
      <c r="BX683" s="338"/>
      <c r="BY683" s="338"/>
      <c r="BZ683" s="338"/>
      <c r="CA683" s="338"/>
    </row>
    <row r="684" ht="15.75" customHeight="1">
      <c r="A684" s="338"/>
      <c r="B684" s="339"/>
      <c r="C684" s="822"/>
      <c r="D684" s="564"/>
      <c r="E684" s="823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  <c r="AV684" s="338"/>
      <c r="AW684" s="338"/>
      <c r="AX684" s="338"/>
      <c r="AY684" s="338"/>
      <c r="AZ684" s="338"/>
      <c r="BA684" s="338"/>
      <c r="BB684" s="338"/>
      <c r="BC684" s="338"/>
      <c r="BD684" s="338"/>
      <c r="BE684" s="338"/>
      <c r="BF684" s="338"/>
      <c r="BG684" s="338"/>
      <c r="BH684" s="338"/>
      <c r="BI684" s="338"/>
      <c r="BJ684" s="338"/>
      <c r="BK684" s="338"/>
      <c r="BL684" s="338"/>
      <c r="BM684" s="338"/>
      <c r="BN684" s="338"/>
      <c r="BO684" s="338"/>
      <c r="BP684" s="338"/>
      <c r="BQ684" s="338"/>
      <c r="BR684" s="338"/>
      <c r="BS684" s="338"/>
      <c r="BT684" s="338"/>
      <c r="BU684" s="338"/>
      <c r="BV684" s="338"/>
      <c r="BW684" s="338"/>
      <c r="BX684" s="338"/>
      <c r="BY684" s="338"/>
      <c r="BZ684" s="338"/>
      <c r="CA684" s="338"/>
    </row>
    <row r="685" ht="15.75" customHeight="1">
      <c r="A685" s="338"/>
      <c r="B685" s="339"/>
      <c r="C685" s="822"/>
      <c r="D685" s="564"/>
      <c r="E685" s="823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  <c r="AV685" s="338"/>
      <c r="AW685" s="338"/>
      <c r="AX685" s="338"/>
      <c r="AY685" s="338"/>
      <c r="AZ685" s="338"/>
      <c r="BA685" s="338"/>
      <c r="BB685" s="338"/>
      <c r="BC685" s="338"/>
      <c r="BD685" s="338"/>
      <c r="BE685" s="338"/>
      <c r="BF685" s="338"/>
      <c r="BG685" s="338"/>
      <c r="BH685" s="338"/>
      <c r="BI685" s="338"/>
      <c r="BJ685" s="338"/>
      <c r="BK685" s="338"/>
      <c r="BL685" s="338"/>
      <c r="BM685" s="338"/>
      <c r="BN685" s="338"/>
      <c r="BO685" s="338"/>
      <c r="BP685" s="338"/>
      <c r="BQ685" s="338"/>
      <c r="BR685" s="338"/>
      <c r="BS685" s="338"/>
      <c r="BT685" s="338"/>
      <c r="BU685" s="338"/>
      <c r="BV685" s="338"/>
      <c r="BW685" s="338"/>
      <c r="BX685" s="338"/>
      <c r="BY685" s="338"/>
      <c r="BZ685" s="338"/>
      <c r="CA685" s="338"/>
    </row>
    <row r="686" ht="15.75" customHeight="1">
      <c r="A686" s="338"/>
      <c r="B686" s="339"/>
      <c r="C686" s="822"/>
      <c r="D686" s="564"/>
      <c r="E686" s="823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  <c r="AV686" s="338"/>
      <c r="AW686" s="338"/>
      <c r="AX686" s="338"/>
      <c r="AY686" s="338"/>
      <c r="AZ686" s="338"/>
      <c r="BA686" s="338"/>
      <c r="BB686" s="338"/>
      <c r="BC686" s="338"/>
      <c r="BD686" s="338"/>
      <c r="BE686" s="338"/>
      <c r="BF686" s="338"/>
      <c r="BG686" s="338"/>
      <c r="BH686" s="338"/>
      <c r="BI686" s="338"/>
      <c r="BJ686" s="338"/>
      <c r="BK686" s="338"/>
      <c r="BL686" s="338"/>
      <c r="BM686" s="338"/>
      <c r="BN686" s="338"/>
      <c r="BO686" s="338"/>
      <c r="BP686" s="338"/>
      <c r="BQ686" s="338"/>
      <c r="BR686" s="338"/>
      <c r="BS686" s="338"/>
      <c r="BT686" s="338"/>
      <c r="BU686" s="338"/>
      <c r="BV686" s="338"/>
      <c r="BW686" s="338"/>
      <c r="BX686" s="338"/>
      <c r="BY686" s="338"/>
      <c r="BZ686" s="338"/>
      <c r="CA686" s="338"/>
    </row>
    <row r="687" ht="15.75" customHeight="1">
      <c r="A687" s="338"/>
      <c r="B687" s="339"/>
      <c r="C687" s="822"/>
      <c r="D687" s="564"/>
      <c r="E687" s="823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  <c r="AV687" s="338"/>
      <c r="AW687" s="338"/>
      <c r="AX687" s="338"/>
      <c r="AY687" s="338"/>
      <c r="AZ687" s="338"/>
      <c r="BA687" s="338"/>
      <c r="BB687" s="338"/>
      <c r="BC687" s="338"/>
      <c r="BD687" s="338"/>
      <c r="BE687" s="338"/>
      <c r="BF687" s="338"/>
      <c r="BG687" s="338"/>
      <c r="BH687" s="338"/>
      <c r="BI687" s="338"/>
      <c r="BJ687" s="338"/>
      <c r="BK687" s="338"/>
      <c r="BL687" s="338"/>
      <c r="BM687" s="338"/>
      <c r="BN687" s="338"/>
      <c r="BO687" s="338"/>
      <c r="BP687" s="338"/>
      <c r="BQ687" s="338"/>
      <c r="BR687" s="338"/>
      <c r="BS687" s="338"/>
      <c r="BT687" s="338"/>
      <c r="BU687" s="338"/>
      <c r="BV687" s="338"/>
      <c r="BW687" s="338"/>
      <c r="BX687" s="338"/>
      <c r="BY687" s="338"/>
      <c r="BZ687" s="338"/>
      <c r="CA687" s="338"/>
    </row>
    <row r="688" ht="15.75" customHeight="1">
      <c r="A688" s="338"/>
      <c r="B688" s="339"/>
      <c r="C688" s="822"/>
      <c r="D688" s="564"/>
      <c r="E688" s="823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  <c r="AV688" s="338"/>
      <c r="AW688" s="338"/>
      <c r="AX688" s="338"/>
      <c r="AY688" s="338"/>
      <c r="AZ688" s="338"/>
      <c r="BA688" s="338"/>
      <c r="BB688" s="338"/>
      <c r="BC688" s="338"/>
      <c r="BD688" s="338"/>
      <c r="BE688" s="338"/>
      <c r="BF688" s="338"/>
      <c r="BG688" s="338"/>
      <c r="BH688" s="338"/>
      <c r="BI688" s="338"/>
      <c r="BJ688" s="338"/>
      <c r="BK688" s="338"/>
      <c r="BL688" s="338"/>
      <c r="BM688" s="338"/>
      <c r="BN688" s="338"/>
      <c r="BO688" s="338"/>
      <c r="BP688" s="338"/>
      <c r="BQ688" s="338"/>
      <c r="BR688" s="338"/>
      <c r="BS688" s="338"/>
      <c r="BT688" s="338"/>
      <c r="BU688" s="338"/>
      <c r="BV688" s="338"/>
      <c r="BW688" s="338"/>
      <c r="BX688" s="338"/>
      <c r="BY688" s="338"/>
      <c r="BZ688" s="338"/>
      <c r="CA688" s="338"/>
    </row>
    <row r="689" ht="15.75" customHeight="1">
      <c r="A689" s="338"/>
      <c r="B689" s="339"/>
      <c r="C689" s="822"/>
      <c r="D689" s="564"/>
      <c r="E689" s="823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  <c r="AV689" s="338"/>
      <c r="AW689" s="338"/>
      <c r="AX689" s="338"/>
      <c r="AY689" s="338"/>
      <c r="AZ689" s="338"/>
      <c r="BA689" s="338"/>
      <c r="BB689" s="338"/>
      <c r="BC689" s="338"/>
      <c r="BD689" s="338"/>
      <c r="BE689" s="338"/>
      <c r="BF689" s="338"/>
      <c r="BG689" s="338"/>
      <c r="BH689" s="338"/>
      <c r="BI689" s="338"/>
      <c r="BJ689" s="338"/>
      <c r="BK689" s="338"/>
      <c r="BL689" s="338"/>
      <c r="BM689" s="338"/>
      <c r="BN689" s="338"/>
      <c r="BO689" s="338"/>
      <c r="BP689" s="338"/>
      <c r="BQ689" s="338"/>
      <c r="BR689" s="338"/>
      <c r="BS689" s="338"/>
      <c r="BT689" s="338"/>
      <c r="BU689" s="338"/>
      <c r="BV689" s="338"/>
      <c r="BW689" s="338"/>
      <c r="BX689" s="338"/>
      <c r="BY689" s="338"/>
      <c r="BZ689" s="338"/>
      <c r="CA689" s="338"/>
    </row>
    <row r="690" ht="15.75" customHeight="1">
      <c r="A690" s="338"/>
      <c r="B690" s="339"/>
      <c r="C690" s="822"/>
      <c r="D690" s="564"/>
      <c r="E690" s="823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  <c r="AV690" s="338"/>
      <c r="AW690" s="338"/>
      <c r="AX690" s="338"/>
      <c r="AY690" s="338"/>
      <c r="AZ690" s="338"/>
      <c r="BA690" s="338"/>
      <c r="BB690" s="338"/>
      <c r="BC690" s="338"/>
      <c r="BD690" s="338"/>
      <c r="BE690" s="338"/>
      <c r="BF690" s="338"/>
      <c r="BG690" s="338"/>
      <c r="BH690" s="338"/>
      <c r="BI690" s="338"/>
      <c r="BJ690" s="338"/>
      <c r="BK690" s="338"/>
      <c r="BL690" s="338"/>
      <c r="BM690" s="338"/>
      <c r="BN690" s="338"/>
      <c r="BO690" s="338"/>
      <c r="BP690" s="338"/>
      <c r="BQ690" s="338"/>
      <c r="BR690" s="338"/>
      <c r="BS690" s="338"/>
      <c r="BT690" s="338"/>
      <c r="BU690" s="338"/>
      <c r="BV690" s="338"/>
      <c r="BW690" s="338"/>
      <c r="BX690" s="338"/>
      <c r="BY690" s="338"/>
      <c r="BZ690" s="338"/>
      <c r="CA690" s="338"/>
    </row>
    <row r="691" ht="15.75" customHeight="1">
      <c r="A691" s="338"/>
      <c r="B691" s="339"/>
      <c r="C691" s="822"/>
      <c r="D691" s="564"/>
      <c r="E691" s="823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  <c r="AV691" s="338"/>
      <c r="AW691" s="338"/>
      <c r="AX691" s="338"/>
      <c r="AY691" s="338"/>
      <c r="AZ691" s="338"/>
      <c r="BA691" s="338"/>
      <c r="BB691" s="338"/>
      <c r="BC691" s="338"/>
      <c r="BD691" s="338"/>
      <c r="BE691" s="338"/>
      <c r="BF691" s="338"/>
      <c r="BG691" s="338"/>
      <c r="BH691" s="338"/>
      <c r="BI691" s="338"/>
      <c r="BJ691" s="338"/>
      <c r="BK691" s="338"/>
      <c r="BL691" s="338"/>
      <c r="BM691" s="338"/>
      <c r="BN691" s="338"/>
      <c r="BO691" s="338"/>
      <c r="BP691" s="338"/>
      <c r="BQ691" s="338"/>
      <c r="BR691" s="338"/>
      <c r="BS691" s="338"/>
      <c r="BT691" s="338"/>
      <c r="BU691" s="338"/>
      <c r="BV691" s="338"/>
      <c r="BW691" s="338"/>
      <c r="BX691" s="338"/>
      <c r="BY691" s="338"/>
      <c r="BZ691" s="338"/>
      <c r="CA691" s="338"/>
    </row>
  </sheetData>
  <mergeCells count="30"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BM2:BN2"/>
    <mergeCell ref="BO2:BP2"/>
    <mergeCell ref="AY2:AZ2"/>
    <mergeCell ref="BA2:BB2"/>
    <mergeCell ref="BC2:BD2"/>
    <mergeCell ref="BE2:BF2"/>
    <mergeCell ref="BG2:BH2"/>
    <mergeCell ref="BI2:BJ2"/>
    <mergeCell ref="BK2:BL2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1.14"/>
    <col customWidth="1" min="3" max="3" width="16.0"/>
    <col customWidth="1" min="4" max="4" width="10.0"/>
    <col customWidth="1" min="5" max="5" width="9.29"/>
    <col customWidth="1" hidden="1" min="6" max="8" width="6.43"/>
    <col customWidth="1" min="9" max="9" width="14.71"/>
    <col customWidth="1" min="10" max="10" width="10.0"/>
    <col customWidth="1" min="11" max="11" width="10.14"/>
    <col customWidth="1" min="12" max="12" width="11.29"/>
    <col customWidth="1" min="14" max="14" width="10.14"/>
    <col customWidth="1" min="15" max="15" width="10.57"/>
    <col customWidth="1" hidden="1" min="16" max="18" width="7.29"/>
    <col customWidth="1" min="19" max="19" width="15.0"/>
    <col customWidth="1" min="22" max="22" width="7.0"/>
    <col customWidth="1" min="24" max="26" width="8.0"/>
  </cols>
  <sheetData>
    <row r="1" ht="16.5" customHeight="1">
      <c r="A1" s="688">
        <v>30.0</v>
      </c>
      <c r="B1" s="2"/>
      <c r="C1" s="2"/>
      <c r="D1" s="2"/>
      <c r="E1" s="2"/>
      <c r="F1" s="2"/>
      <c r="G1" s="2"/>
      <c r="H1" s="2"/>
      <c r="I1" s="3"/>
      <c r="J1" s="689"/>
      <c r="K1" s="690" t="s">
        <v>610</v>
      </c>
      <c r="L1" s="2"/>
      <c r="M1" s="2"/>
      <c r="N1" s="2"/>
      <c r="O1" s="2"/>
      <c r="P1" s="2"/>
      <c r="Q1" s="2"/>
      <c r="R1" s="2"/>
      <c r="S1" s="3"/>
      <c r="T1" s="691"/>
      <c r="U1" s="691"/>
      <c r="V1" s="691"/>
      <c r="W1" s="691"/>
    </row>
    <row r="2" ht="16.5" customHeight="1">
      <c r="A2" s="692" t="s">
        <v>2</v>
      </c>
      <c r="B2" s="692" t="s">
        <v>639</v>
      </c>
      <c r="C2" s="693" t="s">
        <v>571</v>
      </c>
      <c r="D2" s="694" t="s">
        <v>572</v>
      </c>
      <c r="E2" s="695" t="s">
        <v>573</v>
      </c>
      <c r="F2" s="692" t="s">
        <v>574</v>
      </c>
      <c r="G2" s="692" t="s">
        <v>640</v>
      </c>
      <c r="H2" s="692" t="s">
        <v>137</v>
      </c>
      <c r="I2" s="696" t="s">
        <v>641</v>
      </c>
      <c r="J2" s="697"/>
      <c r="K2" s="692" t="s">
        <v>2</v>
      </c>
      <c r="L2" s="698" t="s">
        <v>639</v>
      </c>
      <c r="M2" s="693" t="s">
        <v>571</v>
      </c>
      <c r="N2" s="694" t="s">
        <v>572</v>
      </c>
      <c r="O2" s="699"/>
      <c r="P2" s="692" t="s">
        <v>574</v>
      </c>
      <c r="Q2" s="692" t="s">
        <v>640</v>
      </c>
      <c r="R2" s="692" t="s">
        <v>137</v>
      </c>
      <c r="S2" s="692" t="s">
        <v>641</v>
      </c>
      <c r="T2" s="691"/>
      <c r="U2" s="691"/>
      <c r="V2" s="691"/>
      <c r="W2" s="691"/>
    </row>
    <row r="3" ht="24.0" customHeight="1">
      <c r="A3" s="700"/>
      <c r="B3" s="701"/>
      <c r="C3" s="702">
        <v>30.0</v>
      </c>
      <c r="D3" s="694"/>
      <c r="E3" s="699"/>
      <c r="F3" s="700"/>
      <c r="G3" s="703"/>
      <c r="H3" s="703"/>
      <c r="I3" s="704">
        <f>SUM(I5:I493)</f>
        <v>280</v>
      </c>
      <c r="J3" s="697"/>
      <c r="K3" s="700"/>
      <c r="L3" s="705"/>
      <c r="M3" s="702">
        <v>27.5</v>
      </c>
      <c r="N3" s="706"/>
      <c r="O3" s="699"/>
      <c r="P3" s="700"/>
      <c r="Q3" s="703"/>
      <c r="R3" s="703"/>
      <c r="S3" s="704">
        <f>SUM(S5:S493)</f>
        <v>595</v>
      </c>
      <c r="T3" s="691"/>
      <c r="U3" s="691"/>
      <c r="V3" s="691"/>
      <c r="W3" s="691"/>
    </row>
    <row r="4" ht="12.75" customHeight="1">
      <c r="A4" s="707"/>
      <c r="B4" s="707"/>
      <c r="C4" s="708"/>
      <c r="D4" s="707"/>
      <c r="E4" s="707"/>
      <c r="F4" s="707"/>
      <c r="G4" s="709"/>
      <c r="H4" s="709"/>
      <c r="I4" s="710"/>
      <c r="J4" s="697"/>
      <c r="K4" s="697"/>
      <c r="L4" s="697"/>
      <c r="M4" s="697"/>
      <c r="N4" s="697"/>
      <c r="O4" s="711"/>
      <c r="P4" s="697"/>
      <c r="Q4" s="712"/>
      <c r="R4" s="712"/>
      <c r="S4" s="713"/>
      <c r="T4" s="691"/>
      <c r="U4" s="691"/>
      <c r="V4" s="691"/>
      <c r="W4" s="691"/>
    </row>
    <row r="5" ht="16.5" customHeight="1">
      <c r="A5" s="714">
        <f>IFERROR(__xludf.DUMMYFUNCTION("IF(COUNTA($B$3:$E$3)=0,"""",IFERROR(FILTER(Semi!$A$4:$I$2075,((TRIM($B$3)="""")+(TRIM(Semi!$B$4:$B$2075)=TRIM($B$3)))*((TRIM($C$3)="""")+(TRIM(Semi!$C$4:$C$2075)=TRIM($C$3)))*((TRIM($D$3)="""")+(TRIM(Semi!$D$4:$D$2075)=TRIM($D$3)))*((TRIM($E$3)="""")+(TRI"&amp;"M(Semi!$E$4:$E$2075)=TRIM($E$3)))*(Semi!$I$4:$I$2075&lt;&gt;0)),""Not Found""))"),15.0)</f>
        <v>15</v>
      </c>
      <c r="B5" s="715">
        <f>IFERROR(__xludf.DUMMYFUNCTION("""COMPUTED_VALUE"""),32625.0)</f>
        <v>32625</v>
      </c>
      <c r="C5" s="715">
        <f>IFERROR(__xludf.DUMMYFUNCTION("""COMPUTED_VALUE"""),30.0)</f>
        <v>30</v>
      </c>
      <c r="D5" s="715">
        <f>IFERROR(__xludf.DUMMYFUNCTION("""COMPUTED_VALUE"""),18.0)</f>
        <v>18</v>
      </c>
      <c r="E5" s="715">
        <f>IFERROR(__xludf.DUMMYFUNCTION("""COMPUTED_VALUE"""),120.0)</f>
        <v>120</v>
      </c>
      <c r="F5" s="715">
        <f>IFERROR(__xludf.DUMMYFUNCTION("""COMPUTED_VALUE"""),95.0)</f>
        <v>95</v>
      </c>
      <c r="G5" s="716">
        <f>IFERROR(__xludf.DUMMYFUNCTION("""COMPUTED_VALUE"""),0.0)</f>
        <v>0</v>
      </c>
      <c r="H5" s="716">
        <f>IFERROR(__xludf.DUMMYFUNCTION("""COMPUTED_VALUE"""),0.0)</f>
        <v>0</v>
      </c>
      <c r="I5" s="718">
        <f>IFERROR(__xludf.DUMMYFUNCTION("""COMPUTED_VALUE"""),95.0)</f>
        <v>95</v>
      </c>
      <c r="J5" s="697"/>
      <c r="K5" s="714">
        <f>IFERROR(__xludf.DUMMYFUNCTION("IF(COUNTA($L$3:$O$3)=0,"""",IFERROR(FILTER(Virgin!$A$4:$I$1802,((TRIM($L$3)="""")+(TRIM(Virgin!$B$4:$B$1802)=TRIM($L$3)))*((TRIM($M$3)="""")+(TRIM(Virgin!$C$4:$C$1802)=TRIM($M$3)))*((TRIM($N$3)="""")+(TRIM(Virgin!$D$4:$D$1802)=TRIM($N$3)))*((TRIM($O$3)="""&amp;""")+(TRIM(Virgin!$E$4:$E$1802)=TRIM($O$3)))*(Virgin!$I$4:$I$1802&lt;&gt;0)),""Not Found""))"),14.0)</f>
        <v>14</v>
      </c>
      <c r="L5" s="715">
        <f>IFERROR(__xludf.DUMMYFUNCTION("""COMPUTED_VALUE"""),326512.0)</f>
        <v>326512</v>
      </c>
      <c r="M5" s="715">
        <f>IFERROR(__xludf.DUMMYFUNCTION("""COMPUTED_VALUE"""),27.5)</f>
        <v>27.5</v>
      </c>
      <c r="N5" s="715">
        <f>IFERROR(__xludf.DUMMYFUNCTION("""COMPUTED_VALUE"""),22.0)</f>
        <v>22</v>
      </c>
      <c r="O5" s="715">
        <f>IFERROR(__xludf.DUMMYFUNCTION("""COMPUTED_VALUE"""),180.0)</f>
        <v>180</v>
      </c>
      <c r="P5" s="720">
        <f>IFERROR(__xludf.DUMMYFUNCTION("""COMPUTED_VALUE"""),390.0)</f>
        <v>390</v>
      </c>
      <c r="Q5" s="716">
        <f>IFERROR(__xludf.DUMMYFUNCTION("""COMPUTED_VALUE"""),0.0)</f>
        <v>0</v>
      </c>
      <c r="R5" s="716">
        <f>IFERROR(__xludf.DUMMYFUNCTION("""COMPUTED_VALUE"""),0.0)</f>
        <v>0</v>
      </c>
      <c r="S5" s="721">
        <f>IFERROR(__xludf.DUMMYFUNCTION("""COMPUTED_VALUE"""),390.0)</f>
        <v>390</v>
      </c>
      <c r="T5" s="691"/>
      <c r="U5" s="691"/>
      <c r="V5" s="691"/>
      <c r="W5" s="691"/>
    </row>
    <row r="6" ht="16.5" customHeight="1">
      <c r="A6" s="722">
        <f>IFERROR(__xludf.DUMMYFUNCTION("""COMPUTED_VALUE"""),111.0)</f>
        <v>111</v>
      </c>
      <c r="B6" s="723">
        <f>IFERROR(__xludf.DUMMYFUNCTION("""COMPUTED_VALUE"""),8261.0)</f>
        <v>8261</v>
      </c>
      <c r="C6" s="723">
        <f>IFERROR(__xludf.DUMMYFUNCTION("""COMPUTED_VALUE"""),30.0)</f>
        <v>30</v>
      </c>
      <c r="D6" s="723">
        <f>IFERROR(__xludf.DUMMYFUNCTION("""COMPUTED_VALUE"""),18.0)</f>
        <v>18</v>
      </c>
      <c r="E6" s="723">
        <f>IFERROR(__xludf.DUMMYFUNCTION("""COMPUTED_VALUE"""),120.0)</f>
        <v>120</v>
      </c>
      <c r="F6" s="723">
        <f>IFERROR(__xludf.DUMMYFUNCTION("""COMPUTED_VALUE"""),0.0)</f>
        <v>0</v>
      </c>
      <c r="G6" s="724">
        <f>IFERROR(__xludf.DUMMYFUNCTION("""COMPUTED_VALUE"""),406.0)</f>
        <v>406</v>
      </c>
      <c r="H6" s="724">
        <f>IFERROR(__xludf.DUMMYFUNCTION("""COMPUTED_VALUE"""),221.0)</f>
        <v>221</v>
      </c>
      <c r="I6" s="725">
        <f>IFERROR(__xludf.DUMMYFUNCTION("""COMPUTED_VALUE"""),185.0)</f>
        <v>185</v>
      </c>
      <c r="J6" s="697"/>
      <c r="K6" s="722">
        <f>IFERROR(__xludf.DUMMYFUNCTION("""COMPUTED_VALUE"""),15.0)</f>
        <v>15</v>
      </c>
      <c r="L6" s="723">
        <f>IFERROR(__xludf.DUMMYFUNCTION("""COMPUTED_VALUE"""),626582.0)</f>
        <v>626582</v>
      </c>
      <c r="M6" s="723">
        <f>IFERROR(__xludf.DUMMYFUNCTION("""COMPUTED_VALUE"""),27.5)</f>
        <v>27.5</v>
      </c>
      <c r="N6" s="723">
        <f>IFERROR(__xludf.DUMMYFUNCTION("""COMPUTED_VALUE"""),22.0)</f>
        <v>22</v>
      </c>
      <c r="O6" s="723">
        <f>IFERROR(__xludf.DUMMYFUNCTION("""COMPUTED_VALUE"""),180.0)</f>
        <v>180</v>
      </c>
      <c r="P6" s="726">
        <f>IFERROR(__xludf.DUMMYFUNCTION("""COMPUTED_VALUE"""),400.0)</f>
        <v>400</v>
      </c>
      <c r="Q6" s="724">
        <f>IFERROR(__xludf.DUMMYFUNCTION("""COMPUTED_VALUE"""),0.0)</f>
        <v>0</v>
      </c>
      <c r="R6" s="724">
        <f>IFERROR(__xludf.DUMMYFUNCTION("""COMPUTED_VALUE"""),195.0)</f>
        <v>195</v>
      </c>
      <c r="S6" s="728">
        <f>IFERROR(__xludf.DUMMYFUNCTION("""COMPUTED_VALUE"""),205.0)</f>
        <v>205</v>
      </c>
      <c r="T6" s="691"/>
      <c r="U6" s="691"/>
      <c r="V6" s="691"/>
      <c r="W6" s="691"/>
    </row>
    <row r="7" ht="16.5" customHeight="1">
      <c r="A7" s="722"/>
      <c r="B7" s="723"/>
      <c r="C7" s="723"/>
      <c r="D7" s="723"/>
      <c r="E7" s="723"/>
      <c r="F7" s="723"/>
      <c r="G7" s="724"/>
      <c r="H7" s="724"/>
      <c r="I7" s="725"/>
      <c r="K7" s="729"/>
      <c r="L7" s="723"/>
      <c r="M7" s="723"/>
      <c r="N7" s="723"/>
      <c r="O7" s="723"/>
      <c r="P7" s="726"/>
      <c r="Q7" s="724"/>
      <c r="R7" s="724"/>
      <c r="S7" s="728"/>
      <c r="T7" s="691"/>
      <c r="U7" s="691"/>
      <c r="V7" s="691"/>
      <c r="W7" s="691"/>
    </row>
    <row r="8" ht="16.5" customHeight="1">
      <c r="A8" s="722"/>
      <c r="B8" s="723"/>
      <c r="C8" s="723"/>
      <c r="D8" s="723"/>
      <c r="E8" s="723"/>
      <c r="F8" s="723"/>
      <c r="G8" s="724"/>
      <c r="H8" s="724"/>
      <c r="I8" s="725"/>
      <c r="J8" s="697"/>
      <c r="K8" s="722"/>
      <c r="L8" s="723"/>
      <c r="M8" s="723"/>
      <c r="N8" s="723"/>
      <c r="O8" s="723"/>
      <c r="P8" s="726"/>
      <c r="Q8" s="724"/>
      <c r="R8" s="724"/>
      <c r="S8" s="728"/>
      <c r="T8" s="691"/>
      <c r="U8" s="691"/>
      <c r="V8" s="691"/>
      <c r="W8" s="691"/>
    </row>
    <row r="9" ht="16.5" customHeight="1">
      <c r="A9" s="722"/>
      <c r="B9" s="723"/>
      <c r="C9" s="723"/>
      <c r="D9" s="723"/>
      <c r="E9" s="723"/>
      <c r="F9" s="723"/>
      <c r="G9" s="723"/>
      <c r="H9" s="723"/>
      <c r="I9" s="730"/>
      <c r="J9" s="697"/>
      <c r="K9" s="722"/>
      <c r="L9" s="723"/>
      <c r="M9" s="723"/>
      <c r="N9" s="723"/>
      <c r="O9" s="723"/>
      <c r="P9" s="726"/>
      <c r="Q9" s="724"/>
      <c r="R9" s="724"/>
      <c r="S9" s="728"/>
      <c r="T9" s="691"/>
      <c r="U9" s="691"/>
      <c r="V9" s="691"/>
      <c r="W9" s="691"/>
    </row>
    <row r="10" ht="16.5" customHeight="1">
      <c r="A10" s="722"/>
      <c r="B10" s="723"/>
      <c r="C10" s="723"/>
      <c r="D10" s="723"/>
      <c r="E10" s="723"/>
      <c r="F10" s="723"/>
      <c r="G10" s="723"/>
      <c r="H10" s="723"/>
      <c r="I10" s="730"/>
      <c r="J10" s="697"/>
      <c r="K10" s="722"/>
      <c r="L10" s="723"/>
      <c r="M10" s="723"/>
      <c r="N10" s="723"/>
      <c r="O10" s="723"/>
      <c r="P10" s="726"/>
      <c r="Q10" s="724"/>
      <c r="R10" s="724"/>
      <c r="S10" s="728"/>
      <c r="T10" s="691"/>
      <c r="U10" s="691"/>
      <c r="V10" s="691"/>
      <c r="W10" s="691"/>
    </row>
    <row r="11" ht="16.5" customHeight="1">
      <c r="A11" s="722"/>
      <c r="B11" s="723"/>
      <c r="C11" s="723"/>
      <c r="D11" s="723"/>
      <c r="E11" s="723"/>
      <c r="F11" s="723"/>
      <c r="G11" s="723"/>
      <c r="H11" s="723"/>
      <c r="I11" s="730"/>
      <c r="J11" s="697"/>
      <c r="K11" s="722"/>
      <c r="L11" s="723"/>
      <c r="M11" s="723"/>
      <c r="N11" s="723"/>
      <c r="O11" s="723"/>
      <c r="P11" s="726"/>
      <c r="Q11" s="724"/>
      <c r="R11" s="724"/>
      <c r="S11" s="728"/>
      <c r="T11" s="691"/>
      <c r="U11" s="691"/>
      <c r="V11" s="691"/>
      <c r="W11" s="691"/>
    </row>
    <row r="12" ht="16.5" customHeight="1">
      <c r="A12" s="722"/>
      <c r="B12" s="723"/>
      <c r="C12" s="723"/>
      <c r="D12" s="723"/>
      <c r="E12" s="723"/>
      <c r="F12" s="723"/>
      <c r="G12" s="723"/>
      <c r="H12" s="723"/>
      <c r="I12" s="730"/>
      <c r="J12" s="697"/>
      <c r="K12" s="722"/>
      <c r="L12" s="723"/>
      <c r="M12" s="723"/>
      <c r="N12" s="723"/>
      <c r="O12" s="723"/>
      <c r="P12" s="726"/>
      <c r="Q12" s="724"/>
      <c r="R12" s="724"/>
      <c r="S12" s="728"/>
      <c r="T12" s="691"/>
      <c r="U12" s="691"/>
      <c r="V12" s="691"/>
      <c r="W12" s="691"/>
    </row>
    <row r="13" ht="16.5" customHeight="1">
      <c r="A13" s="722"/>
      <c r="B13" s="723"/>
      <c r="C13" s="723"/>
      <c r="D13" s="723"/>
      <c r="E13" s="723"/>
      <c r="F13" s="723"/>
      <c r="G13" s="723"/>
      <c r="H13" s="723"/>
      <c r="I13" s="730"/>
      <c r="J13" s="697"/>
      <c r="K13" s="722"/>
      <c r="L13" s="723"/>
      <c r="M13" s="723"/>
      <c r="N13" s="723"/>
      <c r="O13" s="723"/>
      <c r="P13" s="726"/>
      <c r="Q13" s="724"/>
      <c r="R13" s="724"/>
      <c r="S13" s="728"/>
      <c r="T13" s="691"/>
      <c r="U13" s="691"/>
      <c r="V13" s="691"/>
      <c r="W13" s="691"/>
    </row>
    <row r="14" ht="16.5" customHeight="1">
      <c r="A14" s="722"/>
      <c r="B14" s="723"/>
      <c r="C14" s="723"/>
      <c r="D14" s="723"/>
      <c r="E14" s="723"/>
      <c r="F14" s="723"/>
      <c r="G14" s="723"/>
      <c r="H14" s="723"/>
      <c r="I14" s="730"/>
      <c r="J14" s="697"/>
      <c r="K14" s="722"/>
      <c r="L14" s="723"/>
      <c r="M14" s="723"/>
      <c r="N14" s="723"/>
      <c r="O14" s="723"/>
      <c r="P14" s="726"/>
      <c r="Q14" s="724"/>
      <c r="R14" s="724"/>
      <c r="S14" s="728"/>
      <c r="T14" s="691"/>
      <c r="U14" s="691"/>
      <c r="V14" s="691"/>
      <c r="W14" s="691"/>
    </row>
    <row r="15" ht="16.5" customHeight="1">
      <c r="A15" s="722"/>
      <c r="B15" s="723"/>
      <c r="C15" s="723"/>
      <c r="D15" s="723"/>
      <c r="E15" s="731"/>
      <c r="F15" s="723"/>
      <c r="G15" s="723"/>
      <c r="H15" s="723"/>
      <c r="I15" s="730"/>
      <c r="J15" s="697"/>
      <c r="K15" s="722"/>
      <c r="L15" s="723"/>
      <c r="M15" s="723"/>
      <c r="N15" s="723"/>
      <c r="O15" s="723"/>
      <c r="P15" s="726"/>
      <c r="Q15" s="724"/>
      <c r="R15" s="724"/>
      <c r="S15" s="728"/>
      <c r="T15" s="691"/>
      <c r="U15" s="691"/>
      <c r="V15" s="691"/>
      <c r="W15" s="691"/>
    </row>
    <row r="16" ht="16.5" customHeight="1">
      <c r="A16" s="722"/>
      <c r="B16" s="723"/>
      <c r="C16" s="723"/>
      <c r="D16" s="723"/>
      <c r="E16" s="723"/>
      <c r="F16" s="723"/>
      <c r="G16" s="723"/>
      <c r="H16" s="723"/>
      <c r="I16" s="730"/>
      <c r="J16" s="697"/>
      <c r="K16" s="722"/>
      <c r="L16" s="723"/>
      <c r="M16" s="723"/>
      <c r="N16" s="723"/>
      <c r="O16" s="723"/>
      <c r="P16" s="726"/>
      <c r="Q16" s="724"/>
      <c r="R16" s="724"/>
      <c r="S16" s="728"/>
      <c r="T16" s="691"/>
      <c r="U16" s="691"/>
      <c r="V16" s="691"/>
      <c r="W16" s="691"/>
    </row>
    <row r="17" ht="16.5" customHeight="1">
      <c r="A17" s="722"/>
      <c r="B17" s="723"/>
      <c r="C17" s="723"/>
      <c r="D17" s="723"/>
      <c r="E17" s="723"/>
      <c r="F17" s="723"/>
      <c r="G17" s="723"/>
      <c r="H17" s="723"/>
      <c r="I17" s="730"/>
      <c r="J17" s="697"/>
      <c r="K17" s="722"/>
      <c r="L17" s="723"/>
      <c r="M17" s="723"/>
      <c r="N17" s="723"/>
      <c r="O17" s="723"/>
      <c r="P17" s="726"/>
      <c r="Q17" s="724"/>
      <c r="R17" s="724"/>
      <c r="S17" s="728"/>
      <c r="T17" s="691"/>
      <c r="U17" s="691"/>
      <c r="V17" s="691"/>
      <c r="W17" s="691"/>
    </row>
    <row r="18" ht="16.5" customHeight="1">
      <c r="A18" s="722"/>
      <c r="B18" s="723"/>
      <c r="C18" s="723"/>
      <c r="D18" s="723"/>
      <c r="E18" s="723"/>
      <c r="F18" s="723"/>
      <c r="G18" s="723"/>
      <c r="H18" s="723"/>
      <c r="I18" s="730"/>
      <c r="J18" s="697"/>
      <c r="K18" s="722"/>
      <c r="L18" s="723"/>
      <c r="M18" s="723"/>
      <c r="N18" s="723"/>
      <c r="O18" s="723"/>
      <c r="P18" s="726"/>
      <c r="Q18" s="724"/>
      <c r="R18" s="724"/>
      <c r="S18" s="728"/>
      <c r="T18" s="691"/>
      <c r="U18" s="691"/>
      <c r="V18" s="691"/>
      <c r="W18" s="691"/>
    </row>
    <row r="19" ht="16.5" customHeight="1">
      <c r="A19" s="722"/>
      <c r="B19" s="723"/>
      <c r="C19" s="723"/>
      <c r="D19" s="723"/>
      <c r="E19" s="723"/>
      <c r="F19" s="723"/>
      <c r="G19" s="723"/>
      <c r="H19" s="723"/>
      <c r="I19" s="730"/>
      <c r="J19" s="697"/>
      <c r="K19" s="722"/>
      <c r="L19" s="723"/>
      <c r="M19" s="723"/>
      <c r="N19" s="723"/>
      <c r="O19" s="723"/>
      <c r="P19" s="726"/>
      <c r="Q19" s="724"/>
      <c r="R19" s="724"/>
      <c r="S19" s="728"/>
      <c r="T19" s="691"/>
      <c r="U19" s="691"/>
      <c r="V19" s="691"/>
      <c r="W19" s="691"/>
    </row>
    <row r="20" ht="16.5" customHeight="1">
      <c r="A20" s="722"/>
      <c r="B20" s="723"/>
      <c r="C20" s="723"/>
      <c r="D20" s="723"/>
      <c r="E20" s="723"/>
      <c r="F20" s="723"/>
      <c r="G20" s="723"/>
      <c r="H20" s="723"/>
      <c r="I20" s="730"/>
      <c r="J20" s="697"/>
      <c r="K20" s="722"/>
      <c r="L20" s="732"/>
      <c r="M20" s="723"/>
      <c r="N20" s="723"/>
      <c r="O20" s="723"/>
      <c r="P20" s="723"/>
      <c r="Q20" s="724"/>
      <c r="R20" s="724"/>
      <c r="S20" s="728"/>
      <c r="T20" s="691"/>
      <c r="U20" s="691"/>
      <c r="V20" s="691"/>
      <c r="W20" s="691"/>
    </row>
    <row r="21" ht="16.5" customHeight="1">
      <c r="A21" s="722"/>
      <c r="B21" s="723"/>
      <c r="C21" s="723"/>
      <c r="D21" s="723"/>
      <c r="E21" s="723"/>
      <c r="F21" s="723"/>
      <c r="G21" s="723"/>
      <c r="H21" s="723"/>
      <c r="I21" s="730"/>
      <c r="K21" s="722"/>
      <c r="L21" s="723"/>
      <c r="M21" s="723"/>
      <c r="N21" s="723"/>
      <c r="O21" s="723"/>
      <c r="P21" s="723"/>
      <c r="Q21" s="724"/>
      <c r="R21" s="724"/>
      <c r="S21" s="728"/>
      <c r="T21" s="691"/>
      <c r="U21" s="691"/>
      <c r="V21" s="691"/>
      <c r="W21" s="691"/>
    </row>
    <row r="22" ht="16.5" customHeight="1">
      <c r="A22" s="722"/>
      <c r="B22" s="723"/>
      <c r="C22" s="723"/>
      <c r="D22" s="723"/>
      <c r="E22" s="723"/>
      <c r="F22" s="723"/>
      <c r="G22" s="723"/>
      <c r="H22" s="723"/>
      <c r="I22" s="730"/>
      <c r="J22" s="697"/>
      <c r="K22" s="722"/>
      <c r="L22" s="723"/>
      <c r="M22" s="723"/>
      <c r="N22" s="723"/>
      <c r="O22" s="723"/>
      <c r="P22" s="723"/>
      <c r="Q22" s="724"/>
      <c r="R22" s="724"/>
      <c r="S22" s="728"/>
      <c r="T22" s="691"/>
      <c r="U22" s="691"/>
      <c r="V22" s="691"/>
      <c r="W22" s="691"/>
    </row>
    <row r="23" ht="16.5" customHeight="1">
      <c r="A23" s="722"/>
      <c r="B23" s="723"/>
      <c r="C23" s="723"/>
      <c r="D23" s="723"/>
      <c r="E23" s="723"/>
      <c r="F23" s="723"/>
      <c r="G23" s="723"/>
      <c r="H23" s="723"/>
      <c r="I23" s="730"/>
      <c r="J23" s="697"/>
      <c r="K23" s="722"/>
      <c r="L23" s="723"/>
      <c r="M23" s="723"/>
      <c r="N23" s="723"/>
      <c r="O23" s="723"/>
      <c r="P23" s="723"/>
      <c r="Q23" s="724"/>
      <c r="R23" s="724"/>
      <c r="S23" s="728"/>
      <c r="T23" s="691"/>
      <c r="U23" s="691"/>
      <c r="V23" s="691"/>
      <c r="W23" s="691"/>
    </row>
    <row r="24" ht="16.5" customHeight="1">
      <c r="A24" s="722"/>
      <c r="B24" s="723"/>
      <c r="C24" s="723"/>
      <c r="D24" s="723"/>
      <c r="E24" s="723"/>
      <c r="F24" s="723"/>
      <c r="G24" s="723"/>
      <c r="H24" s="723"/>
      <c r="I24" s="730"/>
      <c r="J24" s="697"/>
      <c r="K24" s="722"/>
      <c r="L24" s="723"/>
      <c r="M24" s="733"/>
      <c r="N24" s="723"/>
      <c r="O24" s="723"/>
      <c r="P24" s="723"/>
      <c r="Q24" s="724"/>
      <c r="R24" s="724"/>
      <c r="S24" s="734"/>
      <c r="T24" s="691"/>
      <c r="U24" s="691"/>
      <c r="V24" s="691"/>
      <c r="W24" s="691"/>
    </row>
    <row r="25" ht="16.5" customHeight="1">
      <c r="A25" s="722"/>
      <c r="B25" s="723"/>
      <c r="C25" s="723"/>
      <c r="D25" s="723"/>
      <c r="E25" s="723"/>
      <c r="F25" s="723"/>
      <c r="G25" s="723"/>
      <c r="H25" s="723"/>
      <c r="I25" s="730"/>
      <c r="J25" s="697"/>
      <c r="K25" s="722"/>
      <c r="L25" s="723"/>
      <c r="M25" s="723"/>
      <c r="N25" s="723"/>
      <c r="O25" s="723"/>
      <c r="P25" s="723"/>
      <c r="Q25" s="724"/>
      <c r="R25" s="724"/>
      <c r="S25" s="728"/>
      <c r="T25" s="691"/>
      <c r="U25" s="691"/>
      <c r="V25" s="691"/>
      <c r="W25" s="691"/>
    </row>
    <row r="26" ht="16.5" customHeight="1">
      <c r="A26" s="722"/>
      <c r="B26" s="723"/>
      <c r="C26" s="723"/>
      <c r="D26" s="723"/>
      <c r="E26" s="723"/>
      <c r="F26" s="723"/>
      <c r="G26" s="723"/>
      <c r="H26" s="723"/>
      <c r="I26" s="730"/>
      <c r="J26" s="697"/>
      <c r="K26" s="722"/>
      <c r="L26" s="723"/>
      <c r="M26" s="723"/>
      <c r="N26" s="723"/>
      <c r="O26" s="723"/>
      <c r="P26" s="723"/>
      <c r="Q26" s="723"/>
      <c r="R26" s="723"/>
      <c r="S26" s="730"/>
      <c r="T26" s="691"/>
      <c r="U26" s="691"/>
      <c r="V26" s="691"/>
      <c r="W26" s="691"/>
    </row>
    <row r="27" ht="16.5" customHeight="1">
      <c r="A27" s="722"/>
      <c r="B27" s="723"/>
      <c r="C27" s="723"/>
      <c r="D27" s="723"/>
      <c r="E27" s="723"/>
      <c r="F27" s="723"/>
      <c r="G27" s="723"/>
      <c r="H27" s="723"/>
      <c r="I27" s="730"/>
      <c r="J27" s="697"/>
      <c r="K27" s="722"/>
      <c r="L27" s="723"/>
      <c r="M27" s="723"/>
      <c r="N27" s="723"/>
      <c r="O27" s="723"/>
      <c r="P27" s="723"/>
      <c r="Q27" s="723"/>
      <c r="R27" s="723"/>
      <c r="S27" s="730"/>
      <c r="T27" s="691"/>
      <c r="U27" s="691"/>
      <c r="V27" s="691"/>
      <c r="W27" s="691"/>
    </row>
    <row r="28" ht="16.5" customHeight="1">
      <c r="A28" s="722"/>
      <c r="B28" s="723"/>
      <c r="C28" s="723"/>
      <c r="D28" s="723"/>
      <c r="E28" s="723"/>
      <c r="F28" s="723"/>
      <c r="G28" s="723"/>
      <c r="H28" s="723"/>
      <c r="I28" s="730"/>
      <c r="J28" s="697"/>
      <c r="K28" s="722"/>
      <c r="L28" s="723"/>
      <c r="M28" s="723"/>
      <c r="N28" s="723"/>
      <c r="O28" s="723"/>
      <c r="P28" s="723"/>
      <c r="Q28" s="723"/>
      <c r="R28" s="723"/>
      <c r="S28" s="730"/>
      <c r="T28" s="691"/>
      <c r="U28" s="691"/>
      <c r="V28" s="691"/>
      <c r="W28" s="691"/>
    </row>
    <row r="29" ht="16.5" customHeight="1">
      <c r="A29" s="722"/>
      <c r="B29" s="723"/>
      <c r="C29" s="723"/>
      <c r="D29" s="723"/>
      <c r="E29" s="723"/>
      <c r="F29" s="723"/>
      <c r="G29" s="723"/>
      <c r="H29" s="723"/>
      <c r="I29" s="730"/>
      <c r="J29" s="697"/>
      <c r="K29" s="722"/>
      <c r="L29" s="723"/>
      <c r="M29" s="723"/>
      <c r="N29" s="723"/>
      <c r="O29" s="723"/>
      <c r="P29" s="723"/>
      <c r="Q29" s="723"/>
      <c r="R29" s="723"/>
      <c r="S29" s="730"/>
      <c r="T29" s="691"/>
      <c r="U29" s="691"/>
      <c r="V29" s="691"/>
      <c r="W29" s="691"/>
    </row>
    <row r="30" ht="16.5" customHeight="1">
      <c r="A30" s="722"/>
      <c r="B30" s="723"/>
      <c r="C30" s="723"/>
      <c r="D30" s="723"/>
      <c r="E30" s="723"/>
      <c r="F30" s="723"/>
      <c r="G30" s="723"/>
      <c r="H30" s="723"/>
      <c r="I30" s="730"/>
      <c r="J30" s="697"/>
      <c r="K30" s="722"/>
      <c r="L30" s="723"/>
      <c r="M30" s="723"/>
      <c r="N30" s="723"/>
      <c r="O30" s="723"/>
      <c r="P30" s="723"/>
      <c r="Q30" s="723"/>
      <c r="R30" s="723"/>
      <c r="S30" s="730"/>
      <c r="T30" s="691"/>
      <c r="U30" s="691"/>
      <c r="V30" s="691"/>
      <c r="W30" s="691"/>
    </row>
    <row r="31" ht="16.5" customHeight="1">
      <c r="A31" s="722"/>
      <c r="B31" s="723"/>
      <c r="C31" s="723"/>
      <c r="D31" s="723"/>
      <c r="E31" s="723"/>
      <c r="F31" s="723"/>
      <c r="G31" s="723"/>
      <c r="H31" s="723"/>
      <c r="I31" s="730"/>
      <c r="J31" s="697"/>
      <c r="K31" s="722"/>
      <c r="L31" s="723"/>
      <c r="M31" s="723"/>
      <c r="N31" s="723"/>
      <c r="O31" s="723"/>
      <c r="P31" s="723"/>
      <c r="Q31" s="723"/>
      <c r="R31" s="723"/>
      <c r="S31" s="730"/>
      <c r="T31" s="691"/>
      <c r="U31" s="691"/>
      <c r="V31" s="691"/>
      <c r="W31" s="691"/>
    </row>
    <row r="32" ht="16.5" customHeight="1">
      <c r="A32" s="722"/>
      <c r="B32" s="723"/>
      <c r="C32" s="723"/>
      <c r="D32" s="723"/>
      <c r="E32" s="723"/>
      <c r="F32" s="723"/>
      <c r="G32" s="723"/>
      <c r="H32" s="723"/>
      <c r="I32" s="730"/>
      <c r="J32" s="697"/>
      <c r="K32" s="722"/>
      <c r="L32" s="723"/>
      <c r="M32" s="723"/>
      <c r="N32" s="723"/>
      <c r="O32" s="723"/>
      <c r="P32" s="723"/>
      <c r="Q32" s="723"/>
      <c r="R32" s="723"/>
      <c r="S32" s="730"/>
      <c r="T32" s="691"/>
      <c r="U32" s="691"/>
      <c r="V32" s="691"/>
      <c r="W32" s="691"/>
    </row>
    <row r="33" ht="16.5" customHeight="1">
      <c r="A33" s="722"/>
      <c r="B33" s="723"/>
      <c r="C33" s="723"/>
      <c r="D33" s="723"/>
      <c r="E33" s="723"/>
      <c r="F33" s="723"/>
      <c r="G33" s="723"/>
      <c r="H33" s="723"/>
      <c r="I33" s="730"/>
      <c r="J33" s="697"/>
      <c r="K33" s="722"/>
      <c r="L33" s="723"/>
      <c r="M33" s="723"/>
      <c r="N33" s="723"/>
      <c r="O33" s="723"/>
      <c r="P33" s="723"/>
      <c r="Q33" s="723"/>
      <c r="R33" s="723"/>
      <c r="S33" s="730"/>
      <c r="T33" s="691"/>
      <c r="U33" s="691"/>
      <c r="V33" s="691"/>
      <c r="W33" s="691"/>
    </row>
    <row r="34" ht="16.5" customHeight="1">
      <c r="A34" s="722"/>
      <c r="B34" s="723"/>
      <c r="C34" s="723"/>
      <c r="D34" s="723"/>
      <c r="E34" s="723"/>
      <c r="F34" s="723"/>
      <c r="G34" s="723"/>
      <c r="H34" s="723"/>
      <c r="I34" s="730"/>
      <c r="J34" s="697"/>
      <c r="K34" s="722"/>
      <c r="L34" s="723"/>
      <c r="M34" s="723"/>
      <c r="N34" s="723"/>
      <c r="O34" s="723"/>
      <c r="P34" s="723"/>
      <c r="Q34" s="723"/>
      <c r="R34" s="723"/>
      <c r="S34" s="730"/>
      <c r="T34" s="691"/>
      <c r="U34" s="691"/>
      <c r="V34" s="691"/>
      <c r="W34" s="691"/>
    </row>
    <row r="35" ht="16.5" customHeight="1">
      <c r="A35" s="722"/>
      <c r="B35" s="723"/>
      <c r="C35" s="723"/>
      <c r="D35" s="723"/>
      <c r="E35" s="723"/>
      <c r="F35" s="723"/>
      <c r="G35" s="723"/>
      <c r="H35" s="723"/>
      <c r="I35" s="730"/>
      <c r="J35" s="697"/>
      <c r="K35" s="722"/>
      <c r="L35" s="723"/>
      <c r="M35" s="723"/>
      <c r="N35" s="723"/>
      <c r="O35" s="723"/>
      <c r="P35" s="723"/>
      <c r="Q35" s="723"/>
      <c r="R35" s="723"/>
      <c r="S35" s="736"/>
      <c r="T35" s="691"/>
      <c r="U35" s="691"/>
      <c r="V35" s="691"/>
      <c r="W35" s="691"/>
    </row>
    <row r="36" ht="16.5" customHeight="1">
      <c r="A36" s="722"/>
      <c r="B36" s="723"/>
      <c r="C36" s="723"/>
      <c r="D36" s="723"/>
      <c r="E36" s="723"/>
      <c r="F36" s="723"/>
      <c r="G36" s="723"/>
      <c r="H36" s="723"/>
      <c r="I36" s="730"/>
      <c r="J36" s="697"/>
      <c r="K36" s="722"/>
      <c r="L36" s="723"/>
      <c r="M36" s="723"/>
      <c r="N36" s="723"/>
      <c r="O36" s="723"/>
      <c r="P36" s="723"/>
      <c r="Q36" s="723"/>
      <c r="R36" s="723"/>
      <c r="S36" s="736"/>
      <c r="T36" s="691"/>
      <c r="U36" s="691"/>
      <c r="V36" s="691"/>
      <c r="W36" s="691"/>
    </row>
    <row r="37" ht="16.5" customHeight="1">
      <c r="A37" s="722"/>
      <c r="B37" s="723"/>
      <c r="C37" s="723"/>
      <c r="D37" s="723"/>
      <c r="E37" s="723"/>
      <c r="F37" s="723"/>
      <c r="G37" s="723"/>
      <c r="H37" s="723"/>
      <c r="I37" s="730"/>
      <c r="J37" s="697"/>
      <c r="K37" s="722"/>
      <c r="L37" s="723"/>
      <c r="M37" s="723"/>
      <c r="N37" s="723"/>
      <c r="O37" s="723"/>
      <c r="P37" s="723"/>
      <c r="Q37" s="723"/>
      <c r="R37" s="723"/>
      <c r="S37" s="736"/>
      <c r="T37" s="691"/>
      <c r="U37" s="691"/>
      <c r="V37" s="691"/>
      <c r="W37" s="691"/>
    </row>
    <row r="38" ht="16.5" customHeight="1">
      <c r="A38" s="722"/>
      <c r="B38" s="723"/>
      <c r="C38" s="723"/>
      <c r="D38" s="723"/>
      <c r="E38" s="723"/>
      <c r="F38" s="723"/>
      <c r="G38" s="723"/>
      <c r="H38" s="723"/>
      <c r="I38" s="730"/>
      <c r="J38" s="697"/>
      <c r="K38" s="722"/>
      <c r="L38" s="723"/>
      <c r="M38" s="723"/>
      <c r="N38" s="723"/>
      <c r="O38" s="723"/>
      <c r="P38" s="723"/>
      <c r="Q38" s="723"/>
      <c r="R38" s="723"/>
      <c r="S38" s="736"/>
      <c r="T38" s="691"/>
      <c r="U38" s="691"/>
      <c r="V38" s="691"/>
      <c r="W38" s="691"/>
    </row>
    <row r="39" ht="16.5" customHeight="1">
      <c r="A39" s="722"/>
      <c r="B39" s="723"/>
      <c r="C39" s="723"/>
      <c r="D39" s="723"/>
      <c r="E39" s="723"/>
      <c r="F39" s="723"/>
      <c r="G39" s="723"/>
      <c r="H39" s="723"/>
      <c r="I39" s="730"/>
      <c r="J39" s="697"/>
      <c r="K39" s="722"/>
      <c r="L39" s="723"/>
      <c r="M39" s="723"/>
      <c r="N39" s="723"/>
      <c r="O39" s="723"/>
      <c r="P39" s="723"/>
      <c r="Q39" s="723"/>
      <c r="R39" s="723"/>
      <c r="S39" s="736"/>
      <c r="T39" s="691"/>
      <c r="U39" s="691"/>
      <c r="V39" s="691"/>
      <c r="W39" s="691"/>
    </row>
    <row r="40" ht="16.5" customHeight="1">
      <c r="A40" s="722"/>
      <c r="B40" s="723"/>
      <c r="C40" s="723"/>
      <c r="D40" s="723"/>
      <c r="E40" s="723"/>
      <c r="F40" s="723"/>
      <c r="G40" s="723"/>
      <c r="H40" s="723"/>
      <c r="I40" s="730"/>
      <c r="J40" s="697"/>
      <c r="K40" s="722"/>
      <c r="L40" s="723"/>
      <c r="M40" s="723"/>
      <c r="N40" s="723"/>
      <c r="O40" s="723"/>
      <c r="P40" s="723"/>
      <c r="Q40" s="723"/>
      <c r="R40" s="723"/>
      <c r="S40" s="736"/>
      <c r="T40" s="691"/>
      <c r="U40" s="691"/>
      <c r="V40" s="691"/>
      <c r="W40" s="691"/>
    </row>
    <row r="41" ht="16.5" customHeight="1">
      <c r="A41" s="722"/>
      <c r="B41" s="723"/>
      <c r="C41" s="723"/>
      <c r="D41" s="723"/>
      <c r="E41" s="723"/>
      <c r="F41" s="723"/>
      <c r="G41" s="723"/>
      <c r="H41" s="723"/>
      <c r="I41" s="730"/>
      <c r="J41" s="697"/>
      <c r="K41" s="722"/>
      <c r="L41" s="723"/>
      <c r="M41" s="723"/>
      <c r="N41" s="723"/>
      <c r="O41" s="723"/>
      <c r="P41" s="723"/>
      <c r="Q41" s="723"/>
      <c r="R41" s="723"/>
      <c r="S41" s="736"/>
      <c r="T41" s="691"/>
      <c r="U41" s="691"/>
      <c r="V41" s="691"/>
      <c r="W41" s="691"/>
    </row>
    <row r="42" ht="16.5" customHeight="1">
      <c r="A42" s="722"/>
      <c r="B42" s="723"/>
      <c r="C42" s="723"/>
      <c r="D42" s="723"/>
      <c r="E42" s="723"/>
      <c r="F42" s="723"/>
      <c r="G42" s="723"/>
      <c r="H42" s="723"/>
      <c r="I42" s="730"/>
      <c r="J42" s="697"/>
      <c r="K42" s="722"/>
      <c r="L42" s="723"/>
      <c r="M42" s="723"/>
      <c r="N42" s="723"/>
      <c r="O42" s="723"/>
      <c r="P42" s="723"/>
      <c r="Q42" s="723"/>
      <c r="R42" s="723"/>
      <c r="S42" s="736"/>
      <c r="T42" s="691"/>
      <c r="U42" s="691"/>
      <c r="V42" s="691"/>
      <c r="W42" s="691"/>
    </row>
    <row r="43" ht="16.5" customHeight="1">
      <c r="A43" s="722"/>
      <c r="B43" s="723"/>
      <c r="C43" s="723"/>
      <c r="D43" s="723"/>
      <c r="E43" s="723"/>
      <c r="F43" s="723"/>
      <c r="G43" s="723"/>
      <c r="H43" s="723"/>
      <c r="I43" s="730"/>
      <c r="J43" s="697"/>
      <c r="K43" s="722"/>
      <c r="L43" s="723"/>
      <c r="M43" s="723"/>
      <c r="N43" s="723"/>
      <c r="O43" s="723"/>
      <c r="P43" s="723"/>
      <c r="Q43" s="723"/>
      <c r="R43" s="723"/>
      <c r="S43" s="736"/>
      <c r="T43" s="691"/>
      <c r="U43" s="691"/>
      <c r="V43" s="691"/>
      <c r="W43" s="691"/>
    </row>
    <row r="44" ht="16.5" customHeight="1">
      <c r="A44" s="722"/>
      <c r="B44" s="723"/>
      <c r="C44" s="723"/>
      <c r="D44" s="723"/>
      <c r="E44" s="723"/>
      <c r="F44" s="723"/>
      <c r="G44" s="723"/>
      <c r="H44" s="723"/>
      <c r="I44" s="730"/>
      <c r="J44" s="697"/>
      <c r="K44" s="722"/>
      <c r="L44" s="723"/>
      <c r="M44" s="723"/>
      <c r="N44" s="723"/>
      <c r="O44" s="723"/>
      <c r="P44" s="723"/>
      <c r="Q44" s="723"/>
      <c r="R44" s="723"/>
      <c r="S44" s="736"/>
      <c r="T44" s="691"/>
      <c r="U44" s="691"/>
      <c r="V44" s="691"/>
      <c r="W44" s="691"/>
    </row>
    <row r="45" ht="16.5" customHeight="1">
      <c r="A45" s="722"/>
      <c r="B45" s="723"/>
      <c r="C45" s="723"/>
      <c r="D45" s="723"/>
      <c r="E45" s="723"/>
      <c r="F45" s="723"/>
      <c r="G45" s="723"/>
      <c r="H45" s="723"/>
      <c r="I45" s="730"/>
      <c r="J45" s="697"/>
      <c r="K45" s="722"/>
      <c r="L45" s="723"/>
      <c r="M45" s="723"/>
      <c r="N45" s="723"/>
      <c r="O45" s="723"/>
      <c r="P45" s="723"/>
      <c r="Q45" s="723"/>
      <c r="R45" s="723"/>
      <c r="S45" s="736"/>
      <c r="T45" s="691"/>
      <c r="U45" s="691"/>
      <c r="V45" s="691"/>
      <c r="W45" s="691"/>
    </row>
    <row r="46" ht="16.5" customHeight="1">
      <c r="A46" s="722"/>
      <c r="B46" s="723"/>
      <c r="C46" s="723"/>
      <c r="D46" s="723"/>
      <c r="E46" s="723"/>
      <c r="F46" s="723"/>
      <c r="G46" s="723"/>
      <c r="H46" s="723"/>
      <c r="I46" s="730"/>
      <c r="J46" s="697"/>
      <c r="K46" s="722"/>
      <c r="L46" s="723"/>
      <c r="M46" s="723"/>
      <c r="N46" s="723"/>
      <c r="O46" s="723"/>
      <c r="P46" s="723"/>
      <c r="Q46" s="723"/>
      <c r="R46" s="723"/>
      <c r="S46" s="736"/>
      <c r="T46" s="691"/>
      <c r="U46" s="691"/>
      <c r="V46" s="691"/>
      <c r="W46" s="691"/>
    </row>
    <row r="47" ht="16.5" customHeight="1">
      <c r="A47" s="722"/>
      <c r="B47" s="723"/>
      <c r="C47" s="723"/>
      <c r="D47" s="723"/>
      <c r="E47" s="723"/>
      <c r="F47" s="723"/>
      <c r="G47" s="723"/>
      <c r="H47" s="723"/>
      <c r="I47" s="730"/>
      <c r="J47" s="697"/>
      <c r="K47" s="722"/>
      <c r="L47" s="723"/>
      <c r="M47" s="723"/>
      <c r="N47" s="723"/>
      <c r="O47" s="723"/>
      <c r="P47" s="723"/>
      <c r="Q47" s="723"/>
      <c r="R47" s="723"/>
      <c r="S47" s="736"/>
      <c r="T47" s="691"/>
      <c r="U47" s="691"/>
      <c r="V47" s="691"/>
      <c r="W47" s="691"/>
    </row>
    <row r="48" ht="16.5" customHeight="1">
      <c r="A48" s="722"/>
      <c r="B48" s="723"/>
      <c r="C48" s="723"/>
      <c r="D48" s="723"/>
      <c r="E48" s="723"/>
      <c r="F48" s="723"/>
      <c r="G48" s="723"/>
      <c r="H48" s="723"/>
      <c r="I48" s="730"/>
      <c r="J48" s="697"/>
      <c r="K48" s="722"/>
      <c r="L48" s="723"/>
      <c r="M48" s="723"/>
      <c r="N48" s="723"/>
      <c r="O48" s="723"/>
      <c r="P48" s="723"/>
      <c r="Q48" s="723"/>
      <c r="R48" s="723"/>
      <c r="S48" s="736"/>
      <c r="T48" s="691"/>
      <c r="U48" s="691"/>
      <c r="V48" s="691"/>
      <c r="W48" s="691"/>
    </row>
    <row r="49" ht="16.5" customHeight="1">
      <c r="A49" s="739"/>
      <c r="B49" s="740"/>
      <c r="C49" s="740"/>
      <c r="D49" s="740"/>
      <c r="E49" s="740"/>
      <c r="F49" s="740"/>
      <c r="G49" s="740"/>
      <c r="H49" s="740"/>
      <c r="I49" s="730"/>
      <c r="J49" s="691"/>
      <c r="K49" s="739"/>
      <c r="L49" s="740"/>
      <c r="M49" s="740"/>
      <c r="N49" s="740"/>
      <c r="O49" s="740"/>
      <c r="P49" s="740"/>
      <c r="Q49" s="740"/>
      <c r="R49" s="740"/>
      <c r="S49" s="741"/>
      <c r="T49" s="691"/>
      <c r="U49" s="691"/>
      <c r="V49" s="691"/>
      <c r="W49" s="691"/>
    </row>
    <row r="50" ht="16.5" customHeight="1">
      <c r="A50" s="739"/>
      <c r="B50" s="740"/>
      <c r="C50" s="740"/>
      <c r="D50" s="740"/>
      <c r="E50" s="740"/>
      <c r="F50" s="740"/>
      <c r="G50" s="740"/>
      <c r="H50" s="740"/>
      <c r="I50" s="730"/>
      <c r="J50" s="691"/>
      <c r="K50" s="739"/>
      <c r="L50" s="740"/>
      <c r="M50" s="740"/>
      <c r="N50" s="740"/>
      <c r="O50" s="740"/>
      <c r="P50" s="740"/>
      <c r="Q50" s="740"/>
      <c r="R50" s="740"/>
      <c r="S50" s="741"/>
      <c r="T50" s="691"/>
      <c r="U50" s="691"/>
      <c r="V50" s="691"/>
      <c r="W50" s="691"/>
    </row>
    <row r="51" ht="16.5" customHeight="1">
      <c r="A51" s="739"/>
      <c r="B51" s="740"/>
      <c r="C51" s="740"/>
      <c r="D51" s="740"/>
      <c r="E51" s="740"/>
      <c r="F51" s="740"/>
      <c r="G51" s="740"/>
      <c r="H51" s="740"/>
      <c r="I51" s="730"/>
      <c r="J51" s="691"/>
      <c r="K51" s="739"/>
      <c r="L51" s="740"/>
      <c r="M51" s="740"/>
      <c r="N51" s="740"/>
      <c r="O51" s="740"/>
      <c r="P51" s="740"/>
      <c r="Q51" s="740"/>
      <c r="R51" s="740"/>
      <c r="S51" s="741"/>
      <c r="T51" s="691"/>
      <c r="U51" s="691"/>
      <c r="V51" s="691"/>
      <c r="W51" s="691"/>
    </row>
    <row r="52" ht="16.5" customHeight="1">
      <c r="A52" s="739"/>
      <c r="B52" s="740"/>
      <c r="C52" s="740"/>
      <c r="D52" s="740"/>
      <c r="E52" s="740"/>
      <c r="F52" s="740"/>
      <c r="G52" s="740"/>
      <c r="H52" s="740"/>
      <c r="I52" s="730"/>
      <c r="J52" s="691"/>
      <c r="K52" s="739"/>
      <c r="L52" s="740"/>
      <c r="M52" s="740"/>
      <c r="N52" s="740"/>
      <c r="O52" s="740"/>
      <c r="P52" s="740"/>
      <c r="Q52" s="740"/>
      <c r="R52" s="740"/>
      <c r="S52" s="741"/>
      <c r="T52" s="691"/>
      <c r="U52" s="691"/>
      <c r="V52" s="691"/>
      <c r="W52" s="691"/>
    </row>
    <row r="53" ht="16.5" customHeight="1">
      <c r="A53" s="739"/>
      <c r="B53" s="740"/>
      <c r="C53" s="740"/>
      <c r="D53" s="740"/>
      <c r="E53" s="740"/>
      <c r="F53" s="740"/>
      <c r="G53" s="740"/>
      <c r="H53" s="740"/>
      <c r="I53" s="730"/>
      <c r="J53" s="691"/>
      <c r="K53" s="739"/>
      <c r="L53" s="740"/>
      <c r="M53" s="740"/>
      <c r="N53" s="740"/>
      <c r="O53" s="740"/>
      <c r="P53" s="740"/>
      <c r="Q53" s="740"/>
      <c r="R53" s="740"/>
      <c r="S53" s="741"/>
      <c r="T53" s="691"/>
      <c r="U53" s="691"/>
      <c r="V53" s="691"/>
      <c r="W53" s="691"/>
    </row>
    <row r="54" ht="16.5" customHeight="1">
      <c r="A54" s="739"/>
      <c r="B54" s="740"/>
      <c r="C54" s="740"/>
      <c r="D54" s="740"/>
      <c r="E54" s="740"/>
      <c r="F54" s="740"/>
      <c r="G54" s="740"/>
      <c r="H54" s="740"/>
      <c r="I54" s="730"/>
      <c r="J54" s="691"/>
      <c r="K54" s="739"/>
      <c r="L54" s="740"/>
      <c r="M54" s="740"/>
      <c r="N54" s="740"/>
      <c r="O54" s="740"/>
      <c r="P54" s="740"/>
      <c r="Q54" s="740"/>
      <c r="R54" s="740"/>
      <c r="S54" s="741"/>
      <c r="T54" s="691"/>
      <c r="U54" s="691"/>
      <c r="V54" s="691"/>
      <c r="W54" s="691"/>
    </row>
    <row r="55" ht="16.5" customHeight="1">
      <c r="A55" s="739"/>
      <c r="B55" s="740"/>
      <c r="C55" s="740"/>
      <c r="D55" s="740"/>
      <c r="E55" s="740"/>
      <c r="F55" s="740"/>
      <c r="G55" s="740"/>
      <c r="H55" s="740"/>
      <c r="I55" s="730"/>
      <c r="J55" s="691"/>
      <c r="K55" s="739"/>
      <c r="L55" s="740"/>
      <c r="M55" s="740"/>
      <c r="N55" s="740"/>
      <c r="O55" s="740"/>
      <c r="P55" s="740"/>
      <c r="Q55" s="740"/>
      <c r="R55" s="740"/>
      <c r="S55" s="741"/>
      <c r="T55" s="691"/>
      <c r="U55" s="691"/>
      <c r="V55" s="691"/>
      <c r="W55" s="691"/>
    </row>
    <row r="56" ht="16.5" customHeight="1">
      <c r="A56" s="739"/>
      <c r="B56" s="740"/>
      <c r="C56" s="740"/>
      <c r="D56" s="740"/>
      <c r="E56" s="740"/>
      <c r="F56" s="740"/>
      <c r="G56" s="740"/>
      <c r="H56" s="740"/>
      <c r="I56" s="730"/>
      <c r="J56" s="691"/>
      <c r="K56" s="739"/>
      <c r="L56" s="740"/>
      <c r="M56" s="740"/>
      <c r="N56" s="740"/>
      <c r="O56" s="740"/>
      <c r="P56" s="740"/>
      <c r="Q56" s="740"/>
      <c r="R56" s="740"/>
      <c r="S56" s="741"/>
      <c r="T56" s="691"/>
      <c r="U56" s="691"/>
      <c r="V56" s="691"/>
      <c r="W56" s="691"/>
    </row>
    <row r="57" ht="16.5" customHeight="1">
      <c r="A57" s="739"/>
      <c r="B57" s="740"/>
      <c r="C57" s="740"/>
      <c r="D57" s="740"/>
      <c r="E57" s="740"/>
      <c r="F57" s="740"/>
      <c r="G57" s="740"/>
      <c r="H57" s="740"/>
      <c r="I57" s="730"/>
      <c r="J57" s="691"/>
      <c r="K57" s="739"/>
      <c r="L57" s="740"/>
      <c r="M57" s="740"/>
      <c r="N57" s="740"/>
      <c r="O57" s="740"/>
      <c r="P57" s="740"/>
      <c r="Q57" s="740"/>
      <c r="R57" s="740"/>
      <c r="S57" s="741"/>
      <c r="T57" s="691"/>
      <c r="U57" s="691"/>
      <c r="V57" s="691"/>
      <c r="W57" s="691"/>
    </row>
    <row r="58" ht="16.5" customHeight="1">
      <c r="A58" s="739"/>
      <c r="B58" s="740"/>
      <c r="C58" s="740"/>
      <c r="D58" s="740"/>
      <c r="E58" s="740"/>
      <c r="F58" s="740"/>
      <c r="G58" s="740"/>
      <c r="H58" s="740"/>
      <c r="I58" s="730"/>
      <c r="J58" s="691"/>
      <c r="K58" s="739"/>
      <c r="L58" s="740"/>
      <c r="M58" s="740"/>
      <c r="N58" s="740"/>
      <c r="O58" s="740"/>
      <c r="P58" s="740"/>
      <c r="Q58" s="740"/>
      <c r="R58" s="740"/>
      <c r="S58" s="741"/>
      <c r="T58" s="691"/>
      <c r="U58" s="691"/>
      <c r="V58" s="691"/>
      <c r="W58" s="691"/>
    </row>
    <row r="59" ht="16.5" customHeight="1">
      <c r="A59" s="739"/>
      <c r="B59" s="740"/>
      <c r="C59" s="740"/>
      <c r="D59" s="740"/>
      <c r="E59" s="740"/>
      <c r="F59" s="740"/>
      <c r="G59" s="740"/>
      <c r="H59" s="740"/>
      <c r="I59" s="730"/>
      <c r="J59" s="691"/>
      <c r="K59" s="739"/>
      <c r="L59" s="740"/>
      <c r="M59" s="740"/>
      <c r="N59" s="740"/>
      <c r="O59" s="740"/>
      <c r="P59" s="740"/>
      <c r="Q59" s="740"/>
      <c r="R59" s="740"/>
      <c r="S59" s="741"/>
      <c r="T59" s="691"/>
      <c r="U59" s="691"/>
      <c r="V59" s="691"/>
      <c r="W59" s="691"/>
    </row>
    <row r="60" ht="16.5" customHeight="1">
      <c r="A60" s="739"/>
      <c r="B60" s="740"/>
      <c r="C60" s="740"/>
      <c r="D60" s="740"/>
      <c r="E60" s="740"/>
      <c r="F60" s="740"/>
      <c r="G60" s="740"/>
      <c r="H60" s="740"/>
      <c r="I60" s="730"/>
      <c r="J60" s="691"/>
      <c r="K60" s="739"/>
      <c r="L60" s="740"/>
      <c r="M60" s="740"/>
      <c r="N60" s="740"/>
      <c r="O60" s="740"/>
      <c r="P60" s="740"/>
      <c r="Q60" s="740"/>
      <c r="R60" s="740"/>
      <c r="S60" s="741"/>
      <c r="T60" s="691"/>
      <c r="U60" s="691"/>
      <c r="V60" s="691"/>
      <c r="W60" s="691"/>
    </row>
    <row r="61" ht="16.5" customHeight="1">
      <c r="A61" s="739"/>
      <c r="B61" s="740"/>
      <c r="C61" s="740"/>
      <c r="D61" s="740"/>
      <c r="E61" s="740"/>
      <c r="F61" s="740"/>
      <c r="G61" s="740"/>
      <c r="H61" s="740"/>
      <c r="I61" s="730"/>
      <c r="J61" s="691"/>
      <c r="K61" s="739"/>
      <c r="L61" s="740"/>
      <c r="M61" s="740"/>
      <c r="N61" s="740"/>
      <c r="O61" s="740"/>
      <c r="P61" s="740"/>
      <c r="Q61" s="740"/>
      <c r="R61" s="740"/>
      <c r="S61" s="741"/>
      <c r="T61" s="691"/>
      <c r="U61" s="691"/>
      <c r="V61" s="691"/>
      <c r="W61" s="691"/>
    </row>
    <row r="62" ht="16.5" customHeight="1">
      <c r="A62" s="739"/>
      <c r="B62" s="740"/>
      <c r="C62" s="740"/>
      <c r="D62" s="740"/>
      <c r="E62" s="740"/>
      <c r="F62" s="740"/>
      <c r="G62" s="740"/>
      <c r="H62" s="740"/>
      <c r="I62" s="730"/>
      <c r="J62" s="691"/>
      <c r="K62" s="739"/>
      <c r="L62" s="740"/>
      <c r="M62" s="740"/>
      <c r="N62" s="740"/>
      <c r="O62" s="740"/>
      <c r="P62" s="740"/>
      <c r="Q62" s="740"/>
      <c r="R62" s="740"/>
      <c r="S62" s="741"/>
      <c r="T62" s="691"/>
      <c r="U62" s="691"/>
      <c r="V62" s="691"/>
      <c r="W62" s="691"/>
    </row>
    <row r="63" ht="16.5" customHeight="1">
      <c r="A63" s="739"/>
      <c r="B63" s="740"/>
      <c r="C63" s="740"/>
      <c r="D63" s="740"/>
      <c r="E63" s="740"/>
      <c r="F63" s="740"/>
      <c r="G63" s="740"/>
      <c r="H63" s="740"/>
      <c r="I63" s="730"/>
      <c r="J63" s="691"/>
      <c r="K63" s="739"/>
      <c r="L63" s="740"/>
      <c r="M63" s="740"/>
      <c r="N63" s="740"/>
      <c r="O63" s="740"/>
      <c r="P63" s="740"/>
      <c r="Q63" s="740"/>
      <c r="R63" s="740"/>
      <c r="S63" s="741"/>
      <c r="T63" s="691"/>
      <c r="U63" s="691"/>
      <c r="V63" s="691"/>
      <c r="W63" s="691"/>
    </row>
    <row r="64" ht="16.5" customHeight="1">
      <c r="A64" s="739"/>
      <c r="B64" s="740"/>
      <c r="C64" s="740"/>
      <c r="D64" s="740"/>
      <c r="E64" s="740"/>
      <c r="F64" s="740"/>
      <c r="G64" s="740"/>
      <c r="H64" s="740"/>
      <c r="I64" s="730"/>
      <c r="J64" s="691"/>
      <c r="K64" s="739"/>
      <c r="L64" s="740"/>
      <c r="M64" s="740"/>
      <c r="N64" s="740"/>
      <c r="O64" s="740"/>
      <c r="P64" s="740"/>
      <c r="Q64" s="740"/>
      <c r="R64" s="740"/>
      <c r="S64" s="741"/>
      <c r="T64" s="691"/>
      <c r="U64" s="691"/>
      <c r="V64" s="691"/>
      <c r="W64" s="691"/>
    </row>
    <row r="65" ht="16.5" customHeight="1">
      <c r="A65" s="739"/>
      <c r="B65" s="740"/>
      <c r="C65" s="740"/>
      <c r="D65" s="740"/>
      <c r="E65" s="740"/>
      <c r="F65" s="740"/>
      <c r="G65" s="740"/>
      <c r="H65" s="740"/>
      <c r="I65" s="730"/>
      <c r="J65" s="691"/>
      <c r="K65" s="739"/>
      <c r="L65" s="740"/>
      <c r="M65" s="740"/>
      <c r="N65" s="740"/>
      <c r="O65" s="740"/>
      <c r="P65" s="740"/>
      <c r="Q65" s="740"/>
      <c r="R65" s="740"/>
      <c r="S65" s="741"/>
      <c r="T65" s="691"/>
      <c r="U65" s="691"/>
      <c r="V65" s="691"/>
      <c r="W65" s="691"/>
    </row>
    <row r="66" ht="16.5" customHeight="1">
      <c r="A66" s="739"/>
      <c r="B66" s="740"/>
      <c r="C66" s="740"/>
      <c r="D66" s="740"/>
      <c r="E66" s="740"/>
      <c r="F66" s="740"/>
      <c r="G66" s="740"/>
      <c r="H66" s="740"/>
      <c r="I66" s="730"/>
      <c r="J66" s="691"/>
      <c r="K66" s="739"/>
      <c r="L66" s="740"/>
      <c r="M66" s="740"/>
      <c r="N66" s="740"/>
      <c r="O66" s="740"/>
      <c r="P66" s="740"/>
      <c r="Q66" s="740"/>
      <c r="R66" s="740"/>
      <c r="S66" s="741"/>
      <c r="T66" s="691"/>
      <c r="U66" s="691"/>
      <c r="V66" s="691"/>
      <c r="W66" s="691"/>
    </row>
    <row r="67" ht="16.5" customHeight="1">
      <c r="A67" s="739"/>
      <c r="B67" s="740"/>
      <c r="C67" s="740"/>
      <c r="D67" s="740"/>
      <c r="E67" s="740"/>
      <c r="F67" s="740"/>
      <c r="G67" s="740"/>
      <c r="H67" s="740"/>
      <c r="I67" s="730"/>
      <c r="J67" s="691"/>
      <c r="K67" s="739"/>
      <c r="L67" s="740"/>
      <c r="M67" s="740"/>
      <c r="N67" s="740"/>
      <c r="O67" s="740"/>
      <c r="P67" s="740"/>
      <c r="Q67" s="740"/>
      <c r="R67" s="740"/>
      <c r="S67" s="741"/>
      <c r="T67" s="691"/>
      <c r="U67" s="691"/>
      <c r="V67" s="691"/>
      <c r="W67" s="691"/>
    </row>
    <row r="68" ht="16.5" customHeight="1">
      <c r="A68" s="739"/>
      <c r="B68" s="740"/>
      <c r="C68" s="740"/>
      <c r="D68" s="740"/>
      <c r="E68" s="740"/>
      <c r="F68" s="740"/>
      <c r="G68" s="740"/>
      <c r="H68" s="740"/>
      <c r="I68" s="730"/>
      <c r="J68" s="691"/>
      <c r="K68" s="739"/>
      <c r="L68" s="740"/>
      <c r="M68" s="740"/>
      <c r="N68" s="740"/>
      <c r="O68" s="740"/>
      <c r="P68" s="740"/>
      <c r="Q68" s="740"/>
      <c r="R68" s="740"/>
      <c r="S68" s="741"/>
      <c r="T68" s="691"/>
      <c r="U68" s="691"/>
      <c r="V68" s="691"/>
      <c r="W68" s="691"/>
    </row>
    <row r="69" ht="16.5" customHeight="1">
      <c r="A69" s="739"/>
      <c r="B69" s="740"/>
      <c r="C69" s="740"/>
      <c r="D69" s="740"/>
      <c r="E69" s="740"/>
      <c r="F69" s="740"/>
      <c r="G69" s="740"/>
      <c r="H69" s="740"/>
      <c r="I69" s="730"/>
      <c r="J69" s="691"/>
      <c r="K69" s="739"/>
      <c r="L69" s="740"/>
      <c r="M69" s="740"/>
      <c r="N69" s="740"/>
      <c r="O69" s="740"/>
      <c r="P69" s="740"/>
      <c r="Q69" s="740"/>
      <c r="R69" s="740"/>
      <c r="S69" s="741"/>
      <c r="T69" s="691"/>
      <c r="U69" s="691"/>
      <c r="V69" s="691"/>
      <c r="W69" s="691"/>
    </row>
    <row r="70" ht="16.5" customHeight="1">
      <c r="A70" s="739"/>
      <c r="B70" s="740"/>
      <c r="C70" s="740"/>
      <c r="D70" s="740"/>
      <c r="E70" s="740"/>
      <c r="F70" s="740"/>
      <c r="G70" s="740"/>
      <c r="H70" s="740"/>
      <c r="I70" s="730"/>
      <c r="J70" s="691"/>
      <c r="K70" s="739"/>
      <c r="L70" s="740"/>
      <c r="M70" s="740"/>
      <c r="N70" s="740"/>
      <c r="O70" s="740"/>
      <c r="P70" s="740"/>
      <c r="Q70" s="740"/>
      <c r="R70" s="740"/>
      <c r="S70" s="741"/>
      <c r="T70" s="691"/>
      <c r="U70" s="691"/>
      <c r="V70" s="691"/>
      <c r="W70" s="691"/>
    </row>
    <row r="71" ht="16.5" customHeight="1">
      <c r="A71" s="739"/>
      <c r="B71" s="740"/>
      <c r="C71" s="740"/>
      <c r="D71" s="740"/>
      <c r="E71" s="740"/>
      <c r="F71" s="740"/>
      <c r="G71" s="740"/>
      <c r="H71" s="740"/>
      <c r="I71" s="730"/>
      <c r="J71" s="691"/>
      <c r="K71" s="739"/>
      <c r="L71" s="740"/>
      <c r="M71" s="740"/>
      <c r="N71" s="740"/>
      <c r="O71" s="740"/>
      <c r="P71" s="740"/>
      <c r="Q71" s="740"/>
      <c r="R71" s="740"/>
      <c r="S71" s="741"/>
      <c r="T71" s="691"/>
      <c r="U71" s="691"/>
      <c r="V71" s="691"/>
      <c r="W71" s="691"/>
    </row>
    <row r="72" ht="16.5" customHeight="1">
      <c r="A72" s="739"/>
      <c r="B72" s="740"/>
      <c r="C72" s="740"/>
      <c r="D72" s="740"/>
      <c r="E72" s="740"/>
      <c r="F72" s="740"/>
      <c r="G72" s="740"/>
      <c r="H72" s="740"/>
      <c r="I72" s="730"/>
      <c r="J72" s="691"/>
      <c r="K72" s="739"/>
      <c r="L72" s="740"/>
      <c r="M72" s="740"/>
      <c r="N72" s="740"/>
      <c r="O72" s="740"/>
      <c r="P72" s="740"/>
      <c r="Q72" s="740"/>
      <c r="R72" s="740"/>
      <c r="S72" s="741"/>
      <c r="T72" s="691"/>
      <c r="U72" s="691"/>
      <c r="V72" s="691"/>
      <c r="W72" s="691"/>
    </row>
    <row r="73" ht="16.5" customHeight="1">
      <c r="A73" s="739"/>
      <c r="B73" s="740"/>
      <c r="C73" s="740"/>
      <c r="D73" s="740"/>
      <c r="E73" s="740"/>
      <c r="F73" s="740"/>
      <c r="G73" s="740"/>
      <c r="H73" s="740"/>
      <c r="I73" s="730"/>
      <c r="J73" s="691"/>
      <c r="K73" s="739"/>
      <c r="L73" s="740"/>
      <c r="M73" s="740"/>
      <c r="N73" s="740"/>
      <c r="O73" s="740"/>
      <c r="P73" s="740"/>
      <c r="Q73" s="740"/>
      <c r="R73" s="740"/>
      <c r="S73" s="741"/>
      <c r="T73" s="691"/>
      <c r="U73" s="691"/>
      <c r="V73" s="691"/>
      <c r="W73" s="691"/>
    </row>
    <row r="74" ht="16.5" customHeight="1">
      <c r="A74" s="739"/>
      <c r="B74" s="740"/>
      <c r="C74" s="740"/>
      <c r="D74" s="740"/>
      <c r="E74" s="740"/>
      <c r="F74" s="740"/>
      <c r="G74" s="740"/>
      <c r="H74" s="740"/>
      <c r="I74" s="730"/>
      <c r="J74" s="691"/>
      <c r="K74" s="739"/>
      <c r="L74" s="740"/>
      <c r="M74" s="740"/>
      <c r="N74" s="740"/>
      <c r="O74" s="740"/>
      <c r="P74" s="740"/>
      <c r="Q74" s="740"/>
      <c r="R74" s="740"/>
      <c r="S74" s="741"/>
      <c r="T74" s="691"/>
      <c r="U74" s="691"/>
      <c r="V74" s="691"/>
      <c r="W74" s="691"/>
    </row>
    <row r="75" ht="16.5" customHeight="1">
      <c r="A75" s="739"/>
      <c r="B75" s="740"/>
      <c r="C75" s="740"/>
      <c r="D75" s="740"/>
      <c r="E75" s="740"/>
      <c r="F75" s="740"/>
      <c r="G75" s="740"/>
      <c r="H75" s="740"/>
      <c r="I75" s="730"/>
      <c r="J75" s="691"/>
      <c r="K75" s="739"/>
      <c r="L75" s="740"/>
      <c r="M75" s="740"/>
      <c r="N75" s="740"/>
      <c r="O75" s="740"/>
      <c r="P75" s="740"/>
      <c r="Q75" s="740"/>
      <c r="R75" s="740"/>
      <c r="S75" s="741"/>
      <c r="T75" s="691"/>
      <c r="U75" s="691"/>
      <c r="V75" s="691"/>
      <c r="W75" s="691"/>
    </row>
    <row r="76" ht="16.5" customHeight="1">
      <c r="A76" s="739"/>
      <c r="B76" s="740"/>
      <c r="C76" s="740"/>
      <c r="D76" s="740"/>
      <c r="E76" s="740"/>
      <c r="F76" s="740"/>
      <c r="G76" s="740"/>
      <c r="H76" s="740"/>
      <c r="I76" s="730"/>
      <c r="J76" s="691"/>
      <c r="K76" s="739"/>
      <c r="L76" s="740"/>
      <c r="M76" s="740"/>
      <c r="N76" s="740"/>
      <c r="O76" s="740"/>
      <c r="P76" s="740"/>
      <c r="Q76" s="740"/>
      <c r="R76" s="740"/>
      <c r="S76" s="741"/>
      <c r="T76" s="691"/>
      <c r="U76" s="691"/>
      <c r="V76" s="691"/>
      <c r="W76" s="691"/>
    </row>
    <row r="77" ht="16.5" customHeight="1">
      <c r="A77" s="739"/>
      <c r="B77" s="740"/>
      <c r="C77" s="740"/>
      <c r="D77" s="740"/>
      <c r="E77" s="740"/>
      <c r="F77" s="740"/>
      <c r="G77" s="740"/>
      <c r="H77" s="740"/>
      <c r="I77" s="730"/>
      <c r="J77" s="691"/>
      <c r="K77" s="739"/>
      <c r="L77" s="740"/>
      <c r="M77" s="740"/>
      <c r="N77" s="740"/>
      <c r="O77" s="740"/>
      <c r="P77" s="740"/>
      <c r="Q77" s="740"/>
      <c r="R77" s="740"/>
      <c r="S77" s="741"/>
      <c r="T77" s="691"/>
      <c r="U77" s="691"/>
      <c r="V77" s="691"/>
      <c r="W77" s="691"/>
    </row>
    <row r="78" ht="16.5" customHeight="1">
      <c r="A78" s="739"/>
      <c r="B78" s="740"/>
      <c r="C78" s="740"/>
      <c r="D78" s="740"/>
      <c r="E78" s="740"/>
      <c r="F78" s="740"/>
      <c r="G78" s="740"/>
      <c r="H78" s="740"/>
      <c r="I78" s="730"/>
      <c r="J78" s="691"/>
      <c r="K78" s="739"/>
      <c r="L78" s="740"/>
      <c r="M78" s="740"/>
      <c r="N78" s="740"/>
      <c r="O78" s="740"/>
      <c r="P78" s="740"/>
      <c r="Q78" s="740"/>
      <c r="R78" s="740"/>
      <c r="S78" s="741"/>
      <c r="T78" s="691"/>
      <c r="U78" s="691"/>
      <c r="V78" s="691"/>
      <c r="W78" s="691"/>
    </row>
    <row r="79" ht="16.5" customHeight="1">
      <c r="A79" s="739"/>
      <c r="B79" s="740"/>
      <c r="C79" s="740"/>
      <c r="D79" s="740"/>
      <c r="E79" s="740"/>
      <c r="F79" s="740"/>
      <c r="G79" s="740"/>
      <c r="H79" s="740"/>
      <c r="I79" s="730"/>
      <c r="J79" s="691"/>
      <c r="K79" s="739"/>
      <c r="L79" s="740"/>
      <c r="M79" s="740"/>
      <c r="N79" s="740"/>
      <c r="O79" s="740"/>
      <c r="P79" s="740"/>
      <c r="Q79" s="740"/>
      <c r="R79" s="740"/>
      <c r="S79" s="741"/>
      <c r="T79" s="691"/>
      <c r="U79" s="691"/>
      <c r="V79" s="691"/>
      <c r="W79" s="691"/>
    </row>
    <row r="80" ht="16.5" customHeight="1">
      <c r="A80" s="739"/>
      <c r="B80" s="740"/>
      <c r="C80" s="740"/>
      <c r="D80" s="740"/>
      <c r="E80" s="740"/>
      <c r="F80" s="740"/>
      <c r="G80" s="740"/>
      <c r="H80" s="740"/>
      <c r="I80" s="730"/>
      <c r="J80" s="691"/>
      <c r="K80" s="739"/>
      <c r="L80" s="740"/>
      <c r="M80" s="740"/>
      <c r="N80" s="740"/>
      <c r="O80" s="740"/>
      <c r="P80" s="740"/>
      <c r="Q80" s="740"/>
      <c r="R80" s="740"/>
      <c r="S80" s="741"/>
      <c r="T80" s="691"/>
      <c r="U80" s="691"/>
      <c r="V80" s="691"/>
      <c r="W80" s="691"/>
    </row>
    <row r="81" ht="16.5" customHeight="1">
      <c r="A81" s="739"/>
      <c r="B81" s="740"/>
      <c r="C81" s="740"/>
      <c r="D81" s="740"/>
      <c r="E81" s="740"/>
      <c r="F81" s="740"/>
      <c r="G81" s="740"/>
      <c r="H81" s="740"/>
      <c r="I81" s="730"/>
      <c r="J81" s="691"/>
      <c r="K81" s="739"/>
      <c r="L81" s="740"/>
      <c r="M81" s="740"/>
      <c r="N81" s="740"/>
      <c r="O81" s="740"/>
      <c r="P81" s="740"/>
      <c r="Q81" s="740"/>
      <c r="R81" s="740"/>
      <c r="S81" s="741"/>
      <c r="T81" s="691"/>
      <c r="U81" s="691"/>
      <c r="V81" s="691"/>
      <c r="W81" s="691"/>
    </row>
    <row r="82" ht="16.5" customHeight="1">
      <c r="A82" s="739"/>
      <c r="B82" s="740"/>
      <c r="C82" s="740"/>
      <c r="D82" s="740"/>
      <c r="E82" s="740"/>
      <c r="F82" s="740"/>
      <c r="G82" s="740"/>
      <c r="H82" s="740"/>
      <c r="I82" s="730"/>
      <c r="J82" s="691"/>
      <c r="K82" s="739"/>
      <c r="L82" s="740"/>
      <c r="M82" s="740"/>
      <c r="N82" s="740"/>
      <c r="O82" s="740"/>
      <c r="P82" s="740"/>
      <c r="Q82" s="740"/>
      <c r="R82" s="740"/>
      <c r="S82" s="741"/>
      <c r="T82" s="691"/>
      <c r="U82" s="691"/>
      <c r="V82" s="691"/>
      <c r="W82" s="691"/>
    </row>
    <row r="83" ht="16.5" customHeight="1">
      <c r="A83" s="739"/>
      <c r="B83" s="740"/>
      <c r="C83" s="740"/>
      <c r="D83" s="740"/>
      <c r="E83" s="740"/>
      <c r="F83" s="740"/>
      <c r="G83" s="740"/>
      <c r="H83" s="740"/>
      <c r="I83" s="730"/>
      <c r="J83" s="691"/>
      <c r="K83" s="739"/>
      <c r="L83" s="740"/>
      <c r="M83" s="740"/>
      <c r="N83" s="740"/>
      <c r="O83" s="740"/>
      <c r="P83" s="740"/>
      <c r="Q83" s="740"/>
      <c r="R83" s="740"/>
      <c r="S83" s="741"/>
      <c r="T83" s="691"/>
      <c r="U83" s="691"/>
      <c r="V83" s="691"/>
      <c r="W83" s="691"/>
    </row>
    <row r="84" ht="16.5" customHeight="1">
      <c r="A84" s="739"/>
      <c r="B84" s="740"/>
      <c r="C84" s="740"/>
      <c r="D84" s="740"/>
      <c r="E84" s="740"/>
      <c r="F84" s="740"/>
      <c r="G84" s="740"/>
      <c r="H84" s="740"/>
      <c r="I84" s="730"/>
      <c r="J84" s="691"/>
      <c r="K84" s="739"/>
      <c r="L84" s="740"/>
      <c r="M84" s="740"/>
      <c r="N84" s="740"/>
      <c r="O84" s="740"/>
      <c r="P84" s="740"/>
      <c r="Q84" s="740"/>
      <c r="R84" s="740"/>
      <c r="S84" s="741"/>
      <c r="T84" s="691"/>
      <c r="U84" s="691"/>
      <c r="V84" s="691"/>
      <c r="W84" s="691"/>
    </row>
    <row r="85" ht="16.5" customHeight="1">
      <c r="A85" s="739"/>
      <c r="B85" s="740"/>
      <c r="C85" s="740"/>
      <c r="D85" s="740"/>
      <c r="E85" s="740"/>
      <c r="F85" s="740"/>
      <c r="G85" s="740"/>
      <c r="H85" s="740"/>
      <c r="I85" s="730"/>
      <c r="J85" s="691"/>
      <c r="K85" s="739"/>
      <c r="L85" s="740"/>
      <c r="M85" s="740"/>
      <c r="N85" s="740"/>
      <c r="O85" s="740"/>
      <c r="P85" s="740"/>
      <c r="Q85" s="740"/>
      <c r="R85" s="740"/>
      <c r="S85" s="741"/>
      <c r="T85" s="691"/>
      <c r="U85" s="691"/>
      <c r="V85" s="691"/>
      <c r="W85" s="691"/>
    </row>
    <row r="86" ht="16.5" customHeight="1">
      <c r="A86" s="739"/>
      <c r="B86" s="740"/>
      <c r="C86" s="740"/>
      <c r="D86" s="740"/>
      <c r="E86" s="740"/>
      <c r="F86" s="740"/>
      <c r="G86" s="740"/>
      <c r="H86" s="740"/>
      <c r="I86" s="730"/>
      <c r="J86" s="691"/>
      <c r="K86" s="739"/>
      <c r="L86" s="740"/>
      <c r="M86" s="740"/>
      <c r="N86" s="740"/>
      <c r="O86" s="740"/>
      <c r="P86" s="740"/>
      <c r="Q86" s="740"/>
      <c r="R86" s="740"/>
      <c r="S86" s="741"/>
      <c r="T86" s="691"/>
      <c r="U86" s="691"/>
      <c r="V86" s="691"/>
      <c r="W86" s="691"/>
    </row>
    <row r="87" ht="16.5" customHeight="1">
      <c r="A87" s="739"/>
      <c r="B87" s="740"/>
      <c r="C87" s="740"/>
      <c r="D87" s="740"/>
      <c r="E87" s="740"/>
      <c r="F87" s="740"/>
      <c r="G87" s="740"/>
      <c r="H87" s="740"/>
      <c r="I87" s="730"/>
      <c r="J87" s="691"/>
      <c r="K87" s="739"/>
      <c r="L87" s="740"/>
      <c r="M87" s="740"/>
      <c r="N87" s="740"/>
      <c r="O87" s="740"/>
      <c r="P87" s="740"/>
      <c r="Q87" s="740"/>
      <c r="R87" s="740"/>
      <c r="S87" s="741"/>
      <c r="T87" s="691"/>
      <c r="U87" s="691"/>
      <c r="V87" s="691"/>
      <c r="W87" s="691"/>
    </row>
    <row r="88" ht="16.5" customHeight="1">
      <c r="A88" s="739"/>
      <c r="B88" s="740"/>
      <c r="C88" s="740"/>
      <c r="D88" s="740"/>
      <c r="E88" s="740"/>
      <c r="F88" s="740"/>
      <c r="G88" s="740"/>
      <c r="H88" s="740"/>
      <c r="I88" s="730"/>
      <c r="J88" s="691"/>
      <c r="K88" s="739"/>
      <c r="L88" s="740"/>
      <c r="M88" s="740"/>
      <c r="N88" s="740"/>
      <c r="O88" s="740"/>
      <c r="P88" s="740"/>
      <c r="Q88" s="740"/>
      <c r="R88" s="740"/>
      <c r="S88" s="741"/>
      <c r="T88" s="691"/>
      <c r="U88" s="691"/>
      <c r="V88" s="691"/>
      <c r="W88" s="691"/>
    </row>
    <row r="89" ht="16.5" customHeight="1">
      <c r="A89" s="739"/>
      <c r="B89" s="740"/>
      <c r="C89" s="740"/>
      <c r="D89" s="740"/>
      <c r="E89" s="740"/>
      <c r="F89" s="740"/>
      <c r="G89" s="740"/>
      <c r="H89" s="740"/>
      <c r="I89" s="730"/>
      <c r="J89" s="691"/>
      <c r="K89" s="739"/>
      <c r="L89" s="740"/>
      <c r="M89" s="740"/>
      <c r="N89" s="740"/>
      <c r="O89" s="740"/>
      <c r="P89" s="740"/>
      <c r="Q89" s="740"/>
      <c r="R89" s="740"/>
      <c r="S89" s="741"/>
      <c r="T89" s="691"/>
      <c r="U89" s="691"/>
      <c r="V89" s="691"/>
      <c r="W89" s="691"/>
    </row>
    <row r="90" ht="16.5" customHeight="1">
      <c r="A90" s="739"/>
      <c r="B90" s="740"/>
      <c r="C90" s="740"/>
      <c r="D90" s="740"/>
      <c r="E90" s="740"/>
      <c r="F90" s="740"/>
      <c r="G90" s="740"/>
      <c r="H90" s="740"/>
      <c r="I90" s="730"/>
      <c r="J90" s="691"/>
      <c r="K90" s="739"/>
      <c r="L90" s="740"/>
      <c r="M90" s="740"/>
      <c r="N90" s="740"/>
      <c r="O90" s="740"/>
      <c r="P90" s="740"/>
      <c r="Q90" s="740"/>
      <c r="R90" s="740"/>
      <c r="S90" s="741"/>
      <c r="T90" s="691"/>
      <c r="U90" s="691"/>
      <c r="V90" s="691"/>
      <c r="W90" s="691"/>
    </row>
    <row r="91" ht="16.5" customHeight="1">
      <c r="A91" s="739"/>
      <c r="B91" s="740"/>
      <c r="C91" s="740"/>
      <c r="D91" s="740"/>
      <c r="E91" s="740"/>
      <c r="F91" s="740"/>
      <c r="G91" s="740"/>
      <c r="H91" s="740"/>
      <c r="I91" s="730"/>
      <c r="J91" s="691"/>
      <c r="K91" s="739"/>
      <c r="L91" s="740"/>
      <c r="M91" s="740"/>
      <c r="N91" s="740"/>
      <c r="O91" s="740"/>
      <c r="P91" s="740"/>
      <c r="Q91" s="740"/>
      <c r="R91" s="740"/>
      <c r="S91" s="741"/>
      <c r="T91" s="691"/>
      <c r="U91" s="691"/>
      <c r="V91" s="691"/>
      <c r="W91" s="691"/>
    </row>
    <row r="92" ht="16.5" customHeight="1">
      <c r="A92" s="739"/>
      <c r="B92" s="740"/>
      <c r="C92" s="740"/>
      <c r="D92" s="740"/>
      <c r="E92" s="740"/>
      <c r="F92" s="740"/>
      <c r="G92" s="740"/>
      <c r="H92" s="740"/>
      <c r="I92" s="730"/>
      <c r="J92" s="691"/>
      <c r="K92" s="739"/>
      <c r="L92" s="740"/>
      <c r="M92" s="740"/>
      <c r="N92" s="740"/>
      <c r="O92" s="740"/>
      <c r="P92" s="740"/>
      <c r="Q92" s="740"/>
      <c r="R92" s="740"/>
      <c r="S92" s="741"/>
      <c r="T92" s="691"/>
      <c r="U92" s="691"/>
      <c r="V92" s="691"/>
      <c r="W92" s="691"/>
    </row>
    <row r="93" ht="16.5" customHeight="1">
      <c r="A93" s="739"/>
      <c r="B93" s="740"/>
      <c r="C93" s="740"/>
      <c r="D93" s="740"/>
      <c r="E93" s="740"/>
      <c r="F93" s="740"/>
      <c r="G93" s="740"/>
      <c r="H93" s="740"/>
      <c r="I93" s="730"/>
      <c r="J93" s="691"/>
      <c r="K93" s="739"/>
      <c r="L93" s="740"/>
      <c r="M93" s="740"/>
      <c r="N93" s="740"/>
      <c r="O93" s="740"/>
      <c r="P93" s="740"/>
      <c r="Q93" s="740"/>
      <c r="R93" s="740"/>
      <c r="S93" s="741"/>
      <c r="T93" s="691"/>
      <c r="U93" s="691"/>
      <c r="V93" s="691"/>
      <c r="W93" s="691"/>
    </row>
    <row r="94" ht="16.5" customHeight="1">
      <c r="A94" s="739"/>
      <c r="B94" s="740"/>
      <c r="C94" s="740"/>
      <c r="D94" s="740"/>
      <c r="E94" s="740"/>
      <c r="F94" s="740"/>
      <c r="G94" s="740"/>
      <c r="H94" s="740"/>
      <c r="I94" s="730"/>
      <c r="J94" s="691"/>
      <c r="K94" s="739"/>
      <c r="L94" s="740"/>
      <c r="M94" s="740"/>
      <c r="N94" s="740"/>
      <c r="O94" s="740"/>
      <c r="P94" s="740"/>
      <c r="Q94" s="740"/>
      <c r="R94" s="740"/>
      <c r="S94" s="741"/>
      <c r="T94" s="691"/>
      <c r="U94" s="691"/>
      <c r="V94" s="691"/>
      <c r="W94" s="691"/>
    </row>
    <row r="95" ht="16.5" customHeight="1">
      <c r="A95" s="739"/>
      <c r="B95" s="740"/>
      <c r="C95" s="740"/>
      <c r="D95" s="740"/>
      <c r="E95" s="740"/>
      <c r="F95" s="740"/>
      <c r="G95" s="740"/>
      <c r="H95" s="740"/>
      <c r="I95" s="730"/>
      <c r="J95" s="691"/>
      <c r="K95" s="739"/>
      <c r="L95" s="740"/>
      <c r="M95" s="740"/>
      <c r="N95" s="740"/>
      <c r="O95" s="740"/>
      <c r="P95" s="740"/>
      <c r="Q95" s="740"/>
      <c r="R95" s="740"/>
      <c r="S95" s="741"/>
      <c r="T95" s="691"/>
      <c r="U95" s="691"/>
      <c r="V95" s="691"/>
      <c r="W95" s="691"/>
    </row>
    <row r="96" ht="16.5" customHeight="1">
      <c r="A96" s="739"/>
      <c r="B96" s="740"/>
      <c r="C96" s="740"/>
      <c r="D96" s="740"/>
      <c r="E96" s="740"/>
      <c r="F96" s="740"/>
      <c r="G96" s="740"/>
      <c r="H96" s="740"/>
      <c r="I96" s="730"/>
      <c r="J96" s="691"/>
      <c r="K96" s="739"/>
      <c r="L96" s="740"/>
      <c r="M96" s="740"/>
      <c r="N96" s="740"/>
      <c r="O96" s="740"/>
      <c r="P96" s="740"/>
      <c r="Q96" s="740"/>
      <c r="R96" s="740"/>
      <c r="S96" s="741"/>
      <c r="T96" s="691"/>
      <c r="U96" s="691"/>
      <c r="V96" s="691"/>
      <c r="W96" s="691"/>
    </row>
    <row r="97" ht="16.5" customHeight="1">
      <c r="A97" s="739"/>
      <c r="B97" s="740"/>
      <c r="C97" s="740"/>
      <c r="D97" s="740"/>
      <c r="E97" s="740"/>
      <c r="F97" s="740"/>
      <c r="G97" s="740"/>
      <c r="H97" s="740"/>
      <c r="I97" s="730"/>
      <c r="J97" s="691"/>
      <c r="K97" s="739"/>
      <c r="L97" s="740"/>
      <c r="M97" s="740"/>
      <c r="N97" s="740"/>
      <c r="O97" s="740"/>
      <c r="P97" s="740"/>
      <c r="Q97" s="740"/>
      <c r="R97" s="740"/>
      <c r="S97" s="741"/>
      <c r="T97" s="691"/>
      <c r="U97" s="691"/>
      <c r="V97" s="691"/>
      <c r="W97" s="691"/>
    </row>
    <row r="98" ht="16.5" customHeight="1">
      <c r="A98" s="739"/>
      <c r="B98" s="740"/>
      <c r="C98" s="740"/>
      <c r="D98" s="740"/>
      <c r="E98" s="740"/>
      <c r="F98" s="740"/>
      <c r="G98" s="740"/>
      <c r="H98" s="740"/>
      <c r="I98" s="730"/>
      <c r="J98" s="691"/>
      <c r="K98" s="739"/>
      <c r="L98" s="740"/>
      <c r="M98" s="740"/>
      <c r="N98" s="740"/>
      <c r="O98" s="740"/>
      <c r="P98" s="740"/>
      <c r="Q98" s="740"/>
      <c r="R98" s="740"/>
      <c r="S98" s="741"/>
      <c r="T98" s="691"/>
      <c r="U98" s="691"/>
      <c r="V98" s="691"/>
      <c r="W98" s="691"/>
    </row>
    <row r="99" ht="15.75" customHeight="1">
      <c r="A99" s="751"/>
      <c r="B99" s="752"/>
      <c r="C99" s="752"/>
      <c r="D99" s="752"/>
      <c r="E99" s="752"/>
      <c r="F99" s="752"/>
      <c r="G99" s="752"/>
      <c r="H99" s="752"/>
      <c r="I99" s="753"/>
      <c r="K99" s="751"/>
      <c r="L99" s="752"/>
      <c r="M99" s="752"/>
      <c r="N99" s="752"/>
      <c r="O99" s="752"/>
      <c r="P99" s="752"/>
      <c r="Q99" s="752"/>
      <c r="R99" s="752"/>
      <c r="S99" s="754"/>
    </row>
    <row r="100" ht="15.75" customHeight="1">
      <c r="A100" s="755"/>
      <c r="B100" s="756"/>
      <c r="C100" s="756"/>
      <c r="D100" s="756"/>
      <c r="E100" s="756"/>
      <c r="F100" s="756"/>
      <c r="G100" s="756"/>
      <c r="H100" s="756"/>
      <c r="I100" s="757"/>
      <c r="K100" s="755"/>
      <c r="L100" s="756"/>
      <c r="M100" s="756"/>
      <c r="N100" s="756"/>
      <c r="O100" s="756"/>
      <c r="P100" s="756"/>
      <c r="Q100" s="756"/>
      <c r="R100" s="756"/>
      <c r="S100" s="758"/>
    </row>
    <row r="101" ht="15.75" customHeight="1">
      <c r="I101" s="759"/>
    </row>
    <row r="102" ht="15.75" customHeight="1">
      <c r="I102" s="759"/>
    </row>
    <row r="103" ht="15.75" customHeight="1">
      <c r="I103" s="759"/>
    </row>
    <row r="104" ht="15.75" customHeight="1">
      <c r="I104" s="759"/>
    </row>
    <row r="105" ht="15.75" customHeight="1">
      <c r="I105" s="759"/>
    </row>
    <row r="106" ht="15.75" customHeight="1">
      <c r="I106" s="759"/>
    </row>
    <row r="107" ht="15.75" customHeight="1">
      <c r="I107" s="759"/>
    </row>
    <row r="108" ht="15.75" customHeight="1">
      <c r="I108" s="759"/>
    </row>
    <row r="109" ht="15.75" customHeight="1">
      <c r="I109" s="759"/>
    </row>
    <row r="110" ht="15.75" customHeight="1">
      <c r="I110" s="759"/>
    </row>
    <row r="111" ht="15.75" customHeight="1">
      <c r="I111" s="759"/>
    </row>
    <row r="112" ht="15.75" customHeight="1">
      <c r="I112" s="759"/>
    </row>
    <row r="113" ht="15.75" customHeight="1">
      <c r="I113" s="759"/>
    </row>
    <row r="114" ht="15.75" customHeight="1">
      <c r="I114" s="759"/>
    </row>
    <row r="115" ht="15.75" customHeight="1">
      <c r="I115" s="759"/>
    </row>
    <row r="116" ht="15.75" customHeight="1">
      <c r="I116" s="759"/>
    </row>
    <row r="117" ht="15.75" customHeight="1">
      <c r="I117" s="759"/>
    </row>
    <row r="118" ht="15.75" customHeight="1">
      <c r="I118" s="759"/>
    </row>
    <row r="119" ht="15.75" customHeight="1">
      <c r="I119" s="759"/>
    </row>
    <row r="120" ht="15.75" customHeight="1">
      <c r="I120" s="759"/>
    </row>
    <row r="121" ht="15.75" customHeight="1">
      <c r="I121" s="759"/>
    </row>
    <row r="122" ht="15.75" customHeight="1">
      <c r="I122" s="759"/>
    </row>
    <row r="123" ht="15.75" customHeight="1">
      <c r="I123" s="759"/>
    </row>
    <row r="124" ht="15.75" customHeight="1">
      <c r="I124" s="759"/>
    </row>
    <row r="125" ht="15.75" customHeight="1">
      <c r="I125" s="759"/>
    </row>
    <row r="126" ht="15.75" customHeight="1">
      <c r="I126" s="759"/>
    </row>
    <row r="127" ht="15.75" customHeight="1">
      <c r="I127" s="759"/>
    </row>
    <row r="128" ht="15.75" customHeight="1">
      <c r="I128" s="759"/>
    </row>
    <row r="129" ht="15.75" customHeight="1">
      <c r="I129" s="759"/>
    </row>
    <row r="130" ht="15.75" customHeight="1">
      <c r="I130" s="759"/>
    </row>
    <row r="131" ht="15.75" customHeight="1">
      <c r="I131" s="759"/>
    </row>
    <row r="132" ht="15.75" customHeight="1">
      <c r="I132" s="759"/>
    </row>
    <row r="133" ht="15.75" customHeight="1">
      <c r="I133" s="759"/>
    </row>
    <row r="134" ht="15.75" customHeight="1">
      <c r="I134" s="759"/>
    </row>
    <row r="135" ht="15.75" customHeight="1">
      <c r="I135" s="759"/>
    </row>
    <row r="136" ht="15.75" customHeight="1">
      <c r="I136" s="759"/>
    </row>
    <row r="137" ht="15.75" customHeight="1">
      <c r="I137" s="759"/>
    </row>
    <row r="138" ht="15.75" customHeight="1">
      <c r="I138" s="759"/>
    </row>
    <row r="139" ht="15.75" customHeight="1">
      <c r="I139" s="759"/>
    </row>
    <row r="140" ht="15.75" customHeight="1">
      <c r="I140" s="759"/>
    </row>
    <row r="141" ht="15.75" customHeight="1">
      <c r="I141" s="759"/>
    </row>
    <row r="142" ht="15.75" customHeight="1">
      <c r="I142" s="759"/>
    </row>
    <row r="143" ht="15.75" customHeight="1">
      <c r="I143" s="759"/>
    </row>
    <row r="144" ht="15.75" customHeight="1">
      <c r="I144" s="759"/>
    </row>
    <row r="145" ht="15.75" customHeight="1">
      <c r="I145" s="759"/>
    </row>
    <row r="146" ht="15.75" customHeight="1">
      <c r="I146" s="759"/>
    </row>
    <row r="147" ht="15.75" customHeight="1">
      <c r="I147" s="759"/>
    </row>
    <row r="148" ht="15.75" customHeight="1">
      <c r="I148" s="759"/>
    </row>
    <row r="149" ht="15.75" customHeight="1">
      <c r="I149" s="759"/>
    </row>
    <row r="150" ht="15.75" customHeight="1">
      <c r="I150" s="759"/>
    </row>
    <row r="151" ht="15.75" customHeight="1">
      <c r="I151" s="759"/>
    </row>
    <row r="152" ht="15.75" customHeight="1">
      <c r="I152" s="759"/>
    </row>
    <row r="153" ht="15.75" customHeight="1">
      <c r="I153" s="759"/>
    </row>
    <row r="154" ht="15.75" customHeight="1">
      <c r="I154" s="759"/>
    </row>
    <row r="155" ht="15.75" customHeight="1">
      <c r="I155" s="759"/>
    </row>
    <row r="156" ht="15.75" customHeight="1">
      <c r="I156" s="759"/>
    </row>
    <row r="157" ht="15.75" customHeight="1">
      <c r="I157" s="759"/>
    </row>
    <row r="158" ht="15.75" customHeight="1">
      <c r="I158" s="759"/>
    </row>
    <row r="159" ht="15.75" customHeight="1">
      <c r="I159" s="759"/>
    </row>
    <row r="160" ht="15.75" customHeight="1">
      <c r="I160" s="759"/>
    </row>
    <row r="161" ht="15.75" customHeight="1">
      <c r="I161" s="759"/>
    </row>
    <row r="162" ht="15.75" customHeight="1">
      <c r="I162" s="759"/>
    </row>
    <row r="163" ht="15.75" customHeight="1">
      <c r="I163" s="759"/>
    </row>
    <row r="164" ht="15.75" customHeight="1">
      <c r="I164" s="759"/>
    </row>
    <row r="165" ht="15.75" customHeight="1">
      <c r="I165" s="759"/>
    </row>
    <row r="166" ht="15.75" customHeight="1">
      <c r="I166" s="759"/>
    </row>
    <row r="167" ht="15.75" customHeight="1">
      <c r="I167" s="759"/>
    </row>
    <row r="168" ht="15.75" customHeight="1">
      <c r="I168" s="759"/>
    </row>
    <row r="169" ht="15.75" customHeight="1">
      <c r="I169" s="759"/>
    </row>
    <row r="170" ht="15.75" customHeight="1">
      <c r="I170" s="759"/>
    </row>
    <row r="171" ht="15.75" customHeight="1">
      <c r="I171" s="759"/>
    </row>
    <row r="172" ht="15.75" customHeight="1">
      <c r="I172" s="759"/>
    </row>
    <row r="173" ht="15.75" customHeight="1">
      <c r="I173" s="759"/>
    </row>
    <row r="174" ht="15.75" customHeight="1">
      <c r="I174" s="759"/>
    </row>
    <row r="175" ht="15.75" customHeight="1">
      <c r="I175" s="759"/>
    </row>
    <row r="176" ht="15.75" customHeight="1">
      <c r="I176" s="759"/>
    </row>
    <row r="177" ht="15.75" customHeight="1">
      <c r="I177" s="759"/>
    </row>
    <row r="178" ht="15.75" customHeight="1">
      <c r="I178" s="759"/>
    </row>
    <row r="179" ht="15.75" customHeight="1">
      <c r="I179" s="759"/>
    </row>
    <row r="180" ht="15.75" customHeight="1">
      <c r="I180" s="759"/>
    </row>
    <row r="181" ht="15.75" customHeight="1">
      <c r="I181" s="759"/>
    </row>
    <row r="182" ht="15.75" customHeight="1">
      <c r="I182" s="759"/>
    </row>
    <row r="183" ht="15.75" customHeight="1">
      <c r="I183" s="759"/>
    </row>
    <row r="184" ht="15.75" customHeight="1">
      <c r="I184" s="759"/>
    </row>
    <row r="185" ht="15.75" customHeight="1">
      <c r="I185" s="759"/>
    </row>
    <row r="186" ht="15.75" customHeight="1">
      <c r="I186" s="759"/>
    </row>
    <row r="187" ht="15.75" customHeight="1">
      <c r="I187" s="759"/>
    </row>
    <row r="188" ht="15.75" customHeight="1">
      <c r="I188" s="759"/>
    </row>
    <row r="189" ht="15.75" customHeight="1">
      <c r="I189" s="759"/>
    </row>
    <row r="190" ht="15.75" customHeight="1">
      <c r="I190" s="759"/>
    </row>
    <row r="191" ht="15.75" customHeight="1">
      <c r="I191" s="759"/>
    </row>
    <row r="192" ht="15.75" customHeight="1">
      <c r="I192" s="759"/>
    </row>
    <row r="193" ht="15.75" customHeight="1">
      <c r="I193" s="759"/>
    </row>
    <row r="194" ht="15.75" customHeight="1">
      <c r="I194" s="759"/>
    </row>
    <row r="195" ht="15.75" customHeight="1">
      <c r="I195" s="759"/>
    </row>
    <row r="196" ht="15.75" customHeight="1">
      <c r="I196" s="759"/>
    </row>
    <row r="197" ht="15.75" customHeight="1">
      <c r="I197" s="759"/>
    </row>
    <row r="198" ht="15.75" customHeight="1">
      <c r="I198" s="759"/>
    </row>
    <row r="199" ht="15.75" customHeight="1">
      <c r="I199" s="759"/>
    </row>
    <row r="200" ht="15.75" customHeight="1">
      <c r="I200" s="759"/>
    </row>
    <row r="201" ht="15.75" customHeight="1">
      <c r="I201" s="759"/>
    </row>
    <row r="202" ht="15.75" customHeight="1">
      <c r="I202" s="759"/>
    </row>
    <row r="203" ht="15.75" customHeight="1">
      <c r="I203" s="759"/>
    </row>
    <row r="204" ht="15.75" customHeight="1">
      <c r="I204" s="759"/>
    </row>
    <row r="205" ht="15.75" customHeight="1">
      <c r="I205" s="759"/>
    </row>
    <row r="206" ht="15.75" customHeight="1">
      <c r="I206" s="759"/>
    </row>
    <row r="207" ht="15.75" customHeight="1">
      <c r="I207" s="759"/>
    </row>
    <row r="208" ht="15.75" customHeight="1">
      <c r="I208" s="759"/>
    </row>
    <row r="209" ht="15.75" customHeight="1">
      <c r="I209" s="759"/>
    </row>
    <row r="210" ht="15.75" customHeight="1">
      <c r="I210" s="759"/>
    </row>
    <row r="211" ht="15.75" customHeight="1">
      <c r="I211" s="759"/>
    </row>
    <row r="212" ht="15.75" customHeight="1">
      <c r="I212" s="759"/>
    </row>
    <row r="213" ht="15.75" customHeight="1">
      <c r="I213" s="759"/>
    </row>
    <row r="214" ht="15.75" customHeight="1">
      <c r="I214" s="759"/>
    </row>
    <row r="215" ht="15.75" customHeight="1">
      <c r="I215" s="759"/>
    </row>
    <row r="216" ht="15.75" customHeight="1">
      <c r="I216" s="759"/>
    </row>
    <row r="217" ht="15.75" customHeight="1">
      <c r="I217" s="759"/>
    </row>
    <row r="218" ht="15.75" customHeight="1">
      <c r="I218" s="759"/>
    </row>
    <row r="219" ht="15.75" customHeight="1">
      <c r="I219" s="761"/>
    </row>
    <row r="220" ht="15.75" customHeight="1">
      <c r="I220" s="761"/>
    </row>
    <row r="221" ht="15.75" customHeight="1">
      <c r="I221" s="761"/>
    </row>
    <row r="222" ht="15.75" customHeight="1">
      <c r="I222" s="761"/>
    </row>
    <row r="223" ht="15.75" customHeight="1">
      <c r="I223" s="761"/>
    </row>
    <row r="224" ht="15.75" customHeight="1">
      <c r="I224" s="761"/>
    </row>
    <row r="225" ht="15.75" customHeight="1">
      <c r="I225" s="761"/>
    </row>
    <row r="226" ht="15.75" customHeight="1">
      <c r="I226" s="761"/>
    </row>
    <row r="227" ht="15.75" customHeight="1">
      <c r="I227" s="761"/>
    </row>
    <row r="228" ht="15.75" customHeight="1">
      <c r="I228" s="761"/>
    </row>
    <row r="229" ht="15.75" customHeight="1">
      <c r="I229" s="761"/>
    </row>
    <row r="230" ht="15.75" customHeight="1">
      <c r="I230" s="761"/>
    </row>
    <row r="231" ht="15.75" customHeight="1">
      <c r="I231" s="761"/>
    </row>
    <row r="232" ht="15.75" customHeight="1">
      <c r="I232" s="761"/>
    </row>
    <row r="233" ht="15.75" customHeight="1">
      <c r="I233" s="761"/>
    </row>
    <row r="234" ht="15.75" customHeight="1">
      <c r="I234" s="761"/>
    </row>
    <row r="235" ht="15.75" customHeight="1">
      <c r="I235" s="761"/>
    </row>
    <row r="236" ht="15.75" customHeight="1">
      <c r="I236" s="761"/>
    </row>
    <row r="237" ht="15.75" customHeight="1">
      <c r="I237" s="761"/>
    </row>
    <row r="238" ht="15.75" customHeight="1">
      <c r="I238" s="761"/>
    </row>
    <row r="239" ht="15.75" customHeight="1">
      <c r="I239" s="761"/>
    </row>
    <row r="240" ht="15.75" customHeight="1">
      <c r="I240" s="761"/>
    </row>
    <row r="241" ht="15.75" customHeight="1">
      <c r="I241" s="761"/>
    </row>
    <row r="242" ht="15.75" customHeight="1">
      <c r="I242" s="761"/>
    </row>
    <row r="243" ht="15.75" customHeight="1">
      <c r="I243" s="761"/>
    </row>
    <row r="244" ht="15.75" customHeight="1">
      <c r="I244" s="761"/>
    </row>
    <row r="245" ht="15.75" customHeight="1">
      <c r="I245" s="761"/>
    </row>
    <row r="246" ht="15.75" customHeight="1">
      <c r="I246" s="761"/>
    </row>
    <row r="247" ht="15.75" customHeight="1">
      <c r="I247" s="761"/>
    </row>
    <row r="248" ht="15.75" customHeight="1">
      <c r="I248" s="761"/>
    </row>
    <row r="249" ht="15.75" customHeight="1">
      <c r="I249" s="761"/>
    </row>
    <row r="250" ht="15.75" customHeight="1">
      <c r="I250" s="761"/>
    </row>
    <row r="251" ht="15.75" customHeight="1">
      <c r="I251" s="761"/>
    </row>
    <row r="252" ht="15.75" customHeight="1">
      <c r="I252" s="761"/>
    </row>
    <row r="253" ht="15.75" customHeight="1">
      <c r="I253" s="761"/>
    </row>
    <row r="254" ht="15.75" customHeight="1">
      <c r="I254" s="761"/>
    </row>
    <row r="255" ht="15.75" customHeight="1">
      <c r="I255" s="761"/>
    </row>
    <row r="256" ht="15.75" customHeight="1">
      <c r="I256" s="761"/>
    </row>
    <row r="257" ht="15.75" customHeight="1">
      <c r="I257" s="761"/>
    </row>
    <row r="258" ht="15.75" customHeight="1">
      <c r="I258" s="761"/>
    </row>
    <row r="259" ht="15.75" customHeight="1">
      <c r="I259" s="761"/>
    </row>
    <row r="260" ht="15.75" customHeight="1">
      <c r="I260" s="761"/>
    </row>
    <row r="261" ht="15.75" customHeight="1">
      <c r="I261" s="761"/>
    </row>
    <row r="262" ht="15.75" customHeight="1">
      <c r="I262" s="761"/>
    </row>
    <row r="263" ht="15.75" customHeight="1">
      <c r="I263" s="761"/>
    </row>
    <row r="264" ht="15.75" customHeight="1">
      <c r="I264" s="761"/>
    </row>
    <row r="265" ht="15.75" customHeight="1">
      <c r="I265" s="761"/>
    </row>
    <row r="266" ht="15.75" customHeight="1">
      <c r="I266" s="761"/>
    </row>
    <row r="267" ht="15.75" customHeight="1">
      <c r="I267" s="761"/>
    </row>
    <row r="268" ht="15.75" customHeight="1">
      <c r="I268" s="761"/>
    </row>
    <row r="269" ht="15.75" customHeight="1">
      <c r="I269" s="761"/>
    </row>
    <row r="270" ht="15.75" customHeight="1">
      <c r="I270" s="761"/>
    </row>
    <row r="271" ht="15.75" customHeight="1">
      <c r="I271" s="761"/>
    </row>
    <row r="272" ht="15.75" customHeight="1">
      <c r="I272" s="761"/>
    </row>
    <row r="273" ht="15.75" customHeight="1">
      <c r="I273" s="761"/>
    </row>
    <row r="274" ht="15.75" customHeight="1">
      <c r="I274" s="761"/>
    </row>
    <row r="275" ht="15.75" customHeight="1">
      <c r="I275" s="761"/>
    </row>
    <row r="276" ht="15.75" customHeight="1">
      <c r="I276" s="761"/>
    </row>
    <row r="277" ht="15.75" customHeight="1">
      <c r="I277" s="761"/>
    </row>
    <row r="278" ht="15.75" customHeight="1">
      <c r="I278" s="761"/>
    </row>
    <row r="279" ht="15.75" customHeight="1">
      <c r="I279" s="761"/>
    </row>
    <row r="280" ht="15.75" customHeight="1">
      <c r="I280" s="761"/>
    </row>
    <row r="281" ht="15.75" customHeight="1">
      <c r="I281" s="761"/>
    </row>
    <row r="282" ht="15.75" customHeight="1">
      <c r="I282" s="761"/>
    </row>
    <row r="283" ht="15.75" customHeight="1">
      <c r="I283" s="761"/>
    </row>
    <row r="284" ht="15.75" customHeight="1">
      <c r="I284" s="761"/>
    </row>
    <row r="285" ht="15.75" customHeight="1">
      <c r="I285" s="761"/>
    </row>
    <row r="286" ht="15.75" customHeight="1">
      <c r="I286" s="761"/>
    </row>
    <row r="287" ht="15.75" customHeight="1">
      <c r="I287" s="761"/>
    </row>
    <row r="288" ht="15.75" customHeight="1">
      <c r="I288" s="761"/>
    </row>
    <row r="289" ht="15.75" customHeight="1">
      <c r="I289" s="761"/>
    </row>
    <row r="290" ht="15.75" customHeight="1">
      <c r="I290" s="761"/>
    </row>
    <row r="291" ht="15.75" customHeight="1">
      <c r="I291" s="761"/>
    </row>
    <row r="292" ht="15.75" customHeight="1">
      <c r="I292" s="761"/>
    </row>
    <row r="293" ht="15.75" customHeight="1">
      <c r="I293" s="761"/>
    </row>
    <row r="294" ht="15.75" customHeight="1">
      <c r="I294" s="761"/>
    </row>
    <row r="295" ht="15.75" customHeight="1">
      <c r="I295" s="761"/>
    </row>
    <row r="296" ht="15.75" customHeight="1">
      <c r="I296" s="761"/>
    </row>
    <row r="297" ht="15.75" customHeight="1">
      <c r="I297" s="761"/>
    </row>
    <row r="298" ht="15.75" customHeight="1">
      <c r="I298" s="761"/>
    </row>
    <row r="299" ht="15.75" customHeight="1">
      <c r="I299" s="761"/>
    </row>
    <row r="300" ht="15.75" customHeight="1">
      <c r="I300" s="761"/>
    </row>
    <row r="301" ht="15.75" customHeight="1">
      <c r="I301" s="761"/>
    </row>
    <row r="302" ht="15.75" customHeight="1">
      <c r="I302" s="761"/>
    </row>
    <row r="303" ht="15.75" customHeight="1">
      <c r="I303" s="761"/>
    </row>
    <row r="304" ht="15.75" customHeight="1">
      <c r="I304" s="761"/>
    </row>
    <row r="305" ht="15.75" customHeight="1">
      <c r="I305" s="761"/>
    </row>
    <row r="306" ht="15.75" customHeight="1">
      <c r="I306" s="761"/>
    </row>
    <row r="307" ht="15.75" customHeight="1">
      <c r="I307" s="761"/>
    </row>
    <row r="308" ht="15.75" customHeight="1">
      <c r="I308" s="761"/>
    </row>
    <row r="309" ht="15.75" customHeight="1">
      <c r="I309" s="761"/>
    </row>
    <row r="310" ht="15.75" customHeight="1">
      <c r="I310" s="761"/>
    </row>
    <row r="311" ht="15.75" customHeight="1">
      <c r="I311" s="761"/>
    </row>
    <row r="312" ht="15.75" customHeight="1">
      <c r="I312" s="761"/>
    </row>
    <row r="313" ht="15.75" customHeight="1">
      <c r="I313" s="761"/>
    </row>
    <row r="314" ht="15.75" customHeight="1">
      <c r="I314" s="761"/>
    </row>
    <row r="315" ht="15.75" customHeight="1">
      <c r="I315" s="761"/>
    </row>
    <row r="316" ht="15.75" customHeight="1">
      <c r="I316" s="761"/>
    </row>
    <row r="317" ht="15.75" customHeight="1">
      <c r="I317" s="761"/>
    </row>
    <row r="318" ht="15.75" customHeight="1">
      <c r="I318" s="761"/>
    </row>
    <row r="319" ht="15.75" customHeight="1">
      <c r="I319" s="761"/>
    </row>
    <row r="320" ht="15.75" customHeight="1">
      <c r="I320" s="761"/>
    </row>
    <row r="321" ht="15.75" customHeight="1">
      <c r="I321" s="761"/>
    </row>
    <row r="322" ht="15.75" customHeight="1">
      <c r="I322" s="761"/>
    </row>
    <row r="323" ht="15.75" customHeight="1">
      <c r="I323" s="761"/>
    </row>
    <row r="324" ht="15.75" customHeight="1">
      <c r="I324" s="761"/>
    </row>
    <row r="325" ht="15.75" customHeight="1">
      <c r="I325" s="761"/>
    </row>
    <row r="326" ht="15.75" customHeight="1">
      <c r="I326" s="761"/>
    </row>
    <row r="327" ht="15.75" customHeight="1">
      <c r="I327" s="761"/>
    </row>
    <row r="328" ht="15.75" customHeight="1">
      <c r="I328" s="761"/>
    </row>
    <row r="329" ht="15.75" customHeight="1">
      <c r="I329" s="761"/>
    </row>
    <row r="330" ht="15.75" customHeight="1">
      <c r="I330" s="761"/>
    </row>
    <row r="331" ht="15.75" customHeight="1">
      <c r="I331" s="761"/>
    </row>
    <row r="332" ht="15.75" customHeight="1">
      <c r="I332" s="761"/>
    </row>
    <row r="333" ht="15.75" customHeight="1">
      <c r="I333" s="761"/>
    </row>
    <row r="334" ht="15.75" customHeight="1">
      <c r="I334" s="761"/>
    </row>
    <row r="335" ht="15.75" customHeight="1">
      <c r="I335" s="761"/>
    </row>
    <row r="336" ht="15.75" customHeight="1">
      <c r="I336" s="761"/>
    </row>
    <row r="337" ht="15.75" customHeight="1">
      <c r="I337" s="761"/>
    </row>
    <row r="338" ht="15.75" customHeight="1">
      <c r="I338" s="761"/>
    </row>
    <row r="339" ht="15.75" customHeight="1">
      <c r="I339" s="761"/>
    </row>
    <row r="340" ht="15.75" customHeight="1">
      <c r="I340" s="761"/>
    </row>
    <row r="341" ht="15.75" customHeight="1">
      <c r="I341" s="761"/>
    </row>
    <row r="342" ht="15.75" customHeight="1">
      <c r="I342" s="761"/>
    </row>
    <row r="343" ht="15.75" customHeight="1">
      <c r="I343" s="761"/>
    </row>
    <row r="344" ht="15.75" customHeight="1">
      <c r="I344" s="761"/>
    </row>
    <row r="345" ht="15.75" customHeight="1">
      <c r="I345" s="761"/>
    </row>
    <row r="346" ht="15.75" customHeight="1">
      <c r="I346" s="761"/>
    </row>
    <row r="347" ht="15.75" customHeight="1">
      <c r="I347" s="761"/>
    </row>
    <row r="348" ht="15.75" customHeight="1">
      <c r="I348" s="761"/>
    </row>
    <row r="349" ht="15.75" customHeight="1">
      <c r="I349" s="761"/>
    </row>
    <row r="350" ht="15.75" customHeight="1">
      <c r="I350" s="761"/>
    </row>
    <row r="351" ht="15.75" customHeight="1">
      <c r="I351" s="761"/>
    </row>
    <row r="352" ht="15.75" customHeight="1">
      <c r="I352" s="761"/>
    </row>
    <row r="353" ht="15.75" customHeight="1">
      <c r="I353" s="761"/>
    </row>
    <row r="354" ht="15.75" customHeight="1">
      <c r="I354" s="761"/>
    </row>
    <row r="355" ht="15.75" customHeight="1">
      <c r="I355" s="761"/>
    </row>
    <row r="356" ht="15.75" customHeight="1">
      <c r="I356" s="761"/>
    </row>
    <row r="357" ht="15.75" customHeight="1">
      <c r="I357" s="761"/>
    </row>
    <row r="358" ht="15.75" customHeight="1">
      <c r="I358" s="761"/>
    </row>
    <row r="359" ht="15.75" customHeight="1">
      <c r="I359" s="761"/>
    </row>
    <row r="360" ht="15.75" customHeight="1">
      <c r="I360" s="761"/>
    </row>
    <row r="361" ht="15.75" customHeight="1">
      <c r="I361" s="761"/>
    </row>
    <row r="362" ht="15.75" customHeight="1">
      <c r="I362" s="761"/>
    </row>
    <row r="363" ht="15.75" customHeight="1">
      <c r="I363" s="761"/>
    </row>
    <row r="364" ht="15.75" customHeight="1">
      <c r="I364" s="761"/>
    </row>
    <row r="365" ht="15.75" customHeight="1">
      <c r="I365" s="761"/>
    </row>
    <row r="366" ht="15.75" customHeight="1">
      <c r="I366" s="761"/>
    </row>
    <row r="367" ht="15.75" customHeight="1">
      <c r="I367" s="761"/>
    </row>
    <row r="368" ht="15.75" customHeight="1">
      <c r="I368" s="761"/>
    </row>
    <row r="369" ht="15.75" customHeight="1">
      <c r="I369" s="761"/>
    </row>
    <row r="370" ht="15.75" customHeight="1">
      <c r="I370" s="761"/>
    </row>
    <row r="371" ht="15.75" customHeight="1">
      <c r="I371" s="761"/>
    </row>
    <row r="372" ht="15.75" customHeight="1">
      <c r="I372" s="761"/>
    </row>
    <row r="373" ht="15.75" customHeight="1">
      <c r="I373" s="761"/>
    </row>
    <row r="374" ht="15.75" customHeight="1">
      <c r="I374" s="761"/>
    </row>
    <row r="375" ht="15.75" customHeight="1">
      <c r="I375" s="761"/>
    </row>
    <row r="376" ht="15.75" customHeight="1">
      <c r="I376" s="761"/>
    </row>
    <row r="377" ht="15.75" customHeight="1">
      <c r="I377" s="761"/>
    </row>
    <row r="378" ht="15.75" customHeight="1">
      <c r="I378" s="761"/>
    </row>
    <row r="379" ht="15.75" customHeight="1">
      <c r="I379" s="761"/>
    </row>
    <row r="380" ht="15.75" customHeight="1">
      <c r="I380" s="761"/>
    </row>
    <row r="381" ht="15.75" customHeight="1">
      <c r="I381" s="761"/>
    </row>
    <row r="382" ht="15.75" customHeight="1">
      <c r="I382" s="761"/>
    </row>
    <row r="383" ht="15.75" customHeight="1">
      <c r="I383" s="761"/>
    </row>
    <row r="384" ht="15.75" customHeight="1">
      <c r="I384" s="761"/>
    </row>
    <row r="385" ht="15.75" customHeight="1">
      <c r="I385" s="761"/>
    </row>
    <row r="386" ht="15.75" customHeight="1">
      <c r="I386" s="761"/>
    </row>
    <row r="387" ht="15.75" customHeight="1">
      <c r="I387" s="761"/>
    </row>
    <row r="388" ht="15.75" customHeight="1">
      <c r="I388" s="761"/>
    </row>
    <row r="389" ht="15.75" customHeight="1">
      <c r="I389" s="761"/>
    </row>
    <row r="390" ht="15.75" customHeight="1">
      <c r="I390" s="761"/>
    </row>
    <row r="391" ht="15.75" customHeight="1">
      <c r="I391" s="761"/>
    </row>
    <row r="392" ht="15.75" customHeight="1">
      <c r="I392" s="761"/>
    </row>
    <row r="393" ht="15.75" customHeight="1">
      <c r="I393" s="761"/>
    </row>
    <row r="394" ht="15.75" customHeight="1">
      <c r="I394" s="761"/>
    </row>
    <row r="395" ht="15.75" customHeight="1">
      <c r="I395" s="761"/>
    </row>
    <row r="396" ht="15.75" customHeight="1">
      <c r="I396" s="761"/>
    </row>
    <row r="397" ht="15.75" customHeight="1">
      <c r="I397" s="761"/>
    </row>
    <row r="398" ht="15.75" customHeight="1">
      <c r="I398" s="761"/>
    </row>
    <row r="399" ht="15.75" customHeight="1">
      <c r="I399" s="761"/>
    </row>
    <row r="400" ht="15.75" customHeight="1">
      <c r="I400" s="761"/>
    </row>
    <row r="401" ht="15.75" customHeight="1">
      <c r="I401" s="761"/>
    </row>
    <row r="402" ht="15.75" customHeight="1">
      <c r="I402" s="761"/>
    </row>
    <row r="403" ht="15.75" customHeight="1">
      <c r="I403" s="761"/>
    </row>
    <row r="404" ht="15.75" customHeight="1">
      <c r="I404" s="761"/>
    </row>
    <row r="405" ht="15.75" customHeight="1">
      <c r="I405" s="761"/>
    </row>
    <row r="406" ht="15.75" customHeight="1">
      <c r="I406" s="761"/>
    </row>
    <row r="407" ht="15.75" customHeight="1">
      <c r="I407" s="761"/>
    </row>
    <row r="408" ht="15.75" customHeight="1">
      <c r="I408" s="761"/>
    </row>
    <row r="409" ht="15.75" customHeight="1">
      <c r="I409" s="761"/>
    </row>
    <row r="410" ht="15.75" customHeight="1">
      <c r="I410" s="761"/>
    </row>
    <row r="411" ht="15.75" customHeight="1">
      <c r="I411" s="761"/>
    </row>
    <row r="412" ht="15.75" customHeight="1">
      <c r="I412" s="761"/>
    </row>
    <row r="413" ht="15.75" customHeight="1">
      <c r="I413" s="761"/>
    </row>
    <row r="414" ht="15.75" customHeight="1">
      <c r="I414" s="761"/>
    </row>
    <row r="415" ht="15.75" customHeight="1">
      <c r="I415" s="761"/>
    </row>
    <row r="416" ht="15.75" customHeight="1">
      <c r="I416" s="761"/>
    </row>
    <row r="417" ht="15.75" customHeight="1">
      <c r="I417" s="761"/>
    </row>
    <row r="418" ht="15.75" customHeight="1">
      <c r="I418" s="761"/>
    </row>
    <row r="419" ht="15.75" customHeight="1">
      <c r="I419" s="761"/>
    </row>
    <row r="420" ht="15.75" customHeight="1">
      <c r="I420" s="761"/>
    </row>
    <row r="421" ht="15.75" customHeight="1">
      <c r="I421" s="761"/>
    </row>
    <row r="422" ht="15.75" customHeight="1">
      <c r="I422" s="761"/>
    </row>
    <row r="423" ht="15.75" customHeight="1">
      <c r="I423" s="761"/>
    </row>
    <row r="424" ht="15.75" customHeight="1">
      <c r="I424" s="761"/>
    </row>
    <row r="425" ht="15.75" customHeight="1">
      <c r="I425" s="761"/>
    </row>
    <row r="426" ht="15.75" customHeight="1">
      <c r="I426" s="761"/>
    </row>
    <row r="427" ht="15.75" customHeight="1">
      <c r="I427" s="761"/>
    </row>
    <row r="428" ht="15.75" customHeight="1">
      <c r="I428" s="761"/>
    </row>
    <row r="429" ht="15.75" customHeight="1">
      <c r="I429" s="761"/>
    </row>
    <row r="430" ht="15.75" customHeight="1">
      <c r="I430" s="761"/>
    </row>
    <row r="431" ht="15.75" customHeight="1">
      <c r="I431" s="761"/>
    </row>
    <row r="432" ht="15.75" customHeight="1">
      <c r="I432" s="761"/>
    </row>
    <row r="433" ht="15.75" customHeight="1">
      <c r="I433" s="761"/>
    </row>
    <row r="434" ht="15.75" customHeight="1">
      <c r="I434" s="761"/>
    </row>
    <row r="435" ht="15.75" customHeight="1">
      <c r="I435" s="761"/>
    </row>
    <row r="436" ht="15.75" customHeight="1">
      <c r="I436" s="761"/>
    </row>
    <row r="437" ht="15.75" customHeight="1">
      <c r="I437" s="761"/>
    </row>
    <row r="438" ht="15.75" customHeight="1">
      <c r="I438" s="761"/>
    </row>
    <row r="439" ht="15.75" customHeight="1">
      <c r="I439" s="761"/>
    </row>
    <row r="440" ht="15.75" customHeight="1">
      <c r="I440" s="761"/>
    </row>
    <row r="441" ht="15.75" customHeight="1">
      <c r="I441" s="761"/>
    </row>
    <row r="442" ht="15.75" customHeight="1">
      <c r="I442" s="761"/>
    </row>
    <row r="443" ht="15.75" customHeight="1">
      <c r="I443" s="761"/>
    </row>
    <row r="444" ht="15.75" customHeight="1">
      <c r="I444" s="761"/>
    </row>
    <row r="445" ht="15.75" customHeight="1">
      <c r="I445" s="761"/>
    </row>
    <row r="446" ht="15.75" customHeight="1">
      <c r="I446" s="761"/>
    </row>
    <row r="447" ht="15.75" customHeight="1">
      <c r="I447" s="761"/>
    </row>
    <row r="448" ht="15.75" customHeight="1">
      <c r="I448" s="761"/>
    </row>
    <row r="449" ht="15.75" customHeight="1">
      <c r="I449" s="761"/>
    </row>
    <row r="450" ht="15.75" customHeight="1">
      <c r="I450" s="761"/>
    </row>
    <row r="451" ht="15.75" customHeight="1">
      <c r="I451" s="761"/>
    </row>
    <row r="452" ht="15.75" customHeight="1">
      <c r="I452" s="761"/>
    </row>
    <row r="453" ht="15.75" customHeight="1">
      <c r="I453" s="761"/>
    </row>
    <row r="454" ht="15.75" customHeight="1">
      <c r="I454" s="761"/>
    </row>
    <row r="455" ht="15.75" customHeight="1">
      <c r="I455" s="761"/>
    </row>
    <row r="456" ht="15.75" customHeight="1">
      <c r="I456" s="761"/>
    </row>
    <row r="457" ht="15.75" customHeight="1">
      <c r="I457" s="761"/>
    </row>
    <row r="458" ht="15.75" customHeight="1">
      <c r="I458" s="761"/>
    </row>
    <row r="459" ht="15.75" customHeight="1">
      <c r="I459" s="761"/>
    </row>
    <row r="460" ht="15.75" customHeight="1">
      <c r="I460" s="761"/>
    </row>
    <row r="461" ht="15.75" customHeight="1">
      <c r="I461" s="761"/>
    </row>
    <row r="462" ht="15.75" customHeight="1">
      <c r="I462" s="761"/>
    </row>
    <row r="463" ht="15.75" customHeight="1">
      <c r="I463" s="761"/>
    </row>
    <row r="464" ht="15.75" customHeight="1">
      <c r="I464" s="761"/>
    </row>
    <row r="465" ht="15.75" customHeight="1">
      <c r="I465" s="761"/>
    </row>
    <row r="466" ht="15.75" customHeight="1">
      <c r="I466" s="761"/>
    </row>
    <row r="467" ht="15.75" customHeight="1">
      <c r="I467" s="761"/>
    </row>
    <row r="468" ht="15.75" customHeight="1">
      <c r="I468" s="761"/>
    </row>
    <row r="469" ht="15.75" customHeight="1">
      <c r="I469" s="761"/>
    </row>
    <row r="470" ht="15.75" customHeight="1">
      <c r="I470" s="761"/>
    </row>
    <row r="471" ht="15.75" customHeight="1">
      <c r="I471" s="761"/>
    </row>
    <row r="472" ht="15.75" customHeight="1">
      <c r="I472" s="761"/>
    </row>
    <row r="473" ht="15.75" customHeight="1">
      <c r="I473" s="761"/>
    </row>
    <row r="474" ht="15.75" customHeight="1">
      <c r="I474" s="761"/>
    </row>
    <row r="475" ht="15.75" customHeight="1">
      <c r="I475" s="761"/>
    </row>
    <row r="476" ht="15.75" customHeight="1">
      <c r="I476" s="761"/>
    </row>
    <row r="477" ht="15.75" customHeight="1">
      <c r="I477" s="761"/>
    </row>
    <row r="478" ht="15.75" customHeight="1">
      <c r="I478" s="761"/>
    </row>
    <row r="479" ht="15.75" customHeight="1">
      <c r="I479" s="761"/>
    </row>
    <row r="480" ht="15.75" customHeight="1">
      <c r="I480" s="761"/>
    </row>
    <row r="481" ht="15.75" customHeight="1">
      <c r="I481" s="761"/>
    </row>
    <row r="482" ht="15.75" customHeight="1">
      <c r="I482" s="761"/>
    </row>
    <row r="483" ht="15.75" customHeight="1">
      <c r="I483" s="761"/>
    </row>
    <row r="484" ht="15.75" customHeight="1">
      <c r="I484" s="761"/>
    </row>
    <row r="485" ht="15.75" customHeight="1">
      <c r="I485" s="761"/>
    </row>
    <row r="486" ht="15.75" customHeight="1">
      <c r="I486" s="761"/>
    </row>
    <row r="487" ht="15.75" customHeight="1">
      <c r="I487" s="761"/>
    </row>
    <row r="488" ht="15.75" customHeight="1">
      <c r="I488" s="761"/>
    </row>
    <row r="489" ht="15.75" customHeight="1">
      <c r="I489" s="761"/>
    </row>
    <row r="490" ht="15.75" customHeight="1">
      <c r="I490" s="761"/>
    </row>
    <row r="491" ht="15.75" customHeight="1">
      <c r="I491" s="761"/>
    </row>
    <row r="492" ht="15.75" customHeight="1">
      <c r="I492" s="761"/>
    </row>
    <row r="493" ht="15.75" customHeight="1">
      <c r="I493" s="761"/>
    </row>
    <row r="494" ht="15.75" customHeight="1">
      <c r="I494" s="761"/>
    </row>
    <row r="495" ht="15.75" customHeight="1">
      <c r="I495" s="761"/>
    </row>
    <row r="496" ht="15.75" customHeight="1">
      <c r="I496" s="761"/>
    </row>
    <row r="497" ht="15.75" customHeight="1">
      <c r="I497" s="761"/>
    </row>
    <row r="498" ht="15.75" customHeight="1">
      <c r="I498" s="761"/>
    </row>
    <row r="499" ht="15.75" customHeight="1">
      <c r="I499" s="761"/>
    </row>
    <row r="500" ht="15.75" customHeight="1">
      <c r="I500" s="761"/>
    </row>
    <row r="501" ht="15.75" customHeight="1">
      <c r="I501" s="761"/>
    </row>
    <row r="502" ht="15.75" customHeight="1">
      <c r="I502" s="761"/>
    </row>
    <row r="503" ht="15.75" customHeight="1">
      <c r="I503" s="761"/>
    </row>
    <row r="504" ht="15.75" customHeight="1">
      <c r="I504" s="761"/>
    </row>
    <row r="505" ht="15.75" customHeight="1">
      <c r="I505" s="761"/>
    </row>
    <row r="506" ht="15.75" customHeight="1">
      <c r="I506" s="761"/>
    </row>
    <row r="507" ht="15.75" customHeight="1">
      <c r="I507" s="761"/>
    </row>
    <row r="508" ht="15.75" customHeight="1">
      <c r="I508" s="761"/>
    </row>
    <row r="509" ht="15.75" customHeight="1">
      <c r="I509" s="761"/>
    </row>
    <row r="510" ht="15.75" customHeight="1">
      <c r="I510" s="761"/>
    </row>
    <row r="511" ht="15.75" customHeight="1">
      <c r="I511" s="761"/>
    </row>
    <row r="512" ht="15.75" customHeight="1">
      <c r="I512" s="761"/>
    </row>
    <row r="513" ht="15.75" customHeight="1">
      <c r="I513" s="761"/>
    </row>
    <row r="514" ht="15.75" customHeight="1">
      <c r="I514" s="761"/>
    </row>
    <row r="515" ht="15.75" customHeight="1">
      <c r="I515" s="761"/>
    </row>
    <row r="516" ht="15.75" customHeight="1">
      <c r="I516" s="761"/>
    </row>
    <row r="517" ht="15.75" customHeight="1">
      <c r="I517" s="761"/>
    </row>
    <row r="518" ht="15.75" customHeight="1">
      <c r="I518" s="761"/>
    </row>
    <row r="519" ht="15.75" customHeight="1">
      <c r="I519" s="761"/>
    </row>
    <row r="520" ht="15.75" customHeight="1">
      <c r="I520" s="761"/>
    </row>
    <row r="521" ht="15.75" customHeight="1">
      <c r="I521" s="761"/>
    </row>
    <row r="522" ht="15.75" customHeight="1">
      <c r="I522" s="761"/>
    </row>
    <row r="523" ht="15.75" customHeight="1">
      <c r="I523" s="761"/>
    </row>
    <row r="524" ht="15.75" customHeight="1">
      <c r="I524" s="761"/>
    </row>
    <row r="525" ht="15.75" customHeight="1">
      <c r="I525" s="761"/>
    </row>
    <row r="526" ht="15.75" customHeight="1">
      <c r="I526" s="761"/>
    </row>
    <row r="527" ht="15.75" customHeight="1">
      <c r="I527" s="761"/>
    </row>
    <row r="528" ht="15.75" customHeight="1">
      <c r="I528" s="761"/>
    </row>
    <row r="529" ht="15.75" customHeight="1">
      <c r="I529" s="761"/>
    </row>
    <row r="530" ht="15.75" customHeight="1">
      <c r="I530" s="761"/>
    </row>
    <row r="531" ht="15.75" customHeight="1">
      <c r="I531" s="761"/>
    </row>
    <row r="532" ht="15.75" customHeight="1">
      <c r="I532" s="761"/>
    </row>
    <row r="533" ht="15.75" customHeight="1">
      <c r="I533" s="761"/>
    </row>
    <row r="534" ht="15.75" customHeight="1">
      <c r="I534" s="761"/>
    </row>
    <row r="535" ht="15.75" customHeight="1">
      <c r="I535" s="761"/>
    </row>
    <row r="536" ht="15.75" customHeight="1">
      <c r="I536" s="761"/>
    </row>
    <row r="537" ht="15.75" customHeight="1">
      <c r="I537" s="761"/>
    </row>
    <row r="538" ht="15.75" customHeight="1">
      <c r="I538" s="761"/>
    </row>
    <row r="539" ht="15.75" customHeight="1">
      <c r="I539" s="761"/>
    </row>
    <row r="540" ht="15.75" customHeight="1">
      <c r="I540" s="761"/>
    </row>
    <row r="541" ht="15.75" customHeight="1">
      <c r="I541" s="761"/>
    </row>
    <row r="542" ht="15.75" customHeight="1">
      <c r="I542" s="761"/>
    </row>
    <row r="543" ht="15.75" customHeight="1">
      <c r="I543" s="761"/>
    </row>
    <row r="544" ht="15.75" customHeight="1">
      <c r="I544" s="761"/>
    </row>
    <row r="545" ht="15.75" customHeight="1">
      <c r="I545" s="761"/>
    </row>
    <row r="546" ht="15.75" customHeight="1">
      <c r="I546" s="761"/>
    </row>
    <row r="547" ht="15.75" customHeight="1">
      <c r="I547" s="761"/>
    </row>
    <row r="548" ht="15.75" customHeight="1">
      <c r="I548" s="761"/>
    </row>
    <row r="549" ht="15.75" customHeight="1">
      <c r="I549" s="761"/>
    </row>
    <row r="550" ht="15.75" customHeight="1">
      <c r="I550" s="761"/>
    </row>
    <row r="551" ht="15.75" customHeight="1">
      <c r="I551" s="761"/>
    </row>
    <row r="552" ht="15.75" customHeight="1">
      <c r="I552" s="761"/>
    </row>
    <row r="553" ht="15.75" customHeight="1">
      <c r="I553" s="761"/>
    </row>
    <row r="554" ht="15.75" customHeight="1">
      <c r="I554" s="761"/>
    </row>
    <row r="555" ht="15.75" customHeight="1">
      <c r="I555" s="761"/>
    </row>
    <row r="556" ht="15.75" customHeight="1">
      <c r="I556" s="761"/>
    </row>
    <row r="557" ht="15.75" customHeight="1">
      <c r="I557" s="761"/>
    </row>
    <row r="558" ht="15.75" customHeight="1">
      <c r="I558" s="761"/>
    </row>
    <row r="559" ht="15.75" customHeight="1">
      <c r="I559" s="761"/>
    </row>
    <row r="560" ht="15.75" customHeight="1">
      <c r="I560" s="761"/>
    </row>
    <row r="561" ht="15.75" customHeight="1">
      <c r="I561" s="761"/>
    </row>
    <row r="562" ht="15.75" customHeight="1">
      <c r="I562" s="761"/>
    </row>
    <row r="563" ht="15.75" customHeight="1">
      <c r="I563" s="761"/>
    </row>
    <row r="564" ht="15.75" customHeight="1">
      <c r="I564" s="761"/>
    </row>
    <row r="565" ht="15.75" customHeight="1">
      <c r="I565" s="761"/>
    </row>
    <row r="566" ht="15.75" customHeight="1">
      <c r="I566" s="761"/>
    </row>
    <row r="567" ht="15.75" customHeight="1">
      <c r="I567" s="761"/>
    </row>
    <row r="568" ht="15.75" customHeight="1">
      <c r="I568" s="761"/>
    </row>
    <row r="569" ht="15.75" customHeight="1">
      <c r="I569" s="761"/>
    </row>
    <row r="570" ht="15.75" customHeight="1">
      <c r="I570" s="761"/>
    </row>
    <row r="571" ht="15.75" customHeight="1">
      <c r="I571" s="761"/>
    </row>
    <row r="572" ht="15.75" customHeight="1">
      <c r="I572" s="761"/>
    </row>
    <row r="573" ht="15.75" customHeight="1">
      <c r="I573" s="761"/>
    </row>
    <row r="574" ht="15.75" customHeight="1">
      <c r="I574" s="761"/>
    </row>
    <row r="575" ht="15.75" customHeight="1">
      <c r="I575" s="761"/>
    </row>
    <row r="576" ht="15.75" customHeight="1">
      <c r="I576" s="761"/>
    </row>
    <row r="577" ht="15.75" customHeight="1">
      <c r="I577" s="761"/>
    </row>
    <row r="578" ht="15.75" customHeight="1">
      <c r="I578" s="761"/>
    </row>
    <row r="579" ht="15.75" customHeight="1">
      <c r="I579" s="761"/>
    </row>
    <row r="580" ht="15.75" customHeight="1">
      <c r="I580" s="761"/>
    </row>
    <row r="581" ht="15.75" customHeight="1">
      <c r="I581" s="761"/>
    </row>
    <row r="582" ht="15.75" customHeight="1">
      <c r="I582" s="761"/>
    </row>
    <row r="583" ht="15.75" customHeight="1">
      <c r="I583" s="761"/>
    </row>
    <row r="584" ht="15.75" customHeight="1">
      <c r="I584" s="761"/>
    </row>
    <row r="585" ht="15.75" customHeight="1">
      <c r="I585" s="761"/>
    </row>
    <row r="586" ht="15.75" customHeight="1">
      <c r="I586" s="761"/>
    </row>
    <row r="587" ht="15.75" customHeight="1">
      <c r="I587" s="761"/>
    </row>
    <row r="588" ht="15.75" customHeight="1">
      <c r="I588" s="761"/>
    </row>
    <row r="589" ht="15.75" customHeight="1">
      <c r="I589" s="761"/>
    </row>
    <row r="590" ht="15.75" customHeight="1">
      <c r="I590" s="761"/>
    </row>
    <row r="591" ht="15.75" customHeight="1">
      <c r="I591" s="761"/>
    </row>
    <row r="592" ht="15.75" customHeight="1">
      <c r="I592" s="761"/>
    </row>
    <row r="593" ht="15.75" customHeight="1">
      <c r="I593" s="761"/>
    </row>
    <row r="594" ht="15.75" customHeight="1">
      <c r="I594" s="761"/>
    </row>
    <row r="595" ht="15.75" customHeight="1">
      <c r="I595" s="761"/>
    </row>
    <row r="596" ht="15.75" customHeight="1">
      <c r="I596" s="761"/>
    </row>
    <row r="597" ht="15.75" customHeight="1">
      <c r="I597" s="761"/>
    </row>
    <row r="598" ht="15.75" customHeight="1">
      <c r="I598" s="761"/>
    </row>
    <row r="599" ht="15.75" customHeight="1">
      <c r="I599" s="761"/>
    </row>
    <row r="600" ht="15.75" customHeight="1">
      <c r="I600" s="761"/>
    </row>
    <row r="601" ht="15.75" customHeight="1">
      <c r="I601" s="761"/>
    </row>
    <row r="602" ht="15.75" customHeight="1">
      <c r="I602" s="761"/>
    </row>
    <row r="603" ht="15.75" customHeight="1">
      <c r="I603" s="761"/>
    </row>
    <row r="604" ht="15.75" customHeight="1">
      <c r="I604" s="761"/>
    </row>
    <row r="605" ht="15.75" customHeight="1">
      <c r="I605" s="761"/>
    </row>
    <row r="606" ht="15.75" customHeight="1">
      <c r="I606" s="761"/>
    </row>
    <row r="607" ht="15.75" customHeight="1">
      <c r="I607" s="761"/>
    </row>
    <row r="608" ht="15.75" customHeight="1">
      <c r="I608" s="761"/>
    </row>
    <row r="609" ht="15.75" customHeight="1">
      <c r="I609" s="761"/>
    </row>
    <row r="610" ht="15.75" customHeight="1">
      <c r="I610" s="761"/>
    </row>
    <row r="611" ht="15.75" customHeight="1">
      <c r="I611" s="761"/>
    </row>
    <row r="612" ht="15.75" customHeight="1">
      <c r="I612" s="761"/>
    </row>
    <row r="613" ht="15.75" customHeight="1">
      <c r="I613" s="761"/>
    </row>
    <row r="614" ht="15.75" customHeight="1">
      <c r="I614" s="761"/>
    </row>
    <row r="615" ht="15.75" customHeight="1">
      <c r="I615" s="761"/>
    </row>
    <row r="616" ht="15.75" customHeight="1">
      <c r="I616" s="761"/>
    </row>
    <row r="617" ht="15.75" customHeight="1">
      <c r="I617" s="761"/>
    </row>
    <row r="618" ht="15.75" customHeight="1">
      <c r="I618" s="761"/>
    </row>
    <row r="619" ht="15.75" customHeight="1">
      <c r="I619" s="761"/>
    </row>
    <row r="620" ht="15.75" customHeight="1">
      <c r="I620" s="761"/>
    </row>
    <row r="621" ht="15.75" customHeight="1">
      <c r="I621" s="761"/>
    </row>
    <row r="622" ht="15.75" customHeight="1">
      <c r="I622" s="761"/>
    </row>
    <row r="623" ht="15.75" customHeight="1">
      <c r="I623" s="761"/>
    </row>
    <row r="624" ht="15.75" customHeight="1">
      <c r="I624" s="761"/>
    </row>
    <row r="625" ht="15.75" customHeight="1">
      <c r="I625" s="761"/>
    </row>
    <row r="626" ht="15.75" customHeight="1">
      <c r="I626" s="761"/>
    </row>
    <row r="627" ht="15.75" customHeight="1">
      <c r="I627" s="761"/>
    </row>
    <row r="628" ht="15.75" customHeight="1">
      <c r="I628" s="761"/>
    </row>
    <row r="629" ht="15.75" customHeight="1">
      <c r="I629" s="761"/>
    </row>
    <row r="630" ht="15.75" customHeight="1">
      <c r="I630" s="761"/>
    </row>
    <row r="631" ht="15.75" customHeight="1">
      <c r="I631" s="761"/>
    </row>
    <row r="632" ht="15.75" customHeight="1">
      <c r="I632" s="761"/>
    </row>
    <row r="633" ht="15.75" customHeight="1">
      <c r="I633" s="761"/>
    </row>
    <row r="634" ht="15.75" customHeight="1">
      <c r="I634" s="761"/>
    </row>
    <row r="635" ht="15.75" customHeight="1">
      <c r="I635" s="761"/>
    </row>
    <row r="636" ht="15.75" customHeight="1">
      <c r="I636" s="761"/>
    </row>
    <row r="637" ht="15.75" customHeight="1">
      <c r="I637" s="761"/>
    </row>
    <row r="638" ht="15.75" customHeight="1">
      <c r="I638" s="761"/>
    </row>
    <row r="639" ht="15.75" customHeight="1">
      <c r="I639" s="761"/>
    </row>
    <row r="640" ht="15.75" customHeight="1">
      <c r="I640" s="761"/>
    </row>
    <row r="641" ht="15.75" customHeight="1">
      <c r="I641" s="761"/>
    </row>
    <row r="642" ht="15.75" customHeight="1">
      <c r="I642" s="761"/>
    </row>
    <row r="643" ht="15.75" customHeight="1">
      <c r="I643" s="761"/>
    </row>
    <row r="644" ht="15.75" customHeight="1">
      <c r="I644" s="761"/>
    </row>
    <row r="645" ht="15.75" customHeight="1">
      <c r="I645" s="761"/>
    </row>
    <row r="646" ht="15.75" customHeight="1">
      <c r="I646" s="761"/>
    </row>
    <row r="647" ht="15.75" customHeight="1">
      <c r="I647" s="761"/>
    </row>
    <row r="648" ht="15.75" customHeight="1">
      <c r="I648" s="761"/>
    </row>
    <row r="649" ht="15.75" customHeight="1">
      <c r="I649" s="761"/>
    </row>
    <row r="650" ht="15.75" customHeight="1">
      <c r="I650" s="761"/>
    </row>
    <row r="651" ht="15.75" customHeight="1">
      <c r="I651" s="761"/>
    </row>
    <row r="652" ht="15.75" customHeight="1">
      <c r="I652" s="761"/>
    </row>
    <row r="653" ht="15.75" customHeight="1">
      <c r="I653" s="761"/>
    </row>
    <row r="654" ht="15.75" customHeight="1">
      <c r="I654" s="761"/>
    </row>
    <row r="655" ht="15.75" customHeight="1">
      <c r="I655" s="761"/>
    </row>
    <row r="656" ht="15.75" customHeight="1">
      <c r="I656" s="761"/>
    </row>
    <row r="657" ht="15.75" customHeight="1">
      <c r="I657" s="761"/>
    </row>
    <row r="658" ht="15.75" customHeight="1">
      <c r="I658" s="761"/>
    </row>
    <row r="659" ht="15.75" customHeight="1">
      <c r="I659" s="761"/>
    </row>
    <row r="660" ht="15.75" customHeight="1">
      <c r="I660" s="761"/>
    </row>
    <row r="661" ht="15.75" customHeight="1">
      <c r="I661" s="761"/>
    </row>
    <row r="662" ht="15.75" customHeight="1">
      <c r="I662" s="761"/>
    </row>
    <row r="663" ht="15.75" customHeight="1">
      <c r="I663" s="761"/>
    </row>
    <row r="664" ht="15.75" customHeight="1">
      <c r="I664" s="761"/>
    </row>
    <row r="665" ht="15.75" customHeight="1">
      <c r="I665" s="761"/>
    </row>
    <row r="666" ht="15.75" customHeight="1">
      <c r="I666" s="761"/>
    </row>
    <row r="667" ht="15.75" customHeight="1">
      <c r="I667" s="761"/>
    </row>
    <row r="668" ht="15.75" customHeight="1">
      <c r="I668" s="761"/>
    </row>
    <row r="669" ht="15.75" customHeight="1">
      <c r="I669" s="761"/>
    </row>
    <row r="670" ht="15.75" customHeight="1">
      <c r="I670" s="761"/>
    </row>
    <row r="671" ht="15.75" customHeight="1">
      <c r="I671" s="761"/>
    </row>
    <row r="672" ht="15.75" customHeight="1">
      <c r="I672" s="761"/>
    </row>
    <row r="673" ht="15.75" customHeight="1">
      <c r="I673" s="761"/>
    </row>
    <row r="674" ht="15.75" customHeight="1">
      <c r="I674" s="761"/>
    </row>
    <row r="675" ht="15.75" customHeight="1">
      <c r="I675" s="761"/>
    </row>
    <row r="676" ht="15.75" customHeight="1">
      <c r="I676" s="761"/>
    </row>
    <row r="677" ht="15.75" customHeight="1">
      <c r="I677" s="761"/>
    </row>
    <row r="678" ht="15.75" customHeight="1">
      <c r="I678" s="761"/>
    </row>
    <row r="679" ht="15.75" customHeight="1">
      <c r="I679" s="761"/>
    </row>
    <row r="680" ht="15.75" customHeight="1">
      <c r="I680" s="761"/>
    </row>
    <row r="681" ht="15.75" customHeight="1">
      <c r="I681" s="761"/>
    </row>
    <row r="682" ht="15.75" customHeight="1">
      <c r="I682" s="761"/>
    </row>
    <row r="683" ht="15.75" customHeight="1">
      <c r="I683" s="761"/>
    </row>
    <row r="684" ht="15.75" customHeight="1">
      <c r="I684" s="761"/>
    </row>
    <row r="685" ht="15.75" customHeight="1">
      <c r="I685" s="761"/>
    </row>
    <row r="686" ht="15.75" customHeight="1">
      <c r="I686" s="761"/>
    </row>
    <row r="687" ht="15.75" customHeight="1">
      <c r="I687" s="761"/>
    </row>
    <row r="688" ht="15.75" customHeight="1">
      <c r="I688" s="761"/>
    </row>
    <row r="689" ht="15.75" customHeight="1">
      <c r="I689" s="761"/>
    </row>
    <row r="690" ht="15.75" customHeight="1">
      <c r="I690" s="761"/>
    </row>
    <row r="691" ht="15.75" customHeight="1">
      <c r="I691" s="761"/>
    </row>
    <row r="692" ht="15.75" customHeight="1">
      <c r="I692" s="761"/>
    </row>
    <row r="693" ht="15.75" customHeight="1">
      <c r="I693" s="761"/>
    </row>
    <row r="694" ht="15.75" customHeight="1">
      <c r="I694" s="761"/>
    </row>
    <row r="695" ht="15.75" customHeight="1">
      <c r="I695" s="761"/>
    </row>
    <row r="696" ht="15.75" customHeight="1">
      <c r="I696" s="761"/>
    </row>
    <row r="697" ht="15.75" customHeight="1">
      <c r="I697" s="761"/>
    </row>
    <row r="698" ht="15.75" customHeight="1">
      <c r="I698" s="761"/>
    </row>
    <row r="699" ht="15.75" customHeight="1">
      <c r="I699" s="761"/>
    </row>
    <row r="700" ht="15.75" customHeight="1">
      <c r="I700" s="761"/>
    </row>
    <row r="701" ht="15.75" customHeight="1">
      <c r="I701" s="761"/>
    </row>
    <row r="702" ht="15.75" customHeight="1">
      <c r="I702" s="761"/>
    </row>
    <row r="703" ht="15.75" customHeight="1">
      <c r="I703" s="761"/>
    </row>
    <row r="704" ht="15.75" customHeight="1">
      <c r="I704" s="761"/>
    </row>
    <row r="705" ht="15.75" customHeight="1">
      <c r="I705" s="761"/>
    </row>
    <row r="706" ht="15.75" customHeight="1">
      <c r="I706" s="761"/>
    </row>
    <row r="707" ht="15.75" customHeight="1">
      <c r="I707" s="761"/>
    </row>
    <row r="708" ht="15.75" customHeight="1">
      <c r="I708" s="761"/>
    </row>
    <row r="709" ht="15.75" customHeight="1">
      <c r="I709" s="761"/>
    </row>
    <row r="710" ht="15.75" customHeight="1">
      <c r="I710" s="761"/>
    </row>
    <row r="711" ht="15.75" customHeight="1">
      <c r="I711" s="761"/>
    </row>
    <row r="712" ht="15.75" customHeight="1">
      <c r="I712" s="761"/>
    </row>
    <row r="713" ht="15.75" customHeight="1">
      <c r="I713" s="761"/>
    </row>
    <row r="714" ht="15.75" customHeight="1">
      <c r="I714" s="761"/>
    </row>
    <row r="715" ht="15.75" customHeight="1">
      <c r="I715" s="761"/>
    </row>
    <row r="716" ht="15.75" customHeight="1">
      <c r="I716" s="761"/>
    </row>
    <row r="717" ht="15.75" customHeight="1">
      <c r="I717" s="761"/>
    </row>
    <row r="718" ht="15.75" customHeight="1">
      <c r="I718" s="761"/>
    </row>
    <row r="719" ht="15.75" customHeight="1">
      <c r="I719" s="761"/>
    </row>
    <row r="720" ht="15.75" customHeight="1">
      <c r="I720" s="761"/>
    </row>
    <row r="721" ht="15.75" customHeight="1">
      <c r="I721" s="761"/>
    </row>
    <row r="722" ht="15.75" customHeight="1">
      <c r="I722" s="761"/>
    </row>
    <row r="723" ht="15.75" customHeight="1">
      <c r="I723" s="761"/>
    </row>
    <row r="724" ht="15.75" customHeight="1">
      <c r="I724" s="761"/>
    </row>
    <row r="725" ht="15.75" customHeight="1">
      <c r="I725" s="761"/>
    </row>
    <row r="726" ht="15.75" customHeight="1">
      <c r="I726" s="761"/>
    </row>
    <row r="727" ht="15.75" customHeight="1">
      <c r="I727" s="761"/>
    </row>
    <row r="728" ht="15.75" customHeight="1">
      <c r="I728" s="761"/>
    </row>
    <row r="729" ht="15.75" customHeight="1">
      <c r="I729" s="761"/>
    </row>
    <row r="730" ht="15.75" customHeight="1">
      <c r="I730" s="761"/>
    </row>
    <row r="731" ht="15.75" customHeight="1">
      <c r="I731" s="761"/>
    </row>
    <row r="732" ht="15.75" customHeight="1">
      <c r="I732" s="761"/>
    </row>
    <row r="733" ht="15.75" customHeight="1">
      <c r="I733" s="761"/>
    </row>
    <row r="734" ht="15.75" customHeight="1">
      <c r="I734" s="761"/>
    </row>
    <row r="735" ht="15.75" customHeight="1">
      <c r="I735" s="761"/>
    </row>
    <row r="736" ht="15.75" customHeight="1">
      <c r="I736" s="761"/>
    </row>
    <row r="737" ht="15.75" customHeight="1">
      <c r="I737" s="761"/>
    </row>
    <row r="738" ht="15.75" customHeight="1">
      <c r="I738" s="761"/>
    </row>
    <row r="739" ht="15.75" customHeight="1">
      <c r="I739" s="761"/>
    </row>
    <row r="740" ht="15.75" customHeight="1">
      <c r="I740" s="761"/>
    </row>
    <row r="741" ht="15.75" customHeight="1">
      <c r="I741" s="761"/>
    </row>
    <row r="742" ht="15.75" customHeight="1">
      <c r="I742" s="761"/>
    </row>
    <row r="743" ht="15.75" customHeight="1">
      <c r="I743" s="761"/>
    </row>
    <row r="744" ht="15.75" customHeight="1">
      <c r="I744" s="761"/>
    </row>
    <row r="745" ht="15.75" customHeight="1">
      <c r="I745" s="761"/>
    </row>
    <row r="746" ht="15.75" customHeight="1">
      <c r="I746" s="761"/>
    </row>
    <row r="747" ht="15.75" customHeight="1">
      <c r="I747" s="761"/>
    </row>
    <row r="748" ht="15.75" customHeight="1">
      <c r="I748" s="761"/>
    </row>
    <row r="749" ht="15.75" customHeight="1">
      <c r="I749" s="761"/>
    </row>
    <row r="750" ht="15.75" customHeight="1">
      <c r="I750" s="761"/>
    </row>
    <row r="751" ht="15.75" customHeight="1">
      <c r="I751" s="761"/>
    </row>
    <row r="752" ht="15.75" customHeight="1">
      <c r="I752" s="761"/>
    </row>
    <row r="753" ht="15.75" customHeight="1">
      <c r="I753" s="761"/>
    </row>
    <row r="754" ht="15.75" customHeight="1">
      <c r="I754" s="761"/>
    </row>
    <row r="755" ht="15.75" customHeight="1">
      <c r="I755" s="761"/>
    </row>
    <row r="756" ht="15.75" customHeight="1">
      <c r="I756" s="761"/>
    </row>
    <row r="757" ht="15.75" customHeight="1">
      <c r="I757" s="761"/>
    </row>
    <row r="758" ht="15.75" customHeight="1">
      <c r="I758" s="761"/>
    </row>
    <row r="759" ht="15.75" customHeight="1">
      <c r="I759" s="761"/>
    </row>
    <row r="760" ht="15.75" customHeight="1">
      <c r="I760" s="761"/>
    </row>
    <row r="761" ht="15.75" customHeight="1">
      <c r="I761" s="761"/>
    </row>
    <row r="762" ht="15.75" customHeight="1">
      <c r="I762" s="761"/>
    </row>
    <row r="763" ht="15.75" customHeight="1">
      <c r="I763" s="761"/>
    </row>
    <row r="764" ht="15.75" customHeight="1">
      <c r="I764" s="761"/>
    </row>
    <row r="765" ht="15.75" customHeight="1">
      <c r="I765" s="761"/>
    </row>
    <row r="766" ht="15.75" customHeight="1">
      <c r="I766" s="761"/>
    </row>
    <row r="767" ht="15.75" customHeight="1">
      <c r="I767" s="761"/>
    </row>
    <row r="768" ht="15.75" customHeight="1">
      <c r="I768" s="761"/>
    </row>
    <row r="769" ht="15.75" customHeight="1">
      <c r="I769" s="761"/>
    </row>
    <row r="770" ht="15.75" customHeight="1">
      <c r="I770" s="761"/>
    </row>
    <row r="771" ht="15.75" customHeight="1">
      <c r="I771" s="761"/>
    </row>
    <row r="772" ht="15.75" customHeight="1">
      <c r="I772" s="761"/>
    </row>
    <row r="773" ht="15.75" customHeight="1">
      <c r="I773" s="761"/>
    </row>
    <row r="774" ht="15.75" customHeight="1">
      <c r="I774" s="761"/>
    </row>
    <row r="775" ht="15.75" customHeight="1">
      <c r="I775" s="761"/>
    </row>
    <row r="776" ht="15.75" customHeight="1">
      <c r="I776" s="761"/>
    </row>
    <row r="777" ht="15.75" customHeight="1">
      <c r="I777" s="761"/>
    </row>
    <row r="778" ht="15.75" customHeight="1">
      <c r="I778" s="761"/>
    </row>
    <row r="779" ht="15.75" customHeight="1">
      <c r="I779" s="761"/>
    </row>
    <row r="780" ht="15.75" customHeight="1">
      <c r="I780" s="761"/>
    </row>
    <row r="781" ht="15.75" customHeight="1">
      <c r="I781" s="761"/>
    </row>
    <row r="782" ht="15.75" customHeight="1">
      <c r="I782" s="761"/>
    </row>
    <row r="783" ht="15.75" customHeight="1">
      <c r="I783" s="761"/>
    </row>
    <row r="784" ht="15.75" customHeight="1">
      <c r="I784" s="761"/>
    </row>
    <row r="785" ht="15.75" customHeight="1">
      <c r="I785" s="761"/>
    </row>
    <row r="786" ht="15.75" customHeight="1">
      <c r="I786" s="761"/>
    </row>
    <row r="787" ht="15.75" customHeight="1">
      <c r="I787" s="761"/>
    </row>
    <row r="788" ht="15.75" customHeight="1">
      <c r="I788" s="761"/>
    </row>
    <row r="789" ht="15.75" customHeight="1">
      <c r="I789" s="761"/>
    </row>
    <row r="790" ht="15.75" customHeight="1">
      <c r="I790" s="761"/>
    </row>
    <row r="791" ht="15.75" customHeight="1">
      <c r="I791" s="761"/>
    </row>
    <row r="792" ht="15.75" customHeight="1">
      <c r="I792" s="761"/>
    </row>
    <row r="793" ht="15.75" customHeight="1">
      <c r="I793" s="761"/>
    </row>
    <row r="794" ht="15.75" customHeight="1">
      <c r="I794" s="761"/>
    </row>
    <row r="795" ht="15.75" customHeight="1">
      <c r="I795" s="761"/>
    </row>
    <row r="796" ht="15.75" customHeight="1">
      <c r="I796" s="761"/>
    </row>
    <row r="797" ht="15.75" customHeight="1">
      <c r="I797" s="761"/>
    </row>
    <row r="798" ht="15.75" customHeight="1">
      <c r="I798" s="761"/>
    </row>
    <row r="799" ht="15.75" customHeight="1">
      <c r="I799" s="761"/>
    </row>
    <row r="800" ht="15.75" customHeight="1">
      <c r="I800" s="761"/>
    </row>
    <row r="801" ht="15.75" customHeight="1">
      <c r="I801" s="761"/>
    </row>
    <row r="802" ht="15.75" customHeight="1">
      <c r="I802" s="761"/>
    </row>
    <row r="803" ht="15.75" customHeight="1">
      <c r="I803" s="761"/>
    </row>
    <row r="804" ht="15.75" customHeight="1">
      <c r="I804" s="761"/>
    </row>
    <row r="805" ht="15.75" customHeight="1">
      <c r="I805" s="761"/>
    </row>
    <row r="806" ht="15.75" customHeight="1">
      <c r="I806" s="761"/>
    </row>
    <row r="807" ht="15.75" customHeight="1">
      <c r="I807" s="761"/>
    </row>
    <row r="808" ht="15.75" customHeight="1">
      <c r="I808" s="761"/>
    </row>
    <row r="809" ht="15.75" customHeight="1">
      <c r="I809" s="761"/>
    </row>
    <row r="810" ht="15.75" customHeight="1">
      <c r="I810" s="761"/>
    </row>
    <row r="811" ht="15.75" customHeight="1">
      <c r="I811" s="761"/>
    </row>
    <row r="812" ht="15.75" customHeight="1">
      <c r="I812" s="761"/>
    </row>
    <row r="813" ht="15.75" customHeight="1">
      <c r="I813" s="761"/>
    </row>
    <row r="814" ht="15.75" customHeight="1">
      <c r="I814" s="761"/>
    </row>
    <row r="815" ht="15.75" customHeight="1">
      <c r="I815" s="761"/>
    </row>
    <row r="816" ht="15.75" customHeight="1">
      <c r="I816" s="761"/>
    </row>
    <row r="817" ht="15.75" customHeight="1">
      <c r="I817" s="761"/>
    </row>
    <row r="818" ht="15.75" customHeight="1">
      <c r="I818" s="761"/>
    </row>
    <row r="819" ht="15.75" customHeight="1">
      <c r="I819" s="761"/>
    </row>
    <row r="820" ht="15.75" customHeight="1">
      <c r="I820" s="761"/>
    </row>
    <row r="821" ht="15.75" customHeight="1">
      <c r="I821" s="761"/>
    </row>
    <row r="822" ht="15.75" customHeight="1">
      <c r="I822" s="761"/>
    </row>
    <row r="823" ht="15.75" customHeight="1">
      <c r="I823" s="761"/>
    </row>
    <row r="824" ht="15.75" customHeight="1">
      <c r="I824" s="761"/>
    </row>
    <row r="825" ht="15.75" customHeight="1">
      <c r="I825" s="761"/>
    </row>
    <row r="826" ht="15.75" customHeight="1">
      <c r="I826" s="761"/>
    </row>
    <row r="827" ht="15.75" customHeight="1">
      <c r="I827" s="761"/>
    </row>
    <row r="828" ht="15.75" customHeight="1">
      <c r="I828" s="761"/>
    </row>
    <row r="829" ht="15.75" customHeight="1">
      <c r="I829" s="761"/>
    </row>
    <row r="830" ht="15.75" customHeight="1">
      <c r="I830" s="761"/>
    </row>
    <row r="831" ht="15.75" customHeight="1">
      <c r="I831" s="761"/>
    </row>
    <row r="832" ht="15.75" customHeight="1">
      <c r="I832" s="761"/>
    </row>
    <row r="833" ht="15.75" customHeight="1">
      <c r="I833" s="761"/>
    </row>
    <row r="834" ht="15.75" customHeight="1">
      <c r="I834" s="761"/>
    </row>
    <row r="835" ht="15.75" customHeight="1">
      <c r="I835" s="761"/>
    </row>
    <row r="836" ht="15.75" customHeight="1">
      <c r="I836" s="761"/>
    </row>
    <row r="837" ht="15.75" customHeight="1">
      <c r="I837" s="761"/>
    </row>
    <row r="838" ht="15.75" customHeight="1">
      <c r="I838" s="761"/>
    </row>
    <row r="839" ht="15.75" customHeight="1">
      <c r="I839" s="761"/>
    </row>
    <row r="840" ht="15.75" customHeight="1">
      <c r="I840" s="761"/>
    </row>
    <row r="841" ht="15.75" customHeight="1">
      <c r="I841" s="761"/>
    </row>
    <row r="842" ht="15.75" customHeight="1">
      <c r="I842" s="761"/>
    </row>
    <row r="843" ht="15.75" customHeight="1">
      <c r="I843" s="761"/>
    </row>
    <row r="844" ht="15.75" customHeight="1">
      <c r="I844" s="761"/>
    </row>
    <row r="845" ht="15.75" customHeight="1">
      <c r="I845" s="761"/>
    </row>
    <row r="846" ht="15.75" customHeight="1">
      <c r="I846" s="761"/>
    </row>
    <row r="847" ht="15.75" customHeight="1">
      <c r="I847" s="761"/>
    </row>
    <row r="848" ht="15.75" customHeight="1">
      <c r="I848" s="761"/>
    </row>
    <row r="849" ht="15.75" customHeight="1">
      <c r="I849" s="761"/>
    </row>
    <row r="850" ht="15.75" customHeight="1">
      <c r="I850" s="761"/>
    </row>
    <row r="851" ht="15.75" customHeight="1">
      <c r="I851" s="761"/>
    </row>
    <row r="852" ht="15.75" customHeight="1">
      <c r="I852" s="761"/>
    </row>
    <row r="853" ht="15.75" customHeight="1">
      <c r="I853" s="761"/>
    </row>
    <row r="854" ht="15.75" customHeight="1">
      <c r="I854" s="761"/>
    </row>
    <row r="855" ht="15.75" customHeight="1">
      <c r="I855" s="761"/>
    </row>
    <row r="856" ht="15.75" customHeight="1">
      <c r="I856" s="761"/>
    </row>
    <row r="857" ht="15.75" customHeight="1">
      <c r="I857" s="761"/>
    </row>
    <row r="858" ht="15.75" customHeight="1">
      <c r="I858" s="761"/>
    </row>
    <row r="859" ht="15.75" customHeight="1">
      <c r="I859" s="761"/>
    </row>
    <row r="860" ht="15.75" customHeight="1">
      <c r="I860" s="761"/>
    </row>
    <row r="861" ht="15.75" customHeight="1">
      <c r="I861" s="761"/>
    </row>
    <row r="862" ht="15.75" customHeight="1">
      <c r="I862" s="761"/>
    </row>
    <row r="863" ht="15.75" customHeight="1">
      <c r="I863" s="761"/>
    </row>
    <row r="864" ht="15.75" customHeight="1">
      <c r="I864" s="761"/>
    </row>
    <row r="865" ht="15.75" customHeight="1">
      <c r="I865" s="761"/>
    </row>
    <row r="866" ht="15.75" customHeight="1">
      <c r="I866" s="761"/>
    </row>
    <row r="867" ht="15.75" customHeight="1">
      <c r="I867" s="761"/>
    </row>
    <row r="868" ht="15.75" customHeight="1">
      <c r="I868" s="761"/>
    </row>
    <row r="869" ht="15.75" customHeight="1">
      <c r="I869" s="761"/>
    </row>
    <row r="870" ht="15.75" customHeight="1">
      <c r="I870" s="761"/>
    </row>
    <row r="871" ht="15.75" customHeight="1">
      <c r="I871" s="761"/>
    </row>
    <row r="872" ht="15.75" customHeight="1">
      <c r="I872" s="761"/>
    </row>
    <row r="873" ht="15.75" customHeight="1">
      <c r="I873" s="761"/>
    </row>
    <row r="874" ht="15.75" customHeight="1">
      <c r="I874" s="761"/>
    </row>
    <row r="875" ht="15.75" customHeight="1">
      <c r="I875" s="761"/>
    </row>
    <row r="876" ht="15.75" customHeight="1">
      <c r="I876" s="761"/>
    </row>
    <row r="877" ht="15.75" customHeight="1">
      <c r="I877" s="761"/>
    </row>
    <row r="878" ht="15.75" customHeight="1">
      <c r="I878" s="761"/>
    </row>
    <row r="879" ht="15.75" customHeight="1">
      <c r="I879" s="761"/>
    </row>
    <row r="880" ht="15.75" customHeight="1">
      <c r="I880" s="761"/>
    </row>
    <row r="881" ht="15.75" customHeight="1">
      <c r="I881" s="761"/>
    </row>
    <row r="882" ht="15.75" customHeight="1">
      <c r="I882" s="761"/>
    </row>
    <row r="883" ht="15.75" customHeight="1">
      <c r="I883" s="761"/>
    </row>
    <row r="884" ht="15.75" customHeight="1">
      <c r="I884" s="761"/>
    </row>
    <row r="885" ht="15.75" customHeight="1">
      <c r="I885" s="761"/>
    </row>
    <row r="886" ht="15.75" customHeight="1">
      <c r="I886" s="761"/>
    </row>
    <row r="887" ht="15.75" customHeight="1">
      <c r="I887" s="761"/>
    </row>
    <row r="888" ht="15.75" customHeight="1">
      <c r="I888" s="761"/>
    </row>
    <row r="889" ht="15.75" customHeight="1">
      <c r="I889" s="761"/>
    </row>
    <row r="890" ht="15.75" customHeight="1">
      <c r="I890" s="761"/>
    </row>
    <row r="891" ht="15.75" customHeight="1">
      <c r="I891" s="761"/>
    </row>
    <row r="892" ht="15.75" customHeight="1">
      <c r="I892" s="761"/>
    </row>
    <row r="893" ht="15.75" customHeight="1">
      <c r="I893" s="761"/>
    </row>
    <row r="894" ht="15.75" customHeight="1">
      <c r="I894" s="761"/>
    </row>
    <row r="895" ht="15.75" customHeight="1">
      <c r="I895" s="761"/>
    </row>
    <row r="896" ht="15.75" customHeight="1">
      <c r="I896" s="761"/>
    </row>
    <row r="897" ht="15.75" customHeight="1">
      <c r="I897" s="761"/>
    </row>
    <row r="898" ht="15.75" customHeight="1">
      <c r="I898" s="761"/>
    </row>
    <row r="899" ht="15.75" customHeight="1">
      <c r="I899" s="761"/>
    </row>
    <row r="900" ht="15.75" customHeight="1">
      <c r="I900" s="761"/>
    </row>
    <row r="901" ht="15.75" customHeight="1">
      <c r="I901" s="761"/>
    </row>
    <row r="902" ht="15.75" customHeight="1">
      <c r="I902" s="761"/>
    </row>
    <row r="903" ht="15.75" customHeight="1">
      <c r="I903" s="761"/>
    </row>
    <row r="904" ht="15.75" customHeight="1">
      <c r="I904" s="761"/>
    </row>
    <row r="905" ht="15.75" customHeight="1">
      <c r="I905" s="761"/>
    </row>
    <row r="906" ht="15.75" customHeight="1">
      <c r="I906" s="761"/>
    </row>
    <row r="907" ht="15.75" customHeight="1">
      <c r="I907" s="761"/>
    </row>
    <row r="908" ht="15.75" customHeight="1">
      <c r="I908" s="761"/>
    </row>
    <row r="909" ht="15.75" customHeight="1">
      <c r="I909" s="761"/>
    </row>
    <row r="910" ht="15.75" customHeight="1">
      <c r="I910" s="761"/>
    </row>
    <row r="911" ht="15.75" customHeight="1">
      <c r="I911" s="761"/>
    </row>
    <row r="912" ht="15.75" customHeight="1">
      <c r="I912" s="761"/>
    </row>
    <row r="913" ht="15.75" customHeight="1">
      <c r="I913" s="761"/>
    </row>
    <row r="914" ht="15.75" customHeight="1">
      <c r="I914" s="761"/>
    </row>
    <row r="915" ht="15.75" customHeight="1">
      <c r="I915" s="761"/>
    </row>
    <row r="916" ht="15.75" customHeight="1">
      <c r="I916" s="761"/>
    </row>
    <row r="917" ht="15.75" customHeight="1">
      <c r="I917" s="761"/>
    </row>
    <row r="918" ht="15.75" customHeight="1">
      <c r="I918" s="761"/>
    </row>
    <row r="919" ht="15.75" customHeight="1">
      <c r="I919" s="761"/>
    </row>
    <row r="920" ht="15.75" customHeight="1">
      <c r="I920" s="761"/>
    </row>
    <row r="921" ht="15.75" customHeight="1">
      <c r="I921" s="761"/>
    </row>
    <row r="922" ht="15.75" customHeight="1">
      <c r="I922" s="761"/>
    </row>
    <row r="923" ht="15.75" customHeight="1">
      <c r="I923" s="761"/>
    </row>
    <row r="924" ht="15.75" customHeight="1">
      <c r="I924" s="761"/>
    </row>
    <row r="925" ht="15.75" customHeight="1">
      <c r="I925" s="761"/>
    </row>
    <row r="926" ht="15.75" customHeight="1">
      <c r="I926" s="761"/>
    </row>
    <row r="927" ht="15.75" customHeight="1">
      <c r="I927" s="761"/>
    </row>
    <row r="928" ht="15.75" customHeight="1">
      <c r="I928" s="761"/>
    </row>
    <row r="929" ht="15.75" customHeight="1">
      <c r="I929" s="761"/>
    </row>
    <row r="930" ht="15.75" customHeight="1">
      <c r="I930" s="761"/>
    </row>
    <row r="931" ht="15.75" customHeight="1">
      <c r="I931" s="761"/>
    </row>
    <row r="932" ht="15.75" customHeight="1">
      <c r="I932" s="761"/>
    </row>
    <row r="933" ht="15.75" customHeight="1">
      <c r="I933" s="761"/>
    </row>
    <row r="934" ht="15.75" customHeight="1">
      <c r="I934" s="761"/>
    </row>
    <row r="935" ht="15.75" customHeight="1">
      <c r="I935" s="761"/>
    </row>
    <row r="936" ht="15.75" customHeight="1">
      <c r="I936" s="761"/>
    </row>
    <row r="937" ht="15.75" customHeight="1">
      <c r="I937" s="761"/>
    </row>
    <row r="938" ht="15.75" customHeight="1">
      <c r="I938" s="761"/>
    </row>
    <row r="939" ht="15.75" customHeight="1">
      <c r="I939" s="761"/>
    </row>
    <row r="940" ht="15.75" customHeight="1">
      <c r="I940" s="761"/>
    </row>
    <row r="941" ht="15.75" customHeight="1">
      <c r="I941" s="761"/>
    </row>
    <row r="942" ht="15.75" customHeight="1">
      <c r="I942" s="761"/>
    </row>
    <row r="943" ht="15.75" customHeight="1">
      <c r="I943" s="761"/>
    </row>
    <row r="944" ht="15.75" customHeight="1">
      <c r="I944" s="761"/>
    </row>
    <row r="945" ht="15.75" customHeight="1">
      <c r="I945" s="761"/>
    </row>
    <row r="946" ht="15.75" customHeight="1">
      <c r="I946" s="761"/>
    </row>
    <row r="947" ht="15.75" customHeight="1">
      <c r="I947" s="761"/>
    </row>
    <row r="948" ht="15.75" customHeight="1">
      <c r="I948" s="761"/>
    </row>
    <row r="949" ht="15.75" customHeight="1">
      <c r="I949" s="761"/>
    </row>
    <row r="950" ht="15.75" customHeight="1">
      <c r="I950" s="761"/>
    </row>
    <row r="951" ht="15.75" customHeight="1">
      <c r="I951" s="761"/>
    </row>
    <row r="952" ht="15.75" customHeight="1">
      <c r="I952" s="761"/>
    </row>
    <row r="953" ht="15.75" customHeight="1">
      <c r="I953" s="761"/>
    </row>
    <row r="954" ht="15.75" customHeight="1">
      <c r="I954" s="761"/>
    </row>
    <row r="955" ht="15.75" customHeight="1">
      <c r="I955" s="761"/>
    </row>
    <row r="956" ht="15.75" customHeight="1">
      <c r="I956" s="761"/>
    </row>
    <row r="957" ht="15.75" customHeight="1">
      <c r="I957" s="761"/>
    </row>
    <row r="958" ht="15.75" customHeight="1">
      <c r="I958" s="761"/>
    </row>
    <row r="959" ht="15.75" customHeight="1">
      <c r="I959" s="761"/>
    </row>
    <row r="960" ht="15.75" customHeight="1">
      <c r="I960" s="761"/>
    </row>
    <row r="961" ht="15.75" customHeight="1">
      <c r="I961" s="761"/>
    </row>
    <row r="962" ht="15.75" customHeight="1">
      <c r="I962" s="761"/>
    </row>
    <row r="963" ht="15.75" customHeight="1">
      <c r="I963" s="761"/>
    </row>
    <row r="964" ht="15.75" customHeight="1">
      <c r="I964" s="761"/>
    </row>
    <row r="965" ht="15.75" customHeight="1">
      <c r="I965" s="761"/>
    </row>
    <row r="966" ht="15.75" customHeight="1">
      <c r="I966" s="761"/>
    </row>
    <row r="967" ht="15.75" customHeight="1">
      <c r="I967" s="761"/>
    </row>
    <row r="968" ht="15.75" customHeight="1">
      <c r="I968" s="761"/>
    </row>
    <row r="969" ht="15.75" customHeight="1">
      <c r="I969" s="761"/>
    </row>
    <row r="970" ht="15.75" customHeight="1">
      <c r="I970" s="761"/>
    </row>
    <row r="971" ht="15.75" customHeight="1">
      <c r="I971" s="761"/>
    </row>
    <row r="972" ht="15.75" customHeight="1">
      <c r="I972" s="761"/>
    </row>
    <row r="973" ht="15.75" customHeight="1">
      <c r="I973" s="761"/>
    </row>
    <row r="974" ht="15.75" customHeight="1">
      <c r="I974" s="761"/>
    </row>
    <row r="975" ht="15.75" customHeight="1">
      <c r="I975" s="761"/>
    </row>
    <row r="976" ht="15.75" customHeight="1">
      <c r="I976" s="761"/>
    </row>
    <row r="977" ht="15.75" customHeight="1">
      <c r="I977" s="761"/>
    </row>
    <row r="978" ht="15.75" customHeight="1">
      <c r="I978" s="761"/>
    </row>
    <row r="979" ht="15.75" customHeight="1">
      <c r="I979" s="761"/>
    </row>
    <row r="980" ht="15.75" customHeight="1">
      <c r="I980" s="761"/>
    </row>
    <row r="981" ht="15.75" customHeight="1">
      <c r="I981" s="761"/>
    </row>
    <row r="982" ht="15.75" customHeight="1">
      <c r="I982" s="761"/>
    </row>
    <row r="983" ht="15.75" customHeight="1">
      <c r="I983" s="761"/>
    </row>
    <row r="984" ht="15.75" customHeight="1">
      <c r="I984" s="761"/>
    </row>
    <row r="985" ht="15.75" customHeight="1">
      <c r="I985" s="761"/>
    </row>
    <row r="986" ht="15.75" customHeight="1">
      <c r="I986" s="761"/>
    </row>
    <row r="987" ht="15.75" customHeight="1">
      <c r="I987" s="761"/>
    </row>
    <row r="988" ht="15.75" customHeight="1">
      <c r="I988" s="761"/>
    </row>
    <row r="989" ht="15.75" customHeight="1">
      <c r="I989" s="761"/>
    </row>
    <row r="990" ht="15.75" customHeight="1">
      <c r="I990" s="761"/>
    </row>
    <row r="991" ht="15.75" customHeight="1">
      <c r="I991" s="761"/>
    </row>
    <row r="992" ht="15.75" customHeight="1">
      <c r="I992" s="761"/>
    </row>
    <row r="993" ht="15.75" customHeight="1">
      <c r="I993" s="761"/>
    </row>
    <row r="994" ht="15.75" customHeight="1">
      <c r="I994" s="761"/>
    </row>
    <row r="995" ht="15.75" customHeight="1">
      <c r="I995" s="761"/>
    </row>
    <row r="996" ht="15.75" customHeight="1">
      <c r="I996" s="761"/>
    </row>
    <row r="997" ht="15.75" customHeight="1">
      <c r="I997" s="761"/>
    </row>
    <row r="998" ht="15.75" customHeight="1">
      <c r="I998" s="761"/>
    </row>
  </sheetData>
  <mergeCells count="2">
    <mergeCell ref="A1:I1"/>
    <mergeCell ref="K1:S1"/>
  </mergeCells>
  <dataValidations>
    <dataValidation type="list" allowBlank="1" showErrorMessage="1" sqref="C3">
      <formula1>Semi!$C$4:$C$1176</formula1>
    </dataValidation>
    <dataValidation type="list" allowBlank="1" showErrorMessage="1" sqref="M3">
      <formula1>Virgin!$C$4:$C$119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2" width="8.43"/>
    <col customWidth="1" min="3" max="3" width="6.71"/>
    <col customWidth="1" min="4" max="4" width="5.57"/>
    <col customWidth="1" min="5" max="5" width="7.71"/>
    <col customWidth="1" min="6" max="6" width="8.43"/>
    <col customWidth="1" min="7" max="7" width="6.71"/>
    <col customWidth="1" min="8" max="8" width="7.86"/>
    <col customWidth="1" min="9" max="9" width="9.43"/>
    <col customWidth="1" min="10" max="10" width="6.57"/>
    <col customWidth="1" min="11" max="11" width="11.14"/>
    <col customWidth="1" min="12" max="73" width="7.29"/>
    <col customWidth="1" min="74" max="74" width="18.0"/>
    <col customWidth="1" min="75" max="75" width="28.14"/>
    <col customWidth="1" min="76" max="76" width="22.14"/>
    <col customWidth="1" min="77" max="77" width="25.43"/>
    <col customWidth="1" min="78" max="78" width="18.43"/>
  </cols>
  <sheetData>
    <row r="1" ht="16.5" customHeight="1">
      <c r="A1" s="356"/>
      <c r="B1" s="357"/>
      <c r="C1" s="358"/>
      <c r="D1" s="359"/>
      <c r="E1" s="360"/>
      <c r="F1" s="361">
        <f t="shared" ref="F1:BZ1" si="1">SUM(F4:F2177)</f>
        <v>46016</v>
      </c>
      <c r="G1" s="361">
        <f t="shared" si="1"/>
        <v>2215</v>
      </c>
      <c r="H1" s="361">
        <f t="shared" si="1"/>
        <v>9606</v>
      </c>
      <c r="I1" s="361">
        <f t="shared" si="1"/>
        <v>38625</v>
      </c>
      <c r="J1" s="361">
        <f t="shared" si="1"/>
        <v>3667.45</v>
      </c>
      <c r="K1" s="361">
        <f t="shared" si="1"/>
        <v>1242115.35</v>
      </c>
      <c r="L1" s="361">
        <f t="shared" si="1"/>
        <v>0</v>
      </c>
      <c r="M1" s="361">
        <f t="shared" si="1"/>
        <v>856</v>
      </c>
      <c r="N1" s="361">
        <f t="shared" si="1"/>
        <v>0</v>
      </c>
      <c r="O1" s="361">
        <f t="shared" si="1"/>
        <v>900</v>
      </c>
      <c r="P1" s="361">
        <f t="shared" si="1"/>
        <v>799</v>
      </c>
      <c r="Q1" s="361">
        <f t="shared" si="1"/>
        <v>1399</v>
      </c>
      <c r="R1" s="361">
        <f t="shared" si="1"/>
        <v>0</v>
      </c>
      <c r="S1" s="361">
        <f t="shared" si="1"/>
        <v>2878</v>
      </c>
      <c r="T1" s="361">
        <f t="shared" si="1"/>
        <v>0</v>
      </c>
      <c r="U1" s="361">
        <f t="shared" si="1"/>
        <v>3573</v>
      </c>
      <c r="V1" s="361">
        <f t="shared" si="1"/>
        <v>1416</v>
      </c>
      <c r="W1" s="361">
        <f t="shared" si="1"/>
        <v>0</v>
      </c>
      <c r="X1" s="361">
        <f t="shared" si="1"/>
        <v>0</v>
      </c>
      <c r="Y1" s="361">
        <f t="shared" si="1"/>
        <v>0</v>
      </c>
      <c r="Z1" s="361">
        <f t="shared" si="1"/>
        <v>0</v>
      </c>
      <c r="AA1" s="361">
        <f t="shared" si="1"/>
        <v>0</v>
      </c>
      <c r="AB1" s="361">
        <f t="shared" si="1"/>
        <v>0</v>
      </c>
      <c r="AC1" s="361">
        <f t="shared" si="1"/>
        <v>0</v>
      </c>
      <c r="AD1" s="361">
        <f t="shared" si="1"/>
        <v>0</v>
      </c>
      <c r="AE1" s="361">
        <f t="shared" si="1"/>
        <v>0</v>
      </c>
      <c r="AF1" s="361">
        <f t="shared" si="1"/>
        <v>0</v>
      </c>
      <c r="AG1" s="361">
        <f t="shared" si="1"/>
        <v>0</v>
      </c>
      <c r="AH1" s="361">
        <f t="shared" si="1"/>
        <v>0</v>
      </c>
      <c r="AI1" s="361">
        <f t="shared" si="1"/>
        <v>0</v>
      </c>
      <c r="AJ1" s="361">
        <f t="shared" si="1"/>
        <v>0</v>
      </c>
      <c r="AK1" s="361">
        <f t="shared" si="1"/>
        <v>0</v>
      </c>
      <c r="AL1" s="361">
        <f t="shared" si="1"/>
        <v>0</v>
      </c>
      <c r="AM1" s="361">
        <f t="shared" si="1"/>
        <v>0</v>
      </c>
      <c r="AN1" s="361">
        <f t="shared" si="1"/>
        <v>0</v>
      </c>
      <c r="AO1" s="361">
        <f t="shared" si="1"/>
        <v>0</v>
      </c>
      <c r="AP1" s="361">
        <f t="shared" si="1"/>
        <v>0</v>
      </c>
      <c r="AQ1" s="361">
        <f t="shared" si="1"/>
        <v>0</v>
      </c>
      <c r="AR1" s="361">
        <f t="shared" si="1"/>
        <v>0</v>
      </c>
      <c r="AS1" s="361">
        <f t="shared" si="1"/>
        <v>0</v>
      </c>
      <c r="AT1" s="361">
        <f t="shared" si="1"/>
        <v>0</v>
      </c>
      <c r="AU1" s="361">
        <f t="shared" si="1"/>
        <v>0</v>
      </c>
      <c r="AV1" s="361">
        <f t="shared" si="1"/>
        <v>0</v>
      </c>
      <c r="AW1" s="361">
        <f t="shared" si="1"/>
        <v>0</v>
      </c>
      <c r="AX1" s="361">
        <f t="shared" si="1"/>
        <v>0</v>
      </c>
      <c r="AY1" s="361">
        <f t="shared" si="1"/>
        <v>0</v>
      </c>
      <c r="AZ1" s="361">
        <f t="shared" si="1"/>
        <v>0</v>
      </c>
      <c r="BA1" s="361">
        <f t="shared" si="1"/>
        <v>0</v>
      </c>
      <c r="BB1" s="361">
        <f t="shared" si="1"/>
        <v>0</v>
      </c>
      <c r="BC1" s="361">
        <f t="shared" si="1"/>
        <v>0</v>
      </c>
      <c r="BD1" s="361">
        <f t="shared" si="1"/>
        <v>0</v>
      </c>
      <c r="BE1" s="361">
        <f t="shared" si="1"/>
        <v>0</v>
      </c>
      <c r="BF1" s="361">
        <f t="shared" si="1"/>
        <v>0</v>
      </c>
      <c r="BG1" s="361">
        <f t="shared" si="1"/>
        <v>0</v>
      </c>
      <c r="BH1" s="361">
        <f t="shared" si="1"/>
        <v>0</v>
      </c>
      <c r="BI1" s="361">
        <f t="shared" si="1"/>
        <v>0</v>
      </c>
      <c r="BJ1" s="361">
        <f t="shared" si="1"/>
        <v>0</v>
      </c>
      <c r="BK1" s="361">
        <f t="shared" si="1"/>
        <v>0</v>
      </c>
      <c r="BL1" s="361">
        <f t="shared" si="1"/>
        <v>0</v>
      </c>
      <c r="BM1" s="361">
        <f t="shared" si="1"/>
        <v>0</v>
      </c>
      <c r="BN1" s="361">
        <f t="shared" si="1"/>
        <v>0</v>
      </c>
      <c r="BO1" s="361">
        <f t="shared" si="1"/>
        <v>0</v>
      </c>
      <c r="BP1" s="361">
        <f t="shared" si="1"/>
        <v>0</v>
      </c>
      <c r="BQ1" s="361">
        <f t="shared" si="1"/>
        <v>0</v>
      </c>
      <c r="BR1" s="361">
        <f t="shared" si="1"/>
        <v>0</v>
      </c>
      <c r="BS1" s="361">
        <f t="shared" si="1"/>
        <v>0</v>
      </c>
      <c r="BT1" s="361">
        <f t="shared" si="1"/>
        <v>0</v>
      </c>
      <c r="BU1" s="361">
        <f t="shared" si="1"/>
        <v>0</v>
      </c>
      <c r="BV1" s="361">
        <f t="shared" si="1"/>
        <v>1242115.35</v>
      </c>
      <c r="BW1" s="361">
        <f t="shared" si="1"/>
        <v>64933.5</v>
      </c>
      <c r="BX1" s="361">
        <f t="shared" si="1"/>
        <v>303896.68</v>
      </c>
      <c r="BY1" s="361">
        <f t="shared" si="1"/>
        <v>1242115.35</v>
      </c>
      <c r="BZ1" s="361">
        <f t="shared" si="1"/>
        <v>0</v>
      </c>
      <c r="CA1" s="367"/>
      <c r="CB1" s="367"/>
      <c r="CC1" s="367"/>
      <c r="CD1" s="367"/>
      <c r="CE1" s="367"/>
      <c r="CF1" s="367"/>
    </row>
    <row r="2" ht="17.25" customHeight="1">
      <c r="A2" s="368"/>
      <c r="B2" s="368" t="s">
        <v>565</v>
      </c>
      <c r="C2" s="369"/>
      <c r="D2" s="370"/>
      <c r="E2" s="371"/>
      <c r="F2" s="372"/>
      <c r="G2" s="373" t="s">
        <v>566</v>
      </c>
      <c r="H2" s="374" t="s">
        <v>567</v>
      </c>
      <c r="I2" s="375"/>
      <c r="J2" s="376"/>
      <c r="K2" s="377" t="s">
        <v>568</v>
      </c>
      <c r="L2" s="763">
        <v>1.0</v>
      </c>
      <c r="M2" s="604"/>
      <c r="N2" s="605">
        <v>2.0</v>
      </c>
      <c r="O2" s="48"/>
      <c r="P2" s="605">
        <v>3.0</v>
      </c>
      <c r="Q2" s="48"/>
      <c r="R2" s="605">
        <v>4.0</v>
      </c>
      <c r="S2" s="48"/>
      <c r="T2" s="605">
        <v>5.0</v>
      </c>
      <c r="U2" s="48"/>
      <c r="V2" s="606">
        <v>6.0</v>
      </c>
      <c r="W2" s="46"/>
      <c r="X2" s="606">
        <v>7.0</v>
      </c>
      <c r="Y2" s="46"/>
      <c r="Z2" s="606">
        <v>8.0</v>
      </c>
      <c r="AA2" s="46"/>
      <c r="AB2" s="606">
        <v>9.0</v>
      </c>
      <c r="AC2" s="46"/>
      <c r="AD2" s="606">
        <v>10.0</v>
      </c>
      <c r="AE2" s="46"/>
      <c r="AF2" s="606">
        <v>11.0</v>
      </c>
      <c r="AG2" s="46"/>
      <c r="AH2" s="606">
        <v>12.0</v>
      </c>
      <c r="AI2" s="46"/>
      <c r="AJ2" s="606">
        <v>13.0</v>
      </c>
      <c r="AK2" s="46"/>
      <c r="AL2" s="606">
        <v>14.0</v>
      </c>
      <c r="AM2" s="46"/>
      <c r="AN2" s="606">
        <v>15.0</v>
      </c>
      <c r="AO2" s="46"/>
      <c r="AP2" s="606">
        <v>16.0</v>
      </c>
      <c r="AQ2" s="46"/>
      <c r="AR2" s="606">
        <v>17.0</v>
      </c>
      <c r="AS2" s="46"/>
      <c r="AT2" s="606">
        <v>18.0</v>
      </c>
      <c r="AU2" s="46"/>
      <c r="AV2" s="606">
        <v>19.0</v>
      </c>
      <c r="AW2" s="46"/>
      <c r="AX2" s="606">
        <v>20.0</v>
      </c>
      <c r="AY2" s="46"/>
      <c r="AZ2" s="606">
        <v>21.0</v>
      </c>
      <c r="BA2" s="46"/>
      <c r="BB2" s="606">
        <v>22.0</v>
      </c>
      <c r="BC2" s="46"/>
      <c r="BD2" s="606">
        <v>23.0</v>
      </c>
      <c r="BE2" s="46"/>
      <c r="BF2" s="606">
        <v>24.0</v>
      </c>
      <c r="BG2" s="46"/>
      <c r="BH2" s="606">
        <v>25.0</v>
      </c>
      <c r="BI2" s="46"/>
      <c r="BJ2" s="606">
        <v>26.0</v>
      </c>
      <c r="BK2" s="46"/>
      <c r="BL2" s="606">
        <v>27.0</v>
      </c>
      <c r="BM2" s="46"/>
      <c r="BN2" s="606">
        <v>28.0</v>
      </c>
      <c r="BO2" s="46"/>
      <c r="BP2" s="606">
        <v>29.0</v>
      </c>
      <c r="BQ2" s="46"/>
      <c r="BR2" s="606">
        <v>30.0</v>
      </c>
      <c r="BS2" s="46"/>
      <c r="BT2" s="606">
        <v>31.0</v>
      </c>
      <c r="BU2" s="46"/>
      <c r="BV2" s="607"/>
      <c r="BW2" s="608"/>
      <c r="BX2" s="766"/>
      <c r="BY2" s="608"/>
      <c r="BZ2" s="610"/>
      <c r="CA2" s="338"/>
      <c r="CB2" s="338"/>
      <c r="CC2" s="338"/>
      <c r="CD2" s="338"/>
      <c r="CE2" s="338"/>
      <c r="CF2" s="338"/>
    </row>
    <row r="3" ht="17.25" customHeight="1">
      <c r="A3" s="378" t="s">
        <v>569</v>
      </c>
      <c r="B3" s="379" t="s">
        <v>570</v>
      </c>
      <c r="C3" s="380" t="s">
        <v>571</v>
      </c>
      <c r="D3" s="381" t="s">
        <v>572</v>
      </c>
      <c r="E3" s="382" t="s">
        <v>573</v>
      </c>
      <c r="F3" s="383" t="s">
        <v>574</v>
      </c>
      <c r="G3" s="384" t="s">
        <v>136</v>
      </c>
      <c r="H3" s="385" t="s">
        <v>137</v>
      </c>
      <c r="I3" s="386" t="s">
        <v>575</v>
      </c>
      <c r="J3" s="376" t="s">
        <v>141</v>
      </c>
      <c r="K3" s="387" t="s">
        <v>576</v>
      </c>
      <c r="L3" s="617" t="s">
        <v>136</v>
      </c>
      <c r="M3" s="616" t="s">
        <v>137</v>
      </c>
      <c r="N3" s="617" t="s">
        <v>136</v>
      </c>
      <c r="O3" s="616" t="s">
        <v>137</v>
      </c>
      <c r="P3" s="617" t="s">
        <v>136</v>
      </c>
      <c r="Q3" s="616" t="s">
        <v>137</v>
      </c>
      <c r="R3" s="617" t="s">
        <v>136</v>
      </c>
      <c r="S3" s="616" t="s">
        <v>137</v>
      </c>
      <c r="T3" s="617" t="s">
        <v>136</v>
      </c>
      <c r="U3" s="616" t="s">
        <v>137</v>
      </c>
      <c r="V3" s="618" t="s">
        <v>136</v>
      </c>
      <c r="W3" s="618" t="s">
        <v>137</v>
      </c>
      <c r="X3" s="617" t="s">
        <v>136</v>
      </c>
      <c r="Y3" s="618" t="s">
        <v>137</v>
      </c>
      <c r="Z3" s="617" t="s">
        <v>136</v>
      </c>
      <c r="AA3" s="618" t="s">
        <v>137</v>
      </c>
      <c r="AB3" s="617" t="s">
        <v>136</v>
      </c>
      <c r="AC3" s="618" t="s">
        <v>137</v>
      </c>
      <c r="AD3" s="617" t="s">
        <v>136</v>
      </c>
      <c r="AE3" s="618" t="s">
        <v>137</v>
      </c>
      <c r="AF3" s="617" t="s">
        <v>136</v>
      </c>
      <c r="AG3" s="618" t="s">
        <v>137</v>
      </c>
      <c r="AH3" s="617" t="s">
        <v>136</v>
      </c>
      <c r="AI3" s="618" t="s">
        <v>137</v>
      </c>
      <c r="AJ3" s="617" t="s">
        <v>136</v>
      </c>
      <c r="AK3" s="618" t="s">
        <v>137</v>
      </c>
      <c r="AL3" s="617" t="s">
        <v>136</v>
      </c>
      <c r="AM3" s="618" t="s">
        <v>137</v>
      </c>
      <c r="AN3" s="617" t="s">
        <v>136</v>
      </c>
      <c r="AO3" s="618" t="s">
        <v>137</v>
      </c>
      <c r="AP3" s="617" t="s">
        <v>136</v>
      </c>
      <c r="AQ3" s="618" t="s">
        <v>137</v>
      </c>
      <c r="AR3" s="617" t="s">
        <v>136</v>
      </c>
      <c r="AS3" s="618" t="s">
        <v>137</v>
      </c>
      <c r="AT3" s="617" t="s">
        <v>136</v>
      </c>
      <c r="AU3" s="618" t="s">
        <v>137</v>
      </c>
      <c r="AV3" s="617" t="s">
        <v>136</v>
      </c>
      <c r="AW3" s="618" t="s">
        <v>137</v>
      </c>
      <c r="AX3" s="617" t="s">
        <v>136</v>
      </c>
      <c r="AY3" s="618" t="s">
        <v>137</v>
      </c>
      <c r="AZ3" s="617" t="s">
        <v>136</v>
      </c>
      <c r="BA3" s="618" t="s">
        <v>137</v>
      </c>
      <c r="BB3" s="617" t="s">
        <v>136</v>
      </c>
      <c r="BC3" s="618" t="s">
        <v>137</v>
      </c>
      <c r="BD3" s="617" t="s">
        <v>136</v>
      </c>
      <c r="BE3" s="618" t="s">
        <v>137</v>
      </c>
      <c r="BF3" s="617" t="s">
        <v>136</v>
      </c>
      <c r="BG3" s="618" t="s">
        <v>137</v>
      </c>
      <c r="BH3" s="617" t="s">
        <v>136</v>
      </c>
      <c r="BI3" s="618" t="s">
        <v>137</v>
      </c>
      <c r="BJ3" s="617" t="s">
        <v>136</v>
      </c>
      <c r="BK3" s="618" t="s">
        <v>137</v>
      </c>
      <c r="BL3" s="617" t="s">
        <v>136</v>
      </c>
      <c r="BM3" s="618" t="s">
        <v>137</v>
      </c>
      <c r="BN3" s="617" t="s">
        <v>136</v>
      </c>
      <c r="BO3" s="618" t="s">
        <v>137</v>
      </c>
      <c r="BP3" s="617" t="s">
        <v>136</v>
      </c>
      <c r="BQ3" s="618" t="s">
        <v>137</v>
      </c>
      <c r="BR3" s="617" t="s">
        <v>136</v>
      </c>
      <c r="BS3" s="618" t="s">
        <v>137</v>
      </c>
      <c r="BT3" s="617" t="s">
        <v>136</v>
      </c>
      <c r="BU3" s="618" t="s">
        <v>137</v>
      </c>
      <c r="BV3" s="619" t="s">
        <v>622</v>
      </c>
      <c r="BW3" s="620" t="s">
        <v>665</v>
      </c>
      <c r="BX3" s="620" t="s">
        <v>624</v>
      </c>
      <c r="BY3" s="620" t="s">
        <v>620</v>
      </c>
      <c r="BZ3" s="621"/>
      <c r="CA3" s="338"/>
      <c r="CB3" s="338"/>
      <c r="CC3" s="338"/>
      <c r="CD3" s="338"/>
      <c r="CE3" s="338"/>
      <c r="CF3" s="338"/>
    </row>
    <row r="4" ht="16.5" customHeight="1">
      <c r="A4" s="769">
        <v>1.0</v>
      </c>
      <c r="B4" s="770">
        <v>142.0</v>
      </c>
      <c r="C4" s="771">
        <v>21.0</v>
      </c>
      <c r="D4" s="771">
        <v>18.0</v>
      </c>
      <c r="E4" s="772">
        <v>120.0</v>
      </c>
      <c r="F4" s="503">
        <v>231.0</v>
      </c>
      <c r="G4" s="773">
        <f t="shared" ref="G4:H4" si="2">L4+N4+P4+R4+T4+V4+X4+Z4+AB4+AD4+AF4+AH4+AJ4+AL4+AN4+AP4+AR4+AT4+AV4+AX4+AZ4+BB4+BD4+BF4+BH4+BJ4+BL4+BN4+BP4+BR4+BT4</f>
        <v>0</v>
      </c>
      <c r="H4" s="671">
        <f t="shared" si="2"/>
        <v>0</v>
      </c>
      <c r="I4" s="774">
        <f t="shared" ref="I4:I1004" si="4">F4+G4-H4</f>
        <v>231</v>
      </c>
      <c r="J4" s="775">
        <v>31.5</v>
      </c>
      <c r="K4" s="407">
        <f t="shared" ref="K4:K1004" si="5">I4*J4</f>
        <v>7276.5</v>
      </c>
      <c r="L4" s="640"/>
      <c r="M4" s="642"/>
      <c r="N4" s="640"/>
      <c r="O4" s="642"/>
      <c r="P4" s="640"/>
      <c r="Q4" s="642"/>
      <c r="R4" s="640"/>
      <c r="S4" s="642"/>
      <c r="T4" s="640"/>
      <c r="U4" s="642"/>
      <c r="V4" s="640"/>
      <c r="W4" s="642"/>
      <c r="X4" s="640"/>
      <c r="Y4" s="642"/>
      <c r="Z4" s="640"/>
      <c r="AA4" s="642"/>
      <c r="AB4" s="640"/>
      <c r="AC4" s="642"/>
      <c r="AD4" s="640"/>
      <c r="AE4" s="642"/>
      <c r="AF4" s="640"/>
      <c r="AG4" s="642"/>
      <c r="AH4" s="640"/>
      <c r="AI4" s="642"/>
      <c r="AJ4" s="640"/>
      <c r="AK4" s="642"/>
      <c r="AL4" s="640"/>
      <c r="AM4" s="642"/>
      <c r="AN4" s="640"/>
      <c r="AO4" s="642"/>
      <c r="AP4" s="640"/>
      <c r="AQ4" s="642"/>
      <c r="AR4" s="640"/>
      <c r="AS4" s="642"/>
      <c r="AT4" s="640"/>
      <c r="AU4" s="642"/>
      <c r="AV4" s="640"/>
      <c r="AW4" s="642"/>
      <c r="AX4" s="640"/>
      <c r="AY4" s="642"/>
      <c r="AZ4" s="640"/>
      <c r="BA4" s="642"/>
      <c r="BB4" s="640"/>
      <c r="BC4" s="642"/>
      <c r="BD4" s="640"/>
      <c r="BE4" s="642"/>
      <c r="BF4" s="640"/>
      <c r="BG4" s="642"/>
      <c r="BH4" s="640"/>
      <c r="BI4" s="642"/>
      <c r="BJ4" s="640"/>
      <c r="BK4" s="642"/>
      <c r="BL4" s="640"/>
      <c r="BM4" s="642"/>
      <c r="BN4" s="640"/>
      <c r="BO4" s="642"/>
      <c r="BP4" s="640"/>
      <c r="BQ4" s="642"/>
      <c r="BR4" s="640"/>
      <c r="BS4" s="642"/>
      <c r="BT4" s="640"/>
      <c r="BU4" s="642"/>
      <c r="BV4" s="643">
        <f t="shared" ref="BV4:BV114" si="6">I4*J4</f>
        <v>7276.5</v>
      </c>
      <c r="BW4" s="644">
        <f t="shared" ref="BW4:BW114" si="7">G4*J4</f>
        <v>0</v>
      </c>
      <c r="BX4" s="776">
        <f t="shared" ref="BX4:BX114" si="8">H4*J4</f>
        <v>0</v>
      </c>
      <c r="BY4" s="644">
        <f t="shared" ref="BY4:BY114" si="9">I4*J4</f>
        <v>7276.5</v>
      </c>
      <c r="BZ4" s="645"/>
      <c r="CA4" s="338"/>
      <c r="CB4" s="338"/>
      <c r="CC4" s="338"/>
      <c r="CD4" s="338"/>
      <c r="CE4" s="338"/>
      <c r="CF4" s="338"/>
    </row>
    <row r="5" ht="15.75" customHeight="1">
      <c r="A5" s="769">
        <v>2.0</v>
      </c>
      <c r="B5" s="770">
        <v>74.0</v>
      </c>
      <c r="C5" s="771">
        <v>22.0</v>
      </c>
      <c r="D5" s="771">
        <v>18.0</v>
      </c>
      <c r="E5" s="772">
        <v>120.0</v>
      </c>
      <c r="F5" s="503">
        <v>120.0</v>
      </c>
      <c r="G5" s="773">
        <f t="shared" ref="G5:H5" si="3">L5+N5+P5+R5+T5+V5+X5+Z5+AB5+AD5+AF5+AH5+AJ5+AL5+AN5+AP5+AR5+AT5+AV5+AX5+AZ5+BB5+BD5+BF5+BH5+BJ5+BL5+BN5+BP5+BR5+BT5</f>
        <v>0</v>
      </c>
      <c r="H5" s="671">
        <f t="shared" si="3"/>
        <v>0</v>
      </c>
      <c r="I5" s="774">
        <f t="shared" si="4"/>
        <v>120</v>
      </c>
      <c r="J5" s="775">
        <v>31.5</v>
      </c>
      <c r="K5" s="407">
        <f t="shared" si="5"/>
        <v>3780</v>
      </c>
      <c r="L5" s="640"/>
      <c r="M5" s="642"/>
      <c r="N5" s="640"/>
      <c r="O5" s="642"/>
      <c r="P5" s="640"/>
      <c r="Q5" s="642"/>
      <c r="R5" s="640"/>
      <c r="S5" s="642"/>
      <c r="T5" s="640"/>
      <c r="U5" s="642"/>
      <c r="V5" s="640"/>
      <c r="W5" s="642"/>
      <c r="X5" s="640"/>
      <c r="Y5" s="642"/>
      <c r="Z5" s="640"/>
      <c r="AA5" s="642"/>
      <c r="AB5" s="640"/>
      <c r="AC5" s="642"/>
      <c r="AD5" s="640"/>
      <c r="AE5" s="642"/>
      <c r="AF5" s="640"/>
      <c r="AG5" s="642"/>
      <c r="AH5" s="640"/>
      <c r="AI5" s="642"/>
      <c r="AJ5" s="640"/>
      <c r="AK5" s="642"/>
      <c r="AL5" s="640"/>
      <c r="AM5" s="642"/>
      <c r="AN5" s="640"/>
      <c r="AO5" s="642"/>
      <c r="AP5" s="640"/>
      <c r="AQ5" s="642"/>
      <c r="AR5" s="640"/>
      <c r="AS5" s="642"/>
      <c r="AT5" s="640"/>
      <c r="AU5" s="642"/>
      <c r="AV5" s="640"/>
      <c r="AW5" s="642"/>
      <c r="AX5" s="640"/>
      <c r="AY5" s="642"/>
      <c r="AZ5" s="640"/>
      <c r="BA5" s="642"/>
      <c r="BB5" s="640"/>
      <c r="BC5" s="642"/>
      <c r="BD5" s="640"/>
      <c r="BE5" s="642"/>
      <c r="BF5" s="640"/>
      <c r="BG5" s="642"/>
      <c r="BH5" s="640"/>
      <c r="BI5" s="642"/>
      <c r="BJ5" s="640"/>
      <c r="BK5" s="642"/>
      <c r="BL5" s="640"/>
      <c r="BM5" s="642"/>
      <c r="BN5" s="640"/>
      <c r="BO5" s="642"/>
      <c r="BP5" s="640"/>
      <c r="BQ5" s="642"/>
      <c r="BR5" s="640"/>
      <c r="BS5" s="642"/>
      <c r="BT5" s="640"/>
      <c r="BU5" s="642"/>
      <c r="BV5" s="643">
        <f t="shared" si="6"/>
        <v>3780</v>
      </c>
      <c r="BW5" s="644">
        <f t="shared" si="7"/>
        <v>0</v>
      </c>
      <c r="BX5" s="776">
        <f t="shared" si="8"/>
        <v>0</v>
      </c>
      <c r="BY5" s="644">
        <f t="shared" si="9"/>
        <v>3780</v>
      </c>
      <c r="BZ5" s="645"/>
      <c r="CA5" s="338"/>
      <c r="CB5" s="338"/>
      <c r="CC5" s="338"/>
      <c r="CD5" s="338"/>
      <c r="CE5" s="338"/>
      <c r="CF5" s="338"/>
    </row>
    <row r="6" ht="15.75" customHeight="1">
      <c r="A6" s="769">
        <v>3.0</v>
      </c>
      <c r="B6" s="770">
        <v>73.0</v>
      </c>
      <c r="C6" s="771">
        <v>22.0</v>
      </c>
      <c r="D6" s="771">
        <v>18.0</v>
      </c>
      <c r="E6" s="772">
        <v>120.0</v>
      </c>
      <c r="F6" s="503">
        <v>134.0</v>
      </c>
      <c r="G6" s="773">
        <f t="shared" ref="G6:H6" si="10">L6+N6+P6+R6+T6+V6+X6+Z6+AB6+AD6+AF6+AH6+AJ6+AL6+AN6+AP6+AR6+AT6+AV6+AX6+AZ6+BB6+BD6+BF6+BH6+BJ6+BL6+BN6+BP6+BR6+BT6</f>
        <v>0</v>
      </c>
      <c r="H6" s="671">
        <f t="shared" si="10"/>
        <v>0</v>
      </c>
      <c r="I6" s="774">
        <f t="shared" si="4"/>
        <v>134</v>
      </c>
      <c r="J6" s="775">
        <v>31.5</v>
      </c>
      <c r="K6" s="407">
        <f t="shared" si="5"/>
        <v>4221</v>
      </c>
      <c r="L6" s="640"/>
      <c r="M6" s="642"/>
      <c r="N6" s="640"/>
      <c r="O6" s="642"/>
      <c r="P6" s="640"/>
      <c r="Q6" s="642"/>
      <c r="R6" s="640"/>
      <c r="S6" s="642"/>
      <c r="T6" s="640"/>
      <c r="U6" s="642"/>
      <c r="V6" s="640"/>
      <c r="W6" s="642"/>
      <c r="X6" s="640"/>
      <c r="Y6" s="642"/>
      <c r="Z6" s="640"/>
      <c r="AA6" s="642"/>
      <c r="AB6" s="640"/>
      <c r="AC6" s="642"/>
      <c r="AD6" s="640"/>
      <c r="AE6" s="642"/>
      <c r="AF6" s="640"/>
      <c r="AG6" s="642"/>
      <c r="AH6" s="640"/>
      <c r="AI6" s="642"/>
      <c r="AJ6" s="640"/>
      <c r="AK6" s="642"/>
      <c r="AL6" s="640"/>
      <c r="AM6" s="642"/>
      <c r="AN6" s="640"/>
      <c r="AO6" s="642"/>
      <c r="AP6" s="640"/>
      <c r="AQ6" s="642"/>
      <c r="AR6" s="640"/>
      <c r="AS6" s="642"/>
      <c r="AT6" s="640"/>
      <c r="AU6" s="642"/>
      <c r="AV6" s="640"/>
      <c r="AW6" s="642"/>
      <c r="AX6" s="640"/>
      <c r="AY6" s="642"/>
      <c r="AZ6" s="640"/>
      <c r="BA6" s="642"/>
      <c r="BB6" s="640"/>
      <c r="BC6" s="642"/>
      <c r="BD6" s="640"/>
      <c r="BE6" s="642"/>
      <c r="BF6" s="640"/>
      <c r="BG6" s="642"/>
      <c r="BH6" s="640"/>
      <c r="BI6" s="642"/>
      <c r="BJ6" s="640"/>
      <c r="BK6" s="642"/>
      <c r="BL6" s="640"/>
      <c r="BM6" s="642"/>
      <c r="BN6" s="640"/>
      <c r="BO6" s="642"/>
      <c r="BP6" s="640"/>
      <c r="BQ6" s="642"/>
      <c r="BR6" s="640"/>
      <c r="BS6" s="642"/>
      <c r="BT6" s="640"/>
      <c r="BU6" s="642"/>
      <c r="BV6" s="643">
        <f t="shared" si="6"/>
        <v>4221</v>
      </c>
      <c r="BW6" s="644">
        <f t="shared" si="7"/>
        <v>0</v>
      </c>
      <c r="BX6" s="776">
        <f t="shared" si="8"/>
        <v>0</v>
      </c>
      <c r="BY6" s="644">
        <f t="shared" si="9"/>
        <v>4221</v>
      </c>
      <c r="BZ6" s="645"/>
      <c r="CA6" s="338"/>
      <c r="CB6" s="338"/>
      <c r="CC6" s="338"/>
      <c r="CD6" s="338"/>
      <c r="CE6" s="338"/>
      <c r="CF6" s="338"/>
    </row>
    <row r="7" ht="15.75" customHeight="1">
      <c r="A7" s="769">
        <v>4.0</v>
      </c>
      <c r="B7" s="770">
        <v>137.0</v>
      </c>
      <c r="C7" s="771">
        <v>23.5</v>
      </c>
      <c r="D7" s="771">
        <v>18.0</v>
      </c>
      <c r="E7" s="772">
        <v>120.0</v>
      </c>
      <c r="F7" s="503">
        <v>215.0</v>
      </c>
      <c r="G7" s="773">
        <f t="shared" ref="G7:H7" si="11">L7+N7+P7+R7+T7+V7+X7+Z7+AB7+AD7+AF7+AH7+AJ7+AL7+AN7+AP7+AR7+AT7+AV7+AX7+AZ7+BB7+BD7+BF7+BH7+BJ7+BL7+BN7+BP7+BR7+BT7</f>
        <v>0</v>
      </c>
      <c r="H7" s="671">
        <f t="shared" si="11"/>
        <v>0</v>
      </c>
      <c r="I7" s="774">
        <f t="shared" si="4"/>
        <v>215</v>
      </c>
      <c r="J7" s="775">
        <v>30.0</v>
      </c>
      <c r="K7" s="407">
        <f t="shared" si="5"/>
        <v>6450</v>
      </c>
      <c r="L7" s="674"/>
      <c r="M7" s="675"/>
      <c r="N7" s="674"/>
      <c r="O7" s="675"/>
      <c r="P7" s="674"/>
      <c r="Q7" s="675"/>
      <c r="R7" s="674"/>
      <c r="S7" s="675"/>
      <c r="T7" s="674"/>
      <c r="U7" s="675"/>
      <c r="V7" s="674"/>
      <c r="W7" s="675"/>
      <c r="X7" s="674"/>
      <c r="Y7" s="675"/>
      <c r="Z7" s="674"/>
      <c r="AA7" s="675"/>
      <c r="AB7" s="674"/>
      <c r="AC7" s="675"/>
      <c r="AD7" s="674"/>
      <c r="AE7" s="675"/>
      <c r="AF7" s="674"/>
      <c r="AG7" s="675"/>
      <c r="AH7" s="674"/>
      <c r="AI7" s="675"/>
      <c r="AJ7" s="674"/>
      <c r="AK7" s="675"/>
      <c r="AL7" s="674"/>
      <c r="AM7" s="675"/>
      <c r="AN7" s="674"/>
      <c r="AO7" s="675"/>
      <c r="AP7" s="674"/>
      <c r="AQ7" s="675"/>
      <c r="AR7" s="674"/>
      <c r="AS7" s="675"/>
      <c r="AT7" s="674"/>
      <c r="AU7" s="675"/>
      <c r="AV7" s="674"/>
      <c r="AW7" s="675"/>
      <c r="AX7" s="674"/>
      <c r="AY7" s="675"/>
      <c r="AZ7" s="674"/>
      <c r="BA7" s="675"/>
      <c r="BB7" s="674"/>
      <c r="BC7" s="675"/>
      <c r="BD7" s="674"/>
      <c r="BE7" s="675"/>
      <c r="BF7" s="674"/>
      <c r="BG7" s="675"/>
      <c r="BH7" s="674"/>
      <c r="BI7" s="675"/>
      <c r="BJ7" s="674"/>
      <c r="BK7" s="675"/>
      <c r="BL7" s="674"/>
      <c r="BM7" s="675"/>
      <c r="BN7" s="674"/>
      <c r="BO7" s="675"/>
      <c r="BP7" s="674"/>
      <c r="BQ7" s="675"/>
      <c r="BR7" s="674"/>
      <c r="BS7" s="675"/>
      <c r="BT7" s="674"/>
      <c r="BU7" s="675"/>
      <c r="BV7" s="643">
        <f t="shared" si="6"/>
        <v>6450</v>
      </c>
      <c r="BW7" s="644">
        <f t="shared" si="7"/>
        <v>0</v>
      </c>
      <c r="BX7" s="776">
        <f t="shared" si="8"/>
        <v>0</v>
      </c>
      <c r="BY7" s="644">
        <f t="shared" si="9"/>
        <v>6450</v>
      </c>
      <c r="BZ7" s="645"/>
      <c r="CA7" s="338"/>
      <c r="CB7" s="338"/>
      <c r="CC7" s="338"/>
      <c r="CD7" s="338"/>
      <c r="CE7" s="338"/>
      <c r="CF7" s="338"/>
    </row>
    <row r="8" ht="15.75" customHeight="1">
      <c r="A8" s="769">
        <v>5.0</v>
      </c>
      <c r="B8" s="777">
        <v>32614.0</v>
      </c>
      <c r="C8" s="501">
        <v>26.5</v>
      </c>
      <c r="D8" s="501">
        <v>18.0</v>
      </c>
      <c r="E8" s="501">
        <v>120.0</v>
      </c>
      <c r="F8" s="503">
        <v>19.0</v>
      </c>
      <c r="G8" s="773">
        <f t="shared" ref="G8:H8" si="12">L8+N8+P8+R8+T8+V8+X8+Z8+AB8+AD8+AF8+AH8+AJ8+AL8+AN8+AP8+AR8+AT8+AV8+AX8+AZ8+BB8+BD8+BF8+BH8+BJ8+BL8+BN8+BP8+BR8+BT8</f>
        <v>0</v>
      </c>
      <c r="H8" s="671">
        <f t="shared" si="12"/>
        <v>0</v>
      </c>
      <c r="I8" s="774">
        <f t="shared" si="4"/>
        <v>19</v>
      </c>
      <c r="J8" s="775">
        <v>31.67</v>
      </c>
      <c r="K8" s="407">
        <f t="shared" si="5"/>
        <v>601.73</v>
      </c>
      <c r="L8" s="640"/>
      <c r="M8" s="642"/>
      <c r="N8" s="640"/>
      <c r="O8" s="642"/>
      <c r="P8" s="640"/>
      <c r="Q8" s="642"/>
      <c r="R8" s="640"/>
      <c r="S8" s="642"/>
      <c r="T8" s="640"/>
      <c r="U8" s="642"/>
      <c r="V8" s="640"/>
      <c r="W8" s="642"/>
      <c r="X8" s="640"/>
      <c r="Y8" s="642"/>
      <c r="Z8" s="640"/>
      <c r="AA8" s="642"/>
      <c r="AB8" s="640"/>
      <c r="AC8" s="642"/>
      <c r="AD8" s="640"/>
      <c r="AE8" s="642"/>
      <c r="AF8" s="640"/>
      <c r="AG8" s="642"/>
      <c r="AH8" s="640"/>
      <c r="AI8" s="642"/>
      <c r="AJ8" s="640"/>
      <c r="AK8" s="642"/>
      <c r="AL8" s="640"/>
      <c r="AM8" s="642"/>
      <c r="AN8" s="640"/>
      <c r="AO8" s="642"/>
      <c r="AP8" s="640"/>
      <c r="AQ8" s="642"/>
      <c r="AR8" s="640"/>
      <c r="AS8" s="642"/>
      <c r="AT8" s="640"/>
      <c r="AU8" s="642"/>
      <c r="AV8" s="640"/>
      <c r="AW8" s="642"/>
      <c r="AX8" s="640"/>
      <c r="AY8" s="642"/>
      <c r="AZ8" s="640"/>
      <c r="BA8" s="642"/>
      <c r="BB8" s="640"/>
      <c r="BC8" s="642"/>
      <c r="BD8" s="640"/>
      <c r="BE8" s="642"/>
      <c r="BF8" s="640"/>
      <c r="BG8" s="642"/>
      <c r="BH8" s="640"/>
      <c r="BI8" s="642"/>
      <c r="BJ8" s="640"/>
      <c r="BK8" s="642"/>
      <c r="BL8" s="640"/>
      <c r="BM8" s="642"/>
      <c r="BN8" s="640"/>
      <c r="BO8" s="642"/>
      <c r="BP8" s="640"/>
      <c r="BQ8" s="642"/>
      <c r="BR8" s="640"/>
      <c r="BS8" s="642"/>
      <c r="BT8" s="640"/>
      <c r="BU8" s="642"/>
      <c r="BV8" s="643">
        <f t="shared" si="6"/>
        <v>601.73</v>
      </c>
      <c r="BW8" s="644">
        <f t="shared" si="7"/>
        <v>0</v>
      </c>
      <c r="BX8" s="776">
        <f t="shared" si="8"/>
        <v>0</v>
      </c>
      <c r="BY8" s="644">
        <f t="shared" si="9"/>
        <v>601.73</v>
      </c>
      <c r="BZ8" s="645"/>
      <c r="CA8" s="338"/>
      <c r="CB8" s="338"/>
      <c r="CC8" s="338"/>
      <c r="CD8" s="338"/>
      <c r="CE8" s="338"/>
      <c r="CF8" s="338"/>
    </row>
    <row r="9" ht="15.75" customHeight="1">
      <c r="A9" s="769">
        <v>6.0</v>
      </c>
      <c r="B9" s="778">
        <v>72655.0</v>
      </c>
      <c r="C9" s="667">
        <v>26.5</v>
      </c>
      <c r="D9" s="667">
        <v>18.0</v>
      </c>
      <c r="E9" s="667">
        <v>120.0</v>
      </c>
      <c r="F9" s="503">
        <v>296.0</v>
      </c>
      <c r="G9" s="773">
        <f t="shared" ref="G9:H9" si="13">L9+N9+P9+R9+T9+V9+X9+Z9+AB9+AD9+AF9+AH9+AJ9+AL9+AN9+AP9+AR9+AT9+AV9+AX9+AZ9+BB9+BD9+BF9+BH9+BJ9+BL9+BN9+BP9+BR9+BT9</f>
        <v>0</v>
      </c>
      <c r="H9" s="671">
        <f t="shared" si="13"/>
        <v>184</v>
      </c>
      <c r="I9" s="774">
        <f t="shared" si="4"/>
        <v>112</v>
      </c>
      <c r="J9" s="779">
        <v>32.25</v>
      </c>
      <c r="K9" s="407">
        <f t="shared" si="5"/>
        <v>3612</v>
      </c>
      <c r="L9" s="640"/>
      <c r="M9" s="642"/>
      <c r="N9" s="640"/>
      <c r="O9" s="642"/>
      <c r="P9" s="640"/>
      <c r="Q9" s="642"/>
      <c r="R9" s="640"/>
      <c r="S9" s="642"/>
      <c r="T9" s="640"/>
      <c r="U9" s="642">
        <f>296-112</f>
        <v>184</v>
      </c>
      <c r="V9" s="640"/>
      <c r="W9" s="642"/>
      <c r="X9" s="640"/>
      <c r="Y9" s="642"/>
      <c r="Z9" s="640"/>
      <c r="AA9" s="642"/>
      <c r="AB9" s="640"/>
      <c r="AC9" s="642"/>
      <c r="AD9" s="640"/>
      <c r="AE9" s="642"/>
      <c r="AF9" s="640"/>
      <c r="AG9" s="642"/>
      <c r="AH9" s="640"/>
      <c r="AI9" s="642"/>
      <c r="AJ9" s="640"/>
      <c r="AK9" s="642"/>
      <c r="AL9" s="640"/>
      <c r="AM9" s="642"/>
      <c r="AN9" s="640"/>
      <c r="AO9" s="642"/>
      <c r="AP9" s="646"/>
      <c r="AQ9" s="642"/>
      <c r="AR9" s="640"/>
      <c r="AS9" s="642"/>
      <c r="AT9" s="640"/>
      <c r="AU9" s="642"/>
      <c r="AV9" s="640"/>
      <c r="AW9" s="642"/>
      <c r="AX9" s="640"/>
      <c r="AY9" s="642"/>
      <c r="AZ9" s="640"/>
      <c r="BA9" s="642"/>
      <c r="BB9" s="640"/>
      <c r="BC9" s="642"/>
      <c r="BD9" s="640"/>
      <c r="BE9" s="642"/>
      <c r="BF9" s="640"/>
      <c r="BG9" s="642"/>
      <c r="BH9" s="640"/>
      <c r="BI9" s="642"/>
      <c r="BJ9" s="640"/>
      <c r="BK9" s="642"/>
      <c r="BL9" s="640"/>
      <c r="BM9" s="642"/>
      <c r="BN9" s="640"/>
      <c r="BO9" s="642"/>
      <c r="BP9" s="640"/>
      <c r="BQ9" s="642"/>
      <c r="BR9" s="640"/>
      <c r="BS9" s="642"/>
      <c r="BT9" s="640"/>
      <c r="BU9" s="642"/>
      <c r="BV9" s="643">
        <f t="shared" si="6"/>
        <v>3612</v>
      </c>
      <c r="BW9" s="644">
        <f t="shared" si="7"/>
        <v>0</v>
      </c>
      <c r="BX9" s="776">
        <f t="shared" si="8"/>
        <v>5934</v>
      </c>
      <c r="BY9" s="644">
        <f t="shared" si="9"/>
        <v>3612</v>
      </c>
      <c r="BZ9" s="645"/>
      <c r="CA9" s="338"/>
      <c r="CB9" s="338"/>
      <c r="CC9" s="338"/>
      <c r="CD9" s="338"/>
      <c r="CE9" s="338"/>
      <c r="CF9" s="338"/>
    </row>
    <row r="10" ht="15.75" customHeight="1">
      <c r="A10" s="769">
        <v>7.0</v>
      </c>
      <c r="B10" s="778">
        <v>72658.0</v>
      </c>
      <c r="C10" s="667">
        <v>28.5</v>
      </c>
      <c r="D10" s="667">
        <v>18.0</v>
      </c>
      <c r="E10" s="667">
        <v>120.0</v>
      </c>
      <c r="F10" s="503">
        <v>420.0</v>
      </c>
      <c r="G10" s="773">
        <f t="shared" ref="G10:H10" si="14">L10+N10+P10+R10+T10+V10+X10+Z10+AB10+AD10+AF10+AH10+AJ10+AL10+AN10+AP10+AR10+AT10+AV10+AX10+AZ10+BB10+BD10+BF10+BH10+BJ10+BL10+BN10+BP10+BR10+BT10</f>
        <v>0</v>
      </c>
      <c r="H10" s="671">
        <f t="shared" si="14"/>
        <v>0</v>
      </c>
      <c r="I10" s="774">
        <f t="shared" si="4"/>
        <v>420</v>
      </c>
      <c r="J10" s="779">
        <v>32.25</v>
      </c>
      <c r="K10" s="407">
        <f t="shared" si="5"/>
        <v>13545</v>
      </c>
      <c r="L10" s="640"/>
      <c r="M10" s="642"/>
      <c r="N10" s="640"/>
      <c r="O10" s="642"/>
      <c r="P10" s="640"/>
      <c r="Q10" s="642"/>
      <c r="R10" s="640"/>
      <c r="S10" s="642"/>
      <c r="T10" s="640"/>
      <c r="U10" s="642"/>
      <c r="V10" s="640"/>
      <c r="W10" s="642"/>
      <c r="X10" s="640"/>
      <c r="Y10" s="642"/>
      <c r="Z10" s="640"/>
      <c r="AA10" s="642"/>
      <c r="AB10" s="640"/>
      <c r="AC10" s="642"/>
      <c r="AD10" s="640"/>
      <c r="AE10" s="642"/>
      <c r="AF10" s="640"/>
      <c r="AG10" s="642"/>
      <c r="AH10" s="640"/>
      <c r="AI10" s="642"/>
      <c r="AJ10" s="640"/>
      <c r="AK10" s="642"/>
      <c r="AL10" s="640"/>
      <c r="AM10" s="642"/>
      <c r="AN10" s="640"/>
      <c r="AO10" s="642"/>
      <c r="AP10" s="646"/>
      <c r="AQ10" s="642"/>
      <c r="AR10" s="640"/>
      <c r="AS10" s="642"/>
      <c r="AT10" s="640"/>
      <c r="AU10" s="642"/>
      <c r="AV10" s="640"/>
      <c r="AW10" s="642"/>
      <c r="AX10" s="640"/>
      <c r="AY10" s="642"/>
      <c r="AZ10" s="640"/>
      <c r="BA10" s="642"/>
      <c r="BB10" s="640"/>
      <c r="BC10" s="642"/>
      <c r="BD10" s="640"/>
      <c r="BE10" s="642"/>
      <c r="BF10" s="640"/>
      <c r="BG10" s="642"/>
      <c r="BH10" s="640"/>
      <c r="BI10" s="642"/>
      <c r="BJ10" s="640"/>
      <c r="BK10" s="642"/>
      <c r="BL10" s="640"/>
      <c r="BM10" s="642"/>
      <c r="BN10" s="640"/>
      <c r="BO10" s="642"/>
      <c r="BP10" s="640"/>
      <c r="BQ10" s="719"/>
      <c r="BR10" s="640"/>
      <c r="BS10" s="642"/>
      <c r="BT10" s="640"/>
      <c r="BU10" s="642"/>
      <c r="BV10" s="643">
        <f t="shared" si="6"/>
        <v>13545</v>
      </c>
      <c r="BW10" s="644">
        <f t="shared" si="7"/>
        <v>0</v>
      </c>
      <c r="BX10" s="776">
        <f t="shared" si="8"/>
        <v>0</v>
      </c>
      <c r="BY10" s="644">
        <f t="shared" si="9"/>
        <v>13545</v>
      </c>
      <c r="BZ10" s="645"/>
      <c r="CA10" s="338"/>
      <c r="CB10" s="338"/>
      <c r="CC10" s="338"/>
      <c r="CD10" s="338"/>
      <c r="CE10" s="338"/>
      <c r="CF10" s="338"/>
    </row>
    <row r="11" ht="15.75" customHeight="1">
      <c r="A11" s="769">
        <v>8.0</v>
      </c>
      <c r="B11" s="778">
        <v>72660.0</v>
      </c>
      <c r="C11" s="667">
        <v>28.5</v>
      </c>
      <c r="D11" s="667">
        <v>18.0</v>
      </c>
      <c r="E11" s="667">
        <v>120.0</v>
      </c>
      <c r="F11" s="503">
        <v>518.0</v>
      </c>
      <c r="G11" s="773">
        <f t="shared" ref="G11:H11" si="15">L11+N11+P11+R11+T11+V11+X11+Z11+AB11+AD11+AF11+AH11+AJ11+AL11+AN11+AP11+AR11+AT11+AV11+AX11+AZ11+BB11+BD11+BF11+BH11+BJ11+BL11+BN11+BP11+BR11+BT11</f>
        <v>0</v>
      </c>
      <c r="H11" s="671">
        <f t="shared" si="15"/>
        <v>0</v>
      </c>
      <c r="I11" s="774">
        <f t="shared" si="4"/>
        <v>518</v>
      </c>
      <c r="J11" s="779">
        <v>32.25</v>
      </c>
      <c r="K11" s="407">
        <f t="shared" si="5"/>
        <v>16705.5</v>
      </c>
      <c r="L11" s="640"/>
      <c r="M11" s="642"/>
      <c r="N11" s="640"/>
      <c r="O11" s="642"/>
      <c r="P11" s="640"/>
      <c r="Q11" s="642"/>
      <c r="R11" s="640"/>
      <c r="S11" s="642"/>
      <c r="T11" s="640"/>
      <c r="U11" s="642"/>
      <c r="V11" s="640"/>
      <c r="W11" s="642"/>
      <c r="X11" s="640"/>
      <c r="Y11" s="642"/>
      <c r="Z11" s="640"/>
      <c r="AA11" s="642"/>
      <c r="AB11" s="640"/>
      <c r="AC11" s="642"/>
      <c r="AD11" s="640"/>
      <c r="AE11" s="642"/>
      <c r="AF11" s="640"/>
      <c r="AG11" s="642"/>
      <c r="AH11" s="640"/>
      <c r="AI11" s="642"/>
      <c r="AJ11" s="640"/>
      <c r="AK11" s="642"/>
      <c r="AL11" s="640"/>
      <c r="AM11" s="642"/>
      <c r="AN11" s="640"/>
      <c r="AO11" s="642"/>
      <c r="AP11" s="646"/>
      <c r="AQ11" s="642"/>
      <c r="AR11" s="640"/>
      <c r="AS11" s="642"/>
      <c r="AT11" s="640"/>
      <c r="AU11" s="642"/>
      <c r="AV11" s="640"/>
      <c r="AW11" s="642"/>
      <c r="AX11" s="640"/>
      <c r="AY11" s="642"/>
      <c r="AZ11" s="640"/>
      <c r="BA11" s="642"/>
      <c r="BB11" s="640"/>
      <c r="BC11" s="642"/>
      <c r="BD11" s="640"/>
      <c r="BE11" s="642"/>
      <c r="BF11" s="640"/>
      <c r="BG11" s="642"/>
      <c r="BH11" s="640"/>
      <c r="BI11" s="642"/>
      <c r="BJ11" s="640"/>
      <c r="BK11" s="642"/>
      <c r="BL11" s="640"/>
      <c r="BM11" s="642"/>
      <c r="BN11" s="640"/>
      <c r="BO11" s="642"/>
      <c r="BP11" s="640"/>
      <c r="BQ11" s="642"/>
      <c r="BR11" s="640"/>
      <c r="BS11" s="642"/>
      <c r="BT11" s="640"/>
      <c r="BU11" s="642"/>
      <c r="BV11" s="643">
        <f t="shared" si="6"/>
        <v>16705.5</v>
      </c>
      <c r="BW11" s="644">
        <f t="shared" si="7"/>
        <v>0</v>
      </c>
      <c r="BX11" s="776">
        <f t="shared" si="8"/>
        <v>0</v>
      </c>
      <c r="BY11" s="644">
        <f t="shared" si="9"/>
        <v>16705.5</v>
      </c>
      <c r="BZ11" s="645"/>
      <c r="CA11" s="338"/>
      <c r="CB11" s="338"/>
      <c r="CC11" s="338"/>
      <c r="CD11" s="338"/>
      <c r="CE11" s="338"/>
      <c r="CF11" s="338"/>
    </row>
    <row r="12" ht="15.75" customHeight="1">
      <c r="A12" s="769">
        <v>9.0</v>
      </c>
      <c r="B12" s="778">
        <v>72617.0</v>
      </c>
      <c r="C12" s="667">
        <v>29.0</v>
      </c>
      <c r="D12" s="667">
        <v>18.0</v>
      </c>
      <c r="E12" s="667">
        <v>120.0</v>
      </c>
      <c r="F12" s="503">
        <v>174.0</v>
      </c>
      <c r="G12" s="773">
        <f t="shared" ref="G12:H12" si="16">L12+N12+P12+R12+T12+V12+X12+Z12+AB12+AD12+AF12+AH12+AJ12+AL12+AN12+AP12+AR12+AT12+AV12+AX12+AZ12+BB12+BD12+BF12+BH12+BJ12+BL12+BN12+BP12+BR12+BT12</f>
        <v>0</v>
      </c>
      <c r="H12" s="671">
        <f t="shared" si="16"/>
        <v>174</v>
      </c>
      <c r="I12" s="774">
        <f t="shared" si="4"/>
        <v>0</v>
      </c>
      <c r="J12" s="779">
        <v>31.61</v>
      </c>
      <c r="K12" s="407">
        <f t="shared" si="5"/>
        <v>0</v>
      </c>
      <c r="L12" s="640"/>
      <c r="M12" s="642"/>
      <c r="N12" s="640"/>
      <c r="O12" s="642"/>
      <c r="P12" s="640"/>
      <c r="Q12" s="642"/>
      <c r="R12" s="640"/>
      <c r="S12" s="719">
        <v>174.0</v>
      </c>
      <c r="T12" s="640"/>
      <c r="U12" s="642"/>
      <c r="V12" s="640"/>
      <c r="W12" s="642"/>
      <c r="X12" s="640"/>
      <c r="Y12" s="642"/>
      <c r="Z12" s="646"/>
      <c r="AA12" s="642"/>
      <c r="AB12" s="640"/>
      <c r="AC12" s="642"/>
      <c r="AD12" s="640"/>
      <c r="AE12" s="642"/>
      <c r="AF12" s="640"/>
      <c r="AG12" s="642"/>
      <c r="AH12" s="640"/>
      <c r="AI12" s="642"/>
      <c r="AJ12" s="640"/>
      <c r="AK12" s="642"/>
      <c r="AL12" s="640"/>
      <c r="AM12" s="642"/>
      <c r="AN12" s="640"/>
      <c r="AO12" s="642"/>
      <c r="AP12" s="640"/>
      <c r="AQ12" s="642"/>
      <c r="AR12" s="640"/>
      <c r="AS12" s="642"/>
      <c r="AT12" s="640"/>
      <c r="AU12" s="642"/>
      <c r="AV12" s="640"/>
      <c r="AW12" s="642"/>
      <c r="AX12" s="640"/>
      <c r="AY12" s="642"/>
      <c r="AZ12" s="640"/>
      <c r="BA12" s="642"/>
      <c r="BB12" s="640"/>
      <c r="BC12" s="642"/>
      <c r="BD12" s="640"/>
      <c r="BE12" s="642"/>
      <c r="BF12" s="640"/>
      <c r="BG12" s="642"/>
      <c r="BH12" s="640"/>
      <c r="BI12" s="642"/>
      <c r="BJ12" s="640"/>
      <c r="BK12" s="642"/>
      <c r="BL12" s="640"/>
      <c r="BM12" s="642"/>
      <c r="BN12" s="640"/>
      <c r="BO12" s="642"/>
      <c r="BP12" s="640"/>
      <c r="BQ12" s="642"/>
      <c r="BR12" s="640"/>
      <c r="BS12" s="642"/>
      <c r="BT12" s="640"/>
      <c r="BU12" s="642"/>
      <c r="BV12" s="643">
        <f t="shared" si="6"/>
        <v>0</v>
      </c>
      <c r="BW12" s="644">
        <f t="shared" si="7"/>
        <v>0</v>
      </c>
      <c r="BX12" s="776">
        <f t="shared" si="8"/>
        <v>5500.14</v>
      </c>
      <c r="BY12" s="644">
        <f t="shared" si="9"/>
        <v>0</v>
      </c>
      <c r="BZ12" s="645"/>
      <c r="CA12" s="338"/>
      <c r="CB12" s="338"/>
      <c r="CC12" s="338"/>
      <c r="CD12" s="338"/>
      <c r="CE12" s="338"/>
      <c r="CF12" s="338"/>
    </row>
    <row r="13" ht="15.75" customHeight="1">
      <c r="A13" s="769">
        <v>10.0</v>
      </c>
      <c r="B13" s="778">
        <v>72618.0</v>
      </c>
      <c r="C13" s="667">
        <v>29.0</v>
      </c>
      <c r="D13" s="667">
        <v>18.0</v>
      </c>
      <c r="E13" s="667">
        <v>120.0</v>
      </c>
      <c r="F13" s="503">
        <v>389.0</v>
      </c>
      <c r="G13" s="773">
        <f t="shared" ref="G13:H13" si="17">L13+N13+P13+R13+T13+V13+X13+Z13+AB13+AD13+AF13+AH13+AJ13+AL13+AN13+AP13+AR13+AT13+AV13+AX13+AZ13+BB13+BD13+BF13+BH13+BJ13+BL13+BN13+BP13+BR13+BT13</f>
        <v>0</v>
      </c>
      <c r="H13" s="671">
        <f t="shared" si="17"/>
        <v>0</v>
      </c>
      <c r="I13" s="774">
        <f t="shared" si="4"/>
        <v>389</v>
      </c>
      <c r="J13" s="779">
        <v>31.61</v>
      </c>
      <c r="K13" s="407">
        <f t="shared" si="5"/>
        <v>12296.29</v>
      </c>
      <c r="L13" s="640"/>
      <c r="M13" s="642"/>
      <c r="N13" s="640"/>
      <c r="O13" s="642"/>
      <c r="P13" s="640"/>
      <c r="Q13" s="642"/>
      <c r="R13" s="640"/>
      <c r="S13" s="642"/>
      <c r="T13" s="640"/>
      <c r="U13" s="642"/>
      <c r="V13" s="640"/>
      <c r="W13" s="642"/>
      <c r="X13" s="640"/>
      <c r="Y13" s="642"/>
      <c r="Z13" s="646"/>
      <c r="AA13" s="642"/>
      <c r="AB13" s="640"/>
      <c r="AC13" s="642"/>
      <c r="AD13" s="640"/>
      <c r="AE13" s="642"/>
      <c r="AF13" s="640"/>
      <c r="AG13" s="642"/>
      <c r="AH13" s="640"/>
      <c r="AI13" s="642"/>
      <c r="AJ13" s="640"/>
      <c r="AK13" s="642"/>
      <c r="AL13" s="640"/>
      <c r="AM13" s="642"/>
      <c r="AN13" s="640"/>
      <c r="AO13" s="642"/>
      <c r="AP13" s="640"/>
      <c r="AQ13" s="642"/>
      <c r="AR13" s="640"/>
      <c r="AS13" s="642"/>
      <c r="AT13" s="640"/>
      <c r="AU13" s="642"/>
      <c r="AV13" s="640"/>
      <c r="AW13" s="642"/>
      <c r="AX13" s="640"/>
      <c r="AY13" s="642"/>
      <c r="AZ13" s="640"/>
      <c r="BA13" s="642"/>
      <c r="BB13" s="640"/>
      <c r="BC13" s="642"/>
      <c r="BD13" s="640"/>
      <c r="BE13" s="642"/>
      <c r="BF13" s="640"/>
      <c r="BG13" s="642"/>
      <c r="BH13" s="640"/>
      <c r="BI13" s="642"/>
      <c r="BJ13" s="640"/>
      <c r="BK13" s="642"/>
      <c r="BL13" s="640"/>
      <c r="BM13" s="642"/>
      <c r="BN13" s="640"/>
      <c r="BO13" s="642"/>
      <c r="BP13" s="640"/>
      <c r="BQ13" s="642"/>
      <c r="BR13" s="640"/>
      <c r="BS13" s="642"/>
      <c r="BT13" s="640"/>
      <c r="BU13" s="642"/>
      <c r="BV13" s="643">
        <f t="shared" si="6"/>
        <v>12296.29</v>
      </c>
      <c r="BW13" s="644">
        <f t="shared" si="7"/>
        <v>0</v>
      </c>
      <c r="BX13" s="776">
        <f t="shared" si="8"/>
        <v>0</v>
      </c>
      <c r="BY13" s="644">
        <f t="shared" si="9"/>
        <v>12296.29</v>
      </c>
      <c r="BZ13" s="645"/>
      <c r="CA13" s="338"/>
      <c r="CB13" s="338"/>
      <c r="CC13" s="338"/>
      <c r="CD13" s="338"/>
      <c r="CE13" s="338"/>
      <c r="CF13" s="338"/>
    </row>
    <row r="14" ht="15.75" customHeight="1">
      <c r="A14" s="769">
        <v>11.0</v>
      </c>
      <c r="B14" s="778">
        <v>72615.0</v>
      </c>
      <c r="C14" s="667">
        <v>29.0</v>
      </c>
      <c r="D14" s="667">
        <v>18.0</v>
      </c>
      <c r="E14" s="667">
        <v>120.0</v>
      </c>
      <c r="F14" s="503">
        <v>407.0</v>
      </c>
      <c r="G14" s="773">
        <f t="shared" ref="G14:H14" si="18">L14+N14+P14+R14+T14+V14+X14+Z14+AB14+AD14+AF14+AH14+AJ14+AL14+AN14+AP14+AR14+AT14+AV14+AX14+AZ14+BB14+BD14+BF14+BH14+BJ14+BL14+BN14+BP14+BR14+BT14</f>
        <v>0</v>
      </c>
      <c r="H14" s="671">
        <f t="shared" si="18"/>
        <v>0</v>
      </c>
      <c r="I14" s="774">
        <f t="shared" si="4"/>
        <v>407</v>
      </c>
      <c r="J14" s="779">
        <v>31.61</v>
      </c>
      <c r="K14" s="407">
        <f t="shared" si="5"/>
        <v>12865.27</v>
      </c>
      <c r="L14" s="640"/>
      <c r="M14" s="642"/>
      <c r="N14" s="640"/>
      <c r="O14" s="642"/>
      <c r="P14" s="640"/>
      <c r="Q14" s="642"/>
      <c r="R14" s="640"/>
      <c r="S14" s="642"/>
      <c r="T14" s="640"/>
      <c r="U14" s="642"/>
      <c r="V14" s="640"/>
      <c r="W14" s="642"/>
      <c r="X14" s="640"/>
      <c r="Y14" s="642"/>
      <c r="Z14" s="646"/>
      <c r="AA14" s="642"/>
      <c r="AB14" s="640"/>
      <c r="AC14" s="642"/>
      <c r="AD14" s="640"/>
      <c r="AE14" s="642"/>
      <c r="AF14" s="640"/>
      <c r="AG14" s="642"/>
      <c r="AH14" s="640"/>
      <c r="AI14" s="642"/>
      <c r="AJ14" s="640"/>
      <c r="AK14" s="642"/>
      <c r="AL14" s="640"/>
      <c r="AM14" s="642"/>
      <c r="AN14" s="640"/>
      <c r="AO14" s="642"/>
      <c r="AP14" s="640"/>
      <c r="AQ14" s="642"/>
      <c r="AR14" s="640"/>
      <c r="AS14" s="642"/>
      <c r="AT14" s="640"/>
      <c r="AU14" s="642"/>
      <c r="AV14" s="640"/>
      <c r="AW14" s="642"/>
      <c r="AX14" s="640"/>
      <c r="AY14" s="642"/>
      <c r="AZ14" s="640"/>
      <c r="BA14" s="642"/>
      <c r="BB14" s="640"/>
      <c r="BC14" s="642"/>
      <c r="BD14" s="640"/>
      <c r="BE14" s="642"/>
      <c r="BF14" s="640"/>
      <c r="BG14" s="642"/>
      <c r="BH14" s="640"/>
      <c r="BI14" s="642"/>
      <c r="BJ14" s="640"/>
      <c r="BK14" s="642"/>
      <c r="BL14" s="640"/>
      <c r="BM14" s="642"/>
      <c r="BN14" s="640"/>
      <c r="BO14" s="642"/>
      <c r="BP14" s="640"/>
      <c r="BQ14" s="642"/>
      <c r="BR14" s="640"/>
      <c r="BS14" s="642"/>
      <c r="BT14" s="640"/>
      <c r="BU14" s="642"/>
      <c r="BV14" s="643">
        <f t="shared" si="6"/>
        <v>12865.27</v>
      </c>
      <c r="BW14" s="644">
        <f t="shared" si="7"/>
        <v>0</v>
      </c>
      <c r="BX14" s="776">
        <f t="shared" si="8"/>
        <v>0</v>
      </c>
      <c r="BY14" s="644">
        <f t="shared" si="9"/>
        <v>12865.27</v>
      </c>
      <c r="BZ14" s="645"/>
      <c r="CA14" s="338"/>
      <c r="CB14" s="338"/>
      <c r="CC14" s="338"/>
      <c r="CD14" s="338"/>
      <c r="CE14" s="338"/>
      <c r="CF14" s="338"/>
    </row>
    <row r="15" ht="15.75" customHeight="1">
      <c r="A15" s="769">
        <v>12.0</v>
      </c>
      <c r="B15" s="778">
        <v>72614.0</v>
      </c>
      <c r="C15" s="667">
        <v>29.0</v>
      </c>
      <c r="D15" s="667">
        <v>18.0</v>
      </c>
      <c r="E15" s="667">
        <v>120.0</v>
      </c>
      <c r="F15" s="503">
        <v>414.0</v>
      </c>
      <c r="G15" s="773">
        <f t="shared" ref="G15:H15" si="19">L15+N15+P15+R15+T15+V15+X15+Z15+AB15+AD15+AF15+AH15+AJ15+AL15+AN15+AP15+AR15+AT15+AV15+AX15+AZ15+BB15+BD15+BF15+BH15+BJ15+BL15+BN15+BP15+BR15+BT15</f>
        <v>0</v>
      </c>
      <c r="H15" s="671">
        <f t="shared" si="19"/>
        <v>0</v>
      </c>
      <c r="I15" s="774">
        <f t="shared" si="4"/>
        <v>414</v>
      </c>
      <c r="J15" s="779">
        <v>31.61</v>
      </c>
      <c r="K15" s="407">
        <f t="shared" si="5"/>
        <v>13086.54</v>
      </c>
      <c r="L15" s="640"/>
      <c r="M15" s="642"/>
      <c r="N15" s="640"/>
      <c r="O15" s="642"/>
      <c r="P15" s="640"/>
      <c r="Q15" s="642"/>
      <c r="R15" s="640"/>
      <c r="S15" s="642"/>
      <c r="T15" s="640"/>
      <c r="U15" s="642"/>
      <c r="V15" s="640"/>
      <c r="W15" s="642"/>
      <c r="X15" s="640"/>
      <c r="Y15" s="642"/>
      <c r="Z15" s="646"/>
      <c r="AA15" s="642"/>
      <c r="AB15" s="640"/>
      <c r="AC15" s="642"/>
      <c r="AD15" s="640"/>
      <c r="AE15" s="642"/>
      <c r="AF15" s="640"/>
      <c r="AG15" s="642"/>
      <c r="AH15" s="640"/>
      <c r="AI15" s="642"/>
      <c r="AJ15" s="640"/>
      <c r="AK15" s="642"/>
      <c r="AL15" s="640"/>
      <c r="AM15" s="642"/>
      <c r="AN15" s="640"/>
      <c r="AO15" s="642"/>
      <c r="AP15" s="640"/>
      <c r="AQ15" s="642"/>
      <c r="AR15" s="640"/>
      <c r="AS15" s="642"/>
      <c r="AT15" s="640"/>
      <c r="AU15" s="642"/>
      <c r="AV15" s="640"/>
      <c r="AW15" s="642"/>
      <c r="AX15" s="640"/>
      <c r="AY15" s="642"/>
      <c r="AZ15" s="640"/>
      <c r="BA15" s="642"/>
      <c r="BB15" s="640"/>
      <c r="BC15" s="642"/>
      <c r="BD15" s="640"/>
      <c r="BE15" s="642"/>
      <c r="BF15" s="640"/>
      <c r="BG15" s="642"/>
      <c r="BH15" s="640"/>
      <c r="BI15" s="642"/>
      <c r="BJ15" s="640"/>
      <c r="BK15" s="642"/>
      <c r="BL15" s="640"/>
      <c r="BM15" s="642"/>
      <c r="BN15" s="640"/>
      <c r="BO15" s="642"/>
      <c r="BP15" s="640"/>
      <c r="BQ15" s="642"/>
      <c r="BR15" s="640"/>
      <c r="BS15" s="642"/>
      <c r="BT15" s="640"/>
      <c r="BU15" s="642"/>
      <c r="BV15" s="643">
        <f t="shared" si="6"/>
        <v>13086.54</v>
      </c>
      <c r="BW15" s="644">
        <f t="shared" si="7"/>
        <v>0</v>
      </c>
      <c r="BX15" s="776">
        <f t="shared" si="8"/>
        <v>0</v>
      </c>
      <c r="BY15" s="644">
        <f t="shared" si="9"/>
        <v>13086.54</v>
      </c>
      <c r="BZ15" s="645"/>
      <c r="CA15" s="338"/>
      <c r="CB15" s="338"/>
      <c r="CC15" s="338"/>
      <c r="CD15" s="338"/>
      <c r="CE15" s="338"/>
      <c r="CF15" s="338"/>
    </row>
    <row r="16" ht="15.75" customHeight="1">
      <c r="A16" s="769">
        <v>13.0</v>
      </c>
      <c r="B16" s="778">
        <v>72662.0</v>
      </c>
      <c r="C16" s="667">
        <v>29.0</v>
      </c>
      <c r="D16" s="667">
        <v>18.0</v>
      </c>
      <c r="E16" s="667">
        <v>120.0</v>
      </c>
      <c r="F16" s="503">
        <v>477.0</v>
      </c>
      <c r="G16" s="773">
        <f t="shared" ref="G16:H16" si="20">L16+N16+P16+R16+T16+V16+X16+Z16+AB16+AD16+AF16+AH16+AJ16+AL16+AN16+AP16+AR16+AT16+AV16+AX16+AZ16+BB16+BD16+BF16+BH16+BJ16+BL16+BN16+BP16+BR16+BT16</f>
        <v>0</v>
      </c>
      <c r="H16" s="671">
        <f t="shared" si="20"/>
        <v>477</v>
      </c>
      <c r="I16" s="774">
        <f t="shared" si="4"/>
        <v>0</v>
      </c>
      <c r="J16" s="779">
        <v>32.25</v>
      </c>
      <c r="K16" s="407">
        <f t="shared" si="5"/>
        <v>0</v>
      </c>
      <c r="L16" s="640"/>
      <c r="M16" s="642"/>
      <c r="N16" s="640"/>
      <c r="O16" s="642"/>
      <c r="P16" s="640"/>
      <c r="Q16" s="642"/>
      <c r="R16" s="640"/>
      <c r="S16" s="719">
        <v>477.0</v>
      </c>
      <c r="T16" s="640"/>
      <c r="U16" s="642"/>
      <c r="V16" s="640"/>
      <c r="W16" s="642"/>
      <c r="X16" s="640"/>
      <c r="Y16" s="642"/>
      <c r="Z16" s="640"/>
      <c r="AA16" s="642"/>
      <c r="AB16" s="640"/>
      <c r="AC16" s="642"/>
      <c r="AD16" s="640"/>
      <c r="AE16" s="642"/>
      <c r="AF16" s="640"/>
      <c r="AG16" s="642"/>
      <c r="AH16" s="640"/>
      <c r="AI16" s="642"/>
      <c r="AJ16" s="640"/>
      <c r="AK16" s="642"/>
      <c r="AL16" s="640"/>
      <c r="AM16" s="642"/>
      <c r="AN16" s="640"/>
      <c r="AO16" s="642"/>
      <c r="AP16" s="646"/>
      <c r="AQ16" s="642"/>
      <c r="AR16" s="640"/>
      <c r="AS16" s="642"/>
      <c r="AT16" s="640"/>
      <c r="AU16" s="642"/>
      <c r="AV16" s="640"/>
      <c r="AW16" s="642"/>
      <c r="AX16" s="640"/>
      <c r="AY16" s="642"/>
      <c r="AZ16" s="640"/>
      <c r="BA16" s="642"/>
      <c r="BB16" s="640"/>
      <c r="BC16" s="642"/>
      <c r="BD16" s="640"/>
      <c r="BE16" s="642"/>
      <c r="BF16" s="640"/>
      <c r="BG16" s="642"/>
      <c r="BH16" s="640"/>
      <c r="BI16" s="642"/>
      <c r="BJ16" s="640"/>
      <c r="BK16" s="642"/>
      <c r="BL16" s="640"/>
      <c r="BM16" s="642"/>
      <c r="BN16" s="640"/>
      <c r="BO16" s="642"/>
      <c r="BP16" s="640"/>
      <c r="BQ16" s="642"/>
      <c r="BR16" s="640"/>
      <c r="BS16" s="642"/>
      <c r="BT16" s="640"/>
      <c r="BU16" s="642"/>
      <c r="BV16" s="643">
        <f t="shared" si="6"/>
        <v>0</v>
      </c>
      <c r="BW16" s="644">
        <f t="shared" si="7"/>
        <v>0</v>
      </c>
      <c r="BX16" s="776">
        <f t="shared" si="8"/>
        <v>15383.25</v>
      </c>
      <c r="BY16" s="644">
        <f t="shared" si="9"/>
        <v>0</v>
      </c>
      <c r="BZ16" s="645"/>
      <c r="CA16" s="338"/>
      <c r="CB16" s="338"/>
      <c r="CC16" s="338"/>
      <c r="CD16" s="338"/>
      <c r="CE16" s="338"/>
      <c r="CF16" s="338"/>
    </row>
    <row r="17" ht="15.75" customHeight="1">
      <c r="A17" s="769">
        <v>14.0</v>
      </c>
      <c r="B17" s="778">
        <v>72664.0</v>
      </c>
      <c r="C17" s="667">
        <v>29.0</v>
      </c>
      <c r="D17" s="667">
        <v>18.0</v>
      </c>
      <c r="E17" s="667">
        <v>120.0</v>
      </c>
      <c r="F17" s="503">
        <v>512.0</v>
      </c>
      <c r="G17" s="773">
        <f t="shared" ref="G17:H17" si="21">L17+N17+P17+R17+T17+V17+X17+Z17+AB17+AD17+AF17+AH17+AJ17+AL17+AN17+AP17+AR17+AT17+AV17+AX17+AZ17+BB17+BD17+BF17+BH17+BJ17+BL17+BN17+BP17+BR17+BT17</f>
        <v>0</v>
      </c>
      <c r="H17" s="671">
        <f t="shared" si="21"/>
        <v>228</v>
      </c>
      <c r="I17" s="774">
        <f t="shared" si="4"/>
        <v>284</v>
      </c>
      <c r="J17" s="779">
        <v>32.25</v>
      </c>
      <c r="K17" s="407">
        <f t="shared" si="5"/>
        <v>9159</v>
      </c>
      <c r="L17" s="640"/>
      <c r="M17" s="642"/>
      <c r="N17" s="640"/>
      <c r="O17" s="642"/>
      <c r="P17" s="640"/>
      <c r="Q17" s="642"/>
      <c r="R17" s="640"/>
      <c r="S17" s="642">
        <f>512-284</f>
        <v>228</v>
      </c>
      <c r="T17" s="640"/>
      <c r="U17" s="642"/>
      <c r="V17" s="640"/>
      <c r="W17" s="642"/>
      <c r="X17" s="640"/>
      <c r="Y17" s="642"/>
      <c r="Z17" s="640"/>
      <c r="AA17" s="642"/>
      <c r="AB17" s="640"/>
      <c r="AC17" s="642"/>
      <c r="AD17" s="640"/>
      <c r="AE17" s="642"/>
      <c r="AF17" s="640"/>
      <c r="AG17" s="642"/>
      <c r="AH17" s="640"/>
      <c r="AI17" s="642"/>
      <c r="AJ17" s="640"/>
      <c r="AK17" s="642"/>
      <c r="AL17" s="640"/>
      <c r="AM17" s="642"/>
      <c r="AN17" s="640"/>
      <c r="AO17" s="642"/>
      <c r="AP17" s="646"/>
      <c r="AQ17" s="642"/>
      <c r="AR17" s="640"/>
      <c r="AS17" s="642"/>
      <c r="AT17" s="640"/>
      <c r="AU17" s="642"/>
      <c r="AV17" s="640"/>
      <c r="AW17" s="642"/>
      <c r="AX17" s="640"/>
      <c r="AY17" s="642"/>
      <c r="AZ17" s="640"/>
      <c r="BA17" s="642"/>
      <c r="BB17" s="640"/>
      <c r="BC17" s="642"/>
      <c r="BD17" s="640"/>
      <c r="BE17" s="642"/>
      <c r="BF17" s="640"/>
      <c r="BG17" s="642"/>
      <c r="BH17" s="640"/>
      <c r="BI17" s="642"/>
      <c r="BJ17" s="640"/>
      <c r="BK17" s="642"/>
      <c r="BL17" s="640"/>
      <c r="BM17" s="642"/>
      <c r="BN17" s="640"/>
      <c r="BO17" s="642"/>
      <c r="BP17" s="640"/>
      <c r="BQ17" s="642"/>
      <c r="BR17" s="640"/>
      <c r="BS17" s="642"/>
      <c r="BT17" s="640"/>
      <c r="BU17" s="642"/>
      <c r="BV17" s="643">
        <f t="shared" si="6"/>
        <v>9159</v>
      </c>
      <c r="BW17" s="644">
        <f t="shared" si="7"/>
        <v>0</v>
      </c>
      <c r="BX17" s="776">
        <f t="shared" si="8"/>
        <v>7353</v>
      </c>
      <c r="BY17" s="644">
        <f t="shared" si="9"/>
        <v>9159</v>
      </c>
      <c r="BZ17" s="645"/>
      <c r="CA17" s="338"/>
      <c r="CB17" s="338"/>
      <c r="CC17" s="338"/>
      <c r="CD17" s="338"/>
      <c r="CE17" s="338"/>
      <c r="CF17" s="338"/>
    </row>
    <row r="18" ht="15.75" customHeight="1">
      <c r="A18" s="769">
        <v>15.0</v>
      </c>
      <c r="B18" s="777">
        <v>32625.0</v>
      </c>
      <c r="C18" s="501">
        <v>30.0</v>
      </c>
      <c r="D18" s="501">
        <v>18.0</v>
      </c>
      <c r="E18" s="501">
        <v>120.0</v>
      </c>
      <c r="F18" s="503">
        <v>95.0</v>
      </c>
      <c r="G18" s="773">
        <f t="shared" ref="G18:H18" si="22">L18+N18+P18+R18+T18+V18+X18+Z18+AB18+AD18+AF18+AH18+AJ18+AL18+AN18+AP18+AR18+AT18+AV18+AX18+AZ18+BB18+BD18+BF18+BH18+BJ18+BL18+BN18+BP18+BR18+BT18</f>
        <v>0</v>
      </c>
      <c r="H18" s="671">
        <f t="shared" si="22"/>
        <v>0</v>
      </c>
      <c r="I18" s="774">
        <f t="shared" si="4"/>
        <v>95</v>
      </c>
      <c r="J18" s="775">
        <v>31.67</v>
      </c>
      <c r="K18" s="407">
        <f t="shared" si="5"/>
        <v>3008.65</v>
      </c>
      <c r="L18" s="640"/>
      <c r="M18" s="642"/>
      <c r="N18" s="640"/>
      <c r="O18" s="642"/>
      <c r="P18" s="640"/>
      <c r="Q18" s="642"/>
      <c r="R18" s="640"/>
      <c r="S18" s="642"/>
      <c r="T18" s="640"/>
      <c r="U18" s="642"/>
      <c r="V18" s="640"/>
      <c r="W18" s="642"/>
      <c r="X18" s="640"/>
      <c r="Y18" s="642"/>
      <c r="Z18" s="640"/>
      <c r="AA18" s="642"/>
      <c r="AB18" s="640"/>
      <c r="AC18" s="642"/>
      <c r="AD18" s="640"/>
      <c r="AE18" s="642"/>
      <c r="AF18" s="640"/>
      <c r="AG18" s="642"/>
      <c r="AH18" s="640"/>
      <c r="AI18" s="642"/>
      <c r="AJ18" s="640"/>
      <c r="AK18" s="642"/>
      <c r="AL18" s="640"/>
      <c r="AM18" s="642"/>
      <c r="AN18" s="640"/>
      <c r="AO18" s="642"/>
      <c r="AP18" s="640"/>
      <c r="AQ18" s="642"/>
      <c r="AR18" s="640"/>
      <c r="AS18" s="642"/>
      <c r="AT18" s="640"/>
      <c r="AU18" s="642"/>
      <c r="AV18" s="640"/>
      <c r="AW18" s="642"/>
      <c r="AX18" s="640"/>
      <c r="AY18" s="642"/>
      <c r="AZ18" s="640"/>
      <c r="BA18" s="642"/>
      <c r="BB18" s="640"/>
      <c r="BC18" s="642"/>
      <c r="BD18" s="640"/>
      <c r="BE18" s="642"/>
      <c r="BF18" s="640"/>
      <c r="BG18" s="642"/>
      <c r="BH18" s="640"/>
      <c r="BI18" s="642"/>
      <c r="BJ18" s="640"/>
      <c r="BK18" s="642"/>
      <c r="BL18" s="640"/>
      <c r="BM18" s="642"/>
      <c r="BN18" s="640"/>
      <c r="BO18" s="642"/>
      <c r="BP18" s="640"/>
      <c r="BQ18" s="642"/>
      <c r="BR18" s="640"/>
      <c r="BS18" s="642"/>
      <c r="BT18" s="640"/>
      <c r="BU18" s="642"/>
      <c r="BV18" s="643">
        <f t="shared" si="6"/>
        <v>3008.65</v>
      </c>
      <c r="BW18" s="644">
        <f t="shared" si="7"/>
        <v>0</v>
      </c>
      <c r="BX18" s="776">
        <f t="shared" si="8"/>
        <v>0</v>
      </c>
      <c r="BY18" s="644">
        <f t="shared" si="9"/>
        <v>3008.65</v>
      </c>
      <c r="BZ18" s="645"/>
      <c r="CA18" s="338"/>
      <c r="CB18" s="338"/>
      <c r="CC18" s="338"/>
      <c r="CD18" s="338"/>
      <c r="CE18" s="338"/>
      <c r="CF18" s="338"/>
    </row>
    <row r="19" ht="15.75" customHeight="1">
      <c r="A19" s="769">
        <v>16.0</v>
      </c>
      <c r="B19" s="778">
        <v>72671.0</v>
      </c>
      <c r="C19" s="667">
        <v>30.0</v>
      </c>
      <c r="D19" s="667">
        <v>18.0</v>
      </c>
      <c r="E19" s="667">
        <v>120.0</v>
      </c>
      <c r="F19" s="503">
        <v>325.0</v>
      </c>
      <c r="G19" s="773">
        <f t="shared" ref="G19:H19" si="23">L19+N19+P19+R19+T19+V19+X19+Z19+AB19+AD19+AF19+AH19+AJ19+AL19+AN19+AP19+AR19+AT19+AV19+AX19+AZ19+BB19+BD19+BF19+BH19+BJ19+BL19+BN19+BP19+BR19+BT19</f>
        <v>0</v>
      </c>
      <c r="H19" s="671">
        <f t="shared" si="23"/>
        <v>325</v>
      </c>
      <c r="I19" s="774">
        <f t="shared" si="4"/>
        <v>0</v>
      </c>
      <c r="J19" s="779">
        <v>32.25</v>
      </c>
      <c r="K19" s="407">
        <f t="shared" si="5"/>
        <v>0</v>
      </c>
      <c r="L19" s="640"/>
      <c r="M19" s="642"/>
      <c r="N19" s="640"/>
      <c r="O19" s="642"/>
      <c r="P19" s="640"/>
      <c r="Q19" s="719">
        <v>145.0</v>
      </c>
      <c r="R19" s="640"/>
      <c r="S19" s="719">
        <v>180.0</v>
      </c>
      <c r="T19" s="640"/>
      <c r="U19" s="642"/>
      <c r="V19" s="640"/>
      <c r="W19" s="642"/>
      <c r="X19" s="640"/>
      <c r="Y19" s="642"/>
      <c r="Z19" s="640"/>
      <c r="AA19" s="642"/>
      <c r="AB19" s="640"/>
      <c r="AC19" s="642"/>
      <c r="AD19" s="640"/>
      <c r="AE19" s="642"/>
      <c r="AF19" s="640"/>
      <c r="AG19" s="642"/>
      <c r="AH19" s="640"/>
      <c r="AI19" s="642"/>
      <c r="AJ19" s="640"/>
      <c r="AK19" s="642"/>
      <c r="AL19" s="640"/>
      <c r="AM19" s="642"/>
      <c r="AN19" s="640"/>
      <c r="AO19" s="642"/>
      <c r="AP19" s="646"/>
      <c r="AQ19" s="642"/>
      <c r="AR19" s="640"/>
      <c r="AS19" s="642"/>
      <c r="AT19" s="640"/>
      <c r="AU19" s="642"/>
      <c r="AV19" s="640"/>
      <c r="AW19" s="642"/>
      <c r="AX19" s="640"/>
      <c r="AY19" s="642"/>
      <c r="AZ19" s="640"/>
      <c r="BA19" s="642"/>
      <c r="BB19" s="640"/>
      <c r="BC19" s="642"/>
      <c r="BD19" s="640"/>
      <c r="BE19" s="642"/>
      <c r="BF19" s="640"/>
      <c r="BG19" s="642"/>
      <c r="BH19" s="640"/>
      <c r="BI19" s="642"/>
      <c r="BJ19" s="640"/>
      <c r="BK19" s="642"/>
      <c r="BL19" s="640"/>
      <c r="BM19" s="642"/>
      <c r="BN19" s="640"/>
      <c r="BO19" s="642"/>
      <c r="BP19" s="640"/>
      <c r="BQ19" s="642"/>
      <c r="BR19" s="640"/>
      <c r="BS19" s="642"/>
      <c r="BT19" s="640"/>
      <c r="BU19" s="642"/>
      <c r="BV19" s="643">
        <f t="shared" si="6"/>
        <v>0</v>
      </c>
      <c r="BW19" s="644">
        <f t="shared" si="7"/>
        <v>0</v>
      </c>
      <c r="BX19" s="776">
        <f t="shared" si="8"/>
        <v>10481.25</v>
      </c>
      <c r="BY19" s="644">
        <f t="shared" si="9"/>
        <v>0</v>
      </c>
      <c r="BZ19" s="645"/>
      <c r="CA19" s="338"/>
      <c r="CB19" s="338"/>
      <c r="CC19" s="338"/>
      <c r="CD19" s="338"/>
      <c r="CE19" s="338"/>
      <c r="CF19" s="338"/>
    </row>
    <row r="20" ht="15.75" customHeight="1">
      <c r="A20" s="769">
        <v>17.0</v>
      </c>
      <c r="B20" s="778">
        <v>72670.0</v>
      </c>
      <c r="C20" s="667">
        <v>30.0</v>
      </c>
      <c r="D20" s="667">
        <v>18.0</v>
      </c>
      <c r="E20" s="667">
        <v>120.0</v>
      </c>
      <c r="F20" s="503">
        <v>520.0</v>
      </c>
      <c r="G20" s="773">
        <f t="shared" ref="G20:H20" si="24">L20+N20+P20+R20+T20+V20+X20+Z20+AB20+AD20+AF20+AH20+AJ20+AL20+AN20+AP20+AR20+AT20+AV20+AX20+AZ20+BB20+BD20+BF20+BH20+BJ20+BL20+BN20+BP20+BR20+BT20</f>
        <v>0</v>
      </c>
      <c r="H20" s="671">
        <f t="shared" si="24"/>
        <v>520</v>
      </c>
      <c r="I20" s="774">
        <f t="shared" si="4"/>
        <v>0</v>
      </c>
      <c r="J20" s="779">
        <v>32.25</v>
      </c>
      <c r="K20" s="407">
        <f t="shared" si="5"/>
        <v>0</v>
      </c>
      <c r="L20" s="640"/>
      <c r="M20" s="642"/>
      <c r="N20" s="640"/>
      <c r="O20" s="642"/>
      <c r="P20" s="640"/>
      <c r="Q20" s="642">
        <f>520-335</f>
        <v>185</v>
      </c>
      <c r="R20" s="640"/>
      <c r="S20" s="719">
        <v>335.0</v>
      </c>
      <c r="T20" s="640"/>
      <c r="U20" s="642"/>
      <c r="V20" s="640"/>
      <c r="W20" s="642"/>
      <c r="X20" s="640"/>
      <c r="Y20" s="642"/>
      <c r="Z20" s="640"/>
      <c r="AA20" s="642"/>
      <c r="AB20" s="640"/>
      <c r="AC20" s="642"/>
      <c r="AD20" s="640"/>
      <c r="AE20" s="642"/>
      <c r="AF20" s="640"/>
      <c r="AG20" s="642"/>
      <c r="AH20" s="640"/>
      <c r="AI20" s="642"/>
      <c r="AJ20" s="640"/>
      <c r="AK20" s="642"/>
      <c r="AL20" s="640"/>
      <c r="AM20" s="642"/>
      <c r="AN20" s="640"/>
      <c r="AO20" s="642"/>
      <c r="AP20" s="646"/>
      <c r="AQ20" s="642"/>
      <c r="AR20" s="640"/>
      <c r="AS20" s="642"/>
      <c r="AT20" s="640"/>
      <c r="AU20" s="642"/>
      <c r="AV20" s="640"/>
      <c r="AW20" s="642"/>
      <c r="AX20" s="640"/>
      <c r="AY20" s="642"/>
      <c r="AZ20" s="640"/>
      <c r="BA20" s="642"/>
      <c r="BB20" s="640"/>
      <c r="BC20" s="642"/>
      <c r="BD20" s="640"/>
      <c r="BE20" s="642"/>
      <c r="BF20" s="640"/>
      <c r="BG20" s="642"/>
      <c r="BH20" s="640"/>
      <c r="BI20" s="642"/>
      <c r="BJ20" s="640"/>
      <c r="BK20" s="642"/>
      <c r="BL20" s="640"/>
      <c r="BM20" s="642"/>
      <c r="BN20" s="640"/>
      <c r="BO20" s="642"/>
      <c r="BP20" s="640"/>
      <c r="BQ20" s="642"/>
      <c r="BR20" s="640"/>
      <c r="BS20" s="642"/>
      <c r="BT20" s="640"/>
      <c r="BU20" s="642"/>
      <c r="BV20" s="643">
        <f t="shared" si="6"/>
        <v>0</v>
      </c>
      <c r="BW20" s="644">
        <f t="shared" si="7"/>
        <v>0</v>
      </c>
      <c r="BX20" s="776">
        <f t="shared" si="8"/>
        <v>16770</v>
      </c>
      <c r="BY20" s="644">
        <f t="shared" si="9"/>
        <v>0</v>
      </c>
      <c r="BZ20" s="645"/>
      <c r="CA20" s="338"/>
      <c r="CB20" s="338"/>
      <c r="CC20" s="338"/>
      <c r="CD20" s="338"/>
      <c r="CE20" s="338"/>
      <c r="CF20" s="338"/>
    </row>
    <row r="21" ht="15.75" customHeight="1">
      <c r="A21" s="769">
        <v>18.0</v>
      </c>
      <c r="B21" s="777">
        <v>22682.0</v>
      </c>
      <c r="C21" s="501">
        <v>31.0</v>
      </c>
      <c r="D21" s="501">
        <v>18.0</v>
      </c>
      <c r="E21" s="501">
        <v>120.0</v>
      </c>
      <c r="F21" s="503">
        <v>83.0</v>
      </c>
      <c r="G21" s="773">
        <f t="shared" ref="G21:H21" si="25">L21+N21+P21+R21+T21+V21+X21+Z21+AB21+AD21+AF21+AH21+AJ21+AL21+AN21+AP21+AR21+AT21+AV21+AX21+AZ21+BB21+BD21+BF21+BH21+BJ21+BL21+BN21+BP21+BR21+BT21</f>
        <v>0</v>
      </c>
      <c r="H21" s="671">
        <f t="shared" si="25"/>
        <v>0</v>
      </c>
      <c r="I21" s="774">
        <f t="shared" si="4"/>
        <v>83</v>
      </c>
      <c r="J21" s="775">
        <v>31.5</v>
      </c>
      <c r="K21" s="407">
        <f t="shared" si="5"/>
        <v>2614.5</v>
      </c>
      <c r="L21" s="640"/>
      <c r="M21" s="642"/>
      <c r="N21" s="640"/>
      <c r="O21" s="642"/>
      <c r="P21" s="640"/>
      <c r="Q21" s="642"/>
      <c r="R21" s="640"/>
      <c r="S21" s="642"/>
      <c r="T21" s="640"/>
      <c r="U21" s="642"/>
      <c r="V21" s="640"/>
      <c r="W21" s="642"/>
      <c r="X21" s="640"/>
      <c r="Y21" s="642"/>
      <c r="Z21" s="640"/>
      <c r="AA21" s="642"/>
      <c r="AB21" s="640"/>
      <c r="AC21" s="642"/>
      <c r="AD21" s="640"/>
      <c r="AE21" s="642"/>
      <c r="AF21" s="640"/>
      <c r="AG21" s="642"/>
      <c r="AH21" s="640"/>
      <c r="AI21" s="642"/>
      <c r="AJ21" s="640"/>
      <c r="AK21" s="642"/>
      <c r="AL21" s="640"/>
      <c r="AM21" s="642"/>
      <c r="AN21" s="640"/>
      <c r="AO21" s="642"/>
      <c r="AP21" s="640"/>
      <c r="AQ21" s="642"/>
      <c r="AR21" s="640"/>
      <c r="AS21" s="642"/>
      <c r="AT21" s="640"/>
      <c r="AU21" s="642"/>
      <c r="AV21" s="640"/>
      <c r="AW21" s="642"/>
      <c r="AX21" s="640"/>
      <c r="AY21" s="642"/>
      <c r="AZ21" s="640"/>
      <c r="BA21" s="642"/>
      <c r="BB21" s="640"/>
      <c r="BC21" s="642"/>
      <c r="BD21" s="640"/>
      <c r="BE21" s="642"/>
      <c r="BF21" s="640"/>
      <c r="BG21" s="642"/>
      <c r="BH21" s="640"/>
      <c r="BI21" s="642"/>
      <c r="BJ21" s="640"/>
      <c r="BK21" s="642"/>
      <c r="BL21" s="640"/>
      <c r="BM21" s="642"/>
      <c r="BN21" s="640"/>
      <c r="BO21" s="642"/>
      <c r="BP21" s="640"/>
      <c r="BQ21" s="642"/>
      <c r="BR21" s="640"/>
      <c r="BS21" s="642"/>
      <c r="BT21" s="640"/>
      <c r="BU21" s="642"/>
      <c r="BV21" s="643">
        <f t="shared" si="6"/>
        <v>2614.5</v>
      </c>
      <c r="BW21" s="644">
        <f t="shared" si="7"/>
        <v>0</v>
      </c>
      <c r="BX21" s="776">
        <f t="shared" si="8"/>
        <v>0</v>
      </c>
      <c r="BY21" s="644">
        <f t="shared" si="9"/>
        <v>2614.5</v>
      </c>
      <c r="BZ21" s="645"/>
      <c r="CA21" s="338"/>
      <c r="CB21" s="338"/>
      <c r="CC21" s="338"/>
      <c r="CD21" s="338"/>
      <c r="CE21" s="338"/>
      <c r="CF21" s="338"/>
    </row>
    <row r="22" ht="15.75" customHeight="1">
      <c r="A22" s="769">
        <v>19.0</v>
      </c>
      <c r="B22" s="778">
        <v>72674.0</v>
      </c>
      <c r="C22" s="667">
        <v>31.0</v>
      </c>
      <c r="D22" s="667">
        <v>18.0</v>
      </c>
      <c r="E22" s="667">
        <v>120.0</v>
      </c>
      <c r="F22" s="503">
        <v>105.0</v>
      </c>
      <c r="G22" s="773">
        <f t="shared" ref="G22:H22" si="26">L22+N22+P22+R22+T22+V22+X22+Z22+AB22+AD22+AF22+AH22+AJ22+AL22+AN22+AP22+AR22+AT22+AV22+AX22+AZ22+BB22+BD22+BF22+BH22+BJ22+BL22+BN22+BP22+BR22+BT22</f>
        <v>0</v>
      </c>
      <c r="H22" s="671">
        <f t="shared" si="26"/>
        <v>105</v>
      </c>
      <c r="I22" s="774">
        <f t="shared" si="4"/>
        <v>0</v>
      </c>
      <c r="J22" s="779">
        <v>32.25</v>
      </c>
      <c r="K22" s="407">
        <f t="shared" si="5"/>
        <v>0</v>
      </c>
      <c r="L22" s="640"/>
      <c r="M22" s="642"/>
      <c r="N22" s="640"/>
      <c r="O22" s="642"/>
      <c r="P22" s="640"/>
      <c r="Q22" s="642"/>
      <c r="R22" s="640"/>
      <c r="S22" s="719">
        <v>105.0</v>
      </c>
      <c r="T22" s="640"/>
      <c r="U22" s="642"/>
      <c r="V22" s="640"/>
      <c r="W22" s="642"/>
      <c r="X22" s="640"/>
      <c r="Y22" s="642"/>
      <c r="Z22" s="640"/>
      <c r="AA22" s="642"/>
      <c r="AB22" s="640"/>
      <c r="AC22" s="642"/>
      <c r="AD22" s="640"/>
      <c r="AE22" s="642"/>
      <c r="AF22" s="640"/>
      <c r="AG22" s="642"/>
      <c r="AH22" s="640"/>
      <c r="AI22" s="642"/>
      <c r="AJ22" s="640"/>
      <c r="AK22" s="642"/>
      <c r="AL22" s="640"/>
      <c r="AM22" s="642"/>
      <c r="AN22" s="640"/>
      <c r="AO22" s="642"/>
      <c r="AP22" s="646"/>
      <c r="AQ22" s="642"/>
      <c r="AR22" s="640"/>
      <c r="AS22" s="642"/>
      <c r="AT22" s="640"/>
      <c r="AU22" s="642"/>
      <c r="AV22" s="640"/>
      <c r="AW22" s="642"/>
      <c r="AX22" s="640"/>
      <c r="AY22" s="642"/>
      <c r="AZ22" s="640"/>
      <c r="BA22" s="642"/>
      <c r="BB22" s="640"/>
      <c r="BC22" s="642"/>
      <c r="BD22" s="640"/>
      <c r="BE22" s="642"/>
      <c r="BF22" s="640"/>
      <c r="BG22" s="642"/>
      <c r="BH22" s="640"/>
      <c r="BI22" s="642"/>
      <c r="BJ22" s="640"/>
      <c r="BK22" s="642"/>
      <c r="BL22" s="640"/>
      <c r="BM22" s="642"/>
      <c r="BN22" s="640"/>
      <c r="BO22" s="642"/>
      <c r="BP22" s="640"/>
      <c r="BQ22" s="642"/>
      <c r="BR22" s="640"/>
      <c r="BS22" s="642"/>
      <c r="BT22" s="640"/>
      <c r="BU22" s="719"/>
      <c r="BV22" s="643">
        <f t="shared" si="6"/>
        <v>0</v>
      </c>
      <c r="BW22" s="644">
        <f t="shared" si="7"/>
        <v>0</v>
      </c>
      <c r="BX22" s="776">
        <f t="shared" si="8"/>
        <v>3386.25</v>
      </c>
      <c r="BY22" s="644">
        <f t="shared" si="9"/>
        <v>0</v>
      </c>
      <c r="BZ22" s="645"/>
      <c r="CA22" s="338"/>
      <c r="CB22" s="338"/>
      <c r="CC22" s="338"/>
      <c r="CD22" s="338"/>
      <c r="CE22" s="338"/>
      <c r="CF22" s="338"/>
    </row>
    <row r="23" ht="15.75" customHeight="1">
      <c r="A23" s="769">
        <v>20.0</v>
      </c>
      <c r="B23" s="777">
        <v>32628.0</v>
      </c>
      <c r="C23" s="501">
        <v>31.0</v>
      </c>
      <c r="D23" s="501">
        <v>18.0</v>
      </c>
      <c r="E23" s="501">
        <v>120.0</v>
      </c>
      <c r="F23" s="503">
        <v>106.0</v>
      </c>
      <c r="G23" s="773">
        <f t="shared" ref="G23:H23" si="27">L23+N23+P23+R23+T23+V23+X23+Z23+AB23+AD23+AF23+AH23+AJ23+AL23+AN23+AP23+AR23+AT23+AV23+AX23+AZ23+BB23+BD23+BF23+BH23+BJ23+BL23+BN23+BP23+BR23+BT23</f>
        <v>0</v>
      </c>
      <c r="H23" s="671">
        <f t="shared" si="27"/>
        <v>0</v>
      </c>
      <c r="I23" s="774">
        <f t="shared" si="4"/>
        <v>106</v>
      </c>
      <c r="J23" s="775">
        <v>31.67</v>
      </c>
      <c r="K23" s="407">
        <f t="shared" si="5"/>
        <v>3357.02</v>
      </c>
      <c r="L23" s="640"/>
      <c r="M23" s="642"/>
      <c r="N23" s="640"/>
      <c r="O23" s="642"/>
      <c r="P23" s="640"/>
      <c r="Q23" s="642"/>
      <c r="R23" s="640"/>
      <c r="S23" s="642"/>
      <c r="T23" s="640"/>
      <c r="U23" s="642"/>
      <c r="V23" s="640"/>
      <c r="W23" s="642"/>
      <c r="X23" s="640"/>
      <c r="Y23" s="642"/>
      <c r="Z23" s="640"/>
      <c r="AA23" s="642"/>
      <c r="AB23" s="640"/>
      <c r="AC23" s="642"/>
      <c r="AD23" s="640"/>
      <c r="AE23" s="642"/>
      <c r="AF23" s="640"/>
      <c r="AG23" s="642"/>
      <c r="AH23" s="640"/>
      <c r="AI23" s="642"/>
      <c r="AJ23" s="640"/>
      <c r="AK23" s="642"/>
      <c r="AL23" s="640"/>
      <c r="AM23" s="642"/>
      <c r="AN23" s="640"/>
      <c r="AO23" s="642"/>
      <c r="AP23" s="640"/>
      <c r="AQ23" s="642"/>
      <c r="AR23" s="640"/>
      <c r="AS23" s="642"/>
      <c r="AT23" s="640"/>
      <c r="AU23" s="642"/>
      <c r="AV23" s="640"/>
      <c r="AW23" s="642"/>
      <c r="AX23" s="640"/>
      <c r="AY23" s="642"/>
      <c r="AZ23" s="640"/>
      <c r="BA23" s="642"/>
      <c r="BB23" s="640"/>
      <c r="BC23" s="642"/>
      <c r="BD23" s="640"/>
      <c r="BE23" s="642"/>
      <c r="BF23" s="640"/>
      <c r="BG23" s="642"/>
      <c r="BH23" s="640"/>
      <c r="BI23" s="642"/>
      <c r="BJ23" s="640"/>
      <c r="BK23" s="642"/>
      <c r="BL23" s="640"/>
      <c r="BM23" s="642"/>
      <c r="BN23" s="640"/>
      <c r="BO23" s="642"/>
      <c r="BP23" s="640"/>
      <c r="BQ23" s="642"/>
      <c r="BR23" s="640"/>
      <c r="BS23" s="642"/>
      <c r="BT23" s="640"/>
      <c r="BU23" s="642"/>
      <c r="BV23" s="643">
        <f t="shared" si="6"/>
        <v>3357.02</v>
      </c>
      <c r="BW23" s="644">
        <f t="shared" si="7"/>
        <v>0</v>
      </c>
      <c r="BX23" s="776">
        <f t="shared" si="8"/>
        <v>0</v>
      </c>
      <c r="BY23" s="644">
        <f t="shared" si="9"/>
        <v>3357.02</v>
      </c>
      <c r="BZ23" s="645"/>
      <c r="CA23" s="338"/>
      <c r="CB23" s="338"/>
      <c r="CC23" s="338"/>
      <c r="CD23" s="338"/>
      <c r="CE23" s="338"/>
      <c r="CF23" s="338"/>
    </row>
    <row r="24" ht="15.75" customHeight="1">
      <c r="A24" s="769">
        <v>21.0</v>
      </c>
      <c r="B24" s="778">
        <v>72677.0</v>
      </c>
      <c r="C24" s="667">
        <v>31.0</v>
      </c>
      <c r="D24" s="667">
        <v>18.0</v>
      </c>
      <c r="E24" s="667">
        <v>120.0</v>
      </c>
      <c r="F24" s="503">
        <v>450.0</v>
      </c>
      <c r="G24" s="773">
        <f t="shared" ref="G24:H24" si="28">L24+N24+P24+R24+T24+V24+X24+Z24+AB24+AD24+AF24+AH24+AJ24+AL24+AN24+AP24+AR24+AT24+AV24+AX24+AZ24+BB24+BD24+BF24+BH24+BJ24+BL24+BN24+BP24+BR24+BT24</f>
        <v>0</v>
      </c>
      <c r="H24" s="671">
        <f t="shared" si="28"/>
        <v>0</v>
      </c>
      <c r="I24" s="774">
        <f t="shared" si="4"/>
        <v>450</v>
      </c>
      <c r="J24" s="779">
        <v>32.25</v>
      </c>
      <c r="K24" s="407">
        <f t="shared" si="5"/>
        <v>14512.5</v>
      </c>
      <c r="L24" s="640"/>
      <c r="M24" s="642"/>
      <c r="N24" s="640"/>
      <c r="O24" s="642"/>
      <c r="P24" s="640"/>
      <c r="Q24" s="642"/>
      <c r="R24" s="640"/>
      <c r="S24" s="642"/>
      <c r="T24" s="640"/>
      <c r="U24" s="642"/>
      <c r="V24" s="640"/>
      <c r="W24" s="642"/>
      <c r="X24" s="640"/>
      <c r="Y24" s="642"/>
      <c r="Z24" s="640"/>
      <c r="AA24" s="642"/>
      <c r="AB24" s="640"/>
      <c r="AC24" s="642"/>
      <c r="AD24" s="640"/>
      <c r="AE24" s="642"/>
      <c r="AF24" s="640"/>
      <c r="AG24" s="642"/>
      <c r="AH24" s="640"/>
      <c r="AI24" s="642"/>
      <c r="AJ24" s="640"/>
      <c r="AK24" s="642"/>
      <c r="AL24" s="640"/>
      <c r="AM24" s="642"/>
      <c r="AN24" s="640"/>
      <c r="AO24" s="642"/>
      <c r="AP24" s="646"/>
      <c r="AQ24" s="642"/>
      <c r="AR24" s="640"/>
      <c r="AS24" s="642"/>
      <c r="AT24" s="640"/>
      <c r="AU24" s="642"/>
      <c r="AV24" s="640"/>
      <c r="AW24" s="642"/>
      <c r="AX24" s="640"/>
      <c r="AY24" s="719"/>
      <c r="AZ24" s="640"/>
      <c r="BA24" s="642"/>
      <c r="BB24" s="640"/>
      <c r="BC24" s="642"/>
      <c r="BD24" s="640"/>
      <c r="BE24" s="642"/>
      <c r="BF24" s="640"/>
      <c r="BG24" s="642"/>
      <c r="BH24" s="640"/>
      <c r="BI24" s="642"/>
      <c r="BJ24" s="640"/>
      <c r="BK24" s="642"/>
      <c r="BL24" s="640"/>
      <c r="BM24" s="642"/>
      <c r="BN24" s="640"/>
      <c r="BO24" s="642"/>
      <c r="BP24" s="640"/>
      <c r="BQ24" s="642"/>
      <c r="BR24" s="640"/>
      <c r="BS24" s="642"/>
      <c r="BT24" s="640"/>
      <c r="BU24" s="642"/>
      <c r="BV24" s="643">
        <f t="shared" si="6"/>
        <v>14512.5</v>
      </c>
      <c r="BW24" s="644">
        <f t="shared" si="7"/>
        <v>0</v>
      </c>
      <c r="BX24" s="776">
        <f t="shared" si="8"/>
        <v>0</v>
      </c>
      <c r="BY24" s="644">
        <f t="shared" si="9"/>
        <v>14512.5</v>
      </c>
      <c r="BZ24" s="645"/>
      <c r="CA24" s="338"/>
      <c r="CB24" s="338"/>
      <c r="CC24" s="338"/>
      <c r="CD24" s="338"/>
      <c r="CE24" s="338"/>
      <c r="CF24" s="338"/>
    </row>
    <row r="25" ht="15.75" customHeight="1">
      <c r="A25" s="769">
        <v>22.0</v>
      </c>
      <c r="B25" s="778">
        <v>72678.0</v>
      </c>
      <c r="C25" s="667">
        <v>31.0</v>
      </c>
      <c r="D25" s="667">
        <v>18.0</v>
      </c>
      <c r="E25" s="667">
        <v>120.0</v>
      </c>
      <c r="F25" s="503">
        <v>509.0</v>
      </c>
      <c r="G25" s="773">
        <f t="shared" ref="G25:H25" si="29">L25+N25+P25+R25+T25+V25+X25+Z25+AB25+AD25+AF25+AH25+AJ25+AL25+AN25+AP25+AR25+AT25+AV25+AX25+AZ25+BB25+BD25+BF25+BH25+BJ25+BL25+BN25+BP25+BR25+BT25</f>
        <v>0</v>
      </c>
      <c r="H25" s="671">
        <f t="shared" si="29"/>
        <v>0</v>
      </c>
      <c r="I25" s="774">
        <f t="shared" si="4"/>
        <v>509</v>
      </c>
      <c r="J25" s="779">
        <v>32.25</v>
      </c>
      <c r="K25" s="407">
        <f t="shared" si="5"/>
        <v>16415.25</v>
      </c>
      <c r="L25" s="640"/>
      <c r="M25" s="642"/>
      <c r="N25" s="640"/>
      <c r="O25" s="642"/>
      <c r="P25" s="640"/>
      <c r="Q25" s="642"/>
      <c r="R25" s="640"/>
      <c r="S25" s="642"/>
      <c r="T25" s="640"/>
      <c r="U25" s="642"/>
      <c r="V25" s="640"/>
      <c r="W25" s="642"/>
      <c r="X25" s="640"/>
      <c r="Y25" s="642"/>
      <c r="Z25" s="640"/>
      <c r="AA25" s="642"/>
      <c r="AB25" s="640"/>
      <c r="AC25" s="642"/>
      <c r="AD25" s="640"/>
      <c r="AE25" s="642"/>
      <c r="AF25" s="640"/>
      <c r="AG25" s="642"/>
      <c r="AH25" s="640"/>
      <c r="AI25" s="642"/>
      <c r="AJ25" s="640"/>
      <c r="AK25" s="642"/>
      <c r="AL25" s="640"/>
      <c r="AM25" s="642"/>
      <c r="AN25" s="640"/>
      <c r="AO25" s="642"/>
      <c r="AP25" s="646"/>
      <c r="AQ25" s="642"/>
      <c r="AR25" s="640"/>
      <c r="AS25" s="642"/>
      <c r="AT25" s="640"/>
      <c r="AU25" s="642"/>
      <c r="AV25" s="640"/>
      <c r="AW25" s="642"/>
      <c r="AX25" s="640"/>
      <c r="AY25" s="642"/>
      <c r="AZ25" s="640"/>
      <c r="BA25" s="642"/>
      <c r="BB25" s="640"/>
      <c r="BC25" s="642"/>
      <c r="BD25" s="640"/>
      <c r="BE25" s="642"/>
      <c r="BF25" s="640"/>
      <c r="BG25" s="642"/>
      <c r="BH25" s="640"/>
      <c r="BI25" s="642"/>
      <c r="BJ25" s="640"/>
      <c r="BK25" s="642"/>
      <c r="BL25" s="640"/>
      <c r="BM25" s="642"/>
      <c r="BN25" s="640"/>
      <c r="BO25" s="642"/>
      <c r="BP25" s="640"/>
      <c r="BQ25" s="642"/>
      <c r="BR25" s="640"/>
      <c r="BS25" s="642"/>
      <c r="BT25" s="640"/>
      <c r="BU25" s="642"/>
      <c r="BV25" s="643">
        <f t="shared" si="6"/>
        <v>16415.25</v>
      </c>
      <c r="BW25" s="644">
        <f t="shared" si="7"/>
        <v>0</v>
      </c>
      <c r="BX25" s="776">
        <f t="shared" si="8"/>
        <v>0</v>
      </c>
      <c r="BY25" s="644">
        <f t="shared" si="9"/>
        <v>16415.25</v>
      </c>
      <c r="BZ25" s="645"/>
      <c r="CA25" s="338"/>
      <c r="CB25" s="338"/>
      <c r="CC25" s="338"/>
      <c r="CD25" s="338"/>
      <c r="CE25" s="338"/>
      <c r="CF25" s="338"/>
    </row>
    <row r="26" ht="15.75" customHeight="1">
      <c r="A26" s="769">
        <v>23.0</v>
      </c>
      <c r="B26" s="778">
        <v>72676.0</v>
      </c>
      <c r="C26" s="667">
        <v>31.0</v>
      </c>
      <c r="D26" s="667">
        <v>18.0</v>
      </c>
      <c r="E26" s="667">
        <v>120.0</v>
      </c>
      <c r="F26" s="503">
        <v>552.0</v>
      </c>
      <c r="G26" s="773">
        <f t="shared" ref="G26:H26" si="30">L26+N26+P26+R26+T26+V26+X26+Z26+AB26+AD26+AF26+AH26+AJ26+AL26+AN26+AP26+AR26+AT26+AV26+AX26+AZ26+BB26+BD26+BF26+BH26+BJ26+BL26+BN26+BP26+BR26+BT26</f>
        <v>0</v>
      </c>
      <c r="H26" s="671">
        <f t="shared" si="30"/>
        <v>0</v>
      </c>
      <c r="I26" s="774">
        <f t="shared" si="4"/>
        <v>552</v>
      </c>
      <c r="J26" s="779">
        <v>32.25</v>
      </c>
      <c r="K26" s="407">
        <f t="shared" si="5"/>
        <v>17802</v>
      </c>
      <c r="L26" s="640"/>
      <c r="M26" s="642"/>
      <c r="N26" s="640"/>
      <c r="O26" s="642"/>
      <c r="P26" s="640"/>
      <c r="Q26" s="642"/>
      <c r="R26" s="640"/>
      <c r="S26" s="642"/>
      <c r="T26" s="640"/>
      <c r="U26" s="642"/>
      <c r="V26" s="640"/>
      <c r="W26" s="642"/>
      <c r="X26" s="640"/>
      <c r="Y26" s="642"/>
      <c r="Z26" s="640"/>
      <c r="AA26" s="642"/>
      <c r="AB26" s="640"/>
      <c r="AC26" s="642"/>
      <c r="AD26" s="640"/>
      <c r="AE26" s="642"/>
      <c r="AF26" s="640"/>
      <c r="AG26" s="642"/>
      <c r="AH26" s="640"/>
      <c r="AI26" s="642"/>
      <c r="AJ26" s="640"/>
      <c r="AK26" s="642"/>
      <c r="AL26" s="640"/>
      <c r="AM26" s="642"/>
      <c r="AN26" s="640"/>
      <c r="AO26" s="642"/>
      <c r="AP26" s="646"/>
      <c r="AQ26" s="642"/>
      <c r="AR26" s="640"/>
      <c r="AS26" s="642"/>
      <c r="AT26" s="640"/>
      <c r="AU26" s="642"/>
      <c r="AV26" s="640"/>
      <c r="AW26" s="642"/>
      <c r="AX26" s="640"/>
      <c r="AY26" s="642"/>
      <c r="AZ26" s="640"/>
      <c r="BA26" s="642"/>
      <c r="BB26" s="640"/>
      <c r="BC26" s="642"/>
      <c r="BD26" s="640"/>
      <c r="BE26" s="642"/>
      <c r="BF26" s="640"/>
      <c r="BG26" s="642"/>
      <c r="BH26" s="640"/>
      <c r="BI26" s="642"/>
      <c r="BJ26" s="640"/>
      <c r="BK26" s="642"/>
      <c r="BL26" s="640"/>
      <c r="BM26" s="642"/>
      <c r="BN26" s="640"/>
      <c r="BO26" s="642"/>
      <c r="BP26" s="640"/>
      <c r="BQ26" s="642"/>
      <c r="BR26" s="640"/>
      <c r="BS26" s="642"/>
      <c r="BT26" s="640"/>
      <c r="BU26" s="642"/>
      <c r="BV26" s="643">
        <f t="shared" si="6"/>
        <v>17802</v>
      </c>
      <c r="BW26" s="644">
        <f t="shared" si="7"/>
        <v>0</v>
      </c>
      <c r="BX26" s="776">
        <f t="shared" si="8"/>
        <v>0</v>
      </c>
      <c r="BY26" s="644">
        <f t="shared" si="9"/>
        <v>17802</v>
      </c>
      <c r="BZ26" s="645"/>
      <c r="CA26" s="338"/>
      <c r="CB26" s="338"/>
      <c r="CC26" s="338"/>
      <c r="CD26" s="338"/>
      <c r="CE26" s="338"/>
      <c r="CF26" s="338"/>
    </row>
    <row r="27" ht="15.75" customHeight="1">
      <c r="A27" s="769">
        <v>24.0</v>
      </c>
      <c r="B27" s="778">
        <v>72679.0</v>
      </c>
      <c r="C27" s="667">
        <v>31.0</v>
      </c>
      <c r="D27" s="667">
        <v>18.0</v>
      </c>
      <c r="E27" s="667">
        <v>120.0</v>
      </c>
      <c r="F27" s="503">
        <v>554.0</v>
      </c>
      <c r="G27" s="773">
        <f t="shared" ref="G27:H27" si="31">L27+N27+P27+R27+T27+V27+X27+Z27+AB27+AD27+AF27+AH27+AJ27+AL27+AN27+AP27+AR27+AT27+AV27+AX27+AZ27+BB27+BD27+BF27+BH27+BJ27+BL27+BN27+BP27+BR27+BT27</f>
        <v>0</v>
      </c>
      <c r="H27" s="671">
        <f t="shared" si="31"/>
        <v>0</v>
      </c>
      <c r="I27" s="774">
        <f t="shared" si="4"/>
        <v>554</v>
      </c>
      <c r="J27" s="779">
        <v>32.25</v>
      </c>
      <c r="K27" s="407">
        <f t="shared" si="5"/>
        <v>17866.5</v>
      </c>
      <c r="L27" s="640"/>
      <c r="M27" s="642"/>
      <c r="N27" s="640"/>
      <c r="O27" s="642"/>
      <c r="P27" s="640"/>
      <c r="Q27" s="642"/>
      <c r="R27" s="640"/>
      <c r="S27" s="642"/>
      <c r="T27" s="640"/>
      <c r="U27" s="642"/>
      <c r="V27" s="640"/>
      <c r="W27" s="642"/>
      <c r="X27" s="640"/>
      <c r="Y27" s="642"/>
      <c r="Z27" s="640"/>
      <c r="AA27" s="642"/>
      <c r="AB27" s="640"/>
      <c r="AC27" s="642"/>
      <c r="AD27" s="640"/>
      <c r="AE27" s="642"/>
      <c r="AF27" s="640"/>
      <c r="AG27" s="642"/>
      <c r="AH27" s="640"/>
      <c r="AI27" s="642"/>
      <c r="AJ27" s="640"/>
      <c r="AK27" s="642"/>
      <c r="AL27" s="640"/>
      <c r="AM27" s="642"/>
      <c r="AN27" s="640"/>
      <c r="AO27" s="642"/>
      <c r="AP27" s="646"/>
      <c r="AQ27" s="642"/>
      <c r="AR27" s="640"/>
      <c r="AS27" s="642"/>
      <c r="AT27" s="640"/>
      <c r="AU27" s="642"/>
      <c r="AV27" s="640"/>
      <c r="AW27" s="642"/>
      <c r="AX27" s="640"/>
      <c r="AY27" s="642"/>
      <c r="AZ27" s="640"/>
      <c r="BA27" s="642"/>
      <c r="BB27" s="640"/>
      <c r="BC27" s="642"/>
      <c r="BD27" s="640"/>
      <c r="BE27" s="642"/>
      <c r="BF27" s="640"/>
      <c r="BG27" s="642"/>
      <c r="BH27" s="640"/>
      <c r="BI27" s="642"/>
      <c r="BJ27" s="640"/>
      <c r="BK27" s="642"/>
      <c r="BL27" s="640"/>
      <c r="BM27" s="642"/>
      <c r="BN27" s="640"/>
      <c r="BO27" s="642"/>
      <c r="BP27" s="640"/>
      <c r="BQ27" s="642"/>
      <c r="BR27" s="640"/>
      <c r="BS27" s="642"/>
      <c r="BT27" s="640"/>
      <c r="BU27" s="642"/>
      <c r="BV27" s="643">
        <f t="shared" si="6"/>
        <v>17866.5</v>
      </c>
      <c r="BW27" s="644">
        <f t="shared" si="7"/>
        <v>0</v>
      </c>
      <c r="BX27" s="776">
        <f t="shared" si="8"/>
        <v>0</v>
      </c>
      <c r="BY27" s="644">
        <f t="shared" si="9"/>
        <v>17866.5</v>
      </c>
      <c r="BZ27" s="645"/>
      <c r="CA27" s="338"/>
      <c r="CB27" s="338"/>
      <c r="CC27" s="338"/>
      <c r="CD27" s="338"/>
      <c r="CE27" s="338"/>
      <c r="CF27" s="338"/>
    </row>
    <row r="28" ht="15.75" customHeight="1">
      <c r="A28" s="769">
        <v>25.0</v>
      </c>
      <c r="B28" s="778">
        <v>72675.0</v>
      </c>
      <c r="C28" s="667">
        <v>31.0</v>
      </c>
      <c r="D28" s="667">
        <v>18.0</v>
      </c>
      <c r="E28" s="667">
        <v>120.0</v>
      </c>
      <c r="F28" s="503">
        <v>557.0</v>
      </c>
      <c r="G28" s="773">
        <f t="shared" ref="G28:H28" si="32">L28+N28+P28+R28+T28+V28+X28+Z28+AB28+AD28+AF28+AH28+AJ28+AL28+AN28+AP28+AR28+AT28+AV28+AX28+AZ28+BB28+BD28+BF28+BH28+BJ28+BL28+BN28+BP28+BR28+BT28</f>
        <v>0</v>
      </c>
      <c r="H28" s="671">
        <f t="shared" si="32"/>
        <v>0</v>
      </c>
      <c r="I28" s="774">
        <f t="shared" si="4"/>
        <v>557</v>
      </c>
      <c r="J28" s="779">
        <v>32.25</v>
      </c>
      <c r="K28" s="407">
        <f t="shared" si="5"/>
        <v>17963.25</v>
      </c>
      <c r="L28" s="640"/>
      <c r="M28" s="642"/>
      <c r="N28" s="640"/>
      <c r="O28" s="642"/>
      <c r="P28" s="640"/>
      <c r="Q28" s="642"/>
      <c r="R28" s="640"/>
      <c r="S28" s="642"/>
      <c r="T28" s="640"/>
      <c r="U28" s="642"/>
      <c r="V28" s="640"/>
      <c r="W28" s="642"/>
      <c r="X28" s="640"/>
      <c r="Y28" s="642"/>
      <c r="Z28" s="640"/>
      <c r="AA28" s="642"/>
      <c r="AB28" s="640"/>
      <c r="AC28" s="642"/>
      <c r="AD28" s="640"/>
      <c r="AE28" s="642"/>
      <c r="AF28" s="640"/>
      <c r="AG28" s="642"/>
      <c r="AH28" s="640"/>
      <c r="AI28" s="642"/>
      <c r="AJ28" s="640"/>
      <c r="AK28" s="642"/>
      <c r="AL28" s="640"/>
      <c r="AM28" s="642"/>
      <c r="AN28" s="640"/>
      <c r="AO28" s="642"/>
      <c r="AP28" s="646"/>
      <c r="AQ28" s="642"/>
      <c r="AR28" s="640"/>
      <c r="AS28" s="642"/>
      <c r="AT28" s="640"/>
      <c r="AU28" s="642"/>
      <c r="AV28" s="640"/>
      <c r="AW28" s="642"/>
      <c r="AX28" s="640"/>
      <c r="AY28" s="642"/>
      <c r="AZ28" s="640"/>
      <c r="BA28" s="642"/>
      <c r="BB28" s="640"/>
      <c r="BC28" s="642"/>
      <c r="BD28" s="640"/>
      <c r="BE28" s="642"/>
      <c r="BF28" s="640"/>
      <c r="BG28" s="642"/>
      <c r="BH28" s="640"/>
      <c r="BI28" s="642"/>
      <c r="BJ28" s="640"/>
      <c r="BK28" s="642"/>
      <c r="BL28" s="640"/>
      <c r="BM28" s="642"/>
      <c r="BN28" s="640"/>
      <c r="BO28" s="642"/>
      <c r="BP28" s="640"/>
      <c r="BQ28" s="642"/>
      <c r="BR28" s="640"/>
      <c r="BS28" s="642"/>
      <c r="BT28" s="640"/>
      <c r="BU28" s="642"/>
      <c r="BV28" s="643">
        <f t="shared" si="6"/>
        <v>17963.25</v>
      </c>
      <c r="BW28" s="644">
        <f t="shared" si="7"/>
        <v>0</v>
      </c>
      <c r="BX28" s="776">
        <f t="shared" si="8"/>
        <v>0</v>
      </c>
      <c r="BY28" s="644">
        <f t="shared" si="9"/>
        <v>17963.25</v>
      </c>
      <c r="BZ28" s="645"/>
      <c r="CA28" s="338"/>
      <c r="CB28" s="338"/>
      <c r="CC28" s="338"/>
      <c r="CD28" s="338"/>
      <c r="CE28" s="338"/>
      <c r="CF28" s="338"/>
    </row>
    <row r="29" ht="15.75" customHeight="1">
      <c r="A29" s="769">
        <v>26.0</v>
      </c>
      <c r="B29" s="777">
        <v>32630.0</v>
      </c>
      <c r="C29" s="501">
        <v>32.0</v>
      </c>
      <c r="D29" s="501">
        <v>18.0</v>
      </c>
      <c r="E29" s="501">
        <v>120.0</v>
      </c>
      <c r="F29" s="503">
        <v>46.0</v>
      </c>
      <c r="G29" s="773">
        <f t="shared" ref="G29:H29" si="33">L29+N29+P29+R29+T29+V29+X29+Z29+AB29+AD29+AF29+AH29+AJ29+AL29+AN29+AP29+AR29+AT29+AV29+AX29+AZ29+BB29+BD29+BF29+BH29+BJ29+BL29+BN29+BP29+BR29+BT29</f>
        <v>0</v>
      </c>
      <c r="H29" s="671">
        <f t="shared" si="33"/>
        <v>0</v>
      </c>
      <c r="I29" s="774">
        <f t="shared" si="4"/>
        <v>46</v>
      </c>
      <c r="J29" s="775">
        <v>31.67</v>
      </c>
      <c r="K29" s="407">
        <f t="shared" si="5"/>
        <v>1456.82</v>
      </c>
      <c r="L29" s="640"/>
      <c r="M29" s="642"/>
      <c r="N29" s="640"/>
      <c r="O29" s="642"/>
      <c r="P29" s="640"/>
      <c r="Q29" s="642"/>
      <c r="R29" s="640"/>
      <c r="S29" s="642"/>
      <c r="T29" s="640"/>
      <c r="U29" s="642"/>
      <c r="V29" s="640"/>
      <c r="W29" s="642"/>
      <c r="X29" s="640"/>
      <c r="Y29" s="642"/>
      <c r="Z29" s="640"/>
      <c r="AA29" s="642"/>
      <c r="AB29" s="640"/>
      <c r="AC29" s="642"/>
      <c r="AD29" s="640"/>
      <c r="AE29" s="642"/>
      <c r="AF29" s="640"/>
      <c r="AG29" s="642"/>
      <c r="AH29" s="640"/>
      <c r="AI29" s="642"/>
      <c r="AJ29" s="640"/>
      <c r="AK29" s="642"/>
      <c r="AL29" s="640"/>
      <c r="AM29" s="642"/>
      <c r="AN29" s="640"/>
      <c r="AO29" s="642"/>
      <c r="AP29" s="640"/>
      <c r="AQ29" s="642"/>
      <c r="AR29" s="640"/>
      <c r="AS29" s="642"/>
      <c r="AT29" s="640"/>
      <c r="AU29" s="642"/>
      <c r="AV29" s="640"/>
      <c r="AW29" s="642"/>
      <c r="AX29" s="640"/>
      <c r="AY29" s="642"/>
      <c r="AZ29" s="640"/>
      <c r="BA29" s="642"/>
      <c r="BB29" s="640"/>
      <c r="BC29" s="642"/>
      <c r="BD29" s="640"/>
      <c r="BE29" s="642"/>
      <c r="BF29" s="640"/>
      <c r="BG29" s="719"/>
      <c r="BH29" s="640"/>
      <c r="BI29" s="642"/>
      <c r="BJ29" s="640"/>
      <c r="BK29" s="719"/>
      <c r="BL29" s="640"/>
      <c r="BM29" s="642"/>
      <c r="BN29" s="640"/>
      <c r="BO29" s="642"/>
      <c r="BP29" s="640"/>
      <c r="BQ29" s="642"/>
      <c r="BR29" s="640"/>
      <c r="BS29" s="642"/>
      <c r="BT29" s="640"/>
      <c r="BU29" s="642"/>
      <c r="BV29" s="643">
        <f t="shared" si="6"/>
        <v>1456.82</v>
      </c>
      <c r="BW29" s="644">
        <f t="shared" si="7"/>
        <v>0</v>
      </c>
      <c r="BX29" s="776">
        <f t="shared" si="8"/>
        <v>0</v>
      </c>
      <c r="BY29" s="644">
        <f t="shared" si="9"/>
        <v>1456.82</v>
      </c>
      <c r="BZ29" s="645"/>
      <c r="CA29" s="338"/>
      <c r="CB29" s="338"/>
      <c r="CC29" s="338"/>
      <c r="CD29" s="338"/>
      <c r="CE29" s="338"/>
      <c r="CF29" s="338"/>
    </row>
    <row r="30" ht="15.75" customHeight="1">
      <c r="A30" s="769">
        <v>27.0</v>
      </c>
      <c r="B30" s="777">
        <v>32632.0</v>
      </c>
      <c r="C30" s="501">
        <v>32.0</v>
      </c>
      <c r="D30" s="501">
        <v>18.0</v>
      </c>
      <c r="E30" s="501">
        <v>120.0</v>
      </c>
      <c r="F30" s="503">
        <v>120.0</v>
      </c>
      <c r="G30" s="773">
        <f t="shared" ref="G30:H30" si="34">L30+N30+P30+R30+T30+V30+X30+Z30+AB30+AD30+AF30+AH30+AJ30+AL30+AN30+AP30+AR30+AT30+AV30+AX30+AZ30+BB30+BD30+BF30+BH30+BJ30+BL30+BN30+BP30+BR30+BT30</f>
        <v>0</v>
      </c>
      <c r="H30" s="671">
        <f t="shared" si="34"/>
        <v>120</v>
      </c>
      <c r="I30" s="774">
        <f t="shared" si="4"/>
        <v>0</v>
      </c>
      <c r="J30" s="775">
        <v>31.67</v>
      </c>
      <c r="K30" s="407">
        <f t="shared" si="5"/>
        <v>0</v>
      </c>
      <c r="L30" s="640"/>
      <c r="M30" s="642"/>
      <c r="N30" s="640"/>
      <c r="O30" s="642"/>
      <c r="P30" s="640"/>
      <c r="Q30" s="642"/>
      <c r="R30" s="640"/>
      <c r="S30" s="719">
        <v>120.0</v>
      </c>
      <c r="T30" s="640"/>
      <c r="U30" s="642"/>
      <c r="V30" s="640"/>
      <c r="W30" s="642"/>
      <c r="X30" s="640"/>
      <c r="Y30" s="642"/>
      <c r="Z30" s="640"/>
      <c r="AA30" s="719"/>
      <c r="AB30" s="640"/>
      <c r="AC30" s="719"/>
      <c r="AD30" s="640"/>
      <c r="AE30" s="642"/>
      <c r="AF30" s="640"/>
      <c r="AG30" s="642"/>
      <c r="AH30" s="640"/>
      <c r="AI30" s="642"/>
      <c r="AJ30" s="640"/>
      <c r="AK30" s="642"/>
      <c r="AL30" s="640"/>
      <c r="AM30" s="642"/>
      <c r="AN30" s="640"/>
      <c r="AO30" s="642"/>
      <c r="AP30" s="640"/>
      <c r="AQ30" s="642"/>
      <c r="AR30" s="640"/>
      <c r="AS30" s="642"/>
      <c r="AT30" s="640"/>
      <c r="AU30" s="642"/>
      <c r="AV30" s="640"/>
      <c r="AW30" s="642"/>
      <c r="AX30" s="640"/>
      <c r="AY30" s="642"/>
      <c r="AZ30" s="640"/>
      <c r="BA30" s="642"/>
      <c r="BB30" s="640"/>
      <c r="BC30" s="642"/>
      <c r="BD30" s="640"/>
      <c r="BE30" s="642"/>
      <c r="BF30" s="640"/>
      <c r="BG30" s="642"/>
      <c r="BH30" s="640"/>
      <c r="BI30" s="642"/>
      <c r="BJ30" s="640"/>
      <c r="BK30" s="642"/>
      <c r="BL30" s="640"/>
      <c r="BM30" s="642"/>
      <c r="BN30" s="640"/>
      <c r="BO30" s="642"/>
      <c r="BP30" s="640"/>
      <c r="BQ30" s="642"/>
      <c r="BR30" s="640"/>
      <c r="BS30" s="642"/>
      <c r="BT30" s="640"/>
      <c r="BU30" s="642"/>
      <c r="BV30" s="643">
        <f t="shared" si="6"/>
        <v>0</v>
      </c>
      <c r="BW30" s="644">
        <f t="shared" si="7"/>
        <v>0</v>
      </c>
      <c r="BX30" s="776">
        <f t="shared" si="8"/>
        <v>3800.4</v>
      </c>
      <c r="BY30" s="644">
        <f t="shared" si="9"/>
        <v>0</v>
      </c>
      <c r="BZ30" s="645"/>
      <c r="CA30" s="338"/>
      <c r="CB30" s="338"/>
      <c r="CC30" s="338"/>
      <c r="CD30" s="338"/>
      <c r="CE30" s="338"/>
      <c r="CF30" s="338"/>
    </row>
    <row r="31" ht="15.75" customHeight="1">
      <c r="A31" s="769">
        <v>28.0</v>
      </c>
      <c r="B31" s="778">
        <v>62615.0</v>
      </c>
      <c r="C31" s="667">
        <v>32.0</v>
      </c>
      <c r="D31" s="501">
        <v>16.0</v>
      </c>
      <c r="E31" s="501">
        <v>100.0</v>
      </c>
      <c r="F31" s="503">
        <v>470.0</v>
      </c>
      <c r="G31" s="773">
        <f t="shared" ref="G31:H31" si="35">L31+N31+P31+R31+T31+V31+X31+Z31+AB31+AD31+AF31+AH31+AJ31+AL31+AN31+AP31+AR31+AT31+AV31+AX31+AZ31+BB31+BD31+BF31+BH31+BJ31+BL31+BN31+BP31+BR31+BT31</f>
        <v>0</v>
      </c>
      <c r="H31" s="671">
        <f t="shared" si="35"/>
        <v>0</v>
      </c>
      <c r="I31" s="774">
        <f t="shared" si="4"/>
        <v>470</v>
      </c>
      <c r="J31" s="779">
        <v>30.22</v>
      </c>
      <c r="K31" s="407">
        <f t="shared" si="5"/>
        <v>14203.4</v>
      </c>
      <c r="L31" s="640"/>
      <c r="M31" s="642"/>
      <c r="N31" s="640"/>
      <c r="O31" s="642"/>
      <c r="P31" s="640"/>
      <c r="Q31" s="642"/>
      <c r="R31" s="640"/>
      <c r="S31" s="642"/>
      <c r="T31" s="640"/>
      <c r="U31" s="642"/>
      <c r="V31" s="640"/>
      <c r="W31" s="642"/>
      <c r="X31" s="640"/>
      <c r="Y31" s="642"/>
      <c r="Z31" s="640"/>
      <c r="AA31" s="642"/>
      <c r="AB31" s="640"/>
      <c r="AC31" s="642"/>
      <c r="AD31" s="640"/>
      <c r="AE31" s="642"/>
      <c r="AF31" s="640"/>
      <c r="AG31" s="642"/>
      <c r="AH31" s="640"/>
      <c r="AI31" s="642"/>
      <c r="AJ31" s="640"/>
      <c r="AK31" s="642"/>
      <c r="AL31" s="640"/>
      <c r="AM31" s="642"/>
      <c r="AN31" s="640"/>
      <c r="AO31" s="642"/>
      <c r="AP31" s="640"/>
      <c r="AQ31" s="642"/>
      <c r="AR31" s="640"/>
      <c r="AS31" s="642"/>
      <c r="AT31" s="640"/>
      <c r="AU31" s="642"/>
      <c r="AV31" s="640"/>
      <c r="AW31" s="642"/>
      <c r="AX31" s="640"/>
      <c r="AY31" s="642"/>
      <c r="AZ31" s="640"/>
      <c r="BA31" s="642"/>
      <c r="BB31" s="640"/>
      <c r="BC31" s="642"/>
      <c r="BD31" s="640"/>
      <c r="BE31" s="642"/>
      <c r="BF31" s="646"/>
      <c r="BG31" s="642"/>
      <c r="BH31" s="640"/>
      <c r="BI31" s="642"/>
      <c r="BJ31" s="640"/>
      <c r="BK31" s="642"/>
      <c r="BL31" s="640"/>
      <c r="BM31" s="642"/>
      <c r="BN31" s="640"/>
      <c r="BO31" s="642"/>
      <c r="BP31" s="640"/>
      <c r="BQ31" s="642"/>
      <c r="BR31" s="640"/>
      <c r="BS31" s="642"/>
      <c r="BT31" s="640"/>
      <c r="BU31" s="642"/>
      <c r="BV31" s="643">
        <f t="shared" si="6"/>
        <v>14203.4</v>
      </c>
      <c r="BW31" s="644">
        <f t="shared" si="7"/>
        <v>0</v>
      </c>
      <c r="BX31" s="776">
        <f t="shared" si="8"/>
        <v>0</v>
      </c>
      <c r="BY31" s="644">
        <f t="shared" si="9"/>
        <v>14203.4</v>
      </c>
      <c r="BZ31" s="645"/>
      <c r="CA31" s="338"/>
      <c r="CB31" s="338"/>
      <c r="CC31" s="338"/>
      <c r="CD31" s="338"/>
      <c r="CE31" s="338"/>
      <c r="CF31" s="338"/>
    </row>
    <row r="32" ht="15.75" customHeight="1">
      <c r="A32" s="769">
        <v>29.0</v>
      </c>
      <c r="B32" s="778">
        <v>62616.0</v>
      </c>
      <c r="C32" s="667">
        <v>32.0</v>
      </c>
      <c r="D32" s="501">
        <v>16.0</v>
      </c>
      <c r="E32" s="501">
        <v>100.0</v>
      </c>
      <c r="F32" s="503">
        <v>488.0</v>
      </c>
      <c r="G32" s="773">
        <f t="shared" ref="G32:H32" si="36">L32+N32+P32+R32+T32+V32+X32+Z32+AB32+AD32+AF32+AH32+AJ32+AL32+AN32+AP32+AR32+AT32+AV32+AX32+AZ32+BB32+BD32+BF32+BH32+BJ32+BL32+BN32+BP32+BR32+BT32</f>
        <v>0</v>
      </c>
      <c r="H32" s="671">
        <f t="shared" si="36"/>
        <v>0</v>
      </c>
      <c r="I32" s="774">
        <f t="shared" si="4"/>
        <v>488</v>
      </c>
      <c r="J32" s="779">
        <v>30.22</v>
      </c>
      <c r="K32" s="407">
        <f t="shared" si="5"/>
        <v>14747.36</v>
      </c>
      <c r="L32" s="640"/>
      <c r="M32" s="642"/>
      <c r="N32" s="640"/>
      <c r="O32" s="642"/>
      <c r="P32" s="640"/>
      <c r="Q32" s="642"/>
      <c r="R32" s="640"/>
      <c r="S32" s="642"/>
      <c r="T32" s="640"/>
      <c r="U32" s="642"/>
      <c r="V32" s="640"/>
      <c r="W32" s="642"/>
      <c r="X32" s="640"/>
      <c r="Y32" s="642"/>
      <c r="Z32" s="640"/>
      <c r="AA32" s="642"/>
      <c r="AB32" s="640"/>
      <c r="AC32" s="642"/>
      <c r="AD32" s="640"/>
      <c r="AE32" s="642"/>
      <c r="AF32" s="640"/>
      <c r="AG32" s="642"/>
      <c r="AH32" s="640"/>
      <c r="AI32" s="642"/>
      <c r="AJ32" s="640"/>
      <c r="AK32" s="642"/>
      <c r="AL32" s="640"/>
      <c r="AM32" s="642"/>
      <c r="AN32" s="640"/>
      <c r="AO32" s="642"/>
      <c r="AP32" s="640"/>
      <c r="AQ32" s="642"/>
      <c r="AR32" s="640"/>
      <c r="AS32" s="642"/>
      <c r="AT32" s="640"/>
      <c r="AU32" s="642"/>
      <c r="AV32" s="640"/>
      <c r="AW32" s="642"/>
      <c r="AX32" s="640"/>
      <c r="AY32" s="642"/>
      <c r="AZ32" s="640"/>
      <c r="BA32" s="642"/>
      <c r="BB32" s="640"/>
      <c r="BC32" s="642"/>
      <c r="BD32" s="640"/>
      <c r="BE32" s="642"/>
      <c r="BF32" s="646"/>
      <c r="BG32" s="642"/>
      <c r="BH32" s="640"/>
      <c r="BI32" s="642"/>
      <c r="BJ32" s="640"/>
      <c r="BK32" s="642"/>
      <c r="BL32" s="640"/>
      <c r="BM32" s="642"/>
      <c r="BN32" s="640"/>
      <c r="BO32" s="642"/>
      <c r="BP32" s="640"/>
      <c r="BQ32" s="642"/>
      <c r="BR32" s="640"/>
      <c r="BS32" s="642"/>
      <c r="BT32" s="640"/>
      <c r="BU32" s="642"/>
      <c r="BV32" s="643">
        <f t="shared" si="6"/>
        <v>14747.36</v>
      </c>
      <c r="BW32" s="644">
        <f t="shared" si="7"/>
        <v>0</v>
      </c>
      <c r="BX32" s="776">
        <f t="shared" si="8"/>
        <v>0</v>
      </c>
      <c r="BY32" s="644">
        <f t="shared" si="9"/>
        <v>14747.36</v>
      </c>
      <c r="BZ32" s="645"/>
      <c r="CA32" s="338"/>
      <c r="CB32" s="338"/>
      <c r="CC32" s="338"/>
      <c r="CD32" s="338"/>
      <c r="CE32" s="338"/>
      <c r="CF32" s="338"/>
    </row>
    <row r="33" ht="15.75" customHeight="1">
      <c r="A33" s="769">
        <v>30.0</v>
      </c>
      <c r="B33" s="777">
        <v>32631.0</v>
      </c>
      <c r="C33" s="501">
        <v>32.0</v>
      </c>
      <c r="D33" s="501">
        <v>18.0</v>
      </c>
      <c r="E33" s="501">
        <v>120.0</v>
      </c>
      <c r="F33" s="503">
        <v>508.0</v>
      </c>
      <c r="G33" s="773">
        <f t="shared" ref="G33:H33" si="37">L33+N33+P33+R33+T33+V33+X33+Z33+AB33+AD33+AF33+AH33+AJ33+AL33+AN33+AP33+AR33+AT33+AV33+AX33+AZ33+BB33+BD33+BF33+BH33+BJ33+BL33+BN33+BP33+BR33+BT33</f>
        <v>0</v>
      </c>
      <c r="H33" s="671">
        <f t="shared" si="37"/>
        <v>0</v>
      </c>
      <c r="I33" s="774">
        <f t="shared" si="4"/>
        <v>508</v>
      </c>
      <c r="J33" s="775">
        <v>31.67</v>
      </c>
      <c r="K33" s="407">
        <f t="shared" si="5"/>
        <v>16088.36</v>
      </c>
      <c r="L33" s="640"/>
      <c r="M33" s="642"/>
      <c r="N33" s="640"/>
      <c r="O33" s="642"/>
      <c r="P33" s="640"/>
      <c r="Q33" s="642"/>
      <c r="R33" s="640"/>
      <c r="S33" s="642"/>
      <c r="T33" s="640"/>
      <c r="U33" s="642"/>
      <c r="V33" s="640"/>
      <c r="W33" s="642"/>
      <c r="X33" s="640"/>
      <c r="Y33" s="642"/>
      <c r="Z33" s="640"/>
      <c r="AA33" s="642"/>
      <c r="AB33" s="640"/>
      <c r="AC33" s="642"/>
      <c r="AD33" s="640"/>
      <c r="AE33" s="642"/>
      <c r="AF33" s="640"/>
      <c r="AG33" s="642"/>
      <c r="AH33" s="640"/>
      <c r="AI33" s="642"/>
      <c r="AJ33" s="640"/>
      <c r="AK33" s="642"/>
      <c r="AL33" s="640"/>
      <c r="AM33" s="642"/>
      <c r="AN33" s="640"/>
      <c r="AO33" s="642"/>
      <c r="AP33" s="640"/>
      <c r="AQ33" s="642"/>
      <c r="AR33" s="640"/>
      <c r="AS33" s="642"/>
      <c r="AT33" s="640"/>
      <c r="AU33" s="642"/>
      <c r="AV33" s="640"/>
      <c r="AW33" s="642"/>
      <c r="AX33" s="640"/>
      <c r="AY33" s="642"/>
      <c r="AZ33" s="640"/>
      <c r="BA33" s="642"/>
      <c r="BB33" s="640"/>
      <c r="BC33" s="642"/>
      <c r="BD33" s="640"/>
      <c r="BE33" s="642"/>
      <c r="BF33" s="640"/>
      <c r="BG33" s="642"/>
      <c r="BH33" s="640"/>
      <c r="BI33" s="642"/>
      <c r="BJ33" s="640"/>
      <c r="BK33" s="642"/>
      <c r="BL33" s="640"/>
      <c r="BM33" s="642"/>
      <c r="BN33" s="640"/>
      <c r="BO33" s="642"/>
      <c r="BP33" s="640"/>
      <c r="BQ33" s="642"/>
      <c r="BR33" s="640"/>
      <c r="BS33" s="642"/>
      <c r="BT33" s="640"/>
      <c r="BU33" s="642"/>
      <c r="BV33" s="643">
        <f t="shared" si="6"/>
        <v>16088.36</v>
      </c>
      <c r="BW33" s="644">
        <f t="shared" si="7"/>
        <v>0</v>
      </c>
      <c r="BX33" s="776">
        <f t="shared" si="8"/>
        <v>0</v>
      </c>
      <c r="BY33" s="644">
        <f t="shared" si="9"/>
        <v>16088.36</v>
      </c>
      <c r="BZ33" s="645"/>
      <c r="CA33" s="338"/>
      <c r="CB33" s="338"/>
      <c r="CC33" s="338"/>
      <c r="CD33" s="338"/>
      <c r="CE33" s="338"/>
      <c r="CF33" s="338"/>
    </row>
    <row r="34" ht="15.75" customHeight="1">
      <c r="A34" s="769">
        <v>31.0</v>
      </c>
      <c r="B34" s="778">
        <v>7268.0</v>
      </c>
      <c r="C34" s="667">
        <v>32.5</v>
      </c>
      <c r="D34" s="667">
        <v>18.0</v>
      </c>
      <c r="E34" s="667">
        <v>100.0</v>
      </c>
      <c r="F34" s="503">
        <v>186.0</v>
      </c>
      <c r="G34" s="773">
        <f t="shared" ref="G34:H34" si="38">L34+N34+P34+R34+T34+V34+X34+Z34+AB34+AD34+AF34+AH34+AJ34+AL34+AN34+AP34+AR34+AT34+AV34+AX34+AZ34+BB34+BD34+BF34+BH34+BJ34+BL34+BN34+BP34+BR34+BT34</f>
        <v>0</v>
      </c>
      <c r="H34" s="671">
        <f t="shared" si="38"/>
        <v>186</v>
      </c>
      <c r="I34" s="774">
        <f t="shared" si="4"/>
        <v>0</v>
      </c>
      <c r="J34" s="803">
        <v>32.87</v>
      </c>
      <c r="K34" s="407">
        <f t="shared" si="5"/>
        <v>0</v>
      </c>
      <c r="L34" s="640"/>
      <c r="M34" s="642"/>
      <c r="N34" s="640"/>
      <c r="O34" s="642"/>
      <c r="P34" s="640"/>
      <c r="Q34" s="719">
        <v>186.0</v>
      </c>
      <c r="R34" s="640"/>
      <c r="S34" s="642"/>
      <c r="T34" s="640"/>
      <c r="U34" s="642"/>
      <c r="V34" s="640"/>
      <c r="W34" s="642"/>
      <c r="X34" s="640"/>
      <c r="Y34" s="642"/>
      <c r="Z34" s="646"/>
      <c r="AA34" s="642"/>
      <c r="AB34" s="640"/>
      <c r="AC34" s="642"/>
      <c r="AD34" s="640"/>
      <c r="AE34" s="642"/>
      <c r="AF34" s="640"/>
      <c r="AG34" s="642"/>
      <c r="AH34" s="640"/>
      <c r="AI34" s="642"/>
      <c r="AJ34" s="640"/>
      <c r="AK34" s="642"/>
      <c r="AL34" s="640"/>
      <c r="AM34" s="642"/>
      <c r="AN34" s="640"/>
      <c r="AO34" s="642"/>
      <c r="AP34" s="640"/>
      <c r="AQ34" s="642"/>
      <c r="AR34" s="640"/>
      <c r="AS34" s="642"/>
      <c r="AT34" s="640"/>
      <c r="AU34" s="642"/>
      <c r="AV34" s="640"/>
      <c r="AW34" s="642"/>
      <c r="AX34" s="640"/>
      <c r="AY34" s="642"/>
      <c r="AZ34" s="640"/>
      <c r="BA34" s="642"/>
      <c r="BB34" s="640"/>
      <c r="BC34" s="642"/>
      <c r="BD34" s="640"/>
      <c r="BE34" s="642"/>
      <c r="BF34" s="640"/>
      <c r="BG34" s="642"/>
      <c r="BH34" s="640"/>
      <c r="BI34" s="642"/>
      <c r="BJ34" s="640"/>
      <c r="BK34" s="642"/>
      <c r="BL34" s="640"/>
      <c r="BM34" s="719"/>
      <c r="BN34" s="640"/>
      <c r="BO34" s="642"/>
      <c r="BP34" s="640"/>
      <c r="BQ34" s="642"/>
      <c r="BR34" s="640"/>
      <c r="BS34" s="642"/>
      <c r="BT34" s="640"/>
      <c r="BU34" s="642"/>
      <c r="BV34" s="643">
        <f t="shared" si="6"/>
        <v>0</v>
      </c>
      <c r="BW34" s="644">
        <f t="shared" si="7"/>
        <v>0</v>
      </c>
      <c r="BX34" s="776">
        <f t="shared" si="8"/>
        <v>6113.82</v>
      </c>
      <c r="BY34" s="644">
        <f t="shared" si="9"/>
        <v>0</v>
      </c>
      <c r="BZ34" s="645"/>
      <c r="CA34" s="338"/>
      <c r="CB34" s="338"/>
      <c r="CC34" s="338"/>
      <c r="CD34" s="338"/>
      <c r="CE34" s="338"/>
      <c r="CF34" s="338"/>
    </row>
    <row r="35" ht="15.75" customHeight="1">
      <c r="A35" s="769">
        <v>32.0</v>
      </c>
      <c r="B35" s="777">
        <v>52667.0</v>
      </c>
      <c r="C35" s="501">
        <v>32.5</v>
      </c>
      <c r="D35" s="501">
        <v>16.0</v>
      </c>
      <c r="E35" s="501">
        <v>100.0</v>
      </c>
      <c r="F35" s="503">
        <v>194.0</v>
      </c>
      <c r="G35" s="773">
        <f t="shared" ref="G35:H35" si="39">L35+N35+P35+R35+T35+V35+X35+Z35+AB35+AD35+AF35+AH35+AJ35+AL35+AN35+AP35+AR35+AT35+AV35+AX35+AZ35+BB35+BD35+BF35+BH35+BJ35+BL35+BN35+BP35+BR35+BT35</f>
        <v>0</v>
      </c>
      <c r="H35" s="671">
        <f t="shared" si="39"/>
        <v>194</v>
      </c>
      <c r="I35" s="774">
        <f t="shared" si="4"/>
        <v>0</v>
      </c>
      <c r="J35" s="406">
        <v>30.17</v>
      </c>
      <c r="K35" s="407">
        <f t="shared" si="5"/>
        <v>0</v>
      </c>
      <c r="L35" s="640"/>
      <c r="M35" s="642"/>
      <c r="N35" s="640"/>
      <c r="O35" s="642"/>
      <c r="P35" s="640"/>
      <c r="Q35" s="642">
        <f>194-118</f>
        <v>76</v>
      </c>
      <c r="R35" s="640"/>
      <c r="S35" s="719">
        <v>118.0</v>
      </c>
      <c r="T35" s="640"/>
      <c r="U35" s="642"/>
      <c r="V35" s="640"/>
      <c r="W35" s="642"/>
      <c r="X35" s="640"/>
      <c r="Y35" s="642"/>
      <c r="Z35" s="640"/>
      <c r="AA35" s="642"/>
      <c r="AB35" s="640"/>
      <c r="AC35" s="642"/>
      <c r="AD35" s="640"/>
      <c r="AE35" s="642"/>
      <c r="AF35" s="640"/>
      <c r="AG35" s="642"/>
      <c r="AH35" s="640"/>
      <c r="AI35" s="642"/>
      <c r="AJ35" s="640"/>
      <c r="AK35" s="642"/>
      <c r="AL35" s="640"/>
      <c r="AM35" s="642"/>
      <c r="AN35" s="640"/>
      <c r="AO35" s="642"/>
      <c r="AP35" s="640"/>
      <c r="AQ35" s="642"/>
      <c r="AR35" s="640"/>
      <c r="AS35" s="642"/>
      <c r="AT35" s="640"/>
      <c r="AU35" s="642"/>
      <c r="AV35" s="640"/>
      <c r="AW35" s="642"/>
      <c r="AX35" s="640"/>
      <c r="AY35" s="642"/>
      <c r="AZ35" s="640"/>
      <c r="BA35" s="642"/>
      <c r="BB35" s="640"/>
      <c r="BC35" s="642"/>
      <c r="BD35" s="640"/>
      <c r="BE35" s="642"/>
      <c r="BF35" s="640"/>
      <c r="BG35" s="642"/>
      <c r="BH35" s="640"/>
      <c r="BI35" s="642"/>
      <c r="BJ35" s="640"/>
      <c r="BK35" s="642"/>
      <c r="BL35" s="640"/>
      <c r="BM35" s="642"/>
      <c r="BN35" s="640"/>
      <c r="BO35" s="642"/>
      <c r="BP35" s="640"/>
      <c r="BQ35" s="642"/>
      <c r="BR35" s="640"/>
      <c r="BS35" s="642"/>
      <c r="BT35" s="640"/>
      <c r="BU35" s="642"/>
      <c r="BV35" s="643">
        <f t="shared" si="6"/>
        <v>0</v>
      </c>
      <c r="BW35" s="644">
        <f t="shared" si="7"/>
        <v>0</v>
      </c>
      <c r="BX35" s="776">
        <f t="shared" si="8"/>
        <v>5852.98</v>
      </c>
      <c r="BY35" s="644">
        <f t="shared" si="9"/>
        <v>0</v>
      </c>
      <c r="BZ35" s="645"/>
      <c r="CA35" s="338"/>
      <c r="CB35" s="338"/>
      <c r="CC35" s="338"/>
      <c r="CD35" s="338"/>
      <c r="CE35" s="338"/>
      <c r="CF35" s="338"/>
    </row>
    <row r="36" ht="15.75" customHeight="1">
      <c r="A36" s="769">
        <v>33.0</v>
      </c>
      <c r="B36" s="777">
        <v>52666.0</v>
      </c>
      <c r="C36" s="501">
        <v>32.5</v>
      </c>
      <c r="D36" s="501">
        <v>16.0</v>
      </c>
      <c r="E36" s="501">
        <v>100.0</v>
      </c>
      <c r="F36" s="503">
        <v>288.0</v>
      </c>
      <c r="G36" s="773">
        <f t="shared" ref="G36:H36" si="40">L36+N36+P36+R36+T36+V36+X36+Z36+AB36+AD36+AF36+AH36+AJ36+AL36+AN36+AP36+AR36+AT36+AV36+AX36+AZ36+BB36+BD36+BF36+BH36+BJ36+BL36+BN36+BP36+BR36+BT36</f>
        <v>0</v>
      </c>
      <c r="H36" s="671">
        <f t="shared" si="40"/>
        <v>0</v>
      </c>
      <c r="I36" s="774">
        <f t="shared" si="4"/>
        <v>288</v>
      </c>
      <c r="J36" s="406">
        <v>30.17</v>
      </c>
      <c r="K36" s="407">
        <f t="shared" si="5"/>
        <v>8688.96</v>
      </c>
      <c r="L36" s="640"/>
      <c r="M36" s="642"/>
      <c r="N36" s="640"/>
      <c r="O36" s="642"/>
      <c r="P36" s="640"/>
      <c r="Q36" s="642"/>
      <c r="R36" s="640"/>
      <c r="S36" s="642"/>
      <c r="T36" s="640"/>
      <c r="U36" s="642"/>
      <c r="V36" s="640"/>
      <c r="W36" s="642"/>
      <c r="X36" s="640"/>
      <c r="Y36" s="642"/>
      <c r="Z36" s="640"/>
      <c r="AA36" s="642"/>
      <c r="AB36" s="640"/>
      <c r="AC36" s="642"/>
      <c r="AD36" s="640"/>
      <c r="AE36" s="642"/>
      <c r="AF36" s="640"/>
      <c r="AG36" s="642"/>
      <c r="AH36" s="640"/>
      <c r="AI36" s="642"/>
      <c r="AJ36" s="640"/>
      <c r="AK36" s="642"/>
      <c r="AL36" s="640"/>
      <c r="AM36" s="642"/>
      <c r="AN36" s="640"/>
      <c r="AO36" s="642"/>
      <c r="AP36" s="640"/>
      <c r="AQ36" s="642"/>
      <c r="AR36" s="640"/>
      <c r="AS36" s="642"/>
      <c r="AT36" s="640"/>
      <c r="AU36" s="642"/>
      <c r="AV36" s="640"/>
      <c r="AW36" s="642"/>
      <c r="AX36" s="640"/>
      <c r="AY36" s="642"/>
      <c r="AZ36" s="640"/>
      <c r="BA36" s="642"/>
      <c r="BB36" s="640"/>
      <c r="BC36" s="642"/>
      <c r="BD36" s="640"/>
      <c r="BE36" s="642"/>
      <c r="BF36" s="640"/>
      <c r="BG36" s="642"/>
      <c r="BH36" s="640"/>
      <c r="BI36" s="642"/>
      <c r="BJ36" s="640"/>
      <c r="BK36" s="642"/>
      <c r="BL36" s="640"/>
      <c r="BM36" s="642"/>
      <c r="BN36" s="640"/>
      <c r="BO36" s="642"/>
      <c r="BP36" s="640"/>
      <c r="BQ36" s="719"/>
      <c r="BR36" s="640"/>
      <c r="BS36" s="642"/>
      <c r="BT36" s="640"/>
      <c r="BU36" s="642"/>
      <c r="BV36" s="643">
        <f t="shared" si="6"/>
        <v>8688.96</v>
      </c>
      <c r="BW36" s="644">
        <f t="shared" si="7"/>
        <v>0</v>
      </c>
      <c r="BX36" s="776">
        <f t="shared" si="8"/>
        <v>0</v>
      </c>
      <c r="BY36" s="644">
        <f t="shared" si="9"/>
        <v>8688.96</v>
      </c>
      <c r="BZ36" s="645"/>
      <c r="CA36" s="338"/>
      <c r="CB36" s="338"/>
      <c r="CC36" s="338"/>
      <c r="CD36" s="338"/>
      <c r="CE36" s="338"/>
      <c r="CF36" s="338"/>
    </row>
    <row r="37" ht="15.75" customHeight="1">
      <c r="A37" s="769">
        <v>34.0</v>
      </c>
      <c r="B37" s="778">
        <v>72700.0</v>
      </c>
      <c r="C37" s="667">
        <v>32.5</v>
      </c>
      <c r="D37" s="667">
        <v>16.0</v>
      </c>
      <c r="E37" s="667">
        <v>100.0</v>
      </c>
      <c r="F37" s="503">
        <v>483.0</v>
      </c>
      <c r="G37" s="773">
        <f t="shared" ref="G37:H37" si="41">L37+N37+P37+R37+T37+V37+X37+Z37+AB37+AD37+AF37+AH37+AJ37+AL37+AN37+AP37+AR37+AT37+AV37+AX37+AZ37+BB37+BD37+BF37+BH37+BJ37+BL37+BN37+BP37+BR37+BT37</f>
        <v>0</v>
      </c>
      <c r="H37" s="671">
        <f t="shared" si="41"/>
        <v>0</v>
      </c>
      <c r="I37" s="774">
        <f t="shared" si="4"/>
        <v>483</v>
      </c>
      <c r="J37" s="779">
        <v>33.7</v>
      </c>
      <c r="K37" s="407">
        <f t="shared" si="5"/>
        <v>16277.1</v>
      </c>
      <c r="L37" s="640"/>
      <c r="M37" s="642"/>
      <c r="N37" s="640"/>
      <c r="O37" s="642"/>
      <c r="P37" s="640"/>
      <c r="Q37" s="642"/>
      <c r="R37" s="640"/>
      <c r="S37" s="642"/>
      <c r="T37" s="640"/>
      <c r="U37" s="642"/>
      <c r="V37" s="640"/>
      <c r="W37" s="642"/>
      <c r="X37" s="640"/>
      <c r="Y37" s="642"/>
      <c r="Z37" s="640"/>
      <c r="AA37" s="642"/>
      <c r="AB37" s="640"/>
      <c r="AC37" s="642"/>
      <c r="AD37" s="640"/>
      <c r="AE37" s="642"/>
      <c r="AF37" s="640"/>
      <c r="AG37" s="642"/>
      <c r="AH37" s="640"/>
      <c r="AI37" s="642"/>
      <c r="AJ37" s="640"/>
      <c r="AK37" s="642"/>
      <c r="AL37" s="640"/>
      <c r="AM37" s="642"/>
      <c r="AN37" s="640"/>
      <c r="AO37" s="642"/>
      <c r="AP37" s="646"/>
      <c r="AQ37" s="642"/>
      <c r="AR37" s="640"/>
      <c r="AS37" s="642"/>
      <c r="AT37" s="640"/>
      <c r="AU37" s="642"/>
      <c r="AV37" s="640"/>
      <c r="AW37" s="642"/>
      <c r="AX37" s="640"/>
      <c r="AY37" s="642"/>
      <c r="AZ37" s="640"/>
      <c r="BA37" s="642"/>
      <c r="BB37" s="640"/>
      <c r="BC37" s="642"/>
      <c r="BD37" s="646"/>
      <c r="BE37" s="642"/>
      <c r="BF37" s="640"/>
      <c r="BG37" s="642"/>
      <c r="BH37" s="640"/>
      <c r="BI37" s="642"/>
      <c r="BJ37" s="640"/>
      <c r="BK37" s="642"/>
      <c r="BL37" s="640"/>
      <c r="BM37" s="642"/>
      <c r="BN37" s="640"/>
      <c r="BO37" s="642"/>
      <c r="BP37" s="640"/>
      <c r="BQ37" s="642"/>
      <c r="BR37" s="640"/>
      <c r="BS37" s="642"/>
      <c r="BT37" s="640"/>
      <c r="BU37" s="642"/>
      <c r="BV37" s="643">
        <f t="shared" si="6"/>
        <v>16277.1</v>
      </c>
      <c r="BW37" s="644">
        <f t="shared" si="7"/>
        <v>0</v>
      </c>
      <c r="BX37" s="776">
        <f t="shared" si="8"/>
        <v>0</v>
      </c>
      <c r="BY37" s="644">
        <f t="shared" si="9"/>
        <v>16277.1</v>
      </c>
      <c r="BZ37" s="645"/>
      <c r="CA37" s="338"/>
      <c r="CB37" s="338"/>
      <c r="CC37" s="338"/>
      <c r="CD37" s="338"/>
      <c r="CE37" s="338"/>
      <c r="CF37" s="338"/>
    </row>
    <row r="38" ht="15.75" customHeight="1">
      <c r="A38" s="769">
        <v>35.0</v>
      </c>
      <c r="B38" s="778">
        <v>72702.0</v>
      </c>
      <c r="C38" s="667">
        <v>32.5</v>
      </c>
      <c r="D38" s="667">
        <v>16.0</v>
      </c>
      <c r="E38" s="667">
        <v>100.0</v>
      </c>
      <c r="F38" s="503">
        <v>484.0</v>
      </c>
      <c r="G38" s="773">
        <f t="shared" ref="G38:H38" si="42">L38+N38+P38+R38+T38+V38+X38+Z38+AB38+AD38+AF38+AH38+AJ38+AL38+AN38+AP38+AR38+AT38+AV38+AX38+AZ38+BB38+BD38+BF38+BH38+BJ38+BL38+BN38+BP38+BR38+BT38</f>
        <v>0</v>
      </c>
      <c r="H38" s="671">
        <f t="shared" si="42"/>
        <v>247</v>
      </c>
      <c r="I38" s="774">
        <f t="shared" si="4"/>
        <v>237</v>
      </c>
      <c r="J38" s="779">
        <v>33.7</v>
      </c>
      <c r="K38" s="407">
        <f t="shared" si="5"/>
        <v>7986.9</v>
      </c>
      <c r="L38" s="640"/>
      <c r="M38" s="642"/>
      <c r="N38" s="640"/>
      <c r="O38" s="642"/>
      <c r="P38" s="640"/>
      <c r="Q38" s="642"/>
      <c r="R38" s="640"/>
      <c r="S38" s="719">
        <v>84.0</v>
      </c>
      <c r="T38" s="640"/>
      <c r="U38" s="642">
        <f>400-237</f>
        <v>163</v>
      </c>
      <c r="V38" s="640"/>
      <c r="W38" s="642"/>
      <c r="X38" s="640"/>
      <c r="Y38" s="642"/>
      <c r="Z38" s="640"/>
      <c r="AA38" s="642"/>
      <c r="AB38" s="640"/>
      <c r="AC38" s="642"/>
      <c r="AD38" s="640"/>
      <c r="AE38" s="642"/>
      <c r="AF38" s="640"/>
      <c r="AG38" s="642"/>
      <c r="AH38" s="640"/>
      <c r="AI38" s="642"/>
      <c r="AJ38" s="640"/>
      <c r="AK38" s="642"/>
      <c r="AL38" s="640"/>
      <c r="AM38" s="642"/>
      <c r="AN38" s="640"/>
      <c r="AO38" s="642"/>
      <c r="AP38" s="646"/>
      <c r="AQ38" s="642"/>
      <c r="AR38" s="640"/>
      <c r="AS38" s="642"/>
      <c r="AT38" s="640"/>
      <c r="AU38" s="642"/>
      <c r="AV38" s="640"/>
      <c r="AW38" s="642"/>
      <c r="AX38" s="640"/>
      <c r="AY38" s="642"/>
      <c r="AZ38" s="640"/>
      <c r="BA38" s="642"/>
      <c r="BB38" s="640"/>
      <c r="BC38" s="642"/>
      <c r="BD38" s="646"/>
      <c r="BE38" s="642"/>
      <c r="BF38" s="640"/>
      <c r="BG38" s="642"/>
      <c r="BH38" s="640"/>
      <c r="BI38" s="642"/>
      <c r="BJ38" s="640"/>
      <c r="BK38" s="642"/>
      <c r="BL38" s="640"/>
      <c r="BM38" s="642"/>
      <c r="BN38" s="640"/>
      <c r="BO38" s="642"/>
      <c r="BP38" s="640"/>
      <c r="BQ38" s="642"/>
      <c r="BR38" s="640"/>
      <c r="BS38" s="642"/>
      <c r="BT38" s="640"/>
      <c r="BU38" s="642"/>
      <c r="BV38" s="643">
        <f t="shared" si="6"/>
        <v>7986.9</v>
      </c>
      <c r="BW38" s="644">
        <f t="shared" si="7"/>
        <v>0</v>
      </c>
      <c r="BX38" s="776">
        <f t="shared" si="8"/>
        <v>8323.9</v>
      </c>
      <c r="BY38" s="644">
        <f t="shared" si="9"/>
        <v>7986.9</v>
      </c>
      <c r="BZ38" s="645"/>
      <c r="CA38" s="338"/>
      <c r="CB38" s="338"/>
      <c r="CC38" s="338"/>
      <c r="CD38" s="338"/>
      <c r="CE38" s="338"/>
      <c r="CF38" s="338"/>
    </row>
    <row r="39" ht="15.75" customHeight="1">
      <c r="A39" s="769">
        <v>36.0</v>
      </c>
      <c r="B39" s="778">
        <v>72701.0</v>
      </c>
      <c r="C39" s="667">
        <v>32.5</v>
      </c>
      <c r="D39" s="667">
        <v>16.0</v>
      </c>
      <c r="E39" s="667">
        <v>100.0</v>
      </c>
      <c r="F39" s="503">
        <v>493.0</v>
      </c>
      <c r="G39" s="773">
        <f t="shared" ref="G39:H39" si="43">L39+N39+P39+R39+T39+V39+X39+Z39+AB39+AD39+AF39+AH39+AJ39+AL39+AN39+AP39+AR39+AT39+AV39+AX39+AZ39+BB39+BD39+BF39+BH39+BJ39+BL39+BN39+BP39+BR39+BT39</f>
        <v>0</v>
      </c>
      <c r="H39" s="671">
        <f t="shared" si="43"/>
        <v>0</v>
      </c>
      <c r="I39" s="774">
        <f t="shared" si="4"/>
        <v>493</v>
      </c>
      <c r="J39" s="779">
        <v>33.7</v>
      </c>
      <c r="K39" s="407">
        <f t="shared" si="5"/>
        <v>16614.1</v>
      </c>
      <c r="L39" s="640"/>
      <c r="M39" s="642"/>
      <c r="N39" s="640"/>
      <c r="O39" s="642"/>
      <c r="P39" s="640"/>
      <c r="Q39" s="642"/>
      <c r="R39" s="640"/>
      <c r="S39" s="642"/>
      <c r="T39" s="640"/>
      <c r="U39" s="642"/>
      <c r="V39" s="640"/>
      <c r="W39" s="642"/>
      <c r="X39" s="640"/>
      <c r="Y39" s="642"/>
      <c r="Z39" s="640"/>
      <c r="AA39" s="642"/>
      <c r="AB39" s="640"/>
      <c r="AC39" s="642"/>
      <c r="AD39" s="640"/>
      <c r="AE39" s="642"/>
      <c r="AF39" s="640"/>
      <c r="AG39" s="642"/>
      <c r="AH39" s="640"/>
      <c r="AI39" s="642"/>
      <c r="AJ39" s="640"/>
      <c r="AK39" s="642"/>
      <c r="AL39" s="640"/>
      <c r="AM39" s="642"/>
      <c r="AN39" s="640"/>
      <c r="AO39" s="642"/>
      <c r="AP39" s="646"/>
      <c r="AQ39" s="642"/>
      <c r="AR39" s="640"/>
      <c r="AS39" s="642"/>
      <c r="AT39" s="640"/>
      <c r="AU39" s="642"/>
      <c r="AV39" s="640"/>
      <c r="AW39" s="642"/>
      <c r="AX39" s="640"/>
      <c r="AY39" s="642"/>
      <c r="AZ39" s="640"/>
      <c r="BA39" s="642"/>
      <c r="BB39" s="640"/>
      <c r="BC39" s="642"/>
      <c r="BD39" s="646"/>
      <c r="BE39" s="642"/>
      <c r="BF39" s="640"/>
      <c r="BG39" s="642"/>
      <c r="BH39" s="640"/>
      <c r="BI39" s="642"/>
      <c r="BJ39" s="640"/>
      <c r="BK39" s="642"/>
      <c r="BL39" s="640"/>
      <c r="BM39" s="642"/>
      <c r="BN39" s="640"/>
      <c r="BO39" s="642"/>
      <c r="BP39" s="640"/>
      <c r="BQ39" s="642"/>
      <c r="BR39" s="640"/>
      <c r="BS39" s="642"/>
      <c r="BT39" s="640"/>
      <c r="BU39" s="642"/>
      <c r="BV39" s="643">
        <f t="shared" si="6"/>
        <v>16614.1</v>
      </c>
      <c r="BW39" s="644">
        <f t="shared" si="7"/>
        <v>0</v>
      </c>
      <c r="BX39" s="776">
        <f t="shared" si="8"/>
        <v>0</v>
      </c>
      <c r="BY39" s="644">
        <f t="shared" si="9"/>
        <v>16614.1</v>
      </c>
      <c r="BZ39" s="645"/>
      <c r="CA39" s="338"/>
      <c r="CB39" s="338"/>
      <c r="CC39" s="338"/>
      <c r="CD39" s="338"/>
      <c r="CE39" s="338"/>
      <c r="CF39" s="338"/>
    </row>
    <row r="40" ht="15.75" customHeight="1">
      <c r="A40" s="769">
        <v>37.0</v>
      </c>
      <c r="B40" s="778">
        <v>72681.0</v>
      </c>
      <c r="C40" s="667">
        <v>34.0</v>
      </c>
      <c r="D40" s="667">
        <v>18.0</v>
      </c>
      <c r="E40" s="667">
        <v>120.0</v>
      </c>
      <c r="F40" s="503">
        <v>125.0</v>
      </c>
      <c r="G40" s="773">
        <f t="shared" ref="G40:H40" si="44">L40+N40+P40+R40+T40+V40+X40+Z40+AB40+AD40+AF40+AH40+AJ40+AL40+AN40+AP40+AR40+AT40+AV40+AX40+AZ40+BB40+BD40+BF40+BH40+BJ40+BL40+BN40+BP40+BR40+BT40</f>
        <v>0</v>
      </c>
      <c r="H40" s="671">
        <f t="shared" si="44"/>
        <v>0</v>
      </c>
      <c r="I40" s="774">
        <f t="shared" si="4"/>
        <v>125</v>
      </c>
      <c r="J40" s="779">
        <v>32.25</v>
      </c>
      <c r="K40" s="407">
        <f t="shared" si="5"/>
        <v>4031.25</v>
      </c>
      <c r="L40" s="640"/>
      <c r="M40" s="642"/>
      <c r="N40" s="640"/>
      <c r="O40" s="642"/>
      <c r="P40" s="640"/>
      <c r="Q40" s="642"/>
      <c r="R40" s="640"/>
      <c r="S40" s="642"/>
      <c r="T40" s="640"/>
      <c r="U40" s="642"/>
      <c r="V40" s="640"/>
      <c r="W40" s="642"/>
      <c r="X40" s="640"/>
      <c r="Y40" s="642"/>
      <c r="Z40" s="640"/>
      <c r="AA40" s="642"/>
      <c r="AB40" s="640"/>
      <c r="AC40" s="642"/>
      <c r="AD40" s="640"/>
      <c r="AE40" s="642"/>
      <c r="AF40" s="640"/>
      <c r="AG40" s="642"/>
      <c r="AH40" s="640"/>
      <c r="AI40" s="642"/>
      <c r="AJ40" s="640"/>
      <c r="AK40" s="642"/>
      <c r="AL40" s="640"/>
      <c r="AM40" s="642"/>
      <c r="AN40" s="640"/>
      <c r="AO40" s="642"/>
      <c r="AP40" s="646"/>
      <c r="AQ40" s="642"/>
      <c r="AR40" s="640"/>
      <c r="AS40" s="642"/>
      <c r="AT40" s="640"/>
      <c r="AU40" s="642"/>
      <c r="AV40" s="640"/>
      <c r="AW40" s="642"/>
      <c r="AX40" s="640"/>
      <c r="AY40" s="642"/>
      <c r="AZ40" s="640"/>
      <c r="BA40" s="642"/>
      <c r="BB40" s="640"/>
      <c r="BC40" s="642"/>
      <c r="BD40" s="640"/>
      <c r="BE40" s="642"/>
      <c r="BF40" s="640"/>
      <c r="BG40" s="719"/>
      <c r="BH40" s="640"/>
      <c r="BI40" s="642"/>
      <c r="BJ40" s="640"/>
      <c r="BK40" s="642"/>
      <c r="BL40" s="640"/>
      <c r="BM40" s="642"/>
      <c r="BN40" s="640"/>
      <c r="BO40" s="642"/>
      <c r="BP40" s="640"/>
      <c r="BQ40" s="642"/>
      <c r="BR40" s="640"/>
      <c r="BS40" s="642"/>
      <c r="BT40" s="640"/>
      <c r="BU40" s="642"/>
      <c r="BV40" s="643">
        <f t="shared" si="6"/>
        <v>4031.25</v>
      </c>
      <c r="BW40" s="644">
        <f t="shared" si="7"/>
        <v>0</v>
      </c>
      <c r="BX40" s="776">
        <f t="shared" si="8"/>
        <v>0</v>
      </c>
      <c r="BY40" s="644">
        <f t="shared" si="9"/>
        <v>4031.25</v>
      </c>
      <c r="BZ40" s="645"/>
      <c r="CA40" s="338"/>
      <c r="CB40" s="338"/>
      <c r="CC40" s="338"/>
      <c r="CD40" s="338"/>
      <c r="CE40" s="338"/>
      <c r="CF40" s="338"/>
    </row>
    <row r="41" ht="15.75" customHeight="1">
      <c r="A41" s="769">
        <v>38.0</v>
      </c>
      <c r="B41" s="778">
        <v>72682.0</v>
      </c>
      <c r="C41" s="667">
        <v>34.0</v>
      </c>
      <c r="D41" s="667">
        <v>18.0</v>
      </c>
      <c r="E41" s="667">
        <v>120.0</v>
      </c>
      <c r="F41" s="503">
        <v>425.0</v>
      </c>
      <c r="G41" s="773">
        <f t="shared" ref="G41:H41" si="45">L41+N41+P41+R41+T41+V41+X41+Z41+AB41+AD41+AF41+AH41+AJ41+AL41+AN41+AP41+AR41+AT41+AV41+AX41+AZ41+BB41+BD41+BF41+BH41+BJ41+BL41+BN41+BP41+BR41+BT41</f>
        <v>0</v>
      </c>
      <c r="H41" s="671">
        <f t="shared" si="45"/>
        <v>0</v>
      </c>
      <c r="I41" s="774">
        <f t="shared" si="4"/>
        <v>425</v>
      </c>
      <c r="J41" s="779">
        <v>32.25</v>
      </c>
      <c r="K41" s="407">
        <f t="shared" si="5"/>
        <v>13706.25</v>
      </c>
      <c r="L41" s="640"/>
      <c r="M41" s="642"/>
      <c r="N41" s="640"/>
      <c r="O41" s="642"/>
      <c r="P41" s="640"/>
      <c r="Q41" s="642"/>
      <c r="R41" s="640"/>
      <c r="S41" s="642"/>
      <c r="T41" s="640"/>
      <c r="U41" s="642"/>
      <c r="V41" s="640"/>
      <c r="W41" s="642"/>
      <c r="X41" s="640"/>
      <c r="Y41" s="642"/>
      <c r="Z41" s="640"/>
      <c r="AA41" s="642"/>
      <c r="AB41" s="640"/>
      <c r="AC41" s="642"/>
      <c r="AD41" s="640"/>
      <c r="AE41" s="642"/>
      <c r="AF41" s="640"/>
      <c r="AG41" s="642"/>
      <c r="AH41" s="640"/>
      <c r="AI41" s="642"/>
      <c r="AJ41" s="640"/>
      <c r="AK41" s="642"/>
      <c r="AL41" s="640"/>
      <c r="AM41" s="642"/>
      <c r="AN41" s="640"/>
      <c r="AO41" s="642"/>
      <c r="AP41" s="646"/>
      <c r="AQ41" s="642"/>
      <c r="AR41" s="640"/>
      <c r="AS41" s="642"/>
      <c r="AT41" s="640"/>
      <c r="AU41" s="642"/>
      <c r="AV41" s="640"/>
      <c r="AW41" s="642"/>
      <c r="AX41" s="640"/>
      <c r="AY41" s="642"/>
      <c r="AZ41" s="640"/>
      <c r="BA41" s="642"/>
      <c r="BB41" s="640"/>
      <c r="BC41" s="642"/>
      <c r="BD41" s="640"/>
      <c r="BE41" s="642"/>
      <c r="BF41" s="640"/>
      <c r="BG41" s="642"/>
      <c r="BH41" s="640"/>
      <c r="BI41" s="642"/>
      <c r="BJ41" s="640"/>
      <c r="BK41" s="642"/>
      <c r="BL41" s="640"/>
      <c r="BM41" s="642"/>
      <c r="BN41" s="640"/>
      <c r="BO41" s="642"/>
      <c r="BP41" s="640"/>
      <c r="BQ41" s="642"/>
      <c r="BR41" s="640"/>
      <c r="BS41" s="642"/>
      <c r="BT41" s="640"/>
      <c r="BU41" s="642"/>
      <c r="BV41" s="643">
        <f t="shared" si="6"/>
        <v>13706.25</v>
      </c>
      <c r="BW41" s="644">
        <f t="shared" si="7"/>
        <v>0</v>
      </c>
      <c r="BX41" s="776">
        <f t="shared" si="8"/>
        <v>0</v>
      </c>
      <c r="BY41" s="644">
        <f t="shared" si="9"/>
        <v>13706.25</v>
      </c>
      <c r="BZ41" s="645"/>
      <c r="CA41" s="338"/>
      <c r="CB41" s="338"/>
      <c r="CC41" s="338"/>
      <c r="CD41" s="338"/>
      <c r="CE41" s="338"/>
      <c r="CF41" s="338"/>
    </row>
    <row r="42" ht="15.75" customHeight="1">
      <c r="A42" s="769">
        <v>39.0</v>
      </c>
      <c r="B42" s="778">
        <v>72631.0</v>
      </c>
      <c r="C42" s="667">
        <v>34.0</v>
      </c>
      <c r="D42" s="667">
        <v>18.0</v>
      </c>
      <c r="E42" s="667">
        <v>120.0</v>
      </c>
      <c r="F42" s="503">
        <v>486.0</v>
      </c>
      <c r="G42" s="773">
        <f t="shared" ref="G42:H42" si="46">L42+N42+P42+R42+T42+V42+X42+Z42+AB42+AD42+AF42+AH42+AJ42+AL42+AN42+AP42+AR42+AT42+AV42+AX42+AZ42+BB42+BD42+BF42+BH42+BJ42+BL42+BN42+BP42+BR42+BT42</f>
        <v>0</v>
      </c>
      <c r="H42" s="671">
        <f t="shared" si="46"/>
        <v>150</v>
      </c>
      <c r="I42" s="774">
        <f t="shared" si="4"/>
        <v>336</v>
      </c>
      <c r="J42" s="779">
        <v>31.61</v>
      </c>
      <c r="K42" s="407">
        <f t="shared" si="5"/>
        <v>10620.96</v>
      </c>
      <c r="L42" s="640"/>
      <c r="M42" s="642"/>
      <c r="N42" s="640"/>
      <c r="O42" s="642"/>
      <c r="P42" s="640"/>
      <c r="Q42" s="642"/>
      <c r="R42" s="640"/>
      <c r="S42" s="642"/>
      <c r="T42" s="640"/>
      <c r="U42" s="642">
        <f>486-336</f>
        <v>150</v>
      </c>
      <c r="V42" s="640"/>
      <c r="W42" s="642"/>
      <c r="X42" s="640"/>
      <c r="Y42" s="642"/>
      <c r="Z42" s="646"/>
      <c r="AA42" s="642"/>
      <c r="AB42" s="640"/>
      <c r="AC42" s="642"/>
      <c r="AD42" s="640"/>
      <c r="AE42" s="642"/>
      <c r="AF42" s="640"/>
      <c r="AG42" s="642"/>
      <c r="AH42" s="640"/>
      <c r="AI42" s="642"/>
      <c r="AJ42" s="640"/>
      <c r="AK42" s="642"/>
      <c r="AL42" s="640"/>
      <c r="AM42" s="642"/>
      <c r="AN42" s="640"/>
      <c r="AO42" s="642"/>
      <c r="AP42" s="640"/>
      <c r="AQ42" s="642"/>
      <c r="AR42" s="640"/>
      <c r="AS42" s="642"/>
      <c r="AT42" s="640"/>
      <c r="AU42" s="642"/>
      <c r="AV42" s="640"/>
      <c r="AW42" s="642"/>
      <c r="AX42" s="640"/>
      <c r="AY42" s="642"/>
      <c r="AZ42" s="640"/>
      <c r="BA42" s="642"/>
      <c r="BB42" s="640"/>
      <c r="BC42" s="642"/>
      <c r="BD42" s="640"/>
      <c r="BE42" s="642"/>
      <c r="BF42" s="640"/>
      <c r="BG42" s="642"/>
      <c r="BH42" s="640"/>
      <c r="BI42" s="642"/>
      <c r="BJ42" s="640"/>
      <c r="BK42" s="642"/>
      <c r="BL42" s="640"/>
      <c r="BM42" s="642"/>
      <c r="BN42" s="640"/>
      <c r="BO42" s="642"/>
      <c r="BP42" s="640"/>
      <c r="BQ42" s="642"/>
      <c r="BR42" s="640"/>
      <c r="BS42" s="642"/>
      <c r="BT42" s="640"/>
      <c r="BU42" s="642"/>
      <c r="BV42" s="643">
        <f t="shared" si="6"/>
        <v>10620.96</v>
      </c>
      <c r="BW42" s="644">
        <f t="shared" si="7"/>
        <v>0</v>
      </c>
      <c r="BX42" s="776">
        <f t="shared" si="8"/>
        <v>4741.5</v>
      </c>
      <c r="BY42" s="644">
        <f t="shared" si="9"/>
        <v>10620.96</v>
      </c>
      <c r="BZ42" s="645"/>
      <c r="CA42" s="338"/>
      <c r="CB42" s="338"/>
      <c r="CC42" s="338"/>
      <c r="CD42" s="338"/>
      <c r="CE42" s="338"/>
      <c r="CF42" s="338"/>
    </row>
    <row r="43" ht="15.75" customHeight="1">
      <c r="A43" s="769">
        <v>40.0</v>
      </c>
      <c r="B43" s="778">
        <v>72629.0</v>
      </c>
      <c r="C43" s="798">
        <v>34.0</v>
      </c>
      <c r="D43" s="798">
        <v>18.0</v>
      </c>
      <c r="E43" s="798">
        <v>120.0</v>
      </c>
      <c r="F43" s="503">
        <v>515.0</v>
      </c>
      <c r="G43" s="773">
        <f t="shared" ref="G43:H43" si="47">L43+N43+P43+R43+T43+V43+X43+Z43+AB43+AD43+AF43+AH43+AJ43+AL43+AN43+AP43+AR43+AT43+AV43+AX43+AZ43+BB43+BD43+BF43+BH43+BJ43+BL43+BN43+BP43+BR43+BT43</f>
        <v>0</v>
      </c>
      <c r="H43" s="671">
        <f t="shared" si="47"/>
        <v>0</v>
      </c>
      <c r="I43" s="774">
        <f t="shared" si="4"/>
        <v>515</v>
      </c>
      <c r="J43" s="779">
        <v>31.61</v>
      </c>
      <c r="K43" s="407">
        <f t="shared" si="5"/>
        <v>16279.15</v>
      </c>
      <c r="L43" s="640"/>
      <c r="M43" s="642"/>
      <c r="N43" s="640"/>
      <c r="O43" s="642"/>
      <c r="P43" s="640"/>
      <c r="Q43" s="642"/>
      <c r="R43" s="640"/>
      <c r="S43" s="642"/>
      <c r="T43" s="640"/>
      <c r="U43" s="642"/>
      <c r="V43" s="640"/>
      <c r="W43" s="642"/>
      <c r="X43" s="640"/>
      <c r="Y43" s="642"/>
      <c r="Z43" s="646"/>
      <c r="AA43" s="642"/>
      <c r="AB43" s="640"/>
      <c r="AC43" s="642"/>
      <c r="AD43" s="640"/>
      <c r="AE43" s="642"/>
      <c r="AF43" s="640"/>
      <c r="AG43" s="642"/>
      <c r="AH43" s="640"/>
      <c r="AI43" s="642"/>
      <c r="AJ43" s="640"/>
      <c r="AK43" s="642"/>
      <c r="AL43" s="640"/>
      <c r="AM43" s="642"/>
      <c r="AN43" s="640"/>
      <c r="AO43" s="642"/>
      <c r="AP43" s="640"/>
      <c r="AQ43" s="642"/>
      <c r="AR43" s="640"/>
      <c r="AS43" s="642"/>
      <c r="AT43" s="640"/>
      <c r="AU43" s="642"/>
      <c r="AV43" s="640"/>
      <c r="AW43" s="642"/>
      <c r="AX43" s="640"/>
      <c r="AY43" s="642"/>
      <c r="AZ43" s="640"/>
      <c r="BA43" s="642"/>
      <c r="BB43" s="640"/>
      <c r="BC43" s="642"/>
      <c r="BD43" s="640"/>
      <c r="BE43" s="642"/>
      <c r="BF43" s="640"/>
      <c r="BG43" s="642"/>
      <c r="BH43" s="640"/>
      <c r="BI43" s="642"/>
      <c r="BJ43" s="640"/>
      <c r="BK43" s="642"/>
      <c r="BL43" s="640"/>
      <c r="BM43" s="642"/>
      <c r="BN43" s="640"/>
      <c r="BO43" s="642"/>
      <c r="BP43" s="795"/>
      <c r="BQ43" s="642"/>
      <c r="BR43" s="640"/>
      <c r="BS43" s="642"/>
      <c r="BT43" s="640"/>
      <c r="BU43" s="642"/>
      <c r="BV43" s="643">
        <f t="shared" si="6"/>
        <v>16279.15</v>
      </c>
      <c r="BW43" s="644">
        <f t="shared" si="7"/>
        <v>0</v>
      </c>
      <c r="BX43" s="776">
        <f t="shared" si="8"/>
        <v>0</v>
      </c>
      <c r="BY43" s="644">
        <f t="shared" si="9"/>
        <v>16279.15</v>
      </c>
      <c r="BZ43" s="645"/>
      <c r="CA43" s="338"/>
      <c r="CB43" s="338"/>
      <c r="CC43" s="338"/>
      <c r="CD43" s="338"/>
      <c r="CE43" s="338"/>
      <c r="CF43" s="338"/>
    </row>
    <row r="44" ht="15.75" customHeight="1">
      <c r="A44" s="769">
        <v>41.0</v>
      </c>
      <c r="B44" s="778">
        <v>72704.0</v>
      </c>
      <c r="C44" s="798">
        <v>34.0</v>
      </c>
      <c r="D44" s="798">
        <v>16.0</v>
      </c>
      <c r="E44" s="798">
        <v>100.0</v>
      </c>
      <c r="F44" s="503">
        <v>522.0</v>
      </c>
      <c r="G44" s="773">
        <f t="shared" ref="G44:H44" si="48">L44+N44+P44+R44+T44+V44+X44+Z44+AB44+AD44+AF44+AH44+AJ44+AL44+AN44+AP44+AR44+AT44+AV44+AX44+AZ44+BB44+BD44+BF44+BH44+BJ44+BL44+BN44+BP44+BR44+BT44</f>
        <v>0</v>
      </c>
      <c r="H44" s="671">
        <f t="shared" si="48"/>
        <v>0</v>
      </c>
      <c r="I44" s="774">
        <f t="shared" si="4"/>
        <v>522</v>
      </c>
      <c r="J44" s="779">
        <v>33.7</v>
      </c>
      <c r="K44" s="407">
        <f t="shared" si="5"/>
        <v>17591.4</v>
      </c>
      <c r="L44" s="640"/>
      <c r="M44" s="642"/>
      <c r="N44" s="640"/>
      <c r="O44" s="642"/>
      <c r="P44" s="640"/>
      <c r="Q44" s="642"/>
      <c r="R44" s="640"/>
      <c r="S44" s="642"/>
      <c r="T44" s="640"/>
      <c r="U44" s="642"/>
      <c r="V44" s="640"/>
      <c r="W44" s="642"/>
      <c r="X44" s="640"/>
      <c r="Y44" s="642"/>
      <c r="Z44" s="640"/>
      <c r="AA44" s="642"/>
      <c r="AB44" s="640"/>
      <c r="AC44" s="642"/>
      <c r="AD44" s="640"/>
      <c r="AE44" s="642"/>
      <c r="AF44" s="640"/>
      <c r="AG44" s="642"/>
      <c r="AH44" s="640"/>
      <c r="AI44" s="642"/>
      <c r="AJ44" s="640"/>
      <c r="AK44" s="642"/>
      <c r="AL44" s="640"/>
      <c r="AM44" s="642"/>
      <c r="AN44" s="640"/>
      <c r="AO44" s="642"/>
      <c r="AP44" s="646"/>
      <c r="AQ44" s="642"/>
      <c r="AR44" s="640"/>
      <c r="AS44" s="642"/>
      <c r="AT44" s="640"/>
      <c r="AU44" s="642"/>
      <c r="AV44" s="640"/>
      <c r="AW44" s="642"/>
      <c r="AX44" s="640"/>
      <c r="AY44" s="642"/>
      <c r="AZ44" s="640"/>
      <c r="BA44" s="642"/>
      <c r="BB44" s="640"/>
      <c r="BC44" s="642"/>
      <c r="BD44" s="646"/>
      <c r="BE44" s="642"/>
      <c r="BF44" s="640"/>
      <c r="BG44" s="642"/>
      <c r="BH44" s="640"/>
      <c r="BI44" s="642"/>
      <c r="BJ44" s="640"/>
      <c r="BK44" s="642"/>
      <c r="BL44" s="640"/>
      <c r="BM44" s="642"/>
      <c r="BN44" s="640"/>
      <c r="BO44" s="642"/>
      <c r="BP44" s="795"/>
      <c r="BQ44" s="642"/>
      <c r="BR44" s="640"/>
      <c r="BS44" s="642"/>
      <c r="BT44" s="640"/>
      <c r="BU44" s="642"/>
      <c r="BV44" s="643">
        <f t="shared" si="6"/>
        <v>17591.4</v>
      </c>
      <c r="BW44" s="644">
        <f t="shared" si="7"/>
        <v>0</v>
      </c>
      <c r="BX44" s="776">
        <f t="shared" si="8"/>
        <v>0</v>
      </c>
      <c r="BY44" s="644">
        <f t="shared" si="9"/>
        <v>17591.4</v>
      </c>
      <c r="BZ44" s="645"/>
      <c r="CA44" s="338"/>
      <c r="CB44" s="338"/>
      <c r="CC44" s="338"/>
      <c r="CD44" s="338"/>
      <c r="CE44" s="338"/>
      <c r="CF44" s="338"/>
    </row>
    <row r="45" ht="15.75" customHeight="1">
      <c r="A45" s="769">
        <v>42.0</v>
      </c>
      <c r="B45" s="777">
        <v>42635.0</v>
      </c>
      <c r="C45" s="792">
        <v>34.0</v>
      </c>
      <c r="D45" s="792">
        <v>16.0</v>
      </c>
      <c r="E45" s="792">
        <v>100.0</v>
      </c>
      <c r="F45" s="503">
        <v>552.0</v>
      </c>
      <c r="G45" s="773">
        <f t="shared" ref="G45:H45" si="49">L45+N45+P45+R45+T45+V45+X45+Z45+AB45+AD45+AF45+AH45+AJ45+AL45+AN45+AP45+AR45+AT45+AV45+AX45+AZ45+BB45+BD45+BF45+BH45+BJ45+BL45+BN45+BP45+BR45+BT45</f>
        <v>0</v>
      </c>
      <c r="H45" s="671">
        <f t="shared" si="49"/>
        <v>552</v>
      </c>
      <c r="I45" s="774">
        <f t="shared" si="4"/>
        <v>0</v>
      </c>
      <c r="J45" s="406">
        <v>33.45</v>
      </c>
      <c r="K45" s="407">
        <f t="shared" si="5"/>
        <v>0</v>
      </c>
      <c r="L45" s="640"/>
      <c r="M45" s="642"/>
      <c r="N45" s="640"/>
      <c r="O45" s="642"/>
      <c r="P45" s="640"/>
      <c r="Q45" s="642"/>
      <c r="R45" s="640"/>
      <c r="S45" s="642"/>
      <c r="T45" s="640"/>
      <c r="U45" s="719">
        <v>552.0</v>
      </c>
      <c r="V45" s="640"/>
      <c r="W45" s="642"/>
      <c r="X45" s="640"/>
      <c r="Y45" s="642"/>
      <c r="Z45" s="640"/>
      <c r="AA45" s="642"/>
      <c r="AB45" s="640"/>
      <c r="AC45" s="642"/>
      <c r="AD45" s="640"/>
      <c r="AE45" s="642"/>
      <c r="AF45" s="640"/>
      <c r="AG45" s="642"/>
      <c r="AH45" s="640"/>
      <c r="AI45" s="642"/>
      <c r="AJ45" s="640"/>
      <c r="AK45" s="642"/>
      <c r="AL45" s="640"/>
      <c r="AM45" s="642"/>
      <c r="AN45" s="640"/>
      <c r="AO45" s="642"/>
      <c r="AP45" s="640"/>
      <c r="AQ45" s="642"/>
      <c r="AR45" s="640"/>
      <c r="AS45" s="642"/>
      <c r="AT45" s="640"/>
      <c r="AU45" s="642"/>
      <c r="AV45" s="640"/>
      <c r="AW45" s="642"/>
      <c r="AX45" s="640"/>
      <c r="AY45" s="642"/>
      <c r="AZ45" s="640"/>
      <c r="BA45" s="642"/>
      <c r="BB45" s="640"/>
      <c r="BC45" s="642"/>
      <c r="BD45" s="640"/>
      <c r="BE45" s="642"/>
      <c r="BF45" s="640"/>
      <c r="BG45" s="642"/>
      <c r="BH45" s="640"/>
      <c r="BI45" s="642"/>
      <c r="BJ45" s="640"/>
      <c r="BK45" s="642"/>
      <c r="BL45" s="640"/>
      <c r="BM45" s="642"/>
      <c r="BN45" s="640"/>
      <c r="BO45" s="806"/>
      <c r="BP45" s="807"/>
      <c r="BQ45" s="642"/>
      <c r="BR45" s="640"/>
      <c r="BS45" s="642"/>
      <c r="BT45" s="640"/>
      <c r="BU45" s="642"/>
      <c r="BV45" s="643">
        <f t="shared" si="6"/>
        <v>0</v>
      </c>
      <c r="BW45" s="644">
        <f t="shared" si="7"/>
        <v>0</v>
      </c>
      <c r="BX45" s="776">
        <f t="shared" si="8"/>
        <v>18464.4</v>
      </c>
      <c r="BY45" s="644">
        <f t="shared" si="9"/>
        <v>0</v>
      </c>
      <c r="BZ45" s="645"/>
      <c r="CA45" s="338"/>
      <c r="CB45" s="338"/>
      <c r="CC45" s="338"/>
      <c r="CD45" s="338"/>
      <c r="CE45" s="338"/>
      <c r="CF45" s="338"/>
    </row>
    <row r="46" ht="15.75" customHeight="1">
      <c r="A46" s="769">
        <v>43.0</v>
      </c>
      <c r="B46" s="778">
        <v>72680.0</v>
      </c>
      <c r="C46" s="667">
        <v>34.0</v>
      </c>
      <c r="D46" s="798">
        <v>18.0</v>
      </c>
      <c r="E46" s="798">
        <v>120.0</v>
      </c>
      <c r="F46" s="503">
        <v>581.0</v>
      </c>
      <c r="G46" s="773">
        <f t="shared" ref="G46:H46" si="50">L46+N46+P46+R46+T46+V46+X46+Z46+AB46+AD46+AF46+AH46+AJ46+AL46+AN46+AP46+AR46+AT46+AV46+AX46+AZ46+BB46+BD46+BF46+BH46+BJ46+BL46+BN46+BP46+BR46+BT46</f>
        <v>0</v>
      </c>
      <c r="H46" s="671">
        <f t="shared" si="50"/>
        <v>0</v>
      </c>
      <c r="I46" s="774">
        <f t="shared" si="4"/>
        <v>581</v>
      </c>
      <c r="J46" s="779">
        <v>32.25</v>
      </c>
      <c r="K46" s="407">
        <f t="shared" si="5"/>
        <v>18737.25</v>
      </c>
      <c r="L46" s="640"/>
      <c r="M46" s="642"/>
      <c r="N46" s="640"/>
      <c r="O46" s="642"/>
      <c r="P46" s="640"/>
      <c r="Q46" s="642"/>
      <c r="R46" s="640"/>
      <c r="S46" s="642"/>
      <c r="T46" s="640"/>
      <c r="U46" s="642"/>
      <c r="V46" s="640"/>
      <c r="W46" s="642"/>
      <c r="X46" s="640"/>
      <c r="Y46" s="642"/>
      <c r="Z46" s="640"/>
      <c r="AA46" s="642"/>
      <c r="AB46" s="640"/>
      <c r="AC46" s="642"/>
      <c r="AD46" s="640"/>
      <c r="AE46" s="642"/>
      <c r="AF46" s="640"/>
      <c r="AG46" s="642"/>
      <c r="AH46" s="640"/>
      <c r="AI46" s="642"/>
      <c r="AJ46" s="640"/>
      <c r="AK46" s="642"/>
      <c r="AL46" s="640"/>
      <c r="AM46" s="642"/>
      <c r="AN46" s="640"/>
      <c r="AO46" s="642"/>
      <c r="AP46" s="646"/>
      <c r="AQ46" s="642"/>
      <c r="AR46" s="640"/>
      <c r="AS46" s="642"/>
      <c r="AT46" s="640"/>
      <c r="AU46" s="642"/>
      <c r="AV46" s="640"/>
      <c r="AW46" s="642"/>
      <c r="AX46" s="640"/>
      <c r="AY46" s="642"/>
      <c r="AZ46" s="640"/>
      <c r="BA46" s="642"/>
      <c r="BB46" s="640"/>
      <c r="BC46" s="642"/>
      <c r="BD46" s="640"/>
      <c r="BE46" s="642"/>
      <c r="BF46" s="640"/>
      <c r="BG46" s="642"/>
      <c r="BH46" s="640"/>
      <c r="BI46" s="642"/>
      <c r="BJ46" s="640"/>
      <c r="BK46" s="642"/>
      <c r="BL46" s="640"/>
      <c r="BM46" s="642"/>
      <c r="BN46" s="640"/>
      <c r="BO46" s="642"/>
      <c r="BP46" s="640"/>
      <c r="BQ46" s="642"/>
      <c r="BR46" s="640"/>
      <c r="BS46" s="642"/>
      <c r="BT46" s="640"/>
      <c r="BU46" s="642"/>
      <c r="BV46" s="643">
        <f t="shared" si="6"/>
        <v>18737.25</v>
      </c>
      <c r="BW46" s="644">
        <f t="shared" si="7"/>
        <v>0</v>
      </c>
      <c r="BX46" s="776">
        <f t="shared" si="8"/>
        <v>0</v>
      </c>
      <c r="BY46" s="644">
        <f t="shared" si="9"/>
        <v>18737.25</v>
      </c>
      <c r="BZ46" s="645"/>
      <c r="CA46" s="338"/>
      <c r="CB46" s="338"/>
      <c r="CC46" s="338"/>
      <c r="CD46" s="338"/>
      <c r="CE46" s="338"/>
      <c r="CF46" s="338"/>
    </row>
    <row r="47" ht="15.75" customHeight="1">
      <c r="A47" s="769">
        <v>44.0</v>
      </c>
      <c r="B47" s="777">
        <v>52652.0</v>
      </c>
      <c r="C47" s="501">
        <v>36.0</v>
      </c>
      <c r="D47" s="501">
        <v>18.0</v>
      </c>
      <c r="E47" s="501">
        <v>120.0</v>
      </c>
      <c r="F47" s="503">
        <v>60.0</v>
      </c>
      <c r="G47" s="773">
        <f t="shared" ref="G47:H47" si="51">L47+N47+P47+R47+T47+V47+X47+Z47+AB47+AD47+AF47+AH47+AJ47+AL47+AN47+AP47+AR47+AT47+AV47+AX47+AZ47+BB47+BD47+BF47+BH47+BJ47+BL47+BN47+BP47+BR47+BT47</f>
        <v>0</v>
      </c>
      <c r="H47" s="671">
        <f t="shared" si="51"/>
        <v>0</v>
      </c>
      <c r="I47" s="774">
        <f t="shared" si="4"/>
        <v>60</v>
      </c>
      <c r="J47" s="809">
        <v>31.49</v>
      </c>
      <c r="K47" s="407">
        <f t="shared" si="5"/>
        <v>1889.4</v>
      </c>
      <c r="L47" s="640"/>
      <c r="M47" s="719"/>
      <c r="N47" s="640"/>
      <c r="O47" s="642"/>
      <c r="P47" s="640"/>
      <c r="Q47" s="642"/>
      <c r="R47" s="640"/>
      <c r="S47" s="642"/>
      <c r="T47" s="640"/>
      <c r="U47" s="642"/>
      <c r="V47" s="640"/>
      <c r="W47" s="642"/>
      <c r="X47" s="640"/>
      <c r="Y47" s="642"/>
      <c r="Z47" s="640"/>
      <c r="AA47" s="642"/>
      <c r="AB47" s="640"/>
      <c r="AC47" s="642"/>
      <c r="AD47" s="640"/>
      <c r="AE47" s="642"/>
      <c r="AF47" s="640"/>
      <c r="AG47" s="642"/>
      <c r="AH47" s="640"/>
      <c r="AI47" s="642"/>
      <c r="AJ47" s="640"/>
      <c r="AK47" s="642"/>
      <c r="AL47" s="640"/>
      <c r="AM47" s="642"/>
      <c r="AN47" s="640"/>
      <c r="AO47" s="642"/>
      <c r="AP47" s="640"/>
      <c r="AQ47" s="642"/>
      <c r="AR47" s="640"/>
      <c r="AS47" s="642"/>
      <c r="AT47" s="640"/>
      <c r="AU47" s="642"/>
      <c r="AV47" s="640"/>
      <c r="AW47" s="642"/>
      <c r="AX47" s="640"/>
      <c r="AY47" s="642"/>
      <c r="AZ47" s="640"/>
      <c r="BA47" s="642"/>
      <c r="BB47" s="640"/>
      <c r="BC47" s="642"/>
      <c r="BD47" s="640"/>
      <c r="BE47" s="642"/>
      <c r="BF47" s="640"/>
      <c r="BG47" s="642"/>
      <c r="BH47" s="640"/>
      <c r="BI47" s="642"/>
      <c r="BJ47" s="640"/>
      <c r="BK47" s="642"/>
      <c r="BL47" s="640"/>
      <c r="BM47" s="642"/>
      <c r="BN47" s="640"/>
      <c r="BO47" s="642"/>
      <c r="BP47" s="640"/>
      <c r="BQ47" s="642"/>
      <c r="BR47" s="640"/>
      <c r="BS47" s="642"/>
      <c r="BT47" s="640"/>
      <c r="BU47" s="642"/>
      <c r="BV47" s="643">
        <f t="shared" si="6"/>
        <v>1889.4</v>
      </c>
      <c r="BW47" s="644">
        <f t="shared" si="7"/>
        <v>0</v>
      </c>
      <c r="BX47" s="776">
        <f t="shared" si="8"/>
        <v>0</v>
      </c>
      <c r="BY47" s="644">
        <f t="shared" si="9"/>
        <v>1889.4</v>
      </c>
      <c r="BZ47" s="645"/>
      <c r="CA47" s="338"/>
      <c r="CB47" s="338"/>
      <c r="CC47" s="338"/>
      <c r="CD47" s="338"/>
      <c r="CE47" s="338"/>
      <c r="CF47" s="338"/>
    </row>
    <row r="48" ht="15.75" customHeight="1">
      <c r="A48" s="769">
        <v>45.0</v>
      </c>
      <c r="B48" s="778">
        <v>72634.0</v>
      </c>
      <c r="C48" s="667">
        <v>36.0</v>
      </c>
      <c r="D48" s="667">
        <v>18.0</v>
      </c>
      <c r="E48" s="667">
        <v>120.0</v>
      </c>
      <c r="F48" s="503">
        <v>94.0</v>
      </c>
      <c r="G48" s="773">
        <f t="shared" ref="G48:H48" si="52">L48+N48+P48+R48+T48+V48+X48+Z48+AB48+AD48+AF48+AH48+AJ48+AL48+AN48+AP48+AR48+AT48+AV48+AX48+AZ48+BB48+BD48+BF48+BH48+BJ48+BL48+BN48+BP48+BR48+BT48</f>
        <v>0</v>
      </c>
      <c r="H48" s="671">
        <f t="shared" si="52"/>
        <v>94</v>
      </c>
      <c r="I48" s="774">
        <f t="shared" si="4"/>
        <v>0</v>
      </c>
      <c r="J48" s="779">
        <v>31.61</v>
      </c>
      <c r="K48" s="407">
        <f t="shared" si="5"/>
        <v>0</v>
      </c>
      <c r="L48" s="640"/>
      <c r="M48" s="719">
        <v>94.0</v>
      </c>
      <c r="N48" s="640"/>
      <c r="O48" s="642"/>
      <c r="P48" s="640"/>
      <c r="Q48" s="642"/>
      <c r="R48" s="640"/>
      <c r="S48" s="642"/>
      <c r="T48" s="640"/>
      <c r="U48" s="642"/>
      <c r="V48" s="640"/>
      <c r="W48" s="642"/>
      <c r="X48" s="640"/>
      <c r="Y48" s="642"/>
      <c r="Z48" s="646"/>
      <c r="AA48" s="642"/>
      <c r="AB48" s="640"/>
      <c r="AC48" s="642"/>
      <c r="AD48" s="640"/>
      <c r="AE48" s="642"/>
      <c r="AF48" s="640"/>
      <c r="AG48" s="642"/>
      <c r="AH48" s="640"/>
      <c r="AI48" s="642"/>
      <c r="AJ48" s="640"/>
      <c r="AK48" s="642"/>
      <c r="AL48" s="640"/>
      <c r="AM48" s="642"/>
      <c r="AN48" s="640"/>
      <c r="AO48" s="642"/>
      <c r="AP48" s="640"/>
      <c r="AQ48" s="642"/>
      <c r="AR48" s="640"/>
      <c r="AS48" s="642"/>
      <c r="AT48" s="640"/>
      <c r="AU48" s="642"/>
      <c r="AV48" s="640"/>
      <c r="AW48" s="642"/>
      <c r="AX48" s="640"/>
      <c r="AY48" s="642"/>
      <c r="AZ48" s="640"/>
      <c r="BA48" s="642"/>
      <c r="BB48" s="640"/>
      <c r="BC48" s="642"/>
      <c r="BD48" s="640"/>
      <c r="BE48" s="719"/>
      <c r="BF48" s="640"/>
      <c r="BG48" s="642"/>
      <c r="BH48" s="640"/>
      <c r="BI48" s="642"/>
      <c r="BJ48" s="640"/>
      <c r="BK48" s="642"/>
      <c r="BL48" s="640"/>
      <c r="BM48" s="642"/>
      <c r="BN48" s="640"/>
      <c r="BO48" s="719"/>
      <c r="BP48" s="640"/>
      <c r="BQ48" s="642"/>
      <c r="BR48" s="640"/>
      <c r="BS48" s="642"/>
      <c r="BT48" s="640"/>
      <c r="BU48" s="642"/>
      <c r="BV48" s="643">
        <f t="shared" si="6"/>
        <v>0</v>
      </c>
      <c r="BW48" s="644">
        <f t="shared" si="7"/>
        <v>0</v>
      </c>
      <c r="BX48" s="776">
        <f t="shared" si="8"/>
        <v>2971.34</v>
      </c>
      <c r="BY48" s="644">
        <f t="shared" si="9"/>
        <v>0</v>
      </c>
      <c r="BZ48" s="645"/>
      <c r="CA48" s="338"/>
      <c r="CB48" s="338"/>
      <c r="CC48" s="338"/>
      <c r="CD48" s="338"/>
      <c r="CE48" s="338"/>
      <c r="CF48" s="338"/>
    </row>
    <row r="49" ht="15.75" customHeight="1">
      <c r="A49" s="769">
        <v>46.0</v>
      </c>
      <c r="B49" s="778">
        <v>72632.0</v>
      </c>
      <c r="C49" s="667">
        <v>36.0</v>
      </c>
      <c r="D49" s="667">
        <v>18.0</v>
      </c>
      <c r="E49" s="667">
        <v>120.0</v>
      </c>
      <c r="F49" s="503">
        <v>435.0</v>
      </c>
      <c r="G49" s="773">
        <f t="shared" ref="G49:H49" si="53">L49+N49+P49+R49+T49+V49+X49+Z49+AB49+AD49+AF49+AH49+AJ49+AL49+AN49+AP49+AR49+AT49+AV49+AX49+AZ49+BB49+BD49+BF49+BH49+BJ49+BL49+BN49+BP49+BR49+BT49</f>
        <v>0</v>
      </c>
      <c r="H49" s="671">
        <f t="shared" si="53"/>
        <v>435</v>
      </c>
      <c r="I49" s="774">
        <f t="shared" si="4"/>
        <v>0</v>
      </c>
      <c r="J49" s="779">
        <v>31.61</v>
      </c>
      <c r="K49" s="407">
        <f t="shared" si="5"/>
        <v>0</v>
      </c>
      <c r="L49" s="640"/>
      <c r="M49" s="719">
        <v>45.0</v>
      </c>
      <c r="N49" s="640"/>
      <c r="O49" s="642"/>
      <c r="P49" s="640"/>
      <c r="Q49" s="719">
        <f>390-261</f>
        <v>129</v>
      </c>
      <c r="R49" s="640"/>
      <c r="S49" s="719">
        <v>261.0</v>
      </c>
      <c r="T49" s="640"/>
      <c r="U49" s="642"/>
      <c r="V49" s="640"/>
      <c r="W49" s="642"/>
      <c r="X49" s="640"/>
      <c r="Y49" s="642"/>
      <c r="Z49" s="646"/>
      <c r="AA49" s="642"/>
      <c r="AB49" s="640"/>
      <c r="AC49" s="642"/>
      <c r="AD49" s="640"/>
      <c r="AE49" s="642"/>
      <c r="AF49" s="640"/>
      <c r="AG49" s="642"/>
      <c r="AH49" s="640"/>
      <c r="AI49" s="642"/>
      <c r="AJ49" s="640"/>
      <c r="AK49" s="642"/>
      <c r="AL49" s="640"/>
      <c r="AM49" s="642"/>
      <c r="AN49" s="640"/>
      <c r="AO49" s="642"/>
      <c r="AP49" s="640"/>
      <c r="AQ49" s="642"/>
      <c r="AR49" s="640"/>
      <c r="AS49" s="642"/>
      <c r="AT49" s="640"/>
      <c r="AU49" s="642"/>
      <c r="AV49" s="640"/>
      <c r="AW49" s="642"/>
      <c r="AX49" s="640"/>
      <c r="AY49" s="642"/>
      <c r="AZ49" s="640"/>
      <c r="BA49" s="642"/>
      <c r="BB49" s="640"/>
      <c r="BC49" s="642"/>
      <c r="BD49" s="640"/>
      <c r="BE49" s="642"/>
      <c r="BF49" s="640"/>
      <c r="BG49" s="642"/>
      <c r="BH49" s="640"/>
      <c r="BI49" s="642"/>
      <c r="BJ49" s="640"/>
      <c r="BK49" s="642"/>
      <c r="BL49" s="640"/>
      <c r="BM49" s="642"/>
      <c r="BN49" s="640"/>
      <c r="BO49" s="642"/>
      <c r="BP49" s="640"/>
      <c r="BQ49" s="642"/>
      <c r="BR49" s="640"/>
      <c r="BS49" s="642"/>
      <c r="BT49" s="640"/>
      <c r="BU49" s="642"/>
      <c r="BV49" s="643">
        <f t="shared" si="6"/>
        <v>0</v>
      </c>
      <c r="BW49" s="644">
        <f t="shared" si="7"/>
        <v>0</v>
      </c>
      <c r="BX49" s="776">
        <f t="shared" si="8"/>
        <v>13750.35</v>
      </c>
      <c r="BY49" s="644">
        <f t="shared" si="9"/>
        <v>0</v>
      </c>
      <c r="BZ49" s="645"/>
      <c r="CA49" s="338"/>
      <c r="CB49" s="338"/>
      <c r="CC49" s="338"/>
      <c r="CD49" s="338"/>
      <c r="CE49" s="338"/>
      <c r="CF49" s="338"/>
    </row>
    <row r="50" ht="15.75" customHeight="1">
      <c r="A50" s="769">
        <v>47.0</v>
      </c>
      <c r="B50" s="778">
        <v>72707.0</v>
      </c>
      <c r="C50" s="667">
        <v>36.0</v>
      </c>
      <c r="D50" s="667">
        <v>16.0</v>
      </c>
      <c r="E50" s="667">
        <v>100.0</v>
      </c>
      <c r="F50" s="503">
        <v>541.0</v>
      </c>
      <c r="G50" s="773">
        <f t="shared" ref="G50:H50" si="54">L50+N50+P50+R50+T50+V50+X50+Z50+AB50+AD50+AF50+AH50+AJ50+AL50+AN50+AP50+AR50+AT50+AV50+AX50+AZ50+BB50+BD50+BF50+BH50+BJ50+BL50+BN50+BP50+BR50+BT50</f>
        <v>0</v>
      </c>
      <c r="H50" s="671">
        <f t="shared" si="54"/>
        <v>0</v>
      </c>
      <c r="I50" s="774">
        <f t="shared" si="4"/>
        <v>541</v>
      </c>
      <c r="J50" s="779">
        <v>33.7</v>
      </c>
      <c r="K50" s="407">
        <f t="shared" si="5"/>
        <v>18231.7</v>
      </c>
      <c r="L50" s="640"/>
      <c r="M50" s="642"/>
      <c r="N50" s="640"/>
      <c r="O50" s="642"/>
      <c r="P50" s="640"/>
      <c r="Q50" s="642"/>
      <c r="R50" s="640"/>
      <c r="S50" s="642"/>
      <c r="T50" s="640"/>
      <c r="U50" s="642"/>
      <c r="V50" s="640"/>
      <c r="W50" s="642"/>
      <c r="X50" s="640"/>
      <c r="Y50" s="642"/>
      <c r="Z50" s="640"/>
      <c r="AA50" s="642"/>
      <c r="AB50" s="640"/>
      <c r="AC50" s="642"/>
      <c r="AD50" s="640"/>
      <c r="AE50" s="642"/>
      <c r="AF50" s="640"/>
      <c r="AG50" s="642"/>
      <c r="AH50" s="640"/>
      <c r="AI50" s="642"/>
      <c r="AJ50" s="640"/>
      <c r="AK50" s="642"/>
      <c r="AL50" s="640"/>
      <c r="AM50" s="642"/>
      <c r="AN50" s="640"/>
      <c r="AO50" s="642"/>
      <c r="AP50" s="646"/>
      <c r="AQ50" s="642"/>
      <c r="AR50" s="640"/>
      <c r="AS50" s="642"/>
      <c r="AT50" s="640"/>
      <c r="AU50" s="642"/>
      <c r="AV50" s="640"/>
      <c r="AW50" s="642"/>
      <c r="AX50" s="640"/>
      <c r="AY50" s="642"/>
      <c r="AZ50" s="640"/>
      <c r="BA50" s="642"/>
      <c r="BB50" s="640"/>
      <c r="BC50" s="642"/>
      <c r="BD50" s="646"/>
      <c r="BE50" s="642"/>
      <c r="BF50" s="640"/>
      <c r="BG50" s="642"/>
      <c r="BH50" s="640"/>
      <c r="BI50" s="642"/>
      <c r="BJ50" s="640"/>
      <c r="BK50" s="642"/>
      <c r="BL50" s="640"/>
      <c r="BM50" s="642"/>
      <c r="BN50" s="640"/>
      <c r="BO50" s="642"/>
      <c r="BP50" s="640"/>
      <c r="BQ50" s="642"/>
      <c r="BR50" s="640"/>
      <c r="BS50" s="642"/>
      <c r="BT50" s="640"/>
      <c r="BU50" s="642"/>
      <c r="BV50" s="643">
        <f t="shared" si="6"/>
        <v>18231.7</v>
      </c>
      <c r="BW50" s="644">
        <f t="shared" si="7"/>
        <v>0</v>
      </c>
      <c r="BX50" s="776">
        <f t="shared" si="8"/>
        <v>0</v>
      </c>
      <c r="BY50" s="644">
        <f t="shared" si="9"/>
        <v>18231.7</v>
      </c>
      <c r="BZ50" s="645"/>
      <c r="CA50" s="338"/>
      <c r="CB50" s="338"/>
      <c r="CC50" s="338"/>
      <c r="CD50" s="338"/>
      <c r="CE50" s="338"/>
      <c r="CF50" s="338"/>
    </row>
    <row r="51" ht="15.75" customHeight="1">
      <c r="A51" s="769">
        <v>48.0</v>
      </c>
      <c r="B51" s="778">
        <v>72709.0</v>
      </c>
      <c r="C51" s="667">
        <v>36.0</v>
      </c>
      <c r="D51" s="667">
        <v>16.0</v>
      </c>
      <c r="E51" s="667">
        <v>100.0</v>
      </c>
      <c r="F51" s="503">
        <v>543.0</v>
      </c>
      <c r="G51" s="773">
        <f t="shared" ref="G51:H51" si="55">L51+N51+P51+R51+T51+V51+X51+Z51+AB51+AD51+AF51+AH51+AJ51+AL51+AN51+AP51+AR51+AT51+AV51+AX51+AZ51+BB51+BD51+BF51+BH51+BJ51+BL51+BN51+BP51+BR51+BT51</f>
        <v>0</v>
      </c>
      <c r="H51" s="671">
        <f t="shared" si="55"/>
        <v>0</v>
      </c>
      <c r="I51" s="774">
        <f t="shared" si="4"/>
        <v>543</v>
      </c>
      <c r="J51" s="779">
        <v>33.7</v>
      </c>
      <c r="K51" s="407">
        <f t="shared" si="5"/>
        <v>18299.1</v>
      </c>
      <c r="L51" s="640"/>
      <c r="M51" s="642"/>
      <c r="N51" s="640"/>
      <c r="O51" s="642"/>
      <c r="P51" s="640"/>
      <c r="Q51" s="642"/>
      <c r="R51" s="640"/>
      <c r="S51" s="642"/>
      <c r="T51" s="640"/>
      <c r="U51" s="642"/>
      <c r="V51" s="640"/>
      <c r="W51" s="642"/>
      <c r="X51" s="640"/>
      <c r="Y51" s="642"/>
      <c r="Z51" s="640"/>
      <c r="AA51" s="642"/>
      <c r="AB51" s="640"/>
      <c r="AC51" s="642"/>
      <c r="AD51" s="640"/>
      <c r="AE51" s="642"/>
      <c r="AF51" s="640"/>
      <c r="AG51" s="642"/>
      <c r="AH51" s="640"/>
      <c r="AI51" s="642"/>
      <c r="AJ51" s="640"/>
      <c r="AK51" s="642"/>
      <c r="AL51" s="640"/>
      <c r="AM51" s="642"/>
      <c r="AN51" s="640"/>
      <c r="AO51" s="642"/>
      <c r="AP51" s="646"/>
      <c r="AQ51" s="642"/>
      <c r="AR51" s="640"/>
      <c r="AS51" s="642"/>
      <c r="AT51" s="640"/>
      <c r="AU51" s="642"/>
      <c r="AV51" s="640"/>
      <c r="AW51" s="642"/>
      <c r="AX51" s="640"/>
      <c r="AY51" s="642"/>
      <c r="AZ51" s="640"/>
      <c r="BA51" s="642"/>
      <c r="BB51" s="640"/>
      <c r="BC51" s="642"/>
      <c r="BD51" s="646"/>
      <c r="BE51" s="642"/>
      <c r="BF51" s="640"/>
      <c r="BG51" s="642"/>
      <c r="BH51" s="640"/>
      <c r="BI51" s="642"/>
      <c r="BJ51" s="640"/>
      <c r="BK51" s="642"/>
      <c r="BL51" s="640"/>
      <c r="BM51" s="642"/>
      <c r="BN51" s="640"/>
      <c r="BO51" s="642"/>
      <c r="BP51" s="640"/>
      <c r="BQ51" s="642"/>
      <c r="BR51" s="640"/>
      <c r="BS51" s="642"/>
      <c r="BT51" s="640"/>
      <c r="BU51" s="642"/>
      <c r="BV51" s="643">
        <f t="shared" si="6"/>
        <v>18299.1</v>
      </c>
      <c r="BW51" s="644">
        <f t="shared" si="7"/>
        <v>0</v>
      </c>
      <c r="BX51" s="776">
        <f t="shared" si="8"/>
        <v>0</v>
      </c>
      <c r="BY51" s="644">
        <f t="shared" si="9"/>
        <v>18299.1</v>
      </c>
      <c r="BZ51" s="645"/>
      <c r="CA51" s="338"/>
      <c r="CB51" s="338"/>
      <c r="CC51" s="338"/>
      <c r="CD51" s="338"/>
      <c r="CE51" s="338"/>
      <c r="CF51" s="338"/>
    </row>
    <row r="52" ht="15.75" customHeight="1">
      <c r="A52" s="769">
        <v>49.0</v>
      </c>
      <c r="B52" s="778">
        <v>72708.0</v>
      </c>
      <c r="C52" s="667">
        <v>36.0</v>
      </c>
      <c r="D52" s="667">
        <v>16.0</v>
      </c>
      <c r="E52" s="667">
        <v>100.0</v>
      </c>
      <c r="F52" s="503">
        <v>548.0</v>
      </c>
      <c r="G52" s="773">
        <f t="shared" ref="G52:H52" si="56">L52+N52+P52+R52+T52+V52+X52+Z52+AB52+AD52+AF52+AH52+AJ52+AL52+AN52+AP52+AR52+AT52+AV52+AX52+AZ52+BB52+BD52+BF52+BH52+BJ52+BL52+BN52+BP52+BR52+BT52</f>
        <v>0</v>
      </c>
      <c r="H52" s="671">
        <f t="shared" si="56"/>
        <v>338</v>
      </c>
      <c r="I52" s="774">
        <f t="shared" si="4"/>
        <v>210</v>
      </c>
      <c r="J52" s="779">
        <v>33.7</v>
      </c>
      <c r="K52" s="407">
        <f t="shared" si="5"/>
        <v>7077</v>
      </c>
      <c r="L52" s="640"/>
      <c r="M52" s="642"/>
      <c r="N52" s="640"/>
      <c r="O52" s="642"/>
      <c r="P52" s="640"/>
      <c r="Q52" s="642"/>
      <c r="R52" s="640"/>
      <c r="S52" s="719">
        <v>151.0</v>
      </c>
      <c r="T52" s="640"/>
      <c r="U52" s="642">
        <f>397-210</f>
        <v>187</v>
      </c>
      <c r="V52" s="640"/>
      <c r="W52" s="642"/>
      <c r="X52" s="640"/>
      <c r="Y52" s="642"/>
      <c r="Z52" s="640"/>
      <c r="AA52" s="642"/>
      <c r="AB52" s="640"/>
      <c r="AC52" s="642"/>
      <c r="AD52" s="640"/>
      <c r="AE52" s="642"/>
      <c r="AF52" s="640"/>
      <c r="AG52" s="642"/>
      <c r="AH52" s="640"/>
      <c r="AI52" s="642"/>
      <c r="AJ52" s="640"/>
      <c r="AK52" s="642"/>
      <c r="AL52" s="640"/>
      <c r="AM52" s="642"/>
      <c r="AN52" s="640"/>
      <c r="AO52" s="642"/>
      <c r="AP52" s="646"/>
      <c r="AQ52" s="642"/>
      <c r="AR52" s="640"/>
      <c r="AS52" s="642"/>
      <c r="AT52" s="640"/>
      <c r="AU52" s="642"/>
      <c r="AV52" s="640"/>
      <c r="AW52" s="642"/>
      <c r="AX52" s="640"/>
      <c r="AY52" s="642"/>
      <c r="AZ52" s="640"/>
      <c r="BA52" s="642"/>
      <c r="BB52" s="640"/>
      <c r="BC52" s="642"/>
      <c r="BD52" s="646"/>
      <c r="BE52" s="642"/>
      <c r="BF52" s="640"/>
      <c r="BG52" s="642"/>
      <c r="BH52" s="640"/>
      <c r="BI52" s="642"/>
      <c r="BJ52" s="640"/>
      <c r="BK52" s="642"/>
      <c r="BL52" s="640"/>
      <c r="BM52" s="642"/>
      <c r="BN52" s="640"/>
      <c r="BO52" s="642"/>
      <c r="BP52" s="640"/>
      <c r="BQ52" s="642"/>
      <c r="BR52" s="640"/>
      <c r="BS52" s="642"/>
      <c r="BT52" s="640"/>
      <c r="BU52" s="642"/>
      <c r="BV52" s="643">
        <f t="shared" si="6"/>
        <v>7077</v>
      </c>
      <c r="BW52" s="644">
        <f t="shared" si="7"/>
        <v>0</v>
      </c>
      <c r="BX52" s="776">
        <f t="shared" si="8"/>
        <v>11390.6</v>
      </c>
      <c r="BY52" s="644">
        <f t="shared" si="9"/>
        <v>7077</v>
      </c>
      <c r="BZ52" s="645"/>
      <c r="CA52" s="338"/>
      <c r="CB52" s="338"/>
      <c r="CC52" s="338"/>
      <c r="CD52" s="338"/>
      <c r="CE52" s="338"/>
      <c r="CF52" s="338"/>
    </row>
    <row r="53" ht="15.75" customHeight="1">
      <c r="A53" s="769">
        <v>50.0</v>
      </c>
      <c r="B53" s="777">
        <v>42623.0</v>
      </c>
      <c r="C53" s="501">
        <v>36.0</v>
      </c>
      <c r="D53" s="501">
        <v>18.0</v>
      </c>
      <c r="E53" s="501">
        <v>120.0</v>
      </c>
      <c r="F53" s="503">
        <v>560.0</v>
      </c>
      <c r="G53" s="773">
        <f t="shared" ref="G53:H53" si="57">L53+N53+P53+R53+T53+V53+X53+Z53+AB53+AD53+AF53+AH53+AJ53+AL53+AN53+AP53+AR53+AT53+AV53+AX53+AZ53+BB53+BD53+BF53+BH53+BJ53+BL53+BN53+BP53+BR53+BT53</f>
        <v>0</v>
      </c>
      <c r="H53" s="671">
        <f t="shared" si="57"/>
        <v>0</v>
      </c>
      <c r="I53" s="774">
        <f t="shared" si="4"/>
        <v>560</v>
      </c>
      <c r="J53" s="406">
        <v>33.2</v>
      </c>
      <c r="K53" s="407">
        <f t="shared" si="5"/>
        <v>18592</v>
      </c>
      <c r="L53" s="640"/>
      <c r="M53" s="642"/>
      <c r="N53" s="640"/>
      <c r="O53" s="642"/>
      <c r="P53" s="640"/>
      <c r="Q53" s="642"/>
      <c r="R53" s="640"/>
      <c r="S53" s="642"/>
      <c r="T53" s="640"/>
      <c r="U53" s="642"/>
      <c r="V53" s="640"/>
      <c r="W53" s="642"/>
      <c r="X53" s="640"/>
      <c r="Y53" s="642"/>
      <c r="Z53" s="640"/>
      <c r="AA53" s="642"/>
      <c r="AB53" s="640"/>
      <c r="AC53" s="642"/>
      <c r="AD53" s="640"/>
      <c r="AE53" s="642"/>
      <c r="AF53" s="640"/>
      <c r="AG53" s="642"/>
      <c r="AH53" s="640"/>
      <c r="AI53" s="642"/>
      <c r="AJ53" s="640"/>
      <c r="AK53" s="642"/>
      <c r="AL53" s="640"/>
      <c r="AM53" s="642"/>
      <c r="AN53" s="640"/>
      <c r="AO53" s="642"/>
      <c r="AP53" s="640"/>
      <c r="AQ53" s="642"/>
      <c r="AR53" s="640"/>
      <c r="AS53" s="642"/>
      <c r="AT53" s="640"/>
      <c r="AU53" s="642"/>
      <c r="AV53" s="640"/>
      <c r="AW53" s="642"/>
      <c r="AX53" s="640"/>
      <c r="AY53" s="642"/>
      <c r="AZ53" s="640"/>
      <c r="BA53" s="642"/>
      <c r="BB53" s="640"/>
      <c r="BC53" s="642"/>
      <c r="BD53" s="640"/>
      <c r="BE53" s="642"/>
      <c r="BF53" s="640"/>
      <c r="BG53" s="642"/>
      <c r="BH53" s="640"/>
      <c r="BI53" s="642"/>
      <c r="BJ53" s="640"/>
      <c r="BK53" s="642"/>
      <c r="BL53" s="640"/>
      <c r="BM53" s="642"/>
      <c r="BN53" s="640"/>
      <c r="BO53" s="642"/>
      <c r="BP53" s="640"/>
      <c r="BQ53" s="642"/>
      <c r="BR53" s="640"/>
      <c r="BS53" s="642"/>
      <c r="BT53" s="640"/>
      <c r="BU53" s="642"/>
      <c r="BV53" s="643">
        <f t="shared" si="6"/>
        <v>18592</v>
      </c>
      <c r="BW53" s="644">
        <f t="shared" si="7"/>
        <v>0</v>
      </c>
      <c r="BX53" s="776">
        <f t="shared" si="8"/>
        <v>0</v>
      </c>
      <c r="BY53" s="644">
        <f t="shared" si="9"/>
        <v>18592</v>
      </c>
      <c r="BZ53" s="645"/>
      <c r="CA53" s="338"/>
      <c r="CB53" s="338"/>
      <c r="CC53" s="338"/>
      <c r="CD53" s="338"/>
      <c r="CE53" s="338"/>
      <c r="CF53" s="338"/>
    </row>
    <row r="54" ht="15.75" customHeight="1">
      <c r="A54" s="769">
        <v>51.0</v>
      </c>
      <c r="B54" s="778">
        <v>72706.0</v>
      </c>
      <c r="C54" s="667">
        <v>36.0</v>
      </c>
      <c r="D54" s="667">
        <v>16.0</v>
      </c>
      <c r="E54" s="667">
        <v>100.0</v>
      </c>
      <c r="F54" s="503">
        <v>564.0</v>
      </c>
      <c r="G54" s="773">
        <f t="shared" ref="G54:H54" si="58">L54+N54+P54+R54+T54+V54+X54+Z54+AB54+AD54+AF54+AH54+AJ54+AL54+AN54+AP54+AR54+AT54+AV54+AX54+AZ54+BB54+BD54+BF54+BH54+BJ54+BL54+BN54+BP54+BR54+BT54</f>
        <v>0</v>
      </c>
      <c r="H54" s="671">
        <f t="shared" si="58"/>
        <v>0</v>
      </c>
      <c r="I54" s="774">
        <f t="shared" si="4"/>
        <v>564</v>
      </c>
      <c r="J54" s="779">
        <v>33.7</v>
      </c>
      <c r="K54" s="407">
        <f t="shared" si="5"/>
        <v>19006.8</v>
      </c>
      <c r="L54" s="640"/>
      <c r="M54" s="642"/>
      <c r="N54" s="640"/>
      <c r="O54" s="642"/>
      <c r="P54" s="640"/>
      <c r="Q54" s="642"/>
      <c r="R54" s="640"/>
      <c r="S54" s="642"/>
      <c r="T54" s="640"/>
      <c r="U54" s="642"/>
      <c r="V54" s="640"/>
      <c r="W54" s="642"/>
      <c r="X54" s="640"/>
      <c r="Y54" s="642"/>
      <c r="Z54" s="640"/>
      <c r="AA54" s="642"/>
      <c r="AB54" s="640"/>
      <c r="AC54" s="642"/>
      <c r="AD54" s="640"/>
      <c r="AE54" s="642"/>
      <c r="AF54" s="640"/>
      <c r="AG54" s="642"/>
      <c r="AH54" s="640"/>
      <c r="AI54" s="642"/>
      <c r="AJ54" s="640"/>
      <c r="AK54" s="642"/>
      <c r="AL54" s="640"/>
      <c r="AM54" s="642"/>
      <c r="AN54" s="640"/>
      <c r="AO54" s="642"/>
      <c r="AP54" s="646"/>
      <c r="AQ54" s="642"/>
      <c r="AR54" s="640"/>
      <c r="AS54" s="642"/>
      <c r="AT54" s="640"/>
      <c r="AU54" s="642"/>
      <c r="AV54" s="640"/>
      <c r="AW54" s="642"/>
      <c r="AX54" s="640"/>
      <c r="AY54" s="642"/>
      <c r="AZ54" s="640"/>
      <c r="BA54" s="642"/>
      <c r="BB54" s="640"/>
      <c r="BC54" s="642"/>
      <c r="BD54" s="646"/>
      <c r="BE54" s="642"/>
      <c r="BF54" s="640"/>
      <c r="BG54" s="642"/>
      <c r="BH54" s="640"/>
      <c r="BI54" s="642"/>
      <c r="BJ54" s="640"/>
      <c r="BK54" s="642"/>
      <c r="BL54" s="640"/>
      <c r="BM54" s="642"/>
      <c r="BN54" s="640"/>
      <c r="BO54" s="642"/>
      <c r="BP54" s="640"/>
      <c r="BQ54" s="642"/>
      <c r="BR54" s="640"/>
      <c r="BS54" s="642"/>
      <c r="BT54" s="640"/>
      <c r="BU54" s="642"/>
      <c r="BV54" s="643">
        <f t="shared" si="6"/>
        <v>19006.8</v>
      </c>
      <c r="BW54" s="644">
        <f t="shared" si="7"/>
        <v>0</v>
      </c>
      <c r="BX54" s="776">
        <f t="shared" si="8"/>
        <v>0</v>
      </c>
      <c r="BY54" s="644">
        <f t="shared" si="9"/>
        <v>19006.8</v>
      </c>
      <c r="BZ54" s="645"/>
      <c r="CA54" s="338"/>
      <c r="CB54" s="338"/>
      <c r="CC54" s="338"/>
      <c r="CD54" s="338"/>
      <c r="CE54" s="338"/>
      <c r="CF54" s="338"/>
    </row>
    <row r="55" ht="15.75" customHeight="1">
      <c r="A55" s="769">
        <v>52.0</v>
      </c>
      <c r="B55" s="778">
        <v>72705.0</v>
      </c>
      <c r="C55" s="667">
        <v>36.0</v>
      </c>
      <c r="D55" s="667">
        <v>16.0</v>
      </c>
      <c r="E55" s="667">
        <v>100.0</v>
      </c>
      <c r="F55" s="503">
        <v>575.0</v>
      </c>
      <c r="G55" s="773">
        <f t="shared" ref="G55:H55" si="59">L55+N55+P55+R55+T55+V55+X55+Z55+AB55+AD55+AF55+AH55+AJ55+AL55+AN55+AP55+AR55+AT55+AV55+AX55+AZ55+BB55+BD55+BF55+BH55+BJ55+BL55+BN55+BP55+BR55+BT55</f>
        <v>0</v>
      </c>
      <c r="H55" s="671">
        <f t="shared" si="59"/>
        <v>0</v>
      </c>
      <c r="I55" s="774">
        <f t="shared" si="4"/>
        <v>575</v>
      </c>
      <c r="J55" s="779">
        <v>33.7</v>
      </c>
      <c r="K55" s="407">
        <f t="shared" si="5"/>
        <v>19377.5</v>
      </c>
      <c r="L55" s="640"/>
      <c r="M55" s="642"/>
      <c r="N55" s="640"/>
      <c r="O55" s="642"/>
      <c r="P55" s="640"/>
      <c r="Q55" s="642"/>
      <c r="R55" s="640"/>
      <c r="S55" s="642"/>
      <c r="T55" s="640"/>
      <c r="U55" s="642"/>
      <c r="V55" s="640"/>
      <c r="W55" s="642"/>
      <c r="X55" s="640"/>
      <c r="Y55" s="642"/>
      <c r="Z55" s="640"/>
      <c r="AA55" s="642"/>
      <c r="AB55" s="640"/>
      <c r="AC55" s="642"/>
      <c r="AD55" s="640"/>
      <c r="AE55" s="642"/>
      <c r="AF55" s="640"/>
      <c r="AG55" s="642"/>
      <c r="AH55" s="640"/>
      <c r="AI55" s="642"/>
      <c r="AJ55" s="640"/>
      <c r="AK55" s="642"/>
      <c r="AL55" s="640"/>
      <c r="AM55" s="642"/>
      <c r="AN55" s="640"/>
      <c r="AO55" s="642"/>
      <c r="AP55" s="646"/>
      <c r="AQ55" s="642"/>
      <c r="AR55" s="640"/>
      <c r="AS55" s="642"/>
      <c r="AT55" s="640"/>
      <c r="AU55" s="642"/>
      <c r="AV55" s="640"/>
      <c r="AW55" s="642"/>
      <c r="AX55" s="640"/>
      <c r="AY55" s="642"/>
      <c r="AZ55" s="640"/>
      <c r="BA55" s="642"/>
      <c r="BB55" s="640"/>
      <c r="BC55" s="642"/>
      <c r="BD55" s="646"/>
      <c r="BE55" s="642"/>
      <c r="BF55" s="640"/>
      <c r="BG55" s="642"/>
      <c r="BH55" s="640"/>
      <c r="BI55" s="642"/>
      <c r="BJ55" s="640"/>
      <c r="BK55" s="642"/>
      <c r="BL55" s="640"/>
      <c r="BM55" s="642"/>
      <c r="BN55" s="640"/>
      <c r="BO55" s="642"/>
      <c r="BP55" s="640"/>
      <c r="BQ55" s="642"/>
      <c r="BR55" s="640"/>
      <c r="BS55" s="642"/>
      <c r="BT55" s="640"/>
      <c r="BU55" s="642"/>
      <c r="BV55" s="643">
        <f t="shared" si="6"/>
        <v>19377.5</v>
      </c>
      <c r="BW55" s="644">
        <f t="shared" si="7"/>
        <v>0</v>
      </c>
      <c r="BX55" s="776">
        <f t="shared" si="8"/>
        <v>0</v>
      </c>
      <c r="BY55" s="644">
        <f t="shared" si="9"/>
        <v>19377.5</v>
      </c>
      <c r="BZ55" s="645"/>
      <c r="CA55" s="338"/>
      <c r="CB55" s="338"/>
      <c r="CC55" s="338"/>
      <c r="CD55" s="338"/>
      <c r="CE55" s="338"/>
      <c r="CF55" s="338"/>
    </row>
    <row r="56" ht="15.75" customHeight="1">
      <c r="A56" s="769">
        <v>53.0</v>
      </c>
      <c r="B56" s="778">
        <v>62636.0</v>
      </c>
      <c r="C56" s="667">
        <v>36.0</v>
      </c>
      <c r="D56" s="667">
        <v>18.0</v>
      </c>
      <c r="E56" s="667">
        <v>120.0</v>
      </c>
      <c r="F56" s="503">
        <v>576.0</v>
      </c>
      <c r="G56" s="773">
        <f t="shared" ref="G56:H56" si="60">L56+N56+P56+R56+T56+V56+X56+Z56+AB56+AD56+AF56+AH56+AJ56+AL56+AN56+AP56+AR56+AT56+AV56+AX56+AZ56+BB56+BD56+BF56+BH56+BJ56+BL56+BN56+BP56+BR56+BT56</f>
        <v>0</v>
      </c>
      <c r="H56" s="671">
        <f t="shared" si="60"/>
        <v>0</v>
      </c>
      <c r="I56" s="774">
        <f t="shared" si="4"/>
        <v>576</v>
      </c>
      <c r="J56" s="779">
        <v>30.47</v>
      </c>
      <c r="K56" s="407">
        <f t="shared" si="5"/>
        <v>17550.72</v>
      </c>
      <c r="L56" s="640"/>
      <c r="M56" s="642"/>
      <c r="N56" s="640"/>
      <c r="O56" s="642"/>
      <c r="P56" s="640"/>
      <c r="Q56" s="642"/>
      <c r="R56" s="640"/>
      <c r="S56" s="642"/>
      <c r="T56" s="640"/>
      <c r="U56" s="642"/>
      <c r="V56" s="640"/>
      <c r="W56" s="642"/>
      <c r="X56" s="640"/>
      <c r="Y56" s="642"/>
      <c r="Z56" s="640"/>
      <c r="AA56" s="642"/>
      <c r="AB56" s="640"/>
      <c r="AC56" s="642"/>
      <c r="AD56" s="640"/>
      <c r="AE56" s="642"/>
      <c r="AF56" s="640"/>
      <c r="AG56" s="642"/>
      <c r="AH56" s="640"/>
      <c r="AI56" s="642"/>
      <c r="AJ56" s="640"/>
      <c r="AK56" s="642"/>
      <c r="AL56" s="640"/>
      <c r="AM56" s="642"/>
      <c r="AN56" s="640"/>
      <c r="AO56" s="642"/>
      <c r="AP56" s="640"/>
      <c r="AQ56" s="642"/>
      <c r="AR56" s="640"/>
      <c r="AS56" s="642"/>
      <c r="AT56" s="640"/>
      <c r="AU56" s="642"/>
      <c r="AV56" s="640"/>
      <c r="AW56" s="642"/>
      <c r="AX56" s="640"/>
      <c r="AY56" s="642"/>
      <c r="AZ56" s="640"/>
      <c r="BA56" s="642"/>
      <c r="BB56" s="640"/>
      <c r="BC56" s="642"/>
      <c r="BD56" s="640"/>
      <c r="BE56" s="642"/>
      <c r="BF56" s="646"/>
      <c r="BG56" s="642"/>
      <c r="BH56" s="640"/>
      <c r="BI56" s="642"/>
      <c r="BJ56" s="640"/>
      <c r="BK56" s="642"/>
      <c r="BL56" s="640"/>
      <c r="BM56" s="642"/>
      <c r="BN56" s="640"/>
      <c r="BO56" s="642"/>
      <c r="BP56" s="640"/>
      <c r="BQ56" s="642"/>
      <c r="BR56" s="640"/>
      <c r="BS56" s="642"/>
      <c r="BT56" s="640"/>
      <c r="BU56" s="642"/>
      <c r="BV56" s="643">
        <f t="shared" si="6"/>
        <v>17550.72</v>
      </c>
      <c r="BW56" s="644">
        <f t="shared" si="7"/>
        <v>0</v>
      </c>
      <c r="BX56" s="776">
        <f t="shared" si="8"/>
        <v>0</v>
      </c>
      <c r="BY56" s="644">
        <f t="shared" si="9"/>
        <v>17550.72</v>
      </c>
      <c r="BZ56" s="645"/>
      <c r="CA56" s="338"/>
      <c r="CB56" s="338"/>
      <c r="CC56" s="338"/>
      <c r="CD56" s="338"/>
      <c r="CE56" s="338"/>
      <c r="CF56" s="338"/>
    </row>
    <row r="57" ht="15.75" customHeight="1">
      <c r="A57" s="769">
        <v>54.0</v>
      </c>
      <c r="B57" s="778">
        <v>72685.0</v>
      </c>
      <c r="C57" s="667">
        <v>36.0</v>
      </c>
      <c r="D57" s="667">
        <v>18.0</v>
      </c>
      <c r="E57" s="667">
        <v>120.0</v>
      </c>
      <c r="F57" s="503">
        <v>605.0</v>
      </c>
      <c r="G57" s="773">
        <f t="shared" ref="G57:H57" si="61">L57+N57+P57+R57+T57+V57+X57+Z57+AB57+AD57+AF57+AH57+AJ57+AL57+AN57+AP57+AR57+AT57+AV57+AX57+AZ57+BB57+BD57+BF57+BH57+BJ57+BL57+BN57+BP57+BR57+BT57</f>
        <v>0</v>
      </c>
      <c r="H57" s="671">
        <f t="shared" si="61"/>
        <v>0</v>
      </c>
      <c r="I57" s="774">
        <f t="shared" si="4"/>
        <v>605</v>
      </c>
      <c r="J57" s="779">
        <v>32.25</v>
      </c>
      <c r="K57" s="407">
        <f t="shared" si="5"/>
        <v>19511.25</v>
      </c>
      <c r="L57" s="640"/>
      <c r="M57" s="642"/>
      <c r="N57" s="640"/>
      <c r="O57" s="642"/>
      <c r="P57" s="640"/>
      <c r="Q57" s="642"/>
      <c r="R57" s="640"/>
      <c r="S57" s="642"/>
      <c r="T57" s="640"/>
      <c r="U57" s="642"/>
      <c r="V57" s="640"/>
      <c r="W57" s="642"/>
      <c r="X57" s="640"/>
      <c r="Y57" s="642"/>
      <c r="Z57" s="640"/>
      <c r="AA57" s="642"/>
      <c r="AB57" s="640"/>
      <c r="AC57" s="642"/>
      <c r="AD57" s="640"/>
      <c r="AE57" s="642"/>
      <c r="AF57" s="640"/>
      <c r="AG57" s="642"/>
      <c r="AH57" s="640"/>
      <c r="AI57" s="642"/>
      <c r="AJ57" s="640"/>
      <c r="AK57" s="642"/>
      <c r="AL57" s="640"/>
      <c r="AM57" s="642"/>
      <c r="AN57" s="640"/>
      <c r="AO57" s="642"/>
      <c r="AP57" s="646"/>
      <c r="AQ57" s="642"/>
      <c r="AR57" s="640"/>
      <c r="AS57" s="642"/>
      <c r="AT57" s="640"/>
      <c r="AU57" s="642"/>
      <c r="AV57" s="640"/>
      <c r="AW57" s="642"/>
      <c r="AX57" s="640"/>
      <c r="AY57" s="642"/>
      <c r="AZ57" s="640"/>
      <c r="BA57" s="642"/>
      <c r="BB57" s="640"/>
      <c r="BC57" s="642"/>
      <c r="BD57" s="640"/>
      <c r="BE57" s="642"/>
      <c r="BF57" s="640"/>
      <c r="BG57" s="642"/>
      <c r="BH57" s="640"/>
      <c r="BI57" s="642"/>
      <c r="BJ57" s="640"/>
      <c r="BK57" s="642"/>
      <c r="BL57" s="640"/>
      <c r="BM57" s="642"/>
      <c r="BN57" s="640"/>
      <c r="BO57" s="642"/>
      <c r="BP57" s="640"/>
      <c r="BQ57" s="642"/>
      <c r="BR57" s="640"/>
      <c r="BS57" s="642"/>
      <c r="BT57" s="640"/>
      <c r="BU57" s="642"/>
      <c r="BV57" s="643">
        <f t="shared" si="6"/>
        <v>19511.25</v>
      </c>
      <c r="BW57" s="644">
        <f t="shared" si="7"/>
        <v>0</v>
      </c>
      <c r="BX57" s="776">
        <f t="shared" si="8"/>
        <v>0</v>
      </c>
      <c r="BY57" s="644">
        <f t="shared" si="9"/>
        <v>19511.25</v>
      </c>
      <c r="BZ57" s="645"/>
      <c r="CA57" s="338"/>
      <c r="CB57" s="338"/>
      <c r="CC57" s="338"/>
      <c r="CD57" s="338"/>
      <c r="CE57" s="338"/>
      <c r="CF57" s="338"/>
    </row>
    <row r="58" ht="15.75" customHeight="1">
      <c r="A58" s="769">
        <v>55.0</v>
      </c>
      <c r="B58" s="778">
        <v>72686.0</v>
      </c>
      <c r="C58" s="667">
        <v>36.0</v>
      </c>
      <c r="D58" s="667">
        <v>18.0</v>
      </c>
      <c r="E58" s="667">
        <v>120.0</v>
      </c>
      <c r="F58" s="503">
        <v>631.0</v>
      </c>
      <c r="G58" s="773">
        <f t="shared" ref="G58:H58" si="62">L58+N58+P58+R58+T58+V58+X58+Z58+AB58+AD58+AF58+AH58+AJ58+AL58+AN58+AP58+AR58+AT58+AV58+AX58+AZ58+BB58+BD58+BF58+BH58+BJ58+BL58+BN58+BP58+BR58+BT58</f>
        <v>0</v>
      </c>
      <c r="H58" s="671">
        <f t="shared" si="62"/>
        <v>238</v>
      </c>
      <c r="I58" s="774">
        <f t="shared" si="4"/>
        <v>393</v>
      </c>
      <c r="J58" s="779">
        <v>32.25</v>
      </c>
      <c r="K58" s="407">
        <f t="shared" si="5"/>
        <v>12674.25</v>
      </c>
      <c r="L58" s="640"/>
      <c r="M58" s="642"/>
      <c r="N58" s="640"/>
      <c r="O58" s="642"/>
      <c r="P58" s="640"/>
      <c r="Q58" s="642"/>
      <c r="R58" s="640"/>
      <c r="S58" s="719">
        <v>31.0</v>
      </c>
      <c r="T58" s="640"/>
      <c r="U58" s="642">
        <f>600-393</f>
        <v>207</v>
      </c>
      <c r="V58" s="640"/>
      <c r="W58" s="642"/>
      <c r="X58" s="640"/>
      <c r="Y58" s="642"/>
      <c r="Z58" s="640"/>
      <c r="AA58" s="642"/>
      <c r="AB58" s="640"/>
      <c r="AC58" s="642"/>
      <c r="AD58" s="640"/>
      <c r="AE58" s="642"/>
      <c r="AF58" s="640"/>
      <c r="AG58" s="642"/>
      <c r="AH58" s="640"/>
      <c r="AI58" s="642"/>
      <c r="AJ58" s="640"/>
      <c r="AK58" s="642"/>
      <c r="AL58" s="640"/>
      <c r="AM58" s="642"/>
      <c r="AN58" s="640"/>
      <c r="AO58" s="642"/>
      <c r="AP58" s="646"/>
      <c r="AQ58" s="642"/>
      <c r="AR58" s="640"/>
      <c r="AS58" s="642"/>
      <c r="AT58" s="640"/>
      <c r="AU58" s="642"/>
      <c r="AV58" s="640"/>
      <c r="AW58" s="642"/>
      <c r="AX58" s="640"/>
      <c r="AY58" s="642"/>
      <c r="AZ58" s="640"/>
      <c r="BA58" s="642"/>
      <c r="BB58" s="640"/>
      <c r="BC58" s="642"/>
      <c r="BD58" s="640"/>
      <c r="BE58" s="642"/>
      <c r="BF58" s="640"/>
      <c r="BG58" s="642"/>
      <c r="BH58" s="640"/>
      <c r="BI58" s="642"/>
      <c r="BJ58" s="640"/>
      <c r="BK58" s="642"/>
      <c r="BL58" s="640"/>
      <c r="BM58" s="642"/>
      <c r="BN58" s="640"/>
      <c r="BO58" s="642"/>
      <c r="BP58" s="640"/>
      <c r="BQ58" s="642"/>
      <c r="BR58" s="640"/>
      <c r="BS58" s="642"/>
      <c r="BT58" s="640"/>
      <c r="BU58" s="642"/>
      <c r="BV58" s="643">
        <f t="shared" si="6"/>
        <v>12674.25</v>
      </c>
      <c r="BW58" s="644">
        <f t="shared" si="7"/>
        <v>0</v>
      </c>
      <c r="BX58" s="776">
        <f t="shared" si="8"/>
        <v>7675.5</v>
      </c>
      <c r="BY58" s="644">
        <f t="shared" si="9"/>
        <v>12674.25</v>
      </c>
      <c r="BZ58" s="645"/>
      <c r="CA58" s="338"/>
      <c r="CB58" s="338"/>
      <c r="CC58" s="338"/>
      <c r="CD58" s="338"/>
      <c r="CE58" s="338"/>
      <c r="CF58" s="338"/>
    </row>
    <row r="59" ht="15.75" customHeight="1">
      <c r="A59" s="769">
        <v>56.0</v>
      </c>
      <c r="B59" s="777">
        <v>126029.0</v>
      </c>
      <c r="C59" s="501">
        <v>37.0</v>
      </c>
      <c r="D59" s="501">
        <v>16.0</v>
      </c>
      <c r="E59" s="501">
        <v>100.0</v>
      </c>
      <c r="F59" s="503">
        <v>85.0</v>
      </c>
      <c r="G59" s="773">
        <f t="shared" ref="G59:H59" si="63">L59+N59+P59+R59+T59+V59+X59+Z59+AB59+AD59+AF59+AH59+AJ59+AL59+AN59+AP59+AR59+AT59+AV59+AX59+AZ59+BB59+BD59+BF59+BH59+BJ59+BL59+BN59+BP59+BR59+BT59</f>
        <v>0</v>
      </c>
      <c r="H59" s="671">
        <f t="shared" si="63"/>
        <v>0</v>
      </c>
      <c r="I59" s="774">
        <f t="shared" si="4"/>
        <v>85</v>
      </c>
      <c r="J59" s="775">
        <v>30.0</v>
      </c>
      <c r="K59" s="407">
        <f t="shared" si="5"/>
        <v>2550</v>
      </c>
      <c r="L59" s="640"/>
      <c r="M59" s="642"/>
      <c r="N59" s="640"/>
      <c r="O59" s="642"/>
      <c r="P59" s="640"/>
      <c r="Q59" s="642"/>
      <c r="R59" s="640"/>
      <c r="S59" s="642"/>
      <c r="T59" s="640"/>
      <c r="U59" s="642"/>
      <c r="V59" s="640"/>
      <c r="W59" s="642"/>
      <c r="X59" s="640"/>
      <c r="Y59" s="642"/>
      <c r="Z59" s="640"/>
      <c r="AA59" s="642"/>
      <c r="AB59" s="640"/>
      <c r="AC59" s="642"/>
      <c r="AD59" s="640"/>
      <c r="AE59" s="642"/>
      <c r="AF59" s="640"/>
      <c r="AG59" s="642"/>
      <c r="AH59" s="640"/>
      <c r="AI59" s="642"/>
      <c r="AJ59" s="640"/>
      <c r="AK59" s="642"/>
      <c r="AL59" s="640"/>
      <c r="AM59" s="642"/>
      <c r="AN59" s="640"/>
      <c r="AO59" s="642"/>
      <c r="AP59" s="640"/>
      <c r="AQ59" s="642"/>
      <c r="AR59" s="640"/>
      <c r="AS59" s="642"/>
      <c r="AT59" s="640"/>
      <c r="AU59" s="642"/>
      <c r="AV59" s="640"/>
      <c r="AW59" s="642"/>
      <c r="AX59" s="640"/>
      <c r="AY59" s="642"/>
      <c r="AZ59" s="640"/>
      <c r="BA59" s="642"/>
      <c r="BB59" s="640"/>
      <c r="BC59" s="642"/>
      <c r="BD59" s="640"/>
      <c r="BE59" s="642"/>
      <c r="BF59" s="640"/>
      <c r="BG59" s="642"/>
      <c r="BH59" s="640"/>
      <c r="BI59" s="642"/>
      <c r="BJ59" s="640"/>
      <c r="BK59" s="642"/>
      <c r="BL59" s="640"/>
      <c r="BM59" s="642"/>
      <c r="BN59" s="640"/>
      <c r="BO59" s="642"/>
      <c r="BP59" s="640"/>
      <c r="BQ59" s="642"/>
      <c r="BR59" s="640"/>
      <c r="BS59" s="642"/>
      <c r="BT59" s="640"/>
      <c r="BU59" s="642"/>
      <c r="BV59" s="643">
        <f t="shared" si="6"/>
        <v>2550</v>
      </c>
      <c r="BW59" s="644">
        <f t="shared" si="7"/>
        <v>0</v>
      </c>
      <c r="BX59" s="776">
        <f t="shared" si="8"/>
        <v>0</v>
      </c>
      <c r="BY59" s="644">
        <f t="shared" si="9"/>
        <v>2550</v>
      </c>
      <c r="BZ59" s="645"/>
      <c r="CA59" s="338"/>
      <c r="CB59" s="338"/>
      <c r="CC59" s="338"/>
      <c r="CD59" s="338"/>
      <c r="CE59" s="338"/>
      <c r="CF59" s="338"/>
    </row>
    <row r="60" ht="15.75" customHeight="1">
      <c r="A60" s="769">
        <v>57.0</v>
      </c>
      <c r="B60" s="777">
        <v>32678.0</v>
      </c>
      <c r="C60" s="501">
        <v>37.0</v>
      </c>
      <c r="D60" s="501">
        <v>16.0</v>
      </c>
      <c r="E60" s="501">
        <v>100.0</v>
      </c>
      <c r="F60" s="503">
        <v>422.0</v>
      </c>
      <c r="G60" s="773">
        <f t="shared" ref="G60:H60" si="64">L60+N60+P60+R60+T60+V60+X60+Z60+AB60+AD60+AF60+AH60+AJ60+AL60+AN60+AP60+AR60+AT60+AV60+AX60+AZ60+BB60+BD60+BF60+BH60+BJ60+BL60+BN60+BP60+BR60+BT60</f>
        <v>0</v>
      </c>
      <c r="H60" s="671">
        <f t="shared" si="64"/>
        <v>0</v>
      </c>
      <c r="I60" s="774">
        <f t="shared" si="4"/>
        <v>422</v>
      </c>
      <c r="J60" s="775">
        <v>31.0</v>
      </c>
      <c r="K60" s="407">
        <f t="shared" si="5"/>
        <v>13082</v>
      </c>
      <c r="L60" s="640"/>
      <c r="M60" s="642"/>
      <c r="N60" s="640"/>
      <c r="O60" s="642"/>
      <c r="P60" s="640"/>
      <c r="Q60" s="642"/>
      <c r="R60" s="640"/>
      <c r="S60" s="642"/>
      <c r="T60" s="640"/>
      <c r="U60" s="642"/>
      <c r="V60" s="640"/>
      <c r="W60" s="642"/>
      <c r="X60" s="640"/>
      <c r="Y60" s="642"/>
      <c r="Z60" s="640"/>
      <c r="AA60" s="642"/>
      <c r="AB60" s="640"/>
      <c r="AC60" s="642"/>
      <c r="AD60" s="640"/>
      <c r="AE60" s="642"/>
      <c r="AF60" s="640"/>
      <c r="AG60" s="642"/>
      <c r="AH60" s="640"/>
      <c r="AI60" s="642"/>
      <c r="AJ60" s="640"/>
      <c r="AK60" s="642"/>
      <c r="AL60" s="640"/>
      <c r="AM60" s="642"/>
      <c r="AN60" s="640"/>
      <c r="AO60" s="642"/>
      <c r="AP60" s="640"/>
      <c r="AQ60" s="642"/>
      <c r="AR60" s="640"/>
      <c r="AS60" s="642"/>
      <c r="AT60" s="640"/>
      <c r="AU60" s="642"/>
      <c r="AV60" s="640"/>
      <c r="AW60" s="642"/>
      <c r="AX60" s="640"/>
      <c r="AY60" s="642"/>
      <c r="AZ60" s="640"/>
      <c r="BA60" s="642"/>
      <c r="BB60" s="640"/>
      <c r="BC60" s="642"/>
      <c r="BD60" s="640"/>
      <c r="BE60" s="642"/>
      <c r="BF60" s="640"/>
      <c r="BG60" s="642"/>
      <c r="BH60" s="640"/>
      <c r="BI60" s="642"/>
      <c r="BJ60" s="640"/>
      <c r="BK60" s="642"/>
      <c r="BL60" s="640"/>
      <c r="BM60" s="642"/>
      <c r="BN60" s="640"/>
      <c r="BO60" s="642"/>
      <c r="BP60" s="640"/>
      <c r="BQ60" s="642"/>
      <c r="BR60" s="640"/>
      <c r="BS60" s="642"/>
      <c r="BT60" s="640"/>
      <c r="BU60" s="642"/>
      <c r="BV60" s="643">
        <f t="shared" si="6"/>
        <v>13082</v>
      </c>
      <c r="BW60" s="644">
        <f t="shared" si="7"/>
        <v>0</v>
      </c>
      <c r="BX60" s="776">
        <f t="shared" si="8"/>
        <v>0</v>
      </c>
      <c r="BY60" s="644">
        <f t="shared" si="9"/>
        <v>13082</v>
      </c>
      <c r="BZ60" s="645"/>
      <c r="CA60" s="338"/>
      <c r="CB60" s="338"/>
      <c r="CC60" s="338"/>
      <c r="CD60" s="338"/>
      <c r="CE60" s="338"/>
      <c r="CF60" s="338"/>
    </row>
    <row r="61" ht="15.75" customHeight="1">
      <c r="A61" s="769">
        <v>58.0</v>
      </c>
      <c r="B61" s="777">
        <v>32652.0</v>
      </c>
      <c r="C61" s="501">
        <v>37.0</v>
      </c>
      <c r="D61" s="501">
        <v>16.0</v>
      </c>
      <c r="E61" s="501">
        <v>100.0</v>
      </c>
      <c r="F61" s="503">
        <v>449.0</v>
      </c>
      <c r="G61" s="773">
        <f t="shared" ref="G61:H61" si="65">L61+N61+P61+R61+T61+V61+X61+Z61+AB61+AD61+AF61+AH61+AJ61+AL61+AN61+AP61+AR61+AT61+AV61+AX61+AZ61+BB61+BD61+BF61+BH61+BJ61+BL61+BN61+BP61+BR61+BT61</f>
        <v>0</v>
      </c>
      <c r="H61" s="671">
        <f t="shared" si="65"/>
        <v>0</v>
      </c>
      <c r="I61" s="774">
        <f t="shared" si="4"/>
        <v>449</v>
      </c>
      <c r="J61" s="775">
        <v>31.0</v>
      </c>
      <c r="K61" s="407">
        <f t="shared" si="5"/>
        <v>13919</v>
      </c>
      <c r="L61" s="640"/>
      <c r="M61" s="642"/>
      <c r="N61" s="640"/>
      <c r="O61" s="642"/>
      <c r="P61" s="640"/>
      <c r="Q61" s="642"/>
      <c r="R61" s="640"/>
      <c r="S61" s="642"/>
      <c r="T61" s="640"/>
      <c r="U61" s="642"/>
      <c r="V61" s="640"/>
      <c r="W61" s="642"/>
      <c r="X61" s="640"/>
      <c r="Y61" s="642"/>
      <c r="Z61" s="640"/>
      <c r="AA61" s="642"/>
      <c r="AB61" s="640"/>
      <c r="AC61" s="642"/>
      <c r="AD61" s="640"/>
      <c r="AE61" s="642"/>
      <c r="AF61" s="640"/>
      <c r="AG61" s="642"/>
      <c r="AH61" s="640"/>
      <c r="AI61" s="642"/>
      <c r="AJ61" s="640"/>
      <c r="AK61" s="642"/>
      <c r="AL61" s="640"/>
      <c r="AM61" s="642"/>
      <c r="AN61" s="640"/>
      <c r="AO61" s="642"/>
      <c r="AP61" s="640"/>
      <c r="AQ61" s="642"/>
      <c r="AR61" s="640"/>
      <c r="AS61" s="642"/>
      <c r="AT61" s="640"/>
      <c r="AU61" s="642"/>
      <c r="AV61" s="640"/>
      <c r="AW61" s="642"/>
      <c r="AX61" s="640"/>
      <c r="AY61" s="642"/>
      <c r="AZ61" s="640"/>
      <c r="BA61" s="642"/>
      <c r="BB61" s="640"/>
      <c r="BC61" s="642"/>
      <c r="BD61" s="640"/>
      <c r="BE61" s="642"/>
      <c r="BF61" s="640"/>
      <c r="BG61" s="642"/>
      <c r="BH61" s="640"/>
      <c r="BI61" s="642"/>
      <c r="BJ61" s="640"/>
      <c r="BK61" s="642"/>
      <c r="BL61" s="640"/>
      <c r="BM61" s="642"/>
      <c r="BN61" s="640"/>
      <c r="BO61" s="642"/>
      <c r="BP61" s="640"/>
      <c r="BQ61" s="642"/>
      <c r="BR61" s="640"/>
      <c r="BS61" s="642"/>
      <c r="BT61" s="640"/>
      <c r="BU61" s="642"/>
      <c r="BV61" s="643">
        <f t="shared" si="6"/>
        <v>13919</v>
      </c>
      <c r="BW61" s="644">
        <f t="shared" si="7"/>
        <v>0</v>
      </c>
      <c r="BX61" s="776">
        <f t="shared" si="8"/>
        <v>0</v>
      </c>
      <c r="BY61" s="644">
        <f t="shared" si="9"/>
        <v>13919</v>
      </c>
      <c r="BZ61" s="645"/>
      <c r="CA61" s="338"/>
      <c r="CB61" s="338"/>
      <c r="CC61" s="338"/>
      <c r="CD61" s="338"/>
      <c r="CE61" s="338"/>
      <c r="CF61" s="338"/>
    </row>
    <row r="62" ht="15.75" customHeight="1">
      <c r="A62" s="769">
        <v>59.0</v>
      </c>
      <c r="B62" s="777">
        <v>32651.0</v>
      </c>
      <c r="C62" s="501">
        <v>37.0</v>
      </c>
      <c r="D62" s="501">
        <v>16.0</v>
      </c>
      <c r="E62" s="501">
        <v>100.0</v>
      </c>
      <c r="F62" s="503">
        <v>461.0</v>
      </c>
      <c r="G62" s="773">
        <f t="shared" ref="G62:H62" si="66">L62+N62+P62+R62+T62+V62+X62+Z62+AB62+AD62+AF62+AH62+AJ62+AL62+AN62+AP62+AR62+AT62+AV62+AX62+AZ62+BB62+BD62+BF62+BH62+BJ62+BL62+BN62+BP62+BR62+BT62</f>
        <v>0</v>
      </c>
      <c r="H62" s="671">
        <f t="shared" si="66"/>
        <v>0</v>
      </c>
      <c r="I62" s="774">
        <f t="shared" si="4"/>
        <v>461</v>
      </c>
      <c r="J62" s="775">
        <v>31.0</v>
      </c>
      <c r="K62" s="407">
        <f t="shared" si="5"/>
        <v>14291</v>
      </c>
      <c r="L62" s="640"/>
      <c r="M62" s="642"/>
      <c r="N62" s="640"/>
      <c r="O62" s="642"/>
      <c r="P62" s="640"/>
      <c r="Q62" s="642"/>
      <c r="R62" s="640"/>
      <c r="S62" s="642"/>
      <c r="T62" s="640"/>
      <c r="U62" s="642"/>
      <c r="V62" s="640"/>
      <c r="W62" s="642"/>
      <c r="X62" s="640"/>
      <c r="Y62" s="642"/>
      <c r="Z62" s="640"/>
      <c r="AA62" s="642"/>
      <c r="AB62" s="640"/>
      <c r="AC62" s="642"/>
      <c r="AD62" s="640"/>
      <c r="AE62" s="642"/>
      <c r="AF62" s="640"/>
      <c r="AG62" s="642"/>
      <c r="AH62" s="640"/>
      <c r="AI62" s="642"/>
      <c r="AJ62" s="640"/>
      <c r="AK62" s="642"/>
      <c r="AL62" s="640"/>
      <c r="AM62" s="642"/>
      <c r="AN62" s="640"/>
      <c r="AO62" s="642"/>
      <c r="AP62" s="640"/>
      <c r="AQ62" s="642"/>
      <c r="AR62" s="640"/>
      <c r="AS62" s="642"/>
      <c r="AT62" s="640"/>
      <c r="AU62" s="642"/>
      <c r="AV62" s="640"/>
      <c r="AW62" s="642"/>
      <c r="AX62" s="640"/>
      <c r="AY62" s="642"/>
      <c r="AZ62" s="640"/>
      <c r="BA62" s="642"/>
      <c r="BB62" s="640"/>
      <c r="BC62" s="642"/>
      <c r="BD62" s="640"/>
      <c r="BE62" s="642"/>
      <c r="BF62" s="640"/>
      <c r="BG62" s="642"/>
      <c r="BH62" s="640"/>
      <c r="BI62" s="642"/>
      <c r="BJ62" s="640"/>
      <c r="BK62" s="642"/>
      <c r="BL62" s="640"/>
      <c r="BM62" s="642"/>
      <c r="BN62" s="640"/>
      <c r="BO62" s="642"/>
      <c r="BP62" s="640"/>
      <c r="BQ62" s="642"/>
      <c r="BR62" s="640"/>
      <c r="BS62" s="642"/>
      <c r="BT62" s="640"/>
      <c r="BU62" s="642"/>
      <c r="BV62" s="643">
        <f t="shared" si="6"/>
        <v>14291</v>
      </c>
      <c r="BW62" s="644">
        <f t="shared" si="7"/>
        <v>0</v>
      </c>
      <c r="BX62" s="776">
        <f t="shared" si="8"/>
        <v>0</v>
      </c>
      <c r="BY62" s="644">
        <f t="shared" si="9"/>
        <v>14291</v>
      </c>
      <c r="BZ62" s="645"/>
      <c r="CA62" s="338"/>
      <c r="CB62" s="338"/>
      <c r="CC62" s="338"/>
      <c r="CD62" s="338"/>
      <c r="CE62" s="338"/>
      <c r="CF62" s="338"/>
    </row>
    <row r="63" ht="15.75" customHeight="1">
      <c r="A63" s="769">
        <v>60.0</v>
      </c>
      <c r="B63" s="777">
        <v>5269.0</v>
      </c>
      <c r="C63" s="501">
        <v>37.0</v>
      </c>
      <c r="D63" s="501">
        <v>16.0</v>
      </c>
      <c r="E63" s="501">
        <v>100.0</v>
      </c>
      <c r="F63" s="503">
        <v>578.0</v>
      </c>
      <c r="G63" s="773">
        <f t="shared" ref="G63:H63" si="67">L63+N63+P63+R63+T63+V63+X63+Z63+AB63+AD63+AF63+AH63+AJ63+AL63+AN63+AP63+AR63+AT63+AV63+AX63+AZ63+BB63+BD63+BF63+BH63+BJ63+BL63+BN63+BP63+BR63+BT63</f>
        <v>0</v>
      </c>
      <c r="H63" s="671">
        <f t="shared" si="67"/>
        <v>0</v>
      </c>
      <c r="I63" s="774">
        <f t="shared" si="4"/>
        <v>578</v>
      </c>
      <c r="J63" s="809">
        <v>31.17</v>
      </c>
      <c r="K63" s="407">
        <f t="shared" si="5"/>
        <v>18016.26</v>
      </c>
      <c r="L63" s="640"/>
      <c r="M63" s="642"/>
      <c r="N63" s="640"/>
      <c r="O63" s="642"/>
      <c r="P63" s="640"/>
      <c r="Q63" s="642"/>
      <c r="R63" s="640"/>
      <c r="S63" s="642"/>
      <c r="T63" s="640"/>
      <c r="U63" s="642"/>
      <c r="V63" s="640"/>
      <c r="W63" s="642"/>
      <c r="X63" s="640"/>
      <c r="Y63" s="642"/>
      <c r="Z63" s="640"/>
      <c r="AA63" s="642"/>
      <c r="AB63" s="640"/>
      <c r="AC63" s="642"/>
      <c r="AD63" s="640"/>
      <c r="AE63" s="642"/>
      <c r="AF63" s="640"/>
      <c r="AG63" s="642"/>
      <c r="AH63" s="640"/>
      <c r="AI63" s="642"/>
      <c r="AJ63" s="640"/>
      <c r="AK63" s="642"/>
      <c r="AL63" s="640"/>
      <c r="AM63" s="642"/>
      <c r="AN63" s="640"/>
      <c r="AO63" s="642"/>
      <c r="AP63" s="640"/>
      <c r="AQ63" s="642"/>
      <c r="AR63" s="640"/>
      <c r="AS63" s="642"/>
      <c r="AT63" s="640"/>
      <c r="AU63" s="642"/>
      <c r="AV63" s="640"/>
      <c r="AW63" s="642"/>
      <c r="AX63" s="640"/>
      <c r="AY63" s="642"/>
      <c r="AZ63" s="640"/>
      <c r="BA63" s="642"/>
      <c r="BB63" s="640"/>
      <c r="BC63" s="642"/>
      <c r="BD63" s="640"/>
      <c r="BE63" s="642"/>
      <c r="BF63" s="640"/>
      <c r="BG63" s="642"/>
      <c r="BH63" s="640"/>
      <c r="BI63" s="642"/>
      <c r="BJ63" s="640"/>
      <c r="BK63" s="642"/>
      <c r="BL63" s="640"/>
      <c r="BM63" s="642"/>
      <c r="BN63" s="640"/>
      <c r="BO63" s="642"/>
      <c r="BP63" s="640"/>
      <c r="BQ63" s="642"/>
      <c r="BR63" s="640"/>
      <c r="BS63" s="642"/>
      <c r="BT63" s="640"/>
      <c r="BU63" s="642"/>
      <c r="BV63" s="643">
        <f t="shared" si="6"/>
        <v>18016.26</v>
      </c>
      <c r="BW63" s="644">
        <f t="shared" si="7"/>
        <v>0</v>
      </c>
      <c r="BX63" s="776">
        <f t="shared" si="8"/>
        <v>0</v>
      </c>
      <c r="BY63" s="644">
        <f t="shared" si="9"/>
        <v>18016.26</v>
      </c>
      <c r="BZ63" s="645"/>
      <c r="CA63" s="338"/>
      <c r="CB63" s="338"/>
      <c r="CC63" s="338"/>
      <c r="CD63" s="338"/>
      <c r="CE63" s="338"/>
      <c r="CF63" s="338"/>
    </row>
    <row r="64" ht="15.75" customHeight="1">
      <c r="A64" s="769">
        <v>61.0</v>
      </c>
      <c r="B64" s="777">
        <v>5268.0</v>
      </c>
      <c r="C64" s="501">
        <v>37.0</v>
      </c>
      <c r="D64" s="501">
        <v>16.0</v>
      </c>
      <c r="E64" s="501">
        <v>100.0</v>
      </c>
      <c r="F64" s="503">
        <v>590.0</v>
      </c>
      <c r="G64" s="773">
        <f t="shared" ref="G64:H64" si="68">L64+N64+P64+R64+T64+V64+X64+Z64+AB64+AD64+AF64+AH64+AJ64+AL64+AN64+AP64+AR64+AT64+AV64+AX64+AZ64+BB64+BD64+BF64+BH64+BJ64+BL64+BN64+BP64+BR64+BT64</f>
        <v>0</v>
      </c>
      <c r="H64" s="671">
        <f t="shared" si="68"/>
        <v>0</v>
      </c>
      <c r="I64" s="774">
        <f t="shared" si="4"/>
        <v>590</v>
      </c>
      <c r="J64" s="809">
        <v>31.17</v>
      </c>
      <c r="K64" s="407">
        <f t="shared" si="5"/>
        <v>18390.3</v>
      </c>
      <c r="L64" s="640"/>
      <c r="M64" s="642"/>
      <c r="N64" s="640"/>
      <c r="O64" s="642"/>
      <c r="P64" s="640"/>
      <c r="Q64" s="642"/>
      <c r="R64" s="640"/>
      <c r="S64" s="642"/>
      <c r="T64" s="640"/>
      <c r="U64" s="642"/>
      <c r="V64" s="640"/>
      <c r="W64" s="642"/>
      <c r="X64" s="640"/>
      <c r="Y64" s="642"/>
      <c r="Z64" s="640"/>
      <c r="AA64" s="642"/>
      <c r="AB64" s="640"/>
      <c r="AC64" s="642"/>
      <c r="AD64" s="640"/>
      <c r="AE64" s="642"/>
      <c r="AF64" s="640"/>
      <c r="AG64" s="642"/>
      <c r="AH64" s="640"/>
      <c r="AI64" s="642"/>
      <c r="AJ64" s="640"/>
      <c r="AK64" s="642"/>
      <c r="AL64" s="640"/>
      <c r="AM64" s="642"/>
      <c r="AN64" s="640"/>
      <c r="AO64" s="642"/>
      <c r="AP64" s="640"/>
      <c r="AQ64" s="642"/>
      <c r="AR64" s="640"/>
      <c r="AS64" s="642"/>
      <c r="AT64" s="640"/>
      <c r="AU64" s="642"/>
      <c r="AV64" s="640"/>
      <c r="AW64" s="642"/>
      <c r="AX64" s="640"/>
      <c r="AY64" s="642"/>
      <c r="AZ64" s="640"/>
      <c r="BA64" s="642"/>
      <c r="BB64" s="640"/>
      <c r="BC64" s="642"/>
      <c r="BD64" s="640"/>
      <c r="BE64" s="642"/>
      <c r="BF64" s="640"/>
      <c r="BG64" s="642"/>
      <c r="BH64" s="640"/>
      <c r="BI64" s="642"/>
      <c r="BJ64" s="640"/>
      <c r="BK64" s="642"/>
      <c r="BL64" s="640"/>
      <c r="BM64" s="642"/>
      <c r="BN64" s="640"/>
      <c r="BO64" s="642"/>
      <c r="BP64" s="640"/>
      <c r="BQ64" s="642"/>
      <c r="BR64" s="640"/>
      <c r="BS64" s="642"/>
      <c r="BT64" s="640"/>
      <c r="BU64" s="642"/>
      <c r="BV64" s="643">
        <f t="shared" si="6"/>
        <v>18390.3</v>
      </c>
      <c r="BW64" s="644">
        <f t="shared" si="7"/>
        <v>0</v>
      </c>
      <c r="BX64" s="776">
        <f t="shared" si="8"/>
        <v>0</v>
      </c>
      <c r="BY64" s="644">
        <f t="shared" si="9"/>
        <v>18390.3</v>
      </c>
      <c r="BZ64" s="645"/>
      <c r="CA64" s="338"/>
      <c r="CB64" s="338"/>
      <c r="CC64" s="338"/>
      <c r="CD64" s="338"/>
      <c r="CE64" s="338"/>
      <c r="CF64" s="338"/>
    </row>
    <row r="65" ht="15.75" customHeight="1">
      <c r="A65" s="769">
        <v>62.0</v>
      </c>
      <c r="B65" s="777">
        <v>52610.0</v>
      </c>
      <c r="C65" s="501">
        <v>37.0</v>
      </c>
      <c r="D65" s="501">
        <v>16.0</v>
      </c>
      <c r="E65" s="501">
        <v>100.0</v>
      </c>
      <c r="F65" s="503">
        <v>594.0</v>
      </c>
      <c r="G65" s="773">
        <f t="shared" ref="G65:H65" si="69">L65+N65+P65+R65+T65+V65+X65+Z65+AB65+AD65+AF65+AH65+AJ65+AL65+AN65+AP65+AR65+AT65+AV65+AX65+AZ65+BB65+BD65+BF65+BH65+BJ65+BL65+BN65+BP65+BR65+BT65</f>
        <v>0</v>
      </c>
      <c r="H65" s="671">
        <f t="shared" si="69"/>
        <v>0</v>
      </c>
      <c r="I65" s="774">
        <f t="shared" si="4"/>
        <v>594</v>
      </c>
      <c r="J65" s="809">
        <v>31.17</v>
      </c>
      <c r="K65" s="407">
        <f t="shared" si="5"/>
        <v>18514.98</v>
      </c>
      <c r="L65" s="640"/>
      <c r="M65" s="642"/>
      <c r="N65" s="640"/>
      <c r="O65" s="642"/>
      <c r="P65" s="640"/>
      <c r="Q65" s="642"/>
      <c r="R65" s="640"/>
      <c r="S65" s="642"/>
      <c r="T65" s="640"/>
      <c r="U65" s="642"/>
      <c r="V65" s="640"/>
      <c r="W65" s="642"/>
      <c r="X65" s="640"/>
      <c r="Y65" s="642"/>
      <c r="Z65" s="640"/>
      <c r="AA65" s="642"/>
      <c r="AB65" s="640"/>
      <c r="AC65" s="642"/>
      <c r="AD65" s="640"/>
      <c r="AE65" s="642"/>
      <c r="AF65" s="640"/>
      <c r="AG65" s="642"/>
      <c r="AH65" s="640"/>
      <c r="AI65" s="642"/>
      <c r="AJ65" s="640"/>
      <c r="AK65" s="642"/>
      <c r="AL65" s="640"/>
      <c r="AM65" s="642"/>
      <c r="AN65" s="640"/>
      <c r="AO65" s="642"/>
      <c r="AP65" s="640"/>
      <c r="AQ65" s="642"/>
      <c r="AR65" s="640"/>
      <c r="AS65" s="642"/>
      <c r="AT65" s="640"/>
      <c r="AU65" s="642"/>
      <c r="AV65" s="640"/>
      <c r="AW65" s="642"/>
      <c r="AX65" s="640"/>
      <c r="AY65" s="642"/>
      <c r="AZ65" s="640"/>
      <c r="BA65" s="642"/>
      <c r="BB65" s="640"/>
      <c r="BC65" s="642"/>
      <c r="BD65" s="640"/>
      <c r="BE65" s="642"/>
      <c r="BF65" s="640"/>
      <c r="BG65" s="642"/>
      <c r="BH65" s="640"/>
      <c r="BI65" s="642"/>
      <c r="BJ65" s="640"/>
      <c r="BK65" s="642"/>
      <c r="BL65" s="640"/>
      <c r="BM65" s="642"/>
      <c r="BN65" s="640"/>
      <c r="BO65" s="642"/>
      <c r="BP65" s="640"/>
      <c r="BQ65" s="642"/>
      <c r="BR65" s="640"/>
      <c r="BS65" s="642"/>
      <c r="BT65" s="640"/>
      <c r="BU65" s="642"/>
      <c r="BV65" s="643">
        <f t="shared" si="6"/>
        <v>18514.98</v>
      </c>
      <c r="BW65" s="644">
        <f t="shared" si="7"/>
        <v>0</v>
      </c>
      <c r="BX65" s="776">
        <f t="shared" si="8"/>
        <v>0</v>
      </c>
      <c r="BY65" s="644">
        <f t="shared" si="9"/>
        <v>18514.98</v>
      </c>
      <c r="BZ65" s="645"/>
      <c r="CA65" s="338"/>
      <c r="CB65" s="338"/>
      <c r="CC65" s="338"/>
      <c r="CD65" s="338"/>
      <c r="CE65" s="338"/>
      <c r="CF65" s="338"/>
    </row>
    <row r="66" ht="15.75" customHeight="1">
      <c r="A66" s="769">
        <v>63.0</v>
      </c>
      <c r="B66" s="777">
        <v>5267.0</v>
      </c>
      <c r="C66" s="501">
        <v>37.0</v>
      </c>
      <c r="D66" s="501">
        <v>16.0</v>
      </c>
      <c r="E66" s="501">
        <v>100.0</v>
      </c>
      <c r="F66" s="503">
        <v>609.0</v>
      </c>
      <c r="G66" s="773">
        <f t="shared" ref="G66:H66" si="70">L66+N66+P66+R66+T66+V66+X66+Z66+AB66+AD66+AF66+AH66+AJ66+AL66+AN66+AP66+AR66+AT66+AV66+AX66+AZ66+BB66+BD66+BF66+BH66+BJ66+BL66+BN66+BP66+BR66+BT66</f>
        <v>0</v>
      </c>
      <c r="H66" s="671">
        <f t="shared" si="70"/>
        <v>0</v>
      </c>
      <c r="I66" s="774">
        <f t="shared" si="4"/>
        <v>609</v>
      </c>
      <c r="J66" s="809">
        <v>31.17</v>
      </c>
      <c r="K66" s="407">
        <f t="shared" si="5"/>
        <v>18982.53</v>
      </c>
      <c r="L66" s="640"/>
      <c r="M66" s="642"/>
      <c r="N66" s="640"/>
      <c r="O66" s="642"/>
      <c r="P66" s="640"/>
      <c r="Q66" s="642"/>
      <c r="R66" s="640"/>
      <c r="S66" s="642"/>
      <c r="T66" s="640"/>
      <c r="U66" s="642"/>
      <c r="V66" s="640"/>
      <c r="W66" s="642"/>
      <c r="X66" s="640"/>
      <c r="Y66" s="642"/>
      <c r="Z66" s="640"/>
      <c r="AA66" s="642"/>
      <c r="AB66" s="640"/>
      <c r="AC66" s="642"/>
      <c r="AD66" s="640"/>
      <c r="AE66" s="642"/>
      <c r="AF66" s="640"/>
      <c r="AG66" s="642"/>
      <c r="AH66" s="640"/>
      <c r="AI66" s="642"/>
      <c r="AJ66" s="640"/>
      <c r="AK66" s="642"/>
      <c r="AL66" s="640"/>
      <c r="AM66" s="642"/>
      <c r="AN66" s="640"/>
      <c r="AO66" s="642"/>
      <c r="AP66" s="640"/>
      <c r="AQ66" s="642"/>
      <c r="AR66" s="640"/>
      <c r="AS66" s="642"/>
      <c r="AT66" s="640"/>
      <c r="AU66" s="642"/>
      <c r="AV66" s="640"/>
      <c r="AW66" s="642"/>
      <c r="AX66" s="640"/>
      <c r="AY66" s="642"/>
      <c r="AZ66" s="640"/>
      <c r="BA66" s="642"/>
      <c r="BB66" s="640"/>
      <c r="BC66" s="642"/>
      <c r="BD66" s="640"/>
      <c r="BE66" s="642"/>
      <c r="BF66" s="640"/>
      <c r="BG66" s="642"/>
      <c r="BH66" s="640"/>
      <c r="BI66" s="642"/>
      <c r="BJ66" s="640"/>
      <c r="BK66" s="642"/>
      <c r="BL66" s="640"/>
      <c r="BM66" s="642"/>
      <c r="BN66" s="640"/>
      <c r="BO66" s="642"/>
      <c r="BP66" s="640"/>
      <c r="BQ66" s="642"/>
      <c r="BR66" s="640"/>
      <c r="BS66" s="642"/>
      <c r="BT66" s="640"/>
      <c r="BU66" s="642"/>
      <c r="BV66" s="643">
        <f t="shared" si="6"/>
        <v>18982.53</v>
      </c>
      <c r="BW66" s="644">
        <f t="shared" si="7"/>
        <v>0</v>
      </c>
      <c r="BX66" s="776">
        <f t="shared" si="8"/>
        <v>0</v>
      </c>
      <c r="BY66" s="644">
        <f t="shared" si="9"/>
        <v>18982.53</v>
      </c>
      <c r="BZ66" s="645"/>
      <c r="CA66" s="338"/>
      <c r="CB66" s="338"/>
      <c r="CC66" s="338"/>
      <c r="CD66" s="338"/>
      <c r="CE66" s="338"/>
      <c r="CF66" s="338"/>
    </row>
    <row r="67" ht="15.75" customHeight="1">
      <c r="A67" s="769">
        <v>64.0</v>
      </c>
      <c r="B67" s="777">
        <v>52656.0</v>
      </c>
      <c r="C67" s="501">
        <v>37.5</v>
      </c>
      <c r="D67" s="501">
        <v>18.0</v>
      </c>
      <c r="E67" s="501">
        <v>120.0</v>
      </c>
      <c r="F67" s="503">
        <v>570.0</v>
      </c>
      <c r="G67" s="773">
        <f t="shared" ref="G67:H67" si="71">L67+N67+P67+R67+T67+V67+X67+Z67+AB67+AD67+AF67+AH67+AJ67+AL67+AN67+AP67+AR67+AT67+AV67+AX67+AZ67+BB67+BD67+BF67+BH67+BJ67+BL67+BN67+BP67+BR67+BT67</f>
        <v>0</v>
      </c>
      <c r="H67" s="671">
        <f t="shared" si="71"/>
        <v>0</v>
      </c>
      <c r="I67" s="774">
        <f t="shared" si="4"/>
        <v>570</v>
      </c>
      <c r="J67" s="809">
        <v>31.49</v>
      </c>
      <c r="K67" s="407">
        <f t="shared" si="5"/>
        <v>17949.3</v>
      </c>
      <c r="L67" s="640"/>
      <c r="M67" s="642"/>
      <c r="N67" s="640"/>
      <c r="O67" s="642"/>
      <c r="P67" s="640"/>
      <c r="Q67" s="642"/>
      <c r="R67" s="640"/>
      <c r="S67" s="642"/>
      <c r="T67" s="640"/>
      <c r="U67" s="642"/>
      <c r="V67" s="640"/>
      <c r="W67" s="642"/>
      <c r="X67" s="640"/>
      <c r="Y67" s="642"/>
      <c r="Z67" s="640"/>
      <c r="AA67" s="642"/>
      <c r="AB67" s="640"/>
      <c r="AC67" s="642"/>
      <c r="AD67" s="640"/>
      <c r="AE67" s="642"/>
      <c r="AF67" s="640"/>
      <c r="AG67" s="642"/>
      <c r="AH67" s="640"/>
      <c r="AI67" s="642"/>
      <c r="AJ67" s="640"/>
      <c r="AK67" s="642"/>
      <c r="AL67" s="640"/>
      <c r="AM67" s="642"/>
      <c r="AN67" s="640"/>
      <c r="AO67" s="642"/>
      <c r="AP67" s="640"/>
      <c r="AQ67" s="642"/>
      <c r="AR67" s="640"/>
      <c r="AS67" s="642"/>
      <c r="AT67" s="640"/>
      <c r="AU67" s="642"/>
      <c r="AV67" s="640"/>
      <c r="AW67" s="642"/>
      <c r="AX67" s="640"/>
      <c r="AY67" s="642"/>
      <c r="AZ67" s="640"/>
      <c r="BA67" s="642"/>
      <c r="BB67" s="640"/>
      <c r="BC67" s="642"/>
      <c r="BD67" s="640"/>
      <c r="BE67" s="642"/>
      <c r="BF67" s="640"/>
      <c r="BG67" s="642"/>
      <c r="BH67" s="640"/>
      <c r="BI67" s="642"/>
      <c r="BJ67" s="640"/>
      <c r="BK67" s="642"/>
      <c r="BL67" s="640"/>
      <c r="BM67" s="642"/>
      <c r="BN67" s="640"/>
      <c r="BO67" s="642"/>
      <c r="BP67" s="640"/>
      <c r="BQ67" s="642"/>
      <c r="BR67" s="640"/>
      <c r="BS67" s="642"/>
      <c r="BT67" s="640"/>
      <c r="BU67" s="642"/>
      <c r="BV67" s="643">
        <f t="shared" si="6"/>
        <v>17949.3</v>
      </c>
      <c r="BW67" s="644">
        <f t="shared" si="7"/>
        <v>0</v>
      </c>
      <c r="BX67" s="776">
        <f t="shared" si="8"/>
        <v>0</v>
      </c>
      <c r="BY67" s="644">
        <f t="shared" si="9"/>
        <v>17949.3</v>
      </c>
      <c r="BZ67" s="645"/>
      <c r="CA67" s="338"/>
      <c r="CB67" s="338"/>
      <c r="CC67" s="338"/>
      <c r="CD67" s="338"/>
      <c r="CE67" s="338"/>
      <c r="CF67" s="338"/>
    </row>
    <row r="68" ht="15.75" customHeight="1">
      <c r="A68" s="769">
        <v>65.0</v>
      </c>
      <c r="B68" s="777">
        <v>52655.0</v>
      </c>
      <c r="C68" s="501">
        <v>37.5</v>
      </c>
      <c r="D68" s="501">
        <v>18.0</v>
      </c>
      <c r="E68" s="501">
        <v>120.0</v>
      </c>
      <c r="F68" s="503">
        <v>639.0</v>
      </c>
      <c r="G68" s="773">
        <f t="shared" ref="G68:H68" si="72">L68+N68+P68+R68+T68+V68+X68+Z68+AB68+AD68+AF68+AH68+AJ68+AL68+AN68+AP68+AR68+AT68+AV68+AX68+AZ68+BB68+BD68+BF68+BH68+BJ68+BL68+BN68+BP68+BR68+BT68</f>
        <v>0</v>
      </c>
      <c r="H68" s="671">
        <f t="shared" si="72"/>
        <v>0</v>
      </c>
      <c r="I68" s="774">
        <f t="shared" si="4"/>
        <v>639</v>
      </c>
      <c r="J68" s="809">
        <v>31.49</v>
      </c>
      <c r="K68" s="407">
        <f t="shared" si="5"/>
        <v>20122.11</v>
      </c>
      <c r="L68" s="640"/>
      <c r="M68" s="642"/>
      <c r="N68" s="640"/>
      <c r="O68" s="642"/>
      <c r="P68" s="640"/>
      <c r="Q68" s="642"/>
      <c r="R68" s="640"/>
      <c r="S68" s="642"/>
      <c r="T68" s="640"/>
      <c r="U68" s="642"/>
      <c r="V68" s="640"/>
      <c r="W68" s="642"/>
      <c r="X68" s="640"/>
      <c r="Y68" s="642"/>
      <c r="Z68" s="640"/>
      <c r="AA68" s="642"/>
      <c r="AB68" s="640"/>
      <c r="AC68" s="642"/>
      <c r="AD68" s="640"/>
      <c r="AE68" s="642"/>
      <c r="AF68" s="640"/>
      <c r="AG68" s="642"/>
      <c r="AH68" s="640"/>
      <c r="AI68" s="642"/>
      <c r="AJ68" s="640"/>
      <c r="AK68" s="642"/>
      <c r="AL68" s="640"/>
      <c r="AM68" s="642"/>
      <c r="AN68" s="640"/>
      <c r="AO68" s="642"/>
      <c r="AP68" s="640"/>
      <c r="AQ68" s="642"/>
      <c r="AR68" s="640"/>
      <c r="AS68" s="642"/>
      <c r="AT68" s="640"/>
      <c r="AU68" s="642"/>
      <c r="AV68" s="640"/>
      <c r="AW68" s="642"/>
      <c r="AX68" s="640"/>
      <c r="AY68" s="642"/>
      <c r="AZ68" s="640"/>
      <c r="BA68" s="642"/>
      <c r="BB68" s="640"/>
      <c r="BC68" s="642"/>
      <c r="BD68" s="640"/>
      <c r="BE68" s="642"/>
      <c r="BF68" s="640"/>
      <c r="BG68" s="642"/>
      <c r="BH68" s="640"/>
      <c r="BI68" s="642"/>
      <c r="BJ68" s="640"/>
      <c r="BK68" s="642"/>
      <c r="BL68" s="640"/>
      <c r="BM68" s="642"/>
      <c r="BN68" s="640"/>
      <c r="BO68" s="642"/>
      <c r="BP68" s="640"/>
      <c r="BQ68" s="642"/>
      <c r="BR68" s="640"/>
      <c r="BS68" s="642"/>
      <c r="BT68" s="640"/>
      <c r="BU68" s="642"/>
      <c r="BV68" s="643">
        <f t="shared" si="6"/>
        <v>20122.11</v>
      </c>
      <c r="BW68" s="644">
        <f t="shared" si="7"/>
        <v>0</v>
      </c>
      <c r="BX68" s="776">
        <f t="shared" si="8"/>
        <v>0</v>
      </c>
      <c r="BY68" s="644">
        <f t="shared" si="9"/>
        <v>20122.11</v>
      </c>
      <c r="BZ68" s="645"/>
      <c r="CA68" s="338"/>
      <c r="CB68" s="338"/>
      <c r="CC68" s="338"/>
      <c r="CD68" s="338"/>
      <c r="CE68" s="338"/>
      <c r="CF68" s="338"/>
    </row>
    <row r="69" ht="15.75" customHeight="1">
      <c r="A69" s="769">
        <v>66.0</v>
      </c>
      <c r="B69" s="777">
        <v>326113.0</v>
      </c>
      <c r="C69" s="501">
        <v>39.0</v>
      </c>
      <c r="D69" s="501">
        <v>16.0</v>
      </c>
      <c r="E69" s="501">
        <v>100.0</v>
      </c>
      <c r="F69" s="503">
        <v>78.0</v>
      </c>
      <c r="G69" s="773">
        <f t="shared" ref="G69:H69" si="73">L69+N69+P69+R69+T69+V69+X69+Z69+AB69+AD69+AF69+AH69+AJ69+AL69+AN69+AP69+AR69+AT69+AV69+AX69+AZ69+BB69+BD69+BF69+BH69+BJ69+BL69+BN69+BP69+BR69+BT69</f>
        <v>0</v>
      </c>
      <c r="H69" s="671">
        <f t="shared" si="73"/>
        <v>0</v>
      </c>
      <c r="I69" s="774">
        <f t="shared" si="4"/>
        <v>78</v>
      </c>
      <c r="J69" s="775">
        <v>31.5</v>
      </c>
      <c r="K69" s="407">
        <f t="shared" si="5"/>
        <v>2457</v>
      </c>
      <c r="L69" s="640"/>
      <c r="M69" s="642"/>
      <c r="N69" s="640"/>
      <c r="O69" s="642"/>
      <c r="P69" s="640"/>
      <c r="Q69" s="642"/>
      <c r="R69" s="640"/>
      <c r="S69" s="642"/>
      <c r="T69" s="640"/>
      <c r="U69" s="642"/>
      <c r="V69" s="640"/>
      <c r="W69" s="642"/>
      <c r="X69" s="640"/>
      <c r="Y69" s="642"/>
      <c r="Z69" s="640"/>
      <c r="AA69" s="719"/>
      <c r="AB69" s="640"/>
      <c r="AC69" s="642"/>
      <c r="AD69" s="640"/>
      <c r="AE69" s="642"/>
      <c r="AF69" s="640"/>
      <c r="AG69" s="642"/>
      <c r="AH69" s="640"/>
      <c r="AI69" s="642"/>
      <c r="AJ69" s="640"/>
      <c r="AK69" s="642"/>
      <c r="AL69" s="640"/>
      <c r="AM69" s="642"/>
      <c r="AN69" s="640"/>
      <c r="AO69" s="642"/>
      <c r="AP69" s="640"/>
      <c r="AQ69" s="642"/>
      <c r="AR69" s="640"/>
      <c r="AS69" s="642"/>
      <c r="AT69" s="640"/>
      <c r="AU69" s="642"/>
      <c r="AV69" s="640"/>
      <c r="AW69" s="642"/>
      <c r="AX69" s="640"/>
      <c r="AY69" s="642"/>
      <c r="AZ69" s="640"/>
      <c r="BA69" s="642"/>
      <c r="BB69" s="640"/>
      <c r="BC69" s="642"/>
      <c r="BD69" s="640"/>
      <c r="BE69" s="642"/>
      <c r="BF69" s="640"/>
      <c r="BG69" s="642"/>
      <c r="BH69" s="640"/>
      <c r="BI69" s="642"/>
      <c r="BJ69" s="640"/>
      <c r="BK69" s="642"/>
      <c r="BL69" s="640"/>
      <c r="BM69" s="642"/>
      <c r="BN69" s="640"/>
      <c r="BO69" s="642"/>
      <c r="BP69" s="640"/>
      <c r="BQ69" s="642"/>
      <c r="BR69" s="640"/>
      <c r="BS69" s="642"/>
      <c r="BT69" s="640"/>
      <c r="BU69" s="642"/>
      <c r="BV69" s="643">
        <f t="shared" si="6"/>
        <v>2457</v>
      </c>
      <c r="BW69" s="644">
        <f t="shared" si="7"/>
        <v>0</v>
      </c>
      <c r="BX69" s="776">
        <f t="shared" si="8"/>
        <v>0</v>
      </c>
      <c r="BY69" s="644">
        <f t="shared" si="9"/>
        <v>2457</v>
      </c>
      <c r="BZ69" s="645"/>
      <c r="CA69" s="338"/>
      <c r="CB69" s="338"/>
      <c r="CC69" s="338"/>
      <c r="CD69" s="338"/>
      <c r="CE69" s="338"/>
      <c r="CF69" s="338"/>
    </row>
    <row r="70" ht="15.75" customHeight="1">
      <c r="A70" s="769">
        <v>67.0</v>
      </c>
      <c r="B70" s="777">
        <v>42652.0</v>
      </c>
      <c r="C70" s="501">
        <v>39.0</v>
      </c>
      <c r="D70" s="501">
        <v>18.0</v>
      </c>
      <c r="E70" s="501">
        <v>140.0</v>
      </c>
      <c r="F70" s="503">
        <v>120.0</v>
      </c>
      <c r="G70" s="773">
        <f t="shared" ref="G70:H70" si="74">L70+N70+P70+R70+T70+V70+X70+Z70+AB70+AD70+AF70+AH70+AJ70+AL70+AN70+AP70+AR70+AT70+AV70+AX70+AZ70+BB70+BD70+BF70+BH70+BJ70+BL70+BN70+BP70+BR70+BT70</f>
        <v>0</v>
      </c>
      <c r="H70" s="671">
        <f t="shared" si="74"/>
        <v>0</v>
      </c>
      <c r="I70" s="774">
        <f t="shared" si="4"/>
        <v>120</v>
      </c>
      <c r="J70" s="406">
        <v>33.45</v>
      </c>
      <c r="K70" s="407">
        <f t="shared" si="5"/>
        <v>4014</v>
      </c>
      <c r="L70" s="640"/>
      <c r="M70" s="642"/>
      <c r="N70" s="640"/>
      <c r="O70" s="642"/>
      <c r="P70" s="640"/>
      <c r="Q70" s="642"/>
      <c r="R70" s="640"/>
      <c r="S70" s="642"/>
      <c r="T70" s="640"/>
      <c r="U70" s="642"/>
      <c r="V70" s="640"/>
      <c r="W70" s="642"/>
      <c r="X70" s="640"/>
      <c r="Y70" s="642"/>
      <c r="Z70" s="640"/>
      <c r="AA70" s="642"/>
      <c r="AB70" s="640"/>
      <c r="AC70" s="642"/>
      <c r="AD70" s="640"/>
      <c r="AE70" s="642"/>
      <c r="AF70" s="640"/>
      <c r="AG70" s="642"/>
      <c r="AH70" s="640"/>
      <c r="AI70" s="642"/>
      <c r="AJ70" s="640"/>
      <c r="AK70" s="642"/>
      <c r="AL70" s="640"/>
      <c r="AM70" s="642"/>
      <c r="AN70" s="640"/>
      <c r="AO70" s="642"/>
      <c r="AP70" s="640"/>
      <c r="AQ70" s="642"/>
      <c r="AR70" s="640"/>
      <c r="AS70" s="642"/>
      <c r="AT70" s="640"/>
      <c r="AU70" s="642"/>
      <c r="AV70" s="640"/>
      <c r="AW70" s="642"/>
      <c r="AX70" s="640"/>
      <c r="AY70" s="642"/>
      <c r="AZ70" s="640"/>
      <c r="BA70" s="642"/>
      <c r="BB70" s="640"/>
      <c r="BC70" s="642"/>
      <c r="BD70" s="640"/>
      <c r="BE70" s="642"/>
      <c r="BF70" s="640"/>
      <c r="BG70" s="642"/>
      <c r="BH70" s="640"/>
      <c r="BI70" s="642"/>
      <c r="BJ70" s="640"/>
      <c r="BK70" s="642"/>
      <c r="BL70" s="640"/>
      <c r="BM70" s="642"/>
      <c r="BN70" s="640"/>
      <c r="BO70" s="642"/>
      <c r="BP70" s="640"/>
      <c r="BQ70" s="642"/>
      <c r="BR70" s="640"/>
      <c r="BS70" s="642"/>
      <c r="BT70" s="640"/>
      <c r="BU70" s="642"/>
      <c r="BV70" s="643">
        <f t="shared" si="6"/>
        <v>4014</v>
      </c>
      <c r="BW70" s="644">
        <f t="shared" si="7"/>
        <v>0</v>
      </c>
      <c r="BX70" s="776">
        <f t="shared" si="8"/>
        <v>0</v>
      </c>
      <c r="BY70" s="644">
        <f t="shared" si="9"/>
        <v>4014</v>
      </c>
      <c r="BZ70" s="645"/>
      <c r="CA70" s="338"/>
      <c r="CB70" s="338"/>
      <c r="CC70" s="338"/>
      <c r="CD70" s="338"/>
      <c r="CE70" s="338"/>
      <c r="CF70" s="338"/>
    </row>
    <row r="71" ht="15.75" customHeight="1">
      <c r="A71" s="769">
        <v>68.0</v>
      </c>
      <c r="B71" s="778">
        <v>72710.0</v>
      </c>
      <c r="C71" s="667">
        <v>39.0</v>
      </c>
      <c r="D71" s="667">
        <v>16.0</v>
      </c>
      <c r="E71" s="667">
        <v>100.0</v>
      </c>
      <c r="F71" s="503">
        <v>324.0</v>
      </c>
      <c r="G71" s="773">
        <f t="shared" ref="G71:H71" si="75">L71+N71+P71+R71+T71+V71+X71+Z71+AB71+AD71+AF71+AH71+AJ71+AL71+AN71+AP71+AR71+AT71+AV71+AX71+AZ71+BB71+BD71+BF71+BH71+BJ71+BL71+BN71+BP71+BR71+BT71</f>
        <v>0</v>
      </c>
      <c r="H71" s="671">
        <f t="shared" si="75"/>
        <v>324</v>
      </c>
      <c r="I71" s="774">
        <f t="shared" si="4"/>
        <v>0</v>
      </c>
      <c r="J71" s="779">
        <v>33.7</v>
      </c>
      <c r="K71" s="407">
        <f t="shared" si="5"/>
        <v>0</v>
      </c>
      <c r="L71" s="640"/>
      <c r="M71" s="719">
        <v>324.0</v>
      </c>
      <c r="N71" s="640"/>
      <c r="O71" s="642"/>
      <c r="P71" s="640"/>
      <c r="Q71" s="642"/>
      <c r="R71" s="640"/>
      <c r="S71" s="642"/>
      <c r="T71" s="640"/>
      <c r="U71" s="642"/>
      <c r="V71" s="640"/>
      <c r="W71" s="642"/>
      <c r="X71" s="640"/>
      <c r="Y71" s="642"/>
      <c r="Z71" s="640"/>
      <c r="AA71" s="642"/>
      <c r="AB71" s="640"/>
      <c r="AC71" s="642"/>
      <c r="AD71" s="640"/>
      <c r="AE71" s="642"/>
      <c r="AF71" s="640"/>
      <c r="AG71" s="642"/>
      <c r="AH71" s="640"/>
      <c r="AI71" s="642"/>
      <c r="AJ71" s="640"/>
      <c r="AK71" s="642"/>
      <c r="AL71" s="640"/>
      <c r="AM71" s="642"/>
      <c r="AN71" s="640"/>
      <c r="AO71" s="642"/>
      <c r="AP71" s="646"/>
      <c r="AQ71" s="642"/>
      <c r="AR71" s="640"/>
      <c r="AS71" s="642"/>
      <c r="AT71" s="640"/>
      <c r="AU71" s="642"/>
      <c r="AV71" s="640"/>
      <c r="AW71" s="642"/>
      <c r="AX71" s="640"/>
      <c r="AY71" s="642"/>
      <c r="AZ71" s="640"/>
      <c r="BA71" s="642"/>
      <c r="BB71" s="640"/>
      <c r="BC71" s="642"/>
      <c r="BD71" s="646"/>
      <c r="BE71" s="642"/>
      <c r="BF71" s="640"/>
      <c r="BG71" s="642"/>
      <c r="BH71" s="640"/>
      <c r="BI71" s="642"/>
      <c r="BJ71" s="640"/>
      <c r="BK71" s="642"/>
      <c r="BL71" s="640"/>
      <c r="BM71" s="642"/>
      <c r="BN71" s="640"/>
      <c r="BO71" s="642"/>
      <c r="BP71" s="640"/>
      <c r="BQ71" s="642"/>
      <c r="BR71" s="640"/>
      <c r="BS71" s="642"/>
      <c r="BT71" s="640"/>
      <c r="BU71" s="642"/>
      <c r="BV71" s="643">
        <f t="shared" si="6"/>
        <v>0</v>
      </c>
      <c r="BW71" s="644">
        <f t="shared" si="7"/>
        <v>0</v>
      </c>
      <c r="BX71" s="776">
        <f t="shared" si="8"/>
        <v>10918.8</v>
      </c>
      <c r="BY71" s="644">
        <f t="shared" si="9"/>
        <v>0</v>
      </c>
      <c r="BZ71" s="645"/>
      <c r="CA71" s="338"/>
      <c r="CB71" s="338"/>
      <c r="CC71" s="338"/>
      <c r="CD71" s="338"/>
      <c r="CE71" s="338"/>
      <c r="CF71" s="338"/>
    </row>
    <row r="72" ht="15.75" customHeight="1">
      <c r="A72" s="769">
        <v>69.0</v>
      </c>
      <c r="B72" s="777">
        <v>52611.0</v>
      </c>
      <c r="C72" s="501">
        <v>39.0</v>
      </c>
      <c r="D72" s="501">
        <v>16.0</v>
      </c>
      <c r="E72" s="501">
        <v>100.0</v>
      </c>
      <c r="F72" s="503">
        <v>455.0</v>
      </c>
      <c r="G72" s="773">
        <f t="shared" ref="G72:H72" si="76">L72+N72+P72+R72+T72+V72+X72+Z72+AB72+AD72+AF72+AH72+AJ72+AL72+AN72+AP72+AR72+AT72+AV72+AX72+AZ72+BB72+BD72+BF72+BH72+BJ72+BL72+BN72+BP72+BR72+BT72</f>
        <v>0</v>
      </c>
      <c r="H72" s="671">
        <f t="shared" si="76"/>
        <v>0</v>
      </c>
      <c r="I72" s="774">
        <f t="shared" si="4"/>
        <v>455</v>
      </c>
      <c r="J72" s="809">
        <v>31.17</v>
      </c>
      <c r="K72" s="407">
        <f t="shared" si="5"/>
        <v>14182.35</v>
      </c>
      <c r="L72" s="640"/>
      <c r="M72" s="642"/>
      <c r="N72" s="640"/>
      <c r="O72" s="642"/>
      <c r="P72" s="640"/>
      <c r="Q72" s="642"/>
      <c r="R72" s="640"/>
      <c r="S72" s="642"/>
      <c r="T72" s="640"/>
      <c r="U72" s="642"/>
      <c r="V72" s="640"/>
      <c r="W72" s="642"/>
      <c r="X72" s="640"/>
      <c r="Y72" s="642"/>
      <c r="Z72" s="640"/>
      <c r="AA72" s="642"/>
      <c r="AB72" s="640"/>
      <c r="AC72" s="642"/>
      <c r="AD72" s="640"/>
      <c r="AE72" s="642"/>
      <c r="AF72" s="640"/>
      <c r="AG72" s="642"/>
      <c r="AH72" s="640"/>
      <c r="AI72" s="642"/>
      <c r="AJ72" s="640"/>
      <c r="AK72" s="642"/>
      <c r="AL72" s="640"/>
      <c r="AM72" s="642"/>
      <c r="AN72" s="640"/>
      <c r="AO72" s="642"/>
      <c r="AP72" s="640"/>
      <c r="AQ72" s="642"/>
      <c r="AR72" s="640"/>
      <c r="AS72" s="642"/>
      <c r="AT72" s="640"/>
      <c r="AU72" s="642"/>
      <c r="AV72" s="640"/>
      <c r="AW72" s="642"/>
      <c r="AX72" s="640"/>
      <c r="AY72" s="642"/>
      <c r="AZ72" s="640"/>
      <c r="BA72" s="642"/>
      <c r="BB72" s="640"/>
      <c r="BC72" s="642"/>
      <c r="BD72" s="640"/>
      <c r="BE72" s="642"/>
      <c r="BF72" s="640"/>
      <c r="BG72" s="642"/>
      <c r="BH72" s="640"/>
      <c r="BI72" s="642"/>
      <c r="BJ72" s="640"/>
      <c r="BK72" s="642"/>
      <c r="BL72" s="640"/>
      <c r="BM72" s="642"/>
      <c r="BN72" s="640"/>
      <c r="BO72" s="642"/>
      <c r="BP72" s="640"/>
      <c r="BQ72" s="642"/>
      <c r="BR72" s="640"/>
      <c r="BS72" s="642"/>
      <c r="BT72" s="640"/>
      <c r="BU72" s="642"/>
      <c r="BV72" s="643">
        <f t="shared" si="6"/>
        <v>14182.35</v>
      </c>
      <c r="BW72" s="644">
        <f t="shared" si="7"/>
        <v>0</v>
      </c>
      <c r="BX72" s="776">
        <f t="shared" si="8"/>
        <v>0</v>
      </c>
      <c r="BY72" s="644">
        <f t="shared" si="9"/>
        <v>14182.35</v>
      </c>
      <c r="BZ72" s="645"/>
      <c r="CA72" s="338"/>
      <c r="CB72" s="338"/>
      <c r="CC72" s="338"/>
      <c r="CD72" s="338"/>
      <c r="CE72" s="338"/>
      <c r="CF72" s="338"/>
    </row>
    <row r="73" ht="15.75" customHeight="1">
      <c r="A73" s="769">
        <v>70.0</v>
      </c>
      <c r="B73" s="778">
        <v>72711.0</v>
      </c>
      <c r="C73" s="667">
        <v>39.0</v>
      </c>
      <c r="D73" s="667">
        <v>16.0</v>
      </c>
      <c r="E73" s="667">
        <v>100.0</v>
      </c>
      <c r="F73" s="503">
        <v>591.0</v>
      </c>
      <c r="G73" s="773">
        <f t="shared" ref="G73:H73" si="77">L73+N73+P73+R73+T73+V73+X73+Z73+AB73+AD73+AF73+AH73+AJ73+AL73+AN73+AP73+AR73+AT73+AV73+AX73+AZ73+BB73+BD73+BF73+BH73+BJ73+BL73+BN73+BP73+BR73+BT73</f>
        <v>0</v>
      </c>
      <c r="H73" s="671">
        <f t="shared" si="77"/>
        <v>303</v>
      </c>
      <c r="I73" s="774">
        <f t="shared" si="4"/>
        <v>288</v>
      </c>
      <c r="J73" s="779">
        <v>33.7</v>
      </c>
      <c r="K73" s="407">
        <f t="shared" si="5"/>
        <v>9705.6</v>
      </c>
      <c r="L73" s="640"/>
      <c r="M73" s="642">
        <f>591-288</f>
        <v>303</v>
      </c>
      <c r="N73" s="640"/>
      <c r="O73" s="642"/>
      <c r="P73" s="640"/>
      <c r="Q73" s="642"/>
      <c r="R73" s="640"/>
      <c r="S73" s="642"/>
      <c r="T73" s="640"/>
      <c r="U73" s="642"/>
      <c r="V73" s="640"/>
      <c r="W73" s="642"/>
      <c r="X73" s="640"/>
      <c r="Y73" s="642"/>
      <c r="Z73" s="640"/>
      <c r="AA73" s="642"/>
      <c r="AB73" s="640"/>
      <c r="AC73" s="642"/>
      <c r="AD73" s="640"/>
      <c r="AE73" s="642"/>
      <c r="AF73" s="640"/>
      <c r="AG73" s="642"/>
      <c r="AH73" s="640"/>
      <c r="AI73" s="642"/>
      <c r="AJ73" s="640"/>
      <c r="AK73" s="642"/>
      <c r="AL73" s="640"/>
      <c r="AM73" s="642"/>
      <c r="AN73" s="640"/>
      <c r="AO73" s="642"/>
      <c r="AP73" s="646"/>
      <c r="AQ73" s="642"/>
      <c r="AR73" s="640"/>
      <c r="AS73" s="642"/>
      <c r="AT73" s="640"/>
      <c r="AU73" s="642"/>
      <c r="AV73" s="640"/>
      <c r="AW73" s="642"/>
      <c r="AX73" s="640"/>
      <c r="AY73" s="642"/>
      <c r="AZ73" s="640"/>
      <c r="BA73" s="642"/>
      <c r="BB73" s="640"/>
      <c r="BC73" s="642"/>
      <c r="BD73" s="646"/>
      <c r="BE73" s="642"/>
      <c r="BF73" s="640"/>
      <c r="BG73" s="642"/>
      <c r="BH73" s="640"/>
      <c r="BI73" s="642"/>
      <c r="BJ73" s="640"/>
      <c r="BK73" s="642"/>
      <c r="BL73" s="640"/>
      <c r="BM73" s="642"/>
      <c r="BN73" s="640"/>
      <c r="BO73" s="642"/>
      <c r="BP73" s="640"/>
      <c r="BQ73" s="642"/>
      <c r="BR73" s="640"/>
      <c r="BS73" s="642"/>
      <c r="BT73" s="640"/>
      <c r="BU73" s="642"/>
      <c r="BV73" s="643">
        <f t="shared" si="6"/>
        <v>9705.6</v>
      </c>
      <c r="BW73" s="644">
        <f t="shared" si="7"/>
        <v>0</v>
      </c>
      <c r="BX73" s="776">
        <f t="shared" si="8"/>
        <v>10211.1</v>
      </c>
      <c r="BY73" s="644">
        <f t="shared" si="9"/>
        <v>9705.6</v>
      </c>
      <c r="BZ73" s="645"/>
      <c r="CA73" s="338"/>
      <c r="CB73" s="338"/>
      <c r="CC73" s="338"/>
      <c r="CD73" s="338"/>
      <c r="CE73" s="338"/>
      <c r="CF73" s="338"/>
    </row>
    <row r="74" ht="15.75" customHeight="1">
      <c r="A74" s="769">
        <v>71.0</v>
      </c>
      <c r="B74" s="778">
        <v>72688.0</v>
      </c>
      <c r="C74" s="667">
        <v>41.0</v>
      </c>
      <c r="D74" s="667">
        <v>18.0</v>
      </c>
      <c r="E74" s="667">
        <v>120.0</v>
      </c>
      <c r="F74" s="503">
        <v>440.0</v>
      </c>
      <c r="G74" s="773">
        <f t="shared" ref="G74:H74" si="78">L74+N74+P74+R74+T74+V74+X74+Z74+AB74+AD74+AF74+AH74+AJ74+AL74+AN74+AP74+AR74+AT74+AV74+AX74+AZ74+BB74+BD74+BF74+BH74+BJ74+BL74+BN74+BP74+BR74+BT74</f>
        <v>0</v>
      </c>
      <c r="H74" s="671">
        <f t="shared" si="78"/>
        <v>92</v>
      </c>
      <c r="I74" s="774">
        <f t="shared" si="4"/>
        <v>348</v>
      </c>
      <c r="J74" s="779">
        <v>32.25</v>
      </c>
      <c r="K74" s="407">
        <f t="shared" si="5"/>
        <v>11223</v>
      </c>
      <c r="L74" s="640"/>
      <c r="M74" s="642"/>
      <c r="N74" s="640"/>
      <c r="O74" s="642"/>
      <c r="P74" s="640"/>
      <c r="Q74" s="642">
        <f>440-348</f>
        <v>92</v>
      </c>
      <c r="R74" s="640"/>
      <c r="S74" s="642"/>
      <c r="T74" s="640"/>
      <c r="U74" s="642"/>
      <c r="V74" s="640"/>
      <c r="W74" s="642"/>
      <c r="X74" s="640"/>
      <c r="Y74" s="642"/>
      <c r="Z74" s="640"/>
      <c r="AA74" s="642"/>
      <c r="AB74" s="640"/>
      <c r="AC74" s="642"/>
      <c r="AD74" s="640"/>
      <c r="AE74" s="642"/>
      <c r="AF74" s="640"/>
      <c r="AG74" s="642"/>
      <c r="AH74" s="640"/>
      <c r="AI74" s="642"/>
      <c r="AJ74" s="640"/>
      <c r="AK74" s="642"/>
      <c r="AL74" s="640"/>
      <c r="AM74" s="642"/>
      <c r="AN74" s="640"/>
      <c r="AO74" s="642"/>
      <c r="AP74" s="646"/>
      <c r="AQ74" s="642"/>
      <c r="AR74" s="640"/>
      <c r="AS74" s="642"/>
      <c r="AT74" s="640"/>
      <c r="AU74" s="642"/>
      <c r="AV74" s="640"/>
      <c r="AW74" s="642"/>
      <c r="AX74" s="640"/>
      <c r="AY74" s="642"/>
      <c r="AZ74" s="640"/>
      <c r="BA74" s="642"/>
      <c r="BB74" s="640"/>
      <c r="BC74" s="642"/>
      <c r="BD74" s="640"/>
      <c r="BE74" s="642"/>
      <c r="BF74" s="640"/>
      <c r="BG74" s="642"/>
      <c r="BH74" s="640"/>
      <c r="BI74" s="642"/>
      <c r="BJ74" s="640"/>
      <c r="BK74" s="642"/>
      <c r="BL74" s="640"/>
      <c r="BM74" s="642"/>
      <c r="BN74" s="640"/>
      <c r="BO74" s="642"/>
      <c r="BP74" s="640"/>
      <c r="BQ74" s="642"/>
      <c r="BR74" s="640"/>
      <c r="BS74" s="642"/>
      <c r="BT74" s="640"/>
      <c r="BU74" s="642"/>
      <c r="BV74" s="643">
        <f t="shared" si="6"/>
        <v>11223</v>
      </c>
      <c r="BW74" s="644">
        <f t="shared" si="7"/>
        <v>0</v>
      </c>
      <c r="BX74" s="776">
        <f t="shared" si="8"/>
        <v>2967</v>
      </c>
      <c r="BY74" s="644">
        <f t="shared" si="9"/>
        <v>11223</v>
      </c>
      <c r="BZ74" s="645"/>
      <c r="CA74" s="338"/>
      <c r="CB74" s="338"/>
      <c r="CC74" s="338"/>
      <c r="CD74" s="338"/>
      <c r="CE74" s="338"/>
      <c r="CF74" s="338"/>
    </row>
    <row r="75" ht="15.75" customHeight="1">
      <c r="A75" s="769">
        <v>72.0</v>
      </c>
      <c r="B75" s="778">
        <v>72713.0</v>
      </c>
      <c r="C75" s="667">
        <v>41.0</v>
      </c>
      <c r="D75" s="667">
        <v>16.0</v>
      </c>
      <c r="E75" s="667">
        <v>100.0</v>
      </c>
      <c r="F75" s="503">
        <v>629.0</v>
      </c>
      <c r="G75" s="773">
        <f t="shared" ref="G75:H75" si="79">L75+N75+P75+R75+T75+V75+X75+Z75+AB75+AD75+AF75+AH75+AJ75+AL75+AN75+AP75+AR75+AT75+AV75+AX75+AZ75+BB75+BD75+BF75+BH75+BJ75+BL75+BN75+BP75+BR75+BT75</f>
        <v>0</v>
      </c>
      <c r="H75" s="671">
        <f t="shared" si="79"/>
        <v>0</v>
      </c>
      <c r="I75" s="774">
        <f t="shared" si="4"/>
        <v>629</v>
      </c>
      <c r="J75" s="779">
        <v>33.7</v>
      </c>
      <c r="K75" s="407">
        <f t="shared" si="5"/>
        <v>21197.3</v>
      </c>
      <c r="L75" s="640"/>
      <c r="M75" s="642"/>
      <c r="N75" s="640"/>
      <c r="O75" s="642"/>
      <c r="P75" s="640"/>
      <c r="Q75" s="642"/>
      <c r="R75" s="640"/>
      <c r="S75" s="642"/>
      <c r="T75" s="640"/>
      <c r="U75" s="642"/>
      <c r="V75" s="640"/>
      <c r="W75" s="642"/>
      <c r="X75" s="640"/>
      <c r="Y75" s="642"/>
      <c r="Z75" s="640"/>
      <c r="AA75" s="642"/>
      <c r="AB75" s="640"/>
      <c r="AC75" s="642"/>
      <c r="AD75" s="640"/>
      <c r="AE75" s="642"/>
      <c r="AF75" s="640"/>
      <c r="AG75" s="642"/>
      <c r="AH75" s="640"/>
      <c r="AI75" s="642"/>
      <c r="AJ75" s="640"/>
      <c r="AK75" s="642"/>
      <c r="AL75" s="640"/>
      <c r="AM75" s="642"/>
      <c r="AN75" s="640"/>
      <c r="AO75" s="642"/>
      <c r="AP75" s="646"/>
      <c r="AQ75" s="642"/>
      <c r="AR75" s="640"/>
      <c r="AS75" s="642"/>
      <c r="AT75" s="640"/>
      <c r="AU75" s="642"/>
      <c r="AV75" s="640"/>
      <c r="AW75" s="642"/>
      <c r="AX75" s="640"/>
      <c r="AY75" s="642"/>
      <c r="AZ75" s="640"/>
      <c r="BA75" s="642"/>
      <c r="BB75" s="640"/>
      <c r="BC75" s="642"/>
      <c r="BD75" s="646"/>
      <c r="BE75" s="642"/>
      <c r="BF75" s="640"/>
      <c r="BG75" s="642"/>
      <c r="BH75" s="640"/>
      <c r="BI75" s="642"/>
      <c r="BJ75" s="640"/>
      <c r="BK75" s="642"/>
      <c r="BL75" s="640"/>
      <c r="BM75" s="642"/>
      <c r="BN75" s="640"/>
      <c r="BO75" s="642"/>
      <c r="BP75" s="640"/>
      <c r="BQ75" s="642"/>
      <c r="BR75" s="640"/>
      <c r="BS75" s="642"/>
      <c r="BT75" s="640"/>
      <c r="BU75" s="642"/>
      <c r="BV75" s="643">
        <f t="shared" si="6"/>
        <v>21197.3</v>
      </c>
      <c r="BW75" s="644">
        <f t="shared" si="7"/>
        <v>0</v>
      </c>
      <c r="BX75" s="776">
        <f t="shared" si="8"/>
        <v>0</v>
      </c>
      <c r="BY75" s="644">
        <f t="shared" si="9"/>
        <v>21197.3</v>
      </c>
      <c r="BZ75" s="645"/>
      <c r="CA75" s="338"/>
      <c r="CB75" s="338"/>
      <c r="CC75" s="338"/>
      <c r="CD75" s="338"/>
      <c r="CE75" s="338"/>
      <c r="CF75" s="338"/>
    </row>
    <row r="76" ht="15.75" customHeight="1">
      <c r="A76" s="769">
        <v>73.0</v>
      </c>
      <c r="B76" s="778">
        <v>72712.0</v>
      </c>
      <c r="C76" s="667">
        <v>41.0</v>
      </c>
      <c r="D76" s="667">
        <v>16.0</v>
      </c>
      <c r="E76" s="667">
        <v>100.0</v>
      </c>
      <c r="F76" s="503">
        <v>635.0</v>
      </c>
      <c r="G76" s="773">
        <f t="shared" ref="G76:H76" si="80">L76+N76+P76+R76+T76+V76+X76+Z76+AB76+AD76+AF76+AH76+AJ76+AL76+AN76+AP76+AR76+AT76+AV76+AX76+AZ76+BB76+BD76+BF76+BH76+BJ76+BL76+BN76+BP76+BR76+BT76</f>
        <v>0</v>
      </c>
      <c r="H76" s="671">
        <f t="shared" si="80"/>
        <v>0</v>
      </c>
      <c r="I76" s="774">
        <f t="shared" si="4"/>
        <v>635</v>
      </c>
      <c r="J76" s="779">
        <v>33.7</v>
      </c>
      <c r="K76" s="407">
        <f t="shared" si="5"/>
        <v>21399.5</v>
      </c>
      <c r="L76" s="640"/>
      <c r="M76" s="642"/>
      <c r="N76" s="640"/>
      <c r="O76" s="642"/>
      <c r="P76" s="640"/>
      <c r="Q76" s="642"/>
      <c r="R76" s="640"/>
      <c r="S76" s="642"/>
      <c r="T76" s="640"/>
      <c r="U76" s="642"/>
      <c r="V76" s="640"/>
      <c r="W76" s="642"/>
      <c r="X76" s="640"/>
      <c r="Y76" s="642"/>
      <c r="Z76" s="640"/>
      <c r="AA76" s="642"/>
      <c r="AB76" s="640"/>
      <c r="AC76" s="642"/>
      <c r="AD76" s="640"/>
      <c r="AE76" s="642"/>
      <c r="AF76" s="640"/>
      <c r="AG76" s="642"/>
      <c r="AH76" s="640"/>
      <c r="AI76" s="642"/>
      <c r="AJ76" s="640"/>
      <c r="AK76" s="642"/>
      <c r="AL76" s="640"/>
      <c r="AM76" s="642"/>
      <c r="AN76" s="640"/>
      <c r="AO76" s="642"/>
      <c r="AP76" s="646"/>
      <c r="AQ76" s="642"/>
      <c r="AR76" s="640"/>
      <c r="AS76" s="642"/>
      <c r="AT76" s="640"/>
      <c r="AU76" s="642"/>
      <c r="AV76" s="640"/>
      <c r="AW76" s="642"/>
      <c r="AX76" s="640"/>
      <c r="AY76" s="642"/>
      <c r="AZ76" s="640"/>
      <c r="BA76" s="642"/>
      <c r="BB76" s="640"/>
      <c r="BC76" s="642"/>
      <c r="BD76" s="646"/>
      <c r="BE76" s="642"/>
      <c r="BF76" s="640"/>
      <c r="BG76" s="642"/>
      <c r="BH76" s="640"/>
      <c r="BI76" s="642"/>
      <c r="BJ76" s="640"/>
      <c r="BK76" s="642"/>
      <c r="BL76" s="640"/>
      <c r="BM76" s="642"/>
      <c r="BN76" s="640"/>
      <c r="BO76" s="642"/>
      <c r="BP76" s="640"/>
      <c r="BQ76" s="642"/>
      <c r="BR76" s="640"/>
      <c r="BS76" s="642"/>
      <c r="BT76" s="640"/>
      <c r="BU76" s="642"/>
      <c r="BV76" s="643">
        <f t="shared" si="6"/>
        <v>21399.5</v>
      </c>
      <c r="BW76" s="644">
        <f t="shared" si="7"/>
        <v>0</v>
      </c>
      <c r="BX76" s="776">
        <f t="shared" si="8"/>
        <v>0</v>
      </c>
      <c r="BY76" s="644">
        <f t="shared" si="9"/>
        <v>21399.5</v>
      </c>
      <c r="BZ76" s="645"/>
      <c r="CA76" s="338"/>
      <c r="CB76" s="338"/>
      <c r="CC76" s="338"/>
      <c r="CD76" s="338"/>
      <c r="CE76" s="338"/>
      <c r="CF76" s="338"/>
    </row>
    <row r="77" ht="15.75" customHeight="1">
      <c r="A77" s="769">
        <v>74.0</v>
      </c>
      <c r="B77" s="778">
        <v>72636.0</v>
      </c>
      <c r="C77" s="667">
        <v>41.0</v>
      </c>
      <c r="D77" s="667">
        <v>18.0</v>
      </c>
      <c r="E77" s="667">
        <v>120.0</v>
      </c>
      <c r="F77" s="503">
        <v>658.0</v>
      </c>
      <c r="G77" s="773">
        <f t="shared" ref="G77:H77" si="81">L77+N77+P77+R77+T77+V77+X77+Z77+AB77+AD77+AF77+AH77+AJ77+AL77+AN77+AP77+AR77+AT77+AV77+AX77+AZ77+BB77+BD77+BF77+BH77+BJ77+BL77+BN77+BP77+BR77+BT77</f>
        <v>0</v>
      </c>
      <c r="H77" s="671">
        <f t="shared" si="81"/>
        <v>0</v>
      </c>
      <c r="I77" s="774">
        <f t="shared" si="4"/>
        <v>658</v>
      </c>
      <c r="J77" s="779">
        <v>31.61</v>
      </c>
      <c r="K77" s="407">
        <f t="shared" si="5"/>
        <v>20799.38</v>
      </c>
      <c r="L77" s="640"/>
      <c r="M77" s="642"/>
      <c r="N77" s="640"/>
      <c r="O77" s="642"/>
      <c r="P77" s="640"/>
      <c r="Q77" s="642"/>
      <c r="R77" s="640"/>
      <c r="S77" s="642"/>
      <c r="T77" s="640"/>
      <c r="U77" s="642"/>
      <c r="V77" s="640"/>
      <c r="W77" s="642"/>
      <c r="X77" s="640"/>
      <c r="Y77" s="642"/>
      <c r="Z77" s="646"/>
      <c r="AA77" s="642"/>
      <c r="AB77" s="640"/>
      <c r="AC77" s="642"/>
      <c r="AD77" s="640"/>
      <c r="AE77" s="642"/>
      <c r="AF77" s="640"/>
      <c r="AG77" s="642"/>
      <c r="AH77" s="640"/>
      <c r="AI77" s="642"/>
      <c r="AJ77" s="640"/>
      <c r="AK77" s="642"/>
      <c r="AL77" s="640"/>
      <c r="AM77" s="642"/>
      <c r="AN77" s="640"/>
      <c r="AO77" s="642"/>
      <c r="AP77" s="640"/>
      <c r="AQ77" s="642"/>
      <c r="AR77" s="640"/>
      <c r="AS77" s="642"/>
      <c r="AT77" s="640"/>
      <c r="AU77" s="642"/>
      <c r="AV77" s="640"/>
      <c r="AW77" s="642"/>
      <c r="AX77" s="640"/>
      <c r="AY77" s="642"/>
      <c r="AZ77" s="640"/>
      <c r="BA77" s="642"/>
      <c r="BB77" s="640"/>
      <c r="BC77" s="642"/>
      <c r="BD77" s="640"/>
      <c r="BE77" s="642"/>
      <c r="BF77" s="640"/>
      <c r="BG77" s="642"/>
      <c r="BH77" s="640"/>
      <c r="BI77" s="642"/>
      <c r="BJ77" s="640"/>
      <c r="BK77" s="642"/>
      <c r="BL77" s="640"/>
      <c r="BM77" s="642"/>
      <c r="BN77" s="640"/>
      <c r="BO77" s="642"/>
      <c r="BP77" s="640"/>
      <c r="BQ77" s="642"/>
      <c r="BR77" s="640"/>
      <c r="BS77" s="642"/>
      <c r="BT77" s="640"/>
      <c r="BU77" s="642"/>
      <c r="BV77" s="643">
        <f t="shared" si="6"/>
        <v>20799.38</v>
      </c>
      <c r="BW77" s="644">
        <f t="shared" si="7"/>
        <v>0</v>
      </c>
      <c r="BX77" s="776">
        <f t="shared" si="8"/>
        <v>0</v>
      </c>
      <c r="BY77" s="644">
        <f t="shared" si="9"/>
        <v>20799.38</v>
      </c>
      <c r="BZ77" s="645"/>
      <c r="CA77" s="338"/>
      <c r="CB77" s="338"/>
      <c r="CC77" s="338"/>
      <c r="CD77" s="338"/>
      <c r="CE77" s="338"/>
      <c r="CF77" s="338"/>
    </row>
    <row r="78" ht="15.75" customHeight="1">
      <c r="A78" s="769">
        <v>75.0</v>
      </c>
      <c r="B78" s="778">
        <v>72690.0</v>
      </c>
      <c r="C78" s="667">
        <v>42.5</v>
      </c>
      <c r="D78" s="667">
        <v>18.0</v>
      </c>
      <c r="E78" s="667">
        <v>120.0</v>
      </c>
      <c r="F78" s="503">
        <v>170.0</v>
      </c>
      <c r="G78" s="773">
        <f t="shared" ref="G78:H78" si="82">L78+N78+P78+R78+T78+V78+X78+Z78+AB78+AD78+AF78+AH78+AJ78+AL78+AN78+AP78+AR78+AT78+AV78+AX78+AZ78+BB78+BD78+BF78+BH78+BJ78+BL78+BN78+BP78+BR78+BT78</f>
        <v>0</v>
      </c>
      <c r="H78" s="671">
        <f t="shared" si="82"/>
        <v>90</v>
      </c>
      <c r="I78" s="774">
        <f t="shared" si="4"/>
        <v>80</v>
      </c>
      <c r="J78" s="779">
        <v>32.25</v>
      </c>
      <c r="K78" s="407">
        <f t="shared" si="5"/>
        <v>2580</v>
      </c>
      <c r="L78" s="640"/>
      <c r="M78" s="719">
        <v>90.0</v>
      </c>
      <c r="N78" s="640"/>
      <c r="O78" s="642"/>
      <c r="P78" s="640"/>
      <c r="Q78" s="642"/>
      <c r="R78" s="640"/>
      <c r="S78" s="642"/>
      <c r="T78" s="640"/>
      <c r="U78" s="642"/>
      <c r="V78" s="640"/>
      <c r="W78" s="642"/>
      <c r="X78" s="640"/>
      <c r="Y78" s="642"/>
      <c r="Z78" s="640"/>
      <c r="AA78" s="642"/>
      <c r="AB78" s="640"/>
      <c r="AC78" s="642"/>
      <c r="AD78" s="640"/>
      <c r="AE78" s="642"/>
      <c r="AF78" s="640"/>
      <c r="AG78" s="642"/>
      <c r="AH78" s="640"/>
      <c r="AI78" s="642"/>
      <c r="AJ78" s="640"/>
      <c r="AK78" s="642"/>
      <c r="AL78" s="640"/>
      <c r="AM78" s="642"/>
      <c r="AN78" s="640"/>
      <c r="AO78" s="642"/>
      <c r="AP78" s="646"/>
      <c r="AQ78" s="642"/>
      <c r="AR78" s="640"/>
      <c r="AS78" s="642"/>
      <c r="AT78" s="640"/>
      <c r="AU78" s="642"/>
      <c r="AV78" s="640"/>
      <c r="AW78" s="642"/>
      <c r="AX78" s="640"/>
      <c r="AY78" s="642"/>
      <c r="AZ78" s="640"/>
      <c r="BA78" s="642"/>
      <c r="BB78" s="640"/>
      <c r="BC78" s="642"/>
      <c r="BD78" s="640"/>
      <c r="BE78" s="642"/>
      <c r="BF78" s="640"/>
      <c r="BG78" s="642"/>
      <c r="BH78" s="640"/>
      <c r="BI78" s="642"/>
      <c r="BJ78" s="640"/>
      <c r="BK78" s="642"/>
      <c r="BL78" s="640"/>
      <c r="BM78" s="642"/>
      <c r="BN78" s="640"/>
      <c r="BO78" s="642"/>
      <c r="BP78" s="640"/>
      <c r="BQ78" s="642"/>
      <c r="BR78" s="640"/>
      <c r="BS78" s="642"/>
      <c r="BT78" s="640"/>
      <c r="BU78" s="642"/>
      <c r="BV78" s="643">
        <f t="shared" si="6"/>
        <v>2580</v>
      </c>
      <c r="BW78" s="644">
        <f t="shared" si="7"/>
        <v>0</v>
      </c>
      <c r="BX78" s="776">
        <f t="shared" si="8"/>
        <v>2902.5</v>
      </c>
      <c r="BY78" s="644">
        <f t="shared" si="9"/>
        <v>2580</v>
      </c>
      <c r="BZ78" s="645"/>
      <c r="CA78" s="338"/>
      <c r="CB78" s="338"/>
      <c r="CC78" s="338"/>
      <c r="CD78" s="338"/>
      <c r="CE78" s="338"/>
      <c r="CF78" s="338"/>
    </row>
    <row r="79" ht="15.75" customHeight="1">
      <c r="A79" s="769">
        <v>76.0</v>
      </c>
      <c r="B79" s="778">
        <v>72714.0</v>
      </c>
      <c r="C79" s="667">
        <v>42.5</v>
      </c>
      <c r="D79" s="667">
        <v>16.0</v>
      </c>
      <c r="E79" s="667">
        <v>100.0</v>
      </c>
      <c r="F79" s="503">
        <v>277.0</v>
      </c>
      <c r="G79" s="773">
        <f t="shared" ref="G79:H79" si="83">L79+N79+P79+R79+T79+V79+X79+Z79+AB79+AD79+AF79+AH79+AJ79+AL79+AN79+AP79+AR79+AT79+AV79+AX79+AZ79+BB79+BD79+BF79+BH79+BJ79+BL79+BN79+BP79+BR79+BT79</f>
        <v>0</v>
      </c>
      <c r="H79" s="671">
        <f t="shared" si="83"/>
        <v>0</v>
      </c>
      <c r="I79" s="774">
        <f t="shared" si="4"/>
        <v>277</v>
      </c>
      <c r="J79" s="779">
        <v>33.7</v>
      </c>
      <c r="K79" s="407">
        <f t="shared" si="5"/>
        <v>9334.9</v>
      </c>
      <c r="L79" s="640"/>
      <c r="M79" s="642"/>
      <c r="N79" s="640"/>
      <c r="O79" s="642"/>
      <c r="P79" s="640"/>
      <c r="Q79" s="642"/>
      <c r="R79" s="640"/>
      <c r="S79" s="642"/>
      <c r="T79" s="640"/>
      <c r="U79" s="642"/>
      <c r="V79" s="640"/>
      <c r="W79" s="642"/>
      <c r="X79" s="640"/>
      <c r="Y79" s="642"/>
      <c r="Z79" s="640"/>
      <c r="AA79" s="642"/>
      <c r="AB79" s="640"/>
      <c r="AC79" s="642"/>
      <c r="AD79" s="640"/>
      <c r="AE79" s="642"/>
      <c r="AF79" s="640"/>
      <c r="AG79" s="642"/>
      <c r="AH79" s="640"/>
      <c r="AI79" s="642"/>
      <c r="AJ79" s="640"/>
      <c r="AK79" s="642"/>
      <c r="AL79" s="640"/>
      <c r="AM79" s="642"/>
      <c r="AN79" s="640"/>
      <c r="AO79" s="642"/>
      <c r="AP79" s="646"/>
      <c r="AQ79" s="642"/>
      <c r="AR79" s="640"/>
      <c r="AS79" s="642"/>
      <c r="AT79" s="640"/>
      <c r="AU79" s="642"/>
      <c r="AV79" s="640"/>
      <c r="AW79" s="642"/>
      <c r="AX79" s="640"/>
      <c r="AY79" s="642"/>
      <c r="AZ79" s="640"/>
      <c r="BA79" s="642"/>
      <c r="BB79" s="640"/>
      <c r="BC79" s="642"/>
      <c r="BD79" s="646"/>
      <c r="BE79" s="642"/>
      <c r="BF79" s="640"/>
      <c r="BG79" s="642"/>
      <c r="BH79" s="640"/>
      <c r="BI79" s="642"/>
      <c r="BJ79" s="640"/>
      <c r="BK79" s="642"/>
      <c r="BL79" s="640"/>
      <c r="BM79" s="642"/>
      <c r="BN79" s="640"/>
      <c r="BO79" s="642"/>
      <c r="BP79" s="640"/>
      <c r="BQ79" s="642"/>
      <c r="BR79" s="640"/>
      <c r="BS79" s="642"/>
      <c r="BT79" s="640"/>
      <c r="BU79" s="642"/>
      <c r="BV79" s="643">
        <f t="shared" si="6"/>
        <v>9334.9</v>
      </c>
      <c r="BW79" s="644">
        <f t="shared" si="7"/>
        <v>0</v>
      </c>
      <c r="BX79" s="776">
        <f t="shared" si="8"/>
        <v>0</v>
      </c>
      <c r="BY79" s="644">
        <f t="shared" si="9"/>
        <v>9334.9</v>
      </c>
      <c r="BZ79" s="645"/>
      <c r="CA79" s="338"/>
      <c r="CB79" s="338"/>
      <c r="CC79" s="338"/>
      <c r="CD79" s="338"/>
      <c r="CE79" s="338"/>
      <c r="CF79" s="338"/>
    </row>
    <row r="80" ht="15.75" customHeight="1">
      <c r="A80" s="769">
        <v>77.0</v>
      </c>
      <c r="B80" s="777">
        <v>326117.0</v>
      </c>
      <c r="C80" s="501">
        <v>42.5</v>
      </c>
      <c r="D80" s="501">
        <v>16.0</v>
      </c>
      <c r="E80" s="501">
        <v>100.0</v>
      </c>
      <c r="F80" s="503">
        <v>533.0</v>
      </c>
      <c r="G80" s="773">
        <f t="shared" ref="G80:H80" si="84">L80+N80+P80+R80+T80+V80+X80+Z80+AB80+AD80+AF80+AH80+AJ80+AL80+AN80+AP80+AR80+AT80+AV80+AX80+AZ80+BB80+BD80+BF80+BH80+BJ80+BL80+BN80+BP80+BR80+BT80</f>
        <v>0</v>
      </c>
      <c r="H80" s="671">
        <f t="shared" si="84"/>
        <v>0</v>
      </c>
      <c r="I80" s="774">
        <f t="shared" si="4"/>
        <v>533</v>
      </c>
      <c r="J80" s="775">
        <v>31.5</v>
      </c>
      <c r="K80" s="407">
        <f t="shared" si="5"/>
        <v>16789.5</v>
      </c>
      <c r="L80" s="640"/>
      <c r="M80" s="642"/>
      <c r="N80" s="640"/>
      <c r="O80" s="642"/>
      <c r="P80" s="640"/>
      <c r="Q80" s="642"/>
      <c r="R80" s="640"/>
      <c r="S80" s="642"/>
      <c r="T80" s="640"/>
      <c r="U80" s="642"/>
      <c r="V80" s="640"/>
      <c r="W80" s="642"/>
      <c r="X80" s="640"/>
      <c r="Y80" s="642"/>
      <c r="Z80" s="640"/>
      <c r="AA80" s="642"/>
      <c r="AB80" s="640"/>
      <c r="AC80" s="642"/>
      <c r="AD80" s="640"/>
      <c r="AE80" s="642"/>
      <c r="AF80" s="640"/>
      <c r="AG80" s="642"/>
      <c r="AH80" s="640"/>
      <c r="AI80" s="642"/>
      <c r="AJ80" s="640"/>
      <c r="AK80" s="642"/>
      <c r="AL80" s="640"/>
      <c r="AM80" s="642"/>
      <c r="AN80" s="640"/>
      <c r="AO80" s="642"/>
      <c r="AP80" s="640"/>
      <c r="AQ80" s="642"/>
      <c r="AR80" s="640"/>
      <c r="AS80" s="642"/>
      <c r="AT80" s="640"/>
      <c r="AU80" s="642"/>
      <c r="AV80" s="640"/>
      <c r="AW80" s="642"/>
      <c r="AX80" s="640"/>
      <c r="AY80" s="642"/>
      <c r="AZ80" s="640"/>
      <c r="BA80" s="642"/>
      <c r="BB80" s="640"/>
      <c r="BC80" s="642"/>
      <c r="BD80" s="640"/>
      <c r="BE80" s="642"/>
      <c r="BF80" s="640"/>
      <c r="BG80" s="642"/>
      <c r="BH80" s="640"/>
      <c r="BI80" s="642"/>
      <c r="BJ80" s="640"/>
      <c r="BK80" s="642"/>
      <c r="BL80" s="640"/>
      <c r="BM80" s="642"/>
      <c r="BN80" s="640"/>
      <c r="BO80" s="642"/>
      <c r="BP80" s="640"/>
      <c r="BQ80" s="642"/>
      <c r="BR80" s="640"/>
      <c r="BS80" s="642"/>
      <c r="BT80" s="640"/>
      <c r="BU80" s="642"/>
      <c r="BV80" s="643">
        <f t="shared" si="6"/>
        <v>16789.5</v>
      </c>
      <c r="BW80" s="644">
        <f t="shared" si="7"/>
        <v>0</v>
      </c>
      <c r="BX80" s="776">
        <f t="shared" si="8"/>
        <v>0</v>
      </c>
      <c r="BY80" s="644">
        <f t="shared" si="9"/>
        <v>16789.5</v>
      </c>
      <c r="BZ80" s="645"/>
      <c r="CA80" s="338"/>
      <c r="CB80" s="338"/>
      <c r="CC80" s="338"/>
      <c r="CD80" s="338"/>
      <c r="CE80" s="338"/>
      <c r="CF80" s="338"/>
    </row>
    <row r="81" ht="15.75" customHeight="1">
      <c r="A81" s="769">
        <v>78.0</v>
      </c>
      <c r="B81" s="778">
        <v>72689.0</v>
      </c>
      <c r="C81" s="667">
        <v>42.5</v>
      </c>
      <c r="D81" s="667">
        <v>18.0</v>
      </c>
      <c r="E81" s="667">
        <v>120.0</v>
      </c>
      <c r="F81" s="503">
        <v>619.0</v>
      </c>
      <c r="G81" s="773">
        <f t="shared" ref="G81:H81" si="85">L81+N81+P81+R81+T81+V81+X81+Z81+AB81+AD81+AF81+AH81+AJ81+AL81+AN81+AP81+AR81+AT81+AV81+AX81+AZ81+BB81+BD81+BF81+BH81+BJ81+BL81+BN81+BP81+BR81+BT81</f>
        <v>0</v>
      </c>
      <c r="H81" s="671">
        <f t="shared" si="85"/>
        <v>306</v>
      </c>
      <c r="I81" s="774">
        <f t="shared" si="4"/>
        <v>313</v>
      </c>
      <c r="J81" s="779">
        <v>32.25</v>
      </c>
      <c r="K81" s="407">
        <f t="shared" si="5"/>
        <v>10094.25</v>
      </c>
      <c r="L81" s="640"/>
      <c r="M81" s="642"/>
      <c r="N81" s="640"/>
      <c r="O81" s="642"/>
      <c r="P81" s="640"/>
      <c r="Q81" s="719">
        <f>619-313</f>
        <v>306</v>
      </c>
      <c r="R81" s="640"/>
      <c r="S81" s="642"/>
      <c r="T81" s="640"/>
      <c r="U81" s="642"/>
      <c r="V81" s="640"/>
      <c r="W81" s="642"/>
      <c r="X81" s="640"/>
      <c r="Y81" s="642"/>
      <c r="Z81" s="640"/>
      <c r="AA81" s="642"/>
      <c r="AB81" s="640"/>
      <c r="AC81" s="642"/>
      <c r="AD81" s="640"/>
      <c r="AE81" s="642"/>
      <c r="AF81" s="640"/>
      <c r="AG81" s="642"/>
      <c r="AH81" s="640"/>
      <c r="AI81" s="642"/>
      <c r="AJ81" s="640"/>
      <c r="AK81" s="642"/>
      <c r="AL81" s="640"/>
      <c r="AM81" s="642"/>
      <c r="AN81" s="640"/>
      <c r="AO81" s="642"/>
      <c r="AP81" s="646"/>
      <c r="AQ81" s="642"/>
      <c r="AR81" s="640"/>
      <c r="AS81" s="642"/>
      <c r="AT81" s="640"/>
      <c r="AU81" s="642"/>
      <c r="AV81" s="640"/>
      <c r="AW81" s="642"/>
      <c r="AX81" s="640"/>
      <c r="AY81" s="642"/>
      <c r="AZ81" s="640"/>
      <c r="BA81" s="642"/>
      <c r="BB81" s="640"/>
      <c r="BC81" s="642"/>
      <c r="BD81" s="640"/>
      <c r="BE81" s="642"/>
      <c r="BF81" s="640"/>
      <c r="BG81" s="642"/>
      <c r="BH81" s="640"/>
      <c r="BI81" s="642"/>
      <c r="BJ81" s="640"/>
      <c r="BK81" s="642"/>
      <c r="BL81" s="640"/>
      <c r="BM81" s="642"/>
      <c r="BN81" s="640"/>
      <c r="BO81" s="642"/>
      <c r="BP81" s="640"/>
      <c r="BQ81" s="642"/>
      <c r="BR81" s="640"/>
      <c r="BS81" s="642"/>
      <c r="BT81" s="640"/>
      <c r="BU81" s="642"/>
      <c r="BV81" s="643">
        <f t="shared" si="6"/>
        <v>10094.25</v>
      </c>
      <c r="BW81" s="644">
        <f t="shared" si="7"/>
        <v>0</v>
      </c>
      <c r="BX81" s="776">
        <f t="shared" si="8"/>
        <v>9868.5</v>
      </c>
      <c r="BY81" s="644">
        <f t="shared" si="9"/>
        <v>10094.25</v>
      </c>
      <c r="BZ81" s="645"/>
      <c r="CA81" s="338"/>
      <c r="CB81" s="338"/>
      <c r="CC81" s="338"/>
      <c r="CD81" s="338"/>
      <c r="CE81" s="338"/>
      <c r="CF81" s="338"/>
    </row>
    <row r="82" ht="15.75" customHeight="1">
      <c r="A82" s="769">
        <v>79.0</v>
      </c>
      <c r="B82" s="777">
        <v>3269.0</v>
      </c>
      <c r="C82" s="501">
        <v>42.5</v>
      </c>
      <c r="D82" s="501">
        <v>16.0</v>
      </c>
      <c r="E82" s="501">
        <v>100.0</v>
      </c>
      <c r="F82" s="503">
        <v>644.0</v>
      </c>
      <c r="G82" s="773">
        <f t="shared" ref="G82:H82" si="86">L82+N82+P82+R82+T82+V82+X82+Z82+AB82+AD82+AF82+AH82+AJ82+AL82+AN82+AP82+AR82+AT82+AV82+AX82+AZ82+BB82+BD82+BF82+BH82+BJ82+BL82+BN82+BP82+BR82+BT82</f>
        <v>0</v>
      </c>
      <c r="H82" s="671">
        <f t="shared" si="86"/>
        <v>0</v>
      </c>
      <c r="I82" s="774">
        <f t="shared" si="4"/>
        <v>644</v>
      </c>
      <c r="J82" s="775">
        <v>31.67</v>
      </c>
      <c r="K82" s="407">
        <f t="shared" si="5"/>
        <v>20395.48</v>
      </c>
      <c r="L82" s="640"/>
      <c r="M82" s="642"/>
      <c r="N82" s="640"/>
      <c r="O82" s="642"/>
      <c r="P82" s="640"/>
      <c r="Q82" s="642"/>
      <c r="R82" s="640"/>
      <c r="S82" s="642"/>
      <c r="T82" s="640"/>
      <c r="U82" s="642"/>
      <c r="V82" s="640"/>
      <c r="W82" s="642"/>
      <c r="X82" s="640"/>
      <c r="Y82" s="642"/>
      <c r="Z82" s="640"/>
      <c r="AA82" s="642"/>
      <c r="AB82" s="640"/>
      <c r="AC82" s="642"/>
      <c r="AD82" s="640"/>
      <c r="AE82" s="642"/>
      <c r="AF82" s="640"/>
      <c r="AG82" s="642"/>
      <c r="AH82" s="640"/>
      <c r="AI82" s="642"/>
      <c r="AJ82" s="640"/>
      <c r="AK82" s="642"/>
      <c r="AL82" s="640"/>
      <c r="AM82" s="642"/>
      <c r="AN82" s="640"/>
      <c r="AO82" s="642"/>
      <c r="AP82" s="640"/>
      <c r="AQ82" s="642"/>
      <c r="AR82" s="640"/>
      <c r="AS82" s="642"/>
      <c r="AT82" s="640"/>
      <c r="AU82" s="642"/>
      <c r="AV82" s="640"/>
      <c r="AW82" s="642"/>
      <c r="AX82" s="640"/>
      <c r="AY82" s="642"/>
      <c r="AZ82" s="640"/>
      <c r="BA82" s="642"/>
      <c r="BB82" s="640"/>
      <c r="BC82" s="642"/>
      <c r="BD82" s="640"/>
      <c r="BE82" s="642"/>
      <c r="BF82" s="640"/>
      <c r="BG82" s="642"/>
      <c r="BH82" s="640"/>
      <c r="BI82" s="642"/>
      <c r="BJ82" s="640"/>
      <c r="BK82" s="642"/>
      <c r="BL82" s="640"/>
      <c r="BM82" s="642"/>
      <c r="BN82" s="640"/>
      <c r="BO82" s="642"/>
      <c r="BP82" s="640"/>
      <c r="BQ82" s="642"/>
      <c r="BR82" s="640"/>
      <c r="BS82" s="642"/>
      <c r="BT82" s="640"/>
      <c r="BU82" s="642"/>
      <c r="BV82" s="643">
        <f t="shared" si="6"/>
        <v>20395.48</v>
      </c>
      <c r="BW82" s="644">
        <f t="shared" si="7"/>
        <v>0</v>
      </c>
      <c r="BX82" s="776">
        <f t="shared" si="8"/>
        <v>0</v>
      </c>
      <c r="BY82" s="644">
        <f t="shared" si="9"/>
        <v>20395.48</v>
      </c>
      <c r="BZ82" s="645"/>
      <c r="CA82" s="338"/>
      <c r="CB82" s="338"/>
      <c r="CC82" s="338"/>
      <c r="CD82" s="338"/>
      <c r="CE82" s="338"/>
      <c r="CF82" s="338"/>
    </row>
    <row r="83" ht="15.75" customHeight="1">
      <c r="A83" s="769">
        <v>80.0</v>
      </c>
      <c r="B83" s="778">
        <v>72715.0</v>
      </c>
      <c r="C83" s="667">
        <v>42.5</v>
      </c>
      <c r="D83" s="667">
        <v>16.0</v>
      </c>
      <c r="E83" s="667">
        <v>100.0</v>
      </c>
      <c r="F83" s="503">
        <v>666.0</v>
      </c>
      <c r="G83" s="773">
        <f t="shared" ref="G83:H83" si="87">L83+N83+P83+R83+T83+V83+X83+Z83+AB83+AD83+AF83+AH83+AJ83+AL83+AN83+AP83+AR83+AT83+AV83+AX83+AZ83+BB83+BD83+BF83+BH83+BJ83+BL83+BN83+BP83+BR83+BT83</f>
        <v>0</v>
      </c>
      <c r="H83" s="671">
        <f t="shared" si="87"/>
        <v>0</v>
      </c>
      <c r="I83" s="774">
        <f t="shared" si="4"/>
        <v>666</v>
      </c>
      <c r="J83" s="779">
        <v>33.7</v>
      </c>
      <c r="K83" s="407">
        <f t="shared" si="5"/>
        <v>22444.2</v>
      </c>
      <c r="L83" s="640"/>
      <c r="M83" s="642"/>
      <c r="N83" s="640"/>
      <c r="O83" s="642"/>
      <c r="P83" s="640"/>
      <c r="Q83" s="642"/>
      <c r="R83" s="640"/>
      <c r="S83" s="642"/>
      <c r="T83" s="640"/>
      <c r="U83" s="642"/>
      <c r="V83" s="640"/>
      <c r="W83" s="642"/>
      <c r="X83" s="640"/>
      <c r="Y83" s="642"/>
      <c r="Z83" s="640"/>
      <c r="AA83" s="642"/>
      <c r="AB83" s="640"/>
      <c r="AC83" s="642"/>
      <c r="AD83" s="640"/>
      <c r="AE83" s="642"/>
      <c r="AF83" s="640"/>
      <c r="AG83" s="642"/>
      <c r="AH83" s="640"/>
      <c r="AI83" s="642"/>
      <c r="AJ83" s="640"/>
      <c r="AK83" s="642"/>
      <c r="AL83" s="640"/>
      <c r="AM83" s="642"/>
      <c r="AN83" s="640"/>
      <c r="AO83" s="642"/>
      <c r="AP83" s="646"/>
      <c r="AQ83" s="642"/>
      <c r="AR83" s="640"/>
      <c r="AS83" s="642"/>
      <c r="AT83" s="640"/>
      <c r="AU83" s="642"/>
      <c r="AV83" s="640"/>
      <c r="AW83" s="642"/>
      <c r="AX83" s="640"/>
      <c r="AY83" s="642"/>
      <c r="AZ83" s="640"/>
      <c r="BA83" s="642"/>
      <c r="BB83" s="640"/>
      <c r="BC83" s="642"/>
      <c r="BD83" s="646"/>
      <c r="BE83" s="642"/>
      <c r="BF83" s="640"/>
      <c r="BG83" s="642"/>
      <c r="BH83" s="640"/>
      <c r="BI83" s="642"/>
      <c r="BJ83" s="640"/>
      <c r="BK83" s="642"/>
      <c r="BL83" s="640"/>
      <c r="BM83" s="642"/>
      <c r="BN83" s="640"/>
      <c r="BO83" s="642"/>
      <c r="BP83" s="640"/>
      <c r="BQ83" s="642"/>
      <c r="BR83" s="640"/>
      <c r="BS83" s="642"/>
      <c r="BT83" s="640"/>
      <c r="BU83" s="642"/>
      <c r="BV83" s="643">
        <f t="shared" si="6"/>
        <v>22444.2</v>
      </c>
      <c r="BW83" s="644">
        <f t="shared" si="7"/>
        <v>0</v>
      </c>
      <c r="BX83" s="776">
        <f t="shared" si="8"/>
        <v>0</v>
      </c>
      <c r="BY83" s="644">
        <f t="shared" si="9"/>
        <v>22444.2</v>
      </c>
      <c r="BZ83" s="645"/>
      <c r="CA83" s="338"/>
      <c r="CB83" s="338"/>
      <c r="CC83" s="338"/>
      <c r="CD83" s="338"/>
      <c r="CE83" s="338"/>
      <c r="CF83" s="338"/>
    </row>
    <row r="84" ht="15.75" customHeight="1">
      <c r="A84" s="769">
        <v>81.0</v>
      </c>
      <c r="B84" s="777">
        <v>52698.0</v>
      </c>
      <c r="C84" s="501">
        <v>42.5</v>
      </c>
      <c r="D84" s="501">
        <v>18.0</v>
      </c>
      <c r="E84" s="501">
        <v>120.0</v>
      </c>
      <c r="F84" s="503">
        <v>671.0</v>
      </c>
      <c r="G84" s="773">
        <f t="shared" ref="G84:H84" si="88">L84+N84+P84+R84+T84+V84+X84+Z84+AB84+AD84+AF84+AH84+AJ84+AL84+AN84+AP84+AR84+AT84+AV84+AX84+AZ84+BB84+BD84+BF84+BH84+BJ84+BL84+BN84+BP84+BR84+BT84</f>
        <v>0</v>
      </c>
      <c r="H84" s="671">
        <f t="shared" si="88"/>
        <v>0</v>
      </c>
      <c r="I84" s="774">
        <f t="shared" si="4"/>
        <v>671</v>
      </c>
      <c r="J84" s="406">
        <v>30.42</v>
      </c>
      <c r="K84" s="407">
        <f t="shared" si="5"/>
        <v>20411.82</v>
      </c>
      <c r="L84" s="640"/>
      <c r="M84" s="642"/>
      <c r="N84" s="640"/>
      <c r="O84" s="642"/>
      <c r="P84" s="640"/>
      <c r="Q84" s="642"/>
      <c r="R84" s="640"/>
      <c r="S84" s="642"/>
      <c r="T84" s="640"/>
      <c r="U84" s="642"/>
      <c r="V84" s="640"/>
      <c r="W84" s="642"/>
      <c r="X84" s="640"/>
      <c r="Y84" s="642"/>
      <c r="Z84" s="640"/>
      <c r="AA84" s="642"/>
      <c r="AB84" s="640"/>
      <c r="AC84" s="642"/>
      <c r="AD84" s="640"/>
      <c r="AE84" s="642"/>
      <c r="AF84" s="640"/>
      <c r="AG84" s="642"/>
      <c r="AH84" s="640"/>
      <c r="AI84" s="642"/>
      <c r="AJ84" s="640"/>
      <c r="AK84" s="642"/>
      <c r="AL84" s="640"/>
      <c r="AM84" s="642"/>
      <c r="AN84" s="640"/>
      <c r="AO84" s="642"/>
      <c r="AP84" s="640"/>
      <c r="AQ84" s="642"/>
      <c r="AR84" s="640"/>
      <c r="AS84" s="642"/>
      <c r="AT84" s="640"/>
      <c r="AU84" s="642"/>
      <c r="AV84" s="640"/>
      <c r="AW84" s="642"/>
      <c r="AX84" s="640"/>
      <c r="AY84" s="642"/>
      <c r="AZ84" s="640"/>
      <c r="BA84" s="642"/>
      <c r="BB84" s="640"/>
      <c r="BC84" s="642"/>
      <c r="BD84" s="640"/>
      <c r="BE84" s="642"/>
      <c r="BF84" s="640"/>
      <c r="BG84" s="642"/>
      <c r="BH84" s="640"/>
      <c r="BI84" s="642"/>
      <c r="BJ84" s="640"/>
      <c r="BK84" s="642"/>
      <c r="BL84" s="640"/>
      <c r="BM84" s="642"/>
      <c r="BN84" s="640"/>
      <c r="BO84" s="642"/>
      <c r="BP84" s="640"/>
      <c r="BQ84" s="642"/>
      <c r="BR84" s="640"/>
      <c r="BS84" s="642"/>
      <c r="BT84" s="640"/>
      <c r="BU84" s="642"/>
      <c r="BV84" s="643">
        <f t="shared" si="6"/>
        <v>20411.82</v>
      </c>
      <c r="BW84" s="644">
        <f t="shared" si="7"/>
        <v>0</v>
      </c>
      <c r="BX84" s="776">
        <f t="shared" si="8"/>
        <v>0</v>
      </c>
      <c r="BY84" s="644">
        <f t="shared" si="9"/>
        <v>20411.82</v>
      </c>
      <c r="BZ84" s="645"/>
      <c r="CA84" s="338"/>
      <c r="CB84" s="338"/>
      <c r="CC84" s="338"/>
      <c r="CD84" s="338"/>
      <c r="CE84" s="338"/>
      <c r="CF84" s="338"/>
    </row>
    <row r="85" ht="15.75" customHeight="1">
      <c r="A85" s="769">
        <v>82.0</v>
      </c>
      <c r="B85" s="778">
        <v>62642.0</v>
      </c>
      <c r="C85" s="667">
        <v>42.5</v>
      </c>
      <c r="D85" s="667">
        <v>18.0</v>
      </c>
      <c r="E85" s="667">
        <v>120.0</v>
      </c>
      <c r="F85" s="503">
        <v>698.0</v>
      </c>
      <c r="G85" s="773">
        <f t="shared" ref="G85:H85" si="89">L85+N85+P85+R85+T85+V85+X85+Z85+AB85+AD85+AF85+AH85+AJ85+AL85+AN85+AP85+AR85+AT85+AV85+AX85+AZ85+BB85+BD85+BF85+BH85+BJ85+BL85+BN85+BP85+BR85+BT85</f>
        <v>0</v>
      </c>
      <c r="H85" s="671">
        <f t="shared" si="89"/>
        <v>233</v>
      </c>
      <c r="I85" s="774">
        <f t="shared" si="4"/>
        <v>465</v>
      </c>
      <c r="J85" s="779">
        <v>30.47</v>
      </c>
      <c r="K85" s="407">
        <f t="shared" si="5"/>
        <v>14168.55</v>
      </c>
      <c r="L85" s="640"/>
      <c r="M85" s="642"/>
      <c r="N85" s="640"/>
      <c r="O85" s="642"/>
      <c r="P85" s="640"/>
      <c r="Q85" s="642">
        <f>698-465</f>
        <v>233</v>
      </c>
      <c r="R85" s="640"/>
      <c r="S85" s="642"/>
      <c r="T85" s="640"/>
      <c r="U85" s="642"/>
      <c r="V85" s="640"/>
      <c r="W85" s="642"/>
      <c r="X85" s="640"/>
      <c r="Y85" s="642"/>
      <c r="Z85" s="640"/>
      <c r="AA85" s="642"/>
      <c r="AB85" s="640"/>
      <c r="AC85" s="642"/>
      <c r="AD85" s="640"/>
      <c r="AE85" s="642"/>
      <c r="AF85" s="640"/>
      <c r="AG85" s="642"/>
      <c r="AH85" s="640"/>
      <c r="AI85" s="642"/>
      <c r="AJ85" s="640"/>
      <c r="AK85" s="642"/>
      <c r="AL85" s="640"/>
      <c r="AM85" s="642"/>
      <c r="AN85" s="640"/>
      <c r="AO85" s="642"/>
      <c r="AP85" s="640"/>
      <c r="AQ85" s="642"/>
      <c r="AR85" s="640"/>
      <c r="AS85" s="642"/>
      <c r="AT85" s="640"/>
      <c r="AU85" s="642"/>
      <c r="AV85" s="640"/>
      <c r="AW85" s="642"/>
      <c r="AX85" s="640"/>
      <c r="AY85" s="642"/>
      <c r="AZ85" s="640"/>
      <c r="BA85" s="642"/>
      <c r="BB85" s="640"/>
      <c r="BC85" s="642"/>
      <c r="BD85" s="640"/>
      <c r="BE85" s="642"/>
      <c r="BF85" s="646"/>
      <c r="BG85" s="642"/>
      <c r="BH85" s="640"/>
      <c r="BI85" s="642"/>
      <c r="BJ85" s="640"/>
      <c r="BK85" s="642"/>
      <c r="BL85" s="640"/>
      <c r="BM85" s="642"/>
      <c r="BN85" s="640"/>
      <c r="BO85" s="642"/>
      <c r="BP85" s="640"/>
      <c r="BQ85" s="642"/>
      <c r="BR85" s="640"/>
      <c r="BS85" s="642"/>
      <c r="BT85" s="640"/>
      <c r="BU85" s="642"/>
      <c r="BV85" s="643">
        <f t="shared" si="6"/>
        <v>14168.55</v>
      </c>
      <c r="BW85" s="644">
        <f t="shared" si="7"/>
        <v>0</v>
      </c>
      <c r="BX85" s="776">
        <f t="shared" si="8"/>
        <v>7099.51</v>
      </c>
      <c r="BY85" s="644">
        <f t="shared" si="9"/>
        <v>14168.55</v>
      </c>
      <c r="BZ85" s="645"/>
      <c r="CA85" s="338"/>
      <c r="CB85" s="338"/>
      <c r="CC85" s="338"/>
      <c r="CD85" s="338"/>
      <c r="CE85" s="338"/>
      <c r="CF85" s="338"/>
    </row>
    <row r="86" ht="15.75" customHeight="1">
      <c r="A86" s="769">
        <v>83.0</v>
      </c>
      <c r="B86" s="777">
        <v>526105.0</v>
      </c>
      <c r="C86" s="501">
        <v>44.0</v>
      </c>
      <c r="D86" s="501">
        <v>22.0</v>
      </c>
      <c r="E86" s="501">
        <v>180.0</v>
      </c>
      <c r="F86" s="503">
        <v>350.0</v>
      </c>
      <c r="G86" s="773">
        <f t="shared" ref="G86:H86" si="90">L86+N86+P86+R86+T86+V86+X86+Z86+AB86+AD86+AF86+AH86+AJ86+AL86+AN86+AP86+AR86+AT86+AV86+AX86+AZ86+BB86+BD86+BF86+BH86+BJ86+BL86+BN86+BP86+BR86+BT86</f>
        <v>0</v>
      </c>
      <c r="H86" s="671">
        <f t="shared" si="90"/>
        <v>0</v>
      </c>
      <c r="I86" s="774">
        <f t="shared" si="4"/>
        <v>350</v>
      </c>
      <c r="J86" s="406">
        <v>32.1</v>
      </c>
      <c r="K86" s="407">
        <f t="shared" si="5"/>
        <v>11235</v>
      </c>
      <c r="L86" s="640"/>
      <c r="M86" s="642"/>
      <c r="N86" s="640"/>
      <c r="O86" s="642"/>
      <c r="P86" s="640"/>
      <c r="Q86" s="642"/>
      <c r="R86" s="640"/>
      <c r="S86" s="642"/>
      <c r="T86" s="640"/>
      <c r="U86" s="642"/>
      <c r="V86" s="640"/>
      <c r="W86" s="642"/>
      <c r="X86" s="640"/>
      <c r="Y86" s="642"/>
      <c r="Z86" s="640"/>
      <c r="AA86" s="642"/>
      <c r="AB86" s="640"/>
      <c r="AC86" s="642"/>
      <c r="AD86" s="640"/>
      <c r="AE86" s="642"/>
      <c r="AF86" s="640"/>
      <c r="AG86" s="642"/>
      <c r="AH86" s="640"/>
      <c r="AI86" s="642"/>
      <c r="AJ86" s="640"/>
      <c r="AK86" s="642"/>
      <c r="AL86" s="640"/>
      <c r="AM86" s="642"/>
      <c r="AN86" s="640"/>
      <c r="AO86" s="642"/>
      <c r="AP86" s="640"/>
      <c r="AQ86" s="642"/>
      <c r="AR86" s="640"/>
      <c r="AS86" s="642"/>
      <c r="AT86" s="640"/>
      <c r="AU86" s="642"/>
      <c r="AV86" s="640"/>
      <c r="AW86" s="642"/>
      <c r="AX86" s="640"/>
      <c r="AY86" s="642"/>
      <c r="AZ86" s="640"/>
      <c r="BA86" s="642"/>
      <c r="BB86" s="640"/>
      <c r="BC86" s="642"/>
      <c r="BD86" s="640"/>
      <c r="BE86" s="642"/>
      <c r="BF86" s="640"/>
      <c r="BG86" s="642"/>
      <c r="BH86" s="640"/>
      <c r="BI86" s="642"/>
      <c r="BJ86" s="640"/>
      <c r="BK86" s="642"/>
      <c r="BL86" s="640"/>
      <c r="BM86" s="642"/>
      <c r="BN86" s="640"/>
      <c r="BO86" s="642"/>
      <c r="BP86" s="640"/>
      <c r="BQ86" s="642"/>
      <c r="BR86" s="640"/>
      <c r="BS86" s="642"/>
      <c r="BT86" s="640"/>
      <c r="BU86" s="642"/>
      <c r="BV86" s="643">
        <f t="shared" si="6"/>
        <v>11235</v>
      </c>
      <c r="BW86" s="644">
        <f t="shared" si="7"/>
        <v>0</v>
      </c>
      <c r="BX86" s="776">
        <f t="shared" si="8"/>
        <v>0</v>
      </c>
      <c r="BY86" s="644">
        <f t="shared" si="9"/>
        <v>11235</v>
      </c>
      <c r="BZ86" s="645"/>
      <c r="CA86" s="338"/>
      <c r="CB86" s="338"/>
      <c r="CC86" s="338"/>
      <c r="CD86" s="338"/>
      <c r="CE86" s="338"/>
      <c r="CF86" s="338"/>
    </row>
    <row r="87" ht="15.75" customHeight="1">
      <c r="A87" s="769">
        <v>84.0</v>
      </c>
      <c r="B87" s="777">
        <v>526100.0</v>
      </c>
      <c r="C87" s="501">
        <v>44.0</v>
      </c>
      <c r="D87" s="501">
        <v>22.0</v>
      </c>
      <c r="E87" s="501">
        <v>180.0</v>
      </c>
      <c r="F87" s="503">
        <v>637.0</v>
      </c>
      <c r="G87" s="773">
        <f t="shared" ref="G87:H87" si="91">L87+N87+P87+R87+T87+V87+X87+Z87+AB87+AD87+AF87+AH87+AJ87+AL87+AN87+AP87+AR87+AT87+AV87+AX87+AZ87+BB87+BD87+BF87+BH87+BJ87+BL87+BN87+BP87+BR87+BT87</f>
        <v>0</v>
      </c>
      <c r="H87" s="671">
        <f t="shared" si="91"/>
        <v>0</v>
      </c>
      <c r="I87" s="774">
        <f t="shared" si="4"/>
        <v>637</v>
      </c>
      <c r="J87" s="406">
        <v>32.1</v>
      </c>
      <c r="K87" s="407">
        <f t="shared" si="5"/>
        <v>20447.7</v>
      </c>
      <c r="L87" s="640"/>
      <c r="M87" s="642"/>
      <c r="N87" s="640"/>
      <c r="O87" s="642"/>
      <c r="P87" s="640"/>
      <c r="Q87" s="642"/>
      <c r="R87" s="640"/>
      <c r="S87" s="642"/>
      <c r="T87" s="640"/>
      <c r="U87" s="642"/>
      <c r="V87" s="640"/>
      <c r="W87" s="642"/>
      <c r="X87" s="640"/>
      <c r="Y87" s="642"/>
      <c r="Z87" s="640"/>
      <c r="AA87" s="642"/>
      <c r="AB87" s="640"/>
      <c r="AC87" s="642"/>
      <c r="AD87" s="640"/>
      <c r="AE87" s="642"/>
      <c r="AF87" s="640"/>
      <c r="AG87" s="642"/>
      <c r="AH87" s="640"/>
      <c r="AI87" s="642"/>
      <c r="AJ87" s="640"/>
      <c r="AK87" s="642"/>
      <c r="AL87" s="640"/>
      <c r="AM87" s="642"/>
      <c r="AN87" s="640"/>
      <c r="AO87" s="642"/>
      <c r="AP87" s="640"/>
      <c r="AQ87" s="642"/>
      <c r="AR87" s="640"/>
      <c r="AS87" s="642"/>
      <c r="AT87" s="640"/>
      <c r="AU87" s="642"/>
      <c r="AV87" s="640"/>
      <c r="AW87" s="642"/>
      <c r="AX87" s="640"/>
      <c r="AY87" s="642"/>
      <c r="AZ87" s="640"/>
      <c r="BA87" s="642"/>
      <c r="BB87" s="640"/>
      <c r="BC87" s="642"/>
      <c r="BD87" s="640"/>
      <c r="BE87" s="642"/>
      <c r="BF87" s="640"/>
      <c r="BG87" s="642"/>
      <c r="BH87" s="640"/>
      <c r="BI87" s="642"/>
      <c r="BJ87" s="640"/>
      <c r="BK87" s="642"/>
      <c r="BL87" s="640"/>
      <c r="BM87" s="642"/>
      <c r="BN87" s="640"/>
      <c r="BO87" s="642"/>
      <c r="BP87" s="640"/>
      <c r="BQ87" s="642"/>
      <c r="BR87" s="640"/>
      <c r="BS87" s="642"/>
      <c r="BT87" s="640"/>
      <c r="BU87" s="642"/>
      <c r="BV87" s="643">
        <f t="shared" si="6"/>
        <v>20447.7</v>
      </c>
      <c r="BW87" s="644">
        <f t="shared" si="7"/>
        <v>0</v>
      </c>
      <c r="BX87" s="776">
        <f t="shared" si="8"/>
        <v>0</v>
      </c>
      <c r="BY87" s="644">
        <f t="shared" si="9"/>
        <v>20447.7</v>
      </c>
      <c r="BZ87" s="645"/>
      <c r="CA87" s="338"/>
      <c r="CB87" s="338"/>
      <c r="CC87" s="338"/>
      <c r="CD87" s="338"/>
      <c r="CE87" s="338"/>
      <c r="CF87" s="338"/>
    </row>
    <row r="88" ht="15.75" customHeight="1">
      <c r="A88" s="769">
        <v>85.0</v>
      </c>
      <c r="B88" s="777">
        <v>526102.0</v>
      </c>
      <c r="C88" s="501">
        <v>44.0</v>
      </c>
      <c r="D88" s="501">
        <v>22.0</v>
      </c>
      <c r="E88" s="501">
        <v>180.0</v>
      </c>
      <c r="F88" s="503">
        <v>652.0</v>
      </c>
      <c r="G88" s="773">
        <f t="shared" ref="G88:H88" si="92">L88+N88+P88+R88+T88+V88+X88+Z88+AB88+AD88+AF88+AH88+AJ88+AL88+AN88+AP88+AR88+AT88+AV88+AX88+AZ88+BB88+BD88+BF88+BH88+BJ88+BL88+BN88+BP88+BR88+BT88</f>
        <v>0</v>
      </c>
      <c r="H88" s="671">
        <f t="shared" si="92"/>
        <v>0</v>
      </c>
      <c r="I88" s="774">
        <f t="shared" si="4"/>
        <v>652</v>
      </c>
      <c r="J88" s="406">
        <v>32.1</v>
      </c>
      <c r="K88" s="407">
        <f t="shared" si="5"/>
        <v>20929.2</v>
      </c>
      <c r="L88" s="640"/>
      <c r="M88" s="642"/>
      <c r="N88" s="640"/>
      <c r="O88" s="642"/>
      <c r="P88" s="640"/>
      <c r="Q88" s="642"/>
      <c r="R88" s="640"/>
      <c r="S88" s="642"/>
      <c r="T88" s="640"/>
      <c r="U88" s="642"/>
      <c r="V88" s="640"/>
      <c r="W88" s="642"/>
      <c r="X88" s="640"/>
      <c r="Y88" s="642"/>
      <c r="Z88" s="640"/>
      <c r="AA88" s="642"/>
      <c r="AB88" s="640"/>
      <c r="AC88" s="642"/>
      <c r="AD88" s="640"/>
      <c r="AE88" s="642"/>
      <c r="AF88" s="640"/>
      <c r="AG88" s="642"/>
      <c r="AH88" s="640"/>
      <c r="AI88" s="642"/>
      <c r="AJ88" s="640"/>
      <c r="AK88" s="642"/>
      <c r="AL88" s="640"/>
      <c r="AM88" s="642"/>
      <c r="AN88" s="640"/>
      <c r="AO88" s="642"/>
      <c r="AP88" s="640"/>
      <c r="AQ88" s="642"/>
      <c r="AR88" s="640"/>
      <c r="AS88" s="642"/>
      <c r="AT88" s="640"/>
      <c r="AU88" s="642"/>
      <c r="AV88" s="640"/>
      <c r="AW88" s="642"/>
      <c r="AX88" s="640"/>
      <c r="AY88" s="642"/>
      <c r="AZ88" s="640"/>
      <c r="BA88" s="642"/>
      <c r="BB88" s="640"/>
      <c r="BC88" s="642"/>
      <c r="BD88" s="640"/>
      <c r="BE88" s="642"/>
      <c r="BF88" s="640"/>
      <c r="BG88" s="642"/>
      <c r="BH88" s="640"/>
      <c r="BI88" s="642"/>
      <c r="BJ88" s="640"/>
      <c r="BK88" s="642"/>
      <c r="BL88" s="640"/>
      <c r="BM88" s="642"/>
      <c r="BN88" s="640"/>
      <c r="BO88" s="642"/>
      <c r="BP88" s="640"/>
      <c r="BQ88" s="642"/>
      <c r="BR88" s="640"/>
      <c r="BS88" s="642"/>
      <c r="BT88" s="640"/>
      <c r="BU88" s="642"/>
      <c r="BV88" s="643">
        <f t="shared" si="6"/>
        <v>20929.2</v>
      </c>
      <c r="BW88" s="644">
        <f t="shared" si="7"/>
        <v>0</v>
      </c>
      <c r="BX88" s="776">
        <f t="shared" si="8"/>
        <v>0</v>
      </c>
      <c r="BY88" s="644">
        <f t="shared" si="9"/>
        <v>20929.2</v>
      </c>
      <c r="BZ88" s="645"/>
      <c r="CA88" s="338"/>
      <c r="CB88" s="338"/>
      <c r="CC88" s="338"/>
      <c r="CD88" s="338"/>
      <c r="CE88" s="338"/>
      <c r="CF88" s="338"/>
    </row>
    <row r="89" ht="15.75" customHeight="1">
      <c r="A89" s="769">
        <v>86.0</v>
      </c>
      <c r="B89" s="777">
        <v>526103.0</v>
      </c>
      <c r="C89" s="501">
        <v>44.0</v>
      </c>
      <c r="D89" s="501">
        <v>22.0</v>
      </c>
      <c r="E89" s="501">
        <v>180.0</v>
      </c>
      <c r="F89" s="503">
        <v>655.0</v>
      </c>
      <c r="G89" s="773">
        <f t="shared" ref="G89:H89" si="93">L89+N89+P89+R89+T89+V89+X89+Z89+AB89+AD89+AF89+AH89+AJ89+AL89+AN89+AP89+AR89+AT89+AV89+AX89+AZ89+BB89+BD89+BF89+BH89+BJ89+BL89+BN89+BP89+BR89+BT89</f>
        <v>0</v>
      </c>
      <c r="H89" s="671">
        <f t="shared" si="93"/>
        <v>0</v>
      </c>
      <c r="I89" s="774">
        <f t="shared" si="4"/>
        <v>655</v>
      </c>
      <c r="J89" s="406">
        <v>32.1</v>
      </c>
      <c r="K89" s="407">
        <f t="shared" si="5"/>
        <v>21025.5</v>
      </c>
      <c r="L89" s="640"/>
      <c r="M89" s="642"/>
      <c r="N89" s="640"/>
      <c r="O89" s="642"/>
      <c r="P89" s="640"/>
      <c r="Q89" s="642"/>
      <c r="R89" s="640"/>
      <c r="S89" s="642"/>
      <c r="T89" s="640"/>
      <c r="U89" s="642"/>
      <c r="V89" s="640"/>
      <c r="W89" s="642"/>
      <c r="X89" s="640"/>
      <c r="Y89" s="642"/>
      <c r="Z89" s="640"/>
      <c r="AA89" s="642"/>
      <c r="AB89" s="640"/>
      <c r="AC89" s="642"/>
      <c r="AD89" s="640"/>
      <c r="AE89" s="642"/>
      <c r="AF89" s="640"/>
      <c r="AG89" s="642"/>
      <c r="AH89" s="640"/>
      <c r="AI89" s="642"/>
      <c r="AJ89" s="640"/>
      <c r="AK89" s="642"/>
      <c r="AL89" s="640"/>
      <c r="AM89" s="642"/>
      <c r="AN89" s="640"/>
      <c r="AO89" s="642"/>
      <c r="AP89" s="640"/>
      <c r="AQ89" s="642"/>
      <c r="AR89" s="640"/>
      <c r="AS89" s="642"/>
      <c r="AT89" s="640"/>
      <c r="AU89" s="642"/>
      <c r="AV89" s="640"/>
      <c r="AW89" s="642"/>
      <c r="AX89" s="640"/>
      <c r="AY89" s="642"/>
      <c r="AZ89" s="640"/>
      <c r="BA89" s="642"/>
      <c r="BB89" s="640"/>
      <c r="BC89" s="642"/>
      <c r="BD89" s="640"/>
      <c r="BE89" s="642"/>
      <c r="BF89" s="640"/>
      <c r="BG89" s="642"/>
      <c r="BH89" s="640"/>
      <c r="BI89" s="642"/>
      <c r="BJ89" s="640"/>
      <c r="BK89" s="642"/>
      <c r="BL89" s="640"/>
      <c r="BM89" s="642"/>
      <c r="BN89" s="640"/>
      <c r="BO89" s="642"/>
      <c r="BP89" s="640"/>
      <c r="BQ89" s="642"/>
      <c r="BR89" s="640"/>
      <c r="BS89" s="642"/>
      <c r="BT89" s="640"/>
      <c r="BU89" s="642"/>
      <c r="BV89" s="643">
        <f t="shared" si="6"/>
        <v>21025.5</v>
      </c>
      <c r="BW89" s="644">
        <f t="shared" si="7"/>
        <v>0</v>
      </c>
      <c r="BX89" s="776">
        <f t="shared" si="8"/>
        <v>0</v>
      </c>
      <c r="BY89" s="644">
        <f t="shared" si="9"/>
        <v>21025.5</v>
      </c>
      <c r="BZ89" s="645"/>
      <c r="CA89" s="338"/>
      <c r="CB89" s="338"/>
      <c r="CC89" s="338"/>
      <c r="CD89" s="338"/>
      <c r="CE89" s="338"/>
      <c r="CF89" s="338"/>
    </row>
    <row r="90" ht="15.75" customHeight="1">
      <c r="A90" s="769">
        <v>87.0</v>
      </c>
      <c r="B90" s="777">
        <v>42642.0</v>
      </c>
      <c r="C90" s="501">
        <v>45.5</v>
      </c>
      <c r="D90" s="501">
        <v>16.0</v>
      </c>
      <c r="E90" s="501">
        <v>100.0</v>
      </c>
      <c r="F90" s="503">
        <v>50.0</v>
      </c>
      <c r="G90" s="773">
        <f t="shared" ref="G90:H90" si="94">L90+N90+P90+R90+T90+V90+X90+Z90+AB90+AD90+AF90+AH90+AJ90+AL90+AN90+AP90+AR90+AT90+AV90+AX90+AZ90+BB90+BD90+BF90+BH90+BJ90+BL90+BN90+BP90+BR90+BT90</f>
        <v>0</v>
      </c>
      <c r="H90" s="671">
        <f t="shared" si="94"/>
        <v>0</v>
      </c>
      <c r="I90" s="774">
        <f t="shared" si="4"/>
        <v>50</v>
      </c>
      <c r="J90" s="406">
        <v>33.45</v>
      </c>
      <c r="K90" s="407">
        <f t="shared" si="5"/>
        <v>1672.5</v>
      </c>
      <c r="L90" s="640"/>
      <c r="M90" s="642"/>
      <c r="N90" s="640"/>
      <c r="O90" s="642"/>
      <c r="P90" s="640"/>
      <c r="Q90" s="642"/>
      <c r="R90" s="640"/>
      <c r="S90" s="642"/>
      <c r="T90" s="640"/>
      <c r="U90" s="642"/>
      <c r="V90" s="640"/>
      <c r="W90" s="642"/>
      <c r="X90" s="640"/>
      <c r="Y90" s="642"/>
      <c r="Z90" s="640"/>
      <c r="AA90" s="642"/>
      <c r="AB90" s="640"/>
      <c r="AC90" s="642"/>
      <c r="AD90" s="640"/>
      <c r="AE90" s="642"/>
      <c r="AF90" s="640"/>
      <c r="AG90" s="642"/>
      <c r="AH90" s="640"/>
      <c r="AI90" s="642"/>
      <c r="AJ90" s="640"/>
      <c r="AK90" s="642"/>
      <c r="AL90" s="640"/>
      <c r="AM90" s="642"/>
      <c r="AN90" s="640"/>
      <c r="AO90" s="642"/>
      <c r="AP90" s="640"/>
      <c r="AQ90" s="642"/>
      <c r="AR90" s="640"/>
      <c r="AS90" s="642"/>
      <c r="AT90" s="640"/>
      <c r="AU90" s="642"/>
      <c r="AV90" s="640"/>
      <c r="AW90" s="642"/>
      <c r="AX90" s="640"/>
      <c r="AY90" s="642"/>
      <c r="AZ90" s="640"/>
      <c r="BA90" s="642"/>
      <c r="BB90" s="640"/>
      <c r="BC90" s="642"/>
      <c r="BD90" s="640"/>
      <c r="BE90" s="642"/>
      <c r="BF90" s="640"/>
      <c r="BG90" s="642"/>
      <c r="BH90" s="640"/>
      <c r="BI90" s="642"/>
      <c r="BJ90" s="640"/>
      <c r="BK90" s="642"/>
      <c r="BL90" s="640"/>
      <c r="BM90" s="642"/>
      <c r="BN90" s="640"/>
      <c r="BO90" s="642"/>
      <c r="BP90" s="640"/>
      <c r="BQ90" s="642"/>
      <c r="BR90" s="640"/>
      <c r="BS90" s="642"/>
      <c r="BT90" s="640"/>
      <c r="BU90" s="642"/>
      <c r="BV90" s="643">
        <f t="shared" si="6"/>
        <v>1672.5</v>
      </c>
      <c r="BW90" s="644">
        <f t="shared" si="7"/>
        <v>0</v>
      </c>
      <c r="BX90" s="776">
        <f t="shared" si="8"/>
        <v>0</v>
      </c>
      <c r="BY90" s="644">
        <f t="shared" si="9"/>
        <v>1672.5</v>
      </c>
      <c r="BZ90" s="645"/>
      <c r="CA90" s="338"/>
      <c r="CB90" s="338"/>
      <c r="CC90" s="338"/>
      <c r="CD90" s="338"/>
      <c r="CE90" s="338"/>
      <c r="CF90" s="338"/>
    </row>
    <row r="91" ht="15.75" customHeight="1">
      <c r="A91" s="769">
        <v>88.0</v>
      </c>
      <c r="B91" s="777">
        <v>52617.0</v>
      </c>
      <c r="C91" s="501">
        <v>45.5</v>
      </c>
      <c r="D91" s="501">
        <v>16.0</v>
      </c>
      <c r="E91" s="501">
        <v>100.0</v>
      </c>
      <c r="F91" s="503">
        <v>132.0</v>
      </c>
      <c r="G91" s="773">
        <f t="shared" ref="G91:H91" si="95">L91+N91+P91+R91+T91+V91+X91+Z91+AB91+AD91+AF91+AH91+AJ91+AL91+AN91+AP91+AR91+AT91+AV91+AX91+AZ91+BB91+BD91+BF91+BH91+BJ91+BL91+BN91+BP91+BR91+BT91</f>
        <v>0</v>
      </c>
      <c r="H91" s="671">
        <f t="shared" si="95"/>
        <v>0</v>
      </c>
      <c r="I91" s="774">
        <f t="shared" si="4"/>
        <v>132</v>
      </c>
      <c r="J91" s="809">
        <v>31.17</v>
      </c>
      <c r="K91" s="407">
        <f t="shared" si="5"/>
        <v>4114.44</v>
      </c>
      <c r="L91" s="640"/>
      <c r="M91" s="642"/>
      <c r="N91" s="640"/>
      <c r="O91" s="642"/>
      <c r="P91" s="640"/>
      <c r="Q91" s="642"/>
      <c r="R91" s="640"/>
      <c r="S91" s="642"/>
      <c r="T91" s="640"/>
      <c r="U91" s="642"/>
      <c r="V91" s="640"/>
      <c r="W91" s="642"/>
      <c r="X91" s="640"/>
      <c r="Y91" s="642"/>
      <c r="Z91" s="640"/>
      <c r="AA91" s="642"/>
      <c r="AB91" s="640"/>
      <c r="AC91" s="642"/>
      <c r="AD91" s="640"/>
      <c r="AE91" s="642"/>
      <c r="AF91" s="640"/>
      <c r="AG91" s="642"/>
      <c r="AH91" s="640"/>
      <c r="AI91" s="642"/>
      <c r="AJ91" s="640"/>
      <c r="AK91" s="642"/>
      <c r="AL91" s="640"/>
      <c r="AM91" s="642"/>
      <c r="AN91" s="640"/>
      <c r="AO91" s="642"/>
      <c r="AP91" s="640"/>
      <c r="AQ91" s="642"/>
      <c r="AR91" s="640"/>
      <c r="AS91" s="642"/>
      <c r="AT91" s="640"/>
      <c r="AU91" s="642"/>
      <c r="AV91" s="640"/>
      <c r="AW91" s="642"/>
      <c r="AX91" s="640"/>
      <c r="AY91" s="642"/>
      <c r="AZ91" s="640"/>
      <c r="BA91" s="642"/>
      <c r="BB91" s="640"/>
      <c r="BC91" s="642"/>
      <c r="BD91" s="640"/>
      <c r="BE91" s="642"/>
      <c r="BF91" s="640"/>
      <c r="BG91" s="642"/>
      <c r="BH91" s="640"/>
      <c r="BI91" s="642"/>
      <c r="BJ91" s="640"/>
      <c r="BK91" s="642"/>
      <c r="BL91" s="640"/>
      <c r="BM91" s="642"/>
      <c r="BN91" s="640"/>
      <c r="BO91" s="642"/>
      <c r="BP91" s="640"/>
      <c r="BQ91" s="642"/>
      <c r="BR91" s="640"/>
      <c r="BS91" s="642"/>
      <c r="BT91" s="640"/>
      <c r="BU91" s="642"/>
      <c r="BV91" s="643">
        <f t="shared" si="6"/>
        <v>4114.44</v>
      </c>
      <c r="BW91" s="644">
        <f t="shared" si="7"/>
        <v>0</v>
      </c>
      <c r="BX91" s="776">
        <f t="shared" si="8"/>
        <v>0</v>
      </c>
      <c r="BY91" s="644">
        <f t="shared" si="9"/>
        <v>4114.44</v>
      </c>
      <c r="BZ91" s="645"/>
      <c r="CA91" s="338"/>
      <c r="CB91" s="338"/>
      <c r="CC91" s="338"/>
      <c r="CD91" s="338"/>
      <c r="CE91" s="338"/>
      <c r="CF91" s="338"/>
    </row>
    <row r="92" ht="15.75" customHeight="1">
      <c r="A92" s="769">
        <v>89.0</v>
      </c>
      <c r="B92" s="777">
        <v>32637.0</v>
      </c>
      <c r="C92" s="501">
        <v>45.5</v>
      </c>
      <c r="D92" s="501">
        <v>16.0</v>
      </c>
      <c r="E92" s="501">
        <v>120.0</v>
      </c>
      <c r="F92" s="503">
        <v>136.0</v>
      </c>
      <c r="G92" s="773">
        <f t="shared" ref="G92:H92" si="96">L92+N92+P92+R92+T92+V92+X92+Z92+AB92+AD92+AF92+AH92+AJ92+AL92+AN92+AP92+AR92+AT92+AV92+AX92+AZ92+BB92+BD92+BF92+BH92+BJ92+BL92+BN92+BP92+BR92+BT92</f>
        <v>0</v>
      </c>
      <c r="H92" s="671">
        <f t="shared" si="96"/>
        <v>0</v>
      </c>
      <c r="I92" s="774">
        <f t="shared" si="4"/>
        <v>136</v>
      </c>
      <c r="J92" s="775">
        <v>31.0</v>
      </c>
      <c r="K92" s="407">
        <f t="shared" si="5"/>
        <v>4216</v>
      </c>
      <c r="L92" s="640"/>
      <c r="M92" s="642"/>
      <c r="N92" s="640"/>
      <c r="O92" s="642"/>
      <c r="P92" s="640"/>
      <c r="Q92" s="642"/>
      <c r="R92" s="640"/>
      <c r="S92" s="642"/>
      <c r="T92" s="640"/>
      <c r="U92" s="642"/>
      <c r="V92" s="640"/>
      <c r="W92" s="642"/>
      <c r="X92" s="640"/>
      <c r="Y92" s="642"/>
      <c r="Z92" s="640"/>
      <c r="AA92" s="642"/>
      <c r="AB92" s="640"/>
      <c r="AC92" s="642"/>
      <c r="AD92" s="640"/>
      <c r="AE92" s="642"/>
      <c r="AF92" s="640"/>
      <c r="AG92" s="642"/>
      <c r="AH92" s="640"/>
      <c r="AI92" s="642"/>
      <c r="AJ92" s="640"/>
      <c r="AK92" s="642"/>
      <c r="AL92" s="640"/>
      <c r="AM92" s="642"/>
      <c r="AN92" s="640"/>
      <c r="AO92" s="642"/>
      <c r="AP92" s="640"/>
      <c r="AQ92" s="642"/>
      <c r="AR92" s="640"/>
      <c r="AS92" s="642"/>
      <c r="AT92" s="640"/>
      <c r="AU92" s="642"/>
      <c r="AV92" s="640"/>
      <c r="AW92" s="642"/>
      <c r="AX92" s="640"/>
      <c r="AY92" s="642"/>
      <c r="AZ92" s="640"/>
      <c r="BA92" s="642"/>
      <c r="BB92" s="640"/>
      <c r="BC92" s="642"/>
      <c r="BD92" s="640"/>
      <c r="BE92" s="642"/>
      <c r="BF92" s="640"/>
      <c r="BG92" s="642"/>
      <c r="BH92" s="640"/>
      <c r="BI92" s="642"/>
      <c r="BJ92" s="640"/>
      <c r="BK92" s="642"/>
      <c r="BL92" s="640"/>
      <c r="BM92" s="642"/>
      <c r="BN92" s="640"/>
      <c r="BO92" s="642"/>
      <c r="BP92" s="640"/>
      <c r="BQ92" s="642"/>
      <c r="BR92" s="640"/>
      <c r="BS92" s="642"/>
      <c r="BT92" s="640"/>
      <c r="BU92" s="642"/>
      <c r="BV92" s="643">
        <f t="shared" si="6"/>
        <v>4216</v>
      </c>
      <c r="BW92" s="644">
        <f t="shared" si="7"/>
        <v>0</v>
      </c>
      <c r="BX92" s="776">
        <f t="shared" si="8"/>
        <v>0</v>
      </c>
      <c r="BY92" s="644">
        <f t="shared" si="9"/>
        <v>4216</v>
      </c>
      <c r="BZ92" s="645"/>
      <c r="CA92" s="338"/>
      <c r="CB92" s="338"/>
      <c r="CC92" s="338"/>
      <c r="CD92" s="338"/>
      <c r="CE92" s="338"/>
      <c r="CF92" s="338"/>
    </row>
    <row r="93" ht="15.75" customHeight="1">
      <c r="A93" s="769">
        <v>90.0</v>
      </c>
      <c r="B93" s="778">
        <v>72717.0</v>
      </c>
      <c r="C93" s="667">
        <v>45.5</v>
      </c>
      <c r="D93" s="667">
        <v>16.0</v>
      </c>
      <c r="E93" s="667">
        <v>100.0</v>
      </c>
      <c r="F93" s="503">
        <v>685.0</v>
      </c>
      <c r="G93" s="773">
        <f t="shared" ref="G93:H93" si="97">L93+N93+P93+R93+T93+V93+X93+Z93+AB93+AD93+AF93+AH93+AJ93+AL93+AN93+AP93+AR93+AT93+AV93+AX93+AZ93+BB93+BD93+BF93+BH93+BJ93+BL93+BN93+BP93+BR93+BT93</f>
        <v>0</v>
      </c>
      <c r="H93" s="671">
        <f t="shared" si="97"/>
        <v>685</v>
      </c>
      <c r="I93" s="774">
        <f t="shared" si="4"/>
        <v>0</v>
      </c>
      <c r="J93" s="779">
        <v>33.7</v>
      </c>
      <c r="K93" s="407">
        <f t="shared" si="5"/>
        <v>0</v>
      </c>
      <c r="L93" s="640"/>
      <c r="M93" s="642"/>
      <c r="N93" s="640"/>
      <c r="O93" s="642"/>
      <c r="P93" s="640"/>
      <c r="Q93" s="642"/>
      <c r="R93" s="640"/>
      <c r="S93" s="642"/>
      <c r="T93" s="640"/>
      <c r="U93" s="719">
        <v>685.0</v>
      </c>
      <c r="V93" s="640"/>
      <c r="W93" s="642"/>
      <c r="X93" s="640"/>
      <c r="Y93" s="642"/>
      <c r="Z93" s="640"/>
      <c r="AA93" s="642"/>
      <c r="AB93" s="640"/>
      <c r="AC93" s="642"/>
      <c r="AD93" s="640"/>
      <c r="AE93" s="642"/>
      <c r="AF93" s="640"/>
      <c r="AG93" s="642"/>
      <c r="AH93" s="640"/>
      <c r="AI93" s="642"/>
      <c r="AJ93" s="640"/>
      <c r="AK93" s="642"/>
      <c r="AL93" s="640"/>
      <c r="AM93" s="642"/>
      <c r="AN93" s="640"/>
      <c r="AO93" s="642"/>
      <c r="AP93" s="646"/>
      <c r="AQ93" s="642"/>
      <c r="AR93" s="640"/>
      <c r="AS93" s="642"/>
      <c r="AT93" s="640"/>
      <c r="AU93" s="642"/>
      <c r="AV93" s="640"/>
      <c r="AW93" s="642"/>
      <c r="AX93" s="640"/>
      <c r="AY93" s="642"/>
      <c r="AZ93" s="640"/>
      <c r="BA93" s="642"/>
      <c r="BB93" s="640"/>
      <c r="BC93" s="642"/>
      <c r="BD93" s="646"/>
      <c r="BE93" s="642"/>
      <c r="BF93" s="640"/>
      <c r="BG93" s="642"/>
      <c r="BH93" s="640"/>
      <c r="BI93" s="642"/>
      <c r="BJ93" s="640"/>
      <c r="BK93" s="642"/>
      <c r="BL93" s="640"/>
      <c r="BM93" s="642"/>
      <c r="BN93" s="640"/>
      <c r="BO93" s="642"/>
      <c r="BP93" s="640"/>
      <c r="BQ93" s="642"/>
      <c r="BR93" s="640"/>
      <c r="BS93" s="642"/>
      <c r="BT93" s="640"/>
      <c r="BU93" s="642"/>
      <c r="BV93" s="643">
        <f t="shared" si="6"/>
        <v>0</v>
      </c>
      <c r="BW93" s="644">
        <f t="shared" si="7"/>
        <v>0</v>
      </c>
      <c r="BX93" s="776">
        <f t="shared" si="8"/>
        <v>23084.5</v>
      </c>
      <c r="BY93" s="644">
        <f t="shared" si="9"/>
        <v>0</v>
      </c>
      <c r="BZ93" s="645"/>
      <c r="CA93" s="338"/>
      <c r="CB93" s="338"/>
      <c r="CC93" s="338"/>
      <c r="CD93" s="338"/>
      <c r="CE93" s="338"/>
      <c r="CF93" s="338"/>
    </row>
    <row r="94" ht="15.75" customHeight="1">
      <c r="A94" s="769">
        <v>91.0</v>
      </c>
      <c r="B94" s="778">
        <v>72716.0</v>
      </c>
      <c r="C94" s="667">
        <v>45.5</v>
      </c>
      <c r="D94" s="667">
        <v>16.0</v>
      </c>
      <c r="E94" s="667">
        <v>100.0</v>
      </c>
      <c r="F94" s="503">
        <v>690.0</v>
      </c>
      <c r="G94" s="773">
        <f t="shared" ref="G94:H94" si="98">L94+N94+P94+R94+T94+V94+X94+Z94+AB94+AD94+AF94+AH94+AJ94+AL94+AN94+AP94+AR94+AT94+AV94+AX94+AZ94+BB94+BD94+BF94+BH94+BJ94+BL94+BN94+BP94+BR94+BT94</f>
        <v>0</v>
      </c>
      <c r="H94" s="671">
        <f t="shared" si="98"/>
        <v>690</v>
      </c>
      <c r="I94" s="774">
        <f t="shared" si="4"/>
        <v>0</v>
      </c>
      <c r="J94" s="779">
        <v>33.7</v>
      </c>
      <c r="K94" s="407">
        <f t="shared" si="5"/>
        <v>0</v>
      </c>
      <c r="L94" s="640"/>
      <c r="M94" s="719"/>
      <c r="N94" s="640"/>
      <c r="O94" s="719">
        <v>585.0</v>
      </c>
      <c r="P94" s="640"/>
      <c r="Q94" s="642"/>
      <c r="R94" s="640"/>
      <c r="S94" s="642"/>
      <c r="T94" s="640"/>
      <c r="U94" s="719">
        <v>105.0</v>
      </c>
      <c r="V94" s="640"/>
      <c r="W94" s="642"/>
      <c r="X94" s="640"/>
      <c r="Y94" s="642"/>
      <c r="Z94" s="640"/>
      <c r="AA94" s="642"/>
      <c r="AB94" s="640"/>
      <c r="AC94" s="642"/>
      <c r="AD94" s="640"/>
      <c r="AE94" s="642"/>
      <c r="AF94" s="640"/>
      <c r="AG94" s="642"/>
      <c r="AH94" s="640"/>
      <c r="AI94" s="642"/>
      <c r="AJ94" s="640"/>
      <c r="AK94" s="642"/>
      <c r="AL94" s="640"/>
      <c r="AM94" s="642"/>
      <c r="AN94" s="640"/>
      <c r="AO94" s="642"/>
      <c r="AP94" s="646"/>
      <c r="AQ94" s="642"/>
      <c r="AR94" s="640"/>
      <c r="AS94" s="642"/>
      <c r="AT94" s="640"/>
      <c r="AU94" s="642"/>
      <c r="AV94" s="640"/>
      <c r="AW94" s="642"/>
      <c r="AX94" s="640"/>
      <c r="AY94" s="642"/>
      <c r="AZ94" s="640"/>
      <c r="BA94" s="642"/>
      <c r="BB94" s="640"/>
      <c r="BC94" s="642"/>
      <c r="BD94" s="646"/>
      <c r="BE94" s="642"/>
      <c r="BF94" s="640"/>
      <c r="BG94" s="642"/>
      <c r="BH94" s="640"/>
      <c r="BI94" s="642"/>
      <c r="BJ94" s="640"/>
      <c r="BK94" s="642"/>
      <c r="BL94" s="640"/>
      <c r="BM94" s="642"/>
      <c r="BN94" s="640"/>
      <c r="BO94" s="642"/>
      <c r="BP94" s="640"/>
      <c r="BQ94" s="642"/>
      <c r="BR94" s="640"/>
      <c r="BS94" s="642"/>
      <c r="BT94" s="640"/>
      <c r="BU94" s="642"/>
      <c r="BV94" s="643">
        <f t="shared" si="6"/>
        <v>0</v>
      </c>
      <c r="BW94" s="644">
        <f t="shared" si="7"/>
        <v>0</v>
      </c>
      <c r="BX94" s="776">
        <f t="shared" si="8"/>
        <v>23253</v>
      </c>
      <c r="BY94" s="644">
        <f t="shared" si="9"/>
        <v>0</v>
      </c>
      <c r="BZ94" s="645"/>
      <c r="CA94" s="338"/>
      <c r="CB94" s="338"/>
      <c r="CC94" s="338"/>
      <c r="CD94" s="338"/>
      <c r="CE94" s="338"/>
      <c r="CF94" s="338"/>
    </row>
    <row r="95" ht="15.75" customHeight="1">
      <c r="A95" s="769">
        <v>92.0</v>
      </c>
      <c r="B95" s="778">
        <v>72691.0</v>
      </c>
      <c r="C95" s="667">
        <v>45.5</v>
      </c>
      <c r="D95" s="667">
        <v>18.0</v>
      </c>
      <c r="E95" s="667">
        <v>120.0</v>
      </c>
      <c r="F95" s="503">
        <v>695.0</v>
      </c>
      <c r="G95" s="773">
        <f t="shared" ref="G95:H95" si="99">L95+N95+P95+R95+T95+V95+X95+Z95+AB95+AD95+AF95+AH95+AJ95+AL95+AN95+AP95+AR95+AT95+AV95+AX95+AZ95+BB95+BD95+BF95+BH95+BJ95+BL95+BN95+BP95+BR95+BT95</f>
        <v>0</v>
      </c>
      <c r="H95" s="671">
        <f t="shared" si="99"/>
        <v>0</v>
      </c>
      <c r="I95" s="774">
        <f t="shared" si="4"/>
        <v>695</v>
      </c>
      <c r="J95" s="779">
        <v>32.25</v>
      </c>
      <c r="K95" s="407">
        <f t="shared" si="5"/>
        <v>22413.75</v>
      </c>
      <c r="L95" s="640"/>
      <c r="M95" s="642"/>
      <c r="N95" s="640"/>
      <c r="O95" s="642"/>
      <c r="P95" s="640"/>
      <c r="Q95" s="642"/>
      <c r="R95" s="640"/>
      <c r="S95" s="642"/>
      <c r="T95" s="640"/>
      <c r="U95" s="642"/>
      <c r="V95" s="640"/>
      <c r="W95" s="642"/>
      <c r="X95" s="640"/>
      <c r="Y95" s="642"/>
      <c r="Z95" s="640"/>
      <c r="AA95" s="642"/>
      <c r="AB95" s="640"/>
      <c r="AC95" s="642"/>
      <c r="AD95" s="640"/>
      <c r="AE95" s="642"/>
      <c r="AF95" s="640"/>
      <c r="AG95" s="642"/>
      <c r="AH95" s="640"/>
      <c r="AI95" s="642"/>
      <c r="AJ95" s="640"/>
      <c r="AK95" s="642"/>
      <c r="AL95" s="640"/>
      <c r="AM95" s="642"/>
      <c r="AN95" s="640"/>
      <c r="AO95" s="642"/>
      <c r="AP95" s="646"/>
      <c r="AQ95" s="642"/>
      <c r="AR95" s="640"/>
      <c r="AS95" s="642"/>
      <c r="AT95" s="640"/>
      <c r="AU95" s="642"/>
      <c r="AV95" s="640"/>
      <c r="AW95" s="642"/>
      <c r="AX95" s="640"/>
      <c r="AY95" s="642"/>
      <c r="AZ95" s="640"/>
      <c r="BA95" s="642"/>
      <c r="BB95" s="640"/>
      <c r="BC95" s="642"/>
      <c r="BD95" s="640"/>
      <c r="BE95" s="642"/>
      <c r="BF95" s="640"/>
      <c r="BG95" s="642"/>
      <c r="BH95" s="640"/>
      <c r="BI95" s="642"/>
      <c r="BJ95" s="640"/>
      <c r="BK95" s="642"/>
      <c r="BL95" s="640"/>
      <c r="BM95" s="642"/>
      <c r="BN95" s="640"/>
      <c r="BO95" s="642"/>
      <c r="BP95" s="640"/>
      <c r="BQ95" s="642"/>
      <c r="BR95" s="640"/>
      <c r="BS95" s="642"/>
      <c r="BT95" s="640"/>
      <c r="BU95" s="642"/>
      <c r="BV95" s="643">
        <f t="shared" si="6"/>
        <v>22413.75</v>
      </c>
      <c r="BW95" s="644">
        <f t="shared" si="7"/>
        <v>0</v>
      </c>
      <c r="BX95" s="776">
        <f t="shared" si="8"/>
        <v>0</v>
      </c>
      <c r="BY95" s="644">
        <f t="shared" si="9"/>
        <v>22413.75</v>
      </c>
      <c r="BZ95" s="645"/>
      <c r="CA95" s="338"/>
      <c r="CB95" s="338"/>
      <c r="CC95" s="338"/>
      <c r="CD95" s="338"/>
      <c r="CE95" s="338"/>
      <c r="CF95" s="338"/>
    </row>
    <row r="96" ht="15.75" customHeight="1">
      <c r="A96" s="769">
        <v>93.0</v>
      </c>
      <c r="B96" s="778">
        <v>72693.0</v>
      </c>
      <c r="C96" s="667">
        <v>45.5</v>
      </c>
      <c r="D96" s="667">
        <v>18.0</v>
      </c>
      <c r="E96" s="667">
        <v>120.0</v>
      </c>
      <c r="F96" s="503">
        <v>786.0</v>
      </c>
      <c r="G96" s="773">
        <f t="shared" ref="G96:H96" si="100">L96+N96+P96+R96+T96+V96+X96+Z96+AB96+AD96+AF96+AH96+AJ96+AL96+AN96+AP96+AR96+AT96+AV96+AX96+AZ96+BB96+BD96+BF96+BH96+BJ96+BL96+BN96+BP96+BR96+BT96</f>
        <v>0</v>
      </c>
      <c r="H96" s="671">
        <f t="shared" si="100"/>
        <v>0</v>
      </c>
      <c r="I96" s="774">
        <f t="shared" si="4"/>
        <v>786</v>
      </c>
      <c r="J96" s="779">
        <v>32.25</v>
      </c>
      <c r="K96" s="407">
        <f t="shared" si="5"/>
        <v>25348.5</v>
      </c>
      <c r="L96" s="640"/>
      <c r="M96" s="642"/>
      <c r="N96" s="640"/>
      <c r="O96" s="642"/>
      <c r="P96" s="640"/>
      <c r="Q96" s="642"/>
      <c r="R96" s="640"/>
      <c r="S96" s="642"/>
      <c r="T96" s="640"/>
      <c r="U96" s="642"/>
      <c r="V96" s="640"/>
      <c r="W96" s="642"/>
      <c r="X96" s="640"/>
      <c r="Y96" s="642"/>
      <c r="Z96" s="640"/>
      <c r="AA96" s="642"/>
      <c r="AB96" s="640"/>
      <c r="AC96" s="642"/>
      <c r="AD96" s="640"/>
      <c r="AE96" s="642"/>
      <c r="AF96" s="640"/>
      <c r="AG96" s="642"/>
      <c r="AH96" s="640"/>
      <c r="AI96" s="642"/>
      <c r="AJ96" s="640"/>
      <c r="AK96" s="642"/>
      <c r="AL96" s="640"/>
      <c r="AM96" s="642"/>
      <c r="AN96" s="640"/>
      <c r="AO96" s="642"/>
      <c r="AP96" s="646"/>
      <c r="AQ96" s="642"/>
      <c r="AR96" s="640"/>
      <c r="AS96" s="642"/>
      <c r="AT96" s="640"/>
      <c r="AU96" s="642"/>
      <c r="AV96" s="640"/>
      <c r="AW96" s="642"/>
      <c r="AX96" s="640"/>
      <c r="AY96" s="642"/>
      <c r="AZ96" s="640"/>
      <c r="BA96" s="642"/>
      <c r="BB96" s="640"/>
      <c r="BC96" s="642"/>
      <c r="BD96" s="640"/>
      <c r="BE96" s="642"/>
      <c r="BF96" s="640"/>
      <c r="BG96" s="642"/>
      <c r="BH96" s="640"/>
      <c r="BI96" s="642"/>
      <c r="BJ96" s="640"/>
      <c r="BK96" s="642"/>
      <c r="BL96" s="640"/>
      <c r="BM96" s="642"/>
      <c r="BN96" s="640"/>
      <c r="BO96" s="642"/>
      <c r="BP96" s="640"/>
      <c r="BQ96" s="642"/>
      <c r="BR96" s="640"/>
      <c r="BS96" s="642"/>
      <c r="BT96" s="640"/>
      <c r="BU96" s="642"/>
      <c r="BV96" s="643">
        <f t="shared" si="6"/>
        <v>25348.5</v>
      </c>
      <c r="BW96" s="644">
        <f t="shared" si="7"/>
        <v>0</v>
      </c>
      <c r="BX96" s="776">
        <f t="shared" si="8"/>
        <v>0</v>
      </c>
      <c r="BY96" s="644">
        <f t="shared" si="9"/>
        <v>25348.5</v>
      </c>
      <c r="BZ96" s="645"/>
      <c r="CA96" s="338"/>
      <c r="CB96" s="338"/>
      <c r="CC96" s="338"/>
      <c r="CD96" s="338"/>
      <c r="CE96" s="338"/>
      <c r="CF96" s="338"/>
    </row>
    <row r="97" ht="15.75" customHeight="1">
      <c r="A97" s="769">
        <v>94.0</v>
      </c>
      <c r="B97" s="777">
        <v>32658.0</v>
      </c>
      <c r="C97" s="501">
        <v>48.0</v>
      </c>
      <c r="D97" s="501">
        <v>16.0</v>
      </c>
      <c r="E97" s="501">
        <v>100.0</v>
      </c>
      <c r="F97" s="503">
        <v>70.0</v>
      </c>
      <c r="G97" s="773">
        <f t="shared" ref="G97:H97" si="101">L97+N97+P97+R97+T97+V97+X97+Z97+AB97+AD97+AF97+AH97+AJ97+AL97+AN97+AP97+AR97+AT97+AV97+AX97+AZ97+BB97+BD97+BF97+BH97+BJ97+BL97+BN97+BP97+BR97+BT97</f>
        <v>0</v>
      </c>
      <c r="H97" s="671">
        <f t="shared" si="101"/>
        <v>0</v>
      </c>
      <c r="I97" s="774">
        <f t="shared" si="4"/>
        <v>70</v>
      </c>
      <c r="J97" s="775">
        <v>31.0</v>
      </c>
      <c r="K97" s="407">
        <f t="shared" si="5"/>
        <v>2170</v>
      </c>
      <c r="L97" s="640"/>
      <c r="M97" s="642"/>
      <c r="N97" s="640"/>
      <c r="O97" s="642"/>
      <c r="P97" s="640"/>
      <c r="Q97" s="642"/>
      <c r="R97" s="640"/>
      <c r="S97" s="642"/>
      <c r="T97" s="640"/>
      <c r="U97" s="642"/>
      <c r="V97" s="640"/>
      <c r="W97" s="642"/>
      <c r="X97" s="640"/>
      <c r="Y97" s="642"/>
      <c r="Z97" s="640"/>
      <c r="AA97" s="642"/>
      <c r="AB97" s="640"/>
      <c r="AC97" s="642"/>
      <c r="AD97" s="640"/>
      <c r="AE97" s="642"/>
      <c r="AF97" s="640"/>
      <c r="AG97" s="642"/>
      <c r="AH97" s="640"/>
      <c r="AI97" s="642"/>
      <c r="AJ97" s="640"/>
      <c r="AK97" s="642"/>
      <c r="AL97" s="640"/>
      <c r="AM97" s="642"/>
      <c r="AN97" s="640"/>
      <c r="AO97" s="642"/>
      <c r="AP97" s="640"/>
      <c r="AQ97" s="642"/>
      <c r="AR97" s="640"/>
      <c r="AS97" s="642"/>
      <c r="AT97" s="640"/>
      <c r="AU97" s="642"/>
      <c r="AV97" s="640"/>
      <c r="AW97" s="642"/>
      <c r="AX97" s="640"/>
      <c r="AY97" s="642"/>
      <c r="AZ97" s="640"/>
      <c r="BA97" s="642"/>
      <c r="BB97" s="640"/>
      <c r="BC97" s="642"/>
      <c r="BD97" s="640"/>
      <c r="BE97" s="642"/>
      <c r="BF97" s="640"/>
      <c r="BG97" s="642"/>
      <c r="BH97" s="640"/>
      <c r="BI97" s="642"/>
      <c r="BJ97" s="640"/>
      <c r="BK97" s="642"/>
      <c r="BL97" s="640"/>
      <c r="BM97" s="642"/>
      <c r="BN97" s="640"/>
      <c r="BO97" s="642"/>
      <c r="BP97" s="640"/>
      <c r="BQ97" s="642"/>
      <c r="BR97" s="640"/>
      <c r="BS97" s="642"/>
      <c r="BT97" s="640"/>
      <c r="BU97" s="642"/>
      <c r="BV97" s="643">
        <f t="shared" si="6"/>
        <v>2170</v>
      </c>
      <c r="BW97" s="644">
        <f t="shared" si="7"/>
        <v>0</v>
      </c>
      <c r="BX97" s="776">
        <f t="shared" si="8"/>
        <v>0</v>
      </c>
      <c r="BY97" s="644">
        <f t="shared" si="9"/>
        <v>2170</v>
      </c>
      <c r="BZ97" s="645"/>
      <c r="CA97" s="338"/>
      <c r="CB97" s="338"/>
      <c r="CC97" s="338"/>
      <c r="CD97" s="338"/>
      <c r="CE97" s="338"/>
      <c r="CF97" s="338"/>
    </row>
    <row r="98" ht="15.75" customHeight="1">
      <c r="A98" s="769">
        <v>95.0</v>
      </c>
      <c r="B98" s="777">
        <v>42629.0</v>
      </c>
      <c r="C98" s="501">
        <v>48.0</v>
      </c>
      <c r="D98" s="501">
        <v>18.0</v>
      </c>
      <c r="E98" s="501">
        <v>120.0</v>
      </c>
      <c r="F98" s="503">
        <v>150.0</v>
      </c>
      <c r="G98" s="773">
        <f t="shared" ref="G98:H98" si="102">L98+N98+P98+R98+T98+V98+X98+Z98+AB98+AD98+AF98+AH98+AJ98+AL98+AN98+AP98+AR98+AT98+AV98+AX98+AZ98+BB98+BD98+BF98+BH98+BJ98+BL98+BN98+BP98+BR98+BT98</f>
        <v>0</v>
      </c>
      <c r="H98" s="671">
        <f t="shared" si="102"/>
        <v>0</v>
      </c>
      <c r="I98" s="774">
        <f t="shared" si="4"/>
        <v>150</v>
      </c>
      <c r="J98" s="406">
        <v>33.2</v>
      </c>
      <c r="K98" s="407">
        <f t="shared" si="5"/>
        <v>4980</v>
      </c>
      <c r="L98" s="640"/>
      <c r="M98" s="642"/>
      <c r="N98" s="640"/>
      <c r="O98" s="642"/>
      <c r="P98" s="640"/>
      <c r="Q98" s="642"/>
      <c r="R98" s="640"/>
      <c r="S98" s="642"/>
      <c r="T98" s="640"/>
      <c r="U98" s="642"/>
      <c r="V98" s="640"/>
      <c r="W98" s="642"/>
      <c r="X98" s="640"/>
      <c r="Y98" s="642"/>
      <c r="Z98" s="640"/>
      <c r="AA98" s="642"/>
      <c r="AB98" s="640"/>
      <c r="AC98" s="642"/>
      <c r="AD98" s="640"/>
      <c r="AE98" s="642"/>
      <c r="AF98" s="640"/>
      <c r="AG98" s="642"/>
      <c r="AH98" s="640"/>
      <c r="AI98" s="642"/>
      <c r="AJ98" s="640"/>
      <c r="AK98" s="642"/>
      <c r="AL98" s="640"/>
      <c r="AM98" s="642"/>
      <c r="AN98" s="640"/>
      <c r="AO98" s="642"/>
      <c r="AP98" s="640"/>
      <c r="AQ98" s="642"/>
      <c r="AR98" s="640"/>
      <c r="AS98" s="642"/>
      <c r="AT98" s="640"/>
      <c r="AU98" s="642"/>
      <c r="AV98" s="640"/>
      <c r="AW98" s="642"/>
      <c r="AX98" s="640"/>
      <c r="AY98" s="642"/>
      <c r="AZ98" s="640"/>
      <c r="BA98" s="642"/>
      <c r="BB98" s="640"/>
      <c r="BC98" s="642"/>
      <c r="BD98" s="640"/>
      <c r="BE98" s="642"/>
      <c r="BF98" s="640"/>
      <c r="BG98" s="642"/>
      <c r="BH98" s="640"/>
      <c r="BI98" s="642"/>
      <c r="BJ98" s="640"/>
      <c r="BK98" s="642"/>
      <c r="BL98" s="640"/>
      <c r="BM98" s="642"/>
      <c r="BN98" s="640"/>
      <c r="BO98" s="642"/>
      <c r="BP98" s="640"/>
      <c r="BQ98" s="642"/>
      <c r="BR98" s="640"/>
      <c r="BS98" s="642"/>
      <c r="BT98" s="640"/>
      <c r="BU98" s="642"/>
      <c r="BV98" s="643">
        <f t="shared" si="6"/>
        <v>4980</v>
      </c>
      <c r="BW98" s="644">
        <f t="shared" si="7"/>
        <v>0</v>
      </c>
      <c r="BX98" s="776">
        <f t="shared" si="8"/>
        <v>0</v>
      </c>
      <c r="BY98" s="644">
        <f t="shared" si="9"/>
        <v>4980</v>
      </c>
      <c r="BZ98" s="645"/>
      <c r="CA98" s="338"/>
      <c r="CB98" s="338"/>
      <c r="CC98" s="338"/>
      <c r="CD98" s="338"/>
      <c r="CE98" s="338"/>
      <c r="CF98" s="338"/>
    </row>
    <row r="99" ht="15.75" customHeight="1">
      <c r="A99" s="769">
        <v>96.0</v>
      </c>
      <c r="B99" s="777">
        <v>52621.0</v>
      </c>
      <c r="C99" s="501">
        <v>48.0</v>
      </c>
      <c r="D99" s="501">
        <v>16.0</v>
      </c>
      <c r="E99" s="501">
        <v>100.0</v>
      </c>
      <c r="F99" s="503">
        <v>254.0</v>
      </c>
      <c r="G99" s="773">
        <f t="shared" ref="G99:H99" si="103">L99+N99+P99+R99+T99+V99+X99+Z99+AB99+AD99+AF99+AH99+AJ99+AL99+AN99+AP99+AR99+AT99+AV99+AX99+AZ99+BB99+BD99+BF99+BH99+BJ99+BL99+BN99+BP99+BR99+BT99</f>
        <v>0</v>
      </c>
      <c r="H99" s="671">
        <f t="shared" si="103"/>
        <v>0</v>
      </c>
      <c r="I99" s="774">
        <f t="shared" si="4"/>
        <v>254</v>
      </c>
      <c r="J99" s="809">
        <v>31.17</v>
      </c>
      <c r="K99" s="407">
        <f t="shared" si="5"/>
        <v>7917.18</v>
      </c>
      <c r="L99" s="640"/>
      <c r="M99" s="642"/>
      <c r="N99" s="640"/>
      <c r="O99" s="642"/>
      <c r="P99" s="640"/>
      <c r="Q99" s="642"/>
      <c r="R99" s="640"/>
      <c r="S99" s="719"/>
      <c r="T99" s="640"/>
      <c r="U99" s="642"/>
      <c r="V99" s="640"/>
      <c r="W99" s="642"/>
      <c r="X99" s="640"/>
      <c r="Y99" s="642"/>
      <c r="Z99" s="640"/>
      <c r="AA99" s="642"/>
      <c r="AB99" s="640"/>
      <c r="AC99" s="642"/>
      <c r="AD99" s="640"/>
      <c r="AE99" s="642"/>
      <c r="AF99" s="640"/>
      <c r="AG99" s="642"/>
      <c r="AH99" s="640"/>
      <c r="AI99" s="642"/>
      <c r="AJ99" s="640"/>
      <c r="AK99" s="642"/>
      <c r="AL99" s="640"/>
      <c r="AM99" s="642"/>
      <c r="AN99" s="640"/>
      <c r="AO99" s="642"/>
      <c r="AP99" s="640"/>
      <c r="AQ99" s="642"/>
      <c r="AR99" s="640"/>
      <c r="AS99" s="642"/>
      <c r="AT99" s="640"/>
      <c r="AU99" s="642"/>
      <c r="AV99" s="640"/>
      <c r="AW99" s="642"/>
      <c r="AX99" s="640"/>
      <c r="AY99" s="642"/>
      <c r="AZ99" s="640"/>
      <c r="BA99" s="642"/>
      <c r="BB99" s="640"/>
      <c r="BC99" s="642"/>
      <c r="BD99" s="640"/>
      <c r="BE99" s="642"/>
      <c r="BF99" s="640"/>
      <c r="BG99" s="642"/>
      <c r="BH99" s="640"/>
      <c r="BI99" s="642"/>
      <c r="BJ99" s="640"/>
      <c r="BK99" s="642"/>
      <c r="BL99" s="640"/>
      <c r="BM99" s="642"/>
      <c r="BN99" s="640"/>
      <c r="BO99" s="642"/>
      <c r="BP99" s="640"/>
      <c r="BQ99" s="642"/>
      <c r="BR99" s="640"/>
      <c r="BS99" s="642"/>
      <c r="BT99" s="640"/>
      <c r="BU99" s="642"/>
      <c r="BV99" s="643">
        <f t="shared" si="6"/>
        <v>7917.18</v>
      </c>
      <c r="BW99" s="644">
        <f t="shared" si="7"/>
        <v>0</v>
      </c>
      <c r="BX99" s="776">
        <f t="shared" si="8"/>
        <v>0</v>
      </c>
      <c r="BY99" s="644">
        <f t="shared" si="9"/>
        <v>7917.18</v>
      </c>
      <c r="BZ99" s="645"/>
      <c r="CA99" s="338"/>
      <c r="CB99" s="338"/>
      <c r="CC99" s="338"/>
      <c r="CD99" s="338"/>
      <c r="CE99" s="338"/>
      <c r="CF99" s="338"/>
    </row>
    <row r="100" ht="15.75" customHeight="1">
      <c r="A100" s="769">
        <v>97.0</v>
      </c>
      <c r="B100" s="778">
        <v>72718.0</v>
      </c>
      <c r="C100" s="667">
        <v>48.0</v>
      </c>
      <c r="D100" s="667">
        <v>16.0</v>
      </c>
      <c r="E100" s="667">
        <v>100.0</v>
      </c>
      <c r="F100" s="503">
        <v>315.0</v>
      </c>
      <c r="G100" s="773">
        <f t="shared" ref="G100:H100" si="104">L100+N100+P100+R100+T100+V100+X100+Z100+AB100+AD100+AF100+AH100+AJ100+AL100+AN100+AP100+AR100+AT100+AV100+AX100+AZ100+BB100+BD100+BF100+BH100+BJ100+BL100+BN100+BP100+BR100+BT100</f>
        <v>0</v>
      </c>
      <c r="H100" s="671">
        <f t="shared" si="104"/>
        <v>315</v>
      </c>
      <c r="I100" s="774">
        <f t="shared" si="4"/>
        <v>0</v>
      </c>
      <c r="J100" s="779">
        <v>33.7</v>
      </c>
      <c r="K100" s="407">
        <f t="shared" si="5"/>
        <v>0</v>
      </c>
      <c r="L100" s="640"/>
      <c r="M100" s="719"/>
      <c r="N100" s="640"/>
      <c r="O100" s="719">
        <v>315.0</v>
      </c>
      <c r="P100" s="640"/>
      <c r="Q100" s="642"/>
      <c r="R100" s="640"/>
      <c r="S100" s="642"/>
      <c r="T100" s="640"/>
      <c r="U100" s="642"/>
      <c r="V100" s="640"/>
      <c r="W100" s="642"/>
      <c r="X100" s="640"/>
      <c r="Y100" s="642"/>
      <c r="Z100" s="640"/>
      <c r="AA100" s="642"/>
      <c r="AB100" s="640"/>
      <c r="AC100" s="642"/>
      <c r="AD100" s="640"/>
      <c r="AE100" s="642"/>
      <c r="AF100" s="640"/>
      <c r="AG100" s="642"/>
      <c r="AH100" s="640"/>
      <c r="AI100" s="642"/>
      <c r="AJ100" s="640"/>
      <c r="AK100" s="642"/>
      <c r="AL100" s="640"/>
      <c r="AM100" s="642"/>
      <c r="AN100" s="640"/>
      <c r="AO100" s="642"/>
      <c r="AP100" s="646"/>
      <c r="AQ100" s="642"/>
      <c r="AR100" s="640"/>
      <c r="AS100" s="642"/>
      <c r="AT100" s="640"/>
      <c r="AU100" s="642"/>
      <c r="AV100" s="640"/>
      <c r="AW100" s="642"/>
      <c r="AX100" s="640"/>
      <c r="AY100" s="642"/>
      <c r="AZ100" s="640"/>
      <c r="BA100" s="642"/>
      <c r="BB100" s="640"/>
      <c r="BC100" s="642"/>
      <c r="BD100" s="646"/>
      <c r="BE100" s="642"/>
      <c r="BF100" s="640"/>
      <c r="BG100" s="642"/>
      <c r="BH100" s="640"/>
      <c r="BI100" s="642"/>
      <c r="BJ100" s="640"/>
      <c r="BK100" s="642"/>
      <c r="BL100" s="640"/>
      <c r="BM100" s="642"/>
      <c r="BN100" s="640"/>
      <c r="BO100" s="642"/>
      <c r="BP100" s="640"/>
      <c r="BQ100" s="642"/>
      <c r="BR100" s="640"/>
      <c r="BS100" s="642"/>
      <c r="BT100" s="640"/>
      <c r="BU100" s="642"/>
      <c r="BV100" s="643">
        <f t="shared" si="6"/>
        <v>0</v>
      </c>
      <c r="BW100" s="644">
        <f t="shared" si="7"/>
        <v>0</v>
      </c>
      <c r="BX100" s="776">
        <f t="shared" si="8"/>
        <v>10615.5</v>
      </c>
      <c r="BY100" s="644">
        <f t="shared" si="9"/>
        <v>0</v>
      </c>
      <c r="BZ100" s="645"/>
      <c r="CA100" s="338"/>
      <c r="CB100" s="338"/>
      <c r="CC100" s="338"/>
      <c r="CD100" s="338"/>
      <c r="CE100" s="338"/>
      <c r="CF100" s="338"/>
    </row>
    <row r="101" ht="15.75" customHeight="1">
      <c r="A101" s="769">
        <v>98.0</v>
      </c>
      <c r="B101" s="778">
        <v>62622.0</v>
      </c>
      <c r="C101" s="667">
        <v>48.0</v>
      </c>
      <c r="D101" s="501">
        <v>16.0</v>
      </c>
      <c r="E101" s="501">
        <v>100.0</v>
      </c>
      <c r="F101" s="503">
        <v>552.0</v>
      </c>
      <c r="G101" s="773">
        <f t="shared" ref="G101:H101" si="105">L101+N101+P101+R101+T101+V101+X101+Z101+AB101+AD101+AF101+AH101+AJ101+AL101+AN101+AP101+AR101+AT101+AV101+AX101+AZ101+BB101+BD101+BF101+BH101+BJ101+BL101+BN101+BP101+BR101+BT101</f>
        <v>0</v>
      </c>
      <c r="H101" s="671">
        <f t="shared" si="105"/>
        <v>47</v>
      </c>
      <c r="I101" s="774">
        <f t="shared" si="4"/>
        <v>505</v>
      </c>
      <c r="J101" s="779">
        <v>30.22</v>
      </c>
      <c r="K101" s="407">
        <f t="shared" si="5"/>
        <v>15261.1</v>
      </c>
      <c r="L101" s="640"/>
      <c r="M101" s="642"/>
      <c r="N101" s="640"/>
      <c r="O101" s="642"/>
      <c r="P101" s="640"/>
      <c r="Q101" s="719">
        <v>47.0</v>
      </c>
      <c r="R101" s="640"/>
      <c r="S101" s="642"/>
      <c r="T101" s="640"/>
      <c r="U101" s="642"/>
      <c r="V101" s="640"/>
      <c r="W101" s="642"/>
      <c r="X101" s="640"/>
      <c r="Y101" s="642"/>
      <c r="Z101" s="640"/>
      <c r="AA101" s="642"/>
      <c r="AB101" s="640"/>
      <c r="AC101" s="642"/>
      <c r="AD101" s="640"/>
      <c r="AE101" s="642"/>
      <c r="AF101" s="640"/>
      <c r="AG101" s="642"/>
      <c r="AH101" s="640"/>
      <c r="AI101" s="642"/>
      <c r="AJ101" s="640"/>
      <c r="AK101" s="642"/>
      <c r="AL101" s="640"/>
      <c r="AM101" s="642"/>
      <c r="AN101" s="640"/>
      <c r="AO101" s="642"/>
      <c r="AP101" s="640"/>
      <c r="AQ101" s="642"/>
      <c r="AR101" s="640"/>
      <c r="AS101" s="642"/>
      <c r="AT101" s="640"/>
      <c r="AU101" s="642"/>
      <c r="AV101" s="640"/>
      <c r="AW101" s="642"/>
      <c r="AX101" s="640"/>
      <c r="AY101" s="642"/>
      <c r="AZ101" s="640"/>
      <c r="BA101" s="642"/>
      <c r="BB101" s="640"/>
      <c r="BC101" s="642"/>
      <c r="BD101" s="640"/>
      <c r="BE101" s="642"/>
      <c r="BF101" s="646"/>
      <c r="BG101" s="642"/>
      <c r="BH101" s="640"/>
      <c r="BI101" s="642"/>
      <c r="BJ101" s="640"/>
      <c r="BK101" s="642"/>
      <c r="BL101" s="640"/>
      <c r="BM101" s="642"/>
      <c r="BN101" s="640"/>
      <c r="BO101" s="642"/>
      <c r="BP101" s="640"/>
      <c r="BQ101" s="642"/>
      <c r="BR101" s="640"/>
      <c r="BS101" s="642"/>
      <c r="BT101" s="640"/>
      <c r="BU101" s="642"/>
      <c r="BV101" s="643">
        <f t="shared" si="6"/>
        <v>15261.1</v>
      </c>
      <c r="BW101" s="644">
        <f t="shared" si="7"/>
        <v>0</v>
      </c>
      <c r="BX101" s="776">
        <f t="shared" si="8"/>
        <v>1420.34</v>
      </c>
      <c r="BY101" s="644">
        <f t="shared" si="9"/>
        <v>15261.1</v>
      </c>
      <c r="BZ101" s="645"/>
      <c r="CA101" s="338"/>
      <c r="CB101" s="338"/>
      <c r="CC101" s="338"/>
      <c r="CD101" s="338"/>
      <c r="CE101" s="338"/>
      <c r="CF101" s="338"/>
    </row>
    <row r="102" ht="15.75" customHeight="1">
      <c r="A102" s="769">
        <v>99.0</v>
      </c>
      <c r="B102" s="778">
        <v>62621.0</v>
      </c>
      <c r="C102" s="667">
        <v>48.0</v>
      </c>
      <c r="D102" s="501">
        <v>16.0</v>
      </c>
      <c r="E102" s="501">
        <v>100.0</v>
      </c>
      <c r="F102" s="503">
        <v>730.0</v>
      </c>
      <c r="G102" s="773">
        <f t="shared" ref="G102:H102" si="106">L102+N102+P102+R102+T102+V102+X102+Z102+AB102+AD102+AF102+AH102+AJ102+AL102+AN102+AP102+AR102+AT102+AV102+AX102+AZ102+BB102+BD102+BF102+BH102+BJ102+BL102+BN102+BP102+BR102+BT102</f>
        <v>0</v>
      </c>
      <c r="H102" s="671">
        <f t="shared" si="106"/>
        <v>0</v>
      </c>
      <c r="I102" s="774">
        <f t="shared" si="4"/>
        <v>730</v>
      </c>
      <c r="J102" s="779">
        <v>30.22</v>
      </c>
      <c r="K102" s="407">
        <f t="shared" si="5"/>
        <v>22060.6</v>
      </c>
      <c r="L102" s="640"/>
      <c r="M102" s="642"/>
      <c r="N102" s="640"/>
      <c r="O102" s="642"/>
      <c r="P102" s="640"/>
      <c r="Q102" s="642"/>
      <c r="R102" s="640"/>
      <c r="S102" s="642"/>
      <c r="T102" s="640"/>
      <c r="U102" s="642"/>
      <c r="V102" s="640"/>
      <c r="W102" s="642"/>
      <c r="X102" s="640"/>
      <c r="Y102" s="642"/>
      <c r="Z102" s="640"/>
      <c r="AA102" s="642"/>
      <c r="AB102" s="640"/>
      <c r="AC102" s="642"/>
      <c r="AD102" s="640"/>
      <c r="AE102" s="642"/>
      <c r="AF102" s="640"/>
      <c r="AG102" s="642"/>
      <c r="AH102" s="640"/>
      <c r="AI102" s="642"/>
      <c r="AJ102" s="640"/>
      <c r="AK102" s="642"/>
      <c r="AL102" s="640"/>
      <c r="AM102" s="642"/>
      <c r="AN102" s="640"/>
      <c r="AO102" s="642"/>
      <c r="AP102" s="640"/>
      <c r="AQ102" s="642"/>
      <c r="AR102" s="640"/>
      <c r="AS102" s="642"/>
      <c r="AT102" s="640"/>
      <c r="AU102" s="642"/>
      <c r="AV102" s="640"/>
      <c r="AW102" s="642"/>
      <c r="AX102" s="640"/>
      <c r="AY102" s="642"/>
      <c r="AZ102" s="640"/>
      <c r="BA102" s="642"/>
      <c r="BB102" s="640"/>
      <c r="BC102" s="642"/>
      <c r="BD102" s="640"/>
      <c r="BE102" s="642"/>
      <c r="BF102" s="646"/>
      <c r="BG102" s="642"/>
      <c r="BH102" s="640"/>
      <c r="BI102" s="642"/>
      <c r="BJ102" s="640"/>
      <c r="BK102" s="642"/>
      <c r="BL102" s="640"/>
      <c r="BM102" s="642"/>
      <c r="BN102" s="640"/>
      <c r="BO102" s="642"/>
      <c r="BP102" s="640"/>
      <c r="BQ102" s="642"/>
      <c r="BR102" s="640"/>
      <c r="BS102" s="642"/>
      <c r="BT102" s="640"/>
      <c r="BU102" s="642"/>
      <c r="BV102" s="643">
        <f t="shared" si="6"/>
        <v>22060.6</v>
      </c>
      <c r="BW102" s="644">
        <f t="shared" si="7"/>
        <v>0</v>
      </c>
      <c r="BX102" s="776">
        <f t="shared" si="8"/>
        <v>0</v>
      </c>
      <c r="BY102" s="644">
        <f t="shared" si="9"/>
        <v>22060.6</v>
      </c>
      <c r="BZ102" s="645"/>
      <c r="CA102" s="338"/>
      <c r="CB102" s="338"/>
      <c r="CC102" s="338"/>
      <c r="CD102" s="338"/>
      <c r="CE102" s="338"/>
      <c r="CF102" s="338"/>
    </row>
    <row r="103" ht="15.75" customHeight="1">
      <c r="A103" s="769">
        <v>100.0</v>
      </c>
      <c r="B103" s="778">
        <v>72719.0</v>
      </c>
      <c r="C103" s="667">
        <v>48.0</v>
      </c>
      <c r="D103" s="667">
        <v>16.0</v>
      </c>
      <c r="E103" s="667">
        <v>100.0</v>
      </c>
      <c r="F103" s="503">
        <v>788.0</v>
      </c>
      <c r="G103" s="773">
        <f t="shared" ref="G103:H103" si="107">L103+N103+P103+R103+T103+V103+X103+Z103+AB103+AD103+AF103+AH103+AJ103+AL103+AN103+AP103+AR103+AT103+AV103+AX103+AZ103+BB103+BD103+BF103+BH103+BJ103+BL103+BN103+BP103+BR103+BT103</f>
        <v>0</v>
      </c>
      <c r="H103" s="671">
        <f t="shared" si="107"/>
        <v>0</v>
      </c>
      <c r="I103" s="774">
        <f t="shared" si="4"/>
        <v>788</v>
      </c>
      <c r="J103" s="779">
        <v>33.7</v>
      </c>
      <c r="K103" s="407">
        <f t="shared" si="5"/>
        <v>26555.6</v>
      </c>
      <c r="L103" s="640"/>
      <c r="M103" s="642"/>
      <c r="N103" s="640"/>
      <c r="O103" s="642"/>
      <c r="P103" s="640"/>
      <c r="Q103" s="642"/>
      <c r="R103" s="640"/>
      <c r="S103" s="642"/>
      <c r="T103" s="640"/>
      <c r="U103" s="642"/>
      <c r="V103" s="640"/>
      <c r="W103" s="642"/>
      <c r="X103" s="640"/>
      <c r="Y103" s="642"/>
      <c r="Z103" s="640"/>
      <c r="AA103" s="642"/>
      <c r="AB103" s="640"/>
      <c r="AC103" s="642"/>
      <c r="AD103" s="640"/>
      <c r="AE103" s="642"/>
      <c r="AF103" s="640"/>
      <c r="AG103" s="642"/>
      <c r="AH103" s="640"/>
      <c r="AI103" s="642"/>
      <c r="AJ103" s="640"/>
      <c r="AK103" s="642"/>
      <c r="AL103" s="640"/>
      <c r="AM103" s="642"/>
      <c r="AN103" s="640"/>
      <c r="AO103" s="642"/>
      <c r="AP103" s="646"/>
      <c r="AQ103" s="642"/>
      <c r="AR103" s="640"/>
      <c r="AS103" s="642"/>
      <c r="AT103" s="640"/>
      <c r="AU103" s="642"/>
      <c r="AV103" s="640"/>
      <c r="AW103" s="642"/>
      <c r="AX103" s="640"/>
      <c r="AY103" s="642"/>
      <c r="AZ103" s="640"/>
      <c r="BA103" s="642"/>
      <c r="BB103" s="640"/>
      <c r="BC103" s="642"/>
      <c r="BD103" s="646"/>
      <c r="BE103" s="642"/>
      <c r="BF103" s="640"/>
      <c r="BG103" s="642"/>
      <c r="BH103" s="640"/>
      <c r="BI103" s="642"/>
      <c r="BJ103" s="640"/>
      <c r="BK103" s="642"/>
      <c r="BL103" s="640"/>
      <c r="BM103" s="642"/>
      <c r="BN103" s="640"/>
      <c r="BO103" s="642"/>
      <c r="BP103" s="640"/>
      <c r="BQ103" s="642"/>
      <c r="BR103" s="640"/>
      <c r="BS103" s="642"/>
      <c r="BT103" s="640"/>
      <c r="BU103" s="642"/>
      <c r="BV103" s="643">
        <f t="shared" si="6"/>
        <v>26555.6</v>
      </c>
      <c r="BW103" s="644">
        <f t="shared" si="7"/>
        <v>0</v>
      </c>
      <c r="BX103" s="776">
        <f t="shared" si="8"/>
        <v>0</v>
      </c>
      <c r="BY103" s="644">
        <f t="shared" si="9"/>
        <v>26555.6</v>
      </c>
      <c r="BZ103" s="645"/>
      <c r="CA103" s="338"/>
      <c r="CB103" s="338"/>
      <c r="CC103" s="338"/>
      <c r="CD103" s="338"/>
      <c r="CE103" s="338"/>
      <c r="CF103" s="338"/>
    </row>
    <row r="104" ht="15.75" customHeight="1">
      <c r="A104" s="769">
        <v>101.0</v>
      </c>
      <c r="B104" s="778">
        <v>72695.0</v>
      </c>
      <c r="C104" s="667">
        <v>50.0</v>
      </c>
      <c r="D104" s="667">
        <v>18.0</v>
      </c>
      <c r="E104" s="667">
        <v>120.0</v>
      </c>
      <c r="F104" s="503">
        <v>55.0</v>
      </c>
      <c r="G104" s="773">
        <f t="shared" ref="G104:H104" si="108">L104+N104+P104+R104+T104+V104+X104+Z104+AB104+AD104+AF104+AH104+AJ104+AL104+AN104+AP104+AR104+AT104+AV104+AX104+AZ104+BB104+BD104+BF104+BH104+BJ104+BL104+BN104+BP104+BR104+BT104</f>
        <v>0</v>
      </c>
      <c r="H104" s="671">
        <f t="shared" si="108"/>
        <v>0</v>
      </c>
      <c r="I104" s="774">
        <f t="shared" si="4"/>
        <v>55</v>
      </c>
      <c r="J104" s="779">
        <v>32.25</v>
      </c>
      <c r="K104" s="407">
        <f t="shared" si="5"/>
        <v>1773.75</v>
      </c>
      <c r="L104" s="640"/>
      <c r="M104" s="642"/>
      <c r="N104" s="640"/>
      <c r="O104" s="642"/>
      <c r="P104" s="640"/>
      <c r="Q104" s="642"/>
      <c r="R104" s="640"/>
      <c r="S104" s="642"/>
      <c r="T104" s="640"/>
      <c r="U104" s="642"/>
      <c r="V104" s="640"/>
      <c r="W104" s="642"/>
      <c r="X104" s="640"/>
      <c r="Y104" s="642"/>
      <c r="Z104" s="640"/>
      <c r="AA104" s="642"/>
      <c r="AB104" s="640"/>
      <c r="AC104" s="642"/>
      <c r="AD104" s="640"/>
      <c r="AE104" s="642"/>
      <c r="AF104" s="640"/>
      <c r="AG104" s="642"/>
      <c r="AH104" s="640"/>
      <c r="AI104" s="642"/>
      <c r="AJ104" s="640"/>
      <c r="AK104" s="642"/>
      <c r="AL104" s="640"/>
      <c r="AM104" s="642"/>
      <c r="AN104" s="640"/>
      <c r="AO104" s="642"/>
      <c r="AP104" s="646"/>
      <c r="AQ104" s="642"/>
      <c r="AR104" s="640"/>
      <c r="AS104" s="642"/>
      <c r="AT104" s="640"/>
      <c r="AU104" s="642"/>
      <c r="AV104" s="640"/>
      <c r="AW104" s="642"/>
      <c r="AX104" s="640"/>
      <c r="AY104" s="642"/>
      <c r="AZ104" s="640"/>
      <c r="BA104" s="642"/>
      <c r="BB104" s="640"/>
      <c r="BC104" s="642"/>
      <c r="BD104" s="640"/>
      <c r="BE104" s="642"/>
      <c r="BF104" s="640"/>
      <c r="BG104" s="719"/>
      <c r="BH104" s="640"/>
      <c r="BI104" s="642"/>
      <c r="BJ104" s="640"/>
      <c r="BK104" s="642"/>
      <c r="BL104" s="640"/>
      <c r="BM104" s="642"/>
      <c r="BN104" s="640"/>
      <c r="BO104" s="642"/>
      <c r="BP104" s="640"/>
      <c r="BQ104" s="642"/>
      <c r="BR104" s="640"/>
      <c r="BS104" s="642"/>
      <c r="BT104" s="640"/>
      <c r="BU104" s="642"/>
      <c r="BV104" s="643">
        <f t="shared" si="6"/>
        <v>1773.75</v>
      </c>
      <c r="BW104" s="644">
        <f t="shared" si="7"/>
        <v>0</v>
      </c>
      <c r="BX104" s="776">
        <f t="shared" si="8"/>
        <v>0</v>
      </c>
      <c r="BY104" s="644">
        <f t="shared" si="9"/>
        <v>1773.75</v>
      </c>
      <c r="BZ104" s="645"/>
      <c r="CA104" s="338"/>
      <c r="CB104" s="338"/>
      <c r="CC104" s="338"/>
      <c r="CD104" s="338"/>
      <c r="CE104" s="338"/>
      <c r="CF104" s="338"/>
    </row>
    <row r="105" ht="15.75" customHeight="1">
      <c r="A105" s="769">
        <v>102.0</v>
      </c>
      <c r="B105" s="777">
        <v>42646.0</v>
      </c>
      <c r="C105" s="501">
        <v>50.0</v>
      </c>
      <c r="D105" s="501">
        <v>16.0</v>
      </c>
      <c r="E105" s="501">
        <v>100.0</v>
      </c>
      <c r="F105" s="503">
        <v>81.0</v>
      </c>
      <c r="G105" s="773">
        <f t="shared" ref="G105:H105" si="109">L105+N105+P105+R105+T105+V105+X105+Z105+AB105+AD105+AF105+AH105+AJ105+AL105+AN105+AP105+AR105+AT105+AV105+AX105+AZ105+BB105+BD105+BF105+BH105+BJ105+BL105+BN105+BP105+BR105+BT105</f>
        <v>0</v>
      </c>
      <c r="H105" s="671">
        <f t="shared" si="109"/>
        <v>0</v>
      </c>
      <c r="I105" s="774">
        <f t="shared" si="4"/>
        <v>81</v>
      </c>
      <c r="J105" s="406">
        <v>33.45</v>
      </c>
      <c r="K105" s="407">
        <f t="shared" si="5"/>
        <v>2709.45</v>
      </c>
      <c r="L105" s="640"/>
      <c r="M105" s="642"/>
      <c r="N105" s="640"/>
      <c r="O105" s="642"/>
      <c r="P105" s="640"/>
      <c r="Q105" s="642"/>
      <c r="R105" s="640"/>
      <c r="S105" s="642"/>
      <c r="T105" s="640"/>
      <c r="U105" s="642"/>
      <c r="V105" s="640"/>
      <c r="W105" s="642"/>
      <c r="X105" s="640"/>
      <c r="Y105" s="642"/>
      <c r="Z105" s="640"/>
      <c r="AA105" s="642"/>
      <c r="AB105" s="640"/>
      <c r="AC105" s="642"/>
      <c r="AD105" s="640"/>
      <c r="AE105" s="642"/>
      <c r="AF105" s="640"/>
      <c r="AG105" s="642"/>
      <c r="AH105" s="640"/>
      <c r="AI105" s="642"/>
      <c r="AJ105" s="640"/>
      <c r="AK105" s="642"/>
      <c r="AL105" s="640"/>
      <c r="AM105" s="642"/>
      <c r="AN105" s="640"/>
      <c r="AO105" s="642"/>
      <c r="AP105" s="640"/>
      <c r="AQ105" s="642"/>
      <c r="AR105" s="640"/>
      <c r="AS105" s="642"/>
      <c r="AT105" s="640"/>
      <c r="AU105" s="642"/>
      <c r="AV105" s="640"/>
      <c r="AW105" s="642"/>
      <c r="AX105" s="640"/>
      <c r="AY105" s="642"/>
      <c r="AZ105" s="640"/>
      <c r="BA105" s="642"/>
      <c r="BB105" s="640"/>
      <c r="BC105" s="642"/>
      <c r="BD105" s="640"/>
      <c r="BE105" s="642"/>
      <c r="BF105" s="640"/>
      <c r="BG105" s="642"/>
      <c r="BH105" s="640"/>
      <c r="BI105" s="642"/>
      <c r="BJ105" s="640"/>
      <c r="BK105" s="642"/>
      <c r="BL105" s="640"/>
      <c r="BM105" s="642"/>
      <c r="BN105" s="640"/>
      <c r="BO105" s="642"/>
      <c r="BP105" s="640"/>
      <c r="BQ105" s="642"/>
      <c r="BR105" s="640"/>
      <c r="BS105" s="642"/>
      <c r="BT105" s="640"/>
      <c r="BU105" s="642"/>
      <c r="BV105" s="643">
        <f t="shared" si="6"/>
        <v>2709.45</v>
      </c>
      <c r="BW105" s="644">
        <f t="shared" si="7"/>
        <v>0</v>
      </c>
      <c r="BX105" s="776">
        <f t="shared" si="8"/>
        <v>0</v>
      </c>
      <c r="BY105" s="644">
        <f t="shared" si="9"/>
        <v>2709.45</v>
      </c>
      <c r="BZ105" s="645"/>
      <c r="CA105" s="338"/>
      <c r="CB105" s="338"/>
      <c r="CC105" s="338"/>
      <c r="CD105" s="338"/>
      <c r="CE105" s="338"/>
      <c r="CF105" s="338"/>
    </row>
    <row r="106" ht="15.75" customHeight="1">
      <c r="A106" s="769">
        <v>103.0</v>
      </c>
      <c r="B106" s="778">
        <v>726101.0</v>
      </c>
      <c r="C106" s="667">
        <v>50.0</v>
      </c>
      <c r="D106" s="667">
        <v>16.0</v>
      </c>
      <c r="E106" s="667">
        <v>100.0</v>
      </c>
      <c r="F106" s="503">
        <v>550.0</v>
      </c>
      <c r="G106" s="773">
        <f t="shared" ref="G106:H106" si="110">L106+N106+P106+R106+T106+V106+X106+Z106+AB106+AD106+AF106+AH106+AJ106+AL106+AN106+AP106+AR106+AT106+AV106+AX106+AZ106+BB106+BD106+BF106+BH106+BJ106+BL106+BN106+BP106+BR106+BT106</f>
        <v>0</v>
      </c>
      <c r="H106" s="671">
        <f t="shared" si="110"/>
        <v>550</v>
      </c>
      <c r="I106" s="774">
        <f t="shared" si="4"/>
        <v>0</v>
      </c>
      <c r="J106" s="779">
        <v>35.0</v>
      </c>
      <c r="K106" s="407">
        <f t="shared" si="5"/>
        <v>0</v>
      </c>
      <c r="L106" s="640"/>
      <c r="M106" s="642"/>
      <c r="N106" s="640"/>
      <c r="O106" s="642"/>
      <c r="P106" s="640"/>
      <c r="Q106" s="642"/>
      <c r="R106" s="640"/>
      <c r="S106" s="642"/>
      <c r="T106" s="640"/>
      <c r="U106" s="719">
        <v>550.0</v>
      </c>
      <c r="V106" s="640"/>
      <c r="W106" s="642"/>
      <c r="X106" s="640"/>
      <c r="Y106" s="642"/>
      <c r="Z106" s="640"/>
      <c r="AA106" s="642"/>
      <c r="AB106" s="640"/>
      <c r="AC106" s="642"/>
      <c r="AD106" s="640"/>
      <c r="AE106" s="642"/>
      <c r="AF106" s="640"/>
      <c r="AG106" s="642"/>
      <c r="AH106" s="640"/>
      <c r="AI106" s="642"/>
      <c r="AJ106" s="640"/>
      <c r="AK106" s="642"/>
      <c r="AL106" s="640"/>
      <c r="AM106" s="642"/>
      <c r="AN106" s="640"/>
      <c r="AO106" s="642"/>
      <c r="AP106" s="640"/>
      <c r="AQ106" s="642"/>
      <c r="AR106" s="640"/>
      <c r="AS106" s="642"/>
      <c r="AT106" s="640"/>
      <c r="AU106" s="642"/>
      <c r="AV106" s="640"/>
      <c r="AW106" s="642"/>
      <c r="AX106" s="640"/>
      <c r="AY106" s="642"/>
      <c r="AZ106" s="640"/>
      <c r="BA106" s="642"/>
      <c r="BB106" s="640"/>
      <c r="BC106" s="642"/>
      <c r="BD106" s="640"/>
      <c r="BE106" s="642"/>
      <c r="BF106" s="640"/>
      <c r="BG106" s="642"/>
      <c r="BH106" s="640"/>
      <c r="BI106" s="642"/>
      <c r="BJ106" s="640"/>
      <c r="BK106" s="642"/>
      <c r="BL106" s="640"/>
      <c r="BM106" s="642"/>
      <c r="BN106" s="640"/>
      <c r="BO106" s="642"/>
      <c r="BP106" s="646"/>
      <c r="BQ106" s="642"/>
      <c r="BR106" s="640"/>
      <c r="BS106" s="719"/>
      <c r="BT106" s="640"/>
      <c r="BU106" s="642"/>
      <c r="BV106" s="643">
        <f t="shared" si="6"/>
        <v>0</v>
      </c>
      <c r="BW106" s="644">
        <f t="shared" si="7"/>
        <v>0</v>
      </c>
      <c r="BX106" s="776">
        <f t="shared" si="8"/>
        <v>19250</v>
      </c>
      <c r="BY106" s="644">
        <f t="shared" si="9"/>
        <v>0</v>
      </c>
      <c r="BZ106" s="645"/>
      <c r="CA106" s="338"/>
      <c r="CB106" s="338"/>
      <c r="CC106" s="338"/>
      <c r="CD106" s="338"/>
      <c r="CE106" s="338"/>
      <c r="CF106" s="338"/>
    </row>
    <row r="107" ht="15.75" customHeight="1">
      <c r="A107" s="769">
        <v>104.0</v>
      </c>
      <c r="B107" s="778">
        <v>72722.0</v>
      </c>
      <c r="C107" s="667">
        <v>50.0</v>
      </c>
      <c r="D107" s="667">
        <v>16.0</v>
      </c>
      <c r="E107" s="667">
        <v>100.0</v>
      </c>
      <c r="F107" s="503">
        <v>790.0</v>
      </c>
      <c r="G107" s="773">
        <f t="shared" ref="G107:H107" si="111">L107+N107+P107+R107+T107+V107+X107+Z107+AB107+AD107+AF107+AH107+AJ107+AL107+AN107+AP107+AR107+AT107+AV107+AX107+AZ107+BB107+BD107+BF107+BH107+BJ107+BL107+BN107+BP107+BR107+BT107</f>
        <v>0</v>
      </c>
      <c r="H107" s="671">
        <f t="shared" si="111"/>
        <v>790</v>
      </c>
      <c r="I107" s="774">
        <f t="shared" si="4"/>
        <v>0</v>
      </c>
      <c r="J107" s="779">
        <v>33.7</v>
      </c>
      <c r="K107" s="407">
        <f t="shared" si="5"/>
        <v>0</v>
      </c>
      <c r="L107" s="640"/>
      <c r="M107" s="642"/>
      <c r="N107" s="640"/>
      <c r="O107" s="642"/>
      <c r="P107" s="640"/>
      <c r="Q107" s="642"/>
      <c r="R107" s="640"/>
      <c r="S107" s="642"/>
      <c r="T107" s="640"/>
      <c r="U107" s="719">
        <v>790.0</v>
      </c>
      <c r="V107" s="640"/>
      <c r="W107" s="642"/>
      <c r="X107" s="640"/>
      <c r="Y107" s="642"/>
      <c r="Z107" s="640"/>
      <c r="AA107" s="642"/>
      <c r="AB107" s="640"/>
      <c r="AC107" s="642"/>
      <c r="AD107" s="640"/>
      <c r="AE107" s="642"/>
      <c r="AF107" s="640"/>
      <c r="AG107" s="642"/>
      <c r="AH107" s="640"/>
      <c r="AI107" s="642"/>
      <c r="AJ107" s="640"/>
      <c r="AK107" s="642"/>
      <c r="AL107" s="640"/>
      <c r="AM107" s="642"/>
      <c r="AN107" s="640"/>
      <c r="AO107" s="642"/>
      <c r="AP107" s="646"/>
      <c r="AQ107" s="642"/>
      <c r="AR107" s="640"/>
      <c r="AS107" s="642"/>
      <c r="AT107" s="640"/>
      <c r="AU107" s="642"/>
      <c r="AV107" s="640"/>
      <c r="AW107" s="642"/>
      <c r="AX107" s="640"/>
      <c r="AY107" s="642"/>
      <c r="AZ107" s="640"/>
      <c r="BA107" s="642"/>
      <c r="BB107" s="640"/>
      <c r="BC107" s="642"/>
      <c r="BD107" s="646"/>
      <c r="BE107" s="642"/>
      <c r="BF107" s="640"/>
      <c r="BG107" s="642"/>
      <c r="BH107" s="640"/>
      <c r="BI107" s="642"/>
      <c r="BJ107" s="640"/>
      <c r="BK107" s="642"/>
      <c r="BL107" s="640"/>
      <c r="BM107" s="642"/>
      <c r="BN107" s="640"/>
      <c r="BO107" s="642"/>
      <c r="BP107" s="640"/>
      <c r="BQ107" s="642"/>
      <c r="BR107" s="640"/>
      <c r="BS107" s="642"/>
      <c r="BT107" s="640"/>
      <c r="BU107" s="642"/>
      <c r="BV107" s="643">
        <f t="shared" si="6"/>
        <v>0</v>
      </c>
      <c r="BW107" s="644">
        <f t="shared" si="7"/>
        <v>0</v>
      </c>
      <c r="BX107" s="776">
        <f t="shared" si="8"/>
        <v>26623</v>
      </c>
      <c r="BY107" s="644">
        <f t="shared" si="9"/>
        <v>0</v>
      </c>
      <c r="BZ107" s="645"/>
      <c r="CA107" s="338"/>
      <c r="CB107" s="338"/>
      <c r="CC107" s="338"/>
      <c r="CD107" s="338"/>
      <c r="CE107" s="338"/>
      <c r="CF107" s="338"/>
    </row>
    <row r="108" ht="15.75" customHeight="1">
      <c r="A108" s="769">
        <v>105.0</v>
      </c>
      <c r="B108" s="777">
        <v>22620.0</v>
      </c>
      <c r="C108" s="501">
        <v>54.0</v>
      </c>
      <c r="D108" s="501">
        <v>18.0</v>
      </c>
      <c r="E108" s="501">
        <v>120.0</v>
      </c>
      <c r="F108" s="503">
        <v>62.0</v>
      </c>
      <c r="G108" s="773">
        <f t="shared" ref="G108:H108" si="112">L108+N108+P108+R108+T108+V108+X108+Z108+AB108+AD108+AF108+AH108+AJ108+AL108+AN108+AP108+AR108+AT108+AV108+AX108+AZ108+BB108+BD108+BF108+BH108+BJ108+BL108+BN108+BP108+BR108+BT108</f>
        <v>0</v>
      </c>
      <c r="H108" s="671">
        <f t="shared" si="112"/>
        <v>0</v>
      </c>
      <c r="I108" s="774">
        <f t="shared" si="4"/>
        <v>62</v>
      </c>
      <c r="J108" s="775">
        <v>30.5</v>
      </c>
      <c r="K108" s="407">
        <f t="shared" si="5"/>
        <v>1891</v>
      </c>
      <c r="L108" s="640"/>
      <c r="M108" s="642"/>
      <c r="N108" s="640"/>
      <c r="O108" s="642"/>
      <c r="P108" s="640"/>
      <c r="Q108" s="642"/>
      <c r="R108" s="640"/>
      <c r="S108" s="642"/>
      <c r="T108" s="640"/>
      <c r="U108" s="642"/>
      <c r="V108" s="640"/>
      <c r="W108" s="642"/>
      <c r="X108" s="640"/>
      <c r="Y108" s="642"/>
      <c r="Z108" s="640"/>
      <c r="AA108" s="642"/>
      <c r="AB108" s="640"/>
      <c r="AC108" s="642"/>
      <c r="AD108" s="640"/>
      <c r="AE108" s="642"/>
      <c r="AF108" s="640"/>
      <c r="AG108" s="642"/>
      <c r="AH108" s="640"/>
      <c r="AI108" s="642"/>
      <c r="AJ108" s="640"/>
      <c r="AK108" s="642"/>
      <c r="AL108" s="640"/>
      <c r="AM108" s="642"/>
      <c r="AN108" s="640"/>
      <c r="AO108" s="642"/>
      <c r="AP108" s="640"/>
      <c r="AQ108" s="642"/>
      <c r="AR108" s="640"/>
      <c r="AS108" s="642"/>
      <c r="AT108" s="640"/>
      <c r="AU108" s="642"/>
      <c r="AV108" s="640"/>
      <c r="AW108" s="642"/>
      <c r="AX108" s="640"/>
      <c r="AY108" s="642"/>
      <c r="AZ108" s="640"/>
      <c r="BA108" s="642"/>
      <c r="BB108" s="640"/>
      <c r="BC108" s="642"/>
      <c r="BD108" s="640"/>
      <c r="BE108" s="642"/>
      <c r="BF108" s="640"/>
      <c r="BG108" s="642"/>
      <c r="BH108" s="640"/>
      <c r="BI108" s="642"/>
      <c r="BJ108" s="640"/>
      <c r="BK108" s="642"/>
      <c r="BL108" s="640"/>
      <c r="BM108" s="642"/>
      <c r="BN108" s="640"/>
      <c r="BO108" s="642"/>
      <c r="BP108" s="640"/>
      <c r="BQ108" s="642"/>
      <c r="BR108" s="640"/>
      <c r="BS108" s="642"/>
      <c r="BT108" s="640"/>
      <c r="BU108" s="642"/>
      <c r="BV108" s="643">
        <f t="shared" si="6"/>
        <v>1891</v>
      </c>
      <c r="BW108" s="644">
        <f t="shared" si="7"/>
        <v>0</v>
      </c>
      <c r="BX108" s="776">
        <f t="shared" si="8"/>
        <v>0</v>
      </c>
      <c r="BY108" s="644">
        <f t="shared" si="9"/>
        <v>1891</v>
      </c>
      <c r="BZ108" s="645"/>
      <c r="CA108" s="338"/>
      <c r="CB108" s="338"/>
      <c r="CC108" s="338"/>
      <c r="CD108" s="338"/>
      <c r="CE108" s="338"/>
      <c r="CF108" s="338"/>
    </row>
    <row r="109" ht="15.75" customHeight="1">
      <c r="A109" s="769">
        <v>106.0</v>
      </c>
      <c r="B109" s="777">
        <v>52626.0</v>
      </c>
      <c r="C109" s="501">
        <v>54.0</v>
      </c>
      <c r="D109" s="501">
        <v>16.0</v>
      </c>
      <c r="E109" s="501">
        <v>100.0</v>
      </c>
      <c r="F109" s="503">
        <v>79.0</v>
      </c>
      <c r="G109" s="773">
        <f t="shared" ref="G109:H109" si="113">L109+N109+P109+R109+T109+V109+X109+Z109+AB109+AD109+AF109+AH109+AJ109+AL109+AN109+AP109+AR109+AT109+AV109+AX109+AZ109+BB109+BD109+BF109+BH109+BJ109+BL109+BN109+BP109+BR109+BT109</f>
        <v>0</v>
      </c>
      <c r="H109" s="671">
        <f t="shared" si="113"/>
        <v>0</v>
      </c>
      <c r="I109" s="774">
        <f t="shared" si="4"/>
        <v>79</v>
      </c>
      <c r="J109" s="809">
        <v>31.17</v>
      </c>
      <c r="K109" s="407">
        <f t="shared" si="5"/>
        <v>2462.43</v>
      </c>
      <c r="L109" s="640"/>
      <c r="M109" s="642"/>
      <c r="N109" s="640"/>
      <c r="O109" s="642"/>
      <c r="P109" s="640"/>
      <c r="Q109" s="642"/>
      <c r="R109" s="640"/>
      <c r="S109" s="642"/>
      <c r="T109" s="640"/>
      <c r="U109" s="642"/>
      <c r="V109" s="640"/>
      <c r="W109" s="642"/>
      <c r="X109" s="640"/>
      <c r="Y109" s="642"/>
      <c r="Z109" s="640"/>
      <c r="AA109" s="642"/>
      <c r="AB109" s="640"/>
      <c r="AC109" s="642"/>
      <c r="AD109" s="640"/>
      <c r="AE109" s="642"/>
      <c r="AF109" s="640"/>
      <c r="AG109" s="642"/>
      <c r="AH109" s="640"/>
      <c r="AI109" s="642"/>
      <c r="AJ109" s="640"/>
      <c r="AK109" s="642"/>
      <c r="AL109" s="640"/>
      <c r="AM109" s="642"/>
      <c r="AN109" s="640"/>
      <c r="AO109" s="642"/>
      <c r="AP109" s="640"/>
      <c r="AQ109" s="642"/>
      <c r="AR109" s="640"/>
      <c r="AS109" s="642"/>
      <c r="AT109" s="640"/>
      <c r="AU109" s="642"/>
      <c r="AV109" s="640"/>
      <c r="AW109" s="719"/>
      <c r="AX109" s="640"/>
      <c r="AY109" s="642"/>
      <c r="AZ109" s="640"/>
      <c r="BA109" s="642"/>
      <c r="BB109" s="640"/>
      <c r="BC109" s="642"/>
      <c r="BD109" s="640"/>
      <c r="BE109" s="642"/>
      <c r="BF109" s="640"/>
      <c r="BG109" s="642"/>
      <c r="BH109" s="640"/>
      <c r="BI109" s="642"/>
      <c r="BJ109" s="640"/>
      <c r="BK109" s="642"/>
      <c r="BL109" s="640"/>
      <c r="BM109" s="642"/>
      <c r="BN109" s="640"/>
      <c r="BO109" s="642"/>
      <c r="BP109" s="640"/>
      <c r="BQ109" s="642"/>
      <c r="BR109" s="640"/>
      <c r="BS109" s="642"/>
      <c r="BT109" s="640"/>
      <c r="BU109" s="642"/>
      <c r="BV109" s="643">
        <f t="shared" si="6"/>
        <v>2462.43</v>
      </c>
      <c r="BW109" s="644">
        <f t="shared" si="7"/>
        <v>0</v>
      </c>
      <c r="BX109" s="776">
        <f t="shared" si="8"/>
        <v>0</v>
      </c>
      <c r="BY109" s="644">
        <f t="shared" si="9"/>
        <v>2462.43</v>
      </c>
      <c r="BZ109" s="645"/>
      <c r="CA109" s="338"/>
      <c r="CB109" s="338"/>
      <c r="CC109" s="338"/>
      <c r="CD109" s="338"/>
      <c r="CE109" s="338"/>
      <c r="CF109" s="338"/>
    </row>
    <row r="110" ht="15.75" customHeight="1">
      <c r="A110" s="769">
        <v>107.0</v>
      </c>
      <c r="B110" s="777">
        <v>52625.0</v>
      </c>
      <c r="C110" s="501">
        <v>54.0</v>
      </c>
      <c r="D110" s="501">
        <v>16.0</v>
      </c>
      <c r="E110" s="501">
        <v>100.0</v>
      </c>
      <c r="F110" s="503">
        <v>525.0</v>
      </c>
      <c r="G110" s="773">
        <f t="shared" ref="G110:H110" si="114">L110+N110+P110+R110+T110+V110+X110+Z110+AB110+AD110+AF110+AH110+AJ110+AL110+AN110+AP110+AR110+AT110+AV110+AX110+AZ110+BB110+BD110+BF110+BH110+BJ110+BL110+BN110+BP110+BR110+BT110</f>
        <v>0</v>
      </c>
      <c r="H110" s="671">
        <f t="shared" si="114"/>
        <v>0</v>
      </c>
      <c r="I110" s="774">
        <f t="shared" si="4"/>
        <v>525</v>
      </c>
      <c r="J110" s="809">
        <v>31.17</v>
      </c>
      <c r="K110" s="407">
        <f t="shared" si="5"/>
        <v>16364.25</v>
      </c>
      <c r="L110" s="640"/>
      <c r="M110" s="642"/>
      <c r="N110" s="640"/>
      <c r="O110" s="642"/>
      <c r="P110" s="640"/>
      <c r="Q110" s="642"/>
      <c r="R110" s="640"/>
      <c r="S110" s="642"/>
      <c r="T110" s="640"/>
      <c r="U110" s="642"/>
      <c r="V110" s="640"/>
      <c r="W110" s="642"/>
      <c r="X110" s="640"/>
      <c r="Y110" s="642"/>
      <c r="Z110" s="640"/>
      <c r="AA110" s="719"/>
      <c r="AB110" s="640"/>
      <c r="AC110" s="642"/>
      <c r="AD110" s="640"/>
      <c r="AE110" s="642"/>
      <c r="AF110" s="640"/>
      <c r="AG110" s="642"/>
      <c r="AH110" s="640"/>
      <c r="AI110" s="642"/>
      <c r="AJ110" s="640"/>
      <c r="AK110" s="642"/>
      <c r="AL110" s="640"/>
      <c r="AM110" s="642"/>
      <c r="AN110" s="640"/>
      <c r="AO110" s="642"/>
      <c r="AP110" s="640"/>
      <c r="AQ110" s="642"/>
      <c r="AR110" s="640"/>
      <c r="AS110" s="642"/>
      <c r="AT110" s="640"/>
      <c r="AU110" s="642"/>
      <c r="AV110" s="640"/>
      <c r="AW110" s="642"/>
      <c r="AX110" s="640"/>
      <c r="AY110" s="642"/>
      <c r="AZ110" s="640"/>
      <c r="BA110" s="642"/>
      <c r="BB110" s="640"/>
      <c r="BC110" s="642"/>
      <c r="BD110" s="640"/>
      <c r="BE110" s="642"/>
      <c r="BF110" s="640"/>
      <c r="BG110" s="642"/>
      <c r="BH110" s="640"/>
      <c r="BI110" s="642"/>
      <c r="BJ110" s="640"/>
      <c r="BK110" s="642"/>
      <c r="BL110" s="640"/>
      <c r="BM110" s="642"/>
      <c r="BN110" s="640"/>
      <c r="BO110" s="642"/>
      <c r="BP110" s="640"/>
      <c r="BQ110" s="642"/>
      <c r="BR110" s="640"/>
      <c r="BS110" s="642"/>
      <c r="BT110" s="640"/>
      <c r="BU110" s="642"/>
      <c r="BV110" s="643">
        <f t="shared" si="6"/>
        <v>16364.25</v>
      </c>
      <c r="BW110" s="644">
        <f t="shared" si="7"/>
        <v>0</v>
      </c>
      <c r="BX110" s="776">
        <f t="shared" si="8"/>
        <v>0</v>
      </c>
      <c r="BY110" s="644">
        <f t="shared" si="9"/>
        <v>16364.25</v>
      </c>
      <c r="BZ110" s="645"/>
      <c r="CA110" s="338"/>
      <c r="CB110" s="338"/>
      <c r="CC110" s="338"/>
      <c r="CD110" s="338"/>
      <c r="CE110" s="338"/>
      <c r="CF110" s="338"/>
    </row>
    <row r="111" ht="15.75" customHeight="1">
      <c r="A111" s="769">
        <v>108.0</v>
      </c>
      <c r="B111" s="778">
        <v>72643.0</v>
      </c>
      <c r="C111" s="667">
        <v>55.0</v>
      </c>
      <c r="D111" s="667">
        <v>18.0</v>
      </c>
      <c r="E111" s="667">
        <v>120.0</v>
      </c>
      <c r="F111" s="503">
        <v>640.0</v>
      </c>
      <c r="G111" s="773">
        <f t="shared" ref="G111:H111" si="115">L111+N111+P111+R111+T111+V111+X111+Z111+AB111+AD111+AF111+AH111+AJ111+AL111+AN111+AP111+AR111+AT111+AV111+AX111+AZ111+BB111+BD111+BF111+BH111+BJ111+BL111+BN111+BP111+BR111+BT111</f>
        <v>0</v>
      </c>
      <c r="H111" s="671">
        <f t="shared" si="115"/>
        <v>0</v>
      </c>
      <c r="I111" s="774">
        <f t="shared" si="4"/>
        <v>640</v>
      </c>
      <c r="J111" s="779">
        <v>31.61</v>
      </c>
      <c r="K111" s="407">
        <f t="shared" si="5"/>
        <v>20230.4</v>
      </c>
      <c r="L111" s="640"/>
      <c r="M111" s="642"/>
      <c r="N111" s="640"/>
      <c r="O111" s="642"/>
      <c r="P111" s="640"/>
      <c r="Q111" s="642"/>
      <c r="R111" s="640"/>
      <c r="S111" s="642"/>
      <c r="T111" s="640"/>
      <c r="U111" s="642"/>
      <c r="V111" s="640"/>
      <c r="W111" s="642"/>
      <c r="X111" s="640"/>
      <c r="Y111" s="642"/>
      <c r="Z111" s="646"/>
      <c r="AA111" s="642"/>
      <c r="AB111" s="640"/>
      <c r="AC111" s="642"/>
      <c r="AD111" s="640"/>
      <c r="AE111" s="642"/>
      <c r="AF111" s="640"/>
      <c r="AG111" s="642"/>
      <c r="AH111" s="640"/>
      <c r="AI111" s="642"/>
      <c r="AJ111" s="640"/>
      <c r="AK111" s="642"/>
      <c r="AL111" s="640"/>
      <c r="AM111" s="642"/>
      <c r="AN111" s="640"/>
      <c r="AO111" s="642"/>
      <c r="AP111" s="640"/>
      <c r="AQ111" s="642"/>
      <c r="AR111" s="640"/>
      <c r="AS111" s="642"/>
      <c r="AT111" s="640"/>
      <c r="AU111" s="642"/>
      <c r="AV111" s="640"/>
      <c r="AW111" s="642"/>
      <c r="AX111" s="640"/>
      <c r="AY111" s="642"/>
      <c r="AZ111" s="640"/>
      <c r="BA111" s="642"/>
      <c r="BB111" s="640"/>
      <c r="BC111" s="642"/>
      <c r="BD111" s="640"/>
      <c r="BE111" s="642"/>
      <c r="BF111" s="640"/>
      <c r="BG111" s="642"/>
      <c r="BH111" s="640"/>
      <c r="BI111" s="642"/>
      <c r="BJ111" s="640"/>
      <c r="BK111" s="642"/>
      <c r="BL111" s="640"/>
      <c r="BM111" s="642"/>
      <c r="BN111" s="640"/>
      <c r="BO111" s="642"/>
      <c r="BP111" s="640"/>
      <c r="BQ111" s="642"/>
      <c r="BR111" s="640"/>
      <c r="BS111" s="642"/>
      <c r="BT111" s="640"/>
      <c r="BU111" s="642"/>
      <c r="BV111" s="643">
        <f t="shared" si="6"/>
        <v>20230.4</v>
      </c>
      <c r="BW111" s="644">
        <f t="shared" si="7"/>
        <v>0</v>
      </c>
      <c r="BX111" s="776">
        <f t="shared" si="8"/>
        <v>0</v>
      </c>
      <c r="BY111" s="644">
        <f t="shared" si="9"/>
        <v>20230.4</v>
      </c>
      <c r="BZ111" s="645"/>
      <c r="CA111" s="338"/>
      <c r="CB111" s="338"/>
      <c r="CC111" s="338"/>
      <c r="CD111" s="338"/>
      <c r="CE111" s="338"/>
      <c r="CF111" s="338"/>
    </row>
    <row r="112" ht="15.75" customHeight="1">
      <c r="A112" s="769">
        <v>109.0</v>
      </c>
      <c r="B112" s="778">
        <v>72644.0</v>
      </c>
      <c r="C112" s="667">
        <v>55.0</v>
      </c>
      <c r="D112" s="667">
        <v>18.0</v>
      </c>
      <c r="E112" s="667">
        <v>120.0</v>
      </c>
      <c r="F112" s="503">
        <v>736.0</v>
      </c>
      <c r="G112" s="773">
        <f t="shared" ref="G112:H112" si="116">L112+N112+P112+R112+T112+V112+X112+Z112+AB112+AD112+AF112+AH112+AJ112+AL112+AN112+AP112+AR112+AT112+AV112+AX112+AZ112+BB112+BD112+BF112+BH112+BJ112+BL112+BN112+BP112+BR112+BT112</f>
        <v>0</v>
      </c>
      <c r="H112" s="671">
        <f t="shared" si="116"/>
        <v>0</v>
      </c>
      <c r="I112" s="774">
        <f t="shared" si="4"/>
        <v>736</v>
      </c>
      <c r="J112" s="779">
        <v>31.61</v>
      </c>
      <c r="K112" s="407">
        <f t="shared" si="5"/>
        <v>23264.96</v>
      </c>
      <c r="L112" s="640"/>
      <c r="M112" s="642"/>
      <c r="N112" s="640"/>
      <c r="O112" s="642"/>
      <c r="P112" s="640"/>
      <c r="Q112" s="642"/>
      <c r="R112" s="640"/>
      <c r="S112" s="642"/>
      <c r="T112" s="640"/>
      <c r="U112" s="642"/>
      <c r="V112" s="640"/>
      <c r="W112" s="642"/>
      <c r="X112" s="640"/>
      <c r="Y112" s="642"/>
      <c r="Z112" s="646"/>
      <c r="AA112" s="642"/>
      <c r="AB112" s="640"/>
      <c r="AC112" s="642"/>
      <c r="AD112" s="640"/>
      <c r="AE112" s="642"/>
      <c r="AF112" s="640"/>
      <c r="AG112" s="642"/>
      <c r="AH112" s="640"/>
      <c r="AI112" s="642"/>
      <c r="AJ112" s="640"/>
      <c r="AK112" s="642"/>
      <c r="AL112" s="640"/>
      <c r="AM112" s="642"/>
      <c r="AN112" s="640"/>
      <c r="AO112" s="642"/>
      <c r="AP112" s="640"/>
      <c r="AQ112" s="642"/>
      <c r="AR112" s="640"/>
      <c r="AS112" s="642"/>
      <c r="AT112" s="640"/>
      <c r="AU112" s="642"/>
      <c r="AV112" s="640"/>
      <c r="AW112" s="642"/>
      <c r="AX112" s="640"/>
      <c r="AY112" s="642"/>
      <c r="AZ112" s="640"/>
      <c r="BA112" s="642"/>
      <c r="BB112" s="640"/>
      <c r="BC112" s="642"/>
      <c r="BD112" s="640"/>
      <c r="BE112" s="642"/>
      <c r="BF112" s="640"/>
      <c r="BG112" s="642"/>
      <c r="BH112" s="640"/>
      <c r="BI112" s="642"/>
      <c r="BJ112" s="640"/>
      <c r="BK112" s="642"/>
      <c r="BL112" s="640"/>
      <c r="BM112" s="642"/>
      <c r="BN112" s="640"/>
      <c r="BO112" s="642"/>
      <c r="BP112" s="640"/>
      <c r="BQ112" s="642"/>
      <c r="BR112" s="640"/>
      <c r="BS112" s="642"/>
      <c r="BT112" s="640"/>
      <c r="BU112" s="642"/>
      <c r="BV112" s="643">
        <f t="shared" si="6"/>
        <v>23264.96</v>
      </c>
      <c r="BW112" s="644">
        <f t="shared" si="7"/>
        <v>0</v>
      </c>
      <c r="BX112" s="776">
        <f t="shared" si="8"/>
        <v>0</v>
      </c>
      <c r="BY112" s="644">
        <f t="shared" si="9"/>
        <v>23264.96</v>
      </c>
      <c r="BZ112" s="645"/>
      <c r="CA112" s="338"/>
      <c r="CB112" s="338"/>
      <c r="CC112" s="338"/>
      <c r="CD112" s="338"/>
      <c r="CE112" s="338"/>
      <c r="CF112" s="338"/>
    </row>
    <row r="113" ht="15.75" customHeight="1">
      <c r="A113" s="769">
        <v>110.0</v>
      </c>
      <c r="B113" s="777">
        <v>1225008.0</v>
      </c>
      <c r="C113" s="501">
        <v>56.0</v>
      </c>
      <c r="D113" s="501">
        <v>16.0</v>
      </c>
      <c r="E113" s="501">
        <v>100.0</v>
      </c>
      <c r="F113" s="503">
        <v>86.0</v>
      </c>
      <c r="G113" s="773">
        <f t="shared" ref="G113:H113" si="117">L113+N113+P113+R113+T113+V113+X113+Z113+AB113+AD113+AF113+AH113+AJ113+AL113+AN113+AP113+AR113+AT113+AV113+AX113+AZ113+BB113+BD113+BF113+BH113+BJ113+BL113+BN113+BP113+BR113+BT113</f>
        <v>0</v>
      </c>
      <c r="H113" s="671">
        <f t="shared" si="117"/>
        <v>0</v>
      </c>
      <c r="I113" s="774">
        <f t="shared" si="4"/>
        <v>86</v>
      </c>
      <c r="J113" s="775">
        <v>29.5</v>
      </c>
      <c r="K113" s="407">
        <f t="shared" si="5"/>
        <v>2537</v>
      </c>
      <c r="L113" s="640"/>
      <c r="M113" s="642"/>
      <c r="N113" s="640"/>
      <c r="O113" s="642"/>
      <c r="P113" s="640"/>
      <c r="Q113" s="642"/>
      <c r="R113" s="640"/>
      <c r="S113" s="642"/>
      <c r="T113" s="640"/>
      <c r="U113" s="642"/>
      <c r="V113" s="640"/>
      <c r="W113" s="642"/>
      <c r="X113" s="640"/>
      <c r="Y113" s="642"/>
      <c r="Z113" s="640"/>
      <c r="AA113" s="642"/>
      <c r="AB113" s="640"/>
      <c r="AC113" s="642"/>
      <c r="AD113" s="640"/>
      <c r="AE113" s="642"/>
      <c r="AF113" s="640"/>
      <c r="AG113" s="642"/>
      <c r="AH113" s="640"/>
      <c r="AI113" s="642"/>
      <c r="AJ113" s="640"/>
      <c r="AK113" s="642"/>
      <c r="AL113" s="640"/>
      <c r="AM113" s="642"/>
      <c r="AN113" s="640"/>
      <c r="AO113" s="642"/>
      <c r="AP113" s="640"/>
      <c r="AQ113" s="642"/>
      <c r="AR113" s="640"/>
      <c r="AS113" s="642"/>
      <c r="AT113" s="640"/>
      <c r="AU113" s="642"/>
      <c r="AV113" s="640"/>
      <c r="AW113" s="642"/>
      <c r="AX113" s="640"/>
      <c r="AY113" s="642"/>
      <c r="AZ113" s="640"/>
      <c r="BA113" s="642"/>
      <c r="BB113" s="640"/>
      <c r="BC113" s="642"/>
      <c r="BD113" s="640"/>
      <c r="BE113" s="642"/>
      <c r="BF113" s="640"/>
      <c r="BG113" s="642"/>
      <c r="BH113" s="640"/>
      <c r="BI113" s="642"/>
      <c r="BJ113" s="640"/>
      <c r="BK113" s="642"/>
      <c r="BL113" s="640"/>
      <c r="BM113" s="642"/>
      <c r="BN113" s="640"/>
      <c r="BO113" s="642"/>
      <c r="BP113" s="640"/>
      <c r="BQ113" s="642"/>
      <c r="BR113" s="640"/>
      <c r="BS113" s="642"/>
      <c r="BT113" s="640"/>
      <c r="BU113" s="642"/>
      <c r="BV113" s="643">
        <f t="shared" si="6"/>
        <v>2537</v>
      </c>
      <c r="BW113" s="644">
        <f t="shared" si="7"/>
        <v>0</v>
      </c>
      <c r="BX113" s="776">
        <f t="shared" si="8"/>
        <v>0</v>
      </c>
      <c r="BY113" s="644">
        <f t="shared" si="9"/>
        <v>2537</v>
      </c>
      <c r="BZ113" s="645"/>
      <c r="CA113" s="338"/>
      <c r="CB113" s="338"/>
      <c r="CC113" s="338"/>
      <c r="CD113" s="338"/>
      <c r="CE113" s="338"/>
      <c r="CF113" s="338"/>
    </row>
    <row r="114" ht="15.75" customHeight="1">
      <c r="A114" s="769">
        <v>111.0</v>
      </c>
      <c r="B114" s="778">
        <v>8261.0</v>
      </c>
      <c r="C114" s="667">
        <v>30.0</v>
      </c>
      <c r="D114" s="667">
        <v>18.0</v>
      </c>
      <c r="E114" s="667">
        <v>120.0</v>
      </c>
      <c r="F114" s="503">
        <v>0.0</v>
      </c>
      <c r="G114" s="773">
        <f t="shared" ref="G114:H114" si="118">L114+N114+P114+R114+T114+V114+X114+Z114+AB114+AD114+AF114+AH114+AJ114+AL114+AN114+AP114+AR114+AT114+AV114+AX114+AZ114+BB114+BD114+BF114+BH114+BJ114+BL114+BN114+BP114+BR114+BT114</f>
        <v>406</v>
      </c>
      <c r="H114" s="671">
        <f t="shared" si="118"/>
        <v>221</v>
      </c>
      <c r="I114" s="774">
        <f t="shared" si="4"/>
        <v>185</v>
      </c>
      <c r="J114" s="779">
        <v>35.25</v>
      </c>
      <c r="K114" s="407">
        <f t="shared" si="5"/>
        <v>6521.25</v>
      </c>
      <c r="L114" s="640"/>
      <c r="M114" s="642"/>
      <c r="N114" s="640"/>
      <c r="O114" s="642"/>
      <c r="P114" s="646">
        <v>406.0</v>
      </c>
      <c r="Q114" s="642"/>
      <c r="R114" s="640"/>
      <c r="S114" s="642">
        <f>406-185</f>
        <v>221</v>
      </c>
      <c r="T114" s="640"/>
      <c r="U114" s="642"/>
      <c r="V114" s="640"/>
      <c r="W114" s="642"/>
      <c r="X114" s="640"/>
      <c r="Y114" s="642"/>
      <c r="Z114" s="640"/>
      <c r="AA114" s="642"/>
      <c r="AB114" s="640"/>
      <c r="AC114" s="642"/>
      <c r="AD114" s="640"/>
      <c r="AE114" s="642"/>
      <c r="AF114" s="640"/>
      <c r="AG114" s="642"/>
      <c r="AH114" s="640"/>
      <c r="AI114" s="642"/>
      <c r="AJ114" s="640"/>
      <c r="AK114" s="642"/>
      <c r="AL114" s="640"/>
      <c r="AM114" s="642"/>
      <c r="AN114" s="640"/>
      <c r="AO114" s="642"/>
      <c r="AP114" s="640"/>
      <c r="AQ114" s="642"/>
      <c r="AR114" s="640"/>
      <c r="AS114" s="642"/>
      <c r="AT114" s="640"/>
      <c r="AU114" s="642"/>
      <c r="AV114" s="640"/>
      <c r="AW114" s="642"/>
      <c r="AX114" s="640"/>
      <c r="AY114" s="642"/>
      <c r="AZ114" s="640"/>
      <c r="BA114" s="642"/>
      <c r="BB114" s="640"/>
      <c r="BC114" s="642"/>
      <c r="BD114" s="640"/>
      <c r="BE114" s="642"/>
      <c r="BF114" s="640"/>
      <c r="BG114" s="642"/>
      <c r="BH114" s="640"/>
      <c r="BI114" s="642"/>
      <c r="BJ114" s="640"/>
      <c r="BK114" s="642"/>
      <c r="BL114" s="640"/>
      <c r="BM114" s="642"/>
      <c r="BN114" s="640"/>
      <c r="BO114" s="642"/>
      <c r="BP114" s="640"/>
      <c r="BQ114" s="642"/>
      <c r="BR114" s="640"/>
      <c r="BS114" s="642"/>
      <c r="BT114" s="640"/>
      <c r="BU114" s="642"/>
      <c r="BV114" s="643">
        <f t="shared" si="6"/>
        <v>6521.25</v>
      </c>
      <c r="BW114" s="644">
        <f t="shared" si="7"/>
        <v>14311.5</v>
      </c>
      <c r="BX114" s="776">
        <f t="shared" si="8"/>
        <v>7790.25</v>
      </c>
      <c r="BY114" s="644">
        <f t="shared" si="9"/>
        <v>6521.25</v>
      </c>
      <c r="BZ114" s="645"/>
      <c r="CA114" s="338"/>
      <c r="CB114" s="338"/>
      <c r="CC114" s="338"/>
      <c r="CD114" s="338"/>
      <c r="CE114" s="338"/>
      <c r="CF114" s="338"/>
    </row>
    <row r="115" ht="15.75" customHeight="1">
      <c r="A115" s="769">
        <v>112.0</v>
      </c>
      <c r="B115" s="778">
        <v>8262.0</v>
      </c>
      <c r="C115" s="667">
        <v>30.0</v>
      </c>
      <c r="D115" s="667">
        <v>18.0</v>
      </c>
      <c r="E115" s="667">
        <v>120.0</v>
      </c>
      <c r="F115" s="503">
        <v>0.0</v>
      </c>
      <c r="G115" s="773">
        <f t="shared" ref="G115:H115" si="119">L115+N115+P115+R115+T115+V115+X115+Z115+AB115+AD115+AF115+AH115+AJ115+AL115+AN115+AP115+AR115+AT115+AV115+AX115+AZ115+BB115+BD115+BF115+BH115+BJ115+BL115+BN115+BP115+BR115+BT115</f>
        <v>393</v>
      </c>
      <c r="H115" s="671">
        <f t="shared" si="119"/>
        <v>393</v>
      </c>
      <c r="I115" s="774">
        <f t="shared" si="4"/>
        <v>0</v>
      </c>
      <c r="J115" s="779">
        <v>35.25</v>
      </c>
      <c r="K115" s="407">
        <f t="shared" si="5"/>
        <v>0</v>
      </c>
      <c r="L115" s="640"/>
      <c r="M115" s="642"/>
      <c r="N115" s="640"/>
      <c r="O115" s="642"/>
      <c r="P115" s="646">
        <v>393.0</v>
      </c>
      <c r="Q115" s="642"/>
      <c r="R115" s="640"/>
      <c r="S115" s="719">
        <v>393.0</v>
      </c>
      <c r="T115" s="640"/>
      <c r="U115" s="642"/>
      <c r="V115" s="640"/>
      <c r="W115" s="642"/>
      <c r="X115" s="640"/>
      <c r="Y115" s="642"/>
      <c r="Z115" s="640"/>
      <c r="AA115" s="642"/>
      <c r="AB115" s="640"/>
      <c r="AC115" s="642"/>
      <c r="AD115" s="640"/>
      <c r="AE115" s="642"/>
      <c r="AF115" s="640"/>
      <c r="AG115" s="642"/>
      <c r="AH115" s="640"/>
      <c r="AI115" s="642"/>
      <c r="AJ115" s="640"/>
      <c r="AK115" s="642"/>
      <c r="AL115" s="640"/>
      <c r="AM115" s="642"/>
      <c r="AN115" s="640"/>
      <c r="AO115" s="642"/>
      <c r="AP115" s="640"/>
      <c r="AQ115" s="642"/>
      <c r="AR115" s="640"/>
      <c r="AS115" s="642"/>
      <c r="AT115" s="640"/>
      <c r="AU115" s="642"/>
      <c r="AV115" s="640"/>
      <c r="AW115" s="642"/>
      <c r="AX115" s="640"/>
      <c r="AY115" s="642"/>
      <c r="AZ115" s="640"/>
      <c r="BA115" s="642"/>
      <c r="BB115" s="640"/>
      <c r="BC115" s="642"/>
      <c r="BD115" s="640"/>
      <c r="BE115" s="642"/>
      <c r="BF115" s="640"/>
      <c r="BG115" s="642"/>
      <c r="BH115" s="640"/>
      <c r="BI115" s="642"/>
      <c r="BJ115" s="640"/>
      <c r="BK115" s="642"/>
      <c r="BL115" s="640"/>
      <c r="BM115" s="642"/>
      <c r="BN115" s="640"/>
      <c r="BO115" s="642"/>
      <c r="BP115" s="640"/>
      <c r="BQ115" s="642"/>
      <c r="BR115" s="640"/>
      <c r="BS115" s="642"/>
      <c r="BT115" s="640"/>
      <c r="BU115" s="642"/>
      <c r="BV115" s="643"/>
      <c r="BW115" s="644"/>
      <c r="BX115" s="776"/>
      <c r="BY115" s="644"/>
      <c r="BZ115" s="645"/>
      <c r="CA115" s="338"/>
      <c r="CB115" s="338"/>
      <c r="CC115" s="338"/>
      <c r="CD115" s="338"/>
      <c r="CE115" s="338"/>
      <c r="CF115" s="338"/>
    </row>
    <row r="116" ht="15.75" customHeight="1">
      <c r="A116" s="769">
        <v>113.0</v>
      </c>
      <c r="B116" s="778">
        <v>8263.0</v>
      </c>
      <c r="C116" s="667">
        <v>50.0</v>
      </c>
      <c r="D116" s="667">
        <v>16.0</v>
      </c>
      <c r="E116" s="667">
        <v>100.0</v>
      </c>
      <c r="F116" s="503">
        <v>0.0</v>
      </c>
      <c r="G116" s="773">
        <f t="shared" ref="G116:H116" si="120">L116+N116+P116+R116+T116+V116+X116+Z116+AB116+AD116+AF116+AH116+AJ116+AL116+AN116+AP116+AR116+AT116+AV116+AX116+AZ116+BB116+BD116+BF116+BH116+BJ116+BL116+BN116+BP116+BR116+BT116</f>
        <v>709</v>
      </c>
      <c r="H116" s="671">
        <f t="shared" si="120"/>
        <v>0</v>
      </c>
      <c r="I116" s="774">
        <f t="shared" si="4"/>
        <v>709</v>
      </c>
      <c r="J116" s="779">
        <v>35.75</v>
      </c>
      <c r="K116" s="407">
        <f t="shared" si="5"/>
        <v>25346.75</v>
      </c>
      <c r="L116" s="640"/>
      <c r="M116" s="642"/>
      <c r="N116" s="640"/>
      <c r="O116" s="642"/>
      <c r="P116" s="640"/>
      <c r="Q116" s="642"/>
      <c r="R116" s="640"/>
      <c r="S116" s="642"/>
      <c r="T116" s="640"/>
      <c r="U116" s="642"/>
      <c r="V116" s="646">
        <v>709.0</v>
      </c>
      <c r="W116" s="642"/>
      <c r="X116" s="640"/>
      <c r="Y116" s="642"/>
      <c r="Z116" s="640"/>
      <c r="AA116" s="642"/>
      <c r="AB116" s="640"/>
      <c r="AC116" s="642"/>
      <c r="AD116" s="640"/>
      <c r="AE116" s="642"/>
      <c r="AF116" s="640"/>
      <c r="AG116" s="642"/>
      <c r="AH116" s="640"/>
      <c r="AI116" s="642"/>
      <c r="AJ116" s="640"/>
      <c r="AK116" s="642"/>
      <c r="AL116" s="640"/>
      <c r="AM116" s="642"/>
      <c r="AN116" s="640"/>
      <c r="AO116" s="642"/>
      <c r="AP116" s="640"/>
      <c r="AQ116" s="642"/>
      <c r="AR116" s="640"/>
      <c r="AS116" s="642"/>
      <c r="AT116" s="640"/>
      <c r="AU116" s="642"/>
      <c r="AV116" s="640"/>
      <c r="AW116" s="642"/>
      <c r="AX116" s="640"/>
      <c r="AY116" s="642"/>
      <c r="AZ116" s="640"/>
      <c r="BA116" s="642"/>
      <c r="BB116" s="640"/>
      <c r="BC116" s="642"/>
      <c r="BD116" s="640"/>
      <c r="BE116" s="642"/>
      <c r="BF116" s="640"/>
      <c r="BG116" s="642"/>
      <c r="BH116" s="640"/>
      <c r="BI116" s="642"/>
      <c r="BJ116" s="640"/>
      <c r="BK116" s="642"/>
      <c r="BL116" s="640"/>
      <c r="BM116" s="642"/>
      <c r="BN116" s="640"/>
      <c r="BO116" s="642"/>
      <c r="BP116" s="640"/>
      <c r="BQ116" s="642"/>
      <c r="BR116" s="640"/>
      <c r="BS116" s="642"/>
      <c r="BT116" s="640"/>
      <c r="BU116" s="642"/>
      <c r="BV116" s="643">
        <f t="shared" ref="BV116:BV201" si="122">I116*J116</f>
        <v>25346.75</v>
      </c>
      <c r="BW116" s="644">
        <f t="shared" ref="BW116:BW201" si="123">G116*J116</f>
        <v>25346.75</v>
      </c>
      <c r="BX116" s="776">
        <f t="shared" ref="BX116:BX201" si="124">H116*J116</f>
        <v>0</v>
      </c>
      <c r="BY116" s="644">
        <f t="shared" ref="BY116:BY201" si="125">I116*J116</f>
        <v>25346.75</v>
      </c>
      <c r="BZ116" s="645"/>
      <c r="CA116" s="338"/>
      <c r="CB116" s="338"/>
      <c r="CC116" s="338"/>
      <c r="CD116" s="338"/>
      <c r="CE116" s="338"/>
      <c r="CF116" s="338"/>
    </row>
    <row r="117" ht="15.75" customHeight="1">
      <c r="A117" s="769">
        <v>114.0</v>
      </c>
      <c r="B117" s="778">
        <v>8264.0</v>
      </c>
      <c r="C117" s="667">
        <v>50.0</v>
      </c>
      <c r="D117" s="667">
        <v>16.0</v>
      </c>
      <c r="E117" s="667">
        <v>100.0</v>
      </c>
      <c r="F117" s="503">
        <v>0.0</v>
      </c>
      <c r="G117" s="773">
        <f t="shared" ref="G117:H117" si="121">L117+N117+P117+R117+T117+V117+X117+Z117+AB117+AD117+AF117+AH117+AJ117+AL117+AN117+AP117+AR117+AT117+AV117+AX117+AZ117+BB117+BD117+BF117+BH117+BJ117+BL117+BN117+BP117+BR117+BT117</f>
        <v>707</v>
      </c>
      <c r="H117" s="671">
        <f t="shared" si="121"/>
        <v>0</v>
      </c>
      <c r="I117" s="774">
        <f t="shared" si="4"/>
        <v>707</v>
      </c>
      <c r="J117" s="779">
        <v>35.75</v>
      </c>
      <c r="K117" s="407">
        <f t="shared" si="5"/>
        <v>25275.25</v>
      </c>
      <c r="L117" s="640"/>
      <c r="M117" s="642"/>
      <c r="N117" s="640"/>
      <c r="O117" s="642"/>
      <c r="P117" s="640"/>
      <c r="Q117" s="642"/>
      <c r="R117" s="640"/>
      <c r="S117" s="642"/>
      <c r="T117" s="640"/>
      <c r="U117" s="642"/>
      <c r="V117" s="646">
        <v>707.0</v>
      </c>
      <c r="W117" s="642"/>
      <c r="X117" s="640"/>
      <c r="Y117" s="642"/>
      <c r="Z117" s="640"/>
      <c r="AA117" s="642"/>
      <c r="AB117" s="640"/>
      <c r="AC117" s="642"/>
      <c r="AD117" s="640"/>
      <c r="AE117" s="642"/>
      <c r="AF117" s="640"/>
      <c r="AG117" s="642"/>
      <c r="AH117" s="640"/>
      <c r="AI117" s="642"/>
      <c r="AJ117" s="640"/>
      <c r="AK117" s="642"/>
      <c r="AL117" s="640"/>
      <c r="AM117" s="642"/>
      <c r="AN117" s="640"/>
      <c r="AO117" s="642"/>
      <c r="AP117" s="640"/>
      <c r="AQ117" s="642"/>
      <c r="AR117" s="640"/>
      <c r="AS117" s="642"/>
      <c r="AT117" s="640"/>
      <c r="AU117" s="642"/>
      <c r="AV117" s="640"/>
      <c r="AW117" s="642"/>
      <c r="AX117" s="640"/>
      <c r="AY117" s="642"/>
      <c r="AZ117" s="640"/>
      <c r="BA117" s="642"/>
      <c r="BB117" s="640"/>
      <c r="BC117" s="642"/>
      <c r="BD117" s="640"/>
      <c r="BE117" s="642"/>
      <c r="BF117" s="640"/>
      <c r="BG117" s="642"/>
      <c r="BH117" s="640"/>
      <c r="BI117" s="642"/>
      <c r="BJ117" s="640"/>
      <c r="BK117" s="642"/>
      <c r="BL117" s="640"/>
      <c r="BM117" s="642"/>
      <c r="BN117" s="640"/>
      <c r="BO117" s="642"/>
      <c r="BP117" s="640"/>
      <c r="BQ117" s="642"/>
      <c r="BR117" s="640"/>
      <c r="BS117" s="642"/>
      <c r="BT117" s="640"/>
      <c r="BU117" s="642"/>
      <c r="BV117" s="643">
        <f t="shared" si="122"/>
        <v>25275.25</v>
      </c>
      <c r="BW117" s="644">
        <f t="shared" si="123"/>
        <v>25275.25</v>
      </c>
      <c r="BX117" s="776">
        <f t="shared" si="124"/>
        <v>0</v>
      </c>
      <c r="BY117" s="644">
        <f t="shared" si="125"/>
        <v>25275.25</v>
      </c>
      <c r="BZ117" s="645"/>
      <c r="CA117" s="338"/>
      <c r="CB117" s="338"/>
      <c r="CC117" s="338"/>
      <c r="CD117" s="338"/>
      <c r="CE117" s="338"/>
      <c r="CF117" s="338"/>
    </row>
    <row r="118" ht="15.75" customHeight="1">
      <c r="A118" s="769">
        <v>239.0</v>
      </c>
      <c r="B118" s="777"/>
      <c r="C118" s="501"/>
      <c r="D118" s="501"/>
      <c r="E118" s="501"/>
      <c r="F118" s="503">
        <v>0.0</v>
      </c>
      <c r="G118" s="773">
        <f t="shared" ref="G118:H118" si="126">L118+N118+P118+R118+T118+V118+X118+Z118+AB118+AD118+AF118+AH118+AJ118+AL118+AN118+AP118+AR118+AT118+AV118+AX118+AZ118+BB118+BD118+BF118+BH118+BJ118+BL118+BN118+BP118+BR118+BT118</f>
        <v>0</v>
      </c>
      <c r="H118" s="671">
        <f t="shared" si="126"/>
        <v>0</v>
      </c>
      <c r="I118" s="774">
        <f t="shared" si="4"/>
        <v>0</v>
      </c>
      <c r="J118" s="418"/>
      <c r="K118" s="407">
        <f t="shared" si="5"/>
        <v>0</v>
      </c>
      <c r="L118" s="640"/>
      <c r="M118" s="642"/>
      <c r="N118" s="640"/>
      <c r="O118" s="642"/>
      <c r="P118" s="640"/>
      <c r="Q118" s="642"/>
      <c r="R118" s="640"/>
      <c r="S118" s="642"/>
      <c r="T118" s="640"/>
      <c r="U118" s="642"/>
      <c r="V118" s="640"/>
      <c r="W118" s="642"/>
      <c r="X118" s="640"/>
      <c r="Y118" s="642"/>
      <c r="Z118" s="640"/>
      <c r="AA118" s="642"/>
      <c r="AB118" s="640"/>
      <c r="AC118" s="642"/>
      <c r="AD118" s="640"/>
      <c r="AE118" s="642"/>
      <c r="AF118" s="640"/>
      <c r="AG118" s="642"/>
      <c r="AH118" s="640"/>
      <c r="AI118" s="642"/>
      <c r="AJ118" s="640"/>
      <c r="AK118" s="642"/>
      <c r="AL118" s="640"/>
      <c r="AM118" s="642"/>
      <c r="AN118" s="640"/>
      <c r="AO118" s="642"/>
      <c r="AP118" s="640"/>
      <c r="AQ118" s="642"/>
      <c r="AR118" s="640"/>
      <c r="AS118" s="642"/>
      <c r="AT118" s="640"/>
      <c r="AU118" s="642"/>
      <c r="AV118" s="640"/>
      <c r="AW118" s="642"/>
      <c r="AX118" s="640"/>
      <c r="AY118" s="642"/>
      <c r="AZ118" s="640"/>
      <c r="BA118" s="642"/>
      <c r="BB118" s="640"/>
      <c r="BC118" s="642"/>
      <c r="BD118" s="640"/>
      <c r="BE118" s="642"/>
      <c r="BF118" s="640"/>
      <c r="BG118" s="642"/>
      <c r="BH118" s="640"/>
      <c r="BI118" s="642"/>
      <c r="BJ118" s="640"/>
      <c r="BK118" s="642"/>
      <c r="BL118" s="640"/>
      <c r="BM118" s="642"/>
      <c r="BN118" s="640"/>
      <c r="BO118" s="642"/>
      <c r="BP118" s="640"/>
      <c r="BQ118" s="642"/>
      <c r="BR118" s="640"/>
      <c r="BS118" s="642"/>
      <c r="BT118" s="640"/>
      <c r="BU118" s="642"/>
      <c r="BV118" s="643">
        <f t="shared" si="122"/>
        <v>0</v>
      </c>
      <c r="BW118" s="644">
        <f t="shared" si="123"/>
        <v>0</v>
      </c>
      <c r="BX118" s="776">
        <f t="shared" si="124"/>
        <v>0</v>
      </c>
      <c r="BY118" s="644">
        <f t="shared" si="125"/>
        <v>0</v>
      </c>
      <c r="BZ118" s="645"/>
      <c r="CA118" s="338"/>
      <c r="CB118" s="338"/>
      <c r="CC118" s="338"/>
      <c r="CD118" s="338"/>
      <c r="CE118" s="338"/>
      <c r="CF118" s="338"/>
    </row>
    <row r="119" ht="15.75" customHeight="1">
      <c r="A119" s="769">
        <v>240.0</v>
      </c>
      <c r="B119" s="777"/>
      <c r="C119" s="501"/>
      <c r="D119" s="501"/>
      <c r="E119" s="501"/>
      <c r="F119" s="503">
        <v>0.0</v>
      </c>
      <c r="G119" s="773">
        <f t="shared" ref="G119:H119" si="127">L119+N119+P119+R119+T119+V119+X119+Z119+AB119+AD119+AF119+AH119+AJ119+AL119+AN119+AP119+AR119+AT119+AV119+AX119+AZ119+BB119+BD119+BF119+BH119+BJ119+BL119+BN119+BP119+BR119+BT119</f>
        <v>0</v>
      </c>
      <c r="H119" s="671">
        <f t="shared" si="127"/>
        <v>0</v>
      </c>
      <c r="I119" s="774">
        <f t="shared" si="4"/>
        <v>0</v>
      </c>
      <c r="J119" s="418"/>
      <c r="K119" s="407">
        <f t="shared" si="5"/>
        <v>0</v>
      </c>
      <c r="L119" s="640"/>
      <c r="M119" s="642"/>
      <c r="N119" s="640"/>
      <c r="O119" s="642"/>
      <c r="P119" s="640"/>
      <c r="Q119" s="642"/>
      <c r="R119" s="640"/>
      <c r="S119" s="642"/>
      <c r="T119" s="640"/>
      <c r="U119" s="642"/>
      <c r="V119" s="640"/>
      <c r="W119" s="642"/>
      <c r="X119" s="640"/>
      <c r="Y119" s="642"/>
      <c r="Z119" s="640"/>
      <c r="AA119" s="642"/>
      <c r="AB119" s="640"/>
      <c r="AC119" s="642"/>
      <c r="AD119" s="640"/>
      <c r="AE119" s="642"/>
      <c r="AF119" s="640"/>
      <c r="AG119" s="642"/>
      <c r="AH119" s="640"/>
      <c r="AI119" s="642"/>
      <c r="AJ119" s="640"/>
      <c r="AK119" s="642"/>
      <c r="AL119" s="640"/>
      <c r="AM119" s="642"/>
      <c r="AN119" s="640"/>
      <c r="AO119" s="642"/>
      <c r="AP119" s="640"/>
      <c r="AQ119" s="642"/>
      <c r="AR119" s="640"/>
      <c r="AS119" s="642"/>
      <c r="AT119" s="640"/>
      <c r="AU119" s="642"/>
      <c r="AV119" s="640"/>
      <c r="AW119" s="642"/>
      <c r="AX119" s="640"/>
      <c r="AY119" s="642"/>
      <c r="AZ119" s="640"/>
      <c r="BA119" s="642"/>
      <c r="BB119" s="640"/>
      <c r="BC119" s="642"/>
      <c r="BD119" s="640"/>
      <c r="BE119" s="642"/>
      <c r="BF119" s="640"/>
      <c r="BG119" s="642"/>
      <c r="BH119" s="640"/>
      <c r="BI119" s="642"/>
      <c r="BJ119" s="640"/>
      <c r="BK119" s="642"/>
      <c r="BL119" s="640"/>
      <c r="BM119" s="642"/>
      <c r="BN119" s="640"/>
      <c r="BO119" s="642"/>
      <c r="BP119" s="640"/>
      <c r="BQ119" s="642"/>
      <c r="BR119" s="640"/>
      <c r="BS119" s="642"/>
      <c r="BT119" s="640"/>
      <c r="BU119" s="642"/>
      <c r="BV119" s="643">
        <f t="shared" si="122"/>
        <v>0</v>
      </c>
      <c r="BW119" s="644">
        <f t="shared" si="123"/>
        <v>0</v>
      </c>
      <c r="BX119" s="776">
        <f t="shared" si="124"/>
        <v>0</v>
      </c>
      <c r="BY119" s="644">
        <f t="shared" si="125"/>
        <v>0</v>
      </c>
      <c r="BZ119" s="645"/>
      <c r="CA119" s="338"/>
      <c r="CB119" s="338"/>
      <c r="CC119" s="338"/>
      <c r="CD119" s="338"/>
      <c r="CE119" s="338"/>
      <c r="CF119" s="338"/>
    </row>
    <row r="120" ht="15.75" customHeight="1">
      <c r="A120" s="769">
        <v>241.0</v>
      </c>
      <c r="B120" s="777"/>
      <c r="C120" s="501"/>
      <c r="D120" s="501"/>
      <c r="E120" s="501"/>
      <c r="F120" s="503">
        <v>0.0</v>
      </c>
      <c r="G120" s="773">
        <f t="shared" ref="G120:H120" si="128">L120+N120+P120+R120+T120+V120+X120+Z120+AB120+AD120+AF120+AH120+AJ120+AL120+AN120+AP120+AR120+AT120+AV120+AX120+AZ120+BB120+BD120+BF120+BH120+BJ120+BL120+BN120+BP120+BR120+BT120</f>
        <v>0</v>
      </c>
      <c r="H120" s="671">
        <f t="shared" si="128"/>
        <v>0</v>
      </c>
      <c r="I120" s="774">
        <f t="shared" si="4"/>
        <v>0</v>
      </c>
      <c r="J120" s="418"/>
      <c r="K120" s="407">
        <f t="shared" si="5"/>
        <v>0</v>
      </c>
      <c r="L120" s="640"/>
      <c r="M120" s="642"/>
      <c r="N120" s="640"/>
      <c r="O120" s="642"/>
      <c r="P120" s="640"/>
      <c r="Q120" s="642"/>
      <c r="R120" s="640"/>
      <c r="S120" s="642"/>
      <c r="T120" s="640"/>
      <c r="U120" s="642"/>
      <c r="V120" s="640"/>
      <c r="W120" s="642"/>
      <c r="X120" s="640"/>
      <c r="Y120" s="642"/>
      <c r="Z120" s="640"/>
      <c r="AA120" s="642"/>
      <c r="AB120" s="640"/>
      <c r="AC120" s="642"/>
      <c r="AD120" s="640"/>
      <c r="AE120" s="642"/>
      <c r="AF120" s="640"/>
      <c r="AG120" s="642"/>
      <c r="AH120" s="640"/>
      <c r="AI120" s="642"/>
      <c r="AJ120" s="640"/>
      <c r="AK120" s="642"/>
      <c r="AL120" s="640"/>
      <c r="AM120" s="642"/>
      <c r="AN120" s="640"/>
      <c r="AO120" s="642"/>
      <c r="AP120" s="640"/>
      <c r="AQ120" s="642"/>
      <c r="AR120" s="640"/>
      <c r="AS120" s="642"/>
      <c r="AT120" s="640"/>
      <c r="AU120" s="642"/>
      <c r="AV120" s="640"/>
      <c r="AW120" s="642"/>
      <c r="AX120" s="640"/>
      <c r="AY120" s="642"/>
      <c r="AZ120" s="640"/>
      <c r="BA120" s="642"/>
      <c r="BB120" s="640"/>
      <c r="BC120" s="642"/>
      <c r="BD120" s="640"/>
      <c r="BE120" s="642"/>
      <c r="BF120" s="640"/>
      <c r="BG120" s="642"/>
      <c r="BH120" s="640"/>
      <c r="BI120" s="642"/>
      <c r="BJ120" s="640"/>
      <c r="BK120" s="642"/>
      <c r="BL120" s="640"/>
      <c r="BM120" s="642"/>
      <c r="BN120" s="640"/>
      <c r="BO120" s="642"/>
      <c r="BP120" s="640"/>
      <c r="BQ120" s="642"/>
      <c r="BR120" s="640"/>
      <c r="BS120" s="642"/>
      <c r="BT120" s="640"/>
      <c r="BU120" s="642"/>
      <c r="BV120" s="643">
        <f t="shared" si="122"/>
        <v>0</v>
      </c>
      <c r="BW120" s="644">
        <f t="shared" si="123"/>
        <v>0</v>
      </c>
      <c r="BX120" s="776">
        <f t="shared" si="124"/>
        <v>0</v>
      </c>
      <c r="BY120" s="644">
        <f t="shared" si="125"/>
        <v>0</v>
      </c>
      <c r="BZ120" s="645"/>
      <c r="CA120" s="338"/>
      <c r="CB120" s="338"/>
      <c r="CC120" s="338"/>
      <c r="CD120" s="338"/>
      <c r="CE120" s="338"/>
      <c r="CF120" s="338"/>
    </row>
    <row r="121" ht="15.75" customHeight="1">
      <c r="A121" s="769">
        <v>242.0</v>
      </c>
      <c r="B121" s="777"/>
      <c r="C121" s="501"/>
      <c r="D121" s="501"/>
      <c r="E121" s="501"/>
      <c r="F121" s="503">
        <v>0.0</v>
      </c>
      <c r="G121" s="773">
        <f t="shared" ref="G121:H121" si="129">L121+N121+P121+R121+T121+V121+X121+Z121+AB121+AD121+AF121+AH121+AJ121+AL121+AN121+AP121+AR121+AT121+AV121+AX121+AZ121+BB121+BD121+BF121+BH121+BJ121+BL121+BN121+BP121+BR121+BT121</f>
        <v>0</v>
      </c>
      <c r="H121" s="671">
        <f t="shared" si="129"/>
        <v>0</v>
      </c>
      <c r="I121" s="774">
        <f t="shared" si="4"/>
        <v>0</v>
      </c>
      <c r="J121" s="418"/>
      <c r="K121" s="407">
        <f t="shared" si="5"/>
        <v>0</v>
      </c>
      <c r="L121" s="640"/>
      <c r="M121" s="642"/>
      <c r="N121" s="640"/>
      <c r="O121" s="642"/>
      <c r="P121" s="640"/>
      <c r="Q121" s="642"/>
      <c r="R121" s="640"/>
      <c r="S121" s="642"/>
      <c r="T121" s="640"/>
      <c r="U121" s="642"/>
      <c r="V121" s="640"/>
      <c r="W121" s="642"/>
      <c r="X121" s="640"/>
      <c r="Y121" s="642"/>
      <c r="Z121" s="640"/>
      <c r="AA121" s="642"/>
      <c r="AB121" s="640"/>
      <c r="AC121" s="642"/>
      <c r="AD121" s="640"/>
      <c r="AE121" s="642"/>
      <c r="AF121" s="640"/>
      <c r="AG121" s="642"/>
      <c r="AH121" s="640"/>
      <c r="AI121" s="642"/>
      <c r="AJ121" s="640"/>
      <c r="AK121" s="642"/>
      <c r="AL121" s="640"/>
      <c r="AM121" s="642"/>
      <c r="AN121" s="640"/>
      <c r="AO121" s="642"/>
      <c r="AP121" s="640"/>
      <c r="AQ121" s="642"/>
      <c r="AR121" s="640"/>
      <c r="AS121" s="642"/>
      <c r="AT121" s="640"/>
      <c r="AU121" s="642"/>
      <c r="AV121" s="640"/>
      <c r="AW121" s="642"/>
      <c r="AX121" s="640"/>
      <c r="AY121" s="642"/>
      <c r="AZ121" s="640"/>
      <c r="BA121" s="642"/>
      <c r="BB121" s="640"/>
      <c r="BC121" s="642"/>
      <c r="BD121" s="640"/>
      <c r="BE121" s="642"/>
      <c r="BF121" s="640"/>
      <c r="BG121" s="642"/>
      <c r="BH121" s="640"/>
      <c r="BI121" s="642"/>
      <c r="BJ121" s="640"/>
      <c r="BK121" s="642"/>
      <c r="BL121" s="640"/>
      <c r="BM121" s="642"/>
      <c r="BN121" s="640"/>
      <c r="BO121" s="642"/>
      <c r="BP121" s="640"/>
      <c r="BQ121" s="642"/>
      <c r="BR121" s="640"/>
      <c r="BS121" s="642"/>
      <c r="BT121" s="640"/>
      <c r="BU121" s="642"/>
      <c r="BV121" s="643">
        <f t="shared" si="122"/>
        <v>0</v>
      </c>
      <c r="BW121" s="644">
        <f t="shared" si="123"/>
        <v>0</v>
      </c>
      <c r="BX121" s="776">
        <f t="shared" si="124"/>
        <v>0</v>
      </c>
      <c r="BY121" s="644">
        <f t="shared" si="125"/>
        <v>0</v>
      </c>
      <c r="BZ121" s="645"/>
      <c r="CA121" s="338"/>
      <c r="CB121" s="338"/>
      <c r="CC121" s="338"/>
      <c r="CD121" s="338"/>
      <c r="CE121" s="338"/>
      <c r="CF121" s="338"/>
    </row>
    <row r="122" ht="15.75" customHeight="1">
      <c r="A122" s="769">
        <v>243.0</v>
      </c>
      <c r="B122" s="777"/>
      <c r="C122" s="501"/>
      <c r="D122" s="501"/>
      <c r="E122" s="501"/>
      <c r="F122" s="503">
        <v>0.0</v>
      </c>
      <c r="G122" s="773">
        <f t="shared" ref="G122:H122" si="130">L122+N122+P122+R122+T122+V122+X122+Z122+AB122+AD122+AF122+AH122+AJ122+AL122+AN122+AP122+AR122+AT122+AV122+AX122+AZ122+BB122+BD122+BF122+BH122+BJ122+BL122+BN122+BP122+BR122+BT122</f>
        <v>0</v>
      </c>
      <c r="H122" s="671">
        <f t="shared" si="130"/>
        <v>0</v>
      </c>
      <c r="I122" s="774">
        <f t="shared" si="4"/>
        <v>0</v>
      </c>
      <c r="J122" s="418"/>
      <c r="K122" s="407">
        <f t="shared" si="5"/>
        <v>0</v>
      </c>
      <c r="L122" s="640"/>
      <c r="M122" s="642"/>
      <c r="N122" s="640"/>
      <c r="O122" s="642"/>
      <c r="P122" s="640"/>
      <c r="Q122" s="642"/>
      <c r="R122" s="640"/>
      <c r="S122" s="642"/>
      <c r="T122" s="640"/>
      <c r="U122" s="642"/>
      <c r="V122" s="640"/>
      <c r="W122" s="642"/>
      <c r="X122" s="640"/>
      <c r="Y122" s="642"/>
      <c r="Z122" s="640"/>
      <c r="AA122" s="642"/>
      <c r="AB122" s="640"/>
      <c r="AC122" s="642"/>
      <c r="AD122" s="640"/>
      <c r="AE122" s="642"/>
      <c r="AF122" s="640"/>
      <c r="AG122" s="642"/>
      <c r="AH122" s="640"/>
      <c r="AI122" s="642"/>
      <c r="AJ122" s="640"/>
      <c r="AK122" s="642"/>
      <c r="AL122" s="640"/>
      <c r="AM122" s="642"/>
      <c r="AN122" s="640"/>
      <c r="AO122" s="642"/>
      <c r="AP122" s="640"/>
      <c r="AQ122" s="642"/>
      <c r="AR122" s="640"/>
      <c r="AS122" s="642"/>
      <c r="AT122" s="640"/>
      <c r="AU122" s="642"/>
      <c r="AV122" s="640"/>
      <c r="AW122" s="642"/>
      <c r="AX122" s="640"/>
      <c r="AY122" s="642"/>
      <c r="AZ122" s="640"/>
      <c r="BA122" s="642"/>
      <c r="BB122" s="640"/>
      <c r="BC122" s="642"/>
      <c r="BD122" s="640"/>
      <c r="BE122" s="642"/>
      <c r="BF122" s="640"/>
      <c r="BG122" s="642"/>
      <c r="BH122" s="640"/>
      <c r="BI122" s="642"/>
      <c r="BJ122" s="640"/>
      <c r="BK122" s="642"/>
      <c r="BL122" s="640"/>
      <c r="BM122" s="642"/>
      <c r="BN122" s="640"/>
      <c r="BO122" s="642"/>
      <c r="BP122" s="640"/>
      <c r="BQ122" s="642"/>
      <c r="BR122" s="640"/>
      <c r="BS122" s="642"/>
      <c r="BT122" s="640"/>
      <c r="BU122" s="642"/>
      <c r="BV122" s="643">
        <f t="shared" si="122"/>
        <v>0</v>
      </c>
      <c r="BW122" s="644">
        <f t="shared" si="123"/>
        <v>0</v>
      </c>
      <c r="BX122" s="776">
        <f t="shared" si="124"/>
        <v>0</v>
      </c>
      <c r="BY122" s="644">
        <f t="shared" si="125"/>
        <v>0</v>
      </c>
      <c r="BZ122" s="645"/>
      <c r="CA122" s="338"/>
      <c r="CB122" s="338"/>
      <c r="CC122" s="338"/>
      <c r="CD122" s="338"/>
      <c r="CE122" s="338"/>
      <c r="CF122" s="338"/>
    </row>
    <row r="123" ht="15.75" customHeight="1">
      <c r="A123" s="769">
        <v>244.0</v>
      </c>
      <c r="B123" s="777"/>
      <c r="C123" s="501"/>
      <c r="D123" s="501"/>
      <c r="E123" s="501"/>
      <c r="F123" s="503">
        <v>0.0</v>
      </c>
      <c r="G123" s="773">
        <f t="shared" ref="G123:H123" si="131">L123+N123+P123+R123+T123+V123+X123+Z123+AB123+AD123+AF123+AH123+AJ123+AL123+AN123+AP123+AR123+AT123+AV123+AX123+AZ123+BB123+BD123+BF123+BH123+BJ123+BL123+BN123+BP123+BR123+BT123</f>
        <v>0</v>
      </c>
      <c r="H123" s="671">
        <f t="shared" si="131"/>
        <v>0</v>
      </c>
      <c r="I123" s="774">
        <f t="shared" si="4"/>
        <v>0</v>
      </c>
      <c r="J123" s="418"/>
      <c r="K123" s="407">
        <f t="shared" si="5"/>
        <v>0</v>
      </c>
      <c r="L123" s="640"/>
      <c r="M123" s="642"/>
      <c r="N123" s="640"/>
      <c r="O123" s="642"/>
      <c r="P123" s="640"/>
      <c r="Q123" s="642"/>
      <c r="R123" s="640"/>
      <c r="S123" s="642"/>
      <c r="T123" s="640"/>
      <c r="U123" s="642"/>
      <c r="V123" s="640"/>
      <c r="W123" s="642"/>
      <c r="X123" s="640"/>
      <c r="Y123" s="642"/>
      <c r="Z123" s="640"/>
      <c r="AA123" s="642"/>
      <c r="AB123" s="640"/>
      <c r="AC123" s="642"/>
      <c r="AD123" s="640"/>
      <c r="AE123" s="642"/>
      <c r="AF123" s="640"/>
      <c r="AG123" s="642"/>
      <c r="AH123" s="640"/>
      <c r="AI123" s="642"/>
      <c r="AJ123" s="640"/>
      <c r="AK123" s="642"/>
      <c r="AL123" s="640"/>
      <c r="AM123" s="642"/>
      <c r="AN123" s="640"/>
      <c r="AO123" s="642"/>
      <c r="AP123" s="640"/>
      <c r="AQ123" s="642"/>
      <c r="AR123" s="640"/>
      <c r="AS123" s="642"/>
      <c r="AT123" s="640"/>
      <c r="AU123" s="642"/>
      <c r="AV123" s="640"/>
      <c r="AW123" s="642"/>
      <c r="AX123" s="640"/>
      <c r="AY123" s="642"/>
      <c r="AZ123" s="640"/>
      <c r="BA123" s="642"/>
      <c r="BB123" s="640"/>
      <c r="BC123" s="642"/>
      <c r="BD123" s="640"/>
      <c r="BE123" s="642"/>
      <c r="BF123" s="640"/>
      <c r="BG123" s="642"/>
      <c r="BH123" s="640"/>
      <c r="BI123" s="642"/>
      <c r="BJ123" s="640"/>
      <c r="BK123" s="642"/>
      <c r="BL123" s="640"/>
      <c r="BM123" s="642"/>
      <c r="BN123" s="640"/>
      <c r="BO123" s="642"/>
      <c r="BP123" s="640"/>
      <c r="BQ123" s="642"/>
      <c r="BR123" s="640"/>
      <c r="BS123" s="642"/>
      <c r="BT123" s="640"/>
      <c r="BU123" s="642"/>
      <c r="BV123" s="643">
        <f t="shared" si="122"/>
        <v>0</v>
      </c>
      <c r="BW123" s="644">
        <f t="shared" si="123"/>
        <v>0</v>
      </c>
      <c r="BX123" s="776">
        <f t="shared" si="124"/>
        <v>0</v>
      </c>
      <c r="BY123" s="644">
        <f t="shared" si="125"/>
        <v>0</v>
      </c>
      <c r="BZ123" s="645"/>
      <c r="CA123" s="338"/>
      <c r="CB123" s="338"/>
      <c r="CC123" s="338"/>
      <c r="CD123" s="338"/>
      <c r="CE123" s="338"/>
      <c r="CF123" s="338"/>
    </row>
    <row r="124" ht="15.75" customHeight="1">
      <c r="A124" s="769">
        <v>245.0</v>
      </c>
      <c r="B124" s="777"/>
      <c r="C124" s="501"/>
      <c r="D124" s="501"/>
      <c r="E124" s="501"/>
      <c r="F124" s="503">
        <v>0.0</v>
      </c>
      <c r="G124" s="773">
        <f t="shared" ref="G124:H124" si="132">L124+N124+P124+R124+T124+V124+X124+Z124+AB124+AD124+AF124+AH124+AJ124+AL124+AN124+AP124+AR124+AT124+AV124+AX124+AZ124+BB124+BD124+BF124+BH124+BJ124+BL124+BN124+BP124+BR124+BT124</f>
        <v>0</v>
      </c>
      <c r="H124" s="671">
        <f t="shared" si="132"/>
        <v>0</v>
      </c>
      <c r="I124" s="774">
        <f t="shared" si="4"/>
        <v>0</v>
      </c>
      <c r="J124" s="418"/>
      <c r="K124" s="407">
        <f t="shared" si="5"/>
        <v>0</v>
      </c>
      <c r="L124" s="640"/>
      <c r="M124" s="642"/>
      <c r="N124" s="640"/>
      <c r="O124" s="642"/>
      <c r="P124" s="640"/>
      <c r="Q124" s="642"/>
      <c r="R124" s="640"/>
      <c r="S124" s="642"/>
      <c r="T124" s="640"/>
      <c r="U124" s="642"/>
      <c r="V124" s="640"/>
      <c r="W124" s="642"/>
      <c r="X124" s="640"/>
      <c r="Y124" s="642"/>
      <c r="Z124" s="640"/>
      <c r="AA124" s="642"/>
      <c r="AB124" s="640"/>
      <c r="AC124" s="642"/>
      <c r="AD124" s="640"/>
      <c r="AE124" s="642"/>
      <c r="AF124" s="640"/>
      <c r="AG124" s="642"/>
      <c r="AH124" s="640"/>
      <c r="AI124" s="642"/>
      <c r="AJ124" s="640"/>
      <c r="AK124" s="642"/>
      <c r="AL124" s="640"/>
      <c r="AM124" s="642"/>
      <c r="AN124" s="640"/>
      <c r="AO124" s="642"/>
      <c r="AP124" s="640"/>
      <c r="AQ124" s="642"/>
      <c r="AR124" s="640"/>
      <c r="AS124" s="642"/>
      <c r="AT124" s="640"/>
      <c r="AU124" s="642"/>
      <c r="AV124" s="640"/>
      <c r="AW124" s="642"/>
      <c r="AX124" s="640"/>
      <c r="AY124" s="642"/>
      <c r="AZ124" s="640"/>
      <c r="BA124" s="642"/>
      <c r="BB124" s="640"/>
      <c r="BC124" s="642"/>
      <c r="BD124" s="640"/>
      <c r="BE124" s="642"/>
      <c r="BF124" s="640"/>
      <c r="BG124" s="642"/>
      <c r="BH124" s="640"/>
      <c r="BI124" s="642"/>
      <c r="BJ124" s="640"/>
      <c r="BK124" s="642"/>
      <c r="BL124" s="640"/>
      <c r="BM124" s="642"/>
      <c r="BN124" s="640"/>
      <c r="BO124" s="642"/>
      <c r="BP124" s="640"/>
      <c r="BQ124" s="642"/>
      <c r="BR124" s="640"/>
      <c r="BS124" s="642"/>
      <c r="BT124" s="640"/>
      <c r="BU124" s="642"/>
      <c r="BV124" s="643">
        <f t="shared" si="122"/>
        <v>0</v>
      </c>
      <c r="BW124" s="644">
        <f t="shared" si="123"/>
        <v>0</v>
      </c>
      <c r="BX124" s="776">
        <f t="shared" si="124"/>
        <v>0</v>
      </c>
      <c r="BY124" s="644">
        <f t="shared" si="125"/>
        <v>0</v>
      </c>
      <c r="BZ124" s="645"/>
      <c r="CA124" s="338"/>
      <c r="CB124" s="338"/>
      <c r="CC124" s="338"/>
      <c r="CD124" s="338"/>
      <c r="CE124" s="338"/>
      <c r="CF124" s="338"/>
    </row>
    <row r="125" ht="15.75" customHeight="1">
      <c r="A125" s="769">
        <v>246.0</v>
      </c>
      <c r="B125" s="777"/>
      <c r="C125" s="501"/>
      <c r="D125" s="501"/>
      <c r="E125" s="501"/>
      <c r="F125" s="503">
        <v>0.0</v>
      </c>
      <c r="G125" s="773">
        <f t="shared" ref="G125:H125" si="133">L125+N125+P125+R125+T125+V125+X125+Z125+AB125+AD125+AF125+AH125+AJ125+AL125+AN125+AP125+AR125+AT125+AV125+AX125+AZ125+BB125+BD125+BF125+BH125+BJ125+BL125+BN125+BP125+BR125+BT125</f>
        <v>0</v>
      </c>
      <c r="H125" s="671">
        <f t="shared" si="133"/>
        <v>0</v>
      </c>
      <c r="I125" s="774">
        <f t="shared" si="4"/>
        <v>0</v>
      </c>
      <c r="J125" s="418"/>
      <c r="K125" s="407">
        <f t="shared" si="5"/>
        <v>0</v>
      </c>
      <c r="L125" s="640"/>
      <c r="M125" s="642"/>
      <c r="N125" s="640"/>
      <c r="O125" s="642"/>
      <c r="P125" s="640"/>
      <c r="Q125" s="642"/>
      <c r="R125" s="640"/>
      <c r="S125" s="642"/>
      <c r="T125" s="640"/>
      <c r="U125" s="642"/>
      <c r="V125" s="640"/>
      <c r="W125" s="642"/>
      <c r="X125" s="640"/>
      <c r="Y125" s="642"/>
      <c r="Z125" s="640"/>
      <c r="AA125" s="642"/>
      <c r="AB125" s="640"/>
      <c r="AC125" s="642"/>
      <c r="AD125" s="640"/>
      <c r="AE125" s="642"/>
      <c r="AF125" s="640"/>
      <c r="AG125" s="642"/>
      <c r="AH125" s="640"/>
      <c r="AI125" s="642"/>
      <c r="AJ125" s="640"/>
      <c r="AK125" s="642"/>
      <c r="AL125" s="640"/>
      <c r="AM125" s="642"/>
      <c r="AN125" s="640"/>
      <c r="AO125" s="642"/>
      <c r="AP125" s="640"/>
      <c r="AQ125" s="642"/>
      <c r="AR125" s="640"/>
      <c r="AS125" s="642"/>
      <c r="AT125" s="640"/>
      <c r="AU125" s="642"/>
      <c r="AV125" s="640"/>
      <c r="AW125" s="642"/>
      <c r="AX125" s="640"/>
      <c r="AY125" s="642"/>
      <c r="AZ125" s="640"/>
      <c r="BA125" s="642"/>
      <c r="BB125" s="640"/>
      <c r="BC125" s="642"/>
      <c r="BD125" s="640"/>
      <c r="BE125" s="642"/>
      <c r="BF125" s="640"/>
      <c r="BG125" s="642"/>
      <c r="BH125" s="640"/>
      <c r="BI125" s="642"/>
      <c r="BJ125" s="640"/>
      <c r="BK125" s="642"/>
      <c r="BL125" s="640"/>
      <c r="BM125" s="642"/>
      <c r="BN125" s="640"/>
      <c r="BO125" s="642"/>
      <c r="BP125" s="640"/>
      <c r="BQ125" s="642"/>
      <c r="BR125" s="640"/>
      <c r="BS125" s="642"/>
      <c r="BT125" s="640"/>
      <c r="BU125" s="642"/>
      <c r="BV125" s="643">
        <f t="shared" si="122"/>
        <v>0</v>
      </c>
      <c r="BW125" s="644">
        <f t="shared" si="123"/>
        <v>0</v>
      </c>
      <c r="BX125" s="776">
        <f t="shared" si="124"/>
        <v>0</v>
      </c>
      <c r="BY125" s="644">
        <f t="shared" si="125"/>
        <v>0</v>
      </c>
      <c r="BZ125" s="645"/>
      <c r="CA125" s="338"/>
      <c r="CB125" s="338"/>
      <c r="CC125" s="338"/>
      <c r="CD125" s="338"/>
      <c r="CE125" s="338"/>
      <c r="CF125" s="338"/>
    </row>
    <row r="126" ht="15.75" customHeight="1">
      <c r="A126" s="769">
        <v>247.0</v>
      </c>
      <c r="B126" s="777"/>
      <c r="C126" s="501"/>
      <c r="D126" s="501"/>
      <c r="E126" s="501"/>
      <c r="F126" s="503">
        <v>0.0</v>
      </c>
      <c r="G126" s="773">
        <f t="shared" ref="G126:H126" si="134">L126+N126+P126+R126+T126+V126+X126+Z126+AB126+AD126+AF126+AH126+AJ126+AL126+AN126+AP126+AR126+AT126+AV126+AX126+AZ126+BB126+BD126+BF126+BH126+BJ126+BL126+BN126+BP126+BR126+BT126</f>
        <v>0</v>
      </c>
      <c r="H126" s="671">
        <f t="shared" si="134"/>
        <v>0</v>
      </c>
      <c r="I126" s="774">
        <f t="shared" si="4"/>
        <v>0</v>
      </c>
      <c r="J126" s="418"/>
      <c r="K126" s="407">
        <f t="shared" si="5"/>
        <v>0</v>
      </c>
      <c r="L126" s="640"/>
      <c r="M126" s="642"/>
      <c r="N126" s="640"/>
      <c r="O126" s="642"/>
      <c r="P126" s="640"/>
      <c r="Q126" s="642"/>
      <c r="R126" s="640"/>
      <c r="S126" s="642"/>
      <c r="T126" s="640"/>
      <c r="U126" s="642"/>
      <c r="V126" s="640"/>
      <c r="W126" s="642"/>
      <c r="X126" s="640"/>
      <c r="Y126" s="642"/>
      <c r="Z126" s="640"/>
      <c r="AA126" s="642"/>
      <c r="AB126" s="640"/>
      <c r="AC126" s="642"/>
      <c r="AD126" s="640"/>
      <c r="AE126" s="642"/>
      <c r="AF126" s="640"/>
      <c r="AG126" s="642"/>
      <c r="AH126" s="640"/>
      <c r="AI126" s="642"/>
      <c r="AJ126" s="640"/>
      <c r="AK126" s="642"/>
      <c r="AL126" s="640"/>
      <c r="AM126" s="642"/>
      <c r="AN126" s="640"/>
      <c r="AO126" s="642"/>
      <c r="AP126" s="640"/>
      <c r="AQ126" s="642"/>
      <c r="AR126" s="640"/>
      <c r="AS126" s="642"/>
      <c r="AT126" s="640"/>
      <c r="AU126" s="642"/>
      <c r="AV126" s="640"/>
      <c r="AW126" s="642"/>
      <c r="AX126" s="640"/>
      <c r="AY126" s="642"/>
      <c r="AZ126" s="640"/>
      <c r="BA126" s="642"/>
      <c r="BB126" s="640"/>
      <c r="BC126" s="642"/>
      <c r="BD126" s="640"/>
      <c r="BE126" s="642"/>
      <c r="BF126" s="640"/>
      <c r="BG126" s="642"/>
      <c r="BH126" s="640"/>
      <c r="BI126" s="642"/>
      <c r="BJ126" s="640"/>
      <c r="BK126" s="642"/>
      <c r="BL126" s="640"/>
      <c r="BM126" s="642"/>
      <c r="BN126" s="640"/>
      <c r="BO126" s="642"/>
      <c r="BP126" s="640"/>
      <c r="BQ126" s="642"/>
      <c r="BR126" s="640"/>
      <c r="BS126" s="642"/>
      <c r="BT126" s="640"/>
      <c r="BU126" s="642"/>
      <c r="BV126" s="643">
        <f t="shared" si="122"/>
        <v>0</v>
      </c>
      <c r="BW126" s="644">
        <f t="shared" si="123"/>
        <v>0</v>
      </c>
      <c r="BX126" s="776">
        <f t="shared" si="124"/>
        <v>0</v>
      </c>
      <c r="BY126" s="644">
        <f t="shared" si="125"/>
        <v>0</v>
      </c>
      <c r="BZ126" s="645"/>
      <c r="CA126" s="338"/>
      <c r="CB126" s="338"/>
      <c r="CC126" s="338"/>
      <c r="CD126" s="338"/>
      <c r="CE126" s="338"/>
      <c r="CF126" s="338"/>
    </row>
    <row r="127" ht="15.75" customHeight="1">
      <c r="A127" s="769">
        <v>248.0</v>
      </c>
      <c r="B127" s="777"/>
      <c r="C127" s="501"/>
      <c r="D127" s="501"/>
      <c r="E127" s="501"/>
      <c r="F127" s="503">
        <v>0.0</v>
      </c>
      <c r="G127" s="773">
        <f t="shared" ref="G127:H127" si="135">L127+N127+P127+R127+T127+V127+X127+Z127+AB127+AD127+AF127+AH127+AJ127+AL127+AN127+AP127+AR127+AT127+AV127+AX127+AZ127+BB127+BD127+BF127+BH127+BJ127+BL127+BN127+BP127+BR127+BT127</f>
        <v>0</v>
      </c>
      <c r="H127" s="671">
        <f t="shared" si="135"/>
        <v>0</v>
      </c>
      <c r="I127" s="774">
        <f t="shared" si="4"/>
        <v>0</v>
      </c>
      <c r="J127" s="418"/>
      <c r="K127" s="407">
        <f t="shared" si="5"/>
        <v>0</v>
      </c>
      <c r="L127" s="640"/>
      <c r="M127" s="642"/>
      <c r="N127" s="640"/>
      <c r="O127" s="642"/>
      <c r="P127" s="640"/>
      <c r="Q127" s="642"/>
      <c r="R127" s="640"/>
      <c r="S127" s="642"/>
      <c r="T127" s="640"/>
      <c r="U127" s="642"/>
      <c r="V127" s="640"/>
      <c r="W127" s="642"/>
      <c r="X127" s="640"/>
      <c r="Y127" s="642"/>
      <c r="Z127" s="640"/>
      <c r="AA127" s="642"/>
      <c r="AB127" s="640"/>
      <c r="AC127" s="642"/>
      <c r="AD127" s="640"/>
      <c r="AE127" s="642"/>
      <c r="AF127" s="640"/>
      <c r="AG127" s="642"/>
      <c r="AH127" s="640"/>
      <c r="AI127" s="642"/>
      <c r="AJ127" s="640"/>
      <c r="AK127" s="642"/>
      <c r="AL127" s="640"/>
      <c r="AM127" s="642"/>
      <c r="AN127" s="640"/>
      <c r="AO127" s="642"/>
      <c r="AP127" s="640"/>
      <c r="AQ127" s="642"/>
      <c r="AR127" s="640"/>
      <c r="AS127" s="642"/>
      <c r="AT127" s="640"/>
      <c r="AU127" s="642"/>
      <c r="AV127" s="640"/>
      <c r="AW127" s="642"/>
      <c r="AX127" s="640"/>
      <c r="AY127" s="642"/>
      <c r="AZ127" s="640"/>
      <c r="BA127" s="642"/>
      <c r="BB127" s="640"/>
      <c r="BC127" s="642"/>
      <c r="BD127" s="640"/>
      <c r="BE127" s="642"/>
      <c r="BF127" s="640"/>
      <c r="BG127" s="642"/>
      <c r="BH127" s="640"/>
      <c r="BI127" s="642"/>
      <c r="BJ127" s="640"/>
      <c r="BK127" s="642"/>
      <c r="BL127" s="640"/>
      <c r="BM127" s="642"/>
      <c r="BN127" s="640"/>
      <c r="BO127" s="642"/>
      <c r="BP127" s="640"/>
      <c r="BQ127" s="642"/>
      <c r="BR127" s="640"/>
      <c r="BS127" s="642"/>
      <c r="BT127" s="640"/>
      <c r="BU127" s="642"/>
      <c r="BV127" s="643">
        <f t="shared" si="122"/>
        <v>0</v>
      </c>
      <c r="BW127" s="644">
        <f t="shared" si="123"/>
        <v>0</v>
      </c>
      <c r="BX127" s="776">
        <f t="shared" si="124"/>
        <v>0</v>
      </c>
      <c r="BY127" s="644">
        <f t="shared" si="125"/>
        <v>0</v>
      </c>
      <c r="BZ127" s="645"/>
      <c r="CA127" s="338"/>
      <c r="CB127" s="338"/>
      <c r="CC127" s="338"/>
      <c r="CD127" s="338"/>
      <c r="CE127" s="338"/>
      <c r="CF127" s="338"/>
    </row>
    <row r="128" ht="15.75" customHeight="1">
      <c r="A128" s="769">
        <v>249.0</v>
      </c>
      <c r="B128" s="777"/>
      <c r="C128" s="501"/>
      <c r="D128" s="501"/>
      <c r="E128" s="501"/>
      <c r="F128" s="737"/>
      <c r="G128" s="773">
        <f t="shared" ref="G128:H128" si="136">L128+N128+P128+R128+T128+V128+X128+Z128+AB128+AD128+AF128+AH128+AJ128+AL128+AN128+AP128+AR128+AT128+AV128+AX128+AZ128+BB128+BD128+BF128+BH128+BJ128+BL128+BN128+BP128+BR128+BT128</f>
        <v>0</v>
      </c>
      <c r="H128" s="671">
        <f t="shared" si="136"/>
        <v>0</v>
      </c>
      <c r="I128" s="774">
        <f t="shared" si="4"/>
        <v>0</v>
      </c>
      <c r="J128" s="418"/>
      <c r="K128" s="407">
        <f t="shared" si="5"/>
        <v>0</v>
      </c>
      <c r="L128" s="640"/>
      <c r="M128" s="642"/>
      <c r="N128" s="640"/>
      <c r="O128" s="642"/>
      <c r="P128" s="640"/>
      <c r="Q128" s="642"/>
      <c r="R128" s="640"/>
      <c r="S128" s="642"/>
      <c r="T128" s="640"/>
      <c r="U128" s="642"/>
      <c r="V128" s="640"/>
      <c r="W128" s="642"/>
      <c r="X128" s="640"/>
      <c r="Y128" s="642"/>
      <c r="Z128" s="640"/>
      <c r="AA128" s="642"/>
      <c r="AB128" s="640"/>
      <c r="AC128" s="642"/>
      <c r="AD128" s="640"/>
      <c r="AE128" s="642"/>
      <c r="AF128" s="640"/>
      <c r="AG128" s="642"/>
      <c r="AH128" s="640"/>
      <c r="AI128" s="642"/>
      <c r="AJ128" s="640"/>
      <c r="AK128" s="642"/>
      <c r="AL128" s="640"/>
      <c r="AM128" s="642"/>
      <c r="AN128" s="640"/>
      <c r="AO128" s="642"/>
      <c r="AP128" s="640"/>
      <c r="AQ128" s="642"/>
      <c r="AR128" s="640"/>
      <c r="AS128" s="642"/>
      <c r="AT128" s="640"/>
      <c r="AU128" s="642"/>
      <c r="AV128" s="640"/>
      <c r="AW128" s="642"/>
      <c r="AX128" s="640"/>
      <c r="AY128" s="642"/>
      <c r="AZ128" s="640"/>
      <c r="BA128" s="642"/>
      <c r="BB128" s="640"/>
      <c r="BC128" s="642"/>
      <c r="BD128" s="640"/>
      <c r="BE128" s="642"/>
      <c r="BF128" s="640"/>
      <c r="BG128" s="642"/>
      <c r="BH128" s="640"/>
      <c r="BI128" s="642"/>
      <c r="BJ128" s="640"/>
      <c r="BK128" s="642"/>
      <c r="BL128" s="640"/>
      <c r="BM128" s="642"/>
      <c r="BN128" s="640"/>
      <c r="BO128" s="642"/>
      <c r="BP128" s="640"/>
      <c r="BQ128" s="642"/>
      <c r="BR128" s="640"/>
      <c r="BS128" s="642"/>
      <c r="BT128" s="640"/>
      <c r="BU128" s="642"/>
      <c r="BV128" s="643">
        <f t="shared" si="122"/>
        <v>0</v>
      </c>
      <c r="BW128" s="644">
        <f t="shared" si="123"/>
        <v>0</v>
      </c>
      <c r="BX128" s="776">
        <f t="shared" si="124"/>
        <v>0</v>
      </c>
      <c r="BY128" s="644">
        <f t="shared" si="125"/>
        <v>0</v>
      </c>
      <c r="BZ128" s="645"/>
      <c r="CA128" s="338"/>
      <c r="CB128" s="338"/>
      <c r="CC128" s="338"/>
      <c r="CD128" s="338"/>
      <c r="CE128" s="338"/>
      <c r="CF128" s="338"/>
    </row>
    <row r="129" ht="15.75" customHeight="1">
      <c r="A129" s="769">
        <v>250.0</v>
      </c>
      <c r="B129" s="777"/>
      <c r="C129" s="501"/>
      <c r="D129" s="501"/>
      <c r="E129" s="501"/>
      <c r="F129" s="737"/>
      <c r="G129" s="773">
        <f t="shared" ref="G129:H129" si="137">L129+N129+P129+R129+T129+V129+X129+Z129+AB129+AD129+AF129+AH129+AJ129+AL129+AN129+AP129+AR129+AT129+AV129+AX129+AZ129+BB129+BD129+BF129+BH129+BJ129+BL129+BN129+BP129+BR129+BT129</f>
        <v>0</v>
      </c>
      <c r="H129" s="671">
        <f t="shared" si="137"/>
        <v>0</v>
      </c>
      <c r="I129" s="774">
        <f t="shared" si="4"/>
        <v>0</v>
      </c>
      <c r="J129" s="418"/>
      <c r="K129" s="407">
        <f t="shared" si="5"/>
        <v>0</v>
      </c>
      <c r="L129" s="640"/>
      <c r="M129" s="642"/>
      <c r="N129" s="640"/>
      <c r="O129" s="642"/>
      <c r="P129" s="640"/>
      <c r="Q129" s="642"/>
      <c r="R129" s="640"/>
      <c r="S129" s="642"/>
      <c r="T129" s="640"/>
      <c r="U129" s="642"/>
      <c r="V129" s="640"/>
      <c r="W129" s="642"/>
      <c r="X129" s="640"/>
      <c r="Y129" s="642"/>
      <c r="Z129" s="640"/>
      <c r="AA129" s="642"/>
      <c r="AB129" s="640"/>
      <c r="AC129" s="642"/>
      <c r="AD129" s="640"/>
      <c r="AE129" s="642"/>
      <c r="AF129" s="640"/>
      <c r="AG129" s="642"/>
      <c r="AH129" s="640"/>
      <c r="AI129" s="642"/>
      <c r="AJ129" s="640"/>
      <c r="AK129" s="642"/>
      <c r="AL129" s="640"/>
      <c r="AM129" s="642"/>
      <c r="AN129" s="640"/>
      <c r="AO129" s="642"/>
      <c r="AP129" s="640"/>
      <c r="AQ129" s="642"/>
      <c r="AR129" s="640"/>
      <c r="AS129" s="642"/>
      <c r="AT129" s="640"/>
      <c r="AU129" s="642"/>
      <c r="AV129" s="640"/>
      <c r="AW129" s="642"/>
      <c r="AX129" s="640"/>
      <c r="AY129" s="642"/>
      <c r="AZ129" s="640"/>
      <c r="BA129" s="642"/>
      <c r="BB129" s="640"/>
      <c r="BC129" s="642"/>
      <c r="BD129" s="640"/>
      <c r="BE129" s="642"/>
      <c r="BF129" s="640"/>
      <c r="BG129" s="642"/>
      <c r="BH129" s="640"/>
      <c r="BI129" s="642"/>
      <c r="BJ129" s="640"/>
      <c r="BK129" s="642"/>
      <c r="BL129" s="640"/>
      <c r="BM129" s="642"/>
      <c r="BN129" s="640"/>
      <c r="BO129" s="642"/>
      <c r="BP129" s="640"/>
      <c r="BQ129" s="642"/>
      <c r="BR129" s="640"/>
      <c r="BS129" s="642"/>
      <c r="BT129" s="640"/>
      <c r="BU129" s="642"/>
      <c r="BV129" s="643">
        <f t="shared" si="122"/>
        <v>0</v>
      </c>
      <c r="BW129" s="644">
        <f t="shared" si="123"/>
        <v>0</v>
      </c>
      <c r="BX129" s="776">
        <f t="shared" si="124"/>
        <v>0</v>
      </c>
      <c r="BY129" s="644">
        <f t="shared" si="125"/>
        <v>0</v>
      </c>
      <c r="BZ129" s="645"/>
      <c r="CA129" s="338"/>
      <c r="CB129" s="338"/>
      <c r="CC129" s="338"/>
      <c r="CD129" s="338"/>
      <c r="CE129" s="338"/>
      <c r="CF129" s="338"/>
    </row>
    <row r="130" ht="15.75" customHeight="1">
      <c r="A130" s="769">
        <v>251.0</v>
      </c>
      <c r="B130" s="777"/>
      <c r="C130" s="501"/>
      <c r="D130" s="501"/>
      <c r="E130" s="501"/>
      <c r="F130" s="737"/>
      <c r="G130" s="773">
        <f t="shared" ref="G130:H130" si="138">L130+N130+P130+R130+T130+V130+X130+Z130+AB130+AD130+AF130+AH130+AJ130+AL130+AN130+AP130+AR130+AT130+AV130+AX130+AZ130+BB130+BD130+BF130+BH130+BJ130+BL130+BN130+BP130+BR130+BT130</f>
        <v>0</v>
      </c>
      <c r="H130" s="671">
        <f t="shared" si="138"/>
        <v>0</v>
      </c>
      <c r="I130" s="774">
        <f t="shared" si="4"/>
        <v>0</v>
      </c>
      <c r="J130" s="418"/>
      <c r="K130" s="407">
        <f t="shared" si="5"/>
        <v>0</v>
      </c>
      <c r="L130" s="640"/>
      <c r="M130" s="642"/>
      <c r="N130" s="640"/>
      <c r="O130" s="642"/>
      <c r="P130" s="640"/>
      <c r="Q130" s="642"/>
      <c r="R130" s="640"/>
      <c r="S130" s="642"/>
      <c r="T130" s="640"/>
      <c r="U130" s="642"/>
      <c r="V130" s="640"/>
      <c r="W130" s="642"/>
      <c r="X130" s="640"/>
      <c r="Y130" s="642"/>
      <c r="Z130" s="640"/>
      <c r="AA130" s="642"/>
      <c r="AB130" s="640"/>
      <c r="AC130" s="642"/>
      <c r="AD130" s="640"/>
      <c r="AE130" s="642"/>
      <c r="AF130" s="640"/>
      <c r="AG130" s="642"/>
      <c r="AH130" s="640"/>
      <c r="AI130" s="642"/>
      <c r="AJ130" s="640"/>
      <c r="AK130" s="642"/>
      <c r="AL130" s="640"/>
      <c r="AM130" s="642"/>
      <c r="AN130" s="640"/>
      <c r="AO130" s="642"/>
      <c r="AP130" s="640"/>
      <c r="AQ130" s="642"/>
      <c r="AR130" s="640"/>
      <c r="AS130" s="642"/>
      <c r="AT130" s="640"/>
      <c r="AU130" s="642"/>
      <c r="AV130" s="640"/>
      <c r="AW130" s="642"/>
      <c r="AX130" s="640"/>
      <c r="AY130" s="642"/>
      <c r="AZ130" s="640"/>
      <c r="BA130" s="642"/>
      <c r="BB130" s="640"/>
      <c r="BC130" s="642"/>
      <c r="BD130" s="640"/>
      <c r="BE130" s="642"/>
      <c r="BF130" s="640"/>
      <c r="BG130" s="642"/>
      <c r="BH130" s="640"/>
      <c r="BI130" s="642"/>
      <c r="BJ130" s="640"/>
      <c r="BK130" s="642"/>
      <c r="BL130" s="640"/>
      <c r="BM130" s="642"/>
      <c r="BN130" s="640"/>
      <c r="BO130" s="642"/>
      <c r="BP130" s="640"/>
      <c r="BQ130" s="642"/>
      <c r="BR130" s="640"/>
      <c r="BS130" s="642"/>
      <c r="BT130" s="640"/>
      <c r="BU130" s="642"/>
      <c r="BV130" s="643">
        <f t="shared" si="122"/>
        <v>0</v>
      </c>
      <c r="BW130" s="644">
        <f t="shared" si="123"/>
        <v>0</v>
      </c>
      <c r="BX130" s="776">
        <f t="shared" si="124"/>
        <v>0</v>
      </c>
      <c r="BY130" s="644">
        <f t="shared" si="125"/>
        <v>0</v>
      </c>
      <c r="BZ130" s="645"/>
      <c r="CA130" s="338"/>
      <c r="CB130" s="338"/>
      <c r="CC130" s="338"/>
      <c r="CD130" s="338"/>
      <c r="CE130" s="338"/>
      <c r="CF130" s="338"/>
    </row>
    <row r="131" ht="15.75" customHeight="1">
      <c r="A131" s="769">
        <v>252.0</v>
      </c>
      <c r="B131" s="777"/>
      <c r="C131" s="501"/>
      <c r="D131" s="501"/>
      <c r="E131" s="501"/>
      <c r="F131" s="737"/>
      <c r="G131" s="773">
        <f t="shared" ref="G131:H131" si="139">L131+N131+P131+R131+T131+V131+X131+Z131+AB131+AD131+AF131+AH131+AJ131+AL131+AN131+AP131+AR131+AT131+AV131+AX131+AZ131+BB131+BD131+BF131+BH131+BJ131+BL131+BN131+BP131+BR131+BT131</f>
        <v>0</v>
      </c>
      <c r="H131" s="671">
        <f t="shared" si="139"/>
        <v>0</v>
      </c>
      <c r="I131" s="774">
        <f t="shared" si="4"/>
        <v>0</v>
      </c>
      <c r="J131" s="418"/>
      <c r="K131" s="407">
        <f t="shared" si="5"/>
        <v>0</v>
      </c>
      <c r="L131" s="640"/>
      <c r="M131" s="642"/>
      <c r="N131" s="640"/>
      <c r="O131" s="642"/>
      <c r="P131" s="640"/>
      <c r="Q131" s="642"/>
      <c r="R131" s="640"/>
      <c r="S131" s="642"/>
      <c r="T131" s="640"/>
      <c r="U131" s="642"/>
      <c r="V131" s="640"/>
      <c r="W131" s="642"/>
      <c r="X131" s="640"/>
      <c r="Y131" s="642"/>
      <c r="Z131" s="640"/>
      <c r="AA131" s="642"/>
      <c r="AB131" s="640"/>
      <c r="AC131" s="642"/>
      <c r="AD131" s="640"/>
      <c r="AE131" s="642"/>
      <c r="AF131" s="640"/>
      <c r="AG131" s="642"/>
      <c r="AH131" s="640"/>
      <c r="AI131" s="642"/>
      <c r="AJ131" s="640"/>
      <c r="AK131" s="642"/>
      <c r="AL131" s="640"/>
      <c r="AM131" s="642"/>
      <c r="AN131" s="640"/>
      <c r="AO131" s="642"/>
      <c r="AP131" s="640"/>
      <c r="AQ131" s="642"/>
      <c r="AR131" s="640"/>
      <c r="AS131" s="642"/>
      <c r="AT131" s="640"/>
      <c r="AU131" s="642"/>
      <c r="AV131" s="640"/>
      <c r="AW131" s="642"/>
      <c r="AX131" s="640"/>
      <c r="AY131" s="642"/>
      <c r="AZ131" s="640"/>
      <c r="BA131" s="642"/>
      <c r="BB131" s="640"/>
      <c r="BC131" s="642"/>
      <c r="BD131" s="640"/>
      <c r="BE131" s="642"/>
      <c r="BF131" s="640"/>
      <c r="BG131" s="642"/>
      <c r="BH131" s="640"/>
      <c r="BI131" s="642"/>
      <c r="BJ131" s="640"/>
      <c r="BK131" s="642"/>
      <c r="BL131" s="640"/>
      <c r="BM131" s="642"/>
      <c r="BN131" s="640"/>
      <c r="BO131" s="642"/>
      <c r="BP131" s="640"/>
      <c r="BQ131" s="642"/>
      <c r="BR131" s="640"/>
      <c r="BS131" s="642"/>
      <c r="BT131" s="640"/>
      <c r="BU131" s="642"/>
      <c r="BV131" s="643">
        <f t="shared" si="122"/>
        <v>0</v>
      </c>
      <c r="BW131" s="644">
        <f t="shared" si="123"/>
        <v>0</v>
      </c>
      <c r="BX131" s="776">
        <f t="shared" si="124"/>
        <v>0</v>
      </c>
      <c r="BY131" s="644">
        <f t="shared" si="125"/>
        <v>0</v>
      </c>
      <c r="BZ131" s="645"/>
      <c r="CA131" s="338"/>
      <c r="CB131" s="338"/>
      <c r="CC131" s="338"/>
      <c r="CD131" s="338"/>
      <c r="CE131" s="338"/>
      <c r="CF131" s="338"/>
    </row>
    <row r="132" ht="15.75" customHeight="1">
      <c r="A132" s="769">
        <v>253.0</v>
      </c>
      <c r="B132" s="777"/>
      <c r="C132" s="501"/>
      <c r="D132" s="501"/>
      <c r="E132" s="501"/>
      <c r="F132" s="737"/>
      <c r="G132" s="773">
        <f t="shared" ref="G132:H132" si="140">L132+N132+P132+R132+T132+V132+X132+Z132+AB132+AD132+AF132+AH132+AJ132+AL132+AN132+AP132+AR132+AT132+AV132+AX132+AZ132+BB132+BD132+BF132+BH132+BJ132+BL132+BN132+BP132+BR132+BT132</f>
        <v>0</v>
      </c>
      <c r="H132" s="671">
        <f t="shared" si="140"/>
        <v>0</v>
      </c>
      <c r="I132" s="774">
        <f t="shared" si="4"/>
        <v>0</v>
      </c>
      <c r="J132" s="418"/>
      <c r="K132" s="407">
        <f t="shared" si="5"/>
        <v>0</v>
      </c>
      <c r="L132" s="640"/>
      <c r="M132" s="642"/>
      <c r="N132" s="640"/>
      <c r="O132" s="642"/>
      <c r="P132" s="640"/>
      <c r="Q132" s="642"/>
      <c r="R132" s="640"/>
      <c r="S132" s="642"/>
      <c r="T132" s="640"/>
      <c r="U132" s="642"/>
      <c r="V132" s="640"/>
      <c r="W132" s="642"/>
      <c r="X132" s="640"/>
      <c r="Y132" s="642"/>
      <c r="Z132" s="640"/>
      <c r="AA132" s="642"/>
      <c r="AB132" s="640"/>
      <c r="AC132" s="642"/>
      <c r="AD132" s="640"/>
      <c r="AE132" s="642"/>
      <c r="AF132" s="640"/>
      <c r="AG132" s="642"/>
      <c r="AH132" s="640"/>
      <c r="AI132" s="642"/>
      <c r="AJ132" s="640"/>
      <c r="AK132" s="642"/>
      <c r="AL132" s="640"/>
      <c r="AM132" s="642"/>
      <c r="AN132" s="640"/>
      <c r="AO132" s="642"/>
      <c r="AP132" s="640"/>
      <c r="AQ132" s="642"/>
      <c r="AR132" s="640"/>
      <c r="AS132" s="642"/>
      <c r="AT132" s="640"/>
      <c r="AU132" s="642"/>
      <c r="AV132" s="640"/>
      <c r="AW132" s="642"/>
      <c r="AX132" s="640"/>
      <c r="AY132" s="642"/>
      <c r="AZ132" s="640"/>
      <c r="BA132" s="642"/>
      <c r="BB132" s="640"/>
      <c r="BC132" s="642"/>
      <c r="BD132" s="640"/>
      <c r="BE132" s="642"/>
      <c r="BF132" s="640"/>
      <c r="BG132" s="642"/>
      <c r="BH132" s="640"/>
      <c r="BI132" s="642"/>
      <c r="BJ132" s="640"/>
      <c r="BK132" s="642"/>
      <c r="BL132" s="640"/>
      <c r="BM132" s="642"/>
      <c r="BN132" s="640"/>
      <c r="BO132" s="642"/>
      <c r="BP132" s="640"/>
      <c r="BQ132" s="642"/>
      <c r="BR132" s="640"/>
      <c r="BS132" s="642"/>
      <c r="BT132" s="640"/>
      <c r="BU132" s="642"/>
      <c r="BV132" s="643">
        <f t="shared" si="122"/>
        <v>0</v>
      </c>
      <c r="BW132" s="644">
        <f t="shared" si="123"/>
        <v>0</v>
      </c>
      <c r="BX132" s="776">
        <f t="shared" si="124"/>
        <v>0</v>
      </c>
      <c r="BY132" s="644">
        <f t="shared" si="125"/>
        <v>0</v>
      </c>
      <c r="BZ132" s="645"/>
      <c r="CA132" s="338"/>
      <c r="CB132" s="338"/>
      <c r="CC132" s="338"/>
      <c r="CD132" s="338"/>
      <c r="CE132" s="338"/>
      <c r="CF132" s="338"/>
    </row>
    <row r="133" ht="15.75" customHeight="1">
      <c r="A133" s="769">
        <v>254.0</v>
      </c>
      <c r="B133" s="777"/>
      <c r="C133" s="501"/>
      <c r="D133" s="501"/>
      <c r="E133" s="501"/>
      <c r="F133" s="737"/>
      <c r="G133" s="773">
        <f t="shared" ref="G133:H133" si="141">L133+N133+P133+R133+T133+V133+X133+Z133+AB133+AD133+AF133+AH133+AJ133+AL133+AN133+AP133+AR133+AT133+AV133+AX133+AZ133+BB133+BD133+BF133+BH133+BJ133+BL133+BN133+BP133+BR133+BT133</f>
        <v>0</v>
      </c>
      <c r="H133" s="671">
        <f t="shared" si="141"/>
        <v>0</v>
      </c>
      <c r="I133" s="774">
        <f t="shared" si="4"/>
        <v>0</v>
      </c>
      <c r="J133" s="418"/>
      <c r="K133" s="407">
        <f t="shared" si="5"/>
        <v>0</v>
      </c>
      <c r="L133" s="640"/>
      <c r="M133" s="642"/>
      <c r="N133" s="640"/>
      <c r="O133" s="642"/>
      <c r="P133" s="640"/>
      <c r="Q133" s="642"/>
      <c r="R133" s="640"/>
      <c r="S133" s="642"/>
      <c r="T133" s="640"/>
      <c r="U133" s="642"/>
      <c r="V133" s="640"/>
      <c r="W133" s="642"/>
      <c r="X133" s="640"/>
      <c r="Y133" s="642"/>
      <c r="Z133" s="640"/>
      <c r="AA133" s="642"/>
      <c r="AB133" s="640"/>
      <c r="AC133" s="642"/>
      <c r="AD133" s="640"/>
      <c r="AE133" s="642"/>
      <c r="AF133" s="640"/>
      <c r="AG133" s="642"/>
      <c r="AH133" s="640"/>
      <c r="AI133" s="642"/>
      <c r="AJ133" s="640"/>
      <c r="AK133" s="642"/>
      <c r="AL133" s="640"/>
      <c r="AM133" s="642"/>
      <c r="AN133" s="640"/>
      <c r="AO133" s="642"/>
      <c r="AP133" s="640"/>
      <c r="AQ133" s="642"/>
      <c r="AR133" s="640"/>
      <c r="AS133" s="642"/>
      <c r="AT133" s="640"/>
      <c r="AU133" s="642"/>
      <c r="AV133" s="640"/>
      <c r="AW133" s="642"/>
      <c r="AX133" s="640"/>
      <c r="AY133" s="642"/>
      <c r="AZ133" s="640"/>
      <c r="BA133" s="642"/>
      <c r="BB133" s="640"/>
      <c r="BC133" s="642"/>
      <c r="BD133" s="640"/>
      <c r="BE133" s="642"/>
      <c r="BF133" s="640"/>
      <c r="BG133" s="642"/>
      <c r="BH133" s="640"/>
      <c r="BI133" s="642"/>
      <c r="BJ133" s="640"/>
      <c r="BK133" s="642"/>
      <c r="BL133" s="640"/>
      <c r="BM133" s="642"/>
      <c r="BN133" s="640"/>
      <c r="BO133" s="642"/>
      <c r="BP133" s="640"/>
      <c r="BQ133" s="642"/>
      <c r="BR133" s="640"/>
      <c r="BS133" s="642"/>
      <c r="BT133" s="640"/>
      <c r="BU133" s="642"/>
      <c r="BV133" s="643">
        <f t="shared" si="122"/>
        <v>0</v>
      </c>
      <c r="BW133" s="644">
        <f t="shared" si="123"/>
        <v>0</v>
      </c>
      <c r="BX133" s="776">
        <f t="shared" si="124"/>
        <v>0</v>
      </c>
      <c r="BY133" s="644">
        <f t="shared" si="125"/>
        <v>0</v>
      </c>
      <c r="BZ133" s="645"/>
      <c r="CA133" s="338"/>
      <c r="CB133" s="338"/>
      <c r="CC133" s="338"/>
      <c r="CD133" s="338"/>
      <c r="CE133" s="338"/>
      <c r="CF133" s="338"/>
    </row>
    <row r="134" ht="15.75" customHeight="1">
      <c r="A134" s="769">
        <v>255.0</v>
      </c>
      <c r="B134" s="777"/>
      <c r="C134" s="501"/>
      <c r="D134" s="501"/>
      <c r="E134" s="501"/>
      <c r="F134" s="737"/>
      <c r="G134" s="773">
        <f t="shared" ref="G134:H134" si="142">L134+N134+P134+R134+T134+V134+X134+Z134+AB134+AD134+AF134+AH134+AJ134+AL134+AN134+AP134+AR134+AT134+AV134+AX134+AZ134+BB134+BD134+BF134+BH134+BJ134+BL134+BN134+BP134+BR134+BT134</f>
        <v>0</v>
      </c>
      <c r="H134" s="671">
        <f t="shared" si="142"/>
        <v>0</v>
      </c>
      <c r="I134" s="774">
        <f t="shared" si="4"/>
        <v>0</v>
      </c>
      <c r="J134" s="418"/>
      <c r="K134" s="407">
        <f t="shared" si="5"/>
        <v>0</v>
      </c>
      <c r="L134" s="640"/>
      <c r="M134" s="642"/>
      <c r="N134" s="640"/>
      <c r="O134" s="642"/>
      <c r="P134" s="640"/>
      <c r="Q134" s="642"/>
      <c r="R134" s="640"/>
      <c r="S134" s="642"/>
      <c r="T134" s="640"/>
      <c r="U134" s="642"/>
      <c r="V134" s="640"/>
      <c r="W134" s="642"/>
      <c r="X134" s="640"/>
      <c r="Y134" s="642"/>
      <c r="Z134" s="640"/>
      <c r="AA134" s="642"/>
      <c r="AB134" s="640"/>
      <c r="AC134" s="642"/>
      <c r="AD134" s="640"/>
      <c r="AE134" s="642"/>
      <c r="AF134" s="640"/>
      <c r="AG134" s="642"/>
      <c r="AH134" s="640"/>
      <c r="AI134" s="642"/>
      <c r="AJ134" s="640"/>
      <c r="AK134" s="642"/>
      <c r="AL134" s="640"/>
      <c r="AM134" s="642"/>
      <c r="AN134" s="640"/>
      <c r="AO134" s="642"/>
      <c r="AP134" s="640"/>
      <c r="AQ134" s="642"/>
      <c r="AR134" s="640"/>
      <c r="AS134" s="642"/>
      <c r="AT134" s="640"/>
      <c r="AU134" s="642"/>
      <c r="AV134" s="640"/>
      <c r="AW134" s="642"/>
      <c r="AX134" s="640"/>
      <c r="AY134" s="642"/>
      <c r="AZ134" s="640"/>
      <c r="BA134" s="642"/>
      <c r="BB134" s="640"/>
      <c r="BC134" s="642"/>
      <c r="BD134" s="640"/>
      <c r="BE134" s="642"/>
      <c r="BF134" s="640"/>
      <c r="BG134" s="642"/>
      <c r="BH134" s="640"/>
      <c r="BI134" s="642"/>
      <c r="BJ134" s="640"/>
      <c r="BK134" s="642"/>
      <c r="BL134" s="640"/>
      <c r="BM134" s="642"/>
      <c r="BN134" s="640"/>
      <c r="BO134" s="642"/>
      <c r="BP134" s="640"/>
      <c r="BQ134" s="642"/>
      <c r="BR134" s="640"/>
      <c r="BS134" s="642"/>
      <c r="BT134" s="640"/>
      <c r="BU134" s="642"/>
      <c r="BV134" s="643">
        <f t="shared" si="122"/>
        <v>0</v>
      </c>
      <c r="BW134" s="644">
        <f t="shared" si="123"/>
        <v>0</v>
      </c>
      <c r="BX134" s="776">
        <f t="shared" si="124"/>
        <v>0</v>
      </c>
      <c r="BY134" s="644">
        <f t="shared" si="125"/>
        <v>0</v>
      </c>
      <c r="BZ134" s="645"/>
      <c r="CA134" s="338"/>
      <c r="CB134" s="338"/>
      <c r="CC134" s="338"/>
      <c r="CD134" s="338"/>
      <c r="CE134" s="338"/>
      <c r="CF134" s="338"/>
    </row>
    <row r="135" ht="15.75" customHeight="1">
      <c r="A135" s="769">
        <v>256.0</v>
      </c>
      <c r="B135" s="777"/>
      <c r="C135" s="501"/>
      <c r="D135" s="501"/>
      <c r="E135" s="501"/>
      <c r="F135" s="737"/>
      <c r="G135" s="773">
        <f t="shared" ref="G135:H135" si="143">L135+N135+P135+R135+T135+V135+X135+Z135+AB135+AD135+AF135+AH135+AJ135+AL135+AN135+AP135+AR135+AT135+AV135+AX135+AZ135+BB135+BD135+BF135+BH135+BJ135+BL135+BN135+BP135+BR135+BT135</f>
        <v>0</v>
      </c>
      <c r="H135" s="671">
        <f t="shared" si="143"/>
        <v>0</v>
      </c>
      <c r="I135" s="774">
        <f t="shared" si="4"/>
        <v>0</v>
      </c>
      <c r="J135" s="418"/>
      <c r="K135" s="407">
        <f t="shared" si="5"/>
        <v>0</v>
      </c>
      <c r="L135" s="640"/>
      <c r="M135" s="642"/>
      <c r="N135" s="640"/>
      <c r="O135" s="642"/>
      <c r="P135" s="640"/>
      <c r="Q135" s="642"/>
      <c r="R135" s="640"/>
      <c r="S135" s="642"/>
      <c r="T135" s="640"/>
      <c r="U135" s="642"/>
      <c r="V135" s="640"/>
      <c r="W135" s="642"/>
      <c r="X135" s="640"/>
      <c r="Y135" s="642"/>
      <c r="Z135" s="640"/>
      <c r="AA135" s="642"/>
      <c r="AB135" s="640"/>
      <c r="AC135" s="642"/>
      <c r="AD135" s="640"/>
      <c r="AE135" s="642"/>
      <c r="AF135" s="640"/>
      <c r="AG135" s="642"/>
      <c r="AH135" s="640"/>
      <c r="AI135" s="642"/>
      <c r="AJ135" s="640"/>
      <c r="AK135" s="642"/>
      <c r="AL135" s="640"/>
      <c r="AM135" s="642"/>
      <c r="AN135" s="640"/>
      <c r="AO135" s="642"/>
      <c r="AP135" s="640"/>
      <c r="AQ135" s="642"/>
      <c r="AR135" s="640"/>
      <c r="AS135" s="642"/>
      <c r="AT135" s="640"/>
      <c r="AU135" s="642"/>
      <c r="AV135" s="640"/>
      <c r="AW135" s="642"/>
      <c r="AX135" s="640"/>
      <c r="AY135" s="642"/>
      <c r="AZ135" s="640"/>
      <c r="BA135" s="642"/>
      <c r="BB135" s="640"/>
      <c r="BC135" s="642"/>
      <c r="BD135" s="640"/>
      <c r="BE135" s="642"/>
      <c r="BF135" s="640"/>
      <c r="BG135" s="642"/>
      <c r="BH135" s="640"/>
      <c r="BI135" s="642"/>
      <c r="BJ135" s="640"/>
      <c r="BK135" s="642"/>
      <c r="BL135" s="640"/>
      <c r="BM135" s="642"/>
      <c r="BN135" s="640"/>
      <c r="BO135" s="642"/>
      <c r="BP135" s="640"/>
      <c r="BQ135" s="642"/>
      <c r="BR135" s="640"/>
      <c r="BS135" s="642"/>
      <c r="BT135" s="640"/>
      <c r="BU135" s="642"/>
      <c r="BV135" s="643">
        <f t="shared" si="122"/>
        <v>0</v>
      </c>
      <c r="BW135" s="644">
        <f t="shared" si="123"/>
        <v>0</v>
      </c>
      <c r="BX135" s="776">
        <f t="shared" si="124"/>
        <v>0</v>
      </c>
      <c r="BY135" s="644">
        <f t="shared" si="125"/>
        <v>0</v>
      </c>
      <c r="BZ135" s="645"/>
      <c r="CA135" s="338"/>
      <c r="CB135" s="338"/>
      <c r="CC135" s="338"/>
      <c r="CD135" s="338"/>
      <c r="CE135" s="338"/>
      <c r="CF135" s="338"/>
    </row>
    <row r="136" ht="15.75" customHeight="1">
      <c r="A136" s="769">
        <v>257.0</v>
      </c>
      <c r="B136" s="777"/>
      <c r="C136" s="501"/>
      <c r="D136" s="501"/>
      <c r="E136" s="501"/>
      <c r="F136" s="737"/>
      <c r="G136" s="773">
        <f t="shared" ref="G136:H136" si="144">L136+N136+P136+R136+T136+V136+X136+Z136+AB136+AD136+AF136+AH136+AJ136+AL136+AN136+AP136+AR136+AT136+AV136+AX136+AZ136+BB136+BD136+BF136+BH136+BJ136+BL136+BN136+BP136+BR136+BT136</f>
        <v>0</v>
      </c>
      <c r="H136" s="671">
        <f t="shared" si="144"/>
        <v>0</v>
      </c>
      <c r="I136" s="774">
        <f t="shared" si="4"/>
        <v>0</v>
      </c>
      <c r="J136" s="418"/>
      <c r="K136" s="407">
        <f t="shared" si="5"/>
        <v>0</v>
      </c>
      <c r="L136" s="640"/>
      <c r="M136" s="642"/>
      <c r="N136" s="640"/>
      <c r="O136" s="642"/>
      <c r="P136" s="640"/>
      <c r="Q136" s="642"/>
      <c r="R136" s="640"/>
      <c r="S136" s="642"/>
      <c r="T136" s="640"/>
      <c r="U136" s="642"/>
      <c r="V136" s="640"/>
      <c r="W136" s="642"/>
      <c r="X136" s="640"/>
      <c r="Y136" s="642"/>
      <c r="Z136" s="640"/>
      <c r="AA136" s="642"/>
      <c r="AB136" s="640"/>
      <c r="AC136" s="642"/>
      <c r="AD136" s="640"/>
      <c r="AE136" s="642"/>
      <c r="AF136" s="640"/>
      <c r="AG136" s="642"/>
      <c r="AH136" s="640"/>
      <c r="AI136" s="642"/>
      <c r="AJ136" s="640"/>
      <c r="AK136" s="642"/>
      <c r="AL136" s="640"/>
      <c r="AM136" s="642"/>
      <c r="AN136" s="640"/>
      <c r="AO136" s="642"/>
      <c r="AP136" s="640"/>
      <c r="AQ136" s="642"/>
      <c r="AR136" s="640"/>
      <c r="AS136" s="642"/>
      <c r="AT136" s="640"/>
      <c r="AU136" s="642"/>
      <c r="AV136" s="640"/>
      <c r="AW136" s="642"/>
      <c r="AX136" s="640"/>
      <c r="AY136" s="642"/>
      <c r="AZ136" s="640"/>
      <c r="BA136" s="642"/>
      <c r="BB136" s="640"/>
      <c r="BC136" s="642"/>
      <c r="BD136" s="640"/>
      <c r="BE136" s="642"/>
      <c r="BF136" s="640"/>
      <c r="BG136" s="642"/>
      <c r="BH136" s="640"/>
      <c r="BI136" s="642"/>
      <c r="BJ136" s="640"/>
      <c r="BK136" s="642"/>
      <c r="BL136" s="640"/>
      <c r="BM136" s="642"/>
      <c r="BN136" s="640"/>
      <c r="BO136" s="642"/>
      <c r="BP136" s="640"/>
      <c r="BQ136" s="642"/>
      <c r="BR136" s="640"/>
      <c r="BS136" s="642"/>
      <c r="BT136" s="640"/>
      <c r="BU136" s="642"/>
      <c r="BV136" s="643">
        <f t="shared" si="122"/>
        <v>0</v>
      </c>
      <c r="BW136" s="644">
        <f t="shared" si="123"/>
        <v>0</v>
      </c>
      <c r="BX136" s="776">
        <f t="shared" si="124"/>
        <v>0</v>
      </c>
      <c r="BY136" s="644">
        <f t="shared" si="125"/>
        <v>0</v>
      </c>
      <c r="BZ136" s="645"/>
      <c r="CA136" s="338"/>
      <c r="CB136" s="338"/>
      <c r="CC136" s="338"/>
      <c r="CD136" s="338"/>
      <c r="CE136" s="338"/>
      <c r="CF136" s="338"/>
    </row>
    <row r="137" ht="15.75" customHeight="1">
      <c r="A137" s="769">
        <v>258.0</v>
      </c>
      <c r="B137" s="777"/>
      <c r="C137" s="501"/>
      <c r="D137" s="501"/>
      <c r="E137" s="501"/>
      <c r="F137" s="737"/>
      <c r="G137" s="773">
        <f t="shared" ref="G137:H137" si="145">L137+N137+P137+R137+T137+V137+X137+Z137+AB137+AD137+AF137+AH137+AJ137+AL137+AN137+AP137+AR137+AT137+AV137+AX137+AZ137+BB137+BD137+BF137+BH137+BJ137+BL137+BN137+BP137+BR137+BT137</f>
        <v>0</v>
      </c>
      <c r="H137" s="671">
        <f t="shared" si="145"/>
        <v>0</v>
      </c>
      <c r="I137" s="774">
        <f t="shared" si="4"/>
        <v>0</v>
      </c>
      <c r="J137" s="418"/>
      <c r="K137" s="407">
        <f t="shared" si="5"/>
        <v>0</v>
      </c>
      <c r="L137" s="640"/>
      <c r="M137" s="642"/>
      <c r="N137" s="640"/>
      <c r="O137" s="642"/>
      <c r="P137" s="640"/>
      <c r="Q137" s="642"/>
      <c r="R137" s="640"/>
      <c r="S137" s="642"/>
      <c r="T137" s="640"/>
      <c r="U137" s="642"/>
      <c r="V137" s="640"/>
      <c r="W137" s="642"/>
      <c r="X137" s="640"/>
      <c r="Y137" s="642"/>
      <c r="Z137" s="640"/>
      <c r="AA137" s="642"/>
      <c r="AB137" s="640"/>
      <c r="AC137" s="642"/>
      <c r="AD137" s="640"/>
      <c r="AE137" s="642"/>
      <c r="AF137" s="640"/>
      <c r="AG137" s="642"/>
      <c r="AH137" s="640"/>
      <c r="AI137" s="642"/>
      <c r="AJ137" s="640"/>
      <c r="AK137" s="642"/>
      <c r="AL137" s="640"/>
      <c r="AM137" s="642"/>
      <c r="AN137" s="640"/>
      <c r="AO137" s="642"/>
      <c r="AP137" s="640"/>
      <c r="AQ137" s="642"/>
      <c r="AR137" s="640"/>
      <c r="AS137" s="642"/>
      <c r="AT137" s="640"/>
      <c r="AU137" s="642"/>
      <c r="AV137" s="640"/>
      <c r="AW137" s="642"/>
      <c r="AX137" s="640"/>
      <c r="AY137" s="642"/>
      <c r="AZ137" s="640"/>
      <c r="BA137" s="642"/>
      <c r="BB137" s="640"/>
      <c r="BC137" s="642"/>
      <c r="BD137" s="640"/>
      <c r="BE137" s="642"/>
      <c r="BF137" s="640"/>
      <c r="BG137" s="642"/>
      <c r="BH137" s="640"/>
      <c r="BI137" s="642"/>
      <c r="BJ137" s="640"/>
      <c r="BK137" s="642"/>
      <c r="BL137" s="640"/>
      <c r="BM137" s="642"/>
      <c r="BN137" s="640"/>
      <c r="BO137" s="642"/>
      <c r="BP137" s="640"/>
      <c r="BQ137" s="642"/>
      <c r="BR137" s="640"/>
      <c r="BS137" s="642"/>
      <c r="BT137" s="640"/>
      <c r="BU137" s="642"/>
      <c r="BV137" s="643">
        <f t="shared" si="122"/>
        <v>0</v>
      </c>
      <c r="BW137" s="644">
        <f t="shared" si="123"/>
        <v>0</v>
      </c>
      <c r="BX137" s="776">
        <f t="shared" si="124"/>
        <v>0</v>
      </c>
      <c r="BY137" s="644">
        <f t="shared" si="125"/>
        <v>0</v>
      </c>
      <c r="BZ137" s="645"/>
      <c r="CA137" s="338"/>
      <c r="CB137" s="338"/>
      <c r="CC137" s="338"/>
      <c r="CD137" s="338"/>
      <c r="CE137" s="338"/>
      <c r="CF137" s="338"/>
    </row>
    <row r="138" ht="15.75" customHeight="1">
      <c r="A138" s="769">
        <v>259.0</v>
      </c>
      <c r="B138" s="777"/>
      <c r="C138" s="501"/>
      <c r="D138" s="501"/>
      <c r="E138" s="501"/>
      <c r="F138" s="737"/>
      <c r="G138" s="773">
        <f t="shared" ref="G138:H138" si="146">L138+N138+P138+R138+T138+V138+X138+Z138+AB138+AD138+AF138+AH138+AJ138+AL138+AN138+AP138+AR138+AT138+AV138+AX138+AZ138+BB138+BD138+BF138+BH138+BJ138+BL138+BN138+BP138+BR138+BT138</f>
        <v>0</v>
      </c>
      <c r="H138" s="671">
        <f t="shared" si="146"/>
        <v>0</v>
      </c>
      <c r="I138" s="774">
        <f t="shared" si="4"/>
        <v>0</v>
      </c>
      <c r="J138" s="418"/>
      <c r="K138" s="407">
        <f t="shared" si="5"/>
        <v>0</v>
      </c>
      <c r="L138" s="640"/>
      <c r="M138" s="642"/>
      <c r="N138" s="640"/>
      <c r="O138" s="642"/>
      <c r="P138" s="640"/>
      <c r="Q138" s="642"/>
      <c r="R138" s="640"/>
      <c r="S138" s="642"/>
      <c r="T138" s="640"/>
      <c r="U138" s="642"/>
      <c r="V138" s="640"/>
      <c r="W138" s="642"/>
      <c r="X138" s="640"/>
      <c r="Y138" s="642"/>
      <c r="Z138" s="640"/>
      <c r="AA138" s="642"/>
      <c r="AB138" s="640"/>
      <c r="AC138" s="642"/>
      <c r="AD138" s="640"/>
      <c r="AE138" s="642"/>
      <c r="AF138" s="640"/>
      <c r="AG138" s="642"/>
      <c r="AH138" s="640"/>
      <c r="AI138" s="642"/>
      <c r="AJ138" s="640"/>
      <c r="AK138" s="642"/>
      <c r="AL138" s="640"/>
      <c r="AM138" s="642"/>
      <c r="AN138" s="640"/>
      <c r="AO138" s="642"/>
      <c r="AP138" s="640"/>
      <c r="AQ138" s="642"/>
      <c r="AR138" s="640"/>
      <c r="AS138" s="642"/>
      <c r="AT138" s="640"/>
      <c r="AU138" s="642"/>
      <c r="AV138" s="640"/>
      <c r="AW138" s="642"/>
      <c r="AX138" s="640"/>
      <c r="AY138" s="642"/>
      <c r="AZ138" s="640"/>
      <c r="BA138" s="642"/>
      <c r="BB138" s="640"/>
      <c r="BC138" s="642"/>
      <c r="BD138" s="640"/>
      <c r="BE138" s="642"/>
      <c r="BF138" s="640"/>
      <c r="BG138" s="642"/>
      <c r="BH138" s="640"/>
      <c r="BI138" s="642"/>
      <c r="BJ138" s="640"/>
      <c r="BK138" s="642"/>
      <c r="BL138" s="640"/>
      <c r="BM138" s="642"/>
      <c r="BN138" s="640"/>
      <c r="BO138" s="642"/>
      <c r="BP138" s="640"/>
      <c r="BQ138" s="642"/>
      <c r="BR138" s="640"/>
      <c r="BS138" s="642"/>
      <c r="BT138" s="640"/>
      <c r="BU138" s="642"/>
      <c r="BV138" s="643">
        <f t="shared" si="122"/>
        <v>0</v>
      </c>
      <c r="BW138" s="644">
        <f t="shared" si="123"/>
        <v>0</v>
      </c>
      <c r="BX138" s="776">
        <f t="shared" si="124"/>
        <v>0</v>
      </c>
      <c r="BY138" s="644">
        <f t="shared" si="125"/>
        <v>0</v>
      </c>
      <c r="BZ138" s="645"/>
      <c r="CA138" s="338"/>
      <c r="CB138" s="338"/>
      <c r="CC138" s="338"/>
      <c r="CD138" s="338"/>
      <c r="CE138" s="338"/>
      <c r="CF138" s="338"/>
    </row>
    <row r="139" ht="15.75" customHeight="1">
      <c r="A139" s="769">
        <v>260.0</v>
      </c>
      <c r="B139" s="777"/>
      <c r="C139" s="501"/>
      <c r="D139" s="501"/>
      <c r="E139" s="501"/>
      <c r="F139" s="737"/>
      <c r="G139" s="773">
        <f t="shared" ref="G139:H139" si="147">L139+N139+P139+R139+T139+V139+X139+Z139+AB139+AD139+AF139+AH139+AJ139+AL139+AN139+AP139+AR139+AT139+AV139+AX139+AZ139+BB139+BD139+BF139+BH139+BJ139+BL139+BN139+BP139+BR139+BT139</f>
        <v>0</v>
      </c>
      <c r="H139" s="671">
        <f t="shared" si="147"/>
        <v>0</v>
      </c>
      <c r="I139" s="774">
        <f t="shared" si="4"/>
        <v>0</v>
      </c>
      <c r="J139" s="418"/>
      <c r="K139" s="407">
        <f t="shared" si="5"/>
        <v>0</v>
      </c>
      <c r="L139" s="640"/>
      <c r="M139" s="642"/>
      <c r="N139" s="640"/>
      <c r="O139" s="642"/>
      <c r="P139" s="640"/>
      <c r="Q139" s="642"/>
      <c r="R139" s="640"/>
      <c r="S139" s="642"/>
      <c r="T139" s="640"/>
      <c r="U139" s="642"/>
      <c r="V139" s="640"/>
      <c r="W139" s="642"/>
      <c r="X139" s="640"/>
      <c r="Y139" s="642"/>
      <c r="Z139" s="640"/>
      <c r="AA139" s="642"/>
      <c r="AB139" s="640"/>
      <c r="AC139" s="642"/>
      <c r="AD139" s="640"/>
      <c r="AE139" s="642"/>
      <c r="AF139" s="640"/>
      <c r="AG139" s="642"/>
      <c r="AH139" s="640"/>
      <c r="AI139" s="642"/>
      <c r="AJ139" s="640"/>
      <c r="AK139" s="642"/>
      <c r="AL139" s="640"/>
      <c r="AM139" s="642"/>
      <c r="AN139" s="640"/>
      <c r="AO139" s="642"/>
      <c r="AP139" s="640"/>
      <c r="AQ139" s="642"/>
      <c r="AR139" s="640"/>
      <c r="AS139" s="642"/>
      <c r="AT139" s="640"/>
      <c r="AU139" s="642"/>
      <c r="AV139" s="640"/>
      <c r="AW139" s="642"/>
      <c r="AX139" s="640"/>
      <c r="AY139" s="642"/>
      <c r="AZ139" s="640"/>
      <c r="BA139" s="642"/>
      <c r="BB139" s="640"/>
      <c r="BC139" s="642"/>
      <c r="BD139" s="640"/>
      <c r="BE139" s="642"/>
      <c r="BF139" s="640"/>
      <c r="BG139" s="642"/>
      <c r="BH139" s="640"/>
      <c r="BI139" s="642"/>
      <c r="BJ139" s="640"/>
      <c r="BK139" s="642"/>
      <c r="BL139" s="640"/>
      <c r="BM139" s="642"/>
      <c r="BN139" s="640"/>
      <c r="BO139" s="642"/>
      <c r="BP139" s="640"/>
      <c r="BQ139" s="642"/>
      <c r="BR139" s="640"/>
      <c r="BS139" s="642"/>
      <c r="BT139" s="640"/>
      <c r="BU139" s="642"/>
      <c r="BV139" s="643">
        <f t="shared" si="122"/>
        <v>0</v>
      </c>
      <c r="BW139" s="644">
        <f t="shared" si="123"/>
        <v>0</v>
      </c>
      <c r="BX139" s="776">
        <f t="shared" si="124"/>
        <v>0</v>
      </c>
      <c r="BY139" s="644">
        <f t="shared" si="125"/>
        <v>0</v>
      </c>
      <c r="BZ139" s="645"/>
      <c r="CA139" s="338"/>
      <c r="CB139" s="338"/>
      <c r="CC139" s="338"/>
      <c r="CD139" s="338"/>
      <c r="CE139" s="338"/>
      <c r="CF139" s="338"/>
    </row>
    <row r="140" ht="15.75" customHeight="1">
      <c r="A140" s="769">
        <v>261.0</v>
      </c>
      <c r="B140" s="777"/>
      <c r="C140" s="501"/>
      <c r="D140" s="501"/>
      <c r="E140" s="501"/>
      <c r="F140" s="737"/>
      <c r="G140" s="773">
        <f t="shared" ref="G140:H140" si="148">L140+N140+P140+R140+T140+V140+X140+Z140+AB140+AD140+AF140+AH140+AJ140+AL140+AN140+AP140+AR140+AT140+AV140+AX140+AZ140+BB140+BD140+BF140+BH140+BJ140+BL140+BN140+BP140+BR140+BT140</f>
        <v>0</v>
      </c>
      <c r="H140" s="671">
        <f t="shared" si="148"/>
        <v>0</v>
      </c>
      <c r="I140" s="774">
        <f t="shared" si="4"/>
        <v>0</v>
      </c>
      <c r="J140" s="418"/>
      <c r="K140" s="407">
        <f t="shared" si="5"/>
        <v>0</v>
      </c>
      <c r="L140" s="640"/>
      <c r="M140" s="642"/>
      <c r="N140" s="640"/>
      <c r="O140" s="642"/>
      <c r="P140" s="640"/>
      <c r="Q140" s="642"/>
      <c r="R140" s="640"/>
      <c r="S140" s="642"/>
      <c r="T140" s="640"/>
      <c r="U140" s="642"/>
      <c r="V140" s="640"/>
      <c r="W140" s="642"/>
      <c r="X140" s="640"/>
      <c r="Y140" s="642"/>
      <c r="Z140" s="640"/>
      <c r="AA140" s="642"/>
      <c r="AB140" s="640"/>
      <c r="AC140" s="642"/>
      <c r="AD140" s="640"/>
      <c r="AE140" s="642"/>
      <c r="AF140" s="640"/>
      <c r="AG140" s="642"/>
      <c r="AH140" s="640"/>
      <c r="AI140" s="642"/>
      <c r="AJ140" s="640"/>
      <c r="AK140" s="642"/>
      <c r="AL140" s="640"/>
      <c r="AM140" s="642"/>
      <c r="AN140" s="640"/>
      <c r="AO140" s="642"/>
      <c r="AP140" s="640"/>
      <c r="AQ140" s="642"/>
      <c r="AR140" s="640"/>
      <c r="AS140" s="642"/>
      <c r="AT140" s="640"/>
      <c r="AU140" s="642"/>
      <c r="AV140" s="640"/>
      <c r="AW140" s="642"/>
      <c r="AX140" s="640"/>
      <c r="AY140" s="642"/>
      <c r="AZ140" s="640"/>
      <c r="BA140" s="642"/>
      <c r="BB140" s="640"/>
      <c r="BC140" s="642"/>
      <c r="BD140" s="640"/>
      <c r="BE140" s="642"/>
      <c r="BF140" s="640"/>
      <c r="BG140" s="642"/>
      <c r="BH140" s="640"/>
      <c r="BI140" s="642"/>
      <c r="BJ140" s="640"/>
      <c r="BK140" s="642"/>
      <c r="BL140" s="640"/>
      <c r="BM140" s="642"/>
      <c r="BN140" s="640"/>
      <c r="BO140" s="642"/>
      <c r="BP140" s="640"/>
      <c r="BQ140" s="642"/>
      <c r="BR140" s="640"/>
      <c r="BS140" s="642"/>
      <c r="BT140" s="640"/>
      <c r="BU140" s="642"/>
      <c r="BV140" s="643">
        <f t="shared" si="122"/>
        <v>0</v>
      </c>
      <c r="BW140" s="644">
        <f t="shared" si="123"/>
        <v>0</v>
      </c>
      <c r="BX140" s="776">
        <f t="shared" si="124"/>
        <v>0</v>
      </c>
      <c r="BY140" s="644">
        <f t="shared" si="125"/>
        <v>0</v>
      </c>
      <c r="BZ140" s="645"/>
      <c r="CA140" s="338"/>
      <c r="CB140" s="338"/>
      <c r="CC140" s="338"/>
      <c r="CD140" s="338"/>
      <c r="CE140" s="338"/>
      <c r="CF140" s="338"/>
    </row>
    <row r="141" ht="15.75" customHeight="1">
      <c r="A141" s="769">
        <v>262.0</v>
      </c>
      <c r="B141" s="777"/>
      <c r="C141" s="501"/>
      <c r="D141" s="501"/>
      <c r="E141" s="501"/>
      <c r="F141" s="737"/>
      <c r="G141" s="773">
        <f t="shared" ref="G141:H141" si="149">L141+N141+P141+R141+T141+V141+X141+Z141+AB141+AD141+AF141+AH141+AJ141+AL141+AN141+AP141+AR141+AT141+AV141+AX141+AZ141+BB141+BD141+BF141+BH141+BJ141+BL141+BN141+BP141+BR141+BT141</f>
        <v>0</v>
      </c>
      <c r="H141" s="671">
        <f t="shared" si="149"/>
        <v>0</v>
      </c>
      <c r="I141" s="774">
        <f t="shared" si="4"/>
        <v>0</v>
      </c>
      <c r="J141" s="418"/>
      <c r="K141" s="407">
        <f t="shared" si="5"/>
        <v>0</v>
      </c>
      <c r="L141" s="640"/>
      <c r="M141" s="642"/>
      <c r="N141" s="640"/>
      <c r="O141" s="642"/>
      <c r="P141" s="640"/>
      <c r="Q141" s="642"/>
      <c r="R141" s="640"/>
      <c r="S141" s="642"/>
      <c r="T141" s="640"/>
      <c r="U141" s="642"/>
      <c r="V141" s="640"/>
      <c r="W141" s="642"/>
      <c r="X141" s="640"/>
      <c r="Y141" s="642"/>
      <c r="Z141" s="640"/>
      <c r="AA141" s="642"/>
      <c r="AB141" s="640"/>
      <c r="AC141" s="642"/>
      <c r="AD141" s="640"/>
      <c r="AE141" s="642"/>
      <c r="AF141" s="640"/>
      <c r="AG141" s="642"/>
      <c r="AH141" s="640"/>
      <c r="AI141" s="642"/>
      <c r="AJ141" s="640"/>
      <c r="AK141" s="642"/>
      <c r="AL141" s="640"/>
      <c r="AM141" s="642"/>
      <c r="AN141" s="640"/>
      <c r="AO141" s="642"/>
      <c r="AP141" s="640"/>
      <c r="AQ141" s="642"/>
      <c r="AR141" s="640"/>
      <c r="AS141" s="642"/>
      <c r="AT141" s="640"/>
      <c r="AU141" s="642"/>
      <c r="AV141" s="640"/>
      <c r="AW141" s="642"/>
      <c r="AX141" s="640"/>
      <c r="AY141" s="642"/>
      <c r="AZ141" s="640"/>
      <c r="BA141" s="642"/>
      <c r="BB141" s="640"/>
      <c r="BC141" s="642"/>
      <c r="BD141" s="640"/>
      <c r="BE141" s="642"/>
      <c r="BF141" s="640"/>
      <c r="BG141" s="642"/>
      <c r="BH141" s="640"/>
      <c r="BI141" s="642"/>
      <c r="BJ141" s="640"/>
      <c r="BK141" s="642"/>
      <c r="BL141" s="640"/>
      <c r="BM141" s="642"/>
      <c r="BN141" s="640"/>
      <c r="BO141" s="642"/>
      <c r="BP141" s="640"/>
      <c r="BQ141" s="642"/>
      <c r="BR141" s="640"/>
      <c r="BS141" s="642"/>
      <c r="BT141" s="640"/>
      <c r="BU141" s="642"/>
      <c r="BV141" s="643">
        <f t="shared" si="122"/>
        <v>0</v>
      </c>
      <c r="BW141" s="644">
        <f t="shared" si="123"/>
        <v>0</v>
      </c>
      <c r="BX141" s="776">
        <f t="shared" si="124"/>
        <v>0</v>
      </c>
      <c r="BY141" s="644">
        <f t="shared" si="125"/>
        <v>0</v>
      </c>
      <c r="BZ141" s="645"/>
      <c r="CA141" s="338"/>
      <c r="CB141" s="338"/>
      <c r="CC141" s="338"/>
      <c r="CD141" s="338"/>
      <c r="CE141" s="338"/>
      <c r="CF141" s="338"/>
    </row>
    <row r="142" ht="15.75" customHeight="1">
      <c r="A142" s="769">
        <v>263.0</v>
      </c>
      <c r="B142" s="777"/>
      <c r="C142" s="501"/>
      <c r="D142" s="501"/>
      <c r="E142" s="501"/>
      <c r="F142" s="737"/>
      <c r="G142" s="773">
        <f t="shared" ref="G142:H142" si="150">L142+N142+P142+R142+T142+V142+X142+Z142+AB142+AD142+AF142+AH142+AJ142+AL142+AN142+AP142+AR142+AT142+AV142+AX142+AZ142+BB142+BD142+BF142+BH142+BJ142+BL142+BN142+BP142+BR142+BT142</f>
        <v>0</v>
      </c>
      <c r="H142" s="671">
        <f t="shared" si="150"/>
        <v>0</v>
      </c>
      <c r="I142" s="774">
        <f t="shared" si="4"/>
        <v>0</v>
      </c>
      <c r="J142" s="418"/>
      <c r="K142" s="407">
        <f t="shared" si="5"/>
        <v>0</v>
      </c>
      <c r="L142" s="640"/>
      <c r="M142" s="642"/>
      <c r="N142" s="640"/>
      <c r="O142" s="642"/>
      <c r="P142" s="640"/>
      <c r="Q142" s="642"/>
      <c r="R142" s="640"/>
      <c r="S142" s="642"/>
      <c r="T142" s="640"/>
      <c r="U142" s="642"/>
      <c r="V142" s="640"/>
      <c r="W142" s="642"/>
      <c r="X142" s="640"/>
      <c r="Y142" s="642"/>
      <c r="Z142" s="640"/>
      <c r="AA142" s="642"/>
      <c r="AB142" s="640"/>
      <c r="AC142" s="642"/>
      <c r="AD142" s="640"/>
      <c r="AE142" s="642"/>
      <c r="AF142" s="640"/>
      <c r="AG142" s="642"/>
      <c r="AH142" s="640"/>
      <c r="AI142" s="642"/>
      <c r="AJ142" s="640"/>
      <c r="AK142" s="642"/>
      <c r="AL142" s="640"/>
      <c r="AM142" s="642"/>
      <c r="AN142" s="640"/>
      <c r="AO142" s="642"/>
      <c r="AP142" s="640"/>
      <c r="AQ142" s="642"/>
      <c r="AR142" s="640"/>
      <c r="AS142" s="642"/>
      <c r="AT142" s="640"/>
      <c r="AU142" s="642"/>
      <c r="AV142" s="640"/>
      <c r="AW142" s="642"/>
      <c r="AX142" s="640"/>
      <c r="AY142" s="642"/>
      <c r="AZ142" s="640"/>
      <c r="BA142" s="642"/>
      <c r="BB142" s="640"/>
      <c r="BC142" s="642"/>
      <c r="BD142" s="640"/>
      <c r="BE142" s="642"/>
      <c r="BF142" s="640"/>
      <c r="BG142" s="642"/>
      <c r="BH142" s="640"/>
      <c r="BI142" s="642"/>
      <c r="BJ142" s="640"/>
      <c r="BK142" s="642"/>
      <c r="BL142" s="640"/>
      <c r="BM142" s="642"/>
      <c r="BN142" s="640"/>
      <c r="BO142" s="642"/>
      <c r="BP142" s="640"/>
      <c r="BQ142" s="642"/>
      <c r="BR142" s="640"/>
      <c r="BS142" s="642"/>
      <c r="BT142" s="640"/>
      <c r="BU142" s="642"/>
      <c r="BV142" s="643">
        <f t="shared" si="122"/>
        <v>0</v>
      </c>
      <c r="BW142" s="644">
        <f t="shared" si="123"/>
        <v>0</v>
      </c>
      <c r="BX142" s="776">
        <f t="shared" si="124"/>
        <v>0</v>
      </c>
      <c r="BY142" s="644">
        <f t="shared" si="125"/>
        <v>0</v>
      </c>
      <c r="BZ142" s="645"/>
      <c r="CA142" s="338"/>
      <c r="CB142" s="338"/>
      <c r="CC142" s="338"/>
      <c r="CD142" s="338"/>
      <c r="CE142" s="338"/>
      <c r="CF142" s="338"/>
    </row>
    <row r="143" ht="15.75" customHeight="1">
      <c r="A143" s="769">
        <v>264.0</v>
      </c>
      <c r="B143" s="777"/>
      <c r="C143" s="501"/>
      <c r="D143" s="501"/>
      <c r="E143" s="501"/>
      <c r="F143" s="737"/>
      <c r="G143" s="773">
        <f t="shared" ref="G143:H143" si="151">L143+N143+P143+R143+T143+V143+X143+Z143+AB143+AD143+AF143+AH143+AJ143+AL143+AN143+AP143+AR143+AT143+AV143+AX143+AZ143+BB143+BD143+BF143+BH143+BJ143+BL143+BN143+BP143+BR143+BT143</f>
        <v>0</v>
      </c>
      <c r="H143" s="671">
        <f t="shared" si="151"/>
        <v>0</v>
      </c>
      <c r="I143" s="774">
        <f t="shared" si="4"/>
        <v>0</v>
      </c>
      <c r="J143" s="418"/>
      <c r="K143" s="407">
        <f t="shared" si="5"/>
        <v>0</v>
      </c>
      <c r="L143" s="640"/>
      <c r="M143" s="642"/>
      <c r="N143" s="640"/>
      <c r="O143" s="642"/>
      <c r="P143" s="640"/>
      <c r="Q143" s="642"/>
      <c r="R143" s="640"/>
      <c r="S143" s="642"/>
      <c r="T143" s="640"/>
      <c r="U143" s="642"/>
      <c r="V143" s="640"/>
      <c r="W143" s="642"/>
      <c r="X143" s="640"/>
      <c r="Y143" s="642"/>
      <c r="Z143" s="640"/>
      <c r="AA143" s="642"/>
      <c r="AB143" s="640"/>
      <c r="AC143" s="642"/>
      <c r="AD143" s="640"/>
      <c r="AE143" s="642"/>
      <c r="AF143" s="640"/>
      <c r="AG143" s="642"/>
      <c r="AH143" s="640"/>
      <c r="AI143" s="642"/>
      <c r="AJ143" s="640"/>
      <c r="AK143" s="642"/>
      <c r="AL143" s="640"/>
      <c r="AM143" s="642"/>
      <c r="AN143" s="640"/>
      <c r="AO143" s="642"/>
      <c r="AP143" s="640"/>
      <c r="AQ143" s="642"/>
      <c r="AR143" s="640"/>
      <c r="AS143" s="642"/>
      <c r="AT143" s="640"/>
      <c r="AU143" s="642"/>
      <c r="AV143" s="640"/>
      <c r="AW143" s="642"/>
      <c r="AX143" s="640"/>
      <c r="AY143" s="642"/>
      <c r="AZ143" s="640"/>
      <c r="BA143" s="642"/>
      <c r="BB143" s="640"/>
      <c r="BC143" s="642"/>
      <c r="BD143" s="640"/>
      <c r="BE143" s="642"/>
      <c r="BF143" s="640"/>
      <c r="BG143" s="642"/>
      <c r="BH143" s="640"/>
      <c r="BI143" s="642"/>
      <c r="BJ143" s="640"/>
      <c r="BK143" s="642"/>
      <c r="BL143" s="640"/>
      <c r="BM143" s="642"/>
      <c r="BN143" s="640"/>
      <c r="BO143" s="642"/>
      <c r="BP143" s="640"/>
      <c r="BQ143" s="642"/>
      <c r="BR143" s="640"/>
      <c r="BS143" s="642"/>
      <c r="BT143" s="640"/>
      <c r="BU143" s="642"/>
      <c r="BV143" s="643">
        <f t="shared" si="122"/>
        <v>0</v>
      </c>
      <c r="BW143" s="644">
        <f t="shared" si="123"/>
        <v>0</v>
      </c>
      <c r="BX143" s="776">
        <f t="shared" si="124"/>
        <v>0</v>
      </c>
      <c r="BY143" s="644">
        <f t="shared" si="125"/>
        <v>0</v>
      </c>
      <c r="BZ143" s="645"/>
      <c r="CA143" s="338"/>
      <c r="CB143" s="338"/>
      <c r="CC143" s="338"/>
      <c r="CD143" s="338"/>
      <c r="CE143" s="338"/>
      <c r="CF143" s="338"/>
    </row>
    <row r="144" ht="15.75" customHeight="1">
      <c r="A144" s="769">
        <v>265.0</v>
      </c>
      <c r="B144" s="777"/>
      <c r="C144" s="501"/>
      <c r="D144" s="501"/>
      <c r="E144" s="501"/>
      <c r="F144" s="737"/>
      <c r="G144" s="773">
        <f t="shared" ref="G144:H144" si="152">L144+N144+P144+R144+T144+V144+X144+Z144+AB144+AD144+AF144+AH144+AJ144+AL144+AN144+AP144+AR144+AT144+AV144+AX144+AZ144+BB144+BD144+BF144+BH144+BJ144+BL144+BN144+BP144+BR144+BT144</f>
        <v>0</v>
      </c>
      <c r="H144" s="671">
        <f t="shared" si="152"/>
        <v>0</v>
      </c>
      <c r="I144" s="774">
        <f t="shared" si="4"/>
        <v>0</v>
      </c>
      <c r="J144" s="418"/>
      <c r="K144" s="407">
        <f t="shared" si="5"/>
        <v>0</v>
      </c>
      <c r="L144" s="640"/>
      <c r="M144" s="642"/>
      <c r="N144" s="640"/>
      <c r="O144" s="642"/>
      <c r="P144" s="640"/>
      <c r="Q144" s="642"/>
      <c r="R144" s="640"/>
      <c r="S144" s="642"/>
      <c r="T144" s="640"/>
      <c r="U144" s="642"/>
      <c r="V144" s="640"/>
      <c r="W144" s="642"/>
      <c r="X144" s="640"/>
      <c r="Y144" s="642"/>
      <c r="Z144" s="640"/>
      <c r="AA144" s="642"/>
      <c r="AB144" s="640"/>
      <c r="AC144" s="642"/>
      <c r="AD144" s="640"/>
      <c r="AE144" s="642"/>
      <c r="AF144" s="640"/>
      <c r="AG144" s="642"/>
      <c r="AH144" s="640"/>
      <c r="AI144" s="642"/>
      <c r="AJ144" s="640"/>
      <c r="AK144" s="642"/>
      <c r="AL144" s="640"/>
      <c r="AM144" s="642"/>
      <c r="AN144" s="640"/>
      <c r="AO144" s="642"/>
      <c r="AP144" s="640"/>
      <c r="AQ144" s="642"/>
      <c r="AR144" s="640"/>
      <c r="AS144" s="642"/>
      <c r="AT144" s="640"/>
      <c r="AU144" s="642"/>
      <c r="AV144" s="640"/>
      <c r="AW144" s="642"/>
      <c r="AX144" s="640"/>
      <c r="AY144" s="642"/>
      <c r="AZ144" s="640"/>
      <c r="BA144" s="642"/>
      <c r="BB144" s="640"/>
      <c r="BC144" s="642"/>
      <c r="BD144" s="640"/>
      <c r="BE144" s="642"/>
      <c r="BF144" s="640"/>
      <c r="BG144" s="642"/>
      <c r="BH144" s="640"/>
      <c r="BI144" s="642"/>
      <c r="BJ144" s="640"/>
      <c r="BK144" s="642"/>
      <c r="BL144" s="640"/>
      <c r="BM144" s="642"/>
      <c r="BN144" s="640"/>
      <c r="BO144" s="642"/>
      <c r="BP144" s="640"/>
      <c r="BQ144" s="642"/>
      <c r="BR144" s="640"/>
      <c r="BS144" s="642"/>
      <c r="BT144" s="640"/>
      <c r="BU144" s="642"/>
      <c r="BV144" s="643">
        <f t="shared" si="122"/>
        <v>0</v>
      </c>
      <c r="BW144" s="644">
        <f t="shared" si="123"/>
        <v>0</v>
      </c>
      <c r="BX144" s="776">
        <f t="shared" si="124"/>
        <v>0</v>
      </c>
      <c r="BY144" s="644">
        <f t="shared" si="125"/>
        <v>0</v>
      </c>
      <c r="BZ144" s="645"/>
      <c r="CA144" s="338"/>
      <c r="CB144" s="338"/>
      <c r="CC144" s="338"/>
      <c r="CD144" s="338"/>
      <c r="CE144" s="338"/>
      <c r="CF144" s="338"/>
    </row>
    <row r="145" ht="15.75" customHeight="1">
      <c r="A145" s="769">
        <v>266.0</v>
      </c>
      <c r="B145" s="777"/>
      <c r="C145" s="501"/>
      <c r="D145" s="501"/>
      <c r="E145" s="501"/>
      <c r="F145" s="737"/>
      <c r="G145" s="773">
        <f t="shared" ref="G145:H145" si="153">L145+N145+P145+R145+T145+V145+X145+Z145+AB145+AD145+AF145+AH145+AJ145+AL145+AN145+AP145+AR145+AT145+AV145+AX145+AZ145+BB145+BD145+BF145+BH145+BJ145+BL145+BN145+BP145+BR145+BT145</f>
        <v>0</v>
      </c>
      <c r="H145" s="671">
        <f t="shared" si="153"/>
        <v>0</v>
      </c>
      <c r="I145" s="774">
        <f t="shared" si="4"/>
        <v>0</v>
      </c>
      <c r="J145" s="418"/>
      <c r="K145" s="407">
        <f t="shared" si="5"/>
        <v>0</v>
      </c>
      <c r="L145" s="640"/>
      <c r="M145" s="642"/>
      <c r="N145" s="640"/>
      <c r="O145" s="642"/>
      <c r="P145" s="640"/>
      <c r="Q145" s="642"/>
      <c r="R145" s="640"/>
      <c r="S145" s="642"/>
      <c r="T145" s="640"/>
      <c r="U145" s="642"/>
      <c r="V145" s="640"/>
      <c r="W145" s="642"/>
      <c r="X145" s="640"/>
      <c r="Y145" s="642"/>
      <c r="Z145" s="640"/>
      <c r="AA145" s="642"/>
      <c r="AB145" s="640"/>
      <c r="AC145" s="642"/>
      <c r="AD145" s="640"/>
      <c r="AE145" s="642"/>
      <c r="AF145" s="640"/>
      <c r="AG145" s="642"/>
      <c r="AH145" s="640"/>
      <c r="AI145" s="642"/>
      <c r="AJ145" s="640"/>
      <c r="AK145" s="642"/>
      <c r="AL145" s="640"/>
      <c r="AM145" s="642"/>
      <c r="AN145" s="640"/>
      <c r="AO145" s="642"/>
      <c r="AP145" s="640"/>
      <c r="AQ145" s="642"/>
      <c r="AR145" s="640"/>
      <c r="AS145" s="642"/>
      <c r="AT145" s="640"/>
      <c r="AU145" s="642"/>
      <c r="AV145" s="640"/>
      <c r="AW145" s="642"/>
      <c r="AX145" s="640"/>
      <c r="AY145" s="642"/>
      <c r="AZ145" s="640"/>
      <c r="BA145" s="642"/>
      <c r="BB145" s="640"/>
      <c r="BC145" s="642"/>
      <c r="BD145" s="640"/>
      <c r="BE145" s="642"/>
      <c r="BF145" s="640"/>
      <c r="BG145" s="642"/>
      <c r="BH145" s="640"/>
      <c r="BI145" s="642"/>
      <c r="BJ145" s="640"/>
      <c r="BK145" s="642"/>
      <c r="BL145" s="640"/>
      <c r="BM145" s="642"/>
      <c r="BN145" s="640"/>
      <c r="BO145" s="642"/>
      <c r="BP145" s="640"/>
      <c r="BQ145" s="642"/>
      <c r="BR145" s="640"/>
      <c r="BS145" s="642"/>
      <c r="BT145" s="640"/>
      <c r="BU145" s="642"/>
      <c r="BV145" s="643">
        <f t="shared" si="122"/>
        <v>0</v>
      </c>
      <c r="BW145" s="644">
        <f t="shared" si="123"/>
        <v>0</v>
      </c>
      <c r="BX145" s="776">
        <f t="shared" si="124"/>
        <v>0</v>
      </c>
      <c r="BY145" s="644">
        <f t="shared" si="125"/>
        <v>0</v>
      </c>
      <c r="BZ145" s="645"/>
      <c r="CA145" s="338"/>
      <c r="CB145" s="338"/>
      <c r="CC145" s="338"/>
      <c r="CD145" s="338"/>
      <c r="CE145" s="338"/>
      <c r="CF145" s="338"/>
    </row>
    <row r="146" ht="15.75" customHeight="1">
      <c r="A146" s="769">
        <v>267.0</v>
      </c>
      <c r="B146" s="777"/>
      <c r="C146" s="501"/>
      <c r="D146" s="501"/>
      <c r="E146" s="501"/>
      <c r="F146" s="737"/>
      <c r="G146" s="773">
        <f t="shared" ref="G146:H146" si="154">L146+N146+P146+R146+T146+V146+X146+Z146+AB146+AD146+AF146+AH146+AJ146+AL146+AN146+AP146+AR146+AT146+AV146+AX146+AZ146+BB146+BD146+BF146+BH146+BJ146+BL146+BN146+BP146+BR146+BT146</f>
        <v>0</v>
      </c>
      <c r="H146" s="671">
        <f t="shared" si="154"/>
        <v>0</v>
      </c>
      <c r="I146" s="774">
        <f t="shared" si="4"/>
        <v>0</v>
      </c>
      <c r="J146" s="418"/>
      <c r="K146" s="407">
        <f t="shared" si="5"/>
        <v>0</v>
      </c>
      <c r="L146" s="640"/>
      <c r="M146" s="642"/>
      <c r="N146" s="640"/>
      <c r="O146" s="642"/>
      <c r="P146" s="640"/>
      <c r="Q146" s="642"/>
      <c r="R146" s="640"/>
      <c r="S146" s="642"/>
      <c r="T146" s="640"/>
      <c r="U146" s="642"/>
      <c r="V146" s="640"/>
      <c r="W146" s="642"/>
      <c r="X146" s="640"/>
      <c r="Y146" s="642"/>
      <c r="Z146" s="640"/>
      <c r="AA146" s="642"/>
      <c r="AB146" s="640"/>
      <c r="AC146" s="642"/>
      <c r="AD146" s="640"/>
      <c r="AE146" s="642"/>
      <c r="AF146" s="640"/>
      <c r="AG146" s="642"/>
      <c r="AH146" s="640"/>
      <c r="AI146" s="642"/>
      <c r="AJ146" s="640"/>
      <c r="AK146" s="642"/>
      <c r="AL146" s="640"/>
      <c r="AM146" s="642"/>
      <c r="AN146" s="640"/>
      <c r="AO146" s="642"/>
      <c r="AP146" s="640"/>
      <c r="AQ146" s="642"/>
      <c r="AR146" s="640"/>
      <c r="AS146" s="642"/>
      <c r="AT146" s="640"/>
      <c r="AU146" s="642"/>
      <c r="AV146" s="640"/>
      <c r="AW146" s="642"/>
      <c r="AX146" s="640"/>
      <c r="AY146" s="642"/>
      <c r="AZ146" s="640"/>
      <c r="BA146" s="642"/>
      <c r="BB146" s="640"/>
      <c r="BC146" s="642"/>
      <c r="BD146" s="640"/>
      <c r="BE146" s="642"/>
      <c r="BF146" s="640"/>
      <c r="BG146" s="642"/>
      <c r="BH146" s="640"/>
      <c r="BI146" s="642"/>
      <c r="BJ146" s="640"/>
      <c r="BK146" s="642"/>
      <c r="BL146" s="640"/>
      <c r="BM146" s="642"/>
      <c r="BN146" s="640"/>
      <c r="BO146" s="642"/>
      <c r="BP146" s="640"/>
      <c r="BQ146" s="642"/>
      <c r="BR146" s="640"/>
      <c r="BS146" s="642"/>
      <c r="BT146" s="640"/>
      <c r="BU146" s="642"/>
      <c r="BV146" s="643">
        <f t="shared" si="122"/>
        <v>0</v>
      </c>
      <c r="BW146" s="644">
        <f t="shared" si="123"/>
        <v>0</v>
      </c>
      <c r="BX146" s="776">
        <f t="shared" si="124"/>
        <v>0</v>
      </c>
      <c r="BY146" s="644">
        <f t="shared" si="125"/>
        <v>0</v>
      </c>
      <c r="BZ146" s="645"/>
      <c r="CA146" s="338"/>
      <c r="CB146" s="338"/>
      <c r="CC146" s="338"/>
      <c r="CD146" s="338"/>
      <c r="CE146" s="338"/>
      <c r="CF146" s="338"/>
    </row>
    <row r="147" ht="15.75" customHeight="1">
      <c r="A147" s="769">
        <v>268.0</v>
      </c>
      <c r="B147" s="777"/>
      <c r="C147" s="501"/>
      <c r="D147" s="501"/>
      <c r="E147" s="501"/>
      <c r="F147" s="737"/>
      <c r="G147" s="773">
        <f t="shared" ref="G147:H147" si="155">L147+N147+P147+R147+T147+V147+X147+Z147+AB147+AD147+AF147+AH147+AJ147+AL147+AN147+AP147+AR147+AT147+AV147+AX147+AZ147+BB147+BD147+BF147+BH147+BJ147+BL147+BN147+BP147+BR147+BT147</f>
        <v>0</v>
      </c>
      <c r="H147" s="671">
        <f t="shared" si="155"/>
        <v>0</v>
      </c>
      <c r="I147" s="774">
        <f t="shared" si="4"/>
        <v>0</v>
      </c>
      <c r="J147" s="418"/>
      <c r="K147" s="407">
        <f t="shared" si="5"/>
        <v>0</v>
      </c>
      <c r="L147" s="640"/>
      <c r="M147" s="642"/>
      <c r="N147" s="640"/>
      <c r="O147" s="642"/>
      <c r="P147" s="640"/>
      <c r="Q147" s="642"/>
      <c r="R147" s="640"/>
      <c r="S147" s="642"/>
      <c r="T147" s="640"/>
      <c r="U147" s="642"/>
      <c r="V147" s="640"/>
      <c r="W147" s="642"/>
      <c r="X147" s="640"/>
      <c r="Y147" s="642"/>
      <c r="Z147" s="640"/>
      <c r="AA147" s="642"/>
      <c r="AB147" s="640"/>
      <c r="AC147" s="642"/>
      <c r="AD147" s="640"/>
      <c r="AE147" s="642"/>
      <c r="AF147" s="640"/>
      <c r="AG147" s="642"/>
      <c r="AH147" s="640"/>
      <c r="AI147" s="642"/>
      <c r="AJ147" s="640"/>
      <c r="AK147" s="642"/>
      <c r="AL147" s="640"/>
      <c r="AM147" s="642"/>
      <c r="AN147" s="640"/>
      <c r="AO147" s="642"/>
      <c r="AP147" s="640"/>
      <c r="AQ147" s="642"/>
      <c r="AR147" s="640"/>
      <c r="AS147" s="642"/>
      <c r="AT147" s="640"/>
      <c r="AU147" s="642"/>
      <c r="AV147" s="640"/>
      <c r="AW147" s="642"/>
      <c r="AX147" s="640"/>
      <c r="AY147" s="642"/>
      <c r="AZ147" s="640"/>
      <c r="BA147" s="642"/>
      <c r="BB147" s="640"/>
      <c r="BC147" s="642"/>
      <c r="BD147" s="640"/>
      <c r="BE147" s="642"/>
      <c r="BF147" s="640"/>
      <c r="BG147" s="642"/>
      <c r="BH147" s="640"/>
      <c r="BI147" s="642"/>
      <c r="BJ147" s="640"/>
      <c r="BK147" s="642"/>
      <c r="BL147" s="640"/>
      <c r="BM147" s="642"/>
      <c r="BN147" s="640"/>
      <c r="BO147" s="642"/>
      <c r="BP147" s="640"/>
      <c r="BQ147" s="642"/>
      <c r="BR147" s="640"/>
      <c r="BS147" s="642"/>
      <c r="BT147" s="640"/>
      <c r="BU147" s="642"/>
      <c r="BV147" s="643">
        <f t="shared" si="122"/>
        <v>0</v>
      </c>
      <c r="BW147" s="644">
        <f t="shared" si="123"/>
        <v>0</v>
      </c>
      <c r="BX147" s="776">
        <f t="shared" si="124"/>
        <v>0</v>
      </c>
      <c r="BY147" s="644">
        <f t="shared" si="125"/>
        <v>0</v>
      </c>
      <c r="BZ147" s="645"/>
      <c r="CA147" s="338"/>
      <c r="CB147" s="338"/>
      <c r="CC147" s="338"/>
      <c r="CD147" s="338"/>
      <c r="CE147" s="338"/>
      <c r="CF147" s="338"/>
    </row>
    <row r="148" ht="15.75" customHeight="1">
      <c r="A148" s="769">
        <v>269.0</v>
      </c>
      <c r="B148" s="777"/>
      <c r="C148" s="501"/>
      <c r="D148" s="501"/>
      <c r="E148" s="501"/>
      <c r="F148" s="737"/>
      <c r="G148" s="773">
        <f t="shared" ref="G148:H148" si="156">L148+N148+P148+R148+T148+V148+X148+Z148+AB148+AD148+AF148+AH148+AJ148+AL148+AN148+AP148+AR148+AT148+AV148+AX148+AZ148+BB148+BD148+BF148+BH148+BJ148+BL148+BN148+BP148+BR148+BT148</f>
        <v>0</v>
      </c>
      <c r="H148" s="671">
        <f t="shared" si="156"/>
        <v>0</v>
      </c>
      <c r="I148" s="774">
        <f t="shared" si="4"/>
        <v>0</v>
      </c>
      <c r="J148" s="418"/>
      <c r="K148" s="407">
        <f t="shared" si="5"/>
        <v>0</v>
      </c>
      <c r="L148" s="640"/>
      <c r="M148" s="642"/>
      <c r="N148" s="640"/>
      <c r="O148" s="642"/>
      <c r="P148" s="640"/>
      <c r="Q148" s="642"/>
      <c r="R148" s="640"/>
      <c r="S148" s="642"/>
      <c r="T148" s="640"/>
      <c r="U148" s="642"/>
      <c r="V148" s="640"/>
      <c r="W148" s="642"/>
      <c r="X148" s="640"/>
      <c r="Y148" s="642"/>
      <c r="Z148" s="640"/>
      <c r="AA148" s="642"/>
      <c r="AB148" s="640"/>
      <c r="AC148" s="642"/>
      <c r="AD148" s="640"/>
      <c r="AE148" s="642"/>
      <c r="AF148" s="640"/>
      <c r="AG148" s="642"/>
      <c r="AH148" s="640"/>
      <c r="AI148" s="642"/>
      <c r="AJ148" s="640"/>
      <c r="AK148" s="642"/>
      <c r="AL148" s="640"/>
      <c r="AM148" s="642"/>
      <c r="AN148" s="640"/>
      <c r="AO148" s="642"/>
      <c r="AP148" s="640"/>
      <c r="AQ148" s="642"/>
      <c r="AR148" s="640"/>
      <c r="AS148" s="642"/>
      <c r="AT148" s="640"/>
      <c r="AU148" s="642"/>
      <c r="AV148" s="640"/>
      <c r="AW148" s="642"/>
      <c r="AX148" s="640"/>
      <c r="AY148" s="642"/>
      <c r="AZ148" s="640"/>
      <c r="BA148" s="642"/>
      <c r="BB148" s="640"/>
      <c r="BC148" s="642"/>
      <c r="BD148" s="640"/>
      <c r="BE148" s="642"/>
      <c r="BF148" s="640"/>
      <c r="BG148" s="642"/>
      <c r="BH148" s="640"/>
      <c r="BI148" s="642"/>
      <c r="BJ148" s="640"/>
      <c r="BK148" s="642"/>
      <c r="BL148" s="640"/>
      <c r="BM148" s="642"/>
      <c r="BN148" s="640"/>
      <c r="BO148" s="642"/>
      <c r="BP148" s="640"/>
      <c r="BQ148" s="642"/>
      <c r="BR148" s="640"/>
      <c r="BS148" s="642"/>
      <c r="BT148" s="640"/>
      <c r="BU148" s="642"/>
      <c r="BV148" s="643">
        <f t="shared" si="122"/>
        <v>0</v>
      </c>
      <c r="BW148" s="644">
        <f t="shared" si="123"/>
        <v>0</v>
      </c>
      <c r="BX148" s="776">
        <f t="shared" si="124"/>
        <v>0</v>
      </c>
      <c r="BY148" s="644">
        <f t="shared" si="125"/>
        <v>0</v>
      </c>
      <c r="BZ148" s="645"/>
      <c r="CA148" s="338"/>
      <c r="CB148" s="338"/>
      <c r="CC148" s="338"/>
      <c r="CD148" s="338"/>
      <c r="CE148" s="338"/>
      <c r="CF148" s="338"/>
    </row>
    <row r="149" ht="15.75" customHeight="1">
      <c r="A149" s="769">
        <v>270.0</v>
      </c>
      <c r="B149" s="777"/>
      <c r="C149" s="501"/>
      <c r="D149" s="501"/>
      <c r="E149" s="501"/>
      <c r="F149" s="737"/>
      <c r="G149" s="773">
        <f t="shared" ref="G149:H149" si="157">L149+N149+P149+R149+T149+V149+X149+Z149+AB149+AD149+AF149+AH149+AJ149+AL149+AN149+AP149+AR149+AT149+AV149+AX149+AZ149+BB149+BD149+BF149+BH149+BJ149+BL149+BN149+BP149+BR149+BT149</f>
        <v>0</v>
      </c>
      <c r="H149" s="671">
        <f t="shared" si="157"/>
        <v>0</v>
      </c>
      <c r="I149" s="774">
        <f t="shared" si="4"/>
        <v>0</v>
      </c>
      <c r="J149" s="418"/>
      <c r="K149" s="407">
        <f t="shared" si="5"/>
        <v>0</v>
      </c>
      <c r="L149" s="640"/>
      <c r="M149" s="642"/>
      <c r="N149" s="640"/>
      <c r="O149" s="642"/>
      <c r="P149" s="640"/>
      <c r="Q149" s="642"/>
      <c r="R149" s="640"/>
      <c r="S149" s="642"/>
      <c r="T149" s="640"/>
      <c r="U149" s="642"/>
      <c r="V149" s="640"/>
      <c r="W149" s="642"/>
      <c r="X149" s="640"/>
      <c r="Y149" s="642"/>
      <c r="Z149" s="640"/>
      <c r="AA149" s="642"/>
      <c r="AB149" s="640"/>
      <c r="AC149" s="642"/>
      <c r="AD149" s="640"/>
      <c r="AE149" s="642"/>
      <c r="AF149" s="640"/>
      <c r="AG149" s="642"/>
      <c r="AH149" s="640"/>
      <c r="AI149" s="642"/>
      <c r="AJ149" s="640"/>
      <c r="AK149" s="642"/>
      <c r="AL149" s="640"/>
      <c r="AM149" s="642"/>
      <c r="AN149" s="640"/>
      <c r="AO149" s="642"/>
      <c r="AP149" s="640"/>
      <c r="AQ149" s="642"/>
      <c r="AR149" s="640"/>
      <c r="AS149" s="642"/>
      <c r="AT149" s="640"/>
      <c r="AU149" s="642"/>
      <c r="AV149" s="640"/>
      <c r="AW149" s="642"/>
      <c r="AX149" s="640"/>
      <c r="AY149" s="642"/>
      <c r="AZ149" s="640"/>
      <c r="BA149" s="642"/>
      <c r="BB149" s="640"/>
      <c r="BC149" s="642"/>
      <c r="BD149" s="640"/>
      <c r="BE149" s="642"/>
      <c r="BF149" s="640"/>
      <c r="BG149" s="642"/>
      <c r="BH149" s="640"/>
      <c r="BI149" s="642"/>
      <c r="BJ149" s="640"/>
      <c r="BK149" s="642"/>
      <c r="BL149" s="640"/>
      <c r="BM149" s="642"/>
      <c r="BN149" s="640"/>
      <c r="BO149" s="642"/>
      <c r="BP149" s="640"/>
      <c r="BQ149" s="642"/>
      <c r="BR149" s="640"/>
      <c r="BS149" s="642"/>
      <c r="BT149" s="640"/>
      <c r="BU149" s="642"/>
      <c r="BV149" s="643">
        <f t="shared" si="122"/>
        <v>0</v>
      </c>
      <c r="BW149" s="644">
        <f t="shared" si="123"/>
        <v>0</v>
      </c>
      <c r="BX149" s="776">
        <f t="shared" si="124"/>
        <v>0</v>
      </c>
      <c r="BY149" s="644">
        <f t="shared" si="125"/>
        <v>0</v>
      </c>
      <c r="BZ149" s="645"/>
      <c r="CA149" s="338"/>
      <c r="CB149" s="338"/>
      <c r="CC149" s="338"/>
      <c r="CD149" s="338"/>
      <c r="CE149" s="338"/>
      <c r="CF149" s="338"/>
    </row>
    <row r="150" ht="15.75" customHeight="1">
      <c r="A150" s="769">
        <v>271.0</v>
      </c>
      <c r="B150" s="777"/>
      <c r="C150" s="501"/>
      <c r="D150" s="501"/>
      <c r="E150" s="501"/>
      <c r="F150" s="737"/>
      <c r="G150" s="773">
        <f t="shared" ref="G150:H150" si="158">L150+N150+P150+R150+T150+V150+X150+Z150+AB150+AD150+AF150+AH150+AJ150+AL150+AN150+AP150+AR150+AT150+AV150+AX150+AZ150+BB150+BD150+BF150+BH150+BJ150+BL150+BN150+BP150+BR150+BT150</f>
        <v>0</v>
      </c>
      <c r="H150" s="671">
        <f t="shared" si="158"/>
        <v>0</v>
      </c>
      <c r="I150" s="774">
        <f t="shared" si="4"/>
        <v>0</v>
      </c>
      <c r="J150" s="418"/>
      <c r="K150" s="407">
        <f t="shared" si="5"/>
        <v>0</v>
      </c>
      <c r="L150" s="640"/>
      <c r="M150" s="642"/>
      <c r="N150" s="640"/>
      <c r="O150" s="642"/>
      <c r="P150" s="640"/>
      <c r="Q150" s="642"/>
      <c r="R150" s="640"/>
      <c r="S150" s="642"/>
      <c r="T150" s="640"/>
      <c r="U150" s="642"/>
      <c r="V150" s="640"/>
      <c r="W150" s="642"/>
      <c r="X150" s="640"/>
      <c r="Y150" s="642"/>
      <c r="Z150" s="640"/>
      <c r="AA150" s="642"/>
      <c r="AB150" s="640"/>
      <c r="AC150" s="642"/>
      <c r="AD150" s="640"/>
      <c r="AE150" s="642"/>
      <c r="AF150" s="640"/>
      <c r="AG150" s="642"/>
      <c r="AH150" s="640"/>
      <c r="AI150" s="642"/>
      <c r="AJ150" s="640"/>
      <c r="AK150" s="642"/>
      <c r="AL150" s="640"/>
      <c r="AM150" s="642"/>
      <c r="AN150" s="640"/>
      <c r="AO150" s="642"/>
      <c r="AP150" s="640"/>
      <c r="AQ150" s="642"/>
      <c r="AR150" s="640"/>
      <c r="AS150" s="642"/>
      <c r="AT150" s="640"/>
      <c r="AU150" s="642"/>
      <c r="AV150" s="640"/>
      <c r="AW150" s="642"/>
      <c r="AX150" s="640"/>
      <c r="AY150" s="642"/>
      <c r="AZ150" s="640"/>
      <c r="BA150" s="642"/>
      <c r="BB150" s="640"/>
      <c r="BC150" s="642"/>
      <c r="BD150" s="640"/>
      <c r="BE150" s="642"/>
      <c r="BF150" s="640"/>
      <c r="BG150" s="642"/>
      <c r="BH150" s="640"/>
      <c r="BI150" s="642"/>
      <c r="BJ150" s="640"/>
      <c r="BK150" s="642"/>
      <c r="BL150" s="640"/>
      <c r="BM150" s="642"/>
      <c r="BN150" s="640"/>
      <c r="BO150" s="642"/>
      <c r="BP150" s="640"/>
      <c r="BQ150" s="642"/>
      <c r="BR150" s="640"/>
      <c r="BS150" s="642"/>
      <c r="BT150" s="640"/>
      <c r="BU150" s="642"/>
      <c r="BV150" s="643">
        <f t="shared" si="122"/>
        <v>0</v>
      </c>
      <c r="BW150" s="644">
        <f t="shared" si="123"/>
        <v>0</v>
      </c>
      <c r="BX150" s="776">
        <f t="shared" si="124"/>
        <v>0</v>
      </c>
      <c r="BY150" s="644">
        <f t="shared" si="125"/>
        <v>0</v>
      </c>
      <c r="BZ150" s="645"/>
      <c r="CA150" s="338"/>
      <c r="CB150" s="338"/>
      <c r="CC150" s="338"/>
      <c r="CD150" s="338"/>
      <c r="CE150" s="338"/>
      <c r="CF150" s="338"/>
    </row>
    <row r="151" ht="15.75" customHeight="1">
      <c r="A151" s="769">
        <v>272.0</v>
      </c>
      <c r="B151" s="777"/>
      <c r="C151" s="501"/>
      <c r="D151" s="501"/>
      <c r="E151" s="501"/>
      <c r="F151" s="737"/>
      <c r="G151" s="773">
        <f t="shared" ref="G151:H151" si="159">L151+N151+P151+R151+T151+V151+X151+Z151+AB151+AD151+AF151+AH151+AJ151+AL151+AN151+AP151+AR151+AT151+AV151+AX151+AZ151+BB151+BD151+BF151+BH151+BJ151+BL151+BN151+BP151+BR151+BT151</f>
        <v>0</v>
      </c>
      <c r="H151" s="671">
        <f t="shared" si="159"/>
        <v>0</v>
      </c>
      <c r="I151" s="774">
        <f t="shared" si="4"/>
        <v>0</v>
      </c>
      <c r="J151" s="418"/>
      <c r="K151" s="407">
        <f t="shared" si="5"/>
        <v>0</v>
      </c>
      <c r="L151" s="640"/>
      <c r="M151" s="642"/>
      <c r="N151" s="640"/>
      <c r="O151" s="642"/>
      <c r="P151" s="640"/>
      <c r="Q151" s="642"/>
      <c r="R151" s="640"/>
      <c r="S151" s="642"/>
      <c r="T151" s="640"/>
      <c r="U151" s="642"/>
      <c r="V151" s="640"/>
      <c r="W151" s="642"/>
      <c r="X151" s="640"/>
      <c r="Y151" s="642"/>
      <c r="Z151" s="640"/>
      <c r="AA151" s="642"/>
      <c r="AB151" s="640"/>
      <c r="AC151" s="642"/>
      <c r="AD151" s="640"/>
      <c r="AE151" s="642"/>
      <c r="AF151" s="640"/>
      <c r="AG151" s="642"/>
      <c r="AH151" s="640"/>
      <c r="AI151" s="642"/>
      <c r="AJ151" s="640"/>
      <c r="AK151" s="642"/>
      <c r="AL151" s="640"/>
      <c r="AM151" s="642"/>
      <c r="AN151" s="640"/>
      <c r="AO151" s="642"/>
      <c r="AP151" s="640"/>
      <c r="AQ151" s="642"/>
      <c r="AR151" s="640"/>
      <c r="AS151" s="642"/>
      <c r="AT151" s="640"/>
      <c r="AU151" s="642"/>
      <c r="AV151" s="640"/>
      <c r="AW151" s="642"/>
      <c r="AX151" s="640"/>
      <c r="AY151" s="642"/>
      <c r="AZ151" s="640"/>
      <c r="BA151" s="642"/>
      <c r="BB151" s="640"/>
      <c r="BC151" s="642"/>
      <c r="BD151" s="640"/>
      <c r="BE151" s="642"/>
      <c r="BF151" s="640"/>
      <c r="BG151" s="642"/>
      <c r="BH151" s="640"/>
      <c r="BI151" s="642"/>
      <c r="BJ151" s="640"/>
      <c r="BK151" s="642"/>
      <c r="BL151" s="640"/>
      <c r="BM151" s="642"/>
      <c r="BN151" s="640"/>
      <c r="BO151" s="642"/>
      <c r="BP151" s="640"/>
      <c r="BQ151" s="642"/>
      <c r="BR151" s="640"/>
      <c r="BS151" s="642"/>
      <c r="BT151" s="640"/>
      <c r="BU151" s="642"/>
      <c r="BV151" s="643">
        <f t="shared" si="122"/>
        <v>0</v>
      </c>
      <c r="BW151" s="644">
        <f t="shared" si="123"/>
        <v>0</v>
      </c>
      <c r="BX151" s="776">
        <f t="shared" si="124"/>
        <v>0</v>
      </c>
      <c r="BY151" s="644">
        <f t="shared" si="125"/>
        <v>0</v>
      </c>
      <c r="BZ151" s="645"/>
      <c r="CA151" s="338"/>
      <c r="CB151" s="338"/>
      <c r="CC151" s="338"/>
      <c r="CD151" s="338"/>
      <c r="CE151" s="338"/>
      <c r="CF151" s="338"/>
    </row>
    <row r="152" ht="15.75" customHeight="1">
      <c r="A152" s="769">
        <v>273.0</v>
      </c>
      <c r="B152" s="777"/>
      <c r="C152" s="501"/>
      <c r="D152" s="501"/>
      <c r="E152" s="501"/>
      <c r="F152" s="737"/>
      <c r="G152" s="773">
        <f t="shared" ref="G152:H152" si="160">L152+N152+P152+R152+T152+V152+X152+Z152+AB152+AD152+AF152+AH152+AJ152+AL152+AN152+AP152+AR152+AT152+AV152+AX152+AZ152+BB152+BD152+BF152+BH152+BJ152+BL152+BN152+BP152+BR152+BT152</f>
        <v>0</v>
      </c>
      <c r="H152" s="671">
        <f t="shared" si="160"/>
        <v>0</v>
      </c>
      <c r="I152" s="774">
        <f t="shared" si="4"/>
        <v>0</v>
      </c>
      <c r="J152" s="418"/>
      <c r="K152" s="407">
        <f t="shared" si="5"/>
        <v>0</v>
      </c>
      <c r="L152" s="640"/>
      <c r="M152" s="642"/>
      <c r="N152" s="640"/>
      <c r="O152" s="642"/>
      <c r="P152" s="640"/>
      <c r="Q152" s="642"/>
      <c r="R152" s="640"/>
      <c r="S152" s="642"/>
      <c r="T152" s="640"/>
      <c r="U152" s="642"/>
      <c r="V152" s="640"/>
      <c r="W152" s="642"/>
      <c r="X152" s="640"/>
      <c r="Y152" s="642"/>
      <c r="Z152" s="640"/>
      <c r="AA152" s="642"/>
      <c r="AB152" s="640"/>
      <c r="AC152" s="642"/>
      <c r="AD152" s="640"/>
      <c r="AE152" s="642"/>
      <c r="AF152" s="640"/>
      <c r="AG152" s="642"/>
      <c r="AH152" s="640"/>
      <c r="AI152" s="642"/>
      <c r="AJ152" s="640"/>
      <c r="AK152" s="642"/>
      <c r="AL152" s="640"/>
      <c r="AM152" s="642"/>
      <c r="AN152" s="640"/>
      <c r="AO152" s="642"/>
      <c r="AP152" s="640"/>
      <c r="AQ152" s="642"/>
      <c r="AR152" s="640"/>
      <c r="AS152" s="642"/>
      <c r="AT152" s="640"/>
      <c r="AU152" s="642"/>
      <c r="AV152" s="640"/>
      <c r="AW152" s="642"/>
      <c r="AX152" s="640"/>
      <c r="AY152" s="642"/>
      <c r="AZ152" s="640"/>
      <c r="BA152" s="642"/>
      <c r="BB152" s="640"/>
      <c r="BC152" s="642"/>
      <c r="BD152" s="640"/>
      <c r="BE152" s="642"/>
      <c r="BF152" s="640"/>
      <c r="BG152" s="642"/>
      <c r="BH152" s="640"/>
      <c r="BI152" s="642"/>
      <c r="BJ152" s="640"/>
      <c r="BK152" s="642"/>
      <c r="BL152" s="640"/>
      <c r="BM152" s="642"/>
      <c r="BN152" s="640"/>
      <c r="BO152" s="642"/>
      <c r="BP152" s="640"/>
      <c r="BQ152" s="642"/>
      <c r="BR152" s="640"/>
      <c r="BS152" s="642"/>
      <c r="BT152" s="640"/>
      <c r="BU152" s="642"/>
      <c r="BV152" s="643">
        <f t="shared" si="122"/>
        <v>0</v>
      </c>
      <c r="BW152" s="644">
        <f t="shared" si="123"/>
        <v>0</v>
      </c>
      <c r="BX152" s="776">
        <f t="shared" si="124"/>
        <v>0</v>
      </c>
      <c r="BY152" s="644">
        <f t="shared" si="125"/>
        <v>0</v>
      </c>
      <c r="BZ152" s="645"/>
      <c r="CA152" s="338"/>
      <c r="CB152" s="338"/>
      <c r="CC152" s="338"/>
      <c r="CD152" s="338"/>
      <c r="CE152" s="338"/>
      <c r="CF152" s="338"/>
    </row>
    <row r="153" ht="15.75" customHeight="1">
      <c r="A153" s="769">
        <v>274.0</v>
      </c>
      <c r="B153" s="777"/>
      <c r="C153" s="501"/>
      <c r="D153" s="501"/>
      <c r="E153" s="501"/>
      <c r="F153" s="737"/>
      <c r="G153" s="773">
        <f t="shared" ref="G153:H153" si="161">L153+N153+P153+R153+T153+V153+X153+Z153+AB153+AD153+AF153+AH153+AJ153+AL153+AN153+AP153+AR153+AT153+AV153+AX153+AZ153+BB153+BD153+BF153+BH153+BJ153+BL153+BN153+BP153+BR153+BT153</f>
        <v>0</v>
      </c>
      <c r="H153" s="671">
        <f t="shared" si="161"/>
        <v>0</v>
      </c>
      <c r="I153" s="774">
        <f t="shared" si="4"/>
        <v>0</v>
      </c>
      <c r="J153" s="418"/>
      <c r="K153" s="407">
        <f t="shared" si="5"/>
        <v>0</v>
      </c>
      <c r="L153" s="640"/>
      <c r="M153" s="642"/>
      <c r="N153" s="640"/>
      <c r="O153" s="642"/>
      <c r="P153" s="640"/>
      <c r="Q153" s="642"/>
      <c r="R153" s="640"/>
      <c r="S153" s="642"/>
      <c r="T153" s="640"/>
      <c r="U153" s="642"/>
      <c r="V153" s="640"/>
      <c r="W153" s="642"/>
      <c r="X153" s="640"/>
      <c r="Y153" s="642"/>
      <c r="Z153" s="640"/>
      <c r="AA153" s="642"/>
      <c r="AB153" s="640"/>
      <c r="AC153" s="642"/>
      <c r="AD153" s="640"/>
      <c r="AE153" s="642"/>
      <c r="AF153" s="640"/>
      <c r="AG153" s="642"/>
      <c r="AH153" s="640"/>
      <c r="AI153" s="642"/>
      <c r="AJ153" s="640"/>
      <c r="AK153" s="642"/>
      <c r="AL153" s="640"/>
      <c r="AM153" s="642"/>
      <c r="AN153" s="640"/>
      <c r="AO153" s="642"/>
      <c r="AP153" s="640"/>
      <c r="AQ153" s="642"/>
      <c r="AR153" s="640"/>
      <c r="AS153" s="642"/>
      <c r="AT153" s="640"/>
      <c r="AU153" s="642"/>
      <c r="AV153" s="640"/>
      <c r="AW153" s="642"/>
      <c r="AX153" s="640"/>
      <c r="AY153" s="642"/>
      <c r="AZ153" s="640"/>
      <c r="BA153" s="642"/>
      <c r="BB153" s="640"/>
      <c r="BC153" s="642"/>
      <c r="BD153" s="640"/>
      <c r="BE153" s="642"/>
      <c r="BF153" s="640"/>
      <c r="BG153" s="642"/>
      <c r="BH153" s="640"/>
      <c r="BI153" s="642"/>
      <c r="BJ153" s="640"/>
      <c r="BK153" s="642"/>
      <c r="BL153" s="640"/>
      <c r="BM153" s="642"/>
      <c r="BN153" s="640"/>
      <c r="BO153" s="642"/>
      <c r="BP153" s="640"/>
      <c r="BQ153" s="642"/>
      <c r="BR153" s="640"/>
      <c r="BS153" s="642"/>
      <c r="BT153" s="640"/>
      <c r="BU153" s="642"/>
      <c r="BV153" s="643">
        <f t="shared" si="122"/>
        <v>0</v>
      </c>
      <c r="BW153" s="644">
        <f t="shared" si="123"/>
        <v>0</v>
      </c>
      <c r="BX153" s="776">
        <f t="shared" si="124"/>
        <v>0</v>
      </c>
      <c r="BY153" s="644">
        <f t="shared" si="125"/>
        <v>0</v>
      </c>
      <c r="BZ153" s="645"/>
      <c r="CA153" s="338"/>
      <c r="CB153" s="338"/>
      <c r="CC153" s="338"/>
      <c r="CD153" s="338"/>
      <c r="CE153" s="338"/>
      <c r="CF153" s="338"/>
    </row>
    <row r="154" ht="15.75" customHeight="1">
      <c r="A154" s="769">
        <v>275.0</v>
      </c>
      <c r="B154" s="777"/>
      <c r="C154" s="501"/>
      <c r="D154" s="501"/>
      <c r="E154" s="501"/>
      <c r="F154" s="737"/>
      <c r="G154" s="773">
        <f t="shared" ref="G154:H154" si="162">L154+N154+P154+R154+T154+V154+X154+Z154+AB154+AD154+AF154+AH154+AJ154+AL154+AN154+AP154+AR154+AT154+AV154+AX154+AZ154+BB154+BD154+BF154+BH154+BJ154+BL154+BN154+BP154+BR154+BT154</f>
        <v>0</v>
      </c>
      <c r="H154" s="671">
        <f t="shared" si="162"/>
        <v>0</v>
      </c>
      <c r="I154" s="774">
        <f t="shared" si="4"/>
        <v>0</v>
      </c>
      <c r="J154" s="418"/>
      <c r="K154" s="407">
        <f t="shared" si="5"/>
        <v>0</v>
      </c>
      <c r="L154" s="640"/>
      <c r="M154" s="642"/>
      <c r="N154" s="640"/>
      <c r="O154" s="642"/>
      <c r="P154" s="640"/>
      <c r="Q154" s="642"/>
      <c r="R154" s="640"/>
      <c r="S154" s="642"/>
      <c r="T154" s="640"/>
      <c r="U154" s="642"/>
      <c r="V154" s="640"/>
      <c r="W154" s="642"/>
      <c r="X154" s="640"/>
      <c r="Y154" s="642"/>
      <c r="Z154" s="640"/>
      <c r="AA154" s="642"/>
      <c r="AB154" s="640"/>
      <c r="AC154" s="642"/>
      <c r="AD154" s="640"/>
      <c r="AE154" s="642"/>
      <c r="AF154" s="640"/>
      <c r="AG154" s="642"/>
      <c r="AH154" s="640"/>
      <c r="AI154" s="642"/>
      <c r="AJ154" s="640"/>
      <c r="AK154" s="642"/>
      <c r="AL154" s="640"/>
      <c r="AM154" s="642"/>
      <c r="AN154" s="640"/>
      <c r="AO154" s="642"/>
      <c r="AP154" s="640"/>
      <c r="AQ154" s="642"/>
      <c r="AR154" s="640"/>
      <c r="AS154" s="642"/>
      <c r="AT154" s="640"/>
      <c r="AU154" s="642"/>
      <c r="AV154" s="640"/>
      <c r="AW154" s="642"/>
      <c r="AX154" s="640"/>
      <c r="AY154" s="642"/>
      <c r="AZ154" s="640"/>
      <c r="BA154" s="642"/>
      <c r="BB154" s="640"/>
      <c r="BC154" s="642"/>
      <c r="BD154" s="640"/>
      <c r="BE154" s="642"/>
      <c r="BF154" s="640"/>
      <c r="BG154" s="642"/>
      <c r="BH154" s="640"/>
      <c r="BI154" s="642"/>
      <c r="BJ154" s="640"/>
      <c r="BK154" s="642"/>
      <c r="BL154" s="640"/>
      <c r="BM154" s="642"/>
      <c r="BN154" s="640"/>
      <c r="BO154" s="642"/>
      <c r="BP154" s="640"/>
      <c r="BQ154" s="642"/>
      <c r="BR154" s="640"/>
      <c r="BS154" s="642"/>
      <c r="BT154" s="640"/>
      <c r="BU154" s="642"/>
      <c r="BV154" s="643">
        <f t="shared" si="122"/>
        <v>0</v>
      </c>
      <c r="BW154" s="644">
        <f t="shared" si="123"/>
        <v>0</v>
      </c>
      <c r="BX154" s="776">
        <f t="shared" si="124"/>
        <v>0</v>
      </c>
      <c r="BY154" s="644">
        <f t="shared" si="125"/>
        <v>0</v>
      </c>
      <c r="BZ154" s="645"/>
      <c r="CA154" s="338"/>
      <c r="CB154" s="338"/>
      <c r="CC154" s="338"/>
      <c r="CD154" s="338"/>
      <c r="CE154" s="338"/>
      <c r="CF154" s="338"/>
    </row>
    <row r="155" ht="15.75" customHeight="1">
      <c r="A155" s="769">
        <v>276.0</v>
      </c>
      <c r="B155" s="777"/>
      <c r="C155" s="501"/>
      <c r="D155" s="501"/>
      <c r="E155" s="501"/>
      <c r="F155" s="737"/>
      <c r="G155" s="773">
        <f t="shared" ref="G155:H155" si="163">L155+N155+P155+R155+T155+V155+X155+Z155+AB155+AD155+AF155+AH155+AJ155+AL155+AN155+AP155+AR155+AT155+AV155+AX155+AZ155+BB155+BD155+BF155+BH155+BJ155+BL155+BN155+BP155+BR155+BT155</f>
        <v>0</v>
      </c>
      <c r="H155" s="671">
        <f t="shared" si="163"/>
        <v>0</v>
      </c>
      <c r="I155" s="774">
        <f t="shared" si="4"/>
        <v>0</v>
      </c>
      <c r="J155" s="418"/>
      <c r="K155" s="407">
        <f t="shared" si="5"/>
        <v>0</v>
      </c>
      <c r="L155" s="640"/>
      <c r="M155" s="642"/>
      <c r="N155" s="640"/>
      <c r="O155" s="642"/>
      <c r="P155" s="640"/>
      <c r="Q155" s="642"/>
      <c r="R155" s="640"/>
      <c r="S155" s="642"/>
      <c r="T155" s="640"/>
      <c r="U155" s="642"/>
      <c r="V155" s="640"/>
      <c r="W155" s="642"/>
      <c r="X155" s="640"/>
      <c r="Y155" s="642"/>
      <c r="Z155" s="640"/>
      <c r="AA155" s="642"/>
      <c r="AB155" s="640"/>
      <c r="AC155" s="642"/>
      <c r="AD155" s="640"/>
      <c r="AE155" s="642"/>
      <c r="AF155" s="640"/>
      <c r="AG155" s="642"/>
      <c r="AH155" s="640"/>
      <c r="AI155" s="642"/>
      <c r="AJ155" s="640"/>
      <c r="AK155" s="642"/>
      <c r="AL155" s="640"/>
      <c r="AM155" s="642"/>
      <c r="AN155" s="640"/>
      <c r="AO155" s="642"/>
      <c r="AP155" s="640"/>
      <c r="AQ155" s="642"/>
      <c r="AR155" s="640"/>
      <c r="AS155" s="642"/>
      <c r="AT155" s="640"/>
      <c r="AU155" s="642"/>
      <c r="AV155" s="640"/>
      <c r="AW155" s="642"/>
      <c r="AX155" s="640"/>
      <c r="AY155" s="642"/>
      <c r="AZ155" s="640"/>
      <c r="BA155" s="642"/>
      <c r="BB155" s="640"/>
      <c r="BC155" s="642"/>
      <c r="BD155" s="640"/>
      <c r="BE155" s="642"/>
      <c r="BF155" s="640"/>
      <c r="BG155" s="642"/>
      <c r="BH155" s="640"/>
      <c r="BI155" s="642"/>
      <c r="BJ155" s="640"/>
      <c r="BK155" s="642"/>
      <c r="BL155" s="640"/>
      <c r="BM155" s="642"/>
      <c r="BN155" s="640"/>
      <c r="BO155" s="642"/>
      <c r="BP155" s="640"/>
      <c r="BQ155" s="642"/>
      <c r="BR155" s="640"/>
      <c r="BS155" s="642"/>
      <c r="BT155" s="640"/>
      <c r="BU155" s="642"/>
      <c r="BV155" s="643">
        <f t="shared" si="122"/>
        <v>0</v>
      </c>
      <c r="BW155" s="644">
        <f t="shared" si="123"/>
        <v>0</v>
      </c>
      <c r="BX155" s="776">
        <f t="shared" si="124"/>
        <v>0</v>
      </c>
      <c r="BY155" s="644">
        <f t="shared" si="125"/>
        <v>0</v>
      </c>
      <c r="BZ155" s="645"/>
      <c r="CA155" s="338"/>
      <c r="CB155" s="338"/>
      <c r="CC155" s="338"/>
      <c r="CD155" s="338"/>
      <c r="CE155" s="338"/>
      <c r="CF155" s="338"/>
    </row>
    <row r="156" ht="15.75" customHeight="1">
      <c r="A156" s="769">
        <v>277.0</v>
      </c>
      <c r="B156" s="777"/>
      <c r="C156" s="501"/>
      <c r="D156" s="501"/>
      <c r="E156" s="501"/>
      <c r="F156" s="737"/>
      <c r="G156" s="773">
        <f t="shared" ref="G156:H156" si="164">L156+N156+P156+R156+T156+V156+X156+Z156+AB156+AD156+AF156+AH156+AJ156+AL156+AN156+AP156+AR156+AT156+AV156+AX156+AZ156+BB156+BD156+BF156+BH156+BJ156+BL156+BN156+BP156+BR156+BT156</f>
        <v>0</v>
      </c>
      <c r="H156" s="671">
        <f t="shared" si="164"/>
        <v>0</v>
      </c>
      <c r="I156" s="774">
        <f t="shared" si="4"/>
        <v>0</v>
      </c>
      <c r="J156" s="418"/>
      <c r="K156" s="407">
        <f t="shared" si="5"/>
        <v>0</v>
      </c>
      <c r="L156" s="640"/>
      <c r="M156" s="642"/>
      <c r="N156" s="640"/>
      <c r="O156" s="642"/>
      <c r="P156" s="640"/>
      <c r="Q156" s="642"/>
      <c r="R156" s="640"/>
      <c r="S156" s="642"/>
      <c r="T156" s="640"/>
      <c r="U156" s="642"/>
      <c r="V156" s="640"/>
      <c r="W156" s="642"/>
      <c r="X156" s="640"/>
      <c r="Y156" s="642"/>
      <c r="Z156" s="640"/>
      <c r="AA156" s="642"/>
      <c r="AB156" s="640"/>
      <c r="AC156" s="642"/>
      <c r="AD156" s="640"/>
      <c r="AE156" s="642"/>
      <c r="AF156" s="640"/>
      <c r="AG156" s="642"/>
      <c r="AH156" s="640"/>
      <c r="AI156" s="642"/>
      <c r="AJ156" s="640"/>
      <c r="AK156" s="642"/>
      <c r="AL156" s="640"/>
      <c r="AM156" s="642"/>
      <c r="AN156" s="640"/>
      <c r="AO156" s="642"/>
      <c r="AP156" s="640"/>
      <c r="AQ156" s="642"/>
      <c r="AR156" s="640"/>
      <c r="AS156" s="642"/>
      <c r="AT156" s="640"/>
      <c r="AU156" s="642"/>
      <c r="AV156" s="640"/>
      <c r="AW156" s="642"/>
      <c r="AX156" s="640"/>
      <c r="AY156" s="642"/>
      <c r="AZ156" s="640"/>
      <c r="BA156" s="642"/>
      <c r="BB156" s="640"/>
      <c r="BC156" s="642"/>
      <c r="BD156" s="640"/>
      <c r="BE156" s="642"/>
      <c r="BF156" s="640"/>
      <c r="BG156" s="642"/>
      <c r="BH156" s="640"/>
      <c r="BI156" s="642"/>
      <c r="BJ156" s="640"/>
      <c r="BK156" s="642"/>
      <c r="BL156" s="640"/>
      <c r="BM156" s="642"/>
      <c r="BN156" s="640"/>
      <c r="BO156" s="642"/>
      <c r="BP156" s="640"/>
      <c r="BQ156" s="642"/>
      <c r="BR156" s="640"/>
      <c r="BS156" s="642"/>
      <c r="BT156" s="640"/>
      <c r="BU156" s="642"/>
      <c r="BV156" s="643">
        <f t="shared" si="122"/>
        <v>0</v>
      </c>
      <c r="BW156" s="644">
        <f t="shared" si="123"/>
        <v>0</v>
      </c>
      <c r="BX156" s="776">
        <f t="shared" si="124"/>
        <v>0</v>
      </c>
      <c r="BY156" s="644">
        <f t="shared" si="125"/>
        <v>0</v>
      </c>
      <c r="BZ156" s="645"/>
      <c r="CA156" s="338"/>
      <c r="CB156" s="338"/>
      <c r="CC156" s="338"/>
      <c r="CD156" s="338"/>
      <c r="CE156" s="338"/>
      <c r="CF156" s="338"/>
    </row>
    <row r="157" ht="15.75" customHeight="1">
      <c r="A157" s="769">
        <v>278.0</v>
      </c>
      <c r="B157" s="777"/>
      <c r="C157" s="501"/>
      <c r="D157" s="501"/>
      <c r="E157" s="501"/>
      <c r="F157" s="737"/>
      <c r="G157" s="773">
        <f t="shared" ref="G157:H157" si="165">L157+N157+P157+R157+T157+V157+X157+Z157+AB157+AD157+AF157+AH157+AJ157+AL157+AN157+AP157+AR157+AT157+AV157+AX157+AZ157+BB157+BD157+BF157+BH157+BJ157+BL157+BN157+BP157+BR157+BT157</f>
        <v>0</v>
      </c>
      <c r="H157" s="671">
        <f t="shared" si="165"/>
        <v>0</v>
      </c>
      <c r="I157" s="774">
        <f t="shared" si="4"/>
        <v>0</v>
      </c>
      <c r="J157" s="418"/>
      <c r="K157" s="407">
        <f t="shared" si="5"/>
        <v>0</v>
      </c>
      <c r="L157" s="640"/>
      <c r="M157" s="642"/>
      <c r="N157" s="640"/>
      <c r="O157" s="642"/>
      <c r="P157" s="640"/>
      <c r="Q157" s="642"/>
      <c r="R157" s="640"/>
      <c r="S157" s="642"/>
      <c r="T157" s="640"/>
      <c r="U157" s="642"/>
      <c r="V157" s="640"/>
      <c r="W157" s="642"/>
      <c r="X157" s="640"/>
      <c r="Y157" s="642"/>
      <c r="Z157" s="640"/>
      <c r="AA157" s="642"/>
      <c r="AB157" s="640"/>
      <c r="AC157" s="642"/>
      <c r="AD157" s="640"/>
      <c r="AE157" s="642"/>
      <c r="AF157" s="640"/>
      <c r="AG157" s="642"/>
      <c r="AH157" s="640"/>
      <c r="AI157" s="642"/>
      <c r="AJ157" s="640"/>
      <c r="AK157" s="642"/>
      <c r="AL157" s="640"/>
      <c r="AM157" s="642"/>
      <c r="AN157" s="640"/>
      <c r="AO157" s="642"/>
      <c r="AP157" s="640"/>
      <c r="AQ157" s="642"/>
      <c r="AR157" s="640"/>
      <c r="AS157" s="642"/>
      <c r="AT157" s="640"/>
      <c r="AU157" s="642"/>
      <c r="AV157" s="640"/>
      <c r="AW157" s="642"/>
      <c r="AX157" s="640"/>
      <c r="AY157" s="642"/>
      <c r="AZ157" s="640"/>
      <c r="BA157" s="642"/>
      <c r="BB157" s="640"/>
      <c r="BC157" s="642"/>
      <c r="BD157" s="640"/>
      <c r="BE157" s="642"/>
      <c r="BF157" s="640"/>
      <c r="BG157" s="642"/>
      <c r="BH157" s="640"/>
      <c r="BI157" s="642"/>
      <c r="BJ157" s="640"/>
      <c r="BK157" s="642"/>
      <c r="BL157" s="640"/>
      <c r="BM157" s="642"/>
      <c r="BN157" s="640"/>
      <c r="BO157" s="642"/>
      <c r="BP157" s="640"/>
      <c r="BQ157" s="642"/>
      <c r="BR157" s="640"/>
      <c r="BS157" s="642"/>
      <c r="BT157" s="640"/>
      <c r="BU157" s="642"/>
      <c r="BV157" s="643">
        <f t="shared" si="122"/>
        <v>0</v>
      </c>
      <c r="BW157" s="644">
        <f t="shared" si="123"/>
        <v>0</v>
      </c>
      <c r="BX157" s="776">
        <f t="shared" si="124"/>
        <v>0</v>
      </c>
      <c r="BY157" s="644">
        <f t="shared" si="125"/>
        <v>0</v>
      </c>
      <c r="BZ157" s="645"/>
      <c r="CA157" s="338"/>
      <c r="CB157" s="338"/>
      <c r="CC157" s="338"/>
      <c r="CD157" s="338"/>
      <c r="CE157" s="338"/>
      <c r="CF157" s="338"/>
    </row>
    <row r="158" ht="15.75" customHeight="1">
      <c r="A158" s="769">
        <v>279.0</v>
      </c>
      <c r="B158" s="777"/>
      <c r="C158" s="501"/>
      <c r="D158" s="501"/>
      <c r="E158" s="501"/>
      <c r="F158" s="737"/>
      <c r="G158" s="773">
        <f t="shared" ref="G158:H158" si="166">L158+N158+P158+R158+T158+V158+X158+Z158+AB158+AD158+AF158+AH158+AJ158+AL158+AN158+AP158+AR158+AT158+AV158+AX158+AZ158+BB158+BD158+BF158+BH158+BJ158+BL158+BN158+BP158+BR158+BT158</f>
        <v>0</v>
      </c>
      <c r="H158" s="671">
        <f t="shared" si="166"/>
        <v>0</v>
      </c>
      <c r="I158" s="774">
        <f t="shared" si="4"/>
        <v>0</v>
      </c>
      <c r="J158" s="418"/>
      <c r="K158" s="407">
        <f t="shared" si="5"/>
        <v>0</v>
      </c>
      <c r="L158" s="640"/>
      <c r="M158" s="642"/>
      <c r="N158" s="640"/>
      <c r="O158" s="642"/>
      <c r="P158" s="640"/>
      <c r="Q158" s="642"/>
      <c r="R158" s="640"/>
      <c r="S158" s="642"/>
      <c r="T158" s="640"/>
      <c r="U158" s="642"/>
      <c r="V158" s="640"/>
      <c r="W158" s="642"/>
      <c r="X158" s="640"/>
      <c r="Y158" s="642"/>
      <c r="Z158" s="640"/>
      <c r="AA158" s="642"/>
      <c r="AB158" s="640"/>
      <c r="AC158" s="642"/>
      <c r="AD158" s="640"/>
      <c r="AE158" s="642"/>
      <c r="AF158" s="640"/>
      <c r="AG158" s="642"/>
      <c r="AH158" s="640"/>
      <c r="AI158" s="642"/>
      <c r="AJ158" s="640"/>
      <c r="AK158" s="642"/>
      <c r="AL158" s="640"/>
      <c r="AM158" s="642"/>
      <c r="AN158" s="640"/>
      <c r="AO158" s="642"/>
      <c r="AP158" s="640"/>
      <c r="AQ158" s="642"/>
      <c r="AR158" s="640"/>
      <c r="AS158" s="642"/>
      <c r="AT158" s="640"/>
      <c r="AU158" s="642"/>
      <c r="AV158" s="640"/>
      <c r="AW158" s="642"/>
      <c r="AX158" s="640"/>
      <c r="AY158" s="642"/>
      <c r="AZ158" s="640"/>
      <c r="BA158" s="642"/>
      <c r="BB158" s="640"/>
      <c r="BC158" s="642"/>
      <c r="BD158" s="640"/>
      <c r="BE158" s="642"/>
      <c r="BF158" s="640"/>
      <c r="BG158" s="642"/>
      <c r="BH158" s="640"/>
      <c r="BI158" s="642"/>
      <c r="BJ158" s="640"/>
      <c r="BK158" s="642"/>
      <c r="BL158" s="640"/>
      <c r="BM158" s="642"/>
      <c r="BN158" s="640"/>
      <c r="BO158" s="642"/>
      <c r="BP158" s="640"/>
      <c r="BQ158" s="642"/>
      <c r="BR158" s="640"/>
      <c r="BS158" s="642"/>
      <c r="BT158" s="640"/>
      <c r="BU158" s="642"/>
      <c r="BV158" s="643">
        <f t="shared" si="122"/>
        <v>0</v>
      </c>
      <c r="BW158" s="644">
        <f t="shared" si="123"/>
        <v>0</v>
      </c>
      <c r="BX158" s="776">
        <f t="shared" si="124"/>
        <v>0</v>
      </c>
      <c r="BY158" s="644">
        <f t="shared" si="125"/>
        <v>0</v>
      </c>
      <c r="BZ158" s="645"/>
      <c r="CA158" s="338"/>
      <c r="CB158" s="338"/>
      <c r="CC158" s="338"/>
      <c r="CD158" s="338"/>
      <c r="CE158" s="338"/>
      <c r="CF158" s="338"/>
    </row>
    <row r="159" ht="15.75" customHeight="1">
      <c r="A159" s="769">
        <v>280.0</v>
      </c>
      <c r="B159" s="777"/>
      <c r="C159" s="501"/>
      <c r="D159" s="501"/>
      <c r="E159" s="501"/>
      <c r="F159" s="737"/>
      <c r="G159" s="773">
        <f t="shared" ref="G159:H159" si="167">L159+N159+P159+R159+T159+V159+X159+Z159+AB159+AD159+AF159+AH159+AJ159+AL159+AN159+AP159+AR159+AT159+AV159+AX159+AZ159+BB159+BD159+BF159+BH159+BJ159+BL159+BN159+BP159+BR159+BT159</f>
        <v>0</v>
      </c>
      <c r="H159" s="671">
        <f t="shared" si="167"/>
        <v>0</v>
      </c>
      <c r="I159" s="774">
        <f t="shared" si="4"/>
        <v>0</v>
      </c>
      <c r="J159" s="418"/>
      <c r="K159" s="407">
        <f t="shared" si="5"/>
        <v>0</v>
      </c>
      <c r="L159" s="640"/>
      <c r="M159" s="642"/>
      <c r="N159" s="640"/>
      <c r="O159" s="642"/>
      <c r="P159" s="640"/>
      <c r="Q159" s="642"/>
      <c r="R159" s="640"/>
      <c r="S159" s="642"/>
      <c r="T159" s="640"/>
      <c r="U159" s="642"/>
      <c r="V159" s="640"/>
      <c r="W159" s="642"/>
      <c r="X159" s="640"/>
      <c r="Y159" s="642"/>
      <c r="Z159" s="640"/>
      <c r="AA159" s="642"/>
      <c r="AB159" s="640"/>
      <c r="AC159" s="642"/>
      <c r="AD159" s="640"/>
      <c r="AE159" s="642"/>
      <c r="AF159" s="640"/>
      <c r="AG159" s="642"/>
      <c r="AH159" s="640"/>
      <c r="AI159" s="642"/>
      <c r="AJ159" s="640"/>
      <c r="AK159" s="642"/>
      <c r="AL159" s="640"/>
      <c r="AM159" s="642"/>
      <c r="AN159" s="640"/>
      <c r="AO159" s="642"/>
      <c r="AP159" s="640"/>
      <c r="AQ159" s="642"/>
      <c r="AR159" s="640"/>
      <c r="AS159" s="642"/>
      <c r="AT159" s="640"/>
      <c r="AU159" s="642"/>
      <c r="AV159" s="640"/>
      <c r="AW159" s="642"/>
      <c r="AX159" s="640"/>
      <c r="AY159" s="642"/>
      <c r="AZ159" s="640"/>
      <c r="BA159" s="642"/>
      <c r="BB159" s="640"/>
      <c r="BC159" s="642"/>
      <c r="BD159" s="640"/>
      <c r="BE159" s="642"/>
      <c r="BF159" s="640"/>
      <c r="BG159" s="642"/>
      <c r="BH159" s="640"/>
      <c r="BI159" s="642"/>
      <c r="BJ159" s="640"/>
      <c r="BK159" s="642"/>
      <c r="BL159" s="640"/>
      <c r="BM159" s="642"/>
      <c r="BN159" s="640"/>
      <c r="BO159" s="642"/>
      <c r="BP159" s="640"/>
      <c r="BQ159" s="642"/>
      <c r="BR159" s="640"/>
      <c r="BS159" s="642"/>
      <c r="BT159" s="640"/>
      <c r="BU159" s="642"/>
      <c r="BV159" s="643">
        <f t="shared" si="122"/>
        <v>0</v>
      </c>
      <c r="BW159" s="644">
        <f t="shared" si="123"/>
        <v>0</v>
      </c>
      <c r="BX159" s="776">
        <f t="shared" si="124"/>
        <v>0</v>
      </c>
      <c r="BY159" s="644">
        <f t="shared" si="125"/>
        <v>0</v>
      </c>
      <c r="BZ159" s="645"/>
      <c r="CA159" s="338"/>
      <c r="CB159" s="338"/>
      <c r="CC159" s="338"/>
      <c r="CD159" s="338"/>
      <c r="CE159" s="338"/>
      <c r="CF159" s="338"/>
    </row>
    <row r="160" ht="15.75" customHeight="1">
      <c r="A160" s="769">
        <v>281.0</v>
      </c>
      <c r="B160" s="777"/>
      <c r="C160" s="501"/>
      <c r="D160" s="501"/>
      <c r="E160" s="501"/>
      <c r="F160" s="737"/>
      <c r="G160" s="773">
        <f t="shared" ref="G160:H160" si="168">L160+N160+P160+R160+T160+V160+X160+Z160+AB160+AD160+AF160+AH160+AJ160+AL160+AN160+AP160+AR160+AT160+AV160+AX160+AZ160+BB160+BD160+BF160+BH160+BJ160+BL160+BN160+BP160+BR160+BT160</f>
        <v>0</v>
      </c>
      <c r="H160" s="671">
        <f t="shared" si="168"/>
        <v>0</v>
      </c>
      <c r="I160" s="774">
        <f t="shared" si="4"/>
        <v>0</v>
      </c>
      <c r="J160" s="418"/>
      <c r="K160" s="407">
        <f t="shared" si="5"/>
        <v>0</v>
      </c>
      <c r="L160" s="640"/>
      <c r="M160" s="642"/>
      <c r="N160" s="640"/>
      <c r="O160" s="642"/>
      <c r="P160" s="640"/>
      <c r="Q160" s="642"/>
      <c r="R160" s="640"/>
      <c r="S160" s="642"/>
      <c r="T160" s="640"/>
      <c r="U160" s="642"/>
      <c r="V160" s="640"/>
      <c r="W160" s="642"/>
      <c r="X160" s="640"/>
      <c r="Y160" s="642"/>
      <c r="Z160" s="640"/>
      <c r="AA160" s="642"/>
      <c r="AB160" s="640"/>
      <c r="AC160" s="642"/>
      <c r="AD160" s="640"/>
      <c r="AE160" s="642"/>
      <c r="AF160" s="640"/>
      <c r="AG160" s="642"/>
      <c r="AH160" s="640"/>
      <c r="AI160" s="642"/>
      <c r="AJ160" s="640"/>
      <c r="AK160" s="642"/>
      <c r="AL160" s="640"/>
      <c r="AM160" s="642"/>
      <c r="AN160" s="640"/>
      <c r="AO160" s="642"/>
      <c r="AP160" s="640"/>
      <c r="AQ160" s="642"/>
      <c r="AR160" s="640"/>
      <c r="AS160" s="642"/>
      <c r="AT160" s="640"/>
      <c r="AU160" s="642"/>
      <c r="AV160" s="640"/>
      <c r="AW160" s="642"/>
      <c r="AX160" s="640"/>
      <c r="AY160" s="642"/>
      <c r="AZ160" s="640"/>
      <c r="BA160" s="642"/>
      <c r="BB160" s="640"/>
      <c r="BC160" s="642"/>
      <c r="BD160" s="640"/>
      <c r="BE160" s="642"/>
      <c r="BF160" s="640"/>
      <c r="BG160" s="642"/>
      <c r="BH160" s="640"/>
      <c r="BI160" s="642"/>
      <c r="BJ160" s="640"/>
      <c r="BK160" s="642"/>
      <c r="BL160" s="640"/>
      <c r="BM160" s="642"/>
      <c r="BN160" s="640"/>
      <c r="BO160" s="642"/>
      <c r="BP160" s="640"/>
      <c r="BQ160" s="642"/>
      <c r="BR160" s="640"/>
      <c r="BS160" s="642"/>
      <c r="BT160" s="640"/>
      <c r="BU160" s="642"/>
      <c r="BV160" s="643">
        <f t="shared" si="122"/>
        <v>0</v>
      </c>
      <c r="BW160" s="644">
        <f t="shared" si="123"/>
        <v>0</v>
      </c>
      <c r="BX160" s="776">
        <f t="shared" si="124"/>
        <v>0</v>
      </c>
      <c r="BY160" s="644">
        <f t="shared" si="125"/>
        <v>0</v>
      </c>
      <c r="BZ160" s="645"/>
      <c r="CA160" s="338"/>
      <c r="CB160" s="338"/>
      <c r="CC160" s="338"/>
      <c r="CD160" s="338"/>
      <c r="CE160" s="338"/>
      <c r="CF160" s="338"/>
    </row>
    <row r="161" ht="15.75" customHeight="1">
      <c r="A161" s="769">
        <v>282.0</v>
      </c>
      <c r="B161" s="777"/>
      <c r="C161" s="501"/>
      <c r="D161" s="501"/>
      <c r="E161" s="501"/>
      <c r="F161" s="737"/>
      <c r="G161" s="773">
        <f t="shared" ref="G161:H161" si="169">L161+N161+P161+R161+T161+V161+X161+Z161+AB161+AD161+AF161+AH161+AJ161+AL161+AN161+AP161+AR161+AT161+AV161+AX161+AZ161+BB161+BD161+BF161+BH161+BJ161+BL161+BN161+BP161+BR161+BT161</f>
        <v>0</v>
      </c>
      <c r="H161" s="671">
        <f t="shared" si="169"/>
        <v>0</v>
      </c>
      <c r="I161" s="774">
        <f t="shared" si="4"/>
        <v>0</v>
      </c>
      <c r="J161" s="418"/>
      <c r="K161" s="407">
        <f t="shared" si="5"/>
        <v>0</v>
      </c>
      <c r="L161" s="640"/>
      <c r="M161" s="642"/>
      <c r="N161" s="640"/>
      <c r="O161" s="642"/>
      <c r="P161" s="640"/>
      <c r="Q161" s="642"/>
      <c r="R161" s="640"/>
      <c r="S161" s="642"/>
      <c r="T161" s="640"/>
      <c r="U161" s="642"/>
      <c r="V161" s="640"/>
      <c r="W161" s="642"/>
      <c r="X161" s="640"/>
      <c r="Y161" s="642"/>
      <c r="Z161" s="640"/>
      <c r="AA161" s="642"/>
      <c r="AB161" s="640"/>
      <c r="AC161" s="642"/>
      <c r="AD161" s="640"/>
      <c r="AE161" s="642"/>
      <c r="AF161" s="640"/>
      <c r="AG161" s="642"/>
      <c r="AH161" s="640"/>
      <c r="AI161" s="642"/>
      <c r="AJ161" s="640"/>
      <c r="AK161" s="642"/>
      <c r="AL161" s="640"/>
      <c r="AM161" s="642"/>
      <c r="AN161" s="640"/>
      <c r="AO161" s="642"/>
      <c r="AP161" s="640"/>
      <c r="AQ161" s="642"/>
      <c r="AR161" s="640"/>
      <c r="AS161" s="642"/>
      <c r="AT161" s="640"/>
      <c r="AU161" s="642"/>
      <c r="AV161" s="640"/>
      <c r="AW161" s="642"/>
      <c r="AX161" s="640"/>
      <c r="AY161" s="642"/>
      <c r="AZ161" s="640"/>
      <c r="BA161" s="642"/>
      <c r="BB161" s="640"/>
      <c r="BC161" s="642"/>
      <c r="BD161" s="640"/>
      <c r="BE161" s="642"/>
      <c r="BF161" s="640"/>
      <c r="BG161" s="642"/>
      <c r="BH161" s="640"/>
      <c r="BI161" s="642"/>
      <c r="BJ161" s="640"/>
      <c r="BK161" s="642"/>
      <c r="BL161" s="640"/>
      <c r="BM161" s="642"/>
      <c r="BN161" s="640"/>
      <c r="BO161" s="642"/>
      <c r="BP161" s="640"/>
      <c r="BQ161" s="642"/>
      <c r="BR161" s="640"/>
      <c r="BS161" s="642"/>
      <c r="BT161" s="640"/>
      <c r="BU161" s="642"/>
      <c r="BV161" s="643">
        <f t="shared" si="122"/>
        <v>0</v>
      </c>
      <c r="BW161" s="644">
        <f t="shared" si="123"/>
        <v>0</v>
      </c>
      <c r="BX161" s="776">
        <f t="shared" si="124"/>
        <v>0</v>
      </c>
      <c r="BY161" s="644">
        <f t="shared" si="125"/>
        <v>0</v>
      </c>
      <c r="BZ161" s="645"/>
      <c r="CA161" s="338"/>
      <c r="CB161" s="338"/>
      <c r="CC161" s="338"/>
      <c r="CD161" s="338"/>
      <c r="CE161" s="338"/>
      <c r="CF161" s="338"/>
    </row>
    <row r="162" ht="15.75" customHeight="1">
      <c r="A162" s="769">
        <v>283.0</v>
      </c>
      <c r="B162" s="777"/>
      <c r="C162" s="501"/>
      <c r="D162" s="501"/>
      <c r="E162" s="501"/>
      <c r="F162" s="737"/>
      <c r="G162" s="773">
        <f t="shared" ref="G162:H162" si="170">L162+N162+P162+R162+T162+V162+X162+Z162+AB162+AD162+AF162+AH162+AJ162+AL162+AN162+AP162+AR162+AT162+AV162+AX162+AZ162+BB162+BD162+BF162+BH162+BJ162+BL162+BN162+BP162+BR162+BT162</f>
        <v>0</v>
      </c>
      <c r="H162" s="671">
        <f t="shared" si="170"/>
        <v>0</v>
      </c>
      <c r="I162" s="774">
        <f t="shared" si="4"/>
        <v>0</v>
      </c>
      <c r="J162" s="418"/>
      <c r="K162" s="407">
        <f t="shared" si="5"/>
        <v>0</v>
      </c>
      <c r="L162" s="640"/>
      <c r="M162" s="642"/>
      <c r="N162" s="640"/>
      <c r="O162" s="642"/>
      <c r="P162" s="640"/>
      <c r="Q162" s="642"/>
      <c r="R162" s="640"/>
      <c r="S162" s="642"/>
      <c r="T162" s="640"/>
      <c r="U162" s="642"/>
      <c r="V162" s="640"/>
      <c r="W162" s="642"/>
      <c r="X162" s="640"/>
      <c r="Y162" s="642"/>
      <c r="Z162" s="640"/>
      <c r="AA162" s="642"/>
      <c r="AB162" s="640"/>
      <c r="AC162" s="642"/>
      <c r="AD162" s="640"/>
      <c r="AE162" s="642"/>
      <c r="AF162" s="640"/>
      <c r="AG162" s="642"/>
      <c r="AH162" s="640"/>
      <c r="AI162" s="642"/>
      <c r="AJ162" s="640"/>
      <c r="AK162" s="642"/>
      <c r="AL162" s="640"/>
      <c r="AM162" s="642"/>
      <c r="AN162" s="640"/>
      <c r="AO162" s="642"/>
      <c r="AP162" s="640"/>
      <c r="AQ162" s="642"/>
      <c r="AR162" s="640"/>
      <c r="AS162" s="642"/>
      <c r="AT162" s="640"/>
      <c r="AU162" s="642"/>
      <c r="AV162" s="640"/>
      <c r="AW162" s="642"/>
      <c r="AX162" s="640"/>
      <c r="AY162" s="642"/>
      <c r="AZ162" s="640"/>
      <c r="BA162" s="642"/>
      <c r="BB162" s="640"/>
      <c r="BC162" s="642"/>
      <c r="BD162" s="640"/>
      <c r="BE162" s="642"/>
      <c r="BF162" s="640"/>
      <c r="BG162" s="642"/>
      <c r="BH162" s="640"/>
      <c r="BI162" s="642"/>
      <c r="BJ162" s="640"/>
      <c r="BK162" s="642"/>
      <c r="BL162" s="640"/>
      <c r="BM162" s="642"/>
      <c r="BN162" s="640"/>
      <c r="BO162" s="642"/>
      <c r="BP162" s="640"/>
      <c r="BQ162" s="642"/>
      <c r="BR162" s="640"/>
      <c r="BS162" s="642"/>
      <c r="BT162" s="640"/>
      <c r="BU162" s="642"/>
      <c r="BV162" s="643">
        <f t="shared" si="122"/>
        <v>0</v>
      </c>
      <c r="BW162" s="644">
        <f t="shared" si="123"/>
        <v>0</v>
      </c>
      <c r="BX162" s="776">
        <f t="shared" si="124"/>
        <v>0</v>
      </c>
      <c r="BY162" s="644">
        <f t="shared" si="125"/>
        <v>0</v>
      </c>
      <c r="BZ162" s="645"/>
      <c r="CA162" s="338"/>
      <c r="CB162" s="338"/>
      <c r="CC162" s="338"/>
      <c r="CD162" s="338"/>
      <c r="CE162" s="338"/>
      <c r="CF162" s="338"/>
    </row>
    <row r="163" ht="15.75" customHeight="1">
      <c r="A163" s="769">
        <v>284.0</v>
      </c>
      <c r="B163" s="777"/>
      <c r="C163" s="501"/>
      <c r="D163" s="501"/>
      <c r="E163" s="501"/>
      <c r="F163" s="737"/>
      <c r="G163" s="773">
        <f t="shared" ref="G163:H163" si="171">L163+N163+P163+R163+T163+V163+X163+Z163+AB163+AD163+AF163+AH163+AJ163+AL163+AN163+AP163+AR163+AT163+AV163+AX163+AZ163+BB163+BD163+BF163+BH163+BJ163+BL163+BN163+BP163+BR163+BT163</f>
        <v>0</v>
      </c>
      <c r="H163" s="671">
        <f t="shared" si="171"/>
        <v>0</v>
      </c>
      <c r="I163" s="774">
        <f t="shared" si="4"/>
        <v>0</v>
      </c>
      <c r="J163" s="418"/>
      <c r="K163" s="407">
        <f t="shared" si="5"/>
        <v>0</v>
      </c>
      <c r="L163" s="640"/>
      <c r="M163" s="642"/>
      <c r="N163" s="640"/>
      <c r="O163" s="642"/>
      <c r="P163" s="640"/>
      <c r="Q163" s="642"/>
      <c r="R163" s="640"/>
      <c r="S163" s="642"/>
      <c r="T163" s="640"/>
      <c r="U163" s="642"/>
      <c r="V163" s="640"/>
      <c r="W163" s="642"/>
      <c r="X163" s="640"/>
      <c r="Y163" s="642"/>
      <c r="Z163" s="640"/>
      <c r="AA163" s="642"/>
      <c r="AB163" s="640"/>
      <c r="AC163" s="642"/>
      <c r="AD163" s="640"/>
      <c r="AE163" s="642"/>
      <c r="AF163" s="640"/>
      <c r="AG163" s="642"/>
      <c r="AH163" s="640"/>
      <c r="AI163" s="642"/>
      <c r="AJ163" s="640"/>
      <c r="AK163" s="642"/>
      <c r="AL163" s="640"/>
      <c r="AM163" s="642"/>
      <c r="AN163" s="640"/>
      <c r="AO163" s="642"/>
      <c r="AP163" s="640"/>
      <c r="AQ163" s="642"/>
      <c r="AR163" s="640"/>
      <c r="AS163" s="642"/>
      <c r="AT163" s="640"/>
      <c r="AU163" s="642"/>
      <c r="AV163" s="640"/>
      <c r="AW163" s="642"/>
      <c r="AX163" s="640"/>
      <c r="AY163" s="642"/>
      <c r="AZ163" s="640"/>
      <c r="BA163" s="642"/>
      <c r="BB163" s="640"/>
      <c r="BC163" s="642"/>
      <c r="BD163" s="640"/>
      <c r="BE163" s="642"/>
      <c r="BF163" s="640"/>
      <c r="BG163" s="642"/>
      <c r="BH163" s="640"/>
      <c r="BI163" s="642"/>
      <c r="BJ163" s="640"/>
      <c r="BK163" s="642"/>
      <c r="BL163" s="640"/>
      <c r="BM163" s="642"/>
      <c r="BN163" s="640"/>
      <c r="BO163" s="642"/>
      <c r="BP163" s="640"/>
      <c r="BQ163" s="642"/>
      <c r="BR163" s="640"/>
      <c r="BS163" s="642"/>
      <c r="BT163" s="640"/>
      <c r="BU163" s="642"/>
      <c r="BV163" s="643">
        <f t="shared" si="122"/>
        <v>0</v>
      </c>
      <c r="BW163" s="644">
        <f t="shared" si="123"/>
        <v>0</v>
      </c>
      <c r="BX163" s="776">
        <f t="shared" si="124"/>
        <v>0</v>
      </c>
      <c r="BY163" s="644">
        <f t="shared" si="125"/>
        <v>0</v>
      </c>
      <c r="BZ163" s="645"/>
      <c r="CA163" s="338"/>
      <c r="CB163" s="338"/>
      <c r="CC163" s="338"/>
      <c r="CD163" s="338"/>
      <c r="CE163" s="338"/>
      <c r="CF163" s="338"/>
    </row>
    <row r="164" ht="15.75" customHeight="1">
      <c r="A164" s="769">
        <v>285.0</v>
      </c>
      <c r="B164" s="777"/>
      <c r="C164" s="501"/>
      <c r="D164" s="501"/>
      <c r="E164" s="501"/>
      <c r="F164" s="737"/>
      <c r="G164" s="773">
        <f t="shared" ref="G164:H164" si="172">L164+N164+P164+R164+T164+V164+X164+Z164+AB164+AD164+AF164+AH164+AJ164+AL164+AN164+AP164+AR164+AT164+AV164+AX164+AZ164+BB164+BD164+BF164+BH164+BJ164+BL164+BN164+BP164+BR164+BT164</f>
        <v>0</v>
      </c>
      <c r="H164" s="671">
        <f t="shared" si="172"/>
        <v>0</v>
      </c>
      <c r="I164" s="774">
        <f t="shared" si="4"/>
        <v>0</v>
      </c>
      <c r="J164" s="418"/>
      <c r="K164" s="407">
        <f t="shared" si="5"/>
        <v>0</v>
      </c>
      <c r="L164" s="640"/>
      <c r="M164" s="642"/>
      <c r="N164" s="640"/>
      <c r="O164" s="642"/>
      <c r="P164" s="640"/>
      <c r="Q164" s="642"/>
      <c r="R164" s="640"/>
      <c r="S164" s="642"/>
      <c r="T164" s="640"/>
      <c r="U164" s="642"/>
      <c r="V164" s="640"/>
      <c r="W164" s="642"/>
      <c r="X164" s="640"/>
      <c r="Y164" s="642"/>
      <c r="Z164" s="640"/>
      <c r="AA164" s="642"/>
      <c r="AB164" s="640"/>
      <c r="AC164" s="642"/>
      <c r="AD164" s="640"/>
      <c r="AE164" s="642"/>
      <c r="AF164" s="640"/>
      <c r="AG164" s="642"/>
      <c r="AH164" s="640"/>
      <c r="AI164" s="642"/>
      <c r="AJ164" s="640"/>
      <c r="AK164" s="642"/>
      <c r="AL164" s="640"/>
      <c r="AM164" s="642"/>
      <c r="AN164" s="640"/>
      <c r="AO164" s="642"/>
      <c r="AP164" s="640"/>
      <c r="AQ164" s="642"/>
      <c r="AR164" s="640"/>
      <c r="AS164" s="642"/>
      <c r="AT164" s="640"/>
      <c r="AU164" s="642"/>
      <c r="AV164" s="640"/>
      <c r="AW164" s="642"/>
      <c r="AX164" s="640"/>
      <c r="AY164" s="642"/>
      <c r="AZ164" s="640"/>
      <c r="BA164" s="642"/>
      <c r="BB164" s="640"/>
      <c r="BC164" s="642"/>
      <c r="BD164" s="640"/>
      <c r="BE164" s="642"/>
      <c r="BF164" s="640"/>
      <c r="BG164" s="642"/>
      <c r="BH164" s="640"/>
      <c r="BI164" s="642"/>
      <c r="BJ164" s="640"/>
      <c r="BK164" s="642"/>
      <c r="BL164" s="640"/>
      <c r="BM164" s="642"/>
      <c r="BN164" s="640"/>
      <c r="BO164" s="642"/>
      <c r="BP164" s="640"/>
      <c r="BQ164" s="642"/>
      <c r="BR164" s="640"/>
      <c r="BS164" s="642"/>
      <c r="BT164" s="640"/>
      <c r="BU164" s="642"/>
      <c r="BV164" s="643">
        <f t="shared" si="122"/>
        <v>0</v>
      </c>
      <c r="BW164" s="644">
        <f t="shared" si="123"/>
        <v>0</v>
      </c>
      <c r="BX164" s="776">
        <f t="shared" si="124"/>
        <v>0</v>
      </c>
      <c r="BY164" s="644">
        <f t="shared" si="125"/>
        <v>0</v>
      </c>
      <c r="BZ164" s="645"/>
      <c r="CA164" s="338"/>
      <c r="CB164" s="338"/>
      <c r="CC164" s="338"/>
      <c r="CD164" s="338"/>
      <c r="CE164" s="338"/>
      <c r="CF164" s="338"/>
    </row>
    <row r="165" ht="15.75" customHeight="1">
      <c r="A165" s="769">
        <v>286.0</v>
      </c>
      <c r="B165" s="777"/>
      <c r="C165" s="501"/>
      <c r="D165" s="501"/>
      <c r="E165" s="501"/>
      <c r="F165" s="737"/>
      <c r="G165" s="773">
        <f t="shared" ref="G165:H165" si="173">L165+N165+P165+R165+T165+V165+X165+Z165+AB165+AD165+AF165+AH165+AJ165+AL165+AN165+AP165+AR165+AT165+AV165+AX165+AZ165+BB165+BD165+BF165+BH165+BJ165+BL165+BN165+BP165+BR165+BT165</f>
        <v>0</v>
      </c>
      <c r="H165" s="671">
        <f t="shared" si="173"/>
        <v>0</v>
      </c>
      <c r="I165" s="774">
        <f t="shared" si="4"/>
        <v>0</v>
      </c>
      <c r="J165" s="418"/>
      <c r="K165" s="407">
        <f t="shared" si="5"/>
        <v>0</v>
      </c>
      <c r="L165" s="640"/>
      <c r="M165" s="642"/>
      <c r="N165" s="640"/>
      <c r="O165" s="642"/>
      <c r="P165" s="640"/>
      <c r="Q165" s="642"/>
      <c r="R165" s="640"/>
      <c r="S165" s="642"/>
      <c r="T165" s="640"/>
      <c r="U165" s="642"/>
      <c r="V165" s="640"/>
      <c r="W165" s="642"/>
      <c r="X165" s="640"/>
      <c r="Y165" s="642"/>
      <c r="Z165" s="640"/>
      <c r="AA165" s="642"/>
      <c r="AB165" s="640"/>
      <c r="AC165" s="642"/>
      <c r="AD165" s="640"/>
      <c r="AE165" s="642"/>
      <c r="AF165" s="640"/>
      <c r="AG165" s="642"/>
      <c r="AH165" s="640"/>
      <c r="AI165" s="642"/>
      <c r="AJ165" s="640"/>
      <c r="AK165" s="642"/>
      <c r="AL165" s="640"/>
      <c r="AM165" s="642"/>
      <c r="AN165" s="640"/>
      <c r="AO165" s="642"/>
      <c r="AP165" s="640"/>
      <c r="AQ165" s="642"/>
      <c r="AR165" s="640"/>
      <c r="AS165" s="642"/>
      <c r="AT165" s="640"/>
      <c r="AU165" s="642"/>
      <c r="AV165" s="640"/>
      <c r="AW165" s="642"/>
      <c r="AX165" s="640"/>
      <c r="AY165" s="642"/>
      <c r="AZ165" s="640"/>
      <c r="BA165" s="642"/>
      <c r="BB165" s="640"/>
      <c r="BC165" s="642"/>
      <c r="BD165" s="640"/>
      <c r="BE165" s="642"/>
      <c r="BF165" s="640"/>
      <c r="BG165" s="642"/>
      <c r="BH165" s="640"/>
      <c r="BI165" s="642"/>
      <c r="BJ165" s="640"/>
      <c r="BK165" s="642"/>
      <c r="BL165" s="640"/>
      <c r="BM165" s="642"/>
      <c r="BN165" s="640"/>
      <c r="BO165" s="642"/>
      <c r="BP165" s="640"/>
      <c r="BQ165" s="642"/>
      <c r="BR165" s="640"/>
      <c r="BS165" s="642"/>
      <c r="BT165" s="640"/>
      <c r="BU165" s="642"/>
      <c r="BV165" s="643">
        <f t="shared" si="122"/>
        <v>0</v>
      </c>
      <c r="BW165" s="644">
        <f t="shared" si="123"/>
        <v>0</v>
      </c>
      <c r="BX165" s="776">
        <f t="shared" si="124"/>
        <v>0</v>
      </c>
      <c r="BY165" s="644">
        <f t="shared" si="125"/>
        <v>0</v>
      </c>
      <c r="BZ165" s="645"/>
      <c r="CA165" s="338"/>
      <c r="CB165" s="338"/>
      <c r="CC165" s="338"/>
      <c r="CD165" s="338"/>
      <c r="CE165" s="338"/>
      <c r="CF165" s="338"/>
    </row>
    <row r="166" ht="15.75" customHeight="1">
      <c r="A166" s="769">
        <v>287.0</v>
      </c>
      <c r="B166" s="777"/>
      <c r="C166" s="501"/>
      <c r="D166" s="501"/>
      <c r="E166" s="501"/>
      <c r="F166" s="737"/>
      <c r="G166" s="773">
        <f t="shared" ref="G166:H166" si="174">L166+N166+P166+R166+T166+V166+X166+Z166+AB166+AD166+AF166+AH166+AJ166+AL166+AN166+AP166+AR166+AT166+AV166+AX166+AZ166+BB166+BD166+BF166+BH166+BJ166+BL166+BN166+BP166+BR166+BT166</f>
        <v>0</v>
      </c>
      <c r="H166" s="671">
        <f t="shared" si="174"/>
        <v>0</v>
      </c>
      <c r="I166" s="774">
        <f t="shared" si="4"/>
        <v>0</v>
      </c>
      <c r="J166" s="418"/>
      <c r="K166" s="407">
        <f t="shared" si="5"/>
        <v>0</v>
      </c>
      <c r="L166" s="640"/>
      <c r="M166" s="642"/>
      <c r="N166" s="640"/>
      <c r="O166" s="642"/>
      <c r="P166" s="640"/>
      <c r="Q166" s="642"/>
      <c r="R166" s="640"/>
      <c r="S166" s="642"/>
      <c r="T166" s="640"/>
      <c r="U166" s="642"/>
      <c r="V166" s="640"/>
      <c r="W166" s="642"/>
      <c r="X166" s="640"/>
      <c r="Y166" s="642"/>
      <c r="Z166" s="640"/>
      <c r="AA166" s="642"/>
      <c r="AB166" s="640"/>
      <c r="AC166" s="642"/>
      <c r="AD166" s="640"/>
      <c r="AE166" s="642"/>
      <c r="AF166" s="640"/>
      <c r="AG166" s="642"/>
      <c r="AH166" s="640"/>
      <c r="AI166" s="642"/>
      <c r="AJ166" s="640"/>
      <c r="AK166" s="642"/>
      <c r="AL166" s="640"/>
      <c r="AM166" s="642"/>
      <c r="AN166" s="640"/>
      <c r="AO166" s="642"/>
      <c r="AP166" s="640"/>
      <c r="AQ166" s="642"/>
      <c r="AR166" s="640"/>
      <c r="AS166" s="642"/>
      <c r="AT166" s="640"/>
      <c r="AU166" s="642"/>
      <c r="AV166" s="640"/>
      <c r="AW166" s="642"/>
      <c r="AX166" s="640"/>
      <c r="AY166" s="642"/>
      <c r="AZ166" s="640"/>
      <c r="BA166" s="642"/>
      <c r="BB166" s="640"/>
      <c r="BC166" s="642"/>
      <c r="BD166" s="640"/>
      <c r="BE166" s="642"/>
      <c r="BF166" s="640"/>
      <c r="BG166" s="642"/>
      <c r="BH166" s="640"/>
      <c r="BI166" s="642"/>
      <c r="BJ166" s="640"/>
      <c r="BK166" s="642"/>
      <c r="BL166" s="640"/>
      <c r="BM166" s="642"/>
      <c r="BN166" s="640"/>
      <c r="BO166" s="642"/>
      <c r="BP166" s="640"/>
      <c r="BQ166" s="642"/>
      <c r="BR166" s="640"/>
      <c r="BS166" s="642"/>
      <c r="BT166" s="640"/>
      <c r="BU166" s="642"/>
      <c r="BV166" s="643">
        <f t="shared" si="122"/>
        <v>0</v>
      </c>
      <c r="BW166" s="644">
        <f t="shared" si="123"/>
        <v>0</v>
      </c>
      <c r="BX166" s="776">
        <f t="shared" si="124"/>
        <v>0</v>
      </c>
      <c r="BY166" s="644">
        <f t="shared" si="125"/>
        <v>0</v>
      </c>
      <c r="BZ166" s="645"/>
      <c r="CA166" s="338"/>
      <c r="CB166" s="338"/>
      <c r="CC166" s="338"/>
      <c r="CD166" s="338"/>
      <c r="CE166" s="338"/>
      <c r="CF166" s="338"/>
    </row>
    <row r="167" ht="15.75" customHeight="1">
      <c r="A167" s="769">
        <v>288.0</v>
      </c>
      <c r="B167" s="777"/>
      <c r="C167" s="501"/>
      <c r="D167" s="501"/>
      <c r="E167" s="501"/>
      <c r="F167" s="737"/>
      <c r="G167" s="773">
        <f t="shared" ref="G167:H167" si="175">L167+N167+P167+R167+T167+V167+X167+Z167+AB167+AD167+AF167+AH167+AJ167+AL167+AN167+AP167+AR167+AT167+AV167+AX167+AZ167+BB167+BD167+BF167+BH167+BJ167+BL167+BN167+BP167+BR167+BT167</f>
        <v>0</v>
      </c>
      <c r="H167" s="671">
        <f t="shared" si="175"/>
        <v>0</v>
      </c>
      <c r="I167" s="774">
        <f t="shared" si="4"/>
        <v>0</v>
      </c>
      <c r="J167" s="418"/>
      <c r="K167" s="407">
        <f t="shared" si="5"/>
        <v>0</v>
      </c>
      <c r="L167" s="640"/>
      <c r="M167" s="642"/>
      <c r="N167" s="640"/>
      <c r="O167" s="642"/>
      <c r="P167" s="640"/>
      <c r="Q167" s="642"/>
      <c r="R167" s="640"/>
      <c r="S167" s="642"/>
      <c r="T167" s="640"/>
      <c r="U167" s="642"/>
      <c r="V167" s="640"/>
      <c r="W167" s="642"/>
      <c r="X167" s="640"/>
      <c r="Y167" s="642"/>
      <c r="Z167" s="640"/>
      <c r="AA167" s="642"/>
      <c r="AB167" s="640"/>
      <c r="AC167" s="642"/>
      <c r="AD167" s="640"/>
      <c r="AE167" s="642"/>
      <c r="AF167" s="640"/>
      <c r="AG167" s="642"/>
      <c r="AH167" s="640"/>
      <c r="AI167" s="642"/>
      <c r="AJ167" s="640"/>
      <c r="AK167" s="642"/>
      <c r="AL167" s="640"/>
      <c r="AM167" s="642"/>
      <c r="AN167" s="640"/>
      <c r="AO167" s="642"/>
      <c r="AP167" s="640"/>
      <c r="AQ167" s="642"/>
      <c r="AR167" s="640"/>
      <c r="AS167" s="642"/>
      <c r="AT167" s="640"/>
      <c r="AU167" s="642"/>
      <c r="AV167" s="640"/>
      <c r="AW167" s="642"/>
      <c r="AX167" s="640"/>
      <c r="AY167" s="642"/>
      <c r="AZ167" s="640"/>
      <c r="BA167" s="642"/>
      <c r="BB167" s="640"/>
      <c r="BC167" s="642"/>
      <c r="BD167" s="640"/>
      <c r="BE167" s="642"/>
      <c r="BF167" s="640"/>
      <c r="BG167" s="642"/>
      <c r="BH167" s="640"/>
      <c r="BI167" s="642"/>
      <c r="BJ167" s="640"/>
      <c r="BK167" s="642"/>
      <c r="BL167" s="640"/>
      <c r="BM167" s="642"/>
      <c r="BN167" s="640"/>
      <c r="BO167" s="642"/>
      <c r="BP167" s="640"/>
      <c r="BQ167" s="642"/>
      <c r="BR167" s="640"/>
      <c r="BS167" s="642"/>
      <c r="BT167" s="640"/>
      <c r="BU167" s="642"/>
      <c r="BV167" s="643">
        <f t="shared" si="122"/>
        <v>0</v>
      </c>
      <c r="BW167" s="644">
        <f t="shared" si="123"/>
        <v>0</v>
      </c>
      <c r="BX167" s="776">
        <f t="shared" si="124"/>
        <v>0</v>
      </c>
      <c r="BY167" s="644">
        <f t="shared" si="125"/>
        <v>0</v>
      </c>
      <c r="BZ167" s="645"/>
      <c r="CA167" s="338"/>
      <c r="CB167" s="338"/>
      <c r="CC167" s="338"/>
      <c r="CD167" s="338"/>
      <c r="CE167" s="338"/>
      <c r="CF167" s="338"/>
    </row>
    <row r="168" ht="15.75" customHeight="1">
      <c r="A168" s="769">
        <v>289.0</v>
      </c>
      <c r="B168" s="777"/>
      <c r="C168" s="501"/>
      <c r="D168" s="501"/>
      <c r="E168" s="501"/>
      <c r="F168" s="737"/>
      <c r="G168" s="773">
        <f t="shared" ref="G168:H168" si="176">L168+N168+P168+R168+T168+V168+X168+Z168+AB168+AD168+AF168+AH168+AJ168+AL168+AN168+AP168+AR168+AT168+AV168+AX168+AZ168+BB168+BD168+BF168+BH168+BJ168+BL168+BN168+BP168+BR168+BT168</f>
        <v>0</v>
      </c>
      <c r="H168" s="671">
        <f t="shared" si="176"/>
        <v>0</v>
      </c>
      <c r="I168" s="774">
        <f t="shared" si="4"/>
        <v>0</v>
      </c>
      <c r="J168" s="418"/>
      <c r="K168" s="407">
        <f t="shared" si="5"/>
        <v>0</v>
      </c>
      <c r="L168" s="640"/>
      <c r="M168" s="642"/>
      <c r="N168" s="640"/>
      <c r="O168" s="642"/>
      <c r="P168" s="640"/>
      <c r="Q168" s="642"/>
      <c r="R168" s="640"/>
      <c r="S168" s="642"/>
      <c r="T168" s="640"/>
      <c r="U168" s="642"/>
      <c r="V168" s="640"/>
      <c r="W168" s="642"/>
      <c r="X168" s="640"/>
      <c r="Y168" s="642"/>
      <c r="Z168" s="640"/>
      <c r="AA168" s="642"/>
      <c r="AB168" s="640"/>
      <c r="AC168" s="642"/>
      <c r="AD168" s="640"/>
      <c r="AE168" s="642"/>
      <c r="AF168" s="640"/>
      <c r="AG168" s="642"/>
      <c r="AH168" s="640"/>
      <c r="AI168" s="642"/>
      <c r="AJ168" s="640"/>
      <c r="AK168" s="642"/>
      <c r="AL168" s="640"/>
      <c r="AM168" s="642"/>
      <c r="AN168" s="640"/>
      <c r="AO168" s="642"/>
      <c r="AP168" s="640"/>
      <c r="AQ168" s="642"/>
      <c r="AR168" s="640"/>
      <c r="AS168" s="642"/>
      <c r="AT168" s="640"/>
      <c r="AU168" s="642"/>
      <c r="AV168" s="640"/>
      <c r="AW168" s="642"/>
      <c r="AX168" s="640"/>
      <c r="AY168" s="642"/>
      <c r="AZ168" s="640"/>
      <c r="BA168" s="642"/>
      <c r="BB168" s="640"/>
      <c r="BC168" s="642"/>
      <c r="BD168" s="640"/>
      <c r="BE168" s="642"/>
      <c r="BF168" s="640"/>
      <c r="BG168" s="642"/>
      <c r="BH168" s="640"/>
      <c r="BI168" s="642"/>
      <c r="BJ168" s="640"/>
      <c r="BK168" s="642"/>
      <c r="BL168" s="640"/>
      <c r="BM168" s="642"/>
      <c r="BN168" s="640"/>
      <c r="BO168" s="642"/>
      <c r="BP168" s="640"/>
      <c r="BQ168" s="642"/>
      <c r="BR168" s="640"/>
      <c r="BS168" s="642"/>
      <c r="BT168" s="640"/>
      <c r="BU168" s="642"/>
      <c r="BV168" s="643">
        <f t="shared" si="122"/>
        <v>0</v>
      </c>
      <c r="BW168" s="644">
        <f t="shared" si="123"/>
        <v>0</v>
      </c>
      <c r="BX168" s="776">
        <f t="shared" si="124"/>
        <v>0</v>
      </c>
      <c r="BY168" s="644">
        <f t="shared" si="125"/>
        <v>0</v>
      </c>
      <c r="BZ168" s="645"/>
      <c r="CA168" s="338"/>
      <c r="CB168" s="338"/>
      <c r="CC168" s="338"/>
      <c r="CD168" s="338"/>
      <c r="CE168" s="338"/>
      <c r="CF168" s="338"/>
    </row>
    <row r="169" ht="15.75" customHeight="1">
      <c r="A169" s="769">
        <v>290.0</v>
      </c>
      <c r="B169" s="777"/>
      <c r="C169" s="501"/>
      <c r="D169" s="501"/>
      <c r="E169" s="501"/>
      <c r="F169" s="737"/>
      <c r="G169" s="773">
        <f t="shared" ref="G169:H169" si="177">L169+N169+P169+R169+T169+V169+X169+Z169+AB169+AD169+AF169+AH169+AJ169+AL169+AN169+AP169+AR169+AT169+AV169+AX169+AZ169+BB169+BD169+BF169+BH169+BJ169+BL169+BN169+BP169+BR169+BT169</f>
        <v>0</v>
      </c>
      <c r="H169" s="671">
        <f t="shared" si="177"/>
        <v>0</v>
      </c>
      <c r="I169" s="774">
        <f t="shared" si="4"/>
        <v>0</v>
      </c>
      <c r="J169" s="418"/>
      <c r="K169" s="407">
        <f t="shared" si="5"/>
        <v>0</v>
      </c>
      <c r="L169" s="640"/>
      <c r="M169" s="642"/>
      <c r="N169" s="640"/>
      <c r="O169" s="642"/>
      <c r="P169" s="640"/>
      <c r="Q169" s="642"/>
      <c r="R169" s="640"/>
      <c r="S169" s="642"/>
      <c r="T169" s="640"/>
      <c r="U169" s="642"/>
      <c r="V169" s="640"/>
      <c r="W169" s="642"/>
      <c r="X169" s="640"/>
      <c r="Y169" s="642"/>
      <c r="Z169" s="640"/>
      <c r="AA169" s="642"/>
      <c r="AB169" s="640"/>
      <c r="AC169" s="642"/>
      <c r="AD169" s="640"/>
      <c r="AE169" s="642"/>
      <c r="AF169" s="640"/>
      <c r="AG169" s="642"/>
      <c r="AH169" s="640"/>
      <c r="AI169" s="642"/>
      <c r="AJ169" s="640"/>
      <c r="AK169" s="642"/>
      <c r="AL169" s="640"/>
      <c r="AM169" s="642"/>
      <c r="AN169" s="640"/>
      <c r="AO169" s="642"/>
      <c r="AP169" s="640"/>
      <c r="AQ169" s="642"/>
      <c r="AR169" s="640"/>
      <c r="AS169" s="642"/>
      <c r="AT169" s="640"/>
      <c r="AU169" s="642"/>
      <c r="AV169" s="640"/>
      <c r="AW169" s="642"/>
      <c r="AX169" s="640"/>
      <c r="AY169" s="642"/>
      <c r="AZ169" s="640"/>
      <c r="BA169" s="642"/>
      <c r="BB169" s="640"/>
      <c r="BC169" s="642"/>
      <c r="BD169" s="640"/>
      <c r="BE169" s="642"/>
      <c r="BF169" s="640"/>
      <c r="BG169" s="642"/>
      <c r="BH169" s="640"/>
      <c r="BI169" s="642"/>
      <c r="BJ169" s="640"/>
      <c r="BK169" s="642"/>
      <c r="BL169" s="640"/>
      <c r="BM169" s="642"/>
      <c r="BN169" s="640"/>
      <c r="BO169" s="642"/>
      <c r="BP169" s="640"/>
      <c r="BQ169" s="642"/>
      <c r="BR169" s="640"/>
      <c r="BS169" s="642"/>
      <c r="BT169" s="640"/>
      <c r="BU169" s="642"/>
      <c r="BV169" s="643">
        <f t="shared" si="122"/>
        <v>0</v>
      </c>
      <c r="BW169" s="644">
        <f t="shared" si="123"/>
        <v>0</v>
      </c>
      <c r="BX169" s="776">
        <f t="shared" si="124"/>
        <v>0</v>
      </c>
      <c r="BY169" s="644">
        <f t="shared" si="125"/>
        <v>0</v>
      </c>
      <c r="BZ169" s="645"/>
      <c r="CA169" s="338"/>
      <c r="CB169" s="338"/>
      <c r="CC169" s="338"/>
      <c r="CD169" s="338"/>
      <c r="CE169" s="338"/>
      <c r="CF169" s="338"/>
    </row>
    <row r="170" ht="15.75" customHeight="1">
      <c r="A170" s="769">
        <v>291.0</v>
      </c>
      <c r="B170" s="777"/>
      <c r="C170" s="501"/>
      <c r="D170" s="501"/>
      <c r="E170" s="501"/>
      <c r="F170" s="737"/>
      <c r="G170" s="773">
        <f t="shared" ref="G170:H170" si="178">L170+N170+P170+R170+T170+V170+X170+Z170+AB170+AD170+AF170+AH170+AJ170+AL170+AN170+AP170+AR170+AT170+AV170+AX170+AZ170+BB170+BD170+BF170+BH170+BJ170+BL170+BN170+BP170+BR170+BT170</f>
        <v>0</v>
      </c>
      <c r="H170" s="671">
        <f t="shared" si="178"/>
        <v>0</v>
      </c>
      <c r="I170" s="774">
        <f t="shared" si="4"/>
        <v>0</v>
      </c>
      <c r="J170" s="418"/>
      <c r="K170" s="407">
        <f t="shared" si="5"/>
        <v>0</v>
      </c>
      <c r="L170" s="640"/>
      <c r="M170" s="642"/>
      <c r="N170" s="640"/>
      <c r="O170" s="642"/>
      <c r="P170" s="640"/>
      <c r="Q170" s="642"/>
      <c r="R170" s="640"/>
      <c r="S170" s="642"/>
      <c r="T170" s="640"/>
      <c r="U170" s="642"/>
      <c r="V170" s="640"/>
      <c r="W170" s="642"/>
      <c r="X170" s="640"/>
      <c r="Y170" s="642"/>
      <c r="Z170" s="640"/>
      <c r="AA170" s="642"/>
      <c r="AB170" s="640"/>
      <c r="AC170" s="642"/>
      <c r="AD170" s="640"/>
      <c r="AE170" s="642"/>
      <c r="AF170" s="640"/>
      <c r="AG170" s="642"/>
      <c r="AH170" s="640"/>
      <c r="AI170" s="642"/>
      <c r="AJ170" s="640"/>
      <c r="AK170" s="642"/>
      <c r="AL170" s="640"/>
      <c r="AM170" s="642"/>
      <c r="AN170" s="640"/>
      <c r="AO170" s="642"/>
      <c r="AP170" s="640"/>
      <c r="AQ170" s="642"/>
      <c r="AR170" s="640"/>
      <c r="AS170" s="642"/>
      <c r="AT170" s="640"/>
      <c r="AU170" s="642"/>
      <c r="AV170" s="640"/>
      <c r="AW170" s="642"/>
      <c r="AX170" s="640"/>
      <c r="AY170" s="642"/>
      <c r="AZ170" s="640"/>
      <c r="BA170" s="642"/>
      <c r="BB170" s="640"/>
      <c r="BC170" s="642"/>
      <c r="BD170" s="640"/>
      <c r="BE170" s="642"/>
      <c r="BF170" s="640"/>
      <c r="BG170" s="642"/>
      <c r="BH170" s="640"/>
      <c r="BI170" s="642"/>
      <c r="BJ170" s="640"/>
      <c r="BK170" s="642"/>
      <c r="BL170" s="640"/>
      <c r="BM170" s="642"/>
      <c r="BN170" s="640"/>
      <c r="BO170" s="642"/>
      <c r="BP170" s="640"/>
      <c r="BQ170" s="642"/>
      <c r="BR170" s="640"/>
      <c r="BS170" s="642"/>
      <c r="BT170" s="640"/>
      <c r="BU170" s="642"/>
      <c r="BV170" s="643">
        <f t="shared" si="122"/>
        <v>0</v>
      </c>
      <c r="BW170" s="644">
        <f t="shared" si="123"/>
        <v>0</v>
      </c>
      <c r="BX170" s="776">
        <f t="shared" si="124"/>
        <v>0</v>
      </c>
      <c r="BY170" s="644">
        <f t="shared" si="125"/>
        <v>0</v>
      </c>
      <c r="BZ170" s="645"/>
      <c r="CA170" s="338"/>
      <c r="CB170" s="338"/>
      <c r="CC170" s="338"/>
      <c r="CD170" s="338"/>
      <c r="CE170" s="338"/>
      <c r="CF170" s="338"/>
    </row>
    <row r="171" ht="15.75" customHeight="1">
      <c r="A171" s="769">
        <v>292.0</v>
      </c>
      <c r="B171" s="777"/>
      <c r="C171" s="501"/>
      <c r="D171" s="501"/>
      <c r="E171" s="501"/>
      <c r="F171" s="737"/>
      <c r="G171" s="773">
        <f t="shared" ref="G171:H171" si="179">L171+N171+P171+R171+T171+V171+X171+Z171+AB171+AD171+AF171+AH171+AJ171+AL171+AN171+AP171+AR171+AT171+AV171+AX171+AZ171+BB171+BD171+BF171+BH171+BJ171+BL171+BN171+BP171+BR171+BT171</f>
        <v>0</v>
      </c>
      <c r="H171" s="671">
        <f t="shared" si="179"/>
        <v>0</v>
      </c>
      <c r="I171" s="774">
        <f t="shared" si="4"/>
        <v>0</v>
      </c>
      <c r="J171" s="418"/>
      <c r="K171" s="407">
        <f t="shared" si="5"/>
        <v>0</v>
      </c>
      <c r="L171" s="640"/>
      <c r="M171" s="642"/>
      <c r="N171" s="640"/>
      <c r="O171" s="642"/>
      <c r="P171" s="640"/>
      <c r="Q171" s="642"/>
      <c r="R171" s="640"/>
      <c r="S171" s="642"/>
      <c r="T171" s="640"/>
      <c r="U171" s="642"/>
      <c r="V171" s="640"/>
      <c r="W171" s="642"/>
      <c r="X171" s="640"/>
      <c r="Y171" s="642"/>
      <c r="Z171" s="640"/>
      <c r="AA171" s="642"/>
      <c r="AB171" s="640"/>
      <c r="AC171" s="642"/>
      <c r="AD171" s="640"/>
      <c r="AE171" s="642"/>
      <c r="AF171" s="640"/>
      <c r="AG171" s="642"/>
      <c r="AH171" s="640"/>
      <c r="AI171" s="642"/>
      <c r="AJ171" s="640"/>
      <c r="AK171" s="642"/>
      <c r="AL171" s="640"/>
      <c r="AM171" s="642"/>
      <c r="AN171" s="640"/>
      <c r="AO171" s="642"/>
      <c r="AP171" s="640"/>
      <c r="AQ171" s="642"/>
      <c r="AR171" s="640"/>
      <c r="AS171" s="642"/>
      <c r="AT171" s="640"/>
      <c r="AU171" s="642"/>
      <c r="AV171" s="640"/>
      <c r="AW171" s="642"/>
      <c r="AX171" s="640"/>
      <c r="AY171" s="642"/>
      <c r="AZ171" s="640"/>
      <c r="BA171" s="642"/>
      <c r="BB171" s="640"/>
      <c r="BC171" s="642"/>
      <c r="BD171" s="640"/>
      <c r="BE171" s="642"/>
      <c r="BF171" s="640"/>
      <c r="BG171" s="642"/>
      <c r="BH171" s="640"/>
      <c r="BI171" s="642"/>
      <c r="BJ171" s="640"/>
      <c r="BK171" s="642"/>
      <c r="BL171" s="640"/>
      <c r="BM171" s="642"/>
      <c r="BN171" s="640"/>
      <c r="BO171" s="642"/>
      <c r="BP171" s="640"/>
      <c r="BQ171" s="642"/>
      <c r="BR171" s="640"/>
      <c r="BS171" s="642"/>
      <c r="BT171" s="640"/>
      <c r="BU171" s="642"/>
      <c r="BV171" s="643">
        <f t="shared" si="122"/>
        <v>0</v>
      </c>
      <c r="BW171" s="644">
        <f t="shared" si="123"/>
        <v>0</v>
      </c>
      <c r="BX171" s="776">
        <f t="shared" si="124"/>
        <v>0</v>
      </c>
      <c r="BY171" s="644">
        <f t="shared" si="125"/>
        <v>0</v>
      </c>
      <c r="BZ171" s="645"/>
      <c r="CA171" s="338"/>
      <c r="CB171" s="338"/>
      <c r="CC171" s="338"/>
      <c r="CD171" s="338"/>
      <c r="CE171" s="338"/>
      <c r="CF171" s="338"/>
    </row>
    <row r="172" ht="15.75" customHeight="1">
      <c r="A172" s="769">
        <v>293.0</v>
      </c>
      <c r="B172" s="777"/>
      <c r="C172" s="501"/>
      <c r="D172" s="501"/>
      <c r="E172" s="501"/>
      <c r="F172" s="737"/>
      <c r="G172" s="773">
        <f t="shared" ref="G172:H172" si="180">L172+N172+P172+R172+T172+V172+X172+Z172+AB172+AD172+AF172+AH172+AJ172+AL172+AN172+AP172+AR172+AT172+AV172+AX172+AZ172+BB172+BD172+BF172+BH172+BJ172+BL172+BN172+BP172+BR172+BT172</f>
        <v>0</v>
      </c>
      <c r="H172" s="671">
        <f t="shared" si="180"/>
        <v>0</v>
      </c>
      <c r="I172" s="774">
        <f t="shared" si="4"/>
        <v>0</v>
      </c>
      <c r="J172" s="418"/>
      <c r="K172" s="407">
        <f t="shared" si="5"/>
        <v>0</v>
      </c>
      <c r="L172" s="640"/>
      <c r="M172" s="642"/>
      <c r="N172" s="640"/>
      <c r="O172" s="642"/>
      <c r="P172" s="640"/>
      <c r="Q172" s="642"/>
      <c r="R172" s="640"/>
      <c r="S172" s="642"/>
      <c r="T172" s="640"/>
      <c r="U172" s="642"/>
      <c r="V172" s="640"/>
      <c r="W172" s="642"/>
      <c r="X172" s="640"/>
      <c r="Y172" s="642"/>
      <c r="Z172" s="640"/>
      <c r="AA172" s="642"/>
      <c r="AB172" s="640"/>
      <c r="AC172" s="642"/>
      <c r="AD172" s="640"/>
      <c r="AE172" s="642"/>
      <c r="AF172" s="640"/>
      <c r="AG172" s="642"/>
      <c r="AH172" s="640"/>
      <c r="AI172" s="642"/>
      <c r="AJ172" s="640"/>
      <c r="AK172" s="642"/>
      <c r="AL172" s="640"/>
      <c r="AM172" s="642"/>
      <c r="AN172" s="640"/>
      <c r="AO172" s="642"/>
      <c r="AP172" s="640"/>
      <c r="AQ172" s="642"/>
      <c r="AR172" s="640"/>
      <c r="AS172" s="642"/>
      <c r="AT172" s="640"/>
      <c r="AU172" s="642"/>
      <c r="AV172" s="640"/>
      <c r="AW172" s="642"/>
      <c r="AX172" s="640"/>
      <c r="AY172" s="642"/>
      <c r="AZ172" s="640"/>
      <c r="BA172" s="642"/>
      <c r="BB172" s="640"/>
      <c r="BC172" s="642"/>
      <c r="BD172" s="640"/>
      <c r="BE172" s="642"/>
      <c r="BF172" s="640"/>
      <c r="BG172" s="642"/>
      <c r="BH172" s="640"/>
      <c r="BI172" s="642"/>
      <c r="BJ172" s="640"/>
      <c r="BK172" s="642"/>
      <c r="BL172" s="640"/>
      <c r="BM172" s="642"/>
      <c r="BN172" s="640"/>
      <c r="BO172" s="642"/>
      <c r="BP172" s="640"/>
      <c r="BQ172" s="642"/>
      <c r="BR172" s="640"/>
      <c r="BS172" s="642"/>
      <c r="BT172" s="640"/>
      <c r="BU172" s="642"/>
      <c r="BV172" s="643">
        <f t="shared" si="122"/>
        <v>0</v>
      </c>
      <c r="BW172" s="644">
        <f t="shared" si="123"/>
        <v>0</v>
      </c>
      <c r="BX172" s="776">
        <f t="shared" si="124"/>
        <v>0</v>
      </c>
      <c r="BY172" s="644">
        <f t="shared" si="125"/>
        <v>0</v>
      </c>
      <c r="BZ172" s="645"/>
      <c r="CA172" s="338"/>
      <c r="CB172" s="338"/>
      <c r="CC172" s="338"/>
      <c r="CD172" s="338"/>
      <c r="CE172" s="338"/>
      <c r="CF172" s="338"/>
    </row>
    <row r="173" ht="15.75" customHeight="1">
      <c r="A173" s="769">
        <v>294.0</v>
      </c>
      <c r="B173" s="777"/>
      <c r="C173" s="501"/>
      <c r="D173" s="501"/>
      <c r="E173" s="501"/>
      <c r="F173" s="737"/>
      <c r="G173" s="773">
        <f t="shared" ref="G173:H173" si="181">L173+N173+P173+R173+T173+V173+X173+Z173+AB173+AD173+AF173+AH173+AJ173+AL173+AN173+AP173+AR173+AT173+AV173+AX173+AZ173+BB173+BD173+BF173+BH173+BJ173+BL173+BN173+BP173+BR173+BT173</f>
        <v>0</v>
      </c>
      <c r="H173" s="671">
        <f t="shared" si="181"/>
        <v>0</v>
      </c>
      <c r="I173" s="774">
        <f t="shared" si="4"/>
        <v>0</v>
      </c>
      <c r="J173" s="418"/>
      <c r="K173" s="407">
        <f t="shared" si="5"/>
        <v>0</v>
      </c>
      <c r="L173" s="640"/>
      <c r="M173" s="642"/>
      <c r="N173" s="640"/>
      <c r="O173" s="642"/>
      <c r="P173" s="640"/>
      <c r="Q173" s="642"/>
      <c r="R173" s="640"/>
      <c r="S173" s="642"/>
      <c r="T173" s="640"/>
      <c r="U173" s="642"/>
      <c r="V173" s="640"/>
      <c r="W173" s="642"/>
      <c r="X173" s="640"/>
      <c r="Y173" s="642"/>
      <c r="Z173" s="640"/>
      <c r="AA173" s="642"/>
      <c r="AB173" s="640"/>
      <c r="AC173" s="642"/>
      <c r="AD173" s="640"/>
      <c r="AE173" s="642"/>
      <c r="AF173" s="640"/>
      <c r="AG173" s="642"/>
      <c r="AH173" s="640"/>
      <c r="AI173" s="642"/>
      <c r="AJ173" s="640"/>
      <c r="AK173" s="642"/>
      <c r="AL173" s="640"/>
      <c r="AM173" s="642"/>
      <c r="AN173" s="640"/>
      <c r="AO173" s="642"/>
      <c r="AP173" s="640"/>
      <c r="AQ173" s="642"/>
      <c r="AR173" s="640"/>
      <c r="AS173" s="642"/>
      <c r="AT173" s="640"/>
      <c r="AU173" s="642"/>
      <c r="AV173" s="640"/>
      <c r="AW173" s="642"/>
      <c r="AX173" s="640"/>
      <c r="AY173" s="642"/>
      <c r="AZ173" s="640"/>
      <c r="BA173" s="642"/>
      <c r="BB173" s="640"/>
      <c r="BC173" s="642"/>
      <c r="BD173" s="640"/>
      <c r="BE173" s="642"/>
      <c r="BF173" s="640"/>
      <c r="BG173" s="642"/>
      <c r="BH173" s="640"/>
      <c r="BI173" s="642"/>
      <c r="BJ173" s="640"/>
      <c r="BK173" s="642"/>
      <c r="BL173" s="640"/>
      <c r="BM173" s="642"/>
      <c r="BN173" s="640"/>
      <c r="BO173" s="642"/>
      <c r="BP173" s="640"/>
      <c r="BQ173" s="642"/>
      <c r="BR173" s="640"/>
      <c r="BS173" s="642"/>
      <c r="BT173" s="640"/>
      <c r="BU173" s="642"/>
      <c r="BV173" s="643">
        <f t="shared" si="122"/>
        <v>0</v>
      </c>
      <c r="BW173" s="644">
        <f t="shared" si="123"/>
        <v>0</v>
      </c>
      <c r="BX173" s="776">
        <f t="shared" si="124"/>
        <v>0</v>
      </c>
      <c r="BY173" s="644">
        <f t="shared" si="125"/>
        <v>0</v>
      </c>
      <c r="BZ173" s="645"/>
      <c r="CA173" s="338"/>
      <c r="CB173" s="338"/>
      <c r="CC173" s="338"/>
      <c r="CD173" s="338"/>
      <c r="CE173" s="338"/>
      <c r="CF173" s="338"/>
    </row>
    <row r="174" ht="15.75" customHeight="1">
      <c r="A174" s="769">
        <v>295.0</v>
      </c>
      <c r="B174" s="777"/>
      <c r="C174" s="501"/>
      <c r="D174" s="501"/>
      <c r="E174" s="501"/>
      <c r="F174" s="737"/>
      <c r="G174" s="773">
        <f t="shared" ref="G174:H174" si="182">L174+N174+P174+R174+T174+V174+X174+Z174+AB174+AD174+AF174+AH174+AJ174+AL174+AN174+AP174+AR174+AT174+AV174+AX174+AZ174+BB174+BD174+BF174+BH174+BJ174+BL174+BN174+BP174+BR174+BT174</f>
        <v>0</v>
      </c>
      <c r="H174" s="671">
        <f t="shared" si="182"/>
        <v>0</v>
      </c>
      <c r="I174" s="774">
        <f t="shared" si="4"/>
        <v>0</v>
      </c>
      <c r="J174" s="418"/>
      <c r="K174" s="407">
        <f t="shared" si="5"/>
        <v>0</v>
      </c>
      <c r="L174" s="640"/>
      <c r="M174" s="642"/>
      <c r="N174" s="640"/>
      <c r="O174" s="642"/>
      <c r="P174" s="640"/>
      <c r="Q174" s="642"/>
      <c r="R174" s="640"/>
      <c r="S174" s="642"/>
      <c r="T174" s="640"/>
      <c r="U174" s="642"/>
      <c r="V174" s="640"/>
      <c r="W174" s="642"/>
      <c r="X174" s="640"/>
      <c r="Y174" s="642"/>
      <c r="Z174" s="640"/>
      <c r="AA174" s="642"/>
      <c r="AB174" s="640"/>
      <c r="AC174" s="642"/>
      <c r="AD174" s="640"/>
      <c r="AE174" s="642"/>
      <c r="AF174" s="640"/>
      <c r="AG174" s="642"/>
      <c r="AH174" s="640"/>
      <c r="AI174" s="642"/>
      <c r="AJ174" s="640"/>
      <c r="AK174" s="642"/>
      <c r="AL174" s="640"/>
      <c r="AM174" s="642"/>
      <c r="AN174" s="640"/>
      <c r="AO174" s="642"/>
      <c r="AP174" s="640"/>
      <c r="AQ174" s="642"/>
      <c r="AR174" s="640"/>
      <c r="AS174" s="642"/>
      <c r="AT174" s="640"/>
      <c r="AU174" s="642"/>
      <c r="AV174" s="640"/>
      <c r="AW174" s="642"/>
      <c r="AX174" s="640"/>
      <c r="AY174" s="642"/>
      <c r="AZ174" s="640"/>
      <c r="BA174" s="642"/>
      <c r="BB174" s="640"/>
      <c r="BC174" s="642"/>
      <c r="BD174" s="640"/>
      <c r="BE174" s="642"/>
      <c r="BF174" s="640"/>
      <c r="BG174" s="642"/>
      <c r="BH174" s="640"/>
      <c r="BI174" s="642"/>
      <c r="BJ174" s="640"/>
      <c r="BK174" s="642"/>
      <c r="BL174" s="640"/>
      <c r="BM174" s="642"/>
      <c r="BN174" s="640"/>
      <c r="BO174" s="642"/>
      <c r="BP174" s="640"/>
      <c r="BQ174" s="642"/>
      <c r="BR174" s="640"/>
      <c r="BS174" s="642"/>
      <c r="BT174" s="640"/>
      <c r="BU174" s="642"/>
      <c r="BV174" s="643">
        <f t="shared" si="122"/>
        <v>0</v>
      </c>
      <c r="BW174" s="644">
        <f t="shared" si="123"/>
        <v>0</v>
      </c>
      <c r="BX174" s="776">
        <f t="shared" si="124"/>
        <v>0</v>
      </c>
      <c r="BY174" s="644">
        <f t="shared" si="125"/>
        <v>0</v>
      </c>
      <c r="BZ174" s="645"/>
      <c r="CA174" s="338"/>
      <c r="CB174" s="338"/>
      <c r="CC174" s="338"/>
      <c r="CD174" s="338"/>
      <c r="CE174" s="338"/>
      <c r="CF174" s="338"/>
    </row>
    <row r="175" ht="15.75" customHeight="1">
      <c r="A175" s="769">
        <v>296.0</v>
      </c>
      <c r="B175" s="777"/>
      <c r="C175" s="501"/>
      <c r="D175" s="501"/>
      <c r="E175" s="501"/>
      <c r="F175" s="737"/>
      <c r="G175" s="773">
        <f t="shared" ref="G175:H175" si="183">L175+N175+P175+R175+T175+V175+X175+Z175+AB175+AD175+AF175+AH175+AJ175+AL175+AN175+AP175+AR175+AT175+AV175+AX175+AZ175+BB175+BD175+BF175+BH175+BJ175+BL175+BN175+BP175+BR175+BT175</f>
        <v>0</v>
      </c>
      <c r="H175" s="671">
        <f t="shared" si="183"/>
        <v>0</v>
      </c>
      <c r="I175" s="774">
        <f t="shared" si="4"/>
        <v>0</v>
      </c>
      <c r="J175" s="418"/>
      <c r="K175" s="407">
        <f t="shared" si="5"/>
        <v>0</v>
      </c>
      <c r="L175" s="640"/>
      <c r="M175" s="642"/>
      <c r="N175" s="640"/>
      <c r="O175" s="642"/>
      <c r="P175" s="640"/>
      <c r="Q175" s="642"/>
      <c r="R175" s="640"/>
      <c r="S175" s="642"/>
      <c r="T175" s="640"/>
      <c r="U175" s="642"/>
      <c r="V175" s="640"/>
      <c r="W175" s="642"/>
      <c r="X175" s="640"/>
      <c r="Y175" s="642"/>
      <c r="Z175" s="640"/>
      <c r="AA175" s="642"/>
      <c r="AB175" s="640"/>
      <c r="AC175" s="642"/>
      <c r="AD175" s="640"/>
      <c r="AE175" s="642"/>
      <c r="AF175" s="640"/>
      <c r="AG175" s="642"/>
      <c r="AH175" s="640"/>
      <c r="AI175" s="642"/>
      <c r="AJ175" s="640"/>
      <c r="AK175" s="642"/>
      <c r="AL175" s="640"/>
      <c r="AM175" s="642"/>
      <c r="AN175" s="640"/>
      <c r="AO175" s="642"/>
      <c r="AP175" s="640"/>
      <c r="AQ175" s="642"/>
      <c r="AR175" s="640"/>
      <c r="AS175" s="642"/>
      <c r="AT175" s="640"/>
      <c r="AU175" s="642"/>
      <c r="AV175" s="640"/>
      <c r="AW175" s="642"/>
      <c r="AX175" s="640"/>
      <c r="AY175" s="642"/>
      <c r="AZ175" s="640"/>
      <c r="BA175" s="642"/>
      <c r="BB175" s="640"/>
      <c r="BC175" s="642"/>
      <c r="BD175" s="640"/>
      <c r="BE175" s="642"/>
      <c r="BF175" s="640"/>
      <c r="BG175" s="642"/>
      <c r="BH175" s="640"/>
      <c r="BI175" s="642"/>
      <c r="BJ175" s="640"/>
      <c r="BK175" s="642"/>
      <c r="BL175" s="640"/>
      <c r="BM175" s="642"/>
      <c r="BN175" s="640"/>
      <c r="BO175" s="642"/>
      <c r="BP175" s="640"/>
      <c r="BQ175" s="642"/>
      <c r="BR175" s="640"/>
      <c r="BS175" s="642"/>
      <c r="BT175" s="640"/>
      <c r="BU175" s="642"/>
      <c r="BV175" s="643">
        <f t="shared" si="122"/>
        <v>0</v>
      </c>
      <c r="BW175" s="644">
        <f t="shared" si="123"/>
        <v>0</v>
      </c>
      <c r="BX175" s="776">
        <f t="shared" si="124"/>
        <v>0</v>
      </c>
      <c r="BY175" s="644">
        <f t="shared" si="125"/>
        <v>0</v>
      </c>
      <c r="BZ175" s="645"/>
      <c r="CA175" s="338"/>
      <c r="CB175" s="338"/>
      <c r="CC175" s="338"/>
      <c r="CD175" s="338"/>
      <c r="CE175" s="338"/>
      <c r="CF175" s="338"/>
    </row>
    <row r="176" ht="15.75" customHeight="1">
      <c r="A176" s="769">
        <v>297.0</v>
      </c>
      <c r="B176" s="777"/>
      <c r="C176" s="501"/>
      <c r="D176" s="501"/>
      <c r="E176" s="501"/>
      <c r="F176" s="737"/>
      <c r="G176" s="773">
        <f t="shared" ref="G176:H176" si="184">L176+N176+P176+R176+T176+V176+X176+Z176+AB176+AD176+AF176+AH176+AJ176+AL176+AN176+AP176+AR176+AT176+AV176+AX176+AZ176+BB176+BD176+BF176+BH176+BJ176+BL176+BN176+BP176+BR176+BT176</f>
        <v>0</v>
      </c>
      <c r="H176" s="671">
        <f t="shared" si="184"/>
        <v>0</v>
      </c>
      <c r="I176" s="774">
        <f t="shared" si="4"/>
        <v>0</v>
      </c>
      <c r="J176" s="418"/>
      <c r="K176" s="407">
        <f t="shared" si="5"/>
        <v>0</v>
      </c>
      <c r="L176" s="640"/>
      <c r="M176" s="642"/>
      <c r="N176" s="640"/>
      <c r="O176" s="642"/>
      <c r="P176" s="640"/>
      <c r="Q176" s="642"/>
      <c r="R176" s="640"/>
      <c r="S176" s="642"/>
      <c r="T176" s="640"/>
      <c r="U176" s="642"/>
      <c r="V176" s="640"/>
      <c r="W176" s="642"/>
      <c r="X176" s="640"/>
      <c r="Y176" s="642"/>
      <c r="Z176" s="640"/>
      <c r="AA176" s="642"/>
      <c r="AB176" s="640"/>
      <c r="AC176" s="642"/>
      <c r="AD176" s="640"/>
      <c r="AE176" s="642"/>
      <c r="AF176" s="640"/>
      <c r="AG176" s="642"/>
      <c r="AH176" s="640"/>
      <c r="AI176" s="642"/>
      <c r="AJ176" s="640"/>
      <c r="AK176" s="642"/>
      <c r="AL176" s="640"/>
      <c r="AM176" s="642"/>
      <c r="AN176" s="640"/>
      <c r="AO176" s="642"/>
      <c r="AP176" s="640"/>
      <c r="AQ176" s="642"/>
      <c r="AR176" s="640"/>
      <c r="AS176" s="642"/>
      <c r="AT176" s="640"/>
      <c r="AU176" s="642"/>
      <c r="AV176" s="640"/>
      <c r="AW176" s="642"/>
      <c r="AX176" s="640"/>
      <c r="AY176" s="642"/>
      <c r="AZ176" s="640"/>
      <c r="BA176" s="642"/>
      <c r="BB176" s="640"/>
      <c r="BC176" s="642"/>
      <c r="BD176" s="640"/>
      <c r="BE176" s="642"/>
      <c r="BF176" s="640"/>
      <c r="BG176" s="642"/>
      <c r="BH176" s="640"/>
      <c r="BI176" s="642"/>
      <c r="BJ176" s="640"/>
      <c r="BK176" s="642"/>
      <c r="BL176" s="640"/>
      <c r="BM176" s="642"/>
      <c r="BN176" s="640"/>
      <c r="BO176" s="642"/>
      <c r="BP176" s="640"/>
      <c r="BQ176" s="642"/>
      <c r="BR176" s="640"/>
      <c r="BS176" s="642"/>
      <c r="BT176" s="640"/>
      <c r="BU176" s="642"/>
      <c r="BV176" s="643">
        <f t="shared" si="122"/>
        <v>0</v>
      </c>
      <c r="BW176" s="644">
        <f t="shared" si="123"/>
        <v>0</v>
      </c>
      <c r="BX176" s="776">
        <f t="shared" si="124"/>
        <v>0</v>
      </c>
      <c r="BY176" s="644">
        <f t="shared" si="125"/>
        <v>0</v>
      </c>
      <c r="BZ176" s="645"/>
      <c r="CA176" s="338"/>
      <c r="CB176" s="338"/>
      <c r="CC176" s="338"/>
      <c r="CD176" s="338"/>
      <c r="CE176" s="338"/>
      <c r="CF176" s="338"/>
    </row>
    <row r="177" ht="15.75" customHeight="1">
      <c r="A177" s="821"/>
      <c r="B177" s="777"/>
      <c r="C177" s="501"/>
      <c r="D177" s="501"/>
      <c r="E177" s="501"/>
      <c r="F177" s="737"/>
      <c r="G177" s="773">
        <f t="shared" ref="G177:H177" si="185">L177+N177+P177+R177+T177+V177+X177+Z177+AB177+AD177+AF177+AH177+AJ177+AL177+AN177+AP177+AR177+AT177+AV177+AX177+AZ177+BB177+BD177+BF177+BH177+BJ177+BL177+BN177+BP177+BR177+BT177</f>
        <v>0</v>
      </c>
      <c r="H177" s="671">
        <f t="shared" si="185"/>
        <v>0</v>
      </c>
      <c r="I177" s="774">
        <f t="shared" si="4"/>
        <v>0</v>
      </c>
      <c r="J177" s="418"/>
      <c r="K177" s="407">
        <f t="shared" si="5"/>
        <v>0</v>
      </c>
      <c r="L177" s="640"/>
      <c r="M177" s="642"/>
      <c r="N177" s="640"/>
      <c r="O177" s="642"/>
      <c r="P177" s="640"/>
      <c r="Q177" s="642"/>
      <c r="R177" s="640"/>
      <c r="S177" s="642"/>
      <c r="T177" s="640"/>
      <c r="U177" s="642"/>
      <c r="V177" s="640"/>
      <c r="W177" s="642"/>
      <c r="X177" s="640"/>
      <c r="Y177" s="642"/>
      <c r="Z177" s="640"/>
      <c r="AA177" s="642"/>
      <c r="AB177" s="640"/>
      <c r="AC177" s="642"/>
      <c r="AD177" s="640"/>
      <c r="AE177" s="642"/>
      <c r="AF177" s="640"/>
      <c r="AG177" s="642"/>
      <c r="AH177" s="640"/>
      <c r="AI177" s="642"/>
      <c r="AJ177" s="640"/>
      <c r="AK177" s="642"/>
      <c r="AL177" s="640"/>
      <c r="AM177" s="642"/>
      <c r="AN177" s="640"/>
      <c r="AO177" s="642"/>
      <c r="AP177" s="640"/>
      <c r="AQ177" s="642"/>
      <c r="AR177" s="640"/>
      <c r="AS177" s="642"/>
      <c r="AT177" s="640"/>
      <c r="AU177" s="642"/>
      <c r="AV177" s="640"/>
      <c r="AW177" s="642"/>
      <c r="AX177" s="640"/>
      <c r="AY177" s="642"/>
      <c r="AZ177" s="640"/>
      <c r="BA177" s="642"/>
      <c r="BB177" s="640"/>
      <c r="BC177" s="642"/>
      <c r="BD177" s="640"/>
      <c r="BE177" s="642"/>
      <c r="BF177" s="640"/>
      <c r="BG177" s="642"/>
      <c r="BH177" s="640"/>
      <c r="BI177" s="642"/>
      <c r="BJ177" s="640"/>
      <c r="BK177" s="642"/>
      <c r="BL177" s="640"/>
      <c r="BM177" s="642"/>
      <c r="BN177" s="640"/>
      <c r="BO177" s="642"/>
      <c r="BP177" s="640"/>
      <c r="BQ177" s="642"/>
      <c r="BR177" s="640"/>
      <c r="BS177" s="642"/>
      <c r="BT177" s="640"/>
      <c r="BU177" s="642"/>
      <c r="BV177" s="643">
        <f t="shared" si="122"/>
        <v>0</v>
      </c>
      <c r="BW177" s="644">
        <f t="shared" si="123"/>
        <v>0</v>
      </c>
      <c r="BX177" s="776">
        <f t="shared" si="124"/>
        <v>0</v>
      </c>
      <c r="BY177" s="644">
        <f t="shared" si="125"/>
        <v>0</v>
      </c>
      <c r="BZ177" s="645"/>
      <c r="CA177" s="338"/>
      <c r="CB177" s="338"/>
      <c r="CC177" s="338"/>
      <c r="CD177" s="338"/>
      <c r="CE177" s="338"/>
      <c r="CF177" s="338"/>
    </row>
    <row r="178" ht="15.75" customHeight="1">
      <c r="A178" s="821"/>
      <c r="B178" s="777"/>
      <c r="C178" s="501"/>
      <c r="D178" s="501"/>
      <c r="E178" s="501"/>
      <c r="F178" s="737"/>
      <c r="G178" s="773">
        <f t="shared" ref="G178:H178" si="186">L178+N178+P178+R178+T178+V178+X178+Z178+AB178+AD178+AF178+AH178+AJ178+AL178+AN178+AP178+AR178+AT178+AV178+AX178+AZ178+BB178+BD178+BF178+BH178+BJ178+BL178+BN178+BP178+BR178+BT178</f>
        <v>0</v>
      </c>
      <c r="H178" s="671">
        <f t="shared" si="186"/>
        <v>0</v>
      </c>
      <c r="I178" s="774">
        <f t="shared" si="4"/>
        <v>0</v>
      </c>
      <c r="J178" s="418"/>
      <c r="K178" s="407">
        <f t="shared" si="5"/>
        <v>0</v>
      </c>
      <c r="L178" s="640"/>
      <c r="M178" s="642"/>
      <c r="N178" s="640"/>
      <c r="O178" s="642"/>
      <c r="P178" s="640"/>
      <c r="Q178" s="642"/>
      <c r="R178" s="640"/>
      <c r="S178" s="642"/>
      <c r="T178" s="640"/>
      <c r="U178" s="642"/>
      <c r="V178" s="640"/>
      <c r="W178" s="642"/>
      <c r="X178" s="640"/>
      <c r="Y178" s="642"/>
      <c r="Z178" s="640"/>
      <c r="AA178" s="642"/>
      <c r="AB178" s="640"/>
      <c r="AC178" s="642"/>
      <c r="AD178" s="640"/>
      <c r="AE178" s="642"/>
      <c r="AF178" s="640"/>
      <c r="AG178" s="642"/>
      <c r="AH178" s="640"/>
      <c r="AI178" s="642"/>
      <c r="AJ178" s="640"/>
      <c r="AK178" s="642"/>
      <c r="AL178" s="640"/>
      <c r="AM178" s="642"/>
      <c r="AN178" s="640"/>
      <c r="AO178" s="642"/>
      <c r="AP178" s="640"/>
      <c r="AQ178" s="642"/>
      <c r="AR178" s="640"/>
      <c r="AS178" s="642"/>
      <c r="AT178" s="640"/>
      <c r="AU178" s="642"/>
      <c r="AV178" s="640"/>
      <c r="AW178" s="642"/>
      <c r="AX178" s="640"/>
      <c r="AY178" s="642"/>
      <c r="AZ178" s="640"/>
      <c r="BA178" s="642"/>
      <c r="BB178" s="640"/>
      <c r="BC178" s="642"/>
      <c r="BD178" s="640"/>
      <c r="BE178" s="642"/>
      <c r="BF178" s="640"/>
      <c r="BG178" s="642"/>
      <c r="BH178" s="640"/>
      <c r="BI178" s="642"/>
      <c r="BJ178" s="640"/>
      <c r="BK178" s="642"/>
      <c r="BL178" s="640"/>
      <c r="BM178" s="642"/>
      <c r="BN178" s="640"/>
      <c r="BO178" s="642"/>
      <c r="BP178" s="640"/>
      <c r="BQ178" s="642"/>
      <c r="BR178" s="640"/>
      <c r="BS178" s="642"/>
      <c r="BT178" s="640"/>
      <c r="BU178" s="642"/>
      <c r="BV178" s="643">
        <f t="shared" si="122"/>
        <v>0</v>
      </c>
      <c r="BW178" s="644">
        <f t="shared" si="123"/>
        <v>0</v>
      </c>
      <c r="BX178" s="776">
        <f t="shared" si="124"/>
        <v>0</v>
      </c>
      <c r="BY178" s="644">
        <f t="shared" si="125"/>
        <v>0</v>
      </c>
      <c r="BZ178" s="645"/>
      <c r="CA178" s="338"/>
      <c r="CB178" s="338"/>
      <c r="CC178" s="338"/>
      <c r="CD178" s="338"/>
      <c r="CE178" s="338"/>
      <c r="CF178" s="338"/>
    </row>
    <row r="179" ht="15.75" customHeight="1">
      <c r="A179" s="821"/>
      <c r="B179" s="777"/>
      <c r="C179" s="501"/>
      <c r="D179" s="501"/>
      <c r="E179" s="501"/>
      <c r="F179" s="737"/>
      <c r="G179" s="773">
        <f t="shared" ref="G179:H179" si="187">L179+N179+P179+R179+T179+V179+X179+Z179+AB179+AD179+AF179+AH179+AJ179+AL179+AN179+AP179+AR179+AT179+AV179+AX179+AZ179+BB179+BD179+BF179+BH179+BJ179+BL179+BN179+BP179+BR179+BT179</f>
        <v>0</v>
      </c>
      <c r="H179" s="671">
        <f t="shared" si="187"/>
        <v>0</v>
      </c>
      <c r="I179" s="774">
        <f t="shared" si="4"/>
        <v>0</v>
      </c>
      <c r="J179" s="418"/>
      <c r="K179" s="407">
        <f t="shared" si="5"/>
        <v>0</v>
      </c>
      <c r="L179" s="640"/>
      <c r="M179" s="642"/>
      <c r="N179" s="640"/>
      <c r="O179" s="642"/>
      <c r="P179" s="640"/>
      <c r="Q179" s="642"/>
      <c r="R179" s="640"/>
      <c r="S179" s="642"/>
      <c r="T179" s="640"/>
      <c r="U179" s="642"/>
      <c r="V179" s="640"/>
      <c r="W179" s="642"/>
      <c r="X179" s="640"/>
      <c r="Y179" s="642"/>
      <c r="Z179" s="640"/>
      <c r="AA179" s="642"/>
      <c r="AB179" s="640"/>
      <c r="AC179" s="642"/>
      <c r="AD179" s="640"/>
      <c r="AE179" s="642"/>
      <c r="AF179" s="640"/>
      <c r="AG179" s="642"/>
      <c r="AH179" s="640"/>
      <c r="AI179" s="642"/>
      <c r="AJ179" s="640"/>
      <c r="AK179" s="642"/>
      <c r="AL179" s="640"/>
      <c r="AM179" s="642"/>
      <c r="AN179" s="640"/>
      <c r="AO179" s="642"/>
      <c r="AP179" s="640"/>
      <c r="AQ179" s="642"/>
      <c r="AR179" s="640"/>
      <c r="AS179" s="642"/>
      <c r="AT179" s="640"/>
      <c r="AU179" s="642"/>
      <c r="AV179" s="640"/>
      <c r="AW179" s="642"/>
      <c r="AX179" s="640"/>
      <c r="AY179" s="642"/>
      <c r="AZ179" s="640"/>
      <c r="BA179" s="642"/>
      <c r="BB179" s="640"/>
      <c r="BC179" s="642"/>
      <c r="BD179" s="640"/>
      <c r="BE179" s="642"/>
      <c r="BF179" s="640"/>
      <c r="BG179" s="642"/>
      <c r="BH179" s="640"/>
      <c r="BI179" s="642"/>
      <c r="BJ179" s="640"/>
      <c r="BK179" s="642"/>
      <c r="BL179" s="640"/>
      <c r="BM179" s="642"/>
      <c r="BN179" s="640"/>
      <c r="BO179" s="642"/>
      <c r="BP179" s="640"/>
      <c r="BQ179" s="642"/>
      <c r="BR179" s="640"/>
      <c r="BS179" s="642"/>
      <c r="BT179" s="640"/>
      <c r="BU179" s="642"/>
      <c r="BV179" s="643">
        <f t="shared" si="122"/>
        <v>0</v>
      </c>
      <c r="BW179" s="644">
        <f t="shared" si="123"/>
        <v>0</v>
      </c>
      <c r="BX179" s="776">
        <f t="shared" si="124"/>
        <v>0</v>
      </c>
      <c r="BY179" s="644">
        <f t="shared" si="125"/>
        <v>0</v>
      </c>
      <c r="BZ179" s="645"/>
      <c r="CA179" s="338"/>
      <c r="CB179" s="338"/>
      <c r="CC179" s="338"/>
      <c r="CD179" s="338"/>
      <c r="CE179" s="338"/>
      <c r="CF179" s="338"/>
    </row>
    <row r="180" ht="15.75" customHeight="1">
      <c r="A180" s="821"/>
      <c r="B180" s="777"/>
      <c r="C180" s="501"/>
      <c r="D180" s="501"/>
      <c r="E180" s="501"/>
      <c r="F180" s="737"/>
      <c r="G180" s="773">
        <f t="shared" ref="G180:H180" si="188">L180+N180+P180+R180+T180+V180+X180+Z180+AB180+AD180+AF180+AH180+AJ180+AL180+AN180+AP180+AR180+AT180+AV180+AX180+AZ180+BB180+BD180+BF180+BH180+BJ180+BL180+BN180+BP180+BR180+BT180</f>
        <v>0</v>
      </c>
      <c r="H180" s="671">
        <f t="shared" si="188"/>
        <v>0</v>
      </c>
      <c r="I180" s="774">
        <f t="shared" si="4"/>
        <v>0</v>
      </c>
      <c r="J180" s="418"/>
      <c r="K180" s="407">
        <f t="shared" si="5"/>
        <v>0</v>
      </c>
      <c r="L180" s="640"/>
      <c r="M180" s="642"/>
      <c r="N180" s="640"/>
      <c r="O180" s="642"/>
      <c r="P180" s="640"/>
      <c r="Q180" s="642"/>
      <c r="R180" s="640"/>
      <c r="S180" s="642"/>
      <c r="T180" s="640"/>
      <c r="U180" s="642"/>
      <c r="V180" s="640"/>
      <c r="W180" s="642"/>
      <c r="X180" s="640"/>
      <c r="Y180" s="642"/>
      <c r="Z180" s="640"/>
      <c r="AA180" s="642"/>
      <c r="AB180" s="640"/>
      <c r="AC180" s="642"/>
      <c r="AD180" s="640"/>
      <c r="AE180" s="642"/>
      <c r="AF180" s="640"/>
      <c r="AG180" s="642"/>
      <c r="AH180" s="640"/>
      <c r="AI180" s="642"/>
      <c r="AJ180" s="640"/>
      <c r="AK180" s="642"/>
      <c r="AL180" s="640"/>
      <c r="AM180" s="642"/>
      <c r="AN180" s="640"/>
      <c r="AO180" s="642"/>
      <c r="AP180" s="640"/>
      <c r="AQ180" s="642"/>
      <c r="AR180" s="640"/>
      <c r="AS180" s="642"/>
      <c r="AT180" s="640"/>
      <c r="AU180" s="642"/>
      <c r="AV180" s="640"/>
      <c r="AW180" s="642"/>
      <c r="AX180" s="640"/>
      <c r="AY180" s="642"/>
      <c r="AZ180" s="640"/>
      <c r="BA180" s="642"/>
      <c r="BB180" s="640"/>
      <c r="BC180" s="642"/>
      <c r="BD180" s="640"/>
      <c r="BE180" s="642"/>
      <c r="BF180" s="640"/>
      <c r="BG180" s="642"/>
      <c r="BH180" s="640"/>
      <c r="BI180" s="642"/>
      <c r="BJ180" s="640"/>
      <c r="BK180" s="642"/>
      <c r="BL180" s="640"/>
      <c r="BM180" s="642"/>
      <c r="BN180" s="640"/>
      <c r="BO180" s="642"/>
      <c r="BP180" s="640"/>
      <c r="BQ180" s="642"/>
      <c r="BR180" s="640"/>
      <c r="BS180" s="642"/>
      <c r="BT180" s="640"/>
      <c r="BU180" s="642"/>
      <c r="BV180" s="643">
        <f t="shared" si="122"/>
        <v>0</v>
      </c>
      <c r="BW180" s="644">
        <f t="shared" si="123"/>
        <v>0</v>
      </c>
      <c r="BX180" s="776">
        <f t="shared" si="124"/>
        <v>0</v>
      </c>
      <c r="BY180" s="644">
        <f t="shared" si="125"/>
        <v>0</v>
      </c>
      <c r="BZ180" s="645"/>
      <c r="CA180" s="338"/>
      <c r="CB180" s="338"/>
      <c r="CC180" s="338"/>
      <c r="CD180" s="338"/>
      <c r="CE180" s="338"/>
      <c r="CF180" s="338"/>
    </row>
    <row r="181" ht="15.75" customHeight="1">
      <c r="A181" s="821"/>
      <c r="B181" s="777"/>
      <c r="C181" s="501"/>
      <c r="D181" s="501"/>
      <c r="E181" s="501"/>
      <c r="F181" s="737"/>
      <c r="G181" s="773">
        <f t="shared" ref="G181:H181" si="189">L181+N181+P181+R181+T181+V181+X181+Z181+AB181+AD181+AF181+AH181+AJ181+AL181+AN181+AP181+AR181+AT181+AV181+AX181+AZ181+BB181+BD181+BF181+BH181+BJ181+BL181+BN181+BP181+BR181+BT181</f>
        <v>0</v>
      </c>
      <c r="H181" s="671">
        <f t="shared" si="189"/>
        <v>0</v>
      </c>
      <c r="I181" s="774">
        <f t="shared" si="4"/>
        <v>0</v>
      </c>
      <c r="J181" s="418"/>
      <c r="K181" s="407">
        <f t="shared" si="5"/>
        <v>0</v>
      </c>
      <c r="L181" s="640"/>
      <c r="M181" s="642"/>
      <c r="N181" s="640"/>
      <c r="O181" s="642"/>
      <c r="P181" s="640"/>
      <c r="Q181" s="642"/>
      <c r="R181" s="640"/>
      <c r="S181" s="642"/>
      <c r="T181" s="640"/>
      <c r="U181" s="642"/>
      <c r="V181" s="640"/>
      <c r="W181" s="642"/>
      <c r="X181" s="640"/>
      <c r="Y181" s="642"/>
      <c r="Z181" s="640"/>
      <c r="AA181" s="642"/>
      <c r="AB181" s="640"/>
      <c r="AC181" s="642"/>
      <c r="AD181" s="640"/>
      <c r="AE181" s="642"/>
      <c r="AF181" s="640"/>
      <c r="AG181" s="642"/>
      <c r="AH181" s="640"/>
      <c r="AI181" s="642"/>
      <c r="AJ181" s="640"/>
      <c r="AK181" s="642"/>
      <c r="AL181" s="640"/>
      <c r="AM181" s="642"/>
      <c r="AN181" s="640"/>
      <c r="AO181" s="642"/>
      <c r="AP181" s="640"/>
      <c r="AQ181" s="642"/>
      <c r="AR181" s="640"/>
      <c r="AS181" s="642"/>
      <c r="AT181" s="640"/>
      <c r="AU181" s="642"/>
      <c r="AV181" s="640"/>
      <c r="AW181" s="642"/>
      <c r="AX181" s="640"/>
      <c r="AY181" s="642"/>
      <c r="AZ181" s="640"/>
      <c r="BA181" s="642"/>
      <c r="BB181" s="640"/>
      <c r="BC181" s="642"/>
      <c r="BD181" s="640"/>
      <c r="BE181" s="642"/>
      <c r="BF181" s="640"/>
      <c r="BG181" s="642"/>
      <c r="BH181" s="640"/>
      <c r="BI181" s="642"/>
      <c r="BJ181" s="640"/>
      <c r="BK181" s="642"/>
      <c r="BL181" s="640"/>
      <c r="BM181" s="642"/>
      <c r="BN181" s="640"/>
      <c r="BO181" s="642"/>
      <c r="BP181" s="640"/>
      <c r="BQ181" s="642"/>
      <c r="BR181" s="640"/>
      <c r="BS181" s="642"/>
      <c r="BT181" s="640"/>
      <c r="BU181" s="642"/>
      <c r="BV181" s="643">
        <f t="shared" si="122"/>
        <v>0</v>
      </c>
      <c r="BW181" s="644">
        <f t="shared" si="123"/>
        <v>0</v>
      </c>
      <c r="BX181" s="776">
        <f t="shared" si="124"/>
        <v>0</v>
      </c>
      <c r="BY181" s="644">
        <f t="shared" si="125"/>
        <v>0</v>
      </c>
      <c r="BZ181" s="645"/>
      <c r="CA181" s="338"/>
      <c r="CB181" s="338"/>
      <c r="CC181" s="338"/>
      <c r="CD181" s="338"/>
      <c r="CE181" s="338"/>
      <c r="CF181" s="338"/>
    </row>
    <row r="182" ht="15.75" customHeight="1">
      <c r="A182" s="821"/>
      <c r="B182" s="777"/>
      <c r="C182" s="501"/>
      <c r="D182" s="501"/>
      <c r="E182" s="501"/>
      <c r="F182" s="737"/>
      <c r="G182" s="773">
        <f t="shared" ref="G182:H182" si="190">L182+N182+P182+R182+T182+V182+X182+Z182+AB182+AD182+AF182+AH182+AJ182+AL182+AN182+AP182+AR182+AT182+AV182+AX182+AZ182+BB182+BD182+BF182+BH182+BJ182+BL182+BN182+BP182+BR182+BT182</f>
        <v>0</v>
      </c>
      <c r="H182" s="671">
        <f t="shared" si="190"/>
        <v>0</v>
      </c>
      <c r="I182" s="774">
        <f t="shared" si="4"/>
        <v>0</v>
      </c>
      <c r="J182" s="418"/>
      <c r="K182" s="407">
        <f t="shared" si="5"/>
        <v>0</v>
      </c>
      <c r="L182" s="640"/>
      <c r="M182" s="642"/>
      <c r="N182" s="640"/>
      <c r="O182" s="642"/>
      <c r="P182" s="640"/>
      <c r="Q182" s="642"/>
      <c r="R182" s="640"/>
      <c r="S182" s="642"/>
      <c r="T182" s="640"/>
      <c r="U182" s="642"/>
      <c r="V182" s="640"/>
      <c r="W182" s="642"/>
      <c r="X182" s="640"/>
      <c r="Y182" s="642"/>
      <c r="Z182" s="640"/>
      <c r="AA182" s="642"/>
      <c r="AB182" s="640"/>
      <c r="AC182" s="642"/>
      <c r="AD182" s="640"/>
      <c r="AE182" s="642"/>
      <c r="AF182" s="640"/>
      <c r="AG182" s="642"/>
      <c r="AH182" s="640"/>
      <c r="AI182" s="642"/>
      <c r="AJ182" s="640"/>
      <c r="AK182" s="642"/>
      <c r="AL182" s="640"/>
      <c r="AM182" s="642"/>
      <c r="AN182" s="640"/>
      <c r="AO182" s="642"/>
      <c r="AP182" s="640"/>
      <c r="AQ182" s="642"/>
      <c r="AR182" s="640"/>
      <c r="AS182" s="642"/>
      <c r="AT182" s="640"/>
      <c r="AU182" s="642"/>
      <c r="AV182" s="640"/>
      <c r="AW182" s="642"/>
      <c r="AX182" s="640"/>
      <c r="AY182" s="642"/>
      <c r="AZ182" s="640"/>
      <c r="BA182" s="642"/>
      <c r="BB182" s="640"/>
      <c r="BC182" s="642"/>
      <c r="BD182" s="640"/>
      <c r="BE182" s="642"/>
      <c r="BF182" s="640"/>
      <c r="BG182" s="642"/>
      <c r="BH182" s="640"/>
      <c r="BI182" s="642"/>
      <c r="BJ182" s="640"/>
      <c r="BK182" s="642"/>
      <c r="BL182" s="640"/>
      <c r="BM182" s="642"/>
      <c r="BN182" s="640"/>
      <c r="BO182" s="642"/>
      <c r="BP182" s="640"/>
      <c r="BQ182" s="642"/>
      <c r="BR182" s="640"/>
      <c r="BS182" s="642"/>
      <c r="BT182" s="640"/>
      <c r="BU182" s="642"/>
      <c r="BV182" s="643">
        <f t="shared" si="122"/>
        <v>0</v>
      </c>
      <c r="BW182" s="644">
        <f t="shared" si="123"/>
        <v>0</v>
      </c>
      <c r="BX182" s="776">
        <f t="shared" si="124"/>
        <v>0</v>
      </c>
      <c r="BY182" s="644">
        <f t="shared" si="125"/>
        <v>0</v>
      </c>
      <c r="BZ182" s="645"/>
      <c r="CA182" s="338"/>
      <c r="CB182" s="338"/>
      <c r="CC182" s="338"/>
      <c r="CD182" s="338"/>
      <c r="CE182" s="338"/>
      <c r="CF182" s="338"/>
    </row>
    <row r="183" ht="15.75" customHeight="1">
      <c r="A183" s="821"/>
      <c r="B183" s="777"/>
      <c r="C183" s="501"/>
      <c r="D183" s="501"/>
      <c r="E183" s="501"/>
      <c r="F183" s="737"/>
      <c r="G183" s="773">
        <f t="shared" ref="G183:H183" si="191">L183+N183+P183+R183+T183+V183+X183+Z183+AB183+AD183+AF183+AH183+AJ183+AL183+AN183+AP183+AR183+AT183+AV183+AX183+AZ183+BB183+BD183+BF183+BH183+BJ183+BL183+BN183+BP183+BR183+BT183</f>
        <v>0</v>
      </c>
      <c r="H183" s="671">
        <f t="shared" si="191"/>
        <v>0</v>
      </c>
      <c r="I183" s="774">
        <f t="shared" si="4"/>
        <v>0</v>
      </c>
      <c r="J183" s="418"/>
      <c r="K183" s="407">
        <f t="shared" si="5"/>
        <v>0</v>
      </c>
      <c r="L183" s="640"/>
      <c r="M183" s="642"/>
      <c r="N183" s="640"/>
      <c r="O183" s="642"/>
      <c r="P183" s="640"/>
      <c r="Q183" s="642"/>
      <c r="R183" s="640"/>
      <c r="S183" s="642"/>
      <c r="T183" s="640"/>
      <c r="U183" s="642"/>
      <c r="V183" s="640"/>
      <c r="W183" s="642"/>
      <c r="X183" s="640"/>
      <c r="Y183" s="642"/>
      <c r="Z183" s="640"/>
      <c r="AA183" s="642"/>
      <c r="AB183" s="640"/>
      <c r="AC183" s="642"/>
      <c r="AD183" s="640"/>
      <c r="AE183" s="642"/>
      <c r="AF183" s="640"/>
      <c r="AG183" s="642"/>
      <c r="AH183" s="640"/>
      <c r="AI183" s="642"/>
      <c r="AJ183" s="640"/>
      <c r="AK183" s="642"/>
      <c r="AL183" s="640"/>
      <c r="AM183" s="642"/>
      <c r="AN183" s="640"/>
      <c r="AO183" s="642"/>
      <c r="AP183" s="640"/>
      <c r="AQ183" s="642"/>
      <c r="AR183" s="640"/>
      <c r="AS183" s="642"/>
      <c r="AT183" s="640"/>
      <c r="AU183" s="642"/>
      <c r="AV183" s="640"/>
      <c r="AW183" s="642"/>
      <c r="AX183" s="640"/>
      <c r="AY183" s="642"/>
      <c r="AZ183" s="640"/>
      <c r="BA183" s="642"/>
      <c r="BB183" s="640"/>
      <c r="BC183" s="642"/>
      <c r="BD183" s="640"/>
      <c r="BE183" s="642"/>
      <c r="BF183" s="640"/>
      <c r="BG183" s="642"/>
      <c r="BH183" s="640"/>
      <c r="BI183" s="642"/>
      <c r="BJ183" s="640"/>
      <c r="BK183" s="642"/>
      <c r="BL183" s="640"/>
      <c r="BM183" s="642"/>
      <c r="BN183" s="640"/>
      <c r="BO183" s="642"/>
      <c r="BP183" s="640"/>
      <c r="BQ183" s="642"/>
      <c r="BR183" s="640"/>
      <c r="BS183" s="642"/>
      <c r="BT183" s="640"/>
      <c r="BU183" s="642"/>
      <c r="BV183" s="643">
        <f t="shared" si="122"/>
        <v>0</v>
      </c>
      <c r="BW183" s="644">
        <f t="shared" si="123"/>
        <v>0</v>
      </c>
      <c r="BX183" s="776">
        <f t="shared" si="124"/>
        <v>0</v>
      </c>
      <c r="BY183" s="644">
        <f t="shared" si="125"/>
        <v>0</v>
      </c>
      <c r="BZ183" s="645"/>
      <c r="CA183" s="338"/>
      <c r="CB183" s="338"/>
      <c r="CC183" s="338"/>
      <c r="CD183" s="338"/>
      <c r="CE183" s="338"/>
      <c r="CF183" s="338"/>
    </row>
    <row r="184" ht="15.75" customHeight="1">
      <c r="A184" s="821"/>
      <c r="B184" s="777"/>
      <c r="C184" s="501"/>
      <c r="D184" s="501"/>
      <c r="E184" s="501"/>
      <c r="F184" s="737"/>
      <c r="G184" s="773">
        <f t="shared" ref="G184:H184" si="192">L184+N184+P184+R184+T184+V184+X184+Z184+AB184+AD184+AF184+AH184+AJ184+AL184+AN184+AP184+AR184+AT184+AV184+AX184+AZ184+BB184+BD184+BF184+BH184+BJ184+BL184+BN184+BP184+BR184+BT184</f>
        <v>0</v>
      </c>
      <c r="H184" s="671">
        <f t="shared" si="192"/>
        <v>0</v>
      </c>
      <c r="I184" s="774">
        <f t="shared" si="4"/>
        <v>0</v>
      </c>
      <c r="J184" s="418"/>
      <c r="K184" s="407">
        <f t="shared" si="5"/>
        <v>0</v>
      </c>
      <c r="L184" s="640"/>
      <c r="M184" s="642"/>
      <c r="N184" s="640"/>
      <c r="O184" s="642"/>
      <c r="P184" s="640"/>
      <c r="Q184" s="642"/>
      <c r="R184" s="640"/>
      <c r="S184" s="642"/>
      <c r="T184" s="640"/>
      <c r="U184" s="642"/>
      <c r="V184" s="640"/>
      <c r="W184" s="642"/>
      <c r="X184" s="640"/>
      <c r="Y184" s="642"/>
      <c r="Z184" s="640"/>
      <c r="AA184" s="642"/>
      <c r="AB184" s="640"/>
      <c r="AC184" s="642"/>
      <c r="AD184" s="640"/>
      <c r="AE184" s="642"/>
      <c r="AF184" s="640"/>
      <c r="AG184" s="642"/>
      <c r="AH184" s="640"/>
      <c r="AI184" s="642"/>
      <c r="AJ184" s="640"/>
      <c r="AK184" s="642"/>
      <c r="AL184" s="640"/>
      <c r="AM184" s="642"/>
      <c r="AN184" s="640"/>
      <c r="AO184" s="642"/>
      <c r="AP184" s="640"/>
      <c r="AQ184" s="642"/>
      <c r="AR184" s="640"/>
      <c r="AS184" s="642"/>
      <c r="AT184" s="640"/>
      <c r="AU184" s="642"/>
      <c r="AV184" s="640"/>
      <c r="AW184" s="642"/>
      <c r="AX184" s="640"/>
      <c r="AY184" s="642"/>
      <c r="AZ184" s="640"/>
      <c r="BA184" s="642"/>
      <c r="BB184" s="640"/>
      <c r="BC184" s="642"/>
      <c r="BD184" s="640"/>
      <c r="BE184" s="642"/>
      <c r="BF184" s="640"/>
      <c r="BG184" s="642"/>
      <c r="BH184" s="640"/>
      <c r="BI184" s="642"/>
      <c r="BJ184" s="640"/>
      <c r="BK184" s="642"/>
      <c r="BL184" s="640"/>
      <c r="BM184" s="642"/>
      <c r="BN184" s="640"/>
      <c r="BO184" s="642"/>
      <c r="BP184" s="640"/>
      <c r="BQ184" s="642"/>
      <c r="BR184" s="640"/>
      <c r="BS184" s="642"/>
      <c r="BT184" s="640"/>
      <c r="BU184" s="642"/>
      <c r="BV184" s="643">
        <f t="shared" si="122"/>
        <v>0</v>
      </c>
      <c r="BW184" s="644">
        <f t="shared" si="123"/>
        <v>0</v>
      </c>
      <c r="BX184" s="776">
        <f t="shared" si="124"/>
        <v>0</v>
      </c>
      <c r="BY184" s="644">
        <f t="shared" si="125"/>
        <v>0</v>
      </c>
      <c r="BZ184" s="645"/>
      <c r="CA184" s="338"/>
      <c r="CB184" s="338"/>
      <c r="CC184" s="338"/>
      <c r="CD184" s="338"/>
      <c r="CE184" s="338"/>
      <c r="CF184" s="338"/>
    </row>
    <row r="185" ht="15.75" customHeight="1">
      <c r="A185" s="821"/>
      <c r="B185" s="777"/>
      <c r="C185" s="501"/>
      <c r="D185" s="501"/>
      <c r="E185" s="501"/>
      <c r="F185" s="737"/>
      <c r="G185" s="773">
        <f t="shared" ref="G185:H185" si="193">L185+N185+P185+R185+T185+V185+X185+Z185+AB185+AD185+AF185+AH185+AJ185+AL185+AN185+AP185+AR185+AT185+AV185+AX185+AZ185+BB185+BD185+BF185+BH185+BJ185+BL185+BN185+BP185+BR185+BT185</f>
        <v>0</v>
      </c>
      <c r="H185" s="671">
        <f t="shared" si="193"/>
        <v>0</v>
      </c>
      <c r="I185" s="774">
        <f t="shared" si="4"/>
        <v>0</v>
      </c>
      <c r="J185" s="418"/>
      <c r="K185" s="407">
        <f t="shared" si="5"/>
        <v>0</v>
      </c>
      <c r="L185" s="640"/>
      <c r="M185" s="642"/>
      <c r="N185" s="640"/>
      <c r="O185" s="642"/>
      <c r="P185" s="640"/>
      <c r="Q185" s="642"/>
      <c r="R185" s="640"/>
      <c r="S185" s="642"/>
      <c r="T185" s="640"/>
      <c r="U185" s="642"/>
      <c r="V185" s="640"/>
      <c r="W185" s="642"/>
      <c r="X185" s="640"/>
      <c r="Y185" s="642"/>
      <c r="Z185" s="640"/>
      <c r="AA185" s="642"/>
      <c r="AB185" s="640"/>
      <c r="AC185" s="642"/>
      <c r="AD185" s="640"/>
      <c r="AE185" s="642"/>
      <c r="AF185" s="640"/>
      <c r="AG185" s="642"/>
      <c r="AH185" s="640"/>
      <c r="AI185" s="642"/>
      <c r="AJ185" s="640"/>
      <c r="AK185" s="642"/>
      <c r="AL185" s="640"/>
      <c r="AM185" s="642"/>
      <c r="AN185" s="640"/>
      <c r="AO185" s="642"/>
      <c r="AP185" s="640"/>
      <c r="AQ185" s="642"/>
      <c r="AR185" s="640"/>
      <c r="AS185" s="642"/>
      <c r="AT185" s="640"/>
      <c r="AU185" s="642"/>
      <c r="AV185" s="640"/>
      <c r="AW185" s="642"/>
      <c r="AX185" s="640"/>
      <c r="AY185" s="642"/>
      <c r="AZ185" s="640"/>
      <c r="BA185" s="642"/>
      <c r="BB185" s="640"/>
      <c r="BC185" s="642"/>
      <c r="BD185" s="640"/>
      <c r="BE185" s="642"/>
      <c r="BF185" s="640"/>
      <c r="BG185" s="642"/>
      <c r="BH185" s="640"/>
      <c r="BI185" s="642"/>
      <c r="BJ185" s="640"/>
      <c r="BK185" s="642"/>
      <c r="BL185" s="640"/>
      <c r="BM185" s="642"/>
      <c r="BN185" s="640"/>
      <c r="BO185" s="642"/>
      <c r="BP185" s="640"/>
      <c r="BQ185" s="642"/>
      <c r="BR185" s="640"/>
      <c r="BS185" s="642"/>
      <c r="BT185" s="640"/>
      <c r="BU185" s="642"/>
      <c r="BV185" s="643">
        <f t="shared" si="122"/>
        <v>0</v>
      </c>
      <c r="BW185" s="644">
        <f t="shared" si="123"/>
        <v>0</v>
      </c>
      <c r="BX185" s="776">
        <f t="shared" si="124"/>
        <v>0</v>
      </c>
      <c r="BY185" s="644">
        <f t="shared" si="125"/>
        <v>0</v>
      </c>
      <c r="BZ185" s="645"/>
      <c r="CA185" s="338"/>
      <c r="CB185" s="338"/>
      <c r="CC185" s="338"/>
      <c r="CD185" s="338"/>
      <c r="CE185" s="338"/>
      <c r="CF185" s="338"/>
    </row>
    <row r="186" ht="15.75" customHeight="1">
      <c r="A186" s="821"/>
      <c r="B186" s="777"/>
      <c r="C186" s="501"/>
      <c r="D186" s="501"/>
      <c r="E186" s="501"/>
      <c r="F186" s="737"/>
      <c r="G186" s="773">
        <f t="shared" ref="G186:H186" si="194">L186+N186+P186+R186+T186+V186+X186+Z186+AB186+AD186+AF186+AH186+AJ186+AL186+AN186+AP186+AR186+AT186+AV186+AX186+AZ186+BB186+BD186+BF186+BH186+BJ186+BL186+BN186+BP186+BR186+BT186</f>
        <v>0</v>
      </c>
      <c r="H186" s="671">
        <f t="shared" si="194"/>
        <v>0</v>
      </c>
      <c r="I186" s="774">
        <f t="shared" si="4"/>
        <v>0</v>
      </c>
      <c r="J186" s="418"/>
      <c r="K186" s="407">
        <f t="shared" si="5"/>
        <v>0</v>
      </c>
      <c r="L186" s="640"/>
      <c r="M186" s="642"/>
      <c r="N186" s="640"/>
      <c r="O186" s="642"/>
      <c r="P186" s="640"/>
      <c r="Q186" s="642"/>
      <c r="R186" s="640"/>
      <c r="S186" s="642"/>
      <c r="T186" s="640"/>
      <c r="U186" s="642"/>
      <c r="V186" s="640"/>
      <c r="W186" s="642"/>
      <c r="X186" s="640"/>
      <c r="Y186" s="642"/>
      <c r="Z186" s="640"/>
      <c r="AA186" s="642"/>
      <c r="AB186" s="640"/>
      <c r="AC186" s="642"/>
      <c r="AD186" s="640"/>
      <c r="AE186" s="642"/>
      <c r="AF186" s="640"/>
      <c r="AG186" s="642"/>
      <c r="AH186" s="640"/>
      <c r="AI186" s="642"/>
      <c r="AJ186" s="640"/>
      <c r="AK186" s="642"/>
      <c r="AL186" s="640"/>
      <c r="AM186" s="642"/>
      <c r="AN186" s="640"/>
      <c r="AO186" s="642"/>
      <c r="AP186" s="640"/>
      <c r="AQ186" s="642"/>
      <c r="AR186" s="640"/>
      <c r="AS186" s="642"/>
      <c r="AT186" s="640"/>
      <c r="AU186" s="642"/>
      <c r="AV186" s="640"/>
      <c r="AW186" s="642"/>
      <c r="AX186" s="640"/>
      <c r="AY186" s="642"/>
      <c r="AZ186" s="640"/>
      <c r="BA186" s="642"/>
      <c r="BB186" s="640"/>
      <c r="BC186" s="642"/>
      <c r="BD186" s="640"/>
      <c r="BE186" s="642"/>
      <c r="BF186" s="640"/>
      <c r="BG186" s="642"/>
      <c r="BH186" s="640"/>
      <c r="BI186" s="642"/>
      <c r="BJ186" s="640"/>
      <c r="BK186" s="642"/>
      <c r="BL186" s="640"/>
      <c r="BM186" s="642"/>
      <c r="BN186" s="640"/>
      <c r="BO186" s="642"/>
      <c r="BP186" s="640"/>
      <c r="BQ186" s="642"/>
      <c r="BR186" s="640"/>
      <c r="BS186" s="642"/>
      <c r="BT186" s="640"/>
      <c r="BU186" s="642"/>
      <c r="BV186" s="643">
        <f t="shared" si="122"/>
        <v>0</v>
      </c>
      <c r="BW186" s="644">
        <f t="shared" si="123"/>
        <v>0</v>
      </c>
      <c r="BX186" s="776">
        <f t="shared" si="124"/>
        <v>0</v>
      </c>
      <c r="BY186" s="644">
        <f t="shared" si="125"/>
        <v>0</v>
      </c>
      <c r="BZ186" s="645"/>
      <c r="CA186" s="338"/>
      <c r="CB186" s="338"/>
      <c r="CC186" s="338"/>
      <c r="CD186" s="338"/>
      <c r="CE186" s="338"/>
      <c r="CF186" s="338"/>
    </row>
    <row r="187" ht="15.75" customHeight="1">
      <c r="A187" s="821"/>
      <c r="B187" s="777"/>
      <c r="C187" s="501"/>
      <c r="D187" s="501"/>
      <c r="E187" s="501"/>
      <c r="F187" s="737"/>
      <c r="G187" s="773">
        <f t="shared" ref="G187:H187" si="195">L187+N187+P187+R187+T187+V187+X187+Z187+AB187+AD187+AF187+AH187+AJ187+AL187+AN187+AP187+AR187+AT187+AV187+AX187+AZ187+BB187+BD187+BF187+BH187+BJ187+BL187+BN187+BP187+BR187+BT187</f>
        <v>0</v>
      </c>
      <c r="H187" s="671">
        <f t="shared" si="195"/>
        <v>0</v>
      </c>
      <c r="I187" s="774">
        <f t="shared" si="4"/>
        <v>0</v>
      </c>
      <c r="J187" s="418"/>
      <c r="K187" s="407">
        <f t="shared" si="5"/>
        <v>0</v>
      </c>
      <c r="L187" s="640"/>
      <c r="M187" s="642"/>
      <c r="N187" s="640"/>
      <c r="O187" s="642"/>
      <c r="P187" s="640"/>
      <c r="Q187" s="642"/>
      <c r="R187" s="640"/>
      <c r="S187" s="642"/>
      <c r="T187" s="640"/>
      <c r="U187" s="642"/>
      <c r="V187" s="640"/>
      <c r="W187" s="642"/>
      <c r="X187" s="640"/>
      <c r="Y187" s="642"/>
      <c r="Z187" s="640"/>
      <c r="AA187" s="642"/>
      <c r="AB187" s="640"/>
      <c r="AC187" s="642"/>
      <c r="AD187" s="640"/>
      <c r="AE187" s="642"/>
      <c r="AF187" s="640"/>
      <c r="AG187" s="642"/>
      <c r="AH187" s="640"/>
      <c r="AI187" s="642"/>
      <c r="AJ187" s="640"/>
      <c r="AK187" s="642"/>
      <c r="AL187" s="640"/>
      <c r="AM187" s="642"/>
      <c r="AN187" s="640"/>
      <c r="AO187" s="642"/>
      <c r="AP187" s="640"/>
      <c r="AQ187" s="642"/>
      <c r="AR187" s="640"/>
      <c r="AS187" s="642"/>
      <c r="AT187" s="640"/>
      <c r="AU187" s="642"/>
      <c r="AV187" s="640"/>
      <c r="AW187" s="642"/>
      <c r="AX187" s="640"/>
      <c r="AY187" s="642"/>
      <c r="AZ187" s="640"/>
      <c r="BA187" s="642"/>
      <c r="BB187" s="640"/>
      <c r="BC187" s="642"/>
      <c r="BD187" s="640"/>
      <c r="BE187" s="642"/>
      <c r="BF187" s="640"/>
      <c r="BG187" s="642"/>
      <c r="BH187" s="640"/>
      <c r="BI187" s="642"/>
      <c r="BJ187" s="640"/>
      <c r="BK187" s="642"/>
      <c r="BL187" s="640"/>
      <c r="BM187" s="642"/>
      <c r="BN187" s="640"/>
      <c r="BO187" s="642"/>
      <c r="BP187" s="640"/>
      <c r="BQ187" s="642"/>
      <c r="BR187" s="640"/>
      <c r="BS187" s="642"/>
      <c r="BT187" s="640"/>
      <c r="BU187" s="642"/>
      <c r="BV187" s="643">
        <f t="shared" si="122"/>
        <v>0</v>
      </c>
      <c r="BW187" s="644">
        <f t="shared" si="123"/>
        <v>0</v>
      </c>
      <c r="BX187" s="776">
        <f t="shared" si="124"/>
        <v>0</v>
      </c>
      <c r="BY187" s="644">
        <f t="shared" si="125"/>
        <v>0</v>
      </c>
      <c r="BZ187" s="645"/>
      <c r="CA187" s="338"/>
      <c r="CB187" s="338"/>
      <c r="CC187" s="338"/>
      <c r="CD187" s="338"/>
      <c r="CE187" s="338"/>
      <c r="CF187" s="338"/>
    </row>
    <row r="188" ht="15.75" customHeight="1">
      <c r="A188" s="821"/>
      <c r="B188" s="777"/>
      <c r="C188" s="501"/>
      <c r="D188" s="501"/>
      <c r="E188" s="501"/>
      <c r="F188" s="737"/>
      <c r="G188" s="773">
        <f t="shared" ref="G188:H188" si="196">L188+N188+P188+R188+T188+V188+X188+Z188+AB188+AD188+AF188+AH188+AJ188+AL188+AN188+AP188+AR188+AT188+AV188+AX188+AZ188+BB188+BD188+BF188+BH188+BJ188+BL188+BN188+BP188+BR188+BT188</f>
        <v>0</v>
      </c>
      <c r="H188" s="671">
        <f t="shared" si="196"/>
        <v>0</v>
      </c>
      <c r="I188" s="774">
        <f t="shared" si="4"/>
        <v>0</v>
      </c>
      <c r="J188" s="418"/>
      <c r="K188" s="407">
        <f t="shared" si="5"/>
        <v>0</v>
      </c>
      <c r="L188" s="640"/>
      <c r="M188" s="642"/>
      <c r="N188" s="640"/>
      <c r="O188" s="642"/>
      <c r="P188" s="640"/>
      <c r="Q188" s="642"/>
      <c r="R188" s="640"/>
      <c r="S188" s="642"/>
      <c r="T188" s="640"/>
      <c r="U188" s="642"/>
      <c r="V188" s="640"/>
      <c r="W188" s="642"/>
      <c r="X188" s="640"/>
      <c r="Y188" s="642"/>
      <c r="Z188" s="640"/>
      <c r="AA188" s="642"/>
      <c r="AB188" s="640"/>
      <c r="AC188" s="642"/>
      <c r="AD188" s="640"/>
      <c r="AE188" s="642"/>
      <c r="AF188" s="640"/>
      <c r="AG188" s="642"/>
      <c r="AH188" s="640"/>
      <c r="AI188" s="642"/>
      <c r="AJ188" s="640"/>
      <c r="AK188" s="642"/>
      <c r="AL188" s="640"/>
      <c r="AM188" s="642"/>
      <c r="AN188" s="640"/>
      <c r="AO188" s="642"/>
      <c r="AP188" s="640"/>
      <c r="AQ188" s="642"/>
      <c r="AR188" s="640"/>
      <c r="AS188" s="642"/>
      <c r="AT188" s="640"/>
      <c r="AU188" s="642"/>
      <c r="AV188" s="640"/>
      <c r="AW188" s="642"/>
      <c r="AX188" s="640"/>
      <c r="AY188" s="642"/>
      <c r="AZ188" s="640"/>
      <c r="BA188" s="642"/>
      <c r="BB188" s="640"/>
      <c r="BC188" s="642"/>
      <c r="BD188" s="640"/>
      <c r="BE188" s="642"/>
      <c r="BF188" s="640"/>
      <c r="BG188" s="642"/>
      <c r="BH188" s="640"/>
      <c r="BI188" s="642"/>
      <c r="BJ188" s="640"/>
      <c r="BK188" s="642"/>
      <c r="BL188" s="640"/>
      <c r="BM188" s="642"/>
      <c r="BN188" s="640"/>
      <c r="BO188" s="642"/>
      <c r="BP188" s="640"/>
      <c r="BQ188" s="642"/>
      <c r="BR188" s="640"/>
      <c r="BS188" s="642"/>
      <c r="BT188" s="640"/>
      <c r="BU188" s="642"/>
      <c r="BV188" s="643">
        <f t="shared" si="122"/>
        <v>0</v>
      </c>
      <c r="BW188" s="644">
        <f t="shared" si="123"/>
        <v>0</v>
      </c>
      <c r="BX188" s="776">
        <f t="shared" si="124"/>
        <v>0</v>
      </c>
      <c r="BY188" s="644">
        <f t="shared" si="125"/>
        <v>0</v>
      </c>
      <c r="BZ188" s="645"/>
      <c r="CA188" s="338"/>
      <c r="CB188" s="338"/>
      <c r="CC188" s="338"/>
      <c r="CD188" s="338"/>
      <c r="CE188" s="338"/>
      <c r="CF188" s="338"/>
    </row>
    <row r="189" ht="15.75" customHeight="1">
      <c r="A189" s="821"/>
      <c r="B189" s="777"/>
      <c r="C189" s="501"/>
      <c r="D189" s="501"/>
      <c r="E189" s="501"/>
      <c r="F189" s="737"/>
      <c r="G189" s="773">
        <f t="shared" ref="G189:H189" si="197">L189+N189+P189+R189+T189+V189+X189+Z189+AB189+AD189+AF189+AH189+AJ189+AL189+AN189+AP189+AR189+AT189+AV189+AX189+AZ189+BB189+BD189+BF189+BH189+BJ189+BL189+BN189+BP189+BR189+BT189</f>
        <v>0</v>
      </c>
      <c r="H189" s="671">
        <f t="shared" si="197"/>
        <v>0</v>
      </c>
      <c r="I189" s="774">
        <f t="shared" si="4"/>
        <v>0</v>
      </c>
      <c r="J189" s="418"/>
      <c r="K189" s="407">
        <f t="shared" si="5"/>
        <v>0</v>
      </c>
      <c r="L189" s="640"/>
      <c r="M189" s="642"/>
      <c r="N189" s="640"/>
      <c r="O189" s="642"/>
      <c r="P189" s="640"/>
      <c r="Q189" s="642"/>
      <c r="R189" s="640"/>
      <c r="S189" s="642"/>
      <c r="T189" s="640"/>
      <c r="U189" s="642"/>
      <c r="V189" s="640"/>
      <c r="W189" s="642"/>
      <c r="X189" s="640"/>
      <c r="Y189" s="642"/>
      <c r="Z189" s="640"/>
      <c r="AA189" s="642"/>
      <c r="AB189" s="640"/>
      <c r="AC189" s="642"/>
      <c r="AD189" s="640"/>
      <c r="AE189" s="642"/>
      <c r="AF189" s="640"/>
      <c r="AG189" s="642"/>
      <c r="AH189" s="640"/>
      <c r="AI189" s="642"/>
      <c r="AJ189" s="640"/>
      <c r="AK189" s="642"/>
      <c r="AL189" s="640"/>
      <c r="AM189" s="642"/>
      <c r="AN189" s="640"/>
      <c r="AO189" s="642"/>
      <c r="AP189" s="640"/>
      <c r="AQ189" s="642"/>
      <c r="AR189" s="640"/>
      <c r="AS189" s="642"/>
      <c r="AT189" s="640"/>
      <c r="AU189" s="642"/>
      <c r="AV189" s="640"/>
      <c r="AW189" s="642"/>
      <c r="AX189" s="640"/>
      <c r="AY189" s="642"/>
      <c r="AZ189" s="640"/>
      <c r="BA189" s="642"/>
      <c r="BB189" s="640"/>
      <c r="BC189" s="642"/>
      <c r="BD189" s="640"/>
      <c r="BE189" s="642"/>
      <c r="BF189" s="640"/>
      <c r="BG189" s="642"/>
      <c r="BH189" s="640"/>
      <c r="BI189" s="642"/>
      <c r="BJ189" s="640"/>
      <c r="BK189" s="642"/>
      <c r="BL189" s="640"/>
      <c r="BM189" s="642"/>
      <c r="BN189" s="640"/>
      <c r="BO189" s="642"/>
      <c r="BP189" s="640"/>
      <c r="BQ189" s="642"/>
      <c r="BR189" s="640"/>
      <c r="BS189" s="642"/>
      <c r="BT189" s="640"/>
      <c r="BU189" s="642"/>
      <c r="BV189" s="643">
        <f t="shared" si="122"/>
        <v>0</v>
      </c>
      <c r="BW189" s="644">
        <f t="shared" si="123"/>
        <v>0</v>
      </c>
      <c r="BX189" s="776">
        <f t="shared" si="124"/>
        <v>0</v>
      </c>
      <c r="BY189" s="644">
        <f t="shared" si="125"/>
        <v>0</v>
      </c>
      <c r="BZ189" s="645"/>
      <c r="CA189" s="338"/>
      <c r="CB189" s="338"/>
      <c r="CC189" s="338"/>
      <c r="CD189" s="338"/>
      <c r="CE189" s="338"/>
      <c r="CF189" s="338"/>
    </row>
    <row r="190" ht="15.75" customHeight="1">
      <c r="A190" s="821"/>
      <c r="B190" s="777"/>
      <c r="C190" s="501"/>
      <c r="D190" s="501"/>
      <c r="E190" s="501"/>
      <c r="F190" s="737"/>
      <c r="G190" s="773">
        <f t="shared" ref="G190:H190" si="198">L190+N190+P190+R190+T190+V190+X190+Z190+AB190+AD190+AF190+AH190+AJ190+AL190+AN190+AP190+AR190+AT190+AV190+AX190+AZ190+BB190+BD190+BF190+BH190+BJ190+BL190+BN190+BP190+BR190+BT190</f>
        <v>0</v>
      </c>
      <c r="H190" s="671">
        <f t="shared" si="198"/>
        <v>0</v>
      </c>
      <c r="I190" s="774">
        <f t="shared" si="4"/>
        <v>0</v>
      </c>
      <c r="J190" s="418"/>
      <c r="K190" s="407">
        <f t="shared" si="5"/>
        <v>0</v>
      </c>
      <c r="L190" s="640"/>
      <c r="M190" s="642"/>
      <c r="N190" s="640"/>
      <c r="O190" s="642"/>
      <c r="P190" s="640"/>
      <c r="Q190" s="642"/>
      <c r="R190" s="640"/>
      <c r="S190" s="642"/>
      <c r="T190" s="640"/>
      <c r="U190" s="642"/>
      <c r="V190" s="640"/>
      <c r="W190" s="642"/>
      <c r="X190" s="640"/>
      <c r="Y190" s="642"/>
      <c r="Z190" s="640"/>
      <c r="AA190" s="642"/>
      <c r="AB190" s="640"/>
      <c r="AC190" s="642"/>
      <c r="AD190" s="640"/>
      <c r="AE190" s="642"/>
      <c r="AF190" s="640"/>
      <c r="AG190" s="642"/>
      <c r="AH190" s="640"/>
      <c r="AI190" s="642"/>
      <c r="AJ190" s="640"/>
      <c r="AK190" s="642"/>
      <c r="AL190" s="640"/>
      <c r="AM190" s="642"/>
      <c r="AN190" s="640"/>
      <c r="AO190" s="642"/>
      <c r="AP190" s="640"/>
      <c r="AQ190" s="642"/>
      <c r="AR190" s="640"/>
      <c r="AS190" s="642"/>
      <c r="AT190" s="640"/>
      <c r="AU190" s="642"/>
      <c r="AV190" s="640"/>
      <c r="AW190" s="642"/>
      <c r="AX190" s="640"/>
      <c r="AY190" s="642"/>
      <c r="AZ190" s="640"/>
      <c r="BA190" s="642"/>
      <c r="BB190" s="640"/>
      <c r="BC190" s="642"/>
      <c r="BD190" s="640"/>
      <c r="BE190" s="642"/>
      <c r="BF190" s="640"/>
      <c r="BG190" s="642"/>
      <c r="BH190" s="640"/>
      <c r="BI190" s="642"/>
      <c r="BJ190" s="640"/>
      <c r="BK190" s="642"/>
      <c r="BL190" s="640"/>
      <c r="BM190" s="642"/>
      <c r="BN190" s="640"/>
      <c r="BO190" s="642"/>
      <c r="BP190" s="640"/>
      <c r="BQ190" s="642"/>
      <c r="BR190" s="640"/>
      <c r="BS190" s="642"/>
      <c r="BT190" s="640"/>
      <c r="BU190" s="642"/>
      <c r="BV190" s="643">
        <f t="shared" si="122"/>
        <v>0</v>
      </c>
      <c r="BW190" s="644">
        <f t="shared" si="123"/>
        <v>0</v>
      </c>
      <c r="BX190" s="776">
        <f t="shared" si="124"/>
        <v>0</v>
      </c>
      <c r="BY190" s="644">
        <f t="shared" si="125"/>
        <v>0</v>
      </c>
      <c r="BZ190" s="645"/>
      <c r="CA190" s="338"/>
      <c r="CB190" s="338"/>
      <c r="CC190" s="338"/>
      <c r="CD190" s="338"/>
      <c r="CE190" s="338"/>
      <c r="CF190" s="338"/>
    </row>
    <row r="191" ht="15.75" customHeight="1">
      <c r="A191" s="821"/>
      <c r="B191" s="777"/>
      <c r="C191" s="501"/>
      <c r="D191" s="501"/>
      <c r="E191" s="501"/>
      <c r="F191" s="737"/>
      <c r="G191" s="773">
        <f t="shared" ref="G191:H191" si="199">L191+N191+P191+R191+T191+V191+X191+Z191+AB191+AD191+AF191+AH191+AJ191+AL191+AN191+AP191+AR191+AT191+AV191+AX191+AZ191+BB191+BD191+BF191+BH191+BJ191+BL191+BN191+BP191+BR191+BT191</f>
        <v>0</v>
      </c>
      <c r="H191" s="671">
        <f t="shared" si="199"/>
        <v>0</v>
      </c>
      <c r="I191" s="774">
        <f t="shared" si="4"/>
        <v>0</v>
      </c>
      <c r="J191" s="418"/>
      <c r="K191" s="407">
        <f t="shared" si="5"/>
        <v>0</v>
      </c>
      <c r="L191" s="640"/>
      <c r="M191" s="642"/>
      <c r="N191" s="640"/>
      <c r="O191" s="642"/>
      <c r="P191" s="640"/>
      <c r="Q191" s="642"/>
      <c r="R191" s="640"/>
      <c r="S191" s="642"/>
      <c r="T191" s="640"/>
      <c r="U191" s="642"/>
      <c r="V191" s="640"/>
      <c r="W191" s="642"/>
      <c r="X191" s="640"/>
      <c r="Y191" s="642"/>
      <c r="Z191" s="640"/>
      <c r="AA191" s="642"/>
      <c r="AB191" s="640"/>
      <c r="AC191" s="642"/>
      <c r="AD191" s="640"/>
      <c r="AE191" s="642"/>
      <c r="AF191" s="640"/>
      <c r="AG191" s="642"/>
      <c r="AH191" s="640"/>
      <c r="AI191" s="642"/>
      <c r="AJ191" s="640"/>
      <c r="AK191" s="642"/>
      <c r="AL191" s="640"/>
      <c r="AM191" s="642"/>
      <c r="AN191" s="640"/>
      <c r="AO191" s="642"/>
      <c r="AP191" s="640"/>
      <c r="AQ191" s="642"/>
      <c r="AR191" s="640"/>
      <c r="AS191" s="642"/>
      <c r="AT191" s="640"/>
      <c r="AU191" s="642"/>
      <c r="AV191" s="640"/>
      <c r="AW191" s="642"/>
      <c r="AX191" s="640"/>
      <c r="AY191" s="642"/>
      <c r="AZ191" s="640"/>
      <c r="BA191" s="642"/>
      <c r="BB191" s="640"/>
      <c r="BC191" s="642"/>
      <c r="BD191" s="640"/>
      <c r="BE191" s="642"/>
      <c r="BF191" s="640"/>
      <c r="BG191" s="642"/>
      <c r="BH191" s="640"/>
      <c r="BI191" s="642"/>
      <c r="BJ191" s="640"/>
      <c r="BK191" s="642"/>
      <c r="BL191" s="640"/>
      <c r="BM191" s="642"/>
      <c r="BN191" s="640"/>
      <c r="BO191" s="642"/>
      <c r="BP191" s="640"/>
      <c r="BQ191" s="642"/>
      <c r="BR191" s="640"/>
      <c r="BS191" s="642"/>
      <c r="BT191" s="640"/>
      <c r="BU191" s="642"/>
      <c r="BV191" s="643">
        <f t="shared" si="122"/>
        <v>0</v>
      </c>
      <c r="BW191" s="644">
        <f t="shared" si="123"/>
        <v>0</v>
      </c>
      <c r="BX191" s="776">
        <f t="shared" si="124"/>
        <v>0</v>
      </c>
      <c r="BY191" s="644">
        <f t="shared" si="125"/>
        <v>0</v>
      </c>
      <c r="BZ191" s="645"/>
      <c r="CA191" s="338"/>
      <c r="CB191" s="338"/>
      <c r="CC191" s="338"/>
      <c r="CD191" s="338"/>
      <c r="CE191" s="338"/>
      <c r="CF191" s="338"/>
    </row>
    <row r="192" ht="15.75" customHeight="1">
      <c r="A192" s="821"/>
      <c r="B192" s="777"/>
      <c r="C192" s="501"/>
      <c r="D192" s="501"/>
      <c r="E192" s="501"/>
      <c r="F192" s="737"/>
      <c r="G192" s="773">
        <f t="shared" ref="G192:H192" si="200">L192+N192+P192+R192+T192+V192+X192+Z192+AB192+AD192+AF192+AH192+AJ192+AL192+AN192+AP192+AR192+AT192+AV192+AX192+AZ192+BB192+BD192+BF192+BH192+BJ192+BL192+BN192+BP192+BR192+BT192</f>
        <v>0</v>
      </c>
      <c r="H192" s="671">
        <f t="shared" si="200"/>
        <v>0</v>
      </c>
      <c r="I192" s="774">
        <f t="shared" si="4"/>
        <v>0</v>
      </c>
      <c r="J192" s="418"/>
      <c r="K192" s="407">
        <f t="shared" si="5"/>
        <v>0</v>
      </c>
      <c r="L192" s="640"/>
      <c r="M192" s="642"/>
      <c r="N192" s="640"/>
      <c r="O192" s="642"/>
      <c r="P192" s="640"/>
      <c r="Q192" s="642"/>
      <c r="R192" s="640"/>
      <c r="S192" s="642"/>
      <c r="T192" s="640"/>
      <c r="U192" s="642"/>
      <c r="V192" s="640"/>
      <c r="W192" s="642"/>
      <c r="X192" s="640"/>
      <c r="Y192" s="642"/>
      <c r="Z192" s="640"/>
      <c r="AA192" s="642"/>
      <c r="AB192" s="640"/>
      <c r="AC192" s="642"/>
      <c r="AD192" s="640"/>
      <c r="AE192" s="642"/>
      <c r="AF192" s="640"/>
      <c r="AG192" s="642"/>
      <c r="AH192" s="640"/>
      <c r="AI192" s="642"/>
      <c r="AJ192" s="640"/>
      <c r="AK192" s="642"/>
      <c r="AL192" s="640"/>
      <c r="AM192" s="642"/>
      <c r="AN192" s="640"/>
      <c r="AO192" s="642"/>
      <c r="AP192" s="640"/>
      <c r="AQ192" s="642"/>
      <c r="AR192" s="640"/>
      <c r="AS192" s="642"/>
      <c r="AT192" s="640"/>
      <c r="AU192" s="642"/>
      <c r="AV192" s="640"/>
      <c r="AW192" s="642"/>
      <c r="AX192" s="640"/>
      <c r="AY192" s="642"/>
      <c r="AZ192" s="640"/>
      <c r="BA192" s="642"/>
      <c r="BB192" s="640"/>
      <c r="BC192" s="642"/>
      <c r="BD192" s="640"/>
      <c r="BE192" s="642"/>
      <c r="BF192" s="640"/>
      <c r="BG192" s="642"/>
      <c r="BH192" s="640"/>
      <c r="BI192" s="642"/>
      <c r="BJ192" s="640"/>
      <c r="BK192" s="642"/>
      <c r="BL192" s="640"/>
      <c r="BM192" s="642"/>
      <c r="BN192" s="640"/>
      <c r="BO192" s="642"/>
      <c r="BP192" s="640"/>
      <c r="BQ192" s="642"/>
      <c r="BR192" s="640"/>
      <c r="BS192" s="642"/>
      <c r="BT192" s="640"/>
      <c r="BU192" s="642"/>
      <c r="BV192" s="643">
        <f t="shared" si="122"/>
        <v>0</v>
      </c>
      <c r="BW192" s="644">
        <f t="shared" si="123"/>
        <v>0</v>
      </c>
      <c r="BX192" s="776">
        <f t="shared" si="124"/>
        <v>0</v>
      </c>
      <c r="BY192" s="644">
        <f t="shared" si="125"/>
        <v>0</v>
      </c>
      <c r="BZ192" s="645"/>
      <c r="CA192" s="338"/>
      <c r="CB192" s="338"/>
      <c r="CC192" s="338"/>
      <c r="CD192" s="338"/>
      <c r="CE192" s="338"/>
      <c r="CF192" s="338"/>
    </row>
    <row r="193" ht="15.75" customHeight="1">
      <c r="A193" s="821"/>
      <c r="B193" s="777"/>
      <c r="C193" s="501"/>
      <c r="D193" s="501"/>
      <c r="E193" s="501"/>
      <c r="F193" s="737"/>
      <c r="G193" s="773">
        <f t="shared" ref="G193:H193" si="201">L193+N193+P193+R193+T193+V193+X193+Z193+AB193+AD193+AF193+AH193+AJ193+AL193+AN193+AP193+AR193+AT193+AV193+AX193+AZ193+BB193+BD193+BF193+BH193+BJ193+BL193+BN193+BP193+BR193+BT193</f>
        <v>0</v>
      </c>
      <c r="H193" s="671">
        <f t="shared" si="201"/>
        <v>0</v>
      </c>
      <c r="I193" s="774">
        <f t="shared" si="4"/>
        <v>0</v>
      </c>
      <c r="J193" s="418"/>
      <c r="K193" s="407">
        <f t="shared" si="5"/>
        <v>0</v>
      </c>
      <c r="L193" s="640"/>
      <c r="M193" s="642"/>
      <c r="N193" s="640"/>
      <c r="O193" s="642"/>
      <c r="P193" s="640"/>
      <c r="Q193" s="642"/>
      <c r="R193" s="640"/>
      <c r="S193" s="642"/>
      <c r="T193" s="640"/>
      <c r="U193" s="642"/>
      <c r="V193" s="640"/>
      <c r="W193" s="642"/>
      <c r="X193" s="640"/>
      <c r="Y193" s="642"/>
      <c r="Z193" s="640"/>
      <c r="AA193" s="642"/>
      <c r="AB193" s="640"/>
      <c r="AC193" s="642"/>
      <c r="AD193" s="640"/>
      <c r="AE193" s="642"/>
      <c r="AF193" s="640"/>
      <c r="AG193" s="642"/>
      <c r="AH193" s="640"/>
      <c r="AI193" s="642"/>
      <c r="AJ193" s="640"/>
      <c r="AK193" s="642"/>
      <c r="AL193" s="640"/>
      <c r="AM193" s="642"/>
      <c r="AN193" s="640"/>
      <c r="AO193" s="642"/>
      <c r="AP193" s="640"/>
      <c r="AQ193" s="642"/>
      <c r="AR193" s="640"/>
      <c r="AS193" s="642"/>
      <c r="AT193" s="640"/>
      <c r="AU193" s="642"/>
      <c r="AV193" s="640"/>
      <c r="AW193" s="642"/>
      <c r="AX193" s="640"/>
      <c r="AY193" s="642"/>
      <c r="AZ193" s="640"/>
      <c r="BA193" s="642"/>
      <c r="BB193" s="640"/>
      <c r="BC193" s="642"/>
      <c r="BD193" s="640"/>
      <c r="BE193" s="642"/>
      <c r="BF193" s="640"/>
      <c r="BG193" s="642"/>
      <c r="BH193" s="640"/>
      <c r="BI193" s="642"/>
      <c r="BJ193" s="640"/>
      <c r="BK193" s="642"/>
      <c r="BL193" s="640"/>
      <c r="BM193" s="642"/>
      <c r="BN193" s="640"/>
      <c r="BO193" s="642"/>
      <c r="BP193" s="640"/>
      <c r="BQ193" s="642"/>
      <c r="BR193" s="640"/>
      <c r="BS193" s="642"/>
      <c r="BT193" s="640"/>
      <c r="BU193" s="642"/>
      <c r="BV193" s="643">
        <f t="shared" si="122"/>
        <v>0</v>
      </c>
      <c r="BW193" s="644">
        <f t="shared" si="123"/>
        <v>0</v>
      </c>
      <c r="BX193" s="776">
        <f t="shared" si="124"/>
        <v>0</v>
      </c>
      <c r="BY193" s="644">
        <f t="shared" si="125"/>
        <v>0</v>
      </c>
      <c r="BZ193" s="645"/>
      <c r="CA193" s="338"/>
      <c r="CB193" s="338"/>
      <c r="CC193" s="338"/>
      <c r="CD193" s="338"/>
      <c r="CE193" s="338"/>
      <c r="CF193" s="338"/>
    </row>
    <row r="194" ht="15.75" customHeight="1">
      <c r="A194" s="821"/>
      <c r="B194" s="777"/>
      <c r="C194" s="501"/>
      <c r="D194" s="501"/>
      <c r="E194" s="501"/>
      <c r="F194" s="737"/>
      <c r="G194" s="773">
        <f t="shared" ref="G194:H194" si="202">L194+N194+P194+R194+T194+V194+X194+Z194+AB194+AD194+AF194+AH194+AJ194+AL194+AN194+AP194+AR194+AT194+AV194+AX194+AZ194+BB194+BD194+BF194+BH194+BJ194+BL194+BN194+BP194+BR194+BT194</f>
        <v>0</v>
      </c>
      <c r="H194" s="671">
        <f t="shared" si="202"/>
        <v>0</v>
      </c>
      <c r="I194" s="774">
        <f t="shared" si="4"/>
        <v>0</v>
      </c>
      <c r="J194" s="418"/>
      <c r="K194" s="407">
        <f t="shared" si="5"/>
        <v>0</v>
      </c>
      <c r="L194" s="640"/>
      <c r="M194" s="642"/>
      <c r="N194" s="640"/>
      <c r="O194" s="642"/>
      <c r="P194" s="640"/>
      <c r="Q194" s="642"/>
      <c r="R194" s="640"/>
      <c r="S194" s="642"/>
      <c r="T194" s="640"/>
      <c r="U194" s="642"/>
      <c r="V194" s="640"/>
      <c r="W194" s="642"/>
      <c r="X194" s="640"/>
      <c r="Y194" s="642"/>
      <c r="Z194" s="640"/>
      <c r="AA194" s="642"/>
      <c r="AB194" s="640"/>
      <c r="AC194" s="642"/>
      <c r="AD194" s="640"/>
      <c r="AE194" s="642"/>
      <c r="AF194" s="640"/>
      <c r="AG194" s="642"/>
      <c r="AH194" s="640"/>
      <c r="AI194" s="642"/>
      <c r="AJ194" s="640"/>
      <c r="AK194" s="642"/>
      <c r="AL194" s="640"/>
      <c r="AM194" s="642"/>
      <c r="AN194" s="640"/>
      <c r="AO194" s="642"/>
      <c r="AP194" s="640"/>
      <c r="AQ194" s="642"/>
      <c r="AR194" s="640"/>
      <c r="AS194" s="642"/>
      <c r="AT194" s="640"/>
      <c r="AU194" s="642"/>
      <c r="AV194" s="640"/>
      <c r="AW194" s="642"/>
      <c r="AX194" s="640"/>
      <c r="AY194" s="642"/>
      <c r="AZ194" s="640"/>
      <c r="BA194" s="642"/>
      <c r="BB194" s="640"/>
      <c r="BC194" s="642"/>
      <c r="BD194" s="640"/>
      <c r="BE194" s="642"/>
      <c r="BF194" s="640"/>
      <c r="BG194" s="642"/>
      <c r="BH194" s="640"/>
      <c r="BI194" s="642"/>
      <c r="BJ194" s="640"/>
      <c r="BK194" s="642"/>
      <c r="BL194" s="640"/>
      <c r="BM194" s="642"/>
      <c r="BN194" s="640"/>
      <c r="BO194" s="642"/>
      <c r="BP194" s="640"/>
      <c r="BQ194" s="642"/>
      <c r="BR194" s="640"/>
      <c r="BS194" s="642"/>
      <c r="BT194" s="640"/>
      <c r="BU194" s="642"/>
      <c r="BV194" s="643">
        <f t="shared" si="122"/>
        <v>0</v>
      </c>
      <c r="BW194" s="644">
        <f t="shared" si="123"/>
        <v>0</v>
      </c>
      <c r="BX194" s="776">
        <f t="shared" si="124"/>
        <v>0</v>
      </c>
      <c r="BY194" s="644">
        <f t="shared" si="125"/>
        <v>0</v>
      </c>
      <c r="BZ194" s="645"/>
      <c r="CA194" s="338"/>
      <c r="CB194" s="338"/>
      <c r="CC194" s="338"/>
      <c r="CD194" s="338"/>
      <c r="CE194" s="338"/>
      <c r="CF194" s="338"/>
    </row>
    <row r="195" ht="15.75" customHeight="1">
      <c r="A195" s="821"/>
      <c r="B195" s="777"/>
      <c r="C195" s="501"/>
      <c r="D195" s="501"/>
      <c r="E195" s="501"/>
      <c r="F195" s="737"/>
      <c r="G195" s="773">
        <f t="shared" ref="G195:H195" si="203">L195+N195+P195+R195+T195+V195+X195+Z195+AB195+AD195+AF195+AH195+AJ195+AL195+AN195+AP195+AR195+AT195+AV195+AX195+AZ195+BB195+BD195+BF195+BH195+BJ195+BL195+BN195+BP195+BR195+BT195</f>
        <v>0</v>
      </c>
      <c r="H195" s="671">
        <f t="shared" si="203"/>
        <v>0</v>
      </c>
      <c r="I195" s="774">
        <f t="shared" si="4"/>
        <v>0</v>
      </c>
      <c r="J195" s="418"/>
      <c r="K195" s="407">
        <f t="shared" si="5"/>
        <v>0</v>
      </c>
      <c r="L195" s="640"/>
      <c r="M195" s="642"/>
      <c r="N195" s="640"/>
      <c r="O195" s="642"/>
      <c r="P195" s="640"/>
      <c r="Q195" s="642"/>
      <c r="R195" s="640"/>
      <c r="S195" s="642"/>
      <c r="T195" s="640"/>
      <c r="U195" s="642"/>
      <c r="V195" s="640"/>
      <c r="W195" s="642"/>
      <c r="X195" s="640"/>
      <c r="Y195" s="642"/>
      <c r="Z195" s="640"/>
      <c r="AA195" s="642"/>
      <c r="AB195" s="640"/>
      <c r="AC195" s="642"/>
      <c r="AD195" s="640"/>
      <c r="AE195" s="642"/>
      <c r="AF195" s="640"/>
      <c r="AG195" s="642"/>
      <c r="AH195" s="640"/>
      <c r="AI195" s="642"/>
      <c r="AJ195" s="640"/>
      <c r="AK195" s="642"/>
      <c r="AL195" s="640"/>
      <c r="AM195" s="642"/>
      <c r="AN195" s="640"/>
      <c r="AO195" s="642"/>
      <c r="AP195" s="640"/>
      <c r="AQ195" s="642"/>
      <c r="AR195" s="640"/>
      <c r="AS195" s="642"/>
      <c r="AT195" s="640"/>
      <c r="AU195" s="642"/>
      <c r="AV195" s="640"/>
      <c r="AW195" s="642"/>
      <c r="AX195" s="640"/>
      <c r="AY195" s="642"/>
      <c r="AZ195" s="640"/>
      <c r="BA195" s="642"/>
      <c r="BB195" s="640"/>
      <c r="BC195" s="642"/>
      <c r="BD195" s="640"/>
      <c r="BE195" s="642"/>
      <c r="BF195" s="640"/>
      <c r="BG195" s="642"/>
      <c r="BH195" s="640"/>
      <c r="BI195" s="642"/>
      <c r="BJ195" s="640"/>
      <c r="BK195" s="642"/>
      <c r="BL195" s="640"/>
      <c r="BM195" s="642"/>
      <c r="BN195" s="640"/>
      <c r="BO195" s="642"/>
      <c r="BP195" s="640"/>
      <c r="BQ195" s="642"/>
      <c r="BR195" s="640"/>
      <c r="BS195" s="642"/>
      <c r="BT195" s="640"/>
      <c r="BU195" s="642"/>
      <c r="BV195" s="643">
        <f t="shared" si="122"/>
        <v>0</v>
      </c>
      <c r="BW195" s="644">
        <f t="shared" si="123"/>
        <v>0</v>
      </c>
      <c r="BX195" s="776">
        <f t="shared" si="124"/>
        <v>0</v>
      </c>
      <c r="BY195" s="644">
        <f t="shared" si="125"/>
        <v>0</v>
      </c>
      <c r="BZ195" s="645"/>
      <c r="CA195" s="338"/>
      <c r="CB195" s="338"/>
      <c r="CC195" s="338"/>
      <c r="CD195" s="338"/>
      <c r="CE195" s="338"/>
      <c r="CF195" s="338"/>
    </row>
    <row r="196" ht="15.75" customHeight="1">
      <c r="A196" s="821"/>
      <c r="B196" s="777"/>
      <c r="C196" s="501"/>
      <c r="D196" s="501"/>
      <c r="E196" s="501"/>
      <c r="F196" s="737"/>
      <c r="G196" s="773">
        <f t="shared" ref="G196:H196" si="204">L196+N196+P196+R196+T196+V196+X196+Z196+AB196+AD196+AF196+AH196+AJ196+AL196+AN196+AP196+AR196+AT196+AV196+AX196+AZ196+BB196+BD196+BF196+BH196+BJ196+BL196+BN196+BP196+BR196+BT196</f>
        <v>0</v>
      </c>
      <c r="H196" s="671">
        <f t="shared" si="204"/>
        <v>0</v>
      </c>
      <c r="I196" s="774">
        <f t="shared" si="4"/>
        <v>0</v>
      </c>
      <c r="J196" s="418"/>
      <c r="K196" s="407">
        <f t="shared" si="5"/>
        <v>0</v>
      </c>
      <c r="L196" s="640"/>
      <c r="M196" s="642"/>
      <c r="N196" s="640"/>
      <c r="O196" s="642"/>
      <c r="P196" s="640"/>
      <c r="Q196" s="642"/>
      <c r="R196" s="640"/>
      <c r="S196" s="642"/>
      <c r="T196" s="640"/>
      <c r="U196" s="642"/>
      <c r="V196" s="640"/>
      <c r="W196" s="642"/>
      <c r="X196" s="640"/>
      <c r="Y196" s="642"/>
      <c r="Z196" s="640"/>
      <c r="AA196" s="642"/>
      <c r="AB196" s="640"/>
      <c r="AC196" s="642"/>
      <c r="AD196" s="640"/>
      <c r="AE196" s="642"/>
      <c r="AF196" s="640"/>
      <c r="AG196" s="642"/>
      <c r="AH196" s="640"/>
      <c r="AI196" s="642"/>
      <c r="AJ196" s="640"/>
      <c r="AK196" s="642"/>
      <c r="AL196" s="640"/>
      <c r="AM196" s="642"/>
      <c r="AN196" s="640"/>
      <c r="AO196" s="642"/>
      <c r="AP196" s="640"/>
      <c r="AQ196" s="642"/>
      <c r="AR196" s="640"/>
      <c r="AS196" s="642"/>
      <c r="AT196" s="640"/>
      <c r="AU196" s="642"/>
      <c r="AV196" s="640"/>
      <c r="AW196" s="642"/>
      <c r="AX196" s="640"/>
      <c r="AY196" s="642"/>
      <c r="AZ196" s="640"/>
      <c r="BA196" s="642"/>
      <c r="BB196" s="640"/>
      <c r="BC196" s="642"/>
      <c r="BD196" s="640"/>
      <c r="BE196" s="642"/>
      <c r="BF196" s="640"/>
      <c r="BG196" s="642"/>
      <c r="BH196" s="640"/>
      <c r="BI196" s="642"/>
      <c r="BJ196" s="640"/>
      <c r="BK196" s="642"/>
      <c r="BL196" s="640"/>
      <c r="BM196" s="642"/>
      <c r="BN196" s="640"/>
      <c r="BO196" s="642"/>
      <c r="BP196" s="640"/>
      <c r="BQ196" s="642"/>
      <c r="BR196" s="640"/>
      <c r="BS196" s="642"/>
      <c r="BT196" s="640"/>
      <c r="BU196" s="642"/>
      <c r="BV196" s="643">
        <f t="shared" si="122"/>
        <v>0</v>
      </c>
      <c r="BW196" s="644">
        <f t="shared" si="123"/>
        <v>0</v>
      </c>
      <c r="BX196" s="776">
        <f t="shared" si="124"/>
        <v>0</v>
      </c>
      <c r="BY196" s="644">
        <f t="shared" si="125"/>
        <v>0</v>
      </c>
      <c r="BZ196" s="645"/>
      <c r="CA196" s="338"/>
      <c r="CB196" s="338"/>
      <c r="CC196" s="338"/>
      <c r="CD196" s="338"/>
      <c r="CE196" s="338"/>
      <c r="CF196" s="338"/>
    </row>
    <row r="197" ht="15.75" customHeight="1">
      <c r="A197" s="821"/>
      <c r="B197" s="777"/>
      <c r="C197" s="501"/>
      <c r="D197" s="501"/>
      <c r="E197" s="501"/>
      <c r="F197" s="737"/>
      <c r="G197" s="773">
        <f t="shared" ref="G197:H197" si="205">L197+N197+P197+R197+T197+V197+X197+Z197+AB197+AD197+AF197+AH197+AJ197+AL197+AN197+AP197+AR197+AT197+AV197+AX197+AZ197+BB197+BD197+BF197+BH197+BJ197+BL197+BN197+BP197+BR197+BT197</f>
        <v>0</v>
      </c>
      <c r="H197" s="671">
        <f t="shared" si="205"/>
        <v>0</v>
      </c>
      <c r="I197" s="774">
        <f t="shared" si="4"/>
        <v>0</v>
      </c>
      <c r="J197" s="418"/>
      <c r="K197" s="407">
        <f t="shared" si="5"/>
        <v>0</v>
      </c>
      <c r="L197" s="640"/>
      <c r="M197" s="642"/>
      <c r="N197" s="640"/>
      <c r="O197" s="642"/>
      <c r="P197" s="640"/>
      <c r="Q197" s="642"/>
      <c r="R197" s="640"/>
      <c r="S197" s="642"/>
      <c r="T197" s="640"/>
      <c r="U197" s="642"/>
      <c r="V197" s="640"/>
      <c r="W197" s="642"/>
      <c r="X197" s="640"/>
      <c r="Y197" s="642"/>
      <c r="Z197" s="640"/>
      <c r="AA197" s="642"/>
      <c r="AB197" s="640"/>
      <c r="AC197" s="642"/>
      <c r="AD197" s="640"/>
      <c r="AE197" s="642"/>
      <c r="AF197" s="640"/>
      <c r="AG197" s="642"/>
      <c r="AH197" s="640"/>
      <c r="AI197" s="642"/>
      <c r="AJ197" s="640"/>
      <c r="AK197" s="642"/>
      <c r="AL197" s="640"/>
      <c r="AM197" s="642"/>
      <c r="AN197" s="640"/>
      <c r="AO197" s="642"/>
      <c r="AP197" s="640"/>
      <c r="AQ197" s="642"/>
      <c r="AR197" s="640"/>
      <c r="AS197" s="642"/>
      <c r="AT197" s="640"/>
      <c r="AU197" s="642"/>
      <c r="AV197" s="640"/>
      <c r="AW197" s="642"/>
      <c r="AX197" s="640"/>
      <c r="AY197" s="642"/>
      <c r="AZ197" s="640"/>
      <c r="BA197" s="642"/>
      <c r="BB197" s="640"/>
      <c r="BC197" s="642"/>
      <c r="BD197" s="640"/>
      <c r="BE197" s="642"/>
      <c r="BF197" s="640"/>
      <c r="BG197" s="642"/>
      <c r="BH197" s="640"/>
      <c r="BI197" s="642"/>
      <c r="BJ197" s="640"/>
      <c r="BK197" s="642"/>
      <c r="BL197" s="640"/>
      <c r="BM197" s="642"/>
      <c r="BN197" s="640"/>
      <c r="BO197" s="642"/>
      <c r="BP197" s="640"/>
      <c r="BQ197" s="642"/>
      <c r="BR197" s="640"/>
      <c r="BS197" s="642"/>
      <c r="BT197" s="640"/>
      <c r="BU197" s="642"/>
      <c r="BV197" s="643">
        <f t="shared" si="122"/>
        <v>0</v>
      </c>
      <c r="BW197" s="644">
        <f t="shared" si="123"/>
        <v>0</v>
      </c>
      <c r="BX197" s="776">
        <f t="shared" si="124"/>
        <v>0</v>
      </c>
      <c r="BY197" s="644">
        <f t="shared" si="125"/>
        <v>0</v>
      </c>
      <c r="BZ197" s="645"/>
      <c r="CA197" s="338"/>
      <c r="CB197" s="338"/>
      <c r="CC197" s="338"/>
      <c r="CD197" s="338"/>
      <c r="CE197" s="338"/>
      <c r="CF197" s="338"/>
    </row>
    <row r="198" ht="15.75" customHeight="1">
      <c r="A198" s="821"/>
      <c r="B198" s="777"/>
      <c r="C198" s="501"/>
      <c r="D198" s="501"/>
      <c r="E198" s="501"/>
      <c r="F198" s="737"/>
      <c r="G198" s="773">
        <f t="shared" ref="G198:H198" si="206">L198+N198+P198+R198+T198+V198+X198+Z198+AB198+AD198+AF198+AH198+AJ198+AL198+AN198+AP198+AR198+AT198+AV198+AX198+AZ198+BB198+BD198+BF198+BH198+BJ198+BL198+BN198+BP198+BR198+BT198</f>
        <v>0</v>
      </c>
      <c r="H198" s="671">
        <f t="shared" si="206"/>
        <v>0</v>
      </c>
      <c r="I198" s="774">
        <f t="shared" si="4"/>
        <v>0</v>
      </c>
      <c r="J198" s="418"/>
      <c r="K198" s="407">
        <f t="shared" si="5"/>
        <v>0</v>
      </c>
      <c r="L198" s="640"/>
      <c r="M198" s="642"/>
      <c r="N198" s="640"/>
      <c r="O198" s="642"/>
      <c r="P198" s="640"/>
      <c r="Q198" s="642"/>
      <c r="R198" s="640"/>
      <c r="S198" s="642"/>
      <c r="T198" s="640"/>
      <c r="U198" s="642"/>
      <c r="V198" s="640"/>
      <c r="W198" s="642"/>
      <c r="X198" s="640"/>
      <c r="Y198" s="642"/>
      <c r="Z198" s="640"/>
      <c r="AA198" s="642"/>
      <c r="AB198" s="640"/>
      <c r="AC198" s="642"/>
      <c r="AD198" s="640"/>
      <c r="AE198" s="642"/>
      <c r="AF198" s="640"/>
      <c r="AG198" s="642"/>
      <c r="AH198" s="640"/>
      <c r="AI198" s="642"/>
      <c r="AJ198" s="640"/>
      <c r="AK198" s="642"/>
      <c r="AL198" s="640"/>
      <c r="AM198" s="642"/>
      <c r="AN198" s="640"/>
      <c r="AO198" s="642"/>
      <c r="AP198" s="640"/>
      <c r="AQ198" s="642"/>
      <c r="AR198" s="640"/>
      <c r="AS198" s="642"/>
      <c r="AT198" s="640"/>
      <c r="AU198" s="642"/>
      <c r="AV198" s="640"/>
      <c r="AW198" s="642"/>
      <c r="AX198" s="640"/>
      <c r="AY198" s="642"/>
      <c r="AZ198" s="640"/>
      <c r="BA198" s="642"/>
      <c r="BB198" s="640"/>
      <c r="BC198" s="642"/>
      <c r="BD198" s="640"/>
      <c r="BE198" s="642"/>
      <c r="BF198" s="640"/>
      <c r="BG198" s="642"/>
      <c r="BH198" s="640"/>
      <c r="BI198" s="642"/>
      <c r="BJ198" s="640"/>
      <c r="BK198" s="642"/>
      <c r="BL198" s="640"/>
      <c r="BM198" s="642"/>
      <c r="BN198" s="640"/>
      <c r="BO198" s="642"/>
      <c r="BP198" s="640"/>
      <c r="BQ198" s="642"/>
      <c r="BR198" s="640"/>
      <c r="BS198" s="642"/>
      <c r="BT198" s="640"/>
      <c r="BU198" s="642"/>
      <c r="BV198" s="643">
        <f t="shared" si="122"/>
        <v>0</v>
      </c>
      <c r="BW198" s="644">
        <f t="shared" si="123"/>
        <v>0</v>
      </c>
      <c r="BX198" s="776">
        <f t="shared" si="124"/>
        <v>0</v>
      </c>
      <c r="BY198" s="644">
        <f t="shared" si="125"/>
        <v>0</v>
      </c>
      <c r="BZ198" s="645"/>
      <c r="CA198" s="338"/>
      <c r="CB198" s="338"/>
      <c r="CC198" s="338"/>
      <c r="CD198" s="338"/>
      <c r="CE198" s="338"/>
      <c r="CF198" s="338"/>
    </row>
    <row r="199" ht="15.75" customHeight="1">
      <c r="A199" s="821"/>
      <c r="B199" s="777"/>
      <c r="C199" s="501"/>
      <c r="D199" s="501"/>
      <c r="E199" s="501"/>
      <c r="F199" s="737"/>
      <c r="G199" s="773">
        <f t="shared" ref="G199:H199" si="207">L199+N199+P199+R199+T199+V199+X199+Z199+AB199+AD199+AF199+AH199+AJ199+AL199+AN199+AP199+AR199+AT199+AV199+AX199+AZ199+BB199+BD199+BF199+BH199+BJ199+BL199+BN199+BP199+BR199+BT199</f>
        <v>0</v>
      </c>
      <c r="H199" s="671">
        <f t="shared" si="207"/>
        <v>0</v>
      </c>
      <c r="I199" s="774">
        <f t="shared" si="4"/>
        <v>0</v>
      </c>
      <c r="J199" s="418"/>
      <c r="K199" s="407">
        <f t="shared" si="5"/>
        <v>0</v>
      </c>
      <c r="L199" s="640"/>
      <c r="M199" s="642"/>
      <c r="N199" s="640"/>
      <c r="O199" s="642"/>
      <c r="P199" s="640"/>
      <c r="Q199" s="642"/>
      <c r="R199" s="640"/>
      <c r="S199" s="642"/>
      <c r="T199" s="640"/>
      <c r="U199" s="642"/>
      <c r="V199" s="640"/>
      <c r="W199" s="642"/>
      <c r="X199" s="640"/>
      <c r="Y199" s="642"/>
      <c r="Z199" s="640"/>
      <c r="AA199" s="642"/>
      <c r="AB199" s="640"/>
      <c r="AC199" s="642"/>
      <c r="AD199" s="640"/>
      <c r="AE199" s="642"/>
      <c r="AF199" s="640"/>
      <c r="AG199" s="642"/>
      <c r="AH199" s="640"/>
      <c r="AI199" s="642"/>
      <c r="AJ199" s="640"/>
      <c r="AK199" s="642"/>
      <c r="AL199" s="640"/>
      <c r="AM199" s="642"/>
      <c r="AN199" s="640"/>
      <c r="AO199" s="642"/>
      <c r="AP199" s="640"/>
      <c r="AQ199" s="642"/>
      <c r="AR199" s="640"/>
      <c r="AS199" s="642"/>
      <c r="AT199" s="640"/>
      <c r="AU199" s="642"/>
      <c r="AV199" s="640"/>
      <c r="AW199" s="642"/>
      <c r="AX199" s="640"/>
      <c r="AY199" s="642"/>
      <c r="AZ199" s="640"/>
      <c r="BA199" s="642"/>
      <c r="BB199" s="640"/>
      <c r="BC199" s="642"/>
      <c r="BD199" s="640"/>
      <c r="BE199" s="642"/>
      <c r="BF199" s="640"/>
      <c r="BG199" s="642"/>
      <c r="BH199" s="640"/>
      <c r="BI199" s="642"/>
      <c r="BJ199" s="640"/>
      <c r="BK199" s="642"/>
      <c r="BL199" s="640"/>
      <c r="BM199" s="642"/>
      <c r="BN199" s="640"/>
      <c r="BO199" s="642"/>
      <c r="BP199" s="640"/>
      <c r="BQ199" s="642"/>
      <c r="BR199" s="640"/>
      <c r="BS199" s="642"/>
      <c r="BT199" s="640"/>
      <c r="BU199" s="642"/>
      <c r="BV199" s="643">
        <f t="shared" si="122"/>
        <v>0</v>
      </c>
      <c r="BW199" s="644">
        <f t="shared" si="123"/>
        <v>0</v>
      </c>
      <c r="BX199" s="776">
        <f t="shared" si="124"/>
        <v>0</v>
      </c>
      <c r="BY199" s="644">
        <f t="shared" si="125"/>
        <v>0</v>
      </c>
      <c r="BZ199" s="645"/>
      <c r="CA199" s="338"/>
      <c r="CB199" s="338"/>
      <c r="CC199" s="338"/>
      <c r="CD199" s="338"/>
      <c r="CE199" s="338"/>
      <c r="CF199" s="338"/>
    </row>
    <row r="200" ht="15.75" customHeight="1">
      <c r="A200" s="821"/>
      <c r="B200" s="777"/>
      <c r="C200" s="501"/>
      <c r="D200" s="501"/>
      <c r="E200" s="501"/>
      <c r="F200" s="737"/>
      <c r="G200" s="773">
        <f t="shared" ref="G200:H200" si="208">L200+N200+P200+R200+T200+V200+X200+Z200+AB200+AD200+AF200+AH200+AJ200+AL200+AN200+AP200+AR200+AT200+AV200+AX200+AZ200+BB200+BD200+BF200+BH200+BJ200+BL200+BN200+BP200+BR200+BT200</f>
        <v>0</v>
      </c>
      <c r="H200" s="671">
        <f t="shared" si="208"/>
        <v>0</v>
      </c>
      <c r="I200" s="774">
        <f t="shared" si="4"/>
        <v>0</v>
      </c>
      <c r="J200" s="418"/>
      <c r="K200" s="407">
        <f t="shared" si="5"/>
        <v>0</v>
      </c>
      <c r="L200" s="640"/>
      <c r="M200" s="642"/>
      <c r="N200" s="640"/>
      <c r="O200" s="642"/>
      <c r="P200" s="640"/>
      <c r="Q200" s="642"/>
      <c r="R200" s="640"/>
      <c r="S200" s="642"/>
      <c r="T200" s="640"/>
      <c r="U200" s="642"/>
      <c r="V200" s="640"/>
      <c r="W200" s="642"/>
      <c r="X200" s="640"/>
      <c r="Y200" s="642"/>
      <c r="Z200" s="640"/>
      <c r="AA200" s="642"/>
      <c r="AB200" s="640"/>
      <c r="AC200" s="642"/>
      <c r="AD200" s="640"/>
      <c r="AE200" s="642"/>
      <c r="AF200" s="640"/>
      <c r="AG200" s="642"/>
      <c r="AH200" s="640"/>
      <c r="AI200" s="642"/>
      <c r="AJ200" s="640"/>
      <c r="AK200" s="642"/>
      <c r="AL200" s="640"/>
      <c r="AM200" s="642"/>
      <c r="AN200" s="640"/>
      <c r="AO200" s="642"/>
      <c r="AP200" s="640"/>
      <c r="AQ200" s="642"/>
      <c r="AR200" s="640"/>
      <c r="AS200" s="642"/>
      <c r="AT200" s="640"/>
      <c r="AU200" s="642"/>
      <c r="AV200" s="640"/>
      <c r="AW200" s="642"/>
      <c r="AX200" s="640"/>
      <c r="AY200" s="642"/>
      <c r="AZ200" s="640"/>
      <c r="BA200" s="642"/>
      <c r="BB200" s="640"/>
      <c r="BC200" s="642"/>
      <c r="BD200" s="640"/>
      <c r="BE200" s="642"/>
      <c r="BF200" s="640"/>
      <c r="BG200" s="642"/>
      <c r="BH200" s="640"/>
      <c r="BI200" s="642"/>
      <c r="BJ200" s="640"/>
      <c r="BK200" s="642"/>
      <c r="BL200" s="640"/>
      <c r="BM200" s="642"/>
      <c r="BN200" s="640"/>
      <c r="BO200" s="642"/>
      <c r="BP200" s="640"/>
      <c r="BQ200" s="642"/>
      <c r="BR200" s="640"/>
      <c r="BS200" s="642"/>
      <c r="BT200" s="640"/>
      <c r="BU200" s="642"/>
      <c r="BV200" s="643">
        <f t="shared" si="122"/>
        <v>0</v>
      </c>
      <c r="BW200" s="644">
        <f t="shared" si="123"/>
        <v>0</v>
      </c>
      <c r="BX200" s="776">
        <f t="shared" si="124"/>
        <v>0</v>
      </c>
      <c r="BY200" s="644">
        <f t="shared" si="125"/>
        <v>0</v>
      </c>
      <c r="BZ200" s="645"/>
      <c r="CA200" s="338"/>
      <c r="CB200" s="338"/>
      <c r="CC200" s="338"/>
      <c r="CD200" s="338"/>
      <c r="CE200" s="338"/>
      <c r="CF200" s="338"/>
    </row>
    <row r="201" ht="15.75" customHeight="1">
      <c r="A201" s="821"/>
      <c r="B201" s="777"/>
      <c r="C201" s="501"/>
      <c r="D201" s="501"/>
      <c r="E201" s="501"/>
      <c r="F201" s="737"/>
      <c r="G201" s="773">
        <f t="shared" ref="G201:H201" si="209">L201+N201+P201+R201+T201+V201+X201+Z201+AB201+AD201+AF201+AH201+AJ201+AL201+AN201+AP201+AR201+AT201+AV201+AX201+AZ201+BB201+BD201+BF201+BH201+BJ201+BL201+BN201+BP201+BR201+BT201</f>
        <v>0</v>
      </c>
      <c r="H201" s="671">
        <f t="shared" si="209"/>
        <v>0</v>
      </c>
      <c r="I201" s="774">
        <f t="shared" si="4"/>
        <v>0</v>
      </c>
      <c r="J201" s="418"/>
      <c r="K201" s="407">
        <f t="shared" si="5"/>
        <v>0</v>
      </c>
      <c r="L201" s="640"/>
      <c r="M201" s="642"/>
      <c r="N201" s="640"/>
      <c r="O201" s="642"/>
      <c r="P201" s="640"/>
      <c r="Q201" s="642"/>
      <c r="R201" s="640"/>
      <c r="S201" s="642"/>
      <c r="T201" s="640"/>
      <c r="U201" s="642"/>
      <c r="V201" s="640"/>
      <c r="W201" s="642"/>
      <c r="X201" s="640"/>
      <c r="Y201" s="642"/>
      <c r="Z201" s="640"/>
      <c r="AA201" s="642"/>
      <c r="AB201" s="640"/>
      <c r="AC201" s="642"/>
      <c r="AD201" s="640"/>
      <c r="AE201" s="642"/>
      <c r="AF201" s="640"/>
      <c r="AG201" s="642"/>
      <c r="AH201" s="640"/>
      <c r="AI201" s="642"/>
      <c r="AJ201" s="640"/>
      <c r="AK201" s="642"/>
      <c r="AL201" s="640"/>
      <c r="AM201" s="642"/>
      <c r="AN201" s="640"/>
      <c r="AO201" s="642"/>
      <c r="AP201" s="640"/>
      <c r="AQ201" s="642"/>
      <c r="AR201" s="640"/>
      <c r="AS201" s="642"/>
      <c r="AT201" s="640"/>
      <c r="AU201" s="642"/>
      <c r="AV201" s="640"/>
      <c r="AW201" s="642"/>
      <c r="AX201" s="640"/>
      <c r="AY201" s="642"/>
      <c r="AZ201" s="640"/>
      <c r="BA201" s="642"/>
      <c r="BB201" s="640"/>
      <c r="BC201" s="642"/>
      <c r="BD201" s="640"/>
      <c r="BE201" s="642"/>
      <c r="BF201" s="640"/>
      <c r="BG201" s="642"/>
      <c r="BH201" s="640"/>
      <c r="BI201" s="642"/>
      <c r="BJ201" s="640"/>
      <c r="BK201" s="642"/>
      <c r="BL201" s="640"/>
      <c r="BM201" s="642"/>
      <c r="BN201" s="640"/>
      <c r="BO201" s="642"/>
      <c r="BP201" s="640"/>
      <c r="BQ201" s="642"/>
      <c r="BR201" s="640"/>
      <c r="BS201" s="642"/>
      <c r="BT201" s="640"/>
      <c r="BU201" s="642"/>
      <c r="BV201" s="643">
        <f t="shared" si="122"/>
        <v>0</v>
      </c>
      <c r="BW201" s="644">
        <f t="shared" si="123"/>
        <v>0</v>
      </c>
      <c r="BX201" s="776">
        <f t="shared" si="124"/>
        <v>0</v>
      </c>
      <c r="BY201" s="644">
        <f t="shared" si="125"/>
        <v>0</v>
      </c>
      <c r="BZ201" s="645"/>
      <c r="CA201" s="338"/>
      <c r="CB201" s="338"/>
      <c r="CC201" s="338"/>
      <c r="CD201" s="338"/>
      <c r="CE201" s="338"/>
      <c r="CF201" s="338"/>
    </row>
    <row r="202" ht="15.75" customHeight="1">
      <c r="A202" s="821"/>
      <c r="B202" s="777"/>
      <c r="C202" s="501"/>
      <c r="D202" s="501"/>
      <c r="E202" s="501"/>
      <c r="F202" s="737"/>
      <c r="G202" s="773">
        <f t="shared" ref="G202:H202" si="210">L202+N202+P202+R202+T202+V202+X202+Z202+AB202+AD202+AF202+AH202+AJ202+AL202+AN202+AP202+AR202+AT202+AV202+AX202+AZ202+BB202+BD202+BF202+BH202+BJ202+BL202+BN202+BP202+BR202+BT202</f>
        <v>0</v>
      </c>
      <c r="H202" s="671">
        <f t="shared" si="210"/>
        <v>0</v>
      </c>
      <c r="I202" s="774">
        <f t="shared" si="4"/>
        <v>0</v>
      </c>
      <c r="J202" s="418"/>
      <c r="K202" s="407">
        <f t="shared" si="5"/>
        <v>0</v>
      </c>
      <c r="L202" s="640"/>
      <c r="M202" s="642"/>
      <c r="N202" s="640"/>
      <c r="O202" s="642"/>
      <c r="P202" s="640"/>
      <c r="Q202" s="642"/>
      <c r="R202" s="640"/>
      <c r="S202" s="642"/>
      <c r="T202" s="640"/>
      <c r="U202" s="642"/>
      <c r="V202" s="640"/>
      <c r="W202" s="642"/>
      <c r="X202" s="640"/>
      <c r="Y202" s="642"/>
      <c r="Z202" s="640"/>
      <c r="AA202" s="642"/>
      <c r="AB202" s="640"/>
      <c r="AC202" s="642"/>
      <c r="AD202" s="640"/>
      <c r="AE202" s="642"/>
      <c r="AF202" s="640"/>
      <c r="AG202" s="642"/>
      <c r="AH202" s="640"/>
      <c r="AI202" s="642"/>
      <c r="AJ202" s="640"/>
      <c r="AK202" s="642"/>
      <c r="AL202" s="640"/>
      <c r="AM202" s="642"/>
      <c r="AN202" s="640"/>
      <c r="AO202" s="642"/>
      <c r="AP202" s="640"/>
      <c r="AQ202" s="642"/>
      <c r="AR202" s="640"/>
      <c r="AS202" s="642"/>
      <c r="AT202" s="640"/>
      <c r="AU202" s="642"/>
      <c r="AV202" s="640"/>
      <c r="AW202" s="642"/>
      <c r="AX202" s="640"/>
      <c r="AY202" s="642"/>
      <c r="AZ202" s="640"/>
      <c r="BA202" s="642"/>
      <c r="BB202" s="640"/>
      <c r="BC202" s="642"/>
      <c r="BD202" s="640"/>
      <c r="BE202" s="642"/>
      <c r="BF202" s="640"/>
      <c r="BG202" s="642"/>
      <c r="BH202" s="640"/>
      <c r="BI202" s="642"/>
      <c r="BJ202" s="640"/>
      <c r="BK202" s="642"/>
      <c r="BL202" s="640"/>
      <c r="BM202" s="642"/>
      <c r="BN202" s="640"/>
      <c r="BO202" s="642"/>
      <c r="BP202" s="640"/>
      <c r="BQ202" s="642"/>
      <c r="BR202" s="640"/>
      <c r="BS202" s="642"/>
      <c r="BT202" s="640"/>
      <c r="BU202" s="642"/>
      <c r="BV202" s="643"/>
      <c r="BW202" s="644"/>
      <c r="BX202" s="776"/>
      <c r="BY202" s="644"/>
      <c r="BZ202" s="645"/>
      <c r="CA202" s="338"/>
      <c r="CB202" s="338"/>
      <c r="CC202" s="338"/>
      <c r="CD202" s="338"/>
      <c r="CE202" s="338"/>
      <c r="CF202" s="338"/>
    </row>
    <row r="203" ht="15.75" customHeight="1">
      <c r="A203" s="821"/>
      <c r="B203" s="777"/>
      <c r="C203" s="501"/>
      <c r="D203" s="501"/>
      <c r="E203" s="501"/>
      <c r="F203" s="737"/>
      <c r="G203" s="773">
        <f t="shared" ref="G203:H203" si="211">L203+N203+P203+R203+T203+V203+X203+Z203+AB203+AD203+AF203+AH203+AJ203+AL203+AN203+AP203+AR203+AT203+AV203+AX203+AZ203+BB203+BD203+BF203+BH203+BJ203+BL203+BN203+BP203+BR203+BT203</f>
        <v>0</v>
      </c>
      <c r="H203" s="671">
        <f t="shared" si="211"/>
        <v>0</v>
      </c>
      <c r="I203" s="774">
        <f t="shared" si="4"/>
        <v>0</v>
      </c>
      <c r="J203" s="418"/>
      <c r="K203" s="407">
        <f t="shared" si="5"/>
        <v>0</v>
      </c>
      <c r="L203" s="640"/>
      <c r="M203" s="642"/>
      <c r="N203" s="640"/>
      <c r="O203" s="642"/>
      <c r="P203" s="640"/>
      <c r="Q203" s="642"/>
      <c r="R203" s="640"/>
      <c r="S203" s="642"/>
      <c r="T203" s="640"/>
      <c r="U203" s="642"/>
      <c r="V203" s="640"/>
      <c r="W203" s="642"/>
      <c r="X203" s="640"/>
      <c r="Y203" s="642"/>
      <c r="Z203" s="640"/>
      <c r="AA203" s="642"/>
      <c r="AB203" s="640"/>
      <c r="AC203" s="642"/>
      <c r="AD203" s="640"/>
      <c r="AE203" s="642"/>
      <c r="AF203" s="640"/>
      <c r="AG203" s="642"/>
      <c r="AH203" s="640"/>
      <c r="AI203" s="642"/>
      <c r="AJ203" s="640"/>
      <c r="AK203" s="642"/>
      <c r="AL203" s="640"/>
      <c r="AM203" s="642"/>
      <c r="AN203" s="640"/>
      <c r="AO203" s="642"/>
      <c r="AP203" s="640"/>
      <c r="AQ203" s="642"/>
      <c r="AR203" s="640"/>
      <c r="AS203" s="642"/>
      <c r="AT203" s="640"/>
      <c r="AU203" s="642"/>
      <c r="AV203" s="640"/>
      <c r="AW203" s="642"/>
      <c r="AX203" s="640"/>
      <c r="AY203" s="642"/>
      <c r="AZ203" s="640"/>
      <c r="BA203" s="642"/>
      <c r="BB203" s="640"/>
      <c r="BC203" s="642"/>
      <c r="BD203" s="640"/>
      <c r="BE203" s="642"/>
      <c r="BF203" s="640"/>
      <c r="BG203" s="642"/>
      <c r="BH203" s="640"/>
      <c r="BI203" s="642"/>
      <c r="BJ203" s="640"/>
      <c r="BK203" s="642"/>
      <c r="BL203" s="640"/>
      <c r="BM203" s="642"/>
      <c r="BN203" s="640"/>
      <c r="BO203" s="642"/>
      <c r="BP203" s="640"/>
      <c r="BQ203" s="642"/>
      <c r="BR203" s="640"/>
      <c r="BS203" s="642"/>
      <c r="BT203" s="640"/>
      <c r="BU203" s="642"/>
      <c r="BV203" s="643"/>
      <c r="BW203" s="644"/>
      <c r="BX203" s="776"/>
      <c r="BY203" s="644"/>
      <c r="BZ203" s="645"/>
      <c r="CA203" s="338"/>
      <c r="CB203" s="338"/>
      <c r="CC203" s="338"/>
      <c r="CD203" s="338"/>
      <c r="CE203" s="338"/>
      <c r="CF203" s="338"/>
    </row>
    <row r="204" ht="15.75" customHeight="1">
      <c r="A204" s="821"/>
      <c r="B204" s="777"/>
      <c r="C204" s="501"/>
      <c r="D204" s="501"/>
      <c r="E204" s="501"/>
      <c r="F204" s="737"/>
      <c r="G204" s="773">
        <f t="shared" ref="G204:H204" si="212">L204+N204+P204+R204+T204+V204+X204+Z204+AB204+AD204+AF204+AH204+AJ204+AL204+AN204+AP204+AR204+AT204+AV204+AX204+AZ204+BB204+BD204+BF204+BH204+BJ204+BL204+BN204+BP204+BR204+BT204</f>
        <v>0</v>
      </c>
      <c r="H204" s="671">
        <f t="shared" si="212"/>
        <v>0</v>
      </c>
      <c r="I204" s="774">
        <f t="shared" si="4"/>
        <v>0</v>
      </c>
      <c r="J204" s="418"/>
      <c r="K204" s="407">
        <f t="shared" si="5"/>
        <v>0</v>
      </c>
      <c r="L204" s="640"/>
      <c r="M204" s="642"/>
      <c r="N204" s="640"/>
      <c r="O204" s="642"/>
      <c r="P204" s="640"/>
      <c r="Q204" s="642"/>
      <c r="R204" s="640"/>
      <c r="S204" s="642"/>
      <c r="T204" s="640"/>
      <c r="U204" s="642"/>
      <c r="V204" s="640"/>
      <c r="W204" s="642"/>
      <c r="X204" s="640"/>
      <c r="Y204" s="642"/>
      <c r="Z204" s="640"/>
      <c r="AA204" s="642"/>
      <c r="AB204" s="640"/>
      <c r="AC204" s="642"/>
      <c r="AD204" s="640"/>
      <c r="AE204" s="642"/>
      <c r="AF204" s="640"/>
      <c r="AG204" s="642"/>
      <c r="AH204" s="640"/>
      <c r="AI204" s="642"/>
      <c r="AJ204" s="640"/>
      <c r="AK204" s="642"/>
      <c r="AL204" s="640"/>
      <c r="AM204" s="642"/>
      <c r="AN204" s="640"/>
      <c r="AO204" s="642"/>
      <c r="AP204" s="640"/>
      <c r="AQ204" s="642"/>
      <c r="AR204" s="640"/>
      <c r="AS204" s="642"/>
      <c r="AT204" s="640"/>
      <c r="AU204" s="642"/>
      <c r="AV204" s="640"/>
      <c r="AW204" s="642"/>
      <c r="AX204" s="640"/>
      <c r="AY204" s="642"/>
      <c r="AZ204" s="640"/>
      <c r="BA204" s="642"/>
      <c r="BB204" s="640"/>
      <c r="BC204" s="642"/>
      <c r="BD204" s="640"/>
      <c r="BE204" s="642"/>
      <c r="BF204" s="640"/>
      <c r="BG204" s="642"/>
      <c r="BH204" s="640"/>
      <c r="BI204" s="642"/>
      <c r="BJ204" s="640"/>
      <c r="BK204" s="642"/>
      <c r="BL204" s="640"/>
      <c r="BM204" s="642"/>
      <c r="BN204" s="640"/>
      <c r="BO204" s="642"/>
      <c r="BP204" s="640"/>
      <c r="BQ204" s="642"/>
      <c r="BR204" s="640"/>
      <c r="BS204" s="642"/>
      <c r="BT204" s="640"/>
      <c r="BU204" s="642"/>
      <c r="BV204" s="643"/>
      <c r="BW204" s="644"/>
      <c r="BX204" s="776"/>
      <c r="BY204" s="644"/>
      <c r="BZ204" s="645"/>
      <c r="CA204" s="338"/>
      <c r="CB204" s="338"/>
      <c r="CC204" s="338"/>
      <c r="CD204" s="338"/>
      <c r="CE204" s="338"/>
      <c r="CF204" s="338"/>
    </row>
    <row r="205" ht="15.75" customHeight="1">
      <c r="A205" s="821"/>
      <c r="B205" s="777"/>
      <c r="C205" s="501"/>
      <c r="D205" s="501"/>
      <c r="E205" s="501"/>
      <c r="F205" s="737"/>
      <c r="G205" s="773">
        <f t="shared" ref="G205:H205" si="213">L205+N205+P205+R205+T205+V205+X205+Z205+AB205+AD205+AF205+AH205+AJ205+AL205+AN205+AP205+AR205+AT205+AV205+AX205+AZ205+BB205+BD205+BF205+BH205+BJ205+BL205+BN205+BP205+BR205+BT205</f>
        <v>0</v>
      </c>
      <c r="H205" s="671">
        <f t="shared" si="213"/>
        <v>0</v>
      </c>
      <c r="I205" s="774">
        <f t="shared" si="4"/>
        <v>0</v>
      </c>
      <c r="J205" s="418"/>
      <c r="K205" s="407">
        <f t="shared" si="5"/>
        <v>0</v>
      </c>
      <c r="L205" s="640"/>
      <c r="M205" s="642"/>
      <c r="N205" s="640"/>
      <c r="O205" s="642"/>
      <c r="P205" s="640"/>
      <c r="Q205" s="642"/>
      <c r="R205" s="640"/>
      <c r="S205" s="642"/>
      <c r="T205" s="640"/>
      <c r="U205" s="642"/>
      <c r="V205" s="640"/>
      <c r="W205" s="642"/>
      <c r="X205" s="640"/>
      <c r="Y205" s="642"/>
      <c r="Z205" s="640"/>
      <c r="AA205" s="642"/>
      <c r="AB205" s="640"/>
      <c r="AC205" s="642"/>
      <c r="AD205" s="640"/>
      <c r="AE205" s="642"/>
      <c r="AF205" s="640"/>
      <c r="AG205" s="642"/>
      <c r="AH205" s="640"/>
      <c r="AI205" s="642"/>
      <c r="AJ205" s="640"/>
      <c r="AK205" s="642"/>
      <c r="AL205" s="640"/>
      <c r="AM205" s="642"/>
      <c r="AN205" s="640"/>
      <c r="AO205" s="642"/>
      <c r="AP205" s="640"/>
      <c r="AQ205" s="642"/>
      <c r="AR205" s="640"/>
      <c r="AS205" s="642"/>
      <c r="AT205" s="640"/>
      <c r="AU205" s="642"/>
      <c r="AV205" s="640"/>
      <c r="AW205" s="642"/>
      <c r="AX205" s="640"/>
      <c r="AY205" s="642"/>
      <c r="AZ205" s="640"/>
      <c r="BA205" s="642"/>
      <c r="BB205" s="640"/>
      <c r="BC205" s="642"/>
      <c r="BD205" s="640"/>
      <c r="BE205" s="642"/>
      <c r="BF205" s="640"/>
      <c r="BG205" s="642"/>
      <c r="BH205" s="640"/>
      <c r="BI205" s="642"/>
      <c r="BJ205" s="640"/>
      <c r="BK205" s="642"/>
      <c r="BL205" s="640"/>
      <c r="BM205" s="642"/>
      <c r="BN205" s="640"/>
      <c r="BO205" s="642"/>
      <c r="BP205" s="640"/>
      <c r="BQ205" s="642"/>
      <c r="BR205" s="640"/>
      <c r="BS205" s="642"/>
      <c r="BT205" s="640"/>
      <c r="BU205" s="642"/>
      <c r="BV205" s="643"/>
      <c r="BW205" s="644"/>
      <c r="BX205" s="776"/>
      <c r="BY205" s="644"/>
      <c r="BZ205" s="645"/>
      <c r="CA205" s="338"/>
      <c r="CB205" s="338"/>
      <c r="CC205" s="338"/>
      <c r="CD205" s="338"/>
      <c r="CE205" s="338"/>
      <c r="CF205" s="338"/>
    </row>
    <row r="206" ht="15.75" customHeight="1">
      <c r="A206" s="821"/>
      <c r="B206" s="777"/>
      <c r="C206" s="501"/>
      <c r="D206" s="501"/>
      <c r="E206" s="501"/>
      <c r="F206" s="737"/>
      <c r="G206" s="773">
        <f t="shared" ref="G206:H206" si="214">L206+N206+P206+R206+T206+V206+X206+Z206+AB206+AD206+AF206+AH206+AJ206+AL206+AN206+AP206+AR206+AT206+AV206+AX206+AZ206+BB206+BD206+BF206+BH206+BJ206+BL206+BN206+BP206+BR206+BT206</f>
        <v>0</v>
      </c>
      <c r="H206" s="671">
        <f t="shared" si="214"/>
        <v>0</v>
      </c>
      <c r="I206" s="774">
        <f t="shared" si="4"/>
        <v>0</v>
      </c>
      <c r="J206" s="418"/>
      <c r="K206" s="407">
        <f t="shared" si="5"/>
        <v>0</v>
      </c>
      <c r="L206" s="640"/>
      <c r="M206" s="642"/>
      <c r="N206" s="640"/>
      <c r="O206" s="642"/>
      <c r="P206" s="640"/>
      <c r="Q206" s="642"/>
      <c r="R206" s="640"/>
      <c r="S206" s="642"/>
      <c r="T206" s="640"/>
      <c r="U206" s="642"/>
      <c r="V206" s="640"/>
      <c r="W206" s="642"/>
      <c r="X206" s="640"/>
      <c r="Y206" s="642"/>
      <c r="Z206" s="640"/>
      <c r="AA206" s="642"/>
      <c r="AB206" s="640"/>
      <c r="AC206" s="642"/>
      <c r="AD206" s="640"/>
      <c r="AE206" s="642"/>
      <c r="AF206" s="640"/>
      <c r="AG206" s="642"/>
      <c r="AH206" s="640"/>
      <c r="AI206" s="642"/>
      <c r="AJ206" s="640"/>
      <c r="AK206" s="642"/>
      <c r="AL206" s="640"/>
      <c r="AM206" s="642"/>
      <c r="AN206" s="640"/>
      <c r="AO206" s="642"/>
      <c r="AP206" s="640"/>
      <c r="AQ206" s="642"/>
      <c r="AR206" s="640"/>
      <c r="AS206" s="642"/>
      <c r="AT206" s="640"/>
      <c r="AU206" s="642"/>
      <c r="AV206" s="640"/>
      <c r="AW206" s="642"/>
      <c r="AX206" s="640"/>
      <c r="AY206" s="642"/>
      <c r="AZ206" s="640"/>
      <c r="BA206" s="642"/>
      <c r="BB206" s="640"/>
      <c r="BC206" s="642"/>
      <c r="BD206" s="640"/>
      <c r="BE206" s="642"/>
      <c r="BF206" s="640"/>
      <c r="BG206" s="642"/>
      <c r="BH206" s="640"/>
      <c r="BI206" s="642"/>
      <c r="BJ206" s="640"/>
      <c r="BK206" s="642"/>
      <c r="BL206" s="640"/>
      <c r="BM206" s="642"/>
      <c r="BN206" s="640"/>
      <c r="BO206" s="642"/>
      <c r="BP206" s="640"/>
      <c r="BQ206" s="642"/>
      <c r="BR206" s="640"/>
      <c r="BS206" s="642"/>
      <c r="BT206" s="640"/>
      <c r="BU206" s="642"/>
      <c r="BV206" s="643"/>
      <c r="BW206" s="644"/>
      <c r="BX206" s="776"/>
      <c r="BY206" s="644"/>
      <c r="BZ206" s="645"/>
      <c r="CA206" s="338"/>
      <c r="CB206" s="338"/>
      <c r="CC206" s="338"/>
      <c r="CD206" s="338"/>
      <c r="CE206" s="338"/>
      <c r="CF206" s="338"/>
    </row>
    <row r="207" ht="15.75" customHeight="1">
      <c r="A207" s="821"/>
      <c r="B207" s="777"/>
      <c r="C207" s="501"/>
      <c r="D207" s="501"/>
      <c r="E207" s="501"/>
      <c r="F207" s="737"/>
      <c r="G207" s="773">
        <f t="shared" ref="G207:H207" si="215">L207+N207+P207+R207+T207+V207+X207+Z207+AB207+AD207+AF207+AH207+AJ207+AL207+AN207+AP207+AR207+AT207+AV207+AX207+AZ207+BB207+BD207+BF207+BH207+BJ207+BL207+BN207+BP207+BR207+BT207</f>
        <v>0</v>
      </c>
      <c r="H207" s="671">
        <f t="shared" si="215"/>
        <v>0</v>
      </c>
      <c r="I207" s="774">
        <f t="shared" si="4"/>
        <v>0</v>
      </c>
      <c r="J207" s="418"/>
      <c r="K207" s="407">
        <f t="shared" si="5"/>
        <v>0</v>
      </c>
      <c r="L207" s="640"/>
      <c r="M207" s="642"/>
      <c r="N207" s="640"/>
      <c r="O207" s="642"/>
      <c r="P207" s="640"/>
      <c r="Q207" s="642"/>
      <c r="R207" s="640"/>
      <c r="S207" s="642"/>
      <c r="T207" s="640"/>
      <c r="U207" s="642"/>
      <c r="V207" s="640"/>
      <c r="W207" s="642"/>
      <c r="X207" s="640"/>
      <c r="Y207" s="642"/>
      <c r="Z207" s="640"/>
      <c r="AA207" s="642"/>
      <c r="AB207" s="640"/>
      <c r="AC207" s="642"/>
      <c r="AD207" s="640"/>
      <c r="AE207" s="642"/>
      <c r="AF207" s="640"/>
      <c r="AG207" s="642"/>
      <c r="AH207" s="640"/>
      <c r="AI207" s="642"/>
      <c r="AJ207" s="640"/>
      <c r="AK207" s="642"/>
      <c r="AL207" s="640"/>
      <c r="AM207" s="642"/>
      <c r="AN207" s="640"/>
      <c r="AO207" s="642"/>
      <c r="AP207" s="640"/>
      <c r="AQ207" s="642"/>
      <c r="AR207" s="640"/>
      <c r="AS207" s="642"/>
      <c r="AT207" s="640"/>
      <c r="AU207" s="642"/>
      <c r="AV207" s="640"/>
      <c r="AW207" s="642"/>
      <c r="AX207" s="640"/>
      <c r="AY207" s="642"/>
      <c r="AZ207" s="640"/>
      <c r="BA207" s="642"/>
      <c r="BB207" s="640"/>
      <c r="BC207" s="642"/>
      <c r="BD207" s="640"/>
      <c r="BE207" s="642"/>
      <c r="BF207" s="640"/>
      <c r="BG207" s="642"/>
      <c r="BH207" s="640"/>
      <c r="BI207" s="642"/>
      <c r="BJ207" s="640"/>
      <c r="BK207" s="642"/>
      <c r="BL207" s="640"/>
      <c r="BM207" s="642"/>
      <c r="BN207" s="640"/>
      <c r="BO207" s="642"/>
      <c r="BP207" s="640"/>
      <c r="BQ207" s="642"/>
      <c r="BR207" s="640"/>
      <c r="BS207" s="642"/>
      <c r="BT207" s="640"/>
      <c r="BU207" s="642"/>
      <c r="BV207" s="643"/>
      <c r="BW207" s="644"/>
      <c r="BX207" s="776"/>
      <c r="BY207" s="644"/>
      <c r="BZ207" s="645"/>
      <c r="CA207" s="338"/>
      <c r="CB207" s="338"/>
      <c r="CC207" s="338"/>
      <c r="CD207" s="338"/>
      <c r="CE207" s="338"/>
      <c r="CF207" s="338"/>
    </row>
    <row r="208" ht="15.75" customHeight="1">
      <c r="A208" s="821"/>
      <c r="B208" s="777"/>
      <c r="C208" s="501"/>
      <c r="D208" s="501"/>
      <c r="E208" s="501"/>
      <c r="F208" s="737"/>
      <c r="G208" s="773">
        <f t="shared" ref="G208:H208" si="216">L208+N208+P208+R208+T208+V208+X208+Z208+AB208+AD208+AF208+AH208+AJ208+AL208+AN208+AP208+AR208+AT208+AV208+AX208+AZ208+BB208+BD208+BF208+BH208+BJ208+BL208+BN208+BP208+BR208+BT208</f>
        <v>0</v>
      </c>
      <c r="H208" s="671">
        <f t="shared" si="216"/>
        <v>0</v>
      </c>
      <c r="I208" s="774">
        <f t="shared" si="4"/>
        <v>0</v>
      </c>
      <c r="J208" s="418"/>
      <c r="K208" s="407">
        <f t="shared" si="5"/>
        <v>0</v>
      </c>
      <c r="L208" s="640"/>
      <c r="M208" s="642"/>
      <c r="N208" s="640"/>
      <c r="O208" s="642"/>
      <c r="P208" s="640"/>
      <c r="Q208" s="642"/>
      <c r="R208" s="640"/>
      <c r="S208" s="642"/>
      <c r="T208" s="640"/>
      <c r="U208" s="642"/>
      <c r="V208" s="640"/>
      <c r="W208" s="642"/>
      <c r="X208" s="640"/>
      <c r="Y208" s="642"/>
      <c r="Z208" s="640"/>
      <c r="AA208" s="642"/>
      <c r="AB208" s="640"/>
      <c r="AC208" s="642"/>
      <c r="AD208" s="640"/>
      <c r="AE208" s="642"/>
      <c r="AF208" s="640"/>
      <c r="AG208" s="642"/>
      <c r="AH208" s="640"/>
      <c r="AI208" s="642"/>
      <c r="AJ208" s="640"/>
      <c r="AK208" s="642"/>
      <c r="AL208" s="640"/>
      <c r="AM208" s="642"/>
      <c r="AN208" s="640"/>
      <c r="AO208" s="642"/>
      <c r="AP208" s="640"/>
      <c r="AQ208" s="642"/>
      <c r="AR208" s="640"/>
      <c r="AS208" s="642"/>
      <c r="AT208" s="640"/>
      <c r="AU208" s="642"/>
      <c r="AV208" s="640"/>
      <c r="AW208" s="642"/>
      <c r="AX208" s="640"/>
      <c r="AY208" s="642"/>
      <c r="AZ208" s="640"/>
      <c r="BA208" s="642"/>
      <c r="BB208" s="640"/>
      <c r="BC208" s="642"/>
      <c r="BD208" s="640"/>
      <c r="BE208" s="642"/>
      <c r="BF208" s="640"/>
      <c r="BG208" s="642"/>
      <c r="BH208" s="640"/>
      <c r="BI208" s="642"/>
      <c r="BJ208" s="640"/>
      <c r="BK208" s="642"/>
      <c r="BL208" s="640"/>
      <c r="BM208" s="642"/>
      <c r="BN208" s="640"/>
      <c r="BO208" s="642"/>
      <c r="BP208" s="640"/>
      <c r="BQ208" s="642"/>
      <c r="BR208" s="640"/>
      <c r="BS208" s="642"/>
      <c r="BT208" s="640"/>
      <c r="BU208" s="642"/>
      <c r="BV208" s="643"/>
      <c r="BW208" s="644"/>
      <c r="BX208" s="776"/>
      <c r="BY208" s="644"/>
      <c r="BZ208" s="645"/>
      <c r="CA208" s="338"/>
      <c r="CB208" s="338"/>
      <c r="CC208" s="338"/>
      <c r="CD208" s="338"/>
      <c r="CE208" s="338"/>
      <c r="CF208" s="338"/>
    </row>
    <row r="209" ht="15.75" customHeight="1">
      <c r="A209" s="821"/>
      <c r="B209" s="777"/>
      <c r="C209" s="501"/>
      <c r="D209" s="501"/>
      <c r="E209" s="501"/>
      <c r="F209" s="737"/>
      <c r="G209" s="773">
        <f t="shared" ref="G209:H209" si="217">L209+N209+P209+R209+T209+V209+X209+Z209+AB209+AD209+AF209+AH209+AJ209+AL209+AN209+AP209+AR209+AT209+AV209+AX209+AZ209+BB209+BD209+BF209+BH209+BJ209+BL209+BN209+BP209+BR209+BT209</f>
        <v>0</v>
      </c>
      <c r="H209" s="671">
        <f t="shared" si="217"/>
        <v>0</v>
      </c>
      <c r="I209" s="774">
        <f t="shared" si="4"/>
        <v>0</v>
      </c>
      <c r="J209" s="418"/>
      <c r="K209" s="407">
        <f t="shared" si="5"/>
        <v>0</v>
      </c>
      <c r="L209" s="640"/>
      <c r="M209" s="642"/>
      <c r="N209" s="640"/>
      <c r="O209" s="642"/>
      <c r="P209" s="640"/>
      <c r="Q209" s="642"/>
      <c r="R209" s="640"/>
      <c r="S209" s="642"/>
      <c r="T209" s="640"/>
      <c r="U209" s="642"/>
      <c r="V209" s="640"/>
      <c r="W209" s="642"/>
      <c r="X209" s="640"/>
      <c r="Y209" s="642"/>
      <c r="Z209" s="640"/>
      <c r="AA209" s="642"/>
      <c r="AB209" s="640"/>
      <c r="AC209" s="642"/>
      <c r="AD209" s="640"/>
      <c r="AE209" s="642"/>
      <c r="AF209" s="640"/>
      <c r="AG209" s="642"/>
      <c r="AH209" s="640"/>
      <c r="AI209" s="642"/>
      <c r="AJ209" s="640"/>
      <c r="AK209" s="642"/>
      <c r="AL209" s="640"/>
      <c r="AM209" s="642"/>
      <c r="AN209" s="640"/>
      <c r="AO209" s="642"/>
      <c r="AP209" s="640"/>
      <c r="AQ209" s="642"/>
      <c r="AR209" s="640"/>
      <c r="AS209" s="642"/>
      <c r="AT209" s="640"/>
      <c r="AU209" s="642"/>
      <c r="AV209" s="640"/>
      <c r="AW209" s="642"/>
      <c r="AX209" s="640"/>
      <c r="AY209" s="642"/>
      <c r="AZ209" s="640"/>
      <c r="BA209" s="642"/>
      <c r="BB209" s="640"/>
      <c r="BC209" s="642"/>
      <c r="BD209" s="640"/>
      <c r="BE209" s="642"/>
      <c r="BF209" s="640"/>
      <c r="BG209" s="642"/>
      <c r="BH209" s="640"/>
      <c r="BI209" s="642"/>
      <c r="BJ209" s="640"/>
      <c r="BK209" s="642"/>
      <c r="BL209" s="640"/>
      <c r="BM209" s="642"/>
      <c r="BN209" s="640"/>
      <c r="BO209" s="642"/>
      <c r="BP209" s="640"/>
      <c r="BQ209" s="642"/>
      <c r="BR209" s="640"/>
      <c r="BS209" s="642"/>
      <c r="BT209" s="640"/>
      <c r="BU209" s="642"/>
      <c r="BV209" s="643"/>
      <c r="BW209" s="644"/>
      <c r="BX209" s="776"/>
      <c r="BY209" s="644"/>
      <c r="BZ209" s="645"/>
      <c r="CA209" s="338"/>
      <c r="CB209" s="338"/>
      <c r="CC209" s="338"/>
      <c r="CD209" s="338"/>
      <c r="CE209" s="338"/>
      <c r="CF209" s="338"/>
    </row>
    <row r="210" ht="15.75" customHeight="1">
      <c r="A210" s="821"/>
      <c r="B210" s="777"/>
      <c r="C210" s="501"/>
      <c r="D210" s="501"/>
      <c r="E210" s="501"/>
      <c r="F210" s="737"/>
      <c r="G210" s="773">
        <f t="shared" ref="G210:H210" si="218">L210+N210+P210+R210+T210+V210+X210+Z210+AB210+AD210+AF210+AH210+AJ210+AL210+AN210+AP210+AR210+AT210+AV210+AX210+AZ210+BB210+BD210+BF210+BH210+BJ210+BL210+BN210+BP210+BR210+BT210</f>
        <v>0</v>
      </c>
      <c r="H210" s="671">
        <f t="shared" si="218"/>
        <v>0</v>
      </c>
      <c r="I210" s="774">
        <f t="shared" si="4"/>
        <v>0</v>
      </c>
      <c r="J210" s="418"/>
      <c r="K210" s="407">
        <f t="shared" si="5"/>
        <v>0</v>
      </c>
      <c r="L210" s="640"/>
      <c r="M210" s="642"/>
      <c r="N210" s="640"/>
      <c r="O210" s="642"/>
      <c r="P210" s="640"/>
      <c r="Q210" s="642"/>
      <c r="R210" s="640"/>
      <c r="S210" s="642"/>
      <c r="T210" s="640"/>
      <c r="U210" s="642"/>
      <c r="V210" s="640"/>
      <c r="W210" s="642"/>
      <c r="X210" s="640"/>
      <c r="Y210" s="642"/>
      <c r="Z210" s="640"/>
      <c r="AA210" s="642"/>
      <c r="AB210" s="640"/>
      <c r="AC210" s="642"/>
      <c r="AD210" s="640"/>
      <c r="AE210" s="642"/>
      <c r="AF210" s="640"/>
      <c r="AG210" s="642"/>
      <c r="AH210" s="640"/>
      <c r="AI210" s="642"/>
      <c r="AJ210" s="640"/>
      <c r="AK210" s="642"/>
      <c r="AL210" s="640"/>
      <c r="AM210" s="642"/>
      <c r="AN210" s="640"/>
      <c r="AO210" s="642"/>
      <c r="AP210" s="640"/>
      <c r="AQ210" s="642"/>
      <c r="AR210" s="640"/>
      <c r="AS210" s="642"/>
      <c r="AT210" s="640"/>
      <c r="AU210" s="642"/>
      <c r="AV210" s="640"/>
      <c r="AW210" s="642"/>
      <c r="AX210" s="640"/>
      <c r="AY210" s="642"/>
      <c r="AZ210" s="640"/>
      <c r="BA210" s="642"/>
      <c r="BB210" s="640"/>
      <c r="BC210" s="642"/>
      <c r="BD210" s="640"/>
      <c r="BE210" s="642"/>
      <c r="BF210" s="640"/>
      <c r="BG210" s="642"/>
      <c r="BH210" s="640"/>
      <c r="BI210" s="642"/>
      <c r="BJ210" s="640"/>
      <c r="BK210" s="642"/>
      <c r="BL210" s="640"/>
      <c r="BM210" s="642"/>
      <c r="BN210" s="640"/>
      <c r="BO210" s="642"/>
      <c r="BP210" s="640"/>
      <c r="BQ210" s="642"/>
      <c r="BR210" s="640"/>
      <c r="BS210" s="642"/>
      <c r="BT210" s="640"/>
      <c r="BU210" s="642"/>
      <c r="BV210" s="643"/>
      <c r="BW210" s="644"/>
      <c r="BX210" s="776"/>
      <c r="BY210" s="644"/>
      <c r="BZ210" s="645"/>
      <c r="CA210" s="338"/>
      <c r="CB210" s="338"/>
      <c r="CC210" s="338"/>
      <c r="CD210" s="338"/>
      <c r="CE210" s="338"/>
      <c r="CF210" s="338"/>
    </row>
    <row r="211" ht="15.75" customHeight="1">
      <c r="A211" s="821"/>
      <c r="B211" s="777"/>
      <c r="C211" s="501"/>
      <c r="D211" s="501"/>
      <c r="E211" s="501"/>
      <c r="F211" s="737"/>
      <c r="G211" s="773">
        <f t="shared" ref="G211:H211" si="219">L211+N211+P211+R211+T211+V211+X211+Z211+AB211+AD211+AF211+AH211+AJ211+AL211+AN211+AP211+AR211+AT211+AV211+AX211+AZ211+BB211+BD211+BF211+BH211+BJ211+BL211+BN211+BP211+BR211+BT211</f>
        <v>0</v>
      </c>
      <c r="H211" s="671">
        <f t="shared" si="219"/>
        <v>0</v>
      </c>
      <c r="I211" s="774">
        <f t="shared" si="4"/>
        <v>0</v>
      </c>
      <c r="J211" s="418"/>
      <c r="K211" s="407">
        <f t="shared" si="5"/>
        <v>0</v>
      </c>
      <c r="L211" s="640"/>
      <c r="M211" s="642"/>
      <c r="N211" s="640"/>
      <c r="O211" s="642"/>
      <c r="P211" s="640"/>
      <c r="Q211" s="642"/>
      <c r="R211" s="640"/>
      <c r="S211" s="642"/>
      <c r="T211" s="640"/>
      <c r="U211" s="642"/>
      <c r="V211" s="640"/>
      <c r="W211" s="642"/>
      <c r="X211" s="640"/>
      <c r="Y211" s="642"/>
      <c r="Z211" s="640"/>
      <c r="AA211" s="642"/>
      <c r="AB211" s="640"/>
      <c r="AC211" s="642"/>
      <c r="AD211" s="640"/>
      <c r="AE211" s="642"/>
      <c r="AF211" s="640"/>
      <c r="AG211" s="642"/>
      <c r="AH211" s="640"/>
      <c r="AI211" s="642"/>
      <c r="AJ211" s="640"/>
      <c r="AK211" s="642"/>
      <c r="AL211" s="640"/>
      <c r="AM211" s="642"/>
      <c r="AN211" s="640"/>
      <c r="AO211" s="642"/>
      <c r="AP211" s="640"/>
      <c r="AQ211" s="642"/>
      <c r="AR211" s="640"/>
      <c r="AS211" s="642"/>
      <c r="AT211" s="640"/>
      <c r="AU211" s="642"/>
      <c r="AV211" s="640"/>
      <c r="AW211" s="642"/>
      <c r="AX211" s="640"/>
      <c r="AY211" s="642"/>
      <c r="AZ211" s="640"/>
      <c r="BA211" s="642"/>
      <c r="BB211" s="640"/>
      <c r="BC211" s="642"/>
      <c r="BD211" s="640"/>
      <c r="BE211" s="642"/>
      <c r="BF211" s="640"/>
      <c r="BG211" s="642"/>
      <c r="BH211" s="640"/>
      <c r="BI211" s="642"/>
      <c r="BJ211" s="640"/>
      <c r="BK211" s="642"/>
      <c r="BL211" s="640"/>
      <c r="BM211" s="642"/>
      <c r="BN211" s="640"/>
      <c r="BO211" s="642"/>
      <c r="BP211" s="640"/>
      <c r="BQ211" s="642"/>
      <c r="BR211" s="640"/>
      <c r="BS211" s="642"/>
      <c r="BT211" s="640"/>
      <c r="BU211" s="642"/>
      <c r="BV211" s="643"/>
      <c r="BW211" s="644"/>
      <c r="BX211" s="776"/>
      <c r="BY211" s="644"/>
      <c r="BZ211" s="645"/>
      <c r="CA211" s="338"/>
      <c r="CB211" s="338"/>
      <c r="CC211" s="338"/>
      <c r="CD211" s="338"/>
      <c r="CE211" s="338"/>
      <c r="CF211" s="338"/>
    </row>
    <row r="212" ht="15.75" customHeight="1">
      <c r="A212" s="821"/>
      <c r="B212" s="777"/>
      <c r="C212" s="501"/>
      <c r="D212" s="501"/>
      <c r="E212" s="501"/>
      <c r="F212" s="737"/>
      <c r="G212" s="773">
        <f t="shared" ref="G212:H212" si="220">L212+N212+P212+R212+T212+V212+X212+Z212+AB212+AD212+AF212+AH212+AJ212+AL212+AN212+AP212+AR212+AT212+AV212+AX212+AZ212+BB212+BD212+BF212+BH212+BJ212+BL212+BN212+BP212+BR212+BT212</f>
        <v>0</v>
      </c>
      <c r="H212" s="671">
        <f t="shared" si="220"/>
        <v>0</v>
      </c>
      <c r="I212" s="774">
        <f t="shared" si="4"/>
        <v>0</v>
      </c>
      <c r="J212" s="418"/>
      <c r="K212" s="407">
        <f t="shared" si="5"/>
        <v>0</v>
      </c>
      <c r="L212" s="640"/>
      <c r="M212" s="642"/>
      <c r="N212" s="640"/>
      <c r="O212" s="642"/>
      <c r="P212" s="640"/>
      <c r="Q212" s="642"/>
      <c r="R212" s="640"/>
      <c r="S212" s="642"/>
      <c r="T212" s="640"/>
      <c r="U212" s="642"/>
      <c r="V212" s="640"/>
      <c r="W212" s="642"/>
      <c r="X212" s="640"/>
      <c r="Y212" s="642"/>
      <c r="Z212" s="640"/>
      <c r="AA212" s="642"/>
      <c r="AB212" s="640"/>
      <c r="AC212" s="642"/>
      <c r="AD212" s="640"/>
      <c r="AE212" s="642"/>
      <c r="AF212" s="640"/>
      <c r="AG212" s="642"/>
      <c r="AH212" s="640"/>
      <c r="AI212" s="642"/>
      <c r="AJ212" s="640"/>
      <c r="AK212" s="642"/>
      <c r="AL212" s="640"/>
      <c r="AM212" s="642"/>
      <c r="AN212" s="640"/>
      <c r="AO212" s="642"/>
      <c r="AP212" s="640"/>
      <c r="AQ212" s="642"/>
      <c r="AR212" s="640"/>
      <c r="AS212" s="642"/>
      <c r="AT212" s="640"/>
      <c r="AU212" s="642"/>
      <c r="AV212" s="640"/>
      <c r="AW212" s="642"/>
      <c r="AX212" s="640"/>
      <c r="AY212" s="642"/>
      <c r="AZ212" s="640"/>
      <c r="BA212" s="642"/>
      <c r="BB212" s="640"/>
      <c r="BC212" s="642"/>
      <c r="BD212" s="640"/>
      <c r="BE212" s="642"/>
      <c r="BF212" s="640"/>
      <c r="BG212" s="642"/>
      <c r="BH212" s="640"/>
      <c r="BI212" s="642"/>
      <c r="BJ212" s="640"/>
      <c r="BK212" s="642"/>
      <c r="BL212" s="640"/>
      <c r="BM212" s="642"/>
      <c r="BN212" s="640"/>
      <c r="BO212" s="642"/>
      <c r="BP212" s="640"/>
      <c r="BQ212" s="642"/>
      <c r="BR212" s="640"/>
      <c r="BS212" s="642"/>
      <c r="BT212" s="640"/>
      <c r="BU212" s="642"/>
      <c r="BV212" s="643"/>
      <c r="BW212" s="644"/>
      <c r="BX212" s="776"/>
      <c r="BY212" s="644"/>
      <c r="BZ212" s="645"/>
      <c r="CA212" s="338"/>
      <c r="CB212" s="338"/>
      <c r="CC212" s="338"/>
      <c r="CD212" s="338"/>
      <c r="CE212" s="338"/>
      <c r="CF212" s="338"/>
    </row>
    <row r="213" ht="15.75" customHeight="1">
      <c r="A213" s="821"/>
      <c r="B213" s="777"/>
      <c r="C213" s="501"/>
      <c r="D213" s="501"/>
      <c r="E213" s="501"/>
      <c r="F213" s="737"/>
      <c r="G213" s="773">
        <f t="shared" ref="G213:H213" si="221">L213+N213+P213+R213+T213+V213+X213+Z213+AB213+AD213+AF213+AH213+AJ213+AL213+AN213+AP213+AR213+AT213+AV213+AX213+AZ213+BB213+BD213+BF213+BH213+BJ213+BL213+BN213+BP213+BR213+BT213</f>
        <v>0</v>
      </c>
      <c r="H213" s="671">
        <f t="shared" si="221"/>
        <v>0</v>
      </c>
      <c r="I213" s="774">
        <f t="shared" si="4"/>
        <v>0</v>
      </c>
      <c r="J213" s="418"/>
      <c r="K213" s="407">
        <f t="shared" si="5"/>
        <v>0</v>
      </c>
      <c r="L213" s="640"/>
      <c r="M213" s="642"/>
      <c r="N213" s="640"/>
      <c r="O213" s="642"/>
      <c r="P213" s="640"/>
      <c r="Q213" s="642"/>
      <c r="R213" s="640"/>
      <c r="S213" s="642"/>
      <c r="T213" s="640"/>
      <c r="U213" s="642"/>
      <c r="V213" s="640"/>
      <c r="W213" s="642"/>
      <c r="X213" s="640"/>
      <c r="Y213" s="642"/>
      <c r="Z213" s="640"/>
      <c r="AA213" s="642"/>
      <c r="AB213" s="640"/>
      <c r="AC213" s="642"/>
      <c r="AD213" s="640"/>
      <c r="AE213" s="642"/>
      <c r="AF213" s="640"/>
      <c r="AG213" s="642"/>
      <c r="AH213" s="640"/>
      <c r="AI213" s="642"/>
      <c r="AJ213" s="640"/>
      <c r="AK213" s="642"/>
      <c r="AL213" s="640"/>
      <c r="AM213" s="642"/>
      <c r="AN213" s="640"/>
      <c r="AO213" s="642"/>
      <c r="AP213" s="640"/>
      <c r="AQ213" s="642"/>
      <c r="AR213" s="640"/>
      <c r="AS213" s="642"/>
      <c r="AT213" s="640"/>
      <c r="AU213" s="642"/>
      <c r="AV213" s="640"/>
      <c r="AW213" s="642"/>
      <c r="AX213" s="640"/>
      <c r="AY213" s="642"/>
      <c r="AZ213" s="640"/>
      <c r="BA213" s="642"/>
      <c r="BB213" s="640"/>
      <c r="BC213" s="642"/>
      <c r="BD213" s="640"/>
      <c r="BE213" s="642"/>
      <c r="BF213" s="640"/>
      <c r="BG213" s="642"/>
      <c r="BH213" s="640"/>
      <c r="BI213" s="642"/>
      <c r="BJ213" s="640"/>
      <c r="BK213" s="642"/>
      <c r="BL213" s="640"/>
      <c r="BM213" s="642"/>
      <c r="BN213" s="640"/>
      <c r="BO213" s="642"/>
      <c r="BP213" s="640"/>
      <c r="BQ213" s="642"/>
      <c r="BR213" s="640"/>
      <c r="BS213" s="642"/>
      <c r="BT213" s="640"/>
      <c r="BU213" s="642"/>
      <c r="BV213" s="643"/>
      <c r="BW213" s="644"/>
      <c r="BX213" s="776"/>
      <c r="BY213" s="644"/>
      <c r="BZ213" s="645"/>
      <c r="CA213" s="338"/>
      <c r="CB213" s="338"/>
      <c r="CC213" s="338"/>
      <c r="CD213" s="338"/>
      <c r="CE213" s="338"/>
      <c r="CF213" s="338"/>
    </row>
    <row r="214" ht="15.75" customHeight="1">
      <c r="A214" s="821"/>
      <c r="B214" s="777"/>
      <c r="C214" s="501"/>
      <c r="D214" s="501"/>
      <c r="E214" s="501"/>
      <c r="F214" s="737"/>
      <c r="G214" s="773">
        <f t="shared" ref="G214:H214" si="222">L214+N214+P214+R214+T214+V214+X214+Z214+AB214+AD214+AF214+AH214+AJ214+AL214+AN214+AP214+AR214+AT214+AV214+AX214+AZ214+BB214+BD214+BF214+BH214+BJ214+BL214+BN214+BP214+BR214+BT214</f>
        <v>0</v>
      </c>
      <c r="H214" s="671">
        <f t="shared" si="222"/>
        <v>0</v>
      </c>
      <c r="I214" s="774">
        <f t="shared" si="4"/>
        <v>0</v>
      </c>
      <c r="J214" s="418"/>
      <c r="K214" s="407">
        <f t="shared" si="5"/>
        <v>0</v>
      </c>
      <c r="L214" s="640"/>
      <c r="M214" s="642"/>
      <c r="N214" s="640"/>
      <c r="O214" s="642"/>
      <c r="P214" s="640"/>
      <c r="Q214" s="642"/>
      <c r="R214" s="640"/>
      <c r="S214" s="642"/>
      <c r="T214" s="640"/>
      <c r="U214" s="642"/>
      <c r="V214" s="640"/>
      <c r="W214" s="642"/>
      <c r="X214" s="640"/>
      <c r="Y214" s="642"/>
      <c r="Z214" s="640"/>
      <c r="AA214" s="642"/>
      <c r="AB214" s="640"/>
      <c r="AC214" s="642"/>
      <c r="AD214" s="640"/>
      <c r="AE214" s="642"/>
      <c r="AF214" s="640"/>
      <c r="AG214" s="642"/>
      <c r="AH214" s="640"/>
      <c r="AI214" s="642"/>
      <c r="AJ214" s="640"/>
      <c r="AK214" s="642"/>
      <c r="AL214" s="640"/>
      <c r="AM214" s="642"/>
      <c r="AN214" s="640"/>
      <c r="AO214" s="642"/>
      <c r="AP214" s="640"/>
      <c r="AQ214" s="642"/>
      <c r="AR214" s="640"/>
      <c r="AS214" s="642"/>
      <c r="AT214" s="640"/>
      <c r="AU214" s="642"/>
      <c r="AV214" s="640"/>
      <c r="AW214" s="642"/>
      <c r="AX214" s="640"/>
      <c r="AY214" s="642"/>
      <c r="AZ214" s="640"/>
      <c r="BA214" s="642"/>
      <c r="BB214" s="640"/>
      <c r="BC214" s="642"/>
      <c r="BD214" s="640"/>
      <c r="BE214" s="642"/>
      <c r="BF214" s="640"/>
      <c r="BG214" s="642"/>
      <c r="BH214" s="640"/>
      <c r="BI214" s="642"/>
      <c r="BJ214" s="640"/>
      <c r="BK214" s="642"/>
      <c r="BL214" s="640"/>
      <c r="BM214" s="642"/>
      <c r="BN214" s="640"/>
      <c r="BO214" s="642"/>
      <c r="BP214" s="640"/>
      <c r="BQ214" s="642"/>
      <c r="BR214" s="640"/>
      <c r="BS214" s="642"/>
      <c r="BT214" s="640"/>
      <c r="BU214" s="642"/>
      <c r="BV214" s="643"/>
      <c r="BW214" s="644"/>
      <c r="BX214" s="776"/>
      <c r="BY214" s="644"/>
      <c r="BZ214" s="645"/>
      <c r="CA214" s="338"/>
      <c r="CB214" s="338"/>
      <c r="CC214" s="338"/>
      <c r="CD214" s="338"/>
      <c r="CE214" s="338"/>
      <c r="CF214" s="338"/>
    </row>
    <row r="215" ht="15.75" customHeight="1">
      <c r="A215" s="821"/>
      <c r="B215" s="777"/>
      <c r="C215" s="501"/>
      <c r="D215" s="501"/>
      <c r="E215" s="501"/>
      <c r="F215" s="737"/>
      <c r="G215" s="773">
        <f t="shared" ref="G215:H215" si="223">L215+N215+P215+R215+T215+V215+X215+Z215+AB215+AD215+AF215+AH215+AJ215+AL215+AN215+AP215+AR215+AT215+AV215+AX215+AZ215+BB215+BD215+BF215+BH215+BJ215+BL215+BN215+BP215+BR215+BT215</f>
        <v>0</v>
      </c>
      <c r="H215" s="671">
        <f t="shared" si="223"/>
        <v>0</v>
      </c>
      <c r="I215" s="774">
        <f t="shared" si="4"/>
        <v>0</v>
      </c>
      <c r="J215" s="418"/>
      <c r="K215" s="407">
        <f t="shared" si="5"/>
        <v>0</v>
      </c>
      <c r="L215" s="640"/>
      <c r="M215" s="642"/>
      <c r="N215" s="640"/>
      <c r="O215" s="642"/>
      <c r="P215" s="640"/>
      <c r="Q215" s="642"/>
      <c r="R215" s="640"/>
      <c r="S215" s="642"/>
      <c r="T215" s="640"/>
      <c r="U215" s="642"/>
      <c r="V215" s="640"/>
      <c r="W215" s="642"/>
      <c r="X215" s="640"/>
      <c r="Y215" s="642"/>
      <c r="Z215" s="640"/>
      <c r="AA215" s="642"/>
      <c r="AB215" s="640"/>
      <c r="AC215" s="642"/>
      <c r="AD215" s="640"/>
      <c r="AE215" s="642"/>
      <c r="AF215" s="640"/>
      <c r="AG215" s="642"/>
      <c r="AH215" s="640"/>
      <c r="AI215" s="642"/>
      <c r="AJ215" s="640"/>
      <c r="AK215" s="642"/>
      <c r="AL215" s="640"/>
      <c r="AM215" s="642"/>
      <c r="AN215" s="640"/>
      <c r="AO215" s="642"/>
      <c r="AP215" s="640"/>
      <c r="AQ215" s="642"/>
      <c r="AR215" s="640"/>
      <c r="AS215" s="642"/>
      <c r="AT215" s="640"/>
      <c r="AU215" s="642"/>
      <c r="AV215" s="640"/>
      <c r="AW215" s="642"/>
      <c r="AX215" s="640"/>
      <c r="AY215" s="642"/>
      <c r="AZ215" s="640"/>
      <c r="BA215" s="642"/>
      <c r="BB215" s="640"/>
      <c r="BC215" s="642"/>
      <c r="BD215" s="640"/>
      <c r="BE215" s="642"/>
      <c r="BF215" s="640"/>
      <c r="BG215" s="642"/>
      <c r="BH215" s="640"/>
      <c r="BI215" s="642"/>
      <c r="BJ215" s="640"/>
      <c r="BK215" s="642"/>
      <c r="BL215" s="640"/>
      <c r="BM215" s="642"/>
      <c r="BN215" s="640"/>
      <c r="BO215" s="642"/>
      <c r="BP215" s="640"/>
      <c r="BQ215" s="642"/>
      <c r="BR215" s="640"/>
      <c r="BS215" s="642"/>
      <c r="BT215" s="640"/>
      <c r="BU215" s="642"/>
      <c r="BV215" s="643"/>
      <c r="BW215" s="644"/>
      <c r="BX215" s="776"/>
      <c r="BY215" s="644"/>
      <c r="BZ215" s="645"/>
      <c r="CA215" s="338"/>
      <c r="CB215" s="338"/>
      <c r="CC215" s="338"/>
      <c r="CD215" s="338"/>
      <c r="CE215" s="338"/>
      <c r="CF215" s="338"/>
    </row>
    <row r="216" ht="15.75" customHeight="1">
      <c r="A216" s="821"/>
      <c r="B216" s="777"/>
      <c r="C216" s="501"/>
      <c r="D216" s="501"/>
      <c r="E216" s="501"/>
      <c r="F216" s="737"/>
      <c r="G216" s="773">
        <f t="shared" ref="G216:H216" si="224">L216+N216+P216+R216+T216+V216+X216+Z216+AB216+AD216+AF216+AH216+AJ216+AL216+AN216+AP216+AR216+AT216+AV216+AX216+AZ216+BB216+BD216+BF216+BH216+BJ216+BL216+BN216+BP216+BR216+BT216</f>
        <v>0</v>
      </c>
      <c r="H216" s="671">
        <f t="shared" si="224"/>
        <v>0</v>
      </c>
      <c r="I216" s="774">
        <f t="shared" si="4"/>
        <v>0</v>
      </c>
      <c r="J216" s="418"/>
      <c r="K216" s="407">
        <f t="shared" si="5"/>
        <v>0</v>
      </c>
      <c r="L216" s="640"/>
      <c r="M216" s="642"/>
      <c r="N216" s="640"/>
      <c r="O216" s="642"/>
      <c r="P216" s="640"/>
      <c r="Q216" s="642"/>
      <c r="R216" s="640"/>
      <c r="S216" s="642"/>
      <c r="T216" s="640"/>
      <c r="U216" s="642"/>
      <c r="V216" s="640"/>
      <c r="W216" s="642"/>
      <c r="X216" s="640"/>
      <c r="Y216" s="642"/>
      <c r="Z216" s="640"/>
      <c r="AA216" s="642"/>
      <c r="AB216" s="640"/>
      <c r="AC216" s="642"/>
      <c r="AD216" s="640"/>
      <c r="AE216" s="642"/>
      <c r="AF216" s="640"/>
      <c r="AG216" s="642"/>
      <c r="AH216" s="640"/>
      <c r="AI216" s="642"/>
      <c r="AJ216" s="640"/>
      <c r="AK216" s="642"/>
      <c r="AL216" s="640"/>
      <c r="AM216" s="642"/>
      <c r="AN216" s="640"/>
      <c r="AO216" s="642"/>
      <c r="AP216" s="640"/>
      <c r="AQ216" s="642"/>
      <c r="AR216" s="640"/>
      <c r="AS216" s="642"/>
      <c r="AT216" s="640"/>
      <c r="AU216" s="642"/>
      <c r="AV216" s="640"/>
      <c r="AW216" s="642"/>
      <c r="AX216" s="640"/>
      <c r="AY216" s="642"/>
      <c r="AZ216" s="640"/>
      <c r="BA216" s="642"/>
      <c r="BB216" s="640"/>
      <c r="BC216" s="642"/>
      <c r="BD216" s="640"/>
      <c r="BE216" s="642"/>
      <c r="BF216" s="640"/>
      <c r="BG216" s="642"/>
      <c r="BH216" s="640"/>
      <c r="BI216" s="642"/>
      <c r="BJ216" s="640"/>
      <c r="BK216" s="642"/>
      <c r="BL216" s="640"/>
      <c r="BM216" s="642"/>
      <c r="BN216" s="640"/>
      <c r="BO216" s="642"/>
      <c r="BP216" s="640"/>
      <c r="BQ216" s="642"/>
      <c r="BR216" s="640"/>
      <c r="BS216" s="642"/>
      <c r="BT216" s="640"/>
      <c r="BU216" s="642"/>
      <c r="BV216" s="643"/>
      <c r="BW216" s="644"/>
      <c r="BX216" s="776"/>
      <c r="BY216" s="644"/>
      <c r="BZ216" s="645"/>
      <c r="CA216" s="338"/>
      <c r="CB216" s="338"/>
      <c r="CC216" s="338"/>
      <c r="CD216" s="338"/>
      <c r="CE216" s="338"/>
      <c r="CF216" s="338"/>
    </row>
    <row r="217" ht="15.75" customHeight="1">
      <c r="A217" s="821"/>
      <c r="B217" s="777"/>
      <c r="C217" s="501"/>
      <c r="D217" s="501"/>
      <c r="E217" s="501"/>
      <c r="F217" s="737"/>
      <c r="G217" s="773">
        <f t="shared" ref="G217:H217" si="225">L217+N217+P217+R217+T217+V217+X217+Z217+AB217+AD217+AF217+AH217+AJ217+AL217+AN217+AP217+AR217+AT217+AV217+AX217+AZ217+BB217+BD217+BF217+BH217+BJ217+BL217+BN217+BP217+BR217+BT217</f>
        <v>0</v>
      </c>
      <c r="H217" s="671">
        <f t="shared" si="225"/>
        <v>0</v>
      </c>
      <c r="I217" s="774">
        <f t="shared" si="4"/>
        <v>0</v>
      </c>
      <c r="J217" s="418"/>
      <c r="K217" s="407">
        <f t="shared" si="5"/>
        <v>0</v>
      </c>
      <c r="L217" s="640"/>
      <c r="M217" s="642"/>
      <c r="N217" s="640"/>
      <c r="O217" s="642"/>
      <c r="P217" s="640"/>
      <c r="Q217" s="642"/>
      <c r="R217" s="640"/>
      <c r="S217" s="642"/>
      <c r="T217" s="640"/>
      <c r="U217" s="642"/>
      <c r="V217" s="640"/>
      <c r="W217" s="642"/>
      <c r="X217" s="640"/>
      <c r="Y217" s="642"/>
      <c r="Z217" s="640"/>
      <c r="AA217" s="642"/>
      <c r="AB217" s="640"/>
      <c r="AC217" s="642"/>
      <c r="AD217" s="640"/>
      <c r="AE217" s="642"/>
      <c r="AF217" s="640"/>
      <c r="AG217" s="642"/>
      <c r="AH217" s="640"/>
      <c r="AI217" s="642"/>
      <c r="AJ217" s="640"/>
      <c r="AK217" s="642"/>
      <c r="AL217" s="640"/>
      <c r="AM217" s="642"/>
      <c r="AN217" s="640"/>
      <c r="AO217" s="642"/>
      <c r="AP217" s="640"/>
      <c r="AQ217" s="642"/>
      <c r="AR217" s="640"/>
      <c r="AS217" s="642"/>
      <c r="AT217" s="640"/>
      <c r="AU217" s="642"/>
      <c r="AV217" s="640"/>
      <c r="AW217" s="642"/>
      <c r="AX217" s="640"/>
      <c r="AY217" s="642"/>
      <c r="AZ217" s="640"/>
      <c r="BA217" s="642"/>
      <c r="BB217" s="640"/>
      <c r="BC217" s="642"/>
      <c r="BD217" s="640"/>
      <c r="BE217" s="642"/>
      <c r="BF217" s="640"/>
      <c r="BG217" s="642"/>
      <c r="BH217" s="640"/>
      <c r="BI217" s="642"/>
      <c r="BJ217" s="640"/>
      <c r="BK217" s="642"/>
      <c r="BL217" s="640"/>
      <c r="BM217" s="642"/>
      <c r="BN217" s="640"/>
      <c r="BO217" s="642"/>
      <c r="BP217" s="640"/>
      <c r="BQ217" s="642"/>
      <c r="BR217" s="640"/>
      <c r="BS217" s="642"/>
      <c r="BT217" s="640"/>
      <c r="BU217" s="642"/>
      <c r="BV217" s="643"/>
      <c r="BW217" s="644"/>
      <c r="BX217" s="776"/>
      <c r="BY217" s="644"/>
      <c r="BZ217" s="645"/>
      <c r="CA217" s="338"/>
      <c r="CB217" s="338"/>
      <c r="CC217" s="338"/>
      <c r="CD217" s="338"/>
      <c r="CE217" s="338"/>
      <c r="CF217" s="338"/>
    </row>
    <row r="218" ht="15.75" customHeight="1">
      <c r="A218" s="821"/>
      <c r="B218" s="777"/>
      <c r="C218" s="501"/>
      <c r="D218" s="501"/>
      <c r="E218" s="501"/>
      <c r="F218" s="737"/>
      <c r="G218" s="773">
        <f t="shared" ref="G218:H218" si="226">L218+N218+P218+R218+T218+V218+X218+Z218+AB218+AD218+AF218+AH218+AJ218+AL218+AN218+AP218+AR218+AT218+AV218+AX218+AZ218+BB218+BD218+BF218+BH218+BJ218+BL218+BN218+BP218+BR218+BT218</f>
        <v>0</v>
      </c>
      <c r="H218" s="671">
        <f t="shared" si="226"/>
        <v>0</v>
      </c>
      <c r="I218" s="774">
        <f t="shared" si="4"/>
        <v>0</v>
      </c>
      <c r="J218" s="418"/>
      <c r="K218" s="407">
        <f t="shared" si="5"/>
        <v>0</v>
      </c>
      <c r="L218" s="640"/>
      <c r="M218" s="642"/>
      <c r="N218" s="640"/>
      <c r="O218" s="642"/>
      <c r="P218" s="640"/>
      <c r="Q218" s="642"/>
      <c r="R218" s="640"/>
      <c r="S218" s="642"/>
      <c r="T218" s="640"/>
      <c r="U218" s="642"/>
      <c r="V218" s="640"/>
      <c r="W218" s="642"/>
      <c r="X218" s="640"/>
      <c r="Y218" s="642"/>
      <c r="Z218" s="640"/>
      <c r="AA218" s="642"/>
      <c r="AB218" s="640"/>
      <c r="AC218" s="642"/>
      <c r="AD218" s="640"/>
      <c r="AE218" s="642"/>
      <c r="AF218" s="640"/>
      <c r="AG218" s="642"/>
      <c r="AH218" s="640"/>
      <c r="AI218" s="642"/>
      <c r="AJ218" s="640"/>
      <c r="AK218" s="642"/>
      <c r="AL218" s="640"/>
      <c r="AM218" s="642"/>
      <c r="AN218" s="640"/>
      <c r="AO218" s="642"/>
      <c r="AP218" s="640"/>
      <c r="AQ218" s="642"/>
      <c r="AR218" s="640"/>
      <c r="AS218" s="642"/>
      <c r="AT218" s="640"/>
      <c r="AU218" s="642"/>
      <c r="AV218" s="640"/>
      <c r="AW218" s="642"/>
      <c r="AX218" s="640"/>
      <c r="AY218" s="642"/>
      <c r="AZ218" s="640"/>
      <c r="BA218" s="642"/>
      <c r="BB218" s="640"/>
      <c r="BC218" s="642"/>
      <c r="BD218" s="640"/>
      <c r="BE218" s="642"/>
      <c r="BF218" s="640"/>
      <c r="BG218" s="642"/>
      <c r="BH218" s="640"/>
      <c r="BI218" s="642"/>
      <c r="BJ218" s="640"/>
      <c r="BK218" s="642"/>
      <c r="BL218" s="640"/>
      <c r="BM218" s="642"/>
      <c r="BN218" s="640"/>
      <c r="BO218" s="642"/>
      <c r="BP218" s="640"/>
      <c r="BQ218" s="642"/>
      <c r="BR218" s="640"/>
      <c r="BS218" s="642"/>
      <c r="BT218" s="640"/>
      <c r="BU218" s="642"/>
      <c r="BV218" s="643"/>
      <c r="BW218" s="644"/>
      <c r="BX218" s="776"/>
      <c r="BY218" s="644"/>
      <c r="BZ218" s="645"/>
      <c r="CA218" s="338"/>
      <c r="CB218" s="338"/>
      <c r="CC218" s="338"/>
      <c r="CD218" s="338"/>
      <c r="CE218" s="338"/>
      <c r="CF218" s="338"/>
    </row>
    <row r="219" ht="15.75" customHeight="1">
      <c r="A219" s="821"/>
      <c r="B219" s="777"/>
      <c r="C219" s="501"/>
      <c r="D219" s="501"/>
      <c r="E219" s="501"/>
      <c r="F219" s="737"/>
      <c r="G219" s="773">
        <f t="shared" ref="G219:H219" si="227">L219+N219+P219+R219+T219+V219+X219+Z219+AB219+AD219+AF219+AH219+AJ219+AL219+AN219+AP219+AR219+AT219+AV219+AX219+AZ219+BB219+BD219+BF219+BH219+BJ219+BL219+BN219+BP219+BR219+BT219</f>
        <v>0</v>
      </c>
      <c r="H219" s="671">
        <f t="shared" si="227"/>
        <v>0</v>
      </c>
      <c r="I219" s="774">
        <f t="shared" si="4"/>
        <v>0</v>
      </c>
      <c r="J219" s="418"/>
      <c r="K219" s="407">
        <f t="shared" si="5"/>
        <v>0</v>
      </c>
      <c r="L219" s="640"/>
      <c r="M219" s="642"/>
      <c r="N219" s="640"/>
      <c r="O219" s="642"/>
      <c r="P219" s="640"/>
      <c r="Q219" s="642"/>
      <c r="R219" s="640"/>
      <c r="S219" s="642"/>
      <c r="T219" s="640"/>
      <c r="U219" s="642"/>
      <c r="V219" s="640"/>
      <c r="W219" s="642"/>
      <c r="X219" s="640"/>
      <c r="Y219" s="642"/>
      <c r="Z219" s="640"/>
      <c r="AA219" s="642"/>
      <c r="AB219" s="640"/>
      <c r="AC219" s="642"/>
      <c r="AD219" s="640"/>
      <c r="AE219" s="642"/>
      <c r="AF219" s="640"/>
      <c r="AG219" s="642"/>
      <c r="AH219" s="640"/>
      <c r="AI219" s="642"/>
      <c r="AJ219" s="640"/>
      <c r="AK219" s="642"/>
      <c r="AL219" s="640"/>
      <c r="AM219" s="642"/>
      <c r="AN219" s="640"/>
      <c r="AO219" s="642"/>
      <c r="AP219" s="640"/>
      <c r="AQ219" s="642"/>
      <c r="AR219" s="640"/>
      <c r="AS219" s="642"/>
      <c r="AT219" s="640"/>
      <c r="AU219" s="642"/>
      <c r="AV219" s="640"/>
      <c r="AW219" s="642"/>
      <c r="AX219" s="640"/>
      <c r="AY219" s="642"/>
      <c r="AZ219" s="640"/>
      <c r="BA219" s="642"/>
      <c r="BB219" s="640"/>
      <c r="BC219" s="642"/>
      <c r="BD219" s="640"/>
      <c r="BE219" s="642"/>
      <c r="BF219" s="640"/>
      <c r="BG219" s="642"/>
      <c r="BH219" s="640"/>
      <c r="BI219" s="642"/>
      <c r="BJ219" s="640"/>
      <c r="BK219" s="642"/>
      <c r="BL219" s="640"/>
      <c r="BM219" s="642"/>
      <c r="BN219" s="640"/>
      <c r="BO219" s="642"/>
      <c r="BP219" s="640"/>
      <c r="BQ219" s="642"/>
      <c r="BR219" s="640"/>
      <c r="BS219" s="642"/>
      <c r="BT219" s="640"/>
      <c r="BU219" s="642"/>
      <c r="BV219" s="643"/>
      <c r="BW219" s="644"/>
      <c r="BX219" s="776"/>
      <c r="BY219" s="644"/>
      <c r="BZ219" s="645"/>
      <c r="CA219" s="338"/>
      <c r="CB219" s="338"/>
      <c r="CC219" s="338"/>
      <c r="CD219" s="338"/>
      <c r="CE219" s="338"/>
      <c r="CF219" s="338"/>
    </row>
    <row r="220" ht="15.75" customHeight="1">
      <c r="A220" s="821"/>
      <c r="B220" s="777"/>
      <c r="C220" s="501"/>
      <c r="D220" s="501"/>
      <c r="E220" s="501"/>
      <c r="F220" s="737"/>
      <c r="G220" s="773">
        <f t="shared" ref="G220:H220" si="228">L220+N220+P220+R220+T220+V220+X220+Z220+AB220+AD220+AF220+AH220+AJ220+AL220+AN220+AP220+AR220+AT220+AV220+AX220+AZ220+BB220+BD220+BF220+BH220+BJ220+BL220+BN220+BP220+BR220+BT220</f>
        <v>0</v>
      </c>
      <c r="H220" s="671">
        <f t="shared" si="228"/>
        <v>0</v>
      </c>
      <c r="I220" s="774">
        <f t="shared" si="4"/>
        <v>0</v>
      </c>
      <c r="J220" s="418"/>
      <c r="K220" s="407">
        <f t="shared" si="5"/>
        <v>0</v>
      </c>
      <c r="L220" s="640"/>
      <c r="M220" s="642"/>
      <c r="N220" s="640"/>
      <c r="O220" s="642"/>
      <c r="P220" s="640"/>
      <c r="Q220" s="642"/>
      <c r="R220" s="640"/>
      <c r="S220" s="642"/>
      <c r="T220" s="640"/>
      <c r="U220" s="642"/>
      <c r="V220" s="640"/>
      <c r="W220" s="642"/>
      <c r="X220" s="640"/>
      <c r="Y220" s="642"/>
      <c r="Z220" s="640"/>
      <c r="AA220" s="642"/>
      <c r="AB220" s="640"/>
      <c r="AC220" s="642"/>
      <c r="AD220" s="640"/>
      <c r="AE220" s="642"/>
      <c r="AF220" s="640"/>
      <c r="AG220" s="642"/>
      <c r="AH220" s="640"/>
      <c r="AI220" s="642"/>
      <c r="AJ220" s="640"/>
      <c r="AK220" s="642"/>
      <c r="AL220" s="640"/>
      <c r="AM220" s="642"/>
      <c r="AN220" s="640"/>
      <c r="AO220" s="642"/>
      <c r="AP220" s="640"/>
      <c r="AQ220" s="642"/>
      <c r="AR220" s="640"/>
      <c r="AS220" s="642"/>
      <c r="AT220" s="640"/>
      <c r="AU220" s="642"/>
      <c r="AV220" s="640"/>
      <c r="AW220" s="642"/>
      <c r="AX220" s="640"/>
      <c r="AY220" s="642"/>
      <c r="AZ220" s="640"/>
      <c r="BA220" s="642"/>
      <c r="BB220" s="640"/>
      <c r="BC220" s="642"/>
      <c r="BD220" s="640"/>
      <c r="BE220" s="642"/>
      <c r="BF220" s="640"/>
      <c r="BG220" s="642"/>
      <c r="BH220" s="640"/>
      <c r="BI220" s="642"/>
      <c r="BJ220" s="640"/>
      <c r="BK220" s="642"/>
      <c r="BL220" s="640"/>
      <c r="BM220" s="642"/>
      <c r="BN220" s="640"/>
      <c r="BO220" s="642"/>
      <c r="BP220" s="640"/>
      <c r="BQ220" s="642"/>
      <c r="BR220" s="640"/>
      <c r="BS220" s="642"/>
      <c r="BT220" s="640"/>
      <c r="BU220" s="642"/>
      <c r="BV220" s="643"/>
      <c r="BW220" s="644"/>
      <c r="BX220" s="776"/>
      <c r="BY220" s="644"/>
      <c r="BZ220" s="645"/>
      <c r="CA220" s="338"/>
      <c r="CB220" s="338"/>
      <c r="CC220" s="338"/>
      <c r="CD220" s="338"/>
      <c r="CE220" s="338"/>
      <c r="CF220" s="338"/>
    </row>
    <row r="221" ht="15.75" customHeight="1">
      <c r="A221" s="821"/>
      <c r="B221" s="777"/>
      <c r="C221" s="501"/>
      <c r="D221" s="501"/>
      <c r="E221" s="501"/>
      <c r="F221" s="737"/>
      <c r="G221" s="773">
        <f t="shared" ref="G221:H221" si="229">L221+N221+P221+R221+T221+V221+X221+Z221+AB221+AD221+AF221+AH221+AJ221+AL221+AN221+AP221+AR221+AT221+AV221+AX221+AZ221+BB221+BD221+BF221+BH221+BJ221+BL221+BN221+BP221+BR221+BT221</f>
        <v>0</v>
      </c>
      <c r="H221" s="671">
        <f t="shared" si="229"/>
        <v>0</v>
      </c>
      <c r="I221" s="774">
        <f t="shared" si="4"/>
        <v>0</v>
      </c>
      <c r="J221" s="418"/>
      <c r="K221" s="407">
        <f t="shared" si="5"/>
        <v>0</v>
      </c>
      <c r="L221" s="640"/>
      <c r="M221" s="642"/>
      <c r="N221" s="640"/>
      <c r="O221" s="642"/>
      <c r="P221" s="640"/>
      <c r="Q221" s="642"/>
      <c r="R221" s="640"/>
      <c r="S221" s="642"/>
      <c r="T221" s="640"/>
      <c r="U221" s="642"/>
      <c r="V221" s="640"/>
      <c r="W221" s="642"/>
      <c r="X221" s="640"/>
      <c r="Y221" s="642"/>
      <c r="Z221" s="640"/>
      <c r="AA221" s="642"/>
      <c r="AB221" s="640"/>
      <c r="AC221" s="642"/>
      <c r="AD221" s="640"/>
      <c r="AE221" s="642"/>
      <c r="AF221" s="640"/>
      <c r="AG221" s="642"/>
      <c r="AH221" s="640"/>
      <c r="AI221" s="642"/>
      <c r="AJ221" s="640"/>
      <c r="AK221" s="642"/>
      <c r="AL221" s="640"/>
      <c r="AM221" s="642"/>
      <c r="AN221" s="640"/>
      <c r="AO221" s="642"/>
      <c r="AP221" s="640"/>
      <c r="AQ221" s="642"/>
      <c r="AR221" s="640"/>
      <c r="AS221" s="642"/>
      <c r="AT221" s="640"/>
      <c r="AU221" s="642"/>
      <c r="AV221" s="640"/>
      <c r="AW221" s="642"/>
      <c r="AX221" s="640"/>
      <c r="AY221" s="642"/>
      <c r="AZ221" s="640"/>
      <c r="BA221" s="642"/>
      <c r="BB221" s="640"/>
      <c r="BC221" s="642"/>
      <c r="BD221" s="640"/>
      <c r="BE221" s="642"/>
      <c r="BF221" s="640"/>
      <c r="BG221" s="642"/>
      <c r="BH221" s="640"/>
      <c r="BI221" s="642"/>
      <c r="BJ221" s="640"/>
      <c r="BK221" s="642"/>
      <c r="BL221" s="640"/>
      <c r="BM221" s="642"/>
      <c r="BN221" s="640"/>
      <c r="BO221" s="642"/>
      <c r="BP221" s="640"/>
      <c r="BQ221" s="642"/>
      <c r="BR221" s="640"/>
      <c r="BS221" s="642"/>
      <c r="BT221" s="640"/>
      <c r="BU221" s="642"/>
      <c r="BV221" s="643"/>
      <c r="BW221" s="644"/>
      <c r="BX221" s="776"/>
      <c r="BY221" s="644"/>
      <c r="BZ221" s="645"/>
      <c r="CA221" s="338"/>
      <c r="CB221" s="338"/>
      <c r="CC221" s="338"/>
      <c r="CD221" s="338"/>
      <c r="CE221" s="338"/>
      <c r="CF221" s="338"/>
    </row>
    <row r="222" ht="15.75" customHeight="1">
      <c r="A222" s="821"/>
      <c r="B222" s="777"/>
      <c r="C222" s="501"/>
      <c r="D222" s="501"/>
      <c r="E222" s="501"/>
      <c r="F222" s="737"/>
      <c r="G222" s="773">
        <f t="shared" ref="G222:H222" si="230">L222+N222+P222+R222+T222+V222+X222+Z222+AB222+AD222+AF222+AH222+AJ222+AL222+AN222+AP222+AR222+AT222+AV222+AX222+AZ222+BB222+BD222+BF222+BH222+BJ222+BL222+BN222+BP222+BR222+BT222</f>
        <v>0</v>
      </c>
      <c r="H222" s="671">
        <f t="shared" si="230"/>
        <v>0</v>
      </c>
      <c r="I222" s="774">
        <f t="shared" si="4"/>
        <v>0</v>
      </c>
      <c r="J222" s="418"/>
      <c r="K222" s="407">
        <f t="shared" si="5"/>
        <v>0</v>
      </c>
      <c r="L222" s="640"/>
      <c r="M222" s="642"/>
      <c r="N222" s="640"/>
      <c r="O222" s="642"/>
      <c r="P222" s="640"/>
      <c r="Q222" s="642"/>
      <c r="R222" s="640"/>
      <c r="S222" s="642"/>
      <c r="T222" s="640"/>
      <c r="U222" s="642"/>
      <c r="V222" s="640"/>
      <c r="W222" s="642"/>
      <c r="X222" s="640"/>
      <c r="Y222" s="642"/>
      <c r="Z222" s="640"/>
      <c r="AA222" s="642"/>
      <c r="AB222" s="640"/>
      <c r="AC222" s="642"/>
      <c r="AD222" s="640"/>
      <c r="AE222" s="642"/>
      <c r="AF222" s="640"/>
      <c r="AG222" s="642"/>
      <c r="AH222" s="640"/>
      <c r="AI222" s="642"/>
      <c r="AJ222" s="640"/>
      <c r="AK222" s="642"/>
      <c r="AL222" s="640"/>
      <c r="AM222" s="642"/>
      <c r="AN222" s="640"/>
      <c r="AO222" s="642"/>
      <c r="AP222" s="640"/>
      <c r="AQ222" s="642"/>
      <c r="AR222" s="640"/>
      <c r="AS222" s="642"/>
      <c r="AT222" s="640"/>
      <c r="AU222" s="642"/>
      <c r="AV222" s="640"/>
      <c r="AW222" s="642"/>
      <c r="AX222" s="640"/>
      <c r="AY222" s="642"/>
      <c r="AZ222" s="640"/>
      <c r="BA222" s="642"/>
      <c r="BB222" s="640"/>
      <c r="BC222" s="642"/>
      <c r="BD222" s="640"/>
      <c r="BE222" s="642"/>
      <c r="BF222" s="640"/>
      <c r="BG222" s="642"/>
      <c r="BH222" s="640"/>
      <c r="BI222" s="642"/>
      <c r="BJ222" s="640"/>
      <c r="BK222" s="642"/>
      <c r="BL222" s="640"/>
      <c r="BM222" s="642"/>
      <c r="BN222" s="640"/>
      <c r="BO222" s="642"/>
      <c r="BP222" s="640"/>
      <c r="BQ222" s="642"/>
      <c r="BR222" s="640"/>
      <c r="BS222" s="642"/>
      <c r="BT222" s="640"/>
      <c r="BU222" s="642"/>
      <c r="BV222" s="643"/>
      <c r="BW222" s="644"/>
      <c r="BX222" s="776"/>
      <c r="BY222" s="644"/>
      <c r="BZ222" s="645"/>
      <c r="CA222" s="338"/>
      <c r="CB222" s="338"/>
      <c r="CC222" s="338"/>
      <c r="CD222" s="338"/>
      <c r="CE222" s="338"/>
      <c r="CF222" s="338"/>
    </row>
    <row r="223" ht="15.75" customHeight="1">
      <c r="A223" s="821"/>
      <c r="B223" s="777"/>
      <c r="C223" s="501"/>
      <c r="D223" s="501"/>
      <c r="E223" s="501"/>
      <c r="F223" s="737"/>
      <c r="G223" s="773">
        <f t="shared" ref="G223:H223" si="231">L223+N223+P223+R223+T223+V223+X223+Z223+AB223+AD223+AF223+AH223+AJ223+AL223+AN223+AP223+AR223+AT223+AV223+AX223+AZ223+BB223+BD223+BF223+BH223+BJ223+BL223+BN223+BP223+BR223+BT223</f>
        <v>0</v>
      </c>
      <c r="H223" s="671">
        <f t="shared" si="231"/>
        <v>0</v>
      </c>
      <c r="I223" s="774">
        <f t="shared" si="4"/>
        <v>0</v>
      </c>
      <c r="J223" s="418"/>
      <c r="K223" s="407">
        <f t="shared" si="5"/>
        <v>0</v>
      </c>
      <c r="L223" s="640"/>
      <c r="M223" s="642"/>
      <c r="N223" s="640"/>
      <c r="O223" s="642"/>
      <c r="P223" s="640"/>
      <c r="Q223" s="642"/>
      <c r="R223" s="640"/>
      <c r="S223" s="642"/>
      <c r="T223" s="640"/>
      <c r="U223" s="642"/>
      <c r="V223" s="640"/>
      <c r="W223" s="642"/>
      <c r="X223" s="640"/>
      <c r="Y223" s="642"/>
      <c r="Z223" s="640"/>
      <c r="AA223" s="642"/>
      <c r="AB223" s="640"/>
      <c r="AC223" s="642"/>
      <c r="AD223" s="640"/>
      <c r="AE223" s="642"/>
      <c r="AF223" s="640"/>
      <c r="AG223" s="642"/>
      <c r="AH223" s="640"/>
      <c r="AI223" s="642"/>
      <c r="AJ223" s="640"/>
      <c r="AK223" s="642"/>
      <c r="AL223" s="640"/>
      <c r="AM223" s="642"/>
      <c r="AN223" s="640"/>
      <c r="AO223" s="642"/>
      <c r="AP223" s="640"/>
      <c r="AQ223" s="642"/>
      <c r="AR223" s="640"/>
      <c r="AS223" s="642"/>
      <c r="AT223" s="640"/>
      <c r="AU223" s="642"/>
      <c r="AV223" s="640"/>
      <c r="AW223" s="642"/>
      <c r="AX223" s="640"/>
      <c r="AY223" s="642"/>
      <c r="AZ223" s="640"/>
      <c r="BA223" s="642"/>
      <c r="BB223" s="640"/>
      <c r="BC223" s="642"/>
      <c r="BD223" s="640"/>
      <c r="BE223" s="642"/>
      <c r="BF223" s="640"/>
      <c r="BG223" s="642"/>
      <c r="BH223" s="640"/>
      <c r="BI223" s="642"/>
      <c r="BJ223" s="640"/>
      <c r="BK223" s="642"/>
      <c r="BL223" s="640"/>
      <c r="BM223" s="642"/>
      <c r="BN223" s="640"/>
      <c r="BO223" s="642"/>
      <c r="BP223" s="640"/>
      <c r="BQ223" s="642"/>
      <c r="BR223" s="640"/>
      <c r="BS223" s="642"/>
      <c r="BT223" s="640"/>
      <c r="BU223" s="642"/>
      <c r="BV223" s="643"/>
      <c r="BW223" s="644"/>
      <c r="BX223" s="776"/>
      <c r="BY223" s="644"/>
      <c r="BZ223" s="645"/>
      <c r="CA223" s="338"/>
      <c r="CB223" s="338"/>
      <c r="CC223" s="338"/>
      <c r="CD223" s="338"/>
      <c r="CE223" s="338"/>
      <c r="CF223" s="338"/>
    </row>
    <row r="224" ht="15.75" customHeight="1">
      <c r="A224" s="821"/>
      <c r="B224" s="777"/>
      <c r="C224" s="501"/>
      <c r="D224" s="501"/>
      <c r="E224" s="501"/>
      <c r="F224" s="737"/>
      <c r="G224" s="773">
        <f t="shared" ref="G224:H224" si="232">L224+N224+P224+R224+T224+V224+X224+Z224+AB224+AD224+AF224+AH224+AJ224+AL224+AN224+AP224+AR224+AT224+AV224+AX224+AZ224+BB224+BD224+BF224+BH224+BJ224+BL224+BN224+BP224+BR224+BT224</f>
        <v>0</v>
      </c>
      <c r="H224" s="671">
        <f t="shared" si="232"/>
        <v>0</v>
      </c>
      <c r="I224" s="774">
        <f t="shared" si="4"/>
        <v>0</v>
      </c>
      <c r="J224" s="418"/>
      <c r="K224" s="407">
        <f t="shared" si="5"/>
        <v>0</v>
      </c>
      <c r="L224" s="640"/>
      <c r="M224" s="642"/>
      <c r="N224" s="640"/>
      <c r="O224" s="642"/>
      <c r="P224" s="640"/>
      <c r="Q224" s="642"/>
      <c r="R224" s="640"/>
      <c r="S224" s="642"/>
      <c r="T224" s="640"/>
      <c r="U224" s="642"/>
      <c r="V224" s="640"/>
      <c r="W224" s="642"/>
      <c r="X224" s="640"/>
      <c r="Y224" s="642"/>
      <c r="Z224" s="640"/>
      <c r="AA224" s="642"/>
      <c r="AB224" s="640"/>
      <c r="AC224" s="642"/>
      <c r="AD224" s="640"/>
      <c r="AE224" s="642"/>
      <c r="AF224" s="640"/>
      <c r="AG224" s="642"/>
      <c r="AH224" s="640"/>
      <c r="AI224" s="642"/>
      <c r="AJ224" s="640"/>
      <c r="AK224" s="642"/>
      <c r="AL224" s="640"/>
      <c r="AM224" s="642"/>
      <c r="AN224" s="640"/>
      <c r="AO224" s="642"/>
      <c r="AP224" s="640"/>
      <c r="AQ224" s="642"/>
      <c r="AR224" s="640"/>
      <c r="AS224" s="642"/>
      <c r="AT224" s="640"/>
      <c r="AU224" s="642"/>
      <c r="AV224" s="640"/>
      <c r="AW224" s="642"/>
      <c r="AX224" s="640"/>
      <c r="AY224" s="642"/>
      <c r="AZ224" s="640"/>
      <c r="BA224" s="642"/>
      <c r="BB224" s="640"/>
      <c r="BC224" s="642"/>
      <c r="BD224" s="640"/>
      <c r="BE224" s="642"/>
      <c r="BF224" s="640"/>
      <c r="BG224" s="642"/>
      <c r="BH224" s="640"/>
      <c r="BI224" s="642"/>
      <c r="BJ224" s="640"/>
      <c r="BK224" s="642"/>
      <c r="BL224" s="640"/>
      <c r="BM224" s="642"/>
      <c r="BN224" s="640"/>
      <c r="BO224" s="642"/>
      <c r="BP224" s="640"/>
      <c r="BQ224" s="642"/>
      <c r="BR224" s="640"/>
      <c r="BS224" s="642"/>
      <c r="BT224" s="640"/>
      <c r="BU224" s="642"/>
      <c r="BV224" s="643"/>
      <c r="BW224" s="644"/>
      <c r="BX224" s="776"/>
      <c r="BY224" s="644"/>
      <c r="BZ224" s="645"/>
      <c r="CA224" s="338"/>
      <c r="CB224" s="338"/>
      <c r="CC224" s="338"/>
      <c r="CD224" s="338"/>
      <c r="CE224" s="338"/>
      <c r="CF224" s="338"/>
    </row>
    <row r="225" ht="15.75" customHeight="1">
      <c r="A225" s="821"/>
      <c r="B225" s="777"/>
      <c r="C225" s="501"/>
      <c r="D225" s="501"/>
      <c r="E225" s="501"/>
      <c r="F225" s="737"/>
      <c r="G225" s="773">
        <f t="shared" ref="G225:H225" si="233">L225+N225+P225+R225+T225+V225+X225+Z225+AB225+AD225+AF225+AH225+AJ225+AL225+AN225+AP225+AR225+AT225+AV225+AX225+AZ225+BB225+BD225+BF225+BH225+BJ225+BL225+BN225+BP225+BR225+BT225</f>
        <v>0</v>
      </c>
      <c r="H225" s="671">
        <f t="shared" si="233"/>
        <v>0</v>
      </c>
      <c r="I225" s="774">
        <f t="shared" si="4"/>
        <v>0</v>
      </c>
      <c r="J225" s="418"/>
      <c r="K225" s="407">
        <f t="shared" si="5"/>
        <v>0</v>
      </c>
      <c r="L225" s="640"/>
      <c r="M225" s="642"/>
      <c r="N225" s="640"/>
      <c r="O225" s="642"/>
      <c r="P225" s="640"/>
      <c r="Q225" s="642"/>
      <c r="R225" s="640"/>
      <c r="S225" s="642"/>
      <c r="T225" s="640"/>
      <c r="U225" s="642"/>
      <c r="V225" s="640"/>
      <c r="W225" s="642"/>
      <c r="X225" s="640"/>
      <c r="Y225" s="642"/>
      <c r="Z225" s="640"/>
      <c r="AA225" s="642"/>
      <c r="AB225" s="640"/>
      <c r="AC225" s="642"/>
      <c r="AD225" s="640"/>
      <c r="AE225" s="642"/>
      <c r="AF225" s="640"/>
      <c r="AG225" s="642"/>
      <c r="AH225" s="640"/>
      <c r="AI225" s="642"/>
      <c r="AJ225" s="640"/>
      <c r="AK225" s="642"/>
      <c r="AL225" s="640"/>
      <c r="AM225" s="642"/>
      <c r="AN225" s="640"/>
      <c r="AO225" s="642"/>
      <c r="AP225" s="640"/>
      <c r="AQ225" s="642"/>
      <c r="AR225" s="640"/>
      <c r="AS225" s="642"/>
      <c r="AT225" s="640"/>
      <c r="AU225" s="642"/>
      <c r="AV225" s="640"/>
      <c r="AW225" s="642"/>
      <c r="AX225" s="640"/>
      <c r="AY225" s="642"/>
      <c r="AZ225" s="640"/>
      <c r="BA225" s="642"/>
      <c r="BB225" s="640"/>
      <c r="BC225" s="642"/>
      <c r="BD225" s="640"/>
      <c r="BE225" s="642"/>
      <c r="BF225" s="640"/>
      <c r="BG225" s="642"/>
      <c r="BH225" s="640"/>
      <c r="BI225" s="642"/>
      <c r="BJ225" s="640"/>
      <c r="BK225" s="642"/>
      <c r="BL225" s="640"/>
      <c r="BM225" s="642"/>
      <c r="BN225" s="640"/>
      <c r="BO225" s="642"/>
      <c r="BP225" s="640"/>
      <c r="BQ225" s="642"/>
      <c r="BR225" s="640"/>
      <c r="BS225" s="642"/>
      <c r="BT225" s="640"/>
      <c r="BU225" s="642"/>
      <c r="BV225" s="643"/>
      <c r="BW225" s="644"/>
      <c r="BX225" s="776"/>
      <c r="BY225" s="644"/>
      <c r="BZ225" s="645"/>
      <c r="CA225" s="338"/>
      <c r="CB225" s="338"/>
      <c r="CC225" s="338"/>
      <c r="CD225" s="338"/>
      <c r="CE225" s="338"/>
      <c r="CF225" s="338"/>
    </row>
    <row r="226" ht="15.75" customHeight="1">
      <c r="A226" s="821"/>
      <c r="B226" s="777"/>
      <c r="C226" s="501"/>
      <c r="D226" s="501"/>
      <c r="E226" s="501"/>
      <c r="F226" s="737"/>
      <c r="G226" s="773">
        <f t="shared" ref="G226:H226" si="234">L226+N226+P226+R226+T226+V226+X226+Z226+AB226+AD226+AF226+AH226+AJ226+AL226+AN226+AP226+AR226+AT226+AV226+AX226+AZ226+BB226+BD226+BF226+BH226+BJ226+BL226+BN226+BP226+BR226+BT226</f>
        <v>0</v>
      </c>
      <c r="H226" s="671">
        <f t="shared" si="234"/>
        <v>0</v>
      </c>
      <c r="I226" s="774">
        <f t="shared" si="4"/>
        <v>0</v>
      </c>
      <c r="J226" s="418"/>
      <c r="K226" s="407">
        <f t="shared" si="5"/>
        <v>0</v>
      </c>
      <c r="L226" s="640"/>
      <c r="M226" s="642"/>
      <c r="N226" s="640"/>
      <c r="O226" s="642"/>
      <c r="P226" s="640"/>
      <c r="Q226" s="642"/>
      <c r="R226" s="640"/>
      <c r="S226" s="642"/>
      <c r="T226" s="640"/>
      <c r="U226" s="642"/>
      <c r="V226" s="640"/>
      <c r="W226" s="642"/>
      <c r="X226" s="640"/>
      <c r="Y226" s="642"/>
      <c r="Z226" s="640"/>
      <c r="AA226" s="642"/>
      <c r="AB226" s="640"/>
      <c r="AC226" s="642"/>
      <c r="AD226" s="640"/>
      <c r="AE226" s="642"/>
      <c r="AF226" s="640"/>
      <c r="AG226" s="642"/>
      <c r="AH226" s="640"/>
      <c r="AI226" s="642"/>
      <c r="AJ226" s="640"/>
      <c r="AK226" s="642"/>
      <c r="AL226" s="640"/>
      <c r="AM226" s="642"/>
      <c r="AN226" s="640"/>
      <c r="AO226" s="642"/>
      <c r="AP226" s="640"/>
      <c r="AQ226" s="642"/>
      <c r="AR226" s="640"/>
      <c r="AS226" s="642"/>
      <c r="AT226" s="640"/>
      <c r="AU226" s="642"/>
      <c r="AV226" s="640"/>
      <c r="AW226" s="642"/>
      <c r="AX226" s="640"/>
      <c r="AY226" s="642"/>
      <c r="AZ226" s="640"/>
      <c r="BA226" s="642"/>
      <c r="BB226" s="640"/>
      <c r="BC226" s="642"/>
      <c r="BD226" s="640"/>
      <c r="BE226" s="642"/>
      <c r="BF226" s="640"/>
      <c r="BG226" s="642"/>
      <c r="BH226" s="640"/>
      <c r="BI226" s="642"/>
      <c r="BJ226" s="640"/>
      <c r="BK226" s="642"/>
      <c r="BL226" s="640"/>
      <c r="BM226" s="642"/>
      <c r="BN226" s="640"/>
      <c r="BO226" s="642"/>
      <c r="BP226" s="640"/>
      <c r="BQ226" s="642"/>
      <c r="BR226" s="640"/>
      <c r="BS226" s="642"/>
      <c r="BT226" s="640"/>
      <c r="BU226" s="642"/>
      <c r="BV226" s="643"/>
      <c r="BW226" s="644"/>
      <c r="BX226" s="776"/>
      <c r="BY226" s="644"/>
      <c r="BZ226" s="645"/>
      <c r="CA226" s="338"/>
      <c r="CB226" s="338"/>
      <c r="CC226" s="338"/>
      <c r="CD226" s="338"/>
      <c r="CE226" s="338"/>
      <c r="CF226" s="338"/>
    </row>
    <row r="227" ht="15.75" customHeight="1">
      <c r="A227" s="821"/>
      <c r="B227" s="777"/>
      <c r="C227" s="501"/>
      <c r="D227" s="501"/>
      <c r="E227" s="501"/>
      <c r="F227" s="737"/>
      <c r="G227" s="773">
        <f t="shared" ref="G227:H227" si="235">L227+N227+P227+R227+T227+V227+X227+Z227+AB227+AD227+AF227+AH227+AJ227+AL227+AN227+AP227+AR227+AT227+AV227+AX227+AZ227+BB227+BD227+BF227+BH227+BJ227+BL227+BN227+BP227+BR227+BT227</f>
        <v>0</v>
      </c>
      <c r="H227" s="671">
        <f t="shared" si="235"/>
        <v>0</v>
      </c>
      <c r="I227" s="774">
        <f t="shared" si="4"/>
        <v>0</v>
      </c>
      <c r="J227" s="418"/>
      <c r="K227" s="407">
        <f t="shared" si="5"/>
        <v>0</v>
      </c>
      <c r="L227" s="640"/>
      <c r="M227" s="642"/>
      <c r="N227" s="640"/>
      <c r="O227" s="642"/>
      <c r="P227" s="640"/>
      <c r="Q227" s="642"/>
      <c r="R227" s="640"/>
      <c r="S227" s="642"/>
      <c r="T227" s="640"/>
      <c r="U227" s="642"/>
      <c r="V227" s="640"/>
      <c r="W227" s="642"/>
      <c r="X227" s="640"/>
      <c r="Y227" s="642"/>
      <c r="Z227" s="640"/>
      <c r="AA227" s="642"/>
      <c r="AB227" s="640"/>
      <c r="AC227" s="642"/>
      <c r="AD227" s="640"/>
      <c r="AE227" s="642"/>
      <c r="AF227" s="640"/>
      <c r="AG227" s="642"/>
      <c r="AH227" s="640"/>
      <c r="AI227" s="642"/>
      <c r="AJ227" s="640"/>
      <c r="AK227" s="642"/>
      <c r="AL227" s="640"/>
      <c r="AM227" s="642"/>
      <c r="AN227" s="640"/>
      <c r="AO227" s="642"/>
      <c r="AP227" s="640"/>
      <c r="AQ227" s="642"/>
      <c r="AR227" s="640"/>
      <c r="AS227" s="642"/>
      <c r="AT227" s="640"/>
      <c r="AU227" s="642"/>
      <c r="AV227" s="640"/>
      <c r="AW227" s="642"/>
      <c r="AX227" s="640"/>
      <c r="AY227" s="642"/>
      <c r="AZ227" s="640"/>
      <c r="BA227" s="642"/>
      <c r="BB227" s="640"/>
      <c r="BC227" s="642"/>
      <c r="BD227" s="640"/>
      <c r="BE227" s="642"/>
      <c r="BF227" s="640"/>
      <c r="BG227" s="642"/>
      <c r="BH227" s="640"/>
      <c r="BI227" s="642"/>
      <c r="BJ227" s="640"/>
      <c r="BK227" s="642"/>
      <c r="BL227" s="640"/>
      <c r="BM227" s="642"/>
      <c r="BN227" s="640"/>
      <c r="BO227" s="642"/>
      <c r="BP227" s="640"/>
      <c r="BQ227" s="642"/>
      <c r="BR227" s="640"/>
      <c r="BS227" s="642"/>
      <c r="BT227" s="640"/>
      <c r="BU227" s="642"/>
      <c r="BV227" s="643"/>
      <c r="BW227" s="644"/>
      <c r="BX227" s="776"/>
      <c r="BY227" s="644"/>
      <c r="BZ227" s="645"/>
      <c r="CA227" s="338"/>
      <c r="CB227" s="338"/>
      <c r="CC227" s="338"/>
      <c r="CD227" s="338"/>
      <c r="CE227" s="338"/>
      <c r="CF227" s="338"/>
    </row>
    <row r="228" ht="15.75" customHeight="1">
      <c r="A228" s="821"/>
      <c r="B228" s="777"/>
      <c r="C228" s="501"/>
      <c r="D228" s="501"/>
      <c r="E228" s="501"/>
      <c r="F228" s="737"/>
      <c r="G228" s="773">
        <f t="shared" ref="G228:H228" si="236">L228+N228+P228+R228+T228+V228+X228+Z228+AB228+AD228+AF228+AH228+AJ228+AL228+AN228+AP228+AR228+AT228+AV228+AX228+AZ228+BB228+BD228+BF228+BH228+BJ228+BL228+BN228+BP228+BR228+BT228</f>
        <v>0</v>
      </c>
      <c r="H228" s="671">
        <f t="shared" si="236"/>
        <v>0</v>
      </c>
      <c r="I228" s="774">
        <f t="shared" si="4"/>
        <v>0</v>
      </c>
      <c r="J228" s="418"/>
      <c r="K228" s="407">
        <f t="shared" si="5"/>
        <v>0</v>
      </c>
      <c r="L228" s="640"/>
      <c r="M228" s="642"/>
      <c r="N228" s="640"/>
      <c r="O228" s="642"/>
      <c r="P228" s="640"/>
      <c r="Q228" s="642"/>
      <c r="R228" s="640"/>
      <c r="S228" s="642"/>
      <c r="T228" s="640"/>
      <c r="U228" s="642"/>
      <c r="V228" s="640"/>
      <c r="W228" s="642"/>
      <c r="X228" s="640"/>
      <c r="Y228" s="642"/>
      <c r="Z228" s="640"/>
      <c r="AA228" s="642"/>
      <c r="AB228" s="640"/>
      <c r="AC228" s="642"/>
      <c r="AD228" s="640"/>
      <c r="AE228" s="642"/>
      <c r="AF228" s="640"/>
      <c r="AG228" s="642"/>
      <c r="AH228" s="640"/>
      <c r="AI228" s="642"/>
      <c r="AJ228" s="640"/>
      <c r="AK228" s="642"/>
      <c r="AL228" s="640"/>
      <c r="AM228" s="642"/>
      <c r="AN228" s="640"/>
      <c r="AO228" s="642"/>
      <c r="AP228" s="640"/>
      <c r="AQ228" s="642"/>
      <c r="AR228" s="640"/>
      <c r="AS228" s="642"/>
      <c r="AT228" s="640"/>
      <c r="AU228" s="642"/>
      <c r="AV228" s="640"/>
      <c r="AW228" s="642"/>
      <c r="AX228" s="640"/>
      <c r="AY228" s="642"/>
      <c r="AZ228" s="640"/>
      <c r="BA228" s="642"/>
      <c r="BB228" s="640"/>
      <c r="BC228" s="642"/>
      <c r="BD228" s="640"/>
      <c r="BE228" s="642"/>
      <c r="BF228" s="640"/>
      <c r="BG228" s="642"/>
      <c r="BH228" s="640"/>
      <c r="BI228" s="642"/>
      <c r="BJ228" s="640"/>
      <c r="BK228" s="642"/>
      <c r="BL228" s="640"/>
      <c r="BM228" s="642"/>
      <c r="BN228" s="640"/>
      <c r="BO228" s="642"/>
      <c r="BP228" s="640"/>
      <c r="BQ228" s="642"/>
      <c r="BR228" s="640"/>
      <c r="BS228" s="642"/>
      <c r="BT228" s="640"/>
      <c r="BU228" s="642"/>
      <c r="BV228" s="643"/>
      <c r="BW228" s="644"/>
      <c r="BX228" s="776"/>
      <c r="BY228" s="644"/>
      <c r="BZ228" s="645"/>
      <c r="CA228" s="338"/>
      <c r="CB228" s="338"/>
      <c r="CC228" s="338"/>
      <c r="CD228" s="338"/>
      <c r="CE228" s="338"/>
      <c r="CF228" s="338"/>
    </row>
    <row r="229" ht="15.75" customHeight="1">
      <c r="A229" s="821"/>
      <c r="B229" s="777"/>
      <c r="C229" s="501"/>
      <c r="D229" s="501"/>
      <c r="E229" s="501"/>
      <c r="F229" s="737"/>
      <c r="G229" s="773">
        <f t="shared" ref="G229:H229" si="237">L229+N229+P229+R229+T229+V229+X229+Z229+AB229+AD229+AF229+AH229+AJ229+AL229+AN229+AP229+AR229+AT229+AV229+AX229+AZ229+BB229+BD229+BF229+BH229+BJ229+BL229+BN229+BP229+BR229+BT229</f>
        <v>0</v>
      </c>
      <c r="H229" s="671">
        <f t="shared" si="237"/>
        <v>0</v>
      </c>
      <c r="I229" s="774">
        <f t="shared" si="4"/>
        <v>0</v>
      </c>
      <c r="J229" s="418"/>
      <c r="K229" s="407">
        <f t="shared" si="5"/>
        <v>0</v>
      </c>
      <c r="L229" s="640"/>
      <c r="M229" s="642"/>
      <c r="N229" s="640"/>
      <c r="O229" s="642"/>
      <c r="P229" s="640"/>
      <c r="Q229" s="642"/>
      <c r="R229" s="640"/>
      <c r="S229" s="642"/>
      <c r="T229" s="640"/>
      <c r="U229" s="642"/>
      <c r="V229" s="640"/>
      <c r="W229" s="642"/>
      <c r="X229" s="640"/>
      <c r="Y229" s="642"/>
      <c r="Z229" s="640"/>
      <c r="AA229" s="642"/>
      <c r="AB229" s="640"/>
      <c r="AC229" s="642"/>
      <c r="AD229" s="640"/>
      <c r="AE229" s="642"/>
      <c r="AF229" s="640"/>
      <c r="AG229" s="642"/>
      <c r="AH229" s="640"/>
      <c r="AI229" s="642"/>
      <c r="AJ229" s="640"/>
      <c r="AK229" s="642"/>
      <c r="AL229" s="640"/>
      <c r="AM229" s="642"/>
      <c r="AN229" s="640"/>
      <c r="AO229" s="642"/>
      <c r="AP229" s="640"/>
      <c r="AQ229" s="642"/>
      <c r="AR229" s="640"/>
      <c r="AS229" s="642"/>
      <c r="AT229" s="640"/>
      <c r="AU229" s="642"/>
      <c r="AV229" s="640"/>
      <c r="AW229" s="642"/>
      <c r="AX229" s="640"/>
      <c r="AY229" s="642"/>
      <c r="AZ229" s="640"/>
      <c r="BA229" s="642"/>
      <c r="BB229" s="640"/>
      <c r="BC229" s="642"/>
      <c r="BD229" s="640"/>
      <c r="BE229" s="642"/>
      <c r="BF229" s="640"/>
      <c r="BG229" s="642"/>
      <c r="BH229" s="640"/>
      <c r="BI229" s="642"/>
      <c r="BJ229" s="640"/>
      <c r="BK229" s="642"/>
      <c r="BL229" s="640"/>
      <c r="BM229" s="642"/>
      <c r="BN229" s="640"/>
      <c r="BO229" s="642"/>
      <c r="BP229" s="640"/>
      <c r="BQ229" s="642"/>
      <c r="BR229" s="640"/>
      <c r="BS229" s="642"/>
      <c r="BT229" s="640"/>
      <c r="BU229" s="642"/>
      <c r="BV229" s="643"/>
      <c r="BW229" s="644"/>
      <c r="BX229" s="776"/>
      <c r="BY229" s="644"/>
      <c r="BZ229" s="645"/>
      <c r="CA229" s="338"/>
      <c r="CB229" s="338"/>
      <c r="CC229" s="338"/>
      <c r="CD229" s="338"/>
      <c r="CE229" s="338"/>
      <c r="CF229" s="338"/>
    </row>
    <row r="230" ht="15.75" customHeight="1">
      <c r="A230" s="821"/>
      <c r="B230" s="777"/>
      <c r="C230" s="501"/>
      <c r="D230" s="501"/>
      <c r="E230" s="501"/>
      <c r="F230" s="737"/>
      <c r="G230" s="773">
        <f t="shared" ref="G230:H230" si="238">L230+N230+P230+R230+T230+V230+X230+Z230+AB230+AD230+AF230+AH230+AJ230+AL230+AN230+AP230+AR230+AT230+AV230+AX230+AZ230+BB230+BD230+BF230+BH230+BJ230+BL230+BN230+BP230+BR230+BT230</f>
        <v>0</v>
      </c>
      <c r="H230" s="671">
        <f t="shared" si="238"/>
        <v>0</v>
      </c>
      <c r="I230" s="774">
        <f t="shared" si="4"/>
        <v>0</v>
      </c>
      <c r="J230" s="418"/>
      <c r="K230" s="407">
        <f t="shared" si="5"/>
        <v>0</v>
      </c>
      <c r="L230" s="640"/>
      <c r="M230" s="642"/>
      <c r="N230" s="640"/>
      <c r="O230" s="642"/>
      <c r="P230" s="640"/>
      <c r="Q230" s="642"/>
      <c r="R230" s="640"/>
      <c r="S230" s="642"/>
      <c r="T230" s="640"/>
      <c r="U230" s="642"/>
      <c r="V230" s="640"/>
      <c r="W230" s="642"/>
      <c r="X230" s="640"/>
      <c r="Y230" s="642"/>
      <c r="Z230" s="640"/>
      <c r="AA230" s="642"/>
      <c r="AB230" s="640"/>
      <c r="AC230" s="642"/>
      <c r="AD230" s="640"/>
      <c r="AE230" s="642"/>
      <c r="AF230" s="640"/>
      <c r="AG230" s="642"/>
      <c r="AH230" s="640"/>
      <c r="AI230" s="642"/>
      <c r="AJ230" s="640"/>
      <c r="AK230" s="642"/>
      <c r="AL230" s="640"/>
      <c r="AM230" s="642"/>
      <c r="AN230" s="640"/>
      <c r="AO230" s="642"/>
      <c r="AP230" s="640"/>
      <c r="AQ230" s="642"/>
      <c r="AR230" s="640"/>
      <c r="AS230" s="642"/>
      <c r="AT230" s="640"/>
      <c r="AU230" s="642"/>
      <c r="AV230" s="640"/>
      <c r="AW230" s="642"/>
      <c r="AX230" s="640"/>
      <c r="AY230" s="642"/>
      <c r="AZ230" s="640"/>
      <c r="BA230" s="642"/>
      <c r="BB230" s="640"/>
      <c r="BC230" s="642"/>
      <c r="BD230" s="640"/>
      <c r="BE230" s="642"/>
      <c r="BF230" s="640"/>
      <c r="BG230" s="642"/>
      <c r="BH230" s="640"/>
      <c r="BI230" s="642"/>
      <c r="BJ230" s="640"/>
      <c r="BK230" s="642"/>
      <c r="BL230" s="640"/>
      <c r="BM230" s="642"/>
      <c r="BN230" s="640"/>
      <c r="BO230" s="642"/>
      <c r="BP230" s="640"/>
      <c r="BQ230" s="642"/>
      <c r="BR230" s="640"/>
      <c r="BS230" s="642"/>
      <c r="BT230" s="640"/>
      <c r="BU230" s="642"/>
      <c r="BV230" s="643"/>
      <c r="BW230" s="644"/>
      <c r="BX230" s="776"/>
      <c r="BY230" s="644"/>
      <c r="BZ230" s="645"/>
      <c r="CA230" s="338"/>
      <c r="CB230" s="338"/>
      <c r="CC230" s="338"/>
      <c r="CD230" s="338"/>
      <c r="CE230" s="338"/>
      <c r="CF230" s="338"/>
    </row>
    <row r="231" ht="15.75" customHeight="1">
      <c r="A231" s="821"/>
      <c r="B231" s="777"/>
      <c r="C231" s="501"/>
      <c r="D231" s="501"/>
      <c r="E231" s="501"/>
      <c r="F231" s="737"/>
      <c r="G231" s="773">
        <f t="shared" ref="G231:H231" si="239">L231+N231+P231+R231+T231+V231+X231+Z231+AB231+AD231+AF231+AH231+AJ231+AL231+AN231+AP231+AR231+AT231+AV231+AX231+AZ231+BB231+BD231+BF231+BH231+BJ231+BL231+BN231+BP231+BR231+BT231</f>
        <v>0</v>
      </c>
      <c r="H231" s="671">
        <f t="shared" si="239"/>
        <v>0</v>
      </c>
      <c r="I231" s="774">
        <f t="shared" si="4"/>
        <v>0</v>
      </c>
      <c r="J231" s="418"/>
      <c r="K231" s="407">
        <f t="shared" si="5"/>
        <v>0</v>
      </c>
      <c r="L231" s="640"/>
      <c r="M231" s="642"/>
      <c r="N231" s="640"/>
      <c r="O231" s="642"/>
      <c r="P231" s="640"/>
      <c r="Q231" s="642"/>
      <c r="R231" s="640"/>
      <c r="S231" s="642"/>
      <c r="T231" s="640"/>
      <c r="U231" s="642"/>
      <c r="V231" s="640"/>
      <c r="W231" s="642"/>
      <c r="X231" s="640"/>
      <c r="Y231" s="642"/>
      <c r="Z231" s="640"/>
      <c r="AA231" s="642"/>
      <c r="AB231" s="640"/>
      <c r="AC231" s="642"/>
      <c r="AD231" s="640"/>
      <c r="AE231" s="642"/>
      <c r="AF231" s="640"/>
      <c r="AG231" s="642"/>
      <c r="AH231" s="640"/>
      <c r="AI231" s="642"/>
      <c r="AJ231" s="640"/>
      <c r="AK231" s="642"/>
      <c r="AL231" s="640"/>
      <c r="AM231" s="642"/>
      <c r="AN231" s="640"/>
      <c r="AO231" s="642"/>
      <c r="AP231" s="640"/>
      <c r="AQ231" s="642"/>
      <c r="AR231" s="640"/>
      <c r="AS231" s="642"/>
      <c r="AT231" s="640"/>
      <c r="AU231" s="642"/>
      <c r="AV231" s="640"/>
      <c r="AW231" s="642"/>
      <c r="AX231" s="640"/>
      <c r="AY231" s="642"/>
      <c r="AZ231" s="640"/>
      <c r="BA231" s="642"/>
      <c r="BB231" s="640"/>
      <c r="BC231" s="642"/>
      <c r="BD231" s="640"/>
      <c r="BE231" s="642"/>
      <c r="BF231" s="640"/>
      <c r="BG231" s="642"/>
      <c r="BH231" s="640"/>
      <c r="BI231" s="642"/>
      <c r="BJ231" s="640"/>
      <c r="BK231" s="642"/>
      <c r="BL231" s="640"/>
      <c r="BM231" s="642"/>
      <c r="BN231" s="640"/>
      <c r="BO231" s="642"/>
      <c r="BP231" s="640"/>
      <c r="BQ231" s="642"/>
      <c r="BR231" s="640"/>
      <c r="BS231" s="642"/>
      <c r="BT231" s="640"/>
      <c r="BU231" s="642"/>
      <c r="BV231" s="643"/>
      <c r="BW231" s="644"/>
      <c r="BX231" s="776"/>
      <c r="BY231" s="644"/>
      <c r="BZ231" s="645"/>
      <c r="CA231" s="338"/>
      <c r="CB231" s="338"/>
      <c r="CC231" s="338"/>
      <c r="CD231" s="338"/>
      <c r="CE231" s="338"/>
      <c r="CF231" s="338"/>
    </row>
    <row r="232" ht="15.75" customHeight="1">
      <c r="A232" s="821"/>
      <c r="B232" s="777"/>
      <c r="C232" s="501"/>
      <c r="D232" s="501"/>
      <c r="E232" s="501"/>
      <c r="F232" s="737"/>
      <c r="G232" s="773">
        <f t="shared" ref="G232:H232" si="240">L232+N232+P232+R232+T232+V232+X232+Z232+AB232+AD232+AF232+AH232+AJ232+AL232+AN232+AP232+AR232+AT232+AV232+AX232+AZ232+BB232+BD232+BF232+BH232+BJ232+BL232+BN232+BP232+BR232+BT232</f>
        <v>0</v>
      </c>
      <c r="H232" s="671">
        <f t="shared" si="240"/>
        <v>0</v>
      </c>
      <c r="I232" s="774">
        <f t="shared" si="4"/>
        <v>0</v>
      </c>
      <c r="J232" s="418"/>
      <c r="K232" s="407">
        <f t="shared" si="5"/>
        <v>0</v>
      </c>
      <c r="L232" s="640"/>
      <c r="M232" s="642"/>
      <c r="N232" s="640"/>
      <c r="O232" s="642"/>
      <c r="P232" s="640"/>
      <c r="Q232" s="642"/>
      <c r="R232" s="640"/>
      <c r="S232" s="642"/>
      <c r="T232" s="640"/>
      <c r="U232" s="642"/>
      <c r="V232" s="640"/>
      <c r="W232" s="642"/>
      <c r="X232" s="640"/>
      <c r="Y232" s="642"/>
      <c r="Z232" s="640"/>
      <c r="AA232" s="642"/>
      <c r="AB232" s="640"/>
      <c r="AC232" s="642"/>
      <c r="AD232" s="640"/>
      <c r="AE232" s="642"/>
      <c r="AF232" s="640"/>
      <c r="AG232" s="642"/>
      <c r="AH232" s="640"/>
      <c r="AI232" s="642"/>
      <c r="AJ232" s="640"/>
      <c r="AK232" s="642"/>
      <c r="AL232" s="640"/>
      <c r="AM232" s="642"/>
      <c r="AN232" s="640"/>
      <c r="AO232" s="642"/>
      <c r="AP232" s="640"/>
      <c r="AQ232" s="642"/>
      <c r="AR232" s="640"/>
      <c r="AS232" s="642"/>
      <c r="AT232" s="640"/>
      <c r="AU232" s="642"/>
      <c r="AV232" s="640"/>
      <c r="AW232" s="642"/>
      <c r="AX232" s="640"/>
      <c r="AY232" s="642"/>
      <c r="AZ232" s="640"/>
      <c r="BA232" s="642"/>
      <c r="BB232" s="640"/>
      <c r="BC232" s="642"/>
      <c r="BD232" s="640"/>
      <c r="BE232" s="642"/>
      <c r="BF232" s="640"/>
      <c r="BG232" s="642"/>
      <c r="BH232" s="640"/>
      <c r="BI232" s="642"/>
      <c r="BJ232" s="640"/>
      <c r="BK232" s="642"/>
      <c r="BL232" s="640"/>
      <c r="BM232" s="642"/>
      <c r="BN232" s="640"/>
      <c r="BO232" s="642"/>
      <c r="BP232" s="640"/>
      <c r="BQ232" s="642"/>
      <c r="BR232" s="640"/>
      <c r="BS232" s="642"/>
      <c r="BT232" s="640"/>
      <c r="BU232" s="642"/>
      <c r="BV232" s="643"/>
      <c r="BW232" s="644"/>
      <c r="BX232" s="776"/>
      <c r="BY232" s="644"/>
      <c r="BZ232" s="645"/>
      <c r="CA232" s="338"/>
      <c r="CB232" s="338"/>
      <c r="CC232" s="338"/>
      <c r="CD232" s="338"/>
      <c r="CE232" s="338"/>
      <c r="CF232" s="338"/>
    </row>
    <row r="233" ht="15.75" customHeight="1">
      <c r="A233" s="821"/>
      <c r="B233" s="777"/>
      <c r="C233" s="501"/>
      <c r="D233" s="501"/>
      <c r="E233" s="501"/>
      <c r="F233" s="737"/>
      <c r="G233" s="773">
        <f t="shared" ref="G233:H233" si="241">L233+N233+P233+R233+T233+V233+X233+Z233+AB233+AD233+AF233+AH233+AJ233+AL233+AN233+AP233+AR233+AT233+AV233+AX233+AZ233+BB233+BD233+BF233+BH233+BJ233+BL233+BN233+BP233+BR233+BT233</f>
        <v>0</v>
      </c>
      <c r="H233" s="671">
        <f t="shared" si="241"/>
        <v>0</v>
      </c>
      <c r="I233" s="774">
        <f t="shared" si="4"/>
        <v>0</v>
      </c>
      <c r="J233" s="418"/>
      <c r="K233" s="407">
        <f t="shared" si="5"/>
        <v>0</v>
      </c>
      <c r="L233" s="640"/>
      <c r="M233" s="642"/>
      <c r="N233" s="640"/>
      <c r="O233" s="642"/>
      <c r="P233" s="640"/>
      <c r="Q233" s="642"/>
      <c r="R233" s="640"/>
      <c r="S233" s="642"/>
      <c r="T233" s="640"/>
      <c r="U233" s="642"/>
      <c r="V233" s="640"/>
      <c r="W233" s="642"/>
      <c r="X233" s="640"/>
      <c r="Y233" s="642"/>
      <c r="Z233" s="640"/>
      <c r="AA233" s="642"/>
      <c r="AB233" s="640"/>
      <c r="AC233" s="642"/>
      <c r="AD233" s="640"/>
      <c r="AE233" s="642"/>
      <c r="AF233" s="640"/>
      <c r="AG233" s="642"/>
      <c r="AH233" s="640"/>
      <c r="AI233" s="642"/>
      <c r="AJ233" s="640"/>
      <c r="AK233" s="642"/>
      <c r="AL233" s="640"/>
      <c r="AM233" s="642"/>
      <c r="AN233" s="640"/>
      <c r="AO233" s="642"/>
      <c r="AP233" s="640"/>
      <c r="AQ233" s="642"/>
      <c r="AR233" s="640"/>
      <c r="AS233" s="642"/>
      <c r="AT233" s="640"/>
      <c r="AU233" s="642"/>
      <c r="AV233" s="640"/>
      <c r="AW233" s="642"/>
      <c r="AX233" s="640"/>
      <c r="AY233" s="642"/>
      <c r="AZ233" s="640"/>
      <c r="BA233" s="642"/>
      <c r="BB233" s="640"/>
      <c r="BC233" s="642"/>
      <c r="BD233" s="640"/>
      <c r="BE233" s="642"/>
      <c r="BF233" s="640"/>
      <c r="BG233" s="642"/>
      <c r="BH233" s="640"/>
      <c r="BI233" s="642"/>
      <c r="BJ233" s="640"/>
      <c r="BK233" s="642"/>
      <c r="BL233" s="640"/>
      <c r="BM233" s="642"/>
      <c r="BN233" s="640"/>
      <c r="BO233" s="642"/>
      <c r="BP233" s="640"/>
      <c r="BQ233" s="642"/>
      <c r="BR233" s="640"/>
      <c r="BS233" s="642"/>
      <c r="BT233" s="640"/>
      <c r="BU233" s="642"/>
      <c r="BV233" s="643"/>
      <c r="BW233" s="644"/>
      <c r="BX233" s="776"/>
      <c r="BY233" s="644"/>
      <c r="BZ233" s="645"/>
      <c r="CA233" s="338"/>
      <c r="CB233" s="338"/>
      <c r="CC233" s="338"/>
      <c r="CD233" s="338"/>
      <c r="CE233" s="338"/>
      <c r="CF233" s="338"/>
    </row>
    <row r="234" ht="15.75" customHeight="1">
      <c r="A234" s="821"/>
      <c r="B234" s="777"/>
      <c r="C234" s="501"/>
      <c r="D234" s="501"/>
      <c r="E234" s="501"/>
      <c r="F234" s="737"/>
      <c r="G234" s="773">
        <f t="shared" ref="G234:H234" si="242">L234+N234+P234+R234+T234+V234+X234+Z234+AB234+AD234+AF234+AH234+AJ234+AL234+AN234+AP234+AR234+AT234+AV234+AX234+AZ234+BB234+BD234+BF234+BH234+BJ234+BL234+BN234+BP234+BR234+BT234</f>
        <v>0</v>
      </c>
      <c r="H234" s="671">
        <f t="shared" si="242"/>
        <v>0</v>
      </c>
      <c r="I234" s="774">
        <f t="shared" si="4"/>
        <v>0</v>
      </c>
      <c r="J234" s="418"/>
      <c r="K234" s="407">
        <f t="shared" si="5"/>
        <v>0</v>
      </c>
      <c r="L234" s="640"/>
      <c r="M234" s="642"/>
      <c r="N234" s="640"/>
      <c r="O234" s="642"/>
      <c r="P234" s="640"/>
      <c r="Q234" s="642"/>
      <c r="R234" s="640"/>
      <c r="S234" s="642"/>
      <c r="T234" s="640"/>
      <c r="U234" s="642"/>
      <c r="V234" s="640"/>
      <c r="W234" s="642"/>
      <c r="X234" s="640"/>
      <c r="Y234" s="642"/>
      <c r="Z234" s="640"/>
      <c r="AA234" s="642"/>
      <c r="AB234" s="640"/>
      <c r="AC234" s="642"/>
      <c r="AD234" s="640"/>
      <c r="AE234" s="642"/>
      <c r="AF234" s="640"/>
      <c r="AG234" s="642"/>
      <c r="AH234" s="640"/>
      <c r="AI234" s="642"/>
      <c r="AJ234" s="640"/>
      <c r="AK234" s="642"/>
      <c r="AL234" s="640"/>
      <c r="AM234" s="642"/>
      <c r="AN234" s="640"/>
      <c r="AO234" s="642"/>
      <c r="AP234" s="640"/>
      <c r="AQ234" s="642"/>
      <c r="AR234" s="640"/>
      <c r="AS234" s="642"/>
      <c r="AT234" s="640"/>
      <c r="AU234" s="642"/>
      <c r="AV234" s="640"/>
      <c r="AW234" s="642"/>
      <c r="AX234" s="640"/>
      <c r="AY234" s="642"/>
      <c r="AZ234" s="640"/>
      <c r="BA234" s="642"/>
      <c r="BB234" s="640"/>
      <c r="BC234" s="642"/>
      <c r="BD234" s="640"/>
      <c r="BE234" s="642"/>
      <c r="BF234" s="640"/>
      <c r="BG234" s="642"/>
      <c r="BH234" s="640"/>
      <c r="BI234" s="642"/>
      <c r="BJ234" s="640"/>
      <c r="BK234" s="642"/>
      <c r="BL234" s="640"/>
      <c r="BM234" s="642"/>
      <c r="BN234" s="640"/>
      <c r="BO234" s="642"/>
      <c r="BP234" s="640"/>
      <c r="BQ234" s="642"/>
      <c r="BR234" s="640"/>
      <c r="BS234" s="642"/>
      <c r="BT234" s="640"/>
      <c r="BU234" s="642"/>
      <c r="BV234" s="643"/>
      <c r="BW234" s="644"/>
      <c r="BX234" s="776"/>
      <c r="BY234" s="644"/>
      <c r="BZ234" s="645"/>
      <c r="CA234" s="338"/>
      <c r="CB234" s="338"/>
      <c r="CC234" s="338"/>
      <c r="CD234" s="338"/>
      <c r="CE234" s="338"/>
      <c r="CF234" s="338"/>
    </row>
    <row r="235" ht="15.75" customHeight="1">
      <c r="A235" s="821"/>
      <c r="B235" s="777"/>
      <c r="C235" s="501"/>
      <c r="D235" s="501"/>
      <c r="E235" s="501"/>
      <c r="F235" s="737"/>
      <c r="G235" s="773">
        <f t="shared" ref="G235:H235" si="243">L235+N235+P235+R235+T235+V235+X235+Z235+AB235+AD235+AF235+AH235+AJ235+AL235+AN235+AP235+AR235+AT235+AV235+AX235+AZ235+BB235+BD235+BF235+BH235+BJ235+BL235+BN235+BP235+BR235+BT235</f>
        <v>0</v>
      </c>
      <c r="H235" s="671">
        <f t="shared" si="243"/>
        <v>0</v>
      </c>
      <c r="I235" s="774">
        <f t="shared" si="4"/>
        <v>0</v>
      </c>
      <c r="J235" s="418"/>
      <c r="K235" s="407">
        <f t="shared" si="5"/>
        <v>0</v>
      </c>
      <c r="L235" s="640"/>
      <c r="M235" s="642"/>
      <c r="N235" s="640"/>
      <c r="O235" s="642"/>
      <c r="P235" s="640"/>
      <c r="Q235" s="642"/>
      <c r="R235" s="640"/>
      <c r="S235" s="642"/>
      <c r="T235" s="640"/>
      <c r="U235" s="642"/>
      <c r="V235" s="640"/>
      <c r="W235" s="642"/>
      <c r="X235" s="640"/>
      <c r="Y235" s="642"/>
      <c r="Z235" s="640"/>
      <c r="AA235" s="642"/>
      <c r="AB235" s="640"/>
      <c r="AC235" s="642"/>
      <c r="AD235" s="640"/>
      <c r="AE235" s="642"/>
      <c r="AF235" s="640"/>
      <c r="AG235" s="642"/>
      <c r="AH235" s="640"/>
      <c r="AI235" s="642"/>
      <c r="AJ235" s="640"/>
      <c r="AK235" s="642"/>
      <c r="AL235" s="640"/>
      <c r="AM235" s="642"/>
      <c r="AN235" s="640"/>
      <c r="AO235" s="642"/>
      <c r="AP235" s="640"/>
      <c r="AQ235" s="642"/>
      <c r="AR235" s="640"/>
      <c r="AS235" s="642"/>
      <c r="AT235" s="640"/>
      <c r="AU235" s="642"/>
      <c r="AV235" s="640"/>
      <c r="AW235" s="642"/>
      <c r="AX235" s="640"/>
      <c r="AY235" s="642"/>
      <c r="AZ235" s="640"/>
      <c r="BA235" s="642"/>
      <c r="BB235" s="640"/>
      <c r="BC235" s="642"/>
      <c r="BD235" s="640"/>
      <c r="BE235" s="642"/>
      <c r="BF235" s="640"/>
      <c r="BG235" s="642"/>
      <c r="BH235" s="640"/>
      <c r="BI235" s="642"/>
      <c r="BJ235" s="640"/>
      <c r="BK235" s="642"/>
      <c r="BL235" s="640"/>
      <c r="BM235" s="642"/>
      <c r="BN235" s="640"/>
      <c r="BO235" s="642"/>
      <c r="BP235" s="640"/>
      <c r="BQ235" s="642"/>
      <c r="BR235" s="640"/>
      <c r="BS235" s="642"/>
      <c r="BT235" s="640"/>
      <c r="BU235" s="642"/>
      <c r="BV235" s="643"/>
      <c r="BW235" s="644"/>
      <c r="BX235" s="776"/>
      <c r="BY235" s="644"/>
      <c r="BZ235" s="645"/>
      <c r="CA235" s="338"/>
      <c r="CB235" s="338"/>
      <c r="CC235" s="338"/>
      <c r="CD235" s="338"/>
      <c r="CE235" s="338"/>
      <c r="CF235" s="338"/>
    </row>
    <row r="236" ht="15.75" customHeight="1">
      <c r="A236" s="821"/>
      <c r="B236" s="777"/>
      <c r="C236" s="501"/>
      <c r="D236" s="501"/>
      <c r="E236" s="501"/>
      <c r="F236" s="737"/>
      <c r="G236" s="773">
        <f t="shared" ref="G236:H236" si="244">L236+N236+P236+R236+T236+V236+X236+Z236+AB236+AD236+AF236+AH236+AJ236+AL236+AN236+AP236+AR236+AT236+AV236+AX236+AZ236+BB236+BD236+BF236+BH236+BJ236+BL236+BN236+BP236+BR236+BT236</f>
        <v>0</v>
      </c>
      <c r="H236" s="671">
        <f t="shared" si="244"/>
        <v>0</v>
      </c>
      <c r="I236" s="774">
        <f t="shared" si="4"/>
        <v>0</v>
      </c>
      <c r="J236" s="418"/>
      <c r="K236" s="407">
        <f t="shared" si="5"/>
        <v>0</v>
      </c>
      <c r="L236" s="640"/>
      <c r="M236" s="642"/>
      <c r="N236" s="640"/>
      <c r="O236" s="642"/>
      <c r="P236" s="640"/>
      <c r="Q236" s="642"/>
      <c r="R236" s="640"/>
      <c r="S236" s="642"/>
      <c r="T236" s="640"/>
      <c r="U236" s="642"/>
      <c r="V236" s="640"/>
      <c r="W236" s="642"/>
      <c r="X236" s="640"/>
      <c r="Y236" s="642"/>
      <c r="Z236" s="640"/>
      <c r="AA236" s="642"/>
      <c r="AB236" s="640"/>
      <c r="AC236" s="642"/>
      <c r="AD236" s="640"/>
      <c r="AE236" s="642"/>
      <c r="AF236" s="640"/>
      <c r="AG236" s="642"/>
      <c r="AH236" s="640"/>
      <c r="AI236" s="642"/>
      <c r="AJ236" s="640"/>
      <c r="AK236" s="642"/>
      <c r="AL236" s="640"/>
      <c r="AM236" s="642"/>
      <c r="AN236" s="640"/>
      <c r="AO236" s="642"/>
      <c r="AP236" s="640"/>
      <c r="AQ236" s="642"/>
      <c r="AR236" s="640"/>
      <c r="AS236" s="642"/>
      <c r="AT236" s="640"/>
      <c r="AU236" s="642"/>
      <c r="AV236" s="640"/>
      <c r="AW236" s="642"/>
      <c r="AX236" s="640"/>
      <c r="AY236" s="642"/>
      <c r="AZ236" s="640"/>
      <c r="BA236" s="642"/>
      <c r="BB236" s="640"/>
      <c r="BC236" s="642"/>
      <c r="BD236" s="640"/>
      <c r="BE236" s="642"/>
      <c r="BF236" s="640"/>
      <c r="BG236" s="642"/>
      <c r="BH236" s="640"/>
      <c r="BI236" s="642"/>
      <c r="BJ236" s="640"/>
      <c r="BK236" s="642"/>
      <c r="BL236" s="640"/>
      <c r="BM236" s="642"/>
      <c r="BN236" s="640"/>
      <c r="BO236" s="642"/>
      <c r="BP236" s="640"/>
      <c r="BQ236" s="642"/>
      <c r="BR236" s="640"/>
      <c r="BS236" s="642"/>
      <c r="BT236" s="640"/>
      <c r="BU236" s="642"/>
      <c r="BV236" s="643"/>
      <c r="BW236" s="644"/>
      <c r="BX236" s="776"/>
      <c r="BY236" s="644"/>
      <c r="BZ236" s="645"/>
      <c r="CA236" s="338"/>
      <c r="CB236" s="338"/>
      <c r="CC236" s="338"/>
      <c r="CD236" s="338"/>
      <c r="CE236" s="338"/>
      <c r="CF236" s="338"/>
    </row>
    <row r="237" ht="15.75" customHeight="1">
      <c r="A237" s="821"/>
      <c r="B237" s="777"/>
      <c r="C237" s="501"/>
      <c r="D237" s="501"/>
      <c r="E237" s="501"/>
      <c r="F237" s="737"/>
      <c r="G237" s="773">
        <f t="shared" ref="G237:H237" si="245">L237+N237+P237+R237+T237+V237+X237+Z237+AB237+AD237+AF237+AH237+AJ237+AL237+AN237+AP237+AR237+AT237+AV237+AX237+AZ237+BB237+BD237+BF237+BH237+BJ237+BL237+BN237+BP237+BR237+BT237</f>
        <v>0</v>
      </c>
      <c r="H237" s="671">
        <f t="shared" si="245"/>
        <v>0</v>
      </c>
      <c r="I237" s="774">
        <f t="shared" si="4"/>
        <v>0</v>
      </c>
      <c r="J237" s="418"/>
      <c r="K237" s="407">
        <f t="shared" si="5"/>
        <v>0</v>
      </c>
      <c r="L237" s="640"/>
      <c r="M237" s="642"/>
      <c r="N237" s="640"/>
      <c r="O237" s="642"/>
      <c r="P237" s="640"/>
      <c r="Q237" s="642"/>
      <c r="R237" s="640"/>
      <c r="S237" s="642"/>
      <c r="T237" s="640"/>
      <c r="U237" s="642"/>
      <c r="V237" s="640"/>
      <c r="W237" s="642"/>
      <c r="X237" s="640"/>
      <c r="Y237" s="642"/>
      <c r="Z237" s="640"/>
      <c r="AA237" s="642"/>
      <c r="AB237" s="640"/>
      <c r="AC237" s="642"/>
      <c r="AD237" s="640"/>
      <c r="AE237" s="642"/>
      <c r="AF237" s="640"/>
      <c r="AG237" s="642"/>
      <c r="AH237" s="640"/>
      <c r="AI237" s="642"/>
      <c r="AJ237" s="640"/>
      <c r="AK237" s="642"/>
      <c r="AL237" s="640"/>
      <c r="AM237" s="642"/>
      <c r="AN237" s="640"/>
      <c r="AO237" s="642"/>
      <c r="AP237" s="640"/>
      <c r="AQ237" s="642"/>
      <c r="AR237" s="640"/>
      <c r="AS237" s="642"/>
      <c r="AT237" s="640"/>
      <c r="AU237" s="642"/>
      <c r="AV237" s="640"/>
      <c r="AW237" s="642"/>
      <c r="AX237" s="640"/>
      <c r="AY237" s="642"/>
      <c r="AZ237" s="640"/>
      <c r="BA237" s="642"/>
      <c r="BB237" s="640"/>
      <c r="BC237" s="642"/>
      <c r="BD237" s="640"/>
      <c r="BE237" s="642"/>
      <c r="BF237" s="640"/>
      <c r="BG237" s="642"/>
      <c r="BH237" s="640"/>
      <c r="BI237" s="642"/>
      <c r="BJ237" s="640"/>
      <c r="BK237" s="642"/>
      <c r="BL237" s="640"/>
      <c r="BM237" s="642"/>
      <c r="BN237" s="640"/>
      <c r="BO237" s="642"/>
      <c r="BP237" s="640"/>
      <c r="BQ237" s="642"/>
      <c r="BR237" s="640"/>
      <c r="BS237" s="642"/>
      <c r="BT237" s="640"/>
      <c r="BU237" s="642"/>
      <c r="BV237" s="643"/>
      <c r="BW237" s="644"/>
      <c r="BX237" s="776"/>
      <c r="BY237" s="644"/>
      <c r="BZ237" s="645"/>
      <c r="CA237" s="338"/>
      <c r="CB237" s="338"/>
      <c r="CC237" s="338"/>
      <c r="CD237" s="338"/>
      <c r="CE237" s="338"/>
      <c r="CF237" s="338"/>
    </row>
    <row r="238" ht="15.75" customHeight="1">
      <c r="A238" s="821"/>
      <c r="B238" s="777"/>
      <c r="C238" s="501"/>
      <c r="D238" s="501"/>
      <c r="E238" s="501"/>
      <c r="F238" s="737"/>
      <c r="G238" s="773">
        <f t="shared" ref="G238:H238" si="246">L238+N238+P238+R238+T238+V238+X238+Z238+AB238+AD238+AF238+AH238+AJ238+AL238+AN238+AP238+AR238+AT238+AV238+AX238+AZ238+BB238+BD238+BF238+BH238+BJ238+BL238+BN238+BP238+BR238+BT238</f>
        <v>0</v>
      </c>
      <c r="H238" s="671">
        <f t="shared" si="246"/>
        <v>0</v>
      </c>
      <c r="I238" s="774">
        <f t="shared" si="4"/>
        <v>0</v>
      </c>
      <c r="J238" s="418"/>
      <c r="K238" s="407">
        <f t="shared" si="5"/>
        <v>0</v>
      </c>
      <c r="L238" s="640"/>
      <c r="M238" s="642"/>
      <c r="N238" s="640"/>
      <c r="O238" s="642"/>
      <c r="P238" s="640"/>
      <c r="Q238" s="642"/>
      <c r="R238" s="640"/>
      <c r="S238" s="642"/>
      <c r="T238" s="640"/>
      <c r="U238" s="642"/>
      <c r="V238" s="640"/>
      <c r="W238" s="642"/>
      <c r="X238" s="640"/>
      <c r="Y238" s="642"/>
      <c r="Z238" s="640"/>
      <c r="AA238" s="642"/>
      <c r="AB238" s="640"/>
      <c r="AC238" s="642"/>
      <c r="AD238" s="640"/>
      <c r="AE238" s="642"/>
      <c r="AF238" s="640"/>
      <c r="AG238" s="642"/>
      <c r="AH238" s="640"/>
      <c r="AI238" s="642"/>
      <c r="AJ238" s="640"/>
      <c r="AK238" s="642"/>
      <c r="AL238" s="640"/>
      <c r="AM238" s="642"/>
      <c r="AN238" s="640"/>
      <c r="AO238" s="642"/>
      <c r="AP238" s="640"/>
      <c r="AQ238" s="642"/>
      <c r="AR238" s="640"/>
      <c r="AS238" s="642"/>
      <c r="AT238" s="640"/>
      <c r="AU238" s="642"/>
      <c r="AV238" s="640"/>
      <c r="AW238" s="642"/>
      <c r="AX238" s="640"/>
      <c r="AY238" s="642"/>
      <c r="AZ238" s="640"/>
      <c r="BA238" s="642"/>
      <c r="BB238" s="640"/>
      <c r="BC238" s="642"/>
      <c r="BD238" s="640"/>
      <c r="BE238" s="642"/>
      <c r="BF238" s="640"/>
      <c r="BG238" s="642"/>
      <c r="BH238" s="640"/>
      <c r="BI238" s="642"/>
      <c r="BJ238" s="640"/>
      <c r="BK238" s="642"/>
      <c r="BL238" s="640"/>
      <c r="BM238" s="642"/>
      <c r="BN238" s="640"/>
      <c r="BO238" s="642"/>
      <c r="BP238" s="640"/>
      <c r="BQ238" s="642"/>
      <c r="BR238" s="640"/>
      <c r="BS238" s="642"/>
      <c r="BT238" s="640"/>
      <c r="BU238" s="642"/>
      <c r="BV238" s="643"/>
      <c r="BW238" s="644"/>
      <c r="BX238" s="776"/>
      <c r="BY238" s="644"/>
      <c r="BZ238" s="645"/>
      <c r="CA238" s="338"/>
      <c r="CB238" s="338"/>
      <c r="CC238" s="338"/>
      <c r="CD238" s="338"/>
      <c r="CE238" s="338"/>
      <c r="CF238" s="338"/>
    </row>
    <row r="239" ht="15.75" customHeight="1">
      <c r="A239" s="821"/>
      <c r="B239" s="777"/>
      <c r="C239" s="501"/>
      <c r="D239" s="501"/>
      <c r="E239" s="501"/>
      <c r="F239" s="737"/>
      <c r="G239" s="773">
        <f t="shared" ref="G239:H239" si="247">L239+N239+P239+R239+T239+V239+X239+Z239+AB239+AD239+AF239+AH239+AJ239+AL239+AN239+AP239+AR239+AT239+AV239+AX239+AZ239+BB239+BD239+BF239+BH239+BJ239+BL239+BN239+BP239+BR239+BT239</f>
        <v>0</v>
      </c>
      <c r="H239" s="671">
        <f t="shared" si="247"/>
        <v>0</v>
      </c>
      <c r="I239" s="774">
        <f t="shared" si="4"/>
        <v>0</v>
      </c>
      <c r="J239" s="418"/>
      <c r="K239" s="407">
        <f t="shared" si="5"/>
        <v>0</v>
      </c>
      <c r="L239" s="640"/>
      <c r="M239" s="642"/>
      <c r="N239" s="640"/>
      <c r="O239" s="642"/>
      <c r="P239" s="640"/>
      <c r="Q239" s="642"/>
      <c r="R239" s="640"/>
      <c r="S239" s="642"/>
      <c r="T239" s="640"/>
      <c r="U239" s="642"/>
      <c r="V239" s="640"/>
      <c r="W239" s="642"/>
      <c r="X239" s="640"/>
      <c r="Y239" s="642"/>
      <c r="Z239" s="640"/>
      <c r="AA239" s="642"/>
      <c r="AB239" s="640"/>
      <c r="AC239" s="642"/>
      <c r="AD239" s="640"/>
      <c r="AE239" s="642"/>
      <c r="AF239" s="640"/>
      <c r="AG239" s="642"/>
      <c r="AH239" s="640"/>
      <c r="AI239" s="642"/>
      <c r="AJ239" s="640"/>
      <c r="AK239" s="642"/>
      <c r="AL239" s="640"/>
      <c r="AM239" s="642"/>
      <c r="AN239" s="640"/>
      <c r="AO239" s="642"/>
      <c r="AP239" s="640"/>
      <c r="AQ239" s="642"/>
      <c r="AR239" s="640"/>
      <c r="AS239" s="642"/>
      <c r="AT239" s="640"/>
      <c r="AU239" s="642"/>
      <c r="AV239" s="640"/>
      <c r="AW239" s="642"/>
      <c r="AX239" s="640"/>
      <c r="AY239" s="642"/>
      <c r="AZ239" s="640"/>
      <c r="BA239" s="642"/>
      <c r="BB239" s="640"/>
      <c r="BC239" s="642"/>
      <c r="BD239" s="640"/>
      <c r="BE239" s="642"/>
      <c r="BF239" s="640"/>
      <c r="BG239" s="642"/>
      <c r="BH239" s="640"/>
      <c r="BI239" s="642"/>
      <c r="BJ239" s="640"/>
      <c r="BK239" s="642"/>
      <c r="BL239" s="640"/>
      <c r="BM239" s="642"/>
      <c r="BN239" s="640"/>
      <c r="BO239" s="642"/>
      <c r="BP239" s="640"/>
      <c r="BQ239" s="642"/>
      <c r="BR239" s="640"/>
      <c r="BS239" s="642"/>
      <c r="BT239" s="640"/>
      <c r="BU239" s="642"/>
      <c r="BV239" s="643"/>
      <c r="BW239" s="644"/>
      <c r="BX239" s="776"/>
      <c r="BY239" s="644"/>
      <c r="BZ239" s="645"/>
      <c r="CA239" s="338"/>
      <c r="CB239" s="338"/>
      <c r="CC239" s="338"/>
      <c r="CD239" s="338"/>
      <c r="CE239" s="338"/>
      <c r="CF239" s="338"/>
    </row>
    <row r="240" ht="15.75" customHeight="1">
      <c r="A240" s="821"/>
      <c r="B240" s="777"/>
      <c r="C240" s="501"/>
      <c r="D240" s="501"/>
      <c r="E240" s="501"/>
      <c r="F240" s="737"/>
      <c r="G240" s="773">
        <f t="shared" ref="G240:H240" si="248">L240+N240+P240+R240+T240+V240+X240+Z240+AB240+AD240+AF240+AH240+AJ240+AL240+AN240+AP240+AR240+AT240+AV240+AX240+AZ240+BB240+BD240+BF240+BH240+BJ240+BL240+BN240+BP240+BR240+BT240</f>
        <v>0</v>
      </c>
      <c r="H240" s="671">
        <f t="shared" si="248"/>
        <v>0</v>
      </c>
      <c r="I240" s="774">
        <f t="shared" si="4"/>
        <v>0</v>
      </c>
      <c r="J240" s="418"/>
      <c r="K240" s="407">
        <f t="shared" si="5"/>
        <v>0</v>
      </c>
      <c r="L240" s="640"/>
      <c r="M240" s="642"/>
      <c r="N240" s="640"/>
      <c r="O240" s="642"/>
      <c r="P240" s="640"/>
      <c r="Q240" s="642"/>
      <c r="R240" s="640"/>
      <c r="S240" s="642"/>
      <c r="T240" s="640"/>
      <c r="U240" s="642"/>
      <c r="V240" s="640"/>
      <c r="W240" s="642"/>
      <c r="X240" s="640"/>
      <c r="Y240" s="642"/>
      <c r="Z240" s="640"/>
      <c r="AA240" s="642"/>
      <c r="AB240" s="640"/>
      <c r="AC240" s="642"/>
      <c r="AD240" s="640"/>
      <c r="AE240" s="642"/>
      <c r="AF240" s="640"/>
      <c r="AG240" s="642"/>
      <c r="AH240" s="640"/>
      <c r="AI240" s="642"/>
      <c r="AJ240" s="640"/>
      <c r="AK240" s="642"/>
      <c r="AL240" s="640"/>
      <c r="AM240" s="642"/>
      <c r="AN240" s="640"/>
      <c r="AO240" s="642"/>
      <c r="AP240" s="640"/>
      <c r="AQ240" s="642"/>
      <c r="AR240" s="640"/>
      <c r="AS240" s="642"/>
      <c r="AT240" s="640"/>
      <c r="AU240" s="642"/>
      <c r="AV240" s="640"/>
      <c r="AW240" s="642"/>
      <c r="AX240" s="640"/>
      <c r="AY240" s="642"/>
      <c r="AZ240" s="640"/>
      <c r="BA240" s="642"/>
      <c r="BB240" s="640"/>
      <c r="BC240" s="642"/>
      <c r="BD240" s="640"/>
      <c r="BE240" s="642"/>
      <c r="BF240" s="640"/>
      <c r="BG240" s="642"/>
      <c r="BH240" s="640"/>
      <c r="BI240" s="642"/>
      <c r="BJ240" s="640"/>
      <c r="BK240" s="642"/>
      <c r="BL240" s="640"/>
      <c r="BM240" s="642"/>
      <c r="BN240" s="640"/>
      <c r="BO240" s="642"/>
      <c r="BP240" s="640"/>
      <c r="BQ240" s="642"/>
      <c r="BR240" s="640"/>
      <c r="BS240" s="642"/>
      <c r="BT240" s="640"/>
      <c r="BU240" s="642"/>
      <c r="BV240" s="643"/>
      <c r="BW240" s="644"/>
      <c r="BX240" s="776"/>
      <c r="BY240" s="644"/>
      <c r="BZ240" s="645"/>
      <c r="CA240" s="338"/>
      <c r="CB240" s="338"/>
      <c r="CC240" s="338"/>
      <c r="CD240" s="338"/>
      <c r="CE240" s="338"/>
      <c r="CF240" s="338"/>
    </row>
    <row r="241" ht="15.75" customHeight="1">
      <c r="A241" s="821"/>
      <c r="B241" s="777"/>
      <c r="C241" s="501"/>
      <c r="D241" s="501"/>
      <c r="E241" s="501"/>
      <c r="F241" s="737"/>
      <c r="G241" s="773">
        <f t="shared" ref="G241:H241" si="249">L241+N241+P241+R241+T241+V241+X241+Z241+AB241+AD241+AF241+AH241+AJ241+AL241+AN241+AP241+AR241+AT241+AV241+AX241+AZ241+BB241+BD241+BF241+BH241+BJ241+BL241+BN241+BP241+BR241+BT241</f>
        <v>0</v>
      </c>
      <c r="H241" s="671">
        <f t="shared" si="249"/>
        <v>0</v>
      </c>
      <c r="I241" s="774">
        <f t="shared" si="4"/>
        <v>0</v>
      </c>
      <c r="J241" s="418"/>
      <c r="K241" s="407">
        <f t="shared" si="5"/>
        <v>0</v>
      </c>
      <c r="L241" s="640"/>
      <c r="M241" s="642"/>
      <c r="N241" s="640"/>
      <c r="O241" s="642"/>
      <c r="P241" s="640"/>
      <c r="Q241" s="642"/>
      <c r="R241" s="640"/>
      <c r="S241" s="642"/>
      <c r="T241" s="640"/>
      <c r="U241" s="642"/>
      <c r="V241" s="640"/>
      <c r="W241" s="642"/>
      <c r="X241" s="640"/>
      <c r="Y241" s="642"/>
      <c r="Z241" s="640"/>
      <c r="AA241" s="642"/>
      <c r="AB241" s="640"/>
      <c r="AC241" s="642"/>
      <c r="AD241" s="640"/>
      <c r="AE241" s="642"/>
      <c r="AF241" s="640"/>
      <c r="AG241" s="642"/>
      <c r="AH241" s="640"/>
      <c r="AI241" s="642"/>
      <c r="AJ241" s="640"/>
      <c r="AK241" s="642"/>
      <c r="AL241" s="640"/>
      <c r="AM241" s="642"/>
      <c r="AN241" s="640"/>
      <c r="AO241" s="642"/>
      <c r="AP241" s="640"/>
      <c r="AQ241" s="642"/>
      <c r="AR241" s="640"/>
      <c r="AS241" s="642"/>
      <c r="AT241" s="640"/>
      <c r="AU241" s="642"/>
      <c r="AV241" s="640"/>
      <c r="AW241" s="642"/>
      <c r="AX241" s="640"/>
      <c r="AY241" s="642"/>
      <c r="AZ241" s="640"/>
      <c r="BA241" s="642"/>
      <c r="BB241" s="640"/>
      <c r="BC241" s="642"/>
      <c r="BD241" s="640"/>
      <c r="BE241" s="642"/>
      <c r="BF241" s="640"/>
      <c r="BG241" s="642"/>
      <c r="BH241" s="640"/>
      <c r="BI241" s="642"/>
      <c r="BJ241" s="640"/>
      <c r="BK241" s="642"/>
      <c r="BL241" s="640"/>
      <c r="BM241" s="642"/>
      <c r="BN241" s="640"/>
      <c r="BO241" s="642"/>
      <c r="BP241" s="640"/>
      <c r="BQ241" s="642"/>
      <c r="BR241" s="640"/>
      <c r="BS241" s="642"/>
      <c r="BT241" s="640"/>
      <c r="BU241" s="642"/>
      <c r="BV241" s="643"/>
      <c r="BW241" s="644"/>
      <c r="BX241" s="776"/>
      <c r="BY241" s="644"/>
      <c r="BZ241" s="645"/>
      <c r="CA241" s="338"/>
      <c r="CB241" s="338"/>
      <c r="CC241" s="338"/>
      <c r="CD241" s="338"/>
      <c r="CE241" s="338"/>
      <c r="CF241" s="338"/>
    </row>
    <row r="242" ht="15.75" customHeight="1">
      <c r="A242" s="821"/>
      <c r="B242" s="777"/>
      <c r="C242" s="501"/>
      <c r="D242" s="501"/>
      <c r="E242" s="501"/>
      <c r="F242" s="737"/>
      <c r="G242" s="773">
        <f t="shared" ref="G242:H242" si="250">L242+N242+P242+R242+T242+V242+X242+Z242+AB242+AD242+AF242+AH242+AJ242+AL242+AN242+AP242+AR242+AT242+AV242+AX242+AZ242+BB242+BD242+BF242+BH242+BJ242+BL242+BN242+BP242+BR242+BT242</f>
        <v>0</v>
      </c>
      <c r="H242" s="671">
        <f t="shared" si="250"/>
        <v>0</v>
      </c>
      <c r="I242" s="774">
        <f t="shared" si="4"/>
        <v>0</v>
      </c>
      <c r="J242" s="418"/>
      <c r="K242" s="407">
        <f t="shared" si="5"/>
        <v>0</v>
      </c>
      <c r="L242" s="640"/>
      <c r="M242" s="642"/>
      <c r="N242" s="640"/>
      <c r="O242" s="642"/>
      <c r="P242" s="640"/>
      <c r="Q242" s="642"/>
      <c r="R242" s="640"/>
      <c r="S242" s="642"/>
      <c r="T242" s="640"/>
      <c r="U242" s="642"/>
      <c r="V242" s="640"/>
      <c r="W242" s="642"/>
      <c r="X242" s="640"/>
      <c r="Y242" s="642"/>
      <c r="Z242" s="640"/>
      <c r="AA242" s="642"/>
      <c r="AB242" s="640"/>
      <c r="AC242" s="642"/>
      <c r="AD242" s="640"/>
      <c r="AE242" s="642"/>
      <c r="AF242" s="640"/>
      <c r="AG242" s="642"/>
      <c r="AH242" s="640"/>
      <c r="AI242" s="642"/>
      <c r="AJ242" s="640"/>
      <c r="AK242" s="642"/>
      <c r="AL242" s="640"/>
      <c r="AM242" s="642"/>
      <c r="AN242" s="640"/>
      <c r="AO242" s="642"/>
      <c r="AP242" s="640"/>
      <c r="AQ242" s="642"/>
      <c r="AR242" s="640"/>
      <c r="AS242" s="642"/>
      <c r="AT242" s="640"/>
      <c r="AU242" s="642"/>
      <c r="AV242" s="640"/>
      <c r="AW242" s="642"/>
      <c r="AX242" s="640"/>
      <c r="AY242" s="642"/>
      <c r="AZ242" s="640"/>
      <c r="BA242" s="642"/>
      <c r="BB242" s="640"/>
      <c r="BC242" s="642"/>
      <c r="BD242" s="640"/>
      <c r="BE242" s="642"/>
      <c r="BF242" s="640"/>
      <c r="BG242" s="642"/>
      <c r="BH242" s="640"/>
      <c r="BI242" s="642"/>
      <c r="BJ242" s="640"/>
      <c r="BK242" s="642"/>
      <c r="BL242" s="640"/>
      <c r="BM242" s="642"/>
      <c r="BN242" s="640"/>
      <c r="BO242" s="642"/>
      <c r="BP242" s="640"/>
      <c r="BQ242" s="642"/>
      <c r="BR242" s="640"/>
      <c r="BS242" s="642"/>
      <c r="BT242" s="640"/>
      <c r="BU242" s="642"/>
      <c r="BV242" s="643"/>
      <c r="BW242" s="644"/>
      <c r="BX242" s="776"/>
      <c r="BY242" s="644"/>
      <c r="BZ242" s="645"/>
      <c r="CA242" s="338"/>
      <c r="CB242" s="338"/>
      <c r="CC242" s="338"/>
      <c r="CD242" s="338"/>
      <c r="CE242" s="338"/>
      <c r="CF242" s="338"/>
    </row>
    <row r="243" ht="15.75" customHeight="1">
      <c r="A243" s="821"/>
      <c r="B243" s="777"/>
      <c r="C243" s="501"/>
      <c r="D243" s="501"/>
      <c r="E243" s="501"/>
      <c r="F243" s="737"/>
      <c r="G243" s="773">
        <f t="shared" ref="G243:H243" si="251">L243+N243+P243+R243+T243+V243+X243+Z243+AB243+AD243+AF243+AH243+AJ243+AL243+AN243+AP243+AR243+AT243+AV243+AX243+AZ243+BB243+BD243+BF243+BH243+BJ243+BL243+BN243+BP243+BR243+BT243</f>
        <v>0</v>
      </c>
      <c r="H243" s="671">
        <f t="shared" si="251"/>
        <v>0</v>
      </c>
      <c r="I243" s="774">
        <f t="shared" si="4"/>
        <v>0</v>
      </c>
      <c r="J243" s="418"/>
      <c r="K243" s="407">
        <f t="shared" si="5"/>
        <v>0</v>
      </c>
      <c r="L243" s="640"/>
      <c r="M243" s="642"/>
      <c r="N243" s="640"/>
      <c r="O243" s="642"/>
      <c r="P243" s="640"/>
      <c r="Q243" s="642"/>
      <c r="R243" s="640"/>
      <c r="S243" s="642"/>
      <c r="T243" s="640"/>
      <c r="U243" s="642"/>
      <c r="V243" s="640"/>
      <c r="W243" s="642"/>
      <c r="X243" s="640"/>
      <c r="Y243" s="642"/>
      <c r="Z243" s="640"/>
      <c r="AA243" s="642"/>
      <c r="AB243" s="640"/>
      <c r="AC243" s="642"/>
      <c r="AD243" s="640"/>
      <c r="AE243" s="642"/>
      <c r="AF243" s="640"/>
      <c r="AG243" s="642"/>
      <c r="AH243" s="640"/>
      <c r="AI243" s="642"/>
      <c r="AJ243" s="640"/>
      <c r="AK243" s="642"/>
      <c r="AL243" s="640"/>
      <c r="AM243" s="642"/>
      <c r="AN243" s="640"/>
      <c r="AO243" s="642"/>
      <c r="AP243" s="640"/>
      <c r="AQ243" s="642"/>
      <c r="AR243" s="640"/>
      <c r="AS243" s="642"/>
      <c r="AT243" s="640"/>
      <c r="AU243" s="642"/>
      <c r="AV243" s="640"/>
      <c r="AW243" s="642"/>
      <c r="AX243" s="640"/>
      <c r="AY243" s="642"/>
      <c r="AZ243" s="640"/>
      <c r="BA243" s="642"/>
      <c r="BB243" s="640"/>
      <c r="BC243" s="642"/>
      <c r="BD243" s="640"/>
      <c r="BE243" s="642"/>
      <c r="BF243" s="640"/>
      <c r="BG243" s="642"/>
      <c r="BH243" s="640"/>
      <c r="BI243" s="642"/>
      <c r="BJ243" s="640"/>
      <c r="BK243" s="642"/>
      <c r="BL243" s="640"/>
      <c r="BM243" s="642"/>
      <c r="BN243" s="640"/>
      <c r="BO243" s="642"/>
      <c r="BP243" s="640"/>
      <c r="BQ243" s="642"/>
      <c r="BR243" s="640"/>
      <c r="BS243" s="642"/>
      <c r="BT243" s="640"/>
      <c r="BU243" s="642"/>
      <c r="BV243" s="643"/>
      <c r="BW243" s="644"/>
      <c r="BX243" s="776"/>
      <c r="BY243" s="644"/>
      <c r="BZ243" s="645"/>
      <c r="CA243" s="338"/>
      <c r="CB243" s="338"/>
      <c r="CC243" s="338"/>
      <c r="CD243" s="338"/>
      <c r="CE243" s="338"/>
      <c r="CF243" s="338"/>
    </row>
    <row r="244" ht="15.75" customHeight="1">
      <c r="A244" s="821"/>
      <c r="B244" s="777"/>
      <c r="C244" s="501"/>
      <c r="D244" s="501"/>
      <c r="E244" s="501"/>
      <c r="F244" s="737"/>
      <c r="G244" s="773">
        <f t="shared" ref="G244:H244" si="252">L244+N244+P244+R244+T244+V244+X244+Z244+AB244+AD244+AF244+AH244+AJ244+AL244+AN244+AP244+AR244+AT244+AV244+AX244+AZ244+BB244+BD244+BF244+BH244+BJ244+BL244+BN244+BP244+BR244+BT244</f>
        <v>0</v>
      </c>
      <c r="H244" s="671">
        <f t="shared" si="252"/>
        <v>0</v>
      </c>
      <c r="I244" s="774">
        <f t="shared" si="4"/>
        <v>0</v>
      </c>
      <c r="J244" s="418"/>
      <c r="K244" s="407">
        <f t="shared" si="5"/>
        <v>0</v>
      </c>
      <c r="L244" s="640"/>
      <c r="M244" s="642"/>
      <c r="N244" s="640"/>
      <c r="O244" s="642"/>
      <c r="P244" s="640"/>
      <c r="Q244" s="642"/>
      <c r="R244" s="640"/>
      <c r="S244" s="642"/>
      <c r="T244" s="640"/>
      <c r="U244" s="642"/>
      <c r="V244" s="640"/>
      <c r="W244" s="642"/>
      <c r="X244" s="640"/>
      <c r="Y244" s="642"/>
      <c r="Z244" s="640"/>
      <c r="AA244" s="642"/>
      <c r="AB244" s="640"/>
      <c r="AC244" s="642"/>
      <c r="AD244" s="640"/>
      <c r="AE244" s="642"/>
      <c r="AF244" s="640"/>
      <c r="AG244" s="642"/>
      <c r="AH244" s="640"/>
      <c r="AI244" s="642"/>
      <c r="AJ244" s="640"/>
      <c r="AK244" s="642"/>
      <c r="AL244" s="640"/>
      <c r="AM244" s="642"/>
      <c r="AN244" s="640"/>
      <c r="AO244" s="642"/>
      <c r="AP244" s="640"/>
      <c r="AQ244" s="642"/>
      <c r="AR244" s="640"/>
      <c r="AS244" s="642"/>
      <c r="AT244" s="640"/>
      <c r="AU244" s="642"/>
      <c r="AV244" s="640"/>
      <c r="AW244" s="642"/>
      <c r="AX244" s="640"/>
      <c r="AY244" s="642"/>
      <c r="AZ244" s="640"/>
      <c r="BA244" s="642"/>
      <c r="BB244" s="640"/>
      <c r="BC244" s="642"/>
      <c r="BD244" s="640"/>
      <c r="BE244" s="642"/>
      <c r="BF244" s="640"/>
      <c r="BG244" s="642"/>
      <c r="BH244" s="640"/>
      <c r="BI244" s="642"/>
      <c r="BJ244" s="640"/>
      <c r="BK244" s="642"/>
      <c r="BL244" s="640"/>
      <c r="BM244" s="642"/>
      <c r="BN244" s="640"/>
      <c r="BO244" s="642"/>
      <c r="BP244" s="640"/>
      <c r="BQ244" s="642"/>
      <c r="BR244" s="640"/>
      <c r="BS244" s="642"/>
      <c r="BT244" s="640"/>
      <c r="BU244" s="642"/>
      <c r="BV244" s="643"/>
      <c r="BW244" s="644"/>
      <c r="BX244" s="776"/>
      <c r="BY244" s="644"/>
      <c r="BZ244" s="645"/>
      <c r="CA244" s="338"/>
      <c r="CB244" s="338"/>
      <c r="CC244" s="338"/>
      <c r="CD244" s="338"/>
      <c r="CE244" s="338"/>
      <c r="CF244" s="338"/>
    </row>
    <row r="245" ht="15.75" customHeight="1">
      <c r="A245" s="821"/>
      <c r="B245" s="777"/>
      <c r="C245" s="501"/>
      <c r="D245" s="501"/>
      <c r="E245" s="501"/>
      <c r="F245" s="737"/>
      <c r="G245" s="773">
        <f t="shared" ref="G245:H245" si="253">L245+N245+P245+R245+T245+V245+X245+Z245+AB245+AD245+AF245+AH245+AJ245+AL245+AN245+AP245+AR245+AT245+AV245+AX245+AZ245+BB245+BD245+BF245+BH245+BJ245+BL245+BN245+BP245+BR245+BT245</f>
        <v>0</v>
      </c>
      <c r="H245" s="671">
        <f t="shared" si="253"/>
        <v>0</v>
      </c>
      <c r="I245" s="774">
        <f t="shared" si="4"/>
        <v>0</v>
      </c>
      <c r="J245" s="418"/>
      <c r="K245" s="407">
        <f t="shared" si="5"/>
        <v>0</v>
      </c>
      <c r="L245" s="640"/>
      <c r="M245" s="642"/>
      <c r="N245" s="640"/>
      <c r="O245" s="642"/>
      <c r="P245" s="640"/>
      <c r="Q245" s="642"/>
      <c r="R245" s="640"/>
      <c r="S245" s="642"/>
      <c r="T245" s="640"/>
      <c r="U245" s="642"/>
      <c r="V245" s="640"/>
      <c r="W245" s="642"/>
      <c r="X245" s="640"/>
      <c r="Y245" s="642"/>
      <c r="Z245" s="640"/>
      <c r="AA245" s="642"/>
      <c r="AB245" s="640"/>
      <c r="AC245" s="642"/>
      <c r="AD245" s="640"/>
      <c r="AE245" s="642"/>
      <c r="AF245" s="640"/>
      <c r="AG245" s="642"/>
      <c r="AH245" s="640"/>
      <c r="AI245" s="642"/>
      <c r="AJ245" s="640"/>
      <c r="AK245" s="642"/>
      <c r="AL245" s="640"/>
      <c r="AM245" s="642"/>
      <c r="AN245" s="640"/>
      <c r="AO245" s="642"/>
      <c r="AP245" s="640"/>
      <c r="AQ245" s="642"/>
      <c r="AR245" s="640"/>
      <c r="AS245" s="642"/>
      <c r="AT245" s="640"/>
      <c r="AU245" s="642"/>
      <c r="AV245" s="640"/>
      <c r="AW245" s="642"/>
      <c r="AX245" s="640"/>
      <c r="AY245" s="642"/>
      <c r="AZ245" s="640"/>
      <c r="BA245" s="642"/>
      <c r="BB245" s="640"/>
      <c r="BC245" s="642"/>
      <c r="BD245" s="640"/>
      <c r="BE245" s="642"/>
      <c r="BF245" s="640"/>
      <c r="BG245" s="642"/>
      <c r="BH245" s="640"/>
      <c r="BI245" s="642"/>
      <c r="BJ245" s="640"/>
      <c r="BK245" s="642"/>
      <c r="BL245" s="640"/>
      <c r="BM245" s="642"/>
      <c r="BN245" s="640"/>
      <c r="BO245" s="642"/>
      <c r="BP245" s="640"/>
      <c r="BQ245" s="642"/>
      <c r="BR245" s="640"/>
      <c r="BS245" s="642"/>
      <c r="BT245" s="640"/>
      <c r="BU245" s="642"/>
      <c r="BV245" s="643"/>
      <c r="BW245" s="644"/>
      <c r="BX245" s="776"/>
      <c r="BY245" s="644"/>
      <c r="BZ245" s="645"/>
      <c r="CA245" s="338"/>
      <c r="CB245" s="338"/>
      <c r="CC245" s="338"/>
      <c r="CD245" s="338"/>
      <c r="CE245" s="338"/>
      <c r="CF245" s="338"/>
    </row>
    <row r="246" ht="15.75" customHeight="1">
      <c r="A246" s="821"/>
      <c r="B246" s="777"/>
      <c r="C246" s="501"/>
      <c r="D246" s="501"/>
      <c r="E246" s="501"/>
      <c r="F246" s="737"/>
      <c r="G246" s="773">
        <f t="shared" ref="G246:H246" si="254">L246+N246+P246+R246+T246+V246+X246+Z246+AB246+AD246+AF246+AH246+AJ246+AL246+AN246+AP246+AR246+AT246+AV246+AX246+AZ246+BB246+BD246+BF246+BH246+BJ246+BL246+BN246+BP246+BR246+BT246</f>
        <v>0</v>
      </c>
      <c r="H246" s="671">
        <f t="shared" si="254"/>
        <v>0</v>
      </c>
      <c r="I246" s="774">
        <f t="shared" si="4"/>
        <v>0</v>
      </c>
      <c r="J246" s="418"/>
      <c r="K246" s="407">
        <f t="shared" si="5"/>
        <v>0</v>
      </c>
      <c r="L246" s="640"/>
      <c r="M246" s="642"/>
      <c r="N246" s="640"/>
      <c r="O246" s="642"/>
      <c r="P246" s="640"/>
      <c r="Q246" s="642"/>
      <c r="R246" s="640"/>
      <c r="S246" s="642"/>
      <c r="T246" s="640"/>
      <c r="U246" s="642"/>
      <c r="V246" s="640"/>
      <c r="W246" s="642"/>
      <c r="X246" s="640"/>
      <c r="Y246" s="642"/>
      <c r="Z246" s="640"/>
      <c r="AA246" s="642"/>
      <c r="AB246" s="640"/>
      <c r="AC246" s="642"/>
      <c r="AD246" s="640"/>
      <c r="AE246" s="642"/>
      <c r="AF246" s="640"/>
      <c r="AG246" s="642"/>
      <c r="AH246" s="640"/>
      <c r="AI246" s="642"/>
      <c r="AJ246" s="640"/>
      <c r="AK246" s="642"/>
      <c r="AL246" s="640"/>
      <c r="AM246" s="642"/>
      <c r="AN246" s="640"/>
      <c r="AO246" s="642"/>
      <c r="AP246" s="640"/>
      <c r="AQ246" s="642"/>
      <c r="AR246" s="640"/>
      <c r="AS246" s="642"/>
      <c r="AT246" s="640"/>
      <c r="AU246" s="642"/>
      <c r="AV246" s="640"/>
      <c r="AW246" s="642"/>
      <c r="AX246" s="640"/>
      <c r="AY246" s="642"/>
      <c r="AZ246" s="640"/>
      <c r="BA246" s="642"/>
      <c r="BB246" s="640"/>
      <c r="BC246" s="642"/>
      <c r="BD246" s="640"/>
      <c r="BE246" s="642"/>
      <c r="BF246" s="640"/>
      <c r="BG246" s="642"/>
      <c r="BH246" s="640"/>
      <c r="BI246" s="642"/>
      <c r="BJ246" s="640"/>
      <c r="BK246" s="642"/>
      <c r="BL246" s="640"/>
      <c r="BM246" s="642"/>
      <c r="BN246" s="640"/>
      <c r="BO246" s="642"/>
      <c r="BP246" s="640"/>
      <c r="BQ246" s="642"/>
      <c r="BR246" s="640"/>
      <c r="BS246" s="642"/>
      <c r="BT246" s="640"/>
      <c r="BU246" s="642"/>
      <c r="BV246" s="643"/>
      <c r="BW246" s="644"/>
      <c r="BX246" s="776"/>
      <c r="BY246" s="644"/>
      <c r="BZ246" s="645"/>
      <c r="CA246" s="338"/>
      <c r="CB246" s="338"/>
      <c r="CC246" s="338"/>
      <c r="CD246" s="338"/>
      <c r="CE246" s="338"/>
      <c r="CF246" s="338"/>
    </row>
    <row r="247" ht="15.75" customHeight="1">
      <c r="A247" s="821"/>
      <c r="B247" s="777"/>
      <c r="C247" s="501"/>
      <c r="D247" s="501"/>
      <c r="E247" s="501"/>
      <c r="F247" s="737"/>
      <c r="G247" s="773">
        <f t="shared" ref="G247:H247" si="255">L247+N247+P247+R247+T247+V247+X247+Z247+AB247+AD247+AF247+AH247+AJ247+AL247+AN247+AP247+AR247+AT247+AV247+AX247+AZ247+BB247+BD247+BF247+BH247+BJ247+BL247+BN247+BP247+BR247+BT247</f>
        <v>0</v>
      </c>
      <c r="H247" s="671">
        <f t="shared" si="255"/>
        <v>0</v>
      </c>
      <c r="I247" s="774">
        <f t="shared" si="4"/>
        <v>0</v>
      </c>
      <c r="J247" s="418"/>
      <c r="K247" s="407">
        <f t="shared" si="5"/>
        <v>0</v>
      </c>
      <c r="L247" s="640"/>
      <c r="M247" s="642"/>
      <c r="N247" s="640"/>
      <c r="O247" s="642"/>
      <c r="P247" s="640"/>
      <c r="Q247" s="642"/>
      <c r="R247" s="640"/>
      <c r="S247" s="642"/>
      <c r="T247" s="640"/>
      <c r="U247" s="642"/>
      <c r="V247" s="640"/>
      <c r="W247" s="642"/>
      <c r="X247" s="640"/>
      <c r="Y247" s="642"/>
      <c r="Z247" s="640"/>
      <c r="AA247" s="642"/>
      <c r="AB247" s="640"/>
      <c r="AC247" s="642"/>
      <c r="AD247" s="640"/>
      <c r="AE247" s="642"/>
      <c r="AF247" s="640"/>
      <c r="AG247" s="642"/>
      <c r="AH247" s="640"/>
      <c r="AI247" s="642"/>
      <c r="AJ247" s="640"/>
      <c r="AK247" s="642"/>
      <c r="AL247" s="640"/>
      <c r="AM247" s="642"/>
      <c r="AN247" s="640"/>
      <c r="AO247" s="642"/>
      <c r="AP247" s="640"/>
      <c r="AQ247" s="642"/>
      <c r="AR247" s="640"/>
      <c r="AS247" s="642"/>
      <c r="AT247" s="640"/>
      <c r="AU247" s="642"/>
      <c r="AV247" s="640"/>
      <c r="AW247" s="642"/>
      <c r="AX247" s="640"/>
      <c r="AY247" s="642"/>
      <c r="AZ247" s="640"/>
      <c r="BA247" s="642"/>
      <c r="BB247" s="640"/>
      <c r="BC247" s="642"/>
      <c r="BD247" s="640"/>
      <c r="BE247" s="642"/>
      <c r="BF247" s="640"/>
      <c r="BG247" s="642"/>
      <c r="BH247" s="640"/>
      <c r="BI247" s="642"/>
      <c r="BJ247" s="640"/>
      <c r="BK247" s="642"/>
      <c r="BL247" s="640"/>
      <c r="BM247" s="642"/>
      <c r="BN247" s="640"/>
      <c r="BO247" s="642"/>
      <c r="BP247" s="640"/>
      <c r="BQ247" s="642"/>
      <c r="BR247" s="640"/>
      <c r="BS247" s="642"/>
      <c r="BT247" s="640"/>
      <c r="BU247" s="642"/>
      <c r="BV247" s="643"/>
      <c r="BW247" s="644"/>
      <c r="BX247" s="776"/>
      <c r="BY247" s="644"/>
      <c r="BZ247" s="645"/>
      <c r="CA247" s="338"/>
      <c r="CB247" s="338"/>
      <c r="CC247" s="338"/>
      <c r="CD247" s="338"/>
      <c r="CE247" s="338"/>
      <c r="CF247" s="338"/>
    </row>
    <row r="248" ht="15.75" customHeight="1">
      <c r="A248" s="821"/>
      <c r="B248" s="777"/>
      <c r="C248" s="501"/>
      <c r="D248" s="501"/>
      <c r="E248" s="501"/>
      <c r="F248" s="737"/>
      <c r="G248" s="773">
        <f t="shared" ref="G248:H248" si="256">L248+N248+P248+R248+T248+V248+X248+Z248+AB248+AD248+AF248+AH248+AJ248+AL248+AN248+AP248+AR248+AT248+AV248+AX248+AZ248+BB248+BD248+BF248+BH248+BJ248+BL248+BN248+BP248+BR248+BT248</f>
        <v>0</v>
      </c>
      <c r="H248" s="671">
        <f t="shared" si="256"/>
        <v>0</v>
      </c>
      <c r="I248" s="774">
        <f t="shared" si="4"/>
        <v>0</v>
      </c>
      <c r="J248" s="418"/>
      <c r="K248" s="407">
        <f t="shared" si="5"/>
        <v>0</v>
      </c>
      <c r="L248" s="640"/>
      <c r="M248" s="642"/>
      <c r="N248" s="640"/>
      <c r="O248" s="642"/>
      <c r="P248" s="640"/>
      <c r="Q248" s="642"/>
      <c r="R248" s="640"/>
      <c r="S248" s="642"/>
      <c r="T248" s="640"/>
      <c r="U248" s="642"/>
      <c r="V248" s="640"/>
      <c r="W248" s="642"/>
      <c r="X248" s="640"/>
      <c r="Y248" s="642"/>
      <c r="Z248" s="640"/>
      <c r="AA248" s="642"/>
      <c r="AB248" s="640"/>
      <c r="AC248" s="642"/>
      <c r="AD248" s="640"/>
      <c r="AE248" s="642"/>
      <c r="AF248" s="640"/>
      <c r="AG248" s="642"/>
      <c r="AH248" s="640"/>
      <c r="AI248" s="642"/>
      <c r="AJ248" s="640"/>
      <c r="AK248" s="642"/>
      <c r="AL248" s="640"/>
      <c r="AM248" s="642"/>
      <c r="AN248" s="640"/>
      <c r="AO248" s="642"/>
      <c r="AP248" s="640"/>
      <c r="AQ248" s="642"/>
      <c r="AR248" s="640"/>
      <c r="AS248" s="642"/>
      <c r="AT248" s="640"/>
      <c r="AU248" s="642"/>
      <c r="AV248" s="640"/>
      <c r="AW248" s="642"/>
      <c r="AX248" s="640"/>
      <c r="AY248" s="642"/>
      <c r="AZ248" s="640"/>
      <c r="BA248" s="642"/>
      <c r="BB248" s="640"/>
      <c r="BC248" s="642"/>
      <c r="BD248" s="640"/>
      <c r="BE248" s="642"/>
      <c r="BF248" s="640"/>
      <c r="BG248" s="642"/>
      <c r="BH248" s="640"/>
      <c r="BI248" s="642"/>
      <c r="BJ248" s="640"/>
      <c r="BK248" s="642"/>
      <c r="BL248" s="640"/>
      <c r="BM248" s="642"/>
      <c r="BN248" s="640"/>
      <c r="BO248" s="642"/>
      <c r="BP248" s="640"/>
      <c r="BQ248" s="642"/>
      <c r="BR248" s="640"/>
      <c r="BS248" s="642"/>
      <c r="BT248" s="640"/>
      <c r="BU248" s="642"/>
      <c r="BV248" s="643"/>
      <c r="BW248" s="644"/>
      <c r="BX248" s="776"/>
      <c r="BY248" s="644"/>
      <c r="BZ248" s="645"/>
      <c r="CA248" s="338"/>
      <c r="CB248" s="338"/>
      <c r="CC248" s="338"/>
      <c r="CD248" s="338"/>
      <c r="CE248" s="338"/>
      <c r="CF248" s="338"/>
    </row>
    <row r="249" ht="15.75" customHeight="1">
      <c r="A249" s="821"/>
      <c r="B249" s="777"/>
      <c r="C249" s="501"/>
      <c r="D249" s="501"/>
      <c r="E249" s="501"/>
      <c r="F249" s="737"/>
      <c r="G249" s="773">
        <f t="shared" ref="G249:H249" si="257">L249+N249+P249+R249+T249+V249+X249+Z249+AB249+AD249+AF249+AH249+AJ249+AL249+AN249+AP249+AR249+AT249+AV249+AX249+AZ249+BB249+BD249+BF249+BH249+BJ249+BL249+BN249+BP249+BR249+BT249</f>
        <v>0</v>
      </c>
      <c r="H249" s="671">
        <f t="shared" si="257"/>
        <v>0</v>
      </c>
      <c r="I249" s="774">
        <f t="shared" si="4"/>
        <v>0</v>
      </c>
      <c r="J249" s="418"/>
      <c r="K249" s="407">
        <f t="shared" si="5"/>
        <v>0</v>
      </c>
      <c r="L249" s="640"/>
      <c r="M249" s="642"/>
      <c r="N249" s="640"/>
      <c r="O249" s="642"/>
      <c r="P249" s="640"/>
      <c r="Q249" s="642"/>
      <c r="R249" s="640"/>
      <c r="S249" s="642"/>
      <c r="T249" s="640"/>
      <c r="U249" s="642"/>
      <c r="V249" s="640"/>
      <c r="W249" s="642"/>
      <c r="X249" s="640"/>
      <c r="Y249" s="642"/>
      <c r="Z249" s="640"/>
      <c r="AA249" s="642"/>
      <c r="AB249" s="640"/>
      <c r="AC249" s="642"/>
      <c r="AD249" s="640"/>
      <c r="AE249" s="642"/>
      <c r="AF249" s="640"/>
      <c r="AG249" s="642"/>
      <c r="AH249" s="640"/>
      <c r="AI249" s="642"/>
      <c r="AJ249" s="640"/>
      <c r="AK249" s="642"/>
      <c r="AL249" s="640"/>
      <c r="AM249" s="642"/>
      <c r="AN249" s="640"/>
      <c r="AO249" s="642"/>
      <c r="AP249" s="640"/>
      <c r="AQ249" s="642"/>
      <c r="AR249" s="640"/>
      <c r="AS249" s="642"/>
      <c r="AT249" s="640"/>
      <c r="AU249" s="642"/>
      <c r="AV249" s="640"/>
      <c r="AW249" s="642"/>
      <c r="AX249" s="640"/>
      <c r="AY249" s="642"/>
      <c r="AZ249" s="640"/>
      <c r="BA249" s="642"/>
      <c r="BB249" s="640"/>
      <c r="BC249" s="642"/>
      <c r="BD249" s="640"/>
      <c r="BE249" s="642"/>
      <c r="BF249" s="640"/>
      <c r="BG249" s="642"/>
      <c r="BH249" s="640"/>
      <c r="BI249" s="642"/>
      <c r="BJ249" s="640"/>
      <c r="BK249" s="642"/>
      <c r="BL249" s="640"/>
      <c r="BM249" s="642"/>
      <c r="BN249" s="640"/>
      <c r="BO249" s="642"/>
      <c r="BP249" s="640"/>
      <c r="BQ249" s="642"/>
      <c r="BR249" s="640"/>
      <c r="BS249" s="642"/>
      <c r="BT249" s="640"/>
      <c r="BU249" s="642"/>
      <c r="BV249" s="643"/>
      <c r="BW249" s="644"/>
      <c r="BX249" s="776"/>
      <c r="BY249" s="644"/>
      <c r="BZ249" s="645"/>
      <c r="CA249" s="338"/>
      <c r="CB249" s="338"/>
      <c r="CC249" s="338"/>
      <c r="CD249" s="338"/>
      <c r="CE249" s="338"/>
      <c r="CF249" s="338"/>
    </row>
    <row r="250" ht="15.75" customHeight="1">
      <c r="A250" s="821"/>
      <c r="B250" s="777"/>
      <c r="C250" s="501"/>
      <c r="D250" s="501"/>
      <c r="E250" s="501"/>
      <c r="F250" s="737"/>
      <c r="G250" s="773">
        <f t="shared" ref="G250:H250" si="258">L250+N250+P250+R250+T250+V250+X250+Z250+AB250+AD250+AF250+AH250+AJ250+AL250+AN250+AP250+AR250+AT250+AV250+AX250+AZ250+BB250+BD250+BF250+BH250+BJ250+BL250+BN250+BP250+BR250+BT250</f>
        <v>0</v>
      </c>
      <c r="H250" s="671">
        <f t="shared" si="258"/>
        <v>0</v>
      </c>
      <c r="I250" s="774">
        <f t="shared" si="4"/>
        <v>0</v>
      </c>
      <c r="J250" s="418"/>
      <c r="K250" s="407">
        <f t="shared" si="5"/>
        <v>0</v>
      </c>
      <c r="L250" s="640"/>
      <c r="M250" s="642"/>
      <c r="N250" s="640"/>
      <c r="O250" s="642"/>
      <c r="P250" s="640"/>
      <c r="Q250" s="642"/>
      <c r="R250" s="640"/>
      <c r="S250" s="642"/>
      <c r="T250" s="640"/>
      <c r="U250" s="642"/>
      <c r="V250" s="640"/>
      <c r="W250" s="642"/>
      <c r="X250" s="640"/>
      <c r="Y250" s="642"/>
      <c r="Z250" s="640"/>
      <c r="AA250" s="642"/>
      <c r="AB250" s="640"/>
      <c r="AC250" s="642"/>
      <c r="AD250" s="640"/>
      <c r="AE250" s="642"/>
      <c r="AF250" s="640"/>
      <c r="AG250" s="642"/>
      <c r="AH250" s="640"/>
      <c r="AI250" s="642"/>
      <c r="AJ250" s="640"/>
      <c r="AK250" s="642"/>
      <c r="AL250" s="640"/>
      <c r="AM250" s="642"/>
      <c r="AN250" s="640"/>
      <c r="AO250" s="642"/>
      <c r="AP250" s="640"/>
      <c r="AQ250" s="642"/>
      <c r="AR250" s="640"/>
      <c r="AS250" s="642"/>
      <c r="AT250" s="640"/>
      <c r="AU250" s="642"/>
      <c r="AV250" s="640"/>
      <c r="AW250" s="642"/>
      <c r="AX250" s="640"/>
      <c r="AY250" s="642"/>
      <c r="AZ250" s="640"/>
      <c r="BA250" s="642"/>
      <c r="BB250" s="640"/>
      <c r="BC250" s="642"/>
      <c r="BD250" s="640"/>
      <c r="BE250" s="642"/>
      <c r="BF250" s="640"/>
      <c r="BG250" s="642"/>
      <c r="BH250" s="640"/>
      <c r="BI250" s="642"/>
      <c r="BJ250" s="640"/>
      <c r="BK250" s="642"/>
      <c r="BL250" s="640"/>
      <c r="BM250" s="642"/>
      <c r="BN250" s="640"/>
      <c r="BO250" s="642"/>
      <c r="BP250" s="640"/>
      <c r="BQ250" s="642"/>
      <c r="BR250" s="640"/>
      <c r="BS250" s="642"/>
      <c r="BT250" s="640"/>
      <c r="BU250" s="642"/>
      <c r="BV250" s="643"/>
      <c r="BW250" s="644"/>
      <c r="BX250" s="776"/>
      <c r="BY250" s="644"/>
      <c r="BZ250" s="645"/>
      <c r="CA250" s="338"/>
      <c r="CB250" s="338"/>
      <c r="CC250" s="338"/>
      <c r="CD250" s="338"/>
      <c r="CE250" s="338"/>
      <c r="CF250" s="338"/>
    </row>
    <row r="251" ht="15.75" customHeight="1">
      <c r="A251" s="821"/>
      <c r="B251" s="777"/>
      <c r="C251" s="501"/>
      <c r="D251" s="501"/>
      <c r="E251" s="501"/>
      <c r="F251" s="737"/>
      <c r="G251" s="773">
        <f t="shared" ref="G251:H251" si="259">L251+N251+P251+R251+T251+V251+X251+Z251+AB251+AD251+AF251+AH251+AJ251+AL251+AN251+AP251+AR251+AT251+AV251+AX251+AZ251+BB251+BD251+BF251+BH251+BJ251+BL251+BN251+BP251+BR251+BT251</f>
        <v>0</v>
      </c>
      <c r="H251" s="671">
        <f t="shared" si="259"/>
        <v>0</v>
      </c>
      <c r="I251" s="774">
        <f t="shared" si="4"/>
        <v>0</v>
      </c>
      <c r="J251" s="418"/>
      <c r="K251" s="407">
        <f t="shared" si="5"/>
        <v>0</v>
      </c>
      <c r="L251" s="640"/>
      <c r="M251" s="642"/>
      <c r="N251" s="640"/>
      <c r="O251" s="642"/>
      <c r="P251" s="640"/>
      <c r="Q251" s="642"/>
      <c r="R251" s="640"/>
      <c r="S251" s="642"/>
      <c r="T251" s="640"/>
      <c r="U251" s="642"/>
      <c r="V251" s="640"/>
      <c r="W251" s="642"/>
      <c r="X251" s="640"/>
      <c r="Y251" s="642"/>
      <c r="Z251" s="640"/>
      <c r="AA251" s="642"/>
      <c r="AB251" s="640"/>
      <c r="AC251" s="642"/>
      <c r="AD251" s="640"/>
      <c r="AE251" s="642"/>
      <c r="AF251" s="640"/>
      <c r="AG251" s="642"/>
      <c r="AH251" s="640"/>
      <c r="AI251" s="642"/>
      <c r="AJ251" s="640"/>
      <c r="AK251" s="642"/>
      <c r="AL251" s="640"/>
      <c r="AM251" s="642"/>
      <c r="AN251" s="640"/>
      <c r="AO251" s="642"/>
      <c r="AP251" s="640"/>
      <c r="AQ251" s="642"/>
      <c r="AR251" s="640"/>
      <c r="AS251" s="642"/>
      <c r="AT251" s="640"/>
      <c r="AU251" s="642"/>
      <c r="AV251" s="640"/>
      <c r="AW251" s="642"/>
      <c r="AX251" s="640"/>
      <c r="AY251" s="642"/>
      <c r="AZ251" s="640"/>
      <c r="BA251" s="642"/>
      <c r="BB251" s="640"/>
      <c r="BC251" s="642"/>
      <c r="BD251" s="640"/>
      <c r="BE251" s="642"/>
      <c r="BF251" s="640"/>
      <c r="BG251" s="642"/>
      <c r="BH251" s="640"/>
      <c r="BI251" s="642"/>
      <c r="BJ251" s="640"/>
      <c r="BK251" s="642"/>
      <c r="BL251" s="640"/>
      <c r="BM251" s="642"/>
      <c r="BN251" s="640"/>
      <c r="BO251" s="642"/>
      <c r="BP251" s="640"/>
      <c r="BQ251" s="642"/>
      <c r="BR251" s="640"/>
      <c r="BS251" s="642"/>
      <c r="BT251" s="640"/>
      <c r="BU251" s="642"/>
      <c r="BV251" s="643"/>
      <c r="BW251" s="644"/>
      <c r="BX251" s="776"/>
      <c r="BY251" s="644"/>
      <c r="BZ251" s="645"/>
      <c r="CA251" s="338"/>
      <c r="CB251" s="338"/>
      <c r="CC251" s="338"/>
      <c r="CD251" s="338"/>
      <c r="CE251" s="338"/>
      <c r="CF251" s="338"/>
    </row>
    <row r="252" ht="15.75" customHeight="1">
      <c r="A252" s="821"/>
      <c r="B252" s="777"/>
      <c r="C252" s="501"/>
      <c r="D252" s="501"/>
      <c r="E252" s="501"/>
      <c r="F252" s="737"/>
      <c r="G252" s="773">
        <f t="shared" ref="G252:H252" si="260">L252+N252+P252+R252+T252+V252+X252+Z252+AB252+AD252+AF252+AH252+AJ252+AL252+AN252+AP252+AR252+AT252+AV252+AX252+AZ252+BB252+BD252+BF252+BH252+BJ252+BL252+BN252+BP252+BR252+BT252</f>
        <v>0</v>
      </c>
      <c r="H252" s="671">
        <f t="shared" si="260"/>
        <v>0</v>
      </c>
      <c r="I252" s="774">
        <f t="shared" si="4"/>
        <v>0</v>
      </c>
      <c r="J252" s="418"/>
      <c r="K252" s="407">
        <f t="shared" si="5"/>
        <v>0</v>
      </c>
      <c r="L252" s="640"/>
      <c r="M252" s="642"/>
      <c r="N252" s="640"/>
      <c r="O252" s="642"/>
      <c r="P252" s="640"/>
      <c r="Q252" s="642"/>
      <c r="R252" s="640"/>
      <c r="S252" s="642"/>
      <c r="T252" s="640"/>
      <c r="U252" s="642"/>
      <c r="V252" s="640"/>
      <c r="W252" s="642"/>
      <c r="X252" s="640"/>
      <c r="Y252" s="642"/>
      <c r="Z252" s="640"/>
      <c r="AA252" s="642"/>
      <c r="AB252" s="640"/>
      <c r="AC252" s="642"/>
      <c r="AD252" s="640"/>
      <c r="AE252" s="642"/>
      <c r="AF252" s="640"/>
      <c r="AG252" s="642"/>
      <c r="AH252" s="640"/>
      <c r="AI252" s="642"/>
      <c r="AJ252" s="640"/>
      <c r="AK252" s="642"/>
      <c r="AL252" s="640"/>
      <c r="AM252" s="642"/>
      <c r="AN252" s="640"/>
      <c r="AO252" s="642"/>
      <c r="AP252" s="640"/>
      <c r="AQ252" s="642"/>
      <c r="AR252" s="640"/>
      <c r="AS252" s="642"/>
      <c r="AT252" s="640"/>
      <c r="AU252" s="642"/>
      <c r="AV252" s="640"/>
      <c r="AW252" s="642"/>
      <c r="AX252" s="640"/>
      <c r="AY252" s="642"/>
      <c r="AZ252" s="640"/>
      <c r="BA252" s="642"/>
      <c r="BB252" s="640"/>
      <c r="BC252" s="642"/>
      <c r="BD252" s="640"/>
      <c r="BE252" s="642"/>
      <c r="BF252" s="640"/>
      <c r="BG252" s="642"/>
      <c r="BH252" s="640"/>
      <c r="BI252" s="642"/>
      <c r="BJ252" s="640"/>
      <c r="BK252" s="642"/>
      <c r="BL252" s="640"/>
      <c r="BM252" s="642"/>
      <c r="BN252" s="640"/>
      <c r="BO252" s="642"/>
      <c r="BP252" s="640"/>
      <c r="BQ252" s="642"/>
      <c r="BR252" s="640"/>
      <c r="BS252" s="642"/>
      <c r="BT252" s="640"/>
      <c r="BU252" s="642"/>
      <c r="BV252" s="643"/>
      <c r="BW252" s="644"/>
      <c r="BX252" s="776"/>
      <c r="BY252" s="644"/>
      <c r="BZ252" s="645"/>
      <c r="CA252" s="338"/>
      <c r="CB252" s="338"/>
      <c r="CC252" s="338"/>
      <c r="CD252" s="338"/>
      <c r="CE252" s="338"/>
      <c r="CF252" s="338"/>
    </row>
    <row r="253" ht="15.75" customHeight="1">
      <c r="A253" s="821"/>
      <c r="B253" s="777"/>
      <c r="C253" s="501"/>
      <c r="D253" s="501"/>
      <c r="E253" s="501"/>
      <c r="F253" s="737"/>
      <c r="G253" s="773">
        <f t="shared" ref="G253:H253" si="261">L253+N253+P253+R253+T253+V253+X253+Z253+AB253+AD253+AF253+AH253+AJ253+AL253+AN253+AP253+AR253+AT253+AV253+AX253+AZ253+BB253+BD253+BF253+BH253+BJ253+BL253+BN253+BP253+BR253+BT253</f>
        <v>0</v>
      </c>
      <c r="H253" s="671">
        <f t="shared" si="261"/>
        <v>0</v>
      </c>
      <c r="I253" s="774">
        <f t="shared" si="4"/>
        <v>0</v>
      </c>
      <c r="J253" s="418"/>
      <c r="K253" s="407">
        <f t="shared" si="5"/>
        <v>0</v>
      </c>
      <c r="L253" s="640"/>
      <c r="M253" s="642"/>
      <c r="N253" s="640"/>
      <c r="O253" s="642"/>
      <c r="P253" s="640"/>
      <c r="Q253" s="642"/>
      <c r="R253" s="640"/>
      <c r="S253" s="642"/>
      <c r="T253" s="640"/>
      <c r="U253" s="642"/>
      <c r="V253" s="640"/>
      <c r="W253" s="642"/>
      <c r="X253" s="640"/>
      <c r="Y253" s="642"/>
      <c r="Z253" s="640"/>
      <c r="AA253" s="642"/>
      <c r="AB253" s="640"/>
      <c r="AC253" s="642"/>
      <c r="AD253" s="640"/>
      <c r="AE253" s="642"/>
      <c r="AF253" s="640"/>
      <c r="AG253" s="642"/>
      <c r="AH253" s="640"/>
      <c r="AI253" s="642"/>
      <c r="AJ253" s="640"/>
      <c r="AK253" s="642"/>
      <c r="AL253" s="640"/>
      <c r="AM253" s="642"/>
      <c r="AN253" s="640"/>
      <c r="AO253" s="642"/>
      <c r="AP253" s="640"/>
      <c r="AQ253" s="642"/>
      <c r="AR253" s="640"/>
      <c r="AS253" s="642"/>
      <c r="AT253" s="640"/>
      <c r="AU253" s="642"/>
      <c r="AV253" s="640"/>
      <c r="AW253" s="642"/>
      <c r="AX253" s="640"/>
      <c r="AY253" s="642"/>
      <c r="AZ253" s="640"/>
      <c r="BA253" s="642"/>
      <c r="BB253" s="640"/>
      <c r="BC253" s="642"/>
      <c r="BD253" s="640"/>
      <c r="BE253" s="642"/>
      <c r="BF253" s="640"/>
      <c r="BG253" s="642"/>
      <c r="BH253" s="640"/>
      <c r="BI253" s="642"/>
      <c r="BJ253" s="640"/>
      <c r="BK253" s="642"/>
      <c r="BL253" s="640"/>
      <c r="BM253" s="642"/>
      <c r="BN253" s="640"/>
      <c r="BO253" s="642"/>
      <c r="BP253" s="640"/>
      <c r="BQ253" s="642"/>
      <c r="BR253" s="640"/>
      <c r="BS253" s="642"/>
      <c r="BT253" s="640"/>
      <c r="BU253" s="642"/>
      <c r="BV253" s="643"/>
      <c r="BW253" s="644"/>
      <c r="BX253" s="776"/>
      <c r="BY253" s="644"/>
      <c r="BZ253" s="645"/>
      <c r="CA253" s="338"/>
      <c r="CB253" s="338"/>
      <c r="CC253" s="338"/>
      <c r="CD253" s="338"/>
      <c r="CE253" s="338"/>
      <c r="CF253" s="338"/>
    </row>
    <row r="254" ht="15.75" customHeight="1">
      <c r="A254" s="821"/>
      <c r="B254" s="777"/>
      <c r="C254" s="501"/>
      <c r="D254" s="501"/>
      <c r="E254" s="501"/>
      <c r="F254" s="737"/>
      <c r="G254" s="773">
        <f t="shared" ref="G254:H254" si="262">L254+N254+P254+R254+T254+V254+X254+Z254+AB254+AD254+AF254+AH254+AJ254+AL254+AN254+AP254+AR254+AT254+AV254+AX254+AZ254+BB254+BD254+BF254+BH254+BJ254+BL254+BN254+BP254+BR254+BT254</f>
        <v>0</v>
      </c>
      <c r="H254" s="671">
        <f t="shared" si="262"/>
        <v>0</v>
      </c>
      <c r="I254" s="774">
        <f t="shared" si="4"/>
        <v>0</v>
      </c>
      <c r="J254" s="418"/>
      <c r="K254" s="407">
        <f t="shared" si="5"/>
        <v>0</v>
      </c>
      <c r="L254" s="640"/>
      <c r="M254" s="642"/>
      <c r="N254" s="640"/>
      <c r="O254" s="642"/>
      <c r="P254" s="640"/>
      <c r="Q254" s="642"/>
      <c r="R254" s="640"/>
      <c r="S254" s="642"/>
      <c r="T254" s="640"/>
      <c r="U254" s="642"/>
      <c r="V254" s="640"/>
      <c r="W254" s="642"/>
      <c r="X254" s="640"/>
      <c r="Y254" s="642"/>
      <c r="Z254" s="640"/>
      <c r="AA254" s="642"/>
      <c r="AB254" s="640"/>
      <c r="AC254" s="642"/>
      <c r="AD254" s="640"/>
      <c r="AE254" s="642"/>
      <c r="AF254" s="640"/>
      <c r="AG254" s="642"/>
      <c r="AH254" s="640"/>
      <c r="AI254" s="642"/>
      <c r="AJ254" s="640"/>
      <c r="AK254" s="642"/>
      <c r="AL254" s="640"/>
      <c r="AM254" s="642"/>
      <c r="AN254" s="640"/>
      <c r="AO254" s="642"/>
      <c r="AP254" s="640"/>
      <c r="AQ254" s="642"/>
      <c r="AR254" s="640"/>
      <c r="AS254" s="642"/>
      <c r="AT254" s="640"/>
      <c r="AU254" s="642"/>
      <c r="AV254" s="640"/>
      <c r="AW254" s="642"/>
      <c r="AX254" s="640"/>
      <c r="AY254" s="642"/>
      <c r="AZ254" s="640"/>
      <c r="BA254" s="642"/>
      <c r="BB254" s="640"/>
      <c r="BC254" s="642"/>
      <c r="BD254" s="640"/>
      <c r="BE254" s="642"/>
      <c r="BF254" s="640"/>
      <c r="BG254" s="642"/>
      <c r="BH254" s="640"/>
      <c r="BI254" s="642"/>
      <c r="BJ254" s="640"/>
      <c r="BK254" s="642"/>
      <c r="BL254" s="640"/>
      <c r="BM254" s="642"/>
      <c r="BN254" s="640"/>
      <c r="BO254" s="642"/>
      <c r="BP254" s="640"/>
      <c r="BQ254" s="642"/>
      <c r="BR254" s="640"/>
      <c r="BS254" s="642"/>
      <c r="BT254" s="640"/>
      <c r="BU254" s="642"/>
      <c r="BV254" s="643"/>
      <c r="BW254" s="644"/>
      <c r="BX254" s="776"/>
      <c r="BY254" s="644"/>
      <c r="BZ254" s="645"/>
      <c r="CA254" s="338"/>
      <c r="CB254" s="338"/>
      <c r="CC254" s="338"/>
      <c r="CD254" s="338"/>
      <c r="CE254" s="338"/>
      <c r="CF254" s="338"/>
    </row>
    <row r="255" ht="15.75" customHeight="1">
      <c r="A255" s="821"/>
      <c r="B255" s="777"/>
      <c r="C255" s="501"/>
      <c r="D255" s="501"/>
      <c r="E255" s="501"/>
      <c r="F255" s="737"/>
      <c r="G255" s="773">
        <f t="shared" ref="G255:H255" si="263">L255+N255+P255+R255+T255+V255+X255+Z255+AB255+AD255+AF255+AH255+AJ255+AL255+AN255+AP255+AR255+AT255+AV255+AX255+AZ255+BB255+BD255+BF255+BH255+BJ255+BL255+BN255+BP255+BR255+BT255</f>
        <v>0</v>
      </c>
      <c r="H255" s="671">
        <f t="shared" si="263"/>
        <v>0</v>
      </c>
      <c r="I255" s="774">
        <f t="shared" si="4"/>
        <v>0</v>
      </c>
      <c r="J255" s="418"/>
      <c r="K255" s="407">
        <f t="shared" si="5"/>
        <v>0</v>
      </c>
      <c r="L255" s="640"/>
      <c r="M255" s="642"/>
      <c r="N255" s="640"/>
      <c r="O255" s="642"/>
      <c r="P255" s="640"/>
      <c r="Q255" s="642"/>
      <c r="R255" s="640"/>
      <c r="S255" s="642"/>
      <c r="T255" s="640"/>
      <c r="U255" s="642"/>
      <c r="V255" s="640"/>
      <c r="W255" s="642"/>
      <c r="X255" s="640"/>
      <c r="Y255" s="642"/>
      <c r="Z255" s="640"/>
      <c r="AA255" s="642"/>
      <c r="AB255" s="640"/>
      <c r="AC255" s="642"/>
      <c r="AD255" s="640"/>
      <c r="AE255" s="642"/>
      <c r="AF255" s="640"/>
      <c r="AG255" s="642"/>
      <c r="AH255" s="640"/>
      <c r="AI255" s="642"/>
      <c r="AJ255" s="640"/>
      <c r="AK255" s="642"/>
      <c r="AL255" s="640"/>
      <c r="AM255" s="642"/>
      <c r="AN255" s="640"/>
      <c r="AO255" s="642"/>
      <c r="AP255" s="640"/>
      <c r="AQ255" s="642"/>
      <c r="AR255" s="640"/>
      <c r="AS255" s="642"/>
      <c r="AT255" s="640"/>
      <c r="AU255" s="642"/>
      <c r="AV255" s="640"/>
      <c r="AW255" s="642"/>
      <c r="AX255" s="640"/>
      <c r="AY255" s="642"/>
      <c r="AZ255" s="640"/>
      <c r="BA255" s="642"/>
      <c r="BB255" s="640"/>
      <c r="BC255" s="642"/>
      <c r="BD255" s="640"/>
      <c r="BE255" s="642"/>
      <c r="BF255" s="640"/>
      <c r="BG255" s="642"/>
      <c r="BH255" s="640"/>
      <c r="BI255" s="642"/>
      <c r="BJ255" s="640"/>
      <c r="BK255" s="642"/>
      <c r="BL255" s="640"/>
      <c r="BM255" s="642"/>
      <c r="BN255" s="640"/>
      <c r="BO255" s="642"/>
      <c r="BP255" s="640"/>
      <c r="BQ255" s="642"/>
      <c r="BR255" s="640"/>
      <c r="BS255" s="642"/>
      <c r="BT255" s="640"/>
      <c r="BU255" s="642"/>
      <c r="BV255" s="643"/>
      <c r="BW255" s="644"/>
      <c r="BX255" s="776"/>
      <c r="BY255" s="644"/>
      <c r="BZ255" s="645"/>
      <c r="CA255" s="338"/>
      <c r="CB255" s="338"/>
      <c r="CC255" s="338"/>
      <c r="CD255" s="338"/>
      <c r="CE255" s="338"/>
      <c r="CF255" s="338"/>
    </row>
    <row r="256" ht="15.75" customHeight="1">
      <c r="A256" s="821"/>
      <c r="B256" s="777"/>
      <c r="C256" s="501"/>
      <c r="D256" s="501"/>
      <c r="E256" s="501"/>
      <c r="F256" s="737"/>
      <c r="G256" s="773">
        <f t="shared" ref="G256:H256" si="264">L256+N256+P256+R256+T256+V256+X256+Z256+AB256+AD256+AF256+AH256+AJ256+AL256+AN256+AP256+AR256+AT256+AV256+AX256+AZ256+BB256+BD256+BF256+BH256+BJ256+BL256+BN256+BP256+BR256+BT256</f>
        <v>0</v>
      </c>
      <c r="H256" s="671">
        <f t="shared" si="264"/>
        <v>0</v>
      </c>
      <c r="I256" s="774">
        <f t="shared" si="4"/>
        <v>0</v>
      </c>
      <c r="J256" s="418"/>
      <c r="K256" s="407">
        <f t="shared" si="5"/>
        <v>0</v>
      </c>
      <c r="L256" s="640"/>
      <c r="M256" s="642"/>
      <c r="N256" s="640"/>
      <c r="O256" s="642"/>
      <c r="P256" s="640"/>
      <c r="Q256" s="642"/>
      <c r="R256" s="640"/>
      <c r="S256" s="642"/>
      <c r="T256" s="640"/>
      <c r="U256" s="642"/>
      <c r="V256" s="640"/>
      <c r="W256" s="642"/>
      <c r="X256" s="640"/>
      <c r="Y256" s="642"/>
      <c r="Z256" s="640"/>
      <c r="AA256" s="642"/>
      <c r="AB256" s="640"/>
      <c r="AC256" s="642"/>
      <c r="AD256" s="640"/>
      <c r="AE256" s="642"/>
      <c r="AF256" s="640"/>
      <c r="AG256" s="642"/>
      <c r="AH256" s="640"/>
      <c r="AI256" s="642"/>
      <c r="AJ256" s="640"/>
      <c r="AK256" s="642"/>
      <c r="AL256" s="640"/>
      <c r="AM256" s="642"/>
      <c r="AN256" s="640"/>
      <c r="AO256" s="642"/>
      <c r="AP256" s="640"/>
      <c r="AQ256" s="642"/>
      <c r="AR256" s="640"/>
      <c r="AS256" s="642"/>
      <c r="AT256" s="640"/>
      <c r="AU256" s="642"/>
      <c r="AV256" s="640"/>
      <c r="AW256" s="642"/>
      <c r="AX256" s="640"/>
      <c r="AY256" s="642"/>
      <c r="AZ256" s="640"/>
      <c r="BA256" s="642"/>
      <c r="BB256" s="640"/>
      <c r="BC256" s="642"/>
      <c r="BD256" s="640"/>
      <c r="BE256" s="642"/>
      <c r="BF256" s="640"/>
      <c r="BG256" s="642"/>
      <c r="BH256" s="640"/>
      <c r="BI256" s="642"/>
      <c r="BJ256" s="640"/>
      <c r="BK256" s="642"/>
      <c r="BL256" s="640"/>
      <c r="BM256" s="642"/>
      <c r="BN256" s="640"/>
      <c r="BO256" s="642"/>
      <c r="BP256" s="640"/>
      <c r="BQ256" s="642"/>
      <c r="BR256" s="640"/>
      <c r="BS256" s="642"/>
      <c r="BT256" s="640"/>
      <c r="BU256" s="642"/>
      <c r="BV256" s="643"/>
      <c r="BW256" s="644"/>
      <c r="BX256" s="776"/>
      <c r="BY256" s="644"/>
      <c r="BZ256" s="645"/>
      <c r="CA256" s="338"/>
      <c r="CB256" s="338"/>
      <c r="CC256" s="338"/>
      <c r="CD256" s="338"/>
      <c r="CE256" s="338"/>
      <c r="CF256" s="338"/>
    </row>
    <row r="257" ht="15.75" customHeight="1">
      <c r="A257" s="821"/>
      <c r="B257" s="777"/>
      <c r="C257" s="501"/>
      <c r="D257" s="501"/>
      <c r="E257" s="501"/>
      <c r="F257" s="737"/>
      <c r="G257" s="773">
        <f t="shared" ref="G257:H257" si="265">L257+N257+P257+R257+T257+V257+X257+Z257+AB257+AD257+AF257+AH257+AJ257+AL257+AN257+AP257+AR257+AT257+AV257+AX257+AZ257+BB257+BD257+BF257+BH257+BJ257+BL257+BN257+BP257+BR257+BT257</f>
        <v>0</v>
      </c>
      <c r="H257" s="671">
        <f t="shared" si="265"/>
        <v>0</v>
      </c>
      <c r="I257" s="774">
        <f t="shared" si="4"/>
        <v>0</v>
      </c>
      <c r="J257" s="418"/>
      <c r="K257" s="407">
        <f t="shared" si="5"/>
        <v>0</v>
      </c>
      <c r="L257" s="640"/>
      <c r="M257" s="642"/>
      <c r="N257" s="640"/>
      <c r="O257" s="642"/>
      <c r="P257" s="640"/>
      <c r="Q257" s="642"/>
      <c r="R257" s="640"/>
      <c r="S257" s="642"/>
      <c r="T257" s="640"/>
      <c r="U257" s="642"/>
      <c r="V257" s="640"/>
      <c r="W257" s="642"/>
      <c r="X257" s="640"/>
      <c r="Y257" s="642"/>
      <c r="Z257" s="640"/>
      <c r="AA257" s="642"/>
      <c r="AB257" s="640"/>
      <c r="AC257" s="642"/>
      <c r="AD257" s="640"/>
      <c r="AE257" s="642"/>
      <c r="AF257" s="640"/>
      <c r="AG257" s="642"/>
      <c r="AH257" s="640"/>
      <c r="AI257" s="642"/>
      <c r="AJ257" s="640"/>
      <c r="AK257" s="642"/>
      <c r="AL257" s="640"/>
      <c r="AM257" s="642"/>
      <c r="AN257" s="640"/>
      <c r="AO257" s="642"/>
      <c r="AP257" s="640"/>
      <c r="AQ257" s="642"/>
      <c r="AR257" s="640"/>
      <c r="AS257" s="642"/>
      <c r="AT257" s="640"/>
      <c r="AU257" s="642"/>
      <c r="AV257" s="640"/>
      <c r="AW257" s="642"/>
      <c r="AX257" s="640"/>
      <c r="AY257" s="642"/>
      <c r="AZ257" s="640"/>
      <c r="BA257" s="642"/>
      <c r="BB257" s="640"/>
      <c r="BC257" s="642"/>
      <c r="BD257" s="640"/>
      <c r="BE257" s="642"/>
      <c r="BF257" s="640"/>
      <c r="BG257" s="642"/>
      <c r="BH257" s="640"/>
      <c r="BI257" s="642"/>
      <c r="BJ257" s="640"/>
      <c r="BK257" s="642"/>
      <c r="BL257" s="640"/>
      <c r="BM257" s="642"/>
      <c r="BN257" s="640"/>
      <c r="BO257" s="642"/>
      <c r="BP257" s="640"/>
      <c r="BQ257" s="642"/>
      <c r="BR257" s="640"/>
      <c r="BS257" s="642"/>
      <c r="BT257" s="640"/>
      <c r="BU257" s="642"/>
      <c r="BV257" s="643"/>
      <c r="BW257" s="644"/>
      <c r="BX257" s="776"/>
      <c r="BY257" s="644"/>
      <c r="BZ257" s="645"/>
      <c r="CA257" s="338"/>
      <c r="CB257" s="338"/>
      <c r="CC257" s="338"/>
      <c r="CD257" s="338"/>
      <c r="CE257" s="338"/>
      <c r="CF257" s="338"/>
    </row>
    <row r="258" ht="15.75" customHeight="1">
      <c r="A258" s="821"/>
      <c r="B258" s="777"/>
      <c r="C258" s="501"/>
      <c r="D258" s="501"/>
      <c r="E258" s="501"/>
      <c r="F258" s="737"/>
      <c r="G258" s="773">
        <f t="shared" ref="G258:H258" si="266">L258+N258+P258+R258+T258+V258+X258+Z258+AB258+AD258+AF258+AH258+AJ258+AL258+AN258+AP258+AR258+AT258+AV258+AX258+AZ258+BB258+BD258+BF258+BH258+BJ258+BL258+BN258+BP258+BR258+BT258</f>
        <v>0</v>
      </c>
      <c r="H258" s="671">
        <f t="shared" si="266"/>
        <v>0</v>
      </c>
      <c r="I258" s="774">
        <f t="shared" si="4"/>
        <v>0</v>
      </c>
      <c r="J258" s="418"/>
      <c r="K258" s="407">
        <f t="shared" si="5"/>
        <v>0</v>
      </c>
      <c r="L258" s="640"/>
      <c r="M258" s="642"/>
      <c r="N258" s="640"/>
      <c r="O258" s="642"/>
      <c r="P258" s="640"/>
      <c r="Q258" s="642"/>
      <c r="R258" s="640"/>
      <c r="S258" s="642"/>
      <c r="T258" s="640"/>
      <c r="U258" s="642"/>
      <c r="V258" s="640"/>
      <c r="W258" s="642"/>
      <c r="X258" s="640"/>
      <c r="Y258" s="642"/>
      <c r="Z258" s="640"/>
      <c r="AA258" s="642"/>
      <c r="AB258" s="640"/>
      <c r="AC258" s="642"/>
      <c r="AD258" s="640"/>
      <c r="AE258" s="642"/>
      <c r="AF258" s="640"/>
      <c r="AG258" s="642"/>
      <c r="AH258" s="640"/>
      <c r="AI258" s="642"/>
      <c r="AJ258" s="640"/>
      <c r="AK258" s="642"/>
      <c r="AL258" s="640"/>
      <c r="AM258" s="642"/>
      <c r="AN258" s="640"/>
      <c r="AO258" s="642"/>
      <c r="AP258" s="640"/>
      <c r="AQ258" s="642"/>
      <c r="AR258" s="640"/>
      <c r="AS258" s="642"/>
      <c r="AT258" s="640"/>
      <c r="AU258" s="642"/>
      <c r="AV258" s="640"/>
      <c r="AW258" s="642"/>
      <c r="AX258" s="640"/>
      <c r="AY258" s="642"/>
      <c r="AZ258" s="640"/>
      <c r="BA258" s="642"/>
      <c r="BB258" s="640"/>
      <c r="BC258" s="642"/>
      <c r="BD258" s="640"/>
      <c r="BE258" s="642"/>
      <c r="BF258" s="640"/>
      <c r="BG258" s="642"/>
      <c r="BH258" s="640"/>
      <c r="BI258" s="642"/>
      <c r="BJ258" s="640"/>
      <c r="BK258" s="642"/>
      <c r="BL258" s="640"/>
      <c r="BM258" s="642"/>
      <c r="BN258" s="640"/>
      <c r="BO258" s="642"/>
      <c r="BP258" s="640"/>
      <c r="BQ258" s="642"/>
      <c r="BR258" s="640"/>
      <c r="BS258" s="642"/>
      <c r="BT258" s="640"/>
      <c r="BU258" s="642"/>
      <c r="BV258" s="643"/>
      <c r="BW258" s="644"/>
      <c r="BX258" s="776"/>
      <c r="BY258" s="644"/>
      <c r="BZ258" s="645"/>
      <c r="CA258" s="338"/>
      <c r="CB258" s="338"/>
      <c r="CC258" s="338"/>
      <c r="CD258" s="338"/>
      <c r="CE258" s="338"/>
      <c r="CF258" s="338"/>
    </row>
    <row r="259" ht="15.75" customHeight="1">
      <c r="A259" s="821"/>
      <c r="B259" s="777"/>
      <c r="C259" s="501"/>
      <c r="D259" s="501"/>
      <c r="E259" s="501"/>
      <c r="F259" s="737"/>
      <c r="G259" s="773">
        <f t="shared" ref="G259:H259" si="267">L259+N259+P259+R259+T259+V259+X259+Z259+AB259+AD259+AF259+AH259+AJ259+AL259+AN259+AP259+AR259+AT259+AV259+AX259+AZ259+BB259+BD259+BF259+BH259+BJ259+BL259+BN259+BP259+BR259+BT259</f>
        <v>0</v>
      </c>
      <c r="H259" s="671">
        <f t="shared" si="267"/>
        <v>0</v>
      </c>
      <c r="I259" s="774">
        <f t="shared" si="4"/>
        <v>0</v>
      </c>
      <c r="J259" s="418"/>
      <c r="K259" s="407">
        <f t="shared" si="5"/>
        <v>0</v>
      </c>
      <c r="L259" s="640"/>
      <c r="M259" s="642"/>
      <c r="N259" s="640"/>
      <c r="O259" s="642"/>
      <c r="P259" s="640"/>
      <c r="Q259" s="642"/>
      <c r="R259" s="640"/>
      <c r="S259" s="642"/>
      <c r="T259" s="640"/>
      <c r="U259" s="642"/>
      <c r="V259" s="640"/>
      <c r="W259" s="642"/>
      <c r="X259" s="640"/>
      <c r="Y259" s="642"/>
      <c r="Z259" s="640"/>
      <c r="AA259" s="642"/>
      <c r="AB259" s="640"/>
      <c r="AC259" s="642"/>
      <c r="AD259" s="640"/>
      <c r="AE259" s="642"/>
      <c r="AF259" s="640"/>
      <c r="AG259" s="642"/>
      <c r="AH259" s="640"/>
      <c r="AI259" s="642"/>
      <c r="AJ259" s="640"/>
      <c r="AK259" s="642"/>
      <c r="AL259" s="640"/>
      <c r="AM259" s="642"/>
      <c r="AN259" s="640"/>
      <c r="AO259" s="642"/>
      <c r="AP259" s="640"/>
      <c r="AQ259" s="642"/>
      <c r="AR259" s="640"/>
      <c r="AS259" s="642"/>
      <c r="AT259" s="640"/>
      <c r="AU259" s="642"/>
      <c r="AV259" s="640"/>
      <c r="AW259" s="642"/>
      <c r="AX259" s="640"/>
      <c r="AY259" s="642"/>
      <c r="AZ259" s="640"/>
      <c r="BA259" s="642"/>
      <c r="BB259" s="640"/>
      <c r="BC259" s="642"/>
      <c r="BD259" s="640"/>
      <c r="BE259" s="642"/>
      <c r="BF259" s="640"/>
      <c r="BG259" s="642"/>
      <c r="BH259" s="640"/>
      <c r="BI259" s="642"/>
      <c r="BJ259" s="640"/>
      <c r="BK259" s="642"/>
      <c r="BL259" s="640"/>
      <c r="BM259" s="642"/>
      <c r="BN259" s="640"/>
      <c r="BO259" s="642"/>
      <c r="BP259" s="640"/>
      <c r="BQ259" s="642"/>
      <c r="BR259" s="640"/>
      <c r="BS259" s="642"/>
      <c r="BT259" s="640"/>
      <c r="BU259" s="642"/>
      <c r="BV259" s="643"/>
      <c r="BW259" s="644"/>
      <c r="BX259" s="776"/>
      <c r="BY259" s="644"/>
      <c r="BZ259" s="645"/>
      <c r="CA259" s="338"/>
      <c r="CB259" s="338"/>
      <c r="CC259" s="338"/>
      <c r="CD259" s="338"/>
      <c r="CE259" s="338"/>
      <c r="CF259" s="338"/>
    </row>
    <row r="260" ht="15.75" customHeight="1">
      <c r="A260" s="821"/>
      <c r="B260" s="777"/>
      <c r="C260" s="501"/>
      <c r="D260" s="501"/>
      <c r="E260" s="501"/>
      <c r="F260" s="737"/>
      <c r="G260" s="773">
        <f t="shared" ref="G260:H260" si="268">L260+N260+P260+R260+T260+V260+X260+Z260+AB260+AD260+AF260+AH260+AJ260+AL260+AN260+AP260+AR260+AT260+AV260+AX260+AZ260+BB260+BD260+BF260+BH260+BJ260+BL260+BN260+BP260+BR260+BT260</f>
        <v>0</v>
      </c>
      <c r="H260" s="671">
        <f t="shared" si="268"/>
        <v>0</v>
      </c>
      <c r="I260" s="774">
        <f t="shared" si="4"/>
        <v>0</v>
      </c>
      <c r="J260" s="418"/>
      <c r="K260" s="407">
        <f t="shared" si="5"/>
        <v>0</v>
      </c>
      <c r="L260" s="640"/>
      <c r="M260" s="642"/>
      <c r="N260" s="640"/>
      <c r="O260" s="642"/>
      <c r="P260" s="640"/>
      <c r="Q260" s="642"/>
      <c r="R260" s="640"/>
      <c r="S260" s="642"/>
      <c r="T260" s="640"/>
      <c r="U260" s="642"/>
      <c r="V260" s="640"/>
      <c r="W260" s="642"/>
      <c r="X260" s="640"/>
      <c r="Y260" s="642"/>
      <c r="Z260" s="640"/>
      <c r="AA260" s="642"/>
      <c r="AB260" s="640"/>
      <c r="AC260" s="642"/>
      <c r="AD260" s="640"/>
      <c r="AE260" s="642"/>
      <c r="AF260" s="640"/>
      <c r="AG260" s="642"/>
      <c r="AH260" s="640"/>
      <c r="AI260" s="642"/>
      <c r="AJ260" s="640"/>
      <c r="AK260" s="642"/>
      <c r="AL260" s="640"/>
      <c r="AM260" s="642"/>
      <c r="AN260" s="640"/>
      <c r="AO260" s="642"/>
      <c r="AP260" s="640"/>
      <c r="AQ260" s="642"/>
      <c r="AR260" s="640"/>
      <c r="AS260" s="642"/>
      <c r="AT260" s="640"/>
      <c r="AU260" s="642"/>
      <c r="AV260" s="640"/>
      <c r="AW260" s="642"/>
      <c r="AX260" s="640"/>
      <c r="AY260" s="642"/>
      <c r="AZ260" s="640"/>
      <c r="BA260" s="642"/>
      <c r="BB260" s="640"/>
      <c r="BC260" s="642"/>
      <c r="BD260" s="640"/>
      <c r="BE260" s="642"/>
      <c r="BF260" s="640"/>
      <c r="BG260" s="642"/>
      <c r="BH260" s="640"/>
      <c r="BI260" s="642"/>
      <c r="BJ260" s="640"/>
      <c r="BK260" s="642"/>
      <c r="BL260" s="640"/>
      <c r="BM260" s="642"/>
      <c r="BN260" s="640"/>
      <c r="BO260" s="642"/>
      <c r="BP260" s="640"/>
      <c r="BQ260" s="642"/>
      <c r="BR260" s="640"/>
      <c r="BS260" s="642"/>
      <c r="BT260" s="640"/>
      <c r="BU260" s="642"/>
      <c r="BV260" s="643"/>
      <c r="BW260" s="644"/>
      <c r="BX260" s="776"/>
      <c r="BY260" s="644"/>
      <c r="BZ260" s="645"/>
      <c r="CA260" s="338"/>
      <c r="CB260" s="338"/>
      <c r="CC260" s="338"/>
      <c r="CD260" s="338"/>
      <c r="CE260" s="338"/>
      <c r="CF260" s="338"/>
    </row>
    <row r="261" ht="15.75" customHeight="1">
      <c r="A261" s="821"/>
      <c r="B261" s="777"/>
      <c r="C261" s="501"/>
      <c r="D261" s="501"/>
      <c r="E261" s="501"/>
      <c r="F261" s="737"/>
      <c r="G261" s="773">
        <f t="shared" ref="G261:H261" si="269">L261+N261+P261+R261+T261+V261+X261+Z261+AB261+AD261+AF261+AH261+AJ261+AL261+AN261+AP261+AR261+AT261+AV261+AX261+AZ261+BB261+BD261+BF261+BH261+BJ261+BL261+BN261+BP261+BR261+BT261</f>
        <v>0</v>
      </c>
      <c r="H261" s="671">
        <f t="shared" si="269"/>
        <v>0</v>
      </c>
      <c r="I261" s="774">
        <f t="shared" si="4"/>
        <v>0</v>
      </c>
      <c r="J261" s="418"/>
      <c r="K261" s="407">
        <f t="shared" si="5"/>
        <v>0</v>
      </c>
      <c r="L261" s="640"/>
      <c r="M261" s="642"/>
      <c r="N261" s="640"/>
      <c r="O261" s="642"/>
      <c r="P261" s="640"/>
      <c r="Q261" s="642"/>
      <c r="R261" s="640"/>
      <c r="S261" s="642"/>
      <c r="T261" s="640"/>
      <c r="U261" s="642"/>
      <c r="V261" s="640"/>
      <c r="W261" s="642"/>
      <c r="X261" s="640"/>
      <c r="Y261" s="642"/>
      <c r="Z261" s="640"/>
      <c r="AA261" s="642"/>
      <c r="AB261" s="640"/>
      <c r="AC261" s="642"/>
      <c r="AD261" s="640"/>
      <c r="AE261" s="642"/>
      <c r="AF261" s="640"/>
      <c r="AG261" s="642"/>
      <c r="AH261" s="640"/>
      <c r="AI261" s="642"/>
      <c r="AJ261" s="640"/>
      <c r="AK261" s="642"/>
      <c r="AL261" s="640"/>
      <c r="AM261" s="642"/>
      <c r="AN261" s="640"/>
      <c r="AO261" s="642"/>
      <c r="AP261" s="640"/>
      <c r="AQ261" s="642"/>
      <c r="AR261" s="640"/>
      <c r="AS261" s="642"/>
      <c r="AT261" s="640"/>
      <c r="AU261" s="642"/>
      <c r="AV261" s="640"/>
      <c r="AW261" s="642"/>
      <c r="AX261" s="640"/>
      <c r="AY261" s="642"/>
      <c r="AZ261" s="640"/>
      <c r="BA261" s="642"/>
      <c r="BB261" s="640"/>
      <c r="BC261" s="642"/>
      <c r="BD261" s="640"/>
      <c r="BE261" s="642"/>
      <c r="BF261" s="640"/>
      <c r="BG261" s="642"/>
      <c r="BH261" s="640"/>
      <c r="BI261" s="642"/>
      <c r="BJ261" s="640"/>
      <c r="BK261" s="642"/>
      <c r="BL261" s="640"/>
      <c r="BM261" s="642"/>
      <c r="BN261" s="640"/>
      <c r="BO261" s="642"/>
      <c r="BP261" s="640"/>
      <c r="BQ261" s="642"/>
      <c r="BR261" s="640"/>
      <c r="BS261" s="642"/>
      <c r="BT261" s="640"/>
      <c r="BU261" s="642"/>
      <c r="BV261" s="643"/>
      <c r="BW261" s="644"/>
      <c r="BX261" s="776"/>
      <c r="BY261" s="644"/>
      <c r="BZ261" s="645"/>
      <c r="CA261" s="338"/>
      <c r="CB261" s="338"/>
      <c r="CC261" s="338"/>
      <c r="CD261" s="338"/>
      <c r="CE261" s="338"/>
      <c r="CF261" s="338"/>
    </row>
    <row r="262" ht="15.75" customHeight="1">
      <c r="A262" s="821"/>
      <c r="B262" s="777"/>
      <c r="C262" s="501"/>
      <c r="D262" s="501"/>
      <c r="E262" s="501"/>
      <c r="F262" s="737"/>
      <c r="G262" s="773">
        <f t="shared" ref="G262:H262" si="270">L262+N262+P262+R262+T262+V262+X262+Z262+AB262+AD262+AF262+AH262+AJ262+AL262+AN262+AP262+AR262+AT262+AV262+AX262+AZ262+BB262+BD262+BF262+BH262+BJ262+BL262+BN262+BP262+BR262+BT262</f>
        <v>0</v>
      </c>
      <c r="H262" s="671">
        <f t="shared" si="270"/>
        <v>0</v>
      </c>
      <c r="I262" s="774">
        <f t="shared" si="4"/>
        <v>0</v>
      </c>
      <c r="J262" s="418"/>
      <c r="K262" s="407">
        <f t="shared" si="5"/>
        <v>0</v>
      </c>
      <c r="L262" s="640"/>
      <c r="M262" s="642"/>
      <c r="N262" s="640"/>
      <c r="O262" s="642"/>
      <c r="P262" s="640"/>
      <c r="Q262" s="642"/>
      <c r="R262" s="640"/>
      <c r="S262" s="642"/>
      <c r="T262" s="640"/>
      <c r="U262" s="642"/>
      <c r="V262" s="640"/>
      <c r="W262" s="642"/>
      <c r="X262" s="640"/>
      <c r="Y262" s="642"/>
      <c r="Z262" s="640"/>
      <c r="AA262" s="642"/>
      <c r="AB262" s="640"/>
      <c r="AC262" s="642"/>
      <c r="AD262" s="640"/>
      <c r="AE262" s="642"/>
      <c r="AF262" s="640"/>
      <c r="AG262" s="642"/>
      <c r="AH262" s="640"/>
      <c r="AI262" s="642"/>
      <c r="AJ262" s="640"/>
      <c r="AK262" s="642"/>
      <c r="AL262" s="640"/>
      <c r="AM262" s="642"/>
      <c r="AN262" s="640"/>
      <c r="AO262" s="642"/>
      <c r="AP262" s="640"/>
      <c r="AQ262" s="642"/>
      <c r="AR262" s="640"/>
      <c r="AS262" s="642"/>
      <c r="AT262" s="640"/>
      <c r="AU262" s="642"/>
      <c r="AV262" s="640"/>
      <c r="AW262" s="642"/>
      <c r="AX262" s="640"/>
      <c r="AY262" s="642"/>
      <c r="AZ262" s="640"/>
      <c r="BA262" s="642"/>
      <c r="BB262" s="640"/>
      <c r="BC262" s="642"/>
      <c r="BD262" s="640"/>
      <c r="BE262" s="642"/>
      <c r="BF262" s="640"/>
      <c r="BG262" s="642"/>
      <c r="BH262" s="640"/>
      <c r="BI262" s="642"/>
      <c r="BJ262" s="640"/>
      <c r="BK262" s="642"/>
      <c r="BL262" s="640"/>
      <c r="BM262" s="642"/>
      <c r="BN262" s="640"/>
      <c r="BO262" s="642"/>
      <c r="BP262" s="640"/>
      <c r="BQ262" s="642"/>
      <c r="BR262" s="640"/>
      <c r="BS262" s="642"/>
      <c r="BT262" s="640"/>
      <c r="BU262" s="642"/>
      <c r="BV262" s="643"/>
      <c r="BW262" s="644"/>
      <c r="BX262" s="776"/>
      <c r="BY262" s="644"/>
      <c r="BZ262" s="645"/>
      <c r="CA262" s="338"/>
      <c r="CB262" s="338"/>
      <c r="CC262" s="338"/>
      <c r="CD262" s="338"/>
      <c r="CE262" s="338"/>
      <c r="CF262" s="338"/>
    </row>
    <row r="263" ht="15.75" customHeight="1">
      <c r="A263" s="821"/>
      <c r="B263" s="777"/>
      <c r="C263" s="501"/>
      <c r="D263" s="501"/>
      <c r="E263" s="501"/>
      <c r="F263" s="737"/>
      <c r="G263" s="773">
        <f t="shared" ref="G263:H263" si="271">L263+N263+P263+R263+T263+V263+X263+Z263+AB263+AD263+AF263+AH263+AJ263+AL263+AN263+AP263+AR263+AT263+AV263+AX263+AZ263+BB263+BD263+BF263+BH263+BJ263+BL263+BN263+BP263+BR263+BT263</f>
        <v>0</v>
      </c>
      <c r="H263" s="671">
        <f t="shared" si="271"/>
        <v>0</v>
      </c>
      <c r="I263" s="774">
        <f t="shared" si="4"/>
        <v>0</v>
      </c>
      <c r="J263" s="418"/>
      <c r="K263" s="407">
        <f t="shared" si="5"/>
        <v>0</v>
      </c>
      <c r="L263" s="640"/>
      <c r="M263" s="642"/>
      <c r="N263" s="640"/>
      <c r="O263" s="642"/>
      <c r="P263" s="640"/>
      <c r="Q263" s="642"/>
      <c r="R263" s="640"/>
      <c r="S263" s="642"/>
      <c r="T263" s="640"/>
      <c r="U263" s="642"/>
      <c r="V263" s="640"/>
      <c r="W263" s="642"/>
      <c r="X263" s="640"/>
      <c r="Y263" s="642"/>
      <c r="Z263" s="640"/>
      <c r="AA263" s="642"/>
      <c r="AB263" s="640"/>
      <c r="AC263" s="642"/>
      <c r="AD263" s="640"/>
      <c r="AE263" s="642"/>
      <c r="AF263" s="640"/>
      <c r="AG263" s="642"/>
      <c r="AH263" s="640"/>
      <c r="AI263" s="642"/>
      <c r="AJ263" s="640"/>
      <c r="AK263" s="642"/>
      <c r="AL263" s="640"/>
      <c r="AM263" s="642"/>
      <c r="AN263" s="640"/>
      <c r="AO263" s="642"/>
      <c r="AP263" s="640"/>
      <c r="AQ263" s="642"/>
      <c r="AR263" s="640"/>
      <c r="AS263" s="642"/>
      <c r="AT263" s="640"/>
      <c r="AU263" s="642"/>
      <c r="AV263" s="640"/>
      <c r="AW263" s="642"/>
      <c r="AX263" s="640"/>
      <c r="AY263" s="642"/>
      <c r="AZ263" s="640"/>
      <c r="BA263" s="642"/>
      <c r="BB263" s="640"/>
      <c r="BC263" s="642"/>
      <c r="BD263" s="640"/>
      <c r="BE263" s="642"/>
      <c r="BF263" s="640"/>
      <c r="BG263" s="642"/>
      <c r="BH263" s="640"/>
      <c r="BI263" s="642"/>
      <c r="BJ263" s="640"/>
      <c r="BK263" s="642"/>
      <c r="BL263" s="640"/>
      <c r="BM263" s="642"/>
      <c r="BN263" s="640"/>
      <c r="BO263" s="642"/>
      <c r="BP263" s="640"/>
      <c r="BQ263" s="642"/>
      <c r="BR263" s="640"/>
      <c r="BS263" s="642"/>
      <c r="BT263" s="640"/>
      <c r="BU263" s="642"/>
      <c r="BV263" s="643"/>
      <c r="BW263" s="644"/>
      <c r="BX263" s="776"/>
      <c r="BY263" s="644"/>
      <c r="BZ263" s="645"/>
      <c r="CA263" s="338"/>
      <c r="CB263" s="338"/>
      <c r="CC263" s="338"/>
      <c r="CD263" s="338"/>
      <c r="CE263" s="338"/>
      <c r="CF263" s="338"/>
    </row>
    <row r="264" ht="15.75" customHeight="1">
      <c r="A264" s="821"/>
      <c r="B264" s="777"/>
      <c r="C264" s="501"/>
      <c r="D264" s="501"/>
      <c r="E264" s="501"/>
      <c r="F264" s="737"/>
      <c r="G264" s="773">
        <f t="shared" ref="G264:H264" si="272">L264+N264+P264+R264+T264+V264+X264+Z264+AB264+AD264+AF264+AH264+AJ264+AL264+AN264+AP264+AR264+AT264+AV264+AX264+AZ264+BB264+BD264+BF264+BH264+BJ264+BL264+BN264+BP264+BR264+BT264</f>
        <v>0</v>
      </c>
      <c r="H264" s="671">
        <f t="shared" si="272"/>
        <v>0</v>
      </c>
      <c r="I264" s="774">
        <f t="shared" si="4"/>
        <v>0</v>
      </c>
      <c r="J264" s="418"/>
      <c r="K264" s="407">
        <f t="shared" si="5"/>
        <v>0</v>
      </c>
      <c r="L264" s="640"/>
      <c r="M264" s="642"/>
      <c r="N264" s="640"/>
      <c r="O264" s="642"/>
      <c r="P264" s="640"/>
      <c r="Q264" s="642"/>
      <c r="R264" s="640"/>
      <c r="S264" s="642"/>
      <c r="T264" s="640"/>
      <c r="U264" s="642"/>
      <c r="V264" s="640"/>
      <c r="W264" s="642"/>
      <c r="X264" s="640"/>
      <c r="Y264" s="642"/>
      <c r="Z264" s="640"/>
      <c r="AA264" s="642"/>
      <c r="AB264" s="640"/>
      <c r="AC264" s="642"/>
      <c r="AD264" s="640"/>
      <c r="AE264" s="642"/>
      <c r="AF264" s="640"/>
      <c r="AG264" s="642"/>
      <c r="AH264" s="640"/>
      <c r="AI264" s="642"/>
      <c r="AJ264" s="640"/>
      <c r="AK264" s="642"/>
      <c r="AL264" s="640"/>
      <c r="AM264" s="642"/>
      <c r="AN264" s="640"/>
      <c r="AO264" s="642"/>
      <c r="AP264" s="640"/>
      <c r="AQ264" s="642"/>
      <c r="AR264" s="640"/>
      <c r="AS264" s="642"/>
      <c r="AT264" s="640"/>
      <c r="AU264" s="642"/>
      <c r="AV264" s="640"/>
      <c r="AW264" s="642"/>
      <c r="AX264" s="640"/>
      <c r="AY264" s="642"/>
      <c r="AZ264" s="640"/>
      <c r="BA264" s="642"/>
      <c r="BB264" s="640"/>
      <c r="BC264" s="642"/>
      <c r="BD264" s="640"/>
      <c r="BE264" s="642"/>
      <c r="BF264" s="640"/>
      <c r="BG264" s="642"/>
      <c r="BH264" s="640"/>
      <c r="BI264" s="642"/>
      <c r="BJ264" s="640"/>
      <c r="BK264" s="642"/>
      <c r="BL264" s="640"/>
      <c r="BM264" s="642"/>
      <c r="BN264" s="640"/>
      <c r="BO264" s="642"/>
      <c r="BP264" s="640"/>
      <c r="BQ264" s="642"/>
      <c r="BR264" s="640"/>
      <c r="BS264" s="642"/>
      <c r="BT264" s="640"/>
      <c r="BU264" s="642"/>
      <c r="BV264" s="643"/>
      <c r="BW264" s="644"/>
      <c r="BX264" s="776"/>
      <c r="BY264" s="644"/>
      <c r="BZ264" s="645"/>
      <c r="CA264" s="338"/>
      <c r="CB264" s="338"/>
      <c r="CC264" s="338"/>
      <c r="CD264" s="338"/>
      <c r="CE264" s="338"/>
      <c r="CF264" s="338"/>
    </row>
    <row r="265" ht="15.75" customHeight="1">
      <c r="A265" s="821"/>
      <c r="B265" s="777"/>
      <c r="C265" s="501"/>
      <c r="D265" s="501"/>
      <c r="E265" s="501"/>
      <c r="F265" s="737"/>
      <c r="G265" s="773">
        <f t="shared" ref="G265:H265" si="273">L265+N265+P265+R265+T265+V265+X265+Z265+AB265+AD265+AF265+AH265+AJ265+AL265+AN265+AP265+AR265+AT265+AV265+AX265+AZ265+BB265+BD265+BF265+BH265+BJ265+BL265+BN265+BP265+BR265+BT265</f>
        <v>0</v>
      </c>
      <c r="H265" s="671">
        <f t="shared" si="273"/>
        <v>0</v>
      </c>
      <c r="I265" s="774">
        <f t="shared" si="4"/>
        <v>0</v>
      </c>
      <c r="J265" s="418"/>
      <c r="K265" s="407">
        <f t="shared" si="5"/>
        <v>0</v>
      </c>
      <c r="L265" s="640"/>
      <c r="M265" s="642"/>
      <c r="N265" s="640"/>
      <c r="O265" s="642"/>
      <c r="P265" s="640"/>
      <c r="Q265" s="642"/>
      <c r="R265" s="640"/>
      <c r="S265" s="642"/>
      <c r="T265" s="640"/>
      <c r="U265" s="642"/>
      <c r="V265" s="640"/>
      <c r="W265" s="642"/>
      <c r="X265" s="640"/>
      <c r="Y265" s="642"/>
      <c r="Z265" s="640"/>
      <c r="AA265" s="642"/>
      <c r="AB265" s="640"/>
      <c r="AC265" s="642"/>
      <c r="AD265" s="640"/>
      <c r="AE265" s="642"/>
      <c r="AF265" s="640"/>
      <c r="AG265" s="642"/>
      <c r="AH265" s="640"/>
      <c r="AI265" s="642"/>
      <c r="AJ265" s="640"/>
      <c r="AK265" s="642"/>
      <c r="AL265" s="640"/>
      <c r="AM265" s="642"/>
      <c r="AN265" s="640"/>
      <c r="AO265" s="642"/>
      <c r="AP265" s="640"/>
      <c r="AQ265" s="642"/>
      <c r="AR265" s="640"/>
      <c r="AS265" s="642"/>
      <c r="AT265" s="640"/>
      <c r="AU265" s="642"/>
      <c r="AV265" s="640"/>
      <c r="AW265" s="642"/>
      <c r="AX265" s="640"/>
      <c r="AY265" s="642"/>
      <c r="AZ265" s="640"/>
      <c r="BA265" s="642"/>
      <c r="BB265" s="640"/>
      <c r="BC265" s="642"/>
      <c r="BD265" s="640"/>
      <c r="BE265" s="642"/>
      <c r="BF265" s="640"/>
      <c r="BG265" s="642"/>
      <c r="BH265" s="640"/>
      <c r="BI265" s="642"/>
      <c r="BJ265" s="640"/>
      <c r="BK265" s="642"/>
      <c r="BL265" s="640"/>
      <c r="BM265" s="642"/>
      <c r="BN265" s="640"/>
      <c r="BO265" s="642"/>
      <c r="BP265" s="640"/>
      <c r="BQ265" s="642"/>
      <c r="BR265" s="640"/>
      <c r="BS265" s="642"/>
      <c r="BT265" s="640"/>
      <c r="BU265" s="642"/>
      <c r="BV265" s="643"/>
      <c r="BW265" s="644"/>
      <c r="BX265" s="776"/>
      <c r="BY265" s="644"/>
      <c r="BZ265" s="645"/>
      <c r="CA265" s="338"/>
      <c r="CB265" s="338"/>
      <c r="CC265" s="338"/>
      <c r="CD265" s="338"/>
      <c r="CE265" s="338"/>
      <c r="CF265" s="338"/>
    </row>
    <row r="266" ht="15.75" customHeight="1">
      <c r="A266" s="821"/>
      <c r="B266" s="777"/>
      <c r="C266" s="501"/>
      <c r="D266" s="501"/>
      <c r="E266" s="501"/>
      <c r="F266" s="737"/>
      <c r="G266" s="773">
        <f t="shared" ref="G266:H266" si="274">L266+N266+P266+R266+T266+V266+X266+Z266+AB266+AD266+AF266+AH266+AJ266+AL266+AN266+AP266+AR266+AT266+AV266+AX266+AZ266+BB266+BD266+BF266+BH266+BJ266+BL266+BN266+BP266+BR266+BT266</f>
        <v>0</v>
      </c>
      <c r="H266" s="671">
        <f t="shared" si="274"/>
        <v>0</v>
      </c>
      <c r="I266" s="774">
        <f t="shared" si="4"/>
        <v>0</v>
      </c>
      <c r="J266" s="418"/>
      <c r="K266" s="407">
        <f t="shared" si="5"/>
        <v>0</v>
      </c>
      <c r="L266" s="640"/>
      <c r="M266" s="642"/>
      <c r="N266" s="640"/>
      <c r="O266" s="642"/>
      <c r="P266" s="640"/>
      <c r="Q266" s="642"/>
      <c r="R266" s="640"/>
      <c r="S266" s="642"/>
      <c r="T266" s="640"/>
      <c r="U266" s="642"/>
      <c r="V266" s="640"/>
      <c r="W266" s="642"/>
      <c r="X266" s="640"/>
      <c r="Y266" s="642"/>
      <c r="Z266" s="640"/>
      <c r="AA266" s="642"/>
      <c r="AB266" s="640"/>
      <c r="AC266" s="642"/>
      <c r="AD266" s="640"/>
      <c r="AE266" s="642"/>
      <c r="AF266" s="640"/>
      <c r="AG266" s="642"/>
      <c r="AH266" s="640"/>
      <c r="AI266" s="642"/>
      <c r="AJ266" s="640"/>
      <c r="AK266" s="642"/>
      <c r="AL266" s="640"/>
      <c r="AM266" s="642"/>
      <c r="AN266" s="640"/>
      <c r="AO266" s="642"/>
      <c r="AP266" s="640"/>
      <c r="AQ266" s="642"/>
      <c r="AR266" s="640"/>
      <c r="AS266" s="642"/>
      <c r="AT266" s="640"/>
      <c r="AU266" s="642"/>
      <c r="AV266" s="640"/>
      <c r="AW266" s="642"/>
      <c r="AX266" s="640"/>
      <c r="AY266" s="642"/>
      <c r="AZ266" s="640"/>
      <c r="BA266" s="642"/>
      <c r="BB266" s="640"/>
      <c r="BC266" s="642"/>
      <c r="BD266" s="640"/>
      <c r="BE266" s="642"/>
      <c r="BF266" s="640"/>
      <c r="BG266" s="642"/>
      <c r="BH266" s="640"/>
      <c r="BI266" s="642"/>
      <c r="BJ266" s="640"/>
      <c r="BK266" s="642"/>
      <c r="BL266" s="640"/>
      <c r="BM266" s="642"/>
      <c r="BN266" s="640"/>
      <c r="BO266" s="642"/>
      <c r="BP266" s="640"/>
      <c r="BQ266" s="642"/>
      <c r="BR266" s="640"/>
      <c r="BS266" s="642"/>
      <c r="BT266" s="640"/>
      <c r="BU266" s="642"/>
      <c r="BV266" s="643"/>
      <c r="BW266" s="644"/>
      <c r="BX266" s="776"/>
      <c r="BY266" s="644"/>
      <c r="BZ266" s="645"/>
      <c r="CA266" s="338"/>
      <c r="CB266" s="338"/>
      <c r="CC266" s="338"/>
      <c r="CD266" s="338"/>
      <c r="CE266" s="338"/>
      <c r="CF266" s="338"/>
    </row>
    <row r="267" ht="15.75" customHeight="1">
      <c r="A267" s="821"/>
      <c r="B267" s="777"/>
      <c r="C267" s="501"/>
      <c r="D267" s="501"/>
      <c r="E267" s="501"/>
      <c r="F267" s="737"/>
      <c r="G267" s="773">
        <f t="shared" ref="G267:H267" si="275">L267+N267+P267+R267+T267+V267+X267+Z267+AB267+AD267+AF267+AH267+AJ267+AL267+AN267+AP267+AR267+AT267+AV267+AX267+AZ267+BB267+BD267+BF267+BH267+BJ267+BL267+BN267+BP267+BR267+BT267</f>
        <v>0</v>
      </c>
      <c r="H267" s="671">
        <f t="shared" si="275"/>
        <v>0</v>
      </c>
      <c r="I267" s="774">
        <f t="shared" si="4"/>
        <v>0</v>
      </c>
      <c r="J267" s="418"/>
      <c r="K267" s="407">
        <f t="shared" si="5"/>
        <v>0</v>
      </c>
      <c r="L267" s="640"/>
      <c r="M267" s="642"/>
      <c r="N267" s="640"/>
      <c r="O267" s="642"/>
      <c r="P267" s="640"/>
      <c r="Q267" s="642"/>
      <c r="R267" s="640"/>
      <c r="S267" s="642"/>
      <c r="T267" s="640"/>
      <c r="U267" s="642"/>
      <c r="V267" s="640"/>
      <c r="W267" s="642"/>
      <c r="X267" s="640"/>
      <c r="Y267" s="642"/>
      <c r="Z267" s="640"/>
      <c r="AA267" s="642"/>
      <c r="AB267" s="640"/>
      <c r="AC267" s="642"/>
      <c r="AD267" s="640"/>
      <c r="AE267" s="642"/>
      <c r="AF267" s="640"/>
      <c r="AG267" s="642"/>
      <c r="AH267" s="640"/>
      <c r="AI267" s="642"/>
      <c r="AJ267" s="640"/>
      <c r="AK267" s="642"/>
      <c r="AL267" s="640"/>
      <c r="AM267" s="642"/>
      <c r="AN267" s="640"/>
      <c r="AO267" s="642"/>
      <c r="AP267" s="640"/>
      <c r="AQ267" s="642"/>
      <c r="AR267" s="640"/>
      <c r="AS267" s="642"/>
      <c r="AT267" s="640"/>
      <c r="AU267" s="642"/>
      <c r="AV267" s="640"/>
      <c r="AW267" s="642"/>
      <c r="AX267" s="640"/>
      <c r="AY267" s="642"/>
      <c r="AZ267" s="640"/>
      <c r="BA267" s="642"/>
      <c r="BB267" s="640"/>
      <c r="BC267" s="642"/>
      <c r="BD267" s="640"/>
      <c r="BE267" s="642"/>
      <c r="BF267" s="640"/>
      <c r="BG267" s="642"/>
      <c r="BH267" s="640"/>
      <c r="BI267" s="642"/>
      <c r="BJ267" s="640"/>
      <c r="BK267" s="642"/>
      <c r="BL267" s="640"/>
      <c r="BM267" s="642"/>
      <c r="BN267" s="640"/>
      <c r="BO267" s="642"/>
      <c r="BP267" s="640"/>
      <c r="BQ267" s="642"/>
      <c r="BR267" s="640"/>
      <c r="BS267" s="642"/>
      <c r="BT267" s="640"/>
      <c r="BU267" s="642"/>
      <c r="BV267" s="643"/>
      <c r="BW267" s="644"/>
      <c r="BX267" s="776"/>
      <c r="BY267" s="644"/>
      <c r="BZ267" s="645"/>
      <c r="CA267" s="338"/>
      <c r="CB267" s="338"/>
      <c r="CC267" s="338"/>
      <c r="CD267" s="338"/>
      <c r="CE267" s="338"/>
      <c r="CF267" s="338"/>
    </row>
    <row r="268" ht="15.75" customHeight="1">
      <c r="A268" s="821"/>
      <c r="B268" s="777"/>
      <c r="C268" s="501"/>
      <c r="D268" s="501"/>
      <c r="E268" s="501"/>
      <c r="F268" s="737"/>
      <c r="G268" s="773">
        <f t="shared" ref="G268:H268" si="276">L268+N268+P268+R268+T268+V268+X268+Z268+AB268+AD268+AF268+AH268+AJ268+AL268+AN268+AP268+AR268+AT268+AV268+AX268+AZ268+BB268+BD268+BF268+BH268+BJ268+BL268+BN268+BP268+BR268+BT268</f>
        <v>0</v>
      </c>
      <c r="H268" s="671">
        <f t="shared" si="276"/>
        <v>0</v>
      </c>
      <c r="I268" s="774">
        <f t="shared" si="4"/>
        <v>0</v>
      </c>
      <c r="J268" s="418"/>
      <c r="K268" s="407">
        <f t="shared" si="5"/>
        <v>0</v>
      </c>
      <c r="L268" s="640"/>
      <c r="M268" s="642"/>
      <c r="N268" s="640"/>
      <c r="O268" s="642"/>
      <c r="P268" s="640"/>
      <c r="Q268" s="642"/>
      <c r="R268" s="640"/>
      <c r="S268" s="642"/>
      <c r="T268" s="640"/>
      <c r="U268" s="642"/>
      <c r="V268" s="640"/>
      <c r="W268" s="642"/>
      <c r="X268" s="640"/>
      <c r="Y268" s="642"/>
      <c r="Z268" s="640"/>
      <c r="AA268" s="642"/>
      <c r="AB268" s="640"/>
      <c r="AC268" s="642"/>
      <c r="AD268" s="640"/>
      <c r="AE268" s="642"/>
      <c r="AF268" s="640"/>
      <c r="AG268" s="642"/>
      <c r="AH268" s="640"/>
      <c r="AI268" s="642"/>
      <c r="AJ268" s="640"/>
      <c r="AK268" s="642"/>
      <c r="AL268" s="640"/>
      <c r="AM268" s="642"/>
      <c r="AN268" s="640"/>
      <c r="AO268" s="642"/>
      <c r="AP268" s="640"/>
      <c r="AQ268" s="642"/>
      <c r="AR268" s="640"/>
      <c r="AS268" s="642"/>
      <c r="AT268" s="640"/>
      <c r="AU268" s="642"/>
      <c r="AV268" s="640"/>
      <c r="AW268" s="642"/>
      <c r="AX268" s="640"/>
      <c r="AY268" s="642"/>
      <c r="AZ268" s="640"/>
      <c r="BA268" s="642"/>
      <c r="BB268" s="640"/>
      <c r="BC268" s="642"/>
      <c r="BD268" s="640"/>
      <c r="BE268" s="642"/>
      <c r="BF268" s="640"/>
      <c r="BG268" s="642"/>
      <c r="BH268" s="640"/>
      <c r="BI268" s="642"/>
      <c r="BJ268" s="640"/>
      <c r="BK268" s="642"/>
      <c r="BL268" s="640"/>
      <c r="BM268" s="642"/>
      <c r="BN268" s="640"/>
      <c r="BO268" s="642"/>
      <c r="BP268" s="640"/>
      <c r="BQ268" s="642"/>
      <c r="BR268" s="640"/>
      <c r="BS268" s="642"/>
      <c r="BT268" s="640"/>
      <c r="BU268" s="642"/>
      <c r="BV268" s="643"/>
      <c r="BW268" s="644"/>
      <c r="BX268" s="776"/>
      <c r="BY268" s="644"/>
      <c r="BZ268" s="645"/>
      <c r="CA268" s="338"/>
      <c r="CB268" s="338"/>
      <c r="CC268" s="338"/>
      <c r="CD268" s="338"/>
      <c r="CE268" s="338"/>
      <c r="CF268" s="338"/>
    </row>
    <row r="269" ht="15.75" customHeight="1">
      <c r="A269" s="821"/>
      <c r="B269" s="777"/>
      <c r="C269" s="501"/>
      <c r="D269" s="501"/>
      <c r="E269" s="501"/>
      <c r="F269" s="737"/>
      <c r="G269" s="773">
        <f t="shared" ref="G269:H269" si="277">L269+N269+P269+R269+T269+V269+X269+Z269+AB269+AD269+AF269+AH269+AJ269+AL269+AN269+AP269+AR269+AT269+AV269+AX269+AZ269+BB269+BD269+BF269+BH269+BJ269+BL269+BN269+BP269+BR269+BT269</f>
        <v>0</v>
      </c>
      <c r="H269" s="671">
        <f t="shared" si="277"/>
        <v>0</v>
      </c>
      <c r="I269" s="774">
        <f t="shared" si="4"/>
        <v>0</v>
      </c>
      <c r="J269" s="418"/>
      <c r="K269" s="407">
        <f t="shared" si="5"/>
        <v>0</v>
      </c>
      <c r="L269" s="640"/>
      <c r="M269" s="642"/>
      <c r="N269" s="640"/>
      <c r="O269" s="642"/>
      <c r="P269" s="640"/>
      <c r="Q269" s="642"/>
      <c r="R269" s="640"/>
      <c r="S269" s="642"/>
      <c r="T269" s="640"/>
      <c r="U269" s="642"/>
      <c r="V269" s="640"/>
      <c r="W269" s="642"/>
      <c r="X269" s="640"/>
      <c r="Y269" s="642"/>
      <c r="Z269" s="640"/>
      <c r="AA269" s="642"/>
      <c r="AB269" s="640"/>
      <c r="AC269" s="642"/>
      <c r="AD269" s="640"/>
      <c r="AE269" s="642"/>
      <c r="AF269" s="640"/>
      <c r="AG269" s="642"/>
      <c r="AH269" s="640"/>
      <c r="AI269" s="642"/>
      <c r="AJ269" s="640"/>
      <c r="AK269" s="642"/>
      <c r="AL269" s="640"/>
      <c r="AM269" s="642"/>
      <c r="AN269" s="640"/>
      <c r="AO269" s="642"/>
      <c r="AP269" s="640"/>
      <c r="AQ269" s="642"/>
      <c r="AR269" s="640"/>
      <c r="AS269" s="642"/>
      <c r="AT269" s="640"/>
      <c r="AU269" s="642"/>
      <c r="AV269" s="640"/>
      <c r="AW269" s="642"/>
      <c r="AX269" s="640"/>
      <c r="AY269" s="642"/>
      <c r="AZ269" s="640"/>
      <c r="BA269" s="642"/>
      <c r="BB269" s="640"/>
      <c r="BC269" s="642"/>
      <c r="BD269" s="640"/>
      <c r="BE269" s="642"/>
      <c r="BF269" s="640"/>
      <c r="BG269" s="642"/>
      <c r="BH269" s="640"/>
      <c r="BI269" s="642"/>
      <c r="BJ269" s="640"/>
      <c r="BK269" s="642"/>
      <c r="BL269" s="640"/>
      <c r="BM269" s="642"/>
      <c r="BN269" s="640"/>
      <c r="BO269" s="642"/>
      <c r="BP269" s="640"/>
      <c r="BQ269" s="642"/>
      <c r="BR269" s="640"/>
      <c r="BS269" s="642"/>
      <c r="BT269" s="640"/>
      <c r="BU269" s="642"/>
      <c r="BV269" s="643"/>
      <c r="BW269" s="644"/>
      <c r="BX269" s="776"/>
      <c r="BY269" s="644"/>
      <c r="BZ269" s="645"/>
      <c r="CA269" s="338"/>
      <c r="CB269" s="338"/>
      <c r="CC269" s="338"/>
      <c r="CD269" s="338"/>
      <c r="CE269" s="338"/>
      <c r="CF269" s="338"/>
    </row>
    <row r="270" ht="15.75" customHeight="1">
      <c r="A270" s="821"/>
      <c r="B270" s="777"/>
      <c r="C270" s="501"/>
      <c r="D270" s="501"/>
      <c r="E270" s="501"/>
      <c r="F270" s="737"/>
      <c r="G270" s="773">
        <f t="shared" ref="G270:H270" si="278">L270+N270+P270+R270+T270+V270+X270+Z270+AB270+AD270+AF270+AH270+AJ270+AL270+AN270+AP270+AR270+AT270+AV270+AX270+AZ270+BB270+BD270+BF270+BH270+BJ270+BL270+BN270+BP270+BR270+BT270</f>
        <v>0</v>
      </c>
      <c r="H270" s="671">
        <f t="shared" si="278"/>
        <v>0</v>
      </c>
      <c r="I270" s="774">
        <f t="shared" si="4"/>
        <v>0</v>
      </c>
      <c r="J270" s="418"/>
      <c r="K270" s="407">
        <f t="shared" si="5"/>
        <v>0</v>
      </c>
      <c r="L270" s="640"/>
      <c r="M270" s="642"/>
      <c r="N270" s="640"/>
      <c r="O270" s="642"/>
      <c r="P270" s="640"/>
      <c r="Q270" s="642"/>
      <c r="R270" s="640"/>
      <c r="S270" s="642"/>
      <c r="T270" s="640"/>
      <c r="U270" s="642"/>
      <c r="V270" s="640"/>
      <c r="W270" s="642"/>
      <c r="X270" s="640"/>
      <c r="Y270" s="642"/>
      <c r="Z270" s="640"/>
      <c r="AA270" s="642"/>
      <c r="AB270" s="640"/>
      <c r="AC270" s="642"/>
      <c r="AD270" s="640"/>
      <c r="AE270" s="642"/>
      <c r="AF270" s="640"/>
      <c r="AG270" s="642"/>
      <c r="AH270" s="640"/>
      <c r="AI270" s="642"/>
      <c r="AJ270" s="640"/>
      <c r="AK270" s="642"/>
      <c r="AL270" s="640"/>
      <c r="AM270" s="642"/>
      <c r="AN270" s="640"/>
      <c r="AO270" s="642"/>
      <c r="AP270" s="640"/>
      <c r="AQ270" s="642"/>
      <c r="AR270" s="640"/>
      <c r="AS270" s="642"/>
      <c r="AT270" s="640"/>
      <c r="AU270" s="642"/>
      <c r="AV270" s="640"/>
      <c r="AW270" s="642"/>
      <c r="AX270" s="640"/>
      <c r="AY270" s="642"/>
      <c r="AZ270" s="640"/>
      <c r="BA270" s="642"/>
      <c r="BB270" s="640"/>
      <c r="BC270" s="642"/>
      <c r="BD270" s="640"/>
      <c r="BE270" s="642"/>
      <c r="BF270" s="640"/>
      <c r="BG270" s="642"/>
      <c r="BH270" s="640"/>
      <c r="BI270" s="642"/>
      <c r="BJ270" s="640"/>
      <c r="BK270" s="642"/>
      <c r="BL270" s="640"/>
      <c r="BM270" s="642"/>
      <c r="BN270" s="640"/>
      <c r="BO270" s="642"/>
      <c r="BP270" s="640"/>
      <c r="BQ270" s="642"/>
      <c r="BR270" s="640"/>
      <c r="BS270" s="642"/>
      <c r="BT270" s="640"/>
      <c r="BU270" s="642"/>
      <c r="BV270" s="643"/>
      <c r="BW270" s="644"/>
      <c r="BX270" s="776"/>
      <c r="BY270" s="644"/>
      <c r="BZ270" s="645"/>
      <c r="CA270" s="338"/>
      <c r="CB270" s="338"/>
      <c r="CC270" s="338"/>
      <c r="CD270" s="338"/>
      <c r="CE270" s="338"/>
      <c r="CF270" s="338"/>
    </row>
    <row r="271" ht="15.75" customHeight="1">
      <c r="A271" s="821"/>
      <c r="B271" s="777"/>
      <c r="C271" s="501"/>
      <c r="D271" s="501"/>
      <c r="E271" s="501"/>
      <c r="F271" s="737"/>
      <c r="G271" s="773">
        <f t="shared" ref="G271:H271" si="279">L271+N271+P271+R271+T271+V271+X271+Z271+AB271+AD271+AF271+AH271+AJ271+AL271+AN271+AP271+AR271+AT271+AV271+AX271+AZ271+BB271+BD271+BF271+BH271+BJ271+BL271+BN271+BP271+BR271+BT271</f>
        <v>0</v>
      </c>
      <c r="H271" s="671">
        <f t="shared" si="279"/>
        <v>0</v>
      </c>
      <c r="I271" s="774">
        <f t="shared" si="4"/>
        <v>0</v>
      </c>
      <c r="J271" s="418"/>
      <c r="K271" s="407">
        <f t="shared" si="5"/>
        <v>0</v>
      </c>
      <c r="L271" s="640"/>
      <c r="M271" s="642"/>
      <c r="N271" s="640"/>
      <c r="O271" s="642"/>
      <c r="P271" s="640"/>
      <c r="Q271" s="642"/>
      <c r="R271" s="640"/>
      <c r="S271" s="642"/>
      <c r="T271" s="640"/>
      <c r="U271" s="642"/>
      <c r="V271" s="640"/>
      <c r="W271" s="642"/>
      <c r="X271" s="640"/>
      <c r="Y271" s="642"/>
      <c r="Z271" s="640"/>
      <c r="AA271" s="642"/>
      <c r="AB271" s="640"/>
      <c r="AC271" s="642"/>
      <c r="AD271" s="640"/>
      <c r="AE271" s="642"/>
      <c r="AF271" s="640"/>
      <c r="AG271" s="642"/>
      <c r="AH271" s="640"/>
      <c r="AI271" s="642"/>
      <c r="AJ271" s="640"/>
      <c r="AK271" s="642"/>
      <c r="AL271" s="640"/>
      <c r="AM271" s="642"/>
      <c r="AN271" s="640"/>
      <c r="AO271" s="642"/>
      <c r="AP271" s="640"/>
      <c r="AQ271" s="642"/>
      <c r="AR271" s="640"/>
      <c r="AS271" s="642"/>
      <c r="AT271" s="640"/>
      <c r="AU271" s="642"/>
      <c r="AV271" s="640"/>
      <c r="AW271" s="642"/>
      <c r="AX271" s="640"/>
      <c r="AY271" s="642"/>
      <c r="AZ271" s="640"/>
      <c r="BA271" s="642"/>
      <c r="BB271" s="640"/>
      <c r="BC271" s="642"/>
      <c r="BD271" s="640"/>
      <c r="BE271" s="642"/>
      <c r="BF271" s="640"/>
      <c r="BG271" s="642"/>
      <c r="BH271" s="640"/>
      <c r="BI271" s="642"/>
      <c r="BJ271" s="640"/>
      <c r="BK271" s="642"/>
      <c r="BL271" s="640"/>
      <c r="BM271" s="642"/>
      <c r="BN271" s="640"/>
      <c r="BO271" s="642"/>
      <c r="BP271" s="640"/>
      <c r="BQ271" s="642"/>
      <c r="BR271" s="640"/>
      <c r="BS271" s="642"/>
      <c r="BT271" s="640"/>
      <c r="BU271" s="642"/>
      <c r="BV271" s="643"/>
      <c r="BW271" s="644"/>
      <c r="BX271" s="776"/>
      <c r="BY271" s="644"/>
      <c r="BZ271" s="645"/>
      <c r="CA271" s="338"/>
      <c r="CB271" s="338"/>
      <c r="CC271" s="338"/>
      <c r="CD271" s="338"/>
      <c r="CE271" s="338"/>
      <c r="CF271" s="338"/>
    </row>
    <row r="272" ht="15.75" customHeight="1">
      <c r="A272" s="821"/>
      <c r="B272" s="777"/>
      <c r="C272" s="501"/>
      <c r="D272" s="501"/>
      <c r="E272" s="501"/>
      <c r="F272" s="737"/>
      <c r="G272" s="773">
        <f t="shared" ref="G272:H272" si="280">L272+N272+P272+R272+T272+V272+X272+Z272+AB272+AD272+AF272+AH272+AJ272+AL272+AN272+AP272+AR272+AT272+AV272+AX272+AZ272+BB272+BD272+BF272+BH272+BJ272+BL272+BN272+BP272+BR272+BT272</f>
        <v>0</v>
      </c>
      <c r="H272" s="671">
        <f t="shared" si="280"/>
        <v>0</v>
      </c>
      <c r="I272" s="774">
        <f t="shared" si="4"/>
        <v>0</v>
      </c>
      <c r="J272" s="418"/>
      <c r="K272" s="407">
        <f t="shared" si="5"/>
        <v>0</v>
      </c>
      <c r="L272" s="640"/>
      <c r="M272" s="642"/>
      <c r="N272" s="640"/>
      <c r="O272" s="642"/>
      <c r="P272" s="640"/>
      <c r="Q272" s="642"/>
      <c r="R272" s="640"/>
      <c r="S272" s="642"/>
      <c r="T272" s="640"/>
      <c r="U272" s="642"/>
      <c r="V272" s="640"/>
      <c r="W272" s="642"/>
      <c r="X272" s="640"/>
      <c r="Y272" s="642"/>
      <c r="Z272" s="640"/>
      <c r="AA272" s="642"/>
      <c r="AB272" s="640"/>
      <c r="AC272" s="642"/>
      <c r="AD272" s="640"/>
      <c r="AE272" s="642"/>
      <c r="AF272" s="640"/>
      <c r="AG272" s="642"/>
      <c r="AH272" s="640"/>
      <c r="AI272" s="642"/>
      <c r="AJ272" s="640"/>
      <c r="AK272" s="642"/>
      <c r="AL272" s="640"/>
      <c r="AM272" s="642"/>
      <c r="AN272" s="640"/>
      <c r="AO272" s="642"/>
      <c r="AP272" s="640"/>
      <c r="AQ272" s="642"/>
      <c r="AR272" s="640"/>
      <c r="AS272" s="642"/>
      <c r="AT272" s="640"/>
      <c r="AU272" s="642"/>
      <c r="AV272" s="640"/>
      <c r="AW272" s="642"/>
      <c r="AX272" s="640"/>
      <c r="AY272" s="642"/>
      <c r="AZ272" s="640"/>
      <c r="BA272" s="642"/>
      <c r="BB272" s="640"/>
      <c r="BC272" s="642"/>
      <c r="BD272" s="640"/>
      <c r="BE272" s="642"/>
      <c r="BF272" s="640"/>
      <c r="BG272" s="642"/>
      <c r="BH272" s="640"/>
      <c r="BI272" s="642"/>
      <c r="BJ272" s="640"/>
      <c r="BK272" s="642"/>
      <c r="BL272" s="640"/>
      <c r="BM272" s="642"/>
      <c r="BN272" s="640"/>
      <c r="BO272" s="642"/>
      <c r="BP272" s="640"/>
      <c r="BQ272" s="642"/>
      <c r="BR272" s="640"/>
      <c r="BS272" s="642"/>
      <c r="BT272" s="640"/>
      <c r="BU272" s="642"/>
      <c r="BV272" s="643"/>
      <c r="BW272" s="644"/>
      <c r="BX272" s="776"/>
      <c r="BY272" s="644"/>
      <c r="BZ272" s="645"/>
      <c r="CA272" s="338"/>
      <c r="CB272" s="338"/>
      <c r="CC272" s="338"/>
      <c r="CD272" s="338"/>
      <c r="CE272" s="338"/>
      <c r="CF272" s="338"/>
    </row>
    <row r="273" ht="15.75" customHeight="1">
      <c r="A273" s="821"/>
      <c r="B273" s="777"/>
      <c r="C273" s="501"/>
      <c r="D273" s="501"/>
      <c r="E273" s="501"/>
      <c r="F273" s="737"/>
      <c r="G273" s="773">
        <f t="shared" ref="G273:H273" si="281">L273+N273+P273+R273+T273+V273+X273+Z273+AB273+AD273+AF273+AH273+AJ273+AL273+AN273+AP273+AR273+AT273+AV273+AX273+AZ273+BB273+BD273+BF273+BH273+BJ273+BL273+BN273+BP273+BR273+BT273</f>
        <v>0</v>
      </c>
      <c r="H273" s="671">
        <f t="shared" si="281"/>
        <v>0</v>
      </c>
      <c r="I273" s="774">
        <f t="shared" si="4"/>
        <v>0</v>
      </c>
      <c r="J273" s="418"/>
      <c r="K273" s="407">
        <f t="shared" si="5"/>
        <v>0</v>
      </c>
      <c r="L273" s="640"/>
      <c r="M273" s="642"/>
      <c r="N273" s="640"/>
      <c r="O273" s="642"/>
      <c r="P273" s="640"/>
      <c r="Q273" s="642"/>
      <c r="R273" s="640"/>
      <c r="S273" s="642"/>
      <c r="T273" s="640"/>
      <c r="U273" s="642"/>
      <c r="V273" s="640"/>
      <c r="W273" s="642"/>
      <c r="X273" s="640"/>
      <c r="Y273" s="642"/>
      <c r="Z273" s="640"/>
      <c r="AA273" s="642"/>
      <c r="AB273" s="640"/>
      <c r="AC273" s="642"/>
      <c r="AD273" s="640"/>
      <c r="AE273" s="642"/>
      <c r="AF273" s="640"/>
      <c r="AG273" s="642"/>
      <c r="AH273" s="640"/>
      <c r="AI273" s="642"/>
      <c r="AJ273" s="640"/>
      <c r="AK273" s="642"/>
      <c r="AL273" s="640"/>
      <c r="AM273" s="642"/>
      <c r="AN273" s="640"/>
      <c r="AO273" s="642"/>
      <c r="AP273" s="640"/>
      <c r="AQ273" s="642"/>
      <c r="AR273" s="640"/>
      <c r="AS273" s="642"/>
      <c r="AT273" s="640"/>
      <c r="AU273" s="642"/>
      <c r="AV273" s="640"/>
      <c r="AW273" s="642"/>
      <c r="AX273" s="640"/>
      <c r="AY273" s="642"/>
      <c r="AZ273" s="640"/>
      <c r="BA273" s="642"/>
      <c r="BB273" s="640"/>
      <c r="BC273" s="642"/>
      <c r="BD273" s="640"/>
      <c r="BE273" s="642"/>
      <c r="BF273" s="640"/>
      <c r="BG273" s="642"/>
      <c r="BH273" s="640"/>
      <c r="BI273" s="642"/>
      <c r="BJ273" s="640"/>
      <c r="BK273" s="642"/>
      <c r="BL273" s="640"/>
      <c r="BM273" s="642"/>
      <c r="BN273" s="640"/>
      <c r="BO273" s="642"/>
      <c r="BP273" s="640"/>
      <c r="BQ273" s="642"/>
      <c r="BR273" s="640"/>
      <c r="BS273" s="642"/>
      <c r="BT273" s="640"/>
      <c r="BU273" s="642"/>
      <c r="BV273" s="643"/>
      <c r="BW273" s="644"/>
      <c r="BX273" s="776"/>
      <c r="BY273" s="644"/>
      <c r="BZ273" s="645"/>
      <c r="CA273" s="338"/>
      <c r="CB273" s="338"/>
      <c r="CC273" s="338"/>
      <c r="CD273" s="338"/>
      <c r="CE273" s="338"/>
      <c r="CF273" s="338"/>
    </row>
    <row r="274" ht="15.75" customHeight="1">
      <c r="A274" s="821"/>
      <c r="B274" s="777"/>
      <c r="C274" s="501"/>
      <c r="D274" s="501"/>
      <c r="E274" s="501"/>
      <c r="F274" s="737"/>
      <c r="G274" s="773">
        <f t="shared" ref="G274:H274" si="282">L274+N274+P274+R274+T274+V274+X274+Z274+AB274+AD274+AF274+AH274+AJ274+AL274+AN274+AP274+AR274+AT274+AV274+AX274+AZ274+BB274+BD274+BF274+BH274+BJ274+BL274+BN274+BP274+BR274+BT274</f>
        <v>0</v>
      </c>
      <c r="H274" s="671">
        <f t="shared" si="282"/>
        <v>0</v>
      </c>
      <c r="I274" s="774">
        <f t="shared" si="4"/>
        <v>0</v>
      </c>
      <c r="J274" s="418"/>
      <c r="K274" s="407">
        <f t="shared" si="5"/>
        <v>0</v>
      </c>
      <c r="L274" s="640"/>
      <c r="M274" s="642"/>
      <c r="N274" s="640"/>
      <c r="O274" s="642"/>
      <c r="P274" s="640"/>
      <c r="Q274" s="642"/>
      <c r="R274" s="640"/>
      <c r="S274" s="642"/>
      <c r="T274" s="640"/>
      <c r="U274" s="642"/>
      <c r="V274" s="640"/>
      <c r="W274" s="642"/>
      <c r="X274" s="640"/>
      <c r="Y274" s="642"/>
      <c r="Z274" s="640"/>
      <c r="AA274" s="642"/>
      <c r="AB274" s="640"/>
      <c r="AC274" s="642"/>
      <c r="AD274" s="640"/>
      <c r="AE274" s="642"/>
      <c r="AF274" s="640"/>
      <c r="AG274" s="642"/>
      <c r="AH274" s="640"/>
      <c r="AI274" s="642"/>
      <c r="AJ274" s="640"/>
      <c r="AK274" s="642"/>
      <c r="AL274" s="640"/>
      <c r="AM274" s="642"/>
      <c r="AN274" s="640"/>
      <c r="AO274" s="642"/>
      <c r="AP274" s="640"/>
      <c r="AQ274" s="642"/>
      <c r="AR274" s="640"/>
      <c r="AS274" s="642"/>
      <c r="AT274" s="640"/>
      <c r="AU274" s="642"/>
      <c r="AV274" s="640"/>
      <c r="AW274" s="642"/>
      <c r="AX274" s="640"/>
      <c r="AY274" s="642"/>
      <c r="AZ274" s="640"/>
      <c r="BA274" s="642"/>
      <c r="BB274" s="640"/>
      <c r="BC274" s="642"/>
      <c r="BD274" s="640"/>
      <c r="BE274" s="642"/>
      <c r="BF274" s="640"/>
      <c r="BG274" s="642"/>
      <c r="BH274" s="640"/>
      <c r="BI274" s="642"/>
      <c r="BJ274" s="640"/>
      <c r="BK274" s="642"/>
      <c r="BL274" s="640"/>
      <c r="BM274" s="642"/>
      <c r="BN274" s="640"/>
      <c r="BO274" s="642"/>
      <c r="BP274" s="640"/>
      <c r="BQ274" s="642"/>
      <c r="BR274" s="640"/>
      <c r="BS274" s="642"/>
      <c r="BT274" s="640"/>
      <c r="BU274" s="642"/>
      <c r="BV274" s="643"/>
      <c r="BW274" s="644"/>
      <c r="BX274" s="776"/>
      <c r="BY274" s="644"/>
      <c r="BZ274" s="645"/>
      <c r="CA274" s="338"/>
      <c r="CB274" s="338"/>
      <c r="CC274" s="338"/>
      <c r="CD274" s="338"/>
      <c r="CE274" s="338"/>
      <c r="CF274" s="338"/>
    </row>
    <row r="275" ht="15.75" customHeight="1">
      <c r="A275" s="821"/>
      <c r="B275" s="777"/>
      <c r="C275" s="501"/>
      <c r="D275" s="501"/>
      <c r="E275" s="501"/>
      <c r="F275" s="737"/>
      <c r="G275" s="773">
        <f t="shared" ref="G275:H275" si="283">L275+N275+P275+R275+T275+V275+X275+Z275+AB275+AD275+AF275+AH275+AJ275+AL275+AN275+AP275+AR275+AT275+AV275+AX275+AZ275+BB275+BD275+BF275+BH275+BJ275+BL275+BN275+BP275+BR275+BT275</f>
        <v>0</v>
      </c>
      <c r="H275" s="671">
        <f t="shared" si="283"/>
        <v>0</v>
      </c>
      <c r="I275" s="774">
        <f t="shared" si="4"/>
        <v>0</v>
      </c>
      <c r="J275" s="418"/>
      <c r="K275" s="407">
        <f t="shared" si="5"/>
        <v>0</v>
      </c>
      <c r="L275" s="640"/>
      <c r="M275" s="642"/>
      <c r="N275" s="640"/>
      <c r="O275" s="642"/>
      <c r="P275" s="640"/>
      <c r="Q275" s="642"/>
      <c r="R275" s="640"/>
      <c r="S275" s="642"/>
      <c r="T275" s="640"/>
      <c r="U275" s="642"/>
      <c r="V275" s="640"/>
      <c r="W275" s="642"/>
      <c r="X275" s="640"/>
      <c r="Y275" s="642"/>
      <c r="Z275" s="640"/>
      <c r="AA275" s="642"/>
      <c r="AB275" s="640"/>
      <c r="AC275" s="642"/>
      <c r="AD275" s="640"/>
      <c r="AE275" s="642"/>
      <c r="AF275" s="640"/>
      <c r="AG275" s="642"/>
      <c r="AH275" s="640"/>
      <c r="AI275" s="642"/>
      <c r="AJ275" s="640"/>
      <c r="AK275" s="642"/>
      <c r="AL275" s="640"/>
      <c r="AM275" s="642"/>
      <c r="AN275" s="640"/>
      <c r="AO275" s="642"/>
      <c r="AP275" s="640"/>
      <c r="AQ275" s="642"/>
      <c r="AR275" s="640"/>
      <c r="AS275" s="642"/>
      <c r="AT275" s="640"/>
      <c r="AU275" s="642"/>
      <c r="AV275" s="640"/>
      <c r="AW275" s="642"/>
      <c r="AX275" s="640"/>
      <c r="AY275" s="642"/>
      <c r="AZ275" s="640"/>
      <c r="BA275" s="642"/>
      <c r="BB275" s="640"/>
      <c r="BC275" s="642"/>
      <c r="BD275" s="640"/>
      <c r="BE275" s="642"/>
      <c r="BF275" s="640"/>
      <c r="BG275" s="642"/>
      <c r="BH275" s="640"/>
      <c r="BI275" s="642"/>
      <c r="BJ275" s="640"/>
      <c r="BK275" s="642"/>
      <c r="BL275" s="640"/>
      <c r="BM275" s="642"/>
      <c r="BN275" s="640"/>
      <c r="BO275" s="642"/>
      <c r="BP275" s="640"/>
      <c r="BQ275" s="642"/>
      <c r="BR275" s="640"/>
      <c r="BS275" s="642"/>
      <c r="BT275" s="640"/>
      <c r="BU275" s="642"/>
      <c r="BV275" s="643"/>
      <c r="BW275" s="644"/>
      <c r="BX275" s="776"/>
      <c r="BY275" s="644"/>
      <c r="BZ275" s="645"/>
      <c r="CA275" s="338"/>
      <c r="CB275" s="338"/>
      <c r="CC275" s="338"/>
      <c r="CD275" s="338"/>
      <c r="CE275" s="338"/>
      <c r="CF275" s="338"/>
    </row>
    <row r="276" ht="15.75" customHeight="1">
      <c r="A276" s="821"/>
      <c r="B276" s="777"/>
      <c r="C276" s="501"/>
      <c r="D276" s="501"/>
      <c r="E276" s="501"/>
      <c r="F276" s="737"/>
      <c r="G276" s="773">
        <f t="shared" ref="G276:H276" si="284">L276+N276+P276+R276+T276+V276+X276+Z276+AB276+AD276+AF276+AH276+AJ276+AL276+AN276+AP276+AR276+AT276+AV276+AX276+AZ276+BB276+BD276+BF276+BH276+BJ276+BL276+BN276+BP276+BR276+BT276</f>
        <v>0</v>
      </c>
      <c r="H276" s="671">
        <f t="shared" si="284"/>
        <v>0</v>
      </c>
      <c r="I276" s="774">
        <f t="shared" si="4"/>
        <v>0</v>
      </c>
      <c r="J276" s="418"/>
      <c r="K276" s="407">
        <f t="shared" si="5"/>
        <v>0</v>
      </c>
      <c r="L276" s="640"/>
      <c r="M276" s="642"/>
      <c r="N276" s="640"/>
      <c r="O276" s="642"/>
      <c r="P276" s="640"/>
      <c r="Q276" s="642"/>
      <c r="R276" s="640"/>
      <c r="S276" s="642"/>
      <c r="T276" s="640"/>
      <c r="U276" s="642"/>
      <c r="V276" s="640"/>
      <c r="W276" s="642"/>
      <c r="X276" s="640"/>
      <c r="Y276" s="642"/>
      <c r="Z276" s="640"/>
      <c r="AA276" s="642"/>
      <c r="AB276" s="640"/>
      <c r="AC276" s="642"/>
      <c r="AD276" s="640"/>
      <c r="AE276" s="642"/>
      <c r="AF276" s="640"/>
      <c r="AG276" s="642"/>
      <c r="AH276" s="640"/>
      <c r="AI276" s="642"/>
      <c r="AJ276" s="640"/>
      <c r="AK276" s="642"/>
      <c r="AL276" s="640"/>
      <c r="AM276" s="642"/>
      <c r="AN276" s="640"/>
      <c r="AO276" s="642"/>
      <c r="AP276" s="640"/>
      <c r="AQ276" s="642"/>
      <c r="AR276" s="640"/>
      <c r="AS276" s="642"/>
      <c r="AT276" s="640"/>
      <c r="AU276" s="642"/>
      <c r="AV276" s="640"/>
      <c r="AW276" s="642"/>
      <c r="AX276" s="640"/>
      <c r="AY276" s="642"/>
      <c r="AZ276" s="640"/>
      <c r="BA276" s="642"/>
      <c r="BB276" s="640"/>
      <c r="BC276" s="642"/>
      <c r="BD276" s="640"/>
      <c r="BE276" s="642"/>
      <c r="BF276" s="640"/>
      <c r="BG276" s="642"/>
      <c r="BH276" s="640"/>
      <c r="BI276" s="642"/>
      <c r="BJ276" s="640"/>
      <c r="BK276" s="642"/>
      <c r="BL276" s="640"/>
      <c r="BM276" s="642"/>
      <c r="BN276" s="640"/>
      <c r="BO276" s="642"/>
      <c r="BP276" s="640"/>
      <c r="BQ276" s="642"/>
      <c r="BR276" s="640"/>
      <c r="BS276" s="642"/>
      <c r="BT276" s="640"/>
      <c r="BU276" s="642"/>
      <c r="BV276" s="643"/>
      <c r="BW276" s="644"/>
      <c r="BX276" s="776"/>
      <c r="BY276" s="644"/>
      <c r="BZ276" s="645"/>
      <c r="CA276" s="338"/>
      <c r="CB276" s="338"/>
      <c r="CC276" s="338"/>
      <c r="CD276" s="338"/>
      <c r="CE276" s="338"/>
      <c r="CF276" s="338"/>
    </row>
    <row r="277" ht="15.75" customHeight="1">
      <c r="A277" s="821"/>
      <c r="B277" s="777"/>
      <c r="C277" s="501"/>
      <c r="D277" s="501"/>
      <c r="E277" s="501"/>
      <c r="F277" s="737"/>
      <c r="G277" s="773">
        <f t="shared" ref="G277:H277" si="285">L277+N277+P277+R277+T277+V277+X277+Z277+AB277+AD277+AF277+AH277+AJ277+AL277+AN277+AP277+AR277+AT277+AV277+AX277+AZ277+BB277+BD277+BF277+BH277+BJ277+BL277+BN277+BP277+BR277+BT277</f>
        <v>0</v>
      </c>
      <c r="H277" s="671">
        <f t="shared" si="285"/>
        <v>0</v>
      </c>
      <c r="I277" s="774">
        <f t="shared" si="4"/>
        <v>0</v>
      </c>
      <c r="J277" s="418"/>
      <c r="K277" s="407">
        <f t="shared" si="5"/>
        <v>0</v>
      </c>
      <c r="L277" s="640"/>
      <c r="M277" s="642"/>
      <c r="N277" s="640"/>
      <c r="O277" s="642"/>
      <c r="P277" s="640"/>
      <c r="Q277" s="642"/>
      <c r="R277" s="640"/>
      <c r="S277" s="642"/>
      <c r="T277" s="640"/>
      <c r="U277" s="642"/>
      <c r="V277" s="640"/>
      <c r="W277" s="642"/>
      <c r="X277" s="640"/>
      <c r="Y277" s="642"/>
      <c r="Z277" s="640"/>
      <c r="AA277" s="642"/>
      <c r="AB277" s="640"/>
      <c r="AC277" s="642"/>
      <c r="AD277" s="640"/>
      <c r="AE277" s="642"/>
      <c r="AF277" s="640"/>
      <c r="AG277" s="642"/>
      <c r="AH277" s="640"/>
      <c r="AI277" s="642"/>
      <c r="AJ277" s="640"/>
      <c r="AK277" s="642"/>
      <c r="AL277" s="640"/>
      <c r="AM277" s="642"/>
      <c r="AN277" s="640"/>
      <c r="AO277" s="642"/>
      <c r="AP277" s="640"/>
      <c r="AQ277" s="642"/>
      <c r="AR277" s="640"/>
      <c r="AS277" s="642"/>
      <c r="AT277" s="640"/>
      <c r="AU277" s="642"/>
      <c r="AV277" s="640"/>
      <c r="AW277" s="642"/>
      <c r="AX277" s="640"/>
      <c r="AY277" s="642"/>
      <c r="AZ277" s="640"/>
      <c r="BA277" s="642"/>
      <c r="BB277" s="640"/>
      <c r="BC277" s="642"/>
      <c r="BD277" s="640"/>
      <c r="BE277" s="642"/>
      <c r="BF277" s="640"/>
      <c r="BG277" s="642"/>
      <c r="BH277" s="640"/>
      <c r="BI277" s="642"/>
      <c r="BJ277" s="640"/>
      <c r="BK277" s="642"/>
      <c r="BL277" s="640"/>
      <c r="BM277" s="642"/>
      <c r="BN277" s="640"/>
      <c r="BO277" s="642"/>
      <c r="BP277" s="640"/>
      <c r="BQ277" s="642"/>
      <c r="BR277" s="640"/>
      <c r="BS277" s="642"/>
      <c r="BT277" s="640"/>
      <c r="BU277" s="642"/>
      <c r="BV277" s="643"/>
      <c r="BW277" s="644"/>
      <c r="BX277" s="776"/>
      <c r="BY277" s="644"/>
      <c r="BZ277" s="645"/>
      <c r="CA277" s="338"/>
      <c r="CB277" s="338"/>
      <c r="CC277" s="338"/>
      <c r="CD277" s="338"/>
      <c r="CE277" s="338"/>
      <c r="CF277" s="338"/>
    </row>
    <row r="278" ht="15.75" customHeight="1">
      <c r="A278" s="821"/>
      <c r="B278" s="777"/>
      <c r="C278" s="501"/>
      <c r="D278" s="501"/>
      <c r="E278" s="501"/>
      <c r="F278" s="737"/>
      <c r="G278" s="773">
        <f t="shared" ref="G278:H278" si="286">L278+N278+P278+R278+T278+V278+X278+Z278+AB278+AD278+AF278+AH278+AJ278+AL278+AN278+AP278+AR278+AT278+AV278+AX278+AZ278+BB278+BD278+BF278+BH278+BJ278+BL278+BN278+BP278+BR278+BT278</f>
        <v>0</v>
      </c>
      <c r="H278" s="671">
        <f t="shared" si="286"/>
        <v>0</v>
      </c>
      <c r="I278" s="774">
        <f t="shared" si="4"/>
        <v>0</v>
      </c>
      <c r="J278" s="418"/>
      <c r="K278" s="407">
        <f t="shared" si="5"/>
        <v>0</v>
      </c>
      <c r="L278" s="640"/>
      <c r="M278" s="642"/>
      <c r="N278" s="640"/>
      <c r="O278" s="642"/>
      <c r="P278" s="640"/>
      <c r="Q278" s="642"/>
      <c r="R278" s="640"/>
      <c r="S278" s="642"/>
      <c r="T278" s="640"/>
      <c r="U278" s="642"/>
      <c r="V278" s="640"/>
      <c r="W278" s="642"/>
      <c r="X278" s="640"/>
      <c r="Y278" s="642"/>
      <c r="Z278" s="640"/>
      <c r="AA278" s="642"/>
      <c r="AB278" s="640"/>
      <c r="AC278" s="642"/>
      <c r="AD278" s="640"/>
      <c r="AE278" s="642"/>
      <c r="AF278" s="640"/>
      <c r="AG278" s="642"/>
      <c r="AH278" s="640"/>
      <c r="AI278" s="642"/>
      <c r="AJ278" s="640"/>
      <c r="AK278" s="642"/>
      <c r="AL278" s="640"/>
      <c r="AM278" s="642"/>
      <c r="AN278" s="640"/>
      <c r="AO278" s="642"/>
      <c r="AP278" s="640"/>
      <c r="AQ278" s="642"/>
      <c r="AR278" s="640"/>
      <c r="AS278" s="642"/>
      <c r="AT278" s="640"/>
      <c r="AU278" s="642"/>
      <c r="AV278" s="640"/>
      <c r="AW278" s="642"/>
      <c r="AX278" s="640"/>
      <c r="AY278" s="642"/>
      <c r="AZ278" s="640"/>
      <c r="BA278" s="642"/>
      <c r="BB278" s="640"/>
      <c r="BC278" s="642"/>
      <c r="BD278" s="640"/>
      <c r="BE278" s="642"/>
      <c r="BF278" s="640"/>
      <c r="BG278" s="642"/>
      <c r="BH278" s="640"/>
      <c r="BI278" s="642"/>
      <c r="BJ278" s="640"/>
      <c r="BK278" s="642"/>
      <c r="BL278" s="640"/>
      <c r="BM278" s="642"/>
      <c r="BN278" s="640"/>
      <c r="BO278" s="642"/>
      <c r="BP278" s="640"/>
      <c r="BQ278" s="642"/>
      <c r="BR278" s="640"/>
      <c r="BS278" s="642"/>
      <c r="BT278" s="640"/>
      <c r="BU278" s="642"/>
      <c r="BV278" s="643"/>
      <c r="BW278" s="644"/>
      <c r="BX278" s="776"/>
      <c r="BY278" s="644"/>
      <c r="BZ278" s="645"/>
      <c r="CA278" s="338"/>
      <c r="CB278" s="338"/>
      <c r="CC278" s="338"/>
      <c r="CD278" s="338"/>
      <c r="CE278" s="338"/>
      <c r="CF278" s="338"/>
    </row>
    <row r="279" ht="15.75" customHeight="1">
      <c r="A279" s="821"/>
      <c r="B279" s="777"/>
      <c r="C279" s="501"/>
      <c r="D279" s="501"/>
      <c r="E279" s="501"/>
      <c r="F279" s="737"/>
      <c r="G279" s="773">
        <f t="shared" ref="G279:H279" si="287">L279+N279+P279+R279+T279+V279+X279+Z279+AB279+AD279+AF279+AH279+AJ279+AL279+AN279+AP279+AR279+AT279+AV279+AX279+AZ279+BB279+BD279+BF279+BH279+BJ279+BL279+BN279+BP279+BR279+BT279</f>
        <v>0</v>
      </c>
      <c r="H279" s="671">
        <f t="shared" si="287"/>
        <v>0</v>
      </c>
      <c r="I279" s="774">
        <f t="shared" si="4"/>
        <v>0</v>
      </c>
      <c r="J279" s="418"/>
      <c r="K279" s="407">
        <f t="shared" si="5"/>
        <v>0</v>
      </c>
      <c r="L279" s="640"/>
      <c r="M279" s="642"/>
      <c r="N279" s="640"/>
      <c r="O279" s="642"/>
      <c r="P279" s="640"/>
      <c r="Q279" s="642"/>
      <c r="R279" s="640"/>
      <c r="S279" s="642"/>
      <c r="T279" s="640"/>
      <c r="U279" s="642"/>
      <c r="V279" s="640"/>
      <c r="W279" s="642"/>
      <c r="X279" s="640"/>
      <c r="Y279" s="642"/>
      <c r="Z279" s="640"/>
      <c r="AA279" s="642"/>
      <c r="AB279" s="640"/>
      <c r="AC279" s="642"/>
      <c r="AD279" s="640"/>
      <c r="AE279" s="642"/>
      <c r="AF279" s="640"/>
      <c r="AG279" s="642"/>
      <c r="AH279" s="640"/>
      <c r="AI279" s="642"/>
      <c r="AJ279" s="640"/>
      <c r="AK279" s="642"/>
      <c r="AL279" s="640"/>
      <c r="AM279" s="642"/>
      <c r="AN279" s="640"/>
      <c r="AO279" s="642"/>
      <c r="AP279" s="640"/>
      <c r="AQ279" s="642"/>
      <c r="AR279" s="640"/>
      <c r="AS279" s="642"/>
      <c r="AT279" s="640"/>
      <c r="AU279" s="642"/>
      <c r="AV279" s="640"/>
      <c r="AW279" s="642"/>
      <c r="AX279" s="640"/>
      <c r="AY279" s="642"/>
      <c r="AZ279" s="640"/>
      <c r="BA279" s="642"/>
      <c r="BB279" s="640"/>
      <c r="BC279" s="642"/>
      <c r="BD279" s="640"/>
      <c r="BE279" s="642"/>
      <c r="BF279" s="640"/>
      <c r="BG279" s="642"/>
      <c r="BH279" s="640"/>
      <c r="BI279" s="642"/>
      <c r="BJ279" s="640"/>
      <c r="BK279" s="642"/>
      <c r="BL279" s="640"/>
      <c r="BM279" s="642"/>
      <c r="BN279" s="640"/>
      <c r="BO279" s="642"/>
      <c r="BP279" s="640"/>
      <c r="BQ279" s="642"/>
      <c r="BR279" s="640"/>
      <c r="BS279" s="642"/>
      <c r="BT279" s="640"/>
      <c r="BU279" s="642"/>
      <c r="BV279" s="643"/>
      <c r="BW279" s="644"/>
      <c r="BX279" s="776"/>
      <c r="BY279" s="644"/>
      <c r="BZ279" s="645"/>
      <c r="CA279" s="338"/>
      <c r="CB279" s="338"/>
      <c r="CC279" s="338"/>
      <c r="CD279" s="338"/>
      <c r="CE279" s="338"/>
      <c r="CF279" s="338"/>
    </row>
    <row r="280" ht="15.75" customHeight="1">
      <c r="A280" s="821"/>
      <c r="B280" s="777"/>
      <c r="C280" s="501"/>
      <c r="D280" s="501"/>
      <c r="E280" s="501"/>
      <c r="F280" s="737"/>
      <c r="G280" s="773">
        <f t="shared" ref="G280:H280" si="288">L280+N280+P280+R280+T280+V280+X280+Z280+AB280+AD280+AF280+AH280+AJ280+AL280+AN280+AP280+AR280+AT280+AV280+AX280+AZ280+BB280+BD280+BF280+BH280+BJ280+BL280+BN280+BP280+BR280+BT280</f>
        <v>0</v>
      </c>
      <c r="H280" s="671">
        <f t="shared" si="288"/>
        <v>0</v>
      </c>
      <c r="I280" s="774">
        <f t="shared" si="4"/>
        <v>0</v>
      </c>
      <c r="J280" s="418"/>
      <c r="K280" s="407">
        <f t="shared" si="5"/>
        <v>0</v>
      </c>
      <c r="L280" s="640"/>
      <c r="M280" s="642"/>
      <c r="N280" s="640"/>
      <c r="O280" s="642"/>
      <c r="P280" s="640"/>
      <c r="Q280" s="642"/>
      <c r="R280" s="640"/>
      <c r="S280" s="642"/>
      <c r="T280" s="640"/>
      <c r="U280" s="642"/>
      <c r="V280" s="640"/>
      <c r="W280" s="642"/>
      <c r="X280" s="640"/>
      <c r="Y280" s="642"/>
      <c r="Z280" s="640"/>
      <c r="AA280" s="642"/>
      <c r="AB280" s="640"/>
      <c r="AC280" s="642"/>
      <c r="AD280" s="640"/>
      <c r="AE280" s="642"/>
      <c r="AF280" s="640"/>
      <c r="AG280" s="642"/>
      <c r="AH280" s="640"/>
      <c r="AI280" s="642"/>
      <c r="AJ280" s="640"/>
      <c r="AK280" s="642"/>
      <c r="AL280" s="640"/>
      <c r="AM280" s="642"/>
      <c r="AN280" s="640"/>
      <c r="AO280" s="642"/>
      <c r="AP280" s="640"/>
      <c r="AQ280" s="642"/>
      <c r="AR280" s="640"/>
      <c r="AS280" s="642"/>
      <c r="AT280" s="640"/>
      <c r="AU280" s="642"/>
      <c r="AV280" s="640"/>
      <c r="AW280" s="642"/>
      <c r="AX280" s="640"/>
      <c r="AY280" s="642"/>
      <c r="AZ280" s="640"/>
      <c r="BA280" s="642"/>
      <c r="BB280" s="640"/>
      <c r="BC280" s="642"/>
      <c r="BD280" s="640"/>
      <c r="BE280" s="642"/>
      <c r="BF280" s="640"/>
      <c r="BG280" s="642"/>
      <c r="BH280" s="640"/>
      <c r="BI280" s="642"/>
      <c r="BJ280" s="640"/>
      <c r="BK280" s="642"/>
      <c r="BL280" s="640"/>
      <c r="BM280" s="642"/>
      <c r="BN280" s="640"/>
      <c r="BO280" s="642"/>
      <c r="BP280" s="640"/>
      <c r="BQ280" s="642"/>
      <c r="BR280" s="640"/>
      <c r="BS280" s="642"/>
      <c r="BT280" s="640"/>
      <c r="BU280" s="642"/>
      <c r="BV280" s="643">
        <f t="shared" ref="BV280:BV703" si="290">I280*J280</f>
        <v>0</v>
      </c>
      <c r="BW280" s="644">
        <f t="shared" ref="BW280:BW703" si="291">G280*J280</f>
        <v>0</v>
      </c>
      <c r="BX280" s="776">
        <f t="shared" ref="BX280:BX703" si="292">H280*J280</f>
        <v>0</v>
      </c>
      <c r="BY280" s="644">
        <f t="shared" ref="BY280:BY703" si="293">I280*J280</f>
        <v>0</v>
      </c>
      <c r="BZ280" s="645"/>
      <c r="CA280" s="338"/>
      <c r="CB280" s="338"/>
      <c r="CC280" s="338"/>
      <c r="CD280" s="338"/>
      <c r="CE280" s="338"/>
      <c r="CF280" s="338"/>
    </row>
    <row r="281" ht="15.75" customHeight="1">
      <c r="A281" s="821"/>
      <c r="B281" s="777"/>
      <c r="C281" s="501"/>
      <c r="D281" s="501"/>
      <c r="E281" s="501"/>
      <c r="F281" s="737"/>
      <c r="G281" s="773">
        <f t="shared" ref="G281:H281" si="289">L281+N281+P281+R281+T281+V281+X281+Z281+AB281+AD281+AF281+AH281+AJ281+AL281+AN281+AP281+AR281+AT281+AV281+AX281+AZ281+BB281+BD281+BF281+BH281+BJ281+BL281+BN281+BP281+BR281+BT281</f>
        <v>0</v>
      </c>
      <c r="H281" s="671">
        <f t="shared" si="289"/>
        <v>0</v>
      </c>
      <c r="I281" s="774">
        <f t="shared" si="4"/>
        <v>0</v>
      </c>
      <c r="J281" s="418"/>
      <c r="K281" s="407">
        <f t="shared" si="5"/>
        <v>0</v>
      </c>
      <c r="L281" s="640"/>
      <c r="M281" s="642"/>
      <c r="N281" s="640"/>
      <c r="O281" s="642"/>
      <c r="P281" s="640"/>
      <c r="Q281" s="642"/>
      <c r="R281" s="640"/>
      <c r="S281" s="642"/>
      <c r="T281" s="640"/>
      <c r="U281" s="642"/>
      <c r="V281" s="640"/>
      <c r="W281" s="642"/>
      <c r="X281" s="640"/>
      <c r="Y281" s="642"/>
      <c r="Z281" s="640"/>
      <c r="AA281" s="642"/>
      <c r="AB281" s="640"/>
      <c r="AC281" s="642"/>
      <c r="AD281" s="640"/>
      <c r="AE281" s="642"/>
      <c r="AF281" s="640"/>
      <c r="AG281" s="642"/>
      <c r="AH281" s="640"/>
      <c r="AI281" s="642"/>
      <c r="AJ281" s="640"/>
      <c r="AK281" s="642"/>
      <c r="AL281" s="640"/>
      <c r="AM281" s="642"/>
      <c r="AN281" s="640"/>
      <c r="AO281" s="642"/>
      <c r="AP281" s="640"/>
      <c r="AQ281" s="642"/>
      <c r="AR281" s="640"/>
      <c r="AS281" s="642"/>
      <c r="AT281" s="640"/>
      <c r="AU281" s="642"/>
      <c r="AV281" s="640"/>
      <c r="AW281" s="642"/>
      <c r="AX281" s="640"/>
      <c r="AY281" s="642"/>
      <c r="AZ281" s="640"/>
      <c r="BA281" s="642"/>
      <c r="BB281" s="640"/>
      <c r="BC281" s="642"/>
      <c r="BD281" s="640"/>
      <c r="BE281" s="642"/>
      <c r="BF281" s="640"/>
      <c r="BG281" s="642"/>
      <c r="BH281" s="640"/>
      <c r="BI281" s="642"/>
      <c r="BJ281" s="640"/>
      <c r="BK281" s="642"/>
      <c r="BL281" s="640"/>
      <c r="BM281" s="642"/>
      <c r="BN281" s="640"/>
      <c r="BO281" s="642"/>
      <c r="BP281" s="640"/>
      <c r="BQ281" s="642"/>
      <c r="BR281" s="640"/>
      <c r="BS281" s="642"/>
      <c r="BT281" s="640"/>
      <c r="BU281" s="642"/>
      <c r="BV281" s="643">
        <f t="shared" si="290"/>
        <v>0</v>
      </c>
      <c r="BW281" s="644">
        <f t="shared" si="291"/>
        <v>0</v>
      </c>
      <c r="BX281" s="776">
        <f t="shared" si="292"/>
        <v>0</v>
      </c>
      <c r="BY281" s="644">
        <f t="shared" si="293"/>
        <v>0</v>
      </c>
      <c r="BZ281" s="645"/>
      <c r="CA281" s="338"/>
      <c r="CB281" s="338"/>
      <c r="CC281" s="338"/>
      <c r="CD281" s="338"/>
      <c r="CE281" s="338"/>
      <c r="CF281" s="338"/>
    </row>
    <row r="282" ht="15.75" customHeight="1">
      <c r="A282" s="821"/>
      <c r="B282" s="777"/>
      <c r="C282" s="501"/>
      <c r="D282" s="501"/>
      <c r="E282" s="501"/>
      <c r="F282" s="737"/>
      <c r="G282" s="773">
        <f t="shared" ref="G282:H282" si="294">L282+N282+P282+R282+T282+V282+X282+Z282+AB282+AD282+AF282+AH282+AJ282+AL282+AN282+AP282+AR282+AT282+AV282+AX282+AZ282+BB282+BD282+BF282+BH282+BJ282+BL282+BN282+BP282+BR282+BT282</f>
        <v>0</v>
      </c>
      <c r="H282" s="671">
        <f t="shared" si="294"/>
        <v>0</v>
      </c>
      <c r="I282" s="774">
        <f t="shared" si="4"/>
        <v>0</v>
      </c>
      <c r="J282" s="418"/>
      <c r="K282" s="407">
        <f t="shared" si="5"/>
        <v>0</v>
      </c>
      <c r="L282" s="640"/>
      <c r="M282" s="642"/>
      <c r="N282" s="640"/>
      <c r="O282" s="642"/>
      <c r="P282" s="640"/>
      <c r="Q282" s="642"/>
      <c r="R282" s="640"/>
      <c r="S282" s="642"/>
      <c r="T282" s="640"/>
      <c r="U282" s="642"/>
      <c r="V282" s="640"/>
      <c r="W282" s="642"/>
      <c r="X282" s="640"/>
      <c r="Y282" s="642"/>
      <c r="Z282" s="640"/>
      <c r="AA282" s="642"/>
      <c r="AB282" s="640"/>
      <c r="AC282" s="642"/>
      <c r="AD282" s="640"/>
      <c r="AE282" s="642"/>
      <c r="AF282" s="640"/>
      <c r="AG282" s="642"/>
      <c r="AH282" s="640"/>
      <c r="AI282" s="642"/>
      <c r="AJ282" s="640"/>
      <c r="AK282" s="642"/>
      <c r="AL282" s="640"/>
      <c r="AM282" s="642"/>
      <c r="AN282" s="640"/>
      <c r="AO282" s="642"/>
      <c r="AP282" s="640"/>
      <c r="AQ282" s="642"/>
      <c r="AR282" s="640"/>
      <c r="AS282" s="642"/>
      <c r="AT282" s="640"/>
      <c r="AU282" s="642"/>
      <c r="AV282" s="640"/>
      <c r="AW282" s="642"/>
      <c r="AX282" s="640"/>
      <c r="AY282" s="642"/>
      <c r="AZ282" s="640"/>
      <c r="BA282" s="642"/>
      <c r="BB282" s="640"/>
      <c r="BC282" s="642"/>
      <c r="BD282" s="640"/>
      <c r="BE282" s="642"/>
      <c r="BF282" s="640"/>
      <c r="BG282" s="642"/>
      <c r="BH282" s="640"/>
      <c r="BI282" s="642"/>
      <c r="BJ282" s="640"/>
      <c r="BK282" s="642"/>
      <c r="BL282" s="640"/>
      <c r="BM282" s="642"/>
      <c r="BN282" s="640"/>
      <c r="BO282" s="642"/>
      <c r="BP282" s="640"/>
      <c r="BQ282" s="642"/>
      <c r="BR282" s="640"/>
      <c r="BS282" s="642"/>
      <c r="BT282" s="640"/>
      <c r="BU282" s="642"/>
      <c r="BV282" s="643">
        <f t="shared" si="290"/>
        <v>0</v>
      </c>
      <c r="BW282" s="644">
        <f t="shared" si="291"/>
        <v>0</v>
      </c>
      <c r="BX282" s="776">
        <f t="shared" si="292"/>
        <v>0</v>
      </c>
      <c r="BY282" s="644">
        <f t="shared" si="293"/>
        <v>0</v>
      </c>
      <c r="BZ282" s="645"/>
      <c r="CA282" s="338"/>
      <c r="CB282" s="338"/>
      <c r="CC282" s="338"/>
      <c r="CD282" s="338"/>
      <c r="CE282" s="338"/>
      <c r="CF282" s="338"/>
    </row>
    <row r="283" ht="15.75" customHeight="1">
      <c r="A283" s="821"/>
      <c r="B283" s="777"/>
      <c r="C283" s="501"/>
      <c r="D283" s="501"/>
      <c r="E283" s="501"/>
      <c r="F283" s="737"/>
      <c r="G283" s="773">
        <f t="shared" ref="G283:H283" si="295">L283+N283+P283+R283+T283+V283+X283+Z283+AB283+AD283+AF283+AH283+AJ283+AL283+AN283+AP283+AR283+AT283+AV283+AX283+AZ283+BB283+BD283+BF283+BH283+BJ283+BL283+BN283+BP283+BR283+BT283</f>
        <v>0</v>
      </c>
      <c r="H283" s="671">
        <f t="shared" si="295"/>
        <v>0</v>
      </c>
      <c r="I283" s="774">
        <f t="shared" si="4"/>
        <v>0</v>
      </c>
      <c r="J283" s="418"/>
      <c r="K283" s="407">
        <f t="shared" si="5"/>
        <v>0</v>
      </c>
      <c r="L283" s="640"/>
      <c r="M283" s="642"/>
      <c r="N283" s="640"/>
      <c r="O283" s="642"/>
      <c r="P283" s="640"/>
      <c r="Q283" s="642"/>
      <c r="R283" s="640"/>
      <c r="S283" s="642"/>
      <c r="T283" s="640"/>
      <c r="U283" s="642"/>
      <c r="V283" s="640"/>
      <c r="W283" s="642"/>
      <c r="X283" s="640"/>
      <c r="Y283" s="642"/>
      <c r="Z283" s="640"/>
      <c r="AA283" s="642"/>
      <c r="AB283" s="640"/>
      <c r="AC283" s="642"/>
      <c r="AD283" s="640"/>
      <c r="AE283" s="642"/>
      <c r="AF283" s="640"/>
      <c r="AG283" s="642"/>
      <c r="AH283" s="640"/>
      <c r="AI283" s="642"/>
      <c r="AJ283" s="640"/>
      <c r="AK283" s="642"/>
      <c r="AL283" s="640"/>
      <c r="AM283" s="642"/>
      <c r="AN283" s="640"/>
      <c r="AO283" s="642"/>
      <c r="AP283" s="640"/>
      <c r="AQ283" s="642"/>
      <c r="AR283" s="640"/>
      <c r="AS283" s="642"/>
      <c r="AT283" s="640"/>
      <c r="AU283" s="642"/>
      <c r="AV283" s="640"/>
      <c r="AW283" s="642"/>
      <c r="AX283" s="640"/>
      <c r="AY283" s="642"/>
      <c r="AZ283" s="640"/>
      <c r="BA283" s="642"/>
      <c r="BB283" s="640"/>
      <c r="BC283" s="642"/>
      <c r="BD283" s="640"/>
      <c r="BE283" s="642"/>
      <c r="BF283" s="640"/>
      <c r="BG283" s="642"/>
      <c r="BH283" s="640"/>
      <c r="BI283" s="642"/>
      <c r="BJ283" s="640"/>
      <c r="BK283" s="642"/>
      <c r="BL283" s="640"/>
      <c r="BM283" s="642"/>
      <c r="BN283" s="640"/>
      <c r="BO283" s="642"/>
      <c r="BP283" s="640"/>
      <c r="BQ283" s="642"/>
      <c r="BR283" s="640"/>
      <c r="BS283" s="642"/>
      <c r="BT283" s="640"/>
      <c r="BU283" s="642"/>
      <c r="BV283" s="643">
        <f t="shared" si="290"/>
        <v>0</v>
      </c>
      <c r="BW283" s="644">
        <f t="shared" si="291"/>
        <v>0</v>
      </c>
      <c r="BX283" s="776">
        <f t="shared" si="292"/>
        <v>0</v>
      </c>
      <c r="BY283" s="644">
        <f t="shared" si="293"/>
        <v>0</v>
      </c>
      <c r="BZ283" s="645"/>
      <c r="CA283" s="338"/>
      <c r="CB283" s="338"/>
      <c r="CC283" s="338"/>
      <c r="CD283" s="338"/>
      <c r="CE283" s="338"/>
      <c r="CF283" s="338"/>
    </row>
    <row r="284" ht="15.75" customHeight="1">
      <c r="A284" s="821"/>
      <c r="B284" s="777"/>
      <c r="C284" s="501"/>
      <c r="D284" s="501"/>
      <c r="E284" s="501"/>
      <c r="F284" s="737"/>
      <c r="G284" s="773">
        <f t="shared" ref="G284:H284" si="296">L284+N284+P284+R284+T284+V284+X284+Z284+AB284+AD284+AF284+AH284+AJ284+AL284+AN284+AP284+AR284+AT284+AV284+AX284+AZ284+BB284+BD284+BF284+BH284+BJ284+BL284+BN284+BP284+BR284+BT284</f>
        <v>0</v>
      </c>
      <c r="H284" s="671">
        <f t="shared" si="296"/>
        <v>0</v>
      </c>
      <c r="I284" s="774">
        <f t="shared" si="4"/>
        <v>0</v>
      </c>
      <c r="J284" s="418"/>
      <c r="K284" s="407">
        <f t="shared" si="5"/>
        <v>0</v>
      </c>
      <c r="L284" s="640"/>
      <c r="M284" s="642"/>
      <c r="N284" s="640"/>
      <c r="O284" s="642"/>
      <c r="P284" s="640"/>
      <c r="Q284" s="642"/>
      <c r="R284" s="640"/>
      <c r="S284" s="642"/>
      <c r="T284" s="640"/>
      <c r="U284" s="642"/>
      <c r="V284" s="640"/>
      <c r="W284" s="642"/>
      <c r="X284" s="640"/>
      <c r="Y284" s="642"/>
      <c r="Z284" s="640"/>
      <c r="AA284" s="642"/>
      <c r="AB284" s="640"/>
      <c r="AC284" s="642"/>
      <c r="AD284" s="640"/>
      <c r="AE284" s="642"/>
      <c r="AF284" s="640"/>
      <c r="AG284" s="642"/>
      <c r="AH284" s="640"/>
      <c r="AI284" s="642"/>
      <c r="AJ284" s="640"/>
      <c r="AK284" s="642"/>
      <c r="AL284" s="640"/>
      <c r="AM284" s="642"/>
      <c r="AN284" s="640"/>
      <c r="AO284" s="642"/>
      <c r="AP284" s="640"/>
      <c r="AQ284" s="642"/>
      <c r="AR284" s="640"/>
      <c r="AS284" s="642"/>
      <c r="AT284" s="640"/>
      <c r="AU284" s="642"/>
      <c r="AV284" s="640"/>
      <c r="AW284" s="642"/>
      <c r="AX284" s="640"/>
      <c r="AY284" s="642"/>
      <c r="AZ284" s="640"/>
      <c r="BA284" s="642"/>
      <c r="BB284" s="640"/>
      <c r="BC284" s="642"/>
      <c r="BD284" s="640"/>
      <c r="BE284" s="642"/>
      <c r="BF284" s="640"/>
      <c r="BG284" s="642"/>
      <c r="BH284" s="640"/>
      <c r="BI284" s="642"/>
      <c r="BJ284" s="640"/>
      <c r="BK284" s="642"/>
      <c r="BL284" s="640"/>
      <c r="BM284" s="642"/>
      <c r="BN284" s="640"/>
      <c r="BO284" s="642"/>
      <c r="BP284" s="640"/>
      <c r="BQ284" s="642"/>
      <c r="BR284" s="640"/>
      <c r="BS284" s="642"/>
      <c r="BT284" s="640"/>
      <c r="BU284" s="642"/>
      <c r="BV284" s="643">
        <f t="shared" si="290"/>
        <v>0</v>
      </c>
      <c r="BW284" s="644">
        <f t="shared" si="291"/>
        <v>0</v>
      </c>
      <c r="BX284" s="776">
        <f t="shared" si="292"/>
        <v>0</v>
      </c>
      <c r="BY284" s="644">
        <f t="shared" si="293"/>
        <v>0</v>
      </c>
      <c r="BZ284" s="645"/>
      <c r="CA284" s="338"/>
      <c r="CB284" s="338"/>
      <c r="CC284" s="338"/>
      <c r="CD284" s="338"/>
      <c r="CE284" s="338"/>
      <c r="CF284" s="338"/>
    </row>
    <row r="285" ht="15.75" customHeight="1">
      <c r="A285" s="821"/>
      <c r="B285" s="777"/>
      <c r="C285" s="501"/>
      <c r="D285" s="501"/>
      <c r="E285" s="501"/>
      <c r="F285" s="737"/>
      <c r="G285" s="773">
        <f t="shared" ref="G285:H285" si="297">L285+N285+P285+R285+T285+V285+X285+Z285+AB285+AD285+AF285+AH285+AJ285+AL285+AN285+AP285+AR285+AT285+AV285+AX285+AZ285+BB285+BD285+BF285+BH285+BJ285+BL285+BN285+BP285+BR285+BT285</f>
        <v>0</v>
      </c>
      <c r="H285" s="671">
        <f t="shared" si="297"/>
        <v>0</v>
      </c>
      <c r="I285" s="774">
        <f t="shared" si="4"/>
        <v>0</v>
      </c>
      <c r="J285" s="418"/>
      <c r="K285" s="407">
        <f t="shared" si="5"/>
        <v>0</v>
      </c>
      <c r="L285" s="640"/>
      <c r="M285" s="642"/>
      <c r="N285" s="640"/>
      <c r="O285" s="642"/>
      <c r="P285" s="640"/>
      <c r="Q285" s="642"/>
      <c r="R285" s="640"/>
      <c r="S285" s="642"/>
      <c r="T285" s="640"/>
      <c r="U285" s="642"/>
      <c r="V285" s="640"/>
      <c r="W285" s="642"/>
      <c r="X285" s="640"/>
      <c r="Y285" s="642"/>
      <c r="Z285" s="640"/>
      <c r="AA285" s="642"/>
      <c r="AB285" s="640"/>
      <c r="AC285" s="642"/>
      <c r="AD285" s="640"/>
      <c r="AE285" s="642"/>
      <c r="AF285" s="640"/>
      <c r="AG285" s="642"/>
      <c r="AH285" s="640"/>
      <c r="AI285" s="642"/>
      <c r="AJ285" s="640"/>
      <c r="AK285" s="642"/>
      <c r="AL285" s="640"/>
      <c r="AM285" s="642"/>
      <c r="AN285" s="640"/>
      <c r="AO285" s="642"/>
      <c r="AP285" s="640"/>
      <c r="AQ285" s="642"/>
      <c r="AR285" s="640"/>
      <c r="AS285" s="642"/>
      <c r="AT285" s="640"/>
      <c r="AU285" s="642"/>
      <c r="AV285" s="640"/>
      <c r="AW285" s="642"/>
      <c r="AX285" s="640"/>
      <c r="AY285" s="642"/>
      <c r="AZ285" s="640"/>
      <c r="BA285" s="642"/>
      <c r="BB285" s="640"/>
      <c r="BC285" s="642"/>
      <c r="BD285" s="640"/>
      <c r="BE285" s="642"/>
      <c r="BF285" s="640"/>
      <c r="BG285" s="642"/>
      <c r="BH285" s="640"/>
      <c r="BI285" s="642"/>
      <c r="BJ285" s="640"/>
      <c r="BK285" s="642"/>
      <c r="BL285" s="640"/>
      <c r="BM285" s="642"/>
      <c r="BN285" s="640"/>
      <c r="BO285" s="642"/>
      <c r="BP285" s="640"/>
      <c r="BQ285" s="642"/>
      <c r="BR285" s="640"/>
      <c r="BS285" s="642"/>
      <c r="BT285" s="640"/>
      <c r="BU285" s="642"/>
      <c r="BV285" s="643">
        <f t="shared" si="290"/>
        <v>0</v>
      </c>
      <c r="BW285" s="644">
        <f t="shared" si="291"/>
        <v>0</v>
      </c>
      <c r="BX285" s="776">
        <f t="shared" si="292"/>
        <v>0</v>
      </c>
      <c r="BY285" s="644">
        <f t="shared" si="293"/>
        <v>0</v>
      </c>
      <c r="BZ285" s="645"/>
      <c r="CA285" s="338"/>
      <c r="CB285" s="338"/>
      <c r="CC285" s="338"/>
      <c r="CD285" s="338"/>
      <c r="CE285" s="338"/>
      <c r="CF285" s="338"/>
    </row>
    <row r="286" ht="15.75" customHeight="1">
      <c r="A286" s="821"/>
      <c r="B286" s="777"/>
      <c r="C286" s="501"/>
      <c r="D286" s="501"/>
      <c r="E286" s="501"/>
      <c r="F286" s="737"/>
      <c r="G286" s="773">
        <f t="shared" ref="G286:H286" si="298">L286+N286+P286+R286+T286+V286+X286+Z286+AB286+AD286+AF286+AH286+AJ286+AL286+AN286+AP286+AR286+AT286+AV286+AX286+AZ286+BB286+BD286+BF286+BH286+BJ286+BL286+BN286+BP286+BR286+BT286</f>
        <v>0</v>
      </c>
      <c r="H286" s="671">
        <f t="shared" si="298"/>
        <v>0</v>
      </c>
      <c r="I286" s="774">
        <f t="shared" si="4"/>
        <v>0</v>
      </c>
      <c r="J286" s="418"/>
      <c r="K286" s="407">
        <f t="shared" si="5"/>
        <v>0</v>
      </c>
      <c r="L286" s="640"/>
      <c r="M286" s="642"/>
      <c r="N286" s="640"/>
      <c r="O286" s="642"/>
      <c r="P286" s="640"/>
      <c r="Q286" s="642"/>
      <c r="R286" s="640"/>
      <c r="S286" s="642"/>
      <c r="T286" s="640"/>
      <c r="U286" s="642"/>
      <c r="V286" s="640"/>
      <c r="W286" s="642"/>
      <c r="X286" s="640"/>
      <c r="Y286" s="642"/>
      <c r="Z286" s="640"/>
      <c r="AA286" s="642"/>
      <c r="AB286" s="640"/>
      <c r="AC286" s="642"/>
      <c r="AD286" s="640"/>
      <c r="AE286" s="642"/>
      <c r="AF286" s="640"/>
      <c r="AG286" s="642"/>
      <c r="AH286" s="640"/>
      <c r="AI286" s="642"/>
      <c r="AJ286" s="640"/>
      <c r="AK286" s="642"/>
      <c r="AL286" s="640"/>
      <c r="AM286" s="642"/>
      <c r="AN286" s="640"/>
      <c r="AO286" s="642"/>
      <c r="AP286" s="640"/>
      <c r="AQ286" s="642"/>
      <c r="AR286" s="640"/>
      <c r="AS286" s="642"/>
      <c r="AT286" s="640"/>
      <c r="AU286" s="642"/>
      <c r="AV286" s="640"/>
      <c r="AW286" s="642"/>
      <c r="AX286" s="640"/>
      <c r="AY286" s="642"/>
      <c r="AZ286" s="640"/>
      <c r="BA286" s="642"/>
      <c r="BB286" s="640"/>
      <c r="BC286" s="642"/>
      <c r="BD286" s="640"/>
      <c r="BE286" s="642"/>
      <c r="BF286" s="640"/>
      <c r="BG286" s="642"/>
      <c r="BH286" s="640"/>
      <c r="BI286" s="642"/>
      <c r="BJ286" s="640"/>
      <c r="BK286" s="642"/>
      <c r="BL286" s="640"/>
      <c r="BM286" s="642"/>
      <c r="BN286" s="640"/>
      <c r="BO286" s="642"/>
      <c r="BP286" s="640"/>
      <c r="BQ286" s="642"/>
      <c r="BR286" s="640"/>
      <c r="BS286" s="642"/>
      <c r="BT286" s="640"/>
      <c r="BU286" s="642"/>
      <c r="BV286" s="643">
        <f t="shared" si="290"/>
        <v>0</v>
      </c>
      <c r="BW286" s="644">
        <f t="shared" si="291"/>
        <v>0</v>
      </c>
      <c r="BX286" s="776">
        <f t="shared" si="292"/>
        <v>0</v>
      </c>
      <c r="BY286" s="644">
        <f t="shared" si="293"/>
        <v>0</v>
      </c>
      <c r="BZ286" s="645"/>
      <c r="CA286" s="338"/>
      <c r="CB286" s="338"/>
      <c r="CC286" s="338"/>
      <c r="CD286" s="338"/>
      <c r="CE286" s="338"/>
      <c r="CF286" s="338"/>
    </row>
    <row r="287" ht="15.75" customHeight="1">
      <c r="A287" s="821"/>
      <c r="B287" s="777"/>
      <c r="C287" s="501"/>
      <c r="D287" s="501"/>
      <c r="E287" s="501"/>
      <c r="F287" s="737"/>
      <c r="G287" s="773">
        <f t="shared" ref="G287:H287" si="299">L287+N287+P287+R287+T287+V287+X287+Z287+AB287+AD287+AF287+AH287+AJ287+AL287+AN287+AP287+AR287+AT287+AV287+AX287+AZ287+BB287+BD287+BF287+BH287+BJ287+BL287+BN287+BP287+BR287+BT287</f>
        <v>0</v>
      </c>
      <c r="H287" s="671">
        <f t="shared" si="299"/>
        <v>0</v>
      </c>
      <c r="I287" s="774">
        <f t="shared" si="4"/>
        <v>0</v>
      </c>
      <c r="J287" s="418"/>
      <c r="K287" s="407">
        <f t="shared" si="5"/>
        <v>0</v>
      </c>
      <c r="L287" s="640"/>
      <c r="M287" s="642"/>
      <c r="N287" s="640"/>
      <c r="O287" s="642"/>
      <c r="P287" s="640"/>
      <c r="Q287" s="642"/>
      <c r="R287" s="640"/>
      <c r="S287" s="642"/>
      <c r="T287" s="640"/>
      <c r="U287" s="642"/>
      <c r="V287" s="640"/>
      <c r="W287" s="642"/>
      <c r="X287" s="640"/>
      <c r="Y287" s="642"/>
      <c r="Z287" s="640"/>
      <c r="AA287" s="642"/>
      <c r="AB287" s="640"/>
      <c r="AC287" s="642"/>
      <c r="AD287" s="640"/>
      <c r="AE287" s="642"/>
      <c r="AF287" s="640"/>
      <c r="AG287" s="642"/>
      <c r="AH287" s="640"/>
      <c r="AI287" s="642"/>
      <c r="AJ287" s="640"/>
      <c r="AK287" s="642"/>
      <c r="AL287" s="640"/>
      <c r="AM287" s="642"/>
      <c r="AN287" s="640"/>
      <c r="AO287" s="642"/>
      <c r="AP287" s="640"/>
      <c r="AQ287" s="642"/>
      <c r="AR287" s="640"/>
      <c r="AS287" s="642"/>
      <c r="AT287" s="640"/>
      <c r="AU287" s="642"/>
      <c r="AV287" s="640"/>
      <c r="AW287" s="642"/>
      <c r="AX287" s="640"/>
      <c r="AY287" s="642"/>
      <c r="AZ287" s="640"/>
      <c r="BA287" s="642"/>
      <c r="BB287" s="640"/>
      <c r="BC287" s="642"/>
      <c r="BD287" s="640"/>
      <c r="BE287" s="642"/>
      <c r="BF287" s="640"/>
      <c r="BG287" s="642"/>
      <c r="BH287" s="640"/>
      <c r="BI287" s="642"/>
      <c r="BJ287" s="640"/>
      <c r="BK287" s="642"/>
      <c r="BL287" s="640"/>
      <c r="BM287" s="642"/>
      <c r="BN287" s="640"/>
      <c r="BO287" s="642"/>
      <c r="BP287" s="640"/>
      <c r="BQ287" s="642"/>
      <c r="BR287" s="640"/>
      <c r="BS287" s="642"/>
      <c r="BT287" s="640"/>
      <c r="BU287" s="642"/>
      <c r="BV287" s="643">
        <f t="shared" si="290"/>
        <v>0</v>
      </c>
      <c r="BW287" s="644">
        <f t="shared" si="291"/>
        <v>0</v>
      </c>
      <c r="BX287" s="776">
        <f t="shared" si="292"/>
        <v>0</v>
      </c>
      <c r="BY287" s="644">
        <f t="shared" si="293"/>
        <v>0</v>
      </c>
      <c r="BZ287" s="645"/>
      <c r="CA287" s="338"/>
      <c r="CB287" s="338"/>
      <c r="CC287" s="338"/>
      <c r="CD287" s="338"/>
      <c r="CE287" s="338"/>
      <c r="CF287" s="338"/>
    </row>
    <row r="288" ht="15.75" customHeight="1">
      <c r="A288" s="821"/>
      <c r="B288" s="777"/>
      <c r="C288" s="501"/>
      <c r="D288" s="501"/>
      <c r="E288" s="501"/>
      <c r="F288" s="737"/>
      <c r="G288" s="773">
        <f t="shared" ref="G288:H288" si="300">L288+N288+P288+R288+T288+V288+X288+Z288+AB288+AD288+AF288+AH288+AJ288+AL288+AN288+AP288+AR288+AT288+AV288+AX288+AZ288+BB288+BD288+BF288+BH288+BJ288+BL288+BN288+BP288+BR288+BT288</f>
        <v>0</v>
      </c>
      <c r="H288" s="671">
        <f t="shared" si="300"/>
        <v>0</v>
      </c>
      <c r="I288" s="774">
        <f t="shared" si="4"/>
        <v>0</v>
      </c>
      <c r="J288" s="418"/>
      <c r="K288" s="407">
        <f t="shared" si="5"/>
        <v>0</v>
      </c>
      <c r="L288" s="640"/>
      <c r="M288" s="642"/>
      <c r="N288" s="640"/>
      <c r="O288" s="642"/>
      <c r="P288" s="640"/>
      <c r="Q288" s="642"/>
      <c r="R288" s="640"/>
      <c r="S288" s="642"/>
      <c r="T288" s="640"/>
      <c r="U288" s="642"/>
      <c r="V288" s="640"/>
      <c r="W288" s="642"/>
      <c r="X288" s="640"/>
      <c r="Y288" s="642"/>
      <c r="Z288" s="640"/>
      <c r="AA288" s="642"/>
      <c r="AB288" s="640"/>
      <c r="AC288" s="642"/>
      <c r="AD288" s="640"/>
      <c r="AE288" s="642"/>
      <c r="AF288" s="640"/>
      <c r="AG288" s="642"/>
      <c r="AH288" s="640"/>
      <c r="AI288" s="642"/>
      <c r="AJ288" s="640"/>
      <c r="AK288" s="642"/>
      <c r="AL288" s="640"/>
      <c r="AM288" s="642"/>
      <c r="AN288" s="640"/>
      <c r="AO288" s="642"/>
      <c r="AP288" s="640"/>
      <c r="AQ288" s="642"/>
      <c r="AR288" s="640"/>
      <c r="AS288" s="642"/>
      <c r="AT288" s="640"/>
      <c r="AU288" s="642"/>
      <c r="AV288" s="640"/>
      <c r="AW288" s="642"/>
      <c r="AX288" s="640"/>
      <c r="AY288" s="642"/>
      <c r="AZ288" s="640"/>
      <c r="BA288" s="642"/>
      <c r="BB288" s="640"/>
      <c r="BC288" s="642"/>
      <c r="BD288" s="640"/>
      <c r="BE288" s="642"/>
      <c r="BF288" s="640"/>
      <c r="BG288" s="642"/>
      <c r="BH288" s="640"/>
      <c r="BI288" s="642"/>
      <c r="BJ288" s="640"/>
      <c r="BK288" s="642"/>
      <c r="BL288" s="640"/>
      <c r="BM288" s="642"/>
      <c r="BN288" s="640"/>
      <c r="BO288" s="642"/>
      <c r="BP288" s="640"/>
      <c r="BQ288" s="642"/>
      <c r="BR288" s="640"/>
      <c r="BS288" s="642"/>
      <c r="BT288" s="640"/>
      <c r="BU288" s="642"/>
      <c r="BV288" s="643">
        <f t="shared" si="290"/>
        <v>0</v>
      </c>
      <c r="BW288" s="644">
        <f t="shared" si="291"/>
        <v>0</v>
      </c>
      <c r="BX288" s="776">
        <f t="shared" si="292"/>
        <v>0</v>
      </c>
      <c r="BY288" s="644">
        <f t="shared" si="293"/>
        <v>0</v>
      </c>
      <c r="BZ288" s="645"/>
      <c r="CA288" s="338"/>
      <c r="CB288" s="338"/>
      <c r="CC288" s="338"/>
      <c r="CD288" s="338"/>
      <c r="CE288" s="338"/>
      <c r="CF288" s="338"/>
    </row>
    <row r="289" ht="15.75" customHeight="1">
      <c r="A289" s="821"/>
      <c r="B289" s="777"/>
      <c r="C289" s="501"/>
      <c r="D289" s="501"/>
      <c r="E289" s="501"/>
      <c r="F289" s="737"/>
      <c r="G289" s="773">
        <f t="shared" ref="G289:H289" si="301">L289+N289+P289+R289+T289+V289+X289+Z289+AB289+AD289+AF289+AH289+AJ289+AL289+AN289+AP289+AR289+AT289+AV289+AX289+AZ289+BB289+BD289+BF289+BH289+BJ289+BL289+BN289+BP289+BR289+BT289</f>
        <v>0</v>
      </c>
      <c r="H289" s="671">
        <f t="shared" si="301"/>
        <v>0</v>
      </c>
      <c r="I289" s="774">
        <f t="shared" si="4"/>
        <v>0</v>
      </c>
      <c r="J289" s="418"/>
      <c r="K289" s="407">
        <f t="shared" si="5"/>
        <v>0</v>
      </c>
      <c r="L289" s="640"/>
      <c r="M289" s="642"/>
      <c r="N289" s="640"/>
      <c r="O289" s="642"/>
      <c r="P289" s="640"/>
      <c r="Q289" s="642"/>
      <c r="R289" s="640"/>
      <c r="S289" s="642"/>
      <c r="T289" s="640"/>
      <c r="U289" s="642"/>
      <c r="V289" s="640"/>
      <c r="W289" s="642"/>
      <c r="X289" s="640"/>
      <c r="Y289" s="642"/>
      <c r="Z289" s="640"/>
      <c r="AA289" s="642"/>
      <c r="AB289" s="640"/>
      <c r="AC289" s="642"/>
      <c r="AD289" s="640"/>
      <c r="AE289" s="642"/>
      <c r="AF289" s="640"/>
      <c r="AG289" s="642"/>
      <c r="AH289" s="640"/>
      <c r="AI289" s="642"/>
      <c r="AJ289" s="640"/>
      <c r="AK289" s="642"/>
      <c r="AL289" s="640"/>
      <c r="AM289" s="642"/>
      <c r="AN289" s="640"/>
      <c r="AO289" s="642"/>
      <c r="AP289" s="640"/>
      <c r="AQ289" s="642"/>
      <c r="AR289" s="640"/>
      <c r="AS289" s="642"/>
      <c r="AT289" s="640"/>
      <c r="AU289" s="642"/>
      <c r="AV289" s="640"/>
      <c r="AW289" s="642"/>
      <c r="AX289" s="640"/>
      <c r="AY289" s="642"/>
      <c r="AZ289" s="640"/>
      <c r="BA289" s="642"/>
      <c r="BB289" s="640"/>
      <c r="BC289" s="642"/>
      <c r="BD289" s="640"/>
      <c r="BE289" s="642"/>
      <c r="BF289" s="640"/>
      <c r="BG289" s="642"/>
      <c r="BH289" s="640"/>
      <c r="BI289" s="642"/>
      <c r="BJ289" s="640"/>
      <c r="BK289" s="642"/>
      <c r="BL289" s="640"/>
      <c r="BM289" s="642"/>
      <c r="BN289" s="640"/>
      <c r="BO289" s="642"/>
      <c r="BP289" s="640"/>
      <c r="BQ289" s="642"/>
      <c r="BR289" s="640"/>
      <c r="BS289" s="642"/>
      <c r="BT289" s="640"/>
      <c r="BU289" s="642"/>
      <c r="BV289" s="643">
        <f t="shared" si="290"/>
        <v>0</v>
      </c>
      <c r="BW289" s="644">
        <f t="shared" si="291"/>
        <v>0</v>
      </c>
      <c r="BX289" s="776">
        <f t="shared" si="292"/>
        <v>0</v>
      </c>
      <c r="BY289" s="644">
        <f t="shared" si="293"/>
        <v>0</v>
      </c>
      <c r="BZ289" s="645"/>
      <c r="CA289" s="338"/>
      <c r="CB289" s="338"/>
      <c r="CC289" s="338"/>
      <c r="CD289" s="338"/>
      <c r="CE289" s="338"/>
      <c r="CF289" s="338"/>
    </row>
    <row r="290" ht="15.75" customHeight="1">
      <c r="A290" s="821"/>
      <c r="B290" s="777"/>
      <c r="C290" s="501"/>
      <c r="D290" s="501"/>
      <c r="E290" s="501"/>
      <c r="F290" s="737"/>
      <c r="G290" s="773">
        <f t="shared" ref="G290:H290" si="302">L290+N290+P290+R290+T290+V290+X290+Z290+AB290+AD290+AF290+AH290+AJ290+AL290+AN290+AP290+AR290+AT290+AV290+AX290+AZ290+BB290+BD290+BF290+BH290+BJ290+BL290+BN290+BP290+BR290+BT290</f>
        <v>0</v>
      </c>
      <c r="H290" s="671">
        <f t="shared" si="302"/>
        <v>0</v>
      </c>
      <c r="I290" s="774">
        <f t="shared" si="4"/>
        <v>0</v>
      </c>
      <c r="J290" s="418"/>
      <c r="K290" s="407">
        <f t="shared" si="5"/>
        <v>0</v>
      </c>
      <c r="L290" s="640"/>
      <c r="M290" s="642"/>
      <c r="N290" s="640"/>
      <c r="O290" s="642"/>
      <c r="P290" s="640"/>
      <c r="Q290" s="642"/>
      <c r="R290" s="640"/>
      <c r="S290" s="642"/>
      <c r="T290" s="640"/>
      <c r="U290" s="642"/>
      <c r="V290" s="640"/>
      <c r="W290" s="642"/>
      <c r="X290" s="640"/>
      <c r="Y290" s="642"/>
      <c r="Z290" s="640"/>
      <c r="AA290" s="642"/>
      <c r="AB290" s="640"/>
      <c r="AC290" s="642"/>
      <c r="AD290" s="640"/>
      <c r="AE290" s="642"/>
      <c r="AF290" s="640"/>
      <c r="AG290" s="642"/>
      <c r="AH290" s="640"/>
      <c r="AI290" s="642"/>
      <c r="AJ290" s="640"/>
      <c r="AK290" s="642"/>
      <c r="AL290" s="640"/>
      <c r="AM290" s="642"/>
      <c r="AN290" s="640"/>
      <c r="AO290" s="642"/>
      <c r="AP290" s="640"/>
      <c r="AQ290" s="642"/>
      <c r="AR290" s="640"/>
      <c r="AS290" s="642"/>
      <c r="AT290" s="640"/>
      <c r="AU290" s="642"/>
      <c r="AV290" s="640"/>
      <c r="AW290" s="642"/>
      <c r="AX290" s="640"/>
      <c r="AY290" s="642"/>
      <c r="AZ290" s="640"/>
      <c r="BA290" s="642"/>
      <c r="BB290" s="640"/>
      <c r="BC290" s="642"/>
      <c r="BD290" s="640"/>
      <c r="BE290" s="642"/>
      <c r="BF290" s="640"/>
      <c r="BG290" s="642"/>
      <c r="BH290" s="640"/>
      <c r="BI290" s="642"/>
      <c r="BJ290" s="640"/>
      <c r="BK290" s="642"/>
      <c r="BL290" s="640"/>
      <c r="BM290" s="642"/>
      <c r="BN290" s="640"/>
      <c r="BO290" s="642"/>
      <c r="BP290" s="640"/>
      <c r="BQ290" s="642"/>
      <c r="BR290" s="640"/>
      <c r="BS290" s="642"/>
      <c r="BT290" s="640"/>
      <c r="BU290" s="642"/>
      <c r="BV290" s="643">
        <f t="shared" si="290"/>
        <v>0</v>
      </c>
      <c r="BW290" s="644">
        <f t="shared" si="291"/>
        <v>0</v>
      </c>
      <c r="BX290" s="776">
        <f t="shared" si="292"/>
        <v>0</v>
      </c>
      <c r="BY290" s="644">
        <f t="shared" si="293"/>
        <v>0</v>
      </c>
      <c r="BZ290" s="645"/>
      <c r="CA290" s="338"/>
      <c r="CB290" s="338"/>
      <c r="CC290" s="338"/>
      <c r="CD290" s="338"/>
      <c r="CE290" s="338"/>
      <c r="CF290" s="338"/>
    </row>
    <row r="291" ht="15.75" customHeight="1">
      <c r="A291" s="821"/>
      <c r="B291" s="777"/>
      <c r="C291" s="501"/>
      <c r="D291" s="501"/>
      <c r="E291" s="501"/>
      <c r="F291" s="737"/>
      <c r="G291" s="773">
        <f t="shared" ref="G291:H291" si="303">L291+N291+P291+R291+T291+V291+X291+Z291+AB291+AD291+AF291+AH291+AJ291+AL291+AN291+AP291+AR291+AT291+AV291+AX291+AZ291+BB291+BD291+BF291+BH291+BJ291+BL291+BN291+BP291+BR291+BT291</f>
        <v>0</v>
      </c>
      <c r="H291" s="671">
        <f t="shared" si="303"/>
        <v>0</v>
      </c>
      <c r="I291" s="774">
        <f t="shared" si="4"/>
        <v>0</v>
      </c>
      <c r="J291" s="418"/>
      <c r="K291" s="407">
        <f t="shared" si="5"/>
        <v>0</v>
      </c>
      <c r="L291" s="640"/>
      <c r="M291" s="642"/>
      <c r="N291" s="640"/>
      <c r="O291" s="642"/>
      <c r="P291" s="640"/>
      <c r="Q291" s="642"/>
      <c r="R291" s="640"/>
      <c r="S291" s="642"/>
      <c r="T291" s="640"/>
      <c r="U291" s="642"/>
      <c r="V291" s="640"/>
      <c r="W291" s="642"/>
      <c r="X291" s="640"/>
      <c r="Y291" s="642"/>
      <c r="Z291" s="640"/>
      <c r="AA291" s="642"/>
      <c r="AB291" s="640"/>
      <c r="AC291" s="642"/>
      <c r="AD291" s="640"/>
      <c r="AE291" s="642"/>
      <c r="AF291" s="640"/>
      <c r="AG291" s="642"/>
      <c r="AH291" s="640"/>
      <c r="AI291" s="642"/>
      <c r="AJ291" s="640"/>
      <c r="AK291" s="642"/>
      <c r="AL291" s="640"/>
      <c r="AM291" s="642"/>
      <c r="AN291" s="640"/>
      <c r="AO291" s="642"/>
      <c r="AP291" s="640"/>
      <c r="AQ291" s="642"/>
      <c r="AR291" s="640"/>
      <c r="AS291" s="642"/>
      <c r="AT291" s="640"/>
      <c r="AU291" s="642"/>
      <c r="AV291" s="640"/>
      <c r="AW291" s="642"/>
      <c r="AX291" s="640"/>
      <c r="AY291" s="642"/>
      <c r="AZ291" s="640"/>
      <c r="BA291" s="642"/>
      <c r="BB291" s="640"/>
      <c r="BC291" s="642"/>
      <c r="BD291" s="640"/>
      <c r="BE291" s="642"/>
      <c r="BF291" s="640"/>
      <c r="BG291" s="642"/>
      <c r="BH291" s="640"/>
      <c r="BI291" s="642"/>
      <c r="BJ291" s="640"/>
      <c r="BK291" s="642"/>
      <c r="BL291" s="640"/>
      <c r="BM291" s="642"/>
      <c r="BN291" s="640"/>
      <c r="BO291" s="642"/>
      <c r="BP291" s="640"/>
      <c r="BQ291" s="642"/>
      <c r="BR291" s="640"/>
      <c r="BS291" s="642"/>
      <c r="BT291" s="640"/>
      <c r="BU291" s="642"/>
      <c r="BV291" s="643">
        <f t="shared" si="290"/>
        <v>0</v>
      </c>
      <c r="BW291" s="644">
        <f t="shared" si="291"/>
        <v>0</v>
      </c>
      <c r="BX291" s="776">
        <f t="shared" si="292"/>
        <v>0</v>
      </c>
      <c r="BY291" s="644">
        <f t="shared" si="293"/>
        <v>0</v>
      </c>
      <c r="BZ291" s="645"/>
      <c r="CA291" s="338"/>
      <c r="CB291" s="338"/>
      <c r="CC291" s="338"/>
      <c r="CD291" s="338"/>
      <c r="CE291" s="338"/>
      <c r="CF291" s="338"/>
    </row>
    <row r="292" ht="15.75" customHeight="1">
      <c r="A292" s="821"/>
      <c r="B292" s="777"/>
      <c r="C292" s="501"/>
      <c r="D292" s="501"/>
      <c r="E292" s="501"/>
      <c r="F292" s="737"/>
      <c r="G292" s="773">
        <f t="shared" ref="G292:H292" si="304">L292+N292+P292+R292+T292+V292+X292+Z292+AB292+AD292+AF292+AH292+AJ292+AL292+AN292+AP292+AR292+AT292+AV292+AX292+AZ292+BB292+BD292+BF292+BH292+BJ292+BL292+BN292+BP292+BR292+BT292</f>
        <v>0</v>
      </c>
      <c r="H292" s="671">
        <f t="shared" si="304"/>
        <v>0</v>
      </c>
      <c r="I292" s="774">
        <f t="shared" si="4"/>
        <v>0</v>
      </c>
      <c r="J292" s="418"/>
      <c r="K292" s="407">
        <f t="shared" si="5"/>
        <v>0</v>
      </c>
      <c r="L292" s="640"/>
      <c r="M292" s="642"/>
      <c r="N292" s="640"/>
      <c r="O292" s="642"/>
      <c r="P292" s="640"/>
      <c r="Q292" s="642"/>
      <c r="R292" s="640"/>
      <c r="S292" s="642"/>
      <c r="T292" s="640"/>
      <c r="U292" s="642"/>
      <c r="V292" s="640"/>
      <c r="W292" s="642"/>
      <c r="X292" s="640"/>
      <c r="Y292" s="642"/>
      <c r="Z292" s="640"/>
      <c r="AA292" s="642"/>
      <c r="AB292" s="640"/>
      <c r="AC292" s="642"/>
      <c r="AD292" s="640"/>
      <c r="AE292" s="642"/>
      <c r="AF292" s="640"/>
      <c r="AG292" s="642"/>
      <c r="AH292" s="640"/>
      <c r="AI292" s="642"/>
      <c r="AJ292" s="640"/>
      <c r="AK292" s="642"/>
      <c r="AL292" s="640"/>
      <c r="AM292" s="642"/>
      <c r="AN292" s="640"/>
      <c r="AO292" s="642"/>
      <c r="AP292" s="640"/>
      <c r="AQ292" s="642"/>
      <c r="AR292" s="640"/>
      <c r="AS292" s="642"/>
      <c r="AT292" s="640"/>
      <c r="AU292" s="642"/>
      <c r="AV292" s="640"/>
      <c r="AW292" s="642"/>
      <c r="AX292" s="640"/>
      <c r="AY292" s="642"/>
      <c r="AZ292" s="640"/>
      <c r="BA292" s="642"/>
      <c r="BB292" s="640"/>
      <c r="BC292" s="642"/>
      <c r="BD292" s="640"/>
      <c r="BE292" s="642"/>
      <c r="BF292" s="640"/>
      <c r="BG292" s="642"/>
      <c r="BH292" s="640"/>
      <c r="BI292" s="642"/>
      <c r="BJ292" s="640"/>
      <c r="BK292" s="642"/>
      <c r="BL292" s="640"/>
      <c r="BM292" s="642"/>
      <c r="BN292" s="640"/>
      <c r="BO292" s="642"/>
      <c r="BP292" s="640"/>
      <c r="BQ292" s="642"/>
      <c r="BR292" s="640"/>
      <c r="BS292" s="642"/>
      <c r="BT292" s="640"/>
      <c r="BU292" s="642"/>
      <c r="BV292" s="643">
        <f t="shared" si="290"/>
        <v>0</v>
      </c>
      <c r="BW292" s="644">
        <f t="shared" si="291"/>
        <v>0</v>
      </c>
      <c r="BX292" s="776">
        <f t="shared" si="292"/>
        <v>0</v>
      </c>
      <c r="BY292" s="644">
        <f t="shared" si="293"/>
        <v>0</v>
      </c>
      <c r="BZ292" s="645"/>
      <c r="CA292" s="338"/>
      <c r="CB292" s="338"/>
      <c r="CC292" s="338"/>
      <c r="CD292" s="338"/>
      <c r="CE292" s="338"/>
      <c r="CF292" s="338"/>
    </row>
    <row r="293" ht="15.75" customHeight="1">
      <c r="A293" s="821"/>
      <c r="B293" s="777"/>
      <c r="C293" s="501"/>
      <c r="D293" s="501"/>
      <c r="E293" s="501"/>
      <c r="F293" s="737"/>
      <c r="G293" s="773">
        <f t="shared" ref="G293:H293" si="305">L293+N293+P293+R293+T293+V293+X293+Z293+AB293+AD293+AF293+AH293+AJ293+AL293+AN293+AP293+AR293+AT293+AV293+AX293+AZ293+BB293+BD293+BF293+BH293+BJ293+BL293+BN293+BP293+BR293+BT293</f>
        <v>0</v>
      </c>
      <c r="H293" s="671">
        <f t="shared" si="305"/>
        <v>0</v>
      </c>
      <c r="I293" s="774">
        <f t="shared" si="4"/>
        <v>0</v>
      </c>
      <c r="J293" s="418"/>
      <c r="K293" s="407">
        <f t="shared" si="5"/>
        <v>0</v>
      </c>
      <c r="L293" s="640"/>
      <c r="M293" s="642"/>
      <c r="N293" s="640"/>
      <c r="O293" s="642"/>
      <c r="P293" s="640"/>
      <c r="Q293" s="642"/>
      <c r="R293" s="640"/>
      <c r="S293" s="642"/>
      <c r="T293" s="640"/>
      <c r="U293" s="642"/>
      <c r="V293" s="640"/>
      <c r="W293" s="642"/>
      <c r="X293" s="640"/>
      <c r="Y293" s="642"/>
      <c r="Z293" s="640"/>
      <c r="AA293" s="642"/>
      <c r="AB293" s="640"/>
      <c r="AC293" s="642"/>
      <c r="AD293" s="640"/>
      <c r="AE293" s="642"/>
      <c r="AF293" s="640"/>
      <c r="AG293" s="642"/>
      <c r="AH293" s="640"/>
      <c r="AI293" s="642"/>
      <c r="AJ293" s="640"/>
      <c r="AK293" s="642"/>
      <c r="AL293" s="640"/>
      <c r="AM293" s="642"/>
      <c r="AN293" s="640"/>
      <c r="AO293" s="642"/>
      <c r="AP293" s="640"/>
      <c r="AQ293" s="642"/>
      <c r="AR293" s="640"/>
      <c r="AS293" s="642"/>
      <c r="AT293" s="640"/>
      <c r="AU293" s="642"/>
      <c r="AV293" s="640"/>
      <c r="AW293" s="642"/>
      <c r="AX293" s="640"/>
      <c r="AY293" s="642"/>
      <c r="AZ293" s="640"/>
      <c r="BA293" s="642"/>
      <c r="BB293" s="640"/>
      <c r="BC293" s="642"/>
      <c r="BD293" s="640"/>
      <c r="BE293" s="642"/>
      <c r="BF293" s="640"/>
      <c r="BG293" s="642"/>
      <c r="BH293" s="640"/>
      <c r="BI293" s="642"/>
      <c r="BJ293" s="640"/>
      <c r="BK293" s="642"/>
      <c r="BL293" s="640"/>
      <c r="BM293" s="642"/>
      <c r="BN293" s="640"/>
      <c r="BO293" s="642"/>
      <c r="BP293" s="640"/>
      <c r="BQ293" s="642"/>
      <c r="BR293" s="640"/>
      <c r="BS293" s="642"/>
      <c r="BT293" s="640"/>
      <c r="BU293" s="642"/>
      <c r="BV293" s="643">
        <f t="shared" si="290"/>
        <v>0</v>
      </c>
      <c r="BW293" s="644">
        <f t="shared" si="291"/>
        <v>0</v>
      </c>
      <c r="BX293" s="776">
        <f t="shared" si="292"/>
        <v>0</v>
      </c>
      <c r="BY293" s="644">
        <f t="shared" si="293"/>
        <v>0</v>
      </c>
      <c r="BZ293" s="645"/>
      <c r="CA293" s="338"/>
      <c r="CB293" s="338"/>
      <c r="CC293" s="338"/>
      <c r="CD293" s="338"/>
      <c r="CE293" s="338"/>
      <c r="CF293" s="338"/>
    </row>
    <row r="294" ht="15.75" customHeight="1">
      <c r="A294" s="821"/>
      <c r="B294" s="777"/>
      <c r="C294" s="501"/>
      <c r="D294" s="501"/>
      <c r="E294" s="501"/>
      <c r="F294" s="737"/>
      <c r="G294" s="773">
        <f t="shared" ref="G294:H294" si="306">L294+N294+P294+R294+T294+V294+X294+Z294+AB294+AD294+AF294+AH294+AJ294+AL294+AN294+AP294+AR294+AT294+AV294+AX294+AZ294+BB294+BD294+BF294+BH294+BJ294+BL294+BN294+BP294+BR294+BT294</f>
        <v>0</v>
      </c>
      <c r="H294" s="671">
        <f t="shared" si="306"/>
        <v>0</v>
      </c>
      <c r="I294" s="774">
        <f t="shared" si="4"/>
        <v>0</v>
      </c>
      <c r="J294" s="418"/>
      <c r="K294" s="407">
        <f t="shared" si="5"/>
        <v>0</v>
      </c>
      <c r="L294" s="640"/>
      <c r="M294" s="642"/>
      <c r="N294" s="640"/>
      <c r="O294" s="642"/>
      <c r="P294" s="640"/>
      <c r="Q294" s="642"/>
      <c r="R294" s="640"/>
      <c r="S294" s="642"/>
      <c r="T294" s="640"/>
      <c r="U294" s="642"/>
      <c r="V294" s="640"/>
      <c r="W294" s="642"/>
      <c r="X294" s="640"/>
      <c r="Y294" s="642"/>
      <c r="Z294" s="640"/>
      <c r="AA294" s="642"/>
      <c r="AB294" s="640"/>
      <c r="AC294" s="642"/>
      <c r="AD294" s="640"/>
      <c r="AE294" s="642"/>
      <c r="AF294" s="640"/>
      <c r="AG294" s="642"/>
      <c r="AH294" s="640"/>
      <c r="AI294" s="642"/>
      <c r="AJ294" s="640"/>
      <c r="AK294" s="642"/>
      <c r="AL294" s="640"/>
      <c r="AM294" s="642"/>
      <c r="AN294" s="640"/>
      <c r="AO294" s="642"/>
      <c r="AP294" s="640"/>
      <c r="AQ294" s="642"/>
      <c r="AR294" s="640"/>
      <c r="AS294" s="642"/>
      <c r="AT294" s="640"/>
      <c r="AU294" s="642"/>
      <c r="AV294" s="640"/>
      <c r="AW294" s="642"/>
      <c r="AX294" s="640"/>
      <c r="AY294" s="642"/>
      <c r="AZ294" s="640"/>
      <c r="BA294" s="642"/>
      <c r="BB294" s="640"/>
      <c r="BC294" s="642"/>
      <c r="BD294" s="640"/>
      <c r="BE294" s="642"/>
      <c r="BF294" s="640"/>
      <c r="BG294" s="642"/>
      <c r="BH294" s="640"/>
      <c r="BI294" s="642"/>
      <c r="BJ294" s="640"/>
      <c r="BK294" s="642"/>
      <c r="BL294" s="640"/>
      <c r="BM294" s="642"/>
      <c r="BN294" s="640"/>
      <c r="BO294" s="642"/>
      <c r="BP294" s="640"/>
      <c r="BQ294" s="642"/>
      <c r="BR294" s="640"/>
      <c r="BS294" s="642"/>
      <c r="BT294" s="640"/>
      <c r="BU294" s="642"/>
      <c r="BV294" s="643">
        <f t="shared" si="290"/>
        <v>0</v>
      </c>
      <c r="BW294" s="644">
        <f t="shared" si="291"/>
        <v>0</v>
      </c>
      <c r="BX294" s="776">
        <f t="shared" si="292"/>
        <v>0</v>
      </c>
      <c r="BY294" s="644">
        <f t="shared" si="293"/>
        <v>0</v>
      </c>
      <c r="BZ294" s="645"/>
      <c r="CA294" s="338"/>
      <c r="CB294" s="338"/>
      <c r="CC294" s="338"/>
      <c r="CD294" s="338"/>
      <c r="CE294" s="338"/>
      <c r="CF294" s="338"/>
    </row>
    <row r="295" ht="15.75" customHeight="1">
      <c r="A295" s="821"/>
      <c r="B295" s="777"/>
      <c r="C295" s="501"/>
      <c r="D295" s="501"/>
      <c r="E295" s="501"/>
      <c r="F295" s="737"/>
      <c r="G295" s="773">
        <f t="shared" ref="G295:H295" si="307">L295+N295+P295+R295+T295+V295+X295+Z295+AB295+AD295+AF295+AH295+AJ295+AL295+AN295+AP295+AR295+AT295+AV295+AX295+AZ295+BB295+BD295+BF295+BH295+BJ295+BL295+BN295+BP295+BR295+BT295</f>
        <v>0</v>
      </c>
      <c r="H295" s="671">
        <f t="shared" si="307"/>
        <v>0</v>
      </c>
      <c r="I295" s="774">
        <f t="shared" si="4"/>
        <v>0</v>
      </c>
      <c r="J295" s="418"/>
      <c r="K295" s="407">
        <f t="shared" si="5"/>
        <v>0</v>
      </c>
      <c r="L295" s="640"/>
      <c r="M295" s="642"/>
      <c r="N295" s="640"/>
      <c r="O295" s="642"/>
      <c r="P295" s="640"/>
      <c r="Q295" s="642"/>
      <c r="R295" s="640"/>
      <c r="S295" s="642"/>
      <c r="T295" s="640"/>
      <c r="U295" s="642"/>
      <c r="V295" s="640"/>
      <c r="W295" s="642"/>
      <c r="X295" s="640"/>
      <c r="Y295" s="642"/>
      <c r="Z295" s="640"/>
      <c r="AA295" s="642"/>
      <c r="AB295" s="640"/>
      <c r="AC295" s="642"/>
      <c r="AD295" s="640"/>
      <c r="AE295" s="642"/>
      <c r="AF295" s="640"/>
      <c r="AG295" s="642"/>
      <c r="AH295" s="640"/>
      <c r="AI295" s="642"/>
      <c r="AJ295" s="640"/>
      <c r="AK295" s="642"/>
      <c r="AL295" s="640"/>
      <c r="AM295" s="642"/>
      <c r="AN295" s="640"/>
      <c r="AO295" s="642"/>
      <c r="AP295" s="640"/>
      <c r="AQ295" s="642"/>
      <c r="AR295" s="640"/>
      <c r="AS295" s="642"/>
      <c r="AT295" s="640"/>
      <c r="AU295" s="642"/>
      <c r="AV295" s="640"/>
      <c r="AW295" s="642"/>
      <c r="AX295" s="640"/>
      <c r="AY295" s="642"/>
      <c r="AZ295" s="640"/>
      <c r="BA295" s="642"/>
      <c r="BB295" s="640"/>
      <c r="BC295" s="642"/>
      <c r="BD295" s="640"/>
      <c r="BE295" s="642"/>
      <c r="BF295" s="640"/>
      <c r="BG295" s="642"/>
      <c r="BH295" s="640"/>
      <c r="BI295" s="642"/>
      <c r="BJ295" s="640"/>
      <c r="BK295" s="642"/>
      <c r="BL295" s="640"/>
      <c r="BM295" s="642"/>
      <c r="BN295" s="640"/>
      <c r="BO295" s="642"/>
      <c r="BP295" s="640"/>
      <c r="BQ295" s="642"/>
      <c r="BR295" s="640"/>
      <c r="BS295" s="642"/>
      <c r="BT295" s="640"/>
      <c r="BU295" s="642"/>
      <c r="BV295" s="643">
        <f t="shared" si="290"/>
        <v>0</v>
      </c>
      <c r="BW295" s="644">
        <f t="shared" si="291"/>
        <v>0</v>
      </c>
      <c r="BX295" s="776">
        <f t="shared" si="292"/>
        <v>0</v>
      </c>
      <c r="BY295" s="644">
        <f t="shared" si="293"/>
        <v>0</v>
      </c>
      <c r="BZ295" s="645"/>
      <c r="CA295" s="338"/>
      <c r="CB295" s="338"/>
      <c r="CC295" s="338"/>
      <c r="CD295" s="338"/>
      <c r="CE295" s="338"/>
      <c r="CF295" s="338"/>
    </row>
    <row r="296" ht="15.75" customHeight="1">
      <c r="A296" s="821"/>
      <c r="B296" s="777"/>
      <c r="C296" s="501"/>
      <c r="D296" s="501"/>
      <c r="E296" s="501"/>
      <c r="F296" s="737"/>
      <c r="G296" s="773">
        <f t="shared" ref="G296:H296" si="308">L296+N296+P296+R296+T296+V296+X296+Z296+AB296+AD296+AF296+AH296+AJ296+AL296+AN296+AP296+AR296+AT296+AV296+AX296+AZ296+BB296+BD296+BF296+BH296+BJ296+BL296+BN296+BP296+BR296+BT296</f>
        <v>0</v>
      </c>
      <c r="H296" s="671">
        <f t="shared" si="308"/>
        <v>0</v>
      </c>
      <c r="I296" s="774">
        <f t="shared" si="4"/>
        <v>0</v>
      </c>
      <c r="J296" s="418"/>
      <c r="K296" s="407">
        <f t="shared" si="5"/>
        <v>0</v>
      </c>
      <c r="L296" s="640"/>
      <c r="M296" s="642"/>
      <c r="N296" s="640"/>
      <c r="O296" s="642"/>
      <c r="P296" s="640"/>
      <c r="Q296" s="642"/>
      <c r="R296" s="640"/>
      <c r="S296" s="642"/>
      <c r="T296" s="640"/>
      <c r="U296" s="642"/>
      <c r="V296" s="640"/>
      <c r="W296" s="642"/>
      <c r="X296" s="640"/>
      <c r="Y296" s="642"/>
      <c r="Z296" s="640"/>
      <c r="AA296" s="642"/>
      <c r="AB296" s="640"/>
      <c r="AC296" s="642"/>
      <c r="AD296" s="640"/>
      <c r="AE296" s="642"/>
      <c r="AF296" s="640"/>
      <c r="AG296" s="642"/>
      <c r="AH296" s="640"/>
      <c r="AI296" s="642"/>
      <c r="AJ296" s="640"/>
      <c r="AK296" s="642"/>
      <c r="AL296" s="640"/>
      <c r="AM296" s="642"/>
      <c r="AN296" s="640"/>
      <c r="AO296" s="642"/>
      <c r="AP296" s="640"/>
      <c r="AQ296" s="642"/>
      <c r="AR296" s="640"/>
      <c r="AS296" s="642"/>
      <c r="AT296" s="640"/>
      <c r="AU296" s="642"/>
      <c r="AV296" s="640"/>
      <c r="AW296" s="642"/>
      <c r="AX296" s="640"/>
      <c r="AY296" s="642"/>
      <c r="AZ296" s="640"/>
      <c r="BA296" s="642"/>
      <c r="BB296" s="640"/>
      <c r="BC296" s="642"/>
      <c r="BD296" s="640"/>
      <c r="BE296" s="642"/>
      <c r="BF296" s="640"/>
      <c r="BG296" s="642"/>
      <c r="BH296" s="640"/>
      <c r="BI296" s="642"/>
      <c r="BJ296" s="640"/>
      <c r="BK296" s="642"/>
      <c r="BL296" s="640"/>
      <c r="BM296" s="642"/>
      <c r="BN296" s="640"/>
      <c r="BO296" s="642"/>
      <c r="BP296" s="640"/>
      <c r="BQ296" s="642"/>
      <c r="BR296" s="640"/>
      <c r="BS296" s="642"/>
      <c r="BT296" s="640"/>
      <c r="BU296" s="642"/>
      <c r="BV296" s="643">
        <f t="shared" si="290"/>
        <v>0</v>
      </c>
      <c r="BW296" s="644">
        <f t="shared" si="291"/>
        <v>0</v>
      </c>
      <c r="BX296" s="776">
        <f t="shared" si="292"/>
        <v>0</v>
      </c>
      <c r="BY296" s="644">
        <f t="shared" si="293"/>
        <v>0</v>
      </c>
      <c r="BZ296" s="645"/>
      <c r="CA296" s="338"/>
      <c r="CB296" s="338"/>
      <c r="CC296" s="338"/>
      <c r="CD296" s="338"/>
      <c r="CE296" s="338"/>
      <c r="CF296" s="338"/>
    </row>
    <row r="297" ht="15.75" customHeight="1">
      <c r="A297" s="821"/>
      <c r="B297" s="777"/>
      <c r="C297" s="501"/>
      <c r="D297" s="501"/>
      <c r="E297" s="501"/>
      <c r="F297" s="737"/>
      <c r="G297" s="773">
        <f t="shared" ref="G297:H297" si="309">L297+N297+P297+R297+T297+V297+X297+Z297+AB297+AD297+AF297+AH297+AJ297+AL297+AN297+AP297+AR297+AT297+AV297+AX297+AZ297+BB297+BD297+BF297+BH297+BJ297+BL297+BN297+BP297+BR297+BT297</f>
        <v>0</v>
      </c>
      <c r="H297" s="671">
        <f t="shared" si="309"/>
        <v>0</v>
      </c>
      <c r="I297" s="774">
        <f t="shared" si="4"/>
        <v>0</v>
      </c>
      <c r="J297" s="418"/>
      <c r="K297" s="407">
        <f t="shared" si="5"/>
        <v>0</v>
      </c>
      <c r="L297" s="640"/>
      <c r="M297" s="642"/>
      <c r="N297" s="640"/>
      <c r="O297" s="642"/>
      <c r="P297" s="640"/>
      <c r="Q297" s="642"/>
      <c r="R297" s="640"/>
      <c r="S297" s="642"/>
      <c r="T297" s="640"/>
      <c r="U297" s="642"/>
      <c r="V297" s="640"/>
      <c r="W297" s="642"/>
      <c r="X297" s="640"/>
      <c r="Y297" s="642"/>
      <c r="Z297" s="640"/>
      <c r="AA297" s="642"/>
      <c r="AB297" s="640"/>
      <c r="AC297" s="642"/>
      <c r="AD297" s="640"/>
      <c r="AE297" s="642"/>
      <c r="AF297" s="640"/>
      <c r="AG297" s="642"/>
      <c r="AH297" s="640"/>
      <c r="AI297" s="642"/>
      <c r="AJ297" s="640"/>
      <c r="AK297" s="642"/>
      <c r="AL297" s="640"/>
      <c r="AM297" s="642"/>
      <c r="AN297" s="640"/>
      <c r="AO297" s="642"/>
      <c r="AP297" s="640"/>
      <c r="AQ297" s="642"/>
      <c r="AR297" s="640"/>
      <c r="AS297" s="642"/>
      <c r="AT297" s="640"/>
      <c r="AU297" s="642"/>
      <c r="AV297" s="640"/>
      <c r="AW297" s="642"/>
      <c r="AX297" s="640"/>
      <c r="AY297" s="642"/>
      <c r="AZ297" s="640"/>
      <c r="BA297" s="642"/>
      <c r="BB297" s="640"/>
      <c r="BC297" s="642"/>
      <c r="BD297" s="640"/>
      <c r="BE297" s="642"/>
      <c r="BF297" s="640"/>
      <c r="BG297" s="642"/>
      <c r="BH297" s="640"/>
      <c r="BI297" s="642"/>
      <c r="BJ297" s="640"/>
      <c r="BK297" s="642"/>
      <c r="BL297" s="640"/>
      <c r="BM297" s="642"/>
      <c r="BN297" s="640"/>
      <c r="BO297" s="642"/>
      <c r="BP297" s="640"/>
      <c r="BQ297" s="642"/>
      <c r="BR297" s="640"/>
      <c r="BS297" s="642"/>
      <c r="BT297" s="640"/>
      <c r="BU297" s="642"/>
      <c r="BV297" s="643">
        <f t="shared" si="290"/>
        <v>0</v>
      </c>
      <c r="BW297" s="644">
        <f t="shared" si="291"/>
        <v>0</v>
      </c>
      <c r="BX297" s="776">
        <f t="shared" si="292"/>
        <v>0</v>
      </c>
      <c r="BY297" s="644">
        <f t="shared" si="293"/>
        <v>0</v>
      </c>
      <c r="BZ297" s="645"/>
      <c r="CA297" s="338"/>
      <c r="CB297" s="338"/>
      <c r="CC297" s="338"/>
      <c r="CD297" s="338"/>
      <c r="CE297" s="338"/>
      <c r="CF297" s="338"/>
    </row>
    <row r="298" ht="15.75" customHeight="1">
      <c r="A298" s="821"/>
      <c r="B298" s="777"/>
      <c r="C298" s="501"/>
      <c r="D298" s="501"/>
      <c r="E298" s="501"/>
      <c r="F298" s="737"/>
      <c r="G298" s="773">
        <f t="shared" ref="G298:H298" si="310">L298+N298+P298+R298+T298+V298+X298+Z298+AB298+AD298+AF298+AH298+AJ298+AL298+AN298+AP298+AR298+AT298+AV298+AX298+AZ298+BB298+BD298+BF298+BH298+BJ298+BL298+BN298+BP298+BR298+BT298</f>
        <v>0</v>
      </c>
      <c r="H298" s="671">
        <f t="shared" si="310"/>
        <v>0</v>
      </c>
      <c r="I298" s="774">
        <f t="shared" si="4"/>
        <v>0</v>
      </c>
      <c r="J298" s="418"/>
      <c r="K298" s="407">
        <f t="shared" si="5"/>
        <v>0</v>
      </c>
      <c r="L298" s="640"/>
      <c r="M298" s="642"/>
      <c r="N298" s="640"/>
      <c r="O298" s="642"/>
      <c r="P298" s="640"/>
      <c r="Q298" s="642"/>
      <c r="R298" s="640"/>
      <c r="S298" s="642"/>
      <c r="T298" s="640"/>
      <c r="U298" s="642"/>
      <c r="V298" s="640"/>
      <c r="W298" s="642"/>
      <c r="X298" s="640"/>
      <c r="Y298" s="642"/>
      <c r="Z298" s="640"/>
      <c r="AA298" s="642"/>
      <c r="AB298" s="640"/>
      <c r="AC298" s="642"/>
      <c r="AD298" s="640"/>
      <c r="AE298" s="642"/>
      <c r="AF298" s="640"/>
      <c r="AG298" s="642"/>
      <c r="AH298" s="640"/>
      <c r="AI298" s="642"/>
      <c r="AJ298" s="640"/>
      <c r="AK298" s="642"/>
      <c r="AL298" s="640"/>
      <c r="AM298" s="642"/>
      <c r="AN298" s="640"/>
      <c r="AO298" s="642"/>
      <c r="AP298" s="640"/>
      <c r="AQ298" s="642"/>
      <c r="AR298" s="640"/>
      <c r="AS298" s="642"/>
      <c r="AT298" s="640"/>
      <c r="AU298" s="642"/>
      <c r="AV298" s="640"/>
      <c r="AW298" s="642"/>
      <c r="AX298" s="640"/>
      <c r="AY298" s="642"/>
      <c r="AZ298" s="640"/>
      <c r="BA298" s="642"/>
      <c r="BB298" s="640"/>
      <c r="BC298" s="642"/>
      <c r="BD298" s="640"/>
      <c r="BE298" s="642"/>
      <c r="BF298" s="640"/>
      <c r="BG298" s="642"/>
      <c r="BH298" s="640"/>
      <c r="BI298" s="642"/>
      <c r="BJ298" s="640"/>
      <c r="BK298" s="642"/>
      <c r="BL298" s="640"/>
      <c r="BM298" s="642"/>
      <c r="BN298" s="640"/>
      <c r="BO298" s="642"/>
      <c r="BP298" s="640"/>
      <c r="BQ298" s="642"/>
      <c r="BR298" s="640"/>
      <c r="BS298" s="642"/>
      <c r="BT298" s="640"/>
      <c r="BU298" s="642"/>
      <c r="BV298" s="643">
        <f t="shared" si="290"/>
        <v>0</v>
      </c>
      <c r="BW298" s="644">
        <f t="shared" si="291"/>
        <v>0</v>
      </c>
      <c r="BX298" s="776">
        <f t="shared" si="292"/>
        <v>0</v>
      </c>
      <c r="BY298" s="644">
        <f t="shared" si="293"/>
        <v>0</v>
      </c>
      <c r="BZ298" s="645"/>
      <c r="CA298" s="338"/>
      <c r="CB298" s="338"/>
      <c r="CC298" s="338"/>
      <c r="CD298" s="338"/>
      <c r="CE298" s="338"/>
      <c r="CF298" s="338"/>
    </row>
    <row r="299" ht="15.75" customHeight="1">
      <c r="A299" s="821"/>
      <c r="B299" s="777"/>
      <c r="C299" s="501"/>
      <c r="D299" s="501"/>
      <c r="E299" s="501"/>
      <c r="F299" s="737"/>
      <c r="G299" s="773">
        <f t="shared" ref="G299:H299" si="311">L299+N299+P299+R299+T299+V299+X299+Z299+AB299+AD299+AF299+AH299+AJ299+AL299+AN299+AP299+AR299+AT299+AV299+AX299+AZ299+BB299+BD299+BF299+BH299+BJ299+BL299+BN299+BP299+BR299+BT299</f>
        <v>0</v>
      </c>
      <c r="H299" s="671">
        <f t="shared" si="311"/>
        <v>0</v>
      </c>
      <c r="I299" s="774">
        <f t="shared" si="4"/>
        <v>0</v>
      </c>
      <c r="J299" s="418"/>
      <c r="K299" s="407">
        <f t="shared" si="5"/>
        <v>0</v>
      </c>
      <c r="L299" s="640"/>
      <c r="M299" s="642"/>
      <c r="N299" s="640"/>
      <c r="O299" s="642"/>
      <c r="P299" s="640"/>
      <c r="Q299" s="642"/>
      <c r="R299" s="640"/>
      <c r="S299" s="642"/>
      <c r="T299" s="640"/>
      <c r="U299" s="642"/>
      <c r="V299" s="640"/>
      <c r="W299" s="642"/>
      <c r="X299" s="640"/>
      <c r="Y299" s="642"/>
      <c r="Z299" s="640"/>
      <c r="AA299" s="642"/>
      <c r="AB299" s="640"/>
      <c r="AC299" s="642"/>
      <c r="AD299" s="640"/>
      <c r="AE299" s="642"/>
      <c r="AF299" s="640"/>
      <c r="AG299" s="642"/>
      <c r="AH299" s="640"/>
      <c r="AI299" s="642"/>
      <c r="AJ299" s="640"/>
      <c r="AK299" s="642"/>
      <c r="AL299" s="640"/>
      <c r="AM299" s="642"/>
      <c r="AN299" s="640"/>
      <c r="AO299" s="642"/>
      <c r="AP299" s="640"/>
      <c r="AQ299" s="642"/>
      <c r="AR299" s="640"/>
      <c r="AS299" s="642"/>
      <c r="AT299" s="640"/>
      <c r="AU299" s="642"/>
      <c r="AV299" s="640"/>
      <c r="AW299" s="642"/>
      <c r="AX299" s="640"/>
      <c r="AY299" s="642"/>
      <c r="AZ299" s="640"/>
      <c r="BA299" s="642"/>
      <c r="BB299" s="640"/>
      <c r="BC299" s="642"/>
      <c r="BD299" s="640"/>
      <c r="BE299" s="642"/>
      <c r="BF299" s="640"/>
      <c r="BG299" s="642"/>
      <c r="BH299" s="640"/>
      <c r="BI299" s="642"/>
      <c r="BJ299" s="640"/>
      <c r="BK299" s="642"/>
      <c r="BL299" s="640"/>
      <c r="BM299" s="642"/>
      <c r="BN299" s="640"/>
      <c r="BO299" s="642"/>
      <c r="BP299" s="640"/>
      <c r="BQ299" s="642"/>
      <c r="BR299" s="640"/>
      <c r="BS299" s="642"/>
      <c r="BT299" s="640"/>
      <c r="BU299" s="642"/>
      <c r="BV299" s="643">
        <f t="shared" si="290"/>
        <v>0</v>
      </c>
      <c r="BW299" s="644">
        <f t="shared" si="291"/>
        <v>0</v>
      </c>
      <c r="BX299" s="776">
        <f t="shared" si="292"/>
        <v>0</v>
      </c>
      <c r="BY299" s="644">
        <f t="shared" si="293"/>
        <v>0</v>
      </c>
      <c r="BZ299" s="645"/>
      <c r="CA299" s="338"/>
      <c r="CB299" s="338"/>
      <c r="CC299" s="338"/>
      <c r="CD299" s="338"/>
      <c r="CE299" s="338"/>
      <c r="CF299" s="338"/>
    </row>
    <row r="300" ht="15.75" customHeight="1">
      <c r="A300" s="821"/>
      <c r="B300" s="777"/>
      <c r="C300" s="501"/>
      <c r="D300" s="501"/>
      <c r="E300" s="501"/>
      <c r="F300" s="737"/>
      <c r="G300" s="773">
        <f t="shared" ref="G300:H300" si="312">L300+N300+P300+R300+T300+V300+X300+Z300+AB300+AD300+AF300+AH300+AJ300+AL300+AN300+AP300+AR300+AT300+AV300+AX300+AZ300+BB300+BD300+BF300+BH300+BJ300+BL300+BN300+BP300+BR300+BT300</f>
        <v>0</v>
      </c>
      <c r="H300" s="671">
        <f t="shared" si="312"/>
        <v>0</v>
      </c>
      <c r="I300" s="774">
        <f t="shared" si="4"/>
        <v>0</v>
      </c>
      <c r="J300" s="418"/>
      <c r="K300" s="407">
        <f t="shared" si="5"/>
        <v>0</v>
      </c>
      <c r="L300" s="640"/>
      <c r="M300" s="642"/>
      <c r="N300" s="640"/>
      <c r="O300" s="642"/>
      <c r="P300" s="640"/>
      <c r="Q300" s="642"/>
      <c r="R300" s="640"/>
      <c r="S300" s="642"/>
      <c r="T300" s="640"/>
      <c r="U300" s="642"/>
      <c r="V300" s="640"/>
      <c r="W300" s="642"/>
      <c r="X300" s="640"/>
      <c r="Y300" s="642"/>
      <c r="Z300" s="640"/>
      <c r="AA300" s="642"/>
      <c r="AB300" s="640"/>
      <c r="AC300" s="642"/>
      <c r="AD300" s="640"/>
      <c r="AE300" s="642"/>
      <c r="AF300" s="640"/>
      <c r="AG300" s="642"/>
      <c r="AH300" s="640"/>
      <c r="AI300" s="642"/>
      <c r="AJ300" s="640"/>
      <c r="AK300" s="642"/>
      <c r="AL300" s="640"/>
      <c r="AM300" s="642"/>
      <c r="AN300" s="640"/>
      <c r="AO300" s="642"/>
      <c r="AP300" s="640"/>
      <c r="AQ300" s="642"/>
      <c r="AR300" s="640"/>
      <c r="AS300" s="642"/>
      <c r="AT300" s="640"/>
      <c r="AU300" s="642"/>
      <c r="AV300" s="640"/>
      <c r="AW300" s="642"/>
      <c r="AX300" s="640"/>
      <c r="AY300" s="642"/>
      <c r="AZ300" s="640"/>
      <c r="BA300" s="642"/>
      <c r="BB300" s="640"/>
      <c r="BC300" s="642"/>
      <c r="BD300" s="640"/>
      <c r="BE300" s="642"/>
      <c r="BF300" s="640"/>
      <c r="BG300" s="642"/>
      <c r="BH300" s="640"/>
      <c r="BI300" s="642"/>
      <c r="BJ300" s="640"/>
      <c r="BK300" s="642"/>
      <c r="BL300" s="640"/>
      <c r="BM300" s="642"/>
      <c r="BN300" s="640"/>
      <c r="BO300" s="642"/>
      <c r="BP300" s="640"/>
      <c r="BQ300" s="642"/>
      <c r="BR300" s="640"/>
      <c r="BS300" s="642"/>
      <c r="BT300" s="640"/>
      <c r="BU300" s="642"/>
      <c r="BV300" s="643">
        <f t="shared" si="290"/>
        <v>0</v>
      </c>
      <c r="BW300" s="644">
        <f t="shared" si="291"/>
        <v>0</v>
      </c>
      <c r="BX300" s="776">
        <f t="shared" si="292"/>
        <v>0</v>
      </c>
      <c r="BY300" s="644">
        <f t="shared" si="293"/>
        <v>0</v>
      </c>
      <c r="BZ300" s="645"/>
      <c r="CA300" s="338"/>
      <c r="CB300" s="338"/>
      <c r="CC300" s="338"/>
      <c r="CD300" s="338"/>
      <c r="CE300" s="338"/>
      <c r="CF300" s="338"/>
    </row>
    <row r="301" ht="15.75" customHeight="1">
      <c r="A301" s="821"/>
      <c r="B301" s="777"/>
      <c r="C301" s="501"/>
      <c r="D301" s="501"/>
      <c r="E301" s="501"/>
      <c r="F301" s="737"/>
      <c r="G301" s="773">
        <f t="shared" ref="G301:H301" si="313">L301+N301+P301+R301+T301+V301+X301+Z301+AB301+AD301+AF301+AH301+AJ301+AL301+AN301+AP301+AR301+AT301+AV301+AX301+AZ301+BB301+BD301+BF301+BH301+BJ301+BL301+BN301+BP301+BR301+BT301</f>
        <v>0</v>
      </c>
      <c r="H301" s="671">
        <f t="shared" si="313"/>
        <v>0</v>
      </c>
      <c r="I301" s="774">
        <f t="shared" si="4"/>
        <v>0</v>
      </c>
      <c r="J301" s="418"/>
      <c r="K301" s="407">
        <f t="shared" si="5"/>
        <v>0</v>
      </c>
      <c r="L301" s="640"/>
      <c r="M301" s="642"/>
      <c r="N301" s="640"/>
      <c r="O301" s="642"/>
      <c r="P301" s="640"/>
      <c r="Q301" s="642"/>
      <c r="R301" s="640"/>
      <c r="S301" s="642"/>
      <c r="T301" s="640"/>
      <c r="U301" s="642"/>
      <c r="V301" s="640"/>
      <c r="W301" s="642"/>
      <c r="X301" s="640"/>
      <c r="Y301" s="642"/>
      <c r="Z301" s="640"/>
      <c r="AA301" s="642"/>
      <c r="AB301" s="640"/>
      <c r="AC301" s="642"/>
      <c r="AD301" s="640"/>
      <c r="AE301" s="642"/>
      <c r="AF301" s="640"/>
      <c r="AG301" s="642"/>
      <c r="AH301" s="640"/>
      <c r="AI301" s="642"/>
      <c r="AJ301" s="640"/>
      <c r="AK301" s="642"/>
      <c r="AL301" s="640"/>
      <c r="AM301" s="642"/>
      <c r="AN301" s="640"/>
      <c r="AO301" s="642"/>
      <c r="AP301" s="640"/>
      <c r="AQ301" s="642"/>
      <c r="AR301" s="640"/>
      <c r="AS301" s="642"/>
      <c r="AT301" s="640"/>
      <c r="AU301" s="642"/>
      <c r="AV301" s="640"/>
      <c r="AW301" s="642"/>
      <c r="AX301" s="640"/>
      <c r="AY301" s="642"/>
      <c r="AZ301" s="640"/>
      <c r="BA301" s="642"/>
      <c r="BB301" s="640"/>
      <c r="BC301" s="642"/>
      <c r="BD301" s="640"/>
      <c r="BE301" s="642"/>
      <c r="BF301" s="640"/>
      <c r="BG301" s="642"/>
      <c r="BH301" s="640"/>
      <c r="BI301" s="642"/>
      <c r="BJ301" s="640"/>
      <c r="BK301" s="642"/>
      <c r="BL301" s="640"/>
      <c r="BM301" s="642"/>
      <c r="BN301" s="640"/>
      <c r="BO301" s="642"/>
      <c r="BP301" s="640"/>
      <c r="BQ301" s="642"/>
      <c r="BR301" s="640"/>
      <c r="BS301" s="642"/>
      <c r="BT301" s="640"/>
      <c r="BU301" s="642"/>
      <c r="BV301" s="643">
        <f t="shared" si="290"/>
        <v>0</v>
      </c>
      <c r="BW301" s="644">
        <f t="shared" si="291"/>
        <v>0</v>
      </c>
      <c r="BX301" s="776">
        <f t="shared" si="292"/>
        <v>0</v>
      </c>
      <c r="BY301" s="644">
        <f t="shared" si="293"/>
        <v>0</v>
      </c>
      <c r="BZ301" s="645"/>
      <c r="CA301" s="338"/>
      <c r="CB301" s="338"/>
      <c r="CC301" s="338"/>
      <c r="CD301" s="338"/>
      <c r="CE301" s="338"/>
      <c r="CF301" s="338"/>
    </row>
    <row r="302" ht="15.75" customHeight="1">
      <c r="A302" s="821"/>
      <c r="B302" s="777"/>
      <c r="C302" s="501"/>
      <c r="D302" s="501"/>
      <c r="E302" s="501"/>
      <c r="F302" s="737"/>
      <c r="G302" s="773">
        <f t="shared" ref="G302:H302" si="314">L302+N302+P302+R302+T302+V302+X302+Z302+AB302+AD302+AF302+AH302+AJ302+AL302+AN302+AP302+AR302+AT302+AV302+AX302+AZ302+BB302+BD302+BF302+BH302+BJ302+BL302+BN302+BP302+BR302+BT302</f>
        <v>0</v>
      </c>
      <c r="H302" s="671">
        <f t="shared" si="314"/>
        <v>0</v>
      </c>
      <c r="I302" s="774">
        <f t="shared" si="4"/>
        <v>0</v>
      </c>
      <c r="J302" s="418"/>
      <c r="K302" s="407">
        <f t="shared" si="5"/>
        <v>0</v>
      </c>
      <c r="L302" s="640"/>
      <c r="M302" s="642"/>
      <c r="N302" s="640"/>
      <c r="O302" s="642"/>
      <c r="P302" s="640"/>
      <c r="Q302" s="642"/>
      <c r="R302" s="640"/>
      <c r="S302" s="642"/>
      <c r="T302" s="640"/>
      <c r="U302" s="642"/>
      <c r="V302" s="640"/>
      <c r="W302" s="642"/>
      <c r="X302" s="640"/>
      <c r="Y302" s="642"/>
      <c r="Z302" s="640"/>
      <c r="AA302" s="642"/>
      <c r="AB302" s="640"/>
      <c r="AC302" s="642"/>
      <c r="AD302" s="640"/>
      <c r="AE302" s="642"/>
      <c r="AF302" s="640"/>
      <c r="AG302" s="642"/>
      <c r="AH302" s="640"/>
      <c r="AI302" s="642"/>
      <c r="AJ302" s="640"/>
      <c r="AK302" s="642"/>
      <c r="AL302" s="640"/>
      <c r="AM302" s="642"/>
      <c r="AN302" s="640"/>
      <c r="AO302" s="642"/>
      <c r="AP302" s="640"/>
      <c r="AQ302" s="642"/>
      <c r="AR302" s="640"/>
      <c r="AS302" s="642"/>
      <c r="AT302" s="640"/>
      <c r="AU302" s="642"/>
      <c r="AV302" s="640"/>
      <c r="AW302" s="642"/>
      <c r="AX302" s="640"/>
      <c r="AY302" s="642"/>
      <c r="AZ302" s="640"/>
      <c r="BA302" s="642"/>
      <c r="BB302" s="640"/>
      <c r="BC302" s="642"/>
      <c r="BD302" s="640"/>
      <c r="BE302" s="642"/>
      <c r="BF302" s="640"/>
      <c r="BG302" s="642"/>
      <c r="BH302" s="640"/>
      <c r="BI302" s="642"/>
      <c r="BJ302" s="640"/>
      <c r="BK302" s="642"/>
      <c r="BL302" s="640"/>
      <c r="BM302" s="642"/>
      <c r="BN302" s="640"/>
      <c r="BO302" s="642"/>
      <c r="BP302" s="640"/>
      <c r="BQ302" s="642"/>
      <c r="BR302" s="640"/>
      <c r="BS302" s="642"/>
      <c r="BT302" s="640"/>
      <c r="BU302" s="642"/>
      <c r="BV302" s="643">
        <f t="shared" si="290"/>
        <v>0</v>
      </c>
      <c r="BW302" s="644">
        <f t="shared" si="291"/>
        <v>0</v>
      </c>
      <c r="BX302" s="776">
        <f t="shared" si="292"/>
        <v>0</v>
      </c>
      <c r="BY302" s="644">
        <f t="shared" si="293"/>
        <v>0</v>
      </c>
      <c r="BZ302" s="645"/>
      <c r="CA302" s="338"/>
      <c r="CB302" s="338"/>
      <c r="CC302" s="338"/>
      <c r="CD302" s="338"/>
      <c r="CE302" s="338"/>
      <c r="CF302" s="338"/>
    </row>
    <row r="303" ht="15.75" customHeight="1">
      <c r="A303" s="821"/>
      <c r="B303" s="777"/>
      <c r="C303" s="501"/>
      <c r="D303" s="501"/>
      <c r="E303" s="501"/>
      <c r="F303" s="737"/>
      <c r="G303" s="773">
        <f t="shared" ref="G303:H303" si="315">L303+N303+P303+R303+T303+V303+X303+Z303+AB303+AD303+AF303+AH303+AJ303+AL303+AN303+AP303+AR303+AT303+AV303+AX303+AZ303+BB303+BD303+BF303+BH303+BJ303+BL303+BN303+BP303+BR303+BT303</f>
        <v>0</v>
      </c>
      <c r="H303" s="671">
        <f t="shared" si="315"/>
        <v>0</v>
      </c>
      <c r="I303" s="774">
        <f t="shared" si="4"/>
        <v>0</v>
      </c>
      <c r="J303" s="418"/>
      <c r="K303" s="407">
        <f t="shared" si="5"/>
        <v>0</v>
      </c>
      <c r="L303" s="640"/>
      <c r="M303" s="642"/>
      <c r="N303" s="640"/>
      <c r="O303" s="642"/>
      <c r="P303" s="640"/>
      <c r="Q303" s="642"/>
      <c r="R303" s="640"/>
      <c r="S303" s="642"/>
      <c r="T303" s="640"/>
      <c r="U303" s="642"/>
      <c r="V303" s="640"/>
      <c r="W303" s="642"/>
      <c r="X303" s="640"/>
      <c r="Y303" s="642"/>
      <c r="Z303" s="640"/>
      <c r="AA303" s="642"/>
      <c r="AB303" s="640"/>
      <c r="AC303" s="642"/>
      <c r="AD303" s="640"/>
      <c r="AE303" s="642"/>
      <c r="AF303" s="640"/>
      <c r="AG303" s="642"/>
      <c r="AH303" s="640"/>
      <c r="AI303" s="642"/>
      <c r="AJ303" s="640"/>
      <c r="AK303" s="642"/>
      <c r="AL303" s="640"/>
      <c r="AM303" s="642"/>
      <c r="AN303" s="640"/>
      <c r="AO303" s="642"/>
      <c r="AP303" s="640"/>
      <c r="AQ303" s="642"/>
      <c r="AR303" s="640"/>
      <c r="AS303" s="642"/>
      <c r="AT303" s="640"/>
      <c r="AU303" s="642"/>
      <c r="AV303" s="640"/>
      <c r="AW303" s="642"/>
      <c r="AX303" s="640"/>
      <c r="AY303" s="642"/>
      <c r="AZ303" s="640"/>
      <c r="BA303" s="642"/>
      <c r="BB303" s="640"/>
      <c r="BC303" s="642"/>
      <c r="BD303" s="640"/>
      <c r="BE303" s="642"/>
      <c r="BF303" s="640"/>
      <c r="BG303" s="642"/>
      <c r="BH303" s="640"/>
      <c r="BI303" s="642"/>
      <c r="BJ303" s="640"/>
      <c r="BK303" s="642"/>
      <c r="BL303" s="640"/>
      <c r="BM303" s="642"/>
      <c r="BN303" s="640"/>
      <c r="BO303" s="642"/>
      <c r="BP303" s="640"/>
      <c r="BQ303" s="642"/>
      <c r="BR303" s="640"/>
      <c r="BS303" s="642"/>
      <c r="BT303" s="640"/>
      <c r="BU303" s="642"/>
      <c r="BV303" s="643">
        <f t="shared" si="290"/>
        <v>0</v>
      </c>
      <c r="BW303" s="644">
        <f t="shared" si="291"/>
        <v>0</v>
      </c>
      <c r="BX303" s="776">
        <f t="shared" si="292"/>
        <v>0</v>
      </c>
      <c r="BY303" s="644">
        <f t="shared" si="293"/>
        <v>0</v>
      </c>
      <c r="BZ303" s="645"/>
      <c r="CA303" s="338"/>
      <c r="CB303" s="338"/>
      <c r="CC303" s="338"/>
      <c r="CD303" s="338"/>
      <c r="CE303" s="338"/>
      <c r="CF303" s="338"/>
    </row>
    <row r="304" ht="15.75" customHeight="1">
      <c r="A304" s="821"/>
      <c r="B304" s="777"/>
      <c r="C304" s="501"/>
      <c r="D304" s="501"/>
      <c r="E304" s="501"/>
      <c r="F304" s="737"/>
      <c r="G304" s="773">
        <f t="shared" ref="G304:H304" si="316">L304+N304+P304+R304+T304+V304+X304+Z304+AB304+AD304+AF304+AH304+AJ304+AL304+AN304+AP304+AR304+AT304+AV304+AX304+AZ304+BB304+BD304+BF304+BH304+BJ304+BL304+BN304+BP304+BR304+BT304</f>
        <v>0</v>
      </c>
      <c r="H304" s="671">
        <f t="shared" si="316"/>
        <v>0</v>
      </c>
      <c r="I304" s="774">
        <f t="shared" si="4"/>
        <v>0</v>
      </c>
      <c r="J304" s="418"/>
      <c r="K304" s="407">
        <f t="shared" si="5"/>
        <v>0</v>
      </c>
      <c r="L304" s="640"/>
      <c r="M304" s="642"/>
      <c r="N304" s="640"/>
      <c r="O304" s="642"/>
      <c r="P304" s="640"/>
      <c r="Q304" s="642"/>
      <c r="R304" s="640"/>
      <c r="S304" s="642"/>
      <c r="T304" s="640"/>
      <c r="U304" s="642"/>
      <c r="V304" s="640"/>
      <c r="W304" s="642"/>
      <c r="X304" s="640"/>
      <c r="Y304" s="642"/>
      <c r="Z304" s="640"/>
      <c r="AA304" s="642"/>
      <c r="AB304" s="640"/>
      <c r="AC304" s="642"/>
      <c r="AD304" s="640"/>
      <c r="AE304" s="642"/>
      <c r="AF304" s="640"/>
      <c r="AG304" s="642"/>
      <c r="AH304" s="640"/>
      <c r="AI304" s="642"/>
      <c r="AJ304" s="640"/>
      <c r="AK304" s="642"/>
      <c r="AL304" s="640"/>
      <c r="AM304" s="642"/>
      <c r="AN304" s="640"/>
      <c r="AO304" s="642"/>
      <c r="AP304" s="640"/>
      <c r="AQ304" s="642"/>
      <c r="AR304" s="640"/>
      <c r="AS304" s="642"/>
      <c r="AT304" s="640"/>
      <c r="AU304" s="642"/>
      <c r="AV304" s="640"/>
      <c r="AW304" s="642"/>
      <c r="AX304" s="640"/>
      <c r="AY304" s="642"/>
      <c r="AZ304" s="640"/>
      <c r="BA304" s="642"/>
      <c r="BB304" s="640"/>
      <c r="BC304" s="642"/>
      <c r="BD304" s="640"/>
      <c r="BE304" s="642"/>
      <c r="BF304" s="640"/>
      <c r="BG304" s="642"/>
      <c r="BH304" s="640"/>
      <c r="BI304" s="642"/>
      <c r="BJ304" s="640"/>
      <c r="BK304" s="642"/>
      <c r="BL304" s="640"/>
      <c r="BM304" s="642"/>
      <c r="BN304" s="640"/>
      <c r="BO304" s="642"/>
      <c r="BP304" s="640"/>
      <c r="BQ304" s="642"/>
      <c r="BR304" s="640"/>
      <c r="BS304" s="642"/>
      <c r="BT304" s="640"/>
      <c r="BU304" s="642"/>
      <c r="BV304" s="643">
        <f t="shared" si="290"/>
        <v>0</v>
      </c>
      <c r="BW304" s="644">
        <f t="shared" si="291"/>
        <v>0</v>
      </c>
      <c r="BX304" s="776">
        <f t="shared" si="292"/>
        <v>0</v>
      </c>
      <c r="BY304" s="644">
        <f t="shared" si="293"/>
        <v>0</v>
      </c>
      <c r="BZ304" s="645"/>
      <c r="CA304" s="338"/>
      <c r="CB304" s="338"/>
      <c r="CC304" s="338"/>
      <c r="CD304" s="338"/>
      <c r="CE304" s="338"/>
      <c r="CF304" s="338"/>
    </row>
    <row r="305" ht="15.75" customHeight="1">
      <c r="A305" s="821"/>
      <c r="B305" s="777"/>
      <c r="C305" s="501"/>
      <c r="D305" s="501"/>
      <c r="E305" s="501"/>
      <c r="F305" s="737"/>
      <c r="G305" s="773">
        <f t="shared" ref="G305:H305" si="317">L305+N305+P305+R305+T305+V305+X305+Z305+AB305+AD305+AF305+AH305+AJ305+AL305+AN305+AP305+AR305+AT305+AV305+AX305+AZ305+BB305+BD305+BF305+BH305+BJ305+BL305+BN305+BP305+BR305+BT305</f>
        <v>0</v>
      </c>
      <c r="H305" s="671">
        <f t="shared" si="317"/>
        <v>0</v>
      </c>
      <c r="I305" s="774">
        <f t="shared" si="4"/>
        <v>0</v>
      </c>
      <c r="J305" s="418"/>
      <c r="K305" s="407">
        <f t="shared" si="5"/>
        <v>0</v>
      </c>
      <c r="L305" s="640"/>
      <c r="M305" s="642"/>
      <c r="N305" s="640"/>
      <c r="O305" s="642"/>
      <c r="P305" s="640"/>
      <c r="Q305" s="642"/>
      <c r="R305" s="640"/>
      <c r="S305" s="642"/>
      <c r="T305" s="640"/>
      <c r="U305" s="642"/>
      <c r="V305" s="640"/>
      <c r="W305" s="642"/>
      <c r="X305" s="640"/>
      <c r="Y305" s="642"/>
      <c r="Z305" s="640"/>
      <c r="AA305" s="642"/>
      <c r="AB305" s="640"/>
      <c r="AC305" s="642"/>
      <c r="AD305" s="640"/>
      <c r="AE305" s="642"/>
      <c r="AF305" s="640"/>
      <c r="AG305" s="642"/>
      <c r="AH305" s="640"/>
      <c r="AI305" s="642"/>
      <c r="AJ305" s="640"/>
      <c r="AK305" s="642"/>
      <c r="AL305" s="640"/>
      <c r="AM305" s="642"/>
      <c r="AN305" s="640"/>
      <c r="AO305" s="642"/>
      <c r="AP305" s="640"/>
      <c r="AQ305" s="642"/>
      <c r="AR305" s="640"/>
      <c r="AS305" s="642"/>
      <c r="AT305" s="640"/>
      <c r="AU305" s="642"/>
      <c r="AV305" s="640"/>
      <c r="AW305" s="642"/>
      <c r="AX305" s="640"/>
      <c r="AY305" s="642"/>
      <c r="AZ305" s="640"/>
      <c r="BA305" s="642"/>
      <c r="BB305" s="640"/>
      <c r="BC305" s="642"/>
      <c r="BD305" s="640"/>
      <c r="BE305" s="642"/>
      <c r="BF305" s="640"/>
      <c r="BG305" s="642"/>
      <c r="BH305" s="640"/>
      <c r="BI305" s="642"/>
      <c r="BJ305" s="640"/>
      <c r="BK305" s="642"/>
      <c r="BL305" s="640"/>
      <c r="BM305" s="642"/>
      <c r="BN305" s="640"/>
      <c r="BO305" s="642"/>
      <c r="BP305" s="640"/>
      <c r="BQ305" s="642"/>
      <c r="BR305" s="640"/>
      <c r="BS305" s="642"/>
      <c r="BT305" s="640"/>
      <c r="BU305" s="642"/>
      <c r="BV305" s="643">
        <f t="shared" si="290"/>
        <v>0</v>
      </c>
      <c r="BW305" s="644">
        <f t="shared" si="291"/>
        <v>0</v>
      </c>
      <c r="BX305" s="776">
        <f t="shared" si="292"/>
        <v>0</v>
      </c>
      <c r="BY305" s="644">
        <f t="shared" si="293"/>
        <v>0</v>
      </c>
      <c r="BZ305" s="645"/>
      <c r="CA305" s="338"/>
      <c r="CB305" s="338"/>
      <c r="CC305" s="338"/>
      <c r="CD305" s="338"/>
      <c r="CE305" s="338"/>
      <c r="CF305" s="338"/>
    </row>
    <row r="306" ht="15.75" customHeight="1">
      <c r="A306" s="821"/>
      <c r="B306" s="777"/>
      <c r="C306" s="501"/>
      <c r="D306" s="501"/>
      <c r="E306" s="501"/>
      <c r="F306" s="737"/>
      <c r="G306" s="773">
        <f t="shared" ref="G306:H306" si="318">L306+N306+P306+R306+T306+V306+X306+Z306+AB306+AD306+AF306+AH306+AJ306+AL306+AN306+AP306+AR306+AT306+AV306+AX306+AZ306+BB306+BD306+BF306+BH306+BJ306+BL306+BN306+BP306+BR306+BT306</f>
        <v>0</v>
      </c>
      <c r="H306" s="671">
        <f t="shared" si="318"/>
        <v>0</v>
      </c>
      <c r="I306" s="774">
        <f t="shared" si="4"/>
        <v>0</v>
      </c>
      <c r="J306" s="418"/>
      <c r="K306" s="407">
        <f t="shared" si="5"/>
        <v>0</v>
      </c>
      <c r="L306" s="640"/>
      <c r="M306" s="642"/>
      <c r="N306" s="640"/>
      <c r="O306" s="642"/>
      <c r="P306" s="640"/>
      <c r="Q306" s="642"/>
      <c r="R306" s="640"/>
      <c r="S306" s="642"/>
      <c r="T306" s="640"/>
      <c r="U306" s="642"/>
      <c r="V306" s="640"/>
      <c r="W306" s="642"/>
      <c r="X306" s="640"/>
      <c r="Y306" s="642"/>
      <c r="Z306" s="640"/>
      <c r="AA306" s="642"/>
      <c r="AB306" s="640"/>
      <c r="AC306" s="642"/>
      <c r="AD306" s="640"/>
      <c r="AE306" s="642"/>
      <c r="AF306" s="640"/>
      <c r="AG306" s="642"/>
      <c r="AH306" s="640"/>
      <c r="AI306" s="642"/>
      <c r="AJ306" s="640"/>
      <c r="AK306" s="642"/>
      <c r="AL306" s="640"/>
      <c r="AM306" s="642"/>
      <c r="AN306" s="640"/>
      <c r="AO306" s="642"/>
      <c r="AP306" s="640"/>
      <c r="AQ306" s="642"/>
      <c r="AR306" s="640"/>
      <c r="AS306" s="642"/>
      <c r="AT306" s="640"/>
      <c r="AU306" s="642"/>
      <c r="AV306" s="640"/>
      <c r="AW306" s="642"/>
      <c r="AX306" s="640"/>
      <c r="AY306" s="642"/>
      <c r="AZ306" s="640"/>
      <c r="BA306" s="642"/>
      <c r="BB306" s="640"/>
      <c r="BC306" s="642"/>
      <c r="BD306" s="640"/>
      <c r="BE306" s="642"/>
      <c r="BF306" s="640"/>
      <c r="BG306" s="642"/>
      <c r="BH306" s="640"/>
      <c r="BI306" s="642"/>
      <c r="BJ306" s="640"/>
      <c r="BK306" s="642"/>
      <c r="BL306" s="640"/>
      <c r="BM306" s="642"/>
      <c r="BN306" s="640"/>
      <c r="BO306" s="642"/>
      <c r="BP306" s="640"/>
      <c r="BQ306" s="642"/>
      <c r="BR306" s="640"/>
      <c r="BS306" s="642"/>
      <c r="BT306" s="640"/>
      <c r="BU306" s="642"/>
      <c r="BV306" s="643">
        <f t="shared" si="290"/>
        <v>0</v>
      </c>
      <c r="BW306" s="644">
        <f t="shared" si="291"/>
        <v>0</v>
      </c>
      <c r="BX306" s="776">
        <f t="shared" si="292"/>
        <v>0</v>
      </c>
      <c r="BY306" s="644">
        <f t="shared" si="293"/>
        <v>0</v>
      </c>
      <c r="BZ306" s="645"/>
      <c r="CA306" s="338"/>
      <c r="CB306" s="338"/>
      <c r="CC306" s="338"/>
      <c r="CD306" s="338"/>
      <c r="CE306" s="338"/>
      <c r="CF306" s="338"/>
    </row>
    <row r="307" ht="15.75" customHeight="1">
      <c r="A307" s="821"/>
      <c r="B307" s="777"/>
      <c r="C307" s="501"/>
      <c r="D307" s="501"/>
      <c r="E307" s="501"/>
      <c r="F307" s="737"/>
      <c r="G307" s="773">
        <f t="shared" ref="G307:H307" si="319">L307+N307+P307+R307+T307+V307+X307+Z307+AB307+AD307+AF307+AH307+AJ307+AL307+AN307+AP307+AR307+AT307+AV307+AX307+AZ307+BB307+BD307+BF307+BH307+BJ307+BL307+BN307+BP307+BR307+BT307</f>
        <v>0</v>
      </c>
      <c r="H307" s="671">
        <f t="shared" si="319"/>
        <v>0</v>
      </c>
      <c r="I307" s="774">
        <f t="shared" si="4"/>
        <v>0</v>
      </c>
      <c r="J307" s="418"/>
      <c r="K307" s="407">
        <f t="shared" si="5"/>
        <v>0</v>
      </c>
      <c r="L307" s="640"/>
      <c r="M307" s="642"/>
      <c r="N307" s="640"/>
      <c r="O307" s="642"/>
      <c r="P307" s="640"/>
      <c r="Q307" s="642"/>
      <c r="R307" s="640"/>
      <c r="S307" s="642"/>
      <c r="T307" s="640"/>
      <c r="U307" s="642"/>
      <c r="V307" s="640"/>
      <c r="W307" s="642"/>
      <c r="X307" s="640"/>
      <c r="Y307" s="642"/>
      <c r="Z307" s="640"/>
      <c r="AA307" s="642"/>
      <c r="AB307" s="640"/>
      <c r="AC307" s="642"/>
      <c r="AD307" s="640"/>
      <c r="AE307" s="642"/>
      <c r="AF307" s="640"/>
      <c r="AG307" s="642"/>
      <c r="AH307" s="640"/>
      <c r="AI307" s="642"/>
      <c r="AJ307" s="640"/>
      <c r="AK307" s="642"/>
      <c r="AL307" s="640"/>
      <c r="AM307" s="642"/>
      <c r="AN307" s="640"/>
      <c r="AO307" s="642"/>
      <c r="AP307" s="640"/>
      <c r="AQ307" s="642"/>
      <c r="AR307" s="640"/>
      <c r="AS307" s="642"/>
      <c r="AT307" s="640"/>
      <c r="AU307" s="642"/>
      <c r="AV307" s="640"/>
      <c r="AW307" s="642"/>
      <c r="AX307" s="640"/>
      <c r="AY307" s="642"/>
      <c r="AZ307" s="640"/>
      <c r="BA307" s="642"/>
      <c r="BB307" s="640"/>
      <c r="BC307" s="642"/>
      <c r="BD307" s="640"/>
      <c r="BE307" s="642"/>
      <c r="BF307" s="640"/>
      <c r="BG307" s="642"/>
      <c r="BH307" s="640"/>
      <c r="BI307" s="642"/>
      <c r="BJ307" s="640"/>
      <c r="BK307" s="642"/>
      <c r="BL307" s="640"/>
      <c r="BM307" s="642"/>
      <c r="BN307" s="640"/>
      <c r="BO307" s="642"/>
      <c r="BP307" s="640"/>
      <c r="BQ307" s="642"/>
      <c r="BR307" s="640"/>
      <c r="BS307" s="642"/>
      <c r="BT307" s="640"/>
      <c r="BU307" s="642"/>
      <c r="BV307" s="643">
        <f t="shared" si="290"/>
        <v>0</v>
      </c>
      <c r="BW307" s="644">
        <f t="shared" si="291"/>
        <v>0</v>
      </c>
      <c r="BX307" s="776">
        <f t="shared" si="292"/>
        <v>0</v>
      </c>
      <c r="BY307" s="644">
        <f t="shared" si="293"/>
        <v>0</v>
      </c>
      <c r="BZ307" s="645"/>
      <c r="CA307" s="338"/>
      <c r="CB307" s="338"/>
      <c r="CC307" s="338"/>
      <c r="CD307" s="338"/>
      <c r="CE307" s="338"/>
      <c r="CF307" s="338"/>
    </row>
    <row r="308" ht="15.75" customHeight="1">
      <c r="A308" s="821"/>
      <c r="B308" s="777"/>
      <c r="C308" s="501"/>
      <c r="D308" s="501"/>
      <c r="E308" s="501"/>
      <c r="F308" s="737"/>
      <c r="G308" s="773">
        <f t="shared" ref="G308:H308" si="320">L308+N308+P308+R308+T308+V308+X308+Z308+AB308+AD308+AF308+AH308+AJ308+AL308+AN308+AP308+AR308+AT308+AV308+AX308+AZ308+BB308+BD308+BF308+BH308+BJ308+BL308+BN308+BP308+BR308+BT308</f>
        <v>0</v>
      </c>
      <c r="H308" s="671">
        <f t="shared" si="320"/>
        <v>0</v>
      </c>
      <c r="I308" s="774">
        <f t="shared" si="4"/>
        <v>0</v>
      </c>
      <c r="J308" s="418"/>
      <c r="K308" s="407">
        <f t="shared" si="5"/>
        <v>0</v>
      </c>
      <c r="L308" s="640"/>
      <c r="M308" s="642"/>
      <c r="N308" s="640"/>
      <c r="O308" s="642"/>
      <c r="P308" s="640"/>
      <c r="Q308" s="642"/>
      <c r="R308" s="640"/>
      <c r="S308" s="642"/>
      <c r="T308" s="640"/>
      <c r="U308" s="642"/>
      <c r="V308" s="640"/>
      <c r="W308" s="642"/>
      <c r="X308" s="640"/>
      <c r="Y308" s="642"/>
      <c r="Z308" s="640"/>
      <c r="AA308" s="642"/>
      <c r="AB308" s="640"/>
      <c r="AC308" s="642"/>
      <c r="AD308" s="640"/>
      <c r="AE308" s="642"/>
      <c r="AF308" s="640"/>
      <c r="AG308" s="642"/>
      <c r="AH308" s="640"/>
      <c r="AI308" s="642"/>
      <c r="AJ308" s="640"/>
      <c r="AK308" s="642"/>
      <c r="AL308" s="640"/>
      <c r="AM308" s="642"/>
      <c r="AN308" s="640"/>
      <c r="AO308" s="642"/>
      <c r="AP308" s="640"/>
      <c r="AQ308" s="642"/>
      <c r="AR308" s="640"/>
      <c r="AS308" s="642"/>
      <c r="AT308" s="640"/>
      <c r="AU308" s="642"/>
      <c r="AV308" s="640"/>
      <c r="AW308" s="642"/>
      <c r="AX308" s="640"/>
      <c r="AY308" s="642"/>
      <c r="AZ308" s="640"/>
      <c r="BA308" s="642"/>
      <c r="BB308" s="640"/>
      <c r="BC308" s="642"/>
      <c r="BD308" s="640"/>
      <c r="BE308" s="642"/>
      <c r="BF308" s="640"/>
      <c r="BG308" s="642"/>
      <c r="BH308" s="640"/>
      <c r="BI308" s="642"/>
      <c r="BJ308" s="640"/>
      <c r="BK308" s="642"/>
      <c r="BL308" s="640"/>
      <c r="BM308" s="642"/>
      <c r="BN308" s="640"/>
      <c r="BO308" s="642"/>
      <c r="BP308" s="640"/>
      <c r="BQ308" s="642"/>
      <c r="BR308" s="640"/>
      <c r="BS308" s="642"/>
      <c r="BT308" s="640"/>
      <c r="BU308" s="642"/>
      <c r="BV308" s="643">
        <f t="shared" si="290"/>
        <v>0</v>
      </c>
      <c r="BW308" s="644">
        <f t="shared" si="291"/>
        <v>0</v>
      </c>
      <c r="BX308" s="776">
        <f t="shared" si="292"/>
        <v>0</v>
      </c>
      <c r="BY308" s="644">
        <f t="shared" si="293"/>
        <v>0</v>
      </c>
      <c r="BZ308" s="645"/>
      <c r="CA308" s="338"/>
      <c r="CB308" s="338"/>
      <c r="CC308" s="338"/>
      <c r="CD308" s="338"/>
      <c r="CE308" s="338"/>
      <c r="CF308" s="338"/>
    </row>
    <row r="309" ht="15.75" customHeight="1">
      <c r="A309" s="821"/>
      <c r="B309" s="777"/>
      <c r="C309" s="501"/>
      <c r="D309" s="501"/>
      <c r="E309" s="501"/>
      <c r="F309" s="737"/>
      <c r="G309" s="773">
        <f t="shared" ref="G309:H309" si="321">L309+N309+P309+R309+T309+V309+X309+Z309+AB309+AD309+AF309+AH309+AJ309+AL309+AN309+AP309+AR309+AT309+AV309+AX309+AZ309+BB309+BD309+BF309+BH309+BJ309+BL309+BN309+BP309+BR309+BT309</f>
        <v>0</v>
      </c>
      <c r="H309" s="671">
        <f t="shared" si="321"/>
        <v>0</v>
      </c>
      <c r="I309" s="774">
        <f t="shared" si="4"/>
        <v>0</v>
      </c>
      <c r="J309" s="418"/>
      <c r="K309" s="407">
        <f t="shared" si="5"/>
        <v>0</v>
      </c>
      <c r="L309" s="640"/>
      <c r="M309" s="642"/>
      <c r="N309" s="640"/>
      <c r="O309" s="642"/>
      <c r="P309" s="640"/>
      <c r="Q309" s="642"/>
      <c r="R309" s="640"/>
      <c r="S309" s="642"/>
      <c r="T309" s="640"/>
      <c r="U309" s="642"/>
      <c r="V309" s="640"/>
      <c r="W309" s="642"/>
      <c r="X309" s="640"/>
      <c r="Y309" s="642"/>
      <c r="Z309" s="640"/>
      <c r="AA309" s="642"/>
      <c r="AB309" s="640"/>
      <c r="AC309" s="642"/>
      <c r="AD309" s="640"/>
      <c r="AE309" s="642"/>
      <c r="AF309" s="640"/>
      <c r="AG309" s="642"/>
      <c r="AH309" s="640"/>
      <c r="AI309" s="642"/>
      <c r="AJ309" s="640"/>
      <c r="AK309" s="642"/>
      <c r="AL309" s="640"/>
      <c r="AM309" s="642"/>
      <c r="AN309" s="640"/>
      <c r="AO309" s="642"/>
      <c r="AP309" s="640"/>
      <c r="AQ309" s="642"/>
      <c r="AR309" s="640"/>
      <c r="AS309" s="642"/>
      <c r="AT309" s="640"/>
      <c r="AU309" s="642"/>
      <c r="AV309" s="640"/>
      <c r="AW309" s="642"/>
      <c r="AX309" s="640"/>
      <c r="AY309" s="642"/>
      <c r="AZ309" s="640"/>
      <c r="BA309" s="642"/>
      <c r="BB309" s="640"/>
      <c r="BC309" s="642"/>
      <c r="BD309" s="640"/>
      <c r="BE309" s="642"/>
      <c r="BF309" s="640"/>
      <c r="BG309" s="642"/>
      <c r="BH309" s="640"/>
      <c r="BI309" s="642"/>
      <c r="BJ309" s="640"/>
      <c r="BK309" s="642"/>
      <c r="BL309" s="640"/>
      <c r="BM309" s="642"/>
      <c r="BN309" s="640"/>
      <c r="BO309" s="642"/>
      <c r="BP309" s="640"/>
      <c r="BQ309" s="642"/>
      <c r="BR309" s="640"/>
      <c r="BS309" s="642"/>
      <c r="BT309" s="640"/>
      <c r="BU309" s="642"/>
      <c r="BV309" s="643">
        <f t="shared" si="290"/>
        <v>0</v>
      </c>
      <c r="BW309" s="644">
        <f t="shared" si="291"/>
        <v>0</v>
      </c>
      <c r="BX309" s="776">
        <f t="shared" si="292"/>
        <v>0</v>
      </c>
      <c r="BY309" s="644">
        <f t="shared" si="293"/>
        <v>0</v>
      </c>
      <c r="BZ309" s="645"/>
      <c r="CA309" s="338"/>
      <c r="CB309" s="338"/>
      <c r="CC309" s="338"/>
      <c r="CD309" s="338"/>
      <c r="CE309" s="338"/>
      <c r="CF309" s="338"/>
    </row>
    <row r="310" ht="15.75" customHeight="1">
      <c r="A310" s="821"/>
      <c r="B310" s="777"/>
      <c r="C310" s="501"/>
      <c r="D310" s="501"/>
      <c r="E310" s="501"/>
      <c r="F310" s="737"/>
      <c r="G310" s="773">
        <f t="shared" ref="G310:H310" si="322">L310+N310+P310+R310+T310+V310+X310+Z310+AB310+AD310+AF310+AH310+AJ310+AL310+AN310+AP310+AR310+AT310+AV310+AX310+AZ310+BB310+BD310+BF310+BH310+BJ310+BL310+BN310+BP310+BR310+BT310</f>
        <v>0</v>
      </c>
      <c r="H310" s="671">
        <f t="shared" si="322"/>
        <v>0</v>
      </c>
      <c r="I310" s="774">
        <f t="shared" si="4"/>
        <v>0</v>
      </c>
      <c r="J310" s="418"/>
      <c r="K310" s="407">
        <f t="shared" si="5"/>
        <v>0</v>
      </c>
      <c r="L310" s="640"/>
      <c r="M310" s="642"/>
      <c r="N310" s="640"/>
      <c r="O310" s="642"/>
      <c r="P310" s="640"/>
      <c r="Q310" s="642"/>
      <c r="R310" s="640"/>
      <c r="S310" s="642"/>
      <c r="T310" s="640"/>
      <c r="U310" s="642"/>
      <c r="V310" s="640"/>
      <c r="W310" s="642"/>
      <c r="X310" s="640"/>
      <c r="Y310" s="642"/>
      <c r="Z310" s="640"/>
      <c r="AA310" s="642"/>
      <c r="AB310" s="640"/>
      <c r="AC310" s="642"/>
      <c r="AD310" s="640"/>
      <c r="AE310" s="642"/>
      <c r="AF310" s="640"/>
      <c r="AG310" s="642"/>
      <c r="AH310" s="640"/>
      <c r="AI310" s="642"/>
      <c r="AJ310" s="640"/>
      <c r="AK310" s="642"/>
      <c r="AL310" s="640"/>
      <c r="AM310" s="642"/>
      <c r="AN310" s="640"/>
      <c r="AO310" s="642"/>
      <c r="AP310" s="640"/>
      <c r="AQ310" s="642"/>
      <c r="AR310" s="640"/>
      <c r="AS310" s="642"/>
      <c r="AT310" s="640"/>
      <c r="AU310" s="642"/>
      <c r="AV310" s="640"/>
      <c r="AW310" s="642"/>
      <c r="AX310" s="640"/>
      <c r="AY310" s="642"/>
      <c r="AZ310" s="640"/>
      <c r="BA310" s="642"/>
      <c r="BB310" s="640"/>
      <c r="BC310" s="642"/>
      <c r="BD310" s="640"/>
      <c r="BE310" s="642"/>
      <c r="BF310" s="640"/>
      <c r="BG310" s="642"/>
      <c r="BH310" s="640"/>
      <c r="BI310" s="642"/>
      <c r="BJ310" s="640"/>
      <c r="BK310" s="642"/>
      <c r="BL310" s="640"/>
      <c r="BM310" s="642"/>
      <c r="BN310" s="640"/>
      <c r="BO310" s="642"/>
      <c r="BP310" s="640"/>
      <c r="BQ310" s="642"/>
      <c r="BR310" s="640"/>
      <c r="BS310" s="642"/>
      <c r="BT310" s="640"/>
      <c r="BU310" s="642"/>
      <c r="BV310" s="643">
        <f t="shared" si="290"/>
        <v>0</v>
      </c>
      <c r="BW310" s="644">
        <f t="shared" si="291"/>
        <v>0</v>
      </c>
      <c r="BX310" s="776">
        <f t="shared" si="292"/>
        <v>0</v>
      </c>
      <c r="BY310" s="644">
        <f t="shared" si="293"/>
        <v>0</v>
      </c>
      <c r="BZ310" s="645"/>
      <c r="CA310" s="338"/>
      <c r="CB310" s="338"/>
      <c r="CC310" s="338"/>
      <c r="CD310" s="338"/>
      <c r="CE310" s="338"/>
      <c r="CF310" s="338"/>
    </row>
    <row r="311" ht="15.75" customHeight="1">
      <c r="A311" s="821"/>
      <c r="B311" s="777"/>
      <c r="C311" s="501"/>
      <c r="D311" s="501"/>
      <c r="E311" s="501"/>
      <c r="F311" s="737"/>
      <c r="G311" s="773">
        <f t="shared" ref="G311:H311" si="323">L311+N311+P311+R311+T311+V311+X311+Z311+AB311+AD311+AF311+AH311+AJ311+AL311+AN311+AP311+AR311+AT311+AV311+AX311+AZ311+BB311+BD311+BF311+BH311+BJ311+BL311+BN311+BP311+BR311+BT311</f>
        <v>0</v>
      </c>
      <c r="H311" s="671">
        <f t="shared" si="323"/>
        <v>0</v>
      </c>
      <c r="I311" s="774">
        <f t="shared" si="4"/>
        <v>0</v>
      </c>
      <c r="J311" s="418"/>
      <c r="K311" s="407">
        <f t="shared" si="5"/>
        <v>0</v>
      </c>
      <c r="L311" s="640"/>
      <c r="M311" s="642"/>
      <c r="N311" s="640"/>
      <c r="O311" s="642"/>
      <c r="P311" s="640"/>
      <c r="Q311" s="642"/>
      <c r="R311" s="640"/>
      <c r="S311" s="642"/>
      <c r="T311" s="640"/>
      <c r="U311" s="642"/>
      <c r="V311" s="640"/>
      <c r="W311" s="642"/>
      <c r="X311" s="640"/>
      <c r="Y311" s="642"/>
      <c r="Z311" s="640"/>
      <c r="AA311" s="642"/>
      <c r="AB311" s="640"/>
      <c r="AC311" s="642"/>
      <c r="AD311" s="640"/>
      <c r="AE311" s="642"/>
      <c r="AF311" s="640"/>
      <c r="AG311" s="642"/>
      <c r="AH311" s="640"/>
      <c r="AI311" s="642"/>
      <c r="AJ311" s="640"/>
      <c r="AK311" s="642"/>
      <c r="AL311" s="640"/>
      <c r="AM311" s="642"/>
      <c r="AN311" s="640"/>
      <c r="AO311" s="642"/>
      <c r="AP311" s="640"/>
      <c r="AQ311" s="642"/>
      <c r="AR311" s="640"/>
      <c r="AS311" s="642"/>
      <c r="AT311" s="640"/>
      <c r="AU311" s="642"/>
      <c r="AV311" s="640"/>
      <c r="AW311" s="642"/>
      <c r="AX311" s="640"/>
      <c r="AY311" s="642"/>
      <c r="AZ311" s="640"/>
      <c r="BA311" s="642"/>
      <c r="BB311" s="640"/>
      <c r="BC311" s="642"/>
      <c r="BD311" s="640"/>
      <c r="BE311" s="642"/>
      <c r="BF311" s="640"/>
      <c r="BG311" s="642"/>
      <c r="BH311" s="640"/>
      <c r="BI311" s="642"/>
      <c r="BJ311" s="640"/>
      <c r="BK311" s="642"/>
      <c r="BL311" s="640"/>
      <c r="BM311" s="642"/>
      <c r="BN311" s="640"/>
      <c r="BO311" s="642"/>
      <c r="BP311" s="640"/>
      <c r="BQ311" s="642"/>
      <c r="BR311" s="640"/>
      <c r="BS311" s="642"/>
      <c r="BT311" s="640"/>
      <c r="BU311" s="642"/>
      <c r="BV311" s="643">
        <f t="shared" si="290"/>
        <v>0</v>
      </c>
      <c r="BW311" s="644">
        <f t="shared" si="291"/>
        <v>0</v>
      </c>
      <c r="BX311" s="776">
        <f t="shared" si="292"/>
        <v>0</v>
      </c>
      <c r="BY311" s="644">
        <f t="shared" si="293"/>
        <v>0</v>
      </c>
      <c r="BZ311" s="645"/>
      <c r="CA311" s="338"/>
      <c r="CB311" s="338"/>
      <c r="CC311" s="338"/>
      <c r="CD311" s="338"/>
      <c r="CE311" s="338"/>
      <c r="CF311" s="338"/>
    </row>
    <row r="312" ht="15.75" customHeight="1">
      <c r="A312" s="821"/>
      <c r="B312" s="777"/>
      <c r="C312" s="501"/>
      <c r="D312" s="501"/>
      <c r="E312" s="501"/>
      <c r="F312" s="737"/>
      <c r="G312" s="773">
        <f t="shared" ref="G312:H312" si="324">L312+N312+P312+R312+T312+V312+X312+Z312+AB312+AD312+AF312+AH312+AJ312+AL312+AN312+AP312+AR312+AT312+AV312+AX312+AZ312+BB312+BD312+BF312+BH312+BJ312+BL312+BN312+BP312+BR312+BT312</f>
        <v>0</v>
      </c>
      <c r="H312" s="671">
        <f t="shared" si="324"/>
        <v>0</v>
      </c>
      <c r="I312" s="774">
        <f t="shared" si="4"/>
        <v>0</v>
      </c>
      <c r="J312" s="418"/>
      <c r="K312" s="407">
        <f t="shared" si="5"/>
        <v>0</v>
      </c>
      <c r="L312" s="640"/>
      <c r="M312" s="642"/>
      <c r="N312" s="640"/>
      <c r="O312" s="642"/>
      <c r="P312" s="640"/>
      <c r="Q312" s="642"/>
      <c r="R312" s="640"/>
      <c r="S312" s="642"/>
      <c r="T312" s="640"/>
      <c r="U312" s="642"/>
      <c r="V312" s="640"/>
      <c r="W312" s="642"/>
      <c r="X312" s="640"/>
      <c r="Y312" s="642"/>
      <c r="Z312" s="640"/>
      <c r="AA312" s="642"/>
      <c r="AB312" s="640"/>
      <c r="AC312" s="642"/>
      <c r="AD312" s="640"/>
      <c r="AE312" s="642"/>
      <c r="AF312" s="640"/>
      <c r="AG312" s="642"/>
      <c r="AH312" s="640"/>
      <c r="AI312" s="642"/>
      <c r="AJ312" s="640"/>
      <c r="AK312" s="642"/>
      <c r="AL312" s="640"/>
      <c r="AM312" s="642"/>
      <c r="AN312" s="640"/>
      <c r="AO312" s="642"/>
      <c r="AP312" s="640"/>
      <c r="AQ312" s="642"/>
      <c r="AR312" s="640"/>
      <c r="AS312" s="642"/>
      <c r="AT312" s="640"/>
      <c r="AU312" s="642"/>
      <c r="AV312" s="640"/>
      <c r="AW312" s="642"/>
      <c r="AX312" s="640"/>
      <c r="AY312" s="642"/>
      <c r="AZ312" s="640"/>
      <c r="BA312" s="642"/>
      <c r="BB312" s="640"/>
      <c r="BC312" s="642"/>
      <c r="BD312" s="640"/>
      <c r="BE312" s="642"/>
      <c r="BF312" s="640"/>
      <c r="BG312" s="642"/>
      <c r="BH312" s="640"/>
      <c r="BI312" s="642"/>
      <c r="BJ312" s="640"/>
      <c r="BK312" s="642"/>
      <c r="BL312" s="640"/>
      <c r="BM312" s="642"/>
      <c r="BN312" s="640"/>
      <c r="BO312" s="642"/>
      <c r="BP312" s="640"/>
      <c r="BQ312" s="642"/>
      <c r="BR312" s="640"/>
      <c r="BS312" s="642"/>
      <c r="BT312" s="640"/>
      <c r="BU312" s="642"/>
      <c r="BV312" s="643">
        <f t="shared" si="290"/>
        <v>0</v>
      </c>
      <c r="BW312" s="644">
        <f t="shared" si="291"/>
        <v>0</v>
      </c>
      <c r="BX312" s="776">
        <f t="shared" si="292"/>
        <v>0</v>
      </c>
      <c r="BY312" s="644">
        <f t="shared" si="293"/>
        <v>0</v>
      </c>
      <c r="BZ312" s="645"/>
      <c r="CA312" s="338"/>
      <c r="CB312" s="338"/>
      <c r="CC312" s="338"/>
      <c r="CD312" s="338"/>
      <c r="CE312" s="338"/>
      <c r="CF312" s="338"/>
    </row>
    <row r="313" ht="15.75" customHeight="1">
      <c r="A313" s="821"/>
      <c r="B313" s="777"/>
      <c r="C313" s="501"/>
      <c r="D313" s="501"/>
      <c r="E313" s="501"/>
      <c r="F313" s="737"/>
      <c r="G313" s="773">
        <f t="shared" ref="G313:H313" si="325">L313+N313+P313+R313+T313+V313+X313+Z313+AB313+AD313+AF313+AH313+AJ313+AL313+AN313+AP313+AR313+AT313+AV313+AX313+AZ313+BB313+BD313+BF313+BH313+BJ313+BL313+BN313+BP313+BR313+BT313</f>
        <v>0</v>
      </c>
      <c r="H313" s="671">
        <f t="shared" si="325"/>
        <v>0</v>
      </c>
      <c r="I313" s="774">
        <f t="shared" si="4"/>
        <v>0</v>
      </c>
      <c r="J313" s="418"/>
      <c r="K313" s="407">
        <f t="shared" si="5"/>
        <v>0</v>
      </c>
      <c r="L313" s="640"/>
      <c r="M313" s="642"/>
      <c r="N313" s="640"/>
      <c r="O313" s="642"/>
      <c r="P313" s="640"/>
      <c r="Q313" s="642"/>
      <c r="R313" s="640"/>
      <c r="S313" s="642"/>
      <c r="T313" s="640"/>
      <c r="U313" s="642"/>
      <c r="V313" s="640"/>
      <c r="W313" s="642"/>
      <c r="X313" s="640"/>
      <c r="Y313" s="642"/>
      <c r="Z313" s="640"/>
      <c r="AA313" s="642"/>
      <c r="AB313" s="640"/>
      <c r="AC313" s="642"/>
      <c r="AD313" s="640"/>
      <c r="AE313" s="642"/>
      <c r="AF313" s="640"/>
      <c r="AG313" s="642"/>
      <c r="AH313" s="640"/>
      <c r="AI313" s="642"/>
      <c r="AJ313" s="640"/>
      <c r="AK313" s="642"/>
      <c r="AL313" s="640"/>
      <c r="AM313" s="642"/>
      <c r="AN313" s="640"/>
      <c r="AO313" s="642"/>
      <c r="AP313" s="640"/>
      <c r="AQ313" s="642"/>
      <c r="AR313" s="640"/>
      <c r="AS313" s="642"/>
      <c r="AT313" s="640"/>
      <c r="AU313" s="642"/>
      <c r="AV313" s="640"/>
      <c r="AW313" s="642"/>
      <c r="AX313" s="640"/>
      <c r="AY313" s="642"/>
      <c r="AZ313" s="640"/>
      <c r="BA313" s="642"/>
      <c r="BB313" s="640"/>
      <c r="BC313" s="642"/>
      <c r="BD313" s="640"/>
      <c r="BE313" s="642"/>
      <c r="BF313" s="640"/>
      <c r="BG313" s="642"/>
      <c r="BH313" s="640"/>
      <c r="BI313" s="642"/>
      <c r="BJ313" s="640"/>
      <c r="BK313" s="642"/>
      <c r="BL313" s="640"/>
      <c r="BM313" s="642"/>
      <c r="BN313" s="640"/>
      <c r="BO313" s="642"/>
      <c r="BP313" s="640"/>
      <c r="BQ313" s="642"/>
      <c r="BR313" s="640"/>
      <c r="BS313" s="642"/>
      <c r="BT313" s="640"/>
      <c r="BU313" s="642"/>
      <c r="BV313" s="643">
        <f t="shared" si="290"/>
        <v>0</v>
      </c>
      <c r="BW313" s="644">
        <f t="shared" si="291"/>
        <v>0</v>
      </c>
      <c r="BX313" s="776">
        <f t="shared" si="292"/>
        <v>0</v>
      </c>
      <c r="BY313" s="644">
        <f t="shared" si="293"/>
        <v>0</v>
      </c>
      <c r="BZ313" s="645"/>
      <c r="CA313" s="338"/>
      <c r="CB313" s="338"/>
      <c r="CC313" s="338"/>
      <c r="CD313" s="338"/>
      <c r="CE313" s="338"/>
      <c r="CF313" s="338"/>
    </row>
    <row r="314" ht="15.75" customHeight="1">
      <c r="A314" s="821"/>
      <c r="B314" s="777"/>
      <c r="C314" s="501"/>
      <c r="D314" s="501"/>
      <c r="E314" s="501"/>
      <c r="F314" s="737"/>
      <c r="G314" s="773">
        <f t="shared" ref="G314:H314" si="326">L314+N314+P314+R314+T314+V314+X314+Z314+AB314+AD314+AF314+AH314+AJ314+AL314+AN314+AP314+AR314+AT314+AV314+AX314+AZ314+BB314+BD314+BF314+BH314+BJ314+BL314+BN314+BP314+BR314+BT314</f>
        <v>0</v>
      </c>
      <c r="H314" s="671">
        <f t="shared" si="326"/>
        <v>0</v>
      </c>
      <c r="I314" s="774">
        <f t="shared" si="4"/>
        <v>0</v>
      </c>
      <c r="J314" s="418"/>
      <c r="K314" s="407">
        <f t="shared" si="5"/>
        <v>0</v>
      </c>
      <c r="L314" s="640"/>
      <c r="M314" s="642"/>
      <c r="N314" s="640"/>
      <c r="O314" s="642"/>
      <c r="P314" s="640"/>
      <c r="Q314" s="642"/>
      <c r="R314" s="640"/>
      <c r="S314" s="642"/>
      <c r="T314" s="640"/>
      <c r="U314" s="642"/>
      <c r="V314" s="640"/>
      <c r="W314" s="642"/>
      <c r="X314" s="640"/>
      <c r="Y314" s="642"/>
      <c r="Z314" s="640"/>
      <c r="AA314" s="642"/>
      <c r="AB314" s="640"/>
      <c r="AC314" s="642"/>
      <c r="AD314" s="640"/>
      <c r="AE314" s="642"/>
      <c r="AF314" s="640"/>
      <c r="AG314" s="642"/>
      <c r="AH314" s="640"/>
      <c r="AI314" s="642"/>
      <c r="AJ314" s="640"/>
      <c r="AK314" s="642"/>
      <c r="AL314" s="640"/>
      <c r="AM314" s="642"/>
      <c r="AN314" s="640"/>
      <c r="AO314" s="642"/>
      <c r="AP314" s="640"/>
      <c r="AQ314" s="642"/>
      <c r="AR314" s="640"/>
      <c r="AS314" s="642"/>
      <c r="AT314" s="640"/>
      <c r="AU314" s="642"/>
      <c r="AV314" s="640"/>
      <c r="AW314" s="642"/>
      <c r="AX314" s="640"/>
      <c r="AY314" s="642"/>
      <c r="AZ314" s="640"/>
      <c r="BA314" s="642"/>
      <c r="BB314" s="640"/>
      <c r="BC314" s="642"/>
      <c r="BD314" s="640"/>
      <c r="BE314" s="642"/>
      <c r="BF314" s="640"/>
      <c r="BG314" s="642"/>
      <c r="BH314" s="640"/>
      <c r="BI314" s="642"/>
      <c r="BJ314" s="640"/>
      <c r="BK314" s="642"/>
      <c r="BL314" s="640"/>
      <c r="BM314" s="642"/>
      <c r="BN314" s="640"/>
      <c r="BO314" s="642"/>
      <c r="BP314" s="640"/>
      <c r="BQ314" s="642"/>
      <c r="BR314" s="640"/>
      <c r="BS314" s="642"/>
      <c r="BT314" s="640"/>
      <c r="BU314" s="642"/>
      <c r="BV314" s="643">
        <f t="shared" si="290"/>
        <v>0</v>
      </c>
      <c r="BW314" s="644">
        <f t="shared" si="291"/>
        <v>0</v>
      </c>
      <c r="BX314" s="776">
        <f t="shared" si="292"/>
        <v>0</v>
      </c>
      <c r="BY314" s="644">
        <f t="shared" si="293"/>
        <v>0</v>
      </c>
      <c r="BZ314" s="645"/>
      <c r="CA314" s="338"/>
      <c r="CB314" s="338"/>
      <c r="CC314" s="338"/>
      <c r="CD314" s="338"/>
      <c r="CE314" s="338"/>
      <c r="CF314" s="338"/>
    </row>
    <row r="315" ht="15.75" customHeight="1">
      <c r="A315" s="821"/>
      <c r="B315" s="777"/>
      <c r="C315" s="501"/>
      <c r="D315" s="501"/>
      <c r="E315" s="501"/>
      <c r="F315" s="737"/>
      <c r="G315" s="773">
        <f t="shared" ref="G315:H315" si="327">L315+N315+P315+R315+T315+V315+X315+Z315+AB315+AD315+AF315+AH315+AJ315+AL315+AN315+AP315+AR315+AT315+AV315+AX315+AZ315+BB315+BD315+BF315+BH315+BJ315+BL315+BN315+BP315+BR315+BT315</f>
        <v>0</v>
      </c>
      <c r="H315" s="671">
        <f t="shared" si="327"/>
        <v>0</v>
      </c>
      <c r="I315" s="774">
        <f t="shared" si="4"/>
        <v>0</v>
      </c>
      <c r="J315" s="418"/>
      <c r="K315" s="407">
        <f t="shared" si="5"/>
        <v>0</v>
      </c>
      <c r="L315" s="640"/>
      <c r="M315" s="642"/>
      <c r="N315" s="640"/>
      <c r="O315" s="642"/>
      <c r="P315" s="640"/>
      <c r="Q315" s="642"/>
      <c r="R315" s="640"/>
      <c r="S315" s="642"/>
      <c r="T315" s="640"/>
      <c r="U315" s="642"/>
      <c r="V315" s="640"/>
      <c r="W315" s="642"/>
      <c r="X315" s="640"/>
      <c r="Y315" s="642"/>
      <c r="Z315" s="640"/>
      <c r="AA315" s="642"/>
      <c r="AB315" s="640"/>
      <c r="AC315" s="642"/>
      <c r="AD315" s="640"/>
      <c r="AE315" s="642"/>
      <c r="AF315" s="640"/>
      <c r="AG315" s="642"/>
      <c r="AH315" s="640"/>
      <c r="AI315" s="642"/>
      <c r="AJ315" s="640"/>
      <c r="AK315" s="642"/>
      <c r="AL315" s="640"/>
      <c r="AM315" s="642"/>
      <c r="AN315" s="640"/>
      <c r="AO315" s="642"/>
      <c r="AP315" s="640"/>
      <c r="AQ315" s="642"/>
      <c r="AR315" s="640"/>
      <c r="AS315" s="642"/>
      <c r="AT315" s="640"/>
      <c r="AU315" s="642"/>
      <c r="AV315" s="640"/>
      <c r="AW315" s="642"/>
      <c r="AX315" s="640"/>
      <c r="AY315" s="642"/>
      <c r="AZ315" s="640"/>
      <c r="BA315" s="642"/>
      <c r="BB315" s="640"/>
      <c r="BC315" s="642"/>
      <c r="BD315" s="640"/>
      <c r="BE315" s="642"/>
      <c r="BF315" s="640"/>
      <c r="BG315" s="642"/>
      <c r="BH315" s="640"/>
      <c r="BI315" s="642"/>
      <c r="BJ315" s="640"/>
      <c r="BK315" s="642"/>
      <c r="BL315" s="640"/>
      <c r="BM315" s="642"/>
      <c r="BN315" s="640"/>
      <c r="BO315" s="642"/>
      <c r="BP315" s="640"/>
      <c r="BQ315" s="642"/>
      <c r="BR315" s="640"/>
      <c r="BS315" s="642"/>
      <c r="BT315" s="640"/>
      <c r="BU315" s="642"/>
      <c r="BV315" s="643">
        <f t="shared" si="290"/>
        <v>0</v>
      </c>
      <c r="BW315" s="644">
        <f t="shared" si="291"/>
        <v>0</v>
      </c>
      <c r="BX315" s="776">
        <f t="shared" si="292"/>
        <v>0</v>
      </c>
      <c r="BY315" s="644">
        <f t="shared" si="293"/>
        <v>0</v>
      </c>
      <c r="BZ315" s="645"/>
      <c r="CA315" s="338"/>
      <c r="CB315" s="338"/>
      <c r="CC315" s="338"/>
      <c r="CD315" s="338"/>
      <c r="CE315" s="338"/>
      <c r="CF315" s="338"/>
    </row>
    <row r="316" ht="15.75" customHeight="1">
      <c r="A316" s="821"/>
      <c r="B316" s="777"/>
      <c r="C316" s="501"/>
      <c r="D316" s="501"/>
      <c r="E316" s="501"/>
      <c r="F316" s="737"/>
      <c r="G316" s="773">
        <f t="shared" ref="G316:H316" si="328">L316+N316+P316+R316+T316+V316+X316+Z316+AB316+AD316+AF316+AH316+AJ316+AL316+AN316+AP316+AR316+AT316+AV316+AX316+AZ316+BB316+BD316+BF316+BH316+BJ316+BL316+BN316+BP316+BR316+BT316</f>
        <v>0</v>
      </c>
      <c r="H316" s="671">
        <f t="shared" si="328"/>
        <v>0</v>
      </c>
      <c r="I316" s="774">
        <f t="shared" si="4"/>
        <v>0</v>
      </c>
      <c r="J316" s="418"/>
      <c r="K316" s="407">
        <f t="shared" si="5"/>
        <v>0</v>
      </c>
      <c r="L316" s="640"/>
      <c r="M316" s="642"/>
      <c r="N316" s="640"/>
      <c r="O316" s="642"/>
      <c r="P316" s="640"/>
      <c r="Q316" s="642"/>
      <c r="R316" s="640"/>
      <c r="S316" s="642"/>
      <c r="T316" s="640"/>
      <c r="U316" s="642"/>
      <c r="V316" s="640"/>
      <c r="W316" s="642"/>
      <c r="X316" s="640"/>
      <c r="Y316" s="642"/>
      <c r="Z316" s="640"/>
      <c r="AA316" s="642"/>
      <c r="AB316" s="640"/>
      <c r="AC316" s="642"/>
      <c r="AD316" s="640"/>
      <c r="AE316" s="642"/>
      <c r="AF316" s="640"/>
      <c r="AG316" s="642"/>
      <c r="AH316" s="640"/>
      <c r="AI316" s="642"/>
      <c r="AJ316" s="640"/>
      <c r="AK316" s="642"/>
      <c r="AL316" s="640"/>
      <c r="AM316" s="642"/>
      <c r="AN316" s="640"/>
      <c r="AO316" s="642"/>
      <c r="AP316" s="640"/>
      <c r="AQ316" s="642"/>
      <c r="AR316" s="640"/>
      <c r="AS316" s="642"/>
      <c r="AT316" s="640"/>
      <c r="AU316" s="642"/>
      <c r="AV316" s="640"/>
      <c r="AW316" s="642"/>
      <c r="AX316" s="640"/>
      <c r="AY316" s="642"/>
      <c r="AZ316" s="640"/>
      <c r="BA316" s="642"/>
      <c r="BB316" s="640"/>
      <c r="BC316" s="642"/>
      <c r="BD316" s="640"/>
      <c r="BE316" s="642"/>
      <c r="BF316" s="640"/>
      <c r="BG316" s="642"/>
      <c r="BH316" s="640"/>
      <c r="BI316" s="642"/>
      <c r="BJ316" s="640"/>
      <c r="BK316" s="642"/>
      <c r="BL316" s="640"/>
      <c r="BM316" s="642"/>
      <c r="BN316" s="640"/>
      <c r="BO316" s="642"/>
      <c r="BP316" s="640"/>
      <c r="BQ316" s="642"/>
      <c r="BR316" s="640"/>
      <c r="BS316" s="642"/>
      <c r="BT316" s="640"/>
      <c r="BU316" s="642"/>
      <c r="BV316" s="643">
        <f t="shared" si="290"/>
        <v>0</v>
      </c>
      <c r="BW316" s="644">
        <f t="shared" si="291"/>
        <v>0</v>
      </c>
      <c r="BX316" s="776">
        <f t="shared" si="292"/>
        <v>0</v>
      </c>
      <c r="BY316" s="644">
        <f t="shared" si="293"/>
        <v>0</v>
      </c>
      <c r="BZ316" s="645"/>
      <c r="CA316" s="338"/>
      <c r="CB316" s="338"/>
      <c r="CC316" s="338"/>
      <c r="CD316" s="338"/>
      <c r="CE316" s="338"/>
      <c r="CF316" s="338"/>
    </row>
    <row r="317" ht="15.75" customHeight="1">
      <c r="A317" s="821"/>
      <c r="B317" s="777"/>
      <c r="C317" s="501"/>
      <c r="D317" s="501"/>
      <c r="E317" s="501"/>
      <c r="F317" s="737"/>
      <c r="G317" s="773">
        <f t="shared" ref="G317:H317" si="329">L317+N317+P317+R317+T317+V317+X317+Z317+AB317+AD317+AF317+AH317+AJ317+AL317+AN317+AP317+AR317+AT317+AV317+AX317+AZ317+BB317+BD317+BF317+BH317+BJ317+BL317+BN317+BP317+BR317+BT317</f>
        <v>0</v>
      </c>
      <c r="H317" s="671">
        <f t="shared" si="329"/>
        <v>0</v>
      </c>
      <c r="I317" s="774">
        <f t="shared" si="4"/>
        <v>0</v>
      </c>
      <c r="J317" s="418"/>
      <c r="K317" s="407">
        <f t="shared" si="5"/>
        <v>0</v>
      </c>
      <c r="L317" s="640"/>
      <c r="M317" s="642"/>
      <c r="N317" s="640"/>
      <c r="O317" s="642"/>
      <c r="P317" s="640"/>
      <c r="Q317" s="642"/>
      <c r="R317" s="640"/>
      <c r="S317" s="642"/>
      <c r="T317" s="640"/>
      <c r="U317" s="642"/>
      <c r="V317" s="640"/>
      <c r="W317" s="642"/>
      <c r="X317" s="640"/>
      <c r="Y317" s="642"/>
      <c r="Z317" s="640"/>
      <c r="AA317" s="642"/>
      <c r="AB317" s="640"/>
      <c r="AC317" s="642"/>
      <c r="AD317" s="640"/>
      <c r="AE317" s="642"/>
      <c r="AF317" s="640"/>
      <c r="AG317" s="642"/>
      <c r="AH317" s="640"/>
      <c r="AI317" s="642"/>
      <c r="AJ317" s="640"/>
      <c r="AK317" s="642"/>
      <c r="AL317" s="640"/>
      <c r="AM317" s="642"/>
      <c r="AN317" s="640"/>
      <c r="AO317" s="642"/>
      <c r="AP317" s="640"/>
      <c r="AQ317" s="642"/>
      <c r="AR317" s="640"/>
      <c r="AS317" s="642"/>
      <c r="AT317" s="640"/>
      <c r="AU317" s="642"/>
      <c r="AV317" s="640"/>
      <c r="AW317" s="642"/>
      <c r="AX317" s="640"/>
      <c r="AY317" s="642"/>
      <c r="AZ317" s="640"/>
      <c r="BA317" s="642"/>
      <c r="BB317" s="640"/>
      <c r="BC317" s="642"/>
      <c r="BD317" s="640"/>
      <c r="BE317" s="642"/>
      <c r="BF317" s="640"/>
      <c r="BG317" s="642"/>
      <c r="BH317" s="640"/>
      <c r="BI317" s="642"/>
      <c r="BJ317" s="640"/>
      <c r="BK317" s="642"/>
      <c r="BL317" s="640"/>
      <c r="BM317" s="642"/>
      <c r="BN317" s="640"/>
      <c r="BO317" s="642"/>
      <c r="BP317" s="640"/>
      <c r="BQ317" s="642"/>
      <c r="BR317" s="640"/>
      <c r="BS317" s="642"/>
      <c r="BT317" s="640"/>
      <c r="BU317" s="642"/>
      <c r="BV317" s="643">
        <f t="shared" si="290"/>
        <v>0</v>
      </c>
      <c r="BW317" s="644">
        <f t="shared" si="291"/>
        <v>0</v>
      </c>
      <c r="BX317" s="776">
        <f t="shared" si="292"/>
        <v>0</v>
      </c>
      <c r="BY317" s="644">
        <f t="shared" si="293"/>
        <v>0</v>
      </c>
      <c r="BZ317" s="645"/>
      <c r="CA317" s="338"/>
      <c r="CB317" s="338"/>
      <c r="CC317" s="338"/>
      <c r="CD317" s="338"/>
      <c r="CE317" s="338"/>
      <c r="CF317" s="338"/>
    </row>
    <row r="318" ht="15.75" customHeight="1">
      <c r="A318" s="821"/>
      <c r="B318" s="777"/>
      <c r="C318" s="501"/>
      <c r="D318" s="501"/>
      <c r="E318" s="501"/>
      <c r="F318" s="737"/>
      <c r="G318" s="773">
        <f t="shared" ref="G318:H318" si="330">L318+N318+P318+R318+T318+V318+X318+Z318+AB318+AD318+AF318+AH318+AJ318+AL318+AN318+AP318+AR318+AT318+AV318+AX318+AZ318+BB318+BD318+BF318+BH318+BJ318+BL318+BN318+BP318+BR318+BT318</f>
        <v>0</v>
      </c>
      <c r="H318" s="671">
        <f t="shared" si="330"/>
        <v>0</v>
      </c>
      <c r="I318" s="774">
        <f t="shared" si="4"/>
        <v>0</v>
      </c>
      <c r="J318" s="418"/>
      <c r="K318" s="407">
        <f t="shared" si="5"/>
        <v>0</v>
      </c>
      <c r="L318" s="640"/>
      <c r="M318" s="642"/>
      <c r="N318" s="640"/>
      <c r="O318" s="642"/>
      <c r="P318" s="640"/>
      <c r="Q318" s="642"/>
      <c r="R318" s="640"/>
      <c r="S318" s="642"/>
      <c r="T318" s="640"/>
      <c r="U318" s="642"/>
      <c r="V318" s="640"/>
      <c r="W318" s="642"/>
      <c r="X318" s="640"/>
      <c r="Y318" s="642"/>
      <c r="Z318" s="640"/>
      <c r="AA318" s="642"/>
      <c r="AB318" s="640"/>
      <c r="AC318" s="642"/>
      <c r="AD318" s="640"/>
      <c r="AE318" s="642"/>
      <c r="AF318" s="640"/>
      <c r="AG318" s="642"/>
      <c r="AH318" s="640"/>
      <c r="AI318" s="642"/>
      <c r="AJ318" s="640"/>
      <c r="AK318" s="642"/>
      <c r="AL318" s="640"/>
      <c r="AM318" s="642"/>
      <c r="AN318" s="640"/>
      <c r="AO318" s="642"/>
      <c r="AP318" s="640"/>
      <c r="AQ318" s="642"/>
      <c r="AR318" s="640"/>
      <c r="AS318" s="642"/>
      <c r="AT318" s="640"/>
      <c r="AU318" s="642"/>
      <c r="AV318" s="640"/>
      <c r="AW318" s="642"/>
      <c r="AX318" s="640"/>
      <c r="AY318" s="642"/>
      <c r="AZ318" s="640"/>
      <c r="BA318" s="642"/>
      <c r="BB318" s="640"/>
      <c r="BC318" s="642"/>
      <c r="BD318" s="640"/>
      <c r="BE318" s="642"/>
      <c r="BF318" s="640"/>
      <c r="BG318" s="642"/>
      <c r="BH318" s="640"/>
      <c r="BI318" s="642"/>
      <c r="BJ318" s="640"/>
      <c r="BK318" s="642"/>
      <c r="BL318" s="640"/>
      <c r="BM318" s="642"/>
      <c r="BN318" s="640"/>
      <c r="BO318" s="642"/>
      <c r="BP318" s="640"/>
      <c r="BQ318" s="642"/>
      <c r="BR318" s="640"/>
      <c r="BS318" s="642"/>
      <c r="BT318" s="640"/>
      <c r="BU318" s="642"/>
      <c r="BV318" s="643">
        <f t="shared" si="290"/>
        <v>0</v>
      </c>
      <c r="BW318" s="644">
        <f t="shared" si="291"/>
        <v>0</v>
      </c>
      <c r="BX318" s="776">
        <f t="shared" si="292"/>
        <v>0</v>
      </c>
      <c r="BY318" s="644">
        <f t="shared" si="293"/>
        <v>0</v>
      </c>
      <c r="BZ318" s="645"/>
      <c r="CA318" s="338"/>
      <c r="CB318" s="338"/>
      <c r="CC318" s="338"/>
      <c r="CD318" s="338"/>
      <c r="CE318" s="338"/>
      <c r="CF318" s="338"/>
    </row>
    <row r="319" ht="15.75" customHeight="1">
      <c r="A319" s="821"/>
      <c r="B319" s="777"/>
      <c r="C319" s="501"/>
      <c r="D319" s="501"/>
      <c r="E319" s="501"/>
      <c r="F319" s="737"/>
      <c r="G319" s="773">
        <f t="shared" ref="G319:H319" si="331">L319+N319+P319+R319+T319+V319+X319+Z319+AB319+AD319+AF319+AH319+AJ319+AL319+AN319+AP319+AR319+AT319+AV319+AX319+AZ319+BB319+BD319+BF319+BH319+BJ319+BL319+BN319+BP319+BR319+BT319</f>
        <v>0</v>
      </c>
      <c r="H319" s="671">
        <f t="shared" si="331"/>
        <v>0</v>
      </c>
      <c r="I319" s="774">
        <f t="shared" si="4"/>
        <v>0</v>
      </c>
      <c r="J319" s="418"/>
      <c r="K319" s="407">
        <f t="shared" si="5"/>
        <v>0</v>
      </c>
      <c r="L319" s="640"/>
      <c r="M319" s="642"/>
      <c r="N319" s="640"/>
      <c r="O319" s="642"/>
      <c r="P319" s="640"/>
      <c r="Q319" s="642"/>
      <c r="R319" s="640"/>
      <c r="S319" s="642"/>
      <c r="T319" s="640"/>
      <c r="U319" s="642"/>
      <c r="V319" s="640"/>
      <c r="W319" s="642"/>
      <c r="X319" s="640"/>
      <c r="Y319" s="642"/>
      <c r="Z319" s="640"/>
      <c r="AA319" s="642"/>
      <c r="AB319" s="640"/>
      <c r="AC319" s="642"/>
      <c r="AD319" s="640"/>
      <c r="AE319" s="642"/>
      <c r="AF319" s="640"/>
      <c r="AG319" s="642"/>
      <c r="AH319" s="640"/>
      <c r="AI319" s="642"/>
      <c r="AJ319" s="640"/>
      <c r="AK319" s="642"/>
      <c r="AL319" s="640"/>
      <c r="AM319" s="642"/>
      <c r="AN319" s="640"/>
      <c r="AO319" s="642"/>
      <c r="AP319" s="640"/>
      <c r="AQ319" s="642"/>
      <c r="AR319" s="640"/>
      <c r="AS319" s="642"/>
      <c r="AT319" s="640"/>
      <c r="AU319" s="642"/>
      <c r="AV319" s="640"/>
      <c r="AW319" s="642"/>
      <c r="AX319" s="640"/>
      <c r="AY319" s="642"/>
      <c r="AZ319" s="640"/>
      <c r="BA319" s="642"/>
      <c r="BB319" s="640"/>
      <c r="BC319" s="642"/>
      <c r="BD319" s="640"/>
      <c r="BE319" s="642"/>
      <c r="BF319" s="640"/>
      <c r="BG319" s="642"/>
      <c r="BH319" s="640"/>
      <c r="BI319" s="642"/>
      <c r="BJ319" s="640"/>
      <c r="BK319" s="642"/>
      <c r="BL319" s="640"/>
      <c r="BM319" s="642"/>
      <c r="BN319" s="640"/>
      <c r="BO319" s="642"/>
      <c r="BP319" s="640"/>
      <c r="BQ319" s="642"/>
      <c r="BR319" s="640"/>
      <c r="BS319" s="642"/>
      <c r="BT319" s="640"/>
      <c r="BU319" s="642"/>
      <c r="BV319" s="643">
        <f t="shared" si="290"/>
        <v>0</v>
      </c>
      <c r="BW319" s="644">
        <f t="shared" si="291"/>
        <v>0</v>
      </c>
      <c r="BX319" s="776">
        <f t="shared" si="292"/>
        <v>0</v>
      </c>
      <c r="BY319" s="644">
        <f t="shared" si="293"/>
        <v>0</v>
      </c>
      <c r="BZ319" s="645"/>
      <c r="CA319" s="338"/>
      <c r="CB319" s="338"/>
      <c r="CC319" s="338"/>
      <c r="CD319" s="338"/>
      <c r="CE319" s="338"/>
      <c r="CF319" s="338"/>
    </row>
    <row r="320" ht="15.75" customHeight="1">
      <c r="A320" s="821"/>
      <c r="B320" s="777"/>
      <c r="C320" s="501"/>
      <c r="D320" s="501"/>
      <c r="E320" s="501"/>
      <c r="F320" s="737"/>
      <c r="G320" s="773">
        <f t="shared" ref="G320:H320" si="332">L320+N320+P320+R320+T320+V320+X320+Z320+AB320+AD320+AF320+AH320+AJ320+AL320+AN320+AP320+AR320+AT320+AV320+AX320+AZ320+BB320+BD320+BF320+BH320+BJ320+BL320+BN320+BP320+BR320+BT320</f>
        <v>0</v>
      </c>
      <c r="H320" s="671">
        <f t="shared" si="332"/>
        <v>0</v>
      </c>
      <c r="I320" s="774">
        <f t="shared" si="4"/>
        <v>0</v>
      </c>
      <c r="J320" s="418"/>
      <c r="K320" s="407">
        <f t="shared" si="5"/>
        <v>0</v>
      </c>
      <c r="L320" s="640"/>
      <c r="M320" s="642"/>
      <c r="N320" s="640"/>
      <c r="O320" s="642"/>
      <c r="P320" s="640"/>
      <c r="Q320" s="642"/>
      <c r="R320" s="640"/>
      <c r="S320" s="642"/>
      <c r="T320" s="640"/>
      <c r="U320" s="642"/>
      <c r="V320" s="640"/>
      <c r="W320" s="642"/>
      <c r="X320" s="640"/>
      <c r="Y320" s="642"/>
      <c r="Z320" s="640"/>
      <c r="AA320" s="642"/>
      <c r="AB320" s="640"/>
      <c r="AC320" s="642"/>
      <c r="AD320" s="640"/>
      <c r="AE320" s="642"/>
      <c r="AF320" s="640"/>
      <c r="AG320" s="642"/>
      <c r="AH320" s="640"/>
      <c r="AI320" s="642"/>
      <c r="AJ320" s="640"/>
      <c r="AK320" s="642"/>
      <c r="AL320" s="640"/>
      <c r="AM320" s="642"/>
      <c r="AN320" s="640"/>
      <c r="AO320" s="642"/>
      <c r="AP320" s="640"/>
      <c r="AQ320" s="642"/>
      <c r="AR320" s="640"/>
      <c r="AS320" s="642"/>
      <c r="AT320" s="640"/>
      <c r="AU320" s="642"/>
      <c r="AV320" s="640"/>
      <c r="AW320" s="642"/>
      <c r="AX320" s="640"/>
      <c r="AY320" s="642"/>
      <c r="AZ320" s="640"/>
      <c r="BA320" s="642"/>
      <c r="BB320" s="640"/>
      <c r="BC320" s="642"/>
      <c r="BD320" s="640"/>
      <c r="BE320" s="642"/>
      <c r="BF320" s="640"/>
      <c r="BG320" s="642"/>
      <c r="BH320" s="640"/>
      <c r="BI320" s="642"/>
      <c r="BJ320" s="640"/>
      <c r="BK320" s="642"/>
      <c r="BL320" s="640"/>
      <c r="BM320" s="642"/>
      <c r="BN320" s="640"/>
      <c r="BO320" s="642"/>
      <c r="BP320" s="640"/>
      <c r="BQ320" s="642"/>
      <c r="BR320" s="640"/>
      <c r="BS320" s="642"/>
      <c r="BT320" s="640"/>
      <c r="BU320" s="642"/>
      <c r="BV320" s="643">
        <f t="shared" si="290"/>
        <v>0</v>
      </c>
      <c r="BW320" s="644">
        <f t="shared" si="291"/>
        <v>0</v>
      </c>
      <c r="BX320" s="776">
        <f t="shared" si="292"/>
        <v>0</v>
      </c>
      <c r="BY320" s="644">
        <f t="shared" si="293"/>
        <v>0</v>
      </c>
      <c r="BZ320" s="645"/>
      <c r="CA320" s="338"/>
      <c r="CB320" s="338"/>
      <c r="CC320" s="338"/>
      <c r="CD320" s="338"/>
      <c r="CE320" s="338"/>
      <c r="CF320" s="338"/>
    </row>
    <row r="321" ht="15.75" customHeight="1">
      <c r="A321" s="821"/>
      <c r="B321" s="777"/>
      <c r="C321" s="501"/>
      <c r="D321" s="501"/>
      <c r="E321" s="501"/>
      <c r="F321" s="737"/>
      <c r="G321" s="773">
        <f t="shared" ref="G321:H321" si="333">L321+N321+P321+R321+T321+V321+X321+Z321+AB321+AD321+AF321+AH321+AJ321+AL321+AN321+AP321+AR321+AT321+AV321+AX321+AZ321+BB321+BD321+BF321+BH321+BJ321+BL321+BN321+BP321+BR321+BT321</f>
        <v>0</v>
      </c>
      <c r="H321" s="671">
        <f t="shared" si="333"/>
        <v>0</v>
      </c>
      <c r="I321" s="774">
        <f t="shared" si="4"/>
        <v>0</v>
      </c>
      <c r="J321" s="418"/>
      <c r="K321" s="407">
        <f t="shared" si="5"/>
        <v>0</v>
      </c>
      <c r="L321" s="640"/>
      <c r="M321" s="642"/>
      <c r="N321" s="640"/>
      <c r="O321" s="642"/>
      <c r="P321" s="640"/>
      <c r="Q321" s="642"/>
      <c r="R321" s="640"/>
      <c r="S321" s="642"/>
      <c r="T321" s="640"/>
      <c r="U321" s="642"/>
      <c r="V321" s="640"/>
      <c r="W321" s="642"/>
      <c r="X321" s="640"/>
      <c r="Y321" s="642"/>
      <c r="Z321" s="640"/>
      <c r="AA321" s="642"/>
      <c r="AB321" s="640"/>
      <c r="AC321" s="642"/>
      <c r="AD321" s="640"/>
      <c r="AE321" s="642"/>
      <c r="AF321" s="640"/>
      <c r="AG321" s="642"/>
      <c r="AH321" s="640"/>
      <c r="AI321" s="642"/>
      <c r="AJ321" s="640"/>
      <c r="AK321" s="642"/>
      <c r="AL321" s="640"/>
      <c r="AM321" s="642"/>
      <c r="AN321" s="640"/>
      <c r="AO321" s="642"/>
      <c r="AP321" s="640"/>
      <c r="AQ321" s="642"/>
      <c r="AR321" s="640"/>
      <c r="AS321" s="642"/>
      <c r="AT321" s="640"/>
      <c r="AU321" s="642"/>
      <c r="AV321" s="640"/>
      <c r="AW321" s="642"/>
      <c r="AX321" s="640"/>
      <c r="AY321" s="642"/>
      <c r="AZ321" s="640"/>
      <c r="BA321" s="642"/>
      <c r="BB321" s="640"/>
      <c r="BC321" s="642"/>
      <c r="BD321" s="640"/>
      <c r="BE321" s="642"/>
      <c r="BF321" s="640"/>
      <c r="BG321" s="642"/>
      <c r="BH321" s="640"/>
      <c r="BI321" s="642"/>
      <c r="BJ321" s="640"/>
      <c r="BK321" s="642"/>
      <c r="BL321" s="640"/>
      <c r="BM321" s="642"/>
      <c r="BN321" s="640"/>
      <c r="BO321" s="642"/>
      <c r="BP321" s="640"/>
      <c r="BQ321" s="642"/>
      <c r="BR321" s="640"/>
      <c r="BS321" s="642"/>
      <c r="BT321" s="640"/>
      <c r="BU321" s="642"/>
      <c r="BV321" s="643">
        <f t="shared" si="290"/>
        <v>0</v>
      </c>
      <c r="BW321" s="644">
        <f t="shared" si="291"/>
        <v>0</v>
      </c>
      <c r="BX321" s="776">
        <f t="shared" si="292"/>
        <v>0</v>
      </c>
      <c r="BY321" s="644">
        <f t="shared" si="293"/>
        <v>0</v>
      </c>
      <c r="BZ321" s="645"/>
      <c r="CA321" s="338"/>
      <c r="CB321" s="338"/>
      <c r="CC321" s="338"/>
      <c r="CD321" s="338"/>
      <c r="CE321" s="338"/>
      <c r="CF321" s="338"/>
    </row>
    <row r="322" ht="15.75" customHeight="1">
      <c r="A322" s="821"/>
      <c r="B322" s="777"/>
      <c r="C322" s="501"/>
      <c r="D322" s="501"/>
      <c r="E322" s="501"/>
      <c r="F322" s="737"/>
      <c r="G322" s="773">
        <f t="shared" ref="G322:H322" si="334">L322+N322+P322+R322+T322+V322+X322+Z322+AB322+AD322+AF322+AH322+AJ322+AL322+AN322+AP322+AR322+AT322+AV322+AX322+AZ322+BB322+BD322+BF322+BH322+BJ322+BL322+BN322+BP322+BR322+BT322</f>
        <v>0</v>
      </c>
      <c r="H322" s="671">
        <f t="shared" si="334"/>
        <v>0</v>
      </c>
      <c r="I322" s="774">
        <f t="shared" si="4"/>
        <v>0</v>
      </c>
      <c r="J322" s="418"/>
      <c r="K322" s="407">
        <f t="shared" si="5"/>
        <v>0</v>
      </c>
      <c r="L322" s="640"/>
      <c r="M322" s="642"/>
      <c r="N322" s="640"/>
      <c r="O322" s="642"/>
      <c r="P322" s="640"/>
      <c r="Q322" s="642"/>
      <c r="R322" s="640"/>
      <c r="S322" s="642"/>
      <c r="T322" s="640"/>
      <c r="U322" s="642"/>
      <c r="V322" s="640"/>
      <c r="W322" s="642"/>
      <c r="X322" s="640"/>
      <c r="Y322" s="642"/>
      <c r="Z322" s="640"/>
      <c r="AA322" s="642"/>
      <c r="AB322" s="640"/>
      <c r="AC322" s="642"/>
      <c r="AD322" s="640"/>
      <c r="AE322" s="642"/>
      <c r="AF322" s="640"/>
      <c r="AG322" s="642"/>
      <c r="AH322" s="640"/>
      <c r="AI322" s="642"/>
      <c r="AJ322" s="640"/>
      <c r="AK322" s="642"/>
      <c r="AL322" s="640"/>
      <c r="AM322" s="642"/>
      <c r="AN322" s="640"/>
      <c r="AO322" s="642"/>
      <c r="AP322" s="640"/>
      <c r="AQ322" s="642"/>
      <c r="AR322" s="640"/>
      <c r="AS322" s="642"/>
      <c r="AT322" s="640"/>
      <c r="AU322" s="642"/>
      <c r="AV322" s="640"/>
      <c r="AW322" s="642"/>
      <c r="AX322" s="640"/>
      <c r="AY322" s="642"/>
      <c r="AZ322" s="640"/>
      <c r="BA322" s="642"/>
      <c r="BB322" s="640"/>
      <c r="BC322" s="642"/>
      <c r="BD322" s="640"/>
      <c r="BE322" s="642"/>
      <c r="BF322" s="640"/>
      <c r="BG322" s="642"/>
      <c r="BH322" s="640"/>
      <c r="BI322" s="642"/>
      <c r="BJ322" s="640"/>
      <c r="BK322" s="642"/>
      <c r="BL322" s="640"/>
      <c r="BM322" s="642"/>
      <c r="BN322" s="640"/>
      <c r="BO322" s="642"/>
      <c r="BP322" s="640"/>
      <c r="BQ322" s="642"/>
      <c r="BR322" s="640"/>
      <c r="BS322" s="642"/>
      <c r="BT322" s="640"/>
      <c r="BU322" s="642"/>
      <c r="BV322" s="643">
        <f t="shared" si="290"/>
        <v>0</v>
      </c>
      <c r="BW322" s="644">
        <f t="shared" si="291"/>
        <v>0</v>
      </c>
      <c r="BX322" s="776">
        <f t="shared" si="292"/>
        <v>0</v>
      </c>
      <c r="BY322" s="644">
        <f t="shared" si="293"/>
        <v>0</v>
      </c>
      <c r="BZ322" s="645"/>
      <c r="CA322" s="338"/>
      <c r="CB322" s="338"/>
      <c r="CC322" s="338"/>
      <c r="CD322" s="338"/>
      <c r="CE322" s="338"/>
      <c r="CF322" s="338"/>
    </row>
    <row r="323" ht="15.75" customHeight="1">
      <c r="A323" s="821"/>
      <c r="B323" s="777"/>
      <c r="C323" s="501"/>
      <c r="D323" s="501"/>
      <c r="E323" s="501"/>
      <c r="F323" s="737"/>
      <c r="G323" s="773">
        <f t="shared" ref="G323:H323" si="335">L323+N323+P323+R323+T323+V323+X323+Z323+AB323+AD323+AF323+AH323+AJ323+AL323+AN323+AP323+AR323+AT323+AV323+AX323+AZ323+BB323+BD323+BF323+BH323+BJ323+BL323+BN323+BP323+BR323+BT323</f>
        <v>0</v>
      </c>
      <c r="H323" s="671">
        <f t="shared" si="335"/>
        <v>0</v>
      </c>
      <c r="I323" s="774">
        <f t="shared" si="4"/>
        <v>0</v>
      </c>
      <c r="J323" s="418"/>
      <c r="K323" s="407">
        <f t="shared" si="5"/>
        <v>0</v>
      </c>
      <c r="L323" s="640"/>
      <c r="M323" s="642"/>
      <c r="N323" s="640"/>
      <c r="O323" s="642"/>
      <c r="P323" s="640"/>
      <c r="Q323" s="642"/>
      <c r="R323" s="640"/>
      <c r="S323" s="642"/>
      <c r="T323" s="640"/>
      <c r="U323" s="642"/>
      <c r="V323" s="640"/>
      <c r="W323" s="642"/>
      <c r="X323" s="640"/>
      <c r="Y323" s="642"/>
      <c r="Z323" s="640"/>
      <c r="AA323" s="642"/>
      <c r="AB323" s="640"/>
      <c r="AC323" s="642"/>
      <c r="AD323" s="640"/>
      <c r="AE323" s="642"/>
      <c r="AF323" s="640"/>
      <c r="AG323" s="642"/>
      <c r="AH323" s="640"/>
      <c r="AI323" s="642"/>
      <c r="AJ323" s="640"/>
      <c r="AK323" s="642"/>
      <c r="AL323" s="640"/>
      <c r="AM323" s="642"/>
      <c r="AN323" s="640"/>
      <c r="AO323" s="642"/>
      <c r="AP323" s="640"/>
      <c r="AQ323" s="642"/>
      <c r="AR323" s="640"/>
      <c r="AS323" s="642"/>
      <c r="AT323" s="640"/>
      <c r="AU323" s="642"/>
      <c r="AV323" s="640"/>
      <c r="AW323" s="642"/>
      <c r="AX323" s="640"/>
      <c r="AY323" s="642"/>
      <c r="AZ323" s="640"/>
      <c r="BA323" s="642"/>
      <c r="BB323" s="640"/>
      <c r="BC323" s="642"/>
      <c r="BD323" s="640"/>
      <c r="BE323" s="642"/>
      <c r="BF323" s="640"/>
      <c r="BG323" s="642"/>
      <c r="BH323" s="640"/>
      <c r="BI323" s="642"/>
      <c r="BJ323" s="640"/>
      <c r="BK323" s="642"/>
      <c r="BL323" s="640"/>
      <c r="BM323" s="642"/>
      <c r="BN323" s="640"/>
      <c r="BO323" s="642"/>
      <c r="BP323" s="640"/>
      <c r="BQ323" s="642"/>
      <c r="BR323" s="640"/>
      <c r="BS323" s="642"/>
      <c r="BT323" s="640"/>
      <c r="BU323" s="642"/>
      <c r="BV323" s="643">
        <f t="shared" si="290"/>
        <v>0</v>
      </c>
      <c r="BW323" s="644">
        <f t="shared" si="291"/>
        <v>0</v>
      </c>
      <c r="BX323" s="776">
        <f t="shared" si="292"/>
        <v>0</v>
      </c>
      <c r="BY323" s="644">
        <f t="shared" si="293"/>
        <v>0</v>
      </c>
      <c r="BZ323" s="645"/>
      <c r="CA323" s="338"/>
      <c r="CB323" s="338"/>
      <c r="CC323" s="338"/>
      <c r="CD323" s="338"/>
      <c r="CE323" s="338"/>
      <c r="CF323" s="338"/>
    </row>
    <row r="324" ht="15.75" customHeight="1">
      <c r="A324" s="821"/>
      <c r="B324" s="777"/>
      <c r="C324" s="501"/>
      <c r="D324" s="501"/>
      <c r="E324" s="501"/>
      <c r="F324" s="737"/>
      <c r="G324" s="773">
        <f t="shared" ref="G324:H324" si="336">L324+N324+P324+R324+T324+V324+X324+Z324+AB324+AD324+AF324+AH324+AJ324+AL324+AN324+AP324+AR324+AT324+AV324+AX324+AZ324+BB324+BD324+BF324+BH324+BJ324+BL324+BN324+BP324+BR324+BT324</f>
        <v>0</v>
      </c>
      <c r="H324" s="671">
        <f t="shared" si="336"/>
        <v>0</v>
      </c>
      <c r="I324" s="774">
        <f t="shared" si="4"/>
        <v>0</v>
      </c>
      <c r="J324" s="418"/>
      <c r="K324" s="407">
        <f t="shared" si="5"/>
        <v>0</v>
      </c>
      <c r="L324" s="640"/>
      <c r="M324" s="642"/>
      <c r="N324" s="640"/>
      <c r="O324" s="642"/>
      <c r="P324" s="640"/>
      <c r="Q324" s="642"/>
      <c r="R324" s="640"/>
      <c r="S324" s="642"/>
      <c r="T324" s="640"/>
      <c r="U324" s="642"/>
      <c r="V324" s="640"/>
      <c r="W324" s="642"/>
      <c r="X324" s="640"/>
      <c r="Y324" s="642"/>
      <c r="Z324" s="640"/>
      <c r="AA324" s="642"/>
      <c r="AB324" s="640"/>
      <c r="AC324" s="642"/>
      <c r="AD324" s="640"/>
      <c r="AE324" s="642"/>
      <c r="AF324" s="640"/>
      <c r="AG324" s="642"/>
      <c r="AH324" s="640"/>
      <c r="AI324" s="642"/>
      <c r="AJ324" s="640"/>
      <c r="AK324" s="642"/>
      <c r="AL324" s="640"/>
      <c r="AM324" s="642"/>
      <c r="AN324" s="640"/>
      <c r="AO324" s="642"/>
      <c r="AP324" s="640"/>
      <c r="AQ324" s="642"/>
      <c r="AR324" s="640"/>
      <c r="AS324" s="642"/>
      <c r="AT324" s="640"/>
      <c r="AU324" s="642"/>
      <c r="AV324" s="640"/>
      <c r="AW324" s="642"/>
      <c r="AX324" s="640"/>
      <c r="AY324" s="642"/>
      <c r="AZ324" s="640"/>
      <c r="BA324" s="642"/>
      <c r="BB324" s="640"/>
      <c r="BC324" s="642"/>
      <c r="BD324" s="640"/>
      <c r="BE324" s="642"/>
      <c r="BF324" s="640"/>
      <c r="BG324" s="642"/>
      <c r="BH324" s="640"/>
      <c r="BI324" s="642"/>
      <c r="BJ324" s="640"/>
      <c r="BK324" s="642"/>
      <c r="BL324" s="640"/>
      <c r="BM324" s="642"/>
      <c r="BN324" s="640"/>
      <c r="BO324" s="642"/>
      <c r="BP324" s="640"/>
      <c r="BQ324" s="642"/>
      <c r="BR324" s="640"/>
      <c r="BS324" s="642"/>
      <c r="BT324" s="640"/>
      <c r="BU324" s="642"/>
      <c r="BV324" s="643">
        <f t="shared" si="290"/>
        <v>0</v>
      </c>
      <c r="BW324" s="644">
        <f t="shared" si="291"/>
        <v>0</v>
      </c>
      <c r="BX324" s="776">
        <f t="shared" si="292"/>
        <v>0</v>
      </c>
      <c r="BY324" s="644">
        <f t="shared" si="293"/>
        <v>0</v>
      </c>
      <c r="BZ324" s="645"/>
      <c r="CA324" s="338"/>
      <c r="CB324" s="338"/>
      <c r="CC324" s="338"/>
      <c r="CD324" s="338"/>
      <c r="CE324" s="338"/>
      <c r="CF324" s="338"/>
    </row>
    <row r="325" ht="15.75" customHeight="1">
      <c r="A325" s="821"/>
      <c r="B325" s="777"/>
      <c r="C325" s="501"/>
      <c r="D325" s="501"/>
      <c r="E325" s="501"/>
      <c r="F325" s="737"/>
      <c r="G325" s="773">
        <f t="shared" ref="G325:H325" si="337">L325+N325+P325+R325+T325+V325+X325+Z325+AB325+AD325+AF325+AH325+AJ325+AL325+AN325+AP325+AR325+AT325+AV325+AX325+AZ325+BB325+BD325+BF325+BH325+BJ325+BL325+BN325+BP325+BR325+BT325</f>
        <v>0</v>
      </c>
      <c r="H325" s="671">
        <f t="shared" si="337"/>
        <v>0</v>
      </c>
      <c r="I325" s="774">
        <f t="shared" si="4"/>
        <v>0</v>
      </c>
      <c r="J325" s="418"/>
      <c r="K325" s="407">
        <f t="shared" si="5"/>
        <v>0</v>
      </c>
      <c r="L325" s="640"/>
      <c r="M325" s="642"/>
      <c r="N325" s="640"/>
      <c r="O325" s="642"/>
      <c r="P325" s="640"/>
      <c r="Q325" s="642"/>
      <c r="R325" s="640"/>
      <c r="S325" s="642"/>
      <c r="T325" s="640"/>
      <c r="U325" s="642"/>
      <c r="V325" s="640"/>
      <c r="W325" s="642"/>
      <c r="X325" s="640"/>
      <c r="Y325" s="642"/>
      <c r="Z325" s="640"/>
      <c r="AA325" s="642"/>
      <c r="AB325" s="640"/>
      <c r="AC325" s="642"/>
      <c r="AD325" s="640"/>
      <c r="AE325" s="642"/>
      <c r="AF325" s="640"/>
      <c r="AG325" s="642"/>
      <c r="AH325" s="640"/>
      <c r="AI325" s="642"/>
      <c r="AJ325" s="640"/>
      <c r="AK325" s="642"/>
      <c r="AL325" s="640"/>
      <c r="AM325" s="642"/>
      <c r="AN325" s="640"/>
      <c r="AO325" s="642"/>
      <c r="AP325" s="640"/>
      <c r="AQ325" s="642"/>
      <c r="AR325" s="640"/>
      <c r="AS325" s="642"/>
      <c r="AT325" s="640"/>
      <c r="AU325" s="642"/>
      <c r="AV325" s="640"/>
      <c r="AW325" s="642"/>
      <c r="AX325" s="640"/>
      <c r="AY325" s="642"/>
      <c r="AZ325" s="640"/>
      <c r="BA325" s="642"/>
      <c r="BB325" s="640"/>
      <c r="BC325" s="642"/>
      <c r="BD325" s="640"/>
      <c r="BE325" s="642"/>
      <c r="BF325" s="640"/>
      <c r="BG325" s="642"/>
      <c r="BH325" s="640"/>
      <c r="BI325" s="642"/>
      <c r="BJ325" s="640"/>
      <c r="BK325" s="642"/>
      <c r="BL325" s="640"/>
      <c r="BM325" s="642"/>
      <c r="BN325" s="640"/>
      <c r="BO325" s="642"/>
      <c r="BP325" s="640"/>
      <c r="BQ325" s="642"/>
      <c r="BR325" s="640"/>
      <c r="BS325" s="642"/>
      <c r="BT325" s="640"/>
      <c r="BU325" s="642"/>
      <c r="BV325" s="643">
        <f t="shared" si="290"/>
        <v>0</v>
      </c>
      <c r="BW325" s="644">
        <f t="shared" si="291"/>
        <v>0</v>
      </c>
      <c r="BX325" s="776">
        <f t="shared" si="292"/>
        <v>0</v>
      </c>
      <c r="BY325" s="644">
        <f t="shared" si="293"/>
        <v>0</v>
      </c>
      <c r="BZ325" s="645"/>
      <c r="CA325" s="338"/>
      <c r="CB325" s="338"/>
      <c r="CC325" s="338"/>
      <c r="CD325" s="338"/>
      <c r="CE325" s="338"/>
      <c r="CF325" s="338"/>
    </row>
    <row r="326" ht="15.75" customHeight="1">
      <c r="A326" s="821"/>
      <c r="B326" s="777"/>
      <c r="C326" s="501"/>
      <c r="D326" s="501"/>
      <c r="E326" s="501"/>
      <c r="F326" s="737"/>
      <c r="G326" s="773">
        <f t="shared" ref="G326:H326" si="338">L326+N326+P326+R326+T326+V326+X326+Z326+AB326+AD326+AF326+AH326+AJ326+AL326+AN326+AP326+AR326+AT326+AV326+AX326+AZ326+BB326+BD326+BF326+BH326+BJ326+BL326+BN326+BP326+BR326+BT326</f>
        <v>0</v>
      </c>
      <c r="H326" s="671">
        <f t="shared" si="338"/>
        <v>0</v>
      </c>
      <c r="I326" s="774">
        <f t="shared" si="4"/>
        <v>0</v>
      </c>
      <c r="J326" s="418"/>
      <c r="K326" s="407">
        <f t="shared" si="5"/>
        <v>0</v>
      </c>
      <c r="L326" s="640"/>
      <c r="M326" s="642"/>
      <c r="N326" s="640"/>
      <c r="O326" s="642"/>
      <c r="P326" s="640"/>
      <c r="Q326" s="642"/>
      <c r="R326" s="640"/>
      <c r="S326" s="642"/>
      <c r="T326" s="640"/>
      <c r="U326" s="642"/>
      <c r="V326" s="640"/>
      <c r="W326" s="642"/>
      <c r="X326" s="640"/>
      <c r="Y326" s="642"/>
      <c r="Z326" s="640"/>
      <c r="AA326" s="642"/>
      <c r="AB326" s="640"/>
      <c r="AC326" s="642"/>
      <c r="AD326" s="640"/>
      <c r="AE326" s="642"/>
      <c r="AF326" s="640"/>
      <c r="AG326" s="642"/>
      <c r="AH326" s="640"/>
      <c r="AI326" s="642"/>
      <c r="AJ326" s="640"/>
      <c r="AK326" s="642"/>
      <c r="AL326" s="640"/>
      <c r="AM326" s="642"/>
      <c r="AN326" s="640"/>
      <c r="AO326" s="642"/>
      <c r="AP326" s="640"/>
      <c r="AQ326" s="642"/>
      <c r="AR326" s="640"/>
      <c r="AS326" s="642"/>
      <c r="AT326" s="640"/>
      <c r="AU326" s="642"/>
      <c r="AV326" s="640"/>
      <c r="AW326" s="642"/>
      <c r="AX326" s="640"/>
      <c r="AY326" s="642"/>
      <c r="AZ326" s="640"/>
      <c r="BA326" s="642"/>
      <c r="BB326" s="640"/>
      <c r="BC326" s="642"/>
      <c r="BD326" s="640"/>
      <c r="BE326" s="642"/>
      <c r="BF326" s="640"/>
      <c r="BG326" s="642"/>
      <c r="BH326" s="640"/>
      <c r="BI326" s="642"/>
      <c r="BJ326" s="640"/>
      <c r="BK326" s="642"/>
      <c r="BL326" s="640"/>
      <c r="BM326" s="642"/>
      <c r="BN326" s="640"/>
      <c r="BO326" s="642"/>
      <c r="BP326" s="640"/>
      <c r="BQ326" s="642"/>
      <c r="BR326" s="640"/>
      <c r="BS326" s="642"/>
      <c r="BT326" s="640"/>
      <c r="BU326" s="642"/>
      <c r="BV326" s="643">
        <f t="shared" si="290"/>
        <v>0</v>
      </c>
      <c r="BW326" s="644">
        <f t="shared" si="291"/>
        <v>0</v>
      </c>
      <c r="BX326" s="776">
        <f t="shared" si="292"/>
        <v>0</v>
      </c>
      <c r="BY326" s="644">
        <f t="shared" si="293"/>
        <v>0</v>
      </c>
      <c r="BZ326" s="645"/>
      <c r="CA326" s="338"/>
      <c r="CB326" s="338"/>
      <c r="CC326" s="338"/>
      <c r="CD326" s="338"/>
      <c r="CE326" s="338"/>
      <c r="CF326" s="338"/>
    </row>
    <row r="327" ht="15.75" customHeight="1">
      <c r="A327" s="821"/>
      <c r="B327" s="777"/>
      <c r="C327" s="501"/>
      <c r="D327" s="501"/>
      <c r="E327" s="501"/>
      <c r="F327" s="737"/>
      <c r="G327" s="773">
        <f t="shared" ref="G327:H327" si="339">L327+N327+P327+R327+T327+V327+X327+Z327+AB327+AD327+AF327+AH327+AJ327+AL327+AN327+AP327+AR327+AT327+AV327+AX327+AZ327+BB327+BD327+BF327+BH327+BJ327+BL327+BN327+BP327+BR327+BT327</f>
        <v>0</v>
      </c>
      <c r="H327" s="671">
        <f t="shared" si="339"/>
        <v>0</v>
      </c>
      <c r="I327" s="774">
        <f t="shared" si="4"/>
        <v>0</v>
      </c>
      <c r="J327" s="418"/>
      <c r="K327" s="407">
        <f t="shared" si="5"/>
        <v>0</v>
      </c>
      <c r="L327" s="640"/>
      <c r="M327" s="642"/>
      <c r="N327" s="640"/>
      <c r="O327" s="642"/>
      <c r="P327" s="640"/>
      <c r="Q327" s="642"/>
      <c r="R327" s="640"/>
      <c r="S327" s="642"/>
      <c r="T327" s="640"/>
      <c r="U327" s="642"/>
      <c r="V327" s="640"/>
      <c r="W327" s="642"/>
      <c r="X327" s="640"/>
      <c r="Y327" s="642"/>
      <c r="Z327" s="640"/>
      <c r="AA327" s="642"/>
      <c r="AB327" s="640"/>
      <c r="AC327" s="642"/>
      <c r="AD327" s="640"/>
      <c r="AE327" s="642"/>
      <c r="AF327" s="640"/>
      <c r="AG327" s="642"/>
      <c r="AH327" s="640"/>
      <c r="AI327" s="642"/>
      <c r="AJ327" s="640"/>
      <c r="AK327" s="642"/>
      <c r="AL327" s="640"/>
      <c r="AM327" s="642"/>
      <c r="AN327" s="640"/>
      <c r="AO327" s="642"/>
      <c r="AP327" s="640"/>
      <c r="AQ327" s="642"/>
      <c r="AR327" s="640"/>
      <c r="AS327" s="642"/>
      <c r="AT327" s="640"/>
      <c r="AU327" s="642"/>
      <c r="AV327" s="640"/>
      <c r="AW327" s="642"/>
      <c r="AX327" s="640"/>
      <c r="AY327" s="642"/>
      <c r="AZ327" s="640"/>
      <c r="BA327" s="642"/>
      <c r="BB327" s="640"/>
      <c r="BC327" s="642"/>
      <c r="BD327" s="640"/>
      <c r="BE327" s="642"/>
      <c r="BF327" s="640"/>
      <c r="BG327" s="642"/>
      <c r="BH327" s="640"/>
      <c r="BI327" s="642"/>
      <c r="BJ327" s="640"/>
      <c r="BK327" s="642"/>
      <c r="BL327" s="640"/>
      <c r="BM327" s="642"/>
      <c r="BN327" s="640"/>
      <c r="BO327" s="642"/>
      <c r="BP327" s="640"/>
      <c r="BQ327" s="642"/>
      <c r="BR327" s="640"/>
      <c r="BS327" s="642"/>
      <c r="BT327" s="640"/>
      <c r="BU327" s="642"/>
      <c r="BV327" s="643">
        <f t="shared" si="290"/>
        <v>0</v>
      </c>
      <c r="BW327" s="644">
        <f t="shared" si="291"/>
        <v>0</v>
      </c>
      <c r="BX327" s="776">
        <f t="shared" si="292"/>
        <v>0</v>
      </c>
      <c r="BY327" s="644">
        <f t="shared" si="293"/>
        <v>0</v>
      </c>
      <c r="BZ327" s="645"/>
      <c r="CA327" s="338"/>
      <c r="CB327" s="338"/>
      <c r="CC327" s="338"/>
      <c r="CD327" s="338"/>
      <c r="CE327" s="338"/>
      <c r="CF327" s="338"/>
    </row>
    <row r="328" ht="15.75" customHeight="1">
      <c r="A328" s="821"/>
      <c r="B328" s="777"/>
      <c r="C328" s="501"/>
      <c r="D328" s="501"/>
      <c r="E328" s="501"/>
      <c r="F328" s="737"/>
      <c r="G328" s="773">
        <f t="shared" ref="G328:H328" si="340">L328+N328+P328+R328+T328+V328+X328+Z328+AB328+AD328+AF328+AH328+AJ328+AL328+AN328+AP328+AR328+AT328+AV328+AX328+AZ328+BB328+BD328+BF328+BH328+BJ328+BL328+BN328+BP328+BR328+BT328</f>
        <v>0</v>
      </c>
      <c r="H328" s="671">
        <f t="shared" si="340"/>
        <v>0</v>
      </c>
      <c r="I328" s="774">
        <f t="shared" si="4"/>
        <v>0</v>
      </c>
      <c r="J328" s="418"/>
      <c r="K328" s="407">
        <f t="shared" si="5"/>
        <v>0</v>
      </c>
      <c r="L328" s="640"/>
      <c r="M328" s="642"/>
      <c r="N328" s="640"/>
      <c r="O328" s="642"/>
      <c r="P328" s="640"/>
      <c r="Q328" s="642"/>
      <c r="R328" s="640"/>
      <c r="S328" s="642"/>
      <c r="T328" s="640"/>
      <c r="U328" s="642"/>
      <c r="V328" s="640"/>
      <c r="W328" s="642"/>
      <c r="X328" s="640"/>
      <c r="Y328" s="642"/>
      <c r="Z328" s="640"/>
      <c r="AA328" s="642"/>
      <c r="AB328" s="640"/>
      <c r="AC328" s="642"/>
      <c r="AD328" s="640"/>
      <c r="AE328" s="642"/>
      <c r="AF328" s="640"/>
      <c r="AG328" s="642"/>
      <c r="AH328" s="640"/>
      <c r="AI328" s="642"/>
      <c r="AJ328" s="640"/>
      <c r="AK328" s="642"/>
      <c r="AL328" s="640"/>
      <c r="AM328" s="642"/>
      <c r="AN328" s="640"/>
      <c r="AO328" s="642"/>
      <c r="AP328" s="640"/>
      <c r="AQ328" s="642"/>
      <c r="AR328" s="640"/>
      <c r="AS328" s="642"/>
      <c r="AT328" s="640"/>
      <c r="AU328" s="642"/>
      <c r="AV328" s="640"/>
      <c r="AW328" s="642"/>
      <c r="AX328" s="640"/>
      <c r="AY328" s="642"/>
      <c r="AZ328" s="640"/>
      <c r="BA328" s="642"/>
      <c r="BB328" s="640"/>
      <c r="BC328" s="642"/>
      <c r="BD328" s="640"/>
      <c r="BE328" s="642"/>
      <c r="BF328" s="640"/>
      <c r="BG328" s="642"/>
      <c r="BH328" s="640"/>
      <c r="BI328" s="642"/>
      <c r="BJ328" s="640"/>
      <c r="BK328" s="642"/>
      <c r="BL328" s="640"/>
      <c r="BM328" s="642"/>
      <c r="BN328" s="640"/>
      <c r="BO328" s="642"/>
      <c r="BP328" s="640"/>
      <c r="BQ328" s="642"/>
      <c r="BR328" s="640"/>
      <c r="BS328" s="642"/>
      <c r="BT328" s="640"/>
      <c r="BU328" s="642"/>
      <c r="BV328" s="643">
        <f t="shared" si="290"/>
        <v>0</v>
      </c>
      <c r="BW328" s="644">
        <f t="shared" si="291"/>
        <v>0</v>
      </c>
      <c r="BX328" s="776">
        <f t="shared" si="292"/>
        <v>0</v>
      </c>
      <c r="BY328" s="644">
        <f t="shared" si="293"/>
        <v>0</v>
      </c>
      <c r="BZ328" s="645"/>
      <c r="CA328" s="338"/>
      <c r="CB328" s="338"/>
      <c r="CC328" s="338"/>
      <c r="CD328" s="338"/>
      <c r="CE328" s="338"/>
      <c r="CF328" s="338"/>
    </row>
    <row r="329" ht="15.75" customHeight="1">
      <c r="A329" s="821"/>
      <c r="B329" s="777"/>
      <c r="C329" s="501"/>
      <c r="D329" s="501"/>
      <c r="E329" s="501"/>
      <c r="F329" s="737"/>
      <c r="G329" s="773">
        <f t="shared" ref="G329:H329" si="341">L329+N329+P329+R329+T329+V329+X329+Z329+AB329+AD329+AF329+AH329+AJ329+AL329+AN329+AP329+AR329+AT329+AV329+AX329+AZ329+BB329+BD329+BF329+BH329+BJ329+BL329+BN329+BP329+BR329+BT329</f>
        <v>0</v>
      </c>
      <c r="H329" s="671">
        <f t="shared" si="341"/>
        <v>0</v>
      </c>
      <c r="I329" s="774">
        <f t="shared" si="4"/>
        <v>0</v>
      </c>
      <c r="J329" s="418"/>
      <c r="K329" s="407">
        <f t="shared" si="5"/>
        <v>0</v>
      </c>
      <c r="L329" s="640"/>
      <c r="M329" s="642"/>
      <c r="N329" s="640"/>
      <c r="O329" s="642"/>
      <c r="P329" s="640"/>
      <c r="Q329" s="642"/>
      <c r="R329" s="640"/>
      <c r="S329" s="642"/>
      <c r="T329" s="640"/>
      <c r="U329" s="642"/>
      <c r="V329" s="640"/>
      <c r="W329" s="642"/>
      <c r="X329" s="640"/>
      <c r="Y329" s="642"/>
      <c r="Z329" s="640"/>
      <c r="AA329" s="642"/>
      <c r="AB329" s="640"/>
      <c r="AC329" s="642"/>
      <c r="AD329" s="640"/>
      <c r="AE329" s="642"/>
      <c r="AF329" s="640"/>
      <c r="AG329" s="642"/>
      <c r="AH329" s="640"/>
      <c r="AI329" s="642"/>
      <c r="AJ329" s="640"/>
      <c r="AK329" s="642"/>
      <c r="AL329" s="640"/>
      <c r="AM329" s="642"/>
      <c r="AN329" s="640"/>
      <c r="AO329" s="642"/>
      <c r="AP329" s="640"/>
      <c r="AQ329" s="642"/>
      <c r="AR329" s="640"/>
      <c r="AS329" s="642"/>
      <c r="AT329" s="640"/>
      <c r="AU329" s="642"/>
      <c r="AV329" s="640"/>
      <c r="AW329" s="642"/>
      <c r="AX329" s="640"/>
      <c r="AY329" s="642"/>
      <c r="AZ329" s="640"/>
      <c r="BA329" s="642"/>
      <c r="BB329" s="640"/>
      <c r="BC329" s="642"/>
      <c r="BD329" s="640"/>
      <c r="BE329" s="642"/>
      <c r="BF329" s="640"/>
      <c r="BG329" s="642"/>
      <c r="BH329" s="640"/>
      <c r="BI329" s="642"/>
      <c r="BJ329" s="640"/>
      <c r="BK329" s="642"/>
      <c r="BL329" s="640"/>
      <c r="BM329" s="642"/>
      <c r="BN329" s="640"/>
      <c r="BO329" s="642"/>
      <c r="BP329" s="640"/>
      <c r="BQ329" s="642"/>
      <c r="BR329" s="640"/>
      <c r="BS329" s="642"/>
      <c r="BT329" s="640"/>
      <c r="BU329" s="642"/>
      <c r="BV329" s="643">
        <f t="shared" si="290"/>
        <v>0</v>
      </c>
      <c r="BW329" s="644">
        <f t="shared" si="291"/>
        <v>0</v>
      </c>
      <c r="BX329" s="776">
        <f t="shared" si="292"/>
        <v>0</v>
      </c>
      <c r="BY329" s="644">
        <f t="shared" si="293"/>
        <v>0</v>
      </c>
      <c r="BZ329" s="645"/>
      <c r="CA329" s="338"/>
      <c r="CB329" s="338"/>
      <c r="CC329" s="338"/>
      <c r="CD329" s="338"/>
      <c r="CE329" s="338"/>
      <c r="CF329" s="338"/>
    </row>
    <row r="330" ht="15.75" customHeight="1">
      <c r="A330" s="821"/>
      <c r="B330" s="777"/>
      <c r="C330" s="501"/>
      <c r="D330" s="501"/>
      <c r="E330" s="501"/>
      <c r="F330" s="737"/>
      <c r="G330" s="773">
        <f t="shared" ref="G330:H330" si="342">L330+N330+P330+R330+T330+V330+X330+Z330+AB330+AD330+AF330+AH330+AJ330+AL330+AN330+AP330+AR330+AT330+AV330+AX330+AZ330+BB330+BD330+BF330+BH330+BJ330+BL330+BN330+BP330+BR330+BT330</f>
        <v>0</v>
      </c>
      <c r="H330" s="671">
        <f t="shared" si="342"/>
        <v>0</v>
      </c>
      <c r="I330" s="774">
        <f t="shared" si="4"/>
        <v>0</v>
      </c>
      <c r="J330" s="418"/>
      <c r="K330" s="407">
        <f t="shared" si="5"/>
        <v>0</v>
      </c>
      <c r="L330" s="640"/>
      <c r="M330" s="642"/>
      <c r="N330" s="640"/>
      <c r="O330" s="642"/>
      <c r="P330" s="640"/>
      <c r="Q330" s="642"/>
      <c r="R330" s="640"/>
      <c r="S330" s="642"/>
      <c r="T330" s="640"/>
      <c r="U330" s="642"/>
      <c r="V330" s="640"/>
      <c r="W330" s="642"/>
      <c r="X330" s="640"/>
      <c r="Y330" s="642"/>
      <c r="Z330" s="640"/>
      <c r="AA330" s="642"/>
      <c r="AB330" s="640"/>
      <c r="AC330" s="642"/>
      <c r="AD330" s="640"/>
      <c r="AE330" s="642"/>
      <c r="AF330" s="640"/>
      <c r="AG330" s="642"/>
      <c r="AH330" s="640"/>
      <c r="AI330" s="642"/>
      <c r="AJ330" s="640"/>
      <c r="AK330" s="642"/>
      <c r="AL330" s="640"/>
      <c r="AM330" s="642"/>
      <c r="AN330" s="640"/>
      <c r="AO330" s="642"/>
      <c r="AP330" s="640"/>
      <c r="AQ330" s="642"/>
      <c r="AR330" s="640"/>
      <c r="AS330" s="642"/>
      <c r="AT330" s="640"/>
      <c r="AU330" s="642"/>
      <c r="AV330" s="640"/>
      <c r="AW330" s="642"/>
      <c r="AX330" s="640"/>
      <c r="AY330" s="642"/>
      <c r="AZ330" s="640"/>
      <c r="BA330" s="642"/>
      <c r="BB330" s="640"/>
      <c r="BC330" s="642"/>
      <c r="BD330" s="640"/>
      <c r="BE330" s="642"/>
      <c r="BF330" s="640"/>
      <c r="BG330" s="642"/>
      <c r="BH330" s="640"/>
      <c r="BI330" s="642"/>
      <c r="BJ330" s="640"/>
      <c r="BK330" s="642"/>
      <c r="BL330" s="640"/>
      <c r="BM330" s="642"/>
      <c r="BN330" s="640"/>
      <c r="BO330" s="642"/>
      <c r="BP330" s="640"/>
      <c r="BQ330" s="642"/>
      <c r="BR330" s="640"/>
      <c r="BS330" s="642"/>
      <c r="BT330" s="640"/>
      <c r="BU330" s="642"/>
      <c r="BV330" s="643">
        <f t="shared" si="290"/>
        <v>0</v>
      </c>
      <c r="BW330" s="644">
        <f t="shared" si="291"/>
        <v>0</v>
      </c>
      <c r="BX330" s="776">
        <f t="shared" si="292"/>
        <v>0</v>
      </c>
      <c r="BY330" s="644">
        <f t="shared" si="293"/>
        <v>0</v>
      </c>
      <c r="BZ330" s="645"/>
      <c r="CA330" s="338"/>
      <c r="CB330" s="338"/>
      <c r="CC330" s="338"/>
      <c r="CD330" s="338"/>
      <c r="CE330" s="338"/>
      <c r="CF330" s="338"/>
    </row>
    <row r="331" ht="15.75" customHeight="1">
      <c r="A331" s="821"/>
      <c r="B331" s="777"/>
      <c r="C331" s="501"/>
      <c r="D331" s="501"/>
      <c r="E331" s="501"/>
      <c r="F331" s="737"/>
      <c r="G331" s="773">
        <f t="shared" ref="G331:H331" si="343">L331+N331+P331+R331+T331+V331+X331+Z331+AB331+AD331+AF331+AH331+AJ331+AL331+AN331+AP331+AR331+AT331+AV331+AX331+AZ331+BB331+BD331+BF331+BH331+BJ331+BL331+BN331+BP331+BR331+BT331</f>
        <v>0</v>
      </c>
      <c r="H331" s="671">
        <f t="shared" si="343"/>
        <v>0</v>
      </c>
      <c r="I331" s="774">
        <f t="shared" si="4"/>
        <v>0</v>
      </c>
      <c r="J331" s="418"/>
      <c r="K331" s="407">
        <f t="shared" si="5"/>
        <v>0</v>
      </c>
      <c r="L331" s="640"/>
      <c r="M331" s="642"/>
      <c r="N331" s="640"/>
      <c r="O331" s="642"/>
      <c r="P331" s="640"/>
      <c r="Q331" s="642"/>
      <c r="R331" s="640"/>
      <c r="S331" s="642"/>
      <c r="T331" s="640"/>
      <c r="U331" s="642"/>
      <c r="V331" s="640"/>
      <c r="W331" s="642"/>
      <c r="X331" s="640"/>
      <c r="Y331" s="642"/>
      <c r="Z331" s="640"/>
      <c r="AA331" s="642"/>
      <c r="AB331" s="640"/>
      <c r="AC331" s="642"/>
      <c r="AD331" s="640"/>
      <c r="AE331" s="642"/>
      <c r="AF331" s="640"/>
      <c r="AG331" s="642"/>
      <c r="AH331" s="640"/>
      <c r="AI331" s="642"/>
      <c r="AJ331" s="640"/>
      <c r="AK331" s="642"/>
      <c r="AL331" s="640"/>
      <c r="AM331" s="642"/>
      <c r="AN331" s="640"/>
      <c r="AO331" s="642"/>
      <c r="AP331" s="640"/>
      <c r="AQ331" s="642"/>
      <c r="AR331" s="640"/>
      <c r="AS331" s="642"/>
      <c r="AT331" s="640"/>
      <c r="AU331" s="642"/>
      <c r="AV331" s="640"/>
      <c r="AW331" s="642"/>
      <c r="AX331" s="640"/>
      <c r="AY331" s="642"/>
      <c r="AZ331" s="640"/>
      <c r="BA331" s="642"/>
      <c r="BB331" s="640"/>
      <c r="BC331" s="642"/>
      <c r="BD331" s="640"/>
      <c r="BE331" s="642"/>
      <c r="BF331" s="640"/>
      <c r="BG331" s="642"/>
      <c r="BH331" s="640"/>
      <c r="BI331" s="642"/>
      <c r="BJ331" s="640"/>
      <c r="BK331" s="642"/>
      <c r="BL331" s="640"/>
      <c r="BM331" s="642"/>
      <c r="BN331" s="640"/>
      <c r="BO331" s="642"/>
      <c r="BP331" s="640"/>
      <c r="BQ331" s="642"/>
      <c r="BR331" s="640"/>
      <c r="BS331" s="642"/>
      <c r="BT331" s="640"/>
      <c r="BU331" s="642"/>
      <c r="BV331" s="643">
        <f t="shared" si="290"/>
        <v>0</v>
      </c>
      <c r="BW331" s="644">
        <f t="shared" si="291"/>
        <v>0</v>
      </c>
      <c r="BX331" s="776">
        <f t="shared" si="292"/>
        <v>0</v>
      </c>
      <c r="BY331" s="644">
        <f t="shared" si="293"/>
        <v>0</v>
      </c>
      <c r="BZ331" s="645"/>
      <c r="CA331" s="338"/>
      <c r="CB331" s="338"/>
      <c r="CC331" s="338"/>
      <c r="CD331" s="338"/>
      <c r="CE331" s="338"/>
      <c r="CF331" s="338"/>
    </row>
    <row r="332" ht="15.75" customHeight="1">
      <c r="A332" s="821"/>
      <c r="B332" s="777"/>
      <c r="C332" s="501"/>
      <c r="D332" s="501"/>
      <c r="E332" s="501"/>
      <c r="F332" s="737"/>
      <c r="G332" s="773">
        <f t="shared" ref="G332:H332" si="344">L332+N332+P332+R332+T332+V332+X332+Z332+AB332+AD332+AF332+AH332+AJ332+AL332+AN332+AP332+AR332+AT332+AV332+AX332+AZ332+BB332+BD332+BF332+BH332+BJ332+BL332+BN332+BP332+BR332+BT332</f>
        <v>0</v>
      </c>
      <c r="H332" s="671">
        <f t="shared" si="344"/>
        <v>0</v>
      </c>
      <c r="I332" s="774">
        <f t="shared" si="4"/>
        <v>0</v>
      </c>
      <c r="J332" s="418"/>
      <c r="K332" s="407">
        <f t="shared" si="5"/>
        <v>0</v>
      </c>
      <c r="L332" s="640"/>
      <c r="M332" s="642"/>
      <c r="N332" s="640"/>
      <c r="O332" s="642"/>
      <c r="P332" s="640"/>
      <c r="Q332" s="642"/>
      <c r="R332" s="640"/>
      <c r="S332" s="642"/>
      <c r="T332" s="640"/>
      <c r="U332" s="642"/>
      <c r="V332" s="640"/>
      <c r="W332" s="642"/>
      <c r="X332" s="640"/>
      <c r="Y332" s="642"/>
      <c r="Z332" s="640"/>
      <c r="AA332" s="642"/>
      <c r="AB332" s="640"/>
      <c r="AC332" s="642"/>
      <c r="AD332" s="640"/>
      <c r="AE332" s="642"/>
      <c r="AF332" s="640"/>
      <c r="AG332" s="642"/>
      <c r="AH332" s="640"/>
      <c r="AI332" s="642"/>
      <c r="AJ332" s="640"/>
      <c r="AK332" s="642"/>
      <c r="AL332" s="640"/>
      <c r="AM332" s="642"/>
      <c r="AN332" s="640"/>
      <c r="AO332" s="642"/>
      <c r="AP332" s="640"/>
      <c r="AQ332" s="642"/>
      <c r="AR332" s="640"/>
      <c r="AS332" s="642"/>
      <c r="AT332" s="640"/>
      <c r="AU332" s="642"/>
      <c r="AV332" s="640"/>
      <c r="AW332" s="642"/>
      <c r="AX332" s="640"/>
      <c r="AY332" s="642"/>
      <c r="AZ332" s="640"/>
      <c r="BA332" s="642"/>
      <c r="BB332" s="640"/>
      <c r="BC332" s="642"/>
      <c r="BD332" s="640"/>
      <c r="BE332" s="642"/>
      <c r="BF332" s="640"/>
      <c r="BG332" s="642"/>
      <c r="BH332" s="640"/>
      <c r="BI332" s="642"/>
      <c r="BJ332" s="640"/>
      <c r="BK332" s="642"/>
      <c r="BL332" s="640"/>
      <c r="BM332" s="642"/>
      <c r="BN332" s="640"/>
      <c r="BO332" s="642"/>
      <c r="BP332" s="640"/>
      <c r="BQ332" s="642"/>
      <c r="BR332" s="640"/>
      <c r="BS332" s="642"/>
      <c r="BT332" s="640"/>
      <c r="BU332" s="642"/>
      <c r="BV332" s="643">
        <f t="shared" si="290"/>
        <v>0</v>
      </c>
      <c r="BW332" s="644">
        <f t="shared" si="291"/>
        <v>0</v>
      </c>
      <c r="BX332" s="776">
        <f t="shared" si="292"/>
        <v>0</v>
      </c>
      <c r="BY332" s="644">
        <f t="shared" si="293"/>
        <v>0</v>
      </c>
      <c r="BZ332" s="645"/>
      <c r="CA332" s="338"/>
      <c r="CB332" s="338"/>
      <c r="CC332" s="338"/>
      <c r="CD332" s="338"/>
      <c r="CE332" s="338"/>
      <c r="CF332" s="338"/>
    </row>
    <row r="333" ht="15.75" customHeight="1">
      <c r="A333" s="821"/>
      <c r="B333" s="777"/>
      <c r="C333" s="501"/>
      <c r="D333" s="501"/>
      <c r="E333" s="501"/>
      <c r="F333" s="737"/>
      <c r="G333" s="773">
        <f t="shared" ref="G333:H333" si="345">L333+N333+P333+R333+T333+V333+X333+Z333+AB333+AD333+AF333+AH333+AJ333+AL333+AN333+AP333+AR333+AT333+AV333+AX333+AZ333+BB333+BD333+BF333+BH333+BJ333+BL333+BN333+BP333+BR333+BT333</f>
        <v>0</v>
      </c>
      <c r="H333" s="671">
        <f t="shared" si="345"/>
        <v>0</v>
      </c>
      <c r="I333" s="774">
        <f t="shared" si="4"/>
        <v>0</v>
      </c>
      <c r="J333" s="418"/>
      <c r="K333" s="407">
        <f t="shared" si="5"/>
        <v>0</v>
      </c>
      <c r="L333" s="640"/>
      <c r="M333" s="642"/>
      <c r="N333" s="640"/>
      <c r="O333" s="642"/>
      <c r="P333" s="640"/>
      <c r="Q333" s="642"/>
      <c r="R333" s="640"/>
      <c r="S333" s="642"/>
      <c r="T333" s="640"/>
      <c r="U333" s="642"/>
      <c r="V333" s="640"/>
      <c r="W333" s="642"/>
      <c r="X333" s="640"/>
      <c r="Y333" s="642"/>
      <c r="Z333" s="640"/>
      <c r="AA333" s="642"/>
      <c r="AB333" s="640"/>
      <c r="AC333" s="642"/>
      <c r="AD333" s="640"/>
      <c r="AE333" s="642"/>
      <c r="AF333" s="640"/>
      <c r="AG333" s="642"/>
      <c r="AH333" s="640"/>
      <c r="AI333" s="642"/>
      <c r="AJ333" s="640"/>
      <c r="AK333" s="642"/>
      <c r="AL333" s="640"/>
      <c r="AM333" s="642"/>
      <c r="AN333" s="640"/>
      <c r="AO333" s="642"/>
      <c r="AP333" s="640"/>
      <c r="AQ333" s="642"/>
      <c r="AR333" s="640"/>
      <c r="AS333" s="642"/>
      <c r="AT333" s="640"/>
      <c r="AU333" s="642"/>
      <c r="AV333" s="640"/>
      <c r="AW333" s="642"/>
      <c r="AX333" s="640"/>
      <c r="AY333" s="642"/>
      <c r="AZ333" s="640"/>
      <c r="BA333" s="642"/>
      <c r="BB333" s="640"/>
      <c r="BC333" s="642"/>
      <c r="BD333" s="640"/>
      <c r="BE333" s="642"/>
      <c r="BF333" s="640"/>
      <c r="BG333" s="642"/>
      <c r="BH333" s="640"/>
      <c r="BI333" s="642"/>
      <c r="BJ333" s="640"/>
      <c r="BK333" s="642"/>
      <c r="BL333" s="640"/>
      <c r="BM333" s="642"/>
      <c r="BN333" s="640"/>
      <c r="BO333" s="642"/>
      <c r="BP333" s="640"/>
      <c r="BQ333" s="642"/>
      <c r="BR333" s="640"/>
      <c r="BS333" s="642"/>
      <c r="BT333" s="640"/>
      <c r="BU333" s="642"/>
      <c r="BV333" s="643">
        <f t="shared" si="290"/>
        <v>0</v>
      </c>
      <c r="BW333" s="644">
        <f t="shared" si="291"/>
        <v>0</v>
      </c>
      <c r="BX333" s="776">
        <f t="shared" si="292"/>
        <v>0</v>
      </c>
      <c r="BY333" s="644">
        <f t="shared" si="293"/>
        <v>0</v>
      </c>
      <c r="BZ333" s="645"/>
      <c r="CA333" s="338"/>
      <c r="CB333" s="338"/>
      <c r="CC333" s="338"/>
      <c r="CD333" s="338"/>
      <c r="CE333" s="338"/>
      <c r="CF333" s="338"/>
    </row>
    <row r="334" ht="15.75" customHeight="1">
      <c r="A334" s="821"/>
      <c r="B334" s="777"/>
      <c r="C334" s="501"/>
      <c r="D334" s="501"/>
      <c r="E334" s="501"/>
      <c r="F334" s="737"/>
      <c r="G334" s="773">
        <f t="shared" ref="G334:H334" si="346">L334+N334+P334+R334+T334+V334+X334+Z334+AB334+AD334+AF334+AH334+AJ334+AL334+AN334+AP334+AR334+AT334+AV334+AX334+AZ334+BB334+BD334+BF334+BH334+BJ334+BL334+BN334+BP334+BR334+BT334</f>
        <v>0</v>
      </c>
      <c r="H334" s="671">
        <f t="shared" si="346"/>
        <v>0</v>
      </c>
      <c r="I334" s="774">
        <f t="shared" si="4"/>
        <v>0</v>
      </c>
      <c r="J334" s="418"/>
      <c r="K334" s="407">
        <f t="shared" si="5"/>
        <v>0</v>
      </c>
      <c r="L334" s="640"/>
      <c r="M334" s="642"/>
      <c r="N334" s="640"/>
      <c r="O334" s="642"/>
      <c r="P334" s="640"/>
      <c r="Q334" s="642"/>
      <c r="R334" s="640"/>
      <c r="S334" s="642"/>
      <c r="T334" s="640"/>
      <c r="U334" s="642"/>
      <c r="V334" s="640"/>
      <c r="W334" s="642"/>
      <c r="X334" s="640"/>
      <c r="Y334" s="642"/>
      <c r="Z334" s="640"/>
      <c r="AA334" s="642"/>
      <c r="AB334" s="640"/>
      <c r="AC334" s="642"/>
      <c r="AD334" s="640"/>
      <c r="AE334" s="642"/>
      <c r="AF334" s="640"/>
      <c r="AG334" s="642"/>
      <c r="AH334" s="640"/>
      <c r="AI334" s="642"/>
      <c r="AJ334" s="640"/>
      <c r="AK334" s="642"/>
      <c r="AL334" s="640"/>
      <c r="AM334" s="642"/>
      <c r="AN334" s="640"/>
      <c r="AO334" s="642"/>
      <c r="AP334" s="640"/>
      <c r="AQ334" s="642"/>
      <c r="AR334" s="640"/>
      <c r="AS334" s="642"/>
      <c r="AT334" s="640"/>
      <c r="AU334" s="642"/>
      <c r="AV334" s="640"/>
      <c r="AW334" s="642"/>
      <c r="AX334" s="640"/>
      <c r="AY334" s="642"/>
      <c r="AZ334" s="640"/>
      <c r="BA334" s="642"/>
      <c r="BB334" s="640"/>
      <c r="BC334" s="642"/>
      <c r="BD334" s="640"/>
      <c r="BE334" s="642"/>
      <c r="BF334" s="640"/>
      <c r="BG334" s="642"/>
      <c r="BH334" s="640"/>
      <c r="BI334" s="642"/>
      <c r="BJ334" s="640"/>
      <c r="BK334" s="642"/>
      <c r="BL334" s="640"/>
      <c r="BM334" s="642"/>
      <c r="BN334" s="640"/>
      <c r="BO334" s="642"/>
      <c r="BP334" s="640"/>
      <c r="BQ334" s="642"/>
      <c r="BR334" s="640"/>
      <c r="BS334" s="642"/>
      <c r="BT334" s="640"/>
      <c r="BU334" s="642"/>
      <c r="BV334" s="643">
        <f t="shared" si="290"/>
        <v>0</v>
      </c>
      <c r="BW334" s="644">
        <f t="shared" si="291"/>
        <v>0</v>
      </c>
      <c r="BX334" s="776">
        <f t="shared" si="292"/>
        <v>0</v>
      </c>
      <c r="BY334" s="644">
        <f t="shared" si="293"/>
        <v>0</v>
      </c>
      <c r="BZ334" s="645"/>
      <c r="CA334" s="338"/>
      <c r="CB334" s="338"/>
      <c r="CC334" s="338"/>
      <c r="CD334" s="338"/>
      <c r="CE334" s="338"/>
      <c r="CF334" s="338"/>
    </row>
    <row r="335" ht="15.75" customHeight="1">
      <c r="A335" s="821"/>
      <c r="B335" s="777"/>
      <c r="C335" s="501"/>
      <c r="D335" s="501"/>
      <c r="E335" s="501"/>
      <c r="F335" s="737"/>
      <c r="G335" s="773">
        <f t="shared" ref="G335:H335" si="347">L335+N335+P335+R335+T335+V335+X335+Z335+AB335+AD335+AF335+AH335+AJ335+AL335+AN335+AP335+AR335+AT335+AV335+AX335+AZ335+BB335+BD335+BF335+BH335+BJ335+BL335+BN335+BP335+BR335+BT335</f>
        <v>0</v>
      </c>
      <c r="H335" s="671">
        <f t="shared" si="347"/>
        <v>0</v>
      </c>
      <c r="I335" s="774">
        <f t="shared" si="4"/>
        <v>0</v>
      </c>
      <c r="J335" s="418"/>
      <c r="K335" s="407">
        <f t="shared" si="5"/>
        <v>0</v>
      </c>
      <c r="L335" s="640"/>
      <c r="M335" s="642"/>
      <c r="N335" s="640"/>
      <c r="O335" s="642"/>
      <c r="P335" s="640"/>
      <c r="Q335" s="642"/>
      <c r="R335" s="640"/>
      <c r="S335" s="642"/>
      <c r="T335" s="640"/>
      <c r="U335" s="642"/>
      <c r="V335" s="640"/>
      <c r="W335" s="642"/>
      <c r="X335" s="640"/>
      <c r="Y335" s="642"/>
      <c r="Z335" s="640"/>
      <c r="AA335" s="642"/>
      <c r="AB335" s="640"/>
      <c r="AC335" s="642"/>
      <c r="AD335" s="640"/>
      <c r="AE335" s="642"/>
      <c r="AF335" s="640"/>
      <c r="AG335" s="642"/>
      <c r="AH335" s="640"/>
      <c r="AI335" s="642"/>
      <c r="AJ335" s="640"/>
      <c r="AK335" s="642"/>
      <c r="AL335" s="640"/>
      <c r="AM335" s="642"/>
      <c r="AN335" s="640"/>
      <c r="AO335" s="642"/>
      <c r="AP335" s="640"/>
      <c r="AQ335" s="642"/>
      <c r="AR335" s="640"/>
      <c r="AS335" s="642"/>
      <c r="AT335" s="640"/>
      <c r="AU335" s="642"/>
      <c r="AV335" s="640"/>
      <c r="AW335" s="642"/>
      <c r="AX335" s="640"/>
      <c r="AY335" s="642"/>
      <c r="AZ335" s="640"/>
      <c r="BA335" s="642"/>
      <c r="BB335" s="640"/>
      <c r="BC335" s="642"/>
      <c r="BD335" s="640"/>
      <c r="BE335" s="642"/>
      <c r="BF335" s="640"/>
      <c r="BG335" s="642"/>
      <c r="BH335" s="640"/>
      <c r="BI335" s="642"/>
      <c r="BJ335" s="640"/>
      <c r="BK335" s="642"/>
      <c r="BL335" s="640"/>
      <c r="BM335" s="642"/>
      <c r="BN335" s="640"/>
      <c r="BO335" s="642"/>
      <c r="BP335" s="640"/>
      <c r="BQ335" s="642"/>
      <c r="BR335" s="640"/>
      <c r="BS335" s="642"/>
      <c r="BT335" s="640"/>
      <c r="BU335" s="642"/>
      <c r="BV335" s="643">
        <f t="shared" si="290"/>
        <v>0</v>
      </c>
      <c r="BW335" s="644">
        <f t="shared" si="291"/>
        <v>0</v>
      </c>
      <c r="BX335" s="776">
        <f t="shared" si="292"/>
        <v>0</v>
      </c>
      <c r="BY335" s="644">
        <f t="shared" si="293"/>
        <v>0</v>
      </c>
      <c r="BZ335" s="645"/>
      <c r="CA335" s="338"/>
      <c r="CB335" s="338"/>
      <c r="CC335" s="338"/>
      <c r="CD335" s="338"/>
      <c r="CE335" s="338"/>
      <c r="CF335" s="338"/>
    </row>
    <row r="336" ht="15.75" customHeight="1">
      <c r="A336" s="821"/>
      <c r="B336" s="777"/>
      <c r="C336" s="501"/>
      <c r="D336" s="501"/>
      <c r="E336" s="501"/>
      <c r="F336" s="737"/>
      <c r="G336" s="773">
        <f t="shared" ref="G336:H336" si="348">L336+N336+P336+R336+T336+V336+X336+Z336+AB336+AD336+AF336+AH336+AJ336+AL336+AN336+AP336+AR336+AT336+AV336+AX336+AZ336+BB336+BD336+BF336+BH336+BJ336+BL336+BN336+BP336+BR336+BT336</f>
        <v>0</v>
      </c>
      <c r="H336" s="671">
        <f t="shared" si="348"/>
        <v>0</v>
      </c>
      <c r="I336" s="774">
        <f t="shared" si="4"/>
        <v>0</v>
      </c>
      <c r="J336" s="418"/>
      <c r="K336" s="407">
        <f t="shared" si="5"/>
        <v>0</v>
      </c>
      <c r="L336" s="640"/>
      <c r="M336" s="642"/>
      <c r="N336" s="640"/>
      <c r="O336" s="642"/>
      <c r="P336" s="640"/>
      <c r="Q336" s="642"/>
      <c r="R336" s="640"/>
      <c r="S336" s="642"/>
      <c r="T336" s="640"/>
      <c r="U336" s="642"/>
      <c r="V336" s="640"/>
      <c r="W336" s="642"/>
      <c r="X336" s="640"/>
      <c r="Y336" s="642"/>
      <c r="Z336" s="640"/>
      <c r="AA336" s="642"/>
      <c r="AB336" s="640"/>
      <c r="AC336" s="642"/>
      <c r="AD336" s="640"/>
      <c r="AE336" s="642"/>
      <c r="AF336" s="640"/>
      <c r="AG336" s="642"/>
      <c r="AH336" s="640"/>
      <c r="AI336" s="642"/>
      <c r="AJ336" s="640"/>
      <c r="AK336" s="642"/>
      <c r="AL336" s="640"/>
      <c r="AM336" s="642"/>
      <c r="AN336" s="640"/>
      <c r="AO336" s="642"/>
      <c r="AP336" s="640"/>
      <c r="AQ336" s="642"/>
      <c r="AR336" s="640"/>
      <c r="AS336" s="642"/>
      <c r="AT336" s="640"/>
      <c r="AU336" s="642"/>
      <c r="AV336" s="640"/>
      <c r="AW336" s="642"/>
      <c r="AX336" s="640"/>
      <c r="AY336" s="642"/>
      <c r="AZ336" s="640"/>
      <c r="BA336" s="642"/>
      <c r="BB336" s="640"/>
      <c r="BC336" s="642"/>
      <c r="BD336" s="640"/>
      <c r="BE336" s="642"/>
      <c r="BF336" s="640"/>
      <c r="BG336" s="642"/>
      <c r="BH336" s="640"/>
      <c r="BI336" s="642"/>
      <c r="BJ336" s="640"/>
      <c r="BK336" s="642"/>
      <c r="BL336" s="640"/>
      <c r="BM336" s="642"/>
      <c r="BN336" s="640"/>
      <c r="BO336" s="642"/>
      <c r="BP336" s="640"/>
      <c r="BQ336" s="642"/>
      <c r="BR336" s="640"/>
      <c r="BS336" s="642"/>
      <c r="BT336" s="640"/>
      <c r="BU336" s="642"/>
      <c r="BV336" s="643">
        <f t="shared" si="290"/>
        <v>0</v>
      </c>
      <c r="BW336" s="644">
        <f t="shared" si="291"/>
        <v>0</v>
      </c>
      <c r="BX336" s="776">
        <f t="shared" si="292"/>
        <v>0</v>
      </c>
      <c r="BY336" s="644">
        <f t="shared" si="293"/>
        <v>0</v>
      </c>
      <c r="BZ336" s="645"/>
      <c r="CA336" s="338"/>
      <c r="CB336" s="338"/>
      <c r="CC336" s="338"/>
      <c r="CD336" s="338"/>
      <c r="CE336" s="338"/>
      <c r="CF336" s="338"/>
    </row>
    <row r="337" ht="15.75" customHeight="1">
      <c r="A337" s="821"/>
      <c r="B337" s="777"/>
      <c r="C337" s="501"/>
      <c r="D337" s="501"/>
      <c r="E337" s="501"/>
      <c r="F337" s="737"/>
      <c r="G337" s="773">
        <f t="shared" ref="G337:H337" si="349">L337+N337+P337+R337+T337+V337+X337+Z337+AB337+AD337+AF337+AH337+AJ337+AL337+AN337+AP337+AR337+AT337+AV337+AX337+AZ337+BB337+BD337+BF337+BH337+BJ337+BL337+BN337+BP337+BR337+BT337</f>
        <v>0</v>
      </c>
      <c r="H337" s="671">
        <f t="shared" si="349"/>
        <v>0</v>
      </c>
      <c r="I337" s="774">
        <f t="shared" si="4"/>
        <v>0</v>
      </c>
      <c r="J337" s="418"/>
      <c r="K337" s="407">
        <f t="shared" si="5"/>
        <v>0</v>
      </c>
      <c r="L337" s="640"/>
      <c r="M337" s="642"/>
      <c r="N337" s="640"/>
      <c r="O337" s="642"/>
      <c r="P337" s="640"/>
      <c r="Q337" s="642"/>
      <c r="R337" s="640"/>
      <c r="S337" s="642"/>
      <c r="T337" s="640"/>
      <c r="U337" s="642"/>
      <c r="V337" s="640"/>
      <c r="W337" s="642"/>
      <c r="X337" s="640"/>
      <c r="Y337" s="642"/>
      <c r="Z337" s="640"/>
      <c r="AA337" s="642"/>
      <c r="AB337" s="640"/>
      <c r="AC337" s="642"/>
      <c r="AD337" s="640"/>
      <c r="AE337" s="642"/>
      <c r="AF337" s="640"/>
      <c r="AG337" s="642"/>
      <c r="AH337" s="640"/>
      <c r="AI337" s="642"/>
      <c r="AJ337" s="640"/>
      <c r="AK337" s="642"/>
      <c r="AL337" s="640"/>
      <c r="AM337" s="642"/>
      <c r="AN337" s="640"/>
      <c r="AO337" s="642"/>
      <c r="AP337" s="640"/>
      <c r="AQ337" s="642"/>
      <c r="AR337" s="640"/>
      <c r="AS337" s="642"/>
      <c r="AT337" s="640"/>
      <c r="AU337" s="642"/>
      <c r="AV337" s="640"/>
      <c r="AW337" s="642"/>
      <c r="AX337" s="640"/>
      <c r="AY337" s="642"/>
      <c r="AZ337" s="640"/>
      <c r="BA337" s="642"/>
      <c r="BB337" s="640"/>
      <c r="BC337" s="642"/>
      <c r="BD337" s="640"/>
      <c r="BE337" s="642"/>
      <c r="BF337" s="640"/>
      <c r="BG337" s="642"/>
      <c r="BH337" s="640"/>
      <c r="BI337" s="642"/>
      <c r="BJ337" s="640"/>
      <c r="BK337" s="642"/>
      <c r="BL337" s="640"/>
      <c r="BM337" s="642"/>
      <c r="BN337" s="640"/>
      <c r="BO337" s="642"/>
      <c r="BP337" s="640"/>
      <c r="BQ337" s="642"/>
      <c r="BR337" s="640"/>
      <c r="BS337" s="642"/>
      <c r="BT337" s="640"/>
      <c r="BU337" s="642"/>
      <c r="BV337" s="643">
        <f t="shared" si="290"/>
        <v>0</v>
      </c>
      <c r="BW337" s="644">
        <f t="shared" si="291"/>
        <v>0</v>
      </c>
      <c r="BX337" s="776">
        <f t="shared" si="292"/>
        <v>0</v>
      </c>
      <c r="BY337" s="644">
        <f t="shared" si="293"/>
        <v>0</v>
      </c>
      <c r="BZ337" s="645"/>
      <c r="CA337" s="338"/>
      <c r="CB337" s="338"/>
      <c r="CC337" s="338"/>
      <c r="CD337" s="338"/>
      <c r="CE337" s="338"/>
      <c r="CF337" s="338"/>
    </row>
    <row r="338" ht="15.75" customHeight="1">
      <c r="A338" s="821"/>
      <c r="B338" s="777"/>
      <c r="C338" s="501"/>
      <c r="D338" s="501"/>
      <c r="E338" s="501"/>
      <c r="F338" s="737"/>
      <c r="G338" s="773">
        <f t="shared" ref="G338:H338" si="350">L338+N338+P338+R338+T338+V338+X338+Z338+AB338+AD338+AF338+AH338+AJ338+AL338+AN338+AP338+AR338+AT338+AV338+AX338+AZ338+BB338+BD338+BF338+BH338+BJ338+BL338+BN338+BP338+BR338+BT338</f>
        <v>0</v>
      </c>
      <c r="H338" s="671">
        <f t="shared" si="350"/>
        <v>0</v>
      </c>
      <c r="I338" s="774">
        <f t="shared" si="4"/>
        <v>0</v>
      </c>
      <c r="J338" s="418"/>
      <c r="K338" s="407">
        <f t="shared" si="5"/>
        <v>0</v>
      </c>
      <c r="L338" s="640"/>
      <c r="M338" s="642"/>
      <c r="N338" s="640"/>
      <c r="O338" s="642"/>
      <c r="P338" s="640"/>
      <c r="Q338" s="642"/>
      <c r="R338" s="640"/>
      <c r="S338" s="642"/>
      <c r="T338" s="640"/>
      <c r="U338" s="642"/>
      <c r="V338" s="640"/>
      <c r="W338" s="642"/>
      <c r="X338" s="640"/>
      <c r="Y338" s="642"/>
      <c r="Z338" s="640"/>
      <c r="AA338" s="642"/>
      <c r="AB338" s="640"/>
      <c r="AC338" s="642"/>
      <c r="AD338" s="640"/>
      <c r="AE338" s="642"/>
      <c r="AF338" s="640"/>
      <c r="AG338" s="642"/>
      <c r="AH338" s="640"/>
      <c r="AI338" s="642"/>
      <c r="AJ338" s="640"/>
      <c r="AK338" s="642"/>
      <c r="AL338" s="640"/>
      <c r="AM338" s="642"/>
      <c r="AN338" s="640"/>
      <c r="AO338" s="642"/>
      <c r="AP338" s="640"/>
      <c r="AQ338" s="642"/>
      <c r="AR338" s="640"/>
      <c r="AS338" s="642"/>
      <c r="AT338" s="640"/>
      <c r="AU338" s="642"/>
      <c r="AV338" s="640"/>
      <c r="AW338" s="642"/>
      <c r="AX338" s="640"/>
      <c r="AY338" s="642"/>
      <c r="AZ338" s="640"/>
      <c r="BA338" s="642"/>
      <c r="BB338" s="640"/>
      <c r="BC338" s="642"/>
      <c r="BD338" s="640"/>
      <c r="BE338" s="642"/>
      <c r="BF338" s="640"/>
      <c r="BG338" s="642"/>
      <c r="BH338" s="640"/>
      <c r="BI338" s="642"/>
      <c r="BJ338" s="640"/>
      <c r="BK338" s="642"/>
      <c r="BL338" s="640"/>
      <c r="BM338" s="642"/>
      <c r="BN338" s="640"/>
      <c r="BO338" s="642"/>
      <c r="BP338" s="640"/>
      <c r="BQ338" s="642"/>
      <c r="BR338" s="640"/>
      <c r="BS338" s="642"/>
      <c r="BT338" s="640"/>
      <c r="BU338" s="642"/>
      <c r="BV338" s="643">
        <f t="shared" si="290"/>
        <v>0</v>
      </c>
      <c r="BW338" s="644">
        <f t="shared" si="291"/>
        <v>0</v>
      </c>
      <c r="BX338" s="776">
        <f t="shared" si="292"/>
        <v>0</v>
      </c>
      <c r="BY338" s="644">
        <f t="shared" si="293"/>
        <v>0</v>
      </c>
      <c r="BZ338" s="645"/>
      <c r="CA338" s="338"/>
      <c r="CB338" s="338"/>
      <c r="CC338" s="338"/>
      <c r="CD338" s="338"/>
      <c r="CE338" s="338"/>
      <c r="CF338" s="338"/>
    </row>
    <row r="339" ht="15.75" customHeight="1">
      <c r="A339" s="821"/>
      <c r="B339" s="777"/>
      <c r="C339" s="501"/>
      <c r="D339" s="501"/>
      <c r="E339" s="501"/>
      <c r="F339" s="737"/>
      <c r="G339" s="773">
        <f t="shared" ref="G339:H339" si="351">L339+N339+P339+R339+T339+V339+X339+Z339+AB339+AD339+AF339+AH339+AJ339+AL339+AN339+AP339+AR339+AT339+AV339+AX339+AZ339+BB339+BD339+BF339+BH339+BJ339+BL339+BN339+BP339+BR339+BT339</f>
        <v>0</v>
      </c>
      <c r="H339" s="671">
        <f t="shared" si="351"/>
        <v>0</v>
      </c>
      <c r="I339" s="774">
        <f t="shared" si="4"/>
        <v>0</v>
      </c>
      <c r="J339" s="418"/>
      <c r="K339" s="407">
        <f t="shared" si="5"/>
        <v>0</v>
      </c>
      <c r="L339" s="640"/>
      <c r="M339" s="642"/>
      <c r="N339" s="640"/>
      <c r="O339" s="642"/>
      <c r="P339" s="640"/>
      <c r="Q339" s="642"/>
      <c r="R339" s="640"/>
      <c r="S339" s="642"/>
      <c r="T339" s="640"/>
      <c r="U339" s="642"/>
      <c r="V339" s="640"/>
      <c r="W339" s="642"/>
      <c r="X339" s="640"/>
      <c r="Y339" s="642"/>
      <c r="Z339" s="640"/>
      <c r="AA339" s="642"/>
      <c r="AB339" s="640"/>
      <c r="AC339" s="642"/>
      <c r="AD339" s="640"/>
      <c r="AE339" s="642"/>
      <c r="AF339" s="640"/>
      <c r="AG339" s="642"/>
      <c r="AH339" s="640"/>
      <c r="AI339" s="642"/>
      <c r="AJ339" s="640"/>
      <c r="AK339" s="642"/>
      <c r="AL339" s="640"/>
      <c r="AM339" s="642"/>
      <c r="AN339" s="640"/>
      <c r="AO339" s="642"/>
      <c r="AP339" s="640"/>
      <c r="AQ339" s="642"/>
      <c r="AR339" s="640"/>
      <c r="AS339" s="642"/>
      <c r="AT339" s="640"/>
      <c r="AU339" s="642"/>
      <c r="AV339" s="640"/>
      <c r="AW339" s="642"/>
      <c r="AX339" s="640"/>
      <c r="AY339" s="642"/>
      <c r="AZ339" s="640"/>
      <c r="BA339" s="642"/>
      <c r="BB339" s="640"/>
      <c r="BC339" s="642"/>
      <c r="BD339" s="640"/>
      <c r="BE339" s="642"/>
      <c r="BF339" s="640"/>
      <c r="BG339" s="642"/>
      <c r="BH339" s="640"/>
      <c r="BI339" s="642"/>
      <c r="BJ339" s="640"/>
      <c r="BK339" s="642"/>
      <c r="BL339" s="640"/>
      <c r="BM339" s="642"/>
      <c r="BN339" s="640"/>
      <c r="BO339" s="642"/>
      <c r="BP339" s="640"/>
      <c r="BQ339" s="642"/>
      <c r="BR339" s="640"/>
      <c r="BS339" s="642"/>
      <c r="BT339" s="640"/>
      <c r="BU339" s="642"/>
      <c r="BV339" s="643">
        <f t="shared" si="290"/>
        <v>0</v>
      </c>
      <c r="BW339" s="644">
        <f t="shared" si="291"/>
        <v>0</v>
      </c>
      <c r="BX339" s="776">
        <f t="shared" si="292"/>
        <v>0</v>
      </c>
      <c r="BY339" s="644">
        <f t="shared" si="293"/>
        <v>0</v>
      </c>
      <c r="BZ339" s="645"/>
      <c r="CA339" s="338"/>
      <c r="CB339" s="338"/>
      <c r="CC339" s="338"/>
      <c r="CD339" s="338"/>
      <c r="CE339" s="338"/>
      <c r="CF339" s="338"/>
    </row>
    <row r="340" ht="15.75" customHeight="1">
      <c r="A340" s="821"/>
      <c r="B340" s="777"/>
      <c r="C340" s="501"/>
      <c r="D340" s="501"/>
      <c r="E340" s="501"/>
      <c r="F340" s="737"/>
      <c r="G340" s="773">
        <f t="shared" ref="G340:H340" si="352">L340+N340+P340+R340+T340+V340+X340+Z340+AB340+AD340+AF340+AH340+AJ340+AL340+AN340+AP340+AR340+AT340+AV340+AX340+AZ340+BB340+BD340+BF340+BH340+BJ340+BL340+BN340+BP340+BR340+BT340</f>
        <v>0</v>
      </c>
      <c r="H340" s="671">
        <f t="shared" si="352"/>
        <v>0</v>
      </c>
      <c r="I340" s="774">
        <f t="shared" si="4"/>
        <v>0</v>
      </c>
      <c r="J340" s="418"/>
      <c r="K340" s="407">
        <f t="shared" si="5"/>
        <v>0</v>
      </c>
      <c r="L340" s="640"/>
      <c r="M340" s="642"/>
      <c r="N340" s="640"/>
      <c r="O340" s="642"/>
      <c r="P340" s="640"/>
      <c r="Q340" s="642"/>
      <c r="R340" s="640"/>
      <c r="S340" s="642"/>
      <c r="T340" s="640"/>
      <c r="U340" s="642"/>
      <c r="V340" s="640"/>
      <c r="W340" s="642"/>
      <c r="X340" s="640"/>
      <c r="Y340" s="642"/>
      <c r="Z340" s="640"/>
      <c r="AA340" s="642"/>
      <c r="AB340" s="640"/>
      <c r="AC340" s="642"/>
      <c r="AD340" s="640"/>
      <c r="AE340" s="642"/>
      <c r="AF340" s="640"/>
      <c r="AG340" s="642"/>
      <c r="AH340" s="640"/>
      <c r="AI340" s="642"/>
      <c r="AJ340" s="640"/>
      <c r="AK340" s="642"/>
      <c r="AL340" s="640"/>
      <c r="AM340" s="642"/>
      <c r="AN340" s="640"/>
      <c r="AO340" s="642"/>
      <c r="AP340" s="640"/>
      <c r="AQ340" s="642"/>
      <c r="AR340" s="640"/>
      <c r="AS340" s="642"/>
      <c r="AT340" s="640"/>
      <c r="AU340" s="642"/>
      <c r="AV340" s="640"/>
      <c r="AW340" s="642"/>
      <c r="AX340" s="640"/>
      <c r="AY340" s="642"/>
      <c r="AZ340" s="640"/>
      <c r="BA340" s="642"/>
      <c r="BB340" s="640"/>
      <c r="BC340" s="642"/>
      <c r="BD340" s="640"/>
      <c r="BE340" s="642"/>
      <c r="BF340" s="640"/>
      <c r="BG340" s="642"/>
      <c r="BH340" s="640"/>
      <c r="BI340" s="642"/>
      <c r="BJ340" s="640"/>
      <c r="BK340" s="642"/>
      <c r="BL340" s="640"/>
      <c r="BM340" s="642"/>
      <c r="BN340" s="640"/>
      <c r="BO340" s="642"/>
      <c r="BP340" s="640"/>
      <c r="BQ340" s="642"/>
      <c r="BR340" s="640"/>
      <c r="BS340" s="642"/>
      <c r="BT340" s="640"/>
      <c r="BU340" s="642"/>
      <c r="BV340" s="643">
        <f t="shared" si="290"/>
        <v>0</v>
      </c>
      <c r="BW340" s="644">
        <f t="shared" si="291"/>
        <v>0</v>
      </c>
      <c r="BX340" s="776">
        <f t="shared" si="292"/>
        <v>0</v>
      </c>
      <c r="BY340" s="644">
        <f t="shared" si="293"/>
        <v>0</v>
      </c>
      <c r="BZ340" s="645"/>
      <c r="CA340" s="338"/>
      <c r="CB340" s="338"/>
      <c r="CC340" s="338"/>
      <c r="CD340" s="338"/>
      <c r="CE340" s="338"/>
      <c r="CF340" s="338"/>
    </row>
    <row r="341" ht="15.75" customHeight="1">
      <c r="A341" s="821"/>
      <c r="B341" s="777"/>
      <c r="C341" s="501"/>
      <c r="D341" s="501"/>
      <c r="E341" s="501"/>
      <c r="F341" s="737"/>
      <c r="G341" s="773">
        <f t="shared" ref="G341:H341" si="353">L341+N341+P341+R341+T341+V341+X341+Z341+AB341+AD341+AF341+AH341+AJ341+AL341+AN341+AP341+AR341+AT341+AV341+AX341+AZ341+BB341+BD341+BF341+BH341+BJ341+BL341+BN341+BP341+BR341+BT341</f>
        <v>0</v>
      </c>
      <c r="H341" s="671">
        <f t="shared" si="353"/>
        <v>0</v>
      </c>
      <c r="I341" s="774">
        <f t="shared" si="4"/>
        <v>0</v>
      </c>
      <c r="J341" s="418"/>
      <c r="K341" s="407">
        <f t="shared" si="5"/>
        <v>0</v>
      </c>
      <c r="L341" s="640"/>
      <c r="M341" s="642"/>
      <c r="N341" s="640"/>
      <c r="O341" s="642"/>
      <c r="P341" s="640"/>
      <c r="Q341" s="642"/>
      <c r="R341" s="640"/>
      <c r="S341" s="642"/>
      <c r="T341" s="640"/>
      <c r="U341" s="642"/>
      <c r="V341" s="640"/>
      <c r="W341" s="642"/>
      <c r="X341" s="640"/>
      <c r="Y341" s="642"/>
      <c r="Z341" s="640"/>
      <c r="AA341" s="642"/>
      <c r="AB341" s="640"/>
      <c r="AC341" s="642"/>
      <c r="AD341" s="640"/>
      <c r="AE341" s="642"/>
      <c r="AF341" s="640"/>
      <c r="AG341" s="642"/>
      <c r="AH341" s="640"/>
      <c r="AI341" s="642"/>
      <c r="AJ341" s="640"/>
      <c r="AK341" s="642"/>
      <c r="AL341" s="640"/>
      <c r="AM341" s="642"/>
      <c r="AN341" s="640"/>
      <c r="AO341" s="642"/>
      <c r="AP341" s="640"/>
      <c r="AQ341" s="642"/>
      <c r="AR341" s="640"/>
      <c r="AS341" s="642"/>
      <c r="AT341" s="640"/>
      <c r="AU341" s="642"/>
      <c r="AV341" s="640"/>
      <c r="AW341" s="642"/>
      <c r="AX341" s="640"/>
      <c r="AY341" s="642"/>
      <c r="AZ341" s="640"/>
      <c r="BA341" s="642"/>
      <c r="BB341" s="640"/>
      <c r="BC341" s="642"/>
      <c r="BD341" s="640"/>
      <c r="BE341" s="642"/>
      <c r="BF341" s="640"/>
      <c r="BG341" s="642"/>
      <c r="BH341" s="640"/>
      <c r="BI341" s="642"/>
      <c r="BJ341" s="640"/>
      <c r="BK341" s="642"/>
      <c r="BL341" s="640"/>
      <c r="BM341" s="642"/>
      <c r="BN341" s="640"/>
      <c r="BO341" s="642"/>
      <c r="BP341" s="640"/>
      <c r="BQ341" s="642"/>
      <c r="BR341" s="640"/>
      <c r="BS341" s="642"/>
      <c r="BT341" s="640"/>
      <c r="BU341" s="642"/>
      <c r="BV341" s="643">
        <f t="shared" si="290"/>
        <v>0</v>
      </c>
      <c r="BW341" s="644">
        <f t="shared" si="291"/>
        <v>0</v>
      </c>
      <c r="BX341" s="776">
        <f t="shared" si="292"/>
        <v>0</v>
      </c>
      <c r="BY341" s="644">
        <f t="shared" si="293"/>
        <v>0</v>
      </c>
      <c r="BZ341" s="645"/>
      <c r="CA341" s="338"/>
      <c r="CB341" s="338"/>
      <c r="CC341" s="338"/>
      <c r="CD341" s="338"/>
      <c r="CE341" s="338"/>
      <c r="CF341" s="338"/>
    </row>
    <row r="342" ht="15.75" customHeight="1">
      <c r="A342" s="821"/>
      <c r="B342" s="777"/>
      <c r="C342" s="501"/>
      <c r="D342" s="501"/>
      <c r="E342" s="501"/>
      <c r="F342" s="737"/>
      <c r="G342" s="773">
        <f t="shared" ref="G342:H342" si="354">L342+N342+P342+R342+T342+V342+X342+Z342+AB342+AD342+AF342+AH342+AJ342+AL342+AN342+AP342+AR342+AT342+AV342+AX342+AZ342+BB342+BD342+BF342+BH342+BJ342+BL342+BN342+BP342+BR342+BT342</f>
        <v>0</v>
      </c>
      <c r="H342" s="671">
        <f t="shared" si="354"/>
        <v>0</v>
      </c>
      <c r="I342" s="774">
        <f t="shared" si="4"/>
        <v>0</v>
      </c>
      <c r="J342" s="418"/>
      <c r="K342" s="407">
        <f t="shared" si="5"/>
        <v>0</v>
      </c>
      <c r="L342" s="640"/>
      <c r="M342" s="642"/>
      <c r="N342" s="640"/>
      <c r="O342" s="642"/>
      <c r="P342" s="640"/>
      <c r="Q342" s="642"/>
      <c r="R342" s="640"/>
      <c r="S342" s="642"/>
      <c r="T342" s="640"/>
      <c r="U342" s="642"/>
      <c r="V342" s="640"/>
      <c r="W342" s="642"/>
      <c r="X342" s="640"/>
      <c r="Y342" s="642"/>
      <c r="Z342" s="640"/>
      <c r="AA342" s="642"/>
      <c r="AB342" s="640"/>
      <c r="AC342" s="642"/>
      <c r="AD342" s="640"/>
      <c r="AE342" s="642"/>
      <c r="AF342" s="640"/>
      <c r="AG342" s="642"/>
      <c r="AH342" s="640"/>
      <c r="AI342" s="642"/>
      <c r="AJ342" s="640"/>
      <c r="AK342" s="642"/>
      <c r="AL342" s="640"/>
      <c r="AM342" s="642"/>
      <c r="AN342" s="640"/>
      <c r="AO342" s="642"/>
      <c r="AP342" s="640"/>
      <c r="AQ342" s="642"/>
      <c r="AR342" s="640"/>
      <c r="AS342" s="642"/>
      <c r="AT342" s="640"/>
      <c r="AU342" s="642"/>
      <c r="AV342" s="640"/>
      <c r="AW342" s="642"/>
      <c r="AX342" s="640"/>
      <c r="AY342" s="642"/>
      <c r="AZ342" s="640"/>
      <c r="BA342" s="642"/>
      <c r="BB342" s="640"/>
      <c r="BC342" s="642"/>
      <c r="BD342" s="640"/>
      <c r="BE342" s="642"/>
      <c r="BF342" s="640"/>
      <c r="BG342" s="642"/>
      <c r="BH342" s="640"/>
      <c r="BI342" s="642"/>
      <c r="BJ342" s="640"/>
      <c r="BK342" s="642"/>
      <c r="BL342" s="640"/>
      <c r="BM342" s="642"/>
      <c r="BN342" s="640"/>
      <c r="BO342" s="642"/>
      <c r="BP342" s="640"/>
      <c r="BQ342" s="642"/>
      <c r="BR342" s="640"/>
      <c r="BS342" s="642"/>
      <c r="BT342" s="640"/>
      <c r="BU342" s="642"/>
      <c r="BV342" s="643">
        <f t="shared" si="290"/>
        <v>0</v>
      </c>
      <c r="BW342" s="644">
        <f t="shared" si="291"/>
        <v>0</v>
      </c>
      <c r="BX342" s="776">
        <f t="shared" si="292"/>
        <v>0</v>
      </c>
      <c r="BY342" s="644">
        <f t="shared" si="293"/>
        <v>0</v>
      </c>
      <c r="BZ342" s="645"/>
      <c r="CA342" s="338"/>
      <c r="CB342" s="338"/>
      <c r="CC342" s="338"/>
      <c r="CD342" s="338"/>
      <c r="CE342" s="338"/>
      <c r="CF342" s="338"/>
    </row>
    <row r="343" ht="15.75" customHeight="1">
      <c r="A343" s="821"/>
      <c r="B343" s="777"/>
      <c r="C343" s="501"/>
      <c r="D343" s="501"/>
      <c r="E343" s="501"/>
      <c r="F343" s="737"/>
      <c r="G343" s="773">
        <f t="shared" ref="G343:H343" si="355">L343+N343+P343+R343+T343+V343+X343+Z343+AB343+AD343+AF343+AH343+AJ343+AL343+AN343+AP343+AR343+AT343+AV343+AX343+AZ343+BB343+BD343+BF343+BH343+BJ343+BL343+BN343+BP343+BR343+BT343</f>
        <v>0</v>
      </c>
      <c r="H343" s="671">
        <f t="shared" si="355"/>
        <v>0</v>
      </c>
      <c r="I343" s="774">
        <f t="shared" si="4"/>
        <v>0</v>
      </c>
      <c r="J343" s="418"/>
      <c r="K343" s="407">
        <f t="shared" si="5"/>
        <v>0</v>
      </c>
      <c r="L343" s="640"/>
      <c r="M343" s="642"/>
      <c r="N343" s="640"/>
      <c r="O343" s="642"/>
      <c r="P343" s="640"/>
      <c r="Q343" s="642"/>
      <c r="R343" s="640"/>
      <c r="S343" s="642"/>
      <c r="T343" s="640"/>
      <c r="U343" s="642"/>
      <c r="V343" s="640"/>
      <c r="W343" s="642"/>
      <c r="X343" s="640"/>
      <c r="Y343" s="642"/>
      <c r="Z343" s="640"/>
      <c r="AA343" s="642"/>
      <c r="AB343" s="640"/>
      <c r="AC343" s="642"/>
      <c r="AD343" s="640"/>
      <c r="AE343" s="642"/>
      <c r="AF343" s="640"/>
      <c r="AG343" s="642"/>
      <c r="AH343" s="640"/>
      <c r="AI343" s="642"/>
      <c r="AJ343" s="640"/>
      <c r="AK343" s="642"/>
      <c r="AL343" s="640"/>
      <c r="AM343" s="642"/>
      <c r="AN343" s="640"/>
      <c r="AO343" s="642"/>
      <c r="AP343" s="640"/>
      <c r="AQ343" s="642"/>
      <c r="AR343" s="640"/>
      <c r="AS343" s="642"/>
      <c r="AT343" s="640"/>
      <c r="AU343" s="642"/>
      <c r="AV343" s="640"/>
      <c r="AW343" s="642"/>
      <c r="AX343" s="640"/>
      <c r="AY343" s="642"/>
      <c r="AZ343" s="640"/>
      <c r="BA343" s="642"/>
      <c r="BB343" s="640"/>
      <c r="BC343" s="642"/>
      <c r="BD343" s="640"/>
      <c r="BE343" s="642"/>
      <c r="BF343" s="640"/>
      <c r="BG343" s="642"/>
      <c r="BH343" s="640"/>
      <c r="BI343" s="642"/>
      <c r="BJ343" s="640"/>
      <c r="BK343" s="642"/>
      <c r="BL343" s="640"/>
      <c r="BM343" s="642"/>
      <c r="BN343" s="640"/>
      <c r="BO343" s="642"/>
      <c r="BP343" s="640"/>
      <c r="BQ343" s="642"/>
      <c r="BR343" s="640"/>
      <c r="BS343" s="642"/>
      <c r="BT343" s="640"/>
      <c r="BU343" s="642"/>
      <c r="BV343" s="643">
        <f t="shared" si="290"/>
        <v>0</v>
      </c>
      <c r="BW343" s="644">
        <f t="shared" si="291"/>
        <v>0</v>
      </c>
      <c r="BX343" s="776">
        <f t="shared" si="292"/>
        <v>0</v>
      </c>
      <c r="BY343" s="644">
        <f t="shared" si="293"/>
        <v>0</v>
      </c>
      <c r="BZ343" s="645"/>
      <c r="CA343" s="338"/>
      <c r="CB343" s="338"/>
      <c r="CC343" s="338"/>
      <c r="CD343" s="338"/>
      <c r="CE343" s="338"/>
      <c r="CF343" s="338"/>
    </row>
    <row r="344" ht="15.75" customHeight="1">
      <c r="A344" s="821"/>
      <c r="B344" s="777"/>
      <c r="C344" s="501"/>
      <c r="D344" s="501"/>
      <c r="E344" s="501"/>
      <c r="F344" s="737"/>
      <c r="G344" s="773">
        <f t="shared" ref="G344:H344" si="356">L344+N344+P344+R344+T344+V344+X344+Z344+AB344+AD344+AF344+AH344+AJ344+AL344+AN344+AP344+AR344+AT344+AV344+AX344+AZ344+BB344+BD344+BF344+BH344+BJ344+BL344+BN344+BP344+BR344+BT344</f>
        <v>0</v>
      </c>
      <c r="H344" s="671">
        <f t="shared" si="356"/>
        <v>0</v>
      </c>
      <c r="I344" s="774">
        <f t="shared" si="4"/>
        <v>0</v>
      </c>
      <c r="J344" s="418"/>
      <c r="K344" s="407">
        <f t="shared" si="5"/>
        <v>0</v>
      </c>
      <c r="L344" s="640"/>
      <c r="M344" s="642"/>
      <c r="N344" s="640"/>
      <c r="O344" s="642"/>
      <c r="P344" s="640"/>
      <c r="Q344" s="642"/>
      <c r="R344" s="640"/>
      <c r="S344" s="642"/>
      <c r="T344" s="640"/>
      <c r="U344" s="642"/>
      <c r="V344" s="640"/>
      <c r="W344" s="642"/>
      <c r="X344" s="640"/>
      <c r="Y344" s="642"/>
      <c r="Z344" s="640"/>
      <c r="AA344" s="642"/>
      <c r="AB344" s="640"/>
      <c r="AC344" s="642"/>
      <c r="AD344" s="640"/>
      <c r="AE344" s="642"/>
      <c r="AF344" s="640"/>
      <c r="AG344" s="642"/>
      <c r="AH344" s="640"/>
      <c r="AI344" s="642"/>
      <c r="AJ344" s="640"/>
      <c r="AK344" s="642"/>
      <c r="AL344" s="640"/>
      <c r="AM344" s="642"/>
      <c r="AN344" s="640"/>
      <c r="AO344" s="642"/>
      <c r="AP344" s="640"/>
      <c r="AQ344" s="642"/>
      <c r="AR344" s="640"/>
      <c r="AS344" s="642"/>
      <c r="AT344" s="640"/>
      <c r="AU344" s="642"/>
      <c r="AV344" s="640"/>
      <c r="AW344" s="642"/>
      <c r="AX344" s="640"/>
      <c r="AY344" s="642"/>
      <c r="AZ344" s="640"/>
      <c r="BA344" s="642"/>
      <c r="BB344" s="640"/>
      <c r="BC344" s="642"/>
      <c r="BD344" s="640"/>
      <c r="BE344" s="642"/>
      <c r="BF344" s="640"/>
      <c r="BG344" s="642"/>
      <c r="BH344" s="640"/>
      <c r="BI344" s="642"/>
      <c r="BJ344" s="640"/>
      <c r="BK344" s="642"/>
      <c r="BL344" s="640"/>
      <c r="BM344" s="642"/>
      <c r="BN344" s="640"/>
      <c r="BO344" s="642"/>
      <c r="BP344" s="640"/>
      <c r="BQ344" s="642"/>
      <c r="BR344" s="640"/>
      <c r="BS344" s="642"/>
      <c r="BT344" s="640"/>
      <c r="BU344" s="642"/>
      <c r="BV344" s="643">
        <f t="shared" si="290"/>
        <v>0</v>
      </c>
      <c r="BW344" s="644">
        <f t="shared" si="291"/>
        <v>0</v>
      </c>
      <c r="BX344" s="776">
        <f t="shared" si="292"/>
        <v>0</v>
      </c>
      <c r="BY344" s="644">
        <f t="shared" si="293"/>
        <v>0</v>
      </c>
      <c r="BZ344" s="645"/>
      <c r="CA344" s="338"/>
      <c r="CB344" s="338"/>
      <c r="CC344" s="338"/>
      <c r="CD344" s="338"/>
      <c r="CE344" s="338"/>
      <c r="CF344" s="338"/>
    </row>
    <row r="345" ht="15.75" customHeight="1">
      <c r="A345" s="821"/>
      <c r="B345" s="777"/>
      <c r="C345" s="501"/>
      <c r="D345" s="501"/>
      <c r="E345" s="501"/>
      <c r="F345" s="737"/>
      <c r="G345" s="773">
        <f t="shared" ref="G345:H345" si="357">L345+N345+P345+R345+T345+V345+X345+Z345+AB345+AD345+AF345+AH345+AJ345+AL345+AN345+AP345+AR345+AT345+AV345+AX345+AZ345+BB345+BD345+BF345+BH345+BJ345+BL345+BN345+BP345+BR345+BT345</f>
        <v>0</v>
      </c>
      <c r="H345" s="671">
        <f t="shared" si="357"/>
        <v>0</v>
      </c>
      <c r="I345" s="774">
        <f t="shared" si="4"/>
        <v>0</v>
      </c>
      <c r="J345" s="418"/>
      <c r="K345" s="407">
        <f t="shared" si="5"/>
        <v>0</v>
      </c>
      <c r="L345" s="640"/>
      <c r="M345" s="642"/>
      <c r="N345" s="640"/>
      <c r="O345" s="642"/>
      <c r="P345" s="640"/>
      <c r="Q345" s="642"/>
      <c r="R345" s="640"/>
      <c r="S345" s="642"/>
      <c r="T345" s="640"/>
      <c r="U345" s="642"/>
      <c r="V345" s="640"/>
      <c r="W345" s="642"/>
      <c r="X345" s="640"/>
      <c r="Y345" s="642"/>
      <c r="Z345" s="640"/>
      <c r="AA345" s="642"/>
      <c r="AB345" s="640"/>
      <c r="AC345" s="642"/>
      <c r="AD345" s="640"/>
      <c r="AE345" s="642"/>
      <c r="AF345" s="640"/>
      <c r="AG345" s="642"/>
      <c r="AH345" s="640"/>
      <c r="AI345" s="642"/>
      <c r="AJ345" s="640"/>
      <c r="AK345" s="642"/>
      <c r="AL345" s="640"/>
      <c r="AM345" s="642"/>
      <c r="AN345" s="640"/>
      <c r="AO345" s="642"/>
      <c r="AP345" s="640"/>
      <c r="AQ345" s="642"/>
      <c r="AR345" s="640"/>
      <c r="AS345" s="642"/>
      <c r="AT345" s="640"/>
      <c r="AU345" s="642"/>
      <c r="AV345" s="640"/>
      <c r="AW345" s="642"/>
      <c r="AX345" s="640"/>
      <c r="AY345" s="642"/>
      <c r="AZ345" s="640"/>
      <c r="BA345" s="642"/>
      <c r="BB345" s="640"/>
      <c r="BC345" s="642"/>
      <c r="BD345" s="640"/>
      <c r="BE345" s="642"/>
      <c r="BF345" s="640"/>
      <c r="BG345" s="642"/>
      <c r="BH345" s="640"/>
      <c r="BI345" s="642"/>
      <c r="BJ345" s="640"/>
      <c r="BK345" s="642"/>
      <c r="BL345" s="640"/>
      <c r="BM345" s="642"/>
      <c r="BN345" s="640"/>
      <c r="BO345" s="642"/>
      <c r="BP345" s="640"/>
      <c r="BQ345" s="642"/>
      <c r="BR345" s="640"/>
      <c r="BS345" s="642"/>
      <c r="BT345" s="640"/>
      <c r="BU345" s="642"/>
      <c r="BV345" s="643">
        <f t="shared" si="290"/>
        <v>0</v>
      </c>
      <c r="BW345" s="644">
        <f t="shared" si="291"/>
        <v>0</v>
      </c>
      <c r="BX345" s="776">
        <f t="shared" si="292"/>
        <v>0</v>
      </c>
      <c r="BY345" s="644">
        <f t="shared" si="293"/>
        <v>0</v>
      </c>
      <c r="BZ345" s="645"/>
      <c r="CA345" s="338"/>
      <c r="CB345" s="338"/>
      <c r="CC345" s="338"/>
      <c r="CD345" s="338"/>
      <c r="CE345" s="338"/>
      <c r="CF345" s="338"/>
    </row>
    <row r="346" ht="15.75" customHeight="1">
      <c r="A346" s="821"/>
      <c r="B346" s="777"/>
      <c r="C346" s="501"/>
      <c r="D346" s="501"/>
      <c r="E346" s="501"/>
      <c r="F346" s="737"/>
      <c r="G346" s="773">
        <f t="shared" ref="G346:H346" si="358">L346+N346+P346+R346+T346+V346+X346+Z346+AB346+AD346+AF346+AH346+AJ346+AL346+AN346+AP346+AR346+AT346+AV346+AX346+AZ346+BB346+BD346+BF346+BH346+BJ346+BL346+BN346+BP346+BR346+BT346</f>
        <v>0</v>
      </c>
      <c r="H346" s="671">
        <f t="shared" si="358"/>
        <v>0</v>
      </c>
      <c r="I346" s="774">
        <f t="shared" si="4"/>
        <v>0</v>
      </c>
      <c r="J346" s="418"/>
      <c r="K346" s="407">
        <f t="shared" si="5"/>
        <v>0</v>
      </c>
      <c r="L346" s="640"/>
      <c r="M346" s="642"/>
      <c r="N346" s="640"/>
      <c r="O346" s="642"/>
      <c r="P346" s="640"/>
      <c r="Q346" s="642"/>
      <c r="R346" s="640"/>
      <c r="S346" s="642"/>
      <c r="T346" s="640"/>
      <c r="U346" s="642"/>
      <c r="V346" s="640"/>
      <c r="W346" s="642"/>
      <c r="X346" s="640"/>
      <c r="Y346" s="642"/>
      <c r="Z346" s="640"/>
      <c r="AA346" s="642"/>
      <c r="AB346" s="640"/>
      <c r="AC346" s="642"/>
      <c r="AD346" s="640"/>
      <c r="AE346" s="642"/>
      <c r="AF346" s="640"/>
      <c r="AG346" s="642"/>
      <c r="AH346" s="640"/>
      <c r="AI346" s="642"/>
      <c r="AJ346" s="640"/>
      <c r="AK346" s="642"/>
      <c r="AL346" s="640"/>
      <c r="AM346" s="642"/>
      <c r="AN346" s="640"/>
      <c r="AO346" s="642"/>
      <c r="AP346" s="640"/>
      <c r="AQ346" s="642"/>
      <c r="AR346" s="640"/>
      <c r="AS346" s="642"/>
      <c r="AT346" s="640"/>
      <c r="AU346" s="642"/>
      <c r="AV346" s="640"/>
      <c r="AW346" s="642"/>
      <c r="AX346" s="640"/>
      <c r="AY346" s="642"/>
      <c r="AZ346" s="640"/>
      <c r="BA346" s="642"/>
      <c r="BB346" s="640"/>
      <c r="BC346" s="642"/>
      <c r="BD346" s="640"/>
      <c r="BE346" s="642"/>
      <c r="BF346" s="640"/>
      <c r="BG346" s="642"/>
      <c r="BH346" s="640"/>
      <c r="BI346" s="642"/>
      <c r="BJ346" s="640"/>
      <c r="BK346" s="642"/>
      <c r="BL346" s="640"/>
      <c r="BM346" s="642"/>
      <c r="BN346" s="640"/>
      <c r="BO346" s="642"/>
      <c r="BP346" s="640"/>
      <c r="BQ346" s="642"/>
      <c r="BR346" s="640"/>
      <c r="BS346" s="642"/>
      <c r="BT346" s="640"/>
      <c r="BU346" s="642"/>
      <c r="BV346" s="643">
        <f t="shared" si="290"/>
        <v>0</v>
      </c>
      <c r="BW346" s="644">
        <f t="shared" si="291"/>
        <v>0</v>
      </c>
      <c r="BX346" s="776">
        <f t="shared" si="292"/>
        <v>0</v>
      </c>
      <c r="BY346" s="644">
        <f t="shared" si="293"/>
        <v>0</v>
      </c>
      <c r="BZ346" s="645"/>
      <c r="CA346" s="338"/>
      <c r="CB346" s="338"/>
      <c r="CC346" s="338"/>
      <c r="CD346" s="338"/>
      <c r="CE346" s="338"/>
      <c r="CF346" s="338"/>
    </row>
    <row r="347" ht="15.75" customHeight="1">
      <c r="A347" s="821"/>
      <c r="B347" s="777"/>
      <c r="C347" s="501"/>
      <c r="D347" s="501"/>
      <c r="E347" s="501"/>
      <c r="F347" s="737"/>
      <c r="G347" s="773">
        <f t="shared" ref="G347:H347" si="359">L347+N347+P347+R347+T347+V347+X347+Z347+AB347+AD347+AF347+AH347+AJ347+AL347+AN347+AP347+AR347+AT347+AV347+AX347+AZ347+BB347+BD347+BF347+BH347+BJ347+BL347+BN347+BP347+BR347+BT347</f>
        <v>0</v>
      </c>
      <c r="H347" s="671">
        <f t="shared" si="359"/>
        <v>0</v>
      </c>
      <c r="I347" s="774">
        <f t="shared" si="4"/>
        <v>0</v>
      </c>
      <c r="J347" s="418"/>
      <c r="K347" s="407">
        <f t="shared" si="5"/>
        <v>0</v>
      </c>
      <c r="L347" s="640"/>
      <c r="M347" s="642"/>
      <c r="N347" s="640"/>
      <c r="O347" s="642"/>
      <c r="P347" s="640"/>
      <c r="Q347" s="642"/>
      <c r="R347" s="640"/>
      <c r="S347" s="642"/>
      <c r="T347" s="640"/>
      <c r="U347" s="642"/>
      <c r="V347" s="640"/>
      <c r="W347" s="642"/>
      <c r="X347" s="640"/>
      <c r="Y347" s="642"/>
      <c r="Z347" s="640"/>
      <c r="AA347" s="642"/>
      <c r="AB347" s="640"/>
      <c r="AC347" s="642"/>
      <c r="AD347" s="640"/>
      <c r="AE347" s="642"/>
      <c r="AF347" s="640"/>
      <c r="AG347" s="642"/>
      <c r="AH347" s="640"/>
      <c r="AI347" s="642"/>
      <c r="AJ347" s="640"/>
      <c r="AK347" s="642"/>
      <c r="AL347" s="640"/>
      <c r="AM347" s="642"/>
      <c r="AN347" s="640"/>
      <c r="AO347" s="642"/>
      <c r="AP347" s="640"/>
      <c r="AQ347" s="642"/>
      <c r="AR347" s="640"/>
      <c r="AS347" s="642"/>
      <c r="AT347" s="640"/>
      <c r="AU347" s="642"/>
      <c r="AV347" s="640"/>
      <c r="AW347" s="642"/>
      <c r="AX347" s="640"/>
      <c r="AY347" s="642"/>
      <c r="AZ347" s="640"/>
      <c r="BA347" s="642"/>
      <c r="BB347" s="640"/>
      <c r="BC347" s="642"/>
      <c r="BD347" s="640"/>
      <c r="BE347" s="642"/>
      <c r="BF347" s="640"/>
      <c r="BG347" s="642"/>
      <c r="BH347" s="640"/>
      <c r="BI347" s="642"/>
      <c r="BJ347" s="640"/>
      <c r="BK347" s="642"/>
      <c r="BL347" s="640"/>
      <c r="BM347" s="642"/>
      <c r="BN347" s="640"/>
      <c r="BO347" s="642"/>
      <c r="BP347" s="640"/>
      <c r="BQ347" s="642"/>
      <c r="BR347" s="640"/>
      <c r="BS347" s="642"/>
      <c r="BT347" s="640"/>
      <c r="BU347" s="642"/>
      <c r="BV347" s="643">
        <f t="shared" si="290"/>
        <v>0</v>
      </c>
      <c r="BW347" s="644">
        <f t="shared" si="291"/>
        <v>0</v>
      </c>
      <c r="BX347" s="776">
        <f t="shared" si="292"/>
        <v>0</v>
      </c>
      <c r="BY347" s="644">
        <f t="shared" si="293"/>
        <v>0</v>
      </c>
      <c r="BZ347" s="645"/>
      <c r="CA347" s="338"/>
      <c r="CB347" s="338"/>
      <c r="CC347" s="338"/>
      <c r="CD347" s="338"/>
      <c r="CE347" s="338"/>
      <c r="CF347" s="338"/>
    </row>
    <row r="348" ht="15.75" customHeight="1">
      <c r="A348" s="821"/>
      <c r="B348" s="777"/>
      <c r="C348" s="501"/>
      <c r="D348" s="501"/>
      <c r="E348" s="501"/>
      <c r="F348" s="737"/>
      <c r="G348" s="773">
        <f t="shared" ref="G348:H348" si="360">L348+N348+P348+R348+T348+V348+X348+Z348+AB348+AD348+AF348+AH348+AJ348+AL348+AN348+AP348+AR348+AT348+AV348+AX348+AZ348+BB348+BD348+BF348+BH348+BJ348+BL348+BN348+BP348+BR348+BT348</f>
        <v>0</v>
      </c>
      <c r="H348" s="671">
        <f t="shared" si="360"/>
        <v>0</v>
      </c>
      <c r="I348" s="774">
        <f t="shared" si="4"/>
        <v>0</v>
      </c>
      <c r="J348" s="418"/>
      <c r="K348" s="407">
        <f t="shared" si="5"/>
        <v>0</v>
      </c>
      <c r="L348" s="640"/>
      <c r="M348" s="642"/>
      <c r="N348" s="640"/>
      <c r="O348" s="642"/>
      <c r="P348" s="640"/>
      <c r="Q348" s="642"/>
      <c r="R348" s="640"/>
      <c r="S348" s="642"/>
      <c r="T348" s="640"/>
      <c r="U348" s="642"/>
      <c r="V348" s="640"/>
      <c r="W348" s="642"/>
      <c r="X348" s="640"/>
      <c r="Y348" s="642"/>
      <c r="Z348" s="640"/>
      <c r="AA348" s="642"/>
      <c r="AB348" s="640"/>
      <c r="AC348" s="642"/>
      <c r="AD348" s="640"/>
      <c r="AE348" s="642"/>
      <c r="AF348" s="640"/>
      <c r="AG348" s="642"/>
      <c r="AH348" s="640"/>
      <c r="AI348" s="642"/>
      <c r="AJ348" s="640"/>
      <c r="AK348" s="642"/>
      <c r="AL348" s="640"/>
      <c r="AM348" s="642"/>
      <c r="AN348" s="640"/>
      <c r="AO348" s="642"/>
      <c r="AP348" s="640"/>
      <c r="AQ348" s="642"/>
      <c r="AR348" s="640"/>
      <c r="AS348" s="642"/>
      <c r="AT348" s="640"/>
      <c r="AU348" s="642"/>
      <c r="AV348" s="640"/>
      <c r="AW348" s="642"/>
      <c r="AX348" s="640"/>
      <c r="AY348" s="642"/>
      <c r="AZ348" s="640"/>
      <c r="BA348" s="642"/>
      <c r="BB348" s="640"/>
      <c r="BC348" s="642"/>
      <c r="BD348" s="640"/>
      <c r="BE348" s="642"/>
      <c r="BF348" s="640"/>
      <c r="BG348" s="642"/>
      <c r="BH348" s="640"/>
      <c r="BI348" s="642"/>
      <c r="BJ348" s="640"/>
      <c r="BK348" s="642"/>
      <c r="BL348" s="640"/>
      <c r="BM348" s="642"/>
      <c r="BN348" s="640"/>
      <c r="BO348" s="642"/>
      <c r="BP348" s="640"/>
      <c r="BQ348" s="642"/>
      <c r="BR348" s="640"/>
      <c r="BS348" s="642"/>
      <c r="BT348" s="640"/>
      <c r="BU348" s="642"/>
      <c r="BV348" s="643">
        <f t="shared" si="290"/>
        <v>0</v>
      </c>
      <c r="BW348" s="644">
        <f t="shared" si="291"/>
        <v>0</v>
      </c>
      <c r="BX348" s="776">
        <f t="shared" si="292"/>
        <v>0</v>
      </c>
      <c r="BY348" s="644">
        <f t="shared" si="293"/>
        <v>0</v>
      </c>
      <c r="BZ348" s="645"/>
      <c r="CA348" s="338"/>
      <c r="CB348" s="338"/>
      <c r="CC348" s="338"/>
      <c r="CD348" s="338"/>
      <c r="CE348" s="338"/>
      <c r="CF348" s="338"/>
    </row>
    <row r="349" ht="15.75" customHeight="1">
      <c r="A349" s="821"/>
      <c r="B349" s="777"/>
      <c r="C349" s="501"/>
      <c r="D349" s="501"/>
      <c r="E349" s="501"/>
      <c r="F349" s="737"/>
      <c r="G349" s="773">
        <f t="shared" ref="G349:H349" si="361">L349+N349+P349+R349+T349+V349+X349+Z349+AB349+AD349+AF349+AH349+AJ349+AL349+AN349+AP349+AR349+AT349+AV349+AX349+AZ349+BB349+BD349+BF349+BH349+BJ349+BL349+BN349+BP349+BR349+BT349</f>
        <v>0</v>
      </c>
      <c r="H349" s="671">
        <f t="shared" si="361"/>
        <v>0</v>
      </c>
      <c r="I349" s="774">
        <f t="shared" si="4"/>
        <v>0</v>
      </c>
      <c r="J349" s="418"/>
      <c r="K349" s="407">
        <f t="shared" si="5"/>
        <v>0</v>
      </c>
      <c r="L349" s="831"/>
      <c r="M349" s="832"/>
      <c r="N349" s="831"/>
      <c r="O349" s="832"/>
      <c r="P349" s="831"/>
      <c r="Q349" s="832"/>
      <c r="R349" s="831"/>
      <c r="S349" s="832"/>
      <c r="T349" s="831"/>
      <c r="U349" s="832"/>
      <c r="V349" s="831"/>
      <c r="W349" s="832"/>
      <c r="X349" s="831"/>
      <c r="Y349" s="832"/>
      <c r="Z349" s="831"/>
      <c r="AA349" s="832"/>
      <c r="AB349" s="831"/>
      <c r="AC349" s="832"/>
      <c r="AD349" s="831"/>
      <c r="AE349" s="832"/>
      <c r="AF349" s="831"/>
      <c r="AG349" s="832"/>
      <c r="AH349" s="831"/>
      <c r="AI349" s="832"/>
      <c r="AJ349" s="831"/>
      <c r="AK349" s="832"/>
      <c r="AL349" s="831"/>
      <c r="AM349" s="832"/>
      <c r="AN349" s="831"/>
      <c r="AO349" s="832"/>
      <c r="AP349" s="831"/>
      <c r="AQ349" s="832"/>
      <c r="AR349" s="831"/>
      <c r="AS349" s="832"/>
      <c r="AT349" s="831"/>
      <c r="AU349" s="832"/>
      <c r="AV349" s="831"/>
      <c r="AW349" s="832"/>
      <c r="AX349" s="831"/>
      <c r="AY349" s="832"/>
      <c r="AZ349" s="831"/>
      <c r="BA349" s="832"/>
      <c r="BB349" s="831"/>
      <c r="BC349" s="832"/>
      <c r="BD349" s="831"/>
      <c r="BE349" s="832"/>
      <c r="BF349" s="831"/>
      <c r="BG349" s="832"/>
      <c r="BH349" s="831"/>
      <c r="BI349" s="832"/>
      <c r="BJ349" s="831"/>
      <c r="BK349" s="832"/>
      <c r="BL349" s="831"/>
      <c r="BM349" s="832"/>
      <c r="BN349" s="831"/>
      <c r="BO349" s="832"/>
      <c r="BP349" s="831"/>
      <c r="BQ349" s="832"/>
      <c r="BR349" s="831"/>
      <c r="BS349" s="832"/>
      <c r="BT349" s="831"/>
      <c r="BU349" s="832"/>
      <c r="BV349" s="643">
        <f t="shared" si="290"/>
        <v>0</v>
      </c>
      <c r="BW349" s="644">
        <f t="shared" si="291"/>
        <v>0</v>
      </c>
      <c r="BX349" s="776">
        <f t="shared" si="292"/>
        <v>0</v>
      </c>
      <c r="BY349" s="644">
        <f t="shared" si="293"/>
        <v>0</v>
      </c>
      <c r="BZ349" s="833"/>
      <c r="CA349" s="338"/>
      <c r="CB349" s="338"/>
      <c r="CC349" s="338"/>
      <c r="CD349" s="338"/>
      <c r="CE349" s="338"/>
      <c r="CF349" s="338"/>
    </row>
    <row r="350" ht="15.75" customHeight="1">
      <c r="A350" s="821"/>
      <c r="B350" s="777"/>
      <c r="C350" s="501"/>
      <c r="D350" s="501"/>
      <c r="E350" s="501"/>
      <c r="F350" s="737"/>
      <c r="G350" s="773">
        <f t="shared" ref="G350:H350" si="362">L350+N350+P350+R350+T350+V350+X350+Z350+AB350+AD350+AF350+AH350+AJ350+AL350+AN350+AP350+AR350+AT350+AV350+AX350+AZ350+BB350+BD350+BF350+BH350+BJ350+BL350+BN350+BP350+BR350+BT350</f>
        <v>0</v>
      </c>
      <c r="H350" s="671">
        <f t="shared" si="362"/>
        <v>0</v>
      </c>
      <c r="I350" s="774">
        <f t="shared" si="4"/>
        <v>0</v>
      </c>
      <c r="J350" s="418"/>
      <c r="K350" s="407">
        <f t="shared" si="5"/>
        <v>0</v>
      </c>
      <c r="L350" s="831"/>
      <c r="M350" s="832"/>
      <c r="N350" s="831"/>
      <c r="O350" s="832"/>
      <c r="P350" s="831"/>
      <c r="Q350" s="832"/>
      <c r="R350" s="831"/>
      <c r="S350" s="832"/>
      <c r="T350" s="831"/>
      <c r="U350" s="832"/>
      <c r="V350" s="831"/>
      <c r="W350" s="832"/>
      <c r="X350" s="831"/>
      <c r="Y350" s="832"/>
      <c r="Z350" s="831"/>
      <c r="AA350" s="832"/>
      <c r="AB350" s="831"/>
      <c r="AC350" s="832"/>
      <c r="AD350" s="831"/>
      <c r="AE350" s="832"/>
      <c r="AF350" s="831"/>
      <c r="AG350" s="832"/>
      <c r="AH350" s="831"/>
      <c r="AI350" s="832"/>
      <c r="AJ350" s="831"/>
      <c r="AK350" s="832"/>
      <c r="AL350" s="831"/>
      <c r="AM350" s="832"/>
      <c r="AN350" s="831"/>
      <c r="AO350" s="832"/>
      <c r="AP350" s="831"/>
      <c r="AQ350" s="832"/>
      <c r="AR350" s="831"/>
      <c r="AS350" s="832"/>
      <c r="AT350" s="831"/>
      <c r="AU350" s="832"/>
      <c r="AV350" s="831"/>
      <c r="AW350" s="832"/>
      <c r="AX350" s="831"/>
      <c r="AY350" s="832"/>
      <c r="AZ350" s="831"/>
      <c r="BA350" s="832"/>
      <c r="BB350" s="831"/>
      <c r="BC350" s="832"/>
      <c r="BD350" s="831"/>
      <c r="BE350" s="832"/>
      <c r="BF350" s="831"/>
      <c r="BG350" s="832"/>
      <c r="BH350" s="831"/>
      <c r="BI350" s="832"/>
      <c r="BJ350" s="831"/>
      <c r="BK350" s="832"/>
      <c r="BL350" s="831"/>
      <c r="BM350" s="832"/>
      <c r="BN350" s="831"/>
      <c r="BO350" s="832"/>
      <c r="BP350" s="831"/>
      <c r="BQ350" s="832"/>
      <c r="BR350" s="831"/>
      <c r="BS350" s="832"/>
      <c r="BT350" s="831"/>
      <c r="BU350" s="832"/>
      <c r="BV350" s="643">
        <f t="shared" si="290"/>
        <v>0</v>
      </c>
      <c r="BW350" s="644">
        <f t="shared" si="291"/>
        <v>0</v>
      </c>
      <c r="BX350" s="776">
        <f t="shared" si="292"/>
        <v>0</v>
      </c>
      <c r="BY350" s="644">
        <f t="shared" si="293"/>
        <v>0</v>
      </c>
      <c r="BZ350" s="833"/>
      <c r="CA350" s="338"/>
      <c r="CB350" s="338"/>
      <c r="CC350" s="338"/>
      <c r="CD350" s="338"/>
      <c r="CE350" s="338"/>
      <c r="CF350" s="338"/>
    </row>
    <row r="351" ht="15.75" customHeight="1">
      <c r="A351" s="821"/>
      <c r="B351" s="777"/>
      <c r="C351" s="501"/>
      <c r="D351" s="501"/>
      <c r="E351" s="501"/>
      <c r="F351" s="737"/>
      <c r="G351" s="773">
        <f t="shared" ref="G351:H351" si="363">L351+N351+P351+R351+T351+V351+X351+Z351+AB351+AD351+AF351+AH351+AJ351+AL351+AN351+AP351+AR351+AT351+AV351+AX351+AZ351+BB351+BD351+BF351+BH351+BJ351+BL351+BN351+BP351+BR351+BT351</f>
        <v>0</v>
      </c>
      <c r="H351" s="671">
        <f t="shared" si="363"/>
        <v>0</v>
      </c>
      <c r="I351" s="774">
        <f t="shared" si="4"/>
        <v>0</v>
      </c>
      <c r="J351" s="418"/>
      <c r="K351" s="407">
        <f t="shared" si="5"/>
        <v>0</v>
      </c>
      <c r="L351" s="831"/>
      <c r="M351" s="832"/>
      <c r="N351" s="831"/>
      <c r="O351" s="832"/>
      <c r="P351" s="831"/>
      <c r="Q351" s="832"/>
      <c r="R351" s="831"/>
      <c r="S351" s="832"/>
      <c r="T351" s="831"/>
      <c r="U351" s="832"/>
      <c r="V351" s="831"/>
      <c r="W351" s="832"/>
      <c r="X351" s="831"/>
      <c r="Y351" s="832"/>
      <c r="Z351" s="831"/>
      <c r="AA351" s="832"/>
      <c r="AB351" s="831"/>
      <c r="AC351" s="832"/>
      <c r="AD351" s="831"/>
      <c r="AE351" s="832"/>
      <c r="AF351" s="831"/>
      <c r="AG351" s="832"/>
      <c r="AH351" s="831"/>
      <c r="AI351" s="832"/>
      <c r="AJ351" s="831"/>
      <c r="AK351" s="832"/>
      <c r="AL351" s="831"/>
      <c r="AM351" s="832"/>
      <c r="AN351" s="831"/>
      <c r="AO351" s="832"/>
      <c r="AP351" s="831"/>
      <c r="AQ351" s="832"/>
      <c r="AR351" s="831"/>
      <c r="AS351" s="832"/>
      <c r="AT351" s="831"/>
      <c r="AU351" s="832"/>
      <c r="AV351" s="831"/>
      <c r="AW351" s="832"/>
      <c r="AX351" s="831"/>
      <c r="AY351" s="832"/>
      <c r="AZ351" s="831"/>
      <c r="BA351" s="832"/>
      <c r="BB351" s="831"/>
      <c r="BC351" s="832"/>
      <c r="BD351" s="831"/>
      <c r="BE351" s="832"/>
      <c r="BF351" s="831"/>
      <c r="BG351" s="832"/>
      <c r="BH351" s="831"/>
      <c r="BI351" s="832"/>
      <c r="BJ351" s="831"/>
      <c r="BK351" s="832"/>
      <c r="BL351" s="831"/>
      <c r="BM351" s="832"/>
      <c r="BN351" s="831"/>
      <c r="BO351" s="832"/>
      <c r="BP351" s="831"/>
      <c r="BQ351" s="832"/>
      <c r="BR351" s="831"/>
      <c r="BS351" s="832"/>
      <c r="BT351" s="831"/>
      <c r="BU351" s="832"/>
      <c r="BV351" s="643">
        <f t="shared" si="290"/>
        <v>0</v>
      </c>
      <c r="BW351" s="644">
        <f t="shared" si="291"/>
        <v>0</v>
      </c>
      <c r="BX351" s="776">
        <f t="shared" si="292"/>
        <v>0</v>
      </c>
      <c r="BY351" s="644">
        <f t="shared" si="293"/>
        <v>0</v>
      </c>
      <c r="BZ351" s="833"/>
      <c r="CA351" s="338"/>
      <c r="CB351" s="338"/>
      <c r="CC351" s="338"/>
      <c r="CD351" s="338"/>
      <c r="CE351" s="338"/>
      <c r="CF351" s="338"/>
    </row>
    <row r="352" ht="15.75" customHeight="1">
      <c r="A352" s="821"/>
      <c r="B352" s="777"/>
      <c r="C352" s="501"/>
      <c r="D352" s="501"/>
      <c r="E352" s="501"/>
      <c r="F352" s="737"/>
      <c r="G352" s="773">
        <f t="shared" ref="G352:H352" si="364">L352+N352+P352+R352+T352+V352+X352+Z352+AB352+AD352+AF352+AH352+AJ352+AL352+AN352+AP352+AR352+AT352+AV352+AX352+AZ352+BB352+BD352+BF352+BH352+BJ352+BL352+BN352+BP352+BR352+BT352</f>
        <v>0</v>
      </c>
      <c r="H352" s="671">
        <f t="shared" si="364"/>
        <v>0</v>
      </c>
      <c r="I352" s="774">
        <f t="shared" si="4"/>
        <v>0</v>
      </c>
      <c r="J352" s="418"/>
      <c r="K352" s="407">
        <f t="shared" si="5"/>
        <v>0</v>
      </c>
      <c r="L352" s="831"/>
      <c r="M352" s="832"/>
      <c r="N352" s="831"/>
      <c r="O352" s="832"/>
      <c r="P352" s="831"/>
      <c r="Q352" s="832"/>
      <c r="R352" s="831"/>
      <c r="S352" s="832"/>
      <c r="T352" s="831"/>
      <c r="U352" s="832"/>
      <c r="V352" s="831"/>
      <c r="W352" s="832"/>
      <c r="X352" s="831"/>
      <c r="Y352" s="832"/>
      <c r="Z352" s="831"/>
      <c r="AA352" s="832"/>
      <c r="AB352" s="831"/>
      <c r="AC352" s="832"/>
      <c r="AD352" s="831"/>
      <c r="AE352" s="832"/>
      <c r="AF352" s="831"/>
      <c r="AG352" s="832"/>
      <c r="AH352" s="831"/>
      <c r="AI352" s="832"/>
      <c r="AJ352" s="831"/>
      <c r="AK352" s="832"/>
      <c r="AL352" s="831"/>
      <c r="AM352" s="832"/>
      <c r="AN352" s="831"/>
      <c r="AO352" s="832"/>
      <c r="AP352" s="831"/>
      <c r="AQ352" s="832"/>
      <c r="AR352" s="831"/>
      <c r="AS352" s="832"/>
      <c r="AT352" s="831"/>
      <c r="AU352" s="832"/>
      <c r="AV352" s="831"/>
      <c r="AW352" s="832"/>
      <c r="AX352" s="831"/>
      <c r="AY352" s="832"/>
      <c r="AZ352" s="831"/>
      <c r="BA352" s="832"/>
      <c r="BB352" s="831"/>
      <c r="BC352" s="832"/>
      <c r="BD352" s="831"/>
      <c r="BE352" s="832"/>
      <c r="BF352" s="831"/>
      <c r="BG352" s="832"/>
      <c r="BH352" s="831"/>
      <c r="BI352" s="832"/>
      <c r="BJ352" s="831"/>
      <c r="BK352" s="832"/>
      <c r="BL352" s="831"/>
      <c r="BM352" s="832"/>
      <c r="BN352" s="831"/>
      <c r="BO352" s="832"/>
      <c r="BP352" s="831"/>
      <c r="BQ352" s="832"/>
      <c r="BR352" s="831"/>
      <c r="BS352" s="832"/>
      <c r="BT352" s="831"/>
      <c r="BU352" s="832"/>
      <c r="BV352" s="643">
        <f t="shared" si="290"/>
        <v>0</v>
      </c>
      <c r="BW352" s="644">
        <f t="shared" si="291"/>
        <v>0</v>
      </c>
      <c r="BX352" s="776">
        <f t="shared" si="292"/>
        <v>0</v>
      </c>
      <c r="BY352" s="644">
        <f t="shared" si="293"/>
        <v>0</v>
      </c>
      <c r="BZ352" s="833"/>
      <c r="CA352" s="338"/>
      <c r="CB352" s="338"/>
      <c r="CC352" s="338"/>
      <c r="CD352" s="338"/>
      <c r="CE352" s="338"/>
      <c r="CF352" s="338"/>
    </row>
    <row r="353" ht="15.75" customHeight="1">
      <c r="A353" s="821"/>
      <c r="B353" s="777"/>
      <c r="C353" s="501"/>
      <c r="D353" s="501"/>
      <c r="E353" s="501"/>
      <c r="F353" s="737"/>
      <c r="G353" s="773">
        <f t="shared" ref="G353:H353" si="365">L353+N353+P353+R353+T353+V353+X353+Z353+AB353+AD353+AF353+AH353+AJ353+AL353+AN353+AP353+AR353+AT353+AV353+AX353+AZ353+BB353+BD353+BF353+BH353+BJ353+BL353+BN353+BP353+BR353+BT353</f>
        <v>0</v>
      </c>
      <c r="H353" s="671">
        <f t="shared" si="365"/>
        <v>0</v>
      </c>
      <c r="I353" s="774">
        <f t="shared" si="4"/>
        <v>0</v>
      </c>
      <c r="J353" s="418"/>
      <c r="K353" s="407">
        <f t="shared" si="5"/>
        <v>0</v>
      </c>
      <c r="L353" s="831"/>
      <c r="M353" s="832"/>
      <c r="N353" s="831"/>
      <c r="O353" s="832"/>
      <c r="P353" s="831"/>
      <c r="Q353" s="832"/>
      <c r="R353" s="831"/>
      <c r="S353" s="832"/>
      <c r="T353" s="831"/>
      <c r="U353" s="832"/>
      <c r="V353" s="831"/>
      <c r="W353" s="832"/>
      <c r="X353" s="831"/>
      <c r="Y353" s="832"/>
      <c r="Z353" s="831"/>
      <c r="AA353" s="832"/>
      <c r="AB353" s="831"/>
      <c r="AC353" s="832"/>
      <c r="AD353" s="831"/>
      <c r="AE353" s="832"/>
      <c r="AF353" s="831"/>
      <c r="AG353" s="832"/>
      <c r="AH353" s="831"/>
      <c r="AI353" s="832"/>
      <c r="AJ353" s="831"/>
      <c r="AK353" s="832"/>
      <c r="AL353" s="831"/>
      <c r="AM353" s="832"/>
      <c r="AN353" s="831"/>
      <c r="AO353" s="832"/>
      <c r="AP353" s="831"/>
      <c r="AQ353" s="832"/>
      <c r="AR353" s="831"/>
      <c r="AS353" s="832"/>
      <c r="AT353" s="831"/>
      <c r="AU353" s="832"/>
      <c r="AV353" s="831"/>
      <c r="AW353" s="832"/>
      <c r="AX353" s="831"/>
      <c r="AY353" s="832"/>
      <c r="AZ353" s="831"/>
      <c r="BA353" s="832"/>
      <c r="BB353" s="831"/>
      <c r="BC353" s="832"/>
      <c r="BD353" s="831"/>
      <c r="BE353" s="832"/>
      <c r="BF353" s="831"/>
      <c r="BG353" s="832"/>
      <c r="BH353" s="831"/>
      <c r="BI353" s="832"/>
      <c r="BJ353" s="831"/>
      <c r="BK353" s="832"/>
      <c r="BL353" s="831"/>
      <c r="BM353" s="832"/>
      <c r="BN353" s="831"/>
      <c r="BO353" s="832"/>
      <c r="BP353" s="831"/>
      <c r="BQ353" s="832"/>
      <c r="BR353" s="831"/>
      <c r="BS353" s="832"/>
      <c r="BT353" s="831"/>
      <c r="BU353" s="832"/>
      <c r="BV353" s="643">
        <f t="shared" si="290"/>
        <v>0</v>
      </c>
      <c r="BW353" s="644">
        <f t="shared" si="291"/>
        <v>0</v>
      </c>
      <c r="BX353" s="776">
        <f t="shared" si="292"/>
        <v>0</v>
      </c>
      <c r="BY353" s="644">
        <f t="shared" si="293"/>
        <v>0</v>
      </c>
      <c r="BZ353" s="833"/>
      <c r="CA353" s="338"/>
      <c r="CB353" s="338"/>
      <c r="CC353" s="338"/>
      <c r="CD353" s="338"/>
      <c r="CE353" s="338"/>
      <c r="CF353" s="338"/>
    </row>
    <row r="354" ht="15.75" customHeight="1">
      <c r="A354" s="821"/>
      <c r="B354" s="777"/>
      <c r="C354" s="501"/>
      <c r="D354" s="501"/>
      <c r="E354" s="501"/>
      <c r="F354" s="737"/>
      <c r="G354" s="773">
        <f t="shared" ref="G354:H354" si="366">L354+N354+P354+R354+T354+V354+X354+Z354+AB354+AD354+AF354+AH354+AJ354+AL354+AN354+AP354+AR354+AT354+AV354+AX354+AZ354+BB354+BD354+BF354+BH354+BJ354+BL354+BN354+BP354+BR354+BT354</f>
        <v>0</v>
      </c>
      <c r="H354" s="671">
        <f t="shared" si="366"/>
        <v>0</v>
      </c>
      <c r="I354" s="774">
        <f t="shared" si="4"/>
        <v>0</v>
      </c>
      <c r="J354" s="418"/>
      <c r="K354" s="407">
        <f t="shared" si="5"/>
        <v>0</v>
      </c>
      <c r="L354" s="831"/>
      <c r="M354" s="832"/>
      <c r="N354" s="831"/>
      <c r="O354" s="832"/>
      <c r="P354" s="831"/>
      <c r="Q354" s="832"/>
      <c r="R354" s="831"/>
      <c r="S354" s="832"/>
      <c r="T354" s="831"/>
      <c r="U354" s="832"/>
      <c r="V354" s="831"/>
      <c r="W354" s="832"/>
      <c r="X354" s="831"/>
      <c r="Y354" s="832"/>
      <c r="Z354" s="831"/>
      <c r="AA354" s="832"/>
      <c r="AB354" s="831"/>
      <c r="AC354" s="832"/>
      <c r="AD354" s="831"/>
      <c r="AE354" s="832"/>
      <c r="AF354" s="831"/>
      <c r="AG354" s="832"/>
      <c r="AH354" s="831"/>
      <c r="AI354" s="832"/>
      <c r="AJ354" s="831"/>
      <c r="AK354" s="832"/>
      <c r="AL354" s="831"/>
      <c r="AM354" s="832"/>
      <c r="AN354" s="831"/>
      <c r="AO354" s="832"/>
      <c r="AP354" s="831"/>
      <c r="AQ354" s="832"/>
      <c r="AR354" s="831"/>
      <c r="AS354" s="832"/>
      <c r="AT354" s="831"/>
      <c r="AU354" s="832"/>
      <c r="AV354" s="831"/>
      <c r="AW354" s="832"/>
      <c r="AX354" s="831"/>
      <c r="AY354" s="832"/>
      <c r="AZ354" s="831"/>
      <c r="BA354" s="832"/>
      <c r="BB354" s="831"/>
      <c r="BC354" s="832"/>
      <c r="BD354" s="831"/>
      <c r="BE354" s="832"/>
      <c r="BF354" s="831"/>
      <c r="BG354" s="832"/>
      <c r="BH354" s="831"/>
      <c r="BI354" s="832"/>
      <c r="BJ354" s="831"/>
      <c r="BK354" s="832"/>
      <c r="BL354" s="831"/>
      <c r="BM354" s="832"/>
      <c r="BN354" s="831"/>
      <c r="BO354" s="832"/>
      <c r="BP354" s="831"/>
      <c r="BQ354" s="832"/>
      <c r="BR354" s="831"/>
      <c r="BS354" s="832"/>
      <c r="BT354" s="831"/>
      <c r="BU354" s="832"/>
      <c r="BV354" s="643">
        <f t="shared" si="290"/>
        <v>0</v>
      </c>
      <c r="BW354" s="644">
        <f t="shared" si="291"/>
        <v>0</v>
      </c>
      <c r="BX354" s="776">
        <f t="shared" si="292"/>
        <v>0</v>
      </c>
      <c r="BY354" s="644">
        <f t="shared" si="293"/>
        <v>0</v>
      </c>
      <c r="BZ354" s="833"/>
      <c r="CA354" s="338"/>
      <c r="CB354" s="338"/>
      <c r="CC354" s="338"/>
      <c r="CD354" s="338"/>
      <c r="CE354" s="338"/>
      <c r="CF354" s="338"/>
    </row>
    <row r="355" ht="15.75" customHeight="1">
      <c r="A355" s="821"/>
      <c r="B355" s="777"/>
      <c r="C355" s="501"/>
      <c r="D355" s="501"/>
      <c r="E355" s="501"/>
      <c r="F355" s="737"/>
      <c r="G355" s="773">
        <f t="shared" ref="G355:H355" si="367">L355+N355+P355+R355+T355+V355+X355+Z355+AB355+AD355+AF355+AH355+AJ355+AL355+AN355+AP355+AR355+AT355+AV355+AX355+AZ355+BB355+BD355+BF355+BH355+BJ355+BL355+BN355+BP355+BR355+BT355</f>
        <v>0</v>
      </c>
      <c r="H355" s="671">
        <f t="shared" si="367"/>
        <v>0</v>
      </c>
      <c r="I355" s="774">
        <f t="shared" si="4"/>
        <v>0</v>
      </c>
      <c r="J355" s="418"/>
      <c r="K355" s="407">
        <f t="shared" si="5"/>
        <v>0</v>
      </c>
      <c r="L355" s="831"/>
      <c r="M355" s="832"/>
      <c r="N355" s="831"/>
      <c r="O355" s="832"/>
      <c r="P355" s="831"/>
      <c r="Q355" s="832"/>
      <c r="R355" s="831"/>
      <c r="S355" s="832"/>
      <c r="T355" s="831"/>
      <c r="U355" s="832"/>
      <c r="V355" s="831"/>
      <c r="W355" s="832"/>
      <c r="X355" s="831"/>
      <c r="Y355" s="832"/>
      <c r="Z355" s="831"/>
      <c r="AA355" s="832"/>
      <c r="AB355" s="831"/>
      <c r="AC355" s="832"/>
      <c r="AD355" s="831"/>
      <c r="AE355" s="832"/>
      <c r="AF355" s="831"/>
      <c r="AG355" s="832"/>
      <c r="AH355" s="831"/>
      <c r="AI355" s="832"/>
      <c r="AJ355" s="831"/>
      <c r="AK355" s="832"/>
      <c r="AL355" s="831"/>
      <c r="AM355" s="832"/>
      <c r="AN355" s="831"/>
      <c r="AO355" s="832"/>
      <c r="AP355" s="831"/>
      <c r="AQ355" s="832"/>
      <c r="AR355" s="831"/>
      <c r="AS355" s="832"/>
      <c r="AT355" s="831"/>
      <c r="AU355" s="832"/>
      <c r="AV355" s="831"/>
      <c r="AW355" s="832"/>
      <c r="AX355" s="831"/>
      <c r="AY355" s="832"/>
      <c r="AZ355" s="831"/>
      <c r="BA355" s="832"/>
      <c r="BB355" s="831"/>
      <c r="BC355" s="832"/>
      <c r="BD355" s="831"/>
      <c r="BE355" s="832"/>
      <c r="BF355" s="831"/>
      <c r="BG355" s="832"/>
      <c r="BH355" s="831"/>
      <c r="BI355" s="832"/>
      <c r="BJ355" s="831"/>
      <c r="BK355" s="832"/>
      <c r="BL355" s="831"/>
      <c r="BM355" s="832"/>
      <c r="BN355" s="831"/>
      <c r="BO355" s="832"/>
      <c r="BP355" s="831"/>
      <c r="BQ355" s="832"/>
      <c r="BR355" s="831"/>
      <c r="BS355" s="832"/>
      <c r="BT355" s="831"/>
      <c r="BU355" s="832"/>
      <c r="BV355" s="643">
        <f t="shared" si="290"/>
        <v>0</v>
      </c>
      <c r="BW355" s="644">
        <f t="shared" si="291"/>
        <v>0</v>
      </c>
      <c r="BX355" s="776">
        <f t="shared" si="292"/>
        <v>0</v>
      </c>
      <c r="BY355" s="644">
        <f t="shared" si="293"/>
        <v>0</v>
      </c>
      <c r="BZ355" s="833"/>
      <c r="CA355" s="338"/>
      <c r="CB355" s="338"/>
      <c r="CC355" s="338"/>
      <c r="CD355" s="338"/>
      <c r="CE355" s="338"/>
      <c r="CF355" s="338"/>
    </row>
    <row r="356" ht="15.75" customHeight="1">
      <c r="A356" s="821"/>
      <c r="B356" s="777"/>
      <c r="C356" s="501"/>
      <c r="D356" s="501"/>
      <c r="E356" s="501"/>
      <c r="F356" s="737"/>
      <c r="G356" s="773">
        <f t="shared" ref="G356:H356" si="368">L356+N356+P356+R356+T356+V356+X356+Z356+AB356+AD356+AF356+AH356+AJ356+AL356+AN356+AP356+AR356+AT356+AV356+AX356+AZ356+BB356+BD356+BF356+BH356+BJ356+BL356+BN356+BP356+BR356+BT356</f>
        <v>0</v>
      </c>
      <c r="H356" s="671">
        <f t="shared" si="368"/>
        <v>0</v>
      </c>
      <c r="I356" s="774">
        <f t="shared" si="4"/>
        <v>0</v>
      </c>
      <c r="J356" s="418"/>
      <c r="K356" s="407">
        <f t="shared" si="5"/>
        <v>0</v>
      </c>
      <c r="L356" s="831"/>
      <c r="M356" s="832"/>
      <c r="N356" s="831"/>
      <c r="O356" s="832"/>
      <c r="P356" s="831"/>
      <c r="Q356" s="832"/>
      <c r="R356" s="831"/>
      <c r="S356" s="832"/>
      <c r="T356" s="831"/>
      <c r="U356" s="832"/>
      <c r="V356" s="831"/>
      <c r="W356" s="832"/>
      <c r="X356" s="831"/>
      <c r="Y356" s="832"/>
      <c r="Z356" s="831"/>
      <c r="AA356" s="832"/>
      <c r="AB356" s="831"/>
      <c r="AC356" s="832"/>
      <c r="AD356" s="831"/>
      <c r="AE356" s="832"/>
      <c r="AF356" s="831"/>
      <c r="AG356" s="832"/>
      <c r="AH356" s="831"/>
      <c r="AI356" s="832"/>
      <c r="AJ356" s="831"/>
      <c r="AK356" s="832"/>
      <c r="AL356" s="831"/>
      <c r="AM356" s="832"/>
      <c r="AN356" s="831"/>
      <c r="AO356" s="832"/>
      <c r="AP356" s="831"/>
      <c r="AQ356" s="832"/>
      <c r="AR356" s="831"/>
      <c r="AS356" s="832"/>
      <c r="AT356" s="831"/>
      <c r="AU356" s="832"/>
      <c r="AV356" s="831"/>
      <c r="AW356" s="832"/>
      <c r="AX356" s="831"/>
      <c r="AY356" s="832"/>
      <c r="AZ356" s="831"/>
      <c r="BA356" s="832"/>
      <c r="BB356" s="831"/>
      <c r="BC356" s="832"/>
      <c r="BD356" s="831"/>
      <c r="BE356" s="832"/>
      <c r="BF356" s="831"/>
      <c r="BG356" s="832"/>
      <c r="BH356" s="831"/>
      <c r="BI356" s="832"/>
      <c r="BJ356" s="831"/>
      <c r="BK356" s="832"/>
      <c r="BL356" s="831"/>
      <c r="BM356" s="832"/>
      <c r="BN356" s="831"/>
      <c r="BO356" s="832"/>
      <c r="BP356" s="831"/>
      <c r="BQ356" s="832"/>
      <c r="BR356" s="831"/>
      <c r="BS356" s="832"/>
      <c r="BT356" s="831"/>
      <c r="BU356" s="832"/>
      <c r="BV356" s="643">
        <f t="shared" si="290"/>
        <v>0</v>
      </c>
      <c r="BW356" s="644">
        <f t="shared" si="291"/>
        <v>0</v>
      </c>
      <c r="BX356" s="776">
        <f t="shared" si="292"/>
        <v>0</v>
      </c>
      <c r="BY356" s="644">
        <f t="shared" si="293"/>
        <v>0</v>
      </c>
      <c r="BZ356" s="833"/>
      <c r="CA356" s="338"/>
      <c r="CB356" s="338"/>
      <c r="CC356" s="338"/>
      <c r="CD356" s="338"/>
      <c r="CE356" s="338"/>
      <c r="CF356" s="338"/>
    </row>
    <row r="357" ht="15.75" customHeight="1">
      <c r="A357" s="821"/>
      <c r="B357" s="777"/>
      <c r="C357" s="501"/>
      <c r="D357" s="501"/>
      <c r="E357" s="501"/>
      <c r="F357" s="737"/>
      <c r="G357" s="773">
        <f t="shared" ref="G357:H357" si="369">L357+N357+P357+R357+T357+V357+X357+Z357+AB357+AD357+AF357+AH357+AJ357+AL357+AN357+AP357+AR357+AT357+AV357+AX357+AZ357+BB357+BD357+BF357+BH357+BJ357+BL357+BN357+BP357+BR357+BT357</f>
        <v>0</v>
      </c>
      <c r="H357" s="671">
        <f t="shared" si="369"/>
        <v>0</v>
      </c>
      <c r="I357" s="774">
        <f t="shared" si="4"/>
        <v>0</v>
      </c>
      <c r="J357" s="418"/>
      <c r="K357" s="407">
        <f t="shared" si="5"/>
        <v>0</v>
      </c>
      <c r="L357" s="831"/>
      <c r="M357" s="832"/>
      <c r="N357" s="831"/>
      <c r="O357" s="832"/>
      <c r="P357" s="831"/>
      <c r="Q357" s="832"/>
      <c r="R357" s="831"/>
      <c r="S357" s="832"/>
      <c r="T357" s="831"/>
      <c r="U357" s="832"/>
      <c r="V357" s="831"/>
      <c r="W357" s="832"/>
      <c r="X357" s="831"/>
      <c r="Y357" s="832"/>
      <c r="Z357" s="831"/>
      <c r="AA357" s="832"/>
      <c r="AB357" s="831"/>
      <c r="AC357" s="832"/>
      <c r="AD357" s="831"/>
      <c r="AE357" s="832"/>
      <c r="AF357" s="831"/>
      <c r="AG357" s="832"/>
      <c r="AH357" s="831"/>
      <c r="AI357" s="832"/>
      <c r="AJ357" s="831"/>
      <c r="AK357" s="832"/>
      <c r="AL357" s="831"/>
      <c r="AM357" s="832"/>
      <c r="AN357" s="831"/>
      <c r="AO357" s="832"/>
      <c r="AP357" s="831"/>
      <c r="AQ357" s="832"/>
      <c r="AR357" s="831"/>
      <c r="AS357" s="832"/>
      <c r="AT357" s="831"/>
      <c r="AU357" s="832"/>
      <c r="AV357" s="831"/>
      <c r="AW357" s="832"/>
      <c r="AX357" s="831"/>
      <c r="AY357" s="832"/>
      <c r="AZ357" s="831"/>
      <c r="BA357" s="832"/>
      <c r="BB357" s="831"/>
      <c r="BC357" s="832"/>
      <c r="BD357" s="831"/>
      <c r="BE357" s="832"/>
      <c r="BF357" s="831"/>
      <c r="BG357" s="832"/>
      <c r="BH357" s="831"/>
      <c r="BI357" s="832"/>
      <c r="BJ357" s="831"/>
      <c r="BK357" s="832"/>
      <c r="BL357" s="831"/>
      <c r="BM357" s="832"/>
      <c r="BN357" s="831"/>
      <c r="BO357" s="832"/>
      <c r="BP357" s="831"/>
      <c r="BQ357" s="832"/>
      <c r="BR357" s="831"/>
      <c r="BS357" s="832"/>
      <c r="BT357" s="831"/>
      <c r="BU357" s="832"/>
      <c r="BV357" s="643">
        <f t="shared" si="290"/>
        <v>0</v>
      </c>
      <c r="BW357" s="644">
        <f t="shared" si="291"/>
        <v>0</v>
      </c>
      <c r="BX357" s="776">
        <f t="shared" si="292"/>
        <v>0</v>
      </c>
      <c r="BY357" s="644">
        <f t="shared" si="293"/>
        <v>0</v>
      </c>
      <c r="BZ357" s="833"/>
      <c r="CA357" s="338"/>
      <c r="CB357" s="338"/>
      <c r="CC357" s="338"/>
      <c r="CD357" s="338"/>
      <c r="CE357" s="338"/>
      <c r="CF357" s="338"/>
    </row>
    <row r="358" ht="15.75" customHeight="1">
      <c r="A358" s="821"/>
      <c r="B358" s="777"/>
      <c r="C358" s="501"/>
      <c r="D358" s="501"/>
      <c r="E358" s="501"/>
      <c r="F358" s="737"/>
      <c r="G358" s="773">
        <f t="shared" ref="G358:H358" si="370">L358+N358+P358+R358+T358+V358+X358+Z358+AB358+AD358+AF358+AH358+AJ358+AL358+AN358+AP358+AR358+AT358+AV358+AX358+AZ358+BB358+BD358+BF358+BH358+BJ358+BL358+BN358+BP358+BR358+BT358</f>
        <v>0</v>
      </c>
      <c r="H358" s="671">
        <f t="shared" si="370"/>
        <v>0</v>
      </c>
      <c r="I358" s="774">
        <f t="shared" si="4"/>
        <v>0</v>
      </c>
      <c r="J358" s="418"/>
      <c r="K358" s="407">
        <f t="shared" si="5"/>
        <v>0</v>
      </c>
      <c r="L358" s="831"/>
      <c r="M358" s="832"/>
      <c r="N358" s="831"/>
      <c r="O358" s="832"/>
      <c r="P358" s="831"/>
      <c r="Q358" s="832"/>
      <c r="R358" s="831"/>
      <c r="S358" s="832"/>
      <c r="T358" s="831"/>
      <c r="U358" s="832"/>
      <c r="V358" s="831"/>
      <c r="W358" s="832"/>
      <c r="X358" s="831"/>
      <c r="Y358" s="832"/>
      <c r="Z358" s="831"/>
      <c r="AA358" s="832"/>
      <c r="AB358" s="831"/>
      <c r="AC358" s="832"/>
      <c r="AD358" s="831"/>
      <c r="AE358" s="832"/>
      <c r="AF358" s="831"/>
      <c r="AG358" s="832"/>
      <c r="AH358" s="831"/>
      <c r="AI358" s="832"/>
      <c r="AJ358" s="831"/>
      <c r="AK358" s="832"/>
      <c r="AL358" s="831"/>
      <c r="AM358" s="832"/>
      <c r="AN358" s="831"/>
      <c r="AO358" s="832"/>
      <c r="AP358" s="831"/>
      <c r="AQ358" s="832"/>
      <c r="AR358" s="831"/>
      <c r="AS358" s="832"/>
      <c r="AT358" s="831"/>
      <c r="AU358" s="832"/>
      <c r="AV358" s="831"/>
      <c r="AW358" s="832"/>
      <c r="AX358" s="831"/>
      <c r="AY358" s="832"/>
      <c r="AZ358" s="831"/>
      <c r="BA358" s="832"/>
      <c r="BB358" s="831"/>
      <c r="BC358" s="832"/>
      <c r="BD358" s="831"/>
      <c r="BE358" s="832"/>
      <c r="BF358" s="831"/>
      <c r="BG358" s="832"/>
      <c r="BH358" s="831"/>
      <c r="BI358" s="832"/>
      <c r="BJ358" s="831"/>
      <c r="BK358" s="832"/>
      <c r="BL358" s="831"/>
      <c r="BM358" s="832"/>
      <c r="BN358" s="831"/>
      <c r="BO358" s="832"/>
      <c r="BP358" s="831"/>
      <c r="BQ358" s="832"/>
      <c r="BR358" s="831"/>
      <c r="BS358" s="832"/>
      <c r="BT358" s="831"/>
      <c r="BU358" s="832"/>
      <c r="BV358" s="643">
        <f t="shared" si="290"/>
        <v>0</v>
      </c>
      <c r="BW358" s="644">
        <f t="shared" si="291"/>
        <v>0</v>
      </c>
      <c r="BX358" s="776">
        <f t="shared" si="292"/>
        <v>0</v>
      </c>
      <c r="BY358" s="644">
        <f t="shared" si="293"/>
        <v>0</v>
      </c>
      <c r="BZ358" s="833"/>
      <c r="CA358" s="338"/>
      <c r="CB358" s="338"/>
      <c r="CC358" s="338"/>
      <c r="CD358" s="338"/>
      <c r="CE358" s="338"/>
      <c r="CF358" s="338"/>
    </row>
    <row r="359" ht="15.75" customHeight="1">
      <c r="A359" s="821"/>
      <c r="B359" s="777"/>
      <c r="C359" s="501"/>
      <c r="D359" s="501"/>
      <c r="E359" s="501"/>
      <c r="F359" s="737"/>
      <c r="G359" s="773">
        <f t="shared" ref="G359:H359" si="371">L359+N359+P359+R359+T359+V359+X359+Z359+AB359+AD359+AF359+AH359+AJ359+AL359+AN359+AP359+AR359+AT359+AV359+AX359+AZ359+BB359+BD359+BF359+BH359+BJ359+BL359+BN359+BP359+BR359+BT359</f>
        <v>0</v>
      </c>
      <c r="H359" s="671">
        <f t="shared" si="371"/>
        <v>0</v>
      </c>
      <c r="I359" s="774">
        <f t="shared" si="4"/>
        <v>0</v>
      </c>
      <c r="J359" s="418"/>
      <c r="K359" s="407">
        <f t="shared" si="5"/>
        <v>0</v>
      </c>
      <c r="L359" s="831"/>
      <c r="M359" s="832"/>
      <c r="N359" s="831"/>
      <c r="O359" s="832"/>
      <c r="P359" s="831"/>
      <c r="Q359" s="832"/>
      <c r="R359" s="831"/>
      <c r="S359" s="832"/>
      <c r="T359" s="831"/>
      <c r="U359" s="832"/>
      <c r="V359" s="831"/>
      <c r="W359" s="832"/>
      <c r="X359" s="831"/>
      <c r="Y359" s="832"/>
      <c r="Z359" s="831"/>
      <c r="AA359" s="832"/>
      <c r="AB359" s="831"/>
      <c r="AC359" s="832"/>
      <c r="AD359" s="831"/>
      <c r="AE359" s="832"/>
      <c r="AF359" s="831"/>
      <c r="AG359" s="832"/>
      <c r="AH359" s="831"/>
      <c r="AI359" s="832"/>
      <c r="AJ359" s="831"/>
      <c r="AK359" s="832"/>
      <c r="AL359" s="831"/>
      <c r="AM359" s="832"/>
      <c r="AN359" s="831"/>
      <c r="AO359" s="832"/>
      <c r="AP359" s="831"/>
      <c r="AQ359" s="832"/>
      <c r="AR359" s="831"/>
      <c r="AS359" s="832"/>
      <c r="AT359" s="831"/>
      <c r="AU359" s="832"/>
      <c r="AV359" s="831"/>
      <c r="AW359" s="832"/>
      <c r="AX359" s="831"/>
      <c r="AY359" s="832"/>
      <c r="AZ359" s="831"/>
      <c r="BA359" s="832"/>
      <c r="BB359" s="831"/>
      <c r="BC359" s="832"/>
      <c r="BD359" s="831"/>
      <c r="BE359" s="832"/>
      <c r="BF359" s="831"/>
      <c r="BG359" s="832"/>
      <c r="BH359" s="831"/>
      <c r="BI359" s="832"/>
      <c r="BJ359" s="831"/>
      <c r="BK359" s="832"/>
      <c r="BL359" s="831"/>
      <c r="BM359" s="832"/>
      <c r="BN359" s="831"/>
      <c r="BO359" s="832"/>
      <c r="BP359" s="831"/>
      <c r="BQ359" s="832"/>
      <c r="BR359" s="831"/>
      <c r="BS359" s="832"/>
      <c r="BT359" s="831"/>
      <c r="BU359" s="832"/>
      <c r="BV359" s="643">
        <f t="shared" si="290"/>
        <v>0</v>
      </c>
      <c r="BW359" s="644">
        <f t="shared" si="291"/>
        <v>0</v>
      </c>
      <c r="BX359" s="776">
        <f t="shared" si="292"/>
        <v>0</v>
      </c>
      <c r="BY359" s="644">
        <f t="shared" si="293"/>
        <v>0</v>
      </c>
      <c r="BZ359" s="833"/>
      <c r="CA359" s="338"/>
      <c r="CB359" s="338"/>
      <c r="CC359" s="338"/>
      <c r="CD359" s="338"/>
      <c r="CE359" s="338"/>
      <c r="CF359" s="338"/>
    </row>
    <row r="360" ht="15.75" customHeight="1">
      <c r="A360" s="821"/>
      <c r="B360" s="777"/>
      <c r="C360" s="501"/>
      <c r="D360" s="501"/>
      <c r="E360" s="501"/>
      <c r="F360" s="737"/>
      <c r="G360" s="773">
        <f t="shared" ref="G360:H360" si="372">L360+N360+P360+R360+T360+V360+X360+Z360+AB360+AD360+AF360+AH360+AJ360+AL360+AN360+AP360+AR360+AT360+AV360+AX360+AZ360+BB360+BD360+BF360+BH360+BJ360+BL360+BN360+BP360+BR360+BT360</f>
        <v>0</v>
      </c>
      <c r="H360" s="671">
        <f t="shared" si="372"/>
        <v>0</v>
      </c>
      <c r="I360" s="774">
        <f t="shared" si="4"/>
        <v>0</v>
      </c>
      <c r="J360" s="418"/>
      <c r="K360" s="407">
        <f t="shared" si="5"/>
        <v>0</v>
      </c>
      <c r="L360" s="831"/>
      <c r="M360" s="832"/>
      <c r="N360" s="831"/>
      <c r="O360" s="832"/>
      <c r="P360" s="831"/>
      <c r="Q360" s="832"/>
      <c r="R360" s="831"/>
      <c r="S360" s="832"/>
      <c r="T360" s="831"/>
      <c r="U360" s="832"/>
      <c r="V360" s="831"/>
      <c r="W360" s="832"/>
      <c r="X360" s="831"/>
      <c r="Y360" s="832"/>
      <c r="Z360" s="831"/>
      <c r="AA360" s="832"/>
      <c r="AB360" s="831"/>
      <c r="AC360" s="832"/>
      <c r="AD360" s="831"/>
      <c r="AE360" s="832"/>
      <c r="AF360" s="831"/>
      <c r="AG360" s="832"/>
      <c r="AH360" s="831"/>
      <c r="AI360" s="832"/>
      <c r="AJ360" s="831"/>
      <c r="AK360" s="832"/>
      <c r="AL360" s="831"/>
      <c r="AM360" s="832"/>
      <c r="AN360" s="831"/>
      <c r="AO360" s="832"/>
      <c r="AP360" s="831"/>
      <c r="AQ360" s="832"/>
      <c r="AR360" s="831"/>
      <c r="AS360" s="832"/>
      <c r="AT360" s="831"/>
      <c r="AU360" s="832"/>
      <c r="AV360" s="831"/>
      <c r="AW360" s="832"/>
      <c r="AX360" s="831"/>
      <c r="AY360" s="832"/>
      <c r="AZ360" s="831"/>
      <c r="BA360" s="832"/>
      <c r="BB360" s="831"/>
      <c r="BC360" s="832"/>
      <c r="BD360" s="831"/>
      <c r="BE360" s="832"/>
      <c r="BF360" s="831"/>
      <c r="BG360" s="832"/>
      <c r="BH360" s="831"/>
      <c r="BI360" s="832"/>
      <c r="BJ360" s="831"/>
      <c r="BK360" s="832"/>
      <c r="BL360" s="831"/>
      <c r="BM360" s="832"/>
      <c r="BN360" s="831"/>
      <c r="BO360" s="832"/>
      <c r="BP360" s="831"/>
      <c r="BQ360" s="832"/>
      <c r="BR360" s="831"/>
      <c r="BS360" s="832"/>
      <c r="BT360" s="831"/>
      <c r="BU360" s="832"/>
      <c r="BV360" s="643">
        <f t="shared" si="290"/>
        <v>0</v>
      </c>
      <c r="BW360" s="644">
        <f t="shared" si="291"/>
        <v>0</v>
      </c>
      <c r="BX360" s="776">
        <f t="shared" si="292"/>
        <v>0</v>
      </c>
      <c r="BY360" s="644">
        <f t="shared" si="293"/>
        <v>0</v>
      </c>
      <c r="BZ360" s="833"/>
      <c r="CA360" s="338"/>
      <c r="CB360" s="338"/>
      <c r="CC360" s="338"/>
      <c r="CD360" s="338"/>
      <c r="CE360" s="338"/>
      <c r="CF360" s="338"/>
    </row>
    <row r="361" ht="15.75" customHeight="1">
      <c r="A361" s="821"/>
      <c r="B361" s="777"/>
      <c r="C361" s="501"/>
      <c r="D361" s="501"/>
      <c r="E361" s="501"/>
      <c r="F361" s="737"/>
      <c r="G361" s="773">
        <f t="shared" ref="G361:H361" si="373">L361+N361+P361+R361+T361+V361+X361+Z361+AB361+AD361+AF361+AH361+AJ361+AL361+AN361+AP361+AR361+AT361+AV361+AX361+AZ361+BB361+BD361+BF361+BH361+BJ361+BL361+BN361+BP361+BR361+BT361</f>
        <v>0</v>
      </c>
      <c r="H361" s="671">
        <f t="shared" si="373"/>
        <v>0</v>
      </c>
      <c r="I361" s="774">
        <f t="shared" si="4"/>
        <v>0</v>
      </c>
      <c r="J361" s="418"/>
      <c r="K361" s="407">
        <f t="shared" si="5"/>
        <v>0</v>
      </c>
      <c r="L361" s="831"/>
      <c r="M361" s="832"/>
      <c r="N361" s="831"/>
      <c r="O361" s="832"/>
      <c r="P361" s="831"/>
      <c r="Q361" s="832"/>
      <c r="R361" s="831"/>
      <c r="S361" s="832"/>
      <c r="T361" s="831"/>
      <c r="U361" s="832"/>
      <c r="V361" s="831"/>
      <c r="W361" s="832"/>
      <c r="X361" s="831"/>
      <c r="Y361" s="832"/>
      <c r="Z361" s="831"/>
      <c r="AA361" s="832"/>
      <c r="AB361" s="831"/>
      <c r="AC361" s="832"/>
      <c r="AD361" s="831"/>
      <c r="AE361" s="832"/>
      <c r="AF361" s="831"/>
      <c r="AG361" s="832"/>
      <c r="AH361" s="831"/>
      <c r="AI361" s="832"/>
      <c r="AJ361" s="831"/>
      <c r="AK361" s="832"/>
      <c r="AL361" s="831"/>
      <c r="AM361" s="832"/>
      <c r="AN361" s="831"/>
      <c r="AO361" s="832"/>
      <c r="AP361" s="831"/>
      <c r="AQ361" s="832"/>
      <c r="AR361" s="831"/>
      <c r="AS361" s="832"/>
      <c r="AT361" s="831"/>
      <c r="AU361" s="832"/>
      <c r="AV361" s="831"/>
      <c r="AW361" s="832"/>
      <c r="AX361" s="831"/>
      <c r="AY361" s="832"/>
      <c r="AZ361" s="831"/>
      <c r="BA361" s="832"/>
      <c r="BB361" s="831"/>
      <c r="BC361" s="832"/>
      <c r="BD361" s="831"/>
      <c r="BE361" s="832"/>
      <c r="BF361" s="831"/>
      <c r="BG361" s="832"/>
      <c r="BH361" s="831"/>
      <c r="BI361" s="832"/>
      <c r="BJ361" s="831"/>
      <c r="BK361" s="832"/>
      <c r="BL361" s="831"/>
      <c r="BM361" s="832"/>
      <c r="BN361" s="831"/>
      <c r="BO361" s="832"/>
      <c r="BP361" s="831"/>
      <c r="BQ361" s="832"/>
      <c r="BR361" s="831"/>
      <c r="BS361" s="832"/>
      <c r="BT361" s="831"/>
      <c r="BU361" s="832"/>
      <c r="BV361" s="643">
        <f t="shared" si="290"/>
        <v>0</v>
      </c>
      <c r="BW361" s="644">
        <f t="shared" si="291"/>
        <v>0</v>
      </c>
      <c r="BX361" s="776">
        <f t="shared" si="292"/>
        <v>0</v>
      </c>
      <c r="BY361" s="644">
        <f t="shared" si="293"/>
        <v>0</v>
      </c>
      <c r="BZ361" s="833"/>
      <c r="CA361" s="338"/>
      <c r="CB361" s="338"/>
      <c r="CC361" s="338"/>
      <c r="CD361" s="338"/>
      <c r="CE361" s="338"/>
      <c r="CF361" s="338"/>
    </row>
    <row r="362" ht="15.75" customHeight="1">
      <c r="A362" s="821"/>
      <c r="B362" s="777"/>
      <c r="C362" s="501"/>
      <c r="D362" s="501"/>
      <c r="E362" s="501"/>
      <c r="F362" s="737"/>
      <c r="G362" s="773">
        <f t="shared" ref="G362:H362" si="374">L362+N362+P362+R362+T362+V362+X362+Z362+AB362+AD362+AF362+AH362+AJ362+AL362+AN362+AP362+AR362+AT362+AV362+AX362+AZ362+BB362+BD362+BF362+BH362+BJ362+BL362+BN362+BP362+BR362+BT362</f>
        <v>0</v>
      </c>
      <c r="H362" s="671">
        <f t="shared" si="374"/>
        <v>0</v>
      </c>
      <c r="I362" s="774">
        <f t="shared" si="4"/>
        <v>0</v>
      </c>
      <c r="J362" s="418"/>
      <c r="K362" s="407">
        <f t="shared" si="5"/>
        <v>0</v>
      </c>
      <c r="L362" s="831"/>
      <c r="M362" s="832"/>
      <c r="N362" s="831"/>
      <c r="O362" s="832"/>
      <c r="P362" s="831"/>
      <c r="Q362" s="832"/>
      <c r="R362" s="831"/>
      <c r="S362" s="832"/>
      <c r="T362" s="831"/>
      <c r="U362" s="832"/>
      <c r="V362" s="831"/>
      <c r="W362" s="832"/>
      <c r="X362" s="831"/>
      <c r="Y362" s="832"/>
      <c r="Z362" s="831"/>
      <c r="AA362" s="832"/>
      <c r="AB362" s="831"/>
      <c r="AC362" s="832"/>
      <c r="AD362" s="831"/>
      <c r="AE362" s="832"/>
      <c r="AF362" s="831"/>
      <c r="AG362" s="832"/>
      <c r="AH362" s="831"/>
      <c r="AI362" s="832"/>
      <c r="AJ362" s="831"/>
      <c r="AK362" s="832"/>
      <c r="AL362" s="831"/>
      <c r="AM362" s="832"/>
      <c r="AN362" s="831"/>
      <c r="AO362" s="832"/>
      <c r="AP362" s="831"/>
      <c r="AQ362" s="832"/>
      <c r="AR362" s="831"/>
      <c r="AS362" s="832"/>
      <c r="AT362" s="831"/>
      <c r="AU362" s="832"/>
      <c r="AV362" s="831"/>
      <c r="AW362" s="832"/>
      <c r="AX362" s="831"/>
      <c r="AY362" s="832"/>
      <c r="AZ362" s="831"/>
      <c r="BA362" s="832"/>
      <c r="BB362" s="831"/>
      <c r="BC362" s="832"/>
      <c r="BD362" s="831"/>
      <c r="BE362" s="832"/>
      <c r="BF362" s="831"/>
      <c r="BG362" s="832"/>
      <c r="BH362" s="831"/>
      <c r="BI362" s="832"/>
      <c r="BJ362" s="831"/>
      <c r="BK362" s="832"/>
      <c r="BL362" s="831"/>
      <c r="BM362" s="832"/>
      <c r="BN362" s="831"/>
      <c r="BO362" s="832"/>
      <c r="BP362" s="831"/>
      <c r="BQ362" s="832"/>
      <c r="BR362" s="831"/>
      <c r="BS362" s="832"/>
      <c r="BT362" s="831"/>
      <c r="BU362" s="832"/>
      <c r="BV362" s="643">
        <f t="shared" si="290"/>
        <v>0</v>
      </c>
      <c r="BW362" s="644">
        <f t="shared" si="291"/>
        <v>0</v>
      </c>
      <c r="BX362" s="776">
        <f t="shared" si="292"/>
        <v>0</v>
      </c>
      <c r="BY362" s="644">
        <f t="shared" si="293"/>
        <v>0</v>
      </c>
      <c r="BZ362" s="833"/>
      <c r="CA362" s="338"/>
      <c r="CB362" s="338"/>
      <c r="CC362" s="338"/>
      <c r="CD362" s="338"/>
      <c r="CE362" s="338"/>
      <c r="CF362" s="338"/>
    </row>
    <row r="363" ht="15.75" customHeight="1">
      <c r="A363" s="821"/>
      <c r="B363" s="777"/>
      <c r="C363" s="501"/>
      <c r="D363" s="501"/>
      <c r="E363" s="501"/>
      <c r="F363" s="737"/>
      <c r="G363" s="773">
        <f t="shared" ref="G363:H363" si="375">L363+N363+P363+R363+T363+V363+X363+Z363+AB363+AD363+AF363+AH363+AJ363+AL363+AN363+AP363+AR363+AT363+AV363+AX363+AZ363+BB363+BD363+BF363+BH363+BJ363+BL363+BN363+BP363+BR363+BT363</f>
        <v>0</v>
      </c>
      <c r="H363" s="671">
        <f t="shared" si="375"/>
        <v>0</v>
      </c>
      <c r="I363" s="774">
        <f t="shared" si="4"/>
        <v>0</v>
      </c>
      <c r="J363" s="418"/>
      <c r="K363" s="407">
        <f t="shared" si="5"/>
        <v>0</v>
      </c>
      <c r="L363" s="831"/>
      <c r="M363" s="832"/>
      <c r="N363" s="831"/>
      <c r="O363" s="832"/>
      <c r="P363" s="831"/>
      <c r="Q363" s="832"/>
      <c r="R363" s="831"/>
      <c r="S363" s="832"/>
      <c r="T363" s="831"/>
      <c r="U363" s="832"/>
      <c r="V363" s="831"/>
      <c r="W363" s="832"/>
      <c r="X363" s="831"/>
      <c r="Y363" s="832"/>
      <c r="Z363" s="831"/>
      <c r="AA363" s="832"/>
      <c r="AB363" s="831"/>
      <c r="AC363" s="832"/>
      <c r="AD363" s="831"/>
      <c r="AE363" s="832"/>
      <c r="AF363" s="831"/>
      <c r="AG363" s="832"/>
      <c r="AH363" s="831"/>
      <c r="AI363" s="832"/>
      <c r="AJ363" s="831"/>
      <c r="AK363" s="832"/>
      <c r="AL363" s="831"/>
      <c r="AM363" s="832"/>
      <c r="AN363" s="831"/>
      <c r="AO363" s="832"/>
      <c r="AP363" s="831"/>
      <c r="AQ363" s="832"/>
      <c r="AR363" s="831"/>
      <c r="AS363" s="832"/>
      <c r="AT363" s="831"/>
      <c r="AU363" s="832"/>
      <c r="AV363" s="831"/>
      <c r="AW363" s="832"/>
      <c r="AX363" s="831"/>
      <c r="AY363" s="832"/>
      <c r="AZ363" s="831"/>
      <c r="BA363" s="832"/>
      <c r="BB363" s="831"/>
      <c r="BC363" s="832"/>
      <c r="BD363" s="831"/>
      <c r="BE363" s="832"/>
      <c r="BF363" s="831"/>
      <c r="BG363" s="832"/>
      <c r="BH363" s="831"/>
      <c r="BI363" s="832"/>
      <c r="BJ363" s="831"/>
      <c r="BK363" s="832"/>
      <c r="BL363" s="831"/>
      <c r="BM363" s="832"/>
      <c r="BN363" s="831"/>
      <c r="BO363" s="832"/>
      <c r="BP363" s="831"/>
      <c r="BQ363" s="832"/>
      <c r="BR363" s="831"/>
      <c r="BS363" s="832"/>
      <c r="BT363" s="831"/>
      <c r="BU363" s="832"/>
      <c r="BV363" s="643">
        <f t="shared" si="290"/>
        <v>0</v>
      </c>
      <c r="BW363" s="644">
        <f t="shared" si="291"/>
        <v>0</v>
      </c>
      <c r="BX363" s="776">
        <f t="shared" si="292"/>
        <v>0</v>
      </c>
      <c r="BY363" s="644">
        <f t="shared" si="293"/>
        <v>0</v>
      </c>
      <c r="BZ363" s="833"/>
      <c r="CA363" s="338"/>
      <c r="CB363" s="338"/>
      <c r="CC363" s="338"/>
      <c r="CD363" s="338"/>
      <c r="CE363" s="338"/>
      <c r="CF363" s="338"/>
    </row>
    <row r="364" ht="15.75" customHeight="1">
      <c r="A364" s="821"/>
      <c r="B364" s="777"/>
      <c r="C364" s="501"/>
      <c r="D364" s="501"/>
      <c r="E364" s="501"/>
      <c r="F364" s="737"/>
      <c r="G364" s="773">
        <f t="shared" ref="G364:H364" si="376">L364+N364+P364+R364+T364+V364+X364+Z364+AB364+AD364+AF364+AH364+AJ364+AL364+AN364+AP364+AR364+AT364+AV364+AX364+AZ364+BB364+BD364+BF364+BH364+BJ364+BL364+BN364+BP364+BR364+BT364</f>
        <v>0</v>
      </c>
      <c r="H364" s="671">
        <f t="shared" si="376"/>
        <v>0</v>
      </c>
      <c r="I364" s="774">
        <f t="shared" si="4"/>
        <v>0</v>
      </c>
      <c r="J364" s="418"/>
      <c r="K364" s="407">
        <f t="shared" si="5"/>
        <v>0</v>
      </c>
      <c r="L364" s="831"/>
      <c r="M364" s="832"/>
      <c r="N364" s="831"/>
      <c r="O364" s="832"/>
      <c r="P364" s="831"/>
      <c r="Q364" s="832"/>
      <c r="R364" s="831"/>
      <c r="S364" s="832"/>
      <c r="T364" s="831"/>
      <c r="U364" s="832"/>
      <c r="V364" s="831"/>
      <c r="W364" s="832"/>
      <c r="X364" s="831"/>
      <c r="Y364" s="832"/>
      <c r="Z364" s="831"/>
      <c r="AA364" s="832"/>
      <c r="AB364" s="831"/>
      <c r="AC364" s="832"/>
      <c r="AD364" s="831"/>
      <c r="AE364" s="832"/>
      <c r="AF364" s="831"/>
      <c r="AG364" s="832"/>
      <c r="AH364" s="831"/>
      <c r="AI364" s="832"/>
      <c r="AJ364" s="831"/>
      <c r="AK364" s="832"/>
      <c r="AL364" s="831"/>
      <c r="AM364" s="832"/>
      <c r="AN364" s="831"/>
      <c r="AO364" s="832"/>
      <c r="AP364" s="831"/>
      <c r="AQ364" s="832"/>
      <c r="AR364" s="831"/>
      <c r="AS364" s="832"/>
      <c r="AT364" s="831"/>
      <c r="AU364" s="832"/>
      <c r="AV364" s="831"/>
      <c r="AW364" s="832"/>
      <c r="AX364" s="831"/>
      <c r="AY364" s="832"/>
      <c r="AZ364" s="831"/>
      <c r="BA364" s="832"/>
      <c r="BB364" s="831"/>
      <c r="BC364" s="832"/>
      <c r="BD364" s="831"/>
      <c r="BE364" s="832"/>
      <c r="BF364" s="831"/>
      <c r="BG364" s="832"/>
      <c r="BH364" s="831"/>
      <c r="BI364" s="832"/>
      <c r="BJ364" s="831"/>
      <c r="BK364" s="832"/>
      <c r="BL364" s="831"/>
      <c r="BM364" s="832"/>
      <c r="BN364" s="831"/>
      <c r="BO364" s="832"/>
      <c r="BP364" s="831"/>
      <c r="BQ364" s="832"/>
      <c r="BR364" s="831"/>
      <c r="BS364" s="832"/>
      <c r="BT364" s="831"/>
      <c r="BU364" s="832"/>
      <c r="BV364" s="643">
        <f t="shared" si="290"/>
        <v>0</v>
      </c>
      <c r="BW364" s="644">
        <f t="shared" si="291"/>
        <v>0</v>
      </c>
      <c r="BX364" s="776">
        <f t="shared" si="292"/>
        <v>0</v>
      </c>
      <c r="BY364" s="644">
        <f t="shared" si="293"/>
        <v>0</v>
      </c>
      <c r="BZ364" s="833"/>
      <c r="CA364" s="338"/>
      <c r="CB364" s="338"/>
      <c r="CC364" s="338"/>
      <c r="CD364" s="338"/>
      <c r="CE364" s="338"/>
      <c r="CF364" s="338"/>
    </row>
    <row r="365" ht="15.75" customHeight="1">
      <c r="A365" s="821"/>
      <c r="B365" s="777"/>
      <c r="C365" s="501"/>
      <c r="D365" s="501"/>
      <c r="E365" s="501"/>
      <c r="F365" s="737"/>
      <c r="G365" s="773">
        <f t="shared" ref="G365:H365" si="377">L365+N365+P365+R365+T365+V365+X365+Z365+AB365+AD365+AF365+AH365+AJ365+AL365+AN365+AP365+AR365+AT365+AV365+AX365+AZ365+BB365+BD365+BF365+BH365+BJ365+BL365+BN365+BP365+BR365+BT365</f>
        <v>0</v>
      </c>
      <c r="H365" s="671">
        <f t="shared" si="377"/>
        <v>0</v>
      </c>
      <c r="I365" s="774">
        <f t="shared" si="4"/>
        <v>0</v>
      </c>
      <c r="J365" s="418"/>
      <c r="K365" s="407">
        <f t="shared" si="5"/>
        <v>0</v>
      </c>
      <c r="L365" s="831"/>
      <c r="M365" s="832"/>
      <c r="N365" s="831"/>
      <c r="O365" s="832"/>
      <c r="P365" s="831"/>
      <c r="Q365" s="832"/>
      <c r="R365" s="831"/>
      <c r="S365" s="832"/>
      <c r="T365" s="831"/>
      <c r="U365" s="832"/>
      <c r="V365" s="831"/>
      <c r="W365" s="832"/>
      <c r="X365" s="831"/>
      <c r="Y365" s="832"/>
      <c r="Z365" s="831"/>
      <c r="AA365" s="832"/>
      <c r="AB365" s="831"/>
      <c r="AC365" s="832"/>
      <c r="AD365" s="831"/>
      <c r="AE365" s="832"/>
      <c r="AF365" s="831"/>
      <c r="AG365" s="832"/>
      <c r="AH365" s="831"/>
      <c r="AI365" s="832"/>
      <c r="AJ365" s="831"/>
      <c r="AK365" s="832"/>
      <c r="AL365" s="831"/>
      <c r="AM365" s="832"/>
      <c r="AN365" s="831"/>
      <c r="AO365" s="832"/>
      <c r="AP365" s="831"/>
      <c r="AQ365" s="832"/>
      <c r="AR365" s="831"/>
      <c r="AS365" s="832"/>
      <c r="AT365" s="831"/>
      <c r="AU365" s="832"/>
      <c r="AV365" s="831"/>
      <c r="AW365" s="832"/>
      <c r="AX365" s="831"/>
      <c r="AY365" s="832"/>
      <c r="AZ365" s="831"/>
      <c r="BA365" s="832"/>
      <c r="BB365" s="831"/>
      <c r="BC365" s="832"/>
      <c r="BD365" s="831"/>
      <c r="BE365" s="832"/>
      <c r="BF365" s="831"/>
      <c r="BG365" s="832"/>
      <c r="BH365" s="831"/>
      <c r="BI365" s="832"/>
      <c r="BJ365" s="831"/>
      <c r="BK365" s="832"/>
      <c r="BL365" s="831"/>
      <c r="BM365" s="832"/>
      <c r="BN365" s="831"/>
      <c r="BO365" s="832"/>
      <c r="BP365" s="831"/>
      <c r="BQ365" s="832"/>
      <c r="BR365" s="831"/>
      <c r="BS365" s="832"/>
      <c r="BT365" s="831"/>
      <c r="BU365" s="832"/>
      <c r="BV365" s="643">
        <f t="shared" si="290"/>
        <v>0</v>
      </c>
      <c r="BW365" s="644">
        <f t="shared" si="291"/>
        <v>0</v>
      </c>
      <c r="BX365" s="776">
        <f t="shared" si="292"/>
        <v>0</v>
      </c>
      <c r="BY365" s="644">
        <f t="shared" si="293"/>
        <v>0</v>
      </c>
      <c r="BZ365" s="833"/>
      <c r="CA365" s="338"/>
      <c r="CB365" s="338"/>
      <c r="CC365" s="338"/>
      <c r="CD365" s="338"/>
      <c r="CE365" s="338"/>
      <c r="CF365" s="338"/>
    </row>
    <row r="366" ht="15.75" customHeight="1">
      <c r="A366" s="821"/>
      <c r="B366" s="777"/>
      <c r="C366" s="501"/>
      <c r="D366" s="501"/>
      <c r="E366" s="501"/>
      <c r="F366" s="737"/>
      <c r="G366" s="773">
        <f t="shared" ref="G366:H366" si="378">L366+N366+P366+R366+T366+V366+X366+Z366+AB366+AD366+AF366+AH366+AJ366+AL366+AN366+AP366+AR366+AT366+AV366+AX366+AZ366+BB366+BD366+BF366+BH366+BJ366+BL366+BN366+BP366+BR366+BT366</f>
        <v>0</v>
      </c>
      <c r="H366" s="671">
        <f t="shared" si="378"/>
        <v>0</v>
      </c>
      <c r="I366" s="774">
        <f t="shared" si="4"/>
        <v>0</v>
      </c>
      <c r="J366" s="418"/>
      <c r="K366" s="407">
        <f t="shared" si="5"/>
        <v>0</v>
      </c>
      <c r="L366" s="831"/>
      <c r="M366" s="832"/>
      <c r="N366" s="831"/>
      <c r="O366" s="832"/>
      <c r="P366" s="831"/>
      <c r="Q366" s="832"/>
      <c r="R366" s="831"/>
      <c r="S366" s="832"/>
      <c r="T366" s="831"/>
      <c r="U366" s="832"/>
      <c r="V366" s="831"/>
      <c r="W366" s="832"/>
      <c r="X366" s="831"/>
      <c r="Y366" s="832"/>
      <c r="Z366" s="831"/>
      <c r="AA366" s="832"/>
      <c r="AB366" s="831"/>
      <c r="AC366" s="832"/>
      <c r="AD366" s="831"/>
      <c r="AE366" s="832"/>
      <c r="AF366" s="831"/>
      <c r="AG366" s="832"/>
      <c r="AH366" s="831"/>
      <c r="AI366" s="832"/>
      <c r="AJ366" s="831"/>
      <c r="AK366" s="832"/>
      <c r="AL366" s="831"/>
      <c r="AM366" s="832"/>
      <c r="AN366" s="831"/>
      <c r="AO366" s="832"/>
      <c r="AP366" s="831"/>
      <c r="AQ366" s="832"/>
      <c r="AR366" s="831"/>
      <c r="AS366" s="832"/>
      <c r="AT366" s="831"/>
      <c r="AU366" s="832"/>
      <c r="AV366" s="831"/>
      <c r="AW366" s="832"/>
      <c r="AX366" s="831"/>
      <c r="AY366" s="832"/>
      <c r="AZ366" s="831"/>
      <c r="BA366" s="832"/>
      <c r="BB366" s="831"/>
      <c r="BC366" s="832"/>
      <c r="BD366" s="831"/>
      <c r="BE366" s="832"/>
      <c r="BF366" s="831"/>
      <c r="BG366" s="832"/>
      <c r="BH366" s="831"/>
      <c r="BI366" s="832"/>
      <c r="BJ366" s="831"/>
      <c r="BK366" s="832"/>
      <c r="BL366" s="831"/>
      <c r="BM366" s="832"/>
      <c r="BN366" s="831"/>
      <c r="BO366" s="832"/>
      <c r="BP366" s="831"/>
      <c r="BQ366" s="832"/>
      <c r="BR366" s="831"/>
      <c r="BS366" s="832"/>
      <c r="BT366" s="831"/>
      <c r="BU366" s="832"/>
      <c r="BV366" s="643">
        <f t="shared" si="290"/>
        <v>0</v>
      </c>
      <c r="BW366" s="644">
        <f t="shared" si="291"/>
        <v>0</v>
      </c>
      <c r="BX366" s="776">
        <f t="shared" si="292"/>
        <v>0</v>
      </c>
      <c r="BY366" s="644">
        <f t="shared" si="293"/>
        <v>0</v>
      </c>
      <c r="BZ366" s="833"/>
      <c r="CA366" s="338"/>
      <c r="CB366" s="338"/>
      <c r="CC366" s="338"/>
      <c r="CD366" s="338"/>
      <c r="CE366" s="338"/>
      <c r="CF366" s="338"/>
    </row>
    <row r="367" ht="15.75" customHeight="1">
      <c r="A367" s="821"/>
      <c r="B367" s="777"/>
      <c r="C367" s="501"/>
      <c r="D367" s="501"/>
      <c r="E367" s="501"/>
      <c r="F367" s="737"/>
      <c r="G367" s="773">
        <f t="shared" ref="G367:H367" si="379">L367+N367+P367+R367+T367+V367+X367+Z367+AB367+AD367+AF367+AH367+AJ367+AL367+AN367+AP367+AR367+AT367+AV367+AX367+AZ367+BB367+BD367+BF367+BH367+BJ367+BL367+BN367+BP367+BR367+BT367</f>
        <v>0</v>
      </c>
      <c r="H367" s="671">
        <f t="shared" si="379"/>
        <v>0</v>
      </c>
      <c r="I367" s="774">
        <f t="shared" si="4"/>
        <v>0</v>
      </c>
      <c r="J367" s="418"/>
      <c r="K367" s="407">
        <f t="shared" si="5"/>
        <v>0</v>
      </c>
      <c r="L367" s="831"/>
      <c r="M367" s="832"/>
      <c r="N367" s="831"/>
      <c r="O367" s="832"/>
      <c r="P367" s="831"/>
      <c r="Q367" s="832"/>
      <c r="R367" s="831"/>
      <c r="S367" s="832"/>
      <c r="T367" s="831"/>
      <c r="U367" s="832"/>
      <c r="V367" s="831"/>
      <c r="W367" s="832"/>
      <c r="X367" s="831"/>
      <c r="Y367" s="832"/>
      <c r="Z367" s="831"/>
      <c r="AA367" s="832"/>
      <c r="AB367" s="831"/>
      <c r="AC367" s="832"/>
      <c r="AD367" s="831"/>
      <c r="AE367" s="832"/>
      <c r="AF367" s="831"/>
      <c r="AG367" s="832"/>
      <c r="AH367" s="831"/>
      <c r="AI367" s="832"/>
      <c r="AJ367" s="831"/>
      <c r="AK367" s="832"/>
      <c r="AL367" s="831"/>
      <c r="AM367" s="832"/>
      <c r="AN367" s="831"/>
      <c r="AO367" s="832"/>
      <c r="AP367" s="831"/>
      <c r="AQ367" s="832"/>
      <c r="AR367" s="831"/>
      <c r="AS367" s="832"/>
      <c r="AT367" s="831"/>
      <c r="AU367" s="832"/>
      <c r="AV367" s="831"/>
      <c r="AW367" s="832"/>
      <c r="AX367" s="831"/>
      <c r="AY367" s="832"/>
      <c r="AZ367" s="831"/>
      <c r="BA367" s="832"/>
      <c r="BB367" s="831"/>
      <c r="BC367" s="832"/>
      <c r="BD367" s="831"/>
      <c r="BE367" s="832"/>
      <c r="BF367" s="831"/>
      <c r="BG367" s="832"/>
      <c r="BH367" s="831"/>
      <c r="BI367" s="832"/>
      <c r="BJ367" s="831"/>
      <c r="BK367" s="832"/>
      <c r="BL367" s="831"/>
      <c r="BM367" s="832"/>
      <c r="BN367" s="831"/>
      <c r="BO367" s="832"/>
      <c r="BP367" s="831"/>
      <c r="BQ367" s="832"/>
      <c r="BR367" s="831"/>
      <c r="BS367" s="832"/>
      <c r="BT367" s="831"/>
      <c r="BU367" s="832"/>
      <c r="BV367" s="643">
        <f t="shared" si="290"/>
        <v>0</v>
      </c>
      <c r="BW367" s="644">
        <f t="shared" si="291"/>
        <v>0</v>
      </c>
      <c r="BX367" s="776">
        <f t="shared" si="292"/>
        <v>0</v>
      </c>
      <c r="BY367" s="644">
        <f t="shared" si="293"/>
        <v>0</v>
      </c>
      <c r="BZ367" s="833"/>
      <c r="CA367" s="338"/>
      <c r="CB367" s="338"/>
      <c r="CC367" s="338"/>
      <c r="CD367" s="338"/>
      <c r="CE367" s="338"/>
      <c r="CF367" s="338"/>
    </row>
    <row r="368" ht="15.75" customHeight="1">
      <c r="A368" s="821"/>
      <c r="B368" s="777"/>
      <c r="C368" s="501"/>
      <c r="D368" s="501"/>
      <c r="E368" s="501"/>
      <c r="F368" s="737"/>
      <c r="G368" s="773">
        <f t="shared" ref="G368:H368" si="380">L368+N368+P368+R368+T368+V368+X368+Z368+AB368+AD368+AF368+AH368+AJ368+AL368+AN368+AP368+AR368+AT368+AV368+AX368+AZ368+BB368+BD368+BF368+BH368+BJ368+BL368+BN368+BP368+BR368+BT368</f>
        <v>0</v>
      </c>
      <c r="H368" s="671">
        <f t="shared" si="380"/>
        <v>0</v>
      </c>
      <c r="I368" s="774">
        <f t="shared" si="4"/>
        <v>0</v>
      </c>
      <c r="J368" s="418"/>
      <c r="K368" s="407">
        <f t="shared" si="5"/>
        <v>0</v>
      </c>
      <c r="L368" s="831"/>
      <c r="M368" s="832"/>
      <c r="N368" s="831"/>
      <c r="O368" s="832"/>
      <c r="P368" s="831"/>
      <c r="Q368" s="832"/>
      <c r="R368" s="831"/>
      <c r="S368" s="832"/>
      <c r="T368" s="831"/>
      <c r="U368" s="832"/>
      <c r="V368" s="831"/>
      <c r="W368" s="832"/>
      <c r="X368" s="831"/>
      <c r="Y368" s="832"/>
      <c r="Z368" s="831"/>
      <c r="AA368" s="832"/>
      <c r="AB368" s="831"/>
      <c r="AC368" s="832"/>
      <c r="AD368" s="831"/>
      <c r="AE368" s="832"/>
      <c r="AF368" s="831"/>
      <c r="AG368" s="832"/>
      <c r="AH368" s="831"/>
      <c r="AI368" s="832"/>
      <c r="AJ368" s="831"/>
      <c r="AK368" s="832"/>
      <c r="AL368" s="831"/>
      <c r="AM368" s="832"/>
      <c r="AN368" s="831"/>
      <c r="AO368" s="832"/>
      <c r="AP368" s="831"/>
      <c r="AQ368" s="832"/>
      <c r="AR368" s="831"/>
      <c r="AS368" s="832"/>
      <c r="AT368" s="831"/>
      <c r="AU368" s="832"/>
      <c r="AV368" s="831"/>
      <c r="AW368" s="832"/>
      <c r="AX368" s="831"/>
      <c r="AY368" s="832"/>
      <c r="AZ368" s="831"/>
      <c r="BA368" s="832"/>
      <c r="BB368" s="831"/>
      <c r="BC368" s="832"/>
      <c r="BD368" s="831"/>
      <c r="BE368" s="832"/>
      <c r="BF368" s="831"/>
      <c r="BG368" s="832"/>
      <c r="BH368" s="831"/>
      <c r="BI368" s="832"/>
      <c r="BJ368" s="831"/>
      <c r="BK368" s="832"/>
      <c r="BL368" s="831"/>
      <c r="BM368" s="832"/>
      <c r="BN368" s="831"/>
      <c r="BO368" s="832"/>
      <c r="BP368" s="831"/>
      <c r="BQ368" s="832"/>
      <c r="BR368" s="831"/>
      <c r="BS368" s="832"/>
      <c r="BT368" s="831"/>
      <c r="BU368" s="832"/>
      <c r="BV368" s="643">
        <f t="shared" si="290"/>
        <v>0</v>
      </c>
      <c r="BW368" s="644">
        <f t="shared" si="291"/>
        <v>0</v>
      </c>
      <c r="BX368" s="776">
        <f t="shared" si="292"/>
        <v>0</v>
      </c>
      <c r="BY368" s="644">
        <f t="shared" si="293"/>
        <v>0</v>
      </c>
      <c r="BZ368" s="833"/>
      <c r="CA368" s="338"/>
      <c r="CB368" s="338"/>
      <c r="CC368" s="338"/>
      <c r="CD368" s="338"/>
      <c r="CE368" s="338"/>
      <c r="CF368" s="338"/>
    </row>
    <row r="369" ht="15.75" customHeight="1">
      <c r="A369" s="821"/>
      <c r="B369" s="777"/>
      <c r="C369" s="501"/>
      <c r="D369" s="501"/>
      <c r="E369" s="501"/>
      <c r="F369" s="737"/>
      <c r="G369" s="773">
        <f t="shared" ref="G369:H369" si="381">L369+N369+P369+R369+T369+V369+X369+Z369+AB369+AD369+AF369+AH369+AJ369+AL369+AN369+AP369+AR369+AT369+AV369+AX369+AZ369+BB369+BD369+BF369+BH369+BJ369+BL369+BN369+BP369+BR369+BT369</f>
        <v>0</v>
      </c>
      <c r="H369" s="671">
        <f t="shared" si="381"/>
        <v>0</v>
      </c>
      <c r="I369" s="774">
        <f t="shared" si="4"/>
        <v>0</v>
      </c>
      <c r="J369" s="418"/>
      <c r="K369" s="407">
        <f t="shared" si="5"/>
        <v>0</v>
      </c>
      <c r="L369" s="831"/>
      <c r="M369" s="832"/>
      <c r="N369" s="831"/>
      <c r="O369" s="832"/>
      <c r="P369" s="831"/>
      <c r="Q369" s="832"/>
      <c r="R369" s="831"/>
      <c r="S369" s="832"/>
      <c r="T369" s="831"/>
      <c r="U369" s="832"/>
      <c r="V369" s="831"/>
      <c r="W369" s="832"/>
      <c r="X369" s="831"/>
      <c r="Y369" s="832"/>
      <c r="Z369" s="831"/>
      <c r="AA369" s="832"/>
      <c r="AB369" s="831"/>
      <c r="AC369" s="832"/>
      <c r="AD369" s="831"/>
      <c r="AE369" s="832"/>
      <c r="AF369" s="831"/>
      <c r="AG369" s="832"/>
      <c r="AH369" s="831"/>
      <c r="AI369" s="832"/>
      <c r="AJ369" s="831"/>
      <c r="AK369" s="832"/>
      <c r="AL369" s="831"/>
      <c r="AM369" s="832"/>
      <c r="AN369" s="831"/>
      <c r="AO369" s="832"/>
      <c r="AP369" s="831"/>
      <c r="AQ369" s="832"/>
      <c r="AR369" s="831"/>
      <c r="AS369" s="832"/>
      <c r="AT369" s="831"/>
      <c r="AU369" s="832"/>
      <c r="AV369" s="831"/>
      <c r="AW369" s="832"/>
      <c r="AX369" s="831"/>
      <c r="AY369" s="832"/>
      <c r="AZ369" s="831"/>
      <c r="BA369" s="832"/>
      <c r="BB369" s="831"/>
      <c r="BC369" s="832"/>
      <c r="BD369" s="831"/>
      <c r="BE369" s="832"/>
      <c r="BF369" s="831"/>
      <c r="BG369" s="832"/>
      <c r="BH369" s="831"/>
      <c r="BI369" s="832"/>
      <c r="BJ369" s="831"/>
      <c r="BK369" s="832"/>
      <c r="BL369" s="831"/>
      <c r="BM369" s="832"/>
      <c r="BN369" s="831"/>
      <c r="BO369" s="832"/>
      <c r="BP369" s="831"/>
      <c r="BQ369" s="832"/>
      <c r="BR369" s="831"/>
      <c r="BS369" s="832"/>
      <c r="BT369" s="831"/>
      <c r="BU369" s="832"/>
      <c r="BV369" s="643">
        <f t="shared" si="290"/>
        <v>0</v>
      </c>
      <c r="BW369" s="644">
        <f t="shared" si="291"/>
        <v>0</v>
      </c>
      <c r="BX369" s="776">
        <f t="shared" si="292"/>
        <v>0</v>
      </c>
      <c r="BY369" s="644">
        <f t="shared" si="293"/>
        <v>0</v>
      </c>
      <c r="BZ369" s="833"/>
      <c r="CA369" s="338"/>
      <c r="CB369" s="338"/>
      <c r="CC369" s="338"/>
      <c r="CD369" s="338"/>
      <c r="CE369" s="338"/>
      <c r="CF369" s="338"/>
    </row>
    <row r="370" ht="15.75" customHeight="1">
      <c r="A370" s="821"/>
      <c r="B370" s="777"/>
      <c r="C370" s="501"/>
      <c r="D370" s="501"/>
      <c r="E370" s="501"/>
      <c r="F370" s="737"/>
      <c r="G370" s="773">
        <f t="shared" ref="G370:H370" si="382">L370+N370+P370+R370+T370+V370+X370+Z370+AB370+AD370+AF370+AH370+AJ370+AL370+AN370+AP370+AR370+AT370+AV370+AX370+AZ370+BB370+BD370+BF370+BH370+BJ370+BL370+BN370+BP370+BR370+BT370</f>
        <v>0</v>
      </c>
      <c r="H370" s="671">
        <f t="shared" si="382"/>
        <v>0</v>
      </c>
      <c r="I370" s="774">
        <f t="shared" si="4"/>
        <v>0</v>
      </c>
      <c r="J370" s="418"/>
      <c r="K370" s="407">
        <f t="shared" si="5"/>
        <v>0</v>
      </c>
      <c r="L370" s="831"/>
      <c r="M370" s="832"/>
      <c r="N370" s="831"/>
      <c r="O370" s="832"/>
      <c r="P370" s="831"/>
      <c r="Q370" s="832"/>
      <c r="R370" s="831"/>
      <c r="S370" s="832"/>
      <c r="T370" s="831"/>
      <c r="U370" s="832"/>
      <c r="V370" s="831"/>
      <c r="W370" s="832"/>
      <c r="X370" s="831"/>
      <c r="Y370" s="832"/>
      <c r="Z370" s="831"/>
      <c r="AA370" s="832"/>
      <c r="AB370" s="831"/>
      <c r="AC370" s="832"/>
      <c r="AD370" s="831"/>
      <c r="AE370" s="832"/>
      <c r="AF370" s="831"/>
      <c r="AG370" s="832"/>
      <c r="AH370" s="831"/>
      <c r="AI370" s="832"/>
      <c r="AJ370" s="831"/>
      <c r="AK370" s="832"/>
      <c r="AL370" s="831"/>
      <c r="AM370" s="832"/>
      <c r="AN370" s="831"/>
      <c r="AO370" s="832"/>
      <c r="AP370" s="831"/>
      <c r="AQ370" s="832"/>
      <c r="AR370" s="831"/>
      <c r="AS370" s="832"/>
      <c r="AT370" s="831"/>
      <c r="AU370" s="832"/>
      <c r="AV370" s="831"/>
      <c r="AW370" s="832"/>
      <c r="AX370" s="831"/>
      <c r="AY370" s="832"/>
      <c r="AZ370" s="831"/>
      <c r="BA370" s="832"/>
      <c r="BB370" s="831"/>
      <c r="BC370" s="832"/>
      <c r="BD370" s="831"/>
      <c r="BE370" s="832"/>
      <c r="BF370" s="831"/>
      <c r="BG370" s="832"/>
      <c r="BH370" s="831"/>
      <c r="BI370" s="832"/>
      <c r="BJ370" s="831"/>
      <c r="BK370" s="832"/>
      <c r="BL370" s="831"/>
      <c r="BM370" s="832"/>
      <c r="BN370" s="831"/>
      <c r="BO370" s="832"/>
      <c r="BP370" s="831"/>
      <c r="BQ370" s="832"/>
      <c r="BR370" s="831"/>
      <c r="BS370" s="832"/>
      <c r="BT370" s="831"/>
      <c r="BU370" s="832"/>
      <c r="BV370" s="643">
        <f t="shared" si="290"/>
        <v>0</v>
      </c>
      <c r="BW370" s="644">
        <f t="shared" si="291"/>
        <v>0</v>
      </c>
      <c r="BX370" s="776">
        <f t="shared" si="292"/>
        <v>0</v>
      </c>
      <c r="BY370" s="644">
        <f t="shared" si="293"/>
        <v>0</v>
      </c>
      <c r="BZ370" s="833"/>
      <c r="CA370" s="338"/>
      <c r="CB370" s="338"/>
      <c r="CC370" s="338"/>
      <c r="CD370" s="338"/>
      <c r="CE370" s="338"/>
      <c r="CF370" s="338"/>
    </row>
    <row r="371" ht="15.75" customHeight="1">
      <c r="A371" s="821"/>
      <c r="B371" s="777"/>
      <c r="C371" s="501"/>
      <c r="D371" s="501"/>
      <c r="E371" s="501"/>
      <c r="F371" s="737"/>
      <c r="G371" s="773">
        <f t="shared" ref="G371:H371" si="383">L371+N371+P371+R371+T371+V371+X371+Z371+AB371+AD371+AF371+AH371+AJ371+AL371+AN371+AP371+AR371+AT371+AV371+AX371+AZ371+BB371+BD371+BF371+BH371+BJ371+BL371+BN371+BP371+BR371+BT371</f>
        <v>0</v>
      </c>
      <c r="H371" s="671">
        <f t="shared" si="383"/>
        <v>0</v>
      </c>
      <c r="I371" s="774">
        <f t="shared" si="4"/>
        <v>0</v>
      </c>
      <c r="J371" s="418"/>
      <c r="K371" s="407">
        <f t="shared" si="5"/>
        <v>0</v>
      </c>
      <c r="L371" s="831"/>
      <c r="M371" s="832"/>
      <c r="N371" s="831"/>
      <c r="O371" s="832"/>
      <c r="P371" s="831"/>
      <c r="Q371" s="832"/>
      <c r="R371" s="831"/>
      <c r="S371" s="832"/>
      <c r="T371" s="831"/>
      <c r="U371" s="832"/>
      <c r="V371" s="831"/>
      <c r="W371" s="832"/>
      <c r="X371" s="831"/>
      <c r="Y371" s="832"/>
      <c r="Z371" s="831"/>
      <c r="AA371" s="832"/>
      <c r="AB371" s="831"/>
      <c r="AC371" s="832"/>
      <c r="AD371" s="831"/>
      <c r="AE371" s="832"/>
      <c r="AF371" s="831"/>
      <c r="AG371" s="832"/>
      <c r="AH371" s="831"/>
      <c r="AI371" s="832"/>
      <c r="AJ371" s="831"/>
      <c r="AK371" s="832"/>
      <c r="AL371" s="831"/>
      <c r="AM371" s="832"/>
      <c r="AN371" s="831"/>
      <c r="AO371" s="832"/>
      <c r="AP371" s="831"/>
      <c r="AQ371" s="832"/>
      <c r="AR371" s="831"/>
      <c r="AS371" s="832"/>
      <c r="AT371" s="831"/>
      <c r="AU371" s="832"/>
      <c r="AV371" s="831"/>
      <c r="AW371" s="832"/>
      <c r="AX371" s="831"/>
      <c r="AY371" s="832"/>
      <c r="AZ371" s="831"/>
      <c r="BA371" s="832"/>
      <c r="BB371" s="831"/>
      <c r="BC371" s="832"/>
      <c r="BD371" s="831"/>
      <c r="BE371" s="832"/>
      <c r="BF371" s="831"/>
      <c r="BG371" s="832"/>
      <c r="BH371" s="831"/>
      <c r="BI371" s="832"/>
      <c r="BJ371" s="831"/>
      <c r="BK371" s="832"/>
      <c r="BL371" s="831"/>
      <c r="BM371" s="832"/>
      <c r="BN371" s="831"/>
      <c r="BO371" s="832"/>
      <c r="BP371" s="831"/>
      <c r="BQ371" s="832"/>
      <c r="BR371" s="831"/>
      <c r="BS371" s="832"/>
      <c r="BT371" s="831"/>
      <c r="BU371" s="832"/>
      <c r="BV371" s="643">
        <f t="shared" si="290"/>
        <v>0</v>
      </c>
      <c r="BW371" s="644">
        <f t="shared" si="291"/>
        <v>0</v>
      </c>
      <c r="BX371" s="776">
        <f t="shared" si="292"/>
        <v>0</v>
      </c>
      <c r="BY371" s="644">
        <f t="shared" si="293"/>
        <v>0</v>
      </c>
      <c r="BZ371" s="833"/>
      <c r="CA371" s="338"/>
      <c r="CB371" s="338"/>
      <c r="CC371" s="338"/>
      <c r="CD371" s="338"/>
      <c r="CE371" s="338"/>
      <c r="CF371" s="338"/>
    </row>
    <row r="372" ht="15.75" customHeight="1">
      <c r="A372" s="821"/>
      <c r="B372" s="777"/>
      <c r="C372" s="501"/>
      <c r="D372" s="501"/>
      <c r="E372" s="501"/>
      <c r="F372" s="737"/>
      <c r="G372" s="773">
        <f t="shared" ref="G372:H372" si="384">L372+N372+P372+R372+T372+V372+X372+Z372+AB372+AD372+AF372+AH372+AJ372+AL372+AN372+AP372+AR372+AT372+AV372+AX372+AZ372+BB372+BD372+BF372+BH372+BJ372+BL372+BN372+BP372+BR372+BT372</f>
        <v>0</v>
      </c>
      <c r="H372" s="671">
        <f t="shared" si="384"/>
        <v>0</v>
      </c>
      <c r="I372" s="774">
        <f t="shared" si="4"/>
        <v>0</v>
      </c>
      <c r="J372" s="418"/>
      <c r="K372" s="407">
        <f t="shared" si="5"/>
        <v>0</v>
      </c>
      <c r="L372" s="831"/>
      <c r="M372" s="832"/>
      <c r="N372" s="831"/>
      <c r="O372" s="832"/>
      <c r="P372" s="831"/>
      <c r="Q372" s="832"/>
      <c r="R372" s="831"/>
      <c r="S372" s="832"/>
      <c r="T372" s="831"/>
      <c r="U372" s="832"/>
      <c r="V372" s="831"/>
      <c r="W372" s="832"/>
      <c r="X372" s="831"/>
      <c r="Y372" s="832"/>
      <c r="Z372" s="831"/>
      <c r="AA372" s="832"/>
      <c r="AB372" s="831"/>
      <c r="AC372" s="832"/>
      <c r="AD372" s="831"/>
      <c r="AE372" s="832"/>
      <c r="AF372" s="831"/>
      <c r="AG372" s="832"/>
      <c r="AH372" s="831"/>
      <c r="AI372" s="832"/>
      <c r="AJ372" s="831"/>
      <c r="AK372" s="832"/>
      <c r="AL372" s="831"/>
      <c r="AM372" s="832"/>
      <c r="AN372" s="831"/>
      <c r="AO372" s="832"/>
      <c r="AP372" s="831"/>
      <c r="AQ372" s="832"/>
      <c r="AR372" s="831"/>
      <c r="AS372" s="832"/>
      <c r="AT372" s="831"/>
      <c r="AU372" s="832"/>
      <c r="AV372" s="831"/>
      <c r="AW372" s="832"/>
      <c r="AX372" s="831"/>
      <c r="AY372" s="832"/>
      <c r="AZ372" s="831"/>
      <c r="BA372" s="832"/>
      <c r="BB372" s="831"/>
      <c r="BC372" s="832"/>
      <c r="BD372" s="831"/>
      <c r="BE372" s="832"/>
      <c r="BF372" s="831"/>
      <c r="BG372" s="832"/>
      <c r="BH372" s="831"/>
      <c r="BI372" s="832"/>
      <c r="BJ372" s="831"/>
      <c r="BK372" s="832"/>
      <c r="BL372" s="831"/>
      <c r="BM372" s="832"/>
      <c r="BN372" s="831"/>
      <c r="BO372" s="832"/>
      <c r="BP372" s="831"/>
      <c r="BQ372" s="832"/>
      <c r="BR372" s="831"/>
      <c r="BS372" s="832"/>
      <c r="BT372" s="831"/>
      <c r="BU372" s="832"/>
      <c r="BV372" s="643">
        <f t="shared" si="290"/>
        <v>0</v>
      </c>
      <c r="BW372" s="644">
        <f t="shared" si="291"/>
        <v>0</v>
      </c>
      <c r="BX372" s="776">
        <f t="shared" si="292"/>
        <v>0</v>
      </c>
      <c r="BY372" s="644">
        <f t="shared" si="293"/>
        <v>0</v>
      </c>
      <c r="BZ372" s="833"/>
      <c r="CA372" s="338"/>
      <c r="CB372" s="338"/>
      <c r="CC372" s="338"/>
      <c r="CD372" s="338"/>
      <c r="CE372" s="338"/>
      <c r="CF372" s="338"/>
    </row>
    <row r="373" ht="15.75" customHeight="1">
      <c r="A373" s="821"/>
      <c r="B373" s="777"/>
      <c r="C373" s="501"/>
      <c r="D373" s="501"/>
      <c r="E373" s="501"/>
      <c r="F373" s="737"/>
      <c r="G373" s="773">
        <f t="shared" ref="G373:H373" si="385">L373+N373+P373+R373+T373+V373+X373+Z373+AB373+AD373+AF373+AH373+AJ373+AL373+AN373+AP373+AR373+AT373+AV373+AX373+AZ373+BB373+BD373+BF373+BH373+BJ373+BL373+BN373+BP373+BR373+BT373</f>
        <v>0</v>
      </c>
      <c r="H373" s="671">
        <f t="shared" si="385"/>
        <v>0</v>
      </c>
      <c r="I373" s="774">
        <f t="shared" si="4"/>
        <v>0</v>
      </c>
      <c r="J373" s="418"/>
      <c r="K373" s="407">
        <f t="shared" si="5"/>
        <v>0</v>
      </c>
      <c r="L373" s="831"/>
      <c r="M373" s="832"/>
      <c r="N373" s="831"/>
      <c r="O373" s="832"/>
      <c r="P373" s="831"/>
      <c r="Q373" s="832"/>
      <c r="R373" s="831"/>
      <c r="S373" s="832"/>
      <c r="T373" s="831"/>
      <c r="U373" s="832"/>
      <c r="V373" s="831"/>
      <c r="W373" s="832"/>
      <c r="X373" s="831"/>
      <c r="Y373" s="832"/>
      <c r="Z373" s="831"/>
      <c r="AA373" s="832"/>
      <c r="AB373" s="831"/>
      <c r="AC373" s="832"/>
      <c r="AD373" s="831"/>
      <c r="AE373" s="832"/>
      <c r="AF373" s="831"/>
      <c r="AG373" s="832"/>
      <c r="AH373" s="831"/>
      <c r="AI373" s="832"/>
      <c r="AJ373" s="831"/>
      <c r="AK373" s="832"/>
      <c r="AL373" s="831"/>
      <c r="AM373" s="832"/>
      <c r="AN373" s="831"/>
      <c r="AO373" s="832"/>
      <c r="AP373" s="831"/>
      <c r="AQ373" s="832"/>
      <c r="AR373" s="831"/>
      <c r="AS373" s="832"/>
      <c r="AT373" s="831"/>
      <c r="AU373" s="832"/>
      <c r="AV373" s="831"/>
      <c r="AW373" s="832"/>
      <c r="AX373" s="831"/>
      <c r="AY373" s="832"/>
      <c r="AZ373" s="831"/>
      <c r="BA373" s="832"/>
      <c r="BB373" s="831"/>
      <c r="BC373" s="832"/>
      <c r="BD373" s="831"/>
      <c r="BE373" s="832"/>
      <c r="BF373" s="831"/>
      <c r="BG373" s="832"/>
      <c r="BH373" s="831"/>
      <c r="BI373" s="832"/>
      <c r="BJ373" s="831"/>
      <c r="BK373" s="832"/>
      <c r="BL373" s="831"/>
      <c r="BM373" s="832"/>
      <c r="BN373" s="831"/>
      <c r="BO373" s="832"/>
      <c r="BP373" s="831"/>
      <c r="BQ373" s="832"/>
      <c r="BR373" s="831"/>
      <c r="BS373" s="832"/>
      <c r="BT373" s="831"/>
      <c r="BU373" s="832"/>
      <c r="BV373" s="643">
        <f t="shared" si="290"/>
        <v>0</v>
      </c>
      <c r="BW373" s="644">
        <f t="shared" si="291"/>
        <v>0</v>
      </c>
      <c r="BX373" s="776">
        <f t="shared" si="292"/>
        <v>0</v>
      </c>
      <c r="BY373" s="644">
        <f t="shared" si="293"/>
        <v>0</v>
      </c>
      <c r="BZ373" s="833"/>
      <c r="CA373" s="338"/>
      <c r="CB373" s="338"/>
      <c r="CC373" s="338"/>
      <c r="CD373" s="338"/>
      <c r="CE373" s="338"/>
      <c r="CF373" s="338"/>
    </row>
    <row r="374" ht="15.75" customHeight="1">
      <c r="A374" s="821"/>
      <c r="B374" s="777"/>
      <c r="C374" s="501"/>
      <c r="D374" s="501"/>
      <c r="E374" s="501"/>
      <c r="F374" s="737"/>
      <c r="G374" s="773">
        <f t="shared" ref="G374:H374" si="386">L374+N374+P374+R374+T374+V374+X374+Z374+AB374+AD374+AF374+AH374+AJ374+AL374+AN374+AP374+AR374+AT374+AV374+AX374+AZ374+BB374+BD374+BF374+BH374+BJ374+BL374+BN374+BP374+BR374+BT374</f>
        <v>0</v>
      </c>
      <c r="H374" s="671">
        <f t="shared" si="386"/>
        <v>0</v>
      </c>
      <c r="I374" s="774">
        <f t="shared" si="4"/>
        <v>0</v>
      </c>
      <c r="J374" s="418"/>
      <c r="K374" s="407">
        <f t="shared" si="5"/>
        <v>0</v>
      </c>
      <c r="L374" s="831"/>
      <c r="M374" s="832"/>
      <c r="N374" s="831"/>
      <c r="O374" s="832"/>
      <c r="P374" s="831"/>
      <c r="Q374" s="832"/>
      <c r="R374" s="831"/>
      <c r="S374" s="832"/>
      <c r="T374" s="831"/>
      <c r="U374" s="832"/>
      <c r="V374" s="831"/>
      <c r="W374" s="832"/>
      <c r="X374" s="831"/>
      <c r="Y374" s="832"/>
      <c r="Z374" s="831"/>
      <c r="AA374" s="832"/>
      <c r="AB374" s="831"/>
      <c r="AC374" s="832"/>
      <c r="AD374" s="831"/>
      <c r="AE374" s="832"/>
      <c r="AF374" s="831"/>
      <c r="AG374" s="832"/>
      <c r="AH374" s="831"/>
      <c r="AI374" s="832"/>
      <c r="AJ374" s="831"/>
      <c r="AK374" s="832"/>
      <c r="AL374" s="831"/>
      <c r="AM374" s="832"/>
      <c r="AN374" s="831"/>
      <c r="AO374" s="832"/>
      <c r="AP374" s="831"/>
      <c r="AQ374" s="832"/>
      <c r="AR374" s="831"/>
      <c r="AS374" s="832"/>
      <c r="AT374" s="831"/>
      <c r="AU374" s="832"/>
      <c r="AV374" s="831"/>
      <c r="AW374" s="832"/>
      <c r="AX374" s="831"/>
      <c r="AY374" s="832"/>
      <c r="AZ374" s="831"/>
      <c r="BA374" s="832"/>
      <c r="BB374" s="831"/>
      <c r="BC374" s="832"/>
      <c r="BD374" s="831"/>
      <c r="BE374" s="832"/>
      <c r="BF374" s="831"/>
      <c r="BG374" s="832"/>
      <c r="BH374" s="831"/>
      <c r="BI374" s="832"/>
      <c r="BJ374" s="831"/>
      <c r="BK374" s="832"/>
      <c r="BL374" s="831"/>
      <c r="BM374" s="832"/>
      <c r="BN374" s="831"/>
      <c r="BO374" s="832"/>
      <c r="BP374" s="831"/>
      <c r="BQ374" s="832"/>
      <c r="BR374" s="831"/>
      <c r="BS374" s="832"/>
      <c r="BT374" s="831"/>
      <c r="BU374" s="832"/>
      <c r="BV374" s="643">
        <f t="shared" si="290"/>
        <v>0</v>
      </c>
      <c r="BW374" s="644">
        <f t="shared" si="291"/>
        <v>0</v>
      </c>
      <c r="BX374" s="776">
        <f t="shared" si="292"/>
        <v>0</v>
      </c>
      <c r="BY374" s="644">
        <f t="shared" si="293"/>
        <v>0</v>
      </c>
      <c r="BZ374" s="833"/>
      <c r="CA374" s="338"/>
      <c r="CB374" s="338"/>
      <c r="CC374" s="338"/>
      <c r="CD374" s="338"/>
      <c r="CE374" s="338"/>
      <c r="CF374" s="338"/>
    </row>
    <row r="375" ht="15.75" customHeight="1">
      <c r="A375" s="821"/>
      <c r="B375" s="777"/>
      <c r="C375" s="501"/>
      <c r="D375" s="501"/>
      <c r="E375" s="501"/>
      <c r="F375" s="737"/>
      <c r="G375" s="773">
        <f t="shared" ref="G375:H375" si="387">L375+N375+P375+R375+T375+V375+X375+Z375+AB375+AD375+AF375+AH375+AJ375+AL375+AN375+AP375+AR375+AT375+AV375+AX375+AZ375+BB375+BD375+BF375+BH375+BJ375+BL375+BN375+BP375+BR375+BT375</f>
        <v>0</v>
      </c>
      <c r="H375" s="671">
        <f t="shared" si="387"/>
        <v>0</v>
      </c>
      <c r="I375" s="774">
        <f t="shared" si="4"/>
        <v>0</v>
      </c>
      <c r="J375" s="418"/>
      <c r="K375" s="407">
        <f t="shared" si="5"/>
        <v>0</v>
      </c>
      <c r="L375" s="831"/>
      <c r="M375" s="832"/>
      <c r="N375" s="831"/>
      <c r="O375" s="832"/>
      <c r="P375" s="831"/>
      <c r="Q375" s="832"/>
      <c r="R375" s="831"/>
      <c r="S375" s="832"/>
      <c r="T375" s="831"/>
      <c r="U375" s="832"/>
      <c r="V375" s="831"/>
      <c r="W375" s="832"/>
      <c r="X375" s="831"/>
      <c r="Y375" s="832"/>
      <c r="Z375" s="831"/>
      <c r="AA375" s="832"/>
      <c r="AB375" s="831"/>
      <c r="AC375" s="832"/>
      <c r="AD375" s="831"/>
      <c r="AE375" s="832"/>
      <c r="AF375" s="831"/>
      <c r="AG375" s="832"/>
      <c r="AH375" s="831"/>
      <c r="AI375" s="832"/>
      <c r="AJ375" s="831"/>
      <c r="AK375" s="832"/>
      <c r="AL375" s="831"/>
      <c r="AM375" s="832"/>
      <c r="AN375" s="831"/>
      <c r="AO375" s="832"/>
      <c r="AP375" s="831"/>
      <c r="AQ375" s="832"/>
      <c r="AR375" s="831"/>
      <c r="AS375" s="832"/>
      <c r="AT375" s="831"/>
      <c r="AU375" s="832"/>
      <c r="AV375" s="831"/>
      <c r="AW375" s="832"/>
      <c r="AX375" s="831"/>
      <c r="AY375" s="832"/>
      <c r="AZ375" s="831"/>
      <c r="BA375" s="832"/>
      <c r="BB375" s="831"/>
      <c r="BC375" s="832"/>
      <c r="BD375" s="831"/>
      <c r="BE375" s="832"/>
      <c r="BF375" s="831"/>
      <c r="BG375" s="832"/>
      <c r="BH375" s="831"/>
      <c r="BI375" s="832"/>
      <c r="BJ375" s="831"/>
      <c r="BK375" s="832"/>
      <c r="BL375" s="831"/>
      <c r="BM375" s="832"/>
      <c r="BN375" s="831"/>
      <c r="BO375" s="832"/>
      <c r="BP375" s="831"/>
      <c r="BQ375" s="832"/>
      <c r="BR375" s="831"/>
      <c r="BS375" s="832"/>
      <c r="BT375" s="831"/>
      <c r="BU375" s="832"/>
      <c r="BV375" s="643">
        <f t="shared" si="290"/>
        <v>0</v>
      </c>
      <c r="BW375" s="644">
        <f t="shared" si="291"/>
        <v>0</v>
      </c>
      <c r="BX375" s="776">
        <f t="shared" si="292"/>
        <v>0</v>
      </c>
      <c r="BY375" s="644">
        <f t="shared" si="293"/>
        <v>0</v>
      </c>
      <c r="BZ375" s="833"/>
      <c r="CA375" s="338"/>
      <c r="CB375" s="338"/>
      <c r="CC375" s="338"/>
      <c r="CD375" s="338"/>
      <c r="CE375" s="338"/>
      <c r="CF375" s="338"/>
    </row>
    <row r="376" ht="15.75" customHeight="1">
      <c r="A376" s="821"/>
      <c r="B376" s="777"/>
      <c r="C376" s="501"/>
      <c r="D376" s="501"/>
      <c r="E376" s="501"/>
      <c r="F376" s="737"/>
      <c r="G376" s="773">
        <f t="shared" ref="G376:H376" si="388">L376+N376+P376+R376+T376+V376+X376+Z376+AB376+AD376+AF376+AH376+AJ376+AL376+AN376+AP376+AR376+AT376+AV376+AX376+AZ376+BB376+BD376+BF376+BH376+BJ376+BL376+BN376+BP376+BR376+BT376</f>
        <v>0</v>
      </c>
      <c r="H376" s="671">
        <f t="shared" si="388"/>
        <v>0</v>
      </c>
      <c r="I376" s="774">
        <f t="shared" si="4"/>
        <v>0</v>
      </c>
      <c r="J376" s="418"/>
      <c r="K376" s="407">
        <f t="shared" si="5"/>
        <v>0</v>
      </c>
      <c r="L376" s="831"/>
      <c r="M376" s="832"/>
      <c r="N376" s="831"/>
      <c r="O376" s="832"/>
      <c r="P376" s="831"/>
      <c r="Q376" s="832"/>
      <c r="R376" s="831"/>
      <c r="S376" s="832"/>
      <c r="T376" s="831"/>
      <c r="U376" s="832"/>
      <c r="V376" s="831"/>
      <c r="W376" s="832"/>
      <c r="X376" s="831"/>
      <c r="Y376" s="832"/>
      <c r="Z376" s="831"/>
      <c r="AA376" s="832"/>
      <c r="AB376" s="831"/>
      <c r="AC376" s="832"/>
      <c r="AD376" s="831"/>
      <c r="AE376" s="832"/>
      <c r="AF376" s="831"/>
      <c r="AG376" s="832"/>
      <c r="AH376" s="831"/>
      <c r="AI376" s="832"/>
      <c r="AJ376" s="831"/>
      <c r="AK376" s="832"/>
      <c r="AL376" s="831"/>
      <c r="AM376" s="832"/>
      <c r="AN376" s="831"/>
      <c r="AO376" s="832"/>
      <c r="AP376" s="831"/>
      <c r="AQ376" s="832"/>
      <c r="AR376" s="831"/>
      <c r="AS376" s="832"/>
      <c r="AT376" s="831"/>
      <c r="AU376" s="832"/>
      <c r="AV376" s="831"/>
      <c r="AW376" s="832"/>
      <c r="AX376" s="831"/>
      <c r="AY376" s="832"/>
      <c r="AZ376" s="831"/>
      <c r="BA376" s="832"/>
      <c r="BB376" s="831"/>
      <c r="BC376" s="832"/>
      <c r="BD376" s="831"/>
      <c r="BE376" s="832"/>
      <c r="BF376" s="831"/>
      <c r="BG376" s="832"/>
      <c r="BH376" s="831"/>
      <c r="BI376" s="832"/>
      <c r="BJ376" s="831"/>
      <c r="BK376" s="832"/>
      <c r="BL376" s="831"/>
      <c r="BM376" s="832"/>
      <c r="BN376" s="831"/>
      <c r="BO376" s="832"/>
      <c r="BP376" s="831"/>
      <c r="BQ376" s="832"/>
      <c r="BR376" s="831"/>
      <c r="BS376" s="832"/>
      <c r="BT376" s="831"/>
      <c r="BU376" s="832"/>
      <c r="BV376" s="643">
        <f t="shared" si="290"/>
        <v>0</v>
      </c>
      <c r="BW376" s="644">
        <f t="shared" si="291"/>
        <v>0</v>
      </c>
      <c r="BX376" s="776">
        <f t="shared" si="292"/>
        <v>0</v>
      </c>
      <c r="BY376" s="644">
        <f t="shared" si="293"/>
        <v>0</v>
      </c>
      <c r="BZ376" s="833"/>
      <c r="CA376" s="338"/>
      <c r="CB376" s="338"/>
      <c r="CC376" s="338"/>
      <c r="CD376" s="338"/>
      <c r="CE376" s="338"/>
      <c r="CF376" s="338"/>
    </row>
    <row r="377" ht="15.75" customHeight="1">
      <c r="A377" s="821"/>
      <c r="B377" s="777"/>
      <c r="C377" s="501"/>
      <c r="D377" s="501"/>
      <c r="E377" s="501"/>
      <c r="F377" s="737"/>
      <c r="G377" s="773">
        <f t="shared" ref="G377:H377" si="389">L377+N377+P377+R377+T377+V377+X377+Z377+AB377+AD377+AF377+AH377+AJ377+AL377+AN377+AP377+AR377+AT377+AV377+AX377+AZ377+BB377+BD377+BF377+BH377+BJ377+BL377+BN377+BP377+BR377+BT377</f>
        <v>0</v>
      </c>
      <c r="H377" s="671">
        <f t="shared" si="389"/>
        <v>0</v>
      </c>
      <c r="I377" s="774">
        <f t="shared" si="4"/>
        <v>0</v>
      </c>
      <c r="J377" s="418"/>
      <c r="K377" s="407">
        <f t="shared" si="5"/>
        <v>0</v>
      </c>
      <c r="L377" s="831"/>
      <c r="M377" s="832"/>
      <c r="N377" s="831"/>
      <c r="O377" s="832"/>
      <c r="P377" s="831"/>
      <c r="Q377" s="832"/>
      <c r="R377" s="831"/>
      <c r="S377" s="832"/>
      <c r="T377" s="831"/>
      <c r="U377" s="832"/>
      <c r="V377" s="831"/>
      <c r="W377" s="832"/>
      <c r="X377" s="831"/>
      <c r="Y377" s="832"/>
      <c r="Z377" s="831"/>
      <c r="AA377" s="832"/>
      <c r="AB377" s="831"/>
      <c r="AC377" s="832"/>
      <c r="AD377" s="831"/>
      <c r="AE377" s="832"/>
      <c r="AF377" s="831"/>
      <c r="AG377" s="832"/>
      <c r="AH377" s="831"/>
      <c r="AI377" s="832"/>
      <c r="AJ377" s="831"/>
      <c r="AK377" s="832"/>
      <c r="AL377" s="831"/>
      <c r="AM377" s="832"/>
      <c r="AN377" s="831"/>
      <c r="AO377" s="832"/>
      <c r="AP377" s="831"/>
      <c r="AQ377" s="832"/>
      <c r="AR377" s="831"/>
      <c r="AS377" s="832"/>
      <c r="AT377" s="831"/>
      <c r="AU377" s="832"/>
      <c r="AV377" s="831"/>
      <c r="AW377" s="832"/>
      <c r="AX377" s="831"/>
      <c r="AY377" s="832"/>
      <c r="AZ377" s="831"/>
      <c r="BA377" s="832"/>
      <c r="BB377" s="831"/>
      <c r="BC377" s="832"/>
      <c r="BD377" s="831"/>
      <c r="BE377" s="832"/>
      <c r="BF377" s="831"/>
      <c r="BG377" s="832"/>
      <c r="BH377" s="831"/>
      <c r="BI377" s="832"/>
      <c r="BJ377" s="831"/>
      <c r="BK377" s="832"/>
      <c r="BL377" s="831"/>
      <c r="BM377" s="832"/>
      <c r="BN377" s="831"/>
      <c r="BO377" s="832"/>
      <c r="BP377" s="831"/>
      <c r="BQ377" s="832"/>
      <c r="BR377" s="831"/>
      <c r="BS377" s="832"/>
      <c r="BT377" s="831"/>
      <c r="BU377" s="832"/>
      <c r="BV377" s="643">
        <f t="shared" si="290"/>
        <v>0</v>
      </c>
      <c r="BW377" s="644">
        <f t="shared" si="291"/>
        <v>0</v>
      </c>
      <c r="BX377" s="776">
        <f t="shared" si="292"/>
        <v>0</v>
      </c>
      <c r="BY377" s="644">
        <f t="shared" si="293"/>
        <v>0</v>
      </c>
      <c r="BZ377" s="833"/>
      <c r="CA377" s="338"/>
      <c r="CB377" s="338"/>
      <c r="CC377" s="338"/>
      <c r="CD377" s="338"/>
      <c r="CE377" s="338"/>
      <c r="CF377" s="338"/>
    </row>
    <row r="378" ht="15.75" customHeight="1">
      <c r="A378" s="821"/>
      <c r="B378" s="777"/>
      <c r="C378" s="501"/>
      <c r="D378" s="501"/>
      <c r="E378" s="501"/>
      <c r="F378" s="737"/>
      <c r="G378" s="773">
        <f t="shared" ref="G378:H378" si="390">L378+N378+P378+R378+T378+V378+X378+Z378+AB378+AD378+AF378+AH378+AJ378+AL378+AN378+AP378+AR378+AT378+AV378+AX378+AZ378+BB378+BD378+BF378+BH378+BJ378+BL378+BN378+BP378+BR378+BT378</f>
        <v>0</v>
      </c>
      <c r="H378" s="671">
        <f t="shared" si="390"/>
        <v>0</v>
      </c>
      <c r="I378" s="774">
        <f t="shared" si="4"/>
        <v>0</v>
      </c>
      <c r="J378" s="418"/>
      <c r="K378" s="407">
        <f t="shared" si="5"/>
        <v>0</v>
      </c>
      <c r="L378" s="831"/>
      <c r="M378" s="832"/>
      <c r="N378" s="831"/>
      <c r="O378" s="832"/>
      <c r="P378" s="831"/>
      <c r="Q378" s="832"/>
      <c r="R378" s="831"/>
      <c r="S378" s="832"/>
      <c r="T378" s="831"/>
      <c r="U378" s="832"/>
      <c r="V378" s="831"/>
      <c r="W378" s="832"/>
      <c r="X378" s="831"/>
      <c r="Y378" s="832"/>
      <c r="Z378" s="831"/>
      <c r="AA378" s="832"/>
      <c r="AB378" s="831"/>
      <c r="AC378" s="832"/>
      <c r="AD378" s="831"/>
      <c r="AE378" s="832"/>
      <c r="AF378" s="831"/>
      <c r="AG378" s="832"/>
      <c r="AH378" s="831"/>
      <c r="AI378" s="832"/>
      <c r="AJ378" s="831"/>
      <c r="AK378" s="832"/>
      <c r="AL378" s="831"/>
      <c r="AM378" s="832"/>
      <c r="AN378" s="831"/>
      <c r="AO378" s="832"/>
      <c r="AP378" s="831"/>
      <c r="AQ378" s="832"/>
      <c r="AR378" s="831"/>
      <c r="AS378" s="832"/>
      <c r="AT378" s="831"/>
      <c r="AU378" s="832"/>
      <c r="AV378" s="831"/>
      <c r="AW378" s="832"/>
      <c r="AX378" s="831"/>
      <c r="AY378" s="832"/>
      <c r="AZ378" s="831"/>
      <c r="BA378" s="832"/>
      <c r="BB378" s="831"/>
      <c r="BC378" s="832"/>
      <c r="BD378" s="831"/>
      <c r="BE378" s="832"/>
      <c r="BF378" s="831"/>
      <c r="BG378" s="832"/>
      <c r="BH378" s="831"/>
      <c r="BI378" s="832"/>
      <c r="BJ378" s="831"/>
      <c r="BK378" s="832"/>
      <c r="BL378" s="831"/>
      <c r="BM378" s="832"/>
      <c r="BN378" s="831"/>
      <c r="BO378" s="832"/>
      <c r="BP378" s="831"/>
      <c r="BQ378" s="832"/>
      <c r="BR378" s="831"/>
      <c r="BS378" s="832"/>
      <c r="BT378" s="831"/>
      <c r="BU378" s="832"/>
      <c r="BV378" s="643">
        <f t="shared" si="290"/>
        <v>0</v>
      </c>
      <c r="BW378" s="644">
        <f t="shared" si="291"/>
        <v>0</v>
      </c>
      <c r="BX378" s="776">
        <f t="shared" si="292"/>
        <v>0</v>
      </c>
      <c r="BY378" s="644">
        <f t="shared" si="293"/>
        <v>0</v>
      </c>
      <c r="BZ378" s="833"/>
      <c r="CA378" s="338"/>
      <c r="CB378" s="338"/>
      <c r="CC378" s="338"/>
      <c r="CD378" s="338"/>
      <c r="CE378" s="338"/>
      <c r="CF378" s="338"/>
    </row>
    <row r="379" ht="15.75" customHeight="1">
      <c r="A379" s="821"/>
      <c r="B379" s="777"/>
      <c r="C379" s="501"/>
      <c r="D379" s="501"/>
      <c r="E379" s="501"/>
      <c r="F379" s="737"/>
      <c r="G379" s="773">
        <f t="shared" ref="G379:H379" si="391">L379+N379+P379+R379+T379+V379+X379+Z379+AB379+AD379+AF379+AH379+AJ379+AL379+AN379+AP379+AR379+AT379+AV379+AX379+AZ379+BB379+BD379+BF379+BH379+BJ379+BL379+BN379+BP379+BR379+BT379</f>
        <v>0</v>
      </c>
      <c r="H379" s="671">
        <f t="shared" si="391"/>
        <v>0</v>
      </c>
      <c r="I379" s="774">
        <f t="shared" si="4"/>
        <v>0</v>
      </c>
      <c r="J379" s="418"/>
      <c r="K379" s="407">
        <f t="shared" si="5"/>
        <v>0</v>
      </c>
      <c r="L379" s="831"/>
      <c r="M379" s="832"/>
      <c r="N379" s="831"/>
      <c r="O379" s="832"/>
      <c r="P379" s="831"/>
      <c r="Q379" s="832"/>
      <c r="R379" s="831"/>
      <c r="S379" s="832"/>
      <c r="T379" s="831"/>
      <c r="U379" s="832"/>
      <c r="V379" s="831"/>
      <c r="W379" s="832"/>
      <c r="X379" s="831"/>
      <c r="Y379" s="832"/>
      <c r="Z379" s="831"/>
      <c r="AA379" s="832"/>
      <c r="AB379" s="831"/>
      <c r="AC379" s="832"/>
      <c r="AD379" s="831"/>
      <c r="AE379" s="832"/>
      <c r="AF379" s="831"/>
      <c r="AG379" s="832"/>
      <c r="AH379" s="831"/>
      <c r="AI379" s="832"/>
      <c r="AJ379" s="831"/>
      <c r="AK379" s="832"/>
      <c r="AL379" s="831"/>
      <c r="AM379" s="832"/>
      <c r="AN379" s="831"/>
      <c r="AO379" s="832"/>
      <c r="AP379" s="831"/>
      <c r="AQ379" s="832"/>
      <c r="AR379" s="831"/>
      <c r="AS379" s="832"/>
      <c r="AT379" s="831"/>
      <c r="AU379" s="832"/>
      <c r="AV379" s="831"/>
      <c r="AW379" s="832"/>
      <c r="AX379" s="831"/>
      <c r="AY379" s="832"/>
      <c r="AZ379" s="831"/>
      <c r="BA379" s="832"/>
      <c r="BB379" s="831"/>
      <c r="BC379" s="832"/>
      <c r="BD379" s="831"/>
      <c r="BE379" s="832"/>
      <c r="BF379" s="831"/>
      <c r="BG379" s="832"/>
      <c r="BH379" s="831"/>
      <c r="BI379" s="832"/>
      <c r="BJ379" s="831"/>
      <c r="BK379" s="832"/>
      <c r="BL379" s="831"/>
      <c r="BM379" s="832"/>
      <c r="BN379" s="831"/>
      <c r="BO379" s="832"/>
      <c r="BP379" s="831"/>
      <c r="BQ379" s="832"/>
      <c r="BR379" s="831"/>
      <c r="BS379" s="832"/>
      <c r="BT379" s="831"/>
      <c r="BU379" s="832"/>
      <c r="BV379" s="643">
        <f t="shared" si="290"/>
        <v>0</v>
      </c>
      <c r="BW379" s="644">
        <f t="shared" si="291"/>
        <v>0</v>
      </c>
      <c r="BX379" s="776">
        <f t="shared" si="292"/>
        <v>0</v>
      </c>
      <c r="BY379" s="644">
        <f t="shared" si="293"/>
        <v>0</v>
      </c>
      <c r="BZ379" s="833"/>
      <c r="CA379" s="338"/>
      <c r="CB379" s="338"/>
      <c r="CC379" s="338"/>
      <c r="CD379" s="338"/>
      <c r="CE379" s="338"/>
      <c r="CF379" s="338"/>
    </row>
    <row r="380" ht="15.75" customHeight="1">
      <c r="A380" s="821"/>
      <c r="B380" s="777"/>
      <c r="C380" s="501"/>
      <c r="D380" s="501"/>
      <c r="E380" s="501"/>
      <c r="F380" s="737"/>
      <c r="G380" s="773">
        <f t="shared" ref="G380:H380" si="392">L380+N380+P380+R380+T380+V380+X380+Z380+AB380+AD380+AF380+AH380+AJ380+AL380+AN380+AP380+AR380+AT380+AV380+AX380+AZ380+BB380+BD380+BF380+BH380+BJ380+BL380+BN380+BP380+BR380+BT380</f>
        <v>0</v>
      </c>
      <c r="H380" s="671">
        <f t="shared" si="392"/>
        <v>0</v>
      </c>
      <c r="I380" s="774">
        <f t="shared" si="4"/>
        <v>0</v>
      </c>
      <c r="J380" s="418"/>
      <c r="K380" s="407">
        <f t="shared" si="5"/>
        <v>0</v>
      </c>
      <c r="L380" s="831"/>
      <c r="M380" s="832"/>
      <c r="N380" s="831"/>
      <c r="O380" s="832"/>
      <c r="P380" s="831"/>
      <c r="Q380" s="832"/>
      <c r="R380" s="831"/>
      <c r="S380" s="832"/>
      <c r="T380" s="831"/>
      <c r="U380" s="832"/>
      <c r="V380" s="831"/>
      <c r="W380" s="832"/>
      <c r="X380" s="831"/>
      <c r="Y380" s="832"/>
      <c r="Z380" s="831"/>
      <c r="AA380" s="832"/>
      <c r="AB380" s="831"/>
      <c r="AC380" s="832"/>
      <c r="AD380" s="831"/>
      <c r="AE380" s="832"/>
      <c r="AF380" s="831"/>
      <c r="AG380" s="832"/>
      <c r="AH380" s="831"/>
      <c r="AI380" s="832"/>
      <c r="AJ380" s="831"/>
      <c r="AK380" s="832"/>
      <c r="AL380" s="831"/>
      <c r="AM380" s="832"/>
      <c r="AN380" s="831"/>
      <c r="AO380" s="832"/>
      <c r="AP380" s="831"/>
      <c r="AQ380" s="832"/>
      <c r="AR380" s="831"/>
      <c r="AS380" s="832"/>
      <c r="AT380" s="831"/>
      <c r="AU380" s="832"/>
      <c r="AV380" s="831"/>
      <c r="AW380" s="832"/>
      <c r="AX380" s="831"/>
      <c r="AY380" s="832"/>
      <c r="AZ380" s="831"/>
      <c r="BA380" s="832"/>
      <c r="BB380" s="831"/>
      <c r="BC380" s="832"/>
      <c r="BD380" s="831"/>
      <c r="BE380" s="832"/>
      <c r="BF380" s="831"/>
      <c r="BG380" s="832"/>
      <c r="BH380" s="831"/>
      <c r="BI380" s="832"/>
      <c r="BJ380" s="831"/>
      <c r="BK380" s="832"/>
      <c r="BL380" s="831"/>
      <c r="BM380" s="832"/>
      <c r="BN380" s="831"/>
      <c r="BO380" s="832"/>
      <c r="BP380" s="831"/>
      <c r="BQ380" s="832"/>
      <c r="BR380" s="831"/>
      <c r="BS380" s="832"/>
      <c r="BT380" s="831"/>
      <c r="BU380" s="832"/>
      <c r="BV380" s="643">
        <f t="shared" si="290"/>
        <v>0</v>
      </c>
      <c r="BW380" s="644">
        <f t="shared" si="291"/>
        <v>0</v>
      </c>
      <c r="BX380" s="776">
        <f t="shared" si="292"/>
        <v>0</v>
      </c>
      <c r="BY380" s="644">
        <f t="shared" si="293"/>
        <v>0</v>
      </c>
      <c r="BZ380" s="833"/>
      <c r="CA380" s="338"/>
      <c r="CB380" s="338"/>
      <c r="CC380" s="338"/>
      <c r="CD380" s="338"/>
      <c r="CE380" s="338"/>
      <c r="CF380" s="338"/>
    </row>
    <row r="381" ht="15.75" customHeight="1">
      <c r="A381" s="821"/>
      <c r="B381" s="777"/>
      <c r="C381" s="501"/>
      <c r="D381" s="501"/>
      <c r="E381" s="501"/>
      <c r="F381" s="737"/>
      <c r="G381" s="773">
        <f t="shared" ref="G381:H381" si="393">L381+N381+P381+R381+T381+V381+X381+Z381+AB381+AD381+AF381+AH381+AJ381+AL381+AN381+AP381+AR381+AT381+AV381+AX381+AZ381+BB381+BD381+BF381+BH381+BJ381+BL381+BN381+BP381+BR381+BT381</f>
        <v>0</v>
      </c>
      <c r="H381" s="671">
        <f t="shared" si="393"/>
        <v>0</v>
      </c>
      <c r="I381" s="774">
        <f t="shared" si="4"/>
        <v>0</v>
      </c>
      <c r="J381" s="418"/>
      <c r="K381" s="407">
        <f t="shared" si="5"/>
        <v>0</v>
      </c>
      <c r="L381" s="831"/>
      <c r="M381" s="832"/>
      <c r="N381" s="831"/>
      <c r="O381" s="832"/>
      <c r="P381" s="831"/>
      <c r="Q381" s="832"/>
      <c r="R381" s="831"/>
      <c r="S381" s="832"/>
      <c r="T381" s="831"/>
      <c r="U381" s="832"/>
      <c r="V381" s="831"/>
      <c r="W381" s="832"/>
      <c r="X381" s="831"/>
      <c r="Y381" s="832"/>
      <c r="Z381" s="831"/>
      <c r="AA381" s="832"/>
      <c r="AB381" s="831"/>
      <c r="AC381" s="832"/>
      <c r="AD381" s="831"/>
      <c r="AE381" s="832"/>
      <c r="AF381" s="831"/>
      <c r="AG381" s="832"/>
      <c r="AH381" s="831"/>
      <c r="AI381" s="832"/>
      <c r="AJ381" s="831"/>
      <c r="AK381" s="832"/>
      <c r="AL381" s="831"/>
      <c r="AM381" s="832"/>
      <c r="AN381" s="831"/>
      <c r="AO381" s="832"/>
      <c r="AP381" s="831"/>
      <c r="AQ381" s="832"/>
      <c r="AR381" s="831"/>
      <c r="AS381" s="832"/>
      <c r="AT381" s="831"/>
      <c r="AU381" s="832"/>
      <c r="AV381" s="831"/>
      <c r="AW381" s="832"/>
      <c r="AX381" s="831"/>
      <c r="AY381" s="832"/>
      <c r="AZ381" s="831"/>
      <c r="BA381" s="832"/>
      <c r="BB381" s="831"/>
      <c r="BC381" s="832"/>
      <c r="BD381" s="831"/>
      <c r="BE381" s="832"/>
      <c r="BF381" s="831"/>
      <c r="BG381" s="832"/>
      <c r="BH381" s="831"/>
      <c r="BI381" s="832"/>
      <c r="BJ381" s="831"/>
      <c r="BK381" s="832"/>
      <c r="BL381" s="831"/>
      <c r="BM381" s="832"/>
      <c r="BN381" s="831"/>
      <c r="BO381" s="832"/>
      <c r="BP381" s="831"/>
      <c r="BQ381" s="832"/>
      <c r="BR381" s="831"/>
      <c r="BS381" s="832"/>
      <c r="BT381" s="831"/>
      <c r="BU381" s="832"/>
      <c r="BV381" s="643">
        <f t="shared" si="290"/>
        <v>0</v>
      </c>
      <c r="BW381" s="644">
        <f t="shared" si="291"/>
        <v>0</v>
      </c>
      <c r="BX381" s="776">
        <f t="shared" si="292"/>
        <v>0</v>
      </c>
      <c r="BY381" s="644">
        <f t="shared" si="293"/>
        <v>0</v>
      </c>
      <c r="BZ381" s="833"/>
      <c r="CA381" s="338"/>
      <c r="CB381" s="338"/>
      <c r="CC381" s="338"/>
      <c r="CD381" s="338"/>
      <c r="CE381" s="338"/>
      <c r="CF381" s="338"/>
    </row>
    <row r="382" ht="15.75" customHeight="1">
      <c r="A382" s="821"/>
      <c r="B382" s="777"/>
      <c r="C382" s="501"/>
      <c r="D382" s="501"/>
      <c r="E382" s="501"/>
      <c r="F382" s="737"/>
      <c r="G382" s="773">
        <f t="shared" ref="G382:H382" si="394">L382+N382+P382+R382+T382+V382+X382+Z382+AB382+AD382+AF382+AH382+AJ382+AL382+AN382+AP382+AR382+AT382+AV382+AX382+AZ382+BB382+BD382+BF382+BH382+BJ382+BL382+BN382+BP382+BR382+BT382</f>
        <v>0</v>
      </c>
      <c r="H382" s="671">
        <f t="shared" si="394"/>
        <v>0</v>
      </c>
      <c r="I382" s="774">
        <f t="shared" si="4"/>
        <v>0</v>
      </c>
      <c r="J382" s="418"/>
      <c r="K382" s="407">
        <f t="shared" si="5"/>
        <v>0</v>
      </c>
      <c r="L382" s="831"/>
      <c r="M382" s="832"/>
      <c r="N382" s="831"/>
      <c r="O382" s="832"/>
      <c r="P382" s="831"/>
      <c r="Q382" s="832"/>
      <c r="R382" s="831"/>
      <c r="S382" s="832"/>
      <c r="T382" s="831"/>
      <c r="U382" s="832"/>
      <c r="V382" s="831"/>
      <c r="W382" s="832"/>
      <c r="X382" s="831"/>
      <c r="Y382" s="832"/>
      <c r="Z382" s="831"/>
      <c r="AA382" s="832"/>
      <c r="AB382" s="831"/>
      <c r="AC382" s="832"/>
      <c r="AD382" s="831"/>
      <c r="AE382" s="832"/>
      <c r="AF382" s="831"/>
      <c r="AG382" s="832"/>
      <c r="AH382" s="831"/>
      <c r="AI382" s="832"/>
      <c r="AJ382" s="831"/>
      <c r="AK382" s="832"/>
      <c r="AL382" s="831"/>
      <c r="AM382" s="832"/>
      <c r="AN382" s="831"/>
      <c r="AO382" s="832"/>
      <c r="AP382" s="831"/>
      <c r="AQ382" s="832"/>
      <c r="AR382" s="831"/>
      <c r="AS382" s="832"/>
      <c r="AT382" s="831"/>
      <c r="AU382" s="832"/>
      <c r="AV382" s="831"/>
      <c r="AW382" s="832"/>
      <c r="AX382" s="831"/>
      <c r="AY382" s="832"/>
      <c r="AZ382" s="831"/>
      <c r="BA382" s="832"/>
      <c r="BB382" s="831"/>
      <c r="BC382" s="832"/>
      <c r="BD382" s="831"/>
      <c r="BE382" s="832"/>
      <c r="BF382" s="831"/>
      <c r="BG382" s="832"/>
      <c r="BH382" s="831"/>
      <c r="BI382" s="832"/>
      <c r="BJ382" s="831"/>
      <c r="BK382" s="832"/>
      <c r="BL382" s="831"/>
      <c r="BM382" s="832"/>
      <c r="BN382" s="831"/>
      <c r="BO382" s="832"/>
      <c r="BP382" s="831"/>
      <c r="BQ382" s="832"/>
      <c r="BR382" s="831"/>
      <c r="BS382" s="832"/>
      <c r="BT382" s="831"/>
      <c r="BU382" s="832"/>
      <c r="BV382" s="643">
        <f t="shared" si="290"/>
        <v>0</v>
      </c>
      <c r="BW382" s="644">
        <f t="shared" si="291"/>
        <v>0</v>
      </c>
      <c r="BX382" s="776">
        <f t="shared" si="292"/>
        <v>0</v>
      </c>
      <c r="BY382" s="644">
        <f t="shared" si="293"/>
        <v>0</v>
      </c>
      <c r="BZ382" s="833"/>
      <c r="CA382" s="338"/>
      <c r="CB382" s="338"/>
      <c r="CC382" s="338"/>
      <c r="CD382" s="338"/>
      <c r="CE382" s="338"/>
      <c r="CF382" s="338"/>
    </row>
    <row r="383" ht="15.75" customHeight="1">
      <c r="A383" s="821"/>
      <c r="B383" s="777"/>
      <c r="C383" s="501"/>
      <c r="D383" s="501"/>
      <c r="E383" s="501"/>
      <c r="F383" s="737"/>
      <c r="G383" s="773">
        <f t="shared" ref="G383:H383" si="395">L383+N383+P383+R383+T383+V383+X383+Z383+AB383+AD383+AF383+AH383+AJ383+AL383+AN383+AP383+AR383+AT383+AV383+AX383+AZ383+BB383+BD383+BF383+BH383+BJ383+BL383+BN383+BP383+BR383+BT383</f>
        <v>0</v>
      </c>
      <c r="H383" s="671">
        <f t="shared" si="395"/>
        <v>0</v>
      </c>
      <c r="I383" s="774">
        <f t="shared" si="4"/>
        <v>0</v>
      </c>
      <c r="J383" s="418"/>
      <c r="K383" s="407">
        <f t="shared" si="5"/>
        <v>0</v>
      </c>
      <c r="L383" s="831"/>
      <c r="M383" s="832"/>
      <c r="N383" s="831"/>
      <c r="O383" s="832"/>
      <c r="P383" s="831"/>
      <c r="Q383" s="832"/>
      <c r="R383" s="831"/>
      <c r="S383" s="832"/>
      <c r="T383" s="831"/>
      <c r="U383" s="832"/>
      <c r="V383" s="831"/>
      <c r="W383" s="832"/>
      <c r="X383" s="831"/>
      <c r="Y383" s="832"/>
      <c r="Z383" s="831"/>
      <c r="AA383" s="832"/>
      <c r="AB383" s="831"/>
      <c r="AC383" s="832"/>
      <c r="AD383" s="831"/>
      <c r="AE383" s="832"/>
      <c r="AF383" s="831"/>
      <c r="AG383" s="832"/>
      <c r="AH383" s="831"/>
      <c r="AI383" s="832"/>
      <c r="AJ383" s="831"/>
      <c r="AK383" s="832"/>
      <c r="AL383" s="831"/>
      <c r="AM383" s="832"/>
      <c r="AN383" s="831"/>
      <c r="AO383" s="832"/>
      <c r="AP383" s="831"/>
      <c r="AQ383" s="832"/>
      <c r="AR383" s="831"/>
      <c r="AS383" s="832"/>
      <c r="AT383" s="831"/>
      <c r="AU383" s="832"/>
      <c r="AV383" s="831"/>
      <c r="AW383" s="832"/>
      <c r="AX383" s="831"/>
      <c r="AY383" s="832"/>
      <c r="AZ383" s="831"/>
      <c r="BA383" s="832"/>
      <c r="BB383" s="831"/>
      <c r="BC383" s="832"/>
      <c r="BD383" s="831"/>
      <c r="BE383" s="832"/>
      <c r="BF383" s="831"/>
      <c r="BG383" s="832"/>
      <c r="BH383" s="831"/>
      <c r="BI383" s="832"/>
      <c r="BJ383" s="831"/>
      <c r="BK383" s="832"/>
      <c r="BL383" s="831"/>
      <c r="BM383" s="832"/>
      <c r="BN383" s="831"/>
      <c r="BO383" s="832"/>
      <c r="BP383" s="831"/>
      <c r="BQ383" s="832"/>
      <c r="BR383" s="831"/>
      <c r="BS383" s="832"/>
      <c r="BT383" s="831"/>
      <c r="BU383" s="832"/>
      <c r="BV383" s="643">
        <f t="shared" si="290"/>
        <v>0</v>
      </c>
      <c r="BW383" s="644">
        <f t="shared" si="291"/>
        <v>0</v>
      </c>
      <c r="BX383" s="776">
        <f t="shared" si="292"/>
        <v>0</v>
      </c>
      <c r="BY383" s="644">
        <f t="shared" si="293"/>
        <v>0</v>
      </c>
      <c r="BZ383" s="833"/>
      <c r="CA383" s="338"/>
      <c r="CB383" s="338"/>
      <c r="CC383" s="338"/>
      <c r="CD383" s="338"/>
      <c r="CE383" s="338"/>
      <c r="CF383" s="338"/>
    </row>
    <row r="384" ht="15.75" customHeight="1">
      <c r="A384" s="821"/>
      <c r="B384" s="777"/>
      <c r="C384" s="501"/>
      <c r="D384" s="501"/>
      <c r="E384" s="501"/>
      <c r="F384" s="737"/>
      <c r="G384" s="773">
        <f t="shared" ref="G384:H384" si="396">L384+N384+P384+R384+T384+V384+X384+Z384+AB384+AD384+AF384+AH384+AJ384+AL384+AN384+AP384+AR384+AT384+AV384+AX384+AZ384+BB384+BD384+BF384+BH384+BJ384+BL384+BN384+BP384+BR384+BT384</f>
        <v>0</v>
      </c>
      <c r="H384" s="671">
        <f t="shared" si="396"/>
        <v>0</v>
      </c>
      <c r="I384" s="774">
        <f t="shared" si="4"/>
        <v>0</v>
      </c>
      <c r="J384" s="418"/>
      <c r="K384" s="407">
        <f t="shared" si="5"/>
        <v>0</v>
      </c>
      <c r="L384" s="831"/>
      <c r="M384" s="832"/>
      <c r="N384" s="831"/>
      <c r="O384" s="832"/>
      <c r="P384" s="831"/>
      <c r="Q384" s="832"/>
      <c r="R384" s="831"/>
      <c r="S384" s="832"/>
      <c r="T384" s="831"/>
      <c r="U384" s="832"/>
      <c r="V384" s="831"/>
      <c r="W384" s="832"/>
      <c r="X384" s="831"/>
      <c r="Y384" s="832"/>
      <c r="Z384" s="831"/>
      <c r="AA384" s="832"/>
      <c r="AB384" s="831"/>
      <c r="AC384" s="832"/>
      <c r="AD384" s="831"/>
      <c r="AE384" s="832"/>
      <c r="AF384" s="831"/>
      <c r="AG384" s="832"/>
      <c r="AH384" s="831"/>
      <c r="AI384" s="832"/>
      <c r="AJ384" s="831"/>
      <c r="AK384" s="832"/>
      <c r="AL384" s="831"/>
      <c r="AM384" s="832"/>
      <c r="AN384" s="831"/>
      <c r="AO384" s="832"/>
      <c r="AP384" s="831"/>
      <c r="AQ384" s="832"/>
      <c r="AR384" s="831"/>
      <c r="AS384" s="832"/>
      <c r="AT384" s="831"/>
      <c r="AU384" s="832"/>
      <c r="AV384" s="831"/>
      <c r="AW384" s="832"/>
      <c r="AX384" s="831"/>
      <c r="AY384" s="832"/>
      <c r="AZ384" s="831"/>
      <c r="BA384" s="832"/>
      <c r="BB384" s="831"/>
      <c r="BC384" s="832"/>
      <c r="BD384" s="831"/>
      <c r="BE384" s="832"/>
      <c r="BF384" s="831"/>
      <c r="BG384" s="832"/>
      <c r="BH384" s="831"/>
      <c r="BI384" s="832"/>
      <c r="BJ384" s="831"/>
      <c r="BK384" s="832"/>
      <c r="BL384" s="831"/>
      <c r="BM384" s="832"/>
      <c r="BN384" s="831"/>
      <c r="BO384" s="832"/>
      <c r="BP384" s="831"/>
      <c r="BQ384" s="832"/>
      <c r="BR384" s="831"/>
      <c r="BS384" s="832"/>
      <c r="BT384" s="831"/>
      <c r="BU384" s="832"/>
      <c r="BV384" s="643">
        <f t="shared" si="290"/>
        <v>0</v>
      </c>
      <c r="BW384" s="644">
        <f t="shared" si="291"/>
        <v>0</v>
      </c>
      <c r="BX384" s="776">
        <f t="shared" si="292"/>
        <v>0</v>
      </c>
      <c r="BY384" s="644">
        <f t="shared" si="293"/>
        <v>0</v>
      </c>
      <c r="BZ384" s="833"/>
      <c r="CA384" s="338"/>
      <c r="CB384" s="338"/>
      <c r="CC384" s="338"/>
      <c r="CD384" s="338"/>
      <c r="CE384" s="338"/>
      <c r="CF384" s="338"/>
    </row>
    <row r="385" ht="15.75" customHeight="1">
      <c r="A385" s="821"/>
      <c r="B385" s="777"/>
      <c r="C385" s="501"/>
      <c r="D385" s="501"/>
      <c r="E385" s="501"/>
      <c r="F385" s="737"/>
      <c r="G385" s="773">
        <f t="shared" ref="G385:H385" si="397">L385+N385+P385+R385+T385+V385+X385+Z385+AB385+AD385+AF385+AH385+AJ385+AL385+AN385+AP385+AR385+AT385+AV385+AX385+AZ385+BB385+BD385+BF385+BH385+BJ385+BL385+BN385+BP385+BR385+BT385</f>
        <v>0</v>
      </c>
      <c r="H385" s="671">
        <f t="shared" si="397"/>
        <v>0</v>
      </c>
      <c r="I385" s="774">
        <f t="shared" si="4"/>
        <v>0</v>
      </c>
      <c r="J385" s="418"/>
      <c r="K385" s="407">
        <f t="shared" si="5"/>
        <v>0</v>
      </c>
      <c r="L385" s="831"/>
      <c r="M385" s="832"/>
      <c r="N385" s="831"/>
      <c r="O385" s="832"/>
      <c r="P385" s="831"/>
      <c r="Q385" s="832"/>
      <c r="R385" s="831"/>
      <c r="S385" s="832"/>
      <c r="T385" s="831"/>
      <c r="U385" s="832"/>
      <c r="V385" s="831"/>
      <c r="W385" s="832"/>
      <c r="X385" s="831"/>
      <c r="Y385" s="832"/>
      <c r="Z385" s="831"/>
      <c r="AA385" s="832"/>
      <c r="AB385" s="831"/>
      <c r="AC385" s="832"/>
      <c r="AD385" s="831"/>
      <c r="AE385" s="832"/>
      <c r="AF385" s="831"/>
      <c r="AG385" s="832"/>
      <c r="AH385" s="831"/>
      <c r="AI385" s="832"/>
      <c r="AJ385" s="831"/>
      <c r="AK385" s="832"/>
      <c r="AL385" s="831"/>
      <c r="AM385" s="832"/>
      <c r="AN385" s="831"/>
      <c r="AO385" s="832"/>
      <c r="AP385" s="831"/>
      <c r="AQ385" s="832"/>
      <c r="AR385" s="831"/>
      <c r="AS385" s="832"/>
      <c r="AT385" s="831"/>
      <c r="AU385" s="832"/>
      <c r="AV385" s="831"/>
      <c r="AW385" s="832"/>
      <c r="AX385" s="831"/>
      <c r="AY385" s="832"/>
      <c r="AZ385" s="831"/>
      <c r="BA385" s="832"/>
      <c r="BB385" s="831"/>
      <c r="BC385" s="832"/>
      <c r="BD385" s="831"/>
      <c r="BE385" s="832"/>
      <c r="BF385" s="831"/>
      <c r="BG385" s="832"/>
      <c r="BH385" s="831"/>
      <c r="BI385" s="832"/>
      <c r="BJ385" s="831"/>
      <c r="BK385" s="832"/>
      <c r="BL385" s="831"/>
      <c r="BM385" s="832"/>
      <c r="BN385" s="831"/>
      <c r="BO385" s="832"/>
      <c r="BP385" s="831"/>
      <c r="BQ385" s="832"/>
      <c r="BR385" s="831"/>
      <c r="BS385" s="832"/>
      <c r="BT385" s="831"/>
      <c r="BU385" s="832"/>
      <c r="BV385" s="643">
        <f t="shared" si="290"/>
        <v>0</v>
      </c>
      <c r="BW385" s="644">
        <f t="shared" si="291"/>
        <v>0</v>
      </c>
      <c r="BX385" s="776">
        <f t="shared" si="292"/>
        <v>0</v>
      </c>
      <c r="BY385" s="644">
        <f t="shared" si="293"/>
        <v>0</v>
      </c>
      <c r="BZ385" s="833"/>
      <c r="CA385" s="338"/>
      <c r="CB385" s="338"/>
      <c r="CC385" s="338"/>
      <c r="CD385" s="338"/>
      <c r="CE385" s="338"/>
      <c r="CF385" s="338"/>
    </row>
    <row r="386" ht="15.75" customHeight="1">
      <c r="A386" s="821"/>
      <c r="B386" s="777"/>
      <c r="C386" s="501"/>
      <c r="D386" s="501"/>
      <c r="E386" s="501"/>
      <c r="F386" s="737"/>
      <c r="G386" s="773">
        <f t="shared" ref="G386:H386" si="398">L386+N386+P386+R386+T386+V386+X386+Z386+AB386+AD386+AF386+AH386+AJ386+AL386+AN386+AP386+AR386+AT386+AV386+AX386+AZ386+BB386+BD386+BF386+BH386+BJ386+BL386+BN386+BP386+BR386+BT386</f>
        <v>0</v>
      </c>
      <c r="H386" s="671">
        <f t="shared" si="398"/>
        <v>0</v>
      </c>
      <c r="I386" s="774">
        <f t="shared" si="4"/>
        <v>0</v>
      </c>
      <c r="J386" s="418"/>
      <c r="K386" s="407">
        <f t="shared" si="5"/>
        <v>0</v>
      </c>
      <c r="L386" s="831"/>
      <c r="M386" s="832"/>
      <c r="N386" s="831"/>
      <c r="O386" s="832"/>
      <c r="P386" s="831"/>
      <c r="Q386" s="832"/>
      <c r="R386" s="831"/>
      <c r="S386" s="832"/>
      <c r="T386" s="831"/>
      <c r="U386" s="832"/>
      <c r="V386" s="831"/>
      <c r="W386" s="832"/>
      <c r="X386" s="831"/>
      <c r="Y386" s="832"/>
      <c r="Z386" s="831"/>
      <c r="AA386" s="832"/>
      <c r="AB386" s="831"/>
      <c r="AC386" s="832"/>
      <c r="AD386" s="831"/>
      <c r="AE386" s="832"/>
      <c r="AF386" s="831"/>
      <c r="AG386" s="832"/>
      <c r="AH386" s="831"/>
      <c r="AI386" s="832"/>
      <c r="AJ386" s="831"/>
      <c r="AK386" s="832"/>
      <c r="AL386" s="831"/>
      <c r="AM386" s="832"/>
      <c r="AN386" s="831"/>
      <c r="AO386" s="832"/>
      <c r="AP386" s="831"/>
      <c r="AQ386" s="832"/>
      <c r="AR386" s="831"/>
      <c r="AS386" s="832"/>
      <c r="AT386" s="831"/>
      <c r="AU386" s="832"/>
      <c r="AV386" s="831"/>
      <c r="AW386" s="832"/>
      <c r="AX386" s="831"/>
      <c r="AY386" s="832"/>
      <c r="AZ386" s="831"/>
      <c r="BA386" s="832"/>
      <c r="BB386" s="831"/>
      <c r="BC386" s="832"/>
      <c r="BD386" s="831"/>
      <c r="BE386" s="832"/>
      <c r="BF386" s="831"/>
      <c r="BG386" s="832"/>
      <c r="BH386" s="831"/>
      <c r="BI386" s="832"/>
      <c r="BJ386" s="831"/>
      <c r="BK386" s="832"/>
      <c r="BL386" s="831"/>
      <c r="BM386" s="832"/>
      <c r="BN386" s="831"/>
      <c r="BO386" s="832"/>
      <c r="BP386" s="831"/>
      <c r="BQ386" s="832"/>
      <c r="BR386" s="831"/>
      <c r="BS386" s="832"/>
      <c r="BT386" s="831"/>
      <c r="BU386" s="832"/>
      <c r="BV386" s="643">
        <f t="shared" si="290"/>
        <v>0</v>
      </c>
      <c r="BW386" s="644">
        <f t="shared" si="291"/>
        <v>0</v>
      </c>
      <c r="BX386" s="776">
        <f t="shared" si="292"/>
        <v>0</v>
      </c>
      <c r="BY386" s="644">
        <f t="shared" si="293"/>
        <v>0</v>
      </c>
      <c r="BZ386" s="833"/>
      <c r="CA386" s="338"/>
      <c r="CB386" s="338"/>
      <c r="CC386" s="338"/>
      <c r="CD386" s="338"/>
      <c r="CE386" s="338"/>
      <c r="CF386" s="338"/>
    </row>
    <row r="387" ht="15.75" customHeight="1">
      <c r="A387" s="821"/>
      <c r="B387" s="777"/>
      <c r="C387" s="501"/>
      <c r="D387" s="501"/>
      <c r="E387" s="501"/>
      <c r="F387" s="737"/>
      <c r="G387" s="773">
        <f t="shared" ref="G387:H387" si="399">L387+N387+P387+R387+T387+V387+X387+Z387+AB387+AD387+AF387+AH387+AJ387+AL387+AN387+AP387+AR387+AT387+AV387+AX387+AZ387+BB387+BD387+BF387+BH387+BJ387+BL387+BN387+BP387+BR387+BT387</f>
        <v>0</v>
      </c>
      <c r="H387" s="671">
        <f t="shared" si="399"/>
        <v>0</v>
      </c>
      <c r="I387" s="774">
        <f t="shared" si="4"/>
        <v>0</v>
      </c>
      <c r="J387" s="418"/>
      <c r="K387" s="407">
        <f t="shared" si="5"/>
        <v>0</v>
      </c>
      <c r="L387" s="831"/>
      <c r="M387" s="832"/>
      <c r="N387" s="831"/>
      <c r="O387" s="832"/>
      <c r="P387" s="831"/>
      <c r="Q387" s="832"/>
      <c r="R387" s="831"/>
      <c r="S387" s="832"/>
      <c r="T387" s="831"/>
      <c r="U387" s="832"/>
      <c r="V387" s="831"/>
      <c r="W387" s="832"/>
      <c r="X387" s="831"/>
      <c r="Y387" s="832"/>
      <c r="Z387" s="831"/>
      <c r="AA387" s="832"/>
      <c r="AB387" s="831"/>
      <c r="AC387" s="832"/>
      <c r="AD387" s="831"/>
      <c r="AE387" s="832"/>
      <c r="AF387" s="831"/>
      <c r="AG387" s="832"/>
      <c r="AH387" s="831"/>
      <c r="AI387" s="832"/>
      <c r="AJ387" s="831"/>
      <c r="AK387" s="832"/>
      <c r="AL387" s="831"/>
      <c r="AM387" s="832"/>
      <c r="AN387" s="831"/>
      <c r="AO387" s="832"/>
      <c r="AP387" s="831"/>
      <c r="AQ387" s="832"/>
      <c r="AR387" s="831"/>
      <c r="AS387" s="832"/>
      <c r="AT387" s="831"/>
      <c r="AU387" s="832"/>
      <c r="AV387" s="831"/>
      <c r="AW387" s="832"/>
      <c r="AX387" s="831"/>
      <c r="AY387" s="832"/>
      <c r="AZ387" s="831"/>
      <c r="BA387" s="832"/>
      <c r="BB387" s="831"/>
      <c r="BC387" s="832"/>
      <c r="BD387" s="831"/>
      <c r="BE387" s="832"/>
      <c r="BF387" s="831"/>
      <c r="BG387" s="832"/>
      <c r="BH387" s="831"/>
      <c r="BI387" s="832"/>
      <c r="BJ387" s="831"/>
      <c r="BK387" s="832"/>
      <c r="BL387" s="831"/>
      <c r="BM387" s="832"/>
      <c r="BN387" s="831"/>
      <c r="BO387" s="832"/>
      <c r="BP387" s="831"/>
      <c r="BQ387" s="832"/>
      <c r="BR387" s="831"/>
      <c r="BS387" s="832"/>
      <c r="BT387" s="831"/>
      <c r="BU387" s="832"/>
      <c r="BV387" s="643">
        <f t="shared" si="290"/>
        <v>0</v>
      </c>
      <c r="BW387" s="644">
        <f t="shared" si="291"/>
        <v>0</v>
      </c>
      <c r="BX387" s="776">
        <f t="shared" si="292"/>
        <v>0</v>
      </c>
      <c r="BY387" s="644">
        <f t="shared" si="293"/>
        <v>0</v>
      </c>
      <c r="BZ387" s="833"/>
      <c r="CA387" s="338"/>
      <c r="CB387" s="338"/>
      <c r="CC387" s="338"/>
      <c r="CD387" s="338"/>
      <c r="CE387" s="338"/>
      <c r="CF387" s="338"/>
    </row>
    <row r="388" ht="15.75" customHeight="1">
      <c r="A388" s="821"/>
      <c r="B388" s="777"/>
      <c r="C388" s="501"/>
      <c r="D388" s="501"/>
      <c r="E388" s="501"/>
      <c r="F388" s="737"/>
      <c r="G388" s="773">
        <f t="shared" ref="G388:H388" si="400">L388+N388+P388+R388+T388+V388+X388+Z388+AB388+AD388+AF388+AH388+AJ388+AL388+AN388+AP388+AR388+AT388+AV388+AX388+AZ388+BB388+BD388+BF388+BH388+BJ388+BL388+BN388+BP388+BR388+BT388</f>
        <v>0</v>
      </c>
      <c r="H388" s="671">
        <f t="shared" si="400"/>
        <v>0</v>
      </c>
      <c r="I388" s="774">
        <f t="shared" si="4"/>
        <v>0</v>
      </c>
      <c r="J388" s="418"/>
      <c r="K388" s="407">
        <f t="shared" si="5"/>
        <v>0</v>
      </c>
      <c r="L388" s="831"/>
      <c r="M388" s="832"/>
      <c r="N388" s="831"/>
      <c r="O388" s="832"/>
      <c r="P388" s="831"/>
      <c r="Q388" s="832"/>
      <c r="R388" s="831"/>
      <c r="S388" s="832"/>
      <c r="T388" s="831"/>
      <c r="U388" s="832"/>
      <c r="V388" s="831"/>
      <c r="W388" s="832"/>
      <c r="X388" s="831"/>
      <c r="Y388" s="832"/>
      <c r="Z388" s="831"/>
      <c r="AA388" s="832"/>
      <c r="AB388" s="831"/>
      <c r="AC388" s="832"/>
      <c r="AD388" s="831"/>
      <c r="AE388" s="832"/>
      <c r="AF388" s="831"/>
      <c r="AG388" s="832"/>
      <c r="AH388" s="831"/>
      <c r="AI388" s="832"/>
      <c r="AJ388" s="831"/>
      <c r="AK388" s="832"/>
      <c r="AL388" s="831"/>
      <c r="AM388" s="832"/>
      <c r="AN388" s="831"/>
      <c r="AO388" s="832"/>
      <c r="AP388" s="831"/>
      <c r="AQ388" s="832"/>
      <c r="AR388" s="831"/>
      <c r="AS388" s="832"/>
      <c r="AT388" s="831"/>
      <c r="AU388" s="832"/>
      <c r="AV388" s="831"/>
      <c r="AW388" s="832"/>
      <c r="AX388" s="831"/>
      <c r="AY388" s="832"/>
      <c r="AZ388" s="831"/>
      <c r="BA388" s="832"/>
      <c r="BB388" s="831"/>
      <c r="BC388" s="832"/>
      <c r="BD388" s="831"/>
      <c r="BE388" s="832"/>
      <c r="BF388" s="831"/>
      <c r="BG388" s="832"/>
      <c r="BH388" s="831"/>
      <c r="BI388" s="832"/>
      <c r="BJ388" s="831"/>
      <c r="BK388" s="832"/>
      <c r="BL388" s="831"/>
      <c r="BM388" s="832"/>
      <c r="BN388" s="831"/>
      <c r="BO388" s="832"/>
      <c r="BP388" s="831"/>
      <c r="BQ388" s="832"/>
      <c r="BR388" s="831"/>
      <c r="BS388" s="832"/>
      <c r="BT388" s="831"/>
      <c r="BU388" s="832"/>
      <c r="BV388" s="643">
        <f t="shared" si="290"/>
        <v>0</v>
      </c>
      <c r="BW388" s="644">
        <f t="shared" si="291"/>
        <v>0</v>
      </c>
      <c r="BX388" s="776">
        <f t="shared" si="292"/>
        <v>0</v>
      </c>
      <c r="BY388" s="644">
        <f t="shared" si="293"/>
        <v>0</v>
      </c>
      <c r="BZ388" s="833"/>
      <c r="CA388" s="338"/>
      <c r="CB388" s="338"/>
      <c r="CC388" s="338"/>
      <c r="CD388" s="338"/>
      <c r="CE388" s="338"/>
      <c r="CF388" s="338"/>
    </row>
    <row r="389" ht="15.75" customHeight="1">
      <c r="A389" s="821"/>
      <c r="B389" s="777"/>
      <c r="C389" s="501"/>
      <c r="D389" s="501"/>
      <c r="E389" s="501"/>
      <c r="F389" s="737"/>
      <c r="G389" s="773">
        <f t="shared" ref="G389:H389" si="401">L389+N389+P389+R389+T389+V389+X389+Z389+AB389+AD389+AF389+AH389+AJ389+AL389+AN389+AP389+AR389+AT389+AV389+AX389+AZ389+BB389+BD389+BF389+BH389+BJ389+BL389+BN389+BP389+BR389+BT389</f>
        <v>0</v>
      </c>
      <c r="H389" s="671">
        <f t="shared" si="401"/>
        <v>0</v>
      </c>
      <c r="I389" s="774">
        <f t="shared" si="4"/>
        <v>0</v>
      </c>
      <c r="J389" s="418"/>
      <c r="K389" s="407">
        <f t="shared" si="5"/>
        <v>0</v>
      </c>
      <c r="L389" s="831"/>
      <c r="M389" s="832"/>
      <c r="N389" s="831"/>
      <c r="O389" s="832"/>
      <c r="P389" s="831"/>
      <c r="Q389" s="832"/>
      <c r="R389" s="831"/>
      <c r="S389" s="832"/>
      <c r="T389" s="831"/>
      <c r="U389" s="832"/>
      <c r="V389" s="831"/>
      <c r="W389" s="832"/>
      <c r="X389" s="831"/>
      <c r="Y389" s="832"/>
      <c r="Z389" s="831"/>
      <c r="AA389" s="832"/>
      <c r="AB389" s="831"/>
      <c r="AC389" s="832"/>
      <c r="AD389" s="831"/>
      <c r="AE389" s="832"/>
      <c r="AF389" s="831"/>
      <c r="AG389" s="832"/>
      <c r="AH389" s="831"/>
      <c r="AI389" s="832"/>
      <c r="AJ389" s="831"/>
      <c r="AK389" s="832"/>
      <c r="AL389" s="831"/>
      <c r="AM389" s="832"/>
      <c r="AN389" s="831"/>
      <c r="AO389" s="832"/>
      <c r="AP389" s="831"/>
      <c r="AQ389" s="832"/>
      <c r="AR389" s="831"/>
      <c r="AS389" s="832"/>
      <c r="AT389" s="831"/>
      <c r="AU389" s="832"/>
      <c r="AV389" s="831"/>
      <c r="AW389" s="832"/>
      <c r="AX389" s="831"/>
      <c r="AY389" s="832"/>
      <c r="AZ389" s="831"/>
      <c r="BA389" s="832"/>
      <c r="BB389" s="831"/>
      <c r="BC389" s="832"/>
      <c r="BD389" s="831"/>
      <c r="BE389" s="832"/>
      <c r="BF389" s="831"/>
      <c r="BG389" s="832"/>
      <c r="BH389" s="831"/>
      <c r="BI389" s="832"/>
      <c r="BJ389" s="831"/>
      <c r="BK389" s="832"/>
      <c r="BL389" s="831"/>
      <c r="BM389" s="832"/>
      <c r="BN389" s="831"/>
      <c r="BO389" s="832"/>
      <c r="BP389" s="831"/>
      <c r="BQ389" s="832"/>
      <c r="BR389" s="831"/>
      <c r="BS389" s="832"/>
      <c r="BT389" s="831"/>
      <c r="BU389" s="832"/>
      <c r="BV389" s="643">
        <f t="shared" si="290"/>
        <v>0</v>
      </c>
      <c r="BW389" s="644">
        <f t="shared" si="291"/>
        <v>0</v>
      </c>
      <c r="BX389" s="776">
        <f t="shared" si="292"/>
        <v>0</v>
      </c>
      <c r="BY389" s="644">
        <f t="shared" si="293"/>
        <v>0</v>
      </c>
      <c r="BZ389" s="833"/>
      <c r="CA389" s="338"/>
      <c r="CB389" s="338"/>
      <c r="CC389" s="338"/>
      <c r="CD389" s="338"/>
      <c r="CE389" s="338"/>
      <c r="CF389" s="338"/>
    </row>
    <row r="390" ht="15.75" customHeight="1">
      <c r="A390" s="821"/>
      <c r="B390" s="777"/>
      <c r="C390" s="501"/>
      <c r="D390" s="501"/>
      <c r="E390" s="501"/>
      <c r="F390" s="737"/>
      <c r="G390" s="773">
        <f t="shared" ref="G390:H390" si="402">L390+N390+P390+R390+T390+V390+X390+Z390+AB390+AD390+AF390+AH390+AJ390+AL390+AN390+AP390+AR390+AT390+AV390+AX390+AZ390+BB390+BD390+BF390+BH390+BJ390+BL390+BN390+BP390+BR390+BT390</f>
        <v>0</v>
      </c>
      <c r="H390" s="671">
        <f t="shared" si="402"/>
        <v>0</v>
      </c>
      <c r="I390" s="774">
        <f t="shared" si="4"/>
        <v>0</v>
      </c>
      <c r="J390" s="418"/>
      <c r="K390" s="407">
        <f t="shared" si="5"/>
        <v>0</v>
      </c>
      <c r="L390" s="831"/>
      <c r="M390" s="832"/>
      <c r="N390" s="831"/>
      <c r="O390" s="832"/>
      <c r="P390" s="831"/>
      <c r="Q390" s="832"/>
      <c r="R390" s="831"/>
      <c r="S390" s="832"/>
      <c r="T390" s="831"/>
      <c r="U390" s="832"/>
      <c r="V390" s="831"/>
      <c r="W390" s="832"/>
      <c r="X390" s="831"/>
      <c r="Y390" s="832"/>
      <c r="Z390" s="831"/>
      <c r="AA390" s="832"/>
      <c r="AB390" s="831"/>
      <c r="AC390" s="832"/>
      <c r="AD390" s="831"/>
      <c r="AE390" s="832"/>
      <c r="AF390" s="831"/>
      <c r="AG390" s="832"/>
      <c r="AH390" s="831"/>
      <c r="AI390" s="832"/>
      <c r="AJ390" s="831"/>
      <c r="AK390" s="832"/>
      <c r="AL390" s="831"/>
      <c r="AM390" s="832"/>
      <c r="AN390" s="831"/>
      <c r="AO390" s="832"/>
      <c r="AP390" s="831"/>
      <c r="AQ390" s="832"/>
      <c r="AR390" s="831"/>
      <c r="AS390" s="832"/>
      <c r="AT390" s="831"/>
      <c r="AU390" s="832"/>
      <c r="AV390" s="831"/>
      <c r="AW390" s="832"/>
      <c r="AX390" s="831"/>
      <c r="AY390" s="832"/>
      <c r="AZ390" s="831"/>
      <c r="BA390" s="832"/>
      <c r="BB390" s="831"/>
      <c r="BC390" s="832"/>
      <c r="BD390" s="831"/>
      <c r="BE390" s="832"/>
      <c r="BF390" s="831"/>
      <c r="BG390" s="832"/>
      <c r="BH390" s="831"/>
      <c r="BI390" s="832"/>
      <c r="BJ390" s="831"/>
      <c r="BK390" s="832"/>
      <c r="BL390" s="831"/>
      <c r="BM390" s="832"/>
      <c r="BN390" s="831"/>
      <c r="BO390" s="832"/>
      <c r="BP390" s="831"/>
      <c r="BQ390" s="832"/>
      <c r="BR390" s="831"/>
      <c r="BS390" s="832"/>
      <c r="BT390" s="831"/>
      <c r="BU390" s="832"/>
      <c r="BV390" s="643">
        <f t="shared" si="290"/>
        <v>0</v>
      </c>
      <c r="BW390" s="644">
        <f t="shared" si="291"/>
        <v>0</v>
      </c>
      <c r="BX390" s="776">
        <f t="shared" si="292"/>
        <v>0</v>
      </c>
      <c r="BY390" s="644">
        <f t="shared" si="293"/>
        <v>0</v>
      </c>
      <c r="BZ390" s="833"/>
      <c r="CA390" s="338"/>
      <c r="CB390" s="338"/>
      <c r="CC390" s="338"/>
      <c r="CD390" s="338"/>
      <c r="CE390" s="338"/>
      <c r="CF390" s="338"/>
    </row>
    <row r="391" ht="15.75" customHeight="1">
      <c r="A391" s="821"/>
      <c r="B391" s="777"/>
      <c r="C391" s="501"/>
      <c r="D391" s="501"/>
      <c r="E391" s="501"/>
      <c r="F391" s="737"/>
      <c r="G391" s="773">
        <f t="shared" ref="G391:H391" si="403">L391+N391+P391+R391+T391+V391+X391+Z391+AB391+AD391+AF391+AH391+AJ391+AL391+AN391+AP391+AR391+AT391+AV391+AX391+AZ391+BB391+BD391+BF391+BH391+BJ391+BL391+BN391+BP391+BR391+BT391</f>
        <v>0</v>
      </c>
      <c r="H391" s="671">
        <f t="shared" si="403"/>
        <v>0</v>
      </c>
      <c r="I391" s="774">
        <f t="shared" si="4"/>
        <v>0</v>
      </c>
      <c r="J391" s="418"/>
      <c r="K391" s="407">
        <f t="shared" si="5"/>
        <v>0</v>
      </c>
      <c r="L391" s="831"/>
      <c r="M391" s="832"/>
      <c r="N391" s="831"/>
      <c r="O391" s="832"/>
      <c r="P391" s="831"/>
      <c r="Q391" s="832"/>
      <c r="R391" s="831"/>
      <c r="S391" s="832"/>
      <c r="T391" s="831"/>
      <c r="U391" s="832"/>
      <c r="V391" s="831"/>
      <c r="W391" s="832"/>
      <c r="X391" s="831"/>
      <c r="Y391" s="832"/>
      <c r="Z391" s="831"/>
      <c r="AA391" s="832"/>
      <c r="AB391" s="831"/>
      <c r="AC391" s="832"/>
      <c r="AD391" s="831"/>
      <c r="AE391" s="832"/>
      <c r="AF391" s="831"/>
      <c r="AG391" s="832"/>
      <c r="AH391" s="831"/>
      <c r="AI391" s="832"/>
      <c r="AJ391" s="831"/>
      <c r="AK391" s="832"/>
      <c r="AL391" s="831"/>
      <c r="AM391" s="832"/>
      <c r="AN391" s="831"/>
      <c r="AO391" s="832"/>
      <c r="AP391" s="831"/>
      <c r="AQ391" s="832"/>
      <c r="AR391" s="831"/>
      <c r="AS391" s="832"/>
      <c r="AT391" s="831"/>
      <c r="AU391" s="832"/>
      <c r="AV391" s="831"/>
      <c r="AW391" s="832"/>
      <c r="AX391" s="831"/>
      <c r="AY391" s="832"/>
      <c r="AZ391" s="831"/>
      <c r="BA391" s="832"/>
      <c r="BB391" s="831"/>
      <c r="BC391" s="832"/>
      <c r="BD391" s="831"/>
      <c r="BE391" s="832"/>
      <c r="BF391" s="831"/>
      <c r="BG391" s="832"/>
      <c r="BH391" s="831"/>
      <c r="BI391" s="832"/>
      <c r="BJ391" s="831"/>
      <c r="BK391" s="832"/>
      <c r="BL391" s="831"/>
      <c r="BM391" s="832"/>
      <c r="BN391" s="831"/>
      <c r="BO391" s="832"/>
      <c r="BP391" s="831"/>
      <c r="BQ391" s="832"/>
      <c r="BR391" s="831"/>
      <c r="BS391" s="832"/>
      <c r="BT391" s="831"/>
      <c r="BU391" s="832"/>
      <c r="BV391" s="643">
        <f t="shared" si="290"/>
        <v>0</v>
      </c>
      <c r="BW391" s="644">
        <f t="shared" si="291"/>
        <v>0</v>
      </c>
      <c r="BX391" s="776">
        <f t="shared" si="292"/>
        <v>0</v>
      </c>
      <c r="BY391" s="644">
        <f t="shared" si="293"/>
        <v>0</v>
      </c>
      <c r="BZ391" s="833"/>
      <c r="CA391" s="338"/>
      <c r="CB391" s="338"/>
      <c r="CC391" s="338"/>
      <c r="CD391" s="338"/>
      <c r="CE391" s="338"/>
      <c r="CF391" s="338"/>
    </row>
    <row r="392" ht="15.75" customHeight="1">
      <c r="A392" s="821"/>
      <c r="B392" s="777"/>
      <c r="C392" s="501"/>
      <c r="D392" s="501"/>
      <c r="E392" s="501"/>
      <c r="F392" s="737"/>
      <c r="G392" s="773">
        <f t="shared" ref="G392:H392" si="404">L392+N392+P392+R392+T392+V392+X392+Z392+AB392+AD392+AF392+AH392+AJ392+AL392+AN392+AP392+AR392+AT392+AV392+AX392+AZ392+BB392+BD392+BF392+BH392+BJ392+BL392+BN392+BP392+BR392+BT392</f>
        <v>0</v>
      </c>
      <c r="H392" s="671">
        <f t="shared" si="404"/>
        <v>0</v>
      </c>
      <c r="I392" s="774">
        <f t="shared" si="4"/>
        <v>0</v>
      </c>
      <c r="J392" s="418"/>
      <c r="K392" s="407">
        <f t="shared" si="5"/>
        <v>0</v>
      </c>
      <c r="L392" s="831"/>
      <c r="M392" s="832"/>
      <c r="N392" s="831"/>
      <c r="O392" s="832"/>
      <c r="P392" s="831"/>
      <c r="Q392" s="832"/>
      <c r="R392" s="831"/>
      <c r="S392" s="832"/>
      <c r="T392" s="831"/>
      <c r="U392" s="832"/>
      <c r="V392" s="831"/>
      <c r="W392" s="832"/>
      <c r="X392" s="831"/>
      <c r="Y392" s="832"/>
      <c r="Z392" s="831"/>
      <c r="AA392" s="832"/>
      <c r="AB392" s="831"/>
      <c r="AC392" s="832"/>
      <c r="AD392" s="831"/>
      <c r="AE392" s="832"/>
      <c r="AF392" s="831"/>
      <c r="AG392" s="832"/>
      <c r="AH392" s="831"/>
      <c r="AI392" s="832"/>
      <c r="AJ392" s="831"/>
      <c r="AK392" s="832"/>
      <c r="AL392" s="831"/>
      <c r="AM392" s="832"/>
      <c r="AN392" s="831"/>
      <c r="AO392" s="832"/>
      <c r="AP392" s="831"/>
      <c r="AQ392" s="832"/>
      <c r="AR392" s="831"/>
      <c r="AS392" s="832"/>
      <c r="AT392" s="831"/>
      <c r="AU392" s="832"/>
      <c r="AV392" s="831"/>
      <c r="AW392" s="832"/>
      <c r="AX392" s="831"/>
      <c r="AY392" s="832"/>
      <c r="AZ392" s="831"/>
      <c r="BA392" s="832"/>
      <c r="BB392" s="831"/>
      <c r="BC392" s="832"/>
      <c r="BD392" s="831"/>
      <c r="BE392" s="832"/>
      <c r="BF392" s="831"/>
      <c r="BG392" s="832"/>
      <c r="BH392" s="831"/>
      <c r="BI392" s="832"/>
      <c r="BJ392" s="831"/>
      <c r="BK392" s="832"/>
      <c r="BL392" s="831"/>
      <c r="BM392" s="832"/>
      <c r="BN392" s="831"/>
      <c r="BO392" s="832"/>
      <c r="BP392" s="831"/>
      <c r="BQ392" s="832"/>
      <c r="BR392" s="831"/>
      <c r="BS392" s="832"/>
      <c r="BT392" s="831"/>
      <c r="BU392" s="832"/>
      <c r="BV392" s="643">
        <f t="shared" si="290"/>
        <v>0</v>
      </c>
      <c r="BW392" s="644">
        <f t="shared" si="291"/>
        <v>0</v>
      </c>
      <c r="BX392" s="776">
        <f t="shared" si="292"/>
        <v>0</v>
      </c>
      <c r="BY392" s="644">
        <f t="shared" si="293"/>
        <v>0</v>
      </c>
      <c r="BZ392" s="833"/>
      <c r="CA392" s="338"/>
      <c r="CB392" s="338"/>
      <c r="CC392" s="338"/>
      <c r="CD392" s="338"/>
      <c r="CE392" s="338"/>
      <c r="CF392" s="338"/>
    </row>
    <row r="393" ht="15.75" customHeight="1">
      <c r="A393" s="821"/>
      <c r="B393" s="777"/>
      <c r="C393" s="501"/>
      <c r="D393" s="501"/>
      <c r="E393" s="501"/>
      <c r="F393" s="737"/>
      <c r="G393" s="773">
        <f t="shared" ref="G393:H393" si="405">L393+N393+P393+R393+T393+V393+X393+Z393+AB393+AD393+AF393+AH393+AJ393+AL393+AN393+AP393+AR393+AT393+AV393+AX393+AZ393+BB393+BD393+BF393+BH393+BJ393+BL393+BN393+BP393+BR393+BT393</f>
        <v>0</v>
      </c>
      <c r="H393" s="671">
        <f t="shared" si="405"/>
        <v>0</v>
      </c>
      <c r="I393" s="774">
        <f t="shared" si="4"/>
        <v>0</v>
      </c>
      <c r="J393" s="418"/>
      <c r="K393" s="407">
        <f t="shared" si="5"/>
        <v>0</v>
      </c>
      <c r="L393" s="831"/>
      <c r="M393" s="832"/>
      <c r="N393" s="831"/>
      <c r="O393" s="832"/>
      <c r="P393" s="831"/>
      <c r="Q393" s="832"/>
      <c r="R393" s="831"/>
      <c r="S393" s="832"/>
      <c r="T393" s="831"/>
      <c r="U393" s="832"/>
      <c r="V393" s="831"/>
      <c r="W393" s="832"/>
      <c r="X393" s="831"/>
      <c r="Y393" s="832"/>
      <c r="Z393" s="831"/>
      <c r="AA393" s="832"/>
      <c r="AB393" s="831"/>
      <c r="AC393" s="832"/>
      <c r="AD393" s="831"/>
      <c r="AE393" s="832"/>
      <c r="AF393" s="831"/>
      <c r="AG393" s="832"/>
      <c r="AH393" s="831"/>
      <c r="AI393" s="832"/>
      <c r="AJ393" s="831"/>
      <c r="AK393" s="832"/>
      <c r="AL393" s="831"/>
      <c r="AM393" s="832"/>
      <c r="AN393" s="831"/>
      <c r="AO393" s="832"/>
      <c r="AP393" s="831"/>
      <c r="AQ393" s="832"/>
      <c r="AR393" s="831"/>
      <c r="AS393" s="832"/>
      <c r="AT393" s="831"/>
      <c r="AU393" s="832"/>
      <c r="AV393" s="831"/>
      <c r="AW393" s="832"/>
      <c r="AX393" s="831"/>
      <c r="AY393" s="832"/>
      <c r="AZ393" s="831"/>
      <c r="BA393" s="832"/>
      <c r="BB393" s="831"/>
      <c r="BC393" s="832"/>
      <c r="BD393" s="831"/>
      <c r="BE393" s="832"/>
      <c r="BF393" s="831"/>
      <c r="BG393" s="832"/>
      <c r="BH393" s="831"/>
      <c r="BI393" s="832"/>
      <c r="BJ393" s="831"/>
      <c r="BK393" s="832"/>
      <c r="BL393" s="831"/>
      <c r="BM393" s="832"/>
      <c r="BN393" s="831"/>
      <c r="BO393" s="832"/>
      <c r="BP393" s="831"/>
      <c r="BQ393" s="832"/>
      <c r="BR393" s="831"/>
      <c r="BS393" s="832"/>
      <c r="BT393" s="831"/>
      <c r="BU393" s="832"/>
      <c r="BV393" s="643">
        <f t="shared" si="290"/>
        <v>0</v>
      </c>
      <c r="BW393" s="644">
        <f t="shared" si="291"/>
        <v>0</v>
      </c>
      <c r="BX393" s="776">
        <f t="shared" si="292"/>
        <v>0</v>
      </c>
      <c r="BY393" s="644">
        <f t="shared" si="293"/>
        <v>0</v>
      </c>
      <c r="BZ393" s="833"/>
      <c r="CA393" s="338"/>
      <c r="CB393" s="338"/>
      <c r="CC393" s="338"/>
      <c r="CD393" s="338"/>
      <c r="CE393" s="338"/>
      <c r="CF393" s="338"/>
    </row>
    <row r="394" ht="15.75" customHeight="1">
      <c r="A394" s="821"/>
      <c r="B394" s="777"/>
      <c r="C394" s="501"/>
      <c r="D394" s="501"/>
      <c r="E394" s="501"/>
      <c r="F394" s="737"/>
      <c r="G394" s="773">
        <f t="shared" ref="G394:H394" si="406">L394+N394+P394+R394+T394+V394+X394+Z394+AB394+AD394+AF394+AH394+AJ394+AL394+AN394+AP394+AR394+AT394+AV394+AX394+AZ394+BB394+BD394+BF394+BH394+BJ394+BL394+BN394+BP394+BR394+BT394</f>
        <v>0</v>
      </c>
      <c r="H394" s="671">
        <f t="shared" si="406"/>
        <v>0</v>
      </c>
      <c r="I394" s="774">
        <f t="shared" si="4"/>
        <v>0</v>
      </c>
      <c r="J394" s="418"/>
      <c r="K394" s="407">
        <f t="shared" si="5"/>
        <v>0</v>
      </c>
      <c r="L394" s="831"/>
      <c r="M394" s="832"/>
      <c r="N394" s="831"/>
      <c r="O394" s="832"/>
      <c r="P394" s="831"/>
      <c r="Q394" s="832"/>
      <c r="R394" s="831"/>
      <c r="S394" s="832"/>
      <c r="T394" s="831"/>
      <c r="U394" s="832"/>
      <c r="V394" s="831"/>
      <c r="W394" s="832"/>
      <c r="X394" s="831"/>
      <c r="Y394" s="832"/>
      <c r="Z394" s="831"/>
      <c r="AA394" s="832"/>
      <c r="AB394" s="831"/>
      <c r="AC394" s="832"/>
      <c r="AD394" s="831"/>
      <c r="AE394" s="832"/>
      <c r="AF394" s="831"/>
      <c r="AG394" s="832"/>
      <c r="AH394" s="831"/>
      <c r="AI394" s="832"/>
      <c r="AJ394" s="831"/>
      <c r="AK394" s="832"/>
      <c r="AL394" s="831"/>
      <c r="AM394" s="832"/>
      <c r="AN394" s="831"/>
      <c r="AO394" s="832"/>
      <c r="AP394" s="831"/>
      <c r="AQ394" s="832"/>
      <c r="AR394" s="831"/>
      <c r="AS394" s="832"/>
      <c r="AT394" s="831"/>
      <c r="AU394" s="832"/>
      <c r="AV394" s="831"/>
      <c r="AW394" s="832"/>
      <c r="AX394" s="831"/>
      <c r="AY394" s="832"/>
      <c r="AZ394" s="831"/>
      <c r="BA394" s="832"/>
      <c r="BB394" s="831"/>
      <c r="BC394" s="832"/>
      <c r="BD394" s="831"/>
      <c r="BE394" s="832"/>
      <c r="BF394" s="831"/>
      <c r="BG394" s="832"/>
      <c r="BH394" s="831"/>
      <c r="BI394" s="832"/>
      <c r="BJ394" s="831"/>
      <c r="BK394" s="832"/>
      <c r="BL394" s="831"/>
      <c r="BM394" s="832"/>
      <c r="BN394" s="831"/>
      <c r="BO394" s="832"/>
      <c r="BP394" s="831"/>
      <c r="BQ394" s="832"/>
      <c r="BR394" s="831"/>
      <c r="BS394" s="832"/>
      <c r="BT394" s="831"/>
      <c r="BU394" s="832"/>
      <c r="BV394" s="643">
        <f t="shared" si="290"/>
        <v>0</v>
      </c>
      <c r="BW394" s="644">
        <f t="shared" si="291"/>
        <v>0</v>
      </c>
      <c r="BX394" s="776">
        <f t="shared" si="292"/>
        <v>0</v>
      </c>
      <c r="BY394" s="644">
        <f t="shared" si="293"/>
        <v>0</v>
      </c>
      <c r="BZ394" s="833"/>
      <c r="CA394" s="338"/>
      <c r="CB394" s="338"/>
      <c r="CC394" s="338"/>
      <c r="CD394" s="338"/>
      <c r="CE394" s="338"/>
      <c r="CF394" s="338"/>
    </row>
    <row r="395" ht="15.75" customHeight="1">
      <c r="A395" s="821"/>
      <c r="B395" s="777"/>
      <c r="C395" s="501"/>
      <c r="D395" s="501"/>
      <c r="E395" s="501"/>
      <c r="F395" s="737"/>
      <c r="G395" s="773">
        <f t="shared" ref="G395:H395" si="407">L395+N395+P395+R395+T395+V395+X395+Z395+AB395+AD395+AF395+AH395+AJ395+AL395+AN395+AP395+AR395+AT395+AV395+AX395+AZ395+BB395+BD395+BF395+BH395+BJ395+BL395+BN395+BP395+BR395+BT395</f>
        <v>0</v>
      </c>
      <c r="H395" s="671">
        <f t="shared" si="407"/>
        <v>0</v>
      </c>
      <c r="I395" s="774">
        <f t="shared" si="4"/>
        <v>0</v>
      </c>
      <c r="J395" s="418"/>
      <c r="K395" s="407">
        <f t="shared" si="5"/>
        <v>0</v>
      </c>
      <c r="L395" s="831"/>
      <c r="M395" s="832"/>
      <c r="N395" s="831"/>
      <c r="O395" s="832"/>
      <c r="P395" s="831"/>
      <c r="Q395" s="832"/>
      <c r="R395" s="831"/>
      <c r="S395" s="832"/>
      <c r="T395" s="831"/>
      <c r="U395" s="832"/>
      <c r="V395" s="831"/>
      <c r="W395" s="832"/>
      <c r="X395" s="831"/>
      <c r="Y395" s="832"/>
      <c r="Z395" s="831"/>
      <c r="AA395" s="832"/>
      <c r="AB395" s="831"/>
      <c r="AC395" s="832"/>
      <c r="AD395" s="831"/>
      <c r="AE395" s="832"/>
      <c r="AF395" s="831"/>
      <c r="AG395" s="832"/>
      <c r="AH395" s="831"/>
      <c r="AI395" s="832"/>
      <c r="AJ395" s="831"/>
      <c r="AK395" s="832"/>
      <c r="AL395" s="831"/>
      <c r="AM395" s="832"/>
      <c r="AN395" s="831"/>
      <c r="AO395" s="832"/>
      <c r="AP395" s="831"/>
      <c r="AQ395" s="832"/>
      <c r="AR395" s="831"/>
      <c r="AS395" s="832"/>
      <c r="AT395" s="831"/>
      <c r="AU395" s="832"/>
      <c r="AV395" s="831"/>
      <c r="AW395" s="832"/>
      <c r="AX395" s="831"/>
      <c r="AY395" s="832"/>
      <c r="AZ395" s="831"/>
      <c r="BA395" s="832"/>
      <c r="BB395" s="831"/>
      <c r="BC395" s="832"/>
      <c r="BD395" s="831"/>
      <c r="BE395" s="832"/>
      <c r="BF395" s="831"/>
      <c r="BG395" s="832"/>
      <c r="BH395" s="831"/>
      <c r="BI395" s="832"/>
      <c r="BJ395" s="831"/>
      <c r="BK395" s="832"/>
      <c r="BL395" s="831"/>
      <c r="BM395" s="832"/>
      <c r="BN395" s="831"/>
      <c r="BO395" s="832"/>
      <c r="BP395" s="831"/>
      <c r="BQ395" s="832"/>
      <c r="BR395" s="831"/>
      <c r="BS395" s="832"/>
      <c r="BT395" s="831"/>
      <c r="BU395" s="832"/>
      <c r="BV395" s="643">
        <f t="shared" si="290"/>
        <v>0</v>
      </c>
      <c r="BW395" s="644">
        <f t="shared" si="291"/>
        <v>0</v>
      </c>
      <c r="BX395" s="776">
        <f t="shared" si="292"/>
        <v>0</v>
      </c>
      <c r="BY395" s="644">
        <f t="shared" si="293"/>
        <v>0</v>
      </c>
      <c r="BZ395" s="833"/>
      <c r="CA395" s="338"/>
      <c r="CB395" s="338"/>
      <c r="CC395" s="338"/>
      <c r="CD395" s="338"/>
      <c r="CE395" s="338"/>
      <c r="CF395" s="338"/>
    </row>
    <row r="396" ht="15.75" customHeight="1">
      <c r="A396" s="821"/>
      <c r="B396" s="777"/>
      <c r="C396" s="501"/>
      <c r="D396" s="501"/>
      <c r="E396" s="501"/>
      <c r="F396" s="737"/>
      <c r="G396" s="773">
        <f t="shared" ref="G396:H396" si="408">L396+N396+P396+R396+T396+V396+X396+Z396+AB396+AD396+AF396+AH396+AJ396+AL396+AN396+AP396+AR396+AT396+AV396+AX396+AZ396+BB396+BD396+BF396+BH396+BJ396+BL396+BN396+BP396+BR396+BT396</f>
        <v>0</v>
      </c>
      <c r="H396" s="671">
        <f t="shared" si="408"/>
        <v>0</v>
      </c>
      <c r="I396" s="774">
        <f t="shared" si="4"/>
        <v>0</v>
      </c>
      <c r="J396" s="418"/>
      <c r="K396" s="407">
        <f t="shared" si="5"/>
        <v>0</v>
      </c>
      <c r="L396" s="831"/>
      <c r="M396" s="832"/>
      <c r="N396" s="831"/>
      <c r="O396" s="832"/>
      <c r="P396" s="831"/>
      <c r="Q396" s="832"/>
      <c r="R396" s="831"/>
      <c r="S396" s="832"/>
      <c r="T396" s="831"/>
      <c r="U396" s="832"/>
      <c r="V396" s="831"/>
      <c r="W396" s="832"/>
      <c r="X396" s="831"/>
      <c r="Y396" s="832"/>
      <c r="Z396" s="831"/>
      <c r="AA396" s="832"/>
      <c r="AB396" s="831"/>
      <c r="AC396" s="832"/>
      <c r="AD396" s="831"/>
      <c r="AE396" s="832"/>
      <c r="AF396" s="831"/>
      <c r="AG396" s="832"/>
      <c r="AH396" s="831"/>
      <c r="AI396" s="832"/>
      <c r="AJ396" s="831"/>
      <c r="AK396" s="832"/>
      <c r="AL396" s="831"/>
      <c r="AM396" s="832"/>
      <c r="AN396" s="831"/>
      <c r="AO396" s="832"/>
      <c r="AP396" s="831"/>
      <c r="AQ396" s="832"/>
      <c r="AR396" s="831"/>
      <c r="AS396" s="832"/>
      <c r="AT396" s="831"/>
      <c r="AU396" s="832"/>
      <c r="AV396" s="831"/>
      <c r="AW396" s="832"/>
      <c r="AX396" s="831"/>
      <c r="AY396" s="832"/>
      <c r="AZ396" s="831"/>
      <c r="BA396" s="832"/>
      <c r="BB396" s="831"/>
      <c r="BC396" s="832"/>
      <c r="BD396" s="831"/>
      <c r="BE396" s="832"/>
      <c r="BF396" s="831"/>
      <c r="BG396" s="832"/>
      <c r="BH396" s="831"/>
      <c r="BI396" s="832"/>
      <c r="BJ396" s="831"/>
      <c r="BK396" s="832"/>
      <c r="BL396" s="831"/>
      <c r="BM396" s="832"/>
      <c r="BN396" s="831"/>
      <c r="BO396" s="832"/>
      <c r="BP396" s="831"/>
      <c r="BQ396" s="832"/>
      <c r="BR396" s="831"/>
      <c r="BS396" s="832"/>
      <c r="BT396" s="831"/>
      <c r="BU396" s="832"/>
      <c r="BV396" s="643">
        <f t="shared" si="290"/>
        <v>0</v>
      </c>
      <c r="BW396" s="644">
        <f t="shared" si="291"/>
        <v>0</v>
      </c>
      <c r="BX396" s="776">
        <f t="shared" si="292"/>
        <v>0</v>
      </c>
      <c r="BY396" s="644">
        <f t="shared" si="293"/>
        <v>0</v>
      </c>
      <c r="BZ396" s="833"/>
      <c r="CA396" s="338"/>
      <c r="CB396" s="338"/>
      <c r="CC396" s="338"/>
      <c r="CD396" s="338"/>
      <c r="CE396" s="338"/>
      <c r="CF396" s="338"/>
    </row>
    <row r="397" ht="15.75" customHeight="1">
      <c r="A397" s="821"/>
      <c r="B397" s="777"/>
      <c r="C397" s="501"/>
      <c r="D397" s="501"/>
      <c r="E397" s="501"/>
      <c r="F397" s="737"/>
      <c r="G397" s="773">
        <f t="shared" ref="G397:H397" si="409">L397+N397+P397+R397+T397+V397+X397+Z397+AB397+AD397+AF397+AH397+AJ397+AL397+AN397+AP397+AR397+AT397+AV397+AX397+AZ397+BB397+BD397+BF397+BH397+BJ397+BL397+BN397+BP397+BR397+BT397</f>
        <v>0</v>
      </c>
      <c r="H397" s="671">
        <f t="shared" si="409"/>
        <v>0</v>
      </c>
      <c r="I397" s="774">
        <f t="shared" si="4"/>
        <v>0</v>
      </c>
      <c r="J397" s="418"/>
      <c r="K397" s="407">
        <f t="shared" si="5"/>
        <v>0</v>
      </c>
      <c r="L397" s="831"/>
      <c r="M397" s="832"/>
      <c r="N397" s="831"/>
      <c r="O397" s="832"/>
      <c r="P397" s="831"/>
      <c r="Q397" s="832"/>
      <c r="R397" s="831"/>
      <c r="S397" s="832"/>
      <c r="T397" s="831"/>
      <c r="U397" s="832"/>
      <c r="V397" s="831"/>
      <c r="W397" s="832"/>
      <c r="X397" s="831"/>
      <c r="Y397" s="832"/>
      <c r="Z397" s="831"/>
      <c r="AA397" s="832"/>
      <c r="AB397" s="831"/>
      <c r="AC397" s="832"/>
      <c r="AD397" s="831"/>
      <c r="AE397" s="832"/>
      <c r="AF397" s="831"/>
      <c r="AG397" s="832"/>
      <c r="AH397" s="831"/>
      <c r="AI397" s="832"/>
      <c r="AJ397" s="831"/>
      <c r="AK397" s="832"/>
      <c r="AL397" s="831"/>
      <c r="AM397" s="832"/>
      <c r="AN397" s="831"/>
      <c r="AO397" s="832"/>
      <c r="AP397" s="831"/>
      <c r="AQ397" s="832"/>
      <c r="AR397" s="831"/>
      <c r="AS397" s="832"/>
      <c r="AT397" s="831"/>
      <c r="AU397" s="832"/>
      <c r="AV397" s="831"/>
      <c r="AW397" s="832"/>
      <c r="AX397" s="831"/>
      <c r="AY397" s="832"/>
      <c r="AZ397" s="831"/>
      <c r="BA397" s="832"/>
      <c r="BB397" s="831"/>
      <c r="BC397" s="832"/>
      <c r="BD397" s="831"/>
      <c r="BE397" s="832"/>
      <c r="BF397" s="831"/>
      <c r="BG397" s="832"/>
      <c r="BH397" s="831"/>
      <c r="BI397" s="832"/>
      <c r="BJ397" s="831"/>
      <c r="BK397" s="832"/>
      <c r="BL397" s="831"/>
      <c r="BM397" s="832"/>
      <c r="BN397" s="831"/>
      <c r="BO397" s="832"/>
      <c r="BP397" s="831"/>
      <c r="BQ397" s="832"/>
      <c r="BR397" s="831"/>
      <c r="BS397" s="832"/>
      <c r="BT397" s="831"/>
      <c r="BU397" s="832"/>
      <c r="BV397" s="643">
        <f t="shared" si="290"/>
        <v>0</v>
      </c>
      <c r="BW397" s="644">
        <f t="shared" si="291"/>
        <v>0</v>
      </c>
      <c r="BX397" s="776">
        <f t="shared" si="292"/>
        <v>0</v>
      </c>
      <c r="BY397" s="644">
        <f t="shared" si="293"/>
        <v>0</v>
      </c>
      <c r="BZ397" s="833"/>
      <c r="CA397" s="338"/>
      <c r="CB397" s="338"/>
      <c r="CC397" s="338"/>
      <c r="CD397" s="338"/>
      <c r="CE397" s="338"/>
      <c r="CF397" s="338"/>
    </row>
    <row r="398" ht="15.75" customHeight="1">
      <c r="A398" s="821"/>
      <c r="B398" s="777"/>
      <c r="C398" s="501"/>
      <c r="D398" s="501"/>
      <c r="E398" s="501"/>
      <c r="F398" s="737"/>
      <c r="G398" s="773">
        <f t="shared" ref="G398:H398" si="410">L398+N398+P398+R398+T398+V398+X398+Z398+AB398+AD398+AF398+AH398+AJ398+AL398+AN398+AP398+AR398+AT398+AV398+AX398+AZ398+BB398+BD398+BF398+BH398+BJ398+BL398+BN398+BP398+BR398+BT398</f>
        <v>0</v>
      </c>
      <c r="H398" s="671">
        <f t="shared" si="410"/>
        <v>0</v>
      </c>
      <c r="I398" s="774">
        <f t="shared" si="4"/>
        <v>0</v>
      </c>
      <c r="J398" s="418"/>
      <c r="K398" s="407">
        <f t="shared" si="5"/>
        <v>0</v>
      </c>
      <c r="L398" s="831"/>
      <c r="M398" s="832"/>
      <c r="N398" s="831"/>
      <c r="O398" s="832"/>
      <c r="P398" s="831"/>
      <c r="Q398" s="832"/>
      <c r="R398" s="831"/>
      <c r="S398" s="832"/>
      <c r="T398" s="831"/>
      <c r="U398" s="832"/>
      <c r="V398" s="831"/>
      <c r="W398" s="832"/>
      <c r="X398" s="831"/>
      <c r="Y398" s="832"/>
      <c r="Z398" s="831"/>
      <c r="AA398" s="832"/>
      <c r="AB398" s="831"/>
      <c r="AC398" s="832"/>
      <c r="AD398" s="831"/>
      <c r="AE398" s="832"/>
      <c r="AF398" s="831"/>
      <c r="AG398" s="832"/>
      <c r="AH398" s="831"/>
      <c r="AI398" s="832"/>
      <c r="AJ398" s="831"/>
      <c r="AK398" s="832"/>
      <c r="AL398" s="831"/>
      <c r="AM398" s="832"/>
      <c r="AN398" s="831"/>
      <c r="AO398" s="832"/>
      <c r="AP398" s="831"/>
      <c r="AQ398" s="832"/>
      <c r="AR398" s="831"/>
      <c r="AS398" s="832"/>
      <c r="AT398" s="831"/>
      <c r="AU398" s="832"/>
      <c r="AV398" s="831"/>
      <c r="AW398" s="832"/>
      <c r="AX398" s="831"/>
      <c r="AY398" s="832"/>
      <c r="AZ398" s="831"/>
      <c r="BA398" s="832"/>
      <c r="BB398" s="831"/>
      <c r="BC398" s="832"/>
      <c r="BD398" s="831"/>
      <c r="BE398" s="832"/>
      <c r="BF398" s="831"/>
      <c r="BG398" s="832"/>
      <c r="BH398" s="831"/>
      <c r="BI398" s="832"/>
      <c r="BJ398" s="831"/>
      <c r="BK398" s="832"/>
      <c r="BL398" s="831"/>
      <c r="BM398" s="832"/>
      <c r="BN398" s="831"/>
      <c r="BO398" s="832"/>
      <c r="BP398" s="831"/>
      <c r="BQ398" s="832"/>
      <c r="BR398" s="831"/>
      <c r="BS398" s="832"/>
      <c r="BT398" s="831"/>
      <c r="BU398" s="832"/>
      <c r="BV398" s="643">
        <f t="shared" si="290"/>
        <v>0</v>
      </c>
      <c r="BW398" s="644">
        <f t="shared" si="291"/>
        <v>0</v>
      </c>
      <c r="BX398" s="776">
        <f t="shared" si="292"/>
        <v>0</v>
      </c>
      <c r="BY398" s="644">
        <f t="shared" si="293"/>
        <v>0</v>
      </c>
      <c r="BZ398" s="833"/>
      <c r="CA398" s="338"/>
      <c r="CB398" s="338"/>
      <c r="CC398" s="338"/>
      <c r="CD398" s="338"/>
      <c r="CE398" s="338"/>
      <c r="CF398" s="338"/>
    </row>
    <row r="399" ht="15.75" customHeight="1">
      <c r="A399" s="821"/>
      <c r="B399" s="777"/>
      <c r="C399" s="501"/>
      <c r="D399" s="501"/>
      <c r="E399" s="501"/>
      <c r="F399" s="737"/>
      <c r="G399" s="773">
        <f t="shared" ref="G399:H399" si="411">L399+N399+P399+R399+T399+V399+X399+Z399+AB399+AD399+AF399+AH399+AJ399+AL399+AN399+AP399+AR399+AT399+AV399+AX399+AZ399+BB399+BD399+BF399+BH399+BJ399+BL399+BN399+BP399+BR399+BT399</f>
        <v>0</v>
      </c>
      <c r="H399" s="671">
        <f t="shared" si="411"/>
        <v>0</v>
      </c>
      <c r="I399" s="774">
        <f t="shared" si="4"/>
        <v>0</v>
      </c>
      <c r="J399" s="418"/>
      <c r="K399" s="407">
        <f t="shared" si="5"/>
        <v>0</v>
      </c>
      <c r="L399" s="831"/>
      <c r="M399" s="832"/>
      <c r="N399" s="831"/>
      <c r="O399" s="832"/>
      <c r="P399" s="831"/>
      <c r="Q399" s="832"/>
      <c r="R399" s="831"/>
      <c r="S399" s="832"/>
      <c r="T399" s="831"/>
      <c r="U399" s="832"/>
      <c r="V399" s="831"/>
      <c r="W399" s="832"/>
      <c r="X399" s="831"/>
      <c r="Y399" s="832"/>
      <c r="Z399" s="831"/>
      <c r="AA399" s="832"/>
      <c r="AB399" s="831"/>
      <c r="AC399" s="832"/>
      <c r="AD399" s="831"/>
      <c r="AE399" s="832"/>
      <c r="AF399" s="831"/>
      <c r="AG399" s="832"/>
      <c r="AH399" s="831"/>
      <c r="AI399" s="832"/>
      <c r="AJ399" s="831"/>
      <c r="AK399" s="832"/>
      <c r="AL399" s="831"/>
      <c r="AM399" s="832"/>
      <c r="AN399" s="831"/>
      <c r="AO399" s="832"/>
      <c r="AP399" s="831"/>
      <c r="AQ399" s="832"/>
      <c r="AR399" s="831"/>
      <c r="AS399" s="832"/>
      <c r="AT399" s="831"/>
      <c r="AU399" s="832"/>
      <c r="AV399" s="831"/>
      <c r="AW399" s="832"/>
      <c r="AX399" s="831"/>
      <c r="AY399" s="832"/>
      <c r="AZ399" s="831"/>
      <c r="BA399" s="832"/>
      <c r="BB399" s="831"/>
      <c r="BC399" s="832"/>
      <c r="BD399" s="831"/>
      <c r="BE399" s="832"/>
      <c r="BF399" s="831"/>
      <c r="BG399" s="832"/>
      <c r="BH399" s="831"/>
      <c r="BI399" s="832"/>
      <c r="BJ399" s="831"/>
      <c r="BK399" s="832"/>
      <c r="BL399" s="831"/>
      <c r="BM399" s="832"/>
      <c r="BN399" s="831"/>
      <c r="BO399" s="832"/>
      <c r="BP399" s="831"/>
      <c r="BQ399" s="832"/>
      <c r="BR399" s="831"/>
      <c r="BS399" s="832"/>
      <c r="BT399" s="831"/>
      <c r="BU399" s="832"/>
      <c r="BV399" s="643">
        <f t="shared" si="290"/>
        <v>0</v>
      </c>
      <c r="BW399" s="644">
        <f t="shared" si="291"/>
        <v>0</v>
      </c>
      <c r="BX399" s="776">
        <f t="shared" si="292"/>
        <v>0</v>
      </c>
      <c r="BY399" s="644">
        <f t="shared" si="293"/>
        <v>0</v>
      </c>
      <c r="BZ399" s="833"/>
      <c r="CA399" s="338"/>
      <c r="CB399" s="338"/>
      <c r="CC399" s="338"/>
      <c r="CD399" s="338"/>
      <c r="CE399" s="338"/>
      <c r="CF399" s="338"/>
    </row>
    <row r="400" ht="15.75" customHeight="1">
      <c r="A400" s="821"/>
      <c r="B400" s="777"/>
      <c r="C400" s="501"/>
      <c r="D400" s="501"/>
      <c r="E400" s="501"/>
      <c r="F400" s="737"/>
      <c r="G400" s="773">
        <f t="shared" ref="G400:H400" si="412">L400+N400+P400+R400+T400+V400+X400+Z400+AB400+AD400+AF400+AH400+AJ400+AL400+AN400+AP400+AR400+AT400+AV400+AX400+AZ400+BB400+BD400+BF400+BH400+BJ400+BL400+BN400+BP400+BR400+BT400</f>
        <v>0</v>
      </c>
      <c r="H400" s="671">
        <f t="shared" si="412"/>
        <v>0</v>
      </c>
      <c r="I400" s="774">
        <f t="shared" si="4"/>
        <v>0</v>
      </c>
      <c r="J400" s="418"/>
      <c r="K400" s="407">
        <f t="shared" si="5"/>
        <v>0</v>
      </c>
      <c r="L400" s="831"/>
      <c r="M400" s="832"/>
      <c r="N400" s="831"/>
      <c r="O400" s="832"/>
      <c r="P400" s="831"/>
      <c r="Q400" s="832"/>
      <c r="R400" s="831"/>
      <c r="S400" s="832"/>
      <c r="T400" s="831"/>
      <c r="U400" s="832"/>
      <c r="V400" s="831"/>
      <c r="W400" s="832"/>
      <c r="X400" s="831"/>
      <c r="Y400" s="832"/>
      <c r="Z400" s="831"/>
      <c r="AA400" s="832"/>
      <c r="AB400" s="831"/>
      <c r="AC400" s="832"/>
      <c r="AD400" s="831"/>
      <c r="AE400" s="832"/>
      <c r="AF400" s="831"/>
      <c r="AG400" s="832"/>
      <c r="AH400" s="831"/>
      <c r="AI400" s="832"/>
      <c r="AJ400" s="831"/>
      <c r="AK400" s="832"/>
      <c r="AL400" s="831"/>
      <c r="AM400" s="832"/>
      <c r="AN400" s="831"/>
      <c r="AO400" s="832"/>
      <c r="AP400" s="831"/>
      <c r="AQ400" s="832"/>
      <c r="AR400" s="831"/>
      <c r="AS400" s="832"/>
      <c r="AT400" s="831"/>
      <c r="AU400" s="832"/>
      <c r="AV400" s="831"/>
      <c r="AW400" s="832"/>
      <c r="AX400" s="831"/>
      <c r="AY400" s="832"/>
      <c r="AZ400" s="831"/>
      <c r="BA400" s="832"/>
      <c r="BB400" s="831"/>
      <c r="BC400" s="832"/>
      <c r="BD400" s="831"/>
      <c r="BE400" s="832"/>
      <c r="BF400" s="831"/>
      <c r="BG400" s="832"/>
      <c r="BH400" s="831"/>
      <c r="BI400" s="832"/>
      <c r="BJ400" s="831"/>
      <c r="BK400" s="832"/>
      <c r="BL400" s="831"/>
      <c r="BM400" s="832"/>
      <c r="BN400" s="831"/>
      <c r="BO400" s="832"/>
      <c r="BP400" s="831"/>
      <c r="BQ400" s="832"/>
      <c r="BR400" s="831"/>
      <c r="BS400" s="832"/>
      <c r="BT400" s="831"/>
      <c r="BU400" s="832"/>
      <c r="BV400" s="643">
        <f t="shared" si="290"/>
        <v>0</v>
      </c>
      <c r="BW400" s="644">
        <f t="shared" si="291"/>
        <v>0</v>
      </c>
      <c r="BX400" s="776">
        <f t="shared" si="292"/>
        <v>0</v>
      </c>
      <c r="BY400" s="644">
        <f t="shared" si="293"/>
        <v>0</v>
      </c>
      <c r="BZ400" s="833"/>
      <c r="CA400" s="338"/>
      <c r="CB400" s="338"/>
      <c r="CC400" s="338"/>
      <c r="CD400" s="338"/>
      <c r="CE400" s="338"/>
      <c r="CF400" s="338"/>
    </row>
    <row r="401" ht="15.75" customHeight="1">
      <c r="A401" s="821"/>
      <c r="B401" s="777"/>
      <c r="C401" s="501"/>
      <c r="D401" s="501"/>
      <c r="E401" s="501"/>
      <c r="F401" s="737"/>
      <c r="G401" s="773">
        <f t="shared" ref="G401:H401" si="413">L401+N401+P401+R401+T401+V401+X401+Z401+AB401+AD401+AF401+AH401+AJ401+AL401+AN401+AP401+AR401+AT401+AV401+AX401+AZ401+BB401+BD401+BF401+BH401+BJ401+BL401+BN401+BP401+BR401+BT401</f>
        <v>0</v>
      </c>
      <c r="H401" s="671">
        <f t="shared" si="413"/>
        <v>0</v>
      </c>
      <c r="I401" s="774">
        <f t="shared" si="4"/>
        <v>0</v>
      </c>
      <c r="J401" s="418"/>
      <c r="K401" s="407">
        <f t="shared" si="5"/>
        <v>0</v>
      </c>
      <c r="L401" s="831"/>
      <c r="M401" s="832"/>
      <c r="N401" s="831"/>
      <c r="O401" s="832"/>
      <c r="P401" s="831"/>
      <c r="Q401" s="832"/>
      <c r="R401" s="831"/>
      <c r="S401" s="832"/>
      <c r="T401" s="831"/>
      <c r="U401" s="832"/>
      <c r="V401" s="831"/>
      <c r="W401" s="832"/>
      <c r="X401" s="831"/>
      <c r="Y401" s="832"/>
      <c r="Z401" s="831"/>
      <c r="AA401" s="832"/>
      <c r="AB401" s="831"/>
      <c r="AC401" s="832"/>
      <c r="AD401" s="831"/>
      <c r="AE401" s="832"/>
      <c r="AF401" s="831"/>
      <c r="AG401" s="832"/>
      <c r="AH401" s="831"/>
      <c r="AI401" s="832"/>
      <c r="AJ401" s="831"/>
      <c r="AK401" s="832"/>
      <c r="AL401" s="831"/>
      <c r="AM401" s="832"/>
      <c r="AN401" s="831"/>
      <c r="AO401" s="832"/>
      <c r="AP401" s="831"/>
      <c r="AQ401" s="832"/>
      <c r="AR401" s="831"/>
      <c r="AS401" s="832"/>
      <c r="AT401" s="831"/>
      <c r="AU401" s="832"/>
      <c r="AV401" s="831"/>
      <c r="AW401" s="832"/>
      <c r="AX401" s="831"/>
      <c r="AY401" s="832"/>
      <c r="AZ401" s="831"/>
      <c r="BA401" s="832"/>
      <c r="BB401" s="831"/>
      <c r="BC401" s="832"/>
      <c r="BD401" s="831"/>
      <c r="BE401" s="832"/>
      <c r="BF401" s="831"/>
      <c r="BG401" s="832"/>
      <c r="BH401" s="831"/>
      <c r="BI401" s="832"/>
      <c r="BJ401" s="831"/>
      <c r="BK401" s="832"/>
      <c r="BL401" s="831"/>
      <c r="BM401" s="832"/>
      <c r="BN401" s="831"/>
      <c r="BO401" s="832"/>
      <c r="BP401" s="831"/>
      <c r="BQ401" s="832"/>
      <c r="BR401" s="831"/>
      <c r="BS401" s="832"/>
      <c r="BT401" s="831"/>
      <c r="BU401" s="832"/>
      <c r="BV401" s="643">
        <f t="shared" si="290"/>
        <v>0</v>
      </c>
      <c r="BW401" s="644">
        <f t="shared" si="291"/>
        <v>0</v>
      </c>
      <c r="BX401" s="776">
        <f t="shared" si="292"/>
        <v>0</v>
      </c>
      <c r="BY401" s="644">
        <f t="shared" si="293"/>
        <v>0</v>
      </c>
      <c r="BZ401" s="833"/>
      <c r="CA401" s="338"/>
      <c r="CB401" s="338"/>
      <c r="CC401" s="338"/>
      <c r="CD401" s="338"/>
      <c r="CE401" s="338"/>
      <c r="CF401" s="338"/>
    </row>
    <row r="402" ht="15.75" customHeight="1">
      <c r="A402" s="821"/>
      <c r="B402" s="777"/>
      <c r="C402" s="501"/>
      <c r="D402" s="501"/>
      <c r="E402" s="501"/>
      <c r="F402" s="737"/>
      <c r="G402" s="773">
        <f t="shared" ref="G402:H402" si="414">L402+N402+P402+R402+T402+V402+X402+Z402+AB402+AD402+AF402+AH402+AJ402+AL402+AN402+AP402+AR402+AT402+AV402+AX402+AZ402+BB402+BD402+BF402+BH402+BJ402+BL402+BN402+BP402+BR402+BT402</f>
        <v>0</v>
      </c>
      <c r="H402" s="671">
        <f t="shared" si="414"/>
        <v>0</v>
      </c>
      <c r="I402" s="774">
        <f t="shared" si="4"/>
        <v>0</v>
      </c>
      <c r="J402" s="418"/>
      <c r="K402" s="407">
        <f t="shared" si="5"/>
        <v>0</v>
      </c>
      <c r="L402" s="831"/>
      <c r="M402" s="832"/>
      <c r="N402" s="831"/>
      <c r="O402" s="832"/>
      <c r="P402" s="831"/>
      <c r="Q402" s="832"/>
      <c r="R402" s="831"/>
      <c r="S402" s="832"/>
      <c r="T402" s="831"/>
      <c r="U402" s="832"/>
      <c r="V402" s="831"/>
      <c r="W402" s="832"/>
      <c r="X402" s="831"/>
      <c r="Y402" s="832"/>
      <c r="Z402" s="831"/>
      <c r="AA402" s="832"/>
      <c r="AB402" s="831"/>
      <c r="AC402" s="832"/>
      <c r="AD402" s="831"/>
      <c r="AE402" s="832"/>
      <c r="AF402" s="831"/>
      <c r="AG402" s="832"/>
      <c r="AH402" s="831"/>
      <c r="AI402" s="832"/>
      <c r="AJ402" s="831"/>
      <c r="AK402" s="832"/>
      <c r="AL402" s="831"/>
      <c r="AM402" s="832"/>
      <c r="AN402" s="831"/>
      <c r="AO402" s="832"/>
      <c r="AP402" s="831"/>
      <c r="AQ402" s="832"/>
      <c r="AR402" s="831"/>
      <c r="AS402" s="832"/>
      <c r="AT402" s="831"/>
      <c r="AU402" s="832"/>
      <c r="AV402" s="831"/>
      <c r="AW402" s="832"/>
      <c r="AX402" s="831"/>
      <c r="AY402" s="832"/>
      <c r="AZ402" s="831"/>
      <c r="BA402" s="832"/>
      <c r="BB402" s="831"/>
      <c r="BC402" s="832"/>
      <c r="BD402" s="831"/>
      <c r="BE402" s="832"/>
      <c r="BF402" s="831"/>
      <c r="BG402" s="832"/>
      <c r="BH402" s="831"/>
      <c r="BI402" s="832"/>
      <c r="BJ402" s="831"/>
      <c r="BK402" s="832"/>
      <c r="BL402" s="831"/>
      <c r="BM402" s="832"/>
      <c r="BN402" s="831"/>
      <c r="BO402" s="832"/>
      <c r="BP402" s="831"/>
      <c r="BQ402" s="832"/>
      <c r="BR402" s="831"/>
      <c r="BS402" s="832"/>
      <c r="BT402" s="831"/>
      <c r="BU402" s="832"/>
      <c r="BV402" s="643">
        <f t="shared" si="290"/>
        <v>0</v>
      </c>
      <c r="BW402" s="644">
        <f t="shared" si="291"/>
        <v>0</v>
      </c>
      <c r="BX402" s="776">
        <f t="shared" si="292"/>
        <v>0</v>
      </c>
      <c r="BY402" s="644">
        <f t="shared" si="293"/>
        <v>0</v>
      </c>
      <c r="BZ402" s="833"/>
      <c r="CA402" s="338"/>
      <c r="CB402" s="338"/>
      <c r="CC402" s="338"/>
      <c r="CD402" s="338"/>
      <c r="CE402" s="338"/>
      <c r="CF402" s="338"/>
    </row>
    <row r="403" ht="15.75" customHeight="1">
      <c r="A403" s="821"/>
      <c r="B403" s="777"/>
      <c r="C403" s="501"/>
      <c r="D403" s="501"/>
      <c r="E403" s="501"/>
      <c r="F403" s="737"/>
      <c r="G403" s="773">
        <f t="shared" ref="G403:H403" si="415">L403+N403+P403+R403+T403+V403+X403+Z403+AB403+AD403+AF403+AH403+AJ403+AL403+AN403+AP403+AR403+AT403+AV403+AX403+AZ403+BB403+BD403+BF403+BH403+BJ403+BL403+BN403+BP403+BR403+BT403</f>
        <v>0</v>
      </c>
      <c r="H403" s="671">
        <f t="shared" si="415"/>
        <v>0</v>
      </c>
      <c r="I403" s="774">
        <f t="shared" si="4"/>
        <v>0</v>
      </c>
      <c r="J403" s="418"/>
      <c r="K403" s="407">
        <f t="shared" si="5"/>
        <v>0</v>
      </c>
      <c r="L403" s="831"/>
      <c r="M403" s="832"/>
      <c r="N403" s="831"/>
      <c r="O403" s="832"/>
      <c r="P403" s="831"/>
      <c r="Q403" s="832"/>
      <c r="R403" s="831"/>
      <c r="S403" s="832"/>
      <c r="T403" s="831"/>
      <c r="U403" s="832"/>
      <c r="V403" s="831"/>
      <c r="W403" s="832"/>
      <c r="X403" s="831"/>
      <c r="Y403" s="832"/>
      <c r="Z403" s="831"/>
      <c r="AA403" s="832"/>
      <c r="AB403" s="831"/>
      <c r="AC403" s="832"/>
      <c r="AD403" s="831"/>
      <c r="AE403" s="832"/>
      <c r="AF403" s="831"/>
      <c r="AG403" s="832"/>
      <c r="AH403" s="831"/>
      <c r="AI403" s="832"/>
      <c r="AJ403" s="831"/>
      <c r="AK403" s="832"/>
      <c r="AL403" s="831"/>
      <c r="AM403" s="832"/>
      <c r="AN403" s="831"/>
      <c r="AO403" s="832"/>
      <c r="AP403" s="831"/>
      <c r="AQ403" s="832"/>
      <c r="AR403" s="831"/>
      <c r="AS403" s="832"/>
      <c r="AT403" s="831"/>
      <c r="AU403" s="832"/>
      <c r="AV403" s="831"/>
      <c r="AW403" s="832"/>
      <c r="AX403" s="831"/>
      <c r="AY403" s="832"/>
      <c r="AZ403" s="831"/>
      <c r="BA403" s="832"/>
      <c r="BB403" s="831"/>
      <c r="BC403" s="832"/>
      <c r="BD403" s="831"/>
      <c r="BE403" s="832"/>
      <c r="BF403" s="831"/>
      <c r="BG403" s="832"/>
      <c r="BH403" s="831"/>
      <c r="BI403" s="832"/>
      <c r="BJ403" s="831"/>
      <c r="BK403" s="832"/>
      <c r="BL403" s="831"/>
      <c r="BM403" s="832"/>
      <c r="BN403" s="831"/>
      <c r="BO403" s="832"/>
      <c r="BP403" s="831"/>
      <c r="BQ403" s="832"/>
      <c r="BR403" s="831"/>
      <c r="BS403" s="832"/>
      <c r="BT403" s="831"/>
      <c r="BU403" s="832"/>
      <c r="BV403" s="643">
        <f t="shared" si="290"/>
        <v>0</v>
      </c>
      <c r="BW403" s="644">
        <f t="shared" si="291"/>
        <v>0</v>
      </c>
      <c r="BX403" s="776">
        <f t="shared" si="292"/>
        <v>0</v>
      </c>
      <c r="BY403" s="644">
        <f t="shared" si="293"/>
        <v>0</v>
      </c>
      <c r="BZ403" s="833"/>
      <c r="CA403" s="338"/>
      <c r="CB403" s="338"/>
      <c r="CC403" s="338"/>
      <c r="CD403" s="338"/>
      <c r="CE403" s="338"/>
      <c r="CF403" s="338"/>
    </row>
    <row r="404" ht="15.75" customHeight="1">
      <c r="A404" s="821"/>
      <c r="B404" s="777"/>
      <c r="C404" s="501"/>
      <c r="D404" s="501"/>
      <c r="E404" s="501"/>
      <c r="F404" s="737"/>
      <c r="G404" s="773">
        <f t="shared" ref="G404:H404" si="416">L404+N404+P404+R404+T404+V404+X404+Z404+AB404+AD404+AF404+AH404+AJ404+AL404+AN404+AP404+AR404+AT404+AV404+AX404+AZ404+BB404+BD404+BF404+BH404+BJ404+BL404+BN404+BP404+BR404+BT404</f>
        <v>0</v>
      </c>
      <c r="H404" s="671">
        <f t="shared" si="416"/>
        <v>0</v>
      </c>
      <c r="I404" s="774">
        <f t="shared" si="4"/>
        <v>0</v>
      </c>
      <c r="J404" s="418"/>
      <c r="K404" s="407">
        <f t="shared" si="5"/>
        <v>0</v>
      </c>
      <c r="L404" s="831"/>
      <c r="M404" s="832"/>
      <c r="N404" s="831"/>
      <c r="O404" s="832"/>
      <c r="P404" s="831"/>
      <c r="Q404" s="832"/>
      <c r="R404" s="831"/>
      <c r="S404" s="832"/>
      <c r="T404" s="831"/>
      <c r="U404" s="832"/>
      <c r="V404" s="831"/>
      <c r="W404" s="832"/>
      <c r="X404" s="831"/>
      <c r="Y404" s="832"/>
      <c r="Z404" s="831"/>
      <c r="AA404" s="832"/>
      <c r="AB404" s="831"/>
      <c r="AC404" s="832"/>
      <c r="AD404" s="831"/>
      <c r="AE404" s="832"/>
      <c r="AF404" s="831"/>
      <c r="AG404" s="832"/>
      <c r="AH404" s="831"/>
      <c r="AI404" s="832"/>
      <c r="AJ404" s="831"/>
      <c r="AK404" s="832"/>
      <c r="AL404" s="831"/>
      <c r="AM404" s="832"/>
      <c r="AN404" s="831"/>
      <c r="AO404" s="832"/>
      <c r="AP404" s="831"/>
      <c r="AQ404" s="832"/>
      <c r="AR404" s="831"/>
      <c r="AS404" s="832"/>
      <c r="AT404" s="831"/>
      <c r="AU404" s="832"/>
      <c r="AV404" s="831"/>
      <c r="AW404" s="832"/>
      <c r="AX404" s="831"/>
      <c r="AY404" s="832"/>
      <c r="AZ404" s="831"/>
      <c r="BA404" s="832"/>
      <c r="BB404" s="831"/>
      <c r="BC404" s="832"/>
      <c r="BD404" s="831"/>
      <c r="BE404" s="832"/>
      <c r="BF404" s="831"/>
      <c r="BG404" s="832"/>
      <c r="BH404" s="831"/>
      <c r="BI404" s="832"/>
      <c r="BJ404" s="831"/>
      <c r="BK404" s="832"/>
      <c r="BL404" s="831"/>
      <c r="BM404" s="832"/>
      <c r="BN404" s="831"/>
      <c r="BO404" s="832"/>
      <c r="BP404" s="831"/>
      <c r="BQ404" s="832"/>
      <c r="BR404" s="831"/>
      <c r="BS404" s="832"/>
      <c r="BT404" s="831"/>
      <c r="BU404" s="832"/>
      <c r="BV404" s="643">
        <f t="shared" si="290"/>
        <v>0</v>
      </c>
      <c r="BW404" s="644">
        <f t="shared" si="291"/>
        <v>0</v>
      </c>
      <c r="BX404" s="776">
        <f t="shared" si="292"/>
        <v>0</v>
      </c>
      <c r="BY404" s="644">
        <f t="shared" si="293"/>
        <v>0</v>
      </c>
      <c r="BZ404" s="833"/>
      <c r="CA404" s="338"/>
      <c r="CB404" s="338"/>
      <c r="CC404" s="338"/>
      <c r="CD404" s="338"/>
      <c r="CE404" s="338"/>
      <c r="CF404" s="338"/>
    </row>
    <row r="405" ht="15.75" customHeight="1">
      <c r="A405" s="821"/>
      <c r="B405" s="777"/>
      <c r="C405" s="501"/>
      <c r="D405" s="501"/>
      <c r="E405" s="501"/>
      <c r="F405" s="737"/>
      <c r="G405" s="773">
        <f t="shared" ref="G405:H405" si="417">L405+N405+P405+R405+T405+V405+X405+Z405+AB405+AD405+AF405+AH405+AJ405+AL405+AN405+AP405+AR405+AT405+AV405+AX405+AZ405+BB405+BD405+BF405+BH405+BJ405+BL405+BN405+BP405+BR405+BT405</f>
        <v>0</v>
      </c>
      <c r="H405" s="671">
        <f t="shared" si="417"/>
        <v>0</v>
      </c>
      <c r="I405" s="774">
        <f t="shared" si="4"/>
        <v>0</v>
      </c>
      <c r="J405" s="418"/>
      <c r="K405" s="407">
        <f t="shared" si="5"/>
        <v>0</v>
      </c>
      <c r="L405" s="831"/>
      <c r="M405" s="832"/>
      <c r="N405" s="831"/>
      <c r="O405" s="832"/>
      <c r="P405" s="831"/>
      <c r="Q405" s="832"/>
      <c r="R405" s="831"/>
      <c r="S405" s="832"/>
      <c r="T405" s="831"/>
      <c r="U405" s="832"/>
      <c r="V405" s="831"/>
      <c r="W405" s="832"/>
      <c r="X405" s="831"/>
      <c r="Y405" s="832"/>
      <c r="Z405" s="831"/>
      <c r="AA405" s="832"/>
      <c r="AB405" s="831"/>
      <c r="AC405" s="832"/>
      <c r="AD405" s="831"/>
      <c r="AE405" s="832"/>
      <c r="AF405" s="831"/>
      <c r="AG405" s="832"/>
      <c r="AH405" s="831"/>
      <c r="AI405" s="832"/>
      <c r="AJ405" s="831"/>
      <c r="AK405" s="832"/>
      <c r="AL405" s="831"/>
      <c r="AM405" s="832"/>
      <c r="AN405" s="831"/>
      <c r="AO405" s="832"/>
      <c r="AP405" s="831"/>
      <c r="AQ405" s="832"/>
      <c r="AR405" s="831"/>
      <c r="AS405" s="832"/>
      <c r="AT405" s="831"/>
      <c r="AU405" s="832"/>
      <c r="AV405" s="831"/>
      <c r="AW405" s="832"/>
      <c r="AX405" s="831"/>
      <c r="AY405" s="832"/>
      <c r="AZ405" s="831"/>
      <c r="BA405" s="832"/>
      <c r="BB405" s="831"/>
      <c r="BC405" s="832"/>
      <c r="BD405" s="831"/>
      <c r="BE405" s="832"/>
      <c r="BF405" s="831"/>
      <c r="BG405" s="832"/>
      <c r="BH405" s="831"/>
      <c r="BI405" s="832"/>
      <c r="BJ405" s="831"/>
      <c r="BK405" s="832"/>
      <c r="BL405" s="831"/>
      <c r="BM405" s="832"/>
      <c r="BN405" s="831"/>
      <c r="BO405" s="832"/>
      <c r="BP405" s="831"/>
      <c r="BQ405" s="832"/>
      <c r="BR405" s="831"/>
      <c r="BS405" s="832"/>
      <c r="BT405" s="831"/>
      <c r="BU405" s="832"/>
      <c r="BV405" s="643">
        <f t="shared" si="290"/>
        <v>0</v>
      </c>
      <c r="BW405" s="644">
        <f t="shared" si="291"/>
        <v>0</v>
      </c>
      <c r="BX405" s="776">
        <f t="shared" si="292"/>
        <v>0</v>
      </c>
      <c r="BY405" s="644">
        <f t="shared" si="293"/>
        <v>0</v>
      </c>
      <c r="BZ405" s="833"/>
      <c r="CA405" s="338"/>
      <c r="CB405" s="338"/>
      <c r="CC405" s="338"/>
      <c r="CD405" s="338"/>
      <c r="CE405" s="338"/>
      <c r="CF405" s="338"/>
    </row>
    <row r="406" ht="15.75" customHeight="1">
      <c r="A406" s="821"/>
      <c r="B406" s="777"/>
      <c r="C406" s="501"/>
      <c r="D406" s="501"/>
      <c r="E406" s="501"/>
      <c r="F406" s="737"/>
      <c r="G406" s="773">
        <f t="shared" ref="G406:H406" si="418">L406+N406+P406+R406+T406+V406+X406+Z406+AB406+AD406+AF406+AH406+AJ406+AL406+AN406+AP406+AR406+AT406+AV406+AX406+AZ406+BB406+BD406+BF406+BH406+BJ406+BL406+BN406+BP406+BR406+BT406</f>
        <v>0</v>
      </c>
      <c r="H406" s="671">
        <f t="shared" si="418"/>
        <v>0</v>
      </c>
      <c r="I406" s="774">
        <f t="shared" si="4"/>
        <v>0</v>
      </c>
      <c r="J406" s="418"/>
      <c r="K406" s="407">
        <f t="shared" si="5"/>
        <v>0</v>
      </c>
      <c r="L406" s="831"/>
      <c r="M406" s="832"/>
      <c r="N406" s="831"/>
      <c r="O406" s="832"/>
      <c r="P406" s="831"/>
      <c r="Q406" s="832"/>
      <c r="R406" s="831"/>
      <c r="S406" s="832"/>
      <c r="T406" s="831"/>
      <c r="U406" s="832"/>
      <c r="V406" s="831"/>
      <c r="W406" s="832"/>
      <c r="X406" s="831"/>
      <c r="Y406" s="832"/>
      <c r="Z406" s="831"/>
      <c r="AA406" s="832"/>
      <c r="AB406" s="831"/>
      <c r="AC406" s="832"/>
      <c r="AD406" s="831"/>
      <c r="AE406" s="832"/>
      <c r="AF406" s="831"/>
      <c r="AG406" s="832"/>
      <c r="AH406" s="831"/>
      <c r="AI406" s="832"/>
      <c r="AJ406" s="831"/>
      <c r="AK406" s="832"/>
      <c r="AL406" s="831"/>
      <c r="AM406" s="832"/>
      <c r="AN406" s="831"/>
      <c r="AO406" s="832"/>
      <c r="AP406" s="831"/>
      <c r="AQ406" s="832"/>
      <c r="AR406" s="831"/>
      <c r="AS406" s="832"/>
      <c r="AT406" s="831"/>
      <c r="AU406" s="832"/>
      <c r="AV406" s="831"/>
      <c r="AW406" s="832"/>
      <c r="AX406" s="831"/>
      <c r="AY406" s="832"/>
      <c r="AZ406" s="831"/>
      <c r="BA406" s="832"/>
      <c r="BB406" s="831"/>
      <c r="BC406" s="832"/>
      <c r="BD406" s="831"/>
      <c r="BE406" s="832"/>
      <c r="BF406" s="831"/>
      <c r="BG406" s="832"/>
      <c r="BH406" s="831"/>
      <c r="BI406" s="832"/>
      <c r="BJ406" s="831"/>
      <c r="BK406" s="832"/>
      <c r="BL406" s="831"/>
      <c r="BM406" s="832"/>
      <c r="BN406" s="831"/>
      <c r="BO406" s="832"/>
      <c r="BP406" s="831"/>
      <c r="BQ406" s="832"/>
      <c r="BR406" s="831"/>
      <c r="BS406" s="832"/>
      <c r="BT406" s="831"/>
      <c r="BU406" s="832"/>
      <c r="BV406" s="643">
        <f t="shared" si="290"/>
        <v>0</v>
      </c>
      <c r="BW406" s="644">
        <f t="shared" si="291"/>
        <v>0</v>
      </c>
      <c r="BX406" s="776">
        <f t="shared" si="292"/>
        <v>0</v>
      </c>
      <c r="BY406" s="644">
        <f t="shared" si="293"/>
        <v>0</v>
      </c>
      <c r="BZ406" s="833"/>
      <c r="CA406" s="338"/>
      <c r="CB406" s="338"/>
      <c r="CC406" s="338"/>
      <c r="CD406" s="338"/>
      <c r="CE406" s="338"/>
      <c r="CF406" s="338"/>
    </row>
    <row r="407" ht="15.75" customHeight="1">
      <c r="A407" s="821"/>
      <c r="B407" s="777"/>
      <c r="C407" s="501"/>
      <c r="D407" s="501"/>
      <c r="E407" s="501"/>
      <c r="F407" s="737"/>
      <c r="G407" s="773">
        <f t="shared" ref="G407:H407" si="419">L407+N407+P407+R407+T407+V407+X407+Z407+AB407+AD407+AF407+AH407+AJ407+AL407+AN407+AP407+AR407+AT407+AV407+AX407+AZ407+BB407+BD407+BF407+BH407+BJ407+BL407+BN407+BP407+BR407+BT407</f>
        <v>0</v>
      </c>
      <c r="H407" s="671">
        <f t="shared" si="419"/>
        <v>0</v>
      </c>
      <c r="I407" s="774">
        <f t="shared" si="4"/>
        <v>0</v>
      </c>
      <c r="J407" s="418"/>
      <c r="K407" s="407">
        <f t="shared" si="5"/>
        <v>0</v>
      </c>
      <c r="L407" s="831"/>
      <c r="M407" s="832"/>
      <c r="N407" s="831"/>
      <c r="O407" s="832"/>
      <c r="P407" s="831"/>
      <c r="Q407" s="832"/>
      <c r="R407" s="831"/>
      <c r="S407" s="832"/>
      <c r="T407" s="831"/>
      <c r="U407" s="832"/>
      <c r="V407" s="831"/>
      <c r="W407" s="832"/>
      <c r="X407" s="831"/>
      <c r="Y407" s="832"/>
      <c r="Z407" s="831"/>
      <c r="AA407" s="832"/>
      <c r="AB407" s="831"/>
      <c r="AC407" s="832"/>
      <c r="AD407" s="831"/>
      <c r="AE407" s="832"/>
      <c r="AF407" s="831"/>
      <c r="AG407" s="832"/>
      <c r="AH407" s="831"/>
      <c r="AI407" s="832"/>
      <c r="AJ407" s="831"/>
      <c r="AK407" s="832"/>
      <c r="AL407" s="831"/>
      <c r="AM407" s="832"/>
      <c r="AN407" s="831"/>
      <c r="AO407" s="832"/>
      <c r="AP407" s="831"/>
      <c r="AQ407" s="832"/>
      <c r="AR407" s="831"/>
      <c r="AS407" s="832"/>
      <c r="AT407" s="831"/>
      <c r="AU407" s="832"/>
      <c r="AV407" s="831"/>
      <c r="AW407" s="832"/>
      <c r="AX407" s="831"/>
      <c r="AY407" s="832"/>
      <c r="AZ407" s="831"/>
      <c r="BA407" s="832"/>
      <c r="BB407" s="831"/>
      <c r="BC407" s="832"/>
      <c r="BD407" s="831"/>
      <c r="BE407" s="832"/>
      <c r="BF407" s="831"/>
      <c r="BG407" s="832"/>
      <c r="BH407" s="831"/>
      <c r="BI407" s="832"/>
      <c r="BJ407" s="831"/>
      <c r="BK407" s="832"/>
      <c r="BL407" s="831"/>
      <c r="BM407" s="832"/>
      <c r="BN407" s="831"/>
      <c r="BO407" s="832"/>
      <c r="BP407" s="831"/>
      <c r="BQ407" s="832"/>
      <c r="BR407" s="831"/>
      <c r="BS407" s="832"/>
      <c r="BT407" s="831"/>
      <c r="BU407" s="832"/>
      <c r="BV407" s="643">
        <f t="shared" si="290"/>
        <v>0</v>
      </c>
      <c r="BW407" s="644">
        <f t="shared" si="291"/>
        <v>0</v>
      </c>
      <c r="BX407" s="776">
        <f t="shared" si="292"/>
        <v>0</v>
      </c>
      <c r="BY407" s="644">
        <f t="shared" si="293"/>
        <v>0</v>
      </c>
      <c r="BZ407" s="833"/>
      <c r="CA407" s="338"/>
      <c r="CB407" s="338"/>
      <c r="CC407" s="338"/>
      <c r="CD407" s="338"/>
      <c r="CE407" s="338"/>
      <c r="CF407" s="338"/>
    </row>
    <row r="408" ht="15.75" customHeight="1">
      <c r="A408" s="821"/>
      <c r="B408" s="777"/>
      <c r="C408" s="501"/>
      <c r="D408" s="501"/>
      <c r="E408" s="501"/>
      <c r="F408" s="737"/>
      <c r="G408" s="773">
        <f t="shared" ref="G408:H408" si="420">L408+N408+P408+R408+T408+V408+X408+Z408+AB408+AD408+AF408+AH408+AJ408+AL408+AN408+AP408+AR408+AT408+AV408+AX408+AZ408+BB408+BD408+BF408+BH408+BJ408+BL408+BN408+BP408+BR408+BT408</f>
        <v>0</v>
      </c>
      <c r="H408" s="671">
        <f t="shared" si="420"/>
        <v>0</v>
      </c>
      <c r="I408" s="774">
        <f t="shared" si="4"/>
        <v>0</v>
      </c>
      <c r="J408" s="418"/>
      <c r="K408" s="407">
        <f t="shared" si="5"/>
        <v>0</v>
      </c>
      <c r="L408" s="831"/>
      <c r="M408" s="832"/>
      <c r="N408" s="831"/>
      <c r="O408" s="832"/>
      <c r="P408" s="831"/>
      <c r="Q408" s="832"/>
      <c r="R408" s="831"/>
      <c r="S408" s="832"/>
      <c r="T408" s="831"/>
      <c r="U408" s="832"/>
      <c r="V408" s="831"/>
      <c r="W408" s="832"/>
      <c r="X408" s="831"/>
      <c r="Y408" s="832"/>
      <c r="Z408" s="831"/>
      <c r="AA408" s="832"/>
      <c r="AB408" s="831"/>
      <c r="AC408" s="832"/>
      <c r="AD408" s="831"/>
      <c r="AE408" s="832"/>
      <c r="AF408" s="831"/>
      <c r="AG408" s="832"/>
      <c r="AH408" s="831"/>
      <c r="AI408" s="832"/>
      <c r="AJ408" s="831"/>
      <c r="AK408" s="832"/>
      <c r="AL408" s="831"/>
      <c r="AM408" s="832"/>
      <c r="AN408" s="831"/>
      <c r="AO408" s="832"/>
      <c r="AP408" s="831"/>
      <c r="AQ408" s="832"/>
      <c r="AR408" s="831"/>
      <c r="AS408" s="832"/>
      <c r="AT408" s="831"/>
      <c r="AU408" s="832"/>
      <c r="AV408" s="831"/>
      <c r="AW408" s="832"/>
      <c r="AX408" s="831"/>
      <c r="AY408" s="832"/>
      <c r="AZ408" s="831"/>
      <c r="BA408" s="832"/>
      <c r="BB408" s="831"/>
      <c r="BC408" s="832"/>
      <c r="BD408" s="831"/>
      <c r="BE408" s="832"/>
      <c r="BF408" s="831"/>
      <c r="BG408" s="832"/>
      <c r="BH408" s="831"/>
      <c r="BI408" s="832"/>
      <c r="BJ408" s="831"/>
      <c r="BK408" s="832"/>
      <c r="BL408" s="831"/>
      <c r="BM408" s="832"/>
      <c r="BN408" s="831"/>
      <c r="BO408" s="832"/>
      <c r="BP408" s="831"/>
      <c r="BQ408" s="832"/>
      <c r="BR408" s="831"/>
      <c r="BS408" s="832"/>
      <c r="BT408" s="831"/>
      <c r="BU408" s="832"/>
      <c r="BV408" s="643">
        <f t="shared" si="290"/>
        <v>0</v>
      </c>
      <c r="BW408" s="644">
        <f t="shared" si="291"/>
        <v>0</v>
      </c>
      <c r="BX408" s="776">
        <f t="shared" si="292"/>
        <v>0</v>
      </c>
      <c r="BY408" s="644">
        <f t="shared" si="293"/>
        <v>0</v>
      </c>
      <c r="BZ408" s="833"/>
      <c r="CA408" s="338"/>
      <c r="CB408" s="338"/>
      <c r="CC408" s="338"/>
      <c r="CD408" s="338"/>
      <c r="CE408" s="338"/>
      <c r="CF408" s="338"/>
    </row>
    <row r="409" ht="15.75" customHeight="1">
      <c r="A409" s="821"/>
      <c r="B409" s="777"/>
      <c r="C409" s="501"/>
      <c r="D409" s="501"/>
      <c r="E409" s="501"/>
      <c r="F409" s="737"/>
      <c r="G409" s="773">
        <f t="shared" ref="G409:H409" si="421">L409+N409+P409+R409+T409+V409+X409+Z409+AB409+AD409+AF409+AH409+AJ409+AL409+AN409+AP409+AR409+AT409+AV409+AX409+AZ409+BB409+BD409+BF409+BH409+BJ409+BL409+BN409+BP409+BR409+BT409</f>
        <v>0</v>
      </c>
      <c r="H409" s="671">
        <f t="shared" si="421"/>
        <v>0</v>
      </c>
      <c r="I409" s="774">
        <f t="shared" si="4"/>
        <v>0</v>
      </c>
      <c r="J409" s="418"/>
      <c r="K409" s="407">
        <f t="shared" si="5"/>
        <v>0</v>
      </c>
      <c r="L409" s="831"/>
      <c r="M409" s="832"/>
      <c r="N409" s="831"/>
      <c r="O409" s="832"/>
      <c r="P409" s="831"/>
      <c r="Q409" s="832"/>
      <c r="R409" s="831"/>
      <c r="S409" s="832"/>
      <c r="T409" s="831"/>
      <c r="U409" s="832"/>
      <c r="V409" s="831"/>
      <c r="W409" s="832"/>
      <c r="X409" s="831"/>
      <c r="Y409" s="832"/>
      <c r="Z409" s="831"/>
      <c r="AA409" s="832"/>
      <c r="AB409" s="831"/>
      <c r="AC409" s="832"/>
      <c r="AD409" s="831"/>
      <c r="AE409" s="832"/>
      <c r="AF409" s="831"/>
      <c r="AG409" s="832"/>
      <c r="AH409" s="831"/>
      <c r="AI409" s="832"/>
      <c r="AJ409" s="831"/>
      <c r="AK409" s="832"/>
      <c r="AL409" s="831"/>
      <c r="AM409" s="832"/>
      <c r="AN409" s="831"/>
      <c r="AO409" s="832"/>
      <c r="AP409" s="831"/>
      <c r="AQ409" s="832"/>
      <c r="AR409" s="831"/>
      <c r="AS409" s="832"/>
      <c r="AT409" s="831"/>
      <c r="AU409" s="832"/>
      <c r="AV409" s="831"/>
      <c r="AW409" s="832"/>
      <c r="AX409" s="831"/>
      <c r="AY409" s="832"/>
      <c r="AZ409" s="831"/>
      <c r="BA409" s="832"/>
      <c r="BB409" s="831"/>
      <c r="BC409" s="832"/>
      <c r="BD409" s="831"/>
      <c r="BE409" s="832"/>
      <c r="BF409" s="831"/>
      <c r="BG409" s="832"/>
      <c r="BH409" s="831"/>
      <c r="BI409" s="832"/>
      <c r="BJ409" s="831"/>
      <c r="BK409" s="832"/>
      <c r="BL409" s="831"/>
      <c r="BM409" s="832"/>
      <c r="BN409" s="831"/>
      <c r="BO409" s="832"/>
      <c r="BP409" s="831"/>
      <c r="BQ409" s="832"/>
      <c r="BR409" s="831"/>
      <c r="BS409" s="832"/>
      <c r="BT409" s="831"/>
      <c r="BU409" s="832"/>
      <c r="BV409" s="643">
        <f t="shared" si="290"/>
        <v>0</v>
      </c>
      <c r="BW409" s="644">
        <f t="shared" si="291"/>
        <v>0</v>
      </c>
      <c r="BX409" s="776">
        <f t="shared" si="292"/>
        <v>0</v>
      </c>
      <c r="BY409" s="644">
        <f t="shared" si="293"/>
        <v>0</v>
      </c>
      <c r="BZ409" s="833"/>
      <c r="CA409" s="338"/>
      <c r="CB409" s="338"/>
      <c r="CC409" s="338"/>
      <c r="CD409" s="338"/>
      <c r="CE409" s="338"/>
      <c r="CF409" s="338"/>
    </row>
    <row r="410" ht="15.75" customHeight="1">
      <c r="A410" s="821"/>
      <c r="B410" s="777"/>
      <c r="C410" s="501"/>
      <c r="D410" s="501"/>
      <c r="E410" s="501"/>
      <c r="F410" s="737"/>
      <c r="G410" s="773">
        <f t="shared" ref="G410:H410" si="422">L410+N410+P410+R410+T410+V410+X410+Z410+AB410+AD410+AF410+AH410+AJ410+AL410+AN410+AP410+AR410+AT410+AV410+AX410+AZ410+BB410+BD410+BF410+BH410+BJ410+BL410+BN410+BP410+BR410+BT410</f>
        <v>0</v>
      </c>
      <c r="H410" s="671">
        <f t="shared" si="422"/>
        <v>0</v>
      </c>
      <c r="I410" s="774">
        <f t="shared" si="4"/>
        <v>0</v>
      </c>
      <c r="J410" s="418"/>
      <c r="K410" s="407">
        <f t="shared" si="5"/>
        <v>0</v>
      </c>
      <c r="L410" s="831"/>
      <c r="M410" s="832"/>
      <c r="N410" s="831"/>
      <c r="O410" s="832"/>
      <c r="P410" s="831"/>
      <c r="Q410" s="832"/>
      <c r="R410" s="831"/>
      <c r="S410" s="832"/>
      <c r="T410" s="831"/>
      <c r="U410" s="832"/>
      <c r="V410" s="831"/>
      <c r="W410" s="832"/>
      <c r="X410" s="831"/>
      <c r="Y410" s="832"/>
      <c r="Z410" s="831"/>
      <c r="AA410" s="832"/>
      <c r="AB410" s="831"/>
      <c r="AC410" s="832"/>
      <c r="AD410" s="831"/>
      <c r="AE410" s="832"/>
      <c r="AF410" s="831"/>
      <c r="AG410" s="832"/>
      <c r="AH410" s="831"/>
      <c r="AI410" s="832"/>
      <c r="AJ410" s="831"/>
      <c r="AK410" s="832"/>
      <c r="AL410" s="831"/>
      <c r="AM410" s="832"/>
      <c r="AN410" s="831"/>
      <c r="AO410" s="832"/>
      <c r="AP410" s="831"/>
      <c r="AQ410" s="832"/>
      <c r="AR410" s="831"/>
      <c r="AS410" s="832"/>
      <c r="AT410" s="831"/>
      <c r="AU410" s="832"/>
      <c r="AV410" s="831"/>
      <c r="AW410" s="832"/>
      <c r="AX410" s="831"/>
      <c r="AY410" s="832"/>
      <c r="AZ410" s="831"/>
      <c r="BA410" s="832"/>
      <c r="BB410" s="831"/>
      <c r="BC410" s="832"/>
      <c r="BD410" s="831"/>
      <c r="BE410" s="832"/>
      <c r="BF410" s="831"/>
      <c r="BG410" s="832"/>
      <c r="BH410" s="831"/>
      <c r="BI410" s="832"/>
      <c r="BJ410" s="831"/>
      <c r="BK410" s="832"/>
      <c r="BL410" s="831"/>
      <c r="BM410" s="832"/>
      <c r="BN410" s="831"/>
      <c r="BO410" s="832"/>
      <c r="BP410" s="831"/>
      <c r="BQ410" s="832"/>
      <c r="BR410" s="831"/>
      <c r="BS410" s="832"/>
      <c r="BT410" s="831"/>
      <c r="BU410" s="832"/>
      <c r="BV410" s="643">
        <f t="shared" si="290"/>
        <v>0</v>
      </c>
      <c r="BW410" s="644">
        <f t="shared" si="291"/>
        <v>0</v>
      </c>
      <c r="BX410" s="776">
        <f t="shared" si="292"/>
        <v>0</v>
      </c>
      <c r="BY410" s="644">
        <f t="shared" si="293"/>
        <v>0</v>
      </c>
      <c r="BZ410" s="833"/>
      <c r="CA410" s="338"/>
      <c r="CB410" s="338"/>
      <c r="CC410" s="338"/>
      <c r="CD410" s="338"/>
      <c r="CE410" s="338"/>
      <c r="CF410" s="338"/>
    </row>
    <row r="411" ht="15.75" customHeight="1">
      <c r="A411" s="821"/>
      <c r="B411" s="777"/>
      <c r="C411" s="501"/>
      <c r="D411" s="501"/>
      <c r="E411" s="501"/>
      <c r="F411" s="737"/>
      <c r="G411" s="773">
        <f t="shared" ref="G411:H411" si="423">L411+N411+P411+R411+T411+V411+X411+Z411+AB411+AD411+AF411+AH411+AJ411+AL411+AN411+AP411+AR411+AT411+AV411+AX411+AZ411+BB411+BD411+BF411+BH411+BJ411+BL411+BN411+BP411+BR411+BT411</f>
        <v>0</v>
      </c>
      <c r="H411" s="671">
        <f t="shared" si="423"/>
        <v>0</v>
      </c>
      <c r="I411" s="774">
        <f t="shared" si="4"/>
        <v>0</v>
      </c>
      <c r="J411" s="418"/>
      <c r="K411" s="407">
        <f t="shared" si="5"/>
        <v>0</v>
      </c>
      <c r="L411" s="831"/>
      <c r="M411" s="832"/>
      <c r="N411" s="831"/>
      <c r="O411" s="832"/>
      <c r="P411" s="831"/>
      <c r="Q411" s="832"/>
      <c r="R411" s="831"/>
      <c r="S411" s="832"/>
      <c r="T411" s="831"/>
      <c r="U411" s="832"/>
      <c r="V411" s="831"/>
      <c r="W411" s="832"/>
      <c r="X411" s="831"/>
      <c r="Y411" s="832"/>
      <c r="Z411" s="831"/>
      <c r="AA411" s="832"/>
      <c r="AB411" s="831"/>
      <c r="AC411" s="832"/>
      <c r="AD411" s="831"/>
      <c r="AE411" s="832"/>
      <c r="AF411" s="831"/>
      <c r="AG411" s="832"/>
      <c r="AH411" s="831"/>
      <c r="AI411" s="832"/>
      <c r="AJ411" s="831"/>
      <c r="AK411" s="832"/>
      <c r="AL411" s="831"/>
      <c r="AM411" s="832"/>
      <c r="AN411" s="831"/>
      <c r="AO411" s="832"/>
      <c r="AP411" s="831"/>
      <c r="AQ411" s="832"/>
      <c r="AR411" s="831"/>
      <c r="AS411" s="832"/>
      <c r="AT411" s="831"/>
      <c r="AU411" s="832"/>
      <c r="AV411" s="831"/>
      <c r="AW411" s="832"/>
      <c r="AX411" s="831"/>
      <c r="AY411" s="832"/>
      <c r="AZ411" s="831"/>
      <c r="BA411" s="832"/>
      <c r="BB411" s="831"/>
      <c r="BC411" s="832"/>
      <c r="BD411" s="831"/>
      <c r="BE411" s="832"/>
      <c r="BF411" s="831"/>
      <c r="BG411" s="832"/>
      <c r="BH411" s="831"/>
      <c r="BI411" s="832"/>
      <c r="BJ411" s="831"/>
      <c r="BK411" s="832"/>
      <c r="BL411" s="831"/>
      <c r="BM411" s="832"/>
      <c r="BN411" s="831"/>
      <c r="BO411" s="832"/>
      <c r="BP411" s="831"/>
      <c r="BQ411" s="832"/>
      <c r="BR411" s="831"/>
      <c r="BS411" s="832"/>
      <c r="BT411" s="831"/>
      <c r="BU411" s="832"/>
      <c r="BV411" s="643">
        <f t="shared" si="290"/>
        <v>0</v>
      </c>
      <c r="BW411" s="644">
        <f t="shared" si="291"/>
        <v>0</v>
      </c>
      <c r="BX411" s="776">
        <f t="shared" si="292"/>
        <v>0</v>
      </c>
      <c r="BY411" s="644">
        <f t="shared" si="293"/>
        <v>0</v>
      </c>
      <c r="BZ411" s="833"/>
      <c r="CA411" s="338"/>
      <c r="CB411" s="338"/>
      <c r="CC411" s="338"/>
      <c r="CD411" s="338"/>
      <c r="CE411" s="338"/>
      <c r="CF411" s="338"/>
    </row>
    <row r="412" ht="15.75" customHeight="1">
      <c r="A412" s="821"/>
      <c r="B412" s="777"/>
      <c r="C412" s="501"/>
      <c r="D412" s="501"/>
      <c r="E412" s="501"/>
      <c r="F412" s="737"/>
      <c r="G412" s="773">
        <f t="shared" ref="G412:H412" si="424">L412+N412+P412+R412+T412+V412+X412+Z412+AB412+AD412+AF412+AH412+AJ412+AL412+AN412+AP412+AR412+AT412+AV412+AX412+AZ412+BB412+BD412+BF412+BH412+BJ412+BL412+BN412+BP412+BR412+BT412</f>
        <v>0</v>
      </c>
      <c r="H412" s="671">
        <f t="shared" si="424"/>
        <v>0</v>
      </c>
      <c r="I412" s="774">
        <f t="shared" si="4"/>
        <v>0</v>
      </c>
      <c r="J412" s="418"/>
      <c r="K412" s="407">
        <f t="shared" si="5"/>
        <v>0</v>
      </c>
      <c r="L412" s="831"/>
      <c r="M412" s="832"/>
      <c r="N412" s="831"/>
      <c r="O412" s="832"/>
      <c r="P412" s="831"/>
      <c r="Q412" s="832"/>
      <c r="R412" s="831"/>
      <c r="S412" s="832"/>
      <c r="T412" s="831"/>
      <c r="U412" s="832"/>
      <c r="V412" s="831"/>
      <c r="W412" s="832"/>
      <c r="X412" s="831"/>
      <c r="Y412" s="832"/>
      <c r="Z412" s="831"/>
      <c r="AA412" s="832"/>
      <c r="AB412" s="831"/>
      <c r="AC412" s="832"/>
      <c r="AD412" s="831"/>
      <c r="AE412" s="832"/>
      <c r="AF412" s="831"/>
      <c r="AG412" s="832"/>
      <c r="AH412" s="831"/>
      <c r="AI412" s="832"/>
      <c r="AJ412" s="831"/>
      <c r="AK412" s="832"/>
      <c r="AL412" s="831"/>
      <c r="AM412" s="832"/>
      <c r="AN412" s="831"/>
      <c r="AO412" s="832"/>
      <c r="AP412" s="831"/>
      <c r="AQ412" s="832"/>
      <c r="AR412" s="831"/>
      <c r="AS412" s="832"/>
      <c r="AT412" s="831"/>
      <c r="AU412" s="832"/>
      <c r="AV412" s="831"/>
      <c r="AW412" s="832"/>
      <c r="AX412" s="831"/>
      <c r="AY412" s="832"/>
      <c r="AZ412" s="831"/>
      <c r="BA412" s="832"/>
      <c r="BB412" s="831"/>
      <c r="BC412" s="832"/>
      <c r="BD412" s="831"/>
      <c r="BE412" s="832"/>
      <c r="BF412" s="831"/>
      <c r="BG412" s="832"/>
      <c r="BH412" s="831"/>
      <c r="BI412" s="832"/>
      <c r="BJ412" s="831"/>
      <c r="BK412" s="832"/>
      <c r="BL412" s="831"/>
      <c r="BM412" s="832"/>
      <c r="BN412" s="831"/>
      <c r="BO412" s="832"/>
      <c r="BP412" s="831"/>
      <c r="BQ412" s="832"/>
      <c r="BR412" s="831"/>
      <c r="BS412" s="832"/>
      <c r="BT412" s="831"/>
      <c r="BU412" s="832"/>
      <c r="BV412" s="643">
        <f t="shared" si="290"/>
        <v>0</v>
      </c>
      <c r="BW412" s="644">
        <f t="shared" si="291"/>
        <v>0</v>
      </c>
      <c r="BX412" s="776">
        <f t="shared" si="292"/>
        <v>0</v>
      </c>
      <c r="BY412" s="644">
        <f t="shared" si="293"/>
        <v>0</v>
      </c>
      <c r="BZ412" s="833"/>
      <c r="CA412" s="338"/>
      <c r="CB412" s="338"/>
      <c r="CC412" s="338"/>
      <c r="CD412" s="338"/>
      <c r="CE412" s="338"/>
      <c r="CF412" s="338"/>
    </row>
    <row r="413" ht="15.75" customHeight="1">
      <c r="A413" s="821"/>
      <c r="B413" s="777"/>
      <c r="C413" s="501"/>
      <c r="D413" s="501"/>
      <c r="E413" s="501"/>
      <c r="F413" s="737"/>
      <c r="G413" s="773">
        <f t="shared" ref="G413:H413" si="425">L413+N413+P413+R413+T413+V413+X413+Z413+AB413+AD413+AF413+AH413+AJ413+AL413+AN413+AP413+AR413+AT413+AV413+AX413+AZ413+BB413+BD413+BF413+BH413+BJ413+BL413+BN413+BP413+BR413+BT413</f>
        <v>0</v>
      </c>
      <c r="H413" s="671">
        <f t="shared" si="425"/>
        <v>0</v>
      </c>
      <c r="I413" s="774">
        <f t="shared" si="4"/>
        <v>0</v>
      </c>
      <c r="J413" s="418"/>
      <c r="K413" s="407">
        <f t="shared" si="5"/>
        <v>0</v>
      </c>
      <c r="L413" s="831"/>
      <c r="M413" s="832"/>
      <c r="N413" s="831"/>
      <c r="O413" s="832"/>
      <c r="P413" s="831"/>
      <c r="Q413" s="832"/>
      <c r="R413" s="831"/>
      <c r="S413" s="832"/>
      <c r="T413" s="831"/>
      <c r="U413" s="832"/>
      <c r="V413" s="831"/>
      <c r="W413" s="832"/>
      <c r="X413" s="831"/>
      <c r="Y413" s="832"/>
      <c r="Z413" s="831"/>
      <c r="AA413" s="832"/>
      <c r="AB413" s="831"/>
      <c r="AC413" s="832"/>
      <c r="AD413" s="831"/>
      <c r="AE413" s="832"/>
      <c r="AF413" s="831"/>
      <c r="AG413" s="832"/>
      <c r="AH413" s="831"/>
      <c r="AI413" s="832"/>
      <c r="AJ413" s="831"/>
      <c r="AK413" s="832"/>
      <c r="AL413" s="831"/>
      <c r="AM413" s="832"/>
      <c r="AN413" s="831"/>
      <c r="AO413" s="832"/>
      <c r="AP413" s="831"/>
      <c r="AQ413" s="832"/>
      <c r="AR413" s="831"/>
      <c r="AS413" s="832"/>
      <c r="AT413" s="831"/>
      <c r="AU413" s="832"/>
      <c r="AV413" s="831"/>
      <c r="AW413" s="832"/>
      <c r="AX413" s="831"/>
      <c r="AY413" s="832"/>
      <c r="AZ413" s="831"/>
      <c r="BA413" s="832"/>
      <c r="BB413" s="831"/>
      <c r="BC413" s="832"/>
      <c r="BD413" s="831"/>
      <c r="BE413" s="832"/>
      <c r="BF413" s="831"/>
      <c r="BG413" s="832"/>
      <c r="BH413" s="831"/>
      <c r="BI413" s="832"/>
      <c r="BJ413" s="831"/>
      <c r="BK413" s="832"/>
      <c r="BL413" s="831"/>
      <c r="BM413" s="832"/>
      <c r="BN413" s="831"/>
      <c r="BO413" s="832"/>
      <c r="BP413" s="831"/>
      <c r="BQ413" s="832"/>
      <c r="BR413" s="831"/>
      <c r="BS413" s="832"/>
      <c r="BT413" s="831"/>
      <c r="BU413" s="832"/>
      <c r="BV413" s="643">
        <f t="shared" si="290"/>
        <v>0</v>
      </c>
      <c r="BW413" s="644">
        <f t="shared" si="291"/>
        <v>0</v>
      </c>
      <c r="BX413" s="776">
        <f t="shared" si="292"/>
        <v>0</v>
      </c>
      <c r="BY413" s="644">
        <f t="shared" si="293"/>
        <v>0</v>
      </c>
      <c r="BZ413" s="833"/>
      <c r="CA413" s="338"/>
      <c r="CB413" s="338"/>
      <c r="CC413" s="338"/>
      <c r="CD413" s="338"/>
      <c r="CE413" s="338"/>
      <c r="CF413" s="338"/>
    </row>
    <row r="414" ht="15.75" customHeight="1">
      <c r="A414" s="821"/>
      <c r="B414" s="777"/>
      <c r="C414" s="501"/>
      <c r="D414" s="501"/>
      <c r="E414" s="501"/>
      <c r="F414" s="737"/>
      <c r="G414" s="773">
        <f t="shared" ref="G414:H414" si="426">L414+N414+P414+R414+T414+V414+X414+Z414+AB414+AD414+AF414+AH414+AJ414+AL414+AN414+AP414+AR414+AT414+AV414+AX414+AZ414+BB414+BD414+BF414+BH414+BJ414+BL414+BN414+BP414+BR414+BT414</f>
        <v>0</v>
      </c>
      <c r="H414" s="671">
        <f t="shared" si="426"/>
        <v>0</v>
      </c>
      <c r="I414" s="774">
        <f t="shared" si="4"/>
        <v>0</v>
      </c>
      <c r="J414" s="418"/>
      <c r="K414" s="407">
        <f t="shared" si="5"/>
        <v>0</v>
      </c>
      <c r="L414" s="831"/>
      <c r="M414" s="832"/>
      <c r="N414" s="831"/>
      <c r="O414" s="832"/>
      <c r="P414" s="831"/>
      <c r="Q414" s="832"/>
      <c r="R414" s="831"/>
      <c r="S414" s="832"/>
      <c r="T414" s="831"/>
      <c r="U414" s="832"/>
      <c r="V414" s="831"/>
      <c r="W414" s="832"/>
      <c r="X414" s="831"/>
      <c r="Y414" s="832"/>
      <c r="Z414" s="831"/>
      <c r="AA414" s="832"/>
      <c r="AB414" s="831"/>
      <c r="AC414" s="832"/>
      <c r="AD414" s="831"/>
      <c r="AE414" s="832"/>
      <c r="AF414" s="831"/>
      <c r="AG414" s="832"/>
      <c r="AH414" s="831"/>
      <c r="AI414" s="832"/>
      <c r="AJ414" s="831"/>
      <c r="AK414" s="832"/>
      <c r="AL414" s="831"/>
      <c r="AM414" s="832"/>
      <c r="AN414" s="831"/>
      <c r="AO414" s="832"/>
      <c r="AP414" s="831"/>
      <c r="AQ414" s="832"/>
      <c r="AR414" s="831"/>
      <c r="AS414" s="832"/>
      <c r="AT414" s="831"/>
      <c r="AU414" s="832"/>
      <c r="AV414" s="831"/>
      <c r="AW414" s="832"/>
      <c r="AX414" s="831"/>
      <c r="AY414" s="832"/>
      <c r="AZ414" s="831"/>
      <c r="BA414" s="832"/>
      <c r="BB414" s="831"/>
      <c r="BC414" s="832"/>
      <c r="BD414" s="831"/>
      <c r="BE414" s="832"/>
      <c r="BF414" s="831"/>
      <c r="BG414" s="832"/>
      <c r="BH414" s="831"/>
      <c r="BI414" s="832"/>
      <c r="BJ414" s="831"/>
      <c r="BK414" s="832"/>
      <c r="BL414" s="831"/>
      <c r="BM414" s="832"/>
      <c r="BN414" s="831"/>
      <c r="BO414" s="832"/>
      <c r="BP414" s="831"/>
      <c r="BQ414" s="832"/>
      <c r="BR414" s="831"/>
      <c r="BS414" s="832"/>
      <c r="BT414" s="831"/>
      <c r="BU414" s="832"/>
      <c r="BV414" s="643">
        <f t="shared" si="290"/>
        <v>0</v>
      </c>
      <c r="BW414" s="644">
        <f t="shared" si="291"/>
        <v>0</v>
      </c>
      <c r="BX414" s="776">
        <f t="shared" si="292"/>
        <v>0</v>
      </c>
      <c r="BY414" s="644">
        <f t="shared" si="293"/>
        <v>0</v>
      </c>
      <c r="BZ414" s="833"/>
      <c r="CA414" s="338"/>
      <c r="CB414" s="338"/>
      <c r="CC414" s="338"/>
      <c r="CD414" s="338"/>
      <c r="CE414" s="338"/>
      <c r="CF414" s="338"/>
    </row>
    <row r="415" ht="15.75" customHeight="1">
      <c r="A415" s="821"/>
      <c r="B415" s="777"/>
      <c r="C415" s="501"/>
      <c r="D415" s="501"/>
      <c r="E415" s="501"/>
      <c r="F415" s="737"/>
      <c r="G415" s="773">
        <f t="shared" ref="G415:H415" si="427">L415+N415+P415+R415+T415+V415+X415+Z415+AB415+AD415+AF415+AH415+AJ415+AL415+AN415+AP415+AR415+AT415+AV415+AX415+AZ415+BB415+BD415+BF415+BH415+BJ415+BL415+BN415+BP415+BR415+BT415</f>
        <v>0</v>
      </c>
      <c r="H415" s="671">
        <f t="shared" si="427"/>
        <v>0</v>
      </c>
      <c r="I415" s="774">
        <f t="shared" si="4"/>
        <v>0</v>
      </c>
      <c r="J415" s="418"/>
      <c r="K415" s="407">
        <f t="shared" si="5"/>
        <v>0</v>
      </c>
      <c r="L415" s="831"/>
      <c r="M415" s="832"/>
      <c r="N415" s="831"/>
      <c r="O415" s="832"/>
      <c r="P415" s="831"/>
      <c r="Q415" s="832"/>
      <c r="R415" s="831"/>
      <c r="S415" s="832"/>
      <c r="T415" s="831"/>
      <c r="U415" s="832"/>
      <c r="V415" s="831"/>
      <c r="W415" s="832"/>
      <c r="X415" s="831"/>
      <c r="Y415" s="832"/>
      <c r="Z415" s="831"/>
      <c r="AA415" s="832"/>
      <c r="AB415" s="831"/>
      <c r="AC415" s="832"/>
      <c r="AD415" s="831"/>
      <c r="AE415" s="832"/>
      <c r="AF415" s="831"/>
      <c r="AG415" s="832"/>
      <c r="AH415" s="831"/>
      <c r="AI415" s="832"/>
      <c r="AJ415" s="831"/>
      <c r="AK415" s="832"/>
      <c r="AL415" s="831"/>
      <c r="AM415" s="832"/>
      <c r="AN415" s="831"/>
      <c r="AO415" s="832"/>
      <c r="AP415" s="831"/>
      <c r="AQ415" s="832"/>
      <c r="AR415" s="831"/>
      <c r="AS415" s="832"/>
      <c r="AT415" s="831"/>
      <c r="AU415" s="832"/>
      <c r="AV415" s="831"/>
      <c r="AW415" s="832"/>
      <c r="AX415" s="831"/>
      <c r="AY415" s="832"/>
      <c r="AZ415" s="831"/>
      <c r="BA415" s="832"/>
      <c r="BB415" s="831"/>
      <c r="BC415" s="832"/>
      <c r="BD415" s="831"/>
      <c r="BE415" s="832"/>
      <c r="BF415" s="831"/>
      <c r="BG415" s="832"/>
      <c r="BH415" s="831"/>
      <c r="BI415" s="832"/>
      <c r="BJ415" s="831"/>
      <c r="BK415" s="832"/>
      <c r="BL415" s="831"/>
      <c r="BM415" s="832"/>
      <c r="BN415" s="831"/>
      <c r="BO415" s="832"/>
      <c r="BP415" s="831"/>
      <c r="BQ415" s="832"/>
      <c r="BR415" s="831"/>
      <c r="BS415" s="832"/>
      <c r="BT415" s="831"/>
      <c r="BU415" s="832"/>
      <c r="BV415" s="643">
        <f t="shared" si="290"/>
        <v>0</v>
      </c>
      <c r="BW415" s="644">
        <f t="shared" si="291"/>
        <v>0</v>
      </c>
      <c r="BX415" s="776">
        <f t="shared" si="292"/>
        <v>0</v>
      </c>
      <c r="BY415" s="644">
        <f t="shared" si="293"/>
        <v>0</v>
      </c>
      <c r="BZ415" s="833"/>
      <c r="CA415" s="338"/>
      <c r="CB415" s="338"/>
      <c r="CC415" s="338"/>
      <c r="CD415" s="338"/>
      <c r="CE415" s="338"/>
      <c r="CF415" s="338"/>
    </row>
    <row r="416" ht="15.75" customHeight="1">
      <c r="A416" s="821"/>
      <c r="B416" s="777"/>
      <c r="C416" s="501"/>
      <c r="D416" s="501"/>
      <c r="E416" s="501"/>
      <c r="F416" s="737"/>
      <c r="G416" s="773">
        <f t="shared" ref="G416:H416" si="428">L416+N416+P416+R416+T416+V416+X416+Z416+AB416+AD416+AF416+AH416+AJ416+AL416+AN416+AP416+AR416+AT416+AV416+AX416+AZ416+BB416+BD416+BF416+BH416+BJ416+BL416+BN416+BP416+BR416+BT416</f>
        <v>0</v>
      </c>
      <c r="H416" s="671">
        <f t="shared" si="428"/>
        <v>0</v>
      </c>
      <c r="I416" s="774">
        <f t="shared" si="4"/>
        <v>0</v>
      </c>
      <c r="J416" s="418"/>
      <c r="K416" s="407">
        <f t="shared" si="5"/>
        <v>0</v>
      </c>
      <c r="L416" s="831"/>
      <c r="M416" s="832"/>
      <c r="N416" s="831"/>
      <c r="O416" s="832"/>
      <c r="P416" s="831"/>
      <c r="Q416" s="832"/>
      <c r="R416" s="831"/>
      <c r="S416" s="832"/>
      <c r="T416" s="831"/>
      <c r="U416" s="832"/>
      <c r="V416" s="831"/>
      <c r="W416" s="832"/>
      <c r="X416" s="831"/>
      <c r="Y416" s="832"/>
      <c r="Z416" s="831"/>
      <c r="AA416" s="832"/>
      <c r="AB416" s="831"/>
      <c r="AC416" s="832"/>
      <c r="AD416" s="831"/>
      <c r="AE416" s="832"/>
      <c r="AF416" s="831"/>
      <c r="AG416" s="832"/>
      <c r="AH416" s="831"/>
      <c r="AI416" s="832"/>
      <c r="AJ416" s="831"/>
      <c r="AK416" s="832"/>
      <c r="AL416" s="831"/>
      <c r="AM416" s="832"/>
      <c r="AN416" s="831"/>
      <c r="AO416" s="832"/>
      <c r="AP416" s="831"/>
      <c r="AQ416" s="832"/>
      <c r="AR416" s="831"/>
      <c r="AS416" s="832"/>
      <c r="AT416" s="831"/>
      <c r="AU416" s="832"/>
      <c r="AV416" s="831"/>
      <c r="AW416" s="832"/>
      <c r="AX416" s="831"/>
      <c r="AY416" s="832"/>
      <c r="AZ416" s="831"/>
      <c r="BA416" s="832"/>
      <c r="BB416" s="831"/>
      <c r="BC416" s="832"/>
      <c r="BD416" s="831"/>
      <c r="BE416" s="832"/>
      <c r="BF416" s="831"/>
      <c r="BG416" s="832"/>
      <c r="BH416" s="831"/>
      <c r="BI416" s="832"/>
      <c r="BJ416" s="831"/>
      <c r="BK416" s="832"/>
      <c r="BL416" s="831"/>
      <c r="BM416" s="832"/>
      <c r="BN416" s="831"/>
      <c r="BO416" s="832"/>
      <c r="BP416" s="831"/>
      <c r="BQ416" s="832"/>
      <c r="BR416" s="831"/>
      <c r="BS416" s="832"/>
      <c r="BT416" s="831"/>
      <c r="BU416" s="832"/>
      <c r="BV416" s="643">
        <f t="shared" si="290"/>
        <v>0</v>
      </c>
      <c r="BW416" s="644">
        <f t="shared" si="291"/>
        <v>0</v>
      </c>
      <c r="BX416" s="776">
        <f t="shared" si="292"/>
        <v>0</v>
      </c>
      <c r="BY416" s="644">
        <f t="shared" si="293"/>
        <v>0</v>
      </c>
      <c r="BZ416" s="833"/>
      <c r="CA416" s="338"/>
      <c r="CB416" s="338"/>
      <c r="CC416" s="338"/>
      <c r="CD416" s="338"/>
      <c r="CE416" s="338"/>
      <c r="CF416" s="338"/>
    </row>
    <row r="417" ht="15.75" customHeight="1">
      <c r="A417" s="821"/>
      <c r="B417" s="777"/>
      <c r="C417" s="501"/>
      <c r="D417" s="501"/>
      <c r="E417" s="501"/>
      <c r="F417" s="737"/>
      <c r="G417" s="773">
        <f t="shared" ref="G417:H417" si="429">L417+N417+P417+R417+T417+V417+X417+Z417+AB417+AD417+AF417+AH417+AJ417+AL417+AN417+AP417+AR417+AT417+AV417+AX417+AZ417+BB417+BD417+BF417+BH417+BJ417+BL417+BN417+BP417+BR417+BT417</f>
        <v>0</v>
      </c>
      <c r="H417" s="671">
        <f t="shared" si="429"/>
        <v>0</v>
      </c>
      <c r="I417" s="774">
        <f t="shared" si="4"/>
        <v>0</v>
      </c>
      <c r="J417" s="418"/>
      <c r="K417" s="407">
        <f t="shared" si="5"/>
        <v>0</v>
      </c>
      <c r="L417" s="831"/>
      <c r="M417" s="832"/>
      <c r="N417" s="831"/>
      <c r="O417" s="832"/>
      <c r="P417" s="831"/>
      <c r="Q417" s="832"/>
      <c r="R417" s="831"/>
      <c r="S417" s="832"/>
      <c r="T417" s="831"/>
      <c r="U417" s="832"/>
      <c r="V417" s="831"/>
      <c r="W417" s="832"/>
      <c r="X417" s="831"/>
      <c r="Y417" s="832"/>
      <c r="Z417" s="831"/>
      <c r="AA417" s="832"/>
      <c r="AB417" s="831"/>
      <c r="AC417" s="832"/>
      <c r="AD417" s="831"/>
      <c r="AE417" s="832"/>
      <c r="AF417" s="831"/>
      <c r="AG417" s="832"/>
      <c r="AH417" s="831"/>
      <c r="AI417" s="832"/>
      <c r="AJ417" s="831"/>
      <c r="AK417" s="832"/>
      <c r="AL417" s="831"/>
      <c r="AM417" s="832"/>
      <c r="AN417" s="831"/>
      <c r="AO417" s="832"/>
      <c r="AP417" s="831"/>
      <c r="AQ417" s="832"/>
      <c r="AR417" s="831"/>
      <c r="AS417" s="832"/>
      <c r="AT417" s="831"/>
      <c r="AU417" s="832"/>
      <c r="AV417" s="831"/>
      <c r="AW417" s="832"/>
      <c r="AX417" s="831"/>
      <c r="AY417" s="832"/>
      <c r="AZ417" s="831"/>
      <c r="BA417" s="832"/>
      <c r="BB417" s="831"/>
      <c r="BC417" s="832"/>
      <c r="BD417" s="831"/>
      <c r="BE417" s="832"/>
      <c r="BF417" s="831"/>
      <c r="BG417" s="832"/>
      <c r="BH417" s="831"/>
      <c r="BI417" s="832"/>
      <c r="BJ417" s="831"/>
      <c r="BK417" s="832"/>
      <c r="BL417" s="831"/>
      <c r="BM417" s="832"/>
      <c r="BN417" s="831"/>
      <c r="BO417" s="832"/>
      <c r="BP417" s="831"/>
      <c r="BQ417" s="832"/>
      <c r="BR417" s="831"/>
      <c r="BS417" s="832"/>
      <c r="BT417" s="831"/>
      <c r="BU417" s="832"/>
      <c r="BV417" s="643">
        <f t="shared" si="290"/>
        <v>0</v>
      </c>
      <c r="BW417" s="644">
        <f t="shared" si="291"/>
        <v>0</v>
      </c>
      <c r="BX417" s="776">
        <f t="shared" si="292"/>
        <v>0</v>
      </c>
      <c r="BY417" s="644">
        <f t="shared" si="293"/>
        <v>0</v>
      </c>
      <c r="BZ417" s="833"/>
      <c r="CA417" s="338"/>
      <c r="CB417" s="338"/>
      <c r="CC417" s="338"/>
      <c r="CD417" s="338"/>
      <c r="CE417" s="338"/>
      <c r="CF417" s="338"/>
    </row>
    <row r="418" ht="15.75" customHeight="1">
      <c r="A418" s="821"/>
      <c r="B418" s="777"/>
      <c r="C418" s="501"/>
      <c r="D418" s="501"/>
      <c r="E418" s="501"/>
      <c r="F418" s="737"/>
      <c r="G418" s="773">
        <f t="shared" ref="G418:H418" si="430">L418+N418+P418+R418+T418+V418+X418+Z418+AB418+AD418+AF418+AH418+AJ418+AL418+AN418+AP418+AR418+AT418+AV418+AX418+AZ418+BB418+BD418+BF418+BH418+BJ418+BL418+BN418+BP418+BR418+BT418</f>
        <v>0</v>
      </c>
      <c r="H418" s="671">
        <f t="shared" si="430"/>
        <v>0</v>
      </c>
      <c r="I418" s="774">
        <f t="shared" si="4"/>
        <v>0</v>
      </c>
      <c r="J418" s="418"/>
      <c r="K418" s="407">
        <f t="shared" si="5"/>
        <v>0</v>
      </c>
      <c r="L418" s="831"/>
      <c r="M418" s="832"/>
      <c r="N418" s="831"/>
      <c r="O418" s="832"/>
      <c r="P418" s="831"/>
      <c r="Q418" s="832"/>
      <c r="R418" s="831"/>
      <c r="S418" s="832"/>
      <c r="T418" s="831"/>
      <c r="U418" s="832"/>
      <c r="V418" s="831"/>
      <c r="W418" s="832"/>
      <c r="X418" s="831"/>
      <c r="Y418" s="832"/>
      <c r="Z418" s="831"/>
      <c r="AA418" s="832"/>
      <c r="AB418" s="831"/>
      <c r="AC418" s="832"/>
      <c r="AD418" s="831"/>
      <c r="AE418" s="832"/>
      <c r="AF418" s="831"/>
      <c r="AG418" s="832"/>
      <c r="AH418" s="831"/>
      <c r="AI418" s="832"/>
      <c r="AJ418" s="831"/>
      <c r="AK418" s="832"/>
      <c r="AL418" s="831"/>
      <c r="AM418" s="832"/>
      <c r="AN418" s="831"/>
      <c r="AO418" s="832"/>
      <c r="AP418" s="831"/>
      <c r="AQ418" s="832"/>
      <c r="AR418" s="831"/>
      <c r="AS418" s="832"/>
      <c r="AT418" s="831"/>
      <c r="AU418" s="832"/>
      <c r="AV418" s="831"/>
      <c r="AW418" s="832"/>
      <c r="AX418" s="831"/>
      <c r="AY418" s="832"/>
      <c r="AZ418" s="831"/>
      <c r="BA418" s="832"/>
      <c r="BB418" s="831"/>
      <c r="BC418" s="832"/>
      <c r="BD418" s="831"/>
      <c r="BE418" s="832"/>
      <c r="BF418" s="831"/>
      <c r="BG418" s="832"/>
      <c r="BH418" s="831"/>
      <c r="BI418" s="832"/>
      <c r="BJ418" s="831"/>
      <c r="BK418" s="832"/>
      <c r="BL418" s="831"/>
      <c r="BM418" s="832"/>
      <c r="BN418" s="831"/>
      <c r="BO418" s="832"/>
      <c r="BP418" s="831"/>
      <c r="BQ418" s="832"/>
      <c r="BR418" s="831"/>
      <c r="BS418" s="832"/>
      <c r="BT418" s="831"/>
      <c r="BU418" s="832"/>
      <c r="BV418" s="643">
        <f t="shared" si="290"/>
        <v>0</v>
      </c>
      <c r="BW418" s="644">
        <f t="shared" si="291"/>
        <v>0</v>
      </c>
      <c r="BX418" s="776">
        <f t="shared" si="292"/>
        <v>0</v>
      </c>
      <c r="BY418" s="644">
        <f t="shared" si="293"/>
        <v>0</v>
      </c>
      <c r="BZ418" s="833"/>
      <c r="CA418" s="338"/>
      <c r="CB418" s="338"/>
      <c r="CC418" s="338"/>
      <c r="CD418" s="338"/>
      <c r="CE418" s="338"/>
      <c r="CF418" s="338"/>
    </row>
    <row r="419" ht="15.75" customHeight="1">
      <c r="A419" s="821"/>
      <c r="B419" s="777"/>
      <c r="C419" s="501"/>
      <c r="D419" s="501"/>
      <c r="E419" s="501"/>
      <c r="F419" s="737"/>
      <c r="G419" s="773">
        <f t="shared" ref="G419:H419" si="431">L419+N419+P419+R419+T419+V419+X419+Z419+AB419+AD419+AF419+AH419+AJ419+AL419+AN419+AP419+AR419+AT419+AV419+AX419+AZ419+BB419+BD419+BF419+BH419+BJ419+BL419+BN419+BP419+BR419+BT419</f>
        <v>0</v>
      </c>
      <c r="H419" s="671">
        <f t="shared" si="431"/>
        <v>0</v>
      </c>
      <c r="I419" s="774">
        <f t="shared" si="4"/>
        <v>0</v>
      </c>
      <c r="J419" s="418"/>
      <c r="K419" s="407">
        <f t="shared" si="5"/>
        <v>0</v>
      </c>
      <c r="L419" s="831"/>
      <c r="M419" s="832"/>
      <c r="N419" s="831"/>
      <c r="O419" s="832"/>
      <c r="P419" s="831"/>
      <c r="Q419" s="832"/>
      <c r="R419" s="831"/>
      <c r="S419" s="832"/>
      <c r="T419" s="831"/>
      <c r="U419" s="832"/>
      <c r="V419" s="831"/>
      <c r="W419" s="832"/>
      <c r="X419" s="831"/>
      <c r="Y419" s="832"/>
      <c r="Z419" s="831"/>
      <c r="AA419" s="832"/>
      <c r="AB419" s="831"/>
      <c r="AC419" s="832"/>
      <c r="AD419" s="831"/>
      <c r="AE419" s="832"/>
      <c r="AF419" s="831"/>
      <c r="AG419" s="832"/>
      <c r="AH419" s="831"/>
      <c r="AI419" s="832"/>
      <c r="AJ419" s="831"/>
      <c r="AK419" s="832"/>
      <c r="AL419" s="831"/>
      <c r="AM419" s="832"/>
      <c r="AN419" s="831"/>
      <c r="AO419" s="832"/>
      <c r="AP419" s="831"/>
      <c r="AQ419" s="832"/>
      <c r="AR419" s="831"/>
      <c r="AS419" s="832"/>
      <c r="AT419" s="831"/>
      <c r="AU419" s="832"/>
      <c r="AV419" s="831"/>
      <c r="AW419" s="832"/>
      <c r="AX419" s="831"/>
      <c r="AY419" s="832"/>
      <c r="AZ419" s="831"/>
      <c r="BA419" s="832"/>
      <c r="BB419" s="831"/>
      <c r="BC419" s="832"/>
      <c r="BD419" s="831"/>
      <c r="BE419" s="832"/>
      <c r="BF419" s="831"/>
      <c r="BG419" s="832"/>
      <c r="BH419" s="831"/>
      <c r="BI419" s="832"/>
      <c r="BJ419" s="831"/>
      <c r="BK419" s="832"/>
      <c r="BL419" s="831"/>
      <c r="BM419" s="832"/>
      <c r="BN419" s="831"/>
      <c r="BO419" s="832"/>
      <c r="BP419" s="831"/>
      <c r="BQ419" s="832"/>
      <c r="BR419" s="831"/>
      <c r="BS419" s="832"/>
      <c r="BT419" s="831"/>
      <c r="BU419" s="832"/>
      <c r="BV419" s="643">
        <f t="shared" si="290"/>
        <v>0</v>
      </c>
      <c r="BW419" s="644">
        <f t="shared" si="291"/>
        <v>0</v>
      </c>
      <c r="BX419" s="776">
        <f t="shared" si="292"/>
        <v>0</v>
      </c>
      <c r="BY419" s="644">
        <f t="shared" si="293"/>
        <v>0</v>
      </c>
      <c r="BZ419" s="833"/>
      <c r="CA419" s="338"/>
      <c r="CB419" s="338"/>
      <c r="CC419" s="338"/>
      <c r="CD419" s="338"/>
      <c r="CE419" s="338"/>
      <c r="CF419" s="338"/>
    </row>
    <row r="420" ht="15.75" customHeight="1">
      <c r="A420" s="821"/>
      <c r="B420" s="777"/>
      <c r="C420" s="501"/>
      <c r="D420" s="501"/>
      <c r="E420" s="501"/>
      <c r="F420" s="737"/>
      <c r="G420" s="773">
        <f t="shared" ref="G420:H420" si="432">L420+N420+P420+R420+T420+V420+X420+Z420+AB420+AD420+AF420+AH420+AJ420+AL420+AN420+AP420+AR420+AT420+AV420+AX420+AZ420+BB420+BD420+BF420+BH420+BJ420+BL420+BN420+BP420+BR420+BT420</f>
        <v>0</v>
      </c>
      <c r="H420" s="671">
        <f t="shared" si="432"/>
        <v>0</v>
      </c>
      <c r="I420" s="774">
        <f t="shared" si="4"/>
        <v>0</v>
      </c>
      <c r="J420" s="418"/>
      <c r="K420" s="407">
        <f t="shared" si="5"/>
        <v>0</v>
      </c>
      <c r="L420" s="831"/>
      <c r="M420" s="832"/>
      <c r="N420" s="831"/>
      <c r="O420" s="832"/>
      <c r="P420" s="831"/>
      <c r="Q420" s="832"/>
      <c r="R420" s="831"/>
      <c r="S420" s="832"/>
      <c r="T420" s="831"/>
      <c r="U420" s="832"/>
      <c r="V420" s="831"/>
      <c r="W420" s="832"/>
      <c r="X420" s="831"/>
      <c r="Y420" s="832"/>
      <c r="Z420" s="831"/>
      <c r="AA420" s="832"/>
      <c r="AB420" s="831"/>
      <c r="AC420" s="832"/>
      <c r="AD420" s="831"/>
      <c r="AE420" s="832"/>
      <c r="AF420" s="831"/>
      <c r="AG420" s="832"/>
      <c r="AH420" s="831"/>
      <c r="AI420" s="832"/>
      <c r="AJ420" s="831"/>
      <c r="AK420" s="832"/>
      <c r="AL420" s="831"/>
      <c r="AM420" s="832"/>
      <c r="AN420" s="831"/>
      <c r="AO420" s="832"/>
      <c r="AP420" s="831"/>
      <c r="AQ420" s="832"/>
      <c r="AR420" s="831"/>
      <c r="AS420" s="832"/>
      <c r="AT420" s="831"/>
      <c r="AU420" s="832"/>
      <c r="AV420" s="831"/>
      <c r="AW420" s="832"/>
      <c r="AX420" s="831"/>
      <c r="AY420" s="832"/>
      <c r="AZ420" s="831"/>
      <c r="BA420" s="832"/>
      <c r="BB420" s="831"/>
      <c r="BC420" s="832"/>
      <c r="BD420" s="831"/>
      <c r="BE420" s="832"/>
      <c r="BF420" s="831"/>
      <c r="BG420" s="832"/>
      <c r="BH420" s="831"/>
      <c r="BI420" s="832"/>
      <c r="BJ420" s="831"/>
      <c r="BK420" s="832"/>
      <c r="BL420" s="831"/>
      <c r="BM420" s="832"/>
      <c r="BN420" s="831"/>
      <c r="BO420" s="832"/>
      <c r="BP420" s="831"/>
      <c r="BQ420" s="832"/>
      <c r="BR420" s="831"/>
      <c r="BS420" s="832"/>
      <c r="BT420" s="831"/>
      <c r="BU420" s="832"/>
      <c r="BV420" s="643">
        <f t="shared" si="290"/>
        <v>0</v>
      </c>
      <c r="BW420" s="644">
        <f t="shared" si="291"/>
        <v>0</v>
      </c>
      <c r="BX420" s="776">
        <f t="shared" si="292"/>
        <v>0</v>
      </c>
      <c r="BY420" s="644">
        <f t="shared" si="293"/>
        <v>0</v>
      </c>
      <c r="BZ420" s="833"/>
      <c r="CA420" s="338"/>
      <c r="CB420" s="338"/>
      <c r="CC420" s="338"/>
      <c r="CD420" s="338"/>
      <c r="CE420" s="338"/>
      <c r="CF420" s="338"/>
    </row>
    <row r="421" ht="15.75" customHeight="1">
      <c r="A421" s="821"/>
      <c r="B421" s="777"/>
      <c r="C421" s="501"/>
      <c r="D421" s="501"/>
      <c r="E421" s="501"/>
      <c r="F421" s="737"/>
      <c r="G421" s="773">
        <f t="shared" ref="G421:H421" si="433">L421+N421+P421+R421+T421+V421+X421+Z421+AB421+AD421+AF421+AH421+AJ421+AL421+AN421+AP421+AR421+AT421+AV421+AX421+AZ421+BB421+BD421+BF421+BH421+BJ421+BL421+BN421+BP421+BR421+BT421</f>
        <v>0</v>
      </c>
      <c r="H421" s="671">
        <f t="shared" si="433"/>
        <v>0</v>
      </c>
      <c r="I421" s="774">
        <f t="shared" si="4"/>
        <v>0</v>
      </c>
      <c r="J421" s="418"/>
      <c r="K421" s="407">
        <f t="shared" si="5"/>
        <v>0</v>
      </c>
      <c r="L421" s="831"/>
      <c r="M421" s="832"/>
      <c r="N421" s="831"/>
      <c r="O421" s="832"/>
      <c r="P421" s="831"/>
      <c r="Q421" s="832"/>
      <c r="R421" s="831"/>
      <c r="S421" s="832"/>
      <c r="T421" s="831"/>
      <c r="U421" s="832"/>
      <c r="V421" s="831"/>
      <c r="W421" s="832"/>
      <c r="X421" s="831"/>
      <c r="Y421" s="832"/>
      <c r="Z421" s="831"/>
      <c r="AA421" s="832"/>
      <c r="AB421" s="831"/>
      <c r="AC421" s="832"/>
      <c r="AD421" s="831"/>
      <c r="AE421" s="832"/>
      <c r="AF421" s="831"/>
      <c r="AG421" s="832"/>
      <c r="AH421" s="831"/>
      <c r="AI421" s="832"/>
      <c r="AJ421" s="831"/>
      <c r="AK421" s="832"/>
      <c r="AL421" s="831"/>
      <c r="AM421" s="832"/>
      <c r="AN421" s="831"/>
      <c r="AO421" s="832"/>
      <c r="AP421" s="831"/>
      <c r="AQ421" s="832"/>
      <c r="AR421" s="831"/>
      <c r="AS421" s="832"/>
      <c r="AT421" s="831"/>
      <c r="AU421" s="832"/>
      <c r="AV421" s="831"/>
      <c r="AW421" s="832"/>
      <c r="AX421" s="831"/>
      <c r="AY421" s="832"/>
      <c r="AZ421" s="831"/>
      <c r="BA421" s="832"/>
      <c r="BB421" s="831"/>
      <c r="BC421" s="832"/>
      <c r="BD421" s="831"/>
      <c r="BE421" s="832"/>
      <c r="BF421" s="831"/>
      <c r="BG421" s="832"/>
      <c r="BH421" s="831"/>
      <c r="BI421" s="832"/>
      <c r="BJ421" s="831"/>
      <c r="BK421" s="832"/>
      <c r="BL421" s="831"/>
      <c r="BM421" s="832"/>
      <c r="BN421" s="831"/>
      <c r="BO421" s="832"/>
      <c r="BP421" s="831"/>
      <c r="BQ421" s="832"/>
      <c r="BR421" s="831"/>
      <c r="BS421" s="832"/>
      <c r="BT421" s="831"/>
      <c r="BU421" s="832"/>
      <c r="BV421" s="643">
        <f t="shared" si="290"/>
        <v>0</v>
      </c>
      <c r="BW421" s="644">
        <f t="shared" si="291"/>
        <v>0</v>
      </c>
      <c r="BX421" s="776">
        <f t="shared" si="292"/>
        <v>0</v>
      </c>
      <c r="BY421" s="644">
        <f t="shared" si="293"/>
        <v>0</v>
      </c>
      <c r="BZ421" s="833"/>
      <c r="CA421" s="338"/>
      <c r="CB421" s="338"/>
      <c r="CC421" s="338"/>
      <c r="CD421" s="338"/>
      <c r="CE421" s="338"/>
      <c r="CF421" s="338"/>
    </row>
    <row r="422" ht="15.75" customHeight="1">
      <c r="A422" s="821"/>
      <c r="B422" s="777"/>
      <c r="C422" s="501"/>
      <c r="D422" s="501"/>
      <c r="E422" s="501"/>
      <c r="F422" s="737"/>
      <c r="G422" s="773">
        <f t="shared" ref="G422:H422" si="434">L422+N422+P422+R422+T422+V422+X422+Z422+AB422+AD422+AF422+AH422+AJ422+AL422+AN422+AP422+AR422+AT422+AV422+AX422+AZ422+BB422+BD422+BF422+BH422+BJ422+BL422+BN422+BP422+BR422+BT422</f>
        <v>0</v>
      </c>
      <c r="H422" s="671">
        <f t="shared" si="434"/>
        <v>0</v>
      </c>
      <c r="I422" s="774">
        <f t="shared" si="4"/>
        <v>0</v>
      </c>
      <c r="J422" s="418"/>
      <c r="K422" s="407">
        <f t="shared" si="5"/>
        <v>0</v>
      </c>
      <c r="L422" s="831"/>
      <c r="M422" s="832"/>
      <c r="N422" s="831"/>
      <c r="O422" s="832"/>
      <c r="P422" s="831"/>
      <c r="Q422" s="832"/>
      <c r="R422" s="831"/>
      <c r="S422" s="832"/>
      <c r="T422" s="831"/>
      <c r="U422" s="832"/>
      <c r="V422" s="831"/>
      <c r="W422" s="832"/>
      <c r="X422" s="831"/>
      <c r="Y422" s="832"/>
      <c r="Z422" s="831"/>
      <c r="AA422" s="832"/>
      <c r="AB422" s="831"/>
      <c r="AC422" s="832"/>
      <c r="AD422" s="831"/>
      <c r="AE422" s="832"/>
      <c r="AF422" s="831"/>
      <c r="AG422" s="832"/>
      <c r="AH422" s="831"/>
      <c r="AI422" s="832"/>
      <c r="AJ422" s="831"/>
      <c r="AK422" s="832"/>
      <c r="AL422" s="831"/>
      <c r="AM422" s="832"/>
      <c r="AN422" s="831"/>
      <c r="AO422" s="832"/>
      <c r="AP422" s="831"/>
      <c r="AQ422" s="832"/>
      <c r="AR422" s="831"/>
      <c r="AS422" s="832"/>
      <c r="AT422" s="831"/>
      <c r="AU422" s="832"/>
      <c r="AV422" s="831"/>
      <c r="AW422" s="832"/>
      <c r="AX422" s="831"/>
      <c r="AY422" s="832"/>
      <c r="AZ422" s="831"/>
      <c r="BA422" s="832"/>
      <c r="BB422" s="831"/>
      <c r="BC422" s="832"/>
      <c r="BD422" s="831"/>
      <c r="BE422" s="832"/>
      <c r="BF422" s="831"/>
      <c r="BG422" s="832"/>
      <c r="BH422" s="831"/>
      <c r="BI422" s="832"/>
      <c r="BJ422" s="831"/>
      <c r="BK422" s="832"/>
      <c r="BL422" s="831"/>
      <c r="BM422" s="832"/>
      <c r="BN422" s="831"/>
      <c r="BO422" s="832"/>
      <c r="BP422" s="831"/>
      <c r="BQ422" s="832"/>
      <c r="BR422" s="831"/>
      <c r="BS422" s="832"/>
      <c r="BT422" s="831"/>
      <c r="BU422" s="832"/>
      <c r="BV422" s="643">
        <f t="shared" si="290"/>
        <v>0</v>
      </c>
      <c r="BW422" s="644">
        <f t="shared" si="291"/>
        <v>0</v>
      </c>
      <c r="BX422" s="776">
        <f t="shared" si="292"/>
        <v>0</v>
      </c>
      <c r="BY422" s="644">
        <f t="shared" si="293"/>
        <v>0</v>
      </c>
      <c r="BZ422" s="833"/>
      <c r="CA422" s="338"/>
      <c r="CB422" s="338"/>
      <c r="CC422" s="338"/>
      <c r="CD422" s="338"/>
      <c r="CE422" s="338"/>
      <c r="CF422" s="338"/>
    </row>
    <row r="423" ht="15.75" customHeight="1">
      <c r="A423" s="821"/>
      <c r="B423" s="777"/>
      <c r="C423" s="501"/>
      <c r="D423" s="501"/>
      <c r="E423" s="501"/>
      <c r="F423" s="737"/>
      <c r="G423" s="773">
        <f t="shared" ref="G423:H423" si="435">L423+N423+P423+R423+T423+V423+X423+Z423+AB423+AD423+AF423+AH423+AJ423+AL423+AN423+AP423+AR423+AT423+AV423+AX423+AZ423+BB423+BD423+BF423+BH423+BJ423+BL423+BN423+BP423+BR423+BT423</f>
        <v>0</v>
      </c>
      <c r="H423" s="671">
        <f t="shared" si="435"/>
        <v>0</v>
      </c>
      <c r="I423" s="774">
        <f t="shared" si="4"/>
        <v>0</v>
      </c>
      <c r="J423" s="418"/>
      <c r="K423" s="407">
        <f t="shared" si="5"/>
        <v>0</v>
      </c>
      <c r="L423" s="831"/>
      <c r="M423" s="832"/>
      <c r="N423" s="831"/>
      <c r="O423" s="832"/>
      <c r="P423" s="831"/>
      <c r="Q423" s="832"/>
      <c r="R423" s="831"/>
      <c r="S423" s="832"/>
      <c r="T423" s="831"/>
      <c r="U423" s="832"/>
      <c r="V423" s="831"/>
      <c r="W423" s="832"/>
      <c r="X423" s="831"/>
      <c r="Y423" s="832"/>
      <c r="Z423" s="831"/>
      <c r="AA423" s="832"/>
      <c r="AB423" s="831"/>
      <c r="AC423" s="832"/>
      <c r="AD423" s="831"/>
      <c r="AE423" s="832"/>
      <c r="AF423" s="831"/>
      <c r="AG423" s="832"/>
      <c r="AH423" s="831"/>
      <c r="AI423" s="832"/>
      <c r="AJ423" s="831"/>
      <c r="AK423" s="832"/>
      <c r="AL423" s="831"/>
      <c r="AM423" s="832"/>
      <c r="AN423" s="831"/>
      <c r="AO423" s="832"/>
      <c r="AP423" s="831"/>
      <c r="AQ423" s="832"/>
      <c r="AR423" s="831"/>
      <c r="AS423" s="832"/>
      <c r="AT423" s="831"/>
      <c r="AU423" s="832"/>
      <c r="AV423" s="831"/>
      <c r="AW423" s="832"/>
      <c r="AX423" s="831"/>
      <c r="AY423" s="832"/>
      <c r="AZ423" s="831"/>
      <c r="BA423" s="832"/>
      <c r="BB423" s="831"/>
      <c r="BC423" s="832"/>
      <c r="BD423" s="831"/>
      <c r="BE423" s="832"/>
      <c r="BF423" s="831"/>
      <c r="BG423" s="832"/>
      <c r="BH423" s="831"/>
      <c r="BI423" s="832"/>
      <c r="BJ423" s="831"/>
      <c r="BK423" s="832"/>
      <c r="BL423" s="831"/>
      <c r="BM423" s="832"/>
      <c r="BN423" s="831"/>
      <c r="BO423" s="832"/>
      <c r="BP423" s="831"/>
      <c r="BQ423" s="832"/>
      <c r="BR423" s="831"/>
      <c r="BS423" s="832"/>
      <c r="BT423" s="831"/>
      <c r="BU423" s="832"/>
      <c r="BV423" s="643">
        <f t="shared" si="290"/>
        <v>0</v>
      </c>
      <c r="BW423" s="644">
        <f t="shared" si="291"/>
        <v>0</v>
      </c>
      <c r="BX423" s="776">
        <f t="shared" si="292"/>
        <v>0</v>
      </c>
      <c r="BY423" s="644">
        <f t="shared" si="293"/>
        <v>0</v>
      </c>
      <c r="BZ423" s="833"/>
      <c r="CA423" s="338"/>
      <c r="CB423" s="338"/>
      <c r="CC423" s="338"/>
      <c r="CD423" s="338"/>
      <c r="CE423" s="338"/>
      <c r="CF423" s="338"/>
    </row>
    <row r="424" ht="15.75" customHeight="1">
      <c r="A424" s="821"/>
      <c r="B424" s="777"/>
      <c r="C424" s="501"/>
      <c r="D424" s="501"/>
      <c r="E424" s="501"/>
      <c r="F424" s="737"/>
      <c r="G424" s="773">
        <f t="shared" ref="G424:H424" si="436">L424+N424+P424+R424+T424+V424+X424+Z424+AB424+AD424+AF424+AH424+AJ424+AL424+AN424+AP424+AR424+AT424+AV424+AX424+AZ424+BB424+BD424+BF424+BH424+BJ424+BL424+BN424+BP424+BR424+BT424</f>
        <v>0</v>
      </c>
      <c r="H424" s="671">
        <f t="shared" si="436"/>
        <v>0</v>
      </c>
      <c r="I424" s="774">
        <f t="shared" si="4"/>
        <v>0</v>
      </c>
      <c r="J424" s="418"/>
      <c r="K424" s="407">
        <f t="shared" si="5"/>
        <v>0</v>
      </c>
      <c r="L424" s="831"/>
      <c r="M424" s="832"/>
      <c r="N424" s="831"/>
      <c r="O424" s="832"/>
      <c r="P424" s="831"/>
      <c r="Q424" s="832"/>
      <c r="R424" s="831"/>
      <c r="S424" s="832"/>
      <c r="T424" s="831"/>
      <c r="U424" s="832"/>
      <c r="V424" s="831"/>
      <c r="W424" s="832"/>
      <c r="X424" s="831"/>
      <c r="Y424" s="832"/>
      <c r="Z424" s="831"/>
      <c r="AA424" s="832"/>
      <c r="AB424" s="831"/>
      <c r="AC424" s="832"/>
      <c r="AD424" s="831"/>
      <c r="AE424" s="832"/>
      <c r="AF424" s="831"/>
      <c r="AG424" s="832"/>
      <c r="AH424" s="831"/>
      <c r="AI424" s="832"/>
      <c r="AJ424" s="831"/>
      <c r="AK424" s="832"/>
      <c r="AL424" s="831"/>
      <c r="AM424" s="832"/>
      <c r="AN424" s="831"/>
      <c r="AO424" s="832"/>
      <c r="AP424" s="831"/>
      <c r="AQ424" s="832"/>
      <c r="AR424" s="831"/>
      <c r="AS424" s="832"/>
      <c r="AT424" s="831"/>
      <c r="AU424" s="832"/>
      <c r="AV424" s="831"/>
      <c r="AW424" s="832"/>
      <c r="AX424" s="831"/>
      <c r="AY424" s="832"/>
      <c r="AZ424" s="831"/>
      <c r="BA424" s="832"/>
      <c r="BB424" s="831"/>
      <c r="BC424" s="832"/>
      <c r="BD424" s="831"/>
      <c r="BE424" s="832"/>
      <c r="BF424" s="831"/>
      <c r="BG424" s="832"/>
      <c r="BH424" s="831"/>
      <c r="BI424" s="832"/>
      <c r="BJ424" s="831"/>
      <c r="BK424" s="832"/>
      <c r="BL424" s="831"/>
      <c r="BM424" s="832"/>
      <c r="BN424" s="831"/>
      <c r="BO424" s="832"/>
      <c r="BP424" s="831"/>
      <c r="BQ424" s="832"/>
      <c r="BR424" s="831"/>
      <c r="BS424" s="832"/>
      <c r="BT424" s="831"/>
      <c r="BU424" s="832"/>
      <c r="BV424" s="643">
        <f t="shared" si="290"/>
        <v>0</v>
      </c>
      <c r="BW424" s="644">
        <f t="shared" si="291"/>
        <v>0</v>
      </c>
      <c r="BX424" s="776">
        <f t="shared" si="292"/>
        <v>0</v>
      </c>
      <c r="BY424" s="644">
        <f t="shared" si="293"/>
        <v>0</v>
      </c>
      <c r="BZ424" s="833"/>
      <c r="CA424" s="338"/>
      <c r="CB424" s="338"/>
      <c r="CC424" s="338"/>
      <c r="CD424" s="338"/>
      <c r="CE424" s="338"/>
      <c r="CF424" s="338"/>
    </row>
    <row r="425" ht="15.75" customHeight="1">
      <c r="A425" s="821"/>
      <c r="B425" s="777"/>
      <c r="C425" s="501"/>
      <c r="D425" s="501"/>
      <c r="E425" s="501"/>
      <c r="F425" s="737"/>
      <c r="G425" s="773">
        <f t="shared" ref="G425:H425" si="437">L425+N425+P425+R425+T425+V425+X425+Z425+AB425+AD425+AF425+AH425+AJ425+AL425+AN425+AP425+AR425+AT425+AV425+AX425+AZ425+BB425+BD425+BF425+BH425+BJ425+BL425+BN425+BP425+BR425+BT425</f>
        <v>0</v>
      </c>
      <c r="H425" s="671">
        <f t="shared" si="437"/>
        <v>0</v>
      </c>
      <c r="I425" s="774">
        <f t="shared" si="4"/>
        <v>0</v>
      </c>
      <c r="J425" s="418"/>
      <c r="K425" s="407">
        <f t="shared" si="5"/>
        <v>0</v>
      </c>
      <c r="L425" s="831"/>
      <c r="M425" s="832"/>
      <c r="N425" s="831"/>
      <c r="O425" s="832"/>
      <c r="P425" s="831"/>
      <c r="Q425" s="832"/>
      <c r="R425" s="831"/>
      <c r="S425" s="832"/>
      <c r="T425" s="831"/>
      <c r="U425" s="832"/>
      <c r="V425" s="831"/>
      <c r="W425" s="832"/>
      <c r="X425" s="831"/>
      <c r="Y425" s="832"/>
      <c r="Z425" s="831"/>
      <c r="AA425" s="832"/>
      <c r="AB425" s="831"/>
      <c r="AC425" s="832"/>
      <c r="AD425" s="831"/>
      <c r="AE425" s="832"/>
      <c r="AF425" s="831"/>
      <c r="AG425" s="832"/>
      <c r="AH425" s="831"/>
      <c r="AI425" s="832"/>
      <c r="AJ425" s="831"/>
      <c r="AK425" s="832"/>
      <c r="AL425" s="831"/>
      <c r="AM425" s="832"/>
      <c r="AN425" s="831"/>
      <c r="AO425" s="832"/>
      <c r="AP425" s="831"/>
      <c r="AQ425" s="832"/>
      <c r="AR425" s="831"/>
      <c r="AS425" s="832"/>
      <c r="AT425" s="831"/>
      <c r="AU425" s="832"/>
      <c r="AV425" s="831"/>
      <c r="AW425" s="832"/>
      <c r="AX425" s="831"/>
      <c r="AY425" s="832"/>
      <c r="AZ425" s="831"/>
      <c r="BA425" s="832"/>
      <c r="BB425" s="831"/>
      <c r="BC425" s="832"/>
      <c r="BD425" s="831"/>
      <c r="BE425" s="832"/>
      <c r="BF425" s="831"/>
      <c r="BG425" s="832"/>
      <c r="BH425" s="831"/>
      <c r="BI425" s="832"/>
      <c r="BJ425" s="831"/>
      <c r="BK425" s="832"/>
      <c r="BL425" s="831"/>
      <c r="BM425" s="832"/>
      <c r="BN425" s="831"/>
      <c r="BO425" s="832"/>
      <c r="BP425" s="831"/>
      <c r="BQ425" s="832"/>
      <c r="BR425" s="831"/>
      <c r="BS425" s="832"/>
      <c r="BT425" s="831"/>
      <c r="BU425" s="832"/>
      <c r="BV425" s="643">
        <f t="shared" si="290"/>
        <v>0</v>
      </c>
      <c r="BW425" s="644">
        <f t="shared" si="291"/>
        <v>0</v>
      </c>
      <c r="BX425" s="776">
        <f t="shared" si="292"/>
        <v>0</v>
      </c>
      <c r="BY425" s="644">
        <f t="shared" si="293"/>
        <v>0</v>
      </c>
      <c r="BZ425" s="833"/>
      <c r="CA425" s="338"/>
      <c r="CB425" s="338"/>
      <c r="CC425" s="338"/>
      <c r="CD425" s="338"/>
      <c r="CE425" s="338"/>
      <c r="CF425" s="338"/>
    </row>
    <row r="426" ht="15.75" customHeight="1">
      <c r="A426" s="821"/>
      <c r="B426" s="777"/>
      <c r="C426" s="501"/>
      <c r="D426" s="501"/>
      <c r="E426" s="501"/>
      <c r="F426" s="737"/>
      <c r="G426" s="773">
        <f t="shared" ref="G426:H426" si="438">L426+N426+P426+R426+T426+V426+X426+Z426+AB426+AD426+AF426+AH426+AJ426+AL426+AN426+AP426+AR426+AT426+AV426+AX426+AZ426+BB426+BD426+BF426+BH426+BJ426+BL426+BN426+BP426+BR426+BT426</f>
        <v>0</v>
      </c>
      <c r="H426" s="671">
        <f t="shared" si="438"/>
        <v>0</v>
      </c>
      <c r="I426" s="774">
        <f t="shared" si="4"/>
        <v>0</v>
      </c>
      <c r="J426" s="418"/>
      <c r="K426" s="407">
        <f t="shared" si="5"/>
        <v>0</v>
      </c>
      <c r="L426" s="831"/>
      <c r="M426" s="832"/>
      <c r="N426" s="831"/>
      <c r="O426" s="832"/>
      <c r="P426" s="831"/>
      <c r="Q426" s="832"/>
      <c r="R426" s="831"/>
      <c r="S426" s="832"/>
      <c r="T426" s="831"/>
      <c r="U426" s="832"/>
      <c r="V426" s="831"/>
      <c r="W426" s="832"/>
      <c r="X426" s="831"/>
      <c r="Y426" s="832"/>
      <c r="Z426" s="831"/>
      <c r="AA426" s="832"/>
      <c r="AB426" s="831"/>
      <c r="AC426" s="832"/>
      <c r="AD426" s="831"/>
      <c r="AE426" s="832"/>
      <c r="AF426" s="831"/>
      <c r="AG426" s="832"/>
      <c r="AH426" s="831"/>
      <c r="AI426" s="832"/>
      <c r="AJ426" s="831"/>
      <c r="AK426" s="832"/>
      <c r="AL426" s="831"/>
      <c r="AM426" s="832"/>
      <c r="AN426" s="831"/>
      <c r="AO426" s="832"/>
      <c r="AP426" s="831"/>
      <c r="AQ426" s="832"/>
      <c r="AR426" s="831"/>
      <c r="AS426" s="832"/>
      <c r="AT426" s="831"/>
      <c r="AU426" s="832"/>
      <c r="AV426" s="831"/>
      <c r="AW426" s="832"/>
      <c r="AX426" s="831"/>
      <c r="AY426" s="832"/>
      <c r="AZ426" s="831"/>
      <c r="BA426" s="832"/>
      <c r="BB426" s="831"/>
      <c r="BC426" s="832"/>
      <c r="BD426" s="831"/>
      <c r="BE426" s="832"/>
      <c r="BF426" s="831"/>
      <c r="BG426" s="832"/>
      <c r="BH426" s="831"/>
      <c r="BI426" s="832"/>
      <c r="BJ426" s="831"/>
      <c r="BK426" s="832"/>
      <c r="BL426" s="831"/>
      <c r="BM426" s="832"/>
      <c r="BN426" s="831"/>
      <c r="BO426" s="832"/>
      <c r="BP426" s="831"/>
      <c r="BQ426" s="832"/>
      <c r="BR426" s="831"/>
      <c r="BS426" s="832"/>
      <c r="BT426" s="831"/>
      <c r="BU426" s="832"/>
      <c r="BV426" s="643">
        <f t="shared" si="290"/>
        <v>0</v>
      </c>
      <c r="BW426" s="644">
        <f t="shared" si="291"/>
        <v>0</v>
      </c>
      <c r="BX426" s="776">
        <f t="shared" si="292"/>
        <v>0</v>
      </c>
      <c r="BY426" s="644">
        <f t="shared" si="293"/>
        <v>0</v>
      </c>
      <c r="BZ426" s="833"/>
      <c r="CA426" s="338"/>
      <c r="CB426" s="338"/>
      <c r="CC426" s="338"/>
      <c r="CD426" s="338"/>
      <c r="CE426" s="338"/>
      <c r="CF426" s="338"/>
    </row>
    <row r="427" ht="15.75" customHeight="1">
      <c r="A427" s="821"/>
      <c r="B427" s="777"/>
      <c r="C427" s="501"/>
      <c r="D427" s="501"/>
      <c r="E427" s="501"/>
      <c r="F427" s="737"/>
      <c r="G427" s="773">
        <f t="shared" ref="G427:H427" si="439">L427+N427+P427+R427+T427+V427+X427+Z427+AB427+AD427+AF427+AH427+AJ427+AL427+AN427+AP427+AR427+AT427+AV427+AX427+AZ427+BB427+BD427+BF427+BH427+BJ427+BL427+BN427+BP427+BR427+BT427</f>
        <v>0</v>
      </c>
      <c r="H427" s="671">
        <f t="shared" si="439"/>
        <v>0</v>
      </c>
      <c r="I427" s="774">
        <f t="shared" si="4"/>
        <v>0</v>
      </c>
      <c r="J427" s="418"/>
      <c r="K427" s="407">
        <f t="shared" si="5"/>
        <v>0</v>
      </c>
      <c r="L427" s="831"/>
      <c r="M427" s="832"/>
      <c r="N427" s="831"/>
      <c r="O427" s="832"/>
      <c r="P427" s="831"/>
      <c r="Q427" s="832"/>
      <c r="R427" s="831"/>
      <c r="S427" s="832"/>
      <c r="T427" s="831"/>
      <c r="U427" s="832"/>
      <c r="V427" s="831"/>
      <c r="W427" s="832"/>
      <c r="X427" s="831"/>
      <c r="Y427" s="832"/>
      <c r="Z427" s="831"/>
      <c r="AA427" s="832"/>
      <c r="AB427" s="831"/>
      <c r="AC427" s="832"/>
      <c r="AD427" s="831"/>
      <c r="AE427" s="832"/>
      <c r="AF427" s="831"/>
      <c r="AG427" s="832"/>
      <c r="AH427" s="831"/>
      <c r="AI427" s="832"/>
      <c r="AJ427" s="831"/>
      <c r="AK427" s="832"/>
      <c r="AL427" s="831"/>
      <c r="AM427" s="832"/>
      <c r="AN427" s="831"/>
      <c r="AO427" s="832"/>
      <c r="AP427" s="831"/>
      <c r="AQ427" s="832"/>
      <c r="AR427" s="831"/>
      <c r="AS427" s="832"/>
      <c r="AT427" s="831"/>
      <c r="AU427" s="832"/>
      <c r="AV427" s="831"/>
      <c r="AW427" s="832"/>
      <c r="AX427" s="831"/>
      <c r="AY427" s="832"/>
      <c r="AZ427" s="831"/>
      <c r="BA427" s="832"/>
      <c r="BB427" s="831"/>
      <c r="BC427" s="832"/>
      <c r="BD427" s="831"/>
      <c r="BE427" s="832"/>
      <c r="BF427" s="831"/>
      <c r="BG427" s="832"/>
      <c r="BH427" s="831"/>
      <c r="BI427" s="832"/>
      <c r="BJ427" s="831"/>
      <c r="BK427" s="832"/>
      <c r="BL427" s="831"/>
      <c r="BM427" s="832"/>
      <c r="BN427" s="831"/>
      <c r="BO427" s="832"/>
      <c r="BP427" s="831"/>
      <c r="BQ427" s="832"/>
      <c r="BR427" s="831"/>
      <c r="BS427" s="832"/>
      <c r="BT427" s="831"/>
      <c r="BU427" s="832"/>
      <c r="BV427" s="643">
        <f t="shared" si="290"/>
        <v>0</v>
      </c>
      <c r="BW427" s="644">
        <f t="shared" si="291"/>
        <v>0</v>
      </c>
      <c r="BX427" s="776">
        <f t="shared" si="292"/>
        <v>0</v>
      </c>
      <c r="BY427" s="644">
        <f t="shared" si="293"/>
        <v>0</v>
      </c>
      <c r="BZ427" s="833"/>
      <c r="CA427" s="338"/>
      <c r="CB427" s="338"/>
      <c r="CC427" s="338"/>
      <c r="CD427" s="338"/>
      <c r="CE427" s="338"/>
      <c r="CF427" s="338"/>
    </row>
    <row r="428" ht="15.75" customHeight="1">
      <c r="A428" s="821"/>
      <c r="B428" s="777"/>
      <c r="C428" s="501"/>
      <c r="D428" s="501"/>
      <c r="E428" s="501"/>
      <c r="F428" s="737"/>
      <c r="G428" s="773">
        <f t="shared" ref="G428:H428" si="440">L428+N428+P428+R428+T428+V428+X428+Z428+AB428+AD428+AF428+AH428+AJ428+AL428+AN428+AP428+AR428+AT428+AV428+AX428+AZ428+BB428+BD428+BF428+BH428+BJ428+BL428+BN428+BP428+BR428+BT428</f>
        <v>0</v>
      </c>
      <c r="H428" s="671">
        <f t="shared" si="440"/>
        <v>0</v>
      </c>
      <c r="I428" s="774">
        <f t="shared" si="4"/>
        <v>0</v>
      </c>
      <c r="J428" s="418"/>
      <c r="K428" s="407">
        <f t="shared" si="5"/>
        <v>0</v>
      </c>
      <c r="L428" s="831"/>
      <c r="M428" s="832"/>
      <c r="N428" s="831"/>
      <c r="O428" s="832"/>
      <c r="P428" s="831"/>
      <c r="Q428" s="832"/>
      <c r="R428" s="831"/>
      <c r="S428" s="832"/>
      <c r="T428" s="831"/>
      <c r="U428" s="832"/>
      <c r="V428" s="831"/>
      <c r="W428" s="832"/>
      <c r="X428" s="831"/>
      <c r="Y428" s="832"/>
      <c r="Z428" s="831"/>
      <c r="AA428" s="832"/>
      <c r="AB428" s="831"/>
      <c r="AC428" s="832"/>
      <c r="AD428" s="831"/>
      <c r="AE428" s="832"/>
      <c r="AF428" s="831"/>
      <c r="AG428" s="832"/>
      <c r="AH428" s="831"/>
      <c r="AI428" s="832"/>
      <c r="AJ428" s="831"/>
      <c r="AK428" s="832"/>
      <c r="AL428" s="831"/>
      <c r="AM428" s="832"/>
      <c r="AN428" s="831"/>
      <c r="AO428" s="832"/>
      <c r="AP428" s="831"/>
      <c r="AQ428" s="832"/>
      <c r="AR428" s="831"/>
      <c r="AS428" s="832"/>
      <c r="AT428" s="831"/>
      <c r="AU428" s="832"/>
      <c r="AV428" s="831"/>
      <c r="AW428" s="832"/>
      <c r="AX428" s="831"/>
      <c r="AY428" s="832"/>
      <c r="AZ428" s="831"/>
      <c r="BA428" s="832"/>
      <c r="BB428" s="831"/>
      <c r="BC428" s="832"/>
      <c r="BD428" s="831"/>
      <c r="BE428" s="832"/>
      <c r="BF428" s="831"/>
      <c r="BG428" s="832"/>
      <c r="BH428" s="831"/>
      <c r="BI428" s="832"/>
      <c r="BJ428" s="831"/>
      <c r="BK428" s="832"/>
      <c r="BL428" s="831"/>
      <c r="BM428" s="832"/>
      <c r="BN428" s="831"/>
      <c r="BO428" s="832"/>
      <c r="BP428" s="831"/>
      <c r="BQ428" s="832"/>
      <c r="BR428" s="831"/>
      <c r="BS428" s="832"/>
      <c r="BT428" s="831"/>
      <c r="BU428" s="832"/>
      <c r="BV428" s="643">
        <f t="shared" si="290"/>
        <v>0</v>
      </c>
      <c r="BW428" s="644">
        <f t="shared" si="291"/>
        <v>0</v>
      </c>
      <c r="BX428" s="776">
        <f t="shared" si="292"/>
        <v>0</v>
      </c>
      <c r="BY428" s="644">
        <f t="shared" si="293"/>
        <v>0</v>
      </c>
      <c r="BZ428" s="833"/>
      <c r="CA428" s="338"/>
      <c r="CB428" s="338"/>
      <c r="CC428" s="338"/>
      <c r="CD428" s="338"/>
      <c r="CE428" s="338"/>
      <c r="CF428" s="338"/>
    </row>
    <row r="429" ht="15.75" customHeight="1">
      <c r="A429" s="821"/>
      <c r="B429" s="777"/>
      <c r="C429" s="501"/>
      <c r="D429" s="501"/>
      <c r="E429" s="501"/>
      <c r="F429" s="737"/>
      <c r="G429" s="773">
        <f t="shared" ref="G429:H429" si="441">L429+N429+P429+R429+T429+V429+X429+Z429+AB429+AD429+AF429+AH429+AJ429+AL429+AN429+AP429+AR429+AT429+AV429+AX429+AZ429+BB429+BD429+BF429+BH429+BJ429+BL429+BN429+BP429+BR429+BT429</f>
        <v>0</v>
      </c>
      <c r="H429" s="671">
        <f t="shared" si="441"/>
        <v>0</v>
      </c>
      <c r="I429" s="774">
        <f t="shared" si="4"/>
        <v>0</v>
      </c>
      <c r="J429" s="418"/>
      <c r="K429" s="407">
        <f t="shared" si="5"/>
        <v>0</v>
      </c>
      <c r="L429" s="831"/>
      <c r="M429" s="832"/>
      <c r="N429" s="831"/>
      <c r="O429" s="832"/>
      <c r="P429" s="831"/>
      <c r="Q429" s="832"/>
      <c r="R429" s="831"/>
      <c r="S429" s="832"/>
      <c r="T429" s="831"/>
      <c r="U429" s="832"/>
      <c r="V429" s="831"/>
      <c r="W429" s="832"/>
      <c r="X429" s="831"/>
      <c r="Y429" s="832"/>
      <c r="Z429" s="831"/>
      <c r="AA429" s="832"/>
      <c r="AB429" s="831"/>
      <c r="AC429" s="832"/>
      <c r="AD429" s="831"/>
      <c r="AE429" s="832"/>
      <c r="AF429" s="831"/>
      <c r="AG429" s="832"/>
      <c r="AH429" s="831"/>
      <c r="AI429" s="832"/>
      <c r="AJ429" s="831"/>
      <c r="AK429" s="832"/>
      <c r="AL429" s="831"/>
      <c r="AM429" s="832"/>
      <c r="AN429" s="831"/>
      <c r="AO429" s="832"/>
      <c r="AP429" s="831"/>
      <c r="AQ429" s="832"/>
      <c r="AR429" s="831"/>
      <c r="AS429" s="832"/>
      <c r="AT429" s="831"/>
      <c r="AU429" s="832"/>
      <c r="AV429" s="831"/>
      <c r="AW429" s="832"/>
      <c r="AX429" s="831"/>
      <c r="AY429" s="832"/>
      <c r="AZ429" s="831"/>
      <c r="BA429" s="832"/>
      <c r="BB429" s="831"/>
      <c r="BC429" s="832"/>
      <c r="BD429" s="831"/>
      <c r="BE429" s="832"/>
      <c r="BF429" s="831"/>
      <c r="BG429" s="832"/>
      <c r="BH429" s="831"/>
      <c r="BI429" s="832"/>
      <c r="BJ429" s="831"/>
      <c r="BK429" s="832"/>
      <c r="BL429" s="831"/>
      <c r="BM429" s="832"/>
      <c r="BN429" s="831"/>
      <c r="BO429" s="832"/>
      <c r="BP429" s="831"/>
      <c r="BQ429" s="832"/>
      <c r="BR429" s="831"/>
      <c r="BS429" s="832"/>
      <c r="BT429" s="831"/>
      <c r="BU429" s="832"/>
      <c r="BV429" s="643">
        <f t="shared" si="290"/>
        <v>0</v>
      </c>
      <c r="BW429" s="644">
        <f t="shared" si="291"/>
        <v>0</v>
      </c>
      <c r="BX429" s="776">
        <f t="shared" si="292"/>
        <v>0</v>
      </c>
      <c r="BY429" s="644">
        <f t="shared" si="293"/>
        <v>0</v>
      </c>
      <c r="BZ429" s="833"/>
      <c r="CA429" s="338"/>
      <c r="CB429" s="338"/>
      <c r="CC429" s="338"/>
      <c r="CD429" s="338"/>
      <c r="CE429" s="338"/>
      <c r="CF429" s="338"/>
    </row>
    <row r="430" ht="15.75" customHeight="1">
      <c r="A430" s="821"/>
      <c r="B430" s="777"/>
      <c r="C430" s="501"/>
      <c r="D430" s="501"/>
      <c r="E430" s="501"/>
      <c r="F430" s="737"/>
      <c r="G430" s="773">
        <f t="shared" ref="G430:H430" si="442">L430+N430+P430+R430+T430+V430+X430+Z430+AB430+AD430+AF430+AH430+AJ430+AL430+AN430+AP430+AR430+AT430+AV430+AX430+AZ430+BB430+BD430+BF430+BH430+BJ430+BL430+BN430+BP430+BR430+BT430</f>
        <v>0</v>
      </c>
      <c r="H430" s="671">
        <f t="shared" si="442"/>
        <v>0</v>
      </c>
      <c r="I430" s="774">
        <f t="shared" si="4"/>
        <v>0</v>
      </c>
      <c r="J430" s="418"/>
      <c r="K430" s="407">
        <f t="shared" si="5"/>
        <v>0</v>
      </c>
      <c r="L430" s="831"/>
      <c r="M430" s="832"/>
      <c r="N430" s="831"/>
      <c r="O430" s="832"/>
      <c r="P430" s="831"/>
      <c r="Q430" s="832"/>
      <c r="R430" s="831"/>
      <c r="S430" s="832"/>
      <c r="T430" s="831"/>
      <c r="U430" s="832"/>
      <c r="V430" s="831"/>
      <c r="W430" s="832"/>
      <c r="X430" s="831"/>
      <c r="Y430" s="832"/>
      <c r="Z430" s="831"/>
      <c r="AA430" s="832"/>
      <c r="AB430" s="831"/>
      <c r="AC430" s="832"/>
      <c r="AD430" s="831"/>
      <c r="AE430" s="832"/>
      <c r="AF430" s="831"/>
      <c r="AG430" s="832"/>
      <c r="AH430" s="831"/>
      <c r="AI430" s="832"/>
      <c r="AJ430" s="831"/>
      <c r="AK430" s="832"/>
      <c r="AL430" s="831"/>
      <c r="AM430" s="832"/>
      <c r="AN430" s="831"/>
      <c r="AO430" s="832"/>
      <c r="AP430" s="831"/>
      <c r="AQ430" s="832"/>
      <c r="AR430" s="831"/>
      <c r="AS430" s="832"/>
      <c r="AT430" s="831"/>
      <c r="AU430" s="832"/>
      <c r="AV430" s="831"/>
      <c r="AW430" s="832"/>
      <c r="AX430" s="831"/>
      <c r="AY430" s="832"/>
      <c r="AZ430" s="831"/>
      <c r="BA430" s="832"/>
      <c r="BB430" s="831"/>
      <c r="BC430" s="832"/>
      <c r="BD430" s="831"/>
      <c r="BE430" s="832"/>
      <c r="BF430" s="831"/>
      <c r="BG430" s="832"/>
      <c r="BH430" s="831"/>
      <c r="BI430" s="832"/>
      <c r="BJ430" s="831"/>
      <c r="BK430" s="832"/>
      <c r="BL430" s="831"/>
      <c r="BM430" s="832"/>
      <c r="BN430" s="831"/>
      <c r="BO430" s="832"/>
      <c r="BP430" s="831"/>
      <c r="BQ430" s="832"/>
      <c r="BR430" s="831"/>
      <c r="BS430" s="832"/>
      <c r="BT430" s="831"/>
      <c r="BU430" s="832"/>
      <c r="BV430" s="643">
        <f t="shared" si="290"/>
        <v>0</v>
      </c>
      <c r="BW430" s="644">
        <f t="shared" si="291"/>
        <v>0</v>
      </c>
      <c r="BX430" s="776">
        <f t="shared" si="292"/>
        <v>0</v>
      </c>
      <c r="BY430" s="644">
        <f t="shared" si="293"/>
        <v>0</v>
      </c>
      <c r="BZ430" s="833"/>
      <c r="CA430" s="338"/>
      <c r="CB430" s="338"/>
      <c r="CC430" s="338"/>
      <c r="CD430" s="338"/>
      <c r="CE430" s="338"/>
      <c r="CF430" s="338"/>
    </row>
    <row r="431" ht="15.75" customHeight="1">
      <c r="A431" s="821"/>
      <c r="B431" s="777"/>
      <c r="C431" s="501"/>
      <c r="D431" s="501"/>
      <c r="E431" s="501"/>
      <c r="F431" s="737"/>
      <c r="G431" s="773">
        <f t="shared" ref="G431:H431" si="443">L431+N431+P431+R431+T431+V431+X431+Z431+AB431+AD431+AF431+AH431+AJ431+AL431+AN431+AP431+AR431+AT431+AV431+AX431+AZ431+BB431+BD431+BF431+BH431+BJ431+BL431+BN431+BP431+BR431+BT431</f>
        <v>0</v>
      </c>
      <c r="H431" s="671">
        <f t="shared" si="443"/>
        <v>0</v>
      </c>
      <c r="I431" s="774">
        <f t="shared" si="4"/>
        <v>0</v>
      </c>
      <c r="J431" s="418"/>
      <c r="K431" s="407">
        <f t="shared" si="5"/>
        <v>0</v>
      </c>
      <c r="L431" s="831"/>
      <c r="M431" s="832"/>
      <c r="N431" s="831"/>
      <c r="O431" s="832"/>
      <c r="P431" s="831"/>
      <c r="Q431" s="832"/>
      <c r="R431" s="831"/>
      <c r="S431" s="832"/>
      <c r="T431" s="831"/>
      <c r="U431" s="832"/>
      <c r="V431" s="831"/>
      <c r="W431" s="832"/>
      <c r="X431" s="831"/>
      <c r="Y431" s="832"/>
      <c r="Z431" s="831"/>
      <c r="AA431" s="832"/>
      <c r="AB431" s="831"/>
      <c r="AC431" s="832"/>
      <c r="AD431" s="831"/>
      <c r="AE431" s="832"/>
      <c r="AF431" s="831"/>
      <c r="AG431" s="832"/>
      <c r="AH431" s="831"/>
      <c r="AI431" s="832"/>
      <c r="AJ431" s="831"/>
      <c r="AK431" s="832"/>
      <c r="AL431" s="831"/>
      <c r="AM431" s="832"/>
      <c r="AN431" s="831"/>
      <c r="AO431" s="832"/>
      <c r="AP431" s="831"/>
      <c r="AQ431" s="832"/>
      <c r="AR431" s="831"/>
      <c r="AS431" s="832"/>
      <c r="AT431" s="831"/>
      <c r="AU431" s="832"/>
      <c r="AV431" s="831"/>
      <c r="AW431" s="832"/>
      <c r="AX431" s="831"/>
      <c r="AY431" s="832"/>
      <c r="AZ431" s="831"/>
      <c r="BA431" s="832"/>
      <c r="BB431" s="831"/>
      <c r="BC431" s="832"/>
      <c r="BD431" s="831"/>
      <c r="BE431" s="832"/>
      <c r="BF431" s="831"/>
      <c r="BG431" s="832"/>
      <c r="BH431" s="831"/>
      <c r="BI431" s="832"/>
      <c r="BJ431" s="831"/>
      <c r="BK431" s="832"/>
      <c r="BL431" s="831"/>
      <c r="BM431" s="832"/>
      <c r="BN431" s="831"/>
      <c r="BO431" s="832"/>
      <c r="BP431" s="831"/>
      <c r="BQ431" s="832"/>
      <c r="BR431" s="831"/>
      <c r="BS431" s="832"/>
      <c r="BT431" s="831"/>
      <c r="BU431" s="832"/>
      <c r="BV431" s="643">
        <f t="shared" si="290"/>
        <v>0</v>
      </c>
      <c r="BW431" s="644">
        <f t="shared" si="291"/>
        <v>0</v>
      </c>
      <c r="BX431" s="776">
        <f t="shared" si="292"/>
        <v>0</v>
      </c>
      <c r="BY431" s="644">
        <f t="shared" si="293"/>
        <v>0</v>
      </c>
      <c r="BZ431" s="833"/>
      <c r="CA431" s="338"/>
      <c r="CB431" s="338"/>
      <c r="CC431" s="338"/>
      <c r="CD431" s="338"/>
      <c r="CE431" s="338"/>
      <c r="CF431" s="338"/>
    </row>
    <row r="432" ht="15.75" customHeight="1">
      <c r="A432" s="821"/>
      <c r="B432" s="777"/>
      <c r="C432" s="501"/>
      <c r="D432" s="501"/>
      <c r="E432" s="501"/>
      <c r="F432" s="737"/>
      <c r="G432" s="773">
        <f t="shared" ref="G432:H432" si="444">L432+N432+P432+R432+T432+V432+X432+Z432+AB432+AD432+AF432+AH432+AJ432+AL432+AN432+AP432+AR432+AT432+AV432+AX432+AZ432+BB432+BD432+BF432+BH432+BJ432+BL432+BN432+BP432+BR432+BT432</f>
        <v>0</v>
      </c>
      <c r="H432" s="671">
        <f t="shared" si="444"/>
        <v>0</v>
      </c>
      <c r="I432" s="774">
        <f t="shared" si="4"/>
        <v>0</v>
      </c>
      <c r="J432" s="418"/>
      <c r="K432" s="407">
        <f t="shared" si="5"/>
        <v>0</v>
      </c>
      <c r="L432" s="831"/>
      <c r="M432" s="832"/>
      <c r="N432" s="831"/>
      <c r="O432" s="832"/>
      <c r="P432" s="831"/>
      <c r="Q432" s="832"/>
      <c r="R432" s="831"/>
      <c r="S432" s="832"/>
      <c r="T432" s="831"/>
      <c r="U432" s="832"/>
      <c r="V432" s="831"/>
      <c r="W432" s="832"/>
      <c r="X432" s="831"/>
      <c r="Y432" s="832"/>
      <c r="Z432" s="831"/>
      <c r="AA432" s="832"/>
      <c r="AB432" s="831"/>
      <c r="AC432" s="832"/>
      <c r="AD432" s="831"/>
      <c r="AE432" s="832"/>
      <c r="AF432" s="831"/>
      <c r="AG432" s="832"/>
      <c r="AH432" s="831"/>
      <c r="AI432" s="832"/>
      <c r="AJ432" s="831"/>
      <c r="AK432" s="832"/>
      <c r="AL432" s="831"/>
      <c r="AM432" s="832"/>
      <c r="AN432" s="831"/>
      <c r="AO432" s="832"/>
      <c r="AP432" s="831"/>
      <c r="AQ432" s="832"/>
      <c r="AR432" s="831"/>
      <c r="AS432" s="832"/>
      <c r="AT432" s="831"/>
      <c r="AU432" s="832"/>
      <c r="AV432" s="831"/>
      <c r="AW432" s="832"/>
      <c r="AX432" s="831"/>
      <c r="AY432" s="832"/>
      <c r="AZ432" s="831"/>
      <c r="BA432" s="832"/>
      <c r="BB432" s="831"/>
      <c r="BC432" s="832"/>
      <c r="BD432" s="831"/>
      <c r="BE432" s="832"/>
      <c r="BF432" s="831"/>
      <c r="BG432" s="832"/>
      <c r="BH432" s="831"/>
      <c r="BI432" s="832"/>
      <c r="BJ432" s="831"/>
      <c r="BK432" s="832"/>
      <c r="BL432" s="831"/>
      <c r="BM432" s="832"/>
      <c r="BN432" s="831"/>
      <c r="BO432" s="832"/>
      <c r="BP432" s="831"/>
      <c r="BQ432" s="832"/>
      <c r="BR432" s="831"/>
      <c r="BS432" s="832"/>
      <c r="BT432" s="831"/>
      <c r="BU432" s="832"/>
      <c r="BV432" s="643">
        <f t="shared" si="290"/>
        <v>0</v>
      </c>
      <c r="BW432" s="644">
        <f t="shared" si="291"/>
        <v>0</v>
      </c>
      <c r="BX432" s="776">
        <f t="shared" si="292"/>
        <v>0</v>
      </c>
      <c r="BY432" s="644">
        <f t="shared" si="293"/>
        <v>0</v>
      </c>
      <c r="BZ432" s="833"/>
      <c r="CA432" s="338"/>
      <c r="CB432" s="338"/>
      <c r="CC432" s="338"/>
      <c r="CD432" s="338"/>
      <c r="CE432" s="338"/>
      <c r="CF432" s="338"/>
    </row>
    <row r="433" ht="15.75" customHeight="1">
      <c r="A433" s="821"/>
      <c r="B433" s="777"/>
      <c r="C433" s="501"/>
      <c r="D433" s="501"/>
      <c r="E433" s="501"/>
      <c r="F433" s="737"/>
      <c r="G433" s="773">
        <f t="shared" ref="G433:H433" si="445">L433+N433+P433+R433+T433+V433+X433+Z433+AB433+AD433+AF433+AH433+AJ433+AL433+AN433+AP433+AR433+AT433+AV433+AX433+AZ433+BB433+BD433+BF433+BH433+BJ433+BL433+BN433+BP433+BR433+BT433</f>
        <v>0</v>
      </c>
      <c r="H433" s="671">
        <f t="shared" si="445"/>
        <v>0</v>
      </c>
      <c r="I433" s="774">
        <f t="shared" si="4"/>
        <v>0</v>
      </c>
      <c r="J433" s="418"/>
      <c r="K433" s="407">
        <f t="shared" si="5"/>
        <v>0</v>
      </c>
      <c r="L433" s="831"/>
      <c r="M433" s="832"/>
      <c r="N433" s="831"/>
      <c r="O433" s="832"/>
      <c r="P433" s="831"/>
      <c r="Q433" s="832"/>
      <c r="R433" s="831"/>
      <c r="S433" s="832"/>
      <c r="T433" s="831"/>
      <c r="U433" s="832"/>
      <c r="V433" s="831"/>
      <c r="W433" s="832"/>
      <c r="X433" s="831"/>
      <c r="Y433" s="832"/>
      <c r="Z433" s="831"/>
      <c r="AA433" s="832"/>
      <c r="AB433" s="831"/>
      <c r="AC433" s="832"/>
      <c r="AD433" s="831"/>
      <c r="AE433" s="832"/>
      <c r="AF433" s="831"/>
      <c r="AG433" s="832"/>
      <c r="AH433" s="831"/>
      <c r="AI433" s="832"/>
      <c r="AJ433" s="831"/>
      <c r="AK433" s="832"/>
      <c r="AL433" s="831"/>
      <c r="AM433" s="832"/>
      <c r="AN433" s="831"/>
      <c r="AO433" s="832"/>
      <c r="AP433" s="831"/>
      <c r="AQ433" s="832"/>
      <c r="AR433" s="831"/>
      <c r="AS433" s="832"/>
      <c r="AT433" s="831"/>
      <c r="AU433" s="832"/>
      <c r="AV433" s="831"/>
      <c r="AW433" s="832"/>
      <c r="AX433" s="831"/>
      <c r="AY433" s="832"/>
      <c r="AZ433" s="831"/>
      <c r="BA433" s="832"/>
      <c r="BB433" s="831"/>
      <c r="BC433" s="832"/>
      <c r="BD433" s="831"/>
      <c r="BE433" s="832"/>
      <c r="BF433" s="831"/>
      <c r="BG433" s="832"/>
      <c r="BH433" s="831"/>
      <c r="BI433" s="832"/>
      <c r="BJ433" s="831"/>
      <c r="BK433" s="832"/>
      <c r="BL433" s="831"/>
      <c r="BM433" s="832"/>
      <c r="BN433" s="831"/>
      <c r="BO433" s="832"/>
      <c r="BP433" s="831"/>
      <c r="BQ433" s="832"/>
      <c r="BR433" s="831"/>
      <c r="BS433" s="832"/>
      <c r="BT433" s="831"/>
      <c r="BU433" s="832"/>
      <c r="BV433" s="643">
        <f t="shared" si="290"/>
        <v>0</v>
      </c>
      <c r="BW433" s="644">
        <f t="shared" si="291"/>
        <v>0</v>
      </c>
      <c r="BX433" s="776">
        <f t="shared" si="292"/>
        <v>0</v>
      </c>
      <c r="BY433" s="644">
        <f t="shared" si="293"/>
        <v>0</v>
      </c>
      <c r="BZ433" s="833"/>
      <c r="CA433" s="338"/>
      <c r="CB433" s="338"/>
      <c r="CC433" s="338"/>
      <c r="CD433" s="338"/>
      <c r="CE433" s="338"/>
      <c r="CF433" s="338"/>
    </row>
    <row r="434" ht="15.75" customHeight="1">
      <c r="A434" s="821"/>
      <c r="B434" s="777"/>
      <c r="C434" s="501"/>
      <c r="D434" s="501"/>
      <c r="E434" s="501"/>
      <c r="F434" s="737"/>
      <c r="G434" s="773">
        <f t="shared" ref="G434:H434" si="446">L434+N434+P434+R434+T434+V434+X434+Z434+AB434+AD434+AF434+AH434+AJ434+AL434+AN434+AP434+AR434+AT434+AV434+AX434+AZ434+BB434+BD434+BF434+BH434+BJ434+BL434+BN434+BP434+BR434+BT434</f>
        <v>0</v>
      </c>
      <c r="H434" s="671">
        <f t="shared" si="446"/>
        <v>0</v>
      </c>
      <c r="I434" s="774">
        <f t="shared" si="4"/>
        <v>0</v>
      </c>
      <c r="J434" s="418"/>
      <c r="K434" s="407">
        <f t="shared" si="5"/>
        <v>0</v>
      </c>
      <c r="L434" s="831"/>
      <c r="M434" s="832"/>
      <c r="N434" s="831"/>
      <c r="O434" s="832"/>
      <c r="P434" s="831"/>
      <c r="Q434" s="832"/>
      <c r="R434" s="831"/>
      <c r="S434" s="832"/>
      <c r="T434" s="831"/>
      <c r="U434" s="832"/>
      <c r="V434" s="831"/>
      <c r="W434" s="832"/>
      <c r="X434" s="831"/>
      <c r="Y434" s="832"/>
      <c r="Z434" s="831"/>
      <c r="AA434" s="832"/>
      <c r="AB434" s="831"/>
      <c r="AC434" s="832"/>
      <c r="AD434" s="831"/>
      <c r="AE434" s="832"/>
      <c r="AF434" s="831"/>
      <c r="AG434" s="832"/>
      <c r="AH434" s="831"/>
      <c r="AI434" s="832"/>
      <c r="AJ434" s="831"/>
      <c r="AK434" s="832"/>
      <c r="AL434" s="831"/>
      <c r="AM434" s="832"/>
      <c r="AN434" s="831"/>
      <c r="AO434" s="832"/>
      <c r="AP434" s="831"/>
      <c r="AQ434" s="832"/>
      <c r="AR434" s="831"/>
      <c r="AS434" s="832"/>
      <c r="AT434" s="831"/>
      <c r="AU434" s="832"/>
      <c r="AV434" s="831"/>
      <c r="AW434" s="832"/>
      <c r="AX434" s="831"/>
      <c r="AY434" s="832"/>
      <c r="AZ434" s="831"/>
      <c r="BA434" s="832"/>
      <c r="BB434" s="831"/>
      <c r="BC434" s="832"/>
      <c r="BD434" s="831"/>
      <c r="BE434" s="832"/>
      <c r="BF434" s="831"/>
      <c r="BG434" s="832"/>
      <c r="BH434" s="831"/>
      <c r="BI434" s="832"/>
      <c r="BJ434" s="831"/>
      <c r="BK434" s="832"/>
      <c r="BL434" s="831"/>
      <c r="BM434" s="832"/>
      <c r="BN434" s="831"/>
      <c r="BO434" s="832"/>
      <c r="BP434" s="831"/>
      <c r="BQ434" s="832"/>
      <c r="BR434" s="831"/>
      <c r="BS434" s="832"/>
      <c r="BT434" s="831"/>
      <c r="BU434" s="832"/>
      <c r="BV434" s="643">
        <f t="shared" si="290"/>
        <v>0</v>
      </c>
      <c r="BW434" s="644">
        <f t="shared" si="291"/>
        <v>0</v>
      </c>
      <c r="BX434" s="776">
        <f t="shared" si="292"/>
        <v>0</v>
      </c>
      <c r="BY434" s="644">
        <f t="shared" si="293"/>
        <v>0</v>
      </c>
      <c r="BZ434" s="833"/>
      <c r="CA434" s="338"/>
      <c r="CB434" s="338"/>
      <c r="CC434" s="338"/>
      <c r="CD434" s="338"/>
      <c r="CE434" s="338"/>
      <c r="CF434" s="338"/>
    </row>
    <row r="435" ht="15.75" customHeight="1">
      <c r="A435" s="821"/>
      <c r="B435" s="777"/>
      <c r="C435" s="501"/>
      <c r="D435" s="501"/>
      <c r="E435" s="501"/>
      <c r="F435" s="737"/>
      <c r="G435" s="773">
        <f t="shared" ref="G435:H435" si="447">L435+N435+P435+R435+T435+V435+X435+Z435+AB435+AD435+AF435+AH435+AJ435+AL435+AN435+AP435+AR435+AT435+AV435+AX435+AZ435+BB435+BD435+BF435+BH435+BJ435+BL435+BN435+BP435+BR435+BT435</f>
        <v>0</v>
      </c>
      <c r="H435" s="671">
        <f t="shared" si="447"/>
        <v>0</v>
      </c>
      <c r="I435" s="774">
        <f t="shared" si="4"/>
        <v>0</v>
      </c>
      <c r="J435" s="418"/>
      <c r="K435" s="407">
        <f t="shared" si="5"/>
        <v>0</v>
      </c>
      <c r="L435" s="831"/>
      <c r="M435" s="832"/>
      <c r="N435" s="831"/>
      <c r="O435" s="832"/>
      <c r="P435" s="831"/>
      <c r="Q435" s="832"/>
      <c r="R435" s="831"/>
      <c r="S435" s="832"/>
      <c r="T435" s="831"/>
      <c r="U435" s="832"/>
      <c r="V435" s="831"/>
      <c r="W435" s="832"/>
      <c r="X435" s="831"/>
      <c r="Y435" s="832"/>
      <c r="Z435" s="831"/>
      <c r="AA435" s="832"/>
      <c r="AB435" s="831"/>
      <c r="AC435" s="832"/>
      <c r="AD435" s="831"/>
      <c r="AE435" s="832"/>
      <c r="AF435" s="831"/>
      <c r="AG435" s="832"/>
      <c r="AH435" s="831"/>
      <c r="AI435" s="832"/>
      <c r="AJ435" s="831"/>
      <c r="AK435" s="832"/>
      <c r="AL435" s="831"/>
      <c r="AM435" s="832"/>
      <c r="AN435" s="831"/>
      <c r="AO435" s="832"/>
      <c r="AP435" s="831"/>
      <c r="AQ435" s="832"/>
      <c r="AR435" s="831"/>
      <c r="AS435" s="832"/>
      <c r="AT435" s="831"/>
      <c r="AU435" s="832"/>
      <c r="AV435" s="831"/>
      <c r="AW435" s="832"/>
      <c r="AX435" s="831"/>
      <c r="AY435" s="832"/>
      <c r="AZ435" s="831"/>
      <c r="BA435" s="832"/>
      <c r="BB435" s="831"/>
      <c r="BC435" s="832"/>
      <c r="BD435" s="831"/>
      <c r="BE435" s="832"/>
      <c r="BF435" s="831"/>
      <c r="BG435" s="832"/>
      <c r="BH435" s="831"/>
      <c r="BI435" s="832"/>
      <c r="BJ435" s="831"/>
      <c r="BK435" s="832"/>
      <c r="BL435" s="831"/>
      <c r="BM435" s="832"/>
      <c r="BN435" s="831"/>
      <c r="BO435" s="832"/>
      <c r="BP435" s="831"/>
      <c r="BQ435" s="832"/>
      <c r="BR435" s="831"/>
      <c r="BS435" s="832"/>
      <c r="BT435" s="831"/>
      <c r="BU435" s="832"/>
      <c r="BV435" s="643">
        <f t="shared" si="290"/>
        <v>0</v>
      </c>
      <c r="BW435" s="644">
        <f t="shared" si="291"/>
        <v>0</v>
      </c>
      <c r="BX435" s="776">
        <f t="shared" si="292"/>
        <v>0</v>
      </c>
      <c r="BY435" s="644">
        <f t="shared" si="293"/>
        <v>0</v>
      </c>
      <c r="BZ435" s="833"/>
      <c r="CA435" s="338"/>
      <c r="CB435" s="338"/>
      <c r="CC435" s="338"/>
      <c r="CD435" s="338"/>
      <c r="CE435" s="338"/>
      <c r="CF435" s="338"/>
    </row>
    <row r="436" ht="15.75" customHeight="1">
      <c r="A436" s="821"/>
      <c r="B436" s="777"/>
      <c r="C436" s="501"/>
      <c r="D436" s="501"/>
      <c r="E436" s="501"/>
      <c r="F436" s="737"/>
      <c r="G436" s="773">
        <f t="shared" ref="G436:H436" si="448">L436+N436+P436+R436+T436+V436+X436+Z436+AB436+AD436+AF436+AH436+AJ436+AL436+AN436+AP436+AR436+AT436+AV436+AX436+AZ436+BB436+BD436+BF436+BH436+BJ436+BL436+BN436+BP436+BR436+BT436</f>
        <v>0</v>
      </c>
      <c r="H436" s="671">
        <f t="shared" si="448"/>
        <v>0</v>
      </c>
      <c r="I436" s="774">
        <f t="shared" si="4"/>
        <v>0</v>
      </c>
      <c r="J436" s="418"/>
      <c r="K436" s="407">
        <f t="shared" si="5"/>
        <v>0</v>
      </c>
      <c r="L436" s="831"/>
      <c r="M436" s="832"/>
      <c r="N436" s="831"/>
      <c r="O436" s="832"/>
      <c r="P436" s="831"/>
      <c r="Q436" s="832"/>
      <c r="R436" s="831"/>
      <c r="S436" s="832"/>
      <c r="T436" s="831"/>
      <c r="U436" s="832"/>
      <c r="V436" s="831"/>
      <c r="W436" s="832"/>
      <c r="X436" s="831"/>
      <c r="Y436" s="832"/>
      <c r="Z436" s="831"/>
      <c r="AA436" s="832"/>
      <c r="AB436" s="831"/>
      <c r="AC436" s="832"/>
      <c r="AD436" s="831"/>
      <c r="AE436" s="832"/>
      <c r="AF436" s="831"/>
      <c r="AG436" s="832"/>
      <c r="AH436" s="831"/>
      <c r="AI436" s="832"/>
      <c r="AJ436" s="831"/>
      <c r="AK436" s="832"/>
      <c r="AL436" s="831"/>
      <c r="AM436" s="832"/>
      <c r="AN436" s="831"/>
      <c r="AO436" s="832"/>
      <c r="AP436" s="831"/>
      <c r="AQ436" s="832"/>
      <c r="AR436" s="831"/>
      <c r="AS436" s="832"/>
      <c r="AT436" s="831"/>
      <c r="AU436" s="832"/>
      <c r="AV436" s="831"/>
      <c r="AW436" s="832"/>
      <c r="AX436" s="831"/>
      <c r="AY436" s="832"/>
      <c r="AZ436" s="831"/>
      <c r="BA436" s="832"/>
      <c r="BB436" s="831"/>
      <c r="BC436" s="832"/>
      <c r="BD436" s="831"/>
      <c r="BE436" s="832"/>
      <c r="BF436" s="831"/>
      <c r="BG436" s="832"/>
      <c r="BH436" s="831"/>
      <c r="BI436" s="832"/>
      <c r="BJ436" s="831"/>
      <c r="BK436" s="832"/>
      <c r="BL436" s="831"/>
      <c r="BM436" s="832"/>
      <c r="BN436" s="831"/>
      <c r="BO436" s="832"/>
      <c r="BP436" s="831"/>
      <c r="BQ436" s="832"/>
      <c r="BR436" s="831"/>
      <c r="BS436" s="832"/>
      <c r="BT436" s="831"/>
      <c r="BU436" s="832"/>
      <c r="BV436" s="643">
        <f t="shared" si="290"/>
        <v>0</v>
      </c>
      <c r="BW436" s="644">
        <f t="shared" si="291"/>
        <v>0</v>
      </c>
      <c r="BX436" s="776">
        <f t="shared" si="292"/>
        <v>0</v>
      </c>
      <c r="BY436" s="644">
        <f t="shared" si="293"/>
        <v>0</v>
      </c>
      <c r="BZ436" s="833"/>
      <c r="CA436" s="338"/>
      <c r="CB436" s="338"/>
      <c r="CC436" s="338"/>
      <c r="CD436" s="338"/>
      <c r="CE436" s="338"/>
      <c r="CF436" s="338"/>
    </row>
    <row r="437" ht="15.75" customHeight="1">
      <c r="A437" s="821"/>
      <c r="B437" s="777"/>
      <c r="C437" s="501"/>
      <c r="D437" s="501"/>
      <c r="E437" s="501"/>
      <c r="F437" s="737"/>
      <c r="G437" s="773">
        <f t="shared" ref="G437:H437" si="449">L437+N437+P437+R437+T437+V437+X437+Z437+AB437+AD437+AF437+AH437+AJ437+AL437+AN437+AP437+AR437+AT437+AV437+AX437+AZ437+BB437+BD437+BF437+BH437+BJ437+BL437+BN437+BP437+BR437+BT437</f>
        <v>0</v>
      </c>
      <c r="H437" s="671">
        <f t="shared" si="449"/>
        <v>0</v>
      </c>
      <c r="I437" s="774">
        <f t="shared" si="4"/>
        <v>0</v>
      </c>
      <c r="J437" s="418"/>
      <c r="K437" s="407">
        <f t="shared" si="5"/>
        <v>0</v>
      </c>
      <c r="L437" s="831"/>
      <c r="M437" s="832"/>
      <c r="N437" s="831"/>
      <c r="O437" s="832"/>
      <c r="P437" s="831"/>
      <c r="Q437" s="832"/>
      <c r="R437" s="831"/>
      <c r="S437" s="832"/>
      <c r="T437" s="831"/>
      <c r="U437" s="832"/>
      <c r="V437" s="831"/>
      <c r="W437" s="832"/>
      <c r="X437" s="831"/>
      <c r="Y437" s="832"/>
      <c r="Z437" s="831"/>
      <c r="AA437" s="832"/>
      <c r="AB437" s="831"/>
      <c r="AC437" s="832"/>
      <c r="AD437" s="831"/>
      <c r="AE437" s="832"/>
      <c r="AF437" s="831"/>
      <c r="AG437" s="832"/>
      <c r="AH437" s="831"/>
      <c r="AI437" s="832"/>
      <c r="AJ437" s="831"/>
      <c r="AK437" s="832"/>
      <c r="AL437" s="831"/>
      <c r="AM437" s="832"/>
      <c r="AN437" s="831"/>
      <c r="AO437" s="832"/>
      <c r="AP437" s="831"/>
      <c r="AQ437" s="832"/>
      <c r="AR437" s="831"/>
      <c r="AS437" s="832"/>
      <c r="AT437" s="831"/>
      <c r="AU437" s="832"/>
      <c r="AV437" s="831"/>
      <c r="AW437" s="832"/>
      <c r="AX437" s="831"/>
      <c r="AY437" s="832"/>
      <c r="AZ437" s="831"/>
      <c r="BA437" s="832"/>
      <c r="BB437" s="831"/>
      <c r="BC437" s="832"/>
      <c r="BD437" s="831"/>
      <c r="BE437" s="832"/>
      <c r="BF437" s="831"/>
      <c r="BG437" s="832"/>
      <c r="BH437" s="831"/>
      <c r="BI437" s="832"/>
      <c r="BJ437" s="831"/>
      <c r="BK437" s="832"/>
      <c r="BL437" s="831"/>
      <c r="BM437" s="832"/>
      <c r="BN437" s="831"/>
      <c r="BO437" s="832"/>
      <c r="BP437" s="831"/>
      <c r="BQ437" s="832"/>
      <c r="BR437" s="831"/>
      <c r="BS437" s="832"/>
      <c r="BT437" s="831"/>
      <c r="BU437" s="832"/>
      <c r="BV437" s="643">
        <f t="shared" si="290"/>
        <v>0</v>
      </c>
      <c r="BW437" s="644">
        <f t="shared" si="291"/>
        <v>0</v>
      </c>
      <c r="BX437" s="776">
        <f t="shared" si="292"/>
        <v>0</v>
      </c>
      <c r="BY437" s="644">
        <f t="shared" si="293"/>
        <v>0</v>
      </c>
      <c r="BZ437" s="833"/>
      <c r="CA437" s="338"/>
      <c r="CB437" s="338"/>
      <c r="CC437" s="338"/>
      <c r="CD437" s="338"/>
      <c r="CE437" s="338"/>
      <c r="CF437" s="338"/>
    </row>
    <row r="438" ht="15.75" customHeight="1">
      <c r="A438" s="821"/>
      <c r="B438" s="777"/>
      <c r="C438" s="501"/>
      <c r="D438" s="501"/>
      <c r="E438" s="501"/>
      <c r="F438" s="737"/>
      <c r="G438" s="773">
        <f t="shared" ref="G438:H438" si="450">L438+N438+P438+R438+T438+V438+X438+Z438+AB438+AD438+AF438+AH438+AJ438+AL438+AN438+AP438+AR438+AT438+AV438+AX438+AZ438+BB438+BD438+BF438+BH438+BJ438+BL438+BN438+BP438+BR438+BT438</f>
        <v>0</v>
      </c>
      <c r="H438" s="671">
        <f t="shared" si="450"/>
        <v>0</v>
      </c>
      <c r="I438" s="774">
        <f t="shared" si="4"/>
        <v>0</v>
      </c>
      <c r="J438" s="418"/>
      <c r="K438" s="407">
        <f t="shared" si="5"/>
        <v>0</v>
      </c>
      <c r="L438" s="831"/>
      <c r="M438" s="832"/>
      <c r="N438" s="831"/>
      <c r="O438" s="832"/>
      <c r="P438" s="831"/>
      <c r="Q438" s="832"/>
      <c r="R438" s="831"/>
      <c r="S438" s="832"/>
      <c r="T438" s="831"/>
      <c r="U438" s="832"/>
      <c r="V438" s="831"/>
      <c r="W438" s="832"/>
      <c r="X438" s="831"/>
      <c r="Y438" s="832"/>
      <c r="Z438" s="831"/>
      <c r="AA438" s="832"/>
      <c r="AB438" s="831"/>
      <c r="AC438" s="832"/>
      <c r="AD438" s="831"/>
      <c r="AE438" s="832"/>
      <c r="AF438" s="831"/>
      <c r="AG438" s="832"/>
      <c r="AH438" s="831"/>
      <c r="AI438" s="832"/>
      <c r="AJ438" s="831"/>
      <c r="AK438" s="832"/>
      <c r="AL438" s="831"/>
      <c r="AM438" s="832"/>
      <c r="AN438" s="831"/>
      <c r="AO438" s="832"/>
      <c r="AP438" s="831"/>
      <c r="AQ438" s="832"/>
      <c r="AR438" s="831"/>
      <c r="AS438" s="832"/>
      <c r="AT438" s="831"/>
      <c r="AU438" s="832"/>
      <c r="AV438" s="831"/>
      <c r="AW438" s="832"/>
      <c r="AX438" s="831"/>
      <c r="AY438" s="832"/>
      <c r="AZ438" s="831"/>
      <c r="BA438" s="832"/>
      <c r="BB438" s="831"/>
      <c r="BC438" s="832"/>
      <c r="BD438" s="831"/>
      <c r="BE438" s="832"/>
      <c r="BF438" s="831"/>
      <c r="BG438" s="832"/>
      <c r="BH438" s="831"/>
      <c r="BI438" s="832"/>
      <c r="BJ438" s="831"/>
      <c r="BK438" s="832"/>
      <c r="BL438" s="831"/>
      <c r="BM438" s="832"/>
      <c r="BN438" s="831"/>
      <c r="BO438" s="832"/>
      <c r="BP438" s="831"/>
      <c r="BQ438" s="832"/>
      <c r="BR438" s="831"/>
      <c r="BS438" s="832"/>
      <c r="BT438" s="831"/>
      <c r="BU438" s="832"/>
      <c r="BV438" s="643">
        <f t="shared" si="290"/>
        <v>0</v>
      </c>
      <c r="BW438" s="644">
        <f t="shared" si="291"/>
        <v>0</v>
      </c>
      <c r="BX438" s="776">
        <f t="shared" si="292"/>
        <v>0</v>
      </c>
      <c r="BY438" s="644">
        <f t="shared" si="293"/>
        <v>0</v>
      </c>
      <c r="BZ438" s="833"/>
      <c r="CA438" s="338"/>
      <c r="CB438" s="338"/>
      <c r="CC438" s="338"/>
      <c r="CD438" s="338"/>
      <c r="CE438" s="338"/>
      <c r="CF438" s="338"/>
    </row>
    <row r="439" ht="15.75" customHeight="1">
      <c r="A439" s="821"/>
      <c r="B439" s="777"/>
      <c r="C439" s="501"/>
      <c r="D439" s="501"/>
      <c r="E439" s="501"/>
      <c r="F439" s="737"/>
      <c r="G439" s="773">
        <f t="shared" ref="G439:H439" si="451">L439+N439+P439+R439+T439+V439+X439+Z439+AB439+AD439+AF439+AH439+AJ439+AL439+AN439+AP439+AR439+AT439+AV439+AX439+AZ439+BB439+BD439+BF439+BH439+BJ439+BL439+BN439+BP439+BR439+BT439</f>
        <v>0</v>
      </c>
      <c r="H439" s="671">
        <f t="shared" si="451"/>
        <v>0</v>
      </c>
      <c r="I439" s="774">
        <f t="shared" si="4"/>
        <v>0</v>
      </c>
      <c r="J439" s="418"/>
      <c r="K439" s="407">
        <f t="shared" si="5"/>
        <v>0</v>
      </c>
      <c r="L439" s="831"/>
      <c r="M439" s="832"/>
      <c r="N439" s="831"/>
      <c r="O439" s="832"/>
      <c r="P439" s="831"/>
      <c r="Q439" s="832"/>
      <c r="R439" s="831"/>
      <c r="S439" s="832"/>
      <c r="T439" s="831"/>
      <c r="U439" s="832"/>
      <c r="V439" s="831"/>
      <c r="W439" s="832"/>
      <c r="X439" s="831"/>
      <c r="Y439" s="832"/>
      <c r="Z439" s="831"/>
      <c r="AA439" s="832"/>
      <c r="AB439" s="831"/>
      <c r="AC439" s="832"/>
      <c r="AD439" s="831"/>
      <c r="AE439" s="832"/>
      <c r="AF439" s="831"/>
      <c r="AG439" s="832"/>
      <c r="AH439" s="831"/>
      <c r="AI439" s="832"/>
      <c r="AJ439" s="831"/>
      <c r="AK439" s="832"/>
      <c r="AL439" s="831"/>
      <c r="AM439" s="832"/>
      <c r="AN439" s="831"/>
      <c r="AO439" s="832"/>
      <c r="AP439" s="831"/>
      <c r="AQ439" s="832"/>
      <c r="AR439" s="831"/>
      <c r="AS439" s="832"/>
      <c r="AT439" s="831"/>
      <c r="AU439" s="832"/>
      <c r="AV439" s="831"/>
      <c r="AW439" s="832"/>
      <c r="AX439" s="831"/>
      <c r="AY439" s="832"/>
      <c r="AZ439" s="831"/>
      <c r="BA439" s="832"/>
      <c r="BB439" s="831"/>
      <c r="BC439" s="832"/>
      <c r="BD439" s="831"/>
      <c r="BE439" s="832"/>
      <c r="BF439" s="831"/>
      <c r="BG439" s="832"/>
      <c r="BH439" s="831"/>
      <c r="BI439" s="832"/>
      <c r="BJ439" s="831"/>
      <c r="BK439" s="832"/>
      <c r="BL439" s="831"/>
      <c r="BM439" s="832"/>
      <c r="BN439" s="831"/>
      <c r="BO439" s="832"/>
      <c r="BP439" s="831"/>
      <c r="BQ439" s="832"/>
      <c r="BR439" s="831"/>
      <c r="BS439" s="832"/>
      <c r="BT439" s="831"/>
      <c r="BU439" s="832"/>
      <c r="BV439" s="643">
        <f t="shared" si="290"/>
        <v>0</v>
      </c>
      <c r="BW439" s="644">
        <f t="shared" si="291"/>
        <v>0</v>
      </c>
      <c r="BX439" s="776">
        <f t="shared" si="292"/>
        <v>0</v>
      </c>
      <c r="BY439" s="644">
        <f t="shared" si="293"/>
        <v>0</v>
      </c>
      <c r="BZ439" s="833"/>
      <c r="CA439" s="338"/>
      <c r="CB439" s="338"/>
      <c r="CC439" s="338"/>
      <c r="CD439" s="338"/>
      <c r="CE439" s="338"/>
      <c r="CF439" s="338"/>
    </row>
    <row r="440" ht="15.75" customHeight="1">
      <c r="A440" s="821"/>
      <c r="B440" s="777"/>
      <c r="C440" s="501"/>
      <c r="D440" s="501"/>
      <c r="E440" s="501"/>
      <c r="F440" s="737"/>
      <c r="G440" s="773">
        <f t="shared" ref="G440:H440" si="452">L440+N440+P440+R440+T440+V440+X440+Z440+AB440+AD440+AF440+AH440+AJ440+AL440+AN440+AP440+AR440+AT440+AV440+AX440+AZ440+BB440+BD440+BF440+BH440+BJ440+BL440+BN440+BP440+BR440+BT440</f>
        <v>0</v>
      </c>
      <c r="H440" s="671">
        <f t="shared" si="452"/>
        <v>0</v>
      </c>
      <c r="I440" s="774">
        <f t="shared" si="4"/>
        <v>0</v>
      </c>
      <c r="J440" s="418"/>
      <c r="K440" s="407">
        <f t="shared" si="5"/>
        <v>0</v>
      </c>
      <c r="L440" s="831"/>
      <c r="M440" s="832"/>
      <c r="N440" s="831"/>
      <c r="O440" s="832"/>
      <c r="P440" s="831"/>
      <c r="Q440" s="832"/>
      <c r="R440" s="831"/>
      <c r="S440" s="832"/>
      <c r="T440" s="831"/>
      <c r="U440" s="832"/>
      <c r="V440" s="831"/>
      <c r="W440" s="832"/>
      <c r="X440" s="831"/>
      <c r="Y440" s="832"/>
      <c r="Z440" s="831"/>
      <c r="AA440" s="832"/>
      <c r="AB440" s="831"/>
      <c r="AC440" s="832"/>
      <c r="AD440" s="831"/>
      <c r="AE440" s="832"/>
      <c r="AF440" s="831"/>
      <c r="AG440" s="832"/>
      <c r="AH440" s="831"/>
      <c r="AI440" s="832"/>
      <c r="AJ440" s="831"/>
      <c r="AK440" s="832"/>
      <c r="AL440" s="831"/>
      <c r="AM440" s="832"/>
      <c r="AN440" s="831"/>
      <c r="AO440" s="832"/>
      <c r="AP440" s="831"/>
      <c r="AQ440" s="832"/>
      <c r="AR440" s="831"/>
      <c r="AS440" s="832"/>
      <c r="AT440" s="831"/>
      <c r="AU440" s="832"/>
      <c r="AV440" s="831"/>
      <c r="AW440" s="832"/>
      <c r="AX440" s="831"/>
      <c r="AY440" s="832"/>
      <c r="AZ440" s="831"/>
      <c r="BA440" s="832"/>
      <c r="BB440" s="831"/>
      <c r="BC440" s="832"/>
      <c r="BD440" s="831"/>
      <c r="BE440" s="832"/>
      <c r="BF440" s="831"/>
      <c r="BG440" s="832"/>
      <c r="BH440" s="831"/>
      <c r="BI440" s="832"/>
      <c r="BJ440" s="831"/>
      <c r="BK440" s="832"/>
      <c r="BL440" s="831"/>
      <c r="BM440" s="832"/>
      <c r="BN440" s="831"/>
      <c r="BO440" s="832"/>
      <c r="BP440" s="831"/>
      <c r="BQ440" s="832"/>
      <c r="BR440" s="831"/>
      <c r="BS440" s="832"/>
      <c r="BT440" s="831"/>
      <c r="BU440" s="832"/>
      <c r="BV440" s="643">
        <f t="shared" si="290"/>
        <v>0</v>
      </c>
      <c r="BW440" s="644">
        <f t="shared" si="291"/>
        <v>0</v>
      </c>
      <c r="BX440" s="776">
        <f t="shared" si="292"/>
        <v>0</v>
      </c>
      <c r="BY440" s="644">
        <f t="shared" si="293"/>
        <v>0</v>
      </c>
      <c r="BZ440" s="833"/>
      <c r="CA440" s="338"/>
      <c r="CB440" s="338"/>
      <c r="CC440" s="338"/>
      <c r="CD440" s="338"/>
      <c r="CE440" s="338"/>
      <c r="CF440" s="338"/>
    </row>
    <row r="441" ht="15.75" customHeight="1">
      <c r="A441" s="821"/>
      <c r="B441" s="777"/>
      <c r="C441" s="501"/>
      <c r="D441" s="501"/>
      <c r="E441" s="501"/>
      <c r="F441" s="737"/>
      <c r="G441" s="773">
        <f t="shared" ref="G441:H441" si="453">L441+N441+P441+R441+T441+V441+X441+Z441+AB441+AD441+AF441+AH441+AJ441+AL441+AN441+AP441+AR441+AT441+AV441+AX441+AZ441+BB441+BD441+BF441+BH441+BJ441+BL441+BN441+BP441+BR441+BT441</f>
        <v>0</v>
      </c>
      <c r="H441" s="671">
        <f t="shared" si="453"/>
        <v>0</v>
      </c>
      <c r="I441" s="774">
        <f t="shared" si="4"/>
        <v>0</v>
      </c>
      <c r="J441" s="418"/>
      <c r="K441" s="407">
        <f t="shared" si="5"/>
        <v>0</v>
      </c>
      <c r="L441" s="831"/>
      <c r="M441" s="832"/>
      <c r="N441" s="831"/>
      <c r="O441" s="832"/>
      <c r="P441" s="831"/>
      <c r="Q441" s="832"/>
      <c r="R441" s="831"/>
      <c r="S441" s="832"/>
      <c r="T441" s="831"/>
      <c r="U441" s="832"/>
      <c r="V441" s="831"/>
      <c r="W441" s="832"/>
      <c r="X441" s="831"/>
      <c r="Y441" s="832"/>
      <c r="Z441" s="831"/>
      <c r="AA441" s="832"/>
      <c r="AB441" s="831"/>
      <c r="AC441" s="832"/>
      <c r="AD441" s="831"/>
      <c r="AE441" s="832"/>
      <c r="AF441" s="831"/>
      <c r="AG441" s="832"/>
      <c r="AH441" s="831"/>
      <c r="AI441" s="832"/>
      <c r="AJ441" s="831"/>
      <c r="AK441" s="832"/>
      <c r="AL441" s="831"/>
      <c r="AM441" s="832"/>
      <c r="AN441" s="831"/>
      <c r="AO441" s="832"/>
      <c r="AP441" s="831"/>
      <c r="AQ441" s="832"/>
      <c r="AR441" s="831"/>
      <c r="AS441" s="832"/>
      <c r="AT441" s="831"/>
      <c r="AU441" s="832"/>
      <c r="AV441" s="831"/>
      <c r="AW441" s="832"/>
      <c r="AX441" s="831"/>
      <c r="AY441" s="832"/>
      <c r="AZ441" s="831"/>
      <c r="BA441" s="832"/>
      <c r="BB441" s="831"/>
      <c r="BC441" s="832"/>
      <c r="BD441" s="831"/>
      <c r="BE441" s="832"/>
      <c r="BF441" s="831"/>
      <c r="BG441" s="832"/>
      <c r="BH441" s="831"/>
      <c r="BI441" s="832"/>
      <c r="BJ441" s="831"/>
      <c r="BK441" s="832"/>
      <c r="BL441" s="831"/>
      <c r="BM441" s="832"/>
      <c r="BN441" s="831"/>
      <c r="BO441" s="832"/>
      <c r="BP441" s="831"/>
      <c r="BQ441" s="832"/>
      <c r="BR441" s="831"/>
      <c r="BS441" s="832"/>
      <c r="BT441" s="831"/>
      <c r="BU441" s="832"/>
      <c r="BV441" s="643">
        <f t="shared" si="290"/>
        <v>0</v>
      </c>
      <c r="BW441" s="644">
        <f t="shared" si="291"/>
        <v>0</v>
      </c>
      <c r="BX441" s="776">
        <f t="shared" si="292"/>
        <v>0</v>
      </c>
      <c r="BY441" s="644">
        <f t="shared" si="293"/>
        <v>0</v>
      </c>
      <c r="BZ441" s="833"/>
      <c r="CA441" s="338"/>
      <c r="CB441" s="338"/>
      <c r="CC441" s="338"/>
      <c r="CD441" s="338"/>
      <c r="CE441" s="338"/>
      <c r="CF441" s="338"/>
    </row>
    <row r="442" ht="15.75" customHeight="1">
      <c r="A442" s="821"/>
      <c r="B442" s="777"/>
      <c r="C442" s="501"/>
      <c r="D442" s="501"/>
      <c r="E442" s="501"/>
      <c r="F442" s="737"/>
      <c r="G442" s="773">
        <f t="shared" ref="G442:H442" si="454">L442+N442+P442+R442+T442+V442+X442+Z442+AB442+AD442+AF442+AH442+AJ442+AL442+AN442+AP442+AR442+AT442+AV442+AX442+AZ442+BB442+BD442+BF442+BH442+BJ442+BL442+BN442+BP442+BR442+BT442</f>
        <v>0</v>
      </c>
      <c r="H442" s="671">
        <f t="shared" si="454"/>
        <v>0</v>
      </c>
      <c r="I442" s="774">
        <f t="shared" si="4"/>
        <v>0</v>
      </c>
      <c r="J442" s="418"/>
      <c r="K442" s="407">
        <f t="shared" si="5"/>
        <v>0</v>
      </c>
      <c r="L442" s="831"/>
      <c r="M442" s="832"/>
      <c r="N442" s="831"/>
      <c r="O442" s="832"/>
      <c r="P442" s="831"/>
      <c r="Q442" s="832"/>
      <c r="R442" s="831"/>
      <c r="S442" s="832"/>
      <c r="T442" s="831"/>
      <c r="U442" s="832"/>
      <c r="V442" s="831"/>
      <c r="W442" s="832"/>
      <c r="X442" s="831"/>
      <c r="Y442" s="832"/>
      <c r="Z442" s="831"/>
      <c r="AA442" s="832"/>
      <c r="AB442" s="831"/>
      <c r="AC442" s="832"/>
      <c r="AD442" s="831"/>
      <c r="AE442" s="832"/>
      <c r="AF442" s="831"/>
      <c r="AG442" s="832"/>
      <c r="AH442" s="831"/>
      <c r="AI442" s="832"/>
      <c r="AJ442" s="831"/>
      <c r="AK442" s="832"/>
      <c r="AL442" s="831"/>
      <c r="AM442" s="832"/>
      <c r="AN442" s="831"/>
      <c r="AO442" s="832"/>
      <c r="AP442" s="831"/>
      <c r="AQ442" s="832"/>
      <c r="AR442" s="831"/>
      <c r="AS442" s="832"/>
      <c r="AT442" s="831"/>
      <c r="AU442" s="832"/>
      <c r="AV442" s="831"/>
      <c r="AW442" s="832"/>
      <c r="AX442" s="831"/>
      <c r="AY442" s="832"/>
      <c r="AZ442" s="831"/>
      <c r="BA442" s="832"/>
      <c r="BB442" s="831"/>
      <c r="BC442" s="832"/>
      <c r="BD442" s="831"/>
      <c r="BE442" s="832"/>
      <c r="BF442" s="831"/>
      <c r="BG442" s="832"/>
      <c r="BH442" s="831"/>
      <c r="BI442" s="832"/>
      <c r="BJ442" s="831"/>
      <c r="BK442" s="832"/>
      <c r="BL442" s="831"/>
      <c r="BM442" s="832"/>
      <c r="BN442" s="831"/>
      <c r="BO442" s="832"/>
      <c r="BP442" s="831"/>
      <c r="BQ442" s="832"/>
      <c r="BR442" s="831"/>
      <c r="BS442" s="832"/>
      <c r="BT442" s="831"/>
      <c r="BU442" s="832"/>
      <c r="BV442" s="643">
        <f t="shared" si="290"/>
        <v>0</v>
      </c>
      <c r="BW442" s="644">
        <f t="shared" si="291"/>
        <v>0</v>
      </c>
      <c r="BX442" s="776">
        <f t="shared" si="292"/>
        <v>0</v>
      </c>
      <c r="BY442" s="644">
        <f t="shared" si="293"/>
        <v>0</v>
      </c>
      <c r="BZ442" s="833"/>
      <c r="CA442" s="338"/>
      <c r="CB442" s="338"/>
      <c r="CC442" s="338"/>
      <c r="CD442" s="338"/>
      <c r="CE442" s="338"/>
      <c r="CF442" s="338"/>
    </row>
    <row r="443" ht="15.75" customHeight="1">
      <c r="A443" s="821"/>
      <c r="B443" s="777"/>
      <c r="C443" s="501"/>
      <c r="D443" s="501"/>
      <c r="E443" s="501"/>
      <c r="F443" s="737"/>
      <c r="G443" s="773">
        <f t="shared" ref="G443:H443" si="455">L443+N443+P443+R443+T443+V443+X443+Z443+AB443+AD443+AF443+AH443+AJ443+AL443+AN443+AP443+AR443+AT443+AV443+AX443+AZ443+BB443+BD443+BF443+BH443+BJ443+BL443+BN443+BP443+BR443+BT443</f>
        <v>0</v>
      </c>
      <c r="H443" s="671">
        <f t="shared" si="455"/>
        <v>0</v>
      </c>
      <c r="I443" s="774">
        <f t="shared" si="4"/>
        <v>0</v>
      </c>
      <c r="J443" s="418"/>
      <c r="K443" s="407">
        <f t="shared" si="5"/>
        <v>0</v>
      </c>
      <c r="L443" s="831"/>
      <c r="M443" s="832"/>
      <c r="N443" s="831"/>
      <c r="O443" s="832"/>
      <c r="P443" s="831"/>
      <c r="Q443" s="832"/>
      <c r="R443" s="831"/>
      <c r="S443" s="832"/>
      <c r="T443" s="831"/>
      <c r="U443" s="832"/>
      <c r="V443" s="831"/>
      <c r="W443" s="832"/>
      <c r="X443" s="831"/>
      <c r="Y443" s="832"/>
      <c r="Z443" s="831"/>
      <c r="AA443" s="832"/>
      <c r="AB443" s="831"/>
      <c r="AC443" s="832"/>
      <c r="AD443" s="831"/>
      <c r="AE443" s="832"/>
      <c r="AF443" s="831"/>
      <c r="AG443" s="832"/>
      <c r="AH443" s="831"/>
      <c r="AI443" s="832"/>
      <c r="AJ443" s="831"/>
      <c r="AK443" s="832"/>
      <c r="AL443" s="831"/>
      <c r="AM443" s="832"/>
      <c r="AN443" s="831"/>
      <c r="AO443" s="832"/>
      <c r="AP443" s="831"/>
      <c r="AQ443" s="832"/>
      <c r="AR443" s="831"/>
      <c r="AS443" s="832"/>
      <c r="AT443" s="831"/>
      <c r="AU443" s="832"/>
      <c r="AV443" s="831"/>
      <c r="AW443" s="832"/>
      <c r="AX443" s="831"/>
      <c r="AY443" s="832"/>
      <c r="AZ443" s="831"/>
      <c r="BA443" s="832"/>
      <c r="BB443" s="831"/>
      <c r="BC443" s="832"/>
      <c r="BD443" s="831"/>
      <c r="BE443" s="832"/>
      <c r="BF443" s="831"/>
      <c r="BG443" s="832"/>
      <c r="BH443" s="831"/>
      <c r="BI443" s="832"/>
      <c r="BJ443" s="831"/>
      <c r="BK443" s="832"/>
      <c r="BL443" s="831"/>
      <c r="BM443" s="832"/>
      <c r="BN443" s="831"/>
      <c r="BO443" s="832"/>
      <c r="BP443" s="831"/>
      <c r="BQ443" s="832"/>
      <c r="BR443" s="831"/>
      <c r="BS443" s="832"/>
      <c r="BT443" s="831"/>
      <c r="BU443" s="832"/>
      <c r="BV443" s="643">
        <f t="shared" si="290"/>
        <v>0</v>
      </c>
      <c r="BW443" s="644">
        <f t="shared" si="291"/>
        <v>0</v>
      </c>
      <c r="BX443" s="776">
        <f t="shared" si="292"/>
        <v>0</v>
      </c>
      <c r="BY443" s="644">
        <f t="shared" si="293"/>
        <v>0</v>
      </c>
      <c r="BZ443" s="833"/>
      <c r="CA443" s="338"/>
      <c r="CB443" s="338"/>
      <c r="CC443" s="338"/>
      <c r="CD443" s="338"/>
      <c r="CE443" s="338"/>
      <c r="CF443" s="338"/>
    </row>
    <row r="444" ht="15.75" customHeight="1">
      <c r="A444" s="821"/>
      <c r="B444" s="777"/>
      <c r="C444" s="501"/>
      <c r="D444" s="501"/>
      <c r="E444" s="501"/>
      <c r="F444" s="737"/>
      <c r="G444" s="773">
        <f t="shared" ref="G444:H444" si="456">L444+N444+P444+R444+T444+V444+X444+Z444+AB444+AD444+AF444+AH444+AJ444+AL444+AN444+AP444+AR444+AT444+AV444+AX444+AZ444+BB444+BD444+BF444+BH444+BJ444+BL444+BN444+BP444+BR444+BT444</f>
        <v>0</v>
      </c>
      <c r="H444" s="671">
        <f t="shared" si="456"/>
        <v>0</v>
      </c>
      <c r="I444" s="774">
        <f t="shared" si="4"/>
        <v>0</v>
      </c>
      <c r="J444" s="418"/>
      <c r="K444" s="407">
        <f t="shared" si="5"/>
        <v>0</v>
      </c>
      <c r="L444" s="831"/>
      <c r="M444" s="832"/>
      <c r="N444" s="831"/>
      <c r="O444" s="832"/>
      <c r="P444" s="831"/>
      <c r="Q444" s="832"/>
      <c r="R444" s="831"/>
      <c r="S444" s="832"/>
      <c r="T444" s="831"/>
      <c r="U444" s="832"/>
      <c r="V444" s="831"/>
      <c r="W444" s="832"/>
      <c r="X444" s="831"/>
      <c r="Y444" s="832"/>
      <c r="Z444" s="831"/>
      <c r="AA444" s="832"/>
      <c r="AB444" s="831"/>
      <c r="AC444" s="832"/>
      <c r="AD444" s="831"/>
      <c r="AE444" s="832"/>
      <c r="AF444" s="831"/>
      <c r="AG444" s="832"/>
      <c r="AH444" s="831"/>
      <c r="AI444" s="832"/>
      <c r="AJ444" s="831"/>
      <c r="AK444" s="832"/>
      <c r="AL444" s="831"/>
      <c r="AM444" s="832"/>
      <c r="AN444" s="831"/>
      <c r="AO444" s="832"/>
      <c r="AP444" s="831"/>
      <c r="AQ444" s="832"/>
      <c r="AR444" s="831"/>
      <c r="AS444" s="832"/>
      <c r="AT444" s="831"/>
      <c r="AU444" s="832"/>
      <c r="AV444" s="831"/>
      <c r="AW444" s="832"/>
      <c r="AX444" s="831"/>
      <c r="AY444" s="832"/>
      <c r="AZ444" s="831"/>
      <c r="BA444" s="832"/>
      <c r="BB444" s="831"/>
      <c r="BC444" s="832"/>
      <c r="BD444" s="831"/>
      <c r="BE444" s="832"/>
      <c r="BF444" s="831"/>
      <c r="BG444" s="832"/>
      <c r="BH444" s="831"/>
      <c r="BI444" s="832"/>
      <c r="BJ444" s="831"/>
      <c r="BK444" s="832"/>
      <c r="BL444" s="831"/>
      <c r="BM444" s="832"/>
      <c r="BN444" s="831"/>
      <c r="BO444" s="832"/>
      <c r="BP444" s="831"/>
      <c r="BQ444" s="832"/>
      <c r="BR444" s="831"/>
      <c r="BS444" s="832"/>
      <c r="BT444" s="831"/>
      <c r="BU444" s="832"/>
      <c r="BV444" s="643">
        <f t="shared" si="290"/>
        <v>0</v>
      </c>
      <c r="BW444" s="644">
        <f t="shared" si="291"/>
        <v>0</v>
      </c>
      <c r="BX444" s="776">
        <f t="shared" si="292"/>
        <v>0</v>
      </c>
      <c r="BY444" s="644">
        <f t="shared" si="293"/>
        <v>0</v>
      </c>
      <c r="BZ444" s="833"/>
      <c r="CA444" s="338"/>
      <c r="CB444" s="338"/>
      <c r="CC444" s="338"/>
      <c r="CD444" s="338"/>
      <c r="CE444" s="338"/>
      <c r="CF444" s="338"/>
    </row>
    <row r="445" ht="15.75" customHeight="1">
      <c r="A445" s="821"/>
      <c r="B445" s="777"/>
      <c r="C445" s="501"/>
      <c r="D445" s="501"/>
      <c r="E445" s="501"/>
      <c r="F445" s="737"/>
      <c r="G445" s="773">
        <f t="shared" ref="G445:H445" si="457">L445+N445+P445+R445+T445+V445+X445+Z445+AB445+AD445+AF445+AH445+AJ445+AL445+AN445+AP445+AR445+AT445+AV445+AX445+AZ445+BB445+BD445+BF445+BH445+BJ445+BL445+BN445+BP445+BR445+BT445</f>
        <v>0</v>
      </c>
      <c r="H445" s="671">
        <f t="shared" si="457"/>
        <v>0</v>
      </c>
      <c r="I445" s="774">
        <f t="shared" si="4"/>
        <v>0</v>
      </c>
      <c r="J445" s="418"/>
      <c r="K445" s="407">
        <f t="shared" si="5"/>
        <v>0</v>
      </c>
      <c r="L445" s="831"/>
      <c r="M445" s="832"/>
      <c r="N445" s="831"/>
      <c r="O445" s="832"/>
      <c r="P445" s="831"/>
      <c r="Q445" s="832"/>
      <c r="R445" s="831"/>
      <c r="S445" s="832"/>
      <c r="T445" s="831"/>
      <c r="U445" s="832"/>
      <c r="V445" s="831"/>
      <c r="W445" s="832"/>
      <c r="X445" s="831"/>
      <c r="Y445" s="832"/>
      <c r="Z445" s="831"/>
      <c r="AA445" s="832"/>
      <c r="AB445" s="831"/>
      <c r="AC445" s="832"/>
      <c r="AD445" s="831"/>
      <c r="AE445" s="832"/>
      <c r="AF445" s="831"/>
      <c r="AG445" s="832"/>
      <c r="AH445" s="831"/>
      <c r="AI445" s="832"/>
      <c r="AJ445" s="831"/>
      <c r="AK445" s="832"/>
      <c r="AL445" s="831"/>
      <c r="AM445" s="832"/>
      <c r="AN445" s="831"/>
      <c r="AO445" s="832"/>
      <c r="AP445" s="831"/>
      <c r="AQ445" s="832"/>
      <c r="AR445" s="831"/>
      <c r="AS445" s="832"/>
      <c r="AT445" s="831"/>
      <c r="AU445" s="832"/>
      <c r="AV445" s="831"/>
      <c r="AW445" s="832"/>
      <c r="AX445" s="831"/>
      <c r="AY445" s="832"/>
      <c r="AZ445" s="831"/>
      <c r="BA445" s="832"/>
      <c r="BB445" s="831"/>
      <c r="BC445" s="832"/>
      <c r="BD445" s="831"/>
      <c r="BE445" s="832"/>
      <c r="BF445" s="831"/>
      <c r="BG445" s="832"/>
      <c r="BH445" s="831"/>
      <c r="BI445" s="832"/>
      <c r="BJ445" s="831"/>
      <c r="BK445" s="832"/>
      <c r="BL445" s="831"/>
      <c r="BM445" s="832"/>
      <c r="BN445" s="831"/>
      <c r="BO445" s="832"/>
      <c r="BP445" s="831"/>
      <c r="BQ445" s="832"/>
      <c r="BR445" s="831"/>
      <c r="BS445" s="832"/>
      <c r="BT445" s="831"/>
      <c r="BU445" s="832"/>
      <c r="BV445" s="643">
        <f t="shared" si="290"/>
        <v>0</v>
      </c>
      <c r="BW445" s="644">
        <f t="shared" si="291"/>
        <v>0</v>
      </c>
      <c r="BX445" s="776">
        <f t="shared" si="292"/>
        <v>0</v>
      </c>
      <c r="BY445" s="644">
        <f t="shared" si="293"/>
        <v>0</v>
      </c>
      <c r="BZ445" s="833"/>
      <c r="CA445" s="338"/>
      <c r="CB445" s="338"/>
      <c r="CC445" s="338"/>
      <c r="CD445" s="338"/>
      <c r="CE445" s="338"/>
      <c r="CF445" s="338"/>
    </row>
    <row r="446" ht="15.75" customHeight="1">
      <c r="A446" s="821"/>
      <c r="B446" s="777"/>
      <c r="C446" s="501"/>
      <c r="D446" s="501"/>
      <c r="E446" s="501"/>
      <c r="F446" s="737"/>
      <c r="G446" s="773">
        <f t="shared" ref="G446:H446" si="458">L446+N446+P446+R446+T446+V446+X446+Z446+AB446+AD446+AF446+AH446+AJ446+AL446+AN446+AP446+AR446+AT446+AV446+AX446+AZ446+BB446+BD446+BF446+BH446+BJ446+BL446+BN446+BP446+BR446+BT446</f>
        <v>0</v>
      </c>
      <c r="H446" s="671">
        <f t="shared" si="458"/>
        <v>0</v>
      </c>
      <c r="I446" s="774">
        <f t="shared" si="4"/>
        <v>0</v>
      </c>
      <c r="J446" s="418"/>
      <c r="K446" s="407">
        <f t="shared" si="5"/>
        <v>0</v>
      </c>
      <c r="L446" s="831"/>
      <c r="M446" s="832"/>
      <c r="N446" s="831"/>
      <c r="O446" s="832"/>
      <c r="P446" s="831"/>
      <c r="Q446" s="832"/>
      <c r="R446" s="831"/>
      <c r="S446" s="832"/>
      <c r="T446" s="831"/>
      <c r="U446" s="832"/>
      <c r="V446" s="831"/>
      <c r="W446" s="832"/>
      <c r="X446" s="831"/>
      <c r="Y446" s="832"/>
      <c r="Z446" s="831"/>
      <c r="AA446" s="832"/>
      <c r="AB446" s="831"/>
      <c r="AC446" s="832"/>
      <c r="AD446" s="831"/>
      <c r="AE446" s="832"/>
      <c r="AF446" s="831"/>
      <c r="AG446" s="832"/>
      <c r="AH446" s="831"/>
      <c r="AI446" s="832"/>
      <c r="AJ446" s="831"/>
      <c r="AK446" s="832"/>
      <c r="AL446" s="831"/>
      <c r="AM446" s="832"/>
      <c r="AN446" s="831"/>
      <c r="AO446" s="832"/>
      <c r="AP446" s="831"/>
      <c r="AQ446" s="832"/>
      <c r="AR446" s="831"/>
      <c r="AS446" s="832"/>
      <c r="AT446" s="831"/>
      <c r="AU446" s="832"/>
      <c r="AV446" s="831"/>
      <c r="AW446" s="832"/>
      <c r="AX446" s="831"/>
      <c r="AY446" s="832"/>
      <c r="AZ446" s="831"/>
      <c r="BA446" s="832"/>
      <c r="BB446" s="831"/>
      <c r="BC446" s="832"/>
      <c r="BD446" s="831"/>
      <c r="BE446" s="832"/>
      <c r="BF446" s="831"/>
      <c r="BG446" s="832"/>
      <c r="BH446" s="831"/>
      <c r="BI446" s="832"/>
      <c r="BJ446" s="831"/>
      <c r="BK446" s="832"/>
      <c r="BL446" s="831"/>
      <c r="BM446" s="832"/>
      <c r="BN446" s="831"/>
      <c r="BO446" s="832"/>
      <c r="BP446" s="831"/>
      <c r="BQ446" s="832"/>
      <c r="BR446" s="831"/>
      <c r="BS446" s="832"/>
      <c r="BT446" s="831"/>
      <c r="BU446" s="832"/>
      <c r="BV446" s="643">
        <f t="shared" si="290"/>
        <v>0</v>
      </c>
      <c r="BW446" s="644">
        <f t="shared" si="291"/>
        <v>0</v>
      </c>
      <c r="BX446" s="776">
        <f t="shared" si="292"/>
        <v>0</v>
      </c>
      <c r="BY446" s="644">
        <f t="shared" si="293"/>
        <v>0</v>
      </c>
      <c r="BZ446" s="833"/>
      <c r="CA446" s="338"/>
      <c r="CB446" s="338"/>
      <c r="CC446" s="338"/>
      <c r="CD446" s="338"/>
      <c r="CE446" s="338"/>
      <c r="CF446" s="338"/>
    </row>
    <row r="447" ht="15.75" customHeight="1">
      <c r="A447" s="821"/>
      <c r="B447" s="777"/>
      <c r="C447" s="501"/>
      <c r="D447" s="501"/>
      <c r="E447" s="501"/>
      <c r="F447" s="737"/>
      <c r="G447" s="773">
        <f t="shared" ref="G447:H447" si="459">L447+N447+P447+R447+T447+V447+X447+Z447+AB447+AD447+AF447+AH447+AJ447+AL447+AN447+AP447+AR447+AT447+AV447+AX447+AZ447+BB447+BD447+BF447+BH447+BJ447+BL447+BN447+BP447+BR447+BT447</f>
        <v>0</v>
      </c>
      <c r="H447" s="671">
        <f t="shared" si="459"/>
        <v>0</v>
      </c>
      <c r="I447" s="774">
        <f t="shared" si="4"/>
        <v>0</v>
      </c>
      <c r="J447" s="418"/>
      <c r="K447" s="407">
        <f t="shared" si="5"/>
        <v>0</v>
      </c>
      <c r="L447" s="831"/>
      <c r="M447" s="832"/>
      <c r="N447" s="831"/>
      <c r="O447" s="832"/>
      <c r="P447" s="831"/>
      <c r="Q447" s="832"/>
      <c r="R447" s="831"/>
      <c r="S447" s="832"/>
      <c r="T447" s="831"/>
      <c r="U447" s="832"/>
      <c r="V447" s="831"/>
      <c r="W447" s="832"/>
      <c r="X447" s="831"/>
      <c r="Y447" s="832"/>
      <c r="Z447" s="831"/>
      <c r="AA447" s="832"/>
      <c r="AB447" s="831"/>
      <c r="AC447" s="832"/>
      <c r="AD447" s="831"/>
      <c r="AE447" s="832"/>
      <c r="AF447" s="831"/>
      <c r="AG447" s="832"/>
      <c r="AH447" s="831"/>
      <c r="AI447" s="832"/>
      <c r="AJ447" s="831"/>
      <c r="AK447" s="832"/>
      <c r="AL447" s="831"/>
      <c r="AM447" s="832"/>
      <c r="AN447" s="831"/>
      <c r="AO447" s="832"/>
      <c r="AP447" s="831"/>
      <c r="AQ447" s="832"/>
      <c r="AR447" s="831"/>
      <c r="AS447" s="832"/>
      <c r="AT447" s="831"/>
      <c r="AU447" s="832"/>
      <c r="AV447" s="831"/>
      <c r="AW447" s="832"/>
      <c r="AX447" s="831"/>
      <c r="AY447" s="832"/>
      <c r="AZ447" s="831"/>
      <c r="BA447" s="832"/>
      <c r="BB447" s="831"/>
      <c r="BC447" s="832"/>
      <c r="BD447" s="831"/>
      <c r="BE447" s="832"/>
      <c r="BF447" s="831"/>
      <c r="BG447" s="832"/>
      <c r="BH447" s="831"/>
      <c r="BI447" s="832"/>
      <c r="BJ447" s="831"/>
      <c r="BK447" s="832"/>
      <c r="BL447" s="831"/>
      <c r="BM447" s="832"/>
      <c r="BN447" s="831"/>
      <c r="BO447" s="832"/>
      <c r="BP447" s="831"/>
      <c r="BQ447" s="832"/>
      <c r="BR447" s="831"/>
      <c r="BS447" s="832"/>
      <c r="BT447" s="831"/>
      <c r="BU447" s="832"/>
      <c r="BV447" s="643">
        <f t="shared" si="290"/>
        <v>0</v>
      </c>
      <c r="BW447" s="644">
        <f t="shared" si="291"/>
        <v>0</v>
      </c>
      <c r="BX447" s="776">
        <f t="shared" si="292"/>
        <v>0</v>
      </c>
      <c r="BY447" s="644">
        <f t="shared" si="293"/>
        <v>0</v>
      </c>
      <c r="BZ447" s="833"/>
      <c r="CA447" s="338"/>
      <c r="CB447" s="338"/>
      <c r="CC447" s="338"/>
      <c r="CD447" s="338"/>
      <c r="CE447" s="338"/>
      <c r="CF447" s="338"/>
    </row>
    <row r="448" ht="15.75" customHeight="1">
      <c r="A448" s="821"/>
      <c r="B448" s="777"/>
      <c r="C448" s="501"/>
      <c r="D448" s="501"/>
      <c r="E448" s="501"/>
      <c r="F448" s="737"/>
      <c r="G448" s="773">
        <f t="shared" ref="G448:H448" si="460">L448+N448+P448+R448+T448+V448+X448+Z448+AB448+AD448+AF448+AH448+AJ448+AL448+AN448+AP448+AR448+AT448+AV448+AX448+AZ448+BB448+BD448+BF448+BH448+BJ448+BL448+BN448+BP448+BR448+BT448</f>
        <v>0</v>
      </c>
      <c r="H448" s="671">
        <f t="shared" si="460"/>
        <v>0</v>
      </c>
      <c r="I448" s="774">
        <f t="shared" si="4"/>
        <v>0</v>
      </c>
      <c r="J448" s="418"/>
      <c r="K448" s="407">
        <f t="shared" si="5"/>
        <v>0</v>
      </c>
      <c r="L448" s="831"/>
      <c r="M448" s="832"/>
      <c r="N448" s="831"/>
      <c r="O448" s="832"/>
      <c r="P448" s="831"/>
      <c r="Q448" s="832"/>
      <c r="R448" s="831"/>
      <c r="S448" s="832"/>
      <c r="T448" s="831"/>
      <c r="U448" s="832"/>
      <c r="V448" s="831"/>
      <c r="W448" s="832"/>
      <c r="X448" s="831"/>
      <c r="Y448" s="832"/>
      <c r="Z448" s="831"/>
      <c r="AA448" s="832"/>
      <c r="AB448" s="831"/>
      <c r="AC448" s="832"/>
      <c r="AD448" s="831"/>
      <c r="AE448" s="832"/>
      <c r="AF448" s="831"/>
      <c r="AG448" s="832"/>
      <c r="AH448" s="831"/>
      <c r="AI448" s="832"/>
      <c r="AJ448" s="831"/>
      <c r="AK448" s="832"/>
      <c r="AL448" s="831"/>
      <c r="AM448" s="832"/>
      <c r="AN448" s="831"/>
      <c r="AO448" s="832"/>
      <c r="AP448" s="831"/>
      <c r="AQ448" s="832"/>
      <c r="AR448" s="831"/>
      <c r="AS448" s="832"/>
      <c r="AT448" s="831"/>
      <c r="AU448" s="832"/>
      <c r="AV448" s="831"/>
      <c r="AW448" s="832"/>
      <c r="AX448" s="831"/>
      <c r="AY448" s="832"/>
      <c r="AZ448" s="831"/>
      <c r="BA448" s="832"/>
      <c r="BB448" s="831"/>
      <c r="BC448" s="832"/>
      <c r="BD448" s="831"/>
      <c r="BE448" s="832"/>
      <c r="BF448" s="831"/>
      <c r="BG448" s="832"/>
      <c r="BH448" s="831"/>
      <c r="BI448" s="832"/>
      <c r="BJ448" s="831"/>
      <c r="BK448" s="832"/>
      <c r="BL448" s="831"/>
      <c r="BM448" s="832"/>
      <c r="BN448" s="831"/>
      <c r="BO448" s="832"/>
      <c r="BP448" s="831"/>
      <c r="BQ448" s="832"/>
      <c r="BR448" s="831"/>
      <c r="BS448" s="832"/>
      <c r="BT448" s="831"/>
      <c r="BU448" s="832"/>
      <c r="BV448" s="643">
        <f t="shared" si="290"/>
        <v>0</v>
      </c>
      <c r="BW448" s="644">
        <f t="shared" si="291"/>
        <v>0</v>
      </c>
      <c r="BX448" s="776">
        <f t="shared" si="292"/>
        <v>0</v>
      </c>
      <c r="BY448" s="644">
        <f t="shared" si="293"/>
        <v>0</v>
      </c>
      <c r="BZ448" s="833"/>
      <c r="CA448" s="338"/>
      <c r="CB448" s="338"/>
      <c r="CC448" s="338"/>
      <c r="CD448" s="338"/>
      <c r="CE448" s="338"/>
      <c r="CF448" s="338"/>
    </row>
    <row r="449" ht="15.75" customHeight="1">
      <c r="A449" s="821"/>
      <c r="B449" s="777"/>
      <c r="C449" s="501"/>
      <c r="D449" s="501"/>
      <c r="E449" s="501"/>
      <c r="F449" s="737"/>
      <c r="G449" s="773">
        <f t="shared" ref="G449:H449" si="461">L449+N449+P449+R449+T449+V449+X449+Z449+AB449+AD449+AF449+AH449+AJ449+AL449+AN449+AP449+AR449+AT449+AV449+AX449+AZ449+BB449+BD449+BF449+BH449+BJ449+BL449+BN449+BP449+BR449+BT449</f>
        <v>0</v>
      </c>
      <c r="H449" s="671">
        <f t="shared" si="461"/>
        <v>0</v>
      </c>
      <c r="I449" s="774">
        <f t="shared" si="4"/>
        <v>0</v>
      </c>
      <c r="J449" s="418"/>
      <c r="K449" s="407">
        <f t="shared" si="5"/>
        <v>0</v>
      </c>
      <c r="L449" s="831"/>
      <c r="M449" s="832"/>
      <c r="N449" s="831"/>
      <c r="O449" s="832"/>
      <c r="P449" s="831"/>
      <c r="Q449" s="832"/>
      <c r="R449" s="831"/>
      <c r="S449" s="832"/>
      <c r="T449" s="831"/>
      <c r="U449" s="832"/>
      <c r="V449" s="831"/>
      <c r="W449" s="832"/>
      <c r="X449" s="831"/>
      <c r="Y449" s="832"/>
      <c r="Z449" s="831"/>
      <c r="AA449" s="832"/>
      <c r="AB449" s="831"/>
      <c r="AC449" s="832"/>
      <c r="AD449" s="831"/>
      <c r="AE449" s="832"/>
      <c r="AF449" s="831"/>
      <c r="AG449" s="832"/>
      <c r="AH449" s="831"/>
      <c r="AI449" s="832"/>
      <c r="AJ449" s="831"/>
      <c r="AK449" s="832"/>
      <c r="AL449" s="831"/>
      <c r="AM449" s="832"/>
      <c r="AN449" s="831"/>
      <c r="AO449" s="832"/>
      <c r="AP449" s="831"/>
      <c r="AQ449" s="832"/>
      <c r="AR449" s="831"/>
      <c r="AS449" s="832"/>
      <c r="AT449" s="831"/>
      <c r="AU449" s="832"/>
      <c r="AV449" s="831"/>
      <c r="AW449" s="832"/>
      <c r="AX449" s="831"/>
      <c r="AY449" s="832"/>
      <c r="AZ449" s="831"/>
      <c r="BA449" s="832"/>
      <c r="BB449" s="831"/>
      <c r="BC449" s="832"/>
      <c r="BD449" s="831"/>
      <c r="BE449" s="832"/>
      <c r="BF449" s="831"/>
      <c r="BG449" s="832"/>
      <c r="BH449" s="831"/>
      <c r="BI449" s="832"/>
      <c r="BJ449" s="831"/>
      <c r="BK449" s="832"/>
      <c r="BL449" s="831"/>
      <c r="BM449" s="832"/>
      <c r="BN449" s="831"/>
      <c r="BO449" s="832"/>
      <c r="BP449" s="831"/>
      <c r="BQ449" s="832"/>
      <c r="BR449" s="831"/>
      <c r="BS449" s="832"/>
      <c r="BT449" s="831"/>
      <c r="BU449" s="832"/>
      <c r="BV449" s="643">
        <f t="shared" si="290"/>
        <v>0</v>
      </c>
      <c r="BW449" s="644">
        <f t="shared" si="291"/>
        <v>0</v>
      </c>
      <c r="BX449" s="776">
        <f t="shared" si="292"/>
        <v>0</v>
      </c>
      <c r="BY449" s="644">
        <f t="shared" si="293"/>
        <v>0</v>
      </c>
      <c r="BZ449" s="833"/>
      <c r="CA449" s="338"/>
      <c r="CB449" s="338"/>
      <c r="CC449" s="338"/>
      <c r="CD449" s="338"/>
      <c r="CE449" s="338"/>
      <c r="CF449" s="338"/>
    </row>
    <row r="450" ht="15.75" customHeight="1">
      <c r="A450" s="821"/>
      <c r="B450" s="777"/>
      <c r="C450" s="501"/>
      <c r="D450" s="501"/>
      <c r="E450" s="501"/>
      <c r="F450" s="737"/>
      <c r="G450" s="773">
        <f t="shared" ref="G450:H450" si="462">L450+N450+P450+R450+T450+V450+X450+Z450+AB450+AD450+AF450+AH450+AJ450+AL450+AN450+AP450+AR450+AT450+AV450+AX450+AZ450+BB450+BD450+BF450+BH450+BJ450+BL450+BN450+BP450+BR450+BT450</f>
        <v>0</v>
      </c>
      <c r="H450" s="671">
        <f t="shared" si="462"/>
        <v>0</v>
      </c>
      <c r="I450" s="774">
        <f t="shared" si="4"/>
        <v>0</v>
      </c>
      <c r="J450" s="418"/>
      <c r="K450" s="407">
        <f t="shared" si="5"/>
        <v>0</v>
      </c>
      <c r="L450" s="831"/>
      <c r="M450" s="832"/>
      <c r="N450" s="831"/>
      <c r="O450" s="832"/>
      <c r="P450" s="831"/>
      <c r="Q450" s="832"/>
      <c r="R450" s="831"/>
      <c r="S450" s="832"/>
      <c r="T450" s="831"/>
      <c r="U450" s="832"/>
      <c r="V450" s="831"/>
      <c r="W450" s="832"/>
      <c r="X450" s="831"/>
      <c r="Y450" s="832"/>
      <c r="Z450" s="831"/>
      <c r="AA450" s="832"/>
      <c r="AB450" s="831"/>
      <c r="AC450" s="832"/>
      <c r="AD450" s="831"/>
      <c r="AE450" s="832"/>
      <c r="AF450" s="831"/>
      <c r="AG450" s="832"/>
      <c r="AH450" s="831"/>
      <c r="AI450" s="832"/>
      <c r="AJ450" s="831"/>
      <c r="AK450" s="832"/>
      <c r="AL450" s="831"/>
      <c r="AM450" s="832"/>
      <c r="AN450" s="831"/>
      <c r="AO450" s="832"/>
      <c r="AP450" s="831"/>
      <c r="AQ450" s="832"/>
      <c r="AR450" s="831"/>
      <c r="AS450" s="832"/>
      <c r="AT450" s="831"/>
      <c r="AU450" s="832"/>
      <c r="AV450" s="831"/>
      <c r="AW450" s="832"/>
      <c r="AX450" s="831"/>
      <c r="AY450" s="832"/>
      <c r="AZ450" s="831"/>
      <c r="BA450" s="832"/>
      <c r="BB450" s="831"/>
      <c r="BC450" s="832"/>
      <c r="BD450" s="831"/>
      <c r="BE450" s="832"/>
      <c r="BF450" s="831"/>
      <c r="BG450" s="832"/>
      <c r="BH450" s="831"/>
      <c r="BI450" s="832"/>
      <c r="BJ450" s="831"/>
      <c r="BK450" s="832"/>
      <c r="BL450" s="831"/>
      <c r="BM450" s="832"/>
      <c r="BN450" s="831"/>
      <c r="BO450" s="832"/>
      <c r="BP450" s="831"/>
      <c r="BQ450" s="832"/>
      <c r="BR450" s="831"/>
      <c r="BS450" s="832"/>
      <c r="BT450" s="831"/>
      <c r="BU450" s="832"/>
      <c r="BV450" s="643">
        <f t="shared" si="290"/>
        <v>0</v>
      </c>
      <c r="BW450" s="644">
        <f t="shared" si="291"/>
        <v>0</v>
      </c>
      <c r="BX450" s="776">
        <f t="shared" si="292"/>
        <v>0</v>
      </c>
      <c r="BY450" s="644">
        <f t="shared" si="293"/>
        <v>0</v>
      </c>
      <c r="BZ450" s="833"/>
      <c r="CA450" s="338"/>
      <c r="CB450" s="338"/>
      <c r="CC450" s="338"/>
      <c r="CD450" s="338"/>
      <c r="CE450" s="338"/>
      <c r="CF450" s="338"/>
    </row>
    <row r="451" ht="15.75" customHeight="1">
      <c r="A451" s="821"/>
      <c r="B451" s="777"/>
      <c r="C451" s="501"/>
      <c r="D451" s="501"/>
      <c r="E451" s="501"/>
      <c r="F451" s="737"/>
      <c r="G451" s="773">
        <f t="shared" ref="G451:H451" si="463">L451+N451+P451+R451+T451+V451+X451+Z451+AB451+AD451+AF451+AH451+AJ451+AL451+AN451+AP451+AR451+AT451+AV451+AX451+AZ451+BB451+BD451+BF451+BH451+BJ451+BL451+BN451+BP451+BR451+BT451</f>
        <v>0</v>
      </c>
      <c r="H451" s="671">
        <f t="shared" si="463"/>
        <v>0</v>
      </c>
      <c r="I451" s="774">
        <f t="shared" si="4"/>
        <v>0</v>
      </c>
      <c r="J451" s="418"/>
      <c r="K451" s="407">
        <f t="shared" si="5"/>
        <v>0</v>
      </c>
      <c r="L451" s="831"/>
      <c r="M451" s="832"/>
      <c r="N451" s="831"/>
      <c r="O451" s="832"/>
      <c r="P451" s="831"/>
      <c r="Q451" s="832"/>
      <c r="R451" s="831"/>
      <c r="S451" s="832"/>
      <c r="T451" s="831"/>
      <c r="U451" s="832"/>
      <c r="V451" s="831"/>
      <c r="W451" s="832"/>
      <c r="X451" s="831"/>
      <c r="Y451" s="832"/>
      <c r="Z451" s="831"/>
      <c r="AA451" s="832"/>
      <c r="AB451" s="831"/>
      <c r="AC451" s="832"/>
      <c r="AD451" s="831"/>
      <c r="AE451" s="832"/>
      <c r="AF451" s="831"/>
      <c r="AG451" s="832"/>
      <c r="AH451" s="831"/>
      <c r="AI451" s="832"/>
      <c r="AJ451" s="831"/>
      <c r="AK451" s="832"/>
      <c r="AL451" s="831"/>
      <c r="AM451" s="832"/>
      <c r="AN451" s="831"/>
      <c r="AO451" s="832"/>
      <c r="AP451" s="831"/>
      <c r="AQ451" s="832"/>
      <c r="AR451" s="831"/>
      <c r="AS451" s="832"/>
      <c r="AT451" s="831"/>
      <c r="AU451" s="832"/>
      <c r="AV451" s="831"/>
      <c r="AW451" s="832"/>
      <c r="AX451" s="831"/>
      <c r="AY451" s="832"/>
      <c r="AZ451" s="831"/>
      <c r="BA451" s="832"/>
      <c r="BB451" s="831"/>
      <c r="BC451" s="832"/>
      <c r="BD451" s="831"/>
      <c r="BE451" s="832"/>
      <c r="BF451" s="831"/>
      <c r="BG451" s="832"/>
      <c r="BH451" s="831"/>
      <c r="BI451" s="832"/>
      <c r="BJ451" s="831"/>
      <c r="BK451" s="832"/>
      <c r="BL451" s="831"/>
      <c r="BM451" s="832"/>
      <c r="BN451" s="831"/>
      <c r="BO451" s="832"/>
      <c r="BP451" s="831"/>
      <c r="BQ451" s="832"/>
      <c r="BR451" s="831"/>
      <c r="BS451" s="832"/>
      <c r="BT451" s="831"/>
      <c r="BU451" s="832"/>
      <c r="BV451" s="643">
        <f t="shared" si="290"/>
        <v>0</v>
      </c>
      <c r="BW451" s="644">
        <f t="shared" si="291"/>
        <v>0</v>
      </c>
      <c r="BX451" s="776">
        <f t="shared" si="292"/>
        <v>0</v>
      </c>
      <c r="BY451" s="644">
        <f t="shared" si="293"/>
        <v>0</v>
      </c>
      <c r="BZ451" s="833"/>
      <c r="CA451" s="338"/>
      <c r="CB451" s="338"/>
      <c r="CC451" s="338"/>
      <c r="CD451" s="338"/>
      <c r="CE451" s="338"/>
      <c r="CF451" s="338"/>
    </row>
    <row r="452" ht="15.75" customHeight="1">
      <c r="A452" s="821"/>
      <c r="B452" s="777"/>
      <c r="C452" s="501"/>
      <c r="D452" s="501"/>
      <c r="E452" s="501"/>
      <c r="F452" s="737"/>
      <c r="G452" s="773">
        <f t="shared" ref="G452:H452" si="464">L452+N452+P452+R452+T452+V452+X452+Z452+AB452+AD452+AF452+AH452+AJ452+AL452+AN452+AP452+AR452+AT452+AV452+AX452+AZ452+BB452+BD452+BF452+BH452+BJ452+BL452+BN452+BP452+BR452+BT452</f>
        <v>0</v>
      </c>
      <c r="H452" s="671">
        <f t="shared" si="464"/>
        <v>0</v>
      </c>
      <c r="I452" s="774">
        <f t="shared" si="4"/>
        <v>0</v>
      </c>
      <c r="J452" s="418"/>
      <c r="K452" s="407">
        <f t="shared" si="5"/>
        <v>0</v>
      </c>
      <c r="L452" s="831"/>
      <c r="M452" s="832"/>
      <c r="N452" s="831"/>
      <c r="O452" s="832"/>
      <c r="P452" s="831"/>
      <c r="Q452" s="832"/>
      <c r="R452" s="831"/>
      <c r="S452" s="832"/>
      <c r="T452" s="831"/>
      <c r="U452" s="832"/>
      <c r="V452" s="831"/>
      <c r="W452" s="832"/>
      <c r="X452" s="831"/>
      <c r="Y452" s="832"/>
      <c r="Z452" s="831"/>
      <c r="AA452" s="832"/>
      <c r="AB452" s="831"/>
      <c r="AC452" s="832"/>
      <c r="AD452" s="831"/>
      <c r="AE452" s="832"/>
      <c r="AF452" s="831"/>
      <c r="AG452" s="832"/>
      <c r="AH452" s="831"/>
      <c r="AI452" s="832"/>
      <c r="AJ452" s="831"/>
      <c r="AK452" s="832"/>
      <c r="AL452" s="831"/>
      <c r="AM452" s="832"/>
      <c r="AN452" s="831"/>
      <c r="AO452" s="832"/>
      <c r="AP452" s="831"/>
      <c r="AQ452" s="832"/>
      <c r="AR452" s="831"/>
      <c r="AS452" s="832"/>
      <c r="AT452" s="831"/>
      <c r="AU452" s="832"/>
      <c r="AV452" s="831"/>
      <c r="AW452" s="832"/>
      <c r="AX452" s="831"/>
      <c r="AY452" s="832"/>
      <c r="AZ452" s="831"/>
      <c r="BA452" s="832"/>
      <c r="BB452" s="831"/>
      <c r="BC452" s="832"/>
      <c r="BD452" s="831"/>
      <c r="BE452" s="832"/>
      <c r="BF452" s="831"/>
      <c r="BG452" s="832"/>
      <c r="BH452" s="831"/>
      <c r="BI452" s="832"/>
      <c r="BJ452" s="831"/>
      <c r="BK452" s="832"/>
      <c r="BL452" s="831"/>
      <c r="BM452" s="832"/>
      <c r="BN452" s="831"/>
      <c r="BO452" s="832"/>
      <c r="BP452" s="831"/>
      <c r="BQ452" s="832"/>
      <c r="BR452" s="831"/>
      <c r="BS452" s="832"/>
      <c r="BT452" s="831"/>
      <c r="BU452" s="832"/>
      <c r="BV452" s="643">
        <f t="shared" si="290"/>
        <v>0</v>
      </c>
      <c r="BW452" s="644">
        <f t="shared" si="291"/>
        <v>0</v>
      </c>
      <c r="BX452" s="776">
        <f t="shared" si="292"/>
        <v>0</v>
      </c>
      <c r="BY452" s="644">
        <f t="shared" si="293"/>
        <v>0</v>
      </c>
      <c r="BZ452" s="833"/>
      <c r="CA452" s="338"/>
      <c r="CB452" s="338"/>
      <c r="CC452" s="338"/>
      <c r="CD452" s="338"/>
      <c r="CE452" s="338"/>
      <c r="CF452" s="338"/>
    </row>
    <row r="453" ht="15.75" customHeight="1">
      <c r="A453" s="821"/>
      <c r="B453" s="777"/>
      <c r="C453" s="501"/>
      <c r="D453" s="501"/>
      <c r="E453" s="501"/>
      <c r="F453" s="737"/>
      <c r="G453" s="773">
        <f t="shared" ref="G453:H453" si="465">L453+N453+P453+R453+T453+V453+X453+Z453+AB453+AD453+AF453+AH453+AJ453+AL453+AN453+AP453+AR453+AT453+AV453+AX453+AZ453+BB453+BD453+BF453+BH453+BJ453+BL453+BN453+BP453+BR453+BT453</f>
        <v>0</v>
      </c>
      <c r="H453" s="671">
        <f t="shared" si="465"/>
        <v>0</v>
      </c>
      <c r="I453" s="774">
        <f t="shared" si="4"/>
        <v>0</v>
      </c>
      <c r="J453" s="418"/>
      <c r="K453" s="407">
        <f t="shared" si="5"/>
        <v>0</v>
      </c>
      <c r="L453" s="831"/>
      <c r="M453" s="832"/>
      <c r="N453" s="831"/>
      <c r="O453" s="832"/>
      <c r="P453" s="831"/>
      <c r="Q453" s="832"/>
      <c r="R453" s="831"/>
      <c r="S453" s="832"/>
      <c r="T453" s="831"/>
      <c r="U453" s="832"/>
      <c r="V453" s="831"/>
      <c r="W453" s="832"/>
      <c r="X453" s="831"/>
      <c r="Y453" s="832"/>
      <c r="Z453" s="831"/>
      <c r="AA453" s="832"/>
      <c r="AB453" s="831"/>
      <c r="AC453" s="832"/>
      <c r="AD453" s="831"/>
      <c r="AE453" s="832"/>
      <c r="AF453" s="831"/>
      <c r="AG453" s="832"/>
      <c r="AH453" s="831"/>
      <c r="AI453" s="832"/>
      <c r="AJ453" s="831"/>
      <c r="AK453" s="832"/>
      <c r="AL453" s="831"/>
      <c r="AM453" s="832"/>
      <c r="AN453" s="831"/>
      <c r="AO453" s="832"/>
      <c r="AP453" s="831"/>
      <c r="AQ453" s="832"/>
      <c r="AR453" s="831"/>
      <c r="AS453" s="832"/>
      <c r="AT453" s="831"/>
      <c r="AU453" s="832"/>
      <c r="AV453" s="831"/>
      <c r="AW453" s="832"/>
      <c r="AX453" s="831"/>
      <c r="AY453" s="832"/>
      <c r="AZ453" s="831"/>
      <c r="BA453" s="832"/>
      <c r="BB453" s="831"/>
      <c r="BC453" s="832"/>
      <c r="BD453" s="831"/>
      <c r="BE453" s="832"/>
      <c r="BF453" s="831"/>
      <c r="BG453" s="832"/>
      <c r="BH453" s="831"/>
      <c r="BI453" s="832"/>
      <c r="BJ453" s="831"/>
      <c r="BK453" s="832"/>
      <c r="BL453" s="831"/>
      <c r="BM453" s="832"/>
      <c r="BN453" s="831"/>
      <c r="BO453" s="832"/>
      <c r="BP453" s="831"/>
      <c r="BQ453" s="832"/>
      <c r="BR453" s="831"/>
      <c r="BS453" s="832"/>
      <c r="BT453" s="831"/>
      <c r="BU453" s="832"/>
      <c r="BV453" s="643">
        <f t="shared" si="290"/>
        <v>0</v>
      </c>
      <c r="BW453" s="644">
        <f t="shared" si="291"/>
        <v>0</v>
      </c>
      <c r="BX453" s="776">
        <f t="shared" si="292"/>
        <v>0</v>
      </c>
      <c r="BY453" s="644">
        <f t="shared" si="293"/>
        <v>0</v>
      </c>
      <c r="BZ453" s="833"/>
      <c r="CA453" s="338"/>
      <c r="CB453" s="338"/>
      <c r="CC453" s="338"/>
      <c r="CD453" s="338"/>
      <c r="CE453" s="338"/>
      <c r="CF453" s="338"/>
    </row>
    <row r="454" ht="15.75" customHeight="1">
      <c r="A454" s="821"/>
      <c r="B454" s="777"/>
      <c r="C454" s="501"/>
      <c r="D454" s="501"/>
      <c r="E454" s="501"/>
      <c r="F454" s="737"/>
      <c r="G454" s="773">
        <f t="shared" ref="G454:H454" si="466">L454+N454+P454+R454+T454+V454+X454+Z454+AB454+AD454+AF454+AH454+AJ454+AL454+AN454+AP454+AR454+AT454+AV454+AX454+AZ454+BB454+BD454+BF454+BH454+BJ454+BL454+BN454+BP454+BR454+BT454</f>
        <v>0</v>
      </c>
      <c r="H454" s="671">
        <f t="shared" si="466"/>
        <v>0</v>
      </c>
      <c r="I454" s="774">
        <f t="shared" si="4"/>
        <v>0</v>
      </c>
      <c r="J454" s="418"/>
      <c r="K454" s="407">
        <f t="shared" si="5"/>
        <v>0</v>
      </c>
      <c r="L454" s="831"/>
      <c r="M454" s="832"/>
      <c r="N454" s="831"/>
      <c r="O454" s="832"/>
      <c r="P454" s="831"/>
      <c r="Q454" s="832"/>
      <c r="R454" s="831"/>
      <c r="S454" s="832"/>
      <c r="T454" s="831"/>
      <c r="U454" s="832"/>
      <c r="V454" s="831"/>
      <c r="W454" s="832"/>
      <c r="X454" s="831"/>
      <c r="Y454" s="832"/>
      <c r="Z454" s="831"/>
      <c r="AA454" s="832"/>
      <c r="AB454" s="831"/>
      <c r="AC454" s="832"/>
      <c r="AD454" s="831"/>
      <c r="AE454" s="832"/>
      <c r="AF454" s="831"/>
      <c r="AG454" s="832"/>
      <c r="AH454" s="831"/>
      <c r="AI454" s="832"/>
      <c r="AJ454" s="831"/>
      <c r="AK454" s="832"/>
      <c r="AL454" s="831"/>
      <c r="AM454" s="832"/>
      <c r="AN454" s="831"/>
      <c r="AO454" s="832"/>
      <c r="AP454" s="831"/>
      <c r="AQ454" s="832"/>
      <c r="AR454" s="831"/>
      <c r="AS454" s="832"/>
      <c r="AT454" s="831"/>
      <c r="AU454" s="832"/>
      <c r="AV454" s="831"/>
      <c r="AW454" s="832"/>
      <c r="AX454" s="831"/>
      <c r="AY454" s="832"/>
      <c r="AZ454" s="831"/>
      <c r="BA454" s="832"/>
      <c r="BB454" s="831"/>
      <c r="BC454" s="832"/>
      <c r="BD454" s="831"/>
      <c r="BE454" s="832"/>
      <c r="BF454" s="831"/>
      <c r="BG454" s="832"/>
      <c r="BH454" s="831"/>
      <c r="BI454" s="832"/>
      <c r="BJ454" s="831"/>
      <c r="BK454" s="832"/>
      <c r="BL454" s="831"/>
      <c r="BM454" s="832"/>
      <c r="BN454" s="831"/>
      <c r="BO454" s="832"/>
      <c r="BP454" s="831"/>
      <c r="BQ454" s="832"/>
      <c r="BR454" s="831"/>
      <c r="BS454" s="832"/>
      <c r="BT454" s="831"/>
      <c r="BU454" s="832"/>
      <c r="BV454" s="643">
        <f t="shared" si="290"/>
        <v>0</v>
      </c>
      <c r="BW454" s="644">
        <f t="shared" si="291"/>
        <v>0</v>
      </c>
      <c r="BX454" s="776">
        <f t="shared" si="292"/>
        <v>0</v>
      </c>
      <c r="BY454" s="644">
        <f t="shared" si="293"/>
        <v>0</v>
      </c>
      <c r="BZ454" s="833"/>
      <c r="CA454" s="338"/>
      <c r="CB454" s="338"/>
      <c r="CC454" s="338"/>
      <c r="CD454" s="338"/>
      <c r="CE454" s="338"/>
      <c r="CF454" s="338"/>
    </row>
    <row r="455" ht="15.75" customHeight="1">
      <c r="A455" s="821"/>
      <c r="B455" s="777"/>
      <c r="C455" s="501"/>
      <c r="D455" s="501"/>
      <c r="E455" s="501"/>
      <c r="F455" s="737"/>
      <c r="G455" s="773">
        <f t="shared" ref="G455:H455" si="467">L455+N455+P455+R455+T455+V455+X455+Z455+AB455+AD455+AF455+AH455+AJ455+AL455+AN455+AP455+AR455+AT455+AV455+AX455+AZ455+BB455+BD455+BF455+BH455+BJ455+BL455+BN455+BP455+BR455+BT455</f>
        <v>0</v>
      </c>
      <c r="H455" s="671">
        <f t="shared" si="467"/>
        <v>0</v>
      </c>
      <c r="I455" s="774">
        <f t="shared" si="4"/>
        <v>0</v>
      </c>
      <c r="J455" s="418"/>
      <c r="K455" s="407">
        <f t="shared" si="5"/>
        <v>0</v>
      </c>
      <c r="L455" s="831"/>
      <c r="M455" s="832"/>
      <c r="N455" s="831"/>
      <c r="O455" s="832"/>
      <c r="P455" s="831"/>
      <c r="Q455" s="832"/>
      <c r="R455" s="831"/>
      <c r="S455" s="832"/>
      <c r="T455" s="831"/>
      <c r="U455" s="832"/>
      <c r="V455" s="831"/>
      <c r="W455" s="832"/>
      <c r="X455" s="831"/>
      <c r="Y455" s="832"/>
      <c r="Z455" s="831"/>
      <c r="AA455" s="832"/>
      <c r="AB455" s="831"/>
      <c r="AC455" s="832"/>
      <c r="AD455" s="831"/>
      <c r="AE455" s="832"/>
      <c r="AF455" s="831"/>
      <c r="AG455" s="832"/>
      <c r="AH455" s="831"/>
      <c r="AI455" s="832"/>
      <c r="AJ455" s="831"/>
      <c r="AK455" s="832"/>
      <c r="AL455" s="831"/>
      <c r="AM455" s="832"/>
      <c r="AN455" s="831"/>
      <c r="AO455" s="832"/>
      <c r="AP455" s="831"/>
      <c r="AQ455" s="832"/>
      <c r="AR455" s="831"/>
      <c r="AS455" s="832"/>
      <c r="AT455" s="831"/>
      <c r="AU455" s="832"/>
      <c r="AV455" s="831"/>
      <c r="AW455" s="832"/>
      <c r="AX455" s="831"/>
      <c r="AY455" s="832"/>
      <c r="AZ455" s="831"/>
      <c r="BA455" s="832"/>
      <c r="BB455" s="831"/>
      <c r="BC455" s="832"/>
      <c r="BD455" s="831"/>
      <c r="BE455" s="832"/>
      <c r="BF455" s="831"/>
      <c r="BG455" s="832"/>
      <c r="BH455" s="831"/>
      <c r="BI455" s="832"/>
      <c r="BJ455" s="831"/>
      <c r="BK455" s="832"/>
      <c r="BL455" s="831"/>
      <c r="BM455" s="832"/>
      <c r="BN455" s="831"/>
      <c r="BO455" s="832"/>
      <c r="BP455" s="831"/>
      <c r="BQ455" s="832"/>
      <c r="BR455" s="831"/>
      <c r="BS455" s="832"/>
      <c r="BT455" s="831"/>
      <c r="BU455" s="832"/>
      <c r="BV455" s="643">
        <f t="shared" si="290"/>
        <v>0</v>
      </c>
      <c r="BW455" s="644">
        <f t="shared" si="291"/>
        <v>0</v>
      </c>
      <c r="BX455" s="776">
        <f t="shared" si="292"/>
        <v>0</v>
      </c>
      <c r="BY455" s="644">
        <f t="shared" si="293"/>
        <v>0</v>
      </c>
      <c r="BZ455" s="833"/>
      <c r="CA455" s="338"/>
      <c r="CB455" s="338"/>
      <c r="CC455" s="338"/>
      <c r="CD455" s="338"/>
      <c r="CE455" s="338"/>
      <c r="CF455" s="338"/>
    </row>
    <row r="456" ht="15.75" customHeight="1">
      <c r="A456" s="821"/>
      <c r="B456" s="777"/>
      <c r="C456" s="501"/>
      <c r="D456" s="501"/>
      <c r="E456" s="501"/>
      <c r="F456" s="737"/>
      <c r="G456" s="773">
        <f t="shared" ref="G456:H456" si="468">L456+N456+P456+R456+T456+V456+X456+Z456+AB456+AD456+AF456+AH456+AJ456+AL456+AN456+AP456+AR456+AT456+AV456+AX456+AZ456+BB456+BD456+BF456+BH456+BJ456+BL456+BN456+BP456+BR456+BT456</f>
        <v>0</v>
      </c>
      <c r="H456" s="671">
        <f t="shared" si="468"/>
        <v>0</v>
      </c>
      <c r="I456" s="774">
        <f t="shared" si="4"/>
        <v>0</v>
      </c>
      <c r="J456" s="418"/>
      <c r="K456" s="407">
        <f t="shared" si="5"/>
        <v>0</v>
      </c>
      <c r="L456" s="831"/>
      <c r="M456" s="832"/>
      <c r="N456" s="831"/>
      <c r="O456" s="832"/>
      <c r="P456" s="831"/>
      <c r="Q456" s="832"/>
      <c r="R456" s="831"/>
      <c r="S456" s="832"/>
      <c r="T456" s="831"/>
      <c r="U456" s="832"/>
      <c r="V456" s="831"/>
      <c r="W456" s="832"/>
      <c r="X456" s="831"/>
      <c r="Y456" s="832"/>
      <c r="Z456" s="831"/>
      <c r="AA456" s="832"/>
      <c r="AB456" s="831"/>
      <c r="AC456" s="832"/>
      <c r="AD456" s="831"/>
      <c r="AE456" s="832"/>
      <c r="AF456" s="831"/>
      <c r="AG456" s="832"/>
      <c r="AH456" s="831"/>
      <c r="AI456" s="832"/>
      <c r="AJ456" s="831"/>
      <c r="AK456" s="832"/>
      <c r="AL456" s="831"/>
      <c r="AM456" s="832"/>
      <c r="AN456" s="831"/>
      <c r="AO456" s="832"/>
      <c r="AP456" s="831"/>
      <c r="AQ456" s="832"/>
      <c r="AR456" s="831"/>
      <c r="AS456" s="832"/>
      <c r="AT456" s="831"/>
      <c r="AU456" s="832"/>
      <c r="AV456" s="831"/>
      <c r="AW456" s="832"/>
      <c r="AX456" s="831"/>
      <c r="AY456" s="832"/>
      <c r="AZ456" s="831"/>
      <c r="BA456" s="832"/>
      <c r="BB456" s="831"/>
      <c r="BC456" s="832"/>
      <c r="BD456" s="831"/>
      <c r="BE456" s="832"/>
      <c r="BF456" s="831"/>
      <c r="BG456" s="832"/>
      <c r="BH456" s="831"/>
      <c r="BI456" s="832"/>
      <c r="BJ456" s="831"/>
      <c r="BK456" s="832"/>
      <c r="BL456" s="831"/>
      <c r="BM456" s="832"/>
      <c r="BN456" s="831"/>
      <c r="BO456" s="832"/>
      <c r="BP456" s="831"/>
      <c r="BQ456" s="832"/>
      <c r="BR456" s="831"/>
      <c r="BS456" s="832"/>
      <c r="BT456" s="831"/>
      <c r="BU456" s="832"/>
      <c r="BV456" s="643">
        <f t="shared" si="290"/>
        <v>0</v>
      </c>
      <c r="BW456" s="644">
        <f t="shared" si="291"/>
        <v>0</v>
      </c>
      <c r="BX456" s="776">
        <f t="shared" si="292"/>
        <v>0</v>
      </c>
      <c r="BY456" s="644">
        <f t="shared" si="293"/>
        <v>0</v>
      </c>
      <c r="BZ456" s="833"/>
      <c r="CA456" s="338"/>
      <c r="CB456" s="338"/>
      <c r="CC456" s="338"/>
      <c r="CD456" s="338"/>
      <c r="CE456" s="338"/>
      <c r="CF456" s="338"/>
    </row>
    <row r="457" ht="15.75" customHeight="1">
      <c r="A457" s="821"/>
      <c r="B457" s="777"/>
      <c r="C457" s="501"/>
      <c r="D457" s="501"/>
      <c r="E457" s="501"/>
      <c r="F457" s="737"/>
      <c r="G457" s="773">
        <f t="shared" ref="G457:H457" si="469">L457+N457+P457+R457+T457+V457+X457+Z457+AB457+AD457+AF457+AH457+AJ457+AL457+AN457+AP457+AR457+AT457+AV457+AX457+AZ457+BB457+BD457+BF457+BH457+BJ457+BL457+BN457+BP457+BR457+BT457</f>
        <v>0</v>
      </c>
      <c r="H457" s="671">
        <f t="shared" si="469"/>
        <v>0</v>
      </c>
      <c r="I457" s="774">
        <f t="shared" si="4"/>
        <v>0</v>
      </c>
      <c r="J457" s="418"/>
      <c r="K457" s="407">
        <f t="shared" si="5"/>
        <v>0</v>
      </c>
      <c r="L457" s="831"/>
      <c r="M457" s="832"/>
      <c r="N457" s="831"/>
      <c r="O457" s="832"/>
      <c r="P457" s="831"/>
      <c r="Q457" s="832"/>
      <c r="R457" s="831"/>
      <c r="S457" s="832"/>
      <c r="T457" s="831"/>
      <c r="U457" s="832"/>
      <c r="V457" s="831"/>
      <c r="W457" s="832"/>
      <c r="X457" s="831"/>
      <c r="Y457" s="832"/>
      <c r="Z457" s="831"/>
      <c r="AA457" s="832"/>
      <c r="AB457" s="831"/>
      <c r="AC457" s="832"/>
      <c r="AD457" s="831"/>
      <c r="AE457" s="832"/>
      <c r="AF457" s="831"/>
      <c r="AG457" s="832"/>
      <c r="AH457" s="831"/>
      <c r="AI457" s="832"/>
      <c r="AJ457" s="831"/>
      <c r="AK457" s="832"/>
      <c r="AL457" s="831"/>
      <c r="AM457" s="832"/>
      <c r="AN457" s="831"/>
      <c r="AO457" s="832"/>
      <c r="AP457" s="831"/>
      <c r="AQ457" s="832"/>
      <c r="AR457" s="831"/>
      <c r="AS457" s="832"/>
      <c r="AT457" s="831"/>
      <c r="AU457" s="832"/>
      <c r="AV457" s="831"/>
      <c r="AW457" s="832"/>
      <c r="AX457" s="831"/>
      <c r="AY457" s="832"/>
      <c r="AZ457" s="831"/>
      <c r="BA457" s="832"/>
      <c r="BB457" s="831"/>
      <c r="BC457" s="832"/>
      <c r="BD457" s="831"/>
      <c r="BE457" s="832"/>
      <c r="BF457" s="831"/>
      <c r="BG457" s="832"/>
      <c r="BH457" s="831"/>
      <c r="BI457" s="832"/>
      <c r="BJ457" s="831"/>
      <c r="BK457" s="832"/>
      <c r="BL457" s="831"/>
      <c r="BM457" s="832"/>
      <c r="BN457" s="831"/>
      <c r="BO457" s="832"/>
      <c r="BP457" s="831"/>
      <c r="BQ457" s="832"/>
      <c r="BR457" s="831"/>
      <c r="BS457" s="832"/>
      <c r="BT457" s="831"/>
      <c r="BU457" s="832"/>
      <c r="BV457" s="643">
        <f t="shared" si="290"/>
        <v>0</v>
      </c>
      <c r="BW457" s="644">
        <f t="shared" si="291"/>
        <v>0</v>
      </c>
      <c r="BX457" s="776">
        <f t="shared" si="292"/>
        <v>0</v>
      </c>
      <c r="BY457" s="644">
        <f t="shared" si="293"/>
        <v>0</v>
      </c>
      <c r="BZ457" s="833"/>
      <c r="CA457" s="338"/>
      <c r="CB457" s="338"/>
      <c r="CC457" s="338"/>
      <c r="CD457" s="338"/>
      <c r="CE457" s="338"/>
      <c r="CF457" s="338"/>
    </row>
    <row r="458" ht="15.75" customHeight="1">
      <c r="A458" s="821"/>
      <c r="B458" s="777"/>
      <c r="C458" s="501"/>
      <c r="D458" s="501"/>
      <c r="E458" s="501"/>
      <c r="F458" s="737"/>
      <c r="G458" s="773">
        <f t="shared" ref="G458:H458" si="470">L458+N458+P458+R458+T458+V458+X458+Z458+AB458+AD458+AF458+AH458+AJ458+AL458+AN458+AP458+AR458+AT458+AV458+AX458+AZ458+BB458+BD458+BF458+BH458+BJ458+BL458+BN458+BP458+BR458+BT458</f>
        <v>0</v>
      </c>
      <c r="H458" s="671">
        <f t="shared" si="470"/>
        <v>0</v>
      </c>
      <c r="I458" s="774">
        <f t="shared" si="4"/>
        <v>0</v>
      </c>
      <c r="J458" s="418"/>
      <c r="K458" s="407">
        <f t="shared" si="5"/>
        <v>0</v>
      </c>
      <c r="L458" s="831"/>
      <c r="M458" s="832"/>
      <c r="N458" s="831"/>
      <c r="O458" s="832"/>
      <c r="P458" s="831"/>
      <c r="Q458" s="832"/>
      <c r="R458" s="831"/>
      <c r="S458" s="832"/>
      <c r="T458" s="831"/>
      <c r="U458" s="832"/>
      <c r="V458" s="831"/>
      <c r="W458" s="832"/>
      <c r="X458" s="831"/>
      <c r="Y458" s="832"/>
      <c r="Z458" s="831"/>
      <c r="AA458" s="832"/>
      <c r="AB458" s="831"/>
      <c r="AC458" s="832"/>
      <c r="AD458" s="831"/>
      <c r="AE458" s="832"/>
      <c r="AF458" s="831"/>
      <c r="AG458" s="832"/>
      <c r="AH458" s="831"/>
      <c r="AI458" s="832"/>
      <c r="AJ458" s="831"/>
      <c r="AK458" s="832"/>
      <c r="AL458" s="831"/>
      <c r="AM458" s="832"/>
      <c r="AN458" s="831"/>
      <c r="AO458" s="832"/>
      <c r="AP458" s="831"/>
      <c r="AQ458" s="832"/>
      <c r="AR458" s="831"/>
      <c r="AS458" s="832"/>
      <c r="AT458" s="831"/>
      <c r="AU458" s="832"/>
      <c r="AV458" s="831"/>
      <c r="AW458" s="832"/>
      <c r="AX458" s="831"/>
      <c r="AY458" s="832"/>
      <c r="AZ458" s="831"/>
      <c r="BA458" s="832"/>
      <c r="BB458" s="831"/>
      <c r="BC458" s="832"/>
      <c r="BD458" s="831"/>
      <c r="BE458" s="832"/>
      <c r="BF458" s="831"/>
      <c r="BG458" s="832"/>
      <c r="BH458" s="831"/>
      <c r="BI458" s="832"/>
      <c r="BJ458" s="831"/>
      <c r="BK458" s="832"/>
      <c r="BL458" s="831"/>
      <c r="BM458" s="832"/>
      <c r="BN458" s="831"/>
      <c r="BO458" s="832"/>
      <c r="BP458" s="831"/>
      <c r="BQ458" s="832"/>
      <c r="BR458" s="831"/>
      <c r="BS458" s="832"/>
      <c r="BT458" s="831"/>
      <c r="BU458" s="832"/>
      <c r="BV458" s="643">
        <f t="shared" si="290"/>
        <v>0</v>
      </c>
      <c r="BW458" s="644">
        <f t="shared" si="291"/>
        <v>0</v>
      </c>
      <c r="BX458" s="776">
        <f t="shared" si="292"/>
        <v>0</v>
      </c>
      <c r="BY458" s="644">
        <f t="shared" si="293"/>
        <v>0</v>
      </c>
      <c r="BZ458" s="833"/>
      <c r="CA458" s="338"/>
      <c r="CB458" s="338"/>
      <c r="CC458" s="338"/>
      <c r="CD458" s="338"/>
      <c r="CE458" s="338"/>
      <c r="CF458" s="338"/>
    </row>
    <row r="459" ht="15.75" customHeight="1">
      <c r="A459" s="821"/>
      <c r="B459" s="777"/>
      <c r="C459" s="501"/>
      <c r="D459" s="501"/>
      <c r="E459" s="501"/>
      <c r="F459" s="737"/>
      <c r="G459" s="773">
        <f t="shared" ref="G459:H459" si="471">L459+N459+P459+R459+T459+V459+X459+Z459+AB459+AD459+AF459+AH459+AJ459+AL459+AN459+AP459+AR459+AT459+AV459+AX459+AZ459+BB459+BD459+BF459+BH459+BJ459+BL459+BN459+BP459+BR459+BT459</f>
        <v>0</v>
      </c>
      <c r="H459" s="671">
        <f t="shared" si="471"/>
        <v>0</v>
      </c>
      <c r="I459" s="774">
        <f t="shared" si="4"/>
        <v>0</v>
      </c>
      <c r="J459" s="418"/>
      <c r="K459" s="407">
        <f t="shared" si="5"/>
        <v>0</v>
      </c>
      <c r="L459" s="831"/>
      <c r="M459" s="832"/>
      <c r="N459" s="831"/>
      <c r="O459" s="832"/>
      <c r="P459" s="831"/>
      <c r="Q459" s="832"/>
      <c r="R459" s="831"/>
      <c r="S459" s="832"/>
      <c r="T459" s="831"/>
      <c r="U459" s="832"/>
      <c r="V459" s="831"/>
      <c r="W459" s="832"/>
      <c r="X459" s="831"/>
      <c r="Y459" s="832"/>
      <c r="Z459" s="831"/>
      <c r="AA459" s="832"/>
      <c r="AB459" s="831"/>
      <c r="AC459" s="832"/>
      <c r="AD459" s="831"/>
      <c r="AE459" s="832"/>
      <c r="AF459" s="831"/>
      <c r="AG459" s="832"/>
      <c r="AH459" s="831"/>
      <c r="AI459" s="832"/>
      <c r="AJ459" s="831"/>
      <c r="AK459" s="832"/>
      <c r="AL459" s="831"/>
      <c r="AM459" s="832"/>
      <c r="AN459" s="831"/>
      <c r="AO459" s="832"/>
      <c r="AP459" s="831"/>
      <c r="AQ459" s="832"/>
      <c r="AR459" s="831"/>
      <c r="AS459" s="832"/>
      <c r="AT459" s="831"/>
      <c r="AU459" s="832"/>
      <c r="AV459" s="831"/>
      <c r="AW459" s="832"/>
      <c r="AX459" s="831"/>
      <c r="AY459" s="832"/>
      <c r="AZ459" s="831"/>
      <c r="BA459" s="832"/>
      <c r="BB459" s="831"/>
      <c r="BC459" s="832"/>
      <c r="BD459" s="831"/>
      <c r="BE459" s="832"/>
      <c r="BF459" s="831"/>
      <c r="BG459" s="832"/>
      <c r="BH459" s="831"/>
      <c r="BI459" s="832"/>
      <c r="BJ459" s="831"/>
      <c r="BK459" s="832"/>
      <c r="BL459" s="831"/>
      <c r="BM459" s="832"/>
      <c r="BN459" s="831"/>
      <c r="BO459" s="832"/>
      <c r="BP459" s="831"/>
      <c r="BQ459" s="832"/>
      <c r="BR459" s="831"/>
      <c r="BS459" s="832"/>
      <c r="BT459" s="831"/>
      <c r="BU459" s="832"/>
      <c r="BV459" s="643">
        <f t="shared" si="290"/>
        <v>0</v>
      </c>
      <c r="BW459" s="644">
        <f t="shared" si="291"/>
        <v>0</v>
      </c>
      <c r="BX459" s="776">
        <f t="shared" si="292"/>
        <v>0</v>
      </c>
      <c r="BY459" s="644">
        <f t="shared" si="293"/>
        <v>0</v>
      </c>
      <c r="BZ459" s="833"/>
      <c r="CA459" s="338"/>
      <c r="CB459" s="338"/>
      <c r="CC459" s="338"/>
      <c r="CD459" s="338"/>
      <c r="CE459" s="338"/>
      <c r="CF459" s="338"/>
    </row>
    <row r="460" ht="15.75" customHeight="1">
      <c r="A460" s="821"/>
      <c r="B460" s="777"/>
      <c r="C460" s="501"/>
      <c r="D460" s="501"/>
      <c r="E460" s="501"/>
      <c r="F460" s="737"/>
      <c r="G460" s="773">
        <f t="shared" ref="G460:H460" si="472">L460+N460+P460+R460+T460+V460+X460+Z460+AB460+AD460+AF460+AH460+AJ460+AL460+AN460+AP460+AR460+AT460+AV460+AX460+AZ460+BB460+BD460+BF460+BH460+BJ460+BL460+BN460+BP460+BR460+BT460</f>
        <v>0</v>
      </c>
      <c r="H460" s="671">
        <f t="shared" si="472"/>
        <v>0</v>
      </c>
      <c r="I460" s="774">
        <f t="shared" si="4"/>
        <v>0</v>
      </c>
      <c r="J460" s="418"/>
      <c r="K460" s="407">
        <f t="shared" si="5"/>
        <v>0</v>
      </c>
      <c r="L460" s="831"/>
      <c r="M460" s="832"/>
      <c r="N460" s="831"/>
      <c r="O460" s="832"/>
      <c r="P460" s="831"/>
      <c r="Q460" s="832"/>
      <c r="R460" s="831"/>
      <c r="S460" s="832"/>
      <c r="T460" s="831"/>
      <c r="U460" s="832"/>
      <c r="V460" s="831"/>
      <c r="W460" s="832"/>
      <c r="X460" s="831"/>
      <c r="Y460" s="832"/>
      <c r="Z460" s="831"/>
      <c r="AA460" s="832"/>
      <c r="AB460" s="831"/>
      <c r="AC460" s="832"/>
      <c r="AD460" s="831"/>
      <c r="AE460" s="832"/>
      <c r="AF460" s="831"/>
      <c r="AG460" s="832"/>
      <c r="AH460" s="831"/>
      <c r="AI460" s="832"/>
      <c r="AJ460" s="831"/>
      <c r="AK460" s="832"/>
      <c r="AL460" s="831"/>
      <c r="AM460" s="832"/>
      <c r="AN460" s="831"/>
      <c r="AO460" s="832"/>
      <c r="AP460" s="831"/>
      <c r="AQ460" s="832"/>
      <c r="AR460" s="831"/>
      <c r="AS460" s="832"/>
      <c r="AT460" s="831"/>
      <c r="AU460" s="832"/>
      <c r="AV460" s="831"/>
      <c r="AW460" s="832"/>
      <c r="AX460" s="831"/>
      <c r="AY460" s="832"/>
      <c r="AZ460" s="831"/>
      <c r="BA460" s="832"/>
      <c r="BB460" s="831"/>
      <c r="BC460" s="832"/>
      <c r="BD460" s="831"/>
      <c r="BE460" s="832"/>
      <c r="BF460" s="831"/>
      <c r="BG460" s="832"/>
      <c r="BH460" s="831"/>
      <c r="BI460" s="832"/>
      <c r="BJ460" s="831"/>
      <c r="BK460" s="832"/>
      <c r="BL460" s="831"/>
      <c r="BM460" s="832"/>
      <c r="BN460" s="831"/>
      <c r="BO460" s="832"/>
      <c r="BP460" s="831"/>
      <c r="BQ460" s="832"/>
      <c r="BR460" s="831"/>
      <c r="BS460" s="832"/>
      <c r="BT460" s="831"/>
      <c r="BU460" s="832"/>
      <c r="BV460" s="643">
        <f t="shared" si="290"/>
        <v>0</v>
      </c>
      <c r="BW460" s="644">
        <f t="shared" si="291"/>
        <v>0</v>
      </c>
      <c r="BX460" s="776">
        <f t="shared" si="292"/>
        <v>0</v>
      </c>
      <c r="BY460" s="644">
        <f t="shared" si="293"/>
        <v>0</v>
      </c>
      <c r="BZ460" s="833"/>
      <c r="CA460" s="338"/>
      <c r="CB460" s="338"/>
      <c r="CC460" s="338"/>
      <c r="CD460" s="338"/>
      <c r="CE460" s="338"/>
      <c r="CF460" s="338"/>
    </row>
    <row r="461" ht="15.75" customHeight="1">
      <c r="A461" s="821"/>
      <c r="B461" s="777"/>
      <c r="C461" s="501"/>
      <c r="D461" s="501"/>
      <c r="E461" s="501"/>
      <c r="F461" s="737"/>
      <c r="G461" s="773">
        <f t="shared" ref="G461:H461" si="473">L461+N461+P461+R461+T461+V461+X461+Z461+AB461+AD461+AF461+AH461+AJ461+AL461+AN461+AP461+AR461+AT461+AV461+AX461+AZ461+BB461+BD461+BF461+BH461+BJ461+BL461+BN461+BP461+BR461+BT461</f>
        <v>0</v>
      </c>
      <c r="H461" s="671">
        <f t="shared" si="473"/>
        <v>0</v>
      </c>
      <c r="I461" s="774">
        <f t="shared" si="4"/>
        <v>0</v>
      </c>
      <c r="J461" s="418"/>
      <c r="K461" s="407">
        <f t="shared" si="5"/>
        <v>0</v>
      </c>
      <c r="L461" s="831"/>
      <c r="M461" s="832"/>
      <c r="N461" s="831"/>
      <c r="O461" s="832"/>
      <c r="P461" s="831"/>
      <c r="Q461" s="832"/>
      <c r="R461" s="831"/>
      <c r="S461" s="832"/>
      <c r="T461" s="831"/>
      <c r="U461" s="832"/>
      <c r="V461" s="831"/>
      <c r="W461" s="832"/>
      <c r="X461" s="831"/>
      <c r="Y461" s="832"/>
      <c r="Z461" s="831"/>
      <c r="AA461" s="832"/>
      <c r="AB461" s="831"/>
      <c r="AC461" s="832"/>
      <c r="AD461" s="831"/>
      <c r="AE461" s="832"/>
      <c r="AF461" s="831"/>
      <c r="AG461" s="832"/>
      <c r="AH461" s="831"/>
      <c r="AI461" s="832"/>
      <c r="AJ461" s="831"/>
      <c r="AK461" s="832"/>
      <c r="AL461" s="831"/>
      <c r="AM461" s="832"/>
      <c r="AN461" s="831"/>
      <c r="AO461" s="832"/>
      <c r="AP461" s="831"/>
      <c r="AQ461" s="832"/>
      <c r="AR461" s="831"/>
      <c r="AS461" s="832"/>
      <c r="AT461" s="831"/>
      <c r="AU461" s="832"/>
      <c r="AV461" s="831"/>
      <c r="AW461" s="832"/>
      <c r="AX461" s="831"/>
      <c r="AY461" s="832"/>
      <c r="AZ461" s="831"/>
      <c r="BA461" s="832"/>
      <c r="BB461" s="831"/>
      <c r="BC461" s="832"/>
      <c r="BD461" s="831"/>
      <c r="BE461" s="832"/>
      <c r="BF461" s="831"/>
      <c r="BG461" s="832"/>
      <c r="BH461" s="831"/>
      <c r="BI461" s="832"/>
      <c r="BJ461" s="831"/>
      <c r="BK461" s="832"/>
      <c r="BL461" s="831"/>
      <c r="BM461" s="832"/>
      <c r="BN461" s="831"/>
      <c r="BO461" s="832"/>
      <c r="BP461" s="831"/>
      <c r="BQ461" s="832"/>
      <c r="BR461" s="831"/>
      <c r="BS461" s="832"/>
      <c r="BT461" s="831"/>
      <c r="BU461" s="832"/>
      <c r="BV461" s="643">
        <f t="shared" si="290"/>
        <v>0</v>
      </c>
      <c r="BW461" s="644">
        <f t="shared" si="291"/>
        <v>0</v>
      </c>
      <c r="BX461" s="776">
        <f t="shared" si="292"/>
        <v>0</v>
      </c>
      <c r="BY461" s="644">
        <f t="shared" si="293"/>
        <v>0</v>
      </c>
      <c r="BZ461" s="833"/>
      <c r="CA461" s="338"/>
      <c r="CB461" s="338"/>
      <c r="CC461" s="338"/>
      <c r="CD461" s="338"/>
      <c r="CE461" s="338"/>
      <c r="CF461" s="338"/>
    </row>
    <row r="462" ht="15.75" customHeight="1">
      <c r="A462" s="821"/>
      <c r="B462" s="777"/>
      <c r="C462" s="501"/>
      <c r="D462" s="501"/>
      <c r="E462" s="501"/>
      <c r="F462" s="737"/>
      <c r="G462" s="773">
        <f t="shared" ref="G462:H462" si="474">L462+N462+P462+R462+T462+V462+X462+Z462+AB462+AD462+AF462+AH462+AJ462+AL462+AN462+AP462+AR462+AT462+AV462+AX462+AZ462+BB462+BD462+BF462+BH462+BJ462+BL462+BN462+BP462+BR462+BT462</f>
        <v>0</v>
      </c>
      <c r="H462" s="671">
        <f t="shared" si="474"/>
        <v>0</v>
      </c>
      <c r="I462" s="774">
        <f t="shared" si="4"/>
        <v>0</v>
      </c>
      <c r="J462" s="418"/>
      <c r="K462" s="407">
        <f t="shared" si="5"/>
        <v>0</v>
      </c>
      <c r="L462" s="831"/>
      <c r="M462" s="832"/>
      <c r="N462" s="831"/>
      <c r="O462" s="832"/>
      <c r="P462" s="831"/>
      <c r="Q462" s="832"/>
      <c r="R462" s="831"/>
      <c r="S462" s="832"/>
      <c r="T462" s="831"/>
      <c r="U462" s="832"/>
      <c r="V462" s="831"/>
      <c r="W462" s="832"/>
      <c r="X462" s="831"/>
      <c r="Y462" s="832"/>
      <c r="Z462" s="831"/>
      <c r="AA462" s="832"/>
      <c r="AB462" s="831"/>
      <c r="AC462" s="832"/>
      <c r="AD462" s="831"/>
      <c r="AE462" s="832"/>
      <c r="AF462" s="831"/>
      <c r="AG462" s="832"/>
      <c r="AH462" s="831"/>
      <c r="AI462" s="832"/>
      <c r="AJ462" s="831"/>
      <c r="AK462" s="832"/>
      <c r="AL462" s="831"/>
      <c r="AM462" s="832"/>
      <c r="AN462" s="831"/>
      <c r="AO462" s="832"/>
      <c r="AP462" s="831"/>
      <c r="AQ462" s="832"/>
      <c r="AR462" s="831"/>
      <c r="AS462" s="832"/>
      <c r="AT462" s="831"/>
      <c r="AU462" s="832"/>
      <c r="AV462" s="831"/>
      <c r="AW462" s="832"/>
      <c r="AX462" s="831"/>
      <c r="AY462" s="832"/>
      <c r="AZ462" s="831"/>
      <c r="BA462" s="832"/>
      <c r="BB462" s="831"/>
      <c r="BC462" s="832"/>
      <c r="BD462" s="831"/>
      <c r="BE462" s="832"/>
      <c r="BF462" s="831"/>
      <c r="BG462" s="832"/>
      <c r="BH462" s="831"/>
      <c r="BI462" s="832"/>
      <c r="BJ462" s="831"/>
      <c r="BK462" s="832"/>
      <c r="BL462" s="831"/>
      <c r="BM462" s="832"/>
      <c r="BN462" s="831"/>
      <c r="BO462" s="832"/>
      <c r="BP462" s="831"/>
      <c r="BQ462" s="832"/>
      <c r="BR462" s="831"/>
      <c r="BS462" s="832"/>
      <c r="BT462" s="831"/>
      <c r="BU462" s="832"/>
      <c r="BV462" s="643">
        <f t="shared" si="290"/>
        <v>0</v>
      </c>
      <c r="BW462" s="644">
        <f t="shared" si="291"/>
        <v>0</v>
      </c>
      <c r="BX462" s="776">
        <f t="shared" si="292"/>
        <v>0</v>
      </c>
      <c r="BY462" s="644">
        <f t="shared" si="293"/>
        <v>0</v>
      </c>
      <c r="BZ462" s="833"/>
      <c r="CA462" s="338"/>
      <c r="CB462" s="338"/>
      <c r="CC462" s="338"/>
      <c r="CD462" s="338"/>
      <c r="CE462" s="338"/>
      <c r="CF462" s="338"/>
    </row>
    <row r="463" ht="15.75" customHeight="1">
      <c r="A463" s="821"/>
      <c r="B463" s="777"/>
      <c r="C463" s="501"/>
      <c r="D463" s="501"/>
      <c r="E463" s="501"/>
      <c r="F463" s="737"/>
      <c r="G463" s="773">
        <f t="shared" ref="G463:H463" si="475">L463+N463+P463+R463+T463+V463+X463+Z463+AB463+AD463+AF463+AH463+AJ463+AL463+AN463+AP463+AR463+AT463+AV463+AX463+AZ463+BB463+BD463+BF463+BH463+BJ463+BL463+BN463+BP463+BR463+BT463</f>
        <v>0</v>
      </c>
      <c r="H463" s="671">
        <f t="shared" si="475"/>
        <v>0</v>
      </c>
      <c r="I463" s="774">
        <f t="shared" si="4"/>
        <v>0</v>
      </c>
      <c r="J463" s="418"/>
      <c r="K463" s="407">
        <f t="shared" si="5"/>
        <v>0</v>
      </c>
      <c r="L463" s="831"/>
      <c r="M463" s="832"/>
      <c r="N463" s="831"/>
      <c r="O463" s="832"/>
      <c r="P463" s="831"/>
      <c r="Q463" s="832"/>
      <c r="R463" s="831"/>
      <c r="S463" s="832"/>
      <c r="T463" s="831"/>
      <c r="U463" s="832"/>
      <c r="V463" s="831"/>
      <c r="W463" s="832"/>
      <c r="X463" s="831"/>
      <c r="Y463" s="832"/>
      <c r="Z463" s="831"/>
      <c r="AA463" s="832"/>
      <c r="AB463" s="831"/>
      <c r="AC463" s="832"/>
      <c r="AD463" s="831"/>
      <c r="AE463" s="832"/>
      <c r="AF463" s="831"/>
      <c r="AG463" s="832"/>
      <c r="AH463" s="831"/>
      <c r="AI463" s="832"/>
      <c r="AJ463" s="831"/>
      <c r="AK463" s="832"/>
      <c r="AL463" s="831"/>
      <c r="AM463" s="832"/>
      <c r="AN463" s="831"/>
      <c r="AO463" s="832"/>
      <c r="AP463" s="831"/>
      <c r="AQ463" s="832"/>
      <c r="AR463" s="831"/>
      <c r="AS463" s="832"/>
      <c r="AT463" s="831"/>
      <c r="AU463" s="832"/>
      <c r="AV463" s="831"/>
      <c r="AW463" s="832"/>
      <c r="AX463" s="831"/>
      <c r="AY463" s="832"/>
      <c r="AZ463" s="831"/>
      <c r="BA463" s="832"/>
      <c r="BB463" s="831"/>
      <c r="BC463" s="832"/>
      <c r="BD463" s="831"/>
      <c r="BE463" s="832"/>
      <c r="BF463" s="831"/>
      <c r="BG463" s="832"/>
      <c r="BH463" s="831"/>
      <c r="BI463" s="832"/>
      <c r="BJ463" s="831"/>
      <c r="BK463" s="832"/>
      <c r="BL463" s="831"/>
      <c r="BM463" s="832"/>
      <c r="BN463" s="831"/>
      <c r="BO463" s="832"/>
      <c r="BP463" s="831"/>
      <c r="BQ463" s="832"/>
      <c r="BR463" s="831"/>
      <c r="BS463" s="832"/>
      <c r="BT463" s="831"/>
      <c r="BU463" s="832"/>
      <c r="BV463" s="643">
        <f t="shared" si="290"/>
        <v>0</v>
      </c>
      <c r="BW463" s="644">
        <f t="shared" si="291"/>
        <v>0</v>
      </c>
      <c r="BX463" s="776">
        <f t="shared" si="292"/>
        <v>0</v>
      </c>
      <c r="BY463" s="644">
        <f t="shared" si="293"/>
        <v>0</v>
      </c>
      <c r="BZ463" s="833"/>
      <c r="CA463" s="338"/>
      <c r="CB463" s="338"/>
      <c r="CC463" s="338"/>
      <c r="CD463" s="338"/>
      <c r="CE463" s="338"/>
      <c r="CF463" s="338"/>
    </row>
    <row r="464" ht="15.75" customHeight="1">
      <c r="A464" s="821"/>
      <c r="B464" s="777"/>
      <c r="C464" s="501"/>
      <c r="D464" s="501"/>
      <c r="E464" s="501"/>
      <c r="F464" s="737"/>
      <c r="G464" s="773">
        <f t="shared" ref="G464:H464" si="476">L464+N464+P464+R464+T464+V464+X464+Z464+AB464+AD464+AF464+AH464+AJ464+AL464+AN464+AP464+AR464+AT464+AV464+AX464+AZ464+BB464+BD464+BF464+BH464+BJ464+BL464+BN464+BP464+BR464+BT464</f>
        <v>0</v>
      </c>
      <c r="H464" s="671">
        <f t="shared" si="476"/>
        <v>0</v>
      </c>
      <c r="I464" s="774">
        <f t="shared" si="4"/>
        <v>0</v>
      </c>
      <c r="J464" s="418"/>
      <c r="K464" s="407">
        <f t="shared" si="5"/>
        <v>0</v>
      </c>
      <c r="L464" s="831"/>
      <c r="M464" s="832"/>
      <c r="N464" s="831"/>
      <c r="O464" s="832"/>
      <c r="P464" s="831"/>
      <c r="Q464" s="832"/>
      <c r="R464" s="831"/>
      <c r="S464" s="832"/>
      <c r="T464" s="831"/>
      <c r="U464" s="832"/>
      <c r="V464" s="831"/>
      <c r="W464" s="832"/>
      <c r="X464" s="831"/>
      <c r="Y464" s="832"/>
      <c r="Z464" s="831"/>
      <c r="AA464" s="832"/>
      <c r="AB464" s="831"/>
      <c r="AC464" s="832"/>
      <c r="AD464" s="831"/>
      <c r="AE464" s="832"/>
      <c r="AF464" s="831"/>
      <c r="AG464" s="832"/>
      <c r="AH464" s="831"/>
      <c r="AI464" s="832"/>
      <c r="AJ464" s="831"/>
      <c r="AK464" s="832"/>
      <c r="AL464" s="831"/>
      <c r="AM464" s="832"/>
      <c r="AN464" s="831"/>
      <c r="AO464" s="832"/>
      <c r="AP464" s="831"/>
      <c r="AQ464" s="832"/>
      <c r="AR464" s="831"/>
      <c r="AS464" s="832"/>
      <c r="AT464" s="831"/>
      <c r="AU464" s="832"/>
      <c r="AV464" s="831"/>
      <c r="AW464" s="832"/>
      <c r="AX464" s="831"/>
      <c r="AY464" s="832"/>
      <c r="AZ464" s="831"/>
      <c r="BA464" s="832"/>
      <c r="BB464" s="831"/>
      <c r="BC464" s="832"/>
      <c r="BD464" s="831"/>
      <c r="BE464" s="832"/>
      <c r="BF464" s="831"/>
      <c r="BG464" s="832"/>
      <c r="BH464" s="831"/>
      <c r="BI464" s="832"/>
      <c r="BJ464" s="831"/>
      <c r="BK464" s="832"/>
      <c r="BL464" s="831"/>
      <c r="BM464" s="832"/>
      <c r="BN464" s="831"/>
      <c r="BO464" s="832"/>
      <c r="BP464" s="831"/>
      <c r="BQ464" s="832"/>
      <c r="BR464" s="831"/>
      <c r="BS464" s="832"/>
      <c r="BT464" s="831"/>
      <c r="BU464" s="832"/>
      <c r="BV464" s="643">
        <f t="shared" si="290"/>
        <v>0</v>
      </c>
      <c r="BW464" s="644">
        <f t="shared" si="291"/>
        <v>0</v>
      </c>
      <c r="BX464" s="776">
        <f t="shared" si="292"/>
        <v>0</v>
      </c>
      <c r="BY464" s="644">
        <f t="shared" si="293"/>
        <v>0</v>
      </c>
      <c r="BZ464" s="833"/>
      <c r="CA464" s="338"/>
      <c r="CB464" s="338"/>
      <c r="CC464" s="338"/>
      <c r="CD464" s="338"/>
      <c r="CE464" s="338"/>
      <c r="CF464" s="338"/>
    </row>
    <row r="465" ht="15.75" customHeight="1">
      <c r="A465" s="821"/>
      <c r="B465" s="777"/>
      <c r="C465" s="501"/>
      <c r="D465" s="501"/>
      <c r="E465" s="501"/>
      <c r="F465" s="737"/>
      <c r="G465" s="773">
        <f t="shared" ref="G465:H465" si="477">L465+N465+P465+R465+T465+V465+X465+Z465+AB465+AD465+AF465+AH465+AJ465+AL465+AN465+AP465+AR465+AT465+AV465+AX465+AZ465+BB465+BD465+BF465+BH465+BJ465+BL465+BN465+BP465+BR465+BT465</f>
        <v>0</v>
      </c>
      <c r="H465" s="671">
        <f t="shared" si="477"/>
        <v>0</v>
      </c>
      <c r="I465" s="774">
        <f t="shared" si="4"/>
        <v>0</v>
      </c>
      <c r="J465" s="418"/>
      <c r="K465" s="407">
        <f t="shared" si="5"/>
        <v>0</v>
      </c>
      <c r="L465" s="831"/>
      <c r="M465" s="832"/>
      <c r="N465" s="831"/>
      <c r="O465" s="832"/>
      <c r="P465" s="831"/>
      <c r="Q465" s="832"/>
      <c r="R465" s="831"/>
      <c r="S465" s="832"/>
      <c r="T465" s="831"/>
      <c r="U465" s="832"/>
      <c r="V465" s="831"/>
      <c r="W465" s="832"/>
      <c r="X465" s="831"/>
      <c r="Y465" s="832"/>
      <c r="Z465" s="831"/>
      <c r="AA465" s="832"/>
      <c r="AB465" s="831"/>
      <c r="AC465" s="832"/>
      <c r="AD465" s="831"/>
      <c r="AE465" s="832"/>
      <c r="AF465" s="831"/>
      <c r="AG465" s="832"/>
      <c r="AH465" s="831"/>
      <c r="AI465" s="832"/>
      <c r="AJ465" s="831"/>
      <c r="AK465" s="832"/>
      <c r="AL465" s="831"/>
      <c r="AM465" s="832"/>
      <c r="AN465" s="831"/>
      <c r="AO465" s="832"/>
      <c r="AP465" s="831"/>
      <c r="AQ465" s="832"/>
      <c r="AR465" s="831"/>
      <c r="AS465" s="832"/>
      <c r="AT465" s="831"/>
      <c r="AU465" s="832"/>
      <c r="AV465" s="831"/>
      <c r="AW465" s="832"/>
      <c r="AX465" s="831"/>
      <c r="AY465" s="832"/>
      <c r="AZ465" s="831"/>
      <c r="BA465" s="832"/>
      <c r="BB465" s="831"/>
      <c r="BC465" s="832"/>
      <c r="BD465" s="831"/>
      <c r="BE465" s="832"/>
      <c r="BF465" s="831"/>
      <c r="BG465" s="832"/>
      <c r="BH465" s="831"/>
      <c r="BI465" s="832"/>
      <c r="BJ465" s="831"/>
      <c r="BK465" s="832"/>
      <c r="BL465" s="831"/>
      <c r="BM465" s="832"/>
      <c r="BN465" s="831"/>
      <c r="BO465" s="832"/>
      <c r="BP465" s="831"/>
      <c r="BQ465" s="832"/>
      <c r="BR465" s="831"/>
      <c r="BS465" s="832"/>
      <c r="BT465" s="831"/>
      <c r="BU465" s="832"/>
      <c r="BV465" s="643">
        <f t="shared" si="290"/>
        <v>0</v>
      </c>
      <c r="BW465" s="644">
        <f t="shared" si="291"/>
        <v>0</v>
      </c>
      <c r="BX465" s="776">
        <f t="shared" si="292"/>
        <v>0</v>
      </c>
      <c r="BY465" s="644">
        <f t="shared" si="293"/>
        <v>0</v>
      </c>
      <c r="BZ465" s="833"/>
      <c r="CA465" s="338"/>
      <c r="CB465" s="338"/>
      <c r="CC465" s="338"/>
      <c r="CD465" s="338"/>
      <c r="CE465" s="338"/>
      <c r="CF465" s="338"/>
    </row>
    <row r="466" ht="15.75" customHeight="1">
      <c r="A466" s="821"/>
      <c r="B466" s="777"/>
      <c r="C466" s="501"/>
      <c r="D466" s="501"/>
      <c r="E466" s="501"/>
      <c r="F466" s="737"/>
      <c r="G466" s="773">
        <f t="shared" ref="G466:H466" si="478">L466+N466+P466+R466+T466+V466+X466+Z466+AB466+AD466+AF466+AH466+AJ466+AL466+AN466+AP466+AR466+AT466+AV466+AX466+AZ466+BB466+BD466+BF466+BH466+BJ466+BL466+BN466+BP466+BR466+BT466</f>
        <v>0</v>
      </c>
      <c r="H466" s="671">
        <f t="shared" si="478"/>
        <v>0</v>
      </c>
      <c r="I466" s="774">
        <f t="shared" si="4"/>
        <v>0</v>
      </c>
      <c r="J466" s="418"/>
      <c r="K466" s="407">
        <f t="shared" si="5"/>
        <v>0</v>
      </c>
      <c r="L466" s="831"/>
      <c r="M466" s="832"/>
      <c r="N466" s="831"/>
      <c r="O466" s="832"/>
      <c r="P466" s="831"/>
      <c r="Q466" s="832"/>
      <c r="R466" s="831"/>
      <c r="S466" s="832"/>
      <c r="T466" s="831"/>
      <c r="U466" s="832"/>
      <c r="V466" s="831"/>
      <c r="W466" s="832"/>
      <c r="X466" s="831"/>
      <c r="Y466" s="832"/>
      <c r="Z466" s="831"/>
      <c r="AA466" s="832"/>
      <c r="AB466" s="831"/>
      <c r="AC466" s="832"/>
      <c r="AD466" s="831"/>
      <c r="AE466" s="832"/>
      <c r="AF466" s="831"/>
      <c r="AG466" s="832"/>
      <c r="AH466" s="831"/>
      <c r="AI466" s="832"/>
      <c r="AJ466" s="831"/>
      <c r="AK466" s="832"/>
      <c r="AL466" s="831"/>
      <c r="AM466" s="832"/>
      <c r="AN466" s="831"/>
      <c r="AO466" s="832"/>
      <c r="AP466" s="831"/>
      <c r="AQ466" s="832"/>
      <c r="AR466" s="831"/>
      <c r="AS466" s="832"/>
      <c r="AT466" s="831"/>
      <c r="AU466" s="832"/>
      <c r="AV466" s="831"/>
      <c r="AW466" s="832"/>
      <c r="AX466" s="831"/>
      <c r="AY466" s="832"/>
      <c r="AZ466" s="831"/>
      <c r="BA466" s="832"/>
      <c r="BB466" s="831"/>
      <c r="BC466" s="832"/>
      <c r="BD466" s="831"/>
      <c r="BE466" s="832"/>
      <c r="BF466" s="831"/>
      <c r="BG466" s="832"/>
      <c r="BH466" s="831"/>
      <c r="BI466" s="832"/>
      <c r="BJ466" s="831"/>
      <c r="BK466" s="832"/>
      <c r="BL466" s="831"/>
      <c r="BM466" s="832"/>
      <c r="BN466" s="831"/>
      <c r="BO466" s="832"/>
      <c r="BP466" s="831"/>
      <c r="BQ466" s="832"/>
      <c r="BR466" s="831"/>
      <c r="BS466" s="832"/>
      <c r="BT466" s="831"/>
      <c r="BU466" s="832"/>
      <c r="BV466" s="643">
        <f t="shared" si="290"/>
        <v>0</v>
      </c>
      <c r="BW466" s="644">
        <f t="shared" si="291"/>
        <v>0</v>
      </c>
      <c r="BX466" s="776">
        <f t="shared" si="292"/>
        <v>0</v>
      </c>
      <c r="BY466" s="644">
        <f t="shared" si="293"/>
        <v>0</v>
      </c>
      <c r="BZ466" s="833"/>
      <c r="CA466" s="338"/>
      <c r="CB466" s="338"/>
      <c r="CC466" s="338"/>
      <c r="CD466" s="338"/>
      <c r="CE466" s="338"/>
      <c r="CF466" s="338"/>
    </row>
    <row r="467" ht="15.75" customHeight="1">
      <c r="A467" s="821"/>
      <c r="B467" s="777"/>
      <c r="C467" s="501"/>
      <c r="D467" s="501"/>
      <c r="E467" s="501"/>
      <c r="F467" s="737"/>
      <c r="G467" s="773">
        <f t="shared" ref="G467:H467" si="479">L467+N467+P467+R467+T467+V467+X467+Z467+AB467+AD467+AF467+AH467+AJ467+AL467+AN467+AP467+AR467+AT467+AV467+AX467+AZ467+BB467+BD467+BF467+BH467+BJ467+BL467+BN467+BP467+BR467+BT467</f>
        <v>0</v>
      </c>
      <c r="H467" s="671">
        <f t="shared" si="479"/>
        <v>0</v>
      </c>
      <c r="I467" s="774">
        <f t="shared" si="4"/>
        <v>0</v>
      </c>
      <c r="J467" s="418"/>
      <c r="K467" s="407">
        <f t="shared" si="5"/>
        <v>0</v>
      </c>
      <c r="L467" s="831"/>
      <c r="M467" s="832"/>
      <c r="N467" s="831"/>
      <c r="O467" s="832"/>
      <c r="P467" s="831"/>
      <c r="Q467" s="832"/>
      <c r="R467" s="831"/>
      <c r="S467" s="832"/>
      <c r="T467" s="831"/>
      <c r="U467" s="832"/>
      <c r="V467" s="831"/>
      <c r="W467" s="832"/>
      <c r="X467" s="831"/>
      <c r="Y467" s="832"/>
      <c r="Z467" s="831"/>
      <c r="AA467" s="832"/>
      <c r="AB467" s="831"/>
      <c r="AC467" s="832"/>
      <c r="AD467" s="831"/>
      <c r="AE467" s="832"/>
      <c r="AF467" s="831"/>
      <c r="AG467" s="832"/>
      <c r="AH467" s="831"/>
      <c r="AI467" s="832"/>
      <c r="AJ467" s="831"/>
      <c r="AK467" s="832"/>
      <c r="AL467" s="831"/>
      <c r="AM467" s="832"/>
      <c r="AN467" s="831"/>
      <c r="AO467" s="832"/>
      <c r="AP467" s="831"/>
      <c r="AQ467" s="832"/>
      <c r="AR467" s="831"/>
      <c r="AS467" s="832"/>
      <c r="AT467" s="831"/>
      <c r="AU467" s="832"/>
      <c r="AV467" s="831"/>
      <c r="AW467" s="832"/>
      <c r="AX467" s="831"/>
      <c r="AY467" s="832"/>
      <c r="AZ467" s="831"/>
      <c r="BA467" s="832"/>
      <c r="BB467" s="831"/>
      <c r="BC467" s="832"/>
      <c r="BD467" s="831"/>
      <c r="BE467" s="832"/>
      <c r="BF467" s="831"/>
      <c r="BG467" s="832"/>
      <c r="BH467" s="831"/>
      <c r="BI467" s="832"/>
      <c r="BJ467" s="831"/>
      <c r="BK467" s="832"/>
      <c r="BL467" s="831"/>
      <c r="BM467" s="832"/>
      <c r="BN467" s="831"/>
      <c r="BO467" s="832"/>
      <c r="BP467" s="831"/>
      <c r="BQ467" s="832"/>
      <c r="BR467" s="831"/>
      <c r="BS467" s="832"/>
      <c r="BT467" s="831"/>
      <c r="BU467" s="832"/>
      <c r="BV467" s="643">
        <f t="shared" si="290"/>
        <v>0</v>
      </c>
      <c r="BW467" s="644">
        <f t="shared" si="291"/>
        <v>0</v>
      </c>
      <c r="BX467" s="776">
        <f t="shared" si="292"/>
        <v>0</v>
      </c>
      <c r="BY467" s="644">
        <f t="shared" si="293"/>
        <v>0</v>
      </c>
      <c r="BZ467" s="833"/>
      <c r="CA467" s="338"/>
      <c r="CB467" s="338"/>
      <c r="CC467" s="338"/>
      <c r="CD467" s="338"/>
      <c r="CE467" s="338"/>
      <c r="CF467" s="338"/>
    </row>
    <row r="468" ht="15.75" customHeight="1">
      <c r="A468" s="821"/>
      <c r="B468" s="777"/>
      <c r="C468" s="501"/>
      <c r="D468" s="501"/>
      <c r="E468" s="501"/>
      <c r="F468" s="737"/>
      <c r="G468" s="773">
        <f t="shared" ref="G468:H468" si="480">L468+N468+P468+R468+T468+V468+X468+Z468+AB468+AD468+AF468+AH468+AJ468+AL468+AN468+AP468+AR468+AT468+AV468+AX468+AZ468+BB468+BD468+BF468+BH468+BJ468+BL468+BN468+BP468+BR468+BT468</f>
        <v>0</v>
      </c>
      <c r="H468" s="671">
        <f t="shared" si="480"/>
        <v>0</v>
      </c>
      <c r="I468" s="774">
        <f t="shared" si="4"/>
        <v>0</v>
      </c>
      <c r="J468" s="418"/>
      <c r="K468" s="407">
        <f t="shared" si="5"/>
        <v>0</v>
      </c>
      <c r="L468" s="831"/>
      <c r="M468" s="832"/>
      <c r="N468" s="831"/>
      <c r="O468" s="832"/>
      <c r="P468" s="831"/>
      <c r="Q468" s="832"/>
      <c r="R468" s="831"/>
      <c r="S468" s="832"/>
      <c r="T468" s="831"/>
      <c r="U468" s="832"/>
      <c r="V468" s="831"/>
      <c r="W468" s="832"/>
      <c r="X468" s="831"/>
      <c r="Y468" s="832"/>
      <c r="Z468" s="831"/>
      <c r="AA468" s="832"/>
      <c r="AB468" s="831"/>
      <c r="AC468" s="832"/>
      <c r="AD468" s="831"/>
      <c r="AE468" s="832"/>
      <c r="AF468" s="831"/>
      <c r="AG468" s="832"/>
      <c r="AH468" s="831"/>
      <c r="AI468" s="832"/>
      <c r="AJ468" s="831"/>
      <c r="AK468" s="832"/>
      <c r="AL468" s="831"/>
      <c r="AM468" s="832"/>
      <c r="AN468" s="831"/>
      <c r="AO468" s="832"/>
      <c r="AP468" s="831"/>
      <c r="AQ468" s="832"/>
      <c r="AR468" s="831"/>
      <c r="AS468" s="832"/>
      <c r="AT468" s="831"/>
      <c r="AU468" s="832"/>
      <c r="AV468" s="831"/>
      <c r="AW468" s="832"/>
      <c r="AX468" s="831"/>
      <c r="AY468" s="832"/>
      <c r="AZ468" s="831"/>
      <c r="BA468" s="832"/>
      <c r="BB468" s="831"/>
      <c r="BC468" s="832"/>
      <c r="BD468" s="831"/>
      <c r="BE468" s="832"/>
      <c r="BF468" s="831"/>
      <c r="BG468" s="832"/>
      <c r="BH468" s="831"/>
      <c r="BI468" s="832"/>
      <c r="BJ468" s="831"/>
      <c r="BK468" s="832"/>
      <c r="BL468" s="831"/>
      <c r="BM468" s="832"/>
      <c r="BN468" s="831"/>
      <c r="BO468" s="832"/>
      <c r="BP468" s="831"/>
      <c r="BQ468" s="832"/>
      <c r="BR468" s="831"/>
      <c r="BS468" s="832"/>
      <c r="BT468" s="831"/>
      <c r="BU468" s="832"/>
      <c r="BV468" s="643">
        <f t="shared" si="290"/>
        <v>0</v>
      </c>
      <c r="BW468" s="644">
        <f t="shared" si="291"/>
        <v>0</v>
      </c>
      <c r="BX468" s="776">
        <f t="shared" si="292"/>
        <v>0</v>
      </c>
      <c r="BY468" s="644">
        <f t="shared" si="293"/>
        <v>0</v>
      </c>
      <c r="BZ468" s="833"/>
      <c r="CA468" s="338"/>
      <c r="CB468" s="338"/>
      <c r="CC468" s="338"/>
      <c r="CD468" s="338"/>
      <c r="CE468" s="338"/>
      <c r="CF468" s="338"/>
    </row>
    <row r="469" ht="15.75" customHeight="1">
      <c r="A469" s="821"/>
      <c r="B469" s="777"/>
      <c r="C469" s="501"/>
      <c r="D469" s="501"/>
      <c r="E469" s="501"/>
      <c r="F469" s="737"/>
      <c r="G469" s="773">
        <f t="shared" ref="G469:H469" si="481">L469+N469+P469+R469+T469+V469+X469+Z469+AB469+AD469+AF469+AH469+AJ469+AL469+AN469+AP469+AR469+AT469+AV469+AX469+AZ469+BB469+BD469+BF469+BH469+BJ469+BL469+BN469+BP469+BR469+BT469</f>
        <v>0</v>
      </c>
      <c r="H469" s="671">
        <f t="shared" si="481"/>
        <v>0</v>
      </c>
      <c r="I469" s="774">
        <f t="shared" si="4"/>
        <v>0</v>
      </c>
      <c r="J469" s="418"/>
      <c r="K469" s="407">
        <f t="shared" si="5"/>
        <v>0</v>
      </c>
      <c r="L469" s="831"/>
      <c r="M469" s="832"/>
      <c r="N469" s="831"/>
      <c r="O469" s="832"/>
      <c r="P469" s="831"/>
      <c r="Q469" s="832"/>
      <c r="R469" s="831"/>
      <c r="S469" s="832"/>
      <c r="T469" s="831"/>
      <c r="U469" s="832"/>
      <c r="V469" s="831"/>
      <c r="W469" s="832"/>
      <c r="X469" s="831"/>
      <c r="Y469" s="832"/>
      <c r="Z469" s="831"/>
      <c r="AA469" s="832"/>
      <c r="AB469" s="831"/>
      <c r="AC469" s="832"/>
      <c r="AD469" s="831"/>
      <c r="AE469" s="832"/>
      <c r="AF469" s="831"/>
      <c r="AG469" s="832"/>
      <c r="AH469" s="831"/>
      <c r="AI469" s="832"/>
      <c r="AJ469" s="831"/>
      <c r="AK469" s="832"/>
      <c r="AL469" s="831"/>
      <c r="AM469" s="832"/>
      <c r="AN469" s="831"/>
      <c r="AO469" s="832"/>
      <c r="AP469" s="831"/>
      <c r="AQ469" s="832"/>
      <c r="AR469" s="831"/>
      <c r="AS469" s="832"/>
      <c r="AT469" s="831"/>
      <c r="AU469" s="832"/>
      <c r="AV469" s="831"/>
      <c r="AW469" s="832"/>
      <c r="AX469" s="831"/>
      <c r="AY469" s="832"/>
      <c r="AZ469" s="831"/>
      <c r="BA469" s="832"/>
      <c r="BB469" s="831"/>
      <c r="BC469" s="832"/>
      <c r="BD469" s="831"/>
      <c r="BE469" s="832"/>
      <c r="BF469" s="831"/>
      <c r="BG469" s="832"/>
      <c r="BH469" s="831"/>
      <c r="BI469" s="832"/>
      <c r="BJ469" s="831"/>
      <c r="BK469" s="832"/>
      <c r="BL469" s="831"/>
      <c r="BM469" s="832"/>
      <c r="BN469" s="831"/>
      <c r="BO469" s="832"/>
      <c r="BP469" s="831"/>
      <c r="BQ469" s="832"/>
      <c r="BR469" s="831"/>
      <c r="BS469" s="832"/>
      <c r="BT469" s="831"/>
      <c r="BU469" s="832"/>
      <c r="BV469" s="643">
        <f t="shared" si="290"/>
        <v>0</v>
      </c>
      <c r="BW469" s="644">
        <f t="shared" si="291"/>
        <v>0</v>
      </c>
      <c r="BX469" s="776">
        <f t="shared" si="292"/>
        <v>0</v>
      </c>
      <c r="BY469" s="644">
        <f t="shared" si="293"/>
        <v>0</v>
      </c>
      <c r="BZ469" s="833"/>
      <c r="CA469" s="338"/>
      <c r="CB469" s="338"/>
      <c r="CC469" s="338"/>
      <c r="CD469" s="338"/>
      <c r="CE469" s="338"/>
      <c r="CF469" s="338"/>
    </row>
    <row r="470" ht="15.75" customHeight="1">
      <c r="A470" s="821"/>
      <c r="B470" s="777"/>
      <c r="C470" s="501"/>
      <c r="D470" s="501"/>
      <c r="E470" s="501"/>
      <c r="F470" s="737"/>
      <c r="G470" s="773">
        <f t="shared" ref="G470:H470" si="482">L470+N470+P470+R470+T470+V470+X470+Z470+AB470+AD470+AF470+AH470+AJ470+AL470+AN470+AP470+AR470+AT470+AV470+AX470+AZ470+BB470+BD470+BF470+BH470+BJ470+BL470+BN470+BP470+BR470+BT470</f>
        <v>0</v>
      </c>
      <c r="H470" s="671">
        <f t="shared" si="482"/>
        <v>0</v>
      </c>
      <c r="I470" s="774">
        <f t="shared" si="4"/>
        <v>0</v>
      </c>
      <c r="J470" s="418"/>
      <c r="K470" s="407">
        <f t="shared" si="5"/>
        <v>0</v>
      </c>
      <c r="L470" s="831"/>
      <c r="M470" s="832"/>
      <c r="N470" s="831"/>
      <c r="O470" s="832"/>
      <c r="P470" s="831"/>
      <c r="Q470" s="832"/>
      <c r="R470" s="831"/>
      <c r="S470" s="832"/>
      <c r="T470" s="831"/>
      <c r="U470" s="832"/>
      <c r="V470" s="831"/>
      <c r="W470" s="832"/>
      <c r="X470" s="831"/>
      <c r="Y470" s="832"/>
      <c r="Z470" s="831"/>
      <c r="AA470" s="832"/>
      <c r="AB470" s="831"/>
      <c r="AC470" s="832"/>
      <c r="AD470" s="831"/>
      <c r="AE470" s="832"/>
      <c r="AF470" s="831"/>
      <c r="AG470" s="832"/>
      <c r="AH470" s="831"/>
      <c r="AI470" s="832"/>
      <c r="AJ470" s="831"/>
      <c r="AK470" s="832"/>
      <c r="AL470" s="831"/>
      <c r="AM470" s="832"/>
      <c r="AN470" s="831"/>
      <c r="AO470" s="832"/>
      <c r="AP470" s="831"/>
      <c r="AQ470" s="832"/>
      <c r="AR470" s="831"/>
      <c r="AS470" s="832"/>
      <c r="AT470" s="831"/>
      <c r="AU470" s="832"/>
      <c r="AV470" s="831"/>
      <c r="AW470" s="832"/>
      <c r="AX470" s="831"/>
      <c r="AY470" s="832"/>
      <c r="AZ470" s="831"/>
      <c r="BA470" s="832"/>
      <c r="BB470" s="831"/>
      <c r="BC470" s="832"/>
      <c r="BD470" s="831"/>
      <c r="BE470" s="832"/>
      <c r="BF470" s="831"/>
      <c r="BG470" s="832"/>
      <c r="BH470" s="831"/>
      <c r="BI470" s="832"/>
      <c r="BJ470" s="831"/>
      <c r="BK470" s="832"/>
      <c r="BL470" s="831"/>
      <c r="BM470" s="832"/>
      <c r="BN470" s="831"/>
      <c r="BO470" s="832"/>
      <c r="BP470" s="831"/>
      <c r="BQ470" s="832"/>
      <c r="BR470" s="831"/>
      <c r="BS470" s="832"/>
      <c r="BT470" s="831"/>
      <c r="BU470" s="832"/>
      <c r="BV470" s="643">
        <f t="shared" si="290"/>
        <v>0</v>
      </c>
      <c r="BW470" s="644">
        <f t="shared" si="291"/>
        <v>0</v>
      </c>
      <c r="BX470" s="776">
        <f t="shared" si="292"/>
        <v>0</v>
      </c>
      <c r="BY470" s="644">
        <f t="shared" si="293"/>
        <v>0</v>
      </c>
      <c r="BZ470" s="833"/>
      <c r="CA470" s="338"/>
      <c r="CB470" s="338"/>
      <c r="CC470" s="338"/>
      <c r="CD470" s="338"/>
      <c r="CE470" s="338"/>
      <c r="CF470" s="338"/>
    </row>
    <row r="471" ht="15.75" customHeight="1">
      <c r="A471" s="821"/>
      <c r="B471" s="777"/>
      <c r="C471" s="501"/>
      <c r="D471" s="501"/>
      <c r="E471" s="501"/>
      <c r="F471" s="737"/>
      <c r="G471" s="773">
        <f t="shared" ref="G471:H471" si="483">L471+N471+P471+R471+T471+V471+X471+Z471+AB471+AD471+AF471+AH471+AJ471+AL471+AN471+AP471+AR471+AT471+AV471+AX471+AZ471+BB471+BD471+BF471+BH471+BJ471+BL471+BN471+BP471+BR471+BT471</f>
        <v>0</v>
      </c>
      <c r="H471" s="671">
        <f t="shared" si="483"/>
        <v>0</v>
      </c>
      <c r="I471" s="774">
        <f t="shared" si="4"/>
        <v>0</v>
      </c>
      <c r="J471" s="418"/>
      <c r="K471" s="407">
        <f t="shared" si="5"/>
        <v>0</v>
      </c>
      <c r="L471" s="831"/>
      <c r="M471" s="832"/>
      <c r="N471" s="831"/>
      <c r="O471" s="832"/>
      <c r="P471" s="831"/>
      <c r="Q471" s="832"/>
      <c r="R471" s="831"/>
      <c r="S471" s="832"/>
      <c r="T471" s="831"/>
      <c r="U471" s="832"/>
      <c r="V471" s="831"/>
      <c r="W471" s="832"/>
      <c r="X471" s="831"/>
      <c r="Y471" s="832"/>
      <c r="Z471" s="831"/>
      <c r="AA471" s="832"/>
      <c r="AB471" s="831"/>
      <c r="AC471" s="832"/>
      <c r="AD471" s="831"/>
      <c r="AE471" s="832"/>
      <c r="AF471" s="831"/>
      <c r="AG471" s="832"/>
      <c r="AH471" s="831"/>
      <c r="AI471" s="832"/>
      <c r="AJ471" s="831"/>
      <c r="AK471" s="832"/>
      <c r="AL471" s="831"/>
      <c r="AM471" s="832"/>
      <c r="AN471" s="831"/>
      <c r="AO471" s="832"/>
      <c r="AP471" s="831"/>
      <c r="AQ471" s="832"/>
      <c r="AR471" s="831"/>
      <c r="AS471" s="832"/>
      <c r="AT471" s="831"/>
      <c r="AU471" s="832"/>
      <c r="AV471" s="831"/>
      <c r="AW471" s="832"/>
      <c r="AX471" s="831"/>
      <c r="AY471" s="832"/>
      <c r="AZ471" s="831"/>
      <c r="BA471" s="832"/>
      <c r="BB471" s="831"/>
      <c r="BC471" s="832"/>
      <c r="BD471" s="831"/>
      <c r="BE471" s="832"/>
      <c r="BF471" s="831"/>
      <c r="BG471" s="832"/>
      <c r="BH471" s="831"/>
      <c r="BI471" s="832"/>
      <c r="BJ471" s="831"/>
      <c r="BK471" s="832"/>
      <c r="BL471" s="831"/>
      <c r="BM471" s="832"/>
      <c r="BN471" s="831"/>
      <c r="BO471" s="832"/>
      <c r="BP471" s="831"/>
      <c r="BQ471" s="832"/>
      <c r="BR471" s="831"/>
      <c r="BS471" s="832"/>
      <c r="BT471" s="831"/>
      <c r="BU471" s="832"/>
      <c r="BV471" s="643">
        <f t="shared" si="290"/>
        <v>0</v>
      </c>
      <c r="BW471" s="644">
        <f t="shared" si="291"/>
        <v>0</v>
      </c>
      <c r="BX471" s="776">
        <f t="shared" si="292"/>
        <v>0</v>
      </c>
      <c r="BY471" s="644">
        <f t="shared" si="293"/>
        <v>0</v>
      </c>
      <c r="BZ471" s="833"/>
      <c r="CA471" s="338"/>
      <c r="CB471" s="338"/>
      <c r="CC471" s="338"/>
      <c r="CD471" s="338"/>
      <c r="CE471" s="338"/>
      <c r="CF471" s="338"/>
    </row>
    <row r="472" ht="15.75" customHeight="1">
      <c r="A472" s="821"/>
      <c r="B472" s="777"/>
      <c r="C472" s="501"/>
      <c r="D472" s="501"/>
      <c r="E472" s="501"/>
      <c r="F472" s="737"/>
      <c r="G472" s="773">
        <f t="shared" ref="G472:H472" si="484">L472+N472+P472+R472+T472+V472+X472+Z472+AB472+AD472+AF472+AH472+AJ472+AL472+AN472+AP472+AR472+AT472+AV472+AX472+AZ472+BB472+BD472+BF472+BH472+BJ472+BL472+BN472+BP472+BR472+BT472</f>
        <v>0</v>
      </c>
      <c r="H472" s="671">
        <f t="shared" si="484"/>
        <v>0</v>
      </c>
      <c r="I472" s="774">
        <f t="shared" si="4"/>
        <v>0</v>
      </c>
      <c r="J472" s="418"/>
      <c r="K472" s="407">
        <f t="shared" si="5"/>
        <v>0</v>
      </c>
      <c r="L472" s="831"/>
      <c r="M472" s="832"/>
      <c r="N472" s="831"/>
      <c r="O472" s="832"/>
      <c r="P472" s="831"/>
      <c r="Q472" s="832"/>
      <c r="R472" s="831"/>
      <c r="S472" s="832"/>
      <c r="T472" s="831"/>
      <c r="U472" s="832"/>
      <c r="V472" s="831"/>
      <c r="W472" s="832"/>
      <c r="X472" s="831"/>
      <c r="Y472" s="832"/>
      <c r="Z472" s="831"/>
      <c r="AA472" s="832"/>
      <c r="AB472" s="831"/>
      <c r="AC472" s="832"/>
      <c r="AD472" s="831"/>
      <c r="AE472" s="832"/>
      <c r="AF472" s="831"/>
      <c r="AG472" s="832"/>
      <c r="AH472" s="831"/>
      <c r="AI472" s="832"/>
      <c r="AJ472" s="831"/>
      <c r="AK472" s="832"/>
      <c r="AL472" s="831"/>
      <c r="AM472" s="832"/>
      <c r="AN472" s="831"/>
      <c r="AO472" s="832"/>
      <c r="AP472" s="831"/>
      <c r="AQ472" s="832"/>
      <c r="AR472" s="831"/>
      <c r="AS472" s="832"/>
      <c r="AT472" s="831"/>
      <c r="AU472" s="832"/>
      <c r="AV472" s="831"/>
      <c r="AW472" s="832"/>
      <c r="AX472" s="831"/>
      <c r="AY472" s="832"/>
      <c r="AZ472" s="831"/>
      <c r="BA472" s="832"/>
      <c r="BB472" s="831"/>
      <c r="BC472" s="832"/>
      <c r="BD472" s="831"/>
      <c r="BE472" s="832"/>
      <c r="BF472" s="831"/>
      <c r="BG472" s="832"/>
      <c r="BH472" s="831"/>
      <c r="BI472" s="832"/>
      <c r="BJ472" s="831"/>
      <c r="BK472" s="832"/>
      <c r="BL472" s="831"/>
      <c r="BM472" s="832"/>
      <c r="BN472" s="831"/>
      <c r="BO472" s="832"/>
      <c r="BP472" s="831"/>
      <c r="BQ472" s="832"/>
      <c r="BR472" s="831"/>
      <c r="BS472" s="832"/>
      <c r="BT472" s="831"/>
      <c r="BU472" s="832"/>
      <c r="BV472" s="643">
        <f t="shared" si="290"/>
        <v>0</v>
      </c>
      <c r="BW472" s="644">
        <f t="shared" si="291"/>
        <v>0</v>
      </c>
      <c r="BX472" s="776">
        <f t="shared" si="292"/>
        <v>0</v>
      </c>
      <c r="BY472" s="644">
        <f t="shared" si="293"/>
        <v>0</v>
      </c>
      <c r="BZ472" s="833"/>
      <c r="CA472" s="338"/>
      <c r="CB472" s="338"/>
      <c r="CC472" s="338"/>
      <c r="CD472" s="338"/>
      <c r="CE472" s="338"/>
      <c r="CF472" s="338"/>
    </row>
    <row r="473" ht="15.75" customHeight="1">
      <c r="A473" s="821"/>
      <c r="B473" s="777"/>
      <c r="C473" s="501"/>
      <c r="D473" s="501"/>
      <c r="E473" s="501"/>
      <c r="F473" s="737"/>
      <c r="G473" s="773">
        <f t="shared" ref="G473:H473" si="485">L473+N473+P473+R473+T473+V473+X473+Z473+AB473+AD473+AF473+AH473+AJ473+AL473+AN473+AP473+AR473+AT473+AV473+AX473+AZ473+BB473+BD473+BF473+BH473+BJ473+BL473+BN473+BP473+BR473+BT473</f>
        <v>0</v>
      </c>
      <c r="H473" s="671">
        <f t="shared" si="485"/>
        <v>0</v>
      </c>
      <c r="I473" s="774">
        <f t="shared" si="4"/>
        <v>0</v>
      </c>
      <c r="J473" s="418"/>
      <c r="K473" s="407">
        <f t="shared" si="5"/>
        <v>0</v>
      </c>
      <c r="L473" s="831"/>
      <c r="M473" s="832"/>
      <c r="N473" s="831"/>
      <c r="O473" s="832"/>
      <c r="P473" s="831"/>
      <c r="Q473" s="832"/>
      <c r="R473" s="831"/>
      <c r="S473" s="832"/>
      <c r="T473" s="831"/>
      <c r="U473" s="832"/>
      <c r="V473" s="831"/>
      <c r="W473" s="832"/>
      <c r="X473" s="831"/>
      <c r="Y473" s="832"/>
      <c r="Z473" s="831"/>
      <c r="AA473" s="832"/>
      <c r="AB473" s="831"/>
      <c r="AC473" s="832"/>
      <c r="AD473" s="831"/>
      <c r="AE473" s="832"/>
      <c r="AF473" s="831"/>
      <c r="AG473" s="832"/>
      <c r="AH473" s="831"/>
      <c r="AI473" s="832"/>
      <c r="AJ473" s="831"/>
      <c r="AK473" s="832"/>
      <c r="AL473" s="831"/>
      <c r="AM473" s="832"/>
      <c r="AN473" s="831"/>
      <c r="AO473" s="832"/>
      <c r="AP473" s="831"/>
      <c r="AQ473" s="832"/>
      <c r="AR473" s="831"/>
      <c r="AS473" s="832"/>
      <c r="AT473" s="831"/>
      <c r="AU473" s="832"/>
      <c r="AV473" s="831"/>
      <c r="AW473" s="832"/>
      <c r="AX473" s="831"/>
      <c r="AY473" s="832"/>
      <c r="AZ473" s="831"/>
      <c r="BA473" s="832"/>
      <c r="BB473" s="831"/>
      <c r="BC473" s="832"/>
      <c r="BD473" s="831"/>
      <c r="BE473" s="832"/>
      <c r="BF473" s="831"/>
      <c r="BG473" s="832"/>
      <c r="BH473" s="831"/>
      <c r="BI473" s="832"/>
      <c r="BJ473" s="831"/>
      <c r="BK473" s="832"/>
      <c r="BL473" s="831"/>
      <c r="BM473" s="832"/>
      <c r="BN473" s="831"/>
      <c r="BO473" s="832"/>
      <c r="BP473" s="831"/>
      <c r="BQ473" s="832"/>
      <c r="BR473" s="831"/>
      <c r="BS473" s="832"/>
      <c r="BT473" s="831"/>
      <c r="BU473" s="832"/>
      <c r="BV473" s="643">
        <f t="shared" si="290"/>
        <v>0</v>
      </c>
      <c r="BW473" s="644">
        <f t="shared" si="291"/>
        <v>0</v>
      </c>
      <c r="BX473" s="776">
        <f t="shared" si="292"/>
        <v>0</v>
      </c>
      <c r="BY473" s="644">
        <f t="shared" si="293"/>
        <v>0</v>
      </c>
      <c r="BZ473" s="833"/>
      <c r="CA473" s="338"/>
      <c r="CB473" s="338"/>
      <c r="CC473" s="338"/>
      <c r="CD473" s="338"/>
      <c r="CE473" s="338"/>
      <c r="CF473" s="338"/>
    </row>
    <row r="474" ht="15.75" customHeight="1">
      <c r="A474" s="821"/>
      <c r="B474" s="777"/>
      <c r="C474" s="501"/>
      <c r="D474" s="501"/>
      <c r="E474" s="501"/>
      <c r="F474" s="737"/>
      <c r="G474" s="773">
        <f t="shared" ref="G474:H474" si="486">L474+N474+P474+R474+T474+V474+X474+Z474+AB474+AD474+AF474+AH474+AJ474+AL474+AN474+AP474+AR474+AT474+AV474+AX474+AZ474+BB474+BD474+BF474+BH474+BJ474+BL474+BN474+BP474+BR474+BT474</f>
        <v>0</v>
      </c>
      <c r="H474" s="671">
        <f t="shared" si="486"/>
        <v>0</v>
      </c>
      <c r="I474" s="774">
        <f t="shared" si="4"/>
        <v>0</v>
      </c>
      <c r="J474" s="418"/>
      <c r="K474" s="407">
        <f t="shared" si="5"/>
        <v>0</v>
      </c>
      <c r="L474" s="831"/>
      <c r="M474" s="832"/>
      <c r="N474" s="831"/>
      <c r="O474" s="832"/>
      <c r="P474" s="831"/>
      <c r="Q474" s="832"/>
      <c r="R474" s="831"/>
      <c r="S474" s="832"/>
      <c r="T474" s="831"/>
      <c r="U474" s="832"/>
      <c r="V474" s="831"/>
      <c r="W474" s="832"/>
      <c r="X474" s="831"/>
      <c r="Y474" s="832"/>
      <c r="Z474" s="831"/>
      <c r="AA474" s="832"/>
      <c r="AB474" s="831"/>
      <c r="AC474" s="832"/>
      <c r="AD474" s="831"/>
      <c r="AE474" s="832"/>
      <c r="AF474" s="831"/>
      <c r="AG474" s="832"/>
      <c r="AH474" s="831"/>
      <c r="AI474" s="832"/>
      <c r="AJ474" s="831"/>
      <c r="AK474" s="832"/>
      <c r="AL474" s="831"/>
      <c r="AM474" s="832"/>
      <c r="AN474" s="831"/>
      <c r="AO474" s="832"/>
      <c r="AP474" s="831"/>
      <c r="AQ474" s="832"/>
      <c r="AR474" s="831"/>
      <c r="AS474" s="832"/>
      <c r="AT474" s="831"/>
      <c r="AU474" s="832"/>
      <c r="AV474" s="831"/>
      <c r="AW474" s="832"/>
      <c r="AX474" s="831"/>
      <c r="AY474" s="832"/>
      <c r="AZ474" s="831"/>
      <c r="BA474" s="832"/>
      <c r="BB474" s="831"/>
      <c r="BC474" s="832"/>
      <c r="BD474" s="831"/>
      <c r="BE474" s="832"/>
      <c r="BF474" s="831"/>
      <c r="BG474" s="832"/>
      <c r="BH474" s="831"/>
      <c r="BI474" s="832"/>
      <c r="BJ474" s="831"/>
      <c r="BK474" s="832"/>
      <c r="BL474" s="831"/>
      <c r="BM474" s="832"/>
      <c r="BN474" s="831"/>
      <c r="BO474" s="832"/>
      <c r="BP474" s="831"/>
      <c r="BQ474" s="832"/>
      <c r="BR474" s="831"/>
      <c r="BS474" s="832"/>
      <c r="BT474" s="831"/>
      <c r="BU474" s="832"/>
      <c r="BV474" s="643">
        <f t="shared" si="290"/>
        <v>0</v>
      </c>
      <c r="BW474" s="644">
        <f t="shared" si="291"/>
        <v>0</v>
      </c>
      <c r="BX474" s="776">
        <f t="shared" si="292"/>
        <v>0</v>
      </c>
      <c r="BY474" s="644">
        <f t="shared" si="293"/>
        <v>0</v>
      </c>
      <c r="BZ474" s="833"/>
      <c r="CA474" s="338"/>
      <c r="CB474" s="338"/>
      <c r="CC474" s="338"/>
      <c r="CD474" s="338"/>
      <c r="CE474" s="338"/>
      <c r="CF474" s="338"/>
    </row>
    <row r="475" ht="15.75" customHeight="1">
      <c r="A475" s="821"/>
      <c r="B475" s="777"/>
      <c r="C475" s="501"/>
      <c r="D475" s="501"/>
      <c r="E475" s="501"/>
      <c r="F475" s="737"/>
      <c r="G475" s="773">
        <f t="shared" ref="G475:H475" si="487">L475+N475+P475+R475+T475+V475+X475+Z475+AB475+AD475+AF475+AH475+AJ475+AL475+AN475+AP475+AR475+AT475+AV475+AX475+AZ475+BB475+BD475+BF475+BH475+BJ475+BL475+BN475+BP475+BR475+BT475</f>
        <v>0</v>
      </c>
      <c r="H475" s="671">
        <f t="shared" si="487"/>
        <v>0</v>
      </c>
      <c r="I475" s="774">
        <f t="shared" si="4"/>
        <v>0</v>
      </c>
      <c r="J475" s="418"/>
      <c r="K475" s="407">
        <f t="shared" si="5"/>
        <v>0</v>
      </c>
      <c r="L475" s="831"/>
      <c r="M475" s="832"/>
      <c r="N475" s="831"/>
      <c r="O475" s="832"/>
      <c r="P475" s="831"/>
      <c r="Q475" s="832"/>
      <c r="R475" s="831"/>
      <c r="S475" s="832"/>
      <c r="T475" s="831"/>
      <c r="U475" s="832"/>
      <c r="V475" s="831"/>
      <c r="W475" s="832"/>
      <c r="X475" s="831"/>
      <c r="Y475" s="832"/>
      <c r="Z475" s="831"/>
      <c r="AA475" s="832"/>
      <c r="AB475" s="831"/>
      <c r="AC475" s="832"/>
      <c r="AD475" s="831"/>
      <c r="AE475" s="832"/>
      <c r="AF475" s="831"/>
      <c r="AG475" s="832"/>
      <c r="AH475" s="831"/>
      <c r="AI475" s="832"/>
      <c r="AJ475" s="831"/>
      <c r="AK475" s="832"/>
      <c r="AL475" s="831"/>
      <c r="AM475" s="832"/>
      <c r="AN475" s="831"/>
      <c r="AO475" s="832"/>
      <c r="AP475" s="831"/>
      <c r="AQ475" s="832"/>
      <c r="AR475" s="831"/>
      <c r="AS475" s="832"/>
      <c r="AT475" s="831"/>
      <c r="AU475" s="832"/>
      <c r="AV475" s="831"/>
      <c r="AW475" s="832"/>
      <c r="AX475" s="831"/>
      <c r="AY475" s="832"/>
      <c r="AZ475" s="831"/>
      <c r="BA475" s="832"/>
      <c r="BB475" s="831"/>
      <c r="BC475" s="832"/>
      <c r="BD475" s="831"/>
      <c r="BE475" s="832"/>
      <c r="BF475" s="831"/>
      <c r="BG475" s="832"/>
      <c r="BH475" s="831"/>
      <c r="BI475" s="832"/>
      <c r="BJ475" s="831"/>
      <c r="BK475" s="832"/>
      <c r="BL475" s="831"/>
      <c r="BM475" s="832"/>
      <c r="BN475" s="831"/>
      <c r="BO475" s="832"/>
      <c r="BP475" s="831"/>
      <c r="BQ475" s="832"/>
      <c r="BR475" s="831"/>
      <c r="BS475" s="832"/>
      <c r="BT475" s="831"/>
      <c r="BU475" s="832"/>
      <c r="BV475" s="643">
        <f t="shared" si="290"/>
        <v>0</v>
      </c>
      <c r="BW475" s="644">
        <f t="shared" si="291"/>
        <v>0</v>
      </c>
      <c r="BX475" s="776">
        <f t="shared" si="292"/>
        <v>0</v>
      </c>
      <c r="BY475" s="644">
        <f t="shared" si="293"/>
        <v>0</v>
      </c>
      <c r="BZ475" s="833"/>
      <c r="CA475" s="338"/>
      <c r="CB475" s="338"/>
      <c r="CC475" s="338"/>
      <c r="CD475" s="338"/>
      <c r="CE475" s="338"/>
      <c r="CF475" s="338"/>
    </row>
    <row r="476" ht="15.75" customHeight="1">
      <c r="A476" s="821"/>
      <c r="B476" s="777"/>
      <c r="C476" s="501"/>
      <c r="D476" s="501"/>
      <c r="E476" s="501"/>
      <c r="F476" s="737"/>
      <c r="G476" s="773">
        <f t="shared" ref="G476:H476" si="488">L476+N476+P476+R476+T476+V476+X476+Z476+AB476+AD476+AF476+AH476+AJ476+AL476+AN476+AP476+AR476+AT476+AV476+AX476+AZ476+BB476+BD476+BF476+BH476+BJ476+BL476+BN476+BP476+BR476+BT476</f>
        <v>0</v>
      </c>
      <c r="H476" s="671">
        <f t="shared" si="488"/>
        <v>0</v>
      </c>
      <c r="I476" s="774">
        <f t="shared" si="4"/>
        <v>0</v>
      </c>
      <c r="J476" s="418"/>
      <c r="K476" s="407">
        <f t="shared" si="5"/>
        <v>0</v>
      </c>
      <c r="L476" s="831"/>
      <c r="M476" s="832"/>
      <c r="N476" s="831"/>
      <c r="O476" s="832"/>
      <c r="P476" s="831"/>
      <c r="Q476" s="832"/>
      <c r="R476" s="831"/>
      <c r="S476" s="832"/>
      <c r="T476" s="831"/>
      <c r="U476" s="832"/>
      <c r="V476" s="831"/>
      <c r="W476" s="832"/>
      <c r="X476" s="831"/>
      <c r="Y476" s="832"/>
      <c r="Z476" s="831"/>
      <c r="AA476" s="832"/>
      <c r="AB476" s="831"/>
      <c r="AC476" s="832"/>
      <c r="AD476" s="831"/>
      <c r="AE476" s="832"/>
      <c r="AF476" s="831"/>
      <c r="AG476" s="832"/>
      <c r="AH476" s="831"/>
      <c r="AI476" s="832"/>
      <c r="AJ476" s="831"/>
      <c r="AK476" s="832"/>
      <c r="AL476" s="831"/>
      <c r="AM476" s="832"/>
      <c r="AN476" s="831"/>
      <c r="AO476" s="832"/>
      <c r="AP476" s="831"/>
      <c r="AQ476" s="832"/>
      <c r="AR476" s="831"/>
      <c r="AS476" s="832"/>
      <c r="AT476" s="831"/>
      <c r="AU476" s="832"/>
      <c r="AV476" s="831"/>
      <c r="AW476" s="832"/>
      <c r="AX476" s="831"/>
      <c r="AY476" s="832"/>
      <c r="AZ476" s="831"/>
      <c r="BA476" s="832"/>
      <c r="BB476" s="831"/>
      <c r="BC476" s="832"/>
      <c r="BD476" s="831"/>
      <c r="BE476" s="832"/>
      <c r="BF476" s="831"/>
      <c r="BG476" s="832"/>
      <c r="BH476" s="831"/>
      <c r="BI476" s="832"/>
      <c r="BJ476" s="831"/>
      <c r="BK476" s="832"/>
      <c r="BL476" s="831"/>
      <c r="BM476" s="832"/>
      <c r="BN476" s="831"/>
      <c r="BO476" s="832"/>
      <c r="BP476" s="831"/>
      <c r="BQ476" s="832"/>
      <c r="BR476" s="831"/>
      <c r="BS476" s="832"/>
      <c r="BT476" s="831"/>
      <c r="BU476" s="832"/>
      <c r="BV476" s="643">
        <f t="shared" si="290"/>
        <v>0</v>
      </c>
      <c r="BW476" s="644">
        <f t="shared" si="291"/>
        <v>0</v>
      </c>
      <c r="BX476" s="776">
        <f t="shared" si="292"/>
        <v>0</v>
      </c>
      <c r="BY476" s="644">
        <f t="shared" si="293"/>
        <v>0</v>
      </c>
      <c r="BZ476" s="833"/>
      <c r="CA476" s="338"/>
      <c r="CB476" s="338"/>
      <c r="CC476" s="338"/>
      <c r="CD476" s="338"/>
      <c r="CE476" s="338"/>
      <c r="CF476" s="338"/>
    </row>
    <row r="477" ht="15.75" customHeight="1">
      <c r="A477" s="821"/>
      <c r="B477" s="777"/>
      <c r="C477" s="501"/>
      <c r="D477" s="501"/>
      <c r="E477" s="501"/>
      <c r="F477" s="737"/>
      <c r="G477" s="773">
        <f t="shared" ref="G477:H477" si="489">L477+N477+P477+R477+T477+V477+X477+Z477+AB477+AD477+AF477+AH477+AJ477+AL477+AN477+AP477+AR477+AT477+AV477+AX477+AZ477+BB477+BD477+BF477+BH477+BJ477+BL477+BN477+BP477+BR477+BT477</f>
        <v>0</v>
      </c>
      <c r="H477" s="671">
        <f t="shared" si="489"/>
        <v>0</v>
      </c>
      <c r="I477" s="774">
        <f t="shared" si="4"/>
        <v>0</v>
      </c>
      <c r="J477" s="418"/>
      <c r="K477" s="407">
        <f t="shared" si="5"/>
        <v>0</v>
      </c>
      <c r="L477" s="831"/>
      <c r="M477" s="832"/>
      <c r="N477" s="831"/>
      <c r="O477" s="832"/>
      <c r="P477" s="831"/>
      <c r="Q477" s="832"/>
      <c r="R477" s="831"/>
      <c r="S477" s="832"/>
      <c r="T477" s="831"/>
      <c r="U477" s="832"/>
      <c r="V477" s="831"/>
      <c r="W477" s="832"/>
      <c r="X477" s="831"/>
      <c r="Y477" s="832"/>
      <c r="Z477" s="831"/>
      <c r="AA477" s="832"/>
      <c r="AB477" s="831"/>
      <c r="AC477" s="832"/>
      <c r="AD477" s="831"/>
      <c r="AE477" s="832"/>
      <c r="AF477" s="831"/>
      <c r="AG477" s="832"/>
      <c r="AH477" s="831"/>
      <c r="AI477" s="832"/>
      <c r="AJ477" s="831"/>
      <c r="AK477" s="832"/>
      <c r="AL477" s="831"/>
      <c r="AM477" s="832"/>
      <c r="AN477" s="831"/>
      <c r="AO477" s="832"/>
      <c r="AP477" s="831"/>
      <c r="AQ477" s="832"/>
      <c r="AR477" s="831"/>
      <c r="AS477" s="832"/>
      <c r="AT477" s="831"/>
      <c r="AU477" s="832"/>
      <c r="AV477" s="831"/>
      <c r="AW477" s="832"/>
      <c r="AX477" s="831"/>
      <c r="AY477" s="832"/>
      <c r="AZ477" s="831"/>
      <c r="BA477" s="832"/>
      <c r="BB477" s="831"/>
      <c r="BC477" s="832"/>
      <c r="BD477" s="831"/>
      <c r="BE477" s="832"/>
      <c r="BF477" s="831"/>
      <c r="BG477" s="832"/>
      <c r="BH477" s="831"/>
      <c r="BI477" s="832"/>
      <c r="BJ477" s="831"/>
      <c r="BK477" s="832"/>
      <c r="BL477" s="831"/>
      <c r="BM477" s="832"/>
      <c r="BN477" s="831"/>
      <c r="BO477" s="832"/>
      <c r="BP477" s="831"/>
      <c r="BQ477" s="832"/>
      <c r="BR477" s="831"/>
      <c r="BS477" s="832"/>
      <c r="BT477" s="831"/>
      <c r="BU477" s="832"/>
      <c r="BV477" s="643">
        <f t="shared" si="290"/>
        <v>0</v>
      </c>
      <c r="BW477" s="644">
        <f t="shared" si="291"/>
        <v>0</v>
      </c>
      <c r="BX477" s="776">
        <f t="shared" si="292"/>
        <v>0</v>
      </c>
      <c r="BY477" s="644">
        <f t="shared" si="293"/>
        <v>0</v>
      </c>
      <c r="BZ477" s="833"/>
      <c r="CA477" s="338"/>
      <c r="CB477" s="338"/>
      <c r="CC477" s="338"/>
      <c r="CD477" s="338"/>
      <c r="CE477" s="338"/>
      <c r="CF477" s="338"/>
    </row>
    <row r="478" ht="15.75" customHeight="1">
      <c r="A478" s="821"/>
      <c r="B478" s="777"/>
      <c r="C478" s="501"/>
      <c r="D478" s="501"/>
      <c r="E478" s="501"/>
      <c r="F478" s="737"/>
      <c r="G478" s="773">
        <f t="shared" ref="G478:H478" si="490">L478+N478+P478+R478+T478+V478+X478+Z478+AB478+AD478+AF478+AH478+AJ478+AL478+AN478+AP478+AR478+AT478+AV478+AX478+AZ478+BB478+BD478+BF478+BH478+BJ478+BL478+BN478+BP478+BR478+BT478</f>
        <v>0</v>
      </c>
      <c r="H478" s="671">
        <f t="shared" si="490"/>
        <v>0</v>
      </c>
      <c r="I478" s="774">
        <f t="shared" si="4"/>
        <v>0</v>
      </c>
      <c r="J478" s="418"/>
      <c r="K478" s="407">
        <f t="shared" si="5"/>
        <v>0</v>
      </c>
      <c r="L478" s="831"/>
      <c r="M478" s="832"/>
      <c r="N478" s="831"/>
      <c r="O478" s="832"/>
      <c r="P478" s="831"/>
      <c r="Q478" s="832"/>
      <c r="R478" s="831"/>
      <c r="S478" s="832"/>
      <c r="T478" s="831"/>
      <c r="U478" s="832"/>
      <c r="V478" s="831"/>
      <c r="W478" s="832"/>
      <c r="X478" s="831"/>
      <c r="Y478" s="832"/>
      <c r="Z478" s="831"/>
      <c r="AA478" s="832"/>
      <c r="AB478" s="831"/>
      <c r="AC478" s="832"/>
      <c r="AD478" s="831"/>
      <c r="AE478" s="832"/>
      <c r="AF478" s="831"/>
      <c r="AG478" s="832"/>
      <c r="AH478" s="831"/>
      <c r="AI478" s="832"/>
      <c r="AJ478" s="831"/>
      <c r="AK478" s="832"/>
      <c r="AL478" s="831"/>
      <c r="AM478" s="832"/>
      <c r="AN478" s="831"/>
      <c r="AO478" s="832"/>
      <c r="AP478" s="831"/>
      <c r="AQ478" s="832"/>
      <c r="AR478" s="831"/>
      <c r="AS478" s="832"/>
      <c r="AT478" s="831"/>
      <c r="AU478" s="832"/>
      <c r="AV478" s="831"/>
      <c r="AW478" s="832"/>
      <c r="AX478" s="831"/>
      <c r="AY478" s="832"/>
      <c r="AZ478" s="831"/>
      <c r="BA478" s="832"/>
      <c r="BB478" s="831"/>
      <c r="BC478" s="832"/>
      <c r="BD478" s="831"/>
      <c r="BE478" s="832"/>
      <c r="BF478" s="831"/>
      <c r="BG478" s="832"/>
      <c r="BH478" s="831"/>
      <c r="BI478" s="832"/>
      <c r="BJ478" s="831"/>
      <c r="BK478" s="832"/>
      <c r="BL478" s="831"/>
      <c r="BM478" s="832"/>
      <c r="BN478" s="831"/>
      <c r="BO478" s="832"/>
      <c r="BP478" s="831"/>
      <c r="BQ478" s="832"/>
      <c r="BR478" s="831"/>
      <c r="BS478" s="832"/>
      <c r="BT478" s="831"/>
      <c r="BU478" s="832"/>
      <c r="BV478" s="643">
        <f t="shared" si="290"/>
        <v>0</v>
      </c>
      <c r="BW478" s="644">
        <f t="shared" si="291"/>
        <v>0</v>
      </c>
      <c r="BX478" s="776">
        <f t="shared" si="292"/>
        <v>0</v>
      </c>
      <c r="BY478" s="644">
        <f t="shared" si="293"/>
        <v>0</v>
      </c>
      <c r="BZ478" s="833"/>
      <c r="CA478" s="338"/>
      <c r="CB478" s="338"/>
      <c r="CC478" s="338"/>
      <c r="CD478" s="338"/>
      <c r="CE478" s="338"/>
      <c r="CF478" s="338"/>
    </row>
    <row r="479" ht="15.75" customHeight="1">
      <c r="A479" s="821"/>
      <c r="B479" s="777"/>
      <c r="C479" s="501"/>
      <c r="D479" s="501"/>
      <c r="E479" s="501"/>
      <c r="F479" s="737"/>
      <c r="G479" s="773">
        <f t="shared" ref="G479:H479" si="491">L479+N479+P479+R479+T479+V479+X479+Z479+AB479+AD479+AF479+AH479+AJ479+AL479+AN479+AP479+AR479+AT479+AV479+AX479+AZ479+BB479+BD479+BF479+BH479+BJ479+BL479+BN479+BP479+BR479+BT479</f>
        <v>0</v>
      </c>
      <c r="H479" s="671">
        <f t="shared" si="491"/>
        <v>0</v>
      </c>
      <c r="I479" s="774">
        <f t="shared" si="4"/>
        <v>0</v>
      </c>
      <c r="J479" s="418"/>
      <c r="K479" s="407">
        <f t="shared" si="5"/>
        <v>0</v>
      </c>
      <c r="L479" s="831"/>
      <c r="M479" s="832"/>
      <c r="N479" s="831"/>
      <c r="O479" s="832"/>
      <c r="P479" s="831"/>
      <c r="Q479" s="832"/>
      <c r="R479" s="831"/>
      <c r="S479" s="832"/>
      <c r="T479" s="831"/>
      <c r="U479" s="832"/>
      <c r="V479" s="831"/>
      <c r="W479" s="832"/>
      <c r="X479" s="831"/>
      <c r="Y479" s="832"/>
      <c r="Z479" s="831"/>
      <c r="AA479" s="832"/>
      <c r="AB479" s="831"/>
      <c r="AC479" s="832"/>
      <c r="AD479" s="831"/>
      <c r="AE479" s="832"/>
      <c r="AF479" s="831"/>
      <c r="AG479" s="832"/>
      <c r="AH479" s="831"/>
      <c r="AI479" s="832"/>
      <c r="AJ479" s="831"/>
      <c r="AK479" s="832"/>
      <c r="AL479" s="831"/>
      <c r="AM479" s="832"/>
      <c r="AN479" s="831"/>
      <c r="AO479" s="832"/>
      <c r="AP479" s="831"/>
      <c r="AQ479" s="832"/>
      <c r="AR479" s="831"/>
      <c r="AS479" s="832"/>
      <c r="AT479" s="831"/>
      <c r="AU479" s="832"/>
      <c r="AV479" s="831"/>
      <c r="AW479" s="832"/>
      <c r="AX479" s="831"/>
      <c r="AY479" s="832"/>
      <c r="AZ479" s="831"/>
      <c r="BA479" s="832"/>
      <c r="BB479" s="831"/>
      <c r="BC479" s="832"/>
      <c r="BD479" s="831"/>
      <c r="BE479" s="832"/>
      <c r="BF479" s="831"/>
      <c r="BG479" s="832"/>
      <c r="BH479" s="831"/>
      <c r="BI479" s="832"/>
      <c r="BJ479" s="831"/>
      <c r="BK479" s="832"/>
      <c r="BL479" s="831"/>
      <c r="BM479" s="832"/>
      <c r="BN479" s="831"/>
      <c r="BO479" s="832"/>
      <c r="BP479" s="831"/>
      <c r="BQ479" s="832"/>
      <c r="BR479" s="831"/>
      <c r="BS479" s="832"/>
      <c r="BT479" s="831"/>
      <c r="BU479" s="832"/>
      <c r="BV479" s="643">
        <f t="shared" si="290"/>
        <v>0</v>
      </c>
      <c r="BW479" s="644">
        <f t="shared" si="291"/>
        <v>0</v>
      </c>
      <c r="BX479" s="776">
        <f t="shared" si="292"/>
        <v>0</v>
      </c>
      <c r="BY479" s="644">
        <f t="shared" si="293"/>
        <v>0</v>
      </c>
      <c r="BZ479" s="833"/>
      <c r="CA479" s="338"/>
      <c r="CB479" s="338"/>
      <c r="CC479" s="338"/>
      <c r="CD479" s="338"/>
      <c r="CE479" s="338"/>
      <c r="CF479" s="338"/>
    </row>
    <row r="480" ht="15.75" customHeight="1">
      <c r="A480" s="821"/>
      <c r="B480" s="777"/>
      <c r="C480" s="501"/>
      <c r="D480" s="501"/>
      <c r="E480" s="501"/>
      <c r="F480" s="737"/>
      <c r="G480" s="773">
        <f t="shared" ref="G480:H480" si="492">L480+N480+P480+R480+T480+V480+X480+Z480+AB480+AD480+AF480+AH480+AJ480+AL480+AN480+AP480+AR480+AT480+AV480+AX480+AZ480+BB480+BD480+BF480+BH480+BJ480+BL480+BN480+BP480+BR480+BT480</f>
        <v>0</v>
      </c>
      <c r="H480" s="671">
        <f t="shared" si="492"/>
        <v>0</v>
      </c>
      <c r="I480" s="774">
        <f t="shared" si="4"/>
        <v>0</v>
      </c>
      <c r="J480" s="418"/>
      <c r="K480" s="407">
        <f t="shared" si="5"/>
        <v>0</v>
      </c>
      <c r="L480" s="831"/>
      <c r="M480" s="832"/>
      <c r="N480" s="831"/>
      <c r="O480" s="832"/>
      <c r="P480" s="831"/>
      <c r="Q480" s="832"/>
      <c r="R480" s="831"/>
      <c r="S480" s="832"/>
      <c r="T480" s="831"/>
      <c r="U480" s="832"/>
      <c r="V480" s="831"/>
      <c r="W480" s="832"/>
      <c r="X480" s="831"/>
      <c r="Y480" s="832"/>
      <c r="Z480" s="831"/>
      <c r="AA480" s="832"/>
      <c r="AB480" s="831"/>
      <c r="AC480" s="832"/>
      <c r="AD480" s="831"/>
      <c r="AE480" s="832"/>
      <c r="AF480" s="831"/>
      <c r="AG480" s="832"/>
      <c r="AH480" s="831"/>
      <c r="AI480" s="832"/>
      <c r="AJ480" s="831"/>
      <c r="AK480" s="832"/>
      <c r="AL480" s="831"/>
      <c r="AM480" s="832"/>
      <c r="AN480" s="831"/>
      <c r="AO480" s="832"/>
      <c r="AP480" s="831"/>
      <c r="AQ480" s="832"/>
      <c r="AR480" s="831"/>
      <c r="AS480" s="832"/>
      <c r="AT480" s="831"/>
      <c r="AU480" s="832"/>
      <c r="AV480" s="831"/>
      <c r="AW480" s="832"/>
      <c r="AX480" s="831"/>
      <c r="AY480" s="832"/>
      <c r="AZ480" s="831"/>
      <c r="BA480" s="832"/>
      <c r="BB480" s="831"/>
      <c r="BC480" s="832"/>
      <c r="BD480" s="831"/>
      <c r="BE480" s="832"/>
      <c r="BF480" s="831"/>
      <c r="BG480" s="832"/>
      <c r="BH480" s="831"/>
      <c r="BI480" s="832"/>
      <c r="BJ480" s="831"/>
      <c r="BK480" s="832"/>
      <c r="BL480" s="831"/>
      <c r="BM480" s="832"/>
      <c r="BN480" s="831"/>
      <c r="BO480" s="832"/>
      <c r="BP480" s="831"/>
      <c r="BQ480" s="832"/>
      <c r="BR480" s="831"/>
      <c r="BS480" s="832"/>
      <c r="BT480" s="831"/>
      <c r="BU480" s="832"/>
      <c r="BV480" s="643">
        <f t="shared" si="290"/>
        <v>0</v>
      </c>
      <c r="BW480" s="644">
        <f t="shared" si="291"/>
        <v>0</v>
      </c>
      <c r="BX480" s="776">
        <f t="shared" si="292"/>
        <v>0</v>
      </c>
      <c r="BY480" s="644">
        <f t="shared" si="293"/>
        <v>0</v>
      </c>
      <c r="BZ480" s="833"/>
      <c r="CA480" s="338"/>
      <c r="CB480" s="338"/>
      <c r="CC480" s="338"/>
      <c r="CD480" s="338"/>
      <c r="CE480" s="338"/>
      <c r="CF480" s="338"/>
    </row>
    <row r="481" ht="15.75" customHeight="1">
      <c r="A481" s="821"/>
      <c r="B481" s="777"/>
      <c r="C481" s="501"/>
      <c r="D481" s="501"/>
      <c r="E481" s="501"/>
      <c r="F481" s="737"/>
      <c r="G481" s="773">
        <f t="shared" ref="G481:H481" si="493">L481+N481+P481+R481+T481+V481+X481+Z481+AB481+AD481+AF481+AH481+AJ481+AL481+AN481+AP481+AR481+AT481+AV481+AX481+AZ481+BB481+BD481+BF481+BH481+BJ481+BL481+BN481+BP481+BR481+BT481</f>
        <v>0</v>
      </c>
      <c r="H481" s="671">
        <f t="shared" si="493"/>
        <v>0</v>
      </c>
      <c r="I481" s="774">
        <f t="shared" si="4"/>
        <v>0</v>
      </c>
      <c r="J481" s="418"/>
      <c r="K481" s="407">
        <f t="shared" si="5"/>
        <v>0</v>
      </c>
      <c r="L481" s="831"/>
      <c r="M481" s="832"/>
      <c r="N481" s="831"/>
      <c r="O481" s="832"/>
      <c r="P481" s="831"/>
      <c r="Q481" s="832"/>
      <c r="R481" s="831"/>
      <c r="S481" s="832"/>
      <c r="T481" s="831"/>
      <c r="U481" s="832"/>
      <c r="V481" s="831"/>
      <c r="W481" s="832"/>
      <c r="X481" s="831"/>
      <c r="Y481" s="832"/>
      <c r="Z481" s="831"/>
      <c r="AA481" s="832"/>
      <c r="AB481" s="831"/>
      <c r="AC481" s="832"/>
      <c r="AD481" s="831"/>
      <c r="AE481" s="832"/>
      <c r="AF481" s="831"/>
      <c r="AG481" s="832"/>
      <c r="AH481" s="831"/>
      <c r="AI481" s="832"/>
      <c r="AJ481" s="831"/>
      <c r="AK481" s="832"/>
      <c r="AL481" s="831"/>
      <c r="AM481" s="832"/>
      <c r="AN481" s="831"/>
      <c r="AO481" s="832"/>
      <c r="AP481" s="831"/>
      <c r="AQ481" s="832"/>
      <c r="AR481" s="831"/>
      <c r="AS481" s="832"/>
      <c r="AT481" s="831"/>
      <c r="AU481" s="832"/>
      <c r="AV481" s="831"/>
      <c r="AW481" s="832"/>
      <c r="AX481" s="831"/>
      <c r="AY481" s="832"/>
      <c r="AZ481" s="831"/>
      <c r="BA481" s="832"/>
      <c r="BB481" s="831"/>
      <c r="BC481" s="832"/>
      <c r="BD481" s="831"/>
      <c r="BE481" s="832"/>
      <c r="BF481" s="831"/>
      <c r="BG481" s="832"/>
      <c r="BH481" s="831"/>
      <c r="BI481" s="832"/>
      <c r="BJ481" s="831"/>
      <c r="BK481" s="832"/>
      <c r="BL481" s="831"/>
      <c r="BM481" s="832"/>
      <c r="BN481" s="831"/>
      <c r="BO481" s="832"/>
      <c r="BP481" s="831"/>
      <c r="BQ481" s="832"/>
      <c r="BR481" s="831"/>
      <c r="BS481" s="832"/>
      <c r="BT481" s="831"/>
      <c r="BU481" s="832"/>
      <c r="BV481" s="643">
        <f t="shared" si="290"/>
        <v>0</v>
      </c>
      <c r="BW481" s="644">
        <f t="shared" si="291"/>
        <v>0</v>
      </c>
      <c r="BX481" s="776">
        <f t="shared" si="292"/>
        <v>0</v>
      </c>
      <c r="BY481" s="644">
        <f t="shared" si="293"/>
        <v>0</v>
      </c>
      <c r="BZ481" s="833"/>
      <c r="CA481" s="338"/>
      <c r="CB481" s="338"/>
      <c r="CC481" s="338"/>
      <c r="CD481" s="338"/>
      <c r="CE481" s="338"/>
      <c r="CF481" s="338"/>
    </row>
    <row r="482" ht="15.75" customHeight="1">
      <c r="A482" s="821"/>
      <c r="B482" s="777"/>
      <c r="C482" s="501"/>
      <c r="D482" s="501"/>
      <c r="E482" s="501"/>
      <c r="F482" s="737"/>
      <c r="G482" s="773">
        <f t="shared" ref="G482:H482" si="494">L482+N482+P482+R482+T482+V482+X482+Z482+AB482+AD482+AF482+AH482+AJ482+AL482+AN482+AP482+AR482+AT482+AV482+AX482+AZ482+BB482+BD482+BF482+BH482+BJ482+BL482+BN482+BP482+BR482+BT482</f>
        <v>0</v>
      </c>
      <c r="H482" s="671">
        <f t="shared" si="494"/>
        <v>0</v>
      </c>
      <c r="I482" s="774">
        <f t="shared" si="4"/>
        <v>0</v>
      </c>
      <c r="J482" s="418"/>
      <c r="K482" s="407">
        <f t="shared" si="5"/>
        <v>0</v>
      </c>
      <c r="L482" s="831"/>
      <c r="M482" s="832"/>
      <c r="N482" s="831"/>
      <c r="O482" s="832"/>
      <c r="P482" s="831"/>
      <c r="Q482" s="832"/>
      <c r="R482" s="831"/>
      <c r="S482" s="832"/>
      <c r="T482" s="831"/>
      <c r="U482" s="832"/>
      <c r="V482" s="831"/>
      <c r="W482" s="832"/>
      <c r="X482" s="831"/>
      <c r="Y482" s="832"/>
      <c r="Z482" s="831"/>
      <c r="AA482" s="832"/>
      <c r="AB482" s="831"/>
      <c r="AC482" s="832"/>
      <c r="AD482" s="831"/>
      <c r="AE482" s="832"/>
      <c r="AF482" s="831"/>
      <c r="AG482" s="832"/>
      <c r="AH482" s="831"/>
      <c r="AI482" s="832"/>
      <c r="AJ482" s="831"/>
      <c r="AK482" s="832"/>
      <c r="AL482" s="831"/>
      <c r="AM482" s="832"/>
      <c r="AN482" s="831"/>
      <c r="AO482" s="832"/>
      <c r="AP482" s="831"/>
      <c r="AQ482" s="832"/>
      <c r="AR482" s="831"/>
      <c r="AS482" s="832"/>
      <c r="AT482" s="831"/>
      <c r="AU482" s="832"/>
      <c r="AV482" s="831"/>
      <c r="AW482" s="832"/>
      <c r="AX482" s="831"/>
      <c r="AY482" s="832"/>
      <c r="AZ482" s="831"/>
      <c r="BA482" s="832"/>
      <c r="BB482" s="831"/>
      <c r="BC482" s="832"/>
      <c r="BD482" s="831"/>
      <c r="BE482" s="832"/>
      <c r="BF482" s="831"/>
      <c r="BG482" s="832"/>
      <c r="BH482" s="831"/>
      <c r="BI482" s="832"/>
      <c r="BJ482" s="831"/>
      <c r="BK482" s="832"/>
      <c r="BL482" s="831"/>
      <c r="BM482" s="832"/>
      <c r="BN482" s="831"/>
      <c r="BO482" s="832"/>
      <c r="BP482" s="831"/>
      <c r="BQ482" s="832"/>
      <c r="BR482" s="831"/>
      <c r="BS482" s="832"/>
      <c r="BT482" s="831"/>
      <c r="BU482" s="832"/>
      <c r="BV482" s="643">
        <f t="shared" si="290"/>
        <v>0</v>
      </c>
      <c r="BW482" s="644">
        <f t="shared" si="291"/>
        <v>0</v>
      </c>
      <c r="BX482" s="776">
        <f t="shared" si="292"/>
        <v>0</v>
      </c>
      <c r="BY482" s="644">
        <f t="shared" si="293"/>
        <v>0</v>
      </c>
      <c r="BZ482" s="833"/>
      <c r="CA482" s="338"/>
      <c r="CB482" s="338"/>
      <c r="CC482" s="338"/>
      <c r="CD482" s="338"/>
      <c r="CE482" s="338"/>
      <c r="CF482" s="338"/>
    </row>
    <row r="483" ht="15.75" customHeight="1">
      <c r="A483" s="821"/>
      <c r="B483" s="777"/>
      <c r="C483" s="501"/>
      <c r="D483" s="501"/>
      <c r="E483" s="501"/>
      <c r="F483" s="737"/>
      <c r="G483" s="773">
        <f t="shared" ref="G483:H483" si="495">L483+N483+P483+R483+T483+V483+X483+Z483+AB483+AD483+AF483+AH483+AJ483+AL483+AN483+AP483+AR483+AT483+AV483+AX483+AZ483+BB483+BD483+BF483+BH483+BJ483+BL483+BN483+BP483+BR483+BT483</f>
        <v>0</v>
      </c>
      <c r="H483" s="671">
        <f t="shared" si="495"/>
        <v>0</v>
      </c>
      <c r="I483" s="774">
        <f t="shared" si="4"/>
        <v>0</v>
      </c>
      <c r="J483" s="418"/>
      <c r="K483" s="407">
        <f t="shared" si="5"/>
        <v>0</v>
      </c>
      <c r="L483" s="831"/>
      <c r="M483" s="832"/>
      <c r="N483" s="831"/>
      <c r="O483" s="832"/>
      <c r="P483" s="831"/>
      <c r="Q483" s="832"/>
      <c r="R483" s="831"/>
      <c r="S483" s="832"/>
      <c r="T483" s="831"/>
      <c r="U483" s="832"/>
      <c r="V483" s="831"/>
      <c r="W483" s="832"/>
      <c r="X483" s="831"/>
      <c r="Y483" s="832"/>
      <c r="Z483" s="831"/>
      <c r="AA483" s="832"/>
      <c r="AB483" s="831"/>
      <c r="AC483" s="832"/>
      <c r="AD483" s="831"/>
      <c r="AE483" s="832"/>
      <c r="AF483" s="831"/>
      <c r="AG483" s="832"/>
      <c r="AH483" s="831"/>
      <c r="AI483" s="832"/>
      <c r="AJ483" s="831"/>
      <c r="AK483" s="832"/>
      <c r="AL483" s="831"/>
      <c r="AM483" s="832"/>
      <c r="AN483" s="831"/>
      <c r="AO483" s="832"/>
      <c r="AP483" s="831"/>
      <c r="AQ483" s="832"/>
      <c r="AR483" s="831"/>
      <c r="AS483" s="832"/>
      <c r="AT483" s="831"/>
      <c r="AU483" s="832"/>
      <c r="AV483" s="831"/>
      <c r="AW483" s="832"/>
      <c r="AX483" s="831"/>
      <c r="AY483" s="832"/>
      <c r="AZ483" s="831"/>
      <c r="BA483" s="832"/>
      <c r="BB483" s="831"/>
      <c r="BC483" s="832"/>
      <c r="BD483" s="831"/>
      <c r="BE483" s="832"/>
      <c r="BF483" s="831"/>
      <c r="BG483" s="832"/>
      <c r="BH483" s="831"/>
      <c r="BI483" s="832"/>
      <c r="BJ483" s="831"/>
      <c r="BK483" s="832"/>
      <c r="BL483" s="831"/>
      <c r="BM483" s="832"/>
      <c r="BN483" s="831"/>
      <c r="BO483" s="832"/>
      <c r="BP483" s="831"/>
      <c r="BQ483" s="832"/>
      <c r="BR483" s="831"/>
      <c r="BS483" s="832"/>
      <c r="BT483" s="831"/>
      <c r="BU483" s="832"/>
      <c r="BV483" s="643">
        <f t="shared" si="290"/>
        <v>0</v>
      </c>
      <c r="BW483" s="644">
        <f t="shared" si="291"/>
        <v>0</v>
      </c>
      <c r="BX483" s="776">
        <f t="shared" si="292"/>
        <v>0</v>
      </c>
      <c r="BY483" s="644">
        <f t="shared" si="293"/>
        <v>0</v>
      </c>
      <c r="BZ483" s="833"/>
      <c r="CA483" s="338"/>
      <c r="CB483" s="338"/>
      <c r="CC483" s="338"/>
      <c r="CD483" s="338"/>
      <c r="CE483" s="338"/>
      <c r="CF483" s="338"/>
    </row>
    <row r="484" ht="15.75" customHeight="1">
      <c r="A484" s="821"/>
      <c r="B484" s="777"/>
      <c r="C484" s="501"/>
      <c r="D484" s="501"/>
      <c r="E484" s="501"/>
      <c r="F484" s="737"/>
      <c r="G484" s="773">
        <f t="shared" ref="G484:H484" si="496">L484+N484+P484+R484+T484+V484+X484+Z484+AB484+AD484+AF484+AH484+AJ484+AL484+AN484+AP484+AR484+AT484+AV484+AX484+AZ484+BB484+BD484+BF484+BH484+BJ484+BL484+BN484+BP484+BR484+BT484</f>
        <v>0</v>
      </c>
      <c r="H484" s="671">
        <f t="shared" si="496"/>
        <v>0</v>
      </c>
      <c r="I484" s="774">
        <f t="shared" si="4"/>
        <v>0</v>
      </c>
      <c r="J484" s="418"/>
      <c r="K484" s="407">
        <f t="shared" si="5"/>
        <v>0</v>
      </c>
      <c r="L484" s="831"/>
      <c r="M484" s="832"/>
      <c r="N484" s="831"/>
      <c r="O484" s="832"/>
      <c r="P484" s="831"/>
      <c r="Q484" s="832"/>
      <c r="R484" s="831"/>
      <c r="S484" s="832"/>
      <c r="T484" s="831"/>
      <c r="U484" s="832"/>
      <c r="V484" s="831"/>
      <c r="W484" s="832"/>
      <c r="X484" s="831"/>
      <c r="Y484" s="832"/>
      <c r="Z484" s="831"/>
      <c r="AA484" s="832"/>
      <c r="AB484" s="831"/>
      <c r="AC484" s="832"/>
      <c r="AD484" s="831"/>
      <c r="AE484" s="832"/>
      <c r="AF484" s="831"/>
      <c r="AG484" s="832"/>
      <c r="AH484" s="831"/>
      <c r="AI484" s="832"/>
      <c r="AJ484" s="831"/>
      <c r="AK484" s="832"/>
      <c r="AL484" s="831"/>
      <c r="AM484" s="832"/>
      <c r="AN484" s="831"/>
      <c r="AO484" s="832"/>
      <c r="AP484" s="831"/>
      <c r="AQ484" s="832"/>
      <c r="AR484" s="831"/>
      <c r="AS484" s="832"/>
      <c r="AT484" s="831"/>
      <c r="AU484" s="832"/>
      <c r="AV484" s="831"/>
      <c r="AW484" s="832"/>
      <c r="AX484" s="831"/>
      <c r="AY484" s="832"/>
      <c r="AZ484" s="831"/>
      <c r="BA484" s="832"/>
      <c r="BB484" s="831"/>
      <c r="BC484" s="832"/>
      <c r="BD484" s="831"/>
      <c r="BE484" s="832"/>
      <c r="BF484" s="831"/>
      <c r="BG484" s="832"/>
      <c r="BH484" s="831"/>
      <c r="BI484" s="832"/>
      <c r="BJ484" s="831"/>
      <c r="BK484" s="832"/>
      <c r="BL484" s="831"/>
      <c r="BM484" s="832"/>
      <c r="BN484" s="831"/>
      <c r="BO484" s="832"/>
      <c r="BP484" s="831"/>
      <c r="BQ484" s="832"/>
      <c r="BR484" s="831"/>
      <c r="BS484" s="832"/>
      <c r="BT484" s="831"/>
      <c r="BU484" s="832"/>
      <c r="BV484" s="643">
        <f t="shared" si="290"/>
        <v>0</v>
      </c>
      <c r="BW484" s="644">
        <f t="shared" si="291"/>
        <v>0</v>
      </c>
      <c r="BX484" s="776">
        <f t="shared" si="292"/>
        <v>0</v>
      </c>
      <c r="BY484" s="644">
        <f t="shared" si="293"/>
        <v>0</v>
      </c>
      <c r="BZ484" s="833"/>
      <c r="CA484" s="338"/>
      <c r="CB484" s="338"/>
      <c r="CC484" s="338"/>
      <c r="CD484" s="338"/>
      <c r="CE484" s="338"/>
      <c r="CF484" s="338"/>
    </row>
    <row r="485" ht="15.75" customHeight="1">
      <c r="A485" s="821"/>
      <c r="B485" s="777"/>
      <c r="C485" s="501"/>
      <c r="D485" s="501"/>
      <c r="E485" s="501"/>
      <c r="F485" s="737"/>
      <c r="G485" s="773">
        <f t="shared" ref="G485:H485" si="497">L485+N485+P485+R485+T485+V485+X485+Z485+AB485+AD485+AF485+AH485+AJ485+AL485+AN485+AP485+AR485+AT485+AV485+AX485+AZ485+BB485+BD485+BF485+BH485+BJ485+BL485+BN485+BP485+BR485+BT485</f>
        <v>0</v>
      </c>
      <c r="H485" s="671">
        <f t="shared" si="497"/>
        <v>0</v>
      </c>
      <c r="I485" s="774">
        <f t="shared" si="4"/>
        <v>0</v>
      </c>
      <c r="J485" s="418"/>
      <c r="K485" s="407">
        <f t="shared" si="5"/>
        <v>0</v>
      </c>
      <c r="L485" s="831"/>
      <c r="M485" s="832"/>
      <c r="N485" s="831"/>
      <c r="O485" s="832"/>
      <c r="P485" s="831"/>
      <c r="Q485" s="832"/>
      <c r="R485" s="831"/>
      <c r="S485" s="832"/>
      <c r="T485" s="831"/>
      <c r="U485" s="832"/>
      <c r="V485" s="831"/>
      <c r="W485" s="832"/>
      <c r="X485" s="831"/>
      <c r="Y485" s="832"/>
      <c r="Z485" s="831"/>
      <c r="AA485" s="832"/>
      <c r="AB485" s="831"/>
      <c r="AC485" s="832"/>
      <c r="AD485" s="831"/>
      <c r="AE485" s="832"/>
      <c r="AF485" s="831"/>
      <c r="AG485" s="832"/>
      <c r="AH485" s="831"/>
      <c r="AI485" s="832"/>
      <c r="AJ485" s="831"/>
      <c r="AK485" s="832"/>
      <c r="AL485" s="831"/>
      <c r="AM485" s="832"/>
      <c r="AN485" s="831"/>
      <c r="AO485" s="832"/>
      <c r="AP485" s="831"/>
      <c r="AQ485" s="832"/>
      <c r="AR485" s="831"/>
      <c r="AS485" s="832"/>
      <c r="AT485" s="831"/>
      <c r="AU485" s="832"/>
      <c r="AV485" s="831"/>
      <c r="AW485" s="832"/>
      <c r="AX485" s="831"/>
      <c r="AY485" s="832"/>
      <c r="AZ485" s="831"/>
      <c r="BA485" s="832"/>
      <c r="BB485" s="831"/>
      <c r="BC485" s="832"/>
      <c r="BD485" s="831"/>
      <c r="BE485" s="832"/>
      <c r="BF485" s="831"/>
      <c r="BG485" s="832"/>
      <c r="BH485" s="831"/>
      <c r="BI485" s="832"/>
      <c r="BJ485" s="831"/>
      <c r="BK485" s="832"/>
      <c r="BL485" s="831"/>
      <c r="BM485" s="832"/>
      <c r="BN485" s="831"/>
      <c r="BO485" s="832"/>
      <c r="BP485" s="831"/>
      <c r="BQ485" s="832"/>
      <c r="BR485" s="831"/>
      <c r="BS485" s="832"/>
      <c r="BT485" s="831"/>
      <c r="BU485" s="832"/>
      <c r="BV485" s="643">
        <f t="shared" si="290"/>
        <v>0</v>
      </c>
      <c r="BW485" s="644">
        <f t="shared" si="291"/>
        <v>0</v>
      </c>
      <c r="BX485" s="776">
        <f t="shared" si="292"/>
        <v>0</v>
      </c>
      <c r="BY485" s="644">
        <f t="shared" si="293"/>
        <v>0</v>
      </c>
      <c r="BZ485" s="833"/>
      <c r="CA485" s="338"/>
      <c r="CB485" s="338"/>
      <c r="CC485" s="338"/>
      <c r="CD485" s="338"/>
      <c r="CE485" s="338"/>
      <c r="CF485" s="338"/>
    </row>
    <row r="486" ht="15.75" customHeight="1">
      <c r="A486" s="821"/>
      <c r="B486" s="777"/>
      <c r="C486" s="501"/>
      <c r="D486" s="501"/>
      <c r="E486" s="501"/>
      <c r="F486" s="737"/>
      <c r="G486" s="773">
        <f t="shared" ref="G486:H486" si="498">L486+N486+P486+R486+T486+V486+X486+Z486+AB486+AD486+AF486+AH486+AJ486+AL486+AN486+AP486+AR486+AT486+AV486+AX486+AZ486+BB486+BD486+BF486+BH486+BJ486+BL486+BN486+BP486+BR486+BT486</f>
        <v>0</v>
      </c>
      <c r="H486" s="671">
        <f t="shared" si="498"/>
        <v>0</v>
      </c>
      <c r="I486" s="774">
        <f t="shared" si="4"/>
        <v>0</v>
      </c>
      <c r="J486" s="418"/>
      <c r="K486" s="407">
        <f t="shared" si="5"/>
        <v>0</v>
      </c>
      <c r="L486" s="831"/>
      <c r="M486" s="832"/>
      <c r="N486" s="831"/>
      <c r="O486" s="832"/>
      <c r="P486" s="831"/>
      <c r="Q486" s="832"/>
      <c r="R486" s="831"/>
      <c r="S486" s="832"/>
      <c r="T486" s="831"/>
      <c r="U486" s="832"/>
      <c r="V486" s="831"/>
      <c r="W486" s="832"/>
      <c r="X486" s="831"/>
      <c r="Y486" s="832"/>
      <c r="Z486" s="831"/>
      <c r="AA486" s="832"/>
      <c r="AB486" s="831"/>
      <c r="AC486" s="832"/>
      <c r="AD486" s="831"/>
      <c r="AE486" s="832"/>
      <c r="AF486" s="831"/>
      <c r="AG486" s="832"/>
      <c r="AH486" s="831"/>
      <c r="AI486" s="832"/>
      <c r="AJ486" s="831"/>
      <c r="AK486" s="832"/>
      <c r="AL486" s="831"/>
      <c r="AM486" s="832"/>
      <c r="AN486" s="831"/>
      <c r="AO486" s="832"/>
      <c r="AP486" s="831"/>
      <c r="AQ486" s="832"/>
      <c r="AR486" s="831"/>
      <c r="AS486" s="832"/>
      <c r="AT486" s="831"/>
      <c r="AU486" s="832"/>
      <c r="AV486" s="831"/>
      <c r="AW486" s="832"/>
      <c r="AX486" s="831"/>
      <c r="AY486" s="832"/>
      <c r="AZ486" s="831"/>
      <c r="BA486" s="832"/>
      <c r="BB486" s="831"/>
      <c r="BC486" s="832"/>
      <c r="BD486" s="831"/>
      <c r="BE486" s="832"/>
      <c r="BF486" s="831"/>
      <c r="BG486" s="832"/>
      <c r="BH486" s="831"/>
      <c r="BI486" s="832"/>
      <c r="BJ486" s="831"/>
      <c r="BK486" s="832"/>
      <c r="BL486" s="831"/>
      <c r="BM486" s="832"/>
      <c r="BN486" s="831"/>
      <c r="BO486" s="832"/>
      <c r="BP486" s="831"/>
      <c r="BQ486" s="832"/>
      <c r="BR486" s="831"/>
      <c r="BS486" s="832"/>
      <c r="BT486" s="831"/>
      <c r="BU486" s="832"/>
      <c r="BV486" s="643">
        <f t="shared" si="290"/>
        <v>0</v>
      </c>
      <c r="BW486" s="644">
        <f t="shared" si="291"/>
        <v>0</v>
      </c>
      <c r="BX486" s="776">
        <f t="shared" si="292"/>
        <v>0</v>
      </c>
      <c r="BY486" s="644">
        <f t="shared" si="293"/>
        <v>0</v>
      </c>
      <c r="BZ486" s="833"/>
      <c r="CA486" s="338"/>
      <c r="CB486" s="338"/>
      <c r="CC486" s="338"/>
      <c r="CD486" s="338"/>
      <c r="CE486" s="338"/>
      <c r="CF486" s="338"/>
    </row>
    <row r="487" ht="15.75" customHeight="1">
      <c r="A487" s="821"/>
      <c r="B487" s="777"/>
      <c r="C487" s="501"/>
      <c r="D487" s="501"/>
      <c r="E487" s="501"/>
      <c r="F487" s="737"/>
      <c r="G487" s="773">
        <f t="shared" ref="G487:H487" si="499">L487+N487+P487+R487+T487+V487+X487+Z487+AB487+AD487+AF487+AH487+AJ487+AL487+AN487+AP487+AR487+AT487+AV487+AX487+AZ487+BB487+BD487+BF487+BH487+BJ487+BL487+BN487+BP487+BR487+BT487</f>
        <v>0</v>
      </c>
      <c r="H487" s="671">
        <f t="shared" si="499"/>
        <v>0</v>
      </c>
      <c r="I487" s="774">
        <f t="shared" si="4"/>
        <v>0</v>
      </c>
      <c r="J487" s="418"/>
      <c r="K487" s="407">
        <f t="shared" si="5"/>
        <v>0</v>
      </c>
      <c r="L487" s="831"/>
      <c r="M487" s="832"/>
      <c r="N487" s="831"/>
      <c r="O487" s="832"/>
      <c r="P487" s="831"/>
      <c r="Q487" s="832"/>
      <c r="R487" s="831"/>
      <c r="S487" s="832"/>
      <c r="T487" s="831"/>
      <c r="U487" s="832"/>
      <c r="V487" s="831"/>
      <c r="W487" s="832"/>
      <c r="X487" s="831"/>
      <c r="Y487" s="832"/>
      <c r="Z487" s="831"/>
      <c r="AA487" s="832"/>
      <c r="AB487" s="831"/>
      <c r="AC487" s="832"/>
      <c r="AD487" s="831"/>
      <c r="AE487" s="832"/>
      <c r="AF487" s="831"/>
      <c r="AG487" s="832"/>
      <c r="AH487" s="831"/>
      <c r="AI487" s="832"/>
      <c r="AJ487" s="831"/>
      <c r="AK487" s="832"/>
      <c r="AL487" s="831"/>
      <c r="AM487" s="832"/>
      <c r="AN487" s="831"/>
      <c r="AO487" s="832"/>
      <c r="AP487" s="831"/>
      <c r="AQ487" s="832"/>
      <c r="AR487" s="831"/>
      <c r="AS487" s="832"/>
      <c r="AT487" s="831"/>
      <c r="AU487" s="832"/>
      <c r="AV487" s="831"/>
      <c r="AW487" s="832"/>
      <c r="AX487" s="831"/>
      <c r="AY487" s="832"/>
      <c r="AZ487" s="831"/>
      <c r="BA487" s="832"/>
      <c r="BB487" s="831"/>
      <c r="BC487" s="832"/>
      <c r="BD487" s="831"/>
      <c r="BE487" s="832"/>
      <c r="BF487" s="831"/>
      <c r="BG487" s="832"/>
      <c r="BH487" s="831"/>
      <c r="BI487" s="832"/>
      <c r="BJ487" s="831"/>
      <c r="BK487" s="832"/>
      <c r="BL487" s="831"/>
      <c r="BM487" s="832"/>
      <c r="BN487" s="831"/>
      <c r="BO487" s="832"/>
      <c r="BP487" s="831"/>
      <c r="BQ487" s="832"/>
      <c r="BR487" s="831"/>
      <c r="BS487" s="832"/>
      <c r="BT487" s="831"/>
      <c r="BU487" s="832"/>
      <c r="BV487" s="643">
        <f t="shared" si="290"/>
        <v>0</v>
      </c>
      <c r="BW487" s="644">
        <f t="shared" si="291"/>
        <v>0</v>
      </c>
      <c r="BX487" s="776">
        <f t="shared" si="292"/>
        <v>0</v>
      </c>
      <c r="BY487" s="644">
        <f t="shared" si="293"/>
        <v>0</v>
      </c>
      <c r="BZ487" s="833"/>
      <c r="CA487" s="338"/>
      <c r="CB487" s="338"/>
      <c r="CC487" s="338"/>
      <c r="CD487" s="338"/>
      <c r="CE487" s="338"/>
      <c r="CF487" s="338"/>
    </row>
    <row r="488" ht="15.75" customHeight="1">
      <c r="A488" s="821"/>
      <c r="B488" s="777"/>
      <c r="C488" s="501"/>
      <c r="D488" s="501"/>
      <c r="E488" s="501"/>
      <c r="F488" s="737"/>
      <c r="G488" s="773">
        <f t="shared" ref="G488:H488" si="500">L488+N488+P488+R488+T488+V488+X488+Z488+AB488+AD488+AF488+AH488+AJ488+AL488+AN488+AP488+AR488+AT488+AV488+AX488+AZ488+BB488+BD488+BF488+BH488+BJ488+BL488+BN488+BP488+BR488+BT488</f>
        <v>0</v>
      </c>
      <c r="H488" s="671">
        <f t="shared" si="500"/>
        <v>0</v>
      </c>
      <c r="I488" s="774">
        <f t="shared" si="4"/>
        <v>0</v>
      </c>
      <c r="J488" s="418"/>
      <c r="K488" s="407">
        <f t="shared" si="5"/>
        <v>0</v>
      </c>
      <c r="L488" s="831"/>
      <c r="M488" s="832"/>
      <c r="N488" s="831"/>
      <c r="O488" s="832"/>
      <c r="P488" s="831"/>
      <c r="Q488" s="832"/>
      <c r="R488" s="831"/>
      <c r="S488" s="832"/>
      <c r="T488" s="831"/>
      <c r="U488" s="832"/>
      <c r="V488" s="831"/>
      <c r="W488" s="832"/>
      <c r="X488" s="831"/>
      <c r="Y488" s="832"/>
      <c r="Z488" s="831"/>
      <c r="AA488" s="832"/>
      <c r="AB488" s="831"/>
      <c r="AC488" s="832"/>
      <c r="AD488" s="831"/>
      <c r="AE488" s="832"/>
      <c r="AF488" s="831"/>
      <c r="AG488" s="832"/>
      <c r="AH488" s="831"/>
      <c r="AI488" s="832"/>
      <c r="AJ488" s="831"/>
      <c r="AK488" s="832"/>
      <c r="AL488" s="831"/>
      <c r="AM488" s="832"/>
      <c r="AN488" s="831"/>
      <c r="AO488" s="832"/>
      <c r="AP488" s="831"/>
      <c r="AQ488" s="832"/>
      <c r="AR488" s="831"/>
      <c r="AS488" s="832"/>
      <c r="AT488" s="831"/>
      <c r="AU488" s="832"/>
      <c r="AV488" s="831"/>
      <c r="AW488" s="832"/>
      <c r="AX488" s="831"/>
      <c r="AY488" s="832"/>
      <c r="AZ488" s="831"/>
      <c r="BA488" s="832"/>
      <c r="BB488" s="831"/>
      <c r="BC488" s="832"/>
      <c r="BD488" s="831"/>
      <c r="BE488" s="832"/>
      <c r="BF488" s="831"/>
      <c r="BG488" s="832"/>
      <c r="BH488" s="831"/>
      <c r="BI488" s="832"/>
      <c r="BJ488" s="831"/>
      <c r="BK488" s="832"/>
      <c r="BL488" s="831"/>
      <c r="BM488" s="832"/>
      <c r="BN488" s="831"/>
      <c r="BO488" s="832"/>
      <c r="BP488" s="831"/>
      <c r="BQ488" s="832"/>
      <c r="BR488" s="831"/>
      <c r="BS488" s="832"/>
      <c r="BT488" s="831"/>
      <c r="BU488" s="832"/>
      <c r="BV488" s="643">
        <f t="shared" si="290"/>
        <v>0</v>
      </c>
      <c r="BW488" s="644">
        <f t="shared" si="291"/>
        <v>0</v>
      </c>
      <c r="BX488" s="776">
        <f t="shared" si="292"/>
        <v>0</v>
      </c>
      <c r="BY488" s="644">
        <f t="shared" si="293"/>
        <v>0</v>
      </c>
      <c r="BZ488" s="833"/>
      <c r="CA488" s="338"/>
      <c r="CB488" s="338"/>
      <c r="CC488" s="338"/>
      <c r="CD488" s="338"/>
      <c r="CE488" s="338"/>
      <c r="CF488" s="338"/>
    </row>
    <row r="489" ht="15.75" customHeight="1">
      <c r="A489" s="821"/>
      <c r="B489" s="777"/>
      <c r="C489" s="501"/>
      <c r="D489" s="501"/>
      <c r="E489" s="501"/>
      <c r="F489" s="737"/>
      <c r="G489" s="773">
        <f t="shared" ref="G489:H489" si="501">L489+N489+P489+R489+T489+V489+X489+Z489+AB489+AD489+AF489+AH489+AJ489+AL489+AN489+AP489+AR489+AT489+AV489+AX489+AZ489+BB489+BD489+BF489+BH489+BJ489+BL489+BN489+BP489+BR489+BT489</f>
        <v>0</v>
      </c>
      <c r="H489" s="671">
        <f t="shared" si="501"/>
        <v>0</v>
      </c>
      <c r="I489" s="774">
        <f t="shared" si="4"/>
        <v>0</v>
      </c>
      <c r="J489" s="418"/>
      <c r="K489" s="407">
        <f t="shared" si="5"/>
        <v>0</v>
      </c>
      <c r="L489" s="831"/>
      <c r="M489" s="832"/>
      <c r="N489" s="831"/>
      <c r="O489" s="832"/>
      <c r="P489" s="831"/>
      <c r="Q489" s="832"/>
      <c r="R489" s="831"/>
      <c r="S489" s="832"/>
      <c r="T489" s="831"/>
      <c r="U489" s="832"/>
      <c r="V489" s="831"/>
      <c r="W489" s="832"/>
      <c r="X489" s="831"/>
      <c r="Y489" s="832"/>
      <c r="Z489" s="831"/>
      <c r="AA489" s="832"/>
      <c r="AB489" s="831"/>
      <c r="AC489" s="832"/>
      <c r="AD489" s="831"/>
      <c r="AE489" s="832"/>
      <c r="AF489" s="831"/>
      <c r="AG489" s="832"/>
      <c r="AH489" s="831"/>
      <c r="AI489" s="832"/>
      <c r="AJ489" s="831"/>
      <c r="AK489" s="832"/>
      <c r="AL489" s="831"/>
      <c r="AM489" s="832"/>
      <c r="AN489" s="831"/>
      <c r="AO489" s="832"/>
      <c r="AP489" s="831"/>
      <c r="AQ489" s="832"/>
      <c r="AR489" s="831"/>
      <c r="AS489" s="832"/>
      <c r="AT489" s="831"/>
      <c r="AU489" s="832"/>
      <c r="AV489" s="831"/>
      <c r="AW489" s="832"/>
      <c r="AX489" s="831"/>
      <c r="AY489" s="832"/>
      <c r="AZ489" s="831"/>
      <c r="BA489" s="832"/>
      <c r="BB489" s="831"/>
      <c r="BC489" s="832"/>
      <c r="BD489" s="831"/>
      <c r="BE489" s="832"/>
      <c r="BF489" s="831"/>
      <c r="BG489" s="832"/>
      <c r="BH489" s="831"/>
      <c r="BI489" s="832"/>
      <c r="BJ489" s="831"/>
      <c r="BK489" s="832"/>
      <c r="BL489" s="831"/>
      <c r="BM489" s="832"/>
      <c r="BN489" s="831"/>
      <c r="BO489" s="832"/>
      <c r="BP489" s="831"/>
      <c r="BQ489" s="832"/>
      <c r="BR489" s="831"/>
      <c r="BS489" s="832"/>
      <c r="BT489" s="831"/>
      <c r="BU489" s="832"/>
      <c r="BV489" s="643">
        <f t="shared" si="290"/>
        <v>0</v>
      </c>
      <c r="BW489" s="644">
        <f t="shared" si="291"/>
        <v>0</v>
      </c>
      <c r="BX489" s="776">
        <f t="shared" si="292"/>
        <v>0</v>
      </c>
      <c r="BY489" s="644">
        <f t="shared" si="293"/>
        <v>0</v>
      </c>
      <c r="BZ489" s="833"/>
      <c r="CA489" s="338"/>
      <c r="CB489" s="338"/>
      <c r="CC489" s="338"/>
      <c r="CD489" s="338"/>
      <c r="CE489" s="338"/>
      <c r="CF489" s="338"/>
    </row>
    <row r="490" ht="15.75" customHeight="1">
      <c r="A490" s="821"/>
      <c r="B490" s="777"/>
      <c r="C490" s="501"/>
      <c r="D490" s="501"/>
      <c r="E490" s="501"/>
      <c r="F490" s="737"/>
      <c r="G490" s="773">
        <f t="shared" ref="G490:H490" si="502">L490+N490+P490+R490+T490+V490+X490+Z490+AB490+AD490+AF490+AH490+AJ490+AL490+AN490+AP490+AR490+AT490+AV490+AX490+AZ490+BB490+BD490+BF490+BH490+BJ490+BL490+BN490+BP490+BR490+BT490</f>
        <v>0</v>
      </c>
      <c r="H490" s="671">
        <f t="shared" si="502"/>
        <v>0</v>
      </c>
      <c r="I490" s="774">
        <f t="shared" si="4"/>
        <v>0</v>
      </c>
      <c r="J490" s="418"/>
      <c r="K490" s="407">
        <f t="shared" si="5"/>
        <v>0</v>
      </c>
      <c r="L490" s="831"/>
      <c r="M490" s="832"/>
      <c r="N490" s="831"/>
      <c r="O490" s="832"/>
      <c r="P490" s="831"/>
      <c r="Q490" s="832"/>
      <c r="R490" s="831"/>
      <c r="S490" s="832"/>
      <c r="T490" s="831"/>
      <c r="U490" s="832"/>
      <c r="V490" s="831"/>
      <c r="W490" s="832"/>
      <c r="X490" s="831"/>
      <c r="Y490" s="832"/>
      <c r="Z490" s="831"/>
      <c r="AA490" s="832"/>
      <c r="AB490" s="831"/>
      <c r="AC490" s="832"/>
      <c r="AD490" s="831"/>
      <c r="AE490" s="832"/>
      <c r="AF490" s="831"/>
      <c r="AG490" s="832"/>
      <c r="AH490" s="831"/>
      <c r="AI490" s="832"/>
      <c r="AJ490" s="831"/>
      <c r="AK490" s="832"/>
      <c r="AL490" s="831"/>
      <c r="AM490" s="832"/>
      <c r="AN490" s="831"/>
      <c r="AO490" s="832"/>
      <c r="AP490" s="831"/>
      <c r="AQ490" s="832"/>
      <c r="AR490" s="831"/>
      <c r="AS490" s="832"/>
      <c r="AT490" s="831"/>
      <c r="AU490" s="832"/>
      <c r="AV490" s="831"/>
      <c r="AW490" s="832"/>
      <c r="AX490" s="831"/>
      <c r="AY490" s="832"/>
      <c r="AZ490" s="831"/>
      <c r="BA490" s="832"/>
      <c r="BB490" s="831"/>
      <c r="BC490" s="832"/>
      <c r="BD490" s="831"/>
      <c r="BE490" s="832"/>
      <c r="BF490" s="831"/>
      <c r="BG490" s="832"/>
      <c r="BH490" s="831"/>
      <c r="BI490" s="832"/>
      <c r="BJ490" s="831"/>
      <c r="BK490" s="832"/>
      <c r="BL490" s="831"/>
      <c r="BM490" s="832"/>
      <c r="BN490" s="831"/>
      <c r="BO490" s="832"/>
      <c r="BP490" s="831"/>
      <c r="BQ490" s="832"/>
      <c r="BR490" s="831"/>
      <c r="BS490" s="832"/>
      <c r="BT490" s="831"/>
      <c r="BU490" s="832"/>
      <c r="BV490" s="643">
        <f t="shared" si="290"/>
        <v>0</v>
      </c>
      <c r="BW490" s="644">
        <f t="shared" si="291"/>
        <v>0</v>
      </c>
      <c r="BX490" s="776">
        <f t="shared" si="292"/>
        <v>0</v>
      </c>
      <c r="BY490" s="644">
        <f t="shared" si="293"/>
        <v>0</v>
      </c>
      <c r="BZ490" s="833"/>
      <c r="CA490" s="338"/>
      <c r="CB490" s="338"/>
      <c r="CC490" s="338"/>
      <c r="CD490" s="338"/>
      <c r="CE490" s="338"/>
      <c r="CF490" s="338"/>
    </row>
    <row r="491" ht="15.75" customHeight="1">
      <c r="A491" s="821"/>
      <c r="B491" s="777"/>
      <c r="C491" s="501"/>
      <c r="D491" s="501"/>
      <c r="E491" s="501"/>
      <c r="F491" s="737"/>
      <c r="G491" s="773">
        <f t="shared" ref="G491:H491" si="503">L491+N491+P491+R491+T491+V491+X491+Z491+AB491+AD491+AF491+AH491+AJ491+AL491+AN491+AP491+AR491+AT491+AV491+AX491+AZ491+BB491+BD491+BF491+BH491+BJ491+BL491+BN491+BP491+BR491+BT491</f>
        <v>0</v>
      </c>
      <c r="H491" s="671">
        <f t="shared" si="503"/>
        <v>0</v>
      </c>
      <c r="I491" s="774">
        <f t="shared" si="4"/>
        <v>0</v>
      </c>
      <c r="J491" s="418"/>
      <c r="K491" s="407">
        <f t="shared" si="5"/>
        <v>0</v>
      </c>
      <c r="L491" s="831"/>
      <c r="M491" s="832"/>
      <c r="N491" s="831"/>
      <c r="O491" s="832"/>
      <c r="P491" s="831"/>
      <c r="Q491" s="832"/>
      <c r="R491" s="831"/>
      <c r="S491" s="832"/>
      <c r="T491" s="831"/>
      <c r="U491" s="832"/>
      <c r="V491" s="831"/>
      <c r="W491" s="832"/>
      <c r="X491" s="831"/>
      <c r="Y491" s="832"/>
      <c r="Z491" s="831"/>
      <c r="AA491" s="832"/>
      <c r="AB491" s="831"/>
      <c r="AC491" s="832"/>
      <c r="AD491" s="831"/>
      <c r="AE491" s="832"/>
      <c r="AF491" s="831"/>
      <c r="AG491" s="832"/>
      <c r="AH491" s="831"/>
      <c r="AI491" s="832"/>
      <c r="AJ491" s="831"/>
      <c r="AK491" s="832"/>
      <c r="AL491" s="831"/>
      <c r="AM491" s="832"/>
      <c r="AN491" s="831"/>
      <c r="AO491" s="832"/>
      <c r="AP491" s="831"/>
      <c r="AQ491" s="832"/>
      <c r="AR491" s="831"/>
      <c r="AS491" s="832"/>
      <c r="AT491" s="831"/>
      <c r="AU491" s="832"/>
      <c r="AV491" s="831"/>
      <c r="AW491" s="832"/>
      <c r="AX491" s="831"/>
      <c r="AY491" s="832"/>
      <c r="AZ491" s="831"/>
      <c r="BA491" s="832"/>
      <c r="BB491" s="831"/>
      <c r="BC491" s="832"/>
      <c r="BD491" s="831"/>
      <c r="BE491" s="832"/>
      <c r="BF491" s="831"/>
      <c r="BG491" s="832"/>
      <c r="BH491" s="831"/>
      <c r="BI491" s="832"/>
      <c r="BJ491" s="831"/>
      <c r="BK491" s="832"/>
      <c r="BL491" s="831"/>
      <c r="BM491" s="832"/>
      <c r="BN491" s="831"/>
      <c r="BO491" s="832"/>
      <c r="BP491" s="831"/>
      <c r="BQ491" s="832"/>
      <c r="BR491" s="831"/>
      <c r="BS491" s="832"/>
      <c r="BT491" s="831"/>
      <c r="BU491" s="832"/>
      <c r="BV491" s="643">
        <f t="shared" si="290"/>
        <v>0</v>
      </c>
      <c r="BW491" s="644">
        <f t="shared" si="291"/>
        <v>0</v>
      </c>
      <c r="BX491" s="776">
        <f t="shared" si="292"/>
        <v>0</v>
      </c>
      <c r="BY491" s="644">
        <f t="shared" si="293"/>
        <v>0</v>
      </c>
      <c r="BZ491" s="833"/>
      <c r="CA491" s="338"/>
      <c r="CB491" s="338"/>
      <c r="CC491" s="338"/>
      <c r="CD491" s="338"/>
      <c r="CE491" s="338"/>
      <c r="CF491" s="338"/>
    </row>
    <row r="492" ht="15.75" customHeight="1">
      <c r="A492" s="821"/>
      <c r="B492" s="777"/>
      <c r="C492" s="501"/>
      <c r="D492" s="501"/>
      <c r="E492" s="501"/>
      <c r="F492" s="737"/>
      <c r="G492" s="773">
        <f t="shared" ref="G492:H492" si="504">L492+N492+P492+R492+T492+V492+X492+Z492+AB492+AD492+AF492+AH492+AJ492+AL492+AN492+AP492+AR492+AT492+AV492+AX492+AZ492+BB492+BD492+BF492+BH492+BJ492+BL492+BN492+BP492+BR492+BT492</f>
        <v>0</v>
      </c>
      <c r="H492" s="671">
        <f t="shared" si="504"/>
        <v>0</v>
      </c>
      <c r="I492" s="774">
        <f t="shared" si="4"/>
        <v>0</v>
      </c>
      <c r="J492" s="418"/>
      <c r="K492" s="407">
        <f t="shared" si="5"/>
        <v>0</v>
      </c>
      <c r="L492" s="831"/>
      <c r="M492" s="832"/>
      <c r="N492" s="831"/>
      <c r="O492" s="832"/>
      <c r="P492" s="831"/>
      <c r="Q492" s="832"/>
      <c r="R492" s="831"/>
      <c r="S492" s="832"/>
      <c r="T492" s="831"/>
      <c r="U492" s="832"/>
      <c r="V492" s="831"/>
      <c r="W492" s="832"/>
      <c r="X492" s="831"/>
      <c r="Y492" s="832"/>
      <c r="Z492" s="831"/>
      <c r="AA492" s="832"/>
      <c r="AB492" s="831"/>
      <c r="AC492" s="832"/>
      <c r="AD492" s="831"/>
      <c r="AE492" s="832"/>
      <c r="AF492" s="831"/>
      <c r="AG492" s="832"/>
      <c r="AH492" s="831"/>
      <c r="AI492" s="832"/>
      <c r="AJ492" s="831"/>
      <c r="AK492" s="832"/>
      <c r="AL492" s="831"/>
      <c r="AM492" s="832"/>
      <c r="AN492" s="831"/>
      <c r="AO492" s="832"/>
      <c r="AP492" s="831"/>
      <c r="AQ492" s="832"/>
      <c r="AR492" s="831"/>
      <c r="AS492" s="832"/>
      <c r="AT492" s="831"/>
      <c r="AU492" s="832"/>
      <c r="AV492" s="831"/>
      <c r="AW492" s="832"/>
      <c r="AX492" s="831"/>
      <c r="AY492" s="832"/>
      <c r="AZ492" s="831"/>
      <c r="BA492" s="832"/>
      <c r="BB492" s="831"/>
      <c r="BC492" s="832"/>
      <c r="BD492" s="831"/>
      <c r="BE492" s="832"/>
      <c r="BF492" s="831"/>
      <c r="BG492" s="832"/>
      <c r="BH492" s="831"/>
      <c r="BI492" s="832"/>
      <c r="BJ492" s="831"/>
      <c r="BK492" s="832"/>
      <c r="BL492" s="831"/>
      <c r="BM492" s="832"/>
      <c r="BN492" s="831"/>
      <c r="BO492" s="832"/>
      <c r="BP492" s="831"/>
      <c r="BQ492" s="832"/>
      <c r="BR492" s="831"/>
      <c r="BS492" s="832"/>
      <c r="BT492" s="831"/>
      <c r="BU492" s="832"/>
      <c r="BV492" s="643">
        <f t="shared" si="290"/>
        <v>0</v>
      </c>
      <c r="BW492" s="644">
        <f t="shared" si="291"/>
        <v>0</v>
      </c>
      <c r="BX492" s="776">
        <f t="shared" si="292"/>
        <v>0</v>
      </c>
      <c r="BY492" s="644">
        <f t="shared" si="293"/>
        <v>0</v>
      </c>
      <c r="BZ492" s="833"/>
      <c r="CA492" s="338"/>
      <c r="CB492" s="338"/>
      <c r="CC492" s="338"/>
      <c r="CD492" s="338"/>
      <c r="CE492" s="338"/>
      <c r="CF492" s="338"/>
    </row>
    <row r="493" ht="15.75" customHeight="1">
      <c r="A493" s="821"/>
      <c r="B493" s="777"/>
      <c r="C493" s="501"/>
      <c r="D493" s="501"/>
      <c r="E493" s="501"/>
      <c r="F493" s="737"/>
      <c r="G493" s="773">
        <f t="shared" ref="G493:H493" si="505">L493+N493+P493+R493+T493+V493+X493+Z493+AB493+AD493+AF493+AH493+AJ493+AL493+AN493+AP493+AR493+AT493+AV493+AX493+AZ493+BB493+BD493+BF493+BH493+BJ493+BL493+BN493+BP493+BR493+BT493</f>
        <v>0</v>
      </c>
      <c r="H493" s="671">
        <f t="shared" si="505"/>
        <v>0</v>
      </c>
      <c r="I493" s="774">
        <f t="shared" si="4"/>
        <v>0</v>
      </c>
      <c r="J493" s="418"/>
      <c r="K493" s="407">
        <f t="shared" si="5"/>
        <v>0</v>
      </c>
      <c r="L493" s="831"/>
      <c r="M493" s="832"/>
      <c r="N493" s="831"/>
      <c r="O493" s="832"/>
      <c r="P493" s="831"/>
      <c r="Q493" s="832"/>
      <c r="R493" s="831"/>
      <c r="S493" s="832"/>
      <c r="T493" s="831"/>
      <c r="U493" s="832"/>
      <c r="V493" s="831"/>
      <c r="W493" s="832"/>
      <c r="X493" s="831"/>
      <c r="Y493" s="832"/>
      <c r="Z493" s="831"/>
      <c r="AA493" s="832"/>
      <c r="AB493" s="831"/>
      <c r="AC493" s="832"/>
      <c r="AD493" s="831"/>
      <c r="AE493" s="832"/>
      <c r="AF493" s="831"/>
      <c r="AG493" s="832"/>
      <c r="AH493" s="831"/>
      <c r="AI493" s="832"/>
      <c r="AJ493" s="831"/>
      <c r="AK493" s="832"/>
      <c r="AL493" s="831"/>
      <c r="AM493" s="832"/>
      <c r="AN493" s="831"/>
      <c r="AO493" s="832"/>
      <c r="AP493" s="831"/>
      <c r="AQ493" s="832"/>
      <c r="AR493" s="831"/>
      <c r="AS493" s="832"/>
      <c r="AT493" s="831"/>
      <c r="AU493" s="832"/>
      <c r="AV493" s="831"/>
      <c r="AW493" s="832"/>
      <c r="AX493" s="831"/>
      <c r="AY493" s="832"/>
      <c r="AZ493" s="831"/>
      <c r="BA493" s="832"/>
      <c r="BB493" s="831"/>
      <c r="BC493" s="832"/>
      <c r="BD493" s="831"/>
      <c r="BE493" s="832"/>
      <c r="BF493" s="831"/>
      <c r="BG493" s="832"/>
      <c r="BH493" s="831"/>
      <c r="BI493" s="832"/>
      <c r="BJ493" s="831"/>
      <c r="BK493" s="832"/>
      <c r="BL493" s="831"/>
      <c r="BM493" s="832"/>
      <c r="BN493" s="831"/>
      <c r="BO493" s="832"/>
      <c r="BP493" s="831"/>
      <c r="BQ493" s="832"/>
      <c r="BR493" s="831"/>
      <c r="BS493" s="832"/>
      <c r="BT493" s="831"/>
      <c r="BU493" s="832"/>
      <c r="BV493" s="643">
        <f t="shared" si="290"/>
        <v>0</v>
      </c>
      <c r="BW493" s="644">
        <f t="shared" si="291"/>
        <v>0</v>
      </c>
      <c r="BX493" s="776">
        <f t="shared" si="292"/>
        <v>0</v>
      </c>
      <c r="BY493" s="644">
        <f t="shared" si="293"/>
        <v>0</v>
      </c>
      <c r="BZ493" s="833"/>
      <c r="CA493" s="338"/>
      <c r="CB493" s="338"/>
      <c r="CC493" s="338"/>
      <c r="CD493" s="338"/>
      <c r="CE493" s="338"/>
      <c r="CF493" s="338"/>
    </row>
    <row r="494" ht="15.75" customHeight="1">
      <c r="A494" s="821"/>
      <c r="B494" s="777"/>
      <c r="C494" s="501"/>
      <c r="D494" s="501"/>
      <c r="E494" s="501"/>
      <c r="F494" s="737"/>
      <c r="G494" s="773">
        <f t="shared" ref="G494:H494" si="506">L494+N494+P494+R494+T494+V494+X494+Z494+AB494+AD494+AF494+AH494+AJ494+AL494+AN494+AP494+AR494+AT494+AV494+AX494+AZ494+BB494+BD494+BF494+BH494+BJ494+BL494+BN494+BP494+BR494+BT494</f>
        <v>0</v>
      </c>
      <c r="H494" s="671">
        <f t="shared" si="506"/>
        <v>0</v>
      </c>
      <c r="I494" s="774">
        <f t="shared" si="4"/>
        <v>0</v>
      </c>
      <c r="J494" s="418"/>
      <c r="K494" s="407">
        <f t="shared" si="5"/>
        <v>0</v>
      </c>
      <c r="L494" s="831"/>
      <c r="M494" s="832"/>
      <c r="N494" s="831"/>
      <c r="O494" s="832"/>
      <c r="P494" s="831"/>
      <c r="Q494" s="832"/>
      <c r="R494" s="831"/>
      <c r="S494" s="832"/>
      <c r="T494" s="831"/>
      <c r="U494" s="832"/>
      <c r="V494" s="831"/>
      <c r="W494" s="832"/>
      <c r="X494" s="831"/>
      <c r="Y494" s="832"/>
      <c r="Z494" s="831"/>
      <c r="AA494" s="832"/>
      <c r="AB494" s="831"/>
      <c r="AC494" s="832"/>
      <c r="AD494" s="831"/>
      <c r="AE494" s="832"/>
      <c r="AF494" s="831"/>
      <c r="AG494" s="832"/>
      <c r="AH494" s="831"/>
      <c r="AI494" s="832"/>
      <c r="AJ494" s="831"/>
      <c r="AK494" s="832"/>
      <c r="AL494" s="831"/>
      <c r="AM494" s="832"/>
      <c r="AN494" s="831"/>
      <c r="AO494" s="832"/>
      <c r="AP494" s="831"/>
      <c r="AQ494" s="832"/>
      <c r="AR494" s="831"/>
      <c r="AS494" s="832"/>
      <c r="AT494" s="831"/>
      <c r="AU494" s="832"/>
      <c r="AV494" s="831"/>
      <c r="AW494" s="832"/>
      <c r="AX494" s="831"/>
      <c r="AY494" s="832"/>
      <c r="AZ494" s="831"/>
      <c r="BA494" s="832"/>
      <c r="BB494" s="831"/>
      <c r="BC494" s="832"/>
      <c r="BD494" s="831"/>
      <c r="BE494" s="832"/>
      <c r="BF494" s="831"/>
      <c r="BG494" s="832"/>
      <c r="BH494" s="831"/>
      <c r="BI494" s="832"/>
      <c r="BJ494" s="831"/>
      <c r="BK494" s="832"/>
      <c r="BL494" s="831"/>
      <c r="BM494" s="832"/>
      <c r="BN494" s="831"/>
      <c r="BO494" s="832"/>
      <c r="BP494" s="831"/>
      <c r="BQ494" s="832"/>
      <c r="BR494" s="831"/>
      <c r="BS494" s="832"/>
      <c r="BT494" s="831"/>
      <c r="BU494" s="832"/>
      <c r="BV494" s="643">
        <f t="shared" si="290"/>
        <v>0</v>
      </c>
      <c r="BW494" s="644">
        <f t="shared" si="291"/>
        <v>0</v>
      </c>
      <c r="BX494" s="776">
        <f t="shared" si="292"/>
        <v>0</v>
      </c>
      <c r="BY494" s="644">
        <f t="shared" si="293"/>
        <v>0</v>
      </c>
      <c r="BZ494" s="833"/>
      <c r="CA494" s="338"/>
      <c r="CB494" s="338"/>
      <c r="CC494" s="338"/>
      <c r="CD494" s="338"/>
      <c r="CE494" s="338"/>
      <c r="CF494" s="338"/>
    </row>
    <row r="495" ht="15.75" customHeight="1">
      <c r="A495" s="821"/>
      <c r="B495" s="777"/>
      <c r="C495" s="501"/>
      <c r="D495" s="501"/>
      <c r="E495" s="501"/>
      <c r="F495" s="737"/>
      <c r="G495" s="773">
        <f t="shared" ref="G495:H495" si="507">L495+N495+P495+R495+T495+V495+X495+Z495+AB495+AD495+AF495+AH495+AJ495+AL495+AN495+AP495+AR495+AT495+AV495+AX495+AZ495+BB495+BD495+BF495+BH495+BJ495+BL495+BN495+BP495+BR495+BT495</f>
        <v>0</v>
      </c>
      <c r="H495" s="671">
        <f t="shared" si="507"/>
        <v>0</v>
      </c>
      <c r="I495" s="774">
        <f t="shared" si="4"/>
        <v>0</v>
      </c>
      <c r="J495" s="418"/>
      <c r="K495" s="407">
        <f t="shared" si="5"/>
        <v>0</v>
      </c>
      <c r="L495" s="831"/>
      <c r="M495" s="832"/>
      <c r="N495" s="831"/>
      <c r="O495" s="832"/>
      <c r="P495" s="831"/>
      <c r="Q495" s="832"/>
      <c r="R495" s="831"/>
      <c r="S495" s="832"/>
      <c r="T495" s="831"/>
      <c r="U495" s="832"/>
      <c r="V495" s="831"/>
      <c r="W495" s="832"/>
      <c r="X495" s="831"/>
      <c r="Y495" s="832"/>
      <c r="Z495" s="831"/>
      <c r="AA495" s="832"/>
      <c r="AB495" s="831"/>
      <c r="AC495" s="832"/>
      <c r="AD495" s="831"/>
      <c r="AE495" s="832"/>
      <c r="AF495" s="831"/>
      <c r="AG495" s="832"/>
      <c r="AH495" s="831"/>
      <c r="AI495" s="832"/>
      <c r="AJ495" s="831"/>
      <c r="AK495" s="832"/>
      <c r="AL495" s="831"/>
      <c r="AM495" s="832"/>
      <c r="AN495" s="831"/>
      <c r="AO495" s="832"/>
      <c r="AP495" s="831"/>
      <c r="AQ495" s="832"/>
      <c r="AR495" s="831"/>
      <c r="AS495" s="832"/>
      <c r="AT495" s="831"/>
      <c r="AU495" s="832"/>
      <c r="AV495" s="831"/>
      <c r="AW495" s="832"/>
      <c r="AX495" s="831"/>
      <c r="AY495" s="832"/>
      <c r="AZ495" s="831"/>
      <c r="BA495" s="832"/>
      <c r="BB495" s="831"/>
      <c r="BC495" s="832"/>
      <c r="BD495" s="831"/>
      <c r="BE495" s="832"/>
      <c r="BF495" s="831"/>
      <c r="BG495" s="832"/>
      <c r="BH495" s="831"/>
      <c r="BI495" s="832"/>
      <c r="BJ495" s="831"/>
      <c r="BK495" s="832"/>
      <c r="BL495" s="831"/>
      <c r="BM495" s="832"/>
      <c r="BN495" s="831"/>
      <c r="BO495" s="832"/>
      <c r="BP495" s="831"/>
      <c r="BQ495" s="832"/>
      <c r="BR495" s="831"/>
      <c r="BS495" s="832"/>
      <c r="BT495" s="831"/>
      <c r="BU495" s="832"/>
      <c r="BV495" s="643">
        <f t="shared" si="290"/>
        <v>0</v>
      </c>
      <c r="BW495" s="644">
        <f t="shared" si="291"/>
        <v>0</v>
      </c>
      <c r="BX495" s="776">
        <f t="shared" si="292"/>
        <v>0</v>
      </c>
      <c r="BY495" s="644">
        <f t="shared" si="293"/>
        <v>0</v>
      </c>
      <c r="BZ495" s="833"/>
      <c r="CA495" s="338"/>
      <c r="CB495" s="338"/>
      <c r="CC495" s="338"/>
      <c r="CD495" s="338"/>
      <c r="CE495" s="338"/>
      <c r="CF495" s="338"/>
    </row>
    <row r="496" ht="15.75" customHeight="1">
      <c r="A496" s="821"/>
      <c r="B496" s="777"/>
      <c r="C496" s="501"/>
      <c r="D496" s="501"/>
      <c r="E496" s="501"/>
      <c r="F496" s="737"/>
      <c r="G496" s="773">
        <f t="shared" ref="G496:H496" si="508">L496+N496+P496+R496+T496+V496+X496+Z496+AB496+AD496+AF496+AH496+AJ496+AL496+AN496+AP496+AR496+AT496+AV496+AX496+AZ496+BB496+BD496+BF496+BH496+BJ496+BL496+BN496+BP496+BR496+BT496</f>
        <v>0</v>
      </c>
      <c r="H496" s="671">
        <f t="shared" si="508"/>
        <v>0</v>
      </c>
      <c r="I496" s="774">
        <f t="shared" si="4"/>
        <v>0</v>
      </c>
      <c r="J496" s="418"/>
      <c r="K496" s="407">
        <f t="shared" si="5"/>
        <v>0</v>
      </c>
      <c r="L496" s="831"/>
      <c r="M496" s="832"/>
      <c r="N496" s="831"/>
      <c r="O496" s="832"/>
      <c r="P496" s="831"/>
      <c r="Q496" s="832"/>
      <c r="R496" s="831"/>
      <c r="S496" s="832"/>
      <c r="T496" s="831"/>
      <c r="U496" s="832"/>
      <c r="V496" s="831"/>
      <c r="W496" s="832"/>
      <c r="X496" s="831"/>
      <c r="Y496" s="832"/>
      <c r="Z496" s="831"/>
      <c r="AA496" s="832"/>
      <c r="AB496" s="831"/>
      <c r="AC496" s="832"/>
      <c r="AD496" s="831"/>
      <c r="AE496" s="832"/>
      <c r="AF496" s="831"/>
      <c r="AG496" s="832"/>
      <c r="AH496" s="831"/>
      <c r="AI496" s="832"/>
      <c r="AJ496" s="831"/>
      <c r="AK496" s="832"/>
      <c r="AL496" s="831"/>
      <c r="AM496" s="832"/>
      <c r="AN496" s="831"/>
      <c r="AO496" s="832"/>
      <c r="AP496" s="831"/>
      <c r="AQ496" s="832"/>
      <c r="AR496" s="831"/>
      <c r="AS496" s="832"/>
      <c r="AT496" s="831"/>
      <c r="AU496" s="832"/>
      <c r="AV496" s="831"/>
      <c r="AW496" s="832"/>
      <c r="AX496" s="831"/>
      <c r="AY496" s="832"/>
      <c r="AZ496" s="831"/>
      <c r="BA496" s="832"/>
      <c r="BB496" s="831"/>
      <c r="BC496" s="832"/>
      <c r="BD496" s="831"/>
      <c r="BE496" s="832"/>
      <c r="BF496" s="831"/>
      <c r="BG496" s="832"/>
      <c r="BH496" s="831"/>
      <c r="BI496" s="832"/>
      <c r="BJ496" s="831"/>
      <c r="BK496" s="832"/>
      <c r="BL496" s="831"/>
      <c r="BM496" s="832"/>
      <c r="BN496" s="831"/>
      <c r="BO496" s="832"/>
      <c r="BP496" s="831"/>
      <c r="BQ496" s="832"/>
      <c r="BR496" s="831"/>
      <c r="BS496" s="832"/>
      <c r="BT496" s="831"/>
      <c r="BU496" s="832"/>
      <c r="BV496" s="643">
        <f t="shared" si="290"/>
        <v>0</v>
      </c>
      <c r="BW496" s="644">
        <f t="shared" si="291"/>
        <v>0</v>
      </c>
      <c r="BX496" s="776">
        <f t="shared" si="292"/>
        <v>0</v>
      </c>
      <c r="BY496" s="644">
        <f t="shared" si="293"/>
        <v>0</v>
      </c>
      <c r="BZ496" s="833"/>
      <c r="CA496" s="338"/>
      <c r="CB496" s="338"/>
      <c r="CC496" s="338"/>
      <c r="CD496" s="338"/>
      <c r="CE496" s="338"/>
      <c r="CF496" s="338"/>
    </row>
    <row r="497" ht="15.75" customHeight="1">
      <c r="A497" s="821"/>
      <c r="B497" s="777"/>
      <c r="C497" s="501"/>
      <c r="D497" s="501"/>
      <c r="E497" s="501"/>
      <c r="F497" s="737"/>
      <c r="G497" s="773">
        <f t="shared" ref="G497:H497" si="509">L497+N497+P497+R497+T497+V497+X497+Z497+AB497+AD497+AF497+AH497+AJ497+AL497+AN497+AP497+AR497+AT497+AV497+AX497+AZ497+BB497+BD497+BF497+BH497+BJ497+BL497+BN497+BP497+BR497+BT497</f>
        <v>0</v>
      </c>
      <c r="H497" s="671">
        <f t="shared" si="509"/>
        <v>0</v>
      </c>
      <c r="I497" s="774">
        <f t="shared" si="4"/>
        <v>0</v>
      </c>
      <c r="J497" s="418"/>
      <c r="K497" s="407">
        <f t="shared" si="5"/>
        <v>0</v>
      </c>
      <c r="L497" s="831"/>
      <c r="M497" s="832"/>
      <c r="N497" s="831"/>
      <c r="O497" s="832"/>
      <c r="P497" s="831"/>
      <c r="Q497" s="832"/>
      <c r="R497" s="831"/>
      <c r="S497" s="832"/>
      <c r="T497" s="831"/>
      <c r="U497" s="832"/>
      <c r="V497" s="831"/>
      <c r="W497" s="832"/>
      <c r="X497" s="831"/>
      <c r="Y497" s="832"/>
      <c r="Z497" s="831"/>
      <c r="AA497" s="832"/>
      <c r="AB497" s="831"/>
      <c r="AC497" s="832"/>
      <c r="AD497" s="831"/>
      <c r="AE497" s="832"/>
      <c r="AF497" s="831"/>
      <c r="AG497" s="832"/>
      <c r="AH497" s="831"/>
      <c r="AI497" s="832"/>
      <c r="AJ497" s="831"/>
      <c r="AK497" s="832"/>
      <c r="AL497" s="831"/>
      <c r="AM497" s="832"/>
      <c r="AN497" s="831"/>
      <c r="AO497" s="832"/>
      <c r="AP497" s="831"/>
      <c r="AQ497" s="832"/>
      <c r="AR497" s="831"/>
      <c r="AS497" s="832"/>
      <c r="AT497" s="831"/>
      <c r="AU497" s="832"/>
      <c r="AV497" s="831"/>
      <c r="AW497" s="832"/>
      <c r="AX497" s="831"/>
      <c r="AY497" s="832"/>
      <c r="AZ497" s="831"/>
      <c r="BA497" s="832"/>
      <c r="BB497" s="831"/>
      <c r="BC497" s="832"/>
      <c r="BD497" s="831"/>
      <c r="BE497" s="832"/>
      <c r="BF497" s="831"/>
      <c r="BG497" s="832"/>
      <c r="BH497" s="831"/>
      <c r="BI497" s="832"/>
      <c r="BJ497" s="831"/>
      <c r="BK497" s="832"/>
      <c r="BL497" s="831"/>
      <c r="BM497" s="832"/>
      <c r="BN497" s="831"/>
      <c r="BO497" s="832"/>
      <c r="BP497" s="831"/>
      <c r="BQ497" s="832"/>
      <c r="BR497" s="831"/>
      <c r="BS497" s="832"/>
      <c r="BT497" s="831"/>
      <c r="BU497" s="832"/>
      <c r="BV497" s="643">
        <f t="shared" si="290"/>
        <v>0</v>
      </c>
      <c r="BW497" s="644">
        <f t="shared" si="291"/>
        <v>0</v>
      </c>
      <c r="BX497" s="776">
        <f t="shared" si="292"/>
        <v>0</v>
      </c>
      <c r="BY497" s="644">
        <f t="shared" si="293"/>
        <v>0</v>
      </c>
      <c r="BZ497" s="833"/>
      <c r="CA497" s="338"/>
      <c r="CB497" s="338"/>
      <c r="CC497" s="338"/>
      <c r="CD497" s="338"/>
      <c r="CE497" s="338"/>
      <c r="CF497" s="338"/>
    </row>
    <row r="498" ht="15.75" customHeight="1">
      <c r="A498" s="821"/>
      <c r="B498" s="777"/>
      <c r="C498" s="501"/>
      <c r="D498" s="501"/>
      <c r="E498" s="501"/>
      <c r="F498" s="737"/>
      <c r="G498" s="773">
        <f t="shared" ref="G498:H498" si="510">L498+N498+P498+R498+T498+V498+X498+Z498+AB498+AD498+AF498+AH498+AJ498+AL498+AN498+AP498+AR498+AT498+AV498+AX498+AZ498+BB498+BD498+BF498+BH498+BJ498+BL498+BN498+BP498+BR498+BT498</f>
        <v>0</v>
      </c>
      <c r="H498" s="671">
        <f t="shared" si="510"/>
        <v>0</v>
      </c>
      <c r="I498" s="774">
        <f t="shared" si="4"/>
        <v>0</v>
      </c>
      <c r="J498" s="418"/>
      <c r="K498" s="407">
        <f t="shared" si="5"/>
        <v>0</v>
      </c>
      <c r="L498" s="831"/>
      <c r="M498" s="832"/>
      <c r="N498" s="831"/>
      <c r="O498" s="832"/>
      <c r="P498" s="831"/>
      <c r="Q498" s="832"/>
      <c r="R498" s="831"/>
      <c r="S498" s="832"/>
      <c r="T498" s="831"/>
      <c r="U498" s="832"/>
      <c r="V498" s="831"/>
      <c r="W498" s="832"/>
      <c r="X498" s="831"/>
      <c r="Y498" s="832"/>
      <c r="Z498" s="831"/>
      <c r="AA498" s="832"/>
      <c r="AB498" s="831"/>
      <c r="AC498" s="832"/>
      <c r="AD498" s="831"/>
      <c r="AE498" s="832"/>
      <c r="AF498" s="831"/>
      <c r="AG498" s="832"/>
      <c r="AH498" s="831"/>
      <c r="AI498" s="832"/>
      <c r="AJ498" s="831"/>
      <c r="AK498" s="832"/>
      <c r="AL498" s="831"/>
      <c r="AM498" s="832"/>
      <c r="AN498" s="831"/>
      <c r="AO498" s="832"/>
      <c r="AP498" s="831"/>
      <c r="AQ498" s="832"/>
      <c r="AR498" s="831"/>
      <c r="AS498" s="832"/>
      <c r="AT498" s="831"/>
      <c r="AU498" s="832"/>
      <c r="AV498" s="831"/>
      <c r="AW498" s="832"/>
      <c r="AX498" s="831"/>
      <c r="AY498" s="832"/>
      <c r="AZ498" s="831"/>
      <c r="BA498" s="832"/>
      <c r="BB498" s="831"/>
      <c r="BC498" s="832"/>
      <c r="BD498" s="831"/>
      <c r="BE498" s="832"/>
      <c r="BF498" s="831"/>
      <c r="BG498" s="832"/>
      <c r="BH498" s="831"/>
      <c r="BI498" s="832"/>
      <c r="BJ498" s="831"/>
      <c r="BK498" s="832"/>
      <c r="BL498" s="831"/>
      <c r="BM498" s="832"/>
      <c r="BN498" s="831"/>
      <c r="BO498" s="832"/>
      <c r="BP498" s="831"/>
      <c r="BQ498" s="832"/>
      <c r="BR498" s="831"/>
      <c r="BS498" s="832"/>
      <c r="BT498" s="831"/>
      <c r="BU498" s="832"/>
      <c r="BV498" s="643">
        <f t="shared" si="290"/>
        <v>0</v>
      </c>
      <c r="BW498" s="644">
        <f t="shared" si="291"/>
        <v>0</v>
      </c>
      <c r="BX498" s="776">
        <f t="shared" si="292"/>
        <v>0</v>
      </c>
      <c r="BY498" s="644">
        <f t="shared" si="293"/>
        <v>0</v>
      </c>
      <c r="BZ498" s="833"/>
      <c r="CA498" s="338"/>
      <c r="CB498" s="338"/>
      <c r="CC498" s="338"/>
      <c r="CD498" s="338"/>
      <c r="CE498" s="338"/>
      <c r="CF498" s="338"/>
    </row>
    <row r="499" ht="15.75" customHeight="1">
      <c r="A499" s="821"/>
      <c r="B499" s="777"/>
      <c r="C499" s="501"/>
      <c r="D499" s="501"/>
      <c r="E499" s="501"/>
      <c r="F499" s="737"/>
      <c r="G499" s="773">
        <f t="shared" ref="G499:H499" si="511">L499+N499+P499+R499+T499+V499+X499+Z499+AB499+AD499+AF499+AH499+AJ499+AL499+AN499+AP499+AR499+AT499+AV499+AX499+AZ499+BB499+BD499+BF499+BH499+BJ499+BL499+BN499+BP499+BR499+BT499</f>
        <v>0</v>
      </c>
      <c r="H499" s="671">
        <f t="shared" si="511"/>
        <v>0</v>
      </c>
      <c r="I499" s="774">
        <f t="shared" si="4"/>
        <v>0</v>
      </c>
      <c r="J499" s="418"/>
      <c r="K499" s="407">
        <f t="shared" si="5"/>
        <v>0</v>
      </c>
      <c r="L499" s="831"/>
      <c r="M499" s="832"/>
      <c r="N499" s="831"/>
      <c r="O499" s="832"/>
      <c r="P499" s="831"/>
      <c r="Q499" s="832"/>
      <c r="R499" s="831"/>
      <c r="S499" s="832"/>
      <c r="T499" s="831"/>
      <c r="U499" s="832"/>
      <c r="V499" s="831"/>
      <c r="W499" s="832"/>
      <c r="X499" s="831"/>
      <c r="Y499" s="832"/>
      <c r="Z499" s="831"/>
      <c r="AA499" s="832"/>
      <c r="AB499" s="831"/>
      <c r="AC499" s="832"/>
      <c r="AD499" s="831"/>
      <c r="AE499" s="832"/>
      <c r="AF499" s="831"/>
      <c r="AG499" s="832"/>
      <c r="AH499" s="831"/>
      <c r="AI499" s="832"/>
      <c r="AJ499" s="831"/>
      <c r="AK499" s="832"/>
      <c r="AL499" s="831"/>
      <c r="AM499" s="832"/>
      <c r="AN499" s="831"/>
      <c r="AO499" s="832"/>
      <c r="AP499" s="831"/>
      <c r="AQ499" s="832"/>
      <c r="AR499" s="831"/>
      <c r="AS499" s="832"/>
      <c r="AT499" s="831"/>
      <c r="AU499" s="832"/>
      <c r="AV499" s="831"/>
      <c r="AW499" s="832"/>
      <c r="AX499" s="831"/>
      <c r="AY499" s="832"/>
      <c r="AZ499" s="831"/>
      <c r="BA499" s="832"/>
      <c r="BB499" s="831"/>
      <c r="BC499" s="832"/>
      <c r="BD499" s="831"/>
      <c r="BE499" s="832"/>
      <c r="BF499" s="831"/>
      <c r="BG499" s="832"/>
      <c r="BH499" s="831"/>
      <c r="BI499" s="832"/>
      <c r="BJ499" s="831"/>
      <c r="BK499" s="832"/>
      <c r="BL499" s="831"/>
      <c r="BM499" s="832"/>
      <c r="BN499" s="831"/>
      <c r="BO499" s="832"/>
      <c r="BP499" s="831"/>
      <c r="BQ499" s="832"/>
      <c r="BR499" s="831"/>
      <c r="BS499" s="832"/>
      <c r="BT499" s="831"/>
      <c r="BU499" s="832"/>
      <c r="BV499" s="643">
        <f t="shared" si="290"/>
        <v>0</v>
      </c>
      <c r="BW499" s="644">
        <f t="shared" si="291"/>
        <v>0</v>
      </c>
      <c r="BX499" s="776">
        <f t="shared" si="292"/>
        <v>0</v>
      </c>
      <c r="BY499" s="644">
        <f t="shared" si="293"/>
        <v>0</v>
      </c>
      <c r="BZ499" s="833"/>
      <c r="CA499" s="338"/>
      <c r="CB499" s="338"/>
      <c r="CC499" s="338"/>
      <c r="CD499" s="338"/>
      <c r="CE499" s="338"/>
      <c r="CF499" s="338"/>
    </row>
    <row r="500" ht="15.75" customHeight="1">
      <c r="A500" s="821"/>
      <c r="B500" s="777"/>
      <c r="C500" s="501"/>
      <c r="D500" s="501"/>
      <c r="E500" s="501"/>
      <c r="F500" s="737"/>
      <c r="G500" s="773">
        <f t="shared" ref="G500:H500" si="512">L500+N500+P500+R500+T500+V500+X500+Z500+AB500+AD500+AF500+AH500+AJ500+AL500+AN500+AP500+AR500+AT500+AV500+AX500+AZ500+BB500+BD500+BF500+BH500+BJ500+BL500+BN500+BP500+BR500+BT500</f>
        <v>0</v>
      </c>
      <c r="H500" s="671">
        <f t="shared" si="512"/>
        <v>0</v>
      </c>
      <c r="I500" s="774">
        <f t="shared" si="4"/>
        <v>0</v>
      </c>
      <c r="J500" s="418"/>
      <c r="K500" s="407">
        <f t="shared" si="5"/>
        <v>0</v>
      </c>
      <c r="L500" s="831"/>
      <c r="M500" s="832"/>
      <c r="N500" s="831"/>
      <c r="O500" s="832"/>
      <c r="P500" s="831"/>
      <c r="Q500" s="832"/>
      <c r="R500" s="831"/>
      <c r="S500" s="832"/>
      <c r="T500" s="831"/>
      <c r="U500" s="832"/>
      <c r="V500" s="831"/>
      <c r="W500" s="832"/>
      <c r="X500" s="831"/>
      <c r="Y500" s="832"/>
      <c r="Z500" s="831"/>
      <c r="AA500" s="832"/>
      <c r="AB500" s="831"/>
      <c r="AC500" s="832"/>
      <c r="AD500" s="831"/>
      <c r="AE500" s="832"/>
      <c r="AF500" s="831"/>
      <c r="AG500" s="832"/>
      <c r="AH500" s="831"/>
      <c r="AI500" s="832"/>
      <c r="AJ500" s="831"/>
      <c r="AK500" s="832"/>
      <c r="AL500" s="831"/>
      <c r="AM500" s="832"/>
      <c r="AN500" s="831"/>
      <c r="AO500" s="832"/>
      <c r="AP500" s="831"/>
      <c r="AQ500" s="832"/>
      <c r="AR500" s="831"/>
      <c r="AS500" s="832"/>
      <c r="AT500" s="831"/>
      <c r="AU500" s="832"/>
      <c r="AV500" s="831"/>
      <c r="AW500" s="832"/>
      <c r="AX500" s="831"/>
      <c r="AY500" s="832"/>
      <c r="AZ500" s="831"/>
      <c r="BA500" s="832"/>
      <c r="BB500" s="831"/>
      <c r="BC500" s="832"/>
      <c r="BD500" s="831"/>
      <c r="BE500" s="832"/>
      <c r="BF500" s="831"/>
      <c r="BG500" s="832"/>
      <c r="BH500" s="831"/>
      <c r="BI500" s="832"/>
      <c r="BJ500" s="831"/>
      <c r="BK500" s="832"/>
      <c r="BL500" s="831"/>
      <c r="BM500" s="832"/>
      <c r="BN500" s="831"/>
      <c r="BO500" s="832"/>
      <c r="BP500" s="831"/>
      <c r="BQ500" s="832"/>
      <c r="BR500" s="831"/>
      <c r="BS500" s="832"/>
      <c r="BT500" s="831"/>
      <c r="BU500" s="832"/>
      <c r="BV500" s="643">
        <f t="shared" si="290"/>
        <v>0</v>
      </c>
      <c r="BW500" s="644">
        <f t="shared" si="291"/>
        <v>0</v>
      </c>
      <c r="BX500" s="776">
        <f t="shared" si="292"/>
        <v>0</v>
      </c>
      <c r="BY500" s="644">
        <f t="shared" si="293"/>
        <v>0</v>
      </c>
      <c r="BZ500" s="833"/>
      <c r="CA500" s="338"/>
      <c r="CB500" s="338"/>
      <c r="CC500" s="338"/>
      <c r="CD500" s="338"/>
      <c r="CE500" s="338"/>
      <c r="CF500" s="338"/>
    </row>
    <row r="501" ht="15.75" customHeight="1">
      <c r="A501" s="821"/>
      <c r="B501" s="777"/>
      <c r="C501" s="501"/>
      <c r="D501" s="501"/>
      <c r="E501" s="501"/>
      <c r="F501" s="737"/>
      <c r="G501" s="773">
        <f t="shared" ref="G501:H501" si="513">L501+N501+P501+R501+T501+V501+X501+Z501+AB501+AD501+AF501+AH501+AJ501+AL501+AN501+AP501+AR501+AT501+AV501+AX501+AZ501+BB501+BD501+BF501+BH501+BJ501+BL501+BN501+BP501+BR501+BT501</f>
        <v>0</v>
      </c>
      <c r="H501" s="671">
        <f t="shared" si="513"/>
        <v>0</v>
      </c>
      <c r="I501" s="774">
        <f t="shared" si="4"/>
        <v>0</v>
      </c>
      <c r="J501" s="418"/>
      <c r="K501" s="407">
        <f t="shared" si="5"/>
        <v>0</v>
      </c>
      <c r="L501" s="831"/>
      <c r="M501" s="832"/>
      <c r="N501" s="831"/>
      <c r="O501" s="832"/>
      <c r="P501" s="831"/>
      <c r="Q501" s="832"/>
      <c r="R501" s="831"/>
      <c r="S501" s="832"/>
      <c r="T501" s="831"/>
      <c r="U501" s="832"/>
      <c r="V501" s="831"/>
      <c r="W501" s="832"/>
      <c r="X501" s="831"/>
      <c r="Y501" s="832"/>
      <c r="Z501" s="831"/>
      <c r="AA501" s="832"/>
      <c r="AB501" s="831"/>
      <c r="AC501" s="832"/>
      <c r="AD501" s="831"/>
      <c r="AE501" s="832"/>
      <c r="AF501" s="831"/>
      <c r="AG501" s="832"/>
      <c r="AH501" s="831"/>
      <c r="AI501" s="832"/>
      <c r="AJ501" s="831"/>
      <c r="AK501" s="832"/>
      <c r="AL501" s="831"/>
      <c r="AM501" s="832"/>
      <c r="AN501" s="831"/>
      <c r="AO501" s="832"/>
      <c r="AP501" s="831"/>
      <c r="AQ501" s="832"/>
      <c r="AR501" s="831"/>
      <c r="AS501" s="832"/>
      <c r="AT501" s="831"/>
      <c r="AU501" s="832"/>
      <c r="AV501" s="831"/>
      <c r="AW501" s="832"/>
      <c r="AX501" s="831"/>
      <c r="AY501" s="832"/>
      <c r="AZ501" s="831"/>
      <c r="BA501" s="832"/>
      <c r="BB501" s="831"/>
      <c r="BC501" s="832"/>
      <c r="BD501" s="831"/>
      <c r="BE501" s="832"/>
      <c r="BF501" s="831"/>
      <c r="BG501" s="832"/>
      <c r="BH501" s="831"/>
      <c r="BI501" s="832"/>
      <c r="BJ501" s="831"/>
      <c r="BK501" s="832"/>
      <c r="BL501" s="831"/>
      <c r="BM501" s="832"/>
      <c r="BN501" s="831"/>
      <c r="BO501" s="832"/>
      <c r="BP501" s="831"/>
      <c r="BQ501" s="832"/>
      <c r="BR501" s="831"/>
      <c r="BS501" s="832"/>
      <c r="BT501" s="831"/>
      <c r="BU501" s="832"/>
      <c r="BV501" s="643">
        <f t="shared" si="290"/>
        <v>0</v>
      </c>
      <c r="BW501" s="644">
        <f t="shared" si="291"/>
        <v>0</v>
      </c>
      <c r="BX501" s="776">
        <f t="shared" si="292"/>
        <v>0</v>
      </c>
      <c r="BY501" s="644">
        <f t="shared" si="293"/>
        <v>0</v>
      </c>
      <c r="BZ501" s="833"/>
      <c r="CA501" s="338"/>
      <c r="CB501" s="338"/>
      <c r="CC501" s="338"/>
      <c r="CD501" s="338"/>
      <c r="CE501" s="338"/>
      <c r="CF501" s="338"/>
    </row>
    <row r="502" ht="15.75" customHeight="1">
      <c r="A502" s="821"/>
      <c r="B502" s="777"/>
      <c r="C502" s="501"/>
      <c r="D502" s="501"/>
      <c r="E502" s="501"/>
      <c r="F502" s="737"/>
      <c r="G502" s="773">
        <f t="shared" ref="G502:H502" si="514">L502+N502+P502+R502+T502+V502+X502+Z502+AB502+AD502+AF502+AH502+AJ502+AL502+AN502+AP502+AR502+AT502+AV502+AX502+AZ502+BB502+BD502+BF502+BH502+BJ502+BL502+BN502+BP502+BR502+BT502</f>
        <v>0</v>
      </c>
      <c r="H502" s="671">
        <f t="shared" si="514"/>
        <v>0</v>
      </c>
      <c r="I502" s="774">
        <f t="shared" si="4"/>
        <v>0</v>
      </c>
      <c r="J502" s="418"/>
      <c r="K502" s="407">
        <f t="shared" si="5"/>
        <v>0</v>
      </c>
      <c r="L502" s="831"/>
      <c r="M502" s="832"/>
      <c r="N502" s="831"/>
      <c r="O502" s="832"/>
      <c r="P502" s="831"/>
      <c r="Q502" s="832"/>
      <c r="R502" s="831"/>
      <c r="S502" s="832"/>
      <c r="T502" s="831"/>
      <c r="U502" s="832"/>
      <c r="V502" s="831"/>
      <c r="W502" s="832"/>
      <c r="X502" s="831"/>
      <c r="Y502" s="832"/>
      <c r="Z502" s="831"/>
      <c r="AA502" s="832"/>
      <c r="AB502" s="831"/>
      <c r="AC502" s="832"/>
      <c r="AD502" s="831"/>
      <c r="AE502" s="832"/>
      <c r="AF502" s="831"/>
      <c r="AG502" s="832"/>
      <c r="AH502" s="831"/>
      <c r="AI502" s="832"/>
      <c r="AJ502" s="831"/>
      <c r="AK502" s="832"/>
      <c r="AL502" s="831"/>
      <c r="AM502" s="832"/>
      <c r="AN502" s="831"/>
      <c r="AO502" s="832"/>
      <c r="AP502" s="831"/>
      <c r="AQ502" s="832"/>
      <c r="AR502" s="831"/>
      <c r="AS502" s="832"/>
      <c r="AT502" s="831"/>
      <c r="AU502" s="832"/>
      <c r="AV502" s="831"/>
      <c r="AW502" s="832"/>
      <c r="AX502" s="831"/>
      <c r="AY502" s="832"/>
      <c r="AZ502" s="831"/>
      <c r="BA502" s="832"/>
      <c r="BB502" s="831"/>
      <c r="BC502" s="832"/>
      <c r="BD502" s="831"/>
      <c r="BE502" s="832"/>
      <c r="BF502" s="831"/>
      <c r="BG502" s="832"/>
      <c r="BH502" s="831"/>
      <c r="BI502" s="832"/>
      <c r="BJ502" s="831"/>
      <c r="BK502" s="832"/>
      <c r="BL502" s="831"/>
      <c r="BM502" s="832"/>
      <c r="BN502" s="831"/>
      <c r="BO502" s="832"/>
      <c r="BP502" s="831"/>
      <c r="BQ502" s="832"/>
      <c r="BR502" s="831"/>
      <c r="BS502" s="832"/>
      <c r="BT502" s="831"/>
      <c r="BU502" s="832"/>
      <c r="BV502" s="643">
        <f t="shared" si="290"/>
        <v>0</v>
      </c>
      <c r="BW502" s="644">
        <f t="shared" si="291"/>
        <v>0</v>
      </c>
      <c r="BX502" s="776">
        <f t="shared" si="292"/>
        <v>0</v>
      </c>
      <c r="BY502" s="644">
        <f t="shared" si="293"/>
        <v>0</v>
      </c>
      <c r="BZ502" s="833"/>
      <c r="CA502" s="338"/>
      <c r="CB502" s="338"/>
      <c r="CC502" s="338"/>
      <c r="CD502" s="338"/>
      <c r="CE502" s="338"/>
      <c r="CF502" s="338"/>
    </row>
    <row r="503" ht="15.75" customHeight="1">
      <c r="A503" s="821"/>
      <c r="B503" s="777"/>
      <c r="C503" s="501"/>
      <c r="D503" s="501"/>
      <c r="E503" s="501"/>
      <c r="F503" s="737"/>
      <c r="G503" s="773">
        <f t="shared" ref="G503:H503" si="515">L503+N503+P503+R503+T503+V503+X503+Z503+AB503+AD503+AF503+AH503+AJ503+AL503+AN503+AP503+AR503+AT503+AV503+AX503+AZ503+BB503+BD503+BF503+BH503+BJ503+BL503+BN503+BP503+BR503+BT503</f>
        <v>0</v>
      </c>
      <c r="H503" s="671">
        <f t="shared" si="515"/>
        <v>0</v>
      </c>
      <c r="I503" s="774">
        <f t="shared" si="4"/>
        <v>0</v>
      </c>
      <c r="J503" s="418"/>
      <c r="K503" s="407">
        <f t="shared" si="5"/>
        <v>0</v>
      </c>
      <c r="L503" s="831"/>
      <c r="M503" s="832"/>
      <c r="N503" s="831"/>
      <c r="O503" s="832"/>
      <c r="P503" s="831"/>
      <c r="Q503" s="832"/>
      <c r="R503" s="831"/>
      <c r="S503" s="832"/>
      <c r="T503" s="831"/>
      <c r="U503" s="832"/>
      <c r="V503" s="831"/>
      <c r="W503" s="832"/>
      <c r="X503" s="831"/>
      <c r="Y503" s="832"/>
      <c r="Z503" s="831"/>
      <c r="AA503" s="832"/>
      <c r="AB503" s="831"/>
      <c r="AC503" s="832"/>
      <c r="AD503" s="831"/>
      <c r="AE503" s="832"/>
      <c r="AF503" s="831"/>
      <c r="AG503" s="832"/>
      <c r="AH503" s="831"/>
      <c r="AI503" s="832"/>
      <c r="AJ503" s="831"/>
      <c r="AK503" s="832"/>
      <c r="AL503" s="831"/>
      <c r="AM503" s="832"/>
      <c r="AN503" s="831"/>
      <c r="AO503" s="832"/>
      <c r="AP503" s="831"/>
      <c r="AQ503" s="832"/>
      <c r="AR503" s="831"/>
      <c r="AS503" s="832"/>
      <c r="AT503" s="831"/>
      <c r="AU503" s="832"/>
      <c r="AV503" s="831"/>
      <c r="AW503" s="832"/>
      <c r="AX503" s="831"/>
      <c r="AY503" s="832"/>
      <c r="AZ503" s="831"/>
      <c r="BA503" s="832"/>
      <c r="BB503" s="831"/>
      <c r="BC503" s="832"/>
      <c r="BD503" s="831"/>
      <c r="BE503" s="832"/>
      <c r="BF503" s="831"/>
      <c r="BG503" s="832"/>
      <c r="BH503" s="831"/>
      <c r="BI503" s="832"/>
      <c r="BJ503" s="831"/>
      <c r="BK503" s="832"/>
      <c r="BL503" s="831"/>
      <c r="BM503" s="832"/>
      <c r="BN503" s="831"/>
      <c r="BO503" s="832"/>
      <c r="BP503" s="831"/>
      <c r="BQ503" s="832"/>
      <c r="BR503" s="831"/>
      <c r="BS503" s="832"/>
      <c r="BT503" s="831"/>
      <c r="BU503" s="832"/>
      <c r="BV503" s="643">
        <f t="shared" si="290"/>
        <v>0</v>
      </c>
      <c r="BW503" s="644">
        <f t="shared" si="291"/>
        <v>0</v>
      </c>
      <c r="BX503" s="776">
        <f t="shared" si="292"/>
        <v>0</v>
      </c>
      <c r="BY503" s="644">
        <f t="shared" si="293"/>
        <v>0</v>
      </c>
      <c r="BZ503" s="833"/>
      <c r="CA503" s="338"/>
      <c r="CB503" s="338"/>
      <c r="CC503" s="338"/>
      <c r="CD503" s="338"/>
      <c r="CE503" s="338"/>
      <c r="CF503" s="338"/>
    </row>
    <row r="504" ht="15.75" customHeight="1">
      <c r="A504" s="821"/>
      <c r="B504" s="777"/>
      <c r="C504" s="501"/>
      <c r="D504" s="501"/>
      <c r="E504" s="501"/>
      <c r="F504" s="737"/>
      <c r="G504" s="773">
        <f t="shared" ref="G504:H504" si="516">L504+N504+P504+R504+T504+V504+X504+Z504+AB504+AD504+AF504+AH504+AJ504+AL504+AN504+AP504+AR504+AT504+AV504+AX504+AZ504+BB504+BD504+BF504+BH504+BJ504+BL504+BN504+BP504+BR504+BT504</f>
        <v>0</v>
      </c>
      <c r="H504" s="671">
        <f t="shared" si="516"/>
        <v>0</v>
      </c>
      <c r="I504" s="774">
        <f t="shared" si="4"/>
        <v>0</v>
      </c>
      <c r="J504" s="418"/>
      <c r="K504" s="407">
        <f t="shared" si="5"/>
        <v>0</v>
      </c>
      <c r="L504" s="831"/>
      <c r="M504" s="832"/>
      <c r="N504" s="831"/>
      <c r="O504" s="832"/>
      <c r="P504" s="831"/>
      <c r="Q504" s="832"/>
      <c r="R504" s="831"/>
      <c r="S504" s="832"/>
      <c r="T504" s="831"/>
      <c r="U504" s="832"/>
      <c r="V504" s="831"/>
      <c r="W504" s="832"/>
      <c r="X504" s="831"/>
      <c r="Y504" s="832"/>
      <c r="Z504" s="831"/>
      <c r="AA504" s="832"/>
      <c r="AB504" s="831"/>
      <c r="AC504" s="832"/>
      <c r="AD504" s="831"/>
      <c r="AE504" s="832"/>
      <c r="AF504" s="831"/>
      <c r="AG504" s="832"/>
      <c r="AH504" s="831"/>
      <c r="AI504" s="832"/>
      <c r="AJ504" s="831"/>
      <c r="AK504" s="832"/>
      <c r="AL504" s="831"/>
      <c r="AM504" s="832"/>
      <c r="AN504" s="831"/>
      <c r="AO504" s="832"/>
      <c r="AP504" s="831"/>
      <c r="AQ504" s="832"/>
      <c r="AR504" s="831"/>
      <c r="AS504" s="832"/>
      <c r="AT504" s="831"/>
      <c r="AU504" s="832"/>
      <c r="AV504" s="831"/>
      <c r="AW504" s="832"/>
      <c r="AX504" s="831"/>
      <c r="AY504" s="832"/>
      <c r="AZ504" s="831"/>
      <c r="BA504" s="832"/>
      <c r="BB504" s="831"/>
      <c r="BC504" s="832"/>
      <c r="BD504" s="831"/>
      <c r="BE504" s="832"/>
      <c r="BF504" s="831"/>
      <c r="BG504" s="832"/>
      <c r="BH504" s="831"/>
      <c r="BI504" s="832"/>
      <c r="BJ504" s="831"/>
      <c r="BK504" s="832"/>
      <c r="BL504" s="831"/>
      <c r="BM504" s="832"/>
      <c r="BN504" s="831"/>
      <c r="BO504" s="832"/>
      <c r="BP504" s="831"/>
      <c r="BQ504" s="832"/>
      <c r="BR504" s="831"/>
      <c r="BS504" s="832"/>
      <c r="BT504" s="831"/>
      <c r="BU504" s="832"/>
      <c r="BV504" s="643">
        <f t="shared" si="290"/>
        <v>0</v>
      </c>
      <c r="BW504" s="644">
        <f t="shared" si="291"/>
        <v>0</v>
      </c>
      <c r="BX504" s="776">
        <f t="shared" si="292"/>
        <v>0</v>
      </c>
      <c r="BY504" s="644">
        <f t="shared" si="293"/>
        <v>0</v>
      </c>
      <c r="BZ504" s="833"/>
      <c r="CA504" s="338"/>
      <c r="CB504" s="338"/>
      <c r="CC504" s="338"/>
      <c r="CD504" s="338"/>
      <c r="CE504" s="338"/>
      <c r="CF504" s="338"/>
    </row>
    <row r="505" ht="15.75" customHeight="1">
      <c r="A505" s="821"/>
      <c r="B505" s="777"/>
      <c r="C505" s="501"/>
      <c r="D505" s="501"/>
      <c r="E505" s="501"/>
      <c r="F505" s="737"/>
      <c r="G505" s="773">
        <f t="shared" ref="G505:H505" si="517">L505+N505+P505+R505+T505+V505+X505+Z505+AB505+AD505+AF505+AH505+AJ505+AL505+AN505+AP505+AR505+AT505+AV505+AX505+AZ505+BB505+BD505+BF505+BH505+BJ505+BL505+BN505+BP505+BR505+BT505</f>
        <v>0</v>
      </c>
      <c r="H505" s="671">
        <f t="shared" si="517"/>
        <v>0</v>
      </c>
      <c r="I505" s="774">
        <f t="shared" si="4"/>
        <v>0</v>
      </c>
      <c r="J505" s="418"/>
      <c r="K505" s="407">
        <f t="shared" si="5"/>
        <v>0</v>
      </c>
      <c r="L505" s="831"/>
      <c r="M505" s="832"/>
      <c r="N505" s="831"/>
      <c r="O505" s="832"/>
      <c r="P505" s="831"/>
      <c r="Q505" s="832"/>
      <c r="R505" s="831"/>
      <c r="S505" s="832"/>
      <c r="T505" s="831"/>
      <c r="U505" s="832"/>
      <c r="V505" s="831"/>
      <c r="W505" s="832"/>
      <c r="X505" s="831"/>
      <c r="Y505" s="832"/>
      <c r="Z505" s="831"/>
      <c r="AA505" s="832"/>
      <c r="AB505" s="831"/>
      <c r="AC505" s="832"/>
      <c r="AD505" s="831"/>
      <c r="AE505" s="832"/>
      <c r="AF505" s="831"/>
      <c r="AG505" s="832"/>
      <c r="AH505" s="831"/>
      <c r="AI505" s="832"/>
      <c r="AJ505" s="831"/>
      <c r="AK505" s="832"/>
      <c r="AL505" s="831"/>
      <c r="AM505" s="832"/>
      <c r="AN505" s="831"/>
      <c r="AO505" s="832"/>
      <c r="AP505" s="831"/>
      <c r="AQ505" s="832"/>
      <c r="AR505" s="831"/>
      <c r="AS505" s="832"/>
      <c r="AT505" s="831"/>
      <c r="AU505" s="832"/>
      <c r="AV505" s="831"/>
      <c r="AW505" s="832"/>
      <c r="AX505" s="831"/>
      <c r="AY505" s="832"/>
      <c r="AZ505" s="831"/>
      <c r="BA505" s="832"/>
      <c r="BB505" s="831"/>
      <c r="BC505" s="832"/>
      <c r="BD505" s="831"/>
      <c r="BE505" s="832"/>
      <c r="BF505" s="831"/>
      <c r="BG505" s="832"/>
      <c r="BH505" s="831"/>
      <c r="BI505" s="832"/>
      <c r="BJ505" s="831"/>
      <c r="BK505" s="832"/>
      <c r="BL505" s="831"/>
      <c r="BM505" s="832"/>
      <c r="BN505" s="831"/>
      <c r="BO505" s="832"/>
      <c r="BP505" s="831"/>
      <c r="BQ505" s="832"/>
      <c r="BR505" s="831"/>
      <c r="BS505" s="832"/>
      <c r="BT505" s="831"/>
      <c r="BU505" s="832"/>
      <c r="BV505" s="643">
        <f t="shared" si="290"/>
        <v>0</v>
      </c>
      <c r="BW505" s="644">
        <f t="shared" si="291"/>
        <v>0</v>
      </c>
      <c r="BX505" s="776">
        <f t="shared" si="292"/>
        <v>0</v>
      </c>
      <c r="BY505" s="644">
        <f t="shared" si="293"/>
        <v>0</v>
      </c>
      <c r="BZ505" s="833"/>
      <c r="CA505" s="338"/>
      <c r="CB505" s="338"/>
      <c r="CC505" s="338"/>
      <c r="CD505" s="338"/>
      <c r="CE505" s="338"/>
      <c r="CF505" s="338"/>
    </row>
    <row r="506" ht="15.75" customHeight="1">
      <c r="A506" s="821"/>
      <c r="B506" s="777"/>
      <c r="C506" s="501"/>
      <c r="D506" s="501"/>
      <c r="E506" s="501"/>
      <c r="F506" s="737"/>
      <c r="G506" s="773">
        <f t="shared" ref="G506:H506" si="518">L506+N506+P506+R506+T506+V506+X506+Z506+AB506+AD506+AF506+AH506+AJ506+AL506+AN506+AP506+AR506+AT506+AV506+AX506+AZ506+BB506+BD506+BF506+BH506+BJ506+BL506+BN506+BP506+BR506+BT506</f>
        <v>0</v>
      </c>
      <c r="H506" s="671">
        <f t="shared" si="518"/>
        <v>0</v>
      </c>
      <c r="I506" s="774">
        <f t="shared" si="4"/>
        <v>0</v>
      </c>
      <c r="J506" s="418"/>
      <c r="K506" s="407">
        <f t="shared" si="5"/>
        <v>0</v>
      </c>
      <c r="L506" s="831"/>
      <c r="M506" s="832"/>
      <c r="N506" s="831"/>
      <c r="O506" s="832"/>
      <c r="P506" s="831"/>
      <c r="Q506" s="832"/>
      <c r="R506" s="831"/>
      <c r="S506" s="832"/>
      <c r="T506" s="831"/>
      <c r="U506" s="832"/>
      <c r="V506" s="831"/>
      <c r="W506" s="832"/>
      <c r="X506" s="831"/>
      <c r="Y506" s="832"/>
      <c r="Z506" s="831"/>
      <c r="AA506" s="832"/>
      <c r="AB506" s="831"/>
      <c r="AC506" s="832"/>
      <c r="AD506" s="831"/>
      <c r="AE506" s="832"/>
      <c r="AF506" s="831"/>
      <c r="AG506" s="832"/>
      <c r="AH506" s="831"/>
      <c r="AI506" s="832"/>
      <c r="AJ506" s="831"/>
      <c r="AK506" s="832"/>
      <c r="AL506" s="831"/>
      <c r="AM506" s="832"/>
      <c r="AN506" s="831"/>
      <c r="AO506" s="832"/>
      <c r="AP506" s="831"/>
      <c r="AQ506" s="832"/>
      <c r="AR506" s="831"/>
      <c r="AS506" s="832"/>
      <c r="AT506" s="831"/>
      <c r="AU506" s="832"/>
      <c r="AV506" s="831"/>
      <c r="AW506" s="832"/>
      <c r="AX506" s="831"/>
      <c r="AY506" s="832"/>
      <c r="AZ506" s="831"/>
      <c r="BA506" s="832"/>
      <c r="BB506" s="831"/>
      <c r="BC506" s="832"/>
      <c r="BD506" s="831"/>
      <c r="BE506" s="832"/>
      <c r="BF506" s="831"/>
      <c r="BG506" s="832"/>
      <c r="BH506" s="831"/>
      <c r="BI506" s="832"/>
      <c r="BJ506" s="831"/>
      <c r="BK506" s="832"/>
      <c r="BL506" s="831"/>
      <c r="BM506" s="832"/>
      <c r="BN506" s="831"/>
      <c r="BO506" s="832"/>
      <c r="BP506" s="831"/>
      <c r="BQ506" s="832"/>
      <c r="BR506" s="831"/>
      <c r="BS506" s="832"/>
      <c r="BT506" s="831"/>
      <c r="BU506" s="832"/>
      <c r="BV506" s="643">
        <f t="shared" si="290"/>
        <v>0</v>
      </c>
      <c r="BW506" s="644">
        <f t="shared" si="291"/>
        <v>0</v>
      </c>
      <c r="BX506" s="776">
        <f t="shared" si="292"/>
        <v>0</v>
      </c>
      <c r="BY506" s="644">
        <f t="shared" si="293"/>
        <v>0</v>
      </c>
      <c r="BZ506" s="833"/>
      <c r="CA506" s="338"/>
      <c r="CB506" s="338"/>
      <c r="CC506" s="338"/>
      <c r="CD506" s="338"/>
      <c r="CE506" s="338"/>
      <c r="CF506" s="338"/>
    </row>
    <row r="507" ht="15.75" customHeight="1">
      <c r="A507" s="821"/>
      <c r="B507" s="777"/>
      <c r="C507" s="501"/>
      <c r="D507" s="501"/>
      <c r="E507" s="501"/>
      <c r="F507" s="737"/>
      <c r="G507" s="773">
        <f t="shared" ref="G507:H507" si="519">L507+N507+P507+R507+T507+V507+X507+Z507+AB507+AD507+AF507+AH507+AJ507+AL507+AN507+AP507+AR507+AT507+AV507+AX507+AZ507+BB507+BD507+BF507+BH507+BJ507+BL507+BN507+BP507+BR507+BT507</f>
        <v>0</v>
      </c>
      <c r="H507" s="671">
        <f t="shared" si="519"/>
        <v>0</v>
      </c>
      <c r="I507" s="774">
        <f t="shared" si="4"/>
        <v>0</v>
      </c>
      <c r="J507" s="418"/>
      <c r="K507" s="407">
        <f t="shared" si="5"/>
        <v>0</v>
      </c>
      <c r="L507" s="831"/>
      <c r="M507" s="832"/>
      <c r="N507" s="831"/>
      <c r="O507" s="832"/>
      <c r="P507" s="831"/>
      <c r="Q507" s="832"/>
      <c r="R507" s="831"/>
      <c r="S507" s="832"/>
      <c r="T507" s="831"/>
      <c r="U507" s="832"/>
      <c r="V507" s="831"/>
      <c r="W507" s="832"/>
      <c r="X507" s="831"/>
      <c r="Y507" s="832"/>
      <c r="Z507" s="831"/>
      <c r="AA507" s="832"/>
      <c r="AB507" s="831"/>
      <c r="AC507" s="832"/>
      <c r="AD507" s="831"/>
      <c r="AE507" s="832"/>
      <c r="AF507" s="831"/>
      <c r="AG507" s="832"/>
      <c r="AH507" s="831"/>
      <c r="AI507" s="832"/>
      <c r="AJ507" s="831"/>
      <c r="AK507" s="832"/>
      <c r="AL507" s="831"/>
      <c r="AM507" s="832"/>
      <c r="AN507" s="831"/>
      <c r="AO507" s="832"/>
      <c r="AP507" s="831"/>
      <c r="AQ507" s="832"/>
      <c r="AR507" s="831"/>
      <c r="AS507" s="832"/>
      <c r="AT507" s="831"/>
      <c r="AU507" s="832"/>
      <c r="AV507" s="831"/>
      <c r="AW507" s="832"/>
      <c r="AX507" s="831"/>
      <c r="AY507" s="832"/>
      <c r="AZ507" s="831"/>
      <c r="BA507" s="832"/>
      <c r="BB507" s="831"/>
      <c r="BC507" s="832"/>
      <c r="BD507" s="831"/>
      <c r="BE507" s="832"/>
      <c r="BF507" s="831"/>
      <c r="BG507" s="832"/>
      <c r="BH507" s="831"/>
      <c r="BI507" s="832"/>
      <c r="BJ507" s="831"/>
      <c r="BK507" s="832"/>
      <c r="BL507" s="831"/>
      <c r="BM507" s="832"/>
      <c r="BN507" s="831"/>
      <c r="BO507" s="832"/>
      <c r="BP507" s="831"/>
      <c r="BQ507" s="832"/>
      <c r="BR507" s="831"/>
      <c r="BS507" s="832"/>
      <c r="BT507" s="831"/>
      <c r="BU507" s="832"/>
      <c r="BV507" s="643">
        <f t="shared" si="290"/>
        <v>0</v>
      </c>
      <c r="BW507" s="644">
        <f t="shared" si="291"/>
        <v>0</v>
      </c>
      <c r="BX507" s="776">
        <f t="shared" si="292"/>
        <v>0</v>
      </c>
      <c r="BY507" s="644">
        <f t="shared" si="293"/>
        <v>0</v>
      </c>
      <c r="BZ507" s="833"/>
      <c r="CA507" s="338"/>
      <c r="CB507" s="338"/>
      <c r="CC507" s="338"/>
      <c r="CD507" s="338"/>
      <c r="CE507" s="338"/>
      <c r="CF507" s="338"/>
    </row>
    <row r="508" ht="15.75" customHeight="1">
      <c r="A508" s="821"/>
      <c r="B508" s="777"/>
      <c r="C508" s="501"/>
      <c r="D508" s="501"/>
      <c r="E508" s="501"/>
      <c r="F508" s="737"/>
      <c r="G508" s="773">
        <f t="shared" ref="G508:H508" si="520">L508+N508+P508+R508+T508+V508+X508+Z508+AB508+AD508+AF508+AH508+AJ508+AL508+AN508+AP508+AR508+AT508+AV508+AX508+AZ508+BB508+BD508+BF508+BH508+BJ508+BL508+BN508+BP508+BR508+BT508</f>
        <v>0</v>
      </c>
      <c r="H508" s="671">
        <f t="shared" si="520"/>
        <v>0</v>
      </c>
      <c r="I508" s="774">
        <f t="shared" si="4"/>
        <v>0</v>
      </c>
      <c r="J508" s="418"/>
      <c r="K508" s="407">
        <f t="shared" si="5"/>
        <v>0</v>
      </c>
      <c r="L508" s="831"/>
      <c r="M508" s="832"/>
      <c r="N508" s="831"/>
      <c r="O508" s="832"/>
      <c r="P508" s="831"/>
      <c r="Q508" s="832"/>
      <c r="R508" s="831"/>
      <c r="S508" s="832"/>
      <c r="T508" s="831"/>
      <c r="U508" s="832"/>
      <c r="V508" s="831"/>
      <c r="W508" s="832"/>
      <c r="X508" s="831"/>
      <c r="Y508" s="832"/>
      <c r="Z508" s="831"/>
      <c r="AA508" s="832"/>
      <c r="AB508" s="831"/>
      <c r="AC508" s="832"/>
      <c r="AD508" s="831"/>
      <c r="AE508" s="832"/>
      <c r="AF508" s="831"/>
      <c r="AG508" s="832"/>
      <c r="AH508" s="831"/>
      <c r="AI508" s="832"/>
      <c r="AJ508" s="831"/>
      <c r="AK508" s="832"/>
      <c r="AL508" s="831"/>
      <c r="AM508" s="832"/>
      <c r="AN508" s="831"/>
      <c r="AO508" s="832"/>
      <c r="AP508" s="831"/>
      <c r="AQ508" s="832"/>
      <c r="AR508" s="831"/>
      <c r="AS508" s="832"/>
      <c r="AT508" s="831"/>
      <c r="AU508" s="832"/>
      <c r="AV508" s="831"/>
      <c r="AW508" s="832"/>
      <c r="AX508" s="831"/>
      <c r="AY508" s="832"/>
      <c r="AZ508" s="831"/>
      <c r="BA508" s="832"/>
      <c r="BB508" s="831"/>
      <c r="BC508" s="832"/>
      <c r="BD508" s="831"/>
      <c r="BE508" s="832"/>
      <c r="BF508" s="831"/>
      <c r="BG508" s="832"/>
      <c r="BH508" s="831"/>
      <c r="BI508" s="832"/>
      <c r="BJ508" s="831"/>
      <c r="BK508" s="832"/>
      <c r="BL508" s="831"/>
      <c r="BM508" s="832"/>
      <c r="BN508" s="831"/>
      <c r="BO508" s="832"/>
      <c r="BP508" s="831"/>
      <c r="BQ508" s="832"/>
      <c r="BR508" s="831"/>
      <c r="BS508" s="832"/>
      <c r="BT508" s="831"/>
      <c r="BU508" s="832"/>
      <c r="BV508" s="643">
        <f t="shared" si="290"/>
        <v>0</v>
      </c>
      <c r="BW508" s="644">
        <f t="shared" si="291"/>
        <v>0</v>
      </c>
      <c r="BX508" s="776">
        <f t="shared" si="292"/>
        <v>0</v>
      </c>
      <c r="BY508" s="644">
        <f t="shared" si="293"/>
        <v>0</v>
      </c>
      <c r="BZ508" s="833"/>
      <c r="CA508" s="338"/>
      <c r="CB508" s="338"/>
      <c r="CC508" s="338"/>
      <c r="CD508" s="338"/>
      <c r="CE508" s="338"/>
      <c r="CF508" s="338"/>
    </row>
    <row r="509" ht="15.75" customHeight="1">
      <c r="A509" s="821"/>
      <c r="B509" s="777"/>
      <c r="C509" s="501"/>
      <c r="D509" s="501"/>
      <c r="E509" s="501"/>
      <c r="F509" s="737"/>
      <c r="G509" s="773">
        <f t="shared" ref="G509:H509" si="521">L509+N509+P509+R509+T509+V509+X509+Z509+AB509+AD509+AF509+AH509+AJ509+AL509+AN509+AP509+AR509+AT509+AV509+AX509+AZ509+BB509+BD509+BF509+BH509+BJ509+BL509+BN509+BP509+BR509+BT509</f>
        <v>0</v>
      </c>
      <c r="H509" s="671">
        <f t="shared" si="521"/>
        <v>0</v>
      </c>
      <c r="I509" s="774">
        <f t="shared" si="4"/>
        <v>0</v>
      </c>
      <c r="J509" s="418"/>
      <c r="K509" s="407">
        <f t="shared" si="5"/>
        <v>0</v>
      </c>
      <c r="L509" s="831"/>
      <c r="M509" s="832"/>
      <c r="N509" s="831"/>
      <c r="O509" s="832"/>
      <c r="P509" s="831"/>
      <c r="Q509" s="832"/>
      <c r="R509" s="831"/>
      <c r="S509" s="832"/>
      <c r="T509" s="831"/>
      <c r="U509" s="832"/>
      <c r="V509" s="831"/>
      <c r="W509" s="832"/>
      <c r="X509" s="831"/>
      <c r="Y509" s="832"/>
      <c r="Z509" s="831"/>
      <c r="AA509" s="832"/>
      <c r="AB509" s="831"/>
      <c r="AC509" s="832"/>
      <c r="AD509" s="831"/>
      <c r="AE509" s="832"/>
      <c r="AF509" s="831"/>
      <c r="AG509" s="832"/>
      <c r="AH509" s="831"/>
      <c r="AI509" s="832"/>
      <c r="AJ509" s="831"/>
      <c r="AK509" s="832"/>
      <c r="AL509" s="831"/>
      <c r="AM509" s="832"/>
      <c r="AN509" s="831"/>
      <c r="AO509" s="832"/>
      <c r="AP509" s="831"/>
      <c r="AQ509" s="832"/>
      <c r="AR509" s="831"/>
      <c r="AS509" s="832"/>
      <c r="AT509" s="831"/>
      <c r="AU509" s="832"/>
      <c r="AV509" s="831"/>
      <c r="AW509" s="832"/>
      <c r="AX509" s="831"/>
      <c r="AY509" s="832"/>
      <c r="AZ509" s="831"/>
      <c r="BA509" s="832"/>
      <c r="BB509" s="831"/>
      <c r="BC509" s="832"/>
      <c r="BD509" s="831"/>
      <c r="BE509" s="832"/>
      <c r="BF509" s="831"/>
      <c r="BG509" s="832"/>
      <c r="BH509" s="831"/>
      <c r="BI509" s="832"/>
      <c r="BJ509" s="831"/>
      <c r="BK509" s="832"/>
      <c r="BL509" s="831"/>
      <c r="BM509" s="832"/>
      <c r="BN509" s="831"/>
      <c r="BO509" s="832"/>
      <c r="BP509" s="831"/>
      <c r="BQ509" s="832"/>
      <c r="BR509" s="831"/>
      <c r="BS509" s="832"/>
      <c r="BT509" s="831"/>
      <c r="BU509" s="832"/>
      <c r="BV509" s="643">
        <f t="shared" si="290"/>
        <v>0</v>
      </c>
      <c r="BW509" s="644">
        <f t="shared" si="291"/>
        <v>0</v>
      </c>
      <c r="BX509" s="776">
        <f t="shared" si="292"/>
        <v>0</v>
      </c>
      <c r="BY509" s="644">
        <f t="shared" si="293"/>
        <v>0</v>
      </c>
      <c r="BZ509" s="833"/>
      <c r="CA509" s="338"/>
      <c r="CB509" s="338"/>
      <c r="CC509" s="338"/>
      <c r="CD509" s="338"/>
      <c r="CE509" s="338"/>
      <c r="CF509" s="338"/>
    </row>
    <row r="510" ht="15.75" customHeight="1">
      <c r="A510" s="821"/>
      <c r="B510" s="777"/>
      <c r="C510" s="501"/>
      <c r="D510" s="501"/>
      <c r="E510" s="501"/>
      <c r="F510" s="737"/>
      <c r="G510" s="773">
        <f t="shared" ref="G510:H510" si="522">L510+N510+P510+R510+T510+V510+X510+Z510+AB510+AD510+AF510+AH510+AJ510+AL510+AN510+AP510+AR510+AT510+AV510+AX510+AZ510+BB510+BD510+BF510+BH510+BJ510+BL510+BN510+BP510+BR510+BT510</f>
        <v>0</v>
      </c>
      <c r="H510" s="671">
        <f t="shared" si="522"/>
        <v>0</v>
      </c>
      <c r="I510" s="774">
        <f t="shared" si="4"/>
        <v>0</v>
      </c>
      <c r="J510" s="418"/>
      <c r="K510" s="407">
        <f t="shared" si="5"/>
        <v>0</v>
      </c>
      <c r="L510" s="831"/>
      <c r="M510" s="832"/>
      <c r="N510" s="831"/>
      <c r="O510" s="832"/>
      <c r="P510" s="831"/>
      <c r="Q510" s="832"/>
      <c r="R510" s="831"/>
      <c r="S510" s="832"/>
      <c r="T510" s="831"/>
      <c r="U510" s="832"/>
      <c r="V510" s="831"/>
      <c r="W510" s="832"/>
      <c r="X510" s="831"/>
      <c r="Y510" s="832"/>
      <c r="Z510" s="831"/>
      <c r="AA510" s="832"/>
      <c r="AB510" s="831"/>
      <c r="AC510" s="832"/>
      <c r="AD510" s="831"/>
      <c r="AE510" s="832"/>
      <c r="AF510" s="831"/>
      <c r="AG510" s="832"/>
      <c r="AH510" s="831"/>
      <c r="AI510" s="832"/>
      <c r="AJ510" s="831"/>
      <c r="AK510" s="832"/>
      <c r="AL510" s="831"/>
      <c r="AM510" s="832"/>
      <c r="AN510" s="831"/>
      <c r="AO510" s="832"/>
      <c r="AP510" s="831"/>
      <c r="AQ510" s="832"/>
      <c r="AR510" s="831"/>
      <c r="AS510" s="832"/>
      <c r="AT510" s="831"/>
      <c r="AU510" s="832"/>
      <c r="AV510" s="831"/>
      <c r="AW510" s="832"/>
      <c r="AX510" s="831"/>
      <c r="AY510" s="832"/>
      <c r="AZ510" s="831"/>
      <c r="BA510" s="832"/>
      <c r="BB510" s="831"/>
      <c r="BC510" s="832"/>
      <c r="BD510" s="831"/>
      <c r="BE510" s="832"/>
      <c r="BF510" s="831"/>
      <c r="BG510" s="832"/>
      <c r="BH510" s="831"/>
      <c r="BI510" s="832"/>
      <c r="BJ510" s="831"/>
      <c r="BK510" s="832"/>
      <c r="BL510" s="831"/>
      <c r="BM510" s="832"/>
      <c r="BN510" s="831"/>
      <c r="BO510" s="832"/>
      <c r="BP510" s="831"/>
      <c r="BQ510" s="832"/>
      <c r="BR510" s="831"/>
      <c r="BS510" s="832"/>
      <c r="BT510" s="831"/>
      <c r="BU510" s="832"/>
      <c r="BV510" s="643">
        <f t="shared" si="290"/>
        <v>0</v>
      </c>
      <c r="BW510" s="644">
        <f t="shared" si="291"/>
        <v>0</v>
      </c>
      <c r="BX510" s="776">
        <f t="shared" si="292"/>
        <v>0</v>
      </c>
      <c r="BY510" s="644">
        <f t="shared" si="293"/>
        <v>0</v>
      </c>
      <c r="BZ510" s="833"/>
      <c r="CA510" s="338"/>
      <c r="CB510" s="338"/>
      <c r="CC510" s="338"/>
      <c r="CD510" s="338"/>
      <c r="CE510" s="338"/>
      <c r="CF510" s="338"/>
    </row>
    <row r="511" ht="15.75" customHeight="1">
      <c r="A511" s="821"/>
      <c r="B511" s="777"/>
      <c r="C511" s="501"/>
      <c r="D511" s="501"/>
      <c r="E511" s="501"/>
      <c r="F511" s="737"/>
      <c r="G511" s="773">
        <f t="shared" ref="G511:H511" si="523">L511+N511+P511+R511+T511+V511+X511+Z511+AB511+AD511+AF511+AH511+AJ511+AL511+AN511+AP511+AR511+AT511+AV511+AX511+AZ511+BB511+BD511+BF511+BH511+BJ511+BL511+BN511+BP511+BR511+BT511</f>
        <v>0</v>
      </c>
      <c r="H511" s="671">
        <f t="shared" si="523"/>
        <v>0</v>
      </c>
      <c r="I511" s="774">
        <f t="shared" si="4"/>
        <v>0</v>
      </c>
      <c r="J511" s="418"/>
      <c r="K511" s="407">
        <f t="shared" si="5"/>
        <v>0</v>
      </c>
      <c r="L511" s="831"/>
      <c r="M511" s="832"/>
      <c r="N511" s="831"/>
      <c r="O511" s="832"/>
      <c r="P511" s="831"/>
      <c r="Q511" s="832"/>
      <c r="R511" s="831"/>
      <c r="S511" s="832"/>
      <c r="T511" s="831"/>
      <c r="U511" s="832"/>
      <c r="V511" s="831"/>
      <c r="W511" s="832"/>
      <c r="X511" s="831"/>
      <c r="Y511" s="832"/>
      <c r="Z511" s="831"/>
      <c r="AA511" s="832"/>
      <c r="AB511" s="831"/>
      <c r="AC511" s="832"/>
      <c r="AD511" s="831"/>
      <c r="AE511" s="832"/>
      <c r="AF511" s="831"/>
      <c r="AG511" s="832"/>
      <c r="AH511" s="831"/>
      <c r="AI511" s="832"/>
      <c r="AJ511" s="831"/>
      <c r="AK511" s="832"/>
      <c r="AL511" s="831"/>
      <c r="AM511" s="832"/>
      <c r="AN511" s="831"/>
      <c r="AO511" s="832"/>
      <c r="AP511" s="831"/>
      <c r="AQ511" s="832"/>
      <c r="AR511" s="831"/>
      <c r="AS511" s="832"/>
      <c r="AT511" s="831"/>
      <c r="AU511" s="832"/>
      <c r="AV511" s="831"/>
      <c r="AW511" s="832"/>
      <c r="AX511" s="831"/>
      <c r="AY511" s="832"/>
      <c r="AZ511" s="831"/>
      <c r="BA511" s="832"/>
      <c r="BB511" s="831"/>
      <c r="BC511" s="832"/>
      <c r="BD511" s="831"/>
      <c r="BE511" s="832"/>
      <c r="BF511" s="831"/>
      <c r="BG511" s="832"/>
      <c r="BH511" s="831"/>
      <c r="BI511" s="832"/>
      <c r="BJ511" s="831"/>
      <c r="BK511" s="832"/>
      <c r="BL511" s="831"/>
      <c r="BM511" s="832"/>
      <c r="BN511" s="831"/>
      <c r="BO511" s="832"/>
      <c r="BP511" s="831"/>
      <c r="BQ511" s="832"/>
      <c r="BR511" s="831"/>
      <c r="BS511" s="832"/>
      <c r="BT511" s="831"/>
      <c r="BU511" s="832"/>
      <c r="BV511" s="643">
        <f t="shared" si="290"/>
        <v>0</v>
      </c>
      <c r="BW511" s="644">
        <f t="shared" si="291"/>
        <v>0</v>
      </c>
      <c r="BX511" s="776">
        <f t="shared" si="292"/>
        <v>0</v>
      </c>
      <c r="BY511" s="644">
        <f t="shared" si="293"/>
        <v>0</v>
      </c>
      <c r="BZ511" s="833"/>
      <c r="CA511" s="338"/>
      <c r="CB511" s="338"/>
      <c r="CC511" s="338"/>
      <c r="CD511" s="338"/>
      <c r="CE511" s="338"/>
      <c r="CF511" s="338"/>
    </row>
    <row r="512" ht="15.75" customHeight="1">
      <c r="A512" s="821"/>
      <c r="B512" s="777"/>
      <c r="C512" s="501"/>
      <c r="D512" s="501"/>
      <c r="E512" s="501"/>
      <c r="F512" s="737"/>
      <c r="G512" s="773">
        <f t="shared" ref="G512:H512" si="524">L512+N512+P512+R512+T512+V512+X512+Z512+AB512+AD512+AF512+AH512+AJ512+AL512+AN512+AP512+AR512+AT512+AV512+AX512+AZ512+BB512+BD512+BF512+BH512+BJ512+BL512+BN512+BP512+BR512+BT512</f>
        <v>0</v>
      </c>
      <c r="H512" s="671">
        <f t="shared" si="524"/>
        <v>0</v>
      </c>
      <c r="I512" s="774">
        <f t="shared" si="4"/>
        <v>0</v>
      </c>
      <c r="J512" s="418"/>
      <c r="K512" s="407">
        <f t="shared" si="5"/>
        <v>0</v>
      </c>
      <c r="L512" s="831"/>
      <c r="M512" s="832"/>
      <c r="N512" s="831"/>
      <c r="O512" s="832"/>
      <c r="P512" s="831"/>
      <c r="Q512" s="832"/>
      <c r="R512" s="831"/>
      <c r="S512" s="832"/>
      <c r="T512" s="831"/>
      <c r="U512" s="832"/>
      <c r="V512" s="831"/>
      <c r="W512" s="832"/>
      <c r="X512" s="831"/>
      <c r="Y512" s="832"/>
      <c r="Z512" s="831"/>
      <c r="AA512" s="832"/>
      <c r="AB512" s="831"/>
      <c r="AC512" s="832"/>
      <c r="AD512" s="831"/>
      <c r="AE512" s="832"/>
      <c r="AF512" s="831"/>
      <c r="AG512" s="832"/>
      <c r="AH512" s="831"/>
      <c r="AI512" s="832"/>
      <c r="AJ512" s="831"/>
      <c r="AK512" s="832"/>
      <c r="AL512" s="831"/>
      <c r="AM512" s="832"/>
      <c r="AN512" s="831"/>
      <c r="AO512" s="832"/>
      <c r="AP512" s="831"/>
      <c r="AQ512" s="832"/>
      <c r="AR512" s="831"/>
      <c r="AS512" s="832"/>
      <c r="AT512" s="831"/>
      <c r="AU512" s="832"/>
      <c r="AV512" s="831"/>
      <c r="AW512" s="832"/>
      <c r="AX512" s="831"/>
      <c r="AY512" s="832"/>
      <c r="AZ512" s="831"/>
      <c r="BA512" s="832"/>
      <c r="BB512" s="831"/>
      <c r="BC512" s="832"/>
      <c r="BD512" s="831"/>
      <c r="BE512" s="832"/>
      <c r="BF512" s="831"/>
      <c r="BG512" s="832"/>
      <c r="BH512" s="831"/>
      <c r="BI512" s="832"/>
      <c r="BJ512" s="831"/>
      <c r="BK512" s="832"/>
      <c r="BL512" s="831"/>
      <c r="BM512" s="832"/>
      <c r="BN512" s="831"/>
      <c r="BO512" s="832"/>
      <c r="BP512" s="831"/>
      <c r="BQ512" s="832"/>
      <c r="BR512" s="831"/>
      <c r="BS512" s="832"/>
      <c r="BT512" s="831"/>
      <c r="BU512" s="832"/>
      <c r="BV512" s="643">
        <f t="shared" si="290"/>
        <v>0</v>
      </c>
      <c r="BW512" s="644">
        <f t="shared" si="291"/>
        <v>0</v>
      </c>
      <c r="BX512" s="776">
        <f t="shared" si="292"/>
        <v>0</v>
      </c>
      <c r="BY512" s="644">
        <f t="shared" si="293"/>
        <v>0</v>
      </c>
      <c r="BZ512" s="833"/>
      <c r="CA512" s="338"/>
      <c r="CB512" s="338"/>
      <c r="CC512" s="338"/>
      <c r="CD512" s="338"/>
      <c r="CE512" s="338"/>
      <c r="CF512" s="338"/>
    </row>
    <row r="513" ht="15.75" customHeight="1">
      <c r="A513" s="821"/>
      <c r="B513" s="777"/>
      <c r="C513" s="501"/>
      <c r="D513" s="501"/>
      <c r="E513" s="501"/>
      <c r="F513" s="737"/>
      <c r="G513" s="773">
        <f t="shared" ref="G513:H513" si="525">L513+N513+P513+R513+T513+V513+X513+Z513+AB513+AD513+AF513+AH513+AJ513+AL513+AN513+AP513+AR513+AT513+AV513+AX513+AZ513+BB513+BD513+BF513+BH513+BJ513+BL513+BN513+BP513+BR513+BT513</f>
        <v>0</v>
      </c>
      <c r="H513" s="671">
        <f t="shared" si="525"/>
        <v>0</v>
      </c>
      <c r="I513" s="774">
        <f t="shared" si="4"/>
        <v>0</v>
      </c>
      <c r="J513" s="418"/>
      <c r="K513" s="407">
        <f t="shared" si="5"/>
        <v>0</v>
      </c>
      <c r="L513" s="831"/>
      <c r="M513" s="832"/>
      <c r="N513" s="831"/>
      <c r="O513" s="832"/>
      <c r="P513" s="831"/>
      <c r="Q513" s="832"/>
      <c r="R513" s="831"/>
      <c r="S513" s="832"/>
      <c r="T513" s="831"/>
      <c r="U513" s="832"/>
      <c r="V513" s="831"/>
      <c r="W513" s="832"/>
      <c r="X513" s="831"/>
      <c r="Y513" s="832"/>
      <c r="Z513" s="831"/>
      <c r="AA513" s="832"/>
      <c r="AB513" s="831"/>
      <c r="AC513" s="832"/>
      <c r="AD513" s="831"/>
      <c r="AE513" s="832"/>
      <c r="AF513" s="831"/>
      <c r="AG513" s="832"/>
      <c r="AH513" s="831"/>
      <c r="AI513" s="832"/>
      <c r="AJ513" s="831"/>
      <c r="AK513" s="832"/>
      <c r="AL513" s="831"/>
      <c r="AM513" s="832"/>
      <c r="AN513" s="831"/>
      <c r="AO513" s="832"/>
      <c r="AP513" s="831"/>
      <c r="AQ513" s="832"/>
      <c r="AR513" s="831"/>
      <c r="AS513" s="832"/>
      <c r="AT513" s="831"/>
      <c r="AU513" s="832"/>
      <c r="AV513" s="831"/>
      <c r="AW513" s="832"/>
      <c r="AX513" s="831"/>
      <c r="AY513" s="832"/>
      <c r="AZ513" s="831"/>
      <c r="BA513" s="832"/>
      <c r="BB513" s="831"/>
      <c r="BC513" s="832"/>
      <c r="BD513" s="831"/>
      <c r="BE513" s="832"/>
      <c r="BF513" s="831"/>
      <c r="BG513" s="832"/>
      <c r="BH513" s="831"/>
      <c r="BI513" s="832"/>
      <c r="BJ513" s="831"/>
      <c r="BK513" s="832"/>
      <c r="BL513" s="831"/>
      <c r="BM513" s="832"/>
      <c r="BN513" s="831"/>
      <c r="BO513" s="832"/>
      <c r="BP513" s="831"/>
      <c r="BQ513" s="832"/>
      <c r="BR513" s="831"/>
      <c r="BS513" s="832"/>
      <c r="BT513" s="831"/>
      <c r="BU513" s="832"/>
      <c r="BV513" s="643">
        <f t="shared" si="290"/>
        <v>0</v>
      </c>
      <c r="BW513" s="644">
        <f t="shared" si="291"/>
        <v>0</v>
      </c>
      <c r="BX513" s="776">
        <f t="shared" si="292"/>
        <v>0</v>
      </c>
      <c r="BY513" s="644">
        <f t="shared" si="293"/>
        <v>0</v>
      </c>
      <c r="BZ513" s="833"/>
      <c r="CA513" s="338"/>
      <c r="CB513" s="338"/>
      <c r="CC513" s="338"/>
      <c r="CD513" s="338"/>
      <c r="CE513" s="338"/>
      <c r="CF513" s="338"/>
    </row>
    <row r="514" ht="15.75" customHeight="1">
      <c r="A514" s="821"/>
      <c r="B514" s="777"/>
      <c r="C514" s="501"/>
      <c r="D514" s="501"/>
      <c r="E514" s="501"/>
      <c r="F514" s="737"/>
      <c r="G514" s="773">
        <f t="shared" ref="G514:H514" si="526">L514+N514+P514+R514+T514+V514+X514+Z514+AB514+AD514+AF514+AH514+AJ514+AL514+AN514+AP514+AR514+AT514+AV514+AX514+AZ514+BB514+BD514+BF514+BH514+BJ514+BL514+BN514+BP514+BR514+BT514</f>
        <v>0</v>
      </c>
      <c r="H514" s="671">
        <f t="shared" si="526"/>
        <v>0</v>
      </c>
      <c r="I514" s="774">
        <f t="shared" si="4"/>
        <v>0</v>
      </c>
      <c r="J514" s="418"/>
      <c r="K514" s="407">
        <f t="shared" si="5"/>
        <v>0</v>
      </c>
      <c r="L514" s="831"/>
      <c r="M514" s="832"/>
      <c r="N514" s="831"/>
      <c r="O514" s="832"/>
      <c r="P514" s="831"/>
      <c r="Q514" s="832"/>
      <c r="R514" s="831"/>
      <c r="S514" s="832"/>
      <c r="T514" s="831"/>
      <c r="U514" s="832"/>
      <c r="V514" s="831"/>
      <c r="W514" s="832"/>
      <c r="X514" s="831"/>
      <c r="Y514" s="832"/>
      <c r="Z514" s="831"/>
      <c r="AA514" s="832"/>
      <c r="AB514" s="831"/>
      <c r="AC514" s="832"/>
      <c r="AD514" s="831"/>
      <c r="AE514" s="832"/>
      <c r="AF514" s="831"/>
      <c r="AG514" s="832"/>
      <c r="AH514" s="831"/>
      <c r="AI514" s="832"/>
      <c r="AJ514" s="831"/>
      <c r="AK514" s="832"/>
      <c r="AL514" s="831"/>
      <c r="AM514" s="832"/>
      <c r="AN514" s="831"/>
      <c r="AO514" s="832"/>
      <c r="AP514" s="831"/>
      <c r="AQ514" s="832"/>
      <c r="AR514" s="831"/>
      <c r="AS514" s="832"/>
      <c r="AT514" s="831"/>
      <c r="AU514" s="832"/>
      <c r="AV514" s="831"/>
      <c r="AW514" s="832"/>
      <c r="AX514" s="831"/>
      <c r="AY514" s="832"/>
      <c r="AZ514" s="831"/>
      <c r="BA514" s="832"/>
      <c r="BB514" s="831"/>
      <c r="BC514" s="832"/>
      <c r="BD514" s="831"/>
      <c r="BE514" s="832"/>
      <c r="BF514" s="831"/>
      <c r="BG514" s="832"/>
      <c r="BH514" s="831"/>
      <c r="BI514" s="832"/>
      <c r="BJ514" s="831"/>
      <c r="BK514" s="832"/>
      <c r="BL514" s="831"/>
      <c r="BM514" s="832"/>
      <c r="BN514" s="831"/>
      <c r="BO514" s="832"/>
      <c r="BP514" s="831"/>
      <c r="BQ514" s="832"/>
      <c r="BR514" s="831"/>
      <c r="BS514" s="832"/>
      <c r="BT514" s="831"/>
      <c r="BU514" s="832"/>
      <c r="BV514" s="643">
        <f t="shared" si="290"/>
        <v>0</v>
      </c>
      <c r="BW514" s="644">
        <f t="shared" si="291"/>
        <v>0</v>
      </c>
      <c r="BX514" s="776">
        <f t="shared" si="292"/>
        <v>0</v>
      </c>
      <c r="BY514" s="644">
        <f t="shared" si="293"/>
        <v>0</v>
      </c>
      <c r="BZ514" s="833"/>
      <c r="CA514" s="338"/>
      <c r="CB514" s="338"/>
      <c r="CC514" s="338"/>
      <c r="CD514" s="338"/>
      <c r="CE514" s="338"/>
      <c r="CF514" s="338"/>
    </row>
    <row r="515" ht="15.75" customHeight="1">
      <c r="A515" s="821"/>
      <c r="B515" s="777"/>
      <c r="C515" s="501"/>
      <c r="D515" s="501"/>
      <c r="E515" s="501"/>
      <c r="F515" s="737"/>
      <c r="G515" s="773">
        <f t="shared" ref="G515:H515" si="527">L515+N515+P515+R515+T515+V515+X515+Z515+AB515+AD515+AF515+AH515+AJ515+AL515+AN515+AP515+AR515+AT515+AV515+AX515+AZ515+BB515+BD515+BF515+BH515+BJ515+BL515+BN515+BP515+BR515+BT515</f>
        <v>0</v>
      </c>
      <c r="H515" s="671">
        <f t="shared" si="527"/>
        <v>0</v>
      </c>
      <c r="I515" s="774">
        <f t="shared" si="4"/>
        <v>0</v>
      </c>
      <c r="J515" s="418"/>
      <c r="K515" s="407">
        <f t="shared" si="5"/>
        <v>0</v>
      </c>
      <c r="L515" s="831"/>
      <c r="M515" s="832"/>
      <c r="N515" s="831"/>
      <c r="O515" s="832"/>
      <c r="P515" s="831"/>
      <c r="Q515" s="832"/>
      <c r="R515" s="831"/>
      <c r="S515" s="832"/>
      <c r="T515" s="831"/>
      <c r="U515" s="832"/>
      <c r="V515" s="831"/>
      <c r="W515" s="832"/>
      <c r="X515" s="831"/>
      <c r="Y515" s="832"/>
      <c r="Z515" s="831"/>
      <c r="AA515" s="832"/>
      <c r="AB515" s="831"/>
      <c r="AC515" s="832"/>
      <c r="AD515" s="831"/>
      <c r="AE515" s="832"/>
      <c r="AF515" s="831"/>
      <c r="AG515" s="832"/>
      <c r="AH515" s="831"/>
      <c r="AI515" s="832"/>
      <c r="AJ515" s="831"/>
      <c r="AK515" s="832"/>
      <c r="AL515" s="831"/>
      <c r="AM515" s="832"/>
      <c r="AN515" s="831"/>
      <c r="AO515" s="832"/>
      <c r="AP515" s="831"/>
      <c r="AQ515" s="832"/>
      <c r="AR515" s="831"/>
      <c r="AS515" s="832"/>
      <c r="AT515" s="831"/>
      <c r="AU515" s="832"/>
      <c r="AV515" s="831"/>
      <c r="AW515" s="832"/>
      <c r="AX515" s="831"/>
      <c r="AY515" s="832"/>
      <c r="AZ515" s="831"/>
      <c r="BA515" s="832"/>
      <c r="BB515" s="831"/>
      <c r="BC515" s="832"/>
      <c r="BD515" s="831"/>
      <c r="BE515" s="832"/>
      <c r="BF515" s="831"/>
      <c r="BG515" s="832"/>
      <c r="BH515" s="831"/>
      <c r="BI515" s="832"/>
      <c r="BJ515" s="831"/>
      <c r="BK515" s="832"/>
      <c r="BL515" s="831"/>
      <c r="BM515" s="832"/>
      <c r="BN515" s="831"/>
      <c r="BO515" s="832"/>
      <c r="BP515" s="831"/>
      <c r="BQ515" s="832"/>
      <c r="BR515" s="831"/>
      <c r="BS515" s="832"/>
      <c r="BT515" s="831"/>
      <c r="BU515" s="832"/>
      <c r="BV515" s="643">
        <f t="shared" si="290"/>
        <v>0</v>
      </c>
      <c r="BW515" s="644">
        <f t="shared" si="291"/>
        <v>0</v>
      </c>
      <c r="BX515" s="776">
        <f t="shared" si="292"/>
        <v>0</v>
      </c>
      <c r="BY515" s="644">
        <f t="shared" si="293"/>
        <v>0</v>
      </c>
      <c r="BZ515" s="833"/>
      <c r="CA515" s="338"/>
      <c r="CB515" s="338"/>
      <c r="CC515" s="338"/>
      <c r="CD515" s="338"/>
      <c r="CE515" s="338"/>
      <c r="CF515" s="338"/>
    </row>
    <row r="516" ht="15.75" customHeight="1">
      <c r="A516" s="821"/>
      <c r="B516" s="777"/>
      <c r="C516" s="501"/>
      <c r="D516" s="501"/>
      <c r="E516" s="501"/>
      <c r="F516" s="737"/>
      <c r="G516" s="773">
        <f t="shared" ref="G516:H516" si="528">L516+N516+P516+R516+T516+V516+X516+Z516+AB516+AD516+AF516+AH516+AJ516+AL516+AN516+AP516+AR516+AT516+AV516+AX516+AZ516+BB516+BD516+BF516+BH516+BJ516+BL516+BN516+BP516+BR516+BT516</f>
        <v>0</v>
      </c>
      <c r="H516" s="671">
        <f t="shared" si="528"/>
        <v>0</v>
      </c>
      <c r="I516" s="774">
        <f t="shared" si="4"/>
        <v>0</v>
      </c>
      <c r="J516" s="418"/>
      <c r="K516" s="407">
        <f t="shared" si="5"/>
        <v>0</v>
      </c>
      <c r="L516" s="831"/>
      <c r="M516" s="832"/>
      <c r="N516" s="831"/>
      <c r="O516" s="832"/>
      <c r="P516" s="831"/>
      <c r="Q516" s="832"/>
      <c r="R516" s="831"/>
      <c r="S516" s="832"/>
      <c r="T516" s="831"/>
      <c r="U516" s="832"/>
      <c r="V516" s="831"/>
      <c r="W516" s="832"/>
      <c r="X516" s="831"/>
      <c r="Y516" s="832"/>
      <c r="Z516" s="831"/>
      <c r="AA516" s="832"/>
      <c r="AB516" s="831"/>
      <c r="AC516" s="832"/>
      <c r="AD516" s="831"/>
      <c r="AE516" s="832"/>
      <c r="AF516" s="831"/>
      <c r="AG516" s="832"/>
      <c r="AH516" s="831"/>
      <c r="AI516" s="832"/>
      <c r="AJ516" s="831"/>
      <c r="AK516" s="832"/>
      <c r="AL516" s="831"/>
      <c r="AM516" s="832"/>
      <c r="AN516" s="831"/>
      <c r="AO516" s="832"/>
      <c r="AP516" s="831"/>
      <c r="AQ516" s="832"/>
      <c r="AR516" s="831"/>
      <c r="AS516" s="832"/>
      <c r="AT516" s="831"/>
      <c r="AU516" s="832"/>
      <c r="AV516" s="831"/>
      <c r="AW516" s="832"/>
      <c r="AX516" s="831"/>
      <c r="AY516" s="832"/>
      <c r="AZ516" s="831"/>
      <c r="BA516" s="832"/>
      <c r="BB516" s="831"/>
      <c r="BC516" s="832"/>
      <c r="BD516" s="831"/>
      <c r="BE516" s="832"/>
      <c r="BF516" s="831"/>
      <c r="BG516" s="832"/>
      <c r="BH516" s="831"/>
      <c r="BI516" s="832"/>
      <c r="BJ516" s="831"/>
      <c r="BK516" s="832"/>
      <c r="BL516" s="831"/>
      <c r="BM516" s="832"/>
      <c r="BN516" s="831"/>
      <c r="BO516" s="832"/>
      <c r="BP516" s="831"/>
      <c r="BQ516" s="832"/>
      <c r="BR516" s="831"/>
      <c r="BS516" s="832"/>
      <c r="BT516" s="831"/>
      <c r="BU516" s="832"/>
      <c r="BV516" s="643">
        <f t="shared" si="290"/>
        <v>0</v>
      </c>
      <c r="BW516" s="644">
        <f t="shared" si="291"/>
        <v>0</v>
      </c>
      <c r="BX516" s="776">
        <f t="shared" si="292"/>
        <v>0</v>
      </c>
      <c r="BY516" s="644">
        <f t="shared" si="293"/>
        <v>0</v>
      </c>
      <c r="BZ516" s="833"/>
      <c r="CA516" s="338"/>
      <c r="CB516" s="338"/>
      <c r="CC516" s="338"/>
      <c r="CD516" s="338"/>
      <c r="CE516" s="338"/>
      <c r="CF516" s="338"/>
    </row>
    <row r="517" ht="15.75" customHeight="1">
      <c r="A517" s="821"/>
      <c r="B517" s="777"/>
      <c r="C517" s="501"/>
      <c r="D517" s="501"/>
      <c r="E517" s="501"/>
      <c r="F517" s="737"/>
      <c r="G517" s="773">
        <f t="shared" ref="G517:H517" si="529">L517+N517+P517+R517+T517+V517+X517+Z517+AB517+AD517+AF517+AH517+AJ517+AL517+AN517+AP517+AR517+AT517+AV517+AX517+AZ517+BB517+BD517+BF517+BH517+BJ517+BL517+BN517+BP517+BR517+BT517</f>
        <v>0</v>
      </c>
      <c r="H517" s="671">
        <f t="shared" si="529"/>
        <v>0</v>
      </c>
      <c r="I517" s="774">
        <f t="shared" si="4"/>
        <v>0</v>
      </c>
      <c r="J517" s="418"/>
      <c r="K517" s="407">
        <f t="shared" si="5"/>
        <v>0</v>
      </c>
      <c r="L517" s="831"/>
      <c r="M517" s="832"/>
      <c r="N517" s="831"/>
      <c r="O517" s="832"/>
      <c r="P517" s="831"/>
      <c r="Q517" s="832"/>
      <c r="R517" s="831"/>
      <c r="S517" s="832"/>
      <c r="T517" s="831"/>
      <c r="U517" s="832"/>
      <c r="V517" s="831"/>
      <c r="W517" s="832"/>
      <c r="X517" s="831"/>
      <c r="Y517" s="832"/>
      <c r="Z517" s="831"/>
      <c r="AA517" s="832"/>
      <c r="AB517" s="831"/>
      <c r="AC517" s="832"/>
      <c r="AD517" s="831"/>
      <c r="AE517" s="832"/>
      <c r="AF517" s="831"/>
      <c r="AG517" s="832"/>
      <c r="AH517" s="831"/>
      <c r="AI517" s="832"/>
      <c r="AJ517" s="831"/>
      <c r="AK517" s="832"/>
      <c r="AL517" s="831"/>
      <c r="AM517" s="832"/>
      <c r="AN517" s="831"/>
      <c r="AO517" s="832"/>
      <c r="AP517" s="831"/>
      <c r="AQ517" s="832"/>
      <c r="AR517" s="831"/>
      <c r="AS517" s="832"/>
      <c r="AT517" s="831"/>
      <c r="AU517" s="832"/>
      <c r="AV517" s="831"/>
      <c r="AW517" s="832"/>
      <c r="AX517" s="831"/>
      <c r="AY517" s="832"/>
      <c r="AZ517" s="831"/>
      <c r="BA517" s="832"/>
      <c r="BB517" s="831"/>
      <c r="BC517" s="832"/>
      <c r="BD517" s="831"/>
      <c r="BE517" s="832"/>
      <c r="BF517" s="831"/>
      <c r="BG517" s="832"/>
      <c r="BH517" s="831"/>
      <c r="BI517" s="832"/>
      <c r="BJ517" s="831"/>
      <c r="BK517" s="832"/>
      <c r="BL517" s="831"/>
      <c r="BM517" s="832"/>
      <c r="BN517" s="831"/>
      <c r="BO517" s="832"/>
      <c r="BP517" s="831"/>
      <c r="BQ517" s="832"/>
      <c r="BR517" s="831"/>
      <c r="BS517" s="832"/>
      <c r="BT517" s="831"/>
      <c r="BU517" s="832"/>
      <c r="BV517" s="643">
        <f t="shared" si="290"/>
        <v>0</v>
      </c>
      <c r="BW517" s="644">
        <f t="shared" si="291"/>
        <v>0</v>
      </c>
      <c r="BX517" s="776">
        <f t="shared" si="292"/>
        <v>0</v>
      </c>
      <c r="BY517" s="644">
        <f t="shared" si="293"/>
        <v>0</v>
      </c>
      <c r="BZ517" s="833"/>
      <c r="CA517" s="338"/>
      <c r="CB517" s="338"/>
      <c r="CC517" s="338"/>
      <c r="CD517" s="338"/>
      <c r="CE517" s="338"/>
      <c r="CF517" s="338"/>
    </row>
    <row r="518" ht="15.75" customHeight="1">
      <c r="A518" s="821"/>
      <c r="B518" s="777"/>
      <c r="C518" s="501"/>
      <c r="D518" s="501"/>
      <c r="E518" s="501"/>
      <c r="F518" s="737"/>
      <c r="G518" s="773">
        <f t="shared" ref="G518:H518" si="530">L518+N518+P518+R518+T518+V518+X518+Z518+AB518+AD518+AF518+AH518+AJ518+AL518+AN518+AP518+AR518+AT518+AV518+AX518+AZ518+BB518+BD518+BF518+BH518+BJ518+BL518+BN518+BP518+BR518+BT518</f>
        <v>0</v>
      </c>
      <c r="H518" s="671">
        <f t="shared" si="530"/>
        <v>0</v>
      </c>
      <c r="I518" s="774">
        <f t="shared" si="4"/>
        <v>0</v>
      </c>
      <c r="J518" s="418"/>
      <c r="K518" s="407">
        <f t="shared" si="5"/>
        <v>0</v>
      </c>
      <c r="L518" s="831"/>
      <c r="M518" s="832"/>
      <c r="N518" s="831"/>
      <c r="O518" s="832"/>
      <c r="P518" s="831"/>
      <c r="Q518" s="832"/>
      <c r="R518" s="831"/>
      <c r="S518" s="832"/>
      <c r="T518" s="831"/>
      <c r="U518" s="832"/>
      <c r="V518" s="831"/>
      <c r="W518" s="832"/>
      <c r="X518" s="831"/>
      <c r="Y518" s="832"/>
      <c r="Z518" s="831"/>
      <c r="AA518" s="832"/>
      <c r="AB518" s="831"/>
      <c r="AC518" s="832"/>
      <c r="AD518" s="831"/>
      <c r="AE518" s="832"/>
      <c r="AF518" s="831"/>
      <c r="AG518" s="832"/>
      <c r="AH518" s="831"/>
      <c r="AI518" s="832"/>
      <c r="AJ518" s="831"/>
      <c r="AK518" s="832"/>
      <c r="AL518" s="831"/>
      <c r="AM518" s="832"/>
      <c r="AN518" s="831"/>
      <c r="AO518" s="832"/>
      <c r="AP518" s="831"/>
      <c r="AQ518" s="832"/>
      <c r="AR518" s="831"/>
      <c r="AS518" s="832"/>
      <c r="AT518" s="831"/>
      <c r="AU518" s="832"/>
      <c r="AV518" s="831"/>
      <c r="AW518" s="832"/>
      <c r="AX518" s="831"/>
      <c r="AY518" s="832"/>
      <c r="AZ518" s="831"/>
      <c r="BA518" s="832"/>
      <c r="BB518" s="831"/>
      <c r="BC518" s="832"/>
      <c r="BD518" s="831"/>
      <c r="BE518" s="832"/>
      <c r="BF518" s="831"/>
      <c r="BG518" s="832"/>
      <c r="BH518" s="831"/>
      <c r="BI518" s="832"/>
      <c r="BJ518" s="831"/>
      <c r="BK518" s="832"/>
      <c r="BL518" s="831"/>
      <c r="BM518" s="832"/>
      <c r="BN518" s="831"/>
      <c r="BO518" s="832"/>
      <c r="BP518" s="831"/>
      <c r="BQ518" s="832"/>
      <c r="BR518" s="831"/>
      <c r="BS518" s="832"/>
      <c r="BT518" s="831"/>
      <c r="BU518" s="832"/>
      <c r="BV518" s="643">
        <f t="shared" si="290"/>
        <v>0</v>
      </c>
      <c r="BW518" s="644">
        <f t="shared" si="291"/>
        <v>0</v>
      </c>
      <c r="BX518" s="776">
        <f t="shared" si="292"/>
        <v>0</v>
      </c>
      <c r="BY518" s="644">
        <f t="shared" si="293"/>
        <v>0</v>
      </c>
      <c r="BZ518" s="833"/>
      <c r="CA518" s="338"/>
      <c r="CB518" s="338"/>
      <c r="CC518" s="338"/>
      <c r="CD518" s="338"/>
      <c r="CE518" s="338"/>
      <c r="CF518" s="338"/>
    </row>
    <row r="519" ht="15.75" customHeight="1">
      <c r="A519" s="821"/>
      <c r="B519" s="777"/>
      <c r="C519" s="501"/>
      <c r="D519" s="501"/>
      <c r="E519" s="501"/>
      <c r="F519" s="737"/>
      <c r="G519" s="773">
        <f t="shared" ref="G519:H519" si="531">L519+N519+P519+R519+T519+V519+X519+Z519+AB519+AD519+AF519+AH519+AJ519+AL519+AN519+AP519+AR519+AT519+AV519+AX519+AZ519+BB519+BD519+BF519+BH519+BJ519+BL519+BN519+BP519+BR519+BT519</f>
        <v>0</v>
      </c>
      <c r="H519" s="671">
        <f t="shared" si="531"/>
        <v>0</v>
      </c>
      <c r="I519" s="774">
        <f t="shared" si="4"/>
        <v>0</v>
      </c>
      <c r="J519" s="418"/>
      <c r="K519" s="407">
        <f t="shared" si="5"/>
        <v>0</v>
      </c>
      <c r="L519" s="831"/>
      <c r="M519" s="832"/>
      <c r="N519" s="831"/>
      <c r="O519" s="832"/>
      <c r="P519" s="831"/>
      <c r="Q519" s="832"/>
      <c r="R519" s="831"/>
      <c r="S519" s="832"/>
      <c r="T519" s="831"/>
      <c r="U519" s="832"/>
      <c r="V519" s="831"/>
      <c r="W519" s="832"/>
      <c r="X519" s="831"/>
      <c r="Y519" s="832"/>
      <c r="Z519" s="831"/>
      <c r="AA519" s="832"/>
      <c r="AB519" s="831"/>
      <c r="AC519" s="832"/>
      <c r="AD519" s="831"/>
      <c r="AE519" s="832"/>
      <c r="AF519" s="831"/>
      <c r="AG519" s="832"/>
      <c r="AH519" s="831"/>
      <c r="AI519" s="832"/>
      <c r="AJ519" s="831"/>
      <c r="AK519" s="832"/>
      <c r="AL519" s="831"/>
      <c r="AM519" s="832"/>
      <c r="AN519" s="831"/>
      <c r="AO519" s="832"/>
      <c r="AP519" s="831"/>
      <c r="AQ519" s="832"/>
      <c r="AR519" s="831"/>
      <c r="AS519" s="832"/>
      <c r="AT519" s="831"/>
      <c r="AU519" s="832"/>
      <c r="AV519" s="831"/>
      <c r="AW519" s="832"/>
      <c r="AX519" s="831"/>
      <c r="AY519" s="832"/>
      <c r="AZ519" s="831"/>
      <c r="BA519" s="832"/>
      <c r="BB519" s="831"/>
      <c r="BC519" s="832"/>
      <c r="BD519" s="831"/>
      <c r="BE519" s="832"/>
      <c r="BF519" s="831"/>
      <c r="BG519" s="832"/>
      <c r="BH519" s="831"/>
      <c r="BI519" s="832"/>
      <c r="BJ519" s="831"/>
      <c r="BK519" s="832"/>
      <c r="BL519" s="831"/>
      <c r="BM519" s="832"/>
      <c r="BN519" s="831"/>
      <c r="BO519" s="832"/>
      <c r="BP519" s="831"/>
      <c r="BQ519" s="832"/>
      <c r="BR519" s="831"/>
      <c r="BS519" s="832"/>
      <c r="BT519" s="831"/>
      <c r="BU519" s="832"/>
      <c r="BV519" s="643">
        <f t="shared" si="290"/>
        <v>0</v>
      </c>
      <c r="BW519" s="644">
        <f t="shared" si="291"/>
        <v>0</v>
      </c>
      <c r="BX519" s="776">
        <f t="shared" si="292"/>
        <v>0</v>
      </c>
      <c r="BY519" s="644">
        <f t="shared" si="293"/>
        <v>0</v>
      </c>
      <c r="BZ519" s="833"/>
      <c r="CA519" s="338"/>
      <c r="CB519" s="338"/>
      <c r="CC519" s="338"/>
      <c r="CD519" s="338"/>
      <c r="CE519" s="338"/>
      <c r="CF519" s="338"/>
    </row>
    <row r="520" ht="15.75" customHeight="1">
      <c r="A520" s="821"/>
      <c r="B520" s="777"/>
      <c r="C520" s="501"/>
      <c r="D520" s="501"/>
      <c r="E520" s="501"/>
      <c r="F520" s="737"/>
      <c r="G520" s="773">
        <f t="shared" ref="G520:H520" si="532">L520+N520+P520+R520+T520+V520+X520+Z520+AB520+AD520+AF520+AH520+AJ520+AL520+AN520+AP520+AR520+AT520+AV520+AX520+AZ520+BB520+BD520+BF520+BH520+BJ520+BL520+BN520+BP520+BR520+BT520</f>
        <v>0</v>
      </c>
      <c r="H520" s="671">
        <f t="shared" si="532"/>
        <v>0</v>
      </c>
      <c r="I520" s="774">
        <f t="shared" si="4"/>
        <v>0</v>
      </c>
      <c r="J520" s="418"/>
      <c r="K520" s="407">
        <f t="shared" si="5"/>
        <v>0</v>
      </c>
      <c r="L520" s="831"/>
      <c r="M520" s="832"/>
      <c r="N520" s="831"/>
      <c r="O520" s="832"/>
      <c r="P520" s="831"/>
      <c r="Q520" s="832"/>
      <c r="R520" s="831"/>
      <c r="S520" s="832"/>
      <c r="T520" s="831"/>
      <c r="U520" s="832"/>
      <c r="V520" s="831"/>
      <c r="W520" s="832"/>
      <c r="X520" s="831"/>
      <c r="Y520" s="832"/>
      <c r="Z520" s="831"/>
      <c r="AA520" s="832"/>
      <c r="AB520" s="831"/>
      <c r="AC520" s="832"/>
      <c r="AD520" s="831"/>
      <c r="AE520" s="832"/>
      <c r="AF520" s="831"/>
      <c r="AG520" s="832"/>
      <c r="AH520" s="831"/>
      <c r="AI520" s="832"/>
      <c r="AJ520" s="831"/>
      <c r="AK520" s="832"/>
      <c r="AL520" s="831"/>
      <c r="AM520" s="832"/>
      <c r="AN520" s="831"/>
      <c r="AO520" s="832"/>
      <c r="AP520" s="831"/>
      <c r="AQ520" s="832"/>
      <c r="AR520" s="831"/>
      <c r="AS520" s="832"/>
      <c r="AT520" s="831"/>
      <c r="AU520" s="832"/>
      <c r="AV520" s="831"/>
      <c r="AW520" s="832"/>
      <c r="AX520" s="831"/>
      <c r="AY520" s="832"/>
      <c r="AZ520" s="831"/>
      <c r="BA520" s="832"/>
      <c r="BB520" s="831"/>
      <c r="BC520" s="832"/>
      <c r="BD520" s="831"/>
      <c r="BE520" s="832"/>
      <c r="BF520" s="831"/>
      <c r="BG520" s="832"/>
      <c r="BH520" s="831"/>
      <c r="BI520" s="832"/>
      <c r="BJ520" s="831"/>
      <c r="BK520" s="832"/>
      <c r="BL520" s="831"/>
      <c r="BM520" s="832"/>
      <c r="BN520" s="831"/>
      <c r="BO520" s="832"/>
      <c r="BP520" s="831"/>
      <c r="BQ520" s="832"/>
      <c r="BR520" s="831"/>
      <c r="BS520" s="832"/>
      <c r="BT520" s="831"/>
      <c r="BU520" s="832"/>
      <c r="BV520" s="643">
        <f t="shared" si="290"/>
        <v>0</v>
      </c>
      <c r="BW520" s="644">
        <f t="shared" si="291"/>
        <v>0</v>
      </c>
      <c r="BX520" s="776">
        <f t="shared" si="292"/>
        <v>0</v>
      </c>
      <c r="BY520" s="644">
        <f t="shared" si="293"/>
        <v>0</v>
      </c>
      <c r="BZ520" s="833"/>
      <c r="CA520" s="338"/>
      <c r="CB520" s="338"/>
      <c r="CC520" s="338"/>
      <c r="CD520" s="338"/>
      <c r="CE520" s="338"/>
      <c r="CF520" s="338"/>
    </row>
    <row r="521" ht="15.75" customHeight="1">
      <c r="A521" s="821"/>
      <c r="B521" s="338"/>
      <c r="C521" s="338"/>
      <c r="D521" s="338"/>
      <c r="E521" s="338"/>
      <c r="F521" s="339"/>
      <c r="G521" s="773">
        <f t="shared" ref="G521:H521" si="533">L521+N521+P521+R521+T521+V521+X521+Z521+AB521+AD521+AF521+AH521+AJ521+AL521+AN521+AP521+AR521+AT521+AV521+AX521+AZ521+BB521+BD521+BF521+BH521+BJ521+BL521+BN521+BP521+BR521+BT521</f>
        <v>0</v>
      </c>
      <c r="H521" s="671">
        <f t="shared" si="533"/>
        <v>0</v>
      </c>
      <c r="I521" s="774">
        <f t="shared" si="4"/>
        <v>0</v>
      </c>
      <c r="J521" s="418"/>
      <c r="K521" s="407">
        <f t="shared" si="5"/>
        <v>0</v>
      </c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  <c r="AV521" s="338"/>
      <c r="AW521" s="338"/>
      <c r="AX521" s="338"/>
      <c r="AY521" s="338"/>
      <c r="AZ521" s="338"/>
      <c r="BA521" s="338"/>
      <c r="BB521" s="338"/>
      <c r="BC521" s="338"/>
      <c r="BD521" s="338"/>
      <c r="BE521" s="338"/>
      <c r="BF521" s="338"/>
      <c r="BG521" s="338"/>
      <c r="BH521" s="338"/>
      <c r="BI521" s="338"/>
      <c r="BJ521" s="338"/>
      <c r="BK521" s="338"/>
      <c r="BL521" s="338"/>
      <c r="BM521" s="338"/>
      <c r="BN521" s="338"/>
      <c r="BO521" s="338"/>
      <c r="BP521" s="338"/>
      <c r="BQ521" s="338"/>
      <c r="BR521" s="338"/>
      <c r="BS521" s="338"/>
      <c r="BT521" s="338"/>
      <c r="BU521" s="338"/>
      <c r="BV521" s="643">
        <f t="shared" si="290"/>
        <v>0</v>
      </c>
      <c r="BW521" s="644">
        <f t="shared" si="291"/>
        <v>0</v>
      </c>
      <c r="BX521" s="776">
        <f t="shared" si="292"/>
        <v>0</v>
      </c>
      <c r="BY521" s="644">
        <f t="shared" si="293"/>
        <v>0</v>
      </c>
      <c r="BZ521" s="338"/>
      <c r="CA521" s="338"/>
      <c r="CB521" s="338"/>
      <c r="CC521" s="338"/>
      <c r="CD521" s="338"/>
      <c r="CE521" s="338"/>
      <c r="CF521" s="338"/>
    </row>
    <row r="522" ht="15.75" customHeight="1">
      <c r="A522" s="821"/>
      <c r="B522" s="338"/>
      <c r="C522" s="338"/>
      <c r="D522" s="338"/>
      <c r="E522" s="338"/>
      <c r="F522" s="339"/>
      <c r="G522" s="773">
        <f t="shared" ref="G522:H522" si="534">L522+N522+P522+R522+T522+V522+X522+Z522+AB522+AD522+AF522+AH522+AJ522+AL522+AN522+AP522+AR522+AT522+AV522+AX522+AZ522+BB522+BD522+BF522+BH522+BJ522+BL522+BN522+BP522+BR522+BT522</f>
        <v>0</v>
      </c>
      <c r="H522" s="671">
        <f t="shared" si="534"/>
        <v>0</v>
      </c>
      <c r="I522" s="774">
        <f t="shared" si="4"/>
        <v>0</v>
      </c>
      <c r="J522" s="418"/>
      <c r="K522" s="407">
        <f t="shared" si="5"/>
        <v>0</v>
      </c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  <c r="AV522" s="338"/>
      <c r="AW522" s="338"/>
      <c r="AX522" s="338"/>
      <c r="AY522" s="338"/>
      <c r="AZ522" s="338"/>
      <c r="BA522" s="338"/>
      <c r="BB522" s="338"/>
      <c r="BC522" s="338"/>
      <c r="BD522" s="338"/>
      <c r="BE522" s="338"/>
      <c r="BF522" s="338"/>
      <c r="BG522" s="338"/>
      <c r="BH522" s="338"/>
      <c r="BI522" s="338"/>
      <c r="BJ522" s="338"/>
      <c r="BK522" s="338"/>
      <c r="BL522" s="338"/>
      <c r="BM522" s="338"/>
      <c r="BN522" s="338"/>
      <c r="BO522" s="338"/>
      <c r="BP522" s="338"/>
      <c r="BQ522" s="338"/>
      <c r="BR522" s="338"/>
      <c r="BS522" s="338"/>
      <c r="BT522" s="338"/>
      <c r="BU522" s="338"/>
      <c r="BV522" s="643">
        <f t="shared" si="290"/>
        <v>0</v>
      </c>
      <c r="BW522" s="644">
        <f t="shared" si="291"/>
        <v>0</v>
      </c>
      <c r="BX522" s="776">
        <f t="shared" si="292"/>
        <v>0</v>
      </c>
      <c r="BY522" s="644">
        <f t="shared" si="293"/>
        <v>0</v>
      </c>
      <c r="BZ522" s="338"/>
      <c r="CA522" s="338"/>
      <c r="CB522" s="338"/>
      <c r="CC522" s="338"/>
      <c r="CD522" s="338"/>
      <c r="CE522" s="338"/>
      <c r="CF522" s="338"/>
    </row>
    <row r="523" ht="15.75" customHeight="1">
      <c r="A523" s="821"/>
      <c r="B523" s="338"/>
      <c r="C523" s="338"/>
      <c r="D523" s="338"/>
      <c r="E523" s="338"/>
      <c r="F523" s="339"/>
      <c r="G523" s="773">
        <f t="shared" ref="G523:H523" si="535">L523+N523+P523+R523+T523+V523+X523+Z523+AB523+AD523+AF523+AH523+AJ523+AL523+AN523+AP523+AR523+AT523+AV523+AX523+AZ523+BB523+BD523+BF523+BH523+BJ523+BL523+BN523+BP523+BR523+BT523</f>
        <v>0</v>
      </c>
      <c r="H523" s="671">
        <f t="shared" si="535"/>
        <v>0</v>
      </c>
      <c r="I523" s="774">
        <f t="shared" si="4"/>
        <v>0</v>
      </c>
      <c r="J523" s="418"/>
      <c r="K523" s="407">
        <f t="shared" si="5"/>
        <v>0</v>
      </c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  <c r="AV523" s="338"/>
      <c r="AW523" s="338"/>
      <c r="AX523" s="338"/>
      <c r="AY523" s="338"/>
      <c r="AZ523" s="338"/>
      <c r="BA523" s="338"/>
      <c r="BB523" s="338"/>
      <c r="BC523" s="338"/>
      <c r="BD523" s="338"/>
      <c r="BE523" s="338"/>
      <c r="BF523" s="338"/>
      <c r="BG523" s="338"/>
      <c r="BH523" s="338"/>
      <c r="BI523" s="338"/>
      <c r="BJ523" s="338"/>
      <c r="BK523" s="338"/>
      <c r="BL523" s="338"/>
      <c r="BM523" s="338"/>
      <c r="BN523" s="338"/>
      <c r="BO523" s="338"/>
      <c r="BP523" s="338"/>
      <c r="BQ523" s="338"/>
      <c r="BR523" s="338"/>
      <c r="BS523" s="338"/>
      <c r="BT523" s="338"/>
      <c r="BU523" s="338"/>
      <c r="BV523" s="643">
        <f t="shared" si="290"/>
        <v>0</v>
      </c>
      <c r="BW523" s="644">
        <f t="shared" si="291"/>
        <v>0</v>
      </c>
      <c r="BX523" s="776">
        <f t="shared" si="292"/>
        <v>0</v>
      </c>
      <c r="BY523" s="644">
        <f t="shared" si="293"/>
        <v>0</v>
      </c>
      <c r="BZ523" s="338"/>
      <c r="CA523" s="338"/>
      <c r="CB523" s="338"/>
      <c r="CC523" s="338"/>
      <c r="CD523" s="338"/>
      <c r="CE523" s="338"/>
      <c r="CF523" s="338"/>
    </row>
    <row r="524" ht="15.75" customHeight="1">
      <c r="A524" s="821"/>
      <c r="B524" s="338"/>
      <c r="C524" s="338"/>
      <c r="D524" s="338"/>
      <c r="E524" s="338"/>
      <c r="F524" s="339"/>
      <c r="G524" s="773">
        <f t="shared" ref="G524:H524" si="536">L524+N524+P524+R524+T524+V524+X524+Z524+AB524+AD524+AF524+AH524+AJ524+AL524+AN524+AP524+AR524+AT524+AV524+AX524+AZ524+BB524+BD524+BF524+BH524+BJ524+BL524+BN524+BP524+BR524+BT524</f>
        <v>0</v>
      </c>
      <c r="H524" s="671">
        <f t="shared" si="536"/>
        <v>0</v>
      </c>
      <c r="I524" s="774">
        <f t="shared" si="4"/>
        <v>0</v>
      </c>
      <c r="J524" s="418"/>
      <c r="K524" s="407">
        <f t="shared" si="5"/>
        <v>0</v>
      </c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  <c r="AV524" s="338"/>
      <c r="AW524" s="338"/>
      <c r="AX524" s="338"/>
      <c r="AY524" s="338"/>
      <c r="AZ524" s="338"/>
      <c r="BA524" s="338"/>
      <c r="BB524" s="338"/>
      <c r="BC524" s="338"/>
      <c r="BD524" s="338"/>
      <c r="BE524" s="338"/>
      <c r="BF524" s="338"/>
      <c r="BG524" s="338"/>
      <c r="BH524" s="338"/>
      <c r="BI524" s="338"/>
      <c r="BJ524" s="338"/>
      <c r="BK524" s="338"/>
      <c r="BL524" s="338"/>
      <c r="BM524" s="338"/>
      <c r="BN524" s="338"/>
      <c r="BO524" s="338"/>
      <c r="BP524" s="338"/>
      <c r="BQ524" s="338"/>
      <c r="BR524" s="338"/>
      <c r="BS524" s="338"/>
      <c r="BT524" s="338"/>
      <c r="BU524" s="338"/>
      <c r="BV524" s="643">
        <f t="shared" si="290"/>
        <v>0</v>
      </c>
      <c r="BW524" s="644">
        <f t="shared" si="291"/>
        <v>0</v>
      </c>
      <c r="BX524" s="776">
        <f t="shared" si="292"/>
        <v>0</v>
      </c>
      <c r="BY524" s="644">
        <f t="shared" si="293"/>
        <v>0</v>
      </c>
      <c r="BZ524" s="338"/>
      <c r="CA524" s="338"/>
      <c r="CB524" s="338"/>
      <c r="CC524" s="338"/>
      <c r="CD524" s="338"/>
      <c r="CE524" s="338"/>
      <c r="CF524" s="338"/>
    </row>
    <row r="525" ht="15.75" customHeight="1">
      <c r="A525" s="821"/>
      <c r="B525" s="338"/>
      <c r="C525" s="338"/>
      <c r="D525" s="338"/>
      <c r="E525" s="338"/>
      <c r="F525" s="339"/>
      <c r="G525" s="773">
        <f t="shared" ref="G525:H525" si="537">L525+N525+P525+R525+T525+V525+X525+Z525+AB525+AD525+AF525+AH525+AJ525+AL525+AN525+AP525+AR525+AT525+AV525+AX525+AZ525+BB525+BD525+BF525+BH525+BJ525+BL525+BN525+BP525+BR525+BT525</f>
        <v>0</v>
      </c>
      <c r="H525" s="671">
        <f t="shared" si="537"/>
        <v>0</v>
      </c>
      <c r="I525" s="774">
        <f t="shared" si="4"/>
        <v>0</v>
      </c>
      <c r="J525" s="418"/>
      <c r="K525" s="407">
        <f t="shared" si="5"/>
        <v>0</v>
      </c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  <c r="AV525" s="338"/>
      <c r="AW525" s="338"/>
      <c r="AX525" s="338"/>
      <c r="AY525" s="338"/>
      <c r="AZ525" s="338"/>
      <c r="BA525" s="338"/>
      <c r="BB525" s="338"/>
      <c r="BC525" s="338"/>
      <c r="BD525" s="338"/>
      <c r="BE525" s="338"/>
      <c r="BF525" s="338"/>
      <c r="BG525" s="338"/>
      <c r="BH525" s="338"/>
      <c r="BI525" s="338"/>
      <c r="BJ525" s="338"/>
      <c r="BK525" s="338"/>
      <c r="BL525" s="338"/>
      <c r="BM525" s="338"/>
      <c r="BN525" s="338"/>
      <c r="BO525" s="338"/>
      <c r="BP525" s="338"/>
      <c r="BQ525" s="338"/>
      <c r="BR525" s="338"/>
      <c r="BS525" s="338"/>
      <c r="BT525" s="338"/>
      <c r="BU525" s="338"/>
      <c r="BV525" s="643">
        <f t="shared" si="290"/>
        <v>0</v>
      </c>
      <c r="BW525" s="644">
        <f t="shared" si="291"/>
        <v>0</v>
      </c>
      <c r="BX525" s="776">
        <f t="shared" si="292"/>
        <v>0</v>
      </c>
      <c r="BY525" s="644">
        <f t="shared" si="293"/>
        <v>0</v>
      </c>
      <c r="BZ525" s="338"/>
      <c r="CA525" s="338"/>
      <c r="CB525" s="338"/>
      <c r="CC525" s="338"/>
      <c r="CD525" s="338"/>
      <c r="CE525" s="338"/>
      <c r="CF525" s="338"/>
    </row>
    <row r="526" ht="15.75" customHeight="1">
      <c r="A526" s="821"/>
      <c r="B526" s="338"/>
      <c r="C526" s="338"/>
      <c r="D526" s="338"/>
      <c r="E526" s="338"/>
      <c r="F526" s="339"/>
      <c r="G526" s="773">
        <f t="shared" ref="G526:H526" si="538">L526+N526+P526+R526+T526+V526+X526+Z526+AB526+AD526+AF526+AH526+AJ526+AL526+AN526+AP526+AR526+AT526+AV526+AX526+AZ526+BB526+BD526+BF526+BH526+BJ526+BL526+BN526+BP526+BR526+BT526</f>
        <v>0</v>
      </c>
      <c r="H526" s="671">
        <f t="shared" si="538"/>
        <v>0</v>
      </c>
      <c r="I526" s="774">
        <f t="shared" si="4"/>
        <v>0</v>
      </c>
      <c r="J526" s="418"/>
      <c r="K526" s="407">
        <f t="shared" si="5"/>
        <v>0</v>
      </c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  <c r="AV526" s="338"/>
      <c r="AW526" s="338"/>
      <c r="AX526" s="338"/>
      <c r="AY526" s="338"/>
      <c r="AZ526" s="338"/>
      <c r="BA526" s="338"/>
      <c r="BB526" s="338"/>
      <c r="BC526" s="338"/>
      <c r="BD526" s="338"/>
      <c r="BE526" s="338"/>
      <c r="BF526" s="338"/>
      <c r="BG526" s="338"/>
      <c r="BH526" s="338"/>
      <c r="BI526" s="338"/>
      <c r="BJ526" s="338"/>
      <c r="BK526" s="338"/>
      <c r="BL526" s="338"/>
      <c r="BM526" s="338"/>
      <c r="BN526" s="338"/>
      <c r="BO526" s="338"/>
      <c r="BP526" s="338"/>
      <c r="BQ526" s="338"/>
      <c r="BR526" s="338"/>
      <c r="BS526" s="338"/>
      <c r="BT526" s="338"/>
      <c r="BU526" s="338"/>
      <c r="BV526" s="643">
        <f t="shared" si="290"/>
        <v>0</v>
      </c>
      <c r="BW526" s="644">
        <f t="shared" si="291"/>
        <v>0</v>
      </c>
      <c r="BX526" s="776">
        <f t="shared" si="292"/>
        <v>0</v>
      </c>
      <c r="BY526" s="644">
        <f t="shared" si="293"/>
        <v>0</v>
      </c>
      <c r="BZ526" s="338"/>
      <c r="CA526" s="338"/>
      <c r="CB526" s="338"/>
      <c r="CC526" s="338"/>
      <c r="CD526" s="338"/>
      <c r="CE526" s="338"/>
      <c r="CF526" s="338"/>
    </row>
    <row r="527" ht="15.75" customHeight="1">
      <c r="A527" s="821"/>
      <c r="B527" s="338"/>
      <c r="C527" s="338"/>
      <c r="D527" s="338"/>
      <c r="E527" s="338"/>
      <c r="F527" s="339"/>
      <c r="G527" s="773">
        <f t="shared" ref="G527:H527" si="539">L527+N527+P527+R527+T527+V527+X527+Z527+AB527+AD527+AF527+AH527+AJ527+AL527+AN527+AP527+AR527+AT527+AV527+AX527+AZ527+BB527+BD527+BF527+BH527+BJ527+BL527+BN527+BP527+BR527+BT527</f>
        <v>0</v>
      </c>
      <c r="H527" s="671">
        <f t="shared" si="539"/>
        <v>0</v>
      </c>
      <c r="I527" s="774">
        <f t="shared" si="4"/>
        <v>0</v>
      </c>
      <c r="J527" s="418"/>
      <c r="K527" s="407">
        <f t="shared" si="5"/>
        <v>0</v>
      </c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  <c r="AV527" s="338"/>
      <c r="AW527" s="338"/>
      <c r="AX527" s="338"/>
      <c r="AY527" s="338"/>
      <c r="AZ527" s="338"/>
      <c r="BA527" s="338"/>
      <c r="BB527" s="338"/>
      <c r="BC527" s="338"/>
      <c r="BD527" s="338"/>
      <c r="BE527" s="338"/>
      <c r="BF527" s="338"/>
      <c r="BG527" s="338"/>
      <c r="BH527" s="338"/>
      <c r="BI527" s="338"/>
      <c r="BJ527" s="338"/>
      <c r="BK527" s="338"/>
      <c r="BL527" s="338"/>
      <c r="BM527" s="338"/>
      <c r="BN527" s="338"/>
      <c r="BO527" s="338"/>
      <c r="BP527" s="338"/>
      <c r="BQ527" s="338"/>
      <c r="BR527" s="338"/>
      <c r="BS527" s="338"/>
      <c r="BT527" s="338"/>
      <c r="BU527" s="338"/>
      <c r="BV527" s="643">
        <f t="shared" si="290"/>
        <v>0</v>
      </c>
      <c r="BW527" s="644">
        <f t="shared" si="291"/>
        <v>0</v>
      </c>
      <c r="BX527" s="776">
        <f t="shared" si="292"/>
        <v>0</v>
      </c>
      <c r="BY527" s="644">
        <f t="shared" si="293"/>
        <v>0</v>
      </c>
      <c r="BZ527" s="338"/>
      <c r="CA527" s="338"/>
      <c r="CB527" s="338"/>
      <c r="CC527" s="338"/>
      <c r="CD527" s="338"/>
      <c r="CE527" s="338"/>
      <c r="CF527" s="338"/>
    </row>
    <row r="528" ht="15.75" customHeight="1">
      <c r="A528" s="821"/>
      <c r="B528" s="338"/>
      <c r="C528" s="338"/>
      <c r="D528" s="338"/>
      <c r="E528" s="338"/>
      <c r="F528" s="339"/>
      <c r="G528" s="773">
        <f t="shared" ref="G528:H528" si="540">L528+N528+P528+R528+T528+V528+X528+Z528+AB528+AD528+AF528+AH528+AJ528+AL528+AN528+AP528+AR528+AT528+AV528+AX528+AZ528+BB528+BD528+BF528+BH528+BJ528+BL528+BN528+BP528+BR528+BT528</f>
        <v>0</v>
      </c>
      <c r="H528" s="671">
        <f t="shared" si="540"/>
        <v>0</v>
      </c>
      <c r="I528" s="774">
        <f t="shared" si="4"/>
        <v>0</v>
      </c>
      <c r="J528" s="418"/>
      <c r="K528" s="407">
        <f t="shared" si="5"/>
        <v>0</v>
      </c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  <c r="AV528" s="338"/>
      <c r="AW528" s="338"/>
      <c r="AX528" s="338"/>
      <c r="AY528" s="338"/>
      <c r="AZ528" s="338"/>
      <c r="BA528" s="338"/>
      <c r="BB528" s="338"/>
      <c r="BC528" s="338"/>
      <c r="BD528" s="338"/>
      <c r="BE528" s="338"/>
      <c r="BF528" s="338"/>
      <c r="BG528" s="338"/>
      <c r="BH528" s="338"/>
      <c r="BI528" s="338"/>
      <c r="BJ528" s="338"/>
      <c r="BK528" s="338"/>
      <c r="BL528" s="338"/>
      <c r="BM528" s="338"/>
      <c r="BN528" s="338"/>
      <c r="BO528" s="338"/>
      <c r="BP528" s="338"/>
      <c r="BQ528" s="338"/>
      <c r="BR528" s="338"/>
      <c r="BS528" s="338"/>
      <c r="BT528" s="338"/>
      <c r="BU528" s="338"/>
      <c r="BV528" s="643">
        <f t="shared" si="290"/>
        <v>0</v>
      </c>
      <c r="BW528" s="644">
        <f t="shared" si="291"/>
        <v>0</v>
      </c>
      <c r="BX528" s="776">
        <f t="shared" si="292"/>
        <v>0</v>
      </c>
      <c r="BY528" s="644">
        <f t="shared" si="293"/>
        <v>0</v>
      </c>
      <c r="BZ528" s="338"/>
      <c r="CA528" s="338"/>
      <c r="CB528" s="338"/>
      <c r="CC528" s="338"/>
      <c r="CD528" s="338"/>
      <c r="CE528" s="338"/>
      <c r="CF528" s="338"/>
    </row>
    <row r="529" ht="15.75" customHeight="1">
      <c r="A529" s="821"/>
      <c r="B529" s="338"/>
      <c r="C529" s="338"/>
      <c r="D529" s="338"/>
      <c r="E529" s="338"/>
      <c r="F529" s="339"/>
      <c r="G529" s="773">
        <f t="shared" ref="G529:H529" si="541">L529+N529+P529+R529+T529+V529+X529+Z529+AB529+AD529+AF529+AH529+AJ529+AL529+AN529+AP529+AR529+AT529+AV529+AX529+AZ529+BB529+BD529+BF529+BH529+BJ529+BL529+BN529+BP529+BR529+BT529</f>
        <v>0</v>
      </c>
      <c r="H529" s="671">
        <f t="shared" si="541"/>
        <v>0</v>
      </c>
      <c r="I529" s="774">
        <f t="shared" si="4"/>
        <v>0</v>
      </c>
      <c r="J529" s="418"/>
      <c r="K529" s="407">
        <f t="shared" si="5"/>
        <v>0</v>
      </c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  <c r="AV529" s="338"/>
      <c r="AW529" s="338"/>
      <c r="AX529" s="338"/>
      <c r="AY529" s="338"/>
      <c r="AZ529" s="338"/>
      <c r="BA529" s="338"/>
      <c r="BB529" s="338"/>
      <c r="BC529" s="338"/>
      <c r="BD529" s="338"/>
      <c r="BE529" s="338"/>
      <c r="BF529" s="338"/>
      <c r="BG529" s="338"/>
      <c r="BH529" s="338"/>
      <c r="BI529" s="338"/>
      <c r="BJ529" s="338"/>
      <c r="BK529" s="338"/>
      <c r="BL529" s="338"/>
      <c r="BM529" s="338"/>
      <c r="BN529" s="338"/>
      <c r="BO529" s="338"/>
      <c r="BP529" s="338"/>
      <c r="BQ529" s="338"/>
      <c r="BR529" s="338"/>
      <c r="BS529" s="338"/>
      <c r="BT529" s="338"/>
      <c r="BU529" s="338"/>
      <c r="BV529" s="643">
        <f t="shared" si="290"/>
        <v>0</v>
      </c>
      <c r="BW529" s="644">
        <f t="shared" si="291"/>
        <v>0</v>
      </c>
      <c r="BX529" s="776">
        <f t="shared" si="292"/>
        <v>0</v>
      </c>
      <c r="BY529" s="644">
        <f t="shared" si="293"/>
        <v>0</v>
      </c>
      <c r="BZ529" s="338"/>
      <c r="CA529" s="338"/>
      <c r="CB529" s="338"/>
      <c r="CC529" s="338"/>
      <c r="CD529" s="338"/>
      <c r="CE529" s="338"/>
      <c r="CF529" s="338"/>
    </row>
    <row r="530" ht="15.75" customHeight="1">
      <c r="A530" s="821"/>
      <c r="B530" s="338"/>
      <c r="C530" s="338"/>
      <c r="D530" s="338"/>
      <c r="E530" s="338"/>
      <c r="F530" s="339"/>
      <c r="G530" s="773">
        <f t="shared" ref="G530:H530" si="542">L530+N530+P530+R530+T530+V530+X530+Z530+AB530+AD530+AF530+AH530+AJ530+AL530+AN530+AP530+AR530+AT530+AV530+AX530+AZ530+BB530+BD530+BF530+BH530+BJ530+BL530+BN530+BP530+BR530+BT530</f>
        <v>0</v>
      </c>
      <c r="H530" s="671">
        <f t="shared" si="542"/>
        <v>0</v>
      </c>
      <c r="I530" s="774">
        <f t="shared" si="4"/>
        <v>0</v>
      </c>
      <c r="J530" s="418"/>
      <c r="K530" s="407">
        <f t="shared" si="5"/>
        <v>0</v>
      </c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  <c r="AV530" s="338"/>
      <c r="AW530" s="338"/>
      <c r="AX530" s="338"/>
      <c r="AY530" s="338"/>
      <c r="AZ530" s="338"/>
      <c r="BA530" s="338"/>
      <c r="BB530" s="338"/>
      <c r="BC530" s="338"/>
      <c r="BD530" s="338"/>
      <c r="BE530" s="338"/>
      <c r="BF530" s="338"/>
      <c r="BG530" s="338"/>
      <c r="BH530" s="338"/>
      <c r="BI530" s="338"/>
      <c r="BJ530" s="338"/>
      <c r="BK530" s="338"/>
      <c r="BL530" s="338"/>
      <c r="BM530" s="338"/>
      <c r="BN530" s="338"/>
      <c r="BO530" s="338"/>
      <c r="BP530" s="338"/>
      <c r="BQ530" s="338"/>
      <c r="BR530" s="338"/>
      <c r="BS530" s="338"/>
      <c r="BT530" s="338"/>
      <c r="BU530" s="338"/>
      <c r="BV530" s="643">
        <f t="shared" si="290"/>
        <v>0</v>
      </c>
      <c r="BW530" s="644">
        <f t="shared" si="291"/>
        <v>0</v>
      </c>
      <c r="BX530" s="776">
        <f t="shared" si="292"/>
        <v>0</v>
      </c>
      <c r="BY530" s="644">
        <f t="shared" si="293"/>
        <v>0</v>
      </c>
      <c r="BZ530" s="338"/>
      <c r="CA530" s="338"/>
      <c r="CB530" s="338"/>
      <c r="CC530" s="338"/>
      <c r="CD530" s="338"/>
      <c r="CE530" s="338"/>
      <c r="CF530" s="338"/>
    </row>
    <row r="531" ht="15.75" customHeight="1">
      <c r="A531" s="821"/>
      <c r="B531" s="338"/>
      <c r="C531" s="338"/>
      <c r="D531" s="338"/>
      <c r="E531" s="338"/>
      <c r="F531" s="339"/>
      <c r="G531" s="773">
        <f t="shared" ref="G531:H531" si="543">L531+N531+P531+R531+T531+V531+X531+Z531+AB531+AD531+AF531+AH531+AJ531+AL531+AN531+AP531+AR531+AT531+AV531+AX531+AZ531+BB531+BD531+BF531+BH531+BJ531+BL531+BN531+BP531+BR531+BT531</f>
        <v>0</v>
      </c>
      <c r="H531" s="671">
        <f t="shared" si="543"/>
        <v>0</v>
      </c>
      <c r="I531" s="774">
        <f t="shared" si="4"/>
        <v>0</v>
      </c>
      <c r="J531" s="418"/>
      <c r="K531" s="407">
        <f t="shared" si="5"/>
        <v>0</v>
      </c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  <c r="AV531" s="338"/>
      <c r="AW531" s="338"/>
      <c r="AX531" s="338"/>
      <c r="AY531" s="338"/>
      <c r="AZ531" s="338"/>
      <c r="BA531" s="338"/>
      <c r="BB531" s="338"/>
      <c r="BC531" s="338"/>
      <c r="BD531" s="338"/>
      <c r="BE531" s="338"/>
      <c r="BF531" s="338"/>
      <c r="BG531" s="338"/>
      <c r="BH531" s="338"/>
      <c r="BI531" s="338"/>
      <c r="BJ531" s="338"/>
      <c r="BK531" s="338"/>
      <c r="BL531" s="338"/>
      <c r="BM531" s="338"/>
      <c r="BN531" s="338"/>
      <c r="BO531" s="338"/>
      <c r="BP531" s="338"/>
      <c r="BQ531" s="338"/>
      <c r="BR531" s="338"/>
      <c r="BS531" s="338"/>
      <c r="BT531" s="338"/>
      <c r="BU531" s="338"/>
      <c r="BV531" s="643">
        <f t="shared" si="290"/>
        <v>0</v>
      </c>
      <c r="BW531" s="644">
        <f t="shared" si="291"/>
        <v>0</v>
      </c>
      <c r="BX531" s="776">
        <f t="shared" si="292"/>
        <v>0</v>
      </c>
      <c r="BY531" s="644">
        <f t="shared" si="293"/>
        <v>0</v>
      </c>
      <c r="BZ531" s="338"/>
      <c r="CA531" s="338"/>
      <c r="CB531" s="338"/>
      <c r="CC531" s="338"/>
      <c r="CD531" s="338"/>
      <c r="CE531" s="338"/>
      <c r="CF531" s="338"/>
    </row>
    <row r="532" ht="15.75" customHeight="1">
      <c r="A532" s="821"/>
      <c r="B532" s="338"/>
      <c r="C532" s="338"/>
      <c r="D532" s="338"/>
      <c r="E532" s="338"/>
      <c r="F532" s="339"/>
      <c r="G532" s="773">
        <f t="shared" ref="G532:H532" si="544">L532+N532+P532+R532+T532+V532+X532+Z532+AB532+AD532+AF532+AH532+AJ532+AL532+AN532+AP532+AR532+AT532+AV532+AX532+AZ532+BB532+BD532+BF532+BH532+BJ532+BL532+BN532+BP532+BR532+BT532</f>
        <v>0</v>
      </c>
      <c r="H532" s="671">
        <f t="shared" si="544"/>
        <v>0</v>
      </c>
      <c r="I532" s="774">
        <f t="shared" si="4"/>
        <v>0</v>
      </c>
      <c r="J532" s="418"/>
      <c r="K532" s="407">
        <f t="shared" si="5"/>
        <v>0</v>
      </c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  <c r="AV532" s="338"/>
      <c r="AW532" s="338"/>
      <c r="AX532" s="338"/>
      <c r="AY532" s="338"/>
      <c r="AZ532" s="338"/>
      <c r="BA532" s="338"/>
      <c r="BB532" s="338"/>
      <c r="BC532" s="338"/>
      <c r="BD532" s="338"/>
      <c r="BE532" s="338"/>
      <c r="BF532" s="338"/>
      <c r="BG532" s="338"/>
      <c r="BH532" s="338"/>
      <c r="BI532" s="338"/>
      <c r="BJ532" s="338"/>
      <c r="BK532" s="338"/>
      <c r="BL532" s="338"/>
      <c r="BM532" s="338"/>
      <c r="BN532" s="338"/>
      <c r="BO532" s="338"/>
      <c r="BP532" s="338"/>
      <c r="BQ532" s="338"/>
      <c r="BR532" s="338"/>
      <c r="BS532" s="338"/>
      <c r="BT532" s="338"/>
      <c r="BU532" s="338"/>
      <c r="BV532" s="643">
        <f t="shared" si="290"/>
        <v>0</v>
      </c>
      <c r="BW532" s="644">
        <f t="shared" si="291"/>
        <v>0</v>
      </c>
      <c r="BX532" s="776">
        <f t="shared" si="292"/>
        <v>0</v>
      </c>
      <c r="BY532" s="644">
        <f t="shared" si="293"/>
        <v>0</v>
      </c>
      <c r="BZ532" s="338"/>
      <c r="CA532" s="338"/>
      <c r="CB532" s="338"/>
      <c r="CC532" s="338"/>
      <c r="CD532" s="338"/>
      <c r="CE532" s="338"/>
      <c r="CF532" s="338"/>
    </row>
    <row r="533" ht="15.75" customHeight="1">
      <c r="A533" s="821"/>
      <c r="B533" s="338"/>
      <c r="C533" s="338"/>
      <c r="D533" s="338"/>
      <c r="E533" s="338"/>
      <c r="F533" s="339"/>
      <c r="G533" s="773">
        <f t="shared" ref="G533:H533" si="545">L533+N533+P533+R533+T533+V533+X533+Z533+AB533+AD533+AF533+AH533+AJ533+AL533+AN533+AP533+AR533+AT533+AV533+AX533+AZ533+BB533+BD533+BF533+BH533+BJ533+BL533+BN533+BP533+BR533+BT533</f>
        <v>0</v>
      </c>
      <c r="H533" s="671">
        <f t="shared" si="545"/>
        <v>0</v>
      </c>
      <c r="I533" s="774">
        <f t="shared" si="4"/>
        <v>0</v>
      </c>
      <c r="J533" s="418"/>
      <c r="K533" s="407">
        <f t="shared" si="5"/>
        <v>0</v>
      </c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  <c r="AV533" s="338"/>
      <c r="AW533" s="338"/>
      <c r="AX533" s="338"/>
      <c r="AY533" s="338"/>
      <c r="AZ533" s="338"/>
      <c r="BA533" s="338"/>
      <c r="BB533" s="338"/>
      <c r="BC533" s="338"/>
      <c r="BD533" s="338"/>
      <c r="BE533" s="338"/>
      <c r="BF533" s="338"/>
      <c r="BG533" s="338"/>
      <c r="BH533" s="338"/>
      <c r="BI533" s="338"/>
      <c r="BJ533" s="338"/>
      <c r="BK533" s="338"/>
      <c r="BL533" s="338"/>
      <c r="BM533" s="338"/>
      <c r="BN533" s="338"/>
      <c r="BO533" s="338"/>
      <c r="BP533" s="338"/>
      <c r="BQ533" s="338"/>
      <c r="BR533" s="338"/>
      <c r="BS533" s="338"/>
      <c r="BT533" s="338"/>
      <c r="BU533" s="338"/>
      <c r="BV533" s="643">
        <f t="shared" si="290"/>
        <v>0</v>
      </c>
      <c r="BW533" s="644">
        <f t="shared" si="291"/>
        <v>0</v>
      </c>
      <c r="BX533" s="776">
        <f t="shared" si="292"/>
        <v>0</v>
      </c>
      <c r="BY533" s="644">
        <f t="shared" si="293"/>
        <v>0</v>
      </c>
      <c r="BZ533" s="338"/>
      <c r="CA533" s="338"/>
      <c r="CB533" s="338"/>
      <c r="CC533" s="338"/>
      <c r="CD533" s="338"/>
      <c r="CE533" s="338"/>
      <c r="CF533" s="338"/>
    </row>
    <row r="534" ht="15.75" customHeight="1">
      <c r="A534" s="821"/>
      <c r="B534" s="338"/>
      <c r="C534" s="338"/>
      <c r="D534" s="338"/>
      <c r="E534" s="338"/>
      <c r="F534" s="339"/>
      <c r="G534" s="773">
        <f t="shared" ref="G534:H534" si="546">L534+N534+P534+R534+T534+V534+X534+Z534+AB534+AD534+AF534+AH534+AJ534+AL534+AN534+AP534+AR534+AT534+AV534+AX534+AZ534+BB534+BD534+BF534+BH534+BJ534+BL534+BN534+BP534+BR534+BT534</f>
        <v>0</v>
      </c>
      <c r="H534" s="671">
        <f t="shared" si="546"/>
        <v>0</v>
      </c>
      <c r="I534" s="774">
        <f t="shared" si="4"/>
        <v>0</v>
      </c>
      <c r="J534" s="418"/>
      <c r="K534" s="407">
        <f t="shared" si="5"/>
        <v>0</v>
      </c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  <c r="AV534" s="338"/>
      <c r="AW534" s="338"/>
      <c r="AX534" s="338"/>
      <c r="AY534" s="338"/>
      <c r="AZ534" s="338"/>
      <c r="BA534" s="338"/>
      <c r="BB534" s="338"/>
      <c r="BC534" s="338"/>
      <c r="BD534" s="338"/>
      <c r="BE534" s="338"/>
      <c r="BF534" s="338"/>
      <c r="BG534" s="338"/>
      <c r="BH534" s="338"/>
      <c r="BI534" s="338"/>
      <c r="BJ534" s="338"/>
      <c r="BK534" s="338"/>
      <c r="BL534" s="338"/>
      <c r="BM534" s="338"/>
      <c r="BN534" s="338"/>
      <c r="BO534" s="338"/>
      <c r="BP534" s="338"/>
      <c r="BQ534" s="338"/>
      <c r="BR534" s="338"/>
      <c r="BS534" s="338"/>
      <c r="BT534" s="338"/>
      <c r="BU534" s="338"/>
      <c r="BV534" s="643">
        <f t="shared" si="290"/>
        <v>0</v>
      </c>
      <c r="BW534" s="644">
        <f t="shared" si="291"/>
        <v>0</v>
      </c>
      <c r="BX534" s="776">
        <f t="shared" si="292"/>
        <v>0</v>
      </c>
      <c r="BY534" s="644">
        <f t="shared" si="293"/>
        <v>0</v>
      </c>
      <c r="BZ534" s="338"/>
      <c r="CA534" s="338"/>
      <c r="CB534" s="338"/>
      <c r="CC534" s="338"/>
      <c r="CD534" s="338"/>
      <c r="CE534" s="338"/>
      <c r="CF534" s="338"/>
    </row>
    <row r="535" ht="15.75" customHeight="1">
      <c r="A535" s="821"/>
      <c r="B535" s="338"/>
      <c r="C535" s="338"/>
      <c r="D535" s="338"/>
      <c r="E535" s="338"/>
      <c r="F535" s="339"/>
      <c r="G535" s="773">
        <f t="shared" ref="G535:H535" si="547">L535+N535+P535+R535+T535+V535+X535+Z535+AB535+AD535+AF535+AH535+AJ535+AL535+AN535+AP535+AR535+AT535+AV535+AX535+AZ535+BB535+BD535+BF535+BH535+BJ535+BL535+BN535+BP535+BR535+BT535</f>
        <v>0</v>
      </c>
      <c r="H535" s="671">
        <f t="shared" si="547"/>
        <v>0</v>
      </c>
      <c r="I535" s="774">
        <f t="shared" si="4"/>
        <v>0</v>
      </c>
      <c r="J535" s="418"/>
      <c r="K535" s="407">
        <f t="shared" si="5"/>
        <v>0</v>
      </c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  <c r="AV535" s="338"/>
      <c r="AW535" s="338"/>
      <c r="AX535" s="338"/>
      <c r="AY535" s="338"/>
      <c r="AZ535" s="338"/>
      <c r="BA535" s="338"/>
      <c r="BB535" s="338"/>
      <c r="BC535" s="338"/>
      <c r="BD535" s="338"/>
      <c r="BE535" s="338"/>
      <c r="BF535" s="338"/>
      <c r="BG535" s="338"/>
      <c r="BH535" s="338"/>
      <c r="BI535" s="338"/>
      <c r="BJ535" s="338"/>
      <c r="BK535" s="338"/>
      <c r="BL535" s="338"/>
      <c r="BM535" s="338"/>
      <c r="BN535" s="338"/>
      <c r="BO535" s="338"/>
      <c r="BP535" s="338"/>
      <c r="BQ535" s="338"/>
      <c r="BR535" s="338"/>
      <c r="BS535" s="338"/>
      <c r="BT535" s="338"/>
      <c r="BU535" s="338"/>
      <c r="BV535" s="643">
        <f t="shared" si="290"/>
        <v>0</v>
      </c>
      <c r="BW535" s="644">
        <f t="shared" si="291"/>
        <v>0</v>
      </c>
      <c r="BX535" s="776">
        <f t="shared" si="292"/>
        <v>0</v>
      </c>
      <c r="BY535" s="644">
        <f t="shared" si="293"/>
        <v>0</v>
      </c>
      <c r="BZ535" s="338"/>
      <c r="CA535" s="338"/>
      <c r="CB535" s="338"/>
      <c r="CC535" s="338"/>
      <c r="CD535" s="338"/>
      <c r="CE535" s="338"/>
      <c r="CF535" s="338"/>
    </row>
    <row r="536" ht="15.75" customHeight="1">
      <c r="A536" s="821"/>
      <c r="B536" s="338"/>
      <c r="C536" s="338"/>
      <c r="D536" s="338"/>
      <c r="E536" s="338"/>
      <c r="F536" s="339"/>
      <c r="G536" s="773">
        <f t="shared" ref="G536:H536" si="548">L536+N536+P536+R536+T536+V536+X536+Z536+AB536+AD536+AF536+AH536+AJ536+AL536+AN536+AP536+AR536+AT536+AV536+AX536+AZ536+BB536+BD536+BF536+BH536+BJ536+BL536+BN536+BP536+BR536+BT536</f>
        <v>0</v>
      </c>
      <c r="H536" s="671">
        <f t="shared" si="548"/>
        <v>0</v>
      </c>
      <c r="I536" s="774">
        <f t="shared" si="4"/>
        <v>0</v>
      </c>
      <c r="J536" s="418"/>
      <c r="K536" s="407">
        <f t="shared" si="5"/>
        <v>0</v>
      </c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  <c r="AV536" s="338"/>
      <c r="AW536" s="338"/>
      <c r="AX536" s="338"/>
      <c r="AY536" s="338"/>
      <c r="AZ536" s="338"/>
      <c r="BA536" s="338"/>
      <c r="BB536" s="338"/>
      <c r="BC536" s="338"/>
      <c r="BD536" s="338"/>
      <c r="BE536" s="338"/>
      <c r="BF536" s="338"/>
      <c r="BG536" s="338"/>
      <c r="BH536" s="338"/>
      <c r="BI536" s="338"/>
      <c r="BJ536" s="338"/>
      <c r="BK536" s="338"/>
      <c r="BL536" s="338"/>
      <c r="BM536" s="338"/>
      <c r="BN536" s="338"/>
      <c r="BO536" s="338"/>
      <c r="BP536" s="338"/>
      <c r="BQ536" s="338"/>
      <c r="BR536" s="338"/>
      <c r="BS536" s="338"/>
      <c r="BT536" s="338"/>
      <c r="BU536" s="338"/>
      <c r="BV536" s="643">
        <f t="shared" si="290"/>
        <v>0</v>
      </c>
      <c r="BW536" s="644">
        <f t="shared" si="291"/>
        <v>0</v>
      </c>
      <c r="BX536" s="776">
        <f t="shared" si="292"/>
        <v>0</v>
      </c>
      <c r="BY536" s="644">
        <f t="shared" si="293"/>
        <v>0</v>
      </c>
      <c r="BZ536" s="338"/>
      <c r="CA536" s="338"/>
      <c r="CB536" s="338"/>
      <c r="CC536" s="338"/>
      <c r="CD536" s="338"/>
      <c r="CE536" s="338"/>
      <c r="CF536" s="338"/>
    </row>
    <row r="537" ht="15.75" customHeight="1">
      <c r="A537" s="821"/>
      <c r="B537" s="338"/>
      <c r="C537" s="338"/>
      <c r="D537" s="338"/>
      <c r="E537" s="338"/>
      <c r="F537" s="339"/>
      <c r="G537" s="773">
        <f t="shared" ref="G537:H537" si="549">L537+N537+P537+R537+T537+V537+X537+Z537+AB537+AD537+AF537+AH537+AJ537+AL537+AN537+AP537+AR537+AT537+AV537+AX537+AZ537+BB537+BD537+BF537+BH537+BJ537+BL537+BN537+BP537+BR537+BT537</f>
        <v>0</v>
      </c>
      <c r="H537" s="671">
        <f t="shared" si="549"/>
        <v>0</v>
      </c>
      <c r="I537" s="774">
        <f t="shared" si="4"/>
        <v>0</v>
      </c>
      <c r="J537" s="418"/>
      <c r="K537" s="407">
        <f t="shared" si="5"/>
        <v>0</v>
      </c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  <c r="AV537" s="338"/>
      <c r="AW537" s="338"/>
      <c r="AX537" s="338"/>
      <c r="AY537" s="338"/>
      <c r="AZ537" s="338"/>
      <c r="BA537" s="338"/>
      <c r="BB537" s="338"/>
      <c r="BC537" s="338"/>
      <c r="BD537" s="338"/>
      <c r="BE537" s="338"/>
      <c r="BF537" s="338"/>
      <c r="BG537" s="338"/>
      <c r="BH537" s="338"/>
      <c r="BI537" s="338"/>
      <c r="BJ537" s="338"/>
      <c r="BK537" s="338"/>
      <c r="BL537" s="338"/>
      <c r="BM537" s="338"/>
      <c r="BN537" s="338"/>
      <c r="BO537" s="338"/>
      <c r="BP537" s="338"/>
      <c r="BQ537" s="338"/>
      <c r="BR537" s="338"/>
      <c r="BS537" s="338"/>
      <c r="BT537" s="338"/>
      <c r="BU537" s="338"/>
      <c r="BV537" s="643">
        <f t="shared" si="290"/>
        <v>0</v>
      </c>
      <c r="BW537" s="644">
        <f t="shared" si="291"/>
        <v>0</v>
      </c>
      <c r="BX537" s="776">
        <f t="shared" si="292"/>
        <v>0</v>
      </c>
      <c r="BY537" s="644">
        <f t="shared" si="293"/>
        <v>0</v>
      </c>
      <c r="BZ537" s="338"/>
      <c r="CA537" s="338"/>
      <c r="CB537" s="338"/>
      <c r="CC537" s="338"/>
      <c r="CD537" s="338"/>
      <c r="CE537" s="338"/>
      <c r="CF537" s="338"/>
    </row>
    <row r="538" ht="15.75" customHeight="1">
      <c r="A538" s="821"/>
      <c r="B538" s="338"/>
      <c r="C538" s="338"/>
      <c r="D538" s="338"/>
      <c r="E538" s="338"/>
      <c r="F538" s="339"/>
      <c r="G538" s="773">
        <f t="shared" ref="G538:H538" si="550">L538+N538+P538+R538+T538+V538+X538+Z538+AB538+AD538+AF538+AH538+AJ538+AL538+AN538+AP538+AR538+AT538+AV538+AX538+AZ538+BB538+BD538+BF538+BH538+BJ538+BL538+BN538+BP538+BR538+BT538</f>
        <v>0</v>
      </c>
      <c r="H538" s="671">
        <f t="shared" si="550"/>
        <v>0</v>
      </c>
      <c r="I538" s="774">
        <f t="shared" si="4"/>
        <v>0</v>
      </c>
      <c r="J538" s="418"/>
      <c r="K538" s="407">
        <f t="shared" si="5"/>
        <v>0</v>
      </c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  <c r="AV538" s="338"/>
      <c r="AW538" s="338"/>
      <c r="AX538" s="338"/>
      <c r="AY538" s="338"/>
      <c r="AZ538" s="338"/>
      <c r="BA538" s="338"/>
      <c r="BB538" s="338"/>
      <c r="BC538" s="338"/>
      <c r="BD538" s="338"/>
      <c r="BE538" s="338"/>
      <c r="BF538" s="338"/>
      <c r="BG538" s="338"/>
      <c r="BH538" s="338"/>
      <c r="BI538" s="338"/>
      <c r="BJ538" s="338"/>
      <c r="BK538" s="338"/>
      <c r="BL538" s="338"/>
      <c r="BM538" s="338"/>
      <c r="BN538" s="338"/>
      <c r="BO538" s="338"/>
      <c r="BP538" s="338"/>
      <c r="BQ538" s="338"/>
      <c r="BR538" s="338"/>
      <c r="BS538" s="338"/>
      <c r="BT538" s="338"/>
      <c r="BU538" s="338"/>
      <c r="BV538" s="643">
        <f t="shared" si="290"/>
        <v>0</v>
      </c>
      <c r="BW538" s="644">
        <f t="shared" si="291"/>
        <v>0</v>
      </c>
      <c r="BX538" s="776">
        <f t="shared" si="292"/>
        <v>0</v>
      </c>
      <c r="BY538" s="644">
        <f t="shared" si="293"/>
        <v>0</v>
      </c>
      <c r="BZ538" s="338"/>
      <c r="CA538" s="338"/>
      <c r="CB538" s="338"/>
      <c r="CC538" s="338"/>
      <c r="CD538" s="338"/>
      <c r="CE538" s="338"/>
      <c r="CF538" s="338"/>
    </row>
    <row r="539" ht="15.75" customHeight="1">
      <c r="A539" s="821"/>
      <c r="B539" s="338"/>
      <c r="C539" s="338"/>
      <c r="D539" s="338"/>
      <c r="E539" s="338"/>
      <c r="F539" s="339"/>
      <c r="G539" s="773">
        <f t="shared" ref="G539:H539" si="551">L539+N539+P539+R539+T539+V539+X539+Z539+AB539+AD539+AF539+AH539+AJ539+AL539+AN539+AP539+AR539+AT539+AV539+AX539+AZ539+BB539+BD539+BF539+BH539+BJ539+BL539+BN539+BP539+BR539+BT539</f>
        <v>0</v>
      </c>
      <c r="H539" s="671">
        <f t="shared" si="551"/>
        <v>0</v>
      </c>
      <c r="I539" s="774">
        <f t="shared" si="4"/>
        <v>0</v>
      </c>
      <c r="J539" s="418"/>
      <c r="K539" s="407">
        <f t="shared" si="5"/>
        <v>0</v>
      </c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  <c r="AV539" s="338"/>
      <c r="AW539" s="338"/>
      <c r="AX539" s="338"/>
      <c r="AY539" s="338"/>
      <c r="AZ539" s="338"/>
      <c r="BA539" s="338"/>
      <c r="BB539" s="338"/>
      <c r="BC539" s="338"/>
      <c r="BD539" s="338"/>
      <c r="BE539" s="338"/>
      <c r="BF539" s="338"/>
      <c r="BG539" s="338"/>
      <c r="BH539" s="338"/>
      <c r="BI539" s="338"/>
      <c r="BJ539" s="338"/>
      <c r="BK539" s="338"/>
      <c r="BL539" s="338"/>
      <c r="BM539" s="338"/>
      <c r="BN539" s="338"/>
      <c r="BO539" s="338"/>
      <c r="BP539" s="338"/>
      <c r="BQ539" s="338"/>
      <c r="BR539" s="338"/>
      <c r="BS539" s="338"/>
      <c r="BT539" s="338"/>
      <c r="BU539" s="338"/>
      <c r="BV539" s="643">
        <f t="shared" si="290"/>
        <v>0</v>
      </c>
      <c r="BW539" s="644">
        <f t="shared" si="291"/>
        <v>0</v>
      </c>
      <c r="BX539" s="776">
        <f t="shared" si="292"/>
        <v>0</v>
      </c>
      <c r="BY539" s="644">
        <f t="shared" si="293"/>
        <v>0</v>
      </c>
      <c r="BZ539" s="338"/>
      <c r="CA539" s="338"/>
      <c r="CB539" s="338"/>
      <c r="CC539" s="338"/>
      <c r="CD539" s="338"/>
      <c r="CE539" s="338"/>
      <c r="CF539" s="338"/>
    </row>
    <row r="540" ht="15.75" customHeight="1">
      <c r="A540" s="821"/>
      <c r="B540" s="338"/>
      <c r="C540" s="338"/>
      <c r="D540" s="338"/>
      <c r="E540" s="338"/>
      <c r="F540" s="339"/>
      <c r="G540" s="773">
        <f t="shared" ref="G540:H540" si="552">L540+N540+P540+R540+T540+V540+X540+Z540+AB540+AD540+AF540+AH540+AJ540+AL540+AN540+AP540+AR540+AT540+AV540+AX540+AZ540+BB540+BD540+BF540+BH540+BJ540+BL540+BN540+BP540+BR540+BT540</f>
        <v>0</v>
      </c>
      <c r="H540" s="671">
        <f t="shared" si="552"/>
        <v>0</v>
      </c>
      <c r="I540" s="774">
        <f t="shared" si="4"/>
        <v>0</v>
      </c>
      <c r="J540" s="418"/>
      <c r="K540" s="407">
        <f t="shared" si="5"/>
        <v>0</v>
      </c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  <c r="AV540" s="338"/>
      <c r="AW540" s="338"/>
      <c r="AX540" s="338"/>
      <c r="AY540" s="338"/>
      <c r="AZ540" s="338"/>
      <c r="BA540" s="338"/>
      <c r="BB540" s="338"/>
      <c r="BC540" s="338"/>
      <c r="BD540" s="338"/>
      <c r="BE540" s="338"/>
      <c r="BF540" s="338"/>
      <c r="BG540" s="338"/>
      <c r="BH540" s="338"/>
      <c r="BI540" s="338"/>
      <c r="BJ540" s="338"/>
      <c r="BK540" s="338"/>
      <c r="BL540" s="338"/>
      <c r="BM540" s="338"/>
      <c r="BN540" s="338"/>
      <c r="BO540" s="338"/>
      <c r="BP540" s="338"/>
      <c r="BQ540" s="338"/>
      <c r="BR540" s="338"/>
      <c r="BS540" s="338"/>
      <c r="BT540" s="338"/>
      <c r="BU540" s="338"/>
      <c r="BV540" s="643">
        <f t="shared" si="290"/>
        <v>0</v>
      </c>
      <c r="BW540" s="644">
        <f t="shared" si="291"/>
        <v>0</v>
      </c>
      <c r="BX540" s="776">
        <f t="shared" si="292"/>
        <v>0</v>
      </c>
      <c r="BY540" s="644">
        <f t="shared" si="293"/>
        <v>0</v>
      </c>
      <c r="BZ540" s="338"/>
      <c r="CA540" s="338"/>
      <c r="CB540" s="338"/>
      <c r="CC540" s="338"/>
      <c r="CD540" s="338"/>
      <c r="CE540" s="338"/>
      <c r="CF540" s="338"/>
    </row>
    <row r="541" ht="15.75" customHeight="1">
      <c r="A541" s="821"/>
      <c r="B541" s="338"/>
      <c r="C541" s="338"/>
      <c r="D541" s="338"/>
      <c r="E541" s="338"/>
      <c r="F541" s="339"/>
      <c r="G541" s="773">
        <f t="shared" ref="G541:H541" si="553">L541+N541+P541+R541+T541+V541+X541+Z541+AB541+AD541+AF541+AH541+AJ541+AL541+AN541+AP541+AR541+AT541+AV541+AX541+AZ541+BB541+BD541+BF541+BH541+BJ541+BL541+BN541+BP541+BR541+BT541</f>
        <v>0</v>
      </c>
      <c r="H541" s="671">
        <f t="shared" si="553"/>
        <v>0</v>
      </c>
      <c r="I541" s="774">
        <f t="shared" si="4"/>
        <v>0</v>
      </c>
      <c r="J541" s="418"/>
      <c r="K541" s="407">
        <f t="shared" si="5"/>
        <v>0</v>
      </c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  <c r="AV541" s="338"/>
      <c r="AW541" s="338"/>
      <c r="AX541" s="338"/>
      <c r="AY541" s="338"/>
      <c r="AZ541" s="338"/>
      <c r="BA541" s="338"/>
      <c r="BB541" s="338"/>
      <c r="BC541" s="338"/>
      <c r="BD541" s="338"/>
      <c r="BE541" s="338"/>
      <c r="BF541" s="338"/>
      <c r="BG541" s="338"/>
      <c r="BH541" s="338"/>
      <c r="BI541" s="338"/>
      <c r="BJ541" s="338"/>
      <c r="BK541" s="338"/>
      <c r="BL541" s="338"/>
      <c r="BM541" s="338"/>
      <c r="BN541" s="338"/>
      <c r="BO541" s="338"/>
      <c r="BP541" s="338"/>
      <c r="BQ541" s="338"/>
      <c r="BR541" s="338"/>
      <c r="BS541" s="338"/>
      <c r="BT541" s="338"/>
      <c r="BU541" s="338"/>
      <c r="BV541" s="643">
        <f t="shared" si="290"/>
        <v>0</v>
      </c>
      <c r="BW541" s="644">
        <f t="shared" si="291"/>
        <v>0</v>
      </c>
      <c r="BX541" s="776">
        <f t="shared" si="292"/>
        <v>0</v>
      </c>
      <c r="BY541" s="644">
        <f t="shared" si="293"/>
        <v>0</v>
      </c>
      <c r="BZ541" s="338"/>
      <c r="CA541" s="338"/>
      <c r="CB541" s="338"/>
      <c r="CC541" s="338"/>
      <c r="CD541" s="338"/>
      <c r="CE541" s="338"/>
      <c r="CF541" s="338"/>
    </row>
    <row r="542" ht="15.75" customHeight="1">
      <c r="A542" s="821"/>
      <c r="B542" s="338"/>
      <c r="C542" s="338"/>
      <c r="D542" s="338"/>
      <c r="E542" s="338"/>
      <c r="F542" s="339"/>
      <c r="G542" s="773">
        <f t="shared" ref="G542:H542" si="554">L542+N542+P542+R542+T542+V542+X542+Z542+AB542+AD542+AF542+AH542+AJ542+AL542+AN542+AP542+AR542+AT542+AV542+AX542+AZ542+BB542+BD542+BF542+BH542+BJ542+BL542+BN542+BP542+BR542+BT542</f>
        <v>0</v>
      </c>
      <c r="H542" s="671">
        <f t="shared" si="554"/>
        <v>0</v>
      </c>
      <c r="I542" s="774">
        <f t="shared" si="4"/>
        <v>0</v>
      </c>
      <c r="J542" s="418"/>
      <c r="K542" s="407">
        <f t="shared" si="5"/>
        <v>0</v>
      </c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  <c r="AV542" s="338"/>
      <c r="AW542" s="338"/>
      <c r="AX542" s="338"/>
      <c r="AY542" s="338"/>
      <c r="AZ542" s="338"/>
      <c r="BA542" s="338"/>
      <c r="BB542" s="338"/>
      <c r="BC542" s="338"/>
      <c r="BD542" s="338"/>
      <c r="BE542" s="338"/>
      <c r="BF542" s="338"/>
      <c r="BG542" s="338"/>
      <c r="BH542" s="338"/>
      <c r="BI542" s="338"/>
      <c r="BJ542" s="338"/>
      <c r="BK542" s="338"/>
      <c r="BL542" s="338"/>
      <c r="BM542" s="338"/>
      <c r="BN542" s="338"/>
      <c r="BO542" s="338"/>
      <c r="BP542" s="338"/>
      <c r="BQ542" s="338"/>
      <c r="BR542" s="338"/>
      <c r="BS542" s="338"/>
      <c r="BT542" s="338"/>
      <c r="BU542" s="338"/>
      <c r="BV542" s="643">
        <f t="shared" si="290"/>
        <v>0</v>
      </c>
      <c r="BW542" s="644">
        <f t="shared" si="291"/>
        <v>0</v>
      </c>
      <c r="BX542" s="776">
        <f t="shared" si="292"/>
        <v>0</v>
      </c>
      <c r="BY542" s="644">
        <f t="shared" si="293"/>
        <v>0</v>
      </c>
      <c r="BZ542" s="338"/>
      <c r="CA542" s="338"/>
      <c r="CB542" s="338"/>
      <c r="CC542" s="338"/>
      <c r="CD542" s="338"/>
      <c r="CE542" s="338"/>
      <c r="CF542" s="338"/>
    </row>
    <row r="543" ht="15.75" customHeight="1">
      <c r="A543" s="821"/>
      <c r="B543" s="338"/>
      <c r="C543" s="338"/>
      <c r="D543" s="338"/>
      <c r="E543" s="338"/>
      <c r="F543" s="339"/>
      <c r="G543" s="773">
        <f t="shared" ref="G543:H543" si="555">L543+N543+P543+R543+T543+V543+X543+Z543+AB543+AD543+AF543+AH543+AJ543+AL543+AN543+AP543+AR543+AT543+AV543+AX543+AZ543+BB543+BD543+BF543+BH543+BJ543+BL543+BN543+BP543+BR543+BT543</f>
        <v>0</v>
      </c>
      <c r="H543" s="671">
        <f t="shared" si="555"/>
        <v>0</v>
      </c>
      <c r="I543" s="774">
        <f t="shared" si="4"/>
        <v>0</v>
      </c>
      <c r="J543" s="418"/>
      <c r="K543" s="407">
        <f t="shared" si="5"/>
        <v>0</v>
      </c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  <c r="AV543" s="338"/>
      <c r="AW543" s="338"/>
      <c r="AX543" s="338"/>
      <c r="AY543" s="338"/>
      <c r="AZ543" s="338"/>
      <c r="BA543" s="338"/>
      <c r="BB543" s="338"/>
      <c r="BC543" s="338"/>
      <c r="BD543" s="338"/>
      <c r="BE543" s="338"/>
      <c r="BF543" s="338"/>
      <c r="BG543" s="338"/>
      <c r="BH543" s="338"/>
      <c r="BI543" s="338"/>
      <c r="BJ543" s="338"/>
      <c r="BK543" s="338"/>
      <c r="BL543" s="338"/>
      <c r="BM543" s="338"/>
      <c r="BN543" s="338"/>
      <c r="BO543" s="338"/>
      <c r="BP543" s="338"/>
      <c r="BQ543" s="338"/>
      <c r="BR543" s="338"/>
      <c r="BS543" s="338"/>
      <c r="BT543" s="338"/>
      <c r="BU543" s="338"/>
      <c r="BV543" s="643">
        <f t="shared" si="290"/>
        <v>0</v>
      </c>
      <c r="BW543" s="644">
        <f t="shared" si="291"/>
        <v>0</v>
      </c>
      <c r="BX543" s="776">
        <f t="shared" si="292"/>
        <v>0</v>
      </c>
      <c r="BY543" s="644">
        <f t="shared" si="293"/>
        <v>0</v>
      </c>
      <c r="BZ543" s="338"/>
      <c r="CA543" s="338"/>
      <c r="CB543" s="338"/>
      <c r="CC543" s="338"/>
      <c r="CD543" s="338"/>
      <c r="CE543" s="338"/>
      <c r="CF543" s="338"/>
    </row>
    <row r="544" ht="15.75" customHeight="1">
      <c r="A544" s="821"/>
      <c r="B544" s="338"/>
      <c r="C544" s="338"/>
      <c r="D544" s="338"/>
      <c r="E544" s="338"/>
      <c r="F544" s="339"/>
      <c r="G544" s="773">
        <f t="shared" ref="G544:H544" si="556">L544+N544+P544+R544+T544+V544+X544+Z544+AB544+AD544+AF544+AH544+AJ544+AL544+AN544+AP544+AR544+AT544+AV544+AX544+AZ544+BB544+BD544+BF544+BH544+BJ544+BL544+BN544+BP544+BR544+BT544</f>
        <v>0</v>
      </c>
      <c r="H544" s="671">
        <f t="shared" si="556"/>
        <v>0</v>
      </c>
      <c r="I544" s="774">
        <f t="shared" si="4"/>
        <v>0</v>
      </c>
      <c r="J544" s="418"/>
      <c r="K544" s="407">
        <f t="shared" si="5"/>
        <v>0</v>
      </c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  <c r="AV544" s="338"/>
      <c r="AW544" s="338"/>
      <c r="AX544" s="338"/>
      <c r="AY544" s="338"/>
      <c r="AZ544" s="338"/>
      <c r="BA544" s="338"/>
      <c r="BB544" s="338"/>
      <c r="BC544" s="338"/>
      <c r="BD544" s="338"/>
      <c r="BE544" s="338"/>
      <c r="BF544" s="338"/>
      <c r="BG544" s="338"/>
      <c r="BH544" s="338"/>
      <c r="BI544" s="338"/>
      <c r="BJ544" s="338"/>
      <c r="BK544" s="338"/>
      <c r="BL544" s="338"/>
      <c r="BM544" s="338"/>
      <c r="BN544" s="338"/>
      <c r="BO544" s="338"/>
      <c r="BP544" s="338"/>
      <c r="BQ544" s="338"/>
      <c r="BR544" s="338"/>
      <c r="BS544" s="338"/>
      <c r="BT544" s="338"/>
      <c r="BU544" s="338"/>
      <c r="BV544" s="643">
        <f t="shared" si="290"/>
        <v>0</v>
      </c>
      <c r="BW544" s="644">
        <f t="shared" si="291"/>
        <v>0</v>
      </c>
      <c r="BX544" s="776">
        <f t="shared" si="292"/>
        <v>0</v>
      </c>
      <c r="BY544" s="644">
        <f t="shared" si="293"/>
        <v>0</v>
      </c>
      <c r="BZ544" s="338"/>
      <c r="CA544" s="338"/>
      <c r="CB544" s="338"/>
      <c r="CC544" s="338"/>
      <c r="CD544" s="338"/>
      <c r="CE544" s="338"/>
      <c r="CF544" s="338"/>
    </row>
    <row r="545" ht="15.75" customHeight="1">
      <c r="A545" s="821"/>
      <c r="B545" s="338"/>
      <c r="C545" s="338"/>
      <c r="D545" s="338"/>
      <c r="E545" s="338"/>
      <c r="F545" s="339"/>
      <c r="G545" s="773">
        <f t="shared" ref="G545:H545" si="557">L545+N545+P545+R545+T545+V545+X545+Z545+AB545+AD545+AF545+AH545+AJ545+AL545+AN545+AP545+AR545+AT545+AV545+AX545+AZ545+BB545+BD545+BF545+BH545+BJ545+BL545+BN545+BP545+BR545+BT545</f>
        <v>0</v>
      </c>
      <c r="H545" s="671">
        <f t="shared" si="557"/>
        <v>0</v>
      </c>
      <c r="I545" s="774">
        <f t="shared" si="4"/>
        <v>0</v>
      </c>
      <c r="J545" s="418"/>
      <c r="K545" s="407">
        <f t="shared" si="5"/>
        <v>0</v>
      </c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  <c r="AV545" s="338"/>
      <c r="AW545" s="338"/>
      <c r="AX545" s="338"/>
      <c r="AY545" s="338"/>
      <c r="AZ545" s="338"/>
      <c r="BA545" s="338"/>
      <c r="BB545" s="338"/>
      <c r="BC545" s="338"/>
      <c r="BD545" s="338"/>
      <c r="BE545" s="338"/>
      <c r="BF545" s="338"/>
      <c r="BG545" s="338"/>
      <c r="BH545" s="338"/>
      <c r="BI545" s="338"/>
      <c r="BJ545" s="338"/>
      <c r="BK545" s="338"/>
      <c r="BL545" s="338"/>
      <c r="BM545" s="338"/>
      <c r="BN545" s="338"/>
      <c r="BO545" s="338"/>
      <c r="BP545" s="338"/>
      <c r="BQ545" s="338"/>
      <c r="BR545" s="338"/>
      <c r="BS545" s="338"/>
      <c r="BT545" s="338"/>
      <c r="BU545" s="338"/>
      <c r="BV545" s="643">
        <f t="shared" si="290"/>
        <v>0</v>
      </c>
      <c r="BW545" s="644">
        <f t="shared" si="291"/>
        <v>0</v>
      </c>
      <c r="BX545" s="776">
        <f t="shared" si="292"/>
        <v>0</v>
      </c>
      <c r="BY545" s="644">
        <f t="shared" si="293"/>
        <v>0</v>
      </c>
      <c r="BZ545" s="338"/>
      <c r="CA545" s="338"/>
      <c r="CB545" s="338"/>
      <c r="CC545" s="338"/>
      <c r="CD545" s="338"/>
      <c r="CE545" s="338"/>
      <c r="CF545" s="338"/>
    </row>
    <row r="546" ht="15.75" customHeight="1">
      <c r="A546" s="821"/>
      <c r="B546" s="338"/>
      <c r="C546" s="338"/>
      <c r="D546" s="338"/>
      <c r="E546" s="338"/>
      <c r="F546" s="339"/>
      <c r="G546" s="773">
        <f t="shared" ref="G546:H546" si="558">L546+N546+P546+R546+T546+V546+X546+Z546+AB546+AD546+AF546+AH546+AJ546+AL546+AN546+AP546+AR546+AT546+AV546+AX546+AZ546+BB546+BD546+BF546+BH546+BJ546+BL546+BN546+BP546+BR546+BT546</f>
        <v>0</v>
      </c>
      <c r="H546" s="671">
        <f t="shared" si="558"/>
        <v>0</v>
      </c>
      <c r="I546" s="774">
        <f t="shared" si="4"/>
        <v>0</v>
      </c>
      <c r="J546" s="418"/>
      <c r="K546" s="407">
        <f t="shared" si="5"/>
        <v>0</v>
      </c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  <c r="AV546" s="338"/>
      <c r="AW546" s="338"/>
      <c r="AX546" s="338"/>
      <c r="AY546" s="338"/>
      <c r="AZ546" s="338"/>
      <c r="BA546" s="338"/>
      <c r="BB546" s="338"/>
      <c r="BC546" s="338"/>
      <c r="BD546" s="338"/>
      <c r="BE546" s="338"/>
      <c r="BF546" s="338"/>
      <c r="BG546" s="338"/>
      <c r="BH546" s="338"/>
      <c r="BI546" s="338"/>
      <c r="BJ546" s="338"/>
      <c r="BK546" s="338"/>
      <c r="BL546" s="338"/>
      <c r="BM546" s="338"/>
      <c r="BN546" s="338"/>
      <c r="BO546" s="338"/>
      <c r="BP546" s="338"/>
      <c r="BQ546" s="338"/>
      <c r="BR546" s="338"/>
      <c r="BS546" s="338"/>
      <c r="BT546" s="338"/>
      <c r="BU546" s="338"/>
      <c r="BV546" s="643">
        <f t="shared" si="290"/>
        <v>0</v>
      </c>
      <c r="BW546" s="644">
        <f t="shared" si="291"/>
        <v>0</v>
      </c>
      <c r="BX546" s="776">
        <f t="shared" si="292"/>
        <v>0</v>
      </c>
      <c r="BY546" s="644">
        <f t="shared" si="293"/>
        <v>0</v>
      </c>
      <c r="BZ546" s="338"/>
      <c r="CA546" s="338"/>
      <c r="CB546" s="338"/>
      <c r="CC546" s="338"/>
      <c r="CD546" s="338"/>
      <c r="CE546" s="338"/>
      <c r="CF546" s="338"/>
    </row>
    <row r="547" ht="15.75" customHeight="1">
      <c r="A547" s="821"/>
      <c r="B547" s="338"/>
      <c r="C547" s="338"/>
      <c r="D547" s="338"/>
      <c r="E547" s="338"/>
      <c r="F547" s="339"/>
      <c r="G547" s="773">
        <f t="shared" ref="G547:H547" si="559">L547+N547+P547+R547+T547+V547+X547+Z547+AB547+AD547+AF547+AH547+AJ547+AL547+AN547+AP547+AR547+AT547+AV547+AX547+AZ547+BB547+BD547+BF547+BH547+BJ547+BL547+BN547+BP547+BR547+BT547</f>
        <v>0</v>
      </c>
      <c r="H547" s="671">
        <f t="shared" si="559"/>
        <v>0</v>
      </c>
      <c r="I547" s="774">
        <f t="shared" si="4"/>
        <v>0</v>
      </c>
      <c r="J547" s="418"/>
      <c r="K547" s="407">
        <f t="shared" si="5"/>
        <v>0</v>
      </c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  <c r="AV547" s="338"/>
      <c r="AW547" s="338"/>
      <c r="AX547" s="338"/>
      <c r="AY547" s="338"/>
      <c r="AZ547" s="338"/>
      <c r="BA547" s="338"/>
      <c r="BB547" s="338"/>
      <c r="BC547" s="338"/>
      <c r="BD547" s="338"/>
      <c r="BE547" s="338"/>
      <c r="BF547" s="338"/>
      <c r="BG547" s="338"/>
      <c r="BH547" s="338"/>
      <c r="BI547" s="338"/>
      <c r="BJ547" s="338"/>
      <c r="BK547" s="338"/>
      <c r="BL547" s="338"/>
      <c r="BM547" s="338"/>
      <c r="BN547" s="338"/>
      <c r="BO547" s="338"/>
      <c r="BP547" s="338"/>
      <c r="BQ547" s="338"/>
      <c r="BR547" s="338"/>
      <c r="BS547" s="338"/>
      <c r="BT547" s="338"/>
      <c r="BU547" s="338"/>
      <c r="BV547" s="643">
        <f t="shared" si="290"/>
        <v>0</v>
      </c>
      <c r="BW547" s="644">
        <f t="shared" si="291"/>
        <v>0</v>
      </c>
      <c r="BX547" s="776">
        <f t="shared" si="292"/>
        <v>0</v>
      </c>
      <c r="BY547" s="644">
        <f t="shared" si="293"/>
        <v>0</v>
      </c>
      <c r="BZ547" s="338"/>
      <c r="CA547" s="338"/>
      <c r="CB547" s="338"/>
      <c r="CC547" s="338"/>
      <c r="CD547" s="338"/>
      <c r="CE547" s="338"/>
      <c r="CF547" s="338"/>
    </row>
    <row r="548" ht="15.75" customHeight="1">
      <c r="A548" s="821"/>
      <c r="B548" s="338"/>
      <c r="C548" s="338"/>
      <c r="D548" s="338"/>
      <c r="E548" s="338"/>
      <c r="F548" s="339"/>
      <c r="G548" s="773">
        <f t="shared" ref="G548:H548" si="560">L548+N548+P548+R548+T548+V548+X548+Z548+AB548+AD548+AF548+AH548+AJ548+AL548+AN548+AP548+AR548+AT548+AV548+AX548+AZ548+BB548+BD548+BF548+BH548+BJ548+BL548+BN548+BP548+BR548+BT548</f>
        <v>0</v>
      </c>
      <c r="H548" s="671">
        <f t="shared" si="560"/>
        <v>0</v>
      </c>
      <c r="I548" s="774">
        <f t="shared" si="4"/>
        <v>0</v>
      </c>
      <c r="J548" s="418"/>
      <c r="K548" s="407">
        <f t="shared" si="5"/>
        <v>0</v>
      </c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  <c r="AV548" s="338"/>
      <c r="AW548" s="338"/>
      <c r="AX548" s="338"/>
      <c r="AY548" s="338"/>
      <c r="AZ548" s="338"/>
      <c r="BA548" s="338"/>
      <c r="BB548" s="338"/>
      <c r="BC548" s="338"/>
      <c r="BD548" s="338"/>
      <c r="BE548" s="338"/>
      <c r="BF548" s="338"/>
      <c r="BG548" s="338"/>
      <c r="BH548" s="338"/>
      <c r="BI548" s="338"/>
      <c r="BJ548" s="338"/>
      <c r="BK548" s="338"/>
      <c r="BL548" s="338"/>
      <c r="BM548" s="338"/>
      <c r="BN548" s="338"/>
      <c r="BO548" s="338"/>
      <c r="BP548" s="338"/>
      <c r="BQ548" s="338"/>
      <c r="BR548" s="338"/>
      <c r="BS548" s="338"/>
      <c r="BT548" s="338"/>
      <c r="BU548" s="338"/>
      <c r="BV548" s="643">
        <f t="shared" si="290"/>
        <v>0</v>
      </c>
      <c r="BW548" s="644">
        <f t="shared" si="291"/>
        <v>0</v>
      </c>
      <c r="BX548" s="776">
        <f t="shared" si="292"/>
        <v>0</v>
      </c>
      <c r="BY548" s="644">
        <f t="shared" si="293"/>
        <v>0</v>
      </c>
      <c r="BZ548" s="338"/>
      <c r="CA548" s="338"/>
      <c r="CB548" s="338"/>
      <c r="CC548" s="338"/>
      <c r="CD548" s="338"/>
      <c r="CE548" s="338"/>
      <c r="CF548" s="338"/>
    </row>
    <row r="549" ht="15.75" customHeight="1">
      <c r="A549" s="821"/>
      <c r="B549" s="338"/>
      <c r="C549" s="338"/>
      <c r="D549" s="338"/>
      <c r="E549" s="338"/>
      <c r="F549" s="339"/>
      <c r="G549" s="773">
        <f t="shared" ref="G549:H549" si="561">L549+N549+P549+R549+T549+V549+X549+Z549+AB549+AD549+AF549+AH549+AJ549+AL549+AN549+AP549+AR549+AT549+AV549+AX549+AZ549+BB549+BD549+BF549+BH549+BJ549+BL549+BN549+BP549+BR549+BT549</f>
        <v>0</v>
      </c>
      <c r="H549" s="671">
        <f t="shared" si="561"/>
        <v>0</v>
      </c>
      <c r="I549" s="774">
        <f t="shared" si="4"/>
        <v>0</v>
      </c>
      <c r="J549" s="418"/>
      <c r="K549" s="407">
        <f t="shared" si="5"/>
        <v>0</v>
      </c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  <c r="AV549" s="338"/>
      <c r="AW549" s="338"/>
      <c r="AX549" s="338"/>
      <c r="AY549" s="338"/>
      <c r="AZ549" s="338"/>
      <c r="BA549" s="338"/>
      <c r="BB549" s="338"/>
      <c r="BC549" s="338"/>
      <c r="BD549" s="338"/>
      <c r="BE549" s="338"/>
      <c r="BF549" s="338"/>
      <c r="BG549" s="338"/>
      <c r="BH549" s="338"/>
      <c r="BI549" s="338"/>
      <c r="BJ549" s="338"/>
      <c r="BK549" s="338"/>
      <c r="BL549" s="338"/>
      <c r="BM549" s="338"/>
      <c r="BN549" s="338"/>
      <c r="BO549" s="338"/>
      <c r="BP549" s="338"/>
      <c r="BQ549" s="338"/>
      <c r="BR549" s="338"/>
      <c r="BS549" s="338"/>
      <c r="BT549" s="338"/>
      <c r="BU549" s="338"/>
      <c r="BV549" s="643">
        <f t="shared" si="290"/>
        <v>0</v>
      </c>
      <c r="BW549" s="644">
        <f t="shared" si="291"/>
        <v>0</v>
      </c>
      <c r="BX549" s="776">
        <f t="shared" si="292"/>
        <v>0</v>
      </c>
      <c r="BY549" s="644">
        <f t="shared" si="293"/>
        <v>0</v>
      </c>
      <c r="BZ549" s="338"/>
      <c r="CA549" s="338"/>
      <c r="CB549" s="338"/>
      <c r="CC549" s="338"/>
      <c r="CD549" s="338"/>
      <c r="CE549" s="338"/>
      <c r="CF549" s="338"/>
    </row>
    <row r="550" ht="15.75" customHeight="1">
      <c r="A550" s="821"/>
      <c r="B550" s="338"/>
      <c r="C550" s="338"/>
      <c r="D550" s="338"/>
      <c r="E550" s="338"/>
      <c r="F550" s="339"/>
      <c r="G550" s="773">
        <f t="shared" ref="G550:H550" si="562">L550+N550+P550+R550+T550+V550+X550+Z550+AB550+AD550+AF550+AH550+AJ550+AL550+AN550+AP550+AR550+AT550+AV550+AX550+AZ550+BB550+BD550+BF550+BH550+BJ550+BL550+BN550+BP550+BR550+BT550</f>
        <v>0</v>
      </c>
      <c r="H550" s="671">
        <f t="shared" si="562"/>
        <v>0</v>
      </c>
      <c r="I550" s="774">
        <f t="shared" si="4"/>
        <v>0</v>
      </c>
      <c r="J550" s="418"/>
      <c r="K550" s="407">
        <f t="shared" si="5"/>
        <v>0</v>
      </c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  <c r="AV550" s="338"/>
      <c r="AW550" s="338"/>
      <c r="AX550" s="338"/>
      <c r="AY550" s="338"/>
      <c r="AZ550" s="338"/>
      <c r="BA550" s="338"/>
      <c r="BB550" s="338"/>
      <c r="BC550" s="338"/>
      <c r="BD550" s="338"/>
      <c r="BE550" s="338"/>
      <c r="BF550" s="338"/>
      <c r="BG550" s="338"/>
      <c r="BH550" s="338"/>
      <c r="BI550" s="338"/>
      <c r="BJ550" s="338"/>
      <c r="BK550" s="338"/>
      <c r="BL550" s="338"/>
      <c r="BM550" s="338"/>
      <c r="BN550" s="338"/>
      <c r="BO550" s="338"/>
      <c r="BP550" s="338"/>
      <c r="BQ550" s="338"/>
      <c r="BR550" s="338"/>
      <c r="BS550" s="338"/>
      <c r="BT550" s="338"/>
      <c r="BU550" s="338"/>
      <c r="BV550" s="643">
        <f t="shared" si="290"/>
        <v>0</v>
      </c>
      <c r="BW550" s="644">
        <f t="shared" si="291"/>
        <v>0</v>
      </c>
      <c r="BX550" s="776">
        <f t="shared" si="292"/>
        <v>0</v>
      </c>
      <c r="BY550" s="644">
        <f t="shared" si="293"/>
        <v>0</v>
      </c>
      <c r="BZ550" s="338"/>
      <c r="CA550" s="338"/>
      <c r="CB550" s="338"/>
      <c r="CC550" s="338"/>
      <c r="CD550" s="338"/>
      <c r="CE550" s="338"/>
      <c r="CF550" s="338"/>
    </row>
    <row r="551" ht="15.75" customHeight="1">
      <c r="A551" s="821"/>
      <c r="B551" s="338"/>
      <c r="C551" s="338"/>
      <c r="D551" s="338"/>
      <c r="E551" s="338"/>
      <c r="F551" s="339"/>
      <c r="G551" s="773">
        <f t="shared" ref="G551:H551" si="563">L551+N551+P551+R551+T551+V551+X551+Z551+AB551+AD551+AF551+AH551+AJ551+AL551+AN551+AP551+AR551+AT551+AV551+AX551+AZ551+BB551+BD551+BF551+BH551+BJ551+BL551+BN551+BP551+BR551+BT551</f>
        <v>0</v>
      </c>
      <c r="H551" s="671">
        <f t="shared" si="563"/>
        <v>0</v>
      </c>
      <c r="I551" s="774">
        <f t="shared" si="4"/>
        <v>0</v>
      </c>
      <c r="J551" s="418"/>
      <c r="K551" s="407">
        <f t="shared" si="5"/>
        <v>0</v>
      </c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  <c r="AV551" s="338"/>
      <c r="AW551" s="338"/>
      <c r="AX551" s="338"/>
      <c r="AY551" s="338"/>
      <c r="AZ551" s="338"/>
      <c r="BA551" s="338"/>
      <c r="BB551" s="338"/>
      <c r="BC551" s="338"/>
      <c r="BD551" s="338"/>
      <c r="BE551" s="338"/>
      <c r="BF551" s="338"/>
      <c r="BG551" s="338"/>
      <c r="BH551" s="338"/>
      <c r="BI551" s="338"/>
      <c r="BJ551" s="338"/>
      <c r="BK551" s="338"/>
      <c r="BL551" s="338"/>
      <c r="BM551" s="338"/>
      <c r="BN551" s="338"/>
      <c r="BO551" s="338"/>
      <c r="BP551" s="338"/>
      <c r="BQ551" s="338"/>
      <c r="BR551" s="338"/>
      <c r="BS551" s="338"/>
      <c r="BT551" s="338"/>
      <c r="BU551" s="338"/>
      <c r="BV551" s="643">
        <f t="shared" si="290"/>
        <v>0</v>
      </c>
      <c r="BW551" s="644">
        <f t="shared" si="291"/>
        <v>0</v>
      </c>
      <c r="BX551" s="776">
        <f t="shared" si="292"/>
        <v>0</v>
      </c>
      <c r="BY551" s="644">
        <f t="shared" si="293"/>
        <v>0</v>
      </c>
      <c r="BZ551" s="338"/>
      <c r="CA551" s="338"/>
      <c r="CB551" s="338"/>
      <c r="CC551" s="338"/>
      <c r="CD551" s="338"/>
      <c r="CE551" s="338"/>
      <c r="CF551" s="338"/>
    </row>
    <row r="552" ht="15.75" customHeight="1">
      <c r="A552" s="821"/>
      <c r="B552" s="338"/>
      <c r="C552" s="338"/>
      <c r="D552" s="338"/>
      <c r="E552" s="338"/>
      <c r="F552" s="339"/>
      <c r="G552" s="773">
        <f t="shared" ref="G552:H552" si="564">L552+N552+P552+R552+T552+V552+X552+Z552+AB552+AD552+AF552+AH552+AJ552+AL552+AN552+AP552+AR552+AT552+AV552+AX552+AZ552+BB552+BD552+BF552+BH552+BJ552+BL552+BN552+BP552+BR552+BT552</f>
        <v>0</v>
      </c>
      <c r="H552" s="671">
        <f t="shared" si="564"/>
        <v>0</v>
      </c>
      <c r="I552" s="774">
        <f t="shared" si="4"/>
        <v>0</v>
      </c>
      <c r="J552" s="418"/>
      <c r="K552" s="407">
        <f t="shared" si="5"/>
        <v>0</v>
      </c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  <c r="AV552" s="338"/>
      <c r="AW552" s="338"/>
      <c r="AX552" s="338"/>
      <c r="AY552" s="338"/>
      <c r="AZ552" s="338"/>
      <c r="BA552" s="338"/>
      <c r="BB552" s="338"/>
      <c r="BC552" s="338"/>
      <c r="BD552" s="338"/>
      <c r="BE552" s="338"/>
      <c r="BF552" s="338"/>
      <c r="BG552" s="338"/>
      <c r="BH552" s="338"/>
      <c r="BI552" s="338"/>
      <c r="BJ552" s="338"/>
      <c r="BK552" s="338"/>
      <c r="BL552" s="338"/>
      <c r="BM552" s="338"/>
      <c r="BN552" s="338"/>
      <c r="BO552" s="338"/>
      <c r="BP552" s="338"/>
      <c r="BQ552" s="338"/>
      <c r="BR552" s="338"/>
      <c r="BS552" s="338"/>
      <c r="BT552" s="338"/>
      <c r="BU552" s="338"/>
      <c r="BV552" s="643">
        <f t="shared" si="290"/>
        <v>0</v>
      </c>
      <c r="BW552" s="644">
        <f t="shared" si="291"/>
        <v>0</v>
      </c>
      <c r="BX552" s="776">
        <f t="shared" si="292"/>
        <v>0</v>
      </c>
      <c r="BY552" s="644">
        <f t="shared" si="293"/>
        <v>0</v>
      </c>
      <c r="BZ552" s="338"/>
      <c r="CA552" s="338"/>
      <c r="CB552" s="338"/>
      <c r="CC552" s="338"/>
      <c r="CD552" s="338"/>
      <c r="CE552" s="338"/>
      <c r="CF552" s="338"/>
    </row>
    <row r="553" ht="15.75" customHeight="1">
      <c r="A553" s="821"/>
      <c r="B553" s="338"/>
      <c r="C553" s="338"/>
      <c r="D553" s="338"/>
      <c r="E553" s="338"/>
      <c r="F553" s="339"/>
      <c r="G553" s="773">
        <f t="shared" ref="G553:H553" si="565">L553+N553+P553+R553+T553+V553+X553+Z553+AB553+AD553+AF553+AH553+AJ553+AL553+AN553+AP553+AR553+AT553+AV553+AX553+AZ553+BB553+BD553+BF553+BH553+BJ553+BL553+BN553+BP553+BR553+BT553</f>
        <v>0</v>
      </c>
      <c r="H553" s="671">
        <f t="shared" si="565"/>
        <v>0</v>
      </c>
      <c r="I553" s="774">
        <f t="shared" si="4"/>
        <v>0</v>
      </c>
      <c r="J553" s="418"/>
      <c r="K553" s="407">
        <f t="shared" si="5"/>
        <v>0</v>
      </c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  <c r="AV553" s="338"/>
      <c r="AW553" s="338"/>
      <c r="AX553" s="338"/>
      <c r="AY553" s="338"/>
      <c r="AZ553" s="338"/>
      <c r="BA553" s="338"/>
      <c r="BB553" s="338"/>
      <c r="BC553" s="338"/>
      <c r="BD553" s="338"/>
      <c r="BE553" s="338"/>
      <c r="BF553" s="338"/>
      <c r="BG553" s="338"/>
      <c r="BH553" s="338"/>
      <c r="BI553" s="338"/>
      <c r="BJ553" s="338"/>
      <c r="BK553" s="338"/>
      <c r="BL553" s="338"/>
      <c r="BM553" s="338"/>
      <c r="BN553" s="338"/>
      <c r="BO553" s="338"/>
      <c r="BP553" s="338"/>
      <c r="BQ553" s="338"/>
      <c r="BR553" s="338"/>
      <c r="BS553" s="338"/>
      <c r="BT553" s="338"/>
      <c r="BU553" s="338"/>
      <c r="BV553" s="643">
        <f t="shared" si="290"/>
        <v>0</v>
      </c>
      <c r="BW553" s="644">
        <f t="shared" si="291"/>
        <v>0</v>
      </c>
      <c r="BX553" s="776">
        <f t="shared" si="292"/>
        <v>0</v>
      </c>
      <c r="BY553" s="644">
        <f t="shared" si="293"/>
        <v>0</v>
      </c>
      <c r="BZ553" s="338"/>
      <c r="CA553" s="338"/>
      <c r="CB553" s="338"/>
      <c r="CC553" s="338"/>
      <c r="CD553" s="338"/>
      <c r="CE553" s="338"/>
      <c r="CF553" s="338"/>
    </row>
    <row r="554" ht="15.75" customHeight="1">
      <c r="A554" s="821"/>
      <c r="B554" s="338"/>
      <c r="C554" s="338"/>
      <c r="D554" s="338"/>
      <c r="E554" s="338"/>
      <c r="F554" s="339"/>
      <c r="G554" s="773">
        <f t="shared" ref="G554:H554" si="566">L554+N554+P554+R554+T554+V554+X554+Z554+AB554+AD554+AF554+AH554+AJ554+AL554+AN554+AP554+AR554+AT554+AV554+AX554+AZ554+BB554+BD554+BF554+BH554+BJ554+BL554+BN554+BP554+BR554+BT554</f>
        <v>0</v>
      </c>
      <c r="H554" s="671">
        <f t="shared" si="566"/>
        <v>0</v>
      </c>
      <c r="I554" s="774">
        <f t="shared" si="4"/>
        <v>0</v>
      </c>
      <c r="J554" s="418"/>
      <c r="K554" s="407">
        <f t="shared" si="5"/>
        <v>0</v>
      </c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  <c r="AV554" s="338"/>
      <c r="AW554" s="338"/>
      <c r="AX554" s="338"/>
      <c r="AY554" s="338"/>
      <c r="AZ554" s="338"/>
      <c r="BA554" s="338"/>
      <c r="BB554" s="338"/>
      <c r="BC554" s="338"/>
      <c r="BD554" s="338"/>
      <c r="BE554" s="338"/>
      <c r="BF554" s="338"/>
      <c r="BG554" s="338"/>
      <c r="BH554" s="338"/>
      <c r="BI554" s="338"/>
      <c r="BJ554" s="338"/>
      <c r="BK554" s="338"/>
      <c r="BL554" s="338"/>
      <c r="BM554" s="338"/>
      <c r="BN554" s="338"/>
      <c r="BO554" s="338"/>
      <c r="BP554" s="338"/>
      <c r="BQ554" s="338"/>
      <c r="BR554" s="338"/>
      <c r="BS554" s="338"/>
      <c r="BT554" s="338"/>
      <c r="BU554" s="338"/>
      <c r="BV554" s="643">
        <f t="shared" si="290"/>
        <v>0</v>
      </c>
      <c r="BW554" s="644">
        <f t="shared" si="291"/>
        <v>0</v>
      </c>
      <c r="BX554" s="776">
        <f t="shared" si="292"/>
        <v>0</v>
      </c>
      <c r="BY554" s="644">
        <f t="shared" si="293"/>
        <v>0</v>
      </c>
      <c r="BZ554" s="338"/>
      <c r="CA554" s="338"/>
      <c r="CB554" s="338"/>
      <c r="CC554" s="338"/>
      <c r="CD554" s="338"/>
      <c r="CE554" s="338"/>
      <c r="CF554" s="338"/>
    </row>
    <row r="555" ht="15.75" customHeight="1">
      <c r="A555" s="821"/>
      <c r="B555" s="338"/>
      <c r="C555" s="338"/>
      <c r="D555" s="338"/>
      <c r="E555" s="338"/>
      <c r="F555" s="339"/>
      <c r="G555" s="773">
        <f t="shared" ref="G555:H555" si="567">L555+N555+P555+R555+T555+V555+X555+Z555+AB555+AD555+AF555+AH555+AJ555+AL555+AN555+AP555+AR555+AT555+AV555+AX555+AZ555+BB555+BD555+BF555+BH555+BJ555+BL555+BN555+BP555+BR555+BT555</f>
        <v>0</v>
      </c>
      <c r="H555" s="671">
        <f t="shared" si="567"/>
        <v>0</v>
      </c>
      <c r="I555" s="774">
        <f t="shared" si="4"/>
        <v>0</v>
      </c>
      <c r="J555" s="418"/>
      <c r="K555" s="407">
        <f t="shared" si="5"/>
        <v>0</v>
      </c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  <c r="AV555" s="338"/>
      <c r="AW555" s="338"/>
      <c r="AX555" s="338"/>
      <c r="AY555" s="338"/>
      <c r="AZ555" s="338"/>
      <c r="BA555" s="338"/>
      <c r="BB555" s="338"/>
      <c r="BC555" s="338"/>
      <c r="BD555" s="338"/>
      <c r="BE555" s="338"/>
      <c r="BF555" s="338"/>
      <c r="BG555" s="338"/>
      <c r="BH555" s="338"/>
      <c r="BI555" s="338"/>
      <c r="BJ555" s="338"/>
      <c r="BK555" s="338"/>
      <c r="BL555" s="338"/>
      <c r="BM555" s="338"/>
      <c r="BN555" s="338"/>
      <c r="BO555" s="338"/>
      <c r="BP555" s="338"/>
      <c r="BQ555" s="338"/>
      <c r="BR555" s="338"/>
      <c r="BS555" s="338"/>
      <c r="BT555" s="338"/>
      <c r="BU555" s="338"/>
      <c r="BV555" s="643">
        <f t="shared" si="290"/>
        <v>0</v>
      </c>
      <c r="BW555" s="644">
        <f t="shared" si="291"/>
        <v>0</v>
      </c>
      <c r="BX555" s="776">
        <f t="shared" si="292"/>
        <v>0</v>
      </c>
      <c r="BY555" s="644">
        <f t="shared" si="293"/>
        <v>0</v>
      </c>
      <c r="BZ555" s="338"/>
      <c r="CA555" s="338"/>
      <c r="CB555" s="338"/>
      <c r="CC555" s="338"/>
      <c r="CD555" s="338"/>
      <c r="CE555" s="338"/>
      <c r="CF555" s="338"/>
    </row>
    <row r="556" ht="15.75" customHeight="1">
      <c r="A556" s="821"/>
      <c r="B556" s="338"/>
      <c r="C556" s="338"/>
      <c r="D556" s="338"/>
      <c r="E556" s="338"/>
      <c r="F556" s="339"/>
      <c r="G556" s="773">
        <f t="shared" ref="G556:H556" si="568">L556+N556+P556+R556+T556+V556+X556+Z556+AB556+AD556+AF556+AH556+AJ556+AL556+AN556+AP556+AR556+AT556+AV556+AX556+AZ556+BB556+BD556+BF556+BH556+BJ556+BL556+BN556+BP556+BR556+BT556</f>
        <v>0</v>
      </c>
      <c r="H556" s="671">
        <f t="shared" si="568"/>
        <v>0</v>
      </c>
      <c r="I556" s="774">
        <f t="shared" si="4"/>
        <v>0</v>
      </c>
      <c r="J556" s="418"/>
      <c r="K556" s="407">
        <f t="shared" si="5"/>
        <v>0</v>
      </c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  <c r="AV556" s="338"/>
      <c r="AW556" s="338"/>
      <c r="AX556" s="338"/>
      <c r="AY556" s="338"/>
      <c r="AZ556" s="338"/>
      <c r="BA556" s="338"/>
      <c r="BB556" s="338"/>
      <c r="BC556" s="338"/>
      <c r="BD556" s="338"/>
      <c r="BE556" s="338"/>
      <c r="BF556" s="338"/>
      <c r="BG556" s="338"/>
      <c r="BH556" s="338"/>
      <c r="BI556" s="338"/>
      <c r="BJ556" s="338"/>
      <c r="BK556" s="338"/>
      <c r="BL556" s="338"/>
      <c r="BM556" s="338"/>
      <c r="BN556" s="338"/>
      <c r="BO556" s="338"/>
      <c r="BP556" s="338"/>
      <c r="BQ556" s="338"/>
      <c r="BR556" s="338"/>
      <c r="BS556" s="338"/>
      <c r="BT556" s="338"/>
      <c r="BU556" s="338"/>
      <c r="BV556" s="643">
        <f t="shared" si="290"/>
        <v>0</v>
      </c>
      <c r="BW556" s="644">
        <f t="shared" si="291"/>
        <v>0</v>
      </c>
      <c r="BX556" s="776">
        <f t="shared" si="292"/>
        <v>0</v>
      </c>
      <c r="BY556" s="644">
        <f t="shared" si="293"/>
        <v>0</v>
      </c>
      <c r="BZ556" s="338"/>
      <c r="CA556" s="338"/>
      <c r="CB556" s="338"/>
      <c r="CC556" s="338"/>
      <c r="CD556" s="338"/>
      <c r="CE556" s="338"/>
      <c r="CF556" s="338"/>
    </row>
    <row r="557" ht="15.75" customHeight="1">
      <c r="A557" s="821"/>
      <c r="B557" s="338"/>
      <c r="C557" s="338"/>
      <c r="D557" s="338"/>
      <c r="E557" s="338"/>
      <c r="F557" s="339"/>
      <c r="G557" s="773">
        <f t="shared" ref="G557:H557" si="569">L557+N557+P557+R557+T557+V557+X557+Z557+AB557+AD557+AF557+AH557+AJ557+AL557+AN557+AP557+AR557+AT557+AV557+AX557+AZ557+BB557+BD557+BF557+BH557+BJ557+BL557+BN557+BP557+BR557+BT557</f>
        <v>0</v>
      </c>
      <c r="H557" s="671">
        <f t="shared" si="569"/>
        <v>0</v>
      </c>
      <c r="I557" s="774">
        <f t="shared" si="4"/>
        <v>0</v>
      </c>
      <c r="J557" s="418"/>
      <c r="K557" s="407">
        <f t="shared" si="5"/>
        <v>0</v>
      </c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  <c r="AV557" s="338"/>
      <c r="AW557" s="338"/>
      <c r="AX557" s="338"/>
      <c r="AY557" s="338"/>
      <c r="AZ557" s="338"/>
      <c r="BA557" s="338"/>
      <c r="BB557" s="338"/>
      <c r="BC557" s="338"/>
      <c r="BD557" s="338"/>
      <c r="BE557" s="338"/>
      <c r="BF557" s="338"/>
      <c r="BG557" s="338"/>
      <c r="BH557" s="338"/>
      <c r="BI557" s="338"/>
      <c r="BJ557" s="338"/>
      <c r="BK557" s="338"/>
      <c r="BL557" s="338"/>
      <c r="BM557" s="338"/>
      <c r="BN557" s="338"/>
      <c r="BO557" s="338"/>
      <c r="BP557" s="338"/>
      <c r="BQ557" s="338"/>
      <c r="BR557" s="338"/>
      <c r="BS557" s="338"/>
      <c r="BT557" s="338"/>
      <c r="BU557" s="338"/>
      <c r="BV557" s="643">
        <f t="shared" si="290"/>
        <v>0</v>
      </c>
      <c r="BW557" s="644">
        <f t="shared" si="291"/>
        <v>0</v>
      </c>
      <c r="BX557" s="776">
        <f t="shared" si="292"/>
        <v>0</v>
      </c>
      <c r="BY557" s="644">
        <f t="shared" si="293"/>
        <v>0</v>
      </c>
      <c r="BZ557" s="338"/>
      <c r="CA557" s="338"/>
      <c r="CB557" s="338"/>
      <c r="CC557" s="338"/>
      <c r="CD557" s="338"/>
      <c r="CE557" s="338"/>
      <c r="CF557" s="338"/>
    </row>
    <row r="558" ht="15.75" customHeight="1">
      <c r="A558" s="821"/>
      <c r="B558" s="338"/>
      <c r="C558" s="338"/>
      <c r="D558" s="338"/>
      <c r="E558" s="338"/>
      <c r="F558" s="339"/>
      <c r="G558" s="773">
        <f t="shared" ref="G558:H558" si="570">L558+N558+P558+R558+T558+V558+X558+Z558+AB558+AD558+AF558+AH558+AJ558+AL558+AN558+AP558+AR558+AT558+AV558+AX558+AZ558+BB558+BD558+BF558+BH558+BJ558+BL558+BN558+BP558+BR558+BT558</f>
        <v>0</v>
      </c>
      <c r="H558" s="671">
        <f t="shared" si="570"/>
        <v>0</v>
      </c>
      <c r="I558" s="774">
        <f t="shared" si="4"/>
        <v>0</v>
      </c>
      <c r="J558" s="418"/>
      <c r="K558" s="407">
        <f t="shared" si="5"/>
        <v>0</v>
      </c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  <c r="AV558" s="338"/>
      <c r="AW558" s="338"/>
      <c r="AX558" s="338"/>
      <c r="AY558" s="338"/>
      <c r="AZ558" s="338"/>
      <c r="BA558" s="338"/>
      <c r="BB558" s="338"/>
      <c r="BC558" s="338"/>
      <c r="BD558" s="338"/>
      <c r="BE558" s="338"/>
      <c r="BF558" s="338"/>
      <c r="BG558" s="338"/>
      <c r="BH558" s="338"/>
      <c r="BI558" s="338"/>
      <c r="BJ558" s="338"/>
      <c r="BK558" s="338"/>
      <c r="BL558" s="338"/>
      <c r="BM558" s="338"/>
      <c r="BN558" s="338"/>
      <c r="BO558" s="338"/>
      <c r="BP558" s="338"/>
      <c r="BQ558" s="338"/>
      <c r="BR558" s="338"/>
      <c r="BS558" s="338"/>
      <c r="BT558" s="338"/>
      <c r="BU558" s="338"/>
      <c r="BV558" s="643">
        <f t="shared" si="290"/>
        <v>0</v>
      </c>
      <c r="BW558" s="644">
        <f t="shared" si="291"/>
        <v>0</v>
      </c>
      <c r="BX558" s="776">
        <f t="shared" si="292"/>
        <v>0</v>
      </c>
      <c r="BY558" s="644">
        <f t="shared" si="293"/>
        <v>0</v>
      </c>
      <c r="BZ558" s="338"/>
      <c r="CA558" s="338"/>
      <c r="CB558" s="338"/>
      <c r="CC558" s="338"/>
      <c r="CD558" s="338"/>
      <c r="CE558" s="338"/>
      <c r="CF558" s="338"/>
    </row>
    <row r="559" ht="15.75" customHeight="1">
      <c r="A559" s="821"/>
      <c r="B559" s="338"/>
      <c r="C559" s="338"/>
      <c r="D559" s="338"/>
      <c r="E559" s="338"/>
      <c r="F559" s="339"/>
      <c r="G559" s="773">
        <f t="shared" ref="G559:H559" si="571">L559+N559+P559+R559+T559+V559+X559+Z559+AB559+AD559+AF559+AH559+AJ559+AL559+AN559+AP559+AR559+AT559+AV559+AX559+AZ559+BB559+BD559+BF559+BH559+BJ559+BL559+BN559+BP559+BR559+BT559</f>
        <v>0</v>
      </c>
      <c r="H559" s="671">
        <f t="shared" si="571"/>
        <v>0</v>
      </c>
      <c r="I559" s="774">
        <f t="shared" si="4"/>
        <v>0</v>
      </c>
      <c r="J559" s="418"/>
      <c r="K559" s="407">
        <f t="shared" si="5"/>
        <v>0</v>
      </c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  <c r="AV559" s="338"/>
      <c r="AW559" s="338"/>
      <c r="AX559" s="338"/>
      <c r="AY559" s="338"/>
      <c r="AZ559" s="338"/>
      <c r="BA559" s="338"/>
      <c r="BB559" s="338"/>
      <c r="BC559" s="338"/>
      <c r="BD559" s="338"/>
      <c r="BE559" s="338"/>
      <c r="BF559" s="338"/>
      <c r="BG559" s="338"/>
      <c r="BH559" s="338"/>
      <c r="BI559" s="338"/>
      <c r="BJ559" s="338"/>
      <c r="BK559" s="338"/>
      <c r="BL559" s="338"/>
      <c r="BM559" s="338"/>
      <c r="BN559" s="338"/>
      <c r="BO559" s="338"/>
      <c r="BP559" s="338"/>
      <c r="BQ559" s="338"/>
      <c r="BR559" s="338"/>
      <c r="BS559" s="338"/>
      <c r="BT559" s="338"/>
      <c r="BU559" s="338"/>
      <c r="BV559" s="643">
        <f t="shared" si="290"/>
        <v>0</v>
      </c>
      <c r="BW559" s="644">
        <f t="shared" si="291"/>
        <v>0</v>
      </c>
      <c r="BX559" s="776">
        <f t="shared" si="292"/>
        <v>0</v>
      </c>
      <c r="BY559" s="644">
        <f t="shared" si="293"/>
        <v>0</v>
      </c>
      <c r="BZ559" s="338"/>
      <c r="CA559" s="338"/>
      <c r="CB559" s="338"/>
      <c r="CC559" s="338"/>
      <c r="CD559" s="338"/>
      <c r="CE559" s="338"/>
      <c r="CF559" s="338"/>
    </row>
    <row r="560" ht="15.75" customHeight="1">
      <c r="A560" s="821"/>
      <c r="B560" s="338"/>
      <c r="C560" s="338"/>
      <c r="D560" s="338"/>
      <c r="E560" s="338"/>
      <c r="F560" s="339"/>
      <c r="G560" s="773">
        <f t="shared" ref="G560:H560" si="572">L560+N560+P560+R560+T560+V560+X560+Z560+AB560+AD560+AF560+AH560+AJ560+AL560+AN560+AP560+AR560+AT560+AV560+AX560+AZ560+BB560+BD560+BF560+BH560+BJ560+BL560+BN560+BP560+BR560+BT560</f>
        <v>0</v>
      </c>
      <c r="H560" s="671">
        <f t="shared" si="572"/>
        <v>0</v>
      </c>
      <c r="I560" s="774">
        <f t="shared" si="4"/>
        <v>0</v>
      </c>
      <c r="J560" s="418"/>
      <c r="K560" s="407">
        <f t="shared" si="5"/>
        <v>0</v>
      </c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  <c r="AV560" s="338"/>
      <c r="AW560" s="338"/>
      <c r="AX560" s="338"/>
      <c r="AY560" s="338"/>
      <c r="AZ560" s="338"/>
      <c r="BA560" s="338"/>
      <c r="BB560" s="338"/>
      <c r="BC560" s="338"/>
      <c r="BD560" s="338"/>
      <c r="BE560" s="338"/>
      <c r="BF560" s="338"/>
      <c r="BG560" s="338"/>
      <c r="BH560" s="338"/>
      <c r="BI560" s="338"/>
      <c r="BJ560" s="338"/>
      <c r="BK560" s="338"/>
      <c r="BL560" s="338"/>
      <c r="BM560" s="338"/>
      <c r="BN560" s="338"/>
      <c r="BO560" s="338"/>
      <c r="BP560" s="338"/>
      <c r="BQ560" s="338"/>
      <c r="BR560" s="338"/>
      <c r="BS560" s="338"/>
      <c r="BT560" s="338"/>
      <c r="BU560" s="338"/>
      <c r="BV560" s="643">
        <f t="shared" si="290"/>
        <v>0</v>
      </c>
      <c r="BW560" s="644">
        <f t="shared" si="291"/>
        <v>0</v>
      </c>
      <c r="BX560" s="776">
        <f t="shared" si="292"/>
        <v>0</v>
      </c>
      <c r="BY560" s="644">
        <f t="shared" si="293"/>
        <v>0</v>
      </c>
      <c r="BZ560" s="338"/>
      <c r="CA560" s="338"/>
      <c r="CB560" s="338"/>
      <c r="CC560" s="338"/>
      <c r="CD560" s="338"/>
      <c r="CE560" s="338"/>
      <c r="CF560" s="338"/>
    </row>
    <row r="561" ht="15.75" customHeight="1">
      <c r="A561" s="821"/>
      <c r="B561" s="338"/>
      <c r="C561" s="338"/>
      <c r="D561" s="338"/>
      <c r="E561" s="338"/>
      <c r="F561" s="339"/>
      <c r="G561" s="773">
        <f t="shared" ref="G561:H561" si="573">L561+N561+P561+R561+T561+V561+X561+Z561+AB561+AD561+AF561+AH561+AJ561+AL561+AN561+AP561+AR561+AT561+AV561+AX561+AZ561+BB561+BD561+BF561+BH561+BJ561+BL561+BN561+BP561+BR561+BT561</f>
        <v>0</v>
      </c>
      <c r="H561" s="671">
        <f t="shared" si="573"/>
        <v>0</v>
      </c>
      <c r="I561" s="774">
        <f t="shared" si="4"/>
        <v>0</v>
      </c>
      <c r="J561" s="418"/>
      <c r="K561" s="407">
        <f t="shared" si="5"/>
        <v>0</v>
      </c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  <c r="AV561" s="338"/>
      <c r="AW561" s="338"/>
      <c r="AX561" s="338"/>
      <c r="AY561" s="338"/>
      <c r="AZ561" s="338"/>
      <c r="BA561" s="338"/>
      <c r="BB561" s="338"/>
      <c r="BC561" s="338"/>
      <c r="BD561" s="338"/>
      <c r="BE561" s="338"/>
      <c r="BF561" s="338"/>
      <c r="BG561" s="338"/>
      <c r="BH561" s="338"/>
      <c r="BI561" s="338"/>
      <c r="BJ561" s="338"/>
      <c r="BK561" s="338"/>
      <c r="BL561" s="338"/>
      <c r="BM561" s="338"/>
      <c r="BN561" s="338"/>
      <c r="BO561" s="338"/>
      <c r="BP561" s="338"/>
      <c r="BQ561" s="338"/>
      <c r="BR561" s="338"/>
      <c r="BS561" s="338"/>
      <c r="BT561" s="338"/>
      <c r="BU561" s="338"/>
      <c r="BV561" s="643">
        <f t="shared" si="290"/>
        <v>0</v>
      </c>
      <c r="BW561" s="644">
        <f t="shared" si="291"/>
        <v>0</v>
      </c>
      <c r="BX561" s="776">
        <f t="shared" si="292"/>
        <v>0</v>
      </c>
      <c r="BY561" s="644">
        <f t="shared" si="293"/>
        <v>0</v>
      </c>
      <c r="BZ561" s="338"/>
      <c r="CA561" s="338"/>
      <c r="CB561" s="338"/>
      <c r="CC561" s="338"/>
      <c r="CD561" s="338"/>
      <c r="CE561" s="338"/>
      <c r="CF561" s="338"/>
    </row>
    <row r="562" ht="15.75" customHeight="1">
      <c r="A562" s="821"/>
      <c r="B562" s="338"/>
      <c r="C562" s="338"/>
      <c r="D562" s="338"/>
      <c r="E562" s="338"/>
      <c r="F562" s="339"/>
      <c r="G562" s="773">
        <f t="shared" ref="G562:H562" si="574">L562+N562+P562+R562+T562+V562+X562+Z562+AB562+AD562+AF562+AH562+AJ562+AL562+AN562+AP562+AR562+AT562+AV562+AX562+AZ562+BB562+BD562+BF562+BH562+BJ562+BL562+BN562+BP562+BR562+BT562</f>
        <v>0</v>
      </c>
      <c r="H562" s="671">
        <f t="shared" si="574"/>
        <v>0</v>
      </c>
      <c r="I562" s="774">
        <f t="shared" si="4"/>
        <v>0</v>
      </c>
      <c r="J562" s="418"/>
      <c r="K562" s="407">
        <f t="shared" si="5"/>
        <v>0</v>
      </c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  <c r="AV562" s="338"/>
      <c r="AW562" s="338"/>
      <c r="AX562" s="338"/>
      <c r="AY562" s="338"/>
      <c r="AZ562" s="338"/>
      <c r="BA562" s="338"/>
      <c r="BB562" s="338"/>
      <c r="BC562" s="338"/>
      <c r="BD562" s="338"/>
      <c r="BE562" s="338"/>
      <c r="BF562" s="338"/>
      <c r="BG562" s="338"/>
      <c r="BH562" s="338"/>
      <c r="BI562" s="338"/>
      <c r="BJ562" s="338"/>
      <c r="BK562" s="338"/>
      <c r="BL562" s="338"/>
      <c r="BM562" s="338"/>
      <c r="BN562" s="338"/>
      <c r="BO562" s="338"/>
      <c r="BP562" s="338"/>
      <c r="BQ562" s="338"/>
      <c r="BR562" s="338"/>
      <c r="BS562" s="338"/>
      <c r="BT562" s="338"/>
      <c r="BU562" s="338"/>
      <c r="BV562" s="643">
        <f t="shared" si="290"/>
        <v>0</v>
      </c>
      <c r="BW562" s="644">
        <f t="shared" si="291"/>
        <v>0</v>
      </c>
      <c r="BX562" s="776">
        <f t="shared" si="292"/>
        <v>0</v>
      </c>
      <c r="BY562" s="644">
        <f t="shared" si="293"/>
        <v>0</v>
      </c>
      <c r="BZ562" s="338"/>
      <c r="CA562" s="338"/>
      <c r="CB562" s="338"/>
      <c r="CC562" s="338"/>
      <c r="CD562" s="338"/>
      <c r="CE562" s="338"/>
      <c r="CF562" s="338"/>
    </row>
    <row r="563" ht="15.75" customHeight="1">
      <c r="A563" s="821"/>
      <c r="B563" s="338"/>
      <c r="C563" s="338"/>
      <c r="D563" s="338"/>
      <c r="E563" s="338"/>
      <c r="F563" s="339"/>
      <c r="G563" s="773">
        <f t="shared" ref="G563:H563" si="575">L563+N563+P563+R563+T563+V563+X563+Z563+AB563+AD563+AF563+AH563+AJ563+AL563+AN563+AP563+AR563+AT563+AV563+AX563+AZ563+BB563+BD563+BF563+BH563+BJ563+BL563+BN563+BP563+BR563+BT563</f>
        <v>0</v>
      </c>
      <c r="H563" s="671">
        <f t="shared" si="575"/>
        <v>0</v>
      </c>
      <c r="I563" s="774">
        <f t="shared" si="4"/>
        <v>0</v>
      </c>
      <c r="J563" s="418"/>
      <c r="K563" s="407">
        <f t="shared" si="5"/>
        <v>0</v>
      </c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  <c r="AV563" s="338"/>
      <c r="AW563" s="338"/>
      <c r="AX563" s="338"/>
      <c r="AY563" s="338"/>
      <c r="AZ563" s="338"/>
      <c r="BA563" s="338"/>
      <c r="BB563" s="338"/>
      <c r="BC563" s="338"/>
      <c r="BD563" s="338"/>
      <c r="BE563" s="338"/>
      <c r="BF563" s="338"/>
      <c r="BG563" s="338"/>
      <c r="BH563" s="338"/>
      <c r="BI563" s="338"/>
      <c r="BJ563" s="338"/>
      <c r="BK563" s="338"/>
      <c r="BL563" s="338"/>
      <c r="BM563" s="338"/>
      <c r="BN563" s="338"/>
      <c r="BO563" s="338"/>
      <c r="BP563" s="338"/>
      <c r="BQ563" s="338"/>
      <c r="BR563" s="338"/>
      <c r="BS563" s="338"/>
      <c r="BT563" s="338"/>
      <c r="BU563" s="338"/>
      <c r="BV563" s="643">
        <f t="shared" si="290"/>
        <v>0</v>
      </c>
      <c r="BW563" s="644">
        <f t="shared" si="291"/>
        <v>0</v>
      </c>
      <c r="BX563" s="776">
        <f t="shared" si="292"/>
        <v>0</v>
      </c>
      <c r="BY563" s="644">
        <f t="shared" si="293"/>
        <v>0</v>
      </c>
      <c r="BZ563" s="338"/>
      <c r="CA563" s="338"/>
      <c r="CB563" s="338"/>
      <c r="CC563" s="338"/>
      <c r="CD563" s="338"/>
      <c r="CE563" s="338"/>
      <c r="CF563" s="338"/>
    </row>
    <row r="564" ht="15.75" customHeight="1">
      <c r="A564" s="821"/>
      <c r="B564" s="338"/>
      <c r="C564" s="338"/>
      <c r="D564" s="338"/>
      <c r="E564" s="338"/>
      <c r="F564" s="339"/>
      <c r="G564" s="773">
        <f t="shared" ref="G564:H564" si="576">L564+N564+P564+R564+T564+V564+X564+Z564+AB564+AD564+AF564+AH564+AJ564+AL564+AN564+AP564+AR564+AT564+AV564+AX564+AZ564+BB564+BD564+BF564+BH564+BJ564+BL564+BN564+BP564+BR564+BT564</f>
        <v>0</v>
      </c>
      <c r="H564" s="671">
        <f t="shared" si="576"/>
        <v>0</v>
      </c>
      <c r="I564" s="774">
        <f t="shared" si="4"/>
        <v>0</v>
      </c>
      <c r="J564" s="418"/>
      <c r="K564" s="407">
        <f t="shared" si="5"/>
        <v>0</v>
      </c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  <c r="AV564" s="338"/>
      <c r="AW564" s="338"/>
      <c r="AX564" s="338"/>
      <c r="AY564" s="338"/>
      <c r="AZ564" s="338"/>
      <c r="BA564" s="338"/>
      <c r="BB564" s="338"/>
      <c r="BC564" s="338"/>
      <c r="BD564" s="338"/>
      <c r="BE564" s="338"/>
      <c r="BF564" s="338"/>
      <c r="BG564" s="338"/>
      <c r="BH564" s="338"/>
      <c r="BI564" s="338"/>
      <c r="BJ564" s="338"/>
      <c r="BK564" s="338"/>
      <c r="BL564" s="338"/>
      <c r="BM564" s="338"/>
      <c r="BN564" s="338"/>
      <c r="BO564" s="338"/>
      <c r="BP564" s="338"/>
      <c r="BQ564" s="338"/>
      <c r="BR564" s="338"/>
      <c r="BS564" s="338"/>
      <c r="BT564" s="338"/>
      <c r="BU564" s="338"/>
      <c r="BV564" s="643">
        <f t="shared" si="290"/>
        <v>0</v>
      </c>
      <c r="BW564" s="644">
        <f t="shared" si="291"/>
        <v>0</v>
      </c>
      <c r="BX564" s="776">
        <f t="shared" si="292"/>
        <v>0</v>
      </c>
      <c r="BY564" s="644">
        <f t="shared" si="293"/>
        <v>0</v>
      </c>
      <c r="BZ564" s="338"/>
      <c r="CA564" s="338"/>
      <c r="CB564" s="338"/>
      <c r="CC564" s="338"/>
      <c r="CD564" s="338"/>
      <c r="CE564" s="338"/>
      <c r="CF564" s="338"/>
    </row>
    <row r="565" ht="15.75" customHeight="1">
      <c r="A565" s="821"/>
      <c r="B565" s="338"/>
      <c r="C565" s="338"/>
      <c r="D565" s="338"/>
      <c r="E565" s="338"/>
      <c r="F565" s="339"/>
      <c r="G565" s="773">
        <f t="shared" ref="G565:H565" si="577">L565+N565+P565+R565+T565+V565+X565+Z565+AB565+AD565+AF565+AH565+AJ565+AL565+AN565+AP565+AR565+AT565+AV565+AX565+AZ565+BB565+BD565+BF565+BH565+BJ565+BL565+BN565+BP565+BR565+BT565</f>
        <v>0</v>
      </c>
      <c r="H565" s="671">
        <f t="shared" si="577"/>
        <v>0</v>
      </c>
      <c r="I565" s="774">
        <f t="shared" si="4"/>
        <v>0</v>
      </c>
      <c r="J565" s="418"/>
      <c r="K565" s="407">
        <f t="shared" si="5"/>
        <v>0</v>
      </c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  <c r="AV565" s="338"/>
      <c r="AW565" s="338"/>
      <c r="AX565" s="338"/>
      <c r="AY565" s="338"/>
      <c r="AZ565" s="338"/>
      <c r="BA565" s="338"/>
      <c r="BB565" s="338"/>
      <c r="BC565" s="338"/>
      <c r="BD565" s="338"/>
      <c r="BE565" s="338"/>
      <c r="BF565" s="338"/>
      <c r="BG565" s="338"/>
      <c r="BH565" s="338"/>
      <c r="BI565" s="338"/>
      <c r="BJ565" s="338"/>
      <c r="BK565" s="338"/>
      <c r="BL565" s="338"/>
      <c r="BM565" s="338"/>
      <c r="BN565" s="338"/>
      <c r="BO565" s="338"/>
      <c r="BP565" s="338"/>
      <c r="BQ565" s="338"/>
      <c r="BR565" s="338"/>
      <c r="BS565" s="338"/>
      <c r="BT565" s="338"/>
      <c r="BU565" s="338"/>
      <c r="BV565" s="643">
        <f t="shared" si="290"/>
        <v>0</v>
      </c>
      <c r="BW565" s="644">
        <f t="shared" si="291"/>
        <v>0</v>
      </c>
      <c r="BX565" s="776">
        <f t="shared" si="292"/>
        <v>0</v>
      </c>
      <c r="BY565" s="644">
        <f t="shared" si="293"/>
        <v>0</v>
      </c>
      <c r="BZ565" s="338"/>
      <c r="CA565" s="338"/>
      <c r="CB565" s="338"/>
      <c r="CC565" s="338"/>
      <c r="CD565" s="338"/>
      <c r="CE565" s="338"/>
      <c r="CF565" s="338"/>
    </row>
    <row r="566" ht="15.75" customHeight="1">
      <c r="A566" s="821"/>
      <c r="B566" s="338"/>
      <c r="C566" s="338"/>
      <c r="D566" s="338"/>
      <c r="E566" s="338"/>
      <c r="F566" s="339"/>
      <c r="G566" s="773">
        <f t="shared" ref="G566:H566" si="578">L566+N566+P566+R566+T566+V566+X566+Z566+AB566+AD566+AF566+AH566+AJ566+AL566+AN566+AP566+AR566+AT566+AV566+AX566+AZ566+BB566+BD566+BF566+BH566+BJ566+BL566+BN566+BP566+BR566+BT566</f>
        <v>0</v>
      </c>
      <c r="H566" s="671">
        <f t="shared" si="578"/>
        <v>0</v>
      </c>
      <c r="I566" s="774">
        <f t="shared" si="4"/>
        <v>0</v>
      </c>
      <c r="J566" s="418"/>
      <c r="K566" s="407">
        <f t="shared" si="5"/>
        <v>0</v>
      </c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  <c r="AV566" s="338"/>
      <c r="AW566" s="338"/>
      <c r="AX566" s="338"/>
      <c r="AY566" s="338"/>
      <c r="AZ566" s="338"/>
      <c r="BA566" s="338"/>
      <c r="BB566" s="338"/>
      <c r="BC566" s="338"/>
      <c r="BD566" s="338"/>
      <c r="BE566" s="338"/>
      <c r="BF566" s="338"/>
      <c r="BG566" s="338"/>
      <c r="BH566" s="338"/>
      <c r="BI566" s="338"/>
      <c r="BJ566" s="338"/>
      <c r="BK566" s="338"/>
      <c r="BL566" s="338"/>
      <c r="BM566" s="338"/>
      <c r="BN566" s="338"/>
      <c r="BO566" s="338"/>
      <c r="BP566" s="338"/>
      <c r="BQ566" s="338"/>
      <c r="BR566" s="338"/>
      <c r="BS566" s="338"/>
      <c r="BT566" s="338"/>
      <c r="BU566" s="338"/>
      <c r="BV566" s="643">
        <f t="shared" si="290"/>
        <v>0</v>
      </c>
      <c r="BW566" s="644">
        <f t="shared" si="291"/>
        <v>0</v>
      </c>
      <c r="BX566" s="776">
        <f t="shared" si="292"/>
        <v>0</v>
      </c>
      <c r="BY566" s="644">
        <f t="shared" si="293"/>
        <v>0</v>
      </c>
      <c r="BZ566" s="338"/>
      <c r="CA566" s="338"/>
      <c r="CB566" s="338"/>
      <c r="CC566" s="338"/>
      <c r="CD566" s="338"/>
      <c r="CE566" s="338"/>
      <c r="CF566" s="338"/>
    </row>
    <row r="567" ht="15.75" customHeight="1">
      <c r="A567" s="821"/>
      <c r="B567" s="338"/>
      <c r="C567" s="338"/>
      <c r="D567" s="338"/>
      <c r="E567" s="338"/>
      <c r="F567" s="339"/>
      <c r="G567" s="773">
        <f t="shared" ref="G567:H567" si="579">L567+N567+P567+R567+T567+V567+X567+Z567+AB567+AD567+AF567+AH567+AJ567+AL567+AN567+AP567+AR567+AT567+AV567+AX567+AZ567+BB567+BD567+BF567+BH567+BJ567+BL567+BN567+BP567+BR567+BT567</f>
        <v>0</v>
      </c>
      <c r="H567" s="671">
        <f t="shared" si="579"/>
        <v>0</v>
      </c>
      <c r="I567" s="774">
        <f t="shared" si="4"/>
        <v>0</v>
      </c>
      <c r="J567" s="418"/>
      <c r="K567" s="407">
        <f t="shared" si="5"/>
        <v>0</v>
      </c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  <c r="AV567" s="338"/>
      <c r="AW567" s="338"/>
      <c r="AX567" s="338"/>
      <c r="AY567" s="338"/>
      <c r="AZ567" s="338"/>
      <c r="BA567" s="338"/>
      <c r="BB567" s="338"/>
      <c r="BC567" s="338"/>
      <c r="BD567" s="338"/>
      <c r="BE567" s="338"/>
      <c r="BF567" s="338"/>
      <c r="BG567" s="338"/>
      <c r="BH567" s="338"/>
      <c r="BI567" s="338"/>
      <c r="BJ567" s="338"/>
      <c r="BK567" s="338"/>
      <c r="BL567" s="338"/>
      <c r="BM567" s="338"/>
      <c r="BN567" s="338"/>
      <c r="BO567" s="338"/>
      <c r="BP567" s="338"/>
      <c r="BQ567" s="338"/>
      <c r="BR567" s="338"/>
      <c r="BS567" s="338"/>
      <c r="BT567" s="338"/>
      <c r="BU567" s="338"/>
      <c r="BV567" s="643">
        <f t="shared" si="290"/>
        <v>0</v>
      </c>
      <c r="BW567" s="644">
        <f t="shared" si="291"/>
        <v>0</v>
      </c>
      <c r="BX567" s="776">
        <f t="shared" si="292"/>
        <v>0</v>
      </c>
      <c r="BY567" s="644">
        <f t="shared" si="293"/>
        <v>0</v>
      </c>
      <c r="BZ567" s="338"/>
      <c r="CA567" s="338"/>
      <c r="CB567" s="338"/>
      <c r="CC567" s="338"/>
      <c r="CD567" s="338"/>
      <c r="CE567" s="338"/>
      <c r="CF567" s="338"/>
    </row>
    <row r="568" ht="15.75" customHeight="1">
      <c r="A568" s="821"/>
      <c r="B568" s="338"/>
      <c r="C568" s="338"/>
      <c r="D568" s="338"/>
      <c r="E568" s="338"/>
      <c r="F568" s="339"/>
      <c r="G568" s="773">
        <f t="shared" ref="G568:H568" si="580">L568+N568+P568+R568+T568+V568+X568+Z568+AB568+AD568+AF568+AH568+AJ568+AL568+AN568+AP568+AR568+AT568+AV568+AX568+AZ568+BB568+BD568+BF568+BH568+BJ568+BL568+BN568+BP568+BR568+BT568</f>
        <v>0</v>
      </c>
      <c r="H568" s="671">
        <f t="shared" si="580"/>
        <v>0</v>
      </c>
      <c r="I568" s="774">
        <f t="shared" si="4"/>
        <v>0</v>
      </c>
      <c r="J568" s="418"/>
      <c r="K568" s="407">
        <f t="shared" si="5"/>
        <v>0</v>
      </c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  <c r="AV568" s="338"/>
      <c r="AW568" s="338"/>
      <c r="AX568" s="338"/>
      <c r="AY568" s="338"/>
      <c r="AZ568" s="338"/>
      <c r="BA568" s="338"/>
      <c r="BB568" s="338"/>
      <c r="BC568" s="338"/>
      <c r="BD568" s="338"/>
      <c r="BE568" s="338"/>
      <c r="BF568" s="338"/>
      <c r="BG568" s="338"/>
      <c r="BH568" s="338"/>
      <c r="BI568" s="338"/>
      <c r="BJ568" s="338"/>
      <c r="BK568" s="338"/>
      <c r="BL568" s="338"/>
      <c r="BM568" s="338"/>
      <c r="BN568" s="338"/>
      <c r="BO568" s="338"/>
      <c r="BP568" s="338"/>
      <c r="BQ568" s="338"/>
      <c r="BR568" s="338"/>
      <c r="BS568" s="338"/>
      <c r="BT568" s="338"/>
      <c r="BU568" s="338"/>
      <c r="BV568" s="643">
        <f t="shared" si="290"/>
        <v>0</v>
      </c>
      <c r="BW568" s="644">
        <f t="shared" si="291"/>
        <v>0</v>
      </c>
      <c r="BX568" s="776">
        <f t="shared" si="292"/>
        <v>0</v>
      </c>
      <c r="BY568" s="644">
        <f t="shared" si="293"/>
        <v>0</v>
      </c>
      <c r="BZ568" s="338"/>
      <c r="CA568" s="338"/>
      <c r="CB568" s="338"/>
      <c r="CC568" s="338"/>
      <c r="CD568" s="338"/>
      <c r="CE568" s="338"/>
      <c r="CF568" s="338"/>
    </row>
    <row r="569" ht="15.75" customHeight="1">
      <c r="A569" s="821"/>
      <c r="B569" s="338"/>
      <c r="C569" s="338"/>
      <c r="D569" s="338"/>
      <c r="E569" s="338"/>
      <c r="F569" s="339"/>
      <c r="G569" s="773">
        <f t="shared" ref="G569:H569" si="581">L569+N569+P569+R569+T569+V569+X569+Z569+AB569+AD569+AF569+AH569+AJ569+AL569+AN569+AP569+AR569+AT569+AV569+AX569+AZ569+BB569+BD569+BF569+BH569+BJ569+BL569+BN569+BP569+BR569+BT569</f>
        <v>0</v>
      </c>
      <c r="H569" s="671">
        <f t="shared" si="581"/>
        <v>0</v>
      </c>
      <c r="I569" s="774">
        <f t="shared" si="4"/>
        <v>0</v>
      </c>
      <c r="J569" s="418"/>
      <c r="K569" s="407">
        <f t="shared" si="5"/>
        <v>0</v>
      </c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  <c r="AV569" s="338"/>
      <c r="AW569" s="338"/>
      <c r="AX569" s="338"/>
      <c r="AY569" s="338"/>
      <c r="AZ569" s="338"/>
      <c r="BA569" s="338"/>
      <c r="BB569" s="338"/>
      <c r="BC569" s="338"/>
      <c r="BD569" s="338"/>
      <c r="BE569" s="338"/>
      <c r="BF569" s="338"/>
      <c r="BG569" s="338"/>
      <c r="BH569" s="338"/>
      <c r="BI569" s="338"/>
      <c r="BJ569" s="338"/>
      <c r="BK569" s="338"/>
      <c r="BL569" s="338"/>
      <c r="BM569" s="338"/>
      <c r="BN569" s="338"/>
      <c r="BO569" s="338"/>
      <c r="BP569" s="338"/>
      <c r="BQ569" s="338"/>
      <c r="BR569" s="338"/>
      <c r="BS569" s="338"/>
      <c r="BT569" s="338"/>
      <c r="BU569" s="338"/>
      <c r="BV569" s="643">
        <f t="shared" si="290"/>
        <v>0</v>
      </c>
      <c r="BW569" s="644">
        <f t="shared" si="291"/>
        <v>0</v>
      </c>
      <c r="BX569" s="776">
        <f t="shared" si="292"/>
        <v>0</v>
      </c>
      <c r="BY569" s="644">
        <f t="shared" si="293"/>
        <v>0</v>
      </c>
      <c r="BZ569" s="338"/>
      <c r="CA569" s="338"/>
      <c r="CB569" s="338"/>
      <c r="CC569" s="338"/>
      <c r="CD569" s="338"/>
      <c r="CE569" s="338"/>
      <c r="CF569" s="338"/>
    </row>
    <row r="570" ht="15.75" customHeight="1">
      <c r="A570" s="821"/>
      <c r="B570" s="338"/>
      <c r="C570" s="338"/>
      <c r="D570" s="338"/>
      <c r="E570" s="338"/>
      <c r="F570" s="339"/>
      <c r="G570" s="773">
        <f t="shared" ref="G570:H570" si="582">L570+N570+P570+R570+T570+V570+X570+Z570+AB570+AD570+AF570+AH570+AJ570+AL570+AN570+AP570+AR570+AT570+AV570+AX570+AZ570+BB570+BD570+BF570+BH570+BJ570+BL570+BN570+BP570+BR570+BT570</f>
        <v>0</v>
      </c>
      <c r="H570" s="671">
        <f t="shared" si="582"/>
        <v>0</v>
      </c>
      <c r="I570" s="774">
        <f t="shared" si="4"/>
        <v>0</v>
      </c>
      <c r="J570" s="418"/>
      <c r="K570" s="407">
        <f t="shared" si="5"/>
        <v>0</v>
      </c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  <c r="AV570" s="338"/>
      <c r="AW570" s="338"/>
      <c r="AX570" s="338"/>
      <c r="AY570" s="338"/>
      <c r="AZ570" s="338"/>
      <c r="BA570" s="338"/>
      <c r="BB570" s="338"/>
      <c r="BC570" s="338"/>
      <c r="BD570" s="338"/>
      <c r="BE570" s="338"/>
      <c r="BF570" s="338"/>
      <c r="BG570" s="338"/>
      <c r="BH570" s="338"/>
      <c r="BI570" s="338"/>
      <c r="BJ570" s="338"/>
      <c r="BK570" s="338"/>
      <c r="BL570" s="338"/>
      <c r="BM570" s="338"/>
      <c r="BN570" s="338"/>
      <c r="BO570" s="338"/>
      <c r="BP570" s="338"/>
      <c r="BQ570" s="338"/>
      <c r="BR570" s="338"/>
      <c r="BS570" s="338"/>
      <c r="BT570" s="338"/>
      <c r="BU570" s="338"/>
      <c r="BV570" s="643">
        <f t="shared" si="290"/>
        <v>0</v>
      </c>
      <c r="BW570" s="644">
        <f t="shared" si="291"/>
        <v>0</v>
      </c>
      <c r="BX570" s="776">
        <f t="shared" si="292"/>
        <v>0</v>
      </c>
      <c r="BY570" s="644">
        <f t="shared" si="293"/>
        <v>0</v>
      </c>
      <c r="BZ570" s="338"/>
      <c r="CA570" s="338"/>
      <c r="CB570" s="338"/>
      <c r="CC570" s="338"/>
      <c r="CD570" s="338"/>
      <c r="CE570" s="338"/>
      <c r="CF570" s="338"/>
    </row>
    <row r="571" ht="15.75" customHeight="1">
      <c r="A571" s="821"/>
      <c r="B571" s="338"/>
      <c r="C571" s="338"/>
      <c r="D571" s="338"/>
      <c r="E571" s="338"/>
      <c r="F571" s="339"/>
      <c r="G571" s="773">
        <f t="shared" ref="G571:H571" si="583">L571+N571+P571+R571+T571+V571+X571+Z571+AB571+AD571+AF571+AH571+AJ571+AL571+AN571+AP571+AR571+AT571+AV571+AX571+AZ571+BB571+BD571+BF571+BH571+BJ571+BL571+BN571+BP571+BR571+BT571</f>
        <v>0</v>
      </c>
      <c r="H571" s="671">
        <f t="shared" si="583"/>
        <v>0</v>
      </c>
      <c r="I571" s="774">
        <f t="shared" si="4"/>
        <v>0</v>
      </c>
      <c r="J571" s="418"/>
      <c r="K571" s="407">
        <f t="shared" si="5"/>
        <v>0</v>
      </c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  <c r="AV571" s="338"/>
      <c r="AW571" s="338"/>
      <c r="AX571" s="338"/>
      <c r="AY571" s="338"/>
      <c r="AZ571" s="338"/>
      <c r="BA571" s="338"/>
      <c r="BB571" s="338"/>
      <c r="BC571" s="338"/>
      <c r="BD571" s="338"/>
      <c r="BE571" s="338"/>
      <c r="BF571" s="338"/>
      <c r="BG571" s="338"/>
      <c r="BH571" s="338"/>
      <c r="BI571" s="338"/>
      <c r="BJ571" s="338"/>
      <c r="BK571" s="338"/>
      <c r="BL571" s="338"/>
      <c r="BM571" s="338"/>
      <c r="BN571" s="338"/>
      <c r="BO571" s="338"/>
      <c r="BP571" s="338"/>
      <c r="BQ571" s="338"/>
      <c r="BR571" s="338"/>
      <c r="BS571" s="338"/>
      <c r="BT571" s="338"/>
      <c r="BU571" s="338"/>
      <c r="BV571" s="643">
        <f t="shared" si="290"/>
        <v>0</v>
      </c>
      <c r="BW571" s="644">
        <f t="shared" si="291"/>
        <v>0</v>
      </c>
      <c r="BX571" s="776">
        <f t="shared" si="292"/>
        <v>0</v>
      </c>
      <c r="BY571" s="644">
        <f t="shared" si="293"/>
        <v>0</v>
      </c>
      <c r="BZ571" s="338"/>
      <c r="CA571" s="338"/>
      <c r="CB571" s="338"/>
      <c r="CC571" s="338"/>
      <c r="CD571" s="338"/>
      <c r="CE571" s="338"/>
      <c r="CF571" s="338"/>
    </row>
    <row r="572" ht="15.75" customHeight="1">
      <c r="A572" s="821"/>
      <c r="B572" s="338"/>
      <c r="C572" s="338"/>
      <c r="D572" s="338"/>
      <c r="E572" s="338"/>
      <c r="F572" s="339"/>
      <c r="G572" s="773">
        <f t="shared" ref="G572:H572" si="584">L572+N572+P572+R572+T572+V572+X572+Z572+AB572+AD572+AF572+AH572+AJ572+AL572+AN572+AP572+AR572+AT572+AV572+AX572+AZ572+BB572+BD572+BF572+BH572+BJ572+BL572+BN572+BP572+BR572+BT572</f>
        <v>0</v>
      </c>
      <c r="H572" s="671">
        <f t="shared" si="584"/>
        <v>0</v>
      </c>
      <c r="I572" s="774">
        <f t="shared" si="4"/>
        <v>0</v>
      </c>
      <c r="J572" s="418"/>
      <c r="K572" s="407">
        <f t="shared" si="5"/>
        <v>0</v>
      </c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  <c r="AV572" s="338"/>
      <c r="AW572" s="338"/>
      <c r="AX572" s="338"/>
      <c r="AY572" s="338"/>
      <c r="AZ572" s="338"/>
      <c r="BA572" s="338"/>
      <c r="BB572" s="338"/>
      <c r="BC572" s="338"/>
      <c r="BD572" s="338"/>
      <c r="BE572" s="338"/>
      <c r="BF572" s="338"/>
      <c r="BG572" s="338"/>
      <c r="BH572" s="338"/>
      <c r="BI572" s="338"/>
      <c r="BJ572" s="338"/>
      <c r="BK572" s="338"/>
      <c r="BL572" s="338"/>
      <c r="BM572" s="338"/>
      <c r="BN572" s="338"/>
      <c r="BO572" s="338"/>
      <c r="BP572" s="338"/>
      <c r="BQ572" s="338"/>
      <c r="BR572" s="338"/>
      <c r="BS572" s="338"/>
      <c r="BT572" s="338"/>
      <c r="BU572" s="338"/>
      <c r="BV572" s="643">
        <f t="shared" si="290"/>
        <v>0</v>
      </c>
      <c r="BW572" s="644">
        <f t="shared" si="291"/>
        <v>0</v>
      </c>
      <c r="BX572" s="776">
        <f t="shared" si="292"/>
        <v>0</v>
      </c>
      <c r="BY572" s="644">
        <f t="shared" si="293"/>
        <v>0</v>
      </c>
      <c r="BZ572" s="338"/>
      <c r="CA572" s="338"/>
      <c r="CB572" s="338"/>
      <c r="CC572" s="338"/>
      <c r="CD572" s="338"/>
      <c r="CE572" s="338"/>
      <c r="CF572" s="338"/>
    </row>
    <row r="573" ht="15.75" customHeight="1">
      <c r="A573" s="821"/>
      <c r="B573" s="338"/>
      <c r="C573" s="338"/>
      <c r="D573" s="338"/>
      <c r="E573" s="338"/>
      <c r="F573" s="339"/>
      <c r="G573" s="773">
        <f t="shared" ref="G573:H573" si="585">L573+N573+P573+R573+T573+V573+X573+Z573+AB573+AD573+AF573+AH573+AJ573+AL573+AN573+AP573+AR573+AT573+AV573+AX573+AZ573+BB573+BD573+BF573+BH573+BJ573+BL573+BN573+BP573+BR573+BT573</f>
        <v>0</v>
      </c>
      <c r="H573" s="671">
        <f t="shared" si="585"/>
        <v>0</v>
      </c>
      <c r="I573" s="774">
        <f t="shared" si="4"/>
        <v>0</v>
      </c>
      <c r="J573" s="418"/>
      <c r="K573" s="407">
        <f t="shared" si="5"/>
        <v>0</v>
      </c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  <c r="AV573" s="338"/>
      <c r="AW573" s="338"/>
      <c r="AX573" s="338"/>
      <c r="AY573" s="338"/>
      <c r="AZ573" s="338"/>
      <c r="BA573" s="338"/>
      <c r="BB573" s="338"/>
      <c r="BC573" s="338"/>
      <c r="BD573" s="338"/>
      <c r="BE573" s="338"/>
      <c r="BF573" s="338"/>
      <c r="BG573" s="338"/>
      <c r="BH573" s="338"/>
      <c r="BI573" s="338"/>
      <c r="BJ573" s="338"/>
      <c r="BK573" s="338"/>
      <c r="BL573" s="338"/>
      <c r="BM573" s="338"/>
      <c r="BN573" s="338"/>
      <c r="BO573" s="338"/>
      <c r="BP573" s="338"/>
      <c r="BQ573" s="338"/>
      <c r="BR573" s="338"/>
      <c r="BS573" s="338"/>
      <c r="BT573" s="338"/>
      <c r="BU573" s="338"/>
      <c r="BV573" s="643">
        <f t="shared" si="290"/>
        <v>0</v>
      </c>
      <c r="BW573" s="644">
        <f t="shared" si="291"/>
        <v>0</v>
      </c>
      <c r="BX573" s="776">
        <f t="shared" si="292"/>
        <v>0</v>
      </c>
      <c r="BY573" s="644">
        <f t="shared" si="293"/>
        <v>0</v>
      </c>
      <c r="BZ573" s="338"/>
      <c r="CA573" s="338"/>
      <c r="CB573" s="338"/>
      <c r="CC573" s="338"/>
      <c r="CD573" s="338"/>
      <c r="CE573" s="338"/>
      <c r="CF573" s="338"/>
    </row>
    <row r="574" ht="15.75" customHeight="1">
      <c r="A574" s="821"/>
      <c r="B574" s="338"/>
      <c r="C574" s="338"/>
      <c r="D574" s="338"/>
      <c r="E574" s="338"/>
      <c r="F574" s="339"/>
      <c r="G574" s="773">
        <f t="shared" ref="G574:H574" si="586">L574+N574+P574+R574+T574+V574+X574+Z574+AB574+AD574+AF574+AH574+AJ574+AL574+AN574+AP574+AR574+AT574+AV574+AX574+AZ574+BB574+BD574+BF574+BH574+BJ574+BL574+BN574+BP574+BR574+BT574</f>
        <v>0</v>
      </c>
      <c r="H574" s="671">
        <f t="shared" si="586"/>
        <v>0</v>
      </c>
      <c r="I574" s="774">
        <f t="shared" si="4"/>
        <v>0</v>
      </c>
      <c r="J574" s="418"/>
      <c r="K574" s="407">
        <f t="shared" si="5"/>
        <v>0</v>
      </c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  <c r="AV574" s="338"/>
      <c r="AW574" s="338"/>
      <c r="AX574" s="338"/>
      <c r="AY574" s="338"/>
      <c r="AZ574" s="338"/>
      <c r="BA574" s="338"/>
      <c r="BB574" s="338"/>
      <c r="BC574" s="338"/>
      <c r="BD574" s="338"/>
      <c r="BE574" s="338"/>
      <c r="BF574" s="338"/>
      <c r="BG574" s="338"/>
      <c r="BH574" s="338"/>
      <c r="BI574" s="338"/>
      <c r="BJ574" s="338"/>
      <c r="BK574" s="338"/>
      <c r="BL574" s="338"/>
      <c r="BM574" s="338"/>
      <c r="BN574" s="338"/>
      <c r="BO574" s="338"/>
      <c r="BP574" s="338"/>
      <c r="BQ574" s="338"/>
      <c r="BR574" s="338"/>
      <c r="BS574" s="338"/>
      <c r="BT574" s="338"/>
      <c r="BU574" s="338"/>
      <c r="BV574" s="643">
        <f t="shared" si="290"/>
        <v>0</v>
      </c>
      <c r="BW574" s="644">
        <f t="shared" si="291"/>
        <v>0</v>
      </c>
      <c r="BX574" s="776">
        <f t="shared" si="292"/>
        <v>0</v>
      </c>
      <c r="BY574" s="644">
        <f t="shared" si="293"/>
        <v>0</v>
      </c>
      <c r="BZ574" s="338"/>
      <c r="CA574" s="338"/>
      <c r="CB574" s="338"/>
      <c r="CC574" s="338"/>
      <c r="CD574" s="338"/>
      <c r="CE574" s="338"/>
      <c r="CF574" s="338"/>
    </row>
    <row r="575" ht="15.75" customHeight="1">
      <c r="A575" s="821"/>
      <c r="B575" s="338"/>
      <c r="C575" s="338"/>
      <c r="D575" s="338"/>
      <c r="E575" s="338"/>
      <c r="F575" s="339"/>
      <c r="G575" s="773">
        <f t="shared" ref="G575:H575" si="587">L575+N575+P575+R575+T575+V575+X575+Z575+AB575+AD575+AF575+AH575+AJ575+AL575+AN575+AP575+AR575+AT575+AV575+AX575+AZ575+BB575+BD575+BF575+BH575+BJ575+BL575+BN575+BP575+BR575+BT575</f>
        <v>0</v>
      </c>
      <c r="H575" s="671">
        <f t="shared" si="587"/>
        <v>0</v>
      </c>
      <c r="I575" s="774">
        <f t="shared" si="4"/>
        <v>0</v>
      </c>
      <c r="J575" s="418"/>
      <c r="K575" s="407">
        <f t="shared" si="5"/>
        <v>0</v>
      </c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  <c r="AV575" s="338"/>
      <c r="AW575" s="338"/>
      <c r="AX575" s="338"/>
      <c r="AY575" s="338"/>
      <c r="AZ575" s="338"/>
      <c r="BA575" s="338"/>
      <c r="BB575" s="338"/>
      <c r="BC575" s="338"/>
      <c r="BD575" s="338"/>
      <c r="BE575" s="338"/>
      <c r="BF575" s="338"/>
      <c r="BG575" s="338"/>
      <c r="BH575" s="338"/>
      <c r="BI575" s="338"/>
      <c r="BJ575" s="338"/>
      <c r="BK575" s="338"/>
      <c r="BL575" s="338"/>
      <c r="BM575" s="338"/>
      <c r="BN575" s="338"/>
      <c r="BO575" s="338"/>
      <c r="BP575" s="338"/>
      <c r="BQ575" s="338"/>
      <c r="BR575" s="338"/>
      <c r="BS575" s="338"/>
      <c r="BT575" s="338"/>
      <c r="BU575" s="338"/>
      <c r="BV575" s="643">
        <f t="shared" si="290"/>
        <v>0</v>
      </c>
      <c r="BW575" s="644">
        <f t="shared" si="291"/>
        <v>0</v>
      </c>
      <c r="BX575" s="776">
        <f t="shared" si="292"/>
        <v>0</v>
      </c>
      <c r="BY575" s="644">
        <f t="shared" si="293"/>
        <v>0</v>
      </c>
      <c r="BZ575" s="338"/>
      <c r="CA575" s="338"/>
      <c r="CB575" s="338"/>
      <c r="CC575" s="338"/>
      <c r="CD575" s="338"/>
      <c r="CE575" s="338"/>
      <c r="CF575" s="338"/>
    </row>
    <row r="576" ht="15.75" customHeight="1">
      <c r="A576" s="821"/>
      <c r="B576" s="338"/>
      <c r="C576" s="338"/>
      <c r="D576" s="338"/>
      <c r="E576" s="338"/>
      <c r="F576" s="339"/>
      <c r="G576" s="773">
        <f t="shared" ref="G576:H576" si="588">L576+N576+P576+R576+T576+V576+X576+Z576+AB576+AD576+AF576+AH576+AJ576+AL576+AN576+AP576+AR576+AT576+AV576+AX576+AZ576+BB576+BD576+BF576+BH576+BJ576+BL576+BN576+BP576+BR576+BT576</f>
        <v>0</v>
      </c>
      <c r="H576" s="671">
        <f t="shared" si="588"/>
        <v>0</v>
      </c>
      <c r="I576" s="774">
        <f t="shared" si="4"/>
        <v>0</v>
      </c>
      <c r="J576" s="418"/>
      <c r="K576" s="407">
        <f t="shared" si="5"/>
        <v>0</v>
      </c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  <c r="AV576" s="338"/>
      <c r="AW576" s="338"/>
      <c r="AX576" s="338"/>
      <c r="AY576" s="338"/>
      <c r="AZ576" s="338"/>
      <c r="BA576" s="338"/>
      <c r="BB576" s="338"/>
      <c r="BC576" s="338"/>
      <c r="BD576" s="338"/>
      <c r="BE576" s="338"/>
      <c r="BF576" s="338"/>
      <c r="BG576" s="338"/>
      <c r="BH576" s="338"/>
      <c r="BI576" s="338"/>
      <c r="BJ576" s="338"/>
      <c r="BK576" s="338"/>
      <c r="BL576" s="338"/>
      <c r="BM576" s="338"/>
      <c r="BN576" s="338"/>
      <c r="BO576" s="338"/>
      <c r="BP576" s="338"/>
      <c r="BQ576" s="338"/>
      <c r="BR576" s="338"/>
      <c r="BS576" s="338"/>
      <c r="BT576" s="338"/>
      <c r="BU576" s="338"/>
      <c r="BV576" s="643">
        <f t="shared" si="290"/>
        <v>0</v>
      </c>
      <c r="BW576" s="644">
        <f t="shared" si="291"/>
        <v>0</v>
      </c>
      <c r="BX576" s="776">
        <f t="shared" si="292"/>
        <v>0</v>
      </c>
      <c r="BY576" s="644">
        <f t="shared" si="293"/>
        <v>0</v>
      </c>
      <c r="BZ576" s="338"/>
      <c r="CA576" s="338"/>
      <c r="CB576" s="338"/>
      <c r="CC576" s="338"/>
      <c r="CD576" s="338"/>
      <c r="CE576" s="338"/>
      <c r="CF576" s="338"/>
    </row>
    <row r="577" ht="15.75" customHeight="1">
      <c r="A577" s="821"/>
      <c r="B577" s="338"/>
      <c r="C577" s="338"/>
      <c r="D577" s="338"/>
      <c r="E577" s="338"/>
      <c r="F577" s="339"/>
      <c r="G577" s="773">
        <f t="shared" ref="G577:H577" si="589">L577+N577+P577+R577+T577+V577+X577+Z577+AB577+AD577+AF577+AH577+AJ577+AL577+AN577+AP577+AR577+AT577+AV577+AX577+AZ577+BB577+BD577+BF577+BH577+BJ577+BL577+BN577+BP577+BR577+BT577</f>
        <v>0</v>
      </c>
      <c r="H577" s="671">
        <f t="shared" si="589"/>
        <v>0</v>
      </c>
      <c r="I577" s="774">
        <f t="shared" si="4"/>
        <v>0</v>
      </c>
      <c r="J577" s="418"/>
      <c r="K577" s="407">
        <f t="shared" si="5"/>
        <v>0</v>
      </c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  <c r="AV577" s="338"/>
      <c r="AW577" s="338"/>
      <c r="AX577" s="338"/>
      <c r="AY577" s="338"/>
      <c r="AZ577" s="338"/>
      <c r="BA577" s="338"/>
      <c r="BB577" s="338"/>
      <c r="BC577" s="338"/>
      <c r="BD577" s="338"/>
      <c r="BE577" s="338"/>
      <c r="BF577" s="338"/>
      <c r="BG577" s="338"/>
      <c r="BH577" s="338"/>
      <c r="BI577" s="338"/>
      <c r="BJ577" s="338"/>
      <c r="BK577" s="338"/>
      <c r="BL577" s="338"/>
      <c r="BM577" s="338"/>
      <c r="BN577" s="338"/>
      <c r="BO577" s="338"/>
      <c r="BP577" s="338"/>
      <c r="BQ577" s="338"/>
      <c r="BR577" s="338"/>
      <c r="BS577" s="338"/>
      <c r="BT577" s="338"/>
      <c r="BU577" s="338"/>
      <c r="BV577" s="643">
        <f t="shared" si="290"/>
        <v>0</v>
      </c>
      <c r="BW577" s="644">
        <f t="shared" si="291"/>
        <v>0</v>
      </c>
      <c r="BX577" s="776">
        <f t="shared" si="292"/>
        <v>0</v>
      </c>
      <c r="BY577" s="644">
        <f t="shared" si="293"/>
        <v>0</v>
      </c>
      <c r="BZ577" s="338"/>
      <c r="CA577" s="338"/>
      <c r="CB577" s="338"/>
      <c r="CC577" s="338"/>
      <c r="CD577" s="338"/>
      <c r="CE577" s="338"/>
      <c r="CF577" s="338"/>
    </row>
    <row r="578" ht="15.75" customHeight="1">
      <c r="A578" s="821"/>
      <c r="B578" s="338"/>
      <c r="C578" s="338"/>
      <c r="D578" s="338"/>
      <c r="E578" s="338"/>
      <c r="F578" s="339"/>
      <c r="G578" s="773">
        <f t="shared" ref="G578:H578" si="590">L578+N578+P578+R578+T578+V578+X578+Z578+AB578+AD578+AF578+AH578+AJ578+AL578+AN578+AP578+AR578+AT578+AV578+AX578+AZ578+BB578+BD578+BF578+BH578+BJ578+BL578+BN578+BP578+BR578+BT578</f>
        <v>0</v>
      </c>
      <c r="H578" s="671">
        <f t="shared" si="590"/>
        <v>0</v>
      </c>
      <c r="I578" s="774">
        <f t="shared" si="4"/>
        <v>0</v>
      </c>
      <c r="J578" s="418"/>
      <c r="K578" s="407">
        <f t="shared" si="5"/>
        <v>0</v>
      </c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  <c r="AV578" s="338"/>
      <c r="AW578" s="338"/>
      <c r="AX578" s="338"/>
      <c r="AY578" s="338"/>
      <c r="AZ578" s="338"/>
      <c r="BA578" s="338"/>
      <c r="BB578" s="338"/>
      <c r="BC578" s="338"/>
      <c r="BD578" s="338"/>
      <c r="BE578" s="338"/>
      <c r="BF578" s="338"/>
      <c r="BG578" s="338"/>
      <c r="BH578" s="338"/>
      <c r="BI578" s="338"/>
      <c r="BJ578" s="338"/>
      <c r="BK578" s="338"/>
      <c r="BL578" s="338"/>
      <c r="BM578" s="338"/>
      <c r="BN578" s="338"/>
      <c r="BO578" s="338"/>
      <c r="BP578" s="338"/>
      <c r="BQ578" s="338"/>
      <c r="BR578" s="338"/>
      <c r="BS578" s="338"/>
      <c r="BT578" s="338"/>
      <c r="BU578" s="338"/>
      <c r="BV578" s="643">
        <f t="shared" si="290"/>
        <v>0</v>
      </c>
      <c r="BW578" s="644">
        <f t="shared" si="291"/>
        <v>0</v>
      </c>
      <c r="BX578" s="776">
        <f t="shared" si="292"/>
        <v>0</v>
      </c>
      <c r="BY578" s="644">
        <f t="shared" si="293"/>
        <v>0</v>
      </c>
      <c r="BZ578" s="338"/>
      <c r="CA578" s="338"/>
      <c r="CB578" s="338"/>
      <c r="CC578" s="338"/>
      <c r="CD578" s="338"/>
      <c r="CE578" s="338"/>
      <c r="CF578" s="338"/>
    </row>
    <row r="579" ht="15.75" customHeight="1">
      <c r="A579" s="821"/>
      <c r="B579" s="338"/>
      <c r="C579" s="338"/>
      <c r="D579" s="338"/>
      <c r="E579" s="338"/>
      <c r="F579" s="339"/>
      <c r="G579" s="773">
        <f t="shared" ref="G579:H579" si="591">L579+N579+P579+R579+T579+V579+X579+Z579+AB579+AD579+AF579+AH579+AJ579+AL579+AN579+AP579+AR579+AT579+AV579+AX579+AZ579+BB579+BD579+BF579+BH579+BJ579+BL579+BN579+BP579+BR579+BT579</f>
        <v>0</v>
      </c>
      <c r="H579" s="671">
        <f t="shared" si="591"/>
        <v>0</v>
      </c>
      <c r="I579" s="774">
        <f t="shared" si="4"/>
        <v>0</v>
      </c>
      <c r="J579" s="418"/>
      <c r="K579" s="407">
        <f t="shared" si="5"/>
        <v>0</v>
      </c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  <c r="AV579" s="338"/>
      <c r="AW579" s="338"/>
      <c r="AX579" s="338"/>
      <c r="AY579" s="338"/>
      <c r="AZ579" s="338"/>
      <c r="BA579" s="338"/>
      <c r="BB579" s="338"/>
      <c r="BC579" s="338"/>
      <c r="BD579" s="338"/>
      <c r="BE579" s="338"/>
      <c r="BF579" s="338"/>
      <c r="BG579" s="338"/>
      <c r="BH579" s="338"/>
      <c r="BI579" s="338"/>
      <c r="BJ579" s="338"/>
      <c r="BK579" s="338"/>
      <c r="BL579" s="338"/>
      <c r="BM579" s="338"/>
      <c r="BN579" s="338"/>
      <c r="BO579" s="338"/>
      <c r="BP579" s="338"/>
      <c r="BQ579" s="338"/>
      <c r="BR579" s="338"/>
      <c r="BS579" s="338"/>
      <c r="BT579" s="338"/>
      <c r="BU579" s="338"/>
      <c r="BV579" s="643">
        <f t="shared" si="290"/>
        <v>0</v>
      </c>
      <c r="BW579" s="644">
        <f t="shared" si="291"/>
        <v>0</v>
      </c>
      <c r="BX579" s="776">
        <f t="shared" si="292"/>
        <v>0</v>
      </c>
      <c r="BY579" s="644">
        <f t="shared" si="293"/>
        <v>0</v>
      </c>
      <c r="BZ579" s="338"/>
      <c r="CA579" s="338"/>
      <c r="CB579" s="338"/>
      <c r="CC579" s="338"/>
      <c r="CD579" s="338"/>
      <c r="CE579" s="338"/>
      <c r="CF579" s="338"/>
    </row>
    <row r="580" ht="15.75" customHeight="1">
      <c r="A580" s="821"/>
      <c r="B580" s="338"/>
      <c r="C580" s="338"/>
      <c r="D580" s="338"/>
      <c r="E580" s="338"/>
      <c r="F580" s="339"/>
      <c r="G580" s="773">
        <f t="shared" ref="G580:H580" si="592">L580+N580+P580+R580+T580+V580+X580+Z580+AB580+AD580+AF580+AH580+AJ580+AL580+AN580+AP580+AR580+AT580+AV580+AX580+AZ580+BB580+BD580+BF580+BH580+BJ580+BL580+BN580+BP580+BR580+BT580</f>
        <v>0</v>
      </c>
      <c r="H580" s="671">
        <f t="shared" si="592"/>
        <v>0</v>
      </c>
      <c r="I580" s="774">
        <f t="shared" si="4"/>
        <v>0</v>
      </c>
      <c r="J580" s="418"/>
      <c r="K580" s="407">
        <f t="shared" si="5"/>
        <v>0</v>
      </c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  <c r="AV580" s="338"/>
      <c r="AW580" s="338"/>
      <c r="AX580" s="338"/>
      <c r="AY580" s="338"/>
      <c r="AZ580" s="338"/>
      <c r="BA580" s="338"/>
      <c r="BB580" s="338"/>
      <c r="BC580" s="338"/>
      <c r="BD580" s="338"/>
      <c r="BE580" s="338"/>
      <c r="BF580" s="338"/>
      <c r="BG580" s="338"/>
      <c r="BH580" s="338"/>
      <c r="BI580" s="338"/>
      <c r="BJ580" s="338"/>
      <c r="BK580" s="338"/>
      <c r="BL580" s="338"/>
      <c r="BM580" s="338"/>
      <c r="BN580" s="338"/>
      <c r="BO580" s="338"/>
      <c r="BP580" s="338"/>
      <c r="BQ580" s="338"/>
      <c r="BR580" s="338"/>
      <c r="BS580" s="338"/>
      <c r="BT580" s="338"/>
      <c r="BU580" s="338"/>
      <c r="BV580" s="643">
        <f t="shared" si="290"/>
        <v>0</v>
      </c>
      <c r="BW580" s="644">
        <f t="shared" si="291"/>
        <v>0</v>
      </c>
      <c r="BX580" s="776">
        <f t="shared" si="292"/>
        <v>0</v>
      </c>
      <c r="BY580" s="644">
        <f t="shared" si="293"/>
        <v>0</v>
      </c>
      <c r="BZ580" s="338"/>
      <c r="CA580" s="338"/>
      <c r="CB580" s="338"/>
      <c r="CC580" s="338"/>
      <c r="CD580" s="338"/>
      <c r="CE580" s="338"/>
      <c r="CF580" s="338"/>
    </row>
    <row r="581" ht="15.75" customHeight="1">
      <c r="A581" s="821"/>
      <c r="B581" s="338"/>
      <c r="C581" s="338"/>
      <c r="D581" s="338"/>
      <c r="E581" s="338"/>
      <c r="F581" s="339"/>
      <c r="G581" s="773">
        <f t="shared" ref="G581:H581" si="593">L581+N581+P581+R581+T581+V581+X581+Z581+AB581+AD581+AF581+AH581+AJ581+AL581+AN581+AP581+AR581+AT581+AV581+AX581+AZ581+BB581+BD581+BF581+BH581+BJ581+BL581+BN581+BP581+BR581+BT581</f>
        <v>0</v>
      </c>
      <c r="H581" s="671">
        <f t="shared" si="593"/>
        <v>0</v>
      </c>
      <c r="I581" s="774">
        <f t="shared" si="4"/>
        <v>0</v>
      </c>
      <c r="J581" s="418"/>
      <c r="K581" s="407">
        <f t="shared" si="5"/>
        <v>0</v>
      </c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  <c r="AV581" s="338"/>
      <c r="AW581" s="338"/>
      <c r="AX581" s="338"/>
      <c r="AY581" s="338"/>
      <c r="AZ581" s="338"/>
      <c r="BA581" s="338"/>
      <c r="BB581" s="338"/>
      <c r="BC581" s="338"/>
      <c r="BD581" s="338"/>
      <c r="BE581" s="338"/>
      <c r="BF581" s="338"/>
      <c r="BG581" s="338"/>
      <c r="BH581" s="338"/>
      <c r="BI581" s="338"/>
      <c r="BJ581" s="338"/>
      <c r="BK581" s="338"/>
      <c r="BL581" s="338"/>
      <c r="BM581" s="338"/>
      <c r="BN581" s="338"/>
      <c r="BO581" s="338"/>
      <c r="BP581" s="338"/>
      <c r="BQ581" s="338"/>
      <c r="BR581" s="338"/>
      <c r="BS581" s="338"/>
      <c r="BT581" s="338"/>
      <c r="BU581" s="338"/>
      <c r="BV581" s="643">
        <f t="shared" si="290"/>
        <v>0</v>
      </c>
      <c r="BW581" s="644">
        <f t="shared" si="291"/>
        <v>0</v>
      </c>
      <c r="BX581" s="776">
        <f t="shared" si="292"/>
        <v>0</v>
      </c>
      <c r="BY581" s="644">
        <f t="shared" si="293"/>
        <v>0</v>
      </c>
      <c r="BZ581" s="338"/>
      <c r="CA581" s="338"/>
      <c r="CB581" s="338"/>
      <c r="CC581" s="338"/>
      <c r="CD581" s="338"/>
      <c r="CE581" s="338"/>
      <c r="CF581" s="338"/>
    </row>
    <row r="582" ht="15.75" customHeight="1">
      <c r="A582" s="821"/>
      <c r="B582" s="338"/>
      <c r="C582" s="338"/>
      <c r="D582" s="338"/>
      <c r="E582" s="338"/>
      <c r="F582" s="339"/>
      <c r="G582" s="773">
        <f t="shared" ref="G582:H582" si="594">L582+N582+P582+R582+T582+V582+X582+Z582+AB582+AD582+AF582+AH582+AJ582+AL582+AN582+AP582+AR582+AT582+AV582+AX582+AZ582+BB582+BD582+BF582+BH582+BJ582+BL582+BN582+BP582+BR582+BT582</f>
        <v>0</v>
      </c>
      <c r="H582" s="671">
        <f t="shared" si="594"/>
        <v>0</v>
      </c>
      <c r="I582" s="774">
        <f t="shared" si="4"/>
        <v>0</v>
      </c>
      <c r="J582" s="418"/>
      <c r="K582" s="407">
        <f t="shared" si="5"/>
        <v>0</v>
      </c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  <c r="AV582" s="338"/>
      <c r="AW582" s="338"/>
      <c r="AX582" s="338"/>
      <c r="AY582" s="338"/>
      <c r="AZ582" s="338"/>
      <c r="BA582" s="338"/>
      <c r="BB582" s="338"/>
      <c r="BC582" s="338"/>
      <c r="BD582" s="338"/>
      <c r="BE582" s="338"/>
      <c r="BF582" s="338"/>
      <c r="BG582" s="338"/>
      <c r="BH582" s="338"/>
      <c r="BI582" s="338"/>
      <c r="BJ582" s="338"/>
      <c r="BK582" s="338"/>
      <c r="BL582" s="338"/>
      <c r="BM582" s="338"/>
      <c r="BN582" s="338"/>
      <c r="BO582" s="338"/>
      <c r="BP582" s="338"/>
      <c r="BQ582" s="338"/>
      <c r="BR582" s="338"/>
      <c r="BS582" s="338"/>
      <c r="BT582" s="338"/>
      <c r="BU582" s="338"/>
      <c r="BV582" s="643">
        <f t="shared" si="290"/>
        <v>0</v>
      </c>
      <c r="BW582" s="644">
        <f t="shared" si="291"/>
        <v>0</v>
      </c>
      <c r="BX582" s="776">
        <f t="shared" si="292"/>
        <v>0</v>
      </c>
      <c r="BY582" s="644">
        <f t="shared" si="293"/>
        <v>0</v>
      </c>
      <c r="BZ582" s="338"/>
      <c r="CA582" s="338"/>
      <c r="CB582" s="338"/>
      <c r="CC582" s="338"/>
      <c r="CD582" s="338"/>
      <c r="CE582" s="338"/>
      <c r="CF582" s="338"/>
    </row>
    <row r="583" ht="15.75" customHeight="1">
      <c r="A583" s="821"/>
      <c r="B583" s="338"/>
      <c r="C583" s="338"/>
      <c r="D583" s="338"/>
      <c r="E583" s="338"/>
      <c r="F583" s="339"/>
      <c r="G583" s="773">
        <f t="shared" ref="G583:H583" si="595">L583+N583+P583+R583+T583+V583+X583+Z583+AB583+AD583+AF583+AH583+AJ583+AL583+AN583+AP583+AR583+AT583+AV583+AX583+AZ583+BB583+BD583+BF583+BH583+BJ583+BL583+BN583+BP583+BR583+BT583</f>
        <v>0</v>
      </c>
      <c r="H583" s="671">
        <f t="shared" si="595"/>
        <v>0</v>
      </c>
      <c r="I583" s="774">
        <f t="shared" si="4"/>
        <v>0</v>
      </c>
      <c r="J583" s="418"/>
      <c r="K583" s="407">
        <f t="shared" si="5"/>
        <v>0</v>
      </c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  <c r="AV583" s="338"/>
      <c r="AW583" s="338"/>
      <c r="AX583" s="338"/>
      <c r="AY583" s="338"/>
      <c r="AZ583" s="338"/>
      <c r="BA583" s="338"/>
      <c r="BB583" s="338"/>
      <c r="BC583" s="338"/>
      <c r="BD583" s="338"/>
      <c r="BE583" s="338"/>
      <c r="BF583" s="338"/>
      <c r="BG583" s="338"/>
      <c r="BH583" s="338"/>
      <c r="BI583" s="338"/>
      <c r="BJ583" s="338"/>
      <c r="BK583" s="338"/>
      <c r="BL583" s="338"/>
      <c r="BM583" s="338"/>
      <c r="BN583" s="338"/>
      <c r="BO583" s="338"/>
      <c r="BP583" s="338"/>
      <c r="BQ583" s="338"/>
      <c r="BR583" s="338"/>
      <c r="BS583" s="338"/>
      <c r="BT583" s="338"/>
      <c r="BU583" s="338"/>
      <c r="BV583" s="643">
        <f t="shared" si="290"/>
        <v>0</v>
      </c>
      <c r="BW583" s="644">
        <f t="shared" si="291"/>
        <v>0</v>
      </c>
      <c r="BX583" s="776">
        <f t="shared" si="292"/>
        <v>0</v>
      </c>
      <c r="BY583" s="644">
        <f t="shared" si="293"/>
        <v>0</v>
      </c>
      <c r="BZ583" s="338"/>
      <c r="CA583" s="338"/>
      <c r="CB583" s="338"/>
      <c r="CC583" s="338"/>
      <c r="CD583" s="338"/>
      <c r="CE583" s="338"/>
      <c r="CF583" s="338"/>
    </row>
    <row r="584" ht="15.75" customHeight="1">
      <c r="A584" s="821"/>
      <c r="B584" s="338"/>
      <c r="C584" s="338"/>
      <c r="D584" s="338"/>
      <c r="E584" s="338"/>
      <c r="F584" s="339"/>
      <c r="G584" s="773">
        <f t="shared" ref="G584:H584" si="596">L584+N584+P584+R584+T584+V584+X584+Z584+AB584+AD584+AF584+AH584+AJ584+AL584+AN584+AP584+AR584+AT584+AV584+AX584+AZ584+BB584+BD584+BF584+BH584+BJ584+BL584+BN584+BP584+BR584+BT584</f>
        <v>0</v>
      </c>
      <c r="H584" s="671">
        <f t="shared" si="596"/>
        <v>0</v>
      </c>
      <c r="I584" s="774">
        <f t="shared" si="4"/>
        <v>0</v>
      </c>
      <c r="J584" s="418"/>
      <c r="K584" s="407">
        <f t="shared" si="5"/>
        <v>0</v>
      </c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  <c r="AV584" s="338"/>
      <c r="AW584" s="338"/>
      <c r="AX584" s="338"/>
      <c r="AY584" s="338"/>
      <c r="AZ584" s="338"/>
      <c r="BA584" s="338"/>
      <c r="BB584" s="338"/>
      <c r="BC584" s="338"/>
      <c r="BD584" s="338"/>
      <c r="BE584" s="338"/>
      <c r="BF584" s="338"/>
      <c r="BG584" s="338"/>
      <c r="BH584" s="338"/>
      <c r="BI584" s="338"/>
      <c r="BJ584" s="338"/>
      <c r="BK584" s="338"/>
      <c r="BL584" s="338"/>
      <c r="BM584" s="338"/>
      <c r="BN584" s="338"/>
      <c r="BO584" s="338"/>
      <c r="BP584" s="338"/>
      <c r="BQ584" s="338"/>
      <c r="BR584" s="338"/>
      <c r="BS584" s="338"/>
      <c r="BT584" s="338"/>
      <c r="BU584" s="338"/>
      <c r="BV584" s="643">
        <f t="shared" si="290"/>
        <v>0</v>
      </c>
      <c r="BW584" s="644">
        <f t="shared" si="291"/>
        <v>0</v>
      </c>
      <c r="BX584" s="776">
        <f t="shared" si="292"/>
        <v>0</v>
      </c>
      <c r="BY584" s="644">
        <f t="shared" si="293"/>
        <v>0</v>
      </c>
      <c r="BZ584" s="338"/>
      <c r="CA584" s="338"/>
      <c r="CB584" s="338"/>
      <c r="CC584" s="338"/>
      <c r="CD584" s="338"/>
      <c r="CE584" s="338"/>
      <c r="CF584" s="338"/>
    </row>
    <row r="585" ht="15.75" customHeight="1">
      <c r="A585" s="821"/>
      <c r="B585" s="338"/>
      <c r="C585" s="338"/>
      <c r="D585" s="338"/>
      <c r="E585" s="338"/>
      <c r="F585" s="339"/>
      <c r="G585" s="773">
        <f t="shared" ref="G585:H585" si="597">L585+N585+P585+R585+T585+V585+X585+Z585+AB585+AD585+AF585+AH585+AJ585+AL585+AN585+AP585+AR585+AT585+AV585+AX585+AZ585+BB585+BD585+BF585+BH585+BJ585+BL585+BN585+BP585+BR585+BT585</f>
        <v>0</v>
      </c>
      <c r="H585" s="671">
        <f t="shared" si="597"/>
        <v>0</v>
      </c>
      <c r="I585" s="774">
        <f t="shared" si="4"/>
        <v>0</v>
      </c>
      <c r="J585" s="418"/>
      <c r="K585" s="407">
        <f t="shared" si="5"/>
        <v>0</v>
      </c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  <c r="AV585" s="338"/>
      <c r="AW585" s="338"/>
      <c r="AX585" s="338"/>
      <c r="AY585" s="338"/>
      <c r="AZ585" s="338"/>
      <c r="BA585" s="338"/>
      <c r="BB585" s="338"/>
      <c r="BC585" s="338"/>
      <c r="BD585" s="338"/>
      <c r="BE585" s="338"/>
      <c r="BF585" s="338"/>
      <c r="BG585" s="338"/>
      <c r="BH585" s="338"/>
      <c r="BI585" s="338"/>
      <c r="BJ585" s="338"/>
      <c r="BK585" s="338"/>
      <c r="BL585" s="338"/>
      <c r="BM585" s="338"/>
      <c r="BN585" s="338"/>
      <c r="BO585" s="338"/>
      <c r="BP585" s="338"/>
      <c r="BQ585" s="338"/>
      <c r="BR585" s="338"/>
      <c r="BS585" s="338"/>
      <c r="BT585" s="338"/>
      <c r="BU585" s="338"/>
      <c r="BV585" s="643">
        <f t="shared" si="290"/>
        <v>0</v>
      </c>
      <c r="BW585" s="644">
        <f t="shared" si="291"/>
        <v>0</v>
      </c>
      <c r="BX585" s="776">
        <f t="shared" si="292"/>
        <v>0</v>
      </c>
      <c r="BY585" s="644">
        <f t="shared" si="293"/>
        <v>0</v>
      </c>
      <c r="BZ585" s="338"/>
      <c r="CA585" s="338"/>
      <c r="CB585" s="338"/>
      <c r="CC585" s="338"/>
      <c r="CD585" s="338"/>
      <c r="CE585" s="338"/>
      <c r="CF585" s="338"/>
    </row>
    <row r="586" ht="15.75" customHeight="1">
      <c r="A586" s="821"/>
      <c r="B586" s="338"/>
      <c r="C586" s="338"/>
      <c r="D586" s="338"/>
      <c r="E586" s="338"/>
      <c r="F586" s="339"/>
      <c r="G586" s="773">
        <f t="shared" ref="G586:H586" si="598">L586+N586+P586+R586+T586+V586+X586+Z586+AB586+AD586+AF586+AH586+AJ586+AL586+AN586+AP586+AR586+AT586+AV586+AX586+AZ586+BB586+BD586+BF586+BH586+BJ586+BL586+BN586+BP586+BR586+BT586</f>
        <v>0</v>
      </c>
      <c r="H586" s="671">
        <f t="shared" si="598"/>
        <v>0</v>
      </c>
      <c r="I586" s="774">
        <f t="shared" si="4"/>
        <v>0</v>
      </c>
      <c r="J586" s="418"/>
      <c r="K586" s="407">
        <f t="shared" si="5"/>
        <v>0</v>
      </c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  <c r="AV586" s="338"/>
      <c r="AW586" s="338"/>
      <c r="AX586" s="338"/>
      <c r="AY586" s="338"/>
      <c r="AZ586" s="338"/>
      <c r="BA586" s="338"/>
      <c r="BB586" s="338"/>
      <c r="BC586" s="338"/>
      <c r="BD586" s="338"/>
      <c r="BE586" s="338"/>
      <c r="BF586" s="338"/>
      <c r="BG586" s="338"/>
      <c r="BH586" s="338"/>
      <c r="BI586" s="338"/>
      <c r="BJ586" s="338"/>
      <c r="BK586" s="338"/>
      <c r="BL586" s="338"/>
      <c r="BM586" s="338"/>
      <c r="BN586" s="338"/>
      <c r="BO586" s="338"/>
      <c r="BP586" s="338"/>
      <c r="BQ586" s="338"/>
      <c r="BR586" s="338"/>
      <c r="BS586" s="338"/>
      <c r="BT586" s="338"/>
      <c r="BU586" s="338"/>
      <c r="BV586" s="643">
        <f t="shared" si="290"/>
        <v>0</v>
      </c>
      <c r="BW586" s="644">
        <f t="shared" si="291"/>
        <v>0</v>
      </c>
      <c r="BX586" s="776">
        <f t="shared" si="292"/>
        <v>0</v>
      </c>
      <c r="BY586" s="644">
        <f t="shared" si="293"/>
        <v>0</v>
      </c>
      <c r="BZ586" s="338"/>
      <c r="CA586" s="338"/>
      <c r="CB586" s="338"/>
      <c r="CC586" s="338"/>
      <c r="CD586" s="338"/>
      <c r="CE586" s="338"/>
      <c r="CF586" s="338"/>
    </row>
    <row r="587" ht="15.75" customHeight="1">
      <c r="A587" s="821"/>
      <c r="B587" s="338"/>
      <c r="C587" s="338"/>
      <c r="D587" s="338"/>
      <c r="E587" s="338"/>
      <c r="F587" s="339"/>
      <c r="G587" s="773">
        <f t="shared" ref="G587:H587" si="599">L587+N587+P587+R587+T587+V587+X587+Z587+AB587+AD587+AF587+AH587+AJ587+AL587+AN587+AP587+AR587+AT587+AV587+AX587+AZ587+BB587+BD587+BF587+BH587+BJ587+BL587+BN587+BP587+BR587+BT587</f>
        <v>0</v>
      </c>
      <c r="H587" s="671">
        <f t="shared" si="599"/>
        <v>0</v>
      </c>
      <c r="I587" s="774">
        <f t="shared" si="4"/>
        <v>0</v>
      </c>
      <c r="J587" s="418"/>
      <c r="K587" s="407">
        <f t="shared" si="5"/>
        <v>0</v>
      </c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  <c r="AV587" s="338"/>
      <c r="AW587" s="338"/>
      <c r="AX587" s="338"/>
      <c r="AY587" s="338"/>
      <c r="AZ587" s="338"/>
      <c r="BA587" s="338"/>
      <c r="BB587" s="338"/>
      <c r="BC587" s="338"/>
      <c r="BD587" s="338"/>
      <c r="BE587" s="338"/>
      <c r="BF587" s="338"/>
      <c r="BG587" s="338"/>
      <c r="BH587" s="338"/>
      <c r="BI587" s="338"/>
      <c r="BJ587" s="338"/>
      <c r="BK587" s="338"/>
      <c r="BL587" s="338"/>
      <c r="BM587" s="338"/>
      <c r="BN587" s="338"/>
      <c r="BO587" s="338"/>
      <c r="BP587" s="338"/>
      <c r="BQ587" s="338"/>
      <c r="BR587" s="338"/>
      <c r="BS587" s="338"/>
      <c r="BT587" s="338"/>
      <c r="BU587" s="338"/>
      <c r="BV587" s="643">
        <f t="shared" si="290"/>
        <v>0</v>
      </c>
      <c r="BW587" s="644">
        <f t="shared" si="291"/>
        <v>0</v>
      </c>
      <c r="BX587" s="776">
        <f t="shared" si="292"/>
        <v>0</v>
      </c>
      <c r="BY587" s="644">
        <f t="shared" si="293"/>
        <v>0</v>
      </c>
      <c r="BZ587" s="338"/>
      <c r="CA587" s="338"/>
      <c r="CB587" s="338"/>
      <c r="CC587" s="338"/>
      <c r="CD587" s="338"/>
      <c r="CE587" s="338"/>
      <c r="CF587" s="338"/>
    </row>
    <row r="588" ht="15.75" customHeight="1">
      <c r="A588" s="821"/>
      <c r="B588" s="338"/>
      <c r="C588" s="338"/>
      <c r="D588" s="338"/>
      <c r="E588" s="338"/>
      <c r="F588" s="339"/>
      <c r="G588" s="773">
        <f t="shared" ref="G588:H588" si="600">L588+N588+P588+R588+T588+V588+X588+Z588+AB588+AD588+AF588+AH588+AJ588+AL588+AN588+AP588+AR588+AT588+AV588+AX588+AZ588+BB588+BD588+BF588+BH588+BJ588+BL588+BN588+BP588+BR588+BT588</f>
        <v>0</v>
      </c>
      <c r="H588" s="671">
        <f t="shared" si="600"/>
        <v>0</v>
      </c>
      <c r="I588" s="774">
        <f t="shared" si="4"/>
        <v>0</v>
      </c>
      <c r="J588" s="418"/>
      <c r="K588" s="407">
        <f t="shared" si="5"/>
        <v>0</v>
      </c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  <c r="AV588" s="338"/>
      <c r="AW588" s="338"/>
      <c r="AX588" s="338"/>
      <c r="AY588" s="338"/>
      <c r="AZ588" s="338"/>
      <c r="BA588" s="338"/>
      <c r="BB588" s="338"/>
      <c r="BC588" s="338"/>
      <c r="BD588" s="338"/>
      <c r="BE588" s="338"/>
      <c r="BF588" s="338"/>
      <c r="BG588" s="338"/>
      <c r="BH588" s="338"/>
      <c r="BI588" s="338"/>
      <c r="BJ588" s="338"/>
      <c r="BK588" s="338"/>
      <c r="BL588" s="338"/>
      <c r="BM588" s="338"/>
      <c r="BN588" s="338"/>
      <c r="BO588" s="338"/>
      <c r="BP588" s="338"/>
      <c r="BQ588" s="338"/>
      <c r="BR588" s="338"/>
      <c r="BS588" s="338"/>
      <c r="BT588" s="338"/>
      <c r="BU588" s="338"/>
      <c r="BV588" s="643">
        <f t="shared" si="290"/>
        <v>0</v>
      </c>
      <c r="BW588" s="644">
        <f t="shared" si="291"/>
        <v>0</v>
      </c>
      <c r="BX588" s="776">
        <f t="shared" si="292"/>
        <v>0</v>
      </c>
      <c r="BY588" s="644">
        <f t="shared" si="293"/>
        <v>0</v>
      </c>
      <c r="BZ588" s="338"/>
      <c r="CA588" s="338"/>
      <c r="CB588" s="338"/>
      <c r="CC588" s="338"/>
      <c r="CD588" s="338"/>
      <c r="CE588" s="338"/>
      <c r="CF588" s="338"/>
    </row>
    <row r="589" ht="15.75" customHeight="1">
      <c r="A589" s="821"/>
      <c r="B589" s="338"/>
      <c r="C589" s="338"/>
      <c r="D589" s="338"/>
      <c r="E589" s="338"/>
      <c r="F589" s="339"/>
      <c r="G589" s="773">
        <f t="shared" ref="G589:H589" si="601">L589+N589+P589+R589+T589+V589+X589+Z589+AB589+AD589+AF589+AH589+AJ589+AL589+AN589+AP589+AR589+AT589+AV589+AX589+AZ589+BB589+BD589+BF589+BH589+BJ589+BL589+BN589+BP589+BR589+BT589</f>
        <v>0</v>
      </c>
      <c r="H589" s="671">
        <f t="shared" si="601"/>
        <v>0</v>
      </c>
      <c r="I589" s="774">
        <f t="shared" si="4"/>
        <v>0</v>
      </c>
      <c r="J589" s="418"/>
      <c r="K589" s="407">
        <f t="shared" si="5"/>
        <v>0</v>
      </c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  <c r="AV589" s="338"/>
      <c r="AW589" s="338"/>
      <c r="AX589" s="338"/>
      <c r="AY589" s="338"/>
      <c r="AZ589" s="338"/>
      <c r="BA589" s="338"/>
      <c r="BB589" s="338"/>
      <c r="BC589" s="338"/>
      <c r="BD589" s="338"/>
      <c r="BE589" s="338"/>
      <c r="BF589" s="338"/>
      <c r="BG589" s="338"/>
      <c r="BH589" s="338"/>
      <c r="BI589" s="338"/>
      <c r="BJ589" s="338"/>
      <c r="BK589" s="338"/>
      <c r="BL589" s="338"/>
      <c r="BM589" s="338"/>
      <c r="BN589" s="338"/>
      <c r="BO589" s="338"/>
      <c r="BP589" s="338"/>
      <c r="BQ589" s="338"/>
      <c r="BR589" s="338"/>
      <c r="BS589" s="338"/>
      <c r="BT589" s="338"/>
      <c r="BU589" s="338"/>
      <c r="BV589" s="643">
        <f t="shared" si="290"/>
        <v>0</v>
      </c>
      <c r="BW589" s="644">
        <f t="shared" si="291"/>
        <v>0</v>
      </c>
      <c r="BX589" s="776">
        <f t="shared" si="292"/>
        <v>0</v>
      </c>
      <c r="BY589" s="644">
        <f t="shared" si="293"/>
        <v>0</v>
      </c>
      <c r="BZ589" s="338"/>
      <c r="CA589" s="338"/>
      <c r="CB589" s="338"/>
      <c r="CC589" s="338"/>
      <c r="CD589" s="338"/>
      <c r="CE589" s="338"/>
      <c r="CF589" s="338"/>
    </row>
    <row r="590" ht="15.75" customHeight="1">
      <c r="A590" s="821"/>
      <c r="B590" s="338"/>
      <c r="C590" s="338"/>
      <c r="D590" s="338"/>
      <c r="E590" s="338"/>
      <c r="F590" s="339"/>
      <c r="G590" s="773">
        <f t="shared" ref="G590:H590" si="602">L590+N590+P590+R590+T590+V590+X590+Z590+AB590+AD590+AF590+AH590+AJ590+AL590+AN590+AP590+AR590+AT590+AV590+AX590+AZ590+BB590+BD590+BF590+BH590+BJ590+BL590+BN590+BP590+BR590+BT590</f>
        <v>0</v>
      </c>
      <c r="H590" s="671">
        <f t="shared" si="602"/>
        <v>0</v>
      </c>
      <c r="I590" s="774">
        <f t="shared" si="4"/>
        <v>0</v>
      </c>
      <c r="J590" s="418"/>
      <c r="K590" s="407">
        <f t="shared" si="5"/>
        <v>0</v>
      </c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  <c r="AV590" s="338"/>
      <c r="AW590" s="338"/>
      <c r="AX590" s="338"/>
      <c r="AY590" s="338"/>
      <c r="AZ590" s="338"/>
      <c r="BA590" s="338"/>
      <c r="BB590" s="338"/>
      <c r="BC590" s="338"/>
      <c r="BD590" s="338"/>
      <c r="BE590" s="338"/>
      <c r="BF590" s="338"/>
      <c r="BG590" s="338"/>
      <c r="BH590" s="338"/>
      <c r="BI590" s="338"/>
      <c r="BJ590" s="338"/>
      <c r="BK590" s="338"/>
      <c r="BL590" s="338"/>
      <c r="BM590" s="338"/>
      <c r="BN590" s="338"/>
      <c r="BO590" s="338"/>
      <c r="BP590" s="338"/>
      <c r="BQ590" s="338"/>
      <c r="BR590" s="338"/>
      <c r="BS590" s="338"/>
      <c r="BT590" s="338"/>
      <c r="BU590" s="338"/>
      <c r="BV590" s="643">
        <f t="shared" si="290"/>
        <v>0</v>
      </c>
      <c r="BW590" s="644">
        <f t="shared" si="291"/>
        <v>0</v>
      </c>
      <c r="BX590" s="776">
        <f t="shared" si="292"/>
        <v>0</v>
      </c>
      <c r="BY590" s="644">
        <f t="shared" si="293"/>
        <v>0</v>
      </c>
      <c r="BZ590" s="338"/>
      <c r="CA590" s="338"/>
      <c r="CB590" s="338"/>
      <c r="CC590" s="338"/>
      <c r="CD590" s="338"/>
      <c r="CE590" s="338"/>
      <c r="CF590" s="338"/>
    </row>
    <row r="591" ht="15.75" customHeight="1">
      <c r="A591" s="821"/>
      <c r="B591" s="338"/>
      <c r="C591" s="338"/>
      <c r="D591" s="338"/>
      <c r="E591" s="338"/>
      <c r="F591" s="339"/>
      <c r="G591" s="773">
        <f t="shared" ref="G591:H591" si="603">L591+N591+P591+R591+T591+V591+X591+Z591+AB591+AD591+AF591+AH591+AJ591+AL591+AN591+AP591+AR591+AT591+AV591+AX591+AZ591+BB591+BD591+BF591+BH591+BJ591+BL591+BN591+BP591+BR591+BT591</f>
        <v>0</v>
      </c>
      <c r="H591" s="671">
        <f t="shared" si="603"/>
        <v>0</v>
      </c>
      <c r="I591" s="774">
        <f t="shared" si="4"/>
        <v>0</v>
      </c>
      <c r="J591" s="418"/>
      <c r="K591" s="407">
        <f t="shared" si="5"/>
        <v>0</v>
      </c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  <c r="AV591" s="338"/>
      <c r="AW591" s="338"/>
      <c r="AX591" s="338"/>
      <c r="AY591" s="338"/>
      <c r="AZ591" s="338"/>
      <c r="BA591" s="338"/>
      <c r="BB591" s="338"/>
      <c r="BC591" s="338"/>
      <c r="BD591" s="338"/>
      <c r="BE591" s="338"/>
      <c r="BF591" s="338"/>
      <c r="BG591" s="338"/>
      <c r="BH591" s="338"/>
      <c r="BI591" s="338"/>
      <c r="BJ591" s="338"/>
      <c r="BK591" s="338"/>
      <c r="BL591" s="338"/>
      <c r="BM591" s="338"/>
      <c r="BN591" s="338"/>
      <c r="BO591" s="338"/>
      <c r="BP591" s="338"/>
      <c r="BQ591" s="338"/>
      <c r="BR591" s="338"/>
      <c r="BS591" s="338"/>
      <c r="BT591" s="338"/>
      <c r="BU591" s="338"/>
      <c r="BV591" s="643">
        <f t="shared" si="290"/>
        <v>0</v>
      </c>
      <c r="BW591" s="644">
        <f t="shared" si="291"/>
        <v>0</v>
      </c>
      <c r="BX591" s="776">
        <f t="shared" si="292"/>
        <v>0</v>
      </c>
      <c r="BY591" s="644">
        <f t="shared" si="293"/>
        <v>0</v>
      </c>
      <c r="BZ591" s="338"/>
      <c r="CA591" s="338"/>
      <c r="CB591" s="338"/>
      <c r="CC591" s="338"/>
      <c r="CD591" s="338"/>
      <c r="CE591" s="338"/>
      <c r="CF591" s="338"/>
    </row>
    <row r="592" ht="15.75" customHeight="1">
      <c r="A592" s="821"/>
      <c r="B592" s="338"/>
      <c r="C592" s="338"/>
      <c r="D592" s="338"/>
      <c r="E592" s="338"/>
      <c r="F592" s="339"/>
      <c r="G592" s="773">
        <f t="shared" ref="G592:H592" si="604">L592+N592+P592+R592+T592+V592+X592+Z592+AB592+AD592+AF592+AH592+AJ592+AL592+AN592+AP592+AR592+AT592+AV592+AX592+AZ592+BB592+BD592+BF592+BH592+BJ592+BL592+BN592+BP592+BR592+BT592</f>
        <v>0</v>
      </c>
      <c r="H592" s="671">
        <f t="shared" si="604"/>
        <v>0</v>
      </c>
      <c r="I592" s="774">
        <f t="shared" si="4"/>
        <v>0</v>
      </c>
      <c r="J592" s="418"/>
      <c r="K592" s="407">
        <f t="shared" si="5"/>
        <v>0</v>
      </c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  <c r="AV592" s="338"/>
      <c r="AW592" s="338"/>
      <c r="AX592" s="338"/>
      <c r="AY592" s="338"/>
      <c r="AZ592" s="338"/>
      <c r="BA592" s="338"/>
      <c r="BB592" s="338"/>
      <c r="BC592" s="338"/>
      <c r="BD592" s="338"/>
      <c r="BE592" s="338"/>
      <c r="BF592" s="338"/>
      <c r="BG592" s="338"/>
      <c r="BH592" s="338"/>
      <c r="BI592" s="338"/>
      <c r="BJ592" s="338"/>
      <c r="BK592" s="338"/>
      <c r="BL592" s="338"/>
      <c r="BM592" s="338"/>
      <c r="BN592" s="338"/>
      <c r="BO592" s="338"/>
      <c r="BP592" s="338"/>
      <c r="BQ592" s="338"/>
      <c r="BR592" s="338"/>
      <c r="BS592" s="338"/>
      <c r="BT592" s="338"/>
      <c r="BU592" s="338"/>
      <c r="BV592" s="643">
        <f t="shared" si="290"/>
        <v>0</v>
      </c>
      <c r="BW592" s="644">
        <f t="shared" si="291"/>
        <v>0</v>
      </c>
      <c r="BX592" s="776">
        <f t="shared" si="292"/>
        <v>0</v>
      </c>
      <c r="BY592" s="644">
        <f t="shared" si="293"/>
        <v>0</v>
      </c>
      <c r="BZ592" s="338"/>
      <c r="CA592" s="338"/>
      <c r="CB592" s="338"/>
      <c r="CC592" s="338"/>
      <c r="CD592" s="338"/>
      <c r="CE592" s="338"/>
      <c r="CF592" s="338"/>
    </row>
    <row r="593" ht="15.75" customHeight="1">
      <c r="A593" s="821"/>
      <c r="B593" s="338"/>
      <c r="C593" s="338"/>
      <c r="D593" s="338"/>
      <c r="E593" s="338"/>
      <c r="F593" s="339"/>
      <c r="G593" s="773">
        <f t="shared" ref="G593:H593" si="605">L593+N593+P593+R593+T593+V593+X593+Z593+AB593+AD593+AF593+AH593+AJ593+AL593+AN593+AP593+AR593+AT593+AV593+AX593+AZ593+BB593+BD593+BF593+BH593+BJ593+BL593+BN593+BP593+BR593+BT593</f>
        <v>0</v>
      </c>
      <c r="H593" s="671">
        <f t="shared" si="605"/>
        <v>0</v>
      </c>
      <c r="I593" s="774">
        <f t="shared" si="4"/>
        <v>0</v>
      </c>
      <c r="J593" s="418"/>
      <c r="K593" s="407">
        <f t="shared" si="5"/>
        <v>0</v>
      </c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  <c r="AV593" s="338"/>
      <c r="AW593" s="338"/>
      <c r="AX593" s="338"/>
      <c r="AY593" s="338"/>
      <c r="AZ593" s="338"/>
      <c r="BA593" s="338"/>
      <c r="BB593" s="338"/>
      <c r="BC593" s="338"/>
      <c r="BD593" s="338"/>
      <c r="BE593" s="338"/>
      <c r="BF593" s="338"/>
      <c r="BG593" s="338"/>
      <c r="BH593" s="338"/>
      <c r="BI593" s="338"/>
      <c r="BJ593" s="338"/>
      <c r="BK593" s="338"/>
      <c r="BL593" s="338"/>
      <c r="BM593" s="338"/>
      <c r="BN593" s="338"/>
      <c r="BO593" s="338"/>
      <c r="BP593" s="338"/>
      <c r="BQ593" s="338"/>
      <c r="BR593" s="338"/>
      <c r="BS593" s="338"/>
      <c r="BT593" s="338"/>
      <c r="BU593" s="338"/>
      <c r="BV593" s="643">
        <f t="shared" si="290"/>
        <v>0</v>
      </c>
      <c r="BW593" s="644">
        <f t="shared" si="291"/>
        <v>0</v>
      </c>
      <c r="BX593" s="776">
        <f t="shared" si="292"/>
        <v>0</v>
      </c>
      <c r="BY593" s="644">
        <f t="shared" si="293"/>
        <v>0</v>
      </c>
      <c r="BZ593" s="338"/>
      <c r="CA593" s="338"/>
      <c r="CB593" s="338"/>
      <c r="CC593" s="338"/>
      <c r="CD593" s="338"/>
      <c r="CE593" s="338"/>
      <c r="CF593" s="338"/>
    </row>
    <row r="594" ht="15.75" customHeight="1">
      <c r="A594" s="821"/>
      <c r="B594" s="338"/>
      <c r="C594" s="338"/>
      <c r="D594" s="338"/>
      <c r="E594" s="338"/>
      <c r="F594" s="339"/>
      <c r="G594" s="773">
        <f t="shared" ref="G594:H594" si="606">L594+N594+P594+R594+T594+V594+X594+Z594+AB594+AD594+AF594+AH594+AJ594+AL594+AN594+AP594+AR594+AT594+AV594+AX594+AZ594+BB594+BD594+BF594+BH594+BJ594+BL594+BN594+BP594+BR594+BT594</f>
        <v>0</v>
      </c>
      <c r="H594" s="671">
        <f t="shared" si="606"/>
        <v>0</v>
      </c>
      <c r="I594" s="774">
        <f t="shared" si="4"/>
        <v>0</v>
      </c>
      <c r="J594" s="418"/>
      <c r="K594" s="407">
        <f t="shared" si="5"/>
        <v>0</v>
      </c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  <c r="AV594" s="338"/>
      <c r="AW594" s="338"/>
      <c r="AX594" s="338"/>
      <c r="AY594" s="338"/>
      <c r="AZ594" s="338"/>
      <c r="BA594" s="338"/>
      <c r="BB594" s="338"/>
      <c r="BC594" s="338"/>
      <c r="BD594" s="338"/>
      <c r="BE594" s="338"/>
      <c r="BF594" s="338"/>
      <c r="BG594" s="338"/>
      <c r="BH594" s="338"/>
      <c r="BI594" s="338"/>
      <c r="BJ594" s="338"/>
      <c r="BK594" s="338"/>
      <c r="BL594" s="338"/>
      <c r="BM594" s="338"/>
      <c r="BN594" s="338"/>
      <c r="BO594" s="338"/>
      <c r="BP594" s="338"/>
      <c r="BQ594" s="338"/>
      <c r="BR594" s="338"/>
      <c r="BS594" s="338"/>
      <c r="BT594" s="338"/>
      <c r="BU594" s="338"/>
      <c r="BV594" s="643">
        <f t="shared" si="290"/>
        <v>0</v>
      </c>
      <c r="BW594" s="644">
        <f t="shared" si="291"/>
        <v>0</v>
      </c>
      <c r="BX594" s="776">
        <f t="shared" si="292"/>
        <v>0</v>
      </c>
      <c r="BY594" s="644">
        <f t="shared" si="293"/>
        <v>0</v>
      </c>
      <c r="BZ594" s="338"/>
      <c r="CA594" s="338"/>
      <c r="CB594" s="338"/>
      <c r="CC594" s="338"/>
      <c r="CD594" s="338"/>
      <c r="CE594" s="338"/>
      <c r="CF594" s="338"/>
    </row>
    <row r="595" ht="15.75" customHeight="1">
      <c r="A595" s="821"/>
      <c r="B595" s="338"/>
      <c r="C595" s="338"/>
      <c r="D595" s="338"/>
      <c r="E595" s="338"/>
      <c r="F595" s="339"/>
      <c r="G595" s="773">
        <f t="shared" ref="G595:H595" si="607">L595+N595+P595+R595+T595+V595+X595+Z595+AB595+AD595+AF595+AH595+AJ595+AL595+AN595+AP595+AR595+AT595+AV595+AX595+AZ595+BB595+BD595+BF595+BH595+BJ595+BL595+BN595+BP595+BR595+BT595</f>
        <v>0</v>
      </c>
      <c r="H595" s="671">
        <f t="shared" si="607"/>
        <v>0</v>
      </c>
      <c r="I595" s="774">
        <f t="shared" si="4"/>
        <v>0</v>
      </c>
      <c r="J595" s="418"/>
      <c r="K595" s="407">
        <f t="shared" si="5"/>
        <v>0</v>
      </c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  <c r="AV595" s="338"/>
      <c r="AW595" s="338"/>
      <c r="AX595" s="338"/>
      <c r="AY595" s="338"/>
      <c r="AZ595" s="338"/>
      <c r="BA595" s="338"/>
      <c r="BB595" s="338"/>
      <c r="BC595" s="338"/>
      <c r="BD595" s="338"/>
      <c r="BE595" s="338"/>
      <c r="BF595" s="338"/>
      <c r="BG595" s="338"/>
      <c r="BH595" s="338"/>
      <c r="BI595" s="338"/>
      <c r="BJ595" s="338"/>
      <c r="BK595" s="338"/>
      <c r="BL595" s="338"/>
      <c r="BM595" s="338"/>
      <c r="BN595" s="338"/>
      <c r="BO595" s="338"/>
      <c r="BP595" s="338"/>
      <c r="BQ595" s="338"/>
      <c r="BR595" s="338"/>
      <c r="BS595" s="338"/>
      <c r="BT595" s="338"/>
      <c r="BU595" s="338"/>
      <c r="BV595" s="643">
        <f t="shared" si="290"/>
        <v>0</v>
      </c>
      <c r="BW595" s="644">
        <f t="shared" si="291"/>
        <v>0</v>
      </c>
      <c r="BX595" s="776">
        <f t="shared" si="292"/>
        <v>0</v>
      </c>
      <c r="BY595" s="644">
        <f t="shared" si="293"/>
        <v>0</v>
      </c>
      <c r="BZ595" s="338"/>
      <c r="CA595" s="338"/>
      <c r="CB595" s="338"/>
      <c r="CC595" s="338"/>
      <c r="CD595" s="338"/>
      <c r="CE595" s="338"/>
      <c r="CF595" s="338"/>
    </row>
    <row r="596" ht="15.75" customHeight="1">
      <c r="A596" s="821"/>
      <c r="B596" s="338"/>
      <c r="C596" s="338"/>
      <c r="D596" s="338"/>
      <c r="E596" s="338"/>
      <c r="F596" s="339"/>
      <c r="G596" s="773">
        <f t="shared" ref="G596:H596" si="608">L596+N596+P596+R596+T596+V596+X596+Z596+AB596+AD596+AF596+AH596+AJ596+AL596+AN596+AP596+AR596+AT596+AV596+AX596+AZ596+BB596+BD596+BF596+BH596+BJ596+BL596+BN596+BP596+BR596+BT596</f>
        <v>0</v>
      </c>
      <c r="H596" s="671">
        <f t="shared" si="608"/>
        <v>0</v>
      </c>
      <c r="I596" s="774">
        <f t="shared" si="4"/>
        <v>0</v>
      </c>
      <c r="J596" s="418"/>
      <c r="K596" s="407">
        <f t="shared" si="5"/>
        <v>0</v>
      </c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  <c r="AV596" s="338"/>
      <c r="AW596" s="338"/>
      <c r="AX596" s="338"/>
      <c r="AY596" s="338"/>
      <c r="AZ596" s="338"/>
      <c r="BA596" s="338"/>
      <c r="BB596" s="338"/>
      <c r="BC596" s="338"/>
      <c r="BD596" s="338"/>
      <c r="BE596" s="338"/>
      <c r="BF596" s="338"/>
      <c r="BG596" s="338"/>
      <c r="BH596" s="338"/>
      <c r="BI596" s="338"/>
      <c r="BJ596" s="338"/>
      <c r="BK596" s="338"/>
      <c r="BL596" s="338"/>
      <c r="BM596" s="338"/>
      <c r="BN596" s="338"/>
      <c r="BO596" s="338"/>
      <c r="BP596" s="338"/>
      <c r="BQ596" s="338"/>
      <c r="BR596" s="338"/>
      <c r="BS596" s="338"/>
      <c r="BT596" s="338"/>
      <c r="BU596" s="338"/>
      <c r="BV596" s="643">
        <f t="shared" si="290"/>
        <v>0</v>
      </c>
      <c r="BW596" s="644">
        <f t="shared" si="291"/>
        <v>0</v>
      </c>
      <c r="BX596" s="776">
        <f t="shared" si="292"/>
        <v>0</v>
      </c>
      <c r="BY596" s="644">
        <f t="shared" si="293"/>
        <v>0</v>
      </c>
      <c r="BZ596" s="338"/>
      <c r="CA596" s="338"/>
      <c r="CB596" s="338"/>
      <c r="CC596" s="338"/>
      <c r="CD596" s="338"/>
      <c r="CE596" s="338"/>
      <c r="CF596" s="338"/>
    </row>
    <row r="597" ht="15.75" customHeight="1">
      <c r="A597" s="821"/>
      <c r="B597" s="338"/>
      <c r="C597" s="338"/>
      <c r="D597" s="338"/>
      <c r="E597" s="338"/>
      <c r="F597" s="339"/>
      <c r="G597" s="773">
        <f t="shared" ref="G597:H597" si="609">L597+N597+P597+R597+T597+V597+X597+Z597+AB597+AD597+AF597+AH597+AJ597+AL597+AN597+AP597+AR597+AT597+AV597+AX597+AZ597+BB597+BD597+BF597+BH597+BJ597+BL597+BN597+BP597+BR597+BT597</f>
        <v>0</v>
      </c>
      <c r="H597" s="671">
        <f t="shared" si="609"/>
        <v>0</v>
      </c>
      <c r="I597" s="774">
        <f t="shared" si="4"/>
        <v>0</v>
      </c>
      <c r="J597" s="418"/>
      <c r="K597" s="407">
        <f t="shared" si="5"/>
        <v>0</v>
      </c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  <c r="AV597" s="338"/>
      <c r="AW597" s="338"/>
      <c r="AX597" s="338"/>
      <c r="AY597" s="338"/>
      <c r="AZ597" s="338"/>
      <c r="BA597" s="338"/>
      <c r="BB597" s="338"/>
      <c r="BC597" s="338"/>
      <c r="BD597" s="338"/>
      <c r="BE597" s="338"/>
      <c r="BF597" s="338"/>
      <c r="BG597" s="338"/>
      <c r="BH597" s="338"/>
      <c r="BI597" s="338"/>
      <c r="BJ597" s="338"/>
      <c r="BK597" s="338"/>
      <c r="BL597" s="338"/>
      <c r="BM597" s="338"/>
      <c r="BN597" s="338"/>
      <c r="BO597" s="338"/>
      <c r="BP597" s="338"/>
      <c r="BQ597" s="338"/>
      <c r="BR597" s="338"/>
      <c r="BS597" s="338"/>
      <c r="BT597" s="338"/>
      <c r="BU597" s="338"/>
      <c r="BV597" s="643">
        <f t="shared" si="290"/>
        <v>0</v>
      </c>
      <c r="BW597" s="644">
        <f t="shared" si="291"/>
        <v>0</v>
      </c>
      <c r="BX597" s="776">
        <f t="shared" si="292"/>
        <v>0</v>
      </c>
      <c r="BY597" s="644">
        <f t="shared" si="293"/>
        <v>0</v>
      </c>
      <c r="BZ597" s="338"/>
      <c r="CA597" s="338"/>
      <c r="CB597" s="338"/>
      <c r="CC597" s="338"/>
      <c r="CD597" s="338"/>
      <c r="CE597" s="338"/>
      <c r="CF597" s="338"/>
    </row>
    <row r="598" ht="15.75" customHeight="1">
      <c r="A598" s="821"/>
      <c r="B598" s="338"/>
      <c r="C598" s="338"/>
      <c r="D598" s="338"/>
      <c r="E598" s="338"/>
      <c r="F598" s="339"/>
      <c r="G598" s="773">
        <f t="shared" ref="G598:H598" si="610">L598+N598+P598+R598+T598+V598+X598+Z598+AB598+AD598+AF598+AH598+AJ598+AL598+AN598+AP598+AR598+AT598+AV598+AX598+AZ598+BB598+BD598+BF598+BH598+BJ598+BL598+BN598+BP598+BR598+BT598</f>
        <v>0</v>
      </c>
      <c r="H598" s="671">
        <f t="shared" si="610"/>
        <v>0</v>
      </c>
      <c r="I598" s="774">
        <f t="shared" si="4"/>
        <v>0</v>
      </c>
      <c r="J598" s="418"/>
      <c r="K598" s="407">
        <f t="shared" si="5"/>
        <v>0</v>
      </c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  <c r="AV598" s="338"/>
      <c r="AW598" s="338"/>
      <c r="AX598" s="338"/>
      <c r="AY598" s="338"/>
      <c r="AZ598" s="338"/>
      <c r="BA598" s="338"/>
      <c r="BB598" s="338"/>
      <c r="BC598" s="338"/>
      <c r="BD598" s="338"/>
      <c r="BE598" s="338"/>
      <c r="BF598" s="338"/>
      <c r="BG598" s="338"/>
      <c r="BH598" s="338"/>
      <c r="BI598" s="338"/>
      <c r="BJ598" s="338"/>
      <c r="BK598" s="338"/>
      <c r="BL598" s="338"/>
      <c r="BM598" s="338"/>
      <c r="BN598" s="338"/>
      <c r="BO598" s="338"/>
      <c r="BP598" s="338"/>
      <c r="BQ598" s="338"/>
      <c r="BR598" s="338"/>
      <c r="BS598" s="338"/>
      <c r="BT598" s="338"/>
      <c r="BU598" s="338"/>
      <c r="BV598" s="643">
        <f t="shared" si="290"/>
        <v>0</v>
      </c>
      <c r="BW598" s="644">
        <f t="shared" si="291"/>
        <v>0</v>
      </c>
      <c r="BX598" s="776">
        <f t="shared" si="292"/>
        <v>0</v>
      </c>
      <c r="BY598" s="644">
        <f t="shared" si="293"/>
        <v>0</v>
      </c>
      <c r="BZ598" s="338"/>
      <c r="CA598" s="338"/>
      <c r="CB598" s="338"/>
      <c r="CC598" s="338"/>
      <c r="CD598" s="338"/>
      <c r="CE598" s="338"/>
      <c r="CF598" s="338"/>
    </row>
    <row r="599" ht="15.75" customHeight="1">
      <c r="A599" s="821"/>
      <c r="B599" s="338"/>
      <c r="C599" s="338"/>
      <c r="D599" s="338"/>
      <c r="E599" s="338"/>
      <c r="F599" s="339"/>
      <c r="G599" s="773">
        <f t="shared" ref="G599:H599" si="611">L599+N599+P599+R599+T599+V599+X599+Z599+AB599+AD599+AF599+AH599+AJ599+AL599+AN599+AP599+AR599+AT599+AV599+AX599+AZ599+BB599+BD599+BF599+BH599+BJ599+BL599+BN599+BP599+BR599+BT599</f>
        <v>0</v>
      </c>
      <c r="H599" s="671">
        <f t="shared" si="611"/>
        <v>0</v>
      </c>
      <c r="I599" s="774">
        <f t="shared" si="4"/>
        <v>0</v>
      </c>
      <c r="J599" s="418"/>
      <c r="K599" s="407">
        <f t="shared" si="5"/>
        <v>0</v>
      </c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  <c r="AV599" s="338"/>
      <c r="AW599" s="338"/>
      <c r="AX599" s="338"/>
      <c r="AY599" s="338"/>
      <c r="AZ599" s="338"/>
      <c r="BA599" s="338"/>
      <c r="BB599" s="338"/>
      <c r="BC599" s="338"/>
      <c r="BD599" s="338"/>
      <c r="BE599" s="338"/>
      <c r="BF599" s="338"/>
      <c r="BG599" s="338"/>
      <c r="BH599" s="338"/>
      <c r="BI599" s="338"/>
      <c r="BJ599" s="338"/>
      <c r="BK599" s="338"/>
      <c r="BL599" s="338"/>
      <c r="BM599" s="338"/>
      <c r="BN599" s="338"/>
      <c r="BO599" s="338"/>
      <c r="BP599" s="338"/>
      <c r="BQ599" s="338"/>
      <c r="BR599" s="338"/>
      <c r="BS599" s="338"/>
      <c r="BT599" s="338"/>
      <c r="BU599" s="338"/>
      <c r="BV599" s="643">
        <f t="shared" si="290"/>
        <v>0</v>
      </c>
      <c r="BW599" s="644">
        <f t="shared" si="291"/>
        <v>0</v>
      </c>
      <c r="BX599" s="776">
        <f t="shared" si="292"/>
        <v>0</v>
      </c>
      <c r="BY599" s="644">
        <f t="shared" si="293"/>
        <v>0</v>
      </c>
      <c r="BZ599" s="338"/>
      <c r="CA599" s="338"/>
      <c r="CB599" s="338"/>
      <c r="CC599" s="338"/>
      <c r="CD599" s="338"/>
      <c r="CE599" s="338"/>
      <c r="CF599" s="338"/>
    </row>
    <row r="600" ht="15.75" customHeight="1">
      <c r="A600" s="821"/>
      <c r="B600" s="338"/>
      <c r="C600" s="338"/>
      <c r="D600" s="338"/>
      <c r="E600" s="338"/>
      <c r="F600" s="339"/>
      <c r="G600" s="773">
        <f t="shared" ref="G600:H600" si="612">L600+N600+P600+R600+T600+V600+X600+Z600+AB600+AD600+AF600+AH600+AJ600+AL600+AN600+AP600+AR600+AT600+AV600+AX600+AZ600+BB600+BD600+BF600+BH600+BJ600+BL600+BN600+BP600+BR600+BT600</f>
        <v>0</v>
      </c>
      <c r="H600" s="671">
        <f t="shared" si="612"/>
        <v>0</v>
      </c>
      <c r="I600" s="774">
        <f t="shared" si="4"/>
        <v>0</v>
      </c>
      <c r="J600" s="418"/>
      <c r="K600" s="407">
        <f t="shared" si="5"/>
        <v>0</v>
      </c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  <c r="AV600" s="338"/>
      <c r="AW600" s="338"/>
      <c r="AX600" s="338"/>
      <c r="AY600" s="338"/>
      <c r="AZ600" s="338"/>
      <c r="BA600" s="338"/>
      <c r="BB600" s="338"/>
      <c r="BC600" s="338"/>
      <c r="BD600" s="338"/>
      <c r="BE600" s="338"/>
      <c r="BF600" s="338"/>
      <c r="BG600" s="338"/>
      <c r="BH600" s="338"/>
      <c r="BI600" s="338"/>
      <c r="BJ600" s="338"/>
      <c r="BK600" s="338"/>
      <c r="BL600" s="338"/>
      <c r="BM600" s="338"/>
      <c r="BN600" s="338"/>
      <c r="BO600" s="338"/>
      <c r="BP600" s="338"/>
      <c r="BQ600" s="338"/>
      <c r="BR600" s="338"/>
      <c r="BS600" s="338"/>
      <c r="BT600" s="338"/>
      <c r="BU600" s="338"/>
      <c r="BV600" s="643">
        <f t="shared" si="290"/>
        <v>0</v>
      </c>
      <c r="BW600" s="644">
        <f t="shared" si="291"/>
        <v>0</v>
      </c>
      <c r="BX600" s="776">
        <f t="shared" si="292"/>
        <v>0</v>
      </c>
      <c r="BY600" s="644">
        <f t="shared" si="293"/>
        <v>0</v>
      </c>
      <c r="BZ600" s="338"/>
      <c r="CA600" s="338"/>
      <c r="CB600" s="338"/>
      <c r="CC600" s="338"/>
      <c r="CD600" s="338"/>
      <c r="CE600" s="338"/>
      <c r="CF600" s="338"/>
    </row>
    <row r="601" ht="15.75" customHeight="1">
      <c r="A601" s="821"/>
      <c r="B601" s="338"/>
      <c r="C601" s="338"/>
      <c r="D601" s="338"/>
      <c r="E601" s="338"/>
      <c r="F601" s="339"/>
      <c r="G601" s="773">
        <f t="shared" ref="G601:H601" si="613">L601+N601+P601+R601+T601+V601+X601+Z601+AB601+AD601+AF601+AH601+AJ601+AL601+AN601+AP601+AR601+AT601+AV601+AX601+AZ601+BB601+BD601+BF601+BH601+BJ601+BL601+BN601+BP601+BR601+BT601</f>
        <v>0</v>
      </c>
      <c r="H601" s="671">
        <f t="shared" si="613"/>
        <v>0</v>
      </c>
      <c r="I601" s="774">
        <f t="shared" si="4"/>
        <v>0</v>
      </c>
      <c r="J601" s="418"/>
      <c r="K601" s="407">
        <f t="shared" si="5"/>
        <v>0</v>
      </c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  <c r="AV601" s="338"/>
      <c r="AW601" s="338"/>
      <c r="AX601" s="338"/>
      <c r="AY601" s="338"/>
      <c r="AZ601" s="338"/>
      <c r="BA601" s="338"/>
      <c r="BB601" s="338"/>
      <c r="BC601" s="338"/>
      <c r="BD601" s="338"/>
      <c r="BE601" s="338"/>
      <c r="BF601" s="338"/>
      <c r="BG601" s="338"/>
      <c r="BH601" s="338"/>
      <c r="BI601" s="338"/>
      <c r="BJ601" s="338"/>
      <c r="BK601" s="338"/>
      <c r="BL601" s="338"/>
      <c r="BM601" s="338"/>
      <c r="BN601" s="338"/>
      <c r="BO601" s="338"/>
      <c r="BP601" s="338"/>
      <c r="BQ601" s="338"/>
      <c r="BR601" s="338"/>
      <c r="BS601" s="338"/>
      <c r="BT601" s="338"/>
      <c r="BU601" s="338"/>
      <c r="BV601" s="643">
        <f t="shared" si="290"/>
        <v>0</v>
      </c>
      <c r="BW601" s="644">
        <f t="shared" si="291"/>
        <v>0</v>
      </c>
      <c r="BX601" s="776">
        <f t="shared" si="292"/>
        <v>0</v>
      </c>
      <c r="BY601" s="644">
        <f t="shared" si="293"/>
        <v>0</v>
      </c>
      <c r="BZ601" s="338"/>
      <c r="CA601" s="338"/>
      <c r="CB601" s="338"/>
      <c r="CC601" s="338"/>
      <c r="CD601" s="338"/>
      <c r="CE601" s="338"/>
      <c r="CF601" s="338"/>
    </row>
    <row r="602" ht="15.75" customHeight="1">
      <c r="A602" s="821"/>
      <c r="B602" s="338"/>
      <c r="C602" s="338"/>
      <c r="D602" s="338"/>
      <c r="E602" s="338"/>
      <c r="F602" s="339"/>
      <c r="G602" s="773">
        <f t="shared" ref="G602:H602" si="614">L602+N602+P602+R602+T602+V602+X602+Z602+AB602+AD602+AF602+AH602+AJ602+AL602+AN602+AP602+AR602+AT602+AV602+AX602+AZ602+BB602+BD602+BF602+BH602+BJ602+BL602+BN602+BP602+BR602+BT602</f>
        <v>0</v>
      </c>
      <c r="H602" s="671">
        <f t="shared" si="614"/>
        <v>0</v>
      </c>
      <c r="I602" s="774">
        <f t="shared" si="4"/>
        <v>0</v>
      </c>
      <c r="J602" s="418"/>
      <c r="K602" s="407">
        <f t="shared" si="5"/>
        <v>0</v>
      </c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  <c r="AV602" s="338"/>
      <c r="AW602" s="338"/>
      <c r="AX602" s="338"/>
      <c r="AY602" s="338"/>
      <c r="AZ602" s="338"/>
      <c r="BA602" s="338"/>
      <c r="BB602" s="338"/>
      <c r="BC602" s="338"/>
      <c r="BD602" s="338"/>
      <c r="BE602" s="338"/>
      <c r="BF602" s="338"/>
      <c r="BG602" s="338"/>
      <c r="BH602" s="338"/>
      <c r="BI602" s="338"/>
      <c r="BJ602" s="338"/>
      <c r="BK602" s="338"/>
      <c r="BL602" s="338"/>
      <c r="BM602" s="338"/>
      <c r="BN602" s="338"/>
      <c r="BO602" s="338"/>
      <c r="BP602" s="338"/>
      <c r="BQ602" s="338"/>
      <c r="BR602" s="338"/>
      <c r="BS602" s="338"/>
      <c r="BT602" s="338"/>
      <c r="BU602" s="338"/>
      <c r="BV602" s="643">
        <f t="shared" si="290"/>
        <v>0</v>
      </c>
      <c r="BW602" s="644">
        <f t="shared" si="291"/>
        <v>0</v>
      </c>
      <c r="BX602" s="776">
        <f t="shared" si="292"/>
        <v>0</v>
      </c>
      <c r="BY602" s="644">
        <f t="shared" si="293"/>
        <v>0</v>
      </c>
      <c r="BZ602" s="338"/>
      <c r="CA602" s="338"/>
      <c r="CB602" s="338"/>
      <c r="CC602" s="338"/>
      <c r="CD602" s="338"/>
      <c r="CE602" s="338"/>
      <c r="CF602" s="338"/>
    </row>
    <row r="603" ht="15.75" customHeight="1">
      <c r="A603" s="821"/>
      <c r="B603" s="338"/>
      <c r="C603" s="338"/>
      <c r="D603" s="338"/>
      <c r="E603" s="338"/>
      <c r="F603" s="339"/>
      <c r="G603" s="773">
        <f t="shared" ref="G603:H603" si="615">L603+N603+P603+R603+T603+V603+X603+Z603+AB603+AD603+AF603+AH603+AJ603+AL603+AN603+AP603+AR603+AT603+AV603+AX603+AZ603+BB603+BD603+BF603+BH603+BJ603+BL603+BN603+BP603+BR603+BT603</f>
        <v>0</v>
      </c>
      <c r="H603" s="671">
        <f t="shared" si="615"/>
        <v>0</v>
      </c>
      <c r="I603" s="774">
        <f t="shared" si="4"/>
        <v>0</v>
      </c>
      <c r="J603" s="418"/>
      <c r="K603" s="407">
        <f t="shared" si="5"/>
        <v>0</v>
      </c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  <c r="AV603" s="338"/>
      <c r="AW603" s="338"/>
      <c r="AX603" s="338"/>
      <c r="AY603" s="338"/>
      <c r="AZ603" s="338"/>
      <c r="BA603" s="338"/>
      <c r="BB603" s="338"/>
      <c r="BC603" s="338"/>
      <c r="BD603" s="338"/>
      <c r="BE603" s="338"/>
      <c r="BF603" s="338"/>
      <c r="BG603" s="338"/>
      <c r="BH603" s="338"/>
      <c r="BI603" s="338"/>
      <c r="BJ603" s="338"/>
      <c r="BK603" s="338"/>
      <c r="BL603" s="338"/>
      <c r="BM603" s="338"/>
      <c r="BN603" s="338"/>
      <c r="BO603" s="338"/>
      <c r="BP603" s="338"/>
      <c r="BQ603" s="338"/>
      <c r="BR603" s="338"/>
      <c r="BS603" s="338"/>
      <c r="BT603" s="338"/>
      <c r="BU603" s="338"/>
      <c r="BV603" s="643">
        <f t="shared" si="290"/>
        <v>0</v>
      </c>
      <c r="BW603" s="644">
        <f t="shared" si="291"/>
        <v>0</v>
      </c>
      <c r="BX603" s="776">
        <f t="shared" si="292"/>
        <v>0</v>
      </c>
      <c r="BY603" s="644">
        <f t="shared" si="293"/>
        <v>0</v>
      </c>
      <c r="BZ603" s="338"/>
      <c r="CA603" s="338"/>
      <c r="CB603" s="338"/>
      <c r="CC603" s="338"/>
      <c r="CD603" s="338"/>
      <c r="CE603" s="338"/>
      <c r="CF603" s="338"/>
    </row>
    <row r="604" ht="15.75" customHeight="1">
      <c r="A604" s="821"/>
      <c r="B604" s="338"/>
      <c r="C604" s="338"/>
      <c r="D604" s="338"/>
      <c r="E604" s="338"/>
      <c r="F604" s="339"/>
      <c r="G604" s="773">
        <f t="shared" ref="G604:H604" si="616">L604+N604+P604+R604+T604+V604+X604+Z604+AB604+AD604+AF604+AH604+AJ604+AL604+AN604+AP604+AR604+AT604+AV604+AX604+AZ604+BB604+BD604+BF604+BH604+BJ604+BL604+BN604+BP604+BR604+BT604</f>
        <v>0</v>
      </c>
      <c r="H604" s="671">
        <f t="shared" si="616"/>
        <v>0</v>
      </c>
      <c r="I604" s="774">
        <f t="shared" si="4"/>
        <v>0</v>
      </c>
      <c r="J604" s="418"/>
      <c r="K604" s="407">
        <f t="shared" si="5"/>
        <v>0</v>
      </c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  <c r="AV604" s="338"/>
      <c r="AW604" s="338"/>
      <c r="AX604" s="338"/>
      <c r="AY604" s="338"/>
      <c r="AZ604" s="338"/>
      <c r="BA604" s="338"/>
      <c r="BB604" s="338"/>
      <c r="BC604" s="338"/>
      <c r="BD604" s="338"/>
      <c r="BE604" s="338"/>
      <c r="BF604" s="338"/>
      <c r="BG604" s="338"/>
      <c r="BH604" s="338"/>
      <c r="BI604" s="338"/>
      <c r="BJ604" s="338"/>
      <c r="BK604" s="338"/>
      <c r="BL604" s="338"/>
      <c r="BM604" s="338"/>
      <c r="BN604" s="338"/>
      <c r="BO604" s="338"/>
      <c r="BP604" s="338"/>
      <c r="BQ604" s="338"/>
      <c r="BR604" s="338"/>
      <c r="BS604" s="338"/>
      <c r="BT604" s="338"/>
      <c r="BU604" s="338"/>
      <c r="BV604" s="643">
        <f t="shared" si="290"/>
        <v>0</v>
      </c>
      <c r="BW604" s="644">
        <f t="shared" si="291"/>
        <v>0</v>
      </c>
      <c r="BX604" s="776">
        <f t="shared" si="292"/>
        <v>0</v>
      </c>
      <c r="BY604" s="644">
        <f t="shared" si="293"/>
        <v>0</v>
      </c>
      <c r="BZ604" s="338"/>
      <c r="CA604" s="338"/>
      <c r="CB604" s="338"/>
      <c r="CC604" s="338"/>
      <c r="CD604" s="338"/>
      <c r="CE604" s="338"/>
      <c r="CF604" s="338"/>
    </row>
    <row r="605" ht="15.75" customHeight="1">
      <c r="A605" s="821"/>
      <c r="B605" s="338"/>
      <c r="C605" s="338"/>
      <c r="D605" s="338"/>
      <c r="E605" s="338"/>
      <c r="F605" s="339"/>
      <c r="G605" s="773">
        <f t="shared" ref="G605:H605" si="617">L605+N605+P605+R605+T605+V605+X605+Z605+AB605+AD605+AF605+AH605+AJ605+AL605+AN605+AP605+AR605+AT605+AV605+AX605+AZ605+BB605+BD605+BF605+BH605+BJ605+BL605+BN605+BP605+BR605+BT605</f>
        <v>0</v>
      </c>
      <c r="H605" s="671">
        <f t="shared" si="617"/>
        <v>0</v>
      </c>
      <c r="I605" s="774">
        <f t="shared" si="4"/>
        <v>0</v>
      </c>
      <c r="J605" s="418"/>
      <c r="K605" s="407">
        <f t="shared" si="5"/>
        <v>0</v>
      </c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  <c r="AV605" s="338"/>
      <c r="AW605" s="338"/>
      <c r="AX605" s="338"/>
      <c r="AY605" s="338"/>
      <c r="AZ605" s="338"/>
      <c r="BA605" s="338"/>
      <c r="BB605" s="338"/>
      <c r="BC605" s="338"/>
      <c r="BD605" s="338"/>
      <c r="BE605" s="338"/>
      <c r="BF605" s="338"/>
      <c r="BG605" s="338"/>
      <c r="BH605" s="338"/>
      <c r="BI605" s="338"/>
      <c r="BJ605" s="338"/>
      <c r="BK605" s="338"/>
      <c r="BL605" s="338"/>
      <c r="BM605" s="338"/>
      <c r="BN605" s="338"/>
      <c r="BO605" s="338"/>
      <c r="BP605" s="338"/>
      <c r="BQ605" s="338"/>
      <c r="BR605" s="338"/>
      <c r="BS605" s="338"/>
      <c r="BT605" s="338"/>
      <c r="BU605" s="338"/>
      <c r="BV605" s="643">
        <f t="shared" si="290"/>
        <v>0</v>
      </c>
      <c r="BW605" s="644">
        <f t="shared" si="291"/>
        <v>0</v>
      </c>
      <c r="BX605" s="776">
        <f t="shared" si="292"/>
        <v>0</v>
      </c>
      <c r="BY605" s="644">
        <f t="shared" si="293"/>
        <v>0</v>
      </c>
      <c r="BZ605" s="338"/>
      <c r="CA605" s="338"/>
      <c r="CB605" s="338"/>
      <c r="CC605" s="338"/>
      <c r="CD605" s="338"/>
      <c r="CE605" s="338"/>
      <c r="CF605" s="338"/>
    </row>
    <row r="606" ht="15.75" customHeight="1">
      <c r="A606" s="821"/>
      <c r="B606" s="338"/>
      <c r="C606" s="338"/>
      <c r="D606" s="338"/>
      <c r="E606" s="338"/>
      <c r="F606" s="339"/>
      <c r="G606" s="773">
        <f t="shared" ref="G606:H606" si="618">L606+N606+P606+R606+T606+V606+X606+Z606+AB606+AD606+AF606+AH606+AJ606+AL606+AN606+AP606+AR606+AT606+AV606+AX606+AZ606+BB606+BD606+BF606+BH606+BJ606+BL606+BN606+BP606+BR606+BT606</f>
        <v>0</v>
      </c>
      <c r="H606" s="671">
        <f t="shared" si="618"/>
        <v>0</v>
      </c>
      <c r="I606" s="774">
        <f t="shared" si="4"/>
        <v>0</v>
      </c>
      <c r="J606" s="418"/>
      <c r="K606" s="407">
        <f t="shared" si="5"/>
        <v>0</v>
      </c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  <c r="AV606" s="338"/>
      <c r="AW606" s="338"/>
      <c r="AX606" s="338"/>
      <c r="AY606" s="338"/>
      <c r="AZ606" s="338"/>
      <c r="BA606" s="338"/>
      <c r="BB606" s="338"/>
      <c r="BC606" s="338"/>
      <c r="BD606" s="338"/>
      <c r="BE606" s="338"/>
      <c r="BF606" s="338"/>
      <c r="BG606" s="338"/>
      <c r="BH606" s="338"/>
      <c r="BI606" s="338"/>
      <c r="BJ606" s="338"/>
      <c r="BK606" s="338"/>
      <c r="BL606" s="338"/>
      <c r="BM606" s="338"/>
      <c r="BN606" s="338"/>
      <c r="BO606" s="338"/>
      <c r="BP606" s="338"/>
      <c r="BQ606" s="338"/>
      <c r="BR606" s="338"/>
      <c r="BS606" s="338"/>
      <c r="BT606" s="338"/>
      <c r="BU606" s="338"/>
      <c r="BV606" s="643">
        <f t="shared" si="290"/>
        <v>0</v>
      </c>
      <c r="BW606" s="644">
        <f t="shared" si="291"/>
        <v>0</v>
      </c>
      <c r="BX606" s="776">
        <f t="shared" si="292"/>
        <v>0</v>
      </c>
      <c r="BY606" s="644">
        <f t="shared" si="293"/>
        <v>0</v>
      </c>
      <c r="BZ606" s="338"/>
      <c r="CA606" s="338"/>
      <c r="CB606" s="338"/>
      <c r="CC606" s="338"/>
      <c r="CD606" s="338"/>
      <c r="CE606" s="338"/>
      <c r="CF606" s="338"/>
    </row>
    <row r="607" ht="15.75" customHeight="1">
      <c r="A607" s="821"/>
      <c r="B607" s="338"/>
      <c r="C607" s="338"/>
      <c r="D607" s="338"/>
      <c r="E607" s="338"/>
      <c r="F607" s="339"/>
      <c r="G607" s="773">
        <f t="shared" ref="G607:H607" si="619">L607+N607+P607+R607+T607+V607+X607+Z607+AB607+AD607+AF607+AH607+AJ607+AL607+AN607+AP607+AR607+AT607+AV607+AX607+AZ607+BB607+BD607+BF607+BH607+BJ607+BL607+BN607+BP607+BR607+BT607</f>
        <v>0</v>
      </c>
      <c r="H607" s="671">
        <f t="shared" si="619"/>
        <v>0</v>
      </c>
      <c r="I607" s="774">
        <f t="shared" si="4"/>
        <v>0</v>
      </c>
      <c r="J607" s="418"/>
      <c r="K607" s="407">
        <f t="shared" si="5"/>
        <v>0</v>
      </c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  <c r="AV607" s="338"/>
      <c r="AW607" s="338"/>
      <c r="AX607" s="338"/>
      <c r="AY607" s="338"/>
      <c r="AZ607" s="338"/>
      <c r="BA607" s="338"/>
      <c r="BB607" s="338"/>
      <c r="BC607" s="338"/>
      <c r="BD607" s="338"/>
      <c r="BE607" s="338"/>
      <c r="BF607" s="338"/>
      <c r="BG607" s="338"/>
      <c r="BH607" s="338"/>
      <c r="BI607" s="338"/>
      <c r="BJ607" s="338"/>
      <c r="BK607" s="338"/>
      <c r="BL607" s="338"/>
      <c r="BM607" s="338"/>
      <c r="BN607" s="338"/>
      <c r="BO607" s="338"/>
      <c r="BP607" s="338"/>
      <c r="BQ607" s="338"/>
      <c r="BR607" s="338"/>
      <c r="BS607" s="338"/>
      <c r="BT607" s="338"/>
      <c r="BU607" s="338"/>
      <c r="BV607" s="643">
        <f t="shared" si="290"/>
        <v>0</v>
      </c>
      <c r="BW607" s="644">
        <f t="shared" si="291"/>
        <v>0</v>
      </c>
      <c r="BX607" s="776">
        <f t="shared" si="292"/>
        <v>0</v>
      </c>
      <c r="BY607" s="644">
        <f t="shared" si="293"/>
        <v>0</v>
      </c>
      <c r="BZ607" s="338"/>
      <c r="CA607" s="338"/>
      <c r="CB607" s="338"/>
      <c r="CC607" s="338"/>
      <c r="CD607" s="338"/>
      <c r="CE607" s="338"/>
      <c r="CF607" s="338"/>
    </row>
    <row r="608" ht="15.75" customHeight="1">
      <c r="A608" s="821"/>
      <c r="B608" s="338"/>
      <c r="C608" s="338"/>
      <c r="D608" s="338"/>
      <c r="E608" s="338"/>
      <c r="F608" s="339"/>
      <c r="G608" s="773">
        <f t="shared" ref="G608:H608" si="620">L608+N608+P608+R608+T608+V608+X608+Z608+AB608+AD608+AF608+AH608+AJ608+AL608+AN608+AP608+AR608+AT608+AV608+AX608+AZ608+BB608+BD608+BF608+BH608+BJ608+BL608+BN608+BP608+BR608+BT608</f>
        <v>0</v>
      </c>
      <c r="H608" s="671">
        <f t="shared" si="620"/>
        <v>0</v>
      </c>
      <c r="I608" s="774">
        <f t="shared" si="4"/>
        <v>0</v>
      </c>
      <c r="J608" s="418"/>
      <c r="K608" s="407">
        <f t="shared" si="5"/>
        <v>0</v>
      </c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  <c r="AV608" s="338"/>
      <c r="AW608" s="338"/>
      <c r="AX608" s="338"/>
      <c r="AY608" s="338"/>
      <c r="AZ608" s="338"/>
      <c r="BA608" s="338"/>
      <c r="BB608" s="338"/>
      <c r="BC608" s="338"/>
      <c r="BD608" s="338"/>
      <c r="BE608" s="338"/>
      <c r="BF608" s="338"/>
      <c r="BG608" s="338"/>
      <c r="BH608" s="338"/>
      <c r="BI608" s="338"/>
      <c r="BJ608" s="338"/>
      <c r="BK608" s="338"/>
      <c r="BL608" s="338"/>
      <c r="BM608" s="338"/>
      <c r="BN608" s="338"/>
      <c r="BO608" s="338"/>
      <c r="BP608" s="338"/>
      <c r="BQ608" s="338"/>
      <c r="BR608" s="338"/>
      <c r="BS608" s="338"/>
      <c r="BT608" s="338"/>
      <c r="BU608" s="338"/>
      <c r="BV608" s="643">
        <f t="shared" si="290"/>
        <v>0</v>
      </c>
      <c r="BW608" s="644">
        <f t="shared" si="291"/>
        <v>0</v>
      </c>
      <c r="BX608" s="776">
        <f t="shared" si="292"/>
        <v>0</v>
      </c>
      <c r="BY608" s="644">
        <f t="shared" si="293"/>
        <v>0</v>
      </c>
      <c r="BZ608" s="338"/>
      <c r="CA608" s="338"/>
      <c r="CB608" s="338"/>
      <c r="CC608" s="338"/>
      <c r="CD608" s="338"/>
      <c r="CE608" s="338"/>
      <c r="CF608" s="338"/>
    </row>
    <row r="609" ht="15.75" customHeight="1">
      <c r="A609" s="821"/>
      <c r="B609" s="338"/>
      <c r="C609" s="338"/>
      <c r="D609" s="338"/>
      <c r="E609" s="338"/>
      <c r="F609" s="339"/>
      <c r="G609" s="773">
        <f t="shared" ref="G609:H609" si="621">L609+N609+P609+R609+T609+V609+X609+Z609+AB609+AD609+AF609+AH609+AJ609+AL609+AN609+AP609+AR609+AT609+AV609+AX609+AZ609+BB609+BD609+BF609+BH609+BJ609+BL609+BN609+BP609+BR609+BT609</f>
        <v>0</v>
      </c>
      <c r="H609" s="671">
        <f t="shared" si="621"/>
        <v>0</v>
      </c>
      <c r="I609" s="774">
        <f t="shared" si="4"/>
        <v>0</v>
      </c>
      <c r="J609" s="418"/>
      <c r="K609" s="407">
        <f t="shared" si="5"/>
        <v>0</v>
      </c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  <c r="AV609" s="338"/>
      <c r="AW609" s="338"/>
      <c r="AX609" s="338"/>
      <c r="AY609" s="338"/>
      <c r="AZ609" s="338"/>
      <c r="BA609" s="338"/>
      <c r="BB609" s="338"/>
      <c r="BC609" s="338"/>
      <c r="BD609" s="338"/>
      <c r="BE609" s="338"/>
      <c r="BF609" s="338"/>
      <c r="BG609" s="338"/>
      <c r="BH609" s="338"/>
      <c r="BI609" s="338"/>
      <c r="BJ609" s="338"/>
      <c r="BK609" s="338"/>
      <c r="BL609" s="338"/>
      <c r="BM609" s="338"/>
      <c r="BN609" s="338"/>
      <c r="BO609" s="338"/>
      <c r="BP609" s="338"/>
      <c r="BQ609" s="338"/>
      <c r="BR609" s="338"/>
      <c r="BS609" s="338"/>
      <c r="BT609" s="338"/>
      <c r="BU609" s="338"/>
      <c r="BV609" s="643">
        <f t="shared" si="290"/>
        <v>0</v>
      </c>
      <c r="BW609" s="644">
        <f t="shared" si="291"/>
        <v>0</v>
      </c>
      <c r="BX609" s="776">
        <f t="shared" si="292"/>
        <v>0</v>
      </c>
      <c r="BY609" s="644">
        <f t="shared" si="293"/>
        <v>0</v>
      </c>
      <c r="BZ609" s="338"/>
      <c r="CA609" s="338"/>
      <c r="CB609" s="338"/>
      <c r="CC609" s="338"/>
      <c r="CD609" s="338"/>
      <c r="CE609" s="338"/>
      <c r="CF609" s="338"/>
    </row>
    <row r="610" ht="15.75" customHeight="1">
      <c r="A610" s="821"/>
      <c r="B610" s="338"/>
      <c r="C610" s="338"/>
      <c r="D610" s="338"/>
      <c r="E610" s="338"/>
      <c r="F610" s="339"/>
      <c r="G610" s="773">
        <f t="shared" ref="G610:H610" si="622">L610+N610+P610+R610+T610+V610+X610+Z610+AB610+AD610+AF610+AH610+AJ610+AL610+AN610+AP610+AR610+AT610+AV610+AX610+AZ610+BB610+BD610+BF610+BH610+BJ610+BL610+BN610+BP610+BR610+BT610</f>
        <v>0</v>
      </c>
      <c r="H610" s="671">
        <f t="shared" si="622"/>
        <v>0</v>
      </c>
      <c r="I610" s="774">
        <f t="shared" si="4"/>
        <v>0</v>
      </c>
      <c r="J610" s="418"/>
      <c r="K610" s="407">
        <f t="shared" si="5"/>
        <v>0</v>
      </c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  <c r="AV610" s="338"/>
      <c r="AW610" s="338"/>
      <c r="AX610" s="338"/>
      <c r="AY610" s="338"/>
      <c r="AZ610" s="338"/>
      <c r="BA610" s="338"/>
      <c r="BB610" s="338"/>
      <c r="BC610" s="338"/>
      <c r="BD610" s="338"/>
      <c r="BE610" s="338"/>
      <c r="BF610" s="338"/>
      <c r="BG610" s="338"/>
      <c r="BH610" s="338"/>
      <c r="BI610" s="338"/>
      <c r="BJ610" s="338"/>
      <c r="BK610" s="338"/>
      <c r="BL610" s="338"/>
      <c r="BM610" s="338"/>
      <c r="BN610" s="338"/>
      <c r="BO610" s="338"/>
      <c r="BP610" s="338"/>
      <c r="BQ610" s="338"/>
      <c r="BR610" s="338"/>
      <c r="BS610" s="338"/>
      <c r="BT610" s="338"/>
      <c r="BU610" s="338"/>
      <c r="BV610" s="643">
        <f t="shared" si="290"/>
        <v>0</v>
      </c>
      <c r="BW610" s="644">
        <f t="shared" si="291"/>
        <v>0</v>
      </c>
      <c r="BX610" s="776">
        <f t="shared" si="292"/>
        <v>0</v>
      </c>
      <c r="BY610" s="644">
        <f t="shared" si="293"/>
        <v>0</v>
      </c>
      <c r="BZ610" s="338"/>
      <c r="CA610" s="338"/>
      <c r="CB610" s="338"/>
      <c r="CC610" s="338"/>
      <c r="CD610" s="338"/>
      <c r="CE610" s="338"/>
      <c r="CF610" s="338"/>
    </row>
    <row r="611" ht="15.75" customHeight="1">
      <c r="A611" s="821"/>
      <c r="B611" s="338"/>
      <c r="C611" s="338"/>
      <c r="D611" s="338"/>
      <c r="E611" s="338"/>
      <c r="F611" s="339"/>
      <c r="G611" s="773">
        <f t="shared" ref="G611:H611" si="623">L611+N611+P611+R611+T611+V611+X611+Z611+AB611+AD611+AF611+AH611+AJ611+AL611+AN611+AP611+AR611+AT611+AV611+AX611+AZ611+BB611+BD611+BF611+BH611+BJ611+BL611+BN611+BP611+BR611+BT611</f>
        <v>0</v>
      </c>
      <c r="H611" s="671">
        <f t="shared" si="623"/>
        <v>0</v>
      </c>
      <c r="I611" s="774">
        <f t="shared" si="4"/>
        <v>0</v>
      </c>
      <c r="J611" s="418"/>
      <c r="K611" s="407">
        <f t="shared" si="5"/>
        <v>0</v>
      </c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  <c r="AV611" s="338"/>
      <c r="AW611" s="338"/>
      <c r="AX611" s="338"/>
      <c r="AY611" s="338"/>
      <c r="AZ611" s="338"/>
      <c r="BA611" s="338"/>
      <c r="BB611" s="338"/>
      <c r="BC611" s="338"/>
      <c r="BD611" s="338"/>
      <c r="BE611" s="338"/>
      <c r="BF611" s="338"/>
      <c r="BG611" s="338"/>
      <c r="BH611" s="338"/>
      <c r="BI611" s="338"/>
      <c r="BJ611" s="338"/>
      <c r="BK611" s="338"/>
      <c r="BL611" s="338"/>
      <c r="BM611" s="338"/>
      <c r="BN611" s="338"/>
      <c r="BO611" s="338"/>
      <c r="BP611" s="338"/>
      <c r="BQ611" s="338"/>
      <c r="BR611" s="338"/>
      <c r="BS611" s="338"/>
      <c r="BT611" s="338"/>
      <c r="BU611" s="338"/>
      <c r="BV611" s="643">
        <f t="shared" si="290"/>
        <v>0</v>
      </c>
      <c r="BW611" s="644">
        <f t="shared" si="291"/>
        <v>0</v>
      </c>
      <c r="BX611" s="776">
        <f t="shared" si="292"/>
        <v>0</v>
      </c>
      <c r="BY611" s="644">
        <f t="shared" si="293"/>
        <v>0</v>
      </c>
      <c r="BZ611" s="338"/>
      <c r="CA611" s="338"/>
      <c r="CB611" s="338"/>
      <c r="CC611" s="338"/>
      <c r="CD611" s="338"/>
      <c r="CE611" s="338"/>
      <c r="CF611" s="338"/>
    </row>
    <row r="612" ht="15.75" customHeight="1">
      <c r="A612" s="821"/>
      <c r="B612" s="338"/>
      <c r="C612" s="338"/>
      <c r="D612" s="338"/>
      <c r="E612" s="338"/>
      <c r="F612" s="339"/>
      <c r="G612" s="773">
        <f t="shared" ref="G612:H612" si="624">L612+N612+P612+R612+T612+V612+X612+Z612+AB612+AD612+AF612+AH612+AJ612+AL612+AN612+AP612+AR612+AT612+AV612+AX612+AZ612+BB612+BD612+BF612+BH612+BJ612+BL612+BN612+BP612+BR612+BT612</f>
        <v>0</v>
      </c>
      <c r="H612" s="671">
        <f t="shared" si="624"/>
        <v>0</v>
      </c>
      <c r="I612" s="774">
        <f t="shared" si="4"/>
        <v>0</v>
      </c>
      <c r="J612" s="418"/>
      <c r="K612" s="407">
        <f t="shared" si="5"/>
        <v>0</v>
      </c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  <c r="AV612" s="338"/>
      <c r="AW612" s="338"/>
      <c r="AX612" s="338"/>
      <c r="AY612" s="338"/>
      <c r="AZ612" s="338"/>
      <c r="BA612" s="338"/>
      <c r="BB612" s="338"/>
      <c r="BC612" s="338"/>
      <c r="BD612" s="338"/>
      <c r="BE612" s="338"/>
      <c r="BF612" s="338"/>
      <c r="BG612" s="338"/>
      <c r="BH612" s="338"/>
      <c r="BI612" s="338"/>
      <c r="BJ612" s="338"/>
      <c r="BK612" s="338"/>
      <c r="BL612" s="338"/>
      <c r="BM612" s="338"/>
      <c r="BN612" s="338"/>
      <c r="BO612" s="338"/>
      <c r="BP612" s="338"/>
      <c r="BQ612" s="338"/>
      <c r="BR612" s="338"/>
      <c r="BS612" s="338"/>
      <c r="BT612" s="338"/>
      <c r="BU612" s="338"/>
      <c r="BV612" s="643">
        <f t="shared" si="290"/>
        <v>0</v>
      </c>
      <c r="BW612" s="644">
        <f t="shared" si="291"/>
        <v>0</v>
      </c>
      <c r="BX612" s="776">
        <f t="shared" si="292"/>
        <v>0</v>
      </c>
      <c r="BY612" s="644">
        <f t="shared" si="293"/>
        <v>0</v>
      </c>
      <c r="BZ612" s="338"/>
      <c r="CA612" s="338"/>
      <c r="CB612" s="338"/>
      <c r="CC612" s="338"/>
      <c r="CD612" s="338"/>
      <c r="CE612" s="338"/>
      <c r="CF612" s="338"/>
    </row>
    <row r="613" ht="15.75" customHeight="1">
      <c r="A613" s="821"/>
      <c r="B613" s="338"/>
      <c r="C613" s="338"/>
      <c r="D613" s="338"/>
      <c r="E613" s="338"/>
      <c r="F613" s="339"/>
      <c r="G613" s="773">
        <f t="shared" ref="G613:H613" si="625">L613+N613+P613+R613+T613+V613+X613+Z613+AB613+AD613+AF613+AH613+AJ613+AL613+AN613+AP613+AR613+AT613+AV613+AX613+AZ613+BB613+BD613+BF613+BH613+BJ613+BL613+BN613+BP613+BR613+BT613</f>
        <v>0</v>
      </c>
      <c r="H613" s="671">
        <f t="shared" si="625"/>
        <v>0</v>
      </c>
      <c r="I613" s="774">
        <f t="shared" si="4"/>
        <v>0</v>
      </c>
      <c r="J613" s="418"/>
      <c r="K613" s="407">
        <f t="shared" si="5"/>
        <v>0</v>
      </c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  <c r="AV613" s="338"/>
      <c r="AW613" s="338"/>
      <c r="AX613" s="338"/>
      <c r="AY613" s="338"/>
      <c r="AZ613" s="338"/>
      <c r="BA613" s="338"/>
      <c r="BB613" s="338"/>
      <c r="BC613" s="338"/>
      <c r="BD613" s="338"/>
      <c r="BE613" s="338"/>
      <c r="BF613" s="338"/>
      <c r="BG613" s="338"/>
      <c r="BH613" s="338"/>
      <c r="BI613" s="338"/>
      <c r="BJ613" s="338"/>
      <c r="BK613" s="338"/>
      <c r="BL613" s="338"/>
      <c r="BM613" s="338"/>
      <c r="BN613" s="338"/>
      <c r="BO613" s="338"/>
      <c r="BP613" s="338"/>
      <c r="BQ613" s="338"/>
      <c r="BR613" s="338"/>
      <c r="BS613" s="338"/>
      <c r="BT613" s="338"/>
      <c r="BU613" s="338"/>
      <c r="BV613" s="643">
        <f t="shared" si="290"/>
        <v>0</v>
      </c>
      <c r="BW613" s="644">
        <f t="shared" si="291"/>
        <v>0</v>
      </c>
      <c r="BX613" s="776">
        <f t="shared" si="292"/>
        <v>0</v>
      </c>
      <c r="BY613" s="644">
        <f t="shared" si="293"/>
        <v>0</v>
      </c>
      <c r="BZ613" s="338"/>
      <c r="CA613" s="338"/>
      <c r="CB613" s="338"/>
      <c r="CC613" s="338"/>
      <c r="CD613" s="338"/>
      <c r="CE613" s="338"/>
      <c r="CF613" s="338"/>
    </row>
    <row r="614" ht="15.75" customHeight="1">
      <c r="A614" s="821"/>
      <c r="B614" s="338"/>
      <c r="C614" s="338"/>
      <c r="D614" s="338"/>
      <c r="E614" s="338"/>
      <c r="F614" s="339"/>
      <c r="G614" s="773">
        <f t="shared" ref="G614:H614" si="626">L614+N614+P614+R614+T614+V614+X614+Z614+AB614+AD614+AF614+AH614+AJ614+AL614+AN614+AP614+AR614+AT614+AV614+AX614+AZ614+BB614+BD614+BF614+BH614+BJ614+BL614+BN614+BP614+BR614+BT614</f>
        <v>0</v>
      </c>
      <c r="H614" s="671">
        <f t="shared" si="626"/>
        <v>0</v>
      </c>
      <c r="I614" s="774">
        <f t="shared" si="4"/>
        <v>0</v>
      </c>
      <c r="J614" s="418"/>
      <c r="K614" s="407">
        <f t="shared" si="5"/>
        <v>0</v>
      </c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  <c r="AV614" s="338"/>
      <c r="AW614" s="338"/>
      <c r="AX614" s="338"/>
      <c r="AY614" s="338"/>
      <c r="AZ614" s="338"/>
      <c r="BA614" s="338"/>
      <c r="BB614" s="338"/>
      <c r="BC614" s="338"/>
      <c r="BD614" s="338"/>
      <c r="BE614" s="338"/>
      <c r="BF614" s="338"/>
      <c r="BG614" s="338"/>
      <c r="BH614" s="338"/>
      <c r="BI614" s="338"/>
      <c r="BJ614" s="338"/>
      <c r="BK614" s="338"/>
      <c r="BL614" s="338"/>
      <c r="BM614" s="338"/>
      <c r="BN614" s="338"/>
      <c r="BO614" s="338"/>
      <c r="BP614" s="338"/>
      <c r="BQ614" s="338"/>
      <c r="BR614" s="338"/>
      <c r="BS614" s="338"/>
      <c r="BT614" s="338"/>
      <c r="BU614" s="338"/>
      <c r="BV614" s="643">
        <f t="shared" si="290"/>
        <v>0</v>
      </c>
      <c r="BW614" s="644">
        <f t="shared" si="291"/>
        <v>0</v>
      </c>
      <c r="BX614" s="776">
        <f t="shared" si="292"/>
        <v>0</v>
      </c>
      <c r="BY614" s="644">
        <f t="shared" si="293"/>
        <v>0</v>
      </c>
      <c r="BZ614" s="338"/>
      <c r="CA614" s="338"/>
      <c r="CB614" s="338"/>
      <c r="CC614" s="338"/>
      <c r="CD614" s="338"/>
      <c r="CE614" s="338"/>
      <c r="CF614" s="338"/>
    </row>
    <row r="615" ht="15.75" customHeight="1">
      <c r="A615" s="821"/>
      <c r="B615" s="338"/>
      <c r="C615" s="338"/>
      <c r="D615" s="338"/>
      <c r="E615" s="338"/>
      <c r="F615" s="339"/>
      <c r="G615" s="773">
        <f t="shared" ref="G615:H615" si="627">L615+N615+P615+R615+T615+V615+X615+Z615+AB615+AD615+AF615+AH615+AJ615+AL615+AN615+AP615+AR615+AT615+AV615+AX615+AZ615+BB615+BD615+BF615+BH615+BJ615+BL615+BN615+BP615+BR615+BT615</f>
        <v>0</v>
      </c>
      <c r="H615" s="671">
        <f t="shared" si="627"/>
        <v>0</v>
      </c>
      <c r="I615" s="774">
        <f t="shared" si="4"/>
        <v>0</v>
      </c>
      <c r="J615" s="418"/>
      <c r="K615" s="407">
        <f t="shared" si="5"/>
        <v>0</v>
      </c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  <c r="AV615" s="338"/>
      <c r="AW615" s="338"/>
      <c r="AX615" s="338"/>
      <c r="AY615" s="338"/>
      <c r="AZ615" s="338"/>
      <c r="BA615" s="338"/>
      <c r="BB615" s="338"/>
      <c r="BC615" s="338"/>
      <c r="BD615" s="338"/>
      <c r="BE615" s="338"/>
      <c r="BF615" s="338"/>
      <c r="BG615" s="338"/>
      <c r="BH615" s="338"/>
      <c r="BI615" s="338"/>
      <c r="BJ615" s="338"/>
      <c r="BK615" s="338"/>
      <c r="BL615" s="338"/>
      <c r="BM615" s="338"/>
      <c r="BN615" s="338"/>
      <c r="BO615" s="338"/>
      <c r="BP615" s="338"/>
      <c r="BQ615" s="338"/>
      <c r="BR615" s="338"/>
      <c r="BS615" s="338"/>
      <c r="BT615" s="338"/>
      <c r="BU615" s="338"/>
      <c r="BV615" s="643">
        <f t="shared" si="290"/>
        <v>0</v>
      </c>
      <c r="BW615" s="644">
        <f t="shared" si="291"/>
        <v>0</v>
      </c>
      <c r="BX615" s="776">
        <f t="shared" si="292"/>
        <v>0</v>
      </c>
      <c r="BY615" s="644">
        <f t="shared" si="293"/>
        <v>0</v>
      </c>
      <c r="BZ615" s="338"/>
      <c r="CA615" s="338"/>
      <c r="CB615" s="338"/>
      <c r="CC615" s="338"/>
      <c r="CD615" s="338"/>
      <c r="CE615" s="338"/>
      <c r="CF615" s="338"/>
    </row>
    <row r="616" ht="15.75" customHeight="1">
      <c r="A616" s="821"/>
      <c r="B616" s="338"/>
      <c r="C616" s="338"/>
      <c r="D616" s="338"/>
      <c r="E616" s="338"/>
      <c r="F616" s="339"/>
      <c r="G616" s="773">
        <f t="shared" ref="G616:H616" si="628">L616+N616+P616+R616+T616+V616+X616+Z616+AB616+AD616+AF616+AH616+AJ616+AL616+AN616+AP616+AR616+AT616+AV616+AX616+AZ616+BB616+BD616+BF616+BH616+BJ616+BL616+BN616+BP616+BR616+BT616</f>
        <v>0</v>
      </c>
      <c r="H616" s="671">
        <f t="shared" si="628"/>
        <v>0</v>
      </c>
      <c r="I616" s="774">
        <f t="shared" si="4"/>
        <v>0</v>
      </c>
      <c r="J616" s="418"/>
      <c r="K616" s="407">
        <f t="shared" si="5"/>
        <v>0</v>
      </c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  <c r="AV616" s="338"/>
      <c r="AW616" s="338"/>
      <c r="AX616" s="338"/>
      <c r="AY616" s="338"/>
      <c r="AZ616" s="338"/>
      <c r="BA616" s="338"/>
      <c r="BB616" s="338"/>
      <c r="BC616" s="338"/>
      <c r="BD616" s="338"/>
      <c r="BE616" s="338"/>
      <c r="BF616" s="338"/>
      <c r="BG616" s="338"/>
      <c r="BH616" s="338"/>
      <c r="BI616" s="338"/>
      <c r="BJ616" s="338"/>
      <c r="BK616" s="338"/>
      <c r="BL616" s="338"/>
      <c r="BM616" s="338"/>
      <c r="BN616" s="338"/>
      <c r="BO616" s="338"/>
      <c r="BP616" s="338"/>
      <c r="BQ616" s="338"/>
      <c r="BR616" s="338"/>
      <c r="BS616" s="338"/>
      <c r="BT616" s="338"/>
      <c r="BU616" s="338"/>
      <c r="BV616" s="643">
        <f t="shared" si="290"/>
        <v>0</v>
      </c>
      <c r="BW616" s="644">
        <f t="shared" si="291"/>
        <v>0</v>
      </c>
      <c r="BX616" s="776">
        <f t="shared" si="292"/>
        <v>0</v>
      </c>
      <c r="BY616" s="644">
        <f t="shared" si="293"/>
        <v>0</v>
      </c>
      <c r="BZ616" s="338"/>
      <c r="CA616" s="338"/>
      <c r="CB616" s="338"/>
      <c r="CC616" s="338"/>
      <c r="CD616" s="338"/>
      <c r="CE616" s="338"/>
      <c r="CF616" s="338"/>
    </row>
    <row r="617" ht="15.75" customHeight="1">
      <c r="A617" s="821"/>
      <c r="B617" s="338"/>
      <c r="C617" s="338"/>
      <c r="D617" s="338"/>
      <c r="E617" s="338"/>
      <c r="F617" s="339"/>
      <c r="G617" s="773">
        <f t="shared" ref="G617:H617" si="629">L617+N617+P617+R617+T617+V617+X617+Z617+AB617+AD617+AF617+AH617+AJ617+AL617+AN617+AP617+AR617+AT617+AV617+AX617+AZ617+BB617+BD617+BF617+BH617+BJ617+BL617+BN617+BP617+BR617+BT617</f>
        <v>0</v>
      </c>
      <c r="H617" s="671">
        <f t="shared" si="629"/>
        <v>0</v>
      </c>
      <c r="I617" s="774">
        <f t="shared" si="4"/>
        <v>0</v>
      </c>
      <c r="J617" s="418"/>
      <c r="K617" s="407">
        <f t="shared" si="5"/>
        <v>0</v>
      </c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  <c r="AV617" s="338"/>
      <c r="AW617" s="338"/>
      <c r="AX617" s="338"/>
      <c r="AY617" s="338"/>
      <c r="AZ617" s="338"/>
      <c r="BA617" s="338"/>
      <c r="BB617" s="338"/>
      <c r="BC617" s="338"/>
      <c r="BD617" s="338"/>
      <c r="BE617" s="338"/>
      <c r="BF617" s="338"/>
      <c r="BG617" s="338"/>
      <c r="BH617" s="338"/>
      <c r="BI617" s="338"/>
      <c r="BJ617" s="338"/>
      <c r="BK617" s="338"/>
      <c r="BL617" s="338"/>
      <c r="BM617" s="338"/>
      <c r="BN617" s="338"/>
      <c r="BO617" s="338"/>
      <c r="BP617" s="338"/>
      <c r="BQ617" s="338"/>
      <c r="BR617" s="338"/>
      <c r="BS617" s="338"/>
      <c r="BT617" s="338"/>
      <c r="BU617" s="338"/>
      <c r="BV617" s="643">
        <f t="shared" si="290"/>
        <v>0</v>
      </c>
      <c r="BW617" s="644">
        <f t="shared" si="291"/>
        <v>0</v>
      </c>
      <c r="BX617" s="776">
        <f t="shared" si="292"/>
        <v>0</v>
      </c>
      <c r="BY617" s="644">
        <f t="shared" si="293"/>
        <v>0</v>
      </c>
      <c r="BZ617" s="338"/>
      <c r="CA617" s="338"/>
      <c r="CB617" s="338"/>
      <c r="CC617" s="338"/>
      <c r="CD617" s="338"/>
      <c r="CE617" s="338"/>
      <c r="CF617" s="338"/>
    </row>
    <row r="618" ht="15.75" customHeight="1">
      <c r="A618" s="821"/>
      <c r="B618" s="338"/>
      <c r="C618" s="338"/>
      <c r="D618" s="338"/>
      <c r="E618" s="338"/>
      <c r="F618" s="339"/>
      <c r="G618" s="773">
        <f t="shared" ref="G618:H618" si="630">L618+N618+P618+R618+T618+V618+X618+Z618+AB618+AD618+AF618+AH618+AJ618+AL618+AN618+AP618+AR618+AT618+AV618+AX618+AZ618+BB618+BD618+BF618+BH618+BJ618+BL618+BN618+BP618+BR618+BT618</f>
        <v>0</v>
      </c>
      <c r="H618" s="671">
        <f t="shared" si="630"/>
        <v>0</v>
      </c>
      <c r="I618" s="774">
        <f t="shared" si="4"/>
        <v>0</v>
      </c>
      <c r="J618" s="418"/>
      <c r="K618" s="407">
        <f t="shared" si="5"/>
        <v>0</v>
      </c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  <c r="AV618" s="338"/>
      <c r="AW618" s="338"/>
      <c r="AX618" s="338"/>
      <c r="AY618" s="338"/>
      <c r="AZ618" s="338"/>
      <c r="BA618" s="338"/>
      <c r="BB618" s="338"/>
      <c r="BC618" s="338"/>
      <c r="BD618" s="338"/>
      <c r="BE618" s="338"/>
      <c r="BF618" s="338"/>
      <c r="BG618" s="338"/>
      <c r="BH618" s="338"/>
      <c r="BI618" s="338"/>
      <c r="BJ618" s="338"/>
      <c r="BK618" s="338"/>
      <c r="BL618" s="338"/>
      <c r="BM618" s="338"/>
      <c r="BN618" s="338"/>
      <c r="BO618" s="338"/>
      <c r="BP618" s="338"/>
      <c r="BQ618" s="338"/>
      <c r="BR618" s="338"/>
      <c r="BS618" s="338"/>
      <c r="BT618" s="338"/>
      <c r="BU618" s="338"/>
      <c r="BV618" s="643">
        <f t="shared" si="290"/>
        <v>0</v>
      </c>
      <c r="BW618" s="644">
        <f t="shared" si="291"/>
        <v>0</v>
      </c>
      <c r="BX618" s="776">
        <f t="shared" si="292"/>
        <v>0</v>
      </c>
      <c r="BY618" s="644">
        <f t="shared" si="293"/>
        <v>0</v>
      </c>
      <c r="BZ618" s="338"/>
      <c r="CA618" s="338"/>
      <c r="CB618" s="338"/>
      <c r="CC618" s="338"/>
      <c r="CD618" s="338"/>
      <c r="CE618" s="338"/>
      <c r="CF618" s="338"/>
    </row>
    <row r="619" ht="15.75" customHeight="1">
      <c r="A619" s="821"/>
      <c r="B619" s="338"/>
      <c r="C619" s="338"/>
      <c r="D619" s="338"/>
      <c r="E619" s="338"/>
      <c r="F619" s="339"/>
      <c r="G619" s="773">
        <f t="shared" ref="G619:H619" si="631">L619+N619+P619+R619+T619+V619+X619+Z619+AB619+AD619+AF619+AH619+AJ619+AL619+AN619+AP619+AR619+AT619+AV619+AX619+AZ619+BB619+BD619+BF619+BH619+BJ619+BL619+BN619+BP619+BR619+BT619</f>
        <v>0</v>
      </c>
      <c r="H619" s="671">
        <f t="shared" si="631"/>
        <v>0</v>
      </c>
      <c r="I619" s="774">
        <f t="shared" si="4"/>
        <v>0</v>
      </c>
      <c r="J619" s="418"/>
      <c r="K619" s="407">
        <f t="shared" si="5"/>
        <v>0</v>
      </c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  <c r="AV619" s="338"/>
      <c r="AW619" s="338"/>
      <c r="AX619" s="338"/>
      <c r="AY619" s="338"/>
      <c r="AZ619" s="338"/>
      <c r="BA619" s="338"/>
      <c r="BB619" s="338"/>
      <c r="BC619" s="338"/>
      <c r="BD619" s="338"/>
      <c r="BE619" s="338"/>
      <c r="BF619" s="338"/>
      <c r="BG619" s="338"/>
      <c r="BH619" s="338"/>
      <c r="BI619" s="338"/>
      <c r="BJ619" s="338"/>
      <c r="BK619" s="338"/>
      <c r="BL619" s="338"/>
      <c r="BM619" s="338"/>
      <c r="BN619" s="338"/>
      <c r="BO619" s="338"/>
      <c r="BP619" s="338"/>
      <c r="BQ619" s="338"/>
      <c r="BR619" s="338"/>
      <c r="BS619" s="338"/>
      <c r="BT619" s="338"/>
      <c r="BU619" s="338"/>
      <c r="BV619" s="643">
        <f t="shared" si="290"/>
        <v>0</v>
      </c>
      <c r="BW619" s="644">
        <f t="shared" si="291"/>
        <v>0</v>
      </c>
      <c r="BX619" s="776">
        <f t="shared" si="292"/>
        <v>0</v>
      </c>
      <c r="BY619" s="644">
        <f t="shared" si="293"/>
        <v>0</v>
      </c>
      <c r="BZ619" s="338"/>
      <c r="CA619" s="338"/>
      <c r="CB619" s="338"/>
      <c r="CC619" s="338"/>
      <c r="CD619" s="338"/>
      <c r="CE619" s="338"/>
      <c r="CF619" s="338"/>
    </row>
    <row r="620" ht="15.75" customHeight="1">
      <c r="A620" s="821"/>
      <c r="B620" s="338"/>
      <c r="C620" s="338"/>
      <c r="D620" s="338"/>
      <c r="E620" s="338"/>
      <c r="F620" s="339"/>
      <c r="G620" s="773">
        <f t="shared" ref="G620:H620" si="632">L620+N620+P620+R620+T620+V620+X620+Z620+AB620+AD620+AF620+AH620+AJ620+AL620+AN620+AP620+AR620+AT620+AV620+AX620+AZ620+BB620+BD620+BF620+BH620+BJ620+BL620+BN620+BP620+BR620+BT620</f>
        <v>0</v>
      </c>
      <c r="H620" s="671">
        <f t="shared" si="632"/>
        <v>0</v>
      </c>
      <c r="I620" s="774">
        <f t="shared" si="4"/>
        <v>0</v>
      </c>
      <c r="J620" s="418"/>
      <c r="K620" s="407">
        <f t="shared" si="5"/>
        <v>0</v>
      </c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  <c r="AV620" s="338"/>
      <c r="AW620" s="338"/>
      <c r="AX620" s="338"/>
      <c r="AY620" s="338"/>
      <c r="AZ620" s="338"/>
      <c r="BA620" s="338"/>
      <c r="BB620" s="338"/>
      <c r="BC620" s="338"/>
      <c r="BD620" s="338"/>
      <c r="BE620" s="338"/>
      <c r="BF620" s="338"/>
      <c r="BG620" s="338"/>
      <c r="BH620" s="338"/>
      <c r="BI620" s="338"/>
      <c r="BJ620" s="338"/>
      <c r="BK620" s="338"/>
      <c r="BL620" s="338"/>
      <c r="BM620" s="338"/>
      <c r="BN620" s="338"/>
      <c r="BO620" s="338"/>
      <c r="BP620" s="338"/>
      <c r="BQ620" s="338"/>
      <c r="BR620" s="338"/>
      <c r="BS620" s="338"/>
      <c r="BT620" s="338"/>
      <c r="BU620" s="338"/>
      <c r="BV620" s="643">
        <f t="shared" si="290"/>
        <v>0</v>
      </c>
      <c r="BW620" s="644">
        <f t="shared" si="291"/>
        <v>0</v>
      </c>
      <c r="BX620" s="776">
        <f t="shared" si="292"/>
        <v>0</v>
      </c>
      <c r="BY620" s="644">
        <f t="shared" si="293"/>
        <v>0</v>
      </c>
      <c r="BZ620" s="338"/>
      <c r="CA620" s="338"/>
      <c r="CB620" s="338"/>
      <c r="CC620" s="338"/>
      <c r="CD620" s="338"/>
      <c r="CE620" s="338"/>
      <c r="CF620" s="338"/>
    </row>
    <row r="621" ht="15.75" customHeight="1">
      <c r="A621" s="821"/>
      <c r="B621" s="338"/>
      <c r="C621" s="338"/>
      <c r="D621" s="338"/>
      <c r="E621" s="338"/>
      <c r="F621" s="339"/>
      <c r="G621" s="773">
        <f t="shared" ref="G621:H621" si="633">L621+N621+P621+R621+T621+V621+X621+Z621+AB621+AD621+AF621+AH621+AJ621+AL621+AN621+AP621+AR621+AT621+AV621+AX621+AZ621+BB621+BD621+BF621+BH621+BJ621+BL621+BN621+BP621+BR621+BT621</f>
        <v>0</v>
      </c>
      <c r="H621" s="671">
        <f t="shared" si="633"/>
        <v>0</v>
      </c>
      <c r="I621" s="774">
        <f t="shared" si="4"/>
        <v>0</v>
      </c>
      <c r="J621" s="418"/>
      <c r="K621" s="407">
        <f t="shared" si="5"/>
        <v>0</v>
      </c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  <c r="AV621" s="338"/>
      <c r="AW621" s="338"/>
      <c r="AX621" s="338"/>
      <c r="AY621" s="338"/>
      <c r="AZ621" s="338"/>
      <c r="BA621" s="338"/>
      <c r="BB621" s="338"/>
      <c r="BC621" s="338"/>
      <c r="BD621" s="338"/>
      <c r="BE621" s="338"/>
      <c r="BF621" s="338"/>
      <c r="BG621" s="338"/>
      <c r="BH621" s="338"/>
      <c r="BI621" s="338"/>
      <c r="BJ621" s="338"/>
      <c r="BK621" s="338"/>
      <c r="BL621" s="338"/>
      <c r="BM621" s="338"/>
      <c r="BN621" s="338"/>
      <c r="BO621" s="338"/>
      <c r="BP621" s="338"/>
      <c r="BQ621" s="338"/>
      <c r="BR621" s="338"/>
      <c r="BS621" s="338"/>
      <c r="BT621" s="338"/>
      <c r="BU621" s="338"/>
      <c r="BV621" s="643">
        <f t="shared" si="290"/>
        <v>0</v>
      </c>
      <c r="BW621" s="644">
        <f t="shared" si="291"/>
        <v>0</v>
      </c>
      <c r="BX621" s="776">
        <f t="shared" si="292"/>
        <v>0</v>
      </c>
      <c r="BY621" s="644">
        <f t="shared" si="293"/>
        <v>0</v>
      </c>
      <c r="BZ621" s="338"/>
      <c r="CA621" s="338"/>
      <c r="CB621" s="338"/>
      <c r="CC621" s="338"/>
      <c r="CD621" s="338"/>
      <c r="CE621" s="338"/>
      <c r="CF621" s="338"/>
    </row>
    <row r="622" ht="15.75" customHeight="1">
      <c r="A622" s="821"/>
      <c r="B622" s="338"/>
      <c r="C622" s="338"/>
      <c r="D622" s="338"/>
      <c r="E622" s="338"/>
      <c r="F622" s="339"/>
      <c r="G622" s="773">
        <f t="shared" ref="G622:H622" si="634">L622+N622+P622+R622+T622+V622+X622+Z622+AB622+AD622+AF622+AH622+AJ622+AL622+AN622+AP622+AR622+AT622+AV622+AX622+AZ622+BB622+BD622+BF622+BH622+BJ622+BL622+BN622+BP622+BR622+BT622</f>
        <v>0</v>
      </c>
      <c r="H622" s="671">
        <f t="shared" si="634"/>
        <v>0</v>
      </c>
      <c r="I622" s="774">
        <f t="shared" si="4"/>
        <v>0</v>
      </c>
      <c r="J622" s="418"/>
      <c r="K622" s="407">
        <f t="shared" si="5"/>
        <v>0</v>
      </c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  <c r="AV622" s="338"/>
      <c r="AW622" s="338"/>
      <c r="AX622" s="338"/>
      <c r="AY622" s="338"/>
      <c r="AZ622" s="338"/>
      <c r="BA622" s="338"/>
      <c r="BB622" s="338"/>
      <c r="BC622" s="338"/>
      <c r="BD622" s="338"/>
      <c r="BE622" s="338"/>
      <c r="BF622" s="338"/>
      <c r="BG622" s="338"/>
      <c r="BH622" s="338"/>
      <c r="BI622" s="338"/>
      <c r="BJ622" s="338"/>
      <c r="BK622" s="338"/>
      <c r="BL622" s="338"/>
      <c r="BM622" s="338"/>
      <c r="BN622" s="338"/>
      <c r="BO622" s="338"/>
      <c r="BP622" s="338"/>
      <c r="BQ622" s="338"/>
      <c r="BR622" s="338"/>
      <c r="BS622" s="338"/>
      <c r="BT622" s="338"/>
      <c r="BU622" s="338"/>
      <c r="BV622" s="643">
        <f t="shared" si="290"/>
        <v>0</v>
      </c>
      <c r="BW622" s="644">
        <f t="shared" si="291"/>
        <v>0</v>
      </c>
      <c r="BX622" s="776">
        <f t="shared" si="292"/>
        <v>0</v>
      </c>
      <c r="BY622" s="644">
        <f t="shared" si="293"/>
        <v>0</v>
      </c>
      <c r="BZ622" s="338"/>
      <c r="CA622" s="338"/>
      <c r="CB622" s="338"/>
      <c r="CC622" s="338"/>
      <c r="CD622" s="338"/>
      <c r="CE622" s="338"/>
      <c r="CF622" s="338"/>
    </row>
    <row r="623" ht="15.75" customHeight="1">
      <c r="A623" s="821"/>
      <c r="B623" s="338"/>
      <c r="C623" s="338"/>
      <c r="D623" s="338"/>
      <c r="E623" s="338"/>
      <c r="F623" s="339"/>
      <c r="G623" s="773">
        <f t="shared" ref="G623:H623" si="635">L623+N623+P623+R623+T623+V623+X623+Z623+AB623+AD623+AF623+AH623+AJ623+AL623+AN623+AP623+AR623+AT623+AV623+AX623+AZ623+BB623+BD623+BF623+BH623+BJ623+BL623+BN623+BP623+BR623+BT623</f>
        <v>0</v>
      </c>
      <c r="H623" s="671">
        <f t="shared" si="635"/>
        <v>0</v>
      </c>
      <c r="I623" s="774">
        <f t="shared" si="4"/>
        <v>0</v>
      </c>
      <c r="J623" s="418"/>
      <c r="K623" s="407">
        <f t="shared" si="5"/>
        <v>0</v>
      </c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  <c r="AV623" s="338"/>
      <c r="AW623" s="338"/>
      <c r="AX623" s="338"/>
      <c r="AY623" s="338"/>
      <c r="AZ623" s="338"/>
      <c r="BA623" s="338"/>
      <c r="BB623" s="338"/>
      <c r="BC623" s="338"/>
      <c r="BD623" s="338"/>
      <c r="BE623" s="338"/>
      <c r="BF623" s="338"/>
      <c r="BG623" s="338"/>
      <c r="BH623" s="338"/>
      <c r="BI623" s="338"/>
      <c r="BJ623" s="338"/>
      <c r="BK623" s="338"/>
      <c r="BL623" s="338"/>
      <c r="BM623" s="338"/>
      <c r="BN623" s="338"/>
      <c r="BO623" s="338"/>
      <c r="BP623" s="338"/>
      <c r="BQ623" s="338"/>
      <c r="BR623" s="338"/>
      <c r="BS623" s="338"/>
      <c r="BT623" s="338"/>
      <c r="BU623" s="338"/>
      <c r="BV623" s="643">
        <f t="shared" si="290"/>
        <v>0</v>
      </c>
      <c r="BW623" s="644">
        <f t="shared" si="291"/>
        <v>0</v>
      </c>
      <c r="BX623" s="776">
        <f t="shared" si="292"/>
        <v>0</v>
      </c>
      <c r="BY623" s="644">
        <f t="shared" si="293"/>
        <v>0</v>
      </c>
      <c r="BZ623" s="338"/>
      <c r="CA623" s="338"/>
      <c r="CB623" s="338"/>
      <c r="CC623" s="338"/>
      <c r="CD623" s="338"/>
      <c r="CE623" s="338"/>
      <c r="CF623" s="338"/>
    </row>
    <row r="624" ht="15.75" customHeight="1">
      <c r="A624" s="821"/>
      <c r="B624" s="338"/>
      <c r="C624" s="338"/>
      <c r="D624" s="338"/>
      <c r="E624" s="338"/>
      <c r="F624" s="339"/>
      <c r="G624" s="773">
        <f t="shared" ref="G624:H624" si="636">L624+N624+P624+R624+T624+V624+X624+Z624+AB624+AD624+AF624+AH624+AJ624+AL624+AN624+AP624+AR624+AT624+AV624+AX624+AZ624+BB624+BD624+BF624+BH624+BJ624+BL624+BN624+BP624+BR624+BT624</f>
        <v>0</v>
      </c>
      <c r="H624" s="671">
        <f t="shared" si="636"/>
        <v>0</v>
      </c>
      <c r="I624" s="774">
        <f t="shared" si="4"/>
        <v>0</v>
      </c>
      <c r="J624" s="418"/>
      <c r="K624" s="407">
        <f t="shared" si="5"/>
        <v>0</v>
      </c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  <c r="AV624" s="338"/>
      <c r="AW624" s="338"/>
      <c r="AX624" s="338"/>
      <c r="AY624" s="338"/>
      <c r="AZ624" s="338"/>
      <c r="BA624" s="338"/>
      <c r="BB624" s="338"/>
      <c r="BC624" s="338"/>
      <c r="BD624" s="338"/>
      <c r="BE624" s="338"/>
      <c r="BF624" s="338"/>
      <c r="BG624" s="338"/>
      <c r="BH624" s="338"/>
      <c r="BI624" s="338"/>
      <c r="BJ624" s="338"/>
      <c r="BK624" s="338"/>
      <c r="BL624" s="338"/>
      <c r="BM624" s="338"/>
      <c r="BN624" s="338"/>
      <c r="BO624" s="338"/>
      <c r="BP624" s="338"/>
      <c r="BQ624" s="338"/>
      <c r="BR624" s="338"/>
      <c r="BS624" s="338"/>
      <c r="BT624" s="338"/>
      <c r="BU624" s="338"/>
      <c r="BV624" s="643">
        <f t="shared" si="290"/>
        <v>0</v>
      </c>
      <c r="BW624" s="644">
        <f t="shared" si="291"/>
        <v>0</v>
      </c>
      <c r="BX624" s="776">
        <f t="shared" si="292"/>
        <v>0</v>
      </c>
      <c r="BY624" s="644">
        <f t="shared" si="293"/>
        <v>0</v>
      </c>
      <c r="BZ624" s="338"/>
      <c r="CA624" s="338"/>
      <c r="CB624" s="338"/>
      <c r="CC624" s="338"/>
      <c r="CD624" s="338"/>
      <c r="CE624" s="338"/>
      <c r="CF624" s="338"/>
    </row>
    <row r="625" ht="15.75" customHeight="1">
      <c r="A625" s="821"/>
      <c r="B625" s="338"/>
      <c r="C625" s="338"/>
      <c r="D625" s="338"/>
      <c r="E625" s="338"/>
      <c r="F625" s="339"/>
      <c r="G625" s="773">
        <f t="shared" ref="G625:H625" si="637">L625+N625+P625+R625+T625+V625+X625+Z625+AB625+AD625+AF625+AH625+AJ625+AL625+AN625+AP625+AR625+AT625+AV625+AX625+AZ625+BB625+BD625+BF625+BH625+BJ625+BL625+BN625+BP625+BR625+BT625</f>
        <v>0</v>
      </c>
      <c r="H625" s="671">
        <f t="shared" si="637"/>
        <v>0</v>
      </c>
      <c r="I625" s="774">
        <f t="shared" si="4"/>
        <v>0</v>
      </c>
      <c r="J625" s="418"/>
      <c r="K625" s="407">
        <f t="shared" si="5"/>
        <v>0</v>
      </c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  <c r="AV625" s="338"/>
      <c r="AW625" s="338"/>
      <c r="AX625" s="338"/>
      <c r="AY625" s="338"/>
      <c r="AZ625" s="338"/>
      <c r="BA625" s="338"/>
      <c r="BB625" s="338"/>
      <c r="BC625" s="338"/>
      <c r="BD625" s="338"/>
      <c r="BE625" s="338"/>
      <c r="BF625" s="338"/>
      <c r="BG625" s="338"/>
      <c r="BH625" s="338"/>
      <c r="BI625" s="338"/>
      <c r="BJ625" s="338"/>
      <c r="BK625" s="338"/>
      <c r="BL625" s="338"/>
      <c r="BM625" s="338"/>
      <c r="BN625" s="338"/>
      <c r="BO625" s="338"/>
      <c r="BP625" s="338"/>
      <c r="BQ625" s="338"/>
      <c r="BR625" s="338"/>
      <c r="BS625" s="338"/>
      <c r="BT625" s="338"/>
      <c r="BU625" s="338"/>
      <c r="BV625" s="643">
        <f t="shared" si="290"/>
        <v>0</v>
      </c>
      <c r="BW625" s="644">
        <f t="shared" si="291"/>
        <v>0</v>
      </c>
      <c r="BX625" s="776">
        <f t="shared" si="292"/>
        <v>0</v>
      </c>
      <c r="BY625" s="644">
        <f t="shared" si="293"/>
        <v>0</v>
      </c>
      <c r="BZ625" s="338"/>
      <c r="CA625" s="338"/>
      <c r="CB625" s="338"/>
      <c r="CC625" s="338"/>
      <c r="CD625" s="338"/>
      <c r="CE625" s="338"/>
      <c r="CF625" s="338"/>
    </row>
    <row r="626" ht="15.75" customHeight="1">
      <c r="A626" s="821"/>
      <c r="B626" s="338"/>
      <c r="C626" s="338"/>
      <c r="D626" s="338"/>
      <c r="E626" s="338"/>
      <c r="F626" s="339"/>
      <c r="G626" s="773">
        <f t="shared" ref="G626:H626" si="638">L626+N626+P626+R626+T626+V626+X626+Z626+AB626+AD626+AF626+AH626+AJ626+AL626+AN626+AP626+AR626+AT626+AV626+AX626+AZ626+BB626+BD626+BF626+BH626+BJ626+BL626+BN626+BP626+BR626+BT626</f>
        <v>0</v>
      </c>
      <c r="H626" s="671">
        <f t="shared" si="638"/>
        <v>0</v>
      </c>
      <c r="I626" s="774">
        <f t="shared" si="4"/>
        <v>0</v>
      </c>
      <c r="J626" s="418"/>
      <c r="K626" s="407">
        <f t="shared" si="5"/>
        <v>0</v>
      </c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  <c r="AV626" s="338"/>
      <c r="AW626" s="338"/>
      <c r="AX626" s="338"/>
      <c r="AY626" s="338"/>
      <c r="AZ626" s="338"/>
      <c r="BA626" s="338"/>
      <c r="BB626" s="338"/>
      <c r="BC626" s="338"/>
      <c r="BD626" s="338"/>
      <c r="BE626" s="338"/>
      <c r="BF626" s="338"/>
      <c r="BG626" s="338"/>
      <c r="BH626" s="338"/>
      <c r="BI626" s="338"/>
      <c r="BJ626" s="338"/>
      <c r="BK626" s="338"/>
      <c r="BL626" s="338"/>
      <c r="BM626" s="338"/>
      <c r="BN626" s="338"/>
      <c r="BO626" s="338"/>
      <c r="BP626" s="338"/>
      <c r="BQ626" s="338"/>
      <c r="BR626" s="338"/>
      <c r="BS626" s="338"/>
      <c r="BT626" s="338"/>
      <c r="BU626" s="338"/>
      <c r="BV626" s="643">
        <f t="shared" si="290"/>
        <v>0</v>
      </c>
      <c r="BW626" s="644">
        <f t="shared" si="291"/>
        <v>0</v>
      </c>
      <c r="BX626" s="776">
        <f t="shared" si="292"/>
        <v>0</v>
      </c>
      <c r="BY626" s="644">
        <f t="shared" si="293"/>
        <v>0</v>
      </c>
      <c r="BZ626" s="338"/>
      <c r="CA626" s="338"/>
      <c r="CB626" s="338"/>
      <c r="CC626" s="338"/>
      <c r="CD626" s="338"/>
      <c r="CE626" s="338"/>
      <c r="CF626" s="338"/>
    </row>
    <row r="627" ht="15.75" customHeight="1">
      <c r="A627" s="821"/>
      <c r="B627" s="338"/>
      <c r="C627" s="338"/>
      <c r="D627" s="338"/>
      <c r="E627" s="338"/>
      <c r="F627" s="339"/>
      <c r="G627" s="773">
        <f t="shared" ref="G627:H627" si="639">L627+N627+P627+R627+T627+V627+X627+Z627+AB627+AD627+AF627+AH627+AJ627+AL627+AN627+AP627+AR627+AT627+AV627+AX627+AZ627+BB627+BD627+BF627+BH627+BJ627+BL627+BN627+BP627+BR627+BT627</f>
        <v>0</v>
      </c>
      <c r="H627" s="671">
        <f t="shared" si="639"/>
        <v>0</v>
      </c>
      <c r="I627" s="774">
        <f t="shared" si="4"/>
        <v>0</v>
      </c>
      <c r="J627" s="418"/>
      <c r="K627" s="407">
        <f t="shared" si="5"/>
        <v>0</v>
      </c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  <c r="AV627" s="338"/>
      <c r="AW627" s="338"/>
      <c r="AX627" s="338"/>
      <c r="AY627" s="338"/>
      <c r="AZ627" s="338"/>
      <c r="BA627" s="338"/>
      <c r="BB627" s="338"/>
      <c r="BC627" s="338"/>
      <c r="BD627" s="338"/>
      <c r="BE627" s="338"/>
      <c r="BF627" s="338"/>
      <c r="BG627" s="338"/>
      <c r="BH627" s="338"/>
      <c r="BI627" s="338"/>
      <c r="BJ627" s="338"/>
      <c r="BK627" s="338"/>
      <c r="BL627" s="338"/>
      <c r="BM627" s="338"/>
      <c r="BN627" s="338"/>
      <c r="BO627" s="338"/>
      <c r="BP627" s="338"/>
      <c r="BQ627" s="338"/>
      <c r="BR627" s="338"/>
      <c r="BS627" s="338"/>
      <c r="BT627" s="338"/>
      <c r="BU627" s="338"/>
      <c r="BV627" s="643">
        <f t="shared" si="290"/>
        <v>0</v>
      </c>
      <c r="BW627" s="644">
        <f t="shared" si="291"/>
        <v>0</v>
      </c>
      <c r="BX627" s="776">
        <f t="shared" si="292"/>
        <v>0</v>
      </c>
      <c r="BY627" s="644">
        <f t="shared" si="293"/>
        <v>0</v>
      </c>
      <c r="BZ627" s="338"/>
      <c r="CA627" s="338"/>
      <c r="CB627" s="338"/>
      <c r="CC627" s="338"/>
      <c r="CD627" s="338"/>
      <c r="CE627" s="338"/>
      <c r="CF627" s="338"/>
    </row>
    <row r="628" ht="15.75" customHeight="1">
      <c r="A628" s="821"/>
      <c r="B628" s="338"/>
      <c r="C628" s="338"/>
      <c r="D628" s="338"/>
      <c r="E628" s="338"/>
      <c r="F628" s="339"/>
      <c r="G628" s="773">
        <f t="shared" ref="G628:H628" si="640">L628+N628+P628+R628+T628+V628+X628+Z628+AB628+AD628+AF628+AH628+AJ628+AL628+AN628+AP628+AR628+AT628+AV628+AX628+AZ628+BB628+BD628+BF628+BH628+BJ628+BL628+BN628+BP628+BR628+BT628</f>
        <v>0</v>
      </c>
      <c r="H628" s="671">
        <f t="shared" si="640"/>
        <v>0</v>
      </c>
      <c r="I628" s="774">
        <f t="shared" si="4"/>
        <v>0</v>
      </c>
      <c r="J628" s="418"/>
      <c r="K628" s="407">
        <f t="shared" si="5"/>
        <v>0</v>
      </c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  <c r="AV628" s="338"/>
      <c r="AW628" s="338"/>
      <c r="AX628" s="338"/>
      <c r="AY628" s="338"/>
      <c r="AZ628" s="338"/>
      <c r="BA628" s="338"/>
      <c r="BB628" s="338"/>
      <c r="BC628" s="338"/>
      <c r="BD628" s="338"/>
      <c r="BE628" s="338"/>
      <c r="BF628" s="338"/>
      <c r="BG628" s="338"/>
      <c r="BH628" s="338"/>
      <c r="BI628" s="338"/>
      <c r="BJ628" s="338"/>
      <c r="BK628" s="338"/>
      <c r="BL628" s="338"/>
      <c r="BM628" s="338"/>
      <c r="BN628" s="338"/>
      <c r="BO628" s="338"/>
      <c r="BP628" s="338"/>
      <c r="BQ628" s="338"/>
      <c r="BR628" s="338"/>
      <c r="BS628" s="338"/>
      <c r="BT628" s="338"/>
      <c r="BU628" s="338"/>
      <c r="BV628" s="643">
        <f t="shared" si="290"/>
        <v>0</v>
      </c>
      <c r="BW628" s="644">
        <f t="shared" si="291"/>
        <v>0</v>
      </c>
      <c r="BX628" s="776">
        <f t="shared" si="292"/>
        <v>0</v>
      </c>
      <c r="BY628" s="644">
        <f t="shared" si="293"/>
        <v>0</v>
      </c>
      <c r="BZ628" s="338"/>
      <c r="CA628" s="338"/>
      <c r="CB628" s="338"/>
      <c r="CC628" s="338"/>
      <c r="CD628" s="338"/>
      <c r="CE628" s="338"/>
      <c r="CF628" s="338"/>
    </row>
    <row r="629" ht="15.75" customHeight="1">
      <c r="A629" s="821"/>
      <c r="B629" s="338"/>
      <c r="C629" s="338"/>
      <c r="D629" s="338"/>
      <c r="E629" s="338"/>
      <c r="F629" s="339"/>
      <c r="G629" s="773">
        <f t="shared" ref="G629:H629" si="641">L629+N629+P629+R629+T629+V629+X629+Z629+AB629+AD629+AF629+AH629+AJ629+AL629+AN629+AP629+AR629+AT629+AV629+AX629+AZ629+BB629+BD629+BF629+BH629+BJ629+BL629+BN629+BP629+BR629+BT629</f>
        <v>0</v>
      </c>
      <c r="H629" s="671">
        <f t="shared" si="641"/>
        <v>0</v>
      </c>
      <c r="I629" s="774">
        <f t="shared" si="4"/>
        <v>0</v>
      </c>
      <c r="J629" s="418"/>
      <c r="K629" s="407">
        <f t="shared" si="5"/>
        <v>0</v>
      </c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  <c r="AV629" s="338"/>
      <c r="AW629" s="338"/>
      <c r="AX629" s="338"/>
      <c r="AY629" s="338"/>
      <c r="AZ629" s="338"/>
      <c r="BA629" s="338"/>
      <c r="BB629" s="338"/>
      <c r="BC629" s="338"/>
      <c r="BD629" s="338"/>
      <c r="BE629" s="338"/>
      <c r="BF629" s="338"/>
      <c r="BG629" s="338"/>
      <c r="BH629" s="338"/>
      <c r="BI629" s="338"/>
      <c r="BJ629" s="338"/>
      <c r="BK629" s="338"/>
      <c r="BL629" s="338"/>
      <c r="BM629" s="338"/>
      <c r="BN629" s="338"/>
      <c r="BO629" s="338"/>
      <c r="BP629" s="338"/>
      <c r="BQ629" s="338"/>
      <c r="BR629" s="338"/>
      <c r="BS629" s="338"/>
      <c r="BT629" s="338"/>
      <c r="BU629" s="338"/>
      <c r="BV629" s="643">
        <f t="shared" si="290"/>
        <v>0</v>
      </c>
      <c r="BW629" s="644">
        <f t="shared" si="291"/>
        <v>0</v>
      </c>
      <c r="BX629" s="776">
        <f t="shared" si="292"/>
        <v>0</v>
      </c>
      <c r="BY629" s="644">
        <f t="shared" si="293"/>
        <v>0</v>
      </c>
      <c r="BZ629" s="338"/>
      <c r="CA629" s="338"/>
      <c r="CB629" s="338"/>
      <c r="CC629" s="338"/>
      <c r="CD629" s="338"/>
      <c r="CE629" s="338"/>
      <c r="CF629" s="338"/>
    </row>
    <row r="630" ht="15.75" customHeight="1">
      <c r="A630" s="821"/>
      <c r="B630" s="338"/>
      <c r="C630" s="338"/>
      <c r="D630" s="338"/>
      <c r="E630" s="338"/>
      <c r="F630" s="339"/>
      <c r="G630" s="773">
        <f t="shared" ref="G630:H630" si="642">L630+N630+P630+R630+T630+V630+X630+Z630+AB630+AD630+AF630+AH630+AJ630+AL630+AN630+AP630+AR630+AT630+AV630+AX630+AZ630+BB630+BD630+BF630+BH630+BJ630+BL630+BN630+BP630+BR630+BT630</f>
        <v>0</v>
      </c>
      <c r="H630" s="671">
        <f t="shared" si="642"/>
        <v>0</v>
      </c>
      <c r="I630" s="774">
        <f t="shared" si="4"/>
        <v>0</v>
      </c>
      <c r="J630" s="418"/>
      <c r="K630" s="407">
        <f t="shared" si="5"/>
        <v>0</v>
      </c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  <c r="AV630" s="338"/>
      <c r="AW630" s="338"/>
      <c r="AX630" s="338"/>
      <c r="AY630" s="338"/>
      <c r="AZ630" s="338"/>
      <c r="BA630" s="338"/>
      <c r="BB630" s="338"/>
      <c r="BC630" s="338"/>
      <c r="BD630" s="338"/>
      <c r="BE630" s="338"/>
      <c r="BF630" s="338"/>
      <c r="BG630" s="338"/>
      <c r="BH630" s="338"/>
      <c r="BI630" s="338"/>
      <c r="BJ630" s="338"/>
      <c r="BK630" s="338"/>
      <c r="BL630" s="338"/>
      <c r="BM630" s="338"/>
      <c r="BN630" s="338"/>
      <c r="BO630" s="338"/>
      <c r="BP630" s="338"/>
      <c r="BQ630" s="338"/>
      <c r="BR630" s="338"/>
      <c r="BS630" s="338"/>
      <c r="BT630" s="338"/>
      <c r="BU630" s="338"/>
      <c r="BV630" s="643">
        <f t="shared" si="290"/>
        <v>0</v>
      </c>
      <c r="BW630" s="644">
        <f t="shared" si="291"/>
        <v>0</v>
      </c>
      <c r="BX630" s="776">
        <f t="shared" si="292"/>
        <v>0</v>
      </c>
      <c r="BY630" s="644">
        <f t="shared" si="293"/>
        <v>0</v>
      </c>
      <c r="BZ630" s="338"/>
      <c r="CA630" s="338"/>
      <c r="CB630" s="338"/>
      <c r="CC630" s="338"/>
      <c r="CD630" s="338"/>
      <c r="CE630" s="338"/>
      <c r="CF630" s="338"/>
    </row>
    <row r="631" ht="15.75" customHeight="1">
      <c r="A631" s="821"/>
      <c r="B631" s="338"/>
      <c r="C631" s="338"/>
      <c r="D631" s="338"/>
      <c r="E631" s="338"/>
      <c r="F631" s="339"/>
      <c r="G631" s="773">
        <f t="shared" ref="G631:H631" si="643">L631+N631+P631+R631+T631+V631+X631+Z631+AB631+AD631+AF631+AH631+AJ631+AL631+AN631+AP631+AR631+AT631+AV631+AX631+AZ631+BB631+BD631+BF631+BH631+BJ631+BL631+BN631+BP631+BR631+BT631</f>
        <v>0</v>
      </c>
      <c r="H631" s="671">
        <f t="shared" si="643"/>
        <v>0</v>
      </c>
      <c r="I631" s="774">
        <f t="shared" si="4"/>
        <v>0</v>
      </c>
      <c r="J631" s="418"/>
      <c r="K631" s="407">
        <f t="shared" si="5"/>
        <v>0</v>
      </c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  <c r="AV631" s="338"/>
      <c r="AW631" s="338"/>
      <c r="AX631" s="338"/>
      <c r="AY631" s="338"/>
      <c r="AZ631" s="338"/>
      <c r="BA631" s="338"/>
      <c r="BB631" s="338"/>
      <c r="BC631" s="338"/>
      <c r="BD631" s="338"/>
      <c r="BE631" s="338"/>
      <c r="BF631" s="338"/>
      <c r="BG631" s="338"/>
      <c r="BH631" s="338"/>
      <c r="BI631" s="338"/>
      <c r="BJ631" s="338"/>
      <c r="BK631" s="338"/>
      <c r="BL631" s="338"/>
      <c r="BM631" s="338"/>
      <c r="BN631" s="338"/>
      <c r="BO631" s="338"/>
      <c r="BP631" s="338"/>
      <c r="BQ631" s="338"/>
      <c r="BR631" s="338"/>
      <c r="BS631" s="338"/>
      <c r="BT631" s="338"/>
      <c r="BU631" s="338"/>
      <c r="BV631" s="643">
        <f t="shared" si="290"/>
        <v>0</v>
      </c>
      <c r="BW631" s="644">
        <f t="shared" si="291"/>
        <v>0</v>
      </c>
      <c r="BX631" s="776">
        <f t="shared" si="292"/>
        <v>0</v>
      </c>
      <c r="BY631" s="644">
        <f t="shared" si="293"/>
        <v>0</v>
      </c>
      <c r="BZ631" s="338"/>
      <c r="CA631" s="338"/>
      <c r="CB631" s="338"/>
      <c r="CC631" s="338"/>
      <c r="CD631" s="338"/>
      <c r="CE631" s="338"/>
      <c r="CF631" s="338"/>
    </row>
    <row r="632" ht="15.75" customHeight="1">
      <c r="A632" s="821"/>
      <c r="B632" s="338"/>
      <c r="C632" s="338"/>
      <c r="D632" s="338"/>
      <c r="E632" s="338"/>
      <c r="F632" s="339"/>
      <c r="G632" s="773">
        <f t="shared" ref="G632:H632" si="644">L632+N632+P632+R632+T632+V632+X632+Z632+AB632+AD632+AF632+AH632+AJ632+AL632+AN632+AP632+AR632+AT632+AV632+AX632+AZ632+BB632+BD632+BF632+BH632+BJ632+BL632+BN632+BP632+BR632+BT632</f>
        <v>0</v>
      </c>
      <c r="H632" s="671">
        <f t="shared" si="644"/>
        <v>0</v>
      </c>
      <c r="I632" s="774">
        <f t="shared" si="4"/>
        <v>0</v>
      </c>
      <c r="J632" s="418"/>
      <c r="K632" s="407">
        <f t="shared" si="5"/>
        <v>0</v>
      </c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  <c r="AV632" s="338"/>
      <c r="AW632" s="338"/>
      <c r="AX632" s="338"/>
      <c r="AY632" s="338"/>
      <c r="AZ632" s="338"/>
      <c r="BA632" s="338"/>
      <c r="BB632" s="338"/>
      <c r="BC632" s="338"/>
      <c r="BD632" s="338"/>
      <c r="BE632" s="338"/>
      <c r="BF632" s="338"/>
      <c r="BG632" s="338"/>
      <c r="BH632" s="338"/>
      <c r="BI632" s="338"/>
      <c r="BJ632" s="338"/>
      <c r="BK632" s="338"/>
      <c r="BL632" s="338"/>
      <c r="BM632" s="338"/>
      <c r="BN632" s="338"/>
      <c r="BO632" s="338"/>
      <c r="BP632" s="338"/>
      <c r="BQ632" s="338"/>
      <c r="BR632" s="338"/>
      <c r="BS632" s="338"/>
      <c r="BT632" s="338"/>
      <c r="BU632" s="338"/>
      <c r="BV632" s="643">
        <f t="shared" si="290"/>
        <v>0</v>
      </c>
      <c r="BW632" s="644">
        <f t="shared" si="291"/>
        <v>0</v>
      </c>
      <c r="BX632" s="776">
        <f t="shared" si="292"/>
        <v>0</v>
      </c>
      <c r="BY632" s="644">
        <f t="shared" si="293"/>
        <v>0</v>
      </c>
      <c r="BZ632" s="338"/>
      <c r="CA632" s="338"/>
      <c r="CB632" s="338"/>
      <c r="CC632" s="338"/>
      <c r="CD632" s="338"/>
      <c r="CE632" s="338"/>
      <c r="CF632" s="338"/>
    </row>
    <row r="633" ht="15.75" customHeight="1">
      <c r="A633" s="821"/>
      <c r="B633" s="338"/>
      <c r="C633" s="338"/>
      <c r="D633" s="338"/>
      <c r="E633" s="338"/>
      <c r="F633" s="339"/>
      <c r="G633" s="773">
        <f t="shared" ref="G633:H633" si="645">L633+N633+P633+R633+T633+V633+X633+Z633+AB633+AD633+AF633+AH633+AJ633+AL633+AN633+AP633+AR633+AT633+AV633+AX633+AZ633+BB633+BD633+BF633+BH633+BJ633+BL633+BN633+BP633+BR633+BT633</f>
        <v>0</v>
      </c>
      <c r="H633" s="671">
        <f t="shared" si="645"/>
        <v>0</v>
      </c>
      <c r="I633" s="774">
        <f t="shared" si="4"/>
        <v>0</v>
      </c>
      <c r="J633" s="418"/>
      <c r="K633" s="407">
        <f t="shared" si="5"/>
        <v>0</v>
      </c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  <c r="AV633" s="338"/>
      <c r="AW633" s="338"/>
      <c r="AX633" s="338"/>
      <c r="AY633" s="338"/>
      <c r="AZ633" s="338"/>
      <c r="BA633" s="338"/>
      <c r="BB633" s="338"/>
      <c r="BC633" s="338"/>
      <c r="BD633" s="338"/>
      <c r="BE633" s="338"/>
      <c r="BF633" s="338"/>
      <c r="BG633" s="338"/>
      <c r="BH633" s="338"/>
      <c r="BI633" s="338"/>
      <c r="BJ633" s="338"/>
      <c r="BK633" s="338"/>
      <c r="BL633" s="338"/>
      <c r="BM633" s="338"/>
      <c r="BN633" s="338"/>
      <c r="BO633" s="338"/>
      <c r="BP633" s="338"/>
      <c r="BQ633" s="338"/>
      <c r="BR633" s="338"/>
      <c r="BS633" s="338"/>
      <c r="BT633" s="338"/>
      <c r="BU633" s="338"/>
      <c r="BV633" s="643">
        <f t="shared" si="290"/>
        <v>0</v>
      </c>
      <c r="BW633" s="644">
        <f t="shared" si="291"/>
        <v>0</v>
      </c>
      <c r="BX633" s="776">
        <f t="shared" si="292"/>
        <v>0</v>
      </c>
      <c r="BY633" s="644">
        <f t="shared" si="293"/>
        <v>0</v>
      </c>
      <c r="BZ633" s="338"/>
      <c r="CA633" s="338"/>
      <c r="CB633" s="338"/>
      <c r="CC633" s="338"/>
      <c r="CD633" s="338"/>
      <c r="CE633" s="338"/>
      <c r="CF633" s="338"/>
    </row>
    <row r="634" ht="15.75" customHeight="1">
      <c r="A634" s="821"/>
      <c r="B634" s="338"/>
      <c r="C634" s="338"/>
      <c r="D634" s="338"/>
      <c r="E634" s="338"/>
      <c r="F634" s="339"/>
      <c r="G634" s="773">
        <f t="shared" ref="G634:H634" si="646">L634+N634+P634+R634+T634+V634+X634+Z634+AB634+AD634+AF634+AH634+AJ634+AL634+AN634+AP634+AR634+AT634+AV634+AX634+AZ634+BB634+BD634+BF634+BH634+BJ634+BL634+BN634+BP634+BR634+BT634</f>
        <v>0</v>
      </c>
      <c r="H634" s="671">
        <f t="shared" si="646"/>
        <v>0</v>
      </c>
      <c r="I634" s="774">
        <f t="shared" si="4"/>
        <v>0</v>
      </c>
      <c r="J634" s="418"/>
      <c r="K634" s="407">
        <f t="shared" si="5"/>
        <v>0</v>
      </c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  <c r="AV634" s="338"/>
      <c r="AW634" s="338"/>
      <c r="AX634" s="338"/>
      <c r="AY634" s="338"/>
      <c r="AZ634" s="338"/>
      <c r="BA634" s="338"/>
      <c r="BB634" s="338"/>
      <c r="BC634" s="338"/>
      <c r="BD634" s="338"/>
      <c r="BE634" s="338"/>
      <c r="BF634" s="338"/>
      <c r="BG634" s="338"/>
      <c r="BH634" s="338"/>
      <c r="BI634" s="338"/>
      <c r="BJ634" s="338"/>
      <c r="BK634" s="338"/>
      <c r="BL634" s="338"/>
      <c r="BM634" s="338"/>
      <c r="BN634" s="338"/>
      <c r="BO634" s="338"/>
      <c r="BP634" s="338"/>
      <c r="BQ634" s="338"/>
      <c r="BR634" s="338"/>
      <c r="BS634" s="338"/>
      <c r="BT634" s="338"/>
      <c r="BU634" s="338"/>
      <c r="BV634" s="643">
        <f t="shared" si="290"/>
        <v>0</v>
      </c>
      <c r="BW634" s="644">
        <f t="shared" si="291"/>
        <v>0</v>
      </c>
      <c r="BX634" s="776">
        <f t="shared" si="292"/>
        <v>0</v>
      </c>
      <c r="BY634" s="644">
        <f t="shared" si="293"/>
        <v>0</v>
      </c>
      <c r="BZ634" s="338"/>
      <c r="CA634" s="338"/>
      <c r="CB634" s="338"/>
      <c r="CC634" s="338"/>
      <c r="CD634" s="338"/>
      <c r="CE634" s="338"/>
      <c r="CF634" s="338"/>
    </row>
    <row r="635" ht="15.75" customHeight="1">
      <c r="A635" s="821"/>
      <c r="B635" s="338"/>
      <c r="C635" s="338"/>
      <c r="D635" s="338"/>
      <c r="E635" s="338"/>
      <c r="F635" s="339"/>
      <c r="G635" s="773">
        <f t="shared" ref="G635:H635" si="647">L635+N635+P635+R635+T635+V635+X635+Z635+AB635+AD635+AF635+AH635+AJ635+AL635+AN635+AP635+AR635+AT635+AV635+AX635+AZ635+BB635+BD635+BF635+BH635+BJ635+BL635+BN635+BP635+BR635+BT635</f>
        <v>0</v>
      </c>
      <c r="H635" s="671">
        <f t="shared" si="647"/>
        <v>0</v>
      </c>
      <c r="I635" s="774">
        <f t="shared" si="4"/>
        <v>0</v>
      </c>
      <c r="J635" s="418"/>
      <c r="K635" s="407">
        <f t="shared" si="5"/>
        <v>0</v>
      </c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  <c r="AV635" s="338"/>
      <c r="AW635" s="338"/>
      <c r="AX635" s="338"/>
      <c r="AY635" s="338"/>
      <c r="AZ635" s="338"/>
      <c r="BA635" s="338"/>
      <c r="BB635" s="338"/>
      <c r="BC635" s="338"/>
      <c r="BD635" s="338"/>
      <c r="BE635" s="338"/>
      <c r="BF635" s="338"/>
      <c r="BG635" s="338"/>
      <c r="BH635" s="338"/>
      <c r="BI635" s="338"/>
      <c r="BJ635" s="338"/>
      <c r="BK635" s="338"/>
      <c r="BL635" s="338"/>
      <c r="BM635" s="338"/>
      <c r="BN635" s="338"/>
      <c r="BO635" s="338"/>
      <c r="BP635" s="338"/>
      <c r="BQ635" s="338"/>
      <c r="BR635" s="338"/>
      <c r="BS635" s="338"/>
      <c r="BT635" s="338"/>
      <c r="BU635" s="338"/>
      <c r="BV635" s="643">
        <f t="shared" si="290"/>
        <v>0</v>
      </c>
      <c r="BW635" s="644">
        <f t="shared" si="291"/>
        <v>0</v>
      </c>
      <c r="BX635" s="776">
        <f t="shared" si="292"/>
        <v>0</v>
      </c>
      <c r="BY635" s="644">
        <f t="shared" si="293"/>
        <v>0</v>
      </c>
      <c r="BZ635" s="338"/>
      <c r="CA635" s="338"/>
      <c r="CB635" s="338"/>
      <c r="CC635" s="338"/>
      <c r="CD635" s="338"/>
      <c r="CE635" s="338"/>
      <c r="CF635" s="338"/>
    </row>
    <row r="636" ht="15.75" customHeight="1">
      <c r="A636" s="821"/>
      <c r="B636" s="338"/>
      <c r="C636" s="338"/>
      <c r="D636" s="338"/>
      <c r="E636" s="338"/>
      <c r="F636" s="339"/>
      <c r="G636" s="773">
        <f t="shared" ref="G636:H636" si="648">L636+N636+P636+R636+T636+V636+X636+Z636+AB636+AD636+AF636+AH636+AJ636+AL636+AN636+AP636+AR636+AT636+AV636+AX636+AZ636+BB636+BD636+BF636+BH636+BJ636+BL636+BN636+BP636+BR636+BT636</f>
        <v>0</v>
      </c>
      <c r="H636" s="671">
        <f t="shared" si="648"/>
        <v>0</v>
      </c>
      <c r="I636" s="774">
        <f t="shared" si="4"/>
        <v>0</v>
      </c>
      <c r="J636" s="418"/>
      <c r="K636" s="407">
        <f t="shared" si="5"/>
        <v>0</v>
      </c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  <c r="AV636" s="338"/>
      <c r="AW636" s="338"/>
      <c r="AX636" s="338"/>
      <c r="AY636" s="338"/>
      <c r="AZ636" s="338"/>
      <c r="BA636" s="338"/>
      <c r="BB636" s="338"/>
      <c r="BC636" s="338"/>
      <c r="BD636" s="338"/>
      <c r="BE636" s="338"/>
      <c r="BF636" s="338"/>
      <c r="BG636" s="338"/>
      <c r="BH636" s="338"/>
      <c r="BI636" s="338"/>
      <c r="BJ636" s="338"/>
      <c r="BK636" s="338"/>
      <c r="BL636" s="338"/>
      <c r="BM636" s="338"/>
      <c r="BN636" s="338"/>
      <c r="BO636" s="338"/>
      <c r="BP636" s="338"/>
      <c r="BQ636" s="338"/>
      <c r="BR636" s="338"/>
      <c r="BS636" s="338"/>
      <c r="BT636" s="338"/>
      <c r="BU636" s="338"/>
      <c r="BV636" s="643">
        <f t="shared" si="290"/>
        <v>0</v>
      </c>
      <c r="BW636" s="644">
        <f t="shared" si="291"/>
        <v>0</v>
      </c>
      <c r="BX636" s="776">
        <f t="shared" si="292"/>
        <v>0</v>
      </c>
      <c r="BY636" s="644">
        <f t="shared" si="293"/>
        <v>0</v>
      </c>
      <c r="BZ636" s="338"/>
      <c r="CA636" s="338"/>
      <c r="CB636" s="338"/>
      <c r="CC636" s="338"/>
      <c r="CD636" s="338"/>
      <c r="CE636" s="338"/>
      <c r="CF636" s="338"/>
    </row>
    <row r="637" ht="15.75" customHeight="1">
      <c r="A637" s="821"/>
      <c r="B637" s="338"/>
      <c r="C637" s="338"/>
      <c r="D637" s="338"/>
      <c r="E637" s="338"/>
      <c r="F637" s="339"/>
      <c r="G637" s="773">
        <f t="shared" ref="G637:H637" si="649">L637+N637+P637+R637+T637+V637+X637+Z637+AB637+AD637+AF637+AH637+AJ637+AL637+AN637+AP637+AR637+AT637+AV637+AX637+AZ637+BB637+BD637+BF637+BH637+BJ637+BL637+BN637+BP637+BR637+BT637</f>
        <v>0</v>
      </c>
      <c r="H637" s="671">
        <f t="shared" si="649"/>
        <v>0</v>
      </c>
      <c r="I637" s="774">
        <f t="shared" si="4"/>
        <v>0</v>
      </c>
      <c r="J637" s="418"/>
      <c r="K637" s="407">
        <f t="shared" si="5"/>
        <v>0</v>
      </c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  <c r="AV637" s="338"/>
      <c r="AW637" s="338"/>
      <c r="AX637" s="338"/>
      <c r="AY637" s="338"/>
      <c r="AZ637" s="338"/>
      <c r="BA637" s="338"/>
      <c r="BB637" s="338"/>
      <c r="BC637" s="338"/>
      <c r="BD637" s="338"/>
      <c r="BE637" s="338"/>
      <c r="BF637" s="338"/>
      <c r="BG637" s="338"/>
      <c r="BH637" s="338"/>
      <c r="BI637" s="338"/>
      <c r="BJ637" s="338"/>
      <c r="BK637" s="338"/>
      <c r="BL637" s="338"/>
      <c r="BM637" s="338"/>
      <c r="BN637" s="338"/>
      <c r="BO637" s="338"/>
      <c r="BP637" s="338"/>
      <c r="BQ637" s="338"/>
      <c r="BR637" s="338"/>
      <c r="BS637" s="338"/>
      <c r="BT637" s="338"/>
      <c r="BU637" s="338"/>
      <c r="BV637" s="643">
        <f t="shared" si="290"/>
        <v>0</v>
      </c>
      <c r="BW637" s="644">
        <f t="shared" si="291"/>
        <v>0</v>
      </c>
      <c r="BX637" s="776">
        <f t="shared" si="292"/>
        <v>0</v>
      </c>
      <c r="BY637" s="644">
        <f t="shared" si="293"/>
        <v>0</v>
      </c>
      <c r="BZ637" s="338"/>
      <c r="CA637" s="338"/>
      <c r="CB637" s="338"/>
      <c r="CC637" s="338"/>
      <c r="CD637" s="338"/>
      <c r="CE637" s="338"/>
      <c r="CF637" s="338"/>
    </row>
    <row r="638" ht="15.75" customHeight="1">
      <c r="A638" s="821"/>
      <c r="B638" s="338"/>
      <c r="C638" s="338"/>
      <c r="D638" s="338"/>
      <c r="E638" s="338"/>
      <c r="F638" s="339"/>
      <c r="G638" s="773">
        <f t="shared" ref="G638:H638" si="650">L638+N638+P638+R638+T638+V638+X638+Z638+AB638+AD638+AF638+AH638+AJ638+AL638+AN638+AP638+AR638+AT638+AV638+AX638+AZ638+BB638+BD638+BF638+BH638+BJ638+BL638+BN638+BP638+BR638+BT638</f>
        <v>0</v>
      </c>
      <c r="H638" s="671">
        <f t="shared" si="650"/>
        <v>0</v>
      </c>
      <c r="I638" s="774">
        <f t="shared" si="4"/>
        <v>0</v>
      </c>
      <c r="J638" s="418"/>
      <c r="K638" s="407">
        <f t="shared" si="5"/>
        <v>0</v>
      </c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  <c r="AV638" s="338"/>
      <c r="AW638" s="338"/>
      <c r="AX638" s="338"/>
      <c r="AY638" s="338"/>
      <c r="AZ638" s="338"/>
      <c r="BA638" s="338"/>
      <c r="BB638" s="338"/>
      <c r="BC638" s="338"/>
      <c r="BD638" s="338"/>
      <c r="BE638" s="338"/>
      <c r="BF638" s="338"/>
      <c r="BG638" s="338"/>
      <c r="BH638" s="338"/>
      <c r="BI638" s="338"/>
      <c r="BJ638" s="338"/>
      <c r="BK638" s="338"/>
      <c r="BL638" s="338"/>
      <c r="BM638" s="338"/>
      <c r="BN638" s="338"/>
      <c r="BO638" s="338"/>
      <c r="BP638" s="338"/>
      <c r="BQ638" s="338"/>
      <c r="BR638" s="338"/>
      <c r="BS638" s="338"/>
      <c r="BT638" s="338"/>
      <c r="BU638" s="338"/>
      <c r="BV638" s="643">
        <f t="shared" si="290"/>
        <v>0</v>
      </c>
      <c r="BW638" s="644">
        <f t="shared" si="291"/>
        <v>0</v>
      </c>
      <c r="BX638" s="776">
        <f t="shared" si="292"/>
        <v>0</v>
      </c>
      <c r="BY638" s="644">
        <f t="shared" si="293"/>
        <v>0</v>
      </c>
      <c r="BZ638" s="338"/>
      <c r="CA638" s="338"/>
      <c r="CB638" s="338"/>
      <c r="CC638" s="338"/>
      <c r="CD638" s="338"/>
      <c r="CE638" s="338"/>
      <c r="CF638" s="338"/>
    </row>
    <row r="639" ht="15.75" customHeight="1">
      <c r="A639" s="821"/>
      <c r="B639" s="338"/>
      <c r="C639" s="338"/>
      <c r="D639" s="338"/>
      <c r="E639" s="338"/>
      <c r="F639" s="339"/>
      <c r="G639" s="773">
        <f t="shared" ref="G639:H639" si="651">L639+N639+P639+R639+T639+V639+X639+Z639+AB639+AD639+AF639+AH639+AJ639+AL639+AN639+AP639+AR639+AT639+AV639+AX639+AZ639+BB639+BD639+BF639+BH639+BJ639+BL639+BN639+BP639+BR639+BT639</f>
        <v>0</v>
      </c>
      <c r="H639" s="671">
        <f t="shared" si="651"/>
        <v>0</v>
      </c>
      <c r="I639" s="774">
        <f t="shared" si="4"/>
        <v>0</v>
      </c>
      <c r="J639" s="418"/>
      <c r="K639" s="407">
        <f t="shared" si="5"/>
        <v>0</v>
      </c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  <c r="AV639" s="338"/>
      <c r="AW639" s="338"/>
      <c r="AX639" s="338"/>
      <c r="AY639" s="338"/>
      <c r="AZ639" s="338"/>
      <c r="BA639" s="338"/>
      <c r="BB639" s="338"/>
      <c r="BC639" s="338"/>
      <c r="BD639" s="338"/>
      <c r="BE639" s="338"/>
      <c r="BF639" s="338"/>
      <c r="BG639" s="338"/>
      <c r="BH639" s="338"/>
      <c r="BI639" s="338"/>
      <c r="BJ639" s="338"/>
      <c r="BK639" s="338"/>
      <c r="BL639" s="338"/>
      <c r="BM639" s="338"/>
      <c r="BN639" s="338"/>
      <c r="BO639" s="338"/>
      <c r="BP639" s="338"/>
      <c r="BQ639" s="338"/>
      <c r="BR639" s="338"/>
      <c r="BS639" s="338"/>
      <c r="BT639" s="338"/>
      <c r="BU639" s="338"/>
      <c r="BV639" s="643">
        <f t="shared" si="290"/>
        <v>0</v>
      </c>
      <c r="BW639" s="644">
        <f t="shared" si="291"/>
        <v>0</v>
      </c>
      <c r="BX639" s="776">
        <f t="shared" si="292"/>
        <v>0</v>
      </c>
      <c r="BY639" s="644">
        <f t="shared" si="293"/>
        <v>0</v>
      </c>
      <c r="BZ639" s="338"/>
      <c r="CA639" s="338"/>
      <c r="CB639" s="338"/>
      <c r="CC639" s="338"/>
      <c r="CD639" s="338"/>
      <c r="CE639" s="338"/>
      <c r="CF639" s="338"/>
    </row>
    <row r="640" ht="15.75" customHeight="1">
      <c r="A640" s="821"/>
      <c r="B640" s="338"/>
      <c r="C640" s="338"/>
      <c r="D640" s="338"/>
      <c r="E640" s="338"/>
      <c r="F640" s="339"/>
      <c r="G640" s="773">
        <f t="shared" ref="G640:H640" si="652">L640+N640+P640+R640+T640+V640+X640+Z640+AB640+AD640+AF640+AH640+AJ640+AL640+AN640+AP640+AR640+AT640+AV640+AX640+AZ640+BB640+BD640+BF640+BH640+BJ640+BL640+BN640+BP640+BR640+BT640</f>
        <v>0</v>
      </c>
      <c r="H640" s="671">
        <f t="shared" si="652"/>
        <v>0</v>
      </c>
      <c r="I640" s="774">
        <f t="shared" si="4"/>
        <v>0</v>
      </c>
      <c r="J640" s="418"/>
      <c r="K640" s="407">
        <f t="shared" si="5"/>
        <v>0</v>
      </c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  <c r="AV640" s="338"/>
      <c r="AW640" s="338"/>
      <c r="AX640" s="338"/>
      <c r="AY640" s="338"/>
      <c r="AZ640" s="338"/>
      <c r="BA640" s="338"/>
      <c r="BB640" s="338"/>
      <c r="BC640" s="338"/>
      <c r="BD640" s="338"/>
      <c r="BE640" s="338"/>
      <c r="BF640" s="338"/>
      <c r="BG640" s="338"/>
      <c r="BH640" s="338"/>
      <c r="BI640" s="338"/>
      <c r="BJ640" s="338"/>
      <c r="BK640" s="338"/>
      <c r="BL640" s="338"/>
      <c r="BM640" s="338"/>
      <c r="BN640" s="338"/>
      <c r="BO640" s="338"/>
      <c r="BP640" s="338"/>
      <c r="BQ640" s="338"/>
      <c r="BR640" s="338"/>
      <c r="BS640" s="338"/>
      <c r="BT640" s="338"/>
      <c r="BU640" s="338"/>
      <c r="BV640" s="643">
        <f t="shared" si="290"/>
        <v>0</v>
      </c>
      <c r="BW640" s="644">
        <f t="shared" si="291"/>
        <v>0</v>
      </c>
      <c r="BX640" s="776">
        <f t="shared" si="292"/>
        <v>0</v>
      </c>
      <c r="BY640" s="644">
        <f t="shared" si="293"/>
        <v>0</v>
      </c>
      <c r="BZ640" s="338"/>
      <c r="CA640" s="338"/>
      <c r="CB640" s="338"/>
      <c r="CC640" s="338"/>
      <c r="CD640" s="338"/>
      <c r="CE640" s="338"/>
      <c r="CF640" s="338"/>
    </row>
    <row r="641" ht="15.75" customHeight="1">
      <c r="A641" s="821"/>
      <c r="B641" s="338"/>
      <c r="C641" s="338"/>
      <c r="D641" s="338"/>
      <c r="E641" s="338"/>
      <c r="F641" s="339"/>
      <c r="G641" s="773">
        <f t="shared" ref="G641:H641" si="653">L641+N641+P641+R641+T641+V641+X641+Z641+AB641+AD641+AF641+AH641+AJ641+AL641+AN641+AP641+AR641+AT641+AV641+AX641+AZ641+BB641+BD641+BF641+BH641+BJ641+BL641+BN641+BP641+BR641+BT641</f>
        <v>0</v>
      </c>
      <c r="H641" s="671">
        <f t="shared" si="653"/>
        <v>0</v>
      </c>
      <c r="I641" s="774">
        <f t="shared" si="4"/>
        <v>0</v>
      </c>
      <c r="J641" s="418"/>
      <c r="K641" s="407">
        <f t="shared" si="5"/>
        <v>0</v>
      </c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  <c r="AV641" s="338"/>
      <c r="AW641" s="338"/>
      <c r="AX641" s="338"/>
      <c r="AY641" s="338"/>
      <c r="AZ641" s="338"/>
      <c r="BA641" s="338"/>
      <c r="BB641" s="338"/>
      <c r="BC641" s="338"/>
      <c r="BD641" s="338"/>
      <c r="BE641" s="338"/>
      <c r="BF641" s="338"/>
      <c r="BG641" s="338"/>
      <c r="BH641" s="338"/>
      <c r="BI641" s="338"/>
      <c r="BJ641" s="338"/>
      <c r="BK641" s="338"/>
      <c r="BL641" s="338"/>
      <c r="BM641" s="338"/>
      <c r="BN641" s="338"/>
      <c r="BO641" s="338"/>
      <c r="BP641" s="338"/>
      <c r="BQ641" s="338"/>
      <c r="BR641" s="338"/>
      <c r="BS641" s="338"/>
      <c r="BT641" s="338"/>
      <c r="BU641" s="338"/>
      <c r="BV641" s="643">
        <f t="shared" si="290"/>
        <v>0</v>
      </c>
      <c r="BW641" s="644">
        <f t="shared" si="291"/>
        <v>0</v>
      </c>
      <c r="BX641" s="776">
        <f t="shared" si="292"/>
        <v>0</v>
      </c>
      <c r="BY641" s="644">
        <f t="shared" si="293"/>
        <v>0</v>
      </c>
      <c r="BZ641" s="338"/>
      <c r="CA641" s="338"/>
      <c r="CB641" s="338"/>
      <c r="CC641" s="338"/>
      <c r="CD641" s="338"/>
      <c r="CE641" s="338"/>
      <c r="CF641" s="338"/>
    </row>
    <row r="642" ht="15.75" customHeight="1">
      <c r="A642" s="821"/>
      <c r="B642" s="338"/>
      <c r="C642" s="338"/>
      <c r="D642" s="338"/>
      <c r="E642" s="338"/>
      <c r="F642" s="339"/>
      <c r="G642" s="773">
        <f t="shared" ref="G642:H642" si="654">L642+N642+P642+R642+T642+V642+X642+Z642+AB642+AD642+AF642+AH642+AJ642+AL642+AN642+AP642+AR642+AT642+AV642+AX642+AZ642+BB642+BD642+BF642+BH642+BJ642+BL642+BN642+BP642+BR642+BT642</f>
        <v>0</v>
      </c>
      <c r="H642" s="671">
        <f t="shared" si="654"/>
        <v>0</v>
      </c>
      <c r="I642" s="774">
        <f t="shared" si="4"/>
        <v>0</v>
      </c>
      <c r="J642" s="418"/>
      <c r="K642" s="407">
        <f t="shared" si="5"/>
        <v>0</v>
      </c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  <c r="AV642" s="338"/>
      <c r="AW642" s="338"/>
      <c r="AX642" s="338"/>
      <c r="AY642" s="338"/>
      <c r="AZ642" s="338"/>
      <c r="BA642" s="338"/>
      <c r="BB642" s="338"/>
      <c r="BC642" s="338"/>
      <c r="BD642" s="338"/>
      <c r="BE642" s="338"/>
      <c r="BF642" s="338"/>
      <c r="BG642" s="338"/>
      <c r="BH642" s="338"/>
      <c r="BI642" s="338"/>
      <c r="BJ642" s="338"/>
      <c r="BK642" s="338"/>
      <c r="BL642" s="338"/>
      <c r="BM642" s="338"/>
      <c r="BN642" s="338"/>
      <c r="BO642" s="338"/>
      <c r="BP642" s="338"/>
      <c r="BQ642" s="338"/>
      <c r="BR642" s="338"/>
      <c r="BS642" s="338"/>
      <c r="BT642" s="338"/>
      <c r="BU642" s="338"/>
      <c r="BV642" s="643">
        <f t="shared" si="290"/>
        <v>0</v>
      </c>
      <c r="BW642" s="644">
        <f t="shared" si="291"/>
        <v>0</v>
      </c>
      <c r="BX642" s="776">
        <f t="shared" si="292"/>
        <v>0</v>
      </c>
      <c r="BY642" s="644">
        <f t="shared" si="293"/>
        <v>0</v>
      </c>
      <c r="BZ642" s="338"/>
      <c r="CA642" s="338"/>
      <c r="CB642" s="338"/>
      <c r="CC642" s="338"/>
      <c r="CD642" s="338"/>
      <c r="CE642" s="338"/>
      <c r="CF642" s="338"/>
    </row>
    <row r="643" ht="15.75" customHeight="1">
      <c r="A643" s="821"/>
      <c r="B643" s="338"/>
      <c r="C643" s="338"/>
      <c r="D643" s="338"/>
      <c r="E643" s="338"/>
      <c r="F643" s="339"/>
      <c r="G643" s="773">
        <f t="shared" ref="G643:H643" si="655">L643+N643+P643+R643+T643+V643+X643+Z643+AB643+AD643+AF643+AH643+AJ643+AL643+AN643+AP643+AR643+AT643+AV643+AX643+AZ643+BB643+BD643+BF643+BH643+BJ643+BL643+BN643+BP643+BR643+BT643</f>
        <v>0</v>
      </c>
      <c r="H643" s="671">
        <f t="shared" si="655"/>
        <v>0</v>
      </c>
      <c r="I643" s="774">
        <f t="shared" si="4"/>
        <v>0</v>
      </c>
      <c r="J643" s="418"/>
      <c r="K643" s="407">
        <f t="shared" si="5"/>
        <v>0</v>
      </c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  <c r="AV643" s="338"/>
      <c r="AW643" s="338"/>
      <c r="AX643" s="338"/>
      <c r="AY643" s="338"/>
      <c r="AZ643" s="338"/>
      <c r="BA643" s="338"/>
      <c r="BB643" s="338"/>
      <c r="BC643" s="338"/>
      <c r="BD643" s="338"/>
      <c r="BE643" s="338"/>
      <c r="BF643" s="338"/>
      <c r="BG643" s="338"/>
      <c r="BH643" s="338"/>
      <c r="BI643" s="338"/>
      <c r="BJ643" s="338"/>
      <c r="BK643" s="338"/>
      <c r="BL643" s="338"/>
      <c r="BM643" s="338"/>
      <c r="BN643" s="338"/>
      <c r="BO643" s="338"/>
      <c r="BP643" s="338"/>
      <c r="BQ643" s="338"/>
      <c r="BR643" s="338"/>
      <c r="BS643" s="338"/>
      <c r="BT643" s="338"/>
      <c r="BU643" s="338"/>
      <c r="BV643" s="643">
        <f t="shared" si="290"/>
        <v>0</v>
      </c>
      <c r="BW643" s="644">
        <f t="shared" si="291"/>
        <v>0</v>
      </c>
      <c r="BX643" s="776">
        <f t="shared" si="292"/>
        <v>0</v>
      </c>
      <c r="BY643" s="644">
        <f t="shared" si="293"/>
        <v>0</v>
      </c>
      <c r="BZ643" s="338"/>
      <c r="CA643" s="338"/>
      <c r="CB643" s="338"/>
      <c r="CC643" s="338"/>
      <c r="CD643" s="338"/>
      <c r="CE643" s="338"/>
      <c r="CF643" s="338"/>
    </row>
    <row r="644" ht="15.75" customHeight="1">
      <c r="A644" s="821"/>
      <c r="B644" s="338"/>
      <c r="C644" s="338"/>
      <c r="D644" s="338"/>
      <c r="E644" s="338"/>
      <c r="F644" s="339"/>
      <c r="G644" s="773">
        <f t="shared" ref="G644:H644" si="656">L644+N644+P644+R644+T644+V644+X644+Z644+AB644+AD644+AF644+AH644+AJ644+AL644+AN644+AP644+AR644+AT644+AV644+AX644+AZ644+BB644+BD644+BF644+BH644+BJ644+BL644+BN644+BP644+BR644+BT644</f>
        <v>0</v>
      </c>
      <c r="H644" s="671">
        <f t="shared" si="656"/>
        <v>0</v>
      </c>
      <c r="I644" s="774">
        <f t="shared" si="4"/>
        <v>0</v>
      </c>
      <c r="J644" s="418"/>
      <c r="K644" s="407">
        <f t="shared" si="5"/>
        <v>0</v>
      </c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  <c r="AV644" s="338"/>
      <c r="AW644" s="338"/>
      <c r="AX644" s="338"/>
      <c r="AY644" s="338"/>
      <c r="AZ644" s="338"/>
      <c r="BA644" s="338"/>
      <c r="BB644" s="338"/>
      <c r="BC644" s="338"/>
      <c r="BD644" s="338"/>
      <c r="BE644" s="338"/>
      <c r="BF644" s="338"/>
      <c r="BG644" s="338"/>
      <c r="BH644" s="338"/>
      <c r="BI644" s="338"/>
      <c r="BJ644" s="338"/>
      <c r="BK644" s="338"/>
      <c r="BL644" s="338"/>
      <c r="BM644" s="338"/>
      <c r="BN644" s="338"/>
      <c r="BO644" s="338"/>
      <c r="BP644" s="338"/>
      <c r="BQ644" s="338"/>
      <c r="BR644" s="338"/>
      <c r="BS644" s="338"/>
      <c r="BT644" s="338"/>
      <c r="BU644" s="338"/>
      <c r="BV644" s="643">
        <f t="shared" si="290"/>
        <v>0</v>
      </c>
      <c r="BW644" s="644">
        <f t="shared" si="291"/>
        <v>0</v>
      </c>
      <c r="BX644" s="776">
        <f t="shared" si="292"/>
        <v>0</v>
      </c>
      <c r="BY644" s="644">
        <f t="shared" si="293"/>
        <v>0</v>
      </c>
      <c r="BZ644" s="338"/>
      <c r="CA644" s="338"/>
      <c r="CB644" s="338"/>
      <c r="CC644" s="338"/>
      <c r="CD644" s="338"/>
      <c r="CE644" s="338"/>
      <c r="CF644" s="338"/>
    </row>
    <row r="645" ht="15.75" customHeight="1">
      <c r="A645" s="821"/>
      <c r="B645" s="338"/>
      <c r="C645" s="338"/>
      <c r="D645" s="338"/>
      <c r="E645" s="338"/>
      <c r="F645" s="339"/>
      <c r="G645" s="773">
        <f t="shared" ref="G645:H645" si="657">L645+N645+P645+R645+T645+V645+X645+Z645+AB645+AD645+AF645+AH645+AJ645+AL645+AN645+AP645+AR645+AT645+AV645+AX645+AZ645+BB645+BD645+BF645+BH645+BJ645+BL645+BN645+BP645+BR645+BT645</f>
        <v>0</v>
      </c>
      <c r="H645" s="671">
        <f t="shared" si="657"/>
        <v>0</v>
      </c>
      <c r="I645" s="774">
        <f t="shared" si="4"/>
        <v>0</v>
      </c>
      <c r="J645" s="418"/>
      <c r="K645" s="407">
        <f t="shared" si="5"/>
        <v>0</v>
      </c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  <c r="AV645" s="338"/>
      <c r="AW645" s="338"/>
      <c r="AX645" s="338"/>
      <c r="AY645" s="338"/>
      <c r="AZ645" s="338"/>
      <c r="BA645" s="338"/>
      <c r="BB645" s="338"/>
      <c r="BC645" s="338"/>
      <c r="BD645" s="338"/>
      <c r="BE645" s="338"/>
      <c r="BF645" s="338"/>
      <c r="BG645" s="338"/>
      <c r="BH645" s="338"/>
      <c r="BI645" s="338"/>
      <c r="BJ645" s="338"/>
      <c r="BK645" s="338"/>
      <c r="BL645" s="338"/>
      <c r="BM645" s="338"/>
      <c r="BN645" s="338"/>
      <c r="BO645" s="338"/>
      <c r="BP645" s="338"/>
      <c r="BQ645" s="338"/>
      <c r="BR645" s="338"/>
      <c r="BS645" s="338"/>
      <c r="BT645" s="338"/>
      <c r="BU645" s="338"/>
      <c r="BV645" s="643">
        <f t="shared" si="290"/>
        <v>0</v>
      </c>
      <c r="BW645" s="644">
        <f t="shared" si="291"/>
        <v>0</v>
      </c>
      <c r="BX645" s="776">
        <f t="shared" si="292"/>
        <v>0</v>
      </c>
      <c r="BY645" s="644">
        <f t="shared" si="293"/>
        <v>0</v>
      </c>
      <c r="BZ645" s="338"/>
      <c r="CA645" s="338"/>
      <c r="CB645" s="338"/>
      <c r="CC645" s="338"/>
      <c r="CD645" s="338"/>
      <c r="CE645" s="338"/>
      <c r="CF645" s="338"/>
    </row>
    <row r="646" ht="15.75" customHeight="1">
      <c r="A646" s="821"/>
      <c r="B646" s="338"/>
      <c r="C646" s="338"/>
      <c r="D646" s="338"/>
      <c r="E646" s="338"/>
      <c r="F646" s="339"/>
      <c r="G646" s="773">
        <f t="shared" ref="G646:H646" si="658">L646+N646+P646+R646+T646+V646+X646+Z646+AB646+AD646+AF646+AH646+AJ646+AL646+AN646+AP646+AR646+AT646+AV646+AX646+AZ646+BB646+BD646+BF646+BH646+BJ646+BL646+BN646+BP646+BR646+BT646</f>
        <v>0</v>
      </c>
      <c r="H646" s="671">
        <f t="shared" si="658"/>
        <v>0</v>
      </c>
      <c r="I646" s="774">
        <f t="shared" si="4"/>
        <v>0</v>
      </c>
      <c r="J646" s="418"/>
      <c r="K646" s="407">
        <f t="shared" si="5"/>
        <v>0</v>
      </c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  <c r="AV646" s="338"/>
      <c r="AW646" s="338"/>
      <c r="AX646" s="338"/>
      <c r="AY646" s="338"/>
      <c r="AZ646" s="338"/>
      <c r="BA646" s="338"/>
      <c r="BB646" s="338"/>
      <c r="BC646" s="338"/>
      <c r="BD646" s="338"/>
      <c r="BE646" s="338"/>
      <c r="BF646" s="338"/>
      <c r="BG646" s="338"/>
      <c r="BH646" s="338"/>
      <c r="BI646" s="338"/>
      <c r="BJ646" s="338"/>
      <c r="BK646" s="338"/>
      <c r="BL646" s="338"/>
      <c r="BM646" s="338"/>
      <c r="BN646" s="338"/>
      <c r="BO646" s="338"/>
      <c r="BP646" s="338"/>
      <c r="BQ646" s="338"/>
      <c r="BR646" s="338"/>
      <c r="BS646" s="338"/>
      <c r="BT646" s="338"/>
      <c r="BU646" s="338"/>
      <c r="BV646" s="643">
        <f t="shared" si="290"/>
        <v>0</v>
      </c>
      <c r="BW646" s="644">
        <f t="shared" si="291"/>
        <v>0</v>
      </c>
      <c r="BX646" s="776">
        <f t="shared" si="292"/>
        <v>0</v>
      </c>
      <c r="BY646" s="644">
        <f t="shared" si="293"/>
        <v>0</v>
      </c>
      <c r="BZ646" s="338"/>
      <c r="CA646" s="338"/>
      <c r="CB646" s="338"/>
      <c r="CC646" s="338"/>
      <c r="CD646" s="338"/>
      <c r="CE646" s="338"/>
      <c r="CF646" s="338"/>
    </row>
    <row r="647" ht="15.75" customHeight="1">
      <c r="A647" s="821"/>
      <c r="B647" s="338"/>
      <c r="C647" s="338"/>
      <c r="D647" s="338"/>
      <c r="E647" s="338"/>
      <c r="F647" s="339"/>
      <c r="G647" s="773">
        <f t="shared" ref="G647:H647" si="659">L647+N647+P647+R647+T647+V647+X647+Z647+AB647+AD647+AF647+AH647+AJ647+AL647+AN647+AP647+AR647+AT647+AV647+AX647+AZ647+BB647+BD647+BF647+BH647+BJ647+BL647+BN647+BP647+BR647+BT647</f>
        <v>0</v>
      </c>
      <c r="H647" s="671">
        <f t="shared" si="659"/>
        <v>0</v>
      </c>
      <c r="I647" s="774">
        <f t="shared" si="4"/>
        <v>0</v>
      </c>
      <c r="J647" s="418"/>
      <c r="K647" s="407">
        <f t="shared" si="5"/>
        <v>0</v>
      </c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  <c r="AV647" s="338"/>
      <c r="AW647" s="338"/>
      <c r="AX647" s="338"/>
      <c r="AY647" s="338"/>
      <c r="AZ647" s="338"/>
      <c r="BA647" s="338"/>
      <c r="BB647" s="338"/>
      <c r="BC647" s="338"/>
      <c r="BD647" s="338"/>
      <c r="BE647" s="338"/>
      <c r="BF647" s="338"/>
      <c r="BG647" s="338"/>
      <c r="BH647" s="338"/>
      <c r="BI647" s="338"/>
      <c r="BJ647" s="338"/>
      <c r="BK647" s="338"/>
      <c r="BL647" s="338"/>
      <c r="BM647" s="338"/>
      <c r="BN647" s="338"/>
      <c r="BO647" s="338"/>
      <c r="BP647" s="338"/>
      <c r="BQ647" s="338"/>
      <c r="BR647" s="338"/>
      <c r="BS647" s="338"/>
      <c r="BT647" s="338"/>
      <c r="BU647" s="338"/>
      <c r="BV647" s="643">
        <f t="shared" si="290"/>
        <v>0</v>
      </c>
      <c r="BW647" s="644">
        <f t="shared" si="291"/>
        <v>0</v>
      </c>
      <c r="BX647" s="776">
        <f t="shared" si="292"/>
        <v>0</v>
      </c>
      <c r="BY647" s="644">
        <f t="shared" si="293"/>
        <v>0</v>
      </c>
      <c r="BZ647" s="338"/>
      <c r="CA647" s="338"/>
      <c r="CB647" s="338"/>
      <c r="CC647" s="338"/>
      <c r="CD647" s="338"/>
      <c r="CE647" s="338"/>
      <c r="CF647" s="338"/>
    </row>
    <row r="648" ht="15.75" customHeight="1">
      <c r="A648" s="821"/>
      <c r="B648" s="338"/>
      <c r="C648" s="338"/>
      <c r="D648" s="338"/>
      <c r="E648" s="338"/>
      <c r="F648" s="339"/>
      <c r="G648" s="773">
        <f t="shared" ref="G648:H648" si="660">L648+N648+P648+R648+T648+V648+X648+Z648+AB648+AD648+AF648+AH648+AJ648+AL648+AN648+AP648+AR648+AT648+AV648+AX648+AZ648+BB648+BD648+BF648+BH648+BJ648+BL648+BN648+BP648+BR648+BT648</f>
        <v>0</v>
      </c>
      <c r="H648" s="671">
        <f t="shared" si="660"/>
        <v>0</v>
      </c>
      <c r="I648" s="774">
        <f t="shared" si="4"/>
        <v>0</v>
      </c>
      <c r="J648" s="418"/>
      <c r="K648" s="407">
        <f t="shared" si="5"/>
        <v>0</v>
      </c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  <c r="AV648" s="338"/>
      <c r="AW648" s="338"/>
      <c r="AX648" s="338"/>
      <c r="AY648" s="338"/>
      <c r="AZ648" s="338"/>
      <c r="BA648" s="338"/>
      <c r="BB648" s="338"/>
      <c r="BC648" s="338"/>
      <c r="BD648" s="338"/>
      <c r="BE648" s="338"/>
      <c r="BF648" s="338"/>
      <c r="BG648" s="338"/>
      <c r="BH648" s="338"/>
      <c r="BI648" s="338"/>
      <c r="BJ648" s="338"/>
      <c r="BK648" s="338"/>
      <c r="BL648" s="338"/>
      <c r="BM648" s="338"/>
      <c r="BN648" s="338"/>
      <c r="BO648" s="338"/>
      <c r="BP648" s="338"/>
      <c r="BQ648" s="338"/>
      <c r="BR648" s="338"/>
      <c r="BS648" s="338"/>
      <c r="BT648" s="338"/>
      <c r="BU648" s="338"/>
      <c r="BV648" s="643">
        <f t="shared" si="290"/>
        <v>0</v>
      </c>
      <c r="BW648" s="644">
        <f t="shared" si="291"/>
        <v>0</v>
      </c>
      <c r="BX648" s="776">
        <f t="shared" si="292"/>
        <v>0</v>
      </c>
      <c r="BY648" s="644">
        <f t="shared" si="293"/>
        <v>0</v>
      </c>
      <c r="BZ648" s="338"/>
      <c r="CA648" s="338"/>
      <c r="CB648" s="338"/>
      <c r="CC648" s="338"/>
      <c r="CD648" s="338"/>
      <c r="CE648" s="338"/>
      <c r="CF648" s="338"/>
    </row>
    <row r="649" ht="15.75" customHeight="1">
      <c r="A649" s="821"/>
      <c r="B649" s="338"/>
      <c r="C649" s="338"/>
      <c r="D649" s="338"/>
      <c r="E649" s="338"/>
      <c r="F649" s="339"/>
      <c r="G649" s="773">
        <f t="shared" ref="G649:H649" si="661">L649+N649+P649+R649+T649+V649+X649+Z649+AB649+AD649+AF649+AH649+AJ649+AL649+AN649+AP649+AR649+AT649+AV649+AX649+AZ649+BB649+BD649+BF649+BH649+BJ649+BL649+BN649+BP649+BR649+BT649</f>
        <v>0</v>
      </c>
      <c r="H649" s="671">
        <f t="shared" si="661"/>
        <v>0</v>
      </c>
      <c r="I649" s="774">
        <f t="shared" si="4"/>
        <v>0</v>
      </c>
      <c r="J649" s="418"/>
      <c r="K649" s="407">
        <f t="shared" si="5"/>
        <v>0</v>
      </c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  <c r="AV649" s="338"/>
      <c r="AW649" s="338"/>
      <c r="AX649" s="338"/>
      <c r="AY649" s="338"/>
      <c r="AZ649" s="338"/>
      <c r="BA649" s="338"/>
      <c r="BB649" s="338"/>
      <c r="BC649" s="338"/>
      <c r="BD649" s="338"/>
      <c r="BE649" s="338"/>
      <c r="BF649" s="338"/>
      <c r="BG649" s="338"/>
      <c r="BH649" s="338"/>
      <c r="BI649" s="338"/>
      <c r="BJ649" s="338"/>
      <c r="BK649" s="338"/>
      <c r="BL649" s="338"/>
      <c r="BM649" s="338"/>
      <c r="BN649" s="338"/>
      <c r="BO649" s="338"/>
      <c r="BP649" s="338"/>
      <c r="BQ649" s="338"/>
      <c r="BR649" s="338"/>
      <c r="BS649" s="338"/>
      <c r="BT649" s="338"/>
      <c r="BU649" s="338"/>
      <c r="BV649" s="643">
        <f t="shared" si="290"/>
        <v>0</v>
      </c>
      <c r="BW649" s="644">
        <f t="shared" si="291"/>
        <v>0</v>
      </c>
      <c r="BX649" s="776">
        <f t="shared" si="292"/>
        <v>0</v>
      </c>
      <c r="BY649" s="644">
        <f t="shared" si="293"/>
        <v>0</v>
      </c>
      <c r="BZ649" s="338"/>
      <c r="CA649" s="338"/>
      <c r="CB649" s="338"/>
      <c r="CC649" s="338"/>
      <c r="CD649" s="338"/>
      <c r="CE649" s="338"/>
      <c r="CF649" s="338"/>
    </row>
    <row r="650" ht="15.75" customHeight="1">
      <c r="A650" s="821"/>
      <c r="B650" s="338"/>
      <c r="C650" s="338"/>
      <c r="D650" s="338"/>
      <c r="E650" s="338"/>
      <c r="F650" s="339"/>
      <c r="G650" s="773">
        <f t="shared" ref="G650:H650" si="662">L650+N650+P650+R650+T650+V650+X650+Z650+AB650+AD650+AF650+AH650+AJ650+AL650+AN650+AP650+AR650+AT650+AV650+AX650+AZ650+BB650+BD650+BF650+BH650+BJ650+BL650+BN650+BP650+BR650+BT650</f>
        <v>0</v>
      </c>
      <c r="H650" s="671">
        <f t="shared" si="662"/>
        <v>0</v>
      </c>
      <c r="I650" s="774">
        <f t="shared" si="4"/>
        <v>0</v>
      </c>
      <c r="J650" s="418"/>
      <c r="K650" s="407">
        <f t="shared" si="5"/>
        <v>0</v>
      </c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  <c r="AV650" s="338"/>
      <c r="AW650" s="338"/>
      <c r="AX650" s="338"/>
      <c r="AY650" s="338"/>
      <c r="AZ650" s="338"/>
      <c r="BA650" s="338"/>
      <c r="BB650" s="338"/>
      <c r="BC650" s="338"/>
      <c r="BD650" s="338"/>
      <c r="BE650" s="338"/>
      <c r="BF650" s="338"/>
      <c r="BG650" s="338"/>
      <c r="BH650" s="338"/>
      <c r="BI650" s="338"/>
      <c r="BJ650" s="338"/>
      <c r="BK650" s="338"/>
      <c r="BL650" s="338"/>
      <c r="BM650" s="338"/>
      <c r="BN650" s="338"/>
      <c r="BO650" s="338"/>
      <c r="BP650" s="338"/>
      <c r="BQ650" s="338"/>
      <c r="BR650" s="338"/>
      <c r="BS650" s="338"/>
      <c r="BT650" s="338"/>
      <c r="BU650" s="338"/>
      <c r="BV650" s="643">
        <f t="shared" si="290"/>
        <v>0</v>
      </c>
      <c r="BW650" s="644">
        <f t="shared" si="291"/>
        <v>0</v>
      </c>
      <c r="BX650" s="776">
        <f t="shared" si="292"/>
        <v>0</v>
      </c>
      <c r="BY650" s="644">
        <f t="shared" si="293"/>
        <v>0</v>
      </c>
      <c r="BZ650" s="338"/>
      <c r="CA650" s="338"/>
      <c r="CB650" s="338"/>
      <c r="CC650" s="338"/>
      <c r="CD650" s="338"/>
      <c r="CE650" s="338"/>
      <c r="CF650" s="338"/>
    </row>
    <row r="651" ht="15.75" customHeight="1">
      <c r="A651" s="821"/>
      <c r="B651" s="338"/>
      <c r="C651" s="338"/>
      <c r="D651" s="338"/>
      <c r="E651" s="338"/>
      <c r="F651" s="339"/>
      <c r="G651" s="773">
        <f t="shared" ref="G651:H651" si="663">L651+N651+P651+R651+T651+V651+X651+Z651+AB651+AD651+AF651+AH651+AJ651+AL651+AN651+AP651+AR651+AT651+AV651+AX651+AZ651+BB651+BD651+BF651+BH651+BJ651+BL651+BN651+BP651+BR651+BT651</f>
        <v>0</v>
      </c>
      <c r="H651" s="671">
        <f t="shared" si="663"/>
        <v>0</v>
      </c>
      <c r="I651" s="774">
        <f t="shared" si="4"/>
        <v>0</v>
      </c>
      <c r="J651" s="418"/>
      <c r="K651" s="407">
        <f t="shared" si="5"/>
        <v>0</v>
      </c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  <c r="AV651" s="338"/>
      <c r="AW651" s="338"/>
      <c r="AX651" s="338"/>
      <c r="AY651" s="338"/>
      <c r="AZ651" s="338"/>
      <c r="BA651" s="338"/>
      <c r="BB651" s="338"/>
      <c r="BC651" s="338"/>
      <c r="BD651" s="338"/>
      <c r="BE651" s="338"/>
      <c r="BF651" s="338"/>
      <c r="BG651" s="338"/>
      <c r="BH651" s="338"/>
      <c r="BI651" s="338"/>
      <c r="BJ651" s="338"/>
      <c r="BK651" s="338"/>
      <c r="BL651" s="338"/>
      <c r="BM651" s="338"/>
      <c r="BN651" s="338"/>
      <c r="BO651" s="338"/>
      <c r="BP651" s="338"/>
      <c r="BQ651" s="338"/>
      <c r="BR651" s="338"/>
      <c r="BS651" s="338"/>
      <c r="BT651" s="338"/>
      <c r="BU651" s="338"/>
      <c r="BV651" s="643">
        <f t="shared" si="290"/>
        <v>0</v>
      </c>
      <c r="BW651" s="644">
        <f t="shared" si="291"/>
        <v>0</v>
      </c>
      <c r="BX651" s="776">
        <f t="shared" si="292"/>
        <v>0</v>
      </c>
      <c r="BY651" s="644">
        <f t="shared" si="293"/>
        <v>0</v>
      </c>
      <c r="BZ651" s="338"/>
      <c r="CA651" s="338"/>
      <c r="CB651" s="338"/>
      <c r="CC651" s="338"/>
      <c r="CD651" s="338"/>
      <c r="CE651" s="338"/>
      <c r="CF651" s="338"/>
    </row>
    <row r="652" ht="15.75" customHeight="1">
      <c r="A652" s="821"/>
      <c r="B652" s="338"/>
      <c r="C652" s="338"/>
      <c r="D652" s="338"/>
      <c r="E652" s="338"/>
      <c r="F652" s="339"/>
      <c r="G652" s="773">
        <f t="shared" ref="G652:H652" si="664">L652+N652+P652+R652+T652+V652+X652+Z652+AB652+AD652+AF652+AH652+AJ652+AL652+AN652+AP652+AR652+AT652+AV652+AX652+AZ652+BB652+BD652+BF652+BH652+BJ652+BL652+BN652+BP652+BR652+BT652</f>
        <v>0</v>
      </c>
      <c r="H652" s="671">
        <f t="shared" si="664"/>
        <v>0</v>
      </c>
      <c r="I652" s="774">
        <f t="shared" si="4"/>
        <v>0</v>
      </c>
      <c r="J652" s="418"/>
      <c r="K652" s="407">
        <f t="shared" si="5"/>
        <v>0</v>
      </c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  <c r="AV652" s="338"/>
      <c r="AW652" s="338"/>
      <c r="AX652" s="338"/>
      <c r="AY652" s="338"/>
      <c r="AZ652" s="338"/>
      <c r="BA652" s="338"/>
      <c r="BB652" s="338"/>
      <c r="BC652" s="338"/>
      <c r="BD652" s="338"/>
      <c r="BE652" s="338"/>
      <c r="BF652" s="338"/>
      <c r="BG652" s="338"/>
      <c r="BH652" s="338"/>
      <c r="BI652" s="338"/>
      <c r="BJ652" s="338"/>
      <c r="BK652" s="338"/>
      <c r="BL652" s="338"/>
      <c r="BM652" s="338"/>
      <c r="BN652" s="338"/>
      <c r="BO652" s="338"/>
      <c r="BP652" s="338"/>
      <c r="BQ652" s="338"/>
      <c r="BR652" s="338"/>
      <c r="BS652" s="338"/>
      <c r="BT652" s="338"/>
      <c r="BU652" s="338"/>
      <c r="BV652" s="643">
        <f t="shared" si="290"/>
        <v>0</v>
      </c>
      <c r="BW652" s="644">
        <f t="shared" si="291"/>
        <v>0</v>
      </c>
      <c r="BX652" s="776">
        <f t="shared" si="292"/>
        <v>0</v>
      </c>
      <c r="BY652" s="644">
        <f t="shared" si="293"/>
        <v>0</v>
      </c>
      <c r="BZ652" s="338"/>
      <c r="CA652" s="338"/>
      <c r="CB652" s="338"/>
      <c r="CC652" s="338"/>
      <c r="CD652" s="338"/>
      <c r="CE652" s="338"/>
      <c r="CF652" s="338"/>
    </row>
    <row r="653" ht="15.75" customHeight="1">
      <c r="A653" s="821"/>
      <c r="B653" s="338"/>
      <c r="C653" s="338"/>
      <c r="D653" s="338"/>
      <c r="E653" s="338"/>
      <c r="F653" s="339"/>
      <c r="G653" s="773">
        <f t="shared" ref="G653:H653" si="665">L653+N653+P653+R653+T653+V653+X653+Z653+AB653+AD653+AF653+AH653+AJ653+AL653+AN653+AP653+AR653+AT653+AV653+AX653+AZ653+BB653+BD653+BF653+BH653+BJ653+BL653+BN653+BP653+BR653+BT653</f>
        <v>0</v>
      </c>
      <c r="H653" s="671">
        <f t="shared" si="665"/>
        <v>0</v>
      </c>
      <c r="I653" s="774">
        <f t="shared" si="4"/>
        <v>0</v>
      </c>
      <c r="J653" s="418"/>
      <c r="K653" s="407">
        <f t="shared" si="5"/>
        <v>0</v>
      </c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  <c r="AV653" s="338"/>
      <c r="AW653" s="338"/>
      <c r="AX653" s="338"/>
      <c r="AY653" s="338"/>
      <c r="AZ653" s="338"/>
      <c r="BA653" s="338"/>
      <c r="BB653" s="338"/>
      <c r="BC653" s="338"/>
      <c r="BD653" s="338"/>
      <c r="BE653" s="338"/>
      <c r="BF653" s="338"/>
      <c r="BG653" s="338"/>
      <c r="BH653" s="338"/>
      <c r="BI653" s="338"/>
      <c r="BJ653" s="338"/>
      <c r="BK653" s="338"/>
      <c r="BL653" s="338"/>
      <c r="BM653" s="338"/>
      <c r="BN653" s="338"/>
      <c r="BO653" s="338"/>
      <c r="BP653" s="338"/>
      <c r="BQ653" s="338"/>
      <c r="BR653" s="338"/>
      <c r="BS653" s="338"/>
      <c r="BT653" s="338"/>
      <c r="BU653" s="338"/>
      <c r="BV653" s="643">
        <f t="shared" si="290"/>
        <v>0</v>
      </c>
      <c r="BW653" s="644">
        <f t="shared" si="291"/>
        <v>0</v>
      </c>
      <c r="BX653" s="776">
        <f t="shared" si="292"/>
        <v>0</v>
      </c>
      <c r="BY653" s="644">
        <f t="shared" si="293"/>
        <v>0</v>
      </c>
      <c r="BZ653" s="338"/>
      <c r="CA653" s="338"/>
      <c r="CB653" s="338"/>
      <c r="CC653" s="338"/>
      <c r="CD653" s="338"/>
      <c r="CE653" s="338"/>
      <c r="CF653" s="338"/>
    </row>
    <row r="654" ht="15.75" customHeight="1">
      <c r="A654" s="821"/>
      <c r="B654" s="338"/>
      <c r="C654" s="338"/>
      <c r="D654" s="338"/>
      <c r="E654" s="338"/>
      <c r="F654" s="339"/>
      <c r="G654" s="773">
        <f t="shared" ref="G654:H654" si="666">L654+N654+P654+R654+T654+V654+X654+Z654+AB654+AD654+AF654+AH654+AJ654+AL654+AN654+AP654+AR654+AT654+AV654+AX654+AZ654+BB654+BD654+BF654+BH654+BJ654+BL654+BN654+BP654+BR654+BT654</f>
        <v>0</v>
      </c>
      <c r="H654" s="671">
        <f t="shared" si="666"/>
        <v>0</v>
      </c>
      <c r="I654" s="774">
        <f t="shared" si="4"/>
        <v>0</v>
      </c>
      <c r="J654" s="418"/>
      <c r="K654" s="407">
        <f t="shared" si="5"/>
        <v>0</v>
      </c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  <c r="AV654" s="338"/>
      <c r="AW654" s="338"/>
      <c r="AX654" s="338"/>
      <c r="AY654" s="338"/>
      <c r="AZ654" s="338"/>
      <c r="BA654" s="338"/>
      <c r="BB654" s="338"/>
      <c r="BC654" s="338"/>
      <c r="BD654" s="338"/>
      <c r="BE654" s="338"/>
      <c r="BF654" s="338"/>
      <c r="BG654" s="338"/>
      <c r="BH654" s="338"/>
      <c r="BI654" s="338"/>
      <c r="BJ654" s="338"/>
      <c r="BK654" s="338"/>
      <c r="BL654" s="338"/>
      <c r="BM654" s="338"/>
      <c r="BN654" s="338"/>
      <c r="BO654" s="338"/>
      <c r="BP654" s="338"/>
      <c r="BQ654" s="338"/>
      <c r="BR654" s="338"/>
      <c r="BS654" s="338"/>
      <c r="BT654" s="338"/>
      <c r="BU654" s="338"/>
      <c r="BV654" s="643">
        <f t="shared" si="290"/>
        <v>0</v>
      </c>
      <c r="BW654" s="644">
        <f t="shared" si="291"/>
        <v>0</v>
      </c>
      <c r="BX654" s="776">
        <f t="shared" si="292"/>
        <v>0</v>
      </c>
      <c r="BY654" s="644">
        <f t="shared" si="293"/>
        <v>0</v>
      </c>
      <c r="BZ654" s="338"/>
      <c r="CA654" s="338"/>
      <c r="CB654" s="338"/>
      <c r="CC654" s="338"/>
      <c r="CD654" s="338"/>
      <c r="CE654" s="338"/>
      <c r="CF654" s="338"/>
    </row>
    <row r="655" ht="15.75" customHeight="1">
      <c r="A655" s="821"/>
      <c r="B655" s="338"/>
      <c r="C655" s="338"/>
      <c r="D655" s="338"/>
      <c r="E655" s="338"/>
      <c r="F655" s="339"/>
      <c r="G655" s="773">
        <f t="shared" ref="G655:H655" si="667">L655+N655+P655+R655+T655+V655+X655+Z655+AB655+AD655+AF655+AH655+AJ655+AL655+AN655+AP655+AR655+AT655+AV655+AX655+AZ655+BB655+BD655+BF655+BH655+BJ655+BL655+BN655+BP655+BR655+BT655</f>
        <v>0</v>
      </c>
      <c r="H655" s="671">
        <f t="shared" si="667"/>
        <v>0</v>
      </c>
      <c r="I655" s="774">
        <f t="shared" si="4"/>
        <v>0</v>
      </c>
      <c r="J655" s="418"/>
      <c r="K655" s="407">
        <f t="shared" si="5"/>
        <v>0</v>
      </c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  <c r="AV655" s="338"/>
      <c r="AW655" s="338"/>
      <c r="AX655" s="338"/>
      <c r="AY655" s="338"/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338"/>
      <c r="BV655" s="643">
        <f t="shared" si="290"/>
        <v>0</v>
      </c>
      <c r="BW655" s="644">
        <f t="shared" si="291"/>
        <v>0</v>
      </c>
      <c r="BX655" s="776">
        <f t="shared" si="292"/>
        <v>0</v>
      </c>
      <c r="BY655" s="644">
        <f t="shared" si="293"/>
        <v>0</v>
      </c>
      <c r="BZ655" s="338"/>
      <c r="CA655" s="338"/>
      <c r="CB655" s="338"/>
      <c r="CC655" s="338"/>
      <c r="CD655" s="338"/>
      <c r="CE655" s="338"/>
      <c r="CF655" s="338"/>
    </row>
    <row r="656" ht="15.75" customHeight="1">
      <c r="A656" s="821"/>
      <c r="B656" s="338"/>
      <c r="C656" s="338"/>
      <c r="D656" s="338"/>
      <c r="E656" s="338"/>
      <c r="F656" s="339"/>
      <c r="G656" s="773">
        <f t="shared" ref="G656:H656" si="668">L656+N656+P656+R656+T656+V656+X656+Z656+AB656+AD656+AF656+AH656+AJ656+AL656+AN656+AP656+AR656+AT656+AV656+AX656+AZ656+BB656+BD656+BF656+BH656+BJ656+BL656+BN656+BP656+BR656+BT656</f>
        <v>0</v>
      </c>
      <c r="H656" s="671">
        <f t="shared" si="668"/>
        <v>0</v>
      </c>
      <c r="I656" s="774">
        <f t="shared" si="4"/>
        <v>0</v>
      </c>
      <c r="J656" s="418"/>
      <c r="K656" s="407">
        <f t="shared" si="5"/>
        <v>0</v>
      </c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  <c r="AV656" s="338"/>
      <c r="AW656" s="338"/>
      <c r="AX656" s="338"/>
      <c r="AY656" s="338"/>
      <c r="AZ656" s="338"/>
      <c r="BA656" s="338"/>
      <c r="BB656" s="338"/>
      <c r="BC656" s="338"/>
      <c r="BD656" s="338"/>
      <c r="BE656" s="338"/>
      <c r="BF656" s="338"/>
      <c r="BG656" s="338"/>
      <c r="BH656" s="338"/>
      <c r="BI656" s="338"/>
      <c r="BJ656" s="338"/>
      <c r="BK656" s="338"/>
      <c r="BL656" s="338"/>
      <c r="BM656" s="338"/>
      <c r="BN656" s="338"/>
      <c r="BO656" s="338"/>
      <c r="BP656" s="338"/>
      <c r="BQ656" s="338"/>
      <c r="BR656" s="338"/>
      <c r="BS656" s="338"/>
      <c r="BT656" s="338"/>
      <c r="BU656" s="338"/>
      <c r="BV656" s="643">
        <f t="shared" si="290"/>
        <v>0</v>
      </c>
      <c r="BW656" s="644">
        <f t="shared" si="291"/>
        <v>0</v>
      </c>
      <c r="BX656" s="776">
        <f t="shared" si="292"/>
        <v>0</v>
      </c>
      <c r="BY656" s="644">
        <f t="shared" si="293"/>
        <v>0</v>
      </c>
      <c r="BZ656" s="338"/>
      <c r="CA656" s="338"/>
      <c r="CB656" s="338"/>
      <c r="CC656" s="338"/>
      <c r="CD656" s="338"/>
      <c r="CE656" s="338"/>
      <c r="CF656" s="338"/>
    </row>
    <row r="657" ht="15.75" customHeight="1">
      <c r="A657" s="821"/>
      <c r="B657" s="338"/>
      <c r="C657" s="338"/>
      <c r="D657" s="338"/>
      <c r="E657" s="338"/>
      <c r="F657" s="339"/>
      <c r="G657" s="773">
        <f t="shared" ref="G657:H657" si="669">L657+N657+P657+R657+T657+V657+X657+Z657+AB657+AD657+AF657+AH657+AJ657+AL657+AN657+AP657+AR657+AT657+AV657+AX657+AZ657+BB657+BD657+BF657+BH657+BJ657+BL657+BN657+BP657+BR657+BT657</f>
        <v>0</v>
      </c>
      <c r="H657" s="671">
        <f t="shared" si="669"/>
        <v>0</v>
      </c>
      <c r="I657" s="774">
        <f t="shared" si="4"/>
        <v>0</v>
      </c>
      <c r="J657" s="418"/>
      <c r="K657" s="407">
        <f t="shared" si="5"/>
        <v>0</v>
      </c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  <c r="AV657" s="338"/>
      <c r="AW657" s="338"/>
      <c r="AX657" s="338"/>
      <c r="AY657" s="338"/>
      <c r="AZ657" s="338"/>
      <c r="BA657" s="338"/>
      <c r="BB657" s="338"/>
      <c r="BC657" s="338"/>
      <c r="BD657" s="338"/>
      <c r="BE657" s="338"/>
      <c r="BF657" s="338"/>
      <c r="BG657" s="338"/>
      <c r="BH657" s="338"/>
      <c r="BI657" s="338"/>
      <c r="BJ657" s="338"/>
      <c r="BK657" s="338"/>
      <c r="BL657" s="338"/>
      <c r="BM657" s="338"/>
      <c r="BN657" s="338"/>
      <c r="BO657" s="338"/>
      <c r="BP657" s="338"/>
      <c r="BQ657" s="338"/>
      <c r="BR657" s="338"/>
      <c r="BS657" s="338"/>
      <c r="BT657" s="338"/>
      <c r="BU657" s="338"/>
      <c r="BV657" s="643">
        <f t="shared" si="290"/>
        <v>0</v>
      </c>
      <c r="BW657" s="644">
        <f t="shared" si="291"/>
        <v>0</v>
      </c>
      <c r="BX657" s="776">
        <f t="shared" si="292"/>
        <v>0</v>
      </c>
      <c r="BY657" s="644">
        <f t="shared" si="293"/>
        <v>0</v>
      </c>
      <c r="BZ657" s="338"/>
      <c r="CA657" s="338"/>
      <c r="CB657" s="338"/>
      <c r="CC657" s="338"/>
      <c r="CD657" s="338"/>
      <c r="CE657" s="338"/>
      <c r="CF657" s="338"/>
    </row>
    <row r="658" ht="15.75" customHeight="1">
      <c r="A658" s="821"/>
      <c r="B658" s="338"/>
      <c r="C658" s="338"/>
      <c r="D658" s="338"/>
      <c r="E658" s="338"/>
      <c r="F658" s="339"/>
      <c r="G658" s="773">
        <f t="shared" ref="G658:H658" si="670">L658+N658+P658+R658+T658+V658+X658+Z658+AB658+AD658+AF658+AH658+AJ658+AL658+AN658+AP658+AR658+AT658+AV658+AX658+AZ658+BB658+BD658+BF658+BH658+BJ658+BL658+BN658+BP658+BR658+BT658</f>
        <v>0</v>
      </c>
      <c r="H658" s="671">
        <f t="shared" si="670"/>
        <v>0</v>
      </c>
      <c r="I658" s="774">
        <f t="shared" si="4"/>
        <v>0</v>
      </c>
      <c r="J658" s="418"/>
      <c r="K658" s="407">
        <f t="shared" si="5"/>
        <v>0</v>
      </c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  <c r="AV658" s="338"/>
      <c r="AW658" s="338"/>
      <c r="AX658" s="338"/>
      <c r="AY658" s="338"/>
      <c r="AZ658" s="338"/>
      <c r="BA658" s="338"/>
      <c r="BB658" s="338"/>
      <c r="BC658" s="338"/>
      <c r="BD658" s="338"/>
      <c r="BE658" s="338"/>
      <c r="BF658" s="338"/>
      <c r="BG658" s="338"/>
      <c r="BH658" s="338"/>
      <c r="BI658" s="338"/>
      <c r="BJ658" s="338"/>
      <c r="BK658" s="338"/>
      <c r="BL658" s="338"/>
      <c r="BM658" s="338"/>
      <c r="BN658" s="338"/>
      <c r="BO658" s="338"/>
      <c r="BP658" s="338"/>
      <c r="BQ658" s="338"/>
      <c r="BR658" s="338"/>
      <c r="BS658" s="338"/>
      <c r="BT658" s="338"/>
      <c r="BU658" s="338"/>
      <c r="BV658" s="643">
        <f t="shared" si="290"/>
        <v>0</v>
      </c>
      <c r="BW658" s="644">
        <f t="shared" si="291"/>
        <v>0</v>
      </c>
      <c r="BX658" s="776">
        <f t="shared" si="292"/>
        <v>0</v>
      </c>
      <c r="BY658" s="644">
        <f t="shared" si="293"/>
        <v>0</v>
      </c>
      <c r="BZ658" s="338"/>
      <c r="CA658" s="338"/>
      <c r="CB658" s="338"/>
      <c r="CC658" s="338"/>
      <c r="CD658" s="338"/>
      <c r="CE658" s="338"/>
      <c r="CF658" s="338"/>
    </row>
    <row r="659" ht="15.75" customHeight="1">
      <c r="A659" s="821"/>
      <c r="B659" s="338"/>
      <c r="C659" s="338"/>
      <c r="D659" s="338"/>
      <c r="E659" s="338"/>
      <c r="F659" s="339"/>
      <c r="G659" s="773">
        <f t="shared" ref="G659:H659" si="671">L659+N659+P659+R659+T659+V659+X659+Z659+AB659+AD659+AF659+AH659+AJ659+AL659+AN659+AP659+AR659+AT659+AV659+AX659+AZ659+BB659+BD659+BF659+BH659+BJ659+BL659+BN659+BP659+BR659+BT659</f>
        <v>0</v>
      </c>
      <c r="H659" s="671">
        <f t="shared" si="671"/>
        <v>0</v>
      </c>
      <c r="I659" s="774">
        <f t="shared" si="4"/>
        <v>0</v>
      </c>
      <c r="J659" s="418"/>
      <c r="K659" s="407">
        <f t="shared" si="5"/>
        <v>0</v>
      </c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  <c r="AV659" s="338"/>
      <c r="AW659" s="338"/>
      <c r="AX659" s="338"/>
      <c r="AY659" s="338"/>
      <c r="AZ659" s="338"/>
      <c r="BA659" s="338"/>
      <c r="BB659" s="338"/>
      <c r="BC659" s="338"/>
      <c r="BD659" s="338"/>
      <c r="BE659" s="338"/>
      <c r="BF659" s="338"/>
      <c r="BG659" s="338"/>
      <c r="BH659" s="338"/>
      <c r="BI659" s="338"/>
      <c r="BJ659" s="338"/>
      <c r="BK659" s="338"/>
      <c r="BL659" s="338"/>
      <c r="BM659" s="338"/>
      <c r="BN659" s="338"/>
      <c r="BO659" s="338"/>
      <c r="BP659" s="338"/>
      <c r="BQ659" s="338"/>
      <c r="BR659" s="338"/>
      <c r="BS659" s="338"/>
      <c r="BT659" s="338"/>
      <c r="BU659" s="338"/>
      <c r="BV659" s="643">
        <f t="shared" si="290"/>
        <v>0</v>
      </c>
      <c r="BW659" s="644">
        <f t="shared" si="291"/>
        <v>0</v>
      </c>
      <c r="BX659" s="776">
        <f t="shared" si="292"/>
        <v>0</v>
      </c>
      <c r="BY659" s="644">
        <f t="shared" si="293"/>
        <v>0</v>
      </c>
      <c r="BZ659" s="338"/>
      <c r="CA659" s="338"/>
      <c r="CB659" s="338"/>
      <c r="CC659" s="338"/>
      <c r="CD659" s="338"/>
      <c r="CE659" s="338"/>
      <c r="CF659" s="338"/>
    </row>
    <row r="660" ht="15.75" customHeight="1">
      <c r="A660" s="821"/>
      <c r="B660" s="338"/>
      <c r="C660" s="338"/>
      <c r="D660" s="338"/>
      <c r="E660" s="338"/>
      <c r="F660" s="339"/>
      <c r="G660" s="773">
        <f t="shared" ref="G660:H660" si="672">L660+N660+P660+R660+T660+V660+X660+Z660+AB660+AD660+AF660+AH660+AJ660+AL660+AN660+AP660+AR660+AT660+AV660+AX660+AZ660+BB660+BD660+BF660+BH660+BJ660+BL660+BN660+BP660+BR660+BT660</f>
        <v>0</v>
      </c>
      <c r="H660" s="671">
        <f t="shared" si="672"/>
        <v>0</v>
      </c>
      <c r="I660" s="774">
        <f t="shared" si="4"/>
        <v>0</v>
      </c>
      <c r="J660" s="418"/>
      <c r="K660" s="407">
        <f t="shared" si="5"/>
        <v>0</v>
      </c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  <c r="AV660" s="338"/>
      <c r="AW660" s="338"/>
      <c r="AX660" s="338"/>
      <c r="AY660" s="338"/>
      <c r="AZ660" s="338"/>
      <c r="BA660" s="338"/>
      <c r="BB660" s="338"/>
      <c r="BC660" s="338"/>
      <c r="BD660" s="338"/>
      <c r="BE660" s="338"/>
      <c r="BF660" s="338"/>
      <c r="BG660" s="338"/>
      <c r="BH660" s="338"/>
      <c r="BI660" s="338"/>
      <c r="BJ660" s="338"/>
      <c r="BK660" s="338"/>
      <c r="BL660" s="338"/>
      <c r="BM660" s="338"/>
      <c r="BN660" s="338"/>
      <c r="BO660" s="338"/>
      <c r="BP660" s="338"/>
      <c r="BQ660" s="338"/>
      <c r="BR660" s="338"/>
      <c r="BS660" s="338"/>
      <c r="BT660" s="338"/>
      <c r="BU660" s="338"/>
      <c r="BV660" s="643">
        <f t="shared" si="290"/>
        <v>0</v>
      </c>
      <c r="BW660" s="644">
        <f t="shared" si="291"/>
        <v>0</v>
      </c>
      <c r="BX660" s="776">
        <f t="shared" si="292"/>
        <v>0</v>
      </c>
      <c r="BY660" s="644">
        <f t="shared" si="293"/>
        <v>0</v>
      </c>
      <c r="BZ660" s="338"/>
      <c r="CA660" s="338"/>
      <c r="CB660" s="338"/>
      <c r="CC660" s="338"/>
      <c r="CD660" s="338"/>
      <c r="CE660" s="338"/>
      <c r="CF660" s="338"/>
    </row>
    <row r="661" ht="15.75" customHeight="1">
      <c r="A661" s="821"/>
      <c r="B661" s="338"/>
      <c r="C661" s="338"/>
      <c r="D661" s="338"/>
      <c r="E661" s="338"/>
      <c r="F661" s="339"/>
      <c r="G661" s="773">
        <f t="shared" ref="G661:H661" si="673">L661+N661+P661+R661+T661+V661+X661+Z661+AB661+AD661+AF661+AH661+AJ661+AL661+AN661+AP661+AR661+AT661+AV661+AX661+AZ661+BB661+BD661+BF661+BH661+BJ661+BL661+BN661+BP661+BR661+BT661</f>
        <v>0</v>
      </c>
      <c r="H661" s="671">
        <f t="shared" si="673"/>
        <v>0</v>
      </c>
      <c r="I661" s="774">
        <f t="shared" si="4"/>
        <v>0</v>
      </c>
      <c r="J661" s="418"/>
      <c r="K661" s="407">
        <f t="shared" si="5"/>
        <v>0</v>
      </c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  <c r="AV661" s="338"/>
      <c r="AW661" s="338"/>
      <c r="AX661" s="338"/>
      <c r="AY661" s="338"/>
      <c r="AZ661" s="338"/>
      <c r="BA661" s="338"/>
      <c r="BB661" s="338"/>
      <c r="BC661" s="338"/>
      <c r="BD661" s="338"/>
      <c r="BE661" s="338"/>
      <c r="BF661" s="338"/>
      <c r="BG661" s="338"/>
      <c r="BH661" s="338"/>
      <c r="BI661" s="338"/>
      <c r="BJ661" s="338"/>
      <c r="BK661" s="338"/>
      <c r="BL661" s="338"/>
      <c r="BM661" s="338"/>
      <c r="BN661" s="338"/>
      <c r="BO661" s="338"/>
      <c r="BP661" s="338"/>
      <c r="BQ661" s="338"/>
      <c r="BR661" s="338"/>
      <c r="BS661" s="338"/>
      <c r="BT661" s="338"/>
      <c r="BU661" s="338"/>
      <c r="BV661" s="643">
        <f t="shared" si="290"/>
        <v>0</v>
      </c>
      <c r="BW661" s="644">
        <f t="shared" si="291"/>
        <v>0</v>
      </c>
      <c r="BX661" s="776">
        <f t="shared" si="292"/>
        <v>0</v>
      </c>
      <c r="BY661" s="644">
        <f t="shared" si="293"/>
        <v>0</v>
      </c>
      <c r="BZ661" s="338"/>
      <c r="CA661" s="338"/>
      <c r="CB661" s="338"/>
      <c r="CC661" s="338"/>
      <c r="CD661" s="338"/>
      <c r="CE661" s="338"/>
      <c r="CF661" s="338"/>
    </row>
    <row r="662" ht="15.75" customHeight="1">
      <c r="A662" s="821"/>
      <c r="B662" s="338"/>
      <c r="C662" s="338"/>
      <c r="D662" s="338"/>
      <c r="E662" s="338"/>
      <c r="F662" s="339"/>
      <c r="G662" s="773">
        <f t="shared" ref="G662:H662" si="674">L662+N662+P662+R662+T662+V662+X662+Z662+AB662+AD662+AF662+AH662+AJ662+AL662+AN662+AP662+AR662+AT662+AV662+AX662+AZ662+BB662+BD662+BF662+BH662+BJ662+BL662+BN662+BP662+BR662+BT662</f>
        <v>0</v>
      </c>
      <c r="H662" s="671">
        <f t="shared" si="674"/>
        <v>0</v>
      </c>
      <c r="I662" s="774">
        <f t="shared" si="4"/>
        <v>0</v>
      </c>
      <c r="J662" s="418"/>
      <c r="K662" s="407">
        <f t="shared" si="5"/>
        <v>0</v>
      </c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  <c r="AV662" s="338"/>
      <c r="AW662" s="338"/>
      <c r="AX662" s="338"/>
      <c r="AY662" s="338"/>
      <c r="AZ662" s="338"/>
      <c r="BA662" s="338"/>
      <c r="BB662" s="338"/>
      <c r="BC662" s="338"/>
      <c r="BD662" s="338"/>
      <c r="BE662" s="338"/>
      <c r="BF662" s="338"/>
      <c r="BG662" s="338"/>
      <c r="BH662" s="338"/>
      <c r="BI662" s="338"/>
      <c r="BJ662" s="338"/>
      <c r="BK662" s="338"/>
      <c r="BL662" s="338"/>
      <c r="BM662" s="338"/>
      <c r="BN662" s="338"/>
      <c r="BO662" s="338"/>
      <c r="BP662" s="338"/>
      <c r="BQ662" s="338"/>
      <c r="BR662" s="338"/>
      <c r="BS662" s="338"/>
      <c r="BT662" s="338"/>
      <c r="BU662" s="338"/>
      <c r="BV662" s="643">
        <f t="shared" si="290"/>
        <v>0</v>
      </c>
      <c r="BW662" s="644">
        <f t="shared" si="291"/>
        <v>0</v>
      </c>
      <c r="BX662" s="776">
        <f t="shared" si="292"/>
        <v>0</v>
      </c>
      <c r="BY662" s="644">
        <f t="shared" si="293"/>
        <v>0</v>
      </c>
      <c r="BZ662" s="338"/>
      <c r="CA662" s="338"/>
      <c r="CB662" s="338"/>
      <c r="CC662" s="338"/>
      <c r="CD662" s="338"/>
      <c r="CE662" s="338"/>
      <c r="CF662" s="338"/>
    </row>
    <row r="663" ht="15.75" customHeight="1">
      <c r="A663" s="821"/>
      <c r="B663" s="338"/>
      <c r="C663" s="338"/>
      <c r="D663" s="338"/>
      <c r="E663" s="338"/>
      <c r="F663" s="339"/>
      <c r="G663" s="773">
        <f t="shared" ref="G663:H663" si="675">L663+N663+P663+R663+T663+V663+X663+Z663+AB663+AD663+AF663+AH663+AJ663+AL663+AN663+AP663+AR663+AT663+AV663+AX663+AZ663+BB663+BD663+BF663+BH663+BJ663+BL663+BN663+BP663+BR663+BT663</f>
        <v>0</v>
      </c>
      <c r="H663" s="671">
        <f t="shared" si="675"/>
        <v>0</v>
      </c>
      <c r="I663" s="774">
        <f t="shared" si="4"/>
        <v>0</v>
      </c>
      <c r="J663" s="418"/>
      <c r="K663" s="407">
        <f t="shared" si="5"/>
        <v>0</v>
      </c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  <c r="AV663" s="338"/>
      <c r="AW663" s="338"/>
      <c r="AX663" s="338"/>
      <c r="AY663" s="338"/>
      <c r="AZ663" s="338"/>
      <c r="BA663" s="338"/>
      <c r="BB663" s="338"/>
      <c r="BC663" s="338"/>
      <c r="BD663" s="338"/>
      <c r="BE663" s="338"/>
      <c r="BF663" s="338"/>
      <c r="BG663" s="338"/>
      <c r="BH663" s="338"/>
      <c r="BI663" s="338"/>
      <c r="BJ663" s="338"/>
      <c r="BK663" s="338"/>
      <c r="BL663" s="338"/>
      <c r="BM663" s="338"/>
      <c r="BN663" s="338"/>
      <c r="BO663" s="338"/>
      <c r="BP663" s="338"/>
      <c r="BQ663" s="338"/>
      <c r="BR663" s="338"/>
      <c r="BS663" s="338"/>
      <c r="BT663" s="338"/>
      <c r="BU663" s="338"/>
      <c r="BV663" s="643">
        <f t="shared" si="290"/>
        <v>0</v>
      </c>
      <c r="BW663" s="644">
        <f t="shared" si="291"/>
        <v>0</v>
      </c>
      <c r="BX663" s="776">
        <f t="shared" si="292"/>
        <v>0</v>
      </c>
      <c r="BY663" s="644">
        <f t="shared" si="293"/>
        <v>0</v>
      </c>
      <c r="BZ663" s="338"/>
      <c r="CA663" s="338"/>
      <c r="CB663" s="338"/>
      <c r="CC663" s="338"/>
      <c r="CD663" s="338"/>
      <c r="CE663" s="338"/>
      <c r="CF663" s="338"/>
    </row>
    <row r="664" ht="15.75" customHeight="1">
      <c r="A664" s="821"/>
      <c r="B664" s="338"/>
      <c r="C664" s="338"/>
      <c r="D664" s="338"/>
      <c r="E664" s="338"/>
      <c r="F664" s="339"/>
      <c r="G664" s="773">
        <f t="shared" ref="G664:H664" si="676">L664+N664+P664+R664+T664+V664+X664+Z664+AB664+AD664+AF664+AH664+AJ664+AL664+AN664+AP664+AR664+AT664+AV664+AX664+AZ664+BB664+BD664+BF664+BH664+BJ664+BL664+BN664+BP664+BR664+BT664</f>
        <v>0</v>
      </c>
      <c r="H664" s="671">
        <f t="shared" si="676"/>
        <v>0</v>
      </c>
      <c r="I664" s="774">
        <f t="shared" si="4"/>
        <v>0</v>
      </c>
      <c r="J664" s="418"/>
      <c r="K664" s="407">
        <f t="shared" si="5"/>
        <v>0</v>
      </c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  <c r="AV664" s="338"/>
      <c r="AW664" s="338"/>
      <c r="AX664" s="338"/>
      <c r="AY664" s="338"/>
      <c r="AZ664" s="338"/>
      <c r="BA664" s="338"/>
      <c r="BB664" s="338"/>
      <c r="BC664" s="338"/>
      <c r="BD664" s="338"/>
      <c r="BE664" s="338"/>
      <c r="BF664" s="338"/>
      <c r="BG664" s="338"/>
      <c r="BH664" s="338"/>
      <c r="BI664" s="338"/>
      <c r="BJ664" s="338"/>
      <c r="BK664" s="338"/>
      <c r="BL664" s="338"/>
      <c r="BM664" s="338"/>
      <c r="BN664" s="338"/>
      <c r="BO664" s="338"/>
      <c r="BP664" s="338"/>
      <c r="BQ664" s="338"/>
      <c r="BR664" s="338"/>
      <c r="BS664" s="338"/>
      <c r="BT664" s="338"/>
      <c r="BU664" s="338"/>
      <c r="BV664" s="643">
        <f t="shared" si="290"/>
        <v>0</v>
      </c>
      <c r="BW664" s="644">
        <f t="shared" si="291"/>
        <v>0</v>
      </c>
      <c r="BX664" s="776">
        <f t="shared" si="292"/>
        <v>0</v>
      </c>
      <c r="BY664" s="644">
        <f t="shared" si="293"/>
        <v>0</v>
      </c>
      <c r="BZ664" s="338"/>
      <c r="CA664" s="338"/>
      <c r="CB664" s="338"/>
      <c r="CC664" s="338"/>
      <c r="CD664" s="338"/>
      <c r="CE664" s="338"/>
      <c r="CF664" s="338"/>
    </row>
    <row r="665" ht="15.75" customHeight="1">
      <c r="A665" s="821"/>
      <c r="B665" s="338"/>
      <c r="C665" s="338"/>
      <c r="D665" s="338"/>
      <c r="E665" s="338"/>
      <c r="F665" s="339"/>
      <c r="G665" s="773">
        <f t="shared" ref="G665:H665" si="677">L665+N665+P665+R665+T665+V665+X665+Z665+AB665+AD665+AF665+AH665+AJ665+AL665+AN665+AP665+AR665+AT665+AV665+AX665+AZ665+BB665+BD665+BF665+BH665+BJ665+BL665+BN665+BP665+BR665+BT665</f>
        <v>0</v>
      </c>
      <c r="H665" s="671">
        <f t="shared" si="677"/>
        <v>0</v>
      </c>
      <c r="I665" s="774">
        <f t="shared" si="4"/>
        <v>0</v>
      </c>
      <c r="J665" s="418"/>
      <c r="K665" s="407">
        <f t="shared" si="5"/>
        <v>0</v>
      </c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  <c r="AV665" s="338"/>
      <c r="AW665" s="338"/>
      <c r="AX665" s="338"/>
      <c r="AY665" s="338"/>
      <c r="AZ665" s="338"/>
      <c r="BA665" s="338"/>
      <c r="BB665" s="338"/>
      <c r="BC665" s="338"/>
      <c r="BD665" s="338"/>
      <c r="BE665" s="338"/>
      <c r="BF665" s="338"/>
      <c r="BG665" s="338"/>
      <c r="BH665" s="338"/>
      <c r="BI665" s="338"/>
      <c r="BJ665" s="338"/>
      <c r="BK665" s="338"/>
      <c r="BL665" s="338"/>
      <c r="BM665" s="338"/>
      <c r="BN665" s="338"/>
      <c r="BO665" s="338"/>
      <c r="BP665" s="338"/>
      <c r="BQ665" s="338"/>
      <c r="BR665" s="338"/>
      <c r="BS665" s="338"/>
      <c r="BT665" s="338"/>
      <c r="BU665" s="338"/>
      <c r="BV665" s="643">
        <f t="shared" si="290"/>
        <v>0</v>
      </c>
      <c r="BW665" s="644">
        <f t="shared" si="291"/>
        <v>0</v>
      </c>
      <c r="BX665" s="776">
        <f t="shared" si="292"/>
        <v>0</v>
      </c>
      <c r="BY665" s="644">
        <f t="shared" si="293"/>
        <v>0</v>
      </c>
      <c r="BZ665" s="338"/>
      <c r="CA665" s="338"/>
      <c r="CB665" s="338"/>
      <c r="CC665" s="338"/>
      <c r="CD665" s="338"/>
      <c r="CE665" s="338"/>
      <c r="CF665" s="338"/>
    </row>
    <row r="666" ht="15.75" customHeight="1">
      <c r="A666" s="821"/>
      <c r="B666" s="338"/>
      <c r="C666" s="338"/>
      <c r="D666" s="338"/>
      <c r="E666" s="338"/>
      <c r="F666" s="339"/>
      <c r="G666" s="773">
        <f t="shared" ref="G666:H666" si="678">L666+N666+P666+R666+T666+V666+X666+Z666+AB666+AD666+AF666+AH666+AJ666+AL666+AN666+AP666+AR666+AT666+AV666+AX666+AZ666+BB666+BD666+BF666+BH666+BJ666+BL666+BN666+BP666+BR666+BT666</f>
        <v>0</v>
      </c>
      <c r="H666" s="671">
        <f t="shared" si="678"/>
        <v>0</v>
      </c>
      <c r="I666" s="774">
        <f t="shared" si="4"/>
        <v>0</v>
      </c>
      <c r="J666" s="418"/>
      <c r="K666" s="407">
        <f t="shared" si="5"/>
        <v>0</v>
      </c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  <c r="AV666" s="338"/>
      <c r="AW666" s="338"/>
      <c r="AX666" s="338"/>
      <c r="AY666" s="338"/>
      <c r="AZ666" s="338"/>
      <c r="BA666" s="338"/>
      <c r="BB666" s="338"/>
      <c r="BC666" s="338"/>
      <c r="BD666" s="338"/>
      <c r="BE666" s="338"/>
      <c r="BF666" s="338"/>
      <c r="BG666" s="338"/>
      <c r="BH666" s="338"/>
      <c r="BI666" s="338"/>
      <c r="BJ666" s="338"/>
      <c r="BK666" s="338"/>
      <c r="BL666" s="338"/>
      <c r="BM666" s="338"/>
      <c r="BN666" s="338"/>
      <c r="BO666" s="338"/>
      <c r="BP666" s="338"/>
      <c r="BQ666" s="338"/>
      <c r="BR666" s="338"/>
      <c r="BS666" s="338"/>
      <c r="BT666" s="338"/>
      <c r="BU666" s="338"/>
      <c r="BV666" s="643">
        <f t="shared" si="290"/>
        <v>0</v>
      </c>
      <c r="BW666" s="644">
        <f t="shared" si="291"/>
        <v>0</v>
      </c>
      <c r="BX666" s="776">
        <f t="shared" si="292"/>
        <v>0</v>
      </c>
      <c r="BY666" s="644">
        <f t="shared" si="293"/>
        <v>0</v>
      </c>
      <c r="BZ666" s="338"/>
      <c r="CA666" s="338"/>
      <c r="CB666" s="338"/>
      <c r="CC666" s="338"/>
      <c r="CD666" s="338"/>
      <c r="CE666" s="338"/>
      <c r="CF666" s="338"/>
    </row>
    <row r="667" ht="15.75" customHeight="1">
      <c r="A667" s="821"/>
      <c r="B667" s="338"/>
      <c r="C667" s="338"/>
      <c r="D667" s="338"/>
      <c r="E667" s="338"/>
      <c r="F667" s="339"/>
      <c r="G667" s="773">
        <f t="shared" ref="G667:H667" si="679">L667+N667+P667+R667+T667+V667+X667+Z667+AB667+AD667+AF667+AH667+AJ667+AL667+AN667+AP667+AR667+AT667+AV667+AX667+AZ667+BB667+BD667+BF667+BH667+BJ667+BL667+BN667+BP667+BR667+BT667</f>
        <v>0</v>
      </c>
      <c r="H667" s="671">
        <f t="shared" si="679"/>
        <v>0</v>
      </c>
      <c r="I667" s="774">
        <f t="shared" si="4"/>
        <v>0</v>
      </c>
      <c r="J667" s="418"/>
      <c r="K667" s="407">
        <f t="shared" si="5"/>
        <v>0</v>
      </c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  <c r="AV667" s="338"/>
      <c r="AW667" s="338"/>
      <c r="AX667" s="338"/>
      <c r="AY667" s="338"/>
      <c r="AZ667" s="338"/>
      <c r="BA667" s="338"/>
      <c r="BB667" s="338"/>
      <c r="BC667" s="338"/>
      <c r="BD667" s="338"/>
      <c r="BE667" s="338"/>
      <c r="BF667" s="338"/>
      <c r="BG667" s="338"/>
      <c r="BH667" s="338"/>
      <c r="BI667" s="338"/>
      <c r="BJ667" s="338"/>
      <c r="BK667" s="338"/>
      <c r="BL667" s="338"/>
      <c r="BM667" s="338"/>
      <c r="BN667" s="338"/>
      <c r="BO667" s="338"/>
      <c r="BP667" s="338"/>
      <c r="BQ667" s="338"/>
      <c r="BR667" s="338"/>
      <c r="BS667" s="338"/>
      <c r="BT667" s="338"/>
      <c r="BU667" s="338"/>
      <c r="BV667" s="643">
        <f t="shared" si="290"/>
        <v>0</v>
      </c>
      <c r="BW667" s="644">
        <f t="shared" si="291"/>
        <v>0</v>
      </c>
      <c r="BX667" s="776">
        <f t="shared" si="292"/>
        <v>0</v>
      </c>
      <c r="BY667" s="644">
        <f t="shared" si="293"/>
        <v>0</v>
      </c>
      <c r="BZ667" s="338"/>
      <c r="CA667" s="338"/>
      <c r="CB667" s="338"/>
      <c r="CC667" s="338"/>
      <c r="CD667" s="338"/>
      <c r="CE667" s="338"/>
      <c r="CF667" s="338"/>
    </row>
    <row r="668" ht="15.75" customHeight="1">
      <c r="A668" s="821"/>
      <c r="B668" s="338"/>
      <c r="C668" s="338"/>
      <c r="D668" s="338"/>
      <c r="E668" s="338"/>
      <c r="F668" s="339"/>
      <c r="G668" s="773">
        <f t="shared" ref="G668:H668" si="680">L668+N668+P668+R668+T668+V668+X668+Z668+AB668+AD668+AF668+AH668+AJ668+AL668+AN668+AP668+AR668+AT668+AV668+AX668+AZ668+BB668+BD668+BF668+BH668+BJ668+BL668+BN668+BP668+BR668+BT668</f>
        <v>0</v>
      </c>
      <c r="H668" s="671">
        <f t="shared" si="680"/>
        <v>0</v>
      </c>
      <c r="I668" s="774">
        <f t="shared" si="4"/>
        <v>0</v>
      </c>
      <c r="J668" s="418"/>
      <c r="K668" s="407">
        <f t="shared" si="5"/>
        <v>0</v>
      </c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  <c r="AV668" s="338"/>
      <c r="AW668" s="338"/>
      <c r="AX668" s="338"/>
      <c r="AY668" s="338"/>
      <c r="AZ668" s="338"/>
      <c r="BA668" s="338"/>
      <c r="BB668" s="338"/>
      <c r="BC668" s="338"/>
      <c r="BD668" s="338"/>
      <c r="BE668" s="338"/>
      <c r="BF668" s="338"/>
      <c r="BG668" s="338"/>
      <c r="BH668" s="338"/>
      <c r="BI668" s="338"/>
      <c r="BJ668" s="338"/>
      <c r="BK668" s="338"/>
      <c r="BL668" s="338"/>
      <c r="BM668" s="338"/>
      <c r="BN668" s="338"/>
      <c r="BO668" s="338"/>
      <c r="BP668" s="338"/>
      <c r="BQ668" s="338"/>
      <c r="BR668" s="338"/>
      <c r="BS668" s="338"/>
      <c r="BT668" s="338"/>
      <c r="BU668" s="338"/>
      <c r="BV668" s="643">
        <f t="shared" si="290"/>
        <v>0</v>
      </c>
      <c r="BW668" s="644">
        <f t="shared" si="291"/>
        <v>0</v>
      </c>
      <c r="BX668" s="776">
        <f t="shared" si="292"/>
        <v>0</v>
      </c>
      <c r="BY668" s="644">
        <f t="shared" si="293"/>
        <v>0</v>
      </c>
      <c r="BZ668" s="338"/>
      <c r="CA668" s="338"/>
      <c r="CB668" s="338"/>
      <c r="CC668" s="338"/>
      <c r="CD668" s="338"/>
      <c r="CE668" s="338"/>
      <c r="CF668" s="338"/>
    </row>
    <row r="669" ht="15.75" customHeight="1">
      <c r="A669" s="821"/>
      <c r="B669" s="338"/>
      <c r="C669" s="338"/>
      <c r="D669" s="338"/>
      <c r="E669" s="338"/>
      <c r="F669" s="339"/>
      <c r="G669" s="773">
        <f t="shared" ref="G669:H669" si="681">L669+N669+P669+R669+T669+V669+X669+Z669+AB669+AD669+AF669+AH669+AJ669+AL669+AN669+AP669+AR669+AT669+AV669+AX669+AZ669+BB669+BD669+BF669+BH669+BJ669+BL669+BN669+BP669+BR669+BT669</f>
        <v>0</v>
      </c>
      <c r="H669" s="671">
        <f t="shared" si="681"/>
        <v>0</v>
      </c>
      <c r="I669" s="774">
        <f t="shared" si="4"/>
        <v>0</v>
      </c>
      <c r="J669" s="418"/>
      <c r="K669" s="407">
        <f t="shared" si="5"/>
        <v>0</v>
      </c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  <c r="AV669" s="338"/>
      <c r="AW669" s="338"/>
      <c r="AX669" s="338"/>
      <c r="AY669" s="338"/>
      <c r="AZ669" s="338"/>
      <c r="BA669" s="338"/>
      <c r="BB669" s="338"/>
      <c r="BC669" s="338"/>
      <c r="BD669" s="338"/>
      <c r="BE669" s="338"/>
      <c r="BF669" s="338"/>
      <c r="BG669" s="338"/>
      <c r="BH669" s="338"/>
      <c r="BI669" s="338"/>
      <c r="BJ669" s="338"/>
      <c r="BK669" s="338"/>
      <c r="BL669" s="338"/>
      <c r="BM669" s="338"/>
      <c r="BN669" s="338"/>
      <c r="BO669" s="338"/>
      <c r="BP669" s="338"/>
      <c r="BQ669" s="338"/>
      <c r="BR669" s="338"/>
      <c r="BS669" s="338"/>
      <c r="BT669" s="338"/>
      <c r="BU669" s="338"/>
      <c r="BV669" s="643">
        <f t="shared" si="290"/>
        <v>0</v>
      </c>
      <c r="BW669" s="644">
        <f t="shared" si="291"/>
        <v>0</v>
      </c>
      <c r="BX669" s="776">
        <f t="shared" si="292"/>
        <v>0</v>
      </c>
      <c r="BY669" s="644">
        <f t="shared" si="293"/>
        <v>0</v>
      </c>
      <c r="BZ669" s="338"/>
      <c r="CA669" s="338"/>
      <c r="CB669" s="338"/>
      <c r="CC669" s="338"/>
      <c r="CD669" s="338"/>
      <c r="CE669" s="338"/>
      <c r="CF669" s="338"/>
    </row>
    <row r="670" ht="15.75" customHeight="1">
      <c r="A670" s="821"/>
      <c r="B670" s="338"/>
      <c r="C670" s="338"/>
      <c r="D670" s="338"/>
      <c r="E670" s="338"/>
      <c r="F670" s="339"/>
      <c r="G670" s="773">
        <f t="shared" ref="G670:H670" si="682">L670+N670+P670+R670+T670+V670+X670+Z670+AB670+AD670+AF670+AH670+AJ670+AL670+AN670+AP670+AR670+AT670+AV670+AX670+AZ670+BB670+BD670+BF670+BH670+BJ670+BL670+BN670+BP670+BR670+BT670</f>
        <v>0</v>
      </c>
      <c r="H670" s="671">
        <f t="shared" si="682"/>
        <v>0</v>
      </c>
      <c r="I670" s="774">
        <f t="shared" si="4"/>
        <v>0</v>
      </c>
      <c r="J670" s="418"/>
      <c r="K670" s="407">
        <f t="shared" si="5"/>
        <v>0</v>
      </c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  <c r="AV670" s="338"/>
      <c r="AW670" s="338"/>
      <c r="AX670" s="338"/>
      <c r="AY670" s="338"/>
      <c r="AZ670" s="338"/>
      <c r="BA670" s="338"/>
      <c r="BB670" s="338"/>
      <c r="BC670" s="338"/>
      <c r="BD670" s="338"/>
      <c r="BE670" s="338"/>
      <c r="BF670" s="338"/>
      <c r="BG670" s="338"/>
      <c r="BH670" s="338"/>
      <c r="BI670" s="338"/>
      <c r="BJ670" s="338"/>
      <c r="BK670" s="338"/>
      <c r="BL670" s="338"/>
      <c r="BM670" s="338"/>
      <c r="BN670" s="338"/>
      <c r="BO670" s="338"/>
      <c r="BP670" s="338"/>
      <c r="BQ670" s="338"/>
      <c r="BR670" s="338"/>
      <c r="BS670" s="338"/>
      <c r="BT670" s="338"/>
      <c r="BU670" s="338"/>
      <c r="BV670" s="643">
        <f t="shared" si="290"/>
        <v>0</v>
      </c>
      <c r="BW670" s="644">
        <f t="shared" si="291"/>
        <v>0</v>
      </c>
      <c r="BX670" s="776">
        <f t="shared" si="292"/>
        <v>0</v>
      </c>
      <c r="BY670" s="644">
        <f t="shared" si="293"/>
        <v>0</v>
      </c>
      <c r="BZ670" s="338"/>
      <c r="CA670" s="338"/>
      <c r="CB670" s="338"/>
      <c r="CC670" s="338"/>
      <c r="CD670" s="338"/>
      <c r="CE670" s="338"/>
      <c r="CF670" s="338"/>
    </row>
    <row r="671" ht="15.75" customHeight="1">
      <c r="A671" s="821"/>
      <c r="B671" s="338"/>
      <c r="C671" s="338"/>
      <c r="D671" s="338"/>
      <c r="E671" s="338"/>
      <c r="F671" s="339"/>
      <c r="G671" s="773">
        <f t="shared" ref="G671:H671" si="683">L671+N671+P671+R671+T671+V671+X671+Z671+AB671+AD671+AF671+AH671+AJ671+AL671+AN671+AP671+AR671+AT671+AV671+AX671+AZ671+BB671+BD671+BF671+BH671+BJ671+BL671+BN671+BP671+BR671+BT671</f>
        <v>0</v>
      </c>
      <c r="H671" s="671">
        <f t="shared" si="683"/>
        <v>0</v>
      </c>
      <c r="I671" s="774">
        <f t="shared" si="4"/>
        <v>0</v>
      </c>
      <c r="J671" s="418"/>
      <c r="K671" s="407">
        <f t="shared" si="5"/>
        <v>0</v>
      </c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  <c r="AV671" s="338"/>
      <c r="AW671" s="338"/>
      <c r="AX671" s="338"/>
      <c r="AY671" s="338"/>
      <c r="AZ671" s="338"/>
      <c r="BA671" s="338"/>
      <c r="BB671" s="338"/>
      <c r="BC671" s="338"/>
      <c r="BD671" s="338"/>
      <c r="BE671" s="338"/>
      <c r="BF671" s="338"/>
      <c r="BG671" s="338"/>
      <c r="BH671" s="338"/>
      <c r="BI671" s="338"/>
      <c r="BJ671" s="338"/>
      <c r="BK671" s="338"/>
      <c r="BL671" s="338"/>
      <c r="BM671" s="338"/>
      <c r="BN671" s="338"/>
      <c r="BO671" s="338"/>
      <c r="BP671" s="338"/>
      <c r="BQ671" s="338"/>
      <c r="BR671" s="338"/>
      <c r="BS671" s="338"/>
      <c r="BT671" s="338"/>
      <c r="BU671" s="338"/>
      <c r="BV671" s="643">
        <f t="shared" si="290"/>
        <v>0</v>
      </c>
      <c r="BW671" s="644">
        <f t="shared" si="291"/>
        <v>0</v>
      </c>
      <c r="BX671" s="776">
        <f t="shared" si="292"/>
        <v>0</v>
      </c>
      <c r="BY671" s="644">
        <f t="shared" si="293"/>
        <v>0</v>
      </c>
      <c r="BZ671" s="338"/>
      <c r="CA671" s="338"/>
      <c r="CB671" s="338"/>
      <c r="CC671" s="338"/>
      <c r="CD671" s="338"/>
      <c r="CE671" s="338"/>
      <c r="CF671" s="338"/>
    </row>
    <row r="672" ht="15.75" customHeight="1">
      <c r="A672" s="821"/>
      <c r="B672" s="338"/>
      <c r="C672" s="338"/>
      <c r="D672" s="338"/>
      <c r="E672" s="338"/>
      <c r="F672" s="339"/>
      <c r="G672" s="773">
        <f t="shared" ref="G672:H672" si="684">L672+N672+P672+R672+T672+V672+X672+Z672+AB672+AD672+AF672+AH672+AJ672+AL672+AN672+AP672+AR672+AT672+AV672+AX672+AZ672+BB672+BD672+BF672+BH672+BJ672+BL672+BN672+BP672+BR672+BT672</f>
        <v>0</v>
      </c>
      <c r="H672" s="671">
        <f t="shared" si="684"/>
        <v>0</v>
      </c>
      <c r="I672" s="774">
        <f t="shared" si="4"/>
        <v>0</v>
      </c>
      <c r="J672" s="418"/>
      <c r="K672" s="407">
        <f t="shared" si="5"/>
        <v>0</v>
      </c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  <c r="AV672" s="338"/>
      <c r="AW672" s="338"/>
      <c r="AX672" s="338"/>
      <c r="AY672" s="338"/>
      <c r="AZ672" s="338"/>
      <c r="BA672" s="338"/>
      <c r="BB672" s="338"/>
      <c r="BC672" s="338"/>
      <c r="BD672" s="338"/>
      <c r="BE672" s="338"/>
      <c r="BF672" s="338"/>
      <c r="BG672" s="338"/>
      <c r="BH672" s="338"/>
      <c r="BI672" s="338"/>
      <c r="BJ672" s="338"/>
      <c r="BK672" s="338"/>
      <c r="BL672" s="338"/>
      <c r="BM672" s="338"/>
      <c r="BN672" s="338"/>
      <c r="BO672" s="338"/>
      <c r="BP672" s="338"/>
      <c r="BQ672" s="338"/>
      <c r="BR672" s="338"/>
      <c r="BS672" s="338"/>
      <c r="BT672" s="338"/>
      <c r="BU672" s="338"/>
      <c r="BV672" s="643">
        <f t="shared" si="290"/>
        <v>0</v>
      </c>
      <c r="BW672" s="644">
        <f t="shared" si="291"/>
        <v>0</v>
      </c>
      <c r="BX672" s="776">
        <f t="shared" si="292"/>
        <v>0</v>
      </c>
      <c r="BY672" s="644">
        <f t="shared" si="293"/>
        <v>0</v>
      </c>
      <c r="BZ672" s="338"/>
      <c r="CA672" s="338"/>
      <c r="CB672" s="338"/>
      <c r="CC672" s="338"/>
      <c r="CD672" s="338"/>
      <c r="CE672" s="338"/>
      <c r="CF672" s="338"/>
    </row>
    <row r="673" ht="15.75" customHeight="1">
      <c r="A673" s="821"/>
      <c r="B673" s="338"/>
      <c r="C673" s="338"/>
      <c r="D673" s="338"/>
      <c r="E673" s="338"/>
      <c r="F673" s="339"/>
      <c r="G673" s="773">
        <f t="shared" ref="G673:H673" si="685">L673+N673+P673+R673+T673+V673+X673+Z673+AB673+AD673+AF673+AH673+AJ673+AL673+AN673+AP673+AR673+AT673+AV673+AX673+AZ673+BB673+BD673+BF673+BH673+BJ673+BL673+BN673+BP673+BR673+BT673</f>
        <v>0</v>
      </c>
      <c r="H673" s="671">
        <f t="shared" si="685"/>
        <v>0</v>
      </c>
      <c r="I673" s="774">
        <f t="shared" si="4"/>
        <v>0</v>
      </c>
      <c r="J673" s="418"/>
      <c r="K673" s="407">
        <f t="shared" si="5"/>
        <v>0</v>
      </c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  <c r="AV673" s="338"/>
      <c r="AW673" s="338"/>
      <c r="AX673" s="338"/>
      <c r="AY673" s="338"/>
      <c r="AZ673" s="338"/>
      <c r="BA673" s="338"/>
      <c r="BB673" s="338"/>
      <c r="BC673" s="338"/>
      <c r="BD673" s="338"/>
      <c r="BE673" s="338"/>
      <c r="BF673" s="338"/>
      <c r="BG673" s="338"/>
      <c r="BH673" s="338"/>
      <c r="BI673" s="338"/>
      <c r="BJ673" s="338"/>
      <c r="BK673" s="338"/>
      <c r="BL673" s="338"/>
      <c r="BM673" s="338"/>
      <c r="BN673" s="338"/>
      <c r="BO673" s="338"/>
      <c r="BP673" s="338"/>
      <c r="BQ673" s="338"/>
      <c r="BR673" s="338"/>
      <c r="BS673" s="338"/>
      <c r="BT673" s="338"/>
      <c r="BU673" s="338"/>
      <c r="BV673" s="643">
        <f t="shared" si="290"/>
        <v>0</v>
      </c>
      <c r="BW673" s="644">
        <f t="shared" si="291"/>
        <v>0</v>
      </c>
      <c r="BX673" s="776">
        <f t="shared" si="292"/>
        <v>0</v>
      </c>
      <c r="BY673" s="644">
        <f t="shared" si="293"/>
        <v>0</v>
      </c>
      <c r="BZ673" s="338"/>
      <c r="CA673" s="338"/>
      <c r="CB673" s="338"/>
      <c r="CC673" s="338"/>
      <c r="CD673" s="338"/>
      <c r="CE673" s="338"/>
      <c r="CF673" s="338"/>
    </row>
    <row r="674" ht="15.75" customHeight="1">
      <c r="A674" s="821"/>
      <c r="B674" s="338"/>
      <c r="C674" s="338"/>
      <c r="D674" s="338"/>
      <c r="E674" s="338"/>
      <c r="F674" s="339"/>
      <c r="G674" s="773">
        <f t="shared" ref="G674:H674" si="686">L674+N674+P674+R674+T674+V674+X674+Z674+AB674+AD674+AF674+AH674+AJ674+AL674+AN674+AP674+AR674+AT674+AV674+AX674+AZ674+BB674+BD674+BF674+BH674+BJ674+BL674+BN674+BP674+BR674+BT674</f>
        <v>0</v>
      </c>
      <c r="H674" s="671">
        <f t="shared" si="686"/>
        <v>0</v>
      </c>
      <c r="I674" s="774">
        <f t="shared" si="4"/>
        <v>0</v>
      </c>
      <c r="J674" s="418"/>
      <c r="K674" s="407">
        <f t="shared" si="5"/>
        <v>0</v>
      </c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  <c r="AV674" s="338"/>
      <c r="AW674" s="338"/>
      <c r="AX674" s="338"/>
      <c r="AY674" s="338"/>
      <c r="AZ674" s="338"/>
      <c r="BA674" s="338"/>
      <c r="BB674" s="338"/>
      <c r="BC674" s="338"/>
      <c r="BD674" s="338"/>
      <c r="BE674" s="338"/>
      <c r="BF674" s="338"/>
      <c r="BG674" s="338"/>
      <c r="BH674" s="338"/>
      <c r="BI674" s="338"/>
      <c r="BJ674" s="338"/>
      <c r="BK674" s="338"/>
      <c r="BL674" s="338"/>
      <c r="BM674" s="338"/>
      <c r="BN674" s="338"/>
      <c r="BO674" s="338"/>
      <c r="BP674" s="338"/>
      <c r="BQ674" s="338"/>
      <c r="BR674" s="338"/>
      <c r="BS674" s="338"/>
      <c r="BT674" s="338"/>
      <c r="BU674" s="338"/>
      <c r="BV674" s="643">
        <f t="shared" si="290"/>
        <v>0</v>
      </c>
      <c r="BW674" s="644">
        <f t="shared" si="291"/>
        <v>0</v>
      </c>
      <c r="BX674" s="776">
        <f t="shared" si="292"/>
        <v>0</v>
      </c>
      <c r="BY674" s="644">
        <f t="shared" si="293"/>
        <v>0</v>
      </c>
      <c r="BZ674" s="338"/>
      <c r="CA674" s="338"/>
      <c r="CB674" s="338"/>
      <c r="CC674" s="338"/>
      <c r="CD674" s="338"/>
      <c r="CE674" s="338"/>
      <c r="CF674" s="338"/>
    </row>
    <row r="675" ht="15.75" customHeight="1">
      <c r="A675" s="821"/>
      <c r="B675" s="338"/>
      <c r="C675" s="338"/>
      <c r="D675" s="338"/>
      <c r="E675" s="338"/>
      <c r="F675" s="339"/>
      <c r="G675" s="773">
        <f t="shared" ref="G675:H675" si="687">L675+N675+P675+R675+T675+V675+X675+Z675+AB675+AD675+AF675+AH675+AJ675+AL675+AN675+AP675+AR675+AT675+AV675+AX675+AZ675+BB675+BD675+BF675+BH675+BJ675+BL675+BN675+BP675+BR675+BT675</f>
        <v>0</v>
      </c>
      <c r="H675" s="671">
        <f t="shared" si="687"/>
        <v>0</v>
      </c>
      <c r="I675" s="774">
        <f t="shared" si="4"/>
        <v>0</v>
      </c>
      <c r="J675" s="418"/>
      <c r="K675" s="407">
        <f t="shared" si="5"/>
        <v>0</v>
      </c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  <c r="AV675" s="338"/>
      <c r="AW675" s="338"/>
      <c r="AX675" s="338"/>
      <c r="AY675" s="338"/>
      <c r="AZ675" s="338"/>
      <c r="BA675" s="338"/>
      <c r="BB675" s="338"/>
      <c r="BC675" s="338"/>
      <c r="BD675" s="338"/>
      <c r="BE675" s="338"/>
      <c r="BF675" s="338"/>
      <c r="BG675" s="338"/>
      <c r="BH675" s="338"/>
      <c r="BI675" s="338"/>
      <c r="BJ675" s="338"/>
      <c r="BK675" s="338"/>
      <c r="BL675" s="338"/>
      <c r="BM675" s="338"/>
      <c r="BN675" s="338"/>
      <c r="BO675" s="338"/>
      <c r="BP675" s="338"/>
      <c r="BQ675" s="338"/>
      <c r="BR675" s="338"/>
      <c r="BS675" s="338"/>
      <c r="BT675" s="338"/>
      <c r="BU675" s="338"/>
      <c r="BV675" s="643">
        <f t="shared" si="290"/>
        <v>0</v>
      </c>
      <c r="BW675" s="644">
        <f t="shared" si="291"/>
        <v>0</v>
      </c>
      <c r="BX675" s="776">
        <f t="shared" si="292"/>
        <v>0</v>
      </c>
      <c r="BY675" s="644">
        <f t="shared" si="293"/>
        <v>0</v>
      </c>
      <c r="BZ675" s="338"/>
      <c r="CA675" s="338"/>
      <c r="CB675" s="338"/>
      <c r="CC675" s="338"/>
      <c r="CD675" s="338"/>
      <c r="CE675" s="338"/>
      <c r="CF675" s="338"/>
    </row>
    <row r="676" ht="15.75" customHeight="1">
      <c r="A676" s="821"/>
      <c r="B676" s="338"/>
      <c r="C676" s="338"/>
      <c r="D676" s="338"/>
      <c r="E676" s="338"/>
      <c r="F676" s="339"/>
      <c r="G676" s="773">
        <f t="shared" ref="G676:H676" si="688">L676+N676+P676+R676+T676+V676+X676+Z676+AB676+AD676+AF676+AH676+AJ676+AL676+AN676+AP676+AR676+AT676+AV676+AX676+AZ676+BB676+BD676+BF676+BH676+BJ676+BL676+BN676+BP676+BR676+BT676</f>
        <v>0</v>
      </c>
      <c r="H676" s="671">
        <f t="shared" si="688"/>
        <v>0</v>
      </c>
      <c r="I676" s="774">
        <f t="shared" si="4"/>
        <v>0</v>
      </c>
      <c r="J676" s="418"/>
      <c r="K676" s="407">
        <f t="shared" si="5"/>
        <v>0</v>
      </c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  <c r="AV676" s="338"/>
      <c r="AW676" s="338"/>
      <c r="AX676" s="338"/>
      <c r="AY676" s="338"/>
      <c r="AZ676" s="338"/>
      <c r="BA676" s="338"/>
      <c r="BB676" s="338"/>
      <c r="BC676" s="338"/>
      <c r="BD676" s="338"/>
      <c r="BE676" s="338"/>
      <c r="BF676" s="338"/>
      <c r="BG676" s="338"/>
      <c r="BH676" s="338"/>
      <c r="BI676" s="338"/>
      <c r="BJ676" s="338"/>
      <c r="BK676" s="338"/>
      <c r="BL676" s="338"/>
      <c r="BM676" s="338"/>
      <c r="BN676" s="338"/>
      <c r="BO676" s="338"/>
      <c r="BP676" s="338"/>
      <c r="BQ676" s="338"/>
      <c r="BR676" s="338"/>
      <c r="BS676" s="338"/>
      <c r="BT676" s="338"/>
      <c r="BU676" s="338"/>
      <c r="BV676" s="643">
        <f t="shared" si="290"/>
        <v>0</v>
      </c>
      <c r="BW676" s="644">
        <f t="shared" si="291"/>
        <v>0</v>
      </c>
      <c r="BX676" s="776">
        <f t="shared" si="292"/>
        <v>0</v>
      </c>
      <c r="BY676" s="644">
        <f t="shared" si="293"/>
        <v>0</v>
      </c>
      <c r="BZ676" s="338"/>
      <c r="CA676" s="338"/>
      <c r="CB676" s="338"/>
      <c r="CC676" s="338"/>
      <c r="CD676" s="338"/>
      <c r="CE676" s="338"/>
      <c r="CF676" s="338"/>
    </row>
    <row r="677" ht="15.75" customHeight="1">
      <c r="A677" s="821"/>
      <c r="B677" s="338"/>
      <c r="C677" s="338"/>
      <c r="D677" s="338"/>
      <c r="E677" s="338"/>
      <c r="F677" s="339"/>
      <c r="G677" s="773">
        <f t="shared" ref="G677:H677" si="689">L677+N677+P677+R677+T677+V677+X677+Z677+AB677+AD677+AF677+AH677+AJ677+AL677+AN677+AP677+AR677+AT677+AV677+AX677+AZ677+BB677+BD677+BF677+BH677+BJ677+BL677+BN677+BP677+BR677+BT677</f>
        <v>0</v>
      </c>
      <c r="H677" s="671">
        <f t="shared" si="689"/>
        <v>0</v>
      </c>
      <c r="I677" s="774">
        <f t="shared" si="4"/>
        <v>0</v>
      </c>
      <c r="J677" s="418"/>
      <c r="K677" s="407">
        <f t="shared" si="5"/>
        <v>0</v>
      </c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  <c r="AV677" s="338"/>
      <c r="AW677" s="338"/>
      <c r="AX677" s="338"/>
      <c r="AY677" s="338"/>
      <c r="AZ677" s="338"/>
      <c r="BA677" s="338"/>
      <c r="BB677" s="338"/>
      <c r="BC677" s="338"/>
      <c r="BD677" s="338"/>
      <c r="BE677" s="338"/>
      <c r="BF677" s="338"/>
      <c r="BG677" s="338"/>
      <c r="BH677" s="338"/>
      <c r="BI677" s="338"/>
      <c r="BJ677" s="338"/>
      <c r="BK677" s="338"/>
      <c r="BL677" s="338"/>
      <c r="BM677" s="338"/>
      <c r="BN677" s="338"/>
      <c r="BO677" s="338"/>
      <c r="BP677" s="338"/>
      <c r="BQ677" s="338"/>
      <c r="BR677" s="338"/>
      <c r="BS677" s="338"/>
      <c r="BT677" s="338"/>
      <c r="BU677" s="338"/>
      <c r="BV677" s="643">
        <f t="shared" si="290"/>
        <v>0</v>
      </c>
      <c r="BW677" s="644">
        <f t="shared" si="291"/>
        <v>0</v>
      </c>
      <c r="BX677" s="776">
        <f t="shared" si="292"/>
        <v>0</v>
      </c>
      <c r="BY677" s="644">
        <f t="shared" si="293"/>
        <v>0</v>
      </c>
      <c r="BZ677" s="338"/>
      <c r="CA677" s="338"/>
      <c r="CB677" s="338"/>
      <c r="CC677" s="338"/>
      <c r="CD677" s="338"/>
      <c r="CE677" s="338"/>
      <c r="CF677" s="338"/>
    </row>
    <row r="678" ht="15.75" customHeight="1">
      <c r="A678" s="821"/>
      <c r="B678" s="338"/>
      <c r="C678" s="338"/>
      <c r="D678" s="338"/>
      <c r="E678" s="338"/>
      <c r="F678" s="339"/>
      <c r="G678" s="773">
        <f t="shared" ref="G678:H678" si="690">L678+N678+P678+R678+T678+V678+X678+Z678+AB678+AD678+AF678+AH678+AJ678+AL678+AN678+AP678+AR678+AT678+AV678+AX678+AZ678+BB678+BD678+BF678+BH678+BJ678+BL678+BN678+BP678+BR678+BT678</f>
        <v>0</v>
      </c>
      <c r="H678" s="671">
        <f t="shared" si="690"/>
        <v>0</v>
      </c>
      <c r="I678" s="774">
        <f t="shared" si="4"/>
        <v>0</v>
      </c>
      <c r="J678" s="418"/>
      <c r="K678" s="407">
        <f t="shared" si="5"/>
        <v>0</v>
      </c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  <c r="AV678" s="338"/>
      <c r="AW678" s="338"/>
      <c r="AX678" s="338"/>
      <c r="AY678" s="338"/>
      <c r="AZ678" s="338"/>
      <c r="BA678" s="338"/>
      <c r="BB678" s="338"/>
      <c r="BC678" s="338"/>
      <c r="BD678" s="338"/>
      <c r="BE678" s="338"/>
      <c r="BF678" s="338"/>
      <c r="BG678" s="338"/>
      <c r="BH678" s="338"/>
      <c r="BI678" s="338"/>
      <c r="BJ678" s="338"/>
      <c r="BK678" s="338"/>
      <c r="BL678" s="338"/>
      <c r="BM678" s="338"/>
      <c r="BN678" s="338"/>
      <c r="BO678" s="338"/>
      <c r="BP678" s="338"/>
      <c r="BQ678" s="338"/>
      <c r="BR678" s="338"/>
      <c r="BS678" s="338"/>
      <c r="BT678" s="338"/>
      <c r="BU678" s="338"/>
      <c r="BV678" s="643">
        <f t="shared" si="290"/>
        <v>0</v>
      </c>
      <c r="BW678" s="644">
        <f t="shared" si="291"/>
        <v>0</v>
      </c>
      <c r="BX678" s="776">
        <f t="shared" si="292"/>
        <v>0</v>
      </c>
      <c r="BY678" s="644">
        <f t="shared" si="293"/>
        <v>0</v>
      </c>
      <c r="BZ678" s="338"/>
      <c r="CA678" s="338"/>
      <c r="CB678" s="338"/>
      <c r="CC678" s="338"/>
      <c r="CD678" s="338"/>
      <c r="CE678" s="338"/>
      <c r="CF678" s="338"/>
    </row>
    <row r="679" ht="15.75" customHeight="1">
      <c r="A679" s="821"/>
      <c r="B679" s="338"/>
      <c r="C679" s="338"/>
      <c r="D679" s="338"/>
      <c r="E679" s="338"/>
      <c r="F679" s="339"/>
      <c r="G679" s="773">
        <f t="shared" ref="G679:H679" si="691">L679+N679+P679+R679+T679+V679+X679+Z679+AB679+AD679+AF679+AH679+AJ679+AL679+AN679+AP679+AR679+AT679+AV679+AX679+AZ679+BB679+BD679+BF679+BH679+BJ679+BL679+BN679+BP679+BR679+BT679</f>
        <v>0</v>
      </c>
      <c r="H679" s="671">
        <f t="shared" si="691"/>
        <v>0</v>
      </c>
      <c r="I679" s="774">
        <f t="shared" si="4"/>
        <v>0</v>
      </c>
      <c r="J679" s="418"/>
      <c r="K679" s="407">
        <f t="shared" si="5"/>
        <v>0</v>
      </c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  <c r="AV679" s="338"/>
      <c r="AW679" s="338"/>
      <c r="AX679" s="338"/>
      <c r="AY679" s="338"/>
      <c r="AZ679" s="338"/>
      <c r="BA679" s="338"/>
      <c r="BB679" s="338"/>
      <c r="BC679" s="338"/>
      <c r="BD679" s="338"/>
      <c r="BE679" s="338"/>
      <c r="BF679" s="338"/>
      <c r="BG679" s="338"/>
      <c r="BH679" s="338"/>
      <c r="BI679" s="338"/>
      <c r="BJ679" s="338"/>
      <c r="BK679" s="338"/>
      <c r="BL679" s="338"/>
      <c r="BM679" s="338"/>
      <c r="BN679" s="338"/>
      <c r="BO679" s="338"/>
      <c r="BP679" s="338"/>
      <c r="BQ679" s="338"/>
      <c r="BR679" s="338"/>
      <c r="BS679" s="338"/>
      <c r="BT679" s="338"/>
      <c r="BU679" s="338"/>
      <c r="BV679" s="643">
        <f t="shared" si="290"/>
        <v>0</v>
      </c>
      <c r="BW679" s="644">
        <f t="shared" si="291"/>
        <v>0</v>
      </c>
      <c r="BX679" s="776">
        <f t="shared" si="292"/>
        <v>0</v>
      </c>
      <c r="BY679" s="644">
        <f t="shared" si="293"/>
        <v>0</v>
      </c>
      <c r="BZ679" s="338"/>
      <c r="CA679" s="338"/>
      <c r="CB679" s="338"/>
      <c r="CC679" s="338"/>
      <c r="CD679" s="338"/>
      <c r="CE679" s="338"/>
      <c r="CF679" s="338"/>
    </row>
    <row r="680" ht="15.75" customHeight="1">
      <c r="A680" s="821"/>
      <c r="B680" s="338"/>
      <c r="C680" s="338"/>
      <c r="D680" s="338"/>
      <c r="E680" s="338"/>
      <c r="F680" s="339"/>
      <c r="G680" s="773">
        <f t="shared" ref="G680:H680" si="692">L680+N680+P680+R680+T680+V680+X680+Z680+AB680+AD680+AF680+AH680+AJ680+AL680+AN680+AP680+AR680+AT680+AV680+AX680+AZ680+BB680+BD680+BF680+BH680+BJ680+BL680+BN680+BP680+BR680+BT680</f>
        <v>0</v>
      </c>
      <c r="H680" s="671">
        <f t="shared" si="692"/>
        <v>0</v>
      </c>
      <c r="I680" s="774">
        <f t="shared" si="4"/>
        <v>0</v>
      </c>
      <c r="J680" s="418"/>
      <c r="K680" s="407">
        <f t="shared" si="5"/>
        <v>0</v>
      </c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  <c r="AV680" s="338"/>
      <c r="AW680" s="338"/>
      <c r="AX680" s="338"/>
      <c r="AY680" s="338"/>
      <c r="AZ680" s="338"/>
      <c r="BA680" s="338"/>
      <c r="BB680" s="338"/>
      <c r="BC680" s="338"/>
      <c r="BD680" s="338"/>
      <c r="BE680" s="338"/>
      <c r="BF680" s="338"/>
      <c r="BG680" s="338"/>
      <c r="BH680" s="338"/>
      <c r="BI680" s="338"/>
      <c r="BJ680" s="338"/>
      <c r="BK680" s="338"/>
      <c r="BL680" s="338"/>
      <c r="BM680" s="338"/>
      <c r="BN680" s="338"/>
      <c r="BO680" s="338"/>
      <c r="BP680" s="338"/>
      <c r="BQ680" s="338"/>
      <c r="BR680" s="338"/>
      <c r="BS680" s="338"/>
      <c r="BT680" s="338"/>
      <c r="BU680" s="338"/>
      <c r="BV680" s="643">
        <f t="shared" si="290"/>
        <v>0</v>
      </c>
      <c r="BW680" s="644">
        <f t="shared" si="291"/>
        <v>0</v>
      </c>
      <c r="BX680" s="776">
        <f t="shared" si="292"/>
        <v>0</v>
      </c>
      <c r="BY680" s="644">
        <f t="shared" si="293"/>
        <v>0</v>
      </c>
      <c r="BZ680" s="338"/>
      <c r="CA680" s="338"/>
      <c r="CB680" s="338"/>
      <c r="CC680" s="338"/>
      <c r="CD680" s="338"/>
      <c r="CE680" s="338"/>
      <c r="CF680" s="338"/>
    </row>
    <row r="681" ht="15.75" customHeight="1">
      <c r="A681" s="821"/>
      <c r="B681" s="338"/>
      <c r="C681" s="338"/>
      <c r="D681" s="338"/>
      <c r="E681" s="338"/>
      <c r="F681" s="339"/>
      <c r="G681" s="773">
        <f t="shared" ref="G681:H681" si="693">L681+N681+P681+R681+T681+V681+X681+Z681+AB681+AD681+AF681+AH681+AJ681+AL681+AN681+AP681+AR681+AT681+AV681+AX681+AZ681+BB681+BD681+BF681+BH681+BJ681+BL681+BN681+BP681+BR681+BT681</f>
        <v>0</v>
      </c>
      <c r="H681" s="671">
        <f t="shared" si="693"/>
        <v>0</v>
      </c>
      <c r="I681" s="774">
        <f t="shared" si="4"/>
        <v>0</v>
      </c>
      <c r="J681" s="418"/>
      <c r="K681" s="407">
        <f t="shared" si="5"/>
        <v>0</v>
      </c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  <c r="AV681" s="338"/>
      <c r="AW681" s="338"/>
      <c r="AX681" s="338"/>
      <c r="AY681" s="338"/>
      <c r="AZ681" s="338"/>
      <c r="BA681" s="338"/>
      <c r="BB681" s="338"/>
      <c r="BC681" s="338"/>
      <c r="BD681" s="338"/>
      <c r="BE681" s="338"/>
      <c r="BF681" s="338"/>
      <c r="BG681" s="338"/>
      <c r="BH681" s="338"/>
      <c r="BI681" s="338"/>
      <c r="BJ681" s="338"/>
      <c r="BK681" s="338"/>
      <c r="BL681" s="338"/>
      <c r="BM681" s="338"/>
      <c r="BN681" s="338"/>
      <c r="BO681" s="338"/>
      <c r="BP681" s="338"/>
      <c r="BQ681" s="338"/>
      <c r="BR681" s="338"/>
      <c r="BS681" s="338"/>
      <c r="BT681" s="338"/>
      <c r="BU681" s="338"/>
      <c r="BV681" s="643">
        <f t="shared" si="290"/>
        <v>0</v>
      </c>
      <c r="BW681" s="644">
        <f t="shared" si="291"/>
        <v>0</v>
      </c>
      <c r="BX681" s="776">
        <f t="shared" si="292"/>
        <v>0</v>
      </c>
      <c r="BY681" s="644">
        <f t="shared" si="293"/>
        <v>0</v>
      </c>
      <c r="BZ681" s="338"/>
      <c r="CA681" s="338"/>
      <c r="CB681" s="338"/>
      <c r="CC681" s="338"/>
      <c r="CD681" s="338"/>
      <c r="CE681" s="338"/>
      <c r="CF681" s="338"/>
    </row>
    <row r="682" ht="15.75" customHeight="1">
      <c r="A682" s="821"/>
      <c r="B682" s="338"/>
      <c r="C682" s="338"/>
      <c r="D682" s="338"/>
      <c r="E682" s="338"/>
      <c r="F682" s="339"/>
      <c r="G682" s="773">
        <f t="shared" ref="G682:H682" si="694">L682+N682+P682+R682+T682+V682+X682+Z682+AB682+AD682+AF682+AH682+AJ682+AL682+AN682+AP682+AR682+AT682+AV682+AX682+AZ682+BB682+BD682+BF682+BH682+BJ682+BL682+BN682+BP682+BR682+BT682</f>
        <v>0</v>
      </c>
      <c r="H682" s="671">
        <f t="shared" si="694"/>
        <v>0</v>
      </c>
      <c r="I682" s="774">
        <f t="shared" si="4"/>
        <v>0</v>
      </c>
      <c r="J682" s="418"/>
      <c r="K682" s="407">
        <f t="shared" si="5"/>
        <v>0</v>
      </c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  <c r="AV682" s="338"/>
      <c r="AW682" s="338"/>
      <c r="AX682" s="338"/>
      <c r="AY682" s="338"/>
      <c r="AZ682" s="338"/>
      <c r="BA682" s="338"/>
      <c r="BB682" s="338"/>
      <c r="BC682" s="338"/>
      <c r="BD682" s="338"/>
      <c r="BE682" s="338"/>
      <c r="BF682" s="338"/>
      <c r="BG682" s="338"/>
      <c r="BH682" s="338"/>
      <c r="BI682" s="338"/>
      <c r="BJ682" s="338"/>
      <c r="BK682" s="338"/>
      <c r="BL682" s="338"/>
      <c r="BM682" s="338"/>
      <c r="BN682" s="338"/>
      <c r="BO682" s="338"/>
      <c r="BP682" s="338"/>
      <c r="BQ682" s="338"/>
      <c r="BR682" s="338"/>
      <c r="BS682" s="338"/>
      <c r="BT682" s="338"/>
      <c r="BU682" s="338"/>
      <c r="BV682" s="643">
        <f t="shared" si="290"/>
        <v>0</v>
      </c>
      <c r="BW682" s="644">
        <f t="shared" si="291"/>
        <v>0</v>
      </c>
      <c r="BX682" s="776">
        <f t="shared" si="292"/>
        <v>0</v>
      </c>
      <c r="BY682" s="644">
        <f t="shared" si="293"/>
        <v>0</v>
      </c>
      <c r="BZ682" s="338"/>
      <c r="CA682" s="338"/>
      <c r="CB682" s="338"/>
      <c r="CC682" s="338"/>
      <c r="CD682" s="338"/>
      <c r="CE682" s="338"/>
      <c r="CF682" s="338"/>
    </row>
    <row r="683" ht="15.75" customHeight="1">
      <c r="A683" s="821"/>
      <c r="B683" s="338"/>
      <c r="C683" s="338"/>
      <c r="D683" s="338"/>
      <c r="E683" s="338"/>
      <c r="F683" s="339"/>
      <c r="G683" s="773">
        <f t="shared" ref="G683:H683" si="695">L683+N683+P683+R683+T683+V683+X683+Z683+AB683+AD683+AF683+AH683+AJ683+AL683+AN683+AP683+AR683+AT683+AV683+AX683+AZ683+BB683+BD683+BF683+BH683+BJ683+BL683+BN683+BP683+BR683+BT683</f>
        <v>0</v>
      </c>
      <c r="H683" s="671">
        <f t="shared" si="695"/>
        <v>0</v>
      </c>
      <c r="I683" s="774">
        <f t="shared" si="4"/>
        <v>0</v>
      </c>
      <c r="J683" s="418"/>
      <c r="K683" s="407">
        <f t="shared" si="5"/>
        <v>0</v>
      </c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  <c r="AV683" s="338"/>
      <c r="AW683" s="338"/>
      <c r="AX683" s="338"/>
      <c r="AY683" s="338"/>
      <c r="AZ683" s="338"/>
      <c r="BA683" s="338"/>
      <c r="BB683" s="338"/>
      <c r="BC683" s="338"/>
      <c r="BD683" s="338"/>
      <c r="BE683" s="338"/>
      <c r="BF683" s="338"/>
      <c r="BG683" s="338"/>
      <c r="BH683" s="338"/>
      <c r="BI683" s="338"/>
      <c r="BJ683" s="338"/>
      <c r="BK683" s="338"/>
      <c r="BL683" s="338"/>
      <c r="BM683" s="338"/>
      <c r="BN683" s="338"/>
      <c r="BO683" s="338"/>
      <c r="BP683" s="338"/>
      <c r="BQ683" s="338"/>
      <c r="BR683" s="338"/>
      <c r="BS683" s="338"/>
      <c r="BT683" s="338"/>
      <c r="BU683" s="338"/>
      <c r="BV683" s="643">
        <f t="shared" si="290"/>
        <v>0</v>
      </c>
      <c r="BW683" s="644">
        <f t="shared" si="291"/>
        <v>0</v>
      </c>
      <c r="BX683" s="776">
        <f t="shared" si="292"/>
        <v>0</v>
      </c>
      <c r="BY683" s="644">
        <f t="shared" si="293"/>
        <v>0</v>
      </c>
      <c r="BZ683" s="338"/>
      <c r="CA683" s="338"/>
      <c r="CB683" s="338"/>
      <c r="CC683" s="338"/>
      <c r="CD683" s="338"/>
      <c r="CE683" s="338"/>
      <c r="CF683" s="338"/>
    </row>
    <row r="684" ht="15.75" customHeight="1">
      <c r="A684" s="821"/>
      <c r="B684" s="338"/>
      <c r="C684" s="338"/>
      <c r="D684" s="338"/>
      <c r="E684" s="338"/>
      <c r="F684" s="339"/>
      <c r="G684" s="773">
        <f t="shared" ref="G684:H684" si="696">L684+N684+P684+R684+T684+V684+X684+Z684+AB684+AD684+AF684+AH684+AJ684+AL684+AN684+AP684+AR684+AT684+AV684+AX684+AZ684+BB684+BD684+BF684+BH684+BJ684+BL684+BN684+BP684+BR684+BT684</f>
        <v>0</v>
      </c>
      <c r="H684" s="671">
        <f t="shared" si="696"/>
        <v>0</v>
      </c>
      <c r="I684" s="774">
        <f t="shared" si="4"/>
        <v>0</v>
      </c>
      <c r="J684" s="418"/>
      <c r="K684" s="407">
        <f t="shared" si="5"/>
        <v>0</v>
      </c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  <c r="AV684" s="338"/>
      <c r="AW684" s="338"/>
      <c r="AX684" s="338"/>
      <c r="AY684" s="338"/>
      <c r="AZ684" s="338"/>
      <c r="BA684" s="338"/>
      <c r="BB684" s="338"/>
      <c r="BC684" s="338"/>
      <c r="BD684" s="338"/>
      <c r="BE684" s="338"/>
      <c r="BF684" s="338"/>
      <c r="BG684" s="338"/>
      <c r="BH684" s="338"/>
      <c r="BI684" s="338"/>
      <c r="BJ684" s="338"/>
      <c r="BK684" s="338"/>
      <c r="BL684" s="338"/>
      <c r="BM684" s="338"/>
      <c r="BN684" s="338"/>
      <c r="BO684" s="338"/>
      <c r="BP684" s="338"/>
      <c r="BQ684" s="338"/>
      <c r="BR684" s="338"/>
      <c r="BS684" s="338"/>
      <c r="BT684" s="338"/>
      <c r="BU684" s="338"/>
      <c r="BV684" s="643">
        <f t="shared" si="290"/>
        <v>0</v>
      </c>
      <c r="BW684" s="644">
        <f t="shared" si="291"/>
        <v>0</v>
      </c>
      <c r="BX684" s="776">
        <f t="shared" si="292"/>
        <v>0</v>
      </c>
      <c r="BY684" s="644">
        <f t="shared" si="293"/>
        <v>0</v>
      </c>
      <c r="BZ684" s="338"/>
      <c r="CA684" s="338"/>
      <c r="CB684" s="338"/>
      <c r="CC684" s="338"/>
      <c r="CD684" s="338"/>
      <c r="CE684" s="338"/>
      <c r="CF684" s="338"/>
    </row>
    <row r="685" ht="15.75" customHeight="1">
      <c r="A685" s="821"/>
      <c r="B685" s="338"/>
      <c r="C685" s="338"/>
      <c r="D685" s="338"/>
      <c r="E685" s="338"/>
      <c r="F685" s="339"/>
      <c r="G685" s="773">
        <f t="shared" ref="G685:H685" si="697">L685+N685+P685+R685+T685+V685+X685+Z685+AB685+AD685+AF685+AH685+AJ685+AL685+AN685+AP685+AR685+AT685+AV685+AX685+AZ685+BB685+BD685+BF685+BH685+BJ685+BL685+BN685+BP685+BR685+BT685</f>
        <v>0</v>
      </c>
      <c r="H685" s="671">
        <f t="shared" si="697"/>
        <v>0</v>
      </c>
      <c r="I685" s="774">
        <f t="shared" si="4"/>
        <v>0</v>
      </c>
      <c r="J685" s="418"/>
      <c r="K685" s="407">
        <f t="shared" si="5"/>
        <v>0</v>
      </c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  <c r="AV685" s="338"/>
      <c r="AW685" s="338"/>
      <c r="AX685" s="338"/>
      <c r="AY685" s="338"/>
      <c r="AZ685" s="338"/>
      <c r="BA685" s="338"/>
      <c r="BB685" s="338"/>
      <c r="BC685" s="338"/>
      <c r="BD685" s="338"/>
      <c r="BE685" s="338"/>
      <c r="BF685" s="338"/>
      <c r="BG685" s="338"/>
      <c r="BH685" s="338"/>
      <c r="BI685" s="338"/>
      <c r="BJ685" s="338"/>
      <c r="BK685" s="338"/>
      <c r="BL685" s="338"/>
      <c r="BM685" s="338"/>
      <c r="BN685" s="338"/>
      <c r="BO685" s="338"/>
      <c r="BP685" s="338"/>
      <c r="BQ685" s="338"/>
      <c r="BR685" s="338"/>
      <c r="BS685" s="338"/>
      <c r="BT685" s="338"/>
      <c r="BU685" s="338"/>
      <c r="BV685" s="643">
        <f t="shared" si="290"/>
        <v>0</v>
      </c>
      <c r="BW685" s="644">
        <f t="shared" si="291"/>
        <v>0</v>
      </c>
      <c r="BX685" s="776">
        <f t="shared" si="292"/>
        <v>0</v>
      </c>
      <c r="BY685" s="644">
        <f t="shared" si="293"/>
        <v>0</v>
      </c>
      <c r="BZ685" s="338"/>
      <c r="CA685" s="338"/>
      <c r="CB685" s="338"/>
      <c r="CC685" s="338"/>
      <c r="CD685" s="338"/>
      <c r="CE685" s="338"/>
      <c r="CF685" s="338"/>
    </row>
    <row r="686" ht="15.75" customHeight="1">
      <c r="A686" s="821"/>
      <c r="B686" s="338"/>
      <c r="C686" s="338"/>
      <c r="D686" s="338"/>
      <c r="E686" s="338"/>
      <c r="F686" s="339"/>
      <c r="G686" s="773">
        <f t="shared" ref="G686:H686" si="698">L686+N686+P686+R686+T686+V686+X686+Z686+AB686+AD686+AF686+AH686+AJ686+AL686+AN686+AP686+AR686+AT686+AV686+AX686+AZ686+BB686+BD686+BF686+BH686+BJ686+BL686+BN686+BP686+BR686+BT686</f>
        <v>0</v>
      </c>
      <c r="H686" s="671">
        <f t="shared" si="698"/>
        <v>0</v>
      </c>
      <c r="I686" s="774">
        <f t="shared" si="4"/>
        <v>0</v>
      </c>
      <c r="J686" s="418"/>
      <c r="K686" s="407">
        <f t="shared" si="5"/>
        <v>0</v>
      </c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  <c r="AV686" s="338"/>
      <c r="AW686" s="338"/>
      <c r="AX686" s="338"/>
      <c r="AY686" s="338"/>
      <c r="AZ686" s="338"/>
      <c r="BA686" s="338"/>
      <c r="BB686" s="338"/>
      <c r="BC686" s="338"/>
      <c r="BD686" s="338"/>
      <c r="BE686" s="338"/>
      <c r="BF686" s="338"/>
      <c r="BG686" s="338"/>
      <c r="BH686" s="338"/>
      <c r="BI686" s="338"/>
      <c r="BJ686" s="338"/>
      <c r="BK686" s="338"/>
      <c r="BL686" s="338"/>
      <c r="BM686" s="338"/>
      <c r="BN686" s="338"/>
      <c r="BO686" s="338"/>
      <c r="BP686" s="338"/>
      <c r="BQ686" s="338"/>
      <c r="BR686" s="338"/>
      <c r="BS686" s="338"/>
      <c r="BT686" s="338"/>
      <c r="BU686" s="338"/>
      <c r="BV686" s="643">
        <f t="shared" si="290"/>
        <v>0</v>
      </c>
      <c r="BW686" s="644">
        <f t="shared" si="291"/>
        <v>0</v>
      </c>
      <c r="BX686" s="776">
        <f t="shared" si="292"/>
        <v>0</v>
      </c>
      <c r="BY686" s="644">
        <f t="shared" si="293"/>
        <v>0</v>
      </c>
      <c r="BZ686" s="338"/>
      <c r="CA686" s="338"/>
      <c r="CB686" s="338"/>
      <c r="CC686" s="338"/>
      <c r="CD686" s="338"/>
      <c r="CE686" s="338"/>
      <c r="CF686" s="338"/>
    </row>
    <row r="687" ht="15.75" customHeight="1">
      <c r="A687" s="821"/>
      <c r="B687" s="338"/>
      <c r="C687" s="338"/>
      <c r="D687" s="338"/>
      <c r="E687" s="338"/>
      <c r="F687" s="339"/>
      <c r="G687" s="773">
        <f t="shared" ref="G687:H687" si="699">L687+N687+P687+R687+T687+V687+X687+Z687+AB687+AD687+AF687+AH687+AJ687+AL687+AN687+AP687+AR687+AT687+AV687+AX687+AZ687+BB687+BD687+BF687+BH687+BJ687+BL687+BN687+BP687+BR687+BT687</f>
        <v>0</v>
      </c>
      <c r="H687" s="671">
        <f t="shared" si="699"/>
        <v>0</v>
      </c>
      <c r="I687" s="774">
        <f t="shared" si="4"/>
        <v>0</v>
      </c>
      <c r="J687" s="418"/>
      <c r="K687" s="407">
        <f t="shared" si="5"/>
        <v>0</v>
      </c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  <c r="AV687" s="338"/>
      <c r="AW687" s="338"/>
      <c r="AX687" s="338"/>
      <c r="AY687" s="338"/>
      <c r="AZ687" s="338"/>
      <c r="BA687" s="338"/>
      <c r="BB687" s="338"/>
      <c r="BC687" s="338"/>
      <c r="BD687" s="338"/>
      <c r="BE687" s="338"/>
      <c r="BF687" s="338"/>
      <c r="BG687" s="338"/>
      <c r="BH687" s="338"/>
      <c r="BI687" s="338"/>
      <c r="BJ687" s="338"/>
      <c r="BK687" s="338"/>
      <c r="BL687" s="338"/>
      <c r="BM687" s="338"/>
      <c r="BN687" s="338"/>
      <c r="BO687" s="338"/>
      <c r="BP687" s="338"/>
      <c r="BQ687" s="338"/>
      <c r="BR687" s="338"/>
      <c r="BS687" s="338"/>
      <c r="BT687" s="338"/>
      <c r="BU687" s="338"/>
      <c r="BV687" s="643">
        <f t="shared" si="290"/>
        <v>0</v>
      </c>
      <c r="BW687" s="644">
        <f t="shared" si="291"/>
        <v>0</v>
      </c>
      <c r="BX687" s="776">
        <f t="shared" si="292"/>
        <v>0</v>
      </c>
      <c r="BY687" s="644">
        <f t="shared" si="293"/>
        <v>0</v>
      </c>
      <c r="BZ687" s="338"/>
      <c r="CA687" s="338"/>
      <c r="CB687" s="338"/>
      <c r="CC687" s="338"/>
      <c r="CD687" s="338"/>
      <c r="CE687" s="338"/>
      <c r="CF687" s="338"/>
    </row>
    <row r="688" ht="15.75" customHeight="1">
      <c r="A688" s="821"/>
      <c r="B688" s="338"/>
      <c r="C688" s="338"/>
      <c r="D688" s="338"/>
      <c r="E688" s="338"/>
      <c r="F688" s="339"/>
      <c r="G688" s="773">
        <f t="shared" ref="G688:H688" si="700">L688+N688+P688+R688+T688+V688+X688+Z688+AB688+AD688+AF688+AH688+AJ688+AL688+AN688+AP688+AR688+AT688+AV688+AX688+AZ688+BB688+BD688+BF688+BH688+BJ688+BL688+BN688+BP688+BR688+BT688</f>
        <v>0</v>
      </c>
      <c r="H688" s="671">
        <f t="shared" si="700"/>
        <v>0</v>
      </c>
      <c r="I688" s="774">
        <f t="shared" si="4"/>
        <v>0</v>
      </c>
      <c r="J688" s="418"/>
      <c r="K688" s="407">
        <f t="shared" si="5"/>
        <v>0</v>
      </c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  <c r="AV688" s="338"/>
      <c r="AW688" s="338"/>
      <c r="AX688" s="338"/>
      <c r="AY688" s="338"/>
      <c r="AZ688" s="338"/>
      <c r="BA688" s="338"/>
      <c r="BB688" s="338"/>
      <c r="BC688" s="338"/>
      <c r="BD688" s="338"/>
      <c r="BE688" s="338"/>
      <c r="BF688" s="338"/>
      <c r="BG688" s="338"/>
      <c r="BH688" s="338"/>
      <c r="BI688" s="338"/>
      <c r="BJ688" s="338"/>
      <c r="BK688" s="338"/>
      <c r="BL688" s="338"/>
      <c r="BM688" s="338"/>
      <c r="BN688" s="338"/>
      <c r="BO688" s="338"/>
      <c r="BP688" s="338"/>
      <c r="BQ688" s="338"/>
      <c r="BR688" s="338"/>
      <c r="BS688" s="338"/>
      <c r="BT688" s="338"/>
      <c r="BU688" s="338"/>
      <c r="BV688" s="643">
        <f t="shared" si="290"/>
        <v>0</v>
      </c>
      <c r="BW688" s="644">
        <f t="shared" si="291"/>
        <v>0</v>
      </c>
      <c r="BX688" s="776">
        <f t="shared" si="292"/>
        <v>0</v>
      </c>
      <c r="BY688" s="644">
        <f t="shared" si="293"/>
        <v>0</v>
      </c>
      <c r="BZ688" s="338"/>
      <c r="CA688" s="338"/>
      <c r="CB688" s="338"/>
      <c r="CC688" s="338"/>
      <c r="CD688" s="338"/>
      <c r="CE688" s="338"/>
      <c r="CF688" s="338"/>
    </row>
    <row r="689" ht="15.75" customHeight="1">
      <c r="A689" s="821"/>
      <c r="B689" s="338"/>
      <c r="C689" s="338"/>
      <c r="D689" s="338"/>
      <c r="E689" s="338"/>
      <c r="F689" s="339"/>
      <c r="G689" s="773">
        <f t="shared" ref="G689:H689" si="701">L689+N689+P689+R689+T689+V689+X689+Z689+AB689+AD689+AF689+AH689+AJ689+AL689+AN689+AP689+AR689+AT689+AV689+AX689+AZ689+BB689+BD689+BF689+BH689+BJ689+BL689+BN689+BP689+BR689+BT689</f>
        <v>0</v>
      </c>
      <c r="H689" s="671">
        <f t="shared" si="701"/>
        <v>0</v>
      </c>
      <c r="I689" s="774">
        <f t="shared" si="4"/>
        <v>0</v>
      </c>
      <c r="J689" s="418"/>
      <c r="K689" s="407">
        <f t="shared" si="5"/>
        <v>0</v>
      </c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  <c r="AV689" s="338"/>
      <c r="AW689" s="338"/>
      <c r="AX689" s="338"/>
      <c r="AY689" s="338"/>
      <c r="AZ689" s="338"/>
      <c r="BA689" s="338"/>
      <c r="BB689" s="338"/>
      <c r="BC689" s="338"/>
      <c r="BD689" s="338"/>
      <c r="BE689" s="338"/>
      <c r="BF689" s="338"/>
      <c r="BG689" s="338"/>
      <c r="BH689" s="338"/>
      <c r="BI689" s="338"/>
      <c r="BJ689" s="338"/>
      <c r="BK689" s="338"/>
      <c r="BL689" s="338"/>
      <c r="BM689" s="338"/>
      <c r="BN689" s="338"/>
      <c r="BO689" s="338"/>
      <c r="BP689" s="338"/>
      <c r="BQ689" s="338"/>
      <c r="BR689" s="338"/>
      <c r="BS689" s="338"/>
      <c r="BT689" s="338"/>
      <c r="BU689" s="338"/>
      <c r="BV689" s="643">
        <f t="shared" si="290"/>
        <v>0</v>
      </c>
      <c r="BW689" s="644">
        <f t="shared" si="291"/>
        <v>0</v>
      </c>
      <c r="BX689" s="776">
        <f t="shared" si="292"/>
        <v>0</v>
      </c>
      <c r="BY689" s="644">
        <f t="shared" si="293"/>
        <v>0</v>
      </c>
      <c r="BZ689" s="338"/>
      <c r="CA689" s="338"/>
      <c r="CB689" s="338"/>
      <c r="CC689" s="338"/>
      <c r="CD689" s="338"/>
      <c r="CE689" s="338"/>
      <c r="CF689" s="338"/>
    </row>
    <row r="690" ht="15.75" customHeight="1">
      <c r="A690" s="821"/>
      <c r="B690" s="338"/>
      <c r="C690" s="338"/>
      <c r="D690" s="338"/>
      <c r="E690" s="338"/>
      <c r="F690" s="339"/>
      <c r="G690" s="773">
        <f t="shared" ref="G690:H690" si="702">L690+N690+P690+R690+T690+V690+X690+Z690+AB690+AD690+AF690+AH690+AJ690+AL690+AN690+AP690+AR690+AT690+AV690+AX690+AZ690+BB690+BD690+BF690+BH690+BJ690+BL690+BN690+BP690+BR690+BT690</f>
        <v>0</v>
      </c>
      <c r="H690" s="671">
        <f t="shared" si="702"/>
        <v>0</v>
      </c>
      <c r="I690" s="774">
        <f t="shared" si="4"/>
        <v>0</v>
      </c>
      <c r="J690" s="418"/>
      <c r="K690" s="407">
        <f t="shared" si="5"/>
        <v>0</v>
      </c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  <c r="AV690" s="338"/>
      <c r="AW690" s="338"/>
      <c r="AX690" s="338"/>
      <c r="AY690" s="338"/>
      <c r="AZ690" s="338"/>
      <c r="BA690" s="338"/>
      <c r="BB690" s="338"/>
      <c r="BC690" s="338"/>
      <c r="BD690" s="338"/>
      <c r="BE690" s="338"/>
      <c r="BF690" s="338"/>
      <c r="BG690" s="338"/>
      <c r="BH690" s="338"/>
      <c r="BI690" s="338"/>
      <c r="BJ690" s="338"/>
      <c r="BK690" s="338"/>
      <c r="BL690" s="338"/>
      <c r="BM690" s="338"/>
      <c r="BN690" s="338"/>
      <c r="BO690" s="338"/>
      <c r="BP690" s="338"/>
      <c r="BQ690" s="338"/>
      <c r="BR690" s="338"/>
      <c r="BS690" s="338"/>
      <c r="BT690" s="338"/>
      <c r="BU690" s="338"/>
      <c r="BV690" s="643">
        <f t="shared" si="290"/>
        <v>0</v>
      </c>
      <c r="BW690" s="644">
        <f t="shared" si="291"/>
        <v>0</v>
      </c>
      <c r="BX690" s="776">
        <f t="shared" si="292"/>
        <v>0</v>
      </c>
      <c r="BY690" s="644">
        <f t="shared" si="293"/>
        <v>0</v>
      </c>
      <c r="BZ690" s="338"/>
      <c r="CA690" s="338"/>
      <c r="CB690" s="338"/>
      <c r="CC690" s="338"/>
      <c r="CD690" s="338"/>
      <c r="CE690" s="338"/>
      <c r="CF690" s="338"/>
    </row>
    <row r="691" ht="15.75" customHeight="1">
      <c r="A691" s="821"/>
      <c r="B691" s="338"/>
      <c r="C691" s="338"/>
      <c r="D691" s="338"/>
      <c r="E691" s="338"/>
      <c r="F691" s="339"/>
      <c r="G691" s="773">
        <f t="shared" ref="G691:H691" si="703">L691+N691+P691+R691+T691+V691+X691+Z691+AB691+AD691+AF691+AH691+AJ691+AL691+AN691+AP691+AR691+AT691+AV691+AX691+AZ691+BB691+BD691+BF691+BH691+BJ691+BL691+BN691+BP691+BR691+BT691</f>
        <v>0</v>
      </c>
      <c r="H691" s="671">
        <f t="shared" si="703"/>
        <v>0</v>
      </c>
      <c r="I691" s="774">
        <f t="shared" si="4"/>
        <v>0</v>
      </c>
      <c r="J691" s="418"/>
      <c r="K691" s="407">
        <f t="shared" si="5"/>
        <v>0</v>
      </c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  <c r="AV691" s="338"/>
      <c r="AW691" s="338"/>
      <c r="AX691" s="338"/>
      <c r="AY691" s="338"/>
      <c r="AZ691" s="338"/>
      <c r="BA691" s="338"/>
      <c r="BB691" s="338"/>
      <c r="BC691" s="338"/>
      <c r="BD691" s="338"/>
      <c r="BE691" s="338"/>
      <c r="BF691" s="338"/>
      <c r="BG691" s="338"/>
      <c r="BH691" s="338"/>
      <c r="BI691" s="338"/>
      <c r="BJ691" s="338"/>
      <c r="BK691" s="338"/>
      <c r="BL691" s="338"/>
      <c r="BM691" s="338"/>
      <c r="BN691" s="338"/>
      <c r="BO691" s="338"/>
      <c r="BP691" s="338"/>
      <c r="BQ691" s="338"/>
      <c r="BR691" s="338"/>
      <c r="BS691" s="338"/>
      <c r="BT691" s="338"/>
      <c r="BU691" s="338"/>
      <c r="BV691" s="643">
        <f t="shared" si="290"/>
        <v>0</v>
      </c>
      <c r="BW691" s="644">
        <f t="shared" si="291"/>
        <v>0</v>
      </c>
      <c r="BX691" s="776">
        <f t="shared" si="292"/>
        <v>0</v>
      </c>
      <c r="BY691" s="644">
        <f t="shared" si="293"/>
        <v>0</v>
      </c>
      <c r="BZ691" s="338"/>
      <c r="CA691" s="338"/>
      <c r="CB691" s="338"/>
      <c r="CC691" s="338"/>
      <c r="CD691" s="338"/>
      <c r="CE691" s="338"/>
      <c r="CF691" s="338"/>
    </row>
    <row r="692" ht="15.75" customHeight="1">
      <c r="A692" s="821"/>
      <c r="B692" s="338"/>
      <c r="C692" s="338"/>
      <c r="D692" s="338"/>
      <c r="E692" s="338"/>
      <c r="F692" s="339"/>
      <c r="G692" s="773">
        <f t="shared" ref="G692:H692" si="704">L692+N692+P692+R692+T692+V692+X692+Z692+AB692+AD692+AF692+AH692+AJ692+AL692+AN692+AP692+AR692+AT692+AV692+AX692+AZ692+BB692+BD692+BF692+BH692+BJ692+BL692+BN692+BP692+BR692+BT692</f>
        <v>0</v>
      </c>
      <c r="H692" s="671">
        <f t="shared" si="704"/>
        <v>0</v>
      </c>
      <c r="I692" s="774">
        <f t="shared" si="4"/>
        <v>0</v>
      </c>
      <c r="J692" s="418"/>
      <c r="K692" s="407">
        <f t="shared" si="5"/>
        <v>0</v>
      </c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  <c r="AV692" s="338"/>
      <c r="AW692" s="338"/>
      <c r="AX692" s="338"/>
      <c r="AY692" s="338"/>
      <c r="AZ692" s="338"/>
      <c r="BA692" s="338"/>
      <c r="BB692" s="338"/>
      <c r="BC692" s="338"/>
      <c r="BD692" s="338"/>
      <c r="BE692" s="338"/>
      <c r="BF692" s="338"/>
      <c r="BG692" s="338"/>
      <c r="BH692" s="338"/>
      <c r="BI692" s="338"/>
      <c r="BJ692" s="338"/>
      <c r="BK692" s="338"/>
      <c r="BL692" s="338"/>
      <c r="BM692" s="338"/>
      <c r="BN692" s="338"/>
      <c r="BO692" s="338"/>
      <c r="BP692" s="338"/>
      <c r="BQ692" s="338"/>
      <c r="BR692" s="338"/>
      <c r="BS692" s="338"/>
      <c r="BT692" s="338"/>
      <c r="BU692" s="338"/>
      <c r="BV692" s="643">
        <f t="shared" si="290"/>
        <v>0</v>
      </c>
      <c r="BW692" s="644">
        <f t="shared" si="291"/>
        <v>0</v>
      </c>
      <c r="BX692" s="776">
        <f t="shared" si="292"/>
        <v>0</v>
      </c>
      <c r="BY692" s="644">
        <f t="shared" si="293"/>
        <v>0</v>
      </c>
      <c r="BZ692" s="338"/>
      <c r="CA692" s="338"/>
      <c r="CB692" s="338"/>
      <c r="CC692" s="338"/>
      <c r="CD692" s="338"/>
      <c r="CE692" s="338"/>
      <c r="CF692" s="338"/>
    </row>
    <row r="693" ht="15.75" customHeight="1">
      <c r="A693" s="821"/>
      <c r="B693" s="338"/>
      <c r="C693" s="338"/>
      <c r="D693" s="338"/>
      <c r="E693" s="338"/>
      <c r="F693" s="339"/>
      <c r="G693" s="773">
        <f t="shared" ref="G693:H693" si="705">L693+N693+P693+R693+T693+V693+X693+Z693+AB693+AD693+AF693+AH693+AJ693+AL693+AN693+AP693+AR693+AT693+AV693+AX693+AZ693+BB693+BD693+BF693+BH693+BJ693+BL693+BN693+BP693+BR693+BT693</f>
        <v>0</v>
      </c>
      <c r="H693" s="671">
        <f t="shared" si="705"/>
        <v>0</v>
      </c>
      <c r="I693" s="774">
        <f t="shared" si="4"/>
        <v>0</v>
      </c>
      <c r="J693" s="418"/>
      <c r="K693" s="407">
        <f t="shared" si="5"/>
        <v>0</v>
      </c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  <c r="AV693" s="338"/>
      <c r="AW693" s="338"/>
      <c r="AX693" s="338"/>
      <c r="AY693" s="338"/>
      <c r="AZ693" s="338"/>
      <c r="BA693" s="338"/>
      <c r="BB693" s="338"/>
      <c r="BC693" s="338"/>
      <c r="BD693" s="338"/>
      <c r="BE693" s="338"/>
      <c r="BF693" s="338"/>
      <c r="BG693" s="338"/>
      <c r="BH693" s="338"/>
      <c r="BI693" s="338"/>
      <c r="BJ693" s="338"/>
      <c r="BK693" s="338"/>
      <c r="BL693" s="338"/>
      <c r="BM693" s="338"/>
      <c r="BN693" s="338"/>
      <c r="BO693" s="338"/>
      <c r="BP693" s="338"/>
      <c r="BQ693" s="338"/>
      <c r="BR693" s="338"/>
      <c r="BS693" s="338"/>
      <c r="BT693" s="338"/>
      <c r="BU693" s="338"/>
      <c r="BV693" s="643">
        <f t="shared" si="290"/>
        <v>0</v>
      </c>
      <c r="BW693" s="644">
        <f t="shared" si="291"/>
        <v>0</v>
      </c>
      <c r="BX693" s="776">
        <f t="shared" si="292"/>
        <v>0</v>
      </c>
      <c r="BY693" s="644">
        <f t="shared" si="293"/>
        <v>0</v>
      </c>
      <c r="BZ693" s="338"/>
      <c r="CA693" s="338"/>
      <c r="CB693" s="338"/>
      <c r="CC693" s="338"/>
      <c r="CD693" s="338"/>
      <c r="CE693" s="338"/>
      <c r="CF693" s="338"/>
    </row>
    <row r="694" ht="15.75" customHeight="1">
      <c r="A694" s="821"/>
      <c r="B694" s="338"/>
      <c r="C694" s="338"/>
      <c r="D694" s="338"/>
      <c r="E694" s="338"/>
      <c r="F694" s="339"/>
      <c r="G694" s="773">
        <f t="shared" ref="G694:H694" si="706">L694+N694+P694+R694+T694+V694+X694+Z694+AB694+AD694+AF694+AH694+AJ694+AL694+AN694+AP694+AR694+AT694+AV694+AX694+AZ694+BB694+BD694+BF694+BH694+BJ694+BL694+BN694+BP694+BR694+BT694</f>
        <v>0</v>
      </c>
      <c r="H694" s="671">
        <f t="shared" si="706"/>
        <v>0</v>
      </c>
      <c r="I694" s="774">
        <f t="shared" si="4"/>
        <v>0</v>
      </c>
      <c r="J694" s="418"/>
      <c r="K694" s="407">
        <f t="shared" si="5"/>
        <v>0</v>
      </c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  <c r="AV694" s="338"/>
      <c r="AW694" s="338"/>
      <c r="AX694" s="338"/>
      <c r="AY694" s="338"/>
      <c r="AZ694" s="338"/>
      <c r="BA694" s="338"/>
      <c r="BB694" s="338"/>
      <c r="BC694" s="338"/>
      <c r="BD694" s="338"/>
      <c r="BE694" s="338"/>
      <c r="BF694" s="338"/>
      <c r="BG694" s="338"/>
      <c r="BH694" s="338"/>
      <c r="BI694" s="338"/>
      <c r="BJ694" s="338"/>
      <c r="BK694" s="338"/>
      <c r="BL694" s="338"/>
      <c r="BM694" s="338"/>
      <c r="BN694" s="338"/>
      <c r="BO694" s="338"/>
      <c r="BP694" s="338"/>
      <c r="BQ694" s="338"/>
      <c r="BR694" s="338"/>
      <c r="BS694" s="338"/>
      <c r="BT694" s="338"/>
      <c r="BU694" s="338"/>
      <c r="BV694" s="643">
        <f t="shared" si="290"/>
        <v>0</v>
      </c>
      <c r="BW694" s="644">
        <f t="shared" si="291"/>
        <v>0</v>
      </c>
      <c r="BX694" s="776">
        <f t="shared" si="292"/>
        <v>0</v>
      </c>
      <c r="BY694" s="644">
        <f t="shared" si="293"/>
        <v>0</v>
      </c>
      <c r="BZ694" s="338"/>
      <c r="CA694" s="338"/>
      <c r="CB694" s="338"/>
      <c r="CC694" s="338"/>
      <c r="CD694" s="338"/>
      <c r="CE694" s="338"/>
      <c r="CF694" s="338"/>
    </row>
    <row r="695" ht="15.75" customHeight="1">
      <c r="A695" s="821"/>
      <c r="B695" s="338"/>
      <c r="C695" s="338"/>
      <c r="D695" s="338"/>
      <c r="E695" s="338"/>
      <c r="F695" s="339"/>
      <c r="G695" s="773">
        <f t="shared" ref="G695:H695" si="707">L695+N695+P695+R695+T695+V695+X695+Z695+AB695+AD695+AF695+AH695+AJ695+AL695+AN695+AP695+AR695+AT695+AV695+AX695+AZ695+BB695+BD695+BF695+BH695+BJ695+BL695+BN695+BP695+BR695+BT695</f>
        <v>0</v>
      </c>
      <c r="H695" s="671">
        <f t="shared" si="707"/>
        <v>0</v>
      </c>
      <c r="I695" s="774">
        <f t="shared" si="4"/>
        <v>0</v>
      </c>
      <c r="J695" s="418"/>
      <c r="K695" s="407">
        <f t="shared" si="5"/>
        <v>0</v>
      </c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  <c r="AV695" s="338"/>
      <c r="AW695" s="338"/>
      <c r="AX695" s="338"/>
      <c r="AY695" s="338"/>
      <c r="AZ695" s="338"/>
      <c r="BA695" s="338"/>
      <c r="BB695" s="338"/>
      <c r="BC695" s="338"/>
      <c r="BD695" s="338"/>
      <c r="BE695" s="338"/>
      <c r="BF695" s="338"/>
      <c r="BG695" s="338"/>
      <c r="BH695" s="338"/>
      <c r="BI695" s="338"/>
      <c r="BJ695" s="338"/>
      <c r="BK695" s="338"/>
      <c r="BL695" s="338"/>
      <c r="BM695" s="338"/>
      <c r="BN695" s="338"/>
      <c r="BO695" s="338"/>
      <c r="BP695" s="338"/>
      <c r="BQ695" s="338"/>
      <c r="BR695" s="338"/>
      <c r="BS695" s="338"/>
      <c r="BT695" s="338"/>
      <c r="BU695" s="338"/>
      <c r="BV695" s="643">
        <f t="shared" si="290"/>
        <v>0</v>
      </c>
      <c r="BW695" s="644">
        <f t="shared" si="291"/>
        <v>0</v>
      </c>
      <c r="BX695" s="776">
        <f t="shared" si="292"/>
        <v>0</v>
      </c>
      <c r="BY695" s="644">
        <f t="shared" si="293"/>
        <v>0</v>
      </c>
      <c r="BZ695" s="338"/>
      <c r="CA695" s="338"/>
      <c r="CB695" s="338"/>
      <c r="CC695" s="338"/>
      <c r="CD695" s="338"/>
      <c r="CE695" s="338"/>
      <c r="CF695" s="338"/>
    </row>
    <row r="696" ht="15.75" customHeight="1">
      <c r="A696" s="821"/>
      <c r="B696" s="338"/>
      <c r="C696" s="338"/>
      <c r="D696" s="338"/>
      <c r="E696" s="338"/>
      <c r="F696" s="339"/>
      <c r="G696" s="773">
        <f t="shared" ref="G696:H696" si="708">L696+N696+P696+R696+T696+V696+X696+Z696+AB696+AD696+AF696+AH696+AJ696+AL696+AN696+AP696+AR696+AT696+AV696+AX696+AZ696+BB696+BD696+BF696+BH696+BJ696+BL696+BN696+BP696+BR696+BT696</f>
        <v>0</v>
      </c>
      <c r="H696" s="671">
        <f t="shared" si="708"/>
        <v>0</v>
      </c>
      <c r="I696" s="774">
        <f t="shared" si="4"/>
        <v>0</v>
      </c>
      <c r="J696" s="418"/>
      <c r="K696" s="407">
        <f t="shared" si="5"/>
        <v>0</v>
      </c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  <c r="AV696" s="338"/>
      <c r="AW696" s="338"/>
      <c r="AX696" s="338"/>
      <c r="AY696" s="338"/>
      <c r="AZ696" s="338"/>
      <c r="BA696" s="338"/>
      <c r="BB696" s="338"/>
      <c r="BC696" s="338"/>
      <c r="BD696" s="338"/>
      <c r="BE696" s="338"/>
      <c r="BF696" s="338"/>
      <c r="BG696" s="338"/>
      <c r="BH696" s="338"/>
      <c r="BI696" s="338"/>
      <c r="BJ696" s="338"/>
      <c r="BK696" s="338"/>
      <c r="BL696" s="338"/>
      <c r="BM696" s="338"/>
      <c r="BN696" s="338"/>
      <c r="BO696" s="338"/>
      <c r="BP696" s="338"/>
      <c r="BQ696" s="338"/>
      <c r="BR696" s="338"/>
      <c r="BS696" s="338"/>
      <c r="BT696" s="338"/>
      <c r="BU696" s="338"/>
      <c r="BV696" s="643">
        <f t="shared" si="290"/>
        <v>0</v>
      </c>
      <c r="BW696" s="644">
        <f t="shared" si="291"/>
        <v>0</v>
      </c>
      <c r="BX696" s="776">
        <f t="shared" si="292"/>
        <v>0</v>
      </c>
      <c r="BY696" s="644">
        <f t="shared" si="293"/>
        <v>0</v>
      </c>
      <c r="BZ696" s="338"/>
      <c r="CA696" s="338"/>
      <c r="CB696" s="338"/>
      <c r="CC696" s="338"/>
      <c r="CD696" s="338"/>
      <c r="CE696" s="338"/>
      <c r="CF696" s="338"/>
    </row>
    <row r="697" ht="15.75" customHeight="1">
      <c r="A697" s="821"/>
      <c r="B697" s="338"/>
      <c r="C697" s="338"/>
      <c r="D697" s="338"/>
      <c r="E697" s="338"/>
      <c r="F697" s="339"/>
      <c r="G697" s="773">
        <f t="shared" ref="G697:H697" si="709">L697+N697+P697+R697+T697+V697+X697+Z697+AB697+AD697+AF697+AH697+AJ697+AL697+AN697+AP697+AR697+AT697+AV697+AX697+AZ697+BB697+BD697+BF697+BH697+BJ697+BL697+BN697+BP697+BR697+BT697</f>
        <v>0</v>
      </c>
      <c r="H697" s="671">
        <f t="shared" si="709"/>
        <v>0</v>
      </c>
      <c r="I697" s="774">
        <f t="shared" si="4"/>
        <v>0</v>
      </c>
      <c r="J697" s="418"/>
      <c r="K697" s="407">
        <f t="shared" si="5"/>
        <v>0</v>
      </c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  <c r="AV697" s="338"/>
      <c r="AW697" s="338"/>
      <c r="AX697" s="338"/>
      <c r="AY697" s="338"/>
      <c r="AZ697" s="338"/>
      <c r="BA697" s="338"/>
      <c r="BB697" s="338"/>
      <c r="BC697" s="338"/>
      <c r="BD697" s="338"/>
      <c r="BE697" s="338"/>
      <c r="BF697" s="338"/>
      <c r="BG697" s="338"/>
      <c r="BH697" s="338"/>
      <c r="BI697" s="338"/>
      <c r="BJ697" s="338"/>
      <c r="BK697" s="338"/>
      <c r="BL697" s="338"/>
      <c r="BM697" s="338"/>
      <c r="BN697" s="338"/>
      <c r="BO697" s="338"/>
      <c r="BP697" s="338"/>
      <c r="BQ697" s="338"/>
      <c r="BR697" s="338"/>
      <c r="BS697" s="338"/>
      <c r="BT697" s="338"/>
      <c r="BU697" s="338"/>
      <c r="BV697" s="643">
        <f t="shared" si="290"/>
        <v>0</v>
      </c>
      <c r="BW697" s="644">
        <f t="shared" si="291"/>
        <v>0</v>
      </c>
      <c r="BX697" s="776">
        <f t="shared" si="292"/>
        <v>0</v>
      </c>
      <c r="BY697" s="644">
        <f t="shared" si="293"/>
        <v>0</v>
      </c>
      <c r="BZ697" s="338"/>
      <c r="CA697" s="338"/>
      <c r="CB697" s="338"/>
      <c r="CC697" s="338"/>
      <c r="CD697" s="338"/>
      <c r="CE697" s="338"/>
      <c r="CF697" s="338"/>
    </row>
    <row r="698" ht="15.75" customHeight="1">
      <c r="A698" s="821"/>
      <c r="B698" s="338"/>
      <c r="C698" s="338"/>
      <c r="D698" s="338"/>
      <c r="E698" s="338"/>
      <c r="F698" s="339"/>
      <c r="G698" s="773">
        <f t="shared" ref="G698:H698" si="710">L698+N698+P698+R698+T698+V698+X698+Z698+AB698+AD698+AF698+AH698+AJ698+AL698+AN698+AP698+AR698+AT698+AV698+AX698+AZ698+BB698+BD698+BF698+BH698+BJ698+BL698+BN698+BP698+BR698+BT698</f>
        <v>0</v>
      </c>
      <c r="H698" s="671">
        <f t="shared" si="710"/>
        <v>0</v>
      </c>
      <c r="I698" s="774">
        <f t="shared" si="4"/>
        <v>0</v>
      </c>
      <c r="J698" s="418"/>
      <c r="K698" s="407">
        <f t="shared" si="5"/>
        <v>0</v>
      </c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  <c r="AV698" s="338"/>
      <c r="AW698" s="338"/>
      <c r="AX698" s="338"/>
      <c r="AY698" s="338"/>
      <c r="AZ698" s="338"/>
      <c r="BA698" s="338"/>
      <c r="BB698" s="338"/>
      <c r="BC698" s="338"/>
      <c r="BD698" s="338"/>
      <c r="BE698" s="338"/>
      <c r="BF698" s="338"/>
      <c r="BG698" s="338"/>
      <c r="BH698" s="338"/>
      <c r="BI698" s="338"/>
      <c r="BJ698" s="338"/>
      <c r="BK698" s="338"/>
      <c r="BL698" s="338"/>
      <c r="BM698" s="338"/>
      <c r="BN698" s="338"/>
      <c r="BO698" s="338"/>
      <c r="BP698" s="338"/>
      <c r="BQ698" s="338"/>
      <c r="BR698" s="338"/>
      <c r="BS698" s="338"/>
      <c r="BT698" s="338"/>
      <c r="BU698" s="338"/>
      <c r="BV698" s="643">
        <f t="shared" si="290"/>
        <v>0</v>
      </c>
      <c r="BW698" s="644">
        <f t="shared" si="291"/>
        <v>0</v>
      </c>
      <c r="BX698" s="776">
        <f t="shared" si="292"/>
        <v>0</v>
      </c>
      <c r="BY698" s="644">
        <f t="shared" si="293"/>
        <v>0</v>
      </c>
      <c r="BZ698" s="338"/>
      <c r="CA698" s="338"/>
      <c r="CB698" s="338"/>
      <c r="CC698" s="338"/>
      <c r="CD698" s="338"/>
      <c r="CE698" s="338"/>
      <c r="CF698" s="338"/>
    </row>
    <row r="699" ht="15.75" customHeight="1">
      <c r="A699" s="821"/>
      <c r="B699" s="338"/>
      <c r="C699" s="338"/>
      <c r="D699" s="338"/>
      <c r="E699" s="338"/>
      <c r="F699" s="339"/>
      <c r="G699" s="773">
        <f t="shared" ref="G699:H699" si="711">L699+N699+P699+R699+T699+V699+X699+Z699+AB699+AD699+AF699+AH699+AJ699+AL699+AN699+AP699+AR699+AT699+AV699+AX699+AZ699+BB699+BD699+BF699+BH699+BJ699+BL699+BN699+BP699+BR699+BT699</f>
        <v>0</v>
      </c>
      <c r="H699" s="671">
        <f t="shared" si="711"/>
        <v>0</v>
      </c>
      <c r="I699" s="774">
        <f t="shared" si="4"/>
        <v>0</v>
      </c>
      <c r="J699" s="418"/>
      <c r="K699" s="407">
        <f t="shared" si="5"/>
        <v>0</v>
      </c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  <c r="AV699" s="338"/>
      <c r="AW699" s="338"/>
      <c r="AX699" s="338"/>
      <c r="AY699" s="338"/>
      <c r="AZ699" s="338"/>
      <c r="BA699" s="338"/>
      <c r="BB699" s="338"/>
      <c r="BC699" s="338"/>
      <c r="BD699" s="338"/>
      <c r="BE699" s="338"/>
      <c r="BF699" s="338"/>
      <c r="BG699" s="338"/>
      <c r="BH699" s="338"/>
      <c r="BI699" s="338"/>
      <c r="BJ699" s="338"/>
      <c r="BK699" s="338"/>
      <c r="BL699" s="338"/>
      <c r="BM699" s="338"/>
      <c r="BN699" s="338"/>
      <c r="BO699" s="338"/>
      <c r="BP699" s="338"/>
      <c r="BQ699" s="338"/>
      <c r="BR699" s="338"/>
      <c r="BS699" s="338"/>
      <c r="BT699" s="338"/>
      <c r="BU699" s="338"/>
      <c r="BV699" s="643">
        <f t="shared" si="290"/>
        <v>0</v>
      </c>
      <c r="BW699" s="644">
        <f t="shared" si="291"/>
        <v>0</v>
      </c>
      <c r="BX699" s="776">
        <f t="shared" si="292"/>
        <v>0</v>
      </c>
      <c r="BY699" s="644">
        <f t="shared" si="293"/>
        <v>0</v>
      </c>
      <c r="BZ699" s="338"/>
      <c r="CA699" s="338"/>
      <c r="CB699" s="338"/>
      <c r="CC699" s="338"/>
      <c r="CD699" s="338"/>
      <c r="CE699" s="338"/>
      <c r="CF699" s="338"/>
    </row>
    <row r="700" ht="15.75" customHeight="1">
      <c r="A700" s="821"/>
      <c r="B700" s="338"/>
      <c r="C700" s="338"/>
      <c r="D700" s="338"/>
      <c r="E700" s="338"/>
      <c r="F700" s="339"/>
      <c r="G700" s="773">
        <f t="shared" ref="G700:H700" si="712">L700+N700+P700+R700+T700+V700+X700+Z700+AB700+AD700+AF700+AH700+AJ700+AL700+AN700+AP700+AR700+AT700+AV700+AX700+AZ700+BB700+BD700+BF700+BH700+BJ700+BL700+BN700+BP700+BR700+BT700</f>
        <v>0</v>
      </c>
      <c r="H700" s="671">
        <f t="shared" si="712"/>
        <v>0</v>
      </c>
      <c r="I700" s="774">
        <f t="shared" si="4"/>
        <v>0</v>
      </c>
      <c r="J700" s="418"/>
      <c r="K700" s="407">
        <f t="shared" si="5"/>
        <v>0</v>
      </c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  <c r="AV700" s="338"/>
      <c r="AW700" s="338"/>
      <c r="AX700" s="338"/>
      <c r="AY700" s="338"/>
      <c r="AZ700" s="338"/>
      <c r="BA700" s="338"/>
      <c r="BB700" s="338"/>
      <c r="BC700" s="338"/>
      <c r="BD700" s="338"/>
      <c r="BE700" s="338"/>
      <c r="BF700" s="338"/>
      <c r="BG700" s="338"/>
      <c r="BH700" s="338"/>
      <c r="BI700" s="338"/>
      <c r="BJ700" s="338"/>
      <c r="BK700" s="338"/>
      <c r="BL700" s="338"/>
      <c r="BM700" s="338"/>
      <c r="BN700" s="338"/>
      <c r="BO700" s="338"/>
      <c r="BP700" s="338"/>
      <c r="BQ700" s="338"/>
      <c r="BR700" s="338"/>
      <c r="BS700" s="338"/>
      <c r="BT700" s="338"/>
      <c r="BU700" s="338"/>
      <c r="BV700" s="643">
        <f t="shared" si="290"/>
        <v>0</v>
      </c>
      <c r="BW700" s="644">
        <f t="shared" si="291"/>
        <v>0</v>
      </c>
      <c r="BX700" s="776">
        <f t="shared" si="292"/>
        <v>0</v>
      </c>
      <c r="BY700" s="644">
        <f t="shared" si="293"/>
        <v>0</v>
      </c>
      <c r="BZ700" s="338"/>
      <c r="CA700" s="338"/>
      <c r="CB700" s="338"/>
      <c r="CC700" s="338"/>
      <c r="CD700" s="338"/>
      <c r="CE700" s="338"/>
      <c r="CF700" s="338"/>
    </row>
    <row r="701" ht="15.75" customHeight="1">
      <c r="A701" s="821"/>
      <c r="B701" s="338"/>
      <c r="C701" s="338"/>
      <c r="D701" s="338"/>
      <c r="E701" s="338"/>
      <c r="F701" s="339"/>
      <c r="G701" s="773">
        <f t="shared" ref="G701:H701" si="713">L701+N701+P701+R701+T701+V701+X701+Z701+AB701+AD701+AF701+AH701+AJ701+AL701+AN701+AP701+AR701+AT701+AV701+AX701+AZ701+BB701+BD701+BF701+BH701+BJ701+BL701+BN701+BP701+BR701+BT701</f>
        <v>0</v>
      </c>
      <c r="H701" s="671">
        <f t="shared" si="713"/>
        <v>0</v>
      </c>
      <c r="I701" s="774">
        <f t="shared" si="4"/>
        <v>0</v>
      </c>
      <c r="J701" s="418"/>
      <c r="K701" s="407">
        <f t="shared" si="5"/>
        <v>0</v>
      </c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  <c r="AV701" s="338"/>
      <c r="AW701" s="338"/>
      <c r="AX701" s="338"/>
      <c r="AY701" s="338"/>
      <c r="AZ701" s="338"/>
      <c r="BA701" s="338"/>
      <c r="BB701" s="338"/>
      <c r="BC701" s="338"/>
      <c r="BD701" s="338"/>
      <c r="BE701" s="338"/>
      <c r="BF701" s="338"/>
      <c r="BG701" s="338"/>
      <c r="BH701" s="338"/>
      <c r="BI701" s="338"/>
      <c r="BJ701" s="338"/>
      <c r="BK701" s="338"/>
      <c r="BL701" s="338"/>
      <c r="BM701" s="338"/>
      <c r="BN701" s="338"/>
      <c r="BO701" s="338"/>
      <c r="BP701" s="338"/>
      <c r="BQ701" s="338"/>
      <c r="BR701" s="338"/>
      <c r="BS701" s="338"/>
      <c r="BT701" s="338"/>
      <c r="BU701" s="338"/>
      <c r="BV701" s="643">
        <f t="shared" si="290"/>
        <v>0</v>
      </c>
      <c r="BW701" s="644">
        <f t="shared" si="291"/>
        <v>0</v>
      </c>
      <c r="BX701" s="776">
        <f t="shared" si="292"/>
        <v>0</v>
      </c>
      <c r="BY701" s="644">
        <f t="shared" si="293"/>
        <v>0</v>
      </c>
      <c r="BZ701" s="338"/>
      <c r="CA701" s="338"/>
      <c r="CB701" s="338"/>
      <c r="CC701" s="338"/>
      <c r="CD701" s="338"/>
      <c r="CE701" s="338"/>
      <c r="CF701" s="338"/>
    </row>
    <row r="702" ht="15.75" customHeight="1">
      <c r="A702" s="821"/>
      <c r="B702" s="338"/>
      <c r="C702" s="338"/>
      <c r="D702" s="338"/>
      <c r="E702" s="338"/>
      <c r="F702" s="339"/>
      <c r="G702" s="773">
        <f t="shared" ref="G702:H702" si="714">L702+N702+P702+R702+T702+V702+X702+Z702+AB702+AD702+AF702+AH702+AJ702+AL702+AN702+AP702+AR702+AT702+AV702+AX702+AZ702+BB702+BD702+BF702+BH702+BJ702+BL702+BN702+BP702+BR702+BT702</f>
        <v>0</v>
      </c>
      <c r="H702" s="671">
        <f t="shared" si="714"/>
        <v>0</v>
      </c>
      <c r="I702" s="774">
        <f t="shared" si="4"/>
        <v>0</v>
      </c>
      <c r="J702" s="418"/>
      <c r="K702" s="407">
        <f t="shared" si="5"/>
        <v>0</v>
      </c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  <c r="AV702" s="338"/>
      <c r="AW702" s="338"/>
      <c r="AX702" s="338"/>
      <c r="AY702" s="338"/>
      <c r="AZ702" s="338"/>
      <c r="BA702" s="338"/>
      <c r="BB702" s="338"/>
      <c r="BC702" s="338"/>
      <c r="BD702" s="338"/>
      <c r="BE702" s="338"/>
      <c r="BF702" s="338"/>
      <c r="BG702" s="338"/>
      <c r="BH702" s="338"/>
      <c r="BI702" s="338"/>
      <c r="BJ702" s="338"/>
      <c r="BK702" s="338"/>
      <c r="BL702" s="338"/>
      <c r="BM702" s="338"/>
      <c r="BN702" s="338"/>
      <c r="BO702" s="338"/>
      <c r="BP702" s="338"/>
      <c r="BQ702" s="338"/>
      <c r="BR702" s="338"/>
      <c r="BS702" s="338"/>
      <c r="BT702" s="338"/>
      <c r="BU702" s="338"/>
      <c r="BV702" s="643">
        <f t="shared" si="290"/>
        <v>0</v>
      </c>
      <c r="BW702" s="644">
        <f t="shared" si="291"/>
        <v>0</v>
      </c>
      <c r="BX702" s="776">
        <f t="shared" si="292"/>
        <v>0</v>
      </c>
      <c r="BY702" s="644">
        <f t="shared" si="293"/>
        <v>0</v>
      </c>
      <c r="BZ702" s="338"/>
      <c r="CA702" s="338"/>
      <c r="CB702" s="338"/>
      <c r="CC702" s="338"/>
      <c r="CD702" s="338"/>
      <c r="CE702" s="338"/>
      <c r="CF702" s="338"/>
    </row>
    <row r="703" ht="15.75" customHeight="1">
      <c r="A703" s="821"/>
      <c r="B703" s="338"/>
      <c r="C703" s="338"/>
      <c r="D703" s="338"/>
      <c r="E703" s="338"/>
      <c r="F703" s="339"/>
      <c r="G703" s="773">
        <f t="shared" ref="G703:H703" si="715">L703+N703+P703+R703+T703+V703+X703+Z703+AB703+AD703+AF703+AH703+AJ703+AL703+AN703+AP703+AR703+AT703+AV703+AX703+AZ703+BB703+BD703+BF703+BH703+BJ703+BL703+BN703+BP703+BR703+BT703</f>
        <v>0</v>
      </c>
      <c r="H703" s="671">
        <f t="shared" si="715"/>
        <v>0</v>
      </c>
      <c r="I703" s="774">
        <f t="shared" si="4"/>
        <v>0</v>
      </c>
      <c r="J703" s="418"/>
      <c r="K703" s="407">
        <f t="shared" si="5"/>
        <v>0</v>
      </c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  <c r="AV703" s="338"/>
      <c r="AW703" s="338"/>
      <c r="AX703" s="338"/>
      <c r="AY703" s="338"/>
      <c r="AZ703" s="338"/>
      <c r="BA703" s="338"/>
      <c r="BB703" s="338"/>
      <c r="BC703" s="338"/>
      <c r="BD703" s="338"/>
      <c r="BE703" s="338"/>
      <c r="BF703" s="338"/>
      <c r="BG703" s="338"/>
      <c r="BH703" s="338"/>
      <c r="BI703" s="338"/>
      <c r="BJ703" s="338"/>
      <c r="BK703" s="338"/>
      <c r="BL703" s="338"/>
      <c r="BM703" s="338"/>
      <c r="BN703" s="338"/>
      <c r="BO703" s="338"/>
      <c r="BP703" s="338"/>
      <c r="BQ703" s="338"/>
      <c r="BR703" s="338"/>
      <c r="BS703" s="338"/>
      <c r="BT703" s="338"/>
      <c r="BU703" s="338"/>
      <c r="BV703" s="643">
        <f t="shared" si="290"/>
        <v>0</v>
      </c>
      <c r="BW703" s="644">
        <f t="shared" si="291"/>
        <v>0</v>
      </c>
      <c r="BX703" s="776">
        <f t="shared" si="292"/>
        <v>0</v>
      </c>
      <c r="BY703" s="644">
        <f t="shared" si="293"/>
        <v>0</v>
      </c>
      <c r="BZ703" s="338"/>
      <c r="CA703" s="338"/>
      <c r="CB703" s="338"/>
      <c r="CC703" s="338"/>
      <c r="CD703" s="338"/>
      <c r="CE703" s="338"/>
      <c r="CF703" s="338"/>
    </row>
    <row r="704" ht="15.75" customHeight="1">
      <c r="A704" s="821"/>
      <c r="B704" s="338"/>
      <c r="C704" s="338"/>
      <c r="D704" s="338"/>
      <c r="E704" s="338"/>
      <c r="F704" s="339"/>
      <c r="G704" s="773">
        <f t="shared" ref="G704:H704" si="716">L704+N704+P704+R704+T704+V704+X704+Z704+AB704+AD704+AF704+AH704+AJ704+AL704+AN704+AP704+AR704+AT704+AV704+AX704+AZ704+BB704+BD704+BF704+BH704+BJ704+BL704+BN704+BP704+BR704+BT704</f>
        <v>0</v>
      </c>
      <c r="H704" s="671">
        <f t="shared" si="716"/>
        <v>0</v>
      </c>
      <c r="I704" s="774">
        <f t="shared" si="4"/>
        <v>0</v>
      </c>
      <c r="J704" s="418"/>
      <c r="K704" s="407">
        <f t="shared" si="5"/>
        <v>0</v>
      </c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  <c r="AV704" s="338"/>
      <c r="AW704" s="338"/>
      <c r="AX704" s="338"/>
      <c r="AY704" s="338"/>
      <c r="AZ704" s="338"/>
      <c r="BA704" s="338"/>
      <c r="BB704" s="338"/>
      <c r="BC704" s="338"/>
      <c r="BD704" s="338"/>
      <c r="BE704" s="338"/>
      <c r="BF704" s="338"/>
      <c r="BG704" s="338"/>
      <c r="BH704" s="338"/>
      <c r="BI704" s="338"/>
      <c r="BJ704" s="338"/>
      <c r="BK704" s="338"/>
      <c r="BL704" s="338"/>
      <c r="BM704" s="338"/>
      <c r="BN704" s="338"/>
      <c r="BO704" s="338"/>
      <c r="BP704" s="338"/>
      <c r="BQ704" s="338"/>
      <c r="BR704" s="338"/>
      <c r="BS704" s="338"/>
      <c r="BT704" s="338"/>
      <c r="BU704" s="338"/>
      <c r="BV704" s="643"/>
      <c r="BW704" s="644"/>
      <c r="BX704" s="776"/>
      <c r="BY704" s="644"/>
      <c r="BZ704" s="338"/>
      <c r="CA704" s="338"/>
      <c r="CB704" s="338"/>
      <c r="CC704" s="338"/>
      <c r="CD704" s="338"/>
      <c r="CE704" s="338"/>
      <c r="CF704" s="338"/>
    </row>
    <row r="705" ht="15.75" customHeight="1">
      <c r="A705" s="821"/>
      <c r="B705" s="338"/>
      <c r="C705" s="338"/>
      <c r="D705" s="338"/>
      <c r="E705" s="338"/>
      <c r="F705" s="339"/>
      <c r="G705" s="773">
        <f t="shared" ref="G705:H705" si="717">L705+N705+P705+R705+T705+V705+X705+Z705+AB705+AD705+AF705+AH705+AJ705+AL705+AN705+AP705+AR705+AT705+AV705+AX705+AZ705+BB705+BD705+BF705+BH705+BJ705+BL705+BN705+BP705+BR705+BT705</f>
        <v>0</v>
      </c>
      <c r="H705" s="671">
        <f t="shared" si="717"/>
        <v>0</v>
      </c>
      <c r="I705" s="774">
        <f t="shared" si="4"/>
        <v>0</v>
      </c>
      <c r="J705" s="418"/>
      <c r="K705" s="407">
        <f t="shared" si="5"/>
        <v>0</v>
      </c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  <c r="AV705" s="338"/>
      <c r="AW705" s="338"/>
      <c r="AX705" s="338"/>
      <c r="AY705" s="338"/>
      <c r="AZ705" s="338"/>
      <c r="BA705" s="338"/>
      <c r="BB705" s="338"/>
      <c r="BC705" s="338"/>
      <c r="BD705" s="338"/>
      <c r="BE705" s="338"/>
      <c r="BF705" s="338"/>
      <c r="BG705" s="338"/>
      <c r="BH705" s="338"/>
      <c r="BI705" s="338"/>
      <c r="BJ705" s="338"/>
      <c r="BK705" s="338"/>
      <c r="BL705" s="338"/>
      <c r="BM705" s="338"/>
      <c r="BN705" s="338"/>
      <c r="BO705" s="338"/>
      <c r="BP705" s="338"/>
      <c r="BQ705" s="338"/>
      <c r="BR705" s="338"/>
      <c r="BS705" s="338"/>
      <c r="BT705" s="338"/>
      <c r="BU705" s="338"/>
      <c r="BV705" s="643"/>
      <c r="BW705" s="644"/>
      <c r="BX705" s="776"/>
      <c r="BY705" s="644"/>
      <c r="BZ705" s="338"/>
      <c r="CA705" s="338"/>
      <c r="CB705" s="338"/>
      <c r="CC705" s="338"/>
      <c r="CD705" s="338"/>
      <c r="CE705" s="338"/>
      <c r="CF705" s="338"/>
    </row>
    <row r="706" ht="15.75" customHeight="1">
      <c r="A706" s="821"/>
      <c r="B706" s="338"/>
      <c r="C706" s="338"/>
      <c r="D706" s="338"/>
      <c r="E706" s="338"/>
      <c r="F706" s="339"/>
      <c r="G706" s="773">
        <f t="shared" ref="G706:H706" si="718">L706+N706+P706+R706+T706+V706+X706+Z706+AB706+AD706+AF706+AH706+AJ706+AL706+AN706+AP706+AR706+AT706+AV706+AX706+AZ706+BB706+BD706+BF706+BH706+BJ706+BL706+BN706+BP706+BR706+BT706</f>
        <v>0</v>
      </c>
      <c r="H706" s="671">
        <f t="shared" si="718"/>
        <v>0</v>
      </c>
      <c r="I706" s="774">
        <f t="shared" si="4"/>
        <v>0</v>
      </c>
      <c r="J706" s="418"/>
      <c r="K706" s="407">
        <f t="shared" si="5"/>
        <v>0</v>
      </c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  <c r="AV706" s="338"/>
      <c r="AW706" s="338"/>
      <c r="AX706" s="338"/>
      <c r="AY706" s="338"/>
      <c r="AZ706" s="338"/>
      <c r="BA706" s="338"/>
      <c r="BB706" s="338"/>
      <c r="BC706" s="338"/>
      <c r="BD706" s="338"/>
      <c r="BE706" s="338"/>
      <c r="BF706" s="338"/>
      <c r="BG706" s="338"/>
      <c r="BH706" s="338"/>
      <c r="BI706" s="338"/>
      <c r="BJ706" s="338"/>
      <c r="BK706" s="338"/>
      <c r="BL706" s="338"/>
      <c r="BM706" s="338"/>
      <c r="BN706" s="338"/>
      <c r="BO706" s="338"/>
      <c r="BP706" s="338"/>
      <c r="BQ706" s="338"/>
      <c r="BR706" s="338"/>
      <c r="BS706" s="338"/>
      <c r="BT706" s="338"/>
      <c r="BU706" s="338"/>
      <c r="BV706" s="643"/>
      <c r="BW706" s="644"/>
      <c r="BX706" s="776"/>
      <c r="BY706" s="644"/>
      <c r="BZ706" s="338"/>
      <c r="CA706" s="338"/>
      <c r="CB706" s="338"/>
      <c r="CC706" s="338"/>
      <c r="CD706" s="338"/>
      <c r="CE706" s="338"/>
      <c r="CF706" s="338"/>
    </row>
    <row r="707" ht="15.75" customHeight="1">
      <c r="A707" s="821"/>
      <c r="B707" s="338"/>
      <c r="C707" s="338"/>
      <c r="D707" s="338"/>
      <c r="E707" s="338"/>
      <c r="F707" s="339"/>
      <c r="G707" s="773">
        <f t="shared" ref="G707:H707" si="719">L707+N707+P707+R707+T707+V707+X707+Z707+AB707+AD707+AF707+AH707+AJ707+AL707+AN707+AP707+AR707+AT707+AV707+AX707+AZ707+BB707+BD707+BF707+BH707+BJ707+BL707+BN707+BP707+BR707+BT707</f>
        <v>0</v>
      </c>
      <c r="H707" s="671">
        <f t="shared" si="719"/>
        <v>0</v>
      </c>
      <c r="I707" s="774">
        <f t="shared" si="4"/>
        <v>0</v>
      </c>
      <c r="J707" s="418"/>
      <c r="K707" s="407">
        <f t="shared" si="5"/>
        <v>0</v>
      </c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  <c r="AV707" s="338"/>
      <c r="AW707" s="338"/>
      <c r="AX707" s="338"/>
      <c r="AY707" s="338"/>
      <c r="AZ707" s="338"/>
      <c r="BA707" s="338"/>
      <c r="BB707" s="338"/>
      <c r="BC707" s="338"/>
      <c r="BD707" s="338"/>
      <c r="BE707" s="338"/>
      <c r="BF707" s="338"/>
      <c r="BG707" s="338"/>
      <c r="BH707" s="338"/>
      <c r="BI707" s="338"/>
      <c r="BJ707" s="338"/>
      <c r="BK707" s="338"/>
      <c r="BL707" s="338"/>
      <c r="BM707" s="338"/>
      <c r="BN707" s="338"/>
      <c r="BO707" s="338"/>
      <c r="BP707" s="338"/>
      <c r="BQ707" s="338"/>
      <c r="BR707" s="338"/>
      <c r="BS707" s="338"/>
      <c r="BT707" s="338"/>
      <c r="BU707" s="338"/>
      <c r="BV707" s="643"/>
      <c r="BW707" s="644"/>
      <c r="BX707" s="776"/>
      <c r="BY707" s="644"/>
      <c r="BZ707" s="338"/>
      <c r="CA707" s="338"/>
      <c r="CB707" s="338"/>
      <c r="CC707" s="338"/>
      <c r="CD707" s="338"/>
      <c r="CE707" s="338"/>
      <c r="CF707" s="338"/>
    </row>
    <row r="708" ht="15.75" customHeight="1">
      <c r="A708" s="821"/>
      <c r="B708" s="338"/>
      <c r="C708" s="338"/>
      <c r="D708" s="338"/>
      <c r="E708" s="338"/>
      <c r="F708" s="339"/>
      <c r="G708" s="773">
        <f t="shared" ref="G708:H708" si="720">L708+N708+P708+R708+T708+V708+X708+Z708+AB708+AD708+AF708+AH708+AJ708+AL708+AN708+AP708+AR708+AT708+AV708+AX708+AZ708+BB708+BD708+BF708+BH708+BJ708+BL708+BN708+BP708+BR708+BT708</f>
        <v>0</v>
      </c>
      <c r="H708" s="671">
        <f t="shared" si="720"/>
        <v>0</v>
      </c>
      <c r="I708" s="774">
        <f t="shared" si="4"/>
        <v>0</v>
      </c>
      <c r="J708" s="418"/>
      <c r="K708" s="407">
        <f t="shared" si="5"/>
        <v>0</v>
      </c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  <c r="AV708" s="338"/>
      <c r="AW708" s="338"/>
      <c r="AX708" s="338"/>
      <c r="AY708" s="338"/>
      <c r="AZ708" s="338"/>
      <c r="BA708" s="338"/>
      <c r="BB708" s="338"/>
      <c r="BC708" s="338"/>
      <c r="BD708" s="338"/>
      <c r="BE708" s="338"/>
      <c r="BF708" s="338"/>
      <c r="BG708" s="338"/>
      <c r="BH708" s="338"/>
      <c r="BI708" s="338"/>
      <c r="BJ708" s="338"/>
      <c r="BK708" s="338"/>
      <c r="BL708" s="338"/>
      <c r="BM708" s="338"/>
      <c r="BN708" s="338"/>
      <c r="BO708" s="338"/>
      <c r="BP708" s="338"/>
      <c r="BQ708" s="338"/>
      <c r="BR708" s="338"/>
      <c r="BS708" s="338"/>
      <c r="BT708" s="338"/>
      <c r="BU708" s="338"/>
      <c r="BV708" s="643"/>
      <c r="BW708" s="644"/>
      <c r="BX708" s="776"/>
      <c r="BY708" s="644"/>
      <c r="BZ708" s="338"/>
      <c r="CA708" s="338"/>
      <c r="CB708" s="338"/>
      <c r="CC708" s="338"/>
      <c r="CD708" s="338"/>
      <c r="CE708" s="338"/>
      <c r="CF708" s="338"/>
    </row>
    <row r="709" ht="15.75" customHeight="1">
      <c r="A709" s="338"/>
      <c r="B709" s="338"/>
      <c r="C709" s="338"/>
      <c r="D709" s="338"/>
      <c r="E709" s="338"/>
      <c r="F709" s="339"/>
      <c r="G709" s="773">
        <f t="shared" ref="G709:H709" si="721">L709+N709+P709+R709+T709+V709+X709+Z709+AB709+AD709+AF709+AH709+AJ709+AL709+AN709+AP709+AR709+AT709+AV709+AX709+AZ709+BB709+BD709+BF709+BH709+BJ709+BL709+BN709+BP709+BR709+BT709</f>
        <v>0</v>
      </c>
      <c r="H709" s="671">
        <f t="shared" si="721"/>
        <v>0</v>
      </c>
      <c r="I709" s="774">
        <f t="shared" si="4"/>
        <v>0</v>
      </c>
      <c r="J709" s="418"/>
      <c r="K709" s="407">
        <f t="shared" si="5"/>
        <v>0</v>
      </c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  <c r="AV709" s="338"/>
      <c r="AW709" s="338"/>
      <c r="AX709" s="338"/>
      <c r="AY709" s="338"/>
      <c r="AZ709" s="338"/>
      <c r="BA709" s="338"/>
      <c r="BB709" s="338"/>
      <c r="BC709" s="338"/>
      <c r="BD709" s="338"/>
      <c r="BE709" s="338"/>
      <c r="BF709" s="338"/>
      <c r="BG709" s="338"/>
      <c r="BH709" s="338"/>
      <c r="BI709" s="338"/>
      <c r="BJ709" s="338"/>
      <c r="BK709" s="338"/>
      <c r="BL709" s="338"/>
      <c r="BM709" s="338"/>
      <c r="BN709" s="338"/>
      <c r="BO709" s="338"/>
      <c r="BP709" s="338"/>
      <c r="BQ709" s="338"/>
      <c r="BR709" s="338"/>
      <c r="BS709" s="338"/>
      <c r="BT709" s="338"/>
      <c r="BU709" s="338"/>
      <c r="BV709" s="643"/>
      <c r="BW709" s="644"/>
      <c r="BX709" s="776"/>
      <c r="BY709" s="644"/>
      <c r="BZ709" s="338"/>
      <c r="CA709" s="338"/>
      <c r="CB709" s="338"/>
      <c r="CC709" s="338"/>
      <c r="CD709" s="338"/>
      <c r="CE709" s="338"/>
      <c r="CF709" s="338"/>
    </row>
    <row r="710" ht="15.75" customHeight="1">
      <c r="A710" s="338"/>
      <c r="B710" s="338"/>
      <c r="C710" s="338"/>
      <c r="D710" s="338"/>
      <c r="E710" s="338"/>
      <c r="F710" s="339"/>
      <c r="G710" s="773">
        <f t="shared" ref="G710:H710" si="722">L710+N710+P710+R710+T710+V710+X710+Z710+AB710+AD710+AF710+AH710+AJ710+AL710+AN710+AP710+AR710+AT710+AV710+AX710+AZ710+BB710+BD710+BF710+BH710+BJ710+BL710+BN710+BP710+BR710+BT710</f>
        <v>0</v>
      </c>
      <c r="H710" s="671">
        <f t="shared" si="722"/>
        <v>0</v>
      </c>
      <c r="I710" s="774">
        <f t="shared" si="4"/>
        <v>0</v>
      </c>
      <c r="J710" s="418"/>
      <c r="K710" s="407">
        <f t="shared" si="5"/>
        <v>0</v>
      </c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  <c r="AV710" s="338"/>
      <c r="AW710" s="338"/>
      <c r="AX710" s="338"/>
      <c r="AY710" s="338"/>
      <c r="AZ710" s="338"/>
      <c r="BA710" s="338"/>
      <c r="BB710" s="338"/>
      <c r="BC710" s="338"/>
      <c r="BD710" s="338"/>
      <c r="BE710" s="338"/>
      <c r="BF710" s="338"/>
      <c r="BG710" s="338"/>
      <c r="BH710" s="338"/>
      <c r="BI710" s="338"/>
      <c r="BJ710" s="338"/>
      <c r="BK710" s="338"/>
      <c r="BL710" s="338"/>
      <c r="BM710" s="338"/>
      <c r="BN710" s="338"/>
      <c r="BO710" s="338"/>
      <c r="BP710" s="338"/>
      <c r="BQ710" s="338"/>
      <c r="BR710" s="338"/>
      <c r="BS710" s="338"/>
      <c r="BT710" s="338"/>
      <c r="BU710" s="338"/>
      <c r="BV710" s="643"/>
      <c r="BW710" s="644"/>
      <c r="BX710" s="776"/>
      <c r="BY710" s="644"/>
      <c r="BZ710" s="338"/>
      <c r="CA710" s="338"/>
      <c r="CB710" s="338"/>
      <c r="CC710" s="338"/>
      <c r="CD710" s="338"/>
      <c r="CE710" s="338"/>
      <c r="CF710" s="338"/>
    </row>
    <row r="711" ht="15.75" customHeight="1">
      <c r="A711" s="338"/>
      <c r="B711" s="338"/>
      <c r="C711" s="338"/>
      <c r="D711" s="338"/>
      <c r="E711" s="338"/>
      <c r="F711" s="339"/>
      <c r="G711" s="773">
        <f t="shared" ref="G711:H711" si="723">L711+N711+P711+R711+T711+V711+X711+Z711+AB711+AD711+AF711+AH711+AJ711+AL711+AN711+AP711+AR711+AT711+AV711+AX711+AZ711+BB711+BD711+BF711+BH711+BJ711+BL711+BN711+BP711+BR711+BT711</f>
        <v>0</v>
      </c>
      <c r="H711" s="671">
        <f t="shared" si="723"/>
        <v>0</v>
      </c>
      <c r="I711" s="774">
        <f t="shared" si="4"/>
        <v>0</v>
      </c>
      <c r="J711" s="418"/>
      <c r="K711" s="407">
        <f t="shared" si="5"/>
        <v>0</v>
      </c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  <c r="AV711" s="338"/>
      <c r="AW711" s="338"/>
      <c r="AX711" s="338"/>
      <c r="AY711" s="338"/>
      <c r="AZ711" s="338"/>
      <c r="BA711" s="338"/>
      <c r="BB711" s="338"/>
      <c r="BC711" s="338"/>
      <c r="BD711" s="338"/>
      <c r="BE711" s="338"/>
      <c r="BF711" s="338"/>
      <c r="BG711" s="338"/>
      <c r="BH711" s="338"/>
      <c r="BI711" s="338"/>
      <c r="BJ711" s="338"/>
      <c r="BK711" s="338"/>
      <c r="BL711" s="338"/>
      <c r="BM711" s="338"/>
      <c r="BN711" s="338"/>
      <c r="BO711" s="338"/>
      <c r="BP711" s="338"/>
      <c r="BQ711" s="338"/>
      <c r="BR711" s="338"/>
      <c r="BS711" s="338"/>
      <c r="BT711" s="338"/>
      <c r="BU711" s="338"/>
      <c r="BV711" s="643"/>
      <c r="BW711" s="644"/>
      <c r="BX711" s="776"/>
      <c r="BY711" s="644"/>
      <c r="BZ711" s="338"/>
      <c r="CA711" s="338"/>
      <c r="CB711" s="338"/>
      <c r="CC711" s="338"/>
      <c r="CD711" s="338"/>
      <c r="CE711" s="338"/>
      <c r="CF711" s="338"/>
    </row>
    <row r="712" ht="15.75" customHeight="1">
      <c r="A712" s="338"/>
      <c r="B712" s="338"/>
      <c r="C712" s="338"/>
      <c r="D712" s="338"/>
      <c r="E712" s="338"/>
      <c r="F712" s="339"/>
      <c r="G712" s="773">
        <f t="shared" ref="G712:H712" si="724">L712+N712+P712+R712+T712+V712+X712+Z712+AB712+AD712+AF712+AH712+AJ712+AL712+AN712+AP712+AR712+AT712+AV712+AX712+AZ712+BB712+BD712+BF712+BH712+BJ712+BL712+BN712+BP712+BR712+BT712</f>
        <v>0</v>
      </c>
      <c r="H712" s="671">
        <f t="shared" si="724"/>
        <v>0</v>
      </c>
      <c r="I712" s="774">
        <f t="shared" si="4"/>
        <v>0</v>
      </c>
      <c r="J712" s="418"/>
      <c r="K712" s="407">
        <f t="shared" si="5"/>
        <v>0</v>
      </c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  <c r="AV712" s="338"/>
      <c r="AW712" s="338"/>
      <c r="AX712" s="338"/>
      <c r="AY712" s="338"/>
      <c r="AZ712" s="338"/>
      <c r="BA712" s="338"/>
      <c r="BB712" s="338"/>
      <c r="BC712" s="338"/>
      <c r="BD712" s="338"/>
      <c r="BE712" s="338"/>
      <c r="BF712" s="338"/>
      <c r="BG712" s="338"/>
      <c r="BH712" s="338"/>
      <c r="BI712" s="338"/>
      <c r="BJ712" s="338"/>
      <c r="BK712" s="338"/>
      <c r="BL712" s="338"/>
      <c r="BM712" s="338"/>
      <c r="BN712" s="338"/>
      <c r="BO712" s="338"/>
      <c r="BP712" s="338"/>
      <c r="BQ712" s="338"/>
      <c r="BR712" s="338"/>
      <c r="BS712" s="338"/>
      <c r="BT712" s="338"/>
      <c r="BU712" s="338"/>
      <c r="BV712" s="643"/>
      <c r="BW712" s="644"/>
      <c r="BX712" s="776"/>
      <c r="BY712" s="644"/>
      <c r="BZ712" s="338"/>
      <c r="CA712" s="338"/>
      <c r="CB712" s="338"/>
      <c r="CC712" s="338"/>
      <c r="CD712" s="338"/>
      <c r="CE712" s="338"/>
      <c r="CF712" s="338"/>
    </row>
    <row r="713" ht="15.75" customHeight="1">
      <c r="A713" s="338"/>
      <c r="B713" s="338"/>
      <c r="C713" s="338"/>
      <c r="D713" s="338"/>
      <c r="E713" s="338"/>
      <c r="F713" s="339"/>
      <c r="G713" s="773">
        <f t="shared" ref="G713:H713" si="725">L713+N713+P713+R713+T713+V713+X713+Z713+AB713+AD713+AF713+AH713+AJ713+AL713+AN713+AP713+AR713+AT713+AV713+AX713+AZ713+BB713+BD713+BF713+BH713+BJ713+BL713+BN713+BP713+BR713+BT713</f>
        <v>0</v>
      </c>
      <c r="H713" s="671">
        <f t="shared" si="725"/>
        <v>0</v>
      </c>
      <c r="I713" s="774">
        <f t="shared" si="4"/>
        <v>0</v>
      </c>
      <c r="J713" s="418"/>
      <c r="K713" s="407">
        <f t="shared" si="5"/>
        <v>0</v>
      </c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  <c r="AV713" s="338"/>
      <c r="AW713" s="338"/>
      <c r="AX713" s="338"/>
      <c r="AY713" s="338"/>
      <c r="AZ713" s="338"/>
      <c r="BA713" s="338"/>
      <c r="BB713" s="338"/>
      <c r="BC713" s="338"/>
      <c r="BD713" s="338"/>
      <c r="BE713" s="338"/>
      <c r="BF713" s="338"/>
      <c r="BG713" s="338"/>
      <c r="BH713" s="338"/>
      <c r="BI713" s="338"/>
      <c r="BJ713" s="338"/>
      <c r="BK713" s="338"/>
      <c r="BL713" s="338"/>
      <c r="BM713" s="338"/>
      <c r="BN713" s="338"/>
      <c r="BO713" s="338"/>
      <c r="BP713" s="338"/>
      <c r="BQ713" s="338"/>
      <c r="BR713" s="338"/>
      <c r="BS713" s="338"/>
      <c r="BT713" s="338"/>
      <c r="BU713" s="338"/>
      <c r="BV713" s="643"/>
      <c r="BW713" s="644"/>
      <c r="BX713" s="776"/>
      <c r="BY713" s="644"/>
      <c r="BZ713" s="338"/>
      <c r="CA713" s="338"/>
      <c r="CB713" s="338"/>
      <c r="CC713" s="338"/>
      <c r="CD713" s="338"/>
      <c r="CE713" s="338"/>
      <c r="CF713" s="338"/>
    </row>
    <row r="714" ht="15.75" customHeight="1">
      <c r="A714" s="338"/>
      <c r="B714" s="338"/>
      <c r="C714" s="338"/>
      <c r="D714" s="338"/>
      <c r="E714" s="338"/>
      <c r="F714" s="339"/>
      <c r="G714" s="773">
        <f t="shared" ref="G714:H714" si="726">L714+N714+P714+R714+T714+V714+X714+Z714+AB714+AD714+AF714+AH714+AJ714+AL714+AN714+AP714+AR714+AT714+AV714+AX714+AZ714+BB714+BD714+BF714+BH714+BJ714+BL714+BN714+BP714+BR714+BT714</f>
        <v>0</v>
      </c>
      <c r="H714" s="671">
        <f t="shared" si="726"/>
        <v>0</v>
      </c>
      <c r="I714" s="774">
        <f t="shared" si="4"/>
        <v>0</v>
      </c>
      <c r="J714" s="418"/>
      <c r="K714" s="407">
        <f t="shared" si="5"/>
        <v>0</v>
      </c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  <c r="AV714" s="338"/>
      <c r="AW714" s="338"/>
      <c r="AX714" s="338"/>
      <c r="AY714" s="338"/>
      <c r="AZ714" s="338"/>
      <c r="BA714" s="338"/>
      <c r="BB714" s="338"/>
      <c r="BC714" s="338"/>
      <c r="BD714" s="338"/>
      <c r="BE714" s="338"/>
      <c r="BF714" s="338"/>
      <c r="BG714" s="338"/>
      <c r="BH714" s="338"/>
      <c r="BI714" s="338"/>
      <c r="BJ714" s="338"/>
      <c r="BK714" s="338"/>
      <c r="BL714" s="338"/>
      <c r="BM714" s="338"/>
      <c r="BN714" s="338"/>
      <c r="BO714" s="338"/>
      <c r="BP714" s="338"/>
      <c r="BQ714" s="338"/>
      <c r="BR714" s="338"/>
      <c r="BS714" s="338"/>
      <c r="BT714" s="338"/>
      <c r="BU714" s="338"/>
      <c r="BV714" s="643"/>
      <c r="BW714" s="644"/>
      <c r="BX714" s="776"/>
      <c r="BY714" s="644"/>
      <c r="BZ714" s="338"/>
      <c r="CA714" s="338"/>
      <c r="CB714" s="338"/>
      <c r="CC714" s="338"/>
      <c r="CD714" s="338"/>
      <c r="CE714" s="338"/>
      <c r="CF714" s="338"/>
    </row>
    <row r="715" ht="15.75" customHeight="1">
      <c r="A715" s="338"/>
      <c r="B715" s="338"/>
      <c r="C715" s="338"/>
      <c r="D715" s="338"/>
      <c r="E715" s="338"/>
      <c r="F715" s="339"/>
      <c r="G715" s="773">
        <f t="shared" ref="G715:H715" si="727">L715+N715+P715+R715+T715+V715+X715+Z715+AB715+AD715+AF715+AH715+AJ715+AL715+AN715+AP715+AR715+AT715+AV715+AX715+AZ715+BB715+BD715+BF715+BH715+BJ715+BL715+BN715+BP715+BR715+BT715</f>
        <v>0</v>
      </c>
      <c r="H715" s="671">
        <f t="shared" si="727"/>
        <v>0</v>
      </c>
      <c r="I715" s="774">
        <f t="shared" si="4"/>
        <v>0</v>
      </c>
      <c r="J715" s="418"/>
      <c r="K715" s="407">
        <f t="shared" si="5"/>
        <v>0</v>
      </c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  <c r="AV715" s="338"/>
      <c r="AW715" s="338"/>
      <c r="AX715" s="338"/>
      <c r="AY715" s="338"/>
      <c r="AZ715" s="338"/>
      <c r="BA715" s="338"/>
      <c r="BB715" s="338"/>
      <c r="BC715" s="338"/>
      <c r="BD715" s="338"/>
      <c r="BE715" s="338"/>
      <c r="BF715" s="338"/>
      <c r="BG715" s="338"/>
      <c r="BH715" s="338"/>
      <c r="BI715" s="338"/>
      <c r="BJ715" s="338"/>
      <c r="BK715" s="338"/>
      <c r="BL715" s="338"/>
      <c r="BM715" s="338"/>
      <c r="BN715" s="338"/>
      <c r="BO715" s="338"/>
      <c r="BP715" s="338"/>
      <c r="BQ715" s="338"/>
      <c r="BR715" s="338"/>
      <c r="BS715" s="338"/>
      <c r="BT715" s="338"/>
      <c r="BU715" s="338"/>
      <c r="BV715" s="643"/>
      <c r="BW715" s="644"/>
      <c r="BX715" s="776"/>
      <c r="BY715" s="644"/>
      <c r="BZ715" s="338"/>
      <c r="CA715" s="338"/>
      <c r="CB715" s="338"/>
      <c r="CC715" s="338"/>
      <c r="CD715" s="338"/>
      <c r="CE715" s="338"/>
      <c r="CF715" s="338"/>
    </row>
    <row r="716" ht="15.75" customHeight="1">
      <c r="A716" s="338"/>
      <c r="B716" s="338"/>
      <c r="C716" s="338"/>
      <c r="D716" s="338"/>
      <c r="E716" s="338"/>
      <c r="F716" s="339"/>
      <c r="G716" s="773">
        <f t="shared" ref="G716:H716" si="728">L716+N716+P716+R716+T716+V716+X716+Z716+AB716+AD716+AF716+AH716+AJ716+AL716+AN716+AP716+AR716+AT716+AV716+AX716+AZ716+BB716+BD716+BF716+BH716+BJ716+BL716+BN716+BP716+BR716+BT716</f>
        <v>0</v>
      </c>
      <c r="H716" s="671">
        <f t="shared" si="728"/>
        <v>0</v>
      </c>
      <c r="I716" s="774">
        <f t="shared" si="4"/>
        <v>0</v>
      </c>
      <c r="J716" s="418"/>
      <c r="K716" s="407">
        <f t="shared" si="5"/>
        <v>0</v>
      </c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  <c r="AV716" s="338"/>
      <c r="AW716" s="338"/>
      <c r="AX716" s="338"/>
      <c r="AY716" s="338"/>
      <c r="AZ716" s="338"/>
      <c r="BA716" s="338"/>
      <c r="BB716" s="338"/>
      <c r="BC716" s="338"/>
      <c r="BD716" s="338"/>
      <c r="BE716" s="338"/>
      <c r="BF716" s="338"/>
      <c r="BG716" s="338"/>
      <c r="BH716" s="338"/>
      <c r="BI716" s="338"/>
      <c r="BJ716" s="338"/>
      <c r="BK716" s="338"/>
      <c r="BL716" s="338"/>
      <c r="BM716" s="338"/>
      <c r="BN716" s="338"/>
      <c r="BO716" s="338"/>
      <c r="BP716" s="338"/>
      <c r="BQ716" s="338"/>
      <c r="BR716" s="338"/>
      <c r="BS716" s="338"/>
      <c r="BT716" s="338"/>
      <c r="BU716" s="338"/>
      <c r="BV716" s="643"/>
      <c r="BW716" s="644"/>
      <c r="BX716" s="776"/>
      <c r="BY716" s="644"/>
      <c r="BZ716" s="338"/>
      <c r="CA716" s="338"/>
      <c r="CB716" s="338"/>
      <c r="CC716" s="338"/>
      <c r="CD716" s="338"/>
      <c r="CE716" s="338"/>
      <c r="CF716" s="338"/>
    </row>
    <row r="717" ht="15.75" customHeight="1">
      <c r="A717" s="338"/>
      <c r="B717" s="338"/>
      <c r="C717" s="338"/>
      <c r="D717" s="338"/>
      <c r="E717" s="338"/>
      <c r="F717" s="339"/>
      <c r="G717" s="773">
        <f t="shared" ref="G717:H717" si="729">L717+N717+P717+R717+T717+V717+X717+Z717+AB717+AD717+AF717+AH717+AJ717+AL717+AN717+AP717+AR717+AT717+AV717+AX717+AZ717+BB717+BD717+BF717+BH717+BJ717+BL717+BN717+BP717+BR717+BT717</f>
        <v>0</v>
      </c>
      <c r="H717" s="671">
        <f t="shared" si="729"/>
        <v>0</v>
      </c>
      <c r="I717" s="774">
        <f t="shared" si="4"/>
        <v>0</v>
      </c>
      <c r="J717" s="418"/>
      <c r="K717" s="407">
        <f t="shared" si="5"/>
        <v>0</v>
      </c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  <c r="AV717" s="338"/>
      <c r="AW717" s="338"/>
      <c r="AX717" s="338"/>
      <c r="AY717" s="338"/>
      <c r="AZ717" s="338"/>
      <c r="BA717" s="338"/>
      <c r="BB717" s="338"/>
      <c r="BC717" s="338"/>
      <c r="BD717" s="338"/>
      <c r="BE717" s="338"/>
      <c r="BF717" s="338"/>
      <c r="BG717" s="338"/>
      <c r="BH717" s="338"/>
      <c r="BI717" s="338"/>
      <c r="BJ717" s="338"/>
      <c r="BK717" s="338"/>
      <c r="BL717" s="338"/>
      <c r="BM717" s="338"/>
      <c r="BN717" s="338"/>
      <c r="BO717" s="338"/>
      <c r="BP717" s="338"/>
      <c r="BQ717" s="338"/>
      <c r="BR717" s="338"/>
      <c r="BS717" s="338"/>
      <c r="BT717" s="338"/>
      <c r="BU717" s="338"/>
      <c r="BV717" s="643"/>
      <c r="BW717" s="644"/>
      <c r="BX717" s="776"/>
      <c r="BY717" s="644"/>
      <c r="BZ717" s="338"/>
      <c r="CA717" s="338"/>
      <c r="CB717" s="338"/>
      <c r="CC717" s="338"/>
      <c r="CD717" s="338"/>
      <c r="CE717" s="338"/>
      <c r="CF717" s="338"/>
    </row>
    <row r="718" ht="15.75" customHeight="1">
      <c r="A718" s="338"/>
      <c r="B718" s="338"/>
      <c r="C718" s="338"/>
      <c r="D718" s="338"/>
      <c r="E718" s="338"/>
      <c r="F718" s="339"/>
      <c r="G718" s="773">
        <f t="shared" ref="G718:H718" si="730">L718+N718+P718+R718+T718+V718+X718+Z718+AB718+AD718+AF718+AH718+AJ718+AL718+AN718+AP718+AR718+AT718+AV718+AX718+AZ718+BB718+BD718+BF718+BH718+BJ718+BL718+BN718+BP718+BR718+BT718</f>
        <v>0</v>
      </c>
      <c r="H718" s="671">
        <f t="shared" si="730"/>
        <v>0</v>
      </c>
      <c r="I718" s="774">
        <f t="shared" si="4"/>
        <v>0</v>
      </c>
      <c r="J718" s="418"/>
      <c r="K718" s="407">
        <f t="shared" si="5"/>
        <v>0</v>
      </c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  <c r="AV718" s="338"/>
      <c r="AW718" s="338"/>
      <c r="AX718" s="338"/>
      <c r="AY718" s="338"/>
      <c r="AZ718" s="338"/>
      <c r="BA718" s="338"/>
      <c r="BB718" s="338"/>
      <c r="BC718" s="338"/>
      <c r="BD718" s="338"/>
      <c r="BE718" s="338"/>
      <c r="BF718" s="338"/>
      <c r="BG718" s="338"/>
      <c r="BH718" s="338"/>
      <c r="BI718" s="338"/>
      <c r="BJ718" s="338"/>
      <c r="BK718" s="338"/>
      <c r="BL718" s="338"/>
      <c r="BM718" s="338"/>
      <c r="BN718" s="338"/>
      <c r="BO718" s="338"/>
      <c r="BP718" s="338"/>
      <c r="BQ718" s="338"/>
      <c r="BR718" s="338"/>
      <c r="BS718" s="338"/>
      <c r="BT718" s="338"/>
      <c r="BU718" s="338"/>
      <c r="BV718" s="643"/>
      <c r="BW718" s="644"/>
      <c r="BX718" s="776"/>
      <c r="BY718" s="644"/>
      <c r="BZ718" s="338"/>
      <c r="CA718" s="338"/>
      <c r="CB718" s="338"/>
      <c r="CC718" s="338"/>
      <c r="CD718" s="338"/>
      <c r="CE718" s="338"/>
      <c r="CF718" s="338"/>
    </row>
    <row r="719" ht="15.75" customHeight="1">
      <c r="A719" s="338"/>
      <c r="B719" s="338"/>
      <c r="C719" s="338"/>
      <c r="D719" s="338"/>
      <c r="E719" s="338"/>
      <c r="F719" s="339"/>
      <c r="G719" s="773">
        <f t="shared" ref="G719:H719" si="731">L719+N719+P719+R719+T719+V719+X719+Z719+AB719+AD719+AF719+AH719+AJ719+AL719+AN719+AP719+AR719+AT719+AV719+AX719+AZ719+BB719+BD719+BF719+BH719+BJ719+BL719+BN719+BP719+BR719+BT719</f>
        <v>0</v>
      </c>
      <c r="H719" s="671">
        <f t="shared" si="731"/>
        <v>0</v>
      </c>
      <c r="I719" s="774">
        <f t="shared" si="4"/>
        <v>0</v>
      </c>
      <c r="J719" s="418"/>
      <c r="K719" s="407">
        <f t="shared" si="5"/>
        <v>0</v>
      </c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  <c r="AV719" s="338"/>
      <c r="AW719" s="338"/>
      <c r="AX719" s="338"/>
      <c r="AY719" s="338"/>
      <c r="AZ719" s="338"/>
      <c r="BA719" s="338"/>
      <c r="BB719" s="338"/>
      <c r="BC719" s="338"/>
      <c r="BD719" s="338"/>
      <c r="BE719" s="338"/>
      <c r="BF719" s="338"/>
      <c r="BG719" s="338"/>
      <c r="BH719" s="338"/>
      <c r="BI719" s="338"/>
      <c r="BJ719" s="338"/>
      <c r="BK719" s="338"/>
      <c r="BL719" s="338"/>
      <c r="BM719" s="338"/>
      <c r="BN719" s="338"/>
      <c r="BO719" s="338"/>
      <c r="BP719" s="338"/>
      <c r="BQ719" s="338"/>
      <c r="BR719" s="338"/>
      <c r="BS719" s="338"/>
      <c r="BT719" s="338"/>
      <c r="BU719" s="338"/>
      <c r="BV719" s="643"/>
      <c r="BW719" s="644"/>
      <c r="BX719" s="776"/>
      <c r="BY719" s="644"/>
      <c r="BZ719" s="338"/>
      <c r="CA719" s="338"/>
      <c r="CB719" s="338"/>
      <c r="CC719" s="338"/>
      <c r="CD719" s="338"/>
      <c r="CE719" s="338"/>
      <c r="CF719" s="338"/>
    </row>
    <row r="720" ht="15.75" customHeight="1">
      <c r="A720" s="338"/>
      <c r="B720" s="338"/>
      <c r="C720" s="338"/>
      <c r="D720" s="338"/>
      <c r="E720" s="338"/>
      <c r="F720" s="339"/>
      <c r="G720" s="773">
        <f t="shared" ref="G720:H720" si="732">L720+N720+P720+R720+T720+V720+X720+Z720+AB720+AD720+AF720+AH720+AJ720+AL720+AN720+AP720+AR720+AT720+AV720+AX720+AZ720+BB720+BD720+BF720+BH720+BJ720+BL720+BN720+BP720+BR720+BT720</f>
        <v>0</v>
      </c>
      <c r="H720" s="671">
        <f t="shared" si="732"/>
        <v>0</v>
      </c>
      <c r="I720" s="774">
        <f t="shared" si="4"/>
        <v>0</v>
      </c>
      <c r="J720" s="418"/>
      <c r="K720" s="407">
        <f t="shared" si="5"/>
        <v>0</v>
      </c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  <c r="AV720" s="338"/>
      <c r="AW720" s="338"/>
      <c r="AX720" s="338"/>
      <c r="AY720" s="338"/>
      <c r="AZ720" s="338"/>
      <c r="BA720" s="338"/>
      <c r="BB720" s="338"/>
      <c r="BC720" s="338"/>
      <c r="BD720" s="338"/>
      <c r="BE720" s="338"/>
      <c r="BF720" s="338"/>
      <c r="BG720" s="338"/>
      <c r="BH720" s="338"/>
      <c r="BI720" s="338"/>
      <c r="BJ720" s="338"/>
      <c r="BK720" s="338"/>
      <c r="BL720" s="338"/>
      <c r="BM720" s="338"/>
      <c r="BN720" s="338"/>
      <c r="BO720" s="338"/>
      <c r="BP720" s="338"/>
      <c r="BQ720" s="338"/>
      <c r="BR720" s="338"/>
      <c r="BS720" s="338"/>
      <c r="BT720" s="338"/>
      <c r="BU720" s="338"/>
      <c r="BV720" s="643"/>
      <c r="BW720" s="644"/>
      <c r="BX720" s="776"/>
      <c r="BY720" s="644"/>
      <c r="BZ720" s="338"/>
      <c r="CA720" s="338"/>
      <c r="CB720" s="338"/>
      <c r="CC720" s="338"/>
      <c r="CD720" s="338"/>
      <c r="CE720" s="338"/>
      <c r="CF720" s="338"/>
    </row>
    <row r="721" ht="15.75" customHeight="1">
      <c r="A721" s="338"/>
      <c r="B721" s="338"/>
      <c r="C721" s="338"/>
      <c r="D721" s="338"/>
      <c r="E721" s="338"/>
      <c r="F721" s="346"/>
      <c r="G721" s="773">
        <f t="shared" ref="G721:H721" si="733">L721+N721+P721+R721+T721+V721+X721+Z721+AB721+AD721+AF721+AH721+AJ721+AL721+AN721+AP721+AR721+AT721+AV721+AX721+AZ721+BB721+BD721+BF721+BH721+BJ721+BL721+BN721+BP721+BR721+BT721</f>
        <v>0</v>
      </c>
      <c r="H721" s="671">
        <f t="shared" si="733"/>
        <v>0</v>
      </c>
      <c r="I721" s="774">
        <f t="shared" si="4"/>
        <v>0</v>
      </c>
      <c r="J721" s="418"/>
      <c r="K721" s="407">
        <f t="shared" si="5"/>
        <v>0</v>
      </c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  <c r="AV721" s="338"/>
      <c r="AW721" s="338"/>
      <c r="AX721" s="338"/>
      <c r="AY721" s="338"/>
      <c r="AZ721" s="338"/>
      <c r="BA721" s="338"/>
      <c r="BB721" s="338"/>
      <c r="BC721" s="338"/>
      <c r="BD721" s="338"/>
      <c r="BE721" s="338"/>
      <c r="BF721" s="338"/>
      <c r="BG721" s="338"/>
      <c r="BH721" s="338"/>
      <c r="BI721" s="338"/>
      <c r="BJ721" s="338"/>
      <c r="BK721" s="338"/>
      <c r="BL721" s="338"/>
      <c r="BM721" s="338"/>
      <c r="BN721" s="338"/>
      <c r="BO721" s="338"/>
      <c r="BP721" s="338"/>
      <c r="BQ721" s="338"/>
      <c r="BR721" s="338"/>
      <c r="BS721" s="338"/>
      <c r="BT721" s="338"/>
      <c r="BU721" s="338"/>
      <c r="BV721" s="643"/>
      <c r="BW721" s="644"/>
      <c r="BX721" s="776"/>
      <c r="BY721" s="644"/>
      <c r="BZ721" s="338"/>
      <c r="CA721" s="338"/>
      <c r="CB721" s="338"/>
      <c r="CC721" s="338"/>
      <c r="CD721" s="338"/>
      <c r="CE721" s="338"/>
      <c r="CF721" s="338"/>
    </row>
    <row r="722" ht="15.75" customHeight="1">
      <c r="A722" s="338"/>
      <c r="B722" s="338"/>
      <c r="C722" s="338"/>
      <c r="D722" s="338"/>
      <c r="E722" s="338"/>
      <c r="F722" s="346"/>
      <c r="G722" s="773">
        <f t="shared" ref="G722:H722" si="734">L722+N722+P722+R722+T722+V722+X722+Z722+AB722+AD722+AF722+AH722+AJ722+AL722+AN722+AP722+AR722+AT722+AV722+AX722+AZ722+BB722+BD722+BF722+BH722+BJ722+BL722+BN722+BP722+BR722+BT722</f>
        <v>0</v>
      </c>
      <c r="H722" s="671">
        <f t="shared" si="734"/>
        <v>0</v>
      </c>
      <c r="I722" s="774">
        <f t="shared" si="4"/>
        <v>0</v>
      </c>
      <c r="J722" s="418"/>
      <c r="K722" s="407">
        <f t="shared" si="5"/>
        <v>0</v>
      </c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  <c r="AV722" s="338"/>
      <c r="AW722" s="338"/>
      <c r="AX722" s="338"/>
      <c r="AY722" s="338"/>
      <c r="AZ722" s="338"/>
      <c r="BA722" s="338"/>
      <c r="BB722" s="338"/>
      <c r="BC722" s="338"/>
      <c r="BD722" s="338"/>
      <c r="BE722" s="338"/>
      <c r="BF722" s="338"/>
      <c r="BG722" s="338"/>
      <c r="BH722" s="338"/>
      <c r="BI722" s="338"/>
      <c r="BJ722" s="338"/>
      <c r="BK722" s="338"/>
      <c r="BL722" s="338"/>
      <c r="BM722" s="338"/>
      <c r="BN722" s="338"/>
      <c r="BO722" s="338"/>
      <c r="BP722" s="338"/>
      <c r="BQ722" s="338"/>
      <c r="BR722" s="338"/>
      <c r="BS722" s="338"/>
      <c r="BT722" s="338"/>
      <c r="BU722" s="338"/>
      <c r="BV722" s="643"/>
      <c r="BW722" s="644"/>
      <c r="BX722" s="776"/>
      <c r="BY722" s="644"/>
      <c r="BZ722" s="338"/>
      <c r="CA722" s="338"/>
      <c r="CB722" s="338"/>
      <c r="CC722" s="338"/>
      <c r="CD722" s="338"/>
      <c r="CE722" s="338"/>
      <c r="CF722" s="338"/>
    </row>
    <row r="723" ht="15.75" customHeight="1">
      <c r="A723" s="338"/>
      <c r="B723" s="338"/>
      <c r="C723" s="338"/>
      <c r="D723" s="338"/>
      <c r="E723" s="338"/>
      <c r="F723" s="346"/>
      <c r="G723" s="773">
        <f t="shared" ref="G723:H723" si="735">L723+N723+P723+R723+T723+V723+X723+Z723+AB723+AD723+AF723+AH723+AJ723+AL723+AN723+AP723+AR723+AT723+AV723+AX723+AZ723+BB723+BD723+BF723+BH723+BJ723+BL723+BN723+BP723+BR723+BT723</f>
        <v>0</v>
      </c>
      <c r="H723" s="671">
        <f t="shared" si="735"/>
        <v>0</v>
      </c>
      <c r="I723" s="774">
        <f t="shared" si="4"/>
        <v>0</v>
      </c>
      <c r="J723" s="418"/>
      <c r="K723" s="407">
        <f t="shared" si="5"/>
        <v>0</v>
      </c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  <c r="AV723" s="338"/>
      <c r="AW723" s="338"/>
      <c r="AX723" s="338"/>
      <c r="AY723" s="338"/>
      <c r="AZ723" s="338"/>
      <c r="BA723" s="338"/>
      <c r="BB723" s="338"/>
      <c r="BC723" s="338"/>
      <c r="BD723" s="338"/>
      <c r="BE723" s="338"/>
      <c r="BF723" s="338"/>
      <c r="BG723" s="338"/>
      <c r="BH723" s="338"/>
      <c r="BI723" s="338"/>
      <c r="BJ723" s="338"/>
      <c r="BK723" s="338"/>
      <c r="BL723" s="338"/>
      <c r="BM723" s="338"/>
      <c r="BN723" s="338"/>
      <c r="BO723" s="338"/>
      <c r="BP723" s="338"/>
      <c r="BQ723" s="338"/>
      <c r="BR723" s="338"/>
      <c r="BS723" s="338"/>
      <c r="BT723" s="338"/>
      <c r="BU723" s="338"/>
      <c r="BV723" s="643"/>
      <c r="BW723" s="644"/>
      <c r="BX723" s="776"/>
      <c r="BY723" s="644"/>
      <c r="BZ723" s="338"/>
      <c r="CA723" s="338"/>
      <c r="CB723" s="338"/>
      <c r="CC723" s="338"/>
      <c r="CD723" s="338"/>
      <c r="CE723" s="338"/>
      <c r="CF723" s="338"/>
    </row>
    <row r="724" ht="15.75" customHeight="1">
      <c r="A724" s="338"/>
      <c r="B724" s="338"/>
      <c r="C724" s="338"/>
      <c r="D724" s="338"/>
      <c r="E724" s="338"/>
      <c r="F724" s="346"/>
      <c r="G724" s="773">
        <f t="shared" ref="G724:H724" si="736">L724+N724+P724+R724+T724+V724+X724+Z724+AB724+AD724+AF724+AH724+AJ724+AL724+AN724+AP724+AR724+AT724+AV724+AX724+AZ724+BB724+BD724+BF724+BH724+BJ724+BL724+BN724+BP724+BR724+BT724</f>
        <v>0</v>
      </c>
      <c r="H724" s="671">
        <f t="shared" si="736"/>
        <v>0</v>
      </c>
      <c r="I724" s="774">
        <f t="shared" si="4"/>
        <v>0</v>
      </c>
      <c r="J724" s="418"/>
      <c r="K724" s="407">
        <f t="shared" si="5"/>
        <v>0</v>
      </c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  <c r="AV724" s="338"/>
      <c r="AW724" s="338"/>
      <c r="AX724" s="338"/>
      <c r="AY724" s="338"/>
      <c r="AZ724" s="338"/>
      <c r="BA724" s="338"/>
      <c r="BB724" s="338"/>
      <c r="BC724" s="338"/>
      <c r="BD724" s="338"/>
      <c r="BE724" s="338"/>
      <c r="BF724" s="338"/>
      <c r="BG724" s="338"/>
      <c r="BH724" s="338"/>
      <c r="BI724" s="338"/>
      <c r="BJ724" s="338"/>
      <c r="BK724" s="338"/>
      <c r="BL724" s="338"/>
      <c r="BM724" s="338"/>
      <c r="BN724" s="338"/>
      <c r="BO724" s="338"/>
      <c r="BP724" s="338"/>
      <c r="BQ724" s="338"/>
      <c r="BR724" s="338"/>
      <c r="BS724" s="338"/>
      <c r="BT724" s="338"/>
      <c r="BU724" s="338"/>
      <c r="BV724" s="643"/>
      <c r="BW724" s="644"/>
      <c r="BX724" s="776"/>
      <c r="BY724" s="644"/>
      <c r="BZ724" s="338"/>
      <c r="CA724" s="338"/>
      <c r="CB724" s="338"/>
      <c r="CC724" s="338"/>
      <c r="CD724" s="338"/>
      <c r="CE724" s="338"/>
      <c r="CF724" s="338"/>
    </row>
    <row r="725" ht="15.75" customHeight="1">
      <c r="A725" s="338"/>
      <c r="B725" s="338"/>
      <c r="C725" s="338"/>
      <c r="D725" s="338"/>
      <c r="E725" s="338"/>
      <c r="F725" s="346"/>
      <c r="G725" s="773">
        <f t="shared" ref="G725:H725" si="737">L725+N725+P725+R725+T725+V725+X725+Z725+AB725+AD725+AF725+AH725+AJ725+AL725+AN725+AP725+AR725+AT725+AV725+AX725+AZ725+BB725+BD725+BF725+BH725+BJ725+BL725+BN725+BP725+BR725+BT725</f>
        <v>0</v>
      </c>
      <c r="H725" s="671">
        <f t="shared" si="737"/>
        <v>0</v>
      </c>
      <c r="I725" s="774">
        <f t="shared" si="4"/>
        <v>0</v>
      </c>
      <c r="J725" s="418"/>
      <c r="K725" s="407">
        <f t="shared" si="5"/>
        <v>0</v>
      </c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  <c r="AV725" s="338"/>
      <c r="AW725" s="338"/>
      <c r="AX725" s="338"/>
      <c r="AY725" s="338"/>
      <c r="AZ725" s="338"/>
      <c r="BA725" s="338"/>
      <c r="BB725" s="338"/>
      <c r="BC725" s="338"/>
      <c r="BD725" s="338"/>
      <c r="BE725" s="338"/>
      <c r="BF725" s="338"/>
      <c r="BG725" s="338"/>
      <c r="BH725" s="338"/>
      <c r="BI725" s="338"/>
      <c r="BJ725" s="338"/>
      <c r="BK725" s="338"/>
      <c r="BL725" s="338"/>
      <c r="BM725" s="338"/>
      <c r="BN725" s="338"/>
      <c r="BO725" s="338"/>
      <c r="BP725" s="338"/>
      <c r="BQ725" s="338"/>
      <c r="BR725" s="338"/>
      <c r="BS725" s="338"/>
      <c r="BT725" s="338"/>
      <c r="BU725" s="338"/>
      <c r="BV725" s="643"/>
      <c r="BW725" s="644"/>
      <c r="BX725" s="776"/>
      <c r="BY725" s="644"/>
      <c r="BZ725" s="338"/>
      <c r="CA725" s="338"/>
      <c r="CB725" s="338"/>
      <c r="CC725" s="338"/>
      <c r="CD725" s="338"/>
      <c r="CE725" s="338"/>
      <c r="CF725" s="338"/>
    </row>
    <row r="726" ht="15.75" customHeight="1">
      <c r="A726" s="338"/>
      <c r="B726" s="338"/>
      <c r="C726" s="338"/>
      <c r="D726" s="338"/>
      <c r="E726" s="338"/>
      <c r="F726" s="346"/>
      <c r="G726" s="773">
        <f t="shared" ref="G726:H726" si="738">L726+N726+P726+R726+T726+V726+X726+Z726+AB726+AD726+AF726+AH726+AJ726+AL726+AN726+AP726+AR726+AT726+AV726+AX726+AZ726+BB726+BD726+BF726+BH726+BJ726+BL726+BN726+BP726+BR726+BT726</f>
        <v>0</v>
      </c>
      <c r="H726" s="671">
        <f t="shared" si="738"/>
        <v>0</v>
      </c>
      <c r="I726" s="774">
        <f t="shared" si="4"/>
        <v>0</v>
      </c>
      <c r="J726" s="418"/>
      <c r="K726" s="407">
        <f t="shared" si="5"/>
        <v>0</v>
      </c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  <c r="AV726" s="338"/>
      <c r="AW726" s="338"/>
      <c r="AX726" s="338"/>
      <c r="AY726" s="338"/>
      <c r="AZ726" s="338"/>
      <c r="BA726" s="338"/>
      <c r="BB726" s="338"/>
      <c r="BC726" s="338"/>
      <c r="BD726" s="338"/>
      <c r="BE726" s="338"/>
      <c r="BF726" s="338"/>
      <c r="BG726" s="338"/>
      <c r="BH726" s="338"/>
      <c r="BI726" s="338"/>
      <c r="BJ726" s="338"/>
      <c r="BK726" s="338"/>
      <c r="BL726" s="338"/>
      <c r="BM726" s="338"/>
      <c r="BN726" s="338"/>
      <c r="BO726" s="338"/>
      <c r="BP726" s="338"/>
      <c r="BQ726" s="338"/>
      <c r="BR726" s="338"/>
      <c r="BS726" s="338"/>
      <c r="BT726" s="338"/>
      <c r="BU726" s="338"/>
      <c r="BV726" s="643"/>
      <c r="BW726" s="644"/>
      <c r="BX726" s="776"/>
      <c r="BY726" s="644"/>
      <c r="BZ726" s="338"/>
      <c r="CA726" s="338"/>
      <c r="CB726" s="338"/>
      <c r="CC726" s="338"/>
      <c r="CD726" s="338"/>
      <c r="CE726" s="338"/>
      <c r="CF726" s="338"/>
    </row>
    <row r="727" ht="15.75" customHeight="1">
      <c r="A727" s="338"/>
      <c r="B727" s="338"/>
      <c r="C727" s="338"/>
      <c r="D727" s="338"/>
      <c r="E727" s="338"/>
      <c r="F727" s="346"/>
      <c r="G727" s="773">
        <f t="shared" ref="G727:H727" si="739">L727+N727+P727+R727+T727+V727+X727+Z727+AB727+AD727+AF727+AH727+AJ727+AL727+AN727+AP727+AR727+AT727+AV727+AX727+AZ727+BB727+BD727+BF727+BH727+BJ727+BL727+BN727+BP727+BR727+BT727</f>
        <v>0</v>
      </c>
      <c r="H727" s="671">
        <f t="shared" si="739"/>
        <v>0</v>
      </c>
      <c r="I727" s="774">
        <f t="shared" si="4"/>
        <v>0</v>
      </c>
      <c r="J727" s="418"/>
      <c r="K727" s="407">
        <f t="shared" si="5"/>
        <v>0</v>
      </c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  <c r="AV727" s="338"/>
      <c r="AW727" s="338"/>
      <c r="AX727" s="338"/>
      <c r="AY727" s="338"/>
      <c r="AZ727" s="338"/>
      <c r="BA727" s="338"/>
      <c r="BB727" s="338"/>
      <c r="BC727" s="338"/>
      <c r="BD727" s="338"/>
      <c r="BE727" s="338"/>
      <c r="BF727" s="338"/>
      <c r="BG727" s="338"/>
      <c r="BH727" s="338"/>
      <c r="BI727" s="338"/>
      <c r="BJ727" s="338"/>
      <c r="BK727" s="338"/>
      <c r="BL727" s="338"/>
      <c r="BM727" s="338"/>
      <c r="BN727" s="338"/>
      <c r="BO727" s="338"/>
      <c r="BP727" s="338"/>
      <c r="BQ727" s="338"/>
      <c r="BR727" s="338"/>
      <c r="BS727" s="338"/>
      <c r="BT727" s="338"/>
      <c r="BU727" s="338"/>
      <c r="BV727" s="643"/>
      <c r="BW727" s="644"/>
      <c r="BX727" s="776"/>
      <c r="BY727" s="644"/>
      <c r="BZ727" s="338"/>
      <c r="CA727" s="338"/>
      <c r="CB727" s="338"/>
      <c r="CC727" s="338"/>
      <c r="CD727" s="338"/>
      <c r="CE727" s="338"/>
      <c r="CF727" s="338"/>
    </row>
    <row r="728" ht="15.75" customHeight="1">
      <c r="A728" s="338"/>
      <c r="B728" s="338"/>
      <c r="C728" s="338"/>
      <c r="D728" s="338"/>
      <c r="E728" s="338"/>
      <c r="F728" s="346"/>
      <c r="G728" s="773">
        <f t="shared" ref="G728:H728" si="740">L728+N728+P728+R728+T728+V728+X728+Z728+AB728+AD728+AF728+AH728+AJ728+AL728+AN728+AP728+AR728+AT728+AV728+AX728+AZ728+BB728+BD728+BF728+BH728+BJ728+BL728+BN728+BP728+BR728+BT728</f>
        <v>0</v>
      </c>
      <c r="H728" s="671">
        <f t="shared" si="740"/>
        <v>0</v>
      </c>
      <c r="I728" s="774">
        <f t="shared" si="4"/>
        <v>0</v>
      </c>
      <c r="J728" s="418"/>
      <c r="K728" s="407">
        <f t="shared" si="5"/>
        <v>0</v>
      </c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  <c r="AV728" s="338"/>
      <c r="AW728" s="338"/>
      <c r="AX728" s="338"/>
      <c r="AY728" s="338"/>
      <c r="AZ728" s="338"/>
      <c r="BA728" s="338"/>
      <c r="BB728" s="338"/>
      <c r="BC728" s="338"/>
      <c r="BD728" s="338"/>
      <c r="BE728" s="338"/>
      <c r="BF728" s="338"/>
      <c r="BG728" s="338"/>
      <c r="BH728" s="338"/>
      <c r="BI728" s="338"/>
      <c r="BJ728" s="338"/>
      <c r="BK728" s="338"/>
      <c r="BL728" s="338"/>
      <c r="BM728" s="338"/>
      <c r="BN728" s="338"/>
      <c r="BO728" s="338"/>
      <c r="BP728" s="338"/>
      <c r="BQ728" s="338"/>
      <c r="BR728" s="338"/>
      <c r="BS728" s="338"/>
      <c r="BT728" s="338"/>
      <c r="BU728" s="338"/>
      <c r="BV728" s="643"/>
      <c r="BW728" s="644"/>
      <c r="BX728" s="776"/>
      <c r="BY728" s="644"/>
      <c r="BZ728" s="338"/>
      <c r="CA728" s="338"/>
      <c r="CB728" s="338"/>
      <c r="CC728" s="338"/>
      <c r="CD728" s="338"/>
      <c r="CE728" s="338"/>
      <c r="CF728" s="338"/>
    </row>
    <row r="729" ht="15.75" customHeight="1">
      <c r="A729" s="338"/>
      <c r="B729" s="338"/>
      <c r="C729" s="338"/>
      <c r="D729" s="338"/>
      <c r="E729" s="338"/>
      <c r="F729" s="346"/>
      <c r="G729" s="773">
        <f t="shared" ref="G729:H729" si="741">L729+N729+P729+R729+T729+V729+X729+Z729+AB729+AD729+AF729+AH729+AJ729+AL729+AN729+AP729+AR729+AT729+AV729+AX729+AZ729+BB729+BD729+BF729+BH729+BJ729+BL729+BN729+BP729+BR729+BT729</f>
        <v>0</v>
      </c>
      <c r="H729" s="671">
        <f t="shared" si="741"/>
        <v>0</v>
      </c>
      <c r="I729" s="774">
        <f t="shared" si="4"/>
        <v>0</v>
      </c>
      <c r="J729" s="418"/>
      <c r="K729" s="407">
        <f t="shared" si="5"/>
        <v>0</v>
      </c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  <c r="AV729" s="338"/>
      <c r="AW729" s="338"/>
      <c r="AX729" s="338"/>
      <c r="AY729" s="338"/>
      <c r="AZ729" s="338"/>
      <c r="BA729" s="338"/>
      <c r="BB729" s="338"/>
      <c r="BC729" s="338"/>
      <c r="BD729" s="338"/>
      <c r="BE729" s="338"/>
      <c r="BF729" s="338"/>
      <c r="BG729" s="338"/>
      <c r="BH729" s="338"/>
      <c r="BI729" s="338"/>
      <c r="BJ729" s="338"/>
      <c r="BK729" s="338"/>
      <c r="BL729" s="338"/>
      <c r="BM729" s="338"/>
      <c r="BN729" s="338"/>
      <c r="BO729" s="338"/>
      <c r="BP729" s="338"/>
      <c r="BQ729" s="338"/>
      <c r="BR729" s="338"/>
      <c r="BS729" s="338"/>
      <c r="BT729" s="338"/>
      <c r="BU729" s="338"/>
      <c r="BV729" s="643"/>
      <c r="BW729" s="644"/>
      <c r="BX729" s="776"/>
      <c r="BY729" s="644"/>
      <c r="BZ729" s="338"/>
      <c r="CA729" s="338"/>
      <c r="CB729" s="338"/>
      <c r="CC729" s="338"/>
      <c r="CD729" s="338"/>
      <c r="CE729" s="338"/>
      <c r="CF729" s="338"/>
    </row>
    <row r="730" ht="15.75" customHeight="1">
      <c r="A730" s="338"/>
      <c r="B730" s="338"/>
      <c r="C730" s="338"/>
      <c r="D730" s="338"/>
      <c r="E730" s="338"/>
      <c r="F730" s="346"/>
      <c r="G730" s="773">
        <f t="shared" ref="G730:H730" si="742">L730+N730+P730+R730+T730+V730+X730+Z730+AB730+AD730+AF730+AH730+AJ730+AL730+AN730+AP730+AR730+AT730+AV730+AX730+AZ730+BB730+BD730+BF730+BH730+BJ730+BL730+BN730+BP730+BR730+BT730</f>
        <v>0</v>
      </c>
      <c r="H730" s="671">
        <f t="shared" si="742"/>
        <v>0</v>
      </c>
      <c r="I730" s="774">
        <f t="shared" si="4"/>
        <v>0</v>
      </c>
      <c r="J730" s="418"/>
      <c r="K730" s="407">
        <f t="shared" si="5"/>
        <v>0</v>
      </c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  <c r="AV730" s="338"/>
      <c r="AW730" s="338"/>
      <c r="AX730" s="338"/>
      <c r="AY730" s="338"/>
      <c r="AZ730" s="338"/>
      <c r="BA730" s="338"/>
      <c r="BB730" s="338"/>
      <c r="BC730" s="338"/>
      <c r="BD730" s="338"/>
      <c r="BE730" s="338"/>
      <c r="BF730" s="338"/>
      <c r="BG730" s="338"/>
      <c r="BH730" s="338"/>
      <c r="BI730" s="338"/>
      <c r="BJ730" s="338"/>
      <c r="BK730" s="338"/>
      <c r="BL730" s="338"/>
      <c r="BM730" s="338"/>
      <c r="BN730" s="338"/>
      <c r="BO730" s="338"/>
      <c r="BP730" s="338"/>
      <c r="BQ730" s="338"/>
      <c r="BR730" s="338"/>
      <c r="BS730" s="338"/>
      <c r="BT730" s="338"/>
      <c r="BU730" s="338"/>
      <c r="BV730" s="643"/>
      <c r="BW730" s="644"/>
      <c r="BX730" s="776"/>
      <c r="BY730" s="644"/>
      <c r="BZ730" s="338"/>
      <c r="CA730" s="338"/>
      <c r="CB730" s="338"/>
      <c r="CC730" s="338"/>
      <c r="CD730" s="338"/>
      <c r="CE730" s="338"/>
      <c r="CF730" s="338"/>
    </row>
    <row r="731" ht="15.75" customHeight="1">
      <c r="A731" s="338"/>
      <c r="B731" s="338"/>
      <c r="C731" s="338"/>
      <c r="D731" s="338"/>
      <c r="E731" s="338"/>
      <c r="F731" s="346"/>
      <c r="G731" s="773">
        <f t="shared" ref="G731:H731" si="743">L731+N731+P731+R731+T731+V731+X731+Z731+AB731+AD731+AF731+AH731+AJ731+AL731+AN731+AP731+AR731+AT731+AV731+AX731+AZ731+BB731+BD731+BF731+BH731+BJ731+BL731+BN731+BP731+BR731+BT731</f>
        <v>0</v>
      </c>
      <c r="H731" s="671">
        <f t="shared" si="743"/>
        <v>0</v>
      </c>
      <c r="I731" s="774">
        <f t="shared" si="4"/>
        <v>0</v>
      </c>
      <c r="J731" s="418"/>
      <c r="K731" s="407">
        <f t="shared" si="5"/>
        <v>0</v>
      </c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  <c r="AV731" s="338"/>
      <c r="AW731" s="338"/>
      <c r="AX731" s="338"/>
      <c r="AY731" s="338"/>
      <c r="AZ731" s="338"/>
      <c r="BA731" s="338"/>
      <c r="BB731" s="338"/>
      <c r="BC731" s="338"/>
      <c r="BD731" s="338"/>
      <c r="BE731" s="338"/>
      <c r="BF731" s="338"/>
      <c r="BG731" s="338"/>
      <c r="BH731" s="338"/>
      <c r="BI731" s="338"/>
      <c r="BJ731" s="338"/>
      <c r="BK731" s="338"/>
      <c r="BL731" s="338"/>
      <c r="BM731" s="338"/>
      <c r="BN731" s="338"/>
      <c r="BO731" s="338"/>
      <c r="BP731" s="338"/>
      <c r="BQ731" s="338"/>
      <c r="BR731" s="338"/>
      <c r="BS731" s="338"/>
      <c r="BT731" s="338"/>
      <c r="BU731" s="338"/>
      <c r="BV731" s="643"/>
      <c r="BW731" s="644"/>
      <c r="BX731" s="776"/>
      <c r="BY731" s="644"/>
      <c r="BZ731" s="338"/>
      <c r="CA731" s="338"/>
      <c r="CB731" s="338"/>
      <c r="CC731" s="338"/>
      <c r="CD731" s="338"/>
      <c r="CE731" s="338"/>
      <c r="CF731" s="338"/>
    </row>
    <row r="732" ht="15.75" customHeight="1">
      <c r="A732" s="338"/>
      <c r="B732" s="338"/>
      <c r="C732" s="338"/>
      <c r="D732" s="338"/>
      <c r="E732" s="338"/>
      <c r="F732" s="346"/>
      <c r="G732" s="773">
        <f t="shared" ref="G732:H732" si="744">L732+N732+P732+R732+T732+V732+X732+Z732+AB732+AD732+AF732+AH732+AJ732+AL732+AN732+AP732+AR732+AT732+AV732+AX732+AZ732+BB732+BD732+BF732+BH732+BJ732+BL732+BN732+BP732+BR732+BT732</f>
        <v>0</v>
      </c>
      <c r="H732" s="671">
        <f t="shared" si="744"/>
        <v>0</v>
      </c>
      <c r="I732" s="774">
        <f t="shared" si="4"/>
        <v>0</v>
      </c>
      <c r="J732" s="418"/>
      <c r="K732" s="407">
        <f t="shared" si="5"/>
        <v>0</v>
      </c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  <c r="AV732" s="338"/>
      <c r="AW732" s="338"/>
      <c r="AX732" s="338"/>
      <c r="AY732" s="338"/>
      <c r="AZ732" s="338"/>
      <c r="BA732" s="338"/>
      <c r="BB732" s="338"/>
      <c r="BC732" s="338"/>
      <c r="BD732" s="338"/>
      <c r="BE732" s="338"/>
      <c r="BF732" s="338"/>
      <c r="BG732" s="338"/>
      <c r="BH732" s="338"/>
      <c r="BI732" s="338"/>
      <c r="BJ732" s="338"/>
      <c r="BK732" s="338"/>
      <c r="BL732" s="338"/>
      <c r="BM732" s="338"/>
      <c r="BN732" s="338"/>
      <c r="BO732" s="338"/>
      <c r="BP732" s="338"/>
      <c r="BQ732" s="338"/>
      <c r="BR732" s="338"/>
      <c r="BS732" s="338"/>
      <c r="BT732" s="338"/>
      <c r="BU732" s="338"/>
      <c r="BV732" s="643"/>
      <c r="BW732" s="644"/>
      <c r="BX732" s="776"/>
      <c r="BY732" s="644"/>
      <c r="BZ732" s="338"/>
      <c r="CA732" s="338"/>
      <c r="CB732" s="338"/>
      <c r="CC732" s="338"/>
      <c r="CD732" s="338"/>
      <c r="CE732" s="338"/>
      <c r="CF732" s="338"/>
    </row>
    <row r="733" ht="15.75" customHeight="1">
      <c r="A733" s="338"/>
      <c r="B733" s="338"/>
      <c r="C733" s="338"/>
      <c r="D733" s="338"/>
      <c r="E733" s="338"/>
      <c r="F733" s="346"/>
      <c r="G733" s="773">
        <f t="shared" ref="G733:H733" si="745">L733+N733+P733+R733+T733+V733+X733+Z733+AB733+AD733+AF733+AH733+AJ733+AL733+AN733+AP733+AR733+AT733+AV733+AX733+AZ733+BB733+BD733+BF733+BH733+BJ733+BL733+BN733+BP733+BR733+BT733</f>
        <v>0</v>
      </c>
      <c r="H733" s="671">
        <f t="shared" si="745"/>
        <v>0</v>
      </c>
      <c r="I733" s="774">
        <f t="shared" si="4"/>
        <v>0</v>
      </c>
      <c r="J733" s="418"/>
      <c r="K733" s="407">
        <f t="shared" si="5"/>
        <v>0</v>
      </c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  <c r="AV733" s="338"/>
      <c r="AW733" s="338"/>
      <c r="AX733" s="338"/>
      <c r="AY733" s="338"/>
      <c r="AZ733" s="338"/>
      <c r="BA733" s="338"/>
      <c r="BB733" s="338"/>
      <c r="BC733" s="338"/>
      <c r="BD733" s="338"/>
      <c r="BE733" s="338"/>
      <c r="BF733" s="338"/>
      <c r="BG733" s="338"/>
      <c r="BH733" s="338"/>
      <c r="BI733" s="338"/>
      <c r="BJ733" s="338"/>
      <c r="BK733" s="338"/>
      <c r="BL733" s="338"/>
      <c r="BM733" s="338"/>
      <c r="BN733" s="338"/>
      <c r="BO733" s="338"/>
      <c r="BP733" s="338"/>
      <c r="BQ733" s="338"/>
      <c r="BR733" s="338"/>
      <c r="BS733" s="338"/>
      <c r="BT733" s="338"/>
      <c r="BU733" s="338"/>
      <c r="BV733" s="643"/>
      <c r="BW733" s="644"/>
      <c r="BX733" s="776"/>
      <c r="BY733" s="644"/>
      <c r="BZ733" s="338"/>
      <c r="CA733" s="338"/>
      <c r="CB733" s="338"/>
      <c r="CC733" s="338"/>
      <c r="CD733" s="338"/>
      <c r="CE733" s="338"/>
      <c r="CF733" s="338"/>
    </row>
    <row r="734" ht="15.75" customHeight="1">
      <c r="A734" s="338"/>
      <c r="B734" s="338"/>
      <c r="C734" s="338"/>
      <c r="D734" s="338"/>
      <c r="E734" s="338"/>
      <c r="F734" s="346"/>
      <c r="G734" s="773">
        <f t="shared" ref="G734:H734" si="746">L734+N734+P734+R734+T734+V734+X734+Z734+AB734+AD734+AF734+AH734+AJ734+AL734+AN734+AP734+AR734+AT734+AV734+AX734+AZ734+BB734+BD734+BF734+BH734+BJ734+BL734+BN734+BP734+BR734+BT734</f>
        <v>0</v>
      </c>
      <c r="H734" s="671">
        <f t="shared" si="746"/>
        <v>0</v>
      </c>
      <c r="I734" s="774">
        <f t="shared" si="4"/>
        <v>0</v>
      </c>
      <c r="J734" s="418"/>
      <c r="K734" s="407">
        <f t="shared" si="5"/>
        <v>0</v>
      </c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  <c r="AV734" s="338"/>
      <c r="AW734" s="338"/>
      <c r="AX734" s="338"/>
      <c r="AY734" s="338"/>
      <c r="AZ734" s="338"/>
      <c r="BA734" s="338"/>
      <c r="BB734" s="338"/>
      <c r="BC734" s="338"/>
      <c r="BD734" s="338"/>
      <c r="BE734" s="338"/>
      <c r="BF734" s="338"/>
      <c r="BG734" s="338"/>
      <c r="BH734" s="338"/>
      <c r="BI734" s="338"/>
      <c r="BJ734" s="338"/>
      <c r="BK734" s="338"/>
      <c r="BL734" s="338"/>
      <c r="BM734" s="338"/>
      <c r="BN734" s="338"/>
      <c r="BO734" s="338"/>
      <c r="BP734" s="338"/>
      <c r="BQ734" s="338"/>
      <c r="BR734" s="338"/>
      <c r="BS734" s="338"/>
      <c r="BT734" s="338"/>
      <c r="BU734" s="338"/>
      <c r="BV734" s="643"/>
      <c r="BW734" s="644"/>
      <c r="BX734" s="776"/>
      <c r="BY734" s="644"/>
      <c r="BZ734" s="338"/>
      <c r="CA734" s="338"/>
      <c r="CB734" s="338"/>
      <c r="CC734" s="338"/>
      <c r="CD734" s="338"/>
      <c r="CE734" s="338"/>
      <c r="CF734" s="338"/>
    </row>
    <row r="735" ht="15.75" customHeight="1">
      <c r="A735" s="338"/>
      <c r="B735" s="338"/>
      <c r="C735" s="338"/>
      <c r="D735" s="338"/>
      <c r="E735" s="338"/>
      <c r="F735" s="346"/>
      <c r="G735" s="773">
        <f t="shared" ref="G735:H735" si="747">L735+N735+P735+R735+T735+V735+X735+Z735+AB735+AD735+AF735+AH735+AJ735+AL735+AN735+AP735+AR735+AT735+AV735+AX735+AZ735+BB735+BD735+BF735+BH735+BJ735+BL735+BN735+BP735+BR735+BT735</f>
        <v>0</v>
      </c>
      <c r="H735" s="671">
        <f t="shared" si="747"/>
        <v>0</v>
      </c>
      <c r="I735" s="774">
        <f t="shared" si="4"/>
        <v>0</v>
      </c>
      <c r="J735" s="418"/>
      <c r="K735" s="407">
        <f t="shared" si="5"/>
        <v>0</v>
      </c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  <c r="AV735" s="338"/>
      <c r="AW735" s="338"/>
      <c r="AX735" s="338"/>
      <c r="AY735" s="338"/>
      <c r="AZ735" s="338"/>
      <c r="BA735" s="338"/>
      <c r="BB735" s="338"/>
      <c r="BC735" s="338"/>
      <c r="BD735" s="338"/>
      <c r="BE735" s="338"/>
      <c r="BF735" s="338"/>
      <c r="BG735" s="338"/>
      <c r="BH735" s="338"/>
      <c r="BI735" s="338"/>
      <c r="BJ735" s="338"/>
      <c r="BK735" s="338"/>
      <c r="BL735" s="338"/>
      <c r="BM735" s="338"/>
      <c r="BN735" s="338"/>
      <c r="BO735" s="338"/>
      <c r="BP735" s="338"/>
      <c r="BQ735" s="338"/>
      <c r="BR735" s="338"/>
      <c r="BS735" s="338"/>
      <c r="BT735" s="338"/>
      <c r="BU735" s="338"/>
      <c r="BV735" s="643"/>
      <c r="BW735" s="644"/>
      <c r="BX735" s="776"/>
      <c r="BY735" s="644"/>
      <c r="BZ735" s="338"/>
      <c r="CA735" s="338"/>
      <c r="CB735" s="338"/>
      <c r="CC735" s="338"/>
      <c r="CD735" s="338"/>
      <c r="CE735" s="338"/>
      <c r="CF735" s="338"/>
    </row>
    <row r="736" ht="15.75" customHeight="1">
      <c r="A736" s="338"/>
      <c r="B736" s="338"/>
      <c r="C736" s="338"/>
      <c r="D736" s="338"/>
      <c r="E736" s="338"/>
      <c r="F736" s="346"/>
      <c r="G736" s="773">
        <f t="shared" ref="G736:H736" si="748">L736+N736+P736+R736+T736+V736+X736+Z736+AB736+AD736+AF736+AH736+AJ736+AL736+AN736+AP736+AR736+AT736+AV736+AX736+AZ736+BB736+BD736+BF736+BH736+BJ736+BL736+BN736+BP736+BR736+BT736</f>
        <v>0</v>
      </c>
      <c r="H736" s="671">
        <f t="shared" si="748"/>
        <v>0</v>
      </c>
      <c r="I736" s="774">
        <f t="shared" si="4"/>
        <v>0</v>
      </c>
      <c r="J736" s="418"/>
      <c r="K736" s="407">
        <f t="shared" si="5"/>
        <v>0</v>
      </c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  <c r="AV736" s="338"/>
      <c r="AW736" s="338"/>
      <c r="AX736" s="338"/>
      <c r="AY736" s="338"/>
      <c r="AZ736" s="338"/>
      <c r="BA736" s="338"/>
      <c r="BB736" s="338"/>
      <c r="BC736" s="338"/>
      <c r="BD736" s="338"/>
      <c r="BE736" s="338"/>
      <c r="BF736" s="338"/>
      <c r="BG736" s="338"/>
      <c r="BH736" s="338"/>
      <c r="BI736" s="338"/>
      <c r="BJ736" s="338"/>
      <c r="BK736" s="338"/>
      <c r="BL736" s="338"/>
      <c r="BM736" s="338"/>
      <c r="BN736" s="338"/>
      <c r="BO736" s="338"/>
      <c r="BP736" s="338"/>
      <c r="BQ736" s="338"/>
      <c r="BR736" s="338"/>
      <c r="BS736" s="338"/>
      <c r="BT736" s="338"/>
      <c r="BU736" s="338"/>
      <c r="BV736" s="643"/>
      <c r="BW736" s="644"/>
      <c r="BX736" s="776"/>
      <c r="BY736" s="644"/>
      <c r="BZ736" s="338"/>
      <c r="CA736" s="338"/>
      <c r="CB736" s="338"/>
      <c r="CC736" s="338"/>
      <c r="CD736" s="338"/>
      <c r="CE736" s="338"/>
      <c r="CF736" s="338"/>
    </row>
    <row r="737" ht="15.75" customHeight="1">
      <c r="A737" s="338"/>
      <c r="B737" s="338"/>
      <c r="C737" s="338"/>
      <c r="D737" s="338"/>
      <c r="E737" s="338"/>
      <c r="F737" s="346"/>
      <c r="G737" s="773">
        <f t="shared" ref="G737:H737" si="749">L737+N737+P737+R737+T737+V737+X737+Z737+AB737+AD737+AF737+AH737+AJ737+AL737+AN737+AP737+AR737+AT737+AV737+AX737+AZ737+BB737+BD737+BF737+BH737+BJ737+BL737+BN737+BP737+BR737+BT737</f>
        <v>0</v>
      </c>
      <c r="H737" s="671">
        <f t="shared" si="749"/>
        <v>0</v>
      </c>
      <c r="I737" s="774">
        <f t="shared" si="4"/>
        <v>0</v>
      </c>
      <c r="J737" s="418"/>
      <c r="K737" s="407">
        <f t="shared" si="5"/>
        <v>0</v>
      </c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  <c r="AV737" s="338"/>
      <c r="AW737" s="338"/>
      <c r="AX737" s="338"/>
      <c r="AY737" s="338"/>
      <c r="AZ737" s="338"/>
      <c r="BA737" s="338"/>
      <c r="BB737" s="338"/>
      <c r="BC737" s="338"/>
      <c r="BD737" s="338"/>
      <c r="BE737" s="338"/>
      <c r="BF737" s="338"/>
      <c r="BG737" s="338"/>
      <c r="BH737" s="338"/>
      <c r="BI737" s="338"/>
      <c r="BJ737" s="338"/>
      <c r="BK737" s="338"/>
      <c r="BL737" s="338"/>
      <c r="BM737" s="338"/>
      <c r="BN737" s="338"/>
      <c r="BO737" s="338"/>
      <c r="BP737" s="338"/>
      <c r="BQ737" s="338"/>
      <c r="BR737" s="338"/>
      <c r="BS737" s="338"/>
      <c r="BT737" s="338"/>
      <c r="BU737" s="338"/>
      <c r="BV737" s="643"/>
      <c r="BW737" s="644"/>
      <c r="BX737" s="776"/>
      <c r="BY737" s="644"/>
      <c r="BZ737" s="338"/>
      <c r="CA737" s="338"/>
      <c r="CB737" s="338"/>
      <c r="CC737" s="338"/>
      <c r="CD737" s="338"/>
      <c r="CE737" s="338"/>
      <c r="CF737" s="338"/>
    </row>
    <row r="738" ht="15.75" customHeight="1">
      <c r="A738" s="338"/>
      <c r="B738" s="338"/>
      <c r="C738" s="338"/>
      <c r="D738" s="338"/>
      <c r="E738" s="338"/>
      <c r="F738" s="346"/>
      <c r="G738" s="773">
        <f t="shared" ref="G738:H738" si="750">L738+N738+P738+R738+T738+V738+X738+Z738+AB738+AD738+AF738+AH738+AJ738+AL738+AN738+AP738+AR738+AT738+AV738+AX738+AZ738+BB738+BD738+BF738+BH738+BJ738+BL738+BN738+BP738+BR738+BT738</f>
        <v>0</v>
      </c>
      <c r="H738" s="671">
        <f t="shared" si="750"/>
        <v>0</v>
      </c>
      <c r="I738" s="774">
        <f t="shared" si="4"/>
        <v>0</v>
      </c>
      <c r="J738" s="418"/>
      <c r="K738" s="407">
        <f t="shared" si="5"/>
        <v>0</v>
      </c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  <c r="AV738" s="338"/>
      <c r="AW738" s="338"/>
      <c r="AX738" s="338"/>
      <c r="AY738" s="338"/>
      <c r="AZ738" s="338"/>
      <c r="BA738" s="338"/>
      <c r="BB738" s="338"/>
      <c r="BC738" s="338"/>
      <c r="BD738" s="338"/>
      <c r="BE738" s="338"/>
      <c r="BF738" s="338"/>
      <c r="BG738" s="338"/>
      <c r="BH738" s="338"/>
      <c r="BI738" s="338"/>
      <c r="BJ738" s="338"/>
      <c r="BK738" s="338"/>
      <c r="BL738" s="338"/>
      <c r="BM738" s="338"/>
      <c r="BN738" s="338"/>
      <c r="BO738" s="338"/>
      <c r="BP738" s="338"/>
      <c r="BQ738" s="338"/>
      <c r="BR738" s="338"/>
      <c r="BS738" s="338"/>
      <c r="BT738" s="338"/>
      <c r="BU738" s="338"/>
      <c r="BV738" s="643"/>
      <c r="BW738" s="644"/>
      <c r="BX738" s="776"/>
      <c r="BY738" s="644"/>
      <c r="BZ738" s="338"/>
      <c r="CA738" s="338"/>
      <c r="CB738" s="338"/>
      <c r="CC738" s="338"/>
      <c r="CD738" s="338"/>
      <c r="CE738" s="338"/>
      <c r="CF738" s="338"/>
    </row>
    <row r="739" ht="15.75" customHeight="1">
      <c r="A739" s="338"/>
      <c r="B739" s="338"/>
      <c r="C739" s="338"/>
      <c r="D739" s="338"/>
      <c r="E739" s="338"/>
      <c r="F739" s="346"/>
      <c r="G739" s="773">
        <f t="shared" ref="G739:H739" si="751">L739+N739+P739+R739+T739+V739+X739+Z739+AB739+AD739+AF739+AH739+AJ739+AL739+AN739+AP739+AR739+AT739+AV739+AX739+AZ739+BB739+BD739+BF739+BH739+BJ739+BL739+BN739+BP739+BR739+BT739</f>
        <v>0</v>
      </c>
      <c r="H739" s="671">
        <f t="shared" si="751"/>
        <v>0</v>
      </c>
      <c r="I739" s="774">
        <f t="shared" si="4"/>
        <v>0</v>
      </c>
      <c r="J739" s="418"/>
      <c r="K739" s="407">
        <f t="shared" si="5"/>
        <v>0</v>
      </c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  <c r="AV739" s="338"/>
      <c r="AW739" s="338"/>
      <c r="AX739" s="338"/>
      <c r="AY739" s="338"/>
      <c r="AZ739" s="338"/>
      <c r="BA739" s="338"/>
      <c r="BB739" s="338"/>
      <c r="BC739" s="338"/>
      <c r="BD739" s="338"/>
      <c r="BE739" s="338"/>
      <c r="BF739" s="338"/>
      <c r="BG739" s="338"/>
      <c r="BH739" s="338"/>
      <c r="BI739" s="338"/>
      <c r="BJ739" s="338"/>
      <c r="BK739" s="338"/>
      <c r="BL739" s="338"/>
      <c r="BM739" s="338"/>
      <c r="BN739" s="338"/>
      <c r="BO739" s="338"/>
      <c r="BP739" s="338"/>
      <c r="BQ739" s="338"/>
      <c r="BR739" s="338"/>
      <c r="BS739" s="338"/>
      <c r="BT739" s="338"/>
      <c r="BU739" s="338"/>
      <c r="BV739" s="643"/>
      <c r="BW739" s="644"/>
      <c r="BX739" s="776"/>
      <c r="BY739" s="644"/>
      <c r="BZ739" s="338"/>
      <c r="CA739" s="338"/>
      <c r="CB739" s="338"/>
      <c r="CC739" s="338"/>
      <c r="CD739" s="338"/>
      <c r="CE739" s="338"/>
      <c r="CF739" s="338"/>
    </row>
    <row r="740" ht="15.75" customHeight="1">
      <c r="A740" s="338"/>
      <c r="B740" s="338"/>
      <c r="C740" s="338"/>
      <c r="D740" s="338"/>
      <c r="E740" s="338"/>
      <c r="F740" s="346"/>
      <c r="G740" s="773">
        <f t="shared" ref="G740:H740" si="752">L740+N740+P740+R740+T740+V740+X740+Z740+AB740+AD740+AF740+AH740+AJ740+AL740+AN740+AP740+AR740+AT740+AV740+AX740+AZ740+BB740+BD740+BF740+BH740+BJ740+BL740+BN740+BP740+BR740+BT740</f>
        <v>0</v>
      </c>
      <c r="H740" s="671">
        <f t="shared" si="752"/>
        <v>0</v>
      </c>
      <c r="I740" s="774">
        <f t="shared" si="4"/>
        <v>0</v>
      </c>
      <c r="J740" s="418"/>
      <c r="K740" s="407">
        <f t="shared" si="5"/>
        <v>0</v>
      </c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  <c r="AV740" s="338"/>
      <c r="AW740" s="338"/>
      <c r="AX740" s="338"/>
      <c r="AY740" s="338"/>
      <c r="AZ740" s="338"/>
      <c r="BA740" s="338"/>
      <c r="BB740" s="338"/>
      <c r="BC740" s="338"/>
      <c r="BD740" s="338"/>
      <c r="BE740" s="338"/>
      <c r="BF740" s="338"/>
      <c r="BG740" s="338"/>
      <c r="BH740" s="338"/>
      <c r="BI740" s="338"/>
      <c r="BJ740" s="338"/>
      <c r="BK740" s="338"/>
      <c r="BL740" s="338"/>
      <c r="BM740" s="338"/>
      <c r="BN740" s="338"/>
      <c r="BO740" s="338"/>
      <c r="BP740" s="338"/>
      <c r="BQ740" s="338"/>
      <c r="BR740" s="338"/>
      <c r="BS740" s="338"/>
      <c r="BT740" s="338"/>
      <c r="BU740" s="338"/>
      <c r="BV740" s="643"/>
      <c r="BW740" s="644"/>
      <c r="BX740" s="776"/>
      <c r="BY740" s="644"/>
      <c r="BZ740" s="338"/>
      <c r="CA740" s="338"/>
      <c r="CB740" s="338"/>
      <c r="CC740" s="338"/>
      <c r="CD740" s="338"/>
      <c r="CE740" s="338"/>
      <c r="CF740" s="338"/>
    </row>
    <row r="741" ht="15.75" customHeight="1">
      <c r="A741" s="338"/>
      <c r="B741" s="338"/>
      <c r="C741" s="338"/>
      <c r="D741" s="338"/>
      <c r="E741" s="338"/>
      <c r="F741" s="346"/>
      <c r="G741" s="773">
        <f t="shared" ref="G741:H741" si="753">L741+N741+P741+R741+T741+V741+X741+Z741+AB741+AD741+AF741+AH741+AJ741+AL741+AN741+AP741+AR741+AT741+AV741+AX741+AZ741+BB741+BD741+BF741+BH741+BJ741+BL741+BN741+BP741+BR741+BT741</f>
        <v>0</v>
      </c>
      <c r="H741" s="671">
        <f t="shared" si="753"/>
        <v>0</v>
      </c>
      <c r="I741" s="774">
        <f t="shared" si="4"/>
        <v>0</v>
      </c>
      <c r="J741" s="418"/>
      <c r="K741" s="407">
        <f t="shared" si="5"/>
        <v>0</v>
      </c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  <c r="AV741" s="338"/>
      <c r="AW741" s="338"/>
      <c r="AX741" s="338"/>
      <c r="AY741" s="338"/>
      <c r="AZ741" s="338"/>
      <c r="BA741" s="338"/>
      <c r="BB741" s="338"/>
      <c r="BC741" s="338"/>
      <c r="BD741" s="338"/>
      <c r="BE741" s="338"/>
      <c r="BF741" s="338"/>
      <c r="BG741" s="338"/>
      <c r="BH741" s="338"/>
      <c r="BI741" s="338"/>
      <c r="BJ741" s="338"/>
      <c r="BK741" s="338"/>
      <c r="BL741" s="338"/>
      <c r="BM741" s="338"/>
      <c r="BN741" s="338"/>
      <c r="BO741" s="338"/>
      <c r="BP741" s="338"/>
      <c r="BQ741" s="338"/>
      <c r="BR741" s="338"/>
      <c r="BS741" s="338"/>
      <c r="BT741" s="338"/>
      <c r="BU741" s="338"/>
      <c r="BV741" s="643"/>
      <c r="BW741" s="644"/>
      <c r="BX741" s="776"/>
      <c r="BY741" s="644"/>
      <c r="BZ741" s="338"/>
      <c r="CA741" s="338"/>
      <c r="CB741" s="338"/>
      <c r="CC741" s="338"/>
      <c r="CD741" s="338"/>
      <c r="CE741" s="338"/>
      <c r="CF741" s="338"/>
    </row>
    <row r="742" ht="15.75" customHeight="1">
      <c r="A742" s="338"/>
      <c r="B742" s="338"/>
      <c r="C742" s="338"/>
      <c r="D742" s="338"/>
      <c r="E742" s="338"/>
      <c r="F742" s="346"/>
      <c r="G742" s="773">
        <f t="shared" ref="G742:H742" si="754">L742+N742+P742+R742+T742+V742+X742+Z742+AB742+AD742+AF742+AH742+AJ742+AL742+AN742+AP742+AR742+AT742+AV742+AX742+AZ742+BB742+BD742+BF742+BH742+BJ742+BL742+BN742+BP742+BR742+BT742</f>
        <v>0</v>
      </c>
      <c r="H742" s="671">
        <f t="shared" si="754"/>
        <v>0</v>
      </c>
      <c r="I742" s="774">
        <f t="shared" si="4"/>
        <v>0</v>
      </c>
      <c r="J742" s="418"/>
      <c r="K742" s="407">
        <f t="shared" si="5"/>
        <v>0</v>
      </c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  <c r="AV742" s="338"/>
      <c r="AW742" s="338"/>
      <c r="AX742" s="338"/>
      <c r="AY742" s="338"/>
      <c r="AZ742" s="338"/>
      <c r="BA742" s="338"/>
      <c r="BB742" s="338"/>
      <c r="BC742" s="338"/>
      <c r="BD742" s="338"/>
      <c r="BE742" s="338"/>
      <c r="BF742" s="338"/>
      <c r="BG742" s="338"/>
      <c r="BH742" s="338"/>
      <c r="BI742" s="338"/>
      <c r="BJ742" s="338"/>
      <c r="BK742" s="338"/>
      <c r="BL742" s="338"/>
      <c r="BM742" s="338"/>
      <c r="BN742" s="338"/>
      <c r="BO742" s="338"/>
      <c r="BP742" s="338"/>
      <c r="BQ742" s="338"/>
      <c r="BR742" s="338"/>
      <c r="BS742" s="338"/>
      <c r="BT742" s="338"/>
      <c r="BU742" s="338"/>
      <c r="BV742" s="643"/>
      <c r="BW742" s="644"/>
      <c r="BX742" s="776"/>
      <c r="BY742" s="644"/>
      <c r="BZ742" s="338"/>
      <c r="CA742" s="338"/>
      <c r="CB742" s="338"/>
      <c r="CC742" s="338"/>
      <c r="CD742" s="338"/>
      <c r="CE742" s="338"/>
      <c r="CF742" s="338"/>
    </row>
    <row r="743" ht="15.75" customHeight="1">
      <c r="A743" s="338"/>
      <c r="B743" s="338"/>
      <c r="C743" s="338"/>
      <c r="D743" s="338"/>
      <c r="E743" s="338"/>
      <c r="F743" s="346"/>
      <c r="G743" s="773">
        <f t="shared" ref="G743:H743" si="755">L743+N743+P743+R743+T743+V743+X743+Z743+AB743+AD743+AF743+AH743+AJ743+AL743+AN743+AP743+AR743+AT743+AV743+AX743+AZ743+BB743+BD743+BF743+BH743+BJ743+BL743+BN743+BP743+BR743+BT743</f>
        <v>0</v>
      </c>
      <c r="H743" s="671">
        <f t="shared" si="755"/>
        <v>0</v>
      </c>
      <c r="I743" s="774">
        <f t="shared" si="4"/>
        <v>0</v>
      </c>
      <c r="J743" s="418"/>
      <c r="K743" s="407">
        <f t="shared" si="5"/>
        <v>0</v>
      </c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  <c r="AV743" s="338"/>
      <c r="AW743" s="338"/>
      <c r="AX743" s="338"/>
      <c r="AY743" s="338"/>
      <c r="AZ743" s="338"/>
      <c r="BA743" s="338"/>
      <c r="BB743" s="338"/>
      <c r="BC743" s="338"/>
      <c r="BD743" s="338"/>
      <c r="BE743" s="338"/>
      <c r="BF743" s="338"/>
      <c r="BG743" s="338"/>
      <c r="BH743" s="338"/>
      <c r="BI743" s="338"/>
      <c r="BJ743" s="338"/>
      <c r="BK743" s="338"/>
      <c r="BL743" s="338"/>
      <c r="BM743" s="338"/>
      <c r="BN743" s="338"/>
      <c r="BO743" s="338"/>
      <c r="BP743" s="338"/>
      <c r="BQ743" s="338"/>
      <c r="BR743" s="338"/>
      <c r="BS743" s="338"/>
      <c r="BT743" s="338"/>
      <c r="BU743" s="338"/>
      <c r="BV743" s="643"/>
      <c r="BW743" s="644"/>
      <c r="BX743" s="776"/>
      <c r="BY743" s="644"/>
      <c r="BZ743" s="338"/>
      <c r="CA743" s="338"/>
      <c r="CB743" s="338"/>
      <c r="CC743" s="338"/>
      <c r="CD743" s="338"/>
      <c r="CE743" s="338"/>
      <c r="CF743" s="338"/>
    </row>
    <row r="744" ht="15.75" customHeight="1">
      <c r="A744" s="338"/>
      <c r="B744" s="338"/>
      <c r="C744" s="338"/>
      <c r="D744" s="338"/>
      <c r="E744" s="338"/>
      <c r="F744" s="346"/>
      <c r="G744" s="773">
        <f t="shared" ref="G744:H744" si="756">L744+N744+P744+R744+T744+V744+X744+Z744+AB744+AD744+AF744+AH744+AJ744+AL744+AN744+AP744+AR744+AT744+AV744+AX744+AZ744+BB744+BD744+BF744+BH744+BJ744+BL744+BN744+BP744+BR744+BT744</f>
        <v>0</v>
      </c>
      <c r="H744" s="671">
        <f t="shared" si="756"/>
        <v>0</v>
      </c>
      <c r="I744" s="774">
        <f t="shared" si="4"/>
        <v>0</v>
      </c>
      <c r="J744" s="418"/>
      <c r="K744" s="407">
        <f t="shared" si="5"/>
        <v>0</v>
      </c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  <c r="AV744" s="338"/>
      <c r="AW744" s="338"/>
      <c r="AX744" s="338"/>
      <c r="AY744" s="338"/>
      <c r="AZ744" s="338"/>
      <c r="BA744" s="338"/>
      <c r="BB744" s="338"/>
      <c r="BC744" s="338"/>
      <c r="BD744" s="338"/>
      <c r="BE744" s="338"/>
      <c r="BF744" s="338"/>
      <c r="BG744" s="338"/>
      <c r="BH744" s="338"/>
      <c r="BI744" s="338"/>
      <c r="BJ744" s="338"/>
      <c r="BK744" s="338"/>
      <c r="BL744" s="338"/>
      <c r="BM744" s="338"/>
      <c r="BN744" s="338"/>
      <c r="BO744" s="338"/>
      <c r="BP744" s="338"/>
      <c r="BQ744" s="338"/>
      <c r="BR744" s="338"/>
      <c r="BS744" s="338"/>
      <c r="BT744" s="338"/>
      <c r="BU744" s="338"/>
      <c r="BV744" s="643"/>
      <c r="BW744" s="644"/>
      <c r="BX744" s="776"/>
      <c r="BY744" s="644"/>
      <c r="BZ744" s="338"/>
      <c r="CA744" s="338"/>
      <c r="CB744" s="338"/>
      <c r="CC744" s="338"/>
      <c r="CD744" s="338"/>
      <c r="CE744" s="338"/>
      <c r="CF744" s="338"/>
    </row>
    <row r="745" ht="15.75" customHeight="1">
      <c r="A745" s="338"/>
      <c r="B745" s="338"/>
      <c r="C745" s="338"/>
      <c r="D745" s="338"/>
      <c r="E745" s="338"/>
      <c r="F745" s="346"/>
      <c r="G745" s="773">
        <f t="shared" ref="G745:H745" si="757">L745+N745+P745+R745+T745+V745+X745+Z745+AB745+AD745+AF745+AH745+AJ745+AL745+AN745+AP745+AR745+AT745+AV745+AX745+AZ745+BB745+BD745+BF745+BH745+BJ745+BL745+BN745+BP745+BR745+BT745</f>
        <v>0</v>
      </c>
      <c r="H745" s="671">
        <f t="shared" si="757"/>
        <v>0</v>
      </c>
      <c r="I745" s="774">
        <f t="shared" si="4"/>
        <v>0</v>
      </c>
      <c r="J745" s="418"/>
      <c r="K745" s="407">
        <f t="shared" si="5"/>
        <v>0</v>
      </c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  <c r="AV745" s="338"/>
      <c r="AW745" s="338"/>
      <c r="AX745" s="338"/>
      <c r="AY745" s="338"/>
      <c r="AZ745" s="338"/>
      <c r="BA745" s="338"/>
      <c r="BB745" s="338"/>
      <c r="BC745" s="338"/>
      <c r="BD745" s="338"/>
      <c r="BE745" s="338"/>
      <c r="BF745" s="338"/>
      <c r="BG745" s="338"/>
      <c r="BH745" s="338"/>
      <c r="BI745" s="338"/>
      <c r="BJ745" s="338"/>
      <c r="BK745" s="338"/>
      <c r="BL745" s="338"/>
      <c r="BM745" s="338"/>
      <c r="BN745" s="338"/>
      <c r="BO745" s="338"/>
      <c r="BP745" s="338"/>
      <c r="BQ745" s="338"/>
      <c r="BR745" s="338"/>
      <c r="BS745" s="338"/>
      <c r="BT745" s="338"/>
      <c r="BU745" s="338"/>
      <c r="BV745" s="643"/>
      <c r="BW745" s="644"/>
      <c r="BX745" s="776"/>
      <c r="BY745" s="644"/>
      <c r="BZ745" s="338"/>
      <c r="CA745" s="338"/>
      <c r="CB745" s="338"/>
      <c r="CC745" s="338"/>
      <c r="CD745" s="338"/>
      <c r="CE745" s="338"/>
      <c r="CF745" s="338"/>
    </row>
    <row r="746" ht="15.75" customHeight="1">
      <c r="A746" s="338"/>
      <c r="B746" s="338"/>
      <c r="C746" s="338"/>
      <c r="D746" s="338"/>
      <c r="E746" s="338"/>
      <c r="F746" s="346"/>
      <c r="G746" s="773">
        <f t="shared" ref="G746:H746" si="758">L746+N746+P746+R746+T746+V746+X746+Z746+AB746+AD746+AF746+AH746+AJ746+AL746+AN746+AP746+AR746+AT746+AV746+AX746+AZ746+BB746+BD746+BF746+BH746+BJ746+BL746+BN746+BP746+BR746+BT746</f>
        <v>0</v>
      </c>
      <c r="H746" s="671">
        <f t="shared" si="758"/>
        <v>0</v>
      </c>
      <c r="I746" s="774">
        <f t="shared" si="4"/>
        <v>0</v>
      </c>
      <c r="J746" s="418"/>
      <c r="K746" s="407">
        <f t="shared" si="5"/>
        <v>0</v>
      </c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  <c r="AV746" s="338"/>
      <c r="AW746" s="338"/>
      <c r="AX746" s="338"/>
      <c r="AY746" s="338"/>
      <c r="AZ746" s="338"/>
      <c r="BA746" s="338"/>
      <c r="BB746" s="338"/>
      <c r="BC746" s="338"/>
      <c r="BD746" s="338"/>
      <c r="BE746" s="338"/>
      <c r="BF746" s="338"/>
      <c r="BG746" s="338"/>
      <c r="BH746" s="338"/>
      <c r="BI746" s="338"/>
      <c r="BJ746" s="338"/>
      <c r="BK746" s="338"/>
      <c r="BL746" s="338"/>
      <c r="BM746" s="338"/>
      <c r="BN746" s="338"/>
      <c r="BO746" s="338"/>
      <c r="BP746" s="338"/>
      <c r="BQ746" s="338"/>
      <c r="BR746" s="338"/>
      <c r="BS746" s="338"/>
      <c r="BT746" s="338"/>
      <c r="BU746" s="338"/>
      <c r="BV746" s="643"/>
      <c r="BW746" s="644"/>
      <c r="BX746" s="776"/>
      <c r="BY746" s="644"/>
      <c r="BZ746" s="338"/>
      <c r="CA746" s="338"/>
      <c r="CB746" s="338"/>
      <c r="CC746" s="338"/>
      <c r="CD746" s="338"/>
      <c r="CE746" s="338"/>
      <c r="CF746" s="338"/>
    </row>
    <row r="747" ht="15.75" customHeight="1">
      <c r="A747" s="338"/>
      <c r="B747" s="338"/>
      <c r="C747" s="338"/>
      <c r="D747" s="338"/>
      <c r="E747" s="338"/>
      <c r="F747" s="346"/>
      <c r="G747" s="773">
        <f t="shared" ref="G747:H747" si="759">L747+N747+P747+R747+T747+V747+X747+Z747+AB747+AD747+AF747+AH747+AJ747+AL747+AN747+AP747+AR747+AT747+AV747+AX747+AZ747+BB747+BD747+BF747+BH747+BJ747+BL747+BN747+BP747+BR747+BT747</f>
        <v>0</v>
      </c>
      <c r="H747" s="671">
        <f t="shared" si="759"/>
        <v>0</v>
      </c>
      <c r="I747" s="774">
        <f t="shared" si="4"/>
        <v>0</v>
      </c>
      <c r="J747" s="418"/>
      <c r="K747" s="407">
        <f t="shared" si="5"/>
        <v>0</v>
      </c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  <c r="AV747" s="338"/>
      <c r="AW747" s="338"/>
      <c r="AX747" s="338"/>
      <c r="AY747" s="338"/>
      <c r="AZ747" s="338"/>
      <c r="BA747" s="338"/>
      <c r="BB747" s="338"/>
      <c r="BC747" s="338"/>
      <c r="BD747" s="338"/>
      <c r="BE747" s="338"/>
      <c r="BF747" s="338"/>
      <c r="BG747" s="338"/>
      <c r="BH747" s="338"/>
      <c r="BI747" s="338"/>
      <c r="BJ747" s="338"/>
      <c r="BK747" s="338"/>
      <c r="BL747" s="338"/>
      <c r="BM747" s="338"/>
      <c r="BN747" s="338"/>
      <c r="BO747" s="338"/>
      <c r="BP747" s="338"/>
      <c r="BQ747" s="338"/>
      <c r="BR747" s="338"/>
      <c r="BS747" s="338"/>
      <c r="BT747" s="338"/>
      <c r="BU747" s="338"/>
      <c r="BV747" s="643"/>
      <c r="BW747" s="644"/>
      <c r="BX747" s="776"/>
      <c r="BY747" s="644"/>
      <c r="BZ747" s="338"/>
      <c r="CA747" s="338"/>
      <c r="CB747" s="338"/>
      <c r="CC747" s="338"/>
      <c r="CD747" s="338"/>
      <c r="CE747" s="338"/>
      <c r="CF747" s="338"/>
    </row>
    <row r="748" ht="15.75" customHeight="1">
      <c r="A748" s="338"/>
      <c r="B748" s="338"/>
      <c r="C748" s="338"/>
      <c r="D748" s="338"/>
      <c r="E748" s="338"/>
      <c r="F748" s="346"/>
      <c r="G748" s="773">
        <f t="shared" ref="G748:H748" si="760">L748+N748+P748+R748+T748+V748+X748+Z748+AB748+AD748+AF748+AH748+AJ748+AL748+AN748+AP748+AR748+AT748+AV748+AX748+AZ748+BB748+BD748+BF748+BH748+BJ748+BL748+BN748+BP748+BR748+BT748</f>
        <v>0</v>
      </c>
      <c r="H748" s="671">
        <f t="shared" si="760"/>
        <v>0</v>
      </c>
      <c r="I748" s="774">
        <f t="shared" si="4"/>
        <v>0</v>
      </c>
      <c r="J748" s="418"/>
      <c r="K748" s="407">
        <f t="shared" si="5"/>
        <v>0</v>
      </c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  <c r="AI748" s="338"/>
      <c r="AJ748" s="338"/>
      <c r="AK748" s="338"/>
      <c r="AL748" s="338"/>
      <c r="AM748" s="338"/>
      <c r="AN748" s="338"/>
      <c r="AO748" s="338"/>
      <c r="AP748" s="338"/>
      <c r="AQ748" s="338"/>
      <c r="AR748" s="338"/>
      <c r="AS748" s="338"/>
      <c r="AT748" s="338"/>
      <c r="AU748" s="338"/>
      <c r="AV748" s="338"/>
      <c r="AW748" s="338"/>
      <c r="AX748" s="338"/>
      <c r="AY748" s="338"/>
      <c r="AZ748" s="338"/>
      <c r="BA748" s="338"/>
      <c r="BB748" s="338"/>
      <c r="BC748" s="338"/>
      <c r="BD748" s="338"/>
      <c r="BE748" s="338"/>
      <c r="BF748" s="338"/>
      <c r="BG748" s="338"/>
      <c r="BH748" s="338"/>
      <c r="BI748" s="338"/>
      <c r="BJ748" s="338"/>
      <c r="BK748" s="338"/>
      <c r="BL748" s="338"/>
      <c r="BM748" s="338"/>
      <c r="BN748" s="338"/>
      <c r="BO748" s="338"/>
      <c r="BP748" s="338"/>
      <c r="BQ748" s="338"/>
      <c r="BR748" s="338"/>
      <c r="BS748" s="338"/>
      <c r="BT748" s="338"/>
      <c r="BU748" s="338"/>
      <c r="BV748" s="643"/>
      <c r="BW748" s="644"/>
      <c r="BX748" s="776"/>
      <c r="BY748" s="644"/>
      <c r="BZ748" s="338"/>
      <c r="CA748" s="338"/>
      <c r="CB748" s="338"/>
      <c r="CC748" s="338"/>
      <c r="CD748" s="338"/>
      <c r="CE748" s="338"/>
      <c r="CF748" s="338"/>
    </row>
    <row r="749" ht="15.75" customHeight="1">
      <c r="A749" s="338"/>
      <c r="B749" s="338"/>
      <c r="C749" s="338"/>
      <c r="D749" s="338"/>
      <c r="E749" s="338"/>
      <c r="F749" s="346"/>
      <c r="G749" s="773">
        <f t="shared" ref="G749:H749" si="761">L749+N749+P749+R749+T749+V749+X749+Z749+AB749+AD749+AF749+AH749+AJ749+AL749+AN749+AP749+AR749+AT749+AV749+AX749+AZ749+BB749+BD749+BF749+BH749+BJ749+BL749+BN749+BP749+BR749+BT749</f>
        <v>0</v>
      </c>
      <c r="H749" s="671">
        <f t="shared" si="761"/>
        <v>0</v>
      </c>
      <c r="I749" s="774">
        <f t="shared" si="4"/>
        <v>0</v>
      </c>
      <c r="J749" s="418"/>
      <c r="K749" s="407">
        <f t="shared" si="5"/>
        <v>0</v>
      </c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  <c r="AI749" s="338"/>
      <c r="AJ749" s="338"/>
      <c r="AK749" s="338"/>
      <c r="AL749" s="338"/>
      <c r="AM749" s="338"/>
      <c r="AN749" s="338"/>
      <c r="AO749" s="338"/>
      <c r="AP749" s="338"/>
      <c r="AQ749" s="338"/>
      <c r="AR749" s="338"/>
      <c r="AS749" s="338"/>
      <c r="AT749" s="338"/>
      <c r="AU749" s="338"/>
      <c r="AV749" s="338"/>
      <c r="AW749" s="338"/>
      <c r="AX749" s="338"/>
      <c r="AY749" s="338"/>
      <c r="AZ749" s="338"/>
      <c r="BA749" s="338"/>
      <c r="BB749" s="338"/>
      <c r="BC749" s="338"/>
      <c r="BD749" s="338"/>
      <c r="BE749" s="338"/>
      <c r="BF749" s="338"/>
      <c r="BG749" s="338"/>
      <c r="BH749" s="338"/>
      <c r="BI749" s="338"/>
      <c r="BJ749" s="338"/>
      <c r="BK749" s="338"/>
      <c r="BL749" s="338"/>
      <c r="BM749" s="338"/>
      <c r="BN749" s="338"/>
      <c r="BO749" s="338"/>
      <c r="BP749" s="338"/>
      <c r="BQ749" s="338"/>
      <c r="BR749" s="338"/>
      <c r="BS749" s="338"/>
      <c r="BT749" s="338"/>
      <c r="BU749" s="338"/>
      <c r="BV749" s="643"/>
      <c r="BW749" s="644"/>
      <c r="BX749" s="776"/>
      <c r="BY749" s="644"/>
      <c r="BZ749" s="338"/>
      <c r="CA749" s="338"/>
      <c r="CB749" s="338"/>
      <c r="CC749" s="338"/>
      <c r="CD749" s="338"/>
      <c r="CE749" s="338"/>
      <c r="CF749" s="338"/>
    </row>
    <row r="750" ht="15.75" customHeight="1">
      <c r="A750" s="338"/>
      <c r="B750" s="338"/>
      <c r="C750" s="338"/>
      <c r="D750" s="338"/>
      <c r="E750" s="338"/>
      <c r="F750" s="346"/>
      <c r="G750" s="773">
        <f t="shared" ref="G750:H750" si="762">L750+N750+P750+R750+T750+V750+X750+Z750+AB750+AD750+AF750+AH750+AJ750+AL750+AN750+AP750+AR750+AT750+AV750+AX750+AZ750+BB750+BD750+BF750+BH750+BJ750+BL750+BN750+BP750+BR750+BT750</f>
        <v>0</v>
      </c>
      <c r="H750" s="671">
        <f t="shared" si="762"/>
        <v>0</v>
      </c>
      <c r="I750" s="774">
        <f t="shared" si="4"/>
        <v>0</v>
      </c>
      <c r="J750" s="418"/>
      <c r="K750" s="407">
        <f t="shared" si="5"/>
        <v>0</v>
      </c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  <c r="AI750" s="338"/>
      <c r="AJ750" s="338"/>
      <c r="AK750" s="338"/>
      <c r="AL750" s="338"/>
      <c r="AM750" s="338"/>
      <c r="AN750" s="338"/>
      <c r="AO750" s="338"/>
      <c r="AP750" s="338"/>
      <c r="AQ750" s="338"/>
      <c r="AR750" s="338"/>
      <c r="AS750" s="338"/>
      <c r="AT750" s="338"/>
      <c r="AU750" s="338"/>
      <c r="AV750" s="338"/>
      <c r="AW750" s="338"/>
      <c r="AX750" s="338"/>
      <c r="AY750" s="338"/>
      <c r="AZ750" s="338"/>
      <c r="BA750" s="338"/>
      <c r="BB750" s="338"/>
      <c r="BC750" s="338"/>
      <c r="BD750" s="338"/>
      <c r="BE750" s="338"/>
      <c r="BF750" s="338"/>
      <c r="BG750" s="338"/>
      <c r="BH750" s="338"/>
      <c r="BI750" s="338"/>
      <c r="BJ750" s="338"/>
      <c r="BK750" s="338"/>
      <c r="BL750" s="338"/>
      <c r="BM750" s="338"/>
      <c r="BN750" s="338"/>
      <c r="BO750" s="338"/>
      <c r="BP750" s="338"/>
      <c r="BQ750" s="338"/>
      <c r="BR750" s="338"/>
      <c r="BS750" s="338"/>
      <c r="BT750" s="338"/>
      <c r="BU750" s="338"/>
      <c r="BV750" s="643"/>
      <c r="BW750" s="644"/>
      <c r="BX750" s="776"/>
      <c r="BY750" s="644"/>
      <c r="BZ750" s="338"/>
      <c r="CA750" s="338"/>
      <c r="CB750" s="338"/>
      <c r="CC750" s="338"/>
      <c r="CD750" s="338"/>
      <c r="CE750" s="338"/>
      <c r="CF750" s="338"/>
    </row>
    <row r="751" ht="15.75" customHeight="1">
      <c r="A751" s="338"/>
      <c r="B751" s="338"/>
      <c r="C751" s="338"/>
      <c r="D751" s="338"/>
      <c r="E751" s="338"/>
      <c r="F751" s="346"/>
      <c r="G751" s="773">
        <f t="shared" ref="G751:H751" si="763">L751+N751+P751+R751+T751+V751+X751+Z751+AB751+AD751+AF751+AH751+AJ751+AL751+AN751+AP751+AR751+AT751+AV751+AX751+AZ751+BB751+BD751+BF751+BH751+BJ751+BL751+BN751+BP751+BR751+BT751</f>
        <v>0</v>
      </c>
      <c r="H751" s="671">
        <f t="shared" si="763"/>
        <v>0</v>
      </c>
      <c r="I751" s="774">
        <f t="shared" si="4"/>
        <v>0</v>
      </c>
      <c r="J751" s="418"/>
      <c r="K751" s="407">
        <f t="shared" si="5"/>
        <v>0</v>
      </c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  <c r="AI751" s="338"/>
      <c r="AJ751" s="338"/>
      <c r="AK751" s="338"/>
      <c r="AL751" s="338"/>
      <c r="AM751" s="338"/>
      <c r="AN751" s="338"/>
      <c r="AO751" s="338"/>
      <c r="AP751" s="338"/>
      <c r="AQ751" s="338"/>
      <c r="AR751" s="338"/>
      <c r="AS751" s="338"/>
      <c r="AT751" s="338"/>
      <c r="AU751" s="338"/>
      <c r="AV751" s="338"/>
      <c r="AW751" s="338"/>
      <c r="AX751" s="338"/>
      <c r="AY751" s="338"/>
      <c r="AZ751" s="338"/>
      <c r="BA751" s="338"/>
      <c r="BB751" s="338"/>
      <c r="BC751" s="338"/>
      <c r="BD751" s="338"/>
      <c r="BE751" s="338"/>
      <c r="BF751" s="338"/>
      <c r="BG751" s="338"/>
      <c r="BH751" s="338"/>
      <c r="BI751" s="338"/>
      <c r="BJ751" s="338"/>
      <c r="BK751" s="338"/>
      <c r="BL751" s="338"/>
      <c r="BM751" s="338"/>
      <c r="BN751" s="338"/>
      <c r="BO751" s="338"/>
      <c r="BP751" s="338"/>
      <c r="BQ751" s="338"/>
      <c r="BR751" s="338"/>
      <c r="BS751" s="338"/>
      <c r="BT751" s="338"/>
      <c r="BU751" s="338"/>
      <c r="BV751" s="643"/>
      <c r="BW751" s="644"/>
      <c r="BX751" s="776"/>
      <c r="BY751" s="644"/>
      <c r="BZ751" s="338"/>
      <c r="CA751" s="338"/>
      <c r="CB751" s="338"/>
      <c r="CC751" s="338"/>
      <c r="CD751" s="338"/>
      <c r="CE751" s="338"/>
      <c r="CF751" s="338"/>
    </row>
    <row r="752" ht="15.75" customHeight="1">
      <c r="A752" s="338"/>
      <c r="B752" s="338"/>
      <c r="C752" s="338"/>
      <c r="D752" s="338"/>
      <c r="E752" s="338"/>
      <c r="F752" s="346"/>
      <c r="G752" s="773">
        <f t="shared" ref="G752:H752" si="764">L752+N752+P752+R752+T752+V752+X752+Z752+AB752+AD752+AF752+AH752+AJ752+AL752+AN752+AP752+AR752+AT752+AV752+AX752+AZ752+BB752+BD752+BF752+BH752+BJ752+BL752+BN752+BP752+BR752+BT752</f>
        <v>0</v>
      </c>
      <c r="H752" s="671">
        <f t="shared" si="764"/>
        <v>0</v>
      </c>
      <c r="I752" s="774">
        <f t="shared" si="4"/>
        <v>0</v>
      </c>
      <c r="J752" s="418"/>
      <c r="K752" s="407">
        <f t="shared" si="5"/>
        <v>0</v>
      </c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  <c r="AI752" s="338"/>
      <c r="AJ752" s="338"/>
      <c r="AK752" s="338"/>
      <c r="AL752" s="338"/>
      <c r="AM752" s="338"/>
      <c r="AN752" s="338"/>
      <c r="AO752" s="338"/>
      <c r="AP752" s="338"/>
      <c r="AQ752" s="338"/>
      <c r="AR752" s="338"/>
      <c r="AS752" s="338"/>
      <c r="AT752" s="338"/>
      <c r="AU752" s="338"/>
      <c r="AV752" s="338"/>
      <c r="AW752" s="338"/>
      <c r="AX752" s="338"/>
      <c r="AY752" s="338"/>
      <c r="AZ752" s="338"/>
      <c r="BA752" s="338"/>
      <c r="BB752" s="338"/>
      <c r="BC752" s="338"/>
      <c r="BD752" s="338"/>
      <c r="BE752" s="338"/>
      <c r="BF752" s="338"/>
      <c r="BG752" s="338"/>
      <c r="BH752" s="338"/>
      <c r="BI752" s="338"/>
      <c r="BJ752" s="338"/>
      <c r="BK752" s="338"/>
      <c r="BL752" s="338"/>
      <c r="BM752" s="338"/>
      <c r="BN752" s="338"/>
      <c r="BO752" s="338"/>
      <c r="BP752" s="338"/>
      <c r="BQ752" s="338"/>
      <c r="BR752" s="338"/>
      <c r="BS752" s="338"/>
      <c r="BT752" s="338"/>
      <c r="BU752" s="338"/>
      <c r="BV752" s="643"/>
      <c r="BW752" s="644"/>
      <c r="BX752" s="776"/>
      <c r="BY752" s="644"/>
      <c r="BZ752" s="338"/>
      <c r="CA752" s="338"/>
      <c r="CB752" s="338"/>
      <c r="CC752" s="338"/>
      <c r="CD752" s="338"/>
      <c r="CE752" s="338"/>
      <c r="CF752" s="338"/>
    </row>
    <row r="753" ht="15.75" customHeight="1">
      <c r="A753" s="338"/>
      <c r="B753" s="338"/>
      <c r="C753" s="338"/>
      <c r="D753" s="338"/>
      <c r="E753" s="338"/>
      <c r="F753" s="346"/>
      <c r="G753" s="773">
        <f t="shared" ref="G753:H753" si="765">L753+N753+P753+R753+T753+V753+X753+Z753+AB753+AD753+AF753+AH753+AJ753+AL753+AN753+AP753+AR753+AT753+AV753+AX753+AZ753+BB753+BD753+BF753+BH753+BJ753+BL753+BN753+BP753+BR753+BT753</f>
        <v>0</v>
      </c>
      <c r="H753" s="671">
        <f t="shared" si="765"/>
        <v>0</v>
      </c>
      <c r="I753" s="774">
        <f t="shared" si="4"/>
        <v>0</v>
      </c>
      <c r="J753" s="418"/>
      <c r="K753" s="407">
        <f t="shared" si="5"/>
        <v>0</v>
      </c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  <c r="AI753" s="338"/>
      <c r="AJ753" s="338"/>
      <c r="AK753" s="338"/>
      <c r="AL753" s="338"/>
      <c r="AM753" s="338"/>
      <c r="AN753" s="338"/>
      <c r="AO753" s="338"/>
      <c r="AP753" s="338"/>
      <c r="AQ753" s="338"/>
      <c r="AR753" s="338"/>
      <c r="AS753" s="338"/>
      <c r="AT753" s="338"/>
      <c r="AU753" s="338"/>
      <c r="AV753" s="338"/>
      <c r="AW753" s="338"/>
      <c r="AX753" s="338"/>
      <c r="AY753" s="338"/>
      <c r="AZ753" s="338"/>
      <c r="BA753" s="338"/>
      <c r="BB753" s="338"/>
      <c r="BC753" s="338"/>
      <c r="BD753" s="338"/>
      <c r="BE753" s="338"/>
      <c r="BF753" s="338"/>
      <c r="BG753" s="338"/>
      <c r="BH753" s="338"/>
      <c r="BI753" s="338"/>
      <c r="BJ753" s="338"/>
      <c r="BK753" s="338"/>
      <c r="BL753" s="338"/>
      <c r="BM753" s="338"/>
      <c r="BN753" s="338"/>
      <c r="BO753" s="338"/>
      <c r="BP753" s="338"/>
      <c r="BQ753" s="338"/>
      <c r="BR753" s="338"/>
      <c r="BS753" s="338"/>
      <c r="BT753" s="338"/>
      <c r="BU753" s="338"/>
      <c r="BV753" s="643"/>
      <c r="BW753" s="644"/>
      <c r="BX753" s="776"/>
      <c r="BY753" s="644"/>
      <c r="BZ753" s="338"/>
      <c r="CA753" s="338"/>
      <c r="CB753" s="338"/>
      <c r="CC753" s="338"/>
      <c r="CD753" s="338"/>
      <c r="CE753" s="338"/>
      <c r="CF753" s="338"/>
    </row>
    <row r="754" ht="15.75" customHeight="1">
      <c r="A754" s="338"/>
      <c r="B754" s="338"/>
      <c r="C754" s="338"/>
      <c r="D754" s="338"/>
      <c r="E754" s="338"/>
      <c r="F754" s="346"/>
      <c r="G754" s="773">
        <f t="shared" ref="G754:H754" si="766">L754+N754+P754+R754+T754+V754+X754+Z754+AB754+AD754+AF754+AH754+AJ754+AL754+AN754+AP754+AR754+AT754+AV754+AX754+AZ754+BB754+BD754+BF754+BH754+BJ754+BL754+BN754+BP754+BR754+BT754</f>
        <v>0</v>
      </c>
      <c r="H754" s="671">
        <f t="shared" si="766"/>
        <v>0</v>
      </c>
      <c r="I754" s="774">
        <f t="shared" si="4"/>
        <v>0</v>
      </c>
      <c r="J754" s="418"/>
      <c r="K754" s="407">
        <f t="shared" si="5"/>
        <v>0</v>
      </c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  <c r="AI754" s="338"/>
      <c r="AJ754" s="338"/>
      <c r="AK754" s="338"/>
      <c r="AL754" s="338"/>
      <c r="AM754" s="338"/>
      <c r="AN754" s="338"/>
      <c r="AO754" s="338"/>
      <c r="AP754" s="338"/>
      <c r="AQ754" s="338"/>
      <c r="AR754" s="338"/>
      <c r="AS754" s="338"/>
      <c r="AT754" s="338"/>
      <c r="AU754" s="338"/>
      <c r="AV754" s="338"/>
      <c r="AW754" s="338"/>
      <c r="AX754" s="338"/>
      <c r="AY754" s="338"/>
      <c r="AZ754" s="338"/>
      <c r="BA754" s="338"/>
      <c r="BB754" s="338"/>
      <c r="BC754" s="338"/>
      <c r="BD754" s="338"/>
      <c r="BE754" s="338"/>
      <c r="BF754" s="338"/>
      <c r="BG754" s="338"/>
      <c r="BH754" s="338"/>
      <c r="BI754" s="338"/>
      <c r="BJ754" s="338"/>
      <c r="BK754" s="338"/>
      <c r="BL754" s="338"/>
      <c r="BM754" s="338"/>
      <c r="BN754" s="338"/>
      <c r="BO754" s="338"/>
      <c r="BP754" s="338"/>
      <c r="BQ754" s="338"/>
      <c r="BR754" s="338"/>
      <c r="BS754" s="338"/>
      <c r="BT754" s="338"/>
      <c r="BU754" s="338"/>
      <c r="BV754" s="643"/>
      <c r="BW754" s="644"/>
      <c r="BX754" s="776"/>
      <c r="BY754" s="644"/>
      <c r="BZ754" s="338"/>
      <c r="CA754" s="338"/>
      <c r="CB754" s="338"/>
      <c r="CC754" s="338"/>
      <c r="CD754" s="338"/>
      <c r="CE754" s="338"/>
      <c r="CF754" s="338"/>
    </row>
    <row r="755" ht="15.75" customHeight="1">
      <c r="A755" s="338"/>
      <c r="B755" s="338"/>
      <c r="C755" s="338"/>
      <c r="D755" s="338"/>
      <c r="E755" s="338"/>
      <c r="F755" s="346"/>
      <c r="G755" s="773">
        <f t="shared" ref="G755:H755" si="767">L755+N755+P755+R755+T755+V755+X755+Z755+AB755+AD755+AF755+AH755+AJ755+AL755+AN755+AP755+AR755+AT755+AV755+AX755+AZ755+BB755+BD755+BF755+BH755+BJ755+BL755+BN755+BP755+BR755+BT755</f>
        <v>0</v>
      </c>
      <c r="H755" s="671">
        <f t="shared" si="767"/>
        <v>0</v>
      </c>
      <c r="I755" s="774">
        <f t="shared" si="4"/>
        <v>0</v>
      </c>
      <c r="J755" s="418"/>
      <c r="K755" s="407">
        <f t="shared" si="5"/>
        <v>0</v>
      </c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  <c r="AI755" s="338"/>
      <c r="AJ755" s="338"/>
      <c r="AK755" s="338"/>
      <c r="AL755" s="338"/>
      <c r="AM755" s="338"/>
      <c r="AN755" s="338"/>
      <c r="AO755" s="338"/>
      <c r="AP755" s="338"/>
      <c r="AQ755" s="338"/>
      <c r="AR755" s="338"/>
      <c r="AS755" s="338"/>
      <c r="AT755" s="338"/>
      <c r="AU755" s="338"/>
      <c r="AV755" s="338"/>
      <c r="AW755" s="338"/>
      <c r="AX755" s="338"/>
      <c r="AY755" s="338"/>
      <c r="AZ755" s="338"/>
      <c r="BA755" s="338"/>
      <c r="BB755" s="338"/>
      <c r="BC755" s="338"/>
      <c r="BD755" s="338"/>
      <c r="BE755" s="338"/>
      <c r="BF755" s="338"/>
      <c r="BG755" s="338"/>
      <c r="BH755" s="338"/>
      <c r="BI755" s="338"/>
      <c r="BJ755" s="338"/>
      <c r="BK755" s="338"/>
      <c r="BL755" s="338"/>
      <c r="BM755" s="338"/>
      <c r="BN755" s="338"/>
      <c r="BO755" s="338"/>
      <c r="BP755" s="338"/>
      <c r="BQ755" s="338"/>
      <c r="BR755" s="338"/>
      <c r="BS755" s="338"/>
      <c r="BT755" s="338"/>
      <c r="BU755" s="338"/>
      <c r="BV755" s="643"/>
      <c r="BW755" s="644"/>
      <c r="BX755" s="776"/>
      <c r="BY755" s="644"/>
      <c r="BZ755" s="338"/>
      <c r="CA755" s="338"/>
      <c r="CB755" s="338"/>
      <c r="CC755" s="338"/>
      <c r="CD755" s="338"/>
      <c r="CE755" s="338"/>
      <c r="CF755" s="338"/>
    </row>
    <row r="756" ht="15.75" customHeight="1">
      <c r="A756" s="338"/>
      <c r="B756" s="338"/>
      <c r="C756" s="338"/>
      <c r="D756" s="338"/>
      <c r="E756" s="338"/>
      <c r="F756" s="346"/>
      <c r="G756" s="773">
        <f t="shared" ref="G756:H756" si="768">L756+N756+P756+R756+T756+V756+X756+Z756+AB756+AD756+AF756+AH756+AJ756+AL756+AN756+AP756+AR756+AT756+AV756+AX756+AZ756+BB756+BD756+BF756+BH756+BJ756+BL756+BN756+BP756+BR756+BT756</f>
        <v>0</v>
      </c>
      <c r="H756" s="671">
        <f t="shared" si="768"/>
        <v>0</v>
      </c>
      <c r="I756" s="774">
        <f t="shared" si="4"/>
        <v>0</v>
      </c>
      <c r="J756" s="418"/>
      <c r="K756" s="407">
        <f t="shared" si="5"/>
        <v>0</v>
      </c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  <c r="AI756" s="338"/>
      <c r="AJ756" s="338"/>
      <c r="AK756" s="338"/>
      <c r="AL756" s="338"/>
      <c r="AM756" s="338"/>
      <c r="AN756" s="338"/>
      <c r="AO756" s="338"/>
      <c r="AP756" s="338"/>
      <c r="AQ756" s="338"/>
      <c r="AR756" s="338"/>
      <c r="AS756" s="338"/>
      <c r="AT756" s="338"/>
      <c r="AU756" s="338"/>
      <c r="AV756" s="338"/>
      <c r="AW756" s="338"/>
      <c r="AX756" s="338"/>
      <c r="AY756" s="338"/>
      <c r="AZ756" s="338"/>
      <c r="BA756" s="338"/>
      <c r="BB756" s="338"/>
      <c r="BC756" s="338"/>
      <c r="BD756" s="338"/>
      <c r="BE756" s="338"/>
      <c r="BF756" s="338"/>
      <c r="BG756" s="338"/>
      <c r="BH756" s="338"/>
      <c r="BI756" s="338"/>
      <c r="BJ756" s="338"/>
      <c r="BK756" s="338"/>
      <c r="BL756" s="338"/>
      <c r="BM756" s="338"/>
      <c r="BN756" s="338"/>
      <c r="BO756" s="338"/>
      <c r="BP756" s="338"/>
      <c r="BQ756" s="338"/>
      <c r="BR756" s="338"/>
      <c r="BS756" s="338"/>
      <c r="BT756" s="338"/>
      <c r="BU756" s="338"/>
      <c r="BV756" s="643"/>
      <c r="BW756" s="644"/>
      <c r="BX756" s="776"/>
      <c r="BY756" s="644"/>
      <c r="BZ756" s="338"/>
      <c r="CA756" s="338"/>
      <c r="CB756" s="338"/>
      <c r="CC756" s="338"/>
      <c r="CD756" s="338"/>
      <c r="CE756" s="338"/>
      <c r="CF756" s="338"/>
    </row>
    <row r="757" ht="15.75" customHeight="1">
      <c r="A757" s="338"/>
      <c r="B757" s="338"/>
      <c r="C757" s="338"/>
      <c r="D757" s="338"/>
      <c r="E757" s="338"/>
      <c r="F757" s="346"/>
      <c r="G757" s="773">
        <f t="shared" ref="G757:H757" si="769">L757+N757+P757+R757+T757+V757+X757+Z757+AB757+AD757+AF757+AH757+AJ757+AL757+AN757+AP757+AR757+AT757+AV757+AX757+AZ757+BB757+BD757+BF757+BH757+BJ757+BL757+BN757+BP757+BR757+BT757</f>
        <v>0</v>
      </c>
      <c r="H757" s="671">
        <f t="shared" si="769"/>
        <v>0</v>
      </c>
      <c r="I757" s="774">
        <f t="shared" si="4"/>
        <v>0</v>
      </c>
      <c r="J757" s="418"/>
      <c r="K757" s="407">
        <f t="shared" si="5"/>
        <v>0</v>
      </c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  <c r="AI757" s="338"/>
      <c r="AJ757" s="338"/>
      <c r="AK757" s="338"/>
      <c r="AL757" s="338"/>
      <c r="AM757" s="338"/>
      <c r="AN757" s="338"/>
      <c r="AO757" s="338"/>
      <c r="AP757" s="338"/>
      <c r="AQ757" s="338"/>
      <c r="AR757" s="338"/>
      <c r="AS757" s="338"/>
      <c r="AT757" s="338"/>
      <c r="AU757" s="338"/>
      <c r="AV757" s="338"/>
      <c r="AW757" s="338"/>
      <c r="AX757" s="338"/>
      <c r="AY757" s="338"/>
      <c r="AZ757" s="338"/>
      <c r="BA757" s="338"/>
      <c r="BB757" s="338"/>
      <c r="BC757" s="338"/>
      <c r="BD757" s="338"/>
      <c r="BE757" s="338"/>
      <c r="BF757" s="338"/>
      <c r="BG757" s="338"/>
      <c r="BH757" s="338"/>
      <c r="BI757" s="338"/>
      <c r="BJ757" s="338"/>
      <c r="BK757" s="338"/>
      <c r="BL757" s="338"/>
      <c r="BM757" s="338"/>
      <c r="BN757" s="338"/>
      <c r="BO757" s="338"/>
      <c r="BP757" s="338"/>
      <c r="BQ757" s="338"/>
      <c r="BR757" s="338"/>
      <c r="BS757" s="338"/>
      <c r="BT757" s="338"/>
      <c r="BU757" s="338"/>
      <c r="BV757" s="643"/>
      <c r="BW757" s="644"/>
      <c r="BX757" s="776"/>
      <c r="BY757" s="644"/>
      <c r="BZ757" s="338"/>
      <c r="CA757" s="338"/>
      <c r="CB757" s="338"/>
      <c r="CC757" s="338"/>
      <c r="CD757" s="338"/>
      <c r="CE757" s="338"/>
      <c r="CF757" s="338"/>
    </row>
    <row r="758" ht="15.75" customHeight="1">
      <c r="A758" s="338"/>
      <c r="B758" s="338"/>
      <c r="C758" s="338"/>
      <c r="D758" s="338"/>
      <c r="E758" s="338"/>
      <c r="F758" s="346"/>
      <c r="G758" s="773">
        <f t="shared" ref="G758:H758" si="770">L758+N758+P758+R758+T758+V758+X758+Z758+AB758+AD758+AF758+AH758+AJ758+AL758+AN758+AP758+AR758+AT758+AV758+AX758+AZ758+BB758+BD758+BF758+BH758+BJ758+BL758+BN758+BP758+BR758+BT758</f>
        <v>0</v>
      </c>
      <c r="H758" s="671">
        <f t="shared" si="770"/>
        <v>0</v>
      </c>
      <c r="I758" s="774">
        <f t="shared" si="4"/>
        <v>0</v>
      </c>
      <c r="J758" s="418"/>
      <c r="K758" s="407">
        <f t="shared" si="5"/>
        <v>0</v>
      </c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  <c r="AI758" s="338"/>
      <c r="AJ758" s="338"/>
      <c r="AK758" s="338"/>
      <c r="AL758" s="338"/>
      <c r="AM758" s="338"/>
      <c r="AN758" s="338"/>
      <c r="AO758" s="338"/>
      <c r="AP758" s="338"/>
      <c r="AQ758" s="338"/>
      <c r="AR758" s="338"/>
      <c r="AS758" s="338"/>
      <c r="AT758" s="338"/>
      <c r="AU758" s="338"/>
      <c r="AV758" s="338"/>
      <c r="AW758" s="338"/>
      <c r="AX758" s="338"/>
      <c r="AY758" s="338"/>
      <c r="AZ758" s="338"/>
      <c r="BA758" s="338"/>
      <c r="BB758" s="338"/>
      <c r="BC758" s="338"/>
      <c r="BD758" s="338"/>
      <c r="BE758" s="338"/>
      <c r="BF758" s="338"/>
      <c r="BG758" s="338"/>
      <c r="BH758" s="338"/>
      <c r="BI758" s="338"/>
      <c r="BJ758" s="338"/>
      <c r="BK758" s="338"/>
      <c r="BL758" s="338"/>
      <c r="BM758" s="338"/>
      <c r="BN758" s="338"/>
      <c r="BO758" s="338"/>
      <c r="BP758" s="338"/>
      <c r="BQ758" s="338"/>
      <c r="BR758" s="338"/>
      <c r="BS758" s="338"/>
      <c r="BT758" s="338"/>
      <c r="BU758" s="338"/>
      <c r="BV758" s="643"/>
      <c r="BW758" s="644"/>
      <c r="BX758" s="776"/>
      <c r="BY758" s="644"/>
      <c r="BZ758" s="338"/>
      <c r="CA758" s="338"/>
      <c r="CB758" s="338"/>
      <c r="CC758" s="338"/>
      <c r="CD758" s="338"/>
      <c r="CE758" s="338"/>
      <c r="CF758" s="338"/>
    </row>
    <row r="759" ht="15.75" customHeight="1">
      <c r="A759" s="338"/>
      <c r="B759" s="338"/>
      <c r="C759" s="338"/>
      <c r="D759" s="338"/>
      <c r="E759" s="338"/>
      <c r="F759" s="346"/>
      <c r="G759" s="773">
        <f t="shared" ref="G759:H759" si="771">L759+N759+P759+R759+T759+V759+X759+Z759+AB759+AD759+AF759+AH759+AJ759+AL759+AN759+AP759+AR759+AT759+AV759+AX759+AZ759+BB759+BD759+BF759+BH759+BJ759+BL759+BN759+BP759+BR759+BT759</f>
        <v>0</v>
      </c>
      <c r="H759" s="671">
        <f t="shared" si="771"/>
        <v>0</v>
      </c>
      <c r="I759" s="774">
        <f t="shared" si="4"/>
        <v>0</v>
      </c>
      <c r="J759" s="418"/>
      <c r="K759" s="407">
        <f t="shared" si="5"/>
        <v>0</v>
      </c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  <c r="AI759" s="338"/>
      <c r="AJ759" s="338"/>
      <c r="AK759" s="338"/>
      <c r="AL759" s="338"/>
      <c r="AM759" s="338"/>
      <c r="AN759" s="338"/>
      <c r="AO759" s="338"/>
      <c r="AP759" s="338"/>
      <c r="AQ759" s="338"/>
      <c r="AR759" s="338"/>
      <c r="AS759" s="338"/>
      <c r="AT759" s="338"/>
      <c r="AU759" s="338"/>
      <c r="AV759" s="338"/>
      <c r="AW759" s="338"/>
      <c r="AX759" s="338"/>
      <c r="AY759" s="338"/>
      <c r="AZ759" s="338"/>
      <c r="BA759" s="338"/>
      <c r="BB759" s="338"/>
      <c r="BC759" s="338"/>
      <c r="BD759" s="338"/>
      <c r="BE759" s="338"/>
      <c r="BF759" s="338"/>
      <c r="BG759" s="338"/>
      <c r="BH759" s="338"/>
      <c r="BI759" s="338"/>
      <c r="BJ759" s="338"/>
      <c r="BK759" s="338"/>
      <c r="BL759" s="338"/>
      <c r="BM759" s="338"/>
      <c r="BN759" s="338"/>
      <c r="BO759" s="338"/>
      <c r="BP759" s="338"/>
      <c r="BQ759" s="338"/>
      <c r="BR759" s="338"/>
      <c r="BS759" s="338"/>
      <c r="BT759" s="338"/>
      <c r="BU759" s="338"/>
      <c r="BV759" s="643"/>
      <c r="BW759" s="644"/>
      <c r="BX759" s="776"/>
      <c r="BY759" s="644"/>
      <c r="BZ759" s="338"/>
      <c r="CA759" s="338"/>
      <c r="CB759" s="338"/>
      <c r="CC759" s="338"/>
      <c r="CD759" s="338"/>
      <c r="CE759" s="338"/>
      <c r="CF759" s="338"/>
    </row>
    <row r="760" ht="15.75" customHeight="1">
      <c r="A760" s="338"/>
      <c r="B760" s="338"/>
      <c r="C760" s="338"/>
      <c r="D760" s="338"/>
      <c r="E760" s="338"/>
      <c r="F760" s="346"/>
      <c r="G760" s="773">
        <f t="shared" ref="G760:H760" si="772">L760+N760+P760+R760+T760+V760+X760+Z760+AB760+AD760+AF760+AH760+AJ760+AL760+AN760+AP760+AR760+AT760+AV760+AX760+AZ760+BB760+BD760+BF760+BH760+BJ760+BL760+BN760+BP760+BR760+BT760</f>
        <v>0</v>
      </c>
      <c r="H760" s="671">
        <f t="shared" si="772"/>
        <v>0</v>
      </c>
      <c r="I760" s="774">
        <f t="shared" si="4"/>
        <v>0</v>
      </c>
      <c r="J760" s="418"/>
      <c r="K760" s="407">
        <f t="shared" si="5"/>
        <v>0</v>
      </c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  <c r="AI760" s="338"/>
      <c r="AJ760" s="338"/>
      <c r="AK760" s="338"/>
      <c r="AL760" s="338"/>
      <c r="AM760" s="338"/>
      <c r="AN760" s="338"/>
      <c r="AO760" s="338"/>
      <c r="AP760" s="338"/>
      <c r="AQ760" s="338"/>
      <c r="AR760" s="338"/>
      <c r="AS760" s="338"/>
      <c r="AT760" s="338"/>
      <c r="AU760" s="338"/>
      <c r="AV760" s="338"/>
      <c r="AW760" s="338"/>
      <c r="AX760" s="338"/>
      <c r="AY760" s="338"/>
      <c r="AZ760" s="338"/>
      <c r="BA760" s="338"/>
      <c r="BB760" s="338"/>
      <c r="BC760" s="338"/>
      <c r="BD760" s="338"/>
      <c r="BE760" s="338"/>
      <c r="BF760" s="338"/>
      <c r="BG760" s="338"/>
      <c r="BH760" s="338"/>
      <c r="BI760" s="338"/>
      <c r="BJ760" s="338"/>
      <c r="BK760" s="338"/>
      <c r="BL760" s="338"/>
      <c r="BM760" s="338"/>
      <c r="BN760" s="338"/>
      <c r="BO760" s="338"/>
      <c r="BP760" s="338"/>
      <c r="BQ760" s="338"/>
      <c r="BR760" s="338"/>
      <c r="BS760" s="338"/>
      <c r="BT760" s="338"/>
      <c r="BU760" s="338"/>
      <c r="BV760" s="643"/>
      <c r="BW760" s="644"/>
      <c r="BX760" s="776"/>
      <c r="BY760" s="644"/>
      <c r="BZ760" s="338"/>
      <c r="CA760" s="338"/>
      <c r="CB760" s="338"/>
      <c r="CC760" s="338"/>
      <c r="CD760" s="338"/>
      <c r="CE760" s="338"/>
      <c r="CF760" s="338"/>
    </row>
    <row r="761" ht="15.75" customHeight="1">
      <c r="A761" s="338"/>
      <c r="B761" s="338"/>
      <c r="C761" s="338"/>
      <c r="D761" s="338"/>
      <c r="E761" s="338"/>
      <c r="F761" s="346"/>
      <c r="G761" s="773">
        <f t="shared" ref="G761:H761" si="773">L761+N761+P761+R761+T761+V761+X761+Z761+AB761+AD761+AF761+AH761+AJ761+AL761+AN761+AP761+AR761+AT761+AV761+AX761+AZ761+BB761+BD761+BF761+BH761+BJ761+BL761+BN761+BP761+BR761+BT761</f>
        <v>0</v>
      </c>
      <c r="H761" s="671">
        <f t="shared" si="773"/>
        <v>0</v>
      </c>
      <c r="I761" s="774">
        <f t="shared" si="4"/>
        <v>0</v>
      </c>
      <c r="J761" s="418"/>
      <c r="K761" s="407">
        <f t="shared" si="5"/>
        <v>0</v>
      </c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  <c r="AI761" s="338"/>
      <c r="AJ761" s="338"/>
      <c r="AK761" s="338"/>
      <c r="AL761" s="338"/>
      <c r="AM761" s="338"/>
      <c r="AN761" s="338"/>
      <c r="AO761" s="338"/>
      <c r="AP761" s="338"/>
      <c r="AQ761" s="338"/>
      <c r="AR761" s="338"/>
      <c r="AS761" s="338"/>
      <c r="AT761" s="338"/>
      <c r="AU761" s="338"/>
      <c r="AV761" s="338"/>
      <c r="AW761" s="338"/>
      <c r="AX761" s="338"/>
      <c r="AY761" s="338"/>
      <c r="AZ761" s="338"/>
      <c r="BA761" s="338"/>
      <c r="BB761" s="338"/>
      <c r="BC761" s="338"/>
      <c r="BD761" s="338"/>
      <c r="BE761" s="338"/>
      <c r="BF761" s="338"/>
      <c r="BG761" s="338"/>
      <c r="BH761" s="338"/>
      <c r="BI761" s="338"/>
      <c r="BJ761" s="338"/>
      <c r="BK761" s="338"/>
      <c r="BL761" s="338"/>
      <c r="BM761" s="338"/>
      <c r="BN761" s="338"/>
      <c r="BO761" s="338"/>
      <c r="BP761" s="338"/>
      <c r="BQ761" s="338"/>
      <c r="BR761" s="338"/>
      <c r="BS761" s="338"/>
      <c r="BT761" s="338"/>
      <c r="BU761" s="338"/>
      <c r="BV761" s="643"/>
      <c r="BW761" s="644"/>
      <c r="BX761" s="776"/>
      <c r="BY761" s="644"/>
      <c r="BZ761" s="338"/>
      <c r="CA761" s="338"/>
      <c r="CB761" s="338"/>
      <c r="CC761" s="338"/>
      <c r="CD761" s="338"/>
      <c r="CE761" s="338"/>
      <c r="CF761" s="338"/>
    </row>
    <row r="762" ht="15.75" customHeight="1">
      <c r="A762" s="338"/>
      <c r="B762" s="338"/>
      <c r="C762" s="338"/>
      <c r="D762" s="338"/>
      <c r="E762" s="338"/>
      <c r="F762" s="346"/>
      <c r="G762" s="773">
        <f t="shared" ref="G762:H762" si="774">L762+N762+P762+R762+T762+V762+X762+Z762+AB762+AD762+AF762+AH762+AJ762+AL762+AN762+AP762+AR762+AT762+AV762+AX762+AZ762+BB762+BD762+BF762+BH762+BJ762+BL762+BN762+BP762+BR762+BT762</f>
        <v>0</v>
      </c>
      <c r="H762" s="671">
        <f t="shared" si="774"/>
        <v>0</v>
      </c>
      <c r="I762" s="774">
        <f t="shared" si="4"/>
        <v>0</v>
      </c>
      <c r="J762" s="418"/>
      <c r="K762" s="407">
        <f t="shared" si="5"/>
        <v>0</v>
      </c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  <c r="AI762" s="338"/>
      <c r="AJ762" s="338"/>
      <c r="AK762" s="338"/>
      <c r="AL762" s="338"/>
      <c r="AM762" s="338"/>
      <c r="AN762" s="338"/>
      <c r="AO762" s="338"/>
      <c r="AP762" s="338"/>
      <c r="AQ762" s="338"/>
      <c r="AR762" s="338"/>
      <c r="AS762" s="338"/>
      <c r="AT762" s="338"/>
      <c r="AU762" s="338"/>
      <c r="AV762" s="338"/>
      <c r="AW762" s="338"/>
      <c r="AX762" s="338"/>
      <c r="AY762" s="338"/>
      <c r="AZ762" s="338"/>
      <c r="BA762" s="338"/>
      <c r="BB762" s="338"/>
      <c r="BC762" s="338"/>
      <c r="BD762" s="338"/>
      <c r="BE762" s="338"/>
      <c r="BF762" s="338"/>
      <c r="BG762" s="338"/>
      <c r="BH762" s="338"/>
      <c r="BI762" s="338"/>
      <c r="BJ762" s="338"/>
      <c r="BK762" s="338"/>
      <c r="BL762" s="338"/>
      <c r="BM762" s="338"/>
      <c r="BN762" s="338"/>
      <c r="BO762" s="338"/>
      <c r="BP762" s="338"/>
      <c r="BQ762" s="338"/>
      <c r="BR762" s="338"/>
      <c r="BS762" s="338"/>
      <c r="BT762" s="338"/>
      <c r="BU762" s="338"/>
      <c r="BV762" s="643"/>
      <c r="BW762" s="644"/>
      <c r="BX762" s="776"/>
      <c r="BY762" s="644"/>
      <c r="BZ762" s="338"/>
      <c r="CA762" s="338"/>
      <c r="CB762" s="338"/>
      <c r="CC762" s="338"/>
      <c r="CD762" s="338"/>
      <c r="CE762" s="338"/>
      <c r="CF762" s="338"/>
    </row>
    <row r="763" ht="15.75" customHeight="1">
      <c r="A763" s="338"/>
      <c r="B763" s="338"/>
      <c r="C763" s="338"/>
      <c r="D763" s="338"/>
      <c r="E763" s="338"/>
      <c r="F763" s="346"/>
      <c r="G763" s="773">
        <f t="shared" ref="G763:H763" si="775">L763+N763+P763+R763+T763+V763+X763+Z763+AB763+AD763+AF763+AH763+AJ763+AL763+AN763+AP763+AR763+AT763+AV763+AX763+AZ763+BB763+BD763+BF763+BH763+BJ763+BL763+BN763+BP763+BR763+BT763</f>
        <v>0</v>
      </c>
      <c r="H763" s="671">
        <f t="shared" si="775"/>
        <v>0</v>
      </c>
      <c r="I763" s="774">
        <f t="shared" si="4"/>
        <v>0</v>
      </c>
      <c r="J763" s="418"/>
      <c r="K763" s="407">
        <f t="shared" si="5"/>
        <v>0</v>
      </c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  <c r="AI763" s="338"/>
      <c r="AJ763" s="338"/>
      <c r="AK763" s="338"/>
      <c r="AL763" s="338"/>
      <c r="AM763" s="338"/>
      <c r="AN763" s="338"/>
      <c r="AO763" s="338"/>
      <c r="AP763" s="338"/>
      <c r="AQ763" s="338"/>
      <c r="AR763" s="338"/>
      <c r="AS763" s="338"/>
      <c r="AT763" s="338"/>
      <c r="AU763" s="338"/>
      <c r="AV763" s="338"/>
      <c r="AW763" s="338"/>
      <c r="AX763" s="338"/>
      <c r="AY763" s="338"/>
      <c r="AZ763" s="338"/>
      <c r="BA763" s="338"/>
      <c r="BB763" s="338"/>
      <c r="BC763" s="338"/>
      <c r="BD763" s="338"/>
      <c r="BE763" s="338"/>
      <c r="BF763" s="338"/>
      <c r="BG763" s="338"/>
      <c r="BH763" s="338"/>
      <c r="BI763" s="338"/>
      <c r="BJ763" s="338"/>
      <c r="BK763" s="338"/>
      <c r="BL763" s="338"/>
      <c r="BM763" s="338"/>
      <c r="BN763" s="338"/>
      <c r="BO763" s="338"/>
      <c r="BP763" s="338"/>
      <c r="BQ763" s="338"/>
      <c r="BR763" s="338"/>
      <c r="BS763" s="338"/>
      <c r="BT763" s="338"/>
      <c r="BU763" s="338"/>
      <c r="BV763" s="643"/>
      <c r="BW763" s="644"/>
      <c r="BX763" s="776"/>
      <c r="BY763" s="644"/>
      <c r="BZ763" s="338"/>
      <c r="CA763" s="338"/>
      <c r="CB763" s="338"/>
      <c r="CC763" s="338"/>
      <c r="CD763" s="338"/>
      <c r="CE763" s="338"/>
      <c r="CF763" s="338"/>
    </row>
    <row r="764" ht="15.75" customHeight="1">
      <c r="A764" s="338"/>
      <c r="B764" s="338"/>
      <c r="C764" s="338"/>
      <c r="D764" s="338"/>
      <c r="E764" s="338"/>
      <c r="F764" s="346"/>
      <c r="G764" s="773">
        <f t="shared" ref="G764:H764" si="776">L764+N764+P764+R764+T764+V764+X764+Z764+AB764+AD764+AF764+AH764+AJ764+AL764+AN764+AP764+AR764+AT764+AV764+AX764+AZ764+BB764+BD764+BF764+BH764+BJ764+BL764+BN764+BP764+BR764+BT764</f>
        <v>0</v>
      </c>
      <c r="H764" s="671">
        <f t="shared" si="776"/>
        <v>0</v>
      </c>
      <c r="I764" s="774">
        <f t="shared" si="4"/>
        <v>0</v>
      </c>
      <c r="J764" s="418"/>
      <c r="K764" s="407">
        <f t="shared" si="5"/>
        <v>0</v>
      </c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  <c r="AI764" s="338"/>
      <c r="AJ764" s="338"/>
      <c r="AK764" s="338"/>
      <c r="AL764" s="338"/>
      <c r="AM764" s="338"/>
      <c r="AN764" s="338"/>
      <c r="AO764" s="338"/>
      <c r="AP764" s="338"/>
      <c r="AQ764" s="338"/>
      <c r="AR764" s="338"/>
      <c r="AS764" s="338"/>
      <c r="AT764" s="338"/>
      <c r="AU764" s="338"/>
      <c r="AV764" s="338"/>
      <c r="AW764" s="338"/>
      <c r="AX764" s="338"/>
      <c r="AY764" s="338"/>
      <c r="AZ764" s="338"/>
      <c r="BA764" s="338"/>
      <c r="BB764" s="338"/>
      <c r="BC764" s="338"/>
      <c r="BD764" s="338"/>
      <c r="BE764" s="338"/>
      <c r="BF764" s="338"/>
      <c r="BG764" s="338"/>
      <c r="BH764" s="338"/>
      <c r="BI764" s="338"/>
      <c r="BJ764" s="338"/>
      <c r="BK764" s="338"/>
      <c r="BL764" s="338"/>
      <c r="BM764" s="338"/>
      <c r="BN764" s="338"/>
      <c r="BO764" s="338"/>
      <c r="BP764" s="338"/>
      <c r="BQ764" s="338"/>
      <c r="BR764" s="338"/>
      <c r="BS764" s="338"/>
      <c r="BT764" s="338"/>
      <c r="BU764" s="338"/>
      <c r="BV764" s="643"/>
      <c r="BW764" s="644"/>
      <c r="BX764" s="776"/>
      <c r="BY764" s="644"/>
      <c r="BZ764" s="338"/>
      <c r="CA764" s="338"/>
      <c r="CB764" s="338"/>
      <c r="CC764" s="338"/>
      <c r="CD764" s="338"/>
      <c r="CE764" s="338"/>
      <c r="CF764" s="338"/>
    </row>
    <row r="765" ht="15.75" customHeight="1">
      <c r="A765" s="338"/>
      <c r="B765" s="338"/>
      <c r="C765" s="338"/>
      <c r="D765" s="338"/>
      <c r="E765" s="338"/>
      <c r="F765" s="346"/>
      <c r="G765" s="773">
        <f t="shared" ref="G765:H765" si="777">L765+N765+P765+R765+T765+V765+X765+Z765+AB765+AD765+AF765+AH765+AJ765+AL765+AN765+AP765+AR765+AT765+AV765+AX765+AZ765+BB765+BD765+BF765+BH765+BJ765+BL765+BN765+BP765+BR765+BT765</f>
        <v>0</v>
      </c>
      <c r="H765" s="671">
        <f t="shared" si="777"/>
        <v>0</v>
      </c>
      <c r="I765" s="774">
        <f t="shared" si="4"/>
        <v>0</v>
      </c>
      <c r="J765" s="418"/>
      <c r="K765" s="407">
        <f t="shared" si="5"/>
        <v>0</v>
      </c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  <c r="AI765" s="338"/>
      <c r="AJ765" s="338"/>
      <c r="AK765" s="338"/>
      <c r="AL765" s="338"/>
      <c r="AM765" s="338"/>
      <c r="AN765" s="338"/>
      <c r="AO765" s="338"/>
      <c r="AP765" s="338"/>
      <c r="AQ765" s="338"/>
      <c r="AR765" s="338"/>
      <c r="AS765" s="338"/>
      <c r="AT765" s="338"/>
      <c r="AU765" s="338"/>
      <c r="AV765" s="338"/>
      <c r="AW765" s="338"/>
      <c r="AX765" s="338"/>
      <c r="AY765" s="338"/>
      <c r="AZ765" s="338"/>
      <c r="BA765" s="338"/>
      <c r="BB765" s="338"/>
      <c r="BC765" s="338"/>
      <c r="BD765" s="338"/>
      <c r="BE765" s="338"/>
      <c r="BF765" s="338"/>
      <c r="BG765" s="338"/>
      <c r="BH765" s="338"/>
      <c r="BI765" s="338"/>
      <c r="BJ765" s="338"/>
      <c r="BK765" s="338"/>
      <c r="BL765" s="338"/>
      <c r="BM765" s="338"/>
      <c r="BN765" s="338"/>
      <c r="BO765" s="338"/>
      <c r="BP765" s="338"/>
      <c r="BQ765" s="338"/>
      <c r="BR765" s="338"/>
      <c r="BS765" s="338"/>
      <c r="BT765" s="338"/>
      <c r="BU765" s="338"/>
      <c r="BV765" s="643"/>
      <c r="BW765" s="644"/>
      <c r="BX765" s="776"/>
      <c r="BY765" s="644"/>
      <c r="BZ765" s="338"/>
      <c r="CA765" s="338"/>
      <c r="CB765" s="338"/>
      <c r="CC765" s="338"/>
      <c r="CD765" s="338"/>
      <c r="CE765" s="338"/>
      <c r="CF765" s="338"/>
    </row>
    <row r="766" ht="15.75" customHeight="1">
      <c r="A766" s="338"/>
      <c r="B766" s="338"/>
      <c r="C766" s="338"/>
      <c r="D766" s="338"/>
      <c r="E766" s="338"/>
      <c r="F766" s="346"/>
      <c r="G766" s="773">
        <f t="shared" ref="G766:H766" si="778">L766+N766+P766+R766+T766+V766+X766+Z766+AB766+AD766+AF766+AH766+AJ766+AL766+AN766+AP766+AR766+AT766+AV766+AX766+AZ766+BB766+BD766+BF766+BH766+BJ766+BL766+BN766+BP766+BR766+BT766</f>
        <v>0</v>
      </c>
      <c r="H766" s="671">
        <f t="shared" si="778"/>
        <v>0</v>
      </c>
      <c r="I766" s="774">
        <f t="shared" si="4"/>
        <v>0</v>
      </c>
      <c r="J766" s="418"/>
      <c r="K766" s="407">
        <f t="shared" si="5"/>
        <v>0</v>
      </c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  <c r="AI766" s="338"/>
      <c r="AJ766" s="338"/>
      <c r="AK766" s="338"/>
      <c r="AL766" s="338"/>
      <c r="AM766" s="338"/>
      <c r="AN766" s="338"/>
      <c r="AO766" s="338"/>
      <c r="AP766" s="338"/>
      <c r="AQ766" s="338"/>
      <c r="AR766" s="338"/>
      <c r="AS766" s="338"/>
      <c r="AT766" s="338"/>
      <c r="AU766" s="338"/>
      <c r="AV766" s="338"/>
      <c r="AW766" s="338"/>
      <c r="AX766" s="338"/>
      <c r="AY766" s="338"/>
      <c r="AZ766" s="338"/>
      <c r="BA766" s="338"/>
      <c r="BB766" s="338"/>
      <c r="BC766" s="338"/>
      <c r="BD766" s="338"/>
      <c r="BE766" s="338"/>
      <c r="BF766" s="338"/>
      <c r="BG766" s="338"/>
      <c r="BH766" s="338"/>
      <c r="BI766" s="338"/>
      <c r="BJ766" s="338"/>
      <c r="BK766" s="338"/>
      <c r="BL766" s="338"/>
      <c r="BM766" s="338"/>
      <c r="BN766" s="338"/>
      <c r="BO766" s="338"/>
      <c r="BP766" s="338"/>
      <c r="BQ766" s="338"/>
      <c r="BR766" s="338"/>
      <c r="BS766" s="338"/>
      <c r="BT766" s="338"/>
      <c r="BU766" s="338"/>
      <c r="BV766" s="643"/>
      <c r="BW766" s="644"/>
      <c r="BX766" s="776"/>
      <c r="BY766" s="644"/>
      <c r="BZ766" s="338"/>
      <c r="CA766" s="338"/>
      <c r="CB766" s="338"/>
      <c r="CC766" s="338"/>
      <c r="CD766" s="338"/>
      <c r="CE766" s="338"/>
      <c r="CF766" s="338"/>
    </row>
    <row r="767" ht="15.75" customHeight="1">
      <c r="A767" s="338"/>
      <c r="B767" s="338"/>
      <c r="C767" s="338"/>
      <c r="D767" s="338"/>
      <c r="E767" s="338"/>
      <c r="F767" s="346"/>
      <c r="G767" s="773">
        <f t="shared" ref="G767:H767" si="779">L767+N767+P767+R767+T767+V767+X767+Z767+AB767+AD767+AF767+AH767+AJ767+AL767+AN767+AP767+AR767+AT767+AV767+AX767+AZ767+BB767+BD767+BF767+BH767+BJ767+BL767+BN767+BP767+BR767+BT767</f>
        <v>0</v>
      </c>
      <c r="H767" s="671">
        <f t="shared" si="779"/>
        <v>0</v>
      </c>
      <c r="I767" s="774">
        <f t="shared" si="4"/>
        <v>0</v>
      </c>
      <c r="J767" s="418"/>
      <c r="K767" s="407">
        <f t="shared" si="5"/>
        <v>0</v>
      </c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  <c r="AI767" s="338"/>
      <c r="AJ767" s="338"/>
      <c r="AK767" s="338"/>
      <c r="AL767" s="338"/>
      <c r="AM767" s="338"/>
      <c r="AN767" s="338"/>
      <c r="AO767" s="338"/>
      <c r="AP767" s="338"/>
      <c r="AQ767" s="338"/>
      <c r="AR767" s="338"/>
      <c r="AS767" s="338"/>
      <c r="AT767" s="338"/>
      <c r="AU767" s="338"/>
      <c r="AV767" s="338"/>
      <c r="AW767" s="338"/>
      <c r="AX767" s="338"/>
      <c r="AY767" s="338"/>
      <c r="AZ767" s="338"/>
      <c r="BA767" s="338"/>
      <c r="BB767" s="338"/>
      <c r="BC767" s="338"/>
      <c r="BD767" s="338"/>
      <c r="BE767" s="338"/>
      <c r="BF767" s="338"/>
      <c r="BG767" s="338"/>
      <c r="BH767" s="338"/>
      <c r="BI767" s="338"/>
      <c r="BJ767" s="338"/>
      <c r="BK767" s="338"/>
      <c r="BL767" s="338"/>
      <c r="BM767" s="338"/>
      <c r="BN767" s="338"/>
      <c r="BO767" s="338"/>
      <c r="BP767" s="338"/>
      <c r="BQ767" s="338"/>
      <c r="BR767" s="338"/>
      <c r="BS767" s="338"/>
      <c r="BT767" s="338"/>
      <c r="BU767" s="338"/>
      <c r="BV767" s="643"/>
      <c r="BW767" s="644"/>
      <c r="BX767" s="776"/>
      <c r="BY767" s="644"/>
      <c r="BZ767" s="338"/>
      <c r="CA767" s="338"/>
      <c r="CB767" s="338"/>
      <c r="CC767" s="338"/>
      <c r="CD767" s="338"/>
      <c r="CE767" s="338"/>
      <c r="CF767" s="338"/>
    </row>
    <row r="768" ht="15.75" customHeight="1">
      <c r="A768" s="338"/>
      <c r="B768" s="338"/>
      <c r="C768" s="338"/>
      <c r="D768" s="338"/>
      <c r="E768" s="338"/>
      <c r="F768" s="346"/>
      <c r="G768" s="773">
        <f t="shared" ref="G768:H768" si="780">L768+N768+P768+R768+T768+V768+X768+Z768+AB768+AD768+AF768+AH768+AJ768+AL768+AN768+AP768+AR768+AT768+AV768+AX768+AZ768+BB768+BD768+BF768+BH768+BJ768+BL768+BN768+BP768+BR768+BT768</f>
        <v>0</v>
      </c>
      <c r="H768" s="671">
        <f t="shared" si="780"/>
        <v>0</v>
      </c>
      <c r="I768" s="774">
        <f t="shared" si="4"/>
        <v>0</v>
      </c>
      <c r="J768" s="418"/>
      <c r="K768" s="407">
        <f t="shared" si="5"/>
        <v>0</v>
      </c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  <c r="AI768" s="338"/>
      <c r="AJ768" s="338"/>
      <c r="AK768" s="338"/>
      <c r="AL768" s="338"/>
      <c r="AM768" s="338"/>
      <c r="AN768" s="338"/>
      <c r="AO768" s="338"/>
      <c r="AP768" s="338"/>
      <c r="AQ768" s="338"/>
      <c r="AR768" s="338"/>
      <c r="AS768" s="338"/>
      <c r="AT768" s="338"/>
      <c r="AU768" s="338"/>
      <c r="AV768" s="338"/>
      <c r="AW768" s="338"/>
      <c r="AX768" s="338"/>
      <c r="AY768" s="338"/>
      <c r="AZ768" s="338"/>
      <c r="BA768" s="338"/>
      <c r="BB768" s="338"/>
      <c r="BC768" s="338"/>
      <c r="BD768" s="338"/>
      <c r="BE768" s="338"/>
      <c r="BF768" s="338"/>
      <c r="BG768" s="338"/>
      <c r="BH768" s="338"/>
      <c r="BI768" s="338"/>
      <c r="BJ768" s="338"/>
      <c r="BK768" s="338"/>
      <c r="BL768" s="338"/>
      <c r="BM768" s="338"/>
      <c r="BN768" s="338"/>
      <c r="BO768" s="338"/>
      <c r="BP768" s="338"/>
      <c r="BQ768" s="338"/>
      <c r="BR768" s="338"/>
      <c r="BS768" s="338"/>
      <c r="BT768" s="338"/>
      <c r="BU768" s="338"/>
      <c r="BV768" s="643"/>
      <c r="BW768" s="644"/>
      <c r="BX768" s="776"/>
      <c r="BY768" s="644"/>
      <c r="BZ768" s="338"/>
      <c r="CA768" s="338"/>
      <c r="CB768" s="338"/>
      <c r="CC768" s="338"/>
      <c r="CD768" s="338"/>
      <c r="CE768" s="338"/>
      <c r="CF768" s="338"/>
    </row>
    <row r="769" ht="15.75" customHeight="1">
      <c r="A769" s="338"/>
      <c r="B769" s="338"/>
      <c r="C769" s="338"/>
      <c r="D769" s="338"/>
      <c r="E769" s="338"/>
      <c r="F769" s="346"/>
      <c r="G769" s="773">
        <f t="shared" ref="G769:H769" si="781">L769+N769+P769+R769+T769+V769+X769+Z769+AB769+AD769+AF769+AH769+AJ769+AL769+AN769+AP769+AR769+AT769+AV769+AX769+AZ769+BB769+BD769+BF769+BH769+BJ769+BL769+BN769+BP769+BR769+BT769</f>
        <v>0</v>
      </c>
      <c r="H769" s="671">
        <f t="shared" si="781"/>
        <v>0</v>
      </c>
      <c r="I769" s="774">
        <f t="shared" si="4"/>
        <v>0</v>
      </c>
      <c r="J769" s="418"/>
      <c r="K769" s="407">
        <f t="shared" si="5"/>
        <v>0</v>
      </c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  <c r="AI769" s="338"/>
      <c r="AJ769" s="338"/>
      <c r="AK769" s="338"/>
      <c r="AL769" s="338"/>
      <c r="AM769" s="338"/>
      <c r="AN769" s="338"/>
      <c r="AO769" s="338"/>
      <c r="AP769" s="338"/>
      <c r="AQ769" s="338"/>
      <c r="AR769" s="338"/>
      <c r="AS769" s="338"/>
      <c r="AT769" s="338"/>
      <c r="AU769" s="338"/>
      <c r="AV769" s="338"/>
      <c r="AW769" s="338"/>
      <c r="AX769" s="338"/>
      <c r="AY769" s="338"/>
      <c r="AZ769" s="338"/>
      <c r="BA769" s="338"/>
      <c r="BB769" s="338"/>
      <c r="BC769" s="338"/>
      <c r="BD769" s="338"/>
      <c r="BE769" s="338"/>
      <c r="BF769" s="338"/>
      <c r="BG769" s="338"/>
      <c r="BH769" s="338"/>
      <c r="BI769" s="338"/>
      <c r="BJ769" s="338"/>
      <c r="BK769" s="338"/>
      <c r="BL769" s="338"/>
      <c r="BM769" s="338"/>
      <c r="BN769" s="338"/>
      <c r="BO769" s="338"/>
      <c r="BP769" s="338"/>
      <c r="BQ769" s="338"/>
      <c r="BR769" s="338"/>
      <c r="BS769" s="338"/>
      <c r="BT769" s="338"/>
      <c r="BU769" s="338"/>
      <c r="BV769" s="643"/>
      <c r="BW769" s="644"/>
      <c r="BX769" s="776"/>
      <c r="BY769" s="644"/>
      <c r="BZ769" s="338"/>
      <c r="CA769" s="338"/>
      <c r="CB769" s="338"/>
      <c r="CC769" s="338"/>
      <c r="CD769" s="338"/>
      <c r="CE769" s="338"/>
      <c r="CF769" s="338"/>
    </row>
    <row r="770" ht="15.75" customHeight="1">
      <c r="A770" s="338"/>
      <c r="B770" s="338"/>
      <c r="C770" s="338"/>
      <c r="D770" s="338"/>
      <c r="E770" s="338"/>
      <c r="F770" s="346"/>
      <c r="G770" s="773">
        <f t="shared" ref="G770:H770" si="782">L770+N770+P770+R770+T770+V770+X770+Z770+AB770+AD770+AF770+AH770+AJ770+AL770+AN770+AP770+AR770+AT770+AV770+AX770+AZ770+BB770+BD770+BF770+BH770+BJ770+BL770+BN770+BP770+BR770+BT770</f>
        <v>0</v>
      </c>
      <c r="H770" s="671">
        <f t="shared" si="782"/>
        <v>0</v>
      </c>
      <c r="I770" s="774">
        <f t="shared" si="4"/>
        <v>0</v>
      </c>
      <c r="J770" s="418"/>
      <c r="K770" s="407">
        <f t="shared" si="5"/>
        <v>0</v>
      </c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  <c r="AI770" s="338"/>
      <c r="AJ770" s="338"/>
      <c r="AK770" s="338"/>
      <c r="AL770" s="338"/>
      <c r="AM770" s="338"/>
      <c r="AN770" s="338"/>
      <c r="AO770" s="338"/>
      <c r="AP770" s="338"/>
      <c r="AQ770" s="338"/>
      <c r="AR770" s="338"/>
      <c r="AS770" s="338"/>
      <c r="AT770" s="338"/>
      <c r="AU770" s="338"/>
      <c r="AV770" s="338"/>
      <c r="AW770" s="338"/>
      <c r="AX770" s="338"/>
      <c r="AY770" s="338"/>
      <c r="AZ770" s="338"/>
      <c r="BA770" s="338"/>
      <c r="BB770" s="338"/>
      <c r="BC770" s="338"/>
      <c r="BD770" s="338"/>
      <c r="BE770" s="338"/>
      <c r="BF770" s="338"/>
      <c r="BG770" s="338"/>
      <c r="BH770" s="338"/>
      <c r="BI770" s="338"/>
      <c r="BJ770" s="338"/>
      <c r="BK770" s="338"/>
      <c r="BL770" s="338"/>
      <c r="BM770" s="338"/>
      <c r="BN770" s="338"/>
      <c r="BO770" s="338"/>
      <c r="BP770" s="338"/>
      <c r="BQ770" s="338"/>
      <c r="BR770" s="338"/>
      <c r="BS770" s="338"/>
      <c r="BT770" s="338"/>
      <c r="BU770" s="338"/>
      <c r="BV770" s="643"/>
      <c r="BW770" s="644"/>
      <c r="BX770" s="776"/>
      <c r="BY770" s="644"/>
      <c r="BZ770" s="338"/>
      <c r="CA770" s="338"/>
      <c r="CB770" s="338"/>
      <c r="CC770" s="338"/>
      <c r="CD770" s="338"/>
      <c r="CE770" s="338"/>
      <c r="CF770" s="338"/>
    </row>
    <row r="771" ht="15.75" customHeight="1">
      <c r="A771" s="338"/>
      <c r="B771" s="338"/>
      <c r="C771" s="338"/>
      <c r="D771" s="338"/>
      <c r="E771" s="338"/>
      <c r="F771" s="346"/>
      <c r="G771" s="773">
        <f t="shared" ref="G771:H771" si="783">L771+N771+P771+R771+T771+V771+X771+Z771+AB771+AD771+AF771+AH771+AJ771+AL771+AN771+AP771+AR771+AT771+AV771+AX771+AZ771+BB771+BD771+BF771+BH771+BJ771+BL771+BN771+BP771+BR771+BT771</f>
        <v>0</v>
      </c>
      <c r="H771" s="671">
        <f t="shared" si="783"/>
        <v>0</v>
      </c>
      <c r="I771" s="774">
        <f t="shared" si="4"/>
        <v>0</v>
      </c>
      <c r="J771" s="418"/>
      <c r="K771" s="407">
        <f t="shared" si="5"/>
        <v>0</v>
      </c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  <c r="AI771" s="338"/>
      <c r="AJ771" s="338"/>
      <c r="AK771" s="338"/>
      <c r="AL771" s="338"/>
      <c r="AM771" s="338"/>
      <c r="AN771" s="338"/>
      <c r="AO771" s="338"/>
      <c r="AP771" s="338"/>
      <c r="AQ771" s="338"/>
      <c r="AR771" s="338"/>
      <c r="AS771" s="338"/>
      <c r="AT771" s="338"/>
      <c r="AU771" s="338"/>
      <c r="AV771" s="338"/>
      <c r="AW771" s="338"/>
      <c r="AX771" s="338"/>
      <c r="AY771" s="338"/>
      <c r="AZ771" s="338"/>
      <c r="BA771" s="338"/>
      <c r="BB771" s="338"/>
      <c r="BC771" s="338"/>
      <c r="BD771" s="338"/>
      <c r="BE771" s="338"/>
      <c r="BF771" s="338"/>
      <c r="BG771" s="338"/>
      <c r="BH771" s="338"/>
      <c r="BI771" s="338"/>
      <c r="BJ771" s="338"/>
      <c r="BK771" s="338"/>
      <c r="BL771" s="338"/>
      <c r="BM771" s="338"/>
      <c r="BN771" s="338"/>
      <c r="BO771" s="338"/>
      <c r="BP771" s="338"/>
      <c r="BQ771" s="338"/>
      <c r="BR771" s="338"/>
      <c r="BS771" s="338"/>
      <c r="BT771" s="338"/>
      <c r="BU771" s="338"/>
      <c r="BV771" s="643"/>
      <c r="BW771" s="644"/>
      <c r="BX771" s="776"/>
      <c r="BY771" s="644"/>
      <c r="BZ771" s="338"/>
      <c r="CA771" s="338"/>
      <c r="CB771" s="338"/>
      <c r="CC771" s="338"/>
      <c r="CD771" s="338"/>
      <c r="CE771" s="338"/>
      <c r="CF771" s="338"/>
    </row>
    <row r="772" ht="15.75" customHeight="1">
      <c r="A772" s="338"/>
      <c r="B772" s="338"/>
      <c r="C772" s="338"/>
      <c r="D772" s="338"/>
      <c r="E772" s="338"/>
      <c r="F772" s="346"/>
      <c r="G772" s="773">
        <f t="shared" ref="G772:H772" si="784">L772+N772+P772+R772+T772+V772+X772+Z772+AB772+AD772+AF772+AH772+AJ772+AL772+AN772+AP772+AR772+AT772+AV772+AX772+AZ772+BB772+BD772+BF772+BH772+BJ772+BL772+BN772+BP772+BR772+BT772</f>
        <v>0</v>
      </c>
      <c r="H772" s="671">
        <f t="shared" si="784"/>
        <v>0</v>
      </c>
      <c r="I772" s="774">
        <f t="shared" si="4"/>
        <v>0</v>
      </c>
      <c r="J772" s="418"/>
      <c r="K772" s="407">
        <f t="shared" si="5"/>
        <v>0</v>
      </c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  <c r="AI772" s="338"/>
      <c r="AJ772" s="338"/>
      <c r="AK772" s="338"/>
      <c r="AL772" s="338"/>
      <c r="AM772" s="338"/>
      <c r="AN772" s="338"/>
      <c r="AO772" s="338"/>
      <c r="AP772" s="338"/>
      <c r="AQ772" s="338"/>
      <c r="AR772" s="338"/>
      <c r="AS772" s="338"/>
      <c r="AT772" s="338"/>
      <c r="AU772" s="338"/>
      <c r="AV772" s="338"/>
      <c r="AW772" s="338"/>
      <c r="AX772" s="338"/>
      <c r="AY772" s="338"/>
      <c r="AZ772" s="338"/>
      <c r="BA772" s="338"/>
      <c r="BB772" s="338"/>
      <c r="BC772" s="338"/>
      <c r="BD772" s="338"/>
      <c r="BE772" s="338"/>
      <c r="BF772" s="338"/>
      <c r="BG772" s="338"/>
      <c r="BH772" s="338"/>
      <c r="BI772" s="338"/>
      <c r="BJ772" s="338"/>
      <c r="BK772" s="338"/>
      <c r="BL772" s="338"/>
      <c r="BM772" s="338"/>
      <c r="BN772" s="338"/>
      <c r="BO772" s="338"/>
      <c r="BP772" s="338"/>
      <c r="BQ772" s="338"/>
      <c r="BR772" s="338"/>
      <c r="BS772" s="338"/>
      <c r="BT772" s="338"/>
      <c r="BU772" s="338"/>
      <c r="BV772" s="643"/>
      <c r="BW772" s="644"/>
      <c r="BX772" s="776"/>
      <c r="BY772" s="644"/>
      <c r="BZ772" s="338"/>
      <c r="CA772" s="338"/>
      <c r="CB772" s="338"/>
      <c r="CC772" s="338"/>
      <c r="CD772" s="338"/>
      <c r="CE772" s="338"/>
      <c r="CF772" s="338"/>
    </row>
    <row r="773" ht="15.75" customHeight="1">
      <c r="A773" s="338"/>
      <c r="B773" s="338"/>
      <c r="C773" s="338"/>
      <c r="D773" s="338"/>
      <c r="E773" s="338"/>
      <c r="F773" s="346"/>
      <c r="G773" s="773">
        <f t="shared" ref="G773:H773" si="785">L773+N773+P773+R773+T773+V773+X773+Z773+AB773+AD773+AF773+AH773+AJ773+AL773+AN773+AP773+AR773+AT773+AV773+AX773+AZ773+BB773+BD773+BF773+BH773+BJ773+BL773+BN773+BP773+BR773+BT773</f>
        <v>0</v>
      </c>
      <c r="H773" s="671">
        <f t="shared" si="785"/>
        <v>0</v>
      </c>
      <c r="I773" s="774">
        <f t="shared" si="4"/>
        <v>0</v>
      </c>
      <c r="J773" s="418"/>
      <c r="K773" s="407">
        <f t="shared" si="5"/>
        <v>0</v>
      </c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  <c r="AI773" s="338"/>
      <c r="AJ773" s="338"/>
      <c r="AK773" s="338"/>
      <c r="AL773" s="338"/>
      <c r="AM773" s="338"/>
      <c r="AN773" s="338"/>
      <c r="AO773" s="338"/>
      <c r="AP773" s="338"/>
      <c r="AQ773" s="338"/>
      <c r="AR773" s="338"/>
      <c r="AS773" s="338"/>
      <c r="AT773" s="338"/>
      <c r="AU773" s="338"/>
      <c r="AV773" s="338"/>
      <c r="AW773" s="338"/>
      <c r="AX773" s="338"/>
      <c r="AY773" s="338"/>
      <c r="AZ773" s="338"/>
      <c r="BA773" s="338"/>
      <c r="BB773" s="338"/>
      <c r="BC773" s="338"/>
      <c r="BD773" s="338"/>
      <c r="BE773" s="338"/>
      <c r="BF773" s="338"/>
      <c r="BG773" s="338"/>
      <c r="BH773" s="338"/>
      <c r="BI773" s="338"/>
      <c r="BJ773" s="338"/>
      <c r="BK773" s="338"/>
      <c r="BL773" s="338"/>
      <c r="BM773" s="338"/>
      <c r="BN773" s="338"/>
      <c r="BO773" s="338"/>
      <c r="BP773" s="338"/>
      <c r="BQ773" s="338"/>
      <c r="BR773" s="338"/>
      <c r="BS773" s="338"/>
      <c r="BT773" s="338"/>
      <c r="BU773" s="338"/>
      <c r="BV773" s="643"/>
      <c r="BW773" s="644"/>
      <c r="BX773" s="776"/>
      <c r="BY773" s="644"/>
      <c r="BZ773" s="338"/>
      <c r="CA773" s="338"/>
      <c r="CB773" s="338"/>
      <c r="CC773" s="338"/>
      <c r="CD773" s="338"/>
      <c r="CE773" s="338"/>
      <c r="CF773" s="338"/>
    </row>
    <row r="774" ht="15.75" customHeight="1">
      <c r="A774" s="338"/>
      <c r="B774" s="338"/>
      <c r="C774" s="338"/>
      <c r="D774" s="338"/>
      <c r="E774" s="338"/>
      <c r="F774" s="346"/>
      <c r="G774" s="773">
        <f t="shared" ref="G774:H774" si="786">L774+N774+P774+R774+T774+V774+X774+Z774+AB774+AD774+AF774+AH774+AJ774+AL774+AN774+AP774+AR774+AT774+AV774+AX774+AZ774+BB774+BD774+BF774+BH774+BJ774+BL774+BN774+BP774+BR774+BT774</f>
        <v>0</v>
      </c>
      <c r="H774" s="671">
        <f t="shared" si="786"/>
        <v>0</v>
      </c>
      <c r="I774" s="774">
        <f t="shared" si="4"/>
        <v>0</v>
      </c>
      <c r="J774" s="418"/>
      <c r="K774" s="407">
        <f t="shared" si="5"/>
        <v>0</v>
      </c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  <c r="AI774" s="338"/>
      <c r="AJ774" s="338"/>
      <c r="AK774" s="338"/>
      <c r="AL774" s="338"/>
      <c r="AM774" s="338"/>
      <c r="AN774" s="338"/>
      <c r="AO774" s="338"/>
      <c r="AP774" s="338"/>
      <c r="AQ774" s="338"/>
      <c r="AR774" s="338"/>
      <c r="AS774" s="338"/>
      <c r="AT774" s="338"/>
      <c r="AU774" s="338"/>
      <c r="AV774" s="338"/>
      <c r="AW774" s="338"/>
      <c r="AX774" s="338"/>
      <c r="AY774" s="338"/>
      <c r="AZ774" s="338"/>
      <c r="BA774" s="338"/>
      <c r="BB774" s="338"/>
      <c r="BC774" s="338"/>
      <c r="BD774" s="338"/>
      <c r="BE774" s="338"/>
      <c r="BF774" s="338"/>
      <c r="BG774" s="338"/>
      <c r="BH774" s="338"/>
      <c r="BI774" s="338"/>
      <c r="BJ774" s="338"/>
      <c r="BK774" s="338"/>
      <c r="BL774" s="338"/>
      <c r="BM774" s="338"/>
      <c r="BN774" s="338"/>
      <c r="BO774" s="338"/>
      <c r="BP774" s="338"/>
      <c r="BQ774" s="338"/>
      <c r="BR774" s="338"/>
      <c r="BS774" s="338"/>
      <c r="BT774" s="338"/>
      <c r="BU774" s="338"/>
      <c r="BV774" s="643"/>
      <c r="BW774" s="644"/>
      <c r="BX774" s="776"/>
      <c r="BY774" s="644"/>
      <c r="BZ774" s="338"/>
      <c r="CA774" s="338"/>
      <c r="CB774" s="338"/>
      <c r="CC774" s="338"/>
      <c r="CD774" s="338"/>
      <c r="CE774" s="338"/>
      <c r="CF774" s="338"/>
    </row>
    <row r="775" ht="15.75" customHeight="1">
      <c r="A775" s="338"/>
      <c r="B775" s="338"/>
      <c r="C775" s="338"/>
      <c r="D775" s="338"/>
      <c r="E775" s="338"/>
      <c r="F775" s="346"/>
      <c r="G775" s="773">
        <f t="shared" ref="G775:H775" si="787">L775+N775+P775+R775+T775+V775+X775+Z775+AB775+AD775+AF775+AH775+AJ775+AL775+AN775+AP775+AR775+AT775+AV775+AX775+AZ775+BB775+BD775+BF775+BH775+BJ775+BL775+BN775+BP775+BR775+BT775</f>
        <v>0</v>
      </c>
      <c r="H775" s="671">
        <f t="shared" si="787"/>
        <v>0</v>
      </c>
      <c r="I775" s="774">
        <f t="shared" si="4"/>
        <v>0</v>
      </c>
      <c r="J775" s="418"/>
      <c r="K775" s="407">
        <f t="shared" si="5"/>
        <v>0</v>
      </c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  <c r="AI775" s="338"/>
      <c r="AJ775" s="338"/>
      <c r="AK775" s="338"/>
      <c r="AL775" s="338"/>
      <c r="AM775" s="338"/>
      <c r="AN775" s="338"/>
      <c r="AO775" s="338"/>
      <c r="AP775" s="338"/>
      <c r="AQ775" s="338"/>
      <c r="AR775" s="338"/>
      <c r="AS775" s="338"/>
      <c r="AT775" s="338"/>
      <c r="AU775" s="338"/>
      <c r="AV775" s="338"/>
      <c r="AW775" s="338"/>
      <c r="AX775" s="338"/>
      <c r="AY775" s="338"/>
      <c r="AZ775" s="338"/>
      <c r="BA775" s="338"/>
      <c r="BB775" s="338"/>
      <c r="BC775" s="338"/>
      <c r="BD775" s="338"/>
      <c r="BE775" s="338"/>
      <c r="BF775" s="338"/>
      <c r="BG775" s="338"/>
      <c r="BH775" s="338"/>
      <c r="BI775" s="338"/>
      <c r="BJ775" s="338"/>
      <c r="BK775" s="338"/>
      <c r="BL775" s="338"/>
      <c r="BM775" s="338"/>
      <c r="BN775" s="338"/>
      <c r="BO775" s="338"/>
      <c r="BP775" s="338"/>
      <c r="BQ775" s="338"/>
      <c r="BR775" s="338"/>
      <c r="BS775" s="338"/>
      <c r="BT775" s="338"/>
      <c r="BU775" s="338"/>
      <c r="BV775" s="643"/>
      <c r="BW775" s="644"/>
      <c r="BX775" s="776"/>
      <c r="BY775" s="644"/>
      <c r="BZ775" s="338"/>
      <c r="CA775" s="338"/>
      <c r="CB775" s="338"/>
      <c r="CC775" s="338"/>
      <c r="CD775" s="338"/>
      <c r="CE775" s="338"/>
      <c r="CF775" s="338"/>
    </row>
    <row r="776" ht="15.75" customHeight="1">
      <c r="A776" s="338"/>
      <c r="B776" s="338"/>
      <c r="C776" s="338"/>
      <c r="D776" s="338"/>
      <c r="E776" s="338"/>
      <c r="F776" s="346"/>
      <c r="G776" s="773">
        <f t="shared" ref="G776:H776" si="788">L776+N776+P776+R776+T776+V776+X776+Z776+AB776+AD776+AF776+AH776+AJ776+AL776+AN776+AP776+AR776+AT776+AV776+AX776+AZ776+BB776+BD776+BF776+BH776+BJ776+BL776+BN776+BP776+BR776+BT776</f>
        <v>0</v>
      </c>
      <c r="H776" s="671">
        <f t="shared" si="788"/>
        <v>0</v>
      </c>
      <c r="I776" s="774">
        <f t="shared" si="4"/>
        <v>0</v>
      </c>
      <c r="J776" s="418"/>
      <c r="K776" s="407">
        <f t="shared" si="5"/>
        <v>0</v>
      </c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  <c r="AI776" s="338"/>
      <c r="AJ776" s="338"/>
      <c r="AK776" s="338"/>
      <c r="AL776" s="338"/>
      <c r="AM776" s="338"/>
      <c r="AN776" s="338"/>
      <c r="AO776" s="338"/>
      <c r="AP776" s="338"/>
      <c r="AQ776" s="338"/>
      <c r="AR776" s="338"/>
      <c r="AS776" s="338"/>
      <c r="AT776" s="338"/>
      <c r="AU776" s="338"/>
      <c r="AV776" s="338"/>
      <c r="AW776" s="338"/>
      <c r="AX776" s="338"/>
      <c r="AY776" s="338"/>
      <c r="AZ776" s="338"/>
      <c r="BA776" s="338"/>
      <c r="BB776" s="338"/>
      <c r="BC776" s="338"/>
      <c r="BD776" s="338"/>
      <c r="BE776" s="338"/>
      <c r="BF776" s="338"/>
      <c r="BG776" s="338"/>
      <c r="BH776" s="338"/>
      <c r="BI776" s="338"/>
      <c r="BJ776" s="338"/>
      <c r="BK776" s="338"/>
      <c r="BL776" s="338"/>
      <c r="BM776" s="338"/>
      <c r="BN776" s="338"/>
      <c r="BO776" s="338"/>
      <c r="BP776" s="338"/>
      <c r="BQ776" s="338"/>
      <c r="BR776" s="338"/>
      <c r="BS776" s="338"/>
      <c r="BT776" s="338"/>
      <c r="BU776" s="338"/>
      <c r="BV776" s="643"/>
      <c r="BW776" s="644"/>
      <c r="BX776" s="776"/>
      <c r="BY776" s="644"/>
      <c r="BZ776" s="338"/>
      <c r="CA776" s="338"/>
      <c r="CB776" s="338"/>
      <c r="CC776" s="338"/>
      <c r="CD776" s="338"/>
      <c r="CE776" s="338"/>
      <c r="CF776" s="338"/>
    </row>
    <row r="777" ht="15.75" customHeight="1">
      <c r="A777" s="338"/>
      <c r="B777" s="338"/>
      <c r="C777" s="338"/>
      <c r="D777" s="338"/>
      <c r="E777" s="338"/>
      <c r="F777" s="346"/>
      <c r="G777" s="773">
        <f t="shared" ref="G777:H777" si="789">L777+N777+P777+R777+T777+V777+X777+Z777+AB777+AD777+AF777+AH777+AJ777+AL777+AN777+AP777+AR777+AT777+AV777+AX777+AZ777+BB777+BD777+BF777+BH777+BJ777+BL777+BN777+BP777+BR777+BT777</f>
        <v>0</v>
      </c>
      <c r="H777" s="671">
        <f t="shared" si="789"/>
        <v>0</v>
      </c>
      <c r="I777" s="774">
        <f t="shared" si="4"/>
        <v>0</v>
      </c>
      <c r="J777" s="418"/>
      <c r="K777" s="407">
        <f t="shared" si="5"/>
        <v>0</v>
      </c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  <c r="AI777" s="338"/>
      <c r="AJ777" s="338"/>
      <c r="AK777" s="338"/>
      <c r="AL777" s="338"/>
      <c r="AM777" s="338"/>
      <c r="AN777" s="338"/>
      <c r="AO777" s="338"/>
      <c r="AP777" s="338"/>
      <c r="AQ777" s="338"/>
      <c r="AR777" s="338"/>
      <c r="AS777" s="338"/>
      <c r="AT777" s="338"/>
      <c r="AU777" s="338"/>
      <c r="AV777" s="338"/>
      <c r="AW777" s="338"/>
      <c r="AX777" s="338"/>
      <c r="AY777" s="338"/>
      <c r="AZ777" s="338"/>
      <c r="BA777" s="338"/>
      <c r="BB777" s="338"/>
      <c r="BC777" s="338"/>
      <c r="BD777" s="338"/>
      <c r="BE777" s="338"/>
      <c r="BF777" s="338"/>
      <c r="BG777" s="338"/>
      <c r="BH777" s="338"/>
      <c r="BI777" s="338"/>
      <c r="BJ777" s="338"/>
      <c r="BK777" s="338"/>
      <c r="BL777" s="338"/>
      <c r="BM777" s="338"/>
      <c r="BN777" s="338"/>
      <c r="BO777" s="338"/>
      <c r="BP777" s="338"/>
      <c r="BQ777" s="338"/>
      <c r="BR777" s="338"/>
      <c r="BS777" s="338"/>
      <c r="BT777" s="338"/>
      <c r="BU777" s="338"/>
      <c r="BV777" s="643"/>
      <c r="BW777" s="644"/>
      <c r="BX777" s="776"/>
      <c r="BY777" s="644"/>
      <c r="BZ777" s="338"/>
      <c r="CA777" s="338"/>
      <c r="CB777" s="338"/>
      <c r="CC777" s="338"/>
      <c r="CD777" s="338"/>
      <c r="CE777" s="338"/>
      <c r="CF777" s="338"/>
    </row>
    <row r="778" ht="15.75" customHeight="1">
      <c r="A778" s="338"/>
      <c r="B778" s="338"/>
      <c r="C778" s="338"/>
      <c r="D778" s="338"/>
      <c r="E778" s="338"/>
      <c r="F778" s="346"/>
      <c r="G778" s="773">
        <f t="shared" ref="G778:H778" si="790">L778+N778+P778+R778+T778+V778+X778+Z778+AB778+AD778+AF778+AH778+AJ778+AL778+AN778+AP778+AR778+AT778+AV778+AX778+AZ778+BB778+BD778+BF778+BH778+BJ778+BL778+BN778+BP778+BR778+BT778</f>
        <v>0</v>
      </c>
      <c r="H778" s="671">
        <f t="shared" si="790"/>
        <v>0</v>
      </c>
      <c r="I778" s="774">
        <f t="shared" si="4"/>
        <v>0</v>
      </c>
      <c r="J778" s="418"/>
      <c r="K778" s="407">
        <f t="shared" si="5"/>
        <v>0</v>
      </c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  <c r="AI778" s="338"/>
      <c r="AJ778" s="338"/>
      <c r="AK778" s="338"/>
      <c r="AL778" s="338"/>
      <c r="AM778" s="338"/>
      <c r="AN778" s="338"/>
      <c r="AO778" s="338"/>
      <c r="AP778" s="338"/>
      <c r="AQ778" s="338"/>
      <c r="AR778" s="338"/>
      <c r="AS778" s="338"/>
      <c r="AT778" s="338"/>
      <c r="AU778" s="338"/>
      <c r="AV778" s="338"/>
      <c r="AW778" s="338"/>
      <c r="AX778" s="338"/>
      <c r="AY778" s="338"/>
      <c r="AZ778" s="338"/>
      <c r="BA778" s="338"/>
      <c r="BB778" s="338"/>
      <c r="BC778" s="338"/>
      <c r="BD778" s="338"/>
      <c r="BE778" s="338"/>
      <c r="BF778" s="338"/>
      <c r="BG778" s="338"/>
      <c r="BH778" s="338"/>
      <c r="BI778" s="338"/>
      <c r="BJ778" s="338"/>
      <c r="BK778" s="338"/>
      <c r="BL778" s="338"/>
      <c r="BM778" s="338"/>
      <c r="BN778" s="338"/>
      <c r="BO778" s="338"/>
      <c r="BP778" s="338"/>
      <c r="BQ778" s="338"/>
      <c r="BR778" s="338"/>
      <c r="BS778" s="338"/>
      <c r="BT778" s="338"/>
      <c r="BU778" s="338"/>
      <c r="BV778" s="643"/>
      <c r="BW778" s="644"/>
      <c r="BX778" s="776"/>
      <c r="BY778" s="644"/>
      <c r="BZ778" s="338"/>
      <c r="CA778" s="338"/>
      <c r="CB778" s="338"/>
      <c r="CC778" s="338"/>
      <c r="CD778" s="338"/>
      <c r="CE778" s="338"/>
      <c r="CF778" s="338"/>
    </row>
    <row r="779" ht="15.75" customHeight="1">
      <c r="A779" s="338"/>
      <c r="B779" s="338"/>
      <c r="C779" s="338"/>
      <c r="D779" s="338"/>
      <c r="E779" s="338"/>
      <c r="F779" s="346"/>
      <c r="G779" s="773">
        <f t="shared" ref="G779:H779" si="791">L779+N779+P779+R779+T779+V779+X779+Z779+AB779+AD779+AF779+AH779+AJ779+AL779+AN779+AP779+AR779+AT779+AV779+AX779+AZ779+BB779+BD779+BF779+BH779+BJ779+BL779+BN779+BP779+BR779+BT779</f>
        <v>0</v>
      </c>
      <c r="H779" s="671">
        <f t="shared" si="791"/>
        <v>0</v>
      </c>
      <c r="I779" s="774">
        <f t="shared" si="4"/>
        <v>0</v>
      </c>
      <c r="J779" s="418"/>
      <c r="K779" s="407">
        <f t="shared" si="5"/>
        <v>0</v>
      </c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  <c r="AI779" s="338"/>
      <c r="AJ779" s="338"/>
      <c r="AK779" s="338"/>
      <c r="AL779" s="338"/>
      <c r="AM779" s="338"/>
      <c r="AN779" s="338"/>
      <c r="AO779" s="338"/>
      <c r="AP779" s="338"/>
      <c r="AQ779" s="338"/>
      <c r="AR779" s="338"/>
      <c r="AS779" s="338"/>
      <c r="AT779" s="338"/>
      <c r="AU779" s="338"/>
      <c r="AV779" s="338"/>
      <c r="AW779" s="338"/>
      <c r="AX779" s="338"/>
      <c r="AY779" s="338"/>
      <c r="AZ779" s="338"/>
      <c r="BA779" s="338"/>
      <c r="BB779" s="338"/>
      <c r="BC779" s="338"/>
      <c r="BD779" s="338"/>
      <c r="BE779" s="338"/>
      <c r="BF779" s="338"/>
      <c r="BG779" s="338"/>
      <c r="BH779" s="338"/>
      <c r="BI779" s="338"/>
      <c r="BJ779" s="338"/>
      <c r="BK779" s="338"/>
      <c r="BL779" s="338"/>
      <c r="BM779" s="338"/>
      <c r="BN779" s="338"/>
      <c r="BO779" s="338"/>
      <c r="BP779" s="338"/>
      <c r="BQ779" s="338"/>
      <c r="BR779" s="338"/>
      <c r="BS779" s="338"/>
      <c r="BT779" s="338"/>
      <c r="BU779" s="338"/>
      <c r="BV779" s="643"/>
      <c r="BW779" s="644"/>
      <c r="BX779" s="776"/>
      <c r="BY779" s="644"/>
      <c r="BZ779" s="338"/>
      <c r="CA779" s="338"/>
      <c r="CB779" s="338"/>
      <c r="CC779" s="338"/>
      <c r="CD779" s="338"/>
      <c r="CE779" s="338"/>
      <c r="CF779" s="338"/>
    </row>
    <row r="780" ht="15.75" customHeight="1">
      <c r="A780" s="338"/>
      <c r="B780" s="338"/>
      <c r="C780" s="338"/>
      <c r="D780" s="338"/>
      <c r="E780" s="338"/>
      <c r="F780" s="346"/>
      <c r="G780" s="773">
        <f t="shared" ref="G780:H780" si="792">L780+N780+P780+R780+T780+V780+X780+Z780+AB780+AD780+AF780+AH780+AJ780+AL780+AN780+AP780+AR780+AT780+AV780+AX780+AZ780+BB780+BD780+BF780+BH780+BJ780+BL780+BN780+BP780+BR780+BT780</f>
        <v>0</v>
      </c>
      <c r="H780" s="671">
        <f t="shared" si="792"/>
        <v>0</v>
      </c>
      <c r="I780" s="774">
        <f t="shared" si="4"/>
        <v>0</v>
      </c>
      <c r="J780" s="418"/>
      <c r="K780" s="407">
        <f t="shared" si="5"/>
        <v>0</v>
      </c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  <c r="AI780" s="338"/>
      <c r="AJ780" s="338"/>
      <c r="AK780" s="338"/>
      <c r="AL780" s="338"/>
      <c r="AM780" s="338"/>
      <c r="AN780" s="338"/>
      <c r="AO780" s="338"/>
      <c r="AP780" s="338"/>
      <c r="AQ780" s="338"/>
      <c r="AR780" s="338"/>
      <c r="AS780" s="338"/>
      <c r="AT780" s="338"/>
      <c r="AU780" s="338"/>
      <c r="AV780" s="338"/>
      <c r="AW780" s="338"/>
      <c r="AX780" s="338"/>
      <c r="AY780" s="338"/>
      <c r="AZ780" s="338"/>
      <c r="BA780" s="338"/>
      <c r="BB780" s="338"/>
      <c r="BC780" s="338"/>
      <c r="BD780" s="338"/>
      <c r="BE780" s="338"/>
      <c r="BF780" s="338"/>
      <c r="BG780" s="338"/>
      <c r="BH780" s="338"/>
      <c r="BI780" s="338"/>
      <c r="BJ780" s="338"/>
      <c r="BK780" s="338"/>
      <c r="BL780" s="338"/>
      <c r="BM780" s="338"/>
      <c r="BN780" s="338"/>
      <c r="BO780" s="338"/>
      <c r="BP780" s="338"/>
      <c r="BQ780" s="338"/>
      <c r="BR780" s="338"/>
      <c r="BS780" s="338"/>
      <c r="BT780" s="338"/>
      <c r="BU780" s="338"/>
      <c r="BV780" s="643"/>
      <c r="BW780" s="644"/>
      <c r="BX780" s="776"/>
      <c r="BY780" s="644"/>
      <c r="BZ780" s="338"/>
      <c r="CA780" s="338"/>
      <c r="CB780" s="338"/>
      <c r="CC780" s="338"/>
      <c r="CD780" s="338"/>
      <c r="CE780" s="338"/>
      <c r="CF780" s="338"/>
    </row>
    <row r="781" ht="15.75" customHeight="1">
      <c r="A781" s="338"/>
      <c r="B781" s="338"/>
      <c r="C781" s="338"/>
      <c r="D781" s="338"/>
      <c r="E781" s="338"/>
      <c r="F781" s="346"/>
      <c r="G781" s="773">
        <f t="shared" ref="G781:H781" si="793">L781+N781+P781+R781+T781+V781+X781+Z781+AB781+AD781+AF781+AH781+AJ781+AL781+AN781+AP781+AR781+AT781+AV781+AX781+AZ781+BB781+BD781+BF781+BH781+BJ781+BL781+BN781+BP781+BR781+BT781</f>
        <v>0</v>
      </c>
      <c r="H781" s="671">
        <f t="shared" si="793"/>
        <v>0</v>
      </c>
      <c r="I781" s="774">
        <f t="shared" si="4"/>
        <v>0</v>
      </c>
      <c r="J781" s="418"/>
      <c r="K781" s="407">
        <f t="shared" si="5"/>
        <v>0</v>
      </c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  <c r="AI781" s="338"/>
      <c r="AJ781" s="338"/>
      <c r="AK781" s="338"/>
      <c r="AL781" s="338"/>
      <c r="AM781" s="338"/>
      <c r="AN781" s="338"/>
      <c r="AO781" s="338"/>
      <c r="AP781" s="338"/>
      <c r="AQ781" s="338"/>
      <c r="AR781" s="338"/>
      <c r="AS781" s="338"/>
      <c r="AT781" s="338"/>
      <c r="AU781" s="338"/>
      <c r="AV781" s="338"/>
      <c r="AW781" s="338"/>
      <c r="AX781" s="338"/>
      <c r="AY781" s="338"/>
      <c r="AZ781" s="338"/>
      <c r="BA781" s="338"/>
      <c r="BB781" s="338"/>
      <c r="BC781" s="338"/>
      <c r="BD781" s="338"/>
      <c r="BE781" s="338"/>
      <c r="BF781" s="338"/>
      <c r="BG781" s="338"/>
      <c r="BH781" s="338"/>
      <c r="BI781" s="338"/>
      <c r="BJ781" s="338"/>
      <c r="BK781" s="338"/>
      <c r="BL781" s="338"/>
      <c r="BM781" s="338"/>
      <c r="BN781" s="338"/>
      <c r="BO781" s="338"/>
      <c r="BP781" s="338"/>
      <c r="BQ781" s="338"/>
      <c r="BR781" s="338"/>
      <c r="BS781" s="338"/>
      <c r="BT781" s="338"/>
      <c r="BU781" s="338"/>
      <c r="BV781" s="643"/>
      <c r="BW781" s="644"/>
      <c r="BX781" s="776"/>
      <c r="BY781" s="644"/>
      <c r="BZ781" s="338"/>
      <c r="CA781" s="338"/>
      <c r="CB781" s="338"/>
      <c r="CC781" s="338"/>
      <c r="CD781" s="338"/>
      <c r="CE781" s="338"/>
      <c r="CF781" s="338"/>
    </row>
    <row r="782" ht="15.75" customHeight="1">
      <c r="A782" s="338"/>
      <c r="B782" s="338"/>
      <c r="C782" s="338"/>
      <c r="D782" s="338"/>
      <c r="E782" s="338"/>
      <c r="F782" s="346"/>
      <c r="G782" s="773">
        <f t="shared" ref="G782:H782" si="794">L782+N782+P782+R782+T782+V782+X782+Z782+AB782+AD782+AF782+AH782+AJ782+AL782+AN782+AP782+AR782+AT782+AV782+AX782+AZ782+BB782+BD782+BF782+BH782+BJ782+BL782+BN782+BP782+BR782+BT782</f>
        <v>0</v>
      </c>
      <c r="H782" s="671">
        <f t="shared" si="794"/>
        <v>0</v>
      </c>
      <c r="I782" s="774">
        <f t="shared" si="4"/>
        <v>0</v>
      </c>
      <c r="J782" s="418"/>
      <c r="K782" s="407">
        <f t="shared" si="5"/>
        <v>0</v>
      </c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  <c r="AI782" s="338"/>
      <c r="AJ782" s="338"/>
      <c r="AK782" s="338"/>
      <c r="AL782" s="338"/>
      <c r="AM782" s="338"/>
      <c r="AN782" s="338"/>
      <c r="AO782" s="338"/>
      <c r="AP782" s="338"/>
      <c r="AQ782" s="338"/>
      <c r="AR782" s="338"/>
      <c r="AS782" s="338"/>
      <c r="AT782" s="338"/>
      <c r="AU782" s="338"/>
      <c r="AV782" s="338"/>
      <c r="AW782" s="338"/>
      <c r="AX782" s="338"/>
      <c r="AY782" s="338"/>
      <c r="AZ782" s="338"/>
      <c r="BA782" s="338"/>
      <c r="BB782" s="338"/>
      <c r="BC782" s="338"/>
      <c r="BD782" s="338"/>
      <c r="BE782" s="338"/>
      <c r="BF782" s="338"/>
      <c r="BG782" s="338"/>
      <c r="BH782" s="338"/>
      <c r="BI782" s="338"/>
      <c r="BJ782" s="338"/>
      <c r="BK782" s="338"/>
      <c r="BL782" s="338"/>
      <c r="BM782" s="338"/>
      <c r="BN782" s="338"/>
      <c r="BO782" s="338"/>
      <c r="BP782" s="338"/>
      <c r="BQ782" s="338"/>
      <c r="BR782" s="338"/>
      <c r="BS782" s="338"/>
      <c r="BT782" s="338"/>
      <c r="BU782" s="338"/>
      <c r="BV782" s="643"/>
      <c r="BW782" s="644"/>
      <c r="BX782" s="776"/>
      <c r="BY782" s="644"/>
      <c r="BZ782" s="338"/>
      <c r="CA782" s="338"/>
      <c r="CB782" s="338"/>
      <c r="CC782" s="338"/>
      <c r="CD782" s="338"/>
      <c r="CE782" s="338"/>
      <c r="CF782" s="338"/>
    </row>
    <row r="783" ht="15.75" customHeight="1">
      <c r="A783" s="338"/>
      <c r="B783" s="338"/>
      <c r="C783" s="338"/>
      <c r="D783" s="338"/>
      <c r="E783" s="338"/>
      <c r="F783" s="346"/>
      <c r="G783" s="773">
        <f t="shared" ref="G783:H783" si="795">L783+N783+P783+R783+T783+V783+X783+Z783+AB783+AD783+AF783+AH783+AJ783+AL783+AN783+AP783+AR783+AT783+AV783+AX783+AZ783+BB783+BD783+BF783+BH783+BJ783+BL783+BN783+BP783+BR783+BT783</f>
        <v>0</v>
      </c>
      <c r="H783" s="671">
        <f t="shared" si="795"/>
        <v>0</v>
      </c>
      <c r="I783" s="774">
        <f t="shared" si="4"/>
        <v>0</v>
      </c>
      <c r="J783" s="418"/>
      <c r="K783" s="407">
        <f t="shared" si="5"/>
        <v>0</v>
      </c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  <c r="AV783" s="338"/>
      <c r="AW783" s="338"/>
      <c r="AX783" s="338"/>
      <c r="AY783" s="338"/>
      <c r="AZ783" s="338"/>
      <c r="BA783" s="338"/>
      <c r="BB783" s="338"/>
      <c r="BC783" s="338"/>
      <c r="BD783" s="338"/>
      <c r="BE783" s="338"/>
      <c r="BF783" s="338"/>
      <c r="BG783" s="338"/>
      <c r="BH783" s="338"/>
      <c r="BI783" s="338"/>
      <c r="BJ783" s="338"/>
      <c r="BK783" s="338"/>
      <c r="BL783" s="338"/>
      <c r="BM783" s="338"/>
      <c r="BN783" s="338"/>
      <c r="BO783" s="338"/>
      <c r="BP783" s="338"/>
      <c r="BQ783" s="338"/>
      <c r="BR783" s="338"/>
      <c r="BS783" s="338"/>
      <c r="BT783" s="338"/>
      <c r="BU783" s="338"/>
      <c r="BV783" s="643"/>
      <c r="BW783" s="644"/>
      <c r="BX783" s="776"/>
      <c r="BY783" s="644"/>
      <c r="BZ783" s="338"/>
      <c r="CA783" s="338"/>
      <c r="CB783" s="338"/>
      <c r="CC783" s="338"/>
      <c r="CD783" s="338"/>
      <c r="CE783" s="338"/>
      <c r="CF783" s="338"/>
    </row>
    <row r="784" ht="15.75" customHeight="1">
      <c r="A784" s="338"/>
      <c r="B784" s="338"/>
      <c r="C784" s="338"/>
      <c r="D784" s="338"/>
      <c r="E784" s="338"/>
      <c r="F784" s="346"/>
      <c r="G784" s="773">
        <f t="shared" ref="G784:H784" si="796">L784+N784+P784+R784+T784+V784+X784+Z784+AB784+AD784+AF784+AH784+AJ784+AL784+AN784+AP784+AR784+AT784+AV784+AX784+AZ784+BB784+BD784+BF784+BH784+BJ784+BL784+BN784+BP784+BR784+BT784</f>
        <v>0</v>
      </c>
      <c r="H784" s="671">
        <f t="shared" si="796"/>
        <v>0</v>
      </c>
      <c r="I784" s="774">
        <f t="shared" si="4"/>
        <v>0</v>
      </c>
      <c r="J784" s="418"/>
      <c r="K784" s="407">
        <f t="shared" si="5"/>
        <v>0</v>
      </c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  <c r="AI784" s="338"/>
      <c r="AJ784" s="338"/>
      <c r="AK784" s="338"/>
      <c r="AL784" s="338"/>
      <c r="AM784" s="338"/>
      <c r="AN784" s="338"/>
      <c r="AO784" s="338"/>
      <c r="AP784" s="338"/>
      <c r="AQ784" s="338"/>
      <c r="AR784" s="338"/>
      <c r="AS784" s="338"/>
      <c r="AT784" s="338"/>
      <c r="AU784" s="338"/>
      <c r="AV784" s="338"/>
      <c r="AW784" s="338"/>
      <c r="AX784" s="338"/>
      <c r="AY784" s="338"/>
      <c r="AZ784" s="338"/>
      <c r="BA784" s="338"/>
      <c r="BB784" s="338"/>
      <c r="BC784" s="338"/>
      <c r="BD784" s="338"/>
      <c r="BE784" s="338"/>
      <c r="BF784" s="338"/>
      <c r="BG784" s="338"/>
      <c r="BH784" s="338"/>
      <c r="BI784" s="338"/>
      <c r="BJ784" s="338"/>
      <c r="BK784" s="338"/>
      <c r="BL784" s="338"/>
      <c r="BM784" s="338"/>
      <c r="BN784" s="338"/>
      <c r="BO784" s="338"/>
      <c r="BP784" s="338"/>
      <c r="BQ784" s="338"/>
      <c r="BR784" s="338"/>
      <c r="BS784" s="338"/>
      <c r="BT784" s="338"/>
      <c r="BU784" s="338"/>
      <c r="BV784" s="643"/>
      <c r="BW784" s="644"/>
      <c r="BX784" s="776"/>
      <c r="BY784" s="644"/>
      <c r="BZ784" s="338"/>
      <c r="CA784" s="338"/>
      <c r="CB784" s="338"/>
      <c r="CC784" s="338"/>
      <c r="CD784" s="338"/>
      <c r="CE784" s="338"/>
      <c r="CF784" s="338"/>
    </row>
    <row r="785" ht="15.75" customHeight="1">
      <c r="A785" s="338"/>
      <c r="B785" s="338"/>
      <c r="C785" s="338"/>
      <c r="D785" s="338"/>
      <c r="E785" s="338"/>
      <c r="F785" s="346"/>
      <c r="G785" s="773">
        <f t="shared" ref="G785:H785" si="797">L785+N785+P785+R785+T785+V785+X785+Z785+AB785+AD785+AF785+AH785+AJ785+AL785+AN785+AP785+AR785+AT785+AV785+AX785+AZ785+BB785+BD785+BF785+BH785+BJ785+BL785+BN785+BP785+BR785+BT785</f>
        <v>0</v>
      </c>
      <c r="H785" s="671">
        <f t="shared" si="797"/>
        <v>0</v>
      </c>
      <c r="I785" s="774">
        <f t="shared" si="4"/>
        <v>0</v>
      </c>
      <c r="J785" s="418"/>
      <c r="K785" s="407">
        <f t="shared" si="5"/>
        <v>0</v>
      </c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8"/>
      <c r="AK785" s="338"/>
      <c r="AL785" s="338"/>
      <c r="AM785" s="338"/>
      <c r="AN785" s="338"/>
      <c r="AO785" s="338"/>
      <c r="AP785" s="338"/>
      <c r="AQ785" s="338"/>
      <c r="AR785" s="338"/>
      <c r="AS785" s="338"/>
      <c r="AT785" s="338"/>
      <c r="AU785" s="338"/>
      <c r="AV785" s="338"/>
      <c r="AW785" s="338"/>
      <c r="AX785" s="338"/>
      <c r="AY785" s="338"/>
      <c r="AZ785" s="338"/>
      <c r="BA785" s="338"/>
      <c r="BB785" s="338"/>
      <c r="BC785" s="338"/>
      <c r="BD785" s="338"/>
      <c r="BE785" s="338"/>
      <c r="BF785" s="338"/>
      <c r="BG785" s="338"/>
      <c r="BH785" s="338"/>
      <c r="BI785" s="338"/>
      <c r="BJ785" s="338"/>
      <c r="BK785" s="338"/>
      <c r="BL785" s="338"/>
      <c r="BM785" s="338"/>
      <c r="BN785" s="338"/>
      <c r="BO785" s="338"/>
      <c r="BP785" s="338"/>
      <c r="BQ785" s="338"/>
      <c r="BR785" s="338"/>
      <c r="BS785" s="338"/>
      <c r="BT785" s="338"/>
      <c r="BU785" s="338"/>
      <c r="BV785" s="643"/>
      <c r="BW785" s="644"/>
      <c r="BX785" s="776"/>
      <c r="BY785" s="644"/>
      <c r="BZ785" s="338"/>
      <c r="CA785" s="338"/>
      <c r="CB785" s="338"/>
      <c r="CC785" s="338"/>
      <c r="CD785" s="338"/>
      <c r="CE785" s="338"/>
      <c r="CF785" s="338"/>
    </row>
    <row r="786" ht="15.75" customHeight="1">
      <c r="A786" s="338"/>
      <c r="B786" s="338"/>
      <c r="C786" s="338"/>
      <c r="D786" s="338"/>
      <c r="E786" s="338"/>
      <c r="F786" s="346"/>
      <c r="G786" s="773">
        <f t="shared" ref="G786:H786" si="798">L786+N786+P786+R786+T786+V786+X786+Z786+AB786+AD786+AF786+AH786+AJ786+AL786+AN786+AP786+AR786+AT786+AV786+AX786+AZ786+BB786+BD786+BF786+BH786+BJ786+BL786+BN786+BP786+BR786+BT786</f>
        <v>0</v>
      </c>
      <c r="H786" s="671">
        <f t="shared" si="798"/>
        <v>0</v>
      </c>
      <c r="I786" s="774">
        <f t="shared" si="4"/>
        <v>0</v>
      </c>
      <c r="J786" s="418"/>
      <c r="K786" s="407">
        <f t="shared" si="5"/>
        <v>0</v>
      </c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  <c r="AI786" s="338"/>
      <c r="AJ786" s="338"/>
      <c r="AK786" s="338"/>
      <c r="AL786" s="338"/>
      <c r="AM786" s="338"/>
      <c r="AN786" s="338"/>
      <c r="AO786" s="338"/>
      <c r="AP786" s="338"/>
      <c r="AQ786" s="338"/>
      <c r="AR786" s="338"/>
      <c r="AS786" s="338"/>
      <c r="AT786" s="338"/>
      <c r="AU786" s="338"/>
      <c r="AV786" s="338"/>
      <c r="AW786" s="338"/>
      <c r="AX786" s="338"/>
      <c r="AY786" s="338"/>
      <c r="AZ786" s="338"/>
      <c r="BA786" s="338"/>
      <c r="BB786" s="338"/>
      <c r="BC786" s="338"/>
      <c r="BD786" s="338"/>
      <c r="BE786" s="338"/>
      <c r="BF786" s="338"/>
      <c r="BG786" s="338"/>
      <c r="BH786" s="338"/>
      <c r="BI786" s="338"/>
      <c r="BJ786" s="338"/>
      <c r="BK786" s="338"/>
      <c r="BL786" s="338"/>
      <c r="BM786" s="338"/>
      <c r="BN786" s="338"/>
      <c r="BO786" s="338"/>
      <c r="BP786" s="338"/>
      <c r="BQ786" s="338"/>
      <c r="BR786" s="338"/>
      <c r="BS786" s="338"/>
      <c r="BT786" s="338"/>
      <c r="BU786" s="338"/>
      <c r="BV786" s="643"/>
      <c r="BW786" s="644"/>
      <c r="BX786" s="776"/>
      <c r="BY786" s="644"/>
      <c r="BZ786" s="338"/>
      <c r="CA786" s="338"/>
      <c r="CB786" s="338"/>
      <c r="CC786" s="338"/>
      <c r="CD786" s="338"/>
      <c r="CE786" s="338"/>
      <c r="CF786" s="338"/>
    </row>
    <row r="787" ht="15.75" customHeight="1">
      <c r="A787" s="338"/>
      <c r="B787" s="338"/>
      <c r="C787" s="338"/>
      <c r="D787" s="338"/>
      <c r="E787" s="338"/>
      <c r="F787" s="346"/>
      <c r="G787" s="773">
        <f t="shared" ref="G787:H787" si="799">L787+N787+P787+R787+T787+V787+X787+Z787+AB787+AD787+AF787+AH787+AJ787+AL787+AN787+AP787+AR787+AT787+AV787+AX787+AZ787+BB787+BD787+BF787+BH787+BJ787+BL787+BN787+BP787+BR787+BT787</f>
        <v>0</v>
      </c>
      <c r="H787" s="671">
        <f t="shared" si="799"/>
        <v>0</v>
      </c>
      <c r="I787" s="774">
        <f t="shared" si="4"/>
        <v>0</v>
      </c>
      <c r="J787" s="418"/>
      <c r="K787" s="407">
        <f t="shared" si="5"/>
        <v>0</v>
      </c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  <c r="AI787" s="338"/>
      <c r="AJ787" s="338"/>
      <c r="AK787" s="338"/>
      <c r="AL787" s="338"/>
      <c r="AM787" s="338"/>
      <c r="AN787" s="338"/>
      <c r="AO787" s="338"/>
      <c r="AP787" s="338"/>
      <c r="AQ787" s="338"/>
      <c r="AR787" s="338"/>
      <c r="AS787" s="338"/>
      <c r="AT787" s="338"/>
      <c r="AU787" s="338"/>
      <c r="AV787" s="338"/>
      <c r="AW787" s="338"/>
      <c r="AX787" s="338"/>
      <c r="AY787" s="338"/>
      <c r="AZ787" s="338"/>
      <c r="BA787" s="338"/>
      <c r="BB787" s="338"/>
      <c r="BC787" s="338"/>
      <c r="BD787" s="338"/>
      <c r="BE787" s="338"/>
      <c r="BF787" s="338"/>
      <c r="BG787" s="338"/>
      <c r="BH787" s="338"/>
      <c r="BI787" s="338"/>
      <c r="BJ787" s="338"/>
      <c r="BK787" s="338"/>
      <c r="BL787" s="338"/>
      <c r="BM787" s="338"/>
      <c r="BN787" s="338"/>
      <c r="BO787" s="338"/>
      <c r="BP787" s="338"/>
      <c r="BQ787" s="338"/>
      <c r="BR787" s="338"/>
      <c r="BS787" s="338"/>
      <c r="BT787" s="338"/>
      <c r="BU787" s="338"/>
      <c r="BV787" s="643"/>
      <c r="BW787" s="644"/>
      <c r="BX787" s="776"/>
      <c r="BY787" s="644"/>
      <c r="BZ787" s="338"/>
      <c r="CA787" s="338"/>
      <c r="CB787" s="338"/>
      <c r="CC787" s="338"/>
      <c r="CD787" s="338"/>
      <c r="CE787" s="338"/>
      <c r="CF787" s="338"/>
    </row>
    <row r="788" ht="15.75" customHeight="1">
      <c r="A788" s="338"/>
      <c r="B788" s="338"/>
      <c r="C788" s="338"/>
      <c r="D788" s="338"/>
      <c r="E788" s="338"/>
      <c r="F788" s="346"/>
      <c r="G788" s="773">
        <f t="shared" ref="G788:H788" si="800">L788+N788+P788+R788+T788+V788+X788+Z788+AB788+AD788+AF788+AH788+AJ788+AL788+AN788+AP788+AR788+AT788+AV788+AX788+AZ788+BB788+BD788+BF788+BH788+BJ788+BL788+BN788+BP788+BR788+BT788</f>
        <v>0</v>
      </c>
      <c r="H788" s="671">
        <f t="shared" si="800"/>
        <v>0</v>
      </c>
      <c r="I788" s="774">
        <f t="shared" si="4"/>
        <v>0</v>
      </c>
      <c r="J788" s="418"/>
      <c r="K788" s="407">
        <f t="shared" si="5"/>
        <v>0</v>
      </c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  <c r="AI788" s="338"/>
      <c r="AJ788" s="338"/>
      <c r="AK788" s="338"/>
      <c r="AL788" s="338"/>
      <c r="AM788" s="338"/>
      <c r="AN788" s="338"/>
      <c r="AO788" s="338"/>
      <c r="AP788" s="338"/>
      <c r="AQ788" s="338"/>
      <c r="AR788" s="338"/>
      <c r="AS788" s="338"/>
      <c r="AT788" s="338"/>
      <c r="AU788" s="338"/>
      <c r="AV788" s="338"/>
      <c r="AW788" s="338"/>
      <c r="AX788" s="338"/>
      <c r="AY788" s="338"/>
      <c r="AZ788" s="338"/>
      <c r="BA788" s="338"/>
      <c r="BB788" s="338"/>
      <c r="BC788" s="338"/>
      <c r="BD788" s="338"/>
      <c r="BE788" s="338"/>
      <c r="BF788" s="338"/>
      <c r="BG788" s="338"/>
      <c r="BH788" s="338"/>
      <c r="BI788" s="338"/>
      <c r="BJ788" s="338"/>
      <c r="BK788" s="338"/>
      <c r="BL788" s="338"/>
      <c r="BM788" s="338"/>
      <c r="BN788" s="338"/>
      <c r="BO788" s="338"/>
      <c r="BP788" s="338"/>
      <c r="BQ788" s="338"/>
      <c r="BR788" s="338"/>
      <c r="BS788" s="338"/>
      <c r="BT788" s="338"/>
      <c r="BU788" s="338"/>
      <c r="BV788" s="643"/>
      <c r="BW788" s="644"/>
      <c r="BX788" s="776"/>
      <c r="BY788" s="644"/>
      <c r="BZ788" s="338"/>
      <c r="CA788" s="338"/>
      <c r="CB788" s="338"/>
      <c r="CC788" s="338"/>
      <c r="CD788" s="338"/>
      <c r="CE788" s="338"/>
      <c r="CF788" s="338"/>
    </row>
    <row r="789" ht="15.75" customHeight="1">
      <c r="A789" s="338"/>
      <c r="B789" s="338"/>
      <c r="C789" s="338"/>
      <c r="D789" s="338"/>
      <c r="E789" s="338"/>
      <c r="F789" s="346"/>
      <c r="G789" s="773">
        <f t="shared" ref="G789:H789" si="801">L789+N789+P789+R789+T789+V789+X789+Z789+AB789+AD789+AF789+AH789+AJ789+AL789+AN789+AP789+AR789+AT789+AV789+AX789+AZ789+BB789+BD789+BF789+BH789+BJ789+BL789+BN789+BP789+BR789+BT789</f>
        <v>0</v>
      </c>
      <c r="H789" s="671">
        <f t="shared" si="801"/>
        <v>0</v>
      </c>
      <c r="I789" s="774">
        <f t="shared" si="4"/>
        <v>0</v>
      </c>
      <c r="J789" s="418"/>
      <c r="K789" s="407">
        <f t="shared" si="5"/>
        <v>0</v>
      </c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  <c r="AI789" s="338"/>
      <c r="AJ789" s="338"/>
      <c r="AK789" s="338"/>
      <c r="AL789" s="338"/>
      <c r="AM789" s="338"/>
      <c r="AN789" s="338"/>
      <c r="AO789" s="338"/>
      <c r="AP789" s="338"/>
      <c r="AQ789" s="338"/>
      <c r="AR789" s="338"/>
      <c r="AS789" s="338"/>
      <c r="AT789" s="338"/>
      <c r="AU789" s="338"/>
      <c r="AV789" s="338"/>
      <c r="AW789" s="338"/>
      <c r="AX789" s="338"/>
      <c r="AY789" s="338"/>
      <c r="AZ789" s="338"/>
      <c r="BA789" s="338"/>
      <c r="BB789" s="338"/>
      <c r="BC789" s="338"/>
      <c r="BD789" s="338"/>
      <c r="BE789" s="338"/>
      <c r="BF789" s="338"/>
      <c r="BG789" s="338"/>
      <c r="BH789" s="338"/>
      <c r="BI789" s="338"/>
      <c r="BJ789" s="338"/>
      <c r="BK789" s="338"/>
      <c r="BL789" s="338"/>
      <c r="BM789" s="338"/>
      <c r="BN789" s="338"/>
      <c r="BO789" s="338"/>
      <c r="BP789" s="338"/>
      <c r="BQ789" s="338"/>
      <c r="BR789" s="338"/>
      <c r="BS789" s="338"/>
      <c r="BT789" s="338"/>
      <c r="BU789" s="338"/>
      <c r="BV789" s="643"/>
      <c r="BW789" s="644"/>
      <c r="BX789" s="776"/>
      <c r="BY789" s="644"/>
      <c r="BZ789" s="338"/>
      <c r="CA789" s="338"/>
      <c r="CB789" s="338"/>
      <c r="CC789" s="338"/>
      <c r="CD789" s="338"/>
      <c r="CE789" s="338"/>
      <c r="CF789" s="338"/>
    </row>
    <row r="790" ht="15.75" customHeight="1">
      <c r="A790" s="338"/>
      <c r="B790" s="338"/>
      <c r="C790" s="338"/>
      <c r="D790" s="338"/>
      <c r="E790" s="338"/>
      <c r="F790" s="346"/>
      <c r="G790" s="773">
        <f t="shared" ref="G790:H790" si="802">L790+N790+P790+R790+T790+V790+X790+Z790+AB790+AD790+AF790+AH790+AJ790+AL790+AN790+AP790+AR790+AT790+AV790+AX790+AZ790+BB790+BD790+BF790+BH790+BJ790+BL790+BN790+BP790+BR790+BT790</f>
        <v>0</v>
      </c>
      <c r="H790" s="671">
        <f t="shared" si="802"/>
        <v>0</v>
      </c>
      <c r="I790" s="774">
        <f t="shared" si="4"/>
        <v>0</v>
      </c>
      <c r="J790" s="418"/>
      <c r="K790" s="407">
        <f t="shared" si="5"/>
        <v>0</v>
      </c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  <c r="AI790" s="338"/>
      <c r="AJ790" s="338"/>
      <c r="AK790" s="338"/>
      <c r="AL790" s="338"/>
      <c r="AM790" s="338"/>
      <c r="AN790" s="338"/>
      <c r="AO790" s="338"/>
      <c r="AP790" s="338"/>
      <c r="AQ790" s="338"/>
      <c r="AR790" s="338"/>
      <c r="AS790" s="338"/>
      <c r="AT790" s="338"/>
      <c r="AU790" s="338"/>
      <c r="AV790" s="338"/>
      <c r="AW790" s="338"/>
      <c r="AX790" s="338"/>
      <c r="AY790" s="338"/>
      <c r="AZ790" s="338"/>
      <c r="BA790" s="338"/>
      <c r="BB790" s="338"/>
      <c r="BC790" s="338"/>
      <c r="BD790" s="338"/>
      <c r="BE790" s="338"/>
      <c r="BF790" s="338"/>
      <c r="BG790" s="338"/>
      <c r="BH790" s="338"/>
      <c r="BI790" s="338"/>
      <c r="BJ790" s="338"/>
      <c r="BK790" s="338"/>
      <c r="BL790" s="338"/>
      <c r="BM790" s="338"/>
      <c r="BN790" s="338"/>
      <c r="BO790" s="338"/>
      <c r="BP790" s="338"/>
      <c r="BQ790" s="338"/>
      <c r="BR790" s="338"/>
      <c r="BS790" s="338"/>
      <c r="BT790" s="338"/>
      <c r="BU790" s="338"/>
      <c r="BV790" s="643"/>
      <c r="BW790" s="644"/>
      <c r="BX790" s="776"/>
      <c r="BY790" s="644"/>
      <c r="BZ790" s="338"/>
      <c r="CA790" s="338"/>
      <c r="CB790" s="338"/>
      <c r="CC790" s="338"/>
      <c r="CD790" s="338"/>
      <c r="CE790" s="338"/>
      <c r="CF790" s="338"/>
    </row>
    <row r="791" ht="15.75" customHeight="1">
      <c r="A791" s="338"/>
      <c r="B791" s="338"/>
      <c r="C791" s="338"/>
      <c r="D791" s="338"/>
      <c r="E791" s="338"/>
      <c r="F791" s="346"/>
      <c r="G791" s="773">
        <f t="shared" ref="G791:H791" si="803">L791+N791+P791+R791+T791+V791+X791+Z791+AB791+AD791+AF791+AH791+AJ791+AL791+AN791+AP791+AR791+AT791+AV791+AX791+AZ791+BB791+BD791+BF791+BH791+BJ791+BL791+BN791+BP791+BR791+BT791</f>
        <v>0</v>
      </c>
      <c r="H791" s="671">
        <f t="shared" si="803"/>
        <v>0</v>
      </c>
      <c r="I791" s="774">
        <f t="shared" si="4"/>
        <v>0</v>
      </c>
      <c r="J791" s="418"/>
      <c r="K791" s="407">
        <f t="shared" si="5"/>
        <v>0</v>
      </c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  <c r="AI791" s="338"/>
      <c r="AJ791" s="338"/>
      <c r="AK791" s="338"/>
      <c r="AL791" s="338"/>
      <c r="AM791" s="338"/>
      <c r="AN791" s="338"/>
      <c r="AO791" s="338"/>
      <c r="AP791" s="338"/>
      <c r="AQ791" s="338"/>
      <c r="AR791" s="338"/>
      <c r="AS791" s="338"/>
      <c r="AT791" s="338"/>
      <c r="AU791" s="338"/>
      <c r="AV791" s="338"/>
      <c r="AW791" s="338"/>
      <c r="AX791" s="338"/>
      <c r="AY791" s="338"/>
      <c r="AZ791" s="338"/>
      <c r="BA791" s="338"/>
      <c r="BB791" s="338"/>
      <c r="BC791" s="338"/>
      <c r="BD791" s="338"/>
      <c r="BE791" s="338"/>
      <c r="BF791" s="338"/>
      <c r="BG791" s="338"/>
      <c r="BH791" s="338"/>
      <c r="BI791" s="338"/>
      <c r="BJ791" s="338"/>
      <c r="BK791" s="338"/>
      <c r="BL791" s="338"/>
      <c r="BM791" s="338"/>
      <c r="BN791" s="338"/>
      <c r="BO791" s="338"/>
      <c r="BP791" s="338"/>
      <c r="BQ791" s="338"/>
      <c r="BR791" s="338"/>
      <c r="BS791" s="338"/>
      <c r="BT791" s="338"/>
      <c r="BU791" s="338"/>
      <c r="BV791" s="643"/>
      <c r="BW791" s="644"/>
      <c r="BX791" s="776"/>
      <c r="BY791" s="644"/>
      <c r="BZ791" s="338"/>
      <c r="CA791" s="338"/>
      <c r="CB791" s="338"/>
      <c r="CC791" s="338"/>
      <c r="CD791" s="338"/>
      <c r="CE791" s="338"/>
      <c r="CF791" s="338"/>
    </row>
    <row r="792" ht="15.75" customHeight="1">
      <c r="A792" s="338"/>
      <c r="B792" s="338"/>
      <c r="C792" s="338"/>
      <c r="D792" s="338"/>
      <c r="E792" s="338"/>
      <c r="F792" s="346"/>
      <c r="G792" s="773">
        <f t="shared" ref="G792:H792" si="804">L792+N792+P792+R792+T792+V792+X792+Z792+AB792+AD792+AF792+AH792+AJ792+AL792+AN792+AP792+AR792+AT792+AV792+AX792+AZ792+BB792+BD792+BF792+BH792+BJ792+BL792+BN792+BP792+BR792+BT792</f>
        <v>0</v>
      </c>
      <c r="H792" s="671">
        <f t="shared" si="804"/>
        <v>0</v>
      </c>
      <c r="I792" s="774">
        <f t="shared" si="4"/>
        <v>0</v>
      </c>
      <c r="J792" s="418"/>
      <c r="K792" s="407">
        <f t="shared" si="5"/>
        <v>0</v>
      </c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  <c r="AI792" s="338"/>
      <c r="AJ792" s="338"/>
      <c r="AK792" s="338"/>
      <c r="AL792" s="338"/>
      <c r="AM792" s="338"/>
      <c r="AN792" s="338"/>
      <c r="AO792" s="338"/>
      <c r="AP792" s="338"/>
      <c r="AQ792" s="338"/>
      <c r="AR792" s="338"/>
      <c r="AS792" s="338"/>
      <c r="AT792" s="338"/>
      <c r="AU792" s="338"/>
      <c r="AV792" s="338"/>
      <c r="AW792" s="338"/>
      <c r="AX792" s="338"/>
      <c r="AY792" s="338"/>
      <c r="AZ792" s="338"/>
      <c r="BA792" s="338"/>
      <c r="BB792" s="338"/>
      <c r="BC792" s="338"/>
      <c r="BD792" s="338"/>
      <c r="BE792" s="338"/>
      <c r="BF792" s="338"/>
      <c r="BG792" s="338"/>
      <c r="BH792" s="338"/>
      <c r="BI792" s="338"/>
      <c r="BJ792" s="338"/>
      <c r="BK792" s="338"/>
      <c r="BL792" s="338"/>
      <c r="BM792" s="338"/>
      <c r="BN792" s="338"/>
      <c r="BO792" s="338"/>
      <c r="BP792" s="338"/>
      <c r="BQ792" s="338"/>
      <c r="BR792" s="338"/>
      <c r="BS792" s="338"/>
      <c r="BT792" s="338"/>
      <c r="BU792" s="338"/>
      <c r="BV792" s="643"/>
      <c r="BW792" s="644"/>
      <c r="BX792" s="776"/>
      <c r="BY792" s="644"/>
      <c r="BZ792" s="338"/>
      <c r="CA792" s="338"/>
      <c r="CB792" s="338"/>
      <c r="CC792" s="338"/>
      <c r="CD792" s="338"/>
      <c r="CE792" s="338"/>
      <c r="CF792" s="338"/>
    </row>
    <row r="793" ht="15.75" customHeight="1">
      <c r="A793" s="338"/>
      <c r="B793" s="338"/>
      <c r="C793" s="338"/>
      <c r="D793" s="338"/>
      <c r="E793" s="338"/>
      <c r="F793" s="346"/>
      <c r="G793" s="773">
        <f t="shared" ref="G793:H793" si="805">L793+N793+P793+R793+T793+V793+X793+Z793+AB793+AD793+AF793+AH793+AJ793+AL793+AN793+AP793+AR793+AT793+AV793+AX793+AZ793+BB793+BD793+BF793+BH793+BJ793+BL793+BN793+BP793+BR793+BT793</f>
        <v>0</v>
      </c>
      <c r="H793" s="671">
        <f t="shared" si="805"/>
        <v>0</v>
      </c>
      <c r="I793" s="774">
        <f t="shared" si="4"/>
        <v>0</v>
      </c>
      <c r="J793" s="418"/>
      <c r="K793" s="407">
        <f t="shared" si="5"/>
        <v>0</v>
      </c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  <c r="AI793" s="338"/>
      <c r="AJ793" s="338"/>
      <c r="AK793" s="338"/>
      <c r="AL793" s="338"/>
      <c r="AM793" s="338"/>
      <c r="AN793" s="338"/>
      <c r="AO793" s="338"/>
      <c r="AP793" s="338"/>
      <c r="AQ793" s="338"/>
      <c r="AR793" s="338"/>
      <c r="AS793" s="338"/>
      <c r="AT793" s="338"/>
      <c r="AU793" s="338"/>
      <c r="AV793" s="338"/>
      <c r="AW793" s="338"/>
      <c r="AX793" s="338"/>
      <c r="AY793" s="338"/>
      <c r="AZ793" s="338"/>
      <c r="BA793" s="338"/>
      <c r="BB793" s="338"/>
      <c r="BC793" s="338"/>
      <c r="BD793" s="338"/>
      <c r="BE793" s="338"/>
      <c r="BF793" s="338"/>
      <c r="BG793" s="338"/>
      <c r="BH793" s="338"/>
      <c r="BI793" s="338"/>
      <c r="BJ793" s="338"/>
      <c r="BK793" s="338"/>
      <c r="BL793" s="338"/>
      <c r="BM793" s="338"/>
      <c r="BN793" s="338"/>
      <c r="BO793" s="338"/>
      <c r="BP793" s="338"/>
      <c r="BQ793" s="338"/>
      <c r="BR793" s="338"/>
      <c r="BS793" s="338"/>
      <c r="BT793" s="338"/>
      <c r="BU793" s="338"/>
      <c r="BV793" s="643"/>
      <c r="BW793" s="644"/>
      <c r="BX793" s="776"/>
      <c r="BY793" s="644"/>
      <c r="BZ793" s="338"/>
      <c r="CA793" s="338"/>
      <c r="CB793" s="338"/>
      <c r="CC793" s="338"/>
      <c r="CD793" s="338"/>
      <c r="CE793" s="338"/>
      <c r="CF793" s="338"/>
    </row>
    <row r="794" ht="15.75" customHeight="1">
      <c r="A794" s="338"/>
      <c r="B794" s="338"/>
      <c r="C794" s="338"/>
      <c r="D794" s="338"/>
      <c r="E794" s="338"/>
      <c r="F794" s="346"/>
      <c r="G794" s="773">
        <f t="shared" ref="G794:H794" si="806">L794+N794+P794+R794+T794+V794+X794+Z794+AB794+AD794+AF794+AH794+AJ794+AL794+AN794+AP794+AR794+AT794+AV794+AX794+AZ794+BB794+BD794+BF794+BH794+BJ794+BL794+BN794+BP794+BR794+BT794</f>
        <v>0</v>
      </c>
      <c r="H794" s="671">
        <f t="shared" si="806"/>
        <v>0</v>
      </c>
      <c r="I794" s="774">
        <f t="shared" si="4"/>
        <v>0</v>
      </c>
      <c r="J794" s="418"/>
      <c r="K794" s="407">
        <f t="shared" si="5"/>
        <v>0</v>
      </c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  <c r="AI794" s="338"/>
      <c r="AJ794" s="338"/>
      <c r="AK794" s="338"/>
      <c r="AL794" s="338"/>
      <c r="AM794" s="338"/>
      <c r="AN794" s="338"/>
      <c r="AO794" s="338"/>
      <c r="AP794" s="338"/>
      <c r="AQ794" s="338"/>
      <c r="AR794" s="338"/>
      <c r="AS794" s="338"/>
      <c r="AT794" s="338"/>
      <c r="AU794" s="338"/>
      <c r="AV794" s="338"/>
      <c r="AW794" s="338"/>
      <c r="AX794" s="338"/>
      <c r="AY794" s="338"/>
      <c r="AZ794" s="338"/>
      <c r="BA794" s="338"/>
      <c r="BB794" s="338"/>
      <c r="BC794" s="338"/>
      <c r="BD794" s="338"/>
      <c r="BE794" s="338"/>
      <c r="BF794" s="338"/>
      <c r="BG794" s="338"/>
      <c r="BH794" s="338"/>
      <c r="BI794" s="338"/>
      <c r="BJ794" s="338"/>
      <c r="BK794" s="338"/>
      <c r="BL794" s="338"/>
      <c r="BM794" s="338"/>
      <c r="BN794" s="338"/>
      <c r="BO794" s="338"/>
      <c r="BP794" s="338"/>
      <c r="BQ794" s="338"/>
      <c r="BR794" s="338"/>
      <c r="BS794" s="338"/>
      <c r="BT794" s="338"/>
      <c r="BU794" s="338"/>
      <c r="BV794" s="643"/>
      <c r="BW794" s="644"/>
      <c r="BX794" s="776"/>
      <c r="BY794" s="644"/>
      <c r="BZ794" s="338"/>
      <c r="CA794" s="338"/>
      <c r="CB794" s="338"/>
      <c r="CC794" s="338"/>
      <c r="CD794" s="338"/>
      <c r="CE794" s="338"/>
      <c r="CF794" s="338"/>
    </row>
    <row r="795" ht="15.75" customHeight="1">
      <c r="A795" s="338"/>
      <c r="B795" s="338"/>
      <c r="C795" s="338"/>
      <c r="D795" s="338"/>
      <c r="E795" s="338"/>
      <c r="F795" s="346"/>
      <c r="G795" s="773">
        <f t="shared" ref="G795:H795" si="807">L795+N795+P795+R795+T795+V795+X795+Z795+AB795+AD795+AF795+AH795+AJ795+AL795+AN795+AP795+AR795+AT795+AV795+AX795+AZ795+BB795+BD795+BF795+BH795+BJ795+BL795+BN795+BP795+BR795+BT795</f>
        <v>0</v>
      </c>
      <c r="H795" s="671">
        <f t="shared" si="807"/>
        <v>0</v>
      </c>
      <c r="I795" s="774">
        <f t="shared" si="4"/>
        <v>0</v>
      </c>
      <c r="J795" s="418"/>
      <c r="K795" s="407">
        <f t="shared" si="5"/>
        <v>0</v>
      </c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  <c r="AI795" s="338"/>
      <c r="AJ795" s="338"/>
      <c r="AK795" s="338"/>
      <c r="AL795" s="338"/>
      <c r="AM795" s="338"/>
      <c r="AN795" s="338"/>
      <c r="AO795" s="338"/>
      <c r="AP795" s="338"/>
      <c r="AQ795" s="338"/>
      <c r="AR795" s="338"/>
      <c r="AS795" s="338"/>
      <c r="AT795" s="338"/>
      <c r="AU795" s="338"/>
      <c r="AV795" s="338"/>
      <c r="AW795" s="338"/>
      <c r="AX795" s="338"/>
      <c r="AY795" s="338"/>
      <c r="AZ795" s="338"/>
      <c r="BA795" s="338"/>
      <c r="BB795" s="338"/>
      <c r="BC795" s="338"/>
      <c r="BD795" s="338"/>
      <c r="BE795" s="338"/>
      <c r="BF795" s="338"/>
      <c r="BG795" s="338"/>
      <c r="BH795" s="338"/>
      <c r="BI795" s="338"/>
      <c r="BJ795" s="338"/>
      <c r="BK795" s="338"/>
      <c r="BL795" s="338"/>
      <c r="BM795" s="338"/>
      <c r="BN795" s="338"/>
      <c r="BO795" s="338"/>
      <c r="BP795" s="338"/>
      <c r="BQ795" s="338"/>
      <c r="BR795" s="338"/>
      <c r="BS795" s="338"/>
      <c r="BT795" s="338"/>
      <c r="BU795" s="338"/>
      <c r="BV795" s="643"/>
      <c r="BW795" s="644"/>
      <c r="BX795" s="776"/>
      <c r="BY795" s="644"/>
      <c r="BZ795" s="338"/>
      <c r="CA795" s="338"/>
      <c r="CB795" s="338"/>
      <c r="CC795" s="338"/>
      <c r="CD795" s="338"/>
      <c r="CE795" s="338"/>
      <c r="CF795" s="338"/>
    </row>
    <row r="796" ht="15.75" customHeight="1">
      <c r="A796" s="338"/>
      <c r="B796" s="338"/>
      <c r="C796" s="338"/>
      <c r="D796" s="338"/>
      <c r="E796" s="338"/>
      <c r="F796" s="346"/>
      <c r="G796" s="773">
        <f t="shared" ref="G796:H796" si="808">L796+N796+P796+R796+T796+V796+X796+Z796+AB796+AD796+AF796+AH796+AJ796+AL796+AN796+AP796+AR796+AT796+AV796+AX796+AZ796+BB796+BD796+BF796+BH796+BJ796+BL796+BN796+BP796+BR796+BT796</f>
        <v>0</v>
      </c>
      <c r="H796" s="671">
        <f t="shared" si="808"/>
        <v>0</v>
      </c>
      <c r="I796" s="774">
        <f t="shared" si="4"/>
        <v>0</v>
      </c>
      <c r="J796" s="418"/>
      <c r="K796" s="407">
        <f t="shared" si="5"/>
        <v>0</v>
      </c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  <c r="AI796" s="338"/>
      <c r="AJ796" s="338"/>
      <c r="AK796" s="338"/>
      <c r="AL796" s="338"/>
      <c r="AM796" s="338"/>
      <c r="AN796" s="338"/>
      <c r="AO796" s="338"/>
      <c r="AP796" s="338"/>
      <c r="AQ796" s="338"/>
      <c r="AR796" s="338"/>
      <c r="AS796" s="338"/>
      <c r="AT796" s="338"/>
      <c r="AU796" s="338"/>
      <c r="AV796" s="338"/>
      <c r="AW796" s="338"/>
      <c r="AX796" s="338"/>
      <c r="AY796" s="338"/>
      <c r="AZ796" s="338"/>
      <c r="BA796" s="338"/>
      <c r="BB796" s="338"/>
      <c r="BC796" s="338"/>
      <c r="BD796" s="338"/>
      <c r="BE796" s="338"/>
      <c r="BF796" s="338"/>
      <c r="BG796" s="338"/>
      <c r="BH796" s="338"/>
      <c r="BI796" s="338"/>
      <c r="BJ796" s="338"/>
      <c r="BK796" s="338"/>
      <c r="BL796" s="338"/>
      <c r="BM796" s="338"/>
      <c r="BN796" s="338"/>
      <c r="BO796" s="338"/>
      <c r="BP796" s="338"/>
      <c r="BQ796" s="338"/>
      <c r="BR796" s="338"/>
      <c r="BS796" s="338"/>
      <c r="BT796" s="338"/>
      <c r="BU796" s="338"/>
      <c r="BV796" s="643"/>
      <c r="BW796" s="644"/>
      <c r="BX796" s="776"/>
      <c r="BY796" s="644"/>
      <c r="BZ796" s="338"/>
      <c r="CA796" s="338"/>
      <c r="CB796" s="338"/>
      <c r="CC796" s="338"/>
      <c r="CD796" s="338"/>
      <c r="CE796" s="338"/>
      <c r="CF796" s="338"/>
    </row>
    <row r="797" ht="15.75" customHeight="1">
      <c r="A797" s="338"/>
      <c r="B797" s="338"/>
      <c r="C797" s="338"/>
      <c r="D797" s="338"/>
      <c r="E797" s="338"/>
      <c r="F797" s="346"/>
      <c r="G797" s="773">
        <f t="shared" ref="G797:H797" si="809">L797+N797+P797+R797+T797+V797+X797+Z797+AB797+AD797+AF797+AH797+AJ797+AL797+AN797+AP797+AR797+AT797+AV797+AX797+AZ797+BB797+BD797+BF797+BH797+BJ797+BL797+BN797+BP797+BR797+BT797</f>
        <v>0</v>
      </c>
      <c r="H797" s="671">
        <f t="shared" si="809"/>
        <v>0</v>
      </c>
      <c r="I797" s="774">
        <f t="shared" si="4"/>
        <v>0</v>
      </c>
      <c r="J797" s="418"/>
      <c r="K797" s="407">
        <f t="shared" si="5"/>
        <v>0</v>
      </c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  <c r="AI797" s="338"/>
      <c r="AJ797" s="338"/>
      <c r="AK797" s="338"/>
      <c r="AL797" s="338"/>
      <c r="AM797" s="338"/>
      <c r="AN797" s="338"/>
      <c r="AO797" s="338"/>
      <c r="AP797" s="338"/>
      <c r="AQ797" s="338"/>
      <c r="AR797" s="338"/>
      <c r="AS797" s="338"/>
      <c r="AT797" s="338"/>
      <c r="AU797" s="338"/>
      <c r="AV797" s="338"/>
      <c r="AW797" s="338"/>
      <c r="AX797" s="338"/>
      <c r="AY797" s="338"/>
      <c r="AZ797" s="338"/>
      <c r="BA797" s="338"/>
      <c r="BB797" s="338"/>
      <c r="BC797" s="338"/>
      <c r="BD797" s="338"/>
      <c r="BE797" s="338"/>
      <c r="BF797" s="338"/>
      <c r="BG797" s="338"/>
      <c r="BH797" s="338"/>
      <c r="BI797" s="338"/>
      <c r="BJ797" s="338"/>
      <c r="BK797" s="338"/>
      <c r="BL797" s="338"/>
      <c r="BM797" s="338"/>
      <c r="BN797" s="338"/>
      <c r="BO797" s="338"/>
      <c r="BP797" s="338"/>
      <c r="BQ797" s="338"/>
      <c r="BR797" s="338"/>
      <c r="BS797" s="338"/>
      <c r="BT797" s="338"/>
      <c r="BU797" s="338"/>
      <c r="BV797" s="643"/>
      <c r="BW797" s="644"/>
      <c r="BX797" s="776"/>
      <c r="BY797" s="644"/>
      <c r="BZ797" s="338"/>
      <c r="CA797" s="338"/>
      <c r="CB797" s="338"/>
      <c r="CC797" s="338"/>
      <c r="CD797" s="338"/>
      <c r="CE797" s="338"/>
      <c r="CF797" s="338"/>
    </row>
    <row r="798" ht="15.75" customHeight="1">
      <c r="A798" s="338"/>
      <c r="B798" s="338"/>
      <c r="C798" s="338"/>
      <c r="D798" s="338"/>
      <c r="E798" s="338"/>
      <c r="F798" s="346"/>
      <c r="G798" s="773">
        <f t="shared" ref="G798:H798" si="810">L798+N798+P798+R798+T798+V798+X798+Z798+AB798+AD798+AF798+AH798+AJ798+AL798+AN798+AP798+AR798+AT798+AV798+AX798+AZ798+BB798+BD798+BF798+BH798+BJ798+BL798+BN798+BP798+BR798+BT798</f>
        <v>0</v>
      </c>
      <c r="H798" s="671">
        <f t="shared" si="810"/>
        <v>0</v>
      </c>
      <c r="I798" s="774">
        <f t="shared" si="4"/>
        <v>0</v>
      </c>
      <c r="J798" s="418"/>
      <c r="K798" s="407">
        <f t="shared" si="5"/>
        <v>0</v>
      </c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  <c r="AI798" s="338"/>
      <c r="AJ798" s="338"/>
      <c r="AK798" s="338"/>
      <c r="AL798" s="338"/>
      <c r="AM798" s="338"/>
      <c r="AN798" s="338"/>
      <c r="AO798" s="338"/>
      <c r="AP798" s="338"/>
      <c r="AQ798" s="338"/>
      <c r="AR798" s="338"/>
      <c r="AS798" s="338"/>
      <c r="AT798" s="338"/>
      <c r="AU798" s="338"/>
      <c r="AV798" s="338"/>
      <c r="AW798" s="338"/>
      <c r="AX798" s="338"/>
      <c r="AY798" s="338"/>
      <c r="AZ798" s="338"/>
      <c r="BA798" s="338"/>
      <c r="BB798" s="338"/>
      <c r="BC798" s="338"/>
      <c r="BD798" s="338"/>
      <c r="BE798" s="338"/>
      <c r="BF798" s="338"/>
      <c r="BG798" s="338"/>
      <c r="BH798" s="338"/>
      <c r="BI798" s="338"/>
      <c r="BJ798" s="338"/>
      <c r="BK798" s="338"/>
      <c r="BL798" s="338"/>
      <c r="BM798" s="338"/>
      <c r="BN798" s="338"/>
      <c r="BO798" s="338"/>
      <c r="BP798" s="338"/>
      <c r="BQ798" s="338"/>
      <c r="BR798" s="338"/>
      <c r="BS798" s="338"/>
      <c r="BT798" s="338"/>
      <c r="BU798" s="338"/>
      <c r="BV798" s="643"/>
      <c r="BW798" s="644"/>
      <c r="BX798" s="776"/>
      <c r="BY798" s="644"/>
      <c r="BZ798" s="338"/>
      <c r="CA798" s="338"/>
      <c r="CB798" s="338"/>
      <c r="CC798" s="338"/>
      <c r="CD798" s="338"/>
      <c r="CE798" s="338"/>
      <c r="CF798" s="338"/>
    </row>
    <row r="799" ht="15.75" customHeight="1">
      <c r="A799" s="338"/>
      <c r="B799" s="338"/>
      <c r="C799" s="338"/>
      <c r="D799" s="338"/>
      <c r="E799" s="338"/>
      <c r="F799" s="346"/>
      <c r="G799" s="773">
        <f t="shared" ref="G799:H799" si="811">L799+N799+P799+R799+T799+V799+X799+Z799+AB799+AD799+AF799+AH799+AJ799+AL799+AN799+AP799+AR799+AT799+AV799+AX799+AZ799+BB799+BD799+BF799+BH799+BJ799+BL799+BN799+BP799+BR799+BT799</f>
        <v>0</v>
      </c>
      <c r="H799" s="671">
        <f t="shared" si="811"/>
        <v>0</v>
      </c>
      <c r="I799" s="774">
        <f t="shared" si="4"/>
        <v>0</v>
      </c>
      <c r="J799" s="418"/>
      <c r="K799" s="407">
        <f t="shared" si="5"/>
        <v>0</v>
      </c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  <c r="AI799" s="338"/>
      <c r="AJ799" s="338"/>
      <c r="AK799" s="338"/>
      <c r="AL799" s="338"/>
      <c r="AM799" s="338"/>
      <c r="AN799" s="338"/>
      <c r="AO799" s="338"/>
      <c r="AP799" s="338"/>
      <c r="AQ799" s="338"/>
      <c r="AR799" s="338"/>
      <c r="AS799" s="338"/>
      <c r="AT799" s="338"/>
      <c r="AU799" s="338"/>
      <c r="AV799" s="338"/>
      <c r="AW799" s="338"/>
      <c r="AX799" s="338"/>
      <c r="AY799" s="338"/>
      <c r="AZ799" s="338"/>
      <c r="BA799" s="338"/>
      <c r="BB799" s="338"/>
      <c r="BC799" s="338"/>
      <c r="BD799" s="338"/>
      <c r="BE799" s="338"/>
      <c r="BF799" s="338"/>
      <c r="BG799" s="338"/>
      <c r="BH799" s="338"/>
      <c r="BI799" s="338"/>
      <c r="BJ799" s="338"/>
      <c r="BK799" s="338"/>
      <c r="BL799" s="338"/>
      <c r="BM799" s="338"/>
      <c r="BN799" s="338"/>
      <c r="BO799" s="338"/>
      <c r="BP799" s="338"/>
      <c r="BQ799" s="338"/>
      <c r="BR799" s="338"/>
      <c r="BS799" s="338"/>
      <c r="BT799" s="338"/>
      <c r="BU799" s="338"/>
      <c r="BV799" s="643"/>
      <c r="BW799" s="644"/>
      <c r="BX799" s="776"/>
      <c r="BY799" s="644"/>
      <c r="BZ799" s="338"/>
      <c r="CA799" s="338"/>
      <c r="CB799" s="338"/>
      <c r="CC799" s="338"/>
      <c r="CD799" s="338"/>
      <c r="CE799" s="338"/>
      <c r="CF799" s="338"/>
    </row>
    <row r="800" ht="15.75" customHeight="1">
      <c r="A800" s="338"/>
      <c r="B800" s="338"/>
      <c r="C800" s="338"/>
      <c r="D800" s="338"/>
      <c r="E800" s="338"/>
      <c r="F800" s="346"/>
      <c r="G800" s="773">
        <f t="shared" ref="G800:H800" si="812">L800+N800+P800+R800+T800+V800+X800+Z800+AB800+AD800+AF800+AH800+AJ800+AL800+AN800+AP800+AR800+AT800+AV800+AX800+AZ800+BB800+BD800+BF800+BH800+BJ800+BL800+BN800+BP800+BR800+BT800</f>
        <v>0</v>
      </c>
      <c r="H800" s="671">
        <f t="shared" si="812"/>
        <v>0</v>
      </c>
      <c r="I800" s="774">
        <f t="shared" si="4"/>
        <v>0</v>
      </c>
      <c r="J800" s="418"/>
      <c r="K800" s="407">
        <f t="shared" si="5"/>
        <v>0</v>
      </c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  <c r="AI800" s="338"/>
      <c r="AJ800" s="338"/>
      <c r="AK800" s="338"/>
      <c r="AL800" s="338"/>
      <c r="AM800" s="338"/>
      <c r="AN800" s="338"/>
      <c r="AO800" s="338"/>
      <c r="AP800" s="338"/>
      <c r="AQ800" s="338"/>
      <c r="AR800" s="338"/>
      <c r="AS800" s="338"/>
      <c r="AT800" s="338"/>
      <c r="AU800" s="338"/>
      <c r="AV800" s="338"/>
      <c r="AW800" s="338"/>
      <c r="AX800" s="338"/>
      <c r="AY800" s="338"/>
      <c r="AZ800" s="338"/>
      <c r="BA800" s="338"/>
      <c r="BB800" s="338"/>
      <c r="BC800" s="338"/>
      <c r="BD800" s="338"/>
      <c r="BE800" s="338"/>
      <c r="BF800" s="338"/>
      <c r="BG800" s="338"/>
      <c r="BH800" s="338"/>
      <c r="BI800" s="338"/>
      <c r="BJ800" s="338"/>
      <c r="BK800" s="338"/>
      <c r="BL800" s="338"/>
      <c r="BM800" s="338"/>
      <c r="BN800" s="338"/>
      <c r="BO800" s="338"/>
      <c r="BP800" s="338"/>
      <c r="BQ800" s="338"/>
      <c r="BR800" s="338"/>
      <c r="BS800" s="338"/>
      <c r="BT800" s="338"/>
      <c r="BU800" s="338"/>
      <c r="BV800" s="643"/>
      <c r="BW800" s="644"/>
      <c r="BX800" s="776"/>
      <c r="BY800" s="644"/>
      <c r="BZ800" s="338"/>
      <c r="CA800" s="338"/>
      <c r="CB800" s="338"/>
      <c r="CC800" s="338"/>
      <c r="CD800" s="338"/>
      <c r="CE800" s="338"/>
      <c r="CF800" s="338"/>
    </row>
    <row r="801" ht="15.75" customHeight="1">
      <c r="A801" s="338"/>
      <c r="B801" s="338"/>
      <c r="C801" s="338"/>
      <c r="D801" s="338"/>
      <c r="E801" s="338"/>
      <c r="F801" s="346"/>
      <c r="G801" s="773">
        <f t="shared" ref="G801:H801" si="813">L801+N801+P801+R801+T801+V801+X801+Z801+AB801+AD801+AF801+AH801+AJ801+AL801+AN801+AP801+AR801+AT801+AV801+AX801+AZ801+BB801+BD801+BF801+BH801+BJ801+BL801+BN801+BP801+BR801+BT801</f>
        <v>0</v>
      </c>
      <c r="H801" s="671">
        <f t="shared" si="813"/>
        <v>0</v>
      </c>
      <c r="I801" s="774">
        <f t="shared" si="4"/>
        <v>0</v>
      </c>
      <c r="J801" s="418"/>
      <c r="K801" s="407">
        <f t="shared" si="5"/>
        <v>0</v>
      </c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  <c r="AI801" s="338"/>
      <c r="AJ801" s="338"/>
      <c r="AK801" s="338"/>
      <c r="AL801" s="338"/>
      <c r="AM801" s="338"/>
      <c r="AN801" s="338"/>
      <c r="AO801" s="338"/>
      <c r="AP801" s="338"/>
      <c r="AQ801" s="338"/>
      <c r="AR801" s="338"/>
      <c r="AS801" s="338"/>
      <c r="AT801" s="338"/>
      <c r="AU801" s="338"/>
      <c r="AV801" s="338"/>
      <c r="AW801" s="338"/>
      <c r="AX801" s="338"/>
      <c r="AY801" s="338"/>
      <c r="AZ801" s="338"/>
      <c r="BA801" s="338"/>
      <c r="BB801" s="338"/>
      <c r="BC801" s="338"/>
      <c r="BD801" s="338"/>
      <c r="BE801" s="338"/>
      <c r="BF801" s="338"/>
      <c r="BG801" s="338"/>
      <c r="BH801" s="338"/>
      <c r="BI801" s="338"/>
      <c r="BJ801" s="338"/>
      <c r="BK801" s="338"/>
      <c r="BL801" s="338"/>
      <c r="BM801" s="338"/>
      <c r="BN801" s="338"/>
      <c r="BO801" s="338"/>
      <c r="BP801" s="338"/>
      <c r="BQ801" s="338"/>
      <c r="BR801" s="338"/>
      <c r="BS801" s="338"/>
      <c r="BT801" s="338"/>
      <c r="BU801" s="338"/>
      <c r="BV801" s="643"/>
      <c r="BW801" s="644"/>
      <c r="BX801" s="776"/>
      <c r="BY801" s="644"/>
      <c r="BZ801" s="338"/>
      <c r="CA801" s="338"/>
      <c r="CB801" s="338"/>
      <c r="CC801" s="338"/>
      <c r="CD801" s="338"/>
      <c r="CE801" s="338"/>
      <c r="CF801" s="338"/>
    </row>
    <row r="802" ht="15.75" customHeight="1">
      <c r="A802" s="338"/>
      <c r="B802" s="338"/>
      <c r="C802" s="338"/>
      <c r="D802" s="338"/>
      <c r="E802" s="338"/>
      <c r="F802" s="346"/>
      <c r="G802" s="773">
        <f t="shared" ref="G802:H802" si="814">L802+N802+P802+R802+T802+V802+X802+Z802+AB802+AD802+AF802+AH802+AJ802+AL802+AN802+AP802+AR802+AT802+AV802+AX802+AZ802+BB802+BD802+BF802+BH802+BJ802+BL802+BN802+BP802+BR802+BT802</f>
        <v>0</v>
      </c>
      <c r="H802" s="671">
        <f t="shared" si="814"/>
        <v>0</v>
      </c>
      <c r="I802" s="774">
        <f t="shared" si="4"/>
        <v>0</v>
      </c>
      <c r="J802" s="418"/>
      <c r="K802" s="407">
        <f t="shared" si="5"/>
        <v>0</v>
      </c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  <c r="AI802" s="338"/>
      <c r="AJ802" s="338"/>
      <c r="AK802" s="338"/>
      <c r="AL802" s="338"/>
      <c r="AM802" s="338"/>
      <c r="AN802" s="338"/>
      <c r="AO802" s="338"/>
      <c r="AP802" s="338"/>
      <c r="AQ802" s="338"/>
      <c r="AR802" s="338"/>
      <c r="AS802" s="338"/>
      <c r="AT802" s="338"/>
      <c r="AU802" s="338"/>
      <c r="AV802" s="338"/>
      <c r="AW802" s="338"/>
      <c r="AX802" s="338"/>
      <c r="AY802" s="338"/>
      <c r="AZ802" s="338"/>
      <c r="BA802" s="338"/>
      <c r="BB802" s="338"/>
      <c r="BC802" s="338"/>
      <c r="BD802" s="338"/>
      <c r="BE802" s="338"/>
      <c r="BF802" s="338"/>
      <c r="BG802" s="338"/>
      <c r="BH802" s="338"/>
      <c r="BI802" s="338"/>
      <c r="BJ802" s="338"/>
      <c r="BK802" s="338"/>
      <c r="BL802" s="338"/>
      <c r="BM802" s="338"/>
      <c r="BN802" s="338"/>
      <c r="BO802" s="338"/>
      <c r="BP802" s="338"/>
      <c r="BQ802" s="338"/>
      <c r="BR802" s="338"/>
      <c r="BS802" s="338"/>
      <c r="BT802" s="338"/>
      <c r="BU802" s="338"/>
      <c r="BV802" s="643"/>
      <c r="BW802" s="644"/>
      <c r="BX802" s="776"/>
      <c r="BY802" s="644"/>
      <c r="BZ802" s="338"/>
      <c r="CA802" s="338"/>
      <c r="CB802" s="338"/>
      <c r="CC802" s="338"/>
      <c r="CD802" s="338"/>
      <c r="CE802" s="338"/>
      <c r="CF802" s="338"/>
    </row>
    <row r="803" ht="15.75" customHeight="1">
      <c r="A803" s="338"/>
      <c r="B803" s="338"/>
      <c r="C803" s="338"/>
      <c r="D803" s="338"/>
      <c r="E803" s="338"/>
      <c r="F803" s="346"/>
      <c r="G803" s="773">
        <f t="shared" ref="G803:H803" si="815">L803+N803+P803+R803+T803+V803+X803+Z803+AB803+AD803+AF803+AH803+AJ803+AL803+AN803+AP803+AR803+AT803+AV803+AX803+AZ803+BB803+BD803+BF803+BH803+BJ803+BL803+BN803+BP803+BR803+BT803</f>
        <v>0</v>
      </c>
      <c r="H803" s="671">
        <f t="shared" si="815"/>
        <v>0</v>
      </c>
      <c r="I803" s="774">
        <f t="shared" si="4"/>
        <v>0</v>
      </c>
      <c r="J803" s="418"/>
      <c r="K803" s="407">
        <f t="shared" si="5"/>
        <v>0</v>
      </c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  <c r="AI803" s="338"/>
      <c r="AJ803" s="338"/>
      <c r="AK803" s="338"/>
      <c r="AL803" s="338"/>
      <c r="AM803" s="338"/>
      <c r="AN803" s="338"/>
      <c r="AO803" s="338"/>
      <c r="AP803" s="338"/>
      <c r="AQ803" s="338"/>
      <c r="AR803" s="338"/>
      <c r="AS803" s="338"/>
      <c r="AT803" s="338"/>
      <c r="AU803" s="338"/>
      <c r="AV803" s="338"/>
      <c r="AW803" s="338"/>
      <c r="AX803" s="338"/>
      <c r="AY803" s="338"/>
      <c r="AZ803" s="338"/>
      <c r="BA803" s="338"/>
      <c r="BB803" s="338"/>
      <c r="BC803" s="338"/>
      <c r="BD803" s="338"/>
      <c r="BE803" s="338"/>
      <c r="BF803" s="338"/>
      <c r="BG803" s="338"/>
      <c r="BH803" s="338"/>
      <c r="BI803" s="338"/>
      <c r="BJ803" s="338"/>
      <c r="BK803" s="338"/>
      <c r="BL803" s="338"/>
      <c r="BM803" s="338"/>
      <c r="BN803" s="338"/>
      <c r="BO803" s="338"/>
      <c r="BP803" s="338"/>
      <c r="BQ803" s="338"/>
      <c r="BR803" s="338"/>
      <c r="BS803" s="338"/>
      <c r="BT803" s="338"/>
      <c r="BU803" s="338"/>
      <c r="BV803" s="643"/>
      <c r="BW803" s="644"/>
      <c r="BX803" s="776"/>
      <c r="BY803" s="644"/>
      <c r="BZ803" s="338"/>
      <c r="CA803" s="338"/>
      <c r="CB803" s="338"/>
      <c r="CC803" s="338"/>
      <c r="CD803" s="338"/>
      <c r="CE803" s="338"/>
      <c r="CF803" s="338"/>
    </row>
    <row r="804" ht="15.75" customHeight="1">
      <c r="A804" s="338"/>
      <c r="B804" s="338"/>
      <c r="C804" s="338"/>
      <c r="D804" s="338"/>
      <c r="E804" s="338"/>
      <c r="F804" s="346"/>
      <c r="G804" s="773">
        <f t="shared" ref="G804:H804" si="816">L804+N804+P804+R804+T804+V804+X804+Z804+AB804+AD804+AF804+AH804+AJ804+AL804+AN804+AP804+AR804+AT804+AV804+AX804+AZ804+BB804+BD804+BF804+BH804+BJ804+BL804+BN804+BP804+BR804+BT804</f>
        <v>0</v>
      </c>
      <c r="H804" s="671">
        <f t="shared" si="816"/>
        <v>0</v>
      </c>
      <c r="I804" s="774">
        <f t="shared" si="4"/>
        <v>0</v>
      </c>
      <c r="J804" s="418"/>
      <c r="K804" s="407">
        <f t="shared" si="5"/>
        <v>0</v>
      </c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  <c r="AI804" s="338"/>
      <c r="AJ804" s="338"/>
      <c r="AK804" s="338"/>
      <c r="AL804" s="338"/>
      <c r="AM804" s="338"/>
      <c r="AN804" s="338"/>
      <c r="AO804" s="338"/>
      <c r="AP804" s="338"/>
      <c r="AQ804" s="338"/>
      <c r="AR804" s="338"/>
      <c r="AS804" s="338"/>
      <c r="AT804" s="338"/>
      <c r="AU804" s="338"/>
      <c r="AV804" s="338"/>
      <c r="AW804" s="338"/>
      <c r="AX804" s="338"/>
      <c r="AY804" s="338"/>
      <c r="AZ804" s="338"/>
      <c r="BA804" s="338"/>
      <c r="BB804" s="338"/>
      <c r="BC804" s="338"/>
      <c r="BD804" s="338"/>
      <c r="BE804" s="338"/>
      <c r="BF804" s="338"/>
      <c r="BG804" s="338"/>
      <c r="BH804" s="338"/>
      <c r="BI804" s="338"/>
      <c r="BJ804" s="338"/>
      <c r="BK804" s="338"/>
      <c r="BL804" s="338"/>
      <c r="BM804" s="338"/>
      <c r="BN804" s="338"/>
      <c r="BO804" s="338"/>
      <c r="BP804" s="338"/>
      <c r="BQ804" s="338"/>
      <c r="BR804" s="338"/>
      <c r="BS804" s="338"/>
      <c r="BT804" s="338"/>
      <c r="BU804" s="338"/>
      <c r="BV804" s="643"/>
      <c r="BW804" s="644"/>
      <c r="BX804" s="776"/>
      <c r="BY804" s="644"/>
      <c r="BZ804" s="338"/>
      <c r="CA804" s="338"/>
      <c r="CB804" s="338"/>
      <c r="CC804" s="338"/>
      <c r="CD804" s="338"/>
      <c r="CE804" s="338"/>
      <c r="CF804" s="338"/>
    </row>
    <row r="805" ht="15.75" customHeight="1">
      <c r="A805" s="338"/>
      <c r="B805" s="338"/>
      <c r="C805" s="338"/>
      <c r="D805" s="338"/>
      <c r="E805" s="338"/>
      <c r="F805" s="346"/>
      <c r="G805" s="773">
        <f t="shared" ref="G805:H805" si="817">L805+N805+P805+R805+T805+V805+X805+Z805+AB805+AD805+AF805+AH805+AJ805+AL805+AN805+AP805+AR805+AT805+AV805+AX805+AZ805+BB805+BD805+BF805+BH805+BJ805+BL805+BN805+BP805+BR805+BT805</f>
        <v>0</v>
      </c>
      <c r="H805" s="671">
        <f t="shared" si="817"/>
        <v>0</v>
      </c>
      <c r="I805" s="774">
        <f t="shared" si="4"/>
        <v>0</v>
      </c>
      <c r="J805" s="418"/>
      <c r="K805" s="407">
        <f t="shared" si="5"/>
        <v>0</v>
      </c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  <c r="AI805" s="338"/>
      <c r="AJ805" s="338"/>
      <c r="AK805" s="338"/>
      <c r="AL805" s="338"/>
      <c r="AM805" s="338"/>
      <c r="AN805" s="338"/>
      <c r="AO805" s="338"/>
      <c r="AP805" s="338"/>
      <c r="AQ805" s="338"/>
      <c r="AR805" s="338"/>
      <c r="AS805" s="338"/>
      <c r="AT805" s="338"/>
      <c r="AU805" s="338"/>
      <c r="AV805" s="338"/>
      <c r="AW805" s="338"/>
      <c r="AX805" s="338"/>
      <c r="AY805" s="338"/>
      <c r="AZ805" s="338"/>
      <c r="BA805" s="338"/>
      <c r="BB805" s="338"/>
      <c r="BC805" s="338"/>
      <c r="BD805" s="338"/>
      <c r="BE805" s="338"/>
      <c r="BF805" s="338"/>
      <c r="BG805" s="338"/>
      <c r="BH805" s="338"/>
      <c r="BI805" s="338"/>
      <c r="BJ805" s="338"/>
      <c r="BK805" s="338"/>
      <c r="BL805" s="338"/>
      <c r="BM805" s="338"/>
      <c r="BN805" s="338"/>
      <c r="BO805" s="338"/>
      <c r="BP805" s="338"/>
      <c r="BQ805" s="338"/>
      <c r="BR805" s="338"/>
      <c r="BS805" s="338"/>
      <c r="BT805" s="338"/>
      <c r="BU805" s="338"/>
      <c r="BV805" s="643"/>
      <c r="BW805" s="644"/>
      <c r="BX805" s="776"/>
      <c r="BY805" s="644"/>
      <c r="BZ805" s="338"/>
      <c r="CA805" s="338"/>
      <c r="CB805" s="338"/>
      <c r="CC805" s="338"/>
      <c r="CD805" s="338"/>
      <c r="CE805" s="338"/>
      <c r="CF805" s="338"/>
    </row>
    <row r="806" ht="15.75" customHeight="1">
      <c r="A806" s="338"/>
      <c r="B806" s="338"/>
      <c r="C806" s="338"/>
      <c r="D806" s="338"/>
      <c r="E806" s="338"/>
      <c r="F806" s="346"/>
      <c r="G806" s="773">
        <f t="shared" ref="G806:H806" si="818">L806+N806+P806+R806+T806+V806+X806+Z806+AB806+AD806+AF806+AH806+AJ806+AL806+AN806+AP806+AR806+AT806+AV806+AX806+AZ806+BB806+BD806+BF806+BH806+BJ806+BL806+BN806+BP806+BR806+BT806</f>
        <v>0</v>
      </c>
      <c r="H806" s="671">
        <f t="shared" si="818"/>
        <v>0</v>
      </c>
      <c r="I806" s="774">
        <f t="shared" si="4"/>
        <v>0</v>
      </c>
      <c r="J806" s="418"/>
      <c r="K806" s="407">
        <f t="shared" si="5"/>
        <v>0</v>
      </c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  <c r="AI806" s="338"/>
      <c r="AJ806" s="338"/>
      <c r="AK806" s="338"/>
      <c r="AL806" s="338"/>
      <c r="AM806" s="338"/>
      <c r="AN806" s="338"/>
      <c r="AO806" s="338"/>
      <c r="AP806" s="338"/>
      <c r="AQ806" s="338"/>
      <c r="AR806" s="338"/>
      <c r="AS806" s="338"/>
      <c r="AT806" s="338"/>
      <c r="AU806" s="338"/>
      <c r="AV806" s="338"/>
      <c r="AW806" s="338"/>
      <c r="AX806" s="338"/>
      <c r="AY806" s="338"/>
      <c r="AZ806" s="338"/>
      <c r="BA806" s="338"/>
      <c r="BB806" s="338"/>
      <c r="BC806" s="338"/>
      <c r="BD806" s="338"/>
      <c r="BE806" s="338"/>
      <c r="BF806" s="338"/>
      <c r="BG806" s="338"/>
      <c r="BH806" s="338"/>
      <c r="BI806" s="338"/>
      <c r="BJ806" s="338"/>
      <c r="BK806" s="338"/>
      <c r="BL806" s="338"/>
      <c r="BM806" s="338"/>
      <c r="BN806" s="338"/>
      <c r="BO806" s="338"/>
      <c r="BP806" s="338"/>
      <c r="BQ806" s="338"/>
      <c r="BR806" s="338"/>
      <c r="BS806" s="338"/>
      <c r="BT806" s="338"/>
      <c r="BU806" s="338"/>
      <c r="BV806" s="643"/>
      <c r="BW806" s="644"/>
      <c r="BX806" s="776"/>
      <c r="BY806" s="644"/>
      <c r="BZ806" s="338"/>
      <c r="CA806" s="338"/>
      <c r="CB806" s="338"/>
      <c r="CC806" s="338"/>
      <c r="CD806" s="338"/>
      <c r="CE806" s="338"/>
      <c r="CF806" s="338"/>
    </row>
    <row r="807" ht="15.75" customHeight="1">
      <c r="A807" s="338"/>
      <c r="B807" s="338"/>
      <c r="C807" s="338"/>
      <c r="D807" s="338"/>
      <c r="E807" s="338"/>
      <c r="F807" s="346"/>
      <c r="G807" s="773">
        <f t="shared" ref="G807:H807" si="819">L807+N807+P807+R807+T807+V807+X807+Z807+AB807+AD807+AF807+AH807+AJ807+AL807+AN807+AP807+AR807+AT807+AV807+AX807+AZ807+BB807+BD807+BF807+BH807+BJ807+BL807+BN807+BP807+BR807+BT807</f>
        <v>0</v>
      </c>
      <c r="H807" s="671">
        <f t="shared" si="819"/>
        <v>0</v>
      </c>
      <c r="I807" s="774">
        <f t="shared" si="4"/>
        <v>0</v>
      </c>
      <c r="J807" s="418"/>
      <c r="K807" s="407">
        <f t="shared" si="5"/>
        <v>0</v>
      </c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  <c r="AI807" s="338"/>
      <c r="AJ807" s="338"/>
      <c r="AK807" s="338"/>
      <c r="AL807" s="338"/>
      <c r="AM807" s="338"/>
      <c r="AN807" s="338"/>
      <c r="AO807" s="338"/>
      <c r="AP807" s="338"/>
      <c r="AQ807" s="338"/>
      <c r="AR807" s="338"/>
      <c r="AS807" s="338"/>
      <c r="AT807" s="338"/>
      <c r="AU807" s="338"/>
      <c r="AV807" s="338"/>
      <c r="AW807" s="338"/>
      <c r="AX807" s="338"/>
      <c r="AY807" s="338"/>
      <c r="AZ807" s="338"/>
      <c r="BA807" s="338"/>
      <c r="BB807" s="338"/>
      <c r="BC807" s="338"/>
      <c r="BD807" s="338"/>
      <c r="BE807" s="338"/>
      <c r="BF807" s="338"/>
      <c r="BG807" s="338"/>
      <c r="BH807" s="338"/>
      <c r="BI807" s="338"/>
      <c r="BJ807" s="338"/>
      <c r="BK807" s="338"/>
      <c r="BL807" s="338"/>
      <c r="BM807" s="338"/>
      <c r="BN807" s="338"/>
      <c r="BO807" s="338"/>
      <c r="BP807" s="338"/>
      <c r="BQ807" s="338"/>
      <c r="BR807" s="338"/>
      <c r="BS807" s="338"/>
      <c r="BT807" s="338"/>
      <c r="BU807" s="338"/>
      <c r="BV807" s="643"/>
      <c r="BW807" s="644"/>
      <c r="BX807" s="776"/>
      <c r="BY807" s="644"/>
      <c r="BZ807" s="338"/>
      <c r="CA807" s="338"/>
      <c r="CB807" s="338"/>
      <c r="CC807" s="338"/>
      <c r="CD807" s="338"/>
      <c r="CE807" s="338"/>
      <c r="CF807" s="338"/>
    </row>
    <row r="808" ht="15.75" customHeight="1">
      <c r="A808" s="338"/>
      <c r="B808" s="338"/>
      <c r="C808" s="338"/>
      <c r="D808" s="338"/>
      <c r="E808" s="338"/>
      <c r="F808" s="346"/>
      <c r="G808" s="773">
        <f t="shared" ref="G808:H808" si="820">L808+N808+P808+R808+T808+V808+X808+Z808+AB808+AD808+AF808+AH808+AJ808+AL808+AN808+AP808+AR808+AT808+AV808+AX808+AZ808+BB808+BD808+BF808+BH808+BJ808+BL808+BN808+BP808+BR808+BT808</f>
        <v>0</v>
      </c>
      <c r="H808" s="671">
        <f t="shared" si="820"/>
        <v>0</v>
      </c>
      <c r="I808" s="774">
        <f t="shared" si="4"/>
        <v>0</v>
      </c>
      <c r="J808" s="418"/>
      <c r="K808" s="407">
        <f t="shared" si="5"/>
        <v>0</v>
      </c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  <c r="AI808" s="338"/>
      <c r="AJ808" s="338"/>
      <c r="AK808" s="338"/>
      <c r="AL808" s="338"/>
      <c r="AM808" s="338"/>
      <c r="AN808" s="338"/>
      <c r="AO808" s="338"/>
      <c r="AP808" s="338"/>
      <c r="AQ808" s="338"/>
      <c r="AR808" s="338"/>
      <c r="AS808" s="338"/>
      <c r="AT808" s="338"/>
      <c r="AU808" s="338"/>
      <c r="AV808" s="338"/>
      <c r="AW808" s="338"/>
      <c r="AX808" s="338"/>
      <c r="AY808" s="338"/>
      <c r="AZ808" s="338"/>
      <c r="BA808" s="338"/>
      <c r="BB808" s="338"/>
      <c r="BC808" s="338"/>
      <c r="BD808" s="338"/>
      <c r="BE808" s="338"/>
      <c r="BF808" s="338"/>
      <c r="BG808" s="338"/>
      <c r="BH808" s="338"/>
      <c r="BI808" s="338"/>
      <c r="BJ808" s="338"/>
      <c r="BK808" s="338"/>
      <c r="BL808" s="338"/>
      <c r="BM808" s="338"/>
      <c r="BN808" s="338"/>
      <c r="BO808" s="338"/>
      <c r="BP808" s="338"/>
      <c r="BQ808" s="338"/>
      <c r="BR808" s="338"/>
      <c r="BS808" s="338"/>
      <c r="BT808" s="338"/>
      <c r="BU808" s="338"/>
      <c r="BV808" s="643"/>
      <c r="BW808" s="644"/>
      <c r="BX808" s="776"/>
      <c r="BY808" s="644"/>
      <c r="BZ808" s="338"/>
      <c r="CA808" s="338"/>
      <c r="CB808" s="338"/>
      <c r="CC808" s="338"/>
      <c r="CD808" s="338"/>
      <c r="CE808" s="338"/>
      <c r="CF808" s="338"/>
    </row>
    <row r="809" ht="15.75" customHeight="1">
      <c r="A809" s="338"/>
      <c r="B809" s="338"/>
      <c r="C809" s="338"/>
      <c r="D809" s="338"/>
      <c r="E809" s="338"/>
      <c r="F809" s="346"/>
      <c r="G809" s="773">
        <f t="shared" ref="G809:H809" si="821">L809+N809+P809+R809+T809+V809+X809+Z809+AB809+AD809+AF809+AH809+AJ809+AL809+AN809+AP809+AR809+AT809+AV809+AX809+AZ809+BB809+BD809+BF809+BH809+BJ809+BL809+BN809+BP809+BR809+BT809</f>
        <v>0</v>
      </c>
      <c r="H809" s="671">
        <f t="shared" si="821"/>
        <v>0</v>
      </c>
      <c r="I809" s="774">
        <f t="shared" si="4"/>
        <v>0</v>
      </c>
      <c r="J809" s="418"/>
      <c r="K809" s="407">
        <f t="shared" si="5"/>
        <v>0</v>
      </c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  <c r="AI809" s="338"/>
      <c r="AJ809" s="338"/>
      <c r="AK809" s="338"/>
      <c r="AL809" s="338"/>
      <c r="AM809" s="338"/>
      <c r="AN809" s="338"/>
      <c r="AO809" s="338"/>
      <c r="AP809" s="338"/>
      <c r="AQ809" s="338"/>
      <c r="AR809" s="338"/>
      <c r="AS809" s="338"/>
      <c r="AT809" s="338"/>
      <c r="AU809" s="338"/>
      <c r="AV809" s="338"/>
      <c r="AW809" s="338"/>
      <c r="AX809" s="338"/>
      <c r="AY809" s="338"/>
      <c r="AZ809" s="338"/>
      <c r="BA809" s="338"/>
      <c r="BB809" s="338"/>
      <c r="BC809" s="338"/>
      <c r="BD809" s="338"/>
      <c r="BE809" s="338"/>
      <c r="BF809" s="338"/>
      <c r="BG809" s="338"/>
      <c r="BH809" s="338"/>
      <c r="BI809" s="338"/>
      <c r="BJ809" s="338"/>
      <c r="BK809" s="338"/>
      <c r="BL809" s="338"/>
      <c r="BM809" s="338"/>
      <c r="BN809" s="338"/>
      <c r="BO809" s="338"/>
      <c r="BP809" s="338"/>
      <c r="BQ809" s="338"/>
      <c r="BR809" s="338"/>
      <c r="BS809" s="338"/>
      <c r="BT809" s="338"/>
      <c r="BU809" s="338"/>
      <c r="BV809" s="643"/>
      <c r="BW809" s="644"/>
      <c r="BX809" s="776"/>
      <c r="BY809" s="644"/>
      <c r="BZ809" s="338"/>
      <c r="CA809" s="338"/>
      <c r="CB809" s="338"/>
      <c r="CC809" s="338"/>
      <c r="CD809" s="338"/>
      <c r="CE809" s="338"/>
      <c r="CF809" s="338"/>
    </row>
    <row r="810" ht="15.75" customHeight="1">
      <c r="A810" s="338"/>
      <c r="B810" s="338"/>
      <c r="C810" s="338"/>
      <c r="D810" s="338"/>
      <c r="E810" s="338"/>
      <c r="F810" s="346"/>
      <c r="G810" s="773">
        <f t="shared" ref="G810:H810" si="822">L810+N810+P810+R810+T810+V810+X810+Z810+AB810+AD810+AF810+AH810+AJ810+AL810+AN810+AP810+AR810+AT810+AV810+AX810+AZ810+BB810+BD810+BF810+BH810+BJ810+BL810+BN810+BP810+BR810+BT810</f>
        <v>0</v>
      </c>
      <c r="H810" s="671">
        <f t="shared" si="822"/>
        <v>0</v>
      </c>
      <c r="I810" s="774">
        <f t="shared" si="4"/>
        <v>0</v>
      </c>
      <c r="J810" s="418"/>
      <c r="K810" s="407">
        <f t="shared" si="5"/>
        <v>0</v>
      </c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  <c r="AI810" s="338"/>
      <c r="AJ810" s="338"/>
      <c r="AK810" s="338"/>
      <c r="AL810" s="338"/>
      <c r="AM810" s="338"/>
      <c r="AN810" s="338"/>
      <c r="AO810" s="338"/>
      <c r="AP810" s="338"/>
      <c r="AQ810" s="338"/>
      <c r="AR810" s="338"/>
      <c r="AS810" s="338"/>
      <c r="AT810" s="338"/>
      <c r="AU810" s="338"/>
      <c r="AV810" s="338"/>
      <c r="AW810" s="338"/>
      <c r="AX810" s="338"/>
      <c r="AY810" s="338"/>
      <c r="AZ810" s="338"/>
      <c r="BA810" s="338"/>
      <c r="BB810" s="338"/>
      <c r="BC810" s="338"/>
      <c r="BD810" s="338"/>
      <c r="BE810" s="338"/>
      <c r="BF810" s="338"/>
      <c r="BG810" s="338"/>
      <c r="BH810" s="338"/>
      <c r="BI810" s="338"/>
      <c r="BJ810" s="338"/>
      <c r="BK810" s="338"/>
      <c r="BL810" s="338"/>
      <c r="BM810" s="338"/>
      <c r="BN810" s="338"/>
      <c r="BO810" s="338"/>
      <c r="BP810" s="338"/>
      <c r="BQ810" s="338"/>
      <c r="BR810" s="338"/>
      <c r="BS810" s="338"/>
      <c r="BT810" s="338"/>
      <c r="BU810" s="338"/>
      <c r="BV810" s="643"/>
      <c r="BW810" s="644"/>
      <c r="BX810" s="776"/>
      <c r="BY810" s="644"/>
      <c r="BZ810" s="338"/>
      <c r="CA810" s="338"/>
      <c r="CB810" s="338"/>
      <c r="CC810" s="338"/>
      <c r="CD810" s="338"/>
      <c r="CE810" s="338"/>
      <c r="CF810" s="338"/>
    </row>
    <row r="811" ht="15.75" customHeight="1">
      <c r="A811" s="338"/>
      <c r="B811" s="338"/>
      <c r="C811" s="338"/>
      <c r="D811" s="338"/>
      <c r="E811" s="338"/>
      <c r="F811" s="346"/>
      <c r="G811" s="773">
        <f t="shared" ref="G811:H811" si="823">L811+N811+P811+R811+T811+V811+X811+Z811+AB811+AD811+AF811+AH811+AJ811+AL811+AN811+AP811+AR811+AT811+AV811+AX811+AZ811+BB811+BD811+BF811+BH811+BJ811+BL811+BN811+BP811+BR811+BT811</f>
        <v>0</v>
      </c>
      <c r="H811" s="671">
        <f t="shared" si="823"/>
        <v>0</v>
      </c>
      <c r="I811" s="774">
        <f t="shared" si="4"/>
        <v>0</v>
      </c>
      <c r="J811" s="418"/>
      <c r="K811" s="407">
        <f t="shared" si="5"/>
        <v>0</v>
      </c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  <c r="AI811" s="338"/>
      <c r="AJ811" s="338"/>
      <c r="AK811" s="338"/>
      <c r="AL811" s="338"/>
      <c r="AM811" s="338"/>
      <c r="AN811" s="338"/>
      <c r="AO811" s="338"/>
      <c r="AP811" s="338"/>
      <c r="AQ811" s="338"/>
      <c r="AR811" s="338"/>
      <c r="AS811" s="338"/>
      <c r="AT811" s="338"/>
      <c r="AU811" s="338"/>
      <c r="AV811" s="338"/>
      <c r="AW811" s="338"/>
      <c r="AX811" s="338"/>
      <c r="AY811" s="338"/>
      <c r="AZ811" s="338"/>
      <c r="BA811" s="338"/>
      <c r="BB811" s="338"/>
      <c r="BC811" s="338"/>
      <c r="BD811" s="338"/>
      <c r="BE811" s="338"/>
      <c r="BF811" s="338"/>
      <c r="BG811" s="338"/>
      <c r="BH811" s="338"/>
      <c r="BI811" s="338"/>
      <c r="BJ811" s="338"/>
      <c r="BK811" s="338"/>
      <c r="BL811" s="338"/>
      <c r="BM811" s="338"/>
      <c r="BN811" s="338"/>
      <c r="BO811" s="338"/>
      <c r="BP811" s="338"/>
      <c r="BQ811" s="338"/>
      <c r="BR811" s="338"/>
      <c r="BS811" s="338"/>
      <c r="BT811" s="338"/>
      <c r="BU811" s="338"/>
      <c r="BV811" s="643"/>
      <c r="BW811" s="644"/>
      <c r="BX811" s="776"/>
      <c r="BY811" s="644"/>
      <c r="BZ811" s="338"/>
      <c r="CA811" s="338"/>
      <c r="CB811" s="338"/>
      <c r="CC811" s="338"/>
      <c r="CD811" s="338"/>
      <c r="CE811" s="338"/>
      <c r="CF811" s="338"/>
    </row>
    <row r="812" ht="15.75" customHeight="1">
      <c r="A812" s="338"/>
      <c r="B812" s="338"/>
      <c r="C812" s="338"/>
      <c r="D812" s="338"/>
      <c r="E812" s="338"/>
      <c r="F812" s="346"/>
      <c r="G812" s="773">
        <f t="shared" ref="G812:H812" si="824">L812+N812+P812+R812+T812+V812+X812+Z812+AB812+AD812+AF812+AH812+AJ812+AL812+AN812+AP812+AR812+AT812+AV812+AX812+AZ812+BB812+BD812+BF812+BH812+BJ812+BL812+BN812+BP812+BR812+BT812</f>
        <v>0</v>
      </c>
      <c r="H812" s="671">
        <f t="shared" si="824"/>
        <v>0</v>
      </c>
      <c r="I812" s="774">
        <f t="shared" si="4"/>
        <v>0</v>
      </c>
      <c r="J812" s="418"/>
      <c r="K812" s="407">
        <f t="shared" si="5"/>
        <v>0</v>
      </c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  <c r="AI812" s="338"/>
      <c r="AJ812" s="338"/>
      <c r="AK812" s="338"/>
      <c r="AL812" s="338"/>
      <c r="AM812" s="338"/>
      <c r="AN812" s="338"/>
      <c r="AO812" s="338"/>
      <c r="AP812" s="338"/>
      <c r="AQ812" s="338"/>
      <c r="AR812" s="338"/>
      <c r="AS812" s="338"/>
      <c r="AT812" s="338"/>
      <c r="AU812" s="338"/>
      <c r="AV812" s="338"/>
      <c r="AW812" s="338"/>
      <c r="AX812" s="338"/>
      <c r="AY812" s="338"/>
      <c r="AZ812" s="338"/>
      <c r="BA812" s="338"/>
      <c r="BB812" s="338"/>
      <c r="BC812" s="338"/>
      <c r="BD812" s="338"/>
      <c r="BE812" s="338"/>
      <c r="BF812" s="338"/>
      <c r="BG812" s="338"/>
      <c r="BH812" s="338"/>
      <c r="BI812" s="338"/>
      <c r="BJ812" s="338"/>
      <c r="BK812" s="338"/>
      <c r="BL812" s="338"/>
      <c r="BM812" s="338"/>
      <c r="BN812" s="338"/>
      <c r="BO812" s="338"/>
      <c r="BP812" s="338"/>
      <c r="BQ812" s="338"/>
      <c r="BR812" s="338"/>
      <c r="BS812" s="338"/>
      <c r="BT812" s="338"/>
      <c r="BU812" s="338"/>
      <c r="BV812" s="643"/>
      <c r="BW812" s="644"/>
      <c r="BX812" s="776"/>
      <c r="BY812" s="644"/>
      <c r="BZ812" s="338"/>
      <c r="CA812" s="338"/>
      <c r="CB812" s="338"/>
      <c r="CC812" s="338"/>
      <c r="CD812" s="338"/>
      <c r="CE812" s="338"/>
      <c r="CF812" s="338"/>
    </row>
    <row r="813" ht="15.75" customHeight="1">
      <c r="A813" s="338"/>
      <c r="B813" s="338"/>
      <c r="C813" s="338"/>
      <c r="D813" s="338"/>
      <c r="E813" s="338"/>
      <c r="F813" s="346"/>
      <c r="G813" s="773">
        <f t="shared" ref="G813:H813" si="825">L813+N813+P813+R813+T813+V813+X813+Z813+AB813+AD813+AF813+AH813+AJ813+AL813+AN813+AP813+AR813+AT813+AV813+AX813+AZ813+BB813+BD813+BF813+BH813+BJ813+BL813+BN813+BP813+BR813+BT813</f>
        <v>0</v>
      </c>
      <c r="H813" s="671">
        <f t="shared" si="825"/>
        <v>0</v>
      </c>
      <c r="I813" s="774">
        <f t="shared" si="4"/>
        <v>0</v>
      </c>
      <c r="J813" s="418"/>
      <c r="K813" s="407">
        <f t="shared" si="5"/>
        <v>0</v>
      </c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  <c r="AI813" s="338"/>
      <c r="AJ813" s="338"/>
      <c r="AK813" s="338"/>
      <c r="AL813" s="338"/>
      <c r="AM813" s="338"/>
      <c r="AN813" s="338"/>
      <c r="AO813" s="338"/>
      <c r="AP813" s="338"/>
      <c r="AQ813" s="338"/>
      <c r="AR813" s="338"/>
      <c r="AS813" s="338"/>
      <c r="AT813" s="338"/>
      <c r="AU813" s="338"/>
      <c r="AV813" s="338"/>
      <c r="AW813" s="338"/>
      <c r="AX813" s="338"/>
      <c r="AY813" s="338"/>
      <c r="AZ813" s="338"/>
      <c r="BA813" s="338"/>
      <c r="BB813" s="338"/>
      <c r="BC813" s="338"/>
      <c r="BD813" s="338"/>
      <c r="BE813" s="338"/>
      <c r="BF813" s="338"/>
      <c r="BG813" s="338"/>
      <c r="BH813" s="338"/>
      <c r="BI813" s="338"/>
      <c r="BJ813" s="338"/>
      <c r="BK813" s="338"/>
      <c r="BL813" s="338"/>
      <c r="BM813" s="338"/>
      <c r="BN813" s="338"/>
      <c r="BO813" s="338"/>
      <c r="BP813" s="338"/>
      <c r="BQ813" s="338"/>
      <c r="BR813" s="338"/>
      <c r="BS813" s="338"/>
      <c r="BT813" s="338"/>
      <c r="BU813" s="338"/>
      <c r="BV813" s="643"/>
      <c r="BW813" s="644"/>
      <c r="BX813" s="776"/>
      <c r="BY813" s="644"/>
      <c r="BZ813" s="338"/>
      <c r="CA813" s="338"/>
      <c r="CB813" s="338"/>
      <c r="CC813" s="338"/>
      <c r="CD813" s="338"/>
      <c r="CE813" s="338"/>
      <c r="CF813" s="338"/>
    </row>
    <row r="814" ht="15.75" customHeight="1">
      <c r="A814" s="338"/>
      <c r="B814" s="338"/>
      <c r="C814" s="338"/>
      <c r="D814" s="338"/>
      <c r="E814" s="338"/>
      <c r="F814" s="346"/>
      <c r="G814" s="773">
        <f t="shared" ref="G814:H814" si="826">L814+N814+P814+R814+T814+V814+X814+Z814+AB814+AD814+AF814+AH814+AJ814+AL814+AN814+AP814+AR814+AT814+AV814+AX814+AZ814+BB814+BD814+BF814+BH814+BJ814+BL814+BN814+BP814+BR814+BT814</f>
        <v>0</v>
      </c>
      <c r="H814" s="671">
        <f t="shared" si="826"/>
        <v>0</v>
      </c>
      <c r="I814" s="774">
        <f t="shared" si="4"/>
        <v>0</v>
      </c>
      <c r="J814" s="418"/>
      <c r="K814" s="407">
        <f t="shared" si="5"/>
        <v>0</v>
      </c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  <c r="AI814" s="338"/>
      <c r="AJ814" s="338"/>
      <c r="AK814" s="338"/>
      <c r="AL814" s="338"/>
      <c r="AM814" s="338"/>
      <c r="AN814" s="338"/>
      <c r="AO814" s="338"/>
      <c r="AP814" s="338"/>
      <c r="AQ814" s="338"/>
      <c r="AR814" s="338"/>
      <c r="AS814" s="338"/>
      <c r="AT814" s="338"/>
      <c r="AU814" s="338"/>
      <c r="AV814" s="338"/>
      <c r="AW814" s="338"/>
      <c r="AX814" s="338"/>
      <c r="AY814" s="338"/>
      <c r="AZ814" s="338"/>
      <c r="BA814" s="338"/>
      <c r="BB814" s="338"/>
      <c r="BC814" s="338"/>
      <c r="BD814" s="338"/>
      <c r="BE814" s="338"/>
      <c r="BF814" s="338"/>
      <c r="BG814" s="338"/>
      <c r="BH814" s="338"/>
      <c r="BI814" s="338"/>
      <c r="BJ814" s="338"/>
      <c r="BK814" s="338"/>
      <c r="BL814" s="338"/>
      <c r="BM814" s="338"/>
      <c r="BN814" s="338"/>
      <c r="BO814" s="338"/>
      <c r="BP814" s="338"/>
      <c r="BQ814" s="338"/>
      <c r="BR814" s="338"/>
      <c r="BS814" s="338"/>
      <c r="BT814" s="338"/>
      <c r="BU814" s="338"/>
      <c r="BV814" s="643"/>
      <c r="BW814" s="644"/>
      <c r="BX814" s="776"/>
      <c r="BY814" s="644"/>
      <c r="BZ814" s="338"/>
      <c r="CA814" s="338"/>
      <c r="CB814" s="338"/>
      <c r="CC814" s="338"/>
      <c r="CD814" s="338"/>
      <c r="CE814" s="338"/>
      <c r="CF814" s="338"/>
    </row>
    <row r="815" ht="15.75" customHeight="1">
      <c r="A815" s="338"/>
      <c r="B815" s="338"/>
      <c r="C815" s="338"/>
      <c r="D815" s="338"/>
      <c r="E815" s="338"/>
      <c r="F815" s="346"/>
      <c r="G815" s="773">
        <f t="shared" ref="G815:H815" si="827">L815+N815+P815+R815+T815+V815+X815+Z815+AB815+AD815+AF815+AH815+AJ815+AL815+AN815+AP815+AR815+AT815+AV815+AX815+AZ815+BB815+BD815+BF815+BH815+BJ815+BL815+BN815+BP815+BR815+BT815</f>
        <v>0</v>
      </c>
      <c r="H815" s="671">
        <f t="shared" si="827"/>
        <v>0</v>
      </c>
      <c r="I815" s="774">
        <f t="shared" si="4"/>
        <v>0</v>
      </c>
      <c r="J815" s="418"/>
      <c r="K815" s="407">
        <f t="shared" si="5"/>
        <v>0</v>
      </c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  <c r="AI815" s="338"/>
      <c r="AJ815" s="338"/>
      <c r="AK815" s="338"/>
      <c r="AL815" s="338"/>
      <c r="AM815" s="338"/>
      <c r="AN815" s="338"/>
      <c r="AO815" s="338"/>
      <c r="AP815" s="338"/>
      <c r="AQ815" s="338"/>
      <c r="AR815" s="338"/>
      <c r="AS815" s="338"/>
      <c r="AT815" s="338"/>
      <c r="AU815" s="338"/>
      <c r="AV815" s="338"/>
      <c r="AW815" s="338"/>
      <c r="AX815" s="338"/>
      <c r="AY815" s="338"/>
      <c r="AZ815" s="338"/>
      <c r="BA815" s="338"/>
      <c r="BB815" s="338"/>
      <c r="BC815" s="338"/>
      <c r="BD815" s="338"/>
      <c r="BE815" s="338"/>
      <c r="BF815" s="338"/>
      <c r="BG815" s="338"/>
      <c r="BH815" s="338"/>
      <c r="BI815" s="338"/>
      <c r="BJ815" s="338"/>
      <c r="BK815" s="338"/>
      <c r="BL815" s="338"/>
      <c r="BM815" s="338"/>
      <c r="BN815" s="338"/>
      <c r="BO815" s="338"/>
      <c r="BP815" s="338"/>
      <c r="BQ815" s="338"/>
      <c r="BR815" s="338"/>
      <c r="BS815" s="338"/>
      <c r="BT815" s="338"/>
      <c r="BU815" s="338"/>
      <c r="BV815" s="643"/>
      <c r="BW815" s="644"/>
      <c r="BX815" s="776"/>
      <c r="BY815" s="644"/>
      <c r="BZ815" s="338"/>
      <c r="CA815" s="338"/>
      <c r="CB815" s="338"/>
      <c r="CC815" s="338"/>
      <c r="CD815" s="338"/>
      <c r="CE815" s="338"/>
      <c r="CF815" s="338"/>
    </row>
    <row r="816" ht="15.75" customHeight="1">
      <c r="A816" s="338"/>
      <c r="B816" s="338"/>
      <c r="C816" s="338"/>
      <c r="D816" s="338"/>
      <c r="E816" s="338"/>
      <c r="F816" s="346"/>
      <c r="G816" s="773">
        <f t="shared" ref="G816:H816" si="828">L816+N816+P816+R816+T816+V816+X816+Z816+AB816+AD816+AF816+AH816+AJ816+AL816+AN816+AP816+AR816+AT816+AV816+AX816+AZ816+BB816+BD816+BF816+BH816+BJ816+BL816+BN816+BP816+BR816+BT816</f>
        <v>0</v>
      </c>
      <c r="H816" s="671">
        <f t="shared" si="828"/>
        <v>0</v>
      </c>
      <c r="I816" s="774">
        <f t="shared" si="4"/>
        <v>0</v>
      </c>
      <c r="J816" s="418"/>
      <c r="K816" s="407">
        <f t="shared" si="5"/>
        <v>0</v>
      </c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  <c r="AI816" s="338"/>
      <c r="AJ816" s="338"/>
      <c r="AK816" s="338"/>
      <c r="AL816" s="338"/>
      <c r="AM816" s="338"/>
      <c r="AN816" s="338"/>
      <c r="AO816" s="338"/>
      <c r="AP816" s="338"/>
      <c r="AQ816" s="338"/>
      <c r="AR816" s="338"/>
      <c r="AS816" s="338"/>
      <c r="AT816" s="338"/>
      <c r="AU816" s="338"/>
      <c r="AV816" s="338"/>
      <c r="AW816" s="338"/>
      <c r="AX816" s="338"/>
      <c r="AY816" s="338"/>
      <c r="AZ816" s="338"/>
      <c r="BA816" s="338"/>
      <c r="BB816" s="338"/>
      <c r="BC816" s="338"/>
      <c r="BD816" s="338"/>
      <c r="BE816" s="338"/>
      <c r="BF816" s="338"/>
      <c r="BG816" s="338"/>
      <c r="BH816" s="338"/>
      <c r="BI816" s="338"/>
      <c r="BJ816" s="338"/>
      <c r="BK816" s="338"/>
      <c r="BL816" s="338"/>
      <c r="BM816" s="338"/>
      <c r="BN816" s="338"/>
      <c r="BO816" s="338"/>
      <c r="BP816" s="338"/>
      <c r="BQ816" s="338"/>
      <c r="BR816" s="338"/>
      <c r="BS816" s="338"/>
      <c r="BT816" s="338"/>
      <c r="BU816" s="338"/>
      <c r="BV816" s="643"/>
      <c r="BW816" s="644"/>
      <c r="BX816" s="776"/>
      <c r="BY816" s="644"/>
      <c r="BZ816" s="338"/>
      <c r="CA816" s="338"/>
      <c r="CB816" s="338"/>
      <c r="CC816" s="338"/>
      <c r="CD816" s="338"/>
      <c r="CE816" s="338"/>
      <c r="CF816" s="338"/>
    </row>
    <row r="817" ht="15.75" customHeight="1">
      <c r="A817" s="338"/>
      <c r="B817" s="338"/>
      <c r="C817" s="338"/>
      <c r="D817" s="338"/>
      <c r="E817" s="338"/>
      <c r="F817" s="346"/>
      <c r="G817" s="773">
        <f t="shared" ref="G817:H817" si="829">L817+N817+P817+R817+T817+V817+X817+Z817+AB817+AD817+AF817+AH817+AJ817+AL817+AN817+AP817+AR817+AT817+AV817+AX817+AZ817+BB817+BD817+BF817+BH817+BJ817+BL817+BN817+BP817+BR817+BT817</f>
        <v>0</v>
      </c>
      <c r="H817" s="671">
        <f t="shared" si="829"/>
        <v>0</v>
      </c>
      <c r="I817" s="774">
        <f t="shared" si="4"/>
        <v>0</v>
      </c>
      <c r="J817" s="418"/>
      <c r="K817" s="407">
        <f t="shared" si="5"/>
        <v>0</v>
      </c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  <c r="AI817" s="338"/>
      <c r="AJ817" s="338"/>
      <c r="AK817" s="338"/>
      <c r="AL817" s="338"/>
      <c r="AM817" s="338"/>
      <c r="AN817" s="338"/>
      <c r="AO817" s="338"/>
      <c r="AP817" s="338"/>
      <c r="AQ817" s="338"/>
      <c r="AR817" s="338"/>
      <c r="AS817" s="338"/>
      <c r="AT817" s="338"/>
      <c r="AU817" s="338"/>
      <c r="AV817" s="338"/>
      <c r="AW817" s="338"/>
      <c r="AX817" s="338"/>
      <c r="AY817" s="338"/>
      <c r="AZ817" s="338"/>
      <c r="BA817" s="338"/>
      <c r="BB817" s="338"/>
      <c r="BC817" s="338"/>
      <c r="BD817" s="338"/>
      <c r="BE817" s="338"/>
      <c r="BF817" s="338"/>
      <c r="BG817" s="338"/>
      <c r="BH817" s="338"/>
      <c r="BI817" s="338"/>
      <c r="BJ817" s="338"/>
      <c r="BK817" s="338"/>
      <c r="BL817" s="338"/>
      <c r="BM817" s="338"/>
      <c r="BN817" s="338"/>
      <c r="BO817" s="338"/>
      <c r="BP817" s="338"/>
      <c r="BQ817" s="338"/>
      <c r="BR817" s="338"/>
      <c r="BS817" s="338"/>
      <c r="BT817" s="338"/>
      <c r="BU817" s="338"/>
      <c r="BV817" s="643"/>
      <c r="BW817" s="644"/>
      <c r="BX817" s="776"/>
      <c r="BY817" s="644"/>
      <c r="BZ817" s="338"/>
      <c r="CA817" s="338"/>
      <c r="CB817" s="338"/>
      <c r="CC817" s="338"/>
      <c r="CD817" s="338"/>
      <c r="CE817" s="338"/>
      <c r="CF817" s="338"/>
    </row>
    <row r="818" ht="15.75" customHeight="1">
      <c r="A818" s="338"/>
      <c r="B818" s="338"/>
      <c r="C818" s="338"/>
      <c r="D818" s="338"/>
      <c r="E818" s="338"/>
      <c r="F818" s="346"/>
      <c r="G818" s="773">
        <f t="shared" ref="G818:H818" si="830">L818+N818+P818+R818+T818+V818+X818+Z818+AB818+AD818+AF818+AH818+AJ818+AL818+AN818+AP818+AR818+AT818+AV818+AX818+AZ818+BB818+BD818+BF818+BH818+BJ818+BL818+BN818+BP818+BR818+BT818</f>
        <v>0</v>
      </c>
      <c r="H818" s="671">
        <f t="shared" si="830"/>
        <v>0</v>
      </c>
      <c r="I818" s="774">
        <f t="shared" si="4"/>
        <v>0</v>
      </c>
      <c r="J818" s="418"/>
      <c r="K818" s="407">
        <f t="shared" si="5"/>
        <v>0</v>
      </c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  <c r="AI818" s="338"/>
      <c r="AJ818" s="338"/>
      <c r="AK818" s="338"/>
      <c r="AL818" s="338"/>
      <c r="AM818" s="338"/>
      <c r="AN818" s="338"/>
      <c r="AO818" s="338"/>
      <c r="AP818" s="338"/>
      <c r="AQ818" s="338"/>
      <c r="AR818" s="338"/>
      <c r="AS818" s="338"/>
      <c r="AT818" s="338"/>
      <c r="AU818" s="338"/>
      <c r="AV818" s="338"/>
      <c r="AW818" s="338"/>
      <c r="AX818" s="338"/>
      <c r="AY818" s="338"/>
      <c r="AZ818" s="338"/>
      <c r="BA818" s="338"/>
      <c r="BB818" s="338"/>
      <c r="BC818" s="338"/>
      <c r="BD818" s="338"/>
      <c r="BE818" s="338"/>
      <c r="BF818" s="338"/>
      <c r="BG818" s="338"/>
      <c r="BH818" s="338"/>
      <c r="BI818" s="338"/>
      <c r="BJ818" s="338"/>
      <c r="BK818" s="338"/>
      <c r="BL818" s="338"/>
      <c r="BM818" s="338"/>
      <c r="BN818" s="338"/>
      <c r="BO818" s="338"/>
      <c r="BP818" s="338"/>
      <c r="BQ818" s="338"/>
      <c r="BR818" s="338"/>
      <c r="BS818" s="338"/>
      <c r="BT818" s="338"/>
      <c r="BU818" s="338"/>
      <c r="BV818" s="643"/>
      <c r="BW818" s="644"/>
      <c r="BX818" s="776"/>
      <c r="BY818" s="644"/>
      <c r="BZ818" s="338"/>
      <c r="CA818" s="338"/>
      <c r="CB818" s="338"/>
      <c r="CC818" s="338"/>
      <c r="CD818" s="338"/>
      <c r="CE818" s="338"/>
      <c r="CF818" s="338"/>
    </row>
    <row r="819" ht="15.75" customHeight="1">
      <c r="A819" s="338"/>
      <c r="B819" s="338"/>
      <c r="C819" s="338"/>
      <c r="D819" s="338"/>
      <c r="E819" s="338"/>
      <c r="F819" s="346"/>
      <c r="G819" s="773">
        <f t="shared" ref="G819:H819" si="831">L819+N819+P819+R819+T819+V819+X819+Z819+AB819+AD819+AF819+AH819+AJ819+AL819+AN819+AP819+AR819+AT819+AV819+AX819+AZ819+BB819+BD819+BF819+BH819+BJ819+BL819+BN819+BP819+BR819+BT819</f>
        <v>0</v>
      </c>
      <c r="H819" s="671">
        <f t="shared" si="831"/>
        <v>0</v>
      </c>
      <c r="I819" s="774">
        <f t="shared" si="4"/>
        <v>0</v>
      </c>
      <c r="J819" s="418"/>
      <c r="K819" s="407">
        <f t="shared" si="5"/>
        <v>0</v>
      </c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  <c r="AI819" s="338"/>
      <c r="AJ819" s="338"/>
      <c r="AK819" s="338"/>
      <c r="AL819" s="338"/>
      <c r="AM819" s="338"/>
      <c r="AN819" s="338"/>
      <c r="AO819" s="338"/>
      <c r="AP819" s="338"/>
      <c r="AQ819" s="338"/>
      <c r="AR819" s="338"/>
      <c r="AS819" s="338"/>
      <c r="AT819" s="338"/>
      <c r="AU819" s="338"/>
      <c r="AV819" s="338"/>
      <c r="AW819" s="338"/>
      <c r="AX819" s="338"/>
      <c r="AY819" s="338"/>
      <c r="AZ819" s="338"/>
      <c r="BA819" s="338"/>
      <c r="BB819" s="338"/>
      <c r="BC819" s="338"/>
      <c r="BD819" s="338"/>
      <c r="BE819" s="338"/>
      <c r="BF819" s="338"/>
      <c r="BG819" s="338"/>
      <c r="BH819" s="338"/>
      <c r="BI819" s="338"/>
      <c r="BJ819" s="338"/>
      <c r="BK819" s="338"/>
      <c r="BL819" s="338"/>
      <c r="BM819" s="338"/>
      <c r="BN819" s="338"/>
      <c r="BO819" s="338"/>
      <c r="BP819" s="338"/>
      <c r="BQ819" s="338"/>
      <c r="BR819" s="338"/>
      <c r="BS819" s="338"/>
      <c r="BT819" s="338"/>
      <c r="BU819" s="338"/>
      <c r="BV819" s="643"/>
      <c r="BW819" s="644"/>
      <c r="BX819" s="776"/>
      <c r="BY819" s="644"/>
      <c r="BZ819" s="338"/>
      <c r="CA819" s="338"/>
      <c r="CB819" s="338"/>
      <c r="CC819" s="338"/>
      <c r="CD819" s="338"/>
      <c r="CE819" s="338"/>
      <c r="CF819" s="338"/>
    </row>
    <row r="820" ht="15.75" customHeight="1">
      <c r="A820" s="338"/>
      <c r="B820" s="338"/>
      <c r="C820" s="338"/>
      <c r="D820" s="338"/>
      <c r="E820" s="338"/>
      <c r="F820" s="346"/>
      <c r="G820" s="773">
        <f t="shared" ref="G820:H820" si="832">L820+N820+P820+R820+T820+V820+X820+Z820+AB820+AD820+AF820+AH820+AJ820+AL820+AN820+AP820+AR820+AT820+AV820+AX820+AZ820+BB820+BD820+BF820+BH820+BJ820+BL820+BN820+BP820+BR820+BT820</f>
        <v>0</v>
      </c>
      <c r="H820" s="671">
        <f t="shared" si="832"/>
        <v>0</v>
      </c>
      <c r="I820" s="774">
        <f t="shared" si="4"/>
        <v>0</v>
      </c>
      <c r="J820" s="418"/>
      <c r="K820" s="407">
        <f t="shared" si="5"/>
        <v>0</v>
      </c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  <c r="AI820" s="338"/>
      <c r="AJ820" s="338"/>
      <c r="AK820" s="338"/>
      <c r="AL820" s="338"/>
      <c r="AM820" s="338"/>
      <c r="AN820" s="338"/>
      <c r="AO820" s="338"/>
      <c r="AP820" s="338"/>
      <c r="AQ820" s="338"/>
      <c r="AR820" s="338"/>
      <c r="AS820" s="338"/>
      <c r="AT820" s="338"/>
      <c r="AU820" s="338"/>
      <c r="AV820" s="338"/>
      <c r="AW820" s="338"/>
      <c r="AX820" s="338"/>
      <c r="AY820" s="338"/>
      <c r="AZ820" s="338"/>
      <c r="BA820" s="338"/>
      <c r="BB820" s="338"/>
      <c r="BC820" s="338"/>
      <c r="BD820" s="338"/>
      <c r="BE820" s="338"/>
      <c r="BF820" s="338"/>
      <c r="BG820" s="338"/>
      <c r="BH820" s="338"/>
      <c r="BI820" s="338"/>
      <c r="BJ820" s="338"/>
      <c r="BK820" s="338"/>
      <c r="BL820" s="338"/>
      <c r="BM820" s="338"/>
      <c r="BN820" s="338"/>
      <c r="BO820" s="338"/>
      <c r="BP820" s="338"/>
      <c r="BQ820" s="338"/>
      <c r="BR820" s="338"/>
      <c r="BS820" s="338"/>
      <c r="BT820" s="338"/>
      <c r="BU820" s="338"/>
      <c r="BV820" s="643"/>
      <c r="BW820" s="644"/>
      <c r="BX820" s="776"/>
      <c r="BY820" s="644"/>
      <c r="BZ820" s="338"/>
      <c r="CA820" s="338"/>
      <c r="CB820" s="338"/>
      <c r="CC820" s="338"/>
      <c r="CD820" s="338"/>
      <c r="CE820" s="338"/>
      <c r="CF820" s="338"/>
    </row>
    <row r="821" ht="15.75" customHeight="1">
      <c r="A821" s="338"/>
      <c r="B821" s="338"/>
      <c r="C821" s="338"/>
      <c r="D821" s="338"/>
      <c r="E821" s="338"/>
      <c r="F821" s="346"/>
      <c r="G821" s="773">
        <f t="shared" ref="G821:H821" si="833">L821+N821+P821+R821+T821+V821+X821+Z821+AB821+AD821+AF821+AH821+AJ821+AL821+AN821+AP821+AR821+AT821+AV821+AX821+AZ821+BB821+BD821+BF821+BH821+BJ821+BL821+BN821+BP821+BR821+BT821</f>
        <v>0</v>
      </c>
      <c r="H821" s="671">
        <f t="shared" si="833"/>
        <v>0</v>
      </c>
      <c r="I821" s="774">
        <f t="shared" si="4"/>
        <v>0</v>
      </c>
      <c r="J821" s="418"/>
      <c r="K821" s="407">
        <f t="shared" si="5"/>
        <v>0</v>
      </c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  <c r="AI821" s="338"/>
      <c r="AJ821" s="338"/>
      <c r="AK821" s="338"/>
      <c r="AL821" s="338"/>
      <c r="AM821" s="338"/>
      <c r="AN821" s="338"/>
      <c r="AO821" s="338"/>
      <c r="AP821" s="338"/>
      <c r="AQ821" s="338"/>
      <c r="AR821" s="338"/>
      <c r="AS821" s="338"/>
      <c r="AT821" s="338"/>
      <c r="AU821" s="338"/>
      <c r="AV821" s="338"/>
      <c r="AW821" s="338"/>
      <c r="AX821" s="338"/>
      <c r="AY821" s="338"/>
      <c r="AZ821" s="338"/>
      <c r="BA821" s="338"/>
      <c r="BB821" s="338"/>
      <c r="BC821" s="338"/>
      <c r="BD821" s="338"/>
      <c r="BE821" s="338"/>
      <c r="BF821" s="338"/>
      <c r="BG821" s="338"/>
      <c r="BH821" s="338"/>
      <c r="BI821" s="338"/>
      <c r="BJ821" s="338"/>
      <c r="BK821" s="338"/>
      <c r="BL821" s="338"/>
      <c r="BM821" s="338"/>
      <c r="BN821" s="338"/>
      <c r="BO821" s="338"/>
      <c r="BP821" s="338"/>
      <c r="BQ821" s="338"/>
      <c r="BR821" s="338"/>
      <c r="BS821" s="338"/>
      <c r="BT821" s="338"/>
      <c r="BU821" s="338"/>
      <c r="BV821" s="643"/>
      <c r="BW821" s="644"/>
      <c r="BX821" s="776"/>
      <c r="BY821" s="644"/>
      <c r="BZ821" s="338"/>
      <c r="CA821" s="338"/>
      <c r="CB821" s="338"/>
      <c r="CC821" s="338"/>
      <c r="CD821" s="338"/>
      <c r="CE821" s="338"/>
      <c r="CF821" s="338"/>
    </row>
    <row r="822" ht="15.75" customHeight="1">
      <c r="A822" s="338"/>
      <c r="B822" s="338"/>
      <c r="C822" s="338"/>
      <c r="D822" s="338"/>
      <c r="E822" s="338"/>
      <c r="F822" s="346"/>
      <c r="G822" s="773">
        <f t="shared" ref="G822:H822" si="834">L822+N822+P822+R822+T822+V822+X822+Z822+AB822+AD822+AF822+AH822+AJ822+AL822+AN822+AP822+AR822+AT822+AV822+AX822+AZ822+BB822+BD822+BF822+BH822+BJ822+BL822+BN822+BP822+BR822+BT822</f>
        <v>0</v>
      </c>
      <c r="H822" s="671">
        <f t="shared" si="834"/>
        <v>0</v>
      </c>
      <c r="I822" s="774">
        <f t="shared" si="4"/>
        <v>0</v>
      </c>
      <c r="J822" s="418"/>
      <c r="K822" s="407">
        <f t="shared" si="5"/>
        <v>0</v>
      </c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  <c r="AI822" s="338"/>
      <c r="AJ822" s="338"/>
      <c r="AK822" s="338"/>
      <c r="AL822" s="338"/>
      <c r="AM822" s="338"/>
      <c r="AN822" s="338"/>
      <c r="AO822" s="338"/>
      <c r="AP822" s="338"/>
      <c r="AQ822" s="338"/>
      <c r="AR822" s="338"/>
      <c r="AS822" s="338"/>
      <c r="AT822" s="338"/>
      <c r="AU822" s="338"/>
      <c r="AV822" s="338"/>
      <c r="AW822" s="338"/>
      <c r="AX822" s="338"/>
      <c r="AY822" s="338"/>
      <c r="AZ822" s="338"/>
      <c r="BA822" s="338"/>
      <c r="BB822" s="338"/>
      <c r="BC822" s="338"/>
      <c r="BD822" s="338"/>
      <c r="BE822" s="338"/>
      <c r="BF822" s="338"/>
      <c r="BG822" s="338"/>
      <c r="BH822" s="338"/>
      <c r="BI822" s="338"/>
      <c r="BJ822" s="338"/>
      <c r="BK822" s="338"/>
      <c r="BL822" s="338"/>
      <c r="BM822" s="338"/>
      <c r="BN822" s="338"/>
      <c r="BO822" s="338"/>
      <c r="BP822" s="338"/>
      <c r="BQ822" s="338"/>
      <c r="BR822" s="338"/>
      <c r="BS822" s="338"/>
      <c r="BT822" s="338"/>
      <c r="BU822" s="338"/>
      <c r="BV822" s="643"/>
      <c r="BW822" s="644"/>
      <c r="BX822" s="776"/>
      <c r="BY822" s="644"/>
      <c r="BZ822" s="338"/>
      <c r="CA822" s="338"/>
      <c r="CB822" s="338"/>
      <c r="CC822" s="338"/>
      <c r="CD822" s="338"/>
      <c r="CE822" s="338"/>
      <c r="CF822" s="338"/>
    </row>
    <row r="823" ht="15.75" customHeight="1">
      <c r="A823" s="338"/>
      <c r="B823" s="338"/>
      <c r="C823" s="338"/>
      <c r="D823" s="338"/>
      <c r="E823" s="338"/>
      <c r="F823" s="346"/>
      <c r="G823" s="773">
        <f t="shared" ref="G823:H823" si="835">L823+N823+P823+R823+T823+V823+X823+Z823+AB823+AD823+AF823+AH823+AJ823+AL823+AN823+AP823+AR823+AT823+AV823+AX823+AZ823+BB823+BD823+BF823+BH823+BJ823+BL823+BN823+BP823+BR823+BT823</f>
        <v>0</v>
      </c>
      <c r="H823" s="671">
        <f t="shared" si="835"/>
        <v>0</v>
      </c>
      <c r="I823" s="774">
        <f t="shared" si="4"/>
        <v>0</v>
      </c>
      <c r="J823" s="418"/>
      <c r="K823" s="407">
        <f t="shared" si="5"/>
        <v>0</v>
      </c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  <c r="AI823" s="338"/>
      <c r="AJ823" s="338"/>
      <c r="AK823" s="338"/>
      <c r="AL823" s="338"/>
      <c r="AM823" s="338"/>
      <c r="AN823" s="338"/>
      <c r="AO823" s="338"/>
      <c r="AP823" s="338"/>
      <c r="AQ823" s="338"/>
      <c r="AR823" s="338"/>
      <c r="AS823" s="338"/>
      <c r="AT823" s="338"/>
      <c r="AU823" s="338"/>
      <c r="AV823" s="338"/>
      <c r="AW823" s="338"/>
      <c r="AX823" s="338"/>
      <c r="AY823" s="338"/>
      <c r="AZ823" s="338"/>
      <c r="BA823" s="338"/>
      <c r="BB823" s="338"/>
      <c r="BC823" s="338"/>
      <c r="BD823" s="338"/>
      <c r="BE823" s="338"/>
      <c r="BF823" s="338"/>
      <c r="BG823" s="338"/>
      <c r="BH823" s="338"/>
      <c r="BI823" s="338"/>
      <c r="BJ823" s="338"/>
      <c r="BK823" s="338"/>
      <c r="BL823" s="338"/>
      <c r="BM823" s="338"/>
      <c r="BN823" s="338"/>
      <c r="BO823" s="338"/>
      <c r="BP823" s="338"/>
      <c r="BQ823" s="338"/>
      <c r="BR823" s="338"/>
      <c r="BS823" s="338"/>
      <c r="BT823" s="338"/>
      <c r="BU823" s="338"/>
      <c r="BV823" s="643"/>
      <c r="BW823" s="644"/>
      <c r="BX823" s="776"/>
      <c r="BY823" s="644"/>
      <c r="BZ823" s="338"/>
      <c r="CA823" s="338"/>
      <c r="CB823" s="338"/>
      <c r="CC823" s="338"/>
      <c r="CD823" s="338"/>
      <c r="CE823" s="338"/>
      <c r="CF823" s="338"/>
    </row>
    <row r="824" ht="15.75" customHeight="1">
      <c r="A824" s="338"/>
      <c r="B824" s="338"/>
      <c r="C824" s="338"/>
      <c r="D824" s="338"/>
      <c r="E824" s="338"/>
      <c r="F824" s="346"/>
      <c r="G824" s="773">
        <f t="shared" ref="G824:H824" si="836">L824+N824+P824+R824+T824+V824+X824+Z824+AB824+AD824+AF824+AH824+AJ824+AL824+AN824+AP824+AR824+AT824+AV824+AX824+AZ824+BB824+BD824+BF824+BH824+BJ824+BL824+BN824+BP824+BR824+BT824</f>
        <v>0</v>
      </c>
      <c r="H824" s="671">
        <f t="shared" si="836"/>
        <v>0</v>
      </c>
      <c r="I824" s="774">
        <f t="shared" si="4"/>
        <v>0</v>
      </c>
      <c r="J824" s="418"/>
      <c r="K824" s="407">
        <f t="shared" si="5"/>
        <v>0</v>
      </c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  <c r="AI824" s="338"/>
      <c r="AJ824" s="338"/>
      <c r="AK824" s="338"/>
      <c r="AL824" s="338"/>
      <c r="AM824" s="338"/>
      <c r="AN824" s="338"/>
      <c r="AO824" s="338"/>
      <c r="AP824" s="338"/>
      <c r="AQ824" s="338"/>
      <c r="AR824" s="338"/>
      <c r="AS824" s="338"/>
      <c r="AT824" s="338"/>
      <c r="AU824" s="338"/>
      <c r="AV824" s="338"/>
      <c r="AW824" s="338"/>
      <c r="AX824" s="338"/>
      <c r="AY824" s="338"/>
      <c r="AZ824" s="338"/>
      <c r="BA824" s="338"/>
      <c r="BB824" s="338"/>
      <c r="BC824" s="338"/>
      <c r="BD824" s="338"/>
      <c r="BE824" s="338"/>
      <c r="BF824" s="338"/>
      <c r="BG824" s="338"/>
      <c r="BH824" s="338"/>
      <c r="BI824" s="338"/>
      <c r="BJ824" s="338"/>
      <c r="BK824" s="338"/>
      <c r="BL824" s="338"/>
      <c r="BM824" s="338"/>
      <c r="BN824" s="338"/>
      <c r="BO824" s="338"/>
      <c r="BP824" s="338"/>
      <c r="BQ824" s="338"/>
      <c r="BR824" s="338"/>
      <c r="BS824" s="338"/>
      <c r="BT824" s="338"/>
      <c r="BU824" s="338"/>
      <c r="BV824" s="643"/>
      <c r="BW824" s="644"/>
      <c r="BX824" s="776"/>
      <c r="BY824" s="644"/>
      <c r="BZ824" s="338"/>
      <c r="CA824" s="338"/>
      <c r="CB824" s="338"/>
      <c r="CC824" s="338"/>
      <c r="CD824" s="338"/>
      <c r="CE824" s="338"/>
      <c r="CF824" s="338"/>
    </row>
    <row r="825" ht="15.75" customHeight="1">
      <c r="A825" s="338"/>
      <c r="B825" s="338"/>
      <c r="C825" s="338"/>
      <c r="D825" s="338"/>
      <c r="E825" s="338"/>
      <c r="F825" s="346"/>
      <c r="G825" s="773">
        <f t="shared" ref="G825:H825" si="837">L825+N825+P825+R825+T825+V825+X825+Z825+AB825+AD825+AF825+AH825+AJ825+AL825+AN825+AP825+AR825+AT825+AV825+AX825+AZ825+BB825+BD825+BF825+BH825+BJ825+BL825+BN825+BP825+BR825+BT825</f>
        <v>0</v>
      </c>
      <c r="H825" s="671">
        <f t="shared" si="837"/>
        <v>0</v>
      </c>
      <c r="I825" s="774">
        <f t="shared" si="4"/>
        <v>0</v>
      </c>
      <c r="J825" s="418"/>
      <c r="K825" s="407">
        <f t="shared" si="5"/>
        <v>0</v>
      </c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  <c r="AI825" s="338"/>
      <c r="AJ825" s="338"/>
      <c r="AK825" s="338"/>
      <c r="AL825" s="338"/>
      <c r="AM825" s="338"/>
      <c r="AN825" s="338"/>
      <c r="AO825" s="338"/>
      <c r="AP825" s="338"/>
      <c r="AQ825" s="338"/>
      <c r="AR825" s="338"/>
      <c r="AS825" s="338"/>
      <c r="AT825" s="338"/>
      <c r="AU825" s="338"/>
      <c r="AV825" s="338"/>
      <c r="AW825" s="338"/>
      <c r="AX825" s="338"/>
      <c r="AY825" s="338"/>
      <c r="AZ825" s="338"/>
      <c r="BA825" s="338"/>
      <c r="BB825" s="338"/>
      <c r="BC825" s="338"/>
      <c r="BD825" s="338"/>
      <c r="BE825" s="338"/>
      <c r="BF825" s="338"/>
      <c r="BG825" s="338"/>
      <c r="BH825" s="338"/>
      <c r="BI825" s="338"/>
      <c r="BJ825" s="338"/>
      <c r="BK825" s="338"/>
      <c r="BL825" s="338"/>
      <c r="BM825" s="338"/>
      <c r="BN825" s="338"/>
      <c r="BO825" s="338"/>
      <c r="BP825" s="338"/>
      <c r="BQ825" s="338"/>
      <c r="BR825" s="338"/>
      <c r="BS825" s="338"/>
      <c r="BT825" s="338"/>
      <c r="BU825" s="338"/>
      <c r="BV825" s="643"/>
      <c r="BW825" s="644"/>
      <c r="BX825" s="776"/>
      <c r="BY825" s="644"/>
      <c r="BZ825" s="338"/>
      <c r="CA825" s="338"/>
      <c r="CB825" s="338"/>
      <c r="CC825" s="338"/>
      <c r="CD825" s="338"/>
      <c r="CE825" s="338"/>
      <c r="CF825" s="338"/>
    </row>
    <row r="826" ht="15.75" customHeight="1">
      <c r="A826" s="338"/>
      <c r="B826" s="338"/>
      <c r="C826" s="338"/>
      <c r="D826" s="338"/>
      <c r="E826" s="338"/>
      <c r="F826" s="346"/>
      <c r="G826" s="773">
        <f t="shared" ref="G826:H826" si="838">L826+N826+P826+R826+T826+V826+X826+Z826+AB826+AD826+AF826+AH826+AJ826+AL826+AN826+AP826+AR826+AT826+AV826+AX826+AZ826+BB826+BD826+BF826+BH826+BJ826+BL826+BN826+BP826+BR826+BT826</f>
        <v>0</v>
      </c>
      <c r="H826" s="671">
        <f t="shared" si="838"/>
        <v>0</v>
      </c>
      <c r="I826" s="774">
        <f t="shared" si="4"/>
        <v>0</v>
      </c>
      <c r="J826" s="418"/>
      <c r="K826" s="407">
        <f t="shared" si="5"/>
        <v>0</v>
      </c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  <c r="AI826" s="338"/>
      <c r="AJ826" s="338"/>
      <c r="AK826" s="338"/>
      <c r="AL826" s="338"/>
      <c r="AM826" s="338"/>
      <c r="AN826" s="338"/>
      <c r="AO826" s="338"/>
      <c r="AP826" s="338"/>
      <c r="AQ826" s="338"/>
      <c r="AR826" s="338"/>
      <c r="AS826" s="338"/>
      <c r="AT826" s="338"/>
      <c r="AU826" s="338"/>
      <c r="AV826" s="338"/>
      <c r="AW826" s="338"/>
      <c r="AX826" s="338"/>
      <c r="AY826" s="338"/>
      <c r="AZ826" s="338"/>
      <c r="BA826" s="338"/>
      <c r="BB826" s="338"/>
      <c r="BC826" s="338"/>
      <c r="BD826" s="338"/>
      <c r="BE826" s="338"/>
      <c r="BF826" s="338"/>
      <c r="BG826" s="338"/>
      <c r="BH826" s="338"/>
      <c r="BI826" s="338"/>
      <c r="BJ826" s="338"/>
      <c r="BK826" s="338"/>
      <c r="BL826" s="338"/>
      <c r="BM826" s="338"/>
      <c r="BN826" s="338"/>
      <c r="BO826" s="338"/>
      <c r="BP826" s="338"/>
      <c r="BQ826" s="338"/>
      <c r="BR826" s="338"/>
      <c r="BS826" s="338"/>
      <c r="BT826" s="338"/>
      <c r="BU826" s="338"/>
      <c r="BV826" s="643"/>
      <c r="BW826" s="644"/>
      <c r="BX826" s="776"/>
      <c r="BY826" s="644"/>
      <c r="BZ826" s="338"/>
      <c r="CA826" s="338"/>
      <c r="CB826" s="338"/>
      <c r="CC826" s="338"/>
      <c r="CD826" s="338"/>
      <c r="CE826" s="338"/>
      <c r="CF826" s="338"/>
    </row>
    <row r="827" ht="15.75" customHeight="1">
      <c r="A827" s="338"/>
      <c r="B827" s="338"/>
      <c r="C827" s="338"/>
      <c r="D827" s="338"/>
      <c r="E827" s="338"/>
      <c r="F827" s="346"/>
      <c r="G827" s="773">
        <f t="shared" ref="G827:H827" si="839">L827+N827+P827+R827+T827+V827+X827+Z827+AB827+AD827+AF827+AH827+AJ827+AL827+AN827+AP827+AR827+AT827+AV827+AX827+AZ827+BB827+BD827+BF827+BH827+BJ827+BL827+BN827+BP827+BR827+BT827</f>
        <v>0</v>
      </c>
      <c r="H827" s="671">
        <f t="shared" si="839"/>
        <v>0</v>
      </c>
      <c r="I827" s="774">
        <f t="shared" si="4"/>
        <v>0</v>
      </c>
      <c r="J827" s="418"/>
      <c r="K827" s="407">
        <f t="shared" si="5"/>
        <v>0</v>
      </c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  <c r="AI827" s="338"/>
      <c r="AJ827" s="338"/>
      <c r="AK827" s="338"/>
      <c r="AL827" s="338"/>
      <c r="AM827" s="338"/>
      <c r="AN827" s="338"/>
      <c r="AO827" s="338"/>
      <c r="AP827" s="338"/>
      <c r="AQ827" s="338"/>
      <c r="AR827" s="338"/>
      <c r="AS827" s="338"/>
      <c r="AT827" s="338"/>
      <c r="AU827" s="338"/>
      <c r="AV827" s="338"/>
      <c r="AW827" s="338"/>
      <c r="AX827" s="338"/>
      <c r="AY827" s="338"/>
      <c r="AZ827" s="338"/>
      <c r="BA827" s="338"/>
      <c r="BB827" s="338"/>
      <c r="BC827" s="338"/>
      <c r="BD827" s="338"/>
      <c r="BE827" s="338"/>
      <c r="BF827" s="338"/>
      <c r="BG827" s="338"/>
      <c r="BH827" s="338"/>
      <c r="BI827" s="338"/>
      <c r="BJ827" s="338"/>
      <c r="BK827" s="338"/>
      <c r="BL827" s="338"/>
      <c r="BM827" s="338"/>
      <c r="BN827" s="338"/>
      <c r="BO827" s="338"/>
      <c r="BP827" s="338"/>
      <c r="BQ827" s="338"/>
      <c r="BR827" s="338"/>
      <c r="BS827" s="338"/>
      <c r="BT827" s="338"/>
      <c r="BU827" s="338"/>
      <c r="BV827" s="643"/>
      <c r="BW827" s="644"/>
      <c r="BX827" s="776"/>
      <c r="BY827" s="644"/>
      <c r="BZ827" s="338"/>
      <c r="CA827" s="338"/>
      <c r="CB827" s="338"/>
      <c r="CC827" s="338"/>
      <c r="CD827" s="338"/>
      <c r="CE827" s="338"/>
      <c r="CF827" s="338"/>
    </row>
    <row r="828" ht="15.75" customHeight="1">
      <c r="A828" s="338"/>
      <c r="B828" s="338"/>
      <c r="C828" s="338"/>
      <c r="D828" s="338"/>
      <c r="E828" s="338"/>
      <c r="F828" s="346"/>
      <c r="G828" s="773">
        <f t="shared" ref="G828:H828" si="840">L828+N828+P828+R828+T828+V828+X828+Z828+AB828+AD828+AF828+AH828+AJ828+AL828+AN828+AP828+AR828+AT828+AV828+AX828+AZ828+BB828+BD828+BF828+BH828+BJ828+BL828+BN828+BP828+BR828+BT828</f>
        <v>0</v>
      </c>
      <c r="H828" s="671">
        <f t="shared" si="840"/>
        <v>0</v>
      </c>
      <c r="I828" s="774">
        <f t="shared" si="4"/>
        <v>0</v>
      </c>
      <c r="J828" s="418"/>
      <c r="K828" s="407">
        <f t="shared" si="5"/>
        <v>0</v>
      </c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  <c r="AI828" s="338"/>
      <c r="AJ828" s="338"/>
      <c r="AK828" s="338"/>
      <c r="AL828" s="338"/>
      <c r="AM828" s="338"/>
      <c r="AN828" s="338"/>
      <c r="AO828" s="338"/>
      <c r="AP828" s="338"/>
      <c r="AQ828" s="338"/>
      <c r="AR828" s="338"/>
      <c r="AS828" s="338"/>
      <c r="AT828" s="338"/>
      <c r="AU828" s="338"/>
      <c r="AV828" s="338"/>
      <c r="AW828" s="338"/>
      <c r="AX828" s="338"/>
      <c r="AY828" s="338"/>
      <c r="AZ828" s="338"/>
      <c r="BA828" s="338"/>
      <c r="BB828" s="338"/>
      <c r="BC828" s="338"/>
      <c r="BD828" s="338"/>
      <c r="BE828" s="338"/>
      <c r="BF828" s="338"/>
      <c r="BG828" s="338"/>
      <c r="BH828" s="338"/>
      <c r="BI828" s="338"/>
      <c r="BJ828" s="338"/>
      <c r="BK828" s="338"/>
      <c r="BL828" s="338"/>
      <c r="BM828" s="338"/>
      <c r="BN828" s="338"/>
      <c r="BO828" s="338"/>
      <c r="BP828" s="338"/>
      <c r="BQ828" s="338"/>
      <c r="BR828" s="338"/>
      <c r="BS828" s="338"/>
      <c r="BT828" s="338"/>
      <c r="BU828" s="338"/>
      <c r="BV828" s="643"/>
      <c r="BW828" s="644"/>
      <c r="BX828" s="776"/>
      <c r="BY828" s="644"/>
      <c r="BZ828" s="338"/>
      <c r="CA828" s="338"/>
      <c r="CB828" s="338"/>
      <c r="CC828" s="338"/>
      <c r="CD828" s="338"/>
      <c r="CE828" s="338"/>
      <c r="CF828" s="338"/>
    </row>
    <row r="829" ht="15.75" customHeight="1">
      <c r="A829" s="338"/>
      <c r="B829" s="338"/>
      <c r="C829" s="338"/>
      <c r="D829" s="338"/>
      <c r="E829" s="338"/>
      <c r="F829" s="346"/>
      <c r="G829" s="773">
        <f t="shared" ref="G829:H829" si="841">L829+N829+P829+R829+T829+V829+X829+Z829+AB829+AD829+AF829+AH829+AJ829+AL829+AN829+AP829+AR829+AT829+AV829+AX829+AZ829+BB829+BD829+BF829+BH829+BJ829+BL829+BN829+BP829+BR829+BT829</f>
        <v>0</v>
      </c>
      <c r="H829" s="671">
        <f t="shared" si="841"/>
        <v>0</v>
      </c>
      <c r="I829" s="774">
        <f t="shared" si="4"/>
        <v>0</v>
      </c>
      <c r="J829" s="418"/>
      <c r="K829" s="407">
        <f t="shared" si="5"/>
        <v>0</v>
      </c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  <c r="AI829" s="338"/>
      <c r="AJ829" s="338"/>
      <c r="AK829" s="338"/>
      <c r="AL829" s="338"/>
      <c r="AM829" s="338"/>
      <c r="AN829" s="338"/>
      <c r="AO829" s="338"/>
      <c r="AP829" s="338"/>
      <c r="AQ829" s="338"/>
      <c r="AR829" s="338"/>
      <c r="AS829" s="338"/>
      <c r="AT829" s="338"/>
      <c r="AU829" s="338"/>
      <c r="AV829" s="338"/>
      <c r="AW829" s="338"/>
      <c r="AX829" s="338"/>
      <c r="AY829" s="338"/>
      <c r="AZ829" s="338"/>
      <c r="BA829" s="338"/>
      <c r="BB829" s="338"/>
      <c r="BC829" s="338"/>
      <c r="BD829" s="338"/>
      <c r="BE829" s="338"/>
      <c r="BF829" s="338"/>
      <c r="BG829" s="338"/>
      <c r="BH829" s="338"/>
      <c r="BI829" s="338"/>
      <c r="BJ829" s="338"/>
      <c r="BK829" s="338"/>
      <c r="BL829" s="338"/>
      <c r="BM829" s="338"/>
      <c r="BN829" s="338"/>
      <c r="BO829" s="338"/>
      <c r="BP829" s="338"/>
      <c r="BQ829" s="338"/>
      <c r="BR829" s="338"/>
      <c r="BS829" s="338"/>
      <c r="BT829" s="338"/>
      <c r="BU829" s="338"/>
      <c r="BV829" s="643"/>
      <c r="BW829" s="644"/>
      <c r="BX829" s="776"/>
      <c r="BY829" s="644"/>
      <c r="BZ829" s="338"/>
      <c r="CA829" s="338"/>
      <c r="CB829" s="338"/>
      <c r="CC829" s="338"/>
      <c r="CD829" s="338"/>
      <c r="CE829" s="338"/>
      <c r="CF829" s="338"/>
    </row>
    <row r="830" ht="15.75" customHeight="1">
      <c r="A830" s="338"/>
      <c r="B830" s="338"/>
      <c r="C830" s="338"/>
      <c r="D830" s="338"/>
      <c r="E830" s="338"/>
      <c r="F830" s="346"/>
      <c r="G830" s="773">
        <f t="shared" ref="G830:H830" si="842">L830+N830+P830+R830+T830+V830+X830+Z830+AB830+AD830+AF830+AH830+AJ830+AL830+AN830+AP830+AR830+AT830+AV830+AX830+AZ830+BB830+BD830+BF830+BH830+BJ830+BL830+BN830+BP830+BR830+BT830</f>
        <v>0</v>
      </c>
      <c r="H830" s="671">
        <f t="shared" si="842"/>
        <v>0</v>
      </c>
      <c r="I830" s="774">
        <f t="shared" si="4"/>
        <v>0</v>
      </c>
      <c r="J830" s="418"/>
      <c r="K830" s="407">
        <f t="shared" si="5"/>
        <v>0</v>
      </c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  <c r="AI830" s="338"/>
      <c r="AJ830" s="338"/>
      <c r="AK830" s="338"/>
      <c r="AL830" s="338"/>
      <c r="AM830" s="338"/>
      <c r="AN830" s="338"/>
      <c r="AO830" s="338"/>
      <c r="AP830" s="338"/>
      <c r="AQ830" s="338"/>
      <c r="AR830" s="338"/>
      <c r="AS830" s="338"/>
      <c r="AT830" s="338"/>
      <c r="AU830" s="338"/>
      <c r="AV830" s="338"/>
      <c r="AW830" s="338"/>
      <c r="AX830" s="338"/>
      <c r="AY830" s="338"/>
      <c r="AZ830" s="338"/>
      <c r="BA830" s="338"/>
      <c r="BB830" s="338"/>
      <c r="BC830" s="338"/>
      <c r="BD830" s="338"/>
      <c r="BE830" s="338"/>
      <c r="BF830" s="338"/>
      <c r="BG830" s="338"/>
      <c r="BH830" s="338"/>
      <c r="BI830" s="338"/>
      <c r="BJ830" s="338"/>
      <c r="BK830" s="338"/>
      <c r="BL830" s="338"/>
      <c r="BM830" s="338"/>
      <c r="BN830" s="338"/>
      <c r="BO830" s="338"/>
      <c r="BP830" s="338"/>
      <c r="BQ830" s="338"/>
      <c r="BR830" s="338"/>
      <c r="BS830" s="338"/>
      <c r="BT830" s="338"/>
      <c r="BU830" s="338"/>
      <c r="BV830" s="643"/>
      <c r="BW830" s="644"/>
      <c r="BX830" s="776"/>
      <c r="BY830" s="644"/>
      <c r="BZ830" s="338"/>
      <c r="CA830" s="338"/>
      <c r="CB830" s="338"/>
      <c r="CC830" s="338"/>
      <c r="CD830" s="338"/>
      <c r="CE830" s="338"/>
      <c r="CF830" s="338"/>
    </row>
    <row r="831" ht="15.75" customHeight="1">
      <c r="A831" s="338"/>
      <c r="B831" s="338"/>
      <c r="C831" s="338"/>
      <c r="D831" s="338"/>
      <c r="E831" s="338"/>
      <c r="F831" s="346"/>
      <c r="G831" s="773">
        <f t="shared" ref="G831:H831" si="843">L831+N831+P831+R831+T831+V831+X831+Z831+AB831+AD831+AF831+AH831+AJ831+AL831+AN831+AP831+AR831+AT831+AV831+AX831+AZ831+BB831+BD831+BF831+BH831+BJ831+BL831+BN831+BP831+BR831+BT831</f>
        <v>0</v>
      </c>
      <c r="H831" s="671">
        <f t="shared" si="843"/>
        <v>0</v>
      </c>
      <c r="I831" s="774">
        <f t="shared" si="4"/>
        <v>0</v>
      </c>
      <c r="J831" s="418"/>
      <c r="K831" s="407">
        <f t="shared" si="5"/>
        <v>0</v>
      </c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  <c r="AI831" s="338"/>
      <c r="AJ831" s="338"/>
      <c r="AK831" s="338"/>
      <c r="AL831" s="338"/>
      <c r="AM831" s="338"/>
      <c r="AN831" s="338"/>
      <c r="AO831" s="338"/>
      <c r="AP831" s="338"/>
      <c r="AQ831" s="338"/>
      <c r="AR831" s="338"/>
      <c r="AS831" s="338"/>
      <c r="AT831" s="338"/>
      <c r="AU831" s="338"/>
      <c r="AV831" s="338"/>
      <c r="AW831" s="338"/>
      <c r="AX831" s="338"/>
      <c r="AY831" s="338"/>
      <c r="AZ831" s="338"/>
      <c r="BA831" s="338"/>
      <c r="BB831" s="338"/>
      <c r="BC831" s="338"/>
      <c r="BD831" s="338"/>
      <c r="BE831" s="338"/>
      <c r="BF831" s="338"/>
      <c r="BG831" s="338"/>
      <c r="BH831" s="338"/>
      <c r="BI831" s="338"/>
      <c r="BJ831" s="338"/>
      <c r="BK831" s="338"/>
      <c r="BL831" s="338"/>
      <c r="BM831" s="338"/>
      <c r="BN831" s="338"/>
      <c r="BO831" s="338"/>
      <c r="BP831" s="338"/>
      <c r="BQ831" s="338"/>
      <c r="BR831" s="338"/>
      <c r="BS831" s="338"/>
      <c r="BT831" s="338"/>
      <c r="BU831" s="338"/>
      <c r="BV831" s="643"/>
      <c r="BW831" s="644"/>
      <c r="BX831" s="776"/>
      <c r="BY831" s="644"/>
      <c r="BZ831" s="338"/>
      <c r="CA831" s="338"/>
      <c r="CB831" s="338"/>
      <c r="CC831" s="338"/>
      <c r="CD831" s="338"/>
      <c r="CE831" s="338"/>
      <c r="CF831" s="338"/>
    </row>
    <row r="832" ht="15.75" customHeight="1">
      <c r="A832" s="338"/>
      <c r="B832" s="338"/>
      <c r="C832" s="338"/>
      <c r="D832" s="338"/>
      <c r="E832" s="338"/>
      <c r="F832" s="346"/>
      <c r="G832" s="773">
        <f t="shared" ref="G832:H832" si="844">L832+N832+P832+R832+T832+V832+X832+Z832+AB832+AD832+AF832+AH832+AJ832+AL832+AN832+AP832+AR832+AT832+AV832+AX832+AZ832+BB832+BD832+BF832+BH832+BJ832+BL832+BN832+BP832+BR832+BT832</f>
        <v>0</v>
      </c>
      <c r="H832" s="671">
        <f t="shared" si="844"/>
        <v>0</v>
      </c>
      <c r="I832" s="774">
        <f t="shared" si="4"/>
        <v>0</v>
      </c>
      <c r="J832" s="418"/>
      <c r="K832" s="407">
        <f t="shared" si="5"/>
        <v>0</v>
      </c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  <c r="AI832" s="338"/>
      <c r="AJ832" s="338"/>
      <c r="AK832" s="338"/>
      <c r="AL832" s="338"/>
      <c r="AM832" s="338"/>
      <c r="AN832" s="338"/>
      <c r="AO832" s="338"/>
      <c r="AP832" s="338"/>
      <c r="AQ832" s="338"/>
      <c r="AR832" s="338"/>
      <c r="AS832" s="338"/>
      <c r="AT832" s="338"/>
      <c r="AU832" s="338"/>
      <c r="AV832" s="338"/>
      <c r="AW832" s="338"/>
      <c r="AX832" s="338"/>
      <c r="AY832" s="338"/>
      <c r="AZ832" s="338"/>
      <c r="BA832" s="338"/>
      <c r="BB832" s="338"/>
      <c r="BC832" s="338"/>
      <c r="BD832" s="338"/>
      <c r="BE832" s="338"/>
      <c r="BF832" s="338"/>
      <c r="BG832" s="338"/>
      <c r="BH832" s="338"/>
      <c r="BI832" s="338"/>
      <c r="BJ832" s="338"/>
      <c r="BK832" s="338"/>
      <c r="BL832" s="338"/>
      <c r="BM832" s="338"/>
      <c r="BN832" s="338"/>
      <c r="BO832" s="338"/>
      <c r="BP832" s="338"/>
      <c r="BQ832" s="338"/>
      <c r="BR832" s="338"/>
      <c r="BS832" s="338"/>
      <c r="BT832" s="338"/>
      <c r="BU832" s="338"/>
      <c r="BV832" s="643"/>
      <c r="BW832" s="644"/>
      <c r="BX832" s="776"/>
      <c r="BY832" s="644"/>
      <c r="BZ832" s="338"/>
      <c r="CA832" s="338"/>
      <c r="CB832" s="338"/>
      <c r="CC832" s="338"/>
      <c r="CD832" s="338"/>
      <c r="CE832" s="338"/>
      <c r="CF832" s="338"/>
    </row>
    <row r="833" ht="15.75" customHeight="1">
      <c r="A833" s="338"/>
      <c r="B833" s="338"/>
      <c r="C833" s="338"/>
      <c r="D833" s="338"/>
      <c r="E833" s="338"/>
      <c r="F833" s="346"/>
      <c r="G833" s="773">
        <f t="shared" ref="G833:H833" si="845">L833+N833+P833+R833+T833+V833+X833+Z833+AB833+AD833+AF833+AH833+AJ833+AL833+AN833+AP833+AR833+AT833+AV833+AX833+AZ833+BB833+BD833+BF833+BH833+BJ833+BL833+BN833+BP833+BR833+BT833</f>
        <v>0</v>
      </c>
      <c r="H833" s="671">
        <f t="shared" si="845"/>
        <v>0</v>
      </c>
      <c r="I833" s="774">
        <f t="shared" si="4"/>
        <v>0</v>
      </c>
      <c r="J833" s="418"/>
      <c r="K833" s="407">
        <f t="shared" si="5"/>
        <v>0</v>
      </c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  <c r="AI833" s="338"/>
      <c r="AJ833" s="338"/>
      <c r="AK833" s="338"/>
      <c r="AL833" s="338"/>
      <c r="AM833" s="338"/>
      <c r="AN833" s="338"/>
      <c r="AO833" s="338"/>
      <c r="AP833" s="338"/>
      <c r="AQ833" s="338"/>
      <c r="AR833" s="338"/>
      <c r="AS833" s="338"/>
      <c r="AT833" s="338"/>
      <c r="AU833" s="338"/>
      <c r="AV833" s="338"/>
      <c r="AW833" s="338"/>
      <c r="AX833" s="338"/>
      <c r="AY833" s="338"/>
      <c r="AZ833" s="338"/>
      <c r="BA833" s="338"/>
      <c r="BB833" s="338"/>
      <c r="BC833" s="338"/>
      <c r="BD833" s="338"/>
      <c r="BE833" s="338"/>
      <c r="BF833" s="338"/>
      <c r="BG833" s="338"/>
      <c r="BH833" s="338"/>
      <c r="BI833" s="338"/>
      <c r="BJ833" s="338"/>
      <c r="BK833" s="338"/>
      <c r="BL833" s="338"/>
      <c r="BM833" s="338"/>
      <c r="BN833" s="338"/>
      <c r="BO833" s="338"/>
      <c r="BP833" s="338"/>
      <c r="BQ833" s="338"/>
      <c r="BR833" s="338"/>
      <c r="BS833" s="338"/>
      <c r="BT833" s="338"/>
      <c r="BU833" s="338"/>
      <c r="BV833" s="643"/>
      <c r="BW833" s="644"/>
      <c r="BX833" s="776"/>
      <c r="BY833" s="644"/>
      <c r="BZ833" s="338"/>
      <c r="CA833" s="338"/>
      <c r="CB833" s="338"/>
      <c r="CC833" s="338"/>
      <c r="CD833" s="338"/>
      <c r="CE833" s="338"/>
      <c r="CF833" s="338"/>
    </row>
    <row r="834" ht="15.75" customHeight="1">
      <c r="A834" s="338"/>
      <c r="B834" s="338"/>
      <c r="C834" s="338"/>
      <c r="D834" s="338"/>
      <c r="E834" s="338"/>
      <c r="F834" s="346"/>
      <c r="G834" s="773">
        <f t="shared" ref="G834:H834" si="846">L834+N834+P834+R834+T834+V834+X834+Z834+AB834+AD834+AF834+AH834+AJ834+AL834+AN834+AP834+AR834+AT834+AV834+AX834+AZ834+BB834+BD834+BF834+BH834+BJ834+BL834+BN834+BP834+BR834+BT834</f>
        <v>0</v>
      </c>
      <c r="H834" s="671">
        <f t="shared" si="846"/>
        <v>0</v>
      </c>
      <c r="I834" s="774">
        <f t="shared" si="4"/>
        <v>0</v>
      </c>
      <c r="J834" s="418"/>
      <c r="K834" s="407">
        <f t="shared" si="5"/>
        <v>0</v>
      </c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  <c r="AI834" s="338"/>
      <c r="AJ834" s="338"/>
      <c r="AK834" s="338"/>
      <c r="AL834" s="338"/>
      <c r="AM834" s="338"/>
      <c r="AN834" s="338"/>
      <c r="AO834" s="338"/>
      <c r="AP834" s="338"/>
      <c r="AQ834" s="338"/>
      <c r="AR834" s="338"/>
      <c r="AS834" s="338"/>
      <c r="AT834" s="338"/>
      <c r="AU834" s="338"/>
      <c r="AV834" s="338"/>
      <c r="AW834" s="338"/>
      <c r="AX834" s="338"/>
      <c r="AY834" s="338"/>
      <c r="AZ834" s="338"/>
      <c r="BA834" s="338"/>
      <c r="BB834" s="338"/>
      <c r="BC834" s="338"/>
      <c r="BD834" s="338"/>
      <c r="BE834" s="338"/>
      <c r="BF834" s="338"/>
      <c r="BG834" s="338"/>
      <c r="BH834" s="338"/>
      <c r="BI834" s="338"/>
      <c r="BJ834" s="338"/>
      <c r="BK834" s="338"/>
      <c r="BL834" s="338"/>
      <c r="BM834" s="338"/>
      <c r="BN834" s="338"/>
      <c r="BO834" s="338"/>
      <c r="BP834" s="338"/>
      <c r="BQ834" s="338"/>
      <c r="BR834" s="338"/>
      <c r="BS834" s="338"/>
      <c r="BT834" s="338"/>
      <c r="BU834" s="338"/>
      <c r="BV834" s="643"/>
      <c r="BW834" s="644"/>
      <c r="BX834" s="776"/>
      <c r="BY834" s="644"/>
      <c r="BZ834" s="338"/>
      <c r="CA834" s="338"/>
      <c r="CB834" s="338"/>
      <c r="CC834" s="338"/>
      <c r="CD834" s="338"/>
      <c r="CE834" s="338"/>
      <c r="CF834" s="338"/>
    </row>
    <row r="835" ht="15.75" customHeight="1">
      <c r="A835" s="338"/>
      <c r="B835" s="338"/>
      <c r="C835" s="338"/>
      <c r="D835" s="338"/>
      <c r="E835" s="338"/>
      <c r="F835" s="346"/>
      <c r="G835" s="773">
        <f t="shared" ref="G835:H835" si="847">L835+N835+P835+R835+T835+V835+X835+Z835+AB835+AD835+AF835+AH835+AJ835+AL835+AN835+AP835+AR835+AT835+AV835+AX835+AZ835+BB835+BD835+BF835+BH835+BJ835+BL835+BN835+BP835+BR835+BT835</f>
        <v>0</v>
      </c>
      <c r="H835" s="671">
        <f t="shared" si="847"/>
        <v>0</v>
      </c>
      <c r="I835" s="774">
        <f t="shared" si="4"/>
        <v>0</v>
      </c>
      <c r="J835" s="418"/>
      <c r="K835" s="407">
        <f t="shared" si="5"/>
        <v>0</v>
      </c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  <c r="AI835" s="338"/>
      <c r="AJ835" s="338"/>
      <c r="AK835" s="338"/>
      <c r="AL835" s="338"/>
      <c r="AM835" s="338"/>
      <c r="AN835" s="338"/>
      <c r="AO835" s="338"/>
      <c r="AP835" s="338"/>
      <c r="AQ835" s="338"/>
      <c r="AR835" s="338"/>
      <c r="AS835" s="338"/>
      <c r="AT835" s="338"/>
      <c r="AU835" s="338"/>
      <c r="AV835" s="338"/>
      <c r="AW835" s="338"/>
      <c r="AX835" s="338"/>
      <c r="AY835" s="338"/>
      <c r="AZ835" s="338"/>
      <c r="BA835" s="338"/>
      <c r="BB835" s="338"/>
      <c r="BC835" s="338"/>
      <c r="BD835" s="338"/>
      <c r="BE835" s="338"/>
      <c r="BF835" s="338"/>
      <c r="BG835" s="338"/>
      <c r="BH835" s="338"/>
      <c r="BI835" s="338"/>
      <c r="BJ835" s="338"/>
      <c r="BK835" s="338"/>
      <c r="BL835" s="338"/>
      <c r="BM835" s="338"/>
      <c r="BN835" s="338"/>
      <c r="BO835" s="338"/>
      <c r="BP835" s="338"/>
      <c r="BQ835" s="338"/>
      <c r="BR835" s="338"/>
      <c r="BS835" s="338"/>
      <c r="BT835" s="338"/>
      <c r="BU835" s="338"/>
      <c r="BV835" s="643"/>
      <c r="BW835" s="644"/>
      <c r="BX835" s="776"/>
      <c r="BY835" s="644"/>
      <c r="BZ835" s="338"/>
      <c r="CA835" s="338"/>
      <c r="CB835" s="338"/>
      <c r="CC835" s="338"/>
      <c r="CD835" s="338"/>
      <c r="CE835" s="338"/>
      <c r="CF835" s="338"/>
    </row>
    <row r="836" ht="15.75" customHeight="1">
      <c r="A836" s="338"/>
      <c r="B836" s="338"/>
      <c r="C836" s="338"/>
      <c r="D836" s="338"/>
      <c r="E836" s="338"/>
      <c r="F836" s="346"/>
      <c r="G836" s="773">
        <f t="shared" ref="G836:H836" si="848">L836+N836+P836+R836+T836+V836+X836+Z836+AB836+AD836+AF836+AH836+AJ836+AL836+AN836+AP836+AR836+AT836+AV836+AX836+AZ836+BB836+BD836+BF836+BH836+BJ836+BL836+BN836+BP836+BR836+BT836</f>
        <v>0</v>
      </c>
      <c r="H836" s="671">
        <f t="shared" si="848"/>
        <v>0</v>
      </c>
      <c r="I836" s="774">
        <f t="shared" si="4"/>
        <v>0</v>
      </c>
      <c r="J836" s="418"/>
      <c r="K836" s="407">
        <f t="shared" si="5"/>
        <v>0</v>
      </c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  <c r="AI836" s="338"/>
      <c r="AJ836" s="338"/>
      <c r="AK836" s="338"/>
      <c r="AL836" s="338"/>
      <c r="AM836" s="338"/>
      <c r="AN836" s="338"/>
      <c r="AO836" s="338"/>
      <c r="AP836" s="338"/>
      <c r="AQ836" s="338"/>
      <c r="AR836" s="338"/>
      <c r="AS836" s="338"/>
      <c r="AT836" s="338"/>
      <c r="AU836" s="338"/>
      <c r="AV836" s="338"/>
      <c r="AW836" s="338"/>
      <c r="AX836" s="338"/>
      <c r="AY836" s="338"/>
      <c r="AZ836" s="338"/>
      <c r="BA836" s="338"/>
      <c r="BB836" s="338"/>
      <c r="BC836" s="338"/>
      <c r="BD836" s="338"/>
      <c r="BE836" s="338"/>
      <c r="BF836" s="338"/>
      <c r="BG836" s="338"/>
      <c r="BH836" s="338"/>
      <c r="BI836" s="338"/>
      <c r="BJ836" s="338"/>
      <c r="BK836" s="338"/>
      <c r="BL836" s="338"/>
      <c r="BM836" s="338"/>
      <c r="BN836" s="338"/>
      <c r="BO836" s="338"/>
      <c r="BP836" s="338"/>
      <c r="BQ836" s="338"/>
      <c r="BR836" s="338"/>
      <c r="BS836" s="338"/>
      <c r="BT836" s="338"/>
      <c r="BU836" s="338"/>
      <c r="BV836" s="643"/>
      <c r="BW836" s="644"/>
      <c r="BX836" s="776"/>
      <c r="BY836" s="644"/>
      <c r="BZ836" s="338"/>
      <c r="CA836" s="338"/>
      <c r="CB836" s="338"/>
      <c r="CC836" s="338"/>
      <c r="CD836" s="338"/>
      <c r="CE836" s="338"/>
      <c r="CF836" s="338"/>
    </row>
    <row r="837" ht="15.75" customHeight="1">
      <c r="A837" s="338"/>
      <c r="B837" s="338"/>
      <c r="C837" s="338"/>
      <c r="D837" s="338"/>
      <c r="E837" s="338"/>
      <c r="F837" s="346"/>
      <c r="G837" s="773">
        <f t="shared" ref="G837:H837" si="849">L837+N837+P837+R837+T837+V837+X837+Z837+AB837+AD837+AF837+AH837+AJ837+AL837+AN837+AP837+AR837+AT837+AV837+AX837+AZ837+BB837+BD837+BF837+BH837+BJ837+BL837+BN837+BP837+BR837+BT837</f>
        <v>0</v>
      </c>
      <c r="H837" s="671">
        <f t="shared" si="849"/>
        <v>0</v>
      </c>
      <c r="I837" s="774">
        <f t="shared" si="4"/>
        <v>0</v>
      </c>
      <c r="J837" s="418"/>
      <c r="K837" s="407">
        <f t="shared" si="5"/>
        <v>0</v>
      </c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  <c r="AI837" s="338"/>
      <c r="AJ837" s="338"/>
      <c r="AK837" s="338"/>
      <c r="AL837" s="338"/>
      <c r="AM837" s="338"/>
      <c r="AN837" s="338"/>
      <c r="AO837" s="338"/>
      <c r="AP837" s="338"/>
      <c r="AQ837" s="338"/>
      <c r="AR837" s="338"/>
      <c r="AS837" s="338"/>
      <c r="AT837" s="338"/>
      <c r="AU837" s="338"/>
      <c r="AV837" s="338"/>
      <c r="AW837" s="338"/>
      <c r="AX837" s="338"/>
      <c r="AY837" s="338"/>
      <c r="AZ837" s="338"/>
      <c r="BA837" s="338"/>
      <c r="BB837" s="338"/>
      <c r="BC837" s="338"/>
      <c r="BD837" s="338"/>
      <c r="BE837" s="338"/>
      <c r="BF837" s="338"/>
      <c r="BG837" s="338"/>
      <c r="BH837" s="338"/>
      <c r="BI837" s="338"/>
      <c r="BJ837" s="338"/>
      <c r="BK837" s="338"/>
      <c r="BL837" s="338"/>
      <c r="BM837" s="338"/>
      <c r="BN837" s="338"/>
      <c r="BO837" s="338"/>
      <c r="BP837" s="338"/>
      <c r="BQ837" s="338"/>
      <c r="BR837" s="338"/>
      <c r="BS837" s="338"/>
      <c r="BT837" s="338"/>
      <c r="BU837" s="338"/>
      <c r="BV837" s="643"/>
      <c r="BW837" s="644"/>
      <c r="BX837" s="776"/>
      <c r="BY837" s="644"/>
      <c r="BZ837" s="338"/>
      <c r="CA837" s="338"/>
      <c r="CB837" s="338"/>
      <c r="CC837" s="338"/>
      <c r="CD837" s="338"/>
      <c r="CE837" s="338"/>
      <c r="CF837" s="338"/>
    </row>
    <row r="838" ht="15.75" customHeight="1">
      <c r="A838" s="338"/>
      <c r="B838" s="338"/>
      <c r="C838" s="338"/>
      <c r="D838" s="338"/>
      <c r="E838" s="338"/>
      <c r="F838" s="346"/>
      <c r="G838" s="773">
        <f t="shared" ref="G838:H838" si="850">L838+N838+P838+R838+T838+V838+X838+Z838+AB838+AD838+AF838+AH838+AJ838+AL838+AN838+AP838+AR838+AT838+AV838+AX838+AZ838+BB838+BD838+BF838+BH838+BJ838+BL838+BN838+BP838+BR838+BT838</f>
        <v>0</v>
      </c>
      <c r="H838" s="671">
        <f t="shared" si="850"/>
        <v>0</v>
      </c>
      <c r="I838" s="774">
        <f t="shared" si="4"/>
        <v>0</v>
      </c>
      <c r="J838" s="418"/>
      <c r="K838" s="407">
        <f t="shared" si="5"/>
        <v>0</v>
      </c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  <c r="AI838" s="338"/>
      <c r="AJ838" s="338"/>
      <c r="AK838" s="338"/>
      <c r="AL838" s="338"/>
      <c r="AM838" s="338"/>
      <c r="AN838" s="338"/>
      <c r="AO838" s="338"/>
      <c r="AP838" s="338"/>
      <c r="AQ838" s="338"/>
      <c r="AR838" s="338"/>
      <c r="AS838" s="338"/>
      <c r="AT838" s="338"/>
      <c r="AU838" s="338"/>
      <c r="AV838" s="338"/>
      <c r="AW838" s="338"/>
      <c r="AX838" s="338"/>
      <c r="AY838" s="338"/>
      <c r="AZ838" s="338"/>
      <c r="BA838" s="338"/>
      <c r="BB838" s="338"/>
      <c r="BC838" s="338"/>
      <c r="BD838" s="338"/>
      <c r="BE838" s="338"/>
      <c r="BF838" s="338"/>
      <c r="BG838" s="338"/>
      <c r="BH838" s="338"/>
      <c r="BI838" s="338"/>
      <c r="BJ838" s="338"/>
      <c r="BK838" s="338"/>
      <c r="BL838" s="338"/>
      <c r="BM838" s="338"/>
      <c r="BN838" s="338"/>
      <c r="BO838" s="338"/>
      <c r="BP838" s="338"/>
      <c r="BQ838" s="338"/>
      <c r="BR838" s="338"/>
      <c r="BS838" s="338"/>
      <c r="BT838" s="338"/>
      <c r="BU838" s="338"/>
      <c r="BV838" s="643"/>
      <c r="BW838" s="644"/>
      <c r="BX838" s="776"/>
      <c r="BY838" s="644"/>
      <c r="BZ838" s="338"/>
      <c r="CA838" s="338"/>
      <c r="CB838" s="338"/>
      <c r="CC838" s="338"/>
      <c r="CD838" s="338"/>
      <c r="CE838" s="338"/>
      <c r="CF838" s="338"/>
    </row>
    <row r="839" ht="15.75" customHeight="1">
      <c r="A839" s="338"/>
      <c r="B839" s="338"/>
      <c r="C839" s="338"/>
      <c r="D839" s="338"/>
      <c r="E839" s="338"/>
      <c r="F839" s="346"/>
      <c r="G839" s="773">
        <f t="shared" ref="G839:H839" si="851">L839+N839+P839+R839+T839+V839+X839+Z839+AB839+AD839+AF839+AH839+AJ839+AL839+AN839+AP839+AR839+AT839+AV839+AX839+AZ839+BB839+BD839+BF839+BH839+BJ839+BL839+BN839+BP839+BR839+BT839</f>
        <v>0</v>
      </c>
      <c r="H839" s="671">
        <f t="shared" si="851"/>
        <v>0</v>
      </c>
      <c r="I839" s="774">
        <f t="shared" si="4"/>
        <v>0</v>
      </c>
      <c r="J839" s="418"/>
      <c r="K839" s="407">
        <f t="shared" si="5"/>
        <v>0</v>
      </c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  <c r="AI839" s="338"/>
      <c r="AJ839" s="338"/>
      <c r="AK839" s="338"/>
      <c r="AL839" s="338"/>
      <c r="AM839" s="338"/>
      <c r="AN839" s="338"/>
      <c r="AO839" s="338"/>
      <c r="AP839" s="338"/>
      <c r="AQ839" s="338"/>
      <c r="AR839" s="338"/>
      <c r="AS839" s="338"/>
      <c r="AT839" s="338"/>
      <c r="AU839" s="338"/>
      <c r="AV839" s="338"/>
      <c r="AW839" s="338"/>
      <c r="AX839" s="338"/>
      <c r="AY839" s="338"/>
      <c r="AZ839" s="338"/>
      <c r="BA839" s="338"/>
      <c r="BB839" s="338"/>
      <c r="BC839" s="338"/>
      <c r="BD839" s="338"/>
      <c r="BE839" s="338"/>
      <c r="BF839" s="338"/>
      <c r="BG839" s="338"/>
      <c r="BH839" s="338"/>
      <c r="BI839" s="338"/>
      <c r="BJ839" s="338"/>
      <c r="BK839" s="338"/>
      <c r="BL839" s="338"/>
      <c r="BM839" s="338"/>
      <c r="BN839" s="338"/>
      <c r="BO839" s="338"/>
      <c r="BP839" s="338"/>
      <c r="BQ839" s="338"/>
      <c r="BR839" s="338"/>
      <c r="BS839" s="338"/>
      <c r="BT839" s="338"/>
      <c r="BU839" s="338"/>
      <c r="BV839" s="643"/>
      <c r="BW839" s="644"/>
      <c r="BX839" s="776"/>
      <c r="BY839" s="644"/>
      <c r="BZ839" s="338"/>
      <c r="CA839" s="338"/>
      <c r="CB839" s="338"/>
      <c r="CC839" s="338"/>
      <c r="CD839" s="338"/>
      <c r="CE839" s="338"/>
      <c r="CF839" s="338"/>
    </row>
    <row r="840" ht="15.75" customHeight="1">
      <c r="A840" s="338"/>
      <c r="B840" s="338"/>
      <c r="C840" s="338"/>
      <c r="D840" s="338"/>
      <c r="E840" s="338"/>
      <c r="F840" s="346"/>
      <c r="G840" s="773">
        <f t="shared" ref="G840:H840" si="852">L840+N840+P840+R840+T840+V840+X840+Z840+AB840+AD840+AF840+AH840+AJ840+AL840+AN840+AP840+AR840+AT840+AV840+AX840+AZ840+BB840+BD840+BF840+BH840+BJ840+BL840+BN840+BP840+BR840+BT840</f>
        <v>0</v>
      </c>
      <c r="H840" s="671">
        <f t="shared" si="852"/>
        <v>0</v>
      </c>
      <c r="I840" s="774">
        <f t="shared" si="4"/>
        <v>0</v>
      </c>
      <c r="J840" s="418"/>
      <c r="K840" s="407">
        <f t="shared" si="5"/>
        <v>0</v>
      </c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  <c r="AI840" s="338"/>
      <c r="AJ840" s="338"/>
      <c r="AK840" s="338"/>
      <c r="AL840" s="338"/>
      <c r="AM840" s="338"/>
      <c r="AN840" s="338"/>
      <c r="AO840" s="338"/>
      <c r="AP840" s="338"/>
      <c r="AQ840" s="338"/>
      <c r="AR840" s="338"/>
      <c r="AS840" s="338"/>
      <c r="AT840" s="338"/>
      <c r="AU840" s="338"/>
      <c r="AV840" s="338"/>
      <c r="AW840" s="338"/>
      <c r="AX840" s="338"/>
      <c r="AY840" s="338"/>
      <c r="AZ840" s="338"/>
      <c r="BA840" s="338"/>
      <c r="BB840" s="338"/>
      <c r="BC840" s="338"/>
      <c r="BD840" s="338"/>
      <c r="BE840" s="338"/>
      <c r="BF840" s="338"/>
      <c r="BG840" s="338"/>
      <c r="BH840" s="338"/>
      <c r="BI840" s="338"/>
      <c r="BJ840" s="338"/>
      <c r="BK840" s="338"/>
      <c r="BL840" s="338"/>
      <c r="BM840" s="338"/>
      <c r="BN840" s="338"/>
      <c r="BO840" s="338"/>
      <c r="BP840" s="338"/>
      <c r="BQ840" s="338"/>
      <c r="BR840" s="338"/>
      <c r="BS840" s="338"/>
      <c r="BT840" s="338"/>
      <c r="BU840" s="338"/>
      <c r="BV840" s="643"/>
      <c r="BW840" s="644"/>
      <c r="BX840" s="776"/>
      <c r="BY840" s="644"/>
      <c r="BZ840" s="338"/>
      <c r="CA840" s="338"/>
      <c r="CB840" s="338"/>
      <c r="CC840" s="338"/>
      <c r="CD840" s="338"/>
      <c r="CE840" s="338"/>
      <c r="CF840" s="338"/>
    </row>
    <row r="841" ht="15.75" customHeight="1">
      <c r="A841" s="338"/>
      <c r="B841" s="338"/>
      <c r="C841" s="338"/>
      <c r="D841" s="338"/>
      <c r="E841" s="338"/>
      <c r="F841" s="346"/>
      <c r="G841" s="773">
        <f t="shared" ref="G841:H841" si="853">L841+N841+P841+R841+T841+V841+X841+Z841+AB841+AD841+AF841+AH841+AJ841+AL841+AN841+AP841+AR841+AT841+AV841+AX841+AZ841+BB841+BD841+BF841+BH841+BJ841+BL841+BN841+BP841+BR841+BT841</f>
        <v>0</v>
      </c>
      <c r="H841" s="671">
        <f t="shared" si="853"/>
        <v>0</v>
      </c>
      <c r="I841" s="774">
        <f t="shared" si="4"/>
        <v>0</v>
      </c>
      <c r="J841" s="418"/>
      <c r="K841" s="407">
        <f t="shared" si="5"/>
        <v>0</v>
      </c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  <c r="AI841" s="338"/>
      <c r="AJ841" s="338"/>
      <c r="AK841" s="338"/>
      <c r="AL841" s="338"/>
      <c r="AM841" s="338"/>
      <c r="AN841" s="338"/>
      <c r="AO841" s="338"/>
      <c r="AP841" s="338"/>
      <c r="AQ841" s="338"/>
      <c r="AR841" s="338"/>
      <c r="AS841" s="338"/>
      <c r="AT841" s="338"/>
      <c r="AU841" s="338"/>
      <c r="AV841" s="338"/>
      <c r="AW841" s="338"/>
      <c r="AX841" s="338"/>
      <c r="AY841" s="338"/>
      <c r="AZ841" s="338"/>
      <c r="BA841" s="338"/>
      <c r="BB841" s="338"/>
      <c r="BC841" s="338"/>
      <c r="BD841" s="338"/>
      <c r="BE841" s="338"/>
      <c r="BF841" s="338"/>
      <c r="BG841" s="338"/>
      <c r="BH841" s="338"/>
      <c r="BI841" s="338"/>
      <c r="BJ841" s="338"/>
      <c r="BK841" s="338"/>
      <c r="BL841" s="338"/>
      <c r="BM841" s="338"/>
      <c r="BN841" s="338"/>
      <c r="BO841" s="338"/>
      <c r="BP841" s="338"/>
      <c r="BQ841" s="338"/>
      <c r="BR841" s="338"/>
      <c r="BS841" s="338"/>
      <c r="BT841" s="338"/>
      <c r="BU841" s="338"/>
      <c r="BV841" s="643"/>
      <c r="BW841" s="644"/>
      <c r="BX841" s="776"/>
      <c r="BY841" s="644"/>
      <c r="BZ841" s="338"/>
      <c r="CA841" s="338"/>
      <c r="CB841" s="338"/>
      <c r="CC841" s="338"/>
      <c r="CD841" s="338"/>
      <c r="CE841" s="338"/>
      <c r="CF841" s="338"/>
    </row>
    <row r="842" ht="15.75" customHeight="1">
      <c r="A842" s="338"/>
      <c r="B842" s="338"/>
      <c r="C842" s="338"/>
      <c r="D842" s="338"/>
      <c r="E842" s="338"/>
      <c r="F842" s="346"/>
      <c r="G842" s="773">
        <f t="shared" ref="G842:H842" si="854">L842+N842+P842+R842+T842+V842+X842+Z842+AB842+AD842+AF842+AH842+AJ842+AL842+AN842+AP842+AR842+AT842+AV842+AX842+AZ842+BB842+BD842+BF842+BH842+BJ842+BL842+BN842+BP842+BR842+BT842</f>
        <v>0</v>
      </c>
      <c r="H842" s="671">
        <f t="shared" si="854"/>
        <v>0</v>
      </c>
      <c r="I842" s="774">
        <f t="shared" si="4"/>
        <v>0</v>
      </c>
      <c r="J842" s="418"/>
      <c r="K842" s="407">
        <f t="shared" si="5"/>
        <v>0</v>
      </c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  <c r="AI842" s="338"/>
      <c r="AJ842" s="338"/>
      <c r="AK842" s="338"/>
      <c r="AL842" s="338"/>
      <c r="AM842" s="338"/>
      <c r="AN842" s="338"/>
      <c r="AO842" s="338"/>
      <c r="AP842" s="338"/>
      <c r="AQ842" s="338"/>
      <c r="AR842" s="338"/>
      <c r="AS842" s="338"/>
      <c r="AT842" s="338"/>
      <c r="AU842" s="338"/>
      <c r="AV842" s="338"/>
      <c r="AW842" s="338"/>
      <c r="AX842" s="338"/>
      <c r="AY842" s="338"/>
      <c r="AZ842" s="338"/>
      <c r="BA842" s="338"/>
      <c r="BB842" s="338"/>
      <c r="BC842" s="338"/>
      <c r="BD842" s="338"/>
      <c r="BE842" s="338"/>
      <c r="BF842" s="338"/>
      <c r="BG842" s="338"/>
      <c r="BH842" s="338"/>
      <c r="BI842" s="338"/>
      <c r="BJ842" s="338"/>
      <c r="BK842" s="338"/>
      <c r="BL842" s="338"/>
      <c r="BM842" s="338"/>
      <c r="BN842" s="338"/>
      <c r="BO842" s="338"/>
      <c r="BP842" s="338"/>
      <c r="BQ842" s="338"/>
      <c r="BR842" s="338"/>
      <c r="BS842" s="338"/>
      <c r="BT842" s="338"/>
      <c r="BU842" s="338"/>
      <c r="BV842" s="643"/>
      <c r="BW842" s="644"/>
      <c r="BX842" s="776"/>
      <c r="BY842" s="644"/>
      <c r="BZ842" s="338"/>
      <c r="CA842" s="338"/>
      <c r="CB842" s="338"/>
      <c r="CC842" s="338"/>
      <c r="CD842" s="338"/>
      <c r="CE842" s="338"/>
      <c r="CF842" s="338"/>
    </row>
    <row r="843" ht="15.75" customHeight="1">
      <c r="A843" s="338"/>
      <c r="B843" s="338"/>
      <c r="C843" s="338"/>
      <c r="D843" s="338"/>
      <c r="E843" s="338"/>
      <c r="F843" s="346"/>
      <c r="G843" s="773">
        <f t="shared" ref="G843:H843" si="855">L843+N843+P843+R843+T843+V843+X843+Z843+AB843+AD843+AF843+AH843+AJ843+AL843+AN843+AP843+AR843+AT843+AV843+AX843+AZ843+BB843+BD843+BF843+BH843+BJ843+BL843+BN843+BP843+BR843+BT843</f>
        <v>0</v>
      </c>
      <c r="H843" s="671">
        <f t="shared" si="855"/>
        <v>0</v>
      </c>
      <c r="I843" s="774">
        <f t="shared" si="4"/>
        <v>0</v>
      </c>
      <c r="J843" s="418"/>
      <c r="K843" s="407">
        <f t="shared" si="5"/>
        <v>0</v>
      </c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  <c r="AI843" s="338"/>
      <c r="AJ843" s="338"/>
      <c r="AK843" s="338"/>
      <c r="AL843" s="338"/>
      <c r="AM843" s="338"/>
      <c r="AN843" s="338"/>
      <c r="AO843" s="338"/>
      <c r="AP843" s="338"/>
      <c r="AQ843" s="338"/>
      <c r="AR843" s="338"/>
      <c r="AS843" s="338"/>
      <c r="AT843" s="338"/>
      <c r="AU843" s="338"/>
      <c r="AV843" s="338"/>
      <c r="AW843" s="338"/>
      <c r="AX843" s="338"/>
      <c r="AY843" s="338"/>
      <c r="AZ843" s="338"/>
      <c r="BA843" s="338"/>
      <c r="BB843" s="338"/>
      <c r="BC843" s="338"/>
      <c r="BD843" s="338"/>
      <c r="BE843" s="338"/>
      <c r="BF843" s="338"/>
      <c r="BG843" s="338"/>
      <c r="BH843" s="338"/>
      <c r="BI843" s="338"/>
      <c r="BJ843" s="338"/>
      <c r="BK843" s="338"/>
      <c r="BL843" s="338"/>
      <c r="BM843" s="338"/>
      <c r="BN843" s="338"/>
      <c r="BO843" s="338"/>
      <c r="BP843" s="338"/>
      <c r="BQ843" s="338"/>
      <c r="BR843" s="338"/>
      <c r="BS843" s="338"/>
      <c r="BT843" s="338"/>
      <c r="BU843" s="338"/>
      <c r="BV843" s="643"/>
      <c r="BW843" s="644"/>
      <c r="BX843" s="776"/>
      <c r="BY843" s="644"/>
      <c r="BZ843" s="338"/>
      <c r="CA843" s="338"/>
      <c r="CB843" s="338"/>
      <c r="CC843" s="338"/>
      <c r="CD843" s="338"/>
      <c r="CE843" s="338"/>
      <c r="CF843" s="338"/>
    </row>
    <row r="844" ht="15.75" customHeight="1">
      <c r="A844" s="338"/>
      <c r="B844" s="338"/>
      <c r="C844" s="338"/>
      <c r="D844" s="338"/>
      <c r="E844" s="338"/>
      <c r="F844" s="346"/>
      <c r="G844" s="773">
        <f t="shared" ref="G844:H844" si="856">L844+N844+P844+R844+T844+V844+X844+Z844+AB844+AD844+AF844+AH844+AJ844+AL844+AN844+AP844+AR844+AT844+AV844+AX844+AZ844+BB844+BD844+BF844+BH844+BJ844+BL844+BN844+BP844+BR844+BT844</f>
        <v>0</v>
      </c>
      <c r="H844" s="671">
        <f t="shared" si="856"/>
        <v>0</v>
      </c>
      <c r="I844" s="774">
        <f t="shared" si="4"/>
        <v>0</v>
      </c>
      <c r="J844" s="418"/>
      <c r="K844" s="407">
        <f t="shared" si="5"/>
        <v>0</v>
      </c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  <c r="AI844" s="338"/>
      <c r="AJ844" s="338"/>
      <c r="AK844" s="338"/>
      <c r="AL844" s="338"/>
      <c r="AM844" s="338"/>
      <c r="AN844" s="338"/>
      <c r="AO844" s="338"/>
      <c r="AP844" s="338"/>
      <c r="AQ844" s="338"/>
      <c r="AR844" s="338"/>
      <c r="AS844" s="338"/>
      <c r="AT844" s="338"/>
      <c r="AU844" s="338"/>
      <c r="AV844" s="338"/>
      <c r="AW844" s="338"/>
      <c r="AX844" s="338"/>
      <c r="AY844" s="338"/>
      <c r="AZ844" s="338"/>
      <c r="BA844" s="338"/>
      <c r="BB844" s="338"/>
      <c r="BC844" s="338"/>
      <c r="BD844" s="338"/>
      <c r="BE844" s="338"/>
      <c r="BF844" s="338"/>
      <c r="BG844" s="338"/>
      <c r="BH844" s="338"/>
      <c r="BI844" s="338"/>
      <c r="BJ844" s="338"/>
      <c r="BK844" s="338"/>
      <c r="BL844" s="338"/>
      <c r="BM844" s="338"/>
      <c r="BN844" s="338"/>
      <c r="BO844" s="338"/>
      <c r="BP844" s="338"/>
      <c r="BQ844" s="338"/>
      <c r="BR844" s="338"/>
      <c r="BS844" s="338"/>
      <c r="BT844" s="338"/>
      <c r="BU844" s="338"/>
      <c r="BV844" s="643"/>
      <c r="BW844" s="644"/>
      <c r="BX844" s="776"/>
      <c r="BY844" s="644"/>
      <c r="BZ844" s="338"/>
      <c r="CA844" s="338"/>
      <c r="CB844" s="338"/>
      <c r="CC844" s="338"/>
      <c r="CD844" s="338"/>
      <c r="CE844" s="338"/>
      <c r="CF844" s="338"/>
    </row>
    <row r="845" ht="15.75" customHeight="1">
      <c r="A845" s="338"/>
      <c r="B845" s="338"/>
      <c r="C845" s="338"/>
      <c r="D845" s="338"/>
      <c r="E845" s="338"/>
      <c r="F845" s="346"/>
      <c r="G845" s="773">
        <f t="shared" ref="G845:H845" si="857">L845+N845+P845+R845+T845+V845+X845+Z845+AB845+AD845+AF845+AH845+AJ845+AL845+AN845+AP845+AR845+AT845+AV845+AX845+AZ845+BB845+BD845+BF845+BH845+BJ845+BL845+BN845+BP845+BR845+BT845</f>
        <v>0</v>
      </c>
      <c r="H845" s="671">
        <f t="shared" si="857"/>
        <v>0</v>
      </c>
      <c r="I845" s="774">
        <f t="shared" si="4"/>
        <v>0</v>
      </c>
      <c r="J845" s="418"/>
      <c r="K845" s="407">
        <f t="shared" si="5"/>
        <v>0</v>
      </c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  <c r="AI845" s="338"/>
      <c r="AJ845" s="338"/>
      <c r="AK845" s="338"/>
      <c r="AL845" s="338"/>
      <c r="AM845" s="338"/>
      <c r="AN845" s="338"/>
      <c r="AO845" s="338"/>
      <c r="AP845" s="338"/>
      <c r="AQ845" s="338"/>
      <c r="AR845" s="338"/>
      <c r="AS845" s="338"/>
      <c r="AT845" s="338"/>
      <c r="AU845" s="338"/>
      <c r="AV845" s="338"/>
      <c r="AW845" s="338"/>
      <c r="AX845" s="338"/>
      <c r="AY845" s="338"/>
      <c r="AZ845" s="338"/>
      <c r="BA845" s="338"/>
      <c r="BB845" s="338"/>
      <c r="BC845" s="338"/>
      <c r="BD845" s="338"/>
      <c r="BE845" s="338"/>
      <c r="BF845" s="338"/>
      <c r="BG845" s="338"/>
      <c r="BH845" s="338"/>
      <c r="BI845" s="338"/>
      <c r="BJ845" s="338"/>
      <c r="BK845" s="338"/>
      <c r="BL845" s="338"/>
      <c r="BM845" s="338"/>
      <c r="BN845" s="338"/>
      <c r="BO845" s="338"/>
      <c r="BP845" s="338"/>
      <c r="BQ845" s="338"/>
      <c r="BR845" s="338"/>
      <c r="BS845" s="338"/>
      <c r="BT845" s="338"/>
      <c r="BU845" s="338"/>
      <c r="BV845" s="643"/>
      <c r="BW845" s="644"/>
      <c r="BX845" s="776"/>
      <c r="BY845" s="644"/>
      <c r="BZ845" s="338"/>
      <c r="CA845" s="338"/>
      <c r="CB845" s="338"/>
      <c r="CC845" s="338"/>
      <c r="CD845" s="338"/>
      <c r="CE845" s="338"/>
      <c r="CF845" s="338"/>
    </row>
    <row r="846" ht="15.75" customHeight="1">
      <c r="A846" s="338"/>
      <c r="B846" s="338"/>
      <c r="C846" s="338"/>
      <c r="D846" s="338"/>
      <c r="E846" s="338"/>
      <c r="F846" s="346"/>
      <c r="G846" s="773">
        <f t="shared" ref="G846:H846" si="858">L846+N846+P846+R846+T846+V846+X846+Z846+AB846+AD846+AF846+AH846+AJ846+AL846+AN846+AP846+AR846+AT846+AV846+AX846+AZ846+BB846+BD846+BF846+BH846+BJ846+BL846+BN846+BP846+BR846+BT846</f>
        <v>0</v>
      </c>
      <c r="H846" s="671">
        <f t="shared" si="858"/>
        <v>0</v>
      </c>
      <c r="I846" s="774">
        <f t="shared" si="4"/>
        <v>0</v>
      </c>
      <c r="J846" s="418"/>
      <c r="K846" s="407">
        <f t="shared" si="5"/>
        <v>0</v>
      </c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  <c r="AI846" s="338"/>
      <c r="AJ846" s="338"/>
      <c r="AK846" s="338"/>
      <c r="AL846" s="338"/>
      <c r="AM846" s="338"/>
      <c r="AN846" s="338"/>
      <c r="AO846" s="338"/>
      <c r="AP846" s="338"/>
      <c r="AQ846" s="338"/>
      <c r="AR846" s="338"/>
      <c r="AS846" s="338"/>
      <c r="AT846" s="338"/>
      <c r="AU846" s="338"/>
      <c r="AV846" s="338"/>
      <c r="AW846" s="338"/>
      <c r="AX846" s="338"/>
      <c r="AY846" s="338"/>
      <c r="AZ846" s="338"/>
      <c r="BA846" s="338"/>
      <c r="BB846" s="338"/>
      <c r="BC846" s="338"/>
      <c r="BD846" s="338"/>
      <c r="BE846" s="338"/>
      <c r="BF846" s="338"/>
      <c r="BG846" s="338"/>
      <c r="BH846" s="338"/>
      <c r="BI846" s="338"/>
      <c r="BJ846" s="338"/>
      <c r="BK846" s="338"/>
      <c r="BL846" s="338"/>
      <c r="BM846" s="338"/>
      <c r="BN846" s="338"/>
      <c r="BO846" s="338"/>
      <c r="BP846" s="338"/>
      <c r="BQ846" s="338"/>
      <c r="BR846" s="338"/>
      <c r="BS846" s="338"/>
      <c r="BT846" s="338"/>
      <c r="BU846" s="338"/>
      <c r="BV846" s="643"/>
      <c r="BW846" s="644"/>
      <c r="BX846" s="776"/>
      <c r="BY846" s="644"/>
      <c r="BZ846" s="338"/>
      <c r="CA846" s="338"/>
      <c r="CB846" s="338"/>
      <c r="CC846" s="338"/>
      <c r="CD846" s="338"/>
      <c r="CE846" s="338"/>
      <c r="CF846" s="338"/>
    </row>
    <row r="847" ht="15.75" customHeight="1">
      <c r="A847" s="338"/>
      <c r="B847" s="338"/>
      <c r="C847" s="338"/>
      <c r="D847" s="338"/>
      <c r="E847" s="338"/>
      <c r="F847" s="346"/>
      <c r="G847" s="773">
        <f t="shared" ref="G847:H847" si="859">L847+N847+P847+R847+T847+V847+X847+Z847+AB847+AD847+AF847+AH847+AJ847+AL847+AN847+AP847+AR847+AT847+AV847+AX847+AZ847+BB847+BD847+BF847+BH847+BJ847+BL847+BN847+BP847+BR847+BT847</f>
        <v>0</v>
      </c>
      <c r="H847" s="671">
        <f t="shared" si="859"/>
        <v>0</v>
      </c>
      <c r="I847" s="774">
        <f t="shared" si="4"/>
        <v>0</v>
      </c>
      <c r="J847" s="418"/>
      <c r="K847" s="407">
        <f t="shared" si="5"/>
        <v>0</v>
      </c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  <c r="AI847" s="338"/>
      <c r="AJ847" s="338"/>
      <c r="AK847" s="338"/>
      <c r="AL847" s="338"/>
      <c r="AM847" s="338"/>
      <c r="AN847" s="338"/>
      <c r="AO847" s="338"/>
      <c r="AP847" s="338"/>
      <c r="AQ847" s="338"/>
      <c r="AR847" s="338"/>
      <c r="AS847" s="338"/>
      <c r="AT847" s="338"/>
      <c r="AU847" s="338"/>
      <c r="AV847" s="338"/>
      <c r="AW847" s="338"/>
      <c r="AX847" s="338"/>
      <c r="AY847" s="338"/>
      <c r="AZ847" s="338"/>
      <c r="BA847" s="338"/>
      <c r="BB847" s="338"/>
      <c r="BC847" s="338"/>
      <c r="BD847" s="338"/>
      <c r="BE847" s="338"/>
      <c r="BF847" s="338"/>
      <c r="BG847" s="338"/>
      <c r="BH847" s="338"/>
      <c r="BI847" s="338"/>
      <c r="BJ847" s="338"/>
      <c r="BK847" s="338"/>
      <c r="BL847" s="338"/>
      <c r="BM847" s="338"/>
      <c r="BN847" s="338"/>
      <c r="BO847" s="338"/>
      <c r="BP847" s="338"/>
      <c r="BQ847" s="338"/>
      <c r="BR847" s="338"/>
      <c r="BS847" s="338"/>
      <c r="BT847" s="338"/>
      <c r="BU847" s="338"/>
      <c r="BV847" s="643"/>
      <c r="BW847" s="644"/>
      <c r="BX847" s="776"/>
      <c r="BY847" s="644"/>
      <c r="BZ847" s="338"/>
      <c r="CA847" s="338"/>
      <c r="CB847" s="338"/>
      <c r="CC847" s="338"/>
      <c r="CD847" s="338"/>
      <c r="CE847" s="338"/>
      <c r="CF847" s="338"/>
    </row>
    <row r="848" ht="15.75" customHeight="1">
      <c r="A848" s="338"/>
      <c r="B848" s="338"/>
      <c r="C848" s="338"/>
      <c r="D848" s="338"/>
      <c r="E848" s="338"/>
      <c r="F848" s="346"/>
      <c r="G848" s="773">
        <f t="shared" ref="G848:H848" si="860">L848+N848+P848+R848+T848+V848+X848+Z848+AB848+AD848+AF848+AH848+AJ848+AL848+AN848+AP848+AR848+AT848+AV848+AX848+AZ848+BB848+BD848+BF848+BH848+BJ848+BL848+BN848+BP848+BR848+BT848</f>
        <v>0</v>
      </c>
      <c r="H848" s="671">
        <f t="shared" si="860"/>
        <v>0</v>
      </c>
      <c r="I848" s="774">
        <f t="shared" si="4"/>
        <v>0</v>
      </c>
      <c r="J848" s="418"/>
      <c r="K848" s="407">
        <f t="shared" si="5"/>
        <v>0</v>
      </c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  <c r="AI848" s="338"/>
      <c r="AJ848" s="338"/>
      <c r="AK848" s="338"/>
      <c r="AL848" s="338"/>
      <c r="AM848" s="338"/>
      <c r="AN848" s="338"/>
      <c r="AO848" s="338"/>
      <c r="AP848" s="338"/>
      <c r="AQ848" s="338"/>
      <c r="AR848" s="338"/>
      <c r="AS848" s="338"/>
      <c r="AT848" s="338"/>
      <c r="AU848" s="338"/>
      <c r="AV848" s="338"/>
      <c r="AW848" s="338"/>
      <c r="AX848" s="338"/>
      <c r="AY848" s="338"/>
      <c r="AZ848" s="338"/>
      <c r="BA848" s="338"/>
      <c r="BB848" s="338"/>
      <c r="BC848" s="338"/>
      <c r="BD848" s="338"/>
      <c r="BE848" s="338"/>
      <c r="BF848" s="338"/>
      <c r="BG848" s="338"/>
      <c r="BH848" s="338"/>
      <c r="BI848" s="338"/>
      <c r="BJ848" s="338"/>
      <c r="BK848" s="338"/>
      <c r="BL848" s="338"/>
      <c r="BM848" s="338"/>
      <c r="BN848" s="338"/>
      <c r="BO848" s="338"/>
      <c r="BP848" s="338"/>
      <c r="BQ848" s="338"/>
      <c r="BR848" s="338"/>
      <c r="BS848" s="338"/>
      <c r="BT848" s="338"/>
      <c r="BU848" s="338"/>
      <c r="BV848" s="643"/>
      <c r="BW848" s="644"/>
      <c r="BX848" s="776"/>
      <c r="BY848" s="644"/>
      <c r="BZ848" s="338"/>
      <c r="CA848" s="338"/>
      <c r="CB848" s="338"/>
      <c r="CC848" s="338"/>
      <c r="CD848" s="338"/>
      <c r="CE848" s="338"/>
      <c r="CF848" s="338"/>
    </row>
    <row r="849" ht="15.75" customHeight="1">
      <c r="A849" s="338"/>
      <c r="B849" s="338"/>
      <c r="C849" s="338"/>
      <c r="D849" s="338"/>
      <c r="E849" s="338"/>
      <c r="F849" s="346"/>
      <c r="G849" s="773">
        <f t="shared" ref="G849:H849" si="861">L849+N849+P849+R849+T849+V849+X849+Z849+AB849+AD849+AF849+AH849+AJ849+AL849+AN849+AP849+AR849+AT849+AV849+AX849+AZ849+BB849+BD849+BF849+BH849+BJ849+BL849+BN849+BP849+BR849+BT849</f>
        <v>0</v>
      </c>
      <c r="H849" s="671">
        <f t="shared" si="861"/>
        <v>0</v>
      </c>
      <c r="I849" s="774">
        <f t="shared" si="4"/>
        <v>0</v>
      </c>
      <c r="J849" s="418"/>
      <c r="K849" s="407">
        <f t="shared" si="5"/>
        <v>0</v>
      </c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  <c r="AI849" s="338"/>
      <c r="AJ849" s="338"/>
      <c r="AK849" s="338"/>
      <c r="AL849" s="338"/>
      <c r="AM849" s="338"/>
      <c r="AN849" s="338"/>
      <c r="AO849" s="338"/>
      <c r="AP849" s="338"/>
      <c r="AQ849" s="338"/>
      <c r="AR849" s="338"/>
      <c r="AS849" s="338"/>
      <c r="AT849" s="338"/>
      <c r="AU849" s="338"/>
      <c r="AV849" s="338"/>
      <c r="AW849" s="338"/>
      <c r="AX849" s="338"/>
      <c r="AY849" s="338"/>
      <c r="AZ849" s="338"/>
      <c r="BA849" s="338"/>
      <c r="BB849" s="338"/>
      <c r="BC849" s="338"/>
      <c r="BD849" s="338"/>
      <c r="BE849" s="338"/>
      <c r="BF849" s="338"/>
      <c r="BG849" s="338"/>
      <c r="BH849" s="338"/>
      <c r="BI849" s="338"/>
      <c r="BJ849" s="338"/>
      <c r="BK849" s="338"/>
      <c r="BL849" s="338"/>
      <c r="BM849" s="338"/>
      <c r="BN849" s="338"/>
      <c r="BO849" s="338"/>
      <c r="BP849" s="338"/>
      <c r="BQ849" s="338"/>
      <c r="BR849" s="338"/>
      <c r="BS849" s="338"/>
      <c r="BT849" s="338"/>
      <c r="BU849" s="338"/>
      <c r="BV849" s="643">
        <f t="shared" ref="BV849:BV982" si="863">I849*J849</f>
        <v>0</v>
      </c>
      <c r="BW849" s="644">
        <f t="shared" ref="BW849:BW982" si="864">G849*J849</f>
        <v>0</v>
      </c>
      <c r="BX849" s="776">
        <f t="shared" ref="BX849:BX982" si="865">H849*J849</f>
        <v>0</v>
      </c>
      <c r="BY849" s="644">
        <f t="shared" ref="BY849:BY982" si="866">I849*J849</f>
        <v>0</v>
      </c>
      <c r="BZ849" s="338"/>
      <c r="CA849" s="338"/>
      <c r="CB849" s="338"/>
      <c r="CC849" s="338"/>
      <c r="CD849" s="338"/>
      <c r="CE849" s="338"/>
      <c r="CF849" s="338"/>
    </row>
    <row r="850" ht="15.75" customHeight="1">
      <c r="A850" s="338"/>
      <c r="B850" s="338"/>
      <c r="C850" s="338"/>
      <c r="D850" s="338"/>
      <c r="E850" s="338"/>
      <c r="F850" s="346"/>
      <c r="G850" s="773">
        <f t="shared" ref="G850:H850" si="862">L850+N850+P850+R850+T850+V850+X850+Z850+AB850+AD850+AF850+AH850+AJ850+AL850+AN850+AP850+AR850+AT850+AV850+AX850+AZ850+BB850+BD850+BF850+BH850+BJ850+BL850+BN850+BP850+BR850+BT850</f>
        <v>0</v>
      </c>
      <c r="H850" s="671">
        <f t="shared" si="862"/>
        <v>0</v>
      </c>
      <c r="I850" s="774">
        <f t="shared" si="4"/>
        <v>0</v>
      </c>
      <c r="J850" s="418"/>
      <c r="K850" s="407">
        <f t="shared" si="5"/>
        <v>0</v>
      </c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  <c r="AI850" s="338"/>
      <c r="AJ850" s="338"/>
      <c r="AK850" s="338"/>
      <c r="AL850" s="338"/>
      <c r="AM850" s="338"/>
      <c r="AN850" s="338"/>
      <c r="AO850" s="338"/>
      <c r="AP850" s="338"/>
      <c r="AQ850" s="338"/>
      <c r="AR850" s="338"/>
      <c r="AS850" s="338"/>
      <c r="AT850" s="338"/>
      <c r="AU850" s="338"/>
      <c r="AV850" s="338"/>
      <c r="AW850" s="338"/>
      <c r="AX850" s="338"/>
      <c r="AY850" s="338"/>
      <c r="AZ850" s="338"/>
      <c r="BA850" s="338"/>
      <c r="BB850" s="338"/>
      <c r="BC850" s="338"/>
      <c r="BD850" s="338"/>
      <c r="BE850" s="338"/>
      <c r="BF850" s="338"/>
      <c r="BG850" s="338"/>
      <c r="BH850" s="338"/>
      <c r="BI850" s="338"/>
      <c r="BJ850" s="338"/>
      <c r="BK850" s="338"/>
      <c r="BL850" s="338"/>
      <c r="BM850" s="338"/>
      <c r="BN850" s="338"/>
      <c r="BO850" s="338"/>
      <c r="BP850" s="338"/>
      <c r="BQ850" s="338"/>
      <c r="BR850" s="338"/>
      <c r="BS850" s="338"/>
      <c r="BT850" s="338"/>
      <c r="BU850" s="338"/>
      <c r="BV850" s="643">
        <f t="shared" si="863"/>
        <v>0</v>
      </c>
      <c r="BW850" s="644">
        <f t="shared" si="864"/>
        <v>0</v>
      </c>
      <c r="BX850" s="776">
        <f t="shared" si="865"/>
        <v>0</v>
      </c>
      <c r="BY850" s="644">
        <f t="shared" si="866"/>
        <v>0</v>
      </c>
      <c r="BZ850" s="338"/>
      <c r="CA850" s="338"/>
      <c r="CB850" s="338"/>
      <c r="CC850" s="338"/>
      <c r="CD850" s="338"/>
      <c r="CE850" s="338"/>
      <c r="CF850" s="338"/>
    </row>
    <row r="851" ht="15.75" customHeight="1">
      <c r="A851" s="338"/>
      <c r="B851" s="338"/>
      <c r="C851" s="338"/>
      <c r="D851" s="338"/>
      <c r="E851" s="338"/>
      <c r="F851" s="346"/>
      <c r="G851" s="773">
        <f t="shared" ref="G851:H851" si="867">L851+N851+P851+R851+T851+V851+X851+Z851+AB851+AD851+AF851+AH851+AJ851+AL851+AN851+AP851+AR851+AT851+AV851+AX851+AZ851+BB851+BD851+BF851+BH851+BJ851+BL851+BN851+BP851+BR851+BT851</f>
        <v>0</v>
      </c>
      <c r="H851" s="671">
        <f t="shared" si="867"/>
        <v>0</v>
      </c>
      <c r="I851" s="774">
        <f t="shared" si="4"/>
        <v>0</v>
      </c>
      <c r="J851" s="418"/>
      <c r="K851" s="407">
        <f t="shared" si="5"/>
        <v>0</v>
      </c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  <c r="AI851" s="338"/>
      <c r="AJ851" s="338"/>
      <c r="AK851" s="338"/>
      <c r="AL851" s="338"/>
      <c r="AM851" s="338"/>
      <c r="AN851" s="338"/>
      <c r="AO851" s="338"/>
      <c r="AP851" s="338"/>
      <c r="AQ851" s="338"/>
      <c r="AR851" s="338"/>
      <c r="AS851" s="338"/>
      <c r="AT851" s="338"/>
      <c r="AU851" s="338"/>
      <c r="AV851" s="338"/>
      <c r="AW851" s="338"/>
      <c r="AX851" s="338"/>
      <c r="AY851" s="338"/>
      <c r="AZ851" s="338"/>
      <c r="BA851" s="338"/>
      <c r="BB851" s="338"/>
      <c r="BC851" s="338"/>
      <c r="BD851" s="338"/>
      <c r="BE851" s="338"/>
      <c r="BF851" s="338"/>
      <c r="BG851" s="338"/>
      <c r="BH851" s="338"/>
      <c r="BI851" s="338"/>
      <c r="BJ851" s="338"/>
      <c r="BK851" s="338"/>
      <c r="BL851" s="338"/>
      <c r="BM851" s="338"/>
      <c r="BN851" s="338"/>
      <c r="BO851" s="338"/>
      <c r="BP851" s="338"/>
      <c r="BQ851" s="338"/>
      <c r="BR851" s="338"/>
      <c r="BS851" s="338"/>
      <c r="BT851" s="338"/>
      <c r="BU851" s="338"/>
      <c r="BV851" s="643">
        <f t="shared" si="863"/>
        <v>0</v>
      </c>
      <c r="BW851" s="644">
        <f t="shared" si="864"/>
        <v>0</v>
      </c>
      <c r="BX851" s="776">
        <f t="shared" si="865"/>
        <v>0</v>
      </c>
      <c r="BY851" s="644">
        <f t="shared" si="866"/>
        <v>0</v>
      </c>
      <c r="BZ851" s="338"/>
      <c r="CA851" s="338"/>
      <c r="CB851" s="338"/>
      <c r="CC851" s="338"/>
      <c r="CD851" s="338"/>
      <c r="CE851" s="338"/>
      <c r="CF851" s="338"/>
    </row>
    <row r="852" ht="15.75" customHeight="1">
      <c r="A852" s="338"/>
      <c r="B852" s="338"/>
      <c r="C852" s="338"/>
      <c r="D852" s="338"/>
      <c r="E852" s="338"/>
      <c r="F852" s="346"/>
      <c r="G852" s="773">
        <f t="shared" ref="G852:H852" si="868">L852+N852+P852+R852+T852+V852+X852+Z852+AB852+AD852+AF852+AH852+AJ852+AL852+AN852+AP852+AR852+AT852+AV852+AX852+AZ852+BB852+BD852+BF852+BH852+BJ852+BL852+BN852+BP852+BR852+BT852</f>
        <v>0</v>
      </c>
      <c r="H852" s="671">
        <f t="shared" si="868"/>
        <v>0</v>
      </c>
      <c r="I852" s="774">
        <f t="shared" si="4"/>
        <v>0</v>
      </c>
      <c r="J852" s="418"/>
      <c r="K852" s="407">
        <f t="shared" si="5"/>
        <v>0</v>
      </c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  <c r="AI852" s="338"/>
      <c r="AJ852" s="338"/>
      <c r="AK852" s="338"/>
      <c r="AL852" s="338"/>
      <c r="AM852" s="338"/>
      <c r="AN852" s="338"/>
      <c r="AO852" s="338"/>
      <c r="AP852" s="338"/>
      <c r="AQ852" s="338"/>
      <c r="AR852" s="338"/>
      <c r="AS852" s="338"/>
      <c r="AT852" s="338"/>
      <c r="AU852" s="338"/>
      <c r="AV852" s="338"/>
      <c r="AW852" s="338"/>
      <c r="AX852" s="338"/>
      <c r="AY852" s="338"/>
      <c r="AZ852" s="338"/>
      <c r="BA852" s="338"/>
      <c r="BB852" s="338"/>
      <c r="BC852" s="338"/>
      <c r="BD852" s="338"/>
      <c r="BE852" s="338"/>
      <c r="BF852" s="338"/>
      <c r="BG852" s="338"/>
      <c r="BH852" s="338"/>
      <c r="BI852" s="338"/>
      <c r="BJ852" s="338"/>
      <c r="BK852" s="338"/>
      <c r="BL852" s="338"/>
      <c r="BM852" s="338"/>
      <c r="BN852" s="338"/>
      <c r="BO852" s="338"/>
      <c r="BP852" s="338"/>
      <c r="BQ852" s="338"/>
      <c r="BR852" s="338"/>
      <c r="BS852" s="338"/>
      <c r="BT852" s="338"/>
      <c r="BU852" s="338"/>
      <c r="BV852" s="643">
        <f t="shared" si="863"/>
        <v>0</v>
      </c>
      <c r="BW852" s="644">
        <f t="shared" si="864"/>
        <v>0</v>
      </c>
      <c r="BX852" s="776">
        <f t="shared" si="865"/>
        <v>0</v>
      </c>
      <c r="BY852" s="644">
        <f t="shared" si="866"/>
        <v>0</v>
      </c>
      <c r="BZ852" s="338"/>
      <c r="CA852" s="338"/>
      <c r="CB852" s="338"/>
      <c r="CC852" s="338"/>
      <c r="CD852" s="338"/>
      <c r="CE852" s="338"/>
      <c r="CF852" s="338"/>
    </row>
    <row r="853" ht="15.75" customHeight="1">
      <c r="A853" s="338"/>
      <c r="B853" s="338"/>
      <c r="C853" s="338"/>
      <c r="D853" s="338"/>
      <c r="E853" s="338"/>
      <c r="F853" s="346"/>
      <c r="G853" s="773">
        <f t="shared" ref="G853:H853" si="869">L853+N853+P853+R853+T853+V853+X853+Z853+AB853+AD853+AF853+AH853+AJ853+AL853+AN853+AP853+AR853+AT853+AV853+AX853+AZ853+BB853+BD853+BF853+BH853+BJ853+BL853+BN853+BP853+BR853+BT853</f>
        <v>0</v>
      </c>
      <c r="H853" s="671">
        <f t="shared" si="869"/>
        <v>0</v>
      </c>
      <c r="I853" s="774">
        <f t="shared" si="4"/>
        <v>0</v>
      </c>
      <c r="J853" s="418"/>
      <c r="K853" s="407">
        <f t="shared" si="5"/>
        <v>0</v>
      </c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  <c r="AI853" s="338"/>
      <c r="AJ853" s="338"/>
      <c r="AK853" s="338"/>
      <c r="AL853" s="338"/>
      <c r="AM853" s="338"/>
      <c r="AN853" s="338"/>
      <c r="AO853" s="338"/>
      <c r="AP853" s="338"/>
      <c r="AQ853" s="338"/>
      <c r="AR853" s="338"/>
      <c r="AS853" s="338"/>
      <c r="AT853" s="338"/>
      <c r="AU853" s="338"/>
      <c r="AV853" s="338"/>
      <c r="AW853" s="338"/>
      <c r="AX853" s="338"/>
      <c r="AY853" s="338"/>
      <c r="AZ853" s="338"/>
      <c r="BA853" s="338"/>
      <c r="BB853" s="338"/>
      <c r="BC853" s="338"/>
      <c r="BD853" s="338"/>
      <c r="BE853" s="338"/>
      <c r="BF853" s="338"/>
      <c r="BG853" s="338"/>
      <c r="BH853" s="338"/>
      <c r="BI853" s="338"/>
      <c r="BJ853" s="338"/>
      <c r="BK853" s="338"/>
      <c r="BL853" s="338"/>
      <c r="BM853" s="338"/>
      <c r="BN853" s="338"/>
      <c r="BO853" s="338"/>
      <c r="BP853" s="338"/>
      <c r="BQ853" s="338"/>
      <c r="BR853" s="338"/>
      <c r="BS853" s="338"/>
      <c r="BT853" s="338"/>
      <c r="BU853" s="338"/>
      <c r="BV853" s="643">
        <f t="shared" si="863"/>
        <v>0</v>
      </c>
      <c r="BW853" s="644">
        <f t="shared" si="864"/>
        <v>0</v>
      </c>
      <c r="BX853" s="776">
        <f t="shared" si="865"/>
        <v>0</v>
      </c>
      <c r="BY853" s="644">
        <f t="shared" si="866"/>
        <v>0</v>
      </c>
      <c r="BZ853" s="338"/>
      <c r="CA853" s="338"/>
      <c r="CB853" s="338"/>
      <c r="CC853" s="338"/>
      <c r="CD853" s="338"/>
      <c r="CE853" s="338"/>
      <c r="CF853" s="338"/>
    </row>
    <row r="854" ht="15.75" customHeight="1">
      <c r="A854" s="338"/>
      <c r="B854" s="338"/>
      <c r="C854" s="338"/>
      <c r="D854" s="338"/>
      <c r="E854" s="338"/>
      <c r="F854" s="346"/>
      <c r="G854" s="773">
        <f t="shared" ref="G854:H854" si="870">L854+N854+P854+R854+T854+V854+X854+Z854+AB854+AD854+AF854+AH854+AJ854+AL854+AN854+AP854+AR854+AT854+AV854+AX854+AZ854+BB854+BD854+BF854+BH854+BJ854+BL854+BN854+BP854+BR854+BT854</f>
        <v>0</v>
      </c>
      <c r="H854" s="671">
        <f t="shared" si="870"/>
        <v>0</v>
      </c>
      <c r="I854" s="774">
        <f t="shared" si="4"/>
        <v>0</v>
      </c>
      <c r="J854" s="418"/>
      <c r="K854" s="407">
        <f t="shared" si="5"/>
        <v>0</v>
      </c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  <c r="AI854" s="338"/>
      <c r="AJ854" s="338"/>
      <c r="AK854" s="338"/>
      <c r="AL854" s="338"/>
      <c r="AM854" s="338"/>
      <c r="AN854" s="338"/>
      <c r="AO854" s="338"/>
      <c r="AP854" s="338"/>
      <c r="AQ854" s="338"/>
      <c r="AR854" s="338"/>
      <c r="AS854" s="338"/>
      <c r="AT854" s="338"/>
      <c r="AU854" s="338"/>
      <c r="AV854" s="338"/>
      <c r="AW854" s="338"/>
      <c r="AX854" s="338"/>
      <c r="AY854" s="338"/>
      <c r="AZ854" s="338"/>
      <c r="BA854" s="338"/>
      <c r="BB854" s="338"/>
      <c r="BC854" s="338"/>
      <c r="BD854" s="338"/>
      <c r="BE854" s="338"/>
      <c r="BF854" s="338"/>
      <c r="BG854" s="338"/>
      <c r="BH854" s="338"/>
      <c r="BI854" s="338"/>
      <c r="BJ854" s="338"/>
      <c r="BK854" s="338"/>
      <c r="BL854" s="338"/>
      <c r="BM854" s="338"/>
      <c r="BN854" s="338"/>
      <c r="BO854" s="338"/>
      <c r="BP854" s="338"/>
      <c r="BQ854" s="338"/>
      <c r="BR854" s="338"/>
      <c r="BS854" s="338"/>
      <c r="BT854" s="338"/>
      <c r="BU854" s="338"/>
      <c r="BV854" s="643">
        <f t="shared" si="863"/>
        <v>0</v>
      </c>
      <c r="BW854" s="644">
        <f t="shared" si="864"/>
        <v>0</v>
      </c>
      <c r="BX854" s="776">
        <f t="shared" si="865"/>
        <v>0</v>
      </c>
      <c r="BY854" s="644">
        <f t="shared" si="866"/>
        <v>0</v>
      </c>
      <c r="BZ854" s="338"/>
      <c r="CA854" s="338"/>
      <c r="CB854" s="338"/>
      <c r="CC854" s="338"/>
      <c r="CD854" s="338"/>
      <c r="CE854" s="338"/>
      <c r="CF854" s="338"/>
    </row>
    <row r="855" ht="15.75" customHeight="1">
      <c r="A855" s="338"/>
      <c r="B855" s="338"/>
      <c r="C855" s="338"/>
      <c r="D855" s="338"/>
      <c r="E855" s="338"/>
      <c r="F855" s="346"/>
      <c r="G855" s="773">
        <f t="shared" ref="G855:H855" si="871">L855+N855+P855+R855+T855+V855+X855+Z855+AB855+AD855+AF855+AH855+AJ855+AL855+AN855+AP855+AR855+AT855+AV855+AX855+AZ855+BB855+BD855+BF855+BH855+BJ855+BL855+BN855+BP855+BR855+BT855</f>
        <v>0</v>
      </c>
      <c r="H855" s="671">
        <f t="shared" si="871"/>
        <v>0</v>
      </c>
      <c r="I855" s="774">
        <f t="shared" si="4"/>
        <v>0</v>
      </c>
      <c r="J855" s="418"/>
      <c r="K855" s="407">
        <f t="shared" si="5"/>
        <v>0</v>
      </c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  <c r="AI855" s="338"/>
      <c r="AJ855" s="338"/>
      <c r="AK855" s="338"/>
      <c r="AL855" s="338"/>
      <c r="AM855" s="338"/>
      <c r="AN855" s="338"/>
      <c r="AO855" s="338"/>
      <c r="AP855" s="338"/>
      <c r="AQ855" s="338"/>
      <c r="AR855" s="338"/>
      <c r="AS855" s="338"/>
      <c r="AT855" s="338"/>
      <c r="AU855" s="338"/>
      <c r="AV855" s="338"/>
      <c r="AW855" s="338"/>
      <c r="AX855" s="338"/>
      <c r="AY855" s="338"/>
      <c r="AZ855" s="338"/>
      <c r="BA855" s="338"/>
      <c r="BB855" s="338"/>
      <c r="BC855" s="338"/>
      <c r="BD855" s="338"/>
      <c r="BE855" s="338"/>
      <c r="BF855" s="338"/>
      <c r="BG855" s="338"/>
      <c r="BH855" s="338"/>
      <c r="BI855" s="338"/>
      <c r="BJ855" s="338"/>
      <c r="BK855" s="338"/>
      <c r="BL855" s="338"/>
      <c r="BM855" s="338"/>
      <c r="BN855" s="338"/>
      <c r="BO855" s="338"/>
      <c r="BP855" s="338"/>
      <c r="BQ855" s="338"/>
      <c r="BR855" s="338"/>
      <c r="BS855" s="338"/>
      <c r="BT855" s="338"/>
      <c r="BU855" s="338"/>
      <c r="BV855" s="643">
        <f t="shared" si="863"/>
        <v>0</v>
      </c>
      <c r="BW855" s="644">
        <f t="shared" si="864"/>
        <v>0</v>
      </c>
      <c r="BX855" s="776">
        <f t="shared" si="865"/>
        <v>0</v>
      </c>
      <c r="BY855" s="644">
        <f t="shared" si="866"/>
        <v>0</v>
      </c>
      <c r="BZ855" s="338"/>
      <c r="CA855" s="338"/>
      <c r="CB855" s="338"/>
      <c r="CC855" s="338"/>
      <c r="CD855" s="338"/>
      <c r="CE855" s="338"/>
      <c r="CF855" s="338"/>
    </row>
    <row r="856" ht="15.75" customHeight="1">
      <c r="A856" s="338"/>
      <c r="B856" s="338"/>
      <c r="C856" s="338"/>
      <c r="D856" s="338"/>
      <c r="E856" s="338"/>
      <c r="F856" s="346"/>
      <c r="G856" s="773">
        <f t="shared" ref="G856:H856" si="872">L856+N856+P856+R856+T856+V856+X856+Z856+AB856+AD856+AF856+AH856+AJ856+AL856+AN856+AP856+AR856+AT856+AV856+AX856+AZ856+BB856+BD856+BF856+BH856+BJ856+BL856+BN856+BP856+BR856+BT856</f>
        <v>0</v>
      </c>
      <c r="H856" s="671">
        <f t="shared" si="872"/>
        <v>0</v>
      </c>
      <c r="I856" s="774">
        <f t="shared" si="4"/>
        <v>0</v>
      </c>
      <c r="J856" s="418"/>
      <c r="K856" s="407">
        <f t="shared" si="5"/>
        <v>0</v>
      </c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  <c r="AI856" s="338"/>
      <c r="AJ856" s="338"/>
      <c r="AK856" s="338"/>
      <c r="AL856" s="338"/>
      <c r="AM856" s="338"/>
      <c r="AN856" s="338"/>
      <c r="AO856" s="338"/>
      <c r="AP856" s="338"/>
      <c r="AQ856" s="338"/>
      <c r="AR856" s="338"/>
      <c r="AS856" s="338"/>
      <c r="AT856" s="338"/>
      <c r="AU856" s="338"/>
      <c r="AV856" s="338"/>
      <c r="AW856" s="338"/>
      <c r="AX856" s="338"/>
      <c r="AY856" s="338"/>
      <c r="AZ856" s="338"/>
      <c r="BA856" s="338"/>
      <c r="BB856" s="338"/>
      <c r="BC856" s="338"/>
      <c r="BD856" s="338"/>
      <c r="BE856" s="338"/>
      <c r="BF856" s="338"/>
      <c r="BG856" s="338"/>
      <c r="BH856" s="338"/>
      <c r="BI856" s="338"/>
      <c r="BJ856" s="338"/>
      <c r="BK856" s="338"/>
      <c r="BL856" s="338"/>
      <c r="BM856" s="338"/>
      <c r="BN856" s="338"/>
      <c r="BO856" s="338"/>
      <c r="BP856" s="338"/>
      <c r="BQ856" s="338"/>
      <c r="BR856" s="338"/>
      <c r="BS856" s="338"/>
      <c r="BT856" s="338"/>
      <c r="BU856" s="338"/>
      <c r="BV856" s="643">
        <f t="shared" si="863"/>
        <v>0</v>
      </c>
      <c r="BW856" s="644">
        <f t="shared" si="864"/>
        <v>0</v>
      </c>
      <c r="BX856" s="776">
        <f t="shared" si="865"/>
        <v>0</v>
      </c>
      <c r="BY856" s="644">
        <f t="shared" si="866"/>
        <v>0</v>
      </c>
      <c r="BZ856" s="338"/>
      <c r="CA856" s="338"/>
      <c r="CB856" s="338"/>
      <c r="CC856" s="338"/>
      <c r="CD856" s="338"/>
      <c r="CE856" s="338"/>
      <c r="CF856" s="338"/>
    </row>
    <row r="857" ht="15.75" customHeight="1">
      <c r="A857" s="338"/>
      <c r="B857" s="338"/>
      <c r="C857" s="338"/>
      <c r="D857" s="338"/>
      <c r="E857" s="338"/>
      <c r="F857" s="346"/>
      <c r="G857" s="773">
        <f t="shared" ref="G857:H857" si="873">L857+N857+P857+R857+T857+V857+X857+Z857+AB857+AD857+AF857+AH857+AJ857+AL857+AN857+AP857+AR857+AT857+AV857+AX857+AZ857+BB857+BD857+BF857+BH857+BJ857+BL857+BN857+BP857+BR857+BT857</f>
        <v>0</v>
      </c>
      <c r="H857" s="671">
        <f t="shared" si="873"/>
        <v>0</v>
      </c>
      <c r="I857" s="774">
        <f t="shared" si="4"/>
        <v>0</v>
      </c>
      <c r="J857" s="418"/>
      <c r="K857" s="407">
        <f t="shared" si="5"/>
        <v>0</v>
      </c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  <c r="AI857" s="338"/>
      <c r="AJ857" s="338"/>
      <c r="AK857" s="338"/>
      <c r="AL857" s="338"/>
      <c r="AM857" s="338"/>
      <c r="AN857" s="338"/>
      <c r="AO857" s="338"/>
      <c r="AP857" s="338"/>
      <c r="AQ857" s="338"/>
      <c r="AR857" s="338"/>
      <c r="AS857" s="338"/>
      <c r="AT857" s="338"/>
      <c r="AU857" s="338"/>
      <c r="AV857" s="338"/>
      <c r="AW857" s="338"/>
      <c r="AX857" s="338"/>
      <c r="AY857" s="338"/>
      <c r="AZ857" s="338"/>
      <c r="BA857" s="338"/>
      <c r="BB857" s="338"/>
      <c r="BC857" s="338"/>
      <c r="BD857" s="338"/>
      <c r="BE857" s="338"/>
      <c r="BF857" s="338"/>
      <c r="BG857" s="338"/>
      <c r="BH857" s="338"/>
      <c r="BI857" s="338"/>
      <c r="BJ857" s="338"/>
      <c r="BK857" s="338"/>
      <c r="BL857" s="338"/>
      <c r="BM857" s="338"/>
      <c r="BN857" s="338"/>
      <c r="BO857" s="338"/>
      <c r="BP857" s="338"/>
      <c r="BQ857" s="338"/>
      <c r="BR857" s="338"/>
      <c r="BS857" s="338"/>
      <c r="BT857" s="338"/>
      <c r="BU857" s="338"/>
      <c r="BV857" s="643">
        <f t="shared" si="863"/>
        <v>0</v>
      </c>
      <c r="BW857" s="644">
        <f t="shared" si="864"/>
        <v>0</v>
      </c>
      <c r="BX857" s="776">
        <f t="shared" si="865"/>
        <v>0</v>
      </c>
      <c r="BY857" s="644">
        <f t="shared" si="866"/>
        <v>0</v>
      </c>
      <c r="BZ857" s="338"/>
      <c r="CA857" s="338"/>
      <c r="CB857" s="338"/>
      <c r="CC857" s="338"/>
      <c r="CD857" s="338"/>
      <c r="CE857" s="338"/>
      <c r="CF857" s="338"/>
    </row>
    <row r="858" ht="15.75" customHeight="1">
      <c r="A858" s="338"/>
      <c r="B858" s="338"/>
      <c r="C858" s="338"/>
      <c r="D858" s="338"/>
      <c r="E858" s="338"/>
      <c r="F858" s="346"/>
      <c r="G858" s="773">
        <f t="shared" ref="G858:H858" si="874">L858+N858+P858+R858+T858+V858+X858+Z858+AB858+AD858+AF858+AH858+AJ858+AL858+AN858+AP858+AR858+AT858+AV858+AX858+AZ858+BB858+BD858+BF858+BH858+BJ858+BL858+BN858+BP858+BR858+BT858</f>
        <v>0</v>
      </c>
      <c r="H858" s="671">
        <f t="shared" si="874"/>
        <v>0</v>
      </c>
      <c r="I858" s="774">
        <f t="shared" si="4"/>
        <v>0</v>
      </c>
      <c r="J858" s="418"/>
      <c r="K858" s="407">
        <f t="shared" si="5"/>
        <v>0</v>
      </c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  <c r="AI858" s="338"/>
      <c r="AJ858" s="338"/>
      <c r="AK858" s="338"/>
      <c r="AL858" s="338"/>
      <c r="AM858" s="338"/>
      <c r="AN858" s="338"/>
      <c r="AO858" s="338"/>
      <c r="AP858" s="338"/>
      <c r="AQ858" s="338"/>
      <c r="AR858" s="338"/>
      <c r="AS858" s="338"/>
      <c r="AT858" s="338"/>
      <c r="AU858" s="338"/>
      <c r="AV858" s="338"/>
      <c r="AW858" s="338"/>
      <c r="AX858" s="338"/>
      <c r="AY858" s="338"/>
      <c r="AZ858" s="338"/>
      <c r="BA858" s="338"/>
      <c r="BB858" s="338"/>
      <c r="BC858" s="338"/>
      <c r="BD858" s="338"/>
      <c r="BE858" s="338"/>
      <c r="BF858" s="338"/>
      <c r="BG858" s="338"/>
      <c r="BH858" s="338"/>
      <c r="BI858" s="338"/>
      <c r="BJ858" s="338"/>
      <c r="BK858" s="338"/>
      <c r="BL858" s="338"/>
      <c r="BM858" s="338"/>
      <c r="BN858" s="338"/>
      <c r="BO858" s="338"/>
      <c r="BP858" s="338"/>
      <c r="BQ858" s="338"/>
      <c r="BR858" s="338"/>
      <c r="BS858" s="338"/>
      <c r="BT858" s="338"/>
      <c r="BU858" s="338"/>
      <c r="BV858" s="643">
        <f t="shared" si="863"/>
        <v>0</v>
      </c>
      <c r="BW858" s="644">
        <f t="shared" si="864"/>
        <v>0</v>
      </c>
      <c r="BX858" s="776">
        <f t="shared" si="865"/>
        <v>0</v>
      </c>
      <c r="BY858" s="644">
        <f t="shared" si="866"/>
        <v>0</v>
      </c>
      <c r="BZ858" s="338"/>
      <c r="CA858" s="338"/>
      <c r="CB858" s="338"/>
      <c r="CC858" s="338"/>
      <c r="CD858" s="338"/>
      <c r="CE858" s="338"/>
      <c r="CF858" s="338"/>
    </row>
    <row r="859" ht="15.75" customHeight="1">
      <c r="A859" s="338"/>
      <c r="B859" s="338"/>
      <c r="C859" s="338"/>
      <c r="D859" s="338"/>
      <c r="E859" s="338"/>
      <c r="F859" s="346"/>
      <c r="G859" s="773">
        <f t="shared" ref="G859:H859" si="875">L859+N859+P859+R859+T859+V859+X859+Z859+AB859+AD859+AF859+AH859+AJ859+AL859+AN859+AP859+AR859+AT859+AV859+AX859+AZ859+BB859+BD859+BF859+BH859+BJ859+BL859+BN859+BP859+BR859+BT859</f>
        <v>0</v>
      </c>
      <c r="H859" s="671">
        <f t="shared" si="875"/>
        <v>0</v>
      </c>
      <c r="I859" s="774">
        <f t="shared" si="4"/>
        <v>0</v>
      </c>
      <c r="J859" s="418"/>
      <c r="K859" s="407">
        <f t="shared" si="5"/>
        <v>0</v>
      </c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  <c r="AI859" s="338"/>
      <c r="AJ859" s="338"/>
      <c r="AK859" s="338"/>
      <c r="AL859" s="338"/>
      <c r="AM859" s="338"/>
      <c r="AN859" s="338"/>
      <c r="AO859" s="338"/>
      <c r="AP859" s="338"/>
      <c r="AQ859" s="338"/>
      <c r="AR859" s="338"/>
      <c r="AS859" s="338"/>
      <c r="AT859" s="338"/>
      <c r="AU859" s="338"/>
      <c r="AV859" s="338"/>
      <c r="AW859" s="338"/>
      <c r="AX859" s="338"/>
      <c r="AY859" s="338"/>
      <c r="AZ859" s="338"/>
      <c r="BA859" s="338"/>
      <c r="BB859" s="338"/>
      <c r="BC859" s="338"/>
      <c r="BD859" s="338"/>
      <c r="BE859" s="338"/>
      <c r="BF859" s="338"/>
      <c r="BG859" s="338"/>
      <c r="BH859" s="338"/>
      <c r="BI859" s="338"/>
      <c r="BJ859" s="338"/>
      <c r="BK859" s="338"/>
      <c r="BL859" s="338"/>
      <c r="BM859" s="338"/>
      <c r="BN859" s="338"/>
      <c r="BO859" s="338"/>
      <c r="BP859" s="338"/>
      <c r="BQ859" s="338"/>
      <c r="BR859" s="338"/>
      <c r="BS859" s="338"/>
      <c r="BT859" s="338"/>
      <c r="BU859" s="338"/>
      <c r="BV859" s="643">
        <f t="shared" si="863"/>
        <v>0</v>
      </c>
      <c r="BW859" s="644">
        <f t="shared" si="864"/>
        <v>0</v>
      </c>
      <c r="BX859" s="776">
        <f t="shared" si="865"/>
        <v>0</v>
      </c>
      <c r="BY859" s="644">
        <f t="shared" si="866"/>
        <v>0</v>
      </c>
      <c r="BZ859" s="338"/>
      <c r="CA859" s="338"/>
      <c r="CB859" s="338"/>
      <c r="CC859" s="338"/>
      <c r="CD859" s="338"/>
      <c r="CE859" s="338"/>
      <c r="CF859" s="338"/>
    </row>
    <row r="860" ht="15.75" customHeight="1">
      <c r="A860" s="338"/>
      <c r="B860" s="338"/>
      <c r="C860" s="338"/>
      <c r="D860" s="338"/>
      <c r="E860" s="338"/>
      <c r="F860" s="346"/>
      <c r="G860" s="773">
        <f t="shared" ref="G860:H860" si="876">L860+N860+P860+R860+T860+V860+X860+Z860+AB860+AD860+AF860+AH860+AJ860+AL860+AN860+AP860+AR860+AT860+AV860+AX860+AZ860+BB860+BD860+BF860+BH860+BJ860+BL860+BN860+BP860+BR860+BT860</f>
        <v>0</v>
      </c>
      <c r="H860" s="671">
        <f t="shared" si="876"/>
        <v>0</v>
      </c>
      <c r="I860" s="774">
        <f t="shared" si="4"/>
        <v>0</v>
      </c>
      <c r="J860" s="418"/>
      <c r="K860" s="407">
        <f t="shared" si="5"/>
        <v>0</v>
      </c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  <c r="AI860" s="338"/>
      <c r="AJ860" s="338"/>
      <c r="AK860" s="338"/>
      <c r="AL860" s="338"/>
      <c r="AM860" s="338"/>
      <c r="AN860" s="338"/>
      <c r="AO860" s="338"/>
      <c r="AP860" s="338"/>
      <c r="AQ860" s="338"/>
      <c r="AR860" s="338"/>
      <c r="AS860" s="338"/>
      <c r="AT860" s="338"/>
      <c r="AU860" s="338"/>
      <c r="AV860" s="338"/>
      <c r="AW860" s="338"/>
      <c r="AX860" s="338"/>
      <c r="AY860" s="338"/>
      <c r="AZ860" s="338"/>
      <c r="BA860" s="338"/>
      <c r="BB860" s="338"/>
      <c r="BC860" s="338"/>
      <c r="BD860" s="338"/>
      <c r="BE860" s="338"/>
      <c r="BF860" s="338"/>
      <c r="BG860" s="338"/>
      <c r="BH860" s="338"/>
      <c r="BI860" s="338"/>
      <c r="BJ860" s="338"/>
      <c r="BK860" s="338"/>
      <c r="BL860" s="338"/>
      <c r="BM860" s="338"/>
      <c r="BN860" s="338"/>
      <c r="BO860" s="338"/>
      <c r="BP860" s="338"/>
      <c r="BQ860" s="338"/>
      <c r="BR860" s="338"/>
      <c r="BS860" s="338"/>
      <c r="BT860" s="338"/>
      <c r="BU860" s="338"/>
      <c r="BV860" s="643">
        <f t="shared" si="863"/>
        <v>0</v>
      </c>
      <c r="BW860" s="644">
        <f t="shared" si="864"/>
        <v>0</v>
      </c>
      <c r="BX860" s="776">
        <f t="shared" si="865"/>
        <v>0</v>
      </c>
      <c r="BY860" s="644">
        <f t="shared" si="866"/>
        <v>0</v>
      </c>
      <c r="BZ860" s="338"/>
      <c r="CA860" s="338"/>
      <c r="CB860" s="338"/>
      <c r="CC860" s="338"/>
      <c r="CD860" s="338"/>
      <c r="CE860" s="338"/>
      <c r="CF860" s="338"/>
    </row>
    <row r="861" ht="15.75" customHeight="1">
      <c r="A861" s="338"/>
      <c r="B861" s="338"/>
      <c r="C861" s="338"/>
      <c r="D861" s="338"/>
      <c r="E861" s="338"/>
      <c r="F861" s="346"/>
      <c r="G861" s="773">
        <f t="shared" ref="G861:H861" si="877">L861+N861+P861+R861+T861+V861+X861+Z861+AB861+AD861+AF861+AH861+AJ861+AL861+AN861+AP861+AR861+AT861+AV861+AX861+AZ861+BB861+BD861+BF861+BH861+BJ861+BL861+BN861+BP861+BR861+BT861</f>
        <v>0</v>
      </c>
      <c r="H861" s="671">
        <f t="shared" si="877"/>
        <v>0</v>
      </c>
      <c r="I861" s="774">
        <f t="shared" si="4"/>
        <v>0</v>
      </c>
      <c r="J861" s="418"/>
      <c r="K861" s="407">
        <f t="shared" si="5"/>
        <v>0</v>
      </c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  <c r="AI861" s="338"/>
      <c r="AJ861" s="338"/>
      <c r="AK861" s="338"/>
      <c r="AL861" s="338"/>
      <c r="AM861" s="338"/>
      <c r="AN861" s="338"/>
      <c r="AO861" s="338"/>
      <c r="AP861" s="338"/>
      <c r="AQ861" s="338"/>
      <c r="AR861" s="338"/>
      <c r="AS861" s="338"/>
      <c r="AT861" s="338"/>
      <c r="AU861" s="338"/>
      <c r="AV861" s="338"/>
      <c r="AW861" s="338"/>
      <c r="AX861" s="338"/>
      <c r="AY861" s="338"/>
      <c r="AZ861" s="338"/>
      <c r="BA861" s="338"/>
      <c r="BB861" s="338"/>
      <c r="BC861" s="338"/>
      <c r="BD861" s="338"/>
      <c r="BE861" s="338"/>
      <c r="BF861" s="338"/>
      <c r="BG861" s="338"/>
      <c r="BH861" s="338"/>
      <c r="BI861" s="338"/>
      <c r="BJ861" s="338"/>
      <c r="BK861" s="338"/>
      <c r="BL861" s="338"/>
      <c r="BM861" s="338"/>
      <c r="BN861" s="338"/>
      <c r="BO861" s="338"/>
      <c r="BP861" s="338"/>
      <c r="BQ861" s="338"/>
      <c r="BR861" s="338"/>
      <c r="BS861" s="338"/>
      <c r="BT861" s="338"/>
      <c r="BU861" s="338"/>
      <c r="BV861" s="643">
        <f t="shared" si="863"/>
        <v>0</v>
      </c>
      <c r="BW861" s="644">
        <f t="shared" si="864"/>
        <v>0</v>
      </c>
      <c r="BX861" s="776">
        <f t="shared" si="865"/>
        <v>0</v>
      </c>
      <c r="BY861" s="644">
        <f t="shared" si="866"/>
        <v>0</v>
      </c>
      <c r="BZ861" s="338"/>
      <c r="CA861" s="338"/>
      <c r="CB861" s="338"/>
      <c r="CC861" s="338"/>
      <c r="CD861" s="338"/>
      <c r="CE861" s="338"/>
      <c r="CF861" s="338"/>
    </row>
    <row r="862" ht="15.75" customHeight="1">
      <c r="A862" s="338"/>
      <c r="B862" s="338"/>
      <c r="C862" s="338"/>
      <c r="D862" s="338"/>
      <c r="E862" s="338"/>
      <c r="F862" s="346"/>
      <c r="G862" s="773">
        <f t="shared" ref="G862:H862" si="878">L862+N862+P862+R862+T862+V862+X862+Z862+AB862+AD862+AF862+AH862+AJ862+AL862+AN862+AP862+AR862+AT862+AV862+AX862+AZ862+BB862+BD862+BF862+BH862+BJ862+BL862+BN862+BP862+BR862+BT862</f>
        <v>0</v>
      </c>
      <c r="H862" s="671">
        <f t="shared" si="878"/>
        <v>0</v>
      </c>
      <c r="I862" s="774">
        <f t="shared" si="4"/>
        <v>0</v>
      </c>
      <c r="J862" s="418"/>
      <c r="K862" s="407">
        <f t="shared" si="5"/>
        <v>0</v>
      </c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  <c r="AI862" s="338"/>
      <c r="AJ862" s="338"/>
      <c r="AK862" s="338"/>
      <c r="AL862" s="338"/>
      <c r="AM862" s="338"/>
      <c r="AN862" s="338"/>
      <c r="AO862" s="338"/>
      <c r="AP862" s="338"/>
      <c r="AQ862" s="338"/>
      <c r="AR862" s="338"/>
      <c r="AS862" s="338"/>
      <c r="AT862" s="338"/>
      <c r="AU862" s="338"/>
      <c r="AV862" s="338"/>
      <c r="AW862" s="338"/>
      <c r="AX862" s="338"/>
      <c r="AY862" s="338"/>
      <c r="AZ862" s="338"/>
      <c r="BA862" s="338"/>
      <c r="BB862" s="338"/>
      <c r="BC862" s="338"/>
      <c r="BD862" s="338"/>
      <c r="BE862" s="338"/>
      <c r="BF862" s="338"/>
      <c r="BG862" s="338"/>
      <c r="BH862" s="338"/>
      <c r="BI862" s="338"/>
      <c r="BJ862" s="338"/>
      <c r="BK862" s="338"/>
      <c r="BL862" s="338"/>
      <c r="BM862" s="338"/>
      <c r="BN862" s="338"/>
      <c r="BO862" s="338"/>
      <c r="BP862" s="338"/>
      <c r="BQ862" s="338"/>
      <c r="BR862" s="338"/>
      <c r="BS862" s="338"/>
      <c r="BT862" s="338"/>
      <c r="BU862" s="338"/>
      <c r="BV862" s="643">
        <f t="shared" si="863"/>
        <v>0</v>
      </c>
      <c r="BW862" s="644">
        <f t="shared" si="864"/>
        <v>0</v>
      </c>
      <c r="BX862" s="776">
        <f t="shared" si="865"/>
        <v>0</v>
      </c>
      <c r="BY862" s="644">
        <f t="shared" si="866"/>
        <v>0</v>
      </c>
      <c r="BZ862" s="338"/>
      <c r="CA862" s="338"/>
      <c r="CB862" s="338"/>
      <c r="CC862" s="338"/>
      <c r="CD862" s="338"/>
      <c r="CE862" s="338"/>
      <c r="CF862" s="338"/>
    </row>
    <row r="863" ht="15.75" customHeight="1">
      <c r="A863" s="338"/>
      <c r="B863" s="338"/>
      <c r="C863" s="338"/>
      <c r="D863" s="338"/>
      <c r="E863" s="338"/>
      <c r="F863" s="346"/>
      <c r="G863" s="773">
        <f t="shared" ref="G863:H863" si="879">L863+N863+P863+R863+T863+V863+X863+Z863+AB863+AD863+AF863+AH863+AJ863+AL863+AN863+AP863+AR863+AT863+AV863+AX863+AZ863+BB863+BD863+BF863+BH863+BJ863+BL863+BN863+BP863+BR863+BT863</f>
        <v>0</v>
      </c>
      <c r="H863" s="671">
        <f t="shared" si="879"/>
        <v>0</v>
      </c>
      <c r="I863" s="774">
        <f t="shared" si="4"/>
        <v>0</v>
      </c>
      <c r="J863" s="418"/>
      <c r="K863" s="407">
        <f t="shared" si="5"/>
        <v>0</v>
      </c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  <c r="AI863" s="338"/>
      <c r="AJ863" s="338"/>
      <c r="AK863" s="338"/>
      <c r="AL863" s="338"/>
      <c r="AM863" s="338"/>
      <c r="AN863" s="338"/>
      <c r="AO863" s="338"/>
      <c r="AP863" s="338"/>
      <c r="AQ863" s="338"/>
      <c r="AR863" s="338"/>
      <c r="AS863" s="338"/>
      <c r="AT863" s="338"/>
      <c r="AU863" s="338"/>
      <c r="AV863" s="338"/>
      <c r="AW863" s="338"/>
      <c r="AX863" s="338"/>
      <c r="AY863" s="338"/>
      <c r="AZ863" s="338"/>
      <c r="BA863" s="338"/>
      <c r="BB863" s="338"/>
      <c r="BC863" s="338"/>
      <c r="BD863" s="338"/>
      <c r="BE863" s="338"/>
      <c r="BF863" s="338"/>
      <c r="BG863" s="338"/>
      <c r="BH863" s="338"/>
      <c r="BI863" s="338"/>
      <c r="BJ863" s="338"/>
      <c r="BK863" s="338"/>
      <c r="BL863" s="338"/>
      <c r="BM863" s="338"/>
      <c r="BN863" s="338"/>
      <c r="BO863" s="338"/>
      <c r="BP863" s="338"/>
      <c r="BQ863" s="338"/>
      <c r="BR863" s="338"/>
      <c r="BS863" s="338"/>
      <c r="BT863" s="338"/>
      <c r="BU863" s="338"/>
      <c r="BV863" s="643">
        <f t="shared" si="863"/>
        <v>0</v>
      </c>
      <c r="BW863" s="644">
        <f t="shared" si="864"/>
        <v>0</v>
      </c>
      <c r="BX863" s="776">
        <f t="shared" si="865"/>
        <v>0</v>
      </c>
      <c r="BY863" s="644">
        <f t="shared" si="866"/>
        <v>0</v>
      </c>
      <c r="BZ863" s="338"/>
      <c r="CA863" s="338"/>
      <c r="CB863" s="338"/>
      <c r="CC863" s="338"/>
      <c r="CD863" s="338"/>
      <c r="CE863" s="338"/>
      <c r="CF863" s="338"/>
    </row>
    <row r="864" ht="15.75" customHeight="1">
      <c r="A864" s="338"/>
      <c r="B864" s="338"/>
      <c r="C864" s="338"/>
      <c r="D864" s="338"/>
      <c r="E864" s="338"/>
      <c r="F864" s="346"/>
      <c r="G864" s="773">
        <f t="shared" ref="G864:H864" si="880">L864+N864+P864+R864+T864+V864+X864+Z864+AB864+AD864+AF864+AH864+AJ864+AL864+AN864+AP864+AR864+AT864+AV864+AX864+AZ864+BB864+BD864+BF864+BH864+BJ864+BL864+BN864+BP864+BR864+BT864</f>
        <v>0</v>
      </c>
      <c r="H864" s="671">
        <f t="shared" si="880"/>
        <v>0</v>
      </c>
      <c r="I864" s="774">
        <f t="shared" si="4"/>
        <v>0</v>
      </c>
      <c r="J864" s="418"/>
      <c r="K864" s="407">
        <f t="shared" si="5"/>
        <v>0</v>
      </c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  <c r="AI864" s="338"/>
      <c r="AJ864" s="338"/>
      <c r="AK864" s="338"/>
      <c r="AL864" s="338"/>
      <c r="AM864" s="338"/>
      <c r="AN864" s="338"/>
      <c r="AO864" s="338"/>
      <c r="AP864" s="338"/>
      <c r="AQ864" s="338"/>
      <c r="AR864" s="338"/>
      <c r="AS864" s="338"/>
      <c r="AT864" s="338"/>
      <c r="AU864" s="338"/>
      <c r="AV864" s="338"/>
      <c r="AW864" s="338"/>
      <c r="AX864" s="338"/>
      <c r="AY864" s="338"/>
      <c r="AZ864" s="338"/>
      <c r="BA864" s="338"/>
      <c r="BB864" s="338"/>
      <c r="BC864" s="338"/>
      <c r="BD864" s="338"/>
      <c r="BE864" s="338"/>
      <c r="BF864" s="338"/>
      <c r="BG864" s="338"/>
      <c r="BH864" s="338"/>
      <c r="BI864" s="338"/>
      <c r="BJ864" s="338"/>
      <c r="BK864" s="338"/>
      <c r="BL864" s="338"/>
      <c r="BM864" s="338"/>
      <c r="BN864" s="338"/>
      <c r="BO864" s="338"/>
      <c r="BP864" s="338"/>
      <c r="BQ864" s="338"/>
      <c r="BR864" s="338"/>
      <c r="BS864" s="338"/>
      <c r="BT864" s="338"/>
      <c r="BU864" s="338"/>
      <c r="BV864" s="643">
        <f t="shared" si="863"/>
        <v>0</v>
      </c>
      <c r="BW864" s="644">
        <f t="shared" si="864"/>
        <v>0</v>
      </c>
      <c r="BX864" s="776">
        <f t="shared" si="865"/>
        <v>0</v>
      </c>
      <c r="BY864" s="644">
        <f t="shared" si="866"/>
        <v>0</v>
      </c>
      <c r="BZ864" s="338"/>
      <c r="CA864" s="338"/>
      <c r="CB864" s="338"/>
      <c r="CC864" s="338"/>
      <c r="CD864" s="338"/>
      <c r="CE864" s="338"/>
      <c r="CF864" s="338"/>
    </row>
    <row r="865" ht="15.75" customHeight="1">
      <c r="A865" s="338"/>
      <c r="B865" s="338"/>
      <c r="C865" s="338"/>
      <c r="D865" s="338"/>
      <c r="E865" s="338"/>
      <c r="F865" s="346"/>
      <c r="G865" s="773">
        <f t="shared" ref="G865:H865" si="881">L865+N865+P865+R865+T865+V865+X865+Z865+AB865+AD865+AF865+AH865+AJ865+AL865+AN865+AP865+AR865+AT865+AV865+AX865+AZ865+BB865+BD865+BF865+BH865+BJ865+BL865+BN865+BP865+BR865+BT865</f>
        <v>0</v>
      </c>
      <c r="H865" s="671">
        <f t="shared" si="881"/>
        <v>0</v>
      </c>
      <c r="I865" s="774">
        <f t="shared" si="4"/>
        <v>0</v>
      </c>
      <c r="J865" s="418"/>
      <c r="K865" s="407">
        <f t="shared" si="5"/>
        <v>0</v>
      </c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  <c r="AI865" s="338"/>
      <c r="AJ865" s="338"/>
      <c r="AK865" s="338"/>
      <c r="AL865" s="338"/>
      <c r="AM865" s="338"/>
      <c r="AN865" s="338"/>
      <c r="AO865" s="338"/>
      <c r="AP865" s="338"/>
      <c r="AQ865" s="338"/>
      <c r="AR865" s="338"/>
      <c r="AS865" s="338"/>
      <c r="AT865" s="338"/>
      <c r="AU865" s="338"/>
      <c r="AV865" s="338"/>
      <c r="AW865" s="338"/>
      <c r="AX865" s="338"/>
      <c r="AY865" s="338"/>
      <c r="AZ865" s="338"/>
      <c r="BA865" s="338"/>
      <c r="BB865" s="338"/>
      <c r="BC865" s="338"/>
      <c r="BD865" s="338"/>
      <c r="BE865" s="338"/>
      <c r="BF865" s="338"/>
      <c r="BG865" s="338"/>
      <c r="BH865" s="338"/>
      <c r="BI865" s="338"/>
      <c r="BJ865" s="338"/>
      <c r="BK865" s="338"/>
      <c r="BL865" s="338"/>
      <c r="BM865" s="338"/>
      <c r="BN865" s="338"/>
      <c r="BO865" s="338"/>
      <c r="BP865" s="338"/>
      <c r="BQ865" s="338"/>
      <c r="BR865" s="338"/>
      <c r="BS865" s="338"/>
      <c r="BT865" s="338"/>
      <c r="BU865" s="338"/>
      <c r="BV865" s="643">
        <f t="shared" si="863"/>
        <v>0</v>
      </c>
      <c r="BW865" s="644">
        <f t="shared" si="864"/>
        <v>0</v>
      </c>
      <c r="BX865" s="776">
        <f t="shared" si="865"/>
        <v>0</v>
      </c>
      <c r="BY865" s="644">
        <f t="shared" si="866"/>
        <v>0</v>
      </c>
      <c r="BZ865" s="338"/>
      <c r="CA865" s="338"/>
      <c r="CB865" s="338"/>
      <c r="CC865" s="338"/>
      <c r="CD865" s="338"/>
      <c r="CE865" s="338"/>
      <c r="CF865" s="338"/>
    </row>
    <row r="866" ht="15.75" customHeight="1">
      <c r="A866" s="338"/>
      <c r="B866" s="338"/>
      <c r="C866" s="338"/>
      <c r="D866" s="338"/>
      <c r="E866" s="338"/>
      <c r="F866" s="346"/>
      <c r="G866" s="773">
        <f t="shared" ref="G866:H866" si="882">L866+N866+P866+R866+T866+V866+X866+Z866+AB866+AD866+AF866+AH866+AJ866+AL866+AN866+AP866+AR866+AT866+AV866+AX866+AZ866+BB866+BD866+BF866+BH866+BJ866+BL866+BN866+BP866+BR866+BT866</f>
        <v>0</v>
      </c>
      <c r="H866" s="671">
        <f t="shared" si="882"/>
        <v>0</v>
      </c>
      <c r="I866" s="774">
        <f t="shared" si="4"/>
        <v>0</v>
      </c>
      <c r="J866" s="418"/>
      <c r="K866" s="407">
        <f t="shared" si="5"/>
        <v>0</v>
      </c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  <c r="AI866" s="338"/>
      <c r="AJ866" s="338"/>
      <c r="AK866" s="338"/>
      <c r="AL866" s="338"/>
      <c r="AM866" s="338"/>
      <c r="AN866" s="338"/>
      <c r="AO866" s="338"/>
      <c r="AP866" s="338"/>
      <c r="AQ866" s="338"/>
      <c r="AR866" s="338"/>
      <c r="AS866" s="338"/>
      <c r="AT866" s="338"/>
      <c r="AU866" s="338"/>
      <c r="AV866" s="338"/>
      <c r="AW866" s="338"/>
      <c r="AX866" s="338"/>
      <c r="AY866" s="338"/>
      <c r="AZ866" s="338"/>
      <c r="BA866" s="338"/>
      <c r="BB866" s="338"/>
      <c r="BC866" s="338"/>
      <c r="BD866" s="338"/>
      <c r="BE866" s="338"/>
      <c r="BF866" s="338"/>
      <c r="BG866" s="338"/>
      <c r="BH866" s="338"/>
      <c r="BI866" s="338"/>
      <c r="BJ866" s="338"/>
      <c r="BK866" s="338"/>
      <c r="BL866" s="338"/>
      <c r="BM866" s="338"/>
      <c r="BN866" s="338"/>
      <c r="BO866" s="338"/>
      <c r="BP866" s="338"/>
      <c r="BQ866" s="338"/>
      <c r="BR866" s="338"/>
      <c r="BS866" s="338"/>
      <c r="BT866" s="338"/>
      <c r="BU866" s="338"/>
      <c r="BV866" s="643">
        <f t="shared" si="863"/>
        <v>0</v>
      </c>
      <c r="BW866" s="644">
        <f t="shared" si="864"/>
        <v>0</v>
      </c>
      <c r="BX866" s="776">
        <f t="shared" si="865"/>
        <v>0</v>
      </c>
      <c r="BY866" s="644">
        <f t="shared" si="866"/>
        <v>0</v>
      </c>
      <c r="BZ866" s="338"/>
      <c r="CA866" s="338"/>
      <c r="CB866" s="338"/>
      <c r="CC866" s="338"/>
      <c r="CD866" s="338"/>
      <c r="CE866" s="338"/>
      <c r="CF866" s="338"/>
    </row>
    <row r="867" ht="15.75" customHeight="1">
      <c r="A867" s="338"/>
      <c r="B867" s="338"/>
      <c r="C867" s="338"/>
      <c r="D867" s="338"/>
      <c r="E867" s="338"/>
      <c r="F867" s="346"/>
      <c r="G867" s="773">
        <f t="shared" ref="G867:H867" si="883">L867+N867+P867+R867+T867+V867+X867+Z867+AB867+AD867+AF867+AH867+AJ867+AL867+AN867+AP867+AR867+AT867+AV867+AX867+AZ867+BB867+BD867+BF867+BH867+BJ867+BL867+BN867+BP867+BR867+BT867</f>
        <v>0</v>
      </c>
      <c r="H867" s="671">
        <f t="shared" si="883"/>
        <v>0</v>
      </c>
      <c r="I867" s="774">
        <f t="shared" si="4"/>
        <v>0</v>
      </c>
      <c r="J867" s="418"/>
      <c r="K867" s="407">
        <f t="shared" si="5"/>
        <v>0</v>
      </c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  <c r="AI867" s="338"/>
      <c r="AJ867" s="338"/>
      <c r="AK867" s="338"/>
      <c r="AL867" s="338"/>
      <c r="AM867" s="338"/>
      <c r="AN867" s="338"/>
      <c r="AO867" s="338"/>
      <c r="AP867" s="338"/>
      <c r="AQ867" s="338"/>
      <c r="AR867" s="338"/>
      <c r="AS867" s="338"/>
      <c r="AT867" s="338"/>
      <c r="AU867" s="338"/>
      <c r="AV867" s="338"/>
      <c r="AW867" s="338"/>
      <c r="AX867" s="338"/>
      <c r="AY867" s="338"/>
      <c r="AZ867" s="338"/>
      <c r="BA867" s="338"/>
      <c r="BB867" s="338"/>
      <c r="BC867" s="338"/>
      <c r="BD867" s="338"/>
      <c r="BE867" s="338"/>
      <c r="BF867" s="338"/>
      <c r="BG867" s="338"/>
      <c r="BH867" s="338"/>
      <c r="BI867" s="338"/>
      <c r="BJ867" s="338"/>
      <c r="BK867" s="338"/>
      <c r="BL867" s="338"/>
      <c r="BM867" s="338"/>
      <c r="BN867" s="338"/>
      <c r="BO867" s="338"/>
      <c r="BP867" s="338"/>
      <c r="BQ867" s="338"/>
      <c r="BR867" s="338"/>
      <c r="BS867" s="338"/>
      <c r="BT867" s="338"/>
      <c r="BU867" s="338"/>
      <c r="BV867" s="643">
        <f t="shared" si="863"/>
        <v>0</v>
      </c>
      <c r="BW867" s="644">
        <f t="shared" si="864"/>
        <v>0</v>
      </c>
      <c r="BX867" s="776">
        <f t="shared" si="865"/>
        <v>0</v>
      </c>
      <c r="BY867" s="644">
        <f t="shared" si="866"/>
        <v>0</v>
      </c>
      <c r="BZ867" s="338"/>
      <c r="CA867" s="338"/>
      <c r="CB867" s="338"/>
      <c r="CC867" s="338"/>
      <c r="CD867" s="338"/>
      <c r="CE867" s="338"/>
      <c r="CF867" s="338"/>
    </row>
    <row r="868" ht="15.75" customHeight="1">
      <c r="A868" s="338"/>
      <c r="B868" s="338"/>
      <c r="C868" s="338"/>
      <c r="D868" s="338"/>
      <c r="E868" s="338"/>
      <c r="F868" s="346"/>
      <c r="G868" s="773">
        <f t="shared" ref="G868:H868" si="884">L868+N868+P868+R868+T868+V868+X868+Z868+AB868+AD868+AF868+AH868+AJ868+AL868+AN868+AP868+AR868+AT868+AV868+AX868+AZ868+BB868+BD868+BF868+BH868+BJ868+BL868+BN868+BP868+BR868+BT868</f>
        <v>0</v>
      </c>
      <c r="H868" s="671">
        <f t="shared" si="884"/>
        <v>0</v>
      </c>
      <c r="I868" s="774">
        <f t="shared" si="4"/>
        <v>0</v>
      </c>
      <c r="J868" s="418"/>
      <c r="K868" s="407">
        <f t="shared" si="5"/>
        <v>0</v>
      </c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  <c r="AI868" s="338"/>
      <c r="AJ868" s="338"/>
      <c r="AK868" s="338"/>
      <c r="AL868" s="338"/>
      <c r="AM868" s="338"/>
      <c r="AN868" s="338"/>
      <c r="AO868" s="338"/>
      <c r="AP868" s="338"/>
      <c r="AQ868" s="338"/>
      <c r="AR868" s="338"/>
      <c r="AS868" s="338"/>
      <c r="AT868" s="338"/>
      <c r="AU868" s="338"/>
      <c r="AV868" s="338"/>
      <c r="AW868" s="338"/>
      <c r="AX868" s="338"/>
      <c r="AY868" s="338"/>
      <c r="AZ868" s="338"/>
      <c r="BA868" s="338"/>
      <c r="BB868" s="338"/>
      <c r="BC868" s="338"/>
      <c r="BD868" s="338"/>
      <c r="BE868" s="338"/>
      <c r="BF868" s="338"/>
      <c r="BG868" s="338"/>
      <c r="BH868" s="338"/>
      <c r="BI868" s="338"/>
      <c r="BJ868" s="338"/>
      <c r="BK868" s="338"/>
      <c r="BL868" s="338"/>
      <c r="BM868" s="338"/>
      <c r="BN868" s="338"/>
      <c r="BO868" s="338"/>
      <c r="BP868" s="338"/>
      <c r="BQ868" s="338"/>
      <c r="BR868" s="338"/>
      <c r="BS868" s="338"/>
      <c r="BT868" s="338"/>
      <c r="BU868" s="338"/>
      <c r="BV868" s="643">
        <f t="shared" si="863"/>
        <v>0</v>
      </c>
      <c r="BW868" s="644">
        <f t="shared" si="864"/>
        <v>0</v>
      </c>
      <c r="BX868" s="776">
        <f t="shared" si="865"/>
        <v>0</v>
      </c>
      <c r="BY868" s="644">
        <f t="shared" si="866"/>
        <v>0</v>
      </c>
      <c r="BZ868" s="338"/>
      <c r="CA868" s="338"/>
      <c r="CB868" s="338"/>
      <c r="CC868" s="338"/>
      <c r="CD868" s="338"/>
      <c r="CE868" s="338"/>
      <c r="CF868" s="338"/>
    </row>
    <row r="869" ht="15.75" customHeight="1">
      <c r="A869" s="338"/>
      <c r="B869" s="338"/>
      <c r="C869" s="338"/>
      <c r="D869" s="338"/>
      <c r="E869" s="338"/>
      <c r="F869" s="346"/>
      <c r="G869" s="773">
        <f t="shared" ref="G869:H869" si="885">L869+N869+P869+R869+T869+V869+X869+Z869+AB869+AD869+AF869+AH869+AJ869+AL869+AN869+AP869+AR869+AT869+AV869+AX869+AZ869+BB869+BD869+BF869+BH869+BJ869+BL869+BN869+BP869+BR869+BT869</f>
        <v>0</v>
      </c>
      <c r="H869" s="671">
        <f t="shared" si="885"/>
        <v>0</v>
      </c>
      <c r="I869" s="774">
        <f t="shared" si="4"/>
        <v>0</v>
      </c>
      <c r="J869" s="418"/>
      <c r="K869" s="407">
        <f t="shared" si="5"/>
        <v>0</v>
      </c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  <c r="AI869" s="338"/>
      <c r="AJ869" s="338"/>
      <c r="AK869" s="338"/>
      <c r="AL869" s="338"/>
      <c r="AM869" s="338"/>
      <c r="AN869" s="338"/>
      <c r="AO869" s="338"/>
      <c r="AP869" s="338"/>
      <c r="AQ869" s="338"/>
      <c r="AR869" s="338"/>
      <c r="AS869" s="338"/>
      <c r="AT869" s="338"/>
      <c r="AU869" s="338"/>
      <c r="AV869" s="338"/>
      <c r="AW869" s="338"/>
      <c r="AX869" s="338"/>
      <c r="AY869" s="338"/>
      <c r="AZ869" s="338"/>
      <c r="BA869" s="338"/>
      <c r="BB869" s="338"/>
      <c r="BC869" s="338"/>
      <c r="BD869" s="338"/>
      <c r="BE869" s="338"/>
      <c r="BF869" s="338"/>
      <c r="BG869" s="338"/>
      <c r="BH869" s="338"/>
      <c r="BI869" s="338"/>
      <c r="BJ869" s="338"/>
      <c r="BK869" s="338"/>
      <c r="BL869" s="338"/>
      <c r="BM869" s="338"/>
      <c r="BN869" s="338"/>
      <c r="BO869" s="338"/>
      <c r="BP869" s="338"/>
      <c r="BQ869" s="338"/>
      <c r="BR869" s="338"/>
      <c r="BS869" s="338"/>
      <c r="BT869" s="338"/>
      <c r="BU869" s="338"/>
      <c r="BV869" s="643">
        <f t="shared" si="863"/>
        <v>0</v>
      </c>
      <c r="BW869" s="644">
        <f t="shared" si="864"/>
        <v>0</v>
      </c>
      <c r="BX869" s="776">
        <f t="shared" si="865"/>
        <v>0</v>
      </c>
      <c r="BY869" s="644">
        <f t="shared" si="866"/>
        <v>0</v>
      </c>
      <c r="BZ869" s="338"/>
      <c r="CA869" s="338"/>
      <c r="CB869" s="338"/>
      <c r="CC869" s="338"/>
      <c r="CD869" s="338"/>
      <c r="CE869" s="338"/>
      <c r="CF869" s="338"/>
    </row>
    <row r="870" ht="15.75" customHeight="1">
      <c r="A870" s="338"/>
      <c r="B870" s="338"/>
      <c r="C870" s="338"/>
      <c r="D870" s="338"/>
      <c r="E870" s="338"/>
      <c r="F870" s="346"/>
      <c r="G870" s="773">
        <f t="shared" ref="G870:H870" si="886">L870+N870+P870+R870+T870+V870+X870+Z870+AB870+AD870+AF870+AH870+AJ870+AL870+AN870+AP870+AR870+AT870+AV870+AX870+AZ870+BB870+BD870+BF870+BH870+BJ870+BL870+BN870+BP870+BR870+BT870</f>
        <v>0</v>
      </c>
      <c r="H870" s="671">
        <f t="shared" si="886"/>
        <v>0</v>
      </c>
      <c r="I870" s="774">
        <f t="shared" si="4"/>
        <v>0</v>
      </c>
      <c r="J870" s="418"/>
      <c r="K870" s="407">
        <f t="shared" si="5"/>
        <v>0</v>
      </c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  <c r="AI870" s="338"/>
      <c r="AJ870" s="338"/>
      <c r="AK870" s="338"/>
      <c r="AL870" s="338"/>
      <c r="AM870" s="338"/>
      <c r="AN870" s="338"/>
      <c r="AO870" s="338"/>
      <c r="AP870" s="338"/>
      <c r="AQ870" s="338"/>
      <c r="AR870" s="338"/>
      <c r="AS870" s="338"/>
      <c r="AT870" s="338"/>
      <c r="AU870" s="338"/>
      <c r="AV870" s="338"/>
      <c r="AW870" s="338"/>
      <c r="AX870" s="338"/>
      <c r="AY870" s="338"/>
      <c r="AZ870" s="338"/>
      <c r="BA870" s="338"/>
      <c r="BB870" s="338"/>
      <c r="BC870" s="338"/>
      <c r="BD870" s="338"/>
      <c r="BE870" s="338"/>
      <c r="BF870" s="338"/>
      <c r="BG870" s="338"/>
      <c r="BH870" s="338"/>
      <c r="BI870" s="338"/>
      <c r="BJ870" s="338"/>
      <c r="BK870" s="338"/>
      <c r="BL870" s="338"/>
      <c r="BM870" s="338"/>
      <c r="BN870" s="338"/>
      <c r="BO870" s="338"/>
      <c r="BP870" s="338"/>
      <c r="BQ870" s="338"/>
      <c r="BR870" s="338"/>
      <c r="BS870" s="338"/>
      <c r="BT870" s="338"/>
      <c r="BU870" s="338"/>
      <c r="BV870" s="643">
        <f t="shared" si="863"/>
        <v>0</v>
      </c>
      <c r="BW870" s="644">
        <f t="shared" si="864"/>
        <v>0</v>
      </c>
      <c r="BX870" s="776">
        <f t="shared" si="865"/>
        <v>0</v>
      </c>
      <c r="BY870" s="644">
        <f t="shared" si="866"/>
        <v>0</v>
      </c>
      <c r="BZ870" s="338"/>
      <c r="CA870" s="338"/>
      <c r="CB870" s="338"/>
      <c r="CC870" s="338"/>
      <c r="CD870" s="338"/>
      <c r="CE870" s="338"/>
      <c r="CF870" s="338"/>
    </row>
    <row r="871" ht="15.75" customHeight="1">
      <c r="A871" s="338"/>
      <c r="B871" s="338"/>
      <c r="C871" s="338"/>
      <c r="D871" s="338"/>
      <c r="E871" s="338"/>
      <c r="F871" s="346"/>
      <c r="G871" s="773">
        <f t="shared" ref="G871:H871" si="887">L871+N871+P871+R871+T871+V871+X871+Z871+AB871+AD871+AF871+AH871+AJ871+AL871+AN871+AP871+AR871+AT871+AV871+AX871+AZ871+BB871+BD871+BF871+BH871+BJ871+BL871+BN871+BP871+BR871+BT871</f>
        <v>0</v>
      </c>
      <c r="H871" s="671">
        <f t="shared" si="887"/>
        <v>0</v>
      </c>
      <c r="I871" s="774">
        <f t="shared" si="4"/>
        <v>0</v>
      </c>
      <c r="J871" s="418"/>
      <c r="K871" s="407">
        <f t="shared" si="5"/>
        <v>0</v>
      </c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  <c r="AI871" s="338"/>
      <c r="AJ871" s="338"/>
      <c r="AK871" s="338"/>
      <c r="AL871" s="338"/>
      <c r="AM871" s="338"/>
      <c r="AN871" s="338"/>
      <c r="AO871" s="338"/>
      <c r="AP871" s="338"/>
      <c r="AQ871" s="338"/>
      <c r="AR871" s="338"/>
      <c r="AS871" s="338"/>
      <c r="AT871" s="338"/>
      <c r="AU871" s="338"/>
      <c r="AV871" s="338"/>
      <c r="AW871" s="338"/>
      <c r="AX871" s="338"/>
      <c r="AY871" s="338"/>
      <c r="AZ871" s="338"/>
      <c r="BA871" s="338"/>
      <c r="BB871" s="338"/>
      <c r="BC871" s="338"/>
      <c r="BD871" s="338"/>
      <c r="BE871" s="338"/>
      <c r="BF871" s="338"/>
      <c r="BG871" s="338"/>
      <c r="BH871" s="338"/>
      <c r="BI871" s="338"/>
      <c r="BJ871" s="338"/>
      <c r="BK871" s="338"/>
      <c r="BL871" s="338"/>
      <c r="BM871" s="338"/>
      <c r="BN871" s="338"/>
      <c r="BO871" s="338"/>
      <c r="BP871" s="338"/>
      <c r="BQ871" s="338"/>
      <c r="BR871" s="338"/>
      <c r="BS871" s="338"/>
      <c r="BT871" s="338"/>
      <c r="BU871" s="338"/>
      <c r="BV871" s="643">
        <f t="shared" si="863"/>
        <v>0</v>
      </c>
      <c r="BW871" s="644">
        <f t="shared" si="864"/>
        <v>0</v>
      </c>
      <c r="BX871" s="776">
        <f t="shared" si="865"/>
        <v>0</v>
      </c>
      <c r="BY871" s="644">
        <f t="shared" si="866"/>
        <v>0</v>
      </c>
      <c r="BZ871" s="338"/>
      <c r="CA871" s="338"/>
      <c r="CB871" s="338"/>
      <c r="CC871" s="338"/>
      <c r="CD871" s="338"/>
      <c r="CE871" s="338"/>
      <c r="CF871" s="338"/>
    </row>
    <row r="872" ht="15.75" customHeight="1">
      <c r="A872" s="338"/>
      <c r="B872" s="338"/>
      <c r="C872" s="338"/>
      <c r="D872" s="338"/>
      <c r="E872" s="338"/>
      <c r="F872" s="346"/>
      <c r="G872" s="773">
        <f t="shared" ref="G872:H872" si="888">L872+N872+P872+R872+T872+V872+X872+Z872+AB872+AD872+AF872+AH872+AJ872+AL872+AN872+AP872+AR872+AT872+AV872+AX872+AZ872+BB872+BD872+BF872+BH872+BJ872+BL872+BN872+BP872+BR872+BT872</f>
        <v>0</v>
      </c>
      <c r="H872" s="671">
        <f t="shared" si="888"/>
        <v>0</v>
      </c>
      <c r="I872" s="774">
        <f t="shared" si="4"/>
        <v>0</v>
      </c>
      <c r="J872" s="418"/>
      <c r="K872" s="407">
        <f t="shared" si="5"/>
        <v>0</v>
      </c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  <c r="AI872" s="338"/>
      <c r="AJ872" s="338"/>
      <c r="AK872" s="338"/>
      <c r="AL872" s="338"/>
      <c r="AM872" s="338"/>
      <c r="AN872" s="338"/>
      <c r="AO872" s="338"/>
      <c r="AP872" s="338"/>
      <c r="AQ872" s="338"/>
      <c r="AR872" s="338"/>
      <c r="AS872" s="338"/>
      <c r="AT872" s="338"/>
      <c r="AU872" s="338"/>
      <c r="AV872" s="338"/>
      <c r="AW872" s="338"/>
      <c r="AX872" s="338"/>
      <c r="AY872" s="338"/>
      <c r="AZ872" s="338"/>
      <c r="BA872" s="338"/>
      <c r="BB872" s="338"/>
      <c r="BC872" s="338"/>
      <c r="BD872" s="338"/>
      <c r="BE872" s="338"/>
      <c r="BF872" s="338"/>
      <c r="BG872" s="338"/>
      <c r="BH872" s="338"/>
      <c r="BI872" s="338"/>
      <c r="BJ872" s="338"/>
      <c r="BK872" s="338"/>
      <c r="BL872" s="338"/>
      <c r="BM872" s="338"/>
      <c r="BN872" s="338"/>
      <c r="BO872" s="338"/>
      <c r="BP872" s="338"/>
      <c r="BQ872" s="338"/>
      <c r="BR872" s="338"/>
      <c r="BS872" s="338"/>
      <c r="BT872" s="338"/>
      <c r="BU872" s="338"/>
      <c r="BV872" s="643">
        <f t="shared" si="863"/>
        <v>0</v>
      </c>
      <c r="BW872" s="644">
        <f t="shared" si="864"/>
        <v>0</v>
      </c>
      <c r="BX872" s="776">
        <f t="shared" si="865"/>
        <v>0</v>
      </c>
      <c r="BY872" s="644">
        <f t="shared" si="866"/>
        <v>0</v>
      </c>
      <c r="BZ872" s="338"/>
      <c r="CA872" s="338"/>
      <c r="CB872" s="338"/>
      <c r="CC872" s="338"/>
      <c r="CD872" s="338"/>
      <c r="CE872" s="338"/>
      <c r="CF872" s="338"/>
    </row>
    <row r="873" ht="15.75" customHeight="1">
      <c r="A873" s="338"/>
      <c r="B873" s="338"/>
      <c r="C873" s="338"/>
      <c r="D873" s="338"/>
      <c r="E873" s="338"/>
      <c r="F873" s="346"/>
      <c r="G873" s="773">
        <f t="shared" ref="G873:H873" si="889">L873+N873+P873+R873+T873+V873+X873+Z873+AB873+AD873+AF873+AH873+AJ873+AL873+AN873+AP873+AR873+AT873+AV873+AX873+AZ873+BB873+BD873+BF873+BH873+BJ873+BL873+BN873+BP873+BR873+BT873</f>
        <v>0</v>
      </c>
      <c r="H873" s="671">
        <f t="shared" si="889"/>
        <v>0</v>
      </c>
      <c r="I873" s="774">
        <f t="shared" si="4"/>
        <v>0</v>
      </c>
      <c r="J873" s="418"/>
      <c r="K873" s="407">
        <f t="shared" si="5"/>
        <v>0</v>
      </c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  <c r="AI873" s="338"/>
      <c r="AJ873" s="338"/>
      <c r="AK873" s="338"/>
      <c r="AL873" s="338"/>
      <c r="AM873" s="338"/>
      <c r="AN873" s="338"/>
      <c r="AO873" s="338"/>
      <c r="AP873" s="338"/>
      <c r="AQ873" s="338"/>
      <c r="AR873" s="338"/>
      <c r="AS873" s="338"/>
      <c r="AT873" s="338"/>
      <c r="AU873" s="338"/>
      <c r="AV873" s="338"/>
      <c r="AW873" s="338"/>
      <c r="AX873" s="338"/>
      <c r="AY873" s="338"/>
      <c r="AZ873" s="338"/>
      <c r="BA873" s="338"/>
      <c r="BB873" s="338"/>
      <c r="BC873" s="338"/>
      <c r="BD873" s="338"/>
      <c r="BE873" s="338"/>
      <c r="BF873" s="338"/>
      <c r="BG873" s="338"/>
      <c r="BH873" s="338"/>
      <c r="BI873" s="338"/>
      <c r="BJ873" s="338"/>
      <c r="BK873" s="338"/>
      <c r="BL873" s="338"/>
      <c r="BM873" s="338"/>
      <c r="BN873" s="338"/>
      <c r="BO873" s="338"/>
      <c r="BP873" s="338"/>
      <c r="BQ873" s="338"/>
      <c r="BR873" s="338"/>
      <c r="BS873" s="338"/>
      <c r="BT873" s="338"/>
      <c r="BU873" s="338"/>
      <c r="BV873" s="643">
        <f t="shared" si="863"/>
        <v>0</v>
      </c>
      <c r="BW873" s="644">
        <f t="shared" si="864"/>
        <v>0</v>
      </c>
      <c r="BX873" s="776">
        <f t="shared" si="865"/>
        <v>0</v>
      </c>
      <c r="BY873" s="644">
        <f t="shared" si="866"/>
        <v>0</v>
      </c>
      <c r="BZ873" s="338"/>
      <c r="CA873" s="338"/>
      <c r="CB873" s="338"/>
      <c r="CC873" s="338"/>
      <c r="CD873" s="338"/>
      <c r="CE873" s="338"/>
      <c r="CF873" s="338"/>
    </row>
    <row r="874" ht="15.75" customHeight="1">
      <c r="A874" s="338"/>
      <c r="B874" s="338"/>
      <c r="C874" s="338"/>
      <c r="D874" s="338"/>
      <c r="E874" s="338"/>
      <c r="F874" s="346"/>
      <c r="G874" s="773">
        <f t="shared" ref="G874:H874" si="890">L874+N874+P874+R874+T874+V874+X874+Z874+AB874+AD874+AF874+AH874+AJ874+AL874+AN874+AP874+AR874+AT874+AV874+AX874+AZ874+BB874+BD874+BF874+BH874+BJ874+BL874+BN874+BP874+BR874+BT874</f>
        <v>0</v>
      </c>
      <c r="H874" s="671">
        <f t="shared" si="890"/>
        <v>0</v>
      </c>
      <c r="I874" s="774">
        <f t="shared" si="4"/>
        <v>0</v>
      </c>
      <c r="J874" s="418"/>
      <c r="K874" s="407">
        <f t="shared" si="5"/>
        <v>0</v>
      </c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  <c r="AI874" s="338"/>
      <c r="AJ874" s="338"/>
      <c r="AK874" s="338"/>
      <c r="AL874" s="338"/>
      <c r="AM874" s="338"/>
      <c r="AN874" s="338"/>
      <c r="AO874" s="338"/>
      <c r="AP874" s="338"/>
      <c r="AQ874" s="338"/>
      <c r="AR874" s="338"/>
      <c r="AS874" s="338"/>
      <c r="AT874" s="338"/>
      <c r="AU874" s="338"/>
      <c r="AV874" s="338"/>
      <c r="AW874" s="338"/>
      <c r="AX874" s="338"/>
      <c r="AY874" s="338"/>
      <c r="AZ874" s="338"/>
      <c r="BA874" s="338"/>
      <c r="BB874" s="338"/>
      <c r="BC874" s="338"/>
      <c r="BD874" s="338"/>
      <c r="BE874" s="338"/>
      <c r="BF874" s="338"/>
      <c r="BG874" s="338"/>
      <c r="BH874" s="338"/>
      <c r="BI874" s="338"/>
      <c r="BJ874" s="338"/>
      <c r="BK874" s="338"/>
      <c r="BL874" s="338"/>
      <c r="BM874" s="338"/>
      <c r="BN874" s="338"/>
      <c r="BO874" s="338"/>
      <c r="BP874" s="338"/>
      <c r="BQ874" s="338"/>
      <c r="BR874" s="338"/>
      <c r="BS874" s="338"/>
      <c r="BT874" s="338"/>
      <c r="BU874" s="338"/>
      <c r="BV874" s="643">
        <f t="shared" si="863"/>
        <v>0</v>
      </c>
      <c r="BW874" s="644">
        <f t="shared" si="864"/>
        <v>0</v>
      </c>
      <c r="BX874" s="776">
        <f t="shared" si="865"/>
        <v>0</v>
      </c>
      <c r="BY874" s="644">
        <f t="shared" si="866"/>
        <v>0</v>
      </c>
      <c r="BZ874" s="338"/>
      <c r="CA874" s="338"/>
      <c r="CB874" s="338"/>
      <c r="CC874" s="338"/>
      <c r="CD874" s="338"/>
      <c r="CE874" s="338"/>
      <c r="CF874" s="338"/>
    </row>
    <row r="875" ht="15.75" customHeight="1">
      <c r="A875" s="338"/>
      <c r="B875" s="338"/>
      <c r="C875" s="338"/>
      <c r="D875" s="338"/>
      <c r="E875" s="338"/>
      <c r="F875" s="346"/>
      <c r="G875" s="773">
        <f t="shared" ref="G875:H875" si="891">L875+N875+P875+R875+T875+V875+X875+Z875+AB875+AD875+AF875+AH875+AJ875+AL875+AN875+AP875+AR875+AT875+AV875+AX875+AZ875+BB875+BD875+BF875+BH875+BJ875+BL875+BN875+BP875+BR875+BT875</f>
        <v>0</v>
      </c>
      <c r="H875" s="671">
        <f t="shared" si="891"/>
        <v>0</v>
      </c>
      <c r="I875" s="774">
        <f t="shared" si="4"/>
        <v>0</v>
      </c>
      <c r="J875" s="418"/>
      <c r="K875" s="407">
        <f t="shared" si="5"/>
        <v>0</v>
      </c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  <c r="AI875" s="338"/>
      <c r="AJ875" s="338"/>
      <c r="AK875" s="338"/>
      <c r="AL875" s="338"/>
      <c r="AM875" s="338"/>
      <c r="AN875" s="338"/>
      <c r="AO875" s="338"/>
      <c r="AP875" s="338"/>
      <c r="AQ875" s="338"/>
      <c r="AR875" s="338"/>
      <c r="AS875" s="338"/>
      <c r="AT875" s="338"/>
      <c r="AU875" s="338"/>
      <c r="AV875" s="338"/>
      <c r="AW875" s="338"/>
      <c r="AX875" s="338"/>
      <c r="AY875" s="338"/>
      <c r="AZ875" s="338"/>
      <c r="BA875" s="338"/>
      <c r="BB875" s="338"/>
      <c r="BC875" s="338"/>
      <c r="BD875" s="338"/>
      <c r="BE875" s="338"/>
      <c r="BF875" s="338"/>
      <c r="BG875" s="338"/>
      <c r="BH875" s="338"/>
      <c r="BI875" s="338"/>
      <c r="BJ875" s="338"/>
      <c r="BK875" s="338"/>
      <c r="BL875" s="338"/>
      <c r="BM875" s="338"/>
      <c r="BN875" s="338"/>
      <c r="BO875" s="338"/>
      <c r="BP875" s="338"/>
      <c r="BQ875" s="338"/>
      <c r="BR875" s="338"/>
      <c r="BS875" s="338"/>
      <c r="BT875" s="338"/>
      <c r="BU875" s="338"/>
      <c r="BV875" s="643">
        <f t="shared" si="863"/>
        <v>0</v>
      </c>
      <c r="BW875" s="644">
        <f t="shared" si="864"/>
        <v>0</v>
      </c>
      <c r="BX875" s="776">
        <f t="shared" si="865"/>
        <v>0</v>
      </c>
      <c r="BY875" s="644">
        <f t="shared" si="866"/>
        <v>0</v>
      </c>
      <c r="BZ875" s="338"/>
      <c r="CA875" s="338"/>
      <c r="CB875" s="338"/>
      <c r="CC875" s="338"/>
      <c r="CD875" s="338"/>
      <c r="CE875" s="338"/>
      <c r="CF875" s="338"/>
    </row>
    <row r="876" ht="15.75" customHeight="1">
      <c r="A876" s="338"/>
      <c r="B876" s="338"/>
      <c r="C876" s="338"/>
      <c r="D876" s="338"/>
      <c r="E876" s="338"/>
      <c r="F876" s="346"/>
      <c r="G876" s="773">
        <f t="shared" ref="G876:H876" si="892">L876+N876+P876+R876+T876+V876+X876+Z876+AB876+AD876+AF876+AH876+AJ876+AL876+AN876+AP876+AR876+AT876+AV876+AX876+AZ876+BB876+BD876+BF876+BH876+BJ876+BL876+BN876+BP876+BR876+BT876</f>
        <v>0</v>
      </c>
      <c r="H876" s="671">
        <f t="shared" si="892"/>
        <v>0</v>
      </c>
      <c r="I876" s="774">
        <f t="shared" si="4"/>
        <v>0</v>
      </c>
      <c r="J876" s="418"/>
      <c r="K876" s="407">
        <f t="shared" si="5"/>
        <v>0</v>
      </c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  <c r="AI876" s="338"/>
      <c r="AJ876" s="338"/>
      <c r="AK876" s="338"/>
      <c r="AL876" s="338"/>
      <c r="AM876" s="338"/>
      <c r="AN876" s="338"/>
      <c r="AO876" s="338"/>
      <c r="AP876" s="338"/>
      <c r="AQ876" s="338"/>
      <c r="AR876" s="338"/>
      <c r="AS876" s="338"/>
      <c r="AT876" s="338"/>
      <c r="AU876" s="338"/>
      <c r="AV876" s="338"/>
      <c r="AW876" s="338"/>
      <c r="AX876" s="338"/>
      <c r="AY876" s="338"/>
      <c r="AZ876" s="338"/>
      <c r="BA876" s="338"/>
      <c r="BB876" s="338"/>
      <c r="BC876" s="338"/>
      <c r="BD876" s="338"/>
      <c r="BE876" s="338"/>
      <c r="BF876" s="338"/>
      <c r="BG876" s="338"/>
      <c r="BH876" s="338"/>
      <c r="BI876" s="338"/>
      <c r="BJ876" s="338"/>
      <c r="BK876" s="338"/>
      <c r="BL876" s="338"/>
      <c r="BM876" s="338"/>
      <c r="BN876" s="338"/>
      <c r="BO876" s="338"/>
      <c r="BP876" s="338"/>
      <c r="BQ876" s="338"/>
      <c r="BR876" s="338"/>
      <c r="BS876" s="338"/>
      <c r="BT876" s="338"/>
      <c r="BU876" s="338"/>
      <c r="BV876" s="643">
        <f t="shared" si="863"/>
        <v>0</v>
      </c>
      <c r="BW876" s="644">
        <f t="shared" si="864"/>
        <v>0</v>
      </c>
      <c r="BX876" s="776">
        <f t="shared" si="865"/>
        <v>0</v>
      </c>
      <c r="BY876" s="644">
        <f t="shared" si="866"/>
        <v>0</v>
      </c>
      <c r="BZ876" s="338"/>
      <c r="CA876" s="338"/>
      <c r="CB876" s="338"/>
      <c r="CC876" s="338"/>
      <c r="CD876" s="338"/>
      <c r="CE876" s="338"/>
      <c r="CF876" s="338"/>
    </row>
    <row r="877" ht="15.75" customHeight="1">
      <c r="A877" s="338"/>
      <c r="B877" s="338"/>
      <c r="C877" s="338"/>
      <c r="D877" s="338"/>
      <c r="E877" s="338"/>
      <c r="F877" s="346"/>
      <c r="G877" s="773">
        <f t="shared" ref="G877:H877" si="893">L877+N877+P877+R877+T877+V877+X877+Z877+AB877+AD877+AF877+AH877+AJ877+AL877+AN877+AP877+AR877+AT877+AV877+AX877+AZ877+BB877+BD877+BF877+BH877+BJ877+BL877+BN877+BP877+BR877+BT877</f>
        <v>0</v>
      </c>
      <c r="H877" s="671">
        <f t="shared" si="893"/>
        <v>0</v>
      </c>
      <c r="I877" s="774">
        <f t="shared" si="4"/>
        <v>0</v>
      </c>
      <c r="J877" s="418"/>
      <c r="K877" s="407">
        <f t="shared" si="5"/>
        <v>0</v>
      </c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  <c r="AI877" s="338"/>
      <c r="AJ877" s="338"/>
      <c r="AK877" s="338"/>
      <c r="AL877" s="338"/>
      <c r="AM877" s="338"/>
      <c r="AN877" s="338"/>
      <c r="AO877" s="338"/>
      <c r="AP877" s="338"/>
      <c r="AQ877" s="338"/>
      <c r="AR877" s="338"/>
      <c r="AS877" s="338"/>
      <c r="AT877" s="338"/>
      <c r="AU877" s="338"/>
      <c r="AV877" s="338"/>
      <c r="AW877" s="338"/>
      <c r="AX877" s="338"/>
      <c r="AY877" s="338"/>
      <c r="AZ877" s="338"/>
      <c r="BA877" s="338"/>
      <c r="BB877" s="338"/>
      <c r="BC877" s="338"/>
      <c r="BD877" s="338"/>
      <c r="BE877" s="338"/>
      <c r="BF877" s="338"/>
      <c r="BG877" s="338"/>
      <c r="BH877" s="338"/>
      <c r="BI877" s="338"/>
      <c r="BJ877" s="338"/>
      <c r="BK877" s="338"/>
      <c r="BL877" s="338"/>
      <c r="BM877" s="338"/>
      <c r="BN877" s="338"/>
      <c r="BO877" s="338"/>
      <c r="BP877" s="338"/>
      <c r="BQ877" s="338"/>
      <c r="BR877" s="338"/>
      <c r="BS877" s="338"/>
      <c r="BT877" s="338"/>
      <c r="BU877" s="338"/>
      <c r="BV877" s="643">
        <f t="shared" si="863"/>
        <v>0</v>
      </c>
      <c r="BW877" s="644">
        <f t="shared" si="864"/>
        <v>0</v>
      </c>
      <c r="BX877" s="776">
        <f t="shared" si="865"/>
        <v>0</v>
      </c>
      <c r="BY877" s="644">
        <f t="shared" si="866"/>
        <v>0</v>
      </c>
      <c r="BZ877" s="338"/>
      <c r="CA877" s="338"/>
      <c r="CB877" s="338"/>
      <c r="CC877" s="338"/>
      <c r="CD877" s="338"/>
      <c r="CE877" s="338"/>
      <c r="CF877" s="338"/>
    </row>
    <row r="878" ht="15.75" customHeight="1">
      <c r="A878" s="338"/>
      <c r="B878" s="338"/>
      <c r="C878" s="338"/>
      <c r="D878" s="338"/>
      <c r="E878" s="338"/>
      <c r="F878" s="346"/>
      <c r="G878" s="773">
        <f t="shared" ref="G878:H878" si="894">L878+N878+P878+R878+T878+V878+X878+Z878+AB878+AD878+AF878+AH878+AJ878+AL878+AN878+AP878+AR878+AT878+AV878+AX878+AZ878+BB878+BD878+BF878+BH878+BJ878+BL878+BN878+BP878+BR878+BT878</f>
        <v>0</v>
      </c>
      <c r="H878" s="671">
        <f t="shared" si="894"/>
        <v>0</v>
      </c>
      <c r="I878" s="774">
        <f t="shared" si="4"/>
        <v>0</v>
      </c>
      <c r="J878" s="418"/>
      <c r="K878" s="407">
        <f t="shared" si="5"/>
        <v>0</v>
      </c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  <c r="AI878" s="338"/>
      <c r="AJ878" s="338"/>
      <c r="AK878" s="338"/>
      <c r="AL878" s="338"/>
      <c r="AM878" s="338"/>
      <c r="AN878" s="338"/>
      <c r="AO878" s="338"/>
      <c r="AP878" s="338"/>
      <c r="AQ878" s="338"/>
      <c r="AR878" s="338"/>
      <c r="AS878" s="338"/>
      <c r="AT878" s="338"/>
      <c r="AU878" s="338"/>
      <c r="AV878" s="338"/>
      <c r="AW878" s="338"/>
      <c r="AX878" s="338"/>
      <c r="AY878" s="338"/>
      <c r="AZ878" s="338"/>
      <c r="BA878" s="338"/>
      <c r="BB878" s="338"/>
      <c r="BC878" s="338"/>
      <c r="BD878" s="338"/>
      <c r="BE878" s="338"/>
      <c r="BF878" s="338"/>
      <c r="BG878" s="338"/>
      <c r="BH878" s="338"/>
      <c r="BI878" s="338"/>
      <c r="BJ878" s="338"/>
      <c r="BK878" s="338"/>
      <c r="BL878" s="338"/>
      <c r="BM878" s="338"/>
      <c r="BN878" s="338"/>
      <c r="BO878" s="338"/>
      <c r="BP878" s="338"/>
      <c r="BQ878" s="338"/>
      <c r="BR878" s="338"/>
      <c r="BS878" s="338"/>
      <c r="BT878" s="338"/>
      <c r="BU878" s="338"/>
      <c r="BV878" s="643">
        <f t="shared" si="863"/>
        <v>0</v>
      </c>
      <c r="BW878" s="644">
        <f t="shared" si="864"/>
        <v>0</v>
      </c>
      <c r="BX878" s="776">
        <f t="shared" si="865"/>
        <v>0</v>
      </c>
      <c r="BY878" s="644">
        <f t="shared" si="866"/>
        <v>0</v>
      </c>
      <c r="BZ878" s="338"/>
      <c r="CA878" s="338"/>
      <c r="CB878" s="338"/>
      <c r="CC878" s="338"/>
      <c r="CD878" s="338"/>
      <c r="CE878" s="338"/>
      <c r="CF878" s="338"/>
    </row>
    <row r="879" ht="15.75" customHeight="1">
      <c r="A879" s="338"/>
      <c r="B879" s="338"/>
      <c r="C879" s="338"/>
      <c r="D879" s="338"/>
      <c r="E879" s="338"/>
      <c r="F879" s="346"/>
      <c r="G879" s="773">
        <f t="shared" ref="G879:H879" si="895">L879+N879+P879+R879+T879+V879+X879+Z879+AB879+AD879+AF879+AH879+AJ879+AL879+AN879+AP879+AR879+AT879+AV879+AX879+AZ879+BB879+BD879+BF879+BH879+BJ879+BL879+BN879+BP879+BR879+BT879</f>
        <v>0</v>
      </c>
      <c r="H879" s="671">
        <f t="shared" si="895"/>
        <v>0</v>
      </c>
      <c r="I879" s="774">
        <f t="shared" si="4"/>
        <v>0</v>
      </c>
      <c r="J879" s="418"/>
      <c r="K879" s="407">
        <f t="shared" si="5"/>
        <v>0</v>
      </c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  <c r="AI879" s="338"/>
      <c r="AJ879" s="338"/>
      <c r="AK879" s="338"/>
      <c r="AL879" s="338"/>
      <c r="AM879" s="338"/>
      <c r="AN879" s="338"/>
      <c r="AO879" s="338"/>
      <c r="AP879" s="338"/>
      <c r="AQ879" s="338"/>
      <c r="AR879" s="338"/>
      <c r="AS879" s="338"/>
      <c r="AT879" s="338"/>
      <c r="AU879" s="338"/>
      <c r="AV879" s="338"/>
      <c r="AW879" s="338"/>
      <c r="AX879" s="338"/>
      <c r="AY879" s="338"/>
      <c r="AZ879" s="338"/>
      <c r="BA879" s="338"/>
      <c r="BB879" s="338"/>
      <c r="BC879" s="338"/>
      <c r="BD879" s="338"/>
      <c r="BE879" s="338"/>
      <c r="BF879" s="338"/>
      <c r="BG879" s="338"/>
      <c r="BH879" s="338"/>
      <c r="BI879" s="338"/>
      <c r="BJ879" s="338"/>
      <c r="BK879" s="338"/>
      <c r="BL879" s="338"/>
      <c r="BM879" s="338"/>
      <c r="BN879" s="338"/>
      <c r="BO879" s="338"/>
      <c r="BP879" s="338"/>
      <c r="BQ879" s="338"/>
      <c r="BR879" s="338"/>
      <c r="BS879" s="338"/>
      <c r="BT879" s="338"/>
      <c r="BU879" s="338"/>
      <c r="BV879" s="643">
        <f t="shared" si="863"/>
        <v>0</v>
      </c>
      <c r="BW879" s="644">
        <f t="shared" si="864"/>
        <v>0</v>
      </c>
      <c r="BX879" s="776">
        <f t="shared" si="865"/>
        <v>0</v>
      </c>
      <c r="BY879" s="644">
        <f t="shared" si="866"/>
        <v>0</v>
      </c>
      <c r="BZ879" s="338"/>
      <c r="CA879" s="338"/>
      <c r="CB879" s="338"/>
      <c r="CC879" s="338"/>
      <c r="CD879" s="338"/>
      <c r="CE879" s="338"/>
      <c r="CF879" s="338"/>
    </row>
    <row r="880" ht="15.75" customHeight="1">
      <c r="A880" s="338"/>
      <c r="B880" s="338"/>
      <c r="C880" s="338"/>
      <c r="D880" s="338"/>
      <c r="E880" s="338"/>
      <c r="F880" s="346"/>
      <c r="G880" s="773">
        <f t="shared" ref="G880:H880" si="896">L880+N880+P880+R880+T880+V880+X880+Z880+AB880+AD880+AF880+AH880+AJ880+AL880+AN880+AP880+AR880+AT880+AV880+AX880+AZ880+BB880+BD880+BF880+BH880+BJ880+BL880+BN880+BP880+BR880+BT880</f>
        <v>0</v>
      </c>
      <c r="H880" s="671">
        <f t="shared" si="896"/>
        <v>0</v>
      </c>
      <c r="I880" s="774">
        <f t="shared" si="4"/>
        <v>0</v>
      </c>
      <c r="J880" s="418"/>
      <c r="K880" s="407">
        <f t="shared" si="5"/>
        <v>0</v>
      </c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  <c r="AI880" s="338"/>
      <c r="AJ880" s="338"/>
      <c r="AK880" s="338"/>
      <c r="AL880" s="338"/>
      <c r="AM880" s="338"/>
      <c r="AN880" s="338"/>
      <c r="AO880" s="338"/>
      <c r="AP880" s="338"/>
      <c r="AQ880" s="338"/>
      <c r="AR880" s="338"/>
      <c r="AS880" s="338"/>
      <c r="AT880" s="338"/>
      <c r="AU880" s="338"/>
      <c r="AV880" s="338"/>
      <c r="AW880" s="338"/>
      <c r="AX880" s="338"/>
      <c r="AY880" s="338"/>
      <c r="AZ880" s="338"/>
      <c r="BA880" s="338"/>
      <c r="BB880" s="338"/>
      <c r="BC880" s="338"/>
      <c r="BD880" s="338"/>
      <c r="BE880" s="338"/>
      <c r="BF880" s="338"/>
      <c r="BG880" s="338"/>
      <c r="BH880" s="338"/>
      <c r="BI880" s="338"/>
      <c r="BJ880" s="338"/>
      <c r="BK880" s="338"/>
      <c r="BL880" s="338"/>
      <c r="BM880" s="338"/>
      <c r="BN880" s="338"/>
      <c r="BO880" s="338"/>
      <c r="BP880" s="338"/>
      <c r="BQ880" s="338"/>
      <c r="BR880" s="338"/>
      <c r="BS880" s="338"/>
      <c r="BT880" s="338"/>
      <c r="BU880" s="338"/>
      <c r="BV880" s="643">
        <f t="shared" si="863"/>
        <v>0</v>
      </c>
      <c r="BW880" s="644">
        <f t="shared" si="864"/>
        <v>0</v>
      </c>
      <c r="BX880" s="776">
        <f t="shared" si="865"/>
        <v>0</v>
      </c>
      <c r="BY880" s="644">
        <f t="shared" si="866"/>
        <v>0</v>
      </c>
      <c r="BZ880" s="338"/>
      <c r="CA880" s="338"/>
      <c r="CB880" s="338"/>
      <c r="CC880" s="338"/>
      <c r="CD880" s="338"/>
      <c r="CE880" s="338"/>
      <c r="CF880" s="338"/>
    </row>
    <row r="881" ht="15.75" customHeight="1">
      <c r="A881" s="338"/>
      <c r="B881" s="338"/>
      <c r="C881" s="338"/>
      <c r="D881" s="338"/>
      <c r="E881" s="338"/>
      <c r="F881" s="346"/>
      <c r="G881" s="773">
        <f t="shared" ref="G881:H881" si="897">L881+N881+P881+R881+T881+V881+X881+Z881+AB881+AD881+AF881+AH881+AJ881+AL881+AN881+AP881+AR881+AT881+AV881+AX881+AZ881+BB881+BD881+BF881+BH881+BJ881+BL881+BN881+BP881+BR881+BT881</f>
        <v>0</v>
      </c>
      <c r="H881" s="671">
        <f t="shared" si="897"/>
        <v>0</v>
      </c>
      <c r="I881" s="774">
        <f t="shared" si="4"/>
        <v>0</v>
      </c>
      <c r="J881" s="418"/>
      <c r="K881" s="407">
        <f t="shared" si="5"/>
        <v>0</v>
      </c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  <c r="AI881" s="338"/>
      <c r="AJ881" s="338"/>
      <c r="AK881" s="338"/>
      <c r="AL881" s="338"/>
      <c r="AM881" s="338"/>
      <c r="AN881" s="338"/>
      <c r="AO881" s="338"/>
      <c r="AP881" s="338"/>
      <c r="AQ881" s="338"/>
      <c r="AR881" s="338"/>
      <c r="AS881" s="338"/>
      <c r="AT881" s="338"/>
      <c r="AU881" s="338"/>
      <c r="AV881" s="338"/>
      <c r="AW881" s="338"/>
      <c r="AX881" s="338"/>
      <c r="AY881" s="338"/>
      <c r="AZ881" s="338"/>
      <c r="BA881" s="338"/>
      <c r="BB881" s="338"/>
      <c r="BC881" s="338"/>
      <c r="BD881" s="338"/>
      <c r="BE881" s="338"/>
      <c r="BF881" s="338"/>
      <c r="BG881" s="338"/>
      <c r="BH881" s="338"/>
      <c r="BI881" s="338"/>
      <c r="BJ881" s="338"/>
      <c r="BK881" s="338"/>
      <c r="BL881" s="338"/>
      <c r="BM881" s="338"/>
      <c r="BN881" s="338"/>
      <c r="BO881" s="338"/>
      <c r="BP881" s="338"/>
      <c r="BQ881" s="338"/>
      <c r="BR881" s="338"/>
      <c r="BS881" s="338"/>
      <c r="BT881" s="338"/>
      <c r="BU881" s="338"/>
      <c r="BV881" s="643">
        <f t="shared" si="863"/>
        <v>0</v>
      </c>
      <c r="BW881" s="644">
        <f t="shared" si="864"/>
        <v>0</v>
      </c>
      <c r="BX881" s="776">
        <f t="shared" si="865"/>
        <v>0</v>
      </c>
      <c r="BY881" s="644">
        <f t="shared" si="866"/>
        <v>0</v>
      </c>
      <c r="BZ881" s="338"/>
      <c r="CA881" s="338"/>
      <c r="CB881" s="338"/>
      <c r="CC881" s="338"/>
      <c r="CD881" s="338"/>
      <c r="CE881" s="338"/>
      <c r="CF881" s="338"/>
    </row>
    <row r="882" ht="15.75" customHeight="1">
      <c r="A882" s="338"/>
      <c r="B882" s="338"/>
      <c r="C882" s="338"/>
      <c r="D882" s="338"/>
      <c r="E882" s="338"/>
      <c r="F882" s="346"/>
      <c r="G882" s="773">
        <f t="shared" ref="G882:H882" si="898">L882+N882+P882+R882+T882+V882+X882+Z882+AB882+AD882+AF882+AH882+AJ882+AL882+AN882+AP882+AR882+AT882+AV882+AX882+AZ882+BB882+BD882+BF882+BH882+BJ882+BL882+BN882+BP882+BR882+BT882</f>
        <v>0</v>
      </c>
      <c r="H882" s="671">
        <f t="shared" si="898"/>
        <v>0</v>
      </c>
      <c r="I882" s="774">
        <f t="shared" si="4"/>
        <v>0</v>
      </c>
      <c r="J882" s="418"/>
      <c r="K882" s="407">
        <f t="shared" si="5"/>
        <v>0</v>
      </c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  <c r="AI882" s="338"/>
      <c r="AJ882" s="338"/>
      <c r="AK882" s="338"/>
      <c r="AL882" s="338"/>
      <c r="AM882" s="338"/>
      <c r="AN882" s="338"/>
      <c r="AO882" s="338"/>
      <c r="AP882" s="338"/>
      <c r="AQ882" s="338"/>
      <c r="AR882" s="338"/>
      <c r="AS882" s="338"/>
      <c r="AT882" s="338"/>
      <c r="AU882" s="338"/>
      <c r="AV882" s="338"/>
      <c r="AW882" s="338"/>
      <c r="AX882" s="338"/>
      <c r="AY882" s="338"/>
      <c r="AZ882" s="338"/>
      <c r="BA882" s="338"/>
      <c r="BB882" s="338"/>
      <c r="BC882" s="338"/>
      <c r="BD882" s="338"/>
      <c r="BE882" s="338"/>
      <c r="BF882" s="338"/>
      <c r="BG882" s="338"/>
      <c r="BH882" s="338"/>
      <c r="BI882" s="338"/>
      <c r="BJ882" s="338"/>
      <c r="BK882" s="338"/>
      <c r="BL882" s="338"/>
      <c r="BM882" s="338"/>
      <c r="BN882" s="338"/>
      <c r="BO882" s="338"/>
      <c r="BP882" s="338"/>
      <c r="BQ882" s="338"/>
      <c r="BR882" s="338"/>
      <c r="BS882" s="338"/>
      <c r="BT882" s="338"/>
      <c r="BU882" s="338"/>
      <c r="BV882" s="643">
        <f t="shared" si="863"/>
        <v>0</v>
      </c>
      <c r="BW882" s="644">
        <f t="shared" si="864"/>
        <v>0</v>
      </c>
      <c r="BX882" s="776">
        <f t="shared" si="865"/>
        <v>0</v>
      </c>
      <c r="BY882" s="644">
        <f t="shared" si="866"/>
        <v>0</v>
      </c>
      <c r="BZ882" s="338"/>
      <c r="CA882" s="338"/>
      <c r="CB882" s="338"/>
      <c r="CC882" s="338"/>
      <c r="CD882" s="338"/>
      <c r="CE882" s="338"/>
      <c r="CF882" s="338"/>
    </row>
    <row r="883" ht="15.75" customHeight="1">
      <c r="A883" s="338"/>
      <c r="B883" s="338"/>
      <c r="C883" s="338"/>
      <c r="D883" s="338"/>
      <c r="E883" s="338"/>
      <c r="F883" s="346"/>
      <c r="G883" s="773">
        <f t="shared" ref="G883:H883" si="899">L883+N883+P883+R883+T883+V883+X883+Z883+AB883+AD883+AF883+AH883+AJ883+AL883+AN883+AP883+AR883+AT883+AV883+AX883+AZ883+BB883+BD883+BF883+BH883+BJ883+BL883+BN883+BP883+BR883+BT883</f>
        <v>0</v>
      </c>
      <c r="H883" s="671">
        <f t="shared" si="899"/>
        <v>0</v>
      </c>
      <c r="I883" s="774">
        <f t="shared" si="4"/>
        <v>0</v>
      </c>
      <c r="J883" s="418"/>
      <c r="K883" s="407">
        <f t="shared" si="5"/>
        <v>0</v>
      </c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  <c r="AI883" s="338"/>
      <c r="AJ883" s="338"/>
      <c r="AK883" s="338"/>
      <c r="AL883" s="338"/>
      <c r="AM883" s="338"/>
      <c r="AN883" s="338"/>
      <c r="AO883" s="338"/>
      <c r="AP883" s="338"/>
      <c r="AQ883" s="338"/>
      <c r="AR883" s="338"/>
      <c r="AS883" s="338"/>
      <c r="AT883" s="338"/>
      <c r="AU883" s="338"/>
      <c r="AV883" s="338"/>
      <c r="AW883" s="338"/>
      <c r="AX883" s="338"/>
      <c r="AY883" s="338"/>
      <c r="AZ883" s="338"/>
      <c r="BA883" s="338"/>
      <c r="BB883" s="338"/>
      <c r="BC883" s="338"/>
      <c r="BD883" s="338"/>
      <c r="BE883" s="338"/>
      <c r="BF883" s="338"/>
      <c r="BG883" s="338"/>
      <c r="BH883" s="338"/>
      <c r="BI883" s="338"/>
      <c r="BJ883" s="338"/>
      <c r="BK883" s="338"/>
      <c r="BL883" s="338"/>
      <c r="BM883" s="338"/>
      <c r="BN883" s="338"/>
      <c r="BO883" s="338"/>
      <c r="BP883" s="338"/>
      <c r="BQ883" s="338"/>
      <c r="BR883" s="338"/>
      <c r="BS883" s="338"/>
      <c r="BT883" s="338"/>
      <c r="BU883" s="338"/>
      <c r="BV883" s="643">
        <f t="shared" si="863"/>
        <v>0</v>
      </c>
      <c r="BW883" s="644">
        <f t="shared" si="864"/>
        <v>0</v>
      </c>
      <c r="BX883" s="776">
        <f t="shared" si="865"/>
        <v>0</v>
      </c>
      <c r="BY883" s="644">
        <f t="shared" si="866"/>
        <v>0</v>
      </c>
      <c r="BZ883" s="338"/>
      <c r="CA883" s="338"/>
      <c r="CB883" s="338"/>
      <c r="CC883" s="338"/>
      <c r="CD883" s="338"/>
      <c r="CE883" s="338"/>
      <c r="CF883" s="338"/>
    </row>
    <row r="884" ht="15.75" customHeight="1">
      <c r="A884" s="338"/>
      <c r="B884" s="338"/>
      <c r="C884" s="338"/>
      <c r="D884" s="338"/>
      <c r="E884" s="338"/>
      <c r="F884" s="346"/>
      <c r="G884" s="773">
        <f t="shared" ref="G884:H884" si="900">L884+N884+P884+R884+T884+V884+X884+Z884+AB884+AD884+AF884+AH884+AJ884+AL884+AN884+AP884+AR884+AT884+AV884+AX884+AZ884+BB884+BD884+BF884+BH884+BJ884+BL884+BN884+BP884+BR884+BT884</f>
        <v>0</v>
      </c>
      <c r="H884" s="671">
        <f t="shared" si="900"/>
        <v>0</v>
      </c>
      <c r="I884" s="774">
        <f t="shared" si="4"/>
        <v>0</v>
      </c>
      <c r="J884" s="418"/>
      <c r="K884" s="407">
        <f t="shared" si="5"/>
        <v>0</v>
      </c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  <c r="AI884" s="338"/>
      <c r="AJ884" s="338"/>
      <c r="AK884" s="338"/>
      <c r="AL884" s="338"/>
      <c r="AM884" s="338"/>
      <c r="AN884" s="338"/>
      <c r="AO884" s="338"/>
      <c r="AP884" s="338"/>
      <c r="AQ884" s="338"/>
      <c r="AR884" s="338"/>
      <c r="AS884" s="338"/>
      <c r="AT884" s="338"/>
      <c r="AU884" s="338"/>
      <c r="AV884" s="338"/>
      <c r="AW884" s="338"/>
      <c r="AX884" s="338"/>
      <c r="AY884" s="338"/>
      <c r="AZ884" s="338"/>
      <c r="BA884" s="338"/>
      <c r="BB884" s="338"/>
      <c r="BC884" s="338"/>
      <c r="BD884" s="338"/>
      <c r="BE884" s="338"/>
      <c r="BF884" s="338"/>
      <c r="BG884" s="338"/>
      <c r="BH884" s="338"/>
      <c r="BI884" s="338"/>
      <c r="BJ884" s="338"/>
      <c r="BK884" s="338"/>
      <c r="BL884" s="338"/>
      <c r="BM884" s="338"/>
      <c r="BN884" s="338"/>
      <c r="BO884" s="338"/>
      <c r="BP884" s="338"/>
      <c r="BQ884" s="338"/>
      <c r="BR884" s="338"/>
      <c r="BS884" s="338"/>
      <c r="BT884" s="338"/>
      <c r="BU884" s="338"/>
      <c r="BV884" s="643">
        <f t="shared" si="863"/>
        <v>0</v>
      </c>
      <c r="BW884" s="644">
        <f t="shared" si="864"/>
        <v>0</v>
      </c>
      <c r="BX884" s="776">
        <f t="shared" si="865"/>
        <v>0</v>
      </c>
      <c r="BY884" s="644">
        <f t="shared" si="866"/>
        <v>0</v>
      </c>
      <c r="BZ884" s="338"/>
      <c r="CA884" s="338"/>
      <c r="CB884" s="338"/>
      <c r="CC884" s="338"/>
      <c r="CD884" s="338"/>
      <c r="CE884" s="338"/>
      <c r="CF884" s="338"/>
    </row>
    <row r="885" ht="15.75" customHeight="1">
      <c r="A885" s="338"/>
      <c r="B885" s="338"/>
      <c r="C885" s="338"/>
      <c r="D885" s="338"/>
      <c r="E885" s="338"/>
      <c r="F885" s="346"/>
      <c r="G885" s="773">
        <f t="shared" ref="G885:H885" si="901">L885+N885+P885+R885+T885+V885+X885+Z885+AB885+AD885+AF885+AH885+AJ885+AL885+AN885+AP885+AR885+AT885+AV885+AX885+AZ885+BB885+BD885+BF885+BH885+BJ885+BL885+BN885+BP885+BR885+BT885</f>
        <v>0</v>
      </c>
      <c r="H885" s="671">
        <f t="shared" si="901"/>
        <v>0</v>
      </c>
      <c r="I885" s="774">
        <f t="shared" si="4"/>
        <v>0</v>
      </c>
      <c r="J885" s="418"/>
      <c r="K885" s="407">
        <f t="shared" si="5"/>
        <v>0</v>
      </c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  <c r="AI885" s="338"/>
      <c r="AJ885" s="338"/>
      <c r="AK885" s="338"/>
      <c r="AL885" s="338"/>
      <c r="AM885" s="338"/>
      <c r="AN885" s="338"/>
      <c r="AO885" s="338"/>
      <c r="AP885" s="338"/>
      <c r="AQ885" s="338"/>
      <c r="AR885" s="338"/>
      <c r="AS885" s="338"/>
      <c r="AT885" s="338"/>
      <c r="AU885" s="338"/>
      <c r="AV885" s="338"/>
      <c r="AW885" s="338"/>
      <c r="AX885" s="338"/>
      <c r="AY885" s="338"/>
      <c r="AZ885" s="338"/>
      <c r="BA885" s="338"/>
      <c r="BB885" s="338"/>
      <c r="BC885" s="338"/>
      <c r="BD885" s="338"/>
      <c r="BE885" s="338"/>
      <c r="BF885" s="338"/>
      <c r="BG885" s="338"/>
      <c r="BH885" s="338"/>
      <c r="BI885" s="338"/>
      <c r="BJ885" s="338"/>
      <c r="BK885" s="338"/>
      <c r="BL885" s="338"/>
      <c r="BM885" s="338"/>
      <c r="BN885" s="338"/>
      <c r="BO885" s="338"/>
      <c r="BP885" s="338"/>
      <c r="BQ885" s="338"/>
      <c r="BR885" s="338"/>
      <c r="BS885" s="338"/>
      <c r="BT885" s="338"/>
      <c r="BU885" s="338"/>
      <c r="BV885" s="643">
        <f t="shared" si="863"/>
        <v>0</v>
      </c>
      <c r="BW885" s="644">
        <f t="shared" si="864"/>
        <v>0</v>
      </c>
      <c r="BX885" s="776">
        <f t="shared" si="865"/>
        <v>0</v>
      </c>
      <c r="BY885" s="644">
        <f t="shared" si="866"/>
        <v>0</v>
      </c>
      <c r="BZ885" s="338"/>
      <c r="CA885" s="338"/>
      <c r="CB885" s="338"/>
      <c r="CC885" s="338"/>
      <c r="CD885" s="338"/>
      <c r="CE885" s="338"/>
      <c r="CF885" s="338"/>
    </row>
    <row r="886" ht="15.75" customHeight="1">
      <c r="A886" s="338"/>
      <c r="B886" s="338"/>
      <c r="C886" s="338"/>
      <c r="D886" s="338"/>
      <c r="E886" s="338"/>
      <c r="F886" s="346"/>
      <c r="G886" s="773">
        <f t="shared" ref="G886:H886" si="902">L886+N886+P886+R886+T886+V886+X886+Z886+AB886+AD886+AF886+AH886+AJ886+AL886+AN886+AP886+AR886+AT886+AV886+AX886+AZ886+BB886+BD886+BF886+BH886+BJ886+BL886+BN886+BP886+BR886+BT886</f>
        <v>0</v>
      </c>
      <c r="H886" s="671">
        <f t="shared" si="902"/>
        <v>0</v>
      </c>
      <c r="I886" s="774">
        <f t="shared" si="4"/>
        <v>0</v>
      </c>
      <c r="J886" s="418"/>
      <c r="K886" s="407">
        <f t="shared" si="5"/>
        <v>0</v>
      </c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  <c r="AI886" s="338"/>
      <c r="AJ886" s="338"/>
      <c r="AK886" s="338"/>
      <c r="AL886" s="338"/>
      <c r="AM886" s="338"/>
      <c r="AN886" s="338"/>
      <c r="AO886" s="338"/>
      <c r="AP886" s="338"/>
      <c r="AQ886" s="338"/>
      <c r="AR886" s="338"/>
      <c r="AS886" s="338"/>
      <c r="AT886" s="338"/>
      <c r="AU886" s="338"/>
      <c r="AV886" s="338"/>
      <c r="AW886" s="338"/>
      <c r="AX886" s="338"/>
      <c r="AY886" s="338"/>
      <c r="AZ886" s="338"/>
      <c r="BA886" s="338"/>
      <c r="BB886" s="338"/>
      <c r="BC886" s="338"/>
      <c r="BD886" s="338"/>
      <c r="BE886" s="338"/>
      <c r="BF886" s="338"/>
      <c r="BG886" s="338"/>
      <c r="BH886" s="338"/>
      <c r="BI886" s="338"/>
      <c r="BJ886" s="338"/>
      <c r="BK886" s="338"/>
      <c r="BL886" s="338"/>
      <c r="BM886" s="338"/>
      <c r="BN886" s="338"/>
      <c r="BO886" s="338"/>
      <c r="BP886" s="338"/>
      <c r="BQ886" s="338"/>
      <c r="BR886" s="338"/>
      <c r="BS886" s="338"/>
      <c r="BT886" s="338"/>
      <c r="BU886" s="338"/>
      <c r="BV886" s="643">
        <f t="shared" si="863"/>
        <v>0</v>
      </c>
      <c r="BW886" s="644">
        <f t="shared" si="864"/>
        <v>0</v>
      </c>
      <c r="BX886" s="776">
        <f t="shared" si="865"/>
        <v>0</v>
      </c>
      <c r="BY886" s="644">
        <f t="shared" si="866"/>
        <v>0</v>
      </c>
      <c r="BZ886" s="338"/>
      <c r="CA886" s="338"/>
      <c r="CB886" s="338"/>
      <c r="CC886" s="338"/>
      <c r="CD886" s="338"/>
      <c r="CE886" s="338"/>
      <c r="CF886" s="338"/>
    </row>
    <row r="887" ht="15.75" customHeight="1">
      <c r="A887" s="338"/>
      <c r="B887" s="338"/>
      <c r="C887" s="338"/>
      <c r="D887" s="338"/>
      <c r="E887" s="338"/>
      <c r="F887" s="346"/>
      <c r="G887" s="773">
        <f t="shared" ref="G887:H887" si="903">L887+N887+P887+R887+T887+V887+X887+Z887+AB887+AD887+AF887+AH887+AJ887+AL887+AN887+AP887+AR887+AT887+AV887+AX887+AZ887+BB887+BD887+BF887+BH887+BJ887+BL887+BN887+BP887+BR887+BT887</f>
        <v>0</v>
      </c>
      <c r="H887" s="671">
        <f t="shared" si="903"/>
        <v>0</v>
      </c>
      <c r="I887" s="774">
        <f t="shared" si="4"/>
        <v>0</v>
      </c>
      <c r="J887" s="418"/>
      <c r="K887" s="407">
        <f t="shared" si="5"/>
        <v>0</v>
      </c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  <c r="AI887" s="338"/>
      <c r="AJ887" s="338"/>
      <c r="AK887" s="338"/>
      <c r="AL887" s="338"/>
      <c r="AM887" s="338"/>
      <c r="AN887" s="338"/>
      <c r="AO887" s="338"/>
      <c r="AP887" s="338"/>
      <c r="AQ887" s="338"/>
      <c r="AR887" s="338"/>
      <c r="AS887" s="338"/>
      <c r="AT887" s="338"/>
      <c r="AU887" s="338"/>
      <c r="AV887" s="338"/>
      <c r="AW887" s="338"/>
      <c r="AX887" s="338"/>
      <c r="AY887" s="338"/>
      <c r="AZ887" s="338"/>
      <c r="BA887" s="338"/>
      <c r="BB887" s="338"/>
      <c r="BC887" s="338"/>
      <c r="BD887" s="338"/>
      <c r="BE887" s="338"/>
      <c r="BF887" s="338"/>
      <c r="BG887" s="338"/>
      <c r="BH887" s="338"/>
      <c r="BI887" s="338"/>
      <c r="BJ887" s="338"/>
      <c r="BK887" s="338"/>
      <c r="BL887" s="338"/>
      <c r="BM887" s="338"/>
      <c r="BN887" s="338"/>
      <c r="BO887" s="338"/>
      <c r="BP887" s="338"/>
      <c r="BQ887" s="338"/>
      <c r="BR887" s="338"/>
      <c r="BS887" s="338"/>
      <c r="BT887" s="338"/>
      <c r="BU887" s="338"/>
      <c r="BV887" s="643">
        <f t="shared" si="863"/>
        <v>0</v>
      </c>
      <c r="BW887" s="644">
        <f t="shared" si="864"/>
        <v>0</v>
      </c>
      <c r="BX887" s="776">
        <f t="shared" si="865"/>
        <v>0</v>
      </c>
      <c r="BY887" s="644">
        <f t="shared" si="866"/>
        <v>0</v>
      </c>
      <c r="BZ887" s="338"/>
      <c r="CA887" s="338"/>
      <c r="CB887" s="338"/>
      <c r="CC887" s="338"/>
      <c r="CD887" s="338"/>
      <c r="CE887" s="338"/>
      <c r="CF887" s="338"/>
    </row>
    <row r="888" ht="15.75" customHeight="1">
      <c r="A888" s="338"/>
      <c r="B888" s="338"/>
      <c r="C888" s="338"/>
      <c r="D888" s="338"/>
      <c r="E888" s="338"/>
      <c r="F888" s="346"/>
      <c r="G888" s="773">
        <f t="shared" ref="G888:H888" si="904">L888+N888+P888+R888+T888+V888+X888+Z888+AB888+AD888+AF888+AH888+AJ888+AL888+AN888+AP888+AR888+AT888+AV888+AX888+AZ888+BB888+BD888+BF888+BH888+BJ888+BL888+BN888+BP888+BR888+BT888</f>
        <v>0</v>
      </c>
      <c r="H888" s="671">
        <f t="shared" si="904"/>
        <v>0</v>
      </c>
      <c r="I888" s="774">
        <f t="shared" si="4"/>
        <v>0</v>
      </c>
      <c r="J888" s="418"/>
      <c r="K888" s="407">
        <f t="shared" si="5"/>
        <v>0</v>
      </c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  <c r="AI888" s="338"/>
      <c r="AJ888" s="338"/>
      <c r="AK888" s="338"/>
      <c r="AL888" s="338"/>
      <c r="AM888" s="338"/>
      <c r="AN888" s="338"/>
      <c r="AO888" s="338"/>
      <c r="AP888" s="338"/>
      <c r="AQ888" s="338"/>
      <c r="AR888" s="338"/>
      <c r="AS888" s="338"/>
      <c r="AT888" s="338"/>
      <c r="AU888" s="338"/>
      <c r="AV888" s="338"/>
      <c r="AW888" s="338"/>
      <c r="AX888" s="338"/>
      <c r="AY888" s="338"/>
      <c r="AZ888" s="338"/>
      <c r="BA888" s="338"/>
      <c r="BB888" s="338"/>
      <c r="BC888" s="338"/>
      <c r="BD888" s="338"/>
      <c r="BE888" s="338"/>
      <c r="BF888" s="338"/>
      <c r="BG888" s="338"/>
      <c r="BH888" s="338"/>
      <c r="BI888" s="338"/>
      <c r="BJ888" s="338"/>
      <c r="BK888" s="338"/>
      <c r="BL888" s="338"/>
      <c r="BM888" s="338"/>
      <c r="BN888" s="338"/>
      <c r="BO888" s="338"/>
      <c r="BP888" s="338"/>
      <c r="BQ888" s="338"/>
      <c r="BR888" s="338"/>
      <c r="BS888" s="338"/>
      <c r="BT888" s="338"/>
      <c r="BU888" s="338"/>
      <c r="BV888" s="643">
        <f t="shared" si="863"/>
        <v>0</v>
      </c>
      <c r="BW888" s="644">
        <f t="shared" si="864"/>
        <v>0</v>
      </c>
      <c r="BX888" s="776">
        <f t="shared" si="865"/>
        <v>0</v>
      </c>
      <c r="BY888" s="644">
        <f t="shared" si="866"/>
        <v>0</v>
      </c>
      <c r="BZ888" s="338"/>
      <c r="CA888" s="338"/>
      <c r="CB888" s="338"/>
      <c r="CC888" s="338"/>
      <c r="CD888" s="338"/>
      <c r="CE888" s="338"/>
      <c r="CF888" s="338"/>
    </row>
    <row r="889" ht="15.75" customHeight="1">
      <c r="A889" s="338"/>
      <c r="B889" s="338"/>
      <c r="C889" s="338"/>
      <c r="D889" s="338"/>
      <c r="E889" s="338"/>
      <c r="F889" s="346"/>
      <c r="G889" s="773">
        <f t="shared" ref="G889:H889" si="905">L889+N889+P889+R889+T889+V889+X889+Z889+AB889+AD889+AF889+AH889+AJ889+AL889+AN889+AP889+AR889+AT889+AV889+AX889+AZ889+BB889+BD889+BF889+BH889+BJ889+BL889+BN889+BP889+BR889+BT889</f>
        <v>0</v>
      </c>
      <c r="H889" s="671">
        <f t="shared" si="905"/>
        <v>0</v>
      </c>
      <c r="I889" s="774">
        <f t="shared" si="4"/>
        <v>0</v>
      </c>
      <c r="J889" s="418"/>
      <c r="K889" s="407">
        <f t="shared" si="5"/>
        <v>0</v>
      </c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  <c r="AI889" s="338"/>
      <c r="AJ889" s="338"/>
      <c r="AK889" s="338"/>
      <c r="AL889" s="338"/>
      <c r="AM889" s="338"/>
      <c r="AN889" s="338"/>
      <c r="AO889" s="338"/>
      <c r="AP889" s="338"/>
      <c r="AQ889" s="338"/>
      <c r="AR889" s="338"/>
      <c r="AS889" s="338"/>
      <c r="AT889" s="338"/>
      <c r="AU889" s="338"/>
      <c r="AV889" s="338"/>
      <c r="AW889" s="338"/>
      <c r="AX889" s="338"/>
      <c r="AY889" s="338"/>
      <c r="AZ889" s="338"/>
      <c r="BA889" s="338"/>
      <c r="BB889" s="338"/>
      <c r="BC889" s="338"/>
      <c r="BD889" s="338"/>
      <c r="BE889" s="338"/>
      <c r="BF889" s="338"/>
      <c r="BG889" s="338"/>
      <c r="BH889" s="338"/>
      <c r="BI889" s="338"/>
      <c r="BJ889" s="338"/>
      <c r="BK889" s="338"/>
      <c r="BL889" s="338"/>
      <c r="BM889" s="338"/>
      <c r="BN889" s="338"/>
      <c r="BO889" s="338"/>
      <c r="BP889" s="338"/>
      <c r="BQ889" s="338"/>
      <c r="BR889" s="338"/>
      <c r="BS889" s="338"/>
      <c r="BT889" s="338"/>
      <c r="BU889" s="338"/>
      <c r="BV889" s="643">
        <f t="shared" si="863"/>
        <v>0</v>
      </c>
      <c r="BW889" s="644">
        <f t="shared" si="864"/>
        <v>0</v>
      </c>
      <c r="BX889" s="776">
        <f t="shared" si="865"/>
        <v>0</v>
      </c>
      <c r="BY889" s="644">
        <f t="shared" si="866"/>
        <v>0</v>
      </c>
      <c r="BZ889" s="338"/>
      <c r="CA889" s="338"/>
      <c r="CB889" s="338"/>
      <c r="CC889" s="338"/>
      <c r="CD889" s="338"/>
      <c r="CE889" s="338"/>
      <c r="CF889" s="338"/>
    </row>
    <row r="890" ht="15.75" customHeight="1">
      <c r="A890" s="338"/>
      <c r="B890" s="338"/>
      <c r="C890" s="338"/>
      <c r="D890" s="338"/>
      <c r="E890" s="338"/>
      <c r="F890" s="346"/>
      <c r="G890" s="773">
        <f t="shared" ref="G890:H890" si="906">L890+N890+P890+R890+T890+V890+X890+Z890+AB890+AD890+AF890+AH890+AJ890+AL890+AN890+AP890+AR890+AT890+AV890+AX890+AZ890+BB890+BD890+BF890+BH890+BJ890+BL890+BN890+BP890+BR890+BT890</f>
        <v>0</v>
      </c>
      <c r="H890" s="671">
        <f t="shared" si="906"/>
        <v>0</v>
      </c>
      <c r="I890" s="774">
        <f t="shared" si="4"/>
        <v>0</v>
      </c>
      <c r="J890" s="418"/>
      <c r="K890" s="407">
        <f t="shared" si="5"/>
        <v>0</v>
      </c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  <c r="AI890" s="338"/>
      <c r="AJ890" s="338"/>
      <c r="AK890" s="338"/>
      <c r="AL890" s="338"/>
      <c r="AM890" s="338"/>
      <c r="AN890" s="338"/>
      <c r="AO890" s="338"/>
      <c r="AP890" s="338"/>
      <c r="AQ890" s="338"/>
      <c r="AR890" s="338"/>
      <c r="AS890" s="338"/>
      <c r="AT890" s="338"/>
      <c r="AU890" s="338"/>
      <c r="AV890" s="338"/>
      <c r="AW890" s="338"/>
      <c r="AX890" s="338"/>
      <c r="AY890" s="338"/>
      <c r="AZ890" s="338"/>
      <c r="BA890" s="338"/>
      <c r="BB890" s="338"/>
      <c r="BC890" s="338"/>
      <c r="BD890" s="338"/>
      <c r="BE890" s="338"/>
      <c r="BF890" s="338"/>
      <c r="BG890" s="338"/>
      <c r="BH890" s="338"/>
      <c r="BI890" s="338"/>
      <c r="BJ890" s="338"/>
      <c r="BK890" s="338"/>
      <c r="BL890" s="338"/>
      <c r="BM890" s="338"/>
      <c r="BN890" s="338"/>
      <c r="BO890" s="338"/>
      <c r="BP890" s="338"/>
      <c r="BQ890" s="338"/>
      <c r="BR890" s="338"/>
      <c r="BS890" s="338"/>
      <c r="BT890" s="338"/>
      <c r="BU890" s="338"/>
      <c r="BV890" s="643">
        <f t="shared" si="863"/>
        <v>0</v>
      </c>
      <c r="BW890" s="644">
        <f t="shared" si="864"/>
        <v>0</v>
      </c>
      <c r="BX890" s="776">
        <f t="shared" si="865"/>
        <v>0</v>
      </c>
      <c r="BY890" s="644">
        <f t="shared" si="866"/>
        <v>0</v>
      </c>
      <c r="BZ890" s="338"/>
      <c r="CA890" s="338"/>
      <c r="CB890" s="338"/>
      <c r="CC890" s="338"/>
      <c r="CD890" s="338"/>
      <c r="CE890" s="338"/>
      <c r="CF890" s="338"/>
    </row>
    <row r="891" ht="15.75" customHeight="1">
      <c r="A891" s="338"/>
      <c r="B891" s="338"/>
      <c r="C891" s="338"/>
      <c r="D891" s="338"/>
      <c r="E891" s="338"/>
      <c r="F891" s="346"/>
      <c r="G891" s="773">
        <f t="shared" ref="G891:H891" si="907">L891+N891+P891+R891+T891+V891+X891+Z891+AB891+AD891+AF891+AH891+AJ891+AL891+AN891+AP891+AR891+AT891+AV891+AX891+AZ891+BB891+BD891+BF891+BH891+BJ891+BL891+BN891+BP891+BR891+BT891</f>
        <v>0</v>
      </c>
      <c r="H891" s="671">
        <f t="shared" si="907"/>
        <v>0</v>
      </c>
      <c r="I891" s="774">
        <f t="shared" si="4"/>
        <v>0</v>
      </c>
      <c r="J891" s="418"/>
      <c r="K891" s="407">
        <f t="shared" si="5"/>
        <v>0</v>
      </c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  <c r="AI891" s="338"/>
      <c r="AJ891" s="338"/>
      <c r="AK891" s="338"/>
      <c r="AL891" s="338"/>
      <c r="AM891" s="338"/>
      <c r="AN891" s="338"/>
      <c r="AO891" s="338"/>
      <c r="AP891" s="338"/>
      <c r="AQ891" s="338"/>
      <c r="AR891" s="338"/>
      <c r="AS891" s="338"/>
      <c r="AT891" s="338"/>
      <c r="AU891" s="338"/>
      <c r="AV891" s="338"/>
      <c r="AW891" s="338"/>
      <c r="AX891" s="338"/>
      <c r="AY891" s="338"/>
      <c r="AZ891" s="338"/>
      <c r="BA891" s="338"/>
      <c r="BB891" s="338"/>
      <c r="BC891" s="338"/>
      <c r="BD891" s="338"/>
      <c r="BE891" s="338"/>
      <c r="BF891" s="338"/>
      <c r="BG891" s="338"/>
      <c r="BH891" s="338"/>
      <c r="BI891" s="338"/>
      <c r="BJ891" s="338"/>
      <c r="BK891" s="338"/>
      <c r="BL891" s="338"/>
      <c r="BM891" s="338"/>
      <c r="BN891" s="338"/>
      <c r="BO891" s="338"/>
      <c r="BP891" s="338"/>
      <c r="BQ891" s="338"/>
      <c r="BR891" s="338"/>
      <c r="BS891" s="338"/>
      <c r="BT891" s="338"/>
      <c r="BU891" s="338"/>
      <c r="BV891" s="643">
        <f t="shared" si="863"/>
        <v>0</v>
      </c>
      <c r="BW891" s="644">
        <f t="shared" si="864"/>
        <v>0</v>
      </c>
      <c r="BX891" s="776">
        <f t="shared" si="865"/>
        <v>0</v>
      </c>
      <c r="BY891" s="644">
        <f t="shared" si="866"/>
        <v>0</v>
      </c>
      <c r="BZ891" s="338"/>
      <c r="CA891" s="338"/>
      <c r="CB891" s="338"/>
      <c r="CC891" s="338"/>
      <c r="CD891" s="338"/>
      <c r="CE891" s="338"/>
      <c r="CF891" s="338"/>
    </row>
    <row r="892" ht="15.75" customHeight="1">
      <c r="A892" s="338"/>
      <c r="B892" s="338"/>
      <c r="C892" s="338"/>
      <c r="D892" s="338"/>
      <c r="E892" s="338"/>
      <c r="F892" s="346"/>
      <c r="G892" s="773">
        <f t="shared" ref="G892:H892" si="908">L892+N892+P892+R892+T892+V892+X892+Z892+AB892+AD892+AF892+AH892+AJ892+AL892+AN892+AP892+AR892+AT892+AV892+AX892+AZ892+BB892+BD892+BF892+BH892+BJ892+BL892+BN892+BP892+BR892+BT892</f>
        <v>0</v>
      </c>
      <c r="H892" s="671">
        <f t="shared" si="908"/>
        <v>0</v>
      </c>
      <c r="I892" s="774">
        <f t="shared" si="4"/>
        <v>0</v>
      </c>
      <c r="J892" s="418"/>
      <c r="K892" s="407">
        <f t="shared" si="5"/>
        <v>0</v>
      </c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  <c r="AI892" s="338"/>
      <c r="AJ892" s="338"/>
      <c r="AK892" s="338"/>
      <c r="AL892" s="338"/>
      <c r="AM892" s="338"/>
      <c r="AN892" s="338"/>
      <c r="AO892" s="338"/>
      <c r="AP892" s="338"/>
      <c r="AQ892" s="338"/>
      <c r="AR892" s="338"/>
      <c r="AS892" s="338"/>
      <c r="AT892" s="338"/>
      <c r="AU892" s="338"/>
      <c r="AV892" s="338"/>
      <c r="AW892" s="338"/>
      <c r="AX892" s="338"/>
      <c r="AY892" s="338"/>
      <c r="AZ892" s="338"/>
      <c r="BA892" s="338"/>
      <c r="BB892" s="338"/>
      <c r="BC892" s="338"/>
      <c r="BD892" s="338"/>
      <c r="BE892" s="338"/>
      <c r="BF892" s="338"/>
      <c r="BG892" s="338"/>
      <c r="BH892" s="338"/>
      <c r="BI892" s="338"/>
      <c r="BJ892" s="338"/>
      <c r="BK892" s="338"/>
      <c r="BL892" s="338"/>
      <c r="BM892" s="338"/>
      <c r="BN892" s="338"/>
      <c r="BO892" s="338"/>
      <c r="BP892" s="338"/>
      <c r="BQ892" s="338"/>
      <c r="BR892" s="338"/>
      <c r="BS892" s="338"/>
      <c r="BT892" s="338"/>
      <c r="BU892" s="338"/>
      <c r="BV892" s="643">
        <f t="shared" si="863"/>
        <v>0</v>
      </c>
      <c r="BW892" s="644">
        <f t="shared" si="864"/>
        <v>0</v>
      </c>
      <c r="BX892" s="776">
        <f t="shared" si="865"/>
        <v>0</v>
      </c>
      <c r="BY892" s="644">
        <f t="shared" si="866"/>
        <v>0</v>
      </c>
      <c r="BZ892" s="338"/>
      <c r="CA892" s="338"/>
      <c r="CB892" s="338"/>
      <c r="CC892" s="338"/>
      <c r="CD892" s="338"/>
      <c r="CE892" s="338"/>
      <c r="CF892" s="338"/>
    </row>
    <row r="893" ht="15.75" customHeight="1">
      <c r="A893" s="338"/>
      <c r="B893" s="338"/>
      <c r="C893" s="338"/>
      <c r="D893" s="338"/>
      <c r="E893" s="338"/>
      <c r="F893" s="346"/>
      <c r="G893" s="773">
        <f t="shared" ref="G893:H893" si="909">L893+N893+P893+R893+T893+V893+X893+Z893+AB893+AD893+AF893+AH893+AJ893+AL893+AN893+AP893+AR893+AT893+AV893+AX893+AZ893+BB893+BD893+BF893+BH893+BJ893+BL893+BN893+BP893+BR893+BT893</f>
        <v>0</v>
      </c>
      <c r="H893" s="671">
        <f t="shared" si="909"/>
        <v>0</v>
      </c>
      <c r="I893" s="774">
        <f t="shared" si="4"/>
        <v>0</v>
      </c>
      <c r="J893" s="418"/>
      <c r="K893" s="407">
        <f t="shared" si="5"/>
        <v>0</v>
      </c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  <c r="AI893" s="338"/>
      <c r="AJ893" s="338"/>
      <c r="AK893" s="338"/>
      <c r="AL893" s="338"/>
      <c r="AM893" s="338"/>
      <c r="AN893" s="338"/>
      <c r="AO893" s="338"/>
      <c r="AP893" s="338"/>
      <c r="AQ893" s="338"/>
      <c r="AR893" s="338"/>
      <c r="AS893" s="338"/>
      <c r="AT893" s="338"/>
      <c r="AU893" s="338"/>
      <c r="AV893" s="338"/>
      <c r="AW893" s="338"/>
      <c r="AX893" s="338"/>
      <c r="AY893" s="338"/>
      <c r="AZ893" s="338"/>
      <c r="BA893" s="338"/>
      <c r="BB893" s="338"/>
      <c r="BC893" s="338"/>
      <c r="BD893" s="338"/>
      <c r="BE893" s="338"/>
      <c r="BF893" s="338"/>
      <c r="BG893" s="338"/>
      <c r="BH893" s="338"/>
      <c r="BI893" s="338"/>
      <c r="BJ893" s="338"/>
      <c r="BK893" s="338"/>
      <c r="BL893" s="338"/>
      <c r="BM893" s="338"/>
      <c r="BN893" s="338"/>
      <c r="BO893" s="338"/>
      <c r="BP893" s="338"/>
      <c r="BQ893" s="338"/>
      <c r="BR893" s="338"/>
      <c r="BS893" s="338"/>
      <c r="BT893" s="338"/>
      <c r="BU893" s="338"/>
      <c r="BV893" s="643">
        <f t="shared" si="863"/>
        <v>0</v>
      </c>
      <c r="BW893" s="644">
        <f t="shared" si="864"/>
        <v>0</v>
      </c>
      <c r="BX893" s="776">
        <f t="shared" si="865"/>
        <v>0</v>
      </c>
      <c r="BY893" s="644">
        <f t="shared" si="866"/>
        <v>0</v>
      </c>
      <c r="BZ893" s="338"/>
      <c r="CA893" s="338"/>
      <c r="CB893" s="338"/>
      <c r="CC893" s="338"/>
      <c r="CD893" s="338"/>
      <c r="CE893" s="338"/>
      <c r="CF893" s="338"/>
    </row>
    <row r="894" ht="15.75" customHeight="1">
      <c r="A894" s="338"/>
      <c r="B894" s="338"/>
      <c r="C894" s="338"/>
      <c r="D894" s="338"/>
      <c r="E894" s="338"/>
      <c r="F894" s="346"/>
      <c r="G894" s="773">
        <f t="shared" ref="G894:H894" si="910">L894+N894+P894+R894+T894+V894+X894+Z894+AB894+AD894+AF894+AH894+AJ894+AL894+AN894+AP894+AR894+AT894+AV894+AX894+AZ894+BB894+BD894+BF894+BH894+BJ894+BL894+BN894+BP894+BR894+BT894</f>
        <v>0</v>
      </c>
      <c r="H894" s="671">
        <f t="shared" si="910"/>
        <v>0</v>
      </c>
      <c r="I894" s="774">
        <f t="shared" si="4"/>
        <v>0</v>
      </c>
      <c r="J894" s="418"/>
      <c r="K894" s="407">
        <f t="shared" si="5"/>
        <v>0</v>
      </c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  <c r="AI894" s="338"/>
      <c r="AJ894" s="338"/>
      <c r="AK894" s="338"/>
      <c r="AL894" s="338"/>
      <c r="AM894" s="338"/>
      <c r="AN894" s="338"/>
      <c r="AO894" s="338"/>
      <c r="AP894" s="338"/>
      <c r="AQ894" s="338"/>
      <c r="AR894" s="338"/>
      <c r="AS894" s="338"/>
      <c r="AT894" s="338"/>
      <c r="AU894" s="338"/>
      <c r="AV894" s="338"/>
      <c r="AW894" s="338"/>
      <c r="AX894" s="338"/>
      <c r="AY894" s="338"/>
      <c r="AZ894" s="338"/>
      <c r="BA894" s="338"/>
      <c r="BB894" s="338"/>
      <c r="BC894" s="338"/>
      <c r="BD894" s="338"/>
      <c r="BE894" s="338"/>
      <c r="BF894" s="338"/>
      <c r="BG894" s="338"/>
      <c r="BH894" s="338"/>
      <c r="BI894" s="338"/>
      <c r="BJ894" s="338"/>
      <c r="BK894" s="338"/>
      <c r="BL894" s="338"/>
      <c r="BM894" s="338"/>
      <c r="BN894" s="338"/>
      <c r="BO894" s="338"/>
      <c r="BP894" s="338"/>
      <c r="BQ894" s="338"/>
      <c r="BR894" s="338"/>
      <c r="BS894" s="338"/>
      <c r="BT894" s="338"/>
      <c r="BU894" s="338"/>
      <c r="BV894" s="643">
        <f t="shared" si="863"/>
        <v>0</v>
      </c>
      <c r="BW894" s="644">
        <f t="shared" si="864"/>
        <v>0</v>
      </c>
      <c r="BX894" s="776">
        <f t="shared" si="865"/>
        <v>0</v>
      </c>
      <c r="BY894" s="644">
        <f t="shared" si="866"/>
        <v>0</v>
      </c>
      <c r="BZ894" s="338"/>
      <c r="CA894" s="338"/>
      <c r="CB894" s="338"/>
      <c r="CC894" s="338"/>
      <c r="CD894" s="338"/>
      <c r="CE894" s="338"/>
      <c r="CF894" s="338"/>
    </row>
    <row r="895" ht="15.75" customHeight="1">
      <c r="A895" s="338"/>
      <c r="B895" s="338"/>
      <c r="C895" s="338"/>
      <c r="D895" s="338"/>
      <c r="E895" s="338"/>
      <c r="F895" s="346"/>
      <c r="G895" s="773">
        <f t="shared" ref="G895:H895" si="911">L895+N895+P895+R895+T895+V895+X895+Z895+AB895+AD895+AF895+AH895+AJ895+AL895+AN895+AP895+AR895+AT895+AV895+AX895+AZ895+BB895+BD895+BF895+BH895+BJ895+BL895+BN895+BP895+BR895+BT895</f>
        <v>0</v>
      </c>
      <c r="H895" s="671">
        <f t="shared" si="911"/>
        <v>0</v>
      </c>
      <c r="I895" s="774">
        <f t="shared" si="4"/>
        <v>0</v>
      </c>
      <c r="J895" s="418"/>
      <c r="K895" s="407">
        <f t="shared" si="5"/>
        <v>0</v>
      </c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  <c r="AI895" s="338"/>
      <c r="AJ895" s="338"/>
      <c r="AK895" s="338"/>
      <c r="AL895" s="338"/>
      <c r="AM895" s="338"/>
      <c r="AN895" s="338"/>
      <c r="AO895" s="338"/>
      <c r="AP895" s="338"/>
      <c r="AQ895" s="338"/>
      <c r="AR895" s="338"/>
      <c r="AS895" s="338"/>
      <c r="AT895" s="338"/>
      <c r="AU895" s="338"/>
      <c r="AV895" s="338"/>
      <c r="AW895" s="338"/>
      <c r="AX895" s="338"/>
      <c r="AY895" s="338"/>
      <c r="AZ895" s="338"/>
      <c r="BA895" s="338"/>
      <c r="BB895" s="338"/>
      <c r="BC895" s="338"/>
      <c r="BD895" s="338"/>
      <c r="BE895" s="338"/>
      <c r="BF895" s="338"/>
      <c r="BG895" s="338"/>
      <c r="BH895" s="338"/>
      <c r="BI895" s="338"/>
      <c r="BJ895" s="338"/>
      <c r="BK895" s="338"/>
      <c r="BL895" s="338"/>
      <c r="BM895" s="338"/>
      <c r="BN895" s="338"/>
      <c r="BO895" s="338"/>
      <c r="BP895" s="338"/>
      <c r="BQ895" s="338"/>
      <c r="BR895" s="338"/>
      <c r="BS895" s="338"/>
      <c r="BT895" s="338"/>
      <c r="BU895" s="338"/>
      <c r="BV895" s="643">
        <f t="shared" si="863"/>
        <v>0</v>
      </c>
      <c r="BW895" s="644">
        <f t="shared" si="864"/>
        <v>0</v>
      </c>
      <c r="BX895" s="776">
        <f t="shared" si="865"/>
        <v>0</v>
      </c>
      <c r="BY895" s="644">
        <f t="shared" si="866"/>
        <v>0</v>
      </c>
      <c r="BZ895" s="338"/>
      <c r="CA895" s="338"/>
      <c r="CB895" s="338"/>
      <c r="CC895" s="338"/>
      <c r="CD895" s="338"/>
      <c r="CE895" s="338"/>
      <c r="CF895" s="338"/>
    </row>
    <row r="896" ht="15.75" customHeight="1">
      <c r="A896" s="338"/>
      <c r="B896" s="338"/>
      <c r="C896" s="338"/>
      <c r="D896" s="338"/>
      <c r="E896" s="338"/>
      <c r="F896" s="346"/>
      <c r="G896" s="773">
        <f t="shared" ref="G896:H896" si="912">L896+N896+P896+R896+T896+V896+X896+Z896+AB896+AD896+AF896+AH896+AJ896+AL896+AN896+AP896+AR896+AT896+AV896+AX896+AZ896+BB896+BD896+BF896+BH896+BJ896+BL896+BN896+BP896+BR896+BT896</f>
        <v>0</v>
      </c>
      <c r="H896" s="671">
        <f t="shared" si="912"/>
        <v>0</v>
      </c>
      <c r="I896" s="774">
        <f t="shared" si="4"/>
        <v>0</v>
      </c>
      <c r="J896" s="418"/>
      <c r="K896" s="407">
        <f t="shared" si="5"/>
        <v>0</v>
      </c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  <c r="AI896" s="338"/>
      <c r="AJ896" s="338"/>
      <c r="AK896" s="338"/>
      <c r="AL896" s="338"/>
      <c r="AM896" s="338"/>
      <c r="AN896" s="338"/>
      <c r="AO896" s="338"/>
      <c r="AP896" s="338"/>
      <c r="AQ896" s="338"/>
      <c r="AR896" s="338"/>
      <c r="AS896" s="338"/>
      <c r="AT896" s="338"/>
      <c r="AU896" s="338"/>
      <c r="AV896" s="338"/>
      <c r="AW896" s="338"/>
      <c r="AX896" s="338"/>
      <c r="AY896" s="338"/>
      <c r="AZ896" s="338"/>
      <c r="BA896" s="338"/>
      <c r="BB896" s="338"/>
      <c r="BC896" s="338"/>
      <c r="BD896" s="338"/>
      <c r="BE896" s="338"/>
      <c r="BF896" s="338"/>
      <c r="BG896" s="338"/>
      <c r="BH896" s="338"/>
      <c r="BI896" s="338"/>
      <c r="BJ896" s="338"/>
      <c r="BK896" s="338"/>
      <c r="BL896" s="338"/>
      <c r="BM896" s="338"/>
      <c r="BN896" s="338"/>
      <c r="BO896" s="338"/>
      <c r="BP896" s="338"/>
      <c r="BQ896" s="338"/>
      <c r="BR896" s="338"/>
      <c r="BS896" s="338"/>
      <c r="BT896" s="338"/>
      <c r="BU896" s="338"/>
      <c r="BV896" s="643">
        <f t="shared" si="863"/>
        <v>0</v>
      </c>
      <c r="BW896" s="644">
        <f t="shared" si="864"/>
        <v>0</v>
      </c>
      <c r="BX896" s="776">
        <f t="shared" si="865"/>
        <v>0</v>
      </c>
      <c r="BY896" s="644">
        <f t="shared" si="866"/>
        <v>0</v>
      </c>
      <c r="BZ896" s="338"/>
      <c r="CA896" s="338"/>
      <c r="CB896" s="338"/>
      <c r="CC896" s="338"/>
      <c r="CD896" s="338"/>
      <c r="CE896" s="338"/>
      <c r="CF896" s="338"/>
    </row>
    <row r="897" ht="15.75" customHeight="1">
      <c r="A897" s="338"/>
      <c r="B897" s="338"/>
      <c r="C897" s="338"/>
      <c r="D897" s="338"/>
      <c r="E897" s="338"/>
      <c r="F897" s="346"/>
      <c r="G897" s="773">
        <f t="shared" ref="G897:H897" si="913">L897+N897+P897+R897+T897+V897+X897+Z897+AB897+AD897+AF897+AH897+AJ897+AL897+AN897+AP897+AR897+AT897+AV897+AX897+AZ897+BB897+BD897+BF897+BH897+BJ897+BL897+BN897+BP897+BR897+BT897</f>
        <v>0</v>
      </c>
      <c r="H897" s="671">
        <f t="shared" si="913"/>
        <v>0</v>
      </c>
      <c r="I897" s="774">
        <f t="shared" si="4"/>
        <v>0</v>
      </c>
      <c r="J897" s="418"/>
      <c r="K897" s="407">
        <f t="shared" si="5"/>
        <v>0</v>
      </c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  <c r="AI897" s="338"/>
      <c r="AJ897" s="338"/>
      <c r="AK897" s="338"/>
      <c r="AL897" s="338"/>
      <c r="AM897" s="338"/>
      <c r="AN897" s="338"/>
      <c r="AO897" s="338"/>
      <c r="AP897" s="338"/>
      <c r="AQ897" s="338"/>
      <c r="AR897" s="338"/>
      <c r="AS897" s="338"/>
      <c r="AT897" s="338"/>
      <c r="AU897" s="338"/>
      <c r="AV897" s="338"/>
      <c r="AW897" s="338"/>
      <c r="AX897" s="338"/>
      <c r="AY897" s="338"/>
      <c r="AZ897" s="338"/>
      <c r="BA897" s="338"/>
      <c r="BB897" s="338"/>
      <c r="BC897" s="338"/>
      <c r="BD897" s="338"/>
      <c r="BE897" s="338"/>
      <c r="BF897" s="338"/>
      <c r="BG897" s="338"/>
      <c r="BH897" s="338"/>
      <c r="BI897" s="338"/>
      <c r="BJ897" s="338"/>
      <c r="BK897" s="338"/>
      <c r="BL897" s="338"/>
      <c r="BM897" s="338"/>
      <c r="BN897" s="338"/>
      <c r="BO897" s="338"/>
      <c r="BP897" s="338"/>
      <c r="BQ897" s="338"/>
      <c r="BR897" s="338"/>
      <c r="BS897" s="338"/>
      <c r="BT897" s="338"/>
      <c r="BU897" s="338"/>
      <c r="BV897" s="643">
        <f t="shared" si="863"/>
        <v>0</v>
      </c>
      <c r="BW897" s="644">
        <f t="shared" si="864"/>
        <v>0</v>
      </c>
      <c r="BX897" s="776">
        <f t="shared" si="865"/>
        <v>0</v>
      </c>
      <c r="BY897" s="644">
        <f t="shared" si="866"/>
        <v>0</v>
      </c>
      <c r="BZ897" s="338"/>
      <c r="CA897" s="338"/>
      <c r="CB897" s="338"/>
      <c r="CC897" s="338"/>
      <c r="CD897" s="338"/>
      <c r="CE897" s="338"/>
      <c r="CF897" s="338"/>
    </row>
    <row r="898" ht="15.75" customHeight="1">
      <c r="A898" s="338"/>
      <c r="B898" s="338"/>
      <c r="C898" s="338"/>
      <c r="D898" s="338"/>
      <c r="E898" s="338"/>
      <c r="F898" s="346"/>
      <c r="G898" s="773">
        <f t="shared" ref="G898:H898" si="914">L898+N898+P898+R898+T898+V898+X898+Z898+AB898+AD898+AF898+AH898+AJ898+AL898+AN898+AP898+AR898+AT898+AV898+AX898+AZ898+BB898+BD898+BF898+BH898+BJ898+BL898+BN898+BP898+BR898+BT898</f>
        <v>0</v>
      </c>
      <c r="H898" s="671">
        <f t="shared" si="914"/>
        <v>0</v>
      </c>
      <c r="I898" s="774">
        <f t="shared" si="4"/>
        <v>0</v>
      </c>
      <c r="J898" s="418"/>
      <c r="K898" s="407">
        <f t="shared" si="5"/>
        <v>0</v>
      </c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  <c r="AI898" s="338"/>
      <c r="AJ898" s="338"/>
      <c r="AK898" s="338"/>
      <c r="AL898" s="338"/>
      <c r="AM898" s="338"/>
      <c r="AN898" s="338"/>
      <c r="AO898" s="338"/>
      <c r="AP898" s="338"/>
      <c r="AQ898" s="338"/>
      <c r="AR898" s="338"/>
      <c r="AS898" s="338"/>
      <c r="AT898" s="338"/>
      <c r="AU898" s="338"/>
      <c r="AV898" s="338"/>
      <c r="AW898" s="338"/>
      <c r="AX898" s="338"/>
      <c r="AY898" s="338"/>
      <c r="AZ898" s="338"/>
      <c r="BA898" s="338"/>
      <c r="BB898" s="338"/>
      <c r="BC898" s="338"/>
      <c r="BD898" s="338"/>
      <c r="BE898" s="338"/>
      <c r="BF898" s="338"/>
      <c r="BG898" s="338"/>
      <c r="BH898" s="338"/>
      <c r="BI898" s="338"/>
      <c r="BJ898" s="338"/>
      <c r="BK898" s="338"/>
      <c r="BL898" s="338"/>
      <c r="BM898" s="338"/>
      <c r="BN898" s="338"/>
      <c r="BO898" s="338"/>
      <c r="BP898" s="338"/>
      <c r="BQ898" s="338"/>
      <c r="BR898" s="338"/>
      <c r="BS898" s="338"/>
      <c r="BT898" s="338"/>
      <c r="BU898" s="338"/>
      <c r="BV898" s="643">
        <f t="shared" si="863"/>
        <v>0</v>
      </c>
      <c r="BW898" s="644">
        <f t="shared" si="864"/>
        <v>0</v>
      </c>
      <c r="BX898" s="776">
        <f t="shared" si="865"/>
        <v>0</v>
      </c>
      <c r="BY898" s="644">
        <f t="shared" si="866"/>
        <v>0</v>
      </c>
      <c r="BZ898" s="338"/>
      <c r="CA898" s="338"/>
      <c r="CB898" s="338"/>
      <c r="CC898" s="338"/>
      <c r="CD898" s="338"/>
      <c r="CE898" s="338"/>
      <c r="CF898" s="338"/>
    </row>
    <row r="899" ht="15.75" customHeight="1">
      <c r="A899" s="338"/>
      <c r="B899" s="338"/>
      <c r="C899" s="338"/>
      <c r="D899" s="338"/>
      <c r="E899" s="338"/>
      <c r="F899" s="346"/>
      <c r="G899" s="773">
        <f t="shared" ref="G899:H899" si="915">L899+N899+P899+R899+T899+V899+X899+Z899+AB899+AD899+AF899+AH899+AJ899+AL899+AN899+AP899+AR899+AT899+AV899+AX899+AZ899+BB899+BD899+BF899+BH899+BJ899+BL899+BN899+BP899+BR899+BT899</f>
        <v>0</v>
      </c>
      <c r="H899" s="671">
        <f t="shared" si="915"/>
        <v>0</v>
      </c>
      <c r="I899" s="774">
        <f t="shared" si="4"/>
        <v>0</v>
      </c>
      <c r="J899" s="418"/>
      <c r="K899" s="407">
        <f t="shared" si="5"/>
        <v>0</v>
      </c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  <c r="AI899" s="338"/>
      <c r="AJ899" s="338"/>
      <c r="AK899" s="338"/>
      <c r="AL899" s="338"/>
      <c r="AM899" s="338"/>
      <c r="AN899" s="338"/>
      <c r="AO899" s="338"/>
      <c r="AP899" s="338"/>
      <c r="AQ899" s="338"/>
      <c r="AR899" s="338"/>
      <c r="AS899" s="338"/>
      <c r="AT899" s="338"/>
      <c r="AU899" s="338"/>
      <c r="AV899" s="338"/>
      <c r="AW899" s="338"/>
      <c r="AX899" s="338"/>
      <c r="AY899" s="338"/>
      <c r="AZ899" s="338"/>
      <c r="BA899" s="338"/>
      <c r="BB899" s="338"/>
      <c r="BC899" s="338"/>
      <c r="BD899" s="338"/>
      <c r="BE899" s="338"/>
      <c r="BF899" s="338"/>
      <c r="BG899" s="338"/>
      <c r="BH899" s="338"/>
      <c r="BI899" s="338"/>
      <c r="BJ899" s="338"/>
      <c r="BK899" s="338"/>
      <c r="BL899" s="338"/>
      <c r="BM899" s="338"/>
      <c r="BN899" s="338"/>
      <c r="BO899" s="338"/>
      <c r="BP899" s="338"/>
      <c r="BQ899" s="338"/>
      <c r="BR899" s="338"/>
      <c r="BS899" s="338"/>
      <c r="BT899" s="338"/>
      <c r="BU899" s="338"/>
      <c r="BV899" s="643">
        <f t="shared" si="863"/>
        <v>0</v>
      </c>
      <c r="BW899" s="644">
        <f t="shared" si="864"/>
        <v>0</v>
      </c>
      <c r="BX899" s="776">
        <f t="shared" si="865"/>
        <v>0</v>
      </c>
      <c r="BY899" s="644">
        <f t="shared" si="866"/>
        <v>0</v>
      </c>
      <c r="BZ899" s="338"/>
      <c r="CA899" s="338"/>
      <c r="CB899" s="338"/>
      <c r="CC899" s="338"/>
      <c r="CD899" s="338"/>
      <c r="CE899" s="338"/>
      <c r="CF899" s="338"/>
    </row>
    <row r="900" ht="15.75" customHeight="1">
      <c r="A900" s="338"/>
      <c r="B900" s="338"/>
      <c r="C900" s="338"/>
      <c r="D900" s="338"/>
      <c r="E900" s="338"/>
      <c r="F900" s="346"/>
      <c r="G900" s="773">
        <f t="shared" ref="G900:H900" si="916">L900+N900+P900+R900+T900+V900+X900+Z900+AB900+AD900+AF900+AH900+AJ900+AL900+AN900+AP900+AR900+AT900+AV900+AX900+AZ900+BB900+BD900+BF900+BH900+BJ900+BL900+BN900+BP900+BR900+BT900</f>
        <v>0</v>
      </c>
      <c r="H900" s="671">
        <f t="shared" si="916"/>
        <v>0</v>
      </c>
      <c r="I900" s="774">
        <f t="shared" si="4"/>
        <v>0</v>
      </c>
      <c r="J900" s="418"/>
      <c r="K900" s="407">
        <f t="shared" si="5"/>
        <v>0</v>
      </c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  <c r="AI900" s="338"/>
      <c r="AJ900" s="338"/>
      <c r="AK900" s="338"/>
      <c r="AL900" s="338"/>
      <c r="AM900" s="338"/>
      <c r="AN900" s="338"/>
      <c r="AO900" s="338"/>
      <c r="AP900" s="338"/>
      <c r="AQ900" s="338"/>
      <c r="AR900" s="338"/>
      <c r="AS900" s="338"/>
      <c r="AT900" s="338"/>
      <c r="AU900" s="338"/>
      <c r="AV900" s="338"/>
      <c r="AW900" s="338"/>
      <c r="AX900" s="338"/>
      <c r="AY900" s="338"/>
      <c r="AZ900" s="338"/>
      <c r="BA900" s="338"/>
      <c r="BB900" s="338"/>
      <c r="BC900" s="338"/>
      <c r="BD900" s="338"/>
      <c r="BE900" s="338"/>
      <c r="BF900" s="338"/>
      <c r="BG900" s="338"/>
      <c r="BH900" s="338"/>
      <c r="BI900" s="338"/>
      <c r="BJ900" s="338"/>
      <c r="BK900" s="338"/>
      <c r="BL900" s="338"/>
      <c r="BM900" s="338"/>
      <c r="BN900" s="338"/>
      <c r="BO900" s="338"/>
      <c r="BP900" s="338"/>
      <c r="BQ900" s="338"/>
      <c r="BR900" s="338"/>
      <c r="BS900" s="338"/>
      <c r="BT900" s="338"/>
      <c r="BU900" s="338"/>
      <c r="BV900" s="643">
        <f t="shared" si="863"/>
        <v>0</v>
      </c>
      <c r="BW900" s="644">
        <f t="shared" si="864"/>
        <v>0</v>
      </c>
      <c r="BX900" s="776">
        <f t="shared" si="865"/>
        <v>0</v>
      </c>
      <c r="BY900" s="644">
        <f t="shared" si="866"/>
        <v>0</v>
      </c>
      <c r="BZ900" s="338"/>
      <c r="CA900" s="338"/>
      <c r="CB900" s="338"/>
      <c r="CC900" s="338"/>
      <c r="CD900" s="338"/>
      <c r="CE900" s="338"/>
      <c r="CF900" s="338"/>
    </row>
    <row r="901" ht="15.75" customHeight="1">
      <c r="A901" s="338"/>
      <c r="B901" s="338"/>
      <c r="C901" s="338"/>
      <c r="D901" s="338"/>
      <c r="E901" s="338"/>
      <c r="F901" s="346"/>
      <c r="G901" s="773">
        <f t="shared" ref="G901:H901" si="917">L901+N901+P901+R901+T901+V901+X901+Z901+AB901+AD901+AF901+AH901+AJ901+AL901+AN901+AP901+AR901+AT901+AV901+AX901+AZ901+BB901+BD901+BF901+BH901+BJ901+BL901+BN901+BP901+BR901+BT901</f>
        <v>0</v>
      </c>
      <c r="H901" s="671">
        <f t="shared" si="917"/>
        <v>0</v>
      </c>
      <c r="I901" s="774">
        <f t="shared" si="4"/>
        <v>0</v>
      </c>
      <c r="J901" s="418"/>
      <c r="K901" s="407">
        <f t="shared" si="5"/>
        <v>0</v>
      </c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  <c r="AI901" s="338"/>
      <c r="AJ901" s="338"/>
      <c r="AK901" s="338"/>
      <c r="AL901" s="338"/>
      <c r="AM901" s="338"/>
      <c r="AN901" s="338"/>
      <c r="AO901" s="338"/>
      <c r="AP901" s="338"/>
      <c r="AQ901" s="338"/>
      <c r="AR901" s="338"/>
      <c r="AS901" s="338"/>
      <c r="AT901" s="338"/>
      <c r="AU901" s="338"/>
      <c r="AV901" s="338"/>
      <c r="AW901" s="338"/>
      <c r="AX901" s="338"/>
      <c r="AY901" s="338"/>
      <c r="AZ901" s="338"/>
      <c r="BA901" s="338"/>
      <c r="BB901" s="338"/>
      <c r="BC901" s="338"/>
      <c r="BD901" s="338"/>
      <c r="BE901" s="338"/>
      <c r="BF901" s="338"/>
      <c r="BG901" s="338"/>
      <c r="BH901" s="338"/>
      <c r="BI901" s="338"/>
      <c r="BJ901" s="338"/>
      <c r="BK901" s="338"/>
      <c r="BL901" s="338"/>
      <c r="BM901" s="338"/>
      <c r="BN901" s="338"/>
      <c r="BO901" s="338"/>
      <c r="BP901" s="338"/>
      <c r="BQ901" s="338"/>
      <c r="BR901" s="338"/>
      <c r="BS901" s="338"/>
      <c r="BT901" s="338"/>
      <c r="BU901" s="338"/>
      <c r="BV901" s="643">
        <f t="shared" si="863"/>
        <v>0</v>
      </c>
      <c r="BW901" s="644">
        <f t="shared" si="864"/>
        <v>0</v>
      </c>
      <c r="BX901" s="776">
        <f t="shared" si="865"/>
        <v>0</v>
      </c>
      <c r="BY901" s="644">
        <f t="shared" si="866"/>
        <v>0</v>
      </c>
      <c r="BZ901" s="338"/>
      <c r="CA901" s="338"/>
      <c r="CB901" s="338"/>
      <c r="CC901" s="338"/>
      <c r="CD901" s="338"/>
      <c r="CE901" s="338"/>
      <c r="CF901" s="338"/>
    </row>
    <row r="902" ht="15.75" customHeight="1">
      <c r="A902" s="338"/>
      <c r="B902" s="338"/>
      <c r="C902" s="338"/>
      <c r="D902" s="338"/>
      <c r="E902" s="338"/>
      <c r="F902" s="346"/>
      <c r="G902" s="773">
        <f t="shared" ref="G902:H902" si="918">L902+N902+P902+R902+T902+V902+X902+Z902+AB902+AD902+AF902+AH902+AJ902+AL902+AN902+AP902+AR902+AT902+AV902+AX902+AZ902+BB902+BD902+BF902+BH902+BJ902+BL902+BN902+BP902+BR902+BT902</f>
        <v>0</v>
      </c>
      <c r="H902" s="671">
        <f t="shared" si="918"/>
        <v>0</v>
      </c>
      <c r="I902" s="774">
        <f t="shared" si="4"/>
        <v>0</v>
      </c>
      <c r="J902" s="418"/>
      <c r="K902" s="407">
        <f t="shared" si="5"/>
        <v>0</v>
      </c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  <c r="AI902" s="338"/>
      <c r="AJ902" s="338"/>
      <c r="AK902" s="338"/>
      <c r="AL902" s="338"/>
      <c r="AM902" s="338"/>
      <c r="AN902" s="338"/>
      <c r="AO902" s="338"/>
      <c r="AP902" s="338"/>
      <c r="AQ902" s="338"/>
      <c r="AR902" s="338"/>
      <c r="AS902" s="338"/>
      <c r="AT902" s="338"/>
      <c r="AU902" s="338"/>
      <c r="AV902" s="338"/>
      <c r="AW902" s="338"/>
      <c r="AX902" s="338"/>
      <c r="AY902" s="338"/>
      <c r="AZ902" s="338"/>
      <c r="BA902" s="338"/>
      <c r="BB902" s="338"/>
      <c r="BC902" s="338"/>
      <c r="BD902" s="338"/>
      <c r="BE902" s="338"/>
      <c r="BF902" s="338"/>
      <c r="BG902" s="338"/>
      <c r="BH902" s="338"/>
      <c r="BI902" s="338"/>
      <c r="BJ902" s="338"/>
      <c r="BK902" s="338"/>
      <c r="BL902" s="338"/>
      <c r="BM902" s="338"/>
      <c r="BN902" s="338"/>
      <c r="BO902" s="338"/>
      <c r="BP902" s="338"/>
      <c r="BQ902" s="338"/>
      <c r="BR902" s="338"/>
      <c r="BS902" s="338"/>
      <c r="BT902" s="338"/>
      <c r="BU902" s="338"/>
      <c r="BV902" s="643">
        <f t="shared" si="863"/>
        <v>0</v>
      </c>
      <c r="BW902" s="644">
        <f t="shared" si="864"/>
        <v>0</v>
      </c>
      <c r="BX902" s="776">
        <f t="shared" si="865"/>
        <v>0</v>
      </c>
      <c r="BY902" s="644">
        <f t="shared" si="866"/>
        <v>0</v>
      </c>
      <c r="BZ902" s="338"/>
      <c r="CA902" s="338"/>
      <c r="CB902" s="338"/>
      <c r="CC902" s="338"/>
      <c r="CD902" s="338"/>
      <c r="CE902" s="338"/>
      <c r="CF902" s="338"/>
    </row>
    <row r="903" ht="15.75" customHeight="1">
      <c r="A903" s="338"/>
      <c r="B903" s="338"/>
      <c r="C903" s="338"/>
      <c r="D903" s="338"/>
      <c r="E903" s="338"/>
      <c r="F903" s="346"/>
      <c r="G903" s="773">
        <f t="shared" ref="G903:H903" si="919">L903+N903+P903+R903+T903+V903+X903+Z903+AB903+AD903+AF903+AH903+AJ903+AL903+AN903+AP903+AR903+AT903+AV903+AX903+AZ903+BB903+BD903+BF903+BH903+BJ903+BL903+BN903+BP903+BR903+BT903</f>
        <v>0</v>
      </c>
      <c r="H903" s="671">
        <f t="shared" si="919"/>
        <v>0</v>
      </c>
      <c r="I903" s="774">
        <f t="shared" si="4"/>
        <v>0</v>
      </c>
      <c r="J903" s="418"/>
      <c r="K903" s="407">
        <f t="shared" si="5"/>
        <v>0</v>
      </c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  <c r="AI903" s="338"/>
      <c r="AJ903" s="338"/>
      <c r="AK903" s="338"/>
      <c r="AL903" s="338"/>
      <c r="AM903" s="338"/>
      <c r="AN903" s="338"/>
      <c r="AO903" s="338"/>
      <c r="AP903" s="338"/>
      <c r="AQ903" s="338"/>
      <c r="AR903" s="338"/>
      <c r="AS903" s="338"/>
      <c r="AT903" s="338"/>
      <c r="AU903" s="338"/>
      <c r="AV903" s="338"/>
      <c r="AW903" s="338"/>
      <c r="AX903" s="338"/>
      <c r="AY903" s="338"/>
      <c r="AZ903" s="338"/>
      <c r="BA903" s="338"/>
      <c r="BB903" s="338"/>
      <c r="BC903" s="338"/>
      <c r="BD903" s="338"/>
      <c r="BE903" s="338"/>
      <c r="BF903" s="338"/>
      <c r="BG903" s="338"/>
      <c r="BH903" s="338"/>
      <c r="BI903" s="338"/>
      <c r="BJ903" s="338"/>
      <c r="BK903" s="338"/>
      <c r="BL903" s="338"/>
      <c r="BM903" s="338"/>
      <c r="BN903" s="338"/>
      <c r="BO903" s="338"/>
      <c r="BP903" s="338"/>
      <c r="BQ903" s="338"/>
      <c r="BR903" s="338"/>
      <c r="BS903" s="338"/>
      <c r="BT903" s="338"/>
      <c r="BU903" s="338"/>
      <c r="BV903" s="643">
        <f t="shared" si="863"/>
        <v>0</v>
      </c>
      <c r="BW903" s="644">
        <f t="shared" si="864"/>
        <v>0</v>
      </c>
      <c r="BX903" s="776">
        <f t="shared" si="865"/>
        <v>0</v>
      </c>
      <c r="BY903" s="644">
        <f t="shared" si="866"/>
        <v>0</v>
      </c>
      <c r="BZ903" s="338"/>
      <c r="CA903" s="338"/>
      <c r="CB903" s="338"/>
      <c r="CC903" s="338"/>
      <c r="CD903" s="338"/>
      <c r="CE903" s="338"/>
      <c r="CF903" s="338"/>
    </row>
    <row r="904" ht="15.75" customHeight="1">
      <c r="A904" s="338"/>
      <c r="B904" s="338"/>
      <c r="C904" s="338"/>
      <c r="D904" s="338"/>
      <c r="E904" s="338"/>
      <c r="F904" s="346"/>
      <c r="G904" s="773">
        <f t="shared" ref="G904:H904" si="920">L904+N904+P904+R904+T904+V904+X904+Z904+AB904+AD904+AF904+AH904+AJ904+AL904+AN904+AP904+AR904+AT904+AV904+AX904+AZ904+BB904+BD904+BF904+BH904+BJ904+BL904+BN904+BP904+BR904+BT904</f>
        <v>0</v>
      </c>
      <c r="H904" s="671">
        <f t="shared" si="920"/>
        <v>0</v>
      </c>
      <c r="I904" s="774">
        <f t="shared" si="4"/>
        <v>0</v>
      </c>
      <c r="J904" s="418"/>
      <c r="K904" s="407">
        <f t="shared" si="5"/>
        <v>0</v>
      </c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  <c r="AI904" s="338"/>
      <c r="AJ904" s="338"/>
      <c r="AK904" s="338"/>
      <c r="AL904" s="338"/>
      <c r="AM904" s="338"/>
      <c r="AN904" s="338"/>
      <c r="AO904" s="338"/>
      <c r="AP904" s="338"/>
      <c r="AQ904" s="338"/>
      <c r="AR904" s="338"/>
      <c r="AS904" s="338"/>
      <c r="AT904" s="338"/>
      <c r="AU904" s="338"/>
      <c r="AV904" s="338"/>
      <c r="AW904" s="338"/>
      <c r="AX904" s="338"/>
      <c r="AY904" s="338"/>
      <c r="AZ904" s="338"/>
      <c r="BA904" s="338"/>
      <c r="BB904" s="338"/>
      <c r="BC904" s="338"/>
      <c r="BD904" s="338"/>
      <c r="BE904" s="338"/>
      <c r="BF904" s="338"/>
      <c r="BG904" s="338"/>
      <c r="BH904" s="338"/>
      <c r="BI904" s="338"/>
      <c r="BJ904" s="338"/>
      <c r="BK904" s="338"/>
      <c r="BL904" s="338"/>
      <c r="BM904" s="338"/>
      <c r="BN904" s="338"/>
      <c r="BO904" s="338"/>
      <c r="BP904" s="338"/>
      <c r="BQ904" s="338"/>
      <c r="BR904" s="338"/>
      <c r="BS904" s="338"/>
      <c r="BT904" s="338"/>
      <c r="BU904" s="338"/>
      <c r="BV904" s="643">
        <f t="shared" si="863"/>
        <v>0</v>
      </c>
      <c r="BW904" s="644">
        <f t="shared" si="864"/>
        <v>0</v>
      </c>
      <c r="BX904" s="776">
        <f t="shared" si="865"/>
        <v>0</v>
      </c>
      <c r="BY904" s="644">
        <f t="shared" si="866"/>
        <v>0</v>
      </c>
      <c r="BZ904" s="338"/>
      <c r="CA904" s="338"/>
      <c r="CB904" s="338"/>
      <c r="CC904" s="338"/>
      <c r="CD904" s="338"/>
      <c r="CE904" s="338"/>
      <c r="CF904" s="338"/>
    </row>
    <row r="905" ht="15.75" customHeight="1">
      <c r="A905" s="338"/>
      <c r="B905" s="338"/>
      <c r="C905" s="338"/>
      <c r="D905" s="338"/>
      <c r="E905" s="338"/>
      <c r="F905" s="346"/>
      <c r="G905" s="773">
        <f t="shared" ref="G905:H905" si="921">L905+N905+P905+R905+T905+V905+X905+Z905+AB905+AD905+AF905+AH905+AJ905+AL905+AN905+AP905+AR905+AT905+AV905+AX905+AZ905+BB905+BD905+BF905+BH905+BJ905+BL905+BN905+BP905+BR905+BT905</f>
        <v>0</v>
      </c>
      <c r="H905" s="671">
        <f t="shared" si="921"/>
        <v>0</v>
      </c>
      <c r="I905" s="774">
        <f t="shared" si="4"/>
        <v>0</v>
      </c>
      <c r="J905" s="418"/>
      <c r="K905" s="407">
        <f t="shared" si="5"/>
        <v>0</v>
      </c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  <c r="AI905" s="338"/>
      <c r="AJ905" s="338"/>
      <c r="AK905" s="338"/>
      <c r="AL905" s="338"/>
      <c r="AM905" s="338"/>
      <c r="AN905" s="338"/>
      <c r="AO905" s="338"/>
      <c r="AP905" s="338"/>
      <c r="AQ905" s="338"/>
      <c r="AR905" s="338"/>
      <c r="AS905" s="338"/>
      <c r="AT905" s="338"/>
      <c r="AU905" s="338"/>
      <c r="AV905" s="338"/>
      <c r="AW905" s="338"/>
      <c r="AX905" s="338"/>
      <c r="AY905" s="338"/>
      <c r="AZ905" s="338"/>
      <c r="BA905" s="338"/>
      <c r="BB905" s="338"/>
      <c r="BC905" s="338"/>
      <c r="BD905" s="338"/>
      <c r="BE905" s="338"/>
      <c r="BF905" s="338"/>
      <c r="BG905" s="338"/>
      <c r="BH905" s="338"/>
      <c r="BI905" s="338"/>
      <c r="BJ905" s="338"/>
      <c r="BK905" s="338"/>
      <c r="BL905" s="338"/>
      <c r="BM905" s="338"/>
      <c r="BN905" s="338"/>
      <c r="BO905" s="338"/>
      <c r="BP905" s="338"/>
      <c r="BQ905" s="338"/>
      <c r="BR905" s="338"/>
      <c r="BS905" s="338"/>
      <c r="BT905" s="338"/>
      <c r="BU905" s="338"/>
      <c r="BV905" s="643">
        <f t="shared" si="863"/>
        <v>0</v>
      </c>
      <c r="BW905" s="644">
        <f t="shared" si="864"/>
        <v>0</v>
      </c>
      <c r="BX905" s="776">
        <f t="shared" si="865"/>
        <v>0</v>
      </c>
      <c r="BY905" s="644">
        <f t="shared" si="866"/>
        <v>0</v>
      </c>
      <c r="BZ905" s="338"/>
      <c r="CA905" s="338"/>
      <c r="CB905" s="338"/>
      <c r="CC905" s="338"/>
      <c r="CD905" s="338"/>
      <c r="CE905" s="338"/>
      <c r="CF905" s="338"/>
    </row>
    <row r="906" ht="15.75" customHeight="1">
      <c r="A906" s="338"/>
      <c r="B906" s="338"/>
      <c r="C906" s="338"/>
      <c r="D906" s="338"/>
      <c r="E906" s="338"/>
      <c r="F906" s="346"/>
      <c r="G906" s="773">
        <f t="shared" ref="G906:H906" si="922">L906+N906+P906+R906+T906+V906+X906+Z906+AB906+AD906+AF906+AH906+AJ906+AL906+AN906+AP906+AR906+AT906+AV906+AX906+AZ906+BB906+BD906+BF906+BH906+BJ906+BL906+BN906+BP906+BR906+BT906</f>
        <v>0</v>
      </c>
      <c r="H906" s="671">
        <f t="shared" si="922"/>
        <v>0</v>
      </c>
      <c r="I906" s="774">
        <f t="shared" si="4"/>
        <v>0</v>
      </c>
      <c r="J906" s="418"/>
      <c r="K906" s="407">
        <f t="shared" si="5"/>
        <v>0</v>
      </c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  <c r="AI906" s="338"/>
      <c r="AJ906" s="338"/>
      <c r="AK906" s="338"/>
      <c r="AL906" s="338"/>
      <c r="AM906" s="338"/>
      <c r="AN906" s="338"/>
      <c r="AO906" s="338"/>
      <c r="AP906" s="338"/>
      <c r="AQ906" s="338"/>
      <c r="AR906" s="338"/>
      <c r="AS906" s="338"/>
      <c r="AT906" s="338"/>
      <c r="AU906" s="338"/>
      <c r="AV906" s="338"/>
      <c r="AW906" s="338"/>
      <c r="AX906" s="338"/>
      <c r="AY906" s="338"/>
      <c r="AZ906" s="338"/>
      <c r="BA906" s="338"/>
      <c r="BB906" s="338"/>
      <c r="BC906" s="338"/>
      <c r="BD906" s="338"/>
      <c r="BE906" s="338"/>
      <c r="BF906" s="338"/>
      <c r="BG906" s="338"/>
      <c r="BH906" s="338"/>
      <c r="BI906" s="338"/>
      <c r="BJ906" s="338"/>
      <c r="BK906" s="338"/>
      <c r="BL906" s="338"/>
      <c r="BM906" s="338"/>
      <c r="BN906" s="338"/>
      <c r="BO906" s="338"/>
      <c r="BP906" s="338"/>
      <c r="BQ906" s="338"/>
      <c r="BR906" s="338"/>
      <c r="BS906" s="338"/>
      <c r="BT906" s="338"/>
      <c r="BU906" s="338"/>
      <c r="BV906" s="643">
        <f t="shared" si="863"/>
        <v>0</v>
      </c>
      <c r="BW906" s="644">
        <f t="shared" si="864"/>
        <v>0</v>
      </c>
      <c r="BX906" s="776">
        <f t="shared" si="865"/>
        <v>0</v>
      </c>
      <c r="BY906" s="644">
        <f t="shared" si="866"/>
        <v>0</v>
      </c>
      <c r="BZ906" s="338"/>
      <c r="CA906" s="338"/>
      <c r="CB906" s="338"/>
      <c r="CC906" s="338"/>
      <c r="CD906" s="338"/>
      <c r="CE906" s="338"/>
      <c r="CF906" s="338"/>
    </row>
    <row r="907" ht="15.75" customHeight="1">
      <c r="A907" s="338"/>
      <c r="B907" s="338"/>
      <c r="C907" s="338"/>
      <c r="D907" s="338"/>
      <c r="E907" s="338"/>
      <c r="F907" s="346"/>
      <c r="G907" s="773">
        <f t="shared" ref="G907:H907" si="923">L907+N907+P907+R907+T907+V907+X907+Z907+AB907+AD907+AF907+AH907+AJ907+AL907+AN907+AP907+AR907+AT907+AV907+AX907+AZ907+BB907+BD907+BF907+BH907+BJ907+BL907+BN907+BP907+BR907+BT907</f>
        <v>0</v>
      </c>
      <c r="H907" s="671">
        <f t="shared" si="923"/>
        <v>0</v>
      </c>
      <c r="I907" s="774">
        <f t="shared" si="4"/>
        <v>0</v>
      </c>
      <c r="J907" s="418"/>
      <c r="K907" s="407">
        <f t="shared" si="5"/>
        <v>0</v>
      </c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  <c r="AI907" s="338"/>
      <c r="AJ907" s="338"/>
      <c r="AK907" s="338"/>
      <c r="AL907" s="338"/>
      <c r="AM907" s="338"/>
      <c r="AN907" s="338"/>
      <c r="AO907" s="338"/>
      <c r="AP907" s="338"/>
      <c r="AQ907" s="338"/>
      <c r="AR907" s="338"/>
      <c r="AS907" s="338"/>
      <c r="AT907" s="338"/>
      <c r="AU907" s="338"/>
      <c r="AV907" s="338"/>
      <c r="AW907" s="338"/>
      <c r="AX907" s="338"/>
      <c r="AY907" s="338"/>
      <c r="AZ907" s="338"/>
      <c r="BA907" s="338"/>
      <c r="BB907" s="338"/>
      <c r="BC907" s="338"/>
      <c r="BD907" s="338"/>
      <c r="BE907" s="338"/>
      <c r="BF907" s="338"/>
      <c r="BG907" s="338"/>
      <c r="BH907" s="338"/>
      <c r="BI907" s="338"/>
      <c r="BJ907" s="338"/>
      <c r="BK907" s="338"/>
      <c r="BL907" s="338"/>
      <c r="BM907" s="338"/>
      <c r="BN907" s="338"/>
      <c r="BO907" s="338"/>
      <c r="BP907" s="338"/>
      <c r="BQ907" s="338"/>
      <c r="BR907" s="338"/>
      <c r="BS907" s="338"/>
      <c r="BT907" s="338"/>
      <c r="BU907" s="338"/>
      <c r="BV907" s="643">
        <f t="shared" si="863"/>
        <v>0</v>
      </c>
      <c r="BW907" s="644">
        <f t="shared" si="864"/>
        <v>0</v>
      </c>
      <c r="BX907" s="776">
        <f t="shared" si="865"/>
        <v>0</v>
      </c>
      <c r="BY907" s="644">
        <f t="shared" si="866"/>
        <v>0</v>
      </c>
      <c r="BZ907" s="338"/>
      <c r="CA907" s="338"/>
      <c r="CB907" s="338"/>
      <c r="CC907" s="338"/>
      <c r="CD907" s="338"/>
      <c r="CE907" s="338"/>
      <c r="CF907" s="338"/>
    </row>
    <row r="908" ht="15.75" customHeight="1">
      <c r="A908" s="338"/>
      <c r="B908" s="338"/>
      <c r="C908" s="338"/>
      <c r="D908" s="338"/>
      <c r="E908" s="338"/>
      <c r="F908" s="346"/>
      <c r="G908" s="773">
        <f t="shared" ref="G908:H908" si="924">L908+N908+P908+R908+T908+V908+X908+Z908+AB908+AD908+AF908+AH908+AJ908+AL908+AN908+AP908+AR908+AT908+AV908+AX908+AZ908+BB908+BD908+BF908+BH908+BJ908+BL908+BN908+BP908+BR908+BT908</f>
        <v>0</v>
      </c>
      <c r="H908" s="671">
        <f t="shared" si="924"/>
        <v>0</v>
      </c>
      <c r="I908" s="774">
        <f t="shared" si="4"/>
        <v>0</v>
      </c>
      <c r="J908" s="418"/>
      <c r="K908" s="407">
        <f t="shared" si="5"/>
        <v>0</v>
      </c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  <c r="AI908" s="338"/>
      <c r="AJ908" s="338"/>
      <c r="AK908" s="338"/>
      <c r="AL908" s="338"/>
      <c r="AM908" s="338"/>
      <c r="AN908" s="338"/>
      <c r="AO908" s="338"/>
      <c r="AP908" s="338"/>
      <c r="AQ908" s="338"/>
      <c r="AR908" s="338"/>
      <c r="AS908" s="338"/>
      <c r="AT908" s="338"/>
      <c r="AU908" s="338"/>
      <c r="AV908" s="338"/>
      <c r="AW908" s="338"/>
      <c r="AX908" s="338"/>
      <c r="AY908" s="338"/>
      <c r="AZ908" s="338"/>
      <c r="BA908" s="338"/>
      <c r="BB908" s="338"/>
      <c r="BC908" s="338"/>
      <c r="BD908" s="338"/>
      <c r="BE908" s="338"/>
      <c r="BF908" s="338"/>
      <c r="BG908" s="338"/>
      <c r="BH908" s="338"/>
      <c r="BI908" s="338"/>
      <c r="BJ908" s="338"/>
      <c r="BK908" s="338"/>
      <c r="BL908" s="338"/>
      <c r="BM908" s="338"/>
      <c r="BN908" s="338"/>
      <c r="BO908" s="338"/>
      <c r="BP908" s="338"/>
      <c r="BQ908" s="338"/>
      <c r="BR908" s="338"/>
      <c r="BS908" s="338"/>
      <c r="BT908" s="338"/>
      <c r="BU908" s="338"/>
      <c r="BV908" s="643">
        <f t="shared" si="863"/>
        <v>0</v>
      </c>
      <c r="BW908" s="644">
        <f t="shared" si="864"/>
        <v>0</v>
      </c>
      <c r="BX908" s="776">
        <f t="shared" si="865"/>
        <v>0</v>
      </c>
      <c r="BY908" s="644">
        <f t="shared" si="866"/>
        <v>0</v>
      </c>
      <c r="BZ908" s="338"/>
      <c r="CA908" s="338"/>
      <c r="CB908" s="338"/>
      <c r="CC908" s="338"/>
      <c r="CD908" s="338"/>
      <c r="CE908" s="338"/>
      <c r="CF908" s="338"/>
    </row>
    <row r="909" ht="15.75" customHeight="1">
      <c r="A909" s="338"/>
      <c r="B909" s="338"/>
      <c r="C909" s="338"/>
      <c r="D909" s="338"/>
      <c r="E909" s="338"/>
      <c r="F909" s="346"/>
      <c r="G909" s="773">
        <f t="shared" ref="G909:H909" si="925">L909+N909+P909+R909+T909+V909+X909+Z909+AB909+AD909+AF909+AH909+AJ909+AL909+AN909+AP909+AR909+AT909+AV909+AX909+AZ909+BB909+BD909+BF909+BH909+BJ909+BL909+BN909+BP909+BR909+BT909</f>
        <v>0</v>
      </c>
      <c r="H909" s="671">
        <f t="shared" si="925"/>
        <v>0</v>
      </c>
      <c r="I909" s="774">
        <f t="shared" si="4"/>
        <v>0</v>
      </c>
      <c r="J909" s="418"/>
      <c r="K909" s="407">
        <f t="shared" si="5"/>
        <v>0</v>
      </c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  <c r="AI909" s="338"/>
      <c r="AJ909" s="338"/>
      <c r="AK909" s="338"/>
      <c r="AL909" s="338"/>
      <c r="AM909" s="338"/>
      <c r="AN909" s="338"/>
      <c r="AO909" s="338"/>
      <c r="AP909" s="338"/>
      <c r="AQ909" s="338"/>
      <c r="AR909" s="338"/>
      <c r="AS909" s="338"/>
      <c r="AT909" s="338"/>
      <c r="AU909" s="338"/>
      <c r="AV909" s="338"/>
      <c r="AW909" s="338"/>
      <c r="AX909" s="338"/>
      <c r="AY909" s="338"/>
      <c r="AZ909" s="338"/>
      <c r="BA909" s="338"/>
      <c r="BB909" s="338"/>
      <c r="BC909" s="338"/>
      <c r="BD909" s="338"/>
      <c r="BE909" s="338"/>
      <c r="BF909" s="338"/>
      <c r="BG909" s="338"/>
      <c r="BH909" s="338"/>
      <c r="BI909" s="338"/>
      <c r="BJ909" s="338"/>
      <c r="BK909" s="338"/>
      <c r="BL909" s="338"/>
      <c r="BM909" s="338"/>
      <c r="BN909" s="338"/>
      <c r="BO909" s="338"/>
      <c r="BP909" s="338"/>
      <c r="BQ909" s="338"/>
      <c r="BR909" s="338"/>
      <c r="BS909" s="338"/>
      <c r="BT909" s="338"/>
      <c r="BU909" s="338"/>
      <c r="BV909" s="643">
        <f t="shared" si="863"/>
        <v>0</v>
      </c>
      <c r="BW909" s="644">
        <f t="shared" si="864"/>
        <v>0</v>
      </c>
      <c r="BX909" s="776">
        <f t="shared" si="865"/>
        <v>0</v>
      </c>
      <c r="BY909" s="644">
        <f t="shared" si="866"/>
        <v>0</v>
      </c>
      <c r="BZ909" s="338"/>
      <c r="CA909" s="338"/>
      <c r="CB909" s="338"/>
      <c r="CC909" s="338"/>
      <c r="CD909" s="338"/>
      <c r="CE909" s="338"/>
      <c r="CF909" s="338"/>
    </row>
    <row r="910" ht="15.75" customHeight="1">
      <c r="A910" s="338"/>
      <c r="B910" s="338"/>
      <c r="C910" s="338"/>
      <c r="D910" s="338"/>
      <c r="E910" s="338"/>
      <c r="F910" s="346"/>
      <c r="G910" s="773">
        <f t="shared" ref="G910:H910" si="926">L910+N910+P910+R910+T910+V910+X910+Z910+AB910+AD910+AF910+AH910+AJ910+AL910+AN910+AP910+AR910+AT910+AV910+AX910+AZ910+BB910+BD910+BF910+BH910+BJ910+BL910+BN910+BP910+BR910+BT910</f>
        <v>0</v>
      </c>
      <c r="H910" s="671">
        <f t="shared" si="926"/>
        <v>0</v>
      </c>
      <c r="I910" s="774">
        <f t="shared" si="4"/>
        <v>0</v>
      </c>
      <c r="J910" s="418"/>
      <c r="K910" s="407">
        <f t="shared" si="5"/>
        <v>0</v>
      </c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  <c r="AI910" s="338"/>
      <c r="AJ910" s="338"/>
      <c r="AK910" s="338"/>
      <c r="AL910" s="338"/>
      <c r="AM910" s="338"/>
      <c r="AN910" s="338"/>
      <c r="AO910" s="338"/>
      <c r="AP910" s="338"/>
      <c r="AQ910" s="338"/>
      <c r="AR910" s="338"/>
      <c r="AS910" s="338"/>
      <c r="AT910" s="338"/>
      <c r="AU910" s="338"/>
      <c r="AV910" s="338"/>
      <c r="AW910" s="338"/>
      <c r="AX910" s="338"/>
      <c r="AY910" s="338"/>
      <c r="AZ910" s="338"/>
      <c r="BA910" s="338"/>
      <c r="BB910" s="338"/>
      <c r="BC910" s="338"/>
      <c r="BD910" s="338"/>
      <c r="BE910" s="338"/>
      <c r="BF910" s="338"/>
      <c r="BG910" s="338"/>
      <c r="BH910" s="338"/>
      <c r="BI910" s="338"/>
      <c r="BJ910" s="338"/>
      <c r="BK910" s="338"/>
      <c r="BL910" s="338"/>
      <c r="BM910" s="338"/>
      <c r="BN910" s="338"/>
      <c r="BO910" s="338"/>
      <c r="BP910" s="338"/>
      <c r="BQ910" s="338"/>
      <c r="BR910" s="338"/>
      <c r="BS910" s="338"/>
      <c r="BT910" s="338"/>
      <c r="BU910" s="338"/>
      <c r="BV910" s="643">
        <f t="shared" si="863"/>
        <v>0</v>
      </c>
      <c r="BW910" s="644">
        <f t="shared" si="864"/>
        <v>0</v>
      </c>
      <c r="BX910" s="776">
        <f t="shared" si="865"/>
        <v>0</v>
      </c>
      <c r="BY910" s="644">
        <f t="shared" si="866"/>
        <v>0</v>
      </c>
      <c r="BZ910" s="338"/>
      <c r="CA910" s="338"/>
      <c r="CB910" s="338"/>
      <c r="CC910" s="338"/>
      <c r="CD910" s="338"/>
      <c r="CE910" s="338"/>
      <c r="CF910" s="338"/>
    </row>
    <row r="911" ht="15.75" customHeight="1">
      <c r="A911" s="338"/>
      <c r="B911" s="338"/>
      <c r="C911" s="338"/>
      <c r="D911" s="338"/>
      <c r="E911" s="338"/>
      <c r="F911" s="346"/>
      <c r="G911" s="773">
        <f t="shared" ref="G911:H911" si="927">L911+N911+P911+R911+T911+V911+X911+Z911+AB911+AD911+AF911+AH911+AJ911+AL911+AN911+AP911+AR911+AT911+AV911+AX911+AZ911+BB911+BD911+BF911+BH911+BJ911+BL911+BN911+BP911+BR911+BT911</f>
        <v>0</v>
      </c>
      <c r="H911" s="671">
        <f t="shared" si="927"/>
        <v>0</v>
      </c>
      <c r="I911" s="774">
        <f t="shared" si="4"/>
        <v>0</v>
      </c>
      <c r="J911" s="418"/>
      <c r="K911" s="407">
        <f t="shared" si="5"/>
        <v>0</v>
      </c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  <c r="AI911" s="338"/>
      <c r="AJ911" s="338"/>
      <c r="AK911" s="338"/>
      <c r="AL911" s="338"/>
      <c r="AM911" s="338"/>
      <c r="AN911" s="338"/>
      <c r="AO911" s="338"/>
      <c r="AP911" s="338"/>
      <c r="AQ911" s="338"/>
      <c r="AR911" s="338"/>
      <c r="AS911" s="338"/>
      <c r="AT911" s="338"/>
      <c r="AU911" s="338"/>
      <c r="AV911" s="338"/>
      <c r="AW911" s="338"/>
      <c r="AX911" s="338"/>
      <c r="AY911" s="338"/>
      <c r="AZ911" s="338"/>
      <c r="BA911" s="338"/>
      <c r="BB911" s="338"/>
      <c r="BC911" s="338"/>
      <c r="BD911" s="338"/>
      <c r="BE911" s="338"/>
      <c r="BF911" s="338"/>
      <c r="BG911" s="338"/>
      <c r="BH911" s="338"/>
      <c r="BI911" s="338"/>
      <c r="BJ911" s="338"/>
      <c r="BK911" s="338"/>
      <c r="BL911" s="338"/>
      <c r="BM911" s="338"/>
      <c r="BN911" s="338"/>
      <c r="BO911" s="338"/>
      <c r="BP911" s="338"/>
      <c r="BQ911" s="338"/>
      <c r="BR911" s="338"/>
      <c r="BS911" s="338"/>
      <c r="BT911" s="338"/>
      <c r="BU911" s="338"/>
      <c r="BV911" s="643">
        <f t="shared" si="863"/>
        <v>0</v>
      </c>
      <c r="BW911" s="644">
        <f t="shared" si="864"/>
        <v>0</v>
      </c>
      <c r="BX911" s="776">
        <f t="shared" si="865"/>
        <v>0</v>
      </c>
      <c r="BY911" s="644">
        <f t="shared" si="866"/>
        <v>0</v>
      </c>
      <c r="BZ911" s="338"/>
      <c r="CA911" s="338"/>
      <c r="CB911" s="338"/>
      <c r="CC911" s="338"/>
      <c r="CD911" s="338"/>
      <c r="CE911" s="338"/>
      <c r="CF911" s="338"/>
    </row>
    <row r="912" ht="15.75" customHeight="1">
      <c r="A912" s="338"/>
      <c r="B912" s="338"/>
      <c r="C912" s="338"/>
      <c r="D912" s="338"/>
      <c r="E912" s="338"/>
      <c r="F912" s="346"/>
      <c r="G912" s="773">
        <f t="shared" ref="G912:H912" si="928">L912+N912+P912+R912+T912+V912+X912+Z912+AB912+AD912+AF912+AH912+AJ912+AL912+AN912+AP912+AR912+AT912+AV912+AX912+AZ912+BB912+BD912+BF912+BH912+BJ912+BL912+BN912+BP912+BR912+BT912</f>
        <v>0</v>
      </c>
      <c r="H912" s="671">
        <f t="shared" si="928"/>
        <v>0</v>
      </c>
      <c r="I912" s="774">
        <f t="shared" si="4"/>
        <v>0</v>
      </c>
      <c r="J912" s="418"/>
      <c r="K912" s="407">
        <f t="shared" si="5"/>
        <v>0</v>
      </c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  <c r="AI912" s="338"/>
      <c r="AJ912" s="338"/>
      <c r="AK912" s="338"/>
      <c r="AL912" s="338"/>
      <c r="AM912" s="338"/>
      <c r="AN912" s="338"/>
      <c r="AO912" s="338"/>
      <c r="AP912" s="338"/>
      <c r="AQ912" s="338"/>
      <c r="AR912" s="338"/>
      <c r="AS912" s="338"/>
      <c r="AT912" s="338"/>
      <c r="AU912" s="338"/>
      <c r="AV912" s="338"/>
      <c r="AW912" s="338"/>
      <c r="AX912" s="338"/>
      <c r="AY912" s="338"/>
      <c r="AZ912" s="338"/>
      <c r="BA912" s="338"/>
      <c r="BB912" s="338"/>
      <c r="BC912" s="338"/>
      <c r="BD912" s="338"/>
      <c r="BE912" s="338"/>
      <c r="BF912" s="338"/>
      <c r="BG912" s="338"/>
      <c r="BH912" s="338"/>
      <c r="BI912" s="338"/>
      <c r="BJ912" s="338"/>
      <c r="BK912" s="338"/>
      <c r="BL912" s="338"/>
      <c r="BM912" s="338"/>
      <c r="BN912" s="338"/>
      <c r="BO912" s="338"/>
      <c r="BP912" s="338"/>
      <c r="BQ912" s="338"/>
      <c r="BR912" s="338"/>
      <c r="BS912" s="338"/>
      <c r="BT912" s="338"/>
      <c r="BU912" s="338"/>
      <c r="BV912" s="643">
        <f t="shared" si="863"/>
        <v>0</v>
      </c>
      <c r="BW912" s="644">
        <f t="shared" si="864"/>
        <v>0</v>
      </c>
      <c r="BX912" s="776">
        <f t="shared" si="865"/>
        <v>0</v>
      </c>
      <c r="BY912" s="644">
        <f t="shared" si="866"/>
        <v>0</v>
      </c>
      <c r="BZ912" s="338"/>
      <c r="CA912" s="338"/>
      <c r="CB912" s="338"/>
      <c r="CC912" s="338"/>
      <c r="CD912" s="338"/>
      <c r="CE912" s="338"/>
      <c r="CF912" s="338"/>
    </row>
    <row r="913" ht="15.75" customHeight="1">
      <c r="A913" s="338"/>
      <c r="B913" s="338"/>
      <c r="C913" s="338"/>
      <c r="D913" s="338"/>
      <c r="E913" s="338"/>
      <c r="F913" s="346"/>
      <c r="G913" s="773">
        <f t="shared" ref="G913:H913" si="929">L913+N913+P913+R913+T913+V913+X913+Z913+AB913+AD913+AF913+AH913+AJ913+AL913+AN913+AP913+AR913+AT913+AV913+AX913+AZ913+BB913+BD913+BF913+BH913+BJ913+BL913+BN913+BP913+BR913+BT913</f>
        <v>0</v>
      </c>
      <c r="H913" s="671">
        <f t="shared" si="929"/>
        <v>0</v>
      </c>
      <c r="I913" s="774">
        <f t="shared" si="4"/>
        <v>0</v>
      </c>
      <c r="J913" s="418"/>
      <c r="K913" s="407">
        <f t="shared" si="5"/>
        <v>0</v>
      </c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  <c r="AI913" s="338"/>
      <c r="AJ913" s="338"/>
      <c r="AK913" s="338"/>
      <c r="AL913" s="338"/>
      <c r="AM913" s="338"/>
      <c r="AN913" s="338"/>
      <c r="AO913" s="338"/>
      <c r="AP913" s="338"/>
      <c r="AQ913" s="338"/>
      <c r="AR913" s="338"/>
      <c r="AS913" s="338"/>
      <c r="AT913" s="338"/>
      <c r="AU913" s="338"/>
      <c r="AV913" s="338"/>
      <c r="AW913" s="338"/>
      <c r="AX913" s="338"/>
      <c r="AY913" s="338"/>
      <c r="AZ913" s="338"/>
      <c r="BA913" s="338"/>
      <c r="BB913" s="338"/>
      <c r="BC913" s="338"/>
      <c r="BD913" s="338"/>
      <c r="BE913" s="338"/>
      <c r="BF913" s="338"/>
      <c r="BG913" s="338"/>
      <c r="BH913" s="338"/>
      <c r="BI913" s="338"/>
      <c r="BJ913" s="338"/>
      <c r="BK913" s="338"/>
      <c r="BL913" s="338"/>
      <c r="BM913" s="338"/>
      <c r="BN913" s="338"/>
      <c r="BO913" s="338"/>
      <c r="BP913" s="338"/>
      <c r="BQ913" s="338"/>
      <c r="BR913" s="338"/>
      <c r="BS913" s="338"/>
      <c r="BT913" s="338"/>
      <c r="BU913" s="338"/>
      <c r="BV913" s="643">
        <f t="shared" si="863"/>
        <v>0</v>
      </c>
      <c r="BW913" s="644">
        <f t="shared" si="864"/>
        <v>0</v>
      </c>
      <c r="BX913" s="776">
        <f t="shared" si="865"/>
        <v>0</v>
      </c>
      <c r="BY913" s="644">
        <f t="shared" si="866"/>
        <v>0</v>
      </c>
      <c r="BZ913" s="338"/>
      <c r="CA913" s="338"/>
      <c r="CB913" s="338"/>
      <c r="CC913" s="338"/>
      <c r="CD913" s="338"/>
      <c r="CE913" s="338"/>
      <c r="CF913" s="338"/>
    </row>
    <row r="914" ht="15.75" customHeight="1">
      <c r="A914" s="338"/>
      <c r="B914" s="338"/>
      <c r="C914" s="338"/>
      <c r="D914" s="338"/>
      <c r="E914" s="338"/>
      <c r="F914" s="346"/>
      <c r="G914" s="773">
        <f t="shared" ref="G914:H914" si="930">L914+N914+P914+R914+T914+V914+X914+Z914+AB914+AD914+AF914+AH914+AJ914+AL914+AN914+AP914+AR914+AT914+AV914+AX914+AZ914+BB914+BD914+BF914+BH914+BJ914+BL914+BN914+BP914+BR914+BT914</f>
        <v>0</v>
      </c>
      <c r="H914" s="671">
        <f t="shared" si="930"/>
        <v>0</v>
      </c>
      <c r="I914" s="774">
        <f t="shared" si="4"/>
        <v>0</v>
      </c>
      <c r="J914" s="418"/>
      <c r="K914" s="407">
        <f t="shared" si="5"/>
        <v>0</v>
      </c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  <c r="AI914" s="338"/>
      <c r="AJ914" s="338"/>
      <c r="AK914" s="338"/>
      <c r="AL914" s="338"/>
      <c r="AM914" s="338"/>
      <c r="AN914" s="338"/>
      <c r="AO914" s="338"/>
      <c r="AP914" s="338"/>
      <c r="AQ914" s="338"/>
      <c r="AR914" s="338"/>
      <c r="AS914" s="338"/>
      <c r="AT914" s="338"/>
      <c r="AU914" s="338"/>
      <c r="AV914" s="338"/>
      <c r="AW914" s="338"/>
      <c r="AX914" s="338"/>
      <c r="AY914" s="338"/>
      <c r="AZ914" s="338"/>
      <c r="BA914" s="338"/>
      <c r="BB914" s="338"/>
      <c r="BC914" s="338"/>
      <c r="BD914" s="338"/>
      <c r="BE914" s="338"/>
      <c r="BF914" s="338"/>
      <c r="BG914" s="338"/>
      <c r="BH914" s="338"/>
      <c r="BI914" s="338"/>
      <c r="BJ914" s="338"/>
      <c r="BK914" s="338"/>
      <c r="BL914" s="338"/>
      <c r="BM914" s="338"/>
      <c r="BN914" s="338"/>
      <c r="BO914" s="338"/>
      <c r="BP914" s="338"/>
      <c r="BQ914" s="338"/>
      <c r="BR914" s="338"/>
      <c r="BS914" s="338"/>
      <c r="BT914" s="338"/>
      <c r="BU914" s="338"/>
      <c r="BV914" s="643">
        <f t="shared" si="863"/>
        <v>0</v>
      </c>
      <c r="BW914" s="644">
        <f t="shared" si="864"/>
        <v>0</v>
      </c>
      <c r="BX914" s="776">
        <f t="shared" si="865"/>
        <v>0</v>
      </c>
      <c r="BY914" s="644">
        <f t="shared" si="866"/>
        <v>0</v>
      </c>
      <c r="BZ914" s="338"/>
      <c r="CA914" s="338"/>
      <c r="CB914" s="338"/>
      <c r="CC914" s="338"/>
      <c r="CD914" s="338"/>
      <c r="CE914" s="338"/>
      <c r="CF914" s="338"/>
    </row>
    <row r="915" ht="15.75" customHeight="1">
      <c r="A915" s="338"/>
      <c r="B915" s="338"/>
      <c r="C915" s="338"/>
      <c r="D915" s="338"/>
      <c r="E915" s="338"/>
      <c r="F915" s="346"/>
      <c r="G915" s="773">
        <f t="shared" ref="G915:H915" si="931">L915+N915+P915+R915+T915+V915+X915+Z915+AB915+AD915+AF915+AH915+AJ915+AL915+AN915+AP915+AR915+AT915+AV915+AX915+AZ915+BB915+BD915+BF915+BH915+BJ915+BL915+BN915+BP915+BR915+BT915</f>
        <v>0</v>
      </c>
      <c r="H915" s="671">
        <f t="shared" si="931"/>
        <v>0</v>
      </c>
      <c r="I915" s="774">
        <f t="shared" si="4"/>
        <v>0</v>
      </c>
      <c r="J915" s="418"/>
      <c r="K915" s="407">
        <f t="shared" si="5"/>
        <v>0</v>
      </c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  <c r="AI915" s="338"/>
      <c r="AJ915" s="338"/>
      <c r="AK915" s="338"/>
      <c r="AL915" s="338"/>
      <c r="AM915" s="338"/>
      <c r="AN915" s="338"/>
      <c r="AO915" s="338"/>
      <c r="AP915" s="338"/>
      <c r="AQ915" s="338"/>
      <c r="AR915" s="338"/>
      <c r="AS915" s="338"/>
      <c r="AT915" s="338"/>
      <c r="AU915" s="338"/>
      <c r="AV915" s="338"/>
      <c r="AW915" s="338"/>
      <c r="AX915" s="338"/>
      <c r="AY915" s="338"/>
      <c r="AZ915" s="338"/>
      <c r="BA915" s="338"/>
      <c r="BB915" s="338"/>
      <c r="BC915" s="338"/>
      <c r="BD915" s="338"/>
      <c r="BE915" s="338"/>
      <c r="BF915" s="338"/>
      <c r="BG915" s="338"/>
      <c r="BH915" s="338"/>
      <c r="BI915" s="338"/>
      <c r="BJ915" s="338"/>
      <c r="BK915" s="338"/>
      <c r="BL915" s="338"/>
      <c r="BM915" s="338"/>
      <c r="BN915" s="338"/>
      <c r="BO915" s="338"/>
      <c r="BP915" s="338"/>
      <c r="BQ915" s="338"/>
      <c r="BR915" s="338"/>
      <c r="BS915" s="338"/>
      <c r="BT915" s="338"/>
      <c r="BU915" s="338"/>
      <c r="BV915" s="643">
        <f t="shared" si="863"/>
        <v>0</v>
      </c>
      <c r="BW915" s="644">
        <f t="shared" si="864"/>
        <v>0</v>
      </c>
      <c r="BX915" s="776">
        <f t="shared" si="865"/>
        <v>0</v>
      </c>
      <c r="BY915" s="644">
        <f t="shared" si="866"/>
        <v>0</v>
      </c>
      <c r="BZ915" s="338"/>
      <c r="CA915" s="338"/>
      <c r="CB915" s="338"/>
      <c r="CC915" s="338"/>
      <c r="CD915" s="338"/>
      <c r="CE915" s="338"/>
      <c r="CF915" s="338"/>
    </row>
    <row r="916" ht="15.75" customHeight="1">
      <c r="A916" s="338"/>
      <c r="B916" s="338"/>
      <c r="C916" s="338"/>
      <c r="D916" s="338"/>
      <c r="E916" s="338"/>
      <c r="F916" s="346"/>
      <c r="G916" s="773">
        <f t="shared" ref="G916:H916" si="932">L916+N916+P916+R916+T916+V916+X916+Z916+AB916+AD916+AF916+AH916+AJ916+AL916+AN916+AP916+AR916+AT916+AV916+AX916+AZ916+BB916+BD916+BF916+BH916+BJ916+BL916+BN916+BP916+BR916+BT916</f>
        <v>0</v>
      </c>
      <c r="H916" s="671">
        <f t="shared" si="932"/>
        <v>0</v>
      </c>
      <c r="I916" s="774">
        <f t="shared" si="4"/>
        <v>0</v>
      </c>
      <c r="J916" s="418"/>
      <c r="K916" s="407">
        <f t="shared" si="5"/>
        <v>0</v>
      </c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  <c r="AI916" s="338"/>
      <c r="AJ916" s="338"/>
      <c r="AK916" s="338"/>
      <c r="AL916" s="338"/>
      <c r="AM916" s="338"/>
      <c r="AN916" s="338"/>
      <c r="AO916" s="338"/>
      <c r="AP916" s="338"/>
      <c r="AQ916" s="338"/>
      <c r="AR916" s="338"/>
      <c r="AS916" s="338"/>
      <c r="AT916" s="338"/>
      <c r="AU916" s="338"/>
      <c r="AV916" s="338"/>
      <c r="AW916" s="338"/>
      <c r="AX916" s="338"/>
      <c r="AY916" s="338"/>
      <c r="AZ916" s="338"/>
      <c r="BA916" s="338"/>
      <c r="BB916" s="338"/>
      <c r="BC916" s="338"/>
      <c r="BD916" s="338"/>
      <c r="BE916" s="338"/>
      <c r="BF916" s="338"/>
      <c r="BG916" s="338"/>
      <c r="BH916" s="338"/>
      <c r="BI916" s="338"/>
      <c r="BJ916" s="338"/>
      <c r="BK916" s="338"/>
      <c r="BL916" s="338"/>
      <c r="BM916" s="338"/>
      <c r="BN916" s="338"/>
      <c r="BO916" s="338"/>
      <c r="BP916" s="338"/>
      <c r="BQ916" s="338"/>
      <c r="BR916" s="338"/>
      <c r="BS916" s="338"/>
      <c r="BT916" s="338"/>
      <c r="BU916" s="338"/>
      <c r="BV916" s="643">
        <f t="shared" si="863"/>
        <v>0</v>
      </c>
      <c r="BW916" s="644">
        <f t="shared" si="864"/>
        <v>0</v>
      </c>
      <c r="BX916" s="776">
        <f t="shared" si="865"/>
        <v>0</v>
      </c>
      <c r="BY916" s="644">
        <f t="shared" si="866"/>
        <v>0</v>
      </c>
      <c r="BZ916" s="338"/>
      <c r="CA916" s="338"/>
      <c r="CB916" s="338"/>
      <c r="CC916" s="338"/>
      <c r="CD916" s="338"/>
      <c r="CE916" s="338"/>
      <c r="CF916" s="338"/>
    </row>
    <row r="917" ht="15.75" customHeight="1">
      <c r="A917" s="338"/>
      <c r="B917" s="338"/>
      <c r="C917" s="338"/>
      <c r="D917" s="338"/>
      <c r="E917" s="338"/>
      <c r="F917" s="346"/>
      <c r="G917" s="773">
        <f t="shared" ref="G917:H917" si="933">L917+N917+P917+R917+T917+V917+X917+Z917+AB917+AD917+AF917+AH917+AJ917+AL917+AN917+AP917+AR917+AT917+AV917+AX917+AZ917+BB917+BD917+BF917+BH917+BJ917+BL917+BN917+BP917+BR917+BT917</f>
        <v>0</v>
      </c>
      <c r="H917" s="671">
        <f t="shared" si="933"/>
        <v>0</v>
      </c>
      <c r="I917" s="774">
        <f t="shared" si="4"/>
        <v>0</v>
      </c>
      <c r="J917" s="418"/>
      <c r="K917" s="407">
        <f t="shared" si="5"/>
        <v>0</v>
      </c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  <c r="AI917" s="338"/>
      <c r="AJ917" s="338"/>
      <c r="AK917" s="338"/>
      <c r="AL917" s="338"/>
      <c r="AM917" s="338"/>
      <c r="AN917" s="338"/>
      <c r="AO917" s="338"/>
      <c r="AP917" s="338"/>
      <c r="AQ917" s="338"/>
      <c r="AR917" s="338"/>
      <c r="AS917" s="338"/>
      <c r="AT917" s="338"/>
      <c r="AU917" s="338"/>
      <c r="AV917" s="338"/>
      <c r="AW917" s="338"/>
      <c r="AX917" s="338"/>
      <c r="AY917" s="338"/>
      <c r="AZ917" s="338"/>
      <c r="BA917" s="338"/>
      <c r="BB917" s="338"/>
      <c r="BC917" s="338"/>
      <c r="BD917" s="338"/>
      <c r="BE917" s="338"/>
      <c r="BF917" s="338"/>
      <c r="BG917" s="338"/>
      <c r="BH917" s="338"/>
      <c r="BI917" s="338"/>
      <c r="BJ917" s="338"/>
      <c r="BK917" s="338"/>
      <c r="BL917" s="338"/>
      <c r="BM917" s="338"/>
      <c r="BN917" s="338"/>
      <c r="BO917" s="338"/>
      <c r="BP917" s="338"/>
      <c r="BQ917" s="338"/>
      <c r="BR917" s="338"/>
      <c r="BS917" s="338"/>
      <c r="BT917" s="338"/>
      <c r="BU917" s="338"/>
      <c r="BV917" s="643">
        <f t="shared" si="863"/>
        <v>0</v>
      </c>
      <c r="BW917" s="644">
        <f t="shared" si="864"/>
        <v>0</v>
      </c>
      <c r="BX917" s="776">
        <f t="shared" si="865"/>
        <v>0</v>
      </c>
      <c r="BY917" s="644">
        <f t="shared" si="866"/>
        <v>0</v>
      </c>
      <c r="BZ917" s="338"/>
      <c r="CA917" s="338"/>
      <c r="CB917" s="338"/>
      <c r="CC917" s="338"/>
      <c r="CD917" s="338"/>
      <c r="CE917" s="338"/>
      <c r="CF917" s="338"/>
    </row>
    <row r="918" ht="15.75" customHeight="1">
      <c r="A918" s="338"/>
      <c r="B918" s="338"/>
      <c r="C918" s="338"/>
      <c r="D918" s="338"/>
      <c r="E918" s="338"/>
      <c r="F918" s="346"/>
      <c r="G918" s="773">
        <f t="shared" ref="G918:H918" si="934">L918+N918+P918+R918+T918+V918+X918+Z918+AB918+AD918+AF918+AH918+AJ918+AL918+AN918+AP918+AR918+AT918+AV918+AX918+AZ918+BB918+BD918+BF918+BH918+BJ918+BL918+BN918+BP918+BR918+BT918</f>
        <v>0</v>
      </c>
      <c r="H918" s="671">
        <f t="shared" si="934"/>
        <v>0</v>
      </c>
      <c r="I918" s="774">
        <f t="shared" si="4"/>
        <v>0</v>
      </c>
      <c r="J918" s="418"/>
      <c r="K918" s="407">
        <f t="shared" si="5"/>
        <v>0</v>
      </c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  <c r="AI918" s="338"/>
      <c r="AJ918" s="338"/>
      <c r="AK918" s="338"/>
      <c r="AL918" s="338"/>
      <c r="AM918" s="338"/>
      <c r="AN918" s="338"/>
      <c r="AO918" s="338"/>
      <c r="AP918" s="338"/>
      <c r="AQ918" s="338"/>
      <c r="AR918" s="338"/>
      <c r="AS918" s="338"/>
      <c r="AT918" s="338"/>
      <c r="AU918" s="338"/>
      <c r="AV918" s="338"/>
      <c r="AW918" s="338"/>
      <c r="AX918" s="338"/>
      <c r="AY918" s="338"/>
      <c r="AZ918" s="338"/>
      <c r="BA918" s="338"/>
      <c r="BB918" s="338"/>
      <c r="BC918" s="338"/>
      <c r="BD918" s="338"/>
      <c r="BE918" s="338"/>
      <c r="BF918" s="338"/>
      <c r="BG918" s="338"/>
      <c r="BH918" s="338"/>
      <c r="BI918" s="338"/>
      <c r="BJ918" s="338"/>
      <c r="BK918" s="338"/>
      <c r="BL918" s="338"/>
      <c r="BM918" s="338"/>
      <c r="BN918" s="338"/>
      <c r="BO918" s="338"/>
      <c r="BP918" s="338"/>
      <c r="BQ918" s="338"/>
      <c r="BR918" s="338"/>
      <c r="BS918" s="338"/>
      <c r="BT918" s="338"/>
      <c r="BU918" s="338"/>
      <c r="BV918" s="643">
        <f t="shared" si="863"/>
        <v>0</v>
      </c>
      <c r="BW918" s="644">
        <f t="shared" si="864"/>
        <v>0</v>
      </c>
      <c r="BX918" s="776">
        <f t="shared" si="865"/>
        <v>0</v>
      </c>
      <c r="BY918" s="644">
        <f t="shared" si="866"/>
        <v>0</v>
      </c>
      <c r="BZ918" s="338"/>
      <c r="CA918" s="338"/>
      <c r="CB918" s="338"/>
      <c r="CC918" s="338"/>
      <c r="CD918" s="338"/>
      <c r="CE918" s="338"/>
      <c r="CF918" s="338"/>
    </row>
    <row r="919" ht="15.75" customHeight="1">
      <c r="A919" s="338"/>
      <c r="B919" s="338"/>
      <c r="C919" s="338"/>
      <c r="D919" s="338"/>
      <c r="E919" s="338"/>
      <c r="F919" s="346"/>
      <c r="G919" s="773">
        <f t="shared" ref="G919:H919" si="935">L919+N919+P919+R919+T919+V919+X919+Z919+AB919+AD919+AF919+AH919+AJ919+AL919+AN919+AP919+AR919+AT919+AV919+AX919+AZ919+BB919+BD919+BF919+BH919+BJ919+BL919+BN919+BP919+BR919+BT919</f>
        <v>0</v>
      </c>
      <c r="H919" s="671">
        <f t="shared" si="935"/>
        <v>0</v>
      </c>
      <c r="I919" s="774">
        <f t="shared" si="4"/>
        <v>0</v>
      </c>
      <c r="J919" s="418"/>
      <c r="K919" s="407">
        <f t="shared" si="5"/>
        <v>0</v>
      </c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  <c r="AI919" s="338"/>
      <c r="AJ919" s="338"/>
      <c r="AK919" s="338"/>
      <c r="AL919" s="338"/>
      <c r="AM919" s="338"/>
      <c r="AN919" s="338"/>
      <c r="AO919" s="338"/>
      <c r="AP919" s="338"/>
      <c r="AQ919" s="338"/>
      <c r="AR919" s="338"/>
      <c r="AS919" s="338"/>
      <c r="AT919" s="338"/>
      <c r="AU919" s="338"/>
      <c r="AV919" s="338"/>
      <c r="AW919" s="338"/>
      <c r="AX919" s="338"/>
      <c r="AY919" s="338"/>
      <c r="AZ919" s="338"/>
      <c r="BA919" s="338"/>
      <c r="BB919" s="338"/>
      <c r="BC919" s="338"/>
      <c r="BD919" s="338"/>
      <c r="BE919" s="338"/>
      <c r="BF919" s="338"/>
      <c r="BG919" s="338"/>
      <c r="BH919" s="338"/>
      <c r="BI919" s="338"/>
      <c r="BJ919" s="338"/>
      <c r="BK919" s="338"/>
      <c r="BL919" s="338"/>
      <c r="BM919" s="338"/>
      <c r="BN919" s="338"/>
      <c r="BO919" s="338"/>
      <c r="BP919" s="338"/>
      <c r="BQ919" s="338"/>
      <c r="BR919" s="338"/>
      <c r="BS919" s="338"/>
      <c r="BT919" s="338"/>
      <c r="BU919" s="338"/>
      <c r="BV919" s="643">
        <f t="shared" si="863"/>
        <v>0</v>
      </c>
      <c r="BW919" s="644">
        <f t="shared" si="864"/>
        <v>0</v>
      </c>
      <c r="BX919" s="776">
        <f t="shared" si="865"/>
        <v>0</v>
      </c>
      <c r="BY919" s="644">
        <f t="shared" si="866"/>
        <v>0</v>
      </c>
      <c r="BZ919" s="338"/>
      <c r="CA919" s="338"/>
      <c r="CB919" s="338"/>
      <c r="CC919" s="338"/>
      <c r="CD919" s="338"/>
      <c r="CE919" s="338"/>
      <c r="CF919" s="338"/>
    </row>
    <row r="920" ht="15.75" customHeight="1">
      <c r="A920" s="338"/>
      <c r="B920" s="338"/>
      <c r="C920" s="338"/>
      <c r="D920" s="338"/>
      <c r="E920" s="338"/>
      <c r="F920" s="346"/>
      <c r="G920" s="773">
        <f t="shared" ref="G920:H920" si="936">L920+N920+P920+R920+T920+V920+X920+Z920+AB920+AD920+AF920+AH920+AJ920+AL920+AN920+AP920+AR920+AT920+AV920+AX920+AZ920+BB920+BD920+BF920+BH920+BJ920+BL920+BN920+BP920+BR920+BT920</f>
        <v>0</v>
      </c>
      <c r="H920" s="671">
        <f t="shared" si="936"/>
        <v>0</v>
      </c>
      <c r="I920" s="774">
        <f t="shared" si="4"/>
        <v>0</v>
      </c>
      <c r="J920" s="418"/>
      <c r="K920" s="407">
        <f t="shared" si="5"/>
        <v>0</v>
      </c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  <c r="AI920" s="338"/>
      <c r="AJ920" s="338"/>
      <c r="AK920" s="338"/>
      <c r="AL920" s="338"/>
      <c r="AM920" s="338"/>
      <c r="AN920" s="338"/>
      <c r="AO920" s="338"/>
      <c r="AP920" s="338"/>
      <c r="AQ920" s="338"/>
      <c r="AR920" s="338"/>
      <c r="AS920" s="338"/>
      <c r="AT920" s="338"/>
      <c r="AU920" s="338"/>
      <c r="AV920" s="338"/>
      <c r="AW920" s="338"/>
      <c r="AX920" s="338"/>
      <c r="AY920" s="338"/>
      <c r="AZ920" s="338"/>
      <c r="BA920" s="338"/>
      <c r="BB920" s="338"/>
      <c r="BC920" s="338"/>
      <c r="BD920" s="338"/>
      <c r="BE920" s="338"/>
      <c r="BF920" s="338"/>
      <c r="BG920" s="338"/>
      <c r="BH920" s="338"/>
      <c r="BI920" s="338"/>
      <c r="BJ920" s="338"/>
      <c r="BK920" s="338"/>
      <c r="BL920" s="338"/>
      <c r="BM920" s="338"/>
      <c r="BN920" s="338"/>
      <c r="BO920" s="338"/>
      <c r="BP920" s="338"/>
      <c r="BQ920" s="338"/>
      <c r="BR920" s="338"/>
      <c r="BS920" s="338"/>
      <c r="BT920" s="338"/>
      <c r="BU920" s="338"/>
      <c r="BV920" s="643">
        <f t="shared" si="863"/>
        <v>0</v>
      </c>
      <c r="BW920" s="644">
        <f t="shared" si="864"/>
        <v>0</v>
      </c>
      <c r="BX920" s="776">
        <f t="shared" si="865"/>
        <v>0</v>
      </c>
      <c r="BY920" s="644">
        <f t="shared" si="866"/>
        <v>0</v>
      </c>
      <c r="BZ920" s="338"/>
      <c r="CA920" s="338"/>
      <c r="CB920" s="338"/>
      <c r="CC920" s="338"/>
      <c r="CD920" s="338"/>
      <c r="CE920" s="338"/>
      <c r="CF920" s="338"/>
    </row>
    <row r="921" ht="15.75" customHeight="1">
      <c r="A921" s="338"/>
      <c r="B921" s="338"/>
      <c r="C921" s="338"/>
      <c r="D921" s="338"/>
      <c r="E921" s="338"/>
      <c r="F921" s="346"/>
      <c r="G921" s="773">
        <f t="shared" ref="G921:H921" si="937">L921+N921+P921+R921+T921+V921+X921+Z921+AB921+AD921+AF921+AH921+AJ921+AL921+AN921+AP921+AR921+AT921+AV921+AX921+AZ921+BB921+BD921+BF921+BH921+BJ921+BL921+BN921+BP921+BR921+BT921</f>
        <v>0</v>
      </c>
      <c r="H921" s="671">
        <f t="shared" si="937"/>
        <v>0</v>
      </c>
      <c r="I921" s="774">
        <f t="shared" si="4"/>
        <v>0</v>
      </c>
      <c r="J921" s="418"/>
      <c r="K921" s="407">
        <f t="shared" si="5"/>
        <v>0</v>
      </c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  <c r="AI921" s="338"/>
      <c r="AJ921" s="338"/>
      <c r="AK921" s="338"/>
      <c r="AL921" s="338"/>
      <c r="AM921" s="338"/>
      <c r="AN921" s="338"/>
      <c r="AO921" s="338"/>
      <c r="AP921" s="338"/>
      <c r="AQ921" s="338"/>
      <c r="AR921" s="338"/>
      <c r="AS921" s="338"/>
      <c r="AT921" s="338"/>
      <c r="AU921" s="338"/>
      <c r="AV921" s="338"/>
      <c r="AW921" s="338"/>
      <c r="AX921" s="338"/>
      <c r="AY921" s="338"/>
      <c r="AZ921" s="338"/>
      <c r="BA921" s="338"/>
      <c r="BB921" s="338"/>
      <c r="BC921" s="338"/>
      <c r="BD921" s="338"/>
      <c r="BE921" s="338"/>
      <c r="BF921" s="338"/>
      <c r="BG921" s="338"/>
      <c r="BH921" s="338"/>
      <c r="BI921" s="338"/>
      <c r="BJ921" s="338"/>
      <c r="BK921" s="338"/>
      <c r="BL921" s="338"/>
      <c r="BM921" s="338"/>
      <c r="BN921" s="338"/>
      <c r="BO921" s="338"/>
      <c r="BP921" s="338"/>
      <c r="BQ921" s="338"/>
      <c r="BR921" s="338"/>
      <c r="BS921" s="338"/>
      <c r="BT921" s="338"/>
      <c r="BU921" s="338"/>
      <c r="BV921" s="643">
        <f t="shared" si="863"/>
        <v>0</v>
      </c>
      <c r="BW921" s="644">
        <f t="shared" si="864"/>
        <v>0</v>
      </c>
      <c r="BX921" s="776">
        <f t="shared" si="865"/>
        <v>0</v>
      </c>
      <c r="BY921" s="644">
        <f t="shared" si="866"/>
        <v>0</v>
      </c>
      <c r="BZ921" s="338"/>
      <c r="CA921" s="338"/>
      <c r="CB921" s="338"/>
      <c r="CC921" s="338"/>
      <c r="CD921" s="338"/>
      <c r="CE921" s="338"/>
      <c r="CF921" s="338"/>
    </row>
    <row r="922" ht="15.75" customHeight="1">
      <c r="A922" s="338"/>
      <c r="B922" s="338"/>
      <c r="C922" s="338"/>
      <c r="D922" s="338"/>
      <c r="E922" s="338"/>
      <c r="F922" s="346"/>
      <c r="G922" s="773">
        <f t="shared" ref="G922:H922" si="938">L922+N922+P922+R922+T922+V922+X922+Z922+AB922+AD922+AF922+AH922+AJ922+AL922+AN922+AP922+AR922+AT922+AV922+AX922+AZ922+BB922+BD922+BF922+BH922+BJ922+BL922+BN922+BP922+BR922+BT922</f>
        <v>0</v>
      </c>
      <c r="H922" s="671">
        <f t="shared" si="938"/>
        <v>0</v>
      </c>
      <c r="I922" s="774">
        <f t="shared" si="4"/>
        <v>0</v>
      </c>
      <c r="J922" s="418"/>
      <c r="K922" s="407">
        <f t="shared" si="5"/>
        <v>0</v>
      </c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  <c r="AI922" s="338"/>
      <c r="AJ922" s="338"/>
      <c r="AK922" s="338"/>
      <c r="AL922" s="338"/>
      <c r="AM922" s="338"/>
      <c r="AN922" s="338"/>
      <c r="AO922" s="338"/>
      <c r="AP922" s="338"/>
      <c r="AQ922" s="338"/>
      <c r="AR922" s="338"/>
      <c r="AS922" s="338"/>
      <c r="AT922" s="338"/>
      <c r="AU922" s="338"/>
      <c r="AV922" s="338"/>
      <c r="AW922" s="338"/>
      <c r="AX922" s="338"/>
      <c r="AY922" s="338"/>
      <c r="AZ922" s="338"/>
      <c r="BA922" s="338"/>
      <c r="BB922" s="338"/>
      <c r="BC922" s="338"/>
      <c r="BD922" s="338"/>
      <c r="BE922" s="338"/>
      <c r="BF922" s="338"/>
      <c r="BG922" s="338"/>
      <c r="BH922" s="338"/>
      <c r="BI922" s="338"/>
      <c r="BJ922" s="338"/>
      <c r="BK922" s="338"/>
      <c r="BL922" s="338"/>
      <c r="BM922" s="338"/>
      <c r="BN922" s="338"/>
      <c r="BO922" s="338"/>
      <c r="BP922" s="338"/>
      <c r="BQ922" s="338"/>
      <c r="BR922" s="338"/>
      <c r="BS922" s="338"/>
      <c r="BT922" s="338"/>
      <c r="BU922" s="338"/>
      <c r="BV922" s="643">
        <f t="shared" si="863"/>
        <v>0</v>
      </c>
      <c r="BW922" s="644">
        <f t="shared" si="864"/>
        <v>0</v>
      </c>
      <c r="BX922" s="776">
        <f t="shared" si="865"/>
        <v>0</v>
      </c>
      <c r="BY922" s="644">
        <f t="shared" si="866"/>
        <v>0</v>
      </c>
      <c r="BZ922" s="338"/>
      <c r="CA922" s="338"/>
      <c r="CB922" s="338"/>
      <c r="CC922" s="338"/>
      <c r="CD922" s="338"/>
      <c r="CE922" s="338"/>
      <c r="CF922" s="338"/>
    </row>
    <row r="923" ht="15.75" customHeight="1">
      <c r="A923" s="338"/>
      <c r="B923" s="338"/>
      <c r="C923" s="338"/>
      <c r="D923" s="338"/>
      <c r="E923" s="338"/>
      <c r="F923" s="346"/>
      <c r="G923" s="773">
        <f t="shared" ref="G923:H923" si="939">L923+N923+P923+R923+T923+V923+X923+Z923+AB923+AD923+AF923+AH923+AJ923+AL923+AN923+AP923+AR923+AT923+AV923+AX923+AZ923+BB923+BD923+BF923+BH923+BJ923+BL923+BN923+BP923+BR923+BT923</f>
        <v>0</v>
      </c>
      <c r="H923" s="671">
        <f t="shared" si="939"/>
        <v>0</v>
      </c>
      <c r="I923" s="774">
        <f t="shared" si="4"/>
        <v>0</v>
      </c>
      <c r="J923" s="418"/>
      <c r="K923" s="407">
        <f t="shared" si="5"/>
        <v>0</v>
      </c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  <c r="AI923" s="338"/>
      <c r="AJ923" s="338"/>
      <c r="AK923" s="338"/>
      <c r="AL923" s="338"/>
      <c r="AM923" s="338"/>
      <c r="AN923" s="338"/>
      <c r="AO923" s="338"/>
      <c r="AP923" s="338"/>
      <c r="AQ923" s="338"/>
      <c r="AR923" s="338"/>
      <c r="AS923" s="338"/>
      <c r="AT923" s="338"/>
      <c r="AU923" s="338"/>
      <c r="AV923" s="338"/>
      <c r="AW923" s="338"/>
      <c r="AX923" s="338"/>
      <c r="AY923" s="338"/>
      <c r="AZ923" s="338"/>
      <c r="BA923" s="338"/>
      <c r="BB923" s="338"/>
      <c r="BC923" s="338"/>
      <c r="BD923" s="338"/>
      <c r="BE923" s="338"/>
      <c r="BF923" s="338"/>
      <c r="BG923" s="338"/>
      <c r="BH923" s="338"/>
      <c r="BI923" s="338"/>
      <c r="BJ923" s="338"/>
      <c r="BK923" s="338"/>
      <c r="BL923" s="338"/>
      <c r="BM923" s="338"/>
      <c r="BN923" s="338"/>
      <c r="BO923" s="338"/>
      <c r="BP923" s="338"/>
      <c r="BQ923" s="338"/>
      <c r="BR923" s="338"/>
      <c r="BS923" s="338"/>
      <c r="BT923" s="338"/>
      <c r="BU923" s="338"/>
      <c r="BV923" s="643">
        <f t="shared" si="863"/>
        <v>0</v>
      </c>
      <c r="BW923" s="644">
        <f t="shared" si="864"/>
        <v>0</v>
      </c>
      <c r="BX923" s="776">
        <f t="shared" si="865"/>
        <v>0</v>
      </c>
      <c r="BY923" s="644">
        <f t="shared" si="866"/>
        <v>0</v>
      </c>
      <c r="BZ923" s="338"/>
      <c r="CA923" s="338"/>
      <c r="CB923" s="338"/>
      <c r="CC923" s="338"/>
      <c r="CD923" s="338"/>
      <c r="CE923" s="338"/>
      <c r="CF923" s="338"/>
    </row>
    <row r="924" ht="15.75" customHeight="1">
      <c r="A924" s="338"/>
      <c r="B924" s="338"/>
      <c r="C924" s="338"/>
      <c r="D924" s="338"/>
      <c r="E924" s="338"/>
      <c r="F924" s="346"/>
      <c r="G924" s="773">
        <f t="shared" ref="G924:H924" si="940">L924+N924+P924+R924+T924+V924+X924+Z924+AB924+AD924+AF924+AH924+AJ924+AL924+AN924+AP924+AR924+AT924+AV924+AX924+AZ924+BB924+BD924+BF924+BH924+BJ924+BL924+BN924+BP924+BR924+BT924</f>
        <v>0</v>
      </c>
      <c r="H924" s="671">
        <f t="shared" si="940"/>
        <v>0</v>
      </c>
      <c r="I924" s="774">
        <f t="shared" si="4"/>
        <v>0</v>
      </c>
      <c r="J924" s="418"/>
      <c r="K924" s="407">
        <f t="shared" si="5"/>
        <v>0</v>
      </c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  <c r="AI924" s="338"/>
      <c r="AJ924" s="338"/>
      <c r="AK924" s="338"/>
      <c r="AL924" s="338"/>
      <c r="AM924" s="338"/>
      <c r="AN924" s="338"/>
      <c r="AO924" s="338"/>
      <c r="AP924" s="338"/>
      <c r="AQ924" s="338"/>
      <c r="AR924" s="338"/>
      <c r="AS924" s="338"/>
      <c r="AT924" s="338"/>
      <c r="AU924" s="338"/>
      <c r="AV924" s="338"/>
      <c r="AW924" s="338"/>
      <c r="AX924" s="338"/>
      <c r="AY924" s="338"/>
      <c r="AZ924" s="338"/>
      <c r="BA924" s="338"/>
      <c r="BB924" s="338"/>
      <c r="BC924" s="338"/>
      <c r="BD924" s="338"/>
      <c r="BE924" s="338"/>
      <c r="BF924" s="338"/>
      <c r="BG924" s="338"/>
      <c r="BH924" s="338"/>
      <c r="BI924" s="338"/>
      <c r="BJ924" s="338"/>
      <c r="BK924" s="338"/>
      <c r="BL924" s="338"/>
      <c r="BM924" s="338"/>
      <c r="BN924" s="338"/>
      <c r="BO924" s="338"/>
      <c r="BP924" s="338"/>
      <c r="BQ924" s="338"/>
      <c r="BR924" s="338"/>
      <c r="BS924" s="338"/>
      <c r="BT924" s="338"/>
      <c r="BU924" s="338"/>
      <c r="BV924" s="643">
        <f t="shared" si="863"/>
        <v>0</v>
      </c>
      <c r="BW924" s="644">
        <f t="shared" si="864"/>
        <v>0</v>
      </c>
      <c r="BX924" s="776">
        <f t="shared" si="865"/>
        <v>0</v>
      </c>
      <c r="BY924" s="644">
        <f t="shared" si="866"/>
        <v>0</v>
      </c>
      <c r="BZ924" s="338"/>
      <c r="CA924" s="338"/>
      <c r="CB924" s="338"/>
      <c r="CC924" s="338"/>
      <c r="CD924" s="338"/>
      <c r="CE924" s="338"/>
      <c r="CF924" s="338"/>
    </row>
    <row r="925" ht="15.75" customHeight="1">
      <c r="A925" s="338"/>
      <c r="B925" s="338"/>
      <c r="C925" s="338"/>
      <c r="D925" s="338"/>
      <c r="E925" s="338"/>
      <c r="F925" s="346"/>
      <c r="G925" s="773">
        <f t="shared" ref="G925:H925" si="941">L925+N925+P925+R925+T925+V925+X925+Z925+AB925+AD925+AF925+AH925+AJ925+AL925+AN925+AP925+AR925+AT925+AV925+AX925+AZ925+BB925+BD925+BF925+BH925+BJ925+BL925+BN925+BP925+BR925+BT925</f>
        <v>0</v>
      </c>
      <c r="H925" s="671">
        <f t="shared" si="941"/>
        <v>0</v>
      </c>
      <c r="I925" s="774">
        <f t="shared" si="4"/>
        <v>0</v>
      </c>
      <c r="J925" s="418"/>
      <c r="K925" s="407">
        <f t="shared" si="5"/>
        <v>0</v>
      </c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  <c r="AI925" s="338"/>
      <c r="AJ925" s="338"/>
      <c r="AK925" s="338"/>
      <c r="AL925" s="338"/>
      <c r="AM925" s="338"/>
      <c r="AN925" s="338"/>
      <c r="AO925" s="338"/>
      <c r="AP925" s="338"/>
      <c r="AQ925" s="338"/>
      <c r="AR925" s="338"/>
      <c r="AS925" s="338"/>
      <c r="AT925" s="338"/>
      <c r="AU925" s="338"/>
      <c r="AV925" s="338"/>
      <c r="AW925" s="338"/>
      <c r="AX925" s="338"/>
      <c r="AY925" s="338"/>
      <c r="AZ925" s="338"/>
      <c r="BA925" s="338"/>
      <c r="BB925" s="338"/>
      <c r="BC925" s="338"/>
      <c r="BD925" s="338"/>
      <c r="BE925" s="338"/>
      <c r="BF925" s="338"/>
      <c r="BG925" s="338"/>
      <c r="BH925" s="338"/>
      <c r="BI925" s="338"/>
      <c r="BJ925" s="338"/>
      <c r="BK925" s="338"/>
      <c r="BL925" s="338"/>
      <c r="BM925" s="338"/>
      <c r="BN925" s="338"/>
      <c r="BO925" s="338"/>
      <c r="BP925" s="338"/>
      <c r="BQ925" s="338"/>
      <c r="BR925" s="338"/>
      <c r="BS925" s="338"/>
      <c r="BT925" s="338"/>
      <c r="BU925" s="338"/>
      <c r="BV925" s="643">
        <f t="shared" si="863"/>
        <v>0</v>
      </c>
      <c r="BW925" s="644">
        <f t="shared" si="864"/>
        <v>0</v>
      </c>
      <c r="BX925" s="776">
        <f t="shared" si="865"/>
        <v>0</v>
      </c>
      <c r="BY925" s="644">
        <f t="shared" si="866"/>
        <v>0</v>
      </c>
      <c r="BZ925" s="338"/>
      <c r="CA925" s="338"/>
      <c r="CB925" s="338"/>
      <c r="CC925" s="338"/>
      <c r="CD925" s="338"/>
      <c r="CE925" s="338"/>
      <c r="CF925" s="338"/>
    </row>
    <row r="926" ht="15.75" customHeight="1">
      <c r="A926" s="338"/>
      <c r="B926" s="338"/>
      <c r="C926" s="338"/>
      <c r="D926" s="338"/>
      <c r="E926" s="338"/>
      <c r="F926" s="346"/>
      <c r="G926" s="773">
        <f t="shared" ref="G926:H926" si="942">L926+N926+P926+R926+T926+V926+X926+Z926+AB926+AD926+AF926+AH926+AJ926+AL926+AN926+AP926+AR926+AT926+AV926+AX926+AZ926+BB926+BD926+BF926+BH926+BJ926+BL926+BN926+BP926+BR926+BT926</f>
        <v>0</v>
      </c>
      <c r="H926" s="671">
        <f t="shared" si="942"/>
        <v>0</v>
      </c>
      <c r="I926" s="774">
        <f t="shared" si="4"/>
        <v>0</v>
      </c>
      <c r="J926" s="418"/>
      <c r="K926" s="407">
        <f t="shared" si="5"/>
        <v>0</v>
      </c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  <c r="AI926" s="338"/>
      <c r="AJ926" s="338"/>
      <c r="AK926" s="338"/>
      <c r="AL926" s="338"/>
      <c r="AM926" s="338"/>
      <c r="AN926" s="338"/>
      <c r="AO926" s="338"/>
      <c r="AP926" s="338"/>
      <c r="AQ926" s="338"/>
      <c r="AR926" s="338"/>
      <c r="AS926" s="338"/>
      <c r="AT926" s="338"/>
      <c r="AU926" s="338"/>
      <c r="AV926" s="338"/>
      <c r="AW926" s="338"/>
      <c r="AX926" s="338"/>
      <c r="AY926" s="338"/>
      <c r="AZ926" s="338"/>
      <c r="BA926" s="338"/>
      <c r="BB926" s="338"/>
      <c r="BC926" s="338"/>
      <c r="BD926" s="338"/>
      <c r="BE926" s="338"/>
      <c r="BF926" s="338"/>
      <c r="BG926" s="338"/>
      <c r="BH926" s="338"/>
      <c r="BI926" s="338"/>
      <c r="BJ926" s="338"/>
      <c r="BK926" s="338"/>
      <c r="BL926" s="338"/>
      <c r="BM926" s="338"/>
      <c r="BN926" s="338"/>
      <c r="BO926" s="338"/>
      <c r="BP926" s="338"/>
      <c r="BQ926" s="338"/>
      <c r="BR926" s="338"/>
      <c r="BS926" s="338"/>
      <c r="BT926" s="338"/>
      <c r="BU926" s="338"/>
      <c r="BV926" s="643">
        <f t="shared" si="863"/>
        <v>0</v>
      </c>
      <c r="BW926" s="644">
        <f t="shared" si="864"/>
        <v>0</v>
      </c>
      <c r="BX926" s="776">
        <f t="shared" si="865"/>
        <v>0</v>
      </c>
      <c r="BY926" s="644">
        <f t="shared" si="866"/>
        <v>0</v>
      </c>
      <c r="BZ926" s="338"/>
      <c r="CA926" s="338"/>
      <c r="CB926" s="338"/>
      <c r="CC926" s="338"/>
      <c r="CD926" s="338"/>
      <c r="CE926" s="338"/>
      <c r="CF926" s="338"/>
    </row>
    <row r="927" ht="15.75" customHeight="1">
      <c r="A927" s="338"/>
      <c r="B927" s="338"/>
      <c r="C927" s="338"/>
      <c r="D927" s="338"/>
      <c r="E927" s="338"/>
      <c r="F927" s="346"/>
      <c r="G927" s="773">
        <f t="shared" ref="G927:H927" si="943">L927+N927+P927+R927+T927+V927+X927+Z927+AB927+AD927+AF927+AH927+AJ927+AL927+AN927+AP927+AR927+AT927+AV927+AX927+AZ927+BB927+BD927+BF927+BH927+BJ927+BL927+BN927+BP927+BR927+BT927</f>
        <v>0</v>
      </c>
      <c r="H927" s="671">
        <f t="shared" si="943"/>
        <v>0</v>
      </c>
      <c r="I927" s="774">
        <f t="shared" si="4"/>
        <v>0</v>
      </c>
      <c r="J927" s="418"/>
      <c r="K927" s="407">
        <f t="shared" si="5"/>
        <v>0</v>
      </c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  <c r="AI927" s="338"/>
      <c r="AJ927" s="338"/>
      <c r="AK927" s="338"/>
      <c r="AL927" s="338"/>
      <c r="AM927" s="338"/>
      <c r="AN927" s="338"/>
      <c r="AO927" s="338"/>
      <c r="AP927" s="338"/>
      <c r="AQ927" s="338"/>
      <c r="AR927" s="338"/>
      <c r="AS927" s="338"/>
      <c r="AT927" s="338"/>
      <c r="AU927" s="338"/>
      <c r="AV927" s="338"/>
      <c r="AW927" s="338"/>
      <c r="AX927" s="338"/>
      <c r="AY927" s="338"/>
      <c r="AZ927" s="338"/>
      <c r="BA927" s="338"/>
      <c r="BB927" s="338"/>
      <c r="BC927" s="338"/>
      <c r="BD927" s="338"/>
      <c r="BE927" s="338"/>
      <c r="BF927" s="338"/>
      <c r="BG927" s="338"/>
      <c r="BH927" s="338"/>
      <c r="BI927" s="338"/>
      <c r="BJ927" s="338"/>
      <c r="BK927" s="338"/>
      <c r="BL927" s="338"/>
      <c r="BM927" s="338"/>
      <c r="BN927" s="338"/>
      <c r="BO927" s="338"/>
      <c r="BP927" s="338"/>
      <c r="BQ927" s="338"/>
      <c r="BR927" s="338"/>
      <c r="BS927" s="338"/>
      <c r="BT927" s="338"/>
      <c r="BU927" s="338"/>
      <c r="BV927" s="643">
        <f t="shared" si="863"/>
        <v>0</v>
      </c>
      <c r="BW927" s="644">
        <f t="shared" si="864"/>
        <v>0</v>
      </c>
      <c r="BX927" s="776">
        <f t="shared" si="865"/>
        <v>0</v>
      </c>
      <c r="BY927" s="644">
        <f t="shared" si="866"/>
        <v>0</v>
      </c>
      <c r="BZ927" s="338"/>
      <c r="CA927" s="338"/>
      <c r="CB927" s="338"/>
      <c r="CC927" s="338"/>
      <c r="CD927" s="338"/>
      <c r="CE927" s="338"/>
      <c r="CF927" s="338"/>
    </row>
    <row r="928" ht="15.75" customHeight="1">
      <c r="A928" s="338"/>
      <c r="B928" s="338"/>
      <c r="C928" s="338"/>
      <c r="D928" s="338"/>
      <c r="E928" s="338"/>
      <c r="F928" s="346"/>
      <c r="G928" s="773">
        <f t="shared" ref="G928:H928" si="944">L928+N928+P928+R928+T928+V928+X928+Z928+AB928+AD928+AF928+AH928+AJ928+AL928+AN928+AP928+AR928+AT928+AV928+AX928+AZ928+BB928+BD928+BF928+BH928+BJ928+BL928+BN928+BP928+BR928+BT928</f>
        <v>0</v>
      </c>
      <c r="H928" s="671">
        <f t="shared" si="944"/>
        <v>0</v>
      </c>
      <c r="I928" s="774">
        <f t="shared" si="4"/>
        <v>0</v>
      </c>
      <c r="J928" s="418"/>
      <c r="K928" s="407">
        <f t="shared" si="5"/>
        <v>0</v>
      </c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  <c r="AI928" s="338"/>
      <c r="AJ928" s="338"/>
      <c r="AK928" s="338"/>
      <c r="AL928" s="338"/>
      <c r="AM928" s="338"/>
      <c r="AN928" s="338"/>
      <c r="AO928" s="338"/>
      <c r="AP928" s="338"/>
      <c r="AQ928" s="338"/>
      <c r="AR928" s="338"/>
      <c r="AS928" s="338"/>
      <c r="AT928" s="338"/>
      <c r="AU928" s="338"/>
      <c r="AV928" s="338"/>
      <c r="AW928" s="338"/>
      <c r="AX928" s="338"/>
      <c r="AY928" s="338"/>
      <c r="AZ928" s="338"/>
      <c r="BA928" s="338"/>
      <c r="BB928" s="338"/>
      <c r="BC928" s="338"/>
      <c r="BD928" s="338"/>
      <c r="BE928" s="338"/>
      <c r="BF928" s="338"/>
      <c r="BG928" s="338"/>
      <c r="BH928" s="338"/>
      <c r="BI928" s="338"/>
      <c r="BJ928" s="338"/>
      <c r="BK928" s="338"/>
      <c r="BL928" s="338"/>
      <c r="BM928" s="338"/>
      <c r="BN928" s="338"/>
      <c r="BO928" s="338"/>
      <c r="BP928" s="338"/>
      <c r="BQ928" s="338"/>
      <c r="BR928" s="338"/>
      <c r="BS928" s="338"/>
      <c r="BT928" s="338"/>
      <c r="BU928" s="338"/>
      <c r="BV928" s="643">
        <f t="shared" si="863"/>
        <v>0</v>
      </c>
      <c r="BW928" s="644">
        <f t="shared" si="864"/>
        <v>0</v>
      </c>
      <c r="BX928" s="776">
        <f t="shared" si="865"/>
        <v>0</v>
      </c>
      <c r="BY928" s="644">
        <f t="shared" si="866"/>
        <v>0</v>
      </c>
      <c r="BZ928" s="338"/>
      <c r="CA928" s="338"/>
      <c r="CB928" s="338"/>
      <c r="CC928" s="338"/>
      <c r="CD928" s="338"/>
      <c r="CE928" s="338"/>
      <c r="CF928" s="338"/>
    </row>
    <row r="929" ht="15.75" customHeight="1">
      <c r="A929" s="338"/>
      <c r="B929" s="338"/>
      <c r="C929" s="338"/>
      <c r="D929" s="338"/>
      <c r="E929" s="338"/>
      <c r="F929" s="346"/>
      <c r="G929" s="773">
        <f t="shared" ref="G929:H929" si="945">L929+N929+P929+R929+T929+V929+X929+Z929+AB929+AD929+AF929+AH929+AJ929+AL929+AN929+AP929+AR929+AT929+AV929+AX929+AZ929+BB929+BD929+BF929+BH929+BJ929+BL929+BN929+BP929+BR929+BT929</f>
        <v>0</v>
      </c>
      <c r="H929" s="671">
        <f t="shared" si="945"/>
        <v>0</v>
      </c>
      <c r="I929" s="774">
        <f t="shared" si="4"/>
        <v>0</v>
      </c>
      <c r="J929" s="418"/>
      <c r="K929" s="407">
        <f t="shared" si="5"/>
        <v>0</v>
      </c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  <c r="AI929" s="338"/>
      <c r="AJ929" s="338"/>
      <c r="AK929" s="338"/>
      <c r="AL929" s="338"/>
      <c r="AM929" s="338"/>
      <c r="AN929" s="338"/>
      <c r="AO929" s="338"/>
      <c r="AP929" s="338"/>
      <c r="AQ929" s="338"/>
      <c r="AR929" s="338"/>
      <c r="AS929" s="338"/>
      <c r="AT929" s="338"/>
      <c r="AU929" s="338"/>
      <c r="AV929" s="338"/>
      <c r="AW929" s="338"/>
      <c r="AX929" s="338"/>
      <c r="AY929" s="338"/>
      <c r="AZ929" s="338"/>
      <c r="BA929" s="338"/>
      <c r="BB929" s="338"/>
      <c r="BC929" s="338"/>
      <c r="BD929" s="338"/>
      <c r="BE929" s="338"/>
      <c r="BF929" s="338"/>
      <c r="BG929" s="338"/>
      <c r="BH929" s="338"/>
      <c r="BI929" s="338"/>
      <c r="BJ929" s="338"/>
      <c r="BK929" s="338"/>
      <c r="BL929" s="338"/>
      <c r="BM929" s="338"/>
      <c r="BN929" s="338"/>
      <c r="BO929" s="338"/>
      <c r="BP929" s="338"/>
      <c r="BQ929" s="338"/>
      <c r="BR929" s="338"/>
      <c r="BS929" s="338"/>
      <c r="BT929" s="338"/>
      <c r="BU929" s="338"/>
      <c r="BV929" s="643">
        <f t="shared" si="863"/>
        <v>0</v>
      </c>
      <c r="BW929" s="644">
        <f t="shared" si="864"/>
        <v>0</v>
      </c>
      <c r="BX929" s="776">
        <f t="shared" si="865"/>
        <v>0</v>
      </c>
      <c r="BY929" s="644">
        <f t="shared" si="866"/>
        <v>0</v>
      </c>
      <c r="BZ929" s="338"/>
      <c r="CA929" s="338"/>
      <c r="CB929" s="338"/>
      <c r="CC929" s="338"/>
      <c r="CD929" s="338"/>
      <c r="CE929" s="338"/>
      <c r="CF929" s="338"/>
    </row>
    <row r="930" ht="15.75" customHeight="1">
      <c r="A930" s="338"/>
      <c r="B930" s="338"/>
      <c r="C930" s="338"/>
      <c r="D930" s="338"/>
      <c r="E930" s="338"/>
      <c r="F930" s="346"/>
      <c r="G930" s="773">
        <f t="shared" ref="G930:H930" si="946">L930+N930+P930+R930+T930+V930+X930+Z930+AB930+AD930+AF930+AH930+AJ930+AL930+AN930+AP930+AR930+AT930+AV930+AX930+AZ930+BB930+BD930+BF930+BH930+BJ930+BL930+BN930+BP930+BR930+BT930</f>
        <v>0</v>
      </c>
      <c r="H930" s="671">
        <f t="shared" si="946"/>
        <v>0</v>
      </c>
      <c r="I930" s="774">
        <f t="shared" si="4"/>
        <v>0</v>
      </c>
      <c r="J930" s="418"/>
      <c r="K930" s="407">
        <f t="shared" si="5"/>
        <v>0</v>
      </c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  <c r="AI930" s="338"/>
      <c r="AJ930" s="338"/>
      <c r="AK930" s="338"/>
      <c r="AL930" s="338"/>
      <c r="AM930" s="338"/>
      <c r="AN930" s="338"/>
      <c r="AO930" s="338"/>
      <c r="AP930" s="338"/>
      <c r="AQ930" s="338"/>
      <c r="AR930" s="338"/>
      <c r="AS930" s="338"/>
      <c r="AT930" s="338"/>
      <c r="AU930" s="338"/>
      <c r="AV930" s="338"/>
      <c r="AW930" s="338"/>
      <c r="AX930" s="338"/>
      <c r="AY930" s="338"/>
      <c r="AZ930" s="338"/>
      <c r="BA930" s="338"/>
      <c r="BB930" s="338"/>
      <c r="BC930" s="338"/>
      <c r="BD930" s="338"/>
      <c r="BE930" s="338"/>
      <c r="BF930" s="338"/>
      <c r="BG930" s="338"/>
      <c r="BH930" s="338"/>
      <c r="BI930" s="338"/>
      <c r="BJ930" s="338"/>
      <c r="BK930" s="338"/>
      <c r="BL930" s="338"/>
      <c r="BM930" s="338"/>
      <c r="BN930" s="338"/>
      <c r="BO930" s="338"/>
      <c r="BP930" s="338"/>
      <c r="BQ930" s="338"/>
      <c r="BR930" s="338"/>
      <c r="BS930" s="338"/>
      <c r="BT930" s="338"/>
      <c r="BU930" s="338"/>
      <c r="BV930" s="643">
        <f t="shared" si="863"/>
        <v>0</v>
      </c>
      <c r="BW930" s="644">
        <f t="shared" si="864"/>
        <v>0</v>
      </c>
      <c r="BX930" s="776">
        <f t="shared" si="865"/>
        <v>0</v>
      </c>
      <c r="BY930" s="644">
        <f t="shared" si="866"/>
        <v>0</v>
      </c>
      <c r="BZ930" s="338"/>
      <c r="CA930" s="338"/>
      <c r="CB930" s="338"/>
      <c r="CC930" s="338"/>
      <c r="CD930" s="338"/>
      <c r="CE930" s="338"/>
      <c r="CF930" s="338"/>
    </row>
    <row r="931" ht="15.75" customHeight="1">
      <c r="A931" s="338"/>
      <c r="B931" s="338"/>
      <c r="C931" s="338"/>
      <c r="D931" s="338"/>
      <c r="E931" s="338"/>
      <c r="F931" s="346"/>
      <c r="G931" s="773">
        <f t="shared" ref="G931:H931" si="947">L931+N931+P931+R931+T931+V931+X931+Z931+AB931+AD931+AF931+AH931+AJ931+AL931+AN931+AP931+AR931+AT931+AV931+AX931+AZ931+BB931+BD931+BF931+BH931+BJ931+BL931+BN931+BP931+BR931+BT931</f>
        <v>0</v>
      </c>
      <c r="H931" s="671">
        <f t="shared" si="947"/>
        <v>0</v>
      </c>
      <c r="I931" s="774">
        <f t="shared" si="4"/>
        <v>0</v>
      </c>
      <c r="J931" s="418"/>
      <c r="K931" s="407">
        <f t="shared" si="5"/>
        <v>0</v>
      </c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  <c r="AI931" s="338"/>
      <c r="AJ931" s="338"/>
      <c r="AK931" s="338"/>
      <c r="AL931" s="338"/>
      <c r="AM931" s="338"/>
      <c r="AN931" s="338"/>
      <c r="AO931" s="338"/>
      <c r="AP931" s="338"/>
      <c r="AQ931" s="338"/>
      <c r="AR931" s="338"/>
      <c r="AS931" s="338"/>
      <c r="AT931" s="338"/>
      <c r="AU931" s="338"/>
      <c r="AV931" s="338"/>
      <c r="AW931" s="338"/>
      <c r="AX931" s="338"/>
      <c r="AY931" s="338"/>
      <c r="AZ931" s="338"/>
      <c r="BA931" s="338"/>
      <c r="BB931" s="338"/>
      <c r="BC931" s="338"/>
      <c r="BD931" s="338"/>
      <c r="BE931" s="338"/>
      <c r="BF931" s="338"/>
      <c r="BG931" s="338"/>
      <c r="BH931" s="338"/>
      <c r="BI931" s="338"/>
      <c r="BJ931" s="338"/>
      <c r="BK931" s="338"/>
      <c r="BL931" s="338"/>
      <c r="BM931" s="338"/>
      <c r="BN931" s="338"/>
      <c r="BO931" s="338"/>
      <c r="BP931" s="338"/>
      <c r="BQ931" s="338"/>
      <c r="BR931" s="338"/>
      <c r="BS931" s="338"/>
      <c r="BT931" s="338"/>
      <c r="BU931" s="338"/>
      <c r="BV931" s="643">
        <f t="shared" si="863"/>
        <v>0</v>
      </c>
      <c r="BW931" s="644">
        <f t="shared" si="864"/>
        <v>0</v>
      </c>
      <c r="BX931" s="776">
        <f t="shared" si="865"/>
        <v>0</v>
      </c>
      <c r="BY931" s="644">
        <f t="shared" si="866"/>
        <v>0</v>
      </c>
      <c r="BZ931" s="338"/>
      <c r="CA931" s="338"/>
      <c r="CB931" s="338"/>
      <c r="CC931" s="338"/>
      <c r="CD931" s="338"/>
      <c r="CE931" s="338"/>
      <c r="CF931" s="338"/>
    </row>
    <row r="932" ht="15.75" customHeight="1">
      <c r="A932" s="338"/>
      <c r="B932" s="338"/>
      <c r="C932" s="338"/>
      <c r="D932" s="338"/>
      <c r="E932" s="338"/>
      <c r="F932" s="346"/>
      <c r="G932" s="773">
        <f t="shared" ref="G932:H932" si="948">L932+N932+P932+R932+T932+V932+X932+Z932+AB932+AD932+AF932+AH932+AJ932+AL932+AN932+AP932+AR932+AT932+AV932+AX932+AZ932+BB932+BD932+BF932+BH932+BJ932+BL932+BN932+BP932+BR932+BT932</f>
        <v>0</v>
      </c>
      <c r="H932" s="671">
        <f t="shared" si="948"/>
        <v>0</v>
      </c>
      <c r="I932" s="774">
        <f t="shared" si="4"/>
        <v>0</v>
      </c>
      <c r="J932" s="418"/>
      <c r="K932" s="407">
        <f t="shared" si="5"/>
        <v>0</v>
      </c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  <c r="AI932" s="338"/>
      <c r="AJ932" s="338"/>
      <c r="AK932" s="338"/>
      <c r="AL932" s="338"/>
      <c r="AM932" s="338"/>
      <c r="AN932" s="338"/>
      <c r="AO932" s="338"/>
      <c r="AP932" s="338"/>
      <c r="AQ932" s="338"/>
      <c r="AR932" s="338"/>
      <c r="AS932" s="338"/>
      <c r="AT932" s="338"/>
      <c r="AU932" s="338"/>
      <c r="AV932" s="338"/>
      <c r="AW932" s="338"/>
      <c r="AX932" s="338"/>
      <c r="AY932" s="338"/>
      <c r="AZ932" s="338"/>
      <c r="BA932" s="338"/>
      <c r="BB932" s="338"/>
      <c r="BC932" s="338"/>
      <c r="BD932" s="338"/>
      <c r="BE932" s="338"/>
      <c r="BF932" s="338"/>
      <c r="BG932" s="338"/>
      <c r="BH932" s="338"/>
      <c r="BI932" s="338"/>
      <c r="BJ932" s="338"/>
      <c r="BK932" s="338"/>
      <c r="BL932" s="338"/>
      <c r="BM932" s="338"/>
      <c r="BN932" s="338"/>
      <c r="BO932" s="338"/>
      <c r="BP932" s="338"/>
      <c r="BQ932" s="338"/>
      <c r="BR932" s="338"/>
      <c r="BS932" s="338"/>
      <c r="BT932" s="338"/>
      <c r="BU932" s="338"/>
      <c r="BV932" s="643">
        <f t="shared" si="863"/>
        <v>0</v>
      </c>
      <c r="BW932" s="644">
        <f t="shared" si="864"/>
        <v>0</v>
      </c>
      <c r="BX932" s="776">
        <f t="shared" si="865"/>
        <v>0</v>
      </c>
      <c r="BY932" s="644">
        <f t="shared" si="866"/>
        <v>0</v>
      </c>
      <c r="BZ932" s="338"/>
      <c r="CA932" s="338"/>
      <c r="CB932" s="338"/>
      <c r="CC932" s="338"/>
      <c r="CD932" s="338"/>
      <c r="CE932" s="338"/>
      <c r="CF932" s="338"/>
    </row>
    <row r="933" ht="15.75" customHeight="1">
      <c r="A933" s="338"/>
      <c r="B933" s="338"/>
      <c r="C933" s="338"/>
      <c r="D933" s="338"/>
      <c r="E933" s="338"/>
      <c r="F933" s="346"/>
      <c r="G933" s="773">
        <f t="shared" ref="G933:H933" si="949">L933+N933+P933+R933+T933+V933+X933+Z933+AB933+AD933+AF933+AH933+AJ933+AL933+AN933+AP933+AR933+AT933+AV933+AX933+AZ933+BB933+BD933+BF933+BH933+BJ933+BL933+BN933+BP933+BR933+BT933</f>
        <v>0</v>
      </c>
      <c r="H933" s="671">
        <f t="shared" si="949"/>
        <v>0</v>
      </c>
      <c r="I933" s="774">
        <f t="shared" si="4"/>
        <v>0</v>
      </c>
      <c r="J933" s="418"/>
      <c r="K933" s="407">
        <f t="shared" si="5"/>
        <v>0</v>
      </c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  <c r="AI933" s="338"/>
      <c r="AJ933" s="338"/>
      <c r="AK933" s="338"/>
      <c r="AL933" s="338"/>
      <c r="AM933" s="338"/>
      <c r="AN933" s="338"/>
      <c r="AO933" s="338"/>
      <c r="AP933" s="338"/>
      <c r="AQ933" s="338"/>
      <c r="AR933" s="338"/>
      <c r="AS933" s="338"/>
      <c r="AT933" s="338"/>
      <c r="AU933" s="338"/>
      <c r="AV933" s="338"/>
      <c r="AW933" s="338"/>
      <c r="AX933" s="338"/>
      <c r="AY933" s="338"/>
      <c r="AZ933" s="338"/>
      <c r="BA933" s="338"/>
      <c r="BB933" s="338"/>
      <c r="BC933" s="338"/>
      <c r="BD933" s="338"/>
      <c r="BE933" s="338"/>
      <c r="BF933" s="338"/>
      <c r="BG933" s="338"/>
      <c r="BH933" s="338"/>
      <c r="BI933" s="338"/>
      <c r="BJ933" s="338"/>
      <c r="BK933" s="338"/>
      <c r="BL933" s="338"/>
      <c r="BM933" s="338"/>
      <c r="BN933" s="338"/>
      <c r="BO933" s="338"/>
      <c r="BP933" s="338"/>
      <c r="BQ933" s="338"/>
      <c r="BR933" s="338"/>
      <c r="BS933" s="338"/>
      <c r="BT933" s="338"/>
      <c r="BU933" s="338"/>
      <c r="BV933" s="643">
        <f t="shared" si="863"/>
        <v>0</v>
      </c>
      <c r="BW933" s="644">
        <f t="shared" si="864"/>
        <v>0</v>
      </c>
      <c r="BX933" s="776">
        <f t="shared" si="865"/>
        <v>0</v>
      </c>
      <c r="BY933" s="644">
        <f t="shared" si="866"/>
        <v>0</v>
      </c>
      <c r="BZ933" s="338"/>
      <c r="CA933" s="338"/>
      <c r="CB933" s="338"/>
      <c r="CC933" s="338"/>
      <c r="CD933" s="338"/>
      <c r="CE933" s="338"/>
      <c r="CF933" s="338"/>
    </row>
    <row r="934" ht="15.75" customHeight="1">
      <c r="A934" s="338"/>
      <c r="B934" s="338"/>
      <c r="C934" s="338"/>
      <c r="D934" s="338"/>
      <c r="E934" s="338"/>
      <c r="F934" s="346"/>
      <c r="G934" s="773">
        <f t="shared" ref="G934:H934" si="950">L934+N934+P934+R934+T934+V934+X934+Z934+AB934+AD934+AF934+AH934+AJ934+AL934+AN934+AP934+AR934+AT934+AV934+AX934+AZ934+BB934+BD934+BF934+BH934+BJ934+BL934+BN934+BP934+BR934+BT934</f>
        <v>0</v>
      </c>
      <c r="H934" s="671">
        <f t="shared" si="950"/>
        <v>0</v>
      </c>
      <c r="I934" s="774">
        <f t="shared" si="4"/>
        <v>0</v>
      </c>
      <c r="J934" s="418"/>
      <c r="K934" s="407">
        <f t="shared" si="5"/>
        <v>0</v>
      </c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  <c r="AI934" s="338"/>
      <c r="AJ934" s="338"/>
      <c r="AK934" s="338"/>
      <c r="AL934" s="338"/>
      <c r="AM934" s="338"/>
      <c r="AN934" s="338"/>
      <c r="AO934" s="338"/>
      <c r="AP934" s="338"/>
      <c r="AQ934" s="338"/>
      <c r="AR934" s="338"/>
      <c r="AS934" s="338"/>
      <c r="AT934" s="338"/>
      <c r="AU934" s="338"/>
      <c r="AV934" s="338"/>
      <c r="AW934" s="338"/>
      <c r="AX934" s="338"/>
      <c r="AY934" s="338"/>
      <c r="AZ934" s="338"/>
      <c r="BA934" s="338"/>
      <c r="BB934" s="338"/>
      <c r="BC934" s="338"/>
      <c r="BD934" s="338"/>
      <c r="BE934" s="338"/>
      <c r="BF934" s="338"/>
      <c r="BG934" s="338"/>
      <c r="BH934" s="338"/>
      <c r="BI934" s="338"/>
      <c r="BJ934" s="338"/>
      <c r="BK934" s="338"/>
      <c r="BL934" s="338"/>
      <c r="BM934" s="338"/>
      <c r="BN934" s="338"/>
      <c r="BO934" s="338"/>
      <c r="BP934" s="338"/>
      <c r="BQ934" s="338"/>
      <c r="BR934" s="338"/>
      <c r="BS934" s="338"/>
      <c r="BT934" s="338"/>
      <c r="BU934" s="338"/>
      <c r="BV934" s="643">
        <f t="shared" si="863"/>
        <v>0</v>
      </c>
      <c r="BW934" s="644">
        <f t="shared" si="864"/>
        <v>0</v>
      </c>
      <c r="BX934" s="776">
        <f t="shared" si="865"/>
        <v>0</v>
      </c>
      <c r="BY934" s="644">
        <f t="shared" si="866"/>
        <v>0</v>
      </c>
      <c r="BZ934" s="338"/>
      <c r="CA934" s="338"/>
      <c r="CB934" s="338"/>
      <c r="CC934" s="338"/>
      <c r="CD934" s="338"/>
      <c r="CE934" s="338"/>
      <c r="CF934" s="338"/>
    </row>
    <row r="935" ht="15.75" customHeight="1">
      <c r="A935" s="338"/>
      <c r="B935" s="338"/>
      <c r="C935" s="338"/>
      <c r="D935" s="338"/>
      <c r="E935" s="338"/>
      <c r="F935" s="346"/>
      <c r="G935" s="773">
        <f t="shared" ref="G935:H935" si="951">L935+N935+P935+R935+T935+V935+X935+Z935+AB935+AD935+AF935+AH935+AJ935+AL935+AN935+AP935+AR935+AT935+AV935+AX935+AZ935+BB935+BD935+BF935+BH935+BJ935+BL935+BN935+BP935+BR935+BT935</f>
        <v>0</v>
      </c>
      <c r="H935" s="671">
        <f t="shared" si="951"/>
        <v>0</v>
      </c>
      <c r="I935" s="774">
        <f t="shared" si="4"/>
        <v>0</v>
      </c>
      <c r="J935" s="418"/>
      <c r="K935" s="407">
        <f t="shared" si="5"/>
        <v>0</v>
      </c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  <c r="AI935" s="338"/>
      <c r="AJ935" s="338"/>
      <c r="AK935" s="338"/>
      <c r="AL935" s="338"/>
      <c r="AM935" s="338"/>
      <c r="AN935" s="338"/>
      <c r="AO935" s="338"/>
      <c r="AP935" s="338"/>
      <c r="AQ935" s="338"/>
      <c r="AR935" s="338"/>
      <c r="AS935" s="338"/>
      <c r="AT935" s="338"/>
      <c r="AU935" s="338"/>
      <c r="AV935" s="338"/>
      <c r="AW935" s="338"/>
      <c r="AX935" s="338"/>
      <c r="AY935" s="338"/>
      <c r="AZ935" s="338"/>
      <c r="BA935" s="338"/>
      <c r="BB935" s="338"/>
      <c r="BC935" s="338"/>
      <c r="BD935" s="338"/>
      <c r="BE935" s="338"/>
      <c r="BF935" s="338"/>
      <c r="BG935" s="338"/>
      <c r="BH935" s="338"/>
      <c r="BI935" s="338"/>
      <c r="BJ935" s="338"/>
      <c r="BK935" s="338"/>
      <c r="BL935" s="338"/>
      <c r="BM935" s="338"/>
      <c r="BN935" s="338"/>
      <c r="BO935" s="338"/>
      <c r="BP935" s="338"/>
      <c r="BQ935" s="338"/>
      <c r="BR935" s="338"/>
      <c r="BS935" s="338"/>
      <c r="BT935" s="338"/>
      <c r="BU935" s="338"/>
      <c r="BV935" s="643">
        <f t="shared" si="863"/>
        <v>0</v>
      </c>
      <c r="BW935" s="644">
        <f t="shared" si="864"/>
        <v>0</v>
      </c>
      <c r="BX935" s="776">
        <f t="shared" si="865"/>
        <v>0</v>
      </c>
      <c r="BY935" s="644">
        <f t="shared" si="866"/>
        <v>0</v>
      </c>
      <c r="BZ935" s="338"/>
      <c r="CA935" s="338"/>
      <c r="CB935" s="338"/>
      <c r="CC935" s="338"/>
      <c r="CD935" s="338"/>
      <c r="CE935" s="338"/>
      <c r="CF935" s="338"/>
    </row>
    <row r="936" ht="15.75" customHeight="1">
      <c r="A936" s="338"/>
      <c r="B936" s="338"/>
      <c r="C936" s="338"/>
      <c r="D936" s="338"/>
      <c r="E936" s="338"/>
      <c r="F936" s="346"/>
      <c r="G936" s="773">
        <f t="shared" ref="G936:H936" si="952">L936+N936+P936+R936+T936+V936+X936+Z936+AB936+AD936+AF936+AH936+AJ936+AL936+AN936+AP936+AR936+AT936+AV936+AX936+AZ936+BB936+BD936+BF936+BH936+BJ936+BL936+BN936+BP936+BR936+BT936</f>
        <v>0</v>
      </c>
      <c r="H936" s="671">
        <f t="shared" si="952"/>
        <v>0</v>
      </c>
      <c r="I936" s="774">
        <f t="shared" si="4"/>
        <v>0</v>
      </c>
      <c r="J936" s="418"/>
      <c r="K936" s="407">
        <f t="shared" si="5"/>
        <v>0</v>
      </c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  <c r="AI936" s="338"/>
      <c r="AJ936" s="338"/>
      <c r="AK936" s="338"/>
      <c r="AL936" s="338"/>
      <c r="AM936" s="338"/>
      <c r="AN936" s="338"/>
      <c r="AO936" s="338"/>
      <c r="AP936" s="338"/>
      <c r="AQ936" s="338"/>
      <c r="AR936" s="338"/>
      <c r="AS936" s="338"/>
      <c r="AT936" s="338"/>
      <c r="AU936" s="338"/>
      <c r="AV936" s="338"/>
      <c r="AW936" s="338"/>
      <c r="AX936" s="338"/>
      <c r="AY936" s="338"/>
      <c r="AZ936" s="338"/>
      <c r="BA936" s="338"/>
      <c r="BB936" s="338"/>
      <c r="BC936" s="338"/>
      <c r="BD936" s="338"/>
      <c r="BE936" s="338"/>
      <c r="BF936" s="338"/>
      <c r="BG936" s="338"/>
      <c r="BH936" s="338"/>
      <c r="BI936" s="338"/>
      <c r="BJ936" s="338"/>
      <c r="BK936" s="338"/>
      <c r="BL936" s="338"/>
      <c r="BM936" s="338"/>
      <c r="BN936" s="338"/>
      <c r="BO936" s="338"/>
      <c r="BP936" s="338"/>
      <c r="BQ936" s="338"/>
      <c r="BR936" s="338"/>
      <c r="BS936" s="338"/>
      <c r="BT936" s="338"/>
      <c r="BU936" s="338"/>
      <c r="BV936" s="643">
        <f t="shared" si="863"/>
        <v>0</v>
      </c>
      <c r="BW936" s="644">
        <f t="shared" si="864"/>
        <v>0</v>
      </c>
      <c r="BX936" s="776">
        <f t="shared" si="865"/>
        <v>0</v>
      </c>
      <c r="BY936" s="644">
        <f t="shared" si="866"/>
        <v>0</v>
      </c>
      <c r="BZ936" s="338"/>
      <c r="CA936" s="338"/>
      <c r="CB936" s="338"/>
      <c r="CC936" s="338"/>
      <c r="CD936" s="338"/>
      <c r="CE936" s="338"/>
      <c r="CF936" s="338"/>
    </row>
    <row r="937" ht="15.75" customHeight="1">
      <c r="A937" s="338"/>
      <c r="B937" s="338"/>
      <c r="C937" s="338"/>
      <c r="D937" s="338"/>
      <c r="E937" s="338"/>
      <c r="F937" s="346"/>
      <c r="G937" s="773">
        <f t="shared" ref="G937:H937" si="953">L937+N937+P937+R937+T937+V937+X937+Z937+AB937+AD937+AF937+AH937+AJ937+AL937+AN937+AP937+AR937+AT937+AV937+AX937+AZ937+BB937+BD937+BF937+BH937+BJ937+BL937+BN937+BP937+BR937+BT937</f>
        <v>0</v>
      </c>
      <c r="H937" s="671">
        <f t="shared" si="953"/>
        <v>0</v>
      </c>
      <c r="I937" s="774">
        <f t="shared" si="4"/>
        <v>0</v>
      </c>
      <c r="J937" s="418"/>
      <c r="K937" s="407">
        <f t="shared" si="5"/>
        <v>0</v>
      </c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  <c r="AI937" s="338"/>
      <c r="AJ937" s="338"/>
      <c r="AK937" s="338"/>
      <c r="AL937" s="338"/>
      <c r="AM937" s="338"/>
      <c r="AN937" s="338"/>
      <c r="AO937" s="338"/>
      <c r="AP937" s="338"/>
      <c r="AQ937" s="338"/>
      <c r="AR937" s="338"/>
      <c r="AS937" s="338"/>
      <c r="AT937" s="338"/>
      <c r="AU937" s="338"/>
      <c r="AV937" s="338"/>
      <c r="AW937" s="338"/>
      <c r="AX937" s="338"/>
      <c r="AY937" s="338"/>
      <c r="AZ937" s="338"/>
      <c r="BA937" s="338"/>
      <c r="BB937" s="338"/>
      <c r="BC937" s="338"/>
      <c r="BD937" s="338"/>
      <c r="BE937" s="338"/>
      <c r="BF937" s="338"/>
      <c r="BG937" s="338"/>
      <c r="BH937" s="338"/>
      <c r="BI937" s="338"/>
      <c r="BJ937" s="338"/>
      <c r="BK937" s="338"/>
      <c r="BL937" s="338"/>
      <c r="BM937" s="338"/>
      <c r="BN937" s="338"/>
      <c r="BO937" s="338"/>
      <c r="BP937" s="338"/>
      <c r="BQ937" s="338"/>
      <c r="BR937" s="338"/>
      <c r="BS937" s="338"/>
      <c r="BT937" s="338"/>
      <c r="BU937" s="338"/>
      <c r="BV937" s="643">
        <f t="shared" si="863"/>
        <v>0</v>
      </c>
      <c r="BW937" s="644">
        <f t="shared" si="864"/>
        <v>0</v>
      </c>
      <c r="BX937" s="776">
        <f t="shared" si="865"/>
        <v>0</v>
      </c>
      <c r="BY937" s="644">
        <f t="shared" si="866"/>
        <v>0</v>
      </c>
      <c r="BZ937" s="338"/>
      <c r="CA937" s="338"/>
      <c r="CB937" s="338"/>
      <c r="CC937" s="338"/>
      <c r="CD937" s="338"/>
      <c r="CE937" s="338"/>
      <c r="CF937" s="338"/>
    </row>
    <row r="938" ht="15.75" customHeight="1">
      <c r="A938" s="338"/>
      <c r="B938" s="338"/>
      <c r="C938" s="338"/>
      <c r="D938" s="338"/>
      <c r="E938" s="338"/>
      <c r="F938" s="346"/>
      <c r="G938" s="773">
        <f t="shared" ref="G938:H938" si="954">L938+N938+P938+R938+T938+V938+X938+Z938+AB938+AD938+AF938+AH938+AJ938+AL938+AN938+AP938+AR938+AT938+AV938+AX938+AZ938+BB938+BD938+BF938+BH938+BJ938+BL938+BN938+BP938+BR938+BT938</f>
        <v>0</v>
      </c>
      <c r="H938" s="671">
        <f t="shared" si="954"/>
        <v>0</v>
      </c>
      <c r="I938" s="774">
        <f t="shared" si="4"/>
        <v>0</v>
      </c>
      <c r="J938" s="418"/>
      <c r="K938" s="407">
        <f t="shared" si="5"/>
        <v>0</v>
      </c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  <c r="AI938" s="338"/>
      <c r="AJ938" s="338"/>
      <c r="AK938" s="338"/>
      <c r="AL938" s="338"/>
      <c r="AM938" s="338"/>
      <c r="AN938" s="338"/>
      <c r="AO938" s="338"/>
      <c r="AP938" s="338"/>
      <c r="AQ938" s="338"/>
      <c r="AR938" s="338"/>
      <c r="AS938" s="338"/>
      <c r="AT938" s="338"/>
      <c r="AU938" s="338"/>
      <c r="AV938" s="338"/>
      <c r="AW938" s="338"/>
      <c r="AX938" s="338"/>
      <c r="AY938" s="338"/>
      <c r="AZ938" s="338"/>
      <c r="BA938" s="338"/>
      <c r="BB938" s="338"/>
      <c r="BC938" s="338"/>
      <c r="BD938" s="338"/>
      <c r="BE938" s="338"/>
      <c r="BF938" s="338"/>
      <c r="BG938" s="338"/>
      <c r="BH938" s="338"/>
      <c r="BI938" s="338"/>
      <c r="BJ938" s="338"/>
      <c r="BK938" s="338"/>
      <c r="BL938" s="338"/>
      <c r="BM938" s="338"/>
      <c r="BN938" s="338"/>
      <c r="BO938" s="338"/>
      <c r="BP938" s="338"/>
      <c r="BQ938" s="338"/>
      <c r="BR938" s="338"/>
      <c r="BS938" s="338"/>
      <c r="BT938" s="338"/>
      <c r="BU938" s="338"/>
      <c r="BV938" s="643">
        <f t="shared" si="863"/>
        <v>0</v>
      </c>
      <c r="BW938" s="644">
        <f t="shared" si="864"/>
        <v>0</v>
      </c>
      <c r="BX938" s="776">
        <f t="shared" si="865"/>
        <v>0</v>
      </c>
      <c r="BY938" s="644">
        <f t="shared" si="866"/>
        <v>0</v>
      </c>
      <c r="BZ938" s="338"/>
      <c r="CA938" s="338"/>
      <c r="CB938" s="338"/>
      <c r="CC938" s="338"/>
      <c r="CD938" s="338"/>
      <c r="CE938" s="338"/>
      <c r="CF938" s="338"/>
    </row>
    <row r="939" ht="15.75" customHeight="1">
      <c r="A939" s="338"/>
      <c r="B939" s="338"/>
      <c r="C939" s="338"/>
      <c r="D939" s="338"/>
      <c r="E939" s="338"/>
      <c r="F939" s="346"/>
      <c r="G939" s="773">
        <f t="shared" ref="G939:H939" si="955">L939+N939+P939+R939+T939+V939+X939+Z939+AB939+AD939+AF939+AH939+AJ939+AL939+AN939+AP939+AR939+AT939+AV939+AX939+AZ939+BB939+BD939+BF939+BH939+BJ939+BL939+BN939+BP939+BR939+BT939</f>
        <v>0</v>
      </c>
      <c r="H939" s="671">
        <f t="shared" si="955"/>
        <v>0</v>
      </c>
      <c r="I939" s="774">
        <f t="shared" si="4"/>
        <v>0</v>
      </c>
      <c r="J939" s="418"/>
      <c r="K939" s="407">
        <f t="shared" si="5"/>
        <v>0</v>
      </c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  <c r="AI939" s="338"/>
      <c r="AJ939" s="338"/>
      <c r="AK939" s="338"/>
      <c r="AL939" s="338"/>
      <c r="AM939" s="338"/>
      <c r="AN939" s="338"/>
      <c r="AO939" s="338"/>
      <c r="AP939" s="338"/>
      <c r="AQ939" s="338"/>
      <c r="AR939" s="338"/>
      <c r="AS939" s="338"/>
      <c r="AT939" s="338"/>
      <c r="AU939" s="338"/>
      <c r="AV939" s="338"/>
      <c r="AW939" s="338"/>
      <c r="AX939" s="338"/>
      <c r="AY939" s="338"/>
      <c r="AZ939" s="338"/>
      <c r="BA939" s="338"/>
      <c r="BB939" s="338"/>
      <c r="BC939" s="338"/>
      <c r="BD939" s="338"/>
      <c r="BE939" s="338"/>
      <c r="BF939" s="338"/>
      <c r="BG939" s="338"/>
      <c r="BH939" s="338"/>
      <c r="BI939" s="338"/>
      <c r="BJ939" s="338"/>
      <c r="BK939" s="338"/>
      <c r="BL939" s="338"/>
      <c r="BM939" s="338"/>
      <c r="BN939" s="338"/>
      <c r="BO939" s="338"/>
      <c r="BP939" s="338"/>
      <c r="BQ939" s="338"/>
      <c r="BR939" s="338"/>
      <c r="BS939" s="338"/>
      <c r="BT939" s="338"/>
      <c r="BU939" s="338"/>
      <c r="BV939" s="643">
        <f t="shared" si="863"/>
        <v>0</v>
      </c>
      <c r="BW939" s="644">
        <f t="shared" si="864"/>
        <v>0</v>
      </c>
      <c r="BX939" s="776">
        <f t="shared" si="865"/>
        <v>0</v>
      </c>
      <c r="BY939" s="644">
        <f t="shared" si="866"/>
        <v>0</v>
      </c>
      <c r="BZ939" s="338"/>
      <c r="CA939" s="338"/>
      <c r="CB939" s="338"/>
      <c r="CC939" s="338"/>
      <c r="CD939" s="338"/>
      <c r="CE939" s="338"/>
      <c r="CF939" s="338"/>
    </row>
    <row r="940" ht="15.75" customHeight="1">
      <c r="A940" s="338"/>
      <c r="B940" s="338"/>
      <c r="C940" s="338"/>
      <c r="D940" s="338"/>
      <c r="E940" s="338"/>
      <c r="F940" s="346"/>
      <c r="G940" s="773">
        <f t="shared" ref="G940:H940" si="956">L940+N940+P940+R940+T940+V940+X940+Z940+AB940+AD940+AF940+AH940+AJ940+AL940+AN940+AP940+AR940+AT940+AV940+AX940+AZ940+BB940+BD940+BF940+BH940+BJ940+BL940+BN940+BP940+BR940+BT940</f>
        <v>0</v>
      </c>
      <c r="H940" s="671">
        <f t="shared" si="956"/>
        <v>0</v>
      </c>
      <c r="I940" s="774">
        <f t="shared" si="4"/>
        <v>0</v>
      </c>
      <c r="J940" s="418"/>
      <c r="K940" s="407">
        <f t="shared" si="5"/>
        <v>0</v>
      </c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  <c r="AI940" s="338"/>
      <c r="AJ940" s="338"/>
      <c r="AK940" s="338"/>
      <c r="AL940" s="338"/>
      <c r="AM940" s="338"/>
      <c r="AN940" s="338"/>
      <c r="AO940" s="338"/>
      <c r="AP940" s="338"/>
      <c r="AQ940" s="338"/>
      <c r="AR940" s="338"/>
      <c r="AS940" s="338"/>
      <c r="AT940" s="338"/>
      <c r="AU940" s="338"/>
      <c r="AV940" s="338"/>
      <c r="AW940" s="338"/>
      <c r="AX940" s="338"/>
      <c r="AY940" s="338"/>
      <c r="AZ940" s="338"/>
      <c r="BA940" s="338"/>
      <c r="BB940" s="338"/>
      <c r="BC940" s="338"/>
      <c r="BD940" s="338"/>
      <c r="BE940" s="338"/>
      <c r="BF940" s="338"/>
      <c r="BG940" s="338"/>
      <c r="BH940" s="338"/>
      <c r="BI940" s="338"/>
      <c r="BJ940" s="338"/>
      <c r="BK940" s="338"/>
      <c r="BL940" s="338"/>
      <c r="BM940" s="338"/>
      <c r="BN940" s="338"/>
      <c r="BO940" s="338"/>
      <c r="BP940" s="338"/>
      <c r="BQ940" s="338"/>
      <c r="BR940" s="338"/>
      <c r="BS940" s="338"/>
      <c r="BT940" s="338"/>
      <c r="BU940" s="338"/>
      <c r="BV940" s="643">
        <f t="shared" si="863"/>
        <v>0</v>
      </c>
      <c r="BW940" s="644">
        <f t="shared" si="864"/>
        <v>0</v>
      </c>
      <c r="BX940" s="776">
        <f t="shared" si="865"/>
        <v>0</v>
      </c>
      <c r="BY940" s="644">
        <f t="shared" si="866"/>
        <v>0</v>
      </c>
      <c r="BZ940" s="338"/>
      <c r="CA940" s="338"/>
      <c r="CB940" s="338"/>
      <c r="CC940" s="338"/>
      <c r="CD940" s="338"/>
      <c r="CE940" s="338"/>
      <c r="CF940" s="338"/>
    </row>
    <row r="941" ht="15.75" customHeight="1">
      <c r="A941" s="338"/>
      <c r="B941" s="338"/>
      <c r="C941" s="338"/>
      <c r="D941" s="338"/>
      <c r="E941" s="338"/>
      <c r="F941" s="346"/>
      <c r="G941" s="773">
        <f t="shared" ref="G941:H941" si="957">L941+N941+P941+R941+T941+V941+X941+Z941+AB941+AD941+AF941+AH941+AJ941+AL941+AN941+AP941+AR941+AT941+AV941+AX941+AZ941+BB941+BD941+BF941+BH941+BJ941+BL941+BN941+BP941+BR941+BT941</f>
        <v>0</v>
      </c>
      <c r="H941" s="671">
        <f t="shared" si="957"/>
        <v>0</v>
      </c>
      <c r="I941" s="774">
        <f t="shared" si="4"/>
        <v>0</v>
      </c>
      <c r="J941" s="418"/>
      <c r="K941" s="407">
        <f t="shared" si="5"/>
        <v>0</v>
      </c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  <c r="AI941" s="338"/>
      <c r="AJ941" s="338"/>
      <c r="AK941" s="338"/>
      <c r="AL941" s="338"/>
      <c r="AM941" s="338"/>
      <c r="AN941" s="338"/>
      <c r="AO941" s="338"/>
      <c r="AP941" s="338"/>
      <c r="AQ941" s="338"/>
      <c r="AR941" s="338"/>
      <c r="AS941" s="338"/>
      <c r="AT941" s="338"/>
      <c r="AU941" s="338"/>
      <c r="AV941" s="338"/>
      <c r="AW941" s="338"/>
      <c r="AX941" s="338"/>
      <c r="AY941" s="338"/>
      <c r="AZ941" s="338"/>
      <c r="BA941" s="338"/>
      <c r="BB941" s="338"/>
      <c r="BC941" s="338"/>
      <c r="BD941" s="338"/>
      <c r="BE941" s="338"/>
      <c r="BF941" s="338"/>
      <c r="BG941" s="338"/>
      <c r="BH941" s="338"/>
      <c r="BI941" s="338"/>
      <c r="BJ941" s="338"/>
      <c r="BK941" s="338"/>
      <c r="BL941" s="338"/>
      <c r="BM941" s="338"/>
      <c r="BN941" s="338"/>
      <c r="BO941" s="338"/>
      <c r="BP941" s="338"/>
      <c r="BQ941" s="338"/>
      <c r="BR941" s="338"/>
      <c r="BS941" s="338"/>
      <c r="BT941" s="338"/>
      <c r="BU941" s="338"/>
      <c r="BV941" s="643">
        <f t="shared" si="863"/>
        <v>0</v>
      </c>
      <c r="BW941" s="644">
        <f t="shared" si="864"/>
        <v>0</v>
      </c>
      <c r="BX941" s="776">
        <f t="shared" si="865"/>
        <v>0</v>
      </c>
      <c r="BY941" s="644">
        <f t="shared" si="866"/>
        <v>0</v>
      </c>
      <c r="BZ941" s="338"/>
      <c r="CA941" s="338"/>
      <c r="CB941" s="338"/>
      <c r="CC941" s="338"/>
      <c r="CD941" s="338"/>
      <c r="CE941" s="338"/>
      <c r="CF941" s="338"/>
    </row>
    <row r="942" ht="15.75" customHeight="1">
      <c r="A942" s="338"/>
      <c r="B942" s="338"/>
      <c r="C942" s="338"/>
      <c r="D942" s="338"/>
      <c r="E942" s="338"/>
      <c r="F942" s="346"/>
      <c r="G942" s="773">
        <f t="shared" ref="G942:H942" si="958">L942+N942+P942+R942+T942+V942+X942+Z942+AB942+AD942+AF942+AH942+AJ942+AL942+AN942+AP942+AR942+AT942+AV942+AX942+AZ942+BB942+BD942+BF942+BH942+BJ942+BL942+BN942+BP942+BR942+BT942</f>
        <v>0</v>
      </c>
      <c r="H942" s="671">
        <f t="shared" si="958"/>
        <v>0</v>
      </c>
      <c r="I942" s="774">
        <f t="shared" si="4"/>
        <v>0</v>
      </c>
      <c r="J942" s="418"/>
      <c r="K942" s="407">
        <f t="shared" si="5"/>
        <v>0</v>
      </c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  <c r="AI942" s="338"/>
      <c r="AJ942" s="338"/>
      <c r="AK942" s="338"/>
      <c r="AL942" s="338"/>
      <c r="AM942" s="338"/>
      <c r="AN942" s="338"/>
      <c r="AO942" s="338"/>
      <c r="AP942" s="338"/>
      <c r="AQ942" s="338"/>
      <c r="AR942" s="338"/>
      <c r="AS942" s="338"/>
      <c r="AT942" s="338"/>
      <c r="AU942" s="338"/>
      <c r="AV942" s="338"/>
      <c r="AW942" s="338"/>
      <c r="AX942" s="338"/>
      <c r="AY942" s="338"/>
      <c r="AZ942" s="338"/>
      <c r="BA942" s="338"/>
      <c r="BB942" s="338"/>
      <c r="BC942" s="338"/>
      <c r="BD942" s="338"/>
      <c r="BE942" s="338"/>
      <c r="BF942" s="338"/>
      <c r="BG942" s="338"/>
      <c r="BH942" s="338"/>
      <c r="BI942" s="338"/>
      <c r="BJ942" s="338"/>
      <c r="BK942" s="338"/>
      <c r="BL942" s="338"/>
      <c r="BM942" s="338"/>
      <c r="BN942" s="338"/>
      <c r="BO942" s="338"/>
      <c r="BP942" s="338"/>
      <c r="BQ942" s="338"/>
      <c r="BR942" s="338"/>
      <c r="BS942" s="338"/>
      <c r="BT942" s="338"/>
      <c r="BU942" s="338"/>
      <c r="BV942" s="643">
        <f t="shared" si="863"/>
        <v>0</v>
      </c>
      <c r="BW942" s="644">
        <f t="shared" si="864"/>
        <v>0</v>
      </c>
      <c r="BX942" s="776">
        <f t="shared" si="865"/>
        <v>0</v>
      </c>
      <c r="BY942" s="644">
        <f t="shared" si="866"/>
        <v>0</v>
      </c>
      <c r="BZ942" s="338"/>
      <c r="CA942" s="338"/>
      <c r="CB942" s="338"/>
      <c r="CC942" s="338"/>
      <c r="CD942" s="338"/>
      <c r="CE942" s="338"/>
      <c r="CF942" s="338"/>
    </row>
    <row r="943" ht="15.75" customHeight="1">
      <c r="A943" s="338"/>
      <c r="B943" s="338"/>
      <c r="C943" s="338"/>
      <c r="D943" s="338"/>
      <c r="E943" s="338"/>
      <c r="F943" s="346"/>
      <c r="G943" s="773">
        <f t="shared" ref="G943:H943" si="959">L943+N943+P943+R943+T943+V943+X943+Z943+AB943+AD943+AF943+AH943+AJ943+AL943+AN943+AP943+AR943+AT943+AV943+AX943+AZ943+BB943+BD943+BF943+BH943+BJ943+BL943+BN943+BP943+BR943+BT943</f>
        <v>0</v>
      </c>
      <c r="H943" s="671">
        <f t="shared" si="959"/>
        <v>0</v>
      </c>
      <c r="I943" s="774">
        <f t="shared" si="4"/>
        <v>0</v>
      </c>
      <c r="J943" s="418"/>
      <c r="K943" s="407">
        <f t="shared" si="5"/>
        <v>0</v>
      </c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  <c r="AI943" s="338"/>
      <c r="AJ943" s="338"/>
      <c r="AK943" s="338"/>
      <c r="AL943" s="338"/>
      <c r="AM943" s="338"/>
      <c r="AN943" s="338"/>
      <c r="AO943" s="338"/>
      <c r="AP943" s="338"/>
      <c r="AQ943" s="338"/>
      <c r="AR943" s="338"/>
      <c r="AS943" s="338"/>
      <c r="AT943" s="338"/>
      <c r="AU943" s="338"/>
      <c r="AV943" s="338"/>
      <c r="AW943" s="338"/>
      <c r="AX943" s="338"/>
      <c r="AY943" s="338"/>
      <c r="AZ943" s="338"/>
      <c r="BA943" s="338"/>
      <c r="BB943" s="338"/>
      <c r="BC943" s="338"/>
      <c r="BD943" s="338"/>
      <c r="BE943" s="338"/>
      <c r="BF943" s="338"/>
      <c r="BG943" s="338"/>
      <c r="BH943" s="338"/>
      <c r="BI943" s="338"/>
      <c r="BJ943" s="338"/>
      <c r="BK943" s="338"/>
      <c r="BL943" s="338"/>
      <c r="BM943" s="338"/>
      <c r="BN943" s="338"/>
      <c r="BO943" s="338"/>
      <c r="BP943" s="338"/>
      <c r="BQ943" s="338"/>
      <c r="BR943" s="338"/>
      <c r="BS943" s="338"/>
      <c r="BT943" s="338"/>
      <c r="BU943" s="338"/>
      <c r="BV943" s="643">
        <f t="shared" si="863"/>
        <v>0</v>
      </c>
      <c r="BW943" s="644">
        <f t="shared" si="864"/>
        <v>0</v>
      </c>
      <c r="BX943" s="776">
        <f t="shared" si="865"/>
        <v>0</v>
      </c>
      <c r="BY943" s="644">
        <f t="shared" si="866"/>
        <v>0</v>
      </c>
      <c r="BZ943" s="338"/>
      <c r="CA943" s="338"/>
      <c r="CB943" s="338"/>
      <c r="CC943" s="338"/>
      <c r="CD943" s="338"/>
      <c r="CE943" s="338"/>
      <c r="CF943" s="338"/>
    </row>
    <row r="944" ht="15.75" customHeight="1">
      <c r="A944" s="338"/>
      <c r="B944" s="338"/>
      <c r="C944" s="338"/>
      <c r="D944" s="338"/>
      <c r="E944" s="338"/>
      <c r="F944" s="346"/>
      <c r="G944" s="773">
        <f t="shared" ref="G944:H944" si="960">L944+N944+P944+R944+T944+V944+X944+Z944+AB944+AD944+AF944+AH944+AJ944+AL944+AN944+AP944+AR944+AT944+AV944+AX944+AZ944+BB944+BD944+BF944+BH944+BJ944+BL944+BN944+BP944+BR944+BT944</f>
        <v>0</v>
      </c>
      <c r="H944" s="671">
        <f t="shared" si="960"/>
        <v>0</v>
      </c>
      <c r="I944" s="774">
        <f t="shared" si="4"/>
        <v>0</v>
      </c>
      <c r="J944" s="418"/>
      <c r="K944" s="407">
        <f t="shared" si="5"/>
        <v>0</v>
      </c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  <c r="AI944" s="338"/>
      <c r="AJ944" s="338"/>
      <c r="AK944" s="338"/>
      <c r="AL944" s="338"/>
      <c r="AM944" s="338"/>
      <c r="AN944" s="338"/>
      <c r="AO944" s="338"/>
      <c r="AP944" s="338"/>
      <c r="AQ944" s="338"/>
      <c r="AR944" s="338"/>
      <c r="AS944" s="338"/>
      <c r="AT944" s="338"/>
      <c r="AU944" s="338"/>
      <c r="AV944" s="338"/>
      <c r="AW944" s="338"/>
      <c r="AX944" s="338"/>
      <c r="AY944" s="338"/>
      <c r="AZ944" s="338"/>
      <c r="BA944" s="338"/>
      <c r="BB944" s="338"/>
      <c r="BC944" s="338"/>
      <c r="BD944" s="338"/>
      <c r="BE944" s="338"/>
      <c r="BF944" s="338"/>
      <c r="BG944" s="338"/>
      <c r="BH944" s="338"/>
      <c r="BI944" s="338"/>
      <c r="BJ944" s="338"/>
      <c r="BK944" s="338"/>
      <c r="BL944" s="338"/>
      <c r="BM944" s="338"/>
      <c r="BN944" s="338"/>
      <c r="BO944" s="338"/>
      <c r="BP944" s="338"/>
      <c r="BQ944" s="338"/>
      <c r="BR944" s="338"/>
      <c r="BS944" s="338"/>
      <c r="BT944" s="338"/>
      <c r="BU944" s="338"/>
      <c r="BV944" s="643">
        <f t="shared" si="863"/>
        <v>0</v>
      </c>
      <c r="BW944" s="644">
        <f t="shared" si="864"/>
        <v>0</v>
      </c>
      <c r="BX944" s="776">
        <f t="shared" si="865"/>
        <v>0</v>
      </c>
      <c r="BY944" s="644">
        <f t="shared" si="866"/>
        <v>0</v>
      </c>
      <c r="BZ944" s="338"/>
      <c r="CA944" s="338"/>
      <c r="CB944" s="338"/>
      <c r="CC944" s="338"/>
      <c r="CD944" s="338"/>
      <c r="CE944" s="338"/>
      <c r="CF944" s="338"/>
    </row>
    <row r="945" ht="15.75" customHeight="1">
      <c r="A945" s="338"/>
      <c r="B945" s="338"/>
      <c r="C945" s="338"/>
      <c r="D945" s="338"/>
      <c r="E945" s="338"/>
      <c r="F945" s="346"/>
      <c r="G945" s="773">
        <f t="shared" ref="G945:H945" si="961">L945+N945+P945+R945+T945+V945+X945+Z945+AB945+AD945+AF945+AH945+AJ945+AL945+AN945+AP945+AR945+AT945+AV945+AX945+AZ945+BB945+BD945+BF945+BH945+BJ945+BL945+BN945+BP945+BR945+BT945</f>
        <v>0</v>
      </c>
      <c r="H945" s="671">
        <f t="shared" si="961"/>
        <v>0</v>
      </c>
      <c r="I945" s="774">
        <f t="shared" si="4"/>
        <v>0</v>
      </c>
      <c r="J945" s="418"/>
      <c r="K945" s="407">
        <f t="shared" si="5"/>
        <v>0</v>
      </c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  <c r="AI945" s="338"/>
      <c r="AJ945" s="338"/>
      <c r="AK945" s="338"/>
      <c r="AL945" s="338"/>
      <c r="AM945" s="338"/>
      <c r="AN945" s="338"/>
      <c r="AO945" s="338"/>
      <c r="AP945" s="338"/>
      <c r="AQ945" s="338"/>
      <c r="AR945" s="338"/>
      <c r="AS945" s="338"/>
      <c r="AT945" s="338"/>
      <c r="AU945" s="338"/>
      <c r="AV945" s="338"/>
      <c r="AW945" s="338"/>
      <c r="AX945" s="338"/>
      <c r="AY945" s="338"/>
      <c r="AZ945" s="338"/>
      <c r="BA945" s="338"/>
      <c r="BB945" s="338"/>
      <c r="BC945" s="338"/>
      <c r="BD945" s="338"/>
      <c r="BE945" s="338"/>
      <c r="BF945" s="338"/>
      <c r="BG945" s="338"/>
      <c r="BH945" s="338"/>
      <c r="BI945" s="338"/>
      <c r="BJ945" s="338"/>
      <c r="BK945" s="338"/>
      <c r="BL945" s="338"/>
      <c r="BM945" s="338"/>
      <c r="BN945" s="338"/>
      <c r="BO945" s="338"/>
      <c r="BP945" s="338"/>
      <c r="BQ945" s="338"/>
      <c r="BR945" s="338"/>
      <c r="BS945" s="338"/>
      <c r="BT945" s="338"/>
      <c r="BU945" s="338"/>
      <c r="BV945" s="643">
        <f t="shared" si="863"/>
        <v>0</v>
      </c>
      <c r="BW945" s="644">
        <f t="shared" si="864"/>
        <v>0</v>
      </c>
      <c r="BX945" s="776">
        <f t="shared" si="865"/>
        <v>0</v>
      </c>
      <c r="BY945" s="644">
        <f t="shared" si="866"/>
        <v>0</v>
      </c>
      <c r="BZ945" s="338"/>
      <c r="CA945" s="338"/>
      <c r="CB945" s="338"/>
      <c r="CC945" s="338"/>
      <c r="CD945" s="338"/>
      <c r="CE945" s="338"/>
      <c r="CF945" s="338"/>
    </row>
    <row r="946" ht="15.75" customHeight="1">
      <c r="A946" s="338"/>
      <c r="B946" s="338"/>
      <c r="C946" s="338"/>
      <c r="D946" s="338"/>
      <c r="E946" s="338"/>
      <c r="F946" s="346"/>
      <c r="G946" s="773">
        <f t="shared" ref="G946:H946" si="962">L946+N946+P946+R946+T946+V946+X946+Z946+AB946+AD946+AF946+AH946+AJ946+AL946+AN946+AP946+AR946+AT946+AV946+AX946+AZ946+BB946+BD946+BF946+BH946+BJ946+BL946+BN946+BP946+BR946+BT946</f>
        <v>0</v>
      </c>
      <c r="H946" s="671">
        <f t="shared" si="962"/>
        <v>0</v>
      </c>
      <c r="I946" s="774">
        <f t="shared" si="4"/>
        <v>0</v>
      </c>
      <c r="J946" s="418"/>
      <c r="K946" s="407">
        <f t="shared" si="5"/>
        <v>0</v>
      </c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  <c r="AI946" s="338"/>
      <c r="AJ946" s="338"/>
      <c r="AK946" s="338"/>
      <c r="AL946" s="338"/>
      <c r="AM946" s="338"/>
      <c r="AN946" s="338"/>
      <c r="AO946" s="338"/>
      <c r="AP946" s="338"/>
      <c r="AQ946" s="338"/>
      <c r="AR946" s="338"/>
      <c r="AS946" s="338"/>
      <c r="AT946" s="338"/>
      <c r="AU946" s="338"/>
      <c r="AV946" s="338"/>
      <c r="AW946" s="338"/>
      <c r="AX946" s="338"/>
      <c r="AY946" s="338"/>
      <c r="AZ946" s="338"/>
      <c r="BA946" s="338"/>
      <c r="BB946" s="338"/>
      <c r="BC946" s="338"/>
      <c r="BD946" s="338"/>
      <c r="BE946" s="338"/>
      <c r="BF946" s="338"/>
      <c r="BG946" s="338"/>
      <c r="BH946" s="338"/>
      <c r="BI946" s="338"/>
      <c r="BJ946" s="338"/>
      <c r="BK946" s="338"/>
      <c r="BL946" s="338"/>
      <c r="BM946" s="338"/>
      <c r="BN946" s="338"/>
      <c r="BO946" s="338"/>
      <c r="BP946" s="338"/>
      <c r="BQ946" s="338"/>
      <c r="BR946" s="338"/>
      <c r="BS946" s="338"/>
      <c r="BT946" s="338"/>
      <c r="BU946" s="338"/>
      <c r="BV946" s="643">
        <f t="shared" si="863"/>
        <v>0</v>
      </c>
      <c r="BW946" s="644">
        <f t="shared" si="864"/>
        <v>0</v>
      </c>
      <c r="BX946" s="776">
        <f t="shared" si="865"/>
        <v>0</v>
      </c>
      <c r="BY946" s="644">
        <f t="shared" si="866"/>
        <v>0</v>
      </c>
      <c r="BZ946" s="338"/>
      <c r="CA946" s="338"/>
      <c r="CB946" s="338"/>
      <c r="CC946" s="338"/>
      <c r="CD946" s="338"/>
      <c r="CE946" s="338"/>
      <c r="CF946" s="338"/>
    </row>
    <row r="947" ht="15.75" customHeight="1">
      <c r="A947" s="338"/>
      <c r="B947" s="338"/>
      <c r="C947" s="338"/>
      <c r="D947" s="338"/>
      <c r="E947" s="338"/>
      <c r="F947" s="346"/>
      <c r="G947" s="773">
        <f t="shared" ref="G947:H947" si="963">L947+N947+P947+R947+T947+V947+X947+Z947+AB947+AD947+AF947+AH947+AJ947+AL947+AN947+AP947+AR947+AT947+AV947+AX947+AZ947+BB947+BD947+BF947+BH947+BJ947+BL947+BN947+BP947+BR947+BT947</f>
        <v>0</v>
      </c>
      <c r="H947" s="671">
        <f t="shared" si="963"/>
        <v>0</v>
      </c>
      <c r="I947" s="774">
        <f t="shared" si="4"/>
        <v>0</v>
      </c>
      <c r="J947" s="418"/>
      <c r="K947" s="407">
        <f t="shared" si="5"/>
        <v>0</v>
      </c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  <c r="AI947" s="338"/>
      <c r="AJ947" s="338"/>
      <c r="AK947" s="338"/>
      <c r="AL947" s="338"/>
      <c r="AM947" s="338"/>
      <c r="AN947" s="338"/>
      <c r="AO947" s="338"/>
      <c r="AP947" s="338"/>
      <c r="AQ947" s="338"/>
      <c r="AR947" s="338"/>
      <c r="AS947" s="338"/>
      <c r="AT947" s="338"/>
      <c r="AU947" s="338"/>
      <c r="AV947" s="338"/>
      <c r="AW947" s="338"/>
      <c r="AX947" s="338"/>
      <c r="AY947" s="338"/>
      <c r="AZ947" s="338"/>
      <c r="BA947" s="338"/>
      <c r="BB947" s="338"/>
      <c r="BC947" s="338"/>
      <c r="BD947" s="338"/>
      <c r="BE947" s="338"/>
      <c r="BF947" s="338"/>
      <c r="BG947" s="338"/>
      <c r="BH947" s="338"/>
      <c r="BI947" s="338"/>
      <c r="BJ947" s="338"/>
      <c r="BK947" s="338"/>
      <c r="BL947" s="338"/>
      <c r="BM947" s="338"/>
      <c r="BN947" s="338"/>
      <c r="BO947" s="338"/>
      <c r="BP947" s="338"/>
      <c r="BQ947" s="338"/>
      <c r="BR947" s="338"/>
      <c r="BS947" s="338"/>
      <c r="BT947" s="338"/>
      <c r="BU947" s="338"/>
      <c r="BV947" s="643">
        <f t="shared" si="863"/>
        <v>0</v>
      </c>
      <c r="BW947" s="644">
        <f t="shared" si="864"/>
        <v>0</v>
      </c>
      <c r="BX947" s="776">
        <f t="shared" si="865"/>
        <v>0</v>
      </c>
      <c r="BY947" s="644">
        <f t="shared" si="866"/>
        <v>0</v>
      </c>
      <c r="BZ947" s="338"/>
      <c r="CA947" s="338"/>
      <c r="CB947" s="338"/>
      <c r="CC947" s="338"/>
      <c r="CD947" s="338"/>
      <c r="CE947" s="338"/>
      <c r="CF947" s="338"/>
    </row>
    <row r="948" ht="15.75" customHeight="1">
      <c r="A948" s="338"/>
      <c r="B948" s="338"/>
      <c r="C948" s="338"/>
      <c r="D948" s="338"/>
      <c r="E948" s="338"/>
      <c r="F948" s="346"/>
      <c r="G948" s="773">
        <f t="shared" ref="G948:H948" si="964">L948+N948+P948+R948+T948+V948+X948+Z948+AB948+AD948+AF948+AH948+AJ948+AL948+AN948+AP948+AR948+AT948+AV948+AX948+AZ948+BB948+BD948+BF948+BH948+BJ948+BL948+BN948+BP948+BR948+BT948</f>
        <v>0</v>
      </c>
      <c r="H948" s="671">
        <f t="shared" si="964"/>
        <v>0</v>
      </c>
      <c r="I948" s="774">
        <f t="shared" si="4"/>
        <v>0</v>
      </c>
      <c r="J948" s="418"/>
      <c r="K948" s="407">
        <f t="shared" si="5"/>
        <v>0</v>
      </c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  <c r="AI948" s="338"/>
      <c r="AJ948" s="338"/>
      <c r="AK948" s="338"/>
      <c r="AL948" s="338"/>
      <c r="AM948" s="338"/>
      <c r="AN948" s="338"/>
      <c r="AO948" s="338"/>
      <c r="AP948" s="338"/>
      <c r="AQ948" s="338"/>
      <c r="AR948" s="338"/>
      <c r="AS948" s="338"/>
      <c r="AT948" s="338"/>
      <c r="AU948" s="338"/>
      <c r="AV948" s="338"/>
      <c r="AW948" s="338"/>
      <c r="AX948" s="338"/>
      <c r="AY948" s="338"/>
      <c r="AZ948" s="338"/>
      <c r="BA948" s="338"/>
      <c r="BB948" s="338"/>
      <c r="BC948" s="338"/>
      <c r="BD948" s="338"/>
      <c r="BE948" s="338"/>
      <c r="BF948" s="338"/>
      <c r="BG948" s="338"/>
      <c r="BH948" s="338"/>
      <c r="BI948" s="338"/>
      <c r="BJ948" s="338"/>
      <c r="BK948" s="338"/>
      <c r="BL948" s="338"/>
      <c r="BM948" s="338"/>
      <c r="BN948" s="338"/>
      <c r="BO948" s="338"/>
      <c r="BP948" s="338"/>
      <c r="BQ948" s="338"/>
      <c r="BR948" s="338"/>
      <c r="BS948" s="338"/>
      <c r="BT948" s="338"/>
      <c r="BU948" s="338"/>
      <c r="BV948" s="643">
        <f t="shared" si="863"/>
        <v>0</v>
      </c>
      <c r="BW948" s="644">
        <f t="shared" si="864"/>
        <v>0</v>
      </c>
      <c r="BX948" s="776">
        <f t="shared" si="865"/>
        <v>0</v>
      </c>
      <c r="BY948" s="644">
        <f t="shared" si="866"/>
        <v>0</v>
      </c>
      <c r="BZ948" s="338"/>
      <c r="CA948" s="338"/>
      <c r="CB948" s="338"/>
      <c r="CC948" s="338"/>
      <c r="CD948" s="338"/>
      <c r="CE948" s="338"/>
      <c r="CF948" s="338"/>
    </row>
    <row r="949" ht="15.75" customHeight="1">
      <c r="A949" s="338"/>
      <c r="B949" s="338"/>
      <c r="C949" s="338"/>
      <c r="D949" s="338"/>
      <c r="E949" s="338"/>
      <c r="F949" s="346"/>
      <c r="G949" s="773">
        <f t="shared" ref="G949:H949" si="965">L949+N949+P949+R949+T949+V949+X949+Z949+AB949+AD949+AF949+AH949+AJ949+AL949+AN949+AP949+AR949+AT949+AV949+AX949+AZ949+BB949+BD949+BF949+BH949+BJ949+BL949+BN949+BP949+BR949+BT949</f>
        <v>0</v>
      </c>
      <c r="H949" s="671">
        <f t="shared" si="965"/>
        <v>0</v>
      </c>
      <c r="I949" s="774">
        <f t="shared" si="4"/>
        <v>0</v>
      </c>
      <c r="J949" s="418"/>
      <c r="K949" s="407">
        <f t="shared" si="5"/>
        <v>0</v>
      </c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  <c r="AI949" s="338"/>
      <c r="AJ949" s="338"/>
      <c r="AK949" s="338"/>
      <c r="AL949" s="338"/>
      <c r="AM949" s="338"/>
      <c r="AN949" s="338"/>
      <c r="AO949" s="338"/>
      <c r="AP949" s="338"/>
      <c r="AQ949" s="338"/>
      <c r="AR949" s="338"/>
      <c r="AS949" s="338"/>
      <c r="AT949" s="338"/>
      <c r="AU949" s="338"/>
      <c r="AV949" s="338"/>
      <c r="AW949" s="338"/>
      <c r="AX949" s="338"/>
      <c r="AY949" s="338"/>
      <c r="AZ949" s="338"/>
      <c r="BA949" s="338"/>
      <c r="BB949" s="338"/>
      <c r="BC949" s="338"/>
      <c r="BD949" s="338"/>
      <c r="BE949" s="338"/>
      <c r="BF949" s="338"/>
      <c r="BG949" s="338"/>
      <c r="BH949" s="338"/>
      <c r="BI949" s="338"/>
      <c r="BJ949" s="338"/>
      <c r="BK949" s="338"/>
      <c r="BL949" s="338"/>
      <c r="BM949" s="338"/>
      <c r="BN949" s="338"/>
      <c r="BO949" s="338"/>
      <c r="BP949" s="338"/>
      <c r="BQ949" s="338"/>
      <c r="BR949" s="338"/>
      <c r="BS949" s="338"/>
      <c r="BT949" s="338"/>
      <c r="BU949" s="338"/>
      <c r="BV949" s="643">
        <f t="shared" si="863"/>
        <v>0</v>
      </c>
      <c r="BW949" s="644">
        <f t="shared" si="864"/>
        <v>0</v>
      </c>
      <c r="BX949" s="776">
        <f t="shared" si="865"/>
        <v>0</v>
      </c>
      <c r="BY949" s="644">
        <f t="shared" si="866"/>
        <v>0</v>
      </c>
      <c r="BZ949" s="338"/>
      <c r="CA949" s="338"/>
      <c r="CB949" s="338"/>
      <c r="CC949" s="338"/>
      <c r="CD949" s="338"/>
      <c r="CE949" s="338"/>
      <c r="CF949" s="338"/>
    </row>
    <row r="950" ht="15.75" customHeight="1">
      <c r="A950" s="338"/>
      <c r="B950" s="338"/>
      <c r="C950" s="338"/>
      <c r="D950" s="338"/>
      <c r="E950" s="338"/>
      <c r="F950" s="346"/>
      <c r="G950" s="773">
        <f t="shared" ref="G950:H950" si="966">L950+N950+P950+R950+T950+V950+X950+Z950+AB950+AD950+AF950+AH950+AJ950+AL950+AN950+AP950+AR950+AT950+AV950+AX950+AZ950+BB950+BD950+BF950+BH950+BJ950+BL950+BN950+BP950+BR950+BT950</f>
        <v>0</v>
      </c>
      <c r="H950" s="671">
        <f t="shared" si="966"/>
        <v>0</v>
      </c>
      <c r="I950" s="774">
        <f t="shared" si="4"/>
        <v>0</v>
      </c>
      <c r="J950" s="418"/>
      <c r="K950" s="407">
        <f t="shared" si="5"/>
        <v>0</v>
      </c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  <c r="AI950" s="338"/>
      <c r="AJ950" s="338"/>
      <c r="AK950" s="338"/>
      <c r="AL950" s="338"/>
      <c r="AM950" s="338"/>
      <c r="AN950" s="338"/>
      <c r="AO950" s="338"/>
      <c r="AP950" s="338"/>
      <c r="AQ950" s="338"/>
      <c r="AR950" s="338"/>
      <c r="AS950" s="338"/>
      <c r="AT950" s="338"/>
      <c r="AU950" s="338"/>
      <c r="AV950" s="338"/>
      <c r="AW950" s="338"/>
      <c r="AX950" s="338"/>
      <c r="AY950" s="338"/>
      <c r="AZ950" s="338"/>
      <c r="BA950" s="338"/>
      <c r="BB950" s="338"/>
      <c r="BC950" s="338"/>
      <c r="BD950" s="338"/>
      <c r="BE950" s="338"/>
      <c r="BF950" s="338"/>
      <c r="BG950" s="338"/>
      <c r="BH950" s="338"/>
      <c r="BI950" s="338"/>
      <c r="BJ950" s="338"/>
      <c r="BK950" s="338"/>
      <c r="BL950" s="338"/>
      <c r="BM950" s="338"/>
      <c r="BN950" s="338"/>
      <c r="BO950" s="338"/>
      <c r="BP950" s="338"/>
      <c r="BQ950" s="338"/>
      <c r="BR950" s="338"/>
      <c r="BS950" s="338"/>
      <c r="BT950" s="338"/>
      <c r="BU950" s="338"/>
      <c r="BV950" s="643">
        <f t="shared" si="863"/>
        <v>0</v>
      </c>
      <c r="BW950" s="644">
        <f t="shared" si="864"/>
        <v>0</v>
      </c>
      <c r="BX950" s="776">
        <f t="shared" si="865"/>
        <v>0</v>
      </c>
      <c r="BY950" s="644">
        <f t="shared" si="866"/>
        <v>0</v>
      </c>
      <c r="BZ950" s="338"/>
      <c r="CA950" s="338"/>
      <c r="CB950" s="338"/>
      <c r="CC950" s="338"/>
      <c r="CD950" s="338"/>
      <c r="CE950" s="338"/>
      <c r="CF950" s="338"/>
    </row>
    <row r="951" ht="15.75" customHeight="1">
      <c r="A951" s="338"/>
      <c r="B951" s="338"/>
      <c r="C951" s="338"/>
      <c r="D951" s="338"/>
      <c r="E951" s="338"/>
      <c r="F951" s="346"/>
      <c r="G951" s="773">
        <f t="shared" ref="G951:H951" si="967">L951+N951+P951+R951+T951+V951+X951+Z951+AB951+AD951+AF951+AH951+AJ951+AL951+AN951+AP951+AR951+AT951+AV951+AX951+AZ951+BB951+BD951+BF951+BH951+BJ951+BL951+BN951+BP951+BR951+BT951</f>
        <v>0</v>
      </c>
      <c r="H951" s="671">
        <f t="shared" si="967"/>
        <v>0</v>
      </c>
      <c r="I951" s="774">
        <f t="shared" si="4"/>
        <v>0</v>
      </c>
      <c r="J951" s="418"/>
      <c r="K951" s="407">
        <f t="shared" si="5"/>
        <v>0</v>
      </c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  <c r="AI951" s="338"/>
      <c r="AJ951" s="338"/>
      <c r="AK951" s="338"/>
      <c r="AL951" s="338"/>
      <c r="AM951" s="338"/>
      <c r="AN951" s="338"/>
      <c r="AO951" s="338"/>
      <c r="AP951" s="338"/>
      <c r="AQ951" s="338"/>
      <c r="AR951" s="338"/>
      <c r="AS951" s="338"/>
      <c r="AT951" s="338"/>
      <c r="AU951" s="338"/>
      <c r="AV951" s="338"/>
      <c r="AW951" s="338"/>
      <c r="AX951" s="338"/>
      <c r="AY951" s="338"/>
      <c r="AZ951" s="338"/>
      <c r="BA951" s="338"/>
      <c r="BB951" s="338"/>
      <c r="BC951" s="338"/>
      <c r="BD951" s="338"/>
      <c r="BE951" s="338"/>
      <c r="BF951" s="338"/>
      <c r="BG951" s="338"/>
      <c r="BH951" s="338"/>
      <c r="BI951" s="338"/>
      <c r="BJ951" s="338"/>
      <c r="BK951" s="338"/>
      <c r="BL951" s="338"/>
      <c r="BM951" s="338"/>
      <c r="BN951" s="338"/>
      <c r="BO951" s="338"/>
      <c r="BP951" s="338"/>
      <c r="BQ951" s="338"/>
      <c r="BR951" s="338"/>
      <c r="BS951" s="338"/>
      <c r="BT951" s="338"/>
      <c r="BU951" s="338"/>
      <c r="BV951" s="643">
        <f t="shared" si="863"/>
        <v>0</v>
      </c>
      <c r="BW951" s="644">
        <f t="shared" si="864"/>
        <v>0</v>
      </c>
      <c r="BX951" s="776">
        <f t="shared" si="865"/>
        <v>0</v>
      </c>
      <c r="BY951" s="644">
        <f t="shared" si="866"/>
        <v>0</v>
      </c>
      <c r="BZ951" s="338"/>
      <c r="CA951" s="338"/>
      <c r="CB951" s="338"/>
      <c r="CC951" s="338"/>
      <c r="CD951" s="338"/>
      <c r="CE951" s="338"/>
      <c r="CF951" s="338"/>
    </row>
    <row r="952" ht="15.75" customHeight="1">
      <c r="A952" s="338"/>
      <c r="B952" s="338"/>
      <c r="C952" s="338"/>
      <c r="D952" s="338"/>
      <c r="E952" s="338"/>
      <c r="F952" s="346"/>
      <c r="G952" s="773">
        <f t="shared" ref="G952:H952" si="968">L952+N952+P952+R952+T952+V952+X952+Z952+AB952+AD952+AF952+AH952+AJ952+AL952+AN952+AP952+AR952+AT952+AV952+AX952+AZ952+BB952+BD952+BF952+BH952+BJ952+BL952+BN952+BP952+BR952+BT952</f>
        <v>0</v>
      </c>
      <c r="H952" s="671">
        <f t="shared" si="968"/>
        <v>0</v>
      </c>
      <c r="I952" s="774">
        <f t="shared" si="4"/>
        <v>0</v>
      </c>
      <c r="J952" s="418"/>
      <c r="K952" s="407">
        <f t="shared" si="5"/>
        <v>0</v>
      </c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  <c r="AI952" s="338"/>
      <c r="AJ952" s="338"/>
      <c r="AK952" s="338"/>
      <c r="AL952" s="338"/>
      <c r="AM952" s="338"/>
      <c r="AN952" s="338"/>
      <c r="AO952" s="338"/>
      <c r="AP952" s="338"/>
      <c r="AQ952" s="338"/>
      <c r="AR952" s="338"/>
      <c r="AS952" s="338"/>
      <c r="AT952" s="338"/>
      <c r="AU952" s="338"/>
      <c r="AV952" s="338"/>
      <c r="AW952" s="338"/>
      <c r="AX952" s="338"/>
      <c r="AY952" s="338"/>
      <c r="AZ952" s="338"/>
      <c r="BA952" s="338"/>
      <c r="BB952" s="338"/>
      <c r="BC952" s="338"/>
      <c r="BD952" s="338"/>
      <c r="BE952" s="338"/>
      <c r="BF952" s="338"/>
      <c r="BG952" s="338"/>
      <c r="BH952" s="338"/>
      <c r="BI952" s="338"/>
      <c r="BJ952" s="338"/>
      <c r="BK952" s="338"/>
      <c r="BL952" s="338"/>
      <c r="BM952" s="338"/>
      <c r="BN952" s="338"/>
      <c r="BO952" s="338"/>
      <c r="BP952" s="338"/>
      <c r="BQ952" s="338"/>
      <c r="BR952" s="338"/>
      <c r="BS952" s="338"/>
      <c r="BT952" s="338"/>
      <c r="BU952" s="338"/>
      <c r="BV952" s="643">
        <f t="shared" si="863"/>
        <v>0</v>
      </c>
      <c r="BW952" s="644">
        <f t="shared" si="864"/>
        <v>0</v>
      </c>
      <c r="BX952" s="776">
        <f t="shared" si="865"/>
        <v>0</v>
      </c>
      <c r="BY952" s="644">
        <f t="shared" si="866"/>
        <v>0</v>
      </c>
      <c r="BZ952" s="338"/>
      <c r="CA952" s="338"/>
      <c r="CB952" s="338"/>
      <c r="CC952" s="338"/>
      <c r="CD952" s="338"/>
      <c r="CE952" s="338"/>
      <c r="CF952" s="338"/>
    </row>
    <row r="953" ht="15.75" customHeight="1">
      <c r="A953" s="338"/>
      <c r="B953" s="338"/>
      <c r="C953" s="338"/>
      <c r="D953" s="338"/>
      <c r="E953" s="338"/>
      <c r="F953" s="346"/>
      <c r="G953" s="773">
        <f t="shared" ref="G953:H953" si="969">L953+N953+P953+R953+T953+V953+X953+Z953+AB953+AD953+AF953+AH953+AJ953+AL953+AN953+AP953+AR953+AT953+AV953+AX953+AZ953+BB953+BD953+BF953+BH953+BJ953+BL953+BN953+BP953+BR953+BT953</f>
        <v>0</v>
      </c>
      <c r="H953" s="671">
        <f t="shared" si="969"/>
        <v>0</v>
      </c>
      <c r="I953" s="774">
        <f t="shared" si="4"/>
        <v>0</v>
      </c>
      <c r="J953" s="418"/>
      <c r="K953" s="407">
        <f t="shared" si="5"/>
        <v>0</v>
      </c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  <c r="AI953" s="338"/>
      <c r="AJ953" s="338"/>
      <c r="AK953" s="338"/>
      <c r="AL953" s="338"/>
      <c r="AM953" s="338"/>
      <c r="AN953" s="338"/>
      <c r="AO953" s="338"/>
      <c r="AP953" s="338"/>
      <c r="AQ953" s="338"/>
      <c r="AR953" s="338"/>
      <c r="AS953" s="338"/>
      <c r="AT953" s="338"/>
      <c r="AU953" s="338"/>
      <c r="AV953" s="338"/>
      <c r="AW953" s="338"/>
      <c r="AX953" s="338"/>
      <c r="AY953" s="338"/>
      <c r="AZ953" s="338"/>
      <c r="BA953" s="338"/>
      <c r="BB953" s="338"/>
      <c r="BC953" s="338"/>
      <c r="BD953" s="338"/>
      <c r="BE953" s="338"/>
      <c r="BF953" s="338"/>
      <c r="BG953" s="338"/>
      <c r="BH953" s="338"/>
      <c r="BI953" s="338"/>
      <c r="BJ953" s="338"/>
      <c r="BK953" s="338"/>
      <c r="BL953" s="338"/>
      <c r="BM953" s="338"/>
      <c r="BN953" s="338"/>
      <c r="BO953" s="338"/>
      <c r="BP953" s="338"/>
      <c r="BQ953" s="338"/>
      <c r="BR953" s="338"/>
      <c r="BS953" s="338"/>
      <c r="BT953" s="338"/>
      <c r="BU953" s="338"/>
      <c r="BV953" s="643">
        <f t="shared" si="863"/>
        <v>0</v>
      </c>
      <c r="BW953" s="644">
        <f t="shared" si="864"/>
        <v>0</v>
      </c>
      <c r="BX953" s="776">
        <f t="shared" si="865"/>
        <v>0</v>
      </c>
      <c r="BY953" s="644">
        <f t="shared" si="866"/>
        <v>0</v>
      </c>
      <c r="BZ953" s="338"/>
      <c r="CA953" s="338"/>
      <c r="CB953" s="338"/>
      <c r="CC953" s="338"/>
      <c r="CD953" s="338"/>
      <c r="CE953" s="338"/>
      <c r="CF953" s="338"/>
    </row>
    <row r="954" ht="15.75" customHeight="1">
      <c r="A954" s="338"/>
      <c r="B954" s="338"/>
      <c r="C954" s="338"/>
      <c r="D954" s="338"/>
      <c r="E954" s="338"/>
      <c r="F954" s="346"/>
      <c r="G954" s="773">
        <f t="shared" ref="G954:H954" si="970">L954+N954+P954+R954+T954+V954+X954+Z954+AB954+AD954+AF954+AH954+AJ954+AL954+AN954+AP954+AR954+AT954+AV954+AX954+AZ954+BB954+BD954+BF954+BH954+BJ954+BL954+BN954+BP954+BR954+BT954</f>
        <v>0</v>
      </c>
      <c r="H954" s="671">
        <f t="shared" si="970"/>
        <v>0</v>
      </c>
      <c r="I954" s="774">
        <f t="shared" si="4"/>
        <v>0</v>
      </c>
      <c r="J954" s="418"/>
      <c r="K954" s="407">
        <f t="shared" si="5"/>
        <v>0</v>
      </c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  <c r="AI954" s="338"/>
      <c r="AJ954" s="338"/>
      <c r="AK954" s="338"/>
      <c r="AL954" s="338"/>
      <c r="AM954" s="338"/>
      <c r="AN954" s="338"/>
      <c r="AO954" s="338"/>
      <c r="AP954" s="338"/>
      <c r="AQ954" s="338"/>
      <c r="AR954" s="338"/>
      <c r="AS954" s="338"/>
      <c r="AT954" s="338"/>
      <c r="AU954" s="338"/>
      <c r="AV954" s="338"/>
      <c r="AW954" s="338"/>
      <c r="AX954" s="338"/>
      <c r="AY954" s="338"/>
      <c r="AZ954" s="338"/>
      <c r="BA954" s="338"/>
      <c r="BB954" s="338"/>
      <c r="BC954" s="338"/>
      <c r="BD954" s="338"/>
      <c r="BE954" s="338"/>
      <c r="BF954" s="338"/>
      <c r="BG954" s="338"/>
      <c r="BH954" s="338"/>
      <c r="BI954" s="338"/>
      <c r="BJ954" s="338"/>
      <c r="BK954" s="338"/>
      <c r="BL954" s="338"/>
      <c r="BM954" s="338"/>
      <c r="BN954" s="338"/>
      <c r="BO954" s="338"/>
      <c r="BP954" s="338"/>
      <c r="BQ954" s="338"/>
      <c r="BR954" s="338"/>
      <c r="BS954" s="338"/>
      <c r="BT954" s="338"/>
      <c r="BU954" s="338"/>
      <c r="BV954" s="643">
        <f t="shared" si="863"/>
        <v>0</v>
      </c>
      <c r="BW954" s="644">
        <f t="shared" si="864"/>
        <v>0</v>
      </c>
      <c r="BX954" s="776">
        <f t="shared" si="865"/>
        <v>0</v>
      </c>
      <c r="BY954" s="644">
        <f t="shared" si="866"/>
        <v>0</v>
      </c>
      <c r="BZ954" s="338"/>
      <c r="CA954" s="338"/>
      <c r="CB954" s="338"/>
      <c r="CC954" s="338"/>
      <c r="CD954" s="338"/>
      <c r="CE954" s="338"/>
      <c r="CF954" s="338"/>
    </row>
    <row r="955" ht="15.75" customHeight="1">
      <c r="A955" s="338"/>
      <c r="B955" s="338"/>
      <c r="C955" s="338"/>
      <c r="D955" s="338"/>
      <c r="E955" s="338"/>
      <c r="F955" s="346"/>
      <c r="G955" s="773">
        <f t="shared" ref="G955:H955" si="971">L955+N955+P955+R955+T955+V955+X955+Z955+AB955+AD955+AF955+AH955+AJ955+AL955+AN955+AP955+AR955+AT955+AV955+AX955+AZ955+BB955+BD955+BF955+BH955+BJ955+BL955+BN955+BP955+BR955+BT955</f>
        <v>0</v>
      </c>
      <c r="H955" s="671">
        <f t="shared" si="971"/>
        <v>0</v>
      </c>
      <c r="I955" s="774">
        <f t="shared" si="4"/>
        <v>0</v>
      </c>
      <c r="J955" s="418"/>
      <c r="K955" s="407">
        <f t="shared" si="5"/>
        <v>0</v>
      </c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  <c r="AI955" s="338"/>
      <c r="AJ955" s="338"/>
      <c r="AK955" s="338"/>
      <c r="AL955" s="338"/>
      <c r="AM955" s="338"/>
      <c r="AN955" s="338"/>
      <c r="AO955" s="338"/>
      <c r="AP955" s="338"/>
      <c r="AQ955" s="338"/>
      <c r="AR955" s="338"/>
      <c r="AS955" s="338"/>
      <c r="AT955" s="338"/>
      <c r="AU955" s="338"/>
      <c r="AV955" s="338"/>
      <c r="AW955" s="338"/>
      <c r="AX955" s="338"/>
      <c r="AY955" s="338"/>
      <c r="AZ955" s="338"/>
      <c r="BA955" s="338"/>
      <c r="BB955" s="338"/>
      <c r="BC955" s="338"/>
      <c r="BD955" s="338"/>
      <c r="BE955" s="338"/>
      <c r="BF955" s="338"/>
      <c r="BG955" s="338"/>
      <c r="BH955" s="338"/>
      <c r="BI955" s="338"/>
      <c r="BJ955" s="338"/>
      <c r="BK955" s="338"/>
      <c r="BL955" s="338"/>
      <c r="BM955" s="338"/>
      <c r="BN955" s="338"/>
      <c r="BO955" s="338"/>
      <c r="BP955" s="338"/>
      <c r="BQ955" s="338"/>
      <c r="BR955" s="338"/>
      <c r="BS955" s="338"/>
      <c r="BT955" s="338"/>
      <c r="BU955" s="338"/>
      <c r="BV955" s="643">
        <f t="shared" si="863"/>
        <v>0</v>
      </c>
      <c r="BW955" s="644">
        <f t="shared" si="864"/>
        <v>0</v>
      </c>
      <c r="BX955" s="776">
        <f t="shared" si="865"/>
        <v>0</v>
      </c>
      <c r="BY955" s="644">
        <f t="shared" si="866"/>
        <v>0</v>
      </c>
      <c r="BZ955" s="338"/>
      <c r="CA955" s="338"/>
      <c r="CB955" s="338"/>
      <c r="CC955" s="338"/>
      <c r="CD955" s="338"/>
      <c r="CE955" s="338"/>
      <c r="CF955" s="338"/>
    </row>
    <row r="956" ht="15.75" customHeight="1">
      <c r="A956" s="338"/>
      <c r="B956" s="338"/>
      <c r="C956" s="338"/>
      <c r="D956" s="338"/>
      <c r="E956" s="338"/>
      <c r="F956" s="346"/>
      <c r="G956" s="773">
        <f t="shared" ref="G956:H956" si="972">L956+N956+P956+R956+T956+V956+X956+Z956+AB956+AD956+AF956+AH956+AJ956+AL956+AN956+AP956+AR956+AT956+AV956+AX956+AZ956+BB956+BD956+BF956+BH956+BJ956+BL956+BN956+BP956+BR956+BT956</f>
        <v>0</v>
      </c>
      <c r="H956" s="671">
        <f t="shared" si="972"/>
        <v>0</v>
      </c>
      <c r="I956" s="774">
        <f t="shared" si="4"/>
        <v>0</v>
      </c>
      <c r="J956" s="418"/>
      <c r="K956" s="407">
        <f t="shared" si="5"/>
        <v>0</v>
      </c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  <c r="AI956" s="338"/>
      <c r="AJ956" s="338"/>
      <c r="AK956" s="338"/>
      <c r="AL956" s="338"/>
      <c r="AM956" s="338"/>
      <c r="AN956" s="338"/>
      <c r="AO956" s="338"/>
      <c r="AP956" s="338"/>
      <c r="AQ956" s="338"/>
      <c r="AR956" s="338"/>
      <c r="AS956" s="338"/>
      <c r="AT956" s="338"/>
      <c r="AU956" s="338"/>
      <c r="AV956" s="338"/>
      <c r="AW956" s="338"/>
      <c r="AX956" s="338"/>
      <c r="AY956" s="338"/>
      <c r="AZ956" s="338"/>
      <c r="BA956" s="338"/>
      <c r="BB956" s="338"/>
      <c r="BC956" s="338"/>
      <c r="BD956" s="338"/>
      <c r="BE956" s="338"/>
      <c r="BF956" s="338"/>
      <c r="BG956" s="338"/>
      <c r="BH956" s="338"/>
      <c r="BI956" s="338"/>
      <c r="BJ956" s="338"/>
      <c r="BK956" s="338"/>
      <c r="BL956" s="338"/>
      <c r="BM956" s="338"/>
      <c r="BN956" s="338"/>
      <c r="BO956" s="338"/>
      <c r="BP956" s="338"/>
      <c r="BQ956" s="338"/>
      <c r="BR956" s="338"/>
      <c r="BS956" s="338"/>
      <c r="BT956" s="338"/>
      <c r="BU956" s="338"/>
      <c r="BV956" s="643">
        <f t="shared" si="863"/>
        <v>0</v>
      </c>
      <c r="BW956" s="644">
        <f t="shared" si="864"/>
        <v>0</v>
      </c>
      <c r="BX956" s="776">
        <f t="shared" si="865"/>
        <v>0</v>
      </c>
      <c r="BY956" s="644">
        <f t="shared" si="866"/>
        <v>0</v>
      </c>
      <c r="BZ956" s="338"/>
      <c r="CA956" s="338"/>
      <c r="CB956" s="338"/>
      <c r="CC956" s="338"/>
      <c r="CD956" s="338"/>
      <c r="CE956" s="338"/>
      <c r="CF956" s="338"/>
    </row>
    <row r="957" ht="15.75" customHeight="1">
      <c r="A957" s="338"/>
      <c r="B957" s="338"/>
      <c r="C957" s="338"/>
      <c r="D957" s="338"/>
      <c r="E957" s="338"/>
      <c r="F957" s="346"/>
      <c r="G957" s="773">
        <f t="shared" ref="G957:H957" si="973">L957+N957+P957+R957+T957+V957+X957+Z957+AB957+AD957+AF957+AH957+AJ957+AL957+AN957+AP957+AR957+AT957+AV957+AX957+AZ957+BB957+BD957+BF957+BH957+BJ957+BL957+BN957+BP957+BR957+BT957</f>
        <v>0</v>
      </c>
      <c r="H957" s="671">
        <f t="shared" si="973"/>
        <v>0</v>
      </c>
      <c r="I957" s="774">
        <f t="shared" si="4"/>
        <v>0</v>
      </c>
      <c r="J957" s="418"/>
      <c r="K957" s="407">
        <f t="shared" si="5"/>
        <v>0</v>
      </c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  <c r="AI957" s="338"/>
      <c r="AJ957" s="338"/>
      <c r="AK957" s="338"/>
      <c r="AL957" s="338"/>
      <c r="AM957" s="338"/>
      <c r="AN957" s="338"/>
      <c r="AO957" s="338"/>
      <c r="AP957" s="338"/>
      <c r="AQ957" s="338"/>
      <c r="AR957" s="338"/>
      <c r="AS957" s="338"/>
      <c r="AT957" s="338"/>
      <c r="AU957" s="338"/>
      <c r="AV957" s="338"/>
      <c r="AW957" s="338"/>
      <c r="AX957" s="338"/>
      <c r="AY957" s="338"/>
      <c r="AZ957" s="338"/>
      <c r="BA957" s="338"/>
      <c r="BB957" s="338"/>
      <c r="BC957" s="338"/>
      <c r="BD957" s="338"/>
      <c r="BE957" s="338"/>
      <c r="BF957" s="338"/>
      <c r="BG957" s="338"/>
      <c r="BH957" s="338"/>
      <c r="BI957" s="338"/>
      <c r="BJ957" s="338"/>
      <c r="BK957" s="338"/>
      <c r="BL957" s="338"/>
      <c r="BM957" s="338"/>
      <c r="BN957" s="338"/>
      <c r="BO957" s="338"/>
      <c r="BP957" s="338"/>
      <c r="BQ957" s="338"/>
      <c r="BR957" s="338"/>
      <c r="BS957" s="338"/>
      <c r="BT957" s="338"/>
      <c r="BU957" s="338"/>
      <c r="BV957" s="643">
        <f t="shared" si="863"/>
        <v>0</v>
      </c>
      <c r="BW957" s="644">
        <f t="shared" si="864"/>
        <v>0</v>
      </c>
      <c r="BX957" s="776">
        <f t="shared" si="865"/>
        <v>0</v>
      </c>
      <c r="BY957" s="644">
        <f t="shared" si="866"/>
        <v>0</v>
      </c>
      <c r="BZ957" s="338"/>
      <c r="CA957" s="338"/>
      <c r="CB957" s="338"/>
      <c r="CC957" s="338"/>
      <c r="CD957" s="338"/>
      <c r="CE957" s="338"/>
      <c r="CF957" s="338"/>
    </row>
    <row r="958" ht="15.75" customHeight="1">
      <c r="A958" s="338"/>
      <c r="B958" s="338"/>
      <c r="C958" s="338"/>
      <c r="D958" s="338"/>
      <c r="E958" s="338"/>
      <c r="F958" s="346"/>
      <c r="G958" s="773">
        <f t="shared" ref="G958:H958" si="974">L958+N958+P958+R958+T958+V958+X958+Z958+AB958+AD958+AF958+AH958+AJ958+AL958+AN958+AP958+AR958+AT958+AV958+AX958+AZ958+BB958+BD958+BF958+BH958+BJ958+BL958+BN958+BP958+BR958+BT958</f>
        <v>0</v>
      </c>
      <c r="H958" s="671">
        <f t="shared" si="974"/>
        <v>0</v>
      </c>
      <c r="I958" s="774">
        <f t="shared" si="4"/>
        <v>0</v>
      </c>
      <c r="J958" s="418"/>
      <c r="K958" s="407">
        <f t="shared" si="5"/>
        <v>0</v>
      </c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  <c r="AI958" s="338"/>
      <c r="AJ958" s="338"/>
      <c r="AK958" s="338"/>
      <c r="AL958" s="338"/>
      <c r="AM958" s="338"/>
      <c r="AN958" s="338"/>
      <c r="AO958" s="338"/>
      <c r="AP958" s="338"/>
      <c r="AQ958" s="338"/>
      <c r="AR958" s="338"/>
      <c r="AS958" s="338"/>
      <c r="AT958" s="338"/>
      <c r="AU958" s="338"/>
      <c r="AV958" s="338"/>
      <c r="AW958" s="338"/>
      <c r="AX958" s="338"/>
      <c r="AY958" s="338"/>
      <c r="AZ958" s="338"/>
      <c r="BA958" s="338"/>
      <c r="BB958" s="338"/>
      <c r="BC958" s="338"/>
      <c r="BD958" s="338"/>
      <c r="BE958" s="338"/>
      <c r="BF958" s="338"/>
      <c r="BG958" s="338"/>
      <c r="BH958" s="338"/>
      <c r="BI958" s="338"/>
      <c r="BJ958" s="338"/>
      <c r="BK958" s="338"/>
      <c r="BL958" s="338"/>
      <c r="BM958" s="338"/>
      <c r="BN958" s="338"/>
      <c r="BO958" s="338"/>
      <c r="BP958" s="338"/>
      <c r="BQ958" s="338"/>
      <c r="BR958" s="338"/>
      <c r="BS958" s="338"/>
      <c r="BT958" s="338"/>
      <c r="BU958" s="338"/>
      <c r="BV958" s="643">
        <f t="shared" si="863"/>
        <v>0</v>
      </c>
      <c r="BW958" s="644">
        <f t="shared" si="864"/>
        <v>0</v>
      </c>
      <c r="BX958" s="776">
        <f t="shared" si="865"/>
        <v>0</v>
      </c>
      <c r="BY958" s="644">
        <f t="shared" si="866"/>
        <v>0</v>
      </c>
      <c r="BZ958" s="338"/>
      <c r="CA958" s="338"/>
      <c r="CB958" s="338"/>
      <c r="CC958" s="338"/>
      <c r="CD958" s="338"/>
      <c r="CE958" s="338"/>
      <c r="CF958" s="338"/>
    </row>
    <row r="959" ht="15.75" customHeight="1">
      <c r="A959" s="338"/>
      <c r="B959" s="338"/>
      <c r="C959" s="338"/>
      <c r="D959" s="338"/>
      <c r="E959" s="338"/>
      <c r="F959" s="346"/>
      <c r="G959" s="773">
        <f t="shared" ref="G959:H959" si="975">L959+N959+P959+R959+T959+V959+X959+Z959+AB959+AD959+AF959+AH959+AJ959+AL959+AN959+AP959+AR959+AT959+AV959+AX959+AZ959+BB959+BD959+BF959+BH959+BJ959+BL959+BN959+BP959+BR959+BT959</f>
        <v>0</v>
      </c>
      <c r="H959" s="671">
        <f t="shared" si="975"/>
        <v>0</v>
      </c>
      <c r="I959" s="774">
        <f t="shared" si="4"/>
        <v>0</v>
      </c>
      <c r="J959" s="418"/>
      <c r="K959" s="407">
        <f t="shared" si="5"/>
        <v>0</v>
      </c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  <c r="AI959" s="338"/>
      <c r="AJ959" s="338"/>
      <c r="AK959" s="338"/>
      <c r="AL959" s="338"/>
      <c r="AM959" s="338"/>
      <c r="AN959" s="338"/>
      <c r="AO959" s="338"/>
      <c r="AP959" s="338"/>
      <c r="AQ959" s="338"/>
      <c r="AR959" s="338"/>
      <c r="AS959" s="338"/>
      <c r="AT959" s="338"/>
      <c r="AU959" s="338"/>
      <c r="AV959" s="338"/>
      <c r="AW959" s="338"/>
      <c r="AX959" s="338"/>
      <c r="AY959" s="338"/>
      <c r="AZ959" s="338"/>
      <c r="BA959" s="338"/>
      <c r="BB959" s="338"/>
      <c r="BC959" s="338"/>
      <c r="BD959" s="338"/>
      <c r="BE959" s="338"/>
      <c r="BF959" s="338"/>
      <c r="BG959" s="338"/>
      <c r="BH959" s="338"/>
      <c r="BI959" s="338"/>
      <c r="BJ959" s="338"/>
      <c r="BK959" s="338"/>
      <c r="BL959" s="338"/>
      <c r="BM959" s="338"/>
      <c r="BN959" s="338"/>
      <c r="BO959" s="338"/>
      <c r="BP959" s="338"/>
      <c r="BQ959" s="338"/>
      <c r="BR959" s="338"/>
      <c r="BS959" s="338"/>
      <c r="BT959" s="338"/>
      <c r="BU959" s="338"/>
      <c r="BV959" s="643">
        <f t="shared" si="863"/>
        <v>0</v>
      </c>
      <c r="BW959" s="644">
        <f t="shared" si="864"/>
        <v>0</v>
      </c>
      <c r="BX959" s="776">
        <f t="shared" si="865"/>
        <v>0</v>
      </c>
      <c r="BY959" s="644">
        <f t="shared" si="866"/>
        <v>0</v>
      </c>
      <c r="BZ959" s="338"/>
      <c r="CA959" s="338"/>
      <c r="CB959" s="338"/>
      <c r="CC959" s="338"/>
      <c r="CD959" s="338"/>
      <c r="CE959" s="338"/>
      <c r="CF959" s="338"/>
    </row>
    <row r="960" ht="15.75" customHeight="1">
      <c r="A960" s="338"/>
      <c r="B960" s="338"/>
      <c r="C960" s="338"/>
      <c r="D960" s="338"/>
      <c r="E960" s="338"/>
      <c r="F960" s="346"/>
      <c r="G960" s="773">
        <f t="shared" ref="G960:H960" si="976">L960+N960+P960+R960+T960+V960+X960+Z960+AB960+AD960+AF960+AH960+AJ960+AL960+AN960+AP960+AR960+AT960+AV960+AX960+AZ960+BB960+BD960+BF960+BH960+BJ960+BL960+BN960+BP960+BR960+BT960</f>
        <v>0</v>
      </c>
      <c r="H960" s="671">
        <f t="shared" si="976"/>
        <v>0</v>
      </c>
      <c r="I960" s="774">
        <f t="shared" si="4"/>
        <v>0</v>
      </c>
      <c r="J960" s="418"/>
      <c r="K960" s="407">
        <f t="shared" si="5"/>
        <v>0</v>
      </c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  <c r="AI960" s="338"/>
      <c r="AJ960" s="338"/>
      <c r="AK960" s="338"/>
      <c r="AL960" s="338"/>
      <c r="AM960" s="338"/>
      <c r="AN960" s="338"/>
      <c r="AO960" s="338"/>
      <c r="AP960" s="338"/>
      <c r="AQ960" s="338"/>
      <c r="AR960" s="338"/>
      <c r="AS960" s="338"/>
      <c r="AT960" s="338"/>
      <c r="AU960" s="338"/>
      <c r="AV960" s="338"/>
      <c r="AW960" s="338"/>
      <c r="AX960" s="338"/>
      <c r="AY960" s="338"/>
      <c r="AZ960" s="338"/>
      <c r="BA960" s="338"/>
      <c r="BB960" s="338"/>
      <c r="BC960" s="338"/>
      <c r="BD960" s="338"/>
      <c r="BE960" s="338"/>
      <c r="BF960" s="338"/>
      <c r="BG960" s="338"/>
      <c r="BH960" s="338"/>
      <c r="BI960" s="338"/>
      <c r="BJ960" s="338"/>
      <c r="BK960" s="338"/>
      <c r="BL960" s="338"/>
      <c r="BM960" s="338"/>
      <c r="BN960" s="338"/>
      <c r="BO960" s="338"/>
      <c r="BP960" s="338"/>
      <c r="BQ960" s="338"/>
      <c r="BR960" s="338"/>
      <c r="BS960" s="338"/>
      <c r="BT960" s="338"/>
      <c r="BU960" s="338"/>
      <c r="BV960" s="643">
        <f t="shared" si="863"/>
        <v>0</v>
      </c>
      <c r="BW960" s="644">
        <f t="shared" si="864"/>
        <v>0</v>
      </c>
      <c r="BX960" s="776">
        <f t="shared" si="865"/>
        <v>0</v>
      </c>
      <c r="BY960" s="644">
        <f t="shared" si="866"/>
        <v>0</v>
      </c>
      <c r="BZ960" s="338"/>
      <c r="CA960" s="338"/>
      <c r="CB960" s="338"/>
      <c r="CC960" s="338"/>
      <c r="CD960" s="338"/>
      <c r="CE960" s="338"/>
      <c r="CF960" s="338"/>
    </row>
    <row r="961" ht="15.75" customHeight="1">
      <c r="A961" s="338"/>
      <c r="B961" s="338"/>
      <c r="C961" s="338"/>
      <c r="D961" s="338"/>
      <c r="E961" s="338"/>
      <c r="F961" s="346"/>
      <c r="G961" s="773">
        <f t="shared" ref="G961:H961" si="977">L961+N961+P961+R961+T961+V961+X961+Z961+AB961+AD961+AF961+AH961+AJ961+AL961+AN961+AP961+AR961+AT961+AV961+AX961+AZ961+BB961+BD961+BF961+BH961+BJ961+BL961+BN961+BP961+BR961+BT961</f>
        <v>0</v>
      </c>
      <c r="H961" s="671">
        <f t="shared" si="977"/>
        <v>0</v>
      </c>
      <c r="I961" s="774">
        <f t="shared" si="4"/>
        <v>0</v>
      </c>
      <c r="J961" s="418"/>
      <c r="K961" s="407">
        <f t="shared" si="5"/>
        <v>0</v>
      </c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  <c r="AI961" s="338"/>
      <c r="AJ961" s="338"/>
      <c r="AK961" s="338"/>
      <c r="AL961" s="338"/>
      <c r="AM961" s="338"/>
      <c r="AN961" s="338"/>
      <c r="AO961" s="338"/>
      <c r="AP961" s="338"/>
      <c r="AQ961" s="338"/>
      <c r="AR961" s="338"/>
      <c r="AS961" s="338"/>
      <c r="AT961" s="338"/>
      <c r="AU961" s="338"/>
      <c r="AV961" s="338"/>
      <c r="AW961" s="338"/>
      <c r="AX961" s="338"/>
      <c r="AY961" s="338"/>
      <c r="AZ961" s="338"/>
      <c r="BA961" s="338"/>
      <c r="BB961" s="338"/>
      <c r="BC961" s="338"/>
      <c r="BD961" s="338"/>
      <c r="BE961" s="338"/>
      <c r="BF961" s="338"/>
      <c r="BG961" s="338"/>
      <c r="BH961" s="338"/>
      <c r="BI961" s="338"/>
      <c r="BJ961" s="338"/>
      <c r="BK961" s="338"/>
      <c r="BL961" s="338"/>
      <c r="BM961" s="338"/>
      <c r="BN961" s="338"/>
      <c r="BO961" s="338"/>
      <c r="BP961" s="338"/>
      <c r="BQ961" s="338"/>
      <c r="BR961" s="338"/>
      <c r="BS961" s="338"/>
      <c r="BT961" s="338"/>
      <c r="BU961" s="338"/>
      <c r="BV961" s="643">
        <f t="shared" si="863"/>
        <v>0</v>
      </c>
      <c r="BW961" s="644">
        <f t="shared" si="864"/>
        <v>0</v>
      </c>
      <c r="BX961" s="776">
        <f t="shared" si="865"/>
        <v>0</v>
      </c>
      <c r="BY961" s="644">
        <f t="shared" si="866"/>
        <v>0</v>
      </c>
      <c r="BZ961" s="338"/>
      <c r="CA961" s="338"/>
      <c r="CB961" s="338"/>
      <c r="CC961" s="338"/>
      <c r="CD961" s="338"/>
      <c r="CE961" s="338"/>
      <c r="CF961" s="338"/>
    </row>
    <row r="962" ht="15.75" customHeight="1">
      <c r="A962" s="338"/>
      <c r="B962" s="338"/>
      <c r="C962" s="338"/>
      <c r="D962" s="338"/>
      <c r="E962" s="338"/>
      <c r="F962" s="346"/>
      <c r="G962" s="773">
        <f t="shared" ref="G962:H962" si="978">L962+N962+P962+R962+T962+V962+X962+Z962+AB962+AD962+AF962+AH962+AJ962+AL962+AN962+AP962+AR962+AT962+AV962+AX962+AZ962+BB962+BD962+BF962+BH962+BJ962+BL962+BN962+BP962+BR962+BT962</f>
        <v>0</v>
      </c>
      <c r="H962" s="671">
        <f t="shared" si="978"/>
        <v>0</v>
      </c>
      <c r="I962" s="774">
        <f t="shared" si="4"/>
        <v>0</v>
      </c>
      <c r="J962" s="418"/>
      <c r="K962" s="407">
        <f t="shared" si="5"/>
        <v>0</v>
      </c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  <c r="AI962" s="338"/>
      <c r="AJ962" s="338"/>
      <c r="AK962" s="338"/>
      <c r="AL962" s="338"/>
      <c r="AM962" s="338"/>
      <c r="AN962" s="338"/>
      <c r="AO962" s="338"/>
      <c r="AP962" s="338"/>
      <c r="AQ962" s="338"/>
      <c r="AR962" s="338"/>
      <c r="AS962" s="338"/>
      <c r="AT962" s="338"/>
      <c r="AU962" s="338"/>
      <c r="AV962" s="338"/>
      <c r="AW962" s="338"/>
      <c r="AX962" s="338"/>
      <c r="AY962" s="338"/>
      <c r="AZ962" s="338"/>
      <c r="BA962" s="338"/>
      <c r="BB962" s="338"/>
      <c r="BC962" s="338"/>
      <c r="BD962" s="338"/>
      <c r="BE962" s="338"/>
      <c r="BF962" s="338"/>
      <c r="BG962" s="338"/>
      <c r="BH962" s="338"/>
      <c r="BI962" s="338"/>
      <c r="BJ962" s="338"/>
      <c r="BK962" s="338"/>
      <c r="BL962" s="338"/>
      <c r="BM962" s="338"/>
      <c r="BN962" s="338"/>
      <c r="BO962" s="338"/>
      <c r="BP962" s="338"/>
      <c r="BQ962" s="338"/>
      <c r="BR962" s="338"/>
      <c r="BS962" s="338"/>
      <c r="BT962" s="338"/>
      <c r="BU962" s="338"/>
      <c r="BV962" s="643">
        <f t="shared" si="863"/>
        <v>0</v>
      </c>
      <c r="BW962" s="644">
        <f t="shared" si="864"/>
        <v>0</v>
      </c>
      <c r="BX962" s="776">
        <f t="shared" si="865"/>
        <v>0</v>
      </c>
      <c r="BY962" s="644">
        <f t="shared" si="866"/>
        <v>0</v>
      </c>
      <c r="BZ962" s="338"/>
      <c r="CA962" s="338"/>
      <c r="CB962" s="338"/>
      <c r="CC962" s="338"/>
      <c r="CD962" s="338"/>
      <c r="CE962" s="338"/>
      <c r="CF962" s="338"/>
    </row>
    <row r="963" ht="15.75" customHeight="1">
      <c r="A963" s="338"/>
      <c r="B963" s="338"/>
      <c r="C963" s="338"/>
      <c r="D963" s="338"/>
      <c r="E963" s="338"/>
      <c r="F963" s="346"/>
      <c r="G963" s="773">
        <f t="shared" ref="G963:H963" si="979">L963+N963+P963+R963+T963+V963+X963+Z963+AB963+AD963+AF963+AH963+AJ963+AL963+AN963+AP963+AR963+AT963+AV963+AX963+AZ963+BB963+BD963+BF963+BH963+BJ963+BL963+BN963+BP963+BR963+BT963</f>
        <v>0</v>
      </c>
      <c r="H963" s="671">
        <f t="shared" si="979"/>
        <v>0</v>
      </c>
      <c r="I963" s="774">
        <f t="shared" si="4"/>
        <v>0</v>
      </c>
      <c r="J963" s="418"/>
      <c r="K963" s="407">
        <f t="shared" si="5"/>
        <v>0</v>
      </c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  <c r="AI963" s="338"/>
      <c r="AJ963" s="338"/>
      <c r="AK963" s="338"/>
      <c r="AL963" s="338"/>
      <c r="AM963" s="338"/>
      <c r="AN963" s="338"/>
      <c r="AO963" s="338"/>
      <c r="AP963" s="338"/>
      <c r="AQ963" s="338"/>
      <c r="AR963" s="338"/>
      <c r="AS963" s="338"/>
      <c r="AT963" s="338"/>
      <c r="AU963" s="338"/>
      <c r="AV963" s="338"/>
      <c r="AW963" s="338"/>
      <c r="AX963" s="338"/>
      <c r="AY963" s="338"/>
      <c r="AZ963" s="338"/>
      <c r="BA963" s="338"/>
      <c r="BB963" s="338"/>
      <c r="BC963" s="338"/>
      <c r="BD963" s="338"/>
      <c r="BE963" s="338"/>
      <c r="BF963" s="338"/>
      <c r="BG963" s="338"/>
      <c r="BH963" s="338"/>
      <c r="BI963" s="338"/>
      <c r="BJ963" s="338"/>
      <c r="BK963" s="338"/>
      <c r="BL963" s="338"/>
      <c r="BM963" s="338"/>
      <c r="BN963" s="338"/>
      <c r="BO963" s="338"/>
      <c r="BP963" s="338"/>
      <c r="BQ963" s="338"/>
      <c r="BR963" s="338"/>
      <c r="BS963" s="338"/>
      <c r="BT963" s="338"/>
      <c r="BU963" s="338"/>
      <c r="BV963" s="643">
        <f t="shared" si="863"/>
        <v>0</v>
      </c>
      <c r="BW963" s="644">
        <f t="shared" si="864"/>
        <v>0</v>
      </c>
      <c r="BX963" s="776">
        <f t="shared" si="865"/>
        <v>0</v>
      </c>
      <c r="BY963" s="644">
        <f t="shared" si="866"/>
        <v>0</v>
      </c>
      <c r="BZ963" s="338"/>
      <c r="CA963" s="338"/>
      <c r="CB963" s="338"/>
      <c r="CC963" s="338"/>
      <c r="CD963" s="338"/>
      <c r="CE963" s="338"/>
      <c r="CF963" s="338"/>
    </row>
    <row r="964" ht="15.75" customHeight="1">
      <c r="A964" s="338"/>
      <c r="B964" s="338"/>
      <c r="C964" s="338"/>
      <c r="D964" s="338"/>
      <c r="E964" s="338"/>
      <c r="F964" s="346"/>
      <c r="G964" s="773">
        <f t="shared" ref="G964:H964" si="980">L964+N964+P964+R964+T964+V964+X964+Z964+AB964+AD964+AF964+AH964+AJ964+AL964+AN964+AP964+AR964+AT964+AV964+AX964+AZ964+BB964+BD964+BF964+BH964+BJ964+BL964+BN964+BP964+BR964+BT964</f>
        <v>0</v>
      </c>
      <c r="H964" s="671">
        <f t="shared" si="980"/>
        <v>0</v>
      </c>
      <c r="I964" s="774">
        <f t="shared" si="4"/>
        <v>0</v>
      </c>
      <c r="J964" s="418"/>
      <c r="K964" s="407">
        <f t="shared" si="5"/>
        <v>0</v>
      </c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  <c r="AI964" s="338"/>
      <c r="AJ964" s="338"/>
      <c r="AK964" s="338"/>
      <c r="AL964" s="338"/>
      <c r="AM964" s="338"/>
      <c r="AN964" s="338"/>
      <c r="AO964" s="338"/>
      <c r="AP964" s="338"/>
      <c r="AQ964" s="338"/>
      <c r="AR964" s="338"/>
      <c r="AS964" s="338"/>
      <c r="AT964" s="338"/>
      <c r="AU964" s="338"/>
      <c r="AV964" s="338"/>
      <c r="AW964" s="338"/>
      <c r="AX964" s="338"/>
      <c r="AY964" s="338"/>
      <c r="AZ964" s="338"/>
      <c r="BA964" s="338"/>
      <c r="BB964" s="338"/>
      <c r="BC964" s="338"/>
      <c r="BD964" s="338"/>
      <c r="BE964" s="338"/>
      <c r="BF964" s="338"/>
      <c r="BG964" s="338"/>
      <c r="BH964" s="338"/>
      <c r="BI964" s="338"/>
      <c r="BJ964" s="338"/>
      <c r="BK964" s="338"/>
      <c r="BL964" s="338"/>
      <c r="BM964" s="338"/>
      <c r="BN964" s="338"/>
      <c r="BO964" s="338"/>
      <c r="BP964" s="338"/>
      <c r="BQ964" s="338"/>
      <c r="BR964" s="338"/>
      <c r="BS964" s="338"/>
      <c r="BT964" s="338"/>
      <c r="BU964" s="338"/>
      <c r="BV964" s="643">
        <f t="shared" si="863"/>
        <v>0</v>
      </c>
      <c r="BW964" s="644">
        <f t="shared" si="864"/>
        <v>0</v>
      </c>
      <c r="BX964" s="776">
        <f t="shared" si="865"/>
        <v>0</v>
      </c>
      <c r="BY964" s="644">
        <f t="shared" si="866"/>
        <v>0</v>
      </c>
      <c r="BZ964" s="338"/>
      <c r="CA964" s="338"/>
      <c r="CB964" s="338"/>
      <c r="CC964" s="338"/>
      <c r="CD964" s="338"/>
      <c r="CE964" s="338"/>
      <c r="CF964" s="338"/>
    </row>
    <row r="965" ht="15.75" customHeight="1">
      <c r="A965" s="338"/>
      <c r="B965" s="338"/>
      <c r="C965" s="338"/>
      <c r="D965" s="338"/>
      <c r="E965" s="338"/>
      <c r="F965" s="346"/>
      <c r="G965" s="773">
        <f t="shared" ref="G965:H965" si="981">L965+N965+P965+R965+T965+V965+X965+Z965+AB965+AD965+AF965+AH965+AJ965+AL965+AN965+AP965+AR965+AT965+AV965+AX965+AZ965+BB965+BD965+BF965+BH965+BJ965+BL965+BN965+BP965+BR965+BT965</f>
        <v>0</v>
      </c>
      <c r="H965" s="671">
        <f t="shared" si="981"/>
        <v>0</v>
      </c>
      <c r="I965" s="774">
        <f t="shared" si="4"/>
        <v>0</v>
      </c>
      <c r="J965" s="418"/>
      <c r="K965" s="407">
        <f t="shared" si="5"/>
        <v>0</v>
      </c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  <c r="AI965" s="338"/>
      <c r="AJ965" s="338"/>
      <c r="AK965" s="338"/>
      <c r="AL965" s="338"/>
      <c r="AM965" s="338"/>
      <c r="AN965" s="338"/>
      <c r="AO965" s="338"/>
      <c r="AP965" s="338"/>
      <c r="AQ965" s="338"/>
      <c r="AR965" s="338"/>
      <c r="AS965" s="338"/>
      <c r="AT965" s="338"/>
      <c r="AU965" s="338"/>
      <c r="AV965" s="338"/>
      <c r="AW965" s="338"/>
      <c r="AX965" s="338"/>
      <c r="AY965" s="338"/>
      <c r="AZ965" s="338"/>
      <c r="BA965" s="338"/>
      <c r="BB965" s="338"/>
      <c r="BC965" s="338"/>
      <c r="BD965" s="338"/>
      <c r="BE965" s="338"/>
      <c r="BF965" s="338"/>
      <c r="BG965" s="338"/>
      <c r="BH965" s="338"/>
      <c r="BI965" s="338"/>
      <c r="BJ965" s="338"/>
      <c r="BK965" s="338"/>
      <c r="BL965" s="338"/>
      <c r="BM965" s="338"/>
      <c r="BN965" s="338"/>
      <c r="BO965" s="338"/>
      <c r="BP965" s="338"/>
      <c r="BQ965" s="338"/>
      <c r="BR965" s="338"/>
      <c r="BS965" s="338"/>
      <c r="BT965" s="338"/>
      <c r="BU965" s="338"/>
      <c r="BV965" s="643">
        <f t="shared" si="863"/>
        <v>0</v>
      </c>
      <c r="BW965" s="644">
        <f t="shared" si="864"/>
        <v>0</v>
      </c>
      <c r="BX965" s="776">
        <f t="shared" si="865"/>
        <v>0</v>
      </c>
      <c r="BY965" s="644">
        <f t="shared" si="866"/>
        <v>0</v>
      </c>
      <c r="BZ965" s="338"/>
      <c r="CA965" s="338"/>
      <c r="CB965" s="338"/>
      <c r="CC965" s="338"/>
      <c r="CD965" s="338"/>
      <c r="CE965" s="338"/>
      <c r="CF965" s="338"/>
    </row>
    <row r="966" ht="15.75" customHeight="1">
      <c r="A966" s="338"/>
      <c r="B966" s="338"/>
      <c r="C966" s="338"/>
      <c r="D966" s="338"/>
      <c r="E966" s="338"/>
      <c r="F966" s="346"/>
      <c r="G966" s="773">
        <f t="shared" ref="G966:H966" si="982">L966+N966+P966+R966+T966+V966+X966+Z966+AB966+AD966+AF966+AH966+AJ966+AL966+AN966+AP966+AR966+AT966+AV966+AX966+AZ966+BB966+BD966+BF966+BH966+BJ966+BL966+BN966+BP966+BR966+BT966</f>
        <v>0</v>
      </c>
      <c r="H966" s="671">
        <f t="shared" si="982"/>
        <v>0</v>
      </c>
      <c r="I966" s="774">
        <f t="shared" si="4"/>
        <v>0</v>
      </c>
      <c r="J966" s="418"/>
      <c r="K966" s="407">
        <f t="shared" si="5"/>
        <v>0</v>
      </c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  <c r="AI966" s="338"/>
      <c r="AJ966" s="338"/>
      <c r="AK966" s="338"/>
      <c r="AL966" s="338"/>
      <c r="AM966" s="338"/>
      <c r="AN966" s="338"/>
      <c r="AO966" s="338"/>
      <c r="AP966" s="338"/>
      <c r="AQ966" s="338"/>
      <c r="AR966" s="338"/>
      <c r="AS966" s="338"/>
      <c r="AT966" s="338"/>
      <c r="AU966" s="338"/>
      <c r="AV966" s="338"/>
      <c r="AW966" s="338"/>
      <c r="AX966" s="338"/>
      <c r="AY966" s="338"/>
      <c r="AZ966" s="338"/>
      <c r="BA966" s="338"/>
      <c r="BB966" s="338"/>
      <c r="BC966" s="338"/>
      <c r="BD966" s="338"/>
      <c r="BE966" s="338"/>
      <c r="BF966" s="338"/>
      <c r="BG966" s="338"/>
      <c r="BH966" s="338"/>
      <c r="BI966" s="338"/>
      <c r="BJ966" s="338"/>
      <c r="BK966" s="338"/>
      <c r="BL966" s="338"/>
      <c r="BM966" s="338"/>
      <c r="BN966" s="338"/>
      <c r="BO966" s="338"/>
      <c r="BP966" s="338"/>
      <c r="BQ966" s="338"/>
      <c r="BR966" s="338"/>
      <c r="BS966" s="338"/>
      <c r="BT966" s="338"/>
      <c r="BU966" s="338"/>
      <c r="BV966" s="643">
        <f t="shared" si="863"/>
        <v>0</v>
      </c>
      <c r="BW966" s="644">
        <f t="shared" si="864"/>
        <v>0</v>
      </c>
      <c r="BX966" s="776">
        <f t="shared" si="865"/>
        <v>0</v>
      </c>
      <c r="BY966" s="644">
        <f t="shared" si="866"/>
        <v>0</v>
      </c>
      <c r="BZ966" s="338"/>
      <c r="CA966" s="338"/>
      <c r="CB966" s="338"/>
      <c r="CC966" s="338"/>
      <c r="CD966" s="338"/>
      <c r="CE966" s="338"/>
      <c r="CF966" s="338"/>
    </row>
    <row r="967" ht="15.75" customHeight="1">
      <c r="A967" s="338"/>
      <c r="B967" s="338"/>
      <c r="C967" s="338"/>
      <c r="D967" s="338"/>
      <c r="E967" s="338"/>
      <c r="F967" s="346"/>
      <c r="G967" s="773">
        <f t="shared" ref="G967:H967" si="983">L967+N967+P967+R967+T967+V967+X967+Z967+AB967+AD967+AF967+AH967+AJ967+AL967+AN967+AP967+AR967+AT967+AV967+AX967+AZ967+BB967+BD967+BF967+BH967+BJ967+BL967+BN967+BP967+BR967+BT967</f>
        <v>0</v>
      </c>
      <c r="H967" s="671">
        <f t="shared" si="983"/>
        <v>0</v>
      </c>
      <c r="I967" s="774">
        <f t="shared" si="4"/>
        <v>0</v>
      </c>
      <c r="J967" s="418"/>
      <c r="K967" s="407">
        <f t="shared" si="5"/>
        <v>0</v>
      </c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  <c r="AI967" s="338"/>
      <c r="AJ967" s="338"/>
      <c r="AK967" s="338"/>
      <c r="AL967" s="338"/>
      <c r="AM967" s="338"/>
      <c r="AN967" s="338"/>
      <c r="AO967" s="338"/>
      <c r="AP967" s="338"/>
      <c r="AQ967" s="338"/>
      <c r="AR967" s="338"/>
      <c r="AS967" s="338"/>
      <c r="AT967" s="338"/>
      <c r="AU967" s="338"/>
      <c r="AV967" s="338"/>
      <c r="AW967" s="338"/>
      <c r="AX967" s="338"/>
      <c r="AY967" s="338"/>
      <c r="AZ967" s="338"/>
      <c r="BA967" s="338"/>
      <c r="BB967" s="338"/>
      <c r="BC967" s="338"/>
      <c r="BD967" s="338"/>
      <c r="BE967" s="338"/>
      <c r="BF967" s="338"/>
      <c r="BG967" s="338"/>
      <c r="BH967" s="338"/>
      <c r="BI967" s="338"/>
      <c r="BJ967" s="338"/>
      <c r="BK967" s="338"/>
      <c r="BL967" s="338"/>
      <c r="BM967" s="338"/>
      <c r="BN967" s="338"/>
      <c r="BO967" s="338"/>
      <c r="BP967" s="338"/>
      <c r="BQ967" s="338"/>
      <c r="BR967" s="338"/>
      <c r="BS967" s="338"/>
      <c r="BT967" s="338"/>
      <c r="BU967" s="338"/>
      <c r="BV967" s="643">
        <f t="shared" si="863"/>
        <v>0</v>
      </c>
      <c r="BW967" s="644">
        <f t="shared" si="864"/>
        <v>0</v>
      </c>
      <c r="BX967" s="776">
        <f t="shared" si="865"/>
        <v>0</v>
      </c>
      <c r="BY967" s="644">
        <f t="shared" si="866"/>
        <v>0</v>
      </c>
      <c r="BZ967" s="338"/>
      <c r="CA967" s="338"/>
      <c r="CB967" s="338"/>
      <c r="CC967" s="338"/>
      <c r="CD967" s="338"/>
      <c r="CE967" s="338"/>
      <c r="CF967" s="338"/>
    </row>
    <row r="968" ht="15.75" customHeight="1">
      <c r="A968" s="338"/>
      <c r="B968" s="338"/>
      <c r="C968" s="338"/>
      <c r="D968" s="338"/>
      <c r="E968" s="338"/>
      <c r="F968" s="346"/>
      <c r="G968" s="773">
        <f t="shared" ref="G968:H968" si="984">L968+N968+P968+R968+T968+V968+X968+Z968+AB968+AD968+AF968+AH968+AJ968+AL968+AN968+AP968+AR968+AT968+AV968+AX968+AZ968+BB968+BD968+BF968+BH968+BJ968+BL968+BN968+BP968+BR968+BT968</f>
        <v>0</v>
      </c>
      <c r="H968" s="671">
        <f t="shared" si="984"/>
        <v>0</v>
      </c>
      <c r="I968" s="774">
        <f t="shared" si="4"/>
        <v>0</v>
      </c>
      <c r="J968" s="418"/>
      <c r="K968" s="407">
        <f t="shared" si="5"/>
        <v>0</v>
      </c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  <c r="AI968" s="338"/>
      <c r="AJ968" s="338"/>
      <c r="AK968" s="338"/>
      <c r="AL968" s="338"/>
      <c r="AM968" s="338"/>
      <c r="AN968" s="338"/>
      <c r="AO968" s="338"/>
      <c r="AP968" s="338"/>
      <c r="AQ968" s="338"/>
      <c r="AR968" s="338"/>
      <c r="AS968" s="338"/>
      <c r="AT968" s="338"/>
      <c r="AU968" s="338"/>
      <c r="AV968" s="338"/>
      <c r="AW968" s="338"/>
      <c r="AX968" s="338"/>
      <c r="AY968" s="338"/>
      <c r="AZ968" s="338"/>
      <c r="BA968" s="338"/>
      <c r="BB968" s="338"/>
      <c r="BC968" s="338"/>
      <c r="BD968" s="338"/>
      <c r="BE968" s="338"/>
      <c r="BF968" s="338"/>
      <c r="BG968" s="338"/>
      <c r="BH968" s="338"/>
      <c r="BI968" s="338"/>
      <c r="BJ968" s="338"/>
      <c r="BK968" s="338"/>
      <c r="BL968" s="338"/>
      <c r="BM968" s="338"/>
      <c r="BN968" s="338"/>
      <c r="BO968" s="338"/>
      <c r="BP968" s="338"/>
      <c r="BQ968" s="338"/>
      <c r="BR968" s="338"/>
      <c r="BS968" s="338"/>
      <c r="BT968" s="338"/>
      <c r="BU968" s="338"/>
      <c r="BV968" s="643">
        <f t="shared" si="863"/>
        <v>0</v>
      </c>
      <c r="BW968" s="644">
        <f t="shared" si="864"/>
        <v>0</v>
      </c>
      <c r="BX968" s="776">
        <f t="shared" si="865"/>
        <v>0</v>
      </c>
      <c r="BY968" s="644">
        <f t="shared" si="866"/>
        <v>0</v>
      </c>
      <c r="BZ968" s="338"/>
      <c r="CA968" s="338"/>
      <c r="CB968" s="338"/>
      <c r="CC968" s="338"/>
      <c r="CD968" s="338"/>
      <c r="CE968" s="338"/>
      <c r="CF968" s="338"/>
    </row>
    <row r="969" ht="15.75" customHeight="1">
      <c r="A969" s="338"/>
      <c r="B969" s="338"/>
      <c r="C969" s="338"/>
      <c r="D969" s="338"/>
      <c r="E969" s="338"/>
      <c r="F969" s="346"/>
      <c r="G969" s="773">
        <f t="shared" ref="G969:H969" si="985">L969+N969+P969+R969+T969+V969+X969+Z969+AB969+AD969+AF969+AH969+AJ969+AL969+AN969+AP969+AR969+AT969+AV969+AX969+AZ969+BB969+BD969+BF969+BH969+BJ969+BL969+BN969+BP969+BR969+BT969</f>
        <v>0</v>
      </c>
      <c r="H969" s="671">
        <f t="shared" si="985"/>
        <v>0</v>
      </c>
      <c r="I969" s="774">
        <f t="shared" si="4"/>
        <v>0</v>
      </c>
      <c r="J969" s="418"/>
      <c r="K969" s="407">
        <f t="shared" si="5"/>
        <v>0</v>
      </c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  <c r="AI969" s="338"/>
      <c r="AJ969" s="338"/>
      <c r="AK969" s="338"/>
      <c r="AL969" s="338"/>
      <c r="AM969" s="338"/>
      <c r="AN969" s="338"/>
      <c r="AO969" s="338"/>
      <c r="AP969" s="338"/>
      <c r="AQ969" s="338"/>
      <c r="AR969" s="338"/>
      <c r="AS969" s="338"/>
      <c r="AT969" s="338"/>
      <c r="AU969" s="338"/>
      <c r="AV969" s="338"/>
      <c r="AW969" s="338"/>
      <c r="AX969" s="338"/>
      <c r="AY969" s="338"/>
      <c r="AZ969" s="338"/>
      <c r="BA969" s="338"/>
      <c r="BB969" s="338"/>
      <c r="BC969" s="338"/>
      <c r="BD969" s="338"/>
      <c r="BE969" s="338"/>
      <c r="BF969" s="338"/>
      <c r="BG969" s="338"/>
      <c r="BH969" s="338"/>
      <c r="BI969" s="338"/>
      <c r="BJ969" s="338"/>
      <c r="BK969" s="338"/>
      <c r="BL969" s="338"/>
      <c r="BM969" s="338"/>
      <c r="BN969" s="338"/>
      <c r="BO969" s="338"/>
      <c r="BP969" s="338"/>
      <c r="BQ969" s="338"/>
      <c r="BR969" s="338"/>
      <c r="BS969" s="338"/>
      <c r="BT969" s="338"/>
      <c r="BU969" s="338"/>
      <c r="BV969" s="643">
        <f t="shared" si="863"/>
        <v>0</v>
      </c>
      <c r="BW969" s="644">
        <f t="shared" si="864"/>
        <v>0</v>
      </c>
      <c r="BX969" s="776">
        <f t="shared" si="865"/>
        <v>0</v>
      </c>
      <c r="BY969" s="644">
        <f t="shared" si="866"/>
        <v>0</v>
      </c>
      <c r="BZ969" s="338"/>
      <c r="CA969" s="338"/>
      <c r="CB969" s="338"/>
      <c r="CC969" s="338"/>
      <c r="CD969" s="338"/>
      <c r="CE969" s="338"/>
      <c r="CF969" s="338"/>
    </row>
    <row r="970" ht="15.75" customHeight="1">
      <c r="A970" s="338"/>
      <c r="B970" s="338"/>
      <c r="C970" s="338"/>
      <c r="D970" s="338"/>
      <c r="E970" s="338"/>
      <c r="F970" s="346"/>
      <c r="G970" s="773">
        <f t="shared" ref="G970:H970" si="986">L970+N970+P970+R970+T970+V970+X970+Z970+AB970+AD970+AF970+AH970+AJ970+AL970+AN970+AP970+AR970+AT970+AV970+AX970+AZ970+BB970+BD970+BF970+BH970+BJ970+BL970+BN970+BP970+BR970+BT970</f>
        <v>0</v>
      </c>
      <c r="H970" s="671">
        <f t="shared" si="986"/>
        <v>0</v>
      </c>
      <c r="I970" s="774">
        <f t="shared" si="4"/>
        <v>0</v>
      </c>
      <c r="J970" s="418"/>
      <c r="K970" s="407">
        <f t="shared" si="5"/>
        <v>0</v>
      </c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  <c r="AI970" s="338"/>
      <c r="AJ970" s="338"/>
      <c r="AK970" s="338"/>
      <c r="AL970" s="338"/>
      <c r="AM970" s="338"/>
      <c r="AN970" s="338"/>
      <c r="AO970" s="338"/>
      <c r="AP970" s="338"/>
      <c r="AQ970" s="338"/>
      <c r="AR970" s="338"/>
      <c r="AS970" s="338"/>
      <c r="AT970" s="338"/>
      <c r="AU970" s="338"/>
      <c r="AV970" s="338"/>
      <c r="AW970" s="338"/>
      <c r="AX970" s="338"/>
      <c r="AY970" s="338"/>
      <c r="AZ970" s="338"/>
      <c r="BA970" s="338"/>
      <c r="BB970" s="338"/>
      <c r="BC970" s="338"/>
      <c r="BD970" s="338"/>
      <c r="BE970" s="338"/>
      <c r="BF970" s="338"/>
      <c r="BG970" s="338"/>
      <c r="BH970" s="338"/>
      <c r="BI970" s="338"/>
      <c r="BJ970" s="338"/>
      <c r="BK970" s="338"/>
      <c r="BL970" s="338"/>
      <c r="BM970" s="338"/>
      <c r="BN970" s="338"/>
      <c r="BO970" s="338"/>
      <c r="BP970" s="338"/>
      <c r="BQ970" s="338"/>
      <c r="BR970" s="338"/>
      <c r="BS970" s="338"/>
      <c r="BT970" s="338"/>
      <c r="BU970" s="338"/>
      <c r="BV970" s="643">
        <f t="shared" si="863"/>
        <v>0</v>
      </c>
      <c r="BW970" s="644">
        <f t="shared" si="864"/>
        <v>0</v>
      </c>
      <c r="BX970" s="776">
        <f t="shared" si="865"/>
        <v>0</v>
      </c>
      <c r="BY970" s="644">
        <f t="shared" si="866"/>
        <v>0</v>
      </c>
      <c r="BZ970" s="338"/>
      <c r="CA970" s="338"/>
      <c r="CB970" s="338"/>
      <c r="CC970" s="338"/>
      <c r="CD970" s="338"/>
      <c r="CE970" s="338"/>
      <c r="CF970" s="338"/>
    </row>
    <row r="971" ht="15.75" customHeight="1">
      <c r="A971" s="338"/>
      <c r="B971" s="338"/>
      <c r="C971" s="338"/>
      <c r="D971" s="338"/>
      <c r="E971" s="338"/>
      <c r="F971" s="346"/>
      <c r="G971" s="773">
        <f t="shared" ref="G971:H971" si="987">L971+N971+P971+R971+T971+V971+X971+Z971+AB971+AD971+AF971+AH971+AJ971+AL971+AN971+AP971+AR971+AT971+AV971+AX971+AZ971+BB971+BD971+BF971+BH971+BJ971+BL971+BN971+BP971+BR971+BT971</f>
        <v>0</v>
      </c>
      <c r="H971" s="671">
        <f t="shared" si="987"/>
        <v>0</v>
      </c>
      <c r="I971" s="774">
        <f t="shared" si="4"/>
        <v>0</v>
      </c>
      <c r="J971" s="418"/>
      <c r="K971" s="407">
        <f t="shared" si="5"/>
        <v>0</v>
      </c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  <c r="AI971" s="338"/>
      <c r="AJ971" s="338"/>
      <c r="AK971" s="338"/>
      <c r="AL971" s="338"/>
      <c r="AM971" s="338"/>
      <c r="AN971" s="338"/>
      <c r="AO971" s="338"/>
      <c r="AP971" s="338"/>
      <c r="AQ971" s="338"/>
      <c r="AR971" s="338"/>
      <c r="AS971" s="338"/>
      <c r="AT971" s="338"/>
      <c r="AU971" s="338"/>
      <c r="AV971" s="338"/>
      <c r="AW971" s="338"/>
      <c r="AX971" s="338"/>
      <c r="AY971" s="338"/>
      <c r="AZ971" s="338"/>
      <c r="BA971" s="338"/>
      <c r="BB971" s="338"/>
      <c r="BC971" s="338"/>
      <c r="BD971" s="338"/>
      <c r="BE971" s="338"/>
      <c r="BF971" s="338"/>
      <c r="BG971" s="338"/>
      <c r="BH971" s="338"/>
      <c r="BI971" s="338"/>
      <c r="BJ971" s="338"/>
      <c r="BK971" s="338"/>
      <c r="BL971" s="338"/>
      <c r="BM971" s="338"/>
      <c r="BN971" s="338"/>
      <c r="BO971" s="338"/>
      <c r="BP971" s="338"/>
      <c r="BQ971" s="338"/>
      <c r="BR971" s="338"/>
      <c r="BS971" s="338"/>
      <c r="BT971" s="338"/>
      <c r="BU971" s="338"/>
      <c r="BV971" s="643">
        <f t="shared" si="863"/>
        <v>0</v>
      </c>
      <c r="BW971" s="644">
        <f t="shared" si="864"/>
        <v>0</v>
      </c>
      <c r="BX971" s="776">
        <f t="shared" si="865"/>
        <v>0</v>
      </c>
      <c r="BY971" s="644">
        <f t="shared" si="866"/>
        <v>0</v>
      </c>
      <c r="BZ971" s="338"/>
      <c r="CA971" s="338"/>
      <c r="CB971" s="338"/>
      <c r="CC971" s="338"/>
      <c r="CD971" s="338"/>
      <c r="CE971" s="338"/>
      <c r="CF971" s="338"/>
    </row>
    <row r="972" ht="15.75" customHeight="1">
      <c r="A972" s="338"/>
      <c r="B972" s="338"/>
      <c r="C972" s="338"/>
      <c r="D972" s="338"/>
      <c r="E972" s="338"/>
      <c r="F972" s="346"/>
      <c r="G972" s="773">
        <f t="shared" ref="G972:H972" si="988">L972+N972+P972+R972+T972+V972+X972+Z972+AB972+AD972+AF972+AH972+AJ972+AL972+AN972+AP972+AR972+AT972+AV972+AX972+AZ972+BB972+BD972+BF972+BH972+BJ972+BL972+BN972+BP972+BR972+BT972</f>
        <v>0</v>
      </c>
      <c r="H972" s="671">
        <f t="shared" si="988"/>
        <v>0</v>
      </c>
      <c r="I972" s="774">
        <f t="shared" si="4"/>
        <v>0</v>
      </c>
      <c r="J972" s="418"/>
      <c r="K972" s="407">
        <f t="shared" si="5"/>
        <v>0</v>
      </c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  <c r="AI972" s="338"/>
      <c r="AJ972" s="338"/>
      <c r="AK972" s="338"/>
      <c r="AL972" s="338"/>
      <c r="AM972" s="338"/>
      <c r="AN972" s="338"/>
      <c r="AO972" s="338"/>
      <c r="AP972" s="338"/>
      <c r="AQ972" s="338"/>
      <c r="AR972" s="338"/>
      <c r="AS972" s="338"/>
      <c r="AT972" s="338"/>
      <c r="AU972" s="338"/>
      <c r="AV972" s="338"/>
      <c r="AW972" s="338"/>
      <c r="AX972" s="338"/>
      <c r="AY972" s="338"/>
      <c r="AZ972" s="338"/>
      <c r="BA972" s="338"/>
      <c r="BB972" s="338"/>
      <c r="BC972" s="338"/>
      <c r="BD972" s="338"/>
      <c r="BE972" s="338"/>
      <c r="BF972" s="338"/>
      <c r="BG972" s="338"/>
      <c r="BH972" s="338"/>
      <c r="BI972" s="338"/>
      <c r="BJ972" s="338"/>
      <c r="BK972" s="338"/>
      <c r="BL972" s="338"/>
      <c r="BM972" s="338"/>
      <c r="BN972" s="338"/>
      <c r="BO972" s="338"/>
      <c r="BP972" s="338"/>
      <c r="BQ972" s="338"/>
      <c r="BR972" s="338"/>
      <c r="BS972" s="338"/>
      <c r="BT972" s="338"/>
      <c r="BU972" s="338"/>
      <c r="BV972" s="643">
        <f t="shared" si="863"/>
        <v>0</v>
      </c>
      <c r="BW972" s="644">
        <f t="shared" si="864"/>
        <v>0</v>
      </c>
      <c r="BX972" s="776">
        <f t="shared" si="865"/>
        <v>0</v>
      </c>
      <c r="BY972" s="644">
        <f t="shared" si="866"/>
        <v>0</v>
      </c>
      <c r="BZ972" s="338"/>
      <c r="CA972" s="338"/>
      <c r="CB972" s="338"/>
      <c r="CC972" s="338"/>
      <c r="CD972" s="338"/>
      <c r="CE972" s="338"/>
      <c r="CF972" s="338"/>
    </row>
    <row r="973" ht="15.75" customHeight="1">
      <c r="A973" s="338"/>
      <c r="B973" s="338"/>
      <c r="C973" s="338"/>
      <c r="D973" s="338"/>
      <c r="E973" s="338"/>
      <c r="F973" s="346"/>
      <c r="G973" s="773">
        <f t="shared" ref="G973:H973" si="989">L973+N973+P973+R973+T973+V973+X973+Z973+AB973+AD973+AF973+AH973+AJ973+AL973+AN973+AP973+AR973+AT973+AV973+AX973+AZ973+BB973+BD973+BF973+BH973+BJ973+BL973+BN973+BP973+BR973+BT973</f>
        <v>0</v>
      </c>
      <c r="H973" s="671">
        <f t="shared" si="989"/>
        <v>0</v>
      </c>
      <c r="I973" s="774">
        <f t="shared" si="4"/>
        <v>0</v>
      </c>
      <c r="J973" s="418"/>
      <c r="K973" s="407">
        <f t="shared" si="5"/>
        <v>0</v>
      </c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  <c r="AI973" s="338"/>
      <c r="AJ973" s="338"/>
      <c r="AK973" s="338"/>
      <c r="AL973" s="338"/>
      <c r="AM973" s="338"/>
      <c r="AN973" s="338"/>
      <c r="AO973" s="338"/>
      <c r="AP973" s="338"/>
      <c r="AQ973" s="338"/>
      <c r="AR973" s="338"/>
      <c r="AS973" s="338"/>
      <c r="AT973" s="338"/>
      <c r="AU973" s="338"/>
      <c r="AV973" s="338"/>
      <c r="AW973" s="338"/>
      <c r="AX973" s="338"/>
      <c r="AY973" s="338"/>
      <c r="AZ973" s="338"/>
      <c r="BA973" s="338"/>
      <c r="BB973" s="338"/>
      <c r="BC973" s="338"/>
      <c r="BD973" s="338"/>
      <c r="BE973" s="338"/>
      <c r="BF973" s="338"/>
      <c r="BG973" s="338"/>
      <c r="BH973" s="338"/>
      <c r="BI973" s="338"/>
      <c r="BJ973" s="338"/>
      <c r="BK973" s="338"/>
      <c r="BL973" s="338"/>
      <c r="BM973" s="338"/>
      <c r="BN973" s="338"/>
      <c r="BO973" s="338"/>
      <c r="BP973" s="338"/>
      <c r="BQ973" s="338"/>
      <c r="BR973" s="338"/>
      <c r="BS973" s="338"/>
      <c r="BT973" s="338"/>
      <c r="BU973" s="338"/>
      <c r="BV973" s="643">
        <f t="shared" si="863"/>
        <v>0</v>
      </c>
      <c r="BW973" s="644">
        <f t="shared" si="864"/>
        <v>0</v>
      </c>
      <c r="BX973" s="776">
        <f t="shared" si="865"/>
        <v>0</v>
      </c>
      <c r="BY973" s="644">
        <f t="shared" si="866"/>
        <v>0</v>
      </c>
      <c r="BZ973" s="338"/>
      <c r="CA973" s="338"/>
      <c r="CB973" s="338"/>
      <c r="CC973" s="338"/>
      <c r="CD973" s="338"/>
      <c r="CE973" s="338"/>
      <c r="CF973" s="338"/>
    </row>
    <row r="974" ht="15.75" customHeight="1">
      <c r="A974" s="338"/>
      <c r="B974" s="338"/>
      <c r="C974" s="338"/>
      <c r="D974" s="338"/>
      <c r="E974" s="338"/>
      <c r="F974" s="346"/>
      <c r="G974" s="773">
        <f t="shared" ref="G974:H974" si="990">L974+N974+P974+R974+T974+V974+X974+Z974+AB974+AD974+AF974+AH974+AJ974+AL974+AN974+AP974+AR974+AT974+AV974+AX974+AZ974+BB974+BD974+BF974+BH974+BJ974+BL974+BN974+BP974+BR974+BT974</f>
        <v>0</v>
      </c>
      <c r="H974" s="671">
        <f t="shared" si="990"/>
        <v>0</v>
      </c>
      <c r="I974" s="774">
        <f t="shared" si="4"/>
        <v>0</v>
      </c>
      <c r="J974" s="418"/>
      <c r="K974" s="407">
        <f t="shared" si="5"/>
        <v>0</v>
      </c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  <c r="AI974" s="338"/>
      <c r="AJ974" s="338"/>
      <c r="AK974" s="338"/>
      <c r="AL974" s="338"/>
      <c r="AM974" s="338"/>
      <c r="AN974" s="338"/>
      <c r="AO974" s="338"/>
      <c r="AP974" s="338"/>
      <c r="AQ974" s="338"/>
      <c r="AR974" s="338"/>
      <c r="AS974" s="338"/>
      <c r="AT974" s="338"/>
      <c r="AU974" s="338"/>
      <c r="AV974" s="338"/>
      <c r="AW974" s="338"/>
      <c r="AX974" s="338"/>
      <c r="AY974" s="338"/>
      <c r="AZ974" s="338"/>
      <c r="BA974" s="338"/>
      <c r="BB974" s="338"/>
      <c r="BC974" s="338"/>
      <c r="BD974" s="338"/>
      <c r="BE974" s="338"/>
      <c r="BF974" s="338"/>
      <c r="BG974" s="338"/>
      <c r="BH974" s="338"/>
      <c r="BI974" s="338"/>
      <c r="BJ974" s="338"/>
      <c r="BK974" s="338"/>
      <c r="BL974" s="338"/>
      <c r="BM974" s="338"/>
      <c r="BN974" s="338"/>
      <c r="BO974" s="338"/>
      <c r="BP974" s="338"/>
      <c r="BQ974" s="338"/>
      <c r="BR974" s="338"/>
      <c r="BS974" s="338"/>
      <c r="BT974" s="338"/>
      <c r="BU974" s="338"/>
      <c r="BV974" s="643">
        <f t="shared" si="863"/>
        <v>0</v>
      </c>
      <c r="BW974" s="644">
        <f t="shared" si="864"/>
        <v>0</v>
      </c>
      <c r="BX974" s="776">
        <f t="shared" si="865"/>
        <v>0</v>
      </c>
      <c r="BY974" s="644">
        <f t="shared" si="866"/>
        <v>0</v>
      </c>
      <c r="BZ974" s="338"/>
      <c r="CA974" s="338"/>
      <c r="CB974" s="338"/>
      <c r="CC974" s="338"/>
      <c r="CD974" s="338"/>
      <c r="CE974" s="338"/>
      <c r="CF974" s="338"/>
    </row>
    <row r="975" ht="15.75" customHeight="1">
      <c r="A975" s="338"/>
      <c r="B975" s="338"/>
      <c r="C975" s="338"/>
      <c r="D975" s="338"/>
      <c r="E975" s="338"/>
      <c r="F975" s="346"/>
      <c r="G975" s="773">
        <f t="shared" ref="G975:H975" si="991">L975+N975+P975+R975+T975+V975+X975+Z975+AB975+AD975+AF975+AH975+AJ975+AL975+AN975+AP975+AR975+AT975+AV975+AX975+AZ975+BB975+BD975+BF975+BH975+BJ975+BL975+BN975+BP975+BR975+BT975</f>
        <v>0</v>
      </c>
      <c r="H975" s="671">
        <f t="shared" si="991"/>
        <v>0</v>
      </c>
      <c r="I975" s="774">
        <f t="shared" si="4"/>
        <v>0</v>
      </c>
      <c r="J975" s="418"/>
      <c r="K975" s="407">
        <f t="shared" si="5"/>
        <v>0</v>
      </c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  <c r="AI975" s="338"/>
      <c r="AJ975" s="338"/>
      <c r="AK975" s="338"/>
      <c r="AL975" s="338"/>
      <c r="AM975" s="338"/>
      <c r="AN975" s="338"/>
      <c r="AO975" s="338"/>
      <c r="AP975" s="338"/>
      <c r="AQ975" s="338"/>
      <c r="AR975" s="338"/>
      <c r="AS975" s="338"/>
      <c r="AT975" s="338"/>
      <c r="AU975" s="338"/>
      <c r="AV975" s="338"/>
      <c r="AW975" s="338"/>
      <c r="AX975" s="338"/>
      <c r="AY975" s="338"/>
      <c r="AZ975" s="338"/>
      <c r="BA975" s="338"/>
      <c r="BB975" s="338"/>
      <c r="BC975" s="338"/>
      <c r="BD975" s="338"/>
      <c r="BE975" s="338"/>
      <c r="BF975" s="338"/>
      <c r="BG975" s="338"/>
      <c r="BH975" s="338"/>
      <c r="BI975" s="338"/>
      <c r="BJ975" s="338"/>
      <c r="BK975" s="338"/>
      <c r="BL975" s="338"/>
      <c r="BM975" s="338"/>
      <c r="BN975" s="338"/>
      <c r="BO975" s="338"/>
      <c r="BP975" s="338"/>
      <c r="BQ975" s="338"/>
      <c r="BR975" s="338"/>
      <c r="BS975" s="338"/>
      <c r="BT975" s="338"/>
      <c r="BU975" s="338"/>
      <c r="BV975" s="643">
        <f t="shared" si="863"/>
        <v>0</v>
      </c>
      <c r="BW975" s="644">
        <f t="shared" si="864"/>
        <v>0</v>
      </c>
      <c r="BX975" s="776">
        <f t="shared" si="865"/>
        <v>0</v>
      </c>
      <c r="BY975" s="644">
        <f t="shared" si="866"/>
        <v>0</v>
      </c>
      <c r="BZ975" s="338"/>
      <c r="CA975" s="338"/>
      <c r="CB975" s="338"/>
      <c r="CC975" s="338"/>
      <c r="CD975" s="338"/>
      <c r="CE975" s="338"/>
      <c r="CF975" s="338"/>
    </row>
    <row r="976" ht="15.75" customHeight="1">
      <c r="A976" s="338"/>
      <c r="B976" s="338"/>
      <c r="C976" s="338"/>
      <c r="D976" s="338"/>
      <c r="E976" s="338"/>
      <c r="F976" s="346"/>
      <c r="G976" s="773">
        <f t="shared" ref="G976:H976" si="992">L976+N976+P976+R976+T976+V976+X976+Z976+AB976+AD976+AF976+AH976+AJ976+AL976+AN976+AP976+AR976+AT976+AV976+AX976+AZ976+BB976+BD976+BF976+BH976+BJ976+BL976+BN976+BP976+BR976+BT976</f>
        <v>0</v>
      </c>
      <c r="H976" s="671">
        <f t="shared" si="992"/>
        <v>0</v>
      </c>
      <c r="I976" s="774">
        <f t="shared" si="4"/>
        <v>0</v>
      </c>
      <c r="J976" s="418"/>
      <c r="K976" s="407">
        <f t="shared" si="5"/>
        <v>0</v>
      </c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  <c r="AI976" s="338"/>
      <c r="AJ976" s="338"/>
      <c r="AK976" s="338"/>
      <c r="AL976" s="338"/>
      <c r="AM976" s="338"/>
      <c r="AN976" s="338"/>
      <c r="AO976" s="338"/>
      <c r="AP976" s="338"/>
      <c r="AQ976" s="338"/>
      <c r="AR976" s="338"/>
      <c r="AS976" s="338"/>
      <c r="AT976" s="338"/>
      <c r="AU976" s="338"/>
      <c r="AV976" s="338"/>
      <c r="AW976" s="338"/>
      <c r="AX976" s="338"/>
      <c r="AY976" s="338"/>
      <c r="AZ976" s="338"/>
      <c r="BA976" s="338"/>
      <c r="BB976" s="338"/>
      <c r="BC976" s="338"/>
      <c r="BD976" s="338"/>
      <c r="BE976" s="338"/>
      <c r="BF976" s="338"/>
      <c r="BG976" s="338"/>
      <c r="BH976" s="338"/>
      <c r="BI976" s="338"/>
      <c r="BJ976" s="338"/>
      <c r="BK976" s="338"/>
      <c r="BL976" s="338"/>
      <c r="BM976" s="338"/>
      <c r="BN976" s="338"/>
      <c r="BO976" s="338"/>
      <c r="BP976" s="338"/>
      <c r="BQ976" s="338"/>
      <c r="BR976" s="338"/>
      <c r="BS976" s="338"/>
      <c r="BT976" s="338"/>
      <c r="BU976" s="338"/>
      <c r="BV976" s="643">
        <f t="shared" si="863"/>
        <v>0</v>
      </c>
      <c r="BW976" s="644">
        <f t="shared" si="864"/>
        <v>0</v>
      </c>
      <c r="BX976" s="776">
        <f t="shared" si="865"/>
        <v>0</v>
      </c>
      <c r="BY976" s="644">
        <f t="shared" si="866"/>
        <v>0</v>
      </c>
      <c r="BZ976" s="338"/>
      <c r="CA976" s="338"/>
      <c r="CB976" s="338"/>
      <c r="CC976" s="338"/>
      <c r="CD976" s="338"/>
      <c r="CE976" s="338"/>
      <c r="CF976" s="338"/>
    </row>
    <row r="977" ht="15.75" customHeight="1">
      <c r="A977" s="338"/>
      <c r="B977" s="338"/>
      <c r="C977" s="338"/>
      <c r="D977" s="338"/>
      <c r="E977" s="338"/>
      <c r="F977" s="346"/>
      <c r="G977" s="773">
        <f t="shared" ref="G977:H977" si="993">L977+N977+P977+R977+T977+V977+X977+Z977+AB977+AD977+AF977+AH977+AJ977+AL977+AN977+AP977+AR977+AT977+AV977+AX977+AZ977+BB977+BD977+BF977+BH977+BJ977+BL977+BN977+BP977+BR977+BT977</f>
        <v>0</v>
      </c>
      <c r="H977" s="671">
        <f t="shared" si="993"/>
        <v>0</v>
      </c>
      <c r="I977" s="774">
        <f t="shared" si="4"/>
        <v>0</v>
      </c>
      <c r="J977" s="418"/>
      <c r="K977" s="407">
        <f t="shared" si="5"/>
        <v>0</v>
      </c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  <c r="AI977" s="338"/>
      <c r="AJ977" s="338"/>
      <c r="AK977" s="338"/>
      <c r="AL977" s="338"/>
      <c r="AM977" s="338"/>
      <c r="AN977" s="338"/>
      <c r="AO977" s="338"/>
      <c r="AP977" s="338"/>
      <c r="AQ977" s="338"/>
      <c r="AR977" s="338"/>
      <c r="AS977" s="338"/>
      <c r="AT977" s="338"/>
      <c r="AU977" s="338"/>
      <c r="AV977" s="338"/>
      <c r="AW977" s="338"/>
      <c r="AX977" s="338"/>
      <c r="AY977" s="338"/>
      <c r="AZ977" s="338"/>
      <c r="BA977" s="338"/>
      <c r="BB977" s="338"/>
      <c r="BC977" s="338"/>
      <c r="BD977" s="338"/>
      <c r="BE977" s="338"/>
      <c r="BF977" s="338"/>
      <c r="BG977" s="338"/>
      <c r="BH977" s="338"/>
      <c r="BI977" s="338"/>
      <c r="BJ977" s="338"/>
      <c r="BK977" s="338"/>
      <c r="BL977" s="338"/>
      <c r="BM977" s="338"/>
      <c r="BN977" s="338"/>
      <c r="BO977" s="338"/>
      <c r="BP977" s="338"/>
      <c r="BQ977" s="338"/>
      <c r="BR977" s="338"/>
      <c r="BS977" s="338"/>
      <c r="BT977" s="338"/>
      <c r="BU977" s="338"/>
      <c r="BV977" s="643">
        <f t="shared" si="863"/>
        <v>0</v>
      </c>
      <c r="BW977" s="644">
        <f t="shared" si="864"/>
        <v>0</v>
      </c>
      <c r="BX977" s="776">
        <f t="shared" si="865"/>
        <v>0</v>
      </c>
      <c r="BY977" s="644">
        <f t="shared" si="866"/>
        <v>0</v>
      </c>
      <c r="BZ977" s="338"/>
      <c r="CA977" s="338"/>
      <c r="CB977" s="338"/>
      <c r="CC977" s="338"/>
      <c r="CD977" s="338"/>
      <c r="CE977" s="338"/>
      <c r="CF977" s="338"/>
    </row>
    <row r="978" ht="15.75" customHeight="1">
      <c r="A978" s="338"/>
      <c r="B978" s="338"/>
      <c r="C978" s="338"/>
      <c r="D978" s="338"/>
      <c r="E978" s="338"/>
      <c r="F978" s="346"/>
      <c r="G978" s="773">
        <f t="shared" ref="G978:H978" si="994">L978+N978+P978+R978+T978+V978+X978+Z978+AB978+AD978+AF978+AH978+AJ978+AL978+AN978+AP978+AR978+AT978+AV978+AX978+AZ978+BB978+BD978+BF978+BH978+BJ978+BL978+BN978+BP978+BR978+BT978</f>
        <v>0</v>
      </c>
      <c r="H978" s="671">
        <f t="shared" si="994"/>
        <v>0</v>
      </c>
      <c r="I978" s="774">
        <f t="shared" si="4"/>
        <v>0</v>
      </c>
      <c r="J978" s="418"/>
      <c r="K978" s="407">
        <f t="shared" si="5"/>
        <v>0</v>
      </c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  <c r="AI978" s="338"/>
      <c r="AJ978" s="338"/>
      <c r="AK978" s="338"/>
      <c r="AL978" s="338"/>
      <c r="AM978" s="338"/>
      <c r="AN978" s="338"/>
      <c r="AO978" s="338"/>
      <c r="AP978" s="338"/>
      <c r="AQ978" s="338"/>
      <c r="AR978" s="338"/>
      <c r="AS978" s="338"/>
      <c r="AT978" s="338"/>
      <c r="AU978" s="338"/>
      <c r="AV978" s="338"/>
      <c r="AW978" s="338"/>
      <c r="AX978" s="338"/>
      <c r="AY978" s="338"/>
      <c r="AZ978" s="338"/>
      <c r="BA978" s="338"/>
      <c r="BB978" s="338"/>
      <c r="BC978" s="338"/>
      <c r="BD978" s="338"/>
      <c r="BE978" s="338"/>
      <c r="BF978" s="338"/>
      <c r="BG978" s="338"/>
      <c r="BH978" s="338"/>
      <c r="BI978" s="338"/>
      <c r="BJ978" s="338"/>
      <c r="BK978" s="338"/>
      <c r="BL978" s="338"/>
      <c r="BM978" s="338"/>
      <c r="BN978" s="338"/>
      <c r="BO978" s="338"/>
      <c r="BP978" s="338"/>
      <c r="BQ978" s="338"/>
      <c r="BR978" s="338"/>
      <c r="BS978" s="338"/>
      <c r="BT978" s="338"/>
      <c r="BU978" s="338"/>
      <c r="BV978" s="643">
        <f t="shared" si="863"/>
        <v>0</v>
      </c>
      <c r="BW978" s="644">
        <f t="shared" si="864"/>
        <v>0</v>
      </c>
      <c r="BX978" s="776">
        <f t="shared" si="865"/>
        <v>0</v>
      </c>
      <c r="BY978" s="644">
        <f t="shared" si="866"/>
        <v>0</v>
      </c>
      <c r="BZ978" s="338"/>
      <c r="CA978" s="338"/>
      <c r="CB978" s="338"/>
      <c r="CC978" s="338"/>
      <c r="CD978" s="338"/>
      <c r="CE978" s="338"/>
      <c r="CF978" s="338"/>
    </row>
    <row r="979" ht="15.75" customHeight="1">
      <c r="A979" s="338"/>
      <c r="B979" s="338"/>
      <c r="C979" s="338"/>
      <c r="D979" s="338"/>
      <c r="E979" s="338"/>
      <c r="F979" s="346"/>
      <c r="G979" s="773">
        <f t="shared" ref="G979:H979" si="995">L979+N979+P979+R979+T979+V979+X979+Z979+AB979+AD979+AF979+AH979+AJ979+AL979+AN979+AP979+AR979+AT979+AV979+AX979+AZ979+BB979+BD979+BF979+BH979+BJ979+BL979+BN979+BP979+BR979+BT979</f>
        <v>0</v>
      </c>
      <c r="H979" s="671">
        <f t="shared" si="995"/>
        <v>0</v>
      </c>
      <c r="I979" s="774">
        <f t="shared" si="4"/>
        <v>0</v>
      </c>
      <c r="J979" s="418"/>
      <c r="K979" s="407">
        <f t="shared" si="5"/>
        <v>0</v>
      </c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  <c r="AI979" s="338"/>
      <c r="AJ979" s="338"/>
      <c r="AK979" s="338"/>
      <c r="AL979" s="338"/>
      <c r="AM979" s="338"/>
      <c r="AN979" s="338"/>
      <c r="AO979" s="338"/>
      <c r="AP979" s="338"/>
      <c r="AQ979" s="338"/>
      <c r="AR979" s="338"/>
      <c r="AS979" s="338"/>
      <c r="AT979" s="338"/>
      <c r="AU979" s="338"/>
      <c r="AV979" s="338"/>
      <c r="AW979" s="338"/>
      <c r="AX979" s="338"/>
      <c r="AY979" s="338"/>
      <c r="AZ979" s="338"/>
      <c r="BA979" s="338"/>
      <c r="BB979" s="338"/>
      <c r="BC979" s="338"/>
      <c r="BD979" s="338"/>
      <c r="BE979" s="338"/>
      <c r="BF979" s="338"/>
      <c r="BG979" s="338"/>
      <c r="BH979" s="338"/>
      <c r="BI979" s="338"/>
      <c r="BJ979" s="338"/>
      <c r="BK979" s="338"/>
      <c r="BL979" s="338"/>
      <c r="BM979" s="338"/>
      <c r="BN979" s="338"/>
      <c r="BO979" s="338"/>
      <c r="BP979" s="338"/>
      <c r="BQ979" s="338"/>
      <c r="BR979" s="338"/>
      <c r="BS979" s="338"/>
      <c r="BT979" s="338"/>
      <c r="BU979" s="338"/>
      <c r="BV979" s="643">
        <f t="shared" si="863"/>
        <v>0</v>
      </c>
      <c r="BW979" s="644">
        <f t="shared" si="864"/>
        <v>0</v>
      </c>
      <c r="BX979" s="776">
        <f t="shared" si="865"/>
        <v>0</v>
      </c>
      <c r="BY979" s="644">
        <f t="shared" si="866"/>
        <v>0</v>
      </c>
      <c r="BZ979" s="338"/>
      <c r="CA979" s="338"/>
      <c r="CB979" s="338"/>
      <c r="CC979" s="338"/>
      <c r="CD979" s="338"/>
      <c r="CE979" s="338"/>
      <c r="CF979" s="338"/>
    </row>
    <row r="980" ht="15.75" customHeight="1">
      <c r="A980" s="338"/>
      <c r="B980" s="338"/>
      <c r="C980" s="338"/>
      <c r="D980" s="338"/>
      <c r="E980" s="338"/>
      <c r="F980" s="346"/>
      <c r="G980" s="773">
        <f t="shared" ref="G980:H980" si="996">L980+N980+P980+R980+T980+V980+X980+Z980+AB980+AD980+AF980+AH980+AJ980+AL980+AN980+AP980+AR980+AT980+AV980+AX980+AZ980+BB980+BD980+BF980+BH980+BJ980+BL980+BN980+BP980+BR980+BT980</f>
        <v>0</v>
      </c>
      <c r="H980" s="671">
        <f t="shared" si="996"/>
        <v>0</v>
      </c>
      <c r="I980" s="774">
        <f t="shared" si="4"/>
        <v>0</v>
      </c>
      <c r="J980" s="418"/>
      <c r="K980" s="407">
        <f t="shared" si="5"/>
        <v>0</v>
      </c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  <c r="AI980" s="338"/>
      <c r="AJ980" s="338"/>
      <c r="AK980" s="338"/>
      <c r="AL980" s="338"/>
      <c r="AM980" s="338"/>
      <c r="AN980" s="338"/>
      <c r="AO980" s="338"/>
      <c r="AP980" s="338"/>
      <c r="AQ980" s="338"/>
      <c r="AR980" s="338"/>
      <c r="AS980" s="338"/>
      <c r="AT980" s="338"/>
      <c r="AU980" s="338"/>
      <c r="AV980" s="338"/>
      <c r="AW980" s="338"/>
      <c r="AX980" s="338"/>
      <c r="AY980" s="338"/>
      <c r="AZ980" s="338"/>
      <c r="BA980" s="338"/>
      <c r="BB980" s="338"/>
      <c r="BC980" s="338"/>
      <c r="BD980" s="338"/>
      <c r="BE980" s="338"/>
      <c r="BF980" s="338"/>
      <c r="BG980" s="338"/>
      <c r="BH980" s="338"/>
      <c r="BI980" s="338"/>
      <c r="BJ980" s="338"/>
      <c r="BK980" s="338"/>
      <c r="BL980" s="338"/>
      <c r="BM980" s="338"/>
      <c r="BN980" s="338"/>
      <c r="BO980" s="338"/>
      <c r="BP980" s="338"/>
      <c r="BQ980" s="338"/>
      <c r="BR980" s="338"/>
      <c r="BS980" s="338"/>
      <c r="BT980" s="338"/>
      <c r="BU980" s="338"/>
      <c r="BV980" s="643">
        <f t="shared" si="863"/>
        <v>0</v>
      </c>
      <c r="BW980" s="644">
        <f t="shared" si="864"/>
        <v>0</v>
      </c>
      <c r="BX980" s="776">
        <f t="shared" si="865"/>
        <v>0</v>
      </c>
      <c r="BY980" s="644">
        <f t="shared" si="866"/>
        <v>0</v>
      </c>
      <c r="BZ980" s="338"/>
      <c r="CA980" s="338"/>
      <c r="CB980" s="338"/>
      <c r="CC980" s="338"/>
      <c r="CD980" s="338"/>
      <c r="CE980" s="338"/>
      <c r="CF980" s="338"/>
    </row>
    <row r="981" ht="15.75" customHeight="1">
      <c r="A981" s="338"/>
      <c r="B981" s="338"/>
      <c r="C981" s="338"/>
      <c r="D981" s="338"/>
      <c r="E981" s="338"/>
      <c r="F981" s="346"/>
      <c r="G981" s="773">
        <f t="shared" ref="G981:H981" si="997">L981+N981+P981+R981+T981+V981+X981+Z981+AB981+AD981+AF981+AH981+AJ981+AL981+AN981+AP981+AR981+AT981+AV981+AX981+AZ981+BB981+BD981+BF981+BH981+BJ981+BL981+BN981+BP981+BR981+BT981</f>
        <v>0</v>
      </c>
      <c r="H981" s="671">
        <f t="shared" si="997"/>
        <v>0</v>
      </c>
      <c r="I981" s="774">
        <f t="shared" si="4"/>
        <v>0</v>
      </c>
      <c r="J981" s="418"/>
      <c r="K981" s="407">
        <f t="shared" si="5"/>
        <v>0</v>
      </c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  <c r="AI981" s="338"/>
      <c r="AJ981" s="338"/>
      <c r="AK981" s="338"/>
      <c r="AL981" s="338"/>
      <c r="AM981" s="338"/>
      <c r="AN981" s="338"/>
      <c r="AO981" s="338"/>
      <c r="AP981" s="338"/>
      <c r="AQ981" s="338"/>
      <c r="AR981" s="338"/>
      <c r="AS981" s="338"/>
      <c r="AT981" s="338"/>
      <c r="AU981" s="338"/>
      <c r="AV981" s="338"/>
      <c r="AW981" s="338"/>
      <c r="AX981" s="338"/>
      <c r="AY981" s="338"/>
      <c r="AZ981" s="338"/>
      <c r="BA981" s="338"/>
      <c r="BB981" s="338"/>
      <c r="BC981" s="338"/>
      <c r="BD981" s="338"/>
      <c r="BE981" s="338"/>
      <c r="BF981" s="338"/>
      <c r="BG981" s="338"/>
      <c r="BH981" s="338"/>
      <c r="BI981" s="338"/>
      <c r="BJ981" s="338"/>
      <c r="BK981" s="338"/>
      <c r="BL981" s="338"/>
      <c r="BM981" s="338"/>
      <c r="BN981" s="338"/>
      <c r="BO981" s="338"/>
      <c r="BP981" s="338"/>
      <c r="BQ981" s="338"/>
      <c r="BR981" s="338"/>
      <c r="BS981" s="338"/>
      <c r="BT981" s="338"/>
      <c r="BU981" s="338"/>
      <c r="BV981" s="643">
        <f t="shared" si="863"/>
        <v>0</v>
      </c>
      <c r="BW981" s="644">
        <f t="shared" si="864"/>
        <v>0</v>
      </c>
      <c r="BX981" s="776">
        <f t="shared" si="865"/>
        <v>0</v>
      </c>
      <c r="BY981" s="644">
        <f t="shared" si="866"/>
        <v>0</v>
      </c>
      <c r="BZ981" s="338"/>
      <c r="CA981" s="338"/>
      <c r="CB981" s="338"/>
      <c r="CC981" s="338"/>
      <c r="CD981" s="338"/>
      <c r="CE981" s="338"/>
      <c r="CF981" s="338"/>
    </row>
    <row r="982" ht="15.75" customHeight="1">
      <c r="A982" s="338"/>
      <c r="B982" s="338"/>
      <c r="C982" s="338"/>
      <c r="D982" s="338"/>
      <c r="E982" s="338"/>
      <c r="F982" s="346"/>
      <c r="G982" s="773">
        <f t="shared" ref="G982:H982" si="998">L982+N982+P982+R982+T982+V982+X982+Z982+AB982+AD982+AF982+AH982+AJ982+AL982+AN982+AP982+AR982+AT982+AV982+AX982+AZ982+BB982+BD982+BF982+BH982+BJ982+BL982+BN982+BP982+BR982+BT982</f>
        <v>0</v>
      </c>
      <c r="H982" s="671">
        <f t="shared" si="998"/>
        <v>0</v>
      </c>
      <c r="I982" s="774">
        <f t="shared" si="4"/>
        <v>0</v>
      </c>
      <c r="J982" s="418"/>
      <c r="K982" s="407">
        <f t="shared" si="5"/>
        <v>0</v>
      </c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  <c r="AI982" s="338"/>
      <c r="AJ982" s="338"/>
      <c r="AK982" s="338"/>
      <c r="AL982" s="338"/>
      <c r="AM982" s="338"/>
      <c r="AN982" s="338"/>
      <c r="AO982" s="338"/>
      <c r="AP982" s="338"/>
      <c r="AQ982" s="338"/>
      <c r="AR982" s="338"/>
      <c r="AS982" s="338"/>
      <c r="AT982" s="338"/>
      <c r="AU982" s="338"/>
      <c r="AV982" s="338"/>
      <c r="AW982" s="338"/>
      <c r="AX982" s="338"/>
      <c r="AY982" s="338"/>
      <c r="AZ982" s="338"/>
      <c r="BA982" s="338"/>
      <c r="BB982" s="338"/>
      <c r="BC982" s="338"/>
      <c r="BD982" s="338"/>
      <c r="BE982" s="338"/>
      <c r="BF982" s="338"/>
      <c r="BG982" s="338"/>
      <c r="BH982" s="338"/>
      <c r="BI982" s="338"/>
      <c r="BJ982" s="338"/>
      <c r="BK982" s="338"/>
      <c r="BL982" s="338"/>
      <c r="BM982" s="338"/>
      <c r="BN982" s="338"/>
      <c r="BO982" s="338"/>
      <c r="BP982" s="338"/>
      <c r="BQ982" s="338"/>
      <c r="BR982" s="338"/>
      <c r="BS982" s="338"/>
      <c r="BT982" s="338"/>
      <c r="BU982" s="338"/>
      <c r="BV982" s="643">
        <f t="shared" si="863"/>
        <v>0</v>
      </c>
      <c r="BW982" s="644">
        <f t="shared" si="864"/>
        <v>0</v>
      </c>
      <c r="BX982" s="776">
        <f t="shared" si="865"/>
        <v>0</v>
      </c>
      <c r="BY982" s="644">
        <f t="shared" si="866"/>
        <v>0</v>
      </c>
      <c r="BZ982" s="338"/>
      <c r="CA982" s="338"/>
      <c r="CB982" s="338"/>
      <c r="CC982" s="338"/>
      <c r="CD982" s="338"/>
      <c r="CE982" s="338"/>
      <c r="CF982" s="338"/>
    </row>
    <row r="983" ht="15.75" customHeight="1">
      <c r="A983" s="338"/>
      <c r="B983" s="338"/>
      <c r="C983" s="338"/>
      <c r="D983" s="338"/>
      <c r="E983" s="338"/>
      <c r="F983" s="346"/>
      <c r="G983" s="773">
        <f t="shared" ref="G983:H983" si="999">L983+N983+P983+R983+T983+V983+X983+Z983+AB983+AD983+AF983+AH983+AJ983+AL983+AN983+AP983+AR983+AT983+AV983+AX983+AZ983+BB983+BD983+BF983+BH983+BJ983+BL983+BN983+BP983+BR983+BT983</f>
        <v>0</v>
      </c>
      <c r="H983" s="671">
        <f t="shared" si="999"/>
        <v>0</v>
      </c>
      <c r="I983" s="774">
        <f t="shared" si="4"/>
        <v>0</v>
      </c>
      <c r="J983" s="418"/>
      <c r="K983" s="407">
        <f t="shared" si="5"/>
        <v>0</v>
      </c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  <c r="AI983" s="338"/>
      <c r="AJ983" s="338"/>
      <c r="AK983" s="338"/>
      <c r="AL983" s="338"/>
      <c r="AM983" s="338"/>
      <c r="AN983" s="338"/>
      <c r="AO983" s="338"/>
      <c r="AP983" s="338"/>
      <c r="AQ983" s="338"/>
      <c r="AR983" s="338"/>
      <c r="AS983" s="338"/>
      <c r="AT983" s="338"/>
      <c r="AU983" s="338"/>
      <c r="AV983" s="338"/>
      <c r="AW983" s="338"/>
      <c r="AX983" s="338"/>
      <c r="AY983" s="338"/>
      <c r="AZ983" s="338"/>
      <c r="BA983" s="338"/>
      <c r="BB983" s="338"/>
      <c r="BC983" s="338"/>
      <c r="BD983" s="338"/>
      <c r="BE983" s="338"/>
      <c r="BF983" s="338"/>
      <c r="BG983" s="338"/>
      <c r="BH983" s="338"/>
      <c r="BI983" s="338"/>
      <c r="BJ983" s="338"/>
      <c r="BK983" s="338"/>
      <c r="BL983" s="338"/>
      <c r="BM983" s="338"/>
      <c r="BN983" s="338"/>
      <c r="BO983" s="338"/>
      <c r="BP983" s="338"/>
      <c r="BQ983" s="338"/>
      <c r="BR983" s="338"/>
      <c r="BS983" s="338"/>
      <c r="BT983" s="338"/>
      <c r="BU983" s="338"/>
      <c r="BV983" s="643"/>
      <c r="BW983" s="644"/>
      <c r="BX983" s="776"/>
      <c r="BY983" s="644"/>
      <c r="BZ983" s="338"/>
      <c r="CA983" s="338"/>
      <c r="CB983" s="338"/>
      <c r="CC983" s="338"/>
      <c r="CD983" s="338"/>
      <c r="CE983" s="338"/>
      <c r="CF983" s="338"/>
    </row>
    <row r="984" ht="15.75" customHeight="1">
      <c r="A984" s="338"/>
      <c r="B984" s="338"/>
      <c r="C984" s="338"/>
      <c r="D984" s="338"/>
      <c r="E984" s="338"/>
      <c r="F984" s="346"/>
      <c r="G984" s="773">
        <f t="shared" ref="G984:H984" si="1000">L984+N984+P984+R984+T984+V984+X984+Z984+AB984+AD984+AF984+AH984+AJ984+AL984+AN984+AP984+AR984+AT984+AV984+AX984+AZ984+BB984+BD984+BF984+BH984+BJ984+BL984+BN984+BP984+BR984+BT984</f>
        <v>0</v>
      </c>
      <c r="H984" s="671">
        <f t="shared" si="1000"/>
        <v>0</v>
      </c>
      <c r="I984" s="774">
        <f t="shared" si="4"/>
        <v>0</v>
      </c>
      <c r="J984" s="418"/>
      <c r="K984" s="407">
        <f t="shared" si="5"/>
        <v>0</v>
      </c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  <c r="AI984" s="338"/>
      <c r="AJ984" s="338"/>
      <c r="AK984" s="338"/>
      <c r="AL984" s="338"/>
      <c r="AM984" s="338"/>
      <c r="AN984" s="338"/>
      <c r="AO984" s="338"/>
      <c r="AP984" s="338"/>
      <c r="AQ984" s="338"/>
      <c r="AR984" s="338"/>
      <c r="AS984" s="338"/>
      <c r="AT984" s="338"/>
      <c r="AU984" s="338"/>
      <c r="AV984" s="338"/>
      <c r="AW984" s="338"/>
      <c r="AX984" s="338"/>
      <c r="AY984" s="338"/>
      <c r="AZ984" s="338"/>
      <c r="BA984" s="338"/>
      <c r="BB984" s="338"/>
      <c r="BC984" s="338"/>
      <c r="BD984" s="338"/>
      <c r="BE984" s="338"/>
      <c r="BF984" s="338"/>
      <c r="BG984" s="338"/>
      <c r="BH984" s="338"/>
      <c r="BI984" s="338"/>
      <c r="BJ984" s="338"/>
      <c r="BK984" s="338"/>
      <c r="BL984" s="338"/>
      <c r="BM984" s="338"/>
      <c r="BN984" s="338"/>
      <c r="BO984" s="338"/>
      <c r="BP984" s="338"/>
      <c r="BQ984" s="338"/>
      <c r="BR984" s="338"/>
      <c r="BS984" s="338"/>
      <c r="BT984" s="338"/>
      <c r="BU984" s="338"/>
      <c r="BV984" s="643"/>
      <c r="BW984" s="644"/>
      <c r="BX984" s="776"/>
      <c r="BY984" s="644"/>
      <c r="BZ984" s="338"/>
      <c r="CA984" s="338"/>
      <c r="CB984" s="338"/>
      <c r="CC984" s="338"/>
      <c r="CD984" s="338"/>
      <c r="CE984" s="338"/>
      <c r="CF984" s="338"/>
    </row>
    <row r="985" ht="15.75" customHeight="1">
      <c r="A985" s="338"/>
      <c r="B985" s="338"/>
      <c r="C985" s="338"/>
      <c r="D985" s="338"/>
      <c r="E985" s="338"/>
      <c r="F985" s="346"/>
      <c r="G985" s="773">
        <f t="shared" ref="G985:H985" si="1001">L985+N985+P985+R985+T985+V985+X985+Z985+AB985+AD985+AF985+AH985+AJ985+AL985+AN985+AP985+AR985+AT985+AV985+AX985+AZ985+BB985+BD985+BF985+BH985+BJ985+BL985+BN985+BP985+BR985+BT985</f>
        <v>0</v>
      </c>
      <c r="H985" s="671">
        <f t="shared" si="1001"/>
        <v>0</v>
      </c>
      <c r="I985" s="774">
        <f t="shared" si="4"/>
        <v>0</v>
      </c>
      <c r="J985" s="418"/>
      <c r="K985" s="407">
        <f t="shared" si="5"/>
        <v>0</v>
      </c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  <c r="AV985" s="338"/>
      <c r="AW985" s="338"/>
      <c r="AX985" s="338"/>
      <c r="AY985" s="338"/>
      <c r="AZ985" s="338"/>
      <c r="BA985" s="338"/>
      <c r="BB985" s="338"/>
      <c r="BC985" s="338"/>
      <c r="BD985" s="338"/>
      <c r="BE985" s="338"/>
      <c r="BF985" s="338"/>
      <c r="BG985" s="338"/>
      <c r="BH985" s="338"/>
      <c r="BI985" s="338"/>
      <c r="BJ985" s="338"/>
      <c r="BK985" s="338"/>
      <c r="BL985" s="338"/>
      <c r="BM985" s="338"/>
      <c r="BN985" s="338"/>
      <c r="BO985" s="338"/>
      <c r="BP985" s="338"/>
      <c r="BQ985" s="338"/>
      <c r="BR985" s="338"/>
      <c r="BS985" s="338"/>
      <c r="BT985" s="338"/>
      <c r="BU985" s="338"/>
      <c r="BV985" s="643"/>
      <c r="BW985" s="644"/>
      <c r="BX985" s="776"/>
      <c r="BY985" s="644"/>
      <c r="BZ985" s="338"/>
      <c r="CA985" s="338"/>
      <c r="CB985" s="338"/>
      <c r="CC985" s="338"/>
      <c r="CD985" s="338"/>
      <c r="CE985" s="338"/>
      <c r="CF985" s="338"/>
    </row>
    <row r="986" ht="15.75" customHeight="1">
      <c r="A986" s="338"/>
      <c r="B986" s="338"/>
      <c r="C986" s="338"/>
      <c r="D986" s="338"/>
      <c r="E986" s="338"/>
      <c r="F986" s="346"/>
      <c r="G986" s="773">
        <f t="shared" ref="G986:H986" si="1002">L986+N986+P986+R986+T986+V986+X986+Z986+AB986+AD986+AF986+AH986+AJ986+AL986+AN986+AP986+AR986+AT986+AV986+AX986+AZ986+BB986+BD986+BF986+BH986+BJ986+BL986+BN986+BP986+BR986+BT986</f>
        <v>0</v>
      </c>
      <c r="H986" s="671">
        <f t="shared" si="1002"/>
        <v>0</v>
      </c>
      <c r="I986" s="774">
        <f t="shared" si="4"/>
        <v>0</v>
      </c>
      <c r="J986" s="418"/>
      <c r="K986" s="407">
        <f t="shared" si="5"/>
        <v>0</v>
      </c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  <c r="AI986" s="338"/>
      <c r="AJ986" s="338"/>
      <c r="AK986" s="338"/>
      <c r="AL986" s="338"/>
      <c r="AM986" s="338"/>
      <c r="AN986" s="338"/>
      <c r="AO986" s="338"/>
      <c r="AP986" s="338"/>
      <c r="AQ986" s="338"/>
      <c r="AR986" s="338"/>
      <c r="AS986" s="338"/>
      <c r="AT986" s="338"/>
      <c r="AU986" s="338"/>
      <c r="AV986" s="338"/>
      <c r="AW986" s="338"/>
      <c r="AX986" s="338"/>
      <c r="AY986" s="338"/>
      <c r="AZ986" s="338"/>
      <c r="BA986" s="338"/>
      <c r="BB986" s="338"/>
      <c r="BC986" s="338"/>
      <c r="BD986" s="338"/>
      <c r="BE986" s="338"/>
      <c r="BF986" s="338"/>
      <c r="BG986" s="338"/>
      <c r="BH986" s="338"/>
      <c r="BI986" s="338"/>
      <c r="BJ986" s="338"/>
      <c r="BK986" s="338"/>
      <c r="BL986" s="338"/>
      <c r="BM986" s="338"/>
      <c r="BN986" s="338"/>
      <c r="BO986" s="338"/>
      <c r="BP986" s="338"/>
      <c r="BQ986" s="338"/>
      <c r="BR986" s="338"/>
      <c r="BS986" s="338"/>
      <c r="BT986" s="338"/>
      <c r="BU986" s="338"/>
      <c r="BV986" s="643"/>
      <c r="BW986" s="644"/>
      <c r="BX986" s="776"/>
      <c r="BY986" s="644"/>
      <c r="BZ986" s="338"/>
      <c r="CA986" s="338"/>
      <c r="CB986" s="338"/>
      <c r="CC986" s="338"/>
      <c r="CD986" s="338"/>
      <c r="CE986" s="338"/>
      <c r="CF986" s="338"/>
    </row>
    <row r="987" ht="15.75" customHeight="1">
      <c r="A987" s="338"/>
      <c r="B987" s="338"/>
      <c r="C987" s="338"/>
      <c r="D987" s="338"/>
      <c r="E987" s="338"/>
      <c r="F987" s="346"/>
      <c r="G987" s="773">
        <f t="shared" ref="G987:H987" si="1003">L987+N987+P987+R987+T987+V987+X987+Z987+AB987+AD987+AF987+AH987+AJ987+AL987+AN987+AP987+AR987+AT987+AV987+AX987+AZ987+BB987+BD987+BF987+BH987+BJ987+BL987+BN987+BP987+BR987+BT987</f>
        <v>0</v>
      </c>
      <c r="H987" s="671">
        <f t="shared" si="1003"/>
        <v>0</v>
      </c>
      <c r="I987" s="774">
        <f t="shared" si="4"/>
        <v>0</v>
      </c>
      <c r="J987" s="418"/>
      <c r="K987" s="407">
        <f t="shared" si="5"/>
        <v>0</v>
      </c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  <c r="AI987" s="338"/>
      <c r="AJ987" s="338"/>
      <c r="AK987" s="338"/>
      <c r="AL987" s="338"/>
      <c r="AM987" s="338"/>
      <c r="AN987" s="338"/>
      <c r="AO987" s="338"/>
      <c r="AP987" s="338"/>
      <c r="AQ987" s="338"/>
      <c r="AR987" s="338"/>
      <c r="AS987" s="338"/>
      <c r="AT987" s="338"/>
      <c r="AU987" s="338"/>
      <c r="AV987" s="338"/>
      <c r="AW987" s="338"/>
      <c r="AX987" s="338"/>
      <c r="AY987" s="338"/>
      <c r="AZ987" s="338"/>
      <c r="BA987" s="338"/>
      <c r="BB987" s="338"/>
      <c r="BC987" s="338"/>
      <c r="BD987" s="338"/>
      <c r="BE987" s="338"/>
      <c r="BF987" s="338"/>
      <c r="BG987" s="338"/>
      <c r="BH987" s="338"/>
      <c r="BI987" s="338"/>
      <c r="BJ987" s="338"/>
      <c r="BK987" s="338"/>
      <c r="BL987" s="338"/>
      <c r="BM987" s="338"/>
      <c r="BN987" s="338"/>
      <c r="BO987" s="338"/>
      <c r="BP987" s="338"/>
      <c r="BQ987" s="338"/>
      <c r="BR987" s="338"/>
      <c r="BS987" s="338"/>
      <c r="BT987" s="338"/>
      <c r="BU987" s="338"/>
      <c r="BV987" s="643"/>
      <c r="BW987" s="644"/>
      <c r="BX987" s="776"/>
      <c r="BY987" s="644"/>
      <c r="BZ987" s="338"/>
      <c r="CA987" s="338"/>
      <c r="CB987" s="338"/>
      <c r="CC987" s="338"/>
      <c r="CD987" s="338"/>
      <c r="CE987" s="338"/>
      <c r="CF987" s="338"/>
    </row>
    <row r="988" ht="15.75" customHeight="1">
      <c r="A988" s="338"/>
      <c r="B988" s="338"/>
      <c r="C988" s="338"/>
      <c r="D988" s="338"/>
      <c r="E988" s="338"/>
      <c r="F988" s="346"/>
      <c r="G988" s="773">
        <f t="shared" ref="G988:H988" si="1004">L988+N988+P988+R988+T988+V988+X988+Z988+AB988+AD988+AF988+AH988+AJ988+AL988+AN988+AP988+AR988+AT988+AV988+AX988+AZ988+BB988+BD988+BF988+BH988+BJ988+BL988+BN988+BP988+BR988+BT988</f>
        <v>0</v>
      </c>
      <c r="H988" s="671">
        <f t="shared" si="1004"/>
        <v>0</v>
      </c>
      <c r="I988" s="774">
        <f t="shared" si="4"/>
        <v>0</v>
      </c>
      <c r="J988" s="418"/>
      <c r="K988" s="407">
        <f t="shared" si="5"/>
        <v>0</v>
      </c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  <c r="AI988" s="338"/>
      <c r="AJ988" s="338"/>
      <c r="AK988" s="338"/>
      <c r="AL988" s="338"/>
      <c r="AM988" s="338"/>
      <c r="AN988" s="338"/>
      <c r="AO988" s="338"/>
      <c r="AP988" s="338"/>
      <c r="AQ988" s="338"/>
      <c r="AR988" s="338"/>
      <c r="AS988" s="338"/>
      <c r="AT988" s="338"/>
      <c r="AU988" s="338"/>
      <c r="AV988" s="338"/>
      <c r="AW988" s="338"/>
      <c r="AX988" s="338"/>
      <c r="AY988" s="338"/>
      <c r="AZ988" s="338"/>
      <c r="BA988" s="338"/>
      <c r="BB988" s="338"/>
      <c r="BC988" s="338"/>
      <c r="BD988" s="338"/>
      <c r="BE988" s="338"/>
      <c r="BF988" s="338"/>
      <c r="BG988" s="338"/>
      <c r="BH988" s="338"/>
      <c r="BI988" s="338"/>
      <c r="BJ988" s="338"/>
      <c r="BK988" s="338"/>
      <c r="BL988" s="338"/>
      <c r="BM988" s="338"/>
      <c r="BN988" s="338"/>
      <c r="BO988" s="338"/>
      <c r="BP988" s="338"/>
      <c r="BQ988" s="338"/>
      <c r="BR988" s="338"/>
      <c r="BS988" s="338"/>
      <c r="BT988" s="338"/>
      <c r="BU988" s="338"/>
      <c r="BV988" s="643"/>
      <c r="BW988" s="644"/>
      <c r="BX988" s="776"/>
      <c r="BY988" s="644"/>
      <c r="BZ988" s="338"/>
      <c r="CA988" s="338"/>
      <c r="CB988" s="338"/>
      <c r="CC988" s="338"/>
      <c r="CD988" s="338"/>
      <c r="CE988" s="338"/>
      <c r="CF988" s="338"/>
    </row>
    <row r="989" ht="15.75" customHeight="1">
      <c r="A989" s="338"/>
      <c r="B989" s="338"/>
      <c r="C989" s="338"/>
      <c r="D989" s="338"/>
      <c r="E989" s="338"/>
      <c r="F989" s="346"/>
      <c r="G989" s="773">
        <f t="shared" ref="G989:H989" si="1005">L989+N989+P989+R989+T989+V989+X989+Z989+AB989+AD989+AF989+AH989+AJ989+AL989+AN989+AP989+AR989+AT989+AV989+AX989+AZ989+BB989+BD989+BF989+BH989+BJ989+BL989+BN989+BP989+BR989+BT989</f>
        <v>0</v>
      </c>
      <c r="H989" s="671">
        <f t="shared" si="1005"/>
        <v>0</v>
      </c>
      <c r="I989" s="774">
        <f t="shared" si="4"/>
        <v>0</v>
      </c>
      <c r="J989" s="418"/>
      <c r="K989" s="407">
        <f t="shared" si="5"/>
        <v>0</v>
      </c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  <c r="AI989" s="338"/>
      <c r="AJ989" s="338"/>
      <c r="AK989" s="338"/>
      <c r="AL989" s="338"/>
      <c r="AM989" s="338"/>
      <c r="AN989" s="338"/>
      <c r="AO989" s="338"/>
      <c r="AP989" s="338"/>
      <c r="AQ989" s="338"/>
      <c r="AR989" s="338"/>
      <c r="AS989" s="338"/>
      <c r="AT989" s="338"/>
      <c r="AU989" s="338"/>
      <c r="AV989" s="338"/>
      <c r="AW989" s="338"/>
      <c r="AX989" s="338"/>
      <c r="AY989" s="338"/>
      <c r="AZ989" s="338"/>
      <c r="BA989" s="338"/>
      <c r="BB989" s="338"/>
      <c r="BC989" s="338"/>
      <c r="BD989" s="338"/>
      <c r="BE989" s="338"/>
      <c r="BF989" s="338"/>
      <c r="BG989" s="338"/>
      <c r="BH989" s="338"/>
      <c r="BI989" s="338"/>
      <c r="BJ989" s="338"/>
      <c r="BK989" s="338"/>
      <c r="BL989" s="338"/>
      <c r="BM989" s="338"/>
      <c r="BN989" s="338"/>
      <c r="BO989" s="338"/>
      <c r="BP989" s="338"/>
      <c r="BQ989" s="338"/>
      <c r="BR989" s="338"/>
      <c r="BS989" s="338"/>
      <c r="BT989" s="338"/>
      <c r="BU989" s="338"/>
      <c r="BV989" s="643"/>
      <c r="BW989" s="644"/>
      <c r="BX989" s="776"/>
      <c r="BY989" s="644"/>
      <c r="BZ989" s="338"/>
      <c r="CA989" s="338"/>
      <c r="CB989" s="338"/>
      <c r="CC989" s="338"/>
      <c r="CD989" s="338"/>
      <c r="CE989" s="338"/>
      <c r="CF989" s="338"/>
    </row>
    <row r="990" ht="15.75" customHeight="1">
      <c r="A990" s="338"/>
      <c r="B990" s="338"/>
      <c r="C990" s="338"/>
      <c r="D990" s="338"/>
      <c r="E990" s="338"/>
      <c r="F990" s="346"/>
      <c r="G990" s="773">
        <f t="shared" ref="G990:H990" si="1006">L990+N990+P990+R990+T990+V990+X990+Z990+AB990+AD990+AF990+AH990+AJ990+AL990+AN990+AP990+AR990+AT990+AV990+AX990+AZ990+BB990+BD990+BF990+BH990+BJ990+BL990+BN990+BP990+BR990+BT990</f>
        <v>0</v>
      </c>
      <c r="H990" s="671">
        <f t="shared" si="1006"/>
        <v>0</v>
      </c>
      <c r="I990" s="774">
        <f t="shared" si="4"/>
        <v>0</v>
      </c>
      <c r="J990" s="418"/>
      <c r="K990" s="407">
        <f t="shared" si="5"/>
        <v>0</v>
      </c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  <c r="AI990" s="338"/>
      <c r="AJ990" s="338"/>
      <c r="AK990" s="338"/>
      <c r="AL990" s="338"/>
      <c r="AM990" s="338"/>
      <c r="AN990" s="338"/>
      <c r="AO990" s="338"/>
      <c r="AP990" s="338"/>
      <c r="AQ990" s="338"/>
      <c r="AR990" s="338"/>
      <c r="AS990" s="338"/>
      <c r="AT990" s="338"/>
      <c r="AU990" s="338"/>
      <c r="AV990" s="338"/>
      <c r="AW990" s="338"/>
      <c r="AX990" s="338"/>
      <c r="AY990" s="338"/>
      <c r="AZ990" s="338"/>
      <c r="BA990" s="338"/>
      <c r="BB990" s="338"/>
      <c r="BC990" s="338"/>
      <c r="BD990" s="338"/>
      <c r="BE990" s="338"/>
      <c r="BF990" s="338"/>
      <c r="BG990" s="338"/>
      <c r="BH990" s="338"/>
      <c r="BI990" s="338"/>
      <c r="BJ990" s="338"/>
      <c r="BK990" s="338"/>
      <c r="BL990" s="338"/>
      <c r="BM990" s="338"/>
      <c r="BN990" s="338"/>
      <c r="BO990" s="338"/>
      <c r="BP990" s="338"/>
      <c r="BQ990" s="338"/>
      <c r="BR990" s="338"/>
      <c r="BS990" s="338"/>
      <c r="BT990" s="338"/>
      <c r="BU990" s="338"/>
      <c r="BV990" s="643"/>
      <c r="BW990" s="644"/>
      <c r="BX990" s="776"/>
      <c r="BY990" s="644"/>
      <c r="BZ990" s="338"/>
      <c r="CA990" s="338"/>
      <c r="CB990" s="338"/>
      <c r="CC990" s="338"/>
      <c r="CD990" s="338"/>
      <c r="CE990" s="338"/>
      <c r="CF990" s="338"/>
    </row>
    <row r="991" ht="15.75" customHeight="1">
      <c r="A991" s="338"/>
      <c r="B991" s="338"/>
      <c r="C991" s="338"/>
      <c r="D991" s="338"/>
      <c r="E991" s="338"/>
      <c r="F991" s="346"/>
      <c r="G991" s="773">
        <f t="shared" ref="G991:H991" si="1007">L991+N991+P991+R991+T991+V991+X991+Z991+AB991+AD991+AF991+AH991+AJ991+AL991+AN991+AP991+AR991+AT991+AV991+AX991+AZ991+BB991+BD991+BF991+BH991+BJ991+BL991+BN991+BP991+BR991+BT991</f>
        <v>0</v>
      </c>
      <c r="H991" s="671">
        <f t="shared" si="1007"/>
        <v>0</v>
      </c>
      <c r="I991" s="774">
        <f t="shared" si="4"/>
        <v>0</v>
      </c>
      <c r="J991" s="418"/>
      <c r="K991" s="407">
        <f t="shared" si="5"/>
        <v>0</v>
      </c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  <c r="AI991" s="338"/>
      <c r="AJ991" s="338"/>
      <c r="AK991" s="338"/>
      <c r="AL991" s="338"/>
      <c r="AM991" s="338"/>
      <c r="AN991" s="338"/>
      <c r="AO991" s="338"/>
      <c r="AP991" s="338"/>
      <c r="AQ991" s="338"/>
      <c r="AR991" s="338"/>
      <c r="AS991" s="338"/>
      <c r="AT991" s="338"/>
      <c r="AU991" s="338"/>
      <c r="AV991" s="338"/>
      <c r="AW991" s="338"/>
      <c r="AX991" s="338"/>
      <c r="AY991" s="338"/>
      <c r="AZ991" s="338"/>
      <c r="BA991" s="338"/>
      <c r="BB991" s="338"/>
      <c r="BC991" s="338"/>
      <c r="BD991" s="338"/>
      <c r="BE991" s="338"/>
      <c r="BF991" s="338"/>
      <c r="BG991" s="338"/>
      <c r="BH991" s="338"/>
      <c r="BI991" s="338"/>
      <c r="BJ991" s="338"/>
      <c r="BK991" s="338"/>
      <c r="BL991" s="338"/>
      <c r="BM991" s="338"/>
      <c r="BN991" s="338"/>
      <c r="BO991" s="338"/>
      <c r="BP991" s="338"/>
      <c r="BQ991" s="338"/>
      <c r="BR991" s="338"/>
      <c r="BS991" s="338"/>
      <c r="BT991" s="338"/>
      <c r="BU991" s="338"/>
      <c r="BV991" s="643"/>
      <c r="BW991" s="644"/>
      <c r="BX991" s="776"/>
      <c r="BY991" s="644"/>
      <c r="BZ991" s="338"/>
      <c r="CA991" s="338"/>
      <c r="CB991" s="338"/>
      <c r="CC991" s="338"/>
      <c r="CD991" s="338"/>
      <c r="CE991" s="338"/>
      <c r="CF991" s="338"/>
    </row>
    <row r="992" ht="15.75" customHeight="1">
      <c r="A992" s="338"/>
      <c r="B992" s="338"/>
      <c r="C992" s="338"/>
      <c r="D992" s="338"/>
      <c r="E992" s="338"/>
      <c r="F992" s="346"/>
      <c r="G992" s="773">
        <f t="shared" ref="G992:H992" si="1008">L992+N992+P992+R992+T992+V992+X992+Z992+AB992+AD992+AF992+AH992+AJ992+AL992+AN992+AP992+AR992+AT992+AV992+AX992+AZ992+BB992+BD992+BF992+BH992+BJ992+BL992+BN992+BP992+BR992+BT992</f>
        <v>0</v>
      </c>
      <c r="H992" s="671">
        <f t="shared" si="1008"/>
        <v>0</v>
      </c>
      <c r="I992" s="774">
        <f t="shared" si="4"/>
        <v>0</v>
      </c>
      <c r="J992" s="418"/>
      <c r="K992" s="407">
        <f t="shared" si="5"/>
        <v>0</v>
      </c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  <c r="AI992" s="338"/>
      <c r="AJ992" s="338"/>
      <c r="AK992" s="338"/>
      <c r="AL992" s="338"/>
      <c r="AM992" s="338"/>
      <c r="AN992" s="338"/>
      <c r="AO992" s="338"/>
      <c r="AP992" s="338"/>
      <c r="AQ992" s="338"/>
      <c r="AR992" s="338"/>
      <c r="AS992" s="338"/>
      <c r="AT992" s="338"/>
      <c r="AU992" s="338"/>
      <c r="AV992" s="338"/>
      <c r="AW992" s="338"/>
      <c r="AX992" s="338"/>
      <c r="AY992" s="338"/>
      <c r="AZ992" s="338"/>
      <c r="BA992" s="338"/>
      <c r="BB992" s="338"/>
      <c r="BC992" s="338"/>
      <c r="BD992" s="338"/>
      <c r="BE992" s="338"/>
      <c r="BF992" s="338"/>
      <c r="BG992" s="338"/>
      <c r="BH992" s="338"/>
      <c r="BI992" s="338"/>
      <c r="BJ992" s="338"/>
      <c r="BK992" s="338"/>
      <c r="BL992" s="338"/>
      <c r="BM992" s="338"/>
      <c r="BN992" s="338"/>
      <c r="BO992" s="338"/>
      <c r="BP992" s="338"/>
      <c r="BQ992" s="338"/>
      <c r="BR992" s="338"/>
      <c r="BS992" s="338"/>
      <c r="BT992" s="338"/>
      <c r="BU992" s="338"/>
      <c r="BV992" s="643"/>
      <c r="BW992" s="644"/>
      <c r="BX992" s="776"/>
      <c r="BY992" s="644"/>
      <c r="BZ992" s="338"/>
      <c r="CA992" s="338"/>
      <c r="CB992" s="338"/>
      <c r="CC992" s="338"/>
      <c r="CD992" s="338"/>
      <c r="CE992" s="338"/>
      <c r="CF992" s="338"/>
    </row>
    <row r="993" ht="15.75" customHeight="1">
      <c r="A993" s="338"/>
      <c r="B993" s="338"/>
      <c r="C993" s="338"/>
      <c r="D993" s="338"/>
      <c r="E993" s="338"/>
      <c r="F993" s="346"/>
      <c r="G993" s="773">
        <f t="shared" ref="G993:H993" si="1009">L993+N993+P993+R993+T993+V993+X993+Z993+AB993+AD993+AF993+AH993+AJ993+AL993+AN993+AP993+AR993+AT993+AV993+AX993+AZ993+BB993+BD993+BF993+BH993+BJ993+BL993+BN993+BP993+BR993+BT993</f>
        <v>0</v>
      </c>
      <c r="H993" s="671">
        <f t="shared" si="1009"/>
        <v>0</v>
      </c>
      <c r="I993" s="774">
        <f t="shared" si="4"/>
        <v>0</v>
      </c>
      <c r="J993" s="418"/>
      <c r="K993" s="407">
        <f t="shared" si="5"/>
        <v>0</v>
      </c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  <c r="AI993" s="338"/>
      <c r="AJ993" s="338"/>
      <c r="AK993" s="338"/>
      <c r="AL993" s="338"/>
      <c r="AM993" s="338"/>
      <c r="AN993" s="338"/>
      <c r="AO993" s="338"/>
      <c r="AP993" s="338"/>
      <c r="AQ993" s="338"/>
      <c r="AR993" s="338"/>
      <c r="AS993" s="338"/>
      <c r="AT993" s="338"/>
      <c r="AU993" s="338"/>
      <c r="AV993" s="338"/>
      <c r="AW993" s="338"/>
      <c r="AX993" s="338"/>
      <c r="AY993" s="338"/>
      <c r="AZ993" s="338"/>
      <c r="BA993" s="338"/>
      <c r="BB993" s="338"/>
      <c r="BC993" s="338"/>
      <c r="BD993" s="338"/>
      <c r="BE993" s="338"/>
      <c r="BF993" s="338"/>
      <c r="BG993" s="338"/>
      <c r="BH993" s="338"/>
      <c r="BI993" s="338"/>
      <c r="BJ993" s="338"/>
      <c r="BK993" s="338"/>
      <c r="BL993" s="338"/>
      <c r="BM993" s="338"/>
      <c r="BN993" s="338"/>
      <c r="BO993" s="338"/>
      <c r="BP993" s="338"/>
      <c r="BQ993" s="338"/>
      <c r="BR993" s="338"/>
      <c r="BS993" s="338"/>
      <c r="BT993" s="338"/>
      <c r="BU993" s="338"/>
      <c r="BV993" s="643"/>
      <c r="BW993" s="644"/>
      <c r="BX993" s="776"/>
      <c r="BY993" s="644"/>
      <c r="BZ993" s="338"/>
      <c r="CA993" s="338"/>
      <c r="CB993" s="338"/>
      <c r="CC993" s="338"/>
      <c r="CD993" s="338"/>
      <c r="CE993" s="338"/>
      <c r="CF993" s="338"/>
    </row>
    <row r="994" ht="15.75" customHeight="1">
      <c r="A994" s="338"/>
      <c r="B994" s="338"/>
      <c r="C994" s="338"/>
      <c r="D994" s="338"/>
      <c r="E994" s="338"/>
      <c r="F994" s="346"/>
      <c r="G994" s="773">
        <f t="shared" ref="G994:H994" si="1010">L994+N994+P994+R994+T994+V994+X994+Z994+AB994+AD994+AF994+AH994+AJ994+AL994+AN994+AP994+AR994+AT994+AV994+AX994+AZ994+BB994+BD994+BF994+BH994+BJ994+BL994+BN994+BP994+BR994+BT994</f>
        <v>0</v>
      </c>
      <c r="H994" s="671">
        <f t="shared" si="1010"/>
        <v>0</v>
      </c>
      <c r="I994" s="774">
        <f t="shared" si="4"/>
        <v>0</v>
      </c>
      <c r="J994" s="418"/>
      <c r="K994" s="407">
        <f t="shared" si="5"/>
        <v>0</v>
      </c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  <c r="AI994" s="338"/>
      <c r="AJ994" s="338"/>
      <c r="AK994" s="338"/>
      <c r="AL994" s="338"/>
      <c r="AM994" s="338"/>
      <c r="AN994" s="338"/>
      <c r="AO994" s="338"/>
      <c r="AP994" s="338"/>
      <c r="AQ994" s="338"/>
      <c r="AR994" s="338"/>
      <c r="AS994" s="338"/>
      <c r="AT994" s="338"/>
      <c r="AU994" s="338"/>
      <c r="AV994" s="338"/>
      <c r="AW994" s="338"/>
      <c r="AX994" s="338"/>
      <c r="AY994" s="338"/>
      <c r="AZ994" s="338"/>
      <c r="BA994" s="338"/>
      <c r="BB994" s="338"/>
      <c r="BC994" s="338"/>
      <c r="BD994" s="338"/>
      <c r="BE994" s="338"/>
      <c r="BF994" s="338"/>
      <c r="BG994" s="338"/>
      <c r="BH994" s="338"/>
      <c r="BI994" s="338"/>
      <c r="BJ994" s="338"/>
      <c r="BK994" s="338"/>
      <c r="BL994" s="338"/>
      <c r="BM994" s="338"/>
      <c r="BN994" s="338"/>
      <c r="BO994" s="338"/>
      <c r="BP994" s="338"/>
      <c r="BQ994" s="338"/>
      <c r="BR994" s="338"/>
      <c r="BS994" s="338"/>
      <c r="BT994" s="338"/>
      <c r="BU994" s="338"/>
      <c r="BV994" s="643">
        <f t="shared" ref="BV994:BV1004" si="1012">I994*J994</f>
        <v>0</v>
      </c>
      <c r="BW994" s="644">
        <f t="shared" ref="BW994:BW1004" si="1013">G994*J994</f>
        <v>0</v>
      </c>
      <c r="BX994" s="776">
        <f t="shared" ref="BX994:BX1004" si="1014">H994*J994</f>
        <v>0</v>
      </c>
      <c r="BY994" s="644">
        <f t="shared" ref="BY994:BY1004" si="1015">I994*J994</f>
        <v>0</v>
      </c>
      <c r="BZ994" s="338"/>
      <c r="CA994" s="338"/>
      <c r="CB994" s="338"/>
      <c r="CC994" s="338"/>
      <c r="CD994" s="338"/>
      <c r="CE994" s="338"/>
      <c r="CF994" s="338"/>
    </row>
    <row r="995" ht="15.75" customHeight="1">
      <c r="A995" s="338"/>
      <c r="B995" s="338"/>
      <c r="C995" s="338"/>
      <c r="D995" s="338"/>
      <c r="E995" s="338"/>
      <c r="F995" s="346"/>
      <c r="G995" s="773">
        <f t="shared" ref="G995:H995" si="1011">L995+N995+P995+R995+T995+V995+X995+Z995+AB995+AD995+AF995+AH995+AJ995+AL995+AN995+AP995+AR995+AT995+AV995+AX995+AZ995+BB995+BD995+BF995+BH995+BJ995+BL995+BN995+BP995+BR995+BT995</f>
        <v>0</v>
      </c>
      <c r="H995" s="671">
        <f t="shared" si="1011"/>
        <v>0</v>
      </c>
      <c r="I995" s="774">
        <f t="shared" si="4"/>
        <v>0</v>
      </c>
      <c r="J995" s="418"/>
      <c r="K995" s="407">
        <f t="shared" si="5"/>
        <v>0</v>
      </c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  <c r="AI995" s="338"/>
      <c r="AJ995" s="338"/>
      <c r="AK995" s="338"/>
      <c r="AL995" s="338"/>
      <c r="AM995" s="338"/>
      <c r="AN995" s="338"/>
      <c r="AO995" s="338"/>
      <c r="AP995" s="338"/>
      <c r="AQ995" s="338"/>
      <c r="AR995" s="338"/>
      <c r="AS995" s="338"/>
      <c r="AT995" s="338"/>
      <c r="AU995" s="338"/>
      <c r="AV995" s="338"/>
      <c r="AW995" s="338"/>
      <c r="AX995" s="338"/>
      <c r="AY995" s="338"/>
      <c r="AZ995" s="338"/>
      <c r="BA995" s="338"/>
      <c r="BB995" s="338"/>
      <c r="BC995" s="338"/>
      <c r="BD995" s="338"/>
      <c r="BE995" s="338"/>
      <c r="BF995" s="338"/>
      <c r="BG995" s="338"/>
      <c r="BH995" s="338"/>
      <c r="BI995" s="338"/>
      <c r="BJ995" s="338"/>
      <c r="BK995" s="338"/>
      <c r="BL995" s="338"/>
      <c r="BM995" s="338"/>
      <c r="BN995" s="338"/>
      <c r="BO995" s="338"/>
      <c r="BP995" s="338"/>
      <c r="BQ995" s="338"/>
      <c r="BR995" s="338"/>
      <c r="BS995" s="338"/>
      <c r="BT995" s="338"/>
      <c r="BU995" s="338"/>
      <c r="BV995" s="643">
        <f t="shared" si="1012"/>
        <v>0</v>
      </c>
      <c r="BW995" s="644">
        <f t="shared" si="1013"/>
        <v>0</v>
      </c>
      <c r="BX995" s="776">
        <f t="shared" si="1014"/>
        <v>0</v>
      </c>
      <c r="BY995" s="644">
        <f t="shared" si="1015"/>
        <v>0</v>
      </c>
      <c r="BZ995" s="338"/>
      <c r="CA995" s="338"/>
      <c r="CB995" s="338"/>
      <c r="CC995" s="338"/>
      <c r="CD995" s="338"/>
      <c r="CE995" s="338"/>
      <c r="CF995" s="338"/>
    </row>
    <row r="996" ht="15.75" customHeight="1">
      <c r="A996" s="338"/>
      <c r="B996" s="338"/>
      <c r="C996" s="338"/>
      <c r="D996" s="338"/>
      <c r="E996" s="338"/>
      <c r="F996" s="346"/>
      <c r="G996" s="773">
        <f t="shared" ref="G996:H996" si="1016">L996+N996+P996+R996+T996+V996+X996+Z996+AB996+AD996+AF996+AH996+AJ996+AL996+AN996+AP996+AR996+AT996+AV996+AX996+AZ996+BB996+BD996+BF996+BH996+BJ996+BL996+BN996+BP996+BR996+BT996</f>
        <v>0</v>
      </c>
      <c r="H996" s="671">
        <f t="shared" si="1016"/>
        <v>0</v>
      </c>
      <c r="I996" s="774">
        <f t="shared" si="4"/>
        <v>0</v>
      </c>
      <c r="J996" s="418"/>
      <c r="K996" s="407">
        <f t="shared" si="5"/>
        <v>0</v>
      </c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  <c r="AI996" s="338"/>
      <c r="AJ996" s="338"/>
      <c r="AK996" s="338"/>
      <c r="AL996" s="338"/>
      <c r="AM996" s="338"/>
      <c r="AN996" s="338"/>
      <c r="AO996" s="338"/>
      <c r="AP996" s="338"/>
      <c r="AQ996" s="338"/>
      <c r="AR996" s="338"/>
      <c r="AS996" s="338"/>
      <c r="AT996" s="338"/>
      <c r="AU996" s="338"/>
      <c r="AV996" s="338"/>
      <c r="AW996" s="338"/>
      <c r="AX996" s="338"/>
      <c r="AY996" s="338"/>
      <c r="AZ996" s="338"/>
      <c r="BA996" s="338"/>
      <c r="BB996" s="338"/>
      <c r="BC996" s="338"/>
      <c r="BD996" s="338"/>
      <c r="BE996" s="338"/>
      <c r="BF996" s="338"/>
      <c r="BG996" s="338"/>
      <c r="BH996" s="338"/>
      <c r="BI996" s="338"/>
      <c r="BJ996" s="338"/>
      <c r="BK996" s="338"/>
      <c r="BL996" s="338"/>
      <c r="BM996" s="338"/>
      <c r="BN996" s="338"/>
      <c r="BO996" s="338"/>
      <c r="BP996" s="338"/>
      <c r="BQ996" s="338"/>
      <c r="BR996" s="338"/>
      <c r="BS996" s="338"/>
      <c r="BT996" s="338"/>
      <c r="BU996" s="338"/>
      <c r="BV996" s="643">
        <f t="shared" si="1012"/>
        <v>0</v>
      </c>
      <c r="BW996" s="644">
        <f t="shared" si="1013"/>
        <v>0</v>
      </c>
      <c r="BX996" s="776">
        <f t="shared" si="1014"/>
        <v>0</v>
      </c>
      <c r="BY996" s="644">
        <f t="shared" si="1015"/>
        <v>0</v>
      </c>
      <c r="BZ996" s="338"/>
      <c r="CA996" s="338"/>
      <c r="CB996" s="338"/>
      <c r="CC996" s="338"/>
      <c r="CD996" s="338"/>
      <c r="CE996" s="338"/>
      <c r="CF996" s="338"/>
    </row>
    <row r="997" ht="15.75" customHeight="1">
      <c r="A997" s="338"/>
      <c r="B997" s="338"/>
      <c r="C997" s="338"/>
      <c r="D997" s="338"/>
      <c r="E997" s="338"/>
      <c r="F997" s="346"/>
      <c r="G997" s="773">
        <f t="shared" ref="G997:H997" si="1017">L997+N997+P997+R997+T997+V997+X997+Z997+AB997+AD997+AF997+AH997+AJ997+AL997+AN997+AP997+AR997+AT997+AV997+AX997+AZ997+BB997+BD997+BF997+BH997+BJ997+BL997+BN997+BP997+BR997+BT997</f>
        <v>0</v>
      </c>
      <c r="H997" s="671">
        <f t="shared" si="1017"/>
        <v>0</v>
      </c>
      <c r="I997" s="774">
        <f t="shared" si="4"/>
        <v>0</v>
      </c>
      <c r="J997" s="418"/>
      <c r="K997" s="407">
        <f t="shared" si="5"/>
        <v>0</v>
      </c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  <c r="AI997" s="338"/>
      <c r="AJ997" s="338"/>
      <c r="AK997" s="338"/>
      <c r="AL997" s="338"/>
      <c r="AM997" s="338"/>
      <c r="AN997" s="338"/>
      <c r="AO997" s="338"/>
      <c r="AP997" s="338"/>
      <c r="AQ997" s="338"/>
      <c r="AR997" s="338"/>
      <c r="AS997" s="338"/>
      <c r="AT997" s="338"/>
      <c r="AU997" s="338"/>
      <c r="AV997" s="338"/>
      <c r="AW997" s="338"/>
      <c r="AX997" s="338"/>
      <c r="AY997" s="338"/>
      <c r="AZ997" s="338"/>
      <c r="BA997" s="338"/>
      <c r="BB997" s="338"/>
      <c r="BC997" s="338"/>
      <c r="BD997" s="338"/>
      <c r="BE997" s="338"/>
      <c r="BF997" s="338"/>
      <c r="BG997" s="338"/>
      <c r="BH997" s="338"/>
      <c r="BI997" s="338"/>
      <c r="BJ997" s="338"/>
      <c r="BK997" s="338"/>
      <c r="BL997" s="338"/>
      <c r="BM997" s="338"/>
      <c r="BN997" s="338"/>
      <c r="BO997" s="338"/>
      <c r="BP997" s="338"/>
      <c r="BQ997" s="338"/>
      <c r="BR997" s="338"/>
      <c r="BS997" s="338"/>
      <c r="BT997" s="338"/>
      <c r="BU997" s="338"/>
      <c r="BV997" s="643">
        <f t="shared" si="1012"/>
        <v>0</v>
      </c>
      <c r="BW997" s="644">
        <f t="shared" si="1013"/>
        <v>0</v>
      </c>
      <c r="BX997" s="776">
        <f t="shared" si="1014"/>
        <v>0</v>
      </c>
      <c r="BY997" s="644">
        <f t="shared" si="1015"/>
        <v>0</v>
      </c>
      <c r="BZ997" s="338"/>
      <c r="CA997" s="338"/>
      <c r="CB997" s="338"/>
      <c r="CC997" s="338"/>
      <c r="CD997" s="338"/>
      <c r="CE997" s="338"/>
      <c r="CF997" s="338"/>
    </row>
    <row r="998" ht="15.75" customHeight="1">
      <c r="A998" s="338"/>
      <c r="B998" s="338"/>
      <c r="C998" s="338"/>
      <c r="D998" s="338"/>
      <c r="E998" s="338"/>
      <c r="F998" s="346"/>
      <c r="G998" s="773">
        <f t="shared" ref="G998:H998" si="1018">L998+N998+P998+R998+T998+V998+X998+Z998+AB998+AD998+AF998+AH998+AJ998+AL998+AN998+AP998+AR998+AT998+AV998+AX998+AZ998+BB998+BD998+BF998+BH998+BJ998+BL998+BN998+BP998+BR998+BT998</f>
        <v>0</v>
      </c>
      <c r="H998" s="671">
        <f t="shared" si="1018"/>
        <v>0</v>
      </c>
      <c r="I998" s="774">
        <f t="shared" si="4"/>
        <v>0</v>
      </c>
      <c r="J998" s="418"/>
      <c r="K998" s="407">
        <f t="shared" si="5"/>
        <v>0</v>
      </c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  <c r="AI998" s="338"/>
      <c r="AJ998" s="338"/>
      <c r="AK998" s="338"/>
      <c r="AL998" s="338"/>
      <c r="AM998" s="338"/>
      <c r="AN998" s="338"/>
      <c r="AO998" s="338"/>
      <c r="AP998" s="338"/>
      <c r="AQ998" s="338"/>
      <c r="AR998" s="338"/>
      <c r="AS998" s="338"/>
      <c r="AT998" s="338"/>
      <c r="AU998" s="338"/>
      <c r="AV998" s="338"/>
      <c r="AW998" s="338"/>
      <c r="AX998" s="338"/>
      <c r="AY998" s="338"/>
      <c r="AZ998" s="338"/>
      <c r="BA998" s="338"/>
      <c r="BB998" s="338"/>
      <c r="BC998" s="338"/>
      <c r="BD998" s="338"/>
      <c r="BE998" s="338"/>
      <c r="BF998" s="338"/>
      <c r="BG998" s="338"/>
      <c r="BH998" s="338"/>
      <c r="BI998" s="338"/>
      <c r="BJ998" s="338"/>
      <c r="BK998" s="338"/>
      <c r="BL998" s="338"/>
      <c r="BM998" s="338"/>
      <c r="BN998" s="338"/>
      <c r="BO998" s="338"/>
      <c r="BP998" s="338"/>
      <c r="BQ998" s="338"/>
      <c r="BR998" s="338"/>
      <c r="BS998" s="338"/>
      <c r="BT998" s="338"/>
      <c r="BU998" s="338"/>
      <c r="BV998" s="643">
        <f t="shared" si="1012"/>
        <v>0</v>
      </c>
      <c r="BW998" s="644">
        <f t="shared" si="1013"/>
        <v>0</v>
      </c>
      <c r="BX998" s="776">
        <f t="shared" si="1014"/>
        <v>0</v>
      </c>
      <c r="BY998" s="644">
        <f t="shared" si="1015"/>
        <v>0</v>
      </c>
      <c r="BZ998" s="338"/>
      <c r="CA998" s="338"/>
      <c r="CB998" s="338"/>
      <c r="CC998" s="338"/>
      <c r="CD998" s="338"/>
      <c r="CE998" s="338"/>
      <c r="CF998" s="338"/>
    </row>
    <row r="999" ht="15.75" customHeight="1">
      <c r="A999" s="338"/>
      <c r="B999" s="338"/>
      <c r="C999" s="338"/>
      <c r="D999" s="338"/>
      <c r="E999" s="338"/>
      <c r="F999" s="346"/>
      <c r="G999" s="773">
        <f t="shared" ref="G999:H999" si="1019">L999+N999+P999+R999+T999+V999+X999+Z999+AB999+AD999+AF999+AH999+AJ999+AL999+AN999+AP999+AR999+AT999+AV999+AX999+AZ999+BB999+BD999+BF999+BH999+BJ999+BL999+BN999+BP999+BR999+BT999</f>
        <v>0</v>
      </c>
      <c r="H999" s="671">
        <f t="shared" si="1019"/>
        <v>0</v>
      </c>
      <c r="I999" s="774">
        <f t="shared" si="4"/>
        <v>0</v>
      </c>
      <c r="J999" s="418"/>
      <c r="K999" s="407">
        <f t="shared" si="5"/>
        <v>0</v>
      </c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  <c r="AI999" s="338"/>
      <c r="AJ999" s="338"/>
      <c r="AK999" s="338"/>
      <c r="AL999" s="338"/>
      <c r="AM999" s="338"/>
      <c r="AN999" s="338"/>
      <c r="AO999" s="338"/>
      <c r="AP999" s="338"/>
      <c r="AQ999" s="338"/>
      <c r="AR999" s="338"/>
      <c r="AS999" s="338"/>
      <c r="AT999" s="338"/>
      <c r="AU999" s="338"/>
      <c r="AV999" s="338"/>
      <c r="AW999" s="338"/>
      <c r="AX999" s="338"/>
      <c r="AY999" s="338"/>
      <c r="AZ999" s="338"/>
      <c r="BA999" s="338"/>
      <c r="BB999" s="338"/>
      <c r="BC999" s="338"/>
      <c r="BD999" s="338"/>
      <c r="BE999" s="338"/>
      <c r="BF999" s="338"/>
      <c r="BG999" s="338"/>
      <c r="BH999" s="338"/>
      <c r="BI999" s="338"/>
      <c r="BJ999" s="338"/>
      <c r="BK999" s="338"/>
      <c r="BL999" s="338"/>
      <c r="BM999" s="338"/>
      <c r="BN999" s="338"/>
      <c r="BO999" s="338"/>
      <c r="BP999" s="338"/>
      <c r="BQ999" s="338"/>
      <c r="BR999" s="338"/>
      <c r="BS999" s="338"/>
      <c r="BT999" s="338"/>
      <c r="BU999" s="338"/>
      <c r="BV999" s="643">
        <f t="shared" si="1012"/>
        <v>0</v>
      </c>
      <c r="BW999" s="644">
        <f t="shared" si="1013"/>
        <v>0</v>
      </c>
      <c r="BX999" s="776">
        <f t="shared" si="1014"/>
        <v>0</v>
      </c>
      <c r="BY999" s="644">
        <f t="shared" si="1015"/>
        <v>0</v>
      </c>
      <c r="BZ999" s="338"/>
      <c r="CA999" s="338"/>
      <c r="CB999" s="338"/>
      <c r="CC999" s="338"/>
      <c r="CD999" s="338"/>
      <c r="CE999" s="338"/>
      <c r="CF999" s="338"/>
    </row>
    <row r="1000" ht="15.75" customHeight="1">
      <c r="A1000" s="338"/>
      <c r="B1000" s="338"/>
      <c r="C1000" s="338"/>
      <c r="D1000" s="338"/>
      <c r="E1000" s="338"/>
      <c r="F1000" s="346"/>
      <c r="G1000" s="773">
        <f t="shared" ref="G1000:H1000" si="1020">L1000+N1000+P1000+R1000+T1000+V1000+X1000+Z1000+AB1000+AD1000+AF1000+AH1000+AJ1000+AL1000+AN1000+AP1000+AR1000+AT1000+AV1000+AX1000+AZ1000+BB1000+BD1000+BF1000+BH1000+BJ1000+BL1000+BN1000+BP1000+BR1000+BT1000</f>
        <v>0</v>
      </c>
      <c r="H1000" s="671">
        <f t="shared" si="1020"/>
        <v>0</v>
      </c>
      <c r="I1000" s="774">
        <f t="shared" si="4"/>
        <v>0</v>
      </c>
      <c r="J1000" s="418"/>
      <c r="K1000" s="407">
        <f t="shared" si="5"/>
        <v>0</v>
      </c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  <c r="AI1000" s="338"/>
      <c r="AJ1000" s="338"/>
      <c r="AK1000" s="338"/>
      <c r="AL1000" s="338"/>
      <c r="AM1000" s="338"/>
      <c r="AN1000" s="338"/>
      <c r="AO1000" s="338"/>
      <c r="AP1000" s="338"/>
      <c r="AQ1000" s="338"/>
      <c r="AR1000" s="338"/>
      <c r="AS1000" s="338"/>
      <c r="AT1000" s="338"/>
      <c r="AU1000" s="338"/>
      <c r="AV1000" s="338"/>
      <c r="AW1000" s="338"/>
      <c r="AX1000" s="338"/>
      <c r="AY1000" s="338"/>
      <c r="AZ1000" s="338"/>
      <c r="BA1000" s="338"/>
      <c r="BB1000" s="338"/>
      <c r="BC1000" s="338"/>
      <c r="BD1000" s="338"/>
      <c r="BE1000" s="338"/>
      <c r="BF1000" s="338"/>
      <c r="BG1000" s="338"/>
      <c r="BH1000" s="338"/>
      <c r="BI1000" s="338"/>
      <c r="BJ1000" s="338"/>
      <c r="BK1000" s="338"/>
      <c r="BL1000" s="338"/>
      <c r="BM1000" s="338"/>
      <c r="BN1000" s="338"/>
      <c r="BO1000" s="338"/>
      <c r="BP1000" s="338"/>
      <c r="BQ1000" s="338"/>
      <c r="BR1000" s="338"/>
      <c r="BS1000" s="338"/>
      <c r="BT1000" s="338"/>
      <c r="BU1000" s="338"/>
      <c r="BV1000" s="643">
        <f t="shared" si="1012"/>
        <v>0</v>
      </c>
      <c r="BW1000" s="644">
        <f t="shared" si="1013"/>
        <v>0</v>
      </c>
      <c r="BX1000" s="776">
        <f t="shared" si="1014"/>
        <v>0</v>
      </c>
      <c r="BY1000" s="644">
        <f t="shared" si="1015"/>
        <v>0</v>
      </c>
      <c r="BZ1000" s="338"/>
      <c r="CA1000" s="338"/>
      <c r="CB1000" s="338"/>
      <c r="CC1000" s="338"/>
      <c r="CD1000" s="338"/>
      <c r="CE1000" s="338"/>
      <c r="CF1000" s="338"/>
    </row>
    <row r="1001" ht="15.75" customHeight="1">
      <c r="A1001" s="338"/>
      <c r="B1001" s="338"/>
      <c r="C1001" s="338"/>
      <c r="D1001" s="338"/>
      <c r="E1001" s="338"/>
      <c r="F1001" s="346"/>
      <c r="G1001" s="773">
        <f t="shared" ref="G1001:H1001" si="1021">L1001+N1001+P1001+R1001+T1001+V1001+X1001+Z1001+AB1001+AD1001+AF1001+AH1001+AJ1001+AL1001+AN1001+AP1001+AR1001+AT1001+AV1001+AX1001+AZ1001+BB1001+BD1001+BF1001+BH1001+BJ1001+BL1001+BN1001+BP1001+BR1001+BT1001</f>
        <v>0</v>
      </c>
      <c r="H1001" s="671">
        <f t="shared" si="1021"/>
        <v>0</v>
      </c>
      <c r="I1001" s="774">
        <f t="shared" si="4"/>
        <v>0</v>
      </c>
      <c r="J1001" s="418"/>
      <c r="K1001" s="407">
        <f t="shared" si="5"/>
        <v>0</v>
      </c>
      <c r="L1001" s="338"/>
      <c r="M1001" s="338"/>
      <c r="N1001" s="338"/>
      <c r="O1001" s="338"/>
      <c r="P1001" s="338"/>
      <c r="Q1001" s="338"/>
      <c r="R1001" s="338"/>
      <c r="S1001" s="338"/>
      <c r="T1001" s="338"/>
      <c r="U1001" s="338"/>
      <c r="V1001" s="338"/>
      <c r="W1001" s="338"/>
      <c r="X1001" s="338"/>
      <c r="Y1001" s="338"/>
      <c r="Z1001" s="338"/>
      <c r="AA1001" s="338"/>
      <c r="AB1001" s="338"/>
      <c r="AC1001" s="338"/>
      <c r="AD1001" s="338"/>
      <c r="AE1001" s="338"/>
      <c r="AF1001" s="338"/>
      <c r="AG1001" s="338"/>
      <c r="AH1001" s="338"/>
      <c r="AI1001" s="338"/>
      <c r="AJ1001" s="338"/>
      <c r="AK1001" s="338"/>
      <c r="AL1001" s="338"/>
      <c r="AM1001" s="338"/>
      <c r="AN1001" s="338"/>
      <c r="AO1001" s="338"/>
      <c r="AP1001" s="338"/>
      <c r="AQ1001" s="338"/>
      <c r="AR1001" s="338"/>
      <c r="AS1001" s="338"/>
      <c r="AT1001" s="338"/>
      <c r="AU1001" s="338"/>
      <c r="AV1001" s="338"/>
      <c r="AW1001" s="338"/>
      <c r="AX1001" s="338"/>
      <c r="AY1001" s="338"/>
      <c r="AZ1001" s="338"/>
      <c r="BA1001" s="338"/>
      <c r="BB1001" s="338"/>
      <c r="BC1001" s="338"/>
      <c r="BD1001" s="338"/>
      <c r="BE1001" s="338"/>
      <c r="BF1001" s="338"/>
      <c r="BG1001" s="338"/>
      <c r="BH1001" s="338"/>
      <c r="BI1001" s="338"/>
      <c r="BJ1001" s="338"/>
      <c r="BK1001" s="338"/>
      <c r="BL1001" s="338"/>
      <c r="BM1001" s="338"/>
      <c r="BN1001" s="338"/>
      <c r="BO1001" s="338"/>
      <c r="BP1001" s="338"/>
      <c r="BQ1001" s="338"/>
      <c r="BR1001" s="338"/>
      <c r="BS1001" s="338"/>
      <c r="BT1001" s="338"/>
      <c r="BU1001" s="338"/>
      <c r="BV1001" s="643">
        <f t="shared" si="1012"/>
        <v>0</v>
      </c>
      <c r="BW1001" s="644">
        <f t="shared" si="1013"/>
        <v>0</v>
      </c>
      <c r="BX1001" s="776">
        <f t="shared" si="1014"/>
        <v>0</v>
      </c>
      <c r="BY1001" s="644">
        <f t="shared" si="1015"/>
        <v>0</v>
      </c>
      <c r="BZ1001" s="338"/>
      <c r="CA1001" s="338"/>
      <c r="CB1001" s="338"/>
      <c r="CC1001" s="338"/>
      <c r="CD1001" s="338"/>
      <c r="CE1001" s="338"/>
      <c r="CF1001" s="338"/>
    </row>
    <row r="1002" ht="15.75" customHeight="1">
      <c r="A1002" s="338"/>
      <c r="B1002" s="338"/>
      <c r="C1002" s="338"/>
      <c r="D1002" s="338"/>
      <c r="E1002" s="338"/>
      <c r="F1002" s="346"/>
      <c r="G1002" s="773">
        <f t="shared" ref="G1002:H1002" si="1022">L1002+N1002+P1002+R1002+T1002+V1002+X1002+Z1002+AB1002+AD1002+AF1002+AH1002+AJ1002+AL1002+AN1002+AP1002+AR1002+AT1002+AV1002+AX1002+AZ1002+BB1002+BD1002+BF1002+BH1002+BJ1002+BL1002+BN1002+BP1002+BR1002+BT1002</f>
        <v>0</v>
      </c>
      <c r="H1002" s="671">
        <f t="shared" si="1022"/>
        <v>0</v>
      </c>
      <c r="I1002" s="774">
        <f t="shared" si="4"/>
        <v>0</v>
      </c>
      <c r="J1002" s="418"/>
      <c r="K1002" s="407">
        <f t="shared" si="5"/>
        <v>0</v>
      </c>
      <c r="L1002" s="338"/>
      <c r="M1002" s="338"/>
      <c r="N1002" s="338"/>
      <c r="O1002" s="338"/>
      <c r="P1002" s="338"/>
      <c r="Q1002" s="338"/>
      <c r="R1002" s="338"/>
      <c r="S1002" s="338"/>
      <c r="T1002" s="338"/>
      <c r="U1002" s="338"/>
      <c r="V1002" s="338"/>
      <c r="W1002" s="338"/>
      <c r="X1002" s="338"/>
      <c r="Y1002" s="338"/>
      <c r="Z1002" s="338"/>
      <c r="AA1002" s="338"/>
      <c r="AB1002" s="338"/>
      <c r="AC1002" s="338"/>
      <c r="AD1002" s="338"/>
      <c r="AE1002" s="338"/>
      <c r="AF1002" s="338"/>
      <c r="AG1002" s="338"/>
      <c r="AH1002" s="338"/>
      <c r="AI1002" s="338"/>
      <c r="AJ1002" s="338"/>
      <c r="AK1002" s="338"/>
      <c r="AL1002" s="338"/>
      <c r="AM1002" s="338"/>
      <c r="AN1002" s="338"/>
      <c r="AO1002" s="338"/>
      <c r="AP1002" s="338"/>
      <c r="AQ1002" s="338"/>
      <c r="AR1002" s="338"/>
      <c r="AS1002" s="338"/>
      <c r="AT1002" s="338"/>
      <c r="AU1002" s="338"/>
      <c r="AV1002" s="338"/>
      <c r="AW1002" s="338"/>
      <c r="AX1002" s="338"/>
      <c r="AY1002" s="338"/>
      <c r="AZ1002" s="338"/>
      <c r="BA1002" s="338"/>
      <c r="BB1002" s="338"/>
      <c r="BC1002" s="338"/>
      <c r="BD1002" s="338"/>
      <c r="BE1002" s="338"/>
      <c r="BF1002" s="338"/>
      <c r="BG1002" s="338"/>
      <c r="BH1002" s="338"/>
      <c r="BI1002" s="338"/>
      <c r="BJ1002" s="338"/>
      <c r="BK1002" s="338"/>
      <c r="BL1002" s="338"/>
      <c r="BM1002" s="338"/>
      <c r="BN1002" s="338"/>
      <c r="BO1002" s="338"/>
      <c r="BP1002" s="338"/>
      <c r="BQ1002" s="338"/>
      <c r="BR1002" s="338"/>
      <c r="BS1002" s="338"/>
      <c r="BT1002" s="338"/>
      <c r="BU1002" s="338"/>
      <c r="BV1002" s="643">
        <f t="shared" si="1012"/>
        <v>0</v>
      </c>
      <c r="BW1002" s="644">
        <f t="shared" si="1013"/>
        <v>0</v>
      </c>
      <c r="BX1002" s="776">
        <f t="shared" si="1014"/>
        <v>0</v>
      </c>
      <c r="BY1002" s="644">
        <f t="shared" si="1015"/>
        <v>0</v>
      </c>
      <c r="BZ1002" s="338"/>
      <c r="CA1002" s="338"/>
      <c r="CB1002" s="338"/>
      <c r="CC1002" s="338"/>
      <c r="CD1002" s="338"/>
      <c r="CE1002" s="338"/>
      <c r="CF1002" s="338"/>
    </row>
    <row r="1003" ht="15.75" customHeight="1">
      <c r="A1003" s="338"/>
      <c r="B1003" s="338"/>
      <c r="C1003" s="338"/>
      <c r="D1003" s="338"/>
      <c r="E1003" s="338"/>
      <c r="F1003" s="346"/>
      <c r="G1003" s="773">
        <f t="shared" ref="G1003:H1003" si="1023">L1003+N1003+P1003+R1003+T1003+V1003+X1003+Z1003+AB1003+AD1003+AF1003+AH1003+AJ1003+AL1003+AN1003+AP1003+AR1003+AT1003+AV1003+AX1003+AZ1003+BB1003+BD1003+BF1003+BH1003+BJ1003+BL1003+BN1003+BP1003+BR1003+BT1003</f>
        <v>0</v>
      </c>
      <c r="H1003" s="671">
        <f t="shared" si="1023"/>
        <v>0</v>
      </c>
      <c r="I1003" s="774">
        <f t="shared" si="4"/>
        <v>0</v>
      </c>
      <c r="J1003" s="418"/>
      <c r="K1003" s="407">
        <f t="shared" si="5"/>
        <v>0</v>
      </c>
      <c r="L1003" s="338"/>
      <c r="M1003" s="338"/>
      <c r="N1003" s="338"/>
      <c r="O1003" s="338"/>
      <c r="P1003" s="338"/>
      <c r="Q1003" s="338"/>
      <c r="R1003" s="338"/>
      <c r="S1003" s="338"/>
      <c r="T1003" s="338"/>
      <c r="U1003" s="338"/>
      <c r="V1003" s="338"/>
      <c r="W1003" s="338"/>
      <c r="X1003" s="338"/>
      <c r="Y1003" s="338"/>
      <c r="Z1003" s="338"/>
      <c r="AA1003" s="338"/>
      <c r="AB1003" s="338"/>
      <c r="AC1003" s="338"/>
      <c r="AD1003" s="338"/>
      <c r="AE1003" s="338"/>
      <c r="AF1003" s="338"/>
      <c r="AG1003" s="338"/>
      <c r="AH1003" s="338"/>
      <c r="AI1003" s="338"/>
      <c r="AJ1003" s="338"/>
      <c r="AK1003" s="338"/>
      <c r="AL1003" s="338"/>
      <c r="AM1003" s="338"/>
      <c r="AN1003" s="338"/>
      <c r="AO1003" s="338"/>
      <c r="AP1003" s="338"/>
      <c r="AQ1003" s="338"/>
      <c r="AR1003" s="338"/>
      <c r="AS1003" s="338"/>
      <c r="AT1003" s="338"/>
      <c r="AU1003" s="338"/>
      <c r="AV1003" s="338"/>
      <c r="AW1003" s="338"/>
      <c r="AX1003" s="338"/>
      <c r="AY1003" s="338"/>
      <c r="AZ1003" s="338"/>
      <c r="BA1003" s="338"/>
      <c r="BB1003" s="338"/>
      <c r="BC1003" s="338"/>
      <c r="BD1003" s="338"/>
      <c r="BE1003" s="338"/>
      <c r="BF1003" s="338"/>
      <c r="BG1003" s="338"/>
      <c r="BH1003" s="338"/>
      <c r="BI1003" s="338"/>
      <c r="BJ1003" s="338"/>
      <c r="BK1003" s="338"/>
      <c r="BL1003" s="338"/>
      <c r="BM1003" s="338"/>
      <c r="BN1003" s="338"/>
      <c r="BO1003" s="338"/>
      <c r="BP1003" s="338"/>
      <c r="BQ1003" s="338"/>
      <c r="BR1003" s="338"/>
      <c r="BS1003" s="338"/>
      <c r="BT1003" s="338"/>
      <c r="BU1003" s="338"/>
      <c r="BV1003" s="643">
        <f t="shared" si="1012"/>
        <v>0</v>
      </c>
      <c r="BW1003" s="644">
        <f t="shared" si="1013"/>
        <v>0</v>
      </c>
      <c r="BX1003" s="776">
        <f t="shared" si="1014"/>
        <v>0</v>
      </c>
      <c r="BY1003" s="644">
        <f t="shared" si="1015"/>
        <v>0</v>
      </c>
      <c r="BZ1003" s="338"/>
      <c r="CA1003" s="338"/>
      <c r="CB1003" s="338"/>
      <c r="CC1003" s="338"/>
      <c r="CD1003" s="338"/>
      <c r="CE1003" s="338"/>
      <c r="CF1003" s="338"/>
    </row>
    <row r="1004" ht="15.75" customHeight="1">
      <c r="A1004" s="338"/>
      <c r="B1004" s="338"/>
      <c r="C1004" s="338"/>
      <c r="D1004" s="338"/>
      <c r="E1004" s="338"/>
      <c r="F1004" s="346"/>
      <c r="G1004" s="773">
        <f t="shared" ref="G1004:H1004" si="1024">L1004+N1004+P1004+R1004+T1004+V1004+X1004+Z1004+AB1004+AD1004+AF1004+AH1004+AJ1004+AL1004+AN1004+AP1004+AR1004+AT1004+AV1004+AX1004+AZ1004+BB1004+BD1004+BF1004+BH1004+BJ1004+BL1004+BN1004+BP1004+BR1004+BT1004</f>
        <v>0</v>
      </c>
      <c r="H1004" s="671">
        <f t="shared" si="1024"/>
        <v>0</v>
      </c>
      <c r="I1004" s="774">
        <f t="shared" si="4"/>
        <v>0</v>
      </c>
      <c r="J1004" s="418"/>
      <c r="K1004" s="407">
        <f t="shared" si="5"/>
        <v>0</v>
      </c>
      <c r="L1004" s="338"/>
      <c r="M1004" s="338"/>
      <c r="N1004" s="338"/>
      <c r="O1004" s="338"/>
      <c r="P1004" s="338"/>
      <c r="Q1004" s="338"/>
      <c r="R1004" s="338"/>
      <c r="S1004" s="338"/>
      <c r="T1004" s="338"/>
      <c r="U1004" s="338"/>
      <c r="V1004" s="338"/>
      <c r="W1004" s="338"/>
      <c r="X1004" s="338"/>
      <c r="Y1004" s="338"/>
      <c r="Z1004" s="338"/>
      <c r="AA1004" s="338"/>
      <c r="AB1004" s="338"/>
      <c r="AC1004" s="338"/>
      <c r="AD1004" s="338"/>
      <c r="AE1004" s="338"/>
      <c r="AF1004" s="338"/>
      <c r="AG1004" s="338"/>
      <c r="AH1004" s="338"/>
      <c r="AI1004" s="338"/>
      <c r="AJ1004" s="338"/>
      <c r="AK1004" s="338"/>
      <c r="AL1004" s="338"/>
      <c r="AM1004" s="338"/>
      <c r="AN1004" s="338"/>
      <c r="AO1004" s="338"/>
      <c r="AP1004" s="338"/>
      <c r="AQ1004" s="338"/>
      <c r="AR1004" s="338"/>
      <c r="AS1004" s="338"/>
      <c r="AT1004" s="338"/>
      <c r="AU1004" s="338"/>
      <c r="AV1004" s="338"/>
      <c r="AW1004" s="338"/>
      <c r="AX1004" s="338"/>
      <c r="AY1004" s="338"/>
      <c r="AZ1004" s="338"/>
      <c r="BA1004" s="338"/>
      <c r="BB1004" s="338"/>
      <c r="BC1004" s="338"/>
      <c r="BD1004" s="338"/>
      <c r="BE1004" s="338"/>
      <c r="BF1004" s="338"/>
      <c r="BG1004" s="338"/>
      <c r="BH1004" s="338"/>
      <c r="BI1004" s="338"/>
      <c r="BJ1004" s="338"/>
      <c r="BK1004" s="338"/>
      <c r="BL1004" s="338"/>
      <c r="BM1004" s="338"/>
      <c r="BN1004" s="338"/>
      <c r="BO1004" s="338"/>
      <c r="BP1004" s="338"/>
      <c r="BQ1004" s="338"/>
      <c r="BR1004" s="338"/>
      <c r="BS1004" s="338"/>
      <c r="BT1004" s="338"/>
      <c r="BU1004" s="338"/>
      <c r="BV1004" s="643">
        <f t="shared" si="1012"/>
        <v>0</v>
      </c>
      <c r="BW1004" s="644">
        <f t="shared" si="1013"/>
        <v>0</v>
      </c>
      <c r="BX1004" s="776">
        <f t="shared" si="1014"/>
        <v>0</v>
      </c>
      <c r="BY1004" s="644">
        <f t="shared" si="1015"/>
        <v>0</v>
      </c>
      <c r="BZ1004" s="338"/>
      <c r="CA1004" s="338"/>
      <c r="CB1004" s="338"/>
      <c r="CC1004" s="338"/>
      <c r="CD1004" s="338"/>
      <c r="CE1004" s="338"/>
      <c r="CF1004" s="338"/>
    </row>
    <row r="1005" ht="15.75" customHeight="1">
      <c r="A1005" s="769"/>
      <c r="B1005" s="338"/>
      <c r="C1005" s="338"/>
      <c r="D1005" s="338"/>
      <c r="E1005" s="338"/>
      <c r="F1005" s="346"/>
      <c r="G1005" s="773"/>
      <c r="H1005" s="671"/>
      <c r="I1005" s="774"/>
      <c r="J1005" s="418"/>
      <c r="K1005" s="407"/>
      <c r="L1005" s="997"/>
      <c r="M1005" s="547"/>
      <c r="N1005" s="997"/>
      <c r="O1005" s="547"/>
      <c r="P1005" s="997"/>
      <c r="Q1005" s="547"/>
      <c r="R1005" s="997"/>
      <c r="S1005" s="547"/>
      <c r="T1005" s="997"/>
      <c r="U1005" s="547"/>
      <c r="V1005" s="997"/>
      <c r="W1005" s="547"/>
      <c r="X1005" s="997"/>
      <c r="Y1005" s="547"/>
      <c r="Z1005" s="997"/>
      <c r="AA1005" s="547"/>
      <c r="AB1005" s="997"/>
      <c r="AC1005" s="547"/>
      <c r="AD1005" s="997"/>
      <c r="AE1005" s="547"/>
      <c r="AF1005" s="997"/>
      <c r="AG1005" s="547"/>
      <c r="AH1005" s="997"/>
      <c r="AI1005" s="547"/>
      <c r="AJ1005" s="997"/>
      <c r="AK1005" s="547"/>
      <c r="AL1005" s="997"/>
      <c r="AM1005" s="547"/>
      <c r="AN1005" s="997"/>
      <c r="AO1005" s="547"/>
      <c r="AP1005" s="997"/>
      <c r="AQ1005" s="547"/>
      <c r="AR1005" s="997"/>
      <c r="AS1005" s="547"/>
      <c r="AT1005" s="997"/>
      <c r="AU1005" s="547"/>
      <c r="AV1005" s="997"/>
      <c r="AW1005" s="547"/>
      <c r="AX1005" s="997"/>
      <c r="AY1005" s="547"/>
      <c r="AZ1005" s="997"/>
      <c r="BA1005" s="547"/>
      <c r="BB1005" s="997"/>
      <c r="BC1005" s="547"/>
      <c r="BD1005" s="997"/>
      <c r="BE1005" s="547"/>
      <c r="BF1005" s="997"/>
      <c r="BG1005" s="547"/>
      <c r="BH1005" s="997"/>
      <c r="BI1005" s="547"/>
      <c r="BJ1005" s="997"/>
      <c r="BK1005" s="547"/>
      <c r="BL1005" s="997"/>
      <c r="BM1005" s="547"/>
      <c r="BN1005" s="997"/>
      <c r="BO1005" s="547"/>
      <c r="BP1005" s="997"/>
      <c r="BQ1005" s="547"/>
      <c r="BR1005" s="997"/>
      <c r="BS1005" s="547"/>
      <c r="BT1005" s="997"/>
      <c r="BU1005" s="547"/>
      <c r="BV1005" s="643"/>
      <c r="BW1005" s="644"/>
      <c r="BX1005" s="776"/>
      <c r="BY1005" s="644"/>
      <c r="BZ1005" s="343"/>
      <c r="CA1005" s="338"/>
      <c r="CB1005" s="338"/>
      <c r="CC1005" s="338"/>
      <c r="CD1005" s="338"/>
      <c r="CE1005" s="338"/>
      <c r="CF1005" s="338"/>
    </row>
    <row r="1006" ht="15.75" customHeight="1">
      <c r="A1006" s="769"/>
      <c r="B1006" s="338"/>
      <c r="C1006" s="338"/>
      <c r="D1006" s="338"/>
      <c r="E1006" s="338"/>
      <c r="F1006" s="346"/>
      <c r="G1006" s="773"/>
      <c r="H1006" s="671"/>
      <c r="I1006" s="774"/>
      <c r="J1006" s="418"/>
      <c r="K1006" s="407"/>
      <c r="L1006" s="997"/>
      <c r="M1006" s="547"/>
      <c r="N1006" s="997"/>
      <c r="O1006" s="547"/>
      <c r="P1006" s="997"/>
      <c r="Q1006" s="547"/>
      <c r="R1006" s="997"/>
      <c r="S1006" s="547"/>
      <c r="T1006" s="997"/>
      <c r="U1006" s="547"/>
      <c r="V1006" s="997"/>
      <c r="W1006" s="547"/>
      <c r="X1006" s="997"/>
      <c r="Y1006" s="547"/>
      <c r="Z1006" s="997"/>
      <c r="AA1006" s="547"/>
      <c r="AB1006" s="997"/>
      <c r="AC1006" s="547"/>
      <c r="AD1006" s="997"/>
      <c r="AE1006" s="547"/>
      <c r="AF1006" s="997"/>
      <c r="AG1006" s="547"/>
      <c r="AH1006" s="997"/>
      <c r="AI1006" s="547"/>
      <c r="AJ1006" s="997"/>
      <c r="AK1006" s="547"/>
      <c r="AL1006" s="997"/>
      <c r="AM1006" s="547"/>
      <c r="AN1006" s="997"/>
      <c r="AO1006" s="547"/>
      <c r="AP1006" s="997"/>
      <c r="AQ1006" s="547"/>
      <c r="AR1006" s="997"/>
      <c r="AS1006" s="547"/>
      <c r="AT1006" s="997"/>
      <c r="AU1006" s="547"/>
      <c r="AV1006" s="997"/>
      <c r="AW1006" s="547"/>
      <c r="AX1006" s="997"/>
      <c r="AY1006" s="547"/>
      <c r="AZ1006" s="997"/>
      <c r="BA1006" s="547"/>
      <c r="BB1006" s="997"/>
      <c r="BC1006" s="547"/>
      <c r="BD1006" s="997"/>
      <c r="BE1006" s="547"/>
      <c r="BF1006" s="997"/>
      <c r="BG1006" s="547"/>
      <c r="BH1006" s="997"/>
      <c r="BI1006" s="547"/>
      <c r="BJ1006" s="997"/>
      <c r="BK1006" s="547"/>
      <c r="BL1006" s="997"/>
      <c r="BM1006" s="547"/>
      <c r="BN1006" s="997"/>
      <c r="BO1006" s="547"/>
      <c r="BP1006" s="997"/>
      <c r="BQ1006" s="547"/>
      <c r="BR1006" s="997"/>
      <c r="BS1006" s="547"/>
      <c r="BT1006" s="997"/>
      <c r="BU1006" s="547"/>
      <c r="BV1006" s="643"/>
      <c r="BW1006" s="644"/>
      <c r="BX1006" s="776"/>
      <c r="BY1006" s="644"/>
      <c r="BZ1006" s="343"/>
      <c r="CA1006" s="338"/>
      <c r="CB1006" s="338"/>
      <c r="CC1006" s="338"/>
      <c r="CD1006" s="338"/>
      <c r="CE1006" s="338"/>
      <c r="CF1006" s="338"/>
    </row>
    <row r="1007" ht="15.75" customHeight="1">
      <c r="A1007" s="769"/>
      <c r="B1007" s="338"/>
      <c r="C1007" s="338"/>
      <c r="D1007" s="338"/>
      <c r="E1007" s="338"/>
      <c r="F1007" s="346"/>
      <c r="G1007" s="773"/>
      <c r="H1007" s="671"/>
      <c r="I1007" s="774"/>
      <c r="J1007" s="418"/>
      <c r="K1007" s="407"/>
      <c r="L1007" s="997"/>
      <c r="M1007" s="547"/>
      <c r="N1007" s="997"/>
      <c r="O1007" s="547"/>
      <c r="P1007" s="997"/>
      <c r="Q1007" s="547"/>
      <c r="R1007" s="997"/>
      <c r="S1007" s="547"/>
      <c r="T1007" s="997"/>
      <c r="U1007" s="547"/>
      <c r="V1007" s="997"/>
      <c r="W1007" s="547"/>
      <c r="X1007" s="997"/>
      <c r="Y1007" s="547"/>
      <c r="Z1007" s="997"/>
      <c r="AA1007" s="547"/>
      <c r="AB1007" s="997"/>
      <c r="AC1007" s="547"/>
      <c r="AD1007" s="997"/>
      <c r="AE1007" s="547"/>
      <c r="AF1007" s="997"/>
      <c r="AG1007" s="547"/>
      <c r="AH1007" s="997"/>
      <c r="AI1007" s="547"/>
      <c r="AJ1007" s="997"/>
      <c r="AK1007" s="547"/>
      <c r="AL1007" s="997"/>
      <c r="AM1007" s="547"/>
      <c r="AN1007" s="997"/>
      <c r="AO1007" s="547"/>
      <c r="AP1007" s="997"/>
      <c r="AQ1007" s="547"/>
      <c r="AR1007" s="997"/>
      <c r="AS1007" s="547"/>
      <c r="AT1007" s="997"/>
      <c r="AU1007" s="547"/>
      <c r="AV1007" s="997"/>
      <c r="AW1007" s="547"/>
      <c r="AX1007" s="997"/>
      <c r="AY1007" s="547"/>
      <c r="AZ1007" s="997"/>
      <c r="BA1007" s="547"/>
      <c r="BB1007" s="997"/>
      <c r="BC1007" s="547"/>
      <c r="BD1007" s="997"/>
      <c r="BE1007" s="547"/>
      <c r="BF1007" s="997"/>
      <c r="BG1007" s="547"/>
      <c r="BH1007" s="997"/>
      <c r="BI1007" s="547"/>
      <c r="BJ1007" s="997"/>
      <c r="BK1007" s="547"/>
      <c r="BL1007" s="997"/>
      <c r="BM1007" s="547"/>
      <c r="BN1007" s="997"/>
      <c r="BO1007" s="547"/>
      <c r="BP1007" s="997"/>
      <c r="BQ1007" s="547"/>
      <c r="BR1007" s="997"/>
      <c r="BS1007" s="547"/>
      <c r="BT1007" s="997"/>
      <c r="BU1007" s="547"/>
      <c r="BV1007" s="643"/>
      <c r="BW1007" s="644"/>
      <c r="BX1007" s="776"/>
      <c r="BY1007" s="644"/>
      <c r="BZ1007" s="343"/>
      <c r="CA1007" s="338"/>
      <c r="CB1007" s="338"/>
      <c r="CC1007" s="338"/>
      <c r="CD1007" s="338"/>
      <c r="CE1007" s="338"/>
      <c r="CF1007" s="338"/>
    </row>
    <row r="1008" ht="15.75" customHeight="1">
      <c r="A1008" s="769"/>
      <c r="B1008" s="338"/>
      <c r="C1008" s="338"/>
      <c r="D1008" s="338"/>
      <c r="E1008" s="338"/>
      <c r="F1008" s="346"/>
      <c r="G1008" s="773"/>
      <c r="H1008" s="671"/>
      <c r="I1008" s="774"/>
      <c r="J1008" s="418"/>
      <c r="K1008" s="407"/>
      <c r="L1008" s="997"/>
      <c r="M1008" s="547"/>
      <c r="N1008" s="997"/>
      <c r="O1008" s="547"/>
      <c r="P1008" s="997"/>
      <c r="Q1008" s="547"/>
      <c r="R1008" s="997"/>
      <c r="S1008" s="547"/>
      <c r="T1008" s="997"/>
      <c r="U1008" s="547"/>
      <c r="V1008" s="997"/>
      <c r="W1008" s="547"/>
      <c r="X1008" s="997"/>
      <c r="Y1008" s="547"/>
      <c r="Z1008" s="997"/>
      <c r="AA1008" s="547"/>
      <c r="AB1008" s="997"/>
      <c r="AC1008" s="547"/>
      <c r="AD1008" s="997"/>
      <c r="AE1008" s="547"/>
      <c r="AF1008" s="997"/>
      <c r="AG1008" s="547"/>
      <c r="AH1008" s="997"/>
      <c r="AI1008" s="547"/>
      <c r="AJ1008" s="997"/>
      <c r="AK1008" s="547"/>
      <c r="AL1008" s="997"/>
      <c r="AM1008" s="547"/>
      <c r="AN1008" s="997"/>
      <c r="AO1008" s="547"/>
      <c r="AP1008" s="997"/>
      <c r="AQ1008" s="547"/>
      <c r="AR1008" s="997"/>
      <c r="AS1008" s="547"/>
      <c r="AT1008" s="997"/>
      <c r="AU1008" s="547"/>
      <c r="AV1008" s="997"/>
      <c r="AW1008" s="547"/>
      <c r="AX1008" s="997"/>
      <c r="AY1008" s="547"/>
      <c r="AZ1008" s="997"/>
      <c r="BA1008" s="547"/>
      <c r="BB1008" s="997"/>
      <c r="BC1008" s="547"/>
      <c r="BD1008" s="997"/>
      <c r="BE1008" s="547"/>
      <c r="BF1008" s="997"/>
      <c r="BG1008" s="547"/>
      <c r="BH1008" s="997"/>
      <c r="BI1008" s="547"/>
      <c r="BJ1008" s="997"/>
      <c r="BK1008" s="547"/>
      <c r="BL1008" s="997"/>
      <c r="BM1008" s="547"/>
      <c r="BN1008" s="997"/>
      <c r="BO1008" s="547"/>
      <c r="BP1008" s="997"/>
      <c r="BQ1008" s="547"/>
      <c r="BR1008" s="997"/>
      <c r="BS1008" s="547"/>
      <c r="BT1008" s="997"/>
      <c r="BU1008" s="547"/>
      <c r="BV1008" s="643"/>
      <c r="BW1008" s="644"/>
      <c r="BX1008" s="776"/>
      <c r="BY1008" s="644"/>
      <c r="BZ1008" s="343"/>
      <c r="CA1008" s="338"/>
      <c r="CB1008" s="338"/>
      <c r="CC1008" s="338"/>
      <c r="CD1008" s="338"/>
      <c r="CE1008" s="338"/>
      <c r="CF1008" s="338"/>
    </row>
    <row r="1009" ht="15.75" customHeight="1">
      <c r="A1009" s="769"/>
      <c r="B1009" s="338"/>
      <c r="C1009" s="338"/>
      <c r="D1009" s="338"/>
      <c r="E1009" s="338"/>
      <c r="F1009" s="346"/>
      <c r="G1009" s="773"/>
      <c r="H1009" s="671"/>
      <c r="I1009" s="774"/>
      <c r="J1009" s="418"/>
      <c r="K1009" s="407"/>
      <c r="L1009" s="997"/>
      <c r="M1009" s="547"/>
      <c r="N1009" s="997"/>
      <c r="O1009" s="547"/>
      <c r="P1009" s="997"/>
      <c r="Q1009" s="547"/>
      <c r="R1009" s="997"/>
      <c r="S1009" s="547"/>
      <c r="T1009" s="997"/>
      <c r="U1009" s="547"/>
      <c r="V1009" s="997"/>
      <c r="W1009" s="547"/>
      <c r="X1009" s="997"/>
      <c r="Y1009" s="547"/>
      <c r="Z1009" s="997"/>
      <c r="AA1009" s="547"/>
      <c r="AB1009" s="997"/>
      <c r="AC1009" s="547"/>
      <c r="AD1009" s="997"/>
      <c r="AE1009" s="547"/>
      <c r="AF1009" s="997"/>
      <c r="AG1009" s="547"/>
      <c r="AH1009" s="997"/>
      <c r="AI1009" s="547"/>
      <c r="AJ1009" s="997"/>
      <c r="AK1009" s="547"/>
      <c r="AL1009" s="997"/>
      <c r="AM1009" s="547"/>
      <c r="AN1009" s="997"/>
      <c r="AO1009" s="547"/>
      <c r="AP1009" s="997"/>
      <c r="AQ1009" s="547"/>
      <c r="AR1009" s="997"/>
      <c r="AS1009" s="547"/>
      <c r="AT1009" s="997"/>
      <c r="AU1009" s="547"/>
      <c r="AV1009" s="997"/>
      <c r="AW1009" s="547"/>
      <c r="AX1009" s="997"/>
      <c r="AY1009" s="547"/>
      <c r="AZ1009" s="997"/>
      <c r="BA1009" s="547"/>
      <c r="BB1009" s="997"/>
      <c r="BC1009" s="547"/>
      <c r="BD1009" s="997"/>
      <c r="BE1009" s="547"/>
      <c r="BF1009" s="997"/>
      <c r="BG1009" s="547"/>
      <c r="BH1009" s="997"/>
      <c r="BI1009" s="547"/>
      <c r="BJ1009" s="997"/>
      <c r="BK1009" s="547"/>
      <c r="BL1009" s="997"/>
      <c r="BM1009" s="547"/>
      <c r="BN1009" s="997"/>
      <c r="BO1009" s="547"/>
      <c r="BP1009" s="997"/>
      <c r="BQ1009" s="547"/>
      <c r="BR1009" s="997"/>
      <c r="BS1009" s="547"/>
      <c r="BT1009" s="997"/>
      <c r="BU1009" s="547"/>
      <c r="BV1009" s="643"/>
      <c r="BW1009" s="644"/>
      <c r="BX1009" s="776"/>
      <c r="BY1009" s="644"/>
      <c r="BZ1009" s="343"/>
      <c r="CA1009" s="338"/>
      <c r="CB1009" s="338"/>
      <c r="CC1009" s="338"/>
      <c r="CD1009" s="338"/>
      <c r="CE1009" s="338"/>
      <c r="CF1009" s="338"/>
    </row>
    <row r="1010" ht="15.75" customHeight="1">
      <c r="A1010" s="769"/>
      <c r="B1010" s="338"/>
      <c r="C1010" s="338"/>
      <c r="D1010" s="338"/>
      <c r="E1010" s="338"/>
      <c r="F1010" s="346"/>
      <c r="G1010" s="773"/>
      <c r="H1010" s="671"/>
      <c r="I1010" s="774"/>
      <c r="J1010" s="418"/>
      <c r="K1010" s="407"/>
      <c r="L1010" s="997"/>
      <c r="M1010" s="547"/>
      <c r="N1010" s="997"/>
      <c r="O1010" s="547"/>
      <c r="P1010" s="997"/>
      <c r="Q1010" s="547"/>
      <c r="R1010" s="997"/>
      <c r="S1010" s="547"/>
      <c r="T1010" s="997"/>
      <c r="U1010" s="547"/>
      <c r="V1010" s="997"/>
      <c r="W1010" s="547"/>
      <c r="X1010" s="997"/>
      <c r="Y1010" s="547"/>
      <c r="Z1010" s="997"/>
      <c r="AA1010" s="547"/>
      <c r="AB1010" s="997"/>
      <c r="AC1010" s="547"/>
      <c r="AD1010" s="997"/>
      <c r="AE1010" s="547"/>
      <c r="AF1010" s="997"/>
      <c r="AG1010" s="547"/>
      <c r="AH1010" s="997"/>
      <c r="AI1010" s="547"/>
      <c r="AJ1010" s="997"/>
      <c r="AK1010" s="547"/>
      <c r="AL1010" s="997"/>
      <c r="AM1010" s="547"/>
      <c r="AN1010" s="997"/>
      <c r="AO1010" s="547"/>
      <c r="AP1010" s="997"/>
      <c r="AQ1010" s="547"/>
      <c r="AR1010" s="997"/>
      <c r="AS1010" s="547"/>
      <c r="AT1010" s="997"/>
      <c r="AU1010" s="547"/>
      <c r="AV1010" s="997"/>
      <c r="AW1010" s="547"/>
      <c r="AX1010" s="997"/>
      <c r="AY1010" s="547"/>
      <c r="AZ1010" s="997"/>
      <c r="BA1010" s="547"/>
      <c r="BB1010" s="997"/>
      <c r="BC1010" s="547"/>
      <c r="BD1010" s="997"/>
      <c r="BE1010" s="547"/>
      <c r="BF1010" s="997"/>
      <c r="BG1010" s="547"/>
      <c r="BH1010" s="997"/>
      <c r="BI1010" s="547"/>
      <c r="BJ1010" s="997"/>
      <c r="BK1010" s="547"/>
      <c r="BL1010" s="997"/>
      <c r="BM1010" s="547"/>
      <c r="BN1010" s="997"/>
      <c r="BO1010" s="547"/>
      <c r="BP1010" s="997"/>
      <c r="BQ1010" s="547"/>
      <c r="BR1010" s="997"/>
      <c r="BS1010" s="547"/>
      <c r="BT1010" s="997"/>
      <c r="BU1010" s="547"/>
      <c r="BV1010" s="643"/>
      <c r="BW1010" s="644"/>
      <c r="BX1010" s="776"/>
      <c r="BY1010" s="644"/>
      <c r="BZ1010" s="343"/>
      <c r="CA1010" s="338"/>
      <c r="CB1010" s="338"/>
      <c r="CC1010" s="338"/>
      <c r="CD1010" s="338"/>
      <c r="CE1010" s="338"/>
      <c r="CF1010" s="338"/>
    </row>
    <row r="1011" ht="15.75" customHeight="1">
      <c r="A1011" s="769"/>
      <c r="B1011" s="338"/>
      <c r="C1011" s="338"/>
      <c r="D1011" s="338"/>
      <c r="E1011" s="338"/>
      <c r="F1011" s="346"/>
      <c r="G1011" s="773"/>
      <c r="H1011" s="671"/>
      <c r="I1011" s="774"/>
      <c r="J1011" s="418"/>
      <c r="K1011" s="407"/>
      <c r="L1011" s="997"/>
      <c r="M1011" s="547"/>
      <c r="N1011" s="997"/>
      <c r="O1011" s="547"/>
      <c r="P1011" s="997"/>
      <c r="Q1011" s="547"/>
      <c r="R1011" s="997"/>
      <c r="S1011" s="547"/>
      <c r="T1011" s="997"/>
      <c r="U1011" s="547"/>
      <c r="V1011" s="997"/>
      <c r="W1011" s="547"/>
      <c r="X1011" s="997"/>
      <c r="Y1011" s="547"/>
      <c r="Z1011" s="997"/>
      <c r="AA1011" s="547"/>
      <c r="AB1011" s="997"/>
      <c r="AC1011" s="547"/>
      <c r="AD1011" s="997"/>
      <c r="AE1011" s="547"/>
      <c r="AF1011" s="997"/>
      <c r="AG1011" s="547"/>
      <c r="AH1011" s="997"/>
      <c r="AI1011" s="547"/>
      <c r="AJ1011" s="997"/>
      <c r="AK1011" s="547"/>
      <c r="AL1011" s="997"/>
      <c r="AM1011" s="547"/>
      <c r="AN1011" s="997"/>
      <c r="AO1011" s="547"/>
      <c r="AP1011" s="997"/>
      <c r="AQ1011" s="547"/>
      <c r="AR1011" s="997"/>
      <c r="AS1011" s="547"/>
      <c r="AT1011" s="997"/>
      <c r="AU1011" s="547"/>
      <c r="AV1011" s="997"/>
      <c r="AW1011" s="547"/>
      <c r="AX1011" s="997"/>
      <c r="AY1011" s="547"/>
      <c r="AZ1011" s="997"/>
      <c r="BA1011" s="547"/>
      <c r="BB1011" s="997"/>
      <c r="BC1011" s="547"/>
      <c r="BD1011" s="997"/>
      <c r="BE1011" s="547"/>
      <c r="BF1011" s="997"/>
      <c r="BG1011" s="547"/>
      <c r="BH1011" s="997"/>
      <c r="BI1011" s="547"/>
      <c r="BJ1011" s="997"/>
      <c r="BK1011" s="547"/>
      <c r="BL1011" s="997"/>
      <c r="BM1011" s="547"/>
      <c r="BN1011" s="997"/>
      <c r="BO1011" s="547"/>
      <c r="BP1011" s="997"/>
      <c r="BQ1011" s="547"/>
      <c r="BR1011" s="997"/>
      <c r="BS1011" s="547"/>
      <c r="BT1011" s="997"/>
      <c r="BU1011" s="547"/>
      <c r="BV1011" s="643"/>
      <c r="BW1011" s="644"/>
      <c r="BX1011" s="776"/>
      <c r="BY1011" s="644"/>
      <c r="BZ1011" s="343"/>
      <c r="CA1011" s="338"/>
      <c r="CB1011" s="338"/>
      <c r="CC1011" s="338"/>
      <c r="CD1011" s="338"/>
      <c r="CE1011" s="338"/>
      <c r="CF1011" s="338"/>
    </row>
    <row r="1012" ht="15.75" customHeight="1">
      <c r="A1012" s="769"/>
      <c r="B1012" s="338"/>
      <c r="C1012" s="338"/>
      <c r="D1012" s="338"/>
      <c r="E1012" s="338"/>
      <c r="F1012" s="346"/>
      <c r="G1012" s="773"/>
      <c r="H1012" s="671"/>
      <c r="I1012" s="774"/>
      <c r="J1012" s="418"/>
      <c r="K1012" s="407"/>
      <c r="L1012" s="997"/>
      <c r="M1012" s="547"/>
      <c r="N1012" s="997"/>
      <c r="O1012" s="547"/>
      <c r="P1012" s="997"/>
      <c r="Q1012" s="547"/>
      <c r="R1012" s="997"/>
      <c r="S1012" s="547"/>
      <c r="T1012" s="997"/>
      <c r="U1012" s="547"/>
      <c r="V1012" s="997"/>
      <c r="W1012" s="547"/>
      <c r="X1012" s="997"/>
      <c r="Y1012" s="547"/>
      <c r="Z1012" s="997"/>
      <c r="AA1012" s="547"/>
      <c r="AB1012" s="997"/>
      <c r="AC1012" s="547"/>
      <c r="AD1012" s="997"/>
      <c r="AE1012" s="547"/>
      <c r="AF1012" s="997"/>
      <c r="AG1012" s="547"/>
      <c r="AH1012" s="997"/>
      <c r="AI1012" s="547"/>
      <c r="AJ1012" s="997"/>
      <c r="AK1012" s="547"/>
      <c r="AL1012" s="997"/>
      <c r="AM1012" s="547"/>
      <c r="AN1012" s="997"/>
      <c r="AO1012" s="547"/>
      <c r="AP1012" s="997"/>
      <c r="AQ1012" s="547"/>
      <c r="AR1012" s="997"/>
      <c r="AS1012" s="547"/>
      <c r="AT1012" s="997"/>
      <c r="AU1012" s="547"/>
      <c r="AV1012" s="997"/>
      <c r="AW1012" s="547"/>
      <c r="AX1012" s="997"/>
      <c r="AY1012" s="547"/>
      <c r="AZ1012" s="997"/>
      <c r="BA1012" s="547"/>
      <c r="BB1012" s="997"/>
      <c r="BC1012" s="547"/>
      <c r="BD1012" s="997"/>
      <c r="BE1012" s="547"/>
      <c r="BF1012" s="997"/>
      <c r="BG1012" s="547"/>
      <c r="BH1012" s="997"/>
      <c r="BI1012" s="547"/>
      <c r="BJ1012" s="997"/>
      <c r="BK1012" s="547"/>
      <c r="BL1012" s="997"/>
      <c r="BM1012" s="547"/>
      <c r="BN1012" s="997"/>
      <c r="BO1012" s="547"/>
      <c r="BP1012" s="997"/>
      <c r="BQ1012" s="547"/>
      <c r="BR1012" s="997"/>
      <c r="BS1012" s="547"/>
      <c r="BT1012" s="997"/>
      <c r="BU1012" s="547"/>
      <c r="BV1012" s="643"/>
      <c r="BW1012" s="644"/>
      <c r="BX1012" s="776"/>
      <c r="BY1012" s="644"/>
      <c r="BZ1012" s="343"/>
      <c r="CA1012" s="338"/>
      <c r="CB1012" s="338"/>
      <c r="CC1012" s="338"/>
      <c r="CD1012" s="338"/>
      <c r="CE1012" s="338"/>
      <c r="CF1012" s="338"/>
    </row>
    <row r="1013" ht="15.75" customHeight="1">
      <c r="A1013" s="769"/>
      <c r="B1013" s="338"/>
      <c r="C1013" s="338"/>
      <c r="D1013" s="338"/>
      <c r="E1013" s="338"/>
      <c r="F1013" s="346"/>
      <c r="G1013" s="773"/>
      <c r="H1013" s="671"/>
      <c r="I1013" s="774"/>
      <c r="J1013" s="418"/>
      <c r="K1013" s="407"/>
      <c r="L1013" s="997"/>
      <c r="M1013" s="547"/>
      <c r="N1013" s="997"/>
      <c r="O1013" s="547"/>
      <c r="P1013" s="997"/>
      <c r="Q1013" s="547"/>
      <c r="R1013" s="997"/>
      <c r="S1013" s="547"/>
      <c r="T1013" s="997"/>
      <c r="U1013" s="547"/>
      <c r="V1013" s="997"/>
      <c r="W1013" s="547"/>
      <c r="X1013" s="997"/>
      <c r="Y1013" s="547"/>
      <c r="Z1013" s="997"/>
      <c r="AA1013" s="547"/>
      <c r="AB1013" s="997"/>
      <c r="AC1013" s="547"/>
      <c r="AD1013" s="997"/>
      <c r="AE1013" s="547"/>
      <c r="AF1013" s="997"/>
      <c r="AG1013" s="547"/>
      <c r="AH1013" s="997"/>
      <c r="AI1013" s="547"/>
      <c r="AJ1013" s="997"/>
      <c r="AK1013" s="547"/>
      <c r="AL1013" s="997"/>
      <c r="AM1013" s="547"/>
      <c r="AN1013" s="997"/>
      <c r="AO1013" s="547"/>
      <c r="AP1013" s="997"/>
      <c r="AQ1013" s="547"/>
      <c r="AR1013" s="997"/>
      <c r="AS1013" s="547"/>
      <c r="AT1013" s="997"/>
      <c r="AU1013" s="547"/>
      <c r="AV1013" s="997"/>
      <c r="AW1013" s="547"/>
      <c r="AX1013" s="997"/>
      <c r="AY1013" s="547"/>
      <c r="AZ1013" s="997"/>
      <c r="BA1013" s="547"/>
      <c r="BB1013" s="997"/>
      <c r="BC1013" s="547"/>
      <c r="BD1013" s="997"/>
      <c r="BE1013" s="547"/>
      <c r="BF1013" s="997"/>
      <c r="BG1013" s="547"/>
      <c r="BH1013" s="997"/>
      <c r="BI1013" s="547"/>
      <c r="BJ1013" s="997"/>
      <c r="BK1013" s="547"/>
      <c r="BL1013" s="997"/>
      <c r="BM1013" s="547"/>
      <c r="BN1013" s="997"/>
      <c r="BO1013" s="547"/>
      <c r="BP1013" s="997"/>
      <c r="BQ1013" s="547"/>
      <c r="BR1013" s="997"/>
      <c r="BS1013" s="547"/>
      <c r="BT1013" s="997"/>
      <c r="BU1013" s="547"/>
      <c r="BV1013" s="643"/>
      <c r="BW1013" s="644"/>
      <c r="BX1013" s="776"/>
      <c r="BY1013" s="644"/>
      <c r="BZ1013" s="343"/>
      <c r="CA1013" s="338"/>
      <c r="CB1013" s="338"/>
      <c r="CC1013" s="338"/>
      <c r="CD1013" s="338"/>
      <c r="CE1013" s="338"/>
      <c r="CF1013" s="338"/>
    </row>
    <row r="1014" ht="15.75" customHeight="1">
      <c r="A1014" s="769"/>
      <c r="B1014" s="338"/>
      <c r="C1014" s="338"/>
      <c r="D1014" s="338"/>
      <c r="E1014" s="338"/>
      <c r="F1014" s="346"/>
      <c r="G1014" s="773"/>
      <c r="H1014" s="671"/>
      <c r="I1014" s="774"/>
      <c r="J1014" s="418"/>
      <c r="K1014" s="407"/>
      <c r="L1014" s="997"/>
      <c r="M1014" s="547"/>
      <c r="N1014" s="997"/>
      <c r="O1014" s="547"/>
      <c r="P1014" s="997"/>
      <c r="Q1014" s="547"/>
      <c r="R1014" s="997"/>
      <c r="S1014" s="547"/>
      <c r="T1014" s="997"/>
      <c r="U1014" s="547"/>
      <c r="V1014" s="997"/>
      <c r="W1014" s="547"/>
      <c r="X1014" s="997"/>
      <c r="Y1014" s="547"/>
      <c r="Z1014" s="997"/>
      <c r="AA1014" s="547"/>
      <c r="AB1014" s="997"/>
      <c r="AC1014" s="547"/>
      <c r="AD1014" s="997"/>
      <c r="AE1014" s="547"/>
      <c r="AF1014" s="997"/>
      <c r="AG1014" s="547"/>
      <c r="AH1014" s="997"/>
      <c r="AI1014" s="547"/>
      <c r="AJ1014" s="997"/>
      <c r="AK1014" s="547"/>
      <c r="AL1014" s="997"/>
      <c r="AM1014" s="547"/>
      <c r="AN1014" s="997"/>
      <c r="AO1014" s="547"/>
      <c r="AP1014" s="997"/>
      <c r="AQ1014" s="547"/>
      <c r="AR1014" s="997"/>
      <c r="AS1014" s="547"/>
      <c r="AT1014" s="997"/>
      <c r="AU1014" s="547"/>
      <c r="AV1014" s="997"/>
      <c r="AW1014" s="547"/>
      <c r="AX1014" s="997"/>
      <c r="AY1014" s="547"/>
      <c r="AZ1014" s="997"/>
      <c r="BA1014" s="547"/>
      <c r="BB1014" s="997"/>
      <c r="BC1014" s="547"/>
      <c r="BD1014" s="997"/>
      <c r="BE1014" s="547"/>
      <c r="BF1014" s="997"/>
      <c r="BG1014" s="547"/>
      <c r="BH1014" s="997"/>
      <c r="BI1014" s="547"/>
      <c r="BJ1014" s="997"/>
      <c r="BK1014" s="547"/>
      <c r="BL1014" s="997"/>
      <c r="BM1014" s="547"/>
      <c r="BN1014" s="997"/>
      <c r="BO1014" s="547"/>
      <c r="BP1014" s="997"/>
      <c r="BQ1014" s="547"/>
      <c r="BR1014" s="997"/>
      <c r="BS1014" s="547"/>
      <c r="BT1014" s="997"/>
      <c r="BU1014" s="547"/>
      <c r="BV1014" s="643"/>
      <c r="BW1014" s="644"/>
      <c r="BX1014" s="776"/>
      <c r="BY1014" s="644"/>
      <c r="BZ1014" s="343"/>
      <c r="CA1014" s="338"/>
      <c r="CB1014" s="338"/>
      <c r="CC1014" s="338"/>
      <c r="CD1014" s="338"/>
      <c r="CE1014" s="338"/>
      <c r="CF1014" s="338"/>
    </row>
    <row r="1015" ht="15.75" customHeight="1">
      <c r="A1015" s="769"/>
      <c r="B1015" s="338"/>
      <c r="C1015" s="338"/>
      <c r="D1015" s="338"/>
      <c r="E1015" s="338"/>
      <c r="F1015" s="346"/>
      <c r="G1015" s="773"/>
      <c r="H1015" s="671"/>
      <c r="I1015" s="774"/>
      <c r="J1015" s="418"/>
      <c r="K1015" s="407"/>
      <c r="L1015" s="997"/>
      <c r="M1015" s="547"/>
      <c r="N1015" s="997"/>
      <c r="O1015" s="547"/>
      <c r="P1015" s="997"/>
      <c r="Q1015" s="547"/>
      <c r="R1015" s="997"/>
      <c r="S1015" s="547"/>
      <c r="T1015" s="997"/>
      <c r="U1015" s="547"/>
      <c r="V1015" s="997"/>
      <c r="W1015" s="547"/>
      <c r="X1015" s="997"/>
      <c r="Y1015" s="547"/>
      <c r="Z1015" s="997"/>
      <c r="AA1015" s="547"/>
      <c r="AB1015" s="997"/>
      <c r="AC1015" s="547"/>
      <c r="AD1015" s="997"/>
      <c r="AE1015" s="547"/>
      <c r="AF1015" s="997"/>
      <c r="AG1015" s="547"/>
      <c r="AH1015" s="997"/>
      <c r="AI1015" s="547"/>
      <c r="AJ1015" s="997"/>
      <c r="AK1015" s="547"/>
      <c r="AL1015" s="997"/>
      <c r="AM1015" s="547"/>
      <c r="AN1015" s="997"/>
      <c r="AO1015" s="547"/>
      <c r="AP1015" s="997"/>
      <c r="AQ1015" s="547"/>
      <c r="AR1015" s="997"/>
      <c r="AS1015" s="547"/>
      <c r="AT1015" s="997"/>
      <c r="AU1015" s="547"/>
      <c r="AV1015" s="997"/>
      <c r="AW1015" s="547"/>
      <c r="AX1015" s="997"/>
      <c r="AY1015" s="547"/>
      <c r="AZ1015" s="997"/>
      <c r="BA1015" s="547"/>
      <c r="BB1015" s="997"/>
      <c r="BC1015" s="547"/>
      <c r="BD1015" s="997"/>
      <c r="BE1015" s="547"/>
      <c r="BF1015" s="997"/>
      <c r="BG1015" s="547"/>
      <c r="BH1015" s="997"/>
      <c r="BI1015" s="547"/>
      <c r="BJ1015" s="997"/>
      <c r="BK1015" s="547"/>
      <c r="BL1015" s="997"/>
      <c r="BM1015" s="547"/>
      <c r="BN1015" s="997"/>
      <c r="BO1015" s="547"/>
      <c r="BP1015" s="997"/>
      <c r="BQ1015" s="547"/>
      <c r="BR1015" s="997"/>
      <c r="BS1015" s="547"/>
      <c r="BT1015" s="997"/>
      <c r="BU1015" s="547"/>
      <c r="BV1015" s="643"/>
      <c r="BW1015" s="644"/>
      <c r="BX1015" s="776"/>
      <c r="BY1015" s="644"/>
      <c r="BZ1015" s="343"/>
      <c r="CA1015" s="338"/>
      <c r="CB1015" s="338"/>
      <c r="CC1015" s="338"/>
      <c r="CD1015" s="338"/>
      <c r="CE1015" s="338"/>
      <c r="CF1015" s="338"/>
    </row>
    <row r="1016" ht="15.75" customHeight="1">
      <c r="A1016" s="769"/>
      <c r="B1016" s="338"/>
      <c r="C1016" s="338"/>
      <c r="D1016" s="338"/>
      <c r="E1016" s="338"/>
      <c r="F1016" s="346"/>
      <c r="G1016" s="773"/>
      <c r="H1016" s="671"/>
      <c r="I1016" s="774"/>
      <c r="J1016" s="418"/>
      <c r="K1016" s="407"/>
      <c r="L1016" s="997"/>
      <c r="M1016" s="547"/>
      <c r="N1016" s="997"/>
      <c r="O1016" s="547"/>
      <c r="P1016" s="997"/>
      <c r="Q1016" s="547"/>
      <c r="R1016" s="997"/>
      <c r="S1016" s="547"/>
      <c r="T1016" s="997"/>
      <c r="U1016" s="547"/>
      <c r="V1016" s="997"/>
      <c r="W1016" s="547"/>
      <c r="X1016" s="997"/>
      <c r="Y1016" s="547"/>
      <c r="Z1016" s="997"/>
      <c r="AA1016" s="547"/>
      <c r="AB1016" s="997"/>
      <c r="AC1016" s="547"/>
      <c r="AD1016" s="997"/>
      <c r="AE1016" s="547"/>
      <c r="AF1016" s="997"/>
      <c r="AG1016" s="547"/>
      <c r="AH1016" s="997"/>
      <c r="AI1016" s="547"/>
      <c r="AJ1016" s="997"/>
      <c r="AK1016" s="547"/>
      <c r="AL1016" s="997"/>
      <c r="AM1016" s="547"/>
      <c r="AN1016" s="997"/>
      <c r="AO1016" s="547"/>
      <c r="AP1016" s="997"/>
      <c r="AQ1016" s="547"/>
      <c r="AR1016" s="997"/>
      <c r="AS1016" s="547"/>
      <c r="AT1016" s="997"/>
      <c r="AU1016" s="547"/>
      <c r="AV1016" s="997"/>
      <c r="AW1016" s="547"/>
      <c r="AX1016" s="997"/>
      <c r="AY1016" s="547"/>
      <c r="AZ1016" s="997"/>
      <c r="BA1016" s="547"/>
      <c r="BB1016" s="997"/>
      <c r="BC1016" s="547"/>
      <c r="BD1016" s="997"/>
      <c r="BE1016" s="547"/>
      <c r="BF1016" s="997"/>
      <c r="BG1016" s="547"/>
      <c r="BH1016" s="997"/>
      <c r="BI1016" s="547"/>
      <c r="BJ1016" s="997"/>
      <c r="BK1016" s="547"/>
      <c r="BL1016" s="997"/>
      <c r="BM1016" s="547"/>
      <c r="BN1016" s="997"/>
      <c r="BO1016" s="547"/>
      <c r="BP1016" s="997"/>
      <c r="BQ1016" s="547"/>
      <c r="BR1016" s="997"/>
      <c r="BS1016" s="547"/>
      <c r="BT1016" s="997"/>
      <c r="BU1016" s="547"/>
      <c r="BV1016" s="643"/>
      <c r="BW1016" s="644"/>
      <c r="BX1016" s="776"/>
      <c r="BY1016" s="644"/>
      <c r="BZ1016" s="343"/>
      <c r="CA1016" s="338"/>
      <c r="CB1016" s="338"/>
      <c r="CC1016" s="338"/>
      <c r="CD1016" s="338"/>
      <c r="CE1016" s="338"/>
      <c r="CF1016" s="338"/>
    </row>
    <row r="1017" ht="15.75" customHeight="1">
      <c r="A1017" s="769"/>
      <c r="B1017" s="338"/>
      <c r="C1017" s="338"/>
      <c r="D1017" s="338"/>
      <c r="E1017" s="338"/>
      <c r="F1017" s="346"/>
      <c r="G1017" s="773"/>
      <c r="H1017" s="671"/>
      <c r="I1017" s="774"/>
      <c r="J1017" s="418"/>
      <c r="K1017" s="407"/>
      <c r="L1017" s="997"/>
      <c r="M1017" s="547"/>
      <c r="N1017" s="997"/>
      <c r="O1017" s="547"/>
      <c r="P1017" s="997"/>
      <c r="Q1017" s="547"/>
      <c r="R1017" s="997"/>
      <c r="S1017" s="547"/>
      <c r="T1017" s="997"/>
      <c r="U1017" s="547"/>
      <c r="V1017" s="997"/>
      <c r="W1017" s="547"/>
      <c r="X1017" s="997"/>
      <c r="Y1017" s="547"/>
      <c r="Z1017" s="997"/>
      <c r="AA1017" s="547"/>
      <c r="AB1017" s="997"/>
      <c r="AC1017" s="547"/>
      <c r="AD1017" s="997"/>
      <c r="AE1017" s="547"/>
      <c r="AF1017" s="997"/>
      <c r="AG1017" s="547"/>
      <c r="AH1017" s="997"/>
      <c r="AI1017" s="547"/>
      <c r="AJ1017" s="997"/>
      <c r="AK1017" s="547"/>
      <c r="AL1017" s="997"/>
      <c r="AM1017" s="547"/>
      <c r="AN1017" s="997"/>
      <c r="AO1017" s="547"/>
      <c r="AP1017" s="997"/>
      <c r="AQ1017" s="547"/>
      <c r="AR1017" s="997"/>
      <c r="AS1017" s="547"/>
      <c r="AT1017" s="997"/>
      <c r="AU1017" s="547"/>
      <c r="AV1017" s="997"/>
      <c r="AW1017" s="547"/>
      <c r="AX1017" s="997"/>
      <c r="AY1017" s="547"/>
      <c r="AZ1017" s="997"/>
      <c r="BA1017" s="547"/>
      <c r="BB1017" s="997"/>
      <c r="BC1017" s="547"/>
      <c r="BD1017" s="997"/>
      <c r="BE1017" s="547"/>
      <c r="BF1017" s="997"/>
      <c r="BG1017" s="547"/>
      <c r="BH1017" s="997"/>
      <c r="BI1017" s="547"/>
      <c r="BJ1017" s="997"/>
      <c r="BK1017" s="547"/>
      <c r="BL1017" s="997"/>
      <c r="BM1017" s="547"/>
      <c r="BN1017" s="997"/>
      <c r="BO1017" s="547"/>
      <c r="BP1017" s="997"/>
      <c r="BQ1017" s="547"/>
      <c r="BR1017" s="997"/>
      <c r="BS1017" s="547"/>
      <c r="BT1017" s="997"/>
      <c r="BU1017" s="547"/>
      <c r="BV1017" s="643"/>
      <c r="BW1017" s="644"/>
      <c r="BX1017" s="776"/>
      <c r="BY1017" s="644"/>
      <c r="BZ1017" s="343"/>
      <c r="CA1017" s="338"/>
      <c r="CB1017" s="338"/>
      <c r="CC1017" s="338"/>
      <c r="CD1017" s="338"/>
      <c r="CE1017" s="338"/>
      <c r="CF1017" s="338"/>
    </row>
    <row r="1018" ht="15.75" customHeight="1">
      <c r="A1018" s="769"/>
      <c r="B1018" s="338"/>
      <c r="C1018" s="338"/>
      <c r="D1018" s="338"/>
      <c r="E1018" s="338"/>
      <c r="F1018" s="346"/>
      <c r="G1018" s="773"/>
      <c r="H1018" s="671"/>
      <c r="I1018" s="774"/>
      <c r="J1018" s="418"/>
      <c r="K1018" s="407"/>
      <c r="L1018" s="997"/>
      <c r="M1018" s="547"/>
      <c r="N1018" s="997"/>
      <c r="O1018" s="547"/>
      <c r="P1018" s="997"/>
      <c r="Q1018" s="547"/>
      <c r="R1018" s="997"/>
      <c r="S1018" s="547"/>
      <c r="T1018" s="997"/>
      <c r="U1018" s="547"/>
      <c r="V1018" s="997"/>
      <c r="W1018" s="547"/>
      <c r="X1018" s="997"/>
      <c r="Y1018" s="547"/>
      <c r="Z1018" s="997"/>
      <c r="AA1018" s="547"/>
      <c r="AB1018" s="997"/>
      <c r="AC1018" s="547"/>
      <c r="AD1018" s="997"/>
      <c r="AE1018" s="547"/>
      <c r="AF1018" s="997"/>
      <c r="AG1018" s="547"/>
      <c r="AH1018" s="997"/>
      <c r="AI1018" s="547"/>
      <c r="AJ1018" s="997"/>
      <c r="AK1018" s="547"/>
      <c r="AL1018" s="997"/>
      <c r="AM1018" s="547"/>
      <c r="AN1018" s="997"/>
      <c r="AO1018" s="547"/>
      <c r="AP1018" s="997"/>
      <c r="AQ1018" s="547"/>
      <c r="AR1018" s="997"/>
      <c r="AS1018" s="547"/>
      <c r="AT1018" s="997"/>
      <c r="AU1018" s="547"/>
      <c r="AV1018" s="997"/>
      <c r="AW1018" s="547"/>
      <c r="AX1018" s="997"/>
      <c r="AY1018" s="547"/>
      <c r="AZ1018" s="997"/>
      <c r="BA1018" s="547"/>
      <c r="BB1018" s="997"/>
      <c r="BC1018" s="547"/>
      <c r="BD1018" s="997"/>
      <c r="BE1018" s="547"/>
      <c r="BF1018" s="997"/>
      <c r="BG1018" s="547"/>
      <c r="BH1018" s="997"/>
      <c r="BI1018" s="547"/>
      <c r="BJ1018" s="997"/>
      <c r="BK1018" s="547"/>
      <c r="BL1018" s="997"/>
      <c r="BM1018" s="547"/>
      <c r="BN1018" s="997"/>
      <c r="BO1018" s="547"/>
      <c r="BP1018" s="997"/>
      <c r="BQ1018" s="547"/>
      <c r="BR1018" s="997"/>
      <c r="BS1018" s="547"/>
      <c r="BT1018" s="997"/>
      <c r="BU1018" s="547"/>
      <c r="BV1018" s="643"/>
      <c r="BW1018" s="644"/>
      <c r="BX1018" s="776"/>
      <c r="BY1018" s="644"/>
      <c r="BZ1018" s="343"/>
      <c r="CA1018" s="338"/>
      <c r="CB1018" s="338"/>
      <c r="CC1018" s="338"/>
      <c r="CD1018" s="338"/>
      <c r="CE1018" s="338"/>
      <c r="CF1018" s="338"/>
    </row>
    <row r="1019" ht="15.75" customHeight="1">
      <c r="A1019" s="769"/>
      <c r="B1019" s="338"/>
      <c r="C1019" s="338"/>
      <c r="D1019" s="338"/>
      <c r="E1019" s="338"/>
      <c r="F1019" s="346"/>
      <c r="G1019" s="773"/>
      <c r="H1019" s="671"/>
      <c r="I1019" s="774"/>
      <c r="J1019" s="418"/>
      <c r="K1019" s="407"/>
      <c r="L1019" s="997"/>
      <c r="M1019" s="547"/>
      <c r="N1019" s="997"/>
      <c r="O1019" s="547"/>
      <c r="P1019" s="997"/>
      <c r="Q1019" s="547"/>
      <c r="R1019" s="997"/>
      <c r="S1019" s="547"/>
      <c r="T1019" s="997"/>
      <c r="U1019" s="547"/>
      <c r="V1019" s="997"/>
      <c r="W1019" s="547"/>
      <c r="X1019" s="997"/>
      <c r="Y1019" s="547"/>
      <c r="Z1019" s="997"/>
      <c r="AA1019" s="547"/>
      <c r="AB1019" s="997"/>
      <c r="AC1019" s="547"/>
      <c r="AD1019" s="997"/>
      <c r="AE1019" s="547"/>
      <c r="AF1019" s="997"/>
      <c r="AG1019" s="547"/>
      <c r="AH1019" s="997"/>
      <c r="AI1019" s="547"/>
      <c r="AJ1019" s="997"/>
      <c r="AK1019" s="547"/>
      <c r="AL1019" s="997"/>
      <c r="AM1019" s="547"/>
      <c r="AN1019" s="997"/>
      <c r="AO1019" s="547"/>
      <c r="AP1019" s="997"/>
      <c r="AQ1019" s="547"/>
      <c r="AR1019" s="997"/>
      <c r="AS1019" s="547"/>
      <c r="AT1019" s="997"/>
      <c r="AU1019" s="547"/>
      <c r="AV1019" s="997"/>
      <c r="AW1019" s="547"/>
      <c r="AX1019" s="997"/>
      <c r="AY1019" s="547"/>
      <c r="AZ1019" s="997"/>
      <c r="BA1019" s="547"/>
      <c r="BB1019" s="997"/>
      <c r="BC1019" s="547"/>
      <c r="BD1019" s="997"/>
      <c r="BE1019" s="547"/>
      <c r="BF1019" s="997"/>
      <c r="BG1019" s="547"/>
      <c r="BH1019" s="997"/>
      <c r="BI1019" s="547"/>
      <c r="BJ1019" s="997"/>
      <c r="BK1019" s="547"/>
      <c r="BL1019" s="997"/>
      <c r="BM1019" s="547"/>
      <c r="BN1019" s="997"/>
      <c r="BO1019" s="547"/>
      <c r="BP1019" s="997"/>
      <c r="BQ1019" s="547"/>
      <c r="BR1019" s="997"/>
      <c r="BS1019" s="547"/>
      <c r="BT1019" s="997"/>
      <c r="BU1019" s="547"/>
      <c r="BV1019" s="643"/>
      <c r="BW1019" s="644"/>
      <c r="BX1019" s="776"/>
      <c r="BY1019" s="644"/>
      <c r="BZ1019" s="343"/>
      <c r="CA1019" s="338"/>
      <c r="CB1019" s="338"/>
      <c r="CC1019" s="338"/>
      <c r="CD1019" s="338"/>
      <c r="CE1019" s="338"/>
      <c r="CF1019" s="338"/>
    </row>
    <row r="1020" ht="15.75" customHeight="1">
      <c r="A1020" s="769"/>
      <c r="B1020" s="338"/>
      <c r="C1020" s="338"/>
      <c r="D1020" s="338"/>
      <c r="E1020" s="338"/>
      <c r="F1020" s="346"/>
      <c r="G1020" s="773"/>
      <c r="H1020" s="671"/>
      <c r="I1020" s="774"/>
      <c r="J1020" s="418"/>
      <c r="K1020" s="407"/>
      <c r="L1020" s="997"/>
      <c r="M1020" s="547"/>
      <c r="N1020" s="997"/>
      <c r="O1020" s="547"/>
      <c r="P1020" s="997"/>
      <c r="Q1020" s="547"/>
      <c r="R1020" s="997"/>
      <c r="S1020" s="547"/>
      <c r="T1020" s="997"/>
      <c r="U1020" s="547"/>
      <c r="V1020" s="997"/>
      <c r="W1020" s="547"/>
      <c r="X1020" s="997"/>
      <c r="Y1020" s="547"/>
      <c r="Z1020" s="997"/>
      <c r="AA1020" s="547"/>
      <c r="AB1020" s="997"/>
      <c r="AC1020" s="547"/>
      <c r="AD1020" s="997"/>
      <c r="AE1020" s="547"/>
      <c r="AF1020" s="997"/>
      <c r="AG1020" s="547"/>
      <c r="AH1020" s="997"/>
      <c r="AI1020" s="547"/>
      <c r="AJ1020" s="997"/>
      <c r="AK1020" s="547"/>
      <c r="AL1020" s="997"/>
      <c r="AM1020" s="547"/>
      <c r="AN1020" s="997"/>
      <c r="AO1020" s="547"/>
      <c r="AP1020" s="997"/>
      <c r="AQ1020" s="547"/>
      <c r="AR1020" s="997"/>
      <c r="AS1020" s="547"/>
      <c r="AT1020" s="997"/>
      <c r="AU1020" s="547"/>
      <c r="AV1020" s="997"/>
      <c r="AW1020" s="547"/>
      <c r="AX1020" s="997"/>
      <c r="AY1020" s="547"/>
      <c r="AZ1020" s="997"/>
      <c r="BA1020" s="547"/>
      <c r="BB1020" s="997"/>
      <c r="BC1020" s="547"/>
      <c r="BD1020" s="997"/>
      <c r="BE1020" s="547"/>
      <c r="BF1020" s="997"/>
      <c r="BG1020" s="547"/>
      <c r="BH1020" s="997"/>
      <c r="BI1020" s="547"/>
      <c r="BJ1020" s="997"/>
      <c r="BK1020" s="547"/>
      <c r="BL1020" s="997"/>
      <c r="BM1020" s="547"/>
      <c r="BN1020" s="997"/>
      <c r="BO1020" s="547"/>
      <c r="BP1020" s="997"/>
      <c r="BQ1020" s="547"/>
      <c r="BR1020" s="997"/>
      <c r="BS1020" s="547"/>
      <c r="BT1020" s="997"/>
      <c r="BU1020" s="547"/>
      <c r="BV1020" s="643"/>
      <c r="BW1020" s="644"/>
      <c r="BX1020" s="776"/>
      <c r="BY1020" s="644"/>
      <c r="BZ1020" s="343"/>
      <c r="CA1020" s="338"/>
      <c r="CB1020" s="338"/>
      <c r="CC1020" s="338"/>
      <c r="CD1020" s="338"/>
      <c r="CE1020" s="338"/>
      <c r="CF1020" s="338"/>
    </row>
    <row r="1021" ht="15.75" customHeight="1">
      <c r="A1021" s="769"/>
      <c r="B1021" s="338"/>
      <c r="C1021" s="338"/>
      <c r="D1021" s="338"/>
      <c r="E1021" s="338"/>
      <c r="F1021" s="346"/>
      <c r="G1021" s="773"/>
      <c r="H1021" s="671"/>
      <c r="I1021" s="774"/>
      <c r="J1021" s="418"/>
      <c r="K1021" s="407"/>
      <c r="L1021" s="997"/>
      <c r="M1021" s="547"/>
      <c r="N1021" s="997"/>
      <c r="O1021" s="547"/>
      <c r="P1021" s="997"/>
      <c r="Q1021" s="547"/>
      <c r="R1021" s="997"/>
      <c r="S1021" s="547"/>
      <c r="T1021" s="997"/>
      <c r="U1021" s="547"/>
      <c r="V1021" s="997"/>
      <c r="W1021" s="547"/>
      <c r="X1021" s="997"/>
      <c r="Y1021" s="547"/>
      <c r="Z1021" s="997"/>
      <c r="AA1021" s="547"/>
      <c r="AB1021" s="997"/>
      <c r="AC1021" s="547"/>
      <c r="AD1021" s="997"/>
      <c r="AE1021" s="547"/>
      <c r="AF1021" s="997"/>
      <c r="AG1021" s="547"/>
      <c r="AH1021" s="997"/>
      <c r="AI1021" s="547"/>
      <c r="AJ1021" s="997"/>
      <c r="AK1021" s="547"/>
      <c r="AL1021" s="997"/>
      <c r="AM1021" s="547"/>
      <c r="AN1021" s="997"/>
      <c r="AO1021" s="547"/>
      <c r="AP1021" s="997"/>
      <c r="AQ1021" s="547"/>
      <c r="AR1021" s="997"/>
      <c r="AS1021" s="547"/>
      <c r="AT1021" s="997"/>
      <c r="AU1021" s="547"/>
      <c r="AV1021" s="997"/>
      <c r="AW1021" s="547"/>
      <c r="AX1021" s="997"/>
      <c r="AY1021" s="547"/>
      <c r="AZ1021" s="997"/>
      <c r="BA1021" s="547"/>
      <c r="BB1021" s="997"/>
      <c r="BC1021" s="547"/>
      <c r="BD1021" s="997"/>
      <c r="BE1021" s="547"/>
      <c r="BF1021" s="997"/>
      <c r="BG1021" s="547"/>
      <c r="BH1021" s="997"/>
      <c r="BI1021" s="547"/>
      <c r="BJ1021" s="997"/>
      <c r="BK1021" s="547"/>
      <c r="BL1021" s="997"/>
      <c r="BM1021" s="547"/>
      <c r="BN1021" s="997"/>
      <c r="BO1021" s="547"/>
      <c r="BP1021" s="997"/>
      <c r="BQ1021" s="547"/>
      <c r="BR1021" s="997"/>
      <c r="BS1021" s="547"/>
      <c r="BT1021" s="997"/>
      <c r="BU1021" s="547"/>
      <c r="BV1021" s="643"/>
      <c r="BW1021" s="644"/>
      <c r="BX1021" s="776"/>
      <c r="BY1021" s="644"/>
      <c r="BZ1021" s="343"/>
      <c r="CA1021" s="338"/>
      <c r="CB1021" s="338"/>
      <c r="CC1021" s="338"/>
      <c r="CD1021" s="338"/>
      <c r="CE1021" s="338"/>
      <c r="CF1021" s="338"/>
    </row>
    <row r="1022" ht="15.75" customHeight="1">
      <c r="A1022" s="769"/>
      <c r="B1022" s="338"/>
      <c r="C1022" s="338"/>
      <c r="D1022" s="338"/>
      <c r="E1022" s="338"/>
      <c r="F1022" s="346"/>
      <c r="G1022" s="773"/>
      <c r="H1022" s="671"/>
      <c r="I1022" s="774"/>
      <c r="J1022" s="418"/>
      <c r="K1022" s="407"/>
      <c r="L1022" s="997"/>
      <c r="M1022" s="547"/>
      <c r="N1022" s="997"/>
      <c r="O1022" s="547"/>
      <c r="P1022" s="997"/>
      <c r="Q1022" s="547"/>
      <c r="R1022" s="997"/>
      <c r="S1022" s="547"/>
      <c r="T1022" s="997"/>
      <c r="U1022" s="547"/>
      <c r="V1022" s="997"/>
      <c r="W1022" s="547"/>
      <c r="X1022" s="997"/>
      <c r="Y1022" s="547"/>
      <c r="Z1022" s="997"/>
      <c r="AA1022" s="547"/>
      <c r="AB1022" s="997"/>
      <c r="AC1022" s="547"/>
      <c r="AD1022" s="997"/>
      <c r="AE1022" s="547"/>
      <c r="AF1022" s="997"/>
      <c r="AG1022" s="547"/>
      <c r="AH1022" s="997"/>
      <c r="AI1022" s="547"/>
      <c r="AJ1022" s="997"/>
      <c r="AK1022" s="547"/>
      <c r="AL1022" s="997"/>
      <c r="AM1022" s="547"/>
      <c r="AN1022" s="997"/>
      <c r="AO1022" s="547"/>
      <c r="AP1022" s="997"/>
      <c r="AQ1022" s="547"/>
      <c r="AR1022" s="997"/>
      <c r="AS1022" s="547"/>
      <c r="AT1022" s="997"/>
      <c r="AU1022" s="547"/>
      <c r="AV1022" s="997"/>
      <c r="AW1022" s="547"/>
      <c r="AX1022" s="997"/>
      <c r="AY1022" s="547"/>
      <c r="AZ1022" s="997"/>
      <c r="BA1022" s="547"/>
      <c r="BB1022" s="997"/>
      <c r="BC1022" s="547"/>
      <c r="BD1022" s="997"/>
      <c r="BE1022" s="547"/>
      <c r="BF1022" s="997"/>
      <c r="BG1022" s="547"/>
      <c r="BH1022" s="997"/>
      <c r="BI1022" s="547"/>
      <c r="BJ1022" s="997"/>
      <c r="BK1022" s="547"/>
      <c r="BL1022" s="997"/>
      <c r="BM1022" s="547"/>
      <c r="BN1022" s="997"/>
      <c r="BO1022" s="547"/>
      <c r="BP1022" s="997"/>
      <c r="BQ1022" s="547"/>
      <c r="BR1022" s="997"/>
      <c r="BS1022" s="547"/>
      <c r="BT1022" s="997"/>
      <c r="BU1022" s="547"/>
      <c r="BV1022" s="643"/>
      <c r="BW1022" s="644"/>
      <c r="BX1022" s="776"/>
      <c r="BY1022" s="644"/>
      <c r="BZ1022" s="343"/>
      <c r="CA1022" s="338"/>
      <c r="CB1022" s="338"/>
      <c r="CC1022" s="338"/>
      <c r="CD1022" s="338"/>
      <c r="CE1022" s="338"/>
      <c r="CF1022" s="338"/>
    </row>
    <row r="1023" ht="15.75" customHeight="1">
      <c r="A1023" s="769"/>
      <c r="B1023" s="338"/>
      <c r="C1023" s="338"/>
      <c r="D1023" s="338"/>
      <c r="E1023" s="338"/>
      <c r="F1023" s="346"/>
      <c r="G1023" s="773"/>
      <c r="H1023" s="671"/>
      <c r="I1023" s="774"/>
      <c r="J1023" s="418"/>
      <c r="K1023" s="407"/>
      <c r="L1023" s="997"/>
      <c r="M1023" s="547"/>
      <c r="N1023" s="997"/>
      <c r="O1023" s="547"/>
      <c r="P1023" s="997"/>
      <c r="Q1023" s="547"/>
      <c r="R1023" s="997"/>
      <c r="S1023" s="547"/>
      <c r="T1023" s="997"/>
      <c r="U1023" s="547"/>
      <c r="V1023" s="997"/>
      <c r="W1023" s="547"/>
      <c r="X1023" s="997"/>
      <c r="Y1023" s="547"/>
      <c r="Z1023" s="997"/>
      <c r="AA1023" s="547"/>
      <c r="AB1023" s="997"/>
      <c r="AC1023" s="547"/>
      <c r="AD1023" s="997"/>
      <c r="AE1023" s="547"/>
      <c r="AF1023" s="997"/>
      <c r="AG1023" s="547"/>
      <c r="AH1023" s="997"/>
      <c r="AI1023" s="547"/>
      <c r="AJ1023" s="997"/>
      <c r="AK1023" s="547"/>
      <c r="AL1023" s="997"/>
      <c r="AM1023" s="547"/>
      <c r="AN1023" s="997"/>
      <c r="AO1023" s="547"/>
      <c r="AP1023" s="997"/>
      <c r="AQ1023" s="547"/>
      <c r="AR1023" s="997"/>
      <c r="AS1023" s="547"/>
      <c r="AT1023" s="997"/>
      <c r="AU1023" s="547"/>
      <c r="AV1023" s="997"/>
      <c r="AW1023" s="547"/>
      <c r="AX1023" s="997"/>
      <c r="AY1023" s="547"/>
      <c r="AZ1023" s="997"/>
      <c r="BA1023" s="547"/>
      <c r="BB1023" s="997"/>
      <c r="BC1023" s="547"/>
      <c r="BD1023" s="997"/>
      <c r="BE1023" s="547"/>
      <c r="BF1023" s="997"/>
      <c r="BG1023" s="547"/>
      <c r="BH1023" s="997"/>
      <c r="BI1023" s="547"/>
      <c r="BJ1023" s="997"/>
      <c r="BK1023" s="547"/>
      <c r="BL1023" s="997"/>
      <c r="BM1023" s="547"/>
      <c r="BN1023" s="997"/>
      <c r="BO1023" s="547"/>
      <c r="BP1023" s="997"/>
      <c r="BQ1023" s="547"/>
      <c r="BR1023" s="997"/>
      <c r="BS1023" s="547"/>
      <c r="BT1023" s="997"/>
      <c r="BU1023" s="547"/>
      <c r="BV1023" s="643"/>
      <c r="BW1023" s="644"/>
      <c r="BX1023" s="776"/>
      <c r="BY1023" s="644"/>
      <c r="BZ1023" s="343"/>
      <c r="CA1023" s="338"/>
      <c r="CB1023" s="338"/>
      <c r="CC1023" s="338"/>
      <c r="CD1023" s="338"/>
      <c r="CE1023" s="338"/>
      <c r="CF1023" s="338"/>
    </row>
    <row r="1024" ht="15.75" customHeight="1">
      <c r="A1024" s="769"/>
      <c r="B1024" s="338"/>
      <c r="C1024" s="338"/>
      <c r="D1024" s="338"/>
      <c r="E1024" s="338"/>
      <c r="F1024" s="346"/>
      <c r="G1024" s="773"/>
      <c r="H1024" s="671"/>
      <c r="I1024" s="774"/>
      <c r="J1024" s="418"/>
      <c r="K1024" s="407"/>
      <c r="L1024" s="997"/>
      <c r="M1024" s="547"/>
      <c r="N1024" s="997"/>
      <c r="O1024" s="547"/>
      <c r="P1024" s="997"/>
      <c r="Q1024" s="547"/>
      <c r="R1024" s="997"/>
      <c r="S1024" s="547"/>
      <c r="T1024" s="997"/>
      <c r="U1024" s="547"/>
      <c r="V1024" s="997"/>
      <c r="W1024" s="547"/>
      <c r="X1024" s="997"/>
      <c r="Y1024" s="547"/>
      <c r="Z1024" s="997"/>
      <c r="AA1024" s="547"/>
      <c r="AB1024" s="997"/>
      <c r="AC1024" s="547"/>
      <c r="AD1024" s="997"/>
      <c r="AE1024" s="547"/>
      <c r="AF1024" s="997"/>
      <c r="AG1024" s="547"/>
      <c r="AH1024" s="997"/>
      <c r="AI1024" s="547"/>
      <c r="AJ1024" s="997"/>
      <c r="AK1024" s="547"/>
      <c r="AL1024" s="997"/>
      <c r="AM1024" s="547"/>
      <c r="AN1024" s="997"/>
      <c r="AO1024" s="547"/>
      <c r="AP1024" s="997"/>
      <c r="AQ1024" s="547"/>
      <c r="AR1024" s="997"/>
      <c r="AS1024" s="547"/>
      <c r="AT1024" s="997"/>
      <c r="AU1024" s="547"/>
      <c r="AV1024" s="997"/>
      <c r="AW1024" s="547"/>
      <c r="AX1024" s="997"/>
      <c r="AY1024" s="547"/>
      <c r="AZ1024" s="997"/>
      <c r="BA1024" s="547"/>
      <c r="BB1024" s="997"/>
      <c r="BC1024" s="547"/>
      <c r="BD1024" s="997"/>
      <c r="BE1024" s="547"/>
      <c r="BF1024" s="997"/>
      <c r="BG1024" s="547"/>
      <c r="BH1024" s="997"/>
      <c r="BI1024" s="547"/>
      <c r="BJ1024" s="997"/>
      <c r="BK1024" s="547"/>
      <c r="BL1024" s="997"/>
      <c r="BM1024" s="547"/>
      <c r="BN1024" s="997"/>
      <c r="BO1024" s="547"/>
      <c r="BP1024" s="997"/>
      <c r="BQ1024" s="547"/>
      <c r="BR1024" s="997"/>
      <c r="BS1024" s="547"/>
      <c r="BT1024" s="997"/>
      <c r="BU1024" s="547"/>
      <c r="BV1024" s="643"/>
      <c r="BW1024" s="644"/>
      <c r="BX1024" s="776"/>
      <c r="BY1024" s="644"/>
      <c r="BZ1024" s="343"/>
      <c r="CA1024" s="338"/>
      <c r="CB1024" s="338"/>
      <c r="CC1024" s="338"/>
      <c r="CD1024" s="338"/>
      <c r="CE1024" s="338"/>
      <c r="CF1024" s="338"/>
    </row>
    <row r="1025" ht="15.75" customHeight="1">
      <c r="A1025" s="769"/>
      <c r="B1025" s="338"/>
      <c r="C1025" s="338"/>
      <c r="D1025" s="338"/>
      <c r="E1025" s="338"/>
      <c r="F1025" s="346"/>
      <c r="G1025" s="773"/>
      <c r="H1025" s="671"/>
      <c r="I1025" s="774"/>
      <c r="J1025" s="418"/>
      <c r="K1025" s="407"/>
      <c r="L1025" s="997"/>
      <c r="M1025" s="547"/>
      <c r="N1025" s="997"/>
      <c r="O1025" s="547"/>
      <c r="P1025" s="997"/>
      <c r="Q1025" s="547"/>
      <c r="R1025" s="997"/>
      <c r="S1025" s="547"/>
      <c r="T1025" s="997"/>
      <c r="U1025" s="547"/>
      <c r="V1025" s="997"/>
      <c r="W1025" s="547"/>
      <c r="X1025" s="997"/>
      <c r="Y1025" s="547"/>
      <c r="Z1025" s="997"/>
      <c r="AA1025" s="547"/>
      <c r="AB1025" s="997"/>
      <c r="AC1025" s="547"/>
      <c r="AD1025" s="997"/>
      <c r="AE1025" s="547"/>
      <c r="AF1025" s="997"/>
      <c r="AG1025" s="547"/>
      <c r="AH1025" s="997"/>
      <c r="AI1025" s="547"/>
      <c r="AJ1025" s="997"/>
      <c r="AK1025" s="547"/>
      <c r="AL1025" s="997"/>
      <c r="AM1025" s="547"/>
      <c r="AN1025" s="997"/>
      <c r="AO1025" s="547"/>
      <c r="AP1025" s="997"/>
      <c r="AQ1025" s="547"/>
      <c r="AR1025" s="997"/>
      <c r="AS1025" s="547"/>
      <c r="AT1025" s="997"/>
      <c r="AU1025" s="547"/>
      <c r="AV1025" s="997"/>
      <c r="AW1025" s="547"/>
      <c r="AX1025" s="997"/>
      <c r="AY1025" s="547"/>
      <c r="AZ1025" s="997"/>
      <c r="BA1025" s="547"/>
      <c r="BB1025" s="997"/>
      <c r="BC1025" s="547"/>
      <c r="BD1025" s="997"/>
      <c r="BE1025" s="547"/>
      <c r="BF1025" s="997"/>
      <c r="BG1025" s="547"/>
      <c r="BH1025" s="997"/>
      <c r="BI1025" s="547"/>
      <c r="BJ1025" s="997"/>
      <c r="BK1025" s="547"/>
      <c r="BL1025" s="997"/>
      <c r="BM1025" s="547"/>
      <c r="BN1025" s="997"/>
      <c r="BO1025" s="547"/>
      <c r="BP1025" s="997"/>
      <c r="BQ1025" s="547"/>
      <c r="BR1025" s="997"/>
      <c r="BS1025" s="547"/>
      <c r="BT1025" s="997"/>
      <c r="BU1025" s="547"/>
      <c r="BV1025" s="643"/>
      <c r="BW1025" s="644"/>
      <c r="BX1025" s="776"/>
      <c r="BY1025" s="644"/>
      <c r="BZ1025" s="343"/>
      <c r="CA1025" s="338"/>
      <c r="CB1025" s="338"/>
      <c r="CC1025" s="338"/>
      <c r="CD1025" s="338"/>
      <c r="CE1025" s="338"/>
      <c r="CF1025" s="338"/>
    </row>
    <row r="1026" ht="15.75" customHeight="1">
      <c r="A1026" s="769"/>
      <c r="B1026" s="338"/>
      <c r="C1026" s="338"/>
      <c r="D1026" s="338"/>
      <c r="E1026" s="338"/>
      <c r="F1026" s="346"/>
      <c r="G1026" s="773"/>
      <c r="H1026" s="671"/>
      <c r="I1026" s="774"/>
      <c r="J1026" s="418"/>
      <c r="K1026" s="407"/>
      <c r="L1026" s="997"/>
      <c r="M1026" s="547"/>
      <c r="N1026" s="997"/>
      <c r="O1026" s="547"/>
      <c r="P1026" s="997"/>
      <c r="Q1026" s="547"/>
      <c r="R1026" s="997"/>
      <c r="S1026" s="547"/>
      <c r="T1026" s="997"/>
      <c r="U1026" s="547"/>
      <c r="V1026" s="997"/>
      <c r="W1026" s="547"/>
      <c r="X1026" s="997"/>
      <c r="Y1026" s="547"/>
      <c r="Z1026" s="997"/>
      <c r="AA1026" s="547"/>
      <c r="AB1026" s="997"/>
      <c r="AC1026" s="547"/>
      <c r="AD1026" s="997"/>
      <c r="AE1026" s="547"/>
      <c r="AF1026" s="997"/>
      <c r="AG1026" s="547"/>
      <c r="AH1026" s="997"/>
      <c r="AI1026" s="547"/>
      <c r="AJ1026" s="997"/>
      <c r="AK1026" s="547"/>
      <c r="AL1026" s="997"/>
      <c r="AM1026" s="547"/>
      <c r="AN1026" s="997"/>
      <c r="AO1026" s="547"/>
      <c r="AP1026" s="997"/>
      <c r="AQ1026" s="547"/>
      <c r="AR1026" s="997"/>
      <c r="AS1026" s="547"/>
      <c r="AT1026" s="997"/>
      <c r="AU1026" s="547"/>
      <c r="AV1026" s="997"/>
      <c r="AW1026" s="547"/>
      <c r="AX1026" s="997"/>
      <c r="AY1026" s="547"/>
      <c r="AZ1026" s="997"/>
      <c r="BA1026" s="547"/>
      <c r="BB1026" s="997"/>
      <c r="BC1026" s="547"/>
      <c r="BD1026" s="997"/>
      <c r="BE1026" s="547"/>
      <c r="BF1026" s="997"/>
      <c r="BG1026" s="547"/>
      <c r="BH1026" s="997"/>
      <c r="BI1026" s="547"/>
      <c r="BJ1026" s="997"/>
      <c r="BK1026" s="547"/>
      <c r="BL1026" s="997"/>
      <c r="BM1026" s="547"/>
      <c r="BN1026" s="997"/>
      <c r="BO1026" s="547"/>
      <c r="BP1026" s="997"/>
      <c r="BQ1026" s="547"/>
      <c r="BR1026" s="997"/>
      <c r="BS1026" s="547"/>
      <c r="BT1026" s="997"/>
      <c r="BU1026" s="547"/>
      <c r="BV1026" s="643"/>
      <c r="BW1026" s="644"/>
      <c r="BX1026" s="776"/>
      <c r="BY1026" s="644"/>
      <c r="BZ1026" s="343"/>
      <c r="CA1026" s="338"/>
      <c r="CB1026" s="338"/>
      <c r="CC1026" s="338"/>
      <c r="CD1026" s="338"/>
      <c r="CE1026" s="338"/>
      <c r="CF1026" s="338"/>
    </row>
    <row r="1027" ht="15.75" customHeight="1">
      <c r="A1027" s="769"/>
      <c r="B1027" s="338"/>
      <c r="C1027" s="338"/>
      <c r="D1027" s="338"/>
      <c r="E1027" s="338"/>
      <c r="F1027" s="346"/>
      <c r="G1027" s="773"/>
      <c r="H1027" s="671"/>
      <c r="I1027" s="774"/>
      <c r="J1027" s="418"/>
      <c r="K1027" s="407"/>
      <c r="L1027" s="997"/>
      <c r="M1027" s="547"/>
      <c r="N1027" s="997"/>
      <c r="O1027" s="547"/>
      <c r="P1027" s="997"/>
      <c r="Q1027" s="547"/>
      <c r="R1027" s="997"/>
      <c r="S1027" s="547"/>
      <c r="T1027" s="997"/>
      <c r="U1027" s="547"/>
      <c r="V1027" s="997"/>
      <c r="W1027" s="547"/>
      <c r="X1027" s="997"/>
      <c r="Y1027" s="547"/>
      <c r="Z1027" s="997"/>
      <c r="AA1027" s="547"/>
      <c r="AB1027" s="997"/>
      <c r="AC1027" s="547"/>
      <c r="AD1027" s="997"/>
      <c r="AE1027" s="547"/>
      <c r="AF1027" s="997"/>
      <c r="AG1027" s="547"/>
      <c r="AH1027" s="997"/>
      <c r="AI1027" s="547"/>
      <c r="AJ1027" s="997"/>
      <c r="AK1027" s="547"/>
      <c r="AL1027" s="997"/>
      <c r="AM1027" s="547"/>
      <c r="AN1027" s="997"/>
      <c r="AO1027" s="547"/>
      <c r="AP1027" s="997"/>
      <c r="AQ1027" s="547"/>
      <c r="AR1027" s="997"/>
      <c r="AS1027" s="547"/>
      <c r="AT1027" s="997"/>
      <c r="AU1027" s="547"/>
      <c r="AV1027" s="997"/>
      <c r="AW1027" s="547"/>
      <c r="AX1027" s="997"/>
      <c r="AY1027" s="547"/>
      <c r="AZ1027" s="997"/>
      <c r="BA1027" s="547"/>
      <c r="BB1027" s="997"/>
      <c r="BC1027" s="547"/>
      <c r="BD1027" s="997"/>
      <c r="BE1027" s="547"/>
      <c r="BF1027" s="997"/>
      <c r="BG1027" s="547"/>
      <c r="BH1027" s="997"/>
      <c r="BI1027" s="547"/>
      <c r="BJ1027" s="997"/>
      <c r="BK1027" s="547"/>
      <c r="BL1027" s="997"/>
      <c r="BM1027" s="547"/>
      <c r="BN1027" s="997"/>
      <c r="BO1027" s="547"/>
      <c r="BP1027" s="997"/>
      <c r="BQ1027" s="547"/>
      <c r="BR1027" s="997"/>
      <c r="BS1027" s="547"/>
      <c r="BT1027" s="997"/>
      <c r="BU1027" s="547"/>
      <c r="BV1027" s="643"/>
      <c r="BW1027" s="644"/>
      <c r="BX1027" s="776"/>
      <c r="BY1027" s="644"/>
      <c r="BZ1027" s="343"/>
      <c r="CA1027" s="338"/>
      <c r="CB1027" s="338"/>
      <c r="CC1027" s="338"/>
      <c r="CD1027" s="338"/>
      <c r="CE1027" s="338"/>
      <c r="CF1027" s="338"/>
    </row>
    <row r="1028" ht="15.75" customHeight="1">
      <c r="A1028" s="769"/>
      <c r="B1028" s="338"/>
      <c r="C1028" s="338"/>
      <c r="D1028" s="338"/>
      <c r="E1028" s="338"/>
      <c r="F1028" s="346"/>
      <c r="G1028" s="773"/>
      <c r="H1028" s="671"/>
      <c r="I1028" s="774"/>
      <c r="J1028" s="418"/>
      <c r="K1028" s="407"/>
      <c r="L1028" s="997"/>
      <c r="M1028" s="547"/>
      <c r="N1028" s="997"/>
      <c r="O1028" s="547"/>
      <c r="P1028" s="997"/>
      <c r="Q1028" s="547"/>
      <c r="R1028" s="997"/>
      <c r="S1028" s="547"/>
      <c r="T1028" s="997"/>
      <c r="U1028" s="547"/>
      <c r="V1028" s="997"/>
      <c r="W1028" s="547"/>
      <c r="X1028" s="997"/>
      <c r="Y1028" s="547"/>
      <c r="Z1028" s="997"/>
      <c r="AA1028" s="547"/>
      <c r="AB1028" s="997"/>
      <c r="AC1028" s="547"/>
      <c r="AD1028" s="997"/>
      <c r="AE1028" s="547"/>
      <c r="AF1028" s="997"/>
      <c r="AG1028" s="547"/>
      <c r="AH1028" s="997"/>
      <c r="AI1028" s="547"/>
      <c r="AJ1028" s="997"/>
      <c r="AK1028" s="547"/>
      <c r="AL1028" s="997"/>
      <c r="AM1028" s="547"/>
      <c r="AN1028" s="997"/>
      <c r="AO1028" s="547"/>
      <c r="AP1028" s="997"/>
      <c r="AQ1028" s="547"/>
      <c r="AR1028" s="997"/>
      <c r="AS1028" s="547"/>
      <c r="AT1028" s="997"/>
      <c r="AU1028" s="547"/>
      <c r="AV1028" s="997"/>
      <c r="AW1028" s="547"/>
      <c r="AX1028" s="997"/>
      <c r="AY1028" s="547"/>
      <c r="AZ1028" s="997"/>
      <c r="BA1028" s="547"/>
      <c r="BB1028" s="997"/>
      <c r="BC1028" s="547"/>
      <c r="BD1028" s="997"/>
      <c r="BE1028" s="547"/>
      <c r="BF1028" s="997"/>
      <c r="BG1028" s="547"/>
      <c r="BH1028" s="997"/>
      <c r="BI1028" s="547"/>
      <c r="BJ1028" s="997"/>
      <c r="BK1028" s="547"/>
      <c r="BL1028" s="997"/>
      <c r="BM1028" s="547"/>
      <c r="BN1028" s="997"/>
      <c r="BO1028" s="547"/>
      <c r="BP1028" s="997"/>
      <c r="BQ1028" s="547"/>
      <c r="BR1028" s="997"/>
      <c r="BS1028" s="547"/>
      <c r="BT1028" s="997"/>
      <c r="BU1028" s="547"/>
      <c r="BV1028" s="643"/>
      <c r="BW1028" s="644"/>
      <c r="BX1028" s="776"/>
      <c r="BY1028" s="644"/>
      <c r="BZ1028" s="343"/>
      <c r="CA1028" s="338"/>
      <c r="CB1028" s="338"/>
      <c r="CC1028" s="338"/>
      <c r="CD1028" s="338"/>
      <c r="CE1028" s="338"/>
      <c r="CF1028" s="338"/>
    </row>
    <row r="1029" ht="15.75" customHeight="1">
      <c r="A1029" s="769"/>
      <c r="B1029" s="338"/>
      <c r="C1029" s="338"/>
      <c r="D1029" s="338"/>
      <c r="E1029" s="338"/>
      <c r="F1029" s="346"/>
      <c r="G1029" s="773"/>
      <c r="H1029" s="671"/>
      <c r="I1029" s="774"/>
      <c r="J1029" s="418"/>
      <c r="K1029" s="407"/>
      <c r="L1029" s="997"/>
      <c r="M1029" s="547"/>
      <c r="N1029" s="997"/>
      <c r="O1029" s="547"/>
      <c r="P1029" s="997"/>
      <c r="Q1029" s="547"/>
      <c r="R1029" s="997"/>
      <c r="S1029" s="547"/>
      <c r="T1029" s="997"/>
      <c r="U1029" s="547"/>
      <c r="V1029" s="997"/>
      <c r="W1029" s="547"/>
      <c r="X1029" s="997"/>
      <c r="Y1029" s="547"/>
      <c r="Z1029" s="997"/>
      <c r="AA1029" s="547"/>
      <c r="AB1029" s="997"/>
      <c r="AC1029" s="547"/>
      <c r="AD1029" s="997"/>
      <c r="AE1029" s="547"/>
      <c r="AF1029" s="997"/>
      <c r="AG1029" s="547"/>
      <c r="AH1029" s="997"/>
      <c r="AI1029" s="547"/>
      <c r="AJ1029" s="997"/>
      <c r="AK1029" s="547"/>
      <c r="AL1029" s="997"/>
      <c r="AM1029" s="547"/>
      <c r="AN1029" s="997"/>
      <c r="AO1029" s="547"/>
      <c r="AP1029" s="997"/>
      <c r="AQ1029" s="547"/>
      <c r="AR1029" s="997"/>
      <c r="AS1029" s="547"/>
      <c r="AT1029" s="997"/>
      <c r="AU1029" s="547"/>
      <c r="AV1029" s="997"/>
      <c r="AW1029" s="547"/>
      <c r="AX1029" s="997"/>
      <c r="AY1029" s="547"/>
      <c r="AZ1029" s="997"/>
      <c r="BA1029" s="547"/>
      <c r="BB1029" s="997"/>
      <c r="BC1029" s="547"/>
      <c r="BD1029" s="997"/>
      <c r="BE1029" s="547"/>
      <c r="BF1029" s="997"/>
      <c r="BG1029" s="547"/>
      <c r="BH1029" s="997"/>
      <c r="BI1029" s="547"/>
      <c r="BJ1029" s="997"/>
      <c r="BK1029" s="547"/>
      <c r="BL1029" s="997"/>
      <c r="BM1029" s="547"/>
      <c r="BN1029" s="997"/>
      <c r="BO1029" s="547"/>
      <c r="BP1029" s="997"/>
      <c r="BQ1029" s="547"/>
      <c r="BR1029" s="997"/>
      <c r="BS1029" s="547"/>
      <c r="BT1029" s="997"/>
      <c r="BU1029" s="547"/>
      <c r="BV1029" s="643"/>
      <c r="BW1029" s="644"/>
      <c r="BX1029" s="776"/>
      <c r="BY1029" s="644"/>
      <c r="BZ1029" s="343"/>
      <c r="CA1029" s="338"/>
      <c r="CB1029" s="338"/>
      <c r="CC1029" s="338"/>
      <c r="CD1029" s="338"/>
      <c r="CE1029" s="338"/>
      <c r="CF1029" s="338"/>
    </row>
    <row r="1030" ht="15.75" customHeight="1">
      <c r="A1030" s="769"/>
      <c r="B1030" s="338"/>
      <c r="C1030" s="338"/>
      <c r="D1030" s="338"/>
      <c r="E1030" s="338"/>
      <c r="F1030" s="346"/>
      <c r="G1030" s="773"/>
      <c r="H1030" s="671"/>
      <c r="I1030" s="774"/>
      <c r="J1030" s="418"/>
      <c r="K1030" s="407"/>
      <c r="L1030" s="997"/>
      <c r="M1030" s="547"/>
      <c r="N1030" s="997"/>
      <c r="O1030" s="547"/>
      <c r="P1030" s="997"/>
      <c r="Q1030" s="547"/>
      <c r="R1030" s="997"/>
      <c r="S1030" s="547"/>
      <c r="T1030" s="997"/>
      <c r="U1030" s="547"/>
      <c r="V1030" s="997"/>
      <c r="W1030" s="547"/>
      <c r="X1030" s="997"/>
      <c r="Y1030" s="547"/>
      <c r="Z1030" s="997"/>
      <c r="AA1030" s="547"/>
      <c r="AB1030" s="997"/>
      <c r="AC1030" s="547"/>
      <c r="AD1030" s="997"/>
      <c r="AE1030" s="547"/>
      <c r="AF1030" s="997"/>
      <c r="AG1030" s="547"/>
      <c r="AH1030" s="997"/>
      <c r="AI1030" s="547"/>
      <c r="AJ1030" s="997"/>
      <c r="AK1030" s="547"/>
      <c r="AL1030" s="997"/>
      <c r="AM1030" s="547"/>
      <c r="AN1030" s="997"/>
      <c r="AO1030" s="547"/>
      <c r="AP1030" s="997"/>
      <c r="AQ1030" s="547"/>
      <c r="AR1030" s="997"/>
      <c r="AS1030" s="547"/>
      <c r="AT1030" s="997"/>
      <c r="AU1030" s="547"/>
      <c r="AV1030" s="997"/>
      <c r="AW1030" s="547"/>
      <c r="AX1030" s="997"/>
      <c r="AY1030" s="547"/>
      <c r="AZ1030" s="997"/>
      <c r="BA1030" s="547"/>
      <c r="BB1030" s="997"/>
      <c r="BC1030" s="547"/>
      <c r="BD1030" s="997"/>
      <c r="BE1030" s="547"/>
      <c r="BF1030" s="997"/>
      <c r="BG1030" s="547"/>
      <c r="BH1030" s="997"/>
      <c r="BI1030" s="547"/>
      <c r="BJ1030" s="997"/>
      <c r="BK1030" s="547"/>
      <c r="BL1030" s="997"/>
      <c r="BM1030" s="547"/>
      <c r="BN1030" s="997"/>
      <c r="BO1030" s="547"/>
      <c r="BP1030" s="997"/>
      <c r="BQ1030" s="547"/>
      <c r="BR1030" s="997"/>
      <c r="BS1030" s="547"/>
      <c r="BT1030" s="997"/>
      <c r="BU1030" s="547"/>
      <c r="BV1030" s="643"/>
      <c r="BW1030" s="644"/>
      <c r="BX1030" s="776"/>
      <c r="BY1030" s="644"/>
      <c r="BZ1030" s="343"/>
      <c r="CA1030" s="338"/>
      <c r="CB1030" s="338"/>
      <c r="CC1030" s="338"/>
      <c r="CD1030" s="338"/>
      <c r="CE1030" s="338"/>
      <c r="CF1030" s="338"/>
    </row>
    <row r="1031" ht="15.75" customHeight="1">
      <c r="A1031" s="769"/>
      <c r="B1031" s="338"/>
      <c r="C1031" s="338"/>
      <c r="D1031" s="338"/>
      <c r="E1031" s="338"/>
      <c r="F1031" s="346"/>
      <c r="G1031" s="773"/>
      <c r="H1031" s="671"/>
      <c r="I1031" s="774"/>
      <c r="J1031" s="418"/>
      <c r="K1031" s="407"/>
      <c r="L1031" s="997"/>
      <c r="M1031" s="547"/>
      <c r="N1031" s="997"/>
      <c r="O1031" s="547"/>
      <c r="P1031" s="997"/>
      <c r="Q1031" s="547"/>
      <c r="R1031" s="997"/>
      <c r="S1031" s="547"/>
      <c r="T1031" s="997"/>
      <c r="U1031" s="547"/>
      <c r="V1031" s="997"/>
      <c r="W1031" s="547"/>
      <c r="X1031" s="997"/>
      <c r="Y1031" s="547"/>
      <c r="Z1031" s="997"/>
      <c r="AA1031" s="547"/>
      <c r="AB1031" s="997"/>
      <c r="AC1031" s="547"/>
      <c r="AD1031" s="997"/>
      <c r="AE1031" s="547"/>
      <c r="AF1031" s="997"/>
      <c r="AG1031" s="547"/>
      <c r="AH1031" s="997"/>
      <c r="AI1031" s="547"/>
      <c r="AJ1031" s="997"/>
      <c r="AK1031" s="547"/>
      <c r="AL1031" s="997"/>
      <c r="AM1031" s="547"/>
      <c r="AN1031" s="997"/>
      <c r="AO1031" s="547"/>
      <c r="AP1031" s="997"/>
      <c r="AQ1031" s="547"/>
      <c r="AR1031" s="997"/>
      <c r="AS1031" s="547"/>
      <c r="AT1031" s="997"/>
      <c r="AU1031" s="547"/>
      <c r="AV1031" s="997"/>
      <c r="AW1031" s="547"/>
      <c r="AX1031" s="997"/>
      <c r="AY1031" s="547"/>
      <c r="AZ1031" s="997"/>
      <c r="BA1031" s="547"/>
      <c r="BB1031" s="997"/>
      <c r="BC1031" s="547"/>
      <c r="BD1031" s="997"/>
      <c r="BE1031" s="547"/>
      <c r="BF1031" s="997"/>
      <c r="BG1031" s="547"/>
      <c r="BH1031" s="997"/>
      <c r="BI1031" s="547"/>
      <c r="BJ1031" s="997"/>
      <c r="BK1031" s="547"/>
      <c r="BL1031" s="997"/>
      <c r="BM1031" s="547"/>
      <c r="BN1031" s="997"/>
      <c r="BO1031" s="547"/>
      <c r="BP1031" s="997"/>
      <c r="BQ1031" s="547"/>
      <c r="BR1031" s="997"/>
      <c r="BS1031" s="547"/>
      <c r="BT1031" s="997"/>
      <c r="BU1031" s="547"/>
      <c r="BV1031" s="643"/>
      <c r="BW1031" s="644"/>
      <c r="BX1031" s="776"/>
      <c r="BY1031" s="644"/>
      <c r="BZ1031" s="343"/>
      <c r="CA1031" s="338"/>
      <c r="CB1031" s="338"/>
      <c r="CC1031" s="338"/>
      <c r="CD1031" s="338"/>
      <c r="CE1031" s="338"/>
      <c r="CF1031" s="338"/>
    </row>
    <row r="1032" ht="15.75" customHeight="1">
      <c r="A1032" s="769"/>
      <c r="B1032" s="338"/>
      <c r="C1032" s="338"/>
      <c r="D1032" s="338"/>
      <c r="E1032" s="338"/>
      <c r="F1032" s="346"/>
      <c r="G1032" s="773"/>
      <c r="H1032" s="671"/>
      <c r="I1032" s="774"/>
      <c r="J1032" s="418"/>
      <c r="K1032" s="407"/>
      <c r="L1032" s="997"/>
      <c r="M1032" s="547"/>
      <c r="N1032" s="997"/>
      <c r="O1032" s="547"/>
      <c r="P1032" s="997"/>
      <c r="Q1032" s="547"/>
      <c r="R1032" s="997"/>
      <c r="S1032" s="547"/>
      <c r="T1032" s="997"/>
      <c r="U1032" s="547"/>
      <c r="V1032" s="997"/>
      <c r="W1032" s="547"/>
      <c r="X1032" s="997"/>
      <c r="Y1032" s="547"/>
      <c r="Z1032" s="997"/>
      <c r="AA1032" s="547"/>
      <c r="AB1032" s="997"/>
      <c r="AC1032" s="547"/>
      <c r="AD1032" s="997"/>
      <c r="AE1032" s="547"/>
      <c r="AF1032" s="997"/>
      <c r="AG1032" s="547"/>
      <c r="AH1032" s="997"/>
      <c r="AI1032" s="547"/>
      <c r="AJ1032" s="997"/>
      <c r="AK1032" s="547"/>
      <c r="AL1032" s="997"/>
      <c r="AM1032" s="547"/>
      <c r="AN1032" s="997"/>
      <c r="AO1032" s="547"/>
      <c r="AP1032" s="997"/>
      <c r="AQ1032" s="547"/>
      <c r="AR1032" s="997"/>
      <c r="AS1032" s="547"/>
      <c r="AT1032" s="997"/>
      <c r="AU1032" s="547"/>
      <c r="AV1032" s="997"/>
      <c r="AW1032" s="547"/>
      <c r="AX1032" s="997"/>
      <c r="AY1032" s="547"/>
      <c r="AZ1032" s="997"/>
      <c r="BA1032" s="547"/>
      <c r="BB1032" s="997"/>
      <c r="BC1032" s="547"/>
      <c r="BD1032" s="997"/>
      <c r="BE1032" s="547"/>
      <c r="BF1032" s="997"/>
      <c r="BG1032" s="547"/>
      <c r="BH1032" s="997"/>
      <c r="BI1032" s="547"/>
      <c r="BJ1032" s="997"/>
      <c r="BK1032" s="547"/>
      <c r="BL1032" s="997"/>
      <c r="BM1032" s="547"/>
      <c r="BN1032" s="997"/>
      <c r="BO1032" s="547"/>
      <c r="BP1032" s="997"/>
      <c r="BQ1032" s="547"/>
      <c r="BR1032" s="997"/>
      <c r="BS1032" s="547"/>
      <c r="BT1032" s="997"/>
      <c r="BU1032" s="547"/>
      <c r="BV1032" s="643"/>
      <c r="BW1032" s="644"/>
      <c r="BX1032" s="776"/>
      <c r="BY1032" s="644"/>
      <c r="BZ1032" s="343"/>
      <c r="CA1032" s="338"/>
      <c r="CB1032" s="338"/>
      <c r="CC1032" s="338"/>
      <c r="CD1032" s="338"/>
      <c r="CE1032" s="338"/>
      <c r="CF1032" s="338"/>
    </row>
    <row r="1033" ht="15.75" customHeight="1">
      <c r="A1033" s="769"/>
      <c r="B1033" s="338"/>
      <c r="C1033" s="338"/>
      <c r="D1033" s="338"/>
      <c r="E1033" s="338"/>
      <c r="F1033" s="346"/>
      <c r="G1033" s="773"/>
      <c r="H1033" s="671"/>
      <c r="I1033" s="774"/>
      <c r="J1033" s="418"/>
      <c r="K1033" s="407"/>
      <c r="L1033" s="997"/>
      <c r="M1033" s="547"/>
      <c r="N1033" s="997"/>
      <c r="O1033" s="547"/>
      <c r="P1033" s="997"/>
      <c r="Q1033" s="547"/>
      <c r="R1033" s="997"/>
      <c r="S1033" s="547"/>
      <c r="T1033" s="997"/>
      <c r="U1033" s="547"/>
      <c r="V1033" s="997"/>
      <c r="W1033" s="547"/>
      <c r="X1033" s="997"/>
      <c r="Y1033" s="547"/>
      <c r="Z1033" s="997"/>
      <c r="AA1033" s="547"/>
      <c r="AB1033" s="997"/>
      <c r="AC1033" s="547"/>
      <c r="AD1033" s="997"/>
      <c r="AE1033" s="547"/>
      <c r="AF1033" s="997"/>
      <c r="AG1033" s="547"/>
      <c r="AH1033" s="997"/>
      <c r="AI1033" s="547"/>
      <c r="AJ1033" s="997"/>
      <c r="AK1033" s="547"/>
      <c r="AL1033" s="997"/>
      <c r="AM1033" s="547"/>
      <c r="AN1033" s="997"/>
      <c r="AO1033" s="547"/>
      <c r="AP1033" s="997"/>
      <c r="AQ1033" s="547"/>
      <c r="AR1033" s="997"/>
      <c r="AS1033" s="547"/>
      <c r="AT1033" s="997"/>
      <c r="AU1033" s="547"/>
      <c r="AV1033" s="997"/>
      <c r="AW1033" s="547"/>
      <c r="AX1033" s="997"/>
      <c r="AY1033" s="547"/>
      <c r="AZ1033" s="997"/>
      <c r="BA1033" s="547"/>
      <c r="BB1033" s="997"/>
      <c r="BC1033" s="547"/>
      <c r="BD1033" s="997"/>
      <c r="BE1033" s="547"/>
      <c r="BF1033" s="997"/>
      <c r="BG1033" s="547"/>
      <c r="BH1033" s="997"/>
      <c r="BI1033" s="547"/>
      <c r="BJ1033" s="997"/>
      <c r="BK1033" s="547"/>
      <c r="BL1033" s="997"/>
      <c r="BM1033" s="547"/>
      <c r="BN1033" s="997"/>
      <c r="BO1033" s="547"/>
      <c r="BP1033" s="997"/>
      <c r="BQ1033" s="547"/>
      <c r="BR1033" s="997"/>
      <c r="BS1033" s="547"/>
      <c r="BT1033" s="997"/>
      <c r="BU1033" s="547"/>
      <c r="BV1033" s="643"/>
      <c r="BW1033" s="644"/>
      <c r="BX1033" s="776"/>
      <c r="BY1033" s="644"/>
      <c r="BZ1033" s="343"/>
      <c r="CA1033" s="338"/>
      <c r="CB1033" s="338"/>
      <c r="CC1033" s="338"/>
      <c r="CD1033" s="338"/>
      <c r="CE1033" s="338"/>
      <c r="CF1033" s="338"/>
    </row>
    <row r="1034" ht="15.75" customHeight="1">
      <c r="A1034" s="769"/>
      <c r="B1034" s="338"/>
      <c r="C1034" s="338"/>
      <c r="D1034" s="338"/>
      <c r="E1034" s="338"/>
      <c r="F1034" s="346"/>
      <c r="G1034" s="773"/>
      <c r="H1034" s="671"/>
      <c r="I1034" s="774"/>
      <c r="J1034" s="418"/>
      <c r="K1034" s="407"/>
      <c r="L1034" s="997"/>
      <c r="M1034" s="547"/>
      <c r="N1034" s="997"/>
      <c r="O1034" s="547"/>
      <c r="P1034" s="997"/>
      <c r="Q1034" s="547"/>
      <c r="R1034" s="997"/>
      <c r="S1034" s="547"/>
      <c r="T1034" s="997"/>
      <c r="U1034" s="547"/>
      <c r="V1034" s="997"/>
      <c r="W1034" s="547"/>
      <c r="X1034" s="997"/>
      <c r="Y1034" s="547"/>
      <c r="Z1034" s="997"/>
      <c r="AA1034" s="547"/>
      <c r="AB1034" s="997"/>
      <c r="AC1034" s="547"/>
      <c r="AD1034" s="997"/>
      <c r="AE1034" s="547"/>
      <c r="AF1034" s="997"/>
      <c r="AG1034" s="547"/>
      <c r="AH1034" s="997"/>
      <c r="AI1034" s="547"/>
      <c r="AJ1034" s="997"/>
      <c r="AK1034" s="547"/>
      <c r="AL1034" s="997"/>
      <c r="AM1034" s="547"/>
      <c r="AN1034" s="997"/>
      <c r="AO1034" s="547"/>
      <c r="AP1034" s="997"/>
      <c r="AQ1034" s="547"/>
      <c r="AR1034" s="997"/>
      <c r="AS1034" s="547"/>
      <c r="AT1034" s="997"/>
      <c r="AU1034" s="547"/>
      <c r="AV1034" s="997"/>
      <c r="AW1034" s="547"/>
      <c r="AX1034" s="997"/>
      <c r="AY1034" s="547"/>
      <c r="AZ1034" s="997"/>
      <c r="BA1034" s="547"/>
      <c r="BB1034" s="997"/>
      <c r="BC1034" s="547"/>
      <c r="BD1034" s="997"/>
      <c r="BE1034" s="547"/>
      <c r="BF1034" s="997"/>
      <c r="BG1034" s="547"/>
      <c r="BH1034" s="997"/>
      <c r="BI1034" s="547"/>
      <c r="BJ1034" s="997"/>
      <c r="BK1034" s="547"/>
      <c r="BL1034" s="997"/>
      <c r="BM1034" s="547"/>
      <c r="BN1034" s="997"/>
      <c r="BO1034" s="547"/>
      <c r="BP1034" s="997"/>
      <c r="BQ1034" s="547"/>
      <c r="BR1034" s="997"/>
      <c r="BS1034" s="547"/>
      <c r="BT1034" s="997"/>
      <c r="BU1034" s="547"/>
      <c r="BV1034" s="643"/>
      <c r="BW1034" s="644"/>
      <c r="BX1034" s="776"/>
      <c r="BY1034" s="644"/>
      <c r="BZ1034" s="343"/>
      <c r="CA1034" s="338"/>
      <c r="CB1034" s="338"/>
      <c r="CC1034" s="338"/>
      <c r="CD1034" s="338"/>
      <c r="CE1034" s="338"/>
      <c r="CF1034" s="338"/>
    </row>
    <row r="1035" ht="15.75" customHeight="1">
      <c r="A1035" s="769"/>
      <c r="B1035" s="338"/>
      <c r="C1035" s="338"/>
      <c r="D1035" s="338"/>
      <c r="E1035" s="338"/>
      <c r="F1035" s="346"/>
      <c r="G1035" s="773"/>
      <c r="H1035" s="671"/>
      <c r="I1035" s="774"/>
      <c r="J1035" s="418"/>
      <c r="K1035" s="407"/>
      <c r="L1035" s="997"/>
      <c r="M1035" s="547"/>
      <c r="N1035" s="997"/>
      <c r="O1035" s="547"/>
      <c r="P1035" s="997"/>
      <c r="Q1035" s="547"/>
      <c r="R1035" s="997"/>
      <c r="S1035" s="547"/>
      <c r="T1035" s="997"/>
      <c r="U1035" s="547"/>
      <c r="V1035" s="997"/>
      <c r="W1035" s="547"/>
      <c r="X1035" s="997"/>
      <c r="Y1035" s="547"/>
      <c r="Z1035" s="997"/>
      <c r="AA1035" s="547"/>
      <c r="AB1035" s="997"/>
      <c r="AC1035" s="547"/>
      <c r="AD1035" s="997"/>
      <c r="AE1035" s="547"/>
      <c r="AF1035" s="997"/>
      <c r="AG1035" s="547"/>
      <c r="AH1035" s="997"/>
      <c r="AI1035" s="547"/>
      <c r="AJ1035" s="997"/>
      <c r="AK1035" s="547"/>
      <c r="AL1035" s="997"/>
      <c r="AM1035" s="547"/>
      <c r="AN1035" s="997"/>
      <c r="AO1035" s="547"/>
      <c r="AP1035" s="997"/>
      <c r="AQ1035" s="547"/>
      <c r="AR1035" s="997"/>
      <c r="AS1035" s="547"/>
      <c r="AT1035" s="997"/>
      <c r="AU1035" s="547"/>
      <c r="AV1035" s="997"/>
      <c r="AW1035" s="547"/>
      <c r="AX1035" s="997"/>
      <c r="AY1035" s="547"/>
      <c r="AZ1035" s="997"/>
      <c r="BA1035" s="547"/>
      <c r="BB1035" s="997"/>
      <c r="BC1035" s="547"/>
      <c r="BD1035" s="997"/>
      <c r="BE1035" s="547"/>
      <c r="BF1035" s="997"/>
      <c r="BG1035" s="547"/>
      <c r="BH1035" s="997"/>
      <c r="BI1035" s="547"/>
      <c r="BJ1035" s="997"/>
      <c r="BK1035" s="547"/>
      <c r="BL1035" s="997"/>
      <c r="BM1035" s="547"/>
      <c r="BN1035" s="997"/>
      <c r="BO1035" s="547"/>
      <c r="BP1035" s="997"/>
      <c r="BQ1035" s="547"/>
      <c r="BR1035" s="997"/>
      <c r="BS1035" s="547"/>
      <c r="BT1035" s="997"/>
      <c r="BU1035" s="547"/>
      <c r="BV1035" s="643"/>
      <c r="BW1035" s="644"/>
      <c r="BX1035" s="776"/>
      <c r="BY1035" s="644"/>
      <c r="BZ1035" s="343"/>
      <c r="CA1035" s="338"/>
      <c r="CB1035" s="338"/>
      <c r="CC1035" s="338"/>
      <c r="CD1035" s="338"/>
      <c r="CE1035" s="338"/>
      <c r="CF1035" s="338"/>
    </row>
    <row r="1036" ht="15.75" customHeight="1">
      <c r="A1036" s="769"/>
      <c r="B1036" s="338"/>
      <c r="C1036" s="338"/>
      <c r="D1036" s="338"/>
      <c r="E1036" s="338"/>
      <c r="F1036" s="346"/>
      <c r="G1036" s="773"/>
      <c r="H1036" s="671"/>
      <c r="I1036" s="774"/>
      <c r="J1036" s="418"/>
      <c r="K1036" s="407"/>
      <c r="L1036" s="997"/>
      <c r="M1036" s="547"/>
      <c r="N1036" s="997"/>
      <c r="O1036" s="547"/>
      <c r="P1036" s="997"/>
      <c r="Q1036" s="547"/>
      <c r="R1036" s="997"/>
      <c r="S1036" s="547"/>
      <c r="T1036" s="997"/>
      <c r="U1036" s="547"/>
      <c r="V1036" s="997"/>
      <c r="W1036" s="547"/>
      <c r="X1036" s="997"/>
      <c r="Y1036" s="547"/>
      <c r="Z1036" s="997"/>
      <c r="AA1036" s="547"/>
      <c r="AB1036" s="997"/>
      <c r="AC1036" s="547"/>
      <c r="AD1036" s="997"/>
      <c r="AE1036" s="547"/>
      <c r="AF1036" s="997"/>
      <c r="AG1036" s="547"/>
      <c r="AH1036" s="997"/>
      <c r="AI1036" s="547"/>
      <c r="AJ1036" s="997"/>
      <c r="AK1036" s="547"/>
      <c r="AL1036" s="997"/>
      <c r="AM1036" s="547"/>
      <c r="AN1036" s="997"/>
      <c r="AO1036" s="547"/>
      <c r="AP1036" s="997"/>
      <c r="AQ1036" s="547"/>
      <c r="AR1036" s="997"/>
      <c r="AS1036" s="547"/>
      <c r="AT1036" s="997"/>
      <c r="AU1036" s="547"/>
      <c r="AV1036" s="997"/>
      <c r="AW1036" s="547"/>
      <c r="AX1036" s="997"/>
      <c r="AY1036" s="547"/>
      <c r="AZ1036" s="997"/>
      <c r="BA1036" s="547"/>
      <c r="BB1036" s="997"/>
      <c r="BC1036" s="547"/>
      <c r="BD1036" s="997"/>
      <c r="BE1036" s="547"/>
      <c r="BF1036" s="997"/>
      <c r="BG1036" s="547"/>
      <c r="BH1036" s="997"/>
      <c r="BI1036" s="547"/>
      <c r="BJ1036" s="997"/>
      <c r="BK1036" s="547"/>
      <c r="BL1036" s="997"/>
      <c r="BM1036" s="547"/>
      <c r="BN1036" s="997"/>
      <c r="BO1036" s="547"/>
      <c r="BP1036" s="997"/>
      <c r="BQ1036" s="547"/>
      <c r="BR1036" s="997"/>
      <c r="BS1036" s="547"/>
      <c r="BT1036" s="997"/>
      <c r="BU1036" s="547"/>
      <c r="BV1036" s="643"/>
      <c r="BW1036" s="644"/>
      <c r="BX1036" s="776"/>
      <c r="BY1036" s="644"/>
      <c r="BZ1036" s="343"/>
      <c r="CA1036" s="338"/>
      <c r="CB1036" s="338"/>
      <c r="CC1036" s="338"/>
      <c r="CD1036" s="338"/>
      <c r="CE1036" s="338"/>
      <c r="CF1036" s="338"/>
    </row>
    <row r="1037" ht="15.75" customHeight="1">
      <c r="A1037" s="769"/>
      <c r="B1037" s="338"/>
      <c r="C1037" s="338"/>
      <c r="D1037" s="338"/>
      <c r="E1037" s="338"/>
      <c r="F1037" s="346"/>
      <c r="G1037" s="773"/>
      <c r="H1037" s="671"/>
      <c r="I1037" s="774"/>
      <c r="J1037" s="418"/>
      <c r="K1037" s="407"/>
      <c r="L1037" s="997"/>
      <c r="M1037" s="547"/>
      <c r="N1037" s="997"/>
      <c r="O1037" s="547"/>
      <c r="P1037" s="997"/>
      <c r="Q1037" s="547"/>
      <c r="R1037" s="997"/>
      <c r="S1037" s="547"/>
      <c r="T1037" s="997"/>
      <c r="U1037" s="547"/>
      <c r="V1037" s="997"/>
      <c r="W1037" s="547"/>
      <c r="X1037" s="997"/>
      <c r="Y1037" s="547"/>
      <c r="Z1037" s="997"/>
      <c r="AA1037" s="547"/>
      <c r="AB1037" s="997"/>
      <c r="AC1037" s="547"/>
      <c r="AD1037" s="997"/>
      <c r="AE1037" s="547"/>
      <c r="AF1037" s="997"/>
      <c r="AG1037" s="547"/>
      <c r="AH1037" s="997"/>
      <c r="AI1037" s="547"/>
      <c r="AJ1037" s="997"/>
      <c r="AK1037" s="547"/>
      <c r="AL1037" s="997"/>
      <c r="AM1037" s="547"/>
      <c r="AN1037" s="997"/>
      <c r="AO1037" s="547"/>
      <c r="AP1037" s="997"/>
      <c r="AQ1037" s="547"/>
      <c r="AR1037" s="997"/>
      <c r="AS1037" s="547"/>
      <c r="AT1037" s="997"/>
      <c r="AU1037" s="547"/>
      <c r="AV1037" s="997"/>
      <c r="AW1037" s="547"/>
      <c r="AX1037" s="997"/>
      <c r="AY1037" s="547"/>
      <c r="AZ1037" s="997"/>
      <c r="BA1037" s="547"/>
      <c r="BB1037" s="997"/>
      <c r="BC1037" s="547"/>
      <c r="BD1037" s="997"/>
      <c r="BE1037" s="547"/>
      <c r="BF1037" s="997"/>
      <c r="BG1037" s="547"/>
      <c r="BH1037" s="997"/>
      <c r="BI1037" s="547"/>
      <c r="BJ1037" s="997"/>
      <c r="BK1037" s="547"/>
      <c r="BL1037" s="997"/>
      <c r="BM1037" s="547"/>
      <c r="BN1037" s="997"/>
      <c r="BO1037" s="547"/>
      <c r="BP1037" s="997"/>
      <c r="BQ1037" s="547"/>
      <c r="BR1037" s="997"/>
      <c r="BS1037" s="547"/>
      <c r="BT1037" s="997"/>
      <c r="BU1037" s="547"/>
      <c r="BV1037" s="643"/>
      <c r="BW1037" s="644"/>
      <c r="BX1037" s="776"/>
      <c r="BY1037" s="644"/>
      <c r="BZ1037" s="343"/>
      <c r="CA1037" s="338"/>
      <c r="CB1037" s="338"/>
      <c r="CC1037" s="338"/>
      <c r="CD1037" s="338"/>
      <c r="CE1037" s="338"/>
      <c r="CF1037" s="338"/>
    </row>
    <row r="1038" ht="15.75" customHeight="1">
      <c r="A1038" s="769"/>
      <c r="B1038" s="338"/>
      <c r="C1038" s="338"/>
      <c r="D1038" s="338"/>
      <c r="E1038" s="338"/>
      <c r="F1038" s="346"/>
      <c r="G1038" s="773"/>
      <c r="H1038" s="671"/>
      <c r="I1038" s="774"/>
      <c r="J1038" s="418"/>
      <c r="K1038" s="407"/>
      <c r="L1038" s="997"/>
      <c r="M1038" s="547"/>
      <c r="N1038" s="997"/>
      <c r="O1038" s="547"/>
      <c r="P1038" s="997"/>
      <c r="Q1038" s="547"/>
      <c r="R1038" s="997"/>
      <c r="S1038" s="547"/>
      <c r="T1038" s="997"/>
      <c r="U1038" s="547"/>
      <c r="V1038" s="997"/>
      <c r="W1038" s="547"/>
      <c r="X1038" s="997"/>
      <c r="Y1038" s="547"/>
      <c r="Z1038" s="997"/>
      <c r="AA1038" s="547"/>
      <c r="AB1038" s="997"/>
      <c r="AC1038" s="547"/>
      <c r="AD1038" s="997"/>
      <c r="AE1038" s="547"/>
      <c r="AF1038" s="997"/>
      <c r="AG1038" s="547"/>
      <c r="AH1038" s="997"/>
      <c r="AI1038" s="547"/>
      <c r="AJ1038" s="997"/>
      <c r="AK1038" s="547"/>
      <c r="AL1038" s="997"/>
      <c r="AM1038" s="547"/>
      <c r="AN1038" s="997"/>
      <c r="AO1038" s="547"/>
      <c r="AP1038" s="997"/>
      <c r="AQ1038" s="547"/>
      <c r="AR1038" s="997"/>
      <c r="AS1038" s="547"/>
      <c r="AT1038" s="997"/>
      <c r="AU1038" s="547"/>
      <c r="AV1038" s="997"/>
      <c r="AW1038" s="547"/>
      <c r="AX1038" s="997"/>
      <c r="AY1038" s="547"/>
      <c r="AZ1038" s="997"/>
      <c r="BA1038" s="547"/>
      <c r="BB1038" s="997"/>
      <c r="BC1038" s="547"/>
      <c r="BD1038" s="997"/>
      <c r="BE1038" s="547"/>
      <c r="BF1038" s="997"/>
      <c r="BG1038" s="547"/>
      <c r="BH1038" s="997"/>
      <c r="BI1038" s="547"/>
      <c r="BJ1038" s="997"/>
      <c r="BK1038" s="547"/>
      <c r="BL1038" s="997"/>
      <c r="BM1038" s="547"/>
      <c r="BN1038" s="997"/>
      <c r="BO1038" s="547"/>
      <c r="BP1038" s="997"/>
      <c r="BQ1038" s="547"/>
      <c r="BR1038" s="997"/>
      <c r="BS1038" s="547"/>
      <c r="BT1038" s="997"/>
      <c r="BU1038" s="547"/>
      <c r="BV1038" s="643"/>
      <c r="BW1038" s="644"/>
      <c r="BX1038" s="776"/>
      <c r="BY1038" s="644"/>
      <c r="BZ1038" s="343"/>
      <c r="CA1038" s="338"/>
      <c r="CB1038" s="338"/>
      <c r="CC1038" s="338"/>
      <c r="CD1038" s="338"/>
      <c r="CE1038" s="338"/>
      <c r="CF1038" s="338"/>
    </row>
    <row r="1039" ht="15.75" customHeight="1">
      <c r="A1039" s="769"/>
      <c r="B1039" s="338"/>
      <c r="C1039" s="338"/>
      <c r="D1039" s="338"/>
      <c r="E1039" s="338"/>
      <c r="F1039" s="346"/>
      <c r="G1039" s="773"/>
      <c r="H1039" s="671"/>
      <c r="I1039" s="774"/>
      <c r="J1039" s="418"/>
      <c r="K1039" s="407"/>
      <c r="L1039" s="997"/>
      <c r="M1039" s="547"/>
      <c r="N1039" s="997"/>
      <c r="O1039" s="547"/>
      <c r="P1039" s="997"/>
      <c r="Q1039" s="547"/>
      <c r="R1039" s="997"/>
      <c r="S1039" s="547"/>
      <c r="T1039" s="997"/>
      <c r="U1039" s="547"/>
      <c r="V1039" s="997"/>
      <c r="W1039" s="547"/>
      <c r="X1039" s="997"/>
      <c r="Y1039" s="547"/>
      <c r="Z1039" s="997"/>
      <c r="AA1039" s="547"/>
      <c r="AB1039" s="997"/>
      <c r="AC1039" s="547"/>
      <c r="AD1039" s="997"/>
      <c r="AE1039" s="547"/>
      <c r="AF1039" s="997"/>
      <c r="AG1039" s="547"/>
      <c r="AH1039" s="997"/>
      <c r="AI1039" s="547"/>
      <c r="AJ1039" s="997"/>
      <c r="AK1039" s="547"/>
      <c r="AL1039" s="997"/>
      <c r="AM1039" s="547"/>
      <c r="AN1039" s="997"/>
      <c r="AO1039" s="547"/>
      <c r="AP1039" s="997"/>
      <c r="AQ1039" s="547"/>
      <c r="AR1039" s="997"/>
      <c r="AS1039" s="547"/>
      <c r="AT1039" s="997"/>
      <c r="AU1039" s="547"/>
      <c r="AV1039" s="997"/>
      <c r="AW1039" s="547"/>
      <c r="AX1039" s="997"/>
      <c r="AY1039" s="547"/>
      <c r="AZ1039" s="997"/>
      <c r="BA1039" s="547"/>
      <c r="BB1039" s="997"/>
      <c r="BC1039" s="547"/>
      <c r="BD1039" s="997"/>
      <c r="BE1039" s="547"/>
      <c r="BF1039" s="997"/>
      <c r="BG1039" s="547"/>
      <c r="BH1039" s="997"/>
      <c r="BI1039" s="547"/>
      <c r="BJ1039" s="997"/>
      <c r="BK1039" s="547"/>
      <c r="BL1039" s="997"/>
      <c r="BM1039" s="547"/>
      <c r="BN1039" s="997"/>
      <c r="BO1039" s="547"/>
      <c r="BP1039" s="997"/>
      <c r="BQ1039" s="547"/>
      <c r="BR1039" s="997"/>
      <c r="BS1039" s="547"/>
      <c r="BT1039" s="997"/>
      <c r="BU1039" s="547"/>
      <c r="BV1039" s="643"/>
      <c r="BW1039" s="644"/>
      <c r="BX1039" s="776"/>
      <c r="BY1039" s="644"/>
      <c r="BZ1039" s="343"/>
      <c r="CA1039" s="338"/>
      <c r="CB1039" s="338"/>
      <c r="CC1039" s="338"/>
      <c r="CD1039" s="338"/>
      <c r="CE1039" s="338"/>
      <c r="CF1039" s="338"/>
    </row>
    <row r="1040" ht="15.75" customHeight="1">
      <c r="A1040" s="769"/>
      <c r="B1040" s="338"/>
      <c r="C1040" s="338"/>
      <c r="D1040" s="338"/>
      <c r="E1040" s="338"/>
      <c r="F1040" s="346"/>
      <c r="G1040" s="773"/>
      <c r="H1040" s="671"/>
      <c r="I1040" s="774"/>
      <c r="J1040" s="418"/>
      <c r="K1040" s="407"/>
      <c r="L1040" s="997"/>
      <c r="M1040" s="547"/>
      <c r="N1040" s="997"/>
      <c r="O1040" s="547"/>
      <c r="P1040" s="997"/>
      <c r="Q1040" s="547"/>
      <c r="R1040" s="997"/>
      <c r="S1040" s="547"/>
      <c r="T1040" s="997"/>
      <c r="U1040" s="547"/>
      <c r="V1040" s="997"/>
      <c r="W1040" s="547"/>
      <c r="X1040" s="997"/>
      <c r="Y1040" s="547"/>
      <c r="Z1040" s="997"/>
      <c r="AA1040" s="547"/>
      <c r="AB1040" s="997"/>
      <c r="AC1040" s="547"/>
      <c r="AD1040" s="997"/>
      <c r="AE1040" s="547"/>
      <c r="AF1040" s="997"/>
      <c r="AG1040" s="547"/>
      <c r="AH1040" s="997"/>
      <c r="AI1040" s="547"/>
      <c r="AJ1040" s="997"/>
      <c r="AK1040" s="547"/>
      <c r="AL1040" s="997"/>
      <c r="AM1040" s="547"/>
      <c r="AN1040" s="997"/>
      <c r="AO1040" s="547"/>
      <c r="AP1040" s="997"/>
      <c r="AQ1040" s="547"/>
      <c r="AR1040" s="997"/>
      <c r="AS1040" s="547"/>
      <c r="AT1040" s="997"/>
      <c r="AU1040" s="547"/>
      <c r="AV1040" s="997"/>
      <c r="AW1040" s="547"/>
      <c r="AX1040" s="997"/>
      <c r="AY1040" s="547"/>
      <c r="AZ1040" s="997"/>
      <c r="BA1040" s="547"/>
      <c r="BB1040" s="997"/>
      <c r="BC1040" s="547"/>
      <c r="BD1040" s="997"/>
      <c r="BE1040" s="547"/>
      <c r="BF1040" s="997"/>
      <c r="BG1040" s="547"/>
      <c r="BH1040" s="997"/>
      <c r="BI1040" s="547"/>
      <c r="BJ1040" s="997"/>
      <c r="BK1040" s="547"/>
      <c r="BL1040" s="997"/>
      <c r="BM1040" s="547"/>
      <c r="BN1040" s="997"/>
      <c r="BO1040" s="547"/>
      <c r="BP1040" s="997"/>
      <c r="BQ1040" s="547"/>
      <c r="BR1040" s="997"/>
      <c r="BS1040" s="547"/>
      <c r="BT1040" s="997"/>
      <c r="BU1040" s="547"/>
      <c r="BV1040" s="643"/>
      <c r="BW1040" s="644"/>
      <c r="BX1040" s="776"/>
      <c r="BY1040" s="644"/>
      <c r="BZ1040" s="343"/>
      <c r="CA1040" s="338"/>
      <c r="CB1040" s="338"/>
      <c r="CC1040" s="338"/>
      <c r="CD1040" s="338"/>
      <c r="CE1040" s="338"/>
      <c r="CF1040" s="338"/>
    </row>
    <row r="1041" ht="15.75" customHeight="1">
      <c r="A1041" s="769"/>
      <c r="B1041" s="338"/>
      <c r="C1041" s="338"/>
      <c r="D1041" s="338"/>
      <c r="E1041" s="338"/>
      <c r="F1041" s="346"/>
      <c r="G1041" s="773"/>
      <c r="H1041" s="671"/>
      <c r="I1041" s="774"/>
      <c r="J1041" s="418"/>
      <c r="K1041" s="407"/>
      <c r="L1041" s="997"/>
      <c r="M1041" s="547"/>
      <c r="N1041" s="997"/>
      <c r="O1041" s="547"/>
      <c r="P1041" s="997"/>
      <c r="Q1041" s="547"/>
      <c r="R1041" s="997"/>
      <c r="S1041" s="547"/>
      <c r="T1041" s="997"/>
      <c r="U1041" s="547"/>
      <c r="V1041" s="997"/>
      <c r="W1041" s="547"/>
      <c r="X1041" s="997"/>
      <c r="Y1041" s="547"/>
      <c r="Z1041" s="997"/>
      <c r="AA1041" s="547"/>
      <c r="AB1041" s="997"/>
      <c r="AC1041" s="547"/>
      <c r="AD1041" s="997"/>
      <c r="AE1041" s="547"/>
      <c r="AF1041" s="997"/>
      <c r="AG1041" s="547"/>
      <c r="AH1041" s="997"/>
      <c r="AI1041" s="547"/>
      <c r="AJ1041" s="997"/>
      <c r="AK1041" s="547"/>
      <c r="AL1041" s="997"/>
      <c r="AM1041" s="547"/>
      <c r="AN1041" s="997"/>
      <c r="AO1041" s="547"/>
      <c r="AP1041" s="997"/>
      <c r="AQ1041" s="547"/>
      <c r="AR1041" s="997"/>
      <c r="AS1041" s="547"/>
      <c r="AT1041" s="997"/>
      <c r="AU1041" s="547"/>
      <c r="AV1041" s="997"/>
      <c r="AW1041" s="547"/>
      <c r="AX1041" s="997"/>
      <c r="AY1041" s="547"/>
      <c r="AZ1041" s="997"/>
      <c r="BA1041" s="547"/>
      <c r="BB1041" s="997"/>
      <c r="BC1041" s="547"/>
      <c r="BD1041" s="997"/>
      <c r="BE1041" s="547"/>
      <c r="BF1041" s="997"/>
      <c r="BG1041" s="547"/>
      <c r="BH1041" s="997"/>
      <c r="BI1041" s="547"/>
      <c r="BJ1041" s="997"/>
      <c r="BK1041" s="547"/>
      <c r="BL1041" s="997"/>
      <c r="BM1041" s="547"/>
      <c r="BN1041" s="997"/>
      <c r="BO1041" s="547"/>
      <c r="BP1041" s="997"/>
      <c r="BQ1041" s="547"/>
      <c r="BR1041" s="997"/>
      <c r="BS1041" s="547"/>
      <c r="BT1041" s="997"/>
      <c r="BU1041" s="547"/>
      <c r="BV1041" s="643"/>
      <c r="BW1041" s="644"/>
      <c r="BX1041" s="776"/>
      <c r="BY1041" s="644"/>
      <c r="BZ1041" s="343"/>
      <c r="CA1041" s="338"/>
      <c r="CB1041" s="338"/>
      <c r="CC1041" s="338"/>
      <c r="CD1041" s="338"/>
      <c r="CE1041" s="338"/>
      <c r="CF1041" s="338"/>
    </row>
    <row r="1042" ht="15.75" customHeight="1">
      <c r="A1042" s="769"/>
      <c r="B1042" s="338"/>
      <c r="C1042" s="338"/>
      <c r="D1042" s="338"/>
      <c r="E1042" s="338"/>
      <c r="F1042" s="346"/>
      <c r="G1042" s="773"/>
      <c r="H1042" s="671"/>
      <c r="I1042" s="774"/>
      <c r="J1042" s="418"/>
      <c r="K1042" s="407"/>
      <c r="L1042" s="997"/>
      <c r="M1042" s="547"/>
      <c r="N1042" s="997"/>
      <c r="O1042" s="547"/>
      <c r="P1042" s="997"/>
      <c r="Q1042" s="547"/>
      <c r="R1042" s="997"/>
      <c r="S1042" s="547"/>
      <c r="T1042" s="997"/>
      <c r="U1042" s="547"/>
      <c r="V1042" s="997"/>
      <c r="W1042" s="547"/>
      <c r="X1042" s="997"/>
      <c r="Y1042" s="547"/>
      <c r="Z1042" s="997"/>
      <c r="AA1042" s="547"/>
      <c r="AB1042" s="997"/>
      <c r="AC1042" s="547"/>
      <c r="AD1042" s="997"/>
      <c r="AE1042" s="547"/>
      <c r="AF1042" s="997"/>
      <c r="AG1042" s="547"/>
      <c r="AH1042" s="997"/>
      <c r="AI1042" s="547"/>
      <c r="AJ1042" s="997"/>
      <c r="AK1042" s="547"/>
      <c r="AL1042" s="997"/>
      <c r="AM1042" s="547"/>
      <c r="AN1042" s="997"/>
      <c r="AO1042" s="547"/>
      <c r="AP1042" s="997"/>
      <c r="AQ1042" s="547"/>
      <c r="AR1042" s="997"/>
      <c r="AS1042" s="547"/>
      <c r="AT1042" s="997"/>
      <c r="AU1042" s="547"/>
      <c r="AV1042" s="997"/>
      <c r="AW1042" s="547"/>
      <c r="AX1042" s="997"/>
      <c r="AY1042" s="547"/>
      <c r="AZ1042" s="997"/>
      <c r="BA1042" s="547"/>
      <c r="BB1042" s="997"/>
      <c r="BC1042" s="547"/>
      <c r="BD1042" s="997"/>
      <c r="BE1042" s="547"/>
      <c r="BF1042" s="997"/>
      <c r="BG1042" s="547"/>
      <c r="BH1042" s="997"/>
      <c r="BI1042" s="547"/>
      <c r="BJ1042" s="997"/>
      <c r="BK1042" s="547"/>
      <c r="BL1042" s="997"/>
      <c r="BM1042" s="547"/>
      <c r="BN1042" s="997"/>
      <c r="BO1042" s="547"/>
      <c r="BP1042" s="997"/>
      <c r="BQ1042" s="547"/>
      <c r="BR1042" s="997"/>
      <c r="BS1042" s="547"/>
      <c r="BT1042" s="997"/>
      <c r="BU1042" s="547"/>
      <c r="BV1042" s="643"/>
      <c r="BW1042" s="644"/>
      <c r="BX1042" s="776"/>
      <c r="BY1042" s="644"/>
      <c r="BZ1042" s="343"/>
      <c r="CA1042" s="338"/>
      <c r="CB1042" s="338"/>
      <c r="CC1042" s="338"/>
      <c r="CD1042" s="338"/>
      <c r="CE1042" s="338"/>
      <c r="CF1042" s="338"/>
    </row>
    <row r="1043" ht="15.75" customHeight="1">
      <c r="A1043" s="769"/>
      <c r="B1043" s="338"/>
      <c r="C1043" s="338"/>
      <c r="D1043" s="338"/>
      <c r="E1043" s="338"/>
      <c r="F1043" s="346"/>
      <c r="G1043" s="773"/>
      <c r="H1043" s="671"/>
      <c r="I1043" s="774"/>
      <c r="J1043" s="418"/>
      <c r="K1043" s="407"/>
      <c r="L1043" s="997"/>
      <c r="M1043" s="547"/>
      <c r="N1043" s="997"/>
      <c r="O1043" s="547"/>
      <c r="P1043" s="997"/>
      <c r="Q1043" s="547"/>
      <c r="R1043" s="997"/>
      <c r="S1043" s="547"/>
      <c r="T1043" s="997"/>
      <c r="U1043" s="547"/>
      <c r="V1043" s="997"/>
      <c r="W1043" s="547"/>
      <c r="X1043" s="997"/>
      <c r="Y1043" s="547"/>
      <c r="Z1043" s="997"/>
      <c r="AA1043" s="547"/>
      <c r="AB1043" s="997"/>
      <c r="AC1043" s="547"/>
      <c r="AD1043" s="997"/>
      <c r="AE1043" s="547"/>
      <c r="AF1043" s="997"/>
      <c r="AG1043" s="547"/>
      <c r="AH1043" s="997"/>
      <c r="AI1043" s="547"/>
      <c r="AJ1043" s="997"/>
      <c r="AK1043" s="547"/>
      <c r="AL1043" s="997"/>
      <c r="AM1043" s="547"/>
      <c r="AN1043" s="997"/>
      <c r="AO1043" s="547"/>
      <c r="AP1043" s="997"/>
      <c r="AQ1043" s="547"/>
      <c r="AR1043" s="997"/>
      <c r="AS1043" s="547"/>
      <c r="AT1043" s="997"/>
      <c r="AU1043" s="547"/>
      <c r="AV1043" s="997"/>
      <c r="AW1043" s="547"/>
      <c r="AX1043" s="997"/>
      <c r="AY1043" s="547"/>
      <c r="AZ1043" s="997"/>
      <c r="BA1043" s="547"/>
      <c r="BB1043" s="997"/>
      <c r="BC1043" s="547"/>
      <c r="BD1043" s="997"/>
      <c r="BE1043" s="547"/>
      <c r="BF1043" s="997"/>
      <c r="BG1043" s="547"/>
      <c r="BH1043" s="997"/>
      <c r="BI1043" s="547"/>
      <c r="BJ1043" s="997"/>
      <c r="BK1043" s="547"/>
      <c r="BL1043" s="997"/>
      <c r="BM1043" s="547"/>
      <c r="BN1043" s="997"/>
      <c r="BO1043" s="547"/>
      <c r="BP1043" s="997"/>
      <c r="BQ1043" s="547"/>
      <c r="BR1043" s="997"/>
      <c r="BS1043" s="547"/>
      <c r="BT1043" s="997"/>
      <c r="BU1043" s="547"/>
      <c r="BV1043" s="643"/>
      <c r="BW1043" s="644"/>
      <c r="BX1043" s="776"/>
      <c r="BY1043" s="644"/>
      <c r="BZ1043" s="343"/>
      <c r="CA1043" s="338"/>
      <c r="CB1043" s="338"/>
      <c r="CC1043" s="338"/>
      <c r="CD1043" s="338"/>
      <c r="CE1043" s="338"/>
      <c r="CF1043" s="338"/>
    </row>
    <row r="1044" ht="15.75" customHeight="1">
      <c r="A1044" s="769"/>
      <c r="B1044" s="338"/>
      <c r="C1044" s="338"/>
      <c r="D1044" s="338"/>
      <c r="E1044" s="338"/>
      <c r="F1044" s="346"/>
      <c r="G1044" s="773"/>
      <c r="H1044" s="671"/>
      <c r="I1044" s="774"/>
      <c r="J1044" s="418"/>
      <c r="K1044" s="407"/>
      <c r="L1044" s="997"/>
      <c r="M1044" s="547"/>
      <c r="N1044" s="997"/>
      <c r="O1044" s="547"/>
      <c r="P1044" s="997"/>
      <c r="Q1044" s="547"/>
      <c r="R1044" s="997"/>
      <c r="S1044" s="547"/>
      <c r="T1044" s="997"/>
      <c r="U1044" s="547"/>
      <c r="V1044" s="997"/>
      <c r="W1044" s="547"/>
      <c r="X1044" s="997"/>
      <c r="Y1044" s="547"/>
      <c r="Z1044" s="997"/>
      <c r="AA1044" s="547"/>
      <c r="AB1044" s="997"/>
      <c r="AC1044" s="547"/>
      <c r="AD1044" s="997"/>
      <c r="AE1044" s="547"/>
      <c r="AF1044" s="997"/>
      <c r="AG1044" s="547"/>
      <c r="AH1044" s="997"/>
      <c r="AI1044" s="547"/>
      <c r="AJ1044" s="997"/>
      <c r="AK1044" s="547"/>
      <c r="AL1044" s="997"/>
      <c r="AM1044" s="547"/>
      <c r="AN1044" s="997"/>
      <c r="AO1044" s="547"/>
      <c r="AP1044" s="997"/>
      <c r="AQ1044" s="547"/>
      <c r="AR1044" s="997"/>
      <c r="AS1044" s="547"/>
      <c r="AT1044" s="997"/>
      <c r="AU1044" s="547"/>
      <c r="AV1044" s="997"/>
      <c r="AW1044" s="547"/>
      <c r="AX1044" s="997"/>
      <c r="AY1044" s="547"/>
      <c r="AZ1044" s="997"/>
      <c r="BA1044" s="547"/>
      <c r="BB1044" s="997"/>
      <c r="BC1044" s="547"/>
      <c r="BD1044" s="997"/>
      <c r="BE1044" s="547"/>
      <c r="BF1044" s="997"/>
      <c r="BG1044" s="547"/>
      <c r="BH1044" s="997"/>
      <c r="BI1044" s="547"/>
      <c r="BJ1044" s="997"/>
      <c r="BK1044" s="547"/>
      <c r="BL1044" s="997"/>
      <c r="BM1044" s="547"/>
      <c r="BN1044" s="997"/>
      <c r="BO1044" s="547"/>
      <c r="BP1044" s="997"/>
      <c r="BQ1044" s="547"/>
      <c r="BR1044" s="997"/>
      <c r="BS1044" s="547"/>
      <c r="BT1044" s="997"/>
      <c r="BU1044" s="547"/>
      <c r="BV1044" s="643"/>
      <c r="BW1044" s="644"/>
      <c r="BX1044" s="776"/>
      <c r="BY1044" s="644"/>
      <c r="BZ1044" s="343"/>
      <c r="CA1044" s="338"/>
      <c r="CB1044" s="338"/>
      <c r="CC1044" s="338"/>
      <c r="CD1044" s="338"/>
      <c r="CE1044" s="338"/>
      <c r="CF1044" s="338"/>
    </row>
    <row r="1045" ht="15.75" customHeight="1">
      <c r="A1045" s="769"/>
      <c r="B1045" s="338"/>
      <c r="C1045" s="338"/>
      <c r="D1045" s="338"/>
      <c r="E1045" s="338"/>
      <c r="F1045" s="346"/>
      <c r="G1045" s="773"/>
      <c r="H1045" s="671"/>
      <c r="I1045" s="774"/>
      <c r="J1045" s="418"/>
      <c r="K1045" s="407"/>
      <c r="L1045" s="997"/>
      <c r="M1045" s="547"/>
      <c r="N1045" s="997"/>
      <c r="O1045" s="547"/>
      <c r="P1045" s="997"/>
      <c r="Q1045" s="547"/>
      <c r="R1045" s="997"/>
      <c r="S1045" s="547"/>
      <c r="T1045" s="997"/>
      <c r="U1045" s="547"/>
      <c r="V1045" s="997"/>
      <c r="W1045" s="547"/>
      <c r="X1045" s="997"/>
      <c r="Y1045" s="547"/>
      <c r="Z1045" s="997"/>
      <c r="AA1045" s="547"/>
      <c r="AB1045" s="997"/>
      <c r="AC1045" s="547"/>
      <c r="AD1045" s="997"/>
      <c r="AE1045" s="547"/>
      <c r="AF1045" s="997"/>
      <c r="AG1045" s="547"/>
      <c r="AH1045" s="997"/>
      <c r="AI1045" s="547"/>
      <c r="AJ1045" s="997"/>
      <c r="AK1045" s="547"/>
      <c r="AL1045" s="997"/>
      <c r="AM1045" s="547"/>
      <c r="AN1045" s="997"/>
      <c r="AO1045" s="547"/>
      <c r="AP1045" s="997"/>
      <c r="AQ1045" s="547"/>
      <c r="AR1045" s="997"/>
      <c r="AS1045" s="547"/>
      <c r="AT1045" s="997"/>
      <c r="AU1045" s="547"/>
      <c r="AV1045" s="997"/>
      <c r="AW1045" s="547"/>
      <c r="AX1045" s="997"/>
      <c r="AY1045" s="547"/>
      <c r="AZ1045" s="997"/>
      <c r="BA1045" s="547"/>
      <c r="BB1045" s="997"/>
      <c r="BC1045" s="547"/>
      <c r="BD1045" s="997"/>
      <c r="BE1045" s="547"/>
      <c r="BF1045" s="997"/>
      <c r="BG1045" s="547"/>
      <c r="BH1045" s="997"/>
      <c r="BI1045" s="547"/>
      <c r="BJ1045" s="997"/>
      <c r="BK1045" s="547"/>
      <c r="BL1045" s="997"/>
      <c r="BM1045" s="547"/>
      <c r="BN1045" s="997"/>
      <c r="BO1045" s="547"/>
      <c r="BP1045" s="997"/>
      <c r="BQ1045" s="547"/>
      <c r="BR1045" s="997"/>
      <c r="BS1045" s="547"/>
      <c r="BT1045" s="997"/>
      <c r="BU1045" s="547"/>
      <c r="BV1045" s="643"/>
      <c r="BW1045" s="644"/>
      <c r="BX1045" s="776"/>
      <c r="BY1045" s="644"/>
      <c r="BZ1045" s="343"/>
      <c r="CA1045" s="338"/>
      <c r="CB1045" s="338"/>
      <c r="CC1045" s="338"/>
      <c r="CD1045" s="338"/>
      <c r="CE1045" s="338"/>
      <c r="CF1045" s="338"/>
    </row>
    <row r="1046" ht="15.75" customHeight="1">
      <c r="A1046" s="769"/>
      <c r="B1046" s="338"/>
      <c r="C1046" s="338"/>
      <c r="D1046" s="338"/>
      <c r="E1046" s="338"/>
      <c r="F1046" s="346"/>
      <c r="G1046" s="773"/>
      <c r="H1046" s="671"/>
      <c r="I1046" s="774"/>
      <c r="J1046" s="418"/>
      <c r="K1046" s="407"/>
      <c r="L1046" s="997"/>
      <c r="M1046" s="547"/>
      <c r="N1046" s="997"/>
      <c r="O1046" s="547"/>
      <c r="P1046" s="997"/>
      <c r="Q1046" s="547"/>
      <c r="R1046" s="997"/>
      <c r="S1046" s="547"/>
      <c r="T1046" s="997"/>
      <c r="U1046" s="547"/>
      <c r="V1046" s="997"/>
      <c r="W1046" s="547"/>
      <c r="X1046" s="997"/>
      <c r="Y1046" s="547"/>
      <c r="Z1046" s="997"/>
      <c r="AA1046" s="547"/>
      <c r="AB1046" s="997"/>
      <c r="AC1046" s="547"/>
      <c r="AD1046" s="997"/>
      <c r="AE1046" s="547"/>
      <c r="AF1046" s="997"/>
      <c r="AG1046" s="547"/>
      <c r="AH1046" s="997"/>
      <c r="AI1046" s="547"/>
      <c r="AJ1046" s="997"/>
      <c r="AK1046" s="547"/>
      <c r="AL1046" s="997"/>
      <c r="AM1046" s="547"/>
      <c r="AN1046" s="997"/>
      <c r="AO1046" s="547"/>
      <c r="AP1046" s="997"/>
      <c r="AQ1046" s="547"/>
      <c r="AR1046" s="997"/>
      <c r="AS1046" s="547"/>
      <c r="AT1046" s="997"/>
      <c r="AU1046" s="547"/>
      <c r="AV1046" s="997"/>
      <c r="AW1046" s="547"/>
      <c r="AX1046" s="997"/>
      <c r="AY1046" s="547"/>
      <c r="AZ1046" s="997"/>
      <c r="BA1046" s="547"/>
      <c r="BB1046" s="997"/>
      <c r="BC1046" s="547"/>
      <c r="BD1046" s="997"/>
      <c r="BE1046" s="547"/>
      <c r="BF1046" s="997"/>
      <c r="BG1046" s="547"/>
      <c r="BH1046" s="997"/>
      <c r="BI1046" s="547"/>
      <c r="BJ1046" s="997"/>
      <c r="BK1046" s="547"/>
      <c r="BL1046" s="997"/>
      <c r="BM1046" s="547"/>
      <c r="BN1046" s="997"/>
      <c r="BO1046" s="547"/>
      <c r="BP1046" s="997"/>
      <c r="BQ1046" s="547"/>
      <c r="BR1046" s="997"/>
      <c r="BS1046" s="547"/>
      <c r="BT1046" s="997"/>
      <c r="BU1046" s="547"/>
      <c r="BV1046" s="643"/>
      <c r="BW1046" s="644"/>
      <c r="BX1046" s="776"/>
      <c r="BY1046" s="644"/>
      <c r="BZ1046" s="343"/>
      <c r="CA1046" s="338"/>
      <c r="CB1046" s="338"/>
      <c r="CC1046" s="338"/>
      <c r="CD1046" s="338"/>
      <c r="CE1046" s="338"/>
      <c r="CF1046" s="338"/>
    </row>
    <row r="1047" ht="15.75" customHeight="1">
      <c r="A1047" s="769"/>
      <c r="B1047" s="338"/>
      <c r="C1047" s="338"/>
      <c r="D1047" s="338"/>
      <c r="E1047" s="338"/>
      <c r="F1047" s="346"/>
      <c r="G1047" s="773"/>
      <c r="H1047" s="671"/>
      <c r="I1047" s="774"/>
      <c r="J1047" s="418"/>
      <c r="K1047" s="407"/>
      <c r="L1047" s="997"/>
      <c r="M1047" s="547"/>
      <c r="N1047" s="997"/>
      <c r="O1047" s="547"/>
      <c r="P1047" s="997"/>
      <c r="Q1047" s="547"/>
      <c r="R1047" s="997"/>
      <c r="S1047" s="547"/>
      <c r="T1047" s="997"/>
      <c r="U1047" s="547"/>
      <c r="V1047" s="997"/>
      <c r="W1047" s="547"/>
      <c r="X1047" s="997"/>
      <c r="Y1047" s="547"/>
      <c r="Z1047" s="997"/>
      <c r="AA1047" s="547"/>
      <c r="AB1047" s="997"/>
      <c r="AC1047" s="547"/>
      <c r="AD1047" s="997"/>
      <c r="AE1047" s="547"/>
      <c r="AF1047" s="997"/>
      <c r="AG1047" s="547"/>
      <c r="AH1047" s="997"/>
      <c r="AI1047" s="547"/>
      <c r="AJ1047" s="997"/>
      <c r="AK1047" s="547"/>
      <c r="AL1047" s="997"/>
      <c r="AM1047" s="547"/>
      <c r="AN1047" s="997"/>
      <c r="AO1047" s="547"/>
      <c r="AP1047" s="997"/>
      <c r="AQ1047" s="547"/>
      <c r="AR1047" s="997"/>
      <c r="AS1047" s="547"/>
      <c r="AT1047" s="997"/>
      <c r="AU1047" s="547"/>
      <c r="AV1047" s="997"/>
      <c r="AW1047" s="547"/>
      <c r="AX1047" s="997"/>
      <c r="AY1047" s="547"/>
      <c r="AZ1047" s="997"/>
      <c r="BA1047" s="547"/>
      <c r="BB1047" s="997"/>
      <c r="BC1047" s="547"/>
      <c r="BD1047" s="997"/>
      <c r="BE1047" s="547"/>
      <c r="BF1047" s="997"/>
      <c r="BG1047" s="547"/>
      <c r="BH1047" s="997"/>
      <c r="BI1047" s="547"/>
      <c r="BJ1047" s="997"/>
      <c r="BK1047" s="547"/>
      <c r="BL1047" s="997"/>
      <c r="BM1047" s="547"/>
      <c r="BN1047" s="997"/>
      <c r="BO1047" s="547"/>
      <c r="BP1047" s="997"/>
      <c r="BQ1047" s="547"/>
      <c r="BR1047" s="997"/>
      <c r="BS1047" s="547"/>
      <c r="BT1047" s="997"/>
      <c r="BU1047" s="547"/>
      <c r="BV1047" s="643"/>
      <c r="BW1047" s="644"/>
      <c r="BX1047" s="776"/>
      <c r="BY1047" s="644"/>
      <c r="BZ1047" s="343"/>
      <c r="CA1047" s="338"/>
      <c r="CB1047" s="338"/>
      <c r="CC1047" s="338"/>
      <c r="CD1047" s="338"/>
      <c r="CE1047" s="338"/>
      <c r="CF1047" s="338"/>
    </row>
    <row r="1048" ht="15.75" customHeight="1">
      <c r="A1048" s="769"/>
      <c r="B1048" s="338"/>
      <c r="C1048" s="338"/>
      <c r="D1048" s="338"/>
      <c r="E1048" s="338"/>
      <c r="F1048" s="346"/>
      <c r="G1048" s="773"/>
      <c r="H1048" s="671"/>
      <c r="I1048" s="774"/>
      <c r="J1048" s="418"/>
      <c r="K1048" s="407"/>
      <c r="L1048" s="997"/>
      <c r="M1048" s="547"/>
      <c r="N1048" s="997"/>
      <c r="O1048" s="547"/>
      <c r="P1048" s="997"/>
      <c r="Q1048" s="547"/>
      <c r="R1048" s="997"/>
      <c r="S1048" s="547"/>
      <c r="T1048" s="997"/>
      <c r="U1048" s="547"/>
      <c r="V1048" s="997"/>
      <c r="W1048" s="547"/>
      <c r="X1048" s="997"/>
      <c r="Y1048" s="547"/>
      <c r="Z1048" s="997"/>
      <c r="AA1048" s="547"/>
      <c r="AB1048" s="997"/>
      <c r="AC1048" s="547"/>
      <c r="AD1048" s="997"/>
      <c r="AE1048" s="547"/>
      <c r="AF1048" s="997"/>
      <c r="AG1048" s="547"/>
      <c r="AH1048" s="997"/>
      <c r="AI1048" s="547"/>
      <c r="AJ1048" s="997"/>
      <c r="AK1048" s="547"/>
      <c r="AL1048" s="997"/>
      <c r="AM1048" s="547"/>
      <c r="AN1048" s="997"/>
      <c r="AO1048" s="547"/>
      <c r="AP1048" s="997"/>
      <c r="AQ1048" s="547"/>
      <c r="AR1048" s="997"/>
      <c r="AS1048" s="547"/>
      <c r="AT1048" s="997"/>
      <c r="AU1048" s="547"/>
      <c r="AV1048" s="997"/>
      <c r="AW1048" s="547"/>
      <c r="AX1048" s="997"/>
      <c r="AY1048" s="547"/>
      <c r="AZ1048" s="997"/>
      <c r="BA1048" s="547"/>
      <c r="BB1048" s="997"/>
      <c r="BC1048" s="547"/>
      <c r="BD1048" s="997"/>
      <c r="BE1048" s="547"/>
      <c r="BF1048" s="997"/>
      <c r="BG1048" s="547"/>
      <c r="BH1048" s="997"/>
      <c r="BI1048" s="547"/>
      <c r="BJ1048" s="997"/>
      <c r="BK1048" s="547"/>
      <c r="BL1048" s="997"/>
      <c r="BM1048" s="547"/>
      <c r="BN1048" s="997"/>
      <c r="BO1048" s="547"/>
      <c r="BP1048" s="997"/>
      <c r="BQ1048" s="547"/>
      <c r="BR1048" s="997"/>
      <c r="BS1048" s="547"/>
      <c r="BT1048" s="997"/>
      <c r="BU1048" s="547"/>
      <c r="BV1048" s="643"/>
      <c r="BW1048" s="644"/>
      <c r="BX1048" s="776"/>
      <c r="BY1048" s="644"/>
      <c r="BZ1048" s="343"/>
      <c r="CA1048" s="338"/>
      <c r="CB1048" s="338"/>
      <c r="CC1048" s="338"/>
      <c r="CD1048" s="338"/>
      <c r="CE1048" s="338"/>
      <c r="CF1048" s="338"/>
    </row>
    <row r="1049" ht="15.75" customHeight="1">
      <c r="A1049" s="769"/>
      <c r="B1049" s="338"/>
      <c r="C1049" s="338"/>
      <c r="D1049" s="338"/>
      <c r="E1049" s="338"/>
      <c r="F1049" s="346"/>
      <c r="G1049" s="773"/>
      <c r="H1049" s="671"/>
      <c r="I1049" s="774"/>
      <c r="J1049" s="418"/>
      <c r="K1049" s="407"/>
      <c r="L1049" s="997"/>
      <c r="M1049" s="547"/>
      <c r="N1049" s="997"/>
      <c r="O1049" s="547"/>
      <c r="P1049" s="997"/>
      <c r="Q1049" s="547"/>
      <c r="R1049" s="997"/>
      <c r="S1049" s="547"/>
      <c r="T1049" s="997"/>
      <c r="U1049" s="547"/>
      <c r="V1049" s="997"/>
      <c r="W1049" s="547"/>
      <c r="X1049" s="997"/>
      <c r="Y1049" s="547"/>
      <c r="Z1049" s="997"/>
      <c r="AA1049" s="547"/>
      <c r="AB1049" s="997"/>
      <c r="AC1049" s="547"/>
      <c r="AD1049" s="997"/>
      <c r="AE1049" s="547"/>
      <c r="AF1049" s="997"/>
      <c r="AG1049" s="547"/>
      <c r="AH1049" s="997"/>
      <c r="AI1049" s="547"/>
      <c r="AJ1049" s="997"/>
      <c r="AK1049" s="547"/>
      <c r="AL1049" s="997"/>
      <c r="AM1049" s="547"/>
      <c r="AN1049" s="997"/>
      <c r="AO1049" s="547"/>
      <c r="AP1049" s="997"/>
      <c r="AQ1049" s="547"/>
      <c r="AR1049" s="997"/>
      <c r="AS1049" s="547"/>
      <c r="AT1049" s="997"/>
      <c r="AU1049" s="547"/>
      <c r="AV1049" s="997"/>
      <c r="AW1049" s="547"/>
      <c r="AX1049" s="997"/>
      <c r="AY1049" s="547"/>
      <c r="AZ1049" s="997"/>
      <c r="BA1049" s="547"/>
      <c r="BB1049" s="997"/>
      <c r="BC1049" s="547"/>
      <c r="BD1049" s="997"/>
      <c r="BE1049" s="547"/>
      <c r="BF1049" s="997"/>
      <c r="BG1049" s="547"/>
      <c r="BH1049" s="997"/>
      <c r="BI1049" s="547"/>
      <c r="BJ1049" s="997"/>
      <c r="BK1049" s="547"/>
      <c r="BL1049" s="997"/>
      <c r="BM1049" s="547"/>
      <c r="BN1049" s="997"/>
      <c r="BO1049" s="547"/>
      <c r="BP1049" s="997"/>
      <c r="BQ1049" s="547"/>
      <c r="BR1049" s="997"/>
      <c r="BS1049" s="547"/>
      <c r="BT1049" s="997"/>
      <c r="BU1049" s="547"/>
      <c r="BV1049" s="643"/>
      <c r="BW1049" s="644"/>
      <c r="BX1049" s="776"/>
      <c r="BY1049" s="644"/>
      <c r="BZ1049" s="343"/>
      <c r="CA1049" s="338"/>
      <c r="CB1049" s="338"/>
      <c r="CC1049" s="338"/>
      <c r="CD1049" s="338"/>
      <c r="CE1049" s="338"/>
      <c r="CF1049" s="338"/>
    </row>
    <row r="1050" ht="15.75" customHeight="1">
      <c r="A1050" s="769"/>
      <c r="B1050" s="338"/>
      <c r="C1050" s="338"/>
      <c r="D1050" s="338"/>
      <c r="E1050" s="338"/>
      <c r="F1050" s="346"/>
      <c r="G1050" s="773"/>
      <c r="H1050" s="671"/>
      <c r="I1050" s="774"/>
      <c r="J1050" s="418"/>
      <c r="K1050" s="407"/>
      <c r="L1050" s="997"/>
      <c r="M1050" s="547"/>
      <c r="N1050" s="997"/>
      <c r="O1050" s="547"/>
      <c r="P1050" s="997"/>
      <c r="Q1050" s="547"/>
      <c r="R1050" s="997"/>
      <c r="S1050" s="547"/>
      <c r="T1050" s="997"/>
      <c r="U1050" s="547"/>
      <c r="V1050" s="997"/>
      <c r="W1050" s="547"/>
      <c r="X1050" s="997"/>
      <c r="Y1050" s="547"/>
      <c r="Z1050" s="997"/>
      <c r="AA1050" s="547"/>
      <c r="AB1050" s="997"/>
      <c r="AC1050" s="547"/>
      <c r="AD1050" s="997"/>
      <c r="AE1050" s="547"/>
      <c r="AF1050" s="997"/>
      <c r="AG1050" s="547"/>
      <c r="AH1050" s="997"/>
      <c r="AI1050" s="547"/>
      <c r="AJ1050" s="997"/>
      <c r="AK1050" s="547"/>
      <c r="AL1050" s="997"/>
      <c r="AM1050" s="547"/>
      <c r="AN1050" s="997"/>
      <c r="AO1050" s="547"/>
      <c r="AP1050" s="997"/>
      <c r="AQ1050" s="547"/>
      <c r="AR1050" s="997"/>
      <c r="AS1050" s="547"/>
      <c r="AT1050" s="997"/>
      <c r="AU1050" s="547"/>
      <c r="AV1050" s="997"/>
      <c r="AW1050" s="547"/>
      <c r="AX1050" s="997"/>
      <c r="AY1050" s="547"/>
      <c r="AZ1050" s="997"/>
      <c r="BA1050" s="547"/>
      <c r="BB1050" s="997"/>
      <c r="BC1050" s="547"/>
      <c r="BD1050" s="997"/>
      <c r="BE1050" s="547"/>
      <c r="BF1050" s="997"/>
      <c r="BG1050" s="547"/>
      <c r="BH1050" s="997"/>
      <c r="BI1050" s="547"/>
      <c r="BJ1050" s="997"/>
      <c r="BK1050" s="547"/>
      <c r="BL1050" s="997"/>
      <c r="BM1050" s="547"/>
      <c r="BN1050" s="997"/>
      <c r="BO1050" s="547"/>
      <c r="BP1050" s="997"/>
      <c r="BQ1050" s="547"/>
      <c r="BR1050" s="997"/>
      <c r="BS1050" s="547"/>
      <c r="BT1050" s="997"/>
      <c r="BU1050" s="547"/>
      <c r="BV1050" s="643"/>
      <c r="BW1050" s="644"/>
      <c r="BX1050" s="776"/>
      <c r="BY1050" s="644"/>
      <c r="BZ1050" s="343"/>
      <c r="CA1050" s="338"/>
      <c r="CB1050" s="338"/>
      <c r="CC1050" s="338"/>
      <c r="CD1050" s="338"/>
      <c r="CE1050" s="338"/>
      <c r="CF1050" s="338"/>
    </row>
    <row r="1051" ht="15.75" customHeight="1">
      <c r="A1051" s="769"/>
      <c r="B1051" s="338"/>
      <c r="C1051" s="338"/>
      <c r="D1051" s="338"/>
      <c r="E1051" s="338"/>
      <c r="F1051" s="346"/>
      <c r="G1051" s="773"/>
      <c r="H1051" s="671"/>
      <c r="I1051" s="774"/>
      <c r="J1051" s="418"/>
      <c r="K1051" s="407"/>
      <c r="L1051" s="997"/>
      <c r="M1051" s="547"/>
      <c r="N1051" s="997"/>
      <c r="O1051" s="547"/>
      <c r="P1051" s="997"/>
      <c r="Q1051" s="547"/>
      <c r="R1051" s="997"/>
      <c r="S1051" s="547"/>
      <c r="T1051" s="997"/>
      <c r="U1051" s="547"/>
      <c r="V1051" s="997"/>
      <c r="W1051" s="547"/>
      <c r="X1051" s="997"/>
      <c r="Y1051" s="547"/>
      <c r="Z1051" s="997"/>
      <c r="AA1051" s="547"/>
      <c r="AB1051" s="997"/>
      <c r="AC1051" s="547"/>
      <c r="AD1051" s="997"/>
      <c r="AE1051" s="547"/>
      <c r="AF1051" s="997"/>
      <c r="AG1051" s="547"/>
      <c r="AH1051" s="997"/>
      <c r="AI1051" s="547"/>
      <c r="AJ1051" s="997"/>
      <c r="AK1051" s="547"/>
      <c r="AL1051" s="997"/>
      <c r="AM1051" s="547"/>
      <c r="AN1051" s="997"/>
      <c r="AO1051" s="547"/>
      <c r="AP1051" s="997"/>
      <c r="AQ1051" s="547"/>
      <c r="AR1051" s="997"/>
      <c r="AS1051" s="547"/>
      <c r="AT1051" s="997"/>
      <c r="AU1051" s="547"/>
      <c r="AV1051" s="997"/>
      <c r="AW1051" s="547"/>
      <c r="AX1051" s="997"/>
      <c r="AY1051" s="547"/>
      <c r="AZ1051" s="997"/>
      <c r="BA1051" s="547"/>
      <c r="BB1051" s="997"/>
      <c r="BC1051" s="547"/>
      <c r="BD1051" s="997"/>
      <c r="BE1051" s="547"/>
      <c r="BF1051" s="997"/>
      <c r="BG1051" s="547"/>
      <c r="BH1051" s="997"/>
      <c r="BI1051" s="547"/>
      <c r="BJ1051" s="997"/>
      <c r="BK1051" s="547"/>
      <c r="BL1051" s="997"/>
      <c r="BM1051" s="547"/>
      <c r="BN1051" s="997"/>
      <c r="BO1051" s="547"/>
      <c r="BP1051" s="997"/>
      <c r="BQ1051" s="547"/>
      <c r="BR1051" s="997"/>
      <c r="BS1051" s="547"/>
      <c r="BT1051" s="997"/>
      <c r="BU1051" s="547"/>
      <c r="BV1051" s="643"/>
      <c r="BW1051" s="644"/>
      <c r="BX1051" s="776"/>
      <c r="BY1051" s="644"/>
      <c r="BZ1051" s="343"/>
      <c r="CA1051" s="338"/>
      <c r="CB1051" s="338"/>
      <c r="CC1051" s="338"/>
      <c r="CD1051" s="338"/>
      <c r="CE1051" s="338"/>
      <c r="CF1051" s="338"/>
    </row>
    <row r="1052" ht="15.75" customHeight="1">
      <c r="A1052" s="769"/>
      <c r="B1052" s="338"/>
      <c r="C1052" s="338"/>
      <c r="D1052" s="338"/>
      <c r="E1052" s="338"/>
      <c r="F1052" s="346"/>
      <c r="G1052" s="773"/>
      <c r="H1052" s="671"/>
      <c r="I1052" s="774"/>
      <c r="J1052" s="418"/>
      <c r="K1052" s="407"/>
      <c r="L1052" s="997"/>
      <c r="M1052" s="547"/>
      <c r="N1052" s="997"/>
      <c r="O1052" s="547"/>
      <c r="P1052" s="997"/>
      <c r="Q1052" s="547"/>
      <c r="R1052" s="997"/>
      <c r="S1052" s="547"/>
      <c r="T1052" s="997"/>
      <c r="U1052" s="547"/>
      <c r="V1052" s="997"/>
      <c r="W1052" s="547"/>
      <c r="X1052" s="997"/>
      <c r="Y1052" s="547"/>
      <c r="Z1052" s="997"/>
      <c r="AA1052" s="547"/>
      <c r="AB1052" s="997"/>
      <c r="AC1052" s="547"/>
      <c r="AD1052" s="997"/>
      <c r="AE1052" s="547"/>
      <c r="AF1052" s="997"/>
      <c r="AG1052" s="547"/>
      <c r="AH1052" s="997"/>
      <c r="AI1052" s="547"/>
      <c r="AJ1052" s="997"/>
      <c r="AK1052" s="547"/>
      <c r="AL1052" s="997"/>
      <c r="AM1052" s="547"/>
      <c r="AN1052" s="997"/>
      <c r="AO1052" s="547"/>
      <c r="AP1052" s="997"/>
      <c r="AQ1052" s="547"/>
      <c r="AR1052" s="997"/>
      <c r="AS1052" s="547"/>
      <c r="AT1052" s="997"/>
      <c r="AU1052" s="547"/>
      <c r="AV1052" s="997"/>
      <c r="AW1052" s="547"/>
      <c r="AX1052" s="997"/>
      <c r="AY1052" s="547"/>
      <c r="AZ1052" s="997"/>
      <c r="BA1052" s="547"/>
      <c r="BB1052" s="997"/>
      <c r="BC1052" s="547"/>
      <c r="BD1052" s="997"/>
      <c r="BE1052" s="547"/>
      <c r="BF1052" s="997"/>
      <c r="BG1052" s="547"/>
      <c r="BH1052" s="997"/>
      <c r="BI1052" s="547"/>
      <c r="BJ1052" s="997"/>
      <c r="BK1052" s="547"/>
      <c r="BL1052" s="997"/>
      <c r="BM1052" s="547"/>
      <c r="BN1052" s="997"/>
      <c r="BO1052" s="547"/>
      <c r="BP1052" s="997"/>
      <c r="BQ1052" s="547"/>
      <c r="BR1052" s="997"/>
      <c r="BS1052" s="547"/>
      <c r="BT1052" s="997"/>
      <c r="BU1052" s="547"/>
      <c r="BV1052" s="643"/>
      <c r="BW1052" s="644"/>
      <c r="BX1052" s="776"/>
      <c r="BY1052" s="644"/>
      <c r="BZ1052" s="343"/>
      <c r="CA1052" s="338"/>
      <c r="CB1052" s="338"/>
      <c r="CC1052" s="338"/>
      <c r="CD1052" s="338"/>
      <c r="CE1052" s="338"/>
      <c r="CF1052" s="338"/>
    </row>
    <row r="1053" ht="15.75" customHeight="1">
      <c r="A1053" s="769"/>
      <c r="B1053" s="338"/>
      <c r="C1053" s="338"/>
      <c r="D1053" s="338"/>
      <c r="E1053" s="338"/>
      <c r="F1053" s="346"/>
      <c r="G1053" s="773"/>
      <c r="H1053" s="671"/>
      <c r="I1053" s="774"/>
      <c r="J1053" s="418"/>
      <c r="K1053" s="407"/>
      <c r="L1053" s="997"/>
      <c r="M1053" s="547"/>
      <c r="N1053" s="997"/>
      <c r="O1053" s="547"/>
      <c r="P1053" s="997"/>
      <c r="Q1053" s="547"/>
      <c r="R1053" s="997"/>
      <c r="S1053" s="547"/>
      <c r="T1053" s="997"/>
      <c r="U1053" s="547"/>
      <c r="V1053" s="997"/>
      <c r="W1053" s="547"/>
      <c r="X1053" s="997"/>
      <c r="Y1053" s="547"/>
      <c r="Z1053" s="997"/>
      <c r="AA1053" s="547"/>
      <c r="AB1053" s="997"/>
      <c r="AC1053" s="547"/>
      <c r="AD1053" s="997"/>
      <c r="AE1053" s="547"/>
      <c r="AF1053" s="997"/>
      <c r="AG1053" s="547"/>
      <c r="AH1053" s="997"/>
      <c r="AI1053" s="547"/>
      <c r="AJ1053" s="997"/>
      <c r="AK1053" s="547"/>
      <c r="AL1053" s="997"/>
      <c r="AM1053" s="547"/>
      <c r="AN1053" s="997"/>
      <c r="AO1053" s="547"/>
      <c r="AP1053" s="997"/>
      <c r="AQ1053" s="547"/>
      <c r="AR1053" s="997"/>
      <c r="AS1053" s="547"/>
      <c r="AT1053" s="997"/>
      <c r="AU1053" s="547"/>
      <c r="AV1053" s="997"/>
      <c r="AW1053" s="547"/>
      <c r="AX1053" s="997"/>
      <c r="AY1053" s="547"/>
      <c r="AZ1053" s="997"/>
      <c r="BA1053" s="547"/>
      <c r="BB1053" s="997"/>
      <c r="BC1053" s="547"/>
      <c r="BD1053" s="997"/>
      <c r="BE1053" s="547"/>
      <c r="BF1053" s="997"/>
      <c r="BG1053" s="547"/>
      <c r="BH1053" s="997"/>
      <c r="BI1053" s="547"/>
      <c r="BJ1053" s="997"/>
      <c r="BK1053" s="547"/>
      <c r="BL1053" s="997"/>
      <c r="BM1053" s="547"/>
      <c r="BN1053" s="997"/>
      <c r="BO1053" s="547"/>
      <c r="BP1053" s="997"/>
      <c r="BQ1053" s="547"/>
      <c r="BR1053" s="997"/>
      <c r="BS1053" s="547"/>
      <c r="BT1053" s="997"/>
      <c r="BU1053" s="547"/>
      <c r="BV1053" s="643"/>
      <c r="BW1053" s="644"/>
      <c r="BX1053" s="776"/>
      <c r="BY1053" s="644"/>
      <c r="BZ1053" s="343"/>
      <c r="CA1053" s="338"/>
      <c r="CB1053" s="338"/>
      <c r="CC1053" s="338"/>
      <c r="CD1053" s="338"/>
      <c r="CE1053" s="338"/>
      <c r="CF1053" s="338"/>
    </row>
    <row r="1054" ht="15.75" customHeight="1">
      <c r="A1054" s="769"/>
      <c r="B1054" s="338"/>
      <c r="C1054" s="338"/>
      <c r="D1054" s="338"/>
      <c r="E1054" s="338"/>
      <c r="F1054" s="346"/>
      <c r="G1054" s="773"/>
      <c r="H1054" s="671"/>
      <c r="I1054" s="774"/>
      <c r="J1054" s="418"/>
      <c r="K1054" s="407"/>
      <c r="L1054" s="997"/>
      <c r="M1054" s="547"/>
      <c r="N1054" s="997"/>
      <c r="O1054" s="547"/>
      <c r="P1054" s="997"/>
      <c r="Q1054" s="547"/>
      <c r="R1054" s="997"/>
      <c r="S1054" s="547"/>
      <c r="T1054" s="997"/>
      <c r="U1054" s="547"/>
      <c r="V1054" s="997"/>
      <c r="W1054" s="547"/>
      <c r="X1054" s="997"/>
      <c r="Y1054" s="547"/>
      <c r="Z1054" s="997"/>
      <c r="AA1054" s="547"/>
      <c r="AB1054" s="997"/>
      <c r="AC1054" s="547"/>
      <c r="AD1054" s="997"/>
      <c r="AE1054" s="547"/>
      <c r="AF1054" s="997"/>
      <c r="AG1054" s="547"/>
      <c r="AH1054" s="997"/>
      <c r="AI1054" s="547"/>
      <c r="AJ1054" s="997"/>
      <c r="AK1054" s="547"/>
      <c r="AL1054" s="997"/>
      <c r="AM1054" s="547"/>
      <c r="AN1054" s="997"/>
      <c r="AO1054" s="547"/>
      <c r="AP1054" s="997"/>
      <c r="AQ1054" s="547"/>
      <c r="AR1054" s="997"/>
      <c r="AS1054" s="547"/>
      <c r="AT1054" s="997"/>
      <c r="AU1054" s="547"/>
      <c r="AV1054" s="997"/>
      <c r="AW1054" s="547"/>
      <c r="AX1054" s="997"/>
      <c r="AY1054" s="547"/>
      <c r="AZ1054" s="997"/>
      <c r="BA1054" s="547"/>
      <c r="BB1054" s="997"/>
      <c r="BC1054" s="547"/>
      <c r="BD1054" s="997"/>
      <c r="BE1054" s="547"/>
      <c r="BF1054" s="997"/>
      <c r="BG1054" s="547"/>
      <c r="BH1054" s="997"/>
      <c r="BI1054" s="547"/>
      <c r="BJ1054" s="997"/>
      <c r="BK1054" s="547"/>
      <c r="BL1054" s="997"/>
      <c r="BM1054" s="547"/>
      <c r="BN1054" s="997"/>
      <c r="BO1054" s="547"/>
      <c r="BP1054" s="997"/>
      <c r="BQ1054" s="547"/>
      <c r="BR1054" s="997"/>
      <c r="BS1054" s="547"/>
      <c r="BT1054" s="997"/>
      <c r="BU1054" s="547"/>
      <c r="BV1054" s="643"/>
      <c r="BW1054" s="644"/>
      <c r="BX1054" s="776"/>
      <c r="BY1054" s="644"/>
      <c r="BZ1054" s="343"/>
      <c r="CA1054" s="338"/>
      <c r="CB1054" s="338"/>
      <c r="CC1054" s="338"/>
      <c r="CD1054" s="338"/>
      <c r="CE1054" s="338"/>
      <c r="CF1054" s="338"/>
    </row>
    <row r="1055" ht="15.75" customHeight="1">
      <c r="A1055" s="769"/>
      <c r="B1055" s="338"/>
      <c r="C1055" s="338"/>
      <c r="D1055" s="338"/>
      <c r="E1055" s="338"/>
      <c r="F1055" s="346"/>
      <c r="G1055" s="773"/>
      <c r="H1055" s="671"/>
      <c r="I1055" s="774"/>
      <c r="J1055" s="418"/>
      <c r="K1055" s="407"/>
      <c r="L1055" s="997"/>
      <c r="M1055" s="547"/>
      <c r="N1055" s="997"/>
      <c r="O1055" s="547"/>
      <c r="P1055" s="997"/>
      <c r="Q1055" s="547"/>
      <c r="R1055" s="997"/>
      <c r="S1055" s="547"/>
      <c r="T1055" s="997"/>
      <c r="U1055" s="547"/>
      <c r="V1055" s="997"/>
      <c r="W1055" s="547"/>
      <c r="X1055" s="997"/>
      <c r="Y1055" s="547"/>
      <c r="Z1055" s="997"/>
      <c r="AA1055" s="547"/>
      <c r="AB1055" s="997"/>
      <c r="AC1055" s="547"/>
      <c r="AD1055" s="997"/>
      <c r="AE1055" s="547"/>
      <c r="AF1055" s="997"/>
      <c r="AG1055" s="547"/>
      <c r="AH1055" s="997"/>
      <c r="AI1055" s="547"/>
      <c r="AJ1055" s="997"/>
      <c r="AK1055" s="547"/>
      <c r="AL1055" s="997"/>
      <c r="AM1055" s="547"/>
      <c r="AN1055" s="997"/>
      <c r="AO1055" s="547"/>
      <c r="AP1055" s="997"/>
      <c r="AQ1055" s="547"/>
      <c r="AR1055" s="997"/>
      <c r="AS1055" s="547"/>
      <c r="AT1055" s="997"/>
      <c r="AU1055" s="547"/>
      <c r="AV1055" s="997"/>
      <c r="AW1055" s="547"/>
      <c r="AX1055" s="997"/>
      <c r="AY1055" s="547"/>
      <c r="AZ1055" s="997"/>
      <c r="BA1055" s="547"/>
      <c r="BB1055" s="997"/>
      <c r="BC1055" s="547"/>
      <c r="BD1055" s="997"/>
      <c r="BE1055" s="547"/>
      <c r="BF1055" s="997"/>
      <c r="BG1055" s="547"/>
      <c r="BH1055" s="997"/>
      <c r="BI1055" s="547"/>
      <c r="BJ1055" s="997"/>
      <c r="BK1055" s="547"/>
      <c r="BL1055" s="997"/>
      <c r="BM1055" s="547"/>
      <c r="BN1055" s="997"/>
      <c r="BO1055" s="547"/>
      <c r="BP1055" s="997"/>
      <c r="BQ1055" s="547"/>
      <c r="BR1055" s="997"/>
      <c r="BS1055" s="547"/>
      <c r="BT1055" s="997"/>
      <c r="BU1055" s="547"/>
      <c r="BV1055" s="643"/>
      <c r="BW1055" s="644"/>
      <c r="BX1055" s="776"/>
      <c r="BY1055" s="644"/>
      <c r="BZ1055" s="343"/>
      <c r="CA1055" s="338"/>
      <c r="CB1055" s="338"/>
      <c r="CC1055" s="338"/>
      <c r="CD1055" s="338"/>
      <c r="CE1055" s="338"/>
      <c r="CF1055" s="338"/>
    </row>
    <row r="1056" ht="15.75" customHeight="1">
      <c r="A1056" s="769"/>
      <c r="B1056" s="338"/>
      <c r="C1056" s="338"/>
      <c r="D1056" s="338"/>
      <c r="E1056" s="338"/>
      <c r="F1056" s="346"/>
      <c r="G1056" s="773"/>
      <c r="H1056" s="671"/>
      <c r="I1056" s="774"/>
      <c r="J1056" s="418"/>
      <c r="K1056" s="407"/>
      <c r="L1056" s="997"/>
      <c r="M1056" s="547"/>
      <c r="N1056" s="997"/>
      <c r="O1056" s="547"/>
      <c r="P1056" s="997"/>
      <c r="Q1056" s="547"/>
      <c r="R1056" s="997"/>
      <c r="S1056" s="547"/>
      <c r="T1056" s="997"/>
      <c r="U1056" s="547"/>
      <c r="V1056" s="997"/>
      <c r="W1056" s="547"/>
      <c r="X1056" s="997"/>
      <c r="Y1056" s="547"/>
      <c r="Z1056" s="997"/>
      <c r="AA1056" s="547"/>
      <c r="AB1056" s="997"/>
      <c r="AC1056" s="547"/>
      <c r="AD1056" s="997"/>
      <c r="AE1056" s="547"/>
      <c r="AF1056" s="997"/>
      <c r="AG1056" s="547"/>
      <c r="AH1056" s="997"/>
      <c r="AI1056" s="547"/>
      <c r="AJ1056" s="997"/>
      <c r="AK1056" s="547"/>
      <c r="AL1056" s="997"/>
      <c r="AM1056" s="547"/>
      <c r="AN1056" s="997"/>
      <c r="AO1056" s="547"/>
      <c r="AP1056" s="997"/>
      <c r="AQ1056" s="547"/>
      <c r="AR1056" s="997"/>
      <c r="AS1056" s="547"/>
      <c r="AT1056" s="997"/>
      <c r="AU1056" s="547"/>
      <c r="AV1056" s="997"/>
      <c r="AW1056" s="547"/>
      <c r="AX1056" s="997"/>
      <c r="AY1056" s="547"/>
      <c r="AZ1056" s="997"/>
      <c r="BA1056" s="547"/>
      <c r="BB1056" s="997"/>
      <c r="BC1056" s="547"/>
      <c r="BD1056" s="997"/>
      <c r="BE1056" s="547"/>
      <c r="BF1056" s="997"/>
      <c r="BG1056" s="547"/>
      <c r="BH1056" s="997"/>
      <c r="BI1056" s="547"/>
      <c r="BJ1056" s="997"/>
      <c r="BK1056" s="547"/>
      <c r="BL1056" s="997"/>
      <c r="BM1056" s="547"/>
      <c r="BN1056" s="997"/>
      <c r="BO1056" s="547"/>
      <c r="BP1056" s="997"/>
      <c r="BQ1056" s="547"/>
      <c r="BR1056" s="997"/>
      <c r="BS1056" s="547"/>
      <c r="BT1056" s="997"/>
      <c r="BU1056" s="547"/>
      <c r="BV1056" s="643"/>
      <c r="BW1056" s="644"/>
      <c r="BX1056" s="776"/>
      <c r="BY1056" s="644"/>
      <c r="BZ1056" s="343"/>
      <c r="CA1056" s="338"/>
      <c r="CB1056" s="338"/>
      <c r="CC1056" s="338"/>
      <c r="CD1056" s="338"/>
      <c r="CE1056" s="338"/>
      <c r="CF1056" s="338"/>
    </row>
    <row r="1057" ht="15.75" customHeight="1">
      <c r="A1057" s="769"/>
      <c r="B1057" s="338"/>
      <c r="C1057" s="338"/>
      <c r="D1057" s="338"/>
      <c r="E1057" s="338"/>
      <c r="F1057" s="346"/>
      <c r="G1057" s="773"/>
      <c r="H1057" s="671"/>
      <c r="I1057" s="774"/>
      <c r="J1057" s="418"/>
      <c r="K1057" s="407"/>
      <c r="L1057" s="997"/>
      <c r="M1057" s="547"/>
      <c r="N1057" s="997"/>
      <c r="O1057" s="547"/>
      <c r="P1057" s="997"/>
      <c r="Q1057" s="547"/>
      <c r="R1057" s="997"/>
      <c r="S1057" s="547"/>
      <c r="T1057" s="997"/>
      <c r="U1057" s="547"/>
      <c r="V1057" s="997"/>
      <c r="W1057" s="547"/>
      <c r="X1057" s="997"/>
      <c r="Y1057" s="547"/>
      <c r="Z1057" s="997"/>
      <c r="AA1057" s="547"/>
      <c r="AB1057" s="997"/>
      <c r="AC1057" s="547"/>
      <c r="AD1057" s="997"/>
      <c r="AE1057" s="547"/>
      <c r="AF1057" s="997"/>
      <c r="AG1057" s="547"/>
      <c r="AH1057" s="997"/>
      <c r="AI1057" s="547"/>
      <c r="AJ1057" s="997"/>
      <c r="AK1057" s="547"/>
      <c r="AL1057" s="997"/>
      <c r="AM1057" s="547"/>
      <c r="AN1057" s="997"/>
      <c r="AO1057" s="547"/>
      <c r="AP1057" s="997"/>
      <c r="AQ1057" s="547"/>
      <c r="AR1057" s="997"/>
      <c r="AS1057" s="547"/>
      <c r="AT1057" s="997"/>
      <c r="AU1057" s="547"/>
      <c r="AV1057" s="997"/>
      <c r="AW1057" s="547"/>
      <c r="AX1057" s="997"/>
      <c r="AY1057" s="547"/>
      <c r="AZ1057" s="997"/>
      <c r="BA1057" s="547"/>
      <c r="BB1057" s="997"/>
      <c r="BC1057" s="547"/>
      <c r="BD1057" s="997"/>
      <c r="BE1057" s="547"/>
      <c r="BF1057" s="997"/>
      <c r="BG1057" s="547"/>
      <c r="BH1057" s="997"/>
      <c r="BI1057" s="547"/>
      <c r="BJ1057" s="997"/>
      <c r="BK1057" s="547"/>
      <c r="BL1057" s="997"/>
      <c r="BM1057" s="547"/>
      <c r="BN1057" s="997"/>
      <c r="BO1057" s="547"/>
      <c r="BP1057" s="997"/>
      <c r="BQ1057" s="547"/>
      <c r="BR1057" s="997"/>
      <c r="BS1057" s="547"/>
      <c r="BT1057" s="997"/>
      <c r="BU1057" s="547"/>
      <c r="BV1057" s="643"/>
      <c r="BW1057" s="644"/>
      <c r="BX1057" s="776"/>
      <c r="BY1057" s="644"/>
      <c r="BZ1057" s="343"/>
      <c r="CA1057" s="338"/>
      <c r="CB1057" s="338"/>
      <c r="CC1057" s="338"/>
      <c r="CD1057" s="338"/>
      <c r="CE1057" s="338"/>
      <c r="CF1057" s="338"/>
    </row>
    <row r="1058" ht="15.75" customHeight="1">
      <c r="A1058" s="769"/>
      <c r="B1058" s="338"/>
      <c r="C1058" s="338"/>
      <c r="D1058" s="338"/>
      <c r="E1058" s="338"/>
      <c r="F1058" s="346"/>
      <c r="G1058" s="773"/>
      <c r="H1058" s="671"/>
      <c r="I1058" s="774"/>
      <c r="J1058" s="418"/>
      <c r="K1058" s="407"/>
      <c r="L1058" s="997"/>
      <c r="M1058" s="547"/>
      <c r="N1058" s="997"/>
      <c r="O1058" s="547"/>
      <c r="P1058" s="997"/>
      <c r="Q1058" s="547"/>
      <c r="R1058" s="997"/>
      <c r="S1058" s="547"/>
      <c r="T1058" s="997"/>
      <c r="U1058" s="547"/>
      <c r="V1058" s="997"/>
      <c r="W1058" s="547"/>
      <c r="X1058" s="997"/>
      <c r="Y1058" s="547"/>
      <c r="Z1058" s="997"/>
      <c r="AA1058" s="547"/>
      <c r="AB1058" s="997"/>
      <c r="AC1058" s="547"/>
      <c r="AD1058" s="997"/>
      <c r="AE1058" s="547"/>
      <c r="AF1058" s="997"/>
      <c r="AG1058" s="547"/>
      <c r="AH1058" s="997"/>
      <c r="AI1058" s="547"/>
      <c r="AJ1058" s="997"/>
      <c r="AK1058" s="547"/>
      <c r="AL1058" s="997"/>
      <c r="AM1058" s="547"/>
      <c r="AN1058" s="997"/>
      <c r="AO1058" s="547"/>
      <c r="AP1058" s="997"/>
      <c r="AQ1058" s="547"/>
      <c r="AR1058" s="997"/>
      <c r="AS1058" s="547"/>
      <c r="AT1058" s="997"/>
      <c r="AU1058" s="547"/>
      <c r="AV1058" s="997"/>
      <c r="AW1058" s="547"/>
      <c r="AX1058" s="997"/>
      <c r="AY1058" s="547"/>
      <c r="AZ1058" s="997"/>
      <c r="BA1058" s="547"/>
      <c r="BB1058" s="997"/>
      <c r="BC1058" s="547"/>
      <c r="BD1058" s="997"/>
      <c r="BE1058" s="547"/>
      <c r="BF1058" s="997"/>
      <c r="BG1058" s="547"/>
      <c r="BH1058" s="997"/>
      <c r="BI1058" s="547"/>
      <c r="BJ1058" s="997"/>
      <c r="BK1058" s="547"/>
      <c r="BL1058" s="997"/>
      <c r="BM1058" s="547"/>
      <c r="BN1058" s="997"/>
      <c r="BO1058" s="547"/>
      <c r="BP1058" s="997"/>
      <c r="BQ1058" s="547"/>
      <c r="BR1058" s="997"/>
      <c r="BS1058" s="547"/>
      <c r="BT1058" s="997"/>
      <c r="BU1058" s="547"/>
      <c r="BV1058" s="643"/>
      <c r="BW1058" s="644"/>
      <c r="BX1058" s="776"/>
      <c r="BY1058" s="644"/>
      <c r="BZ1058" s="343"/>
      <c r="CA1058" s="338"/>
      <c r="CB1058" s="338"/>
      <c r="CC1058" s="338"/>
      <c r="CD1058" s="338"/>
      <c r="CE1058" s="338"/>
      <c r="CF1058" s="338"/>
    </row>
    <row r="1059" ht="15.75" customHeight="1">
      <c r="A1059" s="769"/>
      <c r="B1059" s="338"/>
      <c r="C1059" s="338"/>
      <c r="D1059" s="338"/>
      <c r="E1059" s="338"/>
      <c r="F1059" s="346"/>
      <c r="G1059" s="773"/>
      <c r="H1059" s="671"/>
      <c r="I1059" s="774"/>
      <c r="J1059" s="418"/>
      <c r="K1059" s="407"/>
      <c r="L1059" s="997"/>
      <c r="M1059" s="547"/>
      <c r="N1059" s="997"/>
      <c r="O1059" s="547"/>
      <c r="P1059" s="997"/>
      <c r="Q1059" s="547"/>
      <c r="R1059" s="997"/>
      <c r="S1059" s="547"/>
      <c r="T1059" s="997"/>
      <c r="U1059" s="547"/>
      <c r="V1059" s="997"/>
      <c r="W1059" s="547"/>
      <c r="X1059" s="997"/>
      <c r="Y1059" s="547"/>
      <c r="Z1059" s="997"/>
      <c r="AA1059" s="547"/>
      <c r="AB1059" s="997"/>
      <c r="AC1059" s="547"/>
      <c r="AD1059" s="997"/>
      <c r="AE1059" s="547"/>
      <c r="AF1059" s="997"/>
      <c r="AG1059" s="547"/>
      <c r="AH1059" s="997"/>
      <c r="AI1059" s="547"/>
      <c r="AJ1059" s="997"/>
      <c r="AK1059" s="547"/>
      <c r="AL1059" s="997"/>
      <c r="AM1059" s="547"/>
      <c r="AN1059" s="997"/>
      <c r="AO1059" s="547"/>
      <c r="AP1059" s="997"/>
      <c r="AQ1059" s="547"/>
      <c r="AR1059" s="997"/>
      <c r="AS1059" s="547"/>
      <c r="AT1059" s="997"/>
      <c r="AU1059" s="547"/>
      <c r="AV1059" s="997"/>
      <c r="AW1059" s="547"/>
      <c r="AX1059" s="997"/>
      <c r="AY1059" s="547"/>
      <c r="AZ1059" s="997"/>
      <c r="BA1059" s="547"/>
      <c r="BB1059" s="997"/>
      <c r="BC1059" s="547"/>
      <c r="BD1059" s="997"/>
      <c r="BE1059" s="547"/>
      <c r="BF1059" s="997"/>
      <c r="BG1059" s="547"/>
      <c r="BH1059" s="997"/>
      <c r="BI1059" s="547"/>
      <c r="BJ1059" s="997"/>
      <c r="BK1059" s="547"/>
      <c r="BL1059" s="997"/>
      <c r="BM1059" s="547"/>
      <c r="BN1059" s="997"/>
      <c r="BO1059" s="547"/>
      <c r="BP1059" s="997"/>
      <c r="BQ1059" s="547"/>
      <c r="BR1059" s="997"/>
      <c r="BS1059" s="547"/>
      <c r="BT1059" s="997"/>
      <c r="BU1059" s="547"/>
      <c r="BV1059" s="643"/>
      <c r="BW1059" s="644"/>
      <c r="BX1059" s="776"/>
      <c r="BY1059" s="644"/>
      <c r="BZ1059" s="343"/>
      <c r="CA1059" s="338"/>
      <c r="CB1059" s="338"/>
      <c r="CC1059" s="338"/>
      <c r="CD1059" s="338"/>
      <c r="CE1059" s="338"/>
      <c r="CF1059" s="338"/>
    </row>
    <row r="1060" ht="15.75" customHeight="1">
      <c r="A1060" s="769"/>
      <c r="B1060" s="338"/>
      <c r="C1060" s="338"/>
      <c r="D1060" s="338"/>
      <c r="E1060" s="338"/>
      <c r="F1060" s="346"/>
      <c r="G1060" s="773"/>
      <c r="H1060" s="671"/>
      <c r="I1060" s="774"/>
      <c r="J1060" s="418"/>
      <c r="K1060" s="407"/>
      <c r="L1060" s="997"/>
      <c r="M1060" s="547"/>
      <c r="N1060" s="997"/>
      <c r="O1060" s="547"/>
      <c r="P1060" s="997"/>
      <c r="Q1060" s="547"/>
      <c r="R1060" s="997"/>
      <c r="S1060" s="547"/>
      <c r="T1060" s="997"/>
      <c r="U1060" s="547"/>
      <c r="V1060" s="997"/>
      <c r="W1060" s="547"/>
      <c r="X1060" s="997"/>
      <c r="Y1060" s="547"/>
      <c r="Z1060" s="997"/>
      <c r="AA1060" s="547"/>
      <c r="AB1060" s="997"/>
      <c r="AC1060" s="547"/>
      <c r="AD1060" s="997"/>
      <c r="AE1060" s="547"/>
      <c r="AF1060" s="997"/>
      <c r="AG1060" s="547"/>
      <c r="AH1060" s="997"/>
      <c r="AI1060" s="547"/>
      <c r="AJ1060" s="997"/>
      <c r="AK1060" s="547"/>
      <c r="AL1060" s="997"/>
      <c r="AM1060" s="547"/>
      <c r="AN1060" s="997"/>
      <c r="AO1060" s="547"/>
      <c r="AP1060" s="997"/>
      <c r="AQ1060" s="547"/>
      <c r="AR1060" s="997"/>
      <c r="AS1060" s="547"/>
      <c r="AT1060" s="997"/>
      <c r="AU1060" s="547"/>
      <c r="AV1060" s="997"/>
      <c r="AW1060" s="547"/>
      <c r="AX1060" s="997"/>
      <c r="AY1060" s="547"/>
      <c r="AZ1060" s="997"/>
      <c r="BA1060" s="547"/>
      <c r="BB1060" s="997"/>
      <c r="BC1060" s="547"/>
      <c r="BD1060" s="997"/>
      <c r="BE1060" s="547"/>
      <c r="BF1060" s="997"/>
      <c r="BG1060" s="547"/>
      <c r="BH1060" s="997"/>
      <c r="BI1060" s="547"/>
      <c r="BJ1060" s="997"/>
      <c r="BK1060" s="547"/>
      <c r="BL1060" s="997"/>
      <c r="BM1060" s="547"/>
      <c r="BN1060" s="997"/>
      <c r="BO1060" s="547"/>
      <c r="BP1060" s="997"/>
      <c r="BQ1060" s="547"/>
      <c r="BR1060" s="997"/>
      <c r="BS1060" s="547"/>
      <c r="BT1060" s="997"/>
      <c r="BU1060" s="547"/>
      <c r="BV1060" s="643"/>
      <c r="BW1060" s="644"/>
      <c r="BX1060" s="776"/>
      <c r="BY1060" s="644"/>
      <c r="BZ1060" s="343"/>
      <c r="CA1060" s="338"/>
      <c r="CB1060" s="338"/>
      <c r="CC1060" s="338"/>
      <c r="CD1060" s="338"/>
      <c r="CE1060" s="338"/>
      <c r="CF1060" s="338"/>
    </row>
    <row r="1061" ht="15.75" customHeight="1">
      <c r="A1061" s="769"/>
      <c r="B1061" s="338"/>
      <c r="C1061" s="338"/>
      <c r="D1061" s="338"/>
      <c r="E1061" s="338"/>
      <c r="F1061" s="346"/>
      <c r="G1061" s="773"/>
      <c r="H1061" s="671"/>
      <c r="I1061" s="774"/>
      <c r="J1061" s="418"/>
      <c r="K1061" s="407"/>
      <c r="L1061" s="997"/>
      <c r="M1061" s="547"/>
      <c r="N1061" s="997"/>
      <c r="O1061" s="547"/>
      <c r="P1061" s="997"/>
      <c r="Q1061" s="547"/>
      <c r="R1061" s="997"/>
      <c r="S1061" s="547"/>
      <c r="T1061" s="997"/>
      <c r="U1061" s="547"/>
      <c r="V1061" s="997"/>
      <c r="W1061" s="547"/>
      <c r="X1061" s="997"/>
      <c r="Y1061" s="547"/>
      <c r="Z1061" s="997"/>
      <c r="AA1061" s="547"/>
      <c r="AB1061" s="997"/>
      <c r="AC1061" s="547"/>
      <c r="AD1061" s="997"/>
      <c r="AE1061" s="547"/>
      <c r="AF1061" s="997"/>
      <c r="AG1061" s="547"/>
      <c r="AH1061" s="997"/>
      <c r="AI1061" s="547"/>
      <c r="AJ1061" s="997"/>
      <c r="AK1061" s="547"/>
      <c r="AL1061" s="997"/>
      <c r="AM1061" s="547"/>
      <c r="AN1061" s="997"/>
      <c r="AO1061" s="547"/>
      <c r="AP1061" s="997"/>
      <c r="AQ1061" s="547"/>
      <c r="AR1061" s="997"/>
      <c r="AS1061" s="547"/>
      <c r="AT1061" s="997"/>
      <c r="AU1061" s="547"/>
      <c r="AV1061" s="997"/>
      <c r="AW1061" s="547"/>
      <c r="AX1061" s="997"/>
      <c r="AY1061" s="547"/>
      <c r="AZ1061" s="997"/>
      <c r="BA1061" s="547"/>
      <c r="BB1061" s="997"/>
      <c r="BC1061" s="547"/>
      <c r="BD1061" s="997"/>
      <c r="BE1061" s="547"/>
      <c r="BF1061" s="997"/>
      <c r="BG1061" s="547"/>
      <c r="BH1061" s="997"/>
      <c r="BI1061" s="547"/>
      <c r="BJ1061" s="997"/>
      <c r="BK1061" s="547"/>
      <c r="BL1061" s="997"/>
      <c r="BM1061" s="547"/>
      <c r="BN1061" s="997"/>
      <c r="BO1061" s="547"/>
      <c r="BP1061" s="997"/>
      <c r="BQ1061" s="547"/>
      <c r="BR1061" s="997"/>
      <c r="BS1061" s="547"/>
      <c r="BT1061" s="997"/>
      <c r="BU1061" s="547"/>
      <c r="BV1061" s="643"/>
      <c r="BW1061" s="644"/>
      <c r="BX1061" s="776"/>
      <c r="BY1061" s="644"/>
      <c r="BZ1061" s="343"/>
      <c r="CA1061" s="338"/>
      <c r="CB1061" s="338"/>
      <c r="CC1061" s="338"/>
      <c r="CD1061" s="338"/>
      <c r="CE1061" s="338"/>
      <c r="CF1061" s="338"/>
    </row>
    <row r="1062" ht="15.75" customHeight="1">
      <c r="A1062" s="769"/>
      <c r="B1062" s="338"/>
      <c r="C1062" s="338"/>
      <c r="D1062" s="338"/>
      <c r="E1062" s="338"/>
      <c r="F1062" s="346"/>
      <c r="G1062" s="773"/>
      <c r="H1062" s="671"/>
      <c r="I1062" s="774"/>
      <c r="J1062" s="418"/>
      <c r="K1062" s="407"/>
      <c r="L1062" s="997"/>
      <c r="M1062" s="547"/>
      <c r="N1062" s="997"/>
      <c r="O1062" s="547"/>
      <c r="P1062" s="997"/>
      <c r="Q1062" s="547"/>
      <c r="R1062" s="997"/>
      <c r="S1062" s="547"/>
      <c r="T1062" s="997"/>
      <c r="U1062" s="547"/>
      <c r="V1062" s="997"/>
      <c r="W1062" s="547"/>
      <c r="X1062" s="997"/>
      <c r="Y1062" s="547"/>
      <c r="Z1062" s="997"/>
      <c r="AA1062" s="547"/>
      <c r="AB1062" s="997"/>
      <c r="AC1062" s="547"/>
      <c r="AD1062" s="997"/>
      <c r="AE1062" s="547"/>
      <c r="AF1062" s="997"/>
      <c r="AG1062" s="547"/>
      <c r="AH1062" s="997"/>
      <c r="AI1062" s="547"/>
      <c r="AJ1062" s="997"/>
      <c r="AK1062" s="547"/>
      <c r="AL1062" s="997"/>
      <c r="AM1062" s="547"/>
      <c r="AN1062" s="997"/>
      <c r="AO1062" s="547"/>
      <c r="AP1062" s="997"/>
      <c r="AQ1062" s="547"/>
      <c r="AR1062" s="997"/>
      <c r="AS1062" s="547"/>
      <c r="AT1062" s="997"/>
      <c r="AU1062" s="547"/>
      <c r="AV1062" s="997"/>
      <c r="AW1062" s="547"/>
      <c r="AX1062" s="997"/>
      <c r="AY1062" s="547"/>
      <c r="AZ1062" s="997"/>
      <c r="BA1062" s="547"/>
      <c r="BB1062" s="997"/>
      <c r="BC1062" s="547"/>
      <c r="BD1062" s="997"/>
      <c r="BE1062" s="547"/>
      <c r="BF1062" s="997"/>
      <c r="BG1062" s="547"/>
      <c r="BH1062" s="997"/>
      <c r="BI1062" s="547"/>
      <c r="BJ1062" s="997"/>
      <c r="BK1062" s="547"/>
      <c r="BL1062" s="997"/>
      <c r="BM1062" s="547"/>
      <c r="BN1062" s="997"/>
      <c r="BO1062" s="547"/>
      <c r="BP1062" s="997"/>
      <c r="BQ1062" s="547"/>
      <c r="BR1062" s="997"/>
      <c r="BS1062" s="547"/>
      <c r="BT1062" s="997"/>
      <c r="BU1062" s="547"/>
      <c r="BV1062" s="643"/>
      <c r="BW1062" s="644"/>
      <c r="BX1062" s="776"/>
      <c r="BY1062" s="644"/>
      <c r="BZ1062" s="343"/>
      <c r="CA1062" s="338"/>
      <c r="CB1062" s="338"/>
      <c r="CC1062" s="338"/>
      <c r="CD1062" s="338"/>
      <c r="CE1062" s="338"/>
      <c r="CF1062" s="338"/>
    </row>
    <row r="1063" ht="15.75" customHeight="1">
      <c r="A1063" s="769"/>
      <c r="B1063" s="338"/>
      <c r="C1063" s="338"/>
      <c r="D1063" s="338"/>
      <c r="E1063" s="338"/>
      <c r="F1063" s="346"/>
      <c r="G1063" s="773"/>
      <c r="H1063" s="671"/>
      <c r="I1063" s="774"/>
      <c r="J1063" s="418"/>
      <c r="K1063" s="407"/>
      <c r="L1063" s="997"/>
      <c r="M1063" s="547"/>
      <c r="N1063" s="997"/>
      <c r="O1063" s="547"/>
      <c r="P1063" s="997"/>
      <c r="Q1063" s="547"/>
      <c r="R1063" s="997"/>
      <c r="S1063" s="547"/>
      <c r="T1063" s="997"/>
      <c r="U1063" s="547"/>
      <c r="V1063" s="997"/>
      <c r="W1063" s="547"/>
      <c r="X1063" s="997"/>
      <c r="Y1063" s="547"/>
      <c r="Z1063" s="997"/>
      <c r="AA1063" s="547"/>
      <c r="AB1063" s="997"/>
      <c r="AC1063" s="547"/>
      <c r="AD1063" s="997"/>
      <c r="AE1063" s="547"/>
      <c r="AF1063" s="997"/>
      <c r="AG1063" s="547"/>
      <c r="AH1063" s="997"/>
      <c r="AI1063" s="547"/>
      <c r="AJ1063" s="997"/>
      <c r="AK1063" s="547"/>
      <c r="AL1063" s="997"/>
      <c r="AM1063" s="547"/>
      <c r="AN1063" s="997"/>
      <c r="AO1063" s="547"/>
      <c r="AP1063" s="997"/>
      <c r="AQ1063" s="547"/>
      <c r="AR1063" s="997"/>
      <c r="AS1063" s="547"/>
      <c r="AT1063" s="997"/>
      <c r="AU1063" s="547"/>
      <c r="AV1063" s="997"/>
      <c r="AW1063" s="547"/>
      <c r="AX1063" s="997"/>
      <c r="AY1063" s="547"/>
      <c r="AZ1063" s="997"/>
      <c r="BA1063" s="547"/>
      <c r="BB1063" s="997"/>
      <c r="BC1063" s="547"/>
      <c r="BD1063" s="997"/>
      <c r="BE1063" s="547"/>
      <c r="BF1063" s="997"/>
      <c r="BG1063" s="547"/>
      <c r="BH1063" s="997"/>
      <c r="BI1063" s="547"/>
      <c r="BJ1063" s="997"/>
      <c r="BK1063" s="547"/>
      <c r="BL1063" s="997"/>
      <c r="BM1063" s="547"/>
      <c r="BN1063" s="997"/>
      <c r="BO1063" s="547"/>
      <c r="BP1063" s="997"/>
      <c r="BQ1063" s="547"/>
      <c r="BR1063" s="997"/>
      <c r="BS1063" s="547"/>
      <c r="BT1063" s="997"/>
      <c r="BU1063" s="547"/>
      <c r="BV1063" s="643"/>
      <c r="BW1063" s="644"/>
      <c r="BX1063" s="776"/>
      <c r="BY1063" s="644"/>
      <c r="BZ1063" s="343"/>
      <c r="CA1063" s="338"/>
      <c r="CB1063" s="338"/>
      <c r="CC1063" s="338"/>
      <c r="CD1063" s="338"/>
      <c r="CE1063" s="338"/>
      <c r="CF1063" s="338"/>
    </row>
    <row r="1064" ht="15.75" customHeight="1">
      <c r="A1064" s="769"/>
      <c r="B1064" s="338"/>
      <c r="C1064" s="338"/>
      <c r="D1064" s="338"/>
      <c r="E1064" s="338"/>
      <c r="F1064" s="346"/>
      <c r="G1064" s="773"/>
      <c r="H1064" s="671"/>
      <c r="I1064" s="774"/>
      <c r="J1064" s="418"/>
      <c r="K1064" s="407"/>
      <c r="L1064" s="997"/>
      <c r="M1064" s="547"/>
      <c r="N1064" s="997"/>
      <c r="O1064" s="547"/>
      <c r="P1064" s="997"/>
      <c r="Q1064" s="547"/>
      <c r="R1064" s="997"/>
      <c r="S1064" s="547"/>
      <c r="T1064" s="997"/>
      <c r="U1064" s="547"/>
      <c r="V1064" s="997"/>
      <c r="W1064" s="547"/>
      <c r="X1064" s="997"/>
      <c r="Y1064" s="547"/>
      <c r="Z1064" s="997"/>
      <c r="AA1064" s="547"/>
      <c r="AB1064" s="997"/>
      <c r="AC1064" s="547"/>
      <c r="AD1064" s="997"/>
      <c r="AE1064" s="547"/>
      <c r="AF1064" s="997"/>
      <c r="AG1064" s="547"/>
      <c r="AH1064" s="997"/>
      <c r="AI1064" s="547"/>
      <c r="AJ1064" s="997"/>
      <c r="AK1064" s="547"/>
      <c r="AL1064" s="997"/>
      <c r="AM1064" s="547"/>
      <c r="AN1064" s="997"/>
      <c r="AO1064" s="547"/>
      <c r="AP1064" s="997"/>
      <c r="AQ1064" s="547"/>
      <c r="AR1064" s="997"/>
      <c r="AS1064" s="547"/>
      <c r="AT1064" s="997"/>
      <c r="AU1064" s="547"/>
      <c r="AV1064" s="997"/>
      <c r="AW1064" s="547"/>
      <c r="AX1064" s="997"/>
      <c r="AY1064" s="547"/>
      <c r="AZ1064" s="997"/>
      <c r="BA1064" s="547"/>
      <c r="BB1064" s="997"/>
      <c r="BC1064" s="547"/>
      <c r="BD1064" s="997"/>
      <c r="BE1064" s="547"/>
      <c r="BF1064" s="997"/>
      <c r="BG1064" s="547"/>
      <c r="BH1064" s="997"/>
      <c r="BI1064" s="547"/>
      <c r="BJ1064" s="997"/>
      <c r="BK1064" s="547"/>
      <c r="BL1064" s="997"/>
      <c r="BM1064" s="547"/>
      <c r="BN1064" s="997"/>
      <c r="BO1064" s="547"/>
      <c r="BP1064" s="997"/>
      <c r="BQ1064" s="547"/>
      <c r="BR1064" s="997"/>
      <c r="BS1064" s="547"/>
      <c r="BT1064" s="997"/>
      <c r="BU1064" s="547"/>
      <c r="BV1064" s="643"/>
      <c r="BW1064" s="644"/>
      <c r="BX1064" s="776"/>
      <c r="BY1064" s="644"/>
      <c r="BZ1064" s="343"/>
      <c r="CA1064" s="338"/>
      <c r="CB1064" s="338"/>
      <c r="CC1064" s="338"/>
      <c r="CD1064" s="338"/>
      <c r="CE1064" s="338"/>
      <c r="CF1064" s="338"/>
    </row>
    <row r="1065" ht="15.75" customHeight="1">
      <c r="A1065" s="769"/>
      <c r="B1065" s="338"/>
      <c r="C1065" s="338"/>
      <c r="D1065" s="338"/>
      <c r="E1065" s="338"/>
      <c r="F1065" s="346"/>
      <c r="G1065" s="773"/>
      <c r="H1065" s="671"/>
      <c r="I1065" s="774"/>
      <c r="J1065" s="418"/>
      <c r="K1065" s="407"/>
      <c r="L1065" s="997"/>
      <c r="M1065" s="547"/>
      <c r="N1065" s="997"/>
      <c r="O1065" s="547"/>
      <c r="P1065" s="997"/>
      <c r="Q1065" s="547"/>
      <c r="R1065" s="997"/>
      <c r="S1065" s="547"/>
      <c r="T1065" s="997"/>
      <c r="U1065" s="547"/>
      <c r="V1065" s="997"/>
      <c r="W1065" s="547"/>
      <c r="X1065" s="997"/>
      <c r="Y1065" s="547"/>
      <c r="Z1065" s="997"/>
      <c r="AA1065" s="547"/>
      <c r="AB1065" s="997"/>
      <c r="AC1065" s="547"/>
      <c r="AD1065" s="997"/>
      <c r="AE1065" s="547"/>
      <c r="AF1065" s="997"/>
      <c r="AG1065" s="547"/>
      <c r="AH1065" s="997"/>
      <c r="AI1065" s="547"/>
      <c r="AJ1065" s="997"/>
      <c r="AK1065" s="547"/>
      <c r="AL1065" s="997"/>
      <c r="AM1065" s="547"/>
      <c r="AN1065" s="997"/>
      <c r="AO1065" s="547"/>
      <c r="AP1065" s="997"/>
      <c r="AQ1065" s="547"/>
      <c r="AR1065" s="997"/>
      <c r="AS1065" s="547"/>
      <c r="AT1065" s="997"/>
      <c r="AU1065" s="547"/>
      <c r="AV1065" s="997"/>
      <c r="AW1065" s="547"/>
      <c r="AX1065" s="997"/>
      <c r="AY1065" s="547"/>
      <c r="AZ1065" s="997"/>
      <c r="BA1065" s="547"/>
      <c r="BB1065" s="997"/>
      <c r="BC1065" s="547"/>
      <c r="BD1065" s="997"/>
      <c r="BE1065" s="547"/>
      <c r="BF1065" s="997"/>
      <c r="BG1065" s="547"/>
      <c r="BH1065" s="997"/>
      <c r="BI1065" s="547"/>
      <c r="BJ1065" s="997"/>
      <c r="BK1065" s="547"/>
      <c r="BL1065" s="997"/>
      <c r="BM1065" s="547"/>
      <c r="BN1065" s="997"/>
      <c r="BO1065" s="547"/>
      <c r="BP1065" s="997"/>
      <c r="BQ1065" s="547"/>
      <c r="BR1065" s="997"/>
      <c r="BS1065" s="547"/>
      <c r="BT1065" s="997"/>
      <c r="BU1065" s="547"/>
      <c r="BV1065" s="643"/>
      <c r="BW1065" s="644"/>
      <c r="BX1065" s="776"/>
      <c r="BY1065" s="644"/>
      <c r="BZ1065" s="343"/>
      <c r="CA1065" s="338"/>
      <c r="CB1065" s="338"/>
      <c r="CC1065" s="338"/>
      <c r="CD1065" s="338"/>
      <c r="CE1065" s="338"/>
      <c r="CF1065" s="338"/>
    </row>
    <row r="1066" ht="15.75" customHeight="1">
      <c r="A1066" s="769"/>
      <c r="B1066" s="338"/>
      <c r="C1066" s="338"/>
      <c r="D1066" s="338"/>
      <c r="E1066" s="338"/>
      <c r="F1066" s="346"/>
      <c r="G1066" s="773"/>
      <c r="H1066" s="671"/>
      <c r="I1066" s="774"/>
      <c r="J1066" s="418"/>
      <c r="K1066" s="407"/>
      <c r="L1066" s="997"/>
      <c r="M1066" s="547"/>
      <c r="N1066" s="997"/>
      <c r="O1066" s="547"/>
      <c r="P1066" s="997"/>
      <c r="Q1066" s="547"/>
      <c r="R1066" s="997"/>
      <c r="S1066" s="547"/>
      <c r="T1066" s="997"/>
      <c r="U1066" s="547"/>
      <c r="V1066" s="997"/>
      <c r="W1066" s="547"/>
      <c r="X1066" s="997"/>
      <c r="Y1066" s="547"/>
      <c r="Z1066" s="997"/>
      <c r="AA1066" s="547"/>
      <c r="AB1066" s="997"/>
      <c r="AC1066" s="547"/>
      <c r="AD1066" s="997"/>
      <c r="AE1066" s="547"/>
      <c r="AF1066" s="997"/>
      <c r="AG1066" s="547"/>
      <c r="AH1066" s="997"/>
      <c r="AI1066" s="547"/>
      <c r="AJ1066" s="997"/>
      <c r="AK1066" s="547"/>
      <c r="AL1066" s="997"/>
      <c r="AM1066" s="547"/>
      <c r="AN1066" s="997"/>
      <c r="AO1066" s="547"/>
      <c r="AP1066" s="997"/>
      <c r="AQ1066" s="547"/>
      <c r="AR1066" s="997"/>
      <c r="AS1066" s="547"/>
      <c r="AT1066" s="997"/>
      <c r="AU1066" s="547"/>
      <c r="AV1066" s="997"/>
      <c r="AW1066" s="547"/>
      <c r="AX1066" s="997"/>
      <c r="AY1066" s="547"/>
      <c r="AZ1066" s="997"/>
      <c r="BA1066" s="547"/>
      <c r="BB1066" s="997"/>
      <c r="BC1066" s="547"/>
      <c r="BD1066" s="997"/>
      <c r="BE1066" s="547"/>
      <c r="BF1066" s="997"/>
      <c r="BG1066" s="547"/>
      <c r="BH1066" s="997"/>
      <c r="BI1066" s="547"/>
      <c r="BJ1066" s="997"/>
      <c r="BK1066" s="547"/>
      <c r="BL1066" s="997"/>
      <c r="BM1066" s="547"/>
      <c r="BN1066" s="997"/>
      <c r="BO1066" s="547"/>
      <c r="BP1066" s="997"/>
      <c r="BQ1066" s="547"/>
      <c r="BR1066" s="997"/>
      <c r="BS1066" s="547"/>
      <c r="BT1066" s="997"/>
      <c r="BU1066" s="547"/>
      <c r="BV1066" s="643"/>
      <c r="BW1066" s="644"/>
      <c r="BX1066" s="776"/>
      <c r="BY1066" s="644"/>
      <c r="BZ1066" s="343"/>
      <c r="CA1066" s="338"/>
      <c r="CB1066" s="338"/>
      <c r="CC1066" s="338"/>
      <c r="CD1066" s="338"/>
      <c r="CE1066" s="338"/>
      <c r="CF1066" s="338"/>
    </row>
    <row r="1067" ht="15.75" customHeight="1">
      <c r="A1067" s="769"/>
      <c r="B1067" s="338"/>
      <c r="C1067" s="338"/>
      <c r="D1067" s="338"/>
      <c r="E1067" s="338"/>
      <c r="F1067" s="346"/>
      <c r="G1067" s="773"/>
      <c r="H1067" s="671"/>
      <c r="I1067" s="774"/>
      <c r="J1067" s="418"/>
      <c r="K1067" s="407"/>
      <c r="L1067" s="997"/>
      <c r="M1067" s="547"/>
      <c r="N1067" s="997"/>
      <c r="O1067" s="547"/>
      <c r="P1067" s="997"/>
      <c r="Q1067" s="547"/>
      <c r="R1067" s="997"/>
      <c r="S1067" s="547"/>
      <c r="T1067" s="997"/>
      <c r="U1067" s="547"/>
      <c r="V1067" s="997"/>
      <c r="W1067" s="547"/>
      <c r="X1067" s="997"/>
      <c r="Y1067" s="547"/>
      <c r="Z1067" s="997"/>
      <c r="AA1067" s="547"/>
      <c r="AB1067" s="997"/>
      <c r="AC1067" s="547"/>
      <c r="AD1067" s="997"/>
      <c r="AE1067" s="547"/>
      <c r="AF1067" s="997"/>
      <c r="AG1067" s="547"/>
      <c r="AH1067" s="997"/>
      <c r="AI1067" s="547"/>
      <c r="AJ1067" s="997"/>
      <c r="AK1067" s="547"/>
      <c r="AL1067" s="997"/>
      <c r="AM1067" s="547"/>
      <c r="AN1067" s="997"/>
      <c r="AO1067" s="547"/>
      <c r="AP1067" s="997"/>
      <c r="AQ1067" s="547"/>
      <c r="AR1067" s="997"/>
      <c r="AS1067" s="547"/>
      <c r="AT1067" s="997"/>
      <c r="AU1067" s="547"/>
      <c r="AV1067" s="997"/>
      <c r="AW1067" s="547"/>
      <c r="AX1067" s="997"/>
      <c r="AY1067" s="547"/>
      <c r="AZ1067" s="997"/>
      <c r="BA1067" s="547"/>
      <c r="BB1067" s="997"/>
      <c r="BC1067" s="547"/>
      <c r="BD1067" s="997"/>
      <c r="BE1067" s="547"/>
      <c r="BF1067" s="997"/>
      <c r="BG1067" s="547"/>
      <c r="BH1067" s="997"/>
      <c r="BI1067" s="547"/>
      <c r="BJ1067" s="997"/>
      <c r="BK1067" s="547"/>
      <c r="BL1067" s="997"/>
      <c r="BM1067" s="547"/>
      <c r="BN1067" s="997"/>
      <c r="BO1067" s="547"/>
      <c r="BP1067" s="997"/>
      <c r="BQ1067" s="547"/>
      <c r="BR1067" s="997"/>
      <c r="BS1067" s="547"/>
      <c r="BT1067" s="997"/>
      <c r="BU1067" s="547"/>
      <c r="BV1067" s="643"/>
      <c r="BW1067" s="644"/>
      <c r="BX1067" s="776"/>
      <c r="BY1067" s="644"/>
      <c r="BZ1067" s="343"/>
      <c r="CA1067" s="338"/>
      <c r="CB1067" s="338"/>
      <c r="CC1067" s="338"/>
      <c r="CD1067" s="338"/>
      <c r="CE1067" s="338"/>
      <c r="CF1067" s="338"/>
    </row>
    <row r="1068" ht="15.75" customHeight="1">
      <c r="A1068" s="769"/>
      <c r="B1068" s="338"/>
      <c r="C1068" s="338"/>
      <c r="D1068" s="338"/>
      <c r="E1068" s="338"/>
      <c r="F1068" s="346"/>
      <c r="G1068" s="773"/>
      <c r="H1068" s="671"/>
      <c r="I1068" s="774"/>
      <c r="J1068" s="418"/>
      <c r="K1068" s="407"/>
      <c r="L1068" s="997"/>
      <c r="M1068" s="547"/>
      <c r="N1068" s="997"/>
      <c r="O1068" s="547"/>
      <c r="P1068" s="997"/>
      <c r="Q1068" s="547"/>
      <c r="R1068" s="997"/>
      <c r="S1068" s="547"/>
      <c r="T1068" s="997"/>
      <c r="U1068" s="547"/>
      <c r="V1068" s="997"/>
      <c r="W1068" s="547"/>
      <c r="X1068" s="997"/>
      <c r="Y1068" s="547"/>
      <c r="Z1068" s="997"/>
      <c r="AA1068" s="547"/>
      <c r="AB1068" s="997"/>
      <c r="AC1068" s="547"/>
      <c r="AD1068" s="997"/>
      <c r="AE1068" s="547"/>
      <c r="AF1068" s="997"/>
      <c r="AG1068" s="547"/>
      <c r="AH1068" s="997"/>
      <c r="AI1068" s="547"/>
      <c r="AJ1068" s="997"/>
      <c r="AK1068" s="547"/>
      <c r="AL1068" s="997"/>
      <c r="AM1068" s="547"/>
      <c r="AN1068" s="997"/>
      <c r="AO1068" s="547"/>
      <c r="AP1068" s="997"/>
      <c r="AQ1068" s="547"/>
      <c r="AR1068" s="997"/>
      <c r="AS1068" s="547"/>
      <c r="AT1068" s="997"/>
      <c r="AU1068" s="547"/>
      <c r="AV1068" s="997"/>
      <c r="AW1068" s="547"/>
      <c r="AX1068" s="997"/>
      <c r="AY1068" s="547"/>
      <c r="AZ1068" s="997"/>
      <c r="BA1068" s="547"/>
      <c r="BB1068" s="997"/>
      <c r="BC1068" s="547"/>
      <c r="BD1068" s="997"/>
      <c r="BE1068" s="547"/>
      <c r="BF1068" s="997"/>
      <c r="BG1068" s="547"/>
      <c r="BH1068" s="997"/>
      <c r="BI1068" s="547"/>
      <c r="BJ1068" s="997"/>
      <c r="BK1068" s="547"/>
      <c r="BL1068" s="997"/>
      <c r="BM1068" s="547"/>
      <c r="BN1068" s="997"/>
      <c r="BO1068" s="547"/>
      <c r="BP1068" s="997"/>
      <c r="BQ1068" s="547"/>
      <c r="BR1068" s="997"/>
      <c r="BS1068" s="547"/>
      <c r="BT1068" s="997"/>
      <c r="BU1068" s="547"/>
      <c r="BV1068" s="643"/>
      <c r="BW1068" s="644"/>
      <c r="BX1068" s="776"/>
      <c r="BY1068" s="644"/>
      <c r="BZ1068" s="343"/>
      <c r="CA1068" s="338"/>
      <c r="CB1068" s="338"/>
      <c r="CC1068" s="338"/>
      <c r="CD1068" s="338"/>
      <c r="CE1068" s="338"/>
      <c r="CF1068" s="338"/>
    </row>
    <row r="1069" ht="15.75" customHeight="1">
      <c r="A1069" s="769"/>
      <c r="B1069" s="338"/>
      <c r="C1069" s="338"/>
      <c r="D1069" s="338"/>
      <c r="E1069" s="338"/>
      <c r="F1069" s="346"/>
      <c r="G1069" s="773"/>
      <c r="H1069" s="671"/>
      <c r="I1069" s="774"/>
      <c r="J1069" s="418"/>
      <c r="K1069" s="407"/>
      <c r="L1069" s="997"/>
      <c r="M1069" s="547"/>
      <c r="N1069" s="997"/>
      <c r="O1069" s="547"/>
      <c r="P1069" s="997"/>
      <c r="Q1069" s="547"/>
      <c r="R1069" s="997"/>
      <c r="S1069" s="547"/>
      <c r="T1069" s="997"/>
      <c r="U1069" s="547"/>
      <c r="V1069" s="997"/>
      <c r="W1069" s="547"/>
      <c r="X1069" s="997"/>
      <c r="Y1069" s="547"/>
      <c r="Z1069" s="997"/>
      <c r="AA1069" s="547"/>
      <c r="AB1069" s="997"/>
      <c r="AC1069" s="547"/>
      <c r="AD1069" s="997"/>
      <c r="AE1069" s="547"/>
      <c r="AF1069" s="997"/>
      <c r="AG1069" s="547"/>
      <c r="AH1069" s="997"/>
      <c r="AI1069" s="547"/>
      <c r="AJ1069" s="997"/>
      <c r="AK1069" s="547"/>
      <c r="AL1069" s="997"/>
      <c r="AM1069" s="547"/>
      <c r="AN1069" s="997"/>
      <c r="AO1069" s="547"/>
      <c r="AP1069" s="997"/>
      <c r="AQ1069" s="547"/>
      <c r="AR1069" s="997"/>
      <c r="AS1069" s="547"/>
      <c r="AT1069" s="997"/>
      <c r="AU1069" s="547"/>
      <c r="AV1069" s="997"/>
      <c r="AW1069" s="547"/>
      <c r="AX1069" s="997"/>
      <c r="AY1069" s="547"/>
      <c r="AZ1069" s="997"/>
      <c r="BA1069" s="547"/>
      <c r="BB1069" s="997"/>
      <c r="BC1069" s="547"/>
      <c r="BD1069" s="997"/>
      <c r="BE1069" s="547"/>
      <c r="BF1069" s="997"/>
      <c r="BG1069" s="547"/>
      <c r="BH1069" s="997"/>
      <c r="BI1069" s="547"/>
      <c r="BJ1069" s="997"/>
      <c r="BK1069" s="547"/>
      <c r="BL1069" s="997"/>
      <c r="BM1069" s="547"/>
      <c r="BN1069" s="997"/>
      <c r="BO1069" s="547"/>
      <c r="BP1069" s="997"/>
      <c r="BQ1069" s="547"/>
      <c r="BR1069" s="997"/>
      <c r="BS1069" s="547"/>
      <c r="BT1069" s="997"/>
      <c r="BU1069" s="547"/>
      <c r="BV1069" s="643"/>
      <c r="BW1069" s="644"/>
      <c r="BX1069" s="776"/>
      <c r="BY1069" s="644"/>
      <c r="BZ1069" s="343"/>
      <c r="CA1069" s="338"/>
      <c r="CB1069" s="338"/>
      <c r="CC1069" s="338"/>
      <c r="CD1069" s="338"/>
      <c r="CE1069" s="338"/>
      <c r="CF1069" s="338"/>
    </row>
    <row r="1070" ht="15.75" customHeight="1">
      <c r="A1070" s="769"/>
      <c r="B1070" s="338"/>
      <c r="C1070" s="338"/>
      <c r="D1070" s="338"/>
      <c r="E1070" s="338"/>
      <c r="F1070" s="346"/>
      <c r="G1070" s="773"/>
      <c r="H1070" s="671"/>
      <c r="I1070" s="774"/>
      <c r="J1070" s="418"/>
      <c r="K1070" s="407"/>
      <c r="L1070" s="997"/>
      <c r="M1070" s="547"/>
      <c r="N1070" s="997"/>
      <c r="O1070" s="547"/>
      <c r="P1070" s="997"/>
      <c r="Q1070" s="547"/>
      <c r="R1070" s="997"/>
      <c r="S1070" s="547"/>
      <c r="T1070" s="997"/>
      <c r="U1070" s="547"/>
      <c r="V1070" s="997"/>
      <c r="W1070" s="547"/>
      <c r="X1070" s="997"/>
      <c r="Y1070" s="547"/>
      <c r="Z1070" s="997"/>
      <c r="AA1070" s="547"/>
      <c r="AB1070" s="997"/>
      <c r="AC1070" s="547"/>
      <c r="AD1070" s="997"/>
      <c r="AE1070" s="547"/>
      <c r="AF1070" s="997"/>
      <c r="AG1070" s="547"/>
      <c r="AH1070" s="997"/>
      <c r="AI1070" s="547"/>
      <c r="AJ1070" s="997"/>
      <c r="AK1070" s="547"/>
      <c r="AL1070" s="997"/>
      <c r="AM1070" s="547"/>
      <c r="AN1070" s="997"/>
      <c r="AO1070" s="547"/>
      <c r="AP1070" s="997"/>
      <c r="AQ1070" s="547"/>
      <c r="AR1070" s="997"/>
      <c r="AS1070" s="547"/>
      <c r="AT1070" s="997"/>
      <c r="AU1070" s="547"/>
      <c r="AV1070" s="997"/>
      <c r="AW1070" s="547"/>
      <c r="AX1070" s="997"/>
      <c r="AY1070" s="547"/>
      <c r="AZ1070" s="997"/>
      <c r="BA1070" s="547"/>
      <c r="BB1070" s="997"/>
      <c r="BC1070" s="547"/>
      <c r="BD1070" s="997"/>
      <c r="BE1070" s="547"/>
      <c r="BF1070" s="997"/>
      <c r="BG1070" s="547"/>
      <c r="BH1070" s="997"/>
      <c r="BI1070" s="547"/>
      <c r="BJ1070" s="997"/>
      <c r="BK1070" s="547"/>
      <c r="BL1070" s="997"/>
      <c r="BM1070" s="547"/>
      <c r="BN1070" s="997"/>
      <c r="BO1070" s="547"/>
      <c r="BP1070" s="997"/>
      <c r="BQ1070" s="547"/>
      <c r="BR1070" s="997"/>
      <c r="BS1070" s="547"/>
      <c r="BT1070" s="997"/>
      <c r="BU1070" s="547"/>
      <c r="BV1070" s="643"/>
      <c r="BW1070" s="644"/>
      <c r="BX1070" s="776"/>
      <c r="BY1070" s="644"/>
      <c r="BZ1070" s="343"/>
      <c r="CA1070" s="338"/>
      <c r="CB1070" s="338"/>
      <c r="CC1070" s="338"/>
      <c r="CD1070" s="338"/>
      <c r="CE1070" s="338"/>
      <c r="CF1070" s="338"/>
    </row>
    <row r="1071" ht="15.75" customHeight="1">
      <c r="A1071" s="769"/>
      <c r="B1071" s="338"/>
      <c r="C1071" s="338"/>
      <c r="D1071" s="338"/>
      <c r="E1071" s="338"/>
      <c r="F1071" s="346"/>
      <c r="G1071" s="773"/>
      <c r="H1071" s="671"/>
      <c r="I1071" s="774"/>
      <c r="J1071" s="418"/>
      <c r="K1071" s="407"/>
      <c r="L1071" s="997"/>
      <c r="M1071" s="547"/>
      <c r="N1071" s="997"/>
      <c r="O1071" s="547"/>
      <c r="P1071" s="997"/>
      <c r="Q1071" s="547"/>
      <c r="R1071" s="997"/>
      <c r="S1071" s="547"/>
      <c r="T1071" s="997"/>
      <c r="U1071" s="547"/>
      <c r="V1071" s="997"/>
      <c r="W1071" s="547"/>
      <c r="X1071" s="997"/>
      <c r="Y1071" s="547"/>
      <c r="Z1071" s="997"/>
      <c r="AA1071" s="547"/>
      <c r="AB1071" s="997"/>
      <c r="AC1071" s="547"/>
      <c r="AD1071" s="997"/>
      <c r="AE1071" s="547"/>
      <c r="AF1071" s="997"/>
      <c r="AG1071" s="547"/>
      <c r="AH1071" s="997"/>
      <c r="AI1071" s="547"/>
      <c r="AJ1071" s="997"/>
      <c r="AK1071" s="547"/>
      <c r="AL1071" s="997"/>
      <c r="AM1071" s="547"/>
      <c r="AN1071" s="997"/>
      <c r="AO1071" s="547"/>
      <c r="AP1071" s="997"/>
      <c r="AQ1071" s="547"/>
      <c r="AR1071" s="997"/>
      <c r="AS1071" s="547"/>
      <c r="AT1071" s="997"/>
      <c r="AU1071" s="547"/>
      <c r="AV1071" s="997"/>
      <c r="AW1071" s="547"/>
      <c r="AX1071" s="997"/>
      <c r="AY1071" s="547"/>
      <c r="AZ1071" s="997"/>
      <c r="BA1071" s="547"/>
      <c r="BB1071" s="997"/>
      <c r="BC1071" s="547"/>
      <c r="BD1071" s="997"/>
      <c r="BE1071" s="547"/>
      <c r="BF1071" s="997"/>
      <c r="BG1071" s="547"/>
      <c r="BH1071" s="997"/>
      <c r="BI1071" s="547"/>
      <c r="BJ1071" s="997"/>
      <c r="BK1071" s="547"/>
      <c r="BL1071" s="997"/>
      <c r="BM1071" s="547"/>
      <c r="BN1071" s="997"/>
      <c r="BO1071" s="547"/>
      <c r="BP1071" s="997"/>
      <c r="BQ1071" s="547"/>
      <c r="BR1071" s="997"/>
      <c r="BS1071" s="547"/>
      <c r="BT1071" s="997"/>
      <c r="BU1071" s="547"/>
      <c r="BV1071" s="643"/>
      <c r="BW1071" s="644"/>
      <c r="BX1071" s="776"/>
      <c r="BY1071" s="644"/>
      <c r="BZ1071" s="343"/>
      <c r="CA1071" s="338"/>
      <c r="CB1071" s="338"/>
      <c r="CC1071" s="338"/>
      <c r="CD1071" s="338"/>
      <c r="CE1071" s="338"/>
      <c r="CF1071" s="338"/>
    </row>
    <row r="1072" ht="15.75" customHeight="1">
      <c r="A1072" s="769"/>
      <c r="B1072" s="338"/>
      <c r="C1072" s="338"/>
      <c r="D1072" s="338"/>
      <c r="E1072" s="338"/>
      <c r="F1072" s="346"/>
      <c r="G1072" s="773"/>
      <c r="H1072" s="671"/>
      <c r="I1072" s="774"/>
      <c r="J1072" s="418"/>
      <c r="K1072" s="407"/>
      <c r="L1072" s="997"/>
      <c r="M1072" s="547"/>
      <c r="N1072" s="997"/>
      <c r="O1072" s="547"/>
      <c r="P1072" s="997"/>
      <c r="Q1072" s="547"/>
      <c r="R1072" s="997"/>
      <c r="S1072" s="547"/>
      <c r="T1072" s="997"/>
      <c r="U1072" s="547"/>
      <c r="V1072" s="997"/>
      <c r="W1072" s="547"/>
      <c r="X1072" s="997"/>
      <c r="Y1072" s="547"/>
      <c r="Z1072" s="997"/>
      <c r="AA1072" s="547"/>
      <c r="AB1072" s="997"/>
      <c r="AC1072" s="547"/>
      <c r="AD1072" s="997"/>
      <c r="AE1072" s="547"/>
      <c r="AF1072" s="997"/>
      <c r="AG1072" s="547"/>
      <c r="AH1072" s="997"/>
      <c r="AI1072" s="547"/>
      <c r="AJ1072" s="997"/>
      <c r="AK1072" s="547"/>
      <c r="AL1072" s="997"/>
      <c r="AM1072" s="547"/>
      <c r="AN1072" s="997"/>
      <c r="AO1072" s="547"/>
      <c r="AP1072" s="997"/>
      <c r="AQ1072" s="547"/>
      <c r="AR1072" s="997"/>
      <c r="AS1072" s="547"/>
      <c r="AT1072" s="997"/>
      <c r="AU1072" s="547"/>
      <c r="AV1072" s="997"/>
      <c r="AW1072" s="547"/>
      <c r="AX1072" s="997"/>
      <c r="AY1072" s="547"/>
      <c r="AZ1072" s="997"/>
      <c r="BA1072" s="547"/>
      <c r="BB1072" s="997"/>
      <c r="BC1072" s="547"/>
      <c r="BD1072" s="997"/>
      <c r="BE1072" s="547"/>
      <c r="BF1072" s="997"/>
      <c r="BG1072" s="547"/>
      <c r="BH1072" s="997"/>
      <c r="BI1072" s="547"/>
      <c r="BJ1072" s="997"/>
      <c r="BK1072" s="547"/>
      <c r="BL1072" s="997"/>
      <c r="BM1072" s="547"/>
      <c r="BN1072" s="997"/>
      <c r="BO1072" s="547"/>
      <c r="BP1072" s="997"/>
      <c r="BQ1072" s="547"/>
      <c r="BR1072" s="997"/>
      <c r="BS1072" s="547"/>
      <c r="BT1072" s="997"/>
      <c r="BU1072" s="547"/>
      <c r="BV1072" s="643"/>
      <c r="BW1072" s="644"/>
      <c r="BX1072" s="776"/>
      <c r="BY1072" s="644"/>
      <c r="BZ1072" s="343"/>
      <c r="CA1072" s="338"/>
      <c r="CB1072" s="338"/>
      <c r="CC1072" s="338"/>
      <c r="CD1072" s="338"/>
      <c r="CE1072" s="338"/>
      <c r="CF1072" s="338"/>
    </row>
    <row r="1073" ht="15.75" customHeight="1">
      <c r="A1073" s="769"/>
      <c r="B1073" s="338"/>
      <c r="C1073" s="338"/>
      <c r="D1073" s="338"/>
      <c r="E1073" s="338"/>
      <c r="F1073" s="346"/>
      <c r="G1073" s="773"/>
      <c r="H1073" s="671"/>
      <c r="I1073" s="774"/>
      <c r="J1073" s="418"/>
      <c r="K1073" s="407"/>
      <c r="L1073" s="997"/>
      <c r="M1073" s="547"/>
      <c r="N1073" s="997"/>
      <c r="O1073" s="547"/>
      <c r="P1073" s="997"/>
      <c r="Q1073" s="547"/>
      <c r="R1073" s="997"/>
      <c r="S1073" s="547"/>
      <c r="T1073" s="997"/>
      <c r="U1073" s="547"/>
      <c r="V1073" s="997"/>
      <c r="W1073" s="547"/>
      <c r="X1073" s="997"/>
      <c r="Y1073" s="547"/>
      <c r="Z1073" s="997"/>
      <c r="AA1073" s="547"/>
      <c r="AB1073" s="997"/>
      <c r="AC1073" s="547"/>
      <c r="AD1073" s="997"/>
      <c r="AE1073" s="547"/>
      <c r="AF1073" s="997"/>
      <c r="AG1073" s="547"/>
      <c r="AH1073" s="997"/>
      <c r="AI1073" s="547"/>
      <c r="AJ1073" s="997"/>
      <c r="AK1073" s="547"/>
      <c r="AL1073" s="997"/>
      <c r="AM1073" s="547"/>
      <c r="AN1073" s="997"/>
      <c r="AO1073" s="547"/>
      <c r="AP1073" s="997"/>
      <c r="AQ1073" s="547"/>
      <c r="AR1073" s="997"/>
      <c r="AS1073" s="547"/>
      <c r="AT1073" s="997"/>
      <c r="AU1073" s="547"/>
      <c r="AV1073" s="997"/>
      <c r="AW1073" s="547"/>
      <c r="AX1073" s="997"/>
      <c r="AY1073" s="547"/>
      <c r="AZ1073" s="997"/>
      <c r="BA1073" s="547"/>
      <c r="BB1073" s="997"/>
      <c r="BC1073" s="547"/>
      <c r="BD1073" s="997"/>
      <c r="BE1073" s="547"/>
      <c r="BF1073" s="997"/>
      <c r="BG1073" s="547"/>
      <c r="BH1073" s="997"/>
      <c r="BI1073" s="547"/>
      <c r="BJ1073" s="997"/>
      <c r="BK1073" s="547"/>
      <c r="BL1073" s="997"/>
      <c r="BM1073" s="547"/>
      <c r="BN1073" s="997"/>
      <c r="BO1073" s="547"/>
      <c r="BP1073" s="997"/>
      <c r="BQ1073" s="547"/>
      <c r="BR1073" s="997"/>
      <c r="BS1073" s="547"/>
      <c r="BT1073" s="997"/>
      <c r="BU1073" s="547"/>
      <c r="BV1073" s="643"/>
      <c r="BW1073" s="644"/>
      <c r="BX1073" s="776"/>
      <c r="BY1073" s="644"/>
      <c r="BZ1073" s="343"/>
      <c r="CA1073" s="338"/>
      <c r="CB1073" s="338"/>
      <c r="CC1073" s="338"/>
      <c r="CD1073" s="338"/>
      <c r="CE1073" s="338"/>
      <c r="CF1073" s="338"/>
    </row>
    <row r="1074" ht="15.75" customHeight="1">
      <c r="A1074" s="769"/>
      <c r="B1074" s="338"/>
      <c r="C1074" s="338"/>
      <c r="D1074" s="338"/>
      <c r="E1074" s="338"/>
      <c r="F1074" s="346"/>
      <c r="G1074" s="773"/>
      <c r="H1074" s="671"/>
      <c r="I1074" s="774"/>
      <c r="J1074" s="418"/>
      <c r="K1074" s="407"/>
      <c r="L1074" s="997"/>
      <c r="M1074" s="547"/>
      <c r="N1074" s="997"/>
      <c r="O1074" s="547"/>
      <c r="P1074" s="997"/>
      <c r="Q1074" s="547"/>
      <c r="R1074" s="997"/>
      <c r="S1074" s="547"/>
      <c r="T1074" s="997"/>
      <c r="U1074" s="547"/>
      <c r="V1074" s="997"/>
      <c r="W1074" s="547"/>
      <c r="X1074" s="997"/>
      <c r="Y1074" s="547"/>
      <c r="Z1074" s="997"/>
      <c r="AA1074" s="547"/>
      <c r="AB1074" s="997"/>
      <c r="AC1074" s="547"/>
      <c r="AD1074" s="997"/>
      <c r="AE1074" s="547"/>
      <c r="AF1074" s="997"/>
      <c r="AG1074" s="547"/>
      <c r="AH1074" s="997"/>
      <c r="AI1074" s="547"/>
      <c r="AJ1074" s="997"/>
      <c r="AK1074" s="547"/>
      <c r="AL1074" s="997"/>
      <c r="AM1074" s="547"/>
      <c r="AN1074" s="997"/>
      <c r="AO1074" s="547"/>
      <c r="AP1074" s="997"/>
      <c r="AQ1074" s="547"/>
      <c r="AR1074" s="997"/>
      <c r="AS1074" s="547"/>
      <c r="AT1074" s="997"/>
      <c r="AU1074" s="547"/>
      <c r="AV1074" s="997"/>
      <c r="AW1074" s="547"/>
      <c r="AX1074" s="997"/>
      <c r="AY1074" s="547"/>
      <c r="AZ1074" s="997"/>
      <c r="BA1074" s="547"/>
      <c r="BB1074" s="997"/>
      <c r="BC1074" s="547"/>
      <c r="BD1074" s="997"/>
      <c r="BE1074" s="547"/>
      <c r="BF1074" s="997"/>
      <c r="BG1074" s="547"/>
      <c r="BH1074" s="997"/>
      <c r="BI1074" s="547"/>
      <c r="BJ1074" s="997"/>
      <c r="BK1074" s="547"/>
      <c r="BL1074" s="997"/>
      <c r="BM1074" s="547"/>
      <c r="BN1074" s="997"/>
      <c r="BO1074" s="547"/>
      <c r="BP1074" s="997"/>
      <c r="BQ1074" s="547"/>
      <c r="BR1074" s="997"/>
      <c r="BS1074" s="547"/>
      <c r="BT1074" s="997"/>
      <c r="BU1074" s="547"/>
      <c r="BV1074" s="643"/>
      <c r="BW1074" s="644"/>
      <c r="BX1074" s="776"/>
      <c r="BY1074" s="644"/>
      <c r="BZ1074" s="343"/>
      <c r="CA1074" s="338"/>
      <c r="CB1074" s="338"/>
      <c r="CC1074" s="338"/>
      <c r="CD1074" s="338"/>
      <c r="CE1074" s="338"/>
      <c r="CF1074" s="338"/>
    </row>
    <row r="1075" ht="15.75" customHeight="1">
      <c r="A1075" s="769"/>
      <c r="B1075" s="338"/>
      <c r="C1075" s="338"/>
      <c r="D1075" s="338"/>
      <c r="E1075" s="338"/>
      <c r="F1075" s="346"/>
      <c r="G1075" s="773"/>
      <c r="H1075" s="671"/>
      <c r="I1075" s="774"/>
      <c r="J1075" s="418"/>
      <c r="K1075" s="407"/>
      <c r="L1075" s="997"/>
      <c r="M1075" s="547"/>
      <c r="N1075" s="997"/>
      <c r="O1075" s="547"/>
      <c r="P1075" s="997"/>
      <c r="Q1075" s="547"/>
      <c r="R1075" s="997"/>
      <c r="S1075" s="547"/>
      <c r="T1075" s="997"/>
      <c r="U1075" s="547"/>
      <c r="V1075" s="997"/>
      <c r="W1075" s="547"/>
      <c r="X1075" s="997"/>
      <c r="Y1075" s="547"/>
      <c r="Z1075" s="997"/>
      <c r="AA1075" s="547"/>
      <c r="AB1075" s="997"/>
      <c r="AC1075" s="547"/>
      <c r="AD1075" s="997"/>
      <c r="AE1075" s="547"/>
      <c r="AF1075" s="997"/>
      <c r="AG1075" s="547"/>
      <c r="AH1075" s="997"/>
      <c r="AI1075" s="547"/>
      <c r="AJ1075" s="997"/>
      <c r="AK1075" s="547"/>
      <c r="AL1075" s="997"/>
      <c r="AM1075" s="547"/>
      <c r="AN1075" s="997"/>
      <c r="AO1075" s="547"/>
      <c r="AP1075" s="997"/>
      <c r="AQ1075" s="547"/>
      <c r="AR1075" s="997"/>
      <c r="AS1075" s="547"/>
      <c r="AT1075" s="997"/>
      <c r="AU1075" s="547"/>
      <c r="AV1075" s="997"/>
      <c r="AW1075" s="547"/>
      <c r="AX1075" s="997"/>
      <c r="AY1075" s="547"/>
      <c r="AZ1075" s="997"/>
      <c r="BA1075" s="547"/>
      <c r="BB1075" s="997"/>
      <c r="BC1075" s="547"/>
      <c r="BD1075" s="997"/>
      <c r="BE1075" s="547"/>
      <c r="BF1075" s="997"/>
      <c r="BG1075" s="547"/>
      <c r="BH1075" s="997"/>
      <c r="BI1075" s="547"/>
      <c r="BJ1075" s="997"/>
      <c r="BK1075" s="547"/>
      <c r="BL1075" s="997"/>
      <c r="BM1075" s="547"/>
      <c r="BN1075" s="997"/>
      <c r="BO1075" s="547"/>
      <c r="BP1075" s="997"/>
      <c r="BQ1075" s="547"/>
      <c r="BR1075" s="997"/>
      <c r="BS1075" s="547"/>
      <c r="BT1075" s="997"/>
      <c r="BU1075" s="547"/>
      <c r="BV1075" s="643"/>
      <c r="BW1075" s="644"/>
      <c r="BX1075" s="776"/>
      <c r="BY1075" s="644"/>
      <c r="BZ1075" s="343"/>
      <c r="CA1075" s="338"/>
      <c r="CB1075" s="338"/>
      <c r="CC1075" s="338"/>
      <c r="CD1075" s="338"/>
      <c r="CE1075" s="338"/>
      <c r="CF1075" s="338"/>
    </row>
    <row r="1076" ht="15.75" customHeight="1">
      <c r="A1076" s="769"/>
      <c r="B1076" s="338"/>
      <c r="C1076" s="338"/>
      <c r="D1076" s="338"/>
      <c r="E1076" s="338"/>
      <c r="F1076" s="346"/>
      <c r="G1076" s="773"/>
      <c r="H1076" s="671"/>
      <c r="I1076" s="774"/>
      <c r="J1076" s="418"/>
      <c r="K1076" s="407"/>
      <c r="L1076" s="997"/>
      <c r="M1076" s="547"/>
      <c r="N1076" s="997"/>
      <c r="O1076" s="547"/>
      <c r="P1076" s="997"/>
      <c r="Q1076" s="547"/>
      <c r="R1076" s="997"/>
      <c r="S1076" s="547"/>
      <c r="T1076" s="997"/>
      <c r="U1076" s="547"/>
      <c r="V1076" s="997"/>
      <c r="W1076" s="547"/>
      <c r="X1076" s="997"/>
      <c r="Y1076" s="547"/>
      <c r="Z1076" s="997"/>
      <c r="AA1076" s="547"/>
      <c r="AB1076" s="997"/>
      <c r="AC1076" s="547"/>
      <c r="AD1076" s="997"/>
      <c r="AE1076" s="547"/>
      <c r="AF1076" s="997"/>
      <c r="AG1076" s="547"/>
      <c r="AH1076" s="997"/>
      <c r="AI1076" s="547"/>
      <c r="AJ1076" s="997"/>
      <c r="AK1076" s="547"/>
      <c r="AL1076" s="997"/>
      <c r="AM1076" s="547"/>
      <c r="AN1076" s="997"/>
      <c r="AO1076" s="547"/>
      <c r="AP1076" s="997"/>
      <c r="AQ1076" s="547"/>
      <c r="AR1076" s="997"/>
      <c r="AS1076" s="547"/>
      <c r="AT1076" s="997"/>
      <c r="AU1076" s="547"/>
      <c r="AV1076" s="997"/>
      <c r="AW1076" s="547"/>
      <c r="AX1076" s="997"/>
      <c r="AY1076" s="547"/>
      <c r="AZ1076" s="997"/>
      <c r="BA1076" s="547"/>
      <c r="BB1076" s="997"/>
      <c r="BC1076" s="547"/>
      <c r="BD1076" s="997"/>
      <c r="BE1076" s="547"/>
      <c r="BF1076" s="997"/>
      <c r="BG1076" s="547"/>
      <c r="BH1076" s="997"/>
      <c r="BI1076" s="547"/>
      <c r="BJ1076" s="997"/>
      <c r="BK1076" s="547"/>
      <c r="BL1076" s="997"/>
      <c r="BM1076" s="547"/>
      <c r="BN1076" s="997"/>
      <c r="BO1076" s="547"/>
      <c r="BP1076" s="997"/>
      <c r="BQ1076" s="547"/>
      <c r="BR1076" s="997"/>
      <c r="BS1076" s="547"/>
      <c r="BT1076" s="997"/>
      <c r="BU1076" s="547"/>
      <c r="BV1076" s="643"/>
      <c r="BW1076" s="644"/>
      <c r="BX1076" s="776"/>
      <c r="BY1076" s="644"/>
      <c r="BZ1076" s="343"/>
      <c r="CA1076" s="338"/>
      <c r="CB1076" s="338"/>
      <c r="CC1076" s="338"/>
      <c r="CD1076" s="338"/>
      <c r="CE1076" s="338"/>
      <c r="CF1076" s="338"/>
    </row>
    <row r="1077" ht="15.75" customHeight="1">
      <c r="A1077" s="769"/>
      <c r="B1077" s="338"/>
      <c r="C1077" s="338"/>
      <c r="D1077" s="338"/>
      <c r="E1077" s="338"/>
      <c r="F1077" s="346"/>
      <c r="G1077" s="773"/>
      <c r="H1077" s="671"/>
      <c r="I1077" s="774"/>
      <c r="J1077" s="418"/>
      <c r="K1077" s="407"/>
      <c r="L1077" s="997"/>
      <c r="M1077" s="547"/>
      <c r="N1077" s="997"/>
      <c r="O1077" s="547"/>
      <c r="P1077" s="997"/>
      <c r="Q1077" s="547"/>
      <c r="R1077" s="997"/>
      <c r="S1077" s="547"/>
      <c r="T1077" s="997"/>
      <c r="U1077" s="547"/>
      <c r="V1077" s="997"/>
      <c r="W1077" s="547"/>
      <c r="X1077" s="997"/>
      <c r="Y1077" s="547"/>
      <c r="Z1077" s="997"/>
      <c r="AA1077" s="547"/>
      <c r="AB1077" s="997"/>
      <c r="AC1077" s="547"/>
      <c r="AD1077" s="997"/>
      <c r="AE1077" s="547"/>
      <c r="AF1077" s="997"/>
      <c r="AG1077" s="547"/>
      <c r="AH1077" s="997"/>
      <c r="AI1077" s="547"/>
      <c r="AJ1077" s="997"/>
      <c r="AK1077" s="547"/>
      <c r="AL1077" s="997"/>
      <c r="AM1077" s="547"/>
      <c r="AN1077" s="997"/>
      <c r="AO1077" s="547"/>
      <c r="AP1077" s="997"/>
      <c r="AQ1077" s="547"/>
      <c r="AR1077" s="997"/>
      <c r="AS1077" s="547"/>
      <c r="AT1077" s="997"/>
      <c r="AU1077" s="547"/>
      <c r="AV1077" s="997"/>
      <c r="AW1077" s="547"/>
      <c r="AX1077" s="997"/>
      <c r="AY1077" s="547"/>
      <c r="AZ1077" s="997"/>
      <c r="BA1077" s="547"/>
      <c r="BB1077" s="997"/>
      <c r="BC1077" s="547"/>
      <c r="BD1077" s="997"/>
      <c r="BE1077" s="547"/>
      <c r="BF1077" s="997"/>
      <c r="BG1077" s="547"/>
      <c r="BH1077" s="997"/>
      <c r="BI1077" s="547"/>
      <c r="BJ1077" s="997"/>
      <c r="BK1077" s="547"/>
      <c r="BL1077" s="997"/>
      <c r="BM1077" s="547"/>
      <c r="BN1077" s="997"/>
      <c r="BO1077" s="547"/>
      <c r="BP1077" s="997"/>
      <c r="BQ1077" s="547"/>
      <c r="BR1077" s="997"/>
      <c r="BS1077" s="547"/>
      <c r="BT1077" s="997"/>
      <c r="BU1077" s="547"/>
      <c r="BV1077" s="643"/>
      <c r="BW1077" s="644"/>
      <c r="BX1077" s="776"/>
      <c r="BY1077" s="644"/>
      <c r="BZ1077" s="343"/>
      <c r="CA1077" s="338"/>
      <c r="CB1077" s="338"/>
      <c r="CC1077" s="338"/>
      <c r="CD1077" s="338"/>
      <c r="CE1077" s="338"/>
      <c r="CF1077" s="338"/>
    </row>
    <row r="1078" ht="15.75" customHeight="1">
      <c r="A1078" s="769"/>
      <c r="B1078" s="338"/>
      <c r="C1078" s="338"/>
      <c r="D1078" s="338"/>
      <c r="E1078" s="338"/>
      <c r="F1078" s="346"/>
      <c r="G1078" s="773"/>
      <c r="H1078" s="671"/>
      <c r="I1078" s="774"/>
      <c r="J1078" s="418"/>
      <c r="K1078" s="407"/>
      <c r="L1078" s="997"/>
      <c r="M1078" s="547"/>
      <c r="N1078" s="997"/>
      <c r="O1078" s="547"/>
      <c r="P1078" s="997"/>
      <c r="Q1078" s="547"/>
      <c r="R1078" s="997"/>
      <c r="S1078" s="547"/>
      <c r="T1078" s="997"/>
      <c r="U1078" s="547"/>
      <c r="V1078" s="997"/>
      <c r="W1078" s="547"/>
      <c r="X1078" s="997"/>
      <c r="Y1078" s="547"/>
      <c r="Z1078" s="997"/>
      <c r="AA1078" s="547"/>
      <c r="AB1078" s="997"/>
      <c r="AC1078" s="547"/>
      <c r="AD1078" s="997"/>
      <c r="AE1078" s="547"/>
      <c r="AF1078" s="997"/>
      <c r="AG1078" s="547"/>
      <c r="AH1078" s="997"/>
      <c r="AI1078" s="547"/>
      <c r="AJ1078" s="997"/>
      <c r="AK1078" s="547"/>
      <c r="AL1078" s="997"/>
      <c r="AM1078" s="547"/>
      <c r="AN1078" s="997"/>
      <c r="AO1078" s="547"/>
      <c r="AP1078" s="997"/>
      <c r="AQ1078" s="547"/>
      <c r="AR1078" s="997"/>
      <c r="AS1078" s="547"/>
      <c r="AT1078" s="997"/>
      <c r="AU1078" s="547"/>
      <c r="AV1078" s="997"/>
      <c r="AW1078" s="547"/>
      <c r="AX1078" s="997"/>
      <c r="AY1078" s="547"/>
      <c r="AZ1078" s="997"/>
      <c r="BA1078" s="547"/>
      <c r="BB1078" s="997"/>
      <c r="BC1078" s="547"/>
      <c r="BD1078" s="997"/>
      <c r="BE1078" s="547"/>
      <c r="BF1078" s="997"/>
      <c r="BG1078" s="547"/>
      <c r="BH1078" s="997"/>
      <c r="BI1078" s="547"/>
      <c r="BJ1078" s="997"/>
      <c r="BK1078" s="547"/>
      <c r="BL1078" s="997"/>
      <c r="BM1078" s="547"/>
      <c r="BN1078" s="997"/>
      <c r="BO1078" s="547"/>
      <c r="BP1078" s="997"/>
      <c r="BQ1078" s="547"/>
      <c r="BR1078" s="997"/>
      <c r="BS1078" s="547"/>
      <c r="BT1078" s="997"/>
      <c r="BU1078" s="547"/>
      <c r="BV1078" s="643"/>
      <c r="BW1078" s="644"/>
      <c r="BX1078" s="776"/>
      <c r="BY1078" s="644"/>
      <c r="BZ1078" s="343"/>
      <c r="CA1078" s="338"/>
      <c r="CB1078" s="338"/>
      <c r="CC1078" s="338"/>
      <c r="CD1078" s="338"/>
      <c r="CE1078" s="338"/>
      <c r="CF1078" s="338"/>
    </row>
    <row r="1079" ht="15.75" customHeight="1">
      <c r="A1079" s="769"/>
      <c r="B1079" s="338"/>
      <c r="C1079" s="338"/>
      <c r="D1079" s="338"/>
      <c r="E1079" s="338"/>
      <c r="F1079" s="346"/>
      <c r="G1079" s="773"/>
      <c r="H1079" s="671"/>
      <c r="I1079" s="774"/>
      <c r="J1079" s="418"/>
      <c r="K1079" s="407"/>
      <c r="L1079" s="997"/>
      <c r="M1079" s="547"/>
      <c r="N1079" s="997"/>
      <c r="O1079" s="547"/>
      <c r="P1079" s="997"/>
      <c r="Q1079" s="547"/>
      <c r="R1079" s="997"/>
      <c r="S1079" s="547"/>
      <c r="T1079" s="997"/>
      <c r="U1079" s="547"/>
      <c r="V1079" s="997"/>
      <c r="W1079" s="547"/>
      <c r="X1079" s="997"/>
      <c r="Y1079" s="547"/>
      <c r="Z1079" s="997"/>
      <c r="AA1079" s="547"/>
      <c r="AB1079" s="997"/>
      <c r="AC1079" s="547"/>
      <c r="AD1079" s="997"/>
      <c r="AE1079" s="547"/>
      <c r="AF1079" s="997"/>
      <c r="AG1079" s="547"/>
      <c r="AH1079" s="997"/>
      <c r="AI1079" s="547"/>
      <c r="AJ1079" s="997"/>
      <c r="AK1079" s="547"/>
      <c r="AL1079" s="997"/>
      <c r="AM1079" s="547"/>
      <c r="AN1079" s="997"/>
      <c r="AO1079" s="547"/>
      <c r="AP1079" s="997"/>
      <c r="AQ1079" s="547"/>
      <c r="AR1079" s="997"/>
      <c r="AS1079" s="547"/>
      <c r="AT1079" s="997"/>
      <c r="AU1079" s="547"/>
      <c r="AV1079" s="997"/>
      <c r="AW1079" s="547"/>
      <c r="AX1079" s="997"/>
      <c r="AY1079" s="547"/>
      <c r="AZ1079" s="997"/>
      <c r="BA1079" s="547"/>
      <c r="BB1079" s="997"/>
      <c r="BC1079" s="547"/>
      <c r="BD1079" s="997"/>
      <c r="BE1079" s="547"/>
      <c r="BF1079" s="997"/>
      <c r="BG1079" s="547"/>
      <c r="BH1079" s="997"/>
      <c r="BI1079" s="547"/>
      <c r="BJ1079" s="997"/>
      <c r="BK1079" s="547"/>
      <c r="BL1079" s="997"/>
      <c r="BM1079" s="547"/>
      <c r="BN1079" s="997"/>
      <c r="BO1079" s="547"/>
      <c r="BP1079" s="997"/>
      <c r="BQ1079" s="547"/>
      <c r="BR1079" s="997"/>
      <c r="BS1079" s="547"/>
      <c r="BT1079" s="997"/>
      <c r="BU1079" s="547"/>
      <c r="BV1079" s="643"/>
      <c r="BW1079" s="644"/>
      <c r="BX1079" s="776"/>
      <c r="BY1079" s="644"/>
      <c r="BZ1079" s="343"/>
      <c r="CA1079" s="338"/>
      <c r="CB1079" s="338"/>
      <c r="CC1079" s="338"/>
      <c r="CD1079" s="338"/>
      <c r="CE1079" s="338"/>
      <c r="CF1079" s="338"/>
    </row>
    <row r="1080" ht="15.75" customHeight="1">
      <c r="A1080" s="769"/>
      <c r="B1080" s="338"/>
      <c r="C1080" s="338"/>
      <c r="D1080" s="338"/>
      <c r="E1080" s="338"/>
      <c r="F1080" s="346"/>
      <c r="G1080" s="773"/>
      <c r="H1080" s="671"/>
      <c r="I1080" s="774"/>
      <c r="J1080" s="418"/>
      <c r="K1080" s="407"/>
      <c r="L1080" s="997"/>
      <c r="M1080" s="547"/>
      <c r="N1080" s="997"/>
      <c r="O1080" s="547"/>
      <c r="P1080" s="997"/>
      <c r="Q1080" s="547"/>
      <c r="R1080" s="997"/>
      <c r="S1080" s="547"/>
      <c r="T1080" s="997"/>
      <c r="U1080" s="547"/>
      <c r="V1080" s="997"/>
      <c r="W1080" s="547"/>
      <c r="X1080" s="997"/>
      <c r="Y1080" s="547"/>
      <c r="Z1080" s="997"/>
      <c r="AA1080" s="547"/>
      <c r="AB1080" s="997"/>
      <c r="AC1080" s="547"/>
      <c r="AD1080" s="997"/>
      <c r="AE1080" s="547"/>
      <c r="AF1080" s="997"/>
      <c r="AG1080" s="547"/>
      <c r="AH1080" s="997"/>
      <c r="AI1080" s="547"/>
      <c r="AJ1080" s="997"/>
      <c r="AK1080" s="547"/>
      <c r="AL1080" s="997"/>
      <c r="AM1080" s="547"/>
      <c r="AN1080" s="997"/>
      <c r="AO1080" s="547"/>
      <c r="AP1080" s="997"/>
      <c r="AQ1080" s="547"/>
      <c r="AR1080" s="997"/>
      <c r="AS1080" s="547"/>
      <c r="AT1080" s="997"/>
      <c r="AU1080" s="547"/>
      <c r="AV1080" s="997"/>
      <c r="AW1080" s="547"/>
      <c r="AX1080" s="997"/>
      <c r="AY1080" s="547"/>
      <c r="AZ1080" s="997"/>
      <c r="BA1080" s="547"/>
      <c r="BB1080" s="997"/>
      <c r="BC1080" s="547"/>
      <c r="BD1080" s="997"/>
      <c r="BE1080" s="547"/>
      <c r="BF1080" s="997"/>
      <c r="BG1080" s="547"/>
      <c r="BH1080" s="997"/>
      <c r="BI1080" s="547"/>
      <c r="BJ1080" s="997"/>
      <c r="BK1080" s="547"/>
      <c r="BL1080" s="997"/>
      <c r="BM1080" s="547"/>
      <c r="BN1080" s="997"/>
      <c r="BO1080" s="547"/>
      <c r="BP1080" s="997"/>
      <c r="BQ1080" s="547"/>
      <c r="BR1080" s="997"/>
      <c r="BS1080" s="547"/>
      <c r="BT1080" s="997"/>
      <c r="BU1080" s="547"/>
      <c r="BV1080" s="643"/>
      <c r="BW1080" s="644"/>
      <c r="BX1080" s="776"/>
      <c r="BY1080" s="644"/>
      <c r="BZ1080" s="343"/>
      <c r="CA1080" s="338"/>
      <c r="CB1080" s="338"/>
      <c r="CC1080" s="338"/>
      <c r="CD1080" s="338"/>
      <c r="CE1080" s="338"/>
      <c r="CF1080" s="338"/>
    </row>
    <row r="1081" ht="15.75" customHeight="1">
      <c r="A1081" s="769"/>
      <c r="B1081" s="338"/>
      <c r="C1081" s="338"/>
      <c r="D1081" s="338"/>
      <c r="E1081" s="338"/>
      <c r="F1081" s="346"/>
      <c r="G1081" s="773"/>
      <c r="H1081" s="671"/>
      <c r="I1081" s="774"/>
      <c r="J1081" s="418"/>
      <c r="K1081" s="407"/>
      <c r="L1081" s="997"/>
      <c r="M1081" s="547"/>
      <c r="N1081" s="997"/>
      <c r="O1081" s="547"/>
      <c r="P1081" s="997"/>
      <c r="Q1081" s="547"/>
      <c r="R1081" s="997"/>
      <c r="S1081" s="547"/>
      <c r="T1081" s="997"/>
      <c r="U1081" s="547"/>
      <c r="V1081" s="997"/>
      <c r="W1081" s="547"/>
      <c r="X1081" s="997"/>
      <c r="Y1081" s="547"/>
      <c r="Z1081" s="997"/>
      <c r="AA1081" s="547"/>
      <c r="AB1081" s="997"/>
      <c r="AC1081" s="547"/>
      <c r="AD1081" s="997"/>
      <c r="AE1081" s="547"/>
      <c r="AF1081" s="997"/>
      <c r="AG1081" s="547"/>
      <c r="AH1081" s="997"/>
      <c r="AI1081" s="547"/>
      <c r="AJ1081" s="997"/>
      <c r="AK1081" s="547"/>
      <c r="AL1081" s="997"/>
      <c r="AM1081" s="547"/>
      <c r="AN1081" s="997"/>
      <c r="AO1081" s="547"/>
      <c r="AP1081" s="997"/>
      <c r="AQ1081" s="547"/>
      <c r="AR1081" s="997"/>
      <c r="AS1081" s="547"/>
      <c r="AT1081" s="997"/>
      <c r="AU1081" s="547"/>
      <c r="AV1081" s="997"/>
      <c r="AW1081" s="547"/>
      <c r="AX1081" s="997"/>
      <c r="AY1081" s="547"/>
      <c r="AZ1081" s="997"/>
      <c r="BA1081" s="547"/>
      <c r="BB1081" s="997"/>
      <c r="BC1081" s="547"/>
      <c r="BD1081" s="997"/>
      <c r="BE1081" s="547"/>
      <c r="BF1081" s="997"/>
      <c r="BG1081" s="547"/>
      <c r="BH1081" s="997"/>
      <c r="BI1081" s="547"/>
      <c r="BJ1081" s="997"/>
      <c r="BK1081" s="547"/>
      <c r="BL1081" s="997"/>
      <c r="BM1081" s="547"/>
      <c r="BN1081" s="997"/>
      <c r="BO1081" s="547"/>
      <c r="BP1081" s="997"/>
      <c r="BQ1081" s="547"/>
      <c r="BR1081" s="997"/>
      <c r="BS1081" s="547"/>
      <c r="BT1081" s="997"/>
      <c r="BU1081" s="547"/>
      <c r="BV1081" s="643"/>
      <c r="BW1081" s="644"/>
      <c r="BX1081" s="776"/>
      <c r="BY1081" s="644"/>
      <c r="BZ1081" s="343"/>
      <c r="CA1081" s="338"/>
      <c r="CB1081" s="338"/>
      <c r="CC1081" s="338"/>
      <c r="CD1081" s="338"/>
      <c r="CE1081" s="338"/>
      <c r="CF1081" s="338"/>
    </row>
    <row r="1082" ht="15.75" customHeight="1">
      <c r="A1082" s="769"/>
      <c r="B1082" s="338"/>
      <c r="C1082" s="338"/>
      <c r="D1082" s="338"/>
      <c r="E1082" s="338"/>
      <c r="F1082" s="346"/>
      <c r="G1082" s="773"/>
      <c r="H1082" s="671"/>
      <c r="I1082" s="774"/>
      <c r="J1082" s="418"/>
      <c r="K1082" s="407"/>
      <c r="L1082" s="997"/>
      <c r="M1082" s="547"/>
      <c r="N1082" s="997"/>
      <c r="O1082" s="547"/>
      <c r="P1082" s="997"/>
      <c r="Q1082" s="547"/>
      <c r="R1082" s="997"/>
      <c r="S1082" s="547"/>
      <c r="T1082" s="997"/>
      <c r="U1082" s="547"/>
      <c r="V1082" s="997"/>
      <c r="W1082" s="547"/>
      <c r="X1082" s="997"/>
      <c r="Y1082" s="547"/>
      <c r="Z1082" s="997"/>
      <c r="AA1082" s="547"/>
      <c r="AB1082" s="997"/>
      <c r="AC1082" s="547"/>
      <c r="AD1082" s="997"/>
      <c r="AE1082" s="547"/>
      <c r="AF1082" s="997"/>
      <c r="AG1082" s="547"/>
      <c r="AH1082" s="997"/>
      <c r="AI1082" s="547"/>
      <c r="AJ1082" s="997"/>
      <c r="AK1082" s="547"/>
      <c r="AL1082" s="997"/>
      <c r="AM1082" s="547"/>
      <c r="AN1082" s="997"/>
      <c r="AO1082" s="547"/>
      <c r="AP1082" s="997"/>
      <c r="AQ1082" s="547"/>
      <c r="AR1082" s="997"/>
      <c r="AS1082" s="547"/>
      <c r="AT1082" s="997"/>
      <c r="AU1082" s="547"/>
      <c r="AV1082" s="997"/>
      <c r="AW1082" s="547"/>
      <c r="AX1082" s="997"/>
      <c r="AY1082" s="547"/>
      <c r="AZ1082" s="997"/>
      <c r="BA1082" s="547"/>
      <c r="BB1082" s="997"/>
      <c r="BC1082" s="547"/>
      <c r="BD1082" s="997"/>
      <c r="BE1082" s="547"/>
      <c r="BF1082" s="997"/>
      <c r="BG1082" s="547"/>
      <c r="BH1082" s="997"/>
      <c r="BI1082" s="547"/>
      <c r="BJ1082" s="997"/>
      <c r="BK1082" s="547"/>
      <c r="BL1082" s="997"/>
      <c r="BM1082" s="547"/>
      <c r="BN1082" s="997"/>
      <c r="BO1082" s="547"/>
      <c r="BP1082" s="997"/>
      <c r="BQ1082" s="547"/>
      <c r="BR1082" s="997"/>
      <c r="BS1082" s="547"/>
      <c r="BT1082" s="997"/>
      <c r="BU1082" s="547"/>
      <c r="BV1082" s="643"/>
      <c r="BW1082" s="644"/>
      <c r="BX1082" s="776"/>
      <c r="BY1082" s="644"/>
      <c r="BZ1082" s="343"/>
      <c r="CA1082" s="338"/>
      <c r="CB1082" s="338"/>
      <c r="CC1082" s="338"/>
      <c r="CD1082" s="338"/>
      <c r="CE1082" s="338"/>
      <c r="CF1082" s="338"/>
    </row>
    <row r="1083" ht="15.75" customHeight="1">
      <c r="A1083" s="769"/>
      <c r="B1083" s="338"/>
      <c r="C1083" s="338"/>
      <c r="D1083" s="338"/>
      <c r="E1083" s="338"/>
      <c r="F1083" s="346"/>
      <c r="G1083" s="773"/>
      <c r="H1083" s="671"/>
      <c r="I1083" s="774"/>
      <c r="J1083" s="418"/>
      <c r="K1083" s="407"/>
      <c r="L1083" s="997"/>
      <c r="M1083" s="547"/>
      <c r="N1083" s="997"/>
      <c r="O1083" s="547"/>
      <c r="P1083" s="997"/>
      <c r="Q1083" s="547"/>
      <c r="R1083" s="997"/>
      <c r="S1083" s="547"/>
      <c r="T1083" s="997"/>
      <c r="U1083" s="547"/>
      <c r="V1083" s="997"/>
      <c r="W1083" s="547"/>
      <c r="X1083" s="997"/>
      <c r="Y1083" s="547"/>
      <c r="Z1083" s="997"/>
      <c r="AA1083" s="547"/>
      <c r="AB1083" s="997"/>
      <c r="AC1083" s="547"/>
      <c r="AD1083" s="997"/>
      <c r="AE1083" s="547"/>
      <c r="AF1083" s="997"/>
      <c r="AG1083" s="547"/>
      <c r="AH1083" s="997"/>
      <c r="AI1083" s="547"/>
      <c r="AJ1083" s="997"/>
      <c r="AK1083" s="547"/>
      <c r="AL1083" s="997"/>
      <c r="AM1083" s="547"/>
      <c r="AN1083" s="997"/>
      <c r="AO1083" s="547"/>
      <c r="AP1083" s="997"/>
      <c r="AQ1083" s="547"/>
      <c r="AR1083" s="997"/>
      <c r="AS1083" s="547"/>
      <c r="AT1083" s="997"/>
      <c r="AU1083" s="547"/>
      <c r="AV1083" s="997"/>
      <c r="AW1083" s="547"/>
      <c r="AX1083" s="997"/>
      <c r="AY1083" s="547"/>
      <c r="AZ1083" s="997"/>
      <c r="BA1083" s="547"/>
      <c r="BB1083" s="997"/>
      <c r="BC1083" s="547"/>
      <c r="BD1083" s="997"/>
      <c r="BE1083" s="547"/>
      <c r="BF1083" s="997"/>
      <c r="BG1083" s="547"/>
      <c r="BH1083" s="997"/>
      <c r="BI1083" s="547"/>
      <c r="BJ1083" s="997"/>
      <c r="BK1083" s="547"/>
      <c r="BL1083" s="997"/>
      <c r="BM1083" s="547"/>
      <c r="BN1083" s="997"/>
      <c r="BO1083" s="547"/>
      <c r="BP1083" s="997"/>
      <c r="BQ1083" s="547"/>
      <c r="BR1083" s="997"/>
      <c r="BS1083" s="547"/>
      <c r="BT1083" s="997"/>
      <c r="BU1083" s="547"/>
      <c r="BV1083" s="643"/>
      <c r="BW1083" s="644"/>
      <c r="BX1083" s="776"/>
      <c r="BY1083" s="644"/>
      <c r="BZ1083" s="343"/>
      <c r="CA1083" s="338"/>
      <c r="CB1083" s="338"/>
      <c r="CC1083" s="338"/>
      <c r="CD1083" s="338"/>
      <c r="CE1083" s="338"/>
      <c r="CF1083" s="338"/>
    </row>
    <row r="1084" ht="15.75" customHeight="1">
      <c r="A1084" s="769"/>
      <c r="B1084" s="338"/>
      <c r="C1084" s="338"/>
      <c r="D1084" s="338"/>
      <c r="E1084" s="338"/>
      <c r="F1084" s="346"/>
      <c r="G1084" s="773"/>
      <c r="H1084" s="671"/>
      <c r="I1084" s="774"/>
      <c r="J1084" s="418"/>
      <c r="K1084" s="407"/>
      <c r="L1084" s="997"/>
      <c r="M1084" s="547"/>
      <c r="N1084" s="997"/>
      <c r="O1084" s="547"/>
      <c r="P1084" s="997"/>
      <c r="Q1084" s="547"/>
      <c r="R1084" s="997"/>
      <c r="S1084" s="547"/>
      <c r="T1084" s="997"/>
      <c r="U1084" s="547"/>
      <c r="V1084" s="997"/>
      <c r="W1084" s="547"/>
      <c r="X1084" s="997"/>
      <c r="Y1084" s="547"/>
      <c r="Z1084" s="997"/>
      <c r="AA1084" s="547"/>
      <c r="AB1084" s="997"/>
      <c r="AC1084" s="547"/>
      <c r="AD1084" s="997"/>
      <c r="AE1084" s="547"/>
      <c r="AF1084" s="997"/>
      <c r="AG1084" s="547"/>
      <c r="AH1084" s="997"/>
      <c r="AI1084" s="547"/>
      <c r="AJ1084" s="997"/>
      <c r="AK1084" s="547"/>
      <c r="AL1084" s="997"/>
      <c r="AM1084" s="547"/>
      <c r="AN1084" s="997"/>
      <c r="AO1084" s="547"/>
      <c r="AP1084" s="997"/>
      <c r="AQ1084" s="547"/>
      <c r="AR1084" s="997"/>
      <c r="AS1084" s="547"/>
      <c r="AT1084" s="997"/>
      <c r="AU1084" s="547"/>
      <c r="AV1084" s="997"/>
      <c r="AW1084" s="547"/>
      <c r="AX1084" s="997"/>
      <c r="AY1084" s="547"/>
      <c r="AZ1084" s="997"/>
      <c r="BA1084" s="547"/>
      <c r="BB1084" s="997"/>
      <c r="BC1084" s="547"/>
      <c r="BD1084" s="997"/>
      <c r="BE1084" s="547"/>
      <c r="BF1084" s="997"/>
      <c r="BG1084" s="547"/>
      <c r="BH1084" s="997"/>
      <c r="BI1084" s="547"/>
      <c r="BJ1084" s="997"/>
      <c r="BK1084" s="547"/>
      <c r="BL1084" s="997"/>
      <c r="BM1084" s="547"/>
      <c r="BN1084" s="997"/>
      <c r="BO1084" s="547"/>
      <c r="BP1084" s="997"/>
      <c r="BQ1084" s="547"/>
      <c r="BR1084" s="997"/>
      <c r="BS1084" s="547"/>
      <c r="BT1084" s="997"/>
      <c r="BU1084" s="547"/>
      <c r="BV1084" s="643"/>
      <c r="BW1084" s="644"/>
      <c r="BX1084" s="776"/>
      <c r="BY1084" s="644"/>
      <c r="BZ1084" s="343"/>
      <c r="CA1084" s="338"/>
      <c r="CB1084" s="338"/>
      <c r="CC1084" s="338"/>
      <c r="CD1084" s="338"/>
      <c r="CE1084" s="338"/>
      <c r="CF1084" s="338"/>
    </row>
    <row r="1085" ht="15.75" customHeight="1">
      <c r="A1085" s="769"/>
      <c r="B1085" s="338"/>
      <c r="C1085" s="338"/>
      <c r="D1085" s="338"/>
      <c r="E1085" s="338"/>
      <c r="F1085" s="346"/>
      <c r="G1085" s="773"/>
      <c r="H1085" s="671"/>
      <c r="I1085" s="774"/>
      <c r="J1085" s="418"/>
      <c r="K1085" s="407"/>
      <c r="L1085" s="997"/>
      <c r="M1085" s="547"/>
      <c r="N1085" s="997"/>
      <c r="O1085" s="547"/>
      <c r="P1085" s="997"/>
      <c r="Q1085" s="547"/>
      <c r="R1085" s="997"/>
      <c r="S1085" s="547"/>
      <c r="T1085" s="997"/>
      <c r="U1085" s="547"/>
      <c r="V1085" s="997"/>
      <c r="W1085" s="547"/>
      <c r="X1085" s="997"/>
      <c r="Y1085" s="547"/>
      <c r="Z1085" s="997"/>
      <c r="AA1085" s="547"/>
      <c r="AB1085" s="997"/>
      <c r="AC1085" s="547"/>
      <c r="AD1085" s="997"/>
      <c r="AE1085" s="547"/>
      <c r="AF1085" s="997"/>
      <c r="AG1085" s="547"/>
      <c r="AH1085" s="997"/>
      <c r="AI1085" s="547"/>
      <c r="AJ1085" s="997"/>
      <c r="AK1085" s="547"/>
      <c r="AL1085" s="997"/>
      <c r="AM1085" s="547"/>
      <c r="AN1085" s="997"/>
      <c r="AO1085" s="547"/>
      <c r="AP1085" s="997"/>
      <c r="AQ1085" s="547"/>
      <c r="AR1085" s="997"/>
      <c r="AS1085" s="547"/>
      <c r="AT1085" s="997"/>
      <c r="AU1085" s="547"/>
      <c r="AV1085" s="997"/>
      <c r="AW1085" s="547"/>
      <c r="AX1085" s="997"/>
      <c r="AY1085" s="547"/>
      <c r="AZ1085" s="997"/>
      <c r="BA1085" s="547"/>
      <c r="BB1085" s="997"/>
      <c r="BC1085" s="547"/>
      <c r="BD1085" s="997"/>
      <c r="BE1085" s="547"/>
      <c r="BF1085" s="997"/>
      <c r="BG1085" s="547"/>
      <c r="BH1085" s="997"/>
      <c r="BI1085" s="547"/>
      <c r="BJ1085" s="997"/>
      <c r="BK1085" s="547"/>
      <c r="BL1085" s="997"/>
      <c r="BM1085" s="547"/>
      <c r="BN1085" s="997"/>
      <c r="BO1085" s="547"/>
      <c r="BP1085" s="997"/>
      <c r="BQ1085" s="547"/>
      <c r="BR1085" s="997"/>
      <c r="BS1085" s="547"/>
      <c r="BT1085" s="997"/>
      <c r="BU1085" s="547"/>
      <c r="BV1085" s="643"/>
      <c r="BW1085" s="644"/>
      <c r="BX1085" s="776"/>
      <c r="BY1085" s="644"/>
      <c r="BZ1085" s="343"/>
      <c r="CA1085" s="338"/>
      <c r="CB1085" s="338"/>
      <c r="CC1085" s="338"/>
      <c r="CD1085" s="338"/>
      <c r="CE1085" s="338"/>
      <c r="CF1085" s="338"/>
    </row>
    <row r="1086" ht="15.75" customHeight="1">
      <c r="A1086" s="769"/>
      <c r="B1086" s="338"/>
      <c r="C1086" s="338"/>
      <c r="D1086" s="338"/>
      <c r="E1086" s="338"/>
      <c r="F1086" s="346"/>
      <c r="G1086" s="773"/>
      <c r="H1086" s="671"/>
      <c r="I1086" s="774"/>
      <c r="J1086" s="418"/>
      <c r="K1086" s="407"/>
      <c r="L1086" s="997"/>
      <c r="M1086" s="547"/>
      <c r="N1086" s="997"/>
      <c r="O1086" s="547"/>
      <c r="P1086" s="997"/>
      <c r="Q1086" s="547"/>
      <c r="R1086" s="997"/>
      <c r="S1086" s="547"/>
      <c r="T1086" s="997"/>
      <c r="U1086" s="547"/>
      <c r="V1086" s="997"/>
      <c r="W1086" s="547"/>
      <c r="X1086" s="997"/>
      <c r="Y1086" s="547"/>
      <c r="Z1086" s="997"/>
      <c r="AA1086" s="547"/>
      <c r="AB1086" s="997"/>
      <c r="AC1086" s="547"/>
      <c r="AD1086" s="997"/>
      <c r="AE1086" s="547"/>
      <c r="AF1086" s="997"/>
      <c r="AG1086" s="547"/>
      <c r="AH1086" s="997"/>
      <c r="AI1086" s="547"/>
      <c r="AJ1086" s="997"/>
      <c r="AK1086" s="547"/>
      <c r="AL1086" s="997"/>
      <c r="AM1086" s="547"/>
      <c r="AN1086" s="997"/>
      <c r="AO1086" s="547"/>
      <c r="AP1086" s="997"/>
      <c r="AQ1086" s="547"/>
      <c r="AR1086" s="997"/>
      <c r="AS1086" s="547"/>
      <c r="AT1086" s="997"/>
      <c r="AU1086" s="547"/>
      <c r="AV1086" s="997"/>
      <c r="AW1086" s="547"/>
      <c r="AX1086" s="997"/>
      <c r="AY1086" s="547"/>
      <c r="AZ1086" s="997"/>
      <c r="BA1086" s="547"/>
      <c r="BB1086" s="997"/>
      <c r="BC1086" s="547"/>
      <c r="BD1086" s="997"/>
      <c r="BE1086" s="547"/>
      <c r="BF1086" s="997"/>
      <c r="BG1086" s="547"/>
      <c r="BH1086" s="997"/>
      <c r="BI1086" s="547"/>
      <c r="BJ1086" s="997"/>
      <c r="BK1086" s="547"/>
      <c r="BL1086" s="997"/>
      <c r="BM1086" s="547"/>
      <c r="BN1086" s="997"/>
      <c r="BO1086" s="547"/>
      <c r="BP1086" s="997"/>
      <c r="BQ1086" s="547"/>
      <c r="BR1086" s="997"/>
      <c r="BS1086" s="547"/>
      <c r="BT1086" s="997"/>
      <c r="BU1086" s="547"/>
      <c r="BV1086" s="643"/>
      <c r="BW1086" s="644"/>
      <c r="BX1086" s="776"/>
      <c r="BY1086" s="644"/>
      <c r="BZ1086" s="343"/>
      <c r="CA1086" s="338"/>
      <c r="CB1086" s="338"/>
      <c r="CC1086" s="338"/>
      <c r="CD1086" s="338"/>
      <c r="CE1086" s="338"/>
      <c r="CF1086" s="338"/>
    </row>
    <row r="1087" ht="15.75" customHeight="1">
      <c r="A1087" s="769"/>
      <c r="B1087" s="338"/>
      <c r="C1087" s="338"/>
      <c r="D1087" s="338"/>
      <c r="E1087" s="338"/>
      <c r="F1087" s="346"/>
      <c r="G1087" s="773"/>
      <c r="H1087" s="671"/>
      <c r="I1087" s="774"/>
      <c r="J1087" s="418"/>
      <c r="K1087" s="407"/>
      <c r="L1087" s="997"/>
      <c r="M1087" s="547"/>
      <c r="N1087" s="997"/>
      <c r="O1087" s="547"/>
      <c r="P1087" s="997"/>
      <c r="Q1087" s="547"/>
      <c r="R1087" s="997"/>
      <c r="S1087" s="547"/>
      <c r="T1087" s="997"/>
      <c r="U1087" s="547"/>
      <c r="V1087" s="997"/>
      <c r="W1087" s="547"/>
      <c r="X1087" s="997"/>
      <c r="Y1087" s="547"/>
      <c r="Z1087" s="997"/>
      <c r="AA1087" s="547"/>
      <c r="AB1087" s="997"/>
      <c r="AC1087" s="547"/>
      <c r="AD1087" s="997"/>
      <c r="AE1087" s="547"/>
      <c r="AF1087" s="997"/>
      <c r="AG1087" s="547"/>
      <c r="AH1087" s="997"/>
      <c r="AI1087" s="547"/>
      <c r="AJ1087" s="997"/>
      <c r="AK1087" s="547"/>
      <c r="AL1087" s="997"/>
      <c r="AM1087" s="547"/>
      <c r="AN1087" s="997"/>
      <c r="AO1087" s="547"/>
      <c r="AP1087" s="997"/>
      <c r="AQ1087" s="547"/>
      <c r="AR1087" s="997"/>
      <c r="AS1087" s="547"/>
      <c r="AT1087" s="997"/>
      <c r="AU1087" s="547"/>
      <c r="AV1087" s="997"/>
      <c r="AW1087" s="547"/>
      <c r="AX1087" s="997"/>
      <c r="AY1087" s="547"/>
      <c r="AZ1087" s="997"/>
      <c r="BA1087" s="547"/>
      <c r="BB1087" s="997"/>
      <c r="BC1087" s="547"/>
      <c r="BD1087" s="997"/>
      <c r="BE1087" s="547"/>
      <c r="BF1087" s="997"/>
      <c r="BG1087" s="547"/>
      <c r="BH1087" s="997"/>
      <c r="BI1087" s="547"/>
      <c r="BJ1087" s="997"/>
      <c r="BK1087" s="547"/>
      <c r="BL1087" s="997"/>
      <c r="BM1087" s="547"/>
      <c r="BN1087" s="997"/>
      <c r="BO1087" s="547"/>
      <c r="BP1087" s="997"/>
      <c r="BQ1087" s="547"/>
      <c r="BR1087" s="997"/>
      <c r="BS1087" s="547"/>
      <c r="BT1087" s="997"/>
      <c r="BU1087" s="547"/>
      <c r="BV1087" s="643"/>
      <c r="BW1087" s="644"/>
      <c r="BX1087" s="776"/>
      <c r="BY1087" s="644"/>
      <c r="BZ1087" s="343"/>
      <c r="CA1087" s="338"/>
      <c r="CB1087" s="338"/>
      <c r="CC1087" s="338"/>
      <c r="CD1087" s="338"/>
      <c r="CE1087" s="338"/>
      <c r="CF1087" s="338"/>
    </row>
    <row r="1088" ht="15.75" customHeight="1">
      <c r="A1088" s="769"/>
      <c r="B1088" s="338"/>
      <c r="C1088" s="338"/>
      <c r="D1088" s="338"/>
      <c r="E1088" s="338"/>
      <c r="F1088" s="346"/>
      <c r="G1088" s="773"/>
      <c r="H1088" s="671"/>
      <c r="I1088" s="774"/>
      <c r="J1088" s="418"/>
      <c r="K1088" s="407"/>
      <c r="L1088" s="997"/>
      <c r="M1088" s="547"/>
      <c r="N1088" s="997"/>
      <c r="O1088" s="547"/>
      <c r="P1088" s="997"/>
      <c r="Q1088" s="547"/>
      <c r="R1088" s="997"/>
      <c r="S1088" s="547"/>
      <c r="T1088" s="997"/>
      <c r="U1088" s="547"/>
      <c r="V1088" s="997"/>
      <c r="W1088" s="547"/>
      <c r="X1088" s="997"/>
      <c r="Y1088" s="547"/>
      <c r="Z1088" s="997"/>
      <c r="AA1088" s="547"/>
      <c r="AB1088" s="997"/>
      <c r="AC1088" s="547"/>
      <c r="AD1088" s="997"/>
      <c r="AE1088" s="547"/>
      <c r="AF1088" s="997"/>
      <c r="AG1088" s="547"/>
      <c r="AH1088" s="997"/>
      <c r="AI1088" s="547"/>
      <c r="AJ1088" s="997"/>
      <c r="AK1088" s="547"/>
      <c r="AL1088" s="997"/>
      <c r="AM1088" s="547"/>
      <c r="AN1088" s="997"/>
      <c r="AO1088" s="547"/>
      <c r="AP1088" s="997"/>
      <c r="AQ1088" s="547"/>
      <c r="AR1088" s="997"/>
      <c r="AS1088" s="547"/>
      <c r="AT1088" s="997"/>
      <c r="AU1088" s="547"/>
      <c r="AV1088" s="997"/>
      <c r="AW1088" s="547"/>
      <c r="AX1088" s="997"/>
      <c r="AY1088" s="547"/>
      <c r="AZ1088" s="997"/>
      <c r="BA1088" s="547"/>
      <c r="BB1088" s="997"/>
      <c r="BC1088" s="547"/>
      <c r="BD1088" s="997"/>
      <c r="BE1088" s="547"/>
      <c r="BF1088" s="997"/>
      <c r="BG1088" s="547"/>
      <c r="BH1088" s="997"/>
      <c r="BI1088" s="547"/>
      <c r="BJ1088" s="997"/>
      <c r="BK1088" s="547"/>
      <c r="BL1088" s="997"/>
      <c r="BM1088" s="547"/>
      <c r="BN1088" s="997"/>
      <c r="BO1088" s="547"/>
      <c r="BP1088" s="997"/>
      <c r="BQ1088" s="547"/>
      <c r="BR1088" s="997"/>
      <c r="BS1088" s="547"/>
      <c r="BT1088" s="997"/>
      <c r="BU1088" s="547"/>
      <c r="BV1088" s="643"/>
      <c r="BW1088" s="644"/>
      <c r="BX1088" s="776"/>
      <c r="BY1088" s="644"/>
      <c r="BZ1088" s="343"/>
      <c r="CA1088" s="338"/>
      <c r="CB1088" s="338"/>
      <c r="CC1088" s="338"/>
      <c r="CD1088" s="338"/>
      <c r="CE1088" s="338"/>
      <c r="CF1088" s="338"/>
    </row>
    <row r="1089" ht="15.75" customHeight="1">
      <c r="A1089" s="769"/>
      <c r="B1089" s="338"/>
      <c r="C1089" s="338"/>
      <c r="D1089" s="338"/>
      <c r="E1089" s="338"/>
      <c r="F1089" s="346"/>
      <c r="G1089" s="773"/>
      <c r="H1089" s="671"/>
      <c r="I1089" s="774"/>
      <c r="J1089" s="418"/>
      <c r="K1089" s="407"/>
      <c r="L1089" s="997"/>
      <c r="M1089" s="547"/>
      <c r="N1089" s="997"/>
      <c r="O1089" s="547"/>
      <c r="P1089" s="997"/>
      <c r="Q1089" s="547"/>
      <c r="R1089" s="997"/>
      <c r="S1089" s="547"/>
      <c r="T1089" s="997"/>
      <c r="U1089" s="547"/>
      <c r="V1089" s="997"/>
      <c r="W1089" s="547"/>
      <c r="X1089" s="997"/>
      <c r="Y1089" s="547"/>
      <c r="Z1089" s="997"/>
      <c r="AA1089" s="547"/>
      <c r="AB1089" s="997"/>
      <c r="AC1089" s="547"/>
      <c r="AD1089" s="997"/>
      <c r="AE1089" s="547"/>
      <c r="AF1089" s="997"/>
      <c r="AG1089" s="547"/>
      <c r="AH1089" s="997"/>
      <c r="AI1089" s="547"/>
      <c r="AJ1089" s="997"/>
      <c r="AK1089" s="547"/>
      <c r="AL1089" s="997"/>
      <c r="AM1089" s="547"/>
      <c r="AN1089" s="997"/>
      <c r="AO1089" s="547"/>
      <c r="AP1089" s="997"/>
      <c r="AQ1089" s="547"/>
      <c r="AR1089" s="997"/>
      <c r="AS1089" s="547"/>
      <c r="AT1089" s="997"/>
      <c r="AU1089" s="547"/>
      <c r="AV1089" s="997"/>
      <c r="AW1089" s="547"/>
      <c r="AX1089" s="997"/>
      <c r="AY1089" s="547"/>
      <c r="AZ1089" s="997"/>
      <c r="BA1089" s="547"/>
      <c r="BB1089" s="997"/>
      <c r="BC1089" s="547"/>
      <c r="BD1089" s="997"/>
      <c r="BE1089" s="547"/>
      <c r="BF1089" s="997"/>
      <c r="BG1089" s="547"/>
      <c r="BH1089" s="997"/>
      <c r="BI1089" s="547"/>
      <c r="BJ1089" s="997"/>
      <c r="BK1089" s="547"/>
      <c r="BL1089" s="997"/>
      <c r="BM1089" s="547"/>
      <c r="BN1089" s="997"/>
      <c r="BO1089" s="547"/>
      <c r="BP1089" s="997"/>
      <c r="BQ1089" s="547"/>
      <c r="BR1089" s="997"/>
      <c r="BS1089" s="547"/>
      <c r="BT1089" s="997"/>
      <c r="BU1089" s="547"/>
      <c r="BV1089" s="643"/>
      <c r="BW1089" s="644"/>
      <c r="BX1089" s="776"/>
      <c r="BY1089" s="644"/>
      <c r="BZ1089" s="343"/>
      <c r="CA1089" s="338"/>
      <c r="CB1089" s="338"/>
      <c r="CC1089" s="338"/>
      <c r="CD1089" s="338"/>
      <c r="CE1089" s="338"/>
      <c r="CF1089" s="338"/>
    </row>
    <row r="1090" ht="15.75" customHeight="1">
      <c r="A1090" s="769"/>
      <c r="B1090" s="338"/>
      <c r="C1090" s="338"/>
      <c r="D1090" s="338"/>
      <c r="E1090" s="338"/>
      <c r="F1090" s="346"/>
      <c r="G1090" s="773"/>
      <c r="H1090" s="671"/>
      <c r="I1090" s="774"/>
      <c r="J1090" s="418"/>
      <c r="K1090" s="407"/>
      <c r="L1090" s="997"/>
      <c r="M1090" s="547"/>
      <c r="N1090" s="997"/>
      <c r="O1090" s="547"/>
      <c r="P1090" s="997"/>
      <c r="Q1090" s="547"/>
      <c r="R1090" s="997"/>
      <c r="S1090" s="547"/>
      <c r="T1090" s="997"/>
      <c r="U1090" s="547"/>
      <c r="V1090" s="997"/>
      <c r="W1090" s="547"/>
      <c r="X1090" s="997"/>
      <c r="Y1090" s="547"/>
      <c r="Z1090" s="997"/>
      <c r="AA1090" s="547"/>
      <c r="AB1090" s="997"/>
      <c r="AC1090" s="547"/>
      <c r="AD1090" s="997"/>
      <c r="AE1090" s="547"/>
      <c r="AF1090" s="997"/>
      <c r="AG1090" s="547"/>
      <c r="AH1090" s="997"/>
      <c r="AI1090" s="547"/>
      <c r="AJ1090" s="997"/>
      <c r="AK1090" s="547"/>
      <c r="AL1090" s="997"/>
      <c r="AM1090" s="547"/>
      <c r="AN1090" s="997"/>
      <c r="AO1090" s="547"/>
      <c r="AP1090" s="997"/>
      <c r="AQ1090" s="547"/>
      <c r="AR1090" s="997"/>
      <c r="AS1090" s="547"/>
      <c r="AT1090" s="997"/>
      <c r="AU1090" s="547"/>
      <c r="AV1090" s="997"/>
      <c r="AW1090" s="547"/>
      <c r="AX1090" s="997"/>
      <c r="AY1090" s="547"/>
      <c r="AZ1090" s="997"/>
      <c r="BA1090" s="547"/>
      <c r="BB1090" s="997"/>
      <c r="BC1090" s="547"/>
      <c r="BD1090" s="997"/>
      <c r="BE1090" s="547"/>
      <c r="BF1090" s="997"/>
      <c r="BG1090" s="547"/>
      <c r="BH1090" s="997"/>
      <c r="BI1090" s="547"/>
      <c r="BJ1090" s="997"/>
      <c r="BK1090" s="547"/>
      <c r="BL1090" s="997"/>
      <c r="BM1090" s="547"/>
      <c r="BN1090" s="997"/>
      <c r="BO1090" s="547"/>
      <c r="BP1090" s="997"/>
      <c r="BQ1090" s="547"/>
      <c r="BR1090" s="997"/>
      <c r="BS1090" s="547"/>
      <c r="BT1090" s="997"/>
      <c r="BU1090" s="547"/>
      <c r="BV1090" s="643"/>
      <c r="BW1090" s="644"/>
      <c r="BX1090" s="776"/>
      <c r="BY1090" s="644"/>
      <c r="BZ1090" s="343"/>
      <c r="CA1090" s="338"/>
      <c r="CB1090" s="338"/>
      <c r="CC1090" s="338"/>
      <c r="CD1090" s="338"/>
      <c r="CE1090" s="338"/>
      <c r="CF1090" s="338"/>
    </row>
    <row r="1091" ht="15.75" customHeight="1">
      <c r="A1091" s="769"/>
      <c r="B1091" s="338"/>
      <c r="C1091" s="338"/>
      <c r="D1091" s="338"/>
      <c r="E1091" s="338"/>
      <c r="F1091" s="346"/>
      <c r="G1091" s="773"/>
      <c r="H1091" s="671"/>
      <c r="I1091" s="774"/>
      <c r="J1091" s="418"/>
      <c r="K1091" s="407"/>
      <c r="L1091" s="997"/>
      <c r="M1091" s="547"/>
      <c r="N1091" s="997"/>
      <c r="O1091" s="547"/>
      <c r="P1091" s="997"/>
      <c r="Q1091" s="547"/>
      <c r="R1091" s="997"/>
      <c r="S1091" s="547"/>
      <c r="T1091" s="997"/>
      <c r="U1091" s="547"/>
      <c r="V1091" s="997"/>
      <c r="W1091" s="547"/>
      <c r="X1091" s="997"/>
      <c r="Y1091" s="547"/>
      <c r="Z1091" s="997"/>
      <c r="AA1091" s="547"/>
      <c r="AB1091" s="997"/>
      <c r="AC1091" s="547"/>
      <c r="AD1091" s="997"/>
      <c r="AE1091" s="547"/>
      <c r="AF1091" s="997"/>
      <c r="AG1091" s="547"/>
      <c r="AH1091" s="997"/>
      <c r="AI1091" s="547"/>
      <c r="AJ1091" s="997"/>
      <c r="AK1091" s="547"/>
      <c r="AL1091" s="997"/>
      <c r="AM1091" s="547"/>
      <c r="AN1091" s="997"/>
      <c r="AO1091" s="547"/>
      <c r="AP1091" s="997"/>
      <c r="AQ1091" s="547"/>
      <c r="AR1091" s="997"/>
      <c r="AS1091" s="547"/>
      <c r="AT1091" s="997"/>
      <c r="AU1091" s="547"/>
      <c r="AV1091" s="997"/>
      <c r="AW1091" s="547"/>
      <c r="AX1091" s="997"/>
      <c r="AY1091" s="547"/>
      <c r="AZ1091" s="997"/>
      <c r="BA1091" s="547"/>
      <c r="BB1091" s="997"/>
      <c r="BC1091" s="547"/>
      <c r="BD1091" s="997"/>
      <c r="BE1091" s="547"/>
      <c r="BF1091" s="997"/>
      <c r="BG1091" s="547"/>
      <c r="BH1091" s="997"/>
      <c r="BI1091" s="547"/>
      <c r="BJ1091" s="997"/>
      <c r="BK1091" s="547"/>
      <c r="BL1091" s="997"/>
      <c r="BM1091" s="547"/>
      <c r="BN1091" s="997"/>
      <c r="BO1091" s="547"/>
      <c r="BP1091" s="997"/>
      <c r="BQ1091" s="547"/>
      <c r="BR1091" s="997"/>
      <c r="BS1091" s="547"/>
      <c r="BT1091" s="997"/>
      <c r="BU1091" s="547"/>
      <c r="BV1091" s="643"/>
      <c r="BW1091" s="644"/>
      <c r="BX1091" s="776"/>
      <c r="BY1091" s="644"/>
      <c r="BZ1091" s="343"/>
      <c r="CA1091" s="338"/>
      <c r="CB1091" s="338"/>
      <c r="CC1091" s="338"/>
      <c r="CD1091" s="338"/>
      <c r="CE1091" s="338"/>
      <c r="CF1091" s="338"/>
    </row>
    <row r="1092" ht="15.75" customHeight="1">
      <c r="A1092" s="769"/>
      <c r="B1092" s="338"/>
      <c r="C1092" s="338"/>
      <c r="D1092" s="338"/>
      <c r="E1092" s="338"/>
      <c r="F1092" s="346"/>
      <c r="G1092" s="773"/>
      <c r="H1092" s="671"/>
      <c r="I1092" s="774"/>
      <c r="J1092" s="418"/>
      <c r="K1092" s="407"/>
      <c r="L1092" s="997"/>
      <c r="M1092" s="547"/>
      <c r="N1092" s="997"/>
      <c r="O1092" s="547"/>
      <c r="P1092" s="997"/>
      <c r="Q1092" s="547"/>
      <c r="R1092" s="997"/>
      <c r="S1092" s="547"/>
      <c r="T1092" s="997"/>
      <c r="U1092" s="547"/>
      <c r="V1092" s="997"/>
      <c r="W1092" s="547"/>
      <c r="X1092" s="997"/>
      <c r="Y1092" s="547"/>
      <c r="Z1092" s="997"/>
      <c r="AA1092" s="547"/>
      <c r="AB1092" s="997"/>
      <c r="AC1092" s="547"/>
      <c r="AD1092" s="997"/>
      <c r="AE1092" s="547"/>
      <c r="AF1092" s="997"/>
      <c r="AG1092" s="547"/>
      <c r="AH1092" s="997"/>
      <c r="AI1092" s="547"/>
      <c r="AJ1092" s="997"/>
      <c r="AK1092" s="547"/>
      <c r="AL1092" s="997"/>
      <c r="AM1092" s="547"/>
      <c r="AN1092" s="997"/>
      <c r="AO1092" s="547"/>
      <c r="AP1092" s="997"/>
      <c r="AQ1092" s="547"/>
      <c r="AR1092" s="997"/>
      <c r="AS1092" s="547"/>
      <c r="AT1092" s="997"/>
      <c r="AU1092" s="547"/>
      <c r="AV1092" s="997"/>
      <c r="AW1092" s="547"/>
      <c r="AX1092" s="997"/>
      <c r="AY1092" s="547"/>
      <c r="AZ1092" s="997"/>
      <c r="BA1092" s="547"/>
      <c r="BB1092" s="997"/>
      <c r="BC1092" s="547"/>
      <c r="BD1092" s="997"/>
      <c r="BE1092" s="547"/>
      <c r="BF1092" s="997"/>
      <c r="BG1092" s="547"/>
      <c r="BH1092" s="997"/>
      <c r="BI1092" s="547"/>
      <c r="BJ1092" s="997"/>
      <c r="BK1092" s="547"/>
      <c r="BL1092" s="997"/>
      <c r="BM1092" s="547"/>
      <c r="BN1092" s="997"/>
      <c r="BO1092" s="547"/>
      <c r="BP1092" s="997"/>
      <c r="BQ1092" s="547"/>
      <c r="BR1092" s="997"/>
      <c r="BS1092" s="547"/>
      <c r="BT1092" s="997"/>
      <c r="BU1092" s="547"/>
      <c r="BV1092" s="643"/>
      <c r="BW1092" s="644"/>
      <c r="BX1092" s="776"/>
      <c r="BY1092" s="644"/>
      <c r="BZ1092" s="343"/>
      <c r="CA1092" s="338"/>
      <c r="CB1092" s="338"/>
      <c r="CC1092" s="338"/>
      <c r="CD1092" s="338"/>
      <c r="CE1092" s="338"/>
      <c r="CF1092" s="338"/>
    </row>
    <row r="1093" ht="15.75" customHeight="1">
      <c r="A1093" s="769"/>
      <c r="B1093" s="338"/>
      <c r="C1093" s="338"/>
      <c r="D1093" s="338"/>
      <c r="E1093" s="338"/>
      <c r="F1093" s="346"/>
      <c r="G1093" s="773"/>
      <c r="H1093" s="671"/>
      <c r="I1093" s="774"/>
      <c r="J1093" s="418"/>
      <c r="K1093" s="407"/>
      <c r="L1093" s="997"/>
      <c r="M1093" s="547"/>
      <c r="N1093" s="997"/>
      <c r="O1093" s="547"/>
      <c r="P1093" s="997"/>
      <c r="Q1093" s="547"/>
      <c r="R1093" s="997"/>
      <c r="S1093" s="547"/>
      <c r="T1093" s="997"/>
      <c r="U1093" s="547"/>
      <c r="V1093" s="997"/>
      <c r="W1093" s="547"/>
      <c r="X1093" s="997"/>
      <c r="Y1093" s="547"/>
      <c r="Z1093" s="997"/>
      <c r="AA1093" s="547"/>
      <c r="AB1093" s="997"/>
      <c r="AC1093" s="547"/>
      <c r="AD1093" s="997"/>
      <c r="AE1093" s="547"/>
      <c r="AF1093" s="997"/>
      <c r="AG1093" s="547"/>
      <c r="AH1093" s="997"/>
      <c r="AI1093" s="547"/>
      <c r="AJ1093" s="997"/>
      <c r="AK1093" s="547"/>
      <c r="AL1093" s="997"/>
      <c r="AM1093" s="547"/>
      <c r="AN1093" s="997"/>
      <c r="AO1093" s="547"/>
      <c r="AP1093" s="997"/>
      <c r="AQ1093" s="547"/>
      <c r="AR1093" s="997"/>
      <c r="AS1093" s="547"/>
      <c r="AT1093" s="997"/>
      <c r="AU1093" s="547"/>
      <c r="AV1093" s="997"/>
      <c r="AW1093" s="547"/>
      <c r="AX1093" s="997"/>
      <c r="AY1093" s="547"/>
      <c r="AZ1093" s="997"/>
      <c r="BA1093" s="547"/>
      <c r="BB1093" s="997"/>
      <c r="BC1093" s="547"/>
      <c r="BD1093" s="997"/>
      <c r="BE1093" s="547"/>
      <c r="BF1093" s="997"/>
      <c r="BG1093" s="547"/>
      <c r="BH1093" s="997"/>
      <c r="BI1093" s="547"/>
      <c r="BJ1093" s="997"/>
      <c r="BK1093" s="547"/>
      <c r="BL1093" s="997"/>
      <c r="BM1093" s="547"/>
      <c r="BN1093" s="997"/>
      <c r="BO1093" s="547"/>
      <c r="BP1093" s="997"/>
      <c r="BQ1093" s="547"/>
      <c r="BR1093" s="997"/>
      <c r="BS1093" s="547"/>
      <c r="BT1093" s="997"/>
      <c r="BU1093" s="547"/>
      <c r="BV1093" s="643"/>
      <c r="BW1093" s="644"/>
      <c r="BX1093" s="776"/>
      <c r="BY1093" s="644"/>
      <c r="BZ1093" s="343"/>
      <c r="CA1093" s="338"/>
      <c r="CB1093" s="338"/>
      <c r="CC1093" s="338"/>
      <c r="CD1093" s="338"/>
      <c r="CE1093" s="338"/>
      <c r="CF1093" s="338"/>
    </row>
    <row r="1094" ht="15.75" customHeight="1">
      <c r="A1094" s="769"/>
      <c r="B1094" s="338"/>
      <c r="C1094" s="338"/>
      <c r="D1094" s="338"/>
      <c r="E1094" s="338"/>
      <c r="F1094" s="346"/>
      <c r="G1094" s="773"/>
      <c r="H1094" s="671"/>
      <c r="I1094" s="774"/>
      <c r="J1094" s="418"/>
      <c r="K1094" s="407"/>
      <c r="L1094" s="997"/>
      <c r="M1094" s="547"/>
      <c r="N1094" s="997"/>
      <c r="O1094" s="547"/>
      <c r="P1094" s="997"/>
      <c r="Q1094" s="547"/>
      <c r="R1094" s="997"/>
      <c r="S1094" s="547"/>
      <c r="T1094" s="997"/>
      <c r="U1094" s="547"/>
      <c r="V1094" s="997"/>
      <c r="W1094" s="547"/>
      <c r="X1094" s="997"/>
      <c r="Y1094" s="547"/>
      <c r="Z1094" s="997"/>
      <c r="AA1094" s="547"/>
      <c r="AB1094" s="997"/>
      <c r="AC1094" s="547"/>
      <c r="AD1094" s="997"/>
      <c r="AE1094" s="547"/>
      <c r="AF1094" s="997"/>
      <c r="AG1094" s="547"/>
      <c r="AH1094" s="997"/>
      <c r="AI1094" s="547"/>
      <c r="AJ1094" s="997"/>
      <c r="AK1094" s="547"/>
      <c r="AL1094" s="997"/>
      <c r="AM1094" s="547"/>
      <c r="AN1094" s="997"/>
      <c r="AO1094" s="547"/>
      <c r="AP1094" s="997"/>
      <c r="AQ1094" s="547"/>
      <c r="AR1094" s="997"/>
      <c r="AS1094" s="547"/>
      <c r="AT1094" s="997"/>
      <c r="AU1094" s="547"/>
      <c r="AV1094" s="997"/>
      <c r="AW1094" s="547"/>
      <c r="AX1094" s="997"/>
      <c r="AY1094" s="547"/>
      <c r="AZ1094" s="997"/>
      <c r="BA1094" s="547"/>
      <c r="BB1094" s="997"/>
      <c r="BC1094" s="547"/>
      <c r="BD1094" s="997"/>
      <c r="BE1094" s="547"/>
      <c r="BF1094" s="997"/>
      <c r="BG1094" s="547"/>
      <c r="BH1094" s="997"/>
      <c r="BI1094" s="547"/>
      <c r="BJ1094" s="997"/>
      <c r="BK1094" s="547"/>
      <c r="BL1094" s="997"/>
      <c r="BM1094" s="547"/>
      <c r="BN1094" s="997"/>
      <c r="BO1094" s="547"/>
      <c r="BP1094" s="997"/>
      <c r="BQ1094" s="547"/>
      <c r="BR1094" s="997"/>
      <c r="BS1094" s="547"/>
      <c r="BT1094" s="997"/>
      <c r="BU1094" s="547"/>
      <c r="BV1094" s="643"/>
      <c r="BW1094" s="644"/>
      <c r="BX1094" s="776"/>
      <c r="BY1094" s="644"/>
      <c r="BZ1094" s="343"/>
      <c r="CA1094" s="338"/>
      <c r="CB1094" s="338"/>
      <c r="CC1094" s="338"/>
      <c r="CD1094" s="338"/>
      <c r="CE1094" s="338"/>
      <c r="CF1094" s="338"/>
    </row>
    <row r="1095" ht="15.75" customHeight="1">
      <c r="A1095" s="769"/>
      <c r="B1095" s="338"/>
      <c r="C1095" s="338"/>
      <c r="D1095" s="338"/>
      <c r="E1095" s="338"/>
      <c r="F1095" s="346"/>
      <c r="G1095" s="773"/>
      <c r="H1095" s="671"/>
      <c r="I1095" s="774"/>
      <c r="J1095" s="418"/>
      <c r="K1095" s="407"/>
      <c r="L1095" s="997"/>
      <c r="M1095" s="547"/>
      <c r="N1095" s="997"/>
      <c r="O1095" s="547"/>
      <c r="P1095" s="997"/>
      <c r="Q1095" s="547"/>
      <c r="R1095" s="997"/>
      <c r="S1095" s="547"/>
      <c r="T1095" s="997"/>
      <c r="U1095" s="547"/>
      <c r="V1095" s="997"/>
      <c r="W1095" s="547"/>
      <c r="X1095" s="997"/>
      <c r="Y1095" s="547"/>
      <c r="Z1095" s="997"/>
      <c r="AA1095" s="547"/>
      <c r="AB1095" s="997"/>
      <c r="AC1095" s="547"/>
      <c r="AD1095" s="997"/>
      <c r="AE1095" s="547"/>
      <c r="AF1095" s="997"/>
      <c r="AG1095" s="547"/>
      <c r="AH1095" s="997"/>
      <c r="AI1095" s="547"/>
      <c r="AJ1095" s="997"/>
      <c r="AK1095" s="547"/>
      <c r="AL1095" s="997"/>
      <c r="AM1095" s="547"/>
      <c r="AN1095" s="997"/>
      <c r="AO1095" s="547"/>
      <c r="AP1095" s="997"/>
      <c r="AQ1095" s="547"/>
      <c r="AR1095" s="997"/>
      <c r="AS1095" s="547"/>
      <c r="AT1095" s="997"/>
      <c r="AU1095" s="547"/>
      <c r="AV1095" s="997"/>
      <c r="AW1095" s="547"/>
      <c r="AX1095" s="997"/>
      <c r="AY1095" s="547"/>
      <c r="AZ1095" s="997"/>
      <c r="BA1095" s="547"/>
      <c r="BB1095" s="997"/>
      <c r="BC1095" s="547"/>
      <c r="BD1095" s="997"/>
      <c r="BE1095" s="547"/>
      <c r="BF1095" s="997"/>
      <c r="BG1095" s="547"/>
      <c r="BH1095" s="997"/>
      <c r="BI1095" s="547"/>
      <c r="BJ1095" s="997"/>
      <c r="BK1095" s="547"/>
      <c r="BL1095" s="997"/>
      <c r="BM1095" s="547"/>
      <c r="BN1095" s="997"/>
      <c r="BO1095" s="547"/>
      <c r="BP1095" s="997"/>
      <c r="BQ1095" s="547"/>
      <c r="BR1095" s="997"/>
      <c r="BS1095" s="547"/>
      <c r="BT1095" s="997"/>
      <c r="BU1095" s="547"/>
      <c r="BV1095" s="643"/>
      <c r="BW1095" s="644"/>
      <c r="BX1095" s="776"/>
      <c r="BY1095" s="644"/>
      <c r="BZ1095" s="343"/>
      <c r="CA1095" s="338"/>
      <c r="CB1095" s="338"/>
      <c r="CC1095" s="338"/>
      <c r="CD1095" s="338"/>
      <c r="CE1095" s="338"/>
      <c r="CF1095" s="338"/>
    </row>
    <row r="1096" ht="15.75" customHeight="1">
      <c r="A1096" s="769"/>
      <c r="B1096" s="338"/>
      <c r="C1096" s="338"/>
      <c r="D1096" s="338"/>
      <c r="E1096" s="338"/>
      <c r="F1096" s="346"/>
      <c r="G1096" s="773"/>
      <c r="H1096" s="671"/>
      <c r="I1096" s="774"/>
      <c r="J1096" s="418"/>
      <c r="K1096" s="407"/>
      <c r="L1096" s="997"/>
      <c r="M1096" s="547"/>
      <c r="N1096" s="997"/>
      <c r="O1096" s="547"/>
      <c r="P1096" s="997"/>
      <c r="Q1096" s="547"/>
      <c r="R1096" s="997"/>
      <c r="S1096" s="547"/>
      <c r="T1096" s="997"/>
      <c r="U1096" s="547"/>
      <c r="V1096" s="997"/>
      <c r="W1096" s="547"/>
      <c r="X1096" s="997"/>
      <c r="Y1096" s="547"/>
      <c r="Z1096" s="997"/>
      <c r="AA1096" s="547"/>
      <c r="AB1096" s="997"/>
      <c r="AC1096" s="547"/>
      <c r="AD1096" s="997"/>
      <c r="AE1096" s="547"/>
      <c r="AF1096" s="997"/>
      <c r="AG1096" s="547"/>
      <c r="AH1096" s="997"/>
      <c r="AI1096" s="547"/>
      <c r="AJ1096" s="997"/>
      <c r="AK1096" s="547"/>
      <c r="AL1096" s="997"/>
      <c r="AM1096" s="547"/>
      <c r="AN1096" s="997"/>
      <c r="AO1096" s="547"/>
      <c r="AP1096" s="997"/>
      <c r="AQ1096" s="547"/>
      <c r="AR1096" s="997"/>
      <c r="AS1096" s="547"/>
      <c r="AT1096" s="997"/>
      <c r="AU1096" s="547"/>
      <c r="AV1096" s="997"/>
      <c r="AW1096" s="547"/>
      <c r="AX1096" s="997"/>
      <c r="AY1096" s="547"/>
      <c r="AZ1096" s="997"/>
      <c r="BA1096" s="547"/>
      <c r="BB1096" s="997"/>
      <c r="BC1096" s="547"/>
      <c r="BD1096" s="997"/>
      <c r="BE1096" s="547"/>
      <c r="BF1096" s="997"/>
      <c r="BG1096" s="547"/>
      <c r="BH1096" s="997"/>
      <c r="BI1096" s="547"/>
      <c r="BJ1096" s="997"/>
      <c r="BK1096" s="547"/>
      <c r="BL1096" s="997"/>
      <c r="BM1096" s="547"/>
      <c r="BN1096" s="997"/>
      <c r="BO1096" s="547"/>
      <c r="BP1096" s="997"/>
      <c r="BQ1096" s="547"/>
      <c r="BR1096" s="997"/>
      <c r="BS1096" s="547"/>
      <c r="BT1096" s="997"/>
      <c r="BU1096" s="547"/>
      <c r="BV1096" s="643"/>
      <c r="BW1096" s="644"/>
      <c r="BX1096" s="776"/>
      <c r="BY1096" s="644"/>
      <c r="BZ1096" s="343"/>
      <c r="CA1096" s="338"/>
      <c r="CB1096" s="338"/>
      <c r="CC1096" s="338"/>
      <c r="CD1096" s="338"/>
      <c r="CE1096" s="338"/>
      <c r="CF1096" s="338"/>
    </row>
    <row r="1097" ht="15.75" customHeight="1">
      <c r="A1097" s="769"/>
      <c r="B1097" s="338"/>
      <c r="C1097" s="338"/>
      <c r="D1097" s="338"/>
      <c r="E1097" s="338"/>
      <c r="F1097" s="346"/>
      <c r="G1097" s="773"/>
      <c r="H1097" s="671"/>
      <c r="I1097" s="774"/>
      <c r="J1097" s="418"/>
      <c r="K1097" s="407"/>
      <c r="L1097" s="997"/>
      <c r="M1097" s="547"/>
      <c r="N1097" s="997"/>
      <c r="O1097" s="547"/>
      <c r="P1097" s="997"/>
      <c r="Q1097" s="547"/>
      <c r="R1097" s="997"/>
      <c r="S1097" s="547"/>
      <c r="T1097" s="997"/>
      <c r="U1097" s="547"/>
      <c r="V1097" s="997"/>
      <c r="W1097" s="547"/>
      <c r="X1097" s="997"/>
      <c r="Y1097" s="547"/>
      <c r="Z1097" s="997"/>
      <c r="AA1097" s="547"/>
      <c r="AB1097" s="997"/>
      <c r="AC1097" s="547"/>
      <c r="AD1097" s="997"/>
      <c r="AE1097" s="547"/>
      <c r="AF1097" s="997"/>
      <c r="AG1097" s="547"/>
      <c r="AH1097" s="997"/>
      <c r="AI1097" s="547"/>
      <c r="AJ1097" s="997"/>
      <c r="AK1097" s="547"/>
      <c r="AL1097" s="997"/>
      <c r="AM1097" s="547"/>
      <c r="AN1097" s="997"/>
      <c r="AO1097" s="547"/>
      <c r="AP1097" s="997"/>
      <c r="AQ1097" s="547"/>
      <c r="AR1097" s="997"/>
      <c r="AS1097" s="547"/>
      <c r="AT1097" s="997"/>
      <c r="AU1097" s="547"/>
      <c r="AV1097" s="997"/>
      <c r="AW1097" s="547"/>
      <c r="AX1097" s="997"/>
      <c r="AY1097" s="547"/>
      <c r="AZ1097" s="997"/>
      <c r="BA1097" s="547"/>
      <c r="BB1097" s="997"/>
      <c r="BC1097" s="547"/>
      <c r="BD1097" s="997"/>
      <c r="BE1097" s="547"/>
      <c r="BF1097" s="997"/>
      <c r="BG1097" s="547"/>
      <c r="BH1097" s="997"/>
      <c r="BI1097" s="547"/>
      <c r="BJ1097" s="997"/>
      <c r="BK1097" s="547"/>
      <c r="BL1097" s="997"/>
      <c r="BM1097" s="547"/>
      <c r="BN1097" s="997"/>
      <c r="BO1097" s="547"/>
      <c r="BP1097" s="997"/>
      <c r="BQ1097" s="547"/>
      <c r="BR1097" s="997"/>
      <c r="BS1097" s="547"/>
      <c r="BT1097" s="997"/>
      <c r="BU1097" s="547"/>
      <c r="BV1097" s="643"/>
      <c r="BW1097" s="644"/>
      <c r="BX1097" s="776"/>
      <c r="BY1097" s="644"/>
      <c r="BZ1097" s="343"/>
      <c r="CA1097" s="338"/>
      <c r="CB1097" s="338"/>
      <c r="CC1097" s="338"/>
      <c r="CD1097" s="338"/>
      <c r="CE1097" s="338"/>
      <c r="CF1097" s="338"/>
    </row>
    <row r="1098" ht="15.75" customHeight="1">
      <c r="A1098" s="769"/>
      <c r="B1098" s="338"/>
      <c r="C1098" s="338"/>
      <c r="D1098" s="338"/>
      <c r="E1098" s="338"/>
      <c r="F1098" s="346"/>
      <c r="G1098" s="773"/>
      <c r="H1098" s="671"/>
      <c r="I1098" s="774"/>
      <c r="J1098" s="418"/>
      <c r="K1098" s="407"/>
      <c r="L1098" s="997"/>
      <c r="M1098" s="547"/>
      <c r="N1098" s="997"/>
      <c r="O1098" s="547"/>
      <c r="P1098" s="997"/>
      <c r="Q1098" s="547"/>
      <c r="R1098" s="997"/>
      <c r="S1098" s="547"/>
      <c r="T1098" s="997"/>
      <c r="U1098" s="547"/>
      <c r="V1098" s="997"/>
      <c r="W1098" s="547"/>
      <c r="X1098" s="997"/>
      <c r="Y1098" s="547"/>
      <c r="Z1098" s="997"/>
      <c r="AA1098" s="547"/>
      <c r="AB1098" s="997"/>
      <c r="AC1098" s="547"/>
      <c r="AD1098" s="997"/>
      <c r="AE1098" s="547"/>
      <c r="AF1098" s="997"/>
      <c r="AG1098" s="547"/>
      <c r="AH1098" s="997"/>
      <c r="AI1098" s="547"/>
      <c r="AJ1098" s="997"/>
      <c r="AK1098" s="547"/>
      <c r="AL1098" s="997"/>
      <c r="AM1098" s="547"/>
      <c r="AN1098" s="997"/>
      <c r="AO1098" s="547"/>
      <c r="AP1098" s="997"/>
      <c r="AQ1098" s="547"/>
      <c r="AR1098" s="997"/>
      <c r="AS1098" s="547"/>
      <c r="AT1098" s="997"/>
      <c r="AU1098" s="547"/>
      <c r="AV1098" s="997"/>
      <c r="AW1098" s="547"/>
      <c r="AX1098" s="997"/>
      <c r="AY1098" s="547"/>
      <c r="AZ1098" s="997"/>
      <c r="BA1098" s="547"/>
      <c r="BB1098" s="997"/>
      <c r="BC1098" s="547"/>
      <c r="BD1098" s="997"/>
      <c r="BE1098" s="547"/>
      <c r="BF1098" s="997"/>
      <c r="BG1098" s="547"/>
      <c r="BH1098" s="997"/>
      <c r="BI1098" s="547"/>
      <c r="BJ1098" s="997"/>
      <c r="BK1098" s="547"/>
      <c r="BL1098" s="997"/>
      <c r="BM1098" s="547"/>
      <c r="BN1098" s="997"/>
      <c r="BO1098" s="547"/>
      <c r="BP1098" s="997"/>
      <c r="BQ1098" s="547"/>
      <c r="BR1098" s="997"/>
      <c r="BS1098" s="547"/>
      <c r="BT1098" s="997"/>
      <c r="BU1098" s="547"/>
      <c r="BV1098" s="643"/>
      <c r="BW1098" s="644"/>
      <c r="BX1098" s="776"/>
      <c r="BY1098" s="644"/>
      <c r="BZ1098" s="343"/>
      <c r="CA1098" s="338"/>
      <c r="CB1098" s="338"/>
      <c r="CC1098" s="338"/>
      <c r="CD1098" s="338"/>
      <c r="CE1098" s="338"/>
      <c r="CF1098" s="338"/>
    </row>
    <row r="1099" ht="15.75" customHeight="1">
      <c r="A1099" s="769"/>
      <c r="B1099" s="338"/>
      <c r="C1099" s="338"/>
      <c r="D1099" s="338"/>
      <c r="E1099" s="338"/>
      <c r="F1099" s="346"/>
      <c r="G1099" s="773"/>
      <c r="H1099" s="671"/>
      <c r="I1099" s="774"/>
      <c r="J1099" s="418"/>
      <c r="K1099" s="407"/>
      <c r="L1099" s="997"/>
      <c r="M1099" s="547"/>
      <c r="N1099" s="997"/>
      <c r="O1099" s="547"/>
      <c r="P1099" s="997"/>
      <c r="Q1099" s="547"/>
      <c r="R1099" s="997"/>
      <c r="S1099" s="547"/>
      <c r="T1099" s="997"/>
      <c r="U1099" s="547"/>
      <c r="V1099" s="997"/>
      <c r="W1099" s="547"/>
      <c r="X1099" s="997"/>
      <c r="Y1099" s="547"/>
      <c r="Z1099" s="997"/>
      <c r="AA1099" s="547"/>
      <c r="AB1099" s="997"/>
      <c r="AC1099" s="547"/>
      <c r="AD1099" s="997"/>
      <c r="AE1099" s="547"/>
      <c r="AF1099" s="997"/>
      <c r="AG1099" s="547"/>
      <c r="AH1099" s="997"/>
      <c r="AI1099" s="547"/>
      <c r="AJ1099" s="997"/>
      <c r="AK1099" s="547"/>
      <c r="AL1099" s="997"/>
      <c r="AM1099" s="547"/>
      <c r="AN1099" s="997"/>
      <c r="AO1099" s="547"/>
      <c r="AP1099" s="997"/>
      <c r="AQ1099" s="547"/>
      <c r="AR1099" s="997"/>
      <c r="AS1099" s="547"/>
      <c r="AT1099" s="997"/>
      <c r="AU1099" s="547"/>
      <c r="AV1099" s="997"/>
      <c r="AW1099" s="547"/>
      <c r="AX1099" s="997"/>
      <c r="AY1099" s="547"/>
      <c r="AZ1099" s="997"/>
      <c r="BA1099" s="547"/>
      <c r="BB1099" s="997"/>
      <c r="BC1099" s="547"/>
      <c r="BD1099" s="997"/>
      <c r="BE1099" s="547"/>
      <c r="BF1099" s="997"/>
      <c r="BG1099" s="547"/>
      <c r="BH1099" s="997"/>
      <c r="BI1099" s="547"/>
      <c r="BJ1099" s="997"/>
      <c r="BK1099" s="547"/>
      <c r="BL1099" s="997"/>
      <c r="BM1099" s="547"/>
      <c r="BN1099" s="997"/>
      <c r="BO1099" s="547"/>
      <c r="BP1099" s="997"/>
      <c r="BQ1099" s="547"/>
      <c r="BR1099" s="997"/>
      <c r="BS1099" s="547"/>
      <c r="BT1099" s="997"/>
      <c r="BU1099" s="547"/>
      <c r="BV1099" s="643"/>
      <c r="BW1099" s="644"/>
      <c r="BX1099" s="776"/>
      <c r="BY1099" s="644"/>
      <c r="BZ1099" s="343"/>
      <c r="CA1099" s="338"/>
      <c r="CB1099" s="338"/>
      <c r="CC1099" s="338"/>
      <c r="CD1099" s="338"/>
      <c r="CE1099" s="338"/>
      <c r="CF1099" s="338"/>
    </row>
    <row r="1100" ht="15.75" customHeight="1">
      <c r="A1100" s="769"/>
      <c r="B1100" s="338"/>
      <c r="C1100" s="338"/>
      <c r="D1100" s="338"/>
      <c r="E1100" s="338"/>
      <c r="F1100" s="346"/>
      <c r="G1100" s="773"/>
      <c r="H1100" s="671"/>
      <c r="I1100" s="774"/>
      <c r="J1100" s="418"/>
      <c r="K1100" s="407"/>
      <c r="L1100" s="997"/>
      <c r="M1100" s="547"/>
      <c r="N1100" s="997"/>
      <c r="O1100" s="547"/>
      <c r="P1100" s="997"/>
      <c r="Q1100" s="547"/>
      <c r="R1100" s="997"/>
      <c r="S1100" s="547"/>
      <c r="T1100" s="997"/>
      <c r="U1100" s="547"/>
      <c r="V1100" s="997"/>
      <c r="W1100" s="547"/>
      <c r="X1100" s="997"/>
      <c r="Y1100" s="547"/>
      <c r="Z1100" s="997"/>
      <c r="AA1100" s="547"/>
      <c r="AB1100" s="997"/>
      <c r="AC1100" s="547"/>
      <c r="AD1100" s="997"/>
      <c r="AE1100" s="547"/>
      <c r="AF1100" s="997"/>
      <c r="AG1100" s="547"/>
      <c r="AH1100" s="997"/>
      <c r="AI1100" s="547"/>
      <c r="AJ1100" s="997"/>
      <c r="AK1100" s="547"/>
      <c r="AL1100" s="997"/>
      <c r="AM1100" s="547"/>
      <c r="AN1100" s="997"/>
      <c r="AO1100" s="547"/>
      <c r="AP1100" s="997"/>
      <c r="AQ1100" s="547"/>
      <c r="AR1100" s="997"/>
      <c r="AS1100" s="547"/>
      <c r="AT1100" s="997"/>
      <c r="AU1100" s="547"/>
      <c r="AV1100" s="997"/>
      <c r="AW1100" s="547"/>
      <c r="AX1100" s="997"/>
      <c r="AY1100" s="547"/>
      <c r="AZ1100" s="997"/>
      <c r="BA1100" s="547"/>
      <c r="BB1100" s="997"/>
      <c r="BC1100" s="547"/>
      <c r="BD1100" s="997"/>
      <c r="BE1100" s="547"/>
      <c r="BF1100" s="997"/>
      <c r="BG1100" s="547"/>
      <c r="BH1100" s="997"/>
      <c r="BI1100" s="547"/>
      <c r="BJ1100" s="997"/>
      <c r="BK1100" s="547"/>
      <c r="BL1100" s="997"/>
      <c r="BM1100" s="547"/>
      <c r="BN1100" s="997"/>
      <c r="BO1100" s="547"/>
      <c r="BP1100" s="997"/>
      <c r="BQ1100" s="547"/>
      <c r="BR1100" s="997"/>
      <c r="BS1100" s="547"/>
      <c r="BT1100" s="997"/>
      <c r="BU1100" s="547"/>
      <c r="BV1100" s="643"/>
      <c r="BW1100" s="644"/>
      <c r="BX1100" s="776"/>
      <c r="BY1100" s="644"/>
      <c r="BZ1100" s="343"/>
      <c r="CA1100" s="338"/>
      <c r="CB1100" s="338"/>
      <c r="CC1100" s="338"/>
      <c r="CD1100" s="338"/>
      <c r="CE1100" s="338"/>
      <c r="CF1100" s="338"/>
    </row>
    <row r="1101" ht="15.75" customHeight="1">
      <c r="A1101" s="769"/>
      <c r="B1101" s="338"/>
      <c r="C1101" s="338"/>
      <c r="D1101" s="338"/>
      <c r="E1101" s="338"/>
      <c r="F1101" s="346"/>
      <c r="G1101" s="773"/>
      <c r="H1101" s="671"/>
      <c r="I1101" s="774"/>
      <c r="J1101" s="418"/>
      <c r="K1101" s="407"/>
      <c r="L1101" s="997"/>
      <c r="M1101" s="547"/>
      <c r="N1101" s="997"/>
      <c r="O1101" s="547"/>
      <c r="P1101" s="997"/>
      <c r="Q1101" s="547"/>
      <c r="R1101" s="997"/>
      <c r="S1101" s="547"/>
      <c r="T1101" s="997"/>
      <c r="U1101" s="547"/>
      <c r="V1101" s="997"/>
      <c r="W1101" s="547"/>
      <c r="X1101" s="997"/>
      <c r="Y1101" s="547"/>
      <c r="Z1101" s="997"/>
      <c r="AA1101" s="547"/>
      <c r="AB1101" s="997"/>
      <c r="AC1101" s="547"/>
      <c r="AD1101" s="997"/>
      <c r="AE1101" s="547"/>
      <c r="AF1101" s="997"/>
      <c r="AG1101" s="547"/>
      <c r="AH1101" s="997"/>
      <c r="AI1101" s="547"/>
      <c r="AJ1101" s="997"/>
      <c r="AK1101" s="547"/>
      <c r="AL1101" s="997"/>
      <c r="AM1101" s="547"/>
      <c r="AN1101" s="997"/>
      <c r="AO1101" s="547"/>
      <c r="AP1101" s="997"/>
      <c r="AQ1101" s="547"/>
      <c r="AR1101" s="997"/>
      <c r="AS1101" s="547"/>
      <c r="AT1101" s="997"/>
      <c r="AU1101" s="547"/>
      <c r="AV1101" s="997"/>
      <c r="AW1101" s="547"/>
      <c r="AX1101" s="997"/>
      <c r="AY1101" s="547"/>
      <c r="AZ1101" s="997"/>
      <c r="BA1101" s="547"/>
      <c r="BB1101" s="997"/>
      <c r="BC1101" s="547"/>
      <c r="BD1101" s="997"/>
      <c r="BE1101" s="547"/>
      <c r="BF1101" s="997"/>
      <c r="BG1101" s="547"/>
      <c r="BH1101" s="997"/>
      <c r="BI1101" s="547"/>
      <c r="BJ1101" s="997"/>
      <c r="BK1101" s="547"/>
      <c r="BL1101" s="997"/>
      <c r="BM1101" s="547"/>
      <c r="BN1101" s="997"/>
      <c r="BO1101" s="547"/>
      <c r="BP1101" s="997"/>
      <c r="BQ1101" s="547"/>
      <c r="BR1101" s="997"/>
      <c r="BS1101" s="547"/>
      <c r="BT1101" s="997"/>
      <c r="BU1101" s="547"/>
      <c r="BV1101" s="643"/>
      <c r="BW1101" s="644"/>
      <c r="BX1101" s="776"/>
      <c r="BY1101" s="644"/>
      <c r="BZ1101" s="343"/>
      <c r="CA1101" s="338"/>
      <c r="CB1101" s="338"/>
      <c r="CC1101" s="338"/>
      <c r="CD1101" s="338"/>
      <c r="CE1101" s="338"/>
      <c r="CF1101" s="338"/>
    </row>
    <row r="1102" ht="15.75" customHeight="1">
      <c r="A1102" s="769"/>
      <c r="B1102" s="338"/>
      <c r="C1102" s="338"/>
      <c r="D1102" s="338"/>
      <c r="E1102" s="338"/>
      <c r="F1102" s="346"/>
      <c r="G1102" s="773"/>
      <c r="H1102" s="671"/>
      <c r="I1102" s="774"/>
      <c r="J1102" s="418"/>
      <c r="K1102" s="407"/>
      <c r="L1102" s="997"/>
      <c r="M1102" s="547"/>
      <c r="N1102" s="997"/>
      <c r="O1102" s="547"/>
      <c r="P1102" s="997"/>
      <c r="Q1102" s="547"/>
      <c r="R1102" s="997"/>
      <c r="S1102" s="547"/>
      <c r="T1102" s="997"/>
      <c r="U1102" s="547"/>
      <c r="V1102" s="997"/>
      <c r="W1102" s="547"/>
      <c r="X1102" s="997"/>
      <c r="Y1102" s="547"/>
      <c r="Z1102" s="997"/>
      <c r="AA1102" s="547"/>
      <c r="AB1102" s="997"/>
      <c r="AC1102" s="547"/>
      <c r="AD1102" s="997"/>
      <c r="AE1102" s="547"/>
      <c r="AF1102" s="997"/>
      <c r="AG1102" s="547"/>
      <c r="AH1102" s="997"/>
      <c r="AI1102" s="547"/>
      <c r="AJ1102" s="997"/>
      <c r="AK1102" s="547"/>
      <c r="AL1102" s="997"/>
      <c r="AM1102" s="547"/>
      <c r="AN1102" s="997"/>
      <c r="AO1102" s="547"/>
      <c r="AP1102" s="997"/>
      <c r="AQ1102" s="547"/>
      <c r="AR1102" s="997"/>
      <c r="AS1102" s="547"/>
      <c r="AT1102" s="997"/>
      <c r="AU1102" s="547"/>
      <c r="AV1102" s="997"/>
      <c r="AW1102" s="547"/>
      <c r="AX1102" s="997"/>
      <c r="AY1102" s="547"/>
      <c r="AZ1102" s="997"/>
      <c r="BA1102" s="547"/>
      <c r="BB1102" s="997"/>
      <c r="BC1102" s="547"/>
      <c r="BD1102" s="997"/>
      <c r="BE1102" s="547"/>
      <c r="BF1102" s="997"/>
      <c r="BG1102" s="547"/>
      <c r="BH1102" s="997"/>
      <c r="BI1102" s="547"/>
      <c r="BJ1102" s="997"/>
      <c r="BK1102" s="547"/>
      <c r="BL1102" s="997"/>
      <c r="BM1102" s="547"/>
      <c r="BN1102" s="997"/>
      <c r="BO1102" s="547"/>
      <c r="BP1102" s="997"/>
      <c r="BQ1102" s="547"/>
      <c r="BR1102" s="997"/>
      <c r="BS1102" s="547"/>
      <c r="BT1102" s="997"/>
      <c r="BU1102" s="547"/>
      <c r="BV1102" s="643"/>
      <c r="BW1102" s="644"/>
      <c r="BX1102" s="776"/>
      <c r="BY1102" s="644"/>
      <c r="BZ1102" s="343"/>
      <c r="CA1102" s="338"/>
      <c r="CB1102" s="338"/>
      <c r="CC1102" s="338"/>
      <c r="CD1102" s="338"/>
      <c r="CE1102" s="338"/>
      <c r="CF1102" s="338"/>
    </row>
    <row r="1103" ht="15.75" customHeight="1">
      <c r="A1103" s="769"/>
      <c r="B1103" s="338"/>
      <c r="C1103" s="338"/>
      <c r="D1103" s="338"/>
      <c r="E1103" s="338"/>
      <c r="F1103" s="346"/>
      <c r="G1103" s="773"/>
      <c r="H1103" s="671"/>
      <c r="I1103" s="774"/>
      <c r="J1103" s="418"/>
      <c r="K1103" s="407"/>
      <c r="L1103" s="997"/>
      <c r="M1103" s="547"/>
      <c r="N1103" s="997"/>
      <c r="O1103" s="547"/>
      <c r="P1103" s="997"/>
      <c r="Q1103" s="547"/>
      <c r="R1103" s="997"/>
      <c r="S1103" s="547"/>
      <c r="T1103" s="997"/>
      <c r="U1103" s="547"/>
      <c r="V1103" s="997"/>
      <c r="W1103" s="547"/>
      <c r="X1103" s="997"/>
      <c r="Y1103" s="547"/>
      <c r="Z1103" s="997"/>
      <c r="AA1103" s="547"/>
      <c r="AB1103" s="997"/>
      <c r="AC1103" s="547"/>
      <c r="AD1103" s="997"/>
      <c r="AE1103" s="547"/>
      <c r="AF1103" s="997"/>
      <c r="AG1103" s="547"/>
      <c r="AH1103" s="997"/>
      <c r="AI1103" s="547"/>
      <c r="AJ1103" s="997"/>
      <c r="AK1103" s="547"/>
      <c r="AL1103" s="997"/>
      <c r="AM1103" s="547"/>
      <c r="AN1103" s="997"/>
      <c r="AO1103" s="547"/>
      <c r="AP1103" s="997"/>
      <c r="AQ1103" s="547"/>
      <c r="AR1103" s="997"/>
      <c r="AS1103" s="547"/>
      <c r="AT1103" s="997"/>
      <c r="AU1103" s="547"/>
      <c r="AV1103" s="997"/>
      <c r="AW1103" s="547"/>
      <c r="AX1103" s="997"/>
      <c r="AY1103" s="547"/>
      <c r="AZ1103" s="997"/>
      <c r="BA1103" s="547"/>
      <c r="BB1103" s="997"/>
      <c r="BC1103" s="547"/>
      <c r="BD1103" s="997"/>
      <c r="BE1103" s="547"/>
      <c r="BF1103" s="997"/>
      <c r="BG1103" s="547"/>
      <c r="BH1103" s="997"/>
      <c r="BI1103" s="547"/>
      <c r="BJ1103" s="997"/>
      <c r="BK1103" s="547"/>
      <c r="BL1103" s="997"/>
      <c r="BM1103" s="547"/>
      <c r="BN1103" s="997"/>
      <c r="BO1103" s="547"/>
      <c r="BP1103" s="997"/>
      <c r="BQ1103" s="547"/>
      <c r="BR1103" s="997"/>
      <c r="BS1103" s="547"/>
      <c r="BT1103" s="997"/>
      <c r="BU1103" s="547"/>
      <c r="BV1103" s="643"/>
      <c r="BW1103" s="644"/>
      <c r="BX1103" s="776"/>
      <c r="BY1103" s="644"/>
      <c r="BZ1103" s="343"/>
      <c r="CA1103" s="338"/>
      <c r="CB1103" s="338"/>
      <c r="CC1103" s="338"/>
      <c r="CD1103" s="338"/>
      <c r="CE1103" s="338"/>
      <c r="CF1103" s="338"/>
    </row>
    <row r="1104" ht="15.75" customHeight="1">
      <c r="A1104" s="769"/>
      <c r="B1104" s="338"/>
      <c r="C1104" s="338"/>
      <c r="D1104" s="338"/>
      <c r="E1104" s="338"/>
      <c r="F1104" s="346"/>
      <c r="G1104" s="773"/>
      <c r="H1104" s="671"/>
      <c r="I1104" s="774"/>
      <c r="J1104" s="418"/>
      <c r="K1104" s="407"/>
      <c r="L1104" s="997"/>
      <c r="M1104" s="547"/>
      <c r="N1104" s="997"/>
      <c r="O1104" s="547"/>
      <c r="P1104" s="997"/>
      <c r="Q1104" s="547"/>
      <c r="R1104" s="997"/>
      <c r="S1104" s="547"/>
      <c r="T1104" s="997"/>
      <c r="U1104" s="547"/>
      <c r="V1104" s="997"/>
      <c r="W1104" s="547"/>
      <c r="X1104" s="997"/>
      <c r="Y1104" s="547"/>
      <c r="Z1104" s="997"/>
      <c r="AA1104" s="547"/>
      <c r="AB1104" s="997"/>
      <c r="AC1104" s="547"/>
      <c r="AD1104" s="997"/>
      <c r="AE1104" s="547"/>
      <c r="AF1104" s="997"/>
      <c r="AG1104" s="547"/>
      <c r="AH1104" s="997"/>
      <c r="AI1104" s="547"/>
      <c r="AJ1104" s="997"/>
      <c r="AK1104" s="547"/>
      <c r="AL1104" s="997"/>
      <c r="AM1104" s="547"/>
      <c r="AN1104" s="997"/>
      <c r="AO1104" s="547"/>
      <c r="AP1104" s="997"/>
      <c r="AQ1104" s="547"/>
      <c r="AR1104" s="997"/>
      <c r="AS1104" s="547"/>
      <c r="AT1104" s="997"/>
      <c r="AU1104" s="547"/>
      <c r="AV1104" s="997"/>
      <c r="AW1104" s="547"/>
      <c r="AX1104" s="997"/>
      <c r="AY1104" s="547"/>
      <c r="AZ1104" s="997"/>
      <c r="BA1104" s="547"/>
      <c r="BB1104" s="997"/>
      <c r="BC1104" s="547"/>
      <c r="BD1104" s="997"/>
      <c r="BE1104" s="547"/>
      <c r="BF1104" s="997"/>
      <c r="BG1104" s="547"/>
      <c r="BH1104" s="997"/>
      <c r="BI1104" s="547"/>
      <c r="BJ1104" s="997"/>
      <c r="BK1104" s="547"/>
      <c r="BL1104" s="997"/>
      <c r="BM1104" s="547"/>
      <c r="BN1104" s="997"/>
      <c r="BO1104" s="547"/>
      <c r="BP1104" s="997"/>
      <c r="BQ1104" s="547"/>
      <c r="BR1104" s="997"/>
      <c r="BS1104" s="547"/>
      <c r="BT1104" s="997"/>
      <c r="BU1104" s="547"/>
      <c r="BV1104" s="643"/>
      <c r="BW1104" s="644"/>
      <c r="BX1104" s="776"/>
      <c r="BY1104" s="644"/>
      <c r="BZ1104" s="343"/>
      <c r="CA1104" s="338"/>
      <c r="CB1104" s="338"/>
      <c r="CC1104" s="338"/>
      <c r="CD1104" s="338"/>
      <c r="CE1104" s="338"/>
      <c r="CF1104" s="338"/>
    </row>
    <row r="1105" ht="15.75" customHeight="1">
      <c r="A1105" s="769"/>
      <c r="B1105" s="338"/>
      <c r="C1105" s="338"/>
      <c r="D1105" s="338"/>
      <c r="E1105" s="338"/>
      <c r="F1105" s="346"/>
      <c r="G1105" s="773"/>
      <c r="H1105" s="671"/>
      <c r="I1105" s="774"/>
      <c r="J1105" s="418"/>
      <c r="K1105" s="407"/>
      <c r="L1105" s="997"/>
      <c r="M1105" s="547"/>
      <c r="N1105" s="997"/>
      <c r="O1105" s="547"/>
      <c r="P1105" s="997"/>
      <c r="Q1105" s="547"/>
      <c r="R1105" s="997"/>
      <c r="S1105" s="547"/>
      <c r="T1105" s="997"/>
      <c r="U1105" s="547"/>
      <c r="V1105" s="997"/>
      <c r="W1105" s="547"/>
      <c r="X1105" s="997"/>
      <c r="Y1105" s="547"/>
      <c r="Z1105" s="997"/>
      <c r="AA1105" s="547"/>
      <c r="AB1105" s="997"/>
      <c r="AC1105" s="547"/>
      <c r="AD1105" s="997"/>
      <c r="AE1105" s="547"/>
      <c r="AF1105" s="997"/>
      <c r="AG1105" s="547"/>
      <c r="AH1105" s="997"/>
      <c r="AI1105" s="547"/>
      <c r="AJ1105" s="997"/>
      <c r="AK1105" s="547"/>
      <c r="AL1105" s="997"/>
      <c r="AM1105" s="547"/>
      <c r="AN1105" s="997"/>
      <c r="AO1105" s="547"/>
      <c r="AP1105" s="997"/>
      <c r="AQ1105" s="547"/>
      <c r="AR1105" s="997"/>
      <c r="AS1105" s="547"/>
      <c r="AT1105" s="997"/>
      <c r="AU1105" s="547"/>
      <c r="AV1105" s="997"/>
      <c r="AW1105" s="547"/>
      <c r="AX1105" s="997"/>
      <c r="AY1105" s="547"/>
      <c r="AZ1105" s="997"/>
      <c r="BA1105" s="547"/>
      <c r="BB1105" s="997"/>
      <c r="BC1105" s="547"/>
      <c r="BD1105" s="997"/>
      <c r="BE1105" s="547"/>
      <c r="BF1105" s="997"/>
      <c r="BG1105" s="547"/>
      <c r="BH1105" s="997"/>
      <c r="BI1105" s="547"/>
      <c r="BJ1105" s="997"/>
      <c r="BK1105" s="547"/>
      <c r="BL1105" s="997"/>
      <c r="BM1105" s="547"/>
      <c r="BN1105" s="997"/>
      <c r="BO1105" s="547"/>
      <c r="BP1105" s="997"/>
      <c r="BQ1105" s="547"/>
      <c r="BR1105" s="997"/>
      <c r="BS1105" s="547"/>
      <c r="BT1105" s="997"/>
      <c r="BU1105" s="547"/>
      <c r="BV1105" s="643"/>
      <c r="BW1105" s="644"/>
      <c r="BX1105" s="776"/>
      <c r="BY1105" s="644"/>
      <c r="BZ1105" s="343"/>
      <c r="CA1105" s="338"/>
      <c r="CB1105" s="338"/>
      <c r="CC1105" s="338"/>
      <c r="CD1105" s="338"/>
      <c r="CE1105" s="338"/>
      <c r="CF1105" s="338"/>
    </row>
    <row r="1106" ht="15.75" customHeight="1">
      <c r="A1106" s="769"/>
      <c r="B1106" s="338"/>
      <c r="C1106" s="338"/>
      <c r="D1106" s="338"/>
      <c r="E1106" s="338"/>
      <c r="F1106" s="346"/>
      <c r="G1106" s="773"/>
      <c r="H1106" s="671"/>
      <c r="I1106" s="774"/>
      <c r="J1106" s="418"/>
      <c r="K1106" s="407"/>
      <c r="L1106" s="997"/>
      <c r="M1106" s="547"/>
      <c r="N1106" s="997"/>
      <c r="O1106" s="547"/>
      <c r="P1106" s="997"/>
      <c r="Q1106" s="547"/>
      <c r="R1106" s="997"/>
      <c r="S1106" s="547"/>
      <c r="T1106" s="997"/>
      <c r="U1106" s="547"/>
      <c r="V1106" s="997"/>
      <c r="W1106" s="547"/>
      <c r="X1106" s="997"/>
      <c r="Y1106" s="547"/>
      <c r="Z1106" s="997"/>
      <c r="AA1106" s="547"/>
      <c r="AB1106" s="997"/>
      <c r="AC1106" s="547"/>
      <c r="AD1106" s="997"/>
      <c r="AE1106" s="547"/>
      <c r="AF1106" s="997"/>
      <c r="AG1106" s="547"/>
      <c r="AH1106" s="997"/>
      <c r="AI1106" s="547"/>
      <c r="AJ1106" s="997"/>
      <c r="AK1106" s="547"/>
      <c r="AL1106" s="997"/>
      <c r="AM1106" s="547"/>
      <c r="AN1106" s="997"/>
      <c r="AO1106" s="547"/>
      <c r="AP1106" s="997"/>
      <c r="AQ1106" s="547"/>
      <c r="AR1106" s="997"/>
      <c r="AS1106" s="547"/>
      <c r="AT1106" s="997"/>
      <c r="AU1106" s="547"/>
      <c r="AV1106" s="997"/>
      <c r="AW1106" s="547"/>
      <c r="AX1106" s="997"/>
      <c r="AY1106" s="547"/>
      <c r="AZ1106" s="997"/>
      <c r="BA1106" s="547"/>
      <c r="BB1106" s="997"/>
      <c r="BC1106" s="547"/>
      <c r="BD1106" s="997"/>
      <c r="BE1106" s="547"/>
      <c r="BF1106" s="997"/>
      <c r="BG1106" s="547"/>
      <c r="BH1106" s="997"/>
      <c r="BI1106" s="547"/>
      <c r="BJ1106" s="997"/>
      <c r="BK1106" s="547"/>
      <c r="BL1106" s="997"/>
      <c r="BM1106" s="547"/>
      <c r="BN1106" s="997"/>
      <c r="BO1106" s="547"/>
      <c r="BP1106" s="997"/>
      <c r="BQ1106" s="547"/>
      <c r="BR1106" s="997"/>
      <c r="BS1106" s="547"/>
      <c r="BT1106" s="997"/>
      <c r="BU1106" s="547"/>
      <c r="BV1106" s="643"/>
      <c r="BW1106" s="644"/>
      <c r="BX1106" s="776"/>
      <c r="BY1106" s="644"/>
      <c r="BZ1106" s="343"/>
      <c r="CA1106" s="338"/>
      <c r="CB1106" s="338"/>
      <c r="CC1106" s="338"/>
      <c r="CD1106" s="338"/>
      <c r="CE1106" s="338"/>
      <c r="CF1106" s="338"/>
    </row>
    <row r="1107" ht="15.75" customHeight="1">
      <c r="A1107" s="769"/>
      <c r="B1107" s="338"/>
      <c r="C1107" s="338"/>
      <c r="D1107" s="338"/>
      <c r="E1107" s="338"/>
      <c r="F1107" s="346"/>
      <c r="G1107" s="773"/>
      <c r="H1107" s="671"/>
      <c r="I1107" s="774"/>
      <c r="J1107" s="418"/>
      <c r="K1107" s="407"/>
      <c r="L1107" s="997"/>
      <c r="M1107" s="547"/>
      <c r="N1107" s="997"/>
      <c r="O1107" s="547"/>
      <c r="P1107" s="997"/>
      <c r="Q1107" s="547"/>
      <c r="R1107" s="997"/>
      <c r="S1107" s="547"/>
      <c r="T1107" s="997"/>
      <c r="U1107" s="547"/>
      <c r="V1107" s="997"/>
      <c r="W1107" s="547"/>
      <c r="X1107" s="997"/>
      <c r="Y1107" s="547"/>
      <c r="Z1107" s="997"/>
      <c r="AA1107" s="547"/>
      <c r="AB1107" s="997"/>
      <c r="AC1107" s="547"/>
      <c r="AD1107" s="997"/>
      <c r="AE1107" s="547"/>
      <c r="AF1107" s="997"/>
      <c r="AG1107" s="547"/>
      <c r="AH1107" s="997"/>
      <c r="AI1107" s="547"/>
      <c r="AJ1107" s="997"/>
      <c r="AK1107" s="547"/>
      <c r="AL1107" s="997"/>
      <c r="AM1107" s="547"/>
      <c r="AN1107" s="997"/>
      <c r="AO1107" s="547"/>
      <c r="AP1107" s="997"/>
      <c r="AQ1107" s="547"/>
      <c r="AR1107" s="997"/>
      <c r="AS1107" s="547"/>
      <c r="AT1107" s="997"/>
      <c r="AU1107" s="547"/>
      <c r="AV1107" s="997"/>
      <c r="AW1107" s="547"/>
      <c r="AX1107" s="997"/>
      <c r="AY1107" s="547"/>
      <c r="AZ1107" s="997"/>
      <c r="BA1107" s="547"/>
      <c r="BB1107" s="997"/>
      <c r="BC1107" s="547"/>
      <c r="BD1107" s="997"/>
      <c r="BE1107" s="547"/>
      <c r="BF1107" s="997"/>
      <c r="BG1107" s="547"/>
      <c r="BH1107" s="997"/>
      <c r="BI1107" s="547"/>
      <c r="BJ1107" s="997"/>
      <c r="BK1107" s="547"/>
      <c r="BL1107" s="997"/>
      <c r="BM1107" s="547"/>
      <c r="BN1107" s="997"/>
      <c r="BO1107" s="547"/>
      <c r="BP1107" s="997"/>
      <c r="BQ1107" s="547"/>
      <c r="BR1107" s="997"/>
      <c r="BS1107" s="547"/>
      <c r="BT1107" s="997"/>
      <c r="BU1107" s="547"/>
      <c r="BV1107" s="643"/>
      <c r="BW1107" s="644"/>
      <c r="BX1107" s="776"/>
      <c r="BY1107" s="644"/>
      <c r="BZ1107" s="343"/>
      <c r="CA1107" s="338"/>
      <c r="CB1107" s="338"/>
      <c r="CC1107" s="338"/>
      <c r="CD1107" s="338"/>
      <c r="CE1107" s="338"/>
      <c r="CF1107" s="338"/>
    </row>
    <row r="1108" ht="15.75" customHeight="1">
      <c r="A1108" s="769"/>
      <c r="B1108" s="338"/>
      <c r="C1108" s="338"/>
      <c r="D1108" s="338"/>
      <c r="E1108" s="338"/>
      <c r="F1108" s="346"/>
      <c r="G1108" s="773"/>
      <c r="H1108" s="671"/>
      <c r="I1108" s="774"/>
      <c r="J1108" s="418"/>
      <c r="K1108" s="407"/>
      <c r="L1108" s="997"/>
      <c r="M1108" s="547"/>
      <c r="N1108" s="997"/>
      <c r="O1108" s="547"/>
      <c r="P1108" s="997"/>
      <c r="Q1108" s="547"/>
      <c r="R1108" s="997"/>
      <c r="S1108" s="547"/>
      <c r="T1108" s="997"/>
      <c r="U1108" s="547"/>
      <c r="V1108" s="997"/>
      <c r="W1108" s="547"/>
      <c r="X1108" s="997"/>
      <c r="Y1108" s="547"/>
      <c r="Z1108" s="997"/>
      <c r="AA1108" s="547"/>
      <c r="AB1108" s="997"/>
      <c r="AC1108" s="547"/>
      <c r="AD1108" s="997"/>
      <c r="AE1108" s="547"/>
      <c r="AF1108" s="997"/>
      <c r="AG1108" s="547"/>
      <c r="AH1108" s="997"/>
      <c r="AI1108" s="547"/>
      <c r="AJ1108" s="997"/>
      <c r="AK1108" s="547"/>
      <c r="AL1108" s="997"/>
      <c r="AM1108" s="547"/>
      <c r="AN1108" s="997"/>
      <c r="AO1108" s="547"/>
      <c r="AP1108" s="997"/>
      <c r="AQ1108" s="547"/>
      <c r="AR1108" s="997"/>
      <c r="AS1108" s="547"/>
      <c r="AT1108" s="997"/>
      <c r="AU1108" s="547"/>
      <c r="AV1108" s="997"/>
      <c r="AW1108" s="547"/>
      <c r="AX1108" s="997"/>
      <c r="AY1108" s="547"/>
      <c r="AZ1108" s="997"/>
      <c r="BA1108" s="547"/>
      <c r="BB1108" s="997"/>
      <c r="BC1108" s="547"/>
      <c r="BD1108" s="997"/>
      <c r="BE1108" s="547"/>
      <c r="BF1108" s="997"/>
      <c r="BG1108" s="547"/>
      <c r="BH1108" s="997"/>
      <c r="BI1108" s="547"/>
      <c r="BJ1108" s="997"/>
      <c r="BK1108" s="547"/>
      <c r="BL1108" s="997"/>
      <c r="BM1108" s="547"/>
      <c r="BN1108" s="997"/>
      <c r="BO1108" s="547"/>
      <c r="BP1108" s="997"/>
      <c r="BQ1108" s="547"/>
      <c r="BR1108" s="997"/>
      <c r="BS1108" s="547"/>
      <c r="BT1108" s="997"/>
      <c r="BU1108" s="547"/>
      <c r="BV1108" s="643"/>
      <c r="BW1108" s="644"/>
      <c r="BX1108" s="776"/>
      <c r="BY1108" s="644"/>
      <c r="BZ1108" s="343"/>
      <c r="CA1108" s="338"/>
      <c r="CB1108" s="338"/>
      <c r="CC1108" s="338"/>
      <c r="CD1108" s="338"/>
      <c r="CE1108" s="338"/>
      <c r="CF1108" s="338"/>
    </row>
    <row r="1109" ht="15.75" customHeight="1">
      <c r="A1109" s="769"/>
      <c r="B1109" s="338"/>
      <c r="C1109" s="338"/>
      <c r="D1109" s="338"/>
      <c r="E1109" s="338"/>
      <c r="F1109" s="346"/>
      <c r="G1109" s="773"/>
      <c r="H1109" s="671"/>
      <c r="I1109" s="774"/>
      <c r="J1109" s="418"/>
      <c r="K1109" s="407"/>
      <c r="L1109" s="997"/>
      <c r="M1109" s="547"/>
      <c r="N1109" s="997"/>
      <c r="O1109" s="547"/>
      <c r="P1109" s="997"/>
      <c r="Q1109" s="547"/>
      <c r="R1109" s="997"/>
      <c r="S1109" s="547"/>
      <c r="T1109" s="997"/>
      <c r="U1109" s="547"/>
      <c r="V1109" s="997"/>
      <c r="W1109" s="547"/>
      <c r="X1109" s="997"/>
      <c r="Y1109" s="547"/>
      <c r="Z1109" s="997"/>
      <c r="AA1109" s="547"/>
      <c r="AB1109" s="997"/>
      <c r="AC1109" s="547"/>
      <c r="AD1109" s="997"/>
      <c r="AE1109" s="547"/>
      <c r="AF1109" s="997"/>
      <c r="AG1109" s="547"/>
      <c r="AH1109" s="997"/>
      <c r="AI1109" s="547"/>
      <c r="AJ1109" s="997"/>
      <c r="AK1109" s="547"/>
      <c r="AL1109" s="997"/>
      <c r="AM1109" s="547"/>
      <c r="AN1109" s="997"/>
      <c r="AO1109" s="547"/>
      <c r="AP1109" s="997"/>
      <c r="AQ1109" s="547"/>
      <c r="AR1109" s="997"/>
      <c r="AS1109" s="547"/>
      <c r="AT1109" s="997"/>
      <c r="AU1109" s="547"/>
      <c r="AV1109" s="997"/>
      <c r="AW1109" s="547"/>
      <c r="AX1109" s="997"/>
      <c r="AY1109" s="547"/>
      <c r="AZ1109" s="997"/>
      <c r="BA1109" s="547"/>
      <c r="BB1109" s="997"/>
      <c r="BC1109" s="547"/>
      <c r="BD1109" s="997"/>
      <c r="BE1109" s="547"/>
      <c r="BF1109" s="997"/>
      <c r="BG1109" s="547"/>
      <c r="BH1109" s="997"/>
      <c r="BI1109" s="547"/>
      <c r="BJ1109" s="997"/>
      <c r="BK1109" s="547"/>
      <c r="BL1109" s="997"/>
      <c r="BM1109" s="547"/>
      <c r="BN1109" s="997"/>
      <c r="BO1109" s="547"/>
      <c r="BP1109" s="997"/>
      <c r="BQ1109" s="547"/>
      <c r="BR1109" s="997"/>
      <c r="BS1109" s="547"/>
      <c r="BT1109" s="997"/>
      <c r="BU1109" s="547"/>
      <c r="BV1109" s="643"/>
      <c r="BW1109" s="644"/>
      <c r="BX1109" s="776"/>
      <c r="BY1109" s="644"/>
      <c r="BZ1109" s="343"/>
      <c r="CA1109" s="338"/>
      <c r="CB1109" s="338"/>
      <c r="CC1109" s="338"/>
      <c r="CD1109" s="338"/>
      <c r="CE1109" s="338"/>
      <c r="CF1109" s="338"/>
    </row>
    <row r="1110" ht="15.75" customHeight="1">
      <c r="A1110" s="769"/>
      <c r="B1110" s="338"/>
      <c r="C1110" s="338"/>
      <c r="D1110" s="338"/>
      <c r="E1110" s="338"/>
      <c r="F1110" s="346"/>
      <c r="G1110" s="773"/>
      <c r="H1110" s="671"/>
      <c r="I1110" s="774"/>
      <c r="J1110" s="418"/>
      <c r="K1110" s="407"/>
      <c r="L1110" s="997"/>
      <c r="M1110" s="547"/>
      <c r="N1110" s="997"/>
      <c r="O1110" s="547"/>
      <c r="P1110" s="997"/>
      <c r="Q1110" s="547"/>
      <c r="R1110" s="997"/>
      <c r="S1110" s="547"/>
      <c r="T1110" s="997"/>
      <c r="U1110" s="547"/>
      <c r="V1110" s="997"/>
      <c r="W1110" s="547"/>
      <c r="X1110" s="997"/>
      <c r="Y1110" s="547"/>
      <c r="Z1110" s="997"/>
      <c r="AA1110" s="547"/>
      <c r="AB1110" s="997"/>
      <c r="AC1110" s="547"/>
      <c r="AD1110" s="997"/>
      <c r="AE1110" s="547"/>
      <c r="AF1110" s="997"/>
      <c r="AG1110" s="547"/>
      <c r="AH1110" s="997"/>
      <c r="AI1110" s="547"/>
      <c r="AJ1110" s="997"/>
      <c r="AK1110" s="547"/>
      <c r="AL1110" s="997"/>
      <c r="AM1110" s="547"/>
      <c r="AN1110" s="997"/>
      <c r="AO1110" s="547"/>
      <c r="AP1110" s="997"/>
      <c r="AQ1110" s="547"/>
      <c r="AR1110" s="997"/>
      <c r="AS1110" s="547"/>
      <c r="AT1110" s="997"/>
      <c r="AU1110" s="547"/>
      <c r="AV1110" s="997"/>
      <c r="AW1110" s="547"/>
      <c r="AX1110" s="997"/>
      <c r="AY1110" s="547"/>
      <c r="AZ1110" s="997"/>
      <c r="BA1110" s="547"/>
      <c r="BB1110" s="997"/>
      <c r="BC1110" s="547"/>
      <c r="BD1110" s="997"/>
      <c r="BE1110" s="547"/>
      <c r="BF1110" s="997"/>
      <c r="BG1110" s="547"/>
      <c r="BH1110" s="997"/>
      <c r="BI1110" s="547"/>
      <c r="BJ1110" s="997"/>
      <c r="BK1110" s="547"/>
      <c r="BL1110" s="997"/>
      <c r="BM1110" s="547"/>
      <c r="BN1110" s="997"/>
      <c r="BO1110" s="547"/>
      <c r="BP1110" s="997"/>
      <c r="BQ1110" s="547"/>
      <c r="BR1110" s="997"/>
      <c r="BS1110" s="547"/>
      <c r="BT1110" s="997"/>
      <c r="BU1110" s="547"/>
      <c r="BV1110" s="643"/>
      <c r="BW1110" s="644"/>
      <c r="BX1110" s="776"/>
      <c r="BY1110" s="644"/>
      <c r="BZ1110" s="343"/>
      <c r="CA1110" s="338"/>
      <c r="CB1110" s="338"/>
      <c r="CC1110" s="338"/>
      <c r="CD1110" s="338"/>
      <c r="CE1110" s="338"/>
      <c r="CF1110" s="338"/>
    </row>
    <row r="1111" ht="15.75" customHeight="1">
      <c r="A1111" s="769"/>
      <c r="B1111" s="338"/>
      <c r="C1111" s="338"/>
      <c r="D1111" s="338"/>
      <c r="E1111" s="338"/>
      <c r="F1111" s="346"/>
      <c r="G1111" s="773"/>
      <c r="H1111" s="671"/>
      <c r="I1111" s="774"/>
      <c r="J1111" s="418"/>
      <c r="K1111" s="407"/>
      <c r="L1111" s="997"/>
      <c r="M1111" s="547"/>
      <c r="N1111" s="997"/>
      <c r="O1111" s="547"/>
      <c r="P1111" s="997"/>
      <c r="Q1111" s="547"/>
      <c r="R1111" s="997"/>
      <c r="S1111" s="547"/>
      <c r="T1111" s="997"/>
      <c r="U1111" s="547"/>
      <c r="V1111" s="997"/>
      <c r="W1111" s="547"/>
      <c r="X1111" s="997"/>
      <c r="Y1111" s="547"/>
      <c r="Z1111" s="997"/>
      <c r="AA1111" s="547"/>
      <c r="AB1111" s="997"/>
      <c r="AC1111" s="547"/>
      <c r="AD1111" s="997"/>
      <c r="AE1111" s="547"/>
      <c r="AF1111" s="997"/>
      <c r="AG1111" s="547"/>
      <c r="AH1111" s="997"/>
      <c r="AI1111" s="547"/>
      <c r="AJ1111" s="997"/>
      <c r="AK1111" s="547"/>
      <c r="AL1111" s="997"/>
      <c r="AM1111" s="547"/>
      <c r="AN1111" s="997"/>
      <c r="AO1111" s="547"/>
      <c r="AP1111" s="997"/>
      <c r="AQ1111" s="547"/>
      <c r="AR1111" s="997"/>
      <c r="AS1111" s="547"/>
      <c r="AT1111" s="997"/>
      <c r="AU1111" s="547"/>
      <c r="AV1111" s="997"/>
      <c r="AW1111" s="547"/>
      <c r="AX1111" s="997"/>
      <c r="AY1111" s="547"/>
      <c r="AZ1111" s="997"/>
      <c r="BA1111" s="547"/>
      <c r="BB1111" s="997"/>
      <c r="BC1111" s="547"/>
      <c r="BD1111" s="997"/>
      <c r="BE1111" s="547"/>
      <c r="BF1111" s="997"/>
      <c r="BG1111" s="547"/>
      <c r="BH1111" s="997"/>
      <c r="BI1111" s="547"/>
      <c r="BJ1111" s="997"/>
      <c r="BK1111" s="547"/>
      <c r="BL1111" s="997"/>
      <c r="BM1111" s="547"/>
      <c r="BN1111" s="997"/>
      <c r="BO1111" s="547"/>
      <c r="BP1111" s="997"/>
      <c r="BQ1111" s="547"/>
      <c r="BR1111" s="997"/>
      <c r="BS1111" s="547"/>
      <c r="BT1111" s="997"/>
      <c r="BU1111" s="547"/>
      <c r="BV1111" s="643"/>
      <c r="BW1111" s="644"/>
      <c r="BX1111" s="776"/>
      <c r="BY1111" s="644"/>
      <c r="BZ1111" s="343"/>
      <c r="CA1111" s="338"/>
      <c r="CB1111" s="338"/>
      <c r="CC1111" s="338"/>
      <c r="CD1111" s="338"/>
      <c r="CE1111" s="338"/>
      <c r="CF1111" s="338"/>
    </row>
    <row r="1112" ht="15.75" customHeight="1">
      <c r="A1112" s="769"/>
      <c r="B1112" s="338"/>
      <c r="C1112" s="338"/>
      <c r="D1112" s="338"/>
      <c r="E1112" s="338"/>
      <c r="F1112" s="346"/>
      <c r="G1112" s="773"/>
      <c r="H1112" s="671"/>
      <c r="I1112" s="774"/>
      <c r="J1112" s="418"/>
      <c r="K1112" s="407"/>
      <c r="L1112" s="997"/>
      <c r="M1112" s="547"/>
      <c r="N1112" s="997"/>
      <c r="O1112" s="547"/>
      <c r="P1112" s="997"/>
      <c r="Q1112" s="547"/>
      <c r="R1112" s="997"/>
      <c r="S1112" s="547"/>
      <c r="T1112" s="997"/>
      <c r="U1112" s="547"/>
      <c r="V1112" s="997"/>
      <c r="W1112" s="547"/>
      <c r="X1112" s="997"/>
      <c r="Y1112" s="547"/>
      <c r="Z1112" s="997"/>
      <c r="AA1112" s="547"/>
      <c r="AB1112" s="997"/>
      <c r="AC1112" s="547"/>
      <c r="AD1112" s="997"/>
      <c r="AE1112" s="547"/>
      <c r="AF1112" s="997"/>
      <c r="AG1112" s="547"/>
      <c r="AH1112" s="997"/>
      <c r="AI1112" s="547"/>
      <c r="AJ1112" s="997"/>
      <c r="AK1112" s="547"/>
      <c r="AL1112" s="997"/>
      <c r="AM1112" s="547"/>
      <c r="AN1112" s="997"/>
      <c r="AO1112" s="547"/>
      <c r="AP1112" s="997"/>
      <c r="AQ1112" s="547"/>
      <c r="AR1112" s="997"/>
      <c r="AS1112" s="547"/>
      <c r="AT1112" s="997"/>
      <c r="AU1112" s="547"/>
      <c r="AV1112" s="997"/>
      <c r="AW1112" s="547"/>
      <c r="AX1112" s="997"/>
      <c r="AY1112" s="547"/>
      <c r="AZ1112" s="997"/>
      <c r="BA1112" s="547"/>
      <c r="BB1112" s="997"/>
      <c r="BC1112" s="547"/>
      <c r="BD1112" s="997"/>
      <c r="BE1112" s="547"/>
      <c r="BF1112" s="997"/>
      <c r="BG1112" s="547"/>
      <c r="BH1112" s="997"/>
      <c r="BI1112" s="547"/>
      <c r="BJ1112" s="997"/>
      <c r="BK1112" s="547"/>
      <c r="BL1112" s="997"/>
      <c r="BM1112" s="547"/>
      <c r="BN1112" s="997"/>
      <c r="BO1112" s="547"/>
      <c r="BP1112" s="997"/>
      <c r="BQ1112" s="547"/>
      <c r="BR1112" s="997"/>
      <c r="BS1112" s="547"/>
      <c r="BT1112" s="997"/>
      <c r="BU1112" s="547"/>
      <c r="BV1112" s="643"/>
      <c r="BW1112" s="644"/>
      <c r="BX1112" s="776"/>
      <c r="BY1112" s="644"/>
      <c r="BZ1112" s="343"/>
      <c r="CA1112" s="338"/>
      <c r="CB1112" s="338"/>
      <c r="CC1112" s="338"/>
      <c r="CD1112" s="338"/>
      <c r="CE1112" s="338"/>
      <c r="CF1112" s="338"/>
    </row>
    <row r="1113" ht="15.75" customHeight="1">
      <c r="A1113" s="769"/>
      <c r="B1113" s="338"/>
      <c r="C1113" s="338"/>
      <c r="D1113" s="338"/>
      <c r="E1113" s="338"/>
      <c r="F1113" s="346"/>
      <c r="G1113" s="773"/>
      <c r="H1113" s="671"/>
      <c r="I1113" s="774"/>
      <c r="J1113" s="418"/>
      <c r="K1113" s="407"/>
      <c r="L1113" s="997"/>
      <c r="M1113" s="547"/>
      <c r="N1113" s="997"/>
      <c r="O1113" s="547"/>
      <c r="P1113" s="997"/>
      <c r="Q1113" s="547"/>
      <c r="R1113" s="997"/>
      <c r="S1113" s="547"/>
      <c r="T1113" s="997"/>
      <c r="U1113" s="547"/>
      <c r="V1113" s="997"/>
      <c r="W1113" s="547"/>
      <c r="X1113" s="997"/>
      <c r="Y1113" s="547"/>
      <c r="Z1113" s="997"/>
      <c r="AA1113" s="547"/>
      <c r="AB1113" s="997"/>
      <c r="AC1113" s="547"/>
      <c r="AD1113" s="997"/>
      <c r="AE1113" s="547"/>
      <c r="AF1113" s="997"/>
      <c r="AG1113" s="547"/>
      <c r="AH1113" s="997"/>
      <c r="AI1113" s="547"/>
      <c r="AJ1113" s="997"/>
      <c r="AK1113" s="547"/>
      <c r="AL1113" s="997"/>
      <c r="AM1113" s="547"/>
      <c r="AN1113" s="997"/>
      <c r="AO1113" s="547"/>
      <c r="AP1113" s="997"/>
      <c r="AQ1113" s="547"/>
      <c r="AR1113" s="997"/>
      <c r="AS1113" s="547"/>
      <c r="AT1113" s="997"/>
      <c r="AU1113" s="547"/>
      <c r="AV1113" s="997"/>
      <c r="AW1113" s="547"/>
      <c r="AX1113" s="997"/>
      <c r="AY1113" s="547"/>
      <c r="AZ1113" s="997"/>
      <c r="BA1113" s="547"/>
      <c r="BB1113" s="997"/>
      <c r="BC1113" s="547"/>
      <c r="BD1113" s="997"/>
      <c r="BE1113" s="547"/>
      <c r="BF1113" s="997"/>
      <c r="BG1113" s="547"/>
      <c r="BH1113" s="997"/>
      <c r="BI1113" s="547"/>
      <c r="BJ1113" s="997"/>
      <c r="BK1113" s="547"/>
      <c r="BL1113" s="997"/>
      <c r="BM1113" s="547"/>
      <c r="BN1113" s="997"/>
      <c r="BO1113" s="547"/>
      <c r="BP1113" s="997"/>
      <c r="BQ1113" s="547"/>
      <c r="BR1113" s="997"/>
      <c r="BS1113" s="547"/>
      <c r="BT1113" s="997"/>
      <c r="BU1113" s="547"/>
      <c r="BV1113" s="643"/>
      <c r="BW1113" s="644"/>
      <c r="BX1113" s="776"/>
      <c r="BY1113" s="644"/>
      <c r="BZ1113" s="343"/>
      <c r="CA1113" s="338"/>
      <c r="CB1113" s="338"/>
      <c r="CC1113" s="338"/>
      <c r="CD1113" s="338"/>
      <c r="CE1113" s="338"/>
      <c r="CF1113" s="338"/>
    </row>
    <row r="1114" ht="15.75" customHeight="1">
      <c r="A1114" s="769"/>
      <c r="B1114" s="338"/>
      <c r="C1114" s="338"/>
      <c r="D1114" s="338"/>
      <c r="E1114" s="338"/>
      <c r="F1114" s="346"/>
      <c r="G1114" s="773"/>
      <c r="H1114" s="671"/>
      <c r="I1114" s="774"/>
      <c r="J1114" s="418"/>
      <c r="K1114" s="407"/>
      <c r="L1114" s="997"/>
      <c r="M1114" s="547"/>
      <c r="N1114" s="997"/>
      <c r="O1114" s="547"/>
      <c r="P1114" s="997"/>
      <c r="Q1114" s="547"/>
      <c r="R1114" s="997"/>
      <c r="S1114" s="547"/>
      <c r="T1114" s="997"/>
      <c r="U1114" s="547"/>
      <c r="V1114" s="997"/>
      <c r="W1114" s="547"/>
      <c r="X1114" s="997"/>
      <c r="Y1114" s="547"/>
      <c r="Z1114" s="997"/>
      <c r="AA1114" s="547"/>
      <c r="AB1114" s="997"/>
      <c r="AC1114" s="547"/>
      <c r="AD1114" s="997"/>
      <c r="AE1114" s="547"/>
      <c r="AF1114" s="997"/>
      <c r="AG1114" s="547"/>
      <c r="AH1114" s="997"/>
      <c r="AI1114" s="547"/>
      <c r="AJ1114" s="997"/>
      <c r="AK1114" s="547"/>
      <c r="AL1114" s="997"/>
      <c r="AM1114" s="547"/>
      <c r="AN1114" s="997"/>
      <c r="AO1114" s="547"/>
      <c r="AP1114" s="997"/>
      <c r="AQ1114" s="547"/>
      <c r="AR1114" s="997"/>
      <c r="AS1114" s="547"/>
      <c r="AT1114" s="997"/>
      <c r="AU1114" s="547"/>
      <c r="AV1114" s="997"/>
      <c r="AW1114" s="547"/>
      <c r="AX1114" s="997"/>
      <c r="AY1114" s="547"/>
      <c r="AZ1114" s="997"/>
      <c r="BA1114" s="547"/>
      <c r="BB1114" s="997"/>
      <c r="BC1114" s="547"/>
      <c r="BD1114" s="997"/>
      <c r="BE1114" s="547"/>
      <c r="BF1114" s="997"/>
      <c r="BG1114" s="547"/>
      <c r="BH1114" s="997"/>
      <c r="BI1114" s="547"/>
      <c r="BJ1114" s="997"/>
      <c r="BK1114" s="547"/>
      <c r="BL1114" s="997"/>
      <c r="BM1114" s="547"/>
      <c r="BN1114" s="997"/>
      <c r="BO1114" s="547"/>
      <c r="BP1114" s="997"/>
      <c r="BQ1114" s="547"/>
      <c r="BR1114" s="997"/>
      <c r="BS1114" s="547"/>
      <c r="BT1114" s="997"/>
      <c r="BU1114" s="547"/>
      <c r="BV1114" s="643"/>
      <c r="BW1114" s="644"/>
      <c r="BX1114" s="776"/>
      <c r="BY1114" s="644"/>
      <c r="BZ1114" s="343"/>
      <c r="CA1114" s="338"/>
      <c r="CB1114" s="338"/>
      <c r="CC1114" s="338"/>
      <c r="CD1114" s="338"/>
      <c r="CE1114" s="338"/>
      <c r="CF1114" s="338"/>
    </row>
    <row r="1115" ht="15.75" customHeight="1">
      <c r="A1115" s="769"/>
      <c r="B1115" s="338"/>
      <c r="C1115" s="338"/>
      <c r="D1115" s="338"/>
      <c r="E1115" s="338"/>
      <c r="F1115" s="346"/>
      <c r="G1115" s="773"/>
      <c r="H1115" s="671"/>
      <c r="I1115" s="774"/>
      <c r="J1115" s="418"/>
      <c r="K1115" s="407"/>
      <c r="L1115" s="997"/>
      <c r="M1115" s="547"/>
      <c r="N1115" s="997"/>
      <c r="O1115" s="547"/>
      <c r="P1115" s="997"/>
      <c r="Q1115" s="547"/>
      <c r="R1115" s="997"/>
      <c r="S1115" s="547"/>
      <c r="T1115" s="997"/>
      <c r="U1115" s="547"/>
      <c r="V1115" s="997"/>
      <c r="W1115" s="547"/>
      <c r="X1115" s="997"/>
      <c r="Y1115" s="547"/>
      <c r="Z1115" s="997"/>
      <c r="AA1115" s="547"/>
      <c r="AB1115" s="997"/>
      <c r="AC1115" s="547"/>
      <c r="AD1115" s="997"/>
      <c r="AE1115" s="547"/>
      <c r="AF1115" s="997"/>
      <c r="AG1115" s="547"/>
      <c r="AH1115" s="997"/>
      <c r="AI1115" s="547"/>
      <c r="AJ1115" s="997"/>
      <c r="AK1115" s="547"/>
      <c r="AL1115" s="997"/>
      <c r="AM1115" s="547"/>
      <c r="AN1115" s="997"/>
      <c r="AO1115" s="547"/>
      <c r="AP1115" s="997"/>
      <c r="AQ1115" s="547"/>
      <c r="AR1115" s="997"/>
      <c r="AS1115" s="547"/>
      <c r="AT1115" s="997"/>
      <c r="AU1115" s="547"/>
      <c r="AV1115" s="997"/>
      <c r="AW1115" s="547"/>
      <c r="AX1115" s="997"/>
      <c r="AY1115" s="547"/>
      <c r="AZ1115" s="997"/>
      <c r="BA1115" s="547"/>
      <c r="BB1115" s="997"/>
      <c r="BC1115" s="547"/>
      <c r="BD1115" s="997"/>
      <c r="BE1115" s="547"/>
      <c r="BF1115" s="997"/>
      <c r="BG1115" s="547"/>
      <c r="BH1115" s="997"/>
      <c r="BI1115" s="547"/>
      <c r="BJ1115" s="997"/>
      <c r="BK1115" s="547"/>
      <c r="BL1115" s="997"/>
      <c r="BM1115" s="547"/>
      <c r="BN1115" s="997"/>
      <c r="BO1115" s="547"/>
      <c r="BP1115" s="997"/>
      <c r="BQ1115" s="547"/>
      <c r="BR1115" s="997"/>
      <c r="BS1115" s="547"/>
      <c r="BT1115" s="997"/>
      <c r="BU1115" s="547"/>
      <c r="BV1115" s="643"/>
      <c r="BW1115" s="644"/>
      <c r="BX1115" s="776"/>
      <c r="BY1115" s="644"/>
      <c r="BZ1115" s="343"/>
      <c r="CA1115" s="338"/>
      <c r="CB1115" s="338"/>
      <c r="CC1115" s="338"/>
      <c r="CD1115" s="338"/>
      <c r="CE1115" s="338"/>
      <c r="CF1115" s="338"/>
    </row>
    <row r="1116" ht="15.75" customHeight="1">
      <c r="A1116" s="769"/>
      <c r="B1116" s="338"/>
      <c r="C1116" s="338"/>
      <c r="D1116" s="338"/>
      <c r="E1116" s="338"/>
      <c r="F1116" s="346"/>
      <c r="G1116" s="773"/>
      <c r="H1116" s="671"/>
      <c r="I1116" s="774"/>
      <c r="J1116" s="418"/>
      <c r="K1116" s="407"/>
      <c r="L1116" s="997"/>
      <c r="M1116" s="547"/>
      <c r="N1116" s="997"/>
      <c r="O1116" s="547"/>
      <c r="P1116" s="997"/>
      <c r="Q1116" s="547"/>
      <c r="R1116" s="997"/>
      <c r="S1116" s="547"/>
      <c r="T1116" s="997"/>
      <c r="U1116" s="547"/>
      <c r="V1116" s="997"/>
      <c r="W1116" s="547"/>
      <c r="X1116" s="997"/>
      <c r="Y1116" s="547"/>
      <c r="Z1116" s="997"/>
      <c r="AA1116" s="547"/>
      <c r="AB1116" s="997"/>
      <c r="AC1116" s="547"/>
      <c r="AD1116" s="997"/>
      <c r="AE1116" s="547"/>
      <c r="AF1116" s="997"/>
      <c r="AG1116" s="547"/>
      <c r="AH1116" s="997"/>
      <c r="AI1116" s="547"/>
      <c r="AJ1116" s="997"/>
      <c r="AK1116" s="547"/>
      <c r="AL1116" s="997"/>
      <c r="AM1116" s="547"/>
      <c r="AN1116" s="997"/>
      <c r="AO1116" s="547"/>
      <c r="AP1116" s="997"/>
      <c r="AQ1116" s="547"/>
      <c r="AR1116" s="997"/>
      <c r="AS1116" s="547"/>
      <c r="AT1116" s="997"/>
      <c r="AU1116" s="547"/>
      <c r="AV1116" s="997"/>
      <c r="AW1116" s="547"/>
      <c r="AX1116" s="997"/>
      <c r="AY1116" s="547"/>
      <c r="AZ1116" s="997"/>
      <c r="BA1116" s="547"/>
      <c r="BB1116" s="997"/>
      <c r="BC1116" s="547"/>
      <c r="BD1116" s="997"/>
      <c r="BE1116" s="547"/>
      <c r="BF1116" s="997"/>
      <c r="BG1116" s="547"/>
      <c r="BH1116" s="997"/>
      <c r="BI1116" s="547"/>
      <c r="BJ1116" s="997"/>
      <c r="BK1116" s="547"/>
      <c r="BL1116" s="997"/>
      <c r="BM1116" s="547"/>
      <c r="BN1116" s="997"/>
      <c r="BO1116" s="547"/>
      <c r="BP1116" s="997"/>
      <c r="BQ1116" s="547"/>
      <c r="BR1116" s="997"/>
      <c r="BS1116" s="547"/>
      <c r="BT1116" s="997"/>
      <c r="BU1116" s="547"/>
      <c r="BV1116" s="643"/>
      <c r="BW1116" s="644"/>
      <c r="BX1116" s="776"/>
      <c r="BY1116" s="644"/>
      <c r="BZ1116" s="343"/>
      <c r="CA1116" s="338"/>
      <c r="CB1116" s="338"/>
      <c r="CC1116" s="338"/>
      <c r="CD1116" s="338"/>
      <c r="CE1116" s="338"/>
      <c r="CF1116" s="338"/>
    </row>
    <row r="1117" ht="15.75" customHeight="1">
      <c r="A1117" s="769"/>
      <c r="B1117" s="338"/>
      <c r="C1117" s="338"/>
      <c r="D1117" s="338"/>
      <c r="E1117" s="338"/>
      <c r="F1117" s="346"/>
      <c r="G1117" s="773"/>
      <c r="H1117" s="671"/>
      <c r="I1117" s="774"/>
      <c r="J1117" s="418"/>
      <c r="K1117" s="407"/>
      <c r="L1117" s="997"/>
      <c r="M1117" s="547"/>
      <c r="N1117" s="997"/>
      <c r="O1117" s="547"/>
      <c r="P1117" s="997"/>
      <c r="Q1117" s="547"/>
      <c r="R1117" s="997"/>
      <c r="S1117" s="547"/>
      <c r="T1117" s="997"/>
      <c r="U1117" s="547"/>
      <c r="V1117" s="997"/>
      <c r="W1117" s="547"/>
      <c r="X1117" s="997"/>
      <c r="Y1117" s="547"/>
      <c r="Z1117" s="997"/>
      <c r="AA1117" s="547"/>
      <c r="AB1117" s="997"/>
      <c r="AC1117" s="547"/>
      <c r="AD1117" s="997"/>
      <c r="AE1117" s="547"/>
      <c r="AF1117" s="997"/>
      <c r="AG1117" s="547"/>
      <c r="AH1117" s="997"/>
      <c r="AI1117" s="547"/>
      <c r="AJ1117" s="997"/>
      <c r="AK1117" s="547"/>
      <c r="AL1117" s="997"/>
      <c r="AM1117" s="547"/>
      <c r="AN1117" s="997"/>
      <c r="AO1117" s="547"/>
      <c r="AP1117" s="997"/>
      <c r="AQ1117" s="547"/>
      <c r="AR1117" s="997"/>
      <c r="AS1117" s="547"/>
      <c r="AT1117" s="997"/>
      <c r="AU1117" s="547"/>
      <c r="AV1117" s="997"/>
      <c r="AW1117" s="547"/>
      <c r="AX1117" s="997"/>
      <c r="AY1117" s="547"/>
      <c r="AZ1117" s="997"/>
      <c r="BA1117" s="547"/>
      <c r="BB1117" s="997"/>
      <c r="BC1117" s="547"/>
      <c r="BD1117" s="997"/>
      <c r="BE1117" s="547"/>
      <c r="BF1117" s="997"/>
      <c r="BG1117" s="547"/>
      <c r="BH1117" s="997"/>
      <c r="BI1117" s="547"/>
      <c r="BJ1117" s="997"/>
      <c r="BK1117" s="547"/>
      <c r="BL1117" s="997"/>
      <c r="BM1117" s="547"/>
      <c r="BN1117" s="997"/>
      <c r="BO1117" s="547"/>
      <c r="BP1117" s="997"/>
      <c r="BQ1117" s="547"/>
      <c r="BR1117" s="997"/>
      <c r="BS1117" s="547"/>
      <c r="BT1117" s="997"/>
      <c r="BU1117" s="547"/>
      <c r="BV1117" s="643"/>
      <c r="BW1117" s="644"/>
      <c r="BX1117" s="776"/>
      <c r="BY1117" s="644"/>
      <c r="BZ1117" s="343"/>
      <c r="CA1117" s="338"/>
      <c r="CB1117" s="338"/>
      <c r="CC1117" s="338"/>
      <c r="CD1117" s="338"/>
      <c r="CE1117" s="338"/>
      <c r="CF1117" s="338"/>
    </row>
    <row r="1118" ht="15.75" customHeight="1">
      <c r="A1118" s="769"/>
      <c r="B1118" s="338"/>
      <c r="C1118" s="338"/>
      <c r="D1118" s="338"/>
      <c r="E1118" s="338"/>
      <c r="F1118" s="346"/>
      <c r="G1118" s="773"/>
      <c r="H1118" s="671"/>
      <c r="I1118" s="774"/>
      <c r="J1118" s="418"/>
      <c r="K1118" s="407"/>
      <c r="L1118" s="997"/>
      <c r="M1118" s="547"/>
      <c r="N1118" s="997"/>
      <c r="O1118" s="547"/>
      <c r="P1118" s="997"/>
      <c r="Q1118" s="547"/>
      <c r="R1118" s="997"/>
      <c r="S1118" s="547"/>
      <c r="T1118" s="997"/>
      <c r="U1118" s="547"/>
      <c r="V1118" s="997"/>
      <c r="W1118" s="547"/>
      <c r="X1118" s="997"/>
      <c r="Y1118" s="547"/>
      <c r="Z1118" s="997"/>
      <c r="AA1118" s="547"/>
      <c r="AB1118" s="997"/>
      <c r="AC1118" s="547"/>
      <c r="AD1118" s="997"/>
      <c r="AE1118" s="547"/>
      <c r="AF1118" s="997"/>
      <c r="AG1118" s="547"/>
      <c r="AH1118" s="997"/>
      <c r="AI1118" s="547"/>
      <c r="AJ1118" s="997"/>
      <c r="AK1118" s="547"/>
      <c r="AL1118" s="997"/>
      <c r="AM1118" s="547"/>
      <c r="AN1118" s="997"/>
      <c r="AO1118" s="547"/>
      <c r="AP1118" s="997"/>
      <c r="AQ1118" s="547"/>
      <c r="AR1118" s="997"/>
      <c r="AS1118" s="547"/>
      <c r="AT1118" s="997"/>
      <c r="AU1118" s="547"/>
      <c r="AV1118" s="997"/>
      <c r="AW1118" s="547"/>
      <c r="AX1118" s="997"/>
      <c r="AY1118" s="547"/>
      <c r="AZ1118" s="997"/>
      <c r="BA1118" s="547"/>
      <c r="BB1118" s="997"/>
      <c r="BC1118" s="547"/>
      <c r="BD1118" s="997"/>
      <c r="BE1118" s="547"/>
      <c r="BF1118" s="997"/>
      <c r="BG1118" s="547"/>
      <c r="BH1118" s="997"/>
      <c r="BI1118" s="547"/>
      <c r="BJ1118" s="997"/>
      <c r="BK1118" s="547"/>
      <c r="BL1118" s="997"/>
      <c r="BM1118" s="547"/>
      <c r="BN1118" s="997"/>
      <c r="BO1118" s="547"/>
      <c r="BP1118" s="997"/>
      <c r="BQ1118" s="547"/>
      <c r="BR1118" s="997"/>
      <c r="BS1118" s="547"/>
      <c r="BT1118" s="997"/>
      <c r="BU1118" s="547"/>
      <c r="BV1118" s="643"/>
      <c r="BW1118" s="644"/>
      <c r="BX1118" s="776"/>
      <c r="BY1118" s="644"/>
      <c r="BZ1118" s="343"/>
      <c r="CA1118" s="338"/>
      <c r="CB1118" s="338"/>
      <c r="CC1118" s="338"/>
      <c r="CD1118" s="338"/>
      <c r="CE1118" s="338"/>
      <c r="CF1118" s="338"/>
    </row>
    <row r="1119" ht="15.75" customHeight="1">
      <c r="A1119" s="769"/>
      <c r="B1119" s="338"/>
      <c r="C1119" s="338"/>
      <c r="D1119" s="338"/>
      <c r="E1119" s="338"/>
      <c r="F1119" s="346"/>
      <c r="G1119" s="773"/>
      <c r="H1119" s="671"/>
      <c r="I1119" s="774"/>
      <c r="J1119" s="418"/>
      <c r="K1119" s="407"/>
      <c r="L1119" s="997"/>
      <c r="M1119" s="547"/>
      <c r="N1119" s="997"/>
      <c r="O1119" s="547"/>
      <c r="P1119" s="997"/>
      <c r="Q1119" s="547"/>
      <c r="R1119" s="997"/>
      <c r="S1119" s="547"/>
      <c r="T1119" s="997"/>
      <c r="U1119" s="547"/>
      <c r="V1119" s="997"/>
      <c r="W1119" s="547"/>
      <c r="X1119" s="997"/>
      <c r="Y1119" s="547"/>
      <c r="Z1119" s="997"/>
      <c r="AA1119" s="547"/>
      <c r="AB1119" s="997"/>
      <c r="AC1119" s="547"/>
      <c r="AD1119" s="997"/>
      <c r="AE1119" s="547"/>
      <c r="AF1119" s="997"/>
      <c r="AG1119" s="547"/>
      <c r="AH1119" s="997"/>
      <c r="AI1119" s="547"/>
      <c r="AJ1119" s="997"/>
      <c r="AK1119" s="547"/>
      <c r="AL1119" s="997"/>
      <c r="AM1119" s="547"/>
      <c r="AN1119" s="997"/>
      <c r="AO1119" s="547"/>
      <c r="AP1119" s="997"/>
      <c r="AQ1119" s="547"/>
      <c r="AR1119" s="997"/>
      <c r="AS1119" s="547"/>
      <c r="AT1119" s="997"/>
      <c r="AU1119" s="547"/>
      <c r="AV1119" s="997"/>
      <c r="AW1119" s="547"/>
      <c r="AX1119" s="997"/>
      <c r="AY1119" s="547"/>
      <c r="AZ1119" s="997"/>
      <c r="BA1119" s="547"/>
      <c r="BB1119" s="997"/>
      <c r="BC1119" s="547"/>
      <c r="BD1119" s="997"/>
      <c r="BE1119" s="547"/>
      <c r="BF1119" s="997"/>
      <c r="BG1119" s="547"/>
      <c r="BH1119" s="997"/>
      <c r="BI1119" s="547"/>
      <c r="BJ1119" s="997"/>
      <c r="BK1119" s="547"/>
      <c r="BL1119" s="997"/>
      <c r="BM1119" s="547"/>
      <c r="BN1119" s="997"/>
      <c r="BO1119" s="547"/>
      <c r="BP1119" s="997"/>
      <c r="BQ1119" s="547"/>
      <c r="BR1119" s="997"/>
      <c r="BS1119" s="547"/>
      <c r="BT1119" s="997"/>
      <c r="BU1119" s="547"/>
      <c r="BV1119" s="643"/>
      <c r="BW1119" s="644"/>
      <c r="BX1119" s="776"/>
      <c r="BY1119" s="644"/>
      <c r="BZ1119" s="343"/>
      <c r="CA1119" s="338"/>
      <c r="CB1119" s="338"/>
      <c r="CC1119" s="338"/>
      <c r="CD1119" s="338"/>
      <c r="CE1119" s="338"/>
      <c r="CF1119" s="338"/>
    </row>
    <row r="1120" ht="15.75" customHeight="1">
      <c r="A1120" s="769"/>
      <c r="B1120" s="338"/>
      <c r="C1120" s="338"/>
      <c r="D1120" s="338"/>
      <c r="E1120" s="338"/>
      <c r="F1120" s="346"/>
      <c r="G1120" s="773"/>
      <c r="H1120" s="671"/>
      <c r="I1120" s="774"/>
      <c r="J1120" s="418"/>
      <c r="K1120" s="407"/>
      <c r="L1120" s="997"/>
      <c r="M1120" s="547"/>
      <c r="N1120" s="997"/>
      <c r="O1120" s="547"/>
      <c r="P1120" s="997"/>
      <c r="Q1120" s="547"/>
      <c r="R1120" s="997"/>
      <c r="S1120" s="547"/>
      <c r="T1120" s="997"/>
      <c r="U1120" s="547"/>
      <c r="V1120" s="997"/>
      <c r="W1120" s="547"/>
      <c r="X1120" s="997"/>
      <c r="Y1120" s="547"/>
      <c r="Z1120" s="997"/>
      <c r="AA1120" s="547"/>
      <c r="AB1120" s="997"/>
      <c r="AC1120" s="547"/>
      <c r="AD1120" s="997"/>
      <c r="AE1120" s="547"/>
      <c r="AF1120" s="997"/>
      <c r="AG1120" s="547"/>
      <c r="AH1120" s="997"/>
      <c r="AI1120" s="547"/>
      <c r="AJ1120" s="997"/>
      <c r="AK1120" s="547"/>
      <c r="AL1120" s="997"/>
      <c r="AM1120" s="547"/>
      <c r="AN1120" s="997"/>
      <c r="AO1120" s="547"/>
      <c r="AP1120" s="997"/>
      <c r="AQ1120" s="547"/>
      <c r="AR1120" s="997"/>
      <c r="AS1120" s="547"/>
      <c r="AT1120" s="997"/>
      <c r="AU1120" s="547"/>
      <c r="AV1120" s="997"/>
      <c r="AW1120" s="547"/>
      <c r="AX1120" s="997"/>
      <c r="AY1120" s="547"/>
      <c r="AZ1120" s="997"/>
      <c r="BA1120" s="547"/>
      <c r="BB1120" s="997"/>
      <c r="BC1120" s="547"/>
      <c r="BD1120" s="997"/>
      <c r="BE1120" s="547"/>
      <c r="BF1120" s="997"/>
      <c r="BG1120" s="547"/>
      <c r="BH1120" s="997"/>
      <c r="BI1120" s="547"/>
      <c r="BJ1120" s="997"/>
      <c r="BK1120" s="547"/>
      <c r="BL1120" s="997"/>
      <c r="BM1120" s="547"/>
      <c r="BN1120" s="997"/>
      <c r="BO1120" s="547"/>
      <c r="BP1120" s="997"/>
      <c r="BQ1120" s="547"/>
      <c r="BR1120" s="997"/>
      <c r="BS1120" s="547"/>
      <c r="BT1120" s="997"/>
      <c r="BU1120" s="547"/>
      <c r="BV1120" s="643"/>
      <c r="BW1120" s="644"/>
      <c r="BX1120" s="776"/>
      <c r="BY1120" s="644"/>
      <c r="BZ1120" s="343"/>
      <c r="CA1120" s="338"/>
      <c r="CB1120" s="338"/>
      <c r="CC1120" s="338"/>
      <c r="CD1120" s="338"/>
      <c r="CE1120" s="338"/>
      <c r="CF1120" s="338"/>
    </row>
    <row r="1121" ht="15.75" customHeight="1">
      <c r="A1121" s="769"/>
      <c r="B1121" s="338"/>
      <c r="C1121" s="338"/>
      <c r="D1121" s="338"/>
      <c r="E1121" s="338"/>
      <c r="F1121" s="346"/>
      <c r="G1121" s="773"/>
      <c r="H1121" s="671"/>
      <c r="I1121" s="774"/>
      <c r="J1121" s="418"/>
      <c r="K1121" s="407"/>
      <c r="L1121" s="997"/>
      <c r="M1121" s="547"/>
      <c r="N1121" s="997"/>
      <c r="O1121" s="547"/>
      <c r="P1121" s="997"/>
      <c r="Q1121" s="547"/>
      <c r="R1121" s="997"/>
      <c r="S1121" s="547"/>
      <c r="T1121" s="997"/>
      <c r="U1121" s="547"/>
      <c r="V1121" s="997"/>
      <c r="W1121" s="547"/>
      <c r="X1121" s="997"/>
      <c r="Y1121" s="547"/>
      <c r="Z1121" s="997"/>
      <c r="AA1121" s="547"/>
      <c r="AB1121" s="997"/>
      <c r="AC1121" s="547"/>
      <c r="AD1121" s="997"/>
      <c r="AE1121" s="547"/>
      <c r="AF1121" s="997"/>
      <c r="AG1121" s="547"/>
      <c r="AH1121" s="997"/>
      <c r="AI1121" s="547"/>
      <c r="AJ1121" s="997"/>
      <c r="AK1121" s="547"/>
      <c r="AL1121" s="997"/>
      <c r="AM1121" s="547"/>
      <c r="AN1121" s="997"/>
      <c r="AO1121" s="547"/>
      <c r="AP1121" s="997"/>
      <c r="AQ1121" s="547"/>
      <c r="AR1121" s="997"/>
      <c r="AS1121" s="547"/>
      <c r="AT1121" s="997"/>
      <c r="AU1121" s="547"/>
      <c r="AV1121" s="997"/>
      <c r="AW1121" s="547"/>
      <c r="AX1121" s="997"/>
      <c r="AY1121" s="547"/>
      <c r="AZ1121" s="997"/>
      <c r="BA1121" s="547"/>
      <c r="BB1121" s="997"/>
      <c r="BC1121" s="547"/>
      <c r="BD1121" s="997"/>
      <c r="BE1121" s="547"/>
      <c r="BF1121" s="997"/>
      <c r="BG1121" s="547"/>
      <c r="BH1121" s="997"/>
      <c r="BI1121" s="547"/>
      <c r="BJ1121" s="997"/>
      <c r="BK1121" s="547"/>
      <c r="BL1121" s="997"/>
      <c r="BM1121" s="547"/>
      <c r="BN1121" s="997"/>
      <c r="BO1121" s="547"/>
      <c r="BP1121" s="997"/>
      <c r="BQ1121" s="547"/>
      <c r="BR1121" s="997"/>
      <c r="BS1121" s="547"/>
      <c r="BT1121" s="997"/>
      <c r="BU1121" s="547"/>
      <c r="BV1121" s="643"/>
      <c r="BW1121" s="644"/>
      <c r="BX1121" s="776"/>
      <c r="BY1121" s="644"/>
      <c r="BZ1121" s="343"/>
      <c r="CA1121" s="338"/>
      <c r="CB1121" s="338"/>
      <c r="CC1121" s="338"/>
      <c r="CD1121" s="338"/>
      <c r="CE1121" s="338"/>
      <c r="CF1121" s="338"/>
    </row>
    <row r="1122" ht="15.75" customHeight="1">
      <c r="A1122" s="769"/>
      <c r="B1122" s="338"/>
      <c r="C1122" s="338"/>
      <c r="D1122" s="338"/>
      <c r="E1122" s="338"/>
      <c r="F1122" s="346"/>
      <c r="G1122" s="773"/>
      <c r="H1122" s="671"/>
      <c r="I1122" s="774"/>
      <c r="J1122" s="418"/>
      <c r="K1122" s="407"/>
      <c r="L1122" s="997"/>
      <c r="M1122" s="547"/>
      <c r="N1122" s="997"/>
      <c r="O1122" s="547"/>
      <c r="P1122" s="997"/>
      <c r="Q1122" s="547"/>
      <c r="R1122" s="997"/>
      <c r="S1122" s="547"/>
      <c r="T1122" s="997"/>
      <c r="U1122" s="547"/>
      <c r="V1122" s="997"/>
      <c r="W1122" s="547"/>
      <c r="X1122" s="997"/>
      <c r="Y1122" s="547"/>
      <c r="Z1122" s="997"/>
      <c r="AA1122" s="547"/>
      <c r="AB1122" s="997"/>
      <c r="AC1122" s="547"/>
      <c r="AD1122" s="997"/>
      <c r="AE1122" s="547"/>
      <c r="AF1122" s="997"/>
      <c r="AG1122" s="547"/>
      <c r="AH1122" s="997"/>
      <c r="AI1122" s="547"/>
      <c r="AJ1122" s="997"/>
      <c r="AK1122" s="547"/>
      <c r="AL1122" s="997"/>
      <c r="AM1122" s="547"/>
      <c r="AN1122" s="997"/>
      <c r="AO1122" s="547"/>
      <c r="AP1122" s="997"/>
      <c r="AQ1122" s="547"/>
      <c r="AR1122" s="997"/>
      <c r="AS1122" s="547"/>
      <c r="AT1122" s="997"/>
      <c r="AU1122" s="547"/>
      <c r="AV1122" s="997"/>
      <c r="AW1122" s="547"/>
      <c r="AX1122" s="997"/>
      <c r="AY1122" s="547"/>
      <c r="AZ1122" s="997"/>
      <c r="BA1122" s="547"/>
      <c r="BB1122" s="997"/>
      <c r="BC1122" s="547"/>
      <c r="BD1122" s="997"/>
      <c r="BE1122" s="547"/>
      <c r="BF1122" s="997"/>
      <c r="BG1122" s="547"/>
      <c r="BH1122" s="997"/>
      <c r="BI1122" s="547"/>
      <c r="BJ1122" s="997"/>
      <c r="BK1122" s="547"/>
      <c r="BL1122" s="997"/>
      <c r="BM1122" s="547"/>
      <c r="BN1122" s="997"/>
      <c r="BO1122" s="547"/>
      <c r="BP1122" s="997"/>
      <c r="BQ1122" s="547"/>
      <c r="BR1122" s="997"/>
      <c r="BS1122" s="547"/>
      <c r="BT1122" s="997"/>
      <c r="BU1122" s="547"/>
      <c r="BV1122" s="643"/>
      <c r="BW1122" s="644"/>
      <c r="BX1122" s="776"/>
      <c r="BY1122" s="644"/>
      <c r="BZ1122" s="343"/>
      <c r="CA1122" s="338"/>
      <c r="CB1122" s="338"/>
      <c r="CC1122" s="338"/>
      <c r="CD1122" s="338"/>
      <c r="CE1122" s="338"/>
      <c r="CF1122" s="338"/>
    </row>
    <row r="1123" ht="15.75" customHeight="1">
      <c r="A1123" s="769"/>
      <c r="B1123" s="338"/>
      <c r="C1123" s="338"/>
      <c r="D1123" s="338"/>
      <c r="E1123" s="338"/>
      <c r="F1123" s="346"/>
      <c r="G1123" s="773"/>
      <c r="H1123" s="671"/>
      <c r="I1123" s="774"/>
      <c r="J1123" s="418"/>
      <c r="K1123" s="407"/>
      <c r="L1123" s="997"/>
      <c r="M1123" s="547"/>
      <c r="N1123" s="997"/>
      <c r="O1123" s="547"/>
      <c r="P1123" s="997"/>
      <c r="Q1123" s="547"/>
      <c r="R1123" s="997"/>
      <c r="S1123" s="547"/>
      <c r="T1123" s="997"/>
      <c r="U1123" s="547"/>
      <c r="V1123" s="997"/>
      <c r="W1123" s="547"/>
      <c r="X1123" s="997"/>
      <c r="Y1123" s="547"/>
      <c r="Z1123" s="997"/>
      <c r="AA1123" s="547"/>
      <c r="AB1123" s="997"/>
      <c r="AC1123" s="547"/>
      <c r="AD1123" s="997"/>
      <c r="AE1123" s="547"/>
      <c r="AF1123" s="997"/>
      <c r="AG1123" s="547"/>
      <c r="AH1123" s="997"/>
      <c r="AI1123" s="547"/>
      <c r="AJ1123" s="997"/>
      <c r="AK1123" s="547"/>
      <c r="AL1123" s="997"/>
      <c r="AM1123" s="547"/>
      <c r="AN1123" s="997"/>
      <c r="AO1123" s="547"/>
      <c r="AP1123" s="997"/>
      <c r="AQ1123" s="547"/>
      <c r="AR1123" s="997"/>
      <c r="AS1123" s="547"/>
      <c r="AT1123" s="997"/>
      <c r="AU1123" s="547"/>
      <c r="AV1123" s="997"/>
      <c r="AW1123" s="547"/>
      <c r="AX1123" s="997"/>
      <c r="AY1123" s="547"/>
      <c r="AZ1123" s="997"/>
      <c r="BA1123" s="547"/>
      <c r="BB1123" s="997"/>
      <c r="BC1123" s="547"/>
      <c r="BD1123" s="997"/>
      <c r="BE1123" s="547"/>
      <c r="BF1123" s="997"/>
      <c r="BG1123" s="547"/>
      <c r="BH1123" s="997"/>
      <c r="BI1123" s="547"/>
      <c r="BJ1123" s="997"/>
      <c r="BK1123" s="547"/>
      <c r="BL1123" s="997"/>
      <c r="BM1123" s="547"/>
      <c r="BN1123" s="997"/>
      <c r="BO1123" s="547"/>
      <c r="BP1123" s="997"/>
      <c r="BQ1123" s="547"/>
      <c r="BR1123" s="997"/>
      <c r="BS1123" s="547"/>
      <c r="BT1123" s="997"/>
      <c r="BU1123" s="547"/>
      <c r="BV1123" s="643"/>
      <c r="BW1123" s="644"/>
      <c r="BX1123" s="776"/>
      <c r="BY1123" s="644"/>
      <c r="BZ1123" s="343"/>
      <c r="CA1123" s="338"/>
      <c r="CB1123" s="338"/>
      <c r="CC1123" s="338"/>
      <c r="CD1123" s="338"/>
      <c r="CE1123" s="338"/>
      <c r="CF1123" s="338"/>
    </row>
    <row r="1124" ht="15.75" customHeight="1">
      <c r="A1124" s="769"/>
      <c r="B1124" s="338"/>
      <c r="C1124" s="338"/>
      <c r="D1124" s="338"/>
      <c r="E1124" s="338"/>
      <c r="F1124" s="346"/>
      <c r="G1124" s="773"/>
      <c r="H1124" s="671"/>
      <c r="I1124" s="774"/>
      <c r="J1124" s="418"/>
      <c r="K1124" s="407"/>
      <c r="L1124" s="997"/>
      <c r="M1124" s="547"/>
      <c r="N1124" s="997"/>
      <c r="O1124" s="547"/>
      <c r="P1124" s="997"/>
      <c r="Q1124" s="547"/>
      <c r="R1124" s="997"/>
      <c r="S1124" s="547"/>
      <c r="T1124" s="997"/>
      <c r="U1124" s="547"/>
      <c r="V1124" s="997"/>
      <c r="W1124" s="547"/>
      <c r="X1124" s="997"/>
      <c r="Y1124" s="547"/>
      <c r="Z1124" s="997"/>
      <c r="AA1124" s="547"/>
      <c r="AB1124" s="997"/>
      <c r="AC1124" s="547"/>
      <c r="AD1124" s="997"/>
      <c r="AE1124" s="547"/>
      <c r="AF1124" s="997"/>
      <c r="AG1124" s="547"/>
      <c r="AH1124" s="997"/>
      <c r="AI1124" s="547"/>
      <c r="AJ1124" s="997"/>
      <c r="AK1124" s="547"/>
      <c r="AL1124" s="997"/>
      <c r="AM1124" s="547"/>
      <c r="AN1124" s="997"/>
      <c r="AO1124" s="547"/>
      <c r="AP1124" s="997"/>
      <c r="AQ1124" s="547"/>
      <c r="AR1124" s="997"/>
      <c r="AS1124" s="547"/>
      <c r="AT1124" s="997"/>
      <c r="AU1124" s="547"/>
      <c r="AV1124" s="997"/>
      <c r="AW1124" s="547"/>
      <c r="AX1124" s="997"/>
      <c r="AY1124" s="547"/>
      <c r="AZ1124" s="997"/>
      <c r="BA1124" s="547"/>
      <c r="BB1124" s="997"/>
      <c r="BC1124" s="547"/>
      <c r="BD1124" s="997"/>
      <c r="BE1124" s="547"/>
      <c r="BF1124" s="997"/>
      <c r="BG1124" s="547"/>
      <c r="BH1124" s="997"/>
      <c r="BI1124" s="547"/>
      <c r="BJ1124" s="997"/>
      <c r="BK1124" s="547"/>
      <c r="BL1124" s="997"/>
      <c r="BM1124" s="547"/>
      <c r="BN1124" s="997"/>
      <c r="BO1124" s="547"/>
      <c r="BP1124" s="997"/>
      <c r="BQ1124" s="547"/>
      <c r="BR1124" s="997"/>
      <c r="BS1124" s="547"/>
      <c r="BT1124" s="997"/>
      <c r="BU1124" s="547"/>
      <c r="BV1124" s="643"/>
      <c r="BW1124" s="644"/>
      <c r="BX1124" s="776"/>
      <c r="BY1124" s="644"/>
      <c r="BZ1124" s="343"/>
      <c r="CA1124" s="338"/>
      <c r="CB1124" s="338"/>
      <c r="CC1124" s="338"/>
      <c r="CD1124" s="338"/>
      <c r="CE1124" s="338"/>
      <c r="CF1124" s="338"/>
    </row>
    <row r="1125" ht="15.75" customHeight="1">
      <c r="A1125" s="769"/>
      <c r="B1125" s="338"/>
      <c r="C1125" s="338"/>
      <c r="D1125" s="338"/>
      <c r="E1125" s="338"/>
      <c r="F1125" s="346"/>
      <c r="G1125" s="773"/>
      <c r="H1125" s="671"/>
      <c r="I1125" s="774"/>
      <c r="J1125" s="418"/>
      <c r="K1125" s="407"/>
      <c r="L1125" s="997"/>
      <c r="M1125" s="547"/>
      <c r="N1125" s="997"/>
      <c r="O1125" s="547"/>
      <c r="P1125" s="997"/>
      <c r="Q1125" s="547"/>
      <c r="R1125" s="997"/>
      <c r="S1125" s="547"/>
      <c r="T1125" s="997"/>
      <c r="U1125" s="547"/>
      <c r="V1125" s="997"/>
      <c r="W1125" s="547"/>
      <c r="X1125" s="997"/>
      <c r="Y1125" s="547"/>
      <c r="Z1125" s="997"/>
      <c r="AA1125" s="547"/>
      <c r="AB1125" s="997"/>
      <c r="AC1125" s="547"/>
      <c r="AD1125" s="997"/>
      <c r="AE1125" s="547"/>
      <c r="AF1125" s="997"/>
      <c r="AG1125" s="547"/>
      <c r="AH1125" s="997"/>
      <c r="AI1125" s="547"/>
      <c r="AJ1125" s="997"/>
      <c r="AK1125" s="547"/>
      <c r="AL1125" s="997"/>
      <c r="AM1125" s="547"/>
      <c r="AN1125" s="997"/>
      <c r="AO1125" s="547"/>
      <c r="AP1125" s="997"/>
      <c r="AQ1125" s="547"/>
      <c r="AR1125" s="997"/>
      <c r="AS1125" s="547"/>
      <c r="AT1125" s="997"/>
      <c r="AU1125" s="547"/>
      <c r="AV1125" s="997"/>
      <c r="AW1125" s="547"/>
      <c r="AX1125" s="997"/>
      <c r="AY1125" s="547"/>
      <c r="AZ1125" s="997"/>
      <c r="BA1125" s="547"/>
      <c r="BB1125" s="997"/>
      <c r="BC1125" s="547"/>
      <c r="BD1125" s="997"/>
      <c r="BE1125" s="547"/>
      <c r="BF1125" s="997"/>
      <c r="BG1125" s="547"/>
      <c r="BH1125" s="997"/>
      <c r="BI1125" s="547"/>
      <c r="BJ1125" s="997"/>
      <c r="BK1125" s="547"/>
      <c r="BL1125" s="997"/>
      <c r="BM1125" s="547"/>
      <c r="BN1125" s="997"/>
      <c r="BO1125" s="547"/>
      <c r="BP1125" s="997"/>
      <c r="BQ1125" s="547"/>
      <c r="BR1125" s="997"/>
      <c r="BS1125" s="547"/>
      <c r="BT1125" s="997"/>
      <c r="BU1125" s="547"/>
      <c r="BV1125" s="643"/>
      <c r="BW1125" s="644"/>
      <c r="BX1125" s="776"/>
      <c r="BY1125" s="644"/>
      <c r="BZ1125" s="343"/>
      <c r="CA1125" s="338"/>
      <c r="CB1125" s="338"/>
      <c r="CC1125" s="338"/>
      <c r="CD1125" s="338"/>
      <c r="CE1125" s="338"/>
      <c r="CF1125" s="338"/>
    </row>
    <row r="1126" ht="15.75" customHeight="1">
      <c r="A1126" s="769"/>
      <c r="B1126" s="338"/>
      <c r="C1126" s="338"/>
      <c r="D1126" s="338"/>
      <c r="E1126" s="338"/>
      <c r="F1126" s="346"/>
      <c r="G1126" s="773"/>
      <c r="H1126" s="671"/>
      <c r="I1126" s="774"/>
      <c r="J1126" s="418"/>
      <c r="K1126" s="407"/>
      <c r="L1126" s="997"/>
      <c r="M1126" s="547"/>
      <c r="N1126" s="997"/>
      <c r="O1126" s="547"/>
      <c r="P1126" s="997"/>
      <c r="Q1126" s="547"/>
      <c r="R1126" s="997"/>
      <c r="S1126" s="547"/>
      <c r="T1126" s="997"/>
      <c r="U1126" s="547"/>
      <c r="V1126" s="997"/>
      <c r="W1126" s="547"/>
      <c r="X1126" s="997"/>
      <c r="Y1126" s="547"/>
      <c r="Z1126" s="997"/>
      <c r="AA1126" s="547"/>
      <c r="AB1126" s="997"/>
      <c r="AC1126" s="547"/>
      <c r="AD1126" s="997"/>
      <c r="AE1126" s="547"/>
      <c r="AF1126" s="997"/>
      <c r="AG1126" s="547"/>
      <c r="AH1126" s="997"/>
      <c r="AI1126" s="547"/>
      <c r="AJ1126" s="997"/>
      <c r="AK1126" s="547"/>
      <c r="AL1126" s="997"/>
      <c r="AM1126" s="547"/>
      <c r="AN1126" s="997"/>
      <c r="AO1126" s="547"/>
      <c r="AP1126" s="997"/>
      <c r="AQ1126" s="547"/>
      <c r="AR1126" s="997"/>
      <c r="AS1126" s="547"/>
      <c r="AT1126" s="997"/>
      <c r="AU1126" s="547"/>
      <c r="AV1126" s="997"/>
      <c r="AW1126" s="547"/>
      <c r="AX1126" s="997"/>
      <c r="AY1126" s="547"/>
      <c r="AZ1126" s="997"/>
      <c r="BA1126" s="547"/>
      <c r="BB1126" s="997"/>
      <c r="BC1126" s="547"/>
      <c r="BD1126" s="997"/>
      <c r="BE1126" s="547"/>
      <c r="BF1126" s="997"/>
      <c r="BG1126" s="547"/>
      <c r="BH1126" s="997"/>
      <c r="BI1126" s="547"/>
      <c r="BJ1126" s="997"/>
      <c r="BK1126" s="547"/>
      <c r="BL1126" s="997"/>
      <c r="BM1126" s="547"/>
      <c r="BN1126" s="997"/>
      <c r="BO1126" s="547"/>
      <c r="BP1126" s="997"/>
      <c r="BQ1126" s="547"/>
      <c r="BR1126" s="997"/>
      <c r="BS1126" s="547"/>
      <c r="BT1126" s="997"/>
      <c r="BU1126" s="547"/>
      <c r="BV1126" s="643"/>
      <c r="BW1126" s="644"/>
      <c r="BX1126" s="776"/>
      <c r="BY1126" s="644"/>
      <c r="BZ1126" s="343"/>
      <c r="CA1126" s="338"/>
      <c r="CB1126" s="338"/>
      <c r="CC1126" s="338"/>
      <c r="CD1126" s="338"/>
      <c r="CE1126" s="338"/>
      <c r="CF1126" s="338"/>
    </row>
    <row r="1127" ht="15.75" customHeight="1">
      <c r="A1127" s="769"/>
      <c r="B1127" s="338"/>
      <c r="C1127" s="338"/>
      <c r="D1127" s="338"/>
      <c r="E1127" s="338"/>
      <c r="F1127" s="346"/>
      <c r="G1127" s="773"/>
      <c r="H1127" s="671"/>
      <c r="I1127" s="774"/>
      <c r="J1127" s="418"/>
      <c r="K1127" s="407"/>
      <c r="L1127" s="997"/>
      <c r="M1127" s="547"/>
      <c r="N1127" s="997"/>
      <c r="O1127" s="547"/>
      <c r="P1127" s="997"/>
      <c r="Q1127" s="547"/>
      <c r="R1127" s="997"/>
      <c r="S1127" s="547"/>
      <c r="T1127" s="997"/>
      <c r="U1127" s="547"/>
      <c r="V1127" s="997"/>
      <c r="W1127" s="547"/>
      <c r="X1127" s="997"/>
      <c r="Y1127" s="547"/>
      <c r="Z1127" s="997"/>
      <c r="AA1127" s="547"/>
      <c r="AB1127" s="997"/>
      <c r="AC1127" s="547"/>
      <c r="AD1127" s="997"/>
      <c r="AE1127" s="547"/>
      <c r="AF1127" s="997"/>
      <c r="AG1127" s="547"/>
      <c r="AH1127" s="997"/>
      <c r="AI1127" s="547"/>
      <c r="AJ1127" s="997"/>
      <c r="AK1127" s="547"/>
      <c r="AL1127" s="997"/>
      <c r="AM1127" s="547"/>
      <c r="AN1127" s="997"/>
      <c r="AO1127" s="547"/>
      <c r="AP1127" s="997"/>
      <c r="AQ1127" s="547"/>
      <c r="AR1127" s="997"/>
      <c r="AS1127" s="547"/>
      <c r="AT1127" s="997"/>
      <c r="AU1127" s="547"/>
      <c r="AV1127" s="997"/>
      <c r="AW1127" s="547"/>
      <c r="AX1127" s="997"/>
      <c r="AY1127" s="547"/>
      <c r="AZ1127" s="997"/>
      <c r="BA1127" s="547"/>
      <c r="BB1127" s="997"/>
      <c r="BC1127" s="547"/>
      <c r="BD1127" s="997"/>
      <c r="BE1127" s="547"/>
      <c r="BF1127" s="997"/>
      <c r="BG1127" s="547"/>
      <c r="BH1127" s="997"/>
      <c r="BI1127" s="547"/>
      <c r="BJ1127" s="997"/>
      <c r="BK1127" s="547"/>
      <c r="BL1127" s="997"/>
      <c r="BM1127" s="547"/>
      <c r="BN1127" s="997"/>
      <c r="BO1127" s="547"/>
      <c r="BP1127" s="997"/>
      <c r="BQ1127" s="547"/>
      <c r="BR1127" s="997"/>
      <c r="BS1127" s="547"/>
      <c r="BT1127" s="997"/>
      <c r="BU1127" s="547"/>
      <c r="BV1127" s="643"/>
      <c r="BW1127" s="644"/>
      <c r="BX1127" s="776"/>
      <c r="BY1127" s="644"/>
      <c r="BZ1127" s="343"/>
      <c r="CA1127" s="338"/>
      <c r="CB1127" s="338"/>
      <c r="CC1127" s="338"/>
      <c r="CD1127" s="338"/>
      <c r="CE1127" s="338"/>
      <c r="CF1127" s="338"/>
    </row>
    <row r="1128" ht="15.75" customHeight="1">
      <c r="A1128" s="769"/>
      <c r="B1128" s="338"/>
      <c r="C1128" s="338"/>
      <c r="D1128" s="338"/>
      <c r="E1128" s="338"/>
      <c r="F1128" s="346"/>
      <c r="G1128" s="773"/>
      <c r="H1128" s="671"/>
      <c r="I1128" s="774"/>
      <c r="J1128" s="418"/>
      <c r="K1128" s="407"/>
      <c r="L1128" s="997"/>
      <c r="M1128" s="547"/>
      <c r="N1128" s="997"/>
      <c r="O1128" s="547"/>
      <c r="P1128" s="997"/>
      <c r="Q1128" s="547"/>
      <c r="R1128" s="997"/>
      <c r="S1128" s="547"/>
      <c r="T1128" s="997"/>
      <c r="U1128" s="547"/>
      <c r="V1128" s="997"/>
      <c r="W1128" s="547"/>
      <c r="X1128" s="997"/>
      <c r="Y1128" s="547"/>
      <c r="Z1128" s="997"/>
      <c r="AA1128" s="547"/>
      <c r="AB1128" s="997"/>
      <c r="AC1128" s="547"/>
      <c r="AD1128" s="997"/>
      <c r="AE1128" s="547"/>
      <c r="AF1128" s="997"/>
      <c r="AG1128" s="547"/>
      <c r="AH1128" s="997"/>
      <c r="AI1128" s="547"/>
      <c r="AJ1128" s="997"/>
      <c r="AK1128" s="547"/>
      <c r="AL1128" s="997"/>
      <c r="AM1128" s="547"/>
      <c r="AN1128" s="997"/>
      <c r="AO1128" s="547"/>
      <c r="AP1128" s="997"/>
      <c r="AQ1128" s="547"/>
      <c r="AR1128" s="997"/>
      <c r="AS1128" s="547"/>
      <c r="AT1128" s="997"/>
      <c r="AU1128" s="547"/>
      <c r="AV1128" s="997"/>
      <c r="AW1128" s="547"/>
      <c r="AX1128" s="997"/>
      <c r="AY1128" s="547"/>
      <c r="AZ1128" s="997"/>
      <c r="BA1128" s="547"/>
      <c r="BB1128" s="997"/>
      <c r="BC1128" s="547"/>
      <c r="BD1128" s="997"/>
      <c r="BE1128" s="547"/>
      <c r="BF1128" s="997"/>
      <c r="BG1128" s="547"/>
      <c r="BH1128" s="997"/>
      <c r="BI1128" s="547"/>
      <c r="BJ1128" s="997"/>
      <c r="BK1128" s="547"/>
      <c r="BL1128" s="997"/>
      <c r="BM1128" s="547"/>
      <c r="BN1128" s="997"/>
      <c r="BO1128" s="547"/>
      <c r="BP1128" s="997"/>
      <c r="BQ1128" s="547"/>
      <c r="BR1128" s="997"/>
      <c r="BS1128" s="547"/>
      <c r="BT1128" s="997"/>
      <c r="BU1128" s="547"/>
      <c r="BV1128" s="643"/>
      <c r="BW1128" s="644"/>
      <c r="BX1128" s="776"/>
      <c r="BY1128" s="644"/>
      <c r="BZ1128" s="343"/>
      <c r="CA1128" s="338"/>
      <c r="CB1128" s="338"/>
      <c r="CC1128" s="338"/>
      <c r="CD1128" s="338"/>
      <c r="CE1128" s="338"/>
      <c r="CF1128" s="338"/>
    </row>
    <row r="1129" ht="15.75" customHeight="1">
      <c r="A1129" s="769"/>
      <c r="B1129" s="338"/>
      <c r="C1129" s="338"/>
      <c r="D1129" s="338"/>
      <c r="E1129" s="338"/>
      <c r="F1129" s="346"/>
      <c r="G1129" s="773"/>
      <c r="H1129" s="671"/>
      <c r="I1129" s="774"/>
      <c r="J1129" s="418"/>
      <c r="K1129" s="407"/>
      <c r="L1129" s="997"/>
      <c r="M1129" s="547"/>
      <c r="N1129" s="997"/>
      <c r="O1129" s="547"/>
      <c r="P1129" s="997"/>
      <c r="Q1129" s="547"/>
      <c r="R1129" s="997"/>
      <c r="S1129" s="547"/>
      <c r="T1129" s="997"/>
      <c r="U1129" s="547"/>
      <c r="V1129" s="997"/>
      <c r="W1129" s="547"/>
      <c r="X1129" s="997"/>
      <c r="Y1129" s="547"/>
      <c r="Z1129" s="997"/>
      <c r="AA1129" s="547"/>
      <c r="AB1129" s="997"/>
      <c r="AC1129" s="547"/>
      <c r="AD1129" s="997"/>
      <c r="AE1129" s="547"/>
      <c r="AF1129" s="997"/>
      <c r="AG1129" s="547"/>
      <c r="AH1129" s="997"/>
      <c r="AI1129" s="547"/>
      <c r="AJ1129" s="997"/>
      <c r="AK1129" s="547"/>
      <c r="AL1129" s="997"/>
      <c r="AM1129" s="547"/>
      <c r="AN1129" s="997"/>
      <c r="AO1129" s="547"/>
      <c r="AP1129" s="997"/>
      <c r="AQ1129" s="547"/>
      <c r="AR1129" s="997"/>
      <c r="AS1129" s="547"/>
      <c r="AT1129" s="997"/>
      <c r="AU1129" s="547"/>
      <c r="AV1129" s="997"/>
      <c r="AW1129" s="547"/>
      <c r="AX1129" s="997"/>
      <c r="AY1129" s="547"/>
      <c r="AZ1129" s="997"/>
      <c r="BA1129" s="547"/>
      <c r="BB1129" s="997"/>
      <c r="BC1129" s="547"/>
      <c r="BD1129" s="997"/>
      <c r="BE1129" s="547"/>
      <c r="BF1129" s="997"/>
      <c r="BG1129" s="547"/>
      <c r="BH1129" s="997"/>
      <c r="BI1129" s="547"/>
      <c r="BJ1129" s="997"/>
      <c r="BK1129" s="547"/>
      <c r="BL1129" s="997"/>
      <c r="BM1129" s="547"/>
      <c r="BN1129" s="997"/>
      <c r="BO1129" s="547"/>
      <c r="BP1129" s="997"/>
      <c r="BQ1129" s="547"/>
      <c r="BR1129" s="997"/>
      <c r="BS1129" s="547"/>
      <c r="BT1129" s="997"/>
      <c r="BU1129" s="547"/>
      <c r="BV1129" s="643"/>
      <c r="BW1129" s="644"/>
      <c r="BX1129" s="776"/>
      <c r="BY1129" s="644"/>
      <c r="BZ1129" s="343"/>
      <c r="CA1129" s="338"/>
      <c r="CB1129" s="338"/>
      <c r="CC1129" s="338"/>
      <c r="CD1129" s="338"/>
      <c r="CE1129" s="338"/>
      <c r="CF1129" s="338"/>
    </row>
    <row r="1130" ht="15.75" customHeight="1">
      <c r="A1130" s="769"/>
      <c r="B1130" s="338"/>
      <c r="C1130" s="338"/>
      <c r="D1130" s="338"/>
      <c r="E1130" s="338"/>
      <c r="F1130" s="346"/>
      <c r="G1130" s="773"/>
      <c r="H1130" s="671"/>
      <c r="I1130" s="774"/>
      <c r="J1130" s="418"/>
      <c r="K1130" s="407"/>
      <c r="L1130" s="997"/>
      <c r="M1130" s="547"/>
      <c r="N1130" s="997"/>
      <c r="O1130" s="547"/>
      <c r="P1130" s="997"/>
      <c r="Q1130" s="547"/>
      <c r="R1130" s="997"/>
      <c r="S1130" s="547"/>
      <c r="T1130" s="997"/>
      <c r="U1130" s="547"/>
      <c r="V1130" s="997"/>
      <c r="W1130" s="547"/>
      <c r="X1130" s="997"/>
      <c r="Y1130" s="547"/>
      <c r="Z1130" s="997"/>
      <c r="AA1130" s="547"/>
      <c r="AB1130" s="997"/>
      <c r="AC1130" s="547"/>
      <c r="AD1130" s="997"/>
      <c r="AE1130" s="547"/>
      <c r="AF1130" s="997"/>
      <c r="AG1130" s="547"/>
      <c r="AH1130" s="997"/>
      <c r="AI1130" s="547"/>
      <c r="AJ1130" s="997"/>
      <c r="AK1130" s="547"/>
      <c r="AL1130" s="997"/>
      <c r="AM1130" s="547"/>
      <c r="AN1130" s="997"/>
      <c r="AO1130" s="547"/>
      <c r="AP1130" s="997"/>
      <c r="AQ1130" s="547"/>
      <c r="AR1130" s="997"/>
      <c r="AS1130" s="547"/>
      <c r="AT1130" s="997"/>
      <c r="AU1130" s="547"/>
      <c r="AV1130" s="997"/>
      <c r="AW1130" s="547"/>
      <c r="AX1130" s="997"/>
      <c r="AY1130" s="547"/>
      <c r="AZ1130" s="997"/>
      <c r="BA1130" s="547"/>
      <c r="BB1130" s="997"/>
      <c r="BC1130" s="547"/>
      <c r="BD1130" s="997"/>
      <c r="BE1130" s="547"/>
      <c r="BF1130" s="997"/>
      <c r="BG1130" s="547"/>
      <c r="BH1130" s="997"/>
      <c r="BI1130" s="547"/>
      <c r="BJ1130" s="997"/>
      <c r="BK1130" s="547"/>
      <c r="BL1130" s="997"/>
      <c r="BM1130" s="547"/>
      <c r="BN1130" s="997"/>
      <c r="BO1130" s="547"/>
      <c r="BP1130" s="997"/>
      <c r="BQ1130" s="547"/>
      <c r="BR1130" s="997"/>
      <c r="BS1130" s="547"/>
      <c r="BT1130" s="997"/>
      <c r="BU1130" s="547"/>
      <c r="BV1130" s="643"/>
      <c r="BW1130" s="644"/>
      <c r="BX1130" s="776"/>
      <c r="BY1130" s="644"/>
      <c r="BZ1130" s="343"/>
      <c r="CA1130" s="338"/>
      <c r="CB1130" s="338"/>
      <c r="CC1130" s="338"/>
      <c r="CD1130" s="338"/>
      <c r="CE1130" s="338"/>
      <c r="CF1130" s="338"/>
    </row>
    <row r="1131" ht="15.75" customHeight="1">
      <c r="A1131" s="769"/>
      <c r="B1131" s="338"/>
      <c r="C1131" s="338"/>
      <c r="D1131" s="338"/>
      <c r="E1131" s="338"/>
      <c r="F1131" s="346"/>
      <c r="G1131" s="773"/>
      <c r="H1131" s="671"/>
      <c r="I1131" s="774"/>
      <c r="J1131" s="418"/>
      <c r="K1131" s="407"/>
      <c r="L1131" s="997"/>
      <c r="M1131" s="547"/>
      <c r="N1131" s="997"/>
      <c r="O1131" s="547"/>
      <c r="P1131" s="997"/>
      <c r="Q1131" s="547"/>
      <c r="R1131" s="997"/>
      <c r="S1131" s="547"/>
      <c r="T1131" s="997"/>
      <c r="U1131" s="547"/>
      <c r="V1131" s="997"/>
      <c r="W1131" s="547"/>
      <c r="X1131" s="997"/>
      <c r="Y1131" s="547"/>
      <c r="Z1131" s="997"/>
      <c r="AA1131" s="547"/>
      <c r="AB1131" s="997"/>
      <c r="AC1131" s="547"/>
      <c r="AD1131" s="997"/>
      <c r="AE1131" s="547"/>
      <c r="AF1131" s="997"/>
      <c r="AG1131" s="547"/>
      <c r="AH1131" s="997"/>
      <c r="AI1131" s="547"/>
      <c r="AJ1131" s="997"/>
      <c r="AK1131" s="547"/>
      <c r="AL1131" s="997"/>
      <c r="AM1131" s="547"/>
      <c r="AN1131" s="997"/>
      <c r="AO1131" s="547"/>
      <c r="AP1131" s="997"/>
      <c r="AQ1131" s="547"/>
      <c r="AR1131" s="997"/>
      <c r="AS1131" s="547"/>
      <c r="AT1131" s="997"/>
      <c r="AU1131" s="547"/>
      <c r="AV1131" s="997"/>
      <c r="AW1131" s="547"/>
      <c r="AX1131" s="997"/>
      <c r="AY1131" s="547"/>
      <c r="AZ1131" s="997"/>
      <c r="BA1131" s="547"/>
      <c r="BB1131" s="997"/>
      <c r="BC1131" s="547"/>
      <c r="BD1131" s="997"/>
      <c r="BE1131" s="547"/>
      <c r="BF1131" s="997"/>
      <c r="BG1131" s="547"/>
      <c r="BH1131" s="997"/>
      <c r="BI1131" s="547"/>
      <c r="BJ1131" s="997"/>
      <c r="BK1131" s="547"/>
      <c r="BL1131" s="997"/>
      <c r="BM1131" s="547"/>
      <c r="BN1131" s="997"/>
      <c r="BO1131" s="547"/>
      <c r="BP1131" s="997"/>
      <c r="BQ1131" s="547"/>
      <c r="BR1131" s="997"/>
      <c r="BS1131" s="547"/>
      <c r="BT1131" s="997"/>
      <c r="BU1131" s="547"/>
      <c r="BV1131" s="643"/>
      <c r="BW1131" s="644"/>
      <c r="BX1131" s="776"/>
      <c r="BY1131" s="644"/>
      <c r="BZ1131" s="343"/>
      <c r="CA1131" s="338"/>
      <c r="CB1131" s="338"/>
      <c r="CC1131" s="338"/>
      <c r="CD1131" s="338"/>
      <c r="CE1131" s="338"/>
      <c r="CF1131" s="338"/>
    </row>
    <row r="1132" ht="15.75" customHeight="1">
      <c r="A1132" s="769"/>
      <c r="B1132" s="338"/>
      <c r="C1132" s="338"/>
      <c r="D1132" s="338"/>
      <c r="E1132" s="338"/>
      <c r="F1132" s="346"/>
      <c r="G1132" s="773"/>
      <c r="H1132" s="671"/>
      <c r="I1132" s="774"/>
      <c r="J1132" s="418"/>
      <c r="K1132" s="407"/>
      <c r="L1132" s="997"/>
      <c r="M1132" s="547"/>
      <c r="N1132" s="997"/>
      <c r="O1132" s="547"/>
      <c r="P1132" s="997"/>
      <c r="Q1132" s="547"/>
      <c r="R1132" s="997"/>
      <c r="S1132" s="547"/>
      <c r="T1132" s="997"/>
      <c r="U1132" s="547"/>
      <c r="V1132" s="997"/>
      <c r="W1132" s="547"/>
      <c r="X1132" s="997"/>
      <c r="Y1132" s="547"/>
      <c r="Z1132" s="997"/>
      <c r="AA1132" s="547"/>
      <c r="AB1132" s="997"/>
      <c r="AC1132" s="547"/>
      <c r="AD1132" s="997"/>
      <c r="AE1132" s="547"/>
      <c r="AF1132" s="997"/>
      <c r="AG1132" s="547"/>
      <c r="AH1132" s="997"/>
      <c r="AI1132" s="547"/>
      <c r="AJ1132" s="997"/>
      <c r="AK1132" s="547"/>
      <c r="AL1132" s="997"/>
      <c r="AM1132" s="547"/>
      <c r="AN1132" s="997"/>
      <c r="AO1132" s="547"/>
      <c r="AP1132" s="997"/>
      <c r="AQ1132" s="547"/>
      <c r="AR1132" s="997"/>
      <c r="AS1132" s="547"/>
      <c r="AT1132" s="997"/>
      <c r="AU1132" s="547"/>
      <c r="AV1132" s="997"/>
      <c r="AW1132" s="547"/>
      <c r="AX1132" s="997"/>
      <c r="AY1132" s="547"/>
      <c r="AZ1132" s="997"/>
      <c r="BA1132" s="547"/>
      <c r="BB1132" s="997"/>
      <c r="BC1132" s="547"/>
      <c r="BD1132" s="997"/>
      <c r="BE1132" s="547"/>
      <c r="BF1132" s="997"/>
      <c r="BG1132" s="547"/>
      <c r="BH1132" s="997"/>
      <c r="BI1132" s="547"/>
      <c r="BJ1132" s="997"/>
      <c r="BK1132" s="547"/>
      <c r="BL1132" s="997"/>
      <c r="BM1132" s="547"/>
      <c r="BN1132" s="997"/>
      <c r="BO1132" s="547"/>
      <c r="BP1132" s="997"/>
      <c r="BQ1132" s="547"/>
      <c r="BR1132" s="997"/>
      <c r="BS1132" s="547"/>
      <c r="BT1132" s="997"/>
      <c r="BU1132" s="547"/>
      <c r="BV1132" s="643"/>
      <c r="BW1132" s="644"/>
      <c r="BX1132" s="776"/>
      <c r="BY1132" s="644"/>
      <c r="BZ1132" s="343"/>
      <c r="CA1132" s="338"/>
      <c r="CB1132" s="338"/>
      <c r="CC1132" s="338"/>
      <c r="CD1132" s="338"/>
      <c r="CE1132" s="338"/>
      <c r="CF1132" s="338"/>
    </row>
    <row r="1133" ht="15.75" customHeight="1">
      <c r="A1133" s="769"/>
      <c r="B1133" s="338"/>
      <c r="C1133" s="338"/>
      <c r="D1133" s="338"/>
      <c r="E1133" s="338"/>
      <c r="F1133" s="346"/>
      <c r="G1133" s="773"/>
      <c r="H1133" s="671"/>
      <c r="I1133" s="774"/>
      <c r="J1133" s="418"/>
      <c r="K1133" s="407"/>
      <c r="L1133" s="997"/>
      <c r="M1133" s="547"/>
      <c r="N1133" s="997"/>
      <c r="O1133" s="547"/>
      <c r="P1133" s="997"/>
      <c r="Q1133" s="547"/>
      <c r="R1133" s="997"/>
      <c r="S1133" s="547"/>
      <c r="T1133" s="997"/>
      <c r="U1133" s="547"/>
      <c r="V1133" s="997"/>
      <c r="W1133" s="547"/>
      <c r="X1133" s="997"/>
      <c r="Y1133" s="547"/>
      <c r="Z1133" s="997"/>
      <c r="AA1133" s="547"/>
      <c r="AB1133" s="997"/>
      <c r="AC1133" s="547"/>
      <c r="AD1133" s="997"/>
      <c r="AE1133" s="547"/>
      <c r="AF1133" s="997"/>
      <c r="AG1133" s="547"/>
      <c r="AH1133" s="997"/>
      <c r="AI1133" s="547"/>
      <c r="AJ1133" s="997"/>
      <c r="AK1133" s="547"/>
      <c r="AL1133" s="997"/>
      <c r="AM1133" s="547"/>
      <c r="AN1133" s="997"/>
      <c r="AO1133" s="547"/>
      <c r="AP1133" s="997"/>
      <c r="AQ1133" s="547"/>
      <c r="AR1133" s="997"/>
      <c r="AS1133" s="547"/>
      <c r="AT1133" s="997"/>
      <c r="AU1133" s="547"/>
      <c r="AV1133" s="997"/>
      <c r="AW1133" s="547"/>
      <c r="AX1133" s="997"/>
      <c r="AY1133" s="547"/>
      <c r="AZ1133" s="997"/>
      <c r="BA1133" s="547"/>
      <c r="BB1133" s="997"/>
      <c r="BC1133" s="547"/>
      <c r="BD1133" s="997"/>
      <c r="BE1133" s="547"/>
      <c r="BF1133" s="997"/>
      <c r="BG1133" s="547"/>
      <c r="BH1133" s="997"/>
      <c r="BI1133" s="547"/>
      <c r="BJ1133" s="997"/>
      <c r="BK1133" s="547"/>
      <c r="BL1133" s="997"/>
      <c r="BM1133" s="547"/>
      <c r="BN1133" s="997"/>
      <c r="BO1133" s="547"/>
      <c r="BP1133" s="997"/>
      <c r="BQ1133" s="547"/>
      <c r="BR1133" s="997"/>
      <c r="BS1133" s="547"/>
      <c r="BT1133" s="997"/>
      <c r="BU1133" s="547"/>
      <c r="BV1133" s="643"/>
      <c r="BW1133" s="644"/>
      <c r="BX1133" s="776"/>
      <c r="BY1133" s="644"/>
      <c r="BZ1133" s="343"/>
      <c r="CA1133" s="338"/>
      <c r="CB1133" s="338"/>
      <c r="CC1133" s="338"/>
      <c r="CD1133" s="338"/>
      <c r="CE1133" s="338"/>
      <c r="CF1133" s="338"/>
    </row>
    <row r="1134" ht="15.75" customHeight="1">
      <c r="A1134" s="769"/>
      <c r="B1134" s="338"/>
      <c r="C1134" s="338"/>
      <c r="D1134" s="338"/>
      <c r="E1134" s="338"/>
      <c r="F1134" s="346"/>
      <c r="G1134" s="773"/>
      <c r="H1134" s="671"/>
      <c r="I1134" s="774"/>
      <c r="J1134" s="418"/>
      <c r="K1134" s="407"/>
      <c r="L1134" s="997"/>
      <c r="M1134" s="547"/>
      <c r="N1134" s="997"/>
      <c r="O1134" s="547"/>
      <c r="P1134" s="997"/>
      <c r="Q1134" s="547"/>
      <c r="R1134" s="997"/>
      <c r="S1134" s="547"/>
      <c r="T1134" s="997"/>
      <c r="U1134" s="547"/>
      <c r="V1134" s="997"/>
      <c r="W1134" s="547"/>
      <c r="X1134" s="997"/>
      <c r="Y1134" s="547"/>
      <c r="Z1134" s="997"/>
      <c r="AA1134" s="547"/>
      <c r="AB1134" s="997"/>
      <c r="AC1134" s="547"/>
      <c r="AD1134" s="997"/>
      <c r="AE1134" s="547"/>
      <c r="AF1134" s="997"/>
      <c r="AG1134" s="547"/>
      <c r="AH1134" s="997"/>
      <c r="AI1134" s="547"/>
      <c r="AJ1134" s="997"/>
      <c r="AK1134" s="547"/>
      <c r="AL1134" s="997"/>
      <c r="AM1134" s="547"/>
      <c r="AN1134" s="997"/>
      <c r="AO1134" s="547"/>
      <c r="AP1134" s="997"/>
      <c r="AQ1134" s="547"/>
      <c r="AR1134" s="997"/>
      <c r="AS1134" s="547"/>
      <c r="AT1134" s="997"/>
      <c r="AU1134" s="547"/>
      <c r="AV1134" s="997"/>
      <c r="AW1134" s="547"/>
      <c r="AX1134" s="997"/>
      <c r="AY1134" s="547"/>
      <c r="AZ1134" s="997"/>
      <c r="BA1134" s="547"/>
      <c r="BB1134" s="997"/>
      <c r="BC1134" s="547"/>
      <c r="BD1134" s="997"/>
      <c r="BE1134" s="547"/>
      <c r="BF1134" s="997"/>
      <c r="BG1134" s="547"/>
      <c r="BH1134" s="997"/>
      <c r="BI1134" s="547"/>
      <c r="BJ1134" s="997"/>
      <c r="BK1134" s="547"/>
      <c r="BL1134" s="997"/>
      <c r="BM1134" s="547"/>
      <c r="BN1134" s="997"/>
      <c r="BO1134" s="547"/>
      <c r="BP1134" s="997"/>
      <c r="BQ1134" s="547"/>
      <c r="BR1134" s="997"/>
      <c r="BS1134" s="547"/>
      <c r="BT1134" s="997"/>
      <c r="BU1134" s="547"/>
      <c r="BV1134" s="643"/>
      <c r="BW1134" s="644"/>
      <c r="BX1134" s="776"/>
      <c r="BY1134" s="644"/>
      <c r="BZ1134" s="343"/>
      <c r="CA1134" s="338"/>
      <c r="CB1134" s="338"/>
      <c r="CC1134" s="338"/>
      <c r="CD1134" s="338"/>
      <c r="CE1134" s="338"/>
      <c r="CF1134" s="338"/>
    </row>
    <row r="1135" ht="15.75" customHeight="1">
      <c r="A1135" s="769"/>
      <c r="B1135" s="338"/>
      <c r="C1135" s="338"/>
      <c r="D1135" s="338"/>
      <c r="E1135" s="338"/>
      <c r="F1135" s="346"/>
      <c r="G1135" s="773"/>
      <c r="H1135" s="671"/>
      <c r="I1135" s="774"/>
      <c r="J1135" s="418"/>
      <c r="K1135" s="407"/>
      <c r="L1135" s="997"/>
      <c r="M1135" s="547"/>
      <c r="N1135" s="997"/>
      <c r="O1135" s="547"/>
      <c r="P1135" s="997"/>
      <c r="Q1135" s="547"/>
      <c r="R1135" s="997"/>
      <c r="S1135" s="547"/>
      <c r="T1135" s="997"/>
      <c r="U1135" s="547"/>
      <c r="V1135" s="997"/>
      <c r="W1135" s="547"/>
      <c r="X1135" s="997"/>
      <c r="Y1135" s="547"/>
      <c r="Z1135" s="997"/>
      <c r="AA1135" s="547"/>
      <c r="AB1135" s="997"/>
      <c r="AC1135" s="547"/>
      <c r="AD1135" s="997"/>
      <c r="AE1135" s="547"/>
      <c r="AF1135" s="997"/>
      <c r="AG1135" s="547"/>
      <c r="AH1135" s="997"/>
      <c r="AI1135" s="547"/>
      <c r="AJ1135" s="997"/>
      <c r="AK1135" s="547"/>
      <c r="AL1135" s="997"/>
      <c r="AM1135" s="547"/>
      <c r="AN1135" s="997"/>
      <c r="AO1135" s="547"/>
      <c r="AP1135" s="997"/>
      <c r="AQ1135" s="547"/>
      <c r="AR1135" s="997"/>
      <c r="AS1135" s="547"/>
      <c r="AT1135" s="997"/>
      <c r="AU1135" s="547"/>
      <c r="AV1135" s="997"/>
      <c r="AW1135" s="547"/>
      <c r="AX1135" s="997"/>
      <c r="AY1135" s="547"/>
      <c r="AZ1135" s="997"/>
      <c r="BA1135" s="547"/>
      <c r="BB1135" s="997"/>
      <c r="BC1135" s="547"/>
      <c r="BD1135" s="997"/>
      <c r="BE1135" s="547"/>
      <c r="BF1135" s="997"/>
      <c r="BG1135" s="547"/>
      <c r="BH1135" s="997"/>
      <c r="BI1135" s="547"/>
      <c r="BJ1135" s="997"/>
      <c r="BK1135" s="547"/>
      <c r="BL1135" s="997"/>
      <c r="BM1135" s="547"/>
      <c r="BN1135" s="997"/>
      <c r="BO1135" s="547"/>
      <c r="BP1135" s="997"/>
      <c r="BQ1135" s="547"/>
      <c r="BR1135" s="997"/>
      <c r="BS1135" s="547"/>
      <c r="BT1135" s="997"/>
      <c r="BU1135" s="547"/>
      <c r="BV1135" s="643"/>
      <c r="BW1135" s="644"/>
      <c r="BX1135" s="776"/>
      <c r="BY1135" s="644"/>
      <c r="BZ1135" s="343"/>
      <c r="CA1135" s="338"/>
      <c r="CB1135" s="338"/>
      <c r="CC1135" s="338"/>
      <c r="CD1135" s="338"/>
      <c r="CE1135" s="338"/>
      <c r="CF1135" s="338"/>
    </row>
    <row r="1136" ht="15.75" customHeight="1">
      <c r="A1136" s="769"/>
      <c r="B1136" s="338"/>
      <c r="C1136" s="338"/>
      <c r="D1136" s="338"/>
      <c r="E1136" s="338"/>
      <c r="F1136" s="346"/>
      <c r="G1136" s="773"/>
      <c r="H1136" s="671"/>
      <c r="I1136" s="774"/>
      <c r="J1136" s="418"/>
      <c r="K1136" s="407"/>
      <c r="L1136" s="997"/>
      <c r="M1136" s="547"/>
      <c r="N1136" s="997"/>
      <c r="O1136" s="547"/>
      <c r="P1136" s="997"/>
      <c r="Q1136" s="547"/>
      <c r="R1136" s="997"/>
      <c r="S1136" s="547"/>
      <c r="T1136" s="997"/>
      <c r="U1136" s="547"/>
      <c r="V1136" s="997"/>
      <c r="W1136" s="547"/>
      <c r="X1136" s="997"/>
      <c r="Y1136" s="547"/>
      <c r="Z1136" s="997"/>
      <c r="AA1136" s="547"/>
      <c r="AB1136" s="997"/>
      <c r="AC1136" s="547"/>
      <c r="AD1136" s="997"/>
      <c r="AE1136" s="547"/>
      <c r="AF1136" s="997"/>
      <c r="AG1136" s="547"/>
      <c r="AH1136" s="997"/>
      <c r="AI1136" s="547"/>
      <c r="AJ1136" s="997"/>
      <c r="AK1136" s="547"/>
      <c r="AL1136" s="997"/>
      <c r="AM1136" s="547"/>
      <c r="AN1136" s="997"/>
      <c r="AO1136" s="547"/>
      <c r="AP1136" s="997"/>
      <c r="AQ1136" s="547"/>
      <c r="AR1136" s="997"/>
      <c r="AS1136" s="547"/>
      <c r="AT1136" s="997"/>
      <c r="AU1136" s="547"/>
      <c r="AV1136" s="997"/>
      <c r="AW1136" s="547"/>
      <c r="AX1136" s="997"/>
      <c r="AY1136" s="547"/>
      <c r="AZ1136" s="997"/>
      <c r="BA1136" s="547"/>
      <c r="BB1136" s="997"/>
      <c r="BC1136" s="547"/>
      <c r="BD1136" s="997"/>
      <c r="BE1136" s="547"/>
      <c r="BF1136" s="997"/>
      <c r="BG1136" s="547"/>
      <c r="BH1136" s="997"/>
      <c r="BI1136" s="547"/>
      <c r="BJ1136" s="997"/>
      <c r="BK1136" s="547"/>
      <c r="BL1136" s="997"/>
      <c r="BM1136" s="547"/>
      <c r="BN1136" s="997"/>
      <c r="BO1136" s="547"/>
      <c r="BP1136" s="997"/>
      <c r="BQ1136" s="547"/>
      <c r="BR1136" s="997"/>
      <c r="BS1136" s="547"/>
      <c r="BT1136" s="997"/>
      <c r="BU1136" s="547"/>
      <c r="BV1136" s="643"/>
      <c r="BW1136" s="644"/>
      <c r="BX1136" s="776"/>
      <c r="BY1136" s="644"/>
      <c r="BZ1136" s="343"/>
      <c r="CA1136" s="338"/>
      <c r="CB1136" s="338"/>
      <c r="CC1136" s="338"/>
      <c r="CD1136" s="338"/>
      <c r="CE1136" s="338"/>
      <c r="CF1136" s="338"/>
    </row>
    <row r="1137" ht="15.75" customHeight="1">
      <c r="A1137" s="769"/>
      <c r="B1137" s="338"/>
      <c r="C1137" s="338"/>
      <c r="D1137" s="338"/>
      <c r="E1137" s="338"/>
      <c r="F1137" s="346"/>
      <c r="G1137" s="773"/>
      <c r="H1137" s="671"/>
      <c r="I1137" s="774"/>
      <c r="J1137" s="418"/>
      <c r="K1137" s="407"/>
      <c r="L1137" s="997"/>
      <c r="M1137" s="547"/>
      <c r="N1137" s="997"/>
      <c r="O1137" s="547"/>
      <c r="P1137" s="997"/>
      <c r="Q1137" s="547"/>
      <c r="R1137" s="997"/>
      <c r="S1137" s="547"/>
      <c r="T1137" s="997"/>
      <c r="U1137" s="547"/>
      <c r="V1137" s="997"/>
      <c r="W1137" s="547"/>
      <c r="X1137" s="997"/>
      <c r="Y1137" s="547"/>
      <c r="Z1137" s="997"/>
      <c r="AA1137" s="547"/>
      <c r="AB1137" s="997"/>
      <c r="AC1137" s="547"/>
      <c r="AD1137" s="997"/>
      <c r="AE1137" s="547"/>
      <c r="AF1137" s="997"/>
      <c r="AG1137" s="547"/>
      <c r="AH1137" s="997"/>
      <c r="AI1137" s="547"/>
      <c r="AJ1137" s="997"/>
      <c r="AK1137" s="547"/>
      <c r="AL1137" s="997"/>
      <c r="AM1137" s="547"/>
      <c r="AN1137" s="997"/>
      <c r="AO1137" s="547"/>
      <c r="AP1137" s="997"/>
      <c r="AQ1137" s="547"/>
      <c r="AR1137" s="997"/>
      <c r="AS1137" s="547"/>
      <c r="AT1137" s="997"/>
      <c r="AU1137" s="547"/>
      <c r="AV1137" s="997"/>
      <c r="AW1137" s="547"/>
      <c r="AX1137" s="997"/>
      <c r="AY1137" s="547"/>
      <c r="AZ1137" s="997"/>
      <c r="BA1137" s="547"/>
      <c r="BB1137" s="997"/>
      <c r="BC1137" s="547"/>
      <c r="BD1137" s="997"/>
      <c r="BE1137" s="547"/>
      <c r="BF1137" s="997"/>
      <c r="BG1137" s="547"/>
      <c r="BH1137" s="997"/>
      <c r="BI1137" s="547"/>
      <c r="BJ1137" s="997"/>
      <c r="BK1137" s="547"/>
      <c r="BL1137" s="997"/>
      <c r="BM1137" s="547"/>
      <c r="BN1137" s="997"/>
      <c r="BO1137" s="547"/>
      <c r="BP1137" s="997"/>
      <c r="BQ1137" s="547"/>
      <c r="BR1137" s="997"/>
      <c r="BS1137" s="547"/>
      <c r="BT1137" s="997"/>
      <c r="BU1137" s="547"/>
      <c r="BV1137" s="643"/>
      <c r="BW1137" s="644"/>
      <c r="BX1137" s="776"/>
      <c r="BY1137" s="644"/>
      <c r="BZ1137" s="343"/>
      <c r="CA1137" s="338"/>
      <c r="CB1137" s="338"/>
      <c r="CC1137" s="338"/>
      <c r="CD1137" s="338"/>
      <c r="CE1137" s="338"/>
      <c r="CF1137" s="338"/>
    </row>
    <row r="1138" ht="15.75" customHeight="1">
      <c r="A1138" s="769"/>
      <c r="B1138" s="338"/>
      <c r="C1138" s="338"/>
      <c r="D1138" s="338"/>
      <c r="E1138" s="338"/>
      <c r="F1138" s="346"/>
      <c r="G1138" s="773"/>
      <c r="H1138" s="671"/>
      <c r="I1138" s="774"/>
      <c r="J1138" s="418"/>
      <c r="K1138" s="407"/>
      <c r="L1138" s="997"/>
      <c r="M1138" s="547"/>
      <c r="N1138" s="997"/>
      <c r="O1138" s="547"/>
      <c r="P1138" s="997"/>
      <c r="Q1138" s="547"/>
      <c r="R1138" s="997"/>
      <c r="S1138" s="547"/>
      <c r="T1138" s="997"/>
      <c r="U1138" s="547"/>
      <c r="V1138" s="997"/>
      <c r="W1138" s="547"/>
      <c r="X1138" s="997"/>
      <c r="Y1138" s="547"/>
      <c r="Z1138" s="997"/>
      <c r="AA1138" s="547"/>
      <c r="AB1138" s="997"/>
      <c r="AC1138" s="547"/>
      <c r="AD1138" s="997"/>
      <c r="AE1138" s="547"/>
      <c r="AF1138" s="997"/>
      <c r="AG1138" s="547"/>
      <c r="AH1138" s="997"/>
      <c r="AI1138" s="547"/>
      <c r="AJ1138" s="997"/>
      <c r="AK1138" s="547"/>
      <c r="AL1138" s="997"/>
      <c r="AM1138" s="547"/>
      <c r="AN1138" s="997"/>
      <c r="AO1138" s="547"/>
      <c r="AP1138" s="997"/>
      <c r="AQ1138" s="547"/>
      <c r="AR1138" s="997"/>
      <c r="AS1138" s="547"/>
      <c r="AT1138" s="997"/>
      <c r="AU1138" s="547"/>
      <c r="AV1138" s="997"/>
      <c r="AW1138" s="547"/>
      <c r="AX1138" s="997"/>
      <c r="AY1138" s="547"/>
      <c r="AZ1138" s="997"/>
      <c r="BA1138" s="547"/>
      <c r="BB1138" s="997"/>
      <c r="BC1138" s="547"/>
      <c r="BD1138" s="997"/>
      <c r="BE1138" s="547"/>
      <c r="BF1138" s="997"/>
      <c r="BG1138" s="547"/>
      <c r="BH1138" s="997"/>
      <c r="BI1138" s="547"/>
      <c r="BJ1138" s="997"/>
      <c r="BK1138" s="547"/>
      <c r="BL1138" s="997"/>
      <c r="BM1138" s="547"/>
      <c r="BN1138" s="997"/>
      <c r="BO1138" s="547"/>
      <c r="BP1138" s="997"/>
      <c r="BQ1138" s="547"/>
      <c r="BR1138" s="997"/>
      <c r="BS1138" s="547"/>
      <c r="BT1138" s="997"/>
      <c r="BU1138" s="547"/>
      <c r="BV1138" s="643"/>
      <c r="BW1138" s="644"/>
      <c r="BX1138" s="776"/>
      <c r="BY1138" s="644"/>
      <c r="BZ1138" s="343"/>
      <c r="CA1138" s="338"/>
      <c r="CB1138" s="338"/>
      <c r="CC1138" s="338"/>
      <c r="CD1138" s="338"/>
      <c r="CE1138" s="338"/>
      <c r="CF1138" s="338"/>
    </row>
    <row r="1139" ht="15.75" customHeight="1">
      <c r="A1139" s="769"/>
      <c r="B1139" s="338"/>
      <c r="C1139" s="338"/>
      <c r="D1139" s="338"/>
      <c r="E1139" s="338"/>
      <c r="F1139" s="346"/>
      <c r="G1139" s="773"/>
      <c r="H1139" s="671"/>
      <c r="I1139" s="774"/>
      <c r="J1139" s="418"/>
      <c r="K1139" s="407"/>
      <c r="L1139" s="997"/>
      <c r="M1139" s="547"/>
      <c r="N1139" s="997"/>
      <c r="O1139" s="547"/>
      <c r="P1139" s="997"/>
      <c r="Q1139" s="547"/>
      <c r="R1139" s="997"/>
      <c r="S1139" s="547"/>
      <c r="T1139" s="997"/>
      <c r="U1139" s="547"/>
      <c r="V1139" s="997"/>
      <c r="W1139" s="547"/>
      <c r="X1139" s="997"/>
      <c r="Y1139" s="547"/>
      <c r="Z1139" s="997"/>
      <c r="AA1139" s="547"/>
      <c r="AB1139" s="997"/>
      <c r="AC1139" s="547"/>
      <c r="AD1139" s="997"/>
      <c r="AE1139" s="547"/>
      <c r="AF1139" s="997"/>
      <c r="AG1139" s="547"/>
      <c r="AH1139" s="997"/>
      <c r="AI1139" s="547"/>
      <c r="AJ1139" s="997"/>
      <c r="AK1139" s="547"/>
      <c r="AL1139" s="997"/>
      <c r="AM1139" s="547"/>
      <c r="AN1139" s="997"/>
      <c r="AO1139" s="547"/>
      <c r="AP1139" s="997"/>
      <c r="AQ1139" s="547"/>
      <c r="AR1139" s="997"/>
      <c r="AS1139" s="547"/>
      <c r="AT1139" s="997"/>
      <c r="AU1139" s="547"/>
      <c r="AV1139" s="997"/>
      <c r="AW1139" s="547"/>
      <c r="AX1139" s="997"/>
      <c r="AY1139" s="547"/>
      <c r="AZ1139" s="997"/>
      <c r="BA1139" s="547"/>
      <c r="BB1139" s="997"/>
      <c r="BC1139" s="547"/>
      <c r="BD1139" s="997"/>
      <c r="BE1139" s="547"/>
      <c r="BF1139" s="997"/>
      <c r="BG1139" s="547"/>
      <c r="BH1139" s="997"/>
      <c r="BI1139" s="547"/>
      <c r="BJ1139" s="997"/>
      <c r="BK1139" s="547"/>
      <c r="BL1139" s="997"/>
      <c r="BM1139" s="547"/>
      <c r="BN1139" s="997"/>
      <c r="BO1139" s="547"/>
      <c r="BP1139" s="997"/>
      <c r="BQ1139" s="547"/>
      <c r="BR1139" s="997"/>
      <c r="BS1139" s="547"/>
      <c r="BT1139" s="997"/>
      <c r="BU1139" s="547"/>
      <c r="BV1139" s="643"/>
      <c r="BW1139" s="644"/>
      <c r="BX1139" s="776"/>
      <c r="BY1139" s="644"/>
      <c r="BZ1139" s="343"/>
      <c r="CA1139" s="338"/>
      <c r="CB1139" s="338"/>
      <c r="CC1139" s="338"/>
      <c r="CD1139" s="338"/>
      <c r="CE1139" s="338"/>
      <c r="CF1139" s="338"/>
    </row>
    <row r="1140" ht="15.75" customHeight="1">
      <c r="A1140" s="769"/>
      <c r="B1140" s="338"/>
      <c r="C1140" s="338"/>
      <c r="D1140" s="338"/>
      <c r="E1140" s="338"/>
      <c r="F1140" s="346"/>
      <c r="G1140" s="773"/>
      <c r="H1140" s="671"/>
      <c r="I1140" s="774"/>
      <c r="J1140" s="418"/>
      <c r="K1140" s="407"/>
      <c r="L1140" s="997"/>
      <c r="M1140" s="547"/>
      <c r="N1140" s="997"/>
      <c r="O1140" s="547"/>
      <c r="P1140" s="997"/>
      <c r="Q1140" s="547"/>
      <c r="R1140" s="997"/>
      <c r="S1140" s="547"/>
      <c r="T1140" s="997"/>
      <c r="U1140" s="547"/>
      <c r="V1140" s="997"/>
      <c r="W1140" s="547"/>
      <c r="X1140" s="997"/>
      <c r="Y1140" s="547"/>
      <c r="Z1140" s="997"/>
      <c r="AA1140" s="547"/>
      <c r="AB1140" s="997"/>
      <c r="AC1140" s="547"/>
      <c r="AD1140" s="997"/>
      <c r="AE1140" s="547"/>
      <c r="AF1140" s="997"/>
      <c r="AG1140" s="547"/>
      <c r="AH1140" s="997"/>
      <c r="AI1140" s="547"/>
      <c r="AJ1140" s="997"/>
      <c r="AK1140" s="547"/>
      <c r="AL1140" s="997"/>
      <c r="AM1140" s="547"/>
      <c r="AN1140" s="997"/>
      <c r="AO1140" s="547"/>
      <c r="AP1140" s="997"/>
      <c r="AQ1140" s="547"/>
      <c r="AR1140" s="997"/>
      <c r="AS1140" s="547"/>
      <c r="AT1140" s="997"/>
      <c r="AU1140" s="547"/>
      <c r="AV1140" s="997"/>
      <c r="AW1140" s="547"/>
      <c r="AX1140" s="997"/>
      <c r="AY1140" s="547"/>
      <c r="AZ1140" s="997"/>
      <c r="BA1140" s="547"/>
      <c r="BB1140" s="997"/>
      <c r="BC1140" s="547"/>
      <c r="BD1140" s="997"/>
      <c r="BE1140" s="547"/>
      <c r="BF1140" s="997"/>
      <c r="BG1140" s="547"/>
      <c r="BH1140" s="997"/>
      <c r="BI1140" s="547"/>
      <c r="BJ1140" s="997"/>
      <c r="BK1140" s="547"/>
      <c r="BL1140" s="997"/>
      <c r="BM1140" s="547"/>
      <c r="BN1140" s="997"/>
      <c r="BO1140" s="547"/>
      <c r="BP1140" s="997"/>
      <c r="BQ1140" s="547"/>
      <c r="BR1140" s="997"/>
      <c r="BS1140" s="547"/>
      <c r="BT1140" s="997"/>
      <c r="BU1140" s="547"/>
      <c r="BV1140" s="643"/>
      <c r="BW1140" s="644"/>
      <c r="BX1140" s="776"/>
      <c r="BY1140" s="644"/>
      <c r="BZ1140" s="343"/>
      <c r="CA1140" s="338"/>
      <c r="CB1140" s="338"/>
      <c r="CC1140" s="338"/>
      <c r="CD1140" s="338"/>
      <c r="CE1140" s="338"/>
      <c r="CF1140" s="338"/>
    </row>
    <row r="1141" ht="15.75" customHeight="1">
      <c r="A1141" s="769"/>
      <c r="B1141" s="338"/>
      <c r="C1141" s="338"/>
      <c r="D1141" s="338"/>
      <c r="E1141" s="338"/>
      <c r="F1141" s="346"/>
      <c r="G1141" s="773"/>
      <c r="H1141" s="671"/>
      <c r="I1141" s="774"/>
      <c r="J1141" s="418"/>
      <c r="K1141" s="407"/>
      <c r="L1141" s="997"/>
      <c r="M1141" s="547"/>
      <c r="N1141" s="997"/>
      <c r="O1141" s="547"/>
      <c r="P1141" s="997"/>
      <c r="Q1141" s="547"/>
      <c r="R1141" s="997"/>
      <c r="S1141" s="547"/>
      <c r="T1141" s="997"/>
      <c r="U1141" s="547"/>
      <c r="V1141" s="997"/>
      <c r="W1141" s="547"/>
      <c r="X1141" s="997"/>
      <c r="Y1141" s="547"/>
      <c r="Z1141" s="997"/>
      <c r="AA1141" s="547"/>
      <c r="AB1141" s="997"/>
      <c r="AC1141" s="547"/>
      <c r="AD1141" s="997"/>
      <c r="AE1141" s="547"/>
      <c r="AF1141" s="997"/>
      <c r="AG1141" s="547"/>
      <c r="AH1141" s="997"/>
      <c r="AI1141" s="547"/>
      <c r="AJ1141" s="997"/>
      <c r="AK1141" s="547"/>
      <c r="AL1141" s="997"/>
      <c r="AM1141" s="547"/>
      <c r="AN1141" s="997"/>
      <c r="AO1141" s="547"/>
      <c r="AP1141" s="997"/>
      <c r="AQ1141" s="547"/>
      <c r="AR1141" s="997"/>
      <c r="AS1141" s="547"/>
      <c r="AT1141" s="997"/>
      <c r="AU1141" s="547"/>
      <c r="AV1141" s="997"/>
      <c r="AW1141" s="547"/>
      <c r="AX1141" s="997"/>
      <c r="AY1141" s="547"/>
      <c r="AZ1141" s="997"/>
      <c r="BA1141" s="547"/>
      <c r="BB1141" s="997"/>
      <c r="BC1141" s="547"/>
      <c r="BD1141" s="997"/>
      <c r="BE1141" s="547"/>
      <c r="BF1141" s="997"/>
      <c r="BG1141" s="547"/>
      <c r="BH1141" s="997"/>
      <c r="BI1141" s="547"/>
      <c r="BJ1141" s="997"/>
      <c r="BK1141" s="547"/>
      <c r="BL1141" s="997"/>
      <c r="BM1141" s="547"/>
      <c r="BN1141" s="997"/>
      <c r="BO1141" s="547"/>
      <c r="BP1141" s="997"/>
      <c r="BQ1141" s="547"/>
      <c r="BR1141" s="997"/>
      <c r="BS1141" s="547"/>
      <c r="BT1141" s="997"/>
      <c r="BU1141" s="547"/>
      <c r="BV1141" s="643"/>
      <c r="BW1141" s="644"/>
      <c r="BX1141" s="776"/>
      <c r="BY1141" s="644"/>
      <c r="BZ1141" s="343"/>
      <c r="CA1141" s="338"/>
      <c r="CB1141" s="338"/>
      <c r="CC1141" s="338"/>
      <c r="CD1141" s="338"/>
      <c r="CE1141" s="338"/>
      <c r="CF1141" s="338"/>
    </row>
    <row r="1142" ht="15.75" customHeight="1">
      <c r="A1142" s="769"/>
      <c r="B1142" s="338"/>
      <c r="C1142" s="338"/>
      <c r="D1142" s="338"/>
      <c r="E1142" s="338"/>
      <c r="F1142" s="346"/>
      <c r="G1142" s="773"/>
      <c r="H1142" s="671"/>
      <c r="I1142" s="774"/>
      <c r="J1142" s="418"/>
      <c r="K1142" s="407"/>
      <c r="L1142" s="997"/>
      <c r="M1142" s="547"/>
      <c r="N1142" s="997"/>
      <c r="O1142" s="547"/>
      <c r="P1142" s="997"/>
      <c r="Q1142" s="547"/>
      <c r="R1142" s="997"/>
      <c r="S1142" s="547"/>
      <c r="T1142" s="997"/>
      <c r="U1142" s="547"/>
      <c r="V1142" s="997"/>
      <c r="W1142" s="547"/>
      <c r="X1142" s="997"/>
      <c r="Y1142" s="547"/>
      <c r="Z1142" s="997"/>
      <c r="AA1142" s="547"/>
      <c r="AB1142" s="997"/>
      <c r="AC1142" s="547"/>
      <c r="AD1142" s="997"/>
      <c r="AE1142" s="547"/>
      <c r="AF1142" s="997"/>
      <c r="AG1142" s="547"/>
      <c r="AH1142" s="997"/>
      <c r="AI1142" s="547"/>
      <c r="AJ1142" s="997"/>
      <c r="AK1142" s="547"/>
      <c r="AL1142" s="997"/>
      <c r="AM1142" s="547"/>
      <c r="AN1142" s="997"/>
      <c r="AO1142" s="547"/>
      <c r="AP1142" s="997"/>
      <c r="AQ1142" s="547"/>
      <c r="AR1142" s="997"/>
      <c r="AS1142" s="547"/>
      <c r="AT1142" s="997"/>
      <c r="AU1142" s="547"/>
      <c r="AV1142" s="997"/>
      <c r="AW1142" s="547"/>
      <c r="AX1142" s="997"/>
      <c r="AY1142" s="547"/>
      <c r="AZ1142" s="997"/>
      <c r="BA1142" s="547"/>
      <c r="BB1142" s="997"/>
      <c r="BC1142" s="547"/>
      <c r="BD1142" s="997"/>
      <c r="BE1142" s="547"/>
      <c r="BF1142" s="997"/>
      <c r="BG1142" s="547"/>
      <c r="BH1142" s="997"/>
      <c r="BI1142" s="547"/>
      <c r="BJ1142" s="997"/>
      <c r="BK1142" s="547"/>
      <c r="BL1142" s="997"/>
      <c r="BM1142" s="547"/>
      <c r="BN1142" s="997"/>
      <c r="BO1142" s="547"/>
      <c r="BP1142" s="997"/>
      <c r="BQ1142" s="547"/>
      <c r="BR1142" s="997"/>
      <c r="BS1142" s="547"/>
      <c r="BT1142" s="997"/>
      <c r="BU1142" s="547"/>
      <c r="BV1142" s="643"/>
      <c r="BW1142" s="644"/>
      <c r="BX1142" s="776"/>
      <c r="BY1142" s="644"/>
      <c r="BZ1142" s="343"/>
      <c r="CA1142" s="338"/>
      <c r="CB1142" s="338"/>
      <c r="CC1142" s="338"/>
      <c r="CD1142" s="338"/>
      <c r="CE1142" s="338"/>
      <c r="CF1142" s="338"/>
    </row>
    <row r="1143" ht="15.75" customHeight="1">
      <c r="A1143" s="769"/>
      <c r="B1143" s="338"/>
      <c r="C1143" s="338"/>
      <c r="D1143" s="338"/>
      <c r="E1143" s="338"/>
      <c r="F1143" s="346"/>
      <c r="G1143" s="773"/>
      <c r="H1143" s="671"/>
      <c r="I1143" s="774"/>
      <c r="J1143" s="418"/>
      <c r="K1143" s="407"/>
      <c r="L1143" s="997"/>
      <c r="M1143" s="547"/>
      <c r="N1143" s="997"/>
      <c r="O1143" s="547"/>
      <c r="P1143" s="997"/>
      <c r="Q1143" s="547"/>
      <c r="R1143" s="997"/>
      <c r="S1143" s="547"/>
      <c r="T1143" s="997"/>
      <c r="U1143" s="547"/>
      <c r="V1143" s="997"/>
      <c r="W1143" s="547"/>
      <c r="X1143" s="997"/>
      <c r="Y1143" s="547"/>
      <c r="Z1143" s="997"/>
      <c r="AA1143" s="547"/>
      <c r="AB1143" s="997"/>
      <c r="AC1143" s="547"/>
      <c r="AD1143" s="997"/>
      <c r="AE1143" s="547"/>
      <c r="AF1143" s="997"/>
      <c r="AG1143" s="547"/>
      <c r="AH1143" s="997"/>
      <c r="AI1143" s="547"/>
      <c r="AJ1143" s="997"/>
      <c r="AK1143" s="547"/>
      <c r="AL1143" s="997"/>
      <c r="AM1143" s="547"/>
      <c r="AN1143" s="997"/>
      <c r="AO1143" s="547"/>
      <c r="AP1143" s="997"/>
      <c r="AQ1143" s="547"/>
      <c r="AR1143" s="997"/>
      <c r="AS1143" s="547"/>
      <c r="AT1143" s="997"/>
      <c r="AU1143" s="547"/>
      <c r="AV1143" s="997"/>
      <c r="AW1143" s="547"/>
      <c r="AX1143" s="997"/>
      <c r="AY1143" s="547"/>
      <c r="AZ1143" s="997"/>
      <c r="BA1143" s="547"/>
      <c r="BB1143" s="997"/>
      <c r="BC1143" s="547"/>
      <c r="BD1143" s="997"/>
      <c r="BE1143" s="547"/>
      <c r="BF1143" s="997"/>
      <c r="BG1143" s="547"/>
      <c r="BH1143" s="997"/>
      <c r="BI1143" s="547"/>
      <c r="BJ1143" s="997"/>
      <c r="BK1143" s="547"/>
      <c r="BL1143" s="997"/>
      <c r="BM1143" s="547"/>
      <c r="BN1143" s="997"/>
      <c r="BO1143" s="547"/>
      <c r="BP1143" s="997"/>
      <c r="BQ1143" s="547"/>
      <c r="BR1143" s="997"/>
      <c r="BS1143" s="547"/>
      <c r="BT1143" s="997"/>
      <c r="BU1143" s="547"/>
      <c r="BV1143" s="643"/>
      <c r="BW1143" s="644"/>
      <c r="BX1143" s="776"/>
      <c r="BY1143" s="644"/>
      <c r="BZ1143" s="343"/>
      <c r="CA1143" s="338"/>
      <c r="CB1143" s="338"/>
      <c r="CC1143" s="338"/>
      <c r="CD1143" s="338"/>
      <c r="CE1143" s="338"/>
      <c r="CF1143" s="338"/>
    </row>
    <row r="1144" ht="15.75" customHeight="1">
      <c r="A1144" s="769"/>
      <c r="B1144" s="338"/>
      <c r="C1144" s="338"/>
      <c r="D1144" s="338"/>
      <c r="E1144" s="338"/>
      <c r="F1144" s="346"/>
      <c r="G1144" s="773"/>
      <c r="H1144" s="671"/>
      <c r="I1144" s="774"/>
      <c r="J1144" s="418"/>
      <c r="K1144" s="407"/>
      <c r="L1144" s="997"/>
      <c r="M1144" s="547"/>
      <c r="N1144" s="997"/>
      <c r="O1144" s="547"/>
      <c r="P1144" s="997"/>
      <c r="Q1144" s="547"/>
      <c r="R1144" s="997"/>
      <c r="S1144" s="547"/>
      <c r="T1144" s="997"/>
      <c r="U1144" s="547"/>
      <c r="V1144" s="997"/>
      <c r="W1144" s="547"/>
      <c r="X1144" s="997"/>
      <c r="Y1144" s="547"/>
      <c r="Z1144" s="997"/>
      <c r="AA1144" s="547"/>
      <c r="AB1144" s="997"/>
      <c r="AC1144" s="547"/>
      <c r="AD1144" s="997"/>
      <c r="AE1144" s="547"/>
      <c r="AF1144" s="997"/>
      <c r="AG1144" s="547"/>
      <c r="AH1144" s="997"/>
      <c r="AI1144" s="547"/>
      <c r="AJ1144" s="997"/>
      <c r="AK1144" s="547"/>
      <c r="AL1144" s="997"/>
      <c r="AM1144" s="547"/>
      <c r="AN1144" s="997"/>
      <c r="AO1144" s="547"/>
      <c r="AP1144" s="997"/>
      <c r="AQ1144" s="547"/>
      <c r="AR1144" s="997"/>
      <c r="AS1144" s="547"/>
      <c r="AT1144" s="997"/>
      <c r="AU1144" s="547"/>
      <c r="AV1144" s="997"/>
      <c r="AW1144" s="547"/>
      <c r="AX1144" s="997"/>
      <c r="AY1144" s="547"/>
      <c r="AZ1144" s="997"/>
      <c r="BA1144" s="547"/>
      <c r="BB1144" s="997"/>
      <c r="BC1144" s="547"/>
      <c r="BD1144" s="997"/>
      <c r="BE1144" s="547"/>
      <c r="BF1144" s="997"/>
      <c r="BG1144" s="547"/>
      <c r="BH1144" s="997"/>
      <c r="BI1144" s="547"/>
      <c r="BJ1144" s="997"/>
      <c r="BK1144" s="547"/>
      <c r="BL1144" s="997"/>
      <c r="BM1144" s="547"/>
      <c r="BN1144" s="997"/>
      <c r="BO1144" s="547"/>
      <c r="BP1144" s="997"/>
      <c r="BQ1144" s="547"/>
      <c r="BR1144" s="997"/>
      <c r="BS1144" s="547"/>
      <c r="BT1144" s="997"/>
      <c r="BU1144" s="547"/>
      <c r="BV1144" s="643"/>
      <c r="BW1144" s="644"/>
      <c r="BX1144" s="776"/>
      <c r="BY1144" s="644"/>
      <c r="BZ1144" s="343"/>
      <c r="CA1144" s="338"/>
      <c r="CB1144" s="338"/>
      <c r="CC1144" s="338"/>
      <c r="CD1144" s="338"/>
      <c r="CE1144" s="338"/>
      <c r="CF1144" s="338"/>
    </row>
    <row r="1145" ht="15.75" customHeight="1">
      <c r="A1145" s="769"/>
      <c r="B1145" s="338"/>
      <c r="C1145" s="338"/>
      <c r="D1145" s="338"/>
      <c r="E1145" s="338"/>
      <c r="F1145" s="346"/>
      <c r="G1145" s="773"/>
      <c r="H1145" s="671"/>
      <c r="I1145" s="774"/>
      <c r="J1145" s="418"/>
      <c r="K1145" s="407"/>
      <c r="L1145" s="997"/>
      <c r="M1145" s="547"/>
      <c r="N1145" s="997"/>
      <c r="O1145" s="547"/>
      <c r="P1145" s="997"/>
      <c r="Q1145" s="547"/>
      <c r="R1145" s="997"/>
      <c r="S1145" s="547"/>
      <c r="T1145" s="997"/>
      <c r="U1145" s="547"/>
      <c r="V1145" s="997"/>
      <c r="W1145" s="547"/>
      <c r="X1145" s="997"/>
      <c r="Y1145" s="547"/>
      <c r="Z1145" s="997"/>
      <c r="AA1145" s="547"/>
      <c r="AB1145" s="997"/>
      <c r="AC1145" s="547"/>
      <c r="AD1145" s="997"/>
      <c r="AE1145" s="547"/>
      <c r="AF1145" s="997"/>
      <c r="AG1145" s="547"/>
      <c r="AH1145" s="997"/>
      <c r="AI1145" s="547"/>
      <c r="AJ1145" s="997"/>
      <c r="AK1145" s="547"/>
      <c r="AL1145" s="997"/>
      <c r="AM1145" s="547"/>
      <c r="AN1145" s="997"/>
      <c r="AO1145" s="547"/>
      <c r="AP1145" s="997"/>
      <c r="AQ1145" s="547"/>
      <c r="AR1145" s="997"/>
      <c r="AS1145" s="547"/>
      <c r="AT1145" s="997"/>
      <c r="AU1145" s="547"/>
      <c r="AV1145" s="997"/>
      <c r="AW1145" s="547"/>
      <c r="AX1145" s="997"/>
      <c r="AY1145" s="547"/>
      <c r="AZ1145" s="997"/>
      <c r="BA1145" s="547"/>
      <c r="BB1145" s="997"/>
      <c r="BC1145" s="547"/>
      <c r="BD1145" s="997"/>
      <c r="BE1145" s="547"/>
      <c r="BF1145" s="997"/>
      <c r="BG1145" s="547"/>
      <c r="BH1145" s="997"/>
      <c r="BI1145" s="547"/>
      <c r="BJ1145" s="997"/>
      <c r="BK1145" s="547"/>
      <c r="BL1145" s="997"/>
      <c r="BM1145" s="547"/>
      <c r="BN1145" s="997"/>
      <c r="BO1145" s="547"/>
      <c r="BP1145" s="997"/>
      <c r="BQ1145" s="547"/>
      <c r="BR1145" s="997"/>
      <c r="BS1145" s="547"/>
      <c r="BT1145" s="997"/>
      <c r="BU1145" s="547"/>
      <c r="BV1145" s="643"/>
      <c r="BW1145" s="644"/>
      <c r="BX1145" s="776"/>
      <c r="BY1145" s="644"/>
      <c r="BZ1145" s="343"/>
      <c r="CA1145" s="338"/>
      <c r="CB1145" s="338"/>
      <c r="CC1145" s="338"/>
      <c r="CD1145" s="338"/>
      <c r="CE1145" s="338"/>
      <c r="CF1145" s="338"/>
    </row>
    <row r="1146" ht="15.75" customHeight="1">
      <c r="A1146" s="769"/>
      <c r="B1146" s="338"/>
      <c r="C1146" s="338"/>
      <c r="D1146" s="338"/>
      <c r="E1146" s="338"/>
      <c r="F1146" s="346"/>
      <c r="G1146" s="773"/>
      <c r="H1146" s="671"/>
      <c r="I1146" s="774"/>
      <c r="J1146" s="418"/>
      <c r="K1146" s="407"/>
      <c r="L1146" s="997"/>
      <c r="M1146" s="547"/>
      <c r="N1146" s="997"/>
      <c r="O1146" s="547"/>
      <c r="P1146" s="997"/>
      <c r="Q1146" s="547"/>
      <c r="R1146" s="997"/>
      <c r="S1146" s="547"/>
      <c r="T1146" s="997"/>
      <c r="U1146" s="547"/>
      <c r="V1146" s="997"/>
      <c r="W1146" s="547"/>
      <c r="X1146" s="997"/>
      <c r="Y1146" s="547"/>
      <c r="Z1146" s="997"/>
      <c r="AA1146" s="547"/>
      <c r="AB1146" s="997"/>
      <c r="AC1146" s="547"/>
      <c r="AD1146" s="997"/>
      <c r="AE1146" s="547"/>
      <c r="AF1146" s="997"/>
      <c r="AG1146" s="547"/>
      <c r="AH1146" s="997"/>
      <c r="AI1146" s="547"/>
      <c r="AJ1146" s="997"/>
      <c r="AK1146" s="547"/>
      <c r="AL1146" s="997"/>
      <c r="AM1146" s="547"/>
      <c r="AN1146" s="997"/>
      <c r="AO1146" s="547"/>
      <c r="AP1146" s="997"/>
      <c r="AQ1146" s="547"/>
      <c r="AR1146" s="997"/>
      <c r="AS1146" s="547"/>
      <c r="AT1146" s="997"/>
      <c r="AU1146" s="547"/>
      <c r="AV1146" s="997"/>
      <c r="AW1146" s="547"/>
      <c r="AX1146" s="997"/>
      <c r="AY1146" s="547"/>
      <c r="AZ1146" s="997"/>
      <c r="BA1146" s="547"/>
      <c r="BB1146" s="997"/>
      <c r="BC1146" s="547"/>
      <c r="BD1146" s="997"/>
      <c r="BE1146" s="547"/>
      <c r="BF1146" s="997"/>
      <c r="BG1146" s="547"/>
      <c r="BH1146" s="997"/>
      <c r="BI1146" s="547"/>
      <c r="BJ1146" s="997"/>
      <c r="BK1146" s="547"/>
      <c r="BL1146" s="997"/>
      <c r="BM1146" s="547"/>
      <c r="BN1146" s="997"/>
      <c r="BO1146" s="547"/>
      <c r="BP1146" s="997"/>
      <c r="BQ1146" s="547"/>
      <c r="BR1146" s="997"/>
      <c r="BS1146" s="547"/>
      <c r="BT1146" s="997"/>
      <c r="BU1146" s="547"/>
      <c r="BV1146" s="643"/>
      <c r="BW1146" s="644"/>
      <c r="BX1146" s="776"/>
      <c r="BY1146" s="644"/>
      <c r="BZ1146" s="343"/>
      <c r="CA1146" s="338"/>
      <c r="CB1146" s="338"/>
      <c r="CC1146" s="338"/>
      <c r="CD1146" s="338"/>
      <c r="CE1146" s="338"/>
      <c r="CF1146" s="338"/>
    </row>
    <row r="1147" ht="15.75" customHeight="1">
      <c r="A1147" s="769"/>
      <c r="B1147" s="338"/>
      <c r="C1147" s="338"/>
      <c r="D1147" s="338"/>
      <c r="E1147" s="338"/>
      <c r="F1147" s="346"/>
      <c r="G1147" s="773"/>
      <c r="H1147" s="671"/>
      <c r="I1147" s="774"/>
      <c r="J1147" s="418"/>
      <c r="K1147" s="407"/>
      <c r="L1147" s="997"/>
      <c r="M1147" s="547"/>
      <c r="N1147" s="997"/>
      <c r="O1147" s="547"/>
      <c r="P1147" s="997"/>
      <c r="Q1147" s="547"/>
      <c r="R1147" s="997"/>
      <c r="S1147" s="547"/>
      <c r="T1147" s="997"/>
      <c r="U1147" s="547"/>
      <c r="V1147" s="997"/>
      <c r="W1147" s="547"/>
      <c r="X1147" s="997"/>
      <c r="Y1147" s="547"/>
      <c r="Z1147" s="997"/>
      <c r="AA1147" s="547"/>
      <c r="AB1147" s="997"/>
      <c r="AC1147" s="547"/>
      <c r="AD1147" s="997"/>
      <c r="AE1147" s="547"/>
      <c r="AF1147" s="997"/>
      <c r="AG1147" s="547"/>
      <c r="AH1147" s="997"/>
      <c r="AI1147" s="547"/>
      <c r="AJ1147" s="997"/>
      <c r="AK1147" s="547"/>
      <c r="AL1147" s="997"/>
      <c r="AM1147" s="547"/>
      <c r="AN1147" s="997"/>
      <c r="AO1147" s="547"/>
      <c r="AP1147" s="997"/>
      <c r="AQ1147" s="547"/>
      <c r="AR1147" s="997"/>
      <c r="AS1147" s="547"/>
      <c r="AT1147" s="997"/>
      <c r="AU1147" s="547"/>
      <c r="AV1147" s="997"/>
      <c r="AW1147" s="547"/>
      <c r="AX1147" s="997"/>
      <c r="AY1147" s="547"/>
      <c r="AZ1147" s="997"/>
      <c r="BA1147" s="547"/>
      <c r="BB1147" s="997"/>
      <c r="BC1147" s="547"/>
      <c r="BD1147" s="997"/>
      <c r="BE1147" s="547"/>
      <c r="BF1147" s="997"/>
      <c r="BG1147" s="547"/>
      <c r="BH1147" s="997"/>
      <c r="BI1147" s="547"/>
      <c r="BJ1147" s="997"/>
      <c r="BK1147" s="547"/>
      <c r="BL1147" s="997"/>
      <c r="BM1147" s="547"/>
      <c r="BN1147" s="997"/>
      <c r="BO1147" s="547"/>
      <c r="BP1147" s="997"/>
      <c r="BQ1147" s="547"/>
      <c r="BR1147" s="997"/>
      <c r="BS1147" s="547"/>
      <c r="BT1147" s="997"/>
      <c r="BU1147" s="547"/>
      <c r="BV1147" s="643"/>
      <c r="BW1147" s="644"/>
      <c r="BX1147" s="776"/>
      <c r="BY1147" s="644"/>
      <c r="BZ1147" s="343"/>
      <c r="CA1147" s="338"/>
      <c r="CB1147" s="338"/>
      <c r="CC1147" s="338"/>
      <c r="CD1147" s="338"/>
      <c r="CE1147" s="338"/>
      <c r="CF1147" s="338"/>
    </row>
    <row r="1148" ht="15.75" customHeight="1">
      <c r="A1148" s="769"/>
      <c r="B1148" s="338"/>
      <c r="C1148" s="338"/>
      <c r="D1148" s="338"/>
      <c r="E1148" s="338"/>
      <c r="F1148" s="346"/>
      <c r="G1148" s="773"/>
      <c r="H1148" s="671"/>
      <c r="I1148" s="774"/>
      <c r="J1148" s="418"/>
      <c r="K1148" s="407"/>
      <c r="L1148" s="997"/>
      <c r="M1148" s="547"/>
      <c r="N1148" s="997"/>
      <c r="O1148" s="547"/>
      <c r="P1148" s="997"/>
      <c r="Q1148" s="547"/>
      <c r="R1148" s="997"/>
      <c r="S1148" s="547"/>
      <c r="T1148" s="997"/>
      <c r="U1148" s="547"/>
      <c r="V1148" s="997"/>
      <c r="W1148" s="547"/>
      <c r="X1148" s="997"/>
      <c r="Y1148" s="547"/>
      <c r="Z1148" s="997"/>
      <c r="AA1148" s="547"/>
      <c r="AB1148" s="997"/>
      <c r="AC1148" s="547"/>
      <c r="AD1148" s="997"/>
      <c r="AE1148" s="547"/>
      <c r="AF1148" s="997"/>
      <c r="AG1148" s="547"/>
      <c r="AH1148" s="997"/>
      <c r="AI1148" s="547"/>
      <c r="AJ1148" s="997"/>
      <c r="AK1148" s="547"/>
      <c r="AL1148" s="997"/>
      <c r="AM1148" s="547"/>
      <c r="AN1148" s="997"/>
      <c r="AO1148" s="547"/>
      <c r="AP1148" s="997"/>
      <c r="AQ1148" s="547"/>
      <c r="AR1148" s="997"/>
      <c r="AS1148" s="547"/>
      <c r="AT1148" s="997"/>
      <c r="AU1148" s="547"/>
      <c r="AV1148" s="997"/>
      <c r="AW1148" s="547"/>
      <c r="AX1148" s="997"/>
      <c r="AY1148" s="547"/>
      <c r="AZ1148" s="997"/>
      <c r="BA1148" s="547"/>
      <c r="BB1148" s="997"/>
      <c r="BC1148" s="547"/>
      <c r="BD1148" s="997"/>
      <c r="BE1148" s="547"/>
      <c r="BF1148" s="997"/>
      <c r="BG1148" s="547"/>
      <c r="BH1148" s="997"/>
      <c r="BI1148" s="547"/>
      <c r="BJ1148" s="997"/>
      <c r="BK1148" s="547"/>
      <c r="BL1148" s="997"/>
      <c r="BM1148" s="547"/>
      <c r="BN1148" s="997"/>
      <c r="BO1148" s="547"/>
      <c r="BP1148" s="997"/>
      <c r="BQ1148" s="547"/>
      <c r="BR1148" s="997"/>
      <c r="BS1148" s="547"/>
      <c r="BT1148" s="997"/>
      <c r="BU1148" s="547"/>
      <c r="BV1148" s="643"/>
      <c r="BW1148" s="644"/>
      <c r="BX1148" s="776"/>
      <c r="BY1148" s="644"/>
      <c r="BZ1148" s="343"/>
      <c r="CA1148" s="338"/>
      <c r="CB1148" s="338"/>
      <c r="CC1148" s="338"/>
      <c r="CD1148" s="338"/>
      <c r="CE1148" s="338"/>
      <c r="CF1148" s="338"/>
    </row>
    <row r="1149" ht="15.75" customHeight="1">
      <c r="A1149" s="769"/>
      <c r="B1149" s="338"/>
      <c r="C1149" s="338"/>
      <c r="D1149" s="338"/>
      <c r="E1149" s="338"/>
      <c r="F1149" s="346"/>
      <c r="G1149" s="773"/>
      <c r="H1149" s="671"/>
      <c r="I1149" s="774"/>
      <c r="J1149" s="418"/>
      <c r="K1149" s="407"/>
      <c r="L1149" s="997"/>
      <c r="M1149" s="547"/>
      <c r="N1149" s="997"/>
      <c r="O1149" s="547"/>
      <c r="P1149" s="997"/>
      <c r="Q1149" s="547"/>
      <c r="R1149" s="997"/>
      <c r="S1149" s="547"/>
      <c r="T1149" s="997"/>
      <c r="U1149" s="547"/>
      <c r="V1149" s="997"/>
      <c r="W1149" s="547"/>
      <c r="X1149" s="997"/>
      <c r="Y1149" s="547"/>
      <c r="Z1149" s="997"/>
      <c r="AA1149" s="547"/>
      <c r="AB1149" s="997"/>
      <c r="AC1149" s="547"/>
      <c r="AD1149" s="997"/>
      <c r="AE1149" s="547"/>
      <c r="AF1149" s="997"/>
      <c r="AG1149" s="547"/>
      <c r="AH1149" s="997"/>
      <c r="AI1149" s="547"/>
      <c r="AJ1149" s="997"/>
      <c r="AK1149" s="547"/>
      <c r="AL1149" s="997"/>
      <c r="AM1149" s="547"/>
      <c r="AN1149" s="997"/>
      <c r="AO1149" s="547"/>
      <c r="AP1149" s="997"/>
      <c r="AQ1149" s="547"/>
      <c r="AR1149" s="997"/>
      <c r="AS1149" s="547"/>
      <c r="AT1149" s="997"/>
      <c r="AU1149" s="547"/>
      <c r="AV1149" s="997"/>
      <c r="AW1149" s="547"/>
      <c r="AX1149" s="997"/>
      <c r="AY1149" s="547"/>
      <c r="AZ1149" s="997"/>
      <c r="BA1149" s="547"/>
      <c r="BB1149" s="997"/>
      <c r="BC1149" s="547"/>
      <c r="BD1149" s="997"/>
      <c r="BE1149" s="547"/>
      <c r="BF1149" s="997"/>
      <c r="BG1149" s="547"/>
      <c r="BH1149" s="997"/>
      <c r="BI1149" s="547"/>
      <c r="BJ1149" s="997"/>
      <c r="BK1149" s="547"/>
      <c r="BL1149" s="997"/>
      <c r="BM1149" s="547"/>
      <c r="BN1149" s="997"/>
      <c r="BO1149" s="547"/>
      <c r="BP1149" s="997"/>
      <c r="BQ1149" s="547"/>
      <c r="BR1149" s="997"/>
      <c r="BS1149" s="547"/>
      <c r="BT1149" s="997"/>
      <c r="BU1149" s="547"/>
      <c r="BV1149" s="643"/>
      <c r="BW1149" s="644"/>
      <c r="BX1149" s="776"/>
      <c r="BY1149" s="644"/>
      <c r="BZ1149" s="343"/>
      <c r="CA1149" s="338"/>
      <c r="CB1149" s="338"/>
      <c r="CC1149" s="338"/>
      <c r="CD1149" s="338"/>
      <c r="CE1149" s="338"/>
      <c r="CF1149" s="338"/>
    </row>
    <row r="1150" ht="15.75" customHeight="1">
      <c r="A1150" s="769"/>
      <c r="B1150" s="338"/>
      <c r="C1150" s="338"/>
      <c r="D1150" s="338"/>
      <c r="E1150" s="338"/>
      <c r="F1150" s="346"/>
      <c r="G1150" s="773"/>
      <c r="H1150" s="671"/>
      <c r="I1150" s="774"/>
      <c r="J1150" s="418"/>
      <c r="K1150" s="407"/>
      <c r="L1150" s="997"/>
      <c r="M1150" s="547"/>
      <c r="N1150" s="997"/>
      <c r="O1150" s="547"/>
      <c r="P1150" s="997"/>
      <c r="Q1150" s="547"/>
      <c r="R1150" s="997"/>
      <c r="S1150" s="547"/>
      <c r="T1150" s="997"/>
      <c r="U1150" s="547"/>
      <c r="V1150" s="997"/>
      <c r="W1150" s="547"/>
      <c r="X1150" s="997"/>
      <c r="Y1150" s="547"/>
      <c r="Z1150" s="997"/>
      <c r="AA1150" s="547"/>
      <c r="AB1150" s="997"/>
      <c r="AC1150" s="547"/>
      <c r="AD1150" s="997"/>
      <c r="AE1150" s="547"/>
      <c r="AF1150" s="997"/>
      <c r="AG1150" s="547"/>
      <c r="AH1150" s="997"/>
      <c r="AI1150" s="547"/>
      <c r="AJ1150" s="997"/>
      <c r="AK1150" s="547"/>
      <c r="AL1150" s="997"/>
      <c r="AM1150" s="547"/>
      <c r="AN1150" s="997"/>
      <c r="AO1150" s="547"/>
      <c r="AP1150" s="997"/>
      <c r="AQ1150" s="547"/>
      <c r="AR1150" s="997"/>
      <c r="AS1150" s="547"/>
      <c r="AT1150" s="997"/>
      <c r="AU1150" s="547"/>
      <c r="AV1150" s="997"/>
      <c r="AW1150" s="547"/>
      <c r="AX1150" s="997"/>
      <c r="AY1150" s="547"/>
      <c r="AZ1150" s="997"/>
      <c r="BA1150" s="547"/>
      <c r="BB1150" s="997"/>
      <c r="BC1150" s="547"/>
      <c r="BD1150" s="997"/>
      <c r="BE1150" s="547"/>
      <c r="BF1150" s="997"/>
      <c r="BG1150" s="547"/>
      <c r="BH1150" s="997"/>
      <c r="BI1150" s="547"/>
      <c r="BJ1150" s="997"/>
      <c r="BK1150" s="547"/>
      <c r="BL1150" s="997"/>
      <c r="BM1150" s="547"/>
      <c r="BN1150" s="997"/>
      <c r="BO1150" s="547"/>
      <c r="BP1150" s="997"/>
      <c r="BQ1150" s="547"/>
      <c r="BR1150" s="997"/>
      <c r="BS1150" s="547"/>
      <c r="BT1150" s="997"/>
      <c r="BU1150" s="547"/>
      <c r="BV1150" s="643"/>
      <c r="BW1150" s="644"/>
      <c r="BX1150" s="776"/>
      <c r="BY1150" s="644"/>
      <c r="BZ1150" s="343"/>
      <c r="CA1150" s="338"/>
      <c r="CB1150" s="338"/>
      <c r="CC1150" s="338"/>
      <c r="CD1150" s="338"/>
      <c r="CE1150" s="338"/>
      <c r="CF1150" s="338"/>
    </row>
    <row r="1151" ht="15.75" customHeight="1">
      <c r="A1151" s="769"/>
      <c r="B1151" s="338"/>
      <c r="C1151" s="338"/>
      <c r="D1151" s="338"/>
      <c r="E1151" s="338"/>
      <c r="F1151" s="346"/>
      <c r="G1151" s="773"/>
      <c r="H1151" s="671"/>
      <c r="I1151" s="774"/>
      <c r="J1151" s="418"/>
      <c r="K1151" s="407"/>
      <c r="L1151" s="997"/>
      <c r="M1151" s="547"/>
      <c r="N1151" s="997"/>
      <c r="O1151" s="547"/>
      <c r="P1151" s="997"/>
      <c r="Q1151" s="547"/>
      <c r="R1151" s="997"/>
      <c r="S1151" s="547"/>
      <c r="T1151" s="997"/>
      <c r="U1151" s="547"/>
      <c r="V1151" s="997"/>
      <c r="W1151" s="547"/>
      <c r="X1151" s="997"/>
      <c r="Y1151" s="547"/>
      <c r="Z1151" s="997"/>
      <c r="AA1151" s="547"/>
      <c r="AB1151" s="997"/>
      <c r="AC1151" s="547"/>
      <c r="AD1151" s="997"/>
      <c r="AE1151" s="547"/>
      <c r="AF1151" s="997"/>
      <c r="AG1151" s="547"/>
      <c r="AH1151" s="997"/>
      <c r="AI1151" s="547"/>
      <c r="AJ1151" s="997"/>
      <c r="AK1151" s="547"/>
      <c r="AL1151" s="997"/>
      <c r="AM1151" s="547"/>
      <c r="AN1151" s="997"/>
      <c r="AO1151" s="547"/>
      <c r="AP1151" s="997"/>
      <c r="AQ1151" s="547"/>
      <c r="AR1151" s="997"/>
      <c r="AS1151" s="547"/>
      <c r="AT1151" s="997"/>
      <c r="AU1151" s="547"/>
      <c r="AV1151" s="997"/>
      <c r="AW1151" s="547"/>
      <c r="AX1151" s="997"/>
      <c r="AY1151" s="547"/>
      <c r="AZ1151" s="997"/>
      <c r="BA1151" s="547"/>
      <c r="BB1151" s="997"/>
      <c r="BC1151" s="547"/>
      <c r="BD1151" s="997"/>
      <c r="BE1151" s="547"/>
      <c r="BF1151" s="997"/>
      <c r="BG1151" s="547"/>
      <c r="BH1151" s="997"/>
      <c r="BI1151" s="547"/>
      <c r="BJ1151" s="997"/>
      <c r="BK1151" s="547"/>
      <c r="BL1151" s="997"/>
      <c r="BM1151" s="547"/>
      <c r="BN1151" s="997"/>
      <c r="BO1151" s="547"/>
      <c r="BP1151" s="997"/>
      <c r="BQ1151" s="547"/>
      <c r="BR1151" s="997"/>
      <c r="BS1151" s="547"/>
      <c r="BT1151" s="997"/>
      <c r="BU1151" s="547"/>
      <c r="BV1151" s="643"/>
      <c r="BW1151" s="644"/>
      <c r="BX1151" s="776"/>
      <c r="BY1151" s="644"/>
      <c r="BZ1151" s="343"/>
      <c r="CA1151" s="338"/>
      <c r="CB1151" s="338"/>
      <c r="CC1151" s="338"/>
      <c r="CD1151" s="338"/>
      <c r="CE1151" s="338"/>
      <c r="CF1151" s="338"/>
    </row>
    <row r="1152" ht="15.75" customHeight="1">
      <c r="A1152" s="769"/>
      <c r="B1152" s="338"/>
      <c r="C1152" s="338"/>
      <c r="D1152" s="338"/>
      <c r="E1152" s="338"/>
      <c r="F1152" s="346"/>
      <c r="G1152" s="773"/>
      <c r="H1152" s="671"/>
      <c r="I1152" s="774"/>
      <c r="J1152" s="418"/>
      <c r="K1152" s="407"/>
      <c r="L1152" s="997"/>
      <c r="M1152" s="547"/>
      <c r="N1152" s="997"/>
      <c r="O1152" s="547"/>
      <c r="P1152" s="997"/>
      <c r="Q1152" s="547"/>
      <c r="R1152" s="997"/>
      <c r="S1152" s="547"/>
      <c r="T1152" s="997"/>
      <c r="U1152" s="547"/>
      <c r="V1152" s="997"/>
      <c r="W1152" s="547"/>
      <c r="X1152" s="997"/>
      <c r="Y1152" s="547"/>
      <c r="Z1152" s="997"/>
      <c r="AA1152" s="547"/>
      <c r="AB1152" s="997"/>
      <c r="AC1152" s="547"/>
      <c r="AD1152" s="997"/>
      <c r="AE1152" s="547"/>
      <c r="AF1152" s="997"/>
      <c r="AG1152" s="547"/>
      <c r="AH1152" s="997"/>
      <c r="AI1152" s="547"/>
      <c r="AJ1152" s="997"/>
      <c r="AK1152" s="547"/>
      <c r="AL1152" s="997"/>
      <c r="AM1152" s="547"/>
      <c r="AN1152" s="997"/>
      <c r="AO1152" s="547"/>
      <c r="AP1152" s="997"/>
      <c r="AQ1152" s="547"/>
      <c r="AR1152" s="997"/>
      <c r="AS1152" s="547"/>
      <c r="AT1152" s="997"/>
      <c r="AU1152" s="547"/>
      <c r="AV1152" s="997"/>
      <c r="AW1152" s="547"/>
      <c r="AX1152" s="997"/>
      <c r="AY1152" s="547"/>
      <c r="AZ1152" s="997"/>
      <c r="BA1152" s="547"/>
      <c r="BB1152" s="997"/>
      <c r="BC1152" s="547"/>
      <c r="BD1152" s="997"/>
      <c r="BE1152" s="547"/>
      <c r="BF1152" s="997"/>
      <c r="BG1152" s="547"/>
      <c r="BH1152" s="997"/>
      <c r="BI1152" s="547"/>
      <c r="BJ1152" s="997"/>
      <c r="BK1152" s="547"/>
      <c r="BL1152" s="997"/>
      <c r="BM1152" s="547"/>
      <c r="BN1152" s="997"/>
      <c r="BO1152" s="547"/>
      <c r="BP1152" s="997"/>
      <c r="BQ1152" s="547"/>
      <c r="BR1152" s="997"/>
      <c r="BS1152" s="547"/>
      <c r="BT1152" s="997"/>
      <c r="BU1152" s="547"/>
      <c r="BV1152" s="643"/>
      <c r="BW1152" s="644"/>
      <c r="BX1152" s="776"/>
      <c r="BY1152" s="644"/>
      <c r="BZ1152" s="343"/>
      <c r="CA1152" s="338"/>
      <c r="CB1152" s="338"/>
      <c r="CC1152" s="338"/>
      <c r="CD1152" s="338"/>
      <c r="CE1152" s="338"/>
      <c r="CF1152" s="338"/>
    </row>
    <row r="1153" ht="15.75" customHeight="1">
      <c r="A1153" s="769"/>
      <c r="B1153" s="338"/>
      <c r="C1153" s="338"/>
      <c r="D1153" s="338"/>
      <c r="E1153" s="338"/>
      <c r="F1153" s="346"/>
      <c r="G1153" s="773"/>
      <c r="H1153" s="671"/>
      <c r="I1153" s="774"/>
      <c r="J1153" s="418"/>
      <c r="K1153" s="407"/>
      <c r="L1153" s="997"/>
      <c r="M1153" s="547"/>
      <c r="N1153" s="997"/>
      <c r="O1153" s="547"/>
      <c r="P1153" s="997"/>
      <c r="Q1153" s="547"/>
      <c r="R1153" s="997"/>
      <c r="S1153" s="547"/>
      <c r="T1153" s="997"/>
      <c r="U1153" s="547"/>
      <c r="V1153" s="997"/>
      <c r="W1153" s="547"/>
      <c r="X1153" s="997"/>
      <c r="Y1153" s="547"/>
      <c r="Z1153" s="997"/>
      <c r="AA1153" s="547"/>
      <c r="AB1153" s="997"/>
      <c r="AC1153" s="547"/>
      <c r="AD1153" s="997"/>
      <c r="AE1153" s="547"/>
      <c r="AF1153" s="997"/>
      <c r="AG1153" s="547"/>
      <c r="AH1153" s="997"/>
      <c r="AI1153" s="547"/>
      <c r="AJ1153" s="997"/>
      <c r="AK1153" s="547"/>
      <c r="AL1153" s="997"/>
      <c r="AM1153" s="547"/>
      <c r="AN1153" s="997"/>
      <c r="AO1153" s="547"/>
      <c r="AP1153" s="997"/>
      <c r="AQ1153" s="547"/>
      <c r="AR1153" s="997"/>
      <c r="AS1153" s="547"/>
      <c r="AT1153" s="997"/>
      <c r="AU1153" s="547"/>
      <c r="AV1153" s="997"/>
      <c r="AW1153" s="547"/>
      <c r="AX1153" s="997"/>
      <c r="AY1153" s="547"/>
      <c r="AZ1153" s="997"/>
      <c r="BA1153" s="547"/>
      <c r="BB1153" s="997"/>
      <c r="BC1153" s="547"/>
      <c r="BD1153" s="997"/>
      <c r="BE1153" s="547"/>
      <c r="BF1153" s="997"/>
      <c r="BG1153" s="547"/>
      <c r="BH1153" s="997"/>
      <c r="BI1153" s="547"/>
      <c r="BJ1153" s="997"/>
      <c r="BK1153" s="547"/>
      <c r="BL1153" s="997"/>
      <c r="BM1153" s="547"/>
      <c r="BN1153" s="997"/>
      <c r="BO1153" s="547"/>
      <c r="BP1153" s="997"/>
      <c r="BQ1153" s="547"/>
      <c r="BR1153" s="997"/>
      <c r="BS1153" s="547"/>
      <c r="BT1153" s="997"/>
      <c r="BU1153" s="547"/>
      <c r="BV1153" s="643"/>
      <c r="BW1153" s="644"/>
      <c r="BX1153" s="776"/>
      <c r="BY1153" s="644"/>
      <c r="BZ1153" s="343"/>
      <c r="CA1153" s="338"/>
      <c r="CB1153" s="338"/>
      <c r="CC1153" s="338"/>
      <c r="CD1153" s="338"/>
      <c r="CE1153" s="338"/>
      <c r="CF1153" s="338"/>
    </row>
    <row r="1154" ht="15.75" customHeight="1">
      <c r="A1154" s="769"/>
      <c r="B1154" s="338"/>
      <c r="C1154" s="338"/>
      <c r="D1154" s="338"/>
      <c r="E1154" s="338"/>
      <c r="F1154" s="346"/>
      <c r="G1154" s="773"/>
      <c r="H1154" s="671"/>
      <c r="I1154" s="774"/>
      <c r="J1154" s="418"/>
      <c r="K1154" s="407"/>
      <c r="L1154" s="997"/>
      <c r="M1154" s="547"/>
      <c r="N1154" s="997"/>
      <c r="O1154" s="547"/>
      <c r="P1154" s="997"/>
      <c r="Q1154" s="547"/>
      <c r="R1154" s="997"/>
      <c r="S1154" s="547"/>
      <c r="T1154" s="997"/>
      <c r="U1154" s="547"/>
      <c r="V1154" s="997"/>
      <c r="W1154" s="547"/>
      <c r="X1154" s="997"/>
      <c r="Y1154" s="547"/>
      <c r="Z1154" s="997"/>
      <c r="AA1154" s="547"/>
      <c r="AB1154" s="997"/>
      <c r="AC1154" s="547"/>
      <c r="AD1154" s="997"/>
      <c r="AE1154" s="547"/>
      <c r="AF1154" s="997"/>
      <c r="AG1154" s="547"/>
      <c r="AH1154" s="997"/>
      <c r="AI1154" s="547"/>
      <c r="AJ1154" s="997"/>
      <c r="AK1154" s="547"/>
      <c r="AL1154" s="997"/>
      <c r="AM1154" s="547"/>
      <c r="AN1154" s="997"/>
      <c r="AO1154" s="547"/>
      <c r="AP1154" s="997"/>
      <c r="AQ1154" s="547"/>
      <c r="AR1154" s="997"/>
      <c r="AS1154" s="547"/>
      <c r="AT1154" s="997"/>
      <c r="AU1154" s="547"/>
      <c r="AV1154" s="997"/>
      <c r="AW1154" s="547"/>
      <c r="AX1154" s="997"/>
      <c r="AY1154" s="547"/>
      <c r="AZ1154" s="997"/>
      <c r="BA1154" s="547"/>
      <c r="BB1154" s="997"/>
      <c r="BC1154" s="547"/>
      <c r="BD1154" s="997"/>
      <c r="BE1154" s="547"/>
      <c r="BF1154" s="997"/>
      <c r="BG1154" s="547"/>
      <c r="BH1154" s="997"/>
      <c r="BI1154" s="547"/>
      <c r="BJ1154" s="997"/>
      <c r="BK1154" s="547"/>
      <c r="BL1154" s="997"/>
      <c r="BM1154" s="547"/>
      <c r="BN1154" s="997"/>
      <c r="BO1154" s="547"/>
      <c r="BP1154" s="997"/>
      <c r="BQ1154" s="547"/>
      <c r="BR1154" s="997"/>
      <c r="BS1154" s="547"/>
      <c r="BT1154" s="997"/>
      <c r="BU1154" s="547"/>
      <c r="BV1154" s="643"/>
      <c r="BW1154" s="644"/>
      <c r="BX1154" s="776"/>
      <c r="BY1154" s="644"/>
      <c r="BZ1154" s="343"/>
      <c r="CA1154" s="338"/>
      <c r="CB1154" s="338"/>
      <c r="CC1154" s="338"/>
      <c r="CD1154" s="338"/>
      <c r="CE1154" s="338"/>
      <c r="CF1154" s="338"/>
    </row>
    <row r="1155" ht="15.75" customHeight="1">
      <c r="A1155" s="769"/>
      <c r="B1155" s="338"/>
      <c r="C1155" s="338"/>
      <c r="D1155" s="338"/>
      <c r="E1155" s="338"/>
      <c r="F1155" s="346"/>
      <c r="G1155" s="773"/>
      <c r="H1155" s="671"/>
      <c r="I1155" s="774"/>
      <c r="J1155" s="418"/>
      <c r="K1155" s="407"/>
      <c r="L1155" s="997"/>
      <c r="M1155" s="547"/>
      <c r="N1155" s="997"/>
      <c r="O1155" s="547"/>
      <c r="P1155" s="997"/>
      <c r="Q1155" s="547"/>
      <c r="R1155" s="997"/>
      <c r="S1155" s="547"/>
      <c r="T1155" s="997"/>
      <c r="U1155" s="547"/>
      <c r="V1155" s="997"/>
      <c r="W1155" s="547"/>
      <c r="X1155" s="997"/>
      <c r="Y1155" s="547"/>
      <c r="Z1155" s="997"/>
      <c r="AA1155" s="547"/>
      <c r="AB1155" s="997"/>
      <c r="AC1155" s="547"/>
      <c r="AD1155" s="997"/>
      <c r="AE1155" s="547"/>
      <c r="AF1155" s="997"/>
      <c r="AG1155" s="547"/>
      <c r="AH1155" s="997"/>
      <c r="AI1155" s="547"/>
      <c r="AJ1155" s="997"/>
      <c r="AK1155" s="547"/>
      <c r="AL1155" s="997"/>
      <c r="AM1155" s="547"/>
      <c r="AN1155" s="997"/>
      <c r="AO1155" s="547"/>
      <c r="AP1155" s="997"/>
      <c r="AQ1155" s="547"/>
      <c r="AR1155" s="997"/>
      <c r="AS1155" s="547"/>
      <c r="AT1155" s="997"/>
      <c r="AU1155" s="547"/>
      <c r="AV1155" s="997"/>
      <c r="AW1155" s="547"/>
      <c r="AX1155" s="997"/>
      <c r="AY1155" s="547"/>
      <c r="AZ1155" s="997"/>
      <c r="BA1155" s="547"/>
      <c r="BB1155" s="997"/>
      <c r="BC1155" s="547"/>
      <c r="BD1155" s="997"/>
      <c r="BE1155" s="547"/>
      <c r="BF1155" s="997"/>
      <c r="BG1155" s="547"/>
      <c r="BH1155" s="997"/>
      <c r="BI1155" s="547"/>
      <c r="BJ1155" s="997"/>
      <c r="BK1155" s="547"/>
      <c r="BL1155" s="997"/>
      <c r="BM1155" s="547"/>
      <c r="BN1155" s="997"/>
      <c r="BO1155" s="547"/>
      <c r="BP1155" s="997"/>
      <c r="BQ1155" s="547"/>
      <c r="BR1155" s="997"/>
      <c r="BS1155" s="547"/>
      <c r="BT1155" s="997"/>
      <c r="BU1155" s="547"/>
      <c r="BV1155" s="643"/>
      <c r="BW1155" s="644"/>
      <c r="BX1155" s="776"/>
      <c r="BY1155" s="644"/>
      <c r="BZ1155" s="343"/>
      <c r="CA1155" s="338"/>
      <c r="CB1155" s="338"/>
      <c r="CC1155" s="338"/>
      <c r="CD1155" s="338"/>
      <c r="CE1155" s="338"/>
      <c r="CF1155" s="338"/>
    </row>
    <row r="1156" ht="15.75" customHeight="1">
      <c r="A1156" s="769"/>
      <c r="B1156" s="338"/>
      <c r="C1156" s="338"/>
      <c r="D1156" s="338"/>
      <c r="E1156" s="338"/>
      <c r="F1156" s="346"/>
      <c r="G1156" s="773"/>
      <c r="H1156" s="671"/>
      <c r="I1156" s="774"/>
      <c r="J1156" s="418"/>
      <c r="K1156" s="407"/>
      <c r="L1156" s="997"/>
      <c r="M1156" s="547"/>
      <c r="N1156" s="997"/>
      <c r="O1156" s="547"/>
      <c r="P1156" s="997"/>
      <c r="Q1156" s="547"/>
      <c r="R1156" s="997"/>
      <c r="S1156" s="547"/>
      <c r="T1156" s="997"/>
      <c r="U1156" s="547"/>
      <c r="V1156" s="997"/>
      <c r="W1156" s="547"/>
      <c r="X1156" s="997"/>
      <c r="Y1156" s="547"/>
      <c r="Z1156" s="997"/>
      <c r="AA1156" s="547"/>
      <c r="AB1156" s="997"/>
      <c r="AC1156" s="547"/>
      <c r="AD1156" s="997"/>
      <c r="AE1156" s="547"/>
      <c r="AF1156" s="997"/>
      <c r="AG1156" s="547"/>
      <c r="AH1156" s="997"/>
      <c r="AI1156" s="547"/>
      <c r="AJ1156" s="997"/>
      <c r="AK1156" s="547"/>
      <c r="AL1156" s="997"/>
      <c r="AM1156" s="547"/>
      <c r="AN1156" s="997"/>
      <c r="AO1156" s="547"/>
      <c r="AP1156" s="997"/>
      <c r="AQ1156" s="547"/>
      <c r="AR1156" s="997"/>
      <c r="AS1156" s="547"/>
      <c r="AT1156" s="997"/>
      <c r="AU1156" s="547"/>
      <c r="AV1156" s="997"/>
      <c r="AW1156" s="547"/>
      <c r="AX1156" s="997"/>
      <c r="AY1156" s="547"/>
      <c r="AZ1156" s="997"/>
      <c r="BA1156" s="547"/>
      <c r="BB1156" s="997"/>
      <c r="BC1156" s="547"/>
      <c r="BD1156" s="997"/>
      <c r="BE1156" s="547"/>
      <c r="BF1156" s="997"/>
      <c r="BG1156" s="547"/>
      <c r="BH1156" s="997"/>
      <c r="BI1156" s="547"/>
      <c r="BJ1156" s="997"/>
      <c r="BK1156" s="547"/>
      <c r="BL1156" s="997"/>
      <c r="BM1156" s="547"/>
      <c r="BN1156" s="997"/>
      <c r="BO1156" s="547"/>
      <c r="BP1156" s="997"/>
      <c r="BQ1156" s="547"/>
      <c r="BR1156" s="997"/>
      <c r="BS1156" s="547"/>
      <c r="BT1156" s="997"/>
      <c r="BU1156" s="547"/>
      <c r="BV1156" s="643"/>
      <c r="BW1156" s="644"/>
      <c r="BX1156" s="776"/>
      <c r="BY1156" s="644"/>
      <c r="BZ1156" s="343"/>
      <c r="CA1156" s="338"/>
      <c r="CB1156" s="338"/>
      <c r="CC1156" s="338"/>
      <c r="CD1156" s="338"/>
      <c r="CE1156" s="338"/>
      <c r="CF1156" s="338"/>
    </row>
    <row r="1157" ht="15.75" customHeight="1">
      <c r="A1157" s="769"/>
      <c r="B1157" s="338"/>
      <c r="C1157" s="338"/>
      <c r="D1157" s="338"/>
      <c r="E1157" s="338"/>
      <c r="F1157" s="346"/>
      <c r="G1157" s="773"/>
      <c r="H1157" s="671"/>
      <c r="I1157" s="774"/>
      <c r="J1157" s="418"/>
      <c r="K1157" s="407"/>
      <c r="L1157" s="997"/>
      <c r="M1157" s="547"/>
      <c r="N1157" s="997"/>
      <c r="O1157" s="547"/>
      <c r="P1157" s="997"/>
      <c r="Q1157" s="547"/>
      <c r="R1157" s="997"/>
      <c r="S1157" s="547"/>
      <c r="T1157" s="997"/>
      <c r="U1157" s="547"/>
      <c r="V1157" s="997"/>
      <c r="W1157" s="547"/>
      <c r="X1157" s="997"/>
      <c r="Y1157" s="547"/>
      <c r="Z1157" s="997"/>
      <c r="AA1157" s="547"/>
      <c r="AB1157" s="997"/>
      <c r="AC1157" s="547"/>
      <c r="AD1157" s="997"/>
      <c r="AE1157" s="547"/>
      <c r="AF1157" s="997"/>
      <c r="AG1157" s="547"/>
      <c r="AH1157" s="997"/>
      <c r="AI1157" s="547"/>
      <c r="AJ1157" s="997"/>
      <c r="AK1157" s="547"/>
      <c r="AL1157" s="997"/>
      <c r="AM1157" s="547"/>
      <c r="AN1157" s="997"/>
      <c r="AO1157" s="547"/>
      <c r="AP1157" s="997"/>
      <c r="AQ1157" s="547"/>
      <c r="AR1157" s="997"/>
      <c r="AS1157" s="547"/>
      <c r="AT1157" s="997"/>
      <c r="AU1157" s="547"/>
      <c r="AV1157" s="997"/>
      <c r="AW1157" s="547"/>
      <c r="AX1157" s="997"/>
      <c r="AY1157" s="547"/>
      <c r="AZ1157" s="997"/>
      <c r="BA1157" s="547"/>
      <c r="BB1157" s="997"/>
      <c r="BC1157" s="547"/>
      <c r="BD1157" s="997"/>
      <c r="BE1157" s="547"/>
      <c r="BF1157" s="997"/>
      <c r="BG1157" s="547"/>
      <c r="BH1157" s="997"/>
      <c r="BI1157" s="547"/>
      <c r="BJ1157" s="997"/>
      <c r="BK1157" s="547"/>
      <c r="BL1157" s="997"/>
      <c r="BM1157" s="547"/>
      <c r="BN1157" s="997"/>
      <c r="BO1157" s="547"/>
      <c r="BP1157" s="997"/>
      <c r="BQ1157" s="547"/>
      <c r="BR1157" s="997"/>
      <c r="BS1157" s="547"/>
      <c r="BT1157" s="997"/>
      <c r="BU1157" s="547"/>
      <c r="BV1157" s="643"/>
      <c r="BW1157" s="644"/>
      <c r="BX1157" s="776"/>
      <c r="BY1157" s="644"/>
      <c r="BZ1157" s="343"/>
      <c r="CA1157" s="338"/>
      <c r="CB1157" s="338"/>
      <c r="CC1157" s="338"/>
      <c r="CD1157" s="338"/>
      <c r="CE1157" s="338"/>
      <c r="CF1157" s="338"/>
    </row>
    <row r="1158" ht="15.75" customHeight="1">
      <c r="A1158" s="769"/>
      <c r="B1158" s="338"/>
      <c r="C1158" s="338"/>
      <c r="D1158" s="338"/>
      <c r="E1158" s="338"/>
      <c r="F1158" s="346"/>
      <c r="G1158" s="773"/>
      <c r="H1158" s="671"/>
      <c r="I1158" s="774"/>
      <c r="J1158" s="418"/>
      <c r="K1158" s="407"/>
      <c r="L1158" s="997"/>
      <c r="M1158" s="547"/>
      <c r="N1158" s="997"/>
      <c r="O1158" s="547"/>
      <c r="P1158" s="997"/>
      <c r="Q1158" s="547"/>
      <c r="R1158" s="997"/>
      <c r="S1158" s="547"/>
      <c r="T1158" s="997"/>
      <c r="U1158" s="547"/>
      <c r="V1158" s="997"/>
      <c r="W1158" s="547"/>
      <c r="X1158" s="997"/>
      <c r="Y1158" s="547"/>
      <c r="Z1158" s="997"/>
      <c r="AA1158" s="547"/>
      <c r="AB1158" s="997"/>
      <c r="AC1158" s="547"/>
      <c r="AD1158" s="997"/>
      <c r="AE1158" s="547"/>
      <c r="AF1158" s="997"/>
      <c r="AG1158" s="547"/>
      <c r="AH1158" s="997"/>
      <c r="AI1158" s="547"/>
      <c r="AJ1158" s="997"/>
      <c r="AK1158" s="547"/>
      <c r="AL1158" s="997"/>
      <c r="AM1158" s="547"/>
      <c r="AN1158" s="997"/>
      <c r="AO1158" s="547"/>
      <c r="AP1158" s="997"/>
      <c r="AQ1158" s="547"/>
      <c r="AR1158" s="997"/>
      <c r="AS1158" s="547"/>
      <c r="AT1158" s="997"/>
      <c r="AU1158" s="547"/>
      <c r="AV1158" s="997"/>
      <c r="AW1158" s="547"/>
      <c r="AX1158" s="997"/>
      <c r="AY1158" s="547"/>
      <c r="AZ1158" s="997"/>
      <c r="BA1158" s="547"/>
      <c r="BB1158" s="997"/>
      <c r="BC1158" s="547"/>
      <c r="BD1158" s="997"/>
      <c r="BE1158" s="547"/>
      <c r="BF1158" s="997"/>
      <c r="BG1158" s="547"/>
      <c r="BH1158" s="997"/>
      <c r="BI1158" s="547"/>
      <c r="BJ1158" s="997"/>
      <c r="BK1158" s="547"/>
      <c r="BL1158" s="997"/>
      <c r="BM1158" s="547"/>
      <c r="BN1158" s="997"/>
      <c r="BO1158" s="547"/>
      <c r="BP1158" s="997"/>
      <c r="BQ1158" s="547"/>
      <c r="BR1158" s="997"/>
      <c r="BS1158" s="547"/>
      <c r="BT1158" s="997"/>
      <c r="BU1158" s="547"/>
      <c r="BV1158" s="643"/>
      <c r="BW1158" s="644"/>
      <c r="BX1158" s="776"/>
      <c r="BY1158" s="644"/>
      <c r="BZ1158" s="343"/>
      <c r="CA1158" s="338"/>
      <c r="CB1158" s="338"/>
      <c r="CC1158" s="338"/>
      <c r="CD1158" s="338"/>
      <c r="CE1158" s="338"/>
      <c r="CF1158" s="338"/>
    </row>
    <row r="1159" ht="15.75" customHeight="1">
      <c r="A1159" s="769"/>
      <c r="B1159" s="338"/>
      <c r="C1159" s="338"/>
      <c r="D1159" s="338"/>
      <c r="E1159" s="338"/>
      <c r="F1159" s="346"/>
      <c r="G1159" s="773"/>
      <c r="H1159" s="671"/>
      <c r="I1159" s="774"/>
      <c r="J1159" s="418"/>
      <c r="K1159" s="407"/>
      <c r="L1159" s="997"/>
      <c r="M1159" s="547"/>
      <c r="N1159" s="997"/>
      <c r="O1159" s="547"/>
      <c r="P1159" s="997"/>
      <c r="Q1159" s="547"/>
      <c r="R1159" s="997"/>
      <c r="S1159" s="547"/>
      <c r="T1159" s="997"/>
      <c r="U1159" s="547"/>
      <c r="V1159" s="997"/>
      <c r="W1159" s="547"/>
      <c r="X1159" s="997"/>
      <c r="Y1159" s="547"/>
      <c r="Z1159" s="997"/>
      <c r="AA1159" s="547"/>
      <c r="AB1159" s="997"/>
      <c r="AC1159" s="547"/>
      <c r="AD1159" s="997"/>
      <c r="AE1159" s="547"/>
      <c r="AF1159" s="997"/>
      <c r="AG1159" s="547"/>
      <c r="AH1159" s="997"/>
      <c r="AI1159" s="547"/>
      <c r="AJ1159" s="997"/>
      <c r="AK1159" s="547"/>
      <c r="AL1159" s="997"/>
      <c r="AM1159" s="547"/>
      <c r="AN1159" s="997"/>
      <c r="AO1159" s="547"/>
      <c r="AP1159" s="997"/>
      <c r="AQ1159" s="547"/>
      <c r="AR1159" s="997"/>
      <c r="AS1159" s="547"/>
      <c r="AT1159" s="997"/>
      <c r="AU1159" s="547"/>
      <c r="AV1159" s="997"/>
      <c r="AW1159" s="547"/>
      <c r="AX1159" s="997"/>
      <c r="AY1159" s="547"/>
      <c r="AZ1159" s="997"/>
      <c r="BA1159" s="547"/>
      <c r="BB1159" s="997"/>
      <c r="BC1159" s="547"/>
      <c r="BD1159" s="997"/>
      <c r="BE1159" s="547"/>
      <c r="BF1159" s="997"/>
      <c r="BG1159" s="547"/>
      <c r="BH1159" s="997"/>
      <c r="BI1159" s="547"/>
      <c r="BJ1159" s="997"/>
      <c r="BK1159" s="547"/>
      <c r="BL1159" s="997"/>
      <c r="BM1159" s="547"/>
      <c r="BN1159" s="997"/>
      <c r="BO1159" s="547"/>
      <c r="BP1159" s="997"/>
      <c r="BQ1159" s="547"/>
      <c r="BR1159" s="997"/>
      <c r="BS1159" s="547"/>
      <c r="BT1159" s="997"/>
      <c r="BU1159" s="547"/>
      <c r="BV1159" s="643"/>
      <c r="BW1159" s="644"/>
      <c r="BX1159" s="776"/>
      <c r="BY1159" s="644"/>
      <c r="BZ1159" s="343"/>
      <c r="CA1159" s="338"/>
      <c r="CB1159" s="338"/>
      <c r="CC1159" s="338"/>
      <c r="CD1159" s="338"/>
      <c r="CE1159" s="338"/>
      <c r="CF1159" s="338"/>
    </row>
    <row r="1160" ht="15.75" customHeight="1">
      <c r="A1160" s="769"/>
      <c r="B1160" s="338"/>
      <c r="C1160" s="338"/>
      <c r="D1160" s="338"/>
      <c r="E1160" s="338"/>
      <c r="F1160" s="346"/>
      <c r="G1160" s="773"/>
      <c r="H1160" s="671"/>
      <c r="I1160" s="774"/>
      <c r="J1160" s="418"/>
      <c r="K1160" s="407"/>
      <c r="L1160" s="997"/>
      <c r="M1160" s="547"/>
      <c r="N1160" s="997"/>
      <c r="O1160" s="547"/>
      <c r="P1160" s="997"/>
      <c r="Q1160" s="547"/>
      <c r="R1160" s="997"/>
      <c r="S1160" s="547"/>
      <c r="T1160" s="997"/>
      <c r="U1160" s="547"/>
      <c r="V1160" s="997"/>
      <c r="W1160" s="547"/>
      <c r="X1160" s="997"/>
      <c r="Y1160" s="547"/>
      <c r="Z1160" s="997"/>
      <c r="AA1160" s="547"/>
      <c r="AB1160" s="997"/>
      <c r="AC1160" s="547"/>
      <c r="AD1160" s="997"/>
      <c r="AE1160" s="547"/>
      <c r="AF1160" s="997"/>
      <c r="AG1160" s="547"/>
      <c r="AH1160" s="997"/>
      <c r="AI1160" s="547"/>
      <c r="AJ1160" s="997"/>
      <c r="AK1160" s="547"/>
      <c r="AL1160" s="997"/>
      <c r="AM1160" s="547"/>
      <c r="AN1160" s="997"/>
      <c r="AO1160" s="547"/>
      <c r="AP1160" s="997"/>
      <c r="AQ1160" s="547"/>
      <c r="AR1160" s="997"/>
      <c r="AS1160" s="547"/>
      <c r="AT1160" s="997"/>
      <c r="AU1160" s="547"/>
      <c r="AV1160" s="997"/>
      <c r="AW1160" s="547"/>
      <c r="AX1160" s="997"/>
      <c r="AY1160" s="547"/>
      <c r="AZ1160" s="997"/>
      <c r="BA1160" s="547"/>
      <c r="BB1160" s="997"/>
      <c r="BC1160" s="547"/>
      <c r="BD1160" s="997"/>
      <c r="BE1160" s="547"/>
      <c r="BF1160" s="997"/>
      <c r="BG1160" s="547"/>
      <c r="BH1160" s="997"/>
      <c r="BI1160" s="547"/>
      <c r="BJ1160" s="997"/>
      <c r="BK1160" s="547"/>
      <c r="BL1160" s="997"/>
      <c r="BM1160" s="547"/>
      <c r="BN1160" s="997"/>
      <c r="BO1160" s="547"/>
      <c r="BP1160" s="997"/>
      <c r="BQ1160" s="547"/>
      <c r="BR1160" s="997"/>
      <c r="BS1160" s="547"/>
      <c r="BT1160" s="997"/>
      <c r="BU1160" s="547"/>
      <c r="BV1160" s="643"/>
      <c r="BW1160" s="644"/>
      <c r="BX1160" s="776"/>
      <c r="BY1160" s="644"/>
      <c r="BZ1160" s="343"/>
      <c r="CA1160" s="338"/>
      <c r="CB1160" s="338"/>
      <c r="CC1160" s="338"/>
      <c r="CD1160" s="338"/>
      <c r="CE1160" s="338"/>
      <c r="CF1160" s="338"/>
    </row>
    <row r="1161" ht="15.75" customHeight="1">
      <c r="A1161" s="769"/>
      <c r="B1161" s="338"/>
      <c r="C1161" s="338"/>
      <c r="D1161" s="338"/>
      <c r="E1161" s="338"/>
      <c r="F1161" s="346"/>
      <c r="G1161" s="773"/>
      <c r="H1161" s="671"/>
      <c r="I1161" s="774"/>
      <c r="J1161" s="418"/>
      <c r="K1161" s="407"/>
      <c r="L1161" s="997"/>
      <c r="M1161" s="547"/>
      <c r="N1161" s="997"/>
      <c r="O1161" s="547"/>
      <c r="P1161" s="997"/>
      <c r="Q1161" s="547"/>
      <c r="R1161" s="997"/>
      <c r="S1161" s="547"/>
      <c r="T1161" s="997"/>
      <c r="U1161" s="547"/>
      <c r="V1161" s="997"/>
      <c r="W1161" s="547"/>
      <c r="X1161" s="997"/>
      <c r="Y1161" s="547"/>
      <c r="Z1161" s="997"/>
      <c r="AA1161" s="547"/>
      <c r="AB1161" s="997"/>
      <c r="AC1161" s="547"/>
      <c r="AD1161" s="997"/>
      <c r="AE1161" s="547"/>
      <c r="AF1161" s="997"/>
      <c r="AG1161" s="547"/>
      <c r="AH1161" s="997"/>
      <c r="AI1161" s="547"/>
      <c r="AJ1161" s="997"/>
      <c r="AK1161" s="547"/>
      <c r="AL1161" s="997"/>
      <c r="AM1161" s="547"/>
      <c r="AN1161" s="997"/>
      <c r="AO1161" s="547"/>
      <c r="AP1161" s="997"/>
      <c r="AQ1161" s="547"/>
      <c r="AR1161" s="997"/>
      <c r="AS1161" s="547"/>
      <c r="AT1161" s="997"/>
      <c r="AU1161" s="547"/>
      <c r="AV1161" s="997"/>
      <c r="AW1161" s="547"/>
      <c r="AX1161" s="997"/>
      <c r="AY1161" s="547"/>
      <c r="AZ1161" s="997"/>
      <c r="BA1161" s="547"/>
      <c r="BB1161" s="997"/>
      <c r="BC1161" s="547"/>
      <c r="BD1161" s="997"/>
      <c r="BE1161" s="547"/>
      <c r="BF1161" s="997"/>
      <c r="BG1161" s="547"/>
      <c r="BH1161" s="997"/>
      <c r="BI1161" s="547"/>
      <c r="BJ1161" s="997"/>
      <c r="BK1161" s="547"/>
      <c r="BL1161" s="997"/>
      <c r="BM1161" s="547"/>
      <c r="BN1161" s="997"/>
      <c r="BO1161" s="547"/>
      <c r="BP1161" s="997"/>
      <c r="BQ1161" s="547"/>
      <c r="BR1161" s="997"/>
      <c r="BS1161" s="547"/>
      <c r="BT1161" s="997"/>
      <c r="BU1161" s="547"/>
      <c r="BV1161" s="643"/>
      <c r="BW1161" s="644"/>
      <c r="BX1161" s="776"/>
      <c r="BY1161" s="644"/>
      <c r="BZ1161" s="343"/>
      <c r="CA1161" s="338"/>
      <c r="CB1161" s="338"/>
      <c r="CC1161" s="338"/>
      <c r="CD1161" s="338"/>
      <c r="CE1161" s="338"/>
      <c r="CF1161" s="338"/>
    </row>
    <row r="1162" ht="15.75" customHeight="1">
      <c r="A1162" s="769"/>
      <c r="B1162" s="338"/>
      <c r="C1162" s="338"/>
      <c r="D1162" s="338"/>
      <c r="E1162" s="338"/>
      <c r="F1162" s="346"/>
      <c r="G1162" s="773"/>
      <c r="H1162" s="671"/>
      <c r="I1162" s="774"/>
      <c r="J1162" s="418"/>
      <c r="K1162" s="407"/>
      <c r="L1162" s="997"/>
      <c r="M1162" s="547"/>
      <c r="N1162" s="997"/>
      <c r="O1162" s="547"/>
      <c r="P1162" s="997"/>
      <c r="Q1162" s="547"/>
      <c r="R1162" s="997"/>
      <c r="S1162" s="547"/>
      <c r="T1162" s="997"/>
      <c r="U1162" s="547"/>
      <c r="V1162" s="997"/>
      <c r="W1162" s="547"/>
      <c r="X1162" s="997"/>
      <c r="Y1162" s="547"/>
      <c r="Z1162" s="997"/>
      <c r="AA1162" s="547"/>
      <c r="AB1162" s="997"/>
      <c r="AC1162" s="547"/>
      <c r="AD1162" s="997"/>
      <c r="AE1162" s="547"/>
      <c r="AF1162" s="997"/>
      <c r="AG1162" s="547"/>
      <c r="AH1162" s="997"/>
      <c r="AI1162" s="547"/>
      <c r="AJ1162" s="997"/>
      <c r="AK1162" s="547"/>
      <c r="AL1162" s="997"/>
      <c r="AM1162" s="547"/>
      <c r="AN1162" s="997"/>
      <c r="AO1162" s="547"/>
      <c r="AP1162" s="997"/>
      <c r="AQ1162" s="547"/>
      <c r="AR1162" s="997"/>
      <c r="AS1162" s="547"/>
      <c r="AT1162" s="997"/>
      <c r="AU1162" s="547"/>
      <c r="AV1162" s="997"/>
      <c r="AW1162" s="547"/>
      <c r="AX1162" s="997"/>
      <c r="AY1162" s="547"/>
      <c r="AZ1162" s="997"/>
      <c r="BA1162" s="547"/>
      <c r="BB1162" s="997"/>
      <c r="BC1162" s="547"/>
      <c r="BD1162" s="997"/>
      <c r="BE1162" s="547"/>
      <c r="BF1162" s="997"/>
      <c r="BG1162" s="547"/>
      <c r="BH1162" s="997"/>
      <c r="BI1162" s="547"/>
      <c r="BJ1162" s="997"/>
      <c r="BK1162" s="547"/>
      <c r="BL1162" s="997"/>
      <c r="BM1162" s="547"/>
      <c r="BN1162" s="997"/>
      <c r="BO1162" s="547"/>
      <c r="BP1162" s="997"/>
      <c r="BQ1162" s="547"/>
      <c r="BR1162" s="997"/>
      <c r="BS1162" s="547"/>
      <c r="BT1162" s="997"/>
      <c r="BU1162" s="547"/>
      <c r="BV1162" s="643"/>
      <c r="BW1162" s="644"/>
      <c r="BX1162" s="776"/>
      <c r="BY1162" s="644"/>
      <c r="BZ1162" s="343"/>
      <c r="CA1162" s="338"/>
      <c r="CB1162" s="338"/>
      <c r="CC1162" s="338"/>
      <c r="CD1162" s="338"/>
      <c r="CE1162" s="338"/>
      <c r="CF1162" s="338"/>
    </row>
    <row r="1163" ht="15.75" customHeight="1">
      <c r="A1163" s="769"/>
      <c r="B1163" s="338"/>
      <c r="C1163" s="338"/>
      <c r="D1163" s="338"/>
      <c r="E1163" s="338"/>
      <c r="F1163" s="346"/>
      <c r="G1163" s="773"/>
      <c r="H1163" s="671"/>
      <c r="I1163" s="774"/>
      <c r="J1163" s="418"/>
      <c r="K1163" s="407"/>
      <c r="L1163" s="997"/>
      <c r="M1163" s="547"/>
      <c r="N1163" s="997"/>
      <c r="O1163" s="547"/>
      <c r="P1163" s="997"/>
      <c r="Q1163" s="547"/>
      <c r="R1163" s="997"/>
      <c r="S1163" s="547"/>
      <c r="T1163" s="997"/>
      <c r="U1163" s="547"/>
      <c r="V1163" s="997"/>
      <c r="W1163" s="547"/>
      <c r="X1163" s="997"/>
      <c r="Y1163" s="547"/>
      <c r="Z1163" s="997"/>
      <c r="AA1163" s="547"/>
      <c r="AB1163" s="997"/>
      <c r="AC1163" s="547"/>
      <c r="AD1163" s="997"/>
      <c r="AE1163" s="547"/>
      <c r="AF1163" s="997"/>
      <c r="AG1163" s="547"/>
      <c r="AH1163" s="997"/>
      <c r="AI1163" s="547"/>
      <c r="AJ1163" s="997"/>
      <c r="AK1163" s="547"/>
      <c r="AL1163" s="997"/>
      <c r="AM1163" s="547"/>
      <c r="AN1163" s="997"/>
      <c r="AO1163" s="547"/>
      <c r="AP1163" s="997"/>
      <c r="AQ1163" s="547"/>
      <c r="AR1163" s="997"/>
      <c r="AS1163" s="547"/>
      <c r="AT1163" s="997"/>
      <c r="AU1163" s="547"/>
      <c r="AV1163" s="997"/>
      <c r="AW1163" s="547"/>
      <c r="AX1163" s="997"/>
      <c r="AY1163" s="547"/>
      <c r="AZ1163" s="997"/>
      <c r="BA1163" s="547"/>
      <c r="BB1163" s="997"/>
      <c r="BC1163" s="547"/>
      <c r="BD1163" s="997"/>
      <c r="BE1163" s="547"/>
      <c r="BF1163" s="997"/>
      <c r="BG1163" s="547"/>
      <c r="BH1163" s="997"/>
      <c r="BI1163" s="547"/>
      <c r="BJ1163" s="997"/>
      <c r="BK1163" s="547"/>
      <c r="BL1163" s="997"/>
      <c r="BM1163" s="547"/>
      <c r="BN1163" s="997"/>
      <c r="BO1163" s="547"/>
      <c r="BP1163" s="997"/>
      <c r="BQ1163" s="547"/>
      <c r="BR1163" s="997"/>
      <c r="BS1163" s="547"/>
      <c r="BT1163" s="997"/>
      <c r="BU1163" s="547"/>
      <c r="BV1163" s="643"/>
      <c r="BW1163" s="644"/>
      <c r="BX1163" s="776"/>
      <c r="BY1163" s="644"/>
      <c r="BZ1163" s="343"/>
      <c r="CA1163" s="338"/>
      <c r="CB1163" s="338"/>
      <c r="CC1163" s="338"/>
      <c r="CD1163" s="338"/>
      <c r="CE1163" s="338"/>
      <c r="CF1163" s="338"/>
    </row>
    <row r="1164" ht="15.75" customHeight="1">
      <c r="A1164" s="769"/>
      <c r="B1164" s="338"/>
      <c r="C1164" s="338"/>
      <c r="D1164" s="338"/>
      <c r="E1164" s="338"/>
      <c r="F1164" s="346"/>
      <c r="G1164" s="773"/>
      <c r="H1164" s="671"/>
      <c r="I1164" s="774"/>
      <c r="J1164" s="418"/>
      <c r="K1164" s="407"/>
      <c r="L1164" s="997"/>
      <c r="M1164" s="547"/>
      <c r="N1164" s="997"/>
      <c r="O1164" s="547"/>
      <c r="P1164" s="997"/>
      <c r="Q1164" s="547"/>
      <c r="R1164" s="997"/>
      <c r="S1164" s="547"/>
      <c r="T1164" s="997"/>
      <c r="U1164" s="547"/>
      <c r="V1164" s="997"/>
      <c r="W1164" s="547"/>
      <c r="X1164" s="997"/>
      <c r="Y1164" s="547"/>
      <c r="Z1164" s="997"/>
      <c r="AA1164" s="547"/>
      <c r="AB1164" s="997"/>
      <c r="AC1164" s="547"/>
      <c r="AD1164" s="997"/>
      <c r="AE1164" s="547"/>
      <c r="AF1164" s="997"/>
      <c r="AG1164" s="547"/>
      <c r="AH1164" s="997"/>
      <c r="AI1164" s="547"/>
      <c r="AJ1164" s="997"/>
      <c r="AK1164" s="547"/>
      <c r="AL1164" s="997"/>
      <c r="AM1164" s="547"/>
      <c r="AN1164" s="997"/>
      <c r="AO1164" s="547"/>
      <c r="AP1164" s="997"/>
      <c r="AQ1164" s="547"/>
      <c r="AR1164" s="997"/>
      <c r="AS1164" s="547"/>
      <c r="AT1164" s="997"/>
      <c r="AU1164" s="547"/>
      <c r="AV1164" s="997"/>
      <c r="AW1164" s="547"/>
      <c r="AX1164" s="997"/>
      <c r="AY1164" s="547"/>
      <c r="AZ1164" s="997"/>
      <c r="BA1164" s="547"/>
      <c r="BB1164" s="997"/>
      <c r="BC1164" s="547"/>
      <c r="BD1164" s="997"/>
      <c r="BE1164" s="547"/>
      <c r="BF1164" s="997"/>
      <c r="BG1164" s="547"/>
      <c r="BH1164" s="997"/>
      <c r="BI1164" s="547"/>
      <c r="BJ1164" s="997"/>
      <c r="BK1164" s="547"/>
      <c r="BL1164" s="997"/>
      <c r="BM1164" s="547"/>
      <c r="BN1164" s="997"/>
      <c r="BO1164" s="547"/>
      <c r="BP1164" s="997"/>
      <c r="BQ1164" s="547"/>
      <c r="BR1164" s="997"/>
      <c r="BS1164" s="547"/>
      <c r="BT1164" s="997"/>
      <c r="BU1164" s="547"/>
      <c r="BV1164" s="643"/>
      <c r="BW1164" s="644"/>
      <c r="BX1164" s="776"/>
      <c r="BY1164" s="644"/>
      <c r="BZ1164" s="343"/>
      <c r="CA1164" s="338"/>
      <c r="CB1164" s="338"/>
      <c r="CC1164" s="338"/>
      <c r="CD1164" s="338"/>
      <c r="CE1164" s="338"/>
      <c r="CF1164" s="338"/>
    </row>
    <row r="1165" ht="15.75" customHeight="1">
      <c r="A1165" s="769"/>
      <c r="B1165" s="338"/>
      <c r="C1165" s="338"/>
      <c r="D1165" s="338"/>
      <c r="E1165" s="338"/>
      <c r="F1165" s="346"/>
      <c r="G1165" s="773"/>
      <c r="H1165" s="671"/>
      <c r="I1165" s="774"/>
      <c r="J1165" s="418"/>
      <c r="K1165" s="407"/>
      <c r="L1165" s="997"/>
      <c r="M1165" s="547"/>
      <c r="N1165" s="997"/>
      <c r="O1165" s="547"/>
      <c r="P1165" s="997"/>
      <c r="Q1165" s="547"/>
      <c r="R1165" s="997"/>
      <c r="S1165" s="547"/>
      <c r="T1165" s="997"/>
      <c r="U1165" s="547"/>
      <c r="V1165" s="997"/>
      <c r="W1165" s="547"/>
      <c r="X1165" s="997"/>
      <c r="Y1165" s="547"/>
      <c r="Z1165" s="997"/>
      <c r="AA1165" s="547"/>
      <c r="AB1165" s="997"/>
      <c r="AC1165" s="547"/>
      <c r="AD1165" s="997"/>
      <c r="AE1165" s="547"/>
      <c r="AF1165" s="997"/>
      <c r="AG1165" s="547"/>
      <c r="AH1165" s="997"/>
      <c r="AI1165" s="547"/>
      <c r="AJ1165" s="997"/>
      <c r="AK1165" s="547"/>
      <c r="AL1165" s="997"/>
      <c r="AM1165" s="547"/>
      <c r="AN1165" s="997"/>
      <c r="AO1165" s="547"/>
      <c r="AP1165" s="997"/>
      <c r="AQ1165" s="547"/>
      <c r="AR1165" s="997"/>
      <c r="AS1165" s="547"/>
      <c r="AT1165" s="997"/>
      <c r="AU1165" s="547"/>
      <c r="AV1165" s="997"/>
      <c r="AW1165" s="547"/>
      <c r="AX1165" s="997"/>
      <c r="AY1165" s="547"/>
      <c r="AZ1165" s="997"/>
      <c r="BA1165" s="547"/>
      <c r="BB1165" s="997"/>
      <c r="BC1165" s="547"/>
      <c r="BD1165" s="997"/>
      <c r="BE1165" s="547"/>
      <c r="BF1165" s="997"/>
      <c r="BG1165" s="547"/>
      <c r="BH1165" s="997"/>
      <c r="BI1165" s="547"/>
      <c r="BJ1165" s="997"/>
      <c r="BK1165" s="547"/>
      <c r="BL1165" s="997"/>
      <c r="BM1165" s="547"/>
      <c r="BN1165" s="997"/>
      <c r="BO1165" s="547"/>
      <c r="BP1165" s="997"/>
      <c r="BQ1165" s="547"/>
      <c r="BR1165" s="997"/>
      <c r="BS1165" s="547"/>
      <c r="BT1165" s="997"/>
      <c r="BU1165" s="547"/>
      <c r="BV1165" s="643"/>
      <c r="BW1165" s="644"/>
      <c r="BX1165" s="776"/>
      <c r="BY1165" s="644"/>
      <c r="BZ1165" s="343"/>
      <c r="CA1165" s="338"/>
      <c r="CB1165" s="338"/>
      <c r="CC1165" s="338"/>
      <c r="CD1165" s="338"/>
      <c r="CE1165" s="338"/>
      <c r="CF1165" s="338"/>
    </row>
    <row r="1166" ht="15.75" customHeight="1">
      <c r="A1166" s="769"/>
      <c r="B1166" s="338"/>
      <c r="C1166" s="338"/>
      <c r="D1166" s="338"/>
      <c r="E1166" s="338"/>
      <c r="F1166" s="346"/>
      <c r="G1166" s="773"/>
      <c r="H1166" s="671"/>
      <c r="I1166" s="774"/>
      <c r="J1166" s="418"/>
      <c r="K1166" s="407"/>
      <c r="L1166" s="997"/>
      <c r="M1166" s="547"/>
      <c r="N1166" s="997"/>
      <c r="O1166" s="547"/>
      <c r="P1166" s="997"/>
      <c r="Q1166" s="547"/>
      <c r="R1166" s="997"/>
      <c r="S1166" s="547"/>
      <c r="T1166" s="997"/>
      <c r="U1166" s="547"/>
      <c r="V1166" s="997"/>
      <c r="W1166" s="547"/>
      <c r="X1166" s="997"/>
      <c r="Y1166" s="547"/>
      <c r="Z1166" s="997"/>
      <c r="AA1166" s="547"/>
      <c r="AB1166" s="997"/>
      <c r="AC1166" s="547"/>
      <c r="AD1166" s="997"/>
      <c r="AE1166" s="547"/>
      <c r="AF1166" s="997"/>
      <c r="AG1166" s="547"/>
      <c r="AH1166" s="997"/>
      <c r="AI1166" s="547"/>
      <c r="AJ1166" s="997"/>
      <c r="AK1166" s="547"/>
      <c r="AL1166" s="997"/>
      <c r="AM1166" s="547"/>
      <c r="AN1166" s="997"/>
      <c r="AO1166" s="547"/>
      <c r="AP1166" s="997"/>
      <c r="AQ1166" s="547"/>
      <c r="AR1166" s="997"/>
      <c r="AS1166" s="547"/>
      <c r="AT1166" s="997"/>
      <c r="AU1166" s="547"/>
      <c r="AV1166" s="997"/>
      <c r="AW1166" s="547"/>
      <c r="AX1166" s="997"/>
      <c r="AY1166" s="547"/>
      <c r="AZ1166" s="997"/>
      <c r="BA1166" s="547"/>
      <c r="BB1166" s="997"/>
      <c r="BC1166" s="547"/>
      <c r="BD1166" s="997"/>
      <c r="BE1166" s="547"/>
      <c r="BF1166" s="997"/>
      <c r="BG1166" s="547"/>
      <c r="BH1166" s="997"/>
      <c r="BI1166" s="547"/>
      <c r="BJ1166" s="997"/>
      <c r="BK1166" s="547"/>
      <c r="BL1166" s="997"/>
      <c r="BM1166" s="547"/>
      <c r="BN1166" s="997"/>
      <c r="BO1166" s="547"/>
      <c r="BP1166" s="997"/>
      <c r="BQ1166" s="547"/>
      <c r="BR1166" s="997"/>
      <c r="BS1166" s="547"/>
      <c r="BT1166" s="997"/>
      <c r="BU1166" s="547"/>
      <c r="BV1166" s="643"/>
      <c r="BW1166" s="644"/>
      <c r="BX1166" s="776"/>
      <c r="BY1166" s="644"/>
      <c r="BZ1166" s="343"/>
      <c r="CA1166" s="338"/>
      <c r="CB1166" s="338"/>
      <c r="CC1166" s="338"/>
      <c r="CD1166" s="338"/>
      <c r="CE1166" s="338"/>
      <c r="CF1166" s="338"/>
    </row>
    <row r="1167" ht="15.75" customHeight="1">
      <c r="A1167" s="769"/>
      <c r="B1167" s="338"/>
      <c r="C1167" s="338"/>
      <c r="D1167" s="338"/>
      <c r="E1167" s="338"/>
      <c r="F1167" s="346"/>
      <c r="G1167" s="773"/>
      <c r="H1167" s="671"/>
      <c r="I1167" s="774"/>
      <c r="J1167" s="418"/>
      <c r="K1167" s="407"/>
      <c r="L1167" s="997"/>
      <c r="M1167" s="547"/>
      <c r="N1167" s="997"/>
      <c r="O1167" s="547"/>
      <c r="P1167" s="997"/>
      <c r="Q1167" s="547"/>
      <c r="R1167" s="997"/>
      <c r="S1167" s="547"/>
      <c r="T1167" s="997"/>
      <c r="U1167" s="547"/>
      <c r="V1167" s="997"/>
      <c r="W1167" s="547"/>
      <c r="X1167" s="997"/>
      <c r="Y1167" s="547"/>
      <c r="Z1167" s="997"/>
      <c r="AA1167" s="547"/>
      <c r="AB1167" s="997"/>
      <c r="AC1167" s="547"/>
      <c r="AD1167" s="997"/>
      <c r="AE1167" s="547"/>
      <c r="AF1167" s="997"/>
      <c r="AG1167" s="547"/>
      <c r="AH1167" s="997"/>
      <c r="AI1167" s="547"/>
      <c r="AJ1167" s="997"/>
      <c r="AK1167" s="547"/>
      <c r="AL1167" s="997"/>
      <c r="AM1167" s="547"/>
      <c r="AN1167" s="997"/>
      <c r="AO1167" s="547"/>
      <c r="AP1167" s="997"/>
      <c r="AQ1167" s="547"/>
      <c r="AR1167" s="997"/>
      <c r="AS1167" s="547"/>
      <c r="AT1167" s="997"/>
      <c r="AU1167" s="547"/>
      <c r="AV1167" s="997"/>
      <c r="AW1167" s="547"/>
      <c r="AX1167" s="997"/>
      <c r="AY1167" s="547"/>
      <c r="AZ1167" s="997"/>
      <c r="BA1167" s="547"/>
      <c r="BB1167" s="997"/>
      <c r="BC1167" s="547"/>
      <c r="BD1167" s="997"/>
      <c r="BE1167" s="547"/>
      <c r="BF1167" s="997"/>
      <c r="BG1167" s="547"/>
      <c r="BH1167" s="997"/>
      <c r="BI1167" s="547"/>
      <c r="BJ1167" s="997"/>
      <c r="BK1167" s="547"/>
      <c r="BL1167" s="997"/>
      <c r="BM1167" s="547"/>
      <c r="BN1167" s="997"/>
      <c r="BO1167" s="547"/>
      <c r="BP1167" s="997"/>
      <c r="BQ1167" s="547"/>
      <c r="BR1167" s="997"/>
      <c r="BS1167" s="547"/>
      <c r="BT1167" s="997"/>
      <c r="BU1167" s="547"/>
      <c r="BV1167" s="643"/>
      <c r="BW1167" s="644"/>
      <c r="BX1167" s="776"/>
      <c r="BY1167" s="644"/>
      <c r="BZ1167" s="343"/>
      <c r="CA1167" s="338"/>
      <c r="CB1167" s="338"/>
      <c r="CC1167" s="338"/>
      <c r="CD1167" s="338"/>
      <c r="CE1167" s="338"/>
      <c r="CF1167" s="338"/>
    </row>
    <row r="1168" ht="15.75" customHeight="1">
      <c r="A1168" s="769"/>
      <c r="B1168" s="338"/>
      <c r="C1168" s="338"/>
      <c r="D1168" s="338"/>
      <c r="E1168" s="338"/>
      <c r="F1168" s="346"/>
      <c r="G1168" s="773"/>
      <c r="H1168" s="671"/>
      <c r="I1168" s="774"/>
      <c r="J1168" s="418"/>
      <c r="K1168" s="407"/>
      <c r="L1168" s="997"/>
      <c r="M1168" s="547"/>
      <c r="N1168" s="997"/>
      <c r="O1168" s="547"/>
      <c r="P1168" s="997"/>
      <c r="Q1168" s="547"/>
      <c r="R1168" s="997"/>
      <c r="S1168" s="547"/>
      <c r="T1168" s="997"/>
      <c r="U1168" s="547"/>
      <c r="V1168" s="997"/>
      <c r="W1168" s="547"/>
      <c r="X1168" s="997"/>
      <c r="Y1168" s="547"/>
      <c r="Z1168" s="997"/>
      <c r="AA1168" s="547"/>
      <c r="AB1168" s="997"/>
      <c r="AC1168" s="547"/>
      <c r="AD1168" s="997"/>
      <c r="AE1168" s="547"/>
      <c r="AF1168" s="997"/>
      <c r="AG1168" s="547"/>
      <c r="AH1168" s="997"/>
      <c r="AI1168" s="547"/>
      <c r="AJ1168" s="997"/>
      <c r="AK1168" s="547"/>
      <c r="AL1168" s="997"/>
      <c r="AM1168" s="547"/>
      <c r="AN1168" s="997"/>
      <c r="AO1168" s="547"/>
      <c r="AP1168" s="997"/>
      <c r="AQ1168" s="547"/>
      <c r="AR1168" s="997"/>
      <c r="AS1168" s="547"/>
      <c r="AT1168" s="997"/>
      <c r="AU1168" s="547"/>
      <c r="AV1168" s="997"/>
      <c r="AW1168" s="547"/>
      <c r="AX1168" s="997"/>
      <c r="AY1168" s="547"/>
      <c r="AZ1168" s="997"/>
      <c r="BA1168" s="547"/>
      <c r="BB1168" s="997"/>
      <c r="BC1168" s="547"/>
      <c r="BD1168" s="997"/>
      <c r="BE1168" s="547"/>
      <c r="BF1168" s="997"/>
      <c r="BG1168" s="547"/>
      <c r="BH1168" s="997"/>
      <c r="BI1168" s="547"/>
      <c r="BJ1168" s="997"/>
      <c r="BK1168" s="547"/>
      <c r="BL1168" s="997"/>
      <c r="BM1168" s="547"/>
      <c r="BN1168" s="997"/>
      <c r="BO1168" s="547"/>
      <c r="BP1168" s="997"/>
      <c r="BQ1168" s="547"/>
      <c r="BR1168" s="997"/>
      <c r="BS1168" s="547"/>
      <c r="BT1168" s="997"/>
      <c r="BU1168" s="547"/>
      <c r="BV1168" s="643"/>
      <c r="BW1168" s="644"/>
      <c r="BX1168" s="776"/>
      <c r="BY1168" s="644"/>
      <c r="BZ1168" s="343"/>
      <c r="CA1168" s="338"/>
      <c r="CB1168" s="338"/>
      <c r="CC1168" s="338"/>
      <c r="CD1168" s="338"/>
      <c r="CE1168" s="338"/>
      <c r="CF1168" s="338"/>
    </row>
    <row r="1169" ht="15.75" customHeight="1">
      <c r="A1169" s="769"/>
      <c r="B1169" s="338"/>
      <c r="C1169" s="338"/>
      <c r="D1169" s="338"/>
      <c r="E1169" s="338"/>
      <c r="F1169" s="346"/>
      <c r="G1169" s="773"/>
      <c r="H1169" s="671"/>
      <c r="I1169" s="774"/>
      <c r="J1169" s="418"/>
      <c r="K1169" s="407"/>
      <c r="L1169" s="997"/>
      <c r="M1169" s="547"/>
      <c r="N1169" s="997"/>
      <c r="O1169" s="547"/>
      <c r="P1169" s="997"/>
      <c r="Q1169" s="547"/>
      <c r="R1169" s="997"/>
      <c r="S1169" s="547"/>
      <c r="T1169" s="997"/>
      <c r="U1169" s="547"/>
      <c r="V1169" s="997"/>
      <c r="W1169" s="547"/>
      <c r="X1169" s="997"/>
      <c r="Y1169" s="547"/>
      <c r="Z1169" s="997"/>
      <c r="AA1169" s="547"/>
      <c r="AB1169" s="997"/>
      <c r="AC1169" s="547"/>
      <c r="AD1169" s="997"/>
      <c r="AE1169" s="547"/>
      <c r="AF1169" s="997"/>
      <c r="AG1169" s="547"/>
      <c r="AH1169" s="997"/>
      <c r="AI1169" s="547"/>
      <c r="AJ1169" s="997"/>
      <c r="AK1169" s="547"/>
      <c r="AL1169" s="997"/>
      <c r="AM1169" s="547"/>
      <c r="AN1169" s="997"/>
      <c r="AO1169" s="547"/>
      <c r="AP1169" s="997"/>
      <c r="AQ1169" s="547"/>
      <c r="AR1169" s="997"/>
      <c r="AS1169" s="547"/>
      <c r="AT1169" s="997"/>
      <c r="AU1169" s="547"/>
      <c r="AV1169" s="997"/>
      <c r="AW1169" s="547"/>
      <c r="AX1169" s="997"/>
      <c r="AY1169" s="547"/>
      <c r="AZ1169" s="997"/>
      <c r="BA1169" s="547"/>
      <c r="BB1169" s="997"/>
      <c r="BC1169" s="547"/>
      <c r="BD1169" s="997"/>
      <c r="BE1169" s="547"/>
      <c r="BF1169" s="997"/>
      <c r="BG1169" s="547"/>
      <c r="BH1169" s="997"/>
      <c r="BI1169" s="547"/>
      <c r="BJ1169" s="997"/>
      <c r="BK1169" s="547"/>
      <c r="BL1169" s="997"/>
      <c r="BM1169" s="547"/>
      <c r="BN1169" s="997"/>
      <c r="BO1169" s="547"/>
      <c r="BP1169" s="997"/>
      <c r="BQ1169" s="547"/>
      <c r="BR1169" s="997"/>
      <c r="BS1169" s="547"/>
      <c r="BT1169" s="997"/>
      <c r="BU1169" s="547"/>
      <c r="BV1169" s="643"/>
      <c r="BW1169" s="644"/>
      <c r="BX1169" s="776"/>
      <c r="BY1169" s="644"/>
      <c r="BZ1169" s="343"/>
      <c r="CA1169" s="338"/>
      <c r="CB1169" s="338"/>
      <c r="CC1169" s="338"/>
      <c r="CD1169" s="338"/>
      <c r="CE1169" s="338"/>
      <c r="CF1169" s="338"/>
    </row>
    <row r="1170" ht="15.75" customHeight="1">
      <c r="A1170" s="769"/>
      <c r="B1170" s="338"/>
      <c r="C1170" s="338"/>
      <c r="D1170" s="338"/>
      <c r="E1170" s="338"/>
      <c r="F1170" s="346"/>
      <c r="G1170" s="773"/>
      <c r="H1170" s="671"/>
      <c r="I1170" s="774"/>
      <c r="J1170" s="418"/>
      <c r="K1170" s="407"/>
      <c r="L1170" s="997"/>
      <c r="M1170" s="547"/>
      <c r="N1170" s="997"/>
      <c r="O1170" s="547"/>
      <c r="P1170" s="997"/>
      <c r="Q1170" s="547"/>
      <c r="R1170" s="997"/>
      <c r="S1170" s="547"/>
      <c r="T1170" s="997"/>
      <c r="U1170" s="547"/>
      <c r="V1170" s="997"/>
      <c r="W1170" s="547"/>
      <c r="X1170" s="997"/>
      <c r="Y1170" s="547"/>
      <c r="Z1170" s="997"/>
      <c r="AA1170" s="547"/>
      <c r="AB1170" s="997"/>
      <c r="AC1170" s="547"/>
      <c r="AD1170" s="997"/>
      <c r="AE1170" s="547"/>
      <c r="AF1170" s="997"/>
      <c r="AG1170" s="547"/>
      <c r="AH1170" s="997"/>
      <c r="AI1170" s="547"/>
      <c r="AJ1170" s="997"/>
      <c r="AK1170" s="547"/>
      <c r="AL1170" s="997"/>
      <c r="AM1170" s="547"/>
      <c r="AN1170" s="997"/>
      <c r="AO1170" s="547"/>
      <c r="AP1170" s="997"/>
      <c r="AQ1170" s="547"/>
      <c r="AR1170" s="997"/>
      <c r="AS1170" s="547"/>
      <c r="AT1170" s="997"/>
      <c r="AU1170" s="547"/>
      <c r="AV1170" s="997"/>
      <c r="AW1170" s="547"/>
      <c r="AX1170" s="997"/>
      <c r="AY1170" s="547"/>
      <c r="AZ1170" s="997"/>
      <c r="BA1170" s="547"/>
      <c r="BB1170" s="997"/>
      <c r="BC1170" s="547"/>
      <c r="BD1170" s="997"/>
      <c r="BE1170" s="547"/>
      <c r="BF1170" s="997"/>
      <c r="BG1170" s="547"/>
      <c r="BH1170" s="997"/>
      <c r="BI1170" s="547"/>
      <c r="BJ1170" s="997"/>
      <c r="BK1170" s="547"/>
      <c r="BL1170" s="997"/>
      <c r="BM1170" s="547"/>
      <c r="BN1170" s="997"/>
      <c r="BO1170" s="547"/>
      <c r="BP1170" s="997"/>
      <c r="BQ1170" s="547"/>
      <c r="BR1170" s="997"/>
      <c r="BS1170" s="547"/>
      <c r="BT1170" s="997"/>
      <c r="BU1170" s="547"/>
      <c r="BV1170" s="643"/>
      <c r="BW1170" s="644"/>
      <c r="BX1170" s="776"/>
      <c r="BY1170" s="644"/>
      <c r="BZ1170" s="343"/>
      <c r="CA1170" s="338"/>
      <c r="CB1170" s="338"/>
      <c r="CC1170" s="338"/>
      <c r="CD1170" s="338"/>
      <c r="CE1170" s="338"/>
      <c r="CF1170" s="338"/>
    </row>
    <row r="1171" ht="15.75" customHeight="1">
      <c r="A1171" s="769"/>
      <c r="B1171" s="338"/>
      <c r="C1171" s="338"/>
      <c r="D1171" s="338"/>
      <c r="E1171" s="338"/>
      <c r="F1171" s="346"/>
      <c r="G1171" s="773"/>
      <c r="H1171" s="671"/>
      <c r="I1171" s="774"/>
      <c r="J1171" s="418"/>
      <c r="K1171" s="407"/>
      <c r="L1171" s="997"/>
      <c r="M1171" s="547"/>
      <c r="N1171" s="997"/>
      <c r="O1171" s="547"/>
      <c r="P1171" s="997"/>
      <c r="Q1171" s="547"/>
      <c r="R1171" s="997"/>
      <c r="S1171" s="547"/>
      <c r="T1171" s="997"/>
      <c r="U1171" s="547"/>
      <c r="V1171" s="997"/>
      <c r="W1171" s="547"/>
      <c r="X1171" s="997"/>
      <c r="Y1171" s="547"/>
      <c r="Z1171" s="997"/>
      <c r="AA1171" s="547"/>
      <c r="AB1171" s="997"/>
      <c r="AC1171" s="547"/>
      <c r="AD1171" s="997"/>
      <c r="AE1171" s="547"/>
      <c r="AF1171" s="997"/>
      <c r="AG1171" s="547"/>
      <c r="AH1171" s="997"/>
      <c r="AI1171" s="547"/>
      <c r="AJ1171" s="997"/>
      <c r="AK1171" s="547"/>
      <c r="AL1171" s="997"/>
      <c r="AM1171" s="547"/>
      <c r="AN1171" s="997"/>
      <c r="AO1171" s="547"/>
      <c r="AP1171" s="997"/>
      <c r="AQ1171" s="547"/>
      <c r="AR1171" s="997"/>
      <c r="AS1171" s="547"/>
      <c r="AT1171" s="997"/>
      <c r="AU1171" s="547"/>
      <c r="AV1171" s="997"/>
      <c r="AW1171" s="547"/>
      <c r="AX1171" s="997"/>
      <c r="AY1171" s="547"/>
      <c r="AZ1171" s="997"/>
      <c r="BA1171" s="547"/>
      <c r="BB1171" s="997"/>
      <c r="BC1171" s="547"/>
      <c r="BD1171" s="997"/>
      <c r="BE1171" s="547"/>
      <c r="BF1171" s="997"/>
      <c r="BG1171" s="547"/>
      <c r="BH1171" s="997"/>
      <c r="BI1171" s="547"/>
      <c r="BJ1171" s="997"/>
      <c r="BK1171" s="547"/>
      <c r="BL1171" s="997"/>
      <c r="BM1171" s="547"/>
      <c r="BN1171" s="997"/>
      <c r="BO1171" s="547"/>
      <c r="BP1171" s="997"/>
      <c r="BQ1171" s="547"/>
      <c r="BR1171" s="997"/>
      <c r="BS1171" s="547"/>
      <c r="BT1171" s="997"/>
      <c r="BU1171" s="547"/>
      <c r="BV1171" s="643"/>
      <c r="BW1171" s="644"/>
      <c r="BX1171" s="776"/>
      <c r="BY1171" s="644"/>
      <c r="BZ1171" s="343"/>
      <c r="CA1171" s="338"/>
      <c r="CB1171" s="338"/>
      <c r="CC1171" s="338"/>
      <c r="CD1171" s="338"/>
      <c r="CE1171" s="338"/>
      <c r="CF1171" s="338"/>
    </row>
    <row r="1172" ht="15.75" customHeight="1">
      <c r="A1172" s="769"/>
      <c r="B1172" s="338"/>
      <c r="C1172" s="338"/>
      <c r="D1172" s="338"/>
      <c r="E1172" s="338"/>
      <c r="F1172" s="346"/>
      <c r="G1172" s="773"/>
      <c r="H1172" s="671"/>
      <c r="I1172" s="774"/>
      <c r="J1172" s="418"/>
      <c r="K1172" s="407"/>
      <c r="L1172" s="997"/>
      <c r="M1172" s="547"/>
      <c r="N1172" s="997"/>
      <c r="O1172" s="547"/>
      <c r="P1172" s="997"/>
      <c r="Q1172" s="547"/>
      <c r="R1172" s="997"/>
      <c r="S1172" s="547"/>
      <c r="T1172" s="997"/>
      <c r="U1172" s="547"/>
      <c r="V1172" s="997"/>
      <c r="W1172" s="547"/>
      <c r="X1172" s="997"/>
      <c r="Y1172" s="547"/>
      <c r="Z1172" s="997"/>
      <c r="AA1172" s="547"/>
      <c r="AB1172" s="997"/>
      <c r="AC1172" s="547"/>
      <c r="AD1172" s="997"/>
      <c r="AE1172" s="547"/>
      <c r="AF1172" s="997"/>
      <c r="AG1172" s="547"/>
      <c r="AH1172" s="997"/>
      <c r="AI1172" s="547"/>
      <c r="AJ1172" s="997"/>
      <c r="AK1172" s="547"/>
      <c r="AL1172" s="997"/>
      <c r="AM1172" s="547"/>
      <c r="AN1172" s="997"/>
      <c r="AO1172" s="547"/>
      <c r="AP1172" s="997"/>
      <c r="AQ1172" s="547"/>
      <c r="AR1172" s="997"/>
      <c r="AS1172" s="547"/>
      <c r="AT1172" s="997"/>
      <c r="AU1172" s="547"/>
      <c r="AV1172" s="997"/>
      <c r="AW1172" s="547"/>
      <c r="AX1172" s="997"/>
      <c r="AY1172" s="547"/>
      <c r="AZ1172" s="997"/>
      <c r="BA1172" s="547"/>
      <c r="BB1172" s="997"/>
      <c r="BC1172" s="547"/>
      <c r="BD1172" s="997"/>
      <c r="BE1172" s="547"/>
      <c r="BF1172" s="997"/>
      <c r="BG1172" s="547"/>
      <c r="BH1172" s="997"/>
      <c r="BI1172" s="547"/>
      <c r="BJ1172" s="997"/>
      <c r="BK1172" s="547"/>
      <c r="BL1172" s="997"/>
      <c r="BM1172" s="547"/>
      <c r="BN1172" s="997"/>
      <c r="BO1172" s="547"/>
      <c r="BP1172" s="997"/>
      <c r="BQ1172" s="547"/>
      <c r="BR1172" s="997"/>
      <c r="BS1172" s="547"/>
      <c r="BT1172" s="997"/>
      <c r="BU1172" s="547"/>
      <c r="BV1172" s="643"/>
      <c r="BW1172" s="644"/>
      <c r="BX1172" s="776"/>
      <c r="BY1172" s="644"/>
      <c r="BZ1172" s="343"/>
      <c r="CA1172" s="338"/>
      <c r="CB1172" s="338"/>
      <c r="CC1172" s="338"/>
      <c r="CD1172" s="338"/>
      <c r="CE1172" s="338"/>
      <c r="CF1172" s="338"/>
    </row>
    <row r="1173" ht="15.75" customHeight="1">
      <c r="A1173" s="769"/>
      <c r="B1173" s="338"/>
      <c r="C1173" s="338"/>
      <c r="D1173" s="338"/>
      <c r="E1173" s="338"/>
      <c r="F1173" s="346"/>
      <c r="G1173" s="773"/>
      <c r="H1173" s="671"/>
      <c r="I1173" s="774"/>
      <c r="J1173" s="418"/>
      <c r="K1173" s="407"/>
      <c r="L1173" s="997"/>
      <c r="M1173" s="547"/>
      <c r="N1173" s="997"/>
      <c r="O1173" s="547"/>
      <c r="P1173" s="997"/>
      <c r="Q1173" s="547"/>
      <c r="R1173" s="997"/>
      <c r="S1173" s="547"/>
      <c r="T1173" s="997"/>
      <c r="U1173" s="547"/>
      <c r="V1173" s="997"/>
      <c r="W1173" s="547"/>
      <c r="X1173" s="997"/>
      <c r="Y1173" s="547"/>
      <c r="Z1173" s="997"/>
      <c r="AA1173" s="547"/>
      <c r="AB1173" s="997"/>
      <c r="AC1173" s="547"/>
      <c r="AD1173" s="997"/>
      <c r="AE1173" s="547"/>
      <c r="AF1173" s="997"/>
      <c r="AG1173" s="547"/>
      <c r="AH1173" s="997"/>
      <c r="AI1173" s="547"/>
      <c r="AJ1173" s="997"/>
      <c r="AK1173" s="547"/>
      <c r="AL1173" s="997"/>
      <c r="AM1173" s="547"/>
      <c r="AN1173" s="997"/>
      <c r="AO1173" s="547"/>
      <c r="AP1173" s="997"/>
      <c r="AQ1173" s="547"/>
      <c r="AR1173" s="997"/>
      <c r="AS1173" s="547"/>
      <c r="AT1173" s="997"/>
      <c r="AU1173" s="547"/>
      <c r="AV1173" s="997"/>
      <c r="AW1173" s="547"/>
      <c r="AX1173" s="997"/>
      <c r="AY1173" s="547"/>
      <c r="AZ1173" s="997"/>
      <c r="BA1173" s="547"/>
      <c r="BB1173" s="997"/>
      <c r="BC1173" s="547"/>
      <c r="BD1173" s="997"/>
      <c r="BE1173" s="547"/>
      <c r="BF1173" s="997"/>
      <c r="BG1173" s="547"/>
      <c r="BH1173" s="997"/>
      <c r="BI1173" s="547"/>
      <c r="BJ1173" s="997"/>
      <c r="BK1173" s="547"/>
      <c r="BL1173" s="997"/>
      <c r="BM1173" s="547"/>
      <c r="BN1173" s="997"/>
      <c r="BO1173" s="547"/>
      <c r="BP1173" s="997"/>
      <c r="BQ1173" s="547"/>
      <c r="BR1173" s="997"/>
      <c r="BS1173" s="547"/>
      <c r="BT1173" s="997"/>
      <c r="BU1173" s="547"/>
      <c r="BV1173" s="643"/>
      <c r="BW1173" s="644"/>
      <c r="BX1173" s="776"/>
      <c r="BY1173" s="644"/>
      <c r="BZ1173" s="343"/>
      <c r="CA1173" s="338"/>
      <c r="CB1173" s="338"/>
      <c r="CC1173" s="338"/>
      <c r="CD1173" s="338"/>
      <c r="CE1173" s="338"/>
      <c r="CF1173" s="338"/>
    </row>
    <row r="1174" ht="15.75" customHeight="1">
      <c r="A1174" s="769"/>
      <c r="B1174" s="338"/>
      <c r="C1174" s="338"/>
      <c r="D1174" s="338"/>
      <c r="E1174" s="338"/>
      <c r="F1174" s="346"/>
      <c r="G1174" s="773"/>
      <c r="H1174" s="671"/>
      <c r="I1174" s="774"/>
      <c r="J1174" s="418"/>
      <c r="K1174" s="407"/>
      <c r="L1174" s="997"/>
      <c r="M1174" s="547"/>
      <c r="N1174" s="997"/>
      <c r="O1174" s="547"/>
      <c r="P1174" s="997"/>
      <c r="Q1174" s="547"/>
      <c r="R1174" s="997"/>
      <c r="S1174" s="547"/>
      <c r="T1174" s="997"/>
      <c r="U1174" s="547"/>
      <c r="V1174" s="997"/>
      <c r="W1174" s="547"/>
      <c r="X1174" s="997"/>
      <c r="Y1174" s="547"/>
      <c r="Z1174" s="997"/>
      <c r="AA1174" s="547"/>
      <c r="AB1174" s="997"/>
      <c r="AC1174" s="547"/>
      <c r="AD1174" s="997"/>
      <c r="AE1174" s="547"/>
      <c r="AF1174" s="997"/>
      <c r="AG1174" s="547"/>
      <c r="AH1174" s="997"/>
      <c r="AI1174" s="547"/>
      <c r="AJ1174" s="997"/>
      <c r="AK1174" s="547"/>
      <c r="AL1174" s="997"/>
      <c r="AM1174" s="547"/>
      <c r="AN1174" s="997"/>
      <c r="AO1174" s="547"/>
      <c r="AP1174" s="997"/>
      <c r="AQ1174" s="547"/>
      <c r="AR1174" s="997"/>
      <c r="AS1174" s="547"/>
      <c r="AT1174" s="997"/>
      <c r="AU1174" s="547"/>
      <c r="AV1174" s="997"/>
      <c r="AW1174" s="547"/>
      <c r="AX1174" s="997"/>
      <c r="AY1174" s="547"/>
      <c r="AZ1174" s="997"/>
      <c r="BA1174" s="547"/>
      <c r="BB1174" s="997"/>
      <c r="BC1174" s="547"/>
      <c r="BD1174" s="997"/>
      <c r="BE1174" s="547"/>
      <c r="BF1174" s="997"/>
      <c r="BG1174" s="547"/>
      <c r="BH1174" s="997"/>
      <c r="BI1174" s="547"/>
      <c r="BJ1174" s="997"/>
      <c r="BK1174" s="547"/>
      <c r="BL1174" s="997"/>
      <c r="BM1174" s="547"/>
      <c r="BN1174" s="997"/>
      <c r="BO1174" s="547"/>
      <c r="BP1174" s="997"/>
      <c r="BQ1174" s="547"/>
      <c r="BR1174" s="997"/>
      <c r="BS1174" s="547"/>
      <c r="BT1174" s="997"/>
      <c r="BU1174" s="547"/>
      <c r="BV1174" s="643"/>
      <c r="BW1174" s="644"/>
      <c r="BX1174" s="776"/>
      <c r="BY1174" s="644"/>
      <c r="BZ1174" s="343"/>
      <c r="CA1174" s="338"/>
      <c r="CB1174" s="338"/>
      <c r="CC1174" s="338"/>
      <c r="CD1174" s="338"/>
      <c r="CE1174" s="338"/>
      <c r="CF1174" s="338"/>
    </row>
    <row r="1175" ht="15.75" customHeight="1">
      <c r="A1175" s="769"/>
      <c r="B1175" s="338"/>
      <c r="C1175" s="338"/>
      <c r="D1175" s="338"/>
      <c r="E1175" s="338"/>
      <c r="F1175" s="346"/>
      <c r="G1175" s="773"/>
      <c r="H1175" s="671"/>
      <c r="I1175" s="774"/>
      <c r="J1175" s="418"/>
      <c r="K1175" s="407"/>
      <c r="L1175" s="997"/>
      <c r="M1175" s="547"/>
      <c r="N1175" s="997"/>
      <c r="O1175" s="547"/>
      <c r="P1175" s="997"/>
      <c r="Q1175" s="547"/>
      <c r="R1175" s="997"/>
      <c r="S1175" s="547"/>
      <c r="T1175" s="997"/>
      <c r="U1175" s="547"/>
      <c r="V1175" s="997"/>
      <c r="W1175" s="547"/>
      <c r="X1175" s="997"/>
      <c r="Y1175" s="547"/>
      <c r="Z1175" s="997"/>
      <c r="AA1175" s="547"/>
      <c r="AB1175" s="997"/>
      <c r="AC1175" s="547"/>
      <c r="AD1175" s="997"/>
      <c r="AE1175" s="547"/>
      <c r="AF1175" s="997"/>
      <c r="AG1175" s="547"/>
      <c r="AH1175" s="997"/>
      <c r="AI1175" s="547"/>
      <c r="AJ1175" s="997"/>
      <c r="AK1175" s="547"/>
      <c r="AL1175" s="997"/>
      <c r="AM1175" s="547"/>
      <c r="AN1175" s="997"/>
      <c r="AO1175" s="547"/>
      <c r="AP1175" s="997"/>
      <c r="AQ1175" s="547"/>
      <c r="AR1175" s="997"/>
      <c r="AS1175" s="547"/>
      <c r="AT1175" s="997"/>
      <c r="AU1175" s="547"/>
      <c r="AV1175" s="997"/>
      <c r="AW1175" s="547"/>
      <c r="AX1175" s="997"/>
      <c r="AY1175" s="547"/>
      <c r="AZ1175" s="997"/>
      <c r="BA1175" s="547"/>
      <c r="BB1175" s="997"/>
      <c r="BC1175" s="547"/>
      <c r="BD1175" s="997"/>
      <c r="BE1175" s="547"/>
      <c r="BF1175" s="997"/>
      <c r="BG1175" s="547"/>
      <c r="BH1175" s="997"/>
      <c r="BI1175" s="547"/>
      <c r="BJ1175" s="997"/>
      <c r="BK1175" s="547"/>
      <c r="BL1175" s="997"/>
      <c r="BM1175" s="547"/>
      <c r="BN1175" s="997"/>
      <c r="BO1175" s="547"/>
      <c r="BP1175" s="997"/>
      <c r="BQ1175" s="547"/>
      <c r="BR1175" s="997"/>
      <c r="BS1175" s="547"/>
      <c r="BT1175" s="997"/>
      <c r="BU1175" s="547"/>
      <c r="BV1175" s="643"/>
      <c r="BW1175" s="644"/>
      <c r="BX1175" s="776"/>
      <c r="BY1175" s="644"/>
      <c r="BZ1175" s="343"/>
      <c r="CA1175" s="338"/>
      <c r="CB1175" s="338"/>
      <c r="CC1175" s="338"/>
      <c r="CD1175" s="338"/>
      <c r="CE1175" s="338"/>
      <c r="CF1175" s="338"/>
    </row>
    <row r="1176" ht="15.75" customHeight="1">
      <c r="A1176" s="769"/>
      <c r="B1176" s="338"/>
      <c r="C1176" s="338"/>
      <c r="D1176" s="338"/>
      <c r="E1176" s="338"/>
      <c r="F1176" s="346"/>
      <c r="G1176" s="773"/>
      <c r="H1176" s="671"/>
      <c r="I1176" s="774"/>
      <c r="J1176" s="418"/>
      <c r="K1176" s="407"/>
      <c r="L1176" s="997"/>
      <c r="M1176" s="547"/>
      <c r="N1176" s="997"/>
      <c r="O1176" s="547"/>
      <c r="P1176" s="997"/>
      <c r="Q1176" s="547"/>
      <c r="R1176" s="997"/>
      <c r="S1176" s="547"/>
      <c r="T1176" s="997"/>
      <c r="U1176" s="547"/>
      <c r="V1176" s="997"/>
      <c r="W1176" s="547"/>
      <c r="X1176" s="997"/>
      <c r="Y1176" s="547"/>
      <c r="Z1176" s="997"/>
      <c r="AA1176" s="547"/>
      <c r="AB1176" s="997"/>
      <c r="AC1176" s="547"/>
      <c r="AD1176" s="997"/>
      <c r="AE1176" s="547"/>
      <c r="AF1176" s="997"/>
      <c r="AG1176" s="547"/>
      <c r="AH1176" s="997"/>
      <c r="AI1176" s="547"/>
      <c r="AJ1176" s="997"/>
      <c r="AK1176" s="547"/>
      <c r="AL1176" s="997"/>
      <c r="AM1176" s="547"/>
      <c r="AN1176" s="997"/>
      <c r="AO1176" s="547"/>
      <c r="AP1176" s="997"/>
      <c r="AQ1176" s="547"/>
      <c r="AR1176" s="997"/>
      <c r="AS1176" s="547"/>
      <c r="AT1176" s="997"/>
      <c r="AU1176" s="547"/>
      <c r="AV1176" s="997"/>
      <c r="AW1176" s="547"/>
      <c r="AX1176" s="997"/>
      <c r="AY1176" s="547"/>
      <c r="AZ1176" s="997"/>
      <c r="BA1176" s="547"/>
      <c r="BB1176" s="997"/>
      <c r="BC1176" s="547"/>
      <c r="BD1176" s="997"/>
      <c r="BE1176" s="547"/>
      <c r="BF1176" s="997"/>
      <c r="BG1176" s="547"/>
      <c r="BH1176" s="997"/>
      <c r="BI1176" s="547"/>
      <c r="BJ1176" s="997"/>
      <c r="BK1176" s="547"/>
      <c r="BL1176" s="997"/>
      <c r="BM1176" s="547"/>
      <c r="BN1176" s="997"/>
      <c r="BO1176" s="547"/>
      <c r="BP1176" s="997"/>
      <c r="BQ1176" s="547"/>
      <c r="BR1176" s="997"/>
      <c r="BS1176" s="547"/>
      <c r="BT1176" s="997"/>
      <c r="BU1176" s="547"/>
      <c r="BV1176" s="643"/>
      <c r="BW1176" s="644"/>
      <c r="BX1176" s="776"/>
      <c r="BY1176" s="644"/>
      <c r="BZ1176" s="343"/>
      <c r="CA1176" s="338"/>
      <c r="CB1176" s="338"/>
      <c r="CC1176" s="338"/>
      <c r="CD1176" s="338"/>
      <c r="CE1176" s="338"/>
      <c r="CF1176" s="338"/>
    </row>
    <row r="1177" ht="15.75" customHeight="1">
      <c r="A1177" s="769"/>
      <c r="B1177" s="777"/>
      <c r="C1177" s="338"/>
      <c r="D1177" s="338"/>
      <c r="E1177" s="338"/>
      <c r="F1177" s="346"/>
      <c r="G1177" s="773"/>
      <c r="H1177" s="671"/>
      <c r="I1177" s="774"/>
      <c r="J1177" s="418"/>
      <c r="K1177" s="407"/>
      <c r="L1177" s="640"/>
      <c r="M1177" s="642"/>
      <c r="N1177" s="640"/>
      <c r="O1177" s="642"/>
      <c r="P1177" s="640"/>
      <c r="Q1177" s="642"/>
      <c r="R1177" s="640"/>
      <c r="S1177" s="642"/>
      <c r="T1177" s="640"/>
      <c r="U1177" s="642"/>
      <c r="V1177" s="640"/>
      <c r="W1177" s="642"/>
      <c r="X1177" s="640"/>
      <c r="Y1177" s="642"/>
      <c r="Z1177" s="640"/>
      <c r="AA1177" s="642"/>
      <c r="AB1177" s="640"/>
      <c r="AC1177" s="642"/>
      <c r="AD1177" s="640"/>
      <c r="AE1177" s="642"/>
      <c r="AF1177" s="640"/>
      <c r="AG1177" s="642"/>
      <c r="AH1177" s="640"/>
      <c r="AI1177" s="642"/>
      <c r="AJ1177" s="640"/>
      <c r="AK1177" s="642"/>
      <c r="AL1177" s="640"/>
      <c r="AM1177" s="642"/>
      <c r="AN1177" s="640"/>
      <c r="AO1177" s="642"/>
      <c r="AP1177" s="640"/>
      <c r="AQ1177" s="642"/>
      <c r="AR1177" s="640"/>
      <c r="AS1177" s="642"/>
      <c r="AT1177" s="640"/>
      <c r="AU1177" s="642"/>
      <c r="AV1177" s="640"/>
      <c r="AW1177" s="642"/>
      <c r="AX1177" s="640"/>
      <c r="AY1177" s="642"/>
      <c r="AZ1177" s="640"/>
      <c r="BA1177" s="642"/>
      <c r="BB1177" s="640"/>
      <c r="BC1177" s="642"/>
      <c r="BD1177" s="640"/>
      <c r="BE1177" s="642"/>
      <c r="BF1177" s="640"/>
      <c r="BG1177" s="642"/>
      <c r="BH1177" s="640"/>
      <c r="BI1177" s="642"/>
      <c r="BJ1177" s="640"/>
      <c r="BK1177" s="642"/>
      <c r="BL1177" s="640"/>
      <c r="BM1177" s="642"/>
      <c r="BN1177" s="640"/>
      <c r="BO1177" s="642"/>
      <c r="BP1177" s="640"/>
      <c r="BQ1177" s="642"/>
      <c r="BR1177" s="640"/>
      <c r="BS1177" s="642"/>
      <c r="BT1177" s="640"/>
      <c r="BU1177" s="642"/>
      <c r="BV1177" s="643"/>
      <c r="BW1177" s="644"/>
      <c r="BX1177" s="776"/>
      <c r="BY1177" s="644"/>
      <c r="BZ1177" s="645"/>
      <c r="CA1177" s="338"/>
      <c r="CB1177" s="338"/>
      <c r="CC1177" s="338"/>
      <c r="CD1177" s="338"/>
      <c r="CE1177" s="338"/>
      <c r="CF1177" s="338"/>
    </row>
    <row r="1178" ht="15.75" customHeight="1">
      <c r="A1178" s="769"/>
      <c r="B1178" s="777"/>
      <c r="C1178" s="338"/>
      <c r="D1178" s="338"/>
      <c r="E1178" s="338"/>
      <c r="F1178" s="346"/>
      <c r="G1178" s="773"/>
      <c r="H1178" s="671"/>
      <c r="I1178" s="774"/>
      <c r="J1178" s="418"/>
      <c r="K1178" s="407"/>
      <c r="L1178" s="640"/>
      <c r="M1178" s="642"/>
      <c r="N1178" s="640"/>
      <c r="O1178" s="642"/>
      <c r="P1178" s="640"/>
      <c r="Q1178" s="642"/>
      <c r="R1178" s="640"/>
      <c r="S1178" s="642"/>
      <c r="T1178" s="640"/>
      <c r="U1178" s="642"/>
      <c r="V1178" s="640"/>
      <c r="W1178" s="642"/>
      <c r="X1178" s="640"/>
      <c r="Y1178" s="642"/>
      <c r="Z1178" s="640"/>
      <c r="AA1178" s="642"/>
      <c r="AB1178" s="640"/>
      <c r="AC1178" s="642"/>
      <c r="AD1178" s="640"/>
      <c r="AE1178" s="642"/>
      <c r="AF1178" s="640"/>
      <c r="AG1178" s="642"/>
      <c r="AH1178" s="640"/>
      <c r="AI1178" s="642"/>
      <c r="AJ1178" s="640"/>
      <c r="AK1178" s="642"/>
      <c r="AL1178" s="640"/>
      <c r="AM1178" s="642"/>
      <c r="AN1178" s="640"/>
      <c r="AO1178" s="642"/>
      <c r="AP1178" s="640"/>
      <c r="AQ1178" s="642"/>
      <c r="AR1178" s="640"/>
      <c r="AS1178" s="642"/>
      <c r="AT1178" s="640"/>
      <c r="AU1178" s="642"/>
      <c r="AV1178" s="640"/>
      <c r="AW1178" s="642"/>
      <c r="AX1178" s="640"/>
      <c r="AY1178" s="642"/>
      <c r="AZ1178" s="640"/>
      <c r="BA1178" s="642"/>
      <c r="BB1178" s="640"/>
      <c r="BC1178" s="642"/>
      <c r="BD1178" s="640"/>
      <c r="BE1178" s="642"/>
      <c r="BF1178" s="640"/>
      <c r="BG1178" s="642"/>
      <c r="BH1178" s="640"/>
      <c r="BI1178" s="642"/>
      <c r="BJ1178" s="640"/>
      <c r="BK1178" s="642"/>
      <c r="BL1178" s="640"/>
      <c r="BM1178" s="642"/>
      <c r="BN1178" s="640"/>
      <c r="BO1178" s="642"/>
      <c r="BP1178" s="640"/>
      <c r="BQ1178" s="642"/>
      <c r="BR1178" s="640"/>
      <c r="BS1178" s="642"/>
      <c r="BT1178" s="640"/>
      <c r="BU1178" s="642"/>
      <c r="BV1178" s="643"/>
      <c r="BW1178" s="644"/>
      <c r="BX1178" s="776"/>
      <c r="BY1178" s="644"/>
      <c r="BZ1178" s="645"/>
      <c r="CA1178" s="338"/>
      <c r="CB1178" s="338"/>
      <c r="CC1178" s="338"/>
      <c r="CD1178" s="338"/>
      <c r="CE1178" s="338"/>
      <c r="CF1178" s="338"/>
    </row>
    <row r="1179" ht="15.75" customHeight="1">
      <c r="A1179" s="769"/>
      <c r="B1179" s="777"/>
      <c r="C1179" s="338"/>
      <c r="D1179" s="338"/>
      <c r="E1179" s="338"/>
      <c r="F1179" s="346"/>
      <c r="G1179" s="773"/>
      <c r="H1179" s="671"/>
      <c r="I1179" s="774"/>
      <c r="J1179" s="418"/>
      <c r="K1179" s="407"/>
      <c r="L1179" s="640"/>
      <c r="M1179" s="642"/>
      <c r="N1179" s="640"/>
      <c r="O1179" s="642"/>
      <c r="P1179" s="640"/>
      <c r="Q1179" s="642"/>
      <c r="R1179" s="640"/>
      <c r="S1179" s="642"/>
      <c r="T1179" s="640"/>
      <c r="U1179" s="642"/>
      <c r="V1179" s="640"/>
      <c r="W1179" s="642"/>
      <c r="X1179" s="640"/>
      <c r="Y1179" s="642"/>
      <c r="Z1179" s="640"/>
      <c r="AA1179" s="642"/>
      <c r="AB1179" s="640"/>
      <c r="AC1179" s="642"/>
      <c r="AD1179" s="640"/>
      <c r="AE1179" s="642"/>
      <c r="AF1179" s="640"/>
      <c r="AG1179" s="642"/>
      <c r="AH1179" s="640"/>
      <c r="AI1179" s="642"/>
      <c r="AJ1179" s="640"/>
      <c r="AK1179" s="642"/>
      <c r="AL1179" s="640"/>
      <c r="AM1179" s="642"/>
      <c r="AN1179" s="640"/>
      <c r="AO1179" s="642"/>
      <c r="AP1179" s="640"/>
      <c r="AQ1179" s="642"/>
      <c r="AR1179" s="640"/>
      <c r="AS1179" s="642"/>
      <c r="AT1179" s="640"/>
      <c r="AU1179" s="642"/>
      <c r="AV1179" s="640"/>
      <c r="AW1179" s="642"/>
      <c r="AX1179" s="640"/>
      <c r="AY1179" s="642"/>
      <c r="AZ1179" s="640"/>
      <c r="BA1179" s="642"/>
      <c r="BB1179" s="640"/>
      <c r="BC1179" s="642"/>
      <c r="BD1179" s="640"/>
      <c r="BE1179" s="642"/>
      <c r="BF1179" s="640"/>
      <c r="BG1179" s="642"/>
      <c r="BH1179" s="640"/>
      <c r="BI1179" s="642"/>
      <c r="BJ1179" s="640"/>
      <c r="BK1179" s="642"/>
      <c r="BL1179" s="640"/>
      <c r="BM1179" s="642"/>
      <c r="BN1179" s="640"/>
      <c r="BO1179" s="642"/>
      <c r="BP1179" s="640"/>
      <c r="BQ1179" s="642"/>
      <c r="BR1179" s="640"/>
      <c r="BS1179" s="642"/>
      <c r="BT1179" s="640"/>
      <c r="BU1179" s="642"/>
      <c r="BV1179" s="643"/>
      <c r="BW1179" s="644"/>
      <c r="BX1179" s="776"/>
      <c r="BY1179" s="644"/>
      <c r="BZ1179" s="645"/>
      <c r="CA1179" s="338"/>
      <c r="CB1179" s="338"/>
      <c r="CC1179" s="338"/>
      <c r="CD1179" s="338"/>
      <c r="CE1179" s="338"/>
      <c r="CF1179" s="338"/>
    </row>
    <row r="1180" ht="15.75" customHeight="1">
      <c r="A1180" s="769"/>
      <c r="B1180" s="777"/>
      <c r="C1180" s="338"/>
      <c r="D1180" s="338"/>
      <c r="E1180" s="338"/>
      <c r="F1180" s="346"/>
      <c r="G1180" s="773"/>
      <c r="H1180" s="671"/>
      <c r="I1180" s="774"/>
      <c r="J1180" s="418"/>
      <c r="K1180" s="407"/>
      <c r="L1180" s="640"/>
      <c r="M1180" s="642"/>
      <c r="N1180" s="640"/>
      <c r="O1180" s="642"/>
      <c r="P1180" s="640"/>
      <c r="Q1180" s="642"/>
      <c r="R1180" s="640"/>
      <c r="S1180" s="642"/>
      <c r="T1180" s="640"/>
      <c r="U1180" s="642"/>
      <c r="V1180" s="640"/>
      <c r="W1180" s="642"/>
      <c r="X1180" s="640"/>
      <c r="Y1180" s="642"/>
      <c r="Z1180" s="640"/>
      <c r="AA1180" s="642"/>
      <c r="AB1180" s="640"/>
      <c r="AC1180" s="642"/>
      <c r="AD1180" s="640"/>
      <c r="AE1180" s="642"/>
      <c r="AF1180" s="640"/>
      <c r="AG1180" s="642"/>
      <c r="AH1180" s="640"/>
      <c r="AI1180" s="642"/>
      <c r="AJ1180" s="640"/>
      <c r="AK1180" s="642"/>
      <c r="AL1180" s="640"/>
      <c r="AM1180" s="642"/>
      <c r="AN1180" s="640"/>
      <c r="AO1180" s="642"/>
      <c r="AP1180" s="640"/>
      <c r="AQ1180" s="642"/>
      <c r="AR1180" s="640"/>
      <c r="AS1180" s="642"/>
      <c r="AT1180" s="640"/>
      <c r="AU1180" s="642"/>
      <c r="AV1180" s="640"/>
      <c r="AW1180" s="642"/>
      <c r="AX1180" s="640"/>
      <c r="AY1180" s="642"/>
      <c r="AZ1180" s="640"/>
      <c r="BA1180" s="642"/>
      <c r="BB1180" s="640"/>
      <c r="BC1180" s="642"/>
      <c r="BD1180" s="640"/>
      <c r="BE1180" s="642"/>
      <c r="BF1180" s="640"/>
      <c r="BG1180" s="642"/>
      <c r="BH1180" s="640"/>
      <c r="BI1180" s="642"/>
      <c r="BJ1180" s="640"/>
      <c r="BK1180" s="642"/>
      <c r="BL1180" s="640"/>
      <c r="BM1180" s="642"/>
      <c r="BN1180" s="640"/>
      <c r="BO1180" s="642"/>
      <c r="BP1180" s="640"/>
      <c r="BQ1180" s="642"/>
      <c r="BR1180" s="640"/>
      <c r="BS1180" s="642"/>
      <c r="BT1180" s="640"/>
      <c r="BU1180" s="642"/>
      <c r="BV1180" s="643"/>
      <c r="BW1180" s="644"/>
      <c r="BX1180" s="776"/>
      <c r="BY1180" s="644"/>
      <c r="BZ1180" s="645"/>
      <c r="CA1180" s="338"/>
      <c r="CB1180" s="338"/>
      <c r="CC1180" s="338"/>
      <c r="CD1180" s="338"/>
      <c r="CE1180" s="338"/>
      <c r="CF1180" s="338"/>
    </row>
    <row r="1181" ht="15.75" customHeight="1">
      <c r="A1181" s="769"/>
      <c r="B1181" s="777"/>
      <c r="C1181" s="338"/>
      <c r="D1181" s="338"/>
      <c r="E1181" s="338"/>
      <c r="F1181" s="346"/>
      <c r="G1181" s="773"/>
      <c r="H1181" s="671"/>
      <c r="I1181" s="774"/>
      <c r="J1181" s="418"/>
      <c r="K1181" s="407"/>
      <c r="L1181" s="640"/>
      <c r="M1181" s="642"/>
      <c r="N1181" s="640"/>
      <c r="O1181" s="642"/>
      <c r="P1181" s="640"/>
      <c r="Q1181" s="642"/>
      <c r="R1181" s="640"/>
      <c r="S1181" s="642"/>
      <c r="T1181" s="640"/>
      <c r="U1181" s="642"/>
      <c r="V1181" s="640"/>
      <c r="W1181" s="642"/>
      <c r="X1181" s="640"/>
      <c r="Y1181" s="642"/>
      <c r="Z1181" s="640"/>
      <c r="AA1181" s="642"/>
      <c r="AB1181" s="640"/>
      <c r="AC1181" s="642"/>
      <c r="AD1181" s="640"/>
      <c r="AE1181" s="642"/>
      <c r="AF1181" s="640"/>
      <c r="AG1181" s="642"/>
      <c r="AH1181" s="640"/>
      <c r="AI1181" s="642"/>
      <c r="AJ1181" s="640"/>
      <c r="AK1181" s="642"/>
      <c r="AL1181" s="640"/>
      <c r="AM1181" s="642"/>
      <c r="AN1181" s="640"/>
      <c r="AO1181" s="642"/>
      <c r="AP1181" s="640"/>
      <c r="AQ1181" s="642"/>
      <c r="AR1181" s="640"/>
      <c r="AS1181" s="642"/>
      <c r="AT1181" s="640"/>
      <c r="AU1181" s="642"/>
      <c r="AV1181" s="640"/>
      <c r="AW1181" s="642"/>
      <c r="AX1181" s="640"/>
      <c r="AY1181" s="642"/>
      <c r="AZ1181" s="640"/>
      <c r="BA1181" s="642"/>
      <c r="BB1181" s="640"/>
      <c r="BC1181" s="642"/>
      <c r="BD1181" s="640"/>
      <c r="BE1181" s="642"/>
      <c r="BF1181" s="640"/>
      <c r="BG1181" s="642"/>
      <c r="BH1181" s="640"/>
      <c r="BI1181" s="642"/>
      <c r="BJ1181" s="640"/>
      <c r="BK1181" s="642"/>
      <c r="BL1181" s="640"/>
      <c r="BM1181" s="642"/>
      <c r="BN1181" s="640"/>
      <c r="BO1181" s="642"/>
      <c r="BP1181" s="640"/>
      <c r="BQ1181" s="642"/>
      <c r="BR1181" s="640"/>
      <c r="BS1181" s="642"/>
      <c r="BT1181" s="640"/>
      <c r="BU1181" s="642"/>
      <c r="BV1181" s="643"/>
      <c r="BW1181" s="644"/>
      <c r="BX1181" s="776"/>
      <c r="BY1181" s="644"/>
      <c r="BZ1181" s="645"/>
      <c r="CA1181" s="338"/>
      <c r="CB1181" s="338"/>
      <c r="CC1181" s="338"/>
      <c r="CD1181" s="338"/>
      <c r="CE1181" s="338"/>
      <c r="CF1181" s="338"/>
    </row>
    <row r="1182" ht="15.75" customHeight="1">
      <c r="A1182" s="769"/>
      <c r="B1182" s="777"/>
      <c r="C1182" s="338"/>
      <c r="D1182" s="338"/>
      <c r="E1182" s="338"/>
      <c r="F1182" s="346"/>
      <c r="G1182" s="773"/>
      <c r="H1182" s="671"/>
      <c r="I1182" s="774"/>
      <c r="J1182" s="418"/>
      <c r="K1182" s="407"/>
      <c r="L1182" s="640"/>
      <c r="M1182" s="642"/>
      <c r="N1182" s="640"/>
      <c r="O1182" s="642"/>
      <c r="P1182" s="640"/>
      <c r="Q1182" s="642"/>
      <c r="R1182" s="640"/>
      <c r="S1182" s="642"/>
      <c r="T1182" s="640"/>
      <c r="U1182" s="642"/>
      <c r="V1182" s="640"/>
      <c r="W1182" s="642"/>
      <c r="X1182" s="640"/>
      <c r="Y1182" s="642"/>
      <c r="Z1182" s="640"/>
      <c r="AA1182" s="642"/>
      <c r="AB1182" s="640"/>
      <c r="AC1182" s="642"/>
      <c r="AD1182" s="640"/>
      <c r="AE1182" s="642"/>
      <c r="AF1182" s="640"/>
      <c r="AG1182" s="642"/>
      <c r="AH1182" s="640"/>
      <c r="AI1182" s="642"/>
      <c r="AJ1182" s="640"/>
      <c r="AK1182" s="642"/>
      <c r="AL1182" s="640"/>
      <c r="AM1182" s="642"/>
      <c r="AN1182" s="640"/>
      <c r="AO1182" s="642"/>
      <c r="AP1182" s="640"/>
      <c r="AQ1182" s="642"/>
      <c r="AR1182" s="640"/>
      <c r="AS1182" s="642"/>
      <c r="AT1182" s="640"/>
      <c r="AU1182" s="642"/>
      <c r="AV1182" s="640"/>
      <c r="AW1182" s="642"/>
      <c r="AX1182" s="640"/>
      <c r="AY1182" s="642"/>
      <c r="AZ1182" s="640"/>
      <c r="BA1182" s="642"/>
      <c r="BB1182" s="640"/>
      <c r="BC1182" s="642"/>
      <c r="BD1182" s="640"/>
      <c r="BE1182" s="642"/>
      <c r="BF1182" s="640"/>
      <c r="BG1182" s="642"/>
      <c r="BH1182" s="640"/>
      <c r="BI1182" s="642"/>
      <c r="BJ1182" s="640"/>
      <c r="BK1182" s="642"/>
      <c r="BL1182" s="640"/>
      <c r="BM1182" s="642"/>
      <c r="BN1182" s="640"/>
      <c r="BO1182" s="642"/>
      <c r="BP1182" s="640"/>
      <c r="BQ1182" s="642"/>
      <c r="BR1182" s="640"/>
      <c r="BS1182" s="642"/>
      <c r="BT1182" s="640"/>
      <c r="BU1182" s="642"/>
      <c r="BV1182" s="643"/>
      <c r="BW1182" s="644"/>
      <c r="BX1182" s="776"/>
      <c r="BY1182" s="644"/>
      <c r="BZ1182" s="645"/>
      <c r="CA1182" s="338"/>
      <c r="CB1182" s="338"/>
      <c r="CC1182" s="338"/>
      <c r="CD1182" s="338"/>
      <c r="CE1182" s="338"/>
      <c r="CF1182" s="338"/>
    </row>
    <row r="1183" ht="15.75" customHeight="1">
      <c r="A1183" s="769"/>
      <c r="B1183" s="777"/>
      <c r="C1183" s="338"/>
      <c r="D1183" s="338"/>
      <c r="E1183" s="338"/>
      <c r="F1183" s="346"/>
      <c r="G1183" s="773"/>
      <c r="H1183" s="671"/>
      <c r="I1183" s="774"/>
      <c r="J1183" s="418"/>
      <c r="K1183" s="407"/>
      <c r="L1183" s="640"/>
      <c r="M1183" s="642"/>
      <c r="N1183" s="640"/>
      <c r="O1183" s="642"/>
      <c r="P1183" s="640"/>
      <c r="Q1183" s="642"/>
      <c r="R1183" s="640"/>
      <c r="S1183" s="642"/>
      <c r="T1183" s="640"/>
      <c r="U1183" s="642"/>
      <c r="V1183" s="640"/>
      <c r="W1183" s="642"/>
      <c r="X1183" s="640"/>
      <c r="Y1183" s="642"/>
      <c r="Z1183" s="640"/>
      <c r="AA1183" s="642"/>
      <c r="AB1183" s="640"/>
      <c r="AC1183" s="642"/>
      <c r="AD1183" s="640"/>
      <c r="AE1183" s="642"/>
      <c r="AF1183" s="640"/>
      <c r="AG1183" s="642"/>
      <c r="AH1183" s="640"/>
      <c r="AI1183" s="642"/>
      <c r="AJ1183" s="640"/>
      <c r="AK1183" s="642"/>
      <c r="AL1183" s="640"/>
      <c r="AM1183" s="642"/>
      <c r="AN1183" s="640"/>
      <c r="AO1183" s="642"/>
      <c r="AP1183" s="640"/>
      <c r="AQ1183" s="642"/>
      <c r="AR1183" s="640"/>
      <c r="AS1183" s="642"/>
      <c r="AT1183" s="640"/>
      <c r="AU1183" s="642"/>
      <c r="AV1183" s="640"/>
      <c r="AW1183" s="642"/>
      <c r="AX1183" s="640"/>
      <c r="AY1183" s="642"/>
      <c r="AZ1183" s="640"/>
      <c r="BA1183" s="642"/>
      <c r="BB1183" s="640"/>
      <c r="BC1183" s="642"/>
      <c r="BD1183" s="640"/>
      <c r="BE1183" s="642"/>
      <c r="BF1183" s="640"/>
      <c r="BG1183" s="642"/>
      <c r="BH1183" s="640"/>
      <c r="BI1183" s="642"/>
      <c r="BJ1183" s="640"/>
      <c r="BK1183" s="642"/>
      <c r="BL1183" s="640"/>
      <c r="BM1183" s="642"/>
      <c r="BN1183" s="640"/>
      <c r="BO1183" s="642"/>
      <c r="BP1183" s="640"/>
      <c r="BQ1183" s="642"/>
      <c r="BR1183" s="640"/>
      <c r="BS1183" s="642"/>
      <c r="BT1183" s="640"/>
      <c r="BU1183" s="642"/>
      <c r="BV1183" s="643"/>
      <c r="BW1183" s="644"/>
      <c r="BX1183" s="776"/>
      <c r="BY1183" s="644"/>
      <c r="BZ1183" s="645"/>
      <c r="CA1183" s="338"/>
      <c r="CB1183" s="338"/>
      <c r="CC1183" s="338"/>
      <c r="CD1183" s="338"/>
      <c r="CE1183" s="338"/>
      <c r="CF1183" s="338"/>
    </row>
    <row r="1184" ht="15.75" customHeight="1">
      <c r="A1184" s="769"/>
      <c r="B1184" s="777"/>
      <c r="C1184" s="338"/>
      <c r="D1184" s="338"/>
      <c r="E1184" s="338"/>
      <c r="F1184" s="346"/>
      <c r="G1184" s="773"/>
      <c r="H1184" s="671"/>
      <c r="I1184" s="774"/>
      <c r="J1184" s="418"/>
      <c r="K1184" s="407"/>
      <c r="L1184" s="640"/>
      <c r="M1184" s="642"/>
      <c r="N1184" s="640"/>
      <c r="O1184" s="642"/>
      <c r="P1184" s="640"/>
      <c r="Q1184" s="642"/>
      <c r="R1184" s="640"/>
      <c r="S1184" s="642"/>
      <c r="T1184" s="640"/>
      <c r="U1184" s="642"/>
      <c r="V1184" s="640"/>
      <c r="W1184" s="642"/>
      <c r="X1184" s="640"/>
      <c r="Y1184" s="642"/>
      <c r="Z1184" s="640"/>
      <c r="AA1184" s="642"/>
      <c r="AB1184" s="640"/>
      <c r="AC1184" s="642"/>
      <c r="AD1184" s="640"/>
      <c r="AE1184" s="642"/>
      <c r="AF1184" s="640"/>
      <c r="AG1184" s="642"/>
      <c r="AH1184" s="640"/>
      <c r="AI1184" s="642"/>
      <c r="AJ1184" s="640"/>
      <c r="AK1184" s="642"/>
      <c r="AL1184" s="640"/>
      <c r="AM1184" s="642"/>
      <c r="AN1184" s="640"/>
      <c r="AO1184" s="642"/>
      <c r="AP1184" s="640"/>
      <c r="AQ1184" s="642"/>
      <c r="AR1184" s="640"/>
      <c r="AS1184" s="642"/>
      <c r="AT1184" s="640"/>
      <c r="AU1184" s="642"/>
      <c r="AV1184" s="640"/>
      <c r="AW1184" s="642"/>
      <c r="AX1184" s="640"/>
      <c r="AY1184" s="642"/>
      <c r="AZ1184" s="640"/>
      <c r="BA1184" s="642"/>
      <c r="BB1184" s="640"/>
      <c r="BC1184" s="642"/>
      <c r="BD1184" s="640"/>
      <c r="BE1184" s="642"/>
      <c r="BF1184" s="640"/>
      <c r="BG1184" s="642"/>
      <c r="BH1184" s="640"/>
      <c r="BI1184" s="642"/>
      <c r="BJ1184" s="640"/>
      <c r="BK1184" s="642"/>
      <c r="BL1184" s="640"/>
      <c r="BM1184" s="642"/>
      <c r="BN1184" s="640"/>
      <c r="BO1184" s="642"/>
      <c r="BP1184" s="640"/>
      <c r="BQ1184" s="642"/>
      <c r="BR1184" s="640"/>
      <c r="BS1184" s="642"/>
      <c r="BT1184" s="640"/>
      <c r="BU1184" s="642"/>
      <c r="BV1184" s="643"/>
      <c r="BW1184" s="644"/>
      <c r="BX1184" s="776"/>
      <c r="BY1184" s="644"/>
      <c r="BZ1184" s="645"/>
      <c r="CA1184" s="338"/>
      <c r="CB1184" s="338"/>
      <c r="CC1184" s="338"/>
      <c r="CD1184" s="338"/>
      <c r="CE1184" s="338"/>
      <c r="CF1184" s="338"/>
    </row>
    <row r="1185" ht="15.75" customHeight="1">
      <c r="A1185" s="769"/>
      <c r="B1185" s="777"/>
      <c r="C1185" s="338"/>
      <c r="D1185" s="338"/>
      <c r="E1185" s="338"/>
      <c r="F1185" s="346"/>
      <c r="G1185" s="773"/>
      <c r="H1185" s="671"/>
      <c r="I1185" s="774"/>
      <c r="J1185" s="418"/>
      <c r="K1185" s="407"/>
      <c r="L1185" s="640"/>
      <c r="M1185" s="642"/>
      <c r="N1185" s="640"/>
      <c r="O1185" s="642"/>
      <c r="P1185" s="640"/>
      <c r="Q1185" s="642"/>
      <c r="R1185" s="640"/>
      <c r="S1185" s="642"/>
      <c r="T1185" s="640"/>
      <c r="U1185" s="642"/>
      <c r="V1185" s="640"/>
      <c r="W1185" s="642"/>
      <c r="X1185" s="640"/>
      <c r="Y1185" s="642"/>
      <c r="Z1185" s="640"/>
      <c r="AA1185" s="642"/>
      <c r="AB1185" s="640"/>
      <c r="AC1185" s="642"/>
      <c r="AD1185" s="640"/>
      <c r="AE1185" s="642"/>
      <c r="AF1185" s="640"/>
      <c r="AG1185" s="642"/>
      <c r="AH1185" s="640"/>
      <c r="AI1185" s="642"/>
      <c r="AJ1185" s="640"/>
      <c r="AK1185" s="642"/>
      <c r="AL1185" s="640"/>
      <c r="AM1185" s="642"/>
      <c r="AN1185" s="640"/>
      <c r="AO1185" s="642"/>
      <c r="AP1185" s="640"/>
      <c r="AQ1185" s="642"/>
      <c r="AR1185" s="640"/>
      <c r="AS1185" s="642"/>
      <c r="AT1185" s="640"/>
      <c r="AU1185" s="642"/>
      <c r="AV1185" s="640"/>
      <c r="AW1185" s="642"/>
      <c r="AX1185" s="640"/>
      <c r="AY1185" s="642"/>
      <c r="AZ1185" s="640"/>
      <c r="BA1185" s="642"/>
      <c r="BB1185" s="640"/>
      <c r="BC1185" s="642"/>
      <c r="BD1185" s="640"/>
      <c r="BE1185" s="642"/>
      <c r="BF1185" s="640"/>
      <c r="BG1185" s="642"/>
      <c r="BH1185" s="640"/>
      <c r="BI1185" s="642"/>
      <c r="BJ1185" s="640"/>
      <c r="BK1185" s="642"/>
      <c r="BL1185" s="640"/>
      <c r="BM1185" s="642"/>
      <c r="BN1185" s="640"/>
      <c r="BO1185" s="642"/>
      <c r="BP1185" s="640"/>
      <c r="BQ1185" s="642"/>
      <c r="BR1185" s="640"/>
      <c r="BS1185" s="642"/>
      <c r="BT1185" s="640"/>
      <c r="BU1185" s="642"/>
      <c r="BV1185" s="643"/>
      <c r="BW1185" s="644"/>
      <c r="BX1185" s="776"/>
      <c r="BY1185" s="644"/>
      <c r="BZ1185" s="645"/>
      <c r="CA1185" s="338"/>
      <c r="CB1185" s="338"/>
      <c r="CC1185" s="338"/>
      <c r="CD1185" s="338"/>
      <c r="CE1185" s="338"/>
      <c r="CF1185" s="338"/>
    </row>
    <row r="1186" ht="15.75" customHeight="1">
      <c r="A1186" s="769"/>
      <c r="B1186" s="777"/>
      <c r="C1186" s="338"/>
      <c r="D1186" s="338"/>
      <c r="E1186" s="338"/>
      <c r="F1186" s="346"/>
      <c r="G1186" s="773"/>
      <c r="H1186" s="671"/>
      <c r="I1186" s="774"/>
      <c r="J1186" s="418"/>
      <c r="K1186" s="407"/>
      <c r="L1186" s="640"/>
      <c r="M1186" s="642"/>
      <c r="N1186" s="640"/>
      <c r="O1186" s="642"/>
      <c r="P1186" s="640"/>
      <c r="Q1186" s="642"/>
      <c r="R1186" s="640"/>
      <c r="S1186" s="642"/>
      <c r="T1186" s="640"/>
      <c r="U1186" s="642"/>
      <c r="V1186" s="640"/>
      <c r="W1186" s="642"/>
      <c r="X1186" s="640"/>
      <c r="Y1186" s="642"/>
      <c r="Z1186" s="640"/>
      <c r="AA1186" s="642"/>
      <c r="AB1186" s="640"/>
      <c r="AC1186" s="642"/>
      <c r="AD1186" s="640"/>
      <c r="AE1186" s="642"/>
      <c r="AF1186" s="640"/>
      <c r="AG1186" s="642"/>
      <c r="AH1186" s="640"/>
      <c r="AI1186" s="642"/>
      <c r="AJ1186" s="640"/>
      <c r="AK1186" s="642"/>
      <c r="AL1186" s="640"/>
      <c r="AM1186" s="642"/>
      <c r="AN1186" s="640"/>
      <c r="AO1186" s="642"/>
      <c r="AP1186" s="640"/>
      <c r="AQ1186" s="642"/>
      <c r="AR1186" s="640"/>
      <c r="AS1186" s="642"/>
      <c r="AT1186" s="640"/>
      <c r="AU1186" s="642"/>
      <c r="AV1186" s="640"/>
      <c r="AW1186" s="642"/>
      <c r="AX1186" s="640"/>
      <c r="AY1186" s="642"/>
      <c r="AZ1186" s="640"/>
      <c r="BA1186" s="642"/>
      <c r="BB1186" s="640"/>
      <c r="BC1186" s="642"/>
      <c r="BD1186" s="640"/>
      <c r="BE1186" s="642"/>
      <c r="BF1186" s="640"/>
      <c r="BG1186" s="642"/>
      <c r="BH1186" s="640"/>
      <c r="BI1186" s="642"/>
      <c r="BJ1186" s="640"/>
      <c r="BK1186" s="642"/>
      <c r="BL1186" s="640"/>
      <c r="BM1186" s="642"/>
      <c r="BN1186" s="640"/>
      <c r="BO1186" s="642"/>
      <c r="BP1186" s="640"/>
      <c r="BQ1186" s="642"/>
      <c r="BR1186" s="640"/>
      <c r="BS1186" s="642"/>
      <c r="BT1186" s="640"/>
      <c r="BU1186" s="642"/>
      <c r="BV1186" s="643"/>
      <c r="BW1186" s="644"/>
      <c r="BX1186" s="776"/>
      <c r="BY1186" s="644"/>
      <c r="BZ1186" s="645"/>
      <c r="CA1186" s="338"/>
      <c r="CB1186" s="338"/>
      <c r="CC1186" s="338"/>
      <c r="CD1186" s="338"/>
      <c r="CE1186" s="338"/>
      <c r="CF1186" s="338"/>
    </row>
    <row r="1187" ht="15.75" customHeight="1">
      <c r="A1187" s="769"/>
      <c r="B1187" s="777"/>
      <c r="C1187" s="338"/>
      <c r="D1187" s="338"/>
      <c r="E1187" s="338"/>
      <c r="F1187" s="346"/>
      <c r="G1187" s="773"/>
      <c r="H1187" s="671"/>
      <c r="I1187" s="774"/>
      <c r="J1187" s="418"/>
      <c r="K1187" s="407"/>
      <c r="L1187" s="640"/>
      <c r="M1187" s="642"/>
      <c r="N1187" s="640"/>
      <c r="O1187" s="642"/>
      <c r="P1187" s="640"/>
      <c r="Q1187" s="642"/>
      <c r="R1187" s="640"/>
      <c r="S1187" s="642"/>
      <c r="T1187" s="640"/>
      <c r="U1187" s="642"/>
      <c r="V1187" s="640"/>
      <c r="W1187" s="642"/>
      <c r="X1187" s="640"/>
      <c r="Y1187" s="642"/>
      <c r="Z1187" s="640"/>
      <c r="AA1187" s="642"/>
      <c r="AB1187" s="640"/>
      <c r="AC1187" s="642"/>
      <c r="AD1187" s="640"/>
      <c r="AE1187" s="642"/>
      <c r="AF1187" s="640"/>
      <c r="AG1187" s="642"/>
      <c r="AH1187" s="640"/>
      <c r="AI1187" s="642"/>
      <c r="AJ1187" s="640"/>
      <c r="AK1187" s="642"/>
      <c r="AL1187" s="640"/>
      <c r="AM1187" s="642"/>
      <c r="AN1187" s="640"/>
      <c r="AO1187" s="642"/>
      <c r="AP1187" s="640"/>
      <c r="AQ1187" s="642"/>
      <c r="AR1187" s="640"/>
      <c r="AS1187" s="642"/>
      <c r="AT1187" s="640"/>
      <c r="AU1187" s="642"/>
      <c r="AV1187" s="640"/>
      <c r="AW1187" s="642"/>
      <c r="AX1187" s="640"/>
      <c r="AY1187" s="642"/>
      <c r="AZ1187" s="640"/>
      <c r="BA1187" s="642"/>
      <c r="BB1187" s="640"/>
      <c r="BC1187" s="642"/>
      <c r="BD1187" s="640"/>
      <c r="BE1187" s="642"/>
      <c r="BF1187" s="640"/>
      <c r="BG1187" s="642"/>
      <c r="BH1187" s="640"/>
      <c r="BI1187" s="642"/>
      <c r="BJ1187" s="640"/>
      <c r="BK1187" s="642"/>
      <c r="BL1187" s="640"/>
      <c r="BM1187" s="642"/>
      <c r="BN1187" s="640"/>
      <c r="BO1187" s="642"/>
      <c r="BP1187" s="640"/>
      <c r="BQ1187" s="642"/>
      <c r="BR1187" s="640"/>
      <c r="BS1187" s="642"/>
      <c r="BT1187" s="640"/>
      <c r="BU1187" s="642"/>
      <c r="BV1187" s="643"/>
      <c r="BW1187" s="644"/>
      <c r="BX1187" s="776"/>
      <c r="BY1187" s="644"/>
      <c r="BZ1187" s="645"/>
      <c r="CA1187" s="338"/>
      <c r="CB1187" s="338"/>
      <c r="CC1187" s="338"/>
      <c r="CD1187" s="338"/>
      <c r="CE1187" s="338"/>
      <c r="CF1187" s="338"/>
    </row>
    <row r="1188" ht="15.75" customHeight="1">
      <c r="A1188" s="769"/>
      <c r="B1188" s="777"/>
      <c r="C1188" s="338"/>
      <c r="D1188" s="338"/>
      <c r="E1188" s="338"/>
      <c r="F1188" s="346"/>
      <c r="G1188" s="773"/>
      <c r="H1188" s="671"/>
      <c r="I1188" s="774"/>
      <c r="J1188" s="418"/>
      <c r="K1188" s="407"/>
      <c r="L1188" s="640"/>
      <c r="M1188" s="642"/>
      <c r="N1188" s="640"/>
      <c r="O1188" s="642"/>
      <c r="P1188" s="640"/>
      <c r="Q1188" s="642"/>
      <c r="R1188" s="640"/>
      <c r="S1188" s="642"/>
      <c r="T1188" s="640"/>
      <c r="U1188" s="642"/>
      <c r="V1188" s="640"/>
      <c r="W1188" s="642"/>
      <c r="X1188" s="640"/>
      <c r="Y1188" s="642"/>
      <c r="Z1188" s="640"/>
      <c r="AA1188" s="642"/>
      <c r="AB1188" s="640"/>
      <c r="AC1188" s="642"/>
      <c r="AD1188" s="640"/>
      <c r="AE1188" s="642"/>
      <c r="AF1188" s="640"/>
      <c r="AG1188" s="642"/>
      <c r="AH1188" s="640"/>
      <c r="AI1188" s="642"/>
      <c r="AJ1188" s="640"/>
      <c r="AK1188" s="642"/>
      <c r="AL1188" s="640"/>
      <c r="AM1188" s="642"/>
      <c r="AN1188" s="640"/>
      <c r="AO1188" s="642"/>
      <c r="AP1188" s="640"/>
      <c r="AQ1188" s="642"/>
      <c r="AR1188" s="640"/>
      <c r="AS1188" s="642"/>
      <c r="AT1188" s="640"/>
      <c r="AU1188" s="642"/>
      <c r="AV1188" s="640"/>
      <c r="AW1188" s="642"/>
      <c r="AX1188" s="640"/>
      <c r="AY1188" s="642"/>
      <c r="AZ1188" s="640"/>
      <c r="BA1188" s="642"/>
      <c r="BB1188" s="640"/>
      <c r="BC1188" s="642"/>
      <c r="BD1188" s="640"/>
      <c r="BE1188" s="642"/>
      <c r="BF1188" s="640"/>
      <c r="BG1188" s="642"/>
      <c r="BH1188" s="640"/>
      <c r="BI1188" s="642"/>
      <c r="BJ1188" s="640"/>
      <c r="BK1188" s="642"/>
      <c r="BL1188" s="640"/>
      <c r="BM1188" s="642"/>
      <c r="BN1188" s="640"/>
      <c r="BO1188" s="642"/>
      <c r="BP1188" s="640"/>
      <c r="BQ1188" s="642"/>
      <c r="BR1188" s="640"/>
      <c r="BS1188" s="642"/>
      <c r="BT1188" s="640"/>
      <c r="BU1188" s="642"/>
      <c r="BV1188" s="643"/>
      <c r="BW1188" s="644"/>
      <c r="BX1188" s="776"/>
      <c r="BY1188" s="644"/>
      <c r="BZ1188" s="645"/>
      <c r="CA1188" s="338"/>
      <c r="CB1188" s="338"/>
      <c r="CC1188" s="338"/>
      <c r="CD1188" s="338"/>
      <c r="CE1188" s="338"/>
      <c r="CF1188" s="338"/>
    </row>
    <row r="1189" ht="15.75" customHeight="1">
      <c r="A1189" s="769"/>
      <c r="B1189" s="777"/>
      <c r="C1189" s="338"/>
      <c r="D1189" s="338"/>
      <c r="E1189" s="338"/>
      <c r="F1189" s="346"/>
      <c r="G1189" s="773"/>
      <c r="H1189" s="671"/>
      <c r="I1189" s="774"/>
      <c r="J1189" s="418"/>
      <c r="K1189" s="407"/>
      <c r="L1189" s="640"/>
      <c r="M1189" s="642"/>
      <c r="N1189" s="640"/>
      <c r="O1189" s="642"/>
      <c r="P1189" s="640"/>
      <c r="Q1189" s="642"/>
      <c r="R1189" s="640"/>
      <c r="S1189" s="642"/>
      <c r="T1189" s="640"/>
      <c r="U1189" s="642"/>
      <c r="V1189" s="640"/>
      <c r="W1189" s="642"/>
      <c r="X1189" s="640"/>
      <c r="Y1189" s="642"/>
      <c r="Z1189" s="640"/>
      <c r="AA1189" s="642"/>
      <c r="AB1189" s="640"/>
      <c r="AC1189" s="642"/>
      <c r="AD1189" s="640"/>
      <c r="AE1189" s="642"/>
      <c r="AF1189" s="640"/>
      <c r="AG1189" s="642"/>
      <c r="AH1189" s="640"/>
      <c r="AI1189" s="642"/>
      <c r="AJ1189" s="640"/>
      <c r="AK1189" s="642"/>
      <c r="AL1189" s="640"/>
      <c r="AM1189" s="642"/>
      <c r="AN1189" s="640"/>
      <c r="AO1189" s="642"/>
      <c r="AP1189" s="640"/>
      <c r="AQ1189" s="642"/>
      <c r="AR1189" s="640"/>
      <c r="AS1189" s="642"/>
      <c r="AT1189" s="640"/>
      <c r="AU1189" s="642"/>
      <c r="AV1189" s="640"/>
      <c r="AW1189" s="642"/>
      <c r="AX1189" s="640"/>
      <c r="AY1189" s="642"/>
      <c r="AZ1189" s="640"/>
      <c r="BA1189" s="642"/>
      <c r="BB1189" s="640"/>
      <c r="BC1189" s="642"/>
      <c r="BD1189" s="640"/>
      <c r="BE1189" s="642"/>
      <c r="BF1189" s="640"/>
      <c r="BG1189" s="642"/>
      <c r="BH1189" s="640"/>
      <c r="BI1189" s="642"/>
      <c r="BJ1189" s="640"/>
      <c r="BK1189" s="642"/>
      <c r="BL1189" s="640"/>
      <c r="BM1189" s="642"/>
      <c r="BN1189" s="640"/>
      <c r="BO1189" s="642"/>
      <c r="BP1189" s="640"/>
      <c r="BQ1189" s="642"/>
      <c r="BR1189" s="640"/>
      <c r="BS1189" s="642"/>
      <c r="BT1189" s="640"/>
      <c r="BU1189" s="642"/>
      <c r="BV1189" s="643"/>
      <c r="BW1189" s="644"/>
      <c r="BX1189" s="776"/>
      <c r="BY1189" s="644"/>
      <c r="BZ1189" s="645"/>
      <c r="CA1189" s="338"/>
      <c r="CB1189" s="338"/>
      <c r="CC1189" s="338"/>
      <c r="CD1189" s="338"/>
      <c r="CE1189" s="338"/>
      <c r="CF1189" s="338"/>
    </row>
    <row r="1190" ht="15.75" customHeight="1">
      <c r="A1190" s="769"/>
      <c r="B1190" s="777"/>
      <c r="C1190" s="338"/>
      <c r="D1190" s="338"/>
      <c r="E1190" s="338"/>
      <c r="F1190" s="346"/>
      <c r="G1190" s="773"/>
      <c r="H1190" s="671"/>
      <c r="I1190" s="774"/>
      <c r="J1190" s="418"/>
      <c r="K1190" s="407"/>
      <c r="L1190" s="640"/>
      <c r="M1190" s="642"/>
      <c r="N1190" s="640"/>
      <c r="O1190" s="642"/>
      <c r="P1190" s="640"/>
      <c r="Q1190" s="642"/>
      <c r="R1190" s="640"/>
      <c r="S1190" s="642"/>
      <c r="T1190" s="640"/>
      <c r="U1190" s="642"/>
      <c r="V1190" s="640"/>
      <c r="W1190" s="642"/>
      <c r="X1190" s="640"/>
      <c r="Y1190" s="642"/>
      <c r="Z1190" s="640"/>
      <c r="AA1190" s="642"/>
      <c r="AB1190" s="640"/>
      <c r="AC1190" s="642"/>
      <c r="AD1190" s="640"/>
      <c r="AE1190" s="642"/>
      <c r="AF1190" s="640"/>
      <c r="AG1190" s="642"/>
      <c r="AH1190" s="640"/>
      <c r="AI1190" s="642"/>
      <c r="AJ1190" s="640"/>
      <c r="AK1190" s="642"/>
      <c r="AL1190" s="640"/>
      <c r="AM1190" s="642"/>
      <c r="AN1190" s="640"/>
      <c r="AO1190" s="642"/>
      <c r="AP1190" s="640"/>
      <c r="AQ1190" s="642"/>
      <c r="AR1190" s="640"/>
      <c r="AS1190" s="642"/>
      <c r="AT1190" s="640"/>
      <c r="AU1190" s="642"/>
      <c r="AV1190" s="640"/>
      <c r="AW1190" s="642"/>
      <c r="AX1190" s="640"/>
      <c r="AY1190" s="642"/>
      <c r="AZ1190" s="640"/>
      <c r="BA1190" s="642"/>
      <c r="BB1190" s="640"/>
      <c r="BC1190" s="642"/>
      <c r="BD1190" s="640"/>
      <c r="BE1190" s="642"/>
      <c r="BF1190" s="640"/>
      <c r="BG1190" s="642"/>
      <c r="BH1190" s="640"/>
      <c r="BI1190" s="642"/>
      <c r="BJ1190" s="640"/>
      <c r="BK1190" s="642"/>
      <c r="BL1190" s="640"/>
      <c r="BM1190" s="642"/>
      <c r="BN1190" s="640"/>
      <c r="BO1190" s="642"/>
      <c r="BP1190" s="640"/>
      <c r="BQ1190" s="642"/>
      <c r="BR1190" s="640"/>
      <c r="BS1190" s="642"/>
      <c r="BT1190" s="640"/>
      <c r="BU1190" s="642"/>
      <c r="BV1190" s="643"/>
      <c r="BW1190" s="644"/>
      <c r="BX1190" s="776"/>
      <c r="BY1190" s="644"/>
      <c r="BZ1190" s="645"/>
      <c r="CA1190" s="338"/>
      <c r="CB1190" s="338"/>
      <c r="CC1190" s="338"/>
      <c r="CD1190" s="338"/>
      <c r="CE1190" s="338"/>
      <c r="CF1190" s="338"/>
    </row>
    <row r="1191" ht="15.75" customHeight="1">
      <c r="A1191" s="769"/>
      <c r="B1191" s="777"/>
      <c r="C1191" s="338"/>
      <c r="D1191" s="338"/>
      <c r="E1191" s="338"/>
      <c r="F1191" s="346"/>
      <c r="G1191" s="773"/>
      <c r="H1191" s="671"/>
      <c r="I1191" s="774"/>
      <c r="J1191" s="418"/>
      <c r="K1191" s="407"/>
      <c r="L1191" s="640"/>
      <c r="M1191" s="642"/>
      <c r="N1191" s="640"/>
      <c r="O1191" s="642"/>
      <c r="P1191" s="640"/>
      <c r="Q1191" s="642"/>
      <c r="R1191" s="640"/>
      <c r="S1191" s="642"/>
      <c r="T1191" s="640"/>
      <c r="U1191" s="642"/>
      <c r="V1191" s="640"/>
      <c r="W1191" s="642"/>
      <c r="X1191" s="640"/>
      <c r="Y1191" s="642"/>
      <c r="Z1191" s="640"/>
      <c r="AA1191" s="642"/>
      <c r="AB1191" s="640"/>
      <c r="AC1191" s="642"/>
      <c r="AD1191" s="640"/>
      <c r="AE1191" s="642"/>
      <c r="AF1191" s="640"/>
      <c r="AG1191" s="642"/>
      <c r="AH1191" s="640"/>
      <c r="AI1191" s="642"/>
      <c r="AJ1191" s="640"/>
      <c r="AK1191" s="642"/>
      <c r="AL1191" s="640"/>
      <c r="AM1191" s="642"/>
      <c r="AN1191" s="640"/>
      <c r="AO1191" s="642"/>
      <c r="AP1191" s="640"/>
      <c r="AQ1191" s="642"/>
      <c r="AR1191" s="640"/>
      <c r="AS1191" s="642"/>
      <c r="AT1191" s="640"/>
      <c r="AU1191" s="642"/>
      <c r="AV1191" s="640"/>
      <c r="AW1191" s="642"/>
      <c r="AX1191" s="640"/>
      <c r="AY1191" s="642"/>
      <c r="AZ1191" s="640"/>
      <c r="BA1191" s="642"/>
      <c r="BB1191" s="640"/>
      <c r="BC1191" s="642"/>
      <c r="BD1191" s="640"/>
      <c r="BE1191" s="642"/>
      <c r="BF1191" s="640"/>
      <c r="BG1191" s="642"/>
      <c r="BH1191" s="640"/>
      <c r="BI1191" s="642"/>
      <c r="BJ1191" s="640"/>
      <c r="BK1191" s="642"/>
      <c r="BL1191" s="640"/>
      <c r="BM1191" s="642"/>
      <c r="BN1191" s="640"/>
      <c r="BO1191" s="642"/>
      <c r="BP1191" s="640"/>
      <c r="BQ1191" s="642"/>
      <c r="BR1191" s="640"/>
      <c r="BS1191" s="642"/>
      <c r="BT1191" s="640"/>
      <c r="BU1191" s="642"/>
      <c r="BV1191" s="643"/>
      <c r="BW1191" s="644"/>
      <c r="BX1191" s="776"/>
      <c r="BY1191" s="644"/>
      <c r="BZ1191" s="645"/>
      <c r="CA1191" s="338"/>
      <c r="CB1191" s="338"/>
      <c r="CC1191" s="338"/>
      <c r="CD1191" s="338"/>
      <c r="CE1191" s="338"/>
      <c r="CF1191" s="338"/>
    </row>
    <row r="1192" ht="15.75" customHeight="1">
      <c r="A1192" s="769"/>
      <c r="B1192" s="777"/>
      <c r="C1192" s="338"/>
      <c r="D1192" s="338"/>
      <c r="E1192" s="338"/>
      <c r="F1192" s="346"/>
      <c r="G1192" s="773"/>
      <c r="H1192" s="671"/>
      <c r="I1192" s="774"/>
      <c r="J1192" s="418"/>
      <c r="K1192" s="407"/>
      <c r="L1192" s="640"/>
      <c r="M1192" s="642"/>
      <c r="N1192" s="640"/>
      <c r="O1192" s="642"/>
      <c r="P1192" s="640"/>
      <c r="Q1192" s="642"/>
      <c r="R1192" s="640"/>
      <c r="S1192" s="642"/>
      <c r="T1192" s="640"/>
      <c r="U1192" s="642"/>
      <c r="V1192" s="640"/>
      <c r="W1192" s="642"/>
      <c r="X1192" s="640"/>
      <c r="Y1192" s="642"/>
      <c r="Z1192" s="640"/>
      <c r="AA1192" s="642"/>
      <c r="AB1192" s="640"/>
      <c r="AC1192" s="642"/>
      <c r="AD1192" s="640"/>
      <c r="AE1192" s="642"/>
      <c r="AF1192" s="640"/>
      <c r="AG1192" s="642"/>
      <c r="AH1192" s="640"/>
      <c r="AI1192" s="642"/>
      <c r="AJ1192" s="640"/>
      <c r="AK1192" s="642"/>
      <c r="AL1192" s="640"/>
      <c r="AM1192" s="642"/>
      <c r="AN1192" s="640"/>
      <c r="AO1192" s="642"/>
      <c r="AP1192" s="640"/>
      <c r="AQ1192" s="642"/>
      <c r="AR1192" s="640"/>
      <c r="AS1192" s="642"/>
      <c r="AT1192" s="640"/>
      <c r="AU1192" s="642"/>
      <c r="AV1192" s="640"/>
      <c r="AW1192" s="642"/>
      <c r="AX1192" s="640"/>
      <c r="AY1192" s="642"/>
      <c r="AZ1192" s="640"/>
      <c r="BA1192" s="642"/>
      <c r="BB1192" s="640"/>
      <c r="BC1192" s="642"/>
      <c r="BD1192" s="640"/>
      <c r="BE1192" s="642"/>
      <c r="BF1192" s="640"/>
      <c r="BG1192" s="642"/>
      <c r="BH1192" s="640"/>
      <c r="BI1192" s="642"/>
      <c r="BJ1192" s="640"/>
      <c r="BK1192" s="642"/>
      <c r="BL1192" s="640"/>
      <c r="BM1192" s="642"/>
      <c r="BN1192" s="640"/>
      <c r="BO1192" s="642"/>
      <c r="BP1192" s="640"/>
      <c r="BQ1192" s="642"/>
      <c r="BR1192" s="640"/>
      <c r="BS1192" s="642"/>
      <c r="BT1192" s="640"/>
      <c r="BU1192" s="642"/>
      <c r="BV1192" s="643"/>
      <c r="BW1192" s="644"/>
      <c r="BX1192" s="776"/>
      <c r="BY1192" s="644"/>
      <c r="BZ1192" s="645"/>
      <c r="CA1192" s="338"/>
      <c r="CB1192" s="338"/>
      <c r="CC1192" s="338"/>
      <c r="CD1192" s="338"/>
      <c r="CE1192" s="338"/>
      <c r="CF1192" s="338"/>
    </row>
    <row r="1193" ht="15.75" customHeight="1">
      <c r="A1193" s="769"/>
      <c r="B1193" s="777"/>
      <c r="C1193" s="338"/>
      <c r="D1193" s="338"/>
      <c r="E1193" s="338"/>
      <c r="F1193" s="346"/>
      <c r="G1193" s="773"/>
      <c r="H1193" s="671"/>
      <c r="I1193" s="774"/>
      <c r="J1193" s="418"/>
      <c r="K1193" s="407"/>
      <c r="L1193" s="640"/>
      <c r="M1193" s="642"/>
      <c r="N1193" s="640"/>
      <c r="O1193" s="642"/>
      <c r="P1193" s="640"/>
      <c r="Q1193" s="642"/>
      <c r="R1193" s="640"/>
      <c r="S1193" s="642"/>
      <c r="T1193" s="640"/>
      <c r="U1193" s="642"/>
      <c r="V1193" s="640"/>
      <c r="W1193" s="642"/>
      <c r="X1193" s="640"/>
      <c r="Y1193" s="642"/>
      <c r="Z1193" s="640"/>
      <c r="AA1193" s="642"/>
      <c r="AB1193" s="640"/>
      <c r="AC1193" s="642"/>
      <c r="AD1193" s="640"/>
      <c r="AE1193" s="642"/>
      <c r="AF1193" s="640"/>
      <c r="AG1193" s="642"/>
      <c r="AH1193" s="640"/>
      <c r="AI1193" s="642"/>
      <c r="AJ1193" s="640"/>
      <c r="AK1193" s="642"/>
      <c r="AL1193" s="640"/>
      <c r="AM1193" s="642"/>
      <c r="AN1193" s="640"/>
      <c r="AO1193" s="642"/>
      <c r="AP1193" s="640"/>
      <c r="AQ1193" s="642"/>
      <c r="AR1193" s="640"/>
      <c r="AS1193" s="642"/>
      <c r="AT1193" s="640"/>
      <c r="AU1193" s="642"/>
      <c r="AV1193" s="640"/>
      <c r="AW1193" s="642"/>
      <c r="AX1193" s="640"/>
      <c r="AY1193" s="642"/>
      <c r="AZ1193" s="640"/>
      <c r="BA1193" s="642"/>
      <c r="BB1193" s="640"/>
      <c r="BC1193" s="642"/>
      <c r="BD1193" s="640"/>
      <c r="BE1193" s="642"/>
      <c r="BF1193" s="640"/>
      <c r="BG1193" s="642"/>
      <c r="BH1193" s="640"/>
      <c r="BI1193" s="642"/>
      <c r="BJ1193" s="640"/>
      <c r="BK1193" s="642"/>
      <c r="BL1193" s="640"/>
      <c r="BM1193" s="642"/>
      <c r="BN1193" s="640"/>
      <c r="BO1193" s="642"/>
      <c r="BP1193" s="640"/>
      <c r="BQ1193" s="642"/>
      <c r="BR1193" s="640"/>
      <c r="BS1193" s="642"/>
      <c r="BT1193" s="640"/>
      <c r="BU1193" s="642"/>
      <c r="BV1193" s="643"/>
      <c r="BW1193" s="644"/>
      <c r="BX1193" s="776"/>
      <c r="BY1193" s="644"/>
      <c r="BZ1193" s="645"/>
      <c r="CA1193" s="338"/>
      <c r="CB1193" s="338"/>
      <c r="CC1193" s="338"/>
      <c r="CD1193" s="338"/>
      <c r="CE1193" s="338"/>
      <c r="CF1193" s="338"/>
    </row>
    <row r="1194" ht="15.75" customHeight="1">
      <c r="A1194" s="769"/>
      <c r="B1194" s="777"/>
      <c r="C1194" s="338"/>
      <c r="D1194" s="338"/>
      <c r="E1194" s="338"/>
      <c r="F1194" s="346"/>
      <c r="G1194" s="773"/>
      <c r="H1194" s="671"/>
      <c r="I1194" s="774"/>
      <c r="J1194" s="418"/>
      <c r="K1194" s="407"/>
      <c r="L1194" s="640"/>
      <c r="M1194" s="642"/>
      <c r="N1194" s="640"/>
      <c r="O1194" s="642"/>
      <c r="P1194" s="640"/>
      <c r="Q1194" s="642"/>
      <c r="R1194" s="640"/>
      <c r="S1194" s="642"/>
      <c r="T1194" s="640"/>
      <c r="U1194" s="642"/>
      <c r="V1194" s="640"/>
      <c r="W1194" s="642"/>
      <c r="X1194" s="640"/>
      <c r="Y1194" s="642"/>
      <c r="Z1194" s="640"/>
      <c r="AA1194" s="642"/>
      <c r="AB1194" s="640"/>
      <c r="AC1194" s="642"/>
      <c r="AD1194" s="640"/>
      <c r="AE1194" s="642"/>
      <c r="AF1194" s="640"/>
      <c r="AG1194" s="642"/>
      <c r="AH1194" s="640"/>
      <c r="AI1194" s="642"/>
      <c r="AJ1194" s="640"/>
      <c r="AK1194" s="642"/>
      <c r="AL1194" s="640"/>
      <c r="AM1194" s="642"/>
      <c r="AN1194" s="640"/>
      <c r="AO1194" s="642"/>
      <c r="AP1194" s="640"/>
      <c r="AQ1194" s="642"/>
      <c r="AR1194" s="640"/>
      <c r="AS1194" s="642"/>
      <c r="AT1194" s="640"/>
      <c r="AU1194" s="642"/>
      <c r="AV1194" s="640"/>
      <c r="AW1194" s="642"/>
      <c r="AX1194" s="640"/>
      <c r="AY1194" s="642"/>
      <c r="AZ1194" s="640"/>
      <c r="BA1194" s="642"/>
      <c r="BB1194" s="640"/>
      <c r="BC1194" s="642"/>
      <c r="BD1194" s="640"/>
      <c r="BE1194" s="642"/>
      <c r="BF1194" s="640"/>
      <c r="BG1194" s="642"/>
      <c r="BH1194" s="640"/>
      <c r="BI1194" s="642"/>
      <c r="BJ1194" s="640"/>
      <c r="BK1194" s="642"/>
      <c r="BL1194" s="640"/>
      <c r="BM1194" s="642"/>
      <c r="BN1194" s="640"/>
      <c r="BO1194" s="642"/>
      <c r="BP1194" s="640"/>
      <c r="BQ1194" s="642"/>
      <c r="BR1194" s="640"/>
      <c r="BS1194" s="642"/>
      <c r="BT1194" s="640"/>
      <c r="BU1194" s="642"/>
      <c r="BV1194" s="643"/>
      <c r="BW1194" s="644"/>
      <c r="BX1194" s="776"/>
      <c r="BY1194" s="644"/>
      <c r="BZ1194" s="645"/>
      <c r="CA1194" s="338"/>
      <c r="CB1194" s="338"/>
      <c r="CC1194" s="338"/>
      <c r="CD1194" s="338"/>
      <c r="CE1194" s="338"/>
      <c r="CF1194" s="338"/>
    </row>
    <row r="1195" ht="15.75" customHeight="1">
      <c r="A1195" s="769"/>
      <c r="B1195" s="777"/>
      <c r="C1195" s="338"/>
      <c r="D1195" s="338"/>
      <c r="E1195" s="338"/>
      <c r="F1195" s="346"/>
      <c r="G1195" s="773"/>
      <c r="H1195" s="671"/>
      <c r="I1195" s="774"/>
      <c r="J1195" s="418"/>
      <c r="K1195" s="407"/>
      <c r="L1195" s="640"/>
      <c r="M1195" s="642"/>
      <c r="N1195" s="640"/>
      <c r="O1195" s="642"/>
      <c r="P1195" s="640"/>
      <c r="Q1195" s="642"/>
      <c r="R1195" s="640"/>
      <c r="S1195" s="642"/>
      <c r="T1195" s="640"/>
      <c r="U1195" s="642"/>
      <c r="V1195" s="640"/>
      <c r="W1195" s="642"/>
      <c r="X1195" s="640"/>
      <c r="Y1195" s="642"/>
      <c r="Z1195" s="640"/>
      <c r="AA1195" s="642"/>
      <c r="AB1195" s="640"/>
      <c r="AC1195" s="642"/>
      <c r="AD1195" s="640"/>
      <c r="AE1195" s="642"/>
      <c r="AF1195" s="640"/>
      <c r="AG1195" s="642"/>
      <c r="AH1195" s="640"/>
      <c r="AI1195" s="642"/>
      <c r="AJ1195" s="640"/>
      <c r="AK1195" s="642"/>
      <c r="AL1195" s="640"/>
      <c r="AM1195" s="642"/>
      <c r="AN1195" s="640"/>
      <c r="AO1195" s="642"/>
      <c r="AP1195" s="640"/>
      <c r="AQ1195" s="642"/>
      <c r="AR1195" s="640"/>
      <c r="AS1195" s="642"/>
      <c r="AT1195" s="640"/>
      <c r="AU1195" s="642"/>
      <c r="AV1195" s="640"/>
      <c r="AW1195" s="642"/>
      <c r="AX1195" s="640"/>
      <c r="AY1195" s="642"/>
      <c r="AZ1195" s="640"/>
      <c r="BA1195" s="642"/>
      <c r="BB1195" s="640"/>
      <c r="BC1195" s="642"/>
      <c r="BD1195" s="640"/>
      <c r="BE1195" s="642"/>
      <c r="BF1195" s="640"/>
      <c r="BG1195" s="642"/>
      <c r="BH1195" s="640"/>
      <c r="BI1195" s="642"/>
      <c r="BJ1195" s="640"/>
      <c r="BK1195" s="642"/>
      <c r="BL1195" s="640"/>
      <c r="BM1195" s="642"/>
      <c r="BN1195" s="640"/>
      <c r="BO1195" s="642"/>
      <c r="BP1195" s="640"/>
      <c r="BQ1195" s="642"/>
      <c r="BR1195" s="640"/>
      <c r="BS1195" s="642"/>
      <c r="BT1195" s="640"/>
      <c r="BU1195" s="642"/>
      <c r="BV1195" s="643"/>
      <c r="BW1195" s="644"/>
      <c r="BX1195" s="776"/>
      <c r="BY1195" s="644"/>
      <c r="BZ1195" s="645"/>
      <c r="CA1195" s="338"/>
      <c r="CB1195" s="338"/>
      <c r="CC1195" s="338"/>
      <c r="CD1195" s="338"/>
      <c r="CE1195" s="338"/>
      <c r="CF1195" s="338"/>
    </row>
    <row r="1196" ht="15.75" customHeight="1">
      <c r="A1196" s="769"/>
      <c r="B1196" s="777"/>
      <c r="C1196" s="338"/>
      <c r="D1196" s="338"/>
      <c r="E1196" s="338"/>
      <c r="F1196" s="346"/>
      <c r="G1196" s="773"/>
      <c r="H1196" s="671"/>
      <c r="I1196" s="774"/>
      <c r="J1196" s="418"/>
      <c r="K1196" s="407"/>
      <c r="L1196" s="640"/>
      <c r="M1196" s="642"/>
      <c r="N1196" s="640"/>
      <c r="O1196" s="642"/>
      <c r="P1196" s="640"/>
      <c r="Q1196" s="642"/>
      <c r="R1196" s="640"/>
      <c r="S1196" s="642"/>
      <c r="T1196" s="640"/>
      <c r="U1196" s="642"/>
      <c r="V1196" s="640"/>
      <c r="W1196" s="642"/>
      <c r="X1196" s="640"/>
      <c r="Y1196" s="642"/>
      <c r="Z1196" s="640"/>
      <c r="AA1196" s="642"/>
      <c r="AB1196" s="640"/>
      <c r="AC1196" s="642"/>
      <c r="AD1196" s="640"/>
      <c r="AE1196" s="642"/>
      <c r="AF1196" s="640"/>
      <c r="AG1196" s="642"/>
      <c r="AH1196" s="640"/>
      <c r="AI1196" s="642"/>
      <c r="AJ1196" s="640"/>
      <c r="AK1196" s="642"/>
      <c r="AL1196" s="640"/>
      <c r="AM1196" s="642"/>
      <c r="AN1196" s="640"/>
      <c r="AO1196" s="642"/>
      <c r="AP1196" s="640"/>
      <c r="AQ1196" s="642"/>
      <c r="AR1196" s="640"/>
      <c r="AS1196" s="642"/>
      <c r="AT1196" s="640"/>
      <c r="AU1196" s="642"/>
      <c r="AV1196" s="640"/>
      <c r="AW1196" s="642"/>
      <c r="AX1196" s="640"/>
      <c r="AY1196" s="642"/>
      <c r="AZ1196" s="640"/>
      <c r="BA1196" s="642"/>
      <c r="BB1196" s="640"/>
      <c r="BC1196" s="642"/>
      <c r="BD1196" s="640"/>
      <c r="BE1196" s="642"/>
      <c r="BF1196" s="640"/>
      <c r="BG1196" s="642"/>
      <c r="BH1196" s="640"/>
      <c r="BI1196" s="642"/>
      <c r="BJ1196" s="640"/>
      <c r="BK1196" s="642"/>
      <c r="BL1196" s="640"/>
      <c r="BM1196" s="642"/>
      <c r="BN1196" s="640"/>
      <c r="BO1196" s="642"/>
      <c r="BP1196" s="640"/>
      <c r="BQ1196" s="642"/>
      <c r="BR1196" s="640"/>
      <c r="BS1196" s="642"/>
      <c r="BT1196" s="640"/>
      <c r="BU1196" s="642"/>
      <c r="BV1196" s="643"/>
      <c r="BW1196" s="644"/>
      <c r="BX1196" s="776"/>
      <c r="BY1196" s="644"/>
      <c r="BZ1196" s="645"/>
      <c r="CA1196" s="338"/>
      <c r="CB1196" s="338"/>
      <c r="CC1196" s="338"/>
      <c r="CD1196" s="338"/>
      <c r="CE1196" s="338"/>
      <c r="CF1196" s="338"/>
    </row>
    <row r="1197" ht="15.75" customHeight="1">
      <c r="A1197" s="769"/>
      <c r="B1197" s="777"/>
      <c r="C1197" s="338"/>
      <c r="D1197" s="338"/>
      <c r="E1197" s="338"/>
      <c r="F1197" s="346"/>
      <c r="G1197" s="773"/>
      <c r="H1197" s="671"/>
      <c r="I1197" s="774"/>
      <c r="J1197" s="418"/>
      <c r="K1197" s="407"/>
      <c r="L1197" s="640"/>
      <c r="M1197" s="642"/>
      <c r="N1197" s="640"/>
      <c r="O1197" s="642"/>
      <c r="P1197" s="640"/>
      <c r="Q1197" s="642"/>
      <c r="R1197" s="640"/>
      <c r="S1197" s="642"/>
      <c r="T1197" s="640"/>
      <c r="U1197" s="642"/>
      <c r="V1197" s="640"/>
      <c r="W1197" s="642"/>
      <c r="X1197" s="640"/>
      <c r="Y1197" s="642"/>
      <c r="Z1197" s="640"/>
      <c r="AA1197" s="642"/>
      <c r="AB1197" s="640"/>
      <c r="AC1197" s="642"/>
      <c r="AD1197" s="640"/>
      <c r="AE1197" s="642"/>
      <c r="AF1197" s="640"/>
      <c r="AG1197" s="642"/>
      <c r="AH1197" s="640"/>
      <c r="AI1197" s="642"/>
      <c r="AJ1197" s="640"/>
      <c r="AK1197" s="642"/>
      <c r="AL1197" s="640"/>
      <c r="AM1197" s="642"/>
      <c r="AN1197" s="640"/>
      <c r="AO1197" s="642"/>
      <c r="AP1197" s="640"/>
      <c r="AQ1197" s="642"/>
      <c r="AR1197" s="640"/>
      <c r="AS1197" s="642"/>
      <c r="AT1197" s="640"/>
      <c r="AU1197" s="642"/>
      <c r="AV1197" s="640"/>
      <c r="AW1197" s="642"/>
      <c r="AX1197" s="640"/>
      <c r="AY1197" s="642"/>
      <c r="AZ1197" s="640"/>
      <c r="BA1197" s="642"/>
      <c r="BB1197" s="640"/>
      <c r="BC1197" s="642"/>
      <c r="BD1197" s="640"/>
      <c r="BE1197" s="642"/>
      <c r="BF1197" s="640"/>
      <c r="BG1197" s="642"/>
      <c r="BH1197" s="640"/>
      <c r="BI1197" s="642"/>
      <c r="BJ1197" s="640"/>
      <c r="BK1197" s="642"/>
      <c r="BL1197" s="640"/>
      <c r="BM1197" s="642"/>
      <c r="BN1197" s="640"/>
      <c r="BO1197" s="642"/>
      <c r="BP1197" s="640"/>
      <c r="BQ1197" s="642"/>
      <c r="BR1197" s="640"/>
      <c r="BS1197" s="642"/>
      <c r="BT1197" s="640"/>
      <c r="BU1197" s="642"/>
      <c r="BV1197" s="643"/>
      <c r="BW1197" s="644"/>
      <c r="BX1197" s="776"/>
      <c r="BY1197" s="644"/>
      <c r="BZ1197" s="645"/>
      <c r="CA1197" s="338"/>
      <c r="CB1197" s="338"/>
      <c r="CC1197" s="338"/>
      <c r="CD1197" s="338"/>
      <c r="CE1197" s="338"/>
      <c r="CF1197" s="338"/>
    </row>
    <row r="1198" ht="15.75" customHeight="1">
      <c r="A1198" s="769"/>
      <c r="B1198" s="777"/>
      <c r="C1198" s="338"/>
      <c r="D1198" s="338"/>
      <c r="E1198" s="338"/>
      <c r="F1198" s="346"/>
      <c r="G1198" s="773"/>
      <c r="H1198" s="671"/>
      <c r="I1198" s="774"/>
      <c r="J1198" s="418"/>
      <c r="K1198" s="407"/>
      <c r="L1198" s="640"/>
      <c r="M1198" s="642"/>
      <c r="N1198" s="640"/>
      <c r="O1198" s="642"/>
      <c r="P1198" s="640"/>
      <c r="Q1198" s="642"/>
      <c r="R1198" s="640"/>
      <c r="S1198" s="642"/>
      <c r="T1198" s="640"/>
      <c r="U1198" s="642"/>
      <c r="V1198" s="640"/>
      <c r="W1198" s="642"/>
      <c r="X1198" s="640"/>
      <c r="Y1198" s="642"/>
      <c r="Z1198" s="640"/>
      <c r="AA1198" s="642"/>
      <c r="AB1198" s="640"/>
      <c r="AC1198" s="642"/>
      <c r="AD1198" s="640"/>
      <c r="AE1198" s="642"/>
      <c r="AF1198" s="640"/>
      <c r="AG1198" s="642"/>
      <c r="AH1198" s="640"/>
      <c r="AI1198" s="642"/>
      <c r="AJ1198" s="640"/>
      <c r="AK1198" s="642"/>
      <c r="AL1198" s="640"/>
      <c r="AM1198" s="642"/>
      <c r="AN1198" s="640"/>
      <c r="AO1198" s="642"/>
      <c r="AP1198" s="640"/>
      <c r="AQ1198" s="642"/>
      <c r="AR1198" s="640"/>
      <c r="AS1198" s="642"/>
      <c r="AT1198" s="640"/>
      <c r="AU1198" s="642"/>
      <c r="AV1198" s="640"/>
      <c r="AW1198" s="642"/>
      <c r="AX1198" s="640"/>
      <c r="AY1198" s="642"/>
      <c r="AZ1198" s="640"/>
      <c r="BA1198" s="642"/>
      <c r="BB1198" s="640"/>
      <c r="BC1198" s="642"/>
      <c r="BD1198" s="640"/>
      <c r="BE1198" s="642"/>
      <c r="BF1198" s="640"/>
      <c r="BG1198" s="642"/>
      <c r="BH1198" s="640"/>
      <c r="BI1198" s="642"/>
      <c r="BJ1198" s="640"/>
      <c r="BK1198" s="642"/>
      <c r="BL1198" s="640"/>
      <c r="BM1198" s="642"/>
      <c r="BN1198" s="640"/>
      <c r="BO1198" s="642"/>
      <c r="BP1198" s="640"/>
      <c r="BQ1198" s="642"/>
      <c r="BR1198" s="640"/>
      <c r="BS1198" s="642"/>
      <c r="BT1198" s="640"/>
      <c r="BU1198" s="642"/>
      <c r="BV1198" s="643"/>
      <c r="BW1198" s="644"/>
      <c r="BX1198" s="776"/>
      <c r="BY1198" s="644"/>
      <c r="BZ1198" s="645"/>
      <c r="CA1198" s="338"/>
      <c r="CB1198" s="338"/>
      <c r="CC1198" s="338"/>
      <c r="CD1198" s="338"/>
      <c r="CE1198" s="338"/>
      <c r="CF1198" s="338"/>
    </row>
    <row r="1199" ht="15.75" customHeight="1">
      <c r="A1199" s="769"/>
      <c r="B1199" s="777"/>
      <c r="C1199" s="338"/>
      <c r="D1199" s="338"/>
      <c r="E1199" s="338"/>
      <c r="F1199" s="346"/>
      <c r="G1199" s="773"/>
      <c r="H1199" s="671"/>
      <c r="I1199" s="774"/>
      <c r="J1199" s="418"/>
      <c r="K1199" s="407"/>
      <c r="L1199" s="640"/>
      <c r="M1199" s="642"/>
      <c r="N1199" s="640"/>
      <c r="O1199" s="642"/>
      <c r="P1199" s="640"/>
      <c r="Q1199" s="642"/>
      <c r="R1199" s="640"/>
      <c r="S1199" s="642"/>
      <c r="T1199" s="640"/>
      <c r="U1199" s="642"/>
      <c r="V1199" s="640"/>
      <c r="W1199" s="642"/>
      <c r="X1199" s="640"/>
      <c r="Y1199" s="642"/>
      <c r="Z1199" s="640"/>
      <c r="AA1199" s="642"/>
      <c r="AB1199" s="640"/>
      <c r="AC1199" s="642"/>
      <c r="AD1199" s="640"/>
      <c r="AE1199" s="642"/>
      <c r="AF1199" s="640"/>
      <c r="AG1199" s="642"/>
      <c r="AH1199" s="640"/>
      <c r="AI1199" s="642"/>
      <c r="AJ1199" s="640"/>
      <c r="AK1199" s="642"/>
      <c r="AL1199" s="640"/>
      <c r="AM1199" s="642"/>
      <c r="AN1199" s="640"/>
      <c r="AO1199" s="642"/>
      <c r="AP1199" s="640"/>
      <c r="AQ1199" s="642"/>
      <c r="AR1199" s="640"/>
      <c r="AS1199" s="642"/>
      <c r="AT1199" s="640"/>
      <c r="AU1199" s="642"/>
      <c r="AV1199" s="640"/>
      <c r="AW1199" s="642"/>
      <c r="AX1199" s="640"/>
      <c r="AY1199" s="642"/>
      <c r="AZ1199" s="640"/>
      <c r="BA1199" s="642"/>
      <c r="BB1199" s="640"/>
      <c r="BC1199" s="642"/>
      <c r="BD1199" s="640"/>
      <c r="BE1199" s="642"/>
      <c r="BF1199" s="640"/>
      <c r="BG1199" s="642"/>
      <c r="BH1199" s="640"/>
      <c r="BI1199" s="642"/>
      <c r="BJ1199" s="640"/>
      <c r="BK1199" s="642"/>
      <c r="BL1199" s="640"/>
      <c r="BM1199" s="642"/>
      <c r="BN1199" s="640"/>
      <c r="BO1199" s="642"/>
      <c r="BP1199" s="640"/>
      <c r="BQ1199" s="642"/>
      <c r="BR1199" s="640"/>
      <c r="BS1199" s="642"/>
      <c r="BT1199" s="640"/>
      <c r="BU1199" s="642"/>
      <c r="BV1199" s="643"/>
      <c r="BW1199" s="644"/>
      <c r="BX1199" s="776"/>
      <c r="BY1199" s="644"/>
      <c r="BZ1199" s="645"/>
      <c r="CA1199" s="338"/>
      <c r="CB1199" s="338"/>
      <c r="CC1199" s="338"/>
      <c r="CD1199" s="338"/>
      <c r="CE1199" s="338"/>
      <c r="CF1199" s="338"/>
    </row>
    <row r="1200" ht="15.75" customHeight="1">
      <c r="A1200" s="769"/>
      <c r="B1200" s="777"/>
      <c r="C1200" s="338"/>
      <c r="D1200" s="338"/>
      <c r="E1200" s="338"/>
      <c r="F1200" s="346"/>
      <c r="G1200" s="773"/>
      <c r="H1200" s="671"/>
      <c r="I1200" s="774"/>
      <c r="J1200" s="418"/>
      <c r="K1200" s="407"/>
      <c r="L1200" s="640"/>
      <c r="M1200" s="642"/>
      <c r="N1200" s="640"/>
      <c r="O1200" s="642"/>
      <c r="P1200" s="640"/>
      <c r="Q1200" s="642"/>
      <c r="R1200" s="640"/>
      <c r="S1200" s="642"/>
      <c r="T1200" s="640"/>
      <c r="U1200" s="642"/>
      <c r="V1200" s="640"/>
      <c r="W1200" s="642"/>
      <c r="X1200" s="640"/>
      <c r="Y1200" s="642"/>
      <c r="Z1200" s="640"/>
      <c r="AA1200" s="642"/>
      <c r="AB1200" s="640"/>
      <c r="AC1200" s="642"/>
      <c r="AD1200" s="640"/>
      <c r="AE1200" s="642"/>
      <c r="AF1200" s="640"/>
      <c r="AG1200" s="642"/>
      <c r="AH1200" s="640"/>
      <c r="AI1200" s="642"/>
      <c r="AJ1200" s="640"/>
      <c r="AK1200" s="642"/>
      <c r="AL1200" s="640"/>
      <c r="AM1200" s="642"/>
      <c r="AN1200" s="640"/>
      <c r="AO1200" s="642"/>
      <c r="AP1200" s="640"/>
      <c r="AQ1200" s="642"/>
      <c r="AR1200" s="640"/>
      <c r="AS1200" s="642"/>
      <c r="AT1200" s="640"/>
      <c r="AU1200" s="642"/>
      <c r="AV1200" s="640"/>
      <c r="AW1200" s="642"/>
      <c r="AX1200" s="640"/>
      <c r="AY1200" s="642"/>
      <c r="AZ1200" s="640"/>
      <c r="BA1200" s="642"/>
      <c r="BB1200" s="640"/>
      <c r="BC1200" s="642"/>
      <c r="BD1200" s="640"/>
      <c r="BE1200" s="642"/>
      <c r="BF1200" s="640"/>
      <c r="BG1200" s="642"/>
      <c r="BH1200" s="640"/>
      <c r="BI1200" s="642"/>
      <c r="BJ1200" s="640"/>
      <c r="BK1200" s="642"/>
      <c r="BL1200" s="640"/>
      <c r="BM1200" s="642"/>
      <c r="BN1200" s="640"/>
      <c r="BO1200" s="642"/>
      <c r="BP1200" s="640"/>
      <c r="BQ1200" s="642"/>
      <c r="BR1200" s="640"/>
      <c r="BS1200" s="642"/>
      <c r="BT1200" s="640"/>
      <c r="BU1200" s="642"/>
      <c r="BV1200" s="643"/>
      <c r="BW1200" s="644"/>
      <c r="BX1200" s="776"/>
      <c r="BY1200" s="644"/>
      <c r="BZ1200" s="645"/>
      <c r="CA1200" s="338"/>
      <c r="CB1200" s="338"/>
      <c r="CC1200" s="338"/>
      <c r="CD1200" s="338"/>
      <c r="CE1200" s="338"/>
      <c r="CF1200" s="338"/>
    </row>
    <row r="1201" ht="15.75" customHeight="1">
      <c r="A1201" s="769"/>
      <c r="B1201" s="777"/>
      <c r="C1201" s="338"/>
      <c r="D1201" s="338"/>
      <c r="E1201" s="338"/>
      <c r="F1201" s="346"/>
      <c r="G1201" s="773"/>
      <c r="H1201" s="671"/>
      <c r="I1201" s="774"/>
      <c r="J1201" s="418"/>
      <c r="K1201" s="407"/>
      <c r="L1201" s="640"/>
      <c r="M1201" s="642"/>
      <c r="N1201" s="640"/>
      <c r="O1201" s="642"/>
      <c r="P1201" s="640"/>
      <c r="Q1201" s="642"/>
      <c r="R1201" s="640"/>
      <c r="S1201" s="642"/>
      <c r="T1201" s="640"/>
      <c r="U1201" s="642"/>
      <c r="V1201" s="640"/>
      <c r="W1201" s="642"/>
      <c r="X1201" s="640"/>
      <c r="Y1201" s="642"/>
      <c r="Z1201" s="640"/>
      <c r="AA1201" s="642"/>
      <c r="AB1201" s="640"/>
      <c r="AC1201" s="642"/>
      <c r="AD1201" s="640"/>
      <c r="AE1201" s="642"/>
      <c r="AF1201" s="640"/>
      <c r="AG1201" s="642"/>
      <c r="AH1201" s="640"/>
      <c r="AI1201" s="642"/>
      <c r="AJ1201" s="640"/>
      <c r="AK1201" s="642"/>
      <c r="AL1201" s="640"/>
      <c r="AM1201" s="642"/>
      <c r="AN1201" s="640"/>
      <c r="AO1201" s="642"/>
      <c r="AP1201" s="640"/>
      <c r="AQ1201" s="642"/>
      <c r="AR1201" s="640"/>
      <c r="AS1201" s="642"/>
      <c r="AT1201" s="640"/>
      <c r="AU1201" s="642"/>
      <c r="AV1201" s="640"/>
      <c r="AW1201" s="642"/>
      <c r="AX1201" s="640"/>
      <c r="AY1201" s="642"/>
      <c r="AZ1201" s="640"/>
      <c r="BA1201" s="642"/>
      <c r="BB1201" s="640"/>
      <c r="BC1201" s="642"/>
      <c r="BD1201" s="640"/>
      <c r="BE1201" s="642"/>
      <c r="BF1201" s="640"/>
      <c r="BG1201" s="642"/>
      <c r="BH1201" s="640"/>
      <c r="BI1201" s="642"/>
      <c r="BJ1201" s="640"/>
      <c r="BK1201" s="642"/>
      <c r="BL1201" s="640"/>
      <c r="BM1201" s="642"/>
      <c r="BN1201" s="640"/>
      <c r="BO1201" s="642"/>
      <c r="BP1201" s="640"/>
      <c r="BQ1201" s="642"/>
      <c r="BR1201" s="640"/>
      <c r="BS1201" s="642"/>
      <c r="BT1201" s="640"/>
      <c r="BU1201" s="642"/>
      <c r="BV1201" s="643"/>
      <c r="BW1201" s="644"/>
      <c r="BX1201" s="776"/>
      <c r="BY1201" s="644"/>
      <c r="BZ1201" s="645"/>
      <c r="CA1201" s="338"/>
      <c r="CB1201" s="338"/>
      <c r="CC1201" s="338"/>
      <c r="CD1201" s="338"/>
      <c r="CE1201" s="338"/>
      <c r="CF1201" s="338"/>
    </row>
    <row r="1202" ht="15.75" customHeight="1">
      <c r="A1202" s="769"/>
      <c r="B1202" s="777"/>
      <c r="C1202" s="338"/>
      <c r="D1202" s="338"/>
      <c r="E1202" s="338"/>
      <c r="F1202" s="346"/>
      <c r="G1202" s="773"/>
      <c r="H1202" s="671"/>
      <c r="I1202" s="774"/>
      <c r="J1202" s="418"/>
      <c r="K1202" s="407"/>
      <c r="L1202" s="640"/>
      <c r="M1202" s="642"/>
      <c r="N1202" s="640"/>
      <c r="O1202" s="642"/>
      <c r="P1202" s="640"/>
      <c r="Q1202" s="642"/>
      <c r="R1202" s="640"/>
      <c r="S1202" s="642"/>
      <c r="T1202" s="640"/>
      <c r="U1202" s="642"/>
      <c r="V1202" s="640"/>
      <c r="W1202" s="642"/>
      <c r="X1202" s="640"/>
      <c r="Y1202" s="642"/>
      <c r="Z1202" s="640"/>
      <c r="AA1202" s="642"/>
      <c r="AB1202" s="640"/>
      <c r="AC1202" s="642"/>
      <c r="AD1202" s="640"/>
      <c r="AE1202" s="642"/>
      <c r="AF1202" s="640"/>
      <c r="AG1202" s="642"/>
      <c r="AH1202" s="640"/>
      <c r="AI1202" s="642"/>
      <c r="AJ1202" s="640"/>
      <c r="AK1202" s="642"/>
      <c r="AL1202" s="640"/>
      <c r="AM1202" s="642"/>
      <c r="AN1202" s="640"/>
      <c r="AO1202" s="642"/>
      <c r="AP1202" s="640"/>
      <c r="AQ1202" s="642"/>
      <c r="AR1202" s="640"/>
      <c r="AS1202" s="642"/>
      <c r="AT1202" s="640"/>
      <c r="AU1202" s="642"/>
      <c r="AV1202" s="640"/>
      <c r="AW1202" s="642"/>
      <c r="AX1202" s="640"/>
      <c r="AY1202" s="642"/>
      <c r="AZ1202" s="640"/>
      <c r="BA1202" s="642"/>
      <c r="BB1202" s="640"/>
      <c r="BC1202" s="642"/>
      <c r="BD1202" s="640"/>
      <c r="BE1202" s="642"/>
      <c r="BF1202" s="640"/>
      <c r="BG1202" s="642"/>
      <c r="BH1202" s="640"/>
      <c r="BI1202" s="642"/>
      <c r="BJ1202" s="640"/>
      <c r="BK1202" s="642"/>
      <c r="BL1202" s="640"/>
      <c r="BM1202" s="642"/>
      <c r="BN1202" s="640"/>
      <c r="BO1202" s="642"/>
      <c r="BP1202" s="640"/>
      <c r="BQ1202" s="642"/>
      <c r="BR1202" s="640"/>
      <c r="BS1202" s="642"/>
      <c r="BT1202" s="640"/>
      <c r="BU1202" s="642"/>
      <c r="BV1202" s="643"/>
      <c r="BW1202" s="644"/>
      <c r="BX1202" s="776"/>
      <c r="BY1202" s="644"/>
      <c r="BZ1202" s="645"/>
      <c r="CA1202" s="338"/>
      <c r="CB1202" s="338"/>
      <c r="CC1202" s="338"/>
      <c r="CD1202" s="338"/>
      <c r="CE1202" s="338"/>
      <c r="CF1202" s="338"/>
    </row>
    <row r="1203" ht="15.75" customHeight="1">
      <c r="A1203" s="769"/>
      <c r="B1203" s="777"/>
      <c r="C1203" s="338"/>
      <c r="D1203" s="338"/>
      <c r="E1203" s="338"/>
      <c r="F1203" s="346"/>
      <c r="G1203" s="773"/>
      <c r="H1203" s="671"/>
      <c r="I1203" s="774"/>
      <c r="J1203" s="418"/>
      <c r="K1203" s="407"/>
      <c r="L1203" s="640"/>
      <c r="M1203" s="642"/>
      <c r="N1203" s="640"/>
      <c r="O1203" s="642"/>
      <c r="P1203" s="640"/>
      <c r="Q1203" s="642"/>
      <c r="R1203" s="640"/>
      <c r="S1203" s="642"/>
      <c r="T1203" s="640"/>
      <c r="U1203" s="642"/>
      <c r="V1203" s="640"/>
      <c r="W1203" s="642"/>
      <c r="X1203" s="640"/>
      <c r="Y1203" s="642"/>
      <c r="Z1203" s="640"/>
      <c r="AA1203" s="642"/>
      <c r="AB1203" s="640"/>
      <c r="AC1203" s="642"/>
      <c r="AD1203" s="640"/>
      <c r="AE1203" s="642"/>
      <c r="AF1203" s="640"/>
      <c r="AG1203" s="642"/>
      <c r="AH1203" s="640"/>
      <c r="AI1203" s="642"/>
      <c r="AJ1203" s="640"/>
      <c r="AK1203" s="642"/>
      <c r="AL1203" s="640"/>
      <c r="AM1203" s="642"/>
      <c r="AN1203" s="640"/>
      <c r="AO1203" s="642"/>
      <c r="AP1203" s="640"/>
      <c r="AQ1203" s="642"/>
      <c r="AR1203" s="640"/>
      <c r="AS1203" s="642"/>
      <c r="AT1203" s="640"/>
      <c r="AU1203" s="642"/>
      <c r="AV1203" s="640"/>
      <c r="AW1203" s="642"/>
      <c r="AX1203" s="640"/>
      <c r="AY1203" s="642"/>
      <c r="AZ1203" s="640"/>
      <c r="BA1203" s="642"/>
      <c r="BB1203" s="640"/>
      <c r="BC1203" s="642"/>
      <c r="BD1203" s="640"/>
      <c r="BE1203" s="642"/>
      <c r="BF1203" s="640"/>
      <c r="BG1203" s="642"/>
      <c r="BH1203" s="640"/>
      <c r="BI1203" s="642"/>
      <c r="BJ1203" s="640"/>
      <c r="BK1203" s="642"/>
      <c r="BL1203" s="640"/>
      <c r="BM1203" s="642"/>
      <c r="BN1203" s="640"/>
      <c r="BO1203" s="642"/>
      <c r="BP1203" s="640"/>
      <c r="BQ1203" s="642"/>
      <c r="BR1203" s="640"/>
      <c r="BS1203" s="642"/>
      <c r="BT1203" s="640"/>
      <c r="BU1203" s="642"/>
      <c r="BV1203" s="643"/>
      <c r="BW1203" s="644"/>
      <c r="BX1203" s="776"/>
      <c r="BY1203" s="644"/>
      <c r="BZ1203" s="645"/>
      <c r="CA1203" s="338"/>
      <c r="CB1203" s="338"/>
      <c r="CC1203" s="338"/>
      <c r="CD1203" s="338"/>
      <c r="CE1203" s="338"/>
      <c r="CF1203" s="338"/>
    </row>
    <row r="1204" ht="15.75" customHeight="1">
      <c r="A1204" s="769"/>
      <c r="B1204" s="778"/>
      <c r="C1204" s="338"/>
      <c r="D1204" s="338"/>
      <c r="E1204" s="338"/>
      <c r="F1204" s="346"/>
      <c r="G1204" s="773">
        <f t="shared" ref="G1204:H1204" si="1025">L1204+N1204+P1204+R1204+T1204+V1204+X1204+Z1204+AB1204+AD1204+AF1204+AH1204+AJ1204+AL1204+AN1204+AP1204+AR1204+AT1204+AV1204+AX1204+AZ1204+BB1204+BD1204+BF1204+BH1204+BJ1204+BL1204+BN1204+BP1204+BR1204+BT1204</f>
        <v>0</v>
      </c>
      <c r="H1204" s="671">
        <f t="shared" si="1025"/>
        <v>0</v>
      </c>
      <c r="I1204" s="774">
        <f t="shared" ref="I1204:I1456" si="1027">F1204+G1204-H1204</f>
        <v>0</v>
      </c>
      <c r="J1204" s="418"/>
      <c r="K1204" s="407">
        <f t="shared" ref="K1204:K1456" si="1028">I1204*J1204</f>
        <v>0</v>
      </c>
      <c r="L1204" s="640"/>
      <c r="M1204" s="642"/>
      <c r="N1204" s="640"/>
      <c r="O1204" s="642"/>
      <c r="P1204" s="640"/>
      <c r="Q1204" s="642"/>
      <c r="R1204" s="640"/>
      <c r="S1204" s="642"/>
      <c r="T1204" s="640"/>
      <c r="U1204" s="642"/>
      <c r="V1204" s="640"/>
      <c r="W1204" s="642"/>
      <c r="X1204" s="640"/>
      <c r="Y1204" s="642"/>
      <c r="Z1204" s="640"/>
      <c r="AA1204" s="642"/>
      <c r="AB1204" s="640"/>
      <c r="AC1204" s="642"/>
      <c r="AD1204" s="640"/>
      <c r="AE1204" s="642"/>
      <c r="AF1204" s="640"/>
      <c r="AG1204" s="642"/>
      <c r="AH1204" s="640"/>
      <c r="AI1204" s="642"/>
      <c r="AJ1204" s="640"/>
      <c r="AK1204" s="642"/>
      <c r="AL1204" s="640"/>
      <c r="AM1204" s="642"/>
      <c r="AN1204" s="640"/>
      <c r="AO1204" s="642"/>
      <c r="AP1204" s="646"/>
      <c r="AQ1204" s="642"/>
      <c r="AR1204" s="640"/>
      <c r="AS1204" s="642"/>
      <c r="AT1204" s="640"/>
      <c r="AU1204" s="642"/>
      <c r="AV1204" s="640"/>
      <c r="AW1204" s="642"/>
      <c r="AX1204" s="640"/>
      <c r="AY1204" s="642"/>
      <c r="AZ1204" s="640"/>
      <c r="BA1204" s="642"/>
      <c r="BB1204" s="640"/>
      <c r="BC1204" s="642"/>
      <c r="BD1204" s="640"/>
      <c r="BE1204" s="642"/>
      <c r="BF1204" s="640"/>
      <c r="BG1204" s="642"/>
      <c r="BH1204" s="640"/>
      <c r="BI1204" s="642"/>
      <c r="BJ1204" s="640"/>
      <c r="BK1204" s="642"/>
      <c r="BL1204" s="640"/>
      <c r="BM1204" s="642"/>
      <c r="BN1204" s="640"/>
      <c r="BO1204" s="642"/>
      <c r="BP1204" s="640"/>
      <c r="BQ1204" s="642"/>
      <c r="BR1204" s="640"/>
      <c r="BS1204" s="642"/>
      <c r="BT1204" s="640"/>
      <c r="BU1204" s="642"/>
      <c r="BV1204" s="643">
        <f t="shared" ref="BV1204:BV1236" si="1029">I1204*J1204</f>
        <v>0</v>
      </c>
      <c r="BW1204" s="644">
        <f t="shared" ref="BW1204:BW1236" si="1030">G1204*J1204</f>
        <v>0</v>
      </c>
      <c r="BX1204" s="776">
        <f t="shared" ref="BX1204:BX1236" si="1031">H1204*J1204</f>
        <v>0</v>
      </c>
      <c r="BY1204" s="644">
        <f t="shared" ref="BY1204:BY1236" si="1032">I1204*J1204</f>
        <v>0</v>
      </c>
      <c r="BZ1204" s="645"/>
      <c r="CA1204" s="338"/>
      <c r="CB1204" s="338"/>
      <c r="CC1204" s="338"/>
      <c r="CD1204" s="338"/>
      <c r="CE1204" s="338"/>
      <c r="CF1204" s="338"/>
    </row>
    <row r="1205" ht="15.75" customHeight="1">
      <c r="A1205" s="769"/>
      <c r="B1205" s="338"/>
      <c r="C1205" s="338"/>
      <c r="D1205" s="338"/>
      <c r="E1205" s="338"/>
      <c r="F1205" s="346"/>
      <c r="G1205" s="773">
        <f t="shared" ref="G1205:H1205" si="1026">L1205+N1205+P1205+R1205+T1205+V1205+X1205+Z1205+AB1205+AD1205+AF1205+AH1205+AJ1205+AL1205+AN1205+AP1205+AR1205+AT1205+AV1205+AX1205+AZ1205+BB1205+BD1205+BF1205+BH1205+BJ1205+BL1205+BN1205+BP1205+BR1205+BT1205</f>
        <v>0</v>
      </c>
      <c r="H1205" s="671">
        <f t="shared" si="1026"/>
        <v>0</v>
      </c>
      <c r="I1205" s="774">
        <f t="shared" si="1027"/>
        <v>0</v>
      </c>
      <c r="J1205" s="418"/>
      <c r="K1205" s="407">
        <f t="shared" si="1028"/>
        <v>0</v>
      </c>
      <c r="L1205" s="640"/>
      <c r="M1205" s="642"/>
      <c r="N1205" s="640"/>
      <c r="O1205" s="642"/>
      <c r="P1205" s="640"/>
      <c r="Q1205" s="642"/>
      <c r="R1205" s="640"/>
      <c r="S1205" s="642"/>
      <c r="T1205" s="640"/>
      <c r="U1205" s="642"/>
      <c r="V1205" s="640"/>
      <c r="W1205" s="642"/>
      <c r="X1205" s="640"/>
      <c r="Y1205" s="642"/>
      <c r="Z1205" s="640"/>
      <c r="AA1205" s="642"/>
      <c r="AB1205" s="640"/>
      <c r="AC1205" s="642"/>
      <c r="AD1205" s="640"/>
      <c r="AE1205" s="642"/>
      <c r="AF1205" s="640"/>
      <c r="AG1205" s="642"/>
      <c r="AH1205" s="640"/>
      <c r="AI1205" s="642"/>
      <c r="AJ1205" s="640"/>
      <c r="AK1205" s="642"/>
      <c r="AL1205" s="640"/>
      <c r="AM1205" s="642"/>
      <c r="AN1205" s="640"/>
      <c r="AO1205" s="642"/>
      <c r="AP1205" s="646"/>
      <c r="AQ1205" s="642"/>
      <c r="AR1205" s="640"/>
      <c r="AS1205" s="642"/>
      <c r="AT1205" s="640"/>
      <c r="AU1205" s="642"/>
      <c r="AV1205" s="640"/>
      <c r="AW1205" s="642"/>
      <c r="AX1205" s="640"/>
      <c r="AY1205" s="642"/>
      <c r="AZ1205" s="640"/>
      <c r="BA1205" s="642"/>
      <c r="BB1205" s="640"/>
      <c r="BC1205" s="642"/>
      <c r="BD1205" s="640"/>
      <c r="BE1205" s="642"/>
      <c r="BF1205" s="640"/>
      <c r="BG1205" s="642"/>
      <c r="BH1205" s="640"/>
      <c r="BI1205" s="642"/>
      <c r="BJ1205" s="640"/>
      <c r="BK1205" s="642"/>
      <c r="BL1205" s="640"/>
      <c r="BM1205" s="642"/>
      <c r="BN1205" s="640"/>
      <c r="BO1205" s="642"/>
      <c r="BP1205" s="640"/>
      <c r="BQ1205" s="642"/>
      <c r="BR1205" s="640"/>
      <c r="BS1205" s="642"/>
      <c r="BT1205" s="640"/>
      <c r="BU1205" s="642"/>
      <c r="BV1205" s="643">
        <f t="shared" si="1029"/>
        <v>0</v>
      </c>
      <c r="BW1205" s="644">
        <f t="shared" si="1030"/>
        <v>0</v>
      </c>
      <c r="BX1205" s="776">
        <f t="shared" si="1031"/>
        <v>0</v>
      </c>
      <c r="BY1205" s="644">
        <f t="shared" si="1032"/>
        <v>0</v>
      </c>
      <c r="BZ1205" s="645"/>
      <c r="CA1205" s="338"/>
      <c r="CB1205" s="338"/>
      <c r="CC1205" s="338"/>
      <c r="CD1205" s="338"/>
      <c r="CE1205" s="338"/>
      <c r="CF1205" s="338"/>
    </row>
    <row r="1206" ht="15.75" customHeight="1">
      <c r="A1206" s="769"/>
      <c r="B1206" s="338"/>
      <c r="C1206" s="338"/>
      <c r="D1206" s="338"/>
      <c r="E1206" s="338"/>
      <c r="F1206" s="346"/>
      <c r="G1206" s="773">
        <f t="shared" ref="G1206:H1206" si="1033">L1206+N1206+P1206+R1206+T1206+V1206+X1206+Z1206+AB1206+AD1206+AF1206+AH1206+AJ1206+AL1206+AN1206+AP1206+AR1206+AT1206+AV1206+AX1206+AZ1206+BB1206+BD1206+BF1206+BH1206+BJ1206+BL1206+BN1206+BP1206+BR1206+BT1206</f>
        <v>0</v>
      </c>
      <c r="H1206" s="671">
        <f t="shared" si="1033"/>
        <v>0</v>
      </c>
      <c r="I1206" s="774">
        <f t="shared" si="1027"/>
        <v>0</v>
      </c>
      <c r="J1206" s="418"/>
      <c r="K1206" s="407">
        <f t="shared" si="1028"/>
        <v>0</v>
      </c>
      <c r="L1206" s="640"/>
      <c r="M1206" s="642"/>
      <c r="N1206" s="640"/>
      <c r="O1206" s="642"/>
      <c r="P1206" s="640"/>
      <c r="Q1206" s="642"/>
      <c r="R1206" s="640"/>
      <c r="S1206" s="642"/>
      <c r="T1206" s="640"/>
      <c r="U1206" s="642"/>
      <c r="V1206" s="640"/>
      <c r="W1206" s="642"/>
      <c r="X1206" s="640"/>
      <c r="Y1206" s="642"/>
      <c r="Z1206" s="640"/>
      <c r="AA1206" s="642"/>
      <c r="AB1206" s="640"/>
      <c r="AC1206" s="642"/>
      <c r="AD1206" s="640"/>
      <c r="AE1206" s="642"/>
      <c r="AF1206" s="640"/>
      <c r="AG1206" s="642"/>
      <c r="AH1206" s="640"/>
      <c r="AI1206" s="642"/>
      <c r="AJ1206" s="640"/>
      <c r="AK1206" s="642"/>
      <c r="AL1206" s="640"/>
      <c r="AM1206" s="642"/>
      <c r="AN1206" s="640"/>
      <c r="AO1206" s="642"/>
      <c r="AP1206" s="646"/>
      <c r="AQ1206" s="642"/>
      <c r="AR1206" s="640"/>
      <c r="AS1206" s="642"/>
      <c r="AT1206" s="640"/>
      <c r="AU1206" s="642"/>
      <c r="AV1206" s="640"/>
      <c r="AW1206" s="642"/>
      <c r="AX1206" s="640"/>
      <c r="AY1206" s="642"/>
      <c r="AZ1206" s="640"/>
      <c r="BA1206" s="642"/>
      <c r="BB1206" s="640"/>
      <c r="BC1206" s="642"/>
      <c r="BD1206" s="640"/>
      <c r="BE1206" s="642"/>
      <c r="BF1206" s="640"/>
      <c r="BG1206" s="642"/>
      <c r="BH1206" s="640"/>
      <c r="BI1206" s="642"/>
      <c r="BJ1206" s="640"/>
      <c r="BK1206" s="642"/>
      <c r="BL1206" s="640"/>
      <c r="BM1206" s="642"/>
      <c r="BN1206" s="640"/>
      <c r="BO1206" s="642"/>
      <c r="BP1206" s="640"/>
      <c r="BQ1206" s="642"/>
      <c r="BR1206" s="640"/>
      <c r="BS1206" s="642"/>
      <c r="BT1206" s="640"/>
      <c r="BU1206" s="642"/>
      <c r="BV1206" s="643">
        <f t="shared" si="1029"/>
        <v>0</v>
      </c>
      <c r="BW1206" s="644">
        <f t="shared" si="1030"/>
        <v>0</v>
      </c>
      <c r="BX1206" s="776">
        <f t="shared" si="1031"/>
        <v>0</v>
      </c>
      <c r="BY1206" s="644">
        <f t="shared" si="1032"/>
        <v>0</v>
      </c>
      <c r="BZ1206" s="645"/>
      <c r="CA1206" s="338"/>
      <c r="CB1206" s="338"/>
      <c r="CC1206" s="338"/>
      <c r="CD1206" s="338"/>
      <c r="CE1206" s="338"/>
      <c r="CF1206" s="338"/>
    </row>
    <row r="1207" ht="15.75" customHeight="1">
      <c r="A1207" s="769"/>
      <c r="B1207" s="338"/>
      <c r="C1207" s="338"/>
      <c r="D1207" s="338"/>
      <c r="E1207" s="338"/>
      <c r="F1207" s="346"/>
      <c r="G1207" s="773">
        <f t="shared" ref="G1207:H1207" si="1034">L1207+N1207+P1207+R1207+T1207+V1207+X1207+Z1207+AB1207+AD1207+AF1207+AH1207+AJ1207+AL1207+AN1207+AP1207+AR1207+AT1207+AV1207+AX1207+AZ1207+BB1207+BD1207+BF1207+BH1207+BJ1207+BL1207+BN1207+BP1207+BR1207+BT1207</f>
        <v>0</v>
      </c>
      <c r="H1207" s="671">
        <f t="shared" si="1034"/>
        <v>0</v>
      </c>
      <c r="I1207" s="774">
        <f t="shared" si="1027"/>
        <v>0</v>
      </c>
      <c r="J1207" s="418"/>
      <c r="K1207" s="407">
        <f t="shared" si="1028"/>
        <v>0</v>
      </c>
      <c r="L1207" s="640"/>
      <c r="M1207" s="642"/>
      <c r="N1207" s="640"/>
      <c r="O1207" s="642"/>
      <c r="P1207" s="640"/>
      <c r="Q1207" s="642"/>
      <c r="R1207" s="640"/>
      <c r="S1207" s="642"/>
      <c r="T1207" s="640"/>
      <c r="U1207" s="642"/>
      <c r="V1207" s="640"/>
      <c r="W1207" s="642"/>
      <c r="X1207" s="640"/>
      <c r="Y1207" s="642"/>
      <c r="Z1207" s="640"/>
      <c r="AA1207" s="642"/>
      <c r="AB1207" s="640"/>
      <c r="AC1207" s="642"/>
      <c r="AD1207" s="640"/>
      <c r="AE1207" s="642"/>
      <c r="AF1207" s="640"/>
      <c r="AG1207" s="642"/>
      <c r="AH1207" s="640"/>
      <c r="AI1207" s="642"/>
      <c r="AJ1207" s="640"/>
      <c r="AK1207" s="642"/>
      <c r="AL1207" s="640"/>
      <c r="AM1207" s="642"/>
      <c r="AN1207" s="640"/>
      <c r="AO1207" s="642"/>
      <c r="AP1207" s="646"/>
      <c r="AQ1207" s="642"/>
      <c r="AR1207" s="640"/>
      <c r="AS1207" s="642"/>
      <c r="AT1207" s="640"/>
      <c r="AU1207" s="642"/>
      <c r="AV1207" s="640"/>
      <c r="AW1207" s="642"/>
      <c r="AX1207" s="640"/>
      <c r="AY1207" s="642"/>
      <c r="AZ1207" s="640"/>
      <c r="BA1207" s="642"/>
      <c r="BB1207" s="640"/>
      <c r="BC1207" s="642"/>
      <c r="BD1207" s="640"/>
      <c r="BE1207" s="642"/>
      <c r="BF1207" s="640"/>
      <c r="BG1207" s="642"/>
      <c r="BH1207" s="640"/>
      <c r="BI1207" s="642"/>
      <c r="BJ1207" s="640"/>
      <c r="BK1207" s="642"/>
      <c r="BL1207" s="640"/>
      <c r="BM1207" s="642"/>
      <c r="BN1207" s="640"/>
      <c r="BO1207" s="642"/>
      <c r="BP1207" s="640"/>
      <c r="BQ1207" s="642"/>
      <c r="BR1207" s="640"/>
      <c r="BS1207" s="642"/>
      <c r="BT1207" s="640"/>
      <c r="BU1207" s="642"/>
      <c r="BV1207" s="643">
        <f t="shared" si="1029"/>
        <v>0</v>
      </c>
      <c r="BW1207" s="644">
        <f t="shared" si="1030"/>
        <v>0</v>
      </c>
      <c r="BX1207" s="776">
        <f t="shared" si="1031"/>
        <v>0</v>
      </c>
      <c r="BY1207" s="644">
        <f t="shared" si="1032"/>
        <v>0</v>
      </c>
      <c r="BZ1207" s="645"/>
      <c r="CA1207" s="338"/>
      <c r="CB1207" s="338"/>
      <c r="CC1207" s="338"/>
      <c r="CD1207" s="338"/>
      <c r="CE1207" s="338"/>
      <c r="CF1207" s="338"/>
    </row>
    <row r="1208" ht="15.75" customHeight="1">
      <c r="A1208" s="769"/>
      <c r="B1208" s="338"/>
      <c r="C1208" s="338"/>
      <c r="D1208" s="338"/>
      <c r="E1208" s="338"/>
      <c r="F1208" s="346"/>
      <c r="G1208" s="773">
        <f t="shared" ref="G1208:H1208" si="1035">L1208+N1208+P1208+R1208+T1208+V1208+X1208+Z1208+AB1208+AD1208+AF1208+AH1208+AJ1208+AL1208+AN1208+AP1208+AR1208+AT1208+AV1208+AX1208+AZ1208+BB1208+BD1208+BF1208+BH1208+BJ1208+BL1208+BN1208+BP1208+BR1208+BT1208</f>
        <v>0</v>
      </c>
      <c r="H1208" s="671">
        <f t="shared" si="1035"/>
        <v>0</v>
      </c>
      <c r="I1208" s="774">
        <f t="shared" si="1027"/>
        <v>0</v>
      </c>
      <c r="J1208" s="418"/>
      <c r="K1208" s="407">
        <f t="shared" si="1028"/>
        <v>0</v>
      </c>
      <c r="L1208" s="640"/>
      <c r="M1208" s="642"/>
      <c r="N1208" s="640"/>
      <c r="O1208" s="642"/>
      <c r="P1208" s="640"/>
      <c r="Q1208" s="642"/>
      <c r="R1208" s="640"/>
      <c r="S1208" s="642"/>
      <c r="T1208" s="640"/>
      <c r="U1208" s="642"/>
      <c r="V1208" s="640"/>
      <c r="W1208" s="642"/>
      <c r="X1208" s="640"/>
      <c r="Y1208" s="642"/>
      <c r="Z1208" s="640"/>
      <c r="AA1208" s="642"/>
      <c r="AB1208" s="640"/>
      <c r="AC1208" s="642"/>
      <c r="AD1208" s="640"/>
      <c r="AE1208" s="642"/>
      <c r="AF1208" s="640"/>
      <c r="AG1208" s="642"/>
      <c r="AH1208" s="640"/>
      <c r="AI1208" s="642"/>
      <c r="AJ1208" s="640"/>
      <c r="AK1208" s="642"/>
      <c r="AL1208" s="640"/>
      <c r="AM1208" s="642"/>
      <c r="AN1208" s="640"/>
      <c r="AO1208" s="642"/>
      <c r="AP1208" s="646"/>
      <c r="AQ1208" s="642"/>
      <c r="AR1208" s="640"/>
      <c r="AS1208" s="642"/>
      <c r="AT1208" s="640"/>
      <c r="AU1208" s="642"/>
      <c r="AV1208" s="640"/>
      <c r="AW1208" s="642"/>
      <c r="AX1208" s="640"/>
      <c r="AY1208" s="642"/>
      <c r="AZ1208" s="640"/>
      <c r="BA1208" s="642"/>
      <c r="BB1208" s="640"/>
      <c r="BC1208" s="642"/>
      <c r="BD1208" s="640"/>
      <c r="BE1208" s="642"/>
      <c r="BF1208" s="640"/>
      <c r="BG1208" s="642"/>
      <c r="BH1208" s="640"/>
      <c r="BI1208" s="642"/>
      <c r="BJ1208" s="640"/>
      <c r="BK1208" s="642"/>
      <c r="BL1208" s="640"/>
      <c r="BM1208" s="642"/>
      <c r="BN1208" s="640"/>
      <c r="BO1208" s="642"/>
      <c r="BP1208" s="640"/>
      <c r="BQ1208" s="642"/>
      <c r="BR1208" s="640"/>
      <c r="BS1208" s="642"/>
      <c r="BT1208" s="640"/>
      <c r="BU1208" s="642"/>
      <c r="BV1208" s="643">
        <f t="shared" si="1029"/>
        <v>0</v>
      </c>
      <c r="BW1208" s="644">
        <f t="shared" si="1030"/>
        <v>0</v>
      </c>
      <c r="BX1208" s="776">
        <f t="shared" si="1031"/>
        <v>0</v>
      </c>
      <c r="BY1208" s="644">
        <f t="shared" si="1032"/>
        <v>0</v>
      </c>
      <c r="BZ1208" s="645"/>
      <c r="CA1208" s="338"/>
      <c r="CB1208" s="338"/>
      <c r="CC1208" s="338"/>
      <c r="CD1208" s="338"/>
      <c r="CE1208" s="338"/>
      <c r="CF1208" s="338"/>
    </row>
    <row r="1209" ht="15.75" customHeight="1">
      <c r="A1209" s="769"/>
      <c r="B1209" s="338"/>
      <c r="C1209" s="338"/>
      <c r="D1209" s="338"/>
      <c r="E1209" s="338"/>
      <c r="F1209" s="346"/>
      <c r="G1209" s="773">
        <f t="shared" ref="G1209:H1209" si="1036">L1209+N1209+P1209+R1209+T1209+V1209+X1209+Z1209+AB1209+AD1209+AF1209+AH1209+AJ1209+AL1209+AN1209+AP1209+AR1209+AT1209+AV1209+AX1209+AZ1209+BB1209+BD1209+BF1209+BH1209+BJ1209+BL1209+BN1209+BP1209+BR1209+BT1209</f>
        <v>0</v>
      </c>
      <c r="H1209" s="671">
        <f t="shared" si="1036"/>
        <v>0</v>
      </c>
      <c r="I1209" s="774">
        <f t="shared" si="1027"/>
        <v>0</v>
      </c>
      <c r="J1209" s="418"/>
      <c r="K1209" s="407">
        <f t="shared" si="1028"/>
        <v>0</v>
      </c>
      <c r="L1209" s="640"/>
      <c r="M1209" s="642"/>
      <c r="N1209" s="640"/>
      <c r="O1209" s="642"/>
      <c r="P1209" s="640"/>
      <c r="Q1209" s="642"/>
      <c r="R1209" s="640"/>
      <c r="S1209" s="642"/>
      <c r="T1209" s="640"/>
      <c r="U1209" s="642"/>
      <c r="V1209" s="640"/>
      <c r="W1209" s="642"/>
      <c r="X1209" s="640"/>
      <c r="Y1209" s="642"/>
      <c r="Z1209" s="640"/>
      <c r="AA1209" s="642"/>
      <c r="AB1209" s="640"/>
      <c r="AC1209" s="642"/>
      <c r="AD1209" s="640"/>
      <c r="AE1209" s="642"/>
      <c r="AF1209" s="640"/>
      <c r="AG1209" s="642"/>
      <c r="AH1209" s="640"/>
      <c r="AI1209" s="642"/>
      <c r="AJ1209" s="640"/>
      <c r="AK1209" s="642"/>
      <c r="AL1209" s="640"/>
      <c r="AM1209" s="642"/>
      <c r="AN1209" s="640"/>
      <c r="AO1209" s="642"/>
      <c r="AP1209" s="646"/>
      <c r="AQ1209" s="642"/>
      <c r="AR1209" s="640"/>
      <c r="AS1209" s="642"/>
      <c r="AT1209" s="640"/>
      <c r="AU1209" s="642"/>
      <c r="AV1209" s="640"/>
      <c r="AW1209" s="642"/>
      <c r="AX1209" s="640"/>
      <c r="AY1209" s="642"/>
      <c r="AZ1209" s="640"/>
      <c r="BA1209" s="642"/>
      <c r="BB1209" s="640"/>
      <c r="BC1209" s="642"/>
      <c r="BD1209" s="640"/>
      <c r="BE1209" s="642"/>
      <c r="BF1209" s="640"/>
      <c r="BG1209" s="642"/>
      <c r="BH1209" s="640"/>
      <c r="BI1209" s="642"/>
      <c r="BJ1209" s="640"/>
      <c r="BK1209" s="642"/>
      <c r="BL1209" s="640"/>
      <c r="BM1209" s="642"/>
      <c r="BN1209" s="640"/>
      <c r="BO1209" s="642"/>
      <c r="BP1209" s="640"/>
      <c r="BQ1209" s="642"/>
      <c r="BR1209" s="640"/>
      <c r="BS1209" s="642"/>
      <c r="BT1209" s="640"/>
      <c r="BU1209" s="642"/>
      <c r="BV1209" s="643">
        <f t="shared" si="1029"/>
        <v>0</v>
      </c>
      <c r="BW1209" s="644">
        <f t="shared" si="1030"/>
        <v>0</v>
      </c>
      <c r="BX1209" s="776">
        <f t="shared" si="1031"/>
        <v>0</v>
      </c>
      <c r="BY1209" s="644">
        <f t="shared" si="1032"/>
        <v>0</v>
      </c>
      <c r="BZ1209" s="645"/>
      <c r="CA1209" s="338"/>
      <c r="CB1209" s="338"/>
      <c r="CC1209" s="338"/>
      <c r="CD1209" s="338"/>
      <c r="CE1209" s="338"/>
      <c r="CF1209" s="338"/>
    </row>
    <row r="1210" ht="15.75" customHeight="1">
      <c r="A1210" s="769"/>
      <c r="B1210" s="338"/>
      <c r="C1210" s="338"/>
      <c r="D1210" s="338"/>
      <c r="E1210" s="338"/>
      <c r="F1210" s="346"/>
      <c r="G1210" s="773">
        <f t="shared" ref="G1210:H1210" si="1037">L1210+N1210+P1210+R1210+T1210+V1210+X1210+Z1210+AB1210+AD1210+AF1210+AH1210+AJ1210+AL1210+AN1210+AP1210+AR1210+AT1210+AV1210+AX1210+AZ1210+BB1210+BD1210+BF1210+BH1210+BJ1210+BL1210+BN1210+BP1210+BR1210+BT1210</f>
        <v>0</v>
      </c>
      <c r="H1210" s="671">
        <f t="shared" si="1037"/>
        <v>0</v>
      </c>
      <c r="I1210" s="774">
        <f t="shared" si="1027"/>
        <v>0</v>
      </c>
      <c r="J1210" s="418"/>
      <c r="K1210" s="407">
        <f t="shared" si="1028"/>
        <v>0</v>
      </c>
      <c r="L1210" s="640"/>
      <c r="M1210" s="642"/>
      <c r="N1210" s="640"/>
      <c r="O1210" s="642"/>
      <c r="P1210" s="640"/>
      <c r="Q1210" s="642"/>
      <c r="R1210" s="640"/>
      <c r="S1210" s="642"/>
      <c r="T1210" s="640"/>
      <c r="U1210" s="642"/>
      <c r="V1210" s="640"/>
      <c r="W1210" s="642"/>
      <c r="X1210" s="640"/>
      <c r="Y1210" s="642"/>
      <c r="Z1210" s="640"/>
      <c r="AA1210" s="642"/>
      <c r="AB1210" s="640"/>
      <c r="AC1210" s="642"/>
      <c r="AD1210" s="640"/>
      <c r="AE1210" s="642"/>
      <c r="AF1210" s="640"/>
      <c r="AG1210" s="642"/>
      <c r="AH1210" s="640"/>
      <c r="AI1210" s="642"/>
      <c r="AJ1210" s="640"/>
      <c r="AK1210" s="642"/>
      <c r="AL1210" s="640"/>
      <c r="AM1210" s="642"/>
      <c r="AN1210" s="640"/>
      <c r="AO1210" s="642"/>
      <c r="AP1210" s="646"/>
      <c r="AQ1210" s="642"/>
      <c r="AR1210" s="640"/>
      <c r="AS1210" s="642"/>
      <c r="AT1210" s="640"/>
      <c r="AU1210" s="642"/>
      <c r="AV1210" s="640"/>
      <c r="AW1210" s="642"/>
      <c r="AX1210" s="640"/>
      <c r="AY1210" s="642"/>
      <c r="AZ1210" s="640"/>
      <c r="BA1210" s="642"/>
      <c r="BB1210" s="640"/>
      <c r="BC1210" s="642"/>
      <c r="BD1210" s="640"/>
      <c r="BE1210" s="642"/>
      <c r="BF1210" s="640"/>
      <c r="BG1210" s="642"/>
      <c r="BH1210" s="640"/>
      <c r="BI1210" s="642"/>
      <c r="BJ1210" s="640"/>
      <c r="BK1210" s="642"/>
      <c r="BL1210" s="640"/>
      <c r="BM1210" s="642"/>
      <c r="BN1210" s="640"/>
      <c r="BO1210" s="642"/>
      <c r="BP1210" s="640"/>
      <c r="BQ1210" s="642"/>
      <c r="BR1210" s="640"/>
      <c r="BS1210" s="642"/>
      <c r="BT1210" s="640"/>
      <c r="BU1210" s="642"/>
      <c r="BV1210" s="643">
        <f t="shared" si="1029"/>
        <v>0</v>
      </c>
      <c r="BW1210" s="644">
        <f t="shared" si="1030"/>
        <v>0</v>
      </c>
      <c r="BX1210" s="776">
        <f t="shared" si="1031"/>
        <v>0</v>
      </c>
      <c r="BY1210" s="644">
        <f t="shared" si="1032"/>
        <v>0</v>
      </c>
      <c r="BZ1210" s="645"/>
      <c r="CA1210" s="338"/>
      <c r="CB1210" s="338"/>
      <c r="CC1210" s="338"/>
      <c r="CD1210" s="338"/>
      <c r="CE1210" s="338"/>
      <c r="CF1210" s="338"/>
    </row>
    <row r="1211" ht="15.75" customHeight="1">
      <c r="A1211" s="769"/>
      <c r="B1211" s="338"/>
      <c r="C1211" s="338"/>
      <c r="D1211" s="338"/>
      <c r="E1211" s="338"/>
      <c r="F1211" s="346"/>
      <c r="G1211" s="773">
        <f t="shared" ref="G1211:H1211" si="1038">L1211+N1211+P1211+R1211+T1211+V1211+X1211+Z1211+AB1211+AD1211+AF1211+AH1211+AJ1211+AL1211+AN1211+AP1211+AR1211+AT1211+AV1211+AX1211+AZ1211+BB1211+BD1211+BF1211+BH1211+BJ1211+BL1211+BN1211+BP1211+BR1211+BT1211</f>
        <v>0</v>
      </c>
      <c r="H1211" s="671">
        <f t="shared" si="1038"/>
        <v>0</v>
      </c>
      <c r="I1211" s="774">
        <f t="shared" si="1027"/>
        <v>0</v>
      </c>
      <c r="J1211" s="418"/>
      <c r="K1211" s="407">
        <f t="shared" si="1028"/>
        <v>0</v>
      </c>
      <c r="L1211" s="640"/>
      <c r="M1211" s="642"/>
      <c r="N1211" s="640"/>
      <c r="O1211" s="642"/>
      <c r="P1211" s="640"/>
      <c r="Q1211" s="642"/>
      <c r="R1211" s="640"/>
      <c r="S1211" s="642"/>
      <c r="T1211" s="640"/>
      <c r="U1211" s="642"/>
      <c r="V1211" s="640"/>
      <c r="W1211" s="642"/>
      <c r="X1211" s="640"/>
      <c r="Y1211" s="642"/>
      <c r="Z1211" s="640"/>
      <c r="AA1211" s="642"/>
      <c r="AB1211" s="640"/>
      <c r="AC1211" s="642"/>
      <c r="AD1211" s="640"/>
      <c r="AE1211" s="642"/>
      <c r="AF1211" s="640"/>
      <c r="AG1211" s="642"/>
      <c r="AH1211" s="640"/>
      <c r="AI1211" s="642"/>
      <c r="AJ1211" s="640"/>
      <c r="AK1211" s="642"/>
      <c r="AL1211" s="640"/>
      <c r="AM1211" s="642"/>
      <c r="AN1211" s="640"/>
      <c r="AO1211" s="642"/>
      <c r="AP1211" s="646"/>
      <c r="AQ1211" s="642"/>
      <c r="AR1211" s="640"/>
      <c r="AS1211" s="642"/>
      <c r="AT1211" s="640"/>
      <c r="AU1211" s="642"/>
      <c r="AV1211" s="640"/>
      <c r="AW1211" s="642"/>
      <c r="AX1211" s="640"/>
      <c r="AY1211" s="642"/>
      <c r="AZ1211" s="640"/>
      <c r="BA1211" s="642"/>
      <c r="BB1211" s="640"/>
      <c r="BC1211" s="642"/>
      <c r="BD1211" s="640"/>
      <c r="BE1211" s="642"/>
      <c r="BF1211" s="640"/>
      <c r="BG1211" s="642"/>
      <c r="BH1211" s="640"/>
      <c r="BI1211" s="642"/>
      <c r="BJ1211" s="640"/>
      <c r="BK1211" s="642"/>
      <c r="BL1211" s="640"/>
      <c r="BM1211" s="642"/>
      <c r="BN1211" s="640"/>
      <c r="BO1211" s="642"/>
      <c r="BP1211" s="640"/>
      <c r="BQ1211" s="642"/>
      <c r="BR1211" s="640"/>
      <c r="BS1211" s="642"/>
      <c r="BT1211" s="640"/>
      <c r="BU1211" s="642"/>
      <c r="BV1211" s="643">
        <f t="shared" si="1029"/>
        <v>0</v>
      </c>
      <c r="BW1211" s="644">
        <f t="shared" si="1030"/>
        <v>0</v>
      </c>
      <c r="BX1211" s="776">
        <f t="shared" si="1031"/>
        <v>0</v>
      </c>
      <c r="BY1211" s="644">
        <f t="shared" si="1032"/>
        <v>0</v>
      </c>
      <c r="BZ1211" s="645"/>
      <c r="CA1211" s="338"/>
      <c r="CB1211" s="338"/>
      <c r="CC1211" s="338"/>
      <c r="CD1211" s="338"/>
      <c r="CE1211" s="338"/>
      <c r="CF1211" s="338"/>
    </row>
    <row r="1212" ht="15.75" customHeight="1">
      <c r="A1212" s="769"/>
      <c r="B1212" s="338"/>
      <c r="C1212" s="338"/>
      <c r="D1212" s="338"/>
      <c r="E1212" s="338"/>
      <c r="F1212" s="346"/>
      <c r="G1212" s="773">
        <f t="shared" ref="G1212:H1212" si="1039">L1212+N1212+P1212+R1212+T1212+V1212+X1212+Z1212+AB1212+AD1212+AF1212+AH1212+AJ1212+AL1212+AN1212+AP1212+AR1212+AT1212+AV1212+AX1212+AZ1212+BB1212+BD1212+BF1212+BH1212+BJ1212+BL1212+BN1212+BP1212+BR1212+BT1212</f>
        <v>0</v>
      </c>
      <c r="H1212" s="671">
        <f t="shared" si="1039"/>
        <v>0</v>
      </c>
      <c r="I1212" s="774">
        <f t="shared" si="1027"/>
        <v>0</v>
      </c>
      <c r="J1212" s="418"/>
      <c r="K1212" s="407">
        <f t="shared" si="1028"/>
        <v>0</v>
      </c>
      <c r="L1212" s="640"/>
      <c r="M1212" s="642"/>
      <c r="N1212" s="640"/>
      <c r="O1212" s="642"/>
      <c r="P1212" s="640"/>
      <c r="Q1212" s="642"/>
      <c r="R1212" s="640"/>
      <c r="S1212" s="642"/>
      <c r="T1212" s="640"/>
      <c r="U1212" s="642"/>
      <c r="V1212" s="640"/>
      <c r="W1212" s="642"/>
      <c r="X1212" s="640"/>
      <c r="Y1212" s="642"/>
      <c r="Z1212" s="640"/>
      <c r="AA1212" s="642"/>
      <c r="AB1212" s="640"/>
      <c r="AC1212" s="642"/>
      <c r="AD1212" s="640"/>
      <c r="AE1212" s="642"/>
      <c r="AF1212" s="640"/>
      <c r="AG1212" s="642"/>
      <c r="AH1212" s="640"/>
      <c r="AI1212" s="642"/>
      <c r="AJ1212" s="640"/>
      <c r="AK1212" s="642"/>
      <c r="AL1212" s="640"/>
      <c r="AM1212" s="642"/>
      <c r="AN1212" s="640"/>
      <c r="AO1212" s="642"/>
      <c r="AP1212" s="646"/>
      <c r="AQ1212" s="642"/>
      <c r="AR1212" s="640"/>
      <c r="AS1212" s="642"/>
      <c r="AT1212" s="640"/>
      <c r="AU1212" s="642"/>
      <c r="AV1212" s="640"/>
      <c r="AW1212" s="642"/>
      <c r="AX1212" s="640"/>
      <c r="AY1212" s="642"/>
      <c r="AZ1212" s="640"/>
      <c r="BA1212" s="642"/>
      <c r="BB1212" s="640"/>
      <c r="BC1212" s="642"/>
      <c r="BD1212" s="640"/>
      <c r="BE1212" s="642"/>
      <c r="BF1212" s="640"/>
      <c r="BG1212" s="642"/>
      <c r="BH1212" s="640"/>
      <c r="BI1212" s="642"/>
      <c r="BJ1212" s="640"/>
      <c r="BK1212" s="642"/>
      <c r="BL1212" s="640"/>
      <c r="BM1212" s="642"/>
      <c r="BN1212" s="640"/>
      <c r="BO1212" s="642"/>
      <c r="BP1212" s="640"/>
      <c r="BQ1212" s="642"/>
      <c r="BR1212" s="640"/>
      <c r="BS1212" s="642"/>
      <c r="BT1212" s="640"/>
      <c r="BU1212" s="642"/>
      <c r="BV1212" s="643">
        <f t="shared" si="1029"/>
        <v>0</v>
      </c>
      <c r="BW1212" s="644">
        <f t="shared" si="1030"/>
        <v>0</v>
      </c>
      <c r="BX1212" s="776">
        <f t="shared" si="1031"/>
        <v>0</v>
      </c>
      <c r="BY1212" s="644">
        <f t="shared" si="1032"/>
        <v>0</v>
      </c>
      <c r="BZ1212" s="645"/>
      <c r="CA1212" s="338"/>
      <c r="CB1212" s="338"/>
      <c r="CC1212" s="338"/>
      <c r="CD1212" s="338"/>
      <c r="CE1212" s="338"/>
      <c r="CF1212" s="338"/>
    </row>
    <row r="1213" ht="15.75" customHeight="1">
      <c r="A1213" s="769"/>
      <c r="B1213" s="338"/>
      <c r="C1213" s="338"/>
      <c r="D1213" s="338"/>
      <c r="E1213" s="338"/>
      <c r="F1213" s="346"/>
      <c r="G1213" s="773">
        <f t="shared" ref="G1213:H1213" si="1040">L1213+N1213+P1213+R1213+T1213+V1213+X1213+Z1213+AB1213+AD1213+AF1213+AH1213+AJ1213+AL1213+AN1213+AP1213+AR1213+AT1213+AV1213+AX1213+AZ1213+BB1213+BD1213+BF1213+BH1213+BJ1213+BL1213+BN1213+BP1213+BR1213+BT1213</f>
        <v>0</v>
      </c>
      <c r="H1213" s="671">
        <f t="shared" si="1040"/>
        <v>0</v>
      </c>
      <c r="I1213" s="774">
        <f t="shared" si="1027"/>
        <v>0</v>
      </c>
      <c r="J1213" s="418"/>
      <c r="K1213" s="407">
        <f t="shared" si="1028"/>
        <v>0</v>
      </c>
      <c r="L1213" s="640"/>
      <c r="M1213" s="642"/>
      <c r="N1213" s="640"/>
      <c r="O1213" s="642"/>
      <c r="P1213" s="640"/>
      <c r="Q1213" s="642"/>
      <c r="R1213" s="640"/>
      <c r="S1213" s="642"/>
      <c r="T1213" s="640"/>
      <c r="U1213" s="642"/>
      <c r="V1213" s="640"/>
      <c r="W1213" s="642"/>
      <c r="X1213" s="640"/>
      <c r="Y1213" s="642"/>
      <c r="Z1213" s="640"/>
      <c r="AA1213" s="642"/>
      <c r="AB1213" s="640"/>
      <c r="AC1213" s="642"/>
      <c r="AD1213" s="640"/>
      <c r="AE1213" s="642"/>
      <c r="AF1213" s="640"/>
      <c r="AG1213" s="642"/>
      <c r="AH1213" s="640"/>
      <c r="AI1213" s="642"/>
      <c r="AJ1213" s="640"/>
      <c r="AK1213" s="642"/>
      <c r="AL1213" s="640"/>
      <c r="AM1213" s="642"/>
      <c r="AN1213" s="640"/>
      <c r="AO1213" s="642"/>
      <c r="AP1213" s="646"/>
      <c r="AQ1213" s="642"/>
      <c r="AR1213" s="640"/>
      <c r="AS1213" s="642"/>
      <c r="AT1213" s="640"/>
      <c r="AU1213" s="642"/>
      <c r="AV1213" s="640"/>
      <c r="AW1213" s="642"/>
      <c r="AX1213" s="640"/>
      <c r="AY1213" s="642"/>
      <c r="AZ1213" s="640"/>
      <c r="BA1213" s="642"/>
      <c r="BB1213" s="640"/>
      <c r="BC1213" s="642"/>
      <c r="BD1213" s="640"/>
      <c r="BE1213" s="642"/>
      <c r="BF1213" s="640"/>
      <c r="BG1213" s="642"/>
      <c r="BH1213" s="640"/>
      <c r="BI1213" s="642"/>
      <c r="BJ1213" s="640"/>
      <c r="BK1213" s="642"/>
      <c r="BL1213" s="640"/>
      <c r="BM1213" s="642"/>
      <c r="BN1213" s="640"/>
      <c r="BO1213" s="642"/>
      <c r="BP1213" s="640"/>
      <c r="BQ1213" s="642"/>
      <c r="BR1213" s="640"/>
      <c r="BS1213" s="642"/>
      <c r="BT1213" s="640"/>
      <c r="BU1213" s="642"/>
      <c r="BV1213" s="643">
        <f t="shared" si="1029"/>
        <v>0</v>
      </c>
      <c r="BW1213" s="644">
        <f t="shared" si="1030"/>
        <v>0</v>
      </c>
      <c r="BX1213" s="776">
        <f t="shared" si="1031"/>
        <v>0</v>
      </c>
      <c r="BY1213" s="644">
        <f t="shared" si="1032"/>
        <v>0</v>
      </c>
      <c r="BZ1213" s="645"/>
      <c r="CA1213" s="338"/>
      <c r="CB1213" s="338"/>
      <c r="CC1213" s="338"/>
      <c r="CD1213" s="338"/>
      <c r="CE1213" s="338"/>
      <c r="CF1213" s="338"/>
    </row>
    <row r="1214" ht="15.75" customHeight="1">
      <c r="A1214" s="769"/>
      <c r="B1214" s="338"/>
      <c r="C1214" s="338"/>
      <c r="D1214" s="338"/>
      <c r="E1214" s="338"/>
      <c r="F1214" s="346"/>
      <c r="G1214" s="773">
        <f t="shared" ref="G1214:H1214" si="1041">L1214+N1214+P1214+R1214+T1214+V1214+X1214+Z1214+AB1214+AD1214+AF1214+AH1214+AJ1214+AL1214+AN1214+AP1214+AR1214+AT1214+AV1214+AX1214+AZ1214+BB1214+BD1214+BF1214+BH1214+BJ1214+BL1214+BN1214+BP1214+BR1214+BT1214</f>
        <v>0</v>
      </c>
      <c r="H1214" s="671">
        <f t="shared" si="1041"/>
        <v>0</v>
      </c>
      <c r="I1214" s="774">
        <f t="shared" si="1027"/>
        <v>0</v>
      </c>
      <c r="J1214" s="418"/>
      <c r="K1214" s="407">
        <f t="shared" si="1028"/>
        <v>0</v>
      </c>
      <c r="L1214" s="640"/>
      <c r="M1214" s="642"/>
      <c r="N1214" s="640"/>
      <c r="O1214" s="642"/>
      <c r="P1214" s="640"/>
      <c r="Q1214" s="642"/>
      <c r="R1214" s="640"/>
      <c r="S1214" s="642"/>
      <c r="T1214" s="640"/>
      <c r="U1214" s="642"/>
      <c r="V1214" s="640"/>
      <c r="W1214" s="642"/>
      <c r="X1214" s="640"/>
      <c r="Y1214" s="642"/>
      <c r="Z1214" s="640"/>
      <c r="AA1214" s="642"/>
      <c r="AB1214" s="640"/>
      <c r="AC1214" s="642"/>
      <c r="AD1214" s="640"/>
      <c r="AE1214" s="642"/>
      <c r="AF1214" s="640"/>
      <c r="AG1214" s="642"/>
      <c r="AH1214" s="640"/>
      <c r="AI1214" s="642"/>
      <c r="AJ1214" s="640"/>
      <c r="AK1214" s="642"/>
      <c r="AL1214" s="640"/>
      <c r="AM1214" s="642"/>
      <c r="AN1214" s="640"/>
      <c r="AO1214" s="642"/>
      <c r="AP1214" s="646"/>
      <c r="AQ1214" s="642"/>
      <c r="AR1214" s="640"/>
      <c r="AS1214" s="642"/>
      <c r="AT1214" s="640"/>
      <c r="AU1214" s="642"/>
      <c r="AV1214" s="640"/>
      <c r="AW1214" s="642"/>
      <c r="AX1214" s="640"/>
      <c r="AY1214" s="642"/>
      <c r="AZ1214" s="640"/>
      <c r="BA1214" s="642"/>
      <c r="BB1214" s="640"/>
      <c r="BC1214" s="642"/>
      <c r="BD1214" s="640"/>
      <c r="BE1214" s="642"/>
      <c r="BF1214" s="640"/>
      <c r="BG1214" s="642"/>
      <c r="BH1214" s="640"/>
      <c r="BI1214" s="642"/>
      <c r="BJ1214" s="640"/>
      <c r="BK1214" s="642"/>
      <c r="BL1214" s="640"/>
      <c r="BM1214" s="642"/>
      <c r="BN1214" s="640"/>
      <c r="BO1214" s="642"/>
      <c r="BP1214" s="640"/>
      <c r="BQ1214" s="642"/>
      <c r="BR1214" s="640"/>
      <c r="BS1214" s="642"/>
      <c r="BT1214" s="640"/>
      <c r="BU1214" s="642"/>
      <c r="BV1214" s="643">
        <f t="shared" si="1029"/>
        <v>0</v>
      </c>
      <c r="BW1214" s="644">
        <f t="shared" si="1030"/>
        <v>0</v>
      </c>
      <c r="BX1214" s="776">
        <f t="shared" si="1031"/>
        <v>0</v>
      </c>
      <c r="BY1214" s="644">
        <f t="shared" si="1032"/>
        <v>0</v>
      </c>
      <c r="BZ1214" s="645"/>
      <c r="CA1214" s="338"/>
      <c r="CB1214" s="338"/>
      <c r="CC1214" s="338"/>
      <c r="CD1214" s="338"/>
      <c r="CE1214" s="338"/>
      <c r="CF1214" s="338"/>
    </row>
    <row r="1215" ht="15.75" customHeight="1">
      <c r="A1215" s="769"/>
      <c r="B1215" s="338"/>
      <c r="C1215" s="338"/>
      <c r="D1215" s="338"/>
      <c r="E1215" s="338"/>
      <c r="F1215" s="346"/>
      <c r="G1215" s="773">
        <f t="shared" ref="G1215:H1215" si="1042">L1215+N1215+P1215+R1215+T1215+V1215+X1215+Z1215+AB1215+AD1215+AF1215+AH1215+AJ1215+AL1215+AN1215+AP1215+AR1215+AT1215+AV1215+AX1215+AZ1215+BB1215+BD1215+BF1215+BH1215+BJ1215+BL1215+BN1215+BP1215+BR1215+BT1215</f>
        <v>0</v>
      </c>
      <c r="H1215" s="671">
        <f t="shared" si="1042"/>
        <v>0</v>
      </c>
      <c r="I1215" s="774">
        <f t="shared" si="1027"/>
        <v>0</v>
      </c>
      <c r="J1215" s="418"/>
      <c r="K1215" s="407">
        <f t="shared" si="1028"/>
        <v>0</v>
      </c>
      <c r="L1215" s="640"/>
      <c r="M1215" s="642"/>
      <c r="N1215" s="640"/>
      <c r="O1215" s="642"/>
      <c r="P1215" s="640"/>
      <c r="Q1215" s="642"/>
      <c r="R1215" s="640"/>
      <c r="S1215" s="642"/>
      <c r="T1215" s="640"/>
      <c r="U1215" s="642"/>
      <c r="V1215" s="640"/>
      <c r="W1215" s="642"/>
      <c r="X1215" s="640"/>
      <c r="Y1215" s="642"/>
      <c r="Z1215" s="640"/>
      <c r="AA1215" s="642"/>
      <c r="AB1215" s="640"/>
      <c r="AC1215" s="642"/>
      <c r="AD1215" s="640"/>
      <c r="AE1215" s="642"/>
      <c r="AF1215" s="640"/>
      <c r="AG1215" s="642"/>
      <c r="AH1215" s="640"/>
      <c r="AI1215" s="642"/>
      <c r="AJ1215" s="640"/>
      <c r="AK1215" s="642"/>
      <c r="AL1215" s="640"/>
      <c r="AM1215" s="642"/>
      <c r="AN1215" s="640"/>
      <c r="AO1215" s="642"/>
      <c r="AP1215" s="646"/>
      <c r="AQ1215" s="642"/>
      <c r="AR1215" s="640"/>
      <c r="AS1215" s="642"/>
      <c r="AT1215" s="640"/>
      <c r="AU1215" s="642"/>
      <c r="AV1215" s="640"/>
      <c r="AW1215" s="642"/>
      <c r="AX1215" s="640"/>
      <c r="AY1215" s="642"/>
      <c r="AZ1215" s="640"/>
      <c r="BA1215" s="642"/>
      <c r="BB1215" s="640"/>
      <c r="BC1215" s="642"/>
      <c r="BD1215" s="640"/>
      <c r="BE1215" s="642"/>
      <c r="BF1215" s="640"/>
      <c r="BG1215" s="642"/>
      <c r="BH1215" s="640"/>
      <c r="BI1215" s="642"/>
      <c r="BJ1215" s="640"/>
      <c r="BK1215" s="642"/>
      <c r="BL1215" s="640"/>
      <c r="BM1215" s="642"/>
      <c r="BN1215" s="640"/>
      <c r="BO1215" s="642"/>
      <c r="BP1215" s="640"/>
      <c r="BQ1215" s="642"/>
      <c r="BR1215" s="640"/>
      <c r="BS1215" s="642"/>
      <c r="BT1215" s="640"/>
      <c r="BU1215" s="642"/>
      <c r="BV1215" s="643">
        <f t="shared" si="1029"/>
        <v>0</v>
      </c>
      <c r="BW1215" s="644">
        <f t="shared" si="1030"/>
        <v>0</v>
      </c>
      <c r="BX1215" s="776">
        <f t="shared" si="1031"/>
        <v>0</v>
      </c>
      <c r="BY1215" s="644">
        <f t="shared" si="1032"/>
        <v>0</v>
      </c>
      <c r="BZ1215" s="645"/>
      <c r="CA1215" s="338"/>
      <c r="CB1215" s="338"/>
      <c r="CC1215" s="338"/>
      <c r="CD1215" s="338"/>
      <c r="CE1215" s="338"/>
      <c r="CF1215" s="338"/>
    </row>
    <row r="1216" ht="15.75" customHeight="1">
      <c r="A1216" s="769"/>
      <c r="B1216" s="338"/>
      <c r="C1216" s="338"/>
      <c r="D1216" s="338"/>
      <c r="E1216" s="338"/>
      <c r="F1216" s="346"/>
      <c r="G1216" s="773">
        <f t="shared" ref="G1216:H1216" si="1043">L1216+N1216+P1216+R1216+T1216+V1216+X1216+Z1216+AB1216+AD1216+AF1216+AH1216+AJ1216+AL1216+AN1216+AP1216+AR1216+AT1216+AV1216+AX1216+AZ1216+BB1216+BD1216+BF1216+BH1216+BJ1216+BL1216+BN1216+BP1216+BR1216+BT1216</f>
        <v>0</v>
      </c>
      <c r="H1216" s="671">
        <f t="shared" si="1043"/>
        <v>0</v>
      </c>
      <c r="I1216" s="774">
        <f t="shared" si="1027"/>
        <v>0</v>
      </c>
      <c r="J1216" s="418"/>
      <c r="K1216" s="407">
        <f t="shared" si="1028"/>
        <v>0</v>
      </c>
      <c r="L1216" s="640"/>
      <c r="M1216" s="642"/>
      <c r="N1216" s="640"/>
      <c r="O1216" s="642"/>
      <c r="P1216" s="640"/>
      <c r="Q1216" s="642"/>
      <c r="R1216" s="640"/>
      <c r="S1216" s="642"/>
      <c r="T1216" s="640"/>
      <c r="U1216" s="642"/>
      <c r="V1216" s="640"/>
      <c r="W1216" s="642"/>
      <c r="X1216" s="640"/>
      <c r="Y1216" s="642"/>
      <c r="Z1216" s="640"/>
      <c r="AA1216" s="642"/>
      <c r="AB1216" s="640"/>
      <c r="AC1216" s="642"/>
      <c r="AD1216" s="640"/>
      <c r="AE1216" s="642"/>
      <c r="AF1216" s="640"/>
      <c r="AG1216" s="642"/>
      <c r="AH1216" s="640"/>
      <c r="AI1216" s="642"/>
      <c r="AJ1216" s="640"/>
      <c r="AK1216" s="642"/>
      <c r="AL1216" s="640"/>
      <c r="AM1216" s="642"/>
      <c r="AN1216" s="640"/>
      <c r="AO1216" s="642"/>
      <c r="AP1216" s="646"/>
      <c r="AQ1216" s="642"/>
      <c r="AR1216" s="640"/>
      <c r="AS1216" s="642"/>
      <c r="AT1216" s="640"/>
      <c r="AU1216" s="642"/>
      <c r="AV1216" s="640"/>
      <c r="AW1216" s="642"/>
      <c r="AX1216" s="640"/>
      <c r="AY1216" s="642"/>
      <c r="AZ1216" s="640"/>
      <c r="BA1216" s="642"/>
      <c r="BB1216" s="640"/>
      <c r="BC1216" s="642"/>
      <c r="BD1216" s="640"/>
      <c r="BE1216" s="642"/>
      <c r="BF1216" s="640"/>
      <c r="BG1216" s="642"/>
      <c r="BH1216" s="640"/>
      <c r="BI1216" s="642"/>
      <c r="BJ1216" s="640"/>
      <c r="BK1216" s="642"/>
      <c r="BL1216" s="640"/>
      <c r="BM1216" s="642"/>
      <c r="BN1216" s="640"/>
      <c r="BO1216" s="642"/>
      <c r="BP1216" s="640"/>
      <c r="BQ1216" s="642"/>
      <c r="BR1216" s="640"/>
      <c r="BS1216" s="642"/>
      <c r="BT1216" s="640"/>
      <c r="BU1216" s="642"/>
      <c r="BV1216" s="643">
        <f t="shared" si="1029"/>
        <v>0</v>
      </c>
      <c r="BW1216" s="644">
        <f t="shared" si="1030"/>
        <v>0</v>
      </c>
      <c r="BX1216" s="776">
        <f t="shared" si="1031"/>
        <v>0</v>
      </c>
      <c r="BY1216" s="644">
        <f t="shared" si="1032"/>
        <v>0</v>
      </c>
      <c r="BZ1216" s="645"/>
      <c r="CA1216" s="338"/>
      <c r="CB1216" s="338"/>
      <c r="CC1216" s="338"/>
      <c r="CD1216" s="338"/>
      <c r="CE1216" s="338"/>
      <c r="CF1216" s="338"/>
    </row>
    <row r="1217" ht="15.75" customHeight="1">
      <c r="A1217" s="769"/>
      <c r="B1217" s="338"/>
      <c r="C1217" s="338"/>
      <c r="D1217" s="338"/>
      <c r="E1217" s="338"/>
      <c r="F1217" s="346"/>
      <c r="G1217" s="773">
        <f t="shared" ref="G1217:H1217" si="1044">L1217+N1217+P1217+R1217+T1217+V1217+X1217+Z1217+AB1217+AD1217+AF1217+AH1217+AJ1217+AL1217+AN1217+AP1217+AR1217+AT1217+AV1217+AX1217+AZ1217+BB1217+BD1217+BF1217+BH1217+BJ1217+BL1217+BN1217+BP1217+BR1217+BT1217</f>
        <v>0</v>
      </c>
      <c r="H1217" s="671">
        <f t="shared" si="1044"/>
        <v>0</v>
      </c>
      <c r="I1217" s="774">
        <f t="shared" si="1027"/>
        <v>0</v>
      </c>
      <c r="J1217" s="418"/>
      <c r="K1217" s="407">
        <f t="shared" si="1028"/>
        <v>0</v>
      </c>
      <c r="L1217" s="640"/>
      <c r="M1217" s="642"/>
      <c r="N1217" s="640"/>
      <c r="O1217" s="642"/>
      <c r="P1217" s="640"/>
      <c r="Q1217" s="642"/>
      <c r="R1217" s="640"/>
      <c r="S1217" s="642"/>
      <c r="T1217" s="640"/>
      <c r="U1217" s="642"/>
      <c r="V1217" s="640"/>
      <c r="W1217" s="642"/>
      <c r="X1217" s="640"/>
      <c r="Y1217" s="642"/>
      <c r="Z1217" s="640"/>
      <c r="AA1217" s="642"/>
      <c r="AB1217" s="640"/>
      <c r="AC1217" s="642"/>
      <c r="AD1217" s="640"/>
      <c r="AE1217" s="642"/>
      <c r="AF1217" s="640"/>
      <c r="AG1217" s="642"/>
      <c r="AH1217" s="640"/>
      <c r="AI1217" s="642"/>
      <c r="AJ1217" s="640"/>
      <c r="AK1217" s="642"/>
      <c r="AL1217" s="640"/>
      <c r="AM1217" s="642"/>
      <c r="AN1217" s="640"/>
      <c r="AO1217" s="642"/>
      <c r="AP1217" s="646"/>
      <c r="AQ1217" s="642"/>
      <c r="AR1217" s="640"/>
      <c r="AS1217" s="642"/>
      <c r="AT1217" s="640"/>
      <c r="AU1217" s="642"/>
      <c r="AV1217" s="640"/>
      <c r="AW1217" s="642"/>
      <c r="AX1217" s="640"/>
      <c r="AY1217" s="642"/>
      <c r="AZ1217" s="640"/>
      <c r="BA1217" s="642"/>
      <c r="BB1217" s="640"/>
      <c r="BC1217" s="642"/>
      <c r="BD1217" s="640"/>
      <c r="BE1217" s="642"/>
      <c r="BF1217" s="640"/>
      <c r="BG1217" s="642"/>
      <c r="BH1217" s="640"/>
      <c r="BI1217" s="642"/>
      <c r="BJ1217" s="640"/>
      <c r="BK1217" s="642"/>
      <c r="BL1217" s="640"/>
      <c r="BM1217" s="642"/>
      <c r="BN1217" s="640"/>
      <c r="BO1217" s="642"/>
      <c r="BP1217" s="640"/>
      <c r="BQ1217" s="642"/>
      <c r="BR1217" s="640"/>
      <c r="BS1217" s="642"/>
      <c r="BT1217" s="640"/>
      <c r="BU1217" s="642"/>
      <c r="BV1217" s="643">
        <f t="shared" si="1029"/>
        <v>0</v>
      </c>
      <c r="BW1217" s="644">
        <f t="shared" si="1030"/>
        <v>0</v>
      </c>
      <c r="BX1217" s="776">
        <f t="shared" si="1031"/>
        <v>0</v>
      </c>
      <c r="BY1217" s="644">
        <f t="shared" si="1032"/>
        <v>0</v>
      </c>
      <c r="BZ1217" s="645"/>
      <c r="CA1217" s="338"/>
      <c r="CB1217" s="338"/>
      <c r="CC1217" s="338"/>
      <c r="CD1217" s="338"/>
      <c r="CE1217" s="338"/>
      <c r="CF1217" s="338"/>
    </row>
    <row r="1218" ht="15.75" customHeight="1">
      <c r="A1218" s="769"/>
      <c r="B1218" s="338"/>
      <c r="C1218" s="338"/>
      <c r="D1218" s="338"/>
      <c r="E1218" s="338"/>
      <c r="F1218" s="346"/>
      <c r="G1218" s="773">
        <f t="shared" ref="G1218:H1218" si="1045">L1218+N1218+P1218+R1218+T1218+V1218+X1218+Z1218+AB1218+AD1218+AF1218+AH1218+AJ1218+AL1218+AN1218+AP1218+AR1218+AT1218+AV1218+AX1218+AZ1218+BB1218+BD1218+BF1218+BH1218+BJ1218+BL1218+BN1218+BP1218+BR1218+BT1218</f>
        <v>0</v>
      </c>
      <c r="H1218" s="671">
        <f t="shared" si="1045"/>
        <v>0</v>
      </c>
      <c r="I1218" s="774">
        <f t="shared" si="1027"/>
        <v>0</v>
      </c>
      <c r="J1218" s="418"/>
      <c r="K1218" s="407">
        <f t="shared" si="1028"/>
        <v>0</v>
      </c>
      <c r="L1218" s="640"/>
      <c r="M1218" s="642"/>
      <c r="N1218" s="640"/>
      <c r="O1218" s="642"/>
      <c r="P1218" s="640"/>
      <c r="Q1218" s="642"/>
      <c r="R1218" s="640"/>
      <c r="S1218" s="642"/>
      <c r="T1218" s="640"/>
      <c r="U1218" s="642"/>
      <c r="V1218" s="640"/>
      <c r="W1218" s="642"/>
      <c r="X1218" s="640"/>
      <c r="Y1218" s="642"/>
      <c r="Z1218" s="640"/>
      <c r="AA1218" s="642"/>
      <c r="AB1218" s="640"/>
      <c r="AC1218" s="642"/>
      <c r="AD1218" s="640"/>
      <c r="AE1218" s="642"/>
      <c r="AF1218" s="640"/>
      <c r="AG1218" s="642"/>
      <c r="AH1218" s="640"/>
      <c r="AI1218" s="642"/>
      <c r="AJ1218" s="640"/>
      <c r="AK1218" s="642"/>
      <c r="AL1218" s="640"/>
      <c r="AM1218" s="642"/>
      <c r="AN1218" s="640"/>
      <c r="AO1218" s="642"/>
      <c r="AP1218" s="646"/>
      <c r="AQ1218" s="642"/>
      <c r="AR1218" s="640"/>
      <c r="AS1218" s="642"/>
      <c r="AT1218" s="640"/>
      <c r="AU1218" s="642"/>
      <c r="AV1218" s="640"/>
      <c r="AW1218" s="642"/>
      <c r="AX1218" s="640"/>
      <c r="AY1218" s="642"/>
      <c r="AZ1218" s="640"/>
      <c r="BA1218" s="642"/>
      <c r="BB1218" s="640"/>
      <c r="BC1218" s="642"/>
      <c r="BD1218" s="640"/>
      <c r="BE1218" s="642"/>
      <c r="BF1218" s="640"/>
      <c r="BG1218" s="642"/>
      <c r="BH1218" s="640"/>
      <c r="BI1218" s="642"/>
      <c r="BJ1218" s="640"/>
      <c r="BK1218" s="642"/>
      <c r="BL1218" s="640"/>
      <c r="BM1218" s="642"/>
      <c r="BN1218" s="640"/>
      <c r="BO1218" s="642"/>
      <c r="BP1218" s="640"/>
      <c r="BQ1218" s="642"/>
      <c r="BR1218" s="640"/>
      <c r="BS1218" s="642"/>
      <c r="BT1218" s="640"/>
      <c r="BU1218" s="642"/>
      <c r="BV1218" s="643">
        <f t="shared" si="1029"/>
        <v>0</v>
      </c>
      <c r="BW1218" s="644">
        <f t="shared" si="1030"/>
        <v>0</v>
      </c>
      <c r="BX1218" s="776">
        <f t="shared" si="1031"/>
        <v>0</v>
      </c>
      <c r="BY1218" s="644">
        <f t="shared" si="1032"/>
        <v>0</v>
      </c>
      <c r="BZ1218" s="645"/>
      <c r="CA1218" s="338"/>
      <c r="CB1218" s="338"/>
      <c r="CC1218" s="338"/>
      <c r="CD1218" s="338"/>
      <c r="CE1218" s="338"/>
      <c r="CF1218" s="338"/>
    </row>
    <row r="1219" ht="15.75" customHeight="1">
      <c r="A1219" s="821"/>
      <c r="B1219" s="338"/>
      <c r="C1219" s="338"/>
      <c r="D1219" s="338"/>
      <c r="E1219" s="338"/>
      <c r="F1219" s="346"/>
      <c r="G1219" s="773">
        <f t="shared" ref="G1219:H1219" si="1046">L1219+N1219+P1219+R1219+T1219+V1219+X1219+Z1219+AB1219+AD1219+AF1219+AH1219+AJ1219+AL1219+AN1219+AP1219+AR1219+AT1219+AV1219+AX1219+AZ1219+BB1219+BD1219+BF1219+BH1219+BJ1219+BL1219+BN1219+BP1219+BR1219+BT1219</f>
        <v>0</v>
      </c>
      <c r="H1219" s="671">
        <f t="shared" si="1046"/>
        <v>0</v>
      </c>
      <c r="I1219" s="774">
        <f t="shared" si="1027"/>
        <v>0</v>
      </c>
      <c r="J1219" s="418"/>
      <c r="K1219" s="407">
        <f t="shared" si="1028"/>
        <v>0</v>
      </c>
      <c r="L1219" s="640"/>
      <c r="M1219" s="642"/>
      <c r="N1219" s="640"/>
      <c r="O1219" s="642"/>
      <c r="P1219" s="640"/>
      <c r="Q1219" s="642"/>
      <c r="R1219" s="640"/>
      <c r="S1219" s="642"/>
      <c r="T1219" s="640"/>
      <c r="U1219" s="642"/>
      <c r="V1219" s="640"/>
      <c r="W1219" s="642"/>
      <c r="X1219" s="640"/>
      <c r="Y1219" s="642"/>
      <c r="Z1219" s="640"/>
      <c r="AA1219" s="642"/>
      <c r="AB1219" s="640"/>
      <c r="AC1219" s="642"/>
      <c r="AD1219" s="640"/>
      <c r="AE1219" s="642"/>
      <c r="AF1219" s="640"/>
      <c r="AG1219" s="642"/>
      <c r="AH1219" s="640"/>
      <c r="AI1219" s="642"/>
      <c r="AJ1219" s="640"/>
      <c r="AK1219" s="642"/>
      <c r="AL1219" s="640"/>
      <c r="AM1219" s="642"/>
      <c r="AN1219" s="640"/>
      <c r="AO1219" s="642"/>
      <c r="AP1219" s="646"/>
      <c r="AQ1219" s="642"/>
      <c r="AR1219" s="640"/>
      <c r="AS1219" s="642"/>
      <c r="AT1219" s="640"/>
      <c r="AU1219" s="642"/>
      <c r="AV1219" s="640"/>
      <c r="AW1219" s="642"/>
      <c r="AX1219" s="640"/>
      <c r="AY1219" s="642"/>
      <c r="AZ1219" s="640"/>
      <c r="BA1219" s="642"/>
      <c r="BB1219" s="640"/>
      <c r="BC1219" s="642"/>
      <c r="BD1219" s="640"/>
      <c r="BE1219" s="642"/>
      <c r="BF1219" s="640"/>
      <c r="BG1219" s="642"/>
      <c r="BH1219" s="640"/>
      <c r="BI1219" s="642"/>
      <c r="BJ1219" s="640"/>
      <c r="BK1219" s="642"/>
      <c r="BL1219" s="640"/>
      <c r="BM1219" s="642"/>
      <c r="BN1219" s="640"/>
      <c r="BO1219" s="642"/>
      <c r="BP1219" s="640"/>
      <c r="BQ1219" s="642"/>
      <c r="BR1219" s="640"/>
      <c r="BS1219" s="642"/>
      <c r="BT1219" s="640"/>
      <c r="BU1219" s="642"/>
      <c r="BV1219" s="643">
        <f t="shared" si="1029"/>
        <v>0</v>
      </c>
      <c r="BW1219" s="644">
        <f t="shared" si="1030"/>
        <v>0</v>
      </c>
      <c r="BX1219" s="776">
        <f t="shared" si="1031"/>
        <v>0</v>
      </c>
      <c r="BY1219" s="644">
        <f t="shared" si="1032"/>
        <v>0</v>
      </c>
      <c r="BZ1219" s="645"/>
      <c r="CA1219" s="338"/>
      <c r="CB1219" s="338"/>
      <c r="CC1219" s="338"/>
      <c r="CD1219" s="338"/>
      <c r="CE1219" s="338"/>
      <c r="CF1219" s="338"/>
    </row>
    <row r="1220" ht="15.75" customHeight="1">
      <c r="A1220" s="821"/>
      <c r="B1220" s="338"/>
      <c r="C1220" s="338"/>
      <c r="D1220" s="338"/>
      <c r="E1220" s="338"/>
      <c r="F1220" s="346"/>
      <c r="G1220" s="773">
        <f t="shared" ref="G1220:H1220" si="1047">L1220+N1220+P1220+R1220+T1220+V1220+X1220+Z1220+AB1220+AD1220+AF1220+AH1220+AJ1220+AL1220+AN1220+AP1220+AR1220+AT1220+AV1220+AX1220+AZ1220+BB1220+BD1220+BF1220+BH1220+BJ1220+BL1220+BN1220+BP1220+BR1220+BT1220</f>
        <v>0</v>
      </c>
      <c r="H1220" s="671">
        <f t="shared" si="1047"/>
        <v>0</v>
      </c>
      <c r="I1220" s="774">
        <f t="shared" si="1027"/>
        <v>0</v>
      </c>
      <c r="J1220" s="418"/>
      <c r="K1220" s="407">
        <f t="shared" si="1028"/>
        <v>0</v>
      </c>
      <c r="L1220" s="640"/>
      <c r="M1220" s="642"/>
      <c r="N1220" s="640"/>
      <c r="O1220" s="642"/>
      <c r="P1220" s="640"/>
      <c r="Q1220" s="642"/>
      <c r="R1220" s="640"/>
      <c r="S1220" s="642"/>
      <c r="T1220" s="640"/>
      <c r="U1220" s="642"/>
      <c r="V1220" s="640"/>
      <c r="W1220" s="642"/>
      <c r="X1220" s="640"/>
      <c r="Y1220" s="642"/>
      <c r="Z1220" s="640"/>
      <c r="AA1220" s="642"/>
      <c r="AB1220" s="640"/>
      <c r="AC1220" s="642"/>
      <c r="AD1220" s="640"/>
      <c r="AE1220" s="642"/>
      <c r="AF1220" s="640"/>
      <c r="AG1220" s="642"/>
      <c r="AH1220" s="640"/>
      <c r="AI1220" s="642"/>
      <c r="AJ1220" s="640"/>
      <c r="AK1220" s="642"/>
      <c r="AL1220" s="640"/>
      <c r="AM1220" s="642"/>
      <c r="AN1220" s="640"/>
      <c r="AO1220" s="642"/>
      <c r="AP1220" s="646"/>
      <c r="AQ1220" s="642"/>
      <c r="AR1220" s="640"/>
      <c r="AS1220" s="642"/>
      <c r="AT1220" s="640"/>
      <c r="AU1220" s="642"/>
      <c r="AV1220" s="640"/>
      <c r="AW1220" s="642"/>
      <c r="AX1220" s="640"/>
      <c r="AY1220" s="642"/>
      <c r="AZ1220" s="640"/>
      <c r="BA1220" s="642"/>
      <c r="BB1220" s="640"/>
      <c r="BC1220" s="642"/>
      <c r="BD1220" s="640"/>
      <c r="BE1220" s="642"/>
      <c r="BF1220" s="640"/>
      <c r="BG1220" s="642"/>
      <c r="BH1220" s="640"/>
      <c r="BI1220" s="642"/>
      <c r="BJ1220" s="640"/>
      <c r="BK1220" s="642"/>
      <c r="BL1220" s="640"/>
      <c r="BM1220" s="642"/>
      <c r="BN1220" s="640"/>
      <c r="BO1220" s="642"/>
      <c r="BP1220" s="640"/>
      <c r="BQ1220" s="642"/>
      <c r="BR1220" s="640"/>
      <c r="BS1220" s="642"/>
      <c r="BT1220" s="640"/>
      <c r="BU1220" s="642"/>
      <c r="BV1220" s="643">
        <f t="shared" si="1029"/>
        <v>0</v>
      </c>
      <c r="BW1220" s="644">
        <f t="shared" si="1030"/>
        <v>0</v>
      </c>
      <c r="BX1220" s="776">
        <f t="shared" si="1031"/>
        <v>0</v>
      </c>
      <c r="BY1220" s="644">
        <f t="shared" si="1032"/>
        <v>0</v>
      </c>
      <c r="BZ1220" s="645"/>
      <c r="CA1220" s="338"/>
      <c r="CB1220" s="338"/>
      <c r="CC1220" s="338"/>
      <c r="CD1220" s="338"/>
      <c r="CE1220" s="338"/>
      <c r="CF1220" s="338"/>
    </row>
    <row r="1221" ht="15.75" customHeight="1">
      <c r="A1221" s="821"/>
      <c r="B1221" s="338"/>
      <c r="C1221" s="338"/>
      <c r="D1221" s="338"/>
      <c r="E1221" s="338"/>
      <c r="F1221" s="346"/>
      <c r="G1221" s="773">
        <f t="shared" ref="G1221:H1221" si="1048">L1221+N1221+P1221+R1221+T1221+V1221+X1221+Z1221+AB1221+AD1221+AF1221+AH1221+AJ1221+AL1221+AN1221+AP1221+AR1221+AT1221+AV1221+AX1221+AZ1221+BB1221+BD1221+BF1221+BH1221+BJ1221+BL1221+BN1221+BP1221+BR1221+BT1221</f>
        <v>0</v>
      </c>
      <c r="H1221" s="671">
        <f t="shared" si="1048"/>
        <v>0</v>
      </c>
      <c r="I1221" s="774">
        <f t="shared" si="1027"/>
        <v>0</v>
      </c>
      <c r="J1221" s="418"/>
      <c r="K1221" s="407">
        <f t="shared" si="1028"/>
        <v>0</v>
      </c>
      <c r="L1221" s="640"/>
      <c r="M1221" s="642"/>
      <c r="N1221" s="640"/>
      <c r="O1221" s="642"/>
      <c r="P1221" s="640"/>
      <c r="Q1221" s="642"/>
      <c r="R1221" s="640"/>
      <c r="S1221" s="642"/>
      <c r="T1221" s="640"/>
      <c r="U1221" s="642"/>
      <c r="V1221" s="640"/>
      <c r="W1221" s="642"/>
      <c r="X1221" s="640"/>
      <c r="Y1221" s="642"/>
      <c r="Z1221" s="640"/>
      <c r="AA1221" s="642"/>
      <c r="AB1221" s="640"/>
      <c r="AC1221" s="642"/>
      <c r="AD1221" s="640"/>
      <c r="AE1221" s="642"/>
      <c r="AF1221" s="640"/>
      <c r="AG1221" s="642"/>
      <c r="AH1221" s="640"/>
      <c r="AI1221" s="642"/>
      <c r="AJ1221" s="640"/>
      <c r="AK1221" s="642"/>
      <c r="AL1221" s="640"/>
      <c r="AM1221" s="642"/>
      <c r="AN1221" s="640"/>
      <c r="AO1221" s="642"/>
      <c r="AP1221" s="646"/>
      <c r="AQ1221" s="642"/>
      <c r="AR1221" s="640"/>
      <c r="AS1221" s="642"/>
      <c r="AT1221" s="640"/>
      <c r="AU1221" s="642"/>
      <c r="AV1221" s="640"/>
      <c r="AW1221" s="642"/>
      <c r="AX1221" s="640"/>
      <c r="AY1221" s="642"/>
      <c r="AZ1221" s="640"/>
      <c r="BA1221" s="642"/>
      <c r="BB1221" s="640"/>
      <c r="BC1221" s="642"/>
      <c r="BD1221" s="640"/>
      <c r="BE1221" s="642"/>
      <c r="BF1221" s="640"/>
      <c r="BG1221" s="642"/>
      <c r="BH1221" s="640"/>
      <c r="BI1221" s="642"/>
      <c r="BJ1221" s="640"/>
      <c r="BK1221" s="642"/>
      <c r="BL1221" s="640"/>
      <c r="BM1221" s="642"/>
      <c r="BN1221" s="640"/>
      <c r="BO1221" s="642"/>
      <c r="BP1221" s="640"/>
      <c r="BQ1221" s="642"/>
      <c r="BR1221" s="640"/>
      <c r="BS1221" s="642"/>
      <c r="BT1221" s="640"/>
      <c r="BU1221" s="642"/>
      <c r="BV1221" s="643">
        <f t="shared" si="1029"/>
        <v>0</v>
      </c>
      <c r="BW1221" s="644">
        <f t="shared" si="1030"/>
        <v>0</v>
      </c>
      <c r="BX1221" s="776">
        <f t="shared" si="1031"/>
        <v>0</v>
      </c>
      <c r="BY1221" s="644">
        <f t="shared" si="1032"/>
        <v>0</v>
      </c>
      <c r="BZ1221" s="645"/>
      <c r="CA1221" s="338"/>
      <c r="CB1221" s="338"/>
      <c r="CC1221" s="338"/>
      <c r="CD1221" s="338"/>
      <c r="CE1221" s="338"/>
      <c r="CF1221" s="338"/>
    </row>
    <row r="1222" ht="15.75" customHeight="1">
      <c r="A1222" s="821"/>
      <c r="B1222" s="338"/>
      <c r="C1222" s="338"/>
      <c r="D1222" s="338"/>
      <c r="E1222" s="338"/>
      <c r="F1222" s="346"/>
      <c r="G1222" s="773">
        <f t="shared" ref="G1222:H1222" si="1049">L1222+N1222+P1222+R1222+T1222+V1222+X1222+Z1222+AB1222+AD1222+AF1222+AH1222+AJ1222+AL1222+AN1222+AP1222+AR1222+AT1222+AV1222+AX1222+AZ1222+BB1222+BD1222+BF1222+BH1222+BJ1222+BL1222+BN1222+BP1222+BR1222+BT1222</f>
        <v>0</v>
      </c>
      <c r="H1222" s="671">
        <f t="shared" si="1049"/>
        <v>0</v>
      </c>
      <c r="I1222" s="774">
        <f t="shared" si="1027"/>
        <v>0</v>
      </c>
      <c r="J1222" s="418"/>
      <c r="K1222" s="407">
        <f t="shared" si="1028"/>
        <v>0</v>
      </c>
      <c r="L1222" s="640"/>
      <c r="M1222" s="642"/>
      <c r="N1222" s="640"/>
      <c r="O1222" s="642"/>
      <c r="P1222" s="640"/>
      <c r="Q1222" s="642"/>
      <c r="R1222" s="640"/>
      <c r="S1222" s="642"/>
      <c r="T1222" s="640"/>
      <c r="U1222" s="642"/>
      <c r="V1222" s="640"/>
      <c r="W1222" s="642"/>
      <c r="X1222" s="640"/>
      <c r="Y1222" s="642"/>
      <c r="Z1222" s="640"/>
      <c r="AA1222" s="642"/>
      <c r="AB1222" s="640"/>
      <c r="AC1222" s="642"/>
      <c r="AD1222" s="640"/>
      <c r="AE1222" s="642"/>
      <c r="AF1222" s="640"/>
      <c r="AG1222" s="642"/>
      <c r="AH1222" s="640"/>
      <c r="AI1222" s="642"/>
      <c r="AJ1222" s="640"/>
      <c r="AK1222" s="642"/>
      <c r="AL1222" s="640"/>
      <c r="AM1222" s="642"/>
      <c r="AN1222" s="640"/>
      <c r="AO1222" s="642"/>
      <c r="AP1222" s="646"/>
      <c r="AQ1222" s="642"/>
      <c r="AR1222" s="640"/>
      <c r="AS1222" s="642"/>
      <c r="AT1222" s="640"/>
      <c r="AU1222" s="642"/>
      <c r="AV1222" s="640"/>
      <c r="AW1222" s="642"/>
      <c r="AX1222" s="640"/>
      <c r="AY1222" s="642"/>
      <c r="AZ1222" s="640"/>
      <c r="BA1222" s="642"/>
      <c r="BB1222" s="640"/>
      <c r="BC1222" s="642"/>
      <c r="BD1222" s="640"/>
      <c r="BE1222" s="642"/>
      <c r="BF1222" s="640"/>
      <c r="BG1222" s="642"/>
      <c r="BH1222" s="640"/>
      <c r="BI1222" s="642"/>
      <c r="BJ1222" s="640"/>
      <c r="BK1222" s="642"/>
      <c r="BL1222" s="640"/>
      <c r="BM1222" s="642"/>
      <c r="BN1222" s="640"/>
      <c r="BO1222" s="642"/>
      <c r="BP1222" s="640"/>
      <c r="BQ1222" s="642"/>
      <c r="BR1222" s="640"/>
      <c r="BS1222" s="642"/>
      <c r="BT1222" s="640"/>
      <c r="BU1222" s="642"/>
      <c r="BV1222" s="643">
        <f t="shared" si="1029"/>
        <v>0</v>
      </c>
      <c r="BW1222" s="644">
        <f t="shared" si="1030"/>
        <v>0</v>
      </c>
      <c r="BX1222" s="776">
        <f t="shared" si="1031"/>
        <v>0</v>
      </c>
      <c r="BY1222" s="644">
        <f t="shared" si="1032"/>
        <v>0</v>
      </c>
      <c r="BZ1222" s="645"/>
      <c r="CA1222" s="338"/>
      <c r="CB1222" s="338"/>
      <c r="CC1222" s="338"/>
      <c r="CD1222" s="338"/>
      <c r="CE1222" s="338"/>
      <c r="CF1222" s="338"/>
    </row>
    <row r="1223" ht="15.75" customHeight="1">
      <c r="A1223" s="821"/>
      <c r="B1223" s="338"/>
      <c r="C1223" s="338"/>
      <c r="D1223" s="338"/>
      <c r="E1223" s="338"/>
      <c r="F1223" s="346"/>
      <c r="G1223" s="773">
        <f t="shared" ref="G1223:H1223" si="1050">L1223+N1223+P1223+R1223+T1223+V1223+X1223+Z1223+AB1223+AD1223+AF1223+AH1223+AJ1223+AL1223+AN1223+AP1223+AR1223+AT1223+AV1223+AX1223+AZ1223+BB1223+BD1223+BF1223+BH1223+BJ1223+BL1223+BN1223+BP1223+BR1223+BT1223</f>
        <v>0</v>
      </c>
      <c r="H1223" s="671">
        <f t="shared" si="1050"/>
        <v>0</v>
      </c>
      <c r="I1223" s="774">
        <f t="shared" si="1027"/>
        <v>0</v>
      </c>
      <c r="J1223" s="418"/>
      <c r="K1223" s="407">
        <f t="shared" si="1028"/>
        <v>0</v>
      </c>
      <c r="L1223" s="640"/>
      <c r="M1223" s="642"/>
      <c r="N1223" s="640"/>
      <c r="O1223" s="642"/>
      <c r="P1223" s="640"/>
      <c r="Q1223" s="642"/>
      <c r="R1223" s="640"/>
      <c r="S1223" s="642"/>
      <c r="T1223" s="640"/>
      <c r="U1223" s="642"/>
      <c r="V1223" s="640"/>
      <c r="W1223" s="642"/>
      <c r="X1223" s="640"/>
      <c r="Y1223" s="642"/>
      <c r="Z1223" s="640"/>
      <c r="AA1223" s="642"/>
      <c r="AB1223" s="640"/>
      <c r="AC1223" s="642"/>
      <c r="AD1223" s="640"/>
      <c r="AE1223" s="642"/>
      <c r="AF1223" s="640"/>
      <c r="AG1223" s="642"/>
      <c r="AH1223" s="640"/>
      <c r="AI1223" s="642"/>
      <c r="AJ1223" s="640"/>
      <c r="AK1223" s="642"/>
      <c r="AL1223" s="640"/>
      <c r="AM1223" s="642"/>
      <c r="AN1223" s="640"/>
      <c r="AO1223" s="642"/>
      <c r="AP1223" s="646"/>
      <c r="AQ1223" s="642"/>
      <c r="AR1223" s="640"/>
      <c r="AS1223" s="642"/>
      <c r="AT1223" s="640"/>
      <c r="AU1223" s="642"/>
      <c r="AV1223" s="640"/>
      <c r="AW1223" s="642"/>
      <c r="AX1223" s="640"/>
      <c r="AY1223" s="642"/>
      <c r="AZ1223" s="640"/>
      <c r="BA1223" s="642"/>
      <c r="BB1223" s="640"/>
      <c r="BC1223" s="642"/>
      <c r="BD1223" s="640"/>
      <c r="BE1223" s="642"/>
      <c r="BF1223" s="640"/>
      <c r="BG1223" s="642"/>
      <c r="BH1223" s="640"/>
      <c r="BI1223" s="642"/>
      <c r="BJ1223" s="640"/>
      <c r="BK1223" s="642"/>
      <c r="BL1223" s="640"/>
      <c r="BM1223" s="642"/>
      <c r="BN1223" s="640"/>
      <c r="BO1223" s="642"/>
      <c r="BP1223" s="640"/>
      <c r="BQ1223" s="642"/>
      <c r="BR1223" s="640"/>
      <c r="BS1223" s="642"/>
      <c r="BT1223" s="640"/>
      <c r="BU1223" s="642"/>
      <c r="BV1223" s="643">
        <f t="shared" si="1029"/>
        <v>0</v>
      </c>
      <c r="BW1223" s="644">
        <f t="shared" si="1030"/>
        <v>0</v>
      </c>
      <c r="BX1223" s="776">
        <f t="shared" si="1031"/>
        <v>0</v>
      </c>
      <c r="BY1223" s="644">
        <f t="shared" si="1032"/>
        <v>0</v>
      </c>
      <c r="BZ1223" s="645"/>
      <c r="CA1223" s="338"/>
      <c r="CB1223" s="338"/>
      <c r="CC1223" s="338"/>
      <c r="CD1223" s="338"/>
      <c r="CE1223" s="338"/>
      <c r="CF1223" s="338"/>
    </row>
    <row r="1224" ht="15.75" customHeight="1">
      <c r="A1224" s="821"/>
      <c r="B1224" s="338"/>
      <c r="C1224" s="338"/>
      <c r="D1224" s="338"/>
      <c r="E1224" s="338"/>
      <c r="F1224" s="346"/>
      <c r="G1224" s="773">
        <f t="shared" ref="G1224:H1224" si="1051">L1224+N1224+P1224+R1224+T1224+V1224+X1224+Z1224+AB1224+AD1224+AF1224+AH1224+AJ1224+AL1224+AN1224+AP1224+AR1224+AT1224+AV1224+AX1224+AZ1224+BB1224+BD1224+BF1224+BH1224+BJ1224+BL1224+BN1224+BP1224+BR1224+BT1224</f>
        <v>0</v>
      </c>
      <c r="H1224" s="671">
        <f t="shared" si="1051"/>
        <v>0</v>
      </c>
      <c r="I1224" s="774">
        <f t="shared" si="1027"/>
        <v>0</v>
      </c>
      <c r="J1224" s="418"/>
      <c r="K1224" s="407">
        <f t="shared" si="1028"/>
        <v>0</v>
      </c>
      <c r="L1224" s="640"/>
      <c r="M1224" s="642"/>
      <c r="N1224" s="640"/>
      <c r="O1224" s="642"/>
      <c r="P1224" s="640"/>
      <c r="Q1224" s="642"/>
      <c r="R1224" s="640"/>
      <c r="S1224" s="642"/>
      <c r="T1224" s="640"/>
      <c r="U1224" s="642"/>
      <c r="V1224" s="640"/>
      <c r="W1224" s="642"/>
      <c r="X1224" s="640"/>
      <c r="Y1224" s="642"/>
      <c r="Z1224" s="640"/>
      <c r="AA1224" s="642"/>
      <c r="AB1224" s="640"/>
      <c r="AC1224" s="642"/>
      <c r="AD1224" s="640"/>
      <c r="AE1224" s="642"/>
      <c r="AF1224" s="640"/>
      <c r="AG1224" s="642"/>
      <c r="AH1224" s="640"/>
      <c r="AI1224" s="642"/>
      <c r="AJ1224" s="640"/>
      <c r="AK1224" s="642"/>
      <c r="AL1224" s="640"/>
      <c r="AM1224" s="642"/>
      <c r="AN1224" s="640"/>
      <c r="AO1224" s="642"/>
      <c r="AP1224" s="646"/>
      <c r="AQ1224" s="642"/>
      <c r="AR1224" s="640"/>
      <c r="AS1224" s="642"/>
      <c r="AT1224" s="640"/>
      <c r="AU1224" s="642"/>
      <c r="AV1224" s="640"/>
      <c r="AW1224" s="642"/>
      <c r="AX1224" s="640"/>
      <c r="AY1224" s="642"/>
      <c r="AZ1224" s="640"/>
      <c r="BA1224" s="642"/>
      <c r="BB1224" s="640"/>
      <c r="BC1224" s="642"/>
      <c r="BD1224" s="640"/>
      <c r="BE1224" s="642"/>
      <c r="BF1224" s="640"/>
      <c r="BG1224" s="642"/>
      <c r="BH1224" s="640"/>
      <c r="BI1224" s="642"/>
      <c r="BJ1224" s="640"/>
      <c r="BK1224" s="642"/>
      <c r="BL1224" s="640"/>
      <c r="BM1224" s="642"/>
      <c r="BN1224" s="640"/>
      <c r="BO1224" s="642"/>
      <c r="BP1224" s="640"/>
      <c r="BQ1224" s="642"/>
      <c r="BR1224" s="640"/>
      <c r="BS1224" s="642"/>
      <c r="BT1224" s="640"/>
      <c r="BU1224" s="642"/>
      <c r="BV1224" s="643">
        <f t="shared" si="1029"/>
        <v>0</v>
      </c>
      <c r="BW1224" s="644">
        <f t="shared" si="1030"/>
        <v>0</v>
      </c>
      <c r="BX1224" s="776">
        <f t="shared" si="1031"/>
        <v>0</v>
      </c>
      <c r="BY1224" s="644">
        <f t="shared" si="1032"/>
        <v>0</v>
      </c>
      <c r="BZ1224" s="645"/>
      <c r="CA1224" s="338"/>
      <c r="CB1224" s="338"/>
      <c r="CC1224" s="338"/>
      <c r="CD1224" s="338"/>
      <c r="CE1224" s="338"/>
      <c r="CF1224" s="338"/>
    </row>
    <row r="1225" ht="15.75" customHeight="1">
      <c r="A1225" s="821"/>
      <c r="B1225" s="338"/>
      <c r="C1225" s="338"/>
      <c r="D1225" s="338"/>
      <c r="E1225" s="338"/>
      <c r="F1225" s="346"/>
      <c r="G1225" s="773">
        <f t="shared" ref="G1225:H1225" si="1052">L1225+N1225+P1225+R1225+T1225+V1225+X1225+Z1225+AB1225+AD1225+AF1225+AH1225+AJ1225+AL1225+AN1225+AP1225+AR1225+AT1225+AV1225+AX1225+AZ1225+BB1225+BD1225+BF1225+BH1225+BJ1225+BL1225+BN1225+BP1225+BR1225+BT1225</f>
        <v>0</v>
      </c>
      <c r="H1225" s="671">
        <f t="shared" si="1052"/>
        <v>0</v>
      </c>
      <c r="I1225" s="774">
        <f t="shared" si="1027"/>
        <v>0</v>
      </c>
      <c r="J1225" s="418"/>
      <c r="K1225" s="407">
        <f t="shared" si="1028"/>
        <v>0</v>
      </c>
      <c r="L1225" s="640"/>
      <c r="M1225" s="642"/>
      <c r="N1225" s="640"/>
      <c r="O1225" s="642"/>
      <c r="P1225" s="640"/>
      <c r="Q1225" s="642"/>
      <c r="R1225" s="640"/>
      <c r="S1225" s="642"/>
      <c r="T1225" s="640"/>
      <c r="U1225" s="642"/>
      <c r="V1225" s="640"/>
      <c r="W1225" s="642"/>
      <c r="X1225" s="640"/>
      <c r="Y1225" s="642"/>
      <c r="Z1225" s="640"/>
      <c r="AA1225" s="642"/>
      <c r="AB1225" s="640"/>
      <c r="AC1225" s="642"/>
      <c r="AD1225" s="640"/>
      <c r="AE1225" s="642"/>
      <c r="AF1225" s="640"/>
      <c r="AG1225" s="642"/>
      <c r="AH1225" s="640"/>
      <c r="AI1225" s="642"/>
      <c r="AJ1225" s="640"/>
      <c r="AK1225" s="642"/>
      <c r="AL1225" s="640"/>
      <c r="AM1225" s="642"/>
      <c r="AN1225" s="640"/>
      <c r="AO1225" s="642"/>
      <c r="AP1225" s="646"/>
      <c r="AQ1225" s="642"/>
      <c r="AR1225" s="640"/>
      <c r="AS1225" s="642"/>
      <c r="AT1225" s="640"/>
      <c r="AU1225" s="642"/>
      <c r="AV1225" s="640"/>
      <c r="AW1225" s="642"/>
      <c r="AX1225" s="640"/>
      <c r="AY1225" s="642"/>
      <c r="AZ1225" s="640"/>
      <c r="BA1225" s="642"/>
      <c r="BB1225" s="640"/>
      <c r="BC1225" s="642"/>
      <c r="BD1225" s="640"/>
      <c r="BE1225" s="642"/>
      <c r="BF1225" s="640"/>
      <c r="BG1225" s="642"/>
      <c r="BH1225" s="640"/>
      <c r="BI1225" s="642"/>
      <c r="BJ1225" s="640"/>
      <c r="BK1225" s="642"/>
      <c r="BL1225" s="640"/>
      <c r="BM1225" s="642"/>
      <c r="BN1225" s="640"/>
      <c r="BO1225" s="642"/>
      <c r="BP1225" s="640"/>
      <c r="BQ1225" s="642"/>
      <c r="BR1225" s="640"/>
      <c r="BS1225" s="642"/>
      <c r="BT1225" s="640"/>
      <c r="BU1225" s="642"/>
      <c r="BV1225" s="643">
        <f t="shared" si="1029"/>
        <v>0</v>
      </c>
      <c r="BW1225" s="644">
        <f t="shared" si="1030"/>
        <v>0</v>
      </c>
      <c r="BX1225" s="776">
        <f t="shared" si="1031"/>
        <v>0</v>
      </c>
      <c r="BY1225" s="644">
        <f t="shared" si="1032"/>
        <v>0</v>
      </c>
      <c r="BZ1225" s="645"/>
      <c r="CA1225" s="338"/>
      <c r="CB1225" s="338"/>
      <c r="CC1225" s="338"/>
      <c r="CD1225" s="338"/>
      <c r="CE1225" s="338"/>
      <c r="CF1225" s="338"/>
    </row>
    <row r="1226" ht="15.75" customHeight="1">
      <c r="A1226" s="821"/>
      <c r="B1226" s="338"/>
      <c r="C1226" s="338"/>
      <c r="D1226" s="338"/>
      <c r="E1226" s="338"/>
      <c r="F1226" s="346"/>
      <c r="G1226" s="773">
        <f t="shared" ref="G1226:H1226" si="1053">L1226+N1226+P1226+R1226+T1226+V1226+X1226+Z1226+AB1226+AD1226+AF1226+AH1226+AJ1226+AL1226+AN1226+AP1226+AR1226+AT1226+AV1226+AX1226+AZ1226+BB1226+BD1226+BF1226+BH1226+BJ1226+BL1226+BN1226+BP1226+BR1226+BT1226</f>
        <v>0</v>
      </c>
      <c r="H1226" s="671">
        <f t="shared" si="1053"/>
        <v>0</v>
      </c>
      <c r="I1226" s="774">
        <f t="shared" si="1027"/>
        <v>0</v>
      </c>
      <c r="J1226" s="418"/>
      <c r="K1226" s="407">
        <f t="shared" si="1028"/>
        <v>0</v>
      </c>
      <c r="L1226" s="640"/>
      <c r="M1226" s="642"/>
      <c r="N1226" s="640"/>
      <c r="O1226" s="642"/>
      <c r="P1226" s="640"/>
      <c r="Q1226" s="642"/>
      <c r="R1226" s="640"/>
      <c r="S1226" s="642"/>
      <c r="T1226" s="640"/>
      <c r="U1226" s="642"/>
      <c r="V1226" s="640"/>
      <c r="W1226" s="642"/>
      <c r="X1226" s="640"/>
      <c r="Y1226" s="642"/>
      <c r="Z1226" s="640"/>
      <c r="AA1226" s="642"/>
      <c r="AB1226" s="640"/>
      <c r="AC1226" s="642"/>
      <c r="AD1226" s="640"/>
      <c r="AE1226" s="642"/>
      <c r="AF1226" s="640"/>
      <c r="AG1226" s="642"/>
      <c r="AH1226" s="640"/>
      <c r="AI1226" s="642"/>
      <c r="AJ1226" s="640"/>
      <c r="AK1226" s="642"/>
      <c r="AL1226" s="640"/>
      <c r="AM1226" s="642"/>
      <c r="AN1226" s="640"/>
      <c r="AO1226" s="642"/>
      <c r="AP1226" s="646"/>
      <c r="AQ1226" s="642"/>
      <c r="AR1226" s="640"/>
      <c r="AS1226" s="642"/>
      <c r="AT1226" s="640"/>
      <c r="AU1226" s="642"/>
      <c r="AV1226" s="640"/>
      <c r="AW1226" s="642"/>
      <c r="AX1226" s="640"/>
      <c r="AY1226" s="642"/>
      <c r="AZ1226" s="640"/>
      <c r="BA1226" s="642"/>
      <c r="BB1226" s="640"/>
      <c r="BC1226" s="642"/>
      <c r="BD1226" s="640"/>
      <c r="BE1226" s="642"/>
      <c r="BF1226" s="640"/>
      <c r="BG1226" s="642"/>
      <c r="BH1226" s="640"/>
      <c r="BI1226" s="642"/>
      <c r="BJ1226" s="640"/>
      <c r="BK1226" s="642"/>
      <c r="BL1226" s="640"/>
      <c r="BM1226" s="642"/>
      <c r="BN1226" s="640"/>
      <c r="BO1226" s="642"/>
      <c r="BP1226" s="640"/>
      <c r="BQ1226" s="642"/>
      <c r="BR1226" s="640"/>
      <c r="BS1226" s="642"/>
      <c r="BT1226" s="640"/>
      <c r="BU1226" s="642"/>
      <c r="BV1226" s="643">
        <f t="shared" si="1029"/>
        <v>0</v>
      </c>
      <c r="BW1226" s="644">
        <f t="shared" si="1030"/>
        <v>0</v>
      </c>
      <c r="BX1226" s="776">
        <f t="shared" si="1031"/>
        <v>0</v>
      </c>
      <c r="BY1226" s="644">
        <f t="shared" si="1032"/>
        <v>0</v>
      </c>
      <c r="BZ1226" s="645"/>
      <c r="CA1226" s="338"/>
      <c r="CB1226" s="338"/>
      <c r="CC1226" s="338"/>
      <c r="CD1226" s="338"/>
      <c r="CE1226" s="338"/>
      <c r="CF1226" s="338"/>
    </row>
    <row r="1227" ht="15.75" customHeight="1">
      <c r="A1227" s="821"/>
      <c r="B1227" s="338"/>
      <c r="C1227" s="338"/>
      <c r="D1227" s="338"/>
      <c r="E1227" s="338"/>
      <c r="F1227" s="346"/>
      <c r="G1227" s="773">
        <f t="shared" ref="G1227:H1227" si="1054">L1227+N1227+P1227+R1227+T1227+V1227+X1227+Z1227+AB1227+AD1227+AF1227+AH1227+AJ1227+AL1227+AN1227+AP1227+AR1227+AT1227+AV1227+AX1227+AZ1227+BB1227+BD1227+BF1227+BH1227+BJ1227+BL1227+BN1227+BP1227+BR1227+BT1227</f>
        <v>0</v>
      </c>
      <c r="H1227" s="671">
        <f t="shared" si="1054"/>
        <v>0</v>
      </c>
      <c r="I1227" s="774">
        <f t="shared" si="1027"/>
        <v>0</v>
      </c>
      <c r="J1227" s="418"/>
      <c r="K1227" s="407">
        <f t="shared" si="1028"/>
        <v>0</v>
      </c>
      <c r="L1227" s="640"/>
      <c r="M1227" s="642"/>
      <c r="N1227" s="640"/>
      <c r="O1227" s="642"/>
      <c r="P1227" s="640"/>
      <c r="Q1227" s="642"/>
      <c r="R1227" s="640"/>
      <c r="S1227" s="642"/>
      <c r="T1227" s="640"/>
      <c r="U1227" s="642"/>
      <c r="V1227" s="640"/>
      <c r="W1227" s="642"/>
      <c r="X1227" s="640"/>
      <c r="Y1227" s="642"/>
      <c r="Z1227" s="640"/>
      <c r="AA1227" s="642"/>
      <c r="AB1227" s="640"/>
      <c r="AC1227" s="642"/>
      <c r="AD1227" s="640"/>
      <c r="AE1227" s="642"/>
      <c r="AF1227" s="640"/>
      <c r="AG1227" s="642"/>
      <c r="AH1227" s="640"/>
      <c r="AI1227" s="642"/>
      <c r="AJ1227" s="640"/>
      <c r="AK1227" s="642"/>
      <c r="AL1227" s="640"/>
      <c r="AM1227" s="642"/>
      <c r="AN1227" s="640"/>
      <c r="AO1227" s="642"/>
      <c r="AP1227" s="646"/>
      <c r="AQ1227" s="642"/>
      <c r="AR1227" s="640"/>
      <c r="AS1227" s="642"/>
      <c r="AT1227" s="640"/>
      <c r="AU1227" s="642"/>
      <c r="AV1227" s="640"/>
      <c r="AW1227" s="642"/>
      <c r="AX1227" s="640"/>
      <c r="AY1227" s="642"/>
      <c r="AZ1227" s="640"/>
      <c r="BA1227" s="642"/>
      <c r="BB1227" s="640"/>
      <c r="BC1227" s="642"/>
      <c r="BD1227" s="640"/>
      <c r="BE1227" s="642"/>
      <c r="BF1227" s="640"/>
      <c r="BG1227" s="642"/>
      <c r="BH1227" s="640"/>
      <c r="BI1227" s="642"/>
      <c r="BJ1227" s="640"/>
      <c r="BK1227" s="642"/>
      <c r="BL1227" s="640"/>
      <c r="BM1227" s="642"/>
      <c r="BN1227" s="640"/>
      <c r="BO1227" s="642"/>
      <c r="BP1227" s="640"/>
      <c r="BQ1227" s="642"/>
      <c r="BR1227" s="640"/>
      <c r="BS1227" s="642"/>
      <c r="BT1227" s="640"/>
      <c r="BU1227" s="642"/>
      <c r="BV1227" s="643">
        <f t="shared" si="1029"/>
        <v>0</v>
      </c>
      <c r="BW1227" s="644">
        <f t="shared" si="1030"/>
        <v>0</v>
      </c>
      <c r="BX1227" s="776">
        <f t="shared" si="1031"/>
        <v>0</v>
      </c>
      <c r="BY1227" s="644">
        <f t="shared" si="1032"/>
        <v>0</v>
      </c>
      <c r="BZ1227" s="645"/>
      <c r="CA1227" s="338"/>
      <c r="CB1227" s="338"/>
      <c r="CC1227" s="338"/>
      <c r="CD1227" s="338"/>
      <c r="CE1227" s="338"/>
      <c r="CF1227" s="338"/>
    </row>
    <row r="1228" ht="15.75" customHeight="1">
      <c r="A1228" s="821"/>
      <c r="B1228" s="338"/>
      <c r="C1228" s="338"/>
      <c r="D1228" s="338"/>
      <c r="E1228" s="338"/>
      <c r="F1228" s="346"/>
      <c r="G1228" s="773">
        <f t="shared" ref="G1228:H1228" si="1055">L1228+N1228+P1228+R1228+T1228+V1228+X1228+Z1228+AB1228+AD1228+AF1228+AH1228+AJ1228+AL1228+AN1228+AP1228+AR1228+AT1228+AV1228+AX1228+AZ1228+BB1228+BD1228+BF1228+BH1228+BJ1228+BL1228+BN1228+BP1228+BR1228+BT1228</f>
        <v>0</v>
      </c>
      <c r="H1228" s="671">
        <f t="shared" si="1055"/>
        <v>0</v>
      </c>
      <c r="I1228" s="774">
        <f t="shared" si="1027"/>
        <v>0</v>
      </c>
      <c r="J1228" s="418"/>
      <c r="K1228" s="407">
        <f t="shared" si="1028"/>
        <v>0</v>
      </c>
      <c r="L1228" s="640"/>
      <c r="M1228" s="642"/>
      <c r="N1228" s="640"/>
      <c r="O1228" s="642"/>
      <c r="P1228" s="640"/>
      <c r="Q1228" s="642"/>
      <c r="R1228" s="640"/>
      <c r="S1228" s="642"/>
      <c r="T1228" s="640"/>
      <c r="U1228" s="642"/>
      <c r="V1228" s="640"/>
      <c r="W1228" s="642"/>
      <c r="X1228" s="640"/>
      <c r="Y1228" s="642"/>
      <c r="Z1228" s="640"/>
      <c r="AA1228" s="642"/>
      <c r="AB1228" s="640"/>
      <c r="AC1228" s="642"/>
      <c r="AD1228" s="640"/>
      <c r="AE1228" s="642"/>
      <c r="AF1228" s="640"/>
      <c r="AG1228" s="642"/>
      <c r="AH1228" s="640"/>
      <c r="AI1228" s="642"/>
      <c r="AJ1228" s="640"/>
      <c r="AK1228" s="642"/>
      <c r="AL1228" s="640"/>
      <c r="AM1228" s="642"/>
      <c r="AN1228" s="640"/>
      <c r="AO1228" s="642"/>
      <c r="AP1228" s="646"/>
      <c r="AQ1228" s="642"/>
      <c r="AR1228" s="640"/>
      <c r="AS1228" s="642"/>
      <c r="AT1228" s="640"/>
      <c r="AU1228" s="642"/>
      <c r="AV1228" s="640"/>
      <c r="AW1228" s="642"/>
      <c r="AX1228" s="640"/>
      <c r="AY1228" s="642"/>
      <c r="AZ1228" s="640"/>
      <c r="BA1228" s="642"/>
      <c r="BB1228" s="640"/>
      <c r="BC1228" s="642"/>
      <c r="BD1228" s="640"/>
      <c r="BE1228" s="642"/>
      <c r="BF1228" s="640"/>
      <c r="BG1228" s="642"/>
      <c r="BH1228" s="640"/>
      <c r="BI1228" s="642"/>
      <c r="BJ1228" s="640"/>
      <c r="BK1228" s="642"/>
      <c r="BL1228" s="640"/>
      <c r="BM1228" s="642"/>
      <c r="BN1228" s="640"/>
      <c r="BO1228" s="642"/>
      <c r="BP1228" s="640"/>
      <c r="BQ1228" s="642"/>
      <c r="BR1228" s="640"/>
      <c r="BS1228" s="642"/>
      <c r="BT1228" s="640"/>
      <c r="BU1228" s="642"/>
      <c r="BV1228" s="643">
        <f t="shared" si="1029"/>
        <v>0</v>
      </c>
      <c r="BW1228" s="644">
        <f t="shared" si="1030"/>
        <v>0</v>
      </c>
      <c r="BX1228" s="776">
        <f t="shared" si="1031"/>
        <v>0</v>
      </c>
      <c r="BY1228" s="644">
        <f t="shared" si="1032"/>
        <v>0</v>
      </c>
      <c r="BZ1228" s="645"/>
      <c r="CA1228" s="338"/>
      <c r="CB1228" s="338"/>
      <c r="CC1228" s="338"/>
      <c r="CD1228" s="338"/>
      <c r="CE1228" s="338"/>
      <c r="CF1228" s="338"/>
    </row>
    <row r="1229" ht="15.75" customHeight="1">
      <c r="A1229" s="821"/>
      <c r="B1229" s="338"/>
      <c r="C1229" s="338"/>
      <c r="D1229" s="338"/>
      <c r="E1229" s="338"/>
      <c r="F1229" s="346"/>
      <c r="G1229" s="773">
        <f t="shared" ref="G1229:H1229" si="1056">L1229+N1229+P1229+R1229+T1229+V1229+X1229+Z1229+AB1229+AD1229+AF1229+AH1229+AJ1229+AL1229+AN1229+AP1229+AR1229+AT1229+AV1229+AX1229+AZ1229+BB1229+BD1229+BF1229+BH1229+BJ1229+BL1229+BN1229+BP1229+BR1229+BT1229</f>
        <v>0</v>
      </c>
      <c r="H1229" s="671">
        <f t="shared" si="1056"/>
        <v>0</v>
      </c>
      <c r="I1229" s="774">
        <f t="shared" si="1027"/>
        <v>0</v>
      </c>
      <c r="J1229" s="418"/>
      <c r="K1229" s="407">
        <f t="shared" si="1028"/>
        <v>0</v>
      </c>
      <c r="L1229" s="640"/>
      <c r="M1229" s="642"/>
      <c r="N1229" s="640"/>
      <c r="O1229" s="642"/>
      <c r="P1229" s="640"/>
      <c r="Q1229" s="642"/>
      <c r="R1229" s="640"/>
      <c r="S1229" s="642"/>
      <c r="T1229" s="640"/>
      <c r="U1229" s="642"/>
      <c r="V1229" s="640"/>
      <c r="W1229" s="642"/>
      <c r="X1229" s="640"/>
      <c r="Y1229" s="642"/>
      <c r="Z1229" s="640"/>
      <c r="AA1229" s="642"/>
      <c r="AB1229" s="640"/>
      <c r="AC1229" s="642"/>
      <c r="AD1229" s="640"/>
      <c r="AE1229" s="642"/>
      <c r="AF1229" s="640"/>
      <c r="AG1229" s="642"/>
      <c r="AH1229" s="640"/>
      <c r="AI1229" s="642"/>
      <c r="AJ1229" s="640"/>
      <c r="AK1229" s="642"/>
      <c r="AL1229" s="640"/>
      <c r="AM1229" s="642"/>
      <c r="AN1229" s="640"/>
      <c r="AO1229" s="642"/>
      <c r="AP1229" s="646"/>
      <c r="AQ1229" s="642"/>
      <c r="AR1229" s="640"/>
      <c r="AS1229" s="642"/>
      <c r="AT1229" s="640"/>
      <c r="AU1229" s="642"/>
      <c r="AV1229" s="640"/>
      <c r="AW1229" s="642"/>
      <c r="AX1229" s="640"/>
      <c r="AY1229" s="642"/>
      <c r="AZ1229" s="640"/>
      <c r="BA1229" s="642"/>
      <c r="BB1229" s="640"/>
      <c r="BC1229" s="642"/>
      <c r="BD1229" s="640"/>
      <c r="BE1229" s="642"/>
      <c r="BF1229" s="640"/>
      <c r="BG1229" s="642"/>
      <c r="BH1229" s="640"/>
      <c r="BI1229" s="642"/>
      <c r="BJ1229" s="640"/>
      <c r="BK1229" s="642"/>
      <c r="BL1229" s="640"/>
      <c r="BM1229" s="642"/>
      <c r="BN1229" s="640"/>
      <c r="BO1229" s="642"/>
      <c r="BP1229" s="640"/>
      <c r="BQ1229" s="642"/>
      <c r="BR1229" s="640"/>
      <c r="BS1229" s="642"/>
      <c r="BT1229" s="640"/>
      <c r="BU1229" s="642"/>
      <c r="BV1229" s="643">
        <f t="shared" si="1029"/>
        <v>0</v>
      </c>
      <c r="BW1229" s="644">
        <f t="shared" si="1030"/>
        <v>0</v>
      </c>
      <c r="BX1229" s="776">
        <f t="shared" si="1031"/>
        <v>0</v>
      </c>
      <c r="BY1229" s="644">
        <f t="shared" si="1032"/>
        <v>0</v>
      </c>
      <c r="BZ1229" s="645"/>
      <c r="CA1229" s="338"/>
      <c r="CB1229" s="338"/>
      <c r="CC1229" s="338"/>
      <c r="CD1229" s="338"/>
      <c r="CE1229" s="338"/>
      <c r="CF1229" s="338"/>
    </row>
    <row r="1230" ht="15.75" customHeight="1">
      <c r="A1230" s="821"/>
      <c r="B1230" s="338"/>
      <c r="C1230" s="338"/>
      <c r="D1230" s="338"/>
      <c r="E1230" s="338"/>
      <c r="F1230" s="346"/>
      <c r="G1230" s="773">
        <f t="shared" ref="G1230:H1230" si="1057">L1230+N1230+P1230+R1230+T1230+V1230+X1230+Z1230+AB1230+AD1230+AF1230+AH1230+AJ1230+AL1230+AN1230+AP1230+AR1230+AT1230+AV1230+AX1230+AZ1230+BB1230+BD1230+BF1230+BH1230+BJ1230+BL1230+BN1230+BP1230+BR1230+BT1230</f>
        <v>0</v>
      </c>
      <c r="H1230" s="671">
        <f t="shared" si="1057"/>
        <v>0</v>
      </c>
      <c r="I1230" s="774">
        <f t="shared" si="1027"/>
        <v>0</v>
      </c>
      <c r="J1230" s="418"/>
      <c r="K1230" s="407">
        <f t="shared" si="1028"/>
        <v>0</v>
      </c>
      <c r="L1230" s="640"/>
      <c r="M1230" s="642"/>
      <c r="N1230" s="640"/>
      <c r="O1230" s="642"/>
      <c r="P1230" s="640"/>
      <c r="Q1230" s="642"/>
      <c r="R1230" s="640"/>
      <c r="S1230" s="642"/>
      <c r="T1230" s="640"/>
      <c r="U1230" s="642"/>
      <c r="V1230" s="640"/>
      <c r="W1230" s="642"/>
      <c r="X1230" s="640"/>
      <c r="Y1230" s="642"/>
      <c r="Z1230" s="640"/>
      <c r="AA1230" s="642"/>
      <c r="AB1230" s="640"/>
      <c r="AC1230" s="642"/>
      <c r="AD1230" s="640"/>
      <c r="AE1230" s="642"/>
      <c r="AF1230" s="640"/>
      <c r="AG1230" s="642"/>
      <c r="AH1230" s="640"/>
      <c r="AI1230" s="642"/>
      <c r="AJ1230" s="640"/>
      <c r="AK1230" s="642"/>
      <c r="AL1230" s="640"/>
      <c r="AM1230" s="642"/>
      <c r="AN1230" s="640"/>
      <c r="AO1230" s="642"/>
      <c r="AP1230" s="646"/>
      <c r="AQ1230" s="642"/>
      <c r="AR1230" s="640"/>
      <c r="AS1230" s="642"/>
      <c r="AT1230" s="640"/>
      <c r="AU1230" s="642"/>
      <c r="AV1230" s="640"/>
      <c r="AW1230" s="642"/>
      <c r="AX1230" s="640"/>
      <c r="AY1230" s="642"/>
      <c r="AZ1230" s="640"/>
      <c r="BA1230" s="642"/>
      <c r="BB1230" s="640"/>
      <c r="BC1230" s="642"/>
      <c r="BD1230" s="640"/>
      <c r="BE1230" s="642"/>
      <c r="BF1230" s="640"/>
      <c r="BG1230" s="642"/>
      <c r="BH1230" s="640"/>
      <c r="BI1230" s="642"/>
      <c r="BJ1230" s="640"/>
      <c r="BK1230" s="642"/>
      <c r="BL1230" s="640"/>
      <c r="BM1230" s="642"/>
      <c r="BN1230" s="640"/>
      <c r="BO1230" s="642"/>
      <c r="BP1230" s="640"/>
      <c r="BQ1230" s="642"/>
      <c r="BR1230" s="640"/>
      <c r="BS1230" s="642"/>
      <c r="BT1230" s="640"/>
      <c r="BU1230" s="642"/>
      <c r="BV1230" s="643">
        <f t="shared" si="1029"/>
        <v>0</v>
      </c>
      <c r="BW1230" s="644">
        <f t="shared" si="1030"/>
        <v>0</v>
      </c>
      <c r="BX1230" s="776">
        <f t="shared" si="1031"/>
        <v>0</v>
      </c>
      <c r="BY1230" s="644">
        <f t="shared" si="1032"/>
        <v>0</v>
      </c>
      <c r="BZ1230" s="645"/>
      <c r="CA1230" s="338"/>
      <c r="CB1230" s="338"/>
      <c r="CC1230" s="338"/>
      <c r="CD1230" s="338"/>
      <c r="CE1230" s="338"/>
      <c r="CF1230" s="338"/>
    </row>
    <row r="1231" ht="15.75" customHeight="1">
      <c r="A1231" s="821"/>
      <c r="B1231" s="338"/>
      <c r="C1231" s="338"/>
      <c r="D1231" s="338"/>
      <c r="E1231" s="338"/>
      <c r="F1231" s="346"/>
      <c r="G1231" s="773">
        <f t="shared" ref="G1231:H1231" si="1058">L1231+N1231+P1231+R1231+T1231+V1231+X1231+Z1231+AB1231+AD1231+AF1231+AH1231+AJ1231+AL1231+AN1231+AP1231+AR1231+AT1231+AV1231+AX1231+AZ1231+BB1231+BD1231+BF1231+BH1231+BJ1231+BL1231+BN1231+BP1231+BR1231+BT1231</f>
        <v>0</v>
      </c>
      <c r="H1231" s="671">
        <f t="shared" si="1058"/>
        <v>0</v>
      </c>
      <c r="I1231" s="774">
        <f t="shared" si="1027"/>
        <v>0</v>
      </c>
      <c r="J1231" s="418"/>
      <c r="K1231" s="407">
        <f t="shared" si="1028"/>
        <v>0</v>
      </c>
      <c r="L1231" s="640"/>
      <c r="M1231" s="642"/>
      <c r="N1231" s="640"/>
      <c r="O1231" s="642"/>
      <c r="P1231" s="640"/>
      <c r="Q1231" s="642"/>
      <c r="R1231" s="640"/>
      <c r="S1231" s="642"/>
      <c r="T1231" s="640"/>
      <c r="U1231" s="642"/>
      <c r="V1231" s="640"/>
      <c r="W1231" s="642"/>
      <c r="X1231" s="640"/>
      <c r="Y1231" s="642"/>
      <c r="Z1231" s="640"/>
      <c r="AA1231" s="642"/>
      <c r="AB1231" s="640"/>
      <c r="AC1231" s="642"/>
      <c r="AD1231" s="640"/>
      <c r="AE1231" s="642"/>
      <c r="AF1231" s="640"/>
      <c r="AG1231" s="642"/>
      <c r="AH1231" s="640"/>
      <c r="AI1231" s="642"/>
      <c r="AJ1231" s="640"/>
      <c r="AK1231" s="642"/>
      <c r="AL1231" s="640"/>
      <c r="AM1231" s="642"/>
      <c r="AN1231" s="640"/>
      <c r="AO1231" s="642"/>
      <c r="AP1231" s="646"/>
      <c r="AQ1231" s="642"/>
      <c r="AR1231" s="640"/>
      <c r="AS1231" s="642"/>
      <c r="AT1231" s="640"/>
      <c r="AU1231" s="642"/>
      <c r="AV1231" s="640"/>
      <c r="AW1231" s="642"/>
      <c r="AX1231" s="640"/>
      <c r="AY1231" s="642"/>
      <c r="AZ1231" s="640"/>
      <c r="BA1231" s="642"/>
      <c r="BB1231" s="640"/>
      <c r="BC1231" s="642"/>
      <c r="BD1231" s="640"/>
      <c r="BE1231" s="642"/>
      <c r="BF1231" s="640"/>
      <c r="BG1231" s="642"/>
      <c r="BH1231" s="640"/>
      <c r="BI1231" s="642"/>
      <c r="BJ1231" s="640"/>
      <c r="BK1231" s="642"/>
      <c r="BL1231" s="640"/>
      <c r="BM1231" s="642"/>
      <c r="BN1231" s="640"/>
      <c r="BO1231" s="642"/>
      <c r="BP1231" s="640"/>
      <c r="BQ1231" s="642"/>
      <c r="BR1231" s="640"/>
      <c r="BS1231" s="642"/>
      <c r="BT1231" s="640"/>
      <c r="BU1231" s="642"/>
      <c r="BV1231" s="643">
        <f t="shared" si="1029"/>
        <v>0</v>
      </c>
      <c r="BW1231" s="644">
        <f t="shared" si="1030"/>
        <v>0</v>
      </c>
      <c r="BX1231" s="776">
        <f t="shared" si="1031"/>
        <v>0</v>
      </c>
      <c r="BY1231" s="644">
        <f t="shared" si="1032"/>
        <v>0</v>
      </c>
      <c r="BZ1231" s="645"/>
      <c r="CA1231" s="338"/>
      <c r="CB1231" s="338"/>
      <c r="CC1231" s="338"/>
      <c r="CD1231" s="338"/>
      <c r="CE1231" s="338"/>
      <c r="CF1231" s="338"/>
    </row>
    <row r="1232" ht="15.75" customHeight="1">
      <c r="A1232" s="821"/>
      <c r="B1232" s="338"/>
      <c r="C1232" s="338"/>
      <c r="D1232" s="338"/>
      <c r="E1232" s="338"/>
      <c r="F1232" s="346"/>
      <c r="G1232" s="773">
        <f t="shared" ref="G1232:H1232" si="1059">L1232+N1232+P1232+R1232+T1232+V1232+X1232+Z1232+AB1232+AD1232+AF1232+AH1232+AJ1232+AL1232+AN1232+AP1232+AR1232+AT1232+AV1232+AX1232+AZ1232+BB1232+BD1232+BF1232+BH1232+BJ1232+BL1232+BN1232+BP1232+BR1232+BT1232</f>
        <v>0</v>
      </c>
      <c r="H1232" s="671">
        <f t="shared" si="1059"/>
        <v>0</v>
      </c>
      <c r="I1232" s="774">
        <f t="shared" si="1027"/>
        <v>0</v>
      </c>
      <c r="J1232" s="418"/>
      <c r="K1232" s="407">
        <f t="shared" si="1028"/>
        <v>0</v>
      </c>
      <c r="L1232" s="640"/>
      <c r="M1232" s="642"/>
      <c r="N1232" s="640"/>
      <c r="O1232" s="642"/>
      <c r="P1232" s="640"/>
      <c r="Q1232" s="642"/>
      <c r="R1232" s="640"/>
      <c r="S1232" s="642"/>
      <c r="T1232" s="640"/>
      <c r="U1232" s="642"/>
      <c r="V1232" s="640"/>
      <c r="W1232" s="642"/>
      <c r="X1232" s="640"/>
      <c r="Y1232" s="642"/>
      <c r="Z1232" s="640"/>
      <c r="AA1232" s="642"/>
      <c r="AB1232" s="640"/>
      <c r="AC1232" s="642"/>
      <c r="AD1232" s="640"/>
      <c r="AE1232" s="642"/>
      <c r="AF1232" s="640"/>
      <c r="AG1232" s="642"/>
      <c r="AH1232" s="640"/>
      <c r="AI1232" s="642"/>
      <c r="AJ1232" s="640"/>
      <c r="AK1232" s="642"/>
      <c r="AL1232" s="640"/>
      <c r="AM1232" s="642"/>
      <c r="AN1232" s="640"/>
      <c r="AO1232" s="642"/>
      <c r="AP1232" s="646"/>
      <c r="AQ1232" s="642"/>
      <c r="AR1232" s="640"/>
      <c r="AS1232" s="642"/>
      <c r="AT1232" s="640"/>
      <c r="AU1232" s="642"/>
      <c r="AV1232" s="640"/>
      <c r="AW1232" s="642"/>
      <c r="AX1232" s="640"/>
      <c r="AY1232" s="642"/>
      <c r="AZ1232" s="640"/>
      <c r="BA1232" s="642"/>
      <c r="BB1232" s="640"/>
      <c r="BC1232" s="642"/>
      <c r="BD1232" s="640"/>
      <c r="BE1232" s="642"/>
      <c r="BF1232" s="640"/>
      <c r="BG1232" s="642"/>
      <c r="BH1232" s="640"/>
      <c r="BI1232" s="642"/>
      <c r="BJ1232" s="640"/>
      <c r="BK1232" s="642"/>
      <c r="BL1232" s="640"/>
      <c r="BM1232" s="642"/>
      <c r="BN1232" s="640"/>
      <c r="BO1232" s="642"/>
      <c r="BP1232" s="640"/>
      <c r="BQ1232" s="642"/>
      <c r="BR1232" s="640"/>
      <c r="BS1232" s="642"/>
      <c r="BT1232" s="640"/>
      <c r="BU1232" s="642"/>
      <c r="BV1232" s="643">
        <f t="shared" si="1029"/>
        <v>0</v>
      </c>
      <c r="BW1232" s="644">
        <f t="shared" si="1030"/>
        <v>0</v>
      </c>
      <c r="BX1232" s="776">
        <f t="shared" si="1031"/>
        <v>0</v>
      </c>
      <c r="BY1232" s="644">
        <f t="shared" si="1032"/>
        <v>0</v>
      </c>
      <c r="BZ1232" s="645"/>
      <c r="CA1232" s="338"/>
      <c r="CB1232" s="338"/>
      <c r="CC1232" s="338"/>
      <c r="CD1232" s="338"/>
      <c r="CE1232" s="338"/>
      <c r="CF1232" s="338"/>
    </row>
    <row r="1233" ht="15.75" customHeight="1">
      <c r="A1233" s="821"/>
      <c r="B1233" s="338"/>
      <c r="C1233" s="338"/>
      <c r="D1233" s="338"/>
      <c r="E1233" s="338"/>
      <c r="F1233" s="346"/>
      <c r="G1233" s="773">
        <f t="shared" ref="G1233:H1233" si="1060">L1233+N1233+P1233+R1233+T1233+V1233+X1233+Z1233+AB1233+AD1233+AF1233+AH1233+AJ1233+AL1233+AN1233+AP1233+AR1233+AT1233+AV1233+AX1233+AZ1233+BB1233+BD1233+BF1233+BH1233+BJ1233+BL1233+BN1233+BP1233+BR1233+BT1233</f>
        <v>0</v>
      </c>
      <c r="H1233" s="671">
        <f t="shared" si="1060"/>
        <v>0</v>
      </c>
      <c r="I1233" s="774">
        <f t="shared" si="1027"/>
        <v>0</v>
      </c>
      <c r="J1233" s="418"/>
      <c r="K1233" s="407">
        <f t="shared" si="1028"/>
        <v>0</v>
      </c>
      <c r="L1233" s="640"/>
      <c r="M1233" s="642"/>
      <c r="N1233" s="640"/>
      <c r="O1233" s="642"/>
      <c r="P1233" s="640"/>
      <c r="Q1233" s="642"/>
      <c r="R1233" s="640"/>
      <c r="S1233" s="642"/>
      <c r="T1233" s="640"/>
      <c r="U1233" s="642"/>
      <c r="V1233" s="640"/>
      <c r="W1233" s="642"/>
      <c r="X1233" s="640"/>
      <c r="Y1233" s="642"/>
      <c r="Z1233" s="640"/>
      <c r="AA1233" s="642"/>
      <c r="AB1233" s="640"/>
      <c r="AC1233" s="642"/>
      <c r="AD1233" s="640"/>
      <c r="AE1233" s="642"/>
      <c r="AF1233" s="640"/>
      <c r="AG1233" s="642"/>
      <c r="AH1233" s="640"/>
      <c r="AI1233" s="642"/>
      <c r="AJ1233" s="640"/>
      <c r="AK1233" s="642"/>
      <c r="AL1233" s="640"/>
      <c r="AM1233" s="642"/>
      <c r="AN1233" s="640"/>
      <c r="AO1233" s="642"/>
      <c r="AP1233" s="646"/>
      <c r="AQ1233" s="642"/>
      <c r="AR1233" s="640"/>
      <c r="AS1233" s="642"/>
      <c r="AT1233" s="640"/>
      <c r="AU1233" s="642"/>
      <c r="AV1233" s="640"/>
      <c r="AW1233" s="642"/>
      <c r="AX1233" s="640"/>
      <c r="AY1233" s="642"/>
      <c r="AZ1233" s="640"/>
      <c r="BA1233" s="642"/>
      <c r="BB1233" s="640"/>
      <c r="BC1233" s="642"/>
      <c r="BD1233" s="640"/>
      <c r="BE1233" s="642"/>
      <c r="BF1233" s="640"/>
      <c r="BG1233" s="642"/>
      <c r="BH1233" s="640"/>
      <c r="BI1233" s="642"/>
      <c r="BJ1233" s="640"/>
      <c r="BK1233" s="642"/>
      <c r="BL1233" s="640"/>
      <c r="BM1233" s="642"/>
      <c r="BN1233" s="640"/>
      <c r="BO1233" s="642"/>
      <c r="BP1233" s="640"/>
      <c r="BQ1233" s="642"/>
      <c r="BR1233" s="640"/>
      <c r="BS1233" s="642"/>
      <c r="BT1233" s="640"/>
      <c r="BU1233" s="642"/>
      <c r="BV1233" s="643">
        <f t="shared" si="1029"/>
        <v>0</v>
      </c>
      <c r="BW1233" s="644">
        <f t="shared" si="1030"/>
        <v>0</v>
      </c>
      <c r="BX1233" s="776">
        <f t="shared" si="1031"/>
        <v>0</v>
      </c>
      <c r="BY1233" s="644">
        <f t="shared" si="1032"/>
        <v>0</v>
      </c>
      <c r="BZ1233" s="645"/>
      <c r="CA1233" s="338"/>
      <c r="CB1233" s="338"/>
      <c r="CC1233" s="338"/>
      <c r="CD1233" s="338"/>
      <c r="CE1233" s="338"/>
      <c r="CF1233" s="338"/>
    </row>
    <row r="1234" ht="15.75" customHeight="1">
      <c r="A1234" s="821"/>
      <c r="B1234" s="338"/>
      <c r="C1234" s="338"/>
      <c r="D1234" s="338"/>
      <c r="E1234" s="338"/>
      <c r="F1234" s="346"/>
      <c r="G1234" s="773">
        <f t="shared" ref="G1234:H1234" si="1061">L1234+N1234+P1234+R1234+T1234+V1234+X1234+Z1234+AB1234+AD1234+AF1234+AH1234+AJ1234+AL1234+AN1234+AP1234+AR1234+AT1234+AV1234+AX1234+AZ1234+BB1234+BD1234+BF1234+BH1234+BJ1234+BL1234+BN1234+BP1234+BR1234+BT1234</f>
        <v>0</v>
      </c>
      <c r="H1234" s="671">
        <f t="shared" si="1061"/>
        <v>0</v>
      </c>
      <c r="I1234" s="774">
        <f t="shared" si="1027"/>
        <v>0</v>
      </c>
      <c r="J1234" s="418"/>
      <c r="K1234" s="407">
        <f t="shared" si="1028"/>
        <v>0</v>
      </c>
      <c r="L1234" s="640"/>
      <c r="M1234" s="642"/>
      <c r="N1234" s="640"/>
      <c r="O1234" s="642"/>
      <c r="P1234" s="640"/>
      <c r="Q1234" s="642"/>
      <c r="R1234" s="640"/>
      <c r="S1234" s="642"/>
      <c r="T1234" s="640"/>
      <c r="U1234" s="642"/>
      <c r="V1234" s="640"/>
      <c r="W1234" s="642"/>
      <c r="X1234" s="640"/>
      <c r="Y1234" s="642"/>
      <c r="Z1234" s="640"/>
      <c r="AA1234" s="642"/>
      <c r="AB1234" s="640"/>
      <c r="AC1234" s="642"/>
      <c r="AD1234" s="640"/>
      <c r="AE1234" s="642"/>
      <c r="AF1234" s="640"/>
      <c r="AG1234" s="642"/>
      <c r="AH1234" s="640"/>
      <c r="AI1234" s="642"/>
      <c r="AJ1234" s="640"/>
      <c r="AK1234" s="642"/>
      <c r="AL1234" s="640"/>
      <c r="AM1234" s="642"/>
      <c r="AN1234" s="640"/>
      <c r="AO1234" s="642"/>
      <c r="AP1234" s="646"/>
      <c r="AQ1234" s="642"/>
      <c r="AR1234" s="640"/>
      <c r="AS1234" s="642"/>
      <c r="AT1234" s="640"/>
      <c r="AU1234" s="642"/>
      <c r="AV1234" s="640"/>
      <c r="AW1234" s="642"/>
      <c r="AX1234" s="640"/>
      <c r="AY1234" s="642"/>
      <c r="AZ1234" s="640"/>
      <c r="BA1234" s="642"/>
      <c r="BB1234" s="640"/>
      <c r="BC1234" s="642"/>
      <c r="BD1234" s="640"/>
      <c r="BE1234" s="642"/>
      <c r="BF1234" s="640"/>
      <c r="BG1234" s="642"/>
      <c r="BH1234" s="640"/>
      <c r="BI1234" s="642"/>
      <c r="BJ1234" s="640"/>
      <c r="BK1234" s="642"/>
      <c r="BL1234" s="640"/>
      <c r="BM1234" s="642"/>
      <c r="BN1234" s="640"/>
      <c r="BO1234" s="642"/>
      <c r="BP1234" s="640"/>
      <c r="BQ1234" s="642"/>
      <c r="BR1234" s="640"/>
      <c r="BS1234" s="642"/>
      <c r="BT1234" s="640"/>
      <c r="BU1234" s="642"/>
      <c r="BV1234" s="643">
        <f t="shared" si="1029"/>
        <v>0</v>
      </c>
      <c r="BW1234" s="644">
        <f t="shared" si="1030"/>
        <v>0</v>
      </c>
      <c r="BX1234" s="776">
        <f t="shared" si="1031"/>
        <v>0</v>
      </c>
      <c r="BY1234" s="644">
        <f t="shared" si="1032"/>
        <v>0</v>
      </c>
      <c r="BZ1234" s="645"/>
      <c r="CA1234" s="338"/>
      <c r="CB1234" s="338"/>
      <c r="CC1234" s="338"/>
      <c r="CD1234" s="338"/>
      <c r="CE1234" s="338"/>
      <c r="CF1234" s="338"/>
    </row>
    <row r="1235" ht="15.75" customHeight="1">
      <c r="A1235" s="821"/>
      <c r="B1235" s="338"/>
      <c r="C1235" s="338"/>
      <c r="D1235" s="338"/>
      <c r="E1235" s="338"/>
      <c r="F1235" s="346"/>
      <c r="G1235" s="773">
        <f t="shared" ref="G1235:H1235" si="1062">L1235+N1235+P1235+R1235+T1235+V1235+X1235+Z1235+AB1235+AD1235+AF1235+AH1235+AJ1235+AL1235+AN1235+AP1235+AR1235+AT1235+AV1235+AX1235+AZ1235+BB1235+BD1235+BF1235+BH1235+BJ1235+BL1235+BN1235+BP1235+BR1235+BT1235</f>
        <v>0</v>
      </c>
      <c r="H1235" s="671">
        <f t="shared" si="1062"/>
        <v>0</v>
      </c>
      <c r="I1235" s="774">
        <f t="shared" si="1027"/>
        <v>0</v>
      </c>
      <c r="J1235" s="418"/>
      <c r="K1235" s="407">
        <f t="shared" si="1028"/>
        <v>0</v>
      </c>
      <c r="L1235" s="640"/>
      <c r="M1235" s="642"/>
      <c r="N1235" s="640"/>
      <c r="O1235" s="642"/>
      <c r="P1235" s="640"/>
      <c r="Q1235" s="642"/>
      <c r="R1235" s="640"/>
      <c r="S1235" s="642"/>
      <c r="T1235" s="640"/>
      <c r="U1235" s="642"/>
      <c r="V1235" s="640"/>
      <c r="W1235" s="642"/>
      <c r="X1235" s="640"/>
      <c r="Y1235" s="642"/>
      <c r="Z1235" s="640"/>
      <c r="AA1235" s="642"/>
      <c r="AB1235" s="640"/>
      <c r="AC1235" s="642"/>
      <c r="AD1235" s="640"/>
      <c r="AE1235" s="642"/>
      <c r="AF1235" s="640"/>
      <c r="AG1235" s="642"/>
      <c r="AH1235" s="640"/>
      <c r="AI1235" s="642"/>
      <c r="AJ1235" s="640"/>
      <c r="AK1235" s="642"/>
      <c r="AL1235" s="640"/>
      <c r="AM1235" s="642"/>
      <c r="AN1235" s="640"/>
      <c r="AO1235" s="642"/>
      <c r="AP1235" s="646"/>
      <c r="AQ1235" s="642"/>
      <c r="AR1235" s="640"/>
      <c r="AS1235" s="642"/>
      <c r="AT1235" s="640"/>
      <c r="AU1235" s="642"/>
      <c r="AV1235" s="640"/>
      <c r="AW1235" s="642"/>
      <c r="AX1235" s="640"/>
      <c r="AY1235" s="642"/>
      <c r="AZ1235" s="640"/>
      <c r="BA1235" s="642"/>
      <c r="BB1235" s="640"/>
      <c r="BC1235" s="642"/>
      <c r="BD1235" s="640"/>
      <c r="BE1235" s="642"/>
      <c r="BF1235" s="640"/>
      <c r="BG1235" s="642"/>
      <c r="BH1235" s="640"/>
      <c r="BI1235" s="642"/>
      <c r="BJ1235" s="640"/>
      <c r="BK1235" s="642"/>
      <c r="BL1235" s="640"/>
      <c r="BM1235" s="642"/>
      <c r="BN1235" s="640"/>
      <c r="BO1235" s="642"/>
      <c r="BP1235" s="640"/>
      <c r="BQ1235" s="642"/>
      <c r="BR1235" s="640"/>
      <c r="BS1235" s="642"/>
      <c r="BT1235" s="640"/>
      <c r="BU1235" s="642"/>
      <c r="BV1235" s="643">
        <f t="shared" si="1029"/>
        <v>0</v>
      </c>
      <c r="BW1235" s="644">
        <f t="shared" si="1030"/>
        <v>0</v>
      </c>
      <c r="BX1235" s="776">
        <f t="shared" si="1031"/>
        <v>0</v>
      </c>
      <c r="BY1235" s="644">
        <f t="shared" si="1032"/>
        <v>0</v>
      </c>
      <c r="BZ1235" s="645"/>
      <c r="CA1235" s="338"/>
      <c r="CB1235" s="338"/>
      <c r="CC1235" s="338"/>
      <c r="CD1235" s="338"/>
      <c r="CE1235" s="338"/>
      <c r="CF1235" s="338"/>
    </row>
    <row r="1236" ht="15.75" customHeight="1">
      <c r="A1236" s="821"/>
      <c r="B1236" s="338"/>
      <c r="C1236" s="338"/>
      <c r="D1236" s="338"/>
      <c r="E1236" s="338"/>
      <c r="F1236" s="346"/>
      <c r="G1236" s="773">
        <f t="shared" ref="G1236:H1236" si="1063">L1236+N1236+P1236+R1236+T1236+V1236+X1236+Z1236+AB1236+AD1236+AF1236+AH1236+AJ1236+AL1236+AN1236+AP1236+AR1236+AT1236+AV1236+AX1236+AZ1236+BB1236+BD1236+BF1236+BH1236+BJ1236+BL1236+BN1236+BP1236+BR1236+BT1236</f>
        <v>0</v>
      </c>
      <c r="H1236" s="671">
        <f t="shared" si="1063"/>
        <v>0</v>
      </c>
      <c r="I1236" s="774">
        <f t="shared" si="1027"/>
        <v>0</v>
      </c>
      <c r="J1236" s="418"/>
      <c r="K1236" s="407">
        <f t="shared" si="1028"/>
        <v>0</v>
      </c>
      <c r="L1236" s="640"/>
      <c r="M1236" s="642"/>
      <c r="N1236" s="640"/>
      <c r="O1236" s="642"/>
      <c r="P1236" s="640"/>
      <c r="Q1236" s="642"/>
      <c r="R1236" s="640"/>
      <c r="S1236" s="642"/>
      <c r="T1236" s="640"/>
      <c r="U1236" s="642"/>
      <c r="V1236" s="640"/>
      <c r="W1236" s="642"/>
      <c r="X1236" s="640"/>
      <c r="Y1236" s="642"/>
      <c r="Z1236" s="640"/>
      <c r="AA1236" s="642"/>
      <c r="AB1236" s="640"/>
      <c r="AC1236" s="642"/>
      <c r="AD1236" s="640"/>
      <c r="AE1236" s="642"/>
      <c r="AF1236" s="640"/>
      <c r="AG1236" s="642"/>
      <c r="AH1236" s="640"/>
      <c r="AI1236" s="642"/>
      <c r="AJ1236" s="640"/>
      <c r="AK1236" s="642"/>
      <c r="AL1236" s="640"/>
      <c r="AM1236" s="642"/>
      <c r="AN1236" s="640"/>
      <c r="AO1236" s="642"/>
      <c r="AP1236" s="646"/>
      <c r="AQ1236" s="642"/>
      <c r="AR1236" s="640"/>
      <c r="AS1236" s="642"/>
      <c r="AT1236" s="640"/>
      <c r="AU1236" s="642"/>
      <c r="AV1236" s="640"/>
      <c r="AW1236" s="642"/>
      <c r="AX1236" s="640"/>
      <c r="AY1236" s="642"/>
      <c r="AZ1236" s="640"/>
      <c r="BA1236" s="642"/>
      <c r="BB1236" s="640"/>
      <c r="BC1236" s="642"/>
      <c r="BD1236" s="640"/>
      <c r="BE1236" s="642"/>
      <c r="BF1236" s="640"/>
      <c r="BG1236" s="642"/>
      <c r="BH1236" s="640"/>
      <c r="BI1236" s="642"/>
      <c r="BJ1236" s="640"/>
      <c r="BK1236" s="642"/>
      <c r="BL1236" s="640"/>
      <c r="BM1236" s="642"/>
      <c r="BN1236" s="640"/>
      <c r="BO1236" s="642"/>
      <c r="BP1236" s="640"/>
      <c r="BQ1236" s="642"/>
      <c r="BR1236" s="640"/>
      <c r="BS1236" s="642"/>
      <c r="BT1236" s="640"/>
      <c r="BU1236" s="642"/>
      <c r="BV1236" s="643">
        <f t="shared" si="1029"/>
        <v>0</v>
      </c>
      <c r="BW1236" s="644">
        <f t="shared" si="1030"/>
        <v>0</v>
      </c>
      <c r="BX1236" s="776">
        <f t="shared" si="1031"/>
        <v>0</v>
      </c>
      <c r="BY1236" s="644">
        <f t="shared" si="1032"/>
        <v>0</v>
      </c>
      <c r="BZ1236" s="645"/>
      <c r="CA1236" s="338"/>
      <c r="CB1236" s="338"/>
      <c r="CC1236" s="338"/>
      <c r="CD1236" s="338"/>
      <c r="CE1236" s="338"/>
      <c r="CF1236" s="338"/>
    </row>
    <row r="1237" ht="15.75" customHeight="1">
      <c r="A1237" s="821"/>
      <c r="B1237" s="338"/>
      <c r="C1237" s="338"/>
      <c r="D1237" s="338"/>
      <c r="E1237" s="338"/>
      <c r="F1237" s="346"/>
      <c r="G1237" s="773">
        <f t="shared" ref="G1237:H1237" si="1064">L1237+N1237+P1237+R1237+T1237+V1237+X1237+Z1237+AB1237+AD1237+AF1237+AH1237+AJ1237+AL1237+AN1237+AP1237+AR1237+AT1237+AV1237+AX1237+AZ1237+BB1237+BD1237+BF1237+BH1237+BJ1237+BL1237+BN1237+BP1237+BR1237+BT1237</f>
        <v>0</v>
      </c>
      <c r="H1237" s="671">
        <f t="shared" si="1064"/>
        <v>0</v>
      </c>
      <c r="I1237" s="774">
        <f t="shared" si="1027"/>
        <v>0</v>
      </c>
      <c r="J1237" s="418"/>
      <c r="K1237" s="407">
        <f t="shared" si="1028"/>
        <v>0</v>
      </c>
      <c r="L1237" s="640"/>
      <c r="M1237" s="642"/>
      <c r="N1237" s="640"/>
      <c r="O1237" s="642"/>
      <c r="P1237" s="640"/>
      <c r="Q1237" s="642"/>
      <c r="R1237" s="640"/>
      <c r="S1237" s="642"/>
      <c r="T1237" s="640"/>
      <c r="U1237" s="642"/>
      <c r="V1237" s="640"/>
      <c r="W1237" s="642"/>
      <c r="X1237" s="640"/>
      <c r="Y1237" s="642"/>
      <c r="Z1237" s="640"/>
      <c r="AA1237" s="642"/>
      <c r="AB1237" s="640"/>
      <c r="AC1237" s="642"/>
      <c r="AD1237" s="640"/>
      <c r="AE1237" s="642"/>
      <c r="AF1237" s="640"/>
      <c r="AG1237" s="642"/>
      <c r="AH1237" s="640"/>
      <c r="AI1237" s="642"/>
      <c r="AJ1237" s="640"/>
      <c r="AK1237" s="642"/>
      <c r="AL1237" s="640"/>
      <c r="AM1237" s="642"/>
      <c r="AN1237" s="640"/>
      <c r="AO1237" s="642"/>
      <c r="AP1237" s="646"/>
      <c r="AQ1237" s="642"/>
      <c r="AR1237" s="640"/>
      <c r="AS1237" s="642"/>
      <c r="AT1237" s="640"/>
      <c r="AU1237" s="642"/>
      <c r="AV1237" s="640"/>
      <c r="AW1237" s="642"/>
      <c r="AX1237" s="640"/>
      <c r="AY1237" s="642"/>
      <c r="AZ1237" s="640"/>
      <c r="BA1237" s="642"/>
      <c r="BB1237" s="640"/>
      <c r="BC1237" s="642"/>
      <c r="BD1237" s="640"/>
      <c r="BE1237" s="642"/>
      <c r="BF1237" s="640"/>
      <c r="BG1237" s="642"/>
      <c r="BH1237" s="640"/>
      <c r="BI1237" s="642"/>
      <c r="BJ1237" s="640"/>
      <c r="BK1237" s="642"/>
      <c r="BL1237" s="640"/>
      <c r="BM1237" s="642"/>
      <c r="BN1237" s="640"/>
      <c r="BO1237" s="642"/>
      <c r="BP1237" s="640"/>
      <c r="BQ1237" s="642"/>
      <c r="BR1237" s="640"/>
      <c r="BS1237" s="642"/>
      <c r="BT1237" s="640"/>
      <c r="BU1237" s="642"/>
      <c r="BV1237" s="643"/>
      <c r="BW1237" s="644"/>
      <c r="BX1237" s="776"/>
      <c r="BY1237" s="644"/>
      <c r="BZ1237" s="645"/>
      <c r="CA1237" s="338"/>
      <c r="CB1237" s="338"/>
      <c r="CC1237" s="338"/>
      <c r="CD1237" s="338"/>
      <c r="CE1237" s="338"/>
      <c r="CF1237" s="338"/>
    </row>
    <row r="1238" ht="15.75" customHeight="1">
      <c r="A1238" s="821"/>
      <c r="B1238" s="338"/>
      <c r="C1238" s="338"/>
      <c r="D1238" s="338"/>
      <c r="E1238" s="338"/>
      <c r="F1238" s="346"/>
      <c r="G1238" s="773">
        <f t="shared" ref="G1238:H1238" si="1065">L1238+N1238+P1238+R1238+T1238+V1238+X1238+Z1238+AB1238+AD1238+AF1238+AH1238+AJ1238+AL1238+AN1238+AP1238+AR1238+AT1238+AV1238+AX1238+AZ1238+BB1238+BD1238+BF1238+BH1238+BJ1238+BL1238+BN1238+BP1238+BR1238+BT1238</f>
        <v>0</v>
      </c>
      <c r="H1238" s="671">
        <f t="shared" si="1065"/>
        <v>0</v>
      </c>
      <c r="I1238" s="774">
        <f t="shared" si="1027"/>
        <v>0</v>
      </c>
      <c r="J1238" s="1193"/>
      <c r="K1238" s="407">
        <f t="shared" si="1028"/>
        <v>0</v>
      </c>
      <c r="L1238" s="640"/>
      <c r="M1238" s="642"/>
      <c r="N1238" s="640"/>
      <c r="O1238" s="642"/>
      <c r="P1238" s="640"/>
      <c r="Q1238" s="642"/>
      <c r="R1238" s="640"/>
      <c r="S1238" s="642"/>
      <c r="T1238" s="640"/>
      <c r="U1238" s="642"/>
      <c r="V1238" s="640"/>
      <c r="W1238" s="642"/>
      <c r="X1238" s="640"/>
      <c r="Y1238" s="642"/>
      <c r="Z1238" s="640"/>
      <c r="AA1238" s="642"/>
      <c r="AB1238" s="640"/>
      <c r="AC1238" s="642"/>
      <c r="AD1238" s="640"/>
      <c r="AE1238" s="642"/>
      <c r="AF1238" s="640"/>
      <c r="AG1238" s="642"/>
      <c r="AH1238" s="640"/>
      <c r="AI1238" s="642"/>
      <c r="AJ1238" s="640"/>
      <c r="AK1238" s="642"/>
      <c r="AL1238" s="640"/>
      <c r="AM1238" s="642"/>
      <c r="AN1238" s="640"/>
      <c r="AO1238" s="642"/>
      <c r="AP1238" s="646"/>
      <c r="AQ1238" s="642"/>
      <c r="AR1238" s="640"/>
      <c r="AS1238" s="642"/>
      <c r="AT1238" s="640"/>
      <c r="AU1238" s="642"/>
      <c r="AV1238" s="640"/>
      <c r="AW1238" s="642"/>
      <c r="AX1238" s="640"/>
      <c r="AY1238" s="642"/>
      <c r="AZ1238" s="640"/>
      <c r="BA1238" s="642"/>
      <c r="BB1238" s="640"/>
      <c r="BC1238" s="642"/>
      <c r="BD1238" s="640"/>
      <c r="BE1238" s="642"/>
      <c r="BF1238" s="640"/>
      <c r="BG1238" s="642"/>
      <c r="BH1238" s="640"/>
      <c r="BI1238" s="642"/>
      <c r="BJ1238" s="640"/>
      <c r="BK1238" s="642"/>
      <c r="BL1238" s="640"/>
      <c r="BM1238" s="642"/>
      <c r="BN1238" s="640"/>
      <c r="BO1238" s="642"/>
      <c r="BP1238" s="640"/>
      <c r="BQ1238" s="642"/>
      <c r="BR1238" s="640"/>
      <c r="BS1238" s="642"/>
      <c r="BT1238" s="640"/>
      <c r="BU1238" s="642"/>
      <c r="BV1238" s="643"/>
      <c r="BW1238" s="644"/>
      <c r="BX1238" s="776"/>
      <c r="BY1238" s="644"/>
      <c r="BZ1238" s="645"/>
      <c r="CA1238" s="338"/>
      <c r="CB1238" s="338"/>
      <c r="CC1238" s="338"/>
      <c r="CD1238" s="338"/>
      <c r="CE1238" s="338"/>
      <c r="CF1238" s="338"/>
    </row>
    <row r="1239" ht="15.75" customHeight="1">
      <c r="A1239" s="821"/>
      <c r="B1239" s="338"/>
      <c r="C1239" s="338"/>
      <c r="D1239" s="338"/>
      <c r="E1239" s="338"/>
      <c r="F1239" s="346"/>
      <c r="G1239" s="773">
        <f t="shared" ref="G1239:H1239" si="1066">L1239+N1239+P1239+R1239+T1239+V1239+X1239+Z1239+AB1239+AD1239+AF1239+AH1239+AJ1239+AL1239+AN1239+AP1239+AR1239+AT1239+AV1239+AX1239+AZ1239+BB1239+BD1239+BF1239+BH1239+BJ1239+BL1239+BN1239+BP1239+BR1239+BT1239</f>
        <v>0</v>
      </c>
      <c r="H1239" s="671">
        <f t="shared" si="1066"/>
        <v>0</v>
      </c>
      <c r="I1239" s="774">
        <f t="shared" si="1027"/>
        <v>0</v>
      </c>
      <c r="J1239" s="1193"/>
      <c r="K1239" s="407">
        <f t="shared" si="1028"/>
        <v>0</v>
      </c>
      <c r="L1239" s="640"/>
      <c r="M1239" s="642"/>
      <c r="N1239" s="640"/>
      <c r="O1239" s="642"/>
      <c r="P1239" s="640"/>
      <c r="Q1239" s="642"/>
      <c r="R1239" s="640"/>
      <c r="S1239" s="642"/>
      <c r="T1239" s="640"/>
      <c r="U1239" s="642"/>
      <c r="V1239" s="640"/>
      <c r="W1239" s="642"/>
      <c r="X1239" s="640"/>
      <c r="Y1239" s="642"/>
      <c r="Z1239" s="640"/>
      <c r="AA1239" s="642"/>
      <c r="AB1239" s="640"/>
      <c r="AC1239" s="642"/>
      <c r="AD1239" s="640"/>
      <c r="AE1239" s="642"/>
      <c r="AF1239" s="640"/>
      <c r="AG1239" s="642"/>
      <c r="AH1239" s="640"/>
      <c r="AI1239" s="642"/>
      <c r="AJ1239" s="640"/>
      <c r="AK1239" s="642"/>
      <c r="AL1239" s="640"/>
      <c r="AM1239" s="642"/>
      <c r="AN1239" s="640"/>
      <c r="AO1239" s="642"/>
      <c r="AP1239" s="646"/>
      <c r="AQ1239" s="642"/>
      <c r="AR1239" s="640"/>
      <c r="AS1239" s="642"/>
      <c r="AT1239" s="640"/>
      <c r="AU1239" s="642"/>
      <c r="AV1239" s="640"/>
      <c r="AW1239" s="642"/>
      <c r="AX1239" s="640"/>
      <c r="AY1239" s="642"/>
      <c r="AZ1239" s="640"/>
      <c r="BA1239" s="642"/>
      <c r="BB1239" s="640"/>
      <c r="BC1239" s="642"/>
      <c r="BD1239" s="640"/>
      <c r="BE1239" s="642"/>
      <c r="BF1239" s="640"/>
      <c r="BG1239" s="642"/>
      <c r="BH1239" s="640"/>
      <c r="BI1239" s="642"/>
      <c r="BJ1239" s="640"/>
      <c r="BK1239" s="642"/>
      <c r="BL1239" s="640"/>
      <c r="BM1239" s="642"/>
      <c r="BN1239" s="640"/>
      <c r="BO1239" s="642"/>
      <c r="BP1239" s="640"/>
      <c r="BQ1239" s="642"/>
      <c r="BR1239" s="640"/>
      <c r="BS1239" s="642"/>
      <c r="BT1239" s="640"/>
      <c r="BU1239" s="642"/>
      <c r="BV1239" s="643"/>
      <c r="BW1239" s="644"/>
      <c r="BX1239" s="776"/>
      <c r="BY1239" s="644"/>
      <c r="BZ1239" s="645"/>
      <c r="CA1239" s="338"/>
      <c r="CB1239" s="338"/>
      <c r="CC1239" s="338"/>
      <c r="CD1239" s="338"/>
      <c r="CE1239" s="338"/>
      <c r="CF1239" s="338"/>
    </row>
    <row r="1240" ht="15.75" customHeight="1">
      <c r="A1240" s="821"/>
      <c r="B1240" s="338"/>
      <c r="C1240" s="338"/>
      <c r="D1240" s="338"/>
      <c r="E1240" s="338"/>
      <c r="F1240" s="346"/>
      <c r="G1240" s="773">
        <f t="shared" ref="G1240:H1240" si="1067">L1240+N1240+P1240+R1240+T1240+V1240+X1240+Z1240+AB1240+AD1240+AF1240+AH1240+AJ1240+AL1240+AN1240+AP1240+AR1240+AT1240+AV1240+AX1240+AZ1240+BB1240+BD1240+BF1240+BH1240+BJ1240+BL1240+BN1240+BP1240+BR1240+BT1240</f>
        <v>0</v>
      </c>
      <c r="H1240" s="671">
        <f t="shared" si="1067"/>
        <v>0</v>
      </c>
      <c r="I1240" s="774">
        <f t="shared" si="1027"/>
        <v>0</v>
      </c>
      <c r="J1240" s="1193"/>
      <c r="K1240" s="407">
        <f t="shared" si="1028"/>
        <v>0</v>
      </c>
      <c r="L1240" s="640"/>
      <c r="M1240" s="642"/>
      <c r="N1240" s="640"/>
      <c r="O1240" s="642"/>
      <c r="P1240" s="640"/>
      <c r="Q1240" s="642"/>
      <c r="R1240" s="640"/>
      <c r="S1240" s="642"/>
      <c r="T1240" s="640"/>
      <c r="U1240" s="642"/>
      <c r="V1240" s="640"/>
      <c r="W1240" s="642"/>
      <c r="X1240" s="640"/>
      <c r="Y1240" s="642"/>
      <c r="Z1240" s="640"/>
      <c r="AA1240" s="642"/>
      <c r="AB1240" s="640"/>
      <c r="AC1240" s="642"/>
      <c r="AD1240" s="640"/>
      <c r="AE1240" s="642"/>
      <c r="AF1240" s="640"/>
      <c r="AG1240" s="642"/>
      <c r="AH1240" s="640"/>
      <c r="AI1240" s="642"/>
      <c r="AJ1240" s="640"/>
      <c r="AK1240" s="642"/>
      <c r="AL1240" s="640"/>
      <c r="AM1240" s="642"/>
      <c r="AN1240" s="640"/>
      <c r="AO1240" s="642"/>
      <c r="AP1240" s="646"/>
      <c r="AQ1240" s="642"/>
      <c r="AR1240" s="640"/>
      <c r="AS1240" s="642"/>
      <c r="AT1240" s="640"/>
      <c r="AU1240" s="642"/>
      <c r="AV1240" s="640"/>
      <c r="AW1240" s="642"/>
      <c r="AX1240" s="640"/>
      <c r="AY1240" s="642"/>
      <c r="AZ1240" s="640"/>
      <c r="BA1240" s="642"/>
      <c r="BB1240" s="640"/>
      <c r="BC1240" s="642"/>
      <c r="BD1240" s="640"/>
      <c r="BE1240" s="642"/>
      <c r="BF1240" s="640"/>
      <c r="BG1240" s="642"/>
      <c r="BH1240" s="640"/>
      <c r="BI1240" s="642"/>
      <c r="BJ1240" s="640"/>
      <c r="BK1240" s="642"/>
      <c r="BL1240" s="640"/>
      <c r="BM1240" s="642"/>
      <c r="BN1240" s="640"/>
      <c r="BO1240" s="642"/>
      <c r="BP1240" s="640"/>
      <c r="BQ1240" s="642"/>
      <c r="BR1240" s="640"/>
      <c r="BS1240" s="642"/>
      <c r="BT1240" s="640"/>
      <c r="BU1240" s="642"/>
      <c r="BV1240" s="643"/>
      <c r="BW1240" s="644"/>
      <c r="BX1240" s="776"/>
      <c r="BY1240" s="644"/>
      <c r="BZ1240" s="645"/>
      <c r="CA1240" s="338"/>
      <c r="CB1240" s="338"/>
      <c r="CC1240" s="338"/>
      <c r="CD1240" s="338"/>
      <c r="CE1240" s="338"/>
      <c r="CF1240" s="338"/>
    </row>
    <row r="1241" ht="15.75" customHeight="1">
      <c r="A1241" s="821"/>
      <c r="B1241" s="338"/>
      <c r="C1241" s="338"/>
      <c r="D1241" s="338"/>
      <c r="E1241" s="338"/>
      <c r="F1241" s="346"/>
      <c r="G1241" s="773">
        <f t="shared" ref="G1241:H1241" si="1068">L1241+N1241+P1241+R1241+T1241+V1241+X1241+Z1241+AB1241+AD1241+AF1241+AH1241+AJ1241+AL1241+AN1241+AP1241+AR1241+AT1241+AV1241+AX1241+AZ1241+BB1241+BD1241+BF1241+BH1241+BJ1241+BL1241+BN1241+BP1241+BR1241+BT1241</f>
        <v>0</v>
      </c>
      <c r="H1241" s="671">
        <f t="shared" si="1068"/>
        <v>0</v>
      </c>
      <c r="I1241" s="774">
        <f t="shared" si="1027"/>
        <v>0</v>
      </c>
      <c r="J1241" s="1193"/>
      <c r="K1241" s="407">
        <f t="shared" si="1028"/>
        <v>0</v>
      </c>
      <c r="L1241" s="640"/>
      <c r="M1241" s="642"/>
      <c r="N1241" s="640"/>
      <c r="O1241" s="642"/>
      <c r="P1241" s="640"/>
      <c r="Q1241" s="642"/>
      <c r="R1241" s="640"/>
      <c r="S1241" s="642"/>
      <c r="T1241" s="640"/>
      <c r="U1241" s="642"/>
      <c r="V1241" s="640"/>
      <c r="W1241" s="642"/>
      <c r="X1241" s="640"/>
      <c r="Y1241" s="642"/>
      <c r="Z1241" s="640"/>
      <c r="AA1241" s="642"/>
      <c r="AB1241" s="640"/>
      <c r="AC1241" s="642"/>
      <c r="AD1241" s="640"/>
      <c r="AE1241" s="642"/>
      <c r="AF1241" s="640"/>
      <c r="AG1241" s="642"/>
      <c r="AH1241" s="640"/>
      <c r="AI1241" s="642"/>
      <c r="AJ1241" s="640"/>
      <c r="AK1241" s="642"/>
      <c r="AL1241" s="640"/>
      <c r="AM1241" s="642"/>
      <c r="AN1241" s="640"/>
      <c r="AO1241" s="642"/>
      <c r="AP1241" s="646"/>
      <c r="AQ1241" s="642"/>
      <c r="AR1241" s="640"/>
      <c r="AS1241" s="642"/>
      <c r="AT1241" s="640"/>
      <c r="AU1241" s="642"/>
      <c r="AV1241" s="640"/>
      <c r="AW1241" s="642"/>
      <c r="AX1241" s="640"/>
      <c r="AY1241" s="642"/>
      <c r="AZ1241" s="640"/>
      <c r="BA1241" s="642"/>
      <c r="BB1241" s="640"/>
      <c r="BC1241" s="642"/>
      <c r="BD1241" s="640"/>
      <c r="BE1241" s="642"/>
      <c r="BF1241" s="640"/>
      <c r="BG1241" s="642"/>
      <c r="BH1241" s="640"/>
      <c r="BI1241" s="642"/>
      <c r="BJ1241" s="640"/>
      <c r="BK1241" s="642"/>
      <c r="BL1241" s="640"/>
      <c r="BM1241" s="642"/>
      <c r="BN1241" s="640"/>
      <c r="BO1241" s="642"/>
      <c r="BP1241" s="640"/>
      <c r="BQ1241" s="642"/>
      <c r="BR1241" s="640"/>
      <c r="BS1241" s="642"/>
      <c r="BT1241" s="640"/>
      <c r="BU1241" s="642"/>
      <c r="BV1241" s="643"/>
      <c r="BW1241" s="644"/>
      <c r="BX1241" s="776"/>
      <c r="BY1241" s="644"/>
      <c r="BZ1241" s="645"/>
      <c r="CA1241" s="338"/>
      <c r="CB1241" s="338"/>
      <c r="CC1241" s="338"/>
      <c r="CD1241" s="338"/>
      <c r="CE1241" s="338"/>
      <c r="CF1241" s="338"/>
    </row>
    <row r="1242" ht="15.75" customHeight="1">
      <c r="A1242" s="821"/>
      <c r="B1242" s="338"/>
      <c r="C1242" s="338"/>
      <c r="D1242" s="338"/>
      <c r="E1242" s="338"/>
      <c r="F1242" s="346"/>
      <c r="G1242" s="773">
        <f t="shared" ref="G1242:H1242" si="1069">L1242+N1242+P1242+R1242+T1242+V1242+X1242+Z1242+AB1242+AD1242+AF1242+AH1242+AJ1242+AL1242+AN1242+AP1242+AR1242+AT1242+AV1242+AX1242+AZ1242+BB1242+BD1242+BF1242+BH1242+BJ1242+BL1242+BN1242+BP1242+BR1242+BT1242</f>
        <v>0</v>
      </c>
      <c r="H1242" s="671">
        <f t="shared" si="1069"/>
        <v>0</v>
      </c>
      <c r="I1242" s="774">
        <f t="shared" si="1027"/>
        <v>0</v>
      </c>
      <c r="J1242" s="1193"/>
      <c r="K1242" s="407">
        <f t="shared" si="1028"/>
        <v>0</v>
      </c>
      <c r="L1242" s="640"/>
      <c r="M1242" s="642"/>
      <c r="N1242" s="640"/>
      <c r="O1242" s="642"/>
      <c r="P1242" s="640"/>
      <c r="Q1242" s="642"/>
      <c r="R1242" s="640"/>
      <c r="S1242" s="642"/>
      <c r="T1242" s="640"/>
      <c r="U1242" s="642"/>
      <c r="V1242" s="640"/>
      <c r="W1242" s="642"/>
      <c r="X1242" s="640"/>
      <c r="Y1242" s="642"/>
      <c r="Z1242" s="640"/>
      <c r="AA1242" s="642"/>
      <c r="AB1242" s="640"/>
      <c r="AC1242" s="642"/>
      <c r="AD1242" s="640"/>
      <c r="AE1242" s="642"/>
      <c r="AF1242" s="640"/>
      <c r="AG1242" s="642"/>
      <c r="AH1242" s="640"/>
      <c r="AI1242" s="642"/>
      <c r="AJ1242" s="640"/>
      <c r="AK1242" s="642"/>
      <c r="AL1242" s="640"/>
      <c r="AM1242" s="642"/>
      <c r="AN1242" s="640"/>
      <c r="AO1242" s="642"/>
      <c r="AP1242" s="646"/>
      <c r="AQ1242" s="642"/>
      <c r="AR1242" s="640"/>
      <c r="AS1242" s="642"/>
      <c r="AT1242" s="640"/>
      <c r="AU1242" s="642"/>
      <c r="AV1242" s="640"/>
      <c r="AW1242" s="642"/>
      <c r="AX1242" s="640"/>
      <c r="AY1242" s="642"/>
      <c r="AZ1242" s="640"/>
      <c r="BA1242" s="642"/>
      <c r="BB1242" s="640"/>
      <c r="BC1242" s="642"/>
      <c r="BD1242" s="640"/>
      <c r="BE1242" s="642"/>
      <c r="BF1242" s="640"/>
      <c r="BG1242" s="642"/>
      <c r="BH1242" s="640"/>
      <c r="BI1242" s="642"/>
      <c r="BJ1242" s="640"/>
      <c r="BK1242" s="642"/>
      <c r="BL1242" s="640"/>
      <c r="BM1242" s="642"/>
      <c r="BN1242" s="640"/>
      <c r="BO1242" s="642"/>
      <c r="BP1242" s="640"/>
      <c r="BQ1242" s="642"/>
      <c r="BR1242" s="640"/>
      <c r="BS1242" s="642"/>
      <c r="BT1242" s="640"/>
      <c r="BU1242" s="642"/>
      <c r="BV1242" s="643"/>
      <c r="BW1242" s="644"/>
      <c r="BX1242" s="776"/>
      <c r="BY1242" s="644"/>
      <c r="BZ1242" s="645"/>
      <c r="CA1242" s="338"/>
      <c r="CB1242" s="338"/>
      <c r="CC1242" s="338"/>
      <c r="CD1242" s="338"/>
      <c r="CE1242" s="338"/>
      <c r="CF1242" s="338"/>
    </row>
    <row r="1243" ht="15.75" customHeight="1">
      <c r="A1243" s="821"/>
      <c r="B1243" s="338"/>
      <c r="C1243" s="338"/>
      <c r="D1243" s="338"/>
      <c r="E1243" s="338"/>
      <c r="F1243" s="346"/>
      <c r="G1243" s="773">
        <f t="shared" ref="G1243:H1243" si="1070">L1243+N1243+P1243+R1243+T1243+V1243+X1243+Z1243+AB1243+AD1243+AF1243+AH1243+AJ1243+AL1243+AN1243+AP1243+AR1243+AT1243+AV1243+AX1243+AZ1243+BB1243+BD1243+BF1243+BH1243+BJ1243+BL1243+BN1243+BP1243+BR1243+BT1243</f>
        <v>0</v>
      </c>
      <c r="H1243" s="671">
        <f t="shared" si="1070"/>
        <v>0</v>
      </c>
      <c r="I1243" s="774">
        <f t="shared" si="1027"/>
        <v>0</v>
      </c>
      <c r="J1243" s="1193"/>
      <c r="K1243" s="407">
        <f t="shared" si="1028"/>
        <v>0</v>
      </c>
      <c r="L1243" s="640"/>
      <c r="M1243" s="642"/>
      <c r="N1243" s="640"/>
      <c r="O1243" s="642"/>
      <c r="P1243" s="640"/>
      <c r="Q1243" s="642"/>
      <c r="R1243" s="640"/>
      <c r="S1243" s="642"/>
      <c r="T1243" s="640"/>
      <c r="U1243" s="642"/>
      <c r="V1243" s="640"/>
      <c r="W1243" s="642"/>
      <c r="X1243" s="640"/>
      <c r="Y1243" s="642"/>
      <c r="Z1243" s="640"/>
      <c r="AA1243" s="642"/>
      <c r="AB1243" s="640"/>
      <c r="AC1243" s="642"/>
      <c r="AD1243" s="640"/>
      <c r="AE1243" s="642"/>
      <c r="AF1243" s="640"/>
      <c r="AG1243" s="642"/>
      <c r="AH1243" s="640"/>
      <c r="AI1243" s="642"/>
      <c r="AJ1243" s="640"/>
      <c r="AK1243" s="642"/>
      <c r="AL1243" s="640"/>
      <c r="AM1243" s="642"/>
      <c r="AN1243" s="640"/>
      <c r="AO1243" s="642"/>
      <c r="AP1243" s="646"/>
      <c r="AQ1243" s="642"/>
      <c r="AR1243" s="640"/>
      <c r="AS1243" s="642"/>
      <c r="AT1243" s="640"/>
      <c r="AU1243" s="642"/>
      <c r="AV1243" s="640"/>
      <c r="AW1243" s="642"/>
      <c r="AX1243" s="640"/>
      <c r="AY1243" s="642"/>
      <c r="AZ1243" s="640"/>
      <c r="BA1243" s="642"/>
      <c r="BB1243" s="640"/>
      <c r="BC1243" s="642"/>
      <c r="BD1243" s="640"/>
      <c r="BE1243" s="642"/>
      <c r="BF1243" s="640"/>
      <c r="BG1243" s="642"/>
      <c r="BH1243" s="640"/>
      <c r="BI1243" s="642"/>
      <c r="BJ1243" s="640"/>
      <c r="BK1243" s="642"/>
      <c r="BL1243" s="640"/>
      <c r="BM1243" s="642"/>
      <c r="BN1243" s="640"/>
      <c r="BO1243" s="642"/>
      <c r="BP1243" s="640"/>
      <c r="BQ1243" s="642"/>
      <c r="BR1243" s="640"/>
      <c r="BS1243" s="642"/>
      <c r="BT1243" s="640"/>
      <c r="BU1243" s="642"/>
      <c r="BV1243" s="643"/>
      <c r="BW1243" s="644"/>
      <c r="BX1243" s="776"/>
      <c r="BY1243" s="644"/>
      <c r="BZ1243" s="645"/>
      <c r="CA1243" s="338"/>
      <c r="CB1243" s="338"/>
      <c r="CC1243" s="338"/>
      <c r="CD1243" s="338"/>
      <c r="CE1243" s="338"/>
      <c r="CF1243" s="338"/>
    </row>
    <row r="1244" ht="15.75" customHeight="1">
      <c r="A1244" s="821"/>
      <c r="B1244" s="338"/>
      <c r="C1244" s="338"/>
      <c r="D1244" s="338"/>
      <c r="E1244" s="338"/>
      <c r="F1244" s="346"/>
      <c r="G1244" s="773">
        <f t="shared" ref="G1244:H1244" si="1071">L1244+N1244+P1244+R1244+T1244+V1244+X1244+Z1244+AB1244+AD1244+AF1244+AH1244+AJ1244+AL1244+AN1244+AP1244+AR1244+AT1244+AV1244+AX1244+AZ1244+BB1244+BD1244+BF1244+BH1244+BJ1244+BL1244+BN1244+BP1244+BR1244+BT1244</f>
        <v>0</v>
      </c>
      <c r="H1244" s="671">
        <f t="shared" si="1071"/>
        <v>0</v>
      </c>
      <c r="I1244" s="774">
        <f t="shared" si="1027"/>
        <v>0</v>
      </c>
      <c r="J1244" s="1193"/>
      <c r="K1244" s="407">
        <f t="shared" si="1028"/>
        <v>0</v>
      </c>
      <c r="L1244" s="640"/>
      <c r="M1244" s="642"/>
      <c r="N1244" s="640"/>
      <c r="O1244" s="642"/>
      <c r="P1244" s="640"/>
      <c r="Q1244" s="642"/>
      <c r="R1244" s="640"/>
      <c r="S1244" s="642"/>
      <c r="T1244" s="640"/>
      <c r="U1244" s="642"/>
      <c r="V1244" s="640"/>
      <c r="W1244" s="642"/>
      <c r="X1244" s="640"/>
      <c r="Y1244" s="642"/>
      <c r="Z1244" s="640"/>
      <c r="AA1244" s="642"/>
      <c r="AB1244" s="640"/>
      <c r="AC1244" s="642"/>
      <c r="AD1244" s="640"/>
      <c r="AE1244" s="642"/>
      <c r="AF1244" s="640"/>
      <c r="AG1244" s="642"/>
      <c r="AH1244" s="640"/>
      <c r="AI1244" s="642"/>
      <c r="AJ1244" s="640"/>
      <c r="AK1244" s="642"/>
      <c r="AL1244" s="640"/>
      <c r="AM1244" s="642"/>
      <c r="AN1244" s="640"/>
      <c r="AO1244" s="642"/>
      <c r="AP1244" s="646"/>
      <c r="AQ1244" s="642"/>
      <c r="AR1244" s="640"/>
      <c r="AS1244" s="642"/>
      <c r="AT1244" s="640"/>
      <c r="AU1244" s="642"/>
      <c r="AV1244" s="640"/>
      <c r="AW1244" s="642"/>
      <c r="AX1244" s="640"/>
      <c r="AY1244" s="642"/>
      <c r="AZ1244" s="640"/>
      <c r="BA1244" s="642"/>
      <c r="BB1244" s="640"/>
      <c r="BC1244" s="642"/>
      <c r="BD1244" s="640"/>
      <c r="BE1244" s="642"/>
      <c r="BF1244" s="640"/>
      <c r="BG1244" s="642"/>
      <c r="BH1244" s="640"/>
      <c r="BI1244" s="642"/>
      <c r="BJ1244" s="640"/>
      <c r="BK1244" s="642"/>
      <c r="BL1244" s="640"/>
      <c r="BM1244" s="642"/>
      <c r="BN1244" s="640"/>
      <c r="BO1244" s="642"/>
      <c r="BP1244" s="640"/>
      <c r="BQ1244" s="642"/>
      <c r="BR1244" s="640"/>
      <c r="BS1244" s="642"/>
      <c r="BT1244" s="640"/>
      <c r="BU1244" s="642"/>
      <c r="BV1244" s="643"/>
      <c r="BW1244" s="644"/>
      <c r="BX1244" s="776"/>
      <c r="BY1244" s="644"/>
      <c r="BZ1244" s="645"/>
      <c r="CA1244" s="338"/>
      <c r="CB1244" s="338"/>
      <c r="CC1244" s="338"/>
      <c r="CD1244" s="338"/>
      <c r="CE1244" s="338"/>
      <c r="CF1244" s="338"/>
    </row>
    <row r="1245" ht="15.75" customHeight="1">
      <c r="A1245" s="821"/>
      <c r="B1245" s="338"/>
      <c r="C1245" s="338"/>
      <c r="D1245" s="338"/>
      <c r="E1245" s="338"/>
      <c r="F1245" s="346"/>
      <c r="G1245" s="773">
        <f t="shared" ref="G1245:H1245" si="1072">L1245+N1245+P1245+R1245+T1245+V1245+X1245+Z1245+AB1245+AD1245+AF1245+AH1245+AJ1245+AL1245+AN1245+AP1245+AR1245+AT1245+AV1245+AX1245+AZ1245+BB1245+BD1245+BF1245+BH1245+BJ1245+BL1245+BN1245+BP1245+BR1245+BT1245</f>
        <v>0</v>
      </c>
      <c r="H1245" s="671">
        <f t="shared" si="1072"/>
        <v>0</v>
      </c>
      <c r="I1245" s="774">
        <f t="shared" si="1027"/>
        <v>0</v>
      </c>
      <c r="J1245" s="1193"/>
      <c r="K1245" s="407">
        <f t="shared" si="1028"/>
        <v>0</v>
      </c>
      <c r="L1245" s="640"/>
      <c r="M1245" s="642"/>
      <c r="N1245" s="640"/>
      <c r="O1245" s="642"/>
      <c r="P1245" s="640"/>
      <c r="Q1245" s="642"/>
      <c r="R1245" s="640"/>
      <c r="S1245" s="642"/>
      <c r="T1245" s="640"/>
      <c r="U1245" s="642"/>
      <c r="V1245" s="640"/>
      <c r="W1245" s="642"/>
      <c r="X1245" s="640"/>
      <c r="Y1245" s="642"/>
      <c r="Z1245" s="640"/>
      <c r="AA1245" s="642"/>
      <c r="AB1245" s="640"/>
      <c r="AC1245" s="642"/>
      <c r="AD1245" s="640"/>
      <c r="AE1245" s="642"/>
      <c r="AF1245" s="640"/>
      <c r="AG1245" s="642"/>
      <c r="AH1245" s="640"/>
      <c r="AI1245" s="642"/>
      <c r="AJ1245" s="640"/>
      <c r="AK1245" s="642"/>
      <c r="AL1245" s="640"/>
      <c r="AM1245" s="642"/>
      <c r="AN1245" s="640"/>
      <c r="AO1245" s="642"/>
      <c r="AP1245" s="646"/>
      <c r="AQ1245" s="642"/>
      <c r="AR1245" s="640"/>
      <c r="AS1245" s="642"/>
      <c r="AT1245" s="640"/>
      <c r="AU1245" s="642"/>
      <c r="AV1245" s="640"/>
      <c r="AW1245" s="642"/>
      <c r="AX1245" s="640"/>
      <c r="AY1245" s="642"/>
      <c r="AZ1245" s="640"/>
      <c r="BA1245" s="642"/>
      <c r="BB1245" s="640"/>
      <c r="BC1245" s="642"/>
      <c r="BD1245" s="640"/>
      <c r="BE1245" s="642"/>
      <c r="BF1245" s="640"/>
      <c r="BG1245" s="642"/>
      <c r="BH1245" s="640"/>
      <c r="BI1245" s="642"/>
      <c r="BJ1245" s="640"/>
      <c r="BK1245" s="642"/>
      <c r="BL1245" s="640"/>
      <c r="BM1245" s="642"/>
      <c r="BN1245" s="640"/>
      <c r="BO1245" s="642"/>
      <c r="BP1245" s="640"/>
      <c r="BQ1245" s="642"/>
      <c r="BR1245" s="640"/>
      <c r="BS1245" s="642"/>
      <c r="BT1245" s="640"/>
      <c r="BU1245" s="642"/>
      <c r="BV1245" s="643"/>
      <c r="BW1245" s="644"/>
      <c r="BX1245" s="776"/>
      <c r="BY1245" s="644"/>
      <c r="BZ1245" s="645"/>
      <c r="CA1245" s="338"/>
      <c r="CB1245" s="338"/>
      <c r="CC1245" s="338"/>
      <c r="CD1245" s="338"/>
      <c r="CE1245" s="338"/>
      <c r="CF1245" s="338"/>
    </row>
    <row r="1246" ht="15.75" customHeight="1">
      <c r="A1246" s="821"/>
      <c r="B1246" s="338"/>
      <c r="C1246" s="338"/>
      <c r="D1246" s="338"/>
      <c r="E1246" s="338"/>
      <c r="F1246" s="346"/>
      <c r="G1246" s="773">
        <f t="shared" ref="G1246:H1246" si="1073">L1246+N1246+P1246+R1246+T1246+V1246+X1246+Z1246+AB1246+AD1246+AF1246+AH1246+AJ1246+AL1246+AN1246+AP1246+AR1246+AT1246+AV1246+AX1246+AZ1246+BB1246+BD1246+BF1246+BH1246+BJ1246+BL1246+BN1246+BP1246+BR1246+BT1246</f>
        <v>0</v>
      </c>
      <c r="H1246" s="671">
        <f t="shared" si="1073"/>
        <v>0</v>
      </c>
      <c r="I1246" s="774">
        <f t="shared" si="1027"/>
        <v>0</v>
      </c>
      <c r="J1246" s="1193"/>
      <c r="K1246" s="407">
        <f t="shared" si="1028"/>
        <v>0</v>
      </c>
      <c r="L1246" s="640"/>
      <c r="M1246" s="642"/>
      <c r="N1246" s="640"/>
      <c r="O1246" s="642"/>
      <c r="P1246" s="640"/>
      <c r="Q1246" s="642"/>
      <c r="R1246" s="640"/>
      <c r="S1246" s="642"/>
      <c r="T1246" s="640"/>
      <c r="U1246" s="642"/>
      <c r="V1246" s="640"/>
      <c r="W1246" s="642"/>
      <c r="X1246" s="640"/>
      <c r="Y1246" s="642"/>
      <c r="Z1246" s="640"/>
      <c r="AA1246" s="642"/>
      <c r="AB1246" s="640"/>
      <c r="AC1246" s="642"/>
      <c r="AD1246" s="640"/>
      <c r="AE1246" s="642"/>
      <c r="AF1246" s="640"/>
      <c r="AG1246" s="642"/>
      <c r="AH1246" s="640"/>
      <c r="AI1246" s="642"/>
      <c r="AJ1246" s="640"/>
      <c r="AK1246" s="642"/>
      <c r="AL1246" s="640"/>
      <c r="AM1246" s="642"/>
      <c r="AN1246" s="640"/>
      <c r="AO1246" s="642"/>
      <c r="AP1246" s="646"/>
      <c r="AQ1246" s="642"/>
      <c r="AR1246" s="640"/>
      <c r="AS1246" s="642"/>
      <c r="AT1246" s="640"/>
      <c r="AU1246" s="642"/>
      <c r="AV1246" s="640"/>
      <c r="AW1246" s="642"/>
      <c r="AX1246" s="640"/>
      <c r="AY1246" s="642"/>
      <c r="AZ1246" s="640"/>
      <c r="BA1246" s="642"/>
      <c r="BB1246" s="640"/>
      <c r="BC1246" s="642"/>
      <c r="BD1246" s="640"/>
      <c r="BE1246" s="642"/>
      <c r="BF1246" s="640"/>
      <c r="BG1246" s="642"/>
      <c r="BH1246" s="640"/>
      <c r="BI1246" s="642"/>
      <c r="BJ1246" s="640"/>
      <c r="BK1246" s="642"/>
      <c r="BL1246" s="640"/>
      <c r="BM1246" s="642"/>
      <c r="BN1246" s="640"/>
      <c r="BO1246" s="642"/>
      <c r="BP1246" s="640"/>
      <c r="BQ1246" s="642"/>
      <c r="BR1246" s="640"/>
      <c r="BS1246" s="642"/>
      <c r="BT1246" s="640"/>
      <c r="BU1246" s="642"/>
      <c r="BV1246" s="643"/>
      <c r="BW1246" s="644"/>
      <c r="BX1246" s="776"/>
      <c r="BY1246" s="644"/>
      <c r="BZ1246" s="645"/>
      <c r="CA1246" s="338"/>
      <c r="CB1246" s="338"/>
      <c r="CC1246" s="338"/>
      <c r="CD1246" s="338"/>
      <c r="CE1246" s="338"/>
      <c r="CF1246" s="338"/>
    </row>
    <row r="1247" ht="15.75" customHeight="1">
      <c r="A1247" s="821"/>
      <c r="B1247" s="338"/>
      <c r="C1247" s="338"/>
      <c r="D1247" s="338"/>
      <c r="E1247" s="338"/>
      <c r="F1247" s="346"/>
      <c r="G1247" s="773">
        <f t="shared" ref="G1247:H1247" si="1074">L1247+N1247+P1247+R1247+T1247+V1247+X1247+Z1247+AB1247+AD1247+AF1247+AH1247+AJ1247+AL1247+AN1247+AP1247+AR1247+AT1247+AV1247+AX1247+AZ1247+BB1247+BD1247+BF1247+BH1247+BJ1247+BL1247+BN1247+BP1247+BR1247+BT1247</f>
        <v>0</v>
      </c>
      <c r="H1247" s="671">
        <f t="shared" si="1074"/>
        <v>0</v>
      </c>
      <c r="I1247" s="774">
        <f t="shared" si="1027"/>
        <v>0</v>
      </c>
      <c r="J1247" s="1193"/>
      <c r="K1247" s="407">
        <f t="shared" si="1028"/>
        <v>0</v>
      </c>
      <c r="L1247" s="640"/>
      <c r="M1247" s="642"/>
      <c r="N1247" s="640"/>
      <c r="O1247" s="642"/>
      <c r="P1247" s="640"/>
      <c r="Q1247" s="642"/>
      <c r="R1247" s="640"/>
      <c r="S1247" s="642"/>
      <c r="T1247" s="640"/>
      <c r="U1247" s="642"/>
      <c r="V1247" s="640"/>
      <c r="W1247" s="642"/>
      <c r="X1247" s="640"/>
      <c r="Y1247" s="642"/>
      <c r="Z1247" s="640"/>
      <c r="AA1247" s="642"/>
      <c r="AB1247" s="640"/>
      <c r="AC1247" s="642"/>
      <c r="AD1247" s="640"/>
      <c r="AE1247" s="642"/>
      <c r="AF1247" s="640"/>
      <c r="AG1247" s="642"/>
      <c r="AH1247" s="640"/>
      <c r="AI1247" s="642"/>
      <c r="AJ1247" s="640"/>
      <c r="AK1247" s="642"/>
      <c r="AL1247" s="640"/>
      <c r="AM1247" s="642"/>
      <c r="AN1247" s="640"/>
      <c r="AO1247" s="642"/>
      <c r="AP1247" s="646"/>
      <c r="AQ1247" s="642"/>
      <c r="AR1247" s="640"/>
      <c r="AS1247" s="642"/>
      <c r="AT1247" s="640"/>
      <c r="AU1247" s="642"/>
      <c r="AV1247" s="640"/>
      <c r="AW1247" s="642"/>
      <c r="AX1247" s="640"/>
      <c r="AY1247" s="642"/>
      <c r="AZ1247" s="640"/>
      <c r="BA1247" s="642"/>
      <c r="BB1247" s="640"/>
      <c r="BC1247" s="642"/>
      <c r="BD1247" s="640"/>
      <c r="BE1247" s="642"/>
      <c r="BF1247" s="640"/>
      <c r="BG1247" s="642"/>
      <c r="BH1247" s="640"/>
      <c r="BI1247" s="642"/>
      <c r="BJ1247" s="640"/>
      <c r="BK1247" s="642"/>
      <c r="BL1247" s="640"/>
      <c r="BM1247" s="642"/>
      <c r="BN1247" s="640"/>
      <c r="BO1247" s="642"/>
      <c r="BP1247" s="640"/>
      <c r="BQ1247" s="642"/>
      <c r="BR1247" s="640"/>
      <c r="BS1247" s="642"/>
      <c r="BT1247" s="640"/>
      <c r="BU1247" s="642"/>
      <c r="BV1247" s="643"/>
      <c r="BW1247" s="644"/>
      <c r="BX1247" s="776"/>
      <c r="BY1247" s="644"/>
      <c r="BZ1247" s="645"/>
      <c r="CA1247" s="338"/>
      <c r="CB1247" s="338"/>
      <c r="CC1247" s="338"/>
      <c r="CD1247" s="338"/>
      <c r="CE1247" s="338"/>
      <c r="CF1247" s="338"/>
    </row>
    <row r="1248" ht="15.75" customHeight="1">
      <c r="A1248" s="821"/>
      <c r="B1248" s="338"/>
      <c r="C1248" s="338"/>
      <c r="D1248" s="338"/>
      <c r="E1248" s="338"/>
      <c r="F1248" s="346"/>
      <c r="G1248" s="773">
        <f t="shared" ref="G1248:H1248" si="1075">L1248+N1248+P1248+R1248+T1248+V1248+X1248+Z1248+AB1248+AD1248+AF1248+AH1248+AJ1248+AL1248+AN1248+AP1248+AR1248+AT1248+AV1248+AX1248+AZ1248+BB1248+BD1248+BF1248+BH1248+BJ1248+BL1248+BN1248+BP1248+BR1248+BT1248</f>
        <v>0</v>
      </c>
      <c r="H1248" s="671">
        <f t="shared" si="1075"/>
        <v>0</v>
      </c>
      <c r="I1248" s="774">
        <f t="shared" si="1027"/>
        <v>0</v>
      </c>
      <c r="J1248" s="1193"/>
      <c r="K1248" s="407">
        <f t="shared" si="1028"/>
        <v>0</v>
      </c>
      <c r="L1248" s="640"/>
      <c r="M1248" s="642"/>
      <c r="N1248" s="640"/>
      <c r="O1248" s="642"/>
      <c r="P1248" s="640"/>
      <c r="Q1248" s="642"/>
      <c r="R1248" s="640"/>
      <c r="S1248" s="642"/>
      <c r="T1248" s="640"/>
      <c r="U1248" s="642"/>
      <c r="V1248" s="640"/>
      <c r="W1248" s="642"/>
      <c r="X1248" s="640"/>
      <c r="Y1248" s="642"/>
      <c r="Z1248" s="640"/>
      <c r="AA1248" s="642"/>
      <c r="AB1248" s="640"/>
      <c r="AC1248" s="642"/>
      <c r="AD1248" s="640"/>
      <c r="AE1248" s="642"/>
      <c r="AF1248" s="640"/>
      <c r="AG1248" s="642"/>
      <c r="AH1248" s="640"/>
      <c r="AI1248" s="642"/>
      <c r="AJ1248" s="640"/>
      <c r="AK1248" s="642"/>
      <c r="AL1248" s="640"/>
      <c r="AM1248" s="642"/>
      <c r="AN1248" s="640"/>
      <c r="AO1248" s="642"/>
      <c r="AP1248" s="646"/>
      <c r="AQ1248" s="642"/>
      <c r="AR1248" s="640"/>
      <c r="AS1248" s="642"/>
      <c r="AT1248" s="640"/>
      <c r="AU1248" s="642"/>
      <c r="AV1248" s="640"/>
      <c r="AW1248" s="642"/>
      <c r="AX1248" s="640"/>
      <c r="AY1248" s="642"/>
      <c r="AZ1248" s="640"/>
      <c r="BA1248" s="642"/>
      <c r="BB1248" s="640"/>
      <c r="BC1248" s="642"/>
      <c r="BD1248" s="640"/>
      <c r="BE1248" s="642"/>
      <c r="BF1248" s="640"/>
      <c r="BG1248" s="642"/>
      <c r="BH1248" s="640"/>
      <c r="BI1248" s="642"/>
      <c r="BJ1248" s="640"/>
      <c r="BK1248" s="642"/>
      <c r="BL1248" s="640"/>
      <c r="BM1248" s="642"/>
      <c r="BN1248" s="640"/>
      <c r="BO1248" s="642"/>
      <c r="BP1248" s="640"/>
      <c r="BQ1248" s="642"/>
      <c r="BR1248" s="640"/>
      <c r="BS1248" s="642"/>
      <c r="BT1248" s="640"/>
      <c r="BU1248" s="642"/>
      <c r="BV1248" s="643"/>
      <c r="BW1248" s="644"/>
      <c r="BX1248" s="776"/>
      <c r="BY1248" s="644"/>
      <c r="BZ1248" s="645"/>
      <c r="CA1248" s="338"/>
      <c r="CB1248" s="338"/>
      <c r="CC1248" s="338"/>
      <c r="CD1248" s="338"/>
      <c r="CE1248" s="338"/>
      <c r="CF1248" s="338"/>
    </row>
    <row r="1249" ht="15.75" customHeight="1">
      <c r="A1249" s="821"/>
      <c r="B1249" s="338"/>
      <c r="C1249" s="338"/>
      <c r="D1249" s="338"/>
      <c r="E1249" s="338"/>
      <c r="F1249" s="346"/>
      <c r="G1249" s="773">
        <f t="shared" ref="G1249:H1249" si="1076">L1249+N1249+P1249+R1249+T1249+V1249+X1249+Z1249+AB1249+AD1249+AF1249+AH1249+AJ1249+AL1249+AN1249+AP1249+AR1249+AT1249+AV1249+AX1249+AZ1249+BB1249+BD1249+BF1249+BH1249+BJ1249+BL1249+BN1249+BP1249+BR1249+BT1249</f>
        <v>0</v>
      </c>
      <c r="H1249" s="671">
        <f t="shared" si="1076"/>
        <v>0</v>
      </c>
      <c r="I1249" s="774">
        <f t="shared" si="1027"/>
        <v>0</v>
      </c>
      <c r="J1249" s="1193"/>
      <c r="K1249" s="407">
        <f t="shared" si="1028"/>
        <v>0</v>
      </c>
      <c r="L1249" s="640"/>
      <c r="M1249" s="642"/>
      <c r="N1249" s="640"/>
      <c r="O1249" s="642"/>
      <c r="P1249" s="640"/>
      <c r="Q1249" s="642"/>
      <c r="R1249" s="640"/>
      <c r="S1249" s="642"/>
      <c r="T1249" s="640"/>
      <c r="U1249" s="642"/>
      <c r="V1249" s="640"/>
      <c r="W1249" s="642"/>
      <c r="X1249" s="640"/>
      <c r="Y1249" s="642"/>
      <c r="Z1249" s="640"/>
      <c r="AA1249" s="642"/>
      <c r="AB1249" s="640"/>
      <c r="AC1249" s="642"/>
      <c r="AD1249" s="640"/>
      <c r="AE1249" s="642"/>
      <c r="AF1249" s="640"/>
      <c r="AG1249" s="642"/>
      <c r="AH1249" s="640"/>
      <c r="AI1249" s="642"/>
      <c r="AJ1249" s="640"/>
      <c r="AK1249" s="642"/>
      <c r="AL1249" s="640"/>
      <c r="AM1249" s="642"/>
      <c r="AN1249" s="640"/>
      <c r="AO1249" s="642"/>
      <c r="AP1249" s="646"/>
      <c r="AQ1249" s="642"/>
      <c r="AR1249" s="640"/>
      <c r="AS1249" s="642"/>
      <c r="AT1249" s="640"/>
      <c r="AU1249" s="642"/>
      <c r="AV1249" s="640"/>
      <c r="AW1249" s="642"/>
      <c r="AX1249" s="640"/>
      <c r="AY1249" s="642"/>
      <c r="AZ1249" s="640"/>
      <c r="BA1249" s="642"/>
      <c r="BB1249" s="640"/>
      <c r="BC1249" s="642"/>
      <c r="BD1249" s="640"/>
      <c r="BE1249" s="642"/>
      <c r="BF1249" s="640"/>
      <c r="BG1249" s="642"/>
      <c r="BH1249" s="640"/>
      <c r="BI1249" s="642"/>
      <c r="BJ1249" s="640"/>
      <c r="BK1249" s="642"/>
      <c r="BL1249" s="640"/>
      <c r="BM1249" s="642"/>
      <c r="BN1249" s="640"/>
      <c r="BO1249" s="642"/>
      <c r="BP1249" s="640"/>
      <c r="BQ1249" s="642"/>
      <c r="BR1249" s="640"/>
      <c r="BS1249" s="642"/>
      <c r="BT1249" s="640"/>
      <c r="BU1249" s="642"/>
      <c r="BV1249" s="643"/>
      <c r="BW1249" s="644"/>
      <c r="BX1249" s="776"/>
      <c r="BY1249" s="644"/>
      <c r="BZ1249" s="645"/>
      <c r="CA1249" s="338"/>
      <c r="CB1249" s="338"/>
      <c r="CC1249" s="338"/>
      <c r="CD1249" s="338"/>
      <c r="CE1249" s="338"/>
      <c r="CF1249" s="338"/>
    </row>
    <row r="1250" ht="15.75" customHeight="1">
      <c r="A1250" s="821"/>
      <c r="B1250" s="338"/>
      <c r="C1250" s="338"/>
      <c r="D1250" s="338"/>
      <c r="E1250" s="338"/>
      <c r="F1250" s="346"/>
      <c r="G1250" s="773">
        <f t="shared" ref="G1250:H1250" si="1077">L1250+N1250+P1250+R1250+T1250+V1250+X1250+Z1250+AB1250+AD1250+AF1250+AH1250+AJ1250+AL1250+AN1250+AP1250+AR1250+AT1250+AV1250+AX1250+AZ1250+BB1250+BD1250+BF1250+BH1250+BJ1250+BL1250+BN1250+BP1250+BR1250+BT1250</f>
        <v>0</v>
      </c>
      <c r="H1250" s="671">
        <f t="shared" si="1077"/>
        <v>0</v>
      </c>
      <c r="I1250" s="774">
        <f t="shared" si="1027"/>
        <v>0</v>
      </c>
      <c r="J1250" s="1193"/>
      <c r="K1250" s="407">
        <f t="shared" si="1028"/>
        <v>0</v>
      </c>
      <c r="L1250" s="640"/>
      <c r="M1250" s="642"/>
      <c r="N1250" s="640"/>
      <c r="O1250" s="642"/>
      <c r="P1250" s="640"/>
      <c r="Q1250" s="642"/>
      <c r="R1250" s="640"/>
      <c r="S1250" s="642"/>
      <c r="T1250" s="640"/>
      <c r="U1250" s="642"/>
      <c r="V1250" s="640"/>
      <c r="W1250" s="642"/>
      <c r="X1250" s="640"/>
      <c r="Y1250" s="642"/>
      <c r="Z1250" s="640"/>
      <c r="AA1250" s="642"/>
      <c r="AB1250" s="640"/>
      <c r="AC1250" s="642"/>
      <c r="AD1250" s="640"/>
      <c r="AE1250" s="642"/>
      <c r="AF1250" s="640"/>
      <c r="AG1250" s="642"/>
      <c r="AH1250" s="640"/>
      <c r="AI1250" s="642"/>
      <c r="AJ1250" s="640"/>
      <c r="AK1250" s="642"/>
      <c r="AL1250" s="640"/>
      <c r="AM1250" s="642"/>
      <c r="AN1250" s="640"/>
      <c r="AO1250" s="642"/>
      <c r="AP1250" s="646"/>
      <c r="AQ1250" s="642"/>
      <c r="AR1250" s="640"/>
      <c r="AS1250" s="642"/>
      <c r="AT1250" s="640"/>
      <c r="AU1250" s="642"/>
      <c r="AV1250" s="640"/>
      <c r="AW1250" s="642"/>
      <c r="AX1250" s="640"/>
      <c r="AY1250" s="642"/>
      <c r="AZ1250" s="640"/>
      <c r="BA1250" s="642"/>
      <c r="BB1250" s="640"/>
      <c r="BC1250" s="642"/>
      <c r="BD1250" s="640"/>
      <c r="BE1250" s="642"/>
      <c r="BF1250" s="640"/>
      <c r="BG1250" s="642"/>
      <c r="BH1250" s="640"/>
      <c r="BI1250" s="642"/>
      <c r="BJ1250" s="640"/>
      <c r="BK1250" s="642"/>
      <c r="BL1250" s="640"/>
      <c r="BM1250" s="642"/>
      <c r="BN1250" s="640"/>
      <c r="BO1250" s="642"/>
      <c r="BP1250" s="640"/>
      <c r="BQ1250" s="642"/>
      <c r="BR1250" s="640"/>
      <c r="BS1250" s="642"/>
      <c r="BT1250" s="640"/>
      <c r="BU1250" s="642"/>
      <c r="BV1250" s="643"/>
      <c r="BW1250" s="644"/>
      <c r="BX1250" s="776"/>
      <c r="BY1250" s="644"/>
      <c r="BZ1250" s="645"/>
      <c r="CA1250" s="338"/>
      <c r="CB1250" s="338"/>
      <c r="CC1250" s="338"/>
      <c r="CD1250" s="338"/>
      <c r="CE1250" s="338"/>
      <c r="CF1250" s="338"/>
    </row>
    <row r="1251" ht="15.75" customHeight="1">
      <c r="A1251" s="821"/>
      <c r="B1251" s="338"/>
      <c r="C1251" s="338"/>
      <c r="D1251" s="338"/>
      <c r="E1251" s="338"/>
      <c r="F1251" s="346"/>
      <c r="G1251" s="773">
        <f t="shared" ref="G1251:H1251" si="1078">L1251+N1251+P1251+R1251+T1251+V1251+X1251+Z1251+AB1251+AD1251+AF1251+AH1251+AJ1251+AL1251+AN1251+AP1251+AR1251+AT1251+AV1251+AX1251+AZ1251+BB1251+BD1251+BF1251+BH1251+BJ1251+BL1251+BN1251+BP1251+BR1251+BT1251</f>
        <v>0</v>
      </c>
      <c r="H1251" s="671">
        <f t="shared" si="1078"/>
        <v>0</v>
      </c>
      <c r="I1251" s="774">
        <f t="shared" si="1027"/>
        <v>0</v>
      </c>
      <c r="J1251" s="1193"/>
      <c r="K1251" s="407">
        <f t="shared" si="1028"/>
        <v>0</v>
      </c>
      <c r="L1251" s="640"/>
      <c r="M1251" s="642"/>
      <c r="N1251" s="640"/>
      <c r="O1251" s="642"/>
      <c r="P1251" s="640"/>
      <c r="Q1251" s="642"/>
      <c r="R1251" s="640"/>
      <c r="S1251" s="642"/>
      <c r="T1251" s="640"/>
      <c r="U1251" s="642"/>
      <c r="V1251" s="640"/>
      <c r="W1251" s="642"/>
      <c r="X1251" s="640"/>
      <c r="Y1251" s="642"/>
      <c r="Z1251" s="640"/>
      <c r="AA1251" s="642"/>
      <c r="AB1251" s="640"/>
      <c r="AC1251" s="642"/>
      <c r="AD1251" s="640"/>
      <c r="AE1251" s="642"/>
      <c r="AF1251" s="640"/>
      <c r="AG1251" s="642"/>
      <c r="AH1251" s="640"/>
      <c r="AI1251" s="642"/>
      <c r="AJ1251" s="640"/>
      <c r="AK1251" s="642"/>
      <c r="AL1251" s="640"/>
      <c r="AM1251" s="642"/>
      <c r="AN1251" s="640"/>
      <c r="AO1251" s="642"/>
      <c r="AP1251" s="646"/>
      <c r="AQ1251" s="642"/>
      <c r="AR1251" s="640"/>
      <c r="AS1251" s="642"/>
      <c r="AT1251" s="640"/>
      <c r="AU1251" s="642"/>
      <c r="AV1251" s="640"/>
      <c r="AW1251" s="642"/>
      <c r="AX1251" s="640"/>
      <c r="AY1251" s="642"/>
      <c r="AZ1251" s="640"/>
      <c r="BA1251" s="642"/>
      <c r="BB1251" s="640"/>
      <c r="BC1251" s="642"/>
      <c r="BD1251" s="640"/>
      <c r="BE1251" s="642"/>
      <c r="BF1251" s="640"/>
      <c r="BG1251" s="642"/>
      <c r="BH1251" s="640"/>
      <c r="BI1251" s="642"/>
      <c r="BJ1251" s="640"/>
      <c r="BK1251" s="642"/>
      <c r="BL1251" s="640"/>
      <c r="BM1251" s="642"/>
      <c r="BN1251" s="640"/>
      <c r="BO1251" s="642"/>
      <c r="BP1251" s="640"/>
      <c r="BQ1251" s="642"/>
      <c r="BR1251" s="640"/>
      <c r="BS1251" s="642"/>
      <c r="BT1251" s="640"/>
      <c r="BU1251" s="642"/>
      <c r="BV1251" s="643"/>
      <c r="BW1251" s="644"/>
      <c r="BX1251" s="776"/>
      <c r="BY1251" s="644"/>
      <c r="BZ1251" s="645"/>
      <c r="CA1251" s="338"/>
      <c r="CB1251" s="338"/>
      <c r="CC1251" s="338"/>
      <c r="CD1251" s="338"/>
      <c r="CE1251" s="338"/>
      <c r="CF1251" s="338"/>
    </row>
    <row r="1252" ht="15.75" customHeight="1">
      <c r="A1252" s="821"/>
      <c r="B1252" s="338"/>
      <c r="C1252" s="338"/>
      <c r="D1252" s="338"/>
      <c r="E1252" s="338"/>
      <c r="F1252" s="346"/>
      <c r="G1252" s="773">
        <f t="shared" ref="G1252:H1252" si="1079">L1252+N1252+P1252+R1252+T1252+V1252+X1252+Z1252+AB1252+AD1252+AF1252+AH1252+AJ1252+AL1252+AN1252+AP1252+AR1252+AT1252+AV1252+AX1252+AZ1252+BB1252+BD1252+BF1252+BH1252+BJ1252+BL1252+BN1252+BP1252+BR1252+BT1252</f>
        <v>0</v>
      </c>
      <c r="H1252" s="671">
        <f t="shared" si="1079"/>
        <v>0</v>
      </c>
      <c r="I1252" s="774">
        <f t="shared" si="1027"/>
        <v>0</v>
      </c>
      <c r="J1252" s="1193"/>
      <c r="K1252" s="407">
        <f t="shared" si="1028"/>
        <v>0</v>
      </c>
      <c r="L1252" s="640"/>
      <c r="M1252" s="642"/>
      <c r="N1252" s="640"/>
      <c r="O1252" s="642"/>
      <c r="P1252" s="640"/>
      <c r="Q1252" s="642"/>
      <c r="R1252" s="640"/>
      <c r="S1252" s="642"/>
      <c r="T1252" s="640"/>
      <c r="U1252" s="642"/>
      <c r="V1252" s="640"/>
      <c r="W1252" s="642"/>
      <c r="X1252" s="640"/>
      <c r="Y1252" s="642"/>
      <c r="Z1252" s="640"/>
      <c r="AA1252" s="642"/>
      <c r="AB1252" s="640"/>
      <c r="AC1252" s="642"/>
      <c r="AD1252" s="640"/>
      <c r="AE1252" s="642"/>
      <c r="AF1252" s="640"/>
      <c r="AG1252" s="642"/>
      <c r="AH1252" s="640"/>
      <c r="AI1252" s="642"/>
      <c r="AJ1252" s="640"/>
      <c r="AK1252" s="642"/>
      <c r="AL1252" s="640"/>
      <c r="AM1252" s="642"/>
      <c r="AN1252" s="640"/>
      <c r="AO1252" s="642"/>
      <c r="AP1252" s="646"/>
      <c r="AQ1252" s="642"/>
      <c r="AR1252" s="640"/>
      <c r="AS1252" s="642"/>
      <c r="AT1252" s="640"/>
      <c r="AU1252" s="642"/>
      <c r="AV1252" s="640"/>
      <c r="AW1252" s="642"/>
      <c r="AX1252" s="640"/>
      <c r="AY1252" s="642"/>
      <c r="AZ1252" s="640"/>
      <c r="BA1252" s="642"/>
      <c r="BB1252" s="640"/>
      <c r="BC1252" s="642"/>
      <c r="BD1252" s="640"/>
      <c r="BE1252" s="642"/>
      <c r="BF1252" s="640"/>
      <c r="BG1252" s="642"/>
      <c r="BH1252" s="640"/>
      <c r="BI1252" s="642"/>
      <c r="BJ1252" s="640"/>
      <c r="BK1252" s="642"/>
      <c r="BL1252" s="640"/>
      <c r="BM1252" s="642"/>
      <c r="BN1252" s="640"/>
      <c r="BO1252" s="642"/>
      <c r="BP1252" s="640"/>
      <c r="BQ1252" s="642"/>
      <c r="BR1252" s="640"/>
      <c r="BS1252" s="642"/>
      <c r="BT1252" s="640"/>
      <c r="BU1252" s="642"/>
      <c r="BV1252" s="643"/>
      <c r="BW1252" s="644"/>
      <c r="BX1252" s="776"/>
      <c r="BY1252" s="644"/>
      <c r="BZ1252" s="645"/>
      <c r="CA1252" s="338"/>
      <c r="CB1252" s="338"/>
      <c r="CC1252" s="338"/>
      <c r="CD1252" s="338"/>
      <c r="CE1252" s="338"/>
      <c r="CF1252" s="338"/>
    </row>
    <row r="1253" ht="15.75" customHeight="1">
      <c r="A1253" s="821"/>
      <c r="B1253" s="338"/>
      <c r="C1253" s="338"/>
      <c r="D1253" s="338"/>
      <c r="E1253" s="338"/>
      <c r="F1253" s="346"/>
      <c r="G1253" s="773">
        <f t="shared" ref="G1253:H1253" si="1080">L1253+N1253+P1253+R1253+T1253+V1253+X1253+Z1253+AB1253+AD1253+AF1253+AH1253+AJ1253+AL1253+AN1253+AP1253+AR1253+AT1253+AV1253+AX1253+AZ1253+BB1253+BD1253+BF1253+BH1253+BJ1253+BL1253+BN1253+BP1253+BR1253+BT1253</f>
        <v>0</v>
      </c>
      <c r="H1253" s="671">
        <f t="shared" si="1080"/>
        <v>0</v>
      </c>
      <c r="I1253" s="774">
        <f t="shared" si="1027"/>
        <v>0</v>
      </c>
      <c r="J1253" s="1193"/>
      <c r="K1253" s="407">
        <f t="shared" si="1028"/>
        <v>0</v>
      </c>
      <c r="L1253" s="640"/>
      <c r="M1253" s="642"/>
      <c r="N1253" s="640"/>
      <c r="O1253" s="642"/>
      <c r="P1253" s="640"/>
      <c r="Q1253" s="642"/>
      <c r="R1253" s="640"/>
      <c r="S1253" s="642"/>
      <c r="T1253" s="640"/>
      <c r="U1253" s="642"/>
      <c r="V1253" s="640"/>
      <c r="W1253" s="642"/>
      <c r="X1253" s="640"/>
      <c r="Y1253" s="642"/>
      <c r="Z1253" s="640"/>
      <c r="AA1253" s="642"/>
      <c r="AB1253" s="640"/>
      <c r="AC1253" s="642"/>
      <c r="AD1253" s="640"/>
      <c r="AE1253" s="642"/>
      <c r="AF1253" s="640"/>
      <c r="AG1253" s="642"/>
      <c r="AH1253" s="640"/>
      <c r="AI1253" s="642"/>
      <c r="AJ1253" s="640"/>
      <c r="AK1253" s="642"/>
      <c r="AL1253" s="640"/>
      <c r="AM1253" s="642"/>
      <c r="AN1253" s="640"/>
      <c r="AO1253" s="642"/>
      <c r="AP1253" s="646"/>
      <c r="AQ1253" s="642"/>
      <c r="AR1253" s="640"/>
      <c r="AS1253" s="642"/>
      <c r="AT1253" s="640"/>
      <c r="AU1253" s="642"/>
      <c r="AV1253" s="640"/>
      <c r="AW1253" s="642"/>
      <c r="AX1253" s="640"/>
      <c r="AY1253" s="642"/>
      <c r="AZ1253" s="640"/>
      <c r="BA1253" s="642"/>
      <c r="BB1253" s="640"/>
      <c r="BC1253" s="642"/>
      <c r="BD1253" s="640"/>
      <c r="BE1253" s="642"/>
      <c r="BF1253" s="640"/>
      <c r="BG1253" s="642"/>
      <c r="BH1253" s="640"/>
      <c r="BI1253" s="642"/>
      <c r="BJ1253" s="640"/>
      <c r="BK1253" s="642"/>
      <c r="BL1253" s="640"/>
      <c r="BM1253" s="642"/>
      <c r="BN1253" s="640"/>
      <c r="BO1253" s="642"/>
      <c r="BP1253" s="640"/>
      <c r="BQ1253" s="642"/>
      <c r="BR1253" s="640"/>
      <c r="BS1253" s="642"/>
      <c r="BT1253" s="640"/>
      <c r="BU1253" s="642"/>
      <c r="BV1253" s="643"/>
      <c r="BW1253" s="644"/>
      <c r="BX1253" s="776"/>
      <c r="BY1253" s="644"/>
      <c r="BZ1253" s="645"/>
      <c r="CA1253" s="338"/>
      <c r="CB1253" s="338"/>
      <c r="CC1253" s="338"/>
      <c r="CD1253" s="338"/>
      <c r="CE1253" s="338"/>
      <c r="CF1253" s="338"/>
    </row>
    <row r="1254" ht="15.75" customHeight="1">
      <c r="A1254" s="821"/>
      <c r="B1254" s="338"/>
      <c r="C1254" s="338"/>
      <c r="D1254" s="338"/>
      <c r="E1254" s="338"/>
      <c r="F1254" s="346"/>
      <c r="G1254" s="773">
        <f t="shared" ref="G1254:H1254" si="1081">L1254+N1254+P1254+R1254+T1254+V1254+X1254+Z1254+AB1254+AD1254+AF1254+AH1254+AJ1254+AL1254+AN1254+AP1254+AR1254+AT1254+AV1254+AX1254+AZ1254+BB1254+BD1254+BF1254+BH1254+BJ1254+BL1254+BN1254+BP1254+BR1254+BT1254</f>
        <v>0</v>
      </c>
      <c r="H1254" s="671">
        <f t="shared" si="1081"/>
        <v>0</v>
      </c>
      <c r="I1254" s="774">
        <f t="shared" si="1027"/>
        <v>0</v>
      </c>
      <c r="J1254" s="1193"/>
      <c r="K1254" s="407">
        <f t="shared" si="1028"/>
        <v>0</v>
      </c>
      <c r="L1254" s="640"/>
      <c r="M1254" s="642"/>
      <c r="N1254" s="640"/>
      <c r="O1254" s="642"/>
      <c r="P1254" s="640"/>
      <c r="Q1254" s="642"/>
      <c r="R1254" s="640"/>
      <c r="S1254" s="642"/>
      <c r="T1254" s="640"/>
      <c r="U1254" s="642"/>
      <c r="V1254" s="640"/>
      <c r="W1254" s="642"/>
      <c r="X1254" s="640"/>
      <c r="Y1254" s="642"/>
      <c r="Z1254" s="640"/>
      <c r="AA1254" s="642"/>
      <c r="AB1254" s="640"/>
      <c r="AC1254" s="642"/>
      <c r="AD1254" s="640"/>
      <c r="AE1254" s="642"/>
      <c r="AF1254" s="640"/>
      <c r="AG1254" s="642"/>
      <c r="AH1254" s="640"/>
      <c r="AI1254" s="642"/>
      <c r="AJ1254" s="640"/>
      <c r="AK1254" s="642"/>
      <c r="AL1254" s="640"/>
      <c r="AM1254" s="642"/>
      <c r="AN1254" s="640"/>
      <c r="AO1254" s="642"/>
      <c r="AP1254" s="646"/>
      <c r="AQ1254" s="642"/>
      <c r="AR1254" s="640"/>
      <c r="AS1254" s="642"/>
      <c r="AT1254" s="640"/>
      <c r="AU1254" s="642"/>
      <c r="AV1254" s="640"/>
      <c r="AW1254" s="642"/>
      <c r="AX1254" s="640"/>
      <c r="AY1254" s="642"/>
      <c r="AZ1254" s="640"/>
      <c r="BA1254" s="642"/>
      <c r="BB1254" s="640"/>
      <c r="BC1254" s="642"/>
      <c r="BD1254" s="640"/>
      <c r="BE1254" s="642"/>
      <c r="BF1254" s="640"/>
      <c r="BG1254" s="642"/>
      <c r="BH1254" s="640"/>
      <c r="BI1254" s="642"/>
      <c r="BJ1254" s="640"/>
      <c r="BK1254" s="642"/>
      <c r="BL1254" s="640"/>
      <c r="BM1254" s="642"/>
      <c r="BN1254" s="640"/>
      <c r="BO1254" s="642"/>
      <c r="BP1254" s="640"/>
      <c r="BQ1254" s="642"/>
      <c r="BR1254" s="640"/>
      <c r="BS1254" s="642"/>
      <c r="BT1254" s="640"/>
      <c r="BU1254" s="642"/>
      <c r="BV1254" s="643"/>
      <c r="BW1254" s="644"/>
      <c r="BX1254" s="776"/>
      <c r="BY1254" s="644"/>
      <c r="BZ1254" s="645"/>
      <c r="CA1254" s="338"/>
      <c r="CB1254" s="338"/>
      <c r="CC1254" s="338"/>
      <c r="CD1254" s="338"/>
      <c r="CE1254" s="338"/>
      <c r="CF1254" s="338"/>
    </row>
    <row r="1255" ht="15.75" customHeight="1">
      <c r="A1255" s="821"/>
      <c r="B1255" s="338"/>
      <c r="C1255" s="338"/>
      <c r="D1255" s="338"/>
      <c r="E1255" s="338"/>
      <c r="F1255" s="346"/>
      <c r="G1255" s="773">
        <f t="shared" ref="G1255:H1255" si="1082">L1255+N1255+P1255+R1255+T1255+V1255+X1255+Z1255+AB1255+AD1255+AF1255+AH1255+AJ1255+AL1255+AN1255+AP1255+AR1255+AT1255+AV1255+AX1255+AZ1255+BB1255+BD1255+BF1255+BH1255+BJ1255+BL1255+BN1255+BP1255+BR1255+BT1255</f>
        <v>0</v>
      </c>
      <c r="H1255" s="671">
        <f t="shared" si="1082"/>
        <v>0</v>
      </c>
      <c r="I1255" s="774">
        <f t="shared" si="1027"/>
        <v>0</v>
      </c>
      <c r="J1255" s="1193"/>
      <c r="K1255" s="407">
        <f t="shared" si="1028"/>
        <v>0</v>
      </c>
      <c r="L1255" s="640"/>
      <c r="M1255" s="642"/>
      <c r="N1255" s="640"/>
      <c r="O1255" s="642"/>
      <c r="P1255" s="640"/>
      <c r="Q1255" s="642"/>
      <c r="R1255" s="640"/>
      <c r="S1255" s="642"/>
      <c r="T1255" s="640"/>
      <c r="U1255" s="642"/>
      <c r="V1255" s="640"/>
      <c r="W1255" s="642"/>
      <c r="X1255" s="640"/>
      <c r="Y1255" s="642"/>
      <c r="Z1255" s="640"/>
      <c r="AA1255" s="642"/>
      <c r="AB1255" s="640"/>
      <c r="AC1255" s="642"/>
      <c r="AD1255" s="640"/>
      <c r="AE1255" s="642"/>
      <c r="AF1255" s="640"/>
      <c r="AG1255" s="642"/>
      <c r="AH1255" s="640"/>
      <c r="AI1255" s="642"/>
      <c r="AJ1255" s="640"/>
      <c r="AK1255" s="642"/>
      <c r="AL1255" s="640"/>
      <c r="AM1255" s="642"/>
      <c r="AN1255" s="640"/>
      <c r="AO1255" s="642"/>
      <c r="AP1255" s="646"/>
      <c r="AQ1255" s="642"/>
      <c r="AR1255" s="640"/>
      <c r="AS1255" s="642"/>
      <c r="AT1255" s="640"/>
      <c r="AU1255" s="642"/>
      <c r="AV1255" s="640"/>
      <c r="AW1255" s="642"/>
      <c r="AX1255" s="640"/>
      <c r="AY1255" s="642"/>
      <c r="AZ1255" s="640"/>
      <c r="BA1255" s="642"/>
      <c r="BB1255" s="640"/>
      <c r="BC1255" s="642"/>
      <c r="BD1255" s="640"/>
      <c r="BE1255" s="642"/>
      <c r="BF1255" s="640"/>
      <c r="BG1255" s="642"/>
      <c r="BH1255" s="640"/>
      <c r="BI1255" s="642"/>
      <c r="BJ1255" s="640"/>
      <c r="BK1255" s="642"/>
      <c r="BL1255" s="640"/>
      <c r="BM1255" s="642"/>
      <c r="BN1255" s="640"/>
      <c r="BO1255" s="642"/>
      <c r="BP1255" s="640"/>
      <c r="BQ1255" s="642"/>
      <c r="BR1255" s="640"/>
      <c r="BS1255" s="642"/>
      <c r="BT1255" s="640"/>
      <c r="BU1255" s="642"/>
      <c r="BV1255" s="643"/>
      <c r="BW1255" s="644"/>
      <c r="BX1255" s="776"/>
      <c r="BY1255" s="644"/>
      <c r="BZ1255" s="645"/>
      <c r="CA1255" s="338"/>
      <c r="CB1255" s="338"/>
      <c r="CC1255" s="338"/>
      <c r="CD1255" s="338"/>
      <c r="CE1255" s="338"/>
      <c r="CF1255" s="338"/>
    </row>
    <row r="1256" ht="15.75" customHeight="1">
      <c r="A1256" s="821"/>
      <c r="B1256" s="338"/>
      <c r="C1256" s="338"/>
      <c r="D1256" s="338"/>
      <c r="E1256" s="338"/>
      <c r="F1256" s="346"/>
      <c r="G1256" s="773">
        <f t="shared" ref="G1256:H1256" si="1083">L1256+N1256+P1256+R1256+T1256+V1256+X1256+Z1256+AB1256+AD1256+AF1256+AH1256+AJ1256+AL1256+AN1256+AP1256+AR1256+AT1256+AV1256+AX1256+AZ1256+BB1256+BD1256+BF1256+BH1256+BJ1256+BL1256+BN1256+BP1256+BR1256+BT1256</f>
        <v>0</v>
      </c>
      <c r="H1256" s="671">
        <f t="shared" si="1083"/>
        <v>0</v>
      </c>
      <c r="I1256" s="774">
        <f t="shared" si="1027"/>
        <v>0</v>
      </c>
      <c r="J1256" s="1193"/>
      <c r="K1256" s="407">
        <f t="shared" si="1028"/>
        <v>0</v>
      </c>
      <c r="L1256" s="640"/>
      <c r="M1256" s="642"/>
      <c r="N1256" s="640"/>
      <c r="O1256" s="642"/>
      <c r="P1256" s="640"/>
      <c r="Q1256" s="642"/>
      <c r="R1256" s="640"/>
      <c r="S1256" s="642"/>
      <c r="T1256" s="640"/>
      <c r="U1256" s="642"/>
      <c r="V1256" s="640"/>
      <c r="W1256" s="642"/>
      <c r="X1256" s="640"/>
      <c r="Y1256" s="642"/>
      <c r="Z1256" s="640"/>
      <c r="AA1256" s="642"/>
      <c r="AB1256" s="640"/>
      <c r="AC1256" s="642"/>
      <c r="AD1256" s="640"/>
      <c r="AE1256" s="642"/>
      <c r="AF1256" s="640"/>
      <c r="AG1256" s="642"/>
      <c r="AH1256" s="640"/>
      <c r="AI1256" s="642"/>
      <c r="AJ1256" s="640"/>
      <c r="AK1256" s="642"/>
      <c r="AL1256" s="640"/>
      <c r="AM1256" s="642"/>
      <c r="AN1256" s="640"/>
      <c r="AO1256" s="642"/>
      <c r="AP1256" s="646"/>
      <c r="AQ1256" s="642"/>
      <c r="AR1256" s="640"/>
      <c r="AS1256" s="642"/>
      <c r="AT1256" s="640"/>
      <c r="AU1256" s="642"/>
      <c r="AV1256" s="640"/>
      <c r="AW1256" s="642"/>
      <c r="AX1256" s="640"/>
      <c r="AY1256" s="642"/>
      <c r="AZ1256" s="640"/>
      <c r="BA1256" s="642"/>
      <c r="BB1256" s="640"/>
      <c r="BC1256" s="642"/>
      <c r="BD1256" s="640"/>
      <c r="BE1256" s="642"/>
      <c r="BF1256" s="640"/>
      <c r="BG1256" s="642"/>
      <c r="BH1256" s="640"/>
      <c r="BI1256" s="642"/>
      <c r="BJ1256" s="640"/>
      <c r="BK1256" s="642"/>
      <c r="BL1256" s="640"/>
      <c r="BM1256" s="642"/>
      <c r="BN1256" s="640"/>
      <c r="BO1256" s="642"/>
      <c r="BP1256" s="640"/>
      <c r="BQ1256" s="642"/>
      <c r="BR1256" s="640"/>
      <c r="BS1256" s="642"/>
      <c r="BT1256" s="640"/>
      <c r="BU1256" s="642"/>
      <c r="BV1256" s="643"/>
      <c r="BW1256" s="644"/>
      <c r="BX1256" s="776"/>
      <c r="BY1256" s="644"/>
      <c r="BZ1256" s="645"/>
      <c r="CA1256" s="338"/>
      <c r="CB1256" s="338"/>
      <c r="CC1256" s="338"/>
      <c r="CD1256" s="338"/>
      <c r="CE1256" s="338"/>
      <c r="CF1256" s="338"/>
    </row>
    <row r="1257" ht="15.75" customHeight="1">
      <c r="A1257" s="821"/>
      <c r="B1257" s="338"/>
      <c r="C1257" s="338"/>
      <c r="D1257" s="338"/>
      <c r="E1257" s="338"/>
      <c r="F1257" s="346"/>
      <c r="G1257" s="773">
        <f t="shared" ref="G1257:H1257" si="1084">L1257+N1257+P1257+R1257+T1257+V1257+X1257+Z1257+AB1257+AD1257+AF1257+AH1257+AJ1257+AL1257+AN1257+AP1257+AR1257+AT1257+AV1257+AX1257+AZ1257+BB1257+BD1257+BF1257+BH1257+BJ1257+BL1257+BN1257+BP1257+BR1257+BT1257</f>
        <v>0</v>
      </c>
      <c r="H1257" s="671">
        <f t="shared" si="1084"/>
        <v>0</v>
      </c>
      <c r="I1257" s="774">
        <f t="shared" si="1027"/>
        <v>0</v>
      </c>
      <c r="J1257" s="1193"/>
      <c r="K1257" s="407">
        <f t="shared" si="1028"/>
        <v>0</v>
      </c>
      <c r="L1257" s="640"/>
      <c r="M1257" s="642"/>
      <c r="N1257" s="640"/>
      <c r="O1257" s="642"/>
      <c r="P1257" s="640"/>
      <c r="Q1257" s="642"/>
      <c r="R1257" s="640"/>
      <c r="S1257" s="642"/>
      <c r="T1257" s="640"/>
      <c r="U1257" s="642"/>
      <c r="V1257" s="640"/>
      <c r="W1257" s="642"/>
      <c r="X1257" s="640"/>
      <c r="Y1257" s="642"/>
      <c r="Z1257" s="640"/>
      <c r="AA1257" s="642"/>
      <c r="AB1257" s="640"/>
      <c r="AC1257" s="642"/>
      <c r="AD1257" s="640"/>
      <c r="AE1257" s="642"/>
      <c r="AF1257" s="640"/>
      <c r="AG1257" s="642"/>
      <c r="AH1257" s="640"/>
      <c r="AI1257" s="642"/>
      <c r="AJ1257" s="640"/>
      <c r="AK1257" s="642"/>
      <c r="AL1257" s="640"/>
      <c r="AM1257" s="642"/>
      <c r="AN1257" s="640"/>
      <c r="AO1257" s="642"/>
      <c r="AP1257" s="646"/>
      <c r="AQ1257" s="642"/>
      <c r="AR1257" s="640"/>
      <c r="AS1257" s="642"/>
      <c r="AT1257" s="640"/>
      <c r="AU1257" s="642"/>
      <c r="AV1257" s="640"/>
      <c r="AW1257" s="642"/>
      <c r="AX1257" s="640"/>
      <c r="AY1257" s="642"/>
      <c r="AZ1257" s="640"/>
      <c r="BA1257" s="642"/>
      <c r="BB1257" s="640"/>
      <c r="BC1257" s="642"/>
      <c r="BD1257" s="640"/>
      <c r="BE1257" s="642"/>
      <c r="BF1257" s="640"/>
      <c r="BG1257" s="642"/>
      <c r="BH1257" s="640"/>
      <c r="BI1257" s="642"/>
      <c r="BJ1257" s="640"/>
      <c r="BK1257" s="642"/>
      <c r="BL1257" s="640"/>
      <c r="BM1257" s="642"/>
      <c r="BN1257" s="640"/>
      <c r="BO1257" s="642"/>
      <c r="BP1257" s="640"/>
      <c r="BQ1257" s="642"/>
      <c r="BR1257" s="640"/>
      <c r="BS1257" s="642"/>
      <c r="BT1257" s="640"/>
      <c r="BU1257" s="642"/>
      <c r="BV1257" s="643"/>
      <c r="BW1257" s="644"/>
      <c r="BX1257" s="776"/>
      <c r="BY1257" s="644"/>
      <c r="BZ1257" s="645"/>
      <c r="CA1257" s="338"/>
      <c r="CB1257" s="338"/>
      <c r="CC1257" s="338"/>
      <c r="CD1257" s="338"/>
      <c r="CE1257" s="338"/>
      <c r="CF1257" s="338"/>
    </row>
    <row r="1258" ht="15.75" customHeight="1">
      <c r="A1258" s="821"/>
      <c r="B1258" s="338"/>
      <c r="C1258" s="338"/>
      <c r="D1258" s="338"/>
      <c r="E1258" s="338"/>
      <c r="F1258" s="346"/>
      <c r="G1258" s="773">
        <f t="shared" ref="G1258:H1258" si="1085">L1258+N1258+P1258+R1258+T1258+V1258+X1258+Z1258+AB1258+AD1258+AF1258+AH1258+AJ1258+AL1258+AN1258+AP1258+AR1258+AT1258+AV1258+AX1258+AZ1258+BB1258+BD1258+BF1258+BH1258+BJ1258+BL1258+BN1258+BP1258+BR1258+BT1258</f>
        <v>0</v>
      </c>
      <c r="H1258" s="671">
        <f t="shared" si="1085"/>
        <v>0</v>
      </c>
      <c r="I1258" s="774">
        <f t="shared" si="1027"/>
        <v>0</v>
      </c>
      <c r="J1258" s="1193"/>
      <c r="K1258" s="407">
        <f t="shared" si="1028"/>
        <v>0</v>
      </c>
      <c r="L1258" s="640"/>
      <c r="M1258" s="642"/>
      <c r="N1258" s="640"/>
      <c r="O1258" s="642"/>
      <c r="P1258" s="640"/>
      <c r="Q1258" s="642"/>
      <c r="R1258" s="640"/>
      <c r="S1258" s="642"/>
      <c r="T1258" s="640"/>
      <c r="U1258" s="642"/>
      <c r="V1258" s="640"/>
      <c r="W1258" s="642"/>
      <c r="X1258" s="640"/>
      <c r="Y1258" s="642"/>
      <c r="Z1258" s="640"/>
      <c r="AA1258" s="642"/>
      <c r="AB1258" s="640"/>
      <c r="AC1258" s="642"/>
      <c r="AD1258" s="640"/>
      <c r="AE1258" s="642"/>
      <c r="AF1258" s="640"/>
      <c r="AG1258" s="642"/>
      <c r="AH1258" s="640"/>
      <c r="AI1258" s="642"/>
      <c r="AJ1258" s="640"/>
      <c r="AK1258" s="642"/>
      <c r="AL1258" s="640"/>
      <c r="AM1258" s="642"/>
      <c r="AN1258" s="640"/>
      <c r="AO1258" s="642"/>
      <c r="AP1258" s="646"/>
      <c r="AQ1258" s="642"/>
      <c r="AR1258" s="640"/>
      <c r="AS1258" s="642"/>
      <c r="AT1258" s="640"/>
      <c r="AU1258" s="642"/>
      <c r="AV1258" s="640"/>
      <c r="AW1258" s="642"/>
      <c r="AX1258" s="640"/>
      <c r="AY1258" s="642"/>
      <c r="AZ1258" s="640"/>
      <c r="BA1258" s="642"/>
      <c r="BB1258" s="640"/>
      <c r="BC1258" s="642"/>
      <c r="BD1258" s="640"/>
      <c r="BE1258" s="642"/>
      <c r="BF1258" s="640"/>
      <c r="BG1258" s="642"/>
      <c r="BH1258" s="640"/>
      <c r="BI1258" s="642"/>
      <c r="BJ1258" s="640"/>
      <c r="BK1258" s="642"/>
      <c r="BL1258" s="640"/>
      <c r="BM1258" s="642"/>
      <c r="BN1258" s="640"/>
      <c r="BO1258" s="642"/>
      <c r="BP1258" s="640"/>
      <c r="BQ1258" s="642"/>
      <c r="BR1258" s="640"/>
      <c r="BS1258" s="642"/>
      <c r="BT1258" s="640"/>
      <c r="BU1258" s="642"/>
      <c r="BV1258" s="643"/>
      <c r="BW1258" s="644"/>
      <c r="BX1258" s="776"/>
      <c r="BY1258" s="644"/>
      <c r="BZ1258" s="645"/>
      <c r="CA1258" s="338"/>
      <c r="CB1258" s="338"/>
      <c r="CC1258" s="338"/>
      <c r="CD1258" s="338"/>
      <c r="CE1258" s="338"/>
      <c r="CF1258" s="338"/>
    </row>
    <row r="1259" ht="15.75" customHeight="1">
      <c r="A1259" s="821"/>
      <c r="B1259" s="338"/>
      <c r="C1259" s="338"/>
      <c r="D1259" s="338"/>
      <c r="E1259" s="338"/>
      <c r="F1259" s="346"/>
      <c r="G1259" s="773">
        <f t="shared" ref="G1259:H1259" si="1086">L1259+N1259+P1259+R1259+T1259+V1259+X1259+Z1259+AB1259+AD1259+AF1259+AH1259+AJ1259+AL1259+AN1259+AP1259+AR1259+AT1259+AV1259+AX1259+AZ1259+BB1259+BD1259+BF1259+BH1259+BJ1259+BL1259+BN1259+BP1259+BR1259+BT1259</f>
        <v>0</v>
      </c>
      <c r="H1259" s="671">
        <f t="shared" si="1086"/>
        <v>0</v>
      </c>
      <c r="I1259" s="774">
        <f t="shared" si="1027"/>
        <v>0</v>
      </c>
      <c r="J1259" s="1193"/>
      <c r="K1259" s="407">
        <f t="shared" si="1028"/>
        <v>0</v>
      </c>
      <c r="L1259" s="640"/>
      <c r="M1259" s="642"/>
      <c r="N1259" s="640"/>
      <c r="O1259" s="642"/>
      <c r="P1259" s="640"/>
      <c r="Q1259" s="642"/>
      <c r="R1259" s="640"/>
      <c r="S1259" s="642"/>
      <c r="T1259" s="640"/>
      <c r="U1259" s="642"/>
      <c r="V1259" s="640"/>
      <c r="W1259" s="642"/>
      <c r="X1259" s="640"/>
      <c r="Y1259" s="642"/>
      <c r="Z1259" s="640"/>
      <c r="AA1259" s="642"/>
      <c r="AB1259" s="640"/>
      <c r="AC1259" s="642"/>
      <c r="AD1259" s="640"/>
      <c r="AE1259" s="642"/>
      <c r="AF1259" s="640"/>
      <c r="AG1259" s="642"/>
      <c r="AH1259" s="640"/>
      <c r="AI1259" s="642"/>
      <c r="AJ1259" s="640"/>
      <c r="AK1259" s="642"/>
      <c r="AL1259" s="640"/>
      <c r="AM1259" s="642"/>
      <c r="AN1259" s="640"/>
      <c r="AO1259" s="642"/>
      <c r="AP1259" s="646"/>
      <c r="AQ1259" s="642"/>
      <c r="AR1259" s="640"/>
      <c r="AS1259" s="642"/>
      <c r="AT1259" s="640"/>
      <c r="AU1259" s="642"/>
      <c r="AV1259" s="640"/>
      <c r="AW1259" s="642"/>
      <c r="AX1259" s="640"/>
      <c r="AY1259" s="642"/>
      <c r="AZ1259" s="640"/>
      <c r="BA1259" s="642"/>
      <c r="BB1259" s="640"/>
      <c r="BC1259" s="642"/>
      <c r="BD1259" s="640"/>
      <c r="BE1259" s="642"/>
      <c r="BF1259" s="640"/>
      <c r="BG1259" s="642"/>
      <c r="BH1259" s="640"/>
      <c r="BI1259" s="642"/>
      <c r="BJ1259" s="640"/>
      <c r="BK1259" s="642"/>
      <c r="BL1259" s="640"/>
      <c r="BM1259" s="642"/>
      <c r="BN1259" s="640"/>
      <c r="BO1259" s="642"/>
      <c r="BP1259" s="640"/>
      <c r="BQ1259" s="642"/>
      <c r="BR1259" s="640"/>
      <c r="BS1259" s="642"/>
      <c r="BT1259" s="640"/>
      <c r="BU1259" s="642"/>
      <c r="BV1259" s="643"/>
      <c r="BW1259" s="644"/>
      <c r="BX1259" s="776"/>
      <c r="BY1259" s="644"/>
      <c r="BZ1259" s="645"/>
      <c r="CA1259" s="338"/>
      <c r="CB1259" s="338"/>
      <c r="CC1259" s="338"/>
      <c r="CD1259" s="338"/>
      <c r="CE1259" s="338"/>
      <c r="CF1259" s="338"/>
    </row>
    <row r="1260" ht="15.75" customHeight="1">
      <c r="A1260" s="821"/>
      <c r="B1260" s="338"/>
      <c r="C1260" s="338"/>
      <c r="D1260" s="338"/>
      <c r="E1260" s="338"/>
      <c r="F1260" s="346"/>
      <c r="G1260" s="773">
        <f t="shared" ref="G1260:H1260" si="1087">L1260+N1260+P1260+R1260+T1260+V1260+X1260+Z1260+AB1260+AD1260+AF1260+AH1260+AJ1260+AL1260+AN1260+AP1260+AR1260+AT1260+AV1260+AX1260+AZ1260+BB1260+BD1260+BF1260+BH1260+BJ1260+BL1260+BN1260+BP1260+BR1260+BT1260</f>
        <v>0</v>
      </c>
      <c r="H1260" s="671">
        <f t="shared" si="1087"/>
        <v>0</v>
      </c>
      <c r="I1260" s="774">
        <f t="shared" si="1027"/>
        <v>0</v>
      </c>
      <c r="J1260" s="1193"/>
      <c r="K1260" s="407">
        <f t="shared" si="1028"/>
        <v>0</v>
      </c>
      <c r="L1260" s="640"/>
      <c r="M1260" s="642"/>
      <c r="N1260" s="640"/>
      <c r="O1260" s="642"/>
      <c r="P1260" s="640"/>
      <c r="Q1260" s="642"/>
      <c r="R1260" s="640"/>
      <c r="S1260" s="642"/>
      <c r="T1260" s="640"/>
      <c r="U1260" s="642"/>
      <c r="V1260" s="640"/>
      <c r="W1260" s="642"/>
      <c r="X1260" s="640"/>
      <c r="Y1260" s="642"/>
      <c r="Z1260" s="640"/>
      <c r="AA1260" s="642"/>
      <c r="AB1260" s="640"/>
      <c r="AC1260" s="642"/>
      <c r="AD1260" s="640"/>
      <c r="AE1260" s="642"/>
      <c r="AF1260" s="640"/>
      <c r="AG1260" s="642"/>
      <c r="AH1260" s="640"/>
      <c r="AI1260" s="642"/>
      <c r="AJ1260" s="640"/>
      <c r="AK1260" s="642"/>
      <c r="AL1260" s="640"/>
      <c r="AM1260" s="642"/>
      <c r="AN1260" s="640"/>
      <c r="AO1260" s="642"/>
      <c r="AP1260" s="646"/>
      <c r="AQ1260" s="642"/>
      <c r="AR1260" s="640"/>
      <c r="AS1260" s="642"/>
      <c r="AT1260" s="640"/>
      <c r="AU1260" s="642"/>
      <c r="AV1260" s="640"/>
      <c r="AW1260" s="642"/>
      <c r="AX1260" s="640"/>
      <c r="AY1260" s="642"/>
      <c r="AZ1260" s="640"/>
      <c r="BA1260" s="642"/>
      <c r="BB1260" s="640"/>
      <c r="BC1260" s="642"/>
      <c r="BD1260" s="640"/>
      <c r="BE1260" s="642"/>
      <c r="BF1260" s="640"/>
      <c r="BG1260" s="642"/>
      <c r="BH1260" s="640"/>
      <c r="BI1260" s="642"/>
      <c r="BJ1260" s="640"/>
      <c r="BK1260" s="642"/>
      <c r="BL1260" s="640"/>
      <c r="BM1260" s="642"/>
      <c r="BN1260" s="640"/>
      <c r="BO1260" s="642"/>
      <c r="BP1260" s="640"/>
      <c r="BQ1260" s="642"/>
      <c r="BR1260" s="640"/>
      <c r="BS1260" s="642"/>
      <c r="BT1260" s="640"/>
      <c r="BU1260" s="642"/>
      <c r="BV1260" s="643"/>
      <c r="BW1260" s="644"/>
      <c r="BX1260" s="776"/>
      <c r="BY1260" s="644"/>
      <c r="BZ1260" s="645"/>
      <c r="CA1260" s="338"/>
      <c r="CB1260" s="338"/>
      <c r="CC1260" s="338"/>
      <c r="CD1260" s="338"/>
      <c r="CE1260" s="338"/>
      <c r="CF1260" s="338"/>
    </row>
    <row r="1261" ht="15.75" customHeight="1">
      <c r="A1261" s="821"/>
      <c r="B1261" s="338"/>
      <c r="C1261" s="338"/>
      <c r="D1261" s="338"/>
      <c r="E1261" s="338"/>
      <c r="F1261" s="346"/>
      <c r="G1261" s="773">
        <f t="shared" ref="G1261:H1261" si="1088">L1261+N1261+P1261+R1261+T1261+V1261+X1261+Z1261+AB1261+AD1261+AF1261+AH1261+AJ1261+AL1261+AN1261+AP1261+AR1261+AT1261+AV1261+AX1261+AZ1261+BB1261+BD1261+BF1261+BH1261+BJ1261+BL1261+BN1261+BP1261+BR1261+BT1261</f>
        <v>0</v>
      </c>
      <c r="H1261" s="671">
        <f t="shared" si="1088"/>
        <v>0</v>
      </c>
      <c r="I1261" s="774">
        <f t="shared" si="1027"/>
        <v>0</v>
      </c>
      <c r="J1261" s="1193"/>
      <c r="K1261" s="407">
        <f t="shared" si="1028"/>
        <v>0</v>
      </c>
      <c r="L1261" s="640"/>
      <c r="M1261" s="642"/>
      <c r="N1261" s="640"/>
      <c r="O1261" s="642"/>
      <c r="P1261" s="640"/>
      <c r="Q1261" s="642"/>
      <c r="R1261" s="640"/>
      <c r="S1261" s="642"/>
      <c r="T1261" s="640"/>
      <c r="U1261" s="642"/>
      <c r="V1261" s="640"/>
      <c r="W1261" s="642"/>
      <c r="X1261" s="640"/>
      <c r="Y1261" s="642"/>
      <c r="Z1261" s="640"/>
      <c r="AA1261" s="642"/>
      <c r="AB1261" s="640"/>
      <c r="AC1261" s="642"/>
      <c r="AD1261" s="640"/>
      <c r="AE1261" s="642"/>
      <c r="AF1261" s="640"/>
      <c r="AG1261" s="642"/>
      <c r="AH1261" s="640"/>
      <c r="AI1261" s="642"/>
      <c r="AJ1261" s="640"/>
      <c r="AK1261" s="642"/>
      <c r="AL1261" s="640"/>
      <c r="AM1261" s="642"/>
      <c r="AN1261" s="640"/>
      <c r="AO1261" s="642"/>
      <c r="AP1261" s="646"/>
      <c r="AQ1261" s="642"/>
      <c r="AR1261" s="640"/>
      <c r="AS1261" s="642"/>
      <c r="AT1261" s="640"/>
      <c r="AU1261" s="642"/>
      <c r="AV1261" s="640"/>
      <c r="AW1261" s="642"/>
      <c r="AX1261" s="640"/>
      <c r="AY1261" s="642"/>
      <c r="AZ1261" s="640"/>
      <c r="BA1261" s="642"/>
      <c r="BB1261" s="640"/>
      <c r="BC1261" s="642"/>
      <c r="BD1261" s="640"/>
      <c r="BE1261" s="642"/>
      <c r="BF1261" s="640"/>
      <c r="BG1261" s="642"/>
      <c r="BH1261" s="640"/>
      <c r="BI1261" s="642"/>
      <c r="BJ1261" s="640"/>
      <c r="BK1261" s="642"/>
      <c r="BL1261" s="640"/>
      <c r="BM1261" s="642"/>
      <c r="BN1261" s="640"/>
      <c r="BO1261" s="642"/>
      <c r="BP1261" s="640"/>
      <c r="BQ1261" s="642"/>
      <c r="BR1261" s="640"/>
      <c r="BS1261" s="642"/>
      <c r="BT1261" s="640"/>
      <c r="BU1261" s="642"/>
      <c r="BV1261" s="643"/>
      <c r="BW1261" s="644"/>
      <c r="BX1261" s="776"/>
      <c r="BY1261" s="644"/>
      <c r="BZ1261" s="645"/>
      <c r="CA1261" s="338"/>
      <c r="CB1261" s="338"/>
      <c r="CC1261" s="338"/>
      <c r="CD1261" s="338"/>
      <c r="CE1261" s="338"/>
      <c r="CF1261" s="338"/>
    </row>
    <row r="1262" ht="15.75" customHeight="1">
      <c r="A1262" s="821"/>
      <c r="B1262" s="338"/>
      <c r="C1262" s="338"/>
      <c r="D1262" s="338"/>
      <c r="E1262" s="338"/>
      <c r="F1262" s="346"/>
      <c r="G1262" s="773">
        <f t="shared" ref="G1262:H1262" si="1089">L1262+N1262+P1262+R1262+T1262+V1262+X1262+Z1262+AB1262+AD1262+AF1262+AH1262+AJ1262+AL1262+AN1262+AP1262+AR1262+AT1262+AV1262+AX1262+AZ1262+BB1262+BD1262+BF1262+BH1262+BJ1262+BL1262+BN1262+BP1262+BR1262+BT1262</f>
        <v>0</v>
      </c>
      <c r="H1262" s="671">
        <f t="shared" si="1089"/>
        <v>0</v>
      </c>
      <c r="I1262" s="774">
        <f t="shared" si="1027"/>
        <v>0</v>
      </c>
      <c r="J1262" s="1193"/>
      <c r="K1262" s="407">
        <f t="shared" si="1028"/>
        <v>0</v>
      </c>
      <c r="L1262" s="640"/>
      <c r="M1262" s="642"/>
      <c r="N1262" s="640"/>
      <c r="O1262" s="642"/>
      <c r="P1262" s="640"/>
      <c r="Q1262" s="642"/>
      <c r="R1262" s="640"/>
      <c r="S1262" s="642"/>
      <c r="T1262" s="640"/>
      <c r="U1262" s="642"/>
      <c r="V1262" s="640"/>
      <c r="W1262" s="642"/>
      <c r="X1262" s="640"/>
      <c r="Y1262" s="642"/>
      <c r="Z1262" s="640"/>
      <c r="AA1262" s="642"/>
      <c r="AB1262" s="640"/>
      <c r="AC1262" s="642"/>
      <c r="AD1262" s="640"/>
      <c r="AE1262" s="642"/>
      <c r="AF1262" s="640"/>
      <c r="AG1262" s="642"/>
      <c r="AH1262" s="640"/>
      <c r="AI1262" s="642"/>
      <c r="AJ1262" s="640"/>
      <c r="AK1262" s="642"/>
      <c r="AL1262" s="640"/>
      <c r="AM1262" s="642"/>
      <c r="AN1262" s="640"/>
      <c r="AO1262" s="642"/>
      <c r="AP1262" s="646"/>
      <c r="AQ1262" s="642"/>
      <c r="AR1262" s="640"/>
      <c r="AS1262" s="642"/>
      <c r="AT1262" s="640"/>
      <c r="AU1262" s="642"/>
      <c r="AV1262" s="640"/>
      <c r="AW1262" s="642"/>
      <c r="AX1262" s="640"/>
      <c r="AY1262" s="642"/>
      <c r="AZ1262" s="640"/>
      <c r="BA1262" s="642"/>
      <c r="BB1262" s="640"/>
      <c r="BC1262" s="642"/>
      <c r="BD1262" s="640"/>
      <c r="BE1262" s="642"/>
      <c r="BF1262" s="640"/>
      <c r="BG1262" s="642"/>
      <c r="BH1262" s="640"/>
      <c r="BI1262" s="642"/>
      <c r="BJ1262" s="640"/>
      <c r="BK1262" s="642"/>
      <c r="BL1262" s="640"/>
      <c r="BM1262" s="642"/>
      <c r="BN1262" s="640"/>
      <c r="BO1262" s="642"/>
      <c r="BP1262" s="640"/>
      <c r="BQ1262" s="642"/>
      <c r="BR1262" s="640"/>
      <c r="BS1262" s="642"/>
      <c r="BT1262" s="640"/>
      <c r="BU1262" s="642"/>
      <c r="BV1262" s="643"/>
      <c r="BW1262" s="644"/>
      <c r="BX1262" s="776"/>
      <c r="BY1262" s="644"/>
      <c r="BZ1262" s="645"/>
      <c r="CA1262" s="338"/>
      <c r="CB1262" s="338"/>
      <c r="CC1262" s="338"/>
      <c r="CD1262" s="338"/>
      <c r="CE1262" s="338"/>
      <c r="CF1262" s="338"/>
    </row>
    <row r="1263" ht="15.75" customHeight="1">
      <c r="A1263" s="821"/>
      <c r="B1263" s="338"/>
      <c r="C1263" s="338"/>
      <c r="D1263" s="338"/>
      <c r="E1263" s="338"/>
      <c r="F1263" s="346"/>
      <c r="G1263" s="773">
        <f t="shared" ref="G1263:H1263" si="1090">L1263+N1263+P1263+R1263+T1263+V1263+X1263+Z1263+AB1263+AD1263+AF1263+AH1263+AJ1263+AL1263+AN1263+AP1263+AR1263+AT1263+AV1263+AX1263+AZ1263+BB1263+BD1263+BF1263+BH1263+BJ1263+BL1263+BN1263+BP1263+BR1263+BT1263</f>
        <v>0</v>
      </c>
      <c r="H1263" s="671">
        <f t="shared" si="1090"/>
        <v>0</v>
      </c>
      <c r="I1263" s="774">
        <f t="shared" si="1027"/>
        <v>0</v>
      </c>
      <c r="J1263" s="1193"/>
      <c r="K1263" s="407">
        <f t="shared" si="1028"/>
        <v>0</v>
      </c>
      <c r="L1263" s="640"/>
      <c r="M1263" s="642"/>
      <c r="N1263" s="640"/>
      <c r="O1263" s="642"/>
      <c r="P1263" s="640"/>
      <c r="Q1263" s="642"/>
      <c r="R1263" s="640"/>
      <c r="S1263" s="642"/>
      <c r="T1263" s="640"/>
      <c r="U1263" s="642"/>
      <c r="V1263" s="640"/>
      <c r="W1263" s="642"/>
      <c r="X1263" s="640"/>
      <c r="Y1263" s="642"/>
      <c r="Z1263" s="640"/>
      <c r="AA1263" s="642"/>
      <c r="AB1263" s="640"/>
      <c r="AC1263" s="642"/>
      <c r="AD1263" s="640"/>
      <c r="AE1263" s="642"/>
      <c r="AF1263" s="640"/>
      <c r="AG1263" s="642"/>
      <c r="AH1263" s="640"/>
      <c r="AI1263" s="642"/>
      <c r="AJ1263" s="640"/>
      <c r="AK1263" s="642"/>
      <c r="AL1263" s="640"/>
      <c r="AM1263" s="642"/>
      <c r="AN1263" s="640"/>
      <c r="AO1263" s="642"/>
      <c r="AP1263" s="646"/>
      <c r="AQ1263" s="642"/>
      <c r="AR1263" s="640"/>
      <c r="AS1263" s="642"/>
      <c r="AT1263" s="640"/>
      <c r="AU1263" s="642"/>
      <c r="AV1263" s="640"/>
      <c r="AW1263" s="642"/>
      <c r="AX1263" s="640"/>
      <c r="AY1263" s="642"/>
      <c r="AZ1263" s="640"/>
      <c r="BA1263" s="642"/>
      <c r="BB1263" s="640"/>
      <c r="BC1263" s="642"/>
      <c r="BD1263" s="640"/>
      <c r="BE1263" s="642"/>
      <c r="BF1263" s="640"/>
      <c r="BG1263" s="642"/>
      <c r="BH1263" s="640"/>
      <c r="BI1263" s="642"/>
      <c r="BJ1263" s="640"/>
      <c r="BK1263" s="642"/>
      <c r="BL1263" s="640"/>
      <c r="BM1263" s="642"/>
      <c r="BN1263" s="640"/>
      <c r="BO1263" s="642"/>
      <c r="BP1263" s="640"/>
      <c r="BQ1263" s="642"/>
      <c r="BR1263" s="640"/>
      <c r="BS1263" s="642"/>
      <c r="BT1263" s="640"/>
      <c r="BU1263" s="642"/>
      <c r="BV1263" s="643"/>
      <c r="BW1263" s="644"/>
      <c r="BX1263" s="776"/>
      <c r="BY1263" s="644"/>
      <c r="BZ1263" s="645"/>
      <c r="CA1263" s="338"/>
      <c r="CB1263" s="338"/>
      <c r="CC1263" s="338"/>
      <c r="CD1263" s="338"/>
      <c r="CE1263" s="338"/>
      <c r="CF1263" s="338"/>
    </row>
    <row r="1264" ht="15.75" customHeight="1">
      <c r="A1264" s="821"/>
      <c r="B1264" s="338"/>
      <c r="C1264" s="338"/>
      <c r="D1264" s="338"/>
      <c r="E1264" s="338"/>
      <c r="F1264" s="346"/>
      <c r="G1264" s="773">
        <f t="shared" ref="G1264:H1264" si="1091">L1264+N1264+P1264+R1264+T1264+V1264+X1264+Z1264+AB1264+AD1264+AF1264+AH1264+AJ1264+AL1264+AN1264+AP1264+AR1264+AT1264+AV1264+AX1264+AZ1264+BB1264+BD1264+BF1264+BH1264+BJ1264+BL1264+BN1264+BP1264+BR1264+BT1264</f>
        <v>0</v>
      </c>
      <c r="H1264" s="671">
        <f t="shared" si="1091"/>
        <v>0</v>
      </c>
      <c r="I1264" s="774">
        <f t="shared" si="1027"/>
        <v>0</v>
      </c>
      <c r="J1264" s="1193"/>
      <c r="K1264" s="407">
        <f t="shared" si="1028"/>
        <v>0</v>
      </c>
      <c r="L1264" s="640"/>
      <c r="M1264" s="642"/>
      <c r="N1264" s="640"/>
      <c r="O1264" s="642"/>
      <c r="P1264" s="640"/>
      <c r="Q1264" s="642"/>
      <c r="R1264" s="640"/>
      <c r="S1264" s="642"/>
      <c r="T1264" s="640"/>
      <c r="U1264" s="642"/>
      <c r="V1264" s="640"/>
      <c r="W1264" s="642"/>
      <c r="X1264" s="640"/>
      <c r="Y1264" s="642"/>
      <c r="Z1264" s="640"/>
      <c r="AA1264" s="642"/>
      <c r="AB1264" s="640"/>
      <c r="AC1264" s="642"/>
      <c r="AD1264" s="640"/>
      <c r="AE1264" s="642"/>
      <c r="AF1264" s="640"/>
      <c r="AG1264" s="642"/>
      <c r="AH1264" s="640"/>
      <c r="AI1264" s="642"/>
      <c r="AJ1264" s="640"/>
      <c r="AK1264" s="642"/>
      <c r="AL1264" s="640"/>
      <c r="AM1264" s="642"/>
      <c r="AN1264" s="640"/>
      <c r="AO1264" s="642"/>
      <c r="AP1264" s="646"/>
      <c r="AQ1264" s="642"/>
      <c r="AR1264" s="640"/>
      <c r="AS1264" s="642"/>
      <c r="AT1264" s="640"/>
      <c r="AU1264" s="642"/>
      <c r="AV1264" s="640"/>
      <c r="AW1264" s="642"/>
      <c r="AX1264" s="640"/>
      <c r="AY1264" s="642"/>
      <c r="AZ1264" s="640"/>
      <c r="BA1264" s="642"/>
      <c r="BB1264" s="640"/>
      <c r="BC1264" s="642"/>
      <c r="BD1264" s="640"/>
      <c r="BE1264" s="642"/>
      <c r="BF1264" s="640"/>
      <c r="BG1264" s="642"/>
      <c r="BH1264" s="640"/>
      <c r="BI1264" s="642"/>
      <c r="BJ1264" s="640"/>
      <c r="BK1264" s="642"/>
      <c r="BL1264" s="640"/>
      <c r="BM1264" s="642"/>
      <c r="BN1264" s="640"/>
      <c r="BO1264" s="642"/>
      <c r="BP1264" s="640"/>
      <c r="BQ1264" s="642"/>
      <c r="BR1264" s="640"/>
      <c r="BS1264" s="642"/>
      <c r="BT1264" s="640"/>
      <c r="BU1264" s="642"/>
      <c r="BV1264" s="643"/>
      <c r="BW1264" s="644"/>
      <c r="BX1264" s="776"/>
      <c r="BY1264" s="644"/>
      <c r="BZ1264" s="645"/>
      <c r="CA1264" s="338"/>
      <c r="CB1264" s="338"/>
      <c r="CC1264" s="338"/>
      <c r="CD1264" s="338"/>
      <c r="CE1264" s="338"/>
      <c r="CF1264" s="338"/>
    </row>
    <row r="1265" ht="15.75" customHeight="1">
      <c r="A1265" s="821"/>
      <c r="B1265" s="338"/>
      <c r="C1265" s="338"/>
      <c r="D1265" s="338"/>
      <c r="E1265" s="338"/>
      <c r="F1265" s="346"/>
      <c r="G1265" s="773">
        <f t="shared" ref="G1265:H1265" si="1092">L1265+N1265+P1265+R1265+T1265+V1265+X1265+Z1265+AB1265+AD1265+AF1265+AH1265+AJ1265+AL1265+AN1265+AP1265+AR1265+AT1265+AV1265+AX1265+AZ1265+BB1265+BD1265+BF1265+BH1265+BJ1265+BL1265+BN1265+BP1265+BR1265+BT1265</f>
        <v>0</v>
      </c>
      <c r="H1265" s="671">
        <f t="shared" si="1092"/>
        <v>0</v>
      </c>
      <c r="I1265" s="774">
        <f t="shared" si="1027"/>
        <v>0</v>
      </c>
      <c r="J1265" s="1193"/>
      <c r="K1265" s="407">
        <f t="shared" si="1028"/>
        <v>0</v>
      </c>
      <c r="L1265" s="640"/>
      <c r="M1265" s="642"/>
      <c r="N1265" s="640"/>
      <c r="O1265" s="642"/>
      <c r="P1265" s="640"/>
      <c r="Q1265" s="642"/>
      <c r="R1265" s="640"/>
      <c r="S1265" s="642"/>
      <c r="T1265" s="640"/>
      <c r="U1265" s="642"/>
      <c r="V1265" s="640"/>
      <c r="W1265" s="642"/>
      <c r="X1265" s="640"/>
      <c r="Y1265" s="642"/>
      <c r="Z1265" s="640"/>
      <c r="AA1265" s="642"/>
      <c r="AB1265" s="640"/>
      <c r="AC1265" s="642"/>
      <c r="AD1265" s="640"/>
      <c r="AE1265" s="642"/>
      <c r="AF1265" s="640"/>
      <c r="AG1265" s="642"/>
      <c r="AH1265" s="640"/>
      <c r="AI1265" s="642"/>
      <c r="AJ1265" s="640"/>
      <c r="AK1265" s="642"/>
      <c r="AL1265" s="640"/>
      <c r="AM1265" s="642"/>
      <c r="AN1265" s="640"/>
      <c r="AO1265" s="642"/>
      <c r="AP1265" s="646"/>
      <c r="AQ1265" s="642"/>
      <c r="AR1265" s="640"/>
      <c r="AS1265" s="642"/>
      <c r="AT1265" s="640"/>
      <c r="AU1265" s="642"/>
      <c r="AV1265" s="640"/>
      <c r="AW1265" s="642"/>
      <c r="AX1265" s="640"/>
      <c r="AY1265" s="642"/>
      <c r="AZ1265" s="640"/>
      <c r="BA1265" s="642"/>
      <c r="BB1265" s="640"/>
      <c r="BC1265" s="642"/>
      <c r="BD1265" s="640"/>
      <c r="BE1265" s="642"/>
      <c r="BF1265" s="640"/>
      <c r="BG1265" s="642"/>
      <c r="BH1265" s="640"/>
      <c r="BI1265" s="642"/>
      <c r="BJ1265" s="640"/>
      <c r="BK1265" s="642"/>
      <c r="BL1265" s="640"/>
      <c r="BM1265" s="642"/>
      <c r="BN1265" s="640"/>
      <c r="BO1265" s="642"/>
      <c r="BP1265" s="640"/>
      <c r="BQ1265" s="642"/>
      <c r="BR1265" s="640"/>
      <c r="BS1265" s="642"/>
      <c r="BT1265" s="640"/>
      <c r="BU1265" s="642"/>
      <c r="BV1265" s="643"/>
      <c r="BW1265" s="644"/>
      <c r="BX1265" s="776"/>
      <c r="BY1265" s="644"/>
      <c r="BZ1265" s="645"/>
      <c r="CA1265" s="338"/>
      <c r="CB1265" s="338"/>
      <c r="CC1265" s="338"/>
      <c r="CD1265" s="338"/>
      <c r="CE1265" s="338"/>
      <c r="CF1265" s="338"/>
    </row>
    <row r="1266" ht="15.75" customHeight="1">
      <c r="A1266" s="821"/>
      <c r="B1266" s="338"/>
      <c r="C1266" s="338"/>
      <c r="D1266" s="338"/>
      <c r="E1266" s="338"/>
      <c r="F1266" s="346"/>
      <c r="G1266" s="773">
        <f t="shared" ref="G1266:H1266" si="1093">L1266+N1266+P1266+R1266+T1266+V1266+X1266+Z1266+AB1266+AD1266+AF1266+AH1266+AJ1266+AL1266+AN1266+AP1266+AR1266+AT1266+AV1266+AX1266+AZ1266+BB1266+BD1266+BF1266+BH1266+BJ1266+BL1266+BN1266+BP1266+BR1266+BT1266</f>
        <v>0</v>
      </c>
      <c r="H1266" s="671">
        <f t="shared" si="1093"/>
        <v>0</v>
      </c>
      <c r="I1266" s="774">
        <f t="shared" si="1027"/>
        <v>0</v>
      </c>
      <c r="J1266" s="1193"/>
      <c r="K1266" s="407">
        <f t="shared" si="1028"/>
        <v>0</v>
      </c>
      <c r="L1266" s="640"/>
      <c r="M1266" s="642"/>
      <c r="N1266" s="640"/>
      <c r="O1266" s="642"/>
      <c r="P1266" s="640"/>
      <c r="Q1266" s="642"/>
      <c r="R1266" s="640"/>
      <c r="S1266" s="642"/>
      <c r="T1266" s="640"/>
      <c r="U1266" s="642"/>
      <c r="V1266" s="640"/>
      <c r="W1266" s="642"/>
      <c r="X1266" s="640"/>
      <c r="Y1266" s="642"/>
      <c r="Z1266" s="640"/>
      <c r="AA1266" s="642"/>
      <c r="AB1266" s="640"/>
      <c r="AC1266" s="642"/>
      <c r="AD1266" s="640"/>
      <c r="AE1266" s="642"/>
      <c r="AF1266" s="640"/>
      <c r="AG1266" s="642"/>
      <c r="AH1266" s="640"/>
      <c r="AI1266" s="642"/>
      <c r="AJ1266" s="640"/>
      <c r="AK1266" s="642"/>
      <c r="AL1266" s="640"/>
      <c r="AM1266" s="642"/>
      <c r="AN1266" s="640"/>
      <c r="AO1266" s="642"/>
      <c r="AP1266" s="646"/>
      <c r="AQ1266" s="642"/>
      <c r="AR1266" s="640"/>
      <c r="AS1266" s="642"/>
      <c r="AT1266" s="640"/>
      <c r="AU1266" s="642"/>
      <c r="AV1266" s="640"/>
      <c r="AW1266" s="642"/>
      <c r="AX1266" s="640"/>
      <c r="AY1266" s="642"/>
      <c r="AZ1266" s="640"/>
      <c r="BA1266" s="642"/>
      <c r="BB1266" s="640"/>
      <c r="BC1266" s="642"/>
      <c r="BD1266" s="640"/>
      <c r="BE1266" s="642"/>
      <c r="BF1266" s="640"/>
      <c r="BG1266" s="642"/>
      <c r="BH1266" s="640"/>
      <c r="BI1266" s="642"/>
      <c r="BJ1266" s="640"/>
      <c r="BK1266" s="642"/>
      <c r="BL1266" s="640"/>
      <c r="BM1266" s="642"/>
      <c r="BN1266" s="640"/>
      <c r="BO1266" s="642"/>
      <c r="BP1266" s="640"/>
      <c r="BQ1266" s="642"/>
      <c r="BR1266" s="640"/>
      <c r="BS1266" s="642"/>
      <c r="BT1266" s="640"/>
      <c r="BU1266" s="642"/>
      <c r="BV1266" s="643"/>
      <c r="BW1266" s="644"/>
      <c r="BX1266" s="776"/>
      <c r="BY1266" s="644"/>
      <c r="BZ1266" s="645"/>
      <c r="CA1266" s="338"/>
      <c r="CB1266" s="338"/>
      <c r="CC1266" s="338"/>
      <c r="CD1266" s="338"/>
      <c r="CE1266" s="338"/>
      <c r="CF1266" s="338"/>
    </row>
    <row r="1267" ht="15.75" customHeight="1">
      <c r="A1267" s="821"/>
      <c r="B1267" s="338"/>
      <c r="C1267" s="338"/>
      <c r="D1267" s="338"/>
      <c r="E1267" s="338"/>
      <c r="F1267" s="346"/>
      <c r="G1267" s="773">
        <f t="shared" ref="G1267:H1267" si="1094">L1267+N1267+P1267+R1267+T1267+V1267+X1267+Z1267+AB1267+AD1267+AF1267+AH1267+AJ1267+AL1267+AN1267+AP1267+AR1267+AT1267+AV1267+AX1267+AZ1267+BB1267+BD1267+BF1267+BH1267+BJ1267+BL1267+BN1267+BP1267+BR1267+BT1267</f>
        <v>0</v>
      </c>
      <c r="H1267" s="671">
        <f t="shared" si="1094"/>
        <v>0</v>
      </c>
      <c r="I1267" s="774">
        <f t="shared" si="1027"/>
        <v>0</v>
      </c>
      <c r="J1267" s="1193"/>
      <c r="K1267" s="407">
        <f t="shared" si="1028"/>
        <v>0</v>
      </c>
      <c r="L1267" s="640"/>
      <c r="M1267" s="642"/>
      <c r="N1267" s="640"/>
      <c r="O1267" s="642"/>
      <c r="P1267" s="640"/>
      <c r="Q1267" s="642"/>
      <c r="R1267" s="640"/>
      <c r="S1267" s="642"/>
      <c r="T1267" s="640"/>
      <c r="U1267" s="642"/>
      <c r="V1267" s="640"/>
      <c r="W1267" s="642"/>
      <c r="X1267" s="640"/>
      <c r="Y1267" s="642"/>
      <c r="Z1267" s="640"/>
      <c r="AA1267" s="642"/>
      <c r="AB1267" s="640"/>
      <c r="AC1267" s="642"/>
      <c r="AD1267" s="640"/>
      <c r="AE1267" s="642"/>
      <c r="AF1267" s="640"/>
      <c r="AG1267" s="642"/>
      <c r="AH1267" s="640"/>
      <c r="AI1267" s="642"/>
      <c r="AJ1267" s="640"/>
      <c r="AK1267" s="642"/>
      <c r="AL1267" s="640"/>
      <c r="AM1267" s="642"/>
      <c r="AN1267" s="640"/>
      <c r="AO1267" s="642"/>
      <c r="AP1267" s="646"/>
      <c r="AQ1267" s="642"/>
      <c r="AR1267" s="640"/>
      <c r="AS1267" s="642"/>
      <c r="AT1267" s="640"/>
      <c r="AU1267" s="642"/>
      <c r="AV1267" s="640"/>
      <c r="AW1267" s="642"/>
      <c r="AX1267" s="640"/>
      <c r="AY1267" s="642"/>
      <c r="AZ1267" s="640"/>
      <c r="BA1267" s="642"/>
      <c r="BB1267" s="640"/>
      <c r="BC1267" s="642"/>
      <c r="BD1267" s="640"/>
      <c r="BE1267" s="642"/>
      <c r="BF1267" s="640"/>
      <c r="BG1267" s="642"/>
      <c r="BH1267" s="640"/>
      <c r="BI1267" s="642"/>
      <c r="BJ1267" s="640"/>
      <c r="BK1267" s="642"/>
      <c r="BL1267" s="640"/>
      <c r="BM1267" s="642"/>
      <c r="BN1267" s="640"/>
      <c r="BO1267" s="642"/>
      <c r="BP1267" s="640"/>
      <c r="BQ1267" s="642"/>
      <c r="BR1267" s="640"/>
      <c r="BS1267" s="642"/>
      <c r="BT1267" s="640"/>
      <c r="BU1267" s="642"/>
      <c r="BV1267" s="643"/>
      <c r="BW1267" s="644"/>
      <c r="BX1267" s="776"/>
      <c r="BY1267" s="644"/>
      <c r="BZ1267" s="645"/>
      <c r="CA1267" s="338"/>
      <c r="CB1267" s="338"/>
      <c r="CC1267" s="338"/>
      <c r="CD1267" s="338"/>
      <c r="CE1267" s="338"/>
      <c r="CF1267" s="338"/>
    </row>
    <row r="1268" ht="15.75" customHeight="1">
      <c r="A1268" s="821"/>
      <c r="B1268" s="338"/>
      <c r="C1268" s="338"/>
      <c r="D1268" s="338"/>
      <c r="E1268" s="338"/>
      <c r="F1268" s="346"/>
      <c r="G1268" s="773">
        <f t="shared" ref="G1268:H1268" si="1095">L1268+N1268+P1268+R1268+T1268+V1268+X1268+Z1268+AB1268+AD1268+AF1268+AH1268+AJ1268+AL1268+AN1268+AP1268+AR1268+AT1268+AV1268+AX1268+AZ1268+BB1268+BD1268+BF1268+BH1268+BJ1268+BL1268+BN1268+BP1268+BR1268+BT1268</f>
        <v>0</v>
      </c>
      <c r="H1268" s="671">
        <f t="shared" si="1095"/>
        <v>0</v>
      </c>
      <c r="I1268" s="774">
        <f t="shared" si="1027"/>
        <v>0</v>
      </c>
      <c r="J1268" s="1193"/>
      <c r="K1268" s="407">
        <f t="shared" si="1028"/>
        <v>0</v>
      </c>
      <c r="L1268" s="640"/>
      <c r="M1268" s="642"/>
      <c r="N1268" s="640"/>
      <c r="O1268" s="642"/>
      <c r="P1268" s="640"/>
      <c r="Q1268" s="642"/>
      <c r="R1268" s="640"/>
      <c r="S1268" s="642"/>
      <c r="T1268" s="640"/>
      <c r="U1268" s="642"/>
      <c r="V1268" s="640"/>
      <c r="W1268" s="642"/>
      <c r="X1268" s="640"/>
      <c r="Y1268" s="642"/>
      <c r="Z1268" s="640"/>
      <c r="AA1268" s="642"/>
      <c r="AB1268" s="640"/>
      <c r="AC1268" s="642"/>
      <c r="AD1268" s="640"/>
      <c r="AE1268" s="642"/>
      <c r="AF1268" s="640"/>
      <c r="AG1268" s="642"/>
      <c r="AH1268" s="640"/>
      <c r="AI1268" s="642"/>
      <c r="AJ1268" s="640"/>
      <c r="AK1268" s="642"/>
      <c r="AL1268" s="640"/>
      <c r="AM1268" s="642"/>
      <c r="AN1268" s="640"/>
      <c r="AO1268" s="642"/>
      <c r="AP1268" s="646"/>
      <c r="AQ1268" s="642"/>
      <c r="AR1268" s="640"/>
      <c r="AS1268" s="642"/>
      <c r="AT1268" s="640"/>
      <c r="AU1268" s="642"/>
      <c r="AV1268" s="640"/>
      <c r="AW1268" s="642"/>
      <c r="AX1268" s="640"/>
      <c r="AY1268" s="642"/>
      <c r="AZ1268" s="640"/>
      <c r="BA1268" s="642"/>
      <c r="BB1268" s="640"/>
      <c r="BC1268" s="642"/>
      <c r="BD1268" s="640"/>
      <c r="BE1268" s="642"/>
      <c r="BF1268" s="640"/>
      <c r="BG1268" s="642"/>
      <c r="BH1268" s="640"/>
      <c r="BI1268" s="642"/>
      <c r="BJ1268" s="640"/>
      <c r="BK1268" s="642"/>
      <c r="BL1268" s="640"/>
      <c r="BM1268" s="642"/>
      <c r="BN1268" s="640"/>
      <c r="BO1268" s="642"/>
      <c r="BP1268" s="640"/>
      <c r="BQ1268" s="642"/>
      <c r="BR1268" s="640"/>
      <c r="BS1268" s="642"/>
      <c r="BT1268" s="640"/>
      <c r="BU1268" s="642"/>
      <c r="BV1268" s="643"/>
      <c r="BW1268" s="644"/>
      <c r="BX1268" s="776"/>
      <c r="BY1268" s="644"/>
      <c r="BZ1268" s="645"/>
      <c r="CA1268" s="338"/>
      <c r="CB1268" s="338"/>
      <c r="CC1268" s="338"/>
      <c r="CD1268" s="338"/>
      <c r="CE1268" s="338"/>
      <c r="CF1268" s="338"/>
    </row>
    <row r="1269" ht="15.75" customHeight="1">
      <c r="A1269" s="821"/>
      <c r="B1269" s="338"/>
      <c r="C1269" s="338"/>
      <c r="D1269" s="338"/>
      <c r="E1269" s="338"/>
      <c r="F1269" s="346"/>
      <c r="G1269" s="773">
        <f t="shared" ref="G1269:H1269" si="1096">L1269+N1269+P1269+R1269+T1269+V1269+X1269+Z1269+AB1269+AD1269+AF1269+AH1269+AJ1269+AL1269+AN1269+AP1269+AR1269+AT1269+AV1269+AX1269+AZ1269+BB1269+BD1269+BF1269+BH1269+BJ1269+BL1269+BN1269+BP1269+BR1269+BT1269</f>
        <v>0</v>
      </c>
      <c r="H1269" s="671">
        <f t="shared" si="1096"/>
        <v>0</v>
      </c>
      <c r="I1269" s="774">
        <f t="shared" si="1027"/>
        <v>0</v>
      </c>
      <c r="J1269" s="1193"/>
      <c r="K1269" s="407">
        <f t="shared" si="1028"/>
        <v>0</v>
      </c>
      <c r="L1269" s="640"/>
      <c r="M1269" s="642"/>
      <c r="N1269" s="640"/>
      <c r="O1269" s="642"/>
      <c r="P1269" s="640"/>
      <c r="Q1269" s="642"/>
      <c r="R1269" s="640"/>
      <c r="S1269" s="642"/>
      <c r="T1269" s="640"/>
      <c r="U1269" s="642"/>
      <c r="V1269" s="640"/>
      <c r="W1269" s="642"/>
      <c r="X1269" s="640"/>
      <c r="Y1269" s="642"/>
      <c r="Z1269" s="640"/>
      <c r="AA1269" s="642"/>
      <c r="AB1269" s="640"/>
      <c r="AC1269" s="642"/>
      <c r="AD1269" s="640"/>
      <c r="AE1269" s="642"/>
      <c r="AF1269" s="640"/>
      <c r="AG1269" s="642"/>
      <c r="AH1269" s="640"/>
      <c r="AI1269" s="642"/>
      <c r="AJ1269" s="640"/>
      <c r="AK1269" s="642"/>
      <c r="AL1269" s="640"/>
      <c r="AM1269" s="642"/>
      <c r="AN1269" s="640"/>
      <c r="AO1269" s="642"/>
      <c r="AP1269" s="646"/>
      <c r="AQ1269" s="642"/>
      <c r="AR1269" s="640"/>
      <c r="AS1269" s="642"/>
      <c r="AT1269" s="640"/>
      <c r="AU1269" s="642"/>
      <c r="AV1269" s="640"/>
      <c r="AW1269" s="642"/>
      <c r="AX1269" s="640"/>
      <c r="AY1269" s="642"/>
      <c r="AZ1269" s="640"/>
      <c r="BA1269" s="642"/>
      <c r="BB1269" s="640"/>
      <c r="BC1269" s="642"/>
      <c r="BD1269" s="640"/>
      <c r="BE1269" s="642"/>
      <c r="BF1269" s="640"/>
      <c r="BG1269" s="642"/>
      <c r="BH1269" s="640"/>
      <c r="BI1269" s="642"/>
      <c r="BJ1269" s="640"/>
      <c r="BK1269" s="642"/>
      <c r="BL1269" s="640"/>
      <c r="BM1269" s="642"/>
      <c r="BN1269" s="640"/>
      <c r="BO1269" s="642"/>
      <c r="BP1269" s="640"/>
      <c r="BQ1269" s="642"/>
      <c r="BR1269" s="640"/>
      <c r="BS1269" s="642"/>
      <c r="BT1269" s="640"/>
      <c r="BU1269" s="642"/>
      <c r="BV1269" s="643"/>
      <c r="BW1269" s="644"/>
      <c r="BX1269" s="776"/>
      <c r="BY1269" s="644"/>
      <c r="BZ1269" s="645"/>
      <c r="CA1269" s="338"/>
      <c r="CB1269" s="338"/>
      <c r="CC1269" s="338"/>
      <c r="CD1269" s="338"/>
      <c r="CE1269" s="338"/>
      <c r="CF1269" s="338"/>
    </row>
    <row r="1270" ht="15.75" customHeight="1">
      <c r="A1270" s="821"/>
      <c r="B1270" s="338"/>
      <c r="C1270" s="338"/>
      <c r="D1270" s="338"/>
      <c r="E1270" s="338"/>
      <c r="F1270" s="346"/>
      <c r="G1270" s="773">
        <f t="shared" ref="G1270:H1270" si="1097">L1270+N1270+P1270+R1270+T1270+V1270+X1270+Z1270+AB1270+AD1270+AF1270+AH1270+AJ1270+AL1270+AN1270+AP1270+AR1270+AT1270+AV1270+AX1270+AZ1270+BB1270+BD1270+BF1270+BH1270+BJ1270+BL1270+BN1270+BP1270+BR1270+BT1270</f>
        <v>0</v>
      </c>
      <c r="H1270" s="671">
        <f t="shared" si="1097"/>
        <v>0</v>
      </c>
      <c r="I1270" s="774">
        <f t="shared" si="1027"/>
        <v>0</v>
      </c>
      <c r="J1270" s="1193"/>
      <c r="K1270" s="407">
        <f t="shared" si="1028"/>
        <v>0</v>
      </c>
      <c r="L1270" s="640"/>
      <c r="M1270" s="642"/>
      <c r="N1270" s="640"/>
      <c r="O1270" s="642"/>
      <c r="P1270" s="640"/>
      <c r="Q1270" s="642"/>
      <c r="R1270" s="640"/>
      <c r="S1270" s="642"/>
      <c r="T1270" s="640"/>
      <c r="U1270" s="642"/>
      <c r="V1270" s="640"/>
      <c r="W1270" s="642"/>
      <c r="X1270" s="640"/>
      <c r="Y1270" s="642"/>
      <c r="Z1270" s="640"/>
      <c r="AA1270" s="642"/>
      <c r="AB1270" s="640"/>
      <c r="AC1270" s="642"/>
      <c r="AD1270" s="640"/>
      <c r="AE1270" s="642"/>
      <c r="AF1270" s="640"/>
      <c r="AG1270" s="642"/>
      <c r="AH1270" s="640"/>
      <c r="AI1270" s="642"/>
      <c r="AJ1270" s="640"/>
      <c r="AK1270" s="642"/>
      <c r="AL1270" s="640"/>
      <c r="AM1270" s="642"/>
      <c r="AN1270" s="640"/>
      <c r="AO1270" s="642"/>
      <c r="AP1270" s="646"/>
      <c r="AQ1270" s="642"/>
      <c r="AR1270" s="640"/>
      <c r="AS1270" s="642"/>
      <c r="AT1270" s="640"/>
      <c r="AU1270" s="642"/>
      <c r="AV1270" s="640"/>
      <c r="AW1270" s="642"/>
      <c r="AX1270" s="640"/>
      <c r="AY1270" s="642"/>
      <c r="AZ1270" s="640"/>
      <c r="BA1270" s="642"/>
      <c r="BB1270" s="640"/>
      <c r="BC1270" s="642"/>
      <c r="BD1270" s="640"/>
      <c r="BE1270" s="642"/>
      <c r="BF1270" s="640"/>
      <c r="BG1270" s="642"/>
      <c r="BH1270" s="640"/>
      <c r="BI1270" s="642"/>
      <c r="BJ1270" s="640"/>
      <c r="BK1270" s="642"/>
      <c r="BL1270" s="640"/>
      <c r="BM1270" s="642"/>
      <c r="BN1270" s="640"/>
      <c r="BO1270" s="642"/>
      <c r="BP1270" s="640"/>
      <c r="BQ1270" s="642"/>
      <c r="BR1270" s="640"/>
      <c r="BS1270" s="642"/>
      <c r="BT1270" s="640"/>
      <c r="BU1270" s="642"/>
      <c r="BV1270" s="643"/>
      <c r="BW1270" s="644"/>
      <c r="BX1270" s="776"/>
      <c r="BY1270" s="644"/>
      <c r="BZ1270" s="645"/>
      <c r="CA1270" s="338"/>
      <c r="CB1270" s="338"/>
      <c r="CC1270" s="338"/>
      <c r="CD1270" s="338"/>
      <c r="CE1270" s="338"/>
      <c r="CF1270" s="338"/>
    </row>
    <row r="1271" ht="15.75" customHeight="1">
      <c r="A1271" s="821"/>
      <c r="B1271" s="338"/>
      <c r="C1271" s="338"/>
      <c r="D1271" s="338"/>
      <c r="E1271" s="338"/>
      <c r="F1271" s="346"/>
      <c r="G1271" s="773">
        <f t="shared" ref="G1271:H1271" si="1098">L1271+N1271+P1271+R1271+T1271+V1271+X1271+Z1271+AB1271+AD1271+AF1271+AH1271+AJ1271+AL1271+AN1271+AP1271+AR1271+AT1271+AV1271+AX1271+AZ1271+BB1271+BD1271+BF1271+BH1271+BJ1271+BL1271+BN1271+BP1271+BR1271+BT1271</f>
        <v>0</v>
      </c>
      <c r="H1271" s="671">
        <f t="shared" si="1098"/>
        <v>0</v>
      </c>
      <c r="I1271" s="774">
        <f t="shared" si="1027"/>
        <v>0</v>
      </c>
      <c r="J1271" s="1193"/>
      <c r="K1271" s="407">
        <f t="shared" si="1028"/>
        <v>0</v>
      </c>
      <c r="L1271" s="640"/>
      <c r="M1271" s="642"/>
      <c r="N1271" s="640"/>
      <c r="O1271" s="642"/>
      <c r="P1271" s="640"/>
      <c r="Q1271" s="642"/>
      <c r="R1271" s="640"/>
      <c r="S1271" s="642"/>
      <c r="T1271" s="640"/>
      <c r="U1271" s="642"/>
      <c r="V1271" s="640"/>
      <c r="W1271" s="642"/>
      <c r="X1271" s="640"/>
      <c r="Y1271" s="642"/>
      <c r="Z1271" s="640"/>
      <c r="AA1271" s="642"/>
      <c r="AB1271" s="640"/>
      <c r="AC1271" s="642"/>
      <c r="AD1271" s="640"/>
      <c r="AE1271" s="642"/>
      <c r="AF1271" s="640"/>
      <c r="AG1271" s="642"/>
      <c r="AH1271" s="640"/>
      <c r="AI1271" s="642"/>
      <c r="AJ1271" s="640"/>
      <c r="AK1271" s="642"/>
      <c r="AL1271" s="640"/>
      <c r="AM1271" s="642"/>
      <c r="AN1271" s="640"/>
      <c r="AO1271" s="642"/>
      <c r="AP1271" s="646"/>
      <c r="AQ1271" s="642"/>
      <c r="AR1271" s="640"/>
      <c r="AS1271" s="642"/>
      <c r="AT1271" s="640"/>
      <c r="AU1271" s="642"/>
      <c r="AV1271" s="640"/>
      <c r="AW1271" s="642"/>
      <c r="AX1271" s="640"/>
      <c r="AY1271" s="642"/>
      <c r="AZ1271" s="640"/>
      <c r="BA1271" s="642"/>
      <c r="BB1271" s="640"/>
      <c r="BC1271" s="642"/>
      <c r="BD1271" s="640"/>
      <c r="BE1271" s="642"/>
      <c r="BF1271" s="640"/>
      <c r="BG1271" s="642"/>
      <c r="BH1271" s="640"/>
      <c r="BI1271" s="642"/>
      <c r="BJ1271" s="640"/>
      <c r="BK1271" s="642"/>
      <c r="BL1271" s="640"/>
      <c r="BM1271" s="642"/>
      <c r="BN1271" s="640"/>
      <c r="BO1271" s="642"/>
      <c r="BP1271" s="640"/>
      <c r="BQ1271" s="642"/>
      <c r="BR1271" s="640"/>
      <c r="BS1271" s="642"/>
      <c r="BT1271" s="640"/>
      <c r="BU1271" s="642"/>
      <c r="BV1271" s="643"/>
      <c r="BW1271" s="644"/>
      <c r="BX1271" s="776"/>
      <c r="BY1271" s="644"/>
      <c r="BZ1271" s="645"/>
      <c r="CA1271" s="338"/>
      <c r="CB1271" s="338"/>
      <c r="CC1271" s="338"/>
      <c r="CD1271" s="338"/>
      <c r="CE1271" s="338"/>
      <c r="CF1271" s="338"/>
    </row>
    <row r="1272" ht="15.75" customHeight="1">
      <c r="A1272" s="821"/>
      <c r="B1272" s="338"/>
      <c r="C1272" s="338"/>
      <c r="D1272" s="338"/>
      <c r="E1272" s="338"/>
      <c r="F1272" s="346"/>
      <c r="G1272" s="773">
        <f t="shared" ref="G1272:H1272" si="1099">L1272+N1272+P1272+R1272+T1272+V1272+X1272+Z1272+AB1272+AD1272+AF1272+AH1272+AJ1272+AL1272+AN1272+AP1272+AR1272+AT1272+AV1272+AX1272+AZ1272+BB1272+BD1272+BF1272+BH1272+BJ1272+BL1272+BN1272+BP1272+BR1272+BT1272</f>
        <v>0</v>
      </c>
      <c r="H1272" s="671">
        <f t="shared" si="1099"/>
        <v>0</v>
      </c>
      <c r="I1272" s="774">
        <f t="shared" si="1027"/>
        <v>0</v>
      </c>
      <c r="J1272" s="1193"/>
      <c r="K1272" s="407">
        <f t="shared" si="1028"/>
        <v>0</v>
      </c>
      <c r="L1272" s="640"/>
      <c r="M1272" s="642"/>
      <c r="N1272" s="640"/>
      <c r="O1272" s="642"/>
      <c r="P1272" s="640"/>
      <c r="Q1272" s="642"/>
      <c r="R1272" s="640"/>
      <c r="S1272" s="642"/>
      <c r="T1272" s="640"/>
      <c r="U1272" s="642"/>
      <c r="V1272" s="640"/>
      <c r="W1272" s="642"/>
      <c r="X1272" s="640"/>
      <c r="Y1272" s="642"/>
      <c r="Z1272" s="640"/>
      <c r="AA1272" s="642"/>
      <c r="AB1272" s="640"/>
      <c r="AC1272" s="642"/>
      <c r="AD1272" s="640"/>
      <c r="AE1272" s="642"/>
      <c r="AF1272" s="640"/>
      <c r="AG1272" s="642"/>
      <c r="AH1272" s="640"/>
      <c r="AI1272" s="642"/>
      <c r="AJ1272" s="640"/>
      <c r="AK1272" s="642"/>
      <c r="AL1272" s="640"/>
      <c r="AM1272" s="642"/>
      <c r="AN1272" s="640"/>
      <c r="AO1272" s="642"/>
      <c r="AP1272" s="646"/>
      <c r="AQ1272" s="642"/>
      <c r="AR1272" s="640"/>
      <c r="AS1272" s="642"/>
      <c r="AT1272" s="640"/>
      <c r="AU1272" s="642"/>
      <c r="AV1272" s="640"/>
      <c r="AW1272" s="642"/>
      <c r="AX1272" s="640"/>
      <c r="AY1272" s="642"/>
      <c r="AZ1272" s="640"/>
      <c r="BA1272" s="642"/>
      <c r="BB1272" s="640"/>
      <c r="BC1272" s="642"/>
      <c r="BD1272" s="640"/>
      <c r="BE1272" s="642"/>
      <c r="BF1272" s="640"/>
      <c r="BG1272" s="642"/>
      <c r="BH1272" s="640"/>
      <c r="BI1272" s="642"/>
      <c r="BJ1272" s="640"/>
      <c r="BK1272" s="642"/>
      <c r="BL1272" s="640"/>
      <c r="BM1272" s="642"/>
      <c r="BN1272" s="640"/>
      <c r="BO1272" s="642"/>
      <c r="BP1272" s="640"/>
      <c r="BQ1272" s="642"/>
      <c r="BR1272" s="640"/>
      <c r="BS1272" s="642"/>
      <c r="BT1272" s="640"/>
      <c r="BU1272" s="642"/>
      <c r="BV1272" s="643"/>
      <c r="BW1272" s="644"/>
      <c r="BX1272" s="776"/>
      <c r="BY1272" s="644"/>
      <c r="BZ1272" s="645"/>
      <c r="CA1272" s="338"/>
      <c r="CB1272" s="338"/>
      <c r="CC1272" s="338"/>
      <c r="CD1272" s="338"/>
      <c r="CE1272" s="338"/>
      <c r="CF1272" s="338"/>
    </row>
    <row r="1273" ht="15.75" customHeight="1">
      <c r="A1273" s="821"/>
      <c r="B1273" s="338"/>
      <c r="C1273" s="338"/>
      <c r="D1273" s="338"/>
      <c r="E1273" s="338"/>
      <c r="F1273" s="346"/>
      <c r="G1273" s="773">
        <f t="shared" ref="G1273:H1273" si="1100">L1273+N1273+P1273+R1273+T1273+V1273+X1273+Z1273+AB1273+AD1273+AF1273+AH1273+AJ1273+AL1273+AN1273+AP1273+AR1273+AT1273+AV1273+AX1273+AZ1273+BB1273+BD1273+BF1273+BH1273+BJ1273+BL1273+BN1273+BP1273+BR1273+BT1273</f>
        <v>0</v>
      </c>
      <c r="H1273" s="671">
        <f t="shared" si="1100"/>
        <v>0</v>
      </c>
      <c r="I1273" s="774">
        <f t="shared" si="1027"/>
        <v>0</v>
      </c>
      <c r="J1273" s="1193"/>
      <c r="K1273" s="407">
        <f t="shared" si="1028"/>
        <v>0</v>
      </c>
      <c r="L1273" s="640"/>
      <c r="M1273" s="642"/>
      <c r="N1273" s="640"/>
      <c r="O1273" s="642"/>
      <c r="P1273" s="640"/>
      <c r="Q1273" s="642"/>
      <c r="R1273" s="640"/>
      <c r="S1273" s="642"/>
      <c r="T1273" s="640"/>
      <c r="U1273" s="642"/>
      <c r="V1273" s="640"/>
      <c r="W1273" s="642"/>
      <c r="X1273" s="640"/>
      <c r="Y1273" s="642"/>
      <c r="Z1273" s="640"/>
      <c r="AA1273" s="642"/>
      <c r="AB1273" s="640"/>
      <c r="AC1273" s="642"/>
      <c r="AD1273" s="640"/>
      <c r="AE1273" s="642"/>
      <c r="AF1273" s="640"/>
      <c r="AG1273" s="642"/>
      <c r="AH1273" s="640"/>
      <c r="AI1273" s="642"/>
      <c r="AJ1273" s="640"/>
      <c r="AK1273" s="642"/>
      <c r="AL1273" s="640"/>
      <c r="AM1273" s="642"/>
      <c r="AN1273" s="640"/>
      <c r="AO1273" s="642"/>
      <c r="AP1273" s="646"/>
      <c r="AQ1273" s="642"/>
      <c r="AR1273" s="640"/>
      <c r="AS1273" s="642"/>
      <c r="AT1273" s="640"/>
      <c r="AU1273" s="642"/>
      <c r="AV1273" s="640"/>
      <c r="AW1273" s="642"/>
      <c r="AX1273" s="640"/>
      <c r="AY1273" s="642"/>
      <c r="AZ1273" s="640"/>
      <c r="BA1273" s="642"/>
      <c r="BB1273" s="640"/>
      <c r="BC1273" s="642"/>
      <c r="BD1273" s="640"/>
      <c r="BE1273" s="642"/>
      <c r="BF1273" s="640"/>
      <c r="BG1273" s="642"/>
      <c r="BH1273" s="640"/>
      <c r="BI1273" s="642"/>
      <c r="BJ1273" s="640"/>
      <c r="BK1273" s="642"/>
      <c r="BL1273" s="640"/>
      <c r="BM1273" s="642"/>
      <c r="BN1273" s="640"/>
      <c r="BO1273" s="642"/>
      <c r="BP1273" s="640"/>
      <c r="BQ1273" s="642"/>
      <c r="BR1273" s="640"/>
      <c r="BS1273" s="642"/>
      <c r="BT1273" s="640"/>
      <c r="BU1273" s="642"/>
      <c r="BV1273" s="643"/>
      <c r="BW1273" s="644"/>
      <c r="BX1273" s="776"/>
      <c r="BY1273" s="644"/>
      <c r="BZ1273" s="645"/>
      <c r="CA1273" s="338"/>
      <c r="CB1273" s="338"/>
      <c r="CC1273" s="338"/>
      <c r="CD1273" s="338"/>
      <c r="CE1273" s="338"/>
      <c r="CF1273" s="338"/>
    </row>
    <row r="1274" ht="15.75" customHeight="1">
      <c r="A1274" s="821"/>
      <c r="B1274" s="338"/>
      <c r="C1274" s="338"/>
      <c r="D1274" s="338"/>
      <c r="E1274" s="338"/>
      <c r="F1274" s="346"/>
      <c r="G1274" s="773">
        <f t="shared" ref="G1274:H1274" si="1101">L1274+N1274+P1274+R1274+T1274+V1274+X1274+Z1274+AB1274+AD1274+AF1274+AH1274+AJ1274+AL1274+AN1274+AP1274+AR1274+AT1274+AV1274+AX1274+AZ1274+BB1274+BD1274+BF1274+BH1274+BJ1274+BL1274+BN1274+BP1274+BR1274+BT1274</f>
        <v>0</v>
      </c>
      <c r="H1274" s="671">
        <f t="shared" si="1101"/>
        <v>0</v>
      </c>
      <c r="I1274" s="774">
        <f t="shared" si="1027"/>
        <v>0</v>
      </c>
      <c r="J1274" s="1193"/>
      <c r="K1274" s="407">
        <f t="shared" si="1028"/>
        <v>0</v>
      </c>
      <c r="L1274" s="640"/>
      <c r="M1274" s="642"/>
      <c r="N1274" s="640"/>
      <c r="O1274" s="642"/>
      <c r="P1274" s="640"/>
      <c r="Q1274" s="642"/>
      <c r="R1274" s="640"/>
      <c r="S1274" s="642"/>
      <c r="T1274" s="640"/>
      <c r="U1274" s="642"/>
      <c r="V1274" s="640"/>
      <c r="W1274" s="642"/>
      <c r="X1274" s="640"/>
      <c r="Y1274" s="642"/>
      <c r="Z1274" s="640"/>
      <c r="AA1274" s="642"/>
      <c r="AB1274" s="640"/>
      <c r="AC1274" s="642"/>
      <c r="AD1274" s="640"/>
      <c r="AE1274" s="642"/>
      <c r="AF1274" s="640"/>
      <c r="AG1274" s="642"/>
      <c r="AH1274" s="640"/>
      <c r="AI1274" s="642"/>
      <c r="AJ1274" s="640"/>
      <c r="AK1274" s="642"/>
      <c r="AL1274" s="640"/>
      <c r="AM1274" s="642"/>
      <c r="AN1274" s="640"/>
      <c r="AO1274" s="642"/>
      <c r="AP1274" s="646"/>
      <c r="AQ1274" s="642"/>
      <c r="AR1274" s="640"/>
      <c r="AS1274" s="642"/>
      <c r="AT1274" s="640"/>
      <c r="AU1274" s="642"/>
      <c r="AV1274" s="640"/>
      <c r="AW1274" s="642"/>
      <c r="AX1274" s="640"/>
      <c r="AY1274" s="642"/>
      <c r="AZ1274" s="640"/>
      <c r="BA1274" s="642"/>
      <c r="BB1274" s="640"/>
      <c r="BC1274" s="642"/>
      <c r="BD1274" s="640"/>
      <c r="BE1274" s="642"/>
      <c r="BF1274" s="640"/>
      <c r="BG1274" s="642"/>
      <c r="BH1274" s="640"/>
      <c r="BI1274" s="642"/>
      <c r="BJ1274" s="640"/>
      <c r="BK1274" s="642"/>
      <c r="BL1274" s="640"/>
      <c r="BM1274" s="642"/>
      <c r="BN1274" s="640"/>
      <c r="BO1274" s="642"/>
      <c r="BP1274" s="640"/>
      <c r="BQ1274" s="642"/>
      <c r="BR1274" s="640"/>
      <c r="BS1274" s="642"/>
      <c r="BT1274" s="640"/>
      <c r="BU1274" s="642"/>
      <c r="BV1274" s="643"/>
      <c r="BW1274" s="644"/>
      <c r="BX1274" s="776"/>
      <c r="BY1274" s="644"/>
      <c r="BZ1274" s="645"/>
      <c r="CA1274" s="338"/>
      <c r="CB1274" s="338"/>
      <c r="CC1274" s="338"/>
      <c r="CD1274" s="338"/>
      <c r="CE1274" s="338"/>
      <c r="CF1274" s="338"/>
    </row>
    <row r="1275" ht="15.75" customHeight="1">
      <c r="A1275" s="821"/>
      <c r="B1275" s="338"/>
      <c r="C1275" s="338"/>
      <c r="D1275" s="338"/>
      <c r="E1275" s="338"/>
      <c r="F1275" s="346"/>
      <c r="G1275" s="773">
        <f t="shared" ref="G1275:H1275" si="1102">L1275+N1275+P1275+R1275+T1275+V1275+X1275+Z1275+AB1275+AD1275+AF1275+AH1275+AJ1275+AL1275+AN1275+AP1275+AR1275+AT1275+AV1275+AX1275+AZ1275+BB1275+BD1275+BF1275+BH1275+BJ1275+BL1275+BN1275+BP1275+BR1275+BT1275</f>
        <v>0</v>
      </c>
      <c r="H1275" s="671">
        <f t="shared" si="1102"/>
        <v>0</v>
      </c>
      <c r="I1275" s="774">
        <f t="shared" si="1027"/>
        <v>0</v>
      </c>
      <c r="J1275" s="1193"/>
      <c r="K1275" s="407">
        <f t="shared" si="1028"/>
        <v>0</v>
      </c>
      <c r="L1275" s="640"/>
      <c r="M1275" s="642"/>
      <c r="N1275" s="640"/>
      <c r="O1275" s="642"/>
      <c r="P1275" s="640"/>
      <c r="Q1275" s="642"/>
      <c r="R1275" s="640"/>
      <c r="S1275" s="642"/>
      <c r="T1275" s="640"/>
      <c r="U1275" s="642"/>
      <c r="V1275" s="640"/>
      <c r="W1275" s="642"/>
      <c r="X1275" s="640"/>
      <c r="Y1275" s="642"/>
      <c r="Z1275" s="640"/>
      <c r="AA1275" s="642"/>
      <c r="AB1275" s="640"/>
      <c r="AC1275" s="642"/>
      <c r="AD1275" s="640"/>
      <c r="AE1275" s="642"/>
      <c r="AF1275" s="640"/>
      <c r="AG1275" s="642"/>
      <c r="AH1275" s="640"/>
      <c r="AI1275" s="642"/>
      <c r="AJ1275" s="640"/>
      <c r="AK1275" s="642"/>
      <c r="AL1275" s="640"/>
      <c r="AM1275" s="642"/>
      <c r="AN1275" s="640"/>
      <c r="AO1275" s="642"/>
      <c r="AP1275" s="646"/>
      <c r="AQ1275" s="642"/>
      <c r="AR1275" s="640"/>
      <c r="AS1275" s="642"/>
      <c r="AT1275" s="640"/>
      <c r="AU1275" s="642"/>
      <c r="AV1275" s="640"/>
      <c r="AW1275" s="642"/>
      <c r="AX1275" s="640"/>
      <c r="AY1275" s="642"/>
      <c r="AZ1275" s="640"/>
      <c r="BA1275" s="642"/>
      <c r="BB1275" s="640"/>
      <c r="BC1275" s="642"/>
      <c r="BD1275" s="640"/>
      <c r="BE1275" s="642"/>
      <c r="BF1275" s="640"/>
      <c r="BG1275" s="642"/>
      <c r="BH1275" s="640"/>
      <c r="BI1275" s="642"/>
      <c r="BJ1275" s="640"/>
      <c r="BK1275" s="642"/>
      <c r="BL1275" s="640"/>
      <c r="BM1275" s="642"/>
      <c r="BN1275" s="640"/>
      <c r="BO1275" s="642"/>
      <c r="BP1275" s="640"/>
      <c r="BQ1275" s="642"/>
      <c r="BR1275" s="640"/>
      <c r="BS1275" s="642"/>
      <c r="BT1275" s="640"/>
      <c r="BU1275" s="642"/>
      <c r="BV1275" s="643"/>
      <c r="BW1275" s="644"/>
      <c r="BX1275" s="776"/>
      <c r="BY1275" s="644"/>
      <c r="BZ1275" s="645"/>
      <c r="CA1275" s="338"/>
      <c r="CB1275" s="338"/>
      <c r="CC1275" s="338"/>
      <c r="CD1275" s="338"/>
      <c r="CE1275" s="338"/>
      <c r="CF1275" s="338"/>
    </row>
    <row r="1276" ht="15.75" customHeight="1">
      <c r="A1276" s="821"/>
      <c r="B1276" s="338"/>
      <c r="C1276" s="338"/>
      <c r="D1276" s="338"/>
      <c r="E1276" s="338"/>
      <c r="F1276" s="346"/>
      <c r="G1276" s="773">
        <f t="shared" ref="G1276:H1276" si="1103">L1276+N1276+P1276+R1276+T1276+V1276+X1276+Z1276+AB1276+AD1276+AF1276+AH1276+AJ1276+AL1276+AN1276+AP1276+AR1276+AT1276+AV1276+AX1276+AZ1276+BB1276+BD1276+BF1276+BH1276+BJ1276+BL1276+BN1276+BP1276+BR1276+BT1276</f>
        <v>0</v>
      </c>
      <c r="H1276" s="671">
        <f t="shared" si="1103"/>
        <v>0</v>
      </c>
      <c r="I1276" s="774">
        <f t="shared" si="1027"/>
        <v>0</v>
      </c>
      <c r="J1276" s="1193"/>
      <c r="K1276" s="407">
        <f t="shared" si="1028"/>
        <v>0</v>
      </c>
      <c r="L1276" s="640"/>
      <c r="M1276" s="642"/>
      <c r="N1276" s="640"/>
      <c r="O1276" s="642"/>
      <c r="P1276" s="640"/>
      <c r="Q1276" s="642"/>
      <c r="R1276" s="640"/>
      <c r="S1276" s="642"/>
      <c r="T1276" s="640"/>
      <c r="U1276" s="642"/>
      <c r="V1276" s="640"/>
      <c r="W1276" s="642"/>
      <c r="X1276" s="640"/>
      <c r="Y1276" s="642"/>
      <c r="Z1276" s="640"/>
      <c r="AA1276" s="642"/>
      <c r="AB1276" s="640"/>
      <c r="AC1276" s="642"/>
      <c r="AD1276" s="640"/>
      <c r="AE1276" s="642"/>
      <c r="AF1276" s="640"/>
      <c r="AG1276" s="642"/>
      <c r="AH1276" s="640"/>
      <c r="AI1276" s="642"/>
      <c r="AJ1276" s="640"/>
      <c r="AK1276" s="642"/>
      <c r="AL1276" s="640"/>
      <c r="AM1276" s="642"/>
      <c r="AN1276" s="640"/>
      <c r="AO1276" s="642"/>
      <c r="AP1276" s="646"/>
      <c r="AQ1276" s="642"/>
      <c r="AR1276" s="640"/>
      <c r="AS1276" s="642"/>
      <c r="AT1276" s="640"/>
      <c r="AU1276" s="642"/>
      <c r="AV1276" s="640"/>
      <c r="AW1276" s="642"/>
      <c r="AX1276" s="640"/>
      <c r="AY1276" s="642"/>
      <c r="AZ1276" s="640"/>
      <c r="BA1276" s="642"/>
      <c r="BB1276" s="640"/>
      <c r="BC1276" s="642"/>
      <c r="BD1276" s="640"/>
      <c r="BE1276" s="642"/>
      <c r="BF1276" s="640"/>
      <c r="BG1276" s="642"/>
      <c r="BH1276" s="640"/>
      <c r="BI1276" s="642"/>
      <c r="BJ1276" s="640"/>
      <c r="BK1276" s="642"/>
      <c r="BL1276" s="640"/>
      <c r="BM1276" s="642"/>
      <c r="BN1276" s="640"/>
      <c r="BO1276" s="642"/>
      <c r="BP1276" s="640"/>
      <c r="BQ1276" s="642"/>
      <c r="BR1276" s="640"/>
      <c r="BS1276" s="642"/>
      <c r="BT1276" s="640"/>
      <c r="BU1276" s="642"/>
      <c r="BV1276" s="643"/>
      <c r="BW1276" s="644"/>
      <c r="BX1276" s="776"/>
      <c r="BY1276" s="644"/>
      <c r="BZ1276" s="645"/>
      <c r="CA1276" s="338"/>
      <c r="CB1276" s="338"/>
      <c r="CC1276" s="338"/>
      <c r="CD1276" s="338"/>
      <c r="CE1276" s="338"/>
      <c r="CF1276" s="338"/>
    </row>
    <row r="1277" ht="15.75" customHeight="1">
      <c r="A1277" s="821"/>
      <c r="B1277" s="338"/>
      <c r="C1277" s="338"/>
      <c r="D1277" s="338"/>
      <c r="E1277" s="338"/>
      <c r="F1277" s="346"/>
      <c r="G1277" s="773">
        <f t="shared" ref="G1277:H1277" si="1104">L1277+N1277+P1277+R1277+T1277+V1277+X1277+Z1277+AB1277+AD1277+AF1277+AH1277+AJ1277+AL1277+AN1277+AP1277+AR1277+AT1277+AV1277+AX1277+AZ1277+BB1277+BD1277+BF1277+BH1277+BJ1277+BL1277+BN1277+BP1277+BR1277+BT1277</f>
        <v>0</v>
      </c>
      <c r="H1277" s="671">
        <f t="shared" si="1104"/>
        <v>0</v>
      </c>
      <c r="I1277" s="774">
        <f t="shared" si="1027"/>
        <v>0</v>
      </c>
      <c r="J1277" s="1193"/>
      <c r="K1277" s="407">
        <f t="shared" si="1028"/>
        <v>0</v>
      </c>
      <c r="L1277" s="640"/>
      <c r="M1277" s="642"/>
      <c r="N1277" s="640"/>
      <c r="O1277" s="642"/>
      <c r="P1277" s="640"/>
      <c r="Q1277" s="642"/>
      <c r="R1277" s="640"/>
      <c r="S1277" s="642"/>
      <c r="T1277" s="640"/>
      <c r="U1277" s="642"/>
      <c r="V1277" s="640"/>
      <c r="W1277" s="642"/>
      <c r="X1277" s="640"/>
      <c r="Y1277" s="642"/>
      <c r="Z1277" s="640"/>
      <c r="AA1277" s="642"/>
      <c r="AB1277" s="640"/>
      <c r="AC1277" s="642"/>
      <c r="AD1277" s="640"/>
      <c r="AE1277" s="642"/>
      <c r="AF1277" s="640"/>
      <c r="AG1277" s="642"/>
      <c r="AH1277" s="640"/>
      <c r="AI1277" s="642"/>
      <c r="AJ1277" s="640"/>
      <c r="AK1277" s="642"/>
      <c r="AL1277" s="640"/>
      <c r="AM1277" s="642"/>
      <c r="AN1277" s="640"/>
      <c r="AO1277" s="642"/>
      <c r="AP1277" s="646"/>
      <c r="AQ1277" s="642"/>
      <c r="AR1277" s="640"/>
      <c r="AS1277" s="642"/>
      <c r="AT1277" s="640"/>
      <c r="AU1277" s="642"/>
      <c r="AV1277" s="640"/>
      <c r="AW1277" s="642"/>
      <c r="AX1277" s="640"/>
      <c r="AY1277" s="642"/>
      <c r="AZ1277" s="640"/>
      <c r="BA1277" s="642"/>
      <c r="BB1277" s="640"/>
      <c r="BC1277" s="642"/>
      <c r="BD1277" s="640"/>
      <c r="BE1277" s="642"/>
      <c r="BF1277" s="640"/>
      <c r="BG1277" s="642"/>
      <c r="BH1277" s="640"/>
      <c r="BI1277" s="642"/>
      <c r="BJ1277" s="640"/>
      <c r="BK1277" s="642"/>
      <c r="BL1277" s="640"/>
      <c r="BM1277" s="642"/>
      <c r="BN1277" s="640"/>
      <c r="BO1277" s="642"/>
      <c r="BP1277" s="640"/>
      <c r="BQ1277" s="642"/>
      <c r="BR1277" s="640"/>
      <c r="BS1277" s="642"/>
      <c r="BT1277" s="640"/>
      <c r="BU1277" s="642"/>
      <c r="BV1277" s="643"/>
      <c r="BW1277" s="644"/>
      <c r="BX1277" s="776"/>
      <c r="BY1277" s="644"/>
      <c r="BZ1277" s="645"/>
      <c r="CA1277" s="338"/>
      <c r="CB1277" s="338"/>
      <c r="CC1277" s="338"/>
      <c r="CD1277" s="338"/>
      <c r="CE1277" s="338"/>
      <c r="CF1277" s="338"/>
    </row>
    <row r="1278" ht="15.75" customHeight="1">
      <c r="A1278" s="821"/>
      <c r="B1278" s="338"/>
      <c r="C1278" s="338"/>
      <c r="D1278" s="338"/>
      <c r="E1278" s="338"/>
      <c r="F1278" s="346"/>
      <c r="G1278" s="773">
        <f t="shared" ref="G1278:H1278" si="1105">L1278+N1278+P1278+R1278+T1278+V1278+X1278+Z1278+AB1278+AD1278+AF1278+AH1278+AJ1278+AL1278+AN1278+AP1278+AR1278+AT1278+AV1278+AX1278+AZ1278+BB1278+BD1278+BF1278+BH1278+BJ1278+BL1278+BN1278+BP1278+BR1278+BT1278</f>
        <v>0</v>
      </c>
      <c r="H1278" s="671">
        <f t="shared" si="1105"/>
        <v>0</v>
      </c>
      <c r="I1278" s="774">
        <f t="shared" si="1027"/>
        <v>0</v>
      </c>
      <c r="J1278" s="1193"/>
      <c r="K1278" s="407">
        <f t="shared" si="1028"/>
        <v>0</v>
      </c>
      <c r="L1278" s="640"/>
      <c r="M1278" s="642"/>
      <c r="N1278" s="640"/>
      <c r="O1278" s="642"/>
      <c r="P1278" s="640"/>
      <c r="Q1278" s="642"/>
      <c r="R1278" s="640"/>
      <c r="S1278" s="642"/>
      <c r="T1278" s="640"/>
      <c r="U1278" s="642"/>
      <c r="V1278" s="640"/>
      <c r="W1278" s="642"/>
      <c r="X1278" s="640"/>
      <c r="Y1278" s="642"/>
      <c r="Z1278" s="640"/>
      <c r="AA1278" s="642"/>
      <c r="AB1278" s="640"/>
      <c r="AC1278" s="642"/>
      <c r="AD1278" s="640"/>
      <c r="AE1278" s="642"/>
      <c r="AF1278" s="640"/>
      <c r="AG1278" s="642"/>
      <c r="AH1278" s="640"/>
      <c r="AI1278" s="642"/>
      <c r="AJ1278" s="640"/>
      <c r="AK1278" s="642"/>
      <c r="AL1278" s="640"/>
      <c r="AM1278" s="642"/>
      <c r="AN1278" s="640"/>
      <c r="AO1278" s="642"/>
      <c r="AP1278" s="646"/>
      <c r="AQ1278" s="642"/>
      <c r="AR1278" s="640"/>
      <c r="AS1278" s="642"/>
      <c r="AT1278" s="640"/>
      <c r="AU1278" s="642"/>
      <c r="AV1278" s="640"/>
      <c r="AW1278" s="642"/>
      <c r="AX1278" s="640"/>
      <c r="AY1278" s="642"/>
      <c r="AZ1278" s="640"/>
      <c r="BA1278" s="642"/>
      <c r="BB1278" s="640"/>
      <c r="BC1278" s="642"/>
      <c r="BD1278" s="640"/>
      <c r="BE1278" s="642"/>
      <c r="BF1278" s="640"/>
      <c r="BG1278" s="642"/>
      <c r="BH1278" s="640"/>
      <c r="BI1278" s="642"/>
      <c r="BJ1278" s="640"/>
      <c r="BK1278" s="642"/>
      <c r="BL1278" s="640"/>
      <c r="BM1278" s="642"/>
      <c r="BN1278" s="640"/>
      <c r="BO1278" s="642"/>
      <c r="BP1278" s="640"/>
      <c r="BQ1278" s="642"/>
      <c r="BR1278" s="640"/>
      <c r="BS1278" s="642"/>
      <c r="BT1278" s="640"/>
      <c r="BU1278" s="642"/>
      <c r="BV1278" s="643"/>
      <c r="BW1278" s="644"/>
      <c r="BX1278" s="776"/>
      <c r="BY1278" s="644"/>
      <c r="BZ1278" s="645"/>
      <c r="CA1278" s="338"/>
      <c r="CB1278" s="338"/>
      <c r="CC1278" s="338"/>
      <c r="CD1278" s="338"/>
      <c r="CE1278" s="338"/>
      <c r="CF1278" s="338"/>
    </row>
    <row r="1279" ht="15.75" customHeight="1">
      <c r="A1279" s="821"/>
      <c r="B1279" s="338"/>
      <c r="C1279" s="338"/>
      <c r="D1279" s="338"/>
      <c r="E1279" s="338"/>
      <c r="F1279" s="346"/>
      <c r="G1279" s="773">
        <f t="shared" ref="G1279:H1279" si="1106">L1279+N1279+P1279+R1279+T1279+V1279+X1279+Z1279+AB1279+AD1279+AF1279+AH1279+AJ1279+AL1279+AN1279+AP1279+AR1279+AT1279+AV1279+AX1279+AZ1279+BB1279+BD1279+BF1279+BH1279+BJ1279+BL1279+BN1279+BP1279+BR1279+BT1279</f>
        <v>0</v>
      </c>
      <c r="H1279" s="671">
        <f t="shared" si="1106"/>
        <v>0</v>
      </c>
      <c r="I1279" s="774">
        <f t="shared" si="1027"/>
        <v>0</v>
      </c>
      <c r="J1279" s="1193"/>
      <c r="K1279" s="407">
        <f t="shared" si="1028"/>
        <v>0</v>
      </c>
      <c r="L1279" s="640"/>
      <c r="M1279" s="642"/>
      <c r="N1279" s="640"/>
      <c r="O1279" s="642"/>
      <c r="P1279" s="640"/>
      <c r="Q1279" s="642"/>
      <c r="R1279" s="640"/>
      <c r="S1279" s="642"/>
      <c r="T1279" s="640"/>
      <c r="U1279" s="642"/>
      <c r="V1279" s="640"/>
      <c r="W1279" s="642"/>
      <c r="X1279" s="640"/>
      <c r="Y1279" s="642"/>
      <c r="Z1279" s="640"/>
      <c r="AA1279" s="642"/>
      <c r="AB1279" s="640"/>
      <c r="AC1279" s="642"/>
      <c r="AD1279" s="640"/>
      <c r="AE1279" s="642"/>
      <c r="AF1279" s="640"/>
      <c r="AG1279" s="642"/>
      <c r="AH1279" s="640"/>
      <c r="AI1279" s="642"/>
      <c r="AJ1279" s="640"/>
      <c r="AK1279" s="642"/>
      <c r="AL1279" s="640"/>
      <c r="AM1279" s="642"/>
      <c r="AN1279" s="640"/>
      <c r="AO1279" s="642"/>
      <c r="AP1279" s="646"/>
      <c r="AQ1279" s="642"/>
      <c r="AR1279" s="640"/>
      <c r="AS1279" s="642"/>
      <c r="AT1279" s="640"/>
      <c r="AU1279" s="642"/>
      <c r="AV1279" s="640"/>
      <c r="AW1279" s="642"/>
      <c r="AX1279" s="640"/>
      <c r="AY1279" s="642"/>
      <c r="AZ1279" s="640"/>
      <c r="BA1279" s="642"/>
      <c r="BB1279" s="640"/>
      <c r="BC1279" s="642"/>
      <c r="BD1279" s="640"/>
      <c r="BE1279" s="642"/>
      <c r="BF1279" s="640"/>
      <c r="BG1279" s="642"/>
      <c r="BH1279" s="640"/>
      <c r="BI1279" s="642"/>
      <c r="BJ1279" s="640"/>
      <c r="BK1279" s="642"/>
      <c r="BL1279" s="640"/>
      <c r="BM1279" s="642"/>
      <c r="BN1279" s="640"/>
      <c r="BO1279" s="642"/>
      <c r="BP1279" s="640"/>
      <c r="BQ1279" s="642"/>
      <c r="BR1279" s="640"/>
      <c r="BS1279" s="642"/>
      <c r="BT1279" s="640"/>
      <c r="BU1279" s="642"/>
      <c r="BV1279" s="643"/>
      <c r="BW1279" s="644"/>
      <c r="BX1279" s="776"/>
      <c r="BY1279" s="644"/>
      <c r="BZ1279" s="645"/>
      <c r="CA1279" s="338"/>
      <c r="CB1279" s="338"/>
      <c r="CC1279" s="338"/>
      <c r="CD1279" s="338"/>
      <c r="CE1279" s="338"/>
      <c r="CF1279" s="338"/>
    </row>
    <row r="1280" ht="15.75" customHeight="1">
      <c r="A1280" s="821"/>
      <c r="B1280" s="338"/>
      <c r="C1280" s="338"/>
      <c r="D1280" s="338"/>
      <c r="E1280" s="338"/>
      <c r="F1280" s="346"/>
      <c r="G1280" s="773">
        <f t="shared" ref="G1280:H1280" si="1107">L1280+N1280+P1280+R1280+T1280+V1280+X1280+Z1280+AB1280+AD1280+AF1280+AH1280+AJ1280+AL1280+AN1280+AP1280+AR1280+AT1280+AV1280+AX1280+AZ1280+BB1280+BD1280+BF1280+BH1280+BJ1280+BL1280+BN1280+BP1280+BR1280+BT1280</f>
        <v>0</v>
      </c>
      <c r="H1280" s="671">
        <f t="shared" si="1107"/>
        <v>0</v>
      </c>
      <c r="I1280" s="774">
        <f t="shared" si="1027"/>
        <v>0</v>
      </c>
      <c r="J1280" s="1193"/>
      <c r="K1280" s="407">
        <f t="shared" si="1028"/>
        <v>0</v>
      </c>
      <c r="L1280" s="640"/>
      <c r="M1280" s="642"/>
      <c r="N1280" s="640"/>
      <c r="O1280" s="642"/>
      <c r="P1280" s="640"/>
      <c r="Q1280" s="642"/>
      <c r="R1280" s="640"/>
      <c r="S1280" s="642"/>
      <c r="T1280" s="640"/>
      <c r="U1280" s="642"/>
      <c r="V1280" s="640"/>
      <c r="W1280" s="642"/>
      <c r="X1280" s="640"/>
      <c r="Y1280" s="642"/>
      <c r="Z1280" s="640"/>
      <c r="AA1280" s="642"/>
      <c r="AB1280" s="640"/>
      <c r="AC1280" s="642"/>
      <c r="AD1280" s="640"/>
      <c r="AE1280" s="642"/>
      <c r="AF1280" s="640"/>
      <c r="AG1280" s="642"/>
      <c r="AH1280" s="640"/>
      <c r="AI1280" s="642"/>
      <c r="AJ1280" s="640"/>
      <c r="AK1280" s="642"/>
      <c r="AL1280" s="640"/>
      <c r="AM1280" s="642"/>
      <c r="AN1280" s="640"/>
      <c r="AO1280" s="642"/>
      <c r="AP1280" s="646"/>
      <c r="AQ1280" s="642"/>
      <c r="AR1280" s="640"/>
      <c r="AS1280" s="642"/>
      <c r="AT1280" s="640"/>
      <c r="AU1280" s="642"/>
      <c r="AV1280" s="640"/>
      <c r="AW1280" s="642"/>
      <c r="AX1280" s="640"/>
      <c r="AY1280" s="642"/>
      <c r="AZ1280" s="640"/>
      <c r="BA1280" s="642"/>
      <c r="BB1280" s="640"/>
      <c r="BC1280" s="642"/>
      <c r="BD1280" s="640"/>
      <c r="BE1280" s="642"/>
      <c r="BF1280" s="640"/>
      <c r="BG1280" s="642"/>
      <c r="BH1280" s="640"/>
      <c r="BI1280" s="642"/>
      <c r="BJ1280" s="640"/>
      <c r="BK1280" s="642"/>
      <c r="BL1280" s="640"/>
      <c r="BM1280" s="642"/>
      <c r="BN1280" s="640"/>
      <c r="BO1280" s="642"/>
      <c r="BP1280" s="640"/>
      <c r="BQ1280" s="642"/>
      <c r="BR1280" s="640"/>
      <c r="BS1280" s="642"/>
      <c r="BT1280" s="640"/>
      <c r="BU1280" s="642"/>
      <c r="BV1280" s="643"/>
      <c r="BW1280" s="644"/>
      <c r="BX1280" s="776"/>
      <c r="BY1280" s="644"/>
      <c r="BZ1280" s="645"/>
      <c r="CA1280" s="338"/>
      <c r="CB1280" s="338"/>
      <c r="CC1280" s="338"/>
      <c r="CD1280" s="338"/>
      <c r="CE1280" s="338"/>
      <c r="CF1280" s="338"/>
    </row>
    <row r="1281" ht="15.75" customHeight="1">
      <c r="A1281" s="821"/>
      <c r="B1281" s="338"/>
      <c r="C1281" s="338"/>
      <c r="D1281" s="338"/>
      <c r="E1281" s="338"/>
      <c r="F1281" s="346"/>
      <c r="G1281" s="773">
        <f t="shared" ref="G1281:H1281" si="1108">L1281+N1281+P1281+R1281+T1281+V1281+X1281+Z1281+AB1281+AD1281+AF1281+AH1281+AJ1281+AL1281+AN1281+AP1281+AR1281+AT1281+AV1281+AX1281+AZ1281+BB1281+BD1281+BF1281+BH1281+BJ1281+BL1281+BN1281+BP1281+BR1281+BT1281</f>
        <v>0</v>
      </c>
      <c r="H1281" s="671">
        <f t="shared" si="1108"/>
        <v>0</v>
      </c>
      <c r="I1281" s="774">
        <f t="shared" si="1027"/>
        <v>0</v>
      </c>
      <c r="J1281" s="1193"/>
      <c r="K1281" s="407">
        <f t="shared" si="1028"/>
        <v>0</v>
      </c>
      <c r="L1281" s="640"/>
      <c r="M1281" s="642"/>
      <c r="N1281" s="640"/>
      <c r="O1281" s="642"/>
      <c r="P1281" s="640"/>
      <c r="Q1281" s="642"/>
      <c r="R1281" s="640"/>
      <c r="S1281" s="642"/>
      <c r="T1281" s="640"/>
      <c r="U1281" s="642"/>
      <c r="V1281" s="640"/>
      <c r="W1281" s="642"/>
      <c r="X1281" s="640"/>
      <c r="Y1281" s="642"/>
      <c r="Z1281" s="640"/>
      <c r="AA1281" s="642"/>
      <c r="AB1281" s="640"/>
      <c r="AC1281" s="642"/>
      <c r="AD1281" s="640"/>
      <c r="AE1281" s="642"/>
      <c r="AF1281" s="640"/>
      <c r="AG1281" s="642"/>
      <c r="AH1281" s="640"/>
      <c r="AI1281" s="642"/>
      <c r="AJ1281" s="640"/>
      <c r="AK1281" s="642"/>
      <c r="AL1281" s="640"/>
      <c r="AM1281" s="642"/>
      <c r="AN1281" s="640"/>
      <c r="AO1281" s="642"/>
      <c r="AP1281" s="646"/>
      <c r="AQ1281" s="642"/>
      <c r="AR1281" s="640"/>
      <c r="AS1281" s="642"/>
      <c r="AT1281" s="640"/>
      <c r="AU1281" s="642"/>
      <c r="AV1281" s="640"/>
      <c r="AW1281" s="642"/>
      <c r="AX1281" s="640"/>
      <c r="AY1281" s="642"/>
      <c r="AZ1281" s="640"/>
      <c r="BA1281" s="642"/>
      <c r="BB1281" s="640"/>
      <c r="BC1281" s="642"/>
      <c r="BD1281" s="640"/>
      <c r="BE1281" s="642"/>
      <c r="BF1281" s="640"/>
      <c r="BG1281" s="642"/>
      <c r="BH1281" s="640"/>
      <c r="BI1281" s="642"/>
      <c r="BJ1281" s="640"/>
      <c r="BK1281" s="642"/>
      <c r="BL1281" s="640"/>
      <c r="BM1281" s="642"/>
      <c r="BN1281" s="640"/>
      <c r="BO1281" s="642"/>
      <c r="BP1281" s="640"/>
      <c r="BQ1281" s="642"/>
      <c r="BR1281" s="640"/>
      <c r="BS1281" s="642"/>
      <c r="BT1281" s="640"/>
      <c r="BU1281" s="642"/>
      <c r="BV1281" s="643"/>
      <c r="BW1281" s="644"/>
      <c r="BX1281" s="776"/>
      <c r="BY1281" s="644"/>
      <c r="BZ1281" s="645"/>
      <c r="CA1281" s="338"/>
      <c r="CB1281" s="338"/>
      <c r="CC1281" s="338"/>
      <c r="CD1281" s="338"/>
      <c r="CE1281" s="338"/>
      <c r="CF1281" s="338"/>
    </row>
    <row r="1282" ht="15.75" customHeight="1">
      <c r="A1282" s="821"/>
      <c r="B1282" s="338"/>
      <c r="C1282" s="338"/>
      <c r="D1282" s="338"/>
      <c r="E1282" s="338"/>
      <c r="F1282" s="346"/>
      <c r="G1282" s="773">
        <f t="shared" ref="G1282:H1282" si="1109">L1282+N1282+P1282+R1282+T1282+V1282+X1282+Z1282+AB1282+AD1282+AF1282+AH1282+AJ1282+AL1282+AN1282+AP1282+AR1282+AT1282+AV1282+AX1282+AZ1282+BB1282+BD1282+BF1282+BH1282+BJ1282+BL1282+BN1282+BP1282+BR1282+BT1282</f>
        <v>0</v>
      </c>
      <c r="H1282" s="671">
        <f t="shared" si="1109"/>
        <v>0</v>
      </c>
      <c r="I1282" s="774">
        <f t="shared" si="1027"/>
        <v>0</v>
      </c>
      <c r="J1282" s="1193"/>
      <c r="K1282" s="407">
        <f t="shared" si="1028"/>
        <v>0</v>
      </c>
      <c r="L1282" s="640"/>
      <c r="M1282" s="642"/>
      <c r="N1282" s="640"/>
      <c r="O1282" s="642"/>
      <c r="P1282" s="640"/>
      <c r="Q1282" s="642"/>
      <c r="R1282" s="640"/>
      <c r="S1282" s="642"/>
      <c r="T1282" s="640"/>
      <c r="U1282" s="642"/>
      <c r="V1282" s="640"/>
      <c r="W1282" s="642"/>
      <c r="X1282" s="640"/>
      <c r="Y1282" s="642"/>
      <c r="Z1282" s="640"/>
      <c r="AA1282" s="642"/>
      <c r="AB1282" s="640"/>
      <c r="AC1282" s="642"/>
      <c r="AD1282" s="640"/>
      <c r="AE1282" s="642"/>
      <c r="AF1282" s="640"/>
      <c r="AG1282" s="642"/>
      <c r="AH1282" s="640"/>
      <c r="AI1282" s="642"/>
      <c r="AJ1282" s="640"/>
      <c r="AK1282" s="642"/>
      <c r="AL1282" s="640"/>
      <c r="AM1282" s="642"/>
      <c r="AN1282" s="640"/>
      <c r="AO1282" s="642"/>
      <c r="AP1282" s="646"/>
      <c r="AQ1282" s="642"/>
      <c r="AR1282" s="640"/>
      <c r="AS1282" s="642"/>
      <c r="AT1282" s="640"/>
      <c r="AU1282" s="642"/>
      <c r="AV1282" s="640"/>
      <c r="AW1282" s="642"/>
      <c r="AX1282" s="640"/>
      <c r="AY1282" s="642"/>
      <c r="AZ1282" s="640"/>
      <c r="BA1282" s="642"/>
      <c r="BB1282" s="640"/>
      <c r="BC1282" s="642"/>
      <c r="BD1282" s="640"/>
      <c r="BE1282" s="642"/>
      <c r="BF1282" s="640"/>
      <c r="BG1282" s="642"/>
      <c r="BH1282" s="640"/>
      <c r="BI1282" s="642"/>
      <c r="BJ1282" s="640"/>
      <c r="BK1282" s="642"/>
      <c r="BL1282" s="640"/>
      <c r="BM1282" s="642"/>
      <c r="BN1282" s="640"/>
      <c r="BO1282" s="642"/>
      <c r="BP1282" s="640"/>
      <c r="BQ1282" s="642"/>
      <c r="BR1282" s="640"/>
      <c r="BS1282" s="642"/>
      <c r="BT1282" s="640"/>
      <c r="BU1282" s="642"/>
      <c r="BV1282" s="643"/>
      <c r="BW1282" s="644"/>
      <c r="BX1282" s="776"/>
      <c r="BY1282" s="644"/>
      <c r="BZ1282" s="645"/>
      <c r="CA1282" s="338"/>
      <c r="CB1282" s="338"/>
      <c r="CC1282" s="338"/>
      <c r="CD1282" s="338"/>
      <c r="CE1282" s="338"/>
      <c r="CF1282" s="338"/>
    </row>
    <row r="1283" ht="15.75" customHeight="1">
      <c r="A1283" s="821"/>
      <c r="B1283" s="338"/>
      <c r="C1283" s="338"/>
      <c r="D1283" s="338"/>
      <c r="E1283" s="338"/>
      <c r="F1283" s="346"/>
      <c r="G1283" s="773">
        <f t="shared" ref="G1283:H1283" si="1110">L1283+N1283+P1283+R1283+T1283+V1283+X1283+Z1283+AB1283+AD1283+AF1283+AH1283+AJ1283+AL1283+AN1283+AP1283+AR1283+AT1283+AV1283+AX1283+AZ1283+BB1283+BD1283+BF1283+BH1283+BJ1283+BL1283+BN1283+BP1283+BR1283+BT1283</f>
        <v>0</v>
      </c>
      <c r="H1283" s="671">
        <f t="shared" si="1110"/>
        <v>0</v>
      </c>
      <c r="I1283" s="774">
        <f t="shared" si="1027"/>
        <v>0</v>
      </c>
      <c r="J1283" s="1193"/>
      <c r="K1283" s="407">
        <f t="shared" si="1028"/>
        <v>0</v>
      </c>
      <c r="L1283" s="640"/>
      <c r="M1283" s="642"/>
      <c r="N1283" s="640"/>
      <c r="O1283" s="642"/>
      <c r="P1283" s="640"/>
      <c r="Q1283" s="642"/>
      <c r="R1283" s="640"/>
      <c r="S1283" s="642"/>
      <c r="T1283" s="640"/>
      <c r="U1283" s="642"/>
      <c r="V1283" s="640"/>
      <c r="W1283" s="642"/>
      <c r="X1283" s="640"/>
      <c r="Y1283" s="642"/>
      <c r="Z1283" s="640"/>
      <c r="AA1283" s="642"/>
      <c r="AB1283" s="640"/>
      <c r="AC1283" s="642"/>
      <c r="AD1283" s="640"/>
      <c r="AE1283" s="642"/>
      <c r="AF1283" s="640"/>
      <c r="AG1283" s="642"/>
      <c r="AH1283" s="640"/>
      <c r="AI1283" s="642"/>
      <c r="AJ1283" s="640"/>
      <c r="AK1283" s="642"/>
      <c r="AL1283" s="640"/>
      <c r="AM1283" s="642"/>
      <c r="AN1283" s="640"/>
      <c r="AO1283" s="642"/>
      <c r="AP1283" s="646"/>
      <c r="AQ1283" s="642"/>
      <c r="AR1283" s="640"/>
      <c r="AS1283" s="642"/>
      <c r="AT1283" s="640"/>
      <c r="AU1283" s="642"/>
      <c r="AV1283" s="640"/>
      <c r="AW1283" s="642"/>
      <c r="AX1283" s="640"/>
      <c r="AY1283" s="642"/>
      <c r="AZ1283" s="640"/>
      <c r="BA1283" s="642"/>
      <c r="BB1283" s="640"/>
      <c r="BC1283" s="642"/>
      <c r="BD1283" s="640"/>
      <c r="BE1283" s="642"/>
      <c r="BF1283" s="640"/>
      <c r="BG1283" s="642"/>
      <c r="BH1283" s="640"/>
      <c r="BI1283" s="642"/>
      <c r="BJ1283" s="640"/>
      <c r="BK1283" s="642"/>
      <c r="BL1283" s="640"/>
      <c r="BM1283" s="642"/>
      <c r="BN1283" s="640"/>
      <c r="BO1283" s="642"/>
      <c r="BP1283" s="640"/>
      <c r="BQ1283" s="642"/>
      <c r="BR1283" s="640"/>
      <c r="BS1283" s="642"/>
      <c r="BT1283" s="640"/>
      <c r="BU1283" s="642"/>
      <c r="BV1283" s="643"/>
      <c r="BW1283" s="644"/>
      <c r="BX1283" s="776"/>
      <c r="BY1283" s="644"/>
      <c r="BZ1283" s="645"/>
      <c r="CA1283" s="338"/>
      <c r="CB1283" s="338"/>
      <c r="CC1283" s="338"/>
      <c r="CD1283" s="338"/>
      <c r="CE1283" s="338"/>
      <c r="CF1283" s="338"/>
    </row>
    <row r="1284" ht="15.75" customHeight="1">
      <c r="A1284" s="821"/>
      <c r="B1284" s="338"/>
      <c r="C1284" s="338"/>
      <c r="D1284" s="338"/>
      <c r="E1284" s="338"/>
      <c r="F1284" s="346"/>
      <c r="G1284" s="773">
        <f t="shared" ref="G1284:H1284" si="1111">L1284+N1284+P1284+R1284+T1284+V1284+X1284+Z1284+AB1284+AD1284+AF1284+AH1284+AJ1284+AL1284+AN1284+AP1284+AR1284+AT1284+AV1284+AX1284+AZ1284+BB1284+BD1284+BF1284+BH1284+BJ1284+BL1284+BN1284+BP1284+BR1284+BT1284</f>
        <v>0</v>
      </c>
      <c r="H1284" s="671">
        <f t="shared" si="1111"/>
        <v>0</v>
      </c>
      <c r="I1284" s="774">
        <f t="shared" si="1027"/>
        <v>0</v>
      </c>
      <c r="J1284" s="1193"/>
      <c r="K1284" s="407">
        <f t="shared" si="1028"/>
        <v>0</v>
      </c>
      <c r="L1284" s="640"/>
      <c r="M1284" s="642"/>
      <c r="N1284" s="640"/>
      <c r="O1284" s="642"/>
      <c r="P1284" s="640"/>
      <c r="Q1284" s="642"/>
      <c r="R1284" s="640"/>
      <c r="S1284" s="642"/>
      <c r="T1284" s="640"/>
      <c r="U1284" s="642"/>
      <c r="V1284" s="640"/>
      <c r="W1284" s="642"/>
      <c r="X1284" s="640"/>
      <c r="Y1284" s="642"/>
      <c r="Z1284" s="640"/>
      <c r="AA1284" s="642"/>
      <c r="AB1284" s="640"/>
      <c r="AC1284" s="642"/>
      <c r="AD1284" s="640"/>
      <c r="AE1284" s="642"/>
      <c r="AF1284" s="640"/>
      <c r="AG1284" s="642"/>
      <c r="AH1284" s="640"/>
      <c r="AI1284" s="642"/>
      <c r="AJ1284" s="640"/>
      <c r="AK1284" s="642"/>
      <c r="AL1284" s="640"/>
      <c r="AM1284" s="642"/>
      <c r="AN1284" s="640"/>
      <c r="AO1284" s="642"/>
      <c r="AP1284" s="646"/>
      <c r="AQ1284" s="642"/>
      <c r="AR1284" s="640"/>
      <c r="AS1284" s="642"/>
      <c r="AT1284" s="640"/>
      <c r="AU1284" s="642"/>
      <c r="AV1284" s="640"/>
      <c r="AW1284" s="642"/>
      <c r="AX1284" s="640"/>
      <c r="AY1284" s="642"/>
      <c r="AZ1284" s="640"/>
      <c r="BA1284" s="642"/>
      <c r="BB1284" s="640"/>
      <c r="BC1284" s="642"/>
      <c r="BD1284" s="640"/>
      <c r="BE1284" s="642"/>
      <c r="BF1284" s="640"/>
      <c r="BG1284" s="642"/>
      <c r="BH1284" s="640"/>
      <c r="BI1284" s="642"/>
      <c r="BJ1284" s="640"/>
      <c r="BK1284" s="642"/>
      <c r="BL1284" s="640"/>
      <c r="BM1284" s="642"/>
      <c r="BN1284" s="640"/>
      <c r="BO1284" s="642"/>
      <c r="BP1284" s="640"/>
      <c r="BQ1284" s="642"/>
      <c r="BR1284" s="640"/>
      <c r="BS1284" s="642"/>
      <c r="BT1284" s="640"/>
      <c r="BU1284" s="642"/>
      <c r="BV1284" s="643"/>
      <c r="BW1284" s="644"/>
      <c r="BX1284" s="776"/>
      <c r="BY1284" s="644"/>
      <c r="BZ1284" s="645"/>
      <c r="CA1284" s="338"/>
      <c r="CB1284" s="338"/>
      <c r="CC1284" s="338"/>
      <c r="CD1284" s="338"/>
      <c r="CE1284" s="338"/>
      <c r="CF1284" s="338"/>
    </row>
    <row r="1285" ht="15.75" customHeight="1">
      <c r="A1285" s="821"/>
      <c r="B1285" s="338"/>
      <c r="C1285" s="338"/>
      <c r="D1285" s="338"/>
      <c r="E1285" s="338"/>
      <c r="F1285" s="346"/>
      <c r="G1285" s="773">
        <f t="shared" ref="G1285:H1285" si="1112">L1285+N1285+P1285+R1285+T1285+V1285+X1285+Z1285+AB1285+AD1285+AF1285+AH1285+AJ1285+AL1285+AN1285+AP1285+AR1285+AT1285+AV1285+AX1285+AZ1285+BB1285+BD1285+BF1285+BH1285+BJ1285+BL1285+BN1285+BP1285+BR1285+BT1285</f>
        <v>0</v>
      </c>
      <c r="H1285" s="671">
        <f t="shared" si="1112"/>
        <v>0</v>
      </c>
      <c r="I1285" s="774">
        <f t="shared" si="1027"/>
        <v>0</v>
      </c>
      <c r="J1285" s="1193"/>
      <c r="K1285" s="407">
        <f t="shared" si="1028"/>
        <v>0</v>
      </c>
      <c r="L1285" s="640"/>
      <c r="M1285" s="642"/>
      <c r="N1285" s="640"/>
      <c r="O1285" s="642"/>
      <c r="P1285" s="640"/>
      <c r="Q1285" s="642"/>
      <c r="R1285" s="640"/>
      <c r="S1285" s="642"/>
      <c r="T1285" s="640"/>
      <c r="U1285" s="642"/>
      <c r="V1285" s="640"/>
      <c r="W1285" s="642"/>
      <c r="X1285" s="640"/>
      <c r="Y1285" s="642"/>
      <c r="Z1285" s="640"/>
      <c r="AA1285" s="642"/>
      <c r="AB1285" s="640"/>
      <c r="AC1285" s="642"/>
      <c r="AD1285" s="640"/>
      <c r="AE1285" s="642"/>
      <c r="AF1285" s="640"/>
      <c r="AG1285" s="642"/>
      <c r="AH1285" s="640"/>
      <c r="AI1285" s="642"/>
      <c r="AJ1285" s="640"/>
      <c r="AK1285" s="642"/>
      <c r="AL1285" s="640"/>
      <c r="AM1285" s="642"/>
      <c r="AN1285" s="640"/>
      <c r="AO1285" s="642"/>
      <c r="AP1285" s="646"/>
      <c r="AQ1285" s="642"/>
      <c r="AR1285" s="640"/>
      <c r="AS1285" s="642"/>
      <c r="AT1285" s="640"/>
      <c r="AU1285" s="642"/>
      <c r="AV1285" s="640"/>
      <c r="AW1285" s="642"/>
      <c r="AX1285" s="640"/>
      <c r="AY1285" s="642"/>
      <c r="AZ1285" s="640"/>
      <c r="BA1285" s="642"/>
      <c r="BB1285" s="640"/>
      <c r="BC1285" s="642"/>
      <c r="BD1285" s="640"/>
      <c r="BE1285" s="642"/>
      <c r="BF1285" s="640"/>
      <c r="BG1285" s="642"/>
      <c r="BH1285" s="640"/>
      <c r="BI1285" s="642"/>
      <c r="BJ1285" s="640"/>
      <c r="BK1285" s="642"/>
      <c r="BL1285" s="640"/>
      <c r="BM1285" s="642"/>
      <c r="BN1285" s="640"/>
      <c r="BO1285" s="642"/>
      <c r="BP1285" s="640"/>
      <c r="BQ1285" s="642"/>
      <c r="BR1285" s="640"/>
      <c r="BS1285" s="642"/>
      <c r="BT1285" s="640"/>
      <c r="BU1285" s="642"/>
      <c r="BV1285" s="643"/>
      <c r="BW1285" s="644"/>
      <c r="BX1285" s="776"/>
      <c r="BY1285" s="644"/>
      <c r="BZ1285" s="645"/>
      <c r="CA1285" s="338"/>
      <c r="CB1285" s="338"/>
      <c r="CC1285" s="338"/>
      <c r="CD1285" s="338"/>
      <c r="CE1285" s="338"/>
      <c r="CF1285" s="338"/>
    </row>
    <row r="1286" ht="15.75" customHeight="1">
      <c r="A1286" s="821"/>
      <c r="B1286" s="338"/>
      <c r="C1286" s="338"/>
      <c r="D1286" s="338"/>
      <c r="E1286" s="338"/>
      <c r="F1286" s="346"/>
      <c r="G1286" s="773">
        <f t="shared" ref="G1286:H1286" si="1113">L1286+N1286+P1286+R1286+T1286+V1286+X1286+Z1286+AB1286+AD1286+AF1286+AH1286+AJ1286+AL1286+AN1286+AP1286+AR1286+AT1286+AV1286+AX1286+AZ1286+BB1286+BD1286+BF1286+BH1286+BJ1286+BL1286+BN1286+BP1286+BR1286+BT1286</f>
        <v>0</v>
      </c>
      <c r="H1286" s="671">
        <f t="shared" si="1113"/>
        <v>0</v>
      </c>
      <c r="I1286" s="774">
        <f t="shared" si="1027"/>
        <v>0</v>
      </c>
      <c r="J1286" s="1193"/>
      <c r="K1286" s="407">
        <f t="shared" si="1028"/>
        <v>0</v>
      </c>
      <c r="L1286" s="640"/>
      <c r="M1286" s="642"/>
      <c r="N1286" s="640"/>
      <c r="O1286" s="642"/>
      <c r="P1286" s="640"/>
      <c r="Q1286" s="642"/>
      <c r="R1286" s="640"/>
      <c r="S1286" s="642"/>
      <c r="T1286" s="640"/>
      <c r="U1286" s="642"/>
      <c r="V1286" s="640"/>
      <c r="W1286" s="642"/>
      <c r="X1286" s="640"/>
      <c r="Y1286" s="642"/>
      <c r="Z1286" s="640"/>
      <c r="AA1286" s="642"/>
      <c r="AB1286" s="640"/>
      <c r="AC1286" s="642"/>
      <c r="AD1286" s="640"/>
      <c r="AE1286" s="642"/>
      <c r="AF1286" s="640"/>
      <c r="AG1286" s="642"/>
      <c r="AH1286" s="640"/>
      <c r="AI1286" s="642"/>
      <c r="AJ1286" s="640"/>
      <c r="AK1286" s="642"/>
      <c r="AL1286" s="640"/>
      <c r="AM1286" s="642"/>
      <c r="AN1286" s="640"/>
      <c r="AO1286" s="642"/>
      <c r="AP1286" s="646"/>
      <c r="AQ1286" s="642"/>
      <c r="AR1286" s="640"/>
      <c r="AS1286" s="642"/>
      <c r="AT1286" s="640"/>
      <c r="AU1286" s="642"/>
      <c r="AV1286" s="640"/>
      <c r="AW1286" s="642"/>
      <c r="AX1286" s="640"/>
      <c r="AY1286" s="642"/>
      <c r="AZ1286" s="640"/>
      <c r="BA1286" s="642"/>
      <c r="BB1286" s="640"/>
      <c r="BC1286" s="642"/>
      <c r="BD1286" s="640"/>
      <c r="BE1286" s="642"/>
      <c r="BF1286" s="640"/>
      <c r="BG1286" s="642"/>
      <c r="BH1286" s="640"/>
      <c r="BI1286" s="642"/>
      <c r="BJ1286" s="640"/>
      <c r="BK1286" s="642"/>
      <c r="BL1286" s="640"/>
      <c r="BM1286" s="642"/>
      <c r="BN1286" s="640"/>
      <c r="BO1286" s="642"/>
      <c r="BP1286" s="640"/>
      <c r="BQ1286" s="642"/>
      <c r="BR1286" s="640"/>
      <c r="BS1286" s="642"/>
      <c r="BT1286" s="640"/>
      <c r="BU1286" s="642"/>
      <c r="BV1286" s="643"/>
      <c r="BW1286" s="644"/>
      <c r="BX1286" s="776"/>
      <c r="BY1286" s="644"/>
      <c r="BZ1286" s="645"/>
      <c r="CA1286" s="338"/>
      <c r="CB1286" s="338"/>
      <c r="CC1286" s="338"/>
      <c r="CD1286" s="338"/>
      <c r="CE1286" s="338"/>
      <c r="CF1286" s="338"/>
    </row>
    <row r="1287" ht="15.75" customHeight="1">
      <c r="A1287" s="821"/>
      <c r="B1287" s="338"/>
      <c r="C1287" s="338"/>
      <c r="D1287" s="338"/>
      <c r="E1287" s="338"/>
      <c r="F1287" s="346"/>
      <c r="G1287" s="773">
        <f t="shared" ref="G1287:H1287" si="1114">L1287+N1287+P1287+R1287+T1287+V1287+X1287+Z1287+AB1287+AD1287+AF1287+AH1287+AJ1287+AL1287+AN1287+AP1287+AR1287+AT1287+AV1287+AX1287+AZ1287+BB1287+BD1287+BF1287+BH1287+BJ1287+BL1287+BN1287+BP1287+BR1287+BT1287</f>
        <v>0</v>
      </c>
      <c r="H1287" s="671">
        <f t="shared" si="1114"/>
        <v>0</v>
      </c>
      <c r="I1287" s="774">
        <f t="shared" si="1027"/>
        <v>0</v>
      </c>
      <c r="J1287" s="1193"/>
      <c r="K1287" s="407">
        <f t="shared" si="1028"/>
        <v>0</v>
      </c>
      <c r="L1287" s="640"/>
      <c r="M1287" s="642"/>
      <c r="N1287" s="640"/>
      <c r="O1287" s="642"/>
      <c r="P1287" s="640"/>
      <c r="Q1287" s="642"/>
      <c r="R1287" s="640"/>
      <c r="S1287" s="642"/>
      <c r="T1287" s="640"/>
      <c r="U1287" s="642"/>
      <c r="V1287" s="640"/>
      <c r="W1287" s="642"/>
      <c r="X1287" s="640"/>
      <c r="Y1287" s="642"/>
      <c r="Z1287" s="640"/>
      <c r="AA1287" s="642"/>
      <c r="AB1287" s="640"/>
      <c r="AC1287" s="642"/>
      <c r="AD1287" s="640"/>
      <c r="AE1287" s="642"/>
      <c r="AF1287" s="640"/>
      <c r="AG1287" s="642"/>
      <c r="AH1287" s="640"/>
      <c r="AI1287" s="642"/>
      <c r="AJ1287" s="640"/>
      <c r="AK1287" s="642"/>
      <c r="AL1287" s="640"/>
      <c r="AM1287" s="642"/>
      <c r="AN1287" s="640"/>
      <c r="AO1287" s="642"/>
      <c r="AP1287" s="646"/>
      <c r="AQ1287" s="642"/>
      <c r="AR1287" s="640"/>
      <c r="AS1287" s="642"/>
      <c r="AT1287" s="640"/>
      <c r="AU1287" s="642"/>
      <c r="AV1287" s="640"/>
      <c r="AW1287" s="642"/>
      <c r="AX1287" s="640"/>
      <c r="AY1287" s="642"/>
      <c r="AZ1287" s="640"/>
      <c r="BA1287" s="642"/>
      <c r="BB1287" s="640"/>
      <c r="BC1287" s="642"/>
      <c r="BD1287" s="640"/>
      <c r="BE1287" s="642"/>
      <c r="BF1287" s="640"/>
      <c r="BG1287" s="642"/>
      <c r="BH1287" s="640"/>
      <c r="BI1287" s="642"/>
      <c r="BJ1287" s="640"/>
      <c r="BK1287" s="642"/>
      <c r="BL1287" s="640"/>
      <c r="BM1287" s="642"/>
      <c r="BN1287" s="640"/>
      <c r="BO1287" s="642"/>
      <c r="BP1287" s="640"/>
      <c r="BQ1287" s="642"/>
      <c r="BR1287" s="640"/>
      <c r="BS1287" s="642"/>
      <c r="BT1287" s="640"/>
      <c r="BU1287" s="642"/>
      <c r="BV1287" s="643"/>
      <c r="BW1287" s="644"/>
      <c r="BX1287" s="776"/>
      <c r="BY1287" s="644"/>
      <c r="BZ1287" s="645"/>
      <c r="CA1287" s="338"/>
      <c r="CB1287" s="338"/>
      <c r="CC1287" s="338"/>
      <c r="CD1287" s="338"/>
      <c r="CE1287" s="338"/>
      <c r="CF1287" s="338"/>
    </row>
    <row r="1288" ht="15.75" customHeight="1">
      <c r="A1288" s="821"/>
      <c r="B1288" s="338"/>
      <c r="C1288" s="338"/>
      <c r="D1288" s="338"/>
      <c r="E1288" s="338"/>
      <c r="F1288" s="346"/>
      <c r="G1288" s="773">
        <f t="shared" ref="G1288:H1288" si="1115">L1288+N1288+P1288+R1288+T1288+V1288+X1288+Z1288+AB1288+AD1288+AF1288+AH1288+AJ1288+AL1288+AN1288+AP1288+AR1288+AT1288+AV1288+AX1288+AZ1288+BB1288+BD1288+BF1288+BH1288+BJ1288+BL1288+BN1288+BP1288+BR1288+BT1288</f>
        <v>0</v>
      </c>
      <c r="H1288" s="671">
        <f t="shared" si="1115"/>
        <v>0</v>
      </c>
      <c r="I1288" s="774">
        <f t="shared" si="1027"/>
        <v>0</v>
      </c>
      <c r="J1288" s="1193"/>
      <c r="K1288" s="407">
        <f t="shared" si="1028"/>
        <v>0</v>
      </c>
      <c r="L1288" s="640"/>
      <c r="M1288" s="642"/>
      <c r="N1288" s="640"/>
      <c r="O1288" s="642"/>
      <c r="P1288" s="640"/>
      <c r="Q1288" s="642"/>
      <c r="R1288" s="640"/>
      <c r="S1288" s="642"/>
      <c r="T1288" s="640"/>
      <c r="U1288" s="642"/>
      <c r="V1288" s="640"/>
      <c r="W1288" s="642"/>
      <c r="X1288" s="640"/>
      <c r="Y1288" s="642"/>
      <c r="Z1288" s="640"/>
      <c r="AA1288" s="642"/>
      <c r="AB1288" s="640"/>
      <c r="AC1288" s="642"/>
      <c r="AD1288" s="640"/>
      <c r="AE1288" s="642"/>
      <c r="AF1288" s="640"/>
      <c r="AG1288" s="642"/>
      <c r="AH1288" s="640"/>
      <c r="AI1288" s="642"/>
      <c r="AJ1288" s="640"/>
      <c r="AK1288" s="642"/>
      <c r="AL1288" s="640"/>
      <c r="AM1288" s="642"/>
      <c r="AN1288" s="640"/>
      <c r="AO1288" s="642"/>
      <c r="AP1288" s="646"/>
      <c r="AQ1288" s="642"/>
      <c r="AR1288" s="640"/>
      <c r="AS1288" s="642"/>
      <c r="AT1288" s="640"/>
      <c r="AU1288" s="642"/>
      <c r="AV1288" s="640"/>
      <c r="AW1288" s="642"/>
      <c r="AX1288" s="640"/>
      <c r="AY1288" s="642"/>
      <c r="AZ1288" s="640"/>
      <c r="BA1288" s="642"/>
      <c r="BB1288" s="640"/>
      <c r="BC1288" s="642"/>
      <c r="BD1288" s="640"/>
      <c r="BE1288" s="642"/>
      <c r="BF1288" s="640"/>
      <c r="BG1288" s="642"/>
      <c r="BH1288" s="640"/>
      <c r="BI1288" s="642"/>
      <c r="BJ1288" s="640"/>
      <c r="BK1288" s="642"/>
      <c r="BL1288" s="640"/>
      <c r="BM1288" s="642"/>
      <c r="BN1288" s="640"/>
      <c r="BO1288" s="642"/>
      <c r="BP1288" s="640"/>
      <c r="BQ1288" s="642"/>
      <c r="BR1288" s="640"/>
      <c r="BS1288" s="642"/>
      <c r="BT1288" s="640"/>
      <c r="BU1288" s="642"/>
      <c r="BV1288" s="643"/>
      <c r="BW1288" s="644"/>
      <c r="BX1288" s="776"/>
      <c r="BY1288" s="644"/>
      <c r="BZ1288" s="645"/>
      <c r="CA1288" s="338"/>
      <c r="CB1288" s="338"/>
      <c r="CC1288" s="338"/>
      <c r="CD1288" s="338"/>
      <c r="CE1288" s="338"/>
      <c r="CF1288" s="338"/>
    </row>
    <row r="1289" ht="15.75" customHeight="1">
      <c r="A1289" s="821"/>
      <c r="B1289" s="338"/>
      <c r="C1289" s="338"/>
      <c r="D1289" s="338"/>
      <c r="E1289" s="338"/>
      <c r="F1289" s="346"/>
      <c r="G1289" s="773">
        <f t="shared" ref="G1289:H1289" si="1116">L1289+N1289+P1289+R1289+T1289+V1289+X1289+Z1289+AB1289+AD1289+AF1289+AH1289+AJ1289+AL1289+AN1289+AP1289+AR1289+AT1289+AV1289+AX1289+AZ1289+BB1289+BD1289+BF1289+BH1289+BJ1289+BL1289+BN1289+BP1289+BR1289+BT1289</f>
        <v>0</v>
      </c>
      <c r="H1289" s="671">
        <f t="shared" si="1116"/>
        <v>0</v>
      </c>
      <c r="I1289" s="774">
        <f t="shared" si="1027"/>
        <v>0</v>
      </c>
      <c r="J1289" s="1193"/>
      <c r="K1289" s="407">
        <f t="shared" si="1028"/>
        <v>0</v>
      </c>
      <c r="L1289" s="640"/>
      <c r="M1289" s="642"/>
      <c r="N1289" s="640"/>
      <c r="O1289" s="642"/>
      <c r="P1289" s="640"/>
      <c r="Q1289" s="642"/>
      <c r="R1289" s="640"/>
      <c r="S1289" s="642"/>
      <c r="T1289" s="640"/>
      <c r="U1289" s="642"/>
      <c r="V1289" s="640"/>
      <c r="W1289" s="642"/>
      <c r="X1289" s="640"/>
      <c r="Y1289" s="642"/>
      <c r="Z1289" s="640"/>
      <c r="AA1289" s="642"/>
      <c r="AB1289" s="640"/>
      <c r="AC1289" s="642"/>
      <c r="AD1289" s="640"/>
      <c r="AE1289" s="642"/>
      <c r="AF1289" s="640"/>
      <c r="AG1289" s="642"/>
      <c r="AH1289" s="640"/>
      <c r="AI1289" s="642"/>
      <c r="AJ1289" s="640"/>
      <c r="AK1289" s="642"/>
      <c r="AL1289" s="640"/>
      <c r="AM1289" s="642"/>
      <c r="AN1289" s="640"/>
      <c r="AO1289" s="642"/>
      <c r="AP1289" s="646"/>
      <c r="AQ1289" s="642"/>
      <c r="AR1289" s="640"/>
      <c r="AS1289" s="642"/>
      <c r="AT1289" s="640"/>
      <c r="AU1289" s="642"/>
      <c r="AV1289" s="640"/>
      <c r="AW1289" s="642"/>
      <c r="AX1289" s="640"/>
      <c r="AY1289" s="642"/>
      <c r="AZ1289" s="640"/>
      <c r="BA1289" s="642"/>
      <c r="BB1289" s="640"/>
      <c r="BC1289" s="642"/>
      <c r="BD1289" s="640"/>
      <c r="BE1289" s="642"/>
      <c r="BF1289" s="640"/>
      <c r="BG1289" s="642"/>
      <c r="BH1289" s="640"/>
      <c r="BI1289" s="642"/>
      <c r="BJ1289" s="640"/>
      <c r="BK1289" s="642"/>
      <c r="BL1289" s="640"/>
      <c r="BM1289" s="642"/>
      <c r="BN1289" s="640"/>
      <c r="BO1289" s="642"/>
      <c r="BP1289" s="640"/>
      <c r="BQ1289" s="642"/>
      <c r="BR1289" s="640"/>
      <c r="BS1289" s="642"/>
      <c r="BT1289" s="640"/>
      <c r="BU1289" s="642"/>
      <c r="BV1289" s="643"/>
      <c r="BW1289" s="644"/>
      <c r="BX1289" s="776"/>
      <c r="BY1289" s="644"/>
      <c r="BZ1289" s="645"/>
      <c r="CA1289" s="338"/>
      <c r="CB1289" s="338"/>
      <c r="CC1289" s="338"/>
      <c r="CD1289" s="338"/>
      <c r="CE1289" s="338"/>
      <c r="CF1289" s="338"/>
    </row>
    <row r="1290" ht="15.75" customHeight="1">
      <c r="A1290" s="821"/>
      <c r="B1290" s="338"/>
      <c r="C1290" s="338"/>
      <c r="D1290" s="338"/>
      <c r="E1290" s="338"/>
      <c r="F1290" s="346"/>
      <c r="G1290" s="773">
        <f t="shared" ref="G1290:H1290" si="1117">L1290+N1290+P1290+R1290+T1290+V1290+X1290+Z1290+AB1290+AD1290+AF1290+AH1290+AJ1290+AL1290+AN1290+AP1290+AR1290+AT1290+AV1290+AX1290+AZ1290+BB1290+BD1290+BF1290+BH1290+BJ1290+BL1290+BN1290+BP1290+BR1290+BT1290</f>
        <v>0</v>
      </c>
      <c r="H1290" s="671">
        <f t="shared" si="1117"/>
        <v>0</v>
      </c>
      <c r="I1290" s="774">
        <f t="shared" si="1027"/>
        <v>0</v>
      </c>
      <c r="J1290" s="1193"/>
      <c r="K1290" s="407">
        <f t="shared" si="1028"/>
        <v>0</v>
      </c>
      <c r="L1290" s="640"/>
      <c r="M1290" s="642"/>
      <c r="N1290" s="640"/>
      <c r="O1290" s="642"/>
      <c r="P1290" s="640"/>
      <c r="Q1290" s="642"/>
      <c r="R1290" s="640"/>
      <c r="S1290" s="642"/>
      <c r="T1290" s="640"/>
      <c r="U1290" s="642"/>
      <c r="V1290" s="640"/>
      <c r="W1290" s="642"/>
      <c r="X1290" s="640"/>
      <c r="Y1290" s="642"/>
      <c r="Z1290" s="640"/>
      <c r="AA1290" s="642"/>
      <c r="AB1290" s="640"/>
      <c r="AC1290" s="642"/>
      <c r="AD1290" s="640"/>
      <c r="AE1290" s="642"/>
      <c r="AF1290" s="640"/>
      <c r="AG1290" s="642"/>
      <c r="AH1290" s="640"/>
      <c r="AI1290" s="642"/>
      <c r="AJ1290" s="640"/>
      <c r="AK1290" s="642"/>
      <c r="AL1290" s="640"/>
      <c r="AM1290" s="642"/>
      <c r="AN1290" s="640"/>
      <c r="AO1290" s="642"/>
      <c r="AP1290" s="646"/>
      <c r="AQ1290" s="642"/>
      <c r="AR1290" s="640"/>
      <c r="AS1290" s="642"/>
      <c r="AT1290" s="640"/>
      <c r="AU1290" s="642"/>
      <c r="AV1290" s="640"/>
      <c r="AW1290" s="642"/>
      <c r="AX1290" s="640"/>
      <c r="AY1290" s="642"/>
      <c r="AZ1290" s="640"/>
      <c r="BA1290" s="642"/>
      <c r="BB1290" s="640"/>
      <c r="BC1290" s="642"/>
      <c r="BD1290" s="640"/>
      <c r="BE1290" s="642"/>
      <c r="BF1290" s="640"/>
      <c r="BG1290" s="642"/>
      <c r="BH1290" s="640"/>
      <c r="BI1290" s="642"/>
      <c r="BJ1290" s="640"/>
      <c r="BK1290" s="642"/>
      <c r="BL1290" s="640"/>
      <c r="BM1290" s="642"/>
      <c r="BN1290" s="640"/>
      <c r="BO1290" s="642"/>
      <c r="BP1290" s="640"/>
      <c r="BQ1290" s="642"/>
      <c r="BR1290" s="640"/>
      <c r="BS1290" s="642"/>
      <c r="BT1290" s="640"/>
      <c r="BU1290" s="642"/>
      <c r="BV1290" s="643"/>
      <c r="BW1290" s="644"/>
      <c r="BX1290" s="776"/>
      <c r="BY1290" s="644"/>
      <c r="BZ1290" s="645"/>
      <c r="CA1290" s="338"/>
      <c r="CB1290" s="338"/>
      <c r="CC1290" s="338"/>
      <c r="CD1290" s="338"/>
      <c r="CE1290" s="338"/>
      <c r="CF1290" s="338"/>
    </row>
    <row r="1291" ht="15.75" customHeight="1">
      <c r="A1291" s="821"/>
      <c r="B1291" s="338"/>
      <c r="C1291" s="338"/>
      <c r="D1291" s="338"/>
      <c r="E1291" s="338"/>
      <c r="F1291" s="346"/>
      <c r="G1291" s="773">
        <f t="shared" ref="G1291:H1291" si="1118">L1291+N1291+P1291+R1291+T1291+V1291+X1291+Z1291+AB1291+AD1291+AF1291+AH1291+AJ1291+AL1291+AN1291+AP1291+AR1291+AT1291+AV1291+AX1291+AZ1291+BB1291+BD1291+BF1291+BH1291+BJ1291+BL1291+BN1291+BP1291+BR1291+BT1291</f>
        <v>0</v>
      </c>
      <c r="H1291" s="671">
        <f t="shared" si="1118"/>
        <v>0</v>
      </c>
      <c r="I1291" s="774">
        <f t="shared" si="1027"/>
        <v>0</v>
      </c>
      <c r="J1291" s="1193"/>
      <c r="K1291" s="407">
        <f t="shared" si="1028"/>
        <v>0</v>
      </c>
      <c r="L1291" s="640"/>
      <c r="M1291" s="642"/>
      <c r="N1291" s="640"/>
      <c r="O1291" s="642"/>
      <c r="P1291" s="640"/>
      <c r="Q1291" s="642"/>
      <c r="R1291" s="640"/>
      <c r="S1291" s="642"/>
      <c r="T1291" s="640"/>
      <c r="U1291" s="642"/>
      <c r="V1291" s="640"/>
      <c r="W1291" s="642"/>
      <c r="X1291" s="640"/>
      <c r="Y1291" s="642"/>
      <c r="Z1291" s="640"/>
      <c r="AA1291" s="642"/>
      <c r="AB1291" s="640"/>
      <c r="AC1291" s="642"/>
      <c r="AD1291" s="640"/>
      <c r="AE1291" s="642"/>
      <c r="AF1291" s="640"/>
      <c r="AG1291" s="642"/>
      <c r="AH1291" s="640"/>
      <c r="AI1291" s="642"/>
      <c r="AJ1291" s="640"/>
      <c r="AK1291" s="642"/>
      <c r="AL1291" s="640"/>
      <c r="AM1291" s="642"/>
      <c r="AN1291" s="640"/>
      <c r="AO1291" s="642"/>
      <c r="AP1291" s="646"/>
      <c r="AQ1291" s="642"/>
      <c r="AR1291" s="640"/>
      <c r="AS1291" s="642"/>
      <c r="AT1291" s="640"/>
      <c r="AU1291" s="642"/>
      <c r="AV1291" s="640"/>
      <c r="AW1291" s="642"/>
      <c r="AX1291" s="640"/>
      <c r="AY1291" s="642"/>
      <c r="AZ1291" s="640"/>
      <c r="BA1291" s="642"/>
      <c r="BB1291" s="640"/>
      <c r="BC1291" s="642"/>
      <c r="BD1291" s="640"/>
      <c r="BE1291" s="642"/>
      <c r="BF1291" s="640"/>
      <c r="BG1291" s="642"/>
      <c r="BH1291" s="640"/>
      <c r="BI1291" s="642"/>
      <c r="BJ1291" s="640"/>
      <c r="BK1291" s="642"/>
      <c r="BL1291" s="640"/>
      <c r="BM1291" s="642"/>
      <c r="BN1291" s="640"/>
      <c r="BO1291" s="642"/>
      <c r="BP1291" s="640"/>
      <c r="BQ1291" s="642"/>
      <c r="BR1291" s="640"/>
      <c r="BS1291" s="642"/>
      <c r="BT1291" s="640"/>
      <c r="BU1291" s="642"/>
      <c r="BV1291" s="643"/>
      <c r="BW1291" s="644"/>
      <c r="BX1291" s="776"/>
      <c r="BY1291" s="644"/>
      <c r="BZ1291" s="645"/>
      <c r="CA1291" s="338"/>
      <c r="CB1291" s="338"/>
      <c r="CC1291" s="338"/>
      <c r="CD1291" s="338"/>
      <c r="CE1291" s="338"/>
      <c r="CF1291" s="338"/>
    </row>
    <row r="1292" ht="15.75" customHeight="1">
      <c r="A1292" s="821"/>
      <c r="B1292" s="338"/>
      <c r="C1292" s="338"/>
      <c r="D1292" s="338"/>
      <c r="E1292" s="338"/>
      <c r="F1292" s="346"/>
      <c r="G1292" s="773">
        <f t="shared" ref="G1292:H1292" si="1119">L1292+N1292+P1292+R1292+T1292+V1292+X1292+Z1292+AB1292+AD1292+AF1292+AH1292+AJ1292+AL1292+AN1292+AP1292+AR1292+AT1292+AV1292+AX1292+AZ1292+BB1292+BD1292+BF1292+BH1292+BJ1292+BL1292+BN1292+BP1292+BR1292+BT1292</f>
        <v>0</v>
      </c>
      <c r="H1292" s="671">
        <f t="shared" si="1119"/>
        <v>0</v>
      </c>
      <c r="I1292" s="774">
        <f t="shared" si="1027"/>
        <v>0</v>
      </c>
      <c r="J1292" s="1193"/>
      <c r="K1292" s="407">
        <f t="shared" si="1028"/>
        <v>0</v>
      </c>
      <c r="L1292" s="640"/>
      <c r="M1292" s="642"/>
      <c r="N1292" s="640"/>
      <c r="O1292" s="642"/>
      <c r="P1292" s="640"/>
      <c r="Q1292" s="642"/>
      <c r="R1292" s="640"/>
      <c r="S1292" s="642"/>
      <c r="T1292" s="640"/>
      <c r="U1292" s="642"/>
      <c r="V1292" s="640"/>
      <c r="W1292" s="642"/>
      <c r="X1292" s="640"/>
      <c r="Y1292" s="642"/>
      <c r="Z1292" s="640"/>
      <c r="AA1292" s="642"/>
      <c r="AB1292" s="640"/>
      <c r="AC1292" s="642"/>
      <c r="AD1292" s="640"/>
      <c r="AE1292" s="642"/>
      <c r="AF1292" s="640"/>
      <c r="AG1292" s="642"/>
      <c r="AH1292" s="640"/>
      <c r="AI1292" s="642"/>
      <c r="AJ1292" s="640"/>
      <c r="AK1292" s="642"/>
      <c r="AL1292" s="640"/>
      <c r="AM1292" s="642"/>
      <c r="AN1292" s="640"/>
      <c r="AO1292" s="642"/>
      <c r="AP1292" s="646"/>
      <c r="AQ1292" s="642"/>
      <c r="AR1292" s="640"/>
      <c r="AS1292" s="642"/>
      <c r="AT1292" s="640"/>
      <c r="AU1292" s="642"/>
      <c r="AV1292" s="640"/>
      <c r="AW1292" s="642"/>
      <c r="AX1292" s="640"/>
      <c r="AY1292" s="642"/>
      <c r="AZ1292" s="640"/>
      <c r="BA1292" s="642"/>
      <c r="BB1292" s="640"/>
      <c r="BC1292" s="642"/>
      <c r="BD1292" s="640"/>
      <c r="BE1292" s="642"/>
      <c r="BF1292" s="640"/>
      <c r="BG1292" s="642"/>
      <c r="BH1292" s="640"/>
      <c r="BI1292" s="642"/>
      <c r="BJ1292" s="640"/>
      <c r="BK1292" s="642"/>
      <c r="BL1292" s="640"/>
      <c r="BM1292" s="642"/>
      <c r="BN1292" s="640"/>
      <c r="BO1292" s="642"/>
      <c r="BP1292" s="640"/>
      <c r="BQ1292" s="642"/>
      <c r="BR1292" s="640"/>
      <c r="BS1292" s="642"/>
      <c r="BT1292" s="640"/>
      <c r="BU1292" s="642"/>
      <c r="BV1292" s="643"/>
      <c r="BW1292" s="644"/>
      <c r="BX1292" s="776"/>
      <c r="BY1292" s="644"/>
      <c r="BZ1292" s="645"/>
      <c r="CA1292" s="338"/>
      <c r="CB1292" s="338"/>
      <c r="CC1292" s="338"/>
      <c r="CD1292" s="338"/>
      <c r="CE1292" s="338"/>
      <c r="CF1292" s="338"/>
    </row>
    <row r="1293" ht="15.75" customHeight="1">
      <c r="A1293" s="821"/>
      <c r="B1293" s="338"/>
      <c r="C1293" s="338"/>
      <c r="D1293" s="338"/>
      <c r="E1293" s="338"/>
      <c r="F1293" s="346"/>
      <c r="G1293" s="773">
        <f t="shared" ref="G1293:H1293" si="1120">L1293+N1293+P1293+R1293+T1293+V1293+X1293+Z1293+AB1293+AD1293+AF1293+AH1293+AJ1293+AL1293+AN1293+AP1293+AR1293+AT1293+AV1293+AX1293+AZ1293+BB1293+BD1293+BF1293+BH1293+BJ1293+BL1293+BN1293+BP1293+BR1293+BT1293</f>
        <v>0</v>
      </c>
      <c r="H1293" s="671">
        <f t="shared" si="1120"/>
        <v>0</v>
      </c>
      <c r="I1293" s="774">
        <f t="shared" si="1027"/>
        <v>0</v>
      </c>
      <c r="J1293" s="1193"/>
      <c r="K1293" s="407">
        <f t="shared" si="1028"/>
        <v>0</v>
      </c>
      <c r="L1293" s="640"/>
      <c r="M1293" s="642"/>
      <c r="N1293" s="640"/>
      <c r="O1293" s="642"/>
      <c r="P1293" s="640"/>
      <c r="Q1293" s="642"/>
      <c r="R1293" s="640"/>
      <c r="S1293" s="642"/>
      <c r="T1293" s="640"/>
      <c r="U1293" s="642"/>
      <c r="V1293" s="640"/>
      <c r="W1293" s="642"/>
      <c r="X1293" s="640"/>
      <c r="Y1293" s="642"/>
      <c r="Z1293" s="640"/>
      <c r="AA1293" s="642"/>
      <c r="AB1293" s="640"/>
      <c r="AC1293" s="642"/>
      <c r="AD1293" s="640"/>
      <c r="AE1293" s="642"/>
      <c r="AF1293" s="640"/>
      <c r="AG1293" s="642"/>
      <c r="AH1293" s="640"/>
      <c r="AI1293" s="642"/>
      <c r="AJ1293" s="640"/>
      <c r="AK1293" s="642"/>
      <c r="AL1293" s="640"/>
      <c r="AM1293" s="642"/>
      <c r="AN1293" s="640"/>
      <c r="AO1293" s="642"/>
      <c r="AP1293" s="646"/>
      <c r="AQ1293" s="642"/>
      <c r="AR1293" s="640"/>
      <c r="AS1293" s="642"/>
      <c r="AT1293" s="640"/>
      <c r="AU1293" s="642"/>
      <c r="AV1293" s="640"/>
      <c r="AW1293" s="642"/>
      <c r="AX1293" s="640"/>
      <c r="AY1293" s="642"/>
      <c r="AZ1293" s="640"/>
      <c r="BA1293" s="642"/>
      <c r="BB1293" s="640"/>
      <c r="BC1293" s="642"/>
      <c r="BD1293" s="640"/>
      <c r="BE1293" s="642"/>
      <c r="BF1293" s="640"/>
      <c r="BG1293" s="642"/>
      <c r="BH1293" s="640"/>
      <c r="BI1293" s="642"/>
      <c r="BJ1293" s="640"/>
      <c r="BK1293" s="642"/>
      <c r="BL1293" s="640"/>
      <c r="BM1293" s="642"/>
      <c r="BN1293" s="640"/>
      <c r="BO1293" s="642"/>
      <c r="BP1293" s="640"/>
      <c r="BQ1293" s="642"/>
      <c r="BR1293" s="640"/>
      <c r="BS1293" s="642"/>
      <c r="BT1293" s="640"/>
      <c r="BU1293" s="642"/>
      <c r="BV1293" s="643"/>
      <c r="BW1293" s="644"/>
      <c r="BX1293" s="776"/>
      <c r="BY1293" s="644"/>
      <c r="BZ1293" s="645"/>
      <c r="CA1293" s="338"/>
      <c r="CB1293" s="338"/>
      <c r="CC1293" s="338"/>
      <c r="CD1293" s="338"/>
      <c r="CE1293" s="338"/>
      <c r="CF1293" s="338"/>
    </row>
    <row r="1294" ht="15.75" customHeight="1">
      <c r="A1294" s="821"/>
      <c r="B1294" s="338"/>
      <c r="C1294" s="338"/>
      <c r="D1294" s="338"/>
      <c r="E1294" s="338"/>
      <c r="F1294" s="346"/>
      <c r="G1294" s="773">
        <f t="shared" ref="G1294:H1294" si="1121">L1294+N1294+P1294+R1294+T1294+V1294+X1294+Z1294+AB1294+AD1294+AF1294+AH1294+AJ1294+AL1294+AN1294+AP1294+AR1294+AT1294+AV1294+AX1294+AZ1294+BB1294+BD1294+BF1294+BH1294+BJ1294+BL1294+BN1294+BP1294+BR1294+BT1294</f>
        <v>0</v>
      </c>
      <c r="H1294" s="671">
        <f t="shared" si="1121"/>
        <v>0</v>
      </c>
      <c r="I1294" s="774">
        <f t="shared" si="1027"/>
        <v>0</v>
      </c>
      <c r="J1294" s="1193"/>
      <c r="K1294" s="407">
        <f t="shared" si="1028"/>
        <v>0</v>
      </c>
      <c r="L1294" s="640"/>
      <c r="M1294" s="642"/>
      <c r="N1294" s="640"/>
      <c r="O1294" s="642"/>
      <c r="P1294" s="640"/>
      <c r="Q1294" s="642"/>
      <c r="R1294" s="640"/>
      <c r="S1294" s="642"/>
      <c r="T1294" s="640"/>
      <c r="U1294" s="642"/>
      <c r="V1294" s="640"/>
      <c r="W1294" s="642"/>
      <c r="X1294" s="640"/>
      <c r="Y1294" s="642"/>
      <c r="Z1294" s="640"/>
      <c r="AA1294" s="642"/>
      <c r="AB1294" s="640"/>
      <c r="AC1294" s="642"/>
      <c r="AD1294" s="640"/>
      <c r="AE1294" s="642"/>
      <c r="AF1294" s="640"/>
      <c r="AG1294" s="642"/>
      <c r="AH1294" s="640"/>
      <c r="AI1294" s="642"/>
      <c r="AJ1294" s="640"/>
      <c r="AK1294" s="642"/>
      <c r="AL1294" s="640"/>
      <c r="AM1294" s="642"/>
      <c r="AN1294" s="640"/>
      <c r="AO1294" s="642"/>
      <c r="AP1294" s="646"/>
      <c r="AQ1294" s="642"/>
      <c r="AR1294" s="640"/>
      <c r="AS1294" s="642"/>
      <c r="AT1294" s="640"/>
      <c r="AU1294" s="642"/>
      <c r="AV1294" s="640"/>
      <c r="AW1294" s="642"/>
      <c r="AX1294" s="640"/>
      <c r="AY1294" s="642"/>
      <c r="AZ1294" s="640"/>
      <c r="BA1294" s="642"/>
      <c r="BB1294" s="640"/>
      <c r="BC1294" s="642"/>
      <c r="BD1294" s="640"/>
      <c r="BE1294" s="642"/>
      <c r="BF1294" s="640"/>
      <c r="BG1294" s="642"/>
      <c r="BH1294" s="640"/>
      <c r="BI1294" s="642"/>
      <c r="BJ1294" s="640"/>
      <c r="BK1294" s="642"/>
      <c r="BL1294" s="640"/>
      <c r="BM1294" s="642"/>
      <c r="BN1294" s="640"/>
      <c r="BO1294" s="642"/>
      <c r="BP1294" s="640"/>
      <c r="BQ1294" s="642"/>
      <c r="BR1294" s="640"/>
      <c r="BS1294" s="642"/>
      <c r="BT1294" s="640"/>
      <c r="BU1294" s="642"/>
      <c r="BV1294" s="643"/>
      <c r="BW1294" s="644"/>
      <c r="BX1294" s="776"/>
      <c r="BY1294" s="644"/>
      <c r="BZ1294" s="645"/>
      <c r="CA1294" s="338"/>
      <c r="CB1294" s="338"/>
      <c r="CC1294" s="338"/>
      <c r="CD1294" s="338"/>
      <c r="CE1294" s="338"/>
      <c r="CF1294" s="338"/>
    </row>
    <row r="1295" ht="15.75" customHeight="1">
      <c r="A1295" s="821"/>
      <c r="B1295" s="338"/>
      <c r="C1295" s="338"/>
      <c r="D1295" s="338"/>
      <c r="E1295" s="338"/>
      <c r="F1295" s="346"/>
      <c r="G1295" s="773">
        <f t="shared" ref="G1295:H1295" si="1122">L1295+N1295+P1295+R1295+T1295+V1295+X1295+Z1295+AB1295+AD1295+AF1295+AH1295+AJ1295+AL1295+AN1295+AP1295+AR1295+AT1295+AV1295+AX1295+AZ1295+BB1295+BD1295+BF1295+BH1295+BJ1295+BL1295+BN1295+BP1295+BR1295+BT1295</f>
        <v>0</v>
      </c>
      <c r="H1295" s="671">
        <f t="shared" si="1122"/>
        <v>0</v>
      </c>
      <c r="I1295" s="774">
        <f t="shared" si="1027"/>
        <v>0</v>
      </c>
      <c r="J1295" s="1193"/>
      <c r="K1295" s="407">
        <f t="shared" si="1028"/>
        <v>0</v>
      </c>
      <c r="L1295" s="640"/>
      <c r="M1295" s="642"/>
      <c r="N1295" s="640"/>
      <c r="O1295" s="642"/>
      <c r="P1295" s="640"/>
      <c r="Q1295" s="642"/>
      <c r="R1295" s="640"/>
      <c r="S1295" s="642"/>
      <c r="T1295" s="640"/>
      <c r="U1295" s="642"/>
      <c r="V1295" s="640"/>
      <c r="W1295" s="642"/>
      <c r="X1295" s="640"/>
      <c r="Y1295" s="642"/>
      <c r="Z1295" s="640"/>
      <c r="AA1295" s="642"/>
      <c r="AB1295" s="640"/>
      <c r="AC1295" s="642"/>
      <c r="AD1295" s="640"/>
      <c r="AE1295" s="642"/>
      <c r="AF1295" s="640"/>
      <c r="AG1295" s="642"/>
      <c r="AH1295" s="640"/>
      <c r="AI1295" s="642"/>
      <c r="AJ1295" s="640"/>
      <c r="AK1295" s="642"/>
      <c r="AL1295" s="640"/>
      <c r="AM1295" s="642"/>
      <c r="AN1295" s="640"/>
      <c r="AO1295" s="642"/>
      <c r="AP1295" s="646"/>
      <c r="AQ1295" s="642"/>
      <c r="AR1295" s="640"/>
      <c r="AS1295" s="642"/>
      <c r="AT1295" s="640"/>
      <c r="AU1295" s="642"/>
      <c r="AV1295" s="640"/>
      <c r="AW1295" s="642"/>
      <c r="AX1295" s="640"/>
      <c r="AY1295" s="642"/>
      <c r="AZ1295" s="640"/>
      <c r="BA1295" s="642"/>
      <c r="BB1295" s="640"/>
      <c r="BC1295" s="642"/>
      <c r="BD1295" s="640"/>
      <c r="BE1295" s="642"/>
      <c r="BF1295" s="640"/>
      <c r="BG1295" s="642"/>
      <c r="BH1295" s="640"/>
      <c r="BI1295" s="642"/>
      <c r="BJ1295" s="640"/>
      <c r="BK1295" s="642"/>
      <c r="BL1295" s="640"/>
      <c r="BM1295" s="642"/>
      <c r="BN1295" s="640"/>
      <c r="BO1295" s="642"/>
      <c r="BP1295" s="640"/>
      <c r="BQ1295" s="642"/>
      <c r="BR1295" s="640"/>
      <c r="BS1295" s="642"/>
      <c r="BT1295" s="640"/>
      <c r="BU1295" s="642"/>
      <c r="BV1295" s="643"/>
      <c r="BW1295" s="644"/>
      <c r="BX1295" s="776"/>
      <c r="BY1295" s="644"/>
      <c r="BZ1295" s="645"/>
      <c r="CA1295" s="338"/>
      <c r="CB1295" s="338"/>
      <c r="CC1295" s="338"/>
      <c r="CD1295" s="338"/>
      <c r="CE1295" s="338"/>
      <c r="CF1295" s="338"/>
    </row>
    <row r="1296" ht="15.75" customHeight="1">
      <c r="A1296" s="821"/>
      <c r="B1296" s="338"/>
      <c r="C1296" s="338"/>
      <c r="D1296" s="338"/>
      <c r="E1296" s="338"/>
      <c r="F1296" s="346"/>
      <c r="G1296" s="773">
        <f t="shared" ref="G1296:H1296" si="1123">L1296+N1296+P1296+R1296+T1296+V1296+X1296+Z1296+AB1296+AD1296+AF1296+AH1296+AJ1296+AL1296+AN1296+AP1296+AR1296+AT1296+AV1296+AX1296+AZ1296+BB1296+BD1296+BF1296+BH1296+BJ1296+BL1296+BN1296+BP1296+BR1296+BT1296</f>
        <v>0</v>
      </c>
      <c r="H1296" s="671">
        <f t="shared" si="1123"/>
        <v>0</v>
      </c>
      <c r="I1296" s="774">
        <f t="shared" si="1027"/>
        <v>0</v>
      </c>
      <c r="J1296" s="1193"/>
      <c r="K1296" s="407">
        <f t="shared" si="1028"/>
        <v>0</v>
      </c>
      <c r="L1296" s="640"/>
      <c r="M1296" s="642"/>
      <c r="N1296" s="640"/>
      <c r="O1296" s="642"/>
      <c r="P1296" s="640"/>
      <c r="Q1296" s="642"/>
      <c r="R1296" s="640"/>
      <c r="S1296" s="642"/>
      <c r="T1296" s="640"/>
      <c r="U1296" s="642"/>
      <c r="V1296" s="640"/>
      <c r="W1296" s="642"/>
      <c r="X1296" s="640"/>
      <c r="Y1296" s="642"/>
      <c r="Z1296" s="640"/>
      <c r="AA1296" s="642"/>
      <c r="AB1296" s="640"/>
      <c r="AC1296" s="642"/>
      <c r="AD1296" s="640"/>
      <c r="AE1296" s="642"/>
      <c r="AF1296" s="640"/>
      <c r="AG1296" s="642"/>
      <c r="AH1296" s="640"/>
      <c r="AI1296" s="642"/>
      <c r="AJ1296" s="640"/>
      <c r="AK1296" s="642"/>
      <c r="AL1296" s="640"/>
      <c r="AM1296" s="642"/>
      <c r="AN1296" s="640"/>
      <c r="AO1296" s="642"/>
      <c r="AP1296" s="646"/>
      <c r="AQ1296" s="642"/>
      <c r="AR1296" s="640"/>
      <c r="AS1296" s="642"/>
      <c r="AT1296" s="640"/>
      <c r="AU1296" s="642"/>
      <c r="AV1296" s="640"/>
      <c r="AW1296" s="642"/>
      <c r="AX1296" s="640"/>
      <c r="AY1296" s="642"/>
      <c r="AZ1296" s="640"/>
      <c r="BA1296" s="642"/>
      <c r="BB1296" s="640"/>
      <c r="BC1296" s="642"/>
      <c r="BD1296" s="640"/>
      <c r="BE1296" s="642"/>
      <c r="BF1296" s="640"/>
      <c r="BG1296" s="642"/>
      <c r="BH1296" s="640"/>
      <c r="BI1296" s="642"/>
      <c r="BJ1296" s="640"/>
      <c r="BK1296" s="642"/>
      <c r="BL1296" s="640"/>
      <c r="BM1296" s="642"/>
      <c r="BN1296" s="640"/>
      <c r="BO1296" s="642"/>
      <c r="BP1296" s="640"/>
      <c r="BQ1296" s="642"/>
      <c r="BR1296" s="640"/>
      <c r="BS1296" s="642"/>
      <c r="BT1296" s="640"/>
      <c r="BU1296" s="642"/>
      <c r="BV1296" s="643"/>
      <c r="BW1296" s="644"/>
      <c r="BX1296" s="776"/>
      <c r="BY1296" s="644"/>
      <c r="BZ1296" s="645"/>
      <c r="CA1296" s="338"/>
      <c r="CB1296" s="338"/>
      <c r="CC1296" s="338"/>
      <c r="CD1296" s="338"/>
      <c r="CE1296" s="338"/>
      <c r="CF1296" s="338"/>
    </row>
    <row r="1297" ht="15.75" customHeight="1">
      <c r="A1297" s="821"/>
      <c r="B1297" s="338"/>
      <c r="C1297" s="338"/>
      <c r="D1297" s="338"/>
      <c r="E1297" s="338"/>
      <c r="F1297" s="346"/>
      <c r="G1297" s="773">
        <f t="shared" ref="G1297:H1297" si="1124">L1297+N1297+P1297+R1297+T1297+V1297+X1297+Z1297+AB1297+AD1297+AF1297+AH1297+AJ1297+AL1297+AN1297+AP1297+AR1297+AT1297+AV1297+AX1297+AZ1297+BB1297+BD1297+BF1297+BH1297+BJ1297+BL1297+BN1297+BP1297+BR1297+BT1297</f>
        <v>0</v>
      </c>
      <c r="H1297" s="671">
        <f t="shared" si="1124"/>
        <v>0</v>
      </c>
      <c r="I1297" s="774">
        <f t="shared" si="1027"/>
        <v>0</v>
      </c>
      <c r="J1297" s="1193"/>
      <c r="K1297" s="407">
        <f t="shared" si="1028"/>
        <v>0</v>
      </c>
      <c r="L1297" s="640"/>
      <c r="M1297" s="642"/>
      <c r="N1297" s="640"/>
      <c r="O1297" s="642"/>
      <c r="P1297" s="640"/>
      <c r="Q1297" s="642"/>
      <c r="R1297" s="640"/>
      <c r="S1297" s="642"/>
      <c r="T1297" s="640"/>
      <c r="U1297" s="642"/>
      <c r="V1297" s="640"/>
      <c r="W1297" s="642"/>
      <c r="X1297" s="640"/>
      <c r="Y1297" s="642"/>
      <c r="Z1297" s="640"/>
      <c r="AA1297" s="642"/>
      <c r="AB1297" s="640"/>
      <c r="AC1297" s="642"/>
      <c r="AD1297" s="640"/>
      <c r="AE1297" s="642"/>
      <c r="AF1297" s="640"/>
      <c r="AG1297" s="642"/>
      <c r="AH1297" s="640"/>
      <c r="AI1297" s="642"/>
      <c r="AJ1297" s="640"/>
      <c r="AK1297" s="642"/>
      <c r="AL1297" s="640"/>
      <c r="AM1297" s="642"/>
      <c r="AN1297" s="640"/>
      <c r="AO1297" s="642"/>
      <c r="AP1297" s="646"/>
      <c r="AQ1297" s="642"/>
      <c r="AR1297" s="640"/>
      <c r="AS1297" s="642"/>
      <c r="AT1297" s="640"/>
      <c r="AU1297" s="642"/>
      <c r="AV1297" s="640"/>
      <c r="AW1297" s="642"/>
      <c r="AX1297" s="640"/>
      <c r="AY1297" s="642"/>
      <c r="AZ1297" s="640"/>
      <c r="BA1297" s="642"/>
      <c r="BB1297" s="640"/>
      <c r="BC1297" s="642"/>
      <c r="BD1297" s="640"/>
      <c r="BE1297" s="642"/>
      <c r="BF1297" s="640"/>
      <c r="BG1297" s="642"/>
      <c r="BH1297" s="640"/>
      <c r="BI1297" s="642"/>
      <c r="BJ1297" s="640"/>
      <c r="BK1297" s="642"/>
      <c r="BL1297" s="640"/>
      <c r="BM1297" s="642"/>
      <c r="BN1297" s="640"/>
      <c r="BO1297" s="642"/>
      <c r="BP1297" s="640"/>
      <c r="BQ1297" s="642"/>
      <c r="BR1297" s="640"/>
      <c r="BS1297" s="642"/>
      <c r="BT1297" s="640"/>
      <c r="BU1297" s="642"/>
      <c r="BV1297" s="643"/>
      <c r="BW1297" s="644"/>
      <c r="BX1297" s="776"/>
      <c r="BY1297" s="644"/>
      <c r="BZ1297" s="645"/>
      <c r="CA1297" s="338"/>
      <c r="CB1297" s="338"/>
      <c r="CC1297" s="338"/>
      <c r="CD1297" s="338"/>
      <c r="CE1297" s="338"/>
      <c r="CF1297" s="338"/>
    </row>
    <row r="1298" ht="15.75" customHeight="1">
      <c r="A1298" s="821"/>
      <c r="B1298" s="338"/>
      <c r="C1298" s="338"/>
      <c r="D1298" s="338"/>
      <c r="E1298" s="338"/>
      <c r="F1298" s="346"/>
      <c r="G1298" s="773">
        <f t="shared" ref="G1298:H1298" si="1125">L1298+N1298+P1298+R1298+T1298+V1298+X1298+Z1298+AB1298+AD1298+AF1298+AH1298+AJ1298+AL1298+AN1298+AP1298+AR1298+AT1298+AV1298+AX1298+AZ1298+BB1298+BD1298+BF1298+BH1298+BJ1298+BL1298+BN1298+BP1298+BR1298+BT1298</f>
        <v>0</v>
      </c>
      <c r="H1298" s="671">
        <f t="shared" si="1125"/>
        <v>0</v>
      </c>
      <c r="I1298" s="774">
        <f t="shared" si="1027"/>
        <v>0</v>
      </c>
      <c r="J1298" s="1193"/>
      <c r="K1298" s="407">
        <f t="shared" si="1028"/>
        <v>0</v>
      </c>
      <c r="L1298" s="640"/>
      <c r="M1298" s="642"/>
      <c r="N1298" s="640"/>
      <c r="O1298" s="642"/>
      <c r="P1298" s="640"/>
      <c r="Q1298" s="642"/>
      <c r="R1298" s="640"/>
      <c r="S1298" s="642"/>
      <c r="T1298" s="640"/>
      <c r="U1298" s="642"/>
      <c r="V1298" s="640"/>
      <c r="W1298" s="642"/>
      <c r="X1298" s="640"/>
      <c r="Y1298" s="642"/>
      <c r="Z1298" s="640"/>
      <c r="AA1298" s="642"/>
      <c r="AB1298" s="640"/>
      <c r="AC1298" s="642"/>
      <c r="AD1298" s="640"/>
      <c r="AE1298" s="642"/>
      <c r="AF1298" s="640"/>
      <c r="AG1298" s="642"/>
      <c r="AH1298" s="640"/>
      <c r="AI1298" s="642"/>
      <c r="AJ1298" s="640"/>
      <c r="AK1298" s="642"/>
      <c r="AL1298" s="640"/>
      <c r="AM1298" s="642"/>
      <c r="AN1298" s="640"/>
      <c r="AO1298" s="642"/>
      <c r="AP1298" s="646"/>
      <c r="AQ1298" s="642"/>
      <c r="AR1298" s="640"/>
      <c r="AS1298" s="642"/>
      <c r="AT1298" s="640"/>
      <c r="AU1298" s="642"/>
      <c r="AV1298" s="640"/>
      <c r="AW1298" s="642"/>
      <c r="AX1298" s="640"/>
      <c r="AY1298" s="642"/>
      <c r="AZ1298" s="640"/>
      <c r="BA1298" s="642"/>
      <c r="BB1298" s="640"/>
      <c r="BC1298" s="642"/>
      <c r="BD1298" s="640"/>
      <c r="BE1298" s="642"/>
      <c r="BF1298" s="640"/>
      <c r="BG1298" s="642"/>
      <c r="BH1298" s="640"/>
      <c r="BI1298" s="642"/>
      <c r="BJ1298" s="640"/>
      <c r="BK1298" s="642"/>
      <c r="BL1298" s="640"/>
      <c r="BM1298" s="642"/>
      <c r="BN1298" s="640"/>
      <c r="BO1298" s="642"/>
      <c r="BP1298" s="640"/>
      <c r="BQ1298" s="642"/>
      <c r="BR1298" s="640"/>
      <c r="BS1298" s="642"/>
      <c r="BT1298" s="640"/>
      <c r="BU1298" s="642"/>
      <c r="BV1298" s="643"/>
      <c r="BW1298" s="644"/>
      <c r="BX1298" s="776"/>
      <c r="BY1298" s="644"/>
      <c r="BZ1298" s="645"/>
      <c r="CA1298" s="338"/>
      <c r="CB1298" s="338"/>
      <c r="CC1298" s="338"/>
      <c r="CD1298" s="338"/>
      <c r="CE1298" s="338"/>
      <c r="CF1298" s="338"/>
    </row>
    <row r="1299" ht="15.75" customHeight="1">
      <c r="A1299" s="821"/>
      <c r="B1299" s="338"/>
      <c r="C1299" s="338"/>
      <c r="D1299" s="338"/>
      <c r="E1299" s="338"/>
      <c r="F1299" s="346"/>
      <c r="G1299" s="773">
        <f t="shared" ref="G1299:H1299" si="1126">L1299+N1299+P1299+R1299+T1299+V1299+X1299+Z1299+AB1299+AD1299+AF1299+AH1299+AJ1299+AL1299+AN1299+AP1299+AR1299+AT1299+AV1299+AX1299+AZ1299+BB1299+BD1299+BF1299+BH1299+BJ1299+BL1299+BN1299+BP1299+BR1299+BT1299</f>
        <v>0</v>
      </c>
      <c r="H1299" s="671">
        <f t="shared" si="1126"/>
        <v>0</v>
      </c>
      <c r="I1299" s="774">
        <f t="shared" si="1027"/>
        <v>0</v>
      </c>
      <c r="J1299" s="1193"/>
      <c r="K1299" s="407">
        <f t="shared" si="1028"/>
        <v>0</v>
      </c>
      <c r="L1299" s="640"/>
      <c r="M1299" s="642"/>
      <c r="N1299" s="640"/>
      <c r="O1299" s="642"/>
      <c r="P1299" s="640"/>
      <c r="Q1299" s="642"/>
      <c r="R1299" s="640"/>
      <c r="S1299" s="642"/>
      <c r="T1299" s="640"/>
      <c r="U1299" s="642"/>
      <c r="V1299" s="640"/>
      <c r="W1299" s="642"/>
      <c r="X1299" s="640"/>
      <c r="Y1299" s="642"/>
      <c r="Z1299" s="640"/>
      <c r="AA1299" s="642"/>
      <c r="AB1299" s="640"/>
      <c r="AC1299" s="642"/>
      <c r="AD1299" s="640"/>
      <c r="AE1299" s="642"/>
      <c r="AF1299" s="640"/>
      <c r="AG1299" s="642"/>
      <c r="AH1299" s="640"/>
      <c r="AI1299" s="642"/>
      <c r="AJ1299" s="640"/>
      <c r="AK1299" s="642"/>
      <c r="AL1299" s="640"/>
      <c r="AM1299" s="642"/>
      <c r="AN1299" s="640"/>
      <c r="AO1299" s="642"/>
      <c r="AP1299" s="646"/>
      <c r="AQ1299" s="642"/>
      <c r="AR1299" s="640"/>
      <c r="AS1299" s="642"/>
      <c r="AT1299" s="640"/>
      <c r="AU1299" s="642"/>
      <c r="AV1299" s="640"/>
      <c r="AW1299" s="642"/>
      <c r="AX1299" s="640"/>
      <c r="AY1299" s="642"/>
      <c r="AZ1299" s="640"/>
      <c r="BA1299" s="642"/>
      <c r="BB1299" s="640"/>
      <c r="BC1299" s="642"/>
      <c r="BD1299" s="640"/>
      <c r="BE1299" s="642"/>
      <c r="BF1299" s="640"/>
      <c r="BG1299" s="642"/>
      <c r="BH1299" s="640"/>
      <c r="BI1299" s="642"/>
      <c r="BJ1299" s="640"/>
      <c r="BK1299" s="642"/>
      <c r="BL1299" s="640"/>
      <c r="BM1299" s="642"/>
      <c r="BN1299" s="640"/>
      <c r="BO1299" s="642"/>
      <c r="BP1299" s="640"/>
      <c r="BQ1299" s="642"/>
      <c r="BR1299" s="640"/>
      <c r="BS1299" s="642"/>
      <c r="BT1299" s="640"/>
      <c r="BU1299" s="642"/>
      <c r="BV1299" s="643"/>
      <c r="BW1299" s="644"/>
      <c r="BX1299" s="776"/>
      <c r="BY1299" s="644"/>
      <c r="BZ1299" s="645"/>
      <c r="CA1299" s="338"/>
      <c r="CB1299" s="338"/>
      <c r="CC1299" s="338"/>
      <c r="CD1299" s="338"/>
      <c r="CE1299" s="338"/>
      <c r="CF1299" s="338"/>
    </row>
    <row r="1300" ht="15.75" customHeight="1">
      <c r="A1300" s="821"/>
      <c r="B1300" s="338"/>
      <c r="C1300" s="338"/>
      <c r="D1300" s="338"/>
      <c r="E1300" s="338"/>
      <c r="F1300" s="346"/>
      <c r="G1300" s="773">
        <f t="shared" ref="G1300:H1300" si="1127">L1300+N1300+P1300+R1300+T1300+V1300+X1300+Z1300+AB1300+AD1300+AF1300+AH1300+AJ1300+AL1300+AN1300+AP1300+AR1300+AT1300+AV1300+AX1300+AZ1300+BB1300+BD1300+BF1300+BH1300+BJ1300+BL1300+BN1300+BP1300+BR1300+BT1300</f>
        <v>0</v>
      </c>
      <c r="H1300" s="671">
        <f t="shared" si="1127"/>
        <v>0</v>
      </c>
      <c r="I1300" s="774">
        <f t="shared" si="1027"/>
        <v>0</v>
      </c>
      <c r="J1300" s="1193"/>
      <c r="K1300" s="407">
        <f t="shared" si="1028"/>
        <v>0</v>
      </c>
      <c r="L1300" s="640"/>
      <c r="M1300" s="642"/>
      <c r="N1300" s="640"/>
      <c r="O1300" s="642"/>
      <c r="P1300" s="640"/>
      <c r="Q1300" s="642"/>
      <c r="R1300" s="640"/>
      <c r="S1300" s="642"/>
      <c r="T1300" s="640"/>
      <c r="U1300" s="642"/>
      <c r="V1300" s="640"/>
      <c r="W1300" s="642"/>
      <c r="X1300" s="640"/>
      <c r="Y1300" s="642"/>
      <c r="Z1300" s="640"/>
      <c r="AA1300" s="642"/>
      <c r="AB1300" s="640"/>
      <c r="AC1300" s="642"/>
      <c r="AD1300" s="640"/>
      <c r="AE1300" s="642"/>
      <c r="AF1300" s="640"/>
      <c r="AG1300" s="642"/>
      <c r="AH1300" s="640"/>
      <c r="AI1300" s="642"/>
      <c r="AJ1300" s="640"/>
      <c r="AK1300" s="642"/>
      <c r="AL1300" s="640"/>
      <c r="AM1300" s="642"/>
      <c r="AN1300" s="640"/>
      <c r="AO1300" s="642"/>
      <c r="AP1300" s="646"/>
      <c r="AQ1300" s="642"/>
      <c r="AR1300" s="640"/>
      <c r="AS1300" s="642"/>
      <c r="AT1300" s="640"/>
      <c r="AU1300" s="642"/>
      <c r="AV1300" s="640"/>
      <c r="AW1300" s="642"/>
      <c r="AX1300" s="640"/>
      <c r="AY1300" s="642"/>
      <c r="AZ1300" s="640"/>
      <c r="BA1300" s="642"/>
      <c r="BB1300" s="640"/>
      <c r="BC1300" s="642"/>
      <c r="BD1300" s="640"/>
      <c r="BE1300" s="642"/>
      <c r="BF1300" s="640"/>
      <c r="BG1300" s="642"/>
      <c r="BH1300" s="640"/>
      <c r="BI1300" s="642"/>
      <c r="BJ1300" s="640"/>
      <c r="BK1300" s="642"/>
      <c r="BL1300" s="640"/>
      <c r="BM1300" s="642"/>
      <c r="BN1300" s="640"/>
      <c r="BO1300" s="642"/>
      <c r="BP1300" s="640"/>
      <c r="BQ1300" s="642"/>
      <c r="BR1300" s="640"/>
      <c r="BS1300" s="642"/>
      <c r="BT1300" s="640"/>
      <c r="BU1300" s="642"/>
      <c r="BV1300" s="643"/>
      <c r="BW1300" s="644"/>
      <c r="BX1300" s="776"/>
      <c r="BY1300" s="644"/>
      <c r="BZ1300" s="645"/>
      <c r="CA1300" s="338"/>
      <c r="CB1300" s="338"/>
      <c r="CC1300" s="338"/>
      <c r="CD1300" s="338"/>
      <c r="CE1300" s="338"/>
      <c r="CF1300" s="338"/>
    </row>
    <row r="1301" ht="15.75" customHeight="1">
      <c r="A1301" s="821"/>
      <c r="B1301" s="338"/>
      <c r="C1301" s="338"/>
      <c r="D1301" s="338"/>
      <c r="E1301" s="338"/>
      <c r="F1301" s="346"/>
      <c r="G1301" s="773">
        <f t="shared" ref="G1301:H1301" si="1128">L1301+N1301+P1301+R1301+T1301+V1301+X1301+Z1301+AB1301+AD1301+AF1301+AH1301+AJ1301+AL1301+AN1301+AP1301+AR1301+AT1301+AV1301+AX1301+AZ1301+BB1301+BD1301+BF1301+BH1301+BJ1301+BL1301+BN1301+BP1301+BR1301+BT1301</f>
        <v>0</v>
      </c>
      <c r="H1301" s="671">
        <f t="shared" si="1128"/>
        <v>0</v>
      </c>
      <c r="I1301" s="774">
        <f t="shared" si="1027"/>
        <v>0</v>
      </c>
      <c r="J1301" s="1193"/>
      <c r="K1301" s="407">
        <f t="shared" si="1028"/>
        <v>0</v>
      </c>
      <c r="L1301" s="640"/>
      <c r="M1301" s="642"/>
      <c r="N1301" s="640"/>
      <c r="O1301" s="642"/>
      <c r="P1301" s="640"/>
      <c r="Q1301" s="642"/>
      <c r="R1301" s="640"/>
      <c r="S1301" s="642"/>
      <c r="T1301" s="640"/>
      <c r="U1301" s="642"/>
      <c r="V1301" s="640"/>
      <c r="W1301" s="642"/>
      <c r="X1301" s="640"/>
      <c r="Y1301" s="642"/>
      <c r="Z1301" s="640"/>
      <c r="AA1301" s="642"/>
      <c r="AB1301" s="640"/>
      <c r="AC1301" s="642"/>
      <c r="AD1301" s="640"/>
      <c r="AE1301" s="642"/>
      <c r="AF1301" s="640"/>
      <c r="AG1301" s="642"/>
      <c r="AH1301" s="640"/>
      <c r="AI1301" s="642"/>
      <c r="AJ1301" s="640"/>
      <c r="AK1301" s="642"/>
      <c r="AL1301" s="640"/>
      <c r="AM1301" s="642"/>
      <c r="AN1301" s="640"/>
      <c r="AO1301" s="642"/>
      <c r="AP1301" s="646"/>
      <c r="AQ1301" s="642"/>
      <c r="AR1301" s="640"/>
      <c r="AS1301" s="642"/>
      <c r="AT1301" s="640"/>
      <c r="AU1301" s="642"/>
      <c r="AV1301" s="640"/>
      <c r="AW1301" s="642"/>
      <c r="AX1301" s="640"/>
      <c r="AY1301" s="642"/>
      <c r="AZ1301" s="640"/>
      <c r="BA1301" s="642"/>
      <c r="BB1301" s="640"/>
      <c r="BC1301" s="642"/>
      <c r="BD1301" s="640"/>
      <c r="BE1301" s="642"/>
      <c r="BF1301" s="640"/>
      <c r="BG1301" s="642"/>
      <c r="BH1301" s="640"/>
      <c r="BI1301" s="642"/>
      <c r="BJ1301" s="640"/>
      <c r="BK1301" s="642"/>
      <c r="BL1301" s="640"/>
      <c r="BM1301" s="642"/>
      <c r="BN1301" s="640"/>
      <c r="BO1301" s="642"/>
      <c r="BP1301" s="640"/>
      <c r="BQ1301" s="642"/>
      <c r="BR1301" s="640"/>
      <c r="BS1301" s="642"/>
      <c r="BT1301" s="640"/>
      <c r="BU1301" s="642"/>
      <c r="BV1301" s="643"/>
      <c r="BW1301" s="644"/>
      <c r="BX1301" s="776"/>
      <c r="BY1301" s="644"/>
      <c r="BZ1301" s="645"/>
      <c r="CA1301" s="338"/>
      <c r="CB1301" s="338"/>
      <c r="CC1301" s="338"/>
      <c r="CD1301" s="338"/>
      <c r="CE1301" s="338"/>
      <c r="CF1301" s="338"/>
    </row>
    <row r="1302" ht="15.75" customHeight="1">
      <c r="A1302" s="821"/>
      <c r="B1302" s="338"/>
      <c r="C1302" s="338"/>
      <c r="D1302" s="338"/>
      <c r="E1302" s="338"/>
      <c r="F1302" s="346"/>
      <c r="G1302" s="773">
        <f t="shared" ref="G1302:H1302" si="1129">L1302+N1302+P1302+R1302+T1302+V1302+X1302+Z1302+AB1302+AD1302+AF1302+AH1302+AJ1302+AL1302+AN1302+AP1302+AR1302+AT1302+AV1302+AX1302+AZ1302+BB1302+BD1302+BF1302+BH1302+BJ1302+BL1302+BN1302+BP1302+BR1302+BT1302</f>
        <v>0</v>
      </c>
      <c r="H1302" s="671">
        <f t="shared" si="1129"/>
        <v>0</v>
      </c>
      <c r="I1302" s="774">
        <f t="shared" si="1027"/>
        <v>0</v>
      </c>
      <c r="J1302" s="1193"/>
      <c r="K1302" s="407">
        <f t="shared" si="1028"/>
        <v>0</v>
      </c>
      <c r="L1302" s="640"/>
      <c r="M1302" s="642"/>
      <c r="N1302" s="640"/>
      <c r="O1302" s="642"/>
      <c r="P1302" s="640"/>
      <c r="Q1302" s="642"/>
      <c r="R1302" s="640"/>
      <c r="S1302" s="642"/>
      <c r="T1302" s="640"/>
      <c r="U1302" s="642"/>
      <c r="V1302" s="640"/>
      <c r="W1302" s="642"/>
      <c r="X1302" s="640"/>
      <c r="Y1302" s="642"/>
      <c r="Z1302" s="640"/>
      <c r="AA1302" s="642"/>
      <c r="AB1302" s="640"/>
      <c r="AC1302" s="642"/>
      <c r="AD1302" s="640"/>
      <c r="AE1302" s="642"/>
      <c r="AF1302" s="640"/>
      <c r="AG1302" s="642"/>
      <c r="AH1302" s="640"/>
      <c r="AI1302" s="642"/>
      <c r="AJ1302" s="640"/>
      <c r="AK1302" s="642"/>
      <c r="AL1302" s="640"/>
      <c r="AM1302" s="642"/>
      <c r="AN1302" s="640"/>
      <c r="AO1302" s="642"/>
      <c r="AP1302" s="646"/>
      <c r="AQ1302" s="642"/>
      <c r="AR1302" s="640"/>
      <c r="AS1302" s="642"/>
      <c r="AT1302" s="640"/>
      <c r="AU1302" s="642"/>
      <c r="AV1302" s="640"/>
      <c r="AW1302" s="642"/>
      <c r="AX1302" s="640"/>
      <c r="AY1302" s="642"/>
      <c r="AZ1302" s="640"/>
      <c r="BA1302" s="642"/>
      <c r="BB1302" s="640"/>
      <c r="BC1302" s="642"/>
      <c r="BD1302" s="640"/>
      <c r="BE1302" s="642"/>
      <c r="BF1302" s="640"/>
      <c r="BG1302" s="642"/>
      <c r="BH1302" s="640"/>
      <c r="BI1302" s="642"/>
      <c r="BJ1302" s="640"/>
      <c r="BK1302" s="642"/>
      <c r="BL1302" s="640"/>
      <c r="BM1302" s="642"/>
      <c r="BN1302" s="640"/>
      <c r="BO1302" s="642"/>
      <c r="BP1302" s="640"/>
      <c r="BQ1302" s="642"/>
      <c r="BR1302" s="640"/>
      <c r="BS1302" s="642"/>
      <c r="BT1302" s="640"/>
      <c r="BU1302" s="642"/>
      <c r="BV1302" s="643"/>
      <c r="BW1302" s="644"/>
      <c r="BX1302" s="776"/>
      <c r="BY1302" s="644"/>
      <c r="BZ1302" s="645"/>
      <c r="CA1302" s="338"/>
      <c r="CB1302" s="338"/>
      <c r="CC1302" s="338"/>
      <c r="CD1302" s="338"/>
      <c r="CE1302" s="338"/>
      <c r="CF1302" s="338"/>
    </row>
    <row r="1303" ht="15.75" customHeight="1">
      <c r="A1303" s="821"/>
      <c r="B1303" s="338"/>
      <c r="C1303" s="338"/>
      <c r="D1303" s="338"/>
      <c r="E1303" s="338"/>
      <c r="F1303" s="346"/>
      <c r="G1303" s="773">
        <f t="shared" ref="G1303:H1303" si="1130">L1303+N1303+P1303+R1303+T1303+V1303+X1303+Z1303+AB1303+AD1303+AF1303+AH1303+AJ1303+AL1303+AN1303+AP1303+AR1303+AT1303+AV1303+AX1303+AZ1303+BB1303+BD1303+BF1303+BH1303+BJ1303+BL1303+BN1303+BP1303+BR1303+BT1303</f>
        <v>0</v>
      </c>
      <c r="H1303" s="671">
        <f t="shared" si="1130"/>
        <v>0</v>
      </c>
      <c r="I1303" s="774">
        <f t="shared" si="1027"/>
        <v>0</v>
      </c>
      <c r="J1303" s="1193"/>
      <c r="K1303" s="407">
        <f t="shared" si="1028"/>
        <v>0</v>
      </c>
      <c r="L1303" s="640"/>
      <c r="M1303" s="642"/>
      <c r="N1303" s="640"/>
      <c r="O1303" s="642"/>
      <c r="P1303" s="640"/>
      <c r="Q1303" s="642"/>
      <c r="R1303" s="640"/>
      <c r="S1303" s="642"/>
      <c r="T1303" s="640"/>
      <c r="U1303" s="642"/>
      <c r="V1303" s="640"/>
      <c r="W1303" s="642"/>
      <c r="X1303" s="640"/>
      <c r="Y1303" s="642"/>
      <c r="Z1303" s="640"/>
      <c r="AA1303" s="642"/>
      <c r="AB1303" s="640"/>
      <c r="AC1303" s="642"/>
      <c r="AD1303" s="640"/>
      <c r="AE1303" s="642"/>
      <c r="AF1303" s="640"/>
      <c r="AG1303" s="642"/>
      <c r="AH1303" s="640"/>
      <c r="AI1303" s="642"/>
      <c r="AJ1303" s="640"/>
      <c r="AK1303" s="642"/>
      <c r="AL1303" s="640"/>
      <c r="AM1303" s="642"/>
      <c r="AN1303" s="640"/>
      <c r="AO1303" s="642"/>
      <c r="AP1303" s="646"/>
      <c r="AQ1303" s="642"/>
      <c r="AR1303" s="640"/>
      <c r="AS1303" s="642"/>
      <c r="AT1303" s="640"/>
      <c r="AU1303" s="642"/>
      <c r="AV1303" s="640"/>
      <c r="AW1303" s="642"/>
      <c r="AX1303" s="640"/>
      <c r="AY1303" s="642"/>
      <c r="AZ1303" s="640"/>
      <c r="BA1303" s="642"/>
      <c r="BB1303" s="640"/>
      <c r="BC1303" s="642"/>
      <c r="BD1303" s="640"/>
      <c r="BE1303" s="642"/>
      <c r="BF1303" s="640"/>
      <c r="BG1303" s="642"/>
      <c r="BH1303" s="640"/>
      <c r="BI1303" s="642"/>
      <c r="BJ1303" s="640"/>
      <c r="BK1303" s="642"/>
      <c r="BL1303" s="640"/>
      <c r="BM1303" s="642"/>
      <c r="BN1303" s="640"/>
      <c r="BO1303" s="642"/>
      <c r="BP1303" s="640"/>
      <c r="BQ1303" s="642"/>
      <c r="BR1303" s="640"/>
      <c r="BS1303" s="642"/>
      <c r="BT1303" s="640"/>
      <c r="BU1303" s="642"/>
      <c r="BV1303" s="643"/>
      <c r="BW1303" s="644"/>
      <c r="BX1303" s="776"/>
      <c r="BY1303" s="644"/>
      <c r="BZ1303" s="645"/>
      <c r="CA1303" s="338"/>
      <c r="CB1303" s="338"/>
      <c r="CC1303" s="338"/>
      <c r="CD1303" s="338"/>
      <c r="CE1303" s="338"/>
      <c r="CF1303" s="338"/>
    </row>
    <row r="1304" ht="15.75" customHeight="1">
      <c r="A1304" s="821"/>
      <c r="B1304" s="338"/>
      <c r="C1304" s="338"/>
      <c r="D1304" s="338"/>
      <c r="E1304" s="338"/>
      <c r="F1304" s="346"/>
      <c r="G1304" s="773">
        <f t="shared" ref="G1304:H1304" si="1131">L1304+N1304+P1304+R1304+T1304+V1304+X1304+Z1304+AB1304+AD1304+AF1304+AH1304+AJ1304+AL1304+AN1304+AP1304+AR1304+AT1304+AV1304+AX1304+AZ1304+BB1304+BD1304+BF1304+BH1304+BJ1304+BL1304+BN1304+BP1304+BR1304+BT1304</f>
        <v>0</v>
      </c>
      <c r="H1304" s="671">
        <f t="shared" si="1131"/>
        <v>0</v>
      </c>
      <c r="I1304" s="774">
        <f t="shared" si="1027"/>
        <v>0</v>
      </c>
      <c r="J1304" s="1193"/>
      <c r="K1304" s="407">
        <f t="shared" si="1028"/>
        <v>0</v>
      </c>
      <c r="L1304" s="640"/>
      <c r="M1304" s="642"/>
      <c r="N1304" s="640"/>
      <c r="O1304" s="642"/>
      <c r="P1304" s="640"/>
      <c r="Q1304" s="642"/>
      <c r="R1304" s="640"/>
      <c r="S1304" s="642"/>
      <c r="T1304" s="640"/>
      <c r="U1304" s="642"/>
      <c r="V1304" s="640"/>
      <c r="W1304" s="642"/>
      <c r="X1304" s="640"/>
      <c r="Y1304" s="642"/>
      <c r="Z1304" s="640"/>
      <c r="AA1304" s="642"/>
      <c r="AB1304" s="640"/>
      <c r="AC1304" s="642"/>
      <c r="AD1304" s="640"/>
      <c r="AE1304" s="642"/>
      <c r="AF1304" s="640"/>
      <c r="AG1304" s="642"/>
      <c r="AH1304" s="640"/>
      <c r="AI1304" s="642"/>
      <c r="AJ1304" s="640"/>
      <c r="AK1304" s="642"/>
      <c r="AL1304" s="640"/>
      <c r="AM1304" s="642"/>
      <c r="AN1304" s="640"/>
      <c r="AO1304" s="642"/>
      <c r="AP1304" s="646"/>
      <c r="AQ1304" s="642"/>
      <c r="AR1304" s="640"/>
      <c r="AS1304" s="642"/>
      <c r="AT1304" s="640"/>
      <c r="AU1304" s="642"/>
      <c r="AV1304" s="640"/>
      <c r="AW1304" s="642"/>
      <c r="AX1304" s="640"/>
      <c r="AY1304" s="642"/>
      <c r="AZ1304" s="640"/>
      <c r="BA1304" s="642"/>
      <c r="BB1304" s="640"/>
      <c r="BC1304" s="642"/>
      <c r="BD1304" s="640"/>
      <c r="BE1304" s="642"/>
      <c r="BF1304" s="640"/>
      <c r="BG1304" s="642"/>
      <c r="BH1304" s="640"/>
      <c r="BI1304" s="642"/>
      <c r="BJ1304" s="640"/>
      <c r="BK1304" s="642"/>
      <c r="BL1304" s="640"/>
      <c r="BM1304" s="642"/>
      <c r="BN1304" s="640"/>
      <c r="BO1304" s="642"/>
      <c r="BP1304" s="640"/>
      <c r="BQ1304" s="642"/>
      <c r="BR1304" s="640"/>
      <c r="BS1304" s="642"/>
      <c r="BT1304" s="640"/>
      <c r="BU1304" s="642"/>
      <c r="BV1304" s="643"/>
      <c r="BW1304" s="644"/>
      <c r="BX1304" s="776"/>
      <c r="BY1304" s="644"/>
      <c r="BZ1304" s="645"/>
      <c r="CA1304" s="338"/>
      <c r="CB1304" s="338"/>
      <c r="CC1304" s="338"/>
      <c r="CD1304" s="338"/>
      <c r="CE1304" s="338"/>
      <c r="CF1304" s="338"/>
    </row>
    <row r="1305" ht="15.75" customHeight="1">
      <c r="A1305" s="821"/>
      <c r="B1305" s="338"/>
      <c r="C1305" s="338"/>
      <c r="D1305" s="338"/>
      <c r="E1305" s="338"/>
      <c r="F1305" s="346"/>
      <c r="G1305" s="773">
        <f t="shared" ref="G1305:H1305" si="1132">L1305+N1305+P1305+R1305+T1305+V1305+X1305+Z1305+AB1305+AD1305+AF1305+AH1305+AJ1305+AL1305+AN1305+AP1305+AR1305+AT1305+AV1305+AX1305+AZ1305+BB1305+BD1305+BF1305+BH1305+BJ1305+BL1305+BN1305+BP1305+BR1305+BT1305</f>
        <v>0</v>
      </c>
      <c r="H1305" s="671">
        <f t="shared" si="1132"/>
        <v>0</v>
      </c>
      <c r="I1305" s="774">
        <f t="shared" si="1027"/>
        <v>0</v>
      </c>
      <c r="J1305" s="1193"/>
      <c r="K1305" s="407">
        <f t="shared" si="1028"/>
        <v>0</v>
      </c>
      <c r="L1305" s="640"/>
      <c r="M1305" s="642"/>
      <c r="N1305" s="640"/>
      <c r="O1305" s="642"/>
      <c r="P1305" s="640"/>
      <c r="Q1305" s="642"/>
      <c r="R1305" s="640"/>
      <c r="S1305" s="642"/>
      <c r="T1305" s="640"/>
      <c r="U1305" s="642"/>
      <c r="V1305" s="640"/>
      <c r="W1305" s="642"/>
      <c r="X1305" s="640"/>
      <c r="Y1305" s="642"/>
      <c r="Z1305" s="640"/>
      <c r="AA1305" s="642"/>
      <c r="AB1305" s="640"/>
      <c r="AC1305" s="642"/>
      <c r="AD1305" s="640"/>
      <c r="AE1305" s="642"/>
      <c r="AF1305" s="640"/>
      <c r="AG1305" s="642"/>
      <c r="AH1305" s="640"/>
      <c r="AI1305" s="642"/>
      <c r="AJ1305" s="640"/>
      <c r="AK1305" s="642"/>
      <c r="AL1305" s="640"/>
      <c r="AM1305" s="642"/>
      <c r="AN1305" s="640"/>
      <c r="AO1305" s="642"/>
      <c r="AP1305" s="646"/>
      <c r="AQ1305" s="642"/>
      <c r="AR1305" s="640"/>
      <c r="AS1305" s="642"/>
      <c r="AT1305" s="640"/>
      <c r="AU1305" s="642"/>
      <c r="AV1305" s="640"/>
      <c r="AW1305" s="642"/>
      <c r="AX1305" s="640"/>
      <c r="AY1305" s="642"/>
      <c r="AZ1305" s="640"/>
      <c r="BA1305" s="642"/>
      <c r="BB1305" s="640"/>
      <c r="BC1305" s="642"/>
      <c r="BD1305" s="640"/>
      <c r="BE1305" s="642"/>
      <c r="BF1305" s="640"/>
      <c r="BG1305" s="642"/>
      <c r="BH1305" s="640"/>
      <c r="BI1305" s="642"/>
      <c r="BJ1305" s="640"/>
      <c r="BK1305" s="642"/>
      <c r="BL1305" s="640"/>
      <c r="BM1305" s="642"/>
      <c r="BN1305" s="640"/>
      <c r="BO1305" s="642"/>
      <c r="BP1305" s="640"/>
      <c r="BQ1305" s="642"/>
      <c r="BR1305" s="640"/>
      <c r="BS1305" s="642"/>
      <c r="BT1305" s="640"/>
      <c r="BU1305" s="642"/>
      <c r="BV1305" s="643"/>
      <c r="BW1305" s="644"/>
      <c r="BX1305" s="776"/>
      <c r="BY1305" s="644"/>
      <c r="BZ1305" s="645"/>
      <c r="CA1305" s="338"/>
      <c r="CB1305" s="338"/>
      <c r="CC1305" s="338"/>
      <c r="CD1305" s="338"/>
      <c r="CE1305" s="338"/>
      <c r="CF1305" s="338"/>
    </row>
    <row r="1306" ht="15.75" customHeight="1">
      <c r="A1306" s="821"/>
      <c r="B1306" s="338"/>
      <c r="C1306" s="338"/>
      <c r="D1306" s="338"/>
      <c r="E1306" s="338"/>
      <c r="F1306" s="346"/>
      <c r="G1306" s="773">
        <f t="shared" ref="G1306:H1306" si="1133">L1306+N1306+P1306+R1306+T1306+V1306+X1306+Z1306+AB1306+AD1306+AF1306+AH1306+AJ1306+AL1306+AN1306+AP1306+AR1306+AT1306+AV1306+AX1306+AZ1306+BB1306+BD1306+BF1306+BH1306+BJ1306+BL1306+BN1306+BP1306+BR1306+BT1306</f>
        <v>0</v>
      </c>
      <c r="H1306" s="671">
        <f t="shared" si="1133"/>
        <v>0</v>
      </c>
      <c r="I1306" s="774">
        <f t="shared" si="1027"/>
        <v>0</v>
      </c>
      <c r="J1306" s="1193"/>
      <c r="K1306" s="407">
        <f t="shared" si="1028"/>
        <v>0</v>
      </c>
      <c r="L1306" s="640"/>
      <c r="M1306" s="642"/>
      <c r="N1306" s="640"/>
      <c r="O1306" s="642"/>
      <c r="P1306" s="640"/>
      <c r="Q1306" s="642"/>
      <c r="R1306" s="640"/>
      <c r="S1306" s="642"/>
      <c r="T1306" s="640"/>
      <c r="U1306" s="642"/>
      <c r="V1306" s="640"/>
      <c r="W1306" s="642"/>
      <c r="X1306" s="640"/>
      <c r="Y1306" s="642"/>
      <c r="Z1306" s="640"/>
      <c r="AA1306" s="642"/>
      <c r="AB1306" s="640"/>
      <c r="AC1306" s="642"/>
      <c r="AD1306" s="640"/>
      <c r="AE1306" s="642"/>
      <c r="AF1306" s="640"/>
      <c r="AG1306" s="642"/>
      <c r="AH1306" s="640"/>
      <c r="AI1306" s="642"/>
      <c r="AJ1306" s="640"/>
      <c r="AK1306" s="642"/>
      <c r="AL1306" s="640"/>
      <c r="AM1306" s="642"/>
      <c r="AN1306" s="640"/>
      <c r="AO1306" s="642"/>
      <c r="AP1306" s="646"/>
      <c r="AQ1306" s="642"/>
      <c r="AR1306" s="640"/>
      <c r="AS1306" s="642"/>
      <c r="AT1306" s="640"/>
      <c r="AU1306" s="642"/>
      <c r="AV1306" s="640"/>
      <c r="AW1306" s="642"/>
      <c r="AX1306" s="640"/>
      <c r="AY1306" s="642"/>
      <c r="AZ1306" s="640"/>
      <c r="BA1306" s="642"/>
      <c r="BB1306" s="640"/>
      <c r="BC1306" s="642"/>
      <c r="BD1306" s="640"/>
      <c r="BE1306" s="642"/>
      <c r="BF1306" s="640"/>
      <c r="BG1306" s="642"/>
      <c r="BH1306" s="640"/>
      <c r="BI1306" s="642"/>
      <c r="BJ1306" s="640"/>
      <c r="BK1306" s="642"/>
      <c r="BL1306" s="640"/>
      <c r="BM1306" s="642"/>
      <c r="BN1306" s="640"/>
      <c r="BO1306" s="642"/>
      <c r="BP1306" s="640"/>
      <c r="BQ1306" s="642"/>
      <c r="BR1306" s="640"/>
      <c r="BS1306" s="642"/>
      <c r="BT1306" s="640"/>
      <c r="BU1306" s="642"/>
      <c r="BV1306" s="643"/>
      <c r="BW1306" s="644"/>
      <c r="BX1306" s="776"/>
      <c r="BY1306" s="644"/>
      <c r="BZ1306" s="645"/>
      <c r="CA1306" s="338"/>
      <c r="CB1306" s="338"/>
      <c r="CC1306" s="338"/>
      <c r="CD1306" s="338"/>
      <c r="CE1306" s="338"/>
      <c r="CF1306" s="338"/>
    </row>
    <row r="1307" ht="15.75" customHeight="1">
      <c r="A1307" s="821"/>
      <c r="B1307" s="338"/>
      <c r="C1307" s="338"/>
      <c r="D1307" s="338"/>
      <c r="E1307" s="338"/>
      <c r="F1307" s="346"/>
      <c r="G1307" s="773">
        <f t="shared" ref="G1307:H1307" si="1134">L1307+N1307+P1307+R1307+T1307+V1307+X1307+Z1307+AB1307+AD1307+AF1307+AH1307+AJ1307+AL1307+AN1307+AP1307+AR1307+AT1307+AV1307+AX1307+AZ1307+BB1307+BD1307+BF1307+BH1307+BJ1307+BL1307+BN1307+BP1307+BR1307+BT1307</f>
        <v>0</v>
      </c>
      <c r="H1307" s="671">
        <f t="shared" si="1134"/>
        <v>0</v>
      </c>
      <c r="I1307" s="774">
        <f t="shared" si="1027"/>
        <v>0</v>
      </c>
      <c r="J1307" s="1193"/>
      <c r="K1307" s="407">
        <f t="shared" si="1028"/>
        <v>0</v>
      </c>
      <c r="L1307" s="640"/>
      <c r="M1307" s="642"/>
      <c r="N1307" s="640"/>
      <c r="O1307" s="642"/>
      <c r="P1307" s="640"/>
      <c r="Q1307" s="642"/>
      <c r="R1307" s="640"/>
      <c r="S1307" s="642"/>
      <c r="T1307" s="640"/>
      <c r="U1307" s="642"/>
      <c r="V1307" s="640"/>
      <c r="W1307" s="642"/>
      <c r="X1307" s="640"/>
      <c r="Y1307" s="642"/>
      <c r="Z1307" s="640"/>
      <c r="AA1307" s="642"/>
      <c r="AB1307" s="640"/>
      <c r="AC1307" s="642"/>
      <c r="AD1307" s="640"/>
      <c r="AE1307" s="642"/>
      <c r="AF1307" s="640"/>
      <c r="AG1307" s="642"/>
      <c r="AH1307" s="640"/>
      <c r="AI1307" s="642"/>
      <c r="AJ1307" s="640"/>
      <c r="AK1307" s="642"/>
      <c r="AL1307" s="640"/>
      <c r="AM1307" s="642"/>
      <c r="AN1307" s="640"/>
      <c r="AO1307" s="642"/>
      <c r="AP1307" s="646"/>
      <c r="AQ1307" s="642"/>
      <c r="AR1307" s="640"/>
      <c r="AS1307" s="642"/>
      <c r="AT1307" s="640"/>
      <c r="AU1307" s="642"/>
      <c r="AV1307" s="640"/>
      <c r="AW1307" s="642"/>
      <c r="AX1307" s="640"/>
      <c r="AY1307" s="642"/>
      <c r="AZ1307" s="640"/>
      <c r="BA1307" s="642"/>
      <c r="BB1307" s="640"/>
      <c r="BC1307" s="642"/>
      <c r="BD1307" s="640"/>
      <c r="BE1307" s="642"/>
      <c r="BF1307" s="640"/>
      <c r="BG1307" s="642"/>
      <c r="BH1307" s="640"/>
      <c r="BI1307" s="642"/>
      <c r="BJ1307" s="640"/>
      <c r="BK1307" s="642"/>
      <c r="BL1307" s="640"/>
      <c r="BM1307" s="642"/>
      <c r="BN1307" s="640"/>
      <c r="BO1307" s="642"/>
      <c r="BP1307" s="640"/>
      <c r="BQ1307" s="642"/>
      <c r="BR1307" s="640"/>
      <c r="BS1307" s="642"/>
      <c r="BT1307" s="640"/>
      <c r="BU1307" s="642"/>
      <c r="BV1307" s="643"/>
      <c r="BW1307" s="644"/>
      <c r="BX1307" s="776"/>
      <c r="BY1307" s="644"/>
      <c r="BZ1307" s="645"/>
      <c r="CA1307" s="338"/>
      <c r="CB1307" s="338"/>
      <c r="CC1307" s="338"/>
      <c r="CD1307" s="338"/>
      <c r="CE1307" s="338"/>
      <c r="CF1307" s="338"/>
    </row>
    <row r="1308" ht="15.75" customHeight="1">
      <c r="A1308" s="821"/>
      <c r="B1308" s="338"/>
      <c r="C1308" s="338"/>
      <c r="D1308" s="338"/>
      <c r="E1308" s="338"/>
      <c r="F1308" s="346"/>
      <c r="G1308" s="773">
        <f t="shared" ref="G1308:H1308" si="1135">L1308+N1308+P1308+R1308+T1308+V1308+X1308+Z1308+AB1308+AD1308+AF1308+AH1308+AJ1308+AL1308+AN1308+AP1308+AR1308+AT1308+AV1308+AX1308+AZ1308+BB1308+BD1308+BF1308+BH1308+BJ1308+BL1308+BN1308+BP1308+BR1308+BT1308</f>
        <v>0</v>
      </c>
      <c r="H1308" s="671">
        <f t="shared" si="1135"/>
        <v>0</v>
      </c>
      <c r="I1308" s="774">
        <f t="shared" si="1027"/>
        <v>0</v>
      </c>
      <c r="J1308" s="1193"/>
      <c r="K1308" s="407">
        <f t="shared" si="1028"/>
        <v>0</v>
      </c>
      <c r="L1308" s="640"/>
      <c r="M1308" s="642"/>
      <c r="N1308" s="640"/>
      <c r="O1308" s="642"/>
      <c r="P1308" s="640"/>
      <c r="Q1308" s="642"/>
      <c r="R1308" s="640"/>
      <c r="S1308" s="642"/>
      <c r="T1308" s="640"/>
      <c r="U1308" s="642"/>
      <c r="V1308" s="640"/>
      <c r="W1308" s="642"/>
      <c r="X1308" s="640"/>
      <c r="Y1308" s="642"/>
      <c r="Z1308" s="640"/>
      <c r="AA1308" s="642"/>
      <c r="AB1308" s="640"/>
      <c r="AC1308" s="642"/>
      <c r="AD1308" s="640"/>
      <c r="AE1308" s="642"/>
      <c r="AF1308" s="640"/>
      <c r="AG1308" s="642"/>
      <c r="AH1308" s="640"/>
      <c r="AI1308" s="642"/>
      <c r="AJ1308" s="640"/>
      <c r="AK1308" s="642"/>
      <c r="AL1308" s="640"/>
      <c r="AM1308" s="642"/>
      <c r="AN1308" s="640"/>
      <c r="AO1308" s="642"/>
      <c r="AP1308" s="646"/>
      <c r="AQ1308" s="642"/>
      <c r="AR1308" s="640"/>
      <c r="AS1308" s="642"/>
      <c r="AT1308" s="640"/>
      <c r="AU1308" s="642"/>
      <c r="AV1308" s="640"/>
      <c r="AW1308" s="642"/>
      <c r="AX1308" s="640"/>
      <c r="AY1308" s="642"/>
      <c r="AZ1308" s="640"/>
      <c r="BA1308" s="642"/>
      <c r="BB1308" s="640"/>
      <c r="BC1308" s="642"/>
      <c r="BD1308" s="640"/>
      <c r="BE1308" s="642"/>
      <c r="BF1308" s="640"/>
      <c r="BG1308" s="642"/>
      <c r="BH1308" s="640"/>
      <c r="BI1308" s="642"/>
      <c r="BJ1308" s="640"/>
      <c r="BK1308" s="642"/>
      <c r="BL1308" s="640"/>
      <c r="BM1308" s="642"/>
      <c r="BN1308" s="640"/>
      <c r="BO1308" s="642"/>
      <c r="BP1308" s="640"/>
      <c r="BQ1308" s="642"/>
      <c r="BR1308" s="640"/>
      <c r="BS1308" s="642"/>
      <c r="BT1308" s="640"/>
      <c r="BU1308" s="642"/>
      <c r="BV1308" s="643"/>
      <c r="BW1308" s="644"/>
      <c r="BX1308" s="776"/>
      <c r="BY1308" s="644"/>
      <c r="BZ1308" s="645"/>
      <c r="CA1308" s="338"/>
      <c r="CB1308" s="338"/>
      <c r="CC1308" s="338"/>
      <c r="CD1308" s="338"/>
      <c r="CE1308" s="338"/>
      <c r="CF1308" s="338"/>
    </row>
    <row r="1309" ht="15.75" customHeight="1">
      <c r="A1309" s="821"/>
      <c r="B1309" s="338"/>
      <c r="C1309" s="338"/>
      <c r="D1309" s="338"/>
      <c r="E1309" s="338"/>
      <c r="F1309" s="346"/>
      <c r="G1309" s="773">
        <f t="shared" ref="G1309:H1309" si="1136">L1309+N1309+P1309+R1309+T1309+V1309+X1309+Z1309+AB1309+AD1309+AF1309+AH1309+AJ1309+AL1309+AN1309+AP1309+AR1309+AT1309+AV1309+AX1309+AZ1309+BB1309+BD1309+BF1309+BH1309+BJ1309+BL1309+BN1309+BP1309+BR1309+BT1309</f>
        <v>0</v>
      </c>
      <c r="H1309" s="671">
        <f t="shared" si="1136"/>
        <v>0</v>
      </c>
      <c r="I1309" s="774">
        <f t="shared" si="1027"/>
        <v>0</v>
      </c>
      <c r="J1309" s="1193"/>
      <c r="K1309" s="407">
        <f t="shared" si="1028"/>
        <v>0</v>
      </c>
      <c r="L1309" s="640"/>
      <c r="M1309" s="642"/>
      <c r="N1309" s="640"/>
      <c r="O1309" s="642"/>
      <c r="P1309" s="640"/>
      <c r="Q1309" s="642"/>
      <c r="R1309" s="640"/>
      <c r="S1309" s="642"/>
      <c r="T1309" s="640"/>
      <c r="U1309" s="642"/>
      <c r="V1309" s="640"/>
      <c r="W1309" s="642"/>
      <c r="X1309" s="640"/>
      <c r="Y1309" s="642"/>
      <c r="Z1309" s="640"/>
      <c r="AA1309" s="642"/>
      <c r="AB1309" s="640"/>
      <c r="AC1309" s="642"/>
      <c r="AD1309" s="640"/>
      <c r="AE1309" s="642"/>
      <c r="AF1309" s="640"/>
      <c r="AG1309" s="642"/>
      <c r="AH1309" s="640"/>
      <c r="AI1309" s="642"/>
      <c r="AJ1309" s="640"/>
      <c r="AK1309" s="642"/>
      <c r="AL1309" s="640"/>
      <c r="AM1309" s="642"/>
      <c r="AN1309" s="640"/>
      <c r="AO1309" s="642"/>
      <c r="AP1309" s="646"/>
      <c r="AQ1309" s="642"/>
      <c r="AR1309" s="640"/>
      <c r="AS1309" s="642"/>
      <c r="AT1309" s="640"/>
      <c r="AU1309" s="642"/>
      <c r="AV1309" s="640"/>
      <c r="AW1309" s="642"/>
      <c r="AX1309" s="640"/>
      <c r="AY1309" s="642"/>
      <c r="AZ1309" s="640"/>
      <c r="BA1309" s="642"/>
      <c r="BB1309" s="640"/>
      <c r="BC1309" s="642"/>
      <c r="BD1309" s="640"/>
      <c r="BE1309" s="642"/>
      <c r="BF1309" s="640"/>
      <c r="BG1309" s="642"/>
      <c r="BH1309" s="640"/>
      <c r="BI1309" s="642"/>
      <c r="BJ1309" s="640"/>
      <c r="BK1309" s="642"/>
      <c r="BL1309" s="640"/>
      <c r="BM1309" s="642"/>
      <c r="BN1309" s="640"/>
      <c r="BO1309" s="642"/>
      <c r="BP1309" s="640"/>
      <c r="BQ1309" s="642"/>
      <c r="BR1309" s="640"/>
      <c r="BS1309" s="642"/>
      <c r="BT1309" s="640"/>
      <c r="BU1309" s="642"/>
      <c r="BV1309" s="643"/>
      <c r="BW1309" s="644"/>
      <c r="BX1309" s="776"/>
      <c r="BY1309" s="644"/>
      <c r="BZ1309" s="645"/>
      <c r="CA1309" s="338"/>
      <c r="CB1309" s="338"/>
      <c r="CC1309" s="338"/>
      <c r="CD1309" s="338"/>
      <c r="CE1309" s="338"/>
      <c r="CF1309" s="338"/>
    </row>
    <row r="1310" ht="15.75" customHeight="1">
      <c r="A1310" s="821"/>
      <c r="B1310" s="338"/>
      <c r="C1310" s="338"/>
      <c r="D1310" s="338"/>
      <c r="E1310" s="338"/>
      <c r="F1310" s="346"/>
      <c r="G1310" s="773">
        <f t="shared" ref="G1310:H1310" si="1137">L1310+N1310+P1310+R1310+T1310+V1310+X1310+Z1310+AB1310+AD1310+AF1310+AH1310+AJ1310+AL1310+AN1310+AP1310+AR1310+AT1310+AV1310+AX1310+AZ1310+BB1310+BD1310+BF1310+BH1310+BJ1310+BL1310+BN1310+BP1310+BR1310+BT1310</f>
        <v>0</v>
      </c>
      <c r="H1310" s="671">
        <f t="shared" si="1137"/>
        <v>0</v>
      </c>
      <c r="I1310" s="774">
        <f t="shared" si="1027"/>
        <v>0</v>
      </c>
      <c r="J1310" s="1193"/>
      <c r="K1310" s="407">
        <f t="shared" si="1028"/>
        <v>0</v>
      </c>
      <c r="L1310" s="640"/>
      <c r="M1310" s="642"/>
      <c r="N1310" s="640"/>
      <c r="O1310" s="642"/>
      <c r="P1310" s="640"/>
      <c r="Q1310" s="642"/>
      <c r="R1310" s="640"/>
      <c r="S1310" s="642"/>
      <c r="T1310" s="640"/>
      <c r="U1310" s="642"/>
      <c r="V1310" s="640"/>
      <c r="W1310" s="642"/>
      <c r="X1310" s="640"/>
      <c r="Y1310" s="642"/>
      <c r="Z1310" s="640"/>
      <c r="AA1310" s="642"/>
      <c r="AB1310" s="640"/>
      <c r="AC1310" s="642"/>
      <c r="AD1310" s="640"/>
      <c r="AE1310" s="642"/>
      <c r="AF1310" s="640"/>
      <c r="AG1310" s="642"/>
      <c r="AH1310" s="640"/>
      <c r="AI1310" s="642"/>
      <c r="AJ1310" s="640"/>
      <c r="AK1310" s="642"/>
      <c r="AL1310" s="640"/>
      <c r="AM1310" s="642"/>
      <c r="AN1310" s="640"/>
      <c r="AO1310" s="642"/>
      <c r="AP1310" s="646"/>
      <c r="AQ1310" s="642"/>
      <c r="AR1310" s="640"/>
      <c r="AS1310" s="642"/>
      <c r="AT1310" s="640"/>
      <c r="AU1310" s="642"/>
      <c r="AV1310" s="640"/>
      <c r="AW1310" s="642"/>
      <c r="AX1310" s="640"/>
      <c r="AY1310" s="642"/>
      <c r="AZ1310" s="640"/>
      <c r="BA1310" s="642"/>
      <c r="BB1310" s="640"/>
      <c r="BC1310" s="642"/>
      <c r="BD1310" s="640"/>
      <c r="BE1310" s="642"/>
      <c r="BF1310" s="640"/>
      <c r="BG1310" s="642"/>
      <c r="BH1310" s="640"/>
      <c r="BI1310" s="642"/>
      <c r="BJ1310" s="640"/>
      <c r="BK1310" s="642"/>
      <c r="BL1310" s="640"/>
      <c r="BM1310" s="642"/>
      <c r="BN1310" s="640"/>
      <c r="BO1310" s="642"/>
      <c r="BP1310" s="640"/>
      <c r="BQ1310" s="642"/>
      <c r="BR1310" s="640"/>
      <c r="BS1310" s="642"/>
      <c r="BT1310" s="640"/>
      <c r="BU1310" s="642"/>
      <c r="BV1310" s="643"/>
      <c r="BW1310" s="644"/>
      <c r="BX1310" s="776"/>
      <c r="BY1310" s="644"/>
      <c r="BZ1310" s="645"/>
      <c r="CA1310" s="338"/>
      <c r="CB1310" s="338"/>
      <c r="CC1310" s="338"/>
      <c r="CD1310" s="338"/>
      <c r="CE1310" s="338"/>
      <c r="CF1310" s="338"/>
    </row>
    <row r="1311" ht="15.75" customHeight="1">
      <c r="A1311" s="821"/>
      <c r="B1311" s="338"/>
      <c r="C1311" s="338"/>
      <c r="D1311" s="338"/>
      <c r="E1311" s="338"/>
      <c r="F1311" s="346"/>
      <c r="G1311" s="773">
        <f t="shared" ref="G1311:H1311" si="1138">L1311+N1311+P1311+R1311+T1311+V1311+X1311+Z1311+AB1311+AD1311+AF1311+AH1311+AJ1311+AL1311+AN1311+AP1311+AR1311+AT1311+AV1311+AX1311+AZ1311+BB1311+BD1311+BF1311+BH1311+BJ1311+BL1311+BN1311+BP1311+BR1311+BT1311</f>
        <v>0</v>
      </c>
      <c r="H1311" s="671">
        <f t="shared" si="1138"/>
        <v>0</v>
      </c>
      <c r="I1311" s="774">
        <f t="shared" si="1027"/>
        <v>0</v>
      </c>
      <c r="J1311" s="1193"/>
      <c r="K1311" s="407">
        <f t="shared" si="1028"/>
        <v>0</v>
      </c>
      <c r="L1311" s="640"/>
      <c r="M1311" s="642"/>
      <c r="N1311" s="640"/>
      <c r="O1311" s="642"/>
      <c r="P1311" s="640"/>
      <c r="Q1311" s="642"/>
      <c r="R1311" s="640"/>
      <c r="S1311" s="642"/>
      <c r="T1311" s="640"/>
      <c r="U1311" s="642"/>
      <c r="V1311" s="640"/>
      <c r="W1311" s="642"/>
      <c r="X1311" s="640"/>
      <c r="Y1311" s="642"/>
      <c r="Z1311" s="640"/>
      <c r="AA1311" s="642"/>
      <c r="AB1311" s="640"/>
      <c r="AC1311" s="642"/>
      <c r="AD1311" s="640"/>
      <c r="AE1311" s="642"/>
      <c r="AF1311" s="640"/>
      <c r="AG1311" s="642"/>
      <c r="AH1311" s="640"/>
      <c r="AI1311" s="642"/>
      <c r="AJ1311" s="640"/>
      <c r="AK1311" s="642"/>
      <c r="AL1311" s="640"/>
      <c r="AM1311" s="642"/>
      <c r="AN1311" s="640"/>
      <c r="AO1311" s="642"/>
      <c r="AP1311" s="646"/>
      <c r="AQ1311" s="642"/>
      <c r="AR1311" s="640"/>
      <c r="AS1311" s="642"/>
      <c r="AT1311" s="640"/>
      <c r="AU1311" s="642"/>
      <c r="AV1311" s="640"/>
      <c r="AW1311" s="642"/>
      <c r="AX1311" s="640"/>
      <c r="AY1311" s="642"/>
      <c r="AZ1311" s="640"/>
      <c r="BA1311" s="642"/>
      <c r="BB1311" s="640"/>
      <c r="BC1311" s="642"/>
      <c r="BD1311" s="640"/>
      <c r="BE1311" s="642"/>
      <c r="BF1311" s="640"/>
      <c r="BG1311" s="642"/>
      <c r="BH1311" s="640"/>
      <c r="BI1311" s="642"/>
      <c r="BJ1311" s="640"/>
      <c r="BK1311" s="642"/>
      <c r="BL1311" s="640"/>
      <c r="BM1311" s="642"/>
      <c r="BN1311" s="640"/>
      <c r="BO1311" s="642"/>
      <c r="BP1311" s="640"/>
      <c r="BQ1311" s="642"/>
      <c r="BR1311" s="640"/>
      <c r="BS1311" s="642"/>
      <c r="BT1311" s="640"/>
      <c r="BU1311" s="642"/>
      <c r="BV1311" s="643"/>
      <c r="BW1311" s="644"/>
      <c r="BX1311" s="776"/>
      <c r="BY1311" s="644"/>
      <c r="BZ1311" s="645"/>
      <c r="CA1311" s="338"/>
      <c r="CB1311" s="338"/>
      <c r="CC1311" s="338"/>
      <c r="CD1311" s="338"/>
      <c r="CE1311" s="338"/>
      <c r="CF1311" s="338"/>
    </row>
    <row r="1312" ht="15.75" customHeight="1">
      <c r="A1312" s="821"/>
      <c r="B1312" s="338"/>
      <c r="C1312" s="338"/>
      <c r="D1312" s="338"/>
      <c r="E1312" s="338"/>
      <c r="F1312" s="346"/>
      <c r="G1312" s="773">
        <f t="shared" ref="G1312:H1312" si="1139">L1312+N1312+P1312+R1312+T1312+V1312+X1312+Z1312+AB1312+AD1312+AF1312+AH1312+AJ1312+AL1312+AN1312+AP1312+AR1312+AT1312+AV1312+AX1312+AZ1312+BB1312+BD1312+BF1312+BH1312+BJ1312+BL1312+BN1312+BP1312+BR1312+BT1312</f>
        <v>0</v>
      </c>
      <c r="H1312" s="671">
        <f t="shared" si="1139"/>
        <v>0</v>
      </c>
      <c r="I1312" s="774">
        <f t="shared" si="1027"/>
        <v>0</v>
      </c>
      <c r="J1312" s="1193"/>
      <c r="K1312" s="407">
        <f t="shared" si="1028"/>
        <v>0</v>
      </c>
      <c r="L1312" s="640"/>
      <c r="M1312" s="642"/>
      <c r="N1312" s="640"/>
      <c r="O1312" s="642"/>
      <c r="P1312" s="640"/>
      <c r="Q1312" s="642"/>
      <c r="R1312" s="640"/>
      <c r="S1312" s="642"/>
      <c r="T1312" s="640"/>
      <c r="U1312" s="642"/>
      <c r="V1312" s="640"/>
      <c r="W1312" s="642"/>
      <c r="X1312" s="640"/>
      <c r="Y1312" s="642"/>
      <c r="Z1312" s="640"/>
      <c r="AA1312" s="642"/>
      <c r="AB1312" s="640"/>
      <c r="AC1312" s="642"/>
      <c r="AD1312" s="640"/>
      <c r="AE1312" s="642"/>
      <c r="AF1312" s="640"/>
      <c r="AG1312" s="642"/>
      <c r="AH1312" s="640"/>
      <c r="AI1312" s="642"/>
      <c r="AJ1312" s="640"/>
      <c r="AK1312" s="642"/>
      <c r="AL1312" s="640"/>
      <c r="AM1312" s="642"/>
      <c r="AN1312" s="640"/>
      <c r="AO1312" s="642"/>
      <c r="AP1312" s="646"/>
      <c r="AQ1312" s="642"/>
      <c r="AR1312" s="640"/>
      <c r="AS1312" s="642"/>
      <c r="AT1312" s="640"/>
      <c r="AU1312" s="642"/>
      <c r="AV1312" s="640"/>
      <c r="AW1312" s="642"/>
      <c r="AX1312" s="640"/>
      <c r="AY1312" s="642"/>
      <c r="AZ1312" s="640"/>
      <c r="BA1312" s="642"/>
      <c r="BB1312" s="640"/>
      <c r="BC1312" s="642"/>
      <c r="BD1312" s="640"/>
      <c r="BE1312" s="642"/>
      <c r="BF1312" s="640"/>
      <c r="BG1312" s="642"/>
      <c r="BH1312" s="640"/>
      <c r="BI1312" s="642"/>
      <c r="BJ1312" s="640"/>
      <c r="BK1312" s="642"/>
      <c r="BL1312" s="640"/>
      <c r="BM1312" s="642"/>
      <c r="BN1312" s="640"/>
      <c r="BO1312" s="642"/>
      <c r="BP1312" s="640"/>
      <c r="BQ1312" s="642"/>
      <c r="BR1312" s="640"/>
      <c r="BS1312" s="642"/>
      <c r="BT1312" s="640"/>
      <c r="BU1312" s="642"/>
      <c r="BV1312" s="643"/>
      <c r="BW1312" s="644"/>
      <c r="BX1312" s="776"/>
      <c r="BY1312" s="644"/>
      <c r="BZ1312" s="645"/>
      <c r="CA1312" s="338"/>
      <c r="CB1312" s="338"/>
      <c r="CC1312" s="338"/>
      <c r="CD1312" s="338"/>
      <c r="CE1312" s="338"/>
      <c r="CF1312" s="338"/>
    </row>
    <row r="1313" ht="15.75" customHeight="1">
      <c r="A1313" s="821"/>
      <c r="B1313" s="338"/>
      <c r="C1313" s="338"/>
      <c r="D1313" s="338"/>
      <c r="E1313" s="338"/>
      <c r="F1313" s="346"/>
      <c r="G1313" s="773">
        <f t="shared" ref="G1313:H1313" si="1140">L1313+N1313+P1313+R1313+T1313+V1313+X1313+Z1313+AB1313+AD1313+AF1313+AH1313+AJ1313+AL1313+AN1313+AP1313+AR1313+AT1313+AV1313+AX1313+AZ1313+BB1313+BD1313+BF1313+BH1313+BJ1313+BL1313+BN1313+BP1313+BR1313+BT1313</f>
        <v>0</v>
      </c>
      <c r="H1313" s="671">
        <f t="shared" si="1140"/>
        <v>0</v>
      </c>
      <c r="I1313" s="774">
        <f t="shared" si="1027"/>
        <v>0</v>
      </c>
      <c r="J1313" s="1193"/>
      <c r="K1313" s="407">
        <f t="shared" si="1028"/>
        <v>0</v>
      </c>
      <c r="L1313" s="640"/>
      <c r="M1313" s="642"/>
      <c r="N1313" s="640"/>
      <c r="O1313" s="642"/>
      <c r="P1313" s="640"/>
      <c r="Q1313" s="642"/>
      <c r="R1313" s="640"/>
      <c r="S1313" s="642"/>
      <c r="T1313" s="640"/>
      <c r="U1313" s="642"/>
      <c r="V1313" s="640"/>
      <c r="W1313" s="642"/>
      <c r="X1313" s="640"/>
      <c r="Y1313" s="642"/>
      <c r="Z1313" s="640"/>
      <c r="AA1313" s="642"/>
      <c r="AB1313" s="640"/>
      <c r="AC1313" s="642"/>
      <c r="AD1313" s="640"/>
      <c r="AE1313" s="642"/>
      <c r="AF1313" s="640"/>
      <c r="AG1313" s="642"/>
      <c r="AH1313" s="640"/>
      <c r="AI1313" s="642"/>
      <c r="AJ1313" s="640"/>
      <c r="AK1313" s="642"/>
      <c r="AL1313" s="640"/>
      <c r="AM1313" s="642"/>
      <c r="AN1313" s="640"/>
      <c r="AO1313" s="642"/>
      <c r="AP1313" s="646"/>
      <c r="AQ1313" s="642"/>
      <c r="AR1313" s="640"/>
      <c r="AS1313" s="642"/>
      <c r="AT1313" s="640"/>
      <c r="AU1313" s="642"/>
      <c r="AV1313" s="640"/>
      <c r="AW1313" s="642"/>
      <c r="AX1313" s="640"/>
      <c r="AY1313" s="642"/>
      <c r="AZ1313" s="640"/>
      <c r="BA1313" s="642"/>
      <c r="BB1313" s="640"/>
      <c r="BC1313" s="642"/>
      <c r="BD1313" s="640"/>
      <c r="BE1313" s="642"/>
      <c r="BF1313" s="640"/>
      <c r="BG1313" s="642"/>
      <c r="BH1313" s="640"/>
      <c r="BI1313" s="642"/>
      <c r="BJ1313" s="640"/>
      <c r="BK1313" s="642"/>
      <c r="BL1313" s="640"/>
      <c r="BM1313" s="642"/>
      <c r="BN1313" s="640"/>
      <c r="BO1313" s="642"/>
      <c r="BP1313" s="640"/>
      <c r="BQ1313" s="642"/>
      <c r="BR1313" s="640"/>
      <c r="BS1313" s="642"/>
      <c r="BT1313" s="640"/>
      <c r="BU1313" s="642"/>
      <c r="BV1313" s="643"/>
      <c r="BW1313" s="644"/>
      <c r="BX1313" s="776"/>
      <c r="BY1313" s="644"/>
      <c r="BZ1313" s="645"/>
      <c r="CA1313" s="338"/>
      <c r="CB1313" s="338"/>
      <c r="CC1313" s="338"/>
      <c r="CD1313" s="338"/>
      <c r="CE1313" s="338"/>
      <c r="CF1313" s="338"/>
    </row>
    <row r="1314" ht="15.75" customHeight="1">
      <c r="A1314" s="821"/>
      <c r="B1314" s="338"/>
      <c r="C1314" s="338"/>
      <c r="D1314" s="338"/>
      <c r="E1314" s="338"/>
      <c r="F1314" s="346"/>
      <c r="G1314" s="773">
        <f t="shared" ref="G1314:H1314" si="1141">L1314+N1314+P1314+R1314+T1314+V1314+X1314+Z1314+AB1314+AD1314+AF1314+AH1314+AJ1314+AL1314+AN1314+AP1314+AR1314+AT1314+AV1314+AX1314+AZ1314+BB1314+BD1314+BF1314+BH1314+BJ1314+BL1314+BN1314+BP1314+BR1314+BT1314</f>
        <v>0</v>
      </c>
      <c r="H1314" s="671">
        <f t="shared" si="1141"/>
        <v>0</v>
      </c>
      <c r="I1314" s="774">
        <f t="shared" si="1027"/>
        <v>0</v>
      </c>
      <c r="J1314" s="1193"/>
      <c r="K1314" s="407">
        <f t="shared" si="1028"/>
        <v>0</v>
      </c>
      <c r="L1314" s="640"/>
      <c r="M1314" s="642"/>
      <c r="N1314" s="640"/>
      <c r="O1314" s="642"/>
      <c r="P1314" s="640"/>
      <c r="Q1314" s="642"/>
      <c r="R1314" s="640"/>
      <c r="S1314" s="642"/>
      <c r="T1314" s="640"/>
      <c r="U1314" s="642"/>
      <c r="V1314" s="640"/>
      <c r="W1314" s="642"/>
      <c r="X1314" s="640"/>
      <c r="Y1314" s="642"/>
      <c r="Z1314" s="640"/>
      <c r="AA1314" s="642"/>
      <c r="AB1314" s="640"/>
      <c r="AC1314" s="642"/>
      <c r="AD1314" s="640"/>
      <c r="AE1314" s="642"/>
      <c r="AF1314" s="640"/>
      <c r="AG1314" s="642"/>
      <c r="AH1314" s="640"/>
      <c r="AI1314" s="642"/>
      <c r="AJ1314" s="640"/>
      <c r="AK1314" s="642"/>
      <c r="AL1314" s="640"/>
      <c r="AM1314" s="642"/>
      <c r="AN1314" s="640"/>
      <c r="AO1314" s="642"/>
      <c r="AP1314" s="646"/>
      <c r="AQ1314" s="642"/>
      <c r="AR1314" s="640"/>
      <c r="AS1314" s="642"/>
      <c r="AT1314" s="640"/>
      <c r="AU1314" s="642"/>
      <c r="AV1314" s="640"/>
      <c r="AW1314" s="642"/>
      <c r="AX1314" s="640"/>
      <c r="AY1314" s="642"/>
      <c r="AZ1314" s="640"/>
      <c r="BA1314" s="642"/>
      <c r="BB1314" s="640"/>
      <c r="BC1314" s="642"/>
      <c r="BD1314" s="640"/>
      <c r="BE1314" s="642"/>
      <c r="BF1314" s="640"/>
      <c r="BG1314" s="642"/>
      <c r="BH1314" s="640"/>
      <c r="BI1314" s="642"/>
      <c r="BJ1314" s="640"/>
      <c r="BK1314" s="642"/>
      <c r="BL1314" s="640"/>
      <c r="BM1314" s="642"/>
      <c r="BN1314" s="640"/>
      <c r="BO1314" s="642"/>
      <c r="BP1314" s="640"/>
      <c r="BQ1314" s="642"/>
      <c r="BR1314" s="640"/>
      <c r="BS1314" s="642"/>
      <c r="BT1314" s="640"/>
      <c r="BU1314" s="642"/>
      <c r="BV1314" s="643"/>
      <c r="BW1314" s="644"/>
      <c r="BX1314" s="776"/>
      <c r="BY1314" s="644"/>
      <c r="BZ1314" s="645"/>
      <c r="CA1314" s="338"/>
      <c r="CB1314" s="338"/>
      <c r="CC1314" s="338"/>
      <c r="CD1314" s="338"/>
      <c r="CE1314" s="338"/>
      <c r="CF1314" s="338"/>
    </row>
    <row r="1315" ht="15.75" customHeight="1">
      <c r="A1315" s="821"/>
      <c r="B1315" s="338"/>
      <c r="C1315" s="338"/>
      <c r="D1315" s="338"/>
      <c r="E1315" s="338"/>
      <c r="F1315" s="346"/>
      <c r="G1315" s="773">
        <f t="shared" ref="G1315:H1315" si="1142">L1315+N1315+P1315+R1315+T1315+V1315+X1315+Z1315+AB1315+AD1315+AF1315+AH1315+AJ1315+AL1315+AN1315+AP1315+AR1315+AT1315+AV1315+AX1315+AZ1315+BB1315+BD1315+BF1315+BH1315+BJ1315+BL1315+BN1315+BP1315+BR1315+BT1315</f>
        <v>0</v>
      </c>
      <c r="H1315" s="671">
        <f t="shared" si="1142"/>
        <v>0</v>
      </c>
      <c r="I1315" s="774">
        <f t="shared" si="1027"/>
        <v>0</v>
      </c>
      <c r="J1315" s="1193"/>
      <c r="K1315" s="407">
        <f t="shared" si="1028"/>
        <v>0</v>
      </c>
      <c r="L1315" s="640"/>
      <c r="M1315" s="642"/>
      <c r="N1315" s="640"/>
      <c r="O1315" s="642"/>
      <c r="P1315" s="640"/>
      <c r="Q1315" s="642"/>
      <c r="R1315" s="640"/>
      <c r="S1315" s="642"/>
      <c r="T1315" s="640"/>
      <c r="U1315" s="642"/>
      <c r="V1315" s="640"/>
      <c r="W1315" s="642"/>
      <c r="X1315" s="640"/>
      <c r="Y1315" s="642"/>
      <c r="Z1315" s="640"/>
      <c r="AA1315" s="642"/>
      <c r="AB1315" s="640"/>
      <c r="AC1315" s="642"/>
      <c r="AD1315" s="640"/>
      <c r="AE1315" s="642"/>
      <c r="AF1315" s="640"/>
      <c r="AG1315" s="642"/>
      <c r="AH1315" s="640"/>
      <c r="AI1315" s="642"/>
      <c r="AJ1315" s="640"/>
      <c r="AK1315" s="642"/>
      <c r="AL1315" s="640"/>
      <c r="AM1315" s="642"/>
      <c r="AN1315" s="640"/>
      <c r="AO1315" s="642"/>
      <c r="AP1315" s="646"/>
      <c r="AQ1315" s="642"/>
      <c r="AR1315" s="640"/>
      <c r="AS1315" s="642"/>
      <c r="AT1315" s="640"/>
      <c r="AU1315" s="642"/>
      <c r="AV1315" s="640"/>
      <c r="AW1315" s="642"/>
      <c r="AX1315" s="640"/>
      <c r="AY1315" s="642"/>
      <c r="AZ1315" s="640"/>
      <c r="BA1315" s="642"/>
      <c r="BB1315" s="640"/>
      <c r="BC1315" s="642"/>
      <c r="BD1315" s="640"/>
      <c r="BE1315" s="642"/>
      <c r="BF1315" s="640"/>
      <c r="BG1315" s="642"/>
      <c r="BH1315" s="640"/>
      <c r="BI1315" s="642"/>
      <c r="BJ1315" s="640"/>
      <c r="BK1315" s="642"/>
      <c r="BL1315" s="640"/>
      <c r="BM1315" s="642"/>
      <c r="BN1315" s="640"/>
      <c r="BO1315" s="642"/>
      <c r="BP1315" s="640"/>
      <c r="BQ1315" s="642"/>
      <c r="BR1315" s="640"/>
      <c r="BS1315" s="642"/>
      <c r="BT1315" s="640"/>
      <c r="BU1315" s="642"/>
      <c r="BV1315" s="643"/>
      <c r="BW1315" s="644"/>
      <c r="BX1315" s="776"/>
      <c r="BY1315" s="644"/>
      <c r="BZ1315" s="645"/>
      <c r="CA1315" s="338"/>
      <c r="CB1315" s="338"/>
      <c r="CC1315" s="338"/>
      <c r="CD1315" s="338"/>
      <c r="CE1315" s="338"/>
      <c r="CF1315" s="338"/>
    </row>
    <row r="1316" ht="15.75" customHeight="1">
      <c r="A1316" s="821"/>
      <c r="B1316" s="338"/>
      <c r="C1316" s="338"/>
      <c r="D1316" s="338"/>
      <c r="E1316" s="338"/>
      <c r="F1316" s="346"/>
      <c r="G1316" s="773">
        <f t="shared" ref="G1316:H1316" si="1143">L1316+N1316+P1316+R1316+T1316+V1316+X1316+Z1316+AB1316+AD1316+AF1316+AH1316+AJ1316+AL1316+AN1316+AP1316+AR1316+AT1316+AV1316+AX1316+AZ1316+BB1316+BD1316+BF1316+BH1316+BJ1316+BL1316+BN1316+BP1316+BR1316+BT1316</f>
        <v>0</v>
      </c>
      <c r="H1316" s="671">
        <f t="shared" si="1143"/>
        <v>0</v>
      </c>
      <c r="I1316" s="774">
        <f t="shared" si="1027"/>
        <v>0</v>
      </c>
      <c r="J1316" s="1193"/>
      <c r="K1316" s="407">
        <f t="shared" si="1028"/>
        <v>0</v>
      </c>
      <c r="L1316" s="640"/>
      <c r="M1316" s="642"/>
      <c r="N1316" s="640"/>
      <c r="O1316" s="642"/>
      <c r="P1316" s="640"/>
      <c r="Q1316" s="642"/>
      <c r="R1316" s="640"/>
      <c r="S1316" s="642"/>
      <c r="T1316" s="640"/>
      <c r="U1316" s="642"/>
      <c r="V1316" s="640"/>
      <c r="W1316" s="642"/>
      <c r="X1316" s="640"/>
      <c r="Y1316" s="642"/>
      <c r="Z1316" s="640"/>
      <c r="AA1316" s="642"/>
      <c r="AB1316" s="640"/>
      <c r="AC1316" s="642"/>
      <c r="AD1316" s="640"/>
      <c r="AE1316" s="642"/>
      <c r="AF1316" s="640"/>
      <c r="AG1316" s="642"/>
      <c r="AH1316" s="640"/>
      <c r="AI1316" s="642"/>
      <c r="AJ1316" s="640"/>
      <c r="AK1316" s="642"/>
      <c r="AL1316" s="640"/>
      <c r="AM1316" s="642"/>
      <c r="AN1316" s="640"/>
      <c r="AO1316" s="642"/>
      <c r="AP1316" s="646"/>
      <c r="AQ1316" s="642"/>
      <c r="AR1316" s="640"/>
      <c r="AS1316" s="642"/>
      <c r="AT1316" s="640"/>
      <c r="AU1316" s="642"/>
      <c r="AV1316" s="640"/>
      <c r="AW1316" s="642"/>
      <c r="AX1316" s="640"/>
      <c r="AY1316" s="642"/>
      <c r="AZ1316" s="640"/>
      <c r="BA1316" s="642"/>
      <c r="BB1316" s="640"/>
      <c r="BC1316" s="642"/>
      <c r="BD1316" s="640"/>
      <c r="BE1316" s="642"/>
      <c r="BF1316" s="640"/>
      <c r="BG1316" s="642"/>
      <c r="BH1316" s="640"/>
      <c r="BI1316" s="642"/>
      <c r="BJ1316" s="640"/>
      <c r="BK1316" s="642"/>
      <c r="BL1316" s="640"/>
      <c r="BM1316" s="642"/>
      <c r="BN1316" s="640"/>
      <c r="BO1316" s="642"/>
      <c r="BP1316" s="640"/>
      <c r="BQ1316" s="642"/>
      <c r="BR1316" s="640"/>
      <c r="BS1316" s="642"/>
      <c r="BT1316" s="640"/>
      <c r="BU1316" s="642"/>
      <c r="BV1316" s="643"/>
      <c r="BW1316" s="644"/>
      <c r="BX1316" s="776"/>
      <c r="BY1316" s="644"/>
      <c r="BZ1316" s="645"/>
      <c r="CA1316" s="338"/>
      <c r="CB1316" s="338"/>
      <c r="CC1316" s="338"/>
      <c r="CD1316" s="338"/>
      <c r="CE1316" s="338"/>
      <c r="CF1316" s="338"/>
    </row>
    <row r="1317" ht="15.75" customHeight="1">
      <c r="A1317" s="821"/>
      <c r="B1317" s="338"/>
      <c r="C1317" s="338"/>
      <c r="D1317" s="338"/>
      <c r="E1317" s="338"/>
      <c r="F1317" s="346"/>
      <c r="G1317" s="773">
        <f t="shared" ref="G1317:H1317" si="1144">L1317+N1317+P1317+R1317+T1317+V1317+X1317+Z1317+AB1317+AD1317+AF1317+AH1317+AJ1317+AL1317+AN1317+AP1317+AR1317+AT1317+AV1317+AX1317+AZ1317+BB1317+BD1317+BF1317+BH1317+BJ1317+BL1317+BN1317+BP1317+BR1317+BT1317</f>
        <v>0</v>
      </c>
      <c r="H1317" s="671">
        <f t="shared" si="1144"/>
        <v>0</v>
      </c>
      <c r="I1317" s="774">
        <f t="shared" si="1027"/>
        <v>0</v>
      </c>
      <c r="J1317" s="1193"/>
      <c r="K1317" s="407">
        <f t="shared" si="1028"/>
        <v>0</v>
      </c>
      <c r="L1317" s="640"/>
      <c r="M1317" s="642"/>
      <c r="N1317" s="640"/>
      <c r="O1317" s="642"/>
      <c r="P1317" s="640"/>
      <c r="Q1317" s="642"/>
      <c r="R1317" s="640"/>
      <c r="S1317" s="642"/>
      <c r="T1317" s="640"/>
      <c r="U1317" s="642"/>
      <c r="V1317" s="640"/>
      <c r="W1317" s="642"/>
      <c r="X1317" s="640"/>
      <c r="Y1317" s="642"/>
      <c r="Z1317" s="640"/>
      <c r="AA1317" s="642"/>
      <c r="AB1317" s="640"/>
      <c r="AC1317" s="642"/>
      <c r="AD1317" s="640"/>
      <c r="AE1317" s="642"/>
      <c r="AF1317" s="640"/>
      <c r="AG1317" s="642"/>
      <c r="AH1317" s="640"/>
      <c r="AI1317" s="642"/>
      <c r="AJ1317" s="640"/>
      <c r="AK1317" s="642"/>
      <c r="AL1317" s="640"/>
      <c r="AM1317" s="642"/>
      <c r="AN1317" s="640"/>
      <c r="AO1317" s="642"/>
      <c r="AP1317" s="646"/>
      <c r="AQ1317" s="642"/>
      <c r="AR1317" s="640"/>
      <c r="AS1317" s="642"/>
      <c r="AT1317" s="640"/>
      <c r="AU1317" s="642"/>
      <c r="AV1317" s="640"/>
      <c r="AW1317" s="642"/>
      <c r="AX1317" s="640"/>
      <c r="AY1317" s="642"/>
      <c r="AZ1317" s="640"/>
      <c r="BA1317" s="642"/>
      <c r="BB1317" s="640"/>
      <c r="BC1317" s="642"/>
      <c r="BD1317" s="640"/>
      <c r="BE1317" s="642"/>
      <c r="BF1317" s="640"/>
      <c r="BG1317" s="642"/>
      <c r="BH1317" s="640"/>
      <c r="BI1317" s="642"/>
      <c r="BJ1317" s="640"/>
      <c r="BK1317" s="642"/>
      <c r="BL1317" s="640"/>
      <c r="BM1317" s="642"/>
      <c r="BN1317" s="640"/>
      <c r="BO1317" s="642"/>
      <c r="BP1317" s="640"/>
      <c r="BQ1317" s="642"/>
      <c r="BR1317" s="640"/>
      <c r="BS1317" s="642"/>
      <c r="BT1317" s="640"/>
      <c r="BU1317" s="642"/>
      <c r="BV1317" s="643"/>
      <c r="BW1317" s="644"/>
      <c r="BX1317" s="776"/>
      <c r="BY1317" s="644"/>
      <c r="BZ1317" s="645"/>
      <c r="CA1317" s="338"/>
      <c r="CB1317" s="338"/>
      <c r="CC1317" s="338"/>
      <c r="CD1317" s="338"/>
      <c r="CE1317" s="338"/>
      <c r="CF1317" s="338"/>
    </row>
    <row r="1318" ht="15.75" customHeight="1">
      <c r="A1318" s="821"/>
      <c r="B1318" s="338"/>
      <c r="C1318" s="338"/>
      <c r="D1318" s="338"/>
      <c r="E1318" s="338"/>
      <c r="F1318" s="346"/>
      <c r="G1318" s="773">
        <f t="shared" ref="G1318:H1318" si="1145">L1318+N1318+P1318+R1318+T1318+V1318+X1318+Z1318+AB1318+AD1318+AF1318+AH1318+AJ1318+AL1318+AN1318+AP1318+AR1318+AT1318+AV1318+AX1318+AZ1318+BB1318+BD1318+BF1318+BH1318+BJ1318+BL1318+BN1318+BP1318+BR1318+BT1318</f>
        <v>0</v>
      </c>
      <c r="H1318" s="671">
        <f t="shared" si="1145"/>
        <v>0</v>
      </c>
      <c r="I1318" s="774">
        <f t="shared" si="1027"/>
        <v>0</v>
      </c>
      <c r="J1318" s="1193"/>
      <c r="K1318" s="407">
        <f t="shared" si="1028"/>
        <v>0</v>
      </c>
      <c r="L1318" s="640"/>
      <c r="M1318" s="642"/>
      <c r="N1318" s="640"/>
      <c r="O1318" s="642"/>
      <c r="P1318" s="640"/>
      <c r="Q1318" s="642"/>
      <c r="R1318" s="640"/>
      <c r="S1318" s="642"/>
      <c r="T1318" s="640"/>
      <c r="U1318" s="642"/>
      <c r="V1318" s="640"/>
      <c r="W1318" s="642"/>
      <c r="X1318" s="640"/>
      <c r="Y1318" s="642"/>
      <c r="Z1318" s="640"/>
      <c r="AA1318" s="642"/>
      <c r="AB1318" s="640"/>
      <c r="AC1318" s="642"/>
      <c r="AD1318" s="640"/>
      <c r="AE1318" s="642"/>
      <c r="AF1318" s="640"/>
      <c r="AG1318" s="642"/>
      <c r="AH1318" s="640"/>
      <c r="AI1318" s="642"/>
      <c r="AJ1318" s="640"/>
      <c r="AK1318" s="642"/>
      <c r="AL1318" s="640"/>
      <c r="AM1318" s="642"/>
      <c r="AN1318" s="640"/>
      <c r="AO1318" s="642"/>
      <c r="AP1318" s="646"/>
      <c r="AQ1318" s="642"/>
      <c r="AR1318" s="640"/>
      <c r="AS1318" s="642"/>
      <c r="AT1318" s="640"/>
      <c r="AU1318" s="642"/>
      <c r="AV1318" s="640"/>
      <c r="AW1318" s="642"/>
      <c r="AX1318" s="640"/>
      <c r="AY1318" s="642"/>
      <c r="AZ1318" s="640"/>
      <c r="BA1318" s="642"/>
      <c r="BB1318" s="640"/>
      <c r="BC1318" s="642"/>
      <c r="BD1318" s="640"/>
      <c r="BE1318" s="642"/>
      <c r="BF1318" s="640"/>
      <c r="BG1318" s="642"/>
      <c r="BH1318" s="640"/>
      <c r="BI1318" s="642"/>
      <c r="BJ1318" s="640"/>
      <c r="BK1318" s="642"/>
      <c r="BL1318" s="640"/>
      <c r="BM1318" s="642"/>
      <c r="BN1318" s="640"/>
      <c r="BO1318" s="642"/>
      <c r="BP1318" s="640"/>
      <c r="BQ1318" s="642"/>
      <c r="BR1318" s="640"/>
      <c r="BS1318" s="642"/>
      <c r="BT1318" s="640"/>
      <c r="BU1318" s="642"/>
      <c r="BV1318" s="643"/>
      <c r="BW1318" s="644"/>
      <c r="BX1318" s="776"/>
      <c r="BY1318" s="644"/>
      <c r="BZ1318" s="645"/>
      <c r="CA1318" s="338"/>
      <c r="CB1318" s="338"/>
      <c r="CC1318" s="338"/>
      <c r="CD1318" s="338"/>
      <c r="CE1318" s="338"/>
      <c r="CF1318" s="338"/>
    </row>
    <row r="1319" ht="15.75" customHeight="1">
      <c r="A1319" s="821"/>
      <c r="B1319" s="338"/>
      <c r="C1319" s="338"/>
      <c r="D1319" s="338"/>
      <c r="E1319" s="338"/>
      <c r="F1319" s="346"/>
      <c r="G1319" s="773">
        <f t="shared" ref="G1319:H1319" si="1146">L1319+N1319+P1319+R1319+T1319+V1319+X1319+Z1319+AB1319+AD1319+AF1319+AH1319+AJ1319+AL1319+AN1319+AP1319+AR1319+AT1319+AV1319+AX1319+AZ1319+BB1319+BD1319+BF1319+BH1319+BJ1319+BL1319+BN1319+BP1319+BR1319+BT1319</f>
        <v>0</v>
      </c>
      <c r="H1319" s="671">
        <f t="shared" si="1146"/>
        <v>0</v>
      </c>
      <c r="I1319" s="774">
        <f t="shared" si="1027"/>
        <v>0</v>
      </c>
      <c r="J1319" s="1193"/>
      <c r="K1319" s="407">
        <f t="shared" si="1028"/>
        <v>0</v>
      </c>
      <c r="L1319" s="640"/>
      <c r="M1319" s="642"/>
      <c r="N1319" s="640"/>
      <c r="O1319" s="642"/>
      <c r="P1319" s="640"/>
      <c r="Q1319" s="642"/>
      <c r="R1319" s="640"/>
      <c r="S1319" s="642"/>
      <c r="T1319" s="640"/>
      <c r="U1319" s="642"/>
      <c r="V1319" s="640"/>
      <c r="W1319" s="642"/>
      <c r="X1319" s="640"/>
      <c r="Y1319" s="642"/>
      <c r="Z1319" s="640"/>
      <c r="AA1319" s="642"/>
      <c r="AB1319" s="640"/>
      <c r="AC1319" s="642"/>
      <c r="AD1319" s="640"/>
      <c r="AE1319" s="642"/>
      <c r="AF1319" s="640"/>
      <c r="AG1319" s="642"/>
      <c r="AH1319" s="640"/>
      <c r="AI1319" s="642"/>
      <c r="AJ1319" s="640"/>
      <c r="AK1319" s="642"/>
      <c r="AL1319" s="640"/>
      <c r="AM1319" s="642"/>
      <c r="AN1319" s="640"/>
      <c r="AO1319" s="642"/>
      <c r="AP1319" s="646"/>
      <c r="AQ1319" s="642"/>
      <c r="AR1319" s="640"/>
      <c r="AS1319" s="642"/>
      <c r="AT1319" s="640"/>
      <c r="AU1319" s="642"/>
      <c r="AV1319" s="640"/>
      <c r="AW1319" s="642"/>
      <c r="AX1319" s="640"/>
      <c r="AY1319" s="642"/>
      <c r="AZ1319" s="640"/>
      <c r="BA1319" s="642"/>
      <c r="BB1319" s="640"/>
      <c r="BC1319" s="642"/>
      <c r="BD1319" s="640"/>
      <c r="BE1319" s="642"/>
      <c r="BF1319" s="640"/>
      <c r="BG1319" s="642"/>
      <c r="BH1319" s="640"/>
      <c r="BI1319" s="642"/>
      <c r="BJ1319" s="640"/>
      <c r="BK1319" s="642"/>
      <c r="BL1319" s="640"/>
      <c r="BM1319" s="642"/>
      <c r="BN1319" s="640"/>
      <c r="BO1319" s="642"/>
      <c r="BP1319" s="640"/>
      <c r="BQ1319" s="642"/>
      <c r="BR1319" s="640"/>
      <c r="BS1319" s="642"/>
      <c r="BT1319" s="640"/>
      <c r="BU1319" s="642"/>
      <c r="BV1319" s="643"/>
      <c r="BW1319" s="644"/>
      <c r="BX1319" s="776"/>
      <c r="BY1319" s="644"/>
      <c r="BZ1319" s="645"/>
      <c r="CA1319" s="338"/>
      <c r="CB1319" s="338"/>
      <c r="CC1319" s="338"/>
      <c r="CD1319" s="338"/>
      <c r="CE1319" s="338"/>
      <c r="CF1319" s="338"/>
    </row>
    <row r="1320" ht="15.75" customHeight="1">
      <c r="A1320" s="821"/>
      <c r="B1320" s="338"/>
      <c r="C1320" s="338"/>
      <c r="D1320" s="338"/>
      <c r="E1320" s="338"/>
      <c r="F1320" s="346"/>
      <c r="G1320" s="773">
        <f t="shared" ref="G1320:H1320" si="1147">L1320+N1320+P1320+R1320+T1320+V1320+X1320+Z1320+AB1320+AD1320+AF1320+AH1320+AJ1320+AL1320+AN1320+AP1320+AR1320+AT1320+AV1320+AX1320+AZ1320+BB1320+BD1320+BF1320+BH1320+BJ1320+BL1320+BN1320+BP1320+BR1320+BT1320</f>
        <v>0</v>
      </c>
      <c r="H1320" s="671">
        <f t="shared" si="1147"/>
        <v>0</v>
      </c>
      <c r="I1320" s="774">
        <f t="shared" si="1027"/>
        <v>0</v>
      </c>
      <c r="J1320" s="1193"/>
      <c r="K1320" s="407">
        <f t="shared" si="1028"/>
        <v>0</v>
      </c>
      <c r="L1320" s="640"/>
      <c r="M1320" s="642"/>
      <c r="N1320" s="640"/>
      <c r="O1320" s="642"/>
      <c r="P1320" s="640"/>
      <c r="Q1320" s="642"/>
      <c r="R1320" s="640"/>
      <c r="S1320" s="642"/>
      <c r="T1320" s="640"/>
      <c r="U1320" s="642"/>
      <c r="V1320" s="640"/>
      <c r="W1320" s="642"/>
      <c r="X1320" s="640"/>
      <c r="Y1320" s="642"/>
      <c r="Z1320" s="640"/>
      <c r="AA1320" s="642"/>
      <c r="AB1320" s="640"/>
      <c r="AC1320" s="642"/>
      <c r="AD1320" s="640"/>
      <c r="AE1320" s="642"/>
      <c r="AF1320" s="640"/>
      <c r="AG1320" s="642"/>
      <c r="AH1320" s="640"/>
      <c r="AI1320" s="642"/>
      <c r="AJ1320" s="640"/>
      <c r="AK1320" s="642"/>
      <c r="AL1320" s="640"/>
      <c r="AM1320" s="642"/>
      <c r="AN1320" s="640"/>
      <c r="AO1320" s="642"/>
      <c r="AP1320" s="646"/>
      <c r="AQ1320" s="642"/>
      <c r="AR1320" s="640"/>
      <c r="AS1320" s="642"/>
      <c r="AT1320" s="640"/>
      <c r="AU1320" s="642"/>
      <c r="AV1320" s="640"/>
      <c r="AW1320" s="642"/>
      <c r="AX1320" s="640"/>
      <c r="AY1320" s="642"/>
      <c r="AZ1320" s="640"/>
      <c r="BA1320" s="642"/>
      <c r="BB1320" s="640"/>
      <c r="BC1320" s="642"/>
      <c r="BD1320" s="640"/>
      <c r="BE1320" s="642"/>
      <c r="BF1320" s="640"/>
      <c r="BG1320" s="642"/>
      <c r="BH1320" s="640"/>
      <c r="BI1320" s="642"/>
      <c r="BJ1320" s="640"/>
      <c r="BK1320" s="642"/>
      <c r="BL1320" s="640"/>
      <c r="BM1320" s="642"/>
      <c r="BN1320" s="640"/>
      <c r="BO1320" s="642"/>
      <c r="BP1320" s="640"/>
      <c r="BQ1320" s="642"/>
      <c r="BR1320" s="640"/>
      <c r="BS1320" s="642"/>
      <c r="BT1320" s="640"/>
      <c r="BU1320" s="642"/>
      <c r="BV1320" s="643"/>
      <c r="BW1320" s="644"/>
      <c r="BX1320" s="776"/>
      <c r="BY1320" s="644"/>
      <c r="BZ1320" s="645"/>
      <c r="CA1320" s="338"/>
      <c r="CB1320" s="338"/>
      <c r="CC1320" s="338"/>
      <c r="CD1320" s="338"/>
      <c r="CE1320" s="338"/>
      <c r="CF1320" s="338"/>
    </row>
    <row r="1321" ht="15.75" customHeight="1">
      <c r="A1321" s="821"/>
      <c r="B1321" s="338"/>
      <c r="C1321" s="338"/>
      <c r="D1321" s="338"/>
      <c r="E1321" s="338"/>
      <c r="F1321" s="346"/>
      <c r="G1321" s="773">
        <f t="shared" ref="G1321:H1321" si="1148">L1321+N1321+P1321+R1321+T1321+V1321+X1321+Z1321+AB1321+AD1321+AF1321+AH1321+AJ1321+AL1321+AN1321+AP1321+AR1321+AT1321+AV1321+AX1321+AZ1321+BB1321+BD1321+BF1321+BH1321+BJ1321+BL1321+BN1321+BP1321+BR1321+BT1321</f>
        <v>0</v>
      </c>
      <c r="H1321" s="671">
        <f t="shared" si="1148"/>
        <v>0</v>
      </c>
      <c r="I1321" s="774">
        <f t="shared" si="1027"/>
        <v>0</v>
      </c>
      <c r="J1321" s="1193"/>
      <c r="K1321" s="407">
        <f t="shared" si="1028"/>
        <v>0</v>
      </c>
      <c r="L1321" s="640"/>
      <c r="M1321" s="642"/>
      <c r="N1321" s="640"/>
      <c r="O1321" s="642"/>
      <c r="P1321" s="640"/>
      <c r="Q1321" s="642"/>
      <c r="R1321" s="640"/>
      <c r="S1321" s="642"/>
      <c r="T1321" s="640"/>
      <c r="U1321" s="642"/>
      <c r="V1321" s="640"/>
      <c r="W1321" s="642"/>
      <c r="X1321" s="640"/>
      <c r="Y1321" s="642"/>
      <c r="Z1321" s="640"/>
      <c r="AA1321" s="642"/>
      <c r="AB1321" s="640"/>
      <c r="AC1321" s="642"/>
      <c r="AD1321" s="640"/>
      <c r="AE1321" s="642"/>
      <c r="AF1321" s="640"/>
      <c r="AG1321" s="642"/>
      <c r="AH1321" s="640"/>
      <c r="AI1321" s="642"/>
      <c r="AJ1321" s="640"/>
      <c r="AK1321" s="642"/>
      <c r="AL1321" s="640"/>
      <c r="AM1321" s="642"/>
      <c r="AN1321" s="640"/>
      <c r="AO1321" s="642"/>
      <c r="AP1321" s="646"/>
      <c r="AQ1321" s="642"/>
      <c r="AR1321" s="640"/>
      <c r="AS1321" s="642"/>
      <c r="AT1321" s="640"/>
      <c r="AU1321" s="642"/>
      <c r="AV1321" s="640"/>
      <c r="AW1321" s="642"/>
      <c r="AX1321" s="640"/>
      <c r="AY1321" s="642"/>
      <c r="AZ1321" s="640"/>
      <c r="BA1321" s="642"/>
      <c r="BB1321" s="640"/>
      <c r="BC1321" s="642"/>
      <c r="BD1321" s="640"/>
      <c r="BE1321" s="642"/>
      <c r="BF1321" s="640"/>
      <c r="BG1321" s="642"/>
      <c r="BH1321" s="640"/>
      <c r="BI1321" s="642"/>
      <c r="BJ1321" s="640"/>
      <c r="BK1321" s="642"/>
      <c r="BL1321" s="640"/>
      <c r="BM1321" s="642"/>
      <c r="BN1321" s="640"/>
      <c r="BO1321" s="642"/>
      <c r="BP1321" s="640"/>
      <c r="BQ1321" s="642"/>
      <c r="BR1321" s="640"/>
      <c r="BS1321" s="642"/>
      <c r="BT1321" s="640"/>
      <c r="BU1321" s="642"/>
      <c r="BV1321" s="643"/>
      <c r="BW1321" s="644"/>
      <c r="BX1321" s="776"/>
      <c r="BY1321" s="644"/>
      <c r="BZ1321" s="645"/>
      <c r="CA1321" s="338"/>
      <c r="CB1321" s="338"/>
      <c r="CC1321" s="338"/>
      <c r="CD1321" s="338"/>
      <c r="CE1321" s="338"/>
      <c r="CF1321" s="338"/>
    </row>
    <row r="1322" ht="15.75" customHeight="1">
      <c r="A1322" s="821"/>
      <c r="B1322" s="338"/>
      <c r="C1322" s="338"/>
      <c r="D1322" s="338"/>
      <c r="E1322" s="338"/>
      <c r="F1322" s="346"/>
      <c r="G1322" s="773">
        <f t="shared" ref="G1322:H1322" si="1149">L1322+N1322+P1322+R1322+T1322+V1322+X1322+Z1322+AB1322+AD1322+AF1322+AH1322+AJ1322+AL1322+AN1322+AP1322+AR1322+AT1322+AV1322+AX1322+AZ1322+BB1322+BD1322+BF1322+BH1322+BJ1322+BL1322+BN1322+BP1322+BR1322+BT1322</f>
        <v>0</v>
      </c>
      <c r="H1322" s="671">
        <f t="shared" si="1149"/>
        <v>0</v>
      </c>
      <c r="I1322" s="774">
        <f t="shared" si="1027"/>
        <v>0</v>
      </c>
      <c r="J1322" s="1193"/>
      <c r="K1322" s="407">
        <f t="shared" si="1028"/>
        <v>0</v>
      </c>
      <c r="L1322" s="640"/>
      <c r="M1322" s="642"/>
      <c r="N1322" s="640"/>
      <c r="O1322" s="642"/>
      <c r="P1322" s="640"/>
      <c r="Q1322" s="642"/>
      <c r="R1322" s="640"/>
      <c r="S1322" s="642"/>
      <c r="T1322" s="640"/>
      <c r="U1322" s="642"/>
      <c r="V1322" s="640"/>
      <c r="W1322" s="642"/>
      <c r="X1322" s="640"/>
      <c r="Y1322" s="642"/>
      <c r="Z1322" s="640"/>
      <c r="AA1322" s="642"/>
      <c r="AB1322" s="640"/>
      <c r="AC1322" s="642"/>
      <c r="AD1322" s="640"/>
      <c r="AE1322" s="642"/>
      <c r="AF1322" s="640"/>
      <c r="AG1322" s="642"/>
      <c r="AH1322" s="640"/>
      <c r="AI1322" s="642"/>
      <c r="AJ1322" s="640"/>
      <c r="AK1322" s="642"/>
      <c r="AL1322" s="640"/>
      <c r="AM1322" s="642"/>
      <c r="AN1322" s="640"/>
      <c r="AO1322" s="642"/>
      <c r="AP1322" s="646"/>
      <c r="AQ1322" s="642"/>
      <c r="AR1322" s="640"/>
      <c r="AS1322" s="642"/>
      <c r="AT1322" s="640"/>
      <c r="AU1322" s="642"/>
      <c r="AV1322" s="640"/>
      <c r="AW1322" s="642"/>
      <c r="AX1322" s="640"/>
      <c r="AY1322" s="642"/>
      <c r="AZ1322" s="640"/>
      <c r="BA1322" s="642"/>
      <c r="BB1322" s="640"/>
      <c r="BC1322" s="642"/>
      <c r="BD1322" s="640"/>
      <c r="BE1322" s="642"/>
      <c r="BF1322" s="640"/>
      <c r="BG1322" s="642"/>
      <c r="BH1322" s="640"/>
      <c r="BI1322" s="642"/>
      <c r="BJ1322" s="640"/>
      <c r="BK1322" s="642"/>
      <c r="BL1322" s="640"/>
      <c r="BM1322" s="642"/>
      <c r="BN1322" s="640"/>
      <c r="BO1322" s="642"/>
      <c r="BP1322" s="640"/>
      <c r="BQ1322" s="642"/>
      <c r="BR1322" s="640"/>
      <c r="BS1322" s="642"/>
      <c r="BT1322" s="640"/>
      <c r="BU1322" s="642"/>
      <c r="BV1322" s="643"/>
      <c r="BW1322" s="644"/>
      <c r="BX1322" s="776"/>
      <c r="BY1322" s="644"/>
      <c r="BZ1322" s="645"/>
      <c r="CA1322" s="338"/>
      <c r="CB1322" s="338"/>
      <c r="CC1322" s="338"/>
      <c r="CD1322" s="338"/>
      <c r="CE1322" s="338"/>
      <c r="CF1322" s="338"/>
    </row>
    <row r="1323" ht="15.75" customHeight="1">
      <c r="A1323" s="821"/>
      <c r="B1323" s="338"/>
      <c r="C1323" s="338"/>
      <c r="D1323" s="338"/>
      <c r="E1323" s="338"/>
      <c r="F1323" s="346"/>
      <c r="G1323" s="773">
        <f t="shared" ref="G1323:H1323" si="1150">L1323+N1323+P1323+R1323+T1323+V1323+X1323+Z1323+AB1323+AD1323+AF1323+AH1323+AJ1323+AL1323+AN1323+AP1323+AR1323+AT1323+AV1323+AX1323+AZ1323+BB1323+BD1323+BF1323+BH1323+BJ1323+BL1323+BN1323+BP1323+BR1323+BT1323</f>
        <v>0</v>
      </c>
      <c r="H1323" s="671">
        <f t="shared" si="1150"/>
        <v>0</v>
      </c>
      <c r="I1323" s="774">
        <f t="shared" si="1027"/>
        <v>0</v>
      </c>
      <c r="J1323" s="1193"/>
      <c r="K1323" s="407">
        <f t="shared" si="1028"/>
        <v>0</v>
      </c>
      <c r="L1323" s="640"/>
      <c r="M1323" s="642"/>
      <c r="N1323" s="640"/>
      <c r="O1323" s="642"/>
      <c r="P1323" s="640"/>
      <c r="Q1323" s="642"/>
      <c r="R1323" s="640"/>
      <c r="S1323" s="642"/>
      <c r="T1323" s="640"/>
      <c r="U1323" s="642"/>
      <c r="V1323" s="640"/>
      <c r="W1323" s="642"/>
      <c r="X1323" s="640"/>
      <c r="Y1323" s="642"/>
      <c r="Z1323" s="640"/>
      <c r="AA1323" s="642"/>
      <c r="AB1323" s="640"/>
      <c r="AC1323" s="642"/>
      <c r="AD1323" s="640"/>
      <c r="AE1323" s="642"/>
      <c r="AF1323" s="640"/>
      <c r="AG1323" s="642"/>
      <c r="AH1323" s="640"/>
      <c r="AI1323" s="642"/>
      <c r="AJ1323" s="640"/>
      <c r="AK1323" s="642"/>
      <c r="AL1323" s="640"/>
      <c r="AM1323" s="642"/>
      <c r="AN1323" s="640"/>
      <c r="AO1323" s="642"/>
      <c r="AP1323" s="646"/>
      <c r="AQ1323" s="642"/>
      <c r="AR1323" s="640"/>
      <c r="AS1323" s="642"/>
      <c r="AT1323" s="640"/>
      <c r="AU1323" s="642"/>
      <c r="AV1323" s="640"/>
      <c r="AW1323" s="642"/>
      <c r="AX1323" s="640"/>
      <c r="AY1323" s="642"/>
      <c r="AZ1323" s="640"/>
      <c r="BA1323" s="642"/>
      <c r="BB1323" s="640"/>
      <c r="BC1323" s="642"/>
      <c r="BD1323" s="640"/>
      <c r="BE1323" s="642"/>
      <c r="BF1323" s="640"/>
      <c r="BG1323" s="642"/>
      <c r="BH1323" s="640"/>
      <c r="BI1323" s="642"/>
      <c r="BJ1323" s="640"/>
      <c r="BK1323" s="642"/>
      <c r="BL1323" s="640"/>
      <c r="BM1323" s="642"/>
      <c r="BN1323" s="640"/>
      <c r="BO1323" s="642"/>
      <c r="BP1323" s="640"/>
      <c r="BQ1323" s="642"/>
      <c r="BR1323" s="640"/>
      <c r="BS1323" s="642"/>
      <c r="BT1323" s="640"/>
      <c r="BU1323" s="642"/>
      <c r="BV1323" s="643"/>
      <c r="BW1323" s="644"/>
      <c r="BX1323" s="776"/>
      <c r="BY1323" s="644"/>
      <c r="BZ1323" s="645"/>
      <c r="CA1323" s="338"/>
      <c r="CB1323" s="338"/>
      <c r="CC1323" s="338"/>
      <c r="CD1323" s="338"/>
      <c r="CE1323" s="338"/>
      <c r="CF1323" s="338"/>
    </row>
    <row r="1324" ht="15.75" customHeight="1">
      <c r="A1324" s="821"/>
      <c r="B1324" s="338"/>
      <c r="C1324" s="338"/>
      <c r="D1324" s="338"/>
      <c r="E1324" s="338"/>
      <c r="F1324" s="346"/>
      <c r="G1324" s="773">
        <f t="shared" ref="G1324:H1324" si="1151">L1324+N1324+P1324+R1324+T1324+V1324+X1324+Z1324+AB1324+AD1324+AF1324+AH1324+AJ1324+AL1324+AN1324+AP1324+AR1324+AT1324+AV1324+AX1324+AZ1324+BB1324+BD1324+BF1324+BH1324+BJ1324+BL1324+BN1324+BP1324+BR1324+BT1324</f>
        <v>0</v>
      </c>
      <c r="H1324" s="671">
        <f t="shared" si="1151"/>
        <v>0</v>
      </c>
      <c r="I1324" s="774">
        <f t="shared" si="1027"/>
        <v>0</v>
      </c>
      <c r="J1324" s="1193"/>
      <c r="K1324" s="407">
        <f t="shared" si="1028"/>
        <v>0</v>
      </c>
      <c r="L1324" s="640"/>
      <c r="M1324" s="642"/>
      <c r="N1324" s="640"/>
      <c r="O1324" s="642"/>
      <c r="P1324" s="640"/>
      <c r="Q1324" s="642"/>
      <c r="R1324" s="640"/>
      <c r="S1324" s="642"/>
      <c r="T1324" s="640"/>
      <c r="U1324" s="642"/>
      <c r="V1324" s="640"/>
      <c r="W1324" s="642"/>
      <c r="X1324" s="640"/>
      <c r="Y1324" s="642"/>
      <c r="Z1324" s="640"/>
      <c r="AA1324" s="642"/>
      <c r="AB1324" s="640"/>
      <c r="AC1324" s="642"/>
      <c r="AD1324" s="640"/>
      <c r="AE1324" s="642"/>
      <c r="AF1324" s="640"/>
      <c r="AG1324" s="642"/>
      <c r="AH1324" s="640"/>
      <c r="AI1324" s="642"/>
      <c r="AJ1324" s="640"/>
      <c r="AK1324" s="642"/>
      <c r="AL1324" s="640"/>
      <c r="AM1324" s="642"/>
      <c r="AN1324" s="640"/>
      <c r="AO1324" s="642"/>
      <c r="AP1324" s="646"/>
      <c r="AQ1324" s="642"/>
      <c r="AR1324" s="640"/>
      <c r="AS1324" s="642"/>
      <c r="AT1324" s="640"/>
      <c r="AU1324" s="642"/>
      <c r="AV1324" s="640"/>
      <c r="AW1324" s="642"/>
      <c r="AX1324" s="640"/>
      <c r="AY1324" s="642"/>
      <c r="AZ1324" s="640"/>
      <c r="BA1324" s="642"/>
      <c r="BB1324" s="640"/>
      <c r="BC1324" s="642"/>
      <c r="BD1324" s="640"/>
      <c r="BE1324" s="642"/>
      <c r="BF1324" s="640"/>
      <c r="BG1324" s="642"/>
      <c r="BH1324" s="640"/>
      <c r="BI1324" s="642"/>
      <c r="BJ1324" s="640"/>
      <c r="BK1324" s="642"/>
      <c r="BL1324" s="640"/>
      <c r="BM1324" s="642"/>
      <c r="BN1324" s="640"/>
      <c r="BO1324" s="642"/>
      <c r="BP1324" s="640"/>
      <c r="BQ1324" s="642"/>
      <c r="BR1324" s="640"/>
      <c r="BS1324" s="642"/>
      <c r="BT1324" s="640"/>
      <c r="BU1324" s="642"/>
      <c r="BV1324" s="643"/>
      <c r="BW1324" s="644"/>
      <c r="BX1324" s="776"/>
      <c r="BY1324" s="644"/>
      <c r="BZ1324" s="645"/>
      <c r="CA1324" s="338"/>
      <c r="CB1324" s="338"/>
      <c r="CC1324" s="338"/>
      <c r="CD1324" s="338"/>
      <c r="CE1324" s="338"/>
      <c r="CF1324" s="338"/>
    </row>
    <row r="1325" ht="15.75" customHeight="1">
      <c r="A1325" s="821"/>
      <c r="B1325" s="338"/>
      <c r="C1325" s="338"/>
      <c r="D1325" s="338"/>
      <c r="E1325" s="338"/>
      <c r="F1325" s="346"/>
      <c r="G1325" s="773">
        <f t="shared" ref="G1325:H1325" si="1152">L1325+N1325+P1325+R1325+T1325+V1325+X1325+Z1325+AB1325+AD1325+AF1325+AH1325+AJ1325+AL1325+AN1325+AP1325+AR1325+AT1325+AV1325+AX1325+AZ1325+BB1325+BD1325+BF1325+BH1325+BJ1325+BL1325+BN1325+BP1325+BR1325+BT1325</f>
        <v>0</v>
      </c>
      <c r="H1325" s="671">
        <f t="shared" si="1152"/>
        <v>0</v>
      </c>
      <c r="I1325" s="774">
        <f t="shared" si="1027"/>
        <v>0</v>
      </c>
      <c r="J1325" s="1193"/>
      <c r="K1325" s="407">
        <f t="shared" si="1028"/>
        <v>0</v>
      </c>
      <c r="L1325" s="640"/>
      <c r="M1325" s="642"/>
      <c r="N1325" s="640"/>
      <c r="O1325" s="642"/>
      <c r="P1325" s="640"/>
      <c r="Q1325" s="642"/>
      <c r="R1325" s="640"/>
      <c r="S1325" s="642"/>
      <c r="T1325" s="640"/>
      <c r="U1325" s="642"/>
      <c r="V1325" s="640"/>
      <c r="W1325" s="642"/>
      <c r="X1325" s="640"/>
      <c r="Y1325" s="642"/>
      <c r="Z1325" s="640"/>
      <c r="AA1325" s="642"/>
      <c r="AB1325" s="640"/>
      <c r="AC1325" s="642"/>
      <c r="AD1325" s="640"/>
      <c r="AE1325" s="642"/>
      <c r="AF1325" s="640"/>
      <c r="AG1325" s="642"/>
      <c r="AH1325" s="640"/>
      <c r="AI1325" s="642"/>
      <c r="AJ1325" s="640"/>
      <c r="AK1325" s="642"/>
      <c r="AL1325" s="640"/>
      <c r="AM1325" s="642"/>
      <c r="AN1325" s="640"/>
      <c r="AO1325" s="642"/>
      <c r="AP1325" s="646"/>
      <c r="AQ1325" s="642"/>
      <c r="AR1325" s="640"/>
      <c r="AS1325" s="642"/>
      <c r="AT1325" s="640"/>
      <c r="AU1325" s="642"/>
      <c r="AV1325" s="640"/>
      <c r="AW1325" s="642"/>
      <c r="AX1325" s="640"/>
      <c r="AY1325" s="642"/>
      <c r="AZ1325" s="640"/>
      <c r="BA1325" s="642"/>
      <c r="BB1325" s="640"/>
      <c r="BC1325" s="642"/>
      <c r="BD1325" s="640"/>
      <c r="BE1325" s="642"/>
      <c r="BF1325" s="640"/>
      <c r="BG1325" s="642"/>
      <c r="BH1325" s="640"/>
      <c r="BI1325" s="642"/>
      <c r="BJ1325" s="640"/>
      <c r="BK1325" s="642"/>
      <c r="BL1325" s="640"/>
      <c r="BM1325" s="642"/>
      <c r="BN1325" s="640"/>
      <c r="BO1325" s="642"/>
      <c r="BP1325" s="640"/>
      <c r="BQ1325" s="642"/>
      <c r="BR1325" s="640"/>
      <c r="BS1325" s="642"/>
      <c r="BT1325" s="640"/>
      <c r="BU1325" s="642"/>
      <c r="BV1325" s="643"/>
      <c r="BW1325" s="644"/>
      <c r="BX1325" s="776"/>
      <c r="BY1325" s="644"/>
      <c r="BZ1325" s="645"/>
      <c r="CA1325" s="338"/>
      <c r="CB1325" s="338"/>
      <c r="CC1325" s="338"/>
      <c r="CD1325" s="338"/>
      <c r="CE1325" s="338"/>
      <c r="CF1325" s="338"/>
    </row>
    <row r="1326" ht="15.75" customHeight="1">
      <c r="A1326" s="821"/>
      <c r="B1326" s="338"/>
      <c r="C1326" s="338"/>
      <c r="D1326" s="338"/>
      <c r="E1326" s="338"/>
      <c r="F1326" s="346"/>
      <c r="G1326" s="773">
        <f t="shared" ref="G1326:H1326" si="1153">L1326+N1326+P1326+R1326+T1326+V1326+X1326+Z1326+AB1326+AD1326+AF1326+AH1326+AJ1326+AL1326+AN1326+AP1326+AR1326+AT1326+AV1326+AX1326+AZ1326+BB1326+BD1326+BF1326+BH1326+BJ1326+BL1326+BN1326+BP1326+BR1326+BT1326</f>
        <v>0</v>
      </c>
      <c r="H1326" s="671">
        <f t="shared" si="1153"/>
        <v>0</v>
      </c>
      <c r="I1326" s="774">
        <f t="shared" si="1027"/>
        <v>0</v>
      </c>
      <c r="J1326" s="1193"/>
      <c r="K1326" s="407">
        <f t="shared" si="1028"/>
        <v>0</v>
      </c>
      <c r="L1326" s="640"/>
      <c r="M1326" s="642"/>
      <c r="N1326" s="640"/>
      <c r="O1326" s="642"/>
      <c r="P1326" s="640"/>
      <c r="Q1326" s="642"/>
      <c r="R1326" s="640"/>
      <c r="S1326" s="642"/>
      <c r="T1326" s="640"/>
      <c r="U1326" s="642"/>
      <c r="V1326" s="640"/>
      <c r="W1326" s="642"/>
      <c r="X1326" s="640"/>
      <c r="Y1326" s="642"/>
      <c r="Z1326" s="640"/>
      <c r="AA1326" s="642"/>
      <c r="AB1326" s="640"/>
      <c r="AC1326" s="642"/>
      <c r="AD1326" s="640"/>
      <c r="AE1326" s="642"/>
      <c r="AF1326" s="640"/>
      <c r="AG1326" s="642"/>
      <c r="AH1326" s="640"/>
      <c r="AI1326" s="642"/>
      <c r="AJ1326" s="640"/>
      <c r="AK1326" s="642"/>
      <c r="AL1326" s="640"/>
      <c r="AM1326" s="642"/>
      <c r="AN1326" s="640"/>
      <c r="AO1326" s="642"/>
      <c r="AP1326" s="646"/>
      <c r="AQ1326" s="642"/>
      <c r="AR1326" s="640"/>
      <c r="AS1326" s="642"/>
      <c r="AT1326" s="640"/>
      <c r="AU1326" s="642"/>
      <c r="AV1326" s="640"/>
      <c r="AW1326" s="642"/>
      <c r="AX1326" s="640"/>
      <c r="AY1326" s="642"/>
      <c r="AZ1326" s="640"/>
      <c r="BA1326" s="642"/>
      <c r="BB1326" s="640"/>
      <c r="BC1326" s="642"/>
      <c r="BD1326" s="640"/>
      <c r="BE1326" s="642"/>
      <c r="BF1326" s="640"/>
      <c r="BG1326" s="642"/>
      <c r="BH1326" s="640"/>
      <c r="BI1326" s="642"/>
      <c r="BJ1326" s="640"/>
      <c r="BK1326" s="642"/>
      <c r="BL1326" s="640"/>
      <c r="BM1326" s="642"/>
      <c r="BN1326" s="640"/>
      <c r="BO1326" s="642"/>
      <c r="BP1326" s="640"/>
      <c r="BQ1326" s="642"/>
      <c r="BR1326" s="640"/>
      <c r="BS1326" s="642"/>
      <c r="BT1326" s="640"/>
      <c r="BU1326" s="642"/>
      <c r="BV1326" s="643"/>
      <c r="BW1326" s="644"/>
      <c r="BX1326" s="776"/>
      <c r="BY1326" s="644"/>
      <c r="BZ1326" s="645"/>
      <c r="CA1326" s="338"/>
      <c r="CB1326" s="338"/>
      <c r="CC1326" s="338"/>
      <c r="CD1326" s="338"/>
      <c r="CE1326" s="338"/>
      <c r="CF1326" s="338"/>
    </row>
    <row r="1327" ht="15.75" customHeight="1">
      <c r="A1327" s="821"/>
      <c r="B1327" s="338"/>
      <c r="C1327" s="338"/>
      <c r="D1327" s="338"/>
      <c r="E1327" s="338"/>
      <c r="F1327" s="346"/>
      <c r="G1327" s="773">
        <f t="shared" ref="G1327:H1327" si="1154">L1327+N1327+P1327+R1327+T1327+V1327+X1327+Z1327+AB1327+AD1327+AF1327+AH1327+AJ1327+AL1327+AN1327+AP1327+AR1327+AT1327+AV1327+AX1327+AZ1327+BB1327+BD1327+BF1327+BH1327+BJ1327+BL1327+BN1327+BP1327+BR1327+BT1327</f>
        <v>0</v>
      </c>
      <c r="H1327" s="671">
        <f t="shared" si="1154"/>
        <v>0</v>
      </c>
      <c r="I1327" s="774">
        <f t="shared" si="1027"/>
        <v>0</v>
      </c>
      <c r="J1327" s="1193"/>
      <c r="K1327" s="407">
        <f t="shared" si="1028"/>
        <v>0</v>
      </c>
      <c r="L1327" s="640"/>
      <c r="M1327" s="642"/>
      <c r="N1327" s="640"/>
      <c r="O1327" s="642"/>
      <c r="P1327" s="640"/>
      <c r="Q1327" s="642"/>
      <c r="R1327" s="640"/>
      <c r="S1327" s="642"/>
      <c r="T1327" s="640"/>
      <c r="U1327" s="642"/>
      <c r="V1327" s="640"/>
      <c r="W1327" s="642"/>
      <c r="X1327" s="640"/>
      <c r="Y1327" s="642"/>
      <c r="Z1327" s="640"/>
      <c r="AA1327" s="642"/>
      <c r="AB1327" s="640"/>
      <c r="AC1327" s="642"/>
      <c r="AD1327" s="640"/>
      <c r="AE1327" s="642"/>
      <c r="AF1327" s="640"/>
      <c r="AG1327" s="642"/>
      <c r="AH1327" s="640"/>
      <c r="AI1327" s="642"/>
      <c r="AJ1327" s="640"/>
      <c r="AK1327" s="642"/>
      <c r="AL1327" s="640"/>
      <c r="AM1327" s="642"/>
      <c r="AN1327" s="640"/>
      <c r="AO1327" s="642"/>
      <c r="AP1327" s="646"/>
      <c r="AQ1327" s="642"/>
      <c r="AR1327" s="640"/>
      <c r="AS1327" s="642"/>
      <c r="AT1327" s="640"/>
      <c r="AU1327" s="642"/>
      <c r="AV1327" s="640"/>
      <c r="AW1327" s="642"/>
      <c r="AX1327" s="640"/>
      <c r="AY1327" s="642"/>
      <c r="AZ1327" s="640"/>
      <c r="BA1327" s="642"/>
      <c r="BB1327" s="640"/>
      <c r="BC1327" s="642"/>
      <c r="BD1327" s="640"/>
      <c r="BE1327" s="642"/>
      <c r="BF1327" s="640"/>
      <c r="BG1327" s="642"/>
      <c r="BH1327" s="640"/>
      <c r="BI1327" s="642"/>
      <c r="BJ1327" s="640"/>
      <c r="BK1327" s="642"/>
      <c r="BL1327" s="640"/>
      <c r="BM1327" s="642"/>
      <c r="BN1327" s="640"/>
      <c r="BO1327" s="642"/>
      <c r="BP1327" s="640"/>
      <c r="BQ1327" s="642"/>
      <c r="BR1327" s="640"/>
      <c r="BS1327" s="642"/>
      <c r="BT1327" s="640"/>
      <c r="BU1327" s="642"/>
      <c r="BV1327" s="643"/>
      <c r="BW1327" s="644"/>
      <c r="BX1327" s="776"/>
      <c r="BY1327" s="644"/>
      <c r="BZ1327" s="645"/>
      <c r="CA1327" s="338"/>
      <c r="CB1327" s="338"/>
      <c r="CC1327" s="338"/>
      <c r="CD1327" s="338"/>
      <c r="CE1327" s="338"/>
      <c r="CF1327" s="338"/>
    </row>
    <row r="1328" ht="15.75" customHeight="1">
      <c r="A1328" s="821"/>
      <c r="B1328" s="338"/>
      <c r="C1328" s="338"/>
      <c r="D1328" s="338"/>
      <c r="E1328" s="338"/>
      <c r="F1328" s="346"/>
      <c r="G1328" s="773">
        <f t="shared" ref="G1328:H1328" si="1155">L1328+N1328+P1328+R1328+T1328+V1328+X1328+Z1328+AB1328+AD1328+AF1328+AH1328+AJ1328+AL1328+AN1328+AP1328+AR1328+AT1328+AV1328+AX1328+AZ1328+BB1328+BD1328+BF1328+BH1328+BJ1328+BL1328+BN1328+BP1328+BR1328+BT1328</f>
        <v>0</v>
      </c>
      <c r="H1328" s="671">
        <f t="shared" si="1155"/>
        <v>0</v>
      </c>
      <c r="I1328" s="774">
        <f t="shared" si="1027"/>
        <v>0</v>
      </c>
      <c r="J1328" s="1193"/>
      <c r="K1328" s="407">
        <f t="shared" si="1028"/>
        <v>0</v>
      </c>
      <c r="L1328" s="640"/>
      <c r="M1328" s="642"/>
      <c r="N1328" s="640"/>
      <c r="O1328" s="642"/>
      <c r="P1328" s="640"/>
      <c r="Q1328" s="642"/>
      <c r="R1328" s="640"/>
      <c r="S1328" s="642"/>
      <c r="T1328" s="640"/>
      <c r="U1328" s="642"/>
      <c r="V1328" s="640"/>
      <c r="W1328" s="642"/>
      <c r="X1328" s="640"/>
      <c r="Y1328" s="642"/>
      <c r="Z1328" s="640"/>
      <c r="AA1328" s="642"/>
      <c r="AB1328" s="640"/>
      <c r="AC1328" s="642"/>
      <c r="AD1328" s="640"/>
      <c r="AE1328" s="642"/>
      <c r="AF1328" s="640"/>
      <c r="AG1328" s="642"/>
      <c r="AH1328" s="640"/>
      <c r="AI1328" s="642"/>
      <c r="AJ1328" s="640"/>
      <c r="AK1328" s="642"/>
      <c r="AL1328" s="640"/>
      <c r="AM1328" s="642"/>
      <c r="AN1328" s="640"/>
      <c r="AO1328" s="642"/>
      <c r="AP1328" s="646"/>
      <c r="AQ1328" s="642"/>
      <c r="AR1328" s="640"/>
      <c r="AS1328" s="642"/>
      <c r="AT1328" s="640"/>
      <c r="AU1328" s="642"/>
      <c r="AV1328" s="640"/>
      <c r="AW1328" s="642"/>
      <c r="AX1328" s="640"/>
      <c r="AY1328" s="642"/>
      <c r="AZ1328" s="640"/>
      <c r="BA1328" s="642"/>
      <c r="BB1328" s="640"/>
      <c r="BC1328" s="642"/>
      <c r="BD1328" s="640"/>
      <c r="BE1328" s="642"/>
      <c r="BF1328" s="640"/>
      <c r="BG1328" s="642"/>
      <c r="BH1328" s="640"/>
      <c r="BI1328" s="642"/>
      <c r="BJ1328" s="640"/>
      <c r="BK1328" s="642"/>
      <c r="BL1328" s="640"/>
      <c r="BM1328" s="642"/>
      <c r="BN1328" s="640"/>
      <c r="BO1328" s="642"/>
      <c r="BP1328" s="640"/>
      <c r="BQ1328" s="642"/>
      <c r="BR1328" s="640"/>
      <c r="BS1328" s="642"/>
      <c r="BT1328" s="640"/>
      <c r="BU1328" s="642"/>
      <c r="BV1328" s="643"/>
      <c r="BW1328" s="644"/>
      <c r="BX1328" s="776"/>
      <c r="BY1328" s="644"/>
      <c r="BZ1328" s="645"/>
      <c r="CA1328" s="338"/>
      <c r="CB1328" s="338"/>
      <c r="CC1328" s="338"/>
      <c r="CD1328" s="338"/>
      <c r="CE1328" s="338"/>
      <c r="CF1328" s="338"/>
    </row>
    <row r="1329" ht="15.75" customHeight="1">
      <c r="A1329" s="821"/>
      <c r="B1329" s="338"/>
      <c r="C1329" s="338"/>
      <c r="D1329" s="338"/>
      <c r="E1329" s="338"/>
      <c r="F1329" s="346"/>
      <c r="G1329" s="773">
        <f t="shared" ref="G1329:H1329" si="1156">L1329+N1329+P1329+R1329+T1329+V1329+X1329+Z1329+AB1329+AD1329+AF1329+AH1329+AJ1329+AL1329+AN1329+AP1329+AR1329+AT1329+AV1329+AX1329+AZ1329+BB1329+BD1329+BF1329+BH1329+BJ1329+BL1329+BN1329+BP1329+BR1329+BT1329</f>
        <v>0</v>
      </c>
      <c r="H1329" s="671">
        <f t="shared" si="1156"/>
        <v>0</v>
      </c>
      <c r="I1329" s="774">
        <f t="shared" si="1027"/>
        <v>0</v>
      </c>
      <c r="J1329" s="1193"/>
      <c r="K1329" s="407">
        <f t="shared" si="1028"/>
        <v>0</v>
      </c>
      <c r="L1329" s="640"/>
      <c r="M1329" s="642"/>
      <c r="N1329" s="640"/>
      <c r="O1329" s="642"/>
      <c r="P1329" s="640"/>
      <c r="Q1329" s="642"/>
      <c r="R1329" s="640"/>
      <c r="S1329" s="642"/>
      <c r="T1329" s="640"/>
      <c r="U1329" s="642"/>
      <c r="V1329" s="640"/>
      <c r="W1329" s="642"/>
      <c r="X1329" s="640"/>
      <c r="Y1329" s="642"/>
      <c r="Z1329" s="640"/>
      <c r="AA1329" s="642"/>
      <c r="AB1329" s="640"/>
      <c r="AC1329" s="642"/>
      <c r="AD1329" s="640"/>
      <c r="AE1329" s="642"/>
      <c r="AF1329" s="640"/>
      <c r="AG1329" s="642"/>
      <c r="AH1329" s="640"/>
      <c r="AI1329" s="642"/>
      <c r="AJ1329" s="640"/>
      <c r="AK1329" s="642"/>
      <c r="AL1329" s="640"/>
      <c r="AM1329" s="642"/>
      <c r="AN1329" s="640"/>
      <c r="AO1329" s="642"/>
      <c r="AP1329" s="646"/>
      <c r="AQ1329" s="642"/>
      <c r="AR1329" s="640"/>
      <c r="AS1329" s="642"/>
      <c r="AT1329" s="640"/>
      <c r="AU1329" s="642"/>
      <c r="AV1329" s="640"/>
      <c r="AW1329" s="642"/>
      <c r="AX1329" s="640"/>
      <c r="AY1329" s="642"/>
      <c r="AZ1329" s="640"/>
      <c r="BA1329" s="642"/>
      <c r="BB1329" s="640"/>
      <c r="BC1329" s="642"/>
      <c r="BD1329" s="640"/>
      <c r="BE1329" s="642"/>
      <c r="BF1329" s="640"/>
      <c r="BG1329" s="642"/>
      <c r="BH1329" s="640"/>
      <c r="BI1329" s="642"/>
      <c r="BJ1329" s="640"/>
      <c r="BK1329" s="642"/>
      <c r="BL1329" s="640"/>
      <c r="BM1329" s="642"/>
      <c r="BN1329" s="640"/>
      <c r="BO1329" s="642"/>
      <c r="BP1329" s="640"/>
      <c r="BQ1329" s="642"/>
      <c r="BR1329" s="640"/>
      <c r="BS1329" s="642"/>
      <c r="BT1329" s="640"/>
      <c r="BU1329" s="642"/>
      <c r="BV1329" s="643"/>
      <c r="BW1329" s="644"/>
      <c r="BX1329" s="776"/>
      <c r="BY1329" s="644"/>
      <c r="BZ1329" s="645"/>
      <c r="CA1329" s="338"/>
      <c r="CB1329" s="338"/>
      <c r="CC1329" s="338"/>
      <c r="CD1329" s="338"/>
      <c r="CE1329" s="338"/>
      <c r="CF1329" s="338"/>
    </row>
    <row r="1330" ht="15.75" customHeight="1">
      <c r="A1330" s="821"/>
      <c r="B1330" s="338"/>
      <c r="C1330" s="338"/>
      <c r="D1330" s="338"/>
      <c r="E1330" s="338"/>
      <c r="F1330" s="346"/>
      <c r="G1330" s="773">
        <f t="shared" ref="G1330:H1330" si="1157">L1330+N1330+P1330+R1330+T1330+V1330+X1330+Z1330+AB1330+AD1330+AF1330+AH1330+AJ1330+AL1330+AN1330+AP1330+AR1330+AT1330+AV1330+AX1330+AZ1330+BB1330+BD1330+BF1330+BH1330+BJ1330+BL1330+BN1330+BP1330+BR1330+BT1330</f>
        <v>0</v>
      </c>
      <c r="H1330" s="671">
        <f t="shared" si="1157"/>
        <v>0</v>
      </c>
      <c r="I1330" s="774">
        <f t="shared" si="1027"/>
        <v>0</v>
      </c>
      <c r="J1330" s="1193"/>
      <c r="K1330" s="407">
        <f t="shared" si="1028"/>
        <v>0</v>
      </c>
      <c r="L1330" s="640"/>
      <c r="M1330" s="642"/>
      <c r="N1330" s="640"/>
      <c r="O1330" s="642"/>
      <c r="P1330" s="640"/>
      <c r="Q1330" s="642"/>
      <c r="R1330" s="640"/>
      <c r="S1330" s="642"/>
      <c r="T1330" s="640"/>
      <c r="U1330" s="642"/>
      <c r="V1330" s="640"/>
      <c r="W1330" s="642"/>
      <c r="X1330" s="640"/>
      <c r="Y1330" s="642"/>
      <c r="Z1330" s="640"/>
      <c r="AA1330" s="642"/>
      <c r="AB1330" s="640"/>
      <c r="AC1330" s="642"/>
      <c r="AD1330" s="640"/>
      <c r="AE1330" s="642"/>
      <c r="AF1330" s="640"/>
      <c r="AG1330" s="642"/>
      <c r="AH1330" s="640"/>
      <c r="AI1330" s="642"/>
      <c r="AJ1330" s="640"/>
      <c r="AK1330" s="642"/>
      <c r="AL1330" s="640"/>
      <c r="AM1330" s="642"/>
      <c r="AN1330" s="640"/>
      <c r="AO1330" s="642"/>
      <c r="AP1330" s="646"/>
      <c r="AQ1330" s="642"/>
      <c r="AR1330" s="640"/>
      <c r="AS1330" s="642"/>
      <c r="AT1330" s="640"/>
      <c r="AU1330" s="642"/>
      <c r="AV1330" s="640"/>
      <c r="AW1330" s="642"/>
      <c r="AX1330" s="640"/>
      <c r="AY1330" s="642"/>
      <c r="AZ1330" s="640"/>
      <c r="BA1330" s="642"/>
      <c r="BB1330" s="640"/>
      <c r="BC1330" s="642"/>
      <c r="BD1330" s="640"/>
      <c r="BE1330" s="642"/>
      <c r="BF1330" s="640"/>
      <c r="BG1330" s="642"/>
      <c r="BH1330" s="640"/>
      <c r="BI1330" s="642"/>
      <c r="BJ1330" s="640"/>
      <c r="BK1330" s="642"/>
      <c r="BL1330" s="640"/>
      <c r="BM1330" s="642"/>
      <c r="BN1330" s="640"/>
      <c r="BO1330" s="642"/>
      <c r="BP1330" s="640"/>
      <c r="BQ1330" s="642"/>
      <c r="BR1330" s="640"/>
      <c r="BS1330" s="642"/>
      <c r="BT1330" s="640"/>
      <c r="BU1330" s="642"/>
      <c r="BV1330" s="643"/>
      <c r="BW1330" s="644"/>
      <c r="BX1330" s="776"/>
      <c r="BY1330" s="644"/>
      <c r="BZ1330" s="645"/>
      <c r="CA1330" s="338"/>
      <c r="CB1330" s="338"/>
      <c r="CC1330" s="338"/>
      <c r="CD1330" s="338"/>
      <c r="CE1330" s="338"/>
      <c r="CF1330" s="338"/>
    </row>
    <row r="1331" ht="15.75" customHeight="1">
      <c r="A1331" s="821"/>
      <c r="B1331" s="338"/>
      <c r="C1331" s="338"/>
      <c r="D1331" s="338"/>
      <c r="E1331" s="338"/>
      <c r="F1331" s="346"/>
      <c r="G1331" s="773">
        <f t="shared" ref="G1331:H1331" si="1158">L1331+N1331+P1331+R1331+T1331+V1331+X1331+Z1331+AB1331+AD1331+AF1331+AH1331+AJ1331+AL1331+AN1331+AP1331+AR1331+AT1331+AV1331+AX1331+AZ1331+BB1331+BD1331+BF1331+BH1331+BJ1331+BL1331+BN1331+BP1331+BR1331+BT1331</f>
        <v>0</v>
      </c>
      <c r="H1331" s="671">
        <f t="shared" si="1158"/>
        <v>0</v>
      </c>
      <c r="I1331" s="774">
        <f t="shared" si="1027"/>
        <v>0</v>
      </c>
      <c r="J1331" s="1193"/>
      <c r="K1331" s="407">
        <f t="shared" si="1028"/>
        <v>0</v>
      </c>
      <c r="L1331" s="640"/>
      <c r="M1331" s="642"/>
      <c r="N1331" s="640"/>
      <c r="O1331" s="642"/>
      <c r="P1331" s="640"/>
      <c r="Q1331" s="642"/>
      <c r="R1331" s="640"/>
      <c r="S1331" s="642"/>
      <c r="T1331" s="640"/>
      <c r="U1331" s="642"/>
      <c r="V1331" s="640"/>
      <c r="W1331" s="642"/>
      <c r="X1331" s="640"/>
      <c r="Y1331" s="642"/>
      <c r="Z1331" s="640"/>
      <c r="AA1331" s="642"/>
      <c r="AB1331" s="640"/>
      <c r="AC1331" s="642"/>
      <c r="AD1331" s="640"/>
      <c r="AE1331" s="642"/>
      <c r="AF1331" s="640"/>
      <c r="AG1331" s="642"/>
      <c r="AH1331" s="640"/>
      <c r="AI1331" s="642"/>
      <c r="AJ1331" s="640"/>
      <c r="AK1331" s="642"/>
      <c r="AL1331" s="640"/>
      <c r="AM1331" s="642"/>
      <c r="AN1331" s="640"/>
      <c r="AO1331" s="642"/>
      <c r="AP1331" s="646"/>
      <c r="AQ1331" s="642"/>
      <c r="AR1331" s="640"/>
      <c r="AS1331" s="642"/>
      <c r="AT1331" s="640"/>
      <c r="AU1331" s="642"/>
      <c r="AV1331" s="640"/>
      <c r="AW1331" s="642"/>
      <c r="AX1331" s="640"/>
      <c r="AY1331" s="642"/>
      <c r="AZ1331" s="640"/>
      <c r="BA1331" s="642"/>
      <c r="BB1331" s="640"/>
      <c r="BC1331" s="642"/>
      <c r="BD1331" s="640"/>
      <c r="BE1331" s="642"/>
      <c r="BF1331" s="640"/>
      <c r="BG1331" s="642"/>
      <c r="BH1331" s="640"/>
      <c r="BI1331" s="642"/>
      <c r="BJ1331" s="640"/>
      <c r="BK1331" s="642"/>
      <c r="BL1331" s="640"/>
      <c r="BM1331" s="642"/>
      <c r="BN1331" s="640"/>
      <c r="BO1331" s="642"/>
      <c r="BP1331" s="640"/>
      <c r="BQ1331" s="642"/>
      <c r="BR1331" s="640"/>
      <c r="BS1331" s="642"/>
      <c r="BT1331" s="640"/>
      <c r="BU1331" s="642"/>
      <c r="BV1331" s="643"/>
      <c r="BW1331" s="644"/>
      <c r="BX1331" s="776"/>
      <c r="BY1331" s="644"/>
      <c r="BZ1331" s="645"/>
      <c r="CA1331" s="338"/>
      <c r="CB1331" s="338"/>
      <c r="CC1331" s="338"/>
      <c r="CD1331" s="338"/>
      <c r="CE1331" s="338"/>
      <c r="CF1331" s="338"/>
    </row>
    <row r="1332" ht="15.75" customHeight="1">
      <c r="A1332" s="821"/>
      <c r="B1332" s="338"/>
      <c r="C1332" s="338"/>
      <c r="D1332" s="338"/>
      <c r="E1332" s="338"/>
      <c r="F1332" s="346"/>
      <c r="G1332" s="773">
        <f t="shared" ref="G1332:H1332" si="1159">L1332+N1332+P1332+R1332+T1332+V1332+X1332+Z1332+AB1332+AD1332+AF1332+AH1332+AJ1332+AL1332+AN1332+AP1332+AR1332+AT1332+AV1332+AX1332+AZ1332+BB1332+BD1332+BF1332+BH1332+BJ1332+BL1332+BN1332+BP1332+BR1332+BT1332</f>
        <v>0</v>
      </c>
      <c r="H1332" s="671">
        <f t="shared" si="1159"/>
        <v>0</v>
      </c>
      <c r="I1332" s="774">
        <f t="shared" si="1027"/>
        <v>0</v>
      </c>
      <c r="J1332" s="1193"/>
      <c r="K1332" s="407">
        <f t="shared" si="1028"/>
        <v>0</v>
      </c>
      <c r="L1332" s="640"/>
      <c r="M1332" s="642"/>
      <c r="N1332" s="640"/>
      <c r="O1332" s="642"/>
      <c r="P1332" s="640"/>
      <c r="Q1332" s="642"/>
      <c r="R1332" s="640"/>
      <c r="S1332" s="642"/>
      <c r="T1332" s="640"/>
      <c r="U1332" s="642"/>
      <c r="V1332" s="640"/>
      <c r="W1332" s="642"/>
      <c r="X1332" s="640"/>
      <c r="Y1332" s="642"/>
      <c r="Z1332" s="640"/>
      <c r="AA1332" s="642"/>
      <c r="AB1332" s="640"/>
      <c r="AC1332" s="642"/>
      <c r="AD1332" s="640"/>
      <c r="AE1332" s="642"/>
      <c r="AF1332" s="640"/>
      <c r="AG1332" s="642"/>
      <c r="AH1332" s="640"/>
      <c r="AI1332" s="642"/>
      <c r="AJ1332" s="640"/>
      <c r="AK1332" s="642"/>
      <c r="AL1332" s="640"/>
      <c r="AM1332" s="642"/>
      <c r="AN1332" s="640"/>
      <c r="AO1332" s="642"/>
      <c r="AP1332" s="646"/>
      <c r="AQ1332" s="642"/>
      <c r="AR1332" s="640"/>
      <c r="AS1332" s="642"/>
      <c r="AT1332" s="640"/>
      <c r="AU1332" s="642"/>
      <c r="AV1332" s="640"/>
      <c r="AW1332" s="642"/>
      <c r="AX1332" s="640"/>
      <c r="AY1332" s="642"/>
      <c r="AZ1332" s="640"/>
      <c r="BA1332" s="642"/>
      <c r="BB1332" s="640"/>
      <c r="BC1332" s="642"/>
      <c r="BD1332" s="640"/>
      <c r="BE1332" s="642"/>
      <c r="BF1332" s="640"/>
      <c r="BG1332" s="642"/>
      <c r="BH1332" s="640"/>
      <c r="BI1332" s="642"/>
      <c r="BJ1332" s="640"/>
      <c r="BK1332" s="642"/>
      <c r="BL1332" s="640"/>
      <c r="BM1332" s="642"/>
      <c r="BN1332" s="640"/>
      <c r="BO1332" s="642"/>
      <c r="BP1332" s="640"/>
      <c r="BQ1332" s="642"/>
      <c r="BR1332" s="640"/>
      <c r="BS1332" s="642"/>
      <c r="BT1332" s="640"/>
      <c r="BU1332" s="642"/>
      <c r="BV1332" s="643"/>
      <c r="BW1332" s="644"/>
      <c r="BX1332" s="776"/>
      <c r="BY1332" s="644"/>
      <c r="BZ1332" s="645"/>
      <c r="CA1332" s="338"/>
      <c r="CB1332" s="338"/>
      <c r="CC1332" s="338"/>
      <c r="CD1332" s="338"/>
      <c r="CE1332" s="338"/>
      <c r="CF1332" s="338"/>
    </row>
    <row r="1333" ht="15.75" customHeight="1">
      <c r="A1333" s="821"/>
      <c r="B1333" s="338"/>
      <c r="C1333" s="338"/>
      <c r="D1333" s="338"/>
      <c r="E1333" s="338"/>
      <c r="F1333" s="346"/>
      <c r="G1333" s="773">
        <f t="shared" ref="G1333:H1333" si="1160">L1333+N1333+P1333+R1333+T1333+V1333+X1333+Z1333+AB1333+AD1333+AF1333+AH1333+AJ1333+AL1333+AN1333+AP1333+AR1333+AT1333+AV1333+AX1333+AZ1333+BB1333+BD1333+BF1333+BH1333+BJ1333+BL1333+BN1333+BP1333+BR1333+BT1333</f>
        <v>0</v>
      </c>
      <c r="H1333" s="671">
        <f t="shared" si="1160"/>
        <v>0</v>
      </c>
      <c r="I1333" s="774">
        <f t="shared" si="1027"/>
        <v>0</v>
      </c>
      <c r="J1333" s="1193"/>
      <c r="K1333" s="407">
        <f t="shared" si="1028"/>
        <v>0</v>
      </c>
      <c r="L1333" s="640"/>
      <c r="M1333" s="642"/>
      <c r="N1333" s="640"/>
      <c r="O1333" s="642"/>
      <c r="P1333" s="640"/>
      <c r="Q1333" s="642"/>
      <c r="R1333" s="640"/>
      <c r="S1333" s="642"/>
      <c r="T1333" s="640"/>
      <c r="U1333" s="642"/>
      <c r="V1333" s="640"/>
      <c r="W1333" s="642"/>
      <c r="X1333" s="640"/>
      <c r="Y1333" s="642"/>
      <c r="Z1333" s="640"/>
      <c r="AA1333" s="642"/>
      <c r="AB1333" s="640"/>
      <c r="AC1333" s="642"/>
      <c r="AD1333" s="640"/>
      <c r="AE1333" s="642"/>
      <c r="AF1333" s="640"/>
      <c r="AG1333" s="642"/>
      <c r="AH1333" s="640"/>
      <c r="AI1333" s="642"/>
      <c r="AJ1333" s="640"/>
      <c r="AK1333" s="642"/>
      <c r="AL1333" s="640"/>
      <c r="AM1333" s="642"/>
      <c r="AN1333" s="640"/>
      <c r="AO1333" s="642"/>
      <c r="AP1333" s="646"/>
      <c r="AQ1333" s="642"/>
      <c r="AR1333" s="640"/>
      <c r="AS1333" s="642"/>
      <c r="AT1333" s="640"/>
      <c r="AU1333" s="642"/>
      <c r="AV1333" s="640"/>
      <c r="AW1333" s="642"/>
      <c r="AX1333" s="640"/>
      <c r="AY1333" s="642"/>
      <c r="AZ1333" s="640"/>
      <c r="BA1333" s="642"/>
      <c r="BB1333" s="640"/>
      <c r="BC1333" s="642"/>
      <c r="BD1333" s="640"/>
      <c r="BE1333" s="642"/>
      <c r="BF1333" s="640"/>
      <c r="BG1333" s="642"/>
      <c r="BH1333" s="640"/>
      <c r="BI1333" s="642"/>
      <c r="BJ1333" s="640"/>
      <c r="BK1333" s="642"/>
      <c r="BL1333" s="640"/>
      <c r="BM1333" s="642"/>
      <c r="BN1333" s="640"/>
      <c r="BO1333" s="642"/>
      <c r="BP1333" s="640"/>
      <c r="BQ1333" s="642"/>
      <c r="BR1333" s="640"/>
      <c r="BS1333" s="642"/>
      <c r="BT1333" s="640"/>
      <c r="BU1333" s="642"/>
      <c r="BV1333" s="643"/>
      <c r="BW1333" s="644"/>
      <c r="BX1333" s="776"/>
      <c r="BY1333" s="644"/>
      <c r="BZ1333" s="645"/>
      <c r="CA1333" s="338"/>
      <c r="CB1333" s="338"/>
      <c r="CC1333" s="338"/>
      <c r="CD1333" s="338"/>
      <c r="CE1333" s="338"/>
      <c r="CF1333" s="338"/>
    </row>
    <row r="1334" ht="15.75" customHeight="1">
      <c r="A1334" s="821"/>
      <c r="B1334" s="338"/>
      <c r="C1334" s="338"/>
      <c r="D1334" s="338"/>
      <c r="E1334" s="338"/>
      <c r="F1334" s="346"/>
      <c r="G1334" s="773">
        <f t="shared" ref="G1334:H1334" si="1161">L1334+N1334+P1334+R1334+T1334+V1334+X1334+Z1334+AB1334+AD1334+AF1334+AH1334+AJ1334+AL1334+AN1334+AP1334+AR1334+AT1334+AV1334+AX1334+AZ1334+BB1334+BD1334+BF1334+BH1334+BJ1334+BL1334+BN1334+BP1334+BR1334+BT1334</f>
        <v>0</v>
      </c>
      <c r="H1334" s="671">
        <f t="shared" si="1161"/>
        <v>0</v>
      </c>
      <c r="I1334" s="774">
        <f t="shared" si="1027"/>
        <v>0</v>
      </c>
      <c r="J1334" s="1193"/>
      <c r="K1334" s="407">
        <f t="shared" si="1028"/>
        <v>0</v>
      </c>
      <c r="L1334" s="640"/>
      <c r="M1334" s="642"/>
      <c r="N1334" s="640"/>
      <c r="O1334" s="642"/>
      <c r="P1334" s="640"/>
      <c r="Q1334" s="642"/>
      <c r="R1334" s="640"/>
      <c r="S1334" s="642"/>
      <c r="T1334" s="640"/>
      <c r="U1334" s="642"/>
      <c r="V1334" s="640"/>
      <c r="W1334" s="642"/>
      <c r="X1334" s="640"/>
      <c r="Y1334" s="642"/>
      <c r="Z1334" s="640"/>
      <c r="AA1334" s="642"/>
      <c r="AB1334" s="640"/>
      <c r="AC1334" s="642"/>
      <c r="AD1334" s="640"/>
      <c r="AE1334" s="642"/>
      <c r="AF1334" s="640"/>
      <c r="AG1334" s="642"/>
      <c r="AH1334" s="640"/>
      <c r="AI1334" s="642"/>
      <c r="AJ1334" s="640"/>
      <c r="AK1334" s="642"/>
      <c r="AL1334" s="640"/>
      <c r="AM1334" s="642"/>
      <c r="AN1334" s="640"/>
      <c r="AO1334" s="642"/>
      <c r="AP1334" s="646"/>
      <c r="AQ1334" s="642"/>
      <c r="AR1334" s="640"/>
      <c r="AS1334" s="642"/>
      <c r="AT1334" s="640"/>
      <c r="AU1334" s="642"/>
      <c r="AV1334" s="640"/>
      <c r="AW1334" s="642"/>
      <c r="AX1334" s="640"/>
      <c r="AY1334" s="642"/>
      <c r="AZ1334" s="640"/>
      <c r="BA1334" s="642"/>
      <c r="BB1334" s="640"/>
      <c r="BC1334" s="642"/>
      <c r="BD1334" s="640"/>
      <c r="BE1334" s="642"/>
      <c r="BF1334" s="640"/>
      <c r="BG1334" s="642"/>
      <c r="BH1334" s="640"/>
      <c r="BI1334" s="642"/>
      <c r="BJ1334" s="640"/>
      <c r="BK1334" s="642"/>
      <c r="BL1334" s="640"/>
      <c r="BM1334" s="642"/>
      <c r="BN1334" s="640"/>
      <c r="BO1334" s="642"/>
      <c r="BP1334" s="640"/>
      <c r="BQ1334" s="642"/>
      <c r="BR1334" s="640"/>
      <c r="BS1334" s="642"/>
      <c r="BT1334" s="640"/>
      <c r="BU1334" s="642"/>
      <c r="BV1334" s="643"/>
      <c r="BW1334" s="644"/>
      <c r="BX1334" s="776"/>
      <c r="BY1334" s="644"/>
      <c r="BZ1334" s="645"/>
      <c r="CA1334" s="338"/>
      <c r="CB1334" s="338"/>
      <c r="CC1334" s="338"/>
      <c r="CD1334" s="338"/>
      <c r="CE1334" s="338"/>
      <c r="CF1334" s="338"/>
    </row>
    <row r="1335" ht="15.75" customHeight="1">
      <c r="A1335" s="821"/>
      <c r="B1335" s="338"/>
      <c r="C1335" s="338"/>
      <c r="D1335" s="338"/>
      <c r="E1335" s="338"/>
      <c r="F1335" s="346"/>
      <c r="G1335" s="773">
        <f t="shared" ref="G1335:H1335" si="1162">L1335+N1335+P1335+R1335+T1335+V1335+X1335+Z1335+AB1335+AD1335+AF1335+AH1335+AJ1335+AL1335+AN1335+AP1335+AR1335+AT1335+AV1335+AX1335+AZ1335+BB1335+BD1335+BF1335+BH1335+BJ1335+BL1335+BN1335+BP1335+BR1335+BT1335</f>
        <v>0</v>
      </c>
      <c r="H1335" s="671">
        <f t="shared" si="1162"/>
        <v>0</v>
      </c>
      <c r="I1335" s="774">
        <f t="shared" si="1027"/>
        <v>0</v>
      </c>
      <c r="J1335" s="1193"/>
      <c r="K1335" s="407">
        <f t="shared" si="1028"/>
        <v>0</v>
      </c>
      <c r="L1335" s="640"/>
      <c r="M1335" s="642"/>
      <c r="N1335" s="640"/>
      <c r="O1335" s="642"/>
      <c r="P1335" s="640"/>
      <c r="Q1335" s="642"/>
      <c r="R1335" s="640"/>
      <c r="S1335" s="642"/>
      <c r="T1335" s="640"/>
      <c r="U1335" s="642"/>
      <c r="V1335" s="640"/>
      <c r="W1335" s="642"/>
      <c r="X1335" s="640"/>
      <c r="Y1335" s="642"/>
      <c r="Z1335" s="640"/>
      <c r="AA1335" s="642"/>
      <c r="AB1335" s="640"/>
      <c r="AC1335" s="642"/>
      <c r="AD1335" s="640"/>
      <c r="AE1335" s="642"/>
      <c r="AF1335" s="640"/>
      <c r="AG1335" s="642"/>
      <c r="AH1335" s="640"/>
      <c r="AI1335" s="642"/>
      <c r="AJ1335" s="640"/>
      <c r="AK1335" s="642"/>
      <c r="AL1335" s="640"/>
      <c r="AM1335" s="642"/>
      <c r="AN1335" s="640"/>
      <c r="AO1335" s="642"/>
      <c r="AP1335" s="646"/>
      <c r="AQ1335" s="642"/>
      <c r="AR1335" s="640"/>
      <c r="AS1335" s="642"/>
      <c r="AT1335" s="640"/>
      <c r="AU1335" s="642"/>
      <c r="AV1335" s="640"/>
      <c r="AW1335" s="642"/>
      <c r="AX1335" s="640"/>
      <c r="AY1335" s="642"/>
      <c r="AZ1335" s="640"/>
      <c r="BA1335" s="642"/>
      <c r="BB1335" s="640"/>
      <c r="BC1335" s="642"/>
      <c r="BD1335" s="640"/>
      <c r="BE1335" s="642"/>
      <c r="BF1335" s="640"/>
      <c r="BG1335" s="642"/>
      <c r="BH1335" s="640"/>
      <c r="BI1335" s="642"/>
      <c r="BJ1335" s="640"/>
      <c r="BK1335" s="642"/>
      <c r="BL1335" s="640"/>
      <c r="BM1335" s="642"/>
      <c r="BN1335" s="640"/>
      <c r="BO1335" s="642"/>
      <c r="BP1335" s="640"/>
      <c r="BQ1335" s="642"/>
      <c r="BR1335" s="640"/>
      <c r="BS1335" s="642"/>
      <c r="BT1335" s="640"/>
      <c r="BU1335" s="642"/>
      <c r="BV1335" s="643"/>
      <c r="BW1335" s="644"/>
      <c r="BX1335" s="776"/>
      <c r="BY1335" s="644"/>
      <c r="BZ1335" s="645"/>
      <c r="CA1335" s="338"/>
      <c r="CB1335" s="338"/>
      <c r="CC1335" s="338"/>
      <c r="CD1335" s="338"/>
      <c r="CE1335" s="338"/>
      <c r="CF1335" s="338"/>
    </row>
    <row r="1336" ht="15.75" customHeight="1">
      <c r="A1336" s="821"/>
      <c r="B1336" s="338"/>
      <c r="C1336" s="338"/>
      <c r="D1336" s="338"/>
      <c r="E1336" s="338"/>
      <c r="F1336" s="346"/>
      <c r="G1336" s="773">
        <f t="shared" ref="G1336:H1336" si="1163">L1336+N1336+P1336+R1336+T1336+V1336+X1336+Z1336+AB1336+AD1336+AF1336+AH1336+AJ1336+AL1336+AN1336+AP1336+AR1336+AT1336+AV1336+AX1336+AZ1336+BB1336+BD1336+BF1336+BH1336+BJ1336+BL1336+BN1336+BP1336+BR1336+BT1336</f>
        <v>0</v>
      </c>
      <c r="H1336" s="671">
        <f t="shared" si="1163"/>
        <v>0</v>
      </c>
      <c r="I1336" s="774">
        <f t="shared" si="1027"/>
        <v>0</v>
      </c>
      <c r="J1336" s="1193"/>
      <c r="K1336" s="407">
        <f t="shared" si="1028"/>
        <v>0</v>
      </c>
      <c r="L1336" s="640"/>
      <c r="M1336" s="642"/>
      <c r="N1336" s="640"/>
      <c r="O1336" s="642"/>
      <c r="P1336" s="640"/>
      <c r="Q1336" s="642"/>
      <c r="R1336" s="640"/>
      <c r="S1336" s="642"/>
      <c r="T1336" s="640"/>
      <c r="U1336" s="642"/>
      <c r="V1336" s="640"/>
      <c r="W1336" s="642"/>
      <c r="X1336" s="640"/>
      <c r="Y1336" s="642"/>
      <c r="Z1336" s="640"/>
      <c r="AA1336" s="642"/>
      <c r="AB1336" s="640"/>
      <c r="AC1336" s="642"/>
      <c r="AD1336" s="640"/>
      <c r="AE1336" s="642"/>
      <c r="AF1336" s="640"/>
      <c r="AG1336" s="642"/>
      <c r="AH1336" s="640"/>
      <c r="AI1336" s="642"/>
      <c r="AJ1336" s="640"/>
      <c r="AK1336" s="642"/>
      <c r="AL1336" s="640"/>
      <c r="AM1336" s="642"/>
      <c r="AN1336" s="640"/>
      <c r="AO1336" s="642"/>
      <c r="AP1336" s="646"/>
      <c r="AQ1336" s="642"/>
      <c r="AR1336" s="640"/>
      <c r="AS1336" s="642"/>
      <c r="AT1336" s="640"/>
      <c r="AU1336" s="642"/>
      <c r="AV1336" s="640"/>
      <c r="AW1336" s="642"/>
      <c r="AX1336" s="640"/>
      <c r="AY1336" s="642"/>
      <c r="AZ1336" s="640"/>
      <c r="BA1336" s="642"/>
      <c r="BB1336" s="640"/>
      <c r="BC1336" s="642"/>
      <c r="BD1336" s="640"/>
      <c r="BE1336" s="642"/>
      <c r="BF1336" s="640"/>
      <c r="BG1336" s="642"/>
      <c r="BH1336" s="640"/>
      <c r="BI1336" s="642"/>
      <c r="BJ1336" s="640"/>
      <c r="BK1336" s="642"/>
      <c r="BL1336" s="640"/>
      <c r="BM1336" s="642"/>
      <c r="BN1336" s="640"/>
      <c r="BO1336" s="642"/>
      <c r="BP1336" s="640"/>
      <c r="BQ1336" s="642"/>
      <c r="BR1336" s="640"/>
      <c r="BS1336" s="642"/>
      <c r="BT1336" s="640"/>
      <c r="BU1336" s="642"/>
      <c r="BV1336" s="643"/>
      <c r="BW1336" s="644"/>
      <c r="BX1336" s="776"/>
      <c r="BY1336" s="644"/>
      <c r="BZ1336" s="645"/>
      <c r="CA1336" s="338"/>
      <c r="CB1336" s="338"/>
      <c r="CC1336" s="338"/>
      <c r="CD1336" s="338"/>
      <c r="CE1336" s="338"/>
      <c r="CF1336" s="338"/>
    </row>
    <row r="1337" ht="15.75" customHeight="1">
      <c r="A1337" s="821"/>
      <c r="B1337" s="338"/>
      <c r="C1337" s="338"/>
      <c r="D1337" s="338"/>
      <c r="E1337" s="338"/>
      <c r="F1337" s="346"/>
      <c r="G1337" s="773">
        <f t="shared" ref="G1337:H1337" si="1164">L1337+N1337+P1337+R1337+T1337+V1337+X1337+Z1337+AB1337+AD1337+AF1337+AH1337+AJ1337+AL1337+AN1337+AP1337+AR1337+AT1337+AV1337+AX1337+AZ1337+BB1337+BD1337+BF1337+BH1337+BJ1337+BL1337+BN1337+BP1337+BR1337+BT1337</f>
        <v>0</v>
      </c>
      <c r="H1337" s="671">
        <f t="shared" si="1164"/>
        <v>0</v>
      </c>
      <c r="I1337" s="774">
        <f t="shared" si="1027"/>
        <v>0</v>
      </c>
      <c r="J1337" s="1193"/>
      <c r="K1337" s="407">
        <f t="shared" si="1028"/>
        <v>0</v>
      </c>
      <c r="L1337" s="640"/>
      <c r="M1337" s="642"/>
      <c r="N1337" s="640"/>
      <c r="O1337" s="642"/>
      <c r="P1337" s="640"/>
      <c r="Q1337" s="642"/>
      <c r="R1337" s="640"/>
      <c r="S1337" s="642"/>
      <c r="T1337" s="640"/>
      <c r="U1337" s="642"/>
      <c r="V1337" s="640"/>
      <c r="W1337" s="642"/>
      <c r="X1337" s="640"/>
      <c r="Y1337" s="642"/>
      <c r="Z1337" s="640"/>
      <c r="AA1337" s="642"/>
      <c r="AB1337" s="640"/>
      <c r="AC1337" s="642"/>
      <c r="AD1337" s="640"/>
      <c r="AE1337" s="642"/>
      <c r="AF1337" s="640"/>
      <c r="AG1337" s="642"/>
      <c r="AH1337" s="640"/>
      <c r="AI1337" s="642"/>
      <c r="AJ1337" s="640"/>
      <c r="AK1337" s="642"/>
      <c r="AL1337" s="640"/>
      <c r="AM1337" s="642"/>
      <c r="AN1337" s="640"/>
      <c r="AO1337" s="642"/>
      <c r="AP1337" s="646"/>
      <c r="AQ1337" s="642"/>
      <c r="AR1337" s="640"/>
      <c r="AS1337" s="642"/>
      <c r="AT1337" s="640"/>
      <c r="AU1337" s="642"/>
      <c r="AV1337" s="640"/>
      <c r="AW1337" s="642"/>
      <c r="AX1337" s="640"/>
      <c r="AY1337" s="642"/>
      <c r="AZ1337" s="640"/>
      <c r="BA1337" s="642"/>
      <c r="BB1337" s="640"/>
      <c r="BC1337" s="642"/>
      <c r="BD1337" s="640"/>
      <c r="BE1337" s="642"/>
      <c r="BF1337" s="640"/>
      <c r="BG1337" s="642"/>
      <c r="BH1337" s="640"/>
      <c r="BI1337" s="642"/>
      <c r="BJ1337" s="640"/>
      <c r="BK1337" s="642"/>
      <c r="BL1337" s="640"/>
      <c r="BM1337" s="642"/>
      <c r="BN1337" s="640"/>
      <c r="BO1337" s="642"/>
      <c r="BP1337" s="640"/>
      <c r="BQ1337" s="642"/>
      <c r="BR1337" s="640"/>
      <c r="BS1337" s="642"/>
      <c r="BT1337" s="640"/>
      <c r="BU1337" s="642"/>
      <c r="BV1337" s="643"/>
      <c r="BW1337" s="644"/>
      <c r="BX1337" s="776"/>
      <c r="BY1337" s="644"/>
      <c r="BZ1337" s="645"/>
      <c r="CA1337" s="338"/>
      <c r="CB1337" s="338"/>
      <c r="CC1337" s="338"/>
      <c r="CD1337" s="338"/>
      <c r="CE1337" s="338"/>
      <c r="CF1337" s="338"/>
    </row>
    <row r="1338" ht="15.75" customHeight="1">
      <c r="A1338" s="821"/>
      <c r="B1338" s="338"/>
      <c r="C1338" s="338"/>
      <c r="D1338" s="338"/>
      <c r="E1338" s="338"/>
      <c r="F1338" s="346"/>
      <c r="G1338" s="773">
        <f t="shared" ref="G1338:H1338" si="1165">L1338+N1338+P1338+R1338+T1338+V1338+X1338+Z1338+AB1338+AD1338+AF1338+AH1338+AJ1338+AL1338+AN1338+AP1338+AR1338+AT1338+AV1338+AX1338+AZ1338+BB1338+BD1338+BF1338+BH1338+BJ1338+BL1338+BN1338+BP1338+BR1338+BT1338</f>
        <v>0</v>
      </c>
      <c r="H1338" s="671">
        <f t="shared" si="1165"/>
        <v>0</v>
      </c>
      <c r="I1338" s="774">
        <f t="shared" si="1027"/>
        <v>0</v>
      </c>
      <c r="J1338" s="1193"/>
      <c r="K1338" s="407">
        <f t="shared" si="1028"/>
        <v>0</v>
      </c>
      <c r="L1338" s="640"/>
      <c r="M1338" s="642"/>
      <c r="N1338" s="640"/>
      <c r="O1338" s="642"/>
      <c r="P1338" s="640"/>
      <c r="Q1338" s="642"/>
      <c r="R1338" s="640"/>
      <c r="S1338" s="642"/>
      <c r="T1338" s="640"/>
      <c r="U1338" s="642"/>
      <c r="V1338" s="640"/>
      <c r="W1338" s="642"/>
      <c r="X1338" s="640"/>
      <c r="Y1338" s="642"/>
      <c r="Z1338" s="640"/>
      <c r="AA1338" s="642"/>
      <c r="AB1338" s="640"/>
      <c r="AC1338" s="642"/>
      <c r="AD1338" s="640"/>
      <c r="AE1338" s="642"/>
      <c r="AF1338" s="640"/>
      <c r="AG1338" s="642"/>
      <c r="AH1338" s="640"/>
      <c r="AI1338" s="642"/>
      <c r="AJ1338" s="640"/>
      <c r="AK1338" s="642"/>
      <c r="AL1338" s="640"/>
      <c r="AM1338" s="642"/>
      <c r="AN1338" s="640"/>
      <c r="AO1338" s="642"/>
      <c r="AP1338" s="646"/>
      <c r="AQ1338" s="642"/>
      <c r="AR1338" s="640"/>
      <c r="AS1338" s="642"/>
      <c r="AT1338" s="640"/>
      <c r="AU1338" s="642"/>
      <c r="AV1338" s="640"/>
      <c r="AW1338" s="642"/>
      <c r="AX1338" s="640"/>
      <c r="AY1338" s="642"/>
      <c r="AZ1338" s="640"/>
      <c r="BA1338" s="642"/>
      <c r="BB1338" s="640"/>
      <c r="BC1338" s="642"/>
      <c r="BD1338" s="640"/>
      <c r="BE1338" s="642"/>
      <c r="BF1338" s="640"/>
      <c r="BG1338" s="642"/>
      <c r="BH1338" s="640"/>
      <c r="BI1338" s="642"/>
      <c r="BJ1338" s="640"/>
      <c r="BK1338" s="642"/>
      <c r="BL1338" s="640"/>
      <c r="BM1338" s="642"/>
      <c r="BN1338" s="640"/>
      <c r="BO1338" s="642"/>
      <c r="BP1338" s="640"/>
      <c r="BQ1338" s="642"/>
      <c r="BR1338" s="640"/>
      <c r="BS1338" s="642"/>
      <c r="BT1338" s="640"/>
      <c r="BU1338" s="642"/>
      <c r="BV1338" s="643"/>
      <c r="BW1338" s="644"/>
      <c r="BX1338" s="776"/>
      <c r="BY1338" s="644"/>
      <c r="BZ1338" s="645"/>
      <c r="CA1338" s="338"/>
      <c r="CB1338" s="338"/>
      <c r="CC1338" s="338"/>
      <c r="CD1338" s="338"/>
      <c r="CE1338" s="338"/>
      <c r="CF1338" s="338"/>
    </row>
    <row r="1339" ht="15.75" customHeight="1">
      <c r="A1339" s="338"/>
      <c r="B1339" s="338"/>
      <c r="C1339" s="338"/>
      <c r="D1339" s="338"/>
      <c r="E1339" s="338"/>
      <c r="F1339" s="346"/>
      <c r="G1339" s="773">
        <f t="shared" ref="G1339:H1339" si="1166">L1339+N1339+P1339+R1339+T1339+V1339+X1339+Z1339+AB1339+AD1339+AF1339+AH1339+AJ1339+AL1339+AN1339+AP1339+AR1339+AT1339+AV1339+AX1339+AZ1339+BB1339+BD1339+BF1339+BH1339+BJ1339+BL1339+BN1339+BP1339+BR1339+BT1339</f>
        <v>0</v>
      </c>
      <c r="H1339" s="671">
        <f t="shared" si="1166"/>
        <v>0</v>
      </c>
      <c r="I1339" s="774">
        <f t="shared" si="1027"/>
        <v>0</v>
      </c>
      <c r="J1339" s="1193"/>
      <c r="K1339" s="407">
        <f t="shared" si="1028"/>
        <v>0</v>
      </c>
      <c r="L1339" s="640"/>
      <c r="M1339" s="642"/>
      <c r="N1339" s="640"/>
      <c r="O1339" s="642"/>
      <c r="P1339" s="640"/>
      <c r="Q1339" s="642"/>
      <c r="R1339" s="640"/>
      <c r="S1339" s="642"/>
      <c r="T1339" s="640"/>
      <c r="U1339" s="642"/>
      <c r="V1339" s="640"/>
      <c r="W1339" s="642"/>
      <c r="X1339" s="640"/>
      <c r="Y1339" s="642"/>
      <c r="Z1339" s="640"/>
      <c r="AA1339" s="642"/>
      <c r="AB1339" s="640"/>
      <c r="AC1339" s="642"/>
      <c r="AD1339" s="640"/>
      <c r="AE1339" s="642"/>
      <c r="AF1339" s="640"/>
      <c r="AG1339" s="642"/>
      <c r="AH1339" s="640"/>
      <c r="AI1339" s="642"/>
      <c r="AJ1339" s="640"/>
      <c r="AK1339" s="642"/>
      <c r="AL1339" s="640"/>
      <c r="AM1339" s="642"/>
      <c r="AN1339" s="640"/>
      <c r="AO1339" s="642"/>
      <c r="AP1339" s="646"/>
      <c r="AQ1339" s="642"/>
      <c r="AR1339" s="640"/>
      <c r="AS1339" s="642"/>
      <c r="AT1339" s="640"/>
      <c r="AU1339" s="642"/>
      <c r="AV1339" s="640"/>
      <c r="AW1339" s="642"/>
      <c r="AX1339" s="640"/>
      <c r="AY1339" s="642"/>
      <c r="AZ1339" s="640"/>
      <c r="BA1339" s="642"/>
      <c r="BB1339" s="640"/>
      <c r="BC1339" s="642"/>
      <c r="BD1339" s="640"/>
      <c r="BE1339" s="642"/>
      <c r="BF1339" s="640"/>
      <c r="BG1339" s="642"/>
      <c r="BH1339" s="640"/>
      <c r="BI1339" s="642"/>
      <c r="BJ1339" s="640"/>
      <c r="BK1339" s="642"/>
      <c r="BL1339" s="640"/>
      <c r="BM1339" s="642"/>
      <c r="BN1339" s="640"/>
      <c r="BO1339" s="642"/>
      <c r="BP1339" s="640"/>
      <c r="BQ1339" s="642"/>
      <c r="BR1339" s="640"/>
      <c r="BS1339" s="642"/>
      <c r="BT1339" s="640"/>
      <c r="BU1339" s="642"/>
      <c r="BV1339" s="643"/>
      <c r="BW1339" s="644"/>
      <c r="BX1339" s="776"/>
      <c r="BY1339" s="644"/>
      <c r="BZ1339" s="645"/>
      <c r="CA1339" s="338"/>
      <c r="CB1339" s="338"/>
      <c r="CC1339" s="338"/>
      <c r="CD1339" s="338"/>
      <c r="CE1339" s="338"/>
      <c r="CF1339" s="338"/>
    </row>
    <row r="1340" ht="15.75" customHeight="1">
      <c r="A1340" s="338"/>
      <c r="B1340" s="338"/>
      <c r="C1340" s="338"/>
      <c r="D1340" s="338"/>
      <c r="E1340" s="338"/>
      <c r="F1340" s="346"/>
      <c r="G1340" s="773">
        <f t="shared" ref="G1340:H1340" si="1167">L1340+N1340+P1340+R1340+T1340+V1340+X1340+Z1340+AB1340+AD1340+AF1340+AH1340+AJ1340+AL1340+AN1340+AP1340+AR1340+AT1340+AV1340+AX1340+AZ1340+BB1340+BD1340+BF1340+BH1340+BJ1340+BL1340+BN1340+BP1340+BR1340+BT1340</f>
        <v>0</v>
      </c>
      <c r="H1340" s="671">
        <f t="shared" si="1167"/>
        <v>0</v>
      </c>
      <c r="I1340" s="774">
        <f t="shared" si="1027"/>
        <v>0</v>
      </c>
      <c r="J1340" s="1193"/>
      <c r="K1340" s="407">
        <f t="shared" si="1028"/>
        <v>0</v>
      </c>
      <c r="L1340" s="640"/>
      <c r="M1340" s="642"/>
      <c r="N1340" s="640"/>
      <c r="O1340" s="642"/>
      <c r="P1340" s="640"/>
      <c r="Q1340" s="642"/>
      <c r="R1340" s="640"/>
      <c r="S1340" s="642"/>
      <c r="T1340" s="640"/>
      <c r="U1340" s="642"/>
      <c r="V1340" s="640"/>
      <c r="W1340" s="642"/>
      <c r="X1340" s="640"/>
      <c r="Y1340" s="642"/>
      <c r="Z1340" s="640"/>
      <c r="AA1340" s="642"/>
      <c r="AB1340" s="640"/>
      <c r="AC1340" s="642"/>
      <c r="AD1340" s="640"/>
      <c r="AE1340" s="642"/>
      <c r="AF1340" s="640"/>
      <c r="AG1340" s="642"/>
      <c r="AH1340" s="640"/>
      <c r="AI1340" s="642"/>
      <c r="AJ1340" s="640"/>
      <c r="AK1340" s="642"/>
      <c r="AL1340" s="640"/>
      <c r="AM1340" s="642"/>
      <c r="AN1340" s="640"/>
      <c r="AO1340" s="642"/>
      <c r="AP1340" s="646"/>
      <c r="AQ1340" s="642"/>
      <c r="AR1340" s="640"/>
      <c r="AS1340" s="642"/>
      <c r="AT1340" s="640"/>
      <c r="AU1340" s="642"/>
      <c r="AV1340" s="640"/>
      <c r="AW1340" s="642"/>
      <c r="AX1340" s="640"/>
      <c r="AY1340" s="642"/>
      <c r="AZ1340" s="640"/>
      <c r="BA1340" s="642"/>
      <c r="BB1340" s="640"/>
      <c r="BC1340" s="642"/>
      <c r="BD1340" s="640"/>
      <c r="BE1340" s="642"/>
      <c r="BF1340" s="640"/>
      <c r="BG1340" s="642"/>
      <c r="BH1340" s="640"/>
      <c r="BI1340" s="642"/>
      <c r="BJ1340" s="640"/>
      <c r="BK1340" s="642"/>
      <c r="BL1340" s="640"/>
      <c r="BM1340" s="642"/>
      <c r="BN1340" s="640"/>
      <c r="BO1340" s="642"/>
      <c r="BP1340" s="640"/>
      <c r="BQ1340" s="642"/>
      <c r="BR1340" s="640"/>
      <c r="BS1340" s="642"/>
      <c r="BT1340" s="640"/>
      <c r="BU1340" s="642"/>
      <c r="BV1340" s="643"/>
      <c r="BW1340" s="644"/>
      <c r="BX1340" s="776"/>
      <c r="BY1340" s="644"/>
      <c r="BZ1340" s="645"/>
      <c r="CA1340" s="338"/>
      <c r="CB1340" s="338"/>
      <c r="CC1340" s="338"/>
      <c r="CD1340" s="338"/>
      <c r="CE1340" s="338"/>
      <c r="CF1340" s="338"/>
    </row>
    <row r="1341" ht="15.75" customHeight="1">
      <c r="A1341" s="338"/>
      <c r="B1341" s="338"/>
      <c r="C1341" s="338"/>
      <c r="D1341" s="338"/>
      <c r="E1341" s="338"/>
      <c r="F1341" s="346"/>
      <c r="G1341" s="773">
        <f t="shared" ref="G1341:H1341" si="1168">L1341+N1341+P1341+R1341+T1341+V1341+X1341+Z1341+AB1341+AD1341+AF1341+AH1341+AJ1341+AL1341+AN1341+AP1341+AR1341+AT1341+AV1341+AX1341+AZ1341+BB1341+BD1341+BF1341+BH1341+BJ1341+BL1341+BN1341+BP1341+BR1341+BT1341</f>
        <v>0</v>
      </c>
      <c r="H1341" s="671">
        <f t="shared" si="1168"/>
        <v>0</v>
      </c>
      <c r="I1341" s="774">
        <f t="shared" si="1027"/>
        <v>0</v>
      </c>
      <c r="J1341" s="1193"/>
      <c r="K1341" s="407">
        <f t="shared" si="1028"/>
        <v>0</v>
      </c>
      <c r="L1341" s="640"/>
      <c r="M1341" s="642"/>
      <c r="N1341" s="640"/>
      <c r="O1341" s="642"/>
      <c r="P1341" s="640"/>
      <c r="Q1341" s="642"/>
      <c r="R1341" s="640"/>
      <c r="S1341" s="642"/>
      <c r="T1341" s="640"/>
      <c r="U1341" s="642"/>
      <c r="V1341" s="640"/>
      <c r="W1341" s="642"/>
      <c r="X1341" s="640"/>
      <c r="Y1341" s="642"/>
      <c r="Z1341" s="640"/>
      <c r="AA1341" s="642"/>
      <c r="AB1341" s="640"/>
      <c r="AC1341" s="642"/>
      <c r="AD1341" s="640"/>
      <c r="AE1341" s="642"/>
      <c r="AF1341" s="640"/>
      <c r="AG1341" s="642"/>
      <c r="AH1341" s="640"/>
      <c r="AI1341" s="642"/>
      <c r="AJ1341" s="640"/>
      <c r="AK1341" s="642"/>
      <c r="AL1341" s="640"/>
      <c r="AM1341" s="642"/>
      <c r="AN1341" s="640"/>
      <c r="AO1341" s="642"/>
      <c r="AP1341" s="646"/>
      <c r="AQ1341" s="642"/>
      <c r="AR1341" s="640"/>
      <c r="AS1341" s="642"/>
      <c r="AT1341" s="640"/>
      <c r="AU1341" s="642"/>
      <c r="AV1341" s="640"/>
      <c r="AW1341" s="642"/>
      <c r="AX1341" s="640"/>
      <c r="AY1341" s="642"/>
      <c r="AZ1341" s="640"/>
      <c r="BA1341" s="642"/>
      <c r="BB1341" s="640"/>
      <c r="BC1341" s="642"/>
      <c r="BD1341" s="640"/>
      <c r="BE1341" s="642"/>
      <c r="BF1341" s="640"/>
      <c r="BG1341" s="642"/>
      <c r="BH1341" s="640"/>
      <c r="BI1341" s="642"/>
      <c r="BJ1341" s="640"/>
      <c r="BK1341" s="642"/>
      <c r="BL1341" s="640"/>
      <c r="BM1341" s="642"/>
      <c r="BN1341" s="640"/>
      <c r="BO1341" s="642"/>
      <c r="BP1341" s="640"/>
      <c r="BQ1341" s="642"/>
      <c r="BR1341" s="640"/>
      <c r="BS1341" s="642"/>
      <c r="BT1341" s="640"/>
      <c r="BU1341" s="642"/>
      <c r="BV1341" s="643"/>
      <c r="BW1341" s="644"/>
      <c r="BX1341" s="776"/>
      <c r="BY1341" s="644"/>
      <c r="BZ1341" s="645"/>
      <c r="CA1341" s="338"/>
      <c r="CB1341" s="338"/>
      <c r="CC1341" s="338"/>
      <c r="CD1341" s="338"/>
      <c r="CE1341" s="338"/>
      <c r="CF1341" s="338"/>
    </row>
    <row r="1342" ht="15.75" customHeight="1">
      <c r="A1342" s="338"/>
      <c r="B1342" s="338"/>
      <c r="C1342" s="338"/>
      <c r="D1342" s="338"/>
      <c r="E1342" s="338"/>
      <c r="F1342" s="346"/>
      <c r="G1342" s="773">
        <f t="shared" ref="G1342:H1342" si="1169">L1342+N1342+P1342+R1342+T1342+V1342+X1342+Z1342+AB1342+AD1342+AF1342+AH1342+AJ1342+AL1342+AN1342+AP1342+AR1342+AT1342+AV1342+AX1342+AZ1342+BB1342+BD1342+BF1342+BH1342+BJ1342+BL1342+BN1342+BP1342+BR1342+BT1342</f>
        <v>0</v>
      </c>
      <c r="H1342" s="671">
        <f t="shared" si="1169"/>
        <v>0</v>
      </c>
      <c r="I1342" s="774">
        <f t="shared" si="1027"/>
        <v>0</v>
      </c>
      <c r="J1342" s="1193"/>
      <c r="K1342" s="407">
        <f t="shared" si="1028"/>
        <v>0</v>
      </c>
      <c r="L1342" s="640"/>
      <c r="M1342" s="642"/>
      <c r="N1342" s="640"/>
      <c r="O1342" s="642"/>
      <c r="P1342" s="640"/>
      <c r="Q1342" s="642"/>
      <c r="R1342" s="640"/>
      <c r="S1342" s="642"/>
      <c r="T1342" s="640"/>
      <c r="U1342" s="642"/>
      <c r="V1342" s="640"/>
      <c r="W1342" s="642"/>
      <c r="X1342" s="640"/>
      <c r="Y1342" s="642"/>
      <c r="Z1342" s="640"/>
      <c r="AA1342" s="642"/>
      <c r="AB1342" s="640"/>
      <c r="AC1342" s="642"/>
      <c r="AD1342" s="640"/>
      <c r="AE1342" s="642"/>
      <c r="AF1342" s="640"/>
      <c r="AG1342" s="642"/>
      <c r="AH1342" s="640"/>
      <c r="AI1342" s="642"/>
      <c r="AJ1342" s="640"/>
      <c r="AK1342" s="642"/>
      <c r="AL1342" s="640"/>
      <c r="AM1342" s="642"/>
      <c r="AN1342" s="640"/>
      <c r="AO1342" s="642"/>
      <c r="AP1342" s="646"/>
      <c r="AQ1342" s="642"/>
      <c r="AR1342" s="640"/>
      <c r="AS1342" s="642"/>
      <c r="AT1342" s="640"/>
      <c r="AU1342" s="642"/>
      <c r="AV1342" s="640"/>
      <c r="AW1342" s="642"/>
      <c r="AX1342" s="640"/>
      <c r="AY1342" s="642"/>
      <c r="AZ1342" s="640"/>
      <c r="BA1342" s="642"/>
      <c r="BB1342" s="640"/>
      <c r="BC1342" s="642"/>
      <c r="BD1342" s="640"/>
      <c r="BE1342" s="642"/>
      <c r="BF1342" s="640"/>
      <c r="BG1342" s="642"/>
      <c r="BH1342" s="640"/>
      <c r="BI1342" s="642"/>
      <c r="BJ1342" s="640"/>
      <c r="BK1342" s="642"/>
      <c r="BL1342" s="640"/>
      <c r="BM1342" s="642"/>
      <c r="BN1342" s="640"/>
      <c r="BO1342" s="642"/>
      <c r="BP1342" s="640"/>
      <c r="BQ1342" s="642"/>
      <c r="BR1342" s="640"/>
      <c r="BS1342" s="642"/>
      <c r="BT1342" s="640"/>
      <c r="BU1342" s="642"/>
      <c r="BV1342" s="643"/>
      <c r="BW1342" s="644"/>
      <c r="BX1342" s="776"/>
      <c r="BY1342" s="644"/>
      <c r="BZ1342" s="645"/>
      <c r="CA1342" s="338"/>
      <c r="CB1342" s="338"/>
      <c r="CC1342" s="338"/>
      <c r="CD1342" s="338"/>
      <c r="CE1342" s="338"/>
      <c r="CF1342" s="338"/>
    </row>
    <row r="1343" ht="15.75" customHeight="1">
      <c r="A1343" s="338"/>
      <c r="B1343" s="338"/>
      <c r="C1343" s="338"/>
      <c r="D1343" s="338"/>
      <c r="E1343" s="338"/>
      <c r="F1343" s="346"/>
      <c r="G1343" s="773">
        <f t="shared" ref="G1343:H1343" si="1170">L1343+N1343+P1343+R1343+T1343+V1343+X1343+Z1343+AB1343+AD1343+AF1343+AH1343+AJ1343+AL1343+AN1343+AP1343+AR1343+AT1343+AV1343+AX1343+AZ1343+BB1343+BD1343+BF1343+BH1343+BJ1343+BL1343+BN1343+BP1343+BR1343+BT1343</f>
        <v>0</v>
      </c>
      <c r="H1343" s="671">
        <f t="shared" si="1170"/>
        <v>0</v>
      </c>
      <c r="I1343" s="774">
        <f t="shared" si="1027"/>
        <v>0</v>
      </c>
      <c r="J1343" s="1193"/>
      <c r="K1343" s="407">
        <f t="shared" si="1028"/>
        <v>0</v>
      </c>
      <c r="L1343" s="640"/>
      <c r="M1343" s="642"/>
      <c r="N1343" s="640"/>
      <c r="O1343" s="642"/>
      <c r="P1343" s="640"/>
      <c r="Q1343" s="642"/>
      <c r="R1343" s="640"/>
      <c r="S1343" s="642"/>
      <c r="T1343" s="640"/>
      <c r="U1343" s="642"/>
      <c r="V1343" s="640"/>
      <c r="W1343" s="642"/>
      <c r="X1343" s="640"/>
      <c r="Y1343" s="642"/>
      <c r="Z1343" s="640"/>
      <c r="AA1343" s="642"/>
      <c r="AB1343" s="640"/>
      <c r="AC1343" s="642"/>
      <c r="AD1343" s="640"/>
      <c r="AE1343" s="642"/>
      <c r="AF1343" s="640"/>
      <c r="AG1343" s="642"/>
      <c r="AH1343" s="640"/>
      <c r="AI1343" s="642"/>
      <c r="AJ1343" s="640"/>
      <c r="AK1343" s="642"/>
      <c r="AL1343" s="640"/>
      <c r="AM1343" s="642"/>
      <c r="AN1343" s="640"/>
      <c r="AO1343" s="642"/>
      <c r="AP1343" s="646"/>
      <c r="AQ1343" s="642"/>
      <c r="AR1343" s="640"/>
      <c r="AS1343" s="642"/>
      <c r="AT1343" s="640"/>
      <c r="AU1343" s="642"/>
      <c r="AV1343" s="640"/>
      <c r="AW1343" s="642"/>
      <c r="AX1343" s="640"/>
      <c r="AY1343" s="642"/>
      <c r="AZ1343" s="640"/>
      <c r="BA1343" s="642"/>
      <c r="BB1343" s="640"/>
      <c r="BC1343" s="642"/>
      <c r="BD1343" s="640"/>
      <c r="BE1343" s="642"/>
      <c r="BF1343" s="640"/>
      <c r="BG1343" s="642"/>
      <c r="BH1343" s="640"/>
      <c r="BI1343" s="642"/>
      <c r="BJ1343" s="640"/>
      <c r="BK1343" s="642"/>
      <c r="BL1343" s="640"/>
      <c r="BM1343" s="642"/>
      <c r="BN1343" s="640"/>
      <c r="BO1343" s="642"/>
      <c r="BP1343" s="640"/>
      <c r="BQ1343" s="642"/>
      <c r="BR1343" s="640"/>
      <c r="BS1343" s="642"/>
      <c r="BT1343" s="640"/>
      <c r="BU1343" s="642"/>
      <c r="BV1343" s="643"/>
      <c r="BW1343" s="644"/>
      <c r="BX1343" s="776"/>
      <c r="BY1343" s="644"/>
      <c r="BZ1343" s="645"/>
      <c r="CA1343" s="338"/>
      <c r="CB1343" s="338"/>
      <c r="CC1343" s="338"/>
      <c r="CD1343" s="338"/>
      <c r="CE1343" s="338"/>
      <c r="CF1343" s="338"/>
    </row>
    <row r="1344" ht="15.75" customHeight="1">
      <c r="A1344" s="338"/>
      <c r="B1344" s="338"/>
      <c r="C1344" s="338"/>
      <c r="D1344" s="338"/>
      <c r="E1344" s="338"/>
      <c r="F1344" s="346"/>
      <c r="G1344" s="773">
        <f t="shared" ref="G1344:H1344" si="1171">L1344+N1344+P1344+R1344+T1344+V1344+X1344+Z1344+AB1344+AD1344+AF1344+AH1344+AJ1344+AL1344+AN1344+AP1344+AR1344+AT1344+AV1344+AX1344+AZ1344+BB1344+BD1344+BF1344+BH1344+BJ1344+BL1344+BN1344+BP1344+BR1344+BT1344</f>
        <v>0</v>
      </c>
      <c r="H1344" s="671">
        <f t="shared" si="1171"/>
        <v>0</v>
      </c>
      <c r="I1344" s="774">
        <f t="shared" si="1027"/>
        <v>0</v>
      </c>
      <c r="J1344" s="1193"/>
      <c r="K1344" s="407">
        <f t="shared" si="1028"/>
        <v>0</v>
      </c>
      <c r="L1344" s="640"/>
      <c r="M1344" s="642"/>
      <c r="N1344" s="640"/>
      <c r="O1344" s="642"/>
      <c r="P1344" s="640"/>
      <c r="Q1344" s="642"/>
      <c r="R1344" s="640"/>
      <c r="S1344" s="642"/>
      <c r="T1344" s="640"/>
      <c r="U1344" s="642"/>
      <c r="V1344" s="640"/>
      <c r="W1344" s="642"/>
      <c r="X1344" s="640"/>
      <c r="Y1344" s="642"/>
      <c r="Z1344" s="640"/>
      <c r="AA1344" s="642"/>
      <c r="AB1344" s="640"/>
      <c r="AC1344" s="642"/>
      <c r="AD1344" s="640"/>
      <c r="AE1344" s="642"/>
      <c r="AF1344" s="640"/>
      <c r="AG1344" s="642"/>
      <c r="AH1344" s="640"/>
      <c r="AI1344" s="642"/>
      <c r="AJ1344" s="640"/>
      <c r="AK1344" s="642"/>
      <c r="AL1344" s="640"/>
      <c r="AM1344" s="642"/>
      <c r="AN1344" s="640"/>
      <c r="AO1344" s="642"/>
      <c r="AP1344" s="646"/>
      <c r="AQ1344" s="642"/>
      <c r="AR1344" s="640"/>
      <c r="AS1344" s="642"/>
      <c r="AT1344" s="640"/>
      <c r="AU1344" s="642"/>
      <c r="AV1344" s="640"/>
      <c r="AW1344" s="642"/>
      <c r="AX1344" s="640"/>
      <c r="AY1344" s="642"/>
      <c r="AZ1344" s="640"/>
      <c r="BA1344" s="642"/>
      <c r="BB1344" s="640"/>
      <c r="BC1344" s="642"/>
      <c r="BD1344" s="640"/>
      <c r="BE1344" s="642"/>
      <c r="BF1344" s="640"/>
      <c r="BG1344" s="642"/>
      <c r="BH1344" s="640"/>
      <c r="BI1344" s="642"/>
      <c r="BJ1344" s="640"/>
      <c r="BK1344" s="642"/>
      <c r="BL1344" s="640"/>
      <c r="BM1344" s="642"/>
      <c r="BN1344" s="640"/>
      <c r="BO1344" s="642"/>
      <c r="BP1344" s="640"/>
      <c r="BQ1344" s="642"/>
      <c r="BR1344" s="640"/>
      <c r="BS1344" s="642"/>
      <c r="BT1344" s="640"/>
      <c r="BU1344" s="642"/>
      <c r="BV1344" s="643"/>
      <c r="BW1344" s="644"/>
      <c r="BX1344" s="776"/>
      <c r="BY1344" s="644"/>
      <c r="BZ1344" s="645"/>
      <c r="CA1344" s="338"/>
      <c r="CB1344" s="338"/>
      <c r="CC1344" s="338"/>
      <c r="CD1344" s="338"/>
      <c r="CE1344" s="338"/>
      <c r="CF1344" s="338"/>
    </row>
    <row r="1345" ht="15.75" customHeight="1">
      <c r="A1345" s="338"/>
      <c r="B1345" s="338"/>
      <c r="C1345" s="338"/>
      <c r="D1345" s="338"/>
      <c r="E1345" s="338"/>
      <c r="F1345" s="346"/>
      <c r="G1345" s="773">
        <f t="shared" ref="G1345:H1345" si="1172">L1345+N1345+P1345+R1345+T1345+V1345+X1345+Z1345+AB1345+AD1345+AF1345+AH1345+AJ1345+AL1345+AN1345+AP1345+AR1345+AT1345+AV1345+AX1345+AZ1345+BB1345+BD1345+BF1345+BH1345+BJ1345+BL1345+BN1345+BP1345+BR1345+BT1345</f>
        <v>0</v>
      </c>
      <c r="H1345" s="671">
        <f t="shared" si="1172"/>
        <v>0</v>
      </c>
      <c r="I1345" s="774">
        <f t="shared" si="1027"/>
        <v>0</v>
      </c>
      <c r="J1345" s="1193"/>
      <c r="K1345" s="407">
        <f t="shared" si="1028"/>
        <v>0</v>
      </c>
      <c r="L1345" s="640"/>
      <c r="M1345" s="642"/>
      <c r="N1345" s="640"/>
      <c r="O1345" s="642"/>
      <c r="P1345" s="640"/>
      <c r="Q1345" s="642"/>
      <c r="R1345" s="640"/>
      <c r="S1345" s="642"/>
      <c r="T1345" s="640"/>
      <c r="U1345" s="642"/>
      <c r="V1345" s="640"/>
      <c r="W1345" s="642"/>
      <c r="X1345" s="640"/>
      <c r="Y1345" s="642"/>
      <c r="Z1345" s="640"/>
      <c r="AA1345" s="642"/>
      <c r="AB1345" s="640"/>
      <c r="AC1345" s="642"/>
      <c r="AD1345" s="640"/>
      <c r="AE1345" s="642"/>
      <c r="AF1345" s="640"/>
      <c r="AG1345" s="642"/>
      <c r="AH1345" s="640"/>
      <c r="AI1345" s="642"/>
      <c r="AJ1345" s="640"/>
      <c r="AK1345" s="642"/>
      <c r="AL1345" s="640"/>
      <c r="AM1345" s="642"/>
      <c r="AN1345" s="640"/>
      <c r="AO1345" s="642"/>
      <c r="AP1345" s="646"/>
      <c r="AQ1345" s="642"/>
      <c r="AR1345" s="640"/>
      <c r="AS1345" s="642"/>
      <c r="AT1345" s="640"/>
      <c r="AU1345" s="642"/>
      <c r="AV1345" s="640"/>
      <c r="AW1345" s="642"/>
      <c r="AX1345" s="640"/>
      <c r="AY1345" s="642"/>
      <c r="AZ1345" s="640"/>
      <c r="BA1345" s="642"/>
      <c r="BB1345" s="640"/>
      <c r="BC1345" s="642"/>
      <c r="BD1345" s="640"/>
      <c r="BE1345" s="642"/>
      <c r="BF1345" s="640"/>
      <c r="BG1345" s="642"/>
      <c r="BH1345" s="640"/>
      <c r="BI1345" s="642"/>
      <c r="BJ1345" s="640"/>
      <c r="BK1345" s="642"/>
      <c r="BL1345" s="640"/>
      <c r="BM1345" s="642"/>
      <c r="BN1345" s="640"/>
      <c r="BO1345" s="642"/>
      <c r="BP1345" s="640"/>
      <c r="BQ1345" s="642"/>
      <c r="BR1345" s="640"/>
      <c r="BS1345" s="642"/>
      <c r="BT1345" s="640"/>
      <c r="BU1345" s="642"/>
      <c r="BV1345" s="643"/>
      <c r="BW1345" s="644"/>
      <c r="BX1345" s="776"/>
      <c r="BY1345" s="644"/>
      <c r="BZ1345" s="645"/>
      <c r="CA1345" s="338"/>
      <c r="CB1345" s="338"/>
      <c r="CC1345" s="338"/>
      <c r="CD1345" s="338"/>
      <c r="CE1345" s="338"/>
      <c r="CF1345" s="338"/>
    </row>
    <row r="1346" ht="15.75" customHeight="1">
      <c r="A1346" s="338"/>
      <c r="B1346" s="338"/>
      <c r="C1346" s="338"/>
      <c r="D1346" s="338"/>
      <c r="E1346" s="338"/>
      <c r="F1346" s="346"/>
      <c r="G1346" s="773">
        <f t="shared" ref="G1346:H1346" si="1173">L1346+N1346+P1346+R1346+T1346+V1346+X1346+Z1346+AB1346+AD1346+AF1346+AH1346+AJ1346+AL1346+AN1346+AP1346+AR1346+AT1346+AV1346+AX1346+AZ1346+BB1346+BD1346+BF1346+BH1346+BJ1346+BL1346+BN1346+BP1346+BR1346+BT1346</f>
        <v>0</v>
      </c>
      <c r="H1346" s="671">
        <f t="shared" si="1173"/>
        <v>0</v>
      </c>
      <c r="I1346" s="774">
        <f t="shared" si="1027"/>
        <v>0</v>
      </c>
      <c r="J1346" s="1193"/>
      <c r="K1346" s="407">
        <f t="shared" si="1028"/>
        <v>0</v>
      </c>
      <c r="L1346" s="640"/>
      <c r="M1346" s="642"/>
      <c r="N1346" s="640"/>
      <c r="O1346" s="642"/>
      <c r="P1346" s="640"/>
      <c r="Q1346" s="642"/>
      <c r="R1346" s="640"/>
      <c r="S1346" s="642"/>
      <c r="T1346" s="640"/>
      <c r="U1346" s="642"/>
      <c r="V1346" s="640"/>
      <c r="W1346" s="642"/>
      <c r="X1346" s="640"/>
      <c r="Y1346" s="642"/>
      <c r="Z1346" s="640"/>
      <c r="AA1346" s="642"/>
      <c r="AB1346" s="640"/>
      <c r="AC1346" s="642"/>
      <c r="AD1346" s="640"/>
      <c r="AE1346" s="642"/>
      <c r="AF1346" s="640"/>
      <c r="AG1346" s="642"/>
      <c r="AH1346" s="640"/>
      <c r="AI1346" s="642"/>
      <c r="AJ1346" s="640"/>
      <c r="AK1346" s="642"/>
      <c r="AL1346" s="640"/>
      <c r="AM1346" s="642"/>
      <c r="AN1346" s="640"/>
      <c r="AO1346" s="642"/>
      <c r="AP1346" s="646"/>
      <c r="AQ1346" s="642"/>
      <c r="AR1346" s="640"/>
      <c r="AS1346" s="642"/>
      <c r="AT1346" s="640"/>
      <c r="AU1346" s="642"/>
      <c r="AV1346" s="640"/>
      <c r="AW1346" s="642"/>
      <c r="AX1346" s="640"/>
      <c r="AY1346" s="642"/>
      <c r="AZ1346" s="640"/>
      <c r="BA1346" s="642"/>
      <c r="BB1346" s="640"/>
      <c r="BC1346" s="642"/>
      <c r="BD1346" s="640"/>
      <c r="BE1346" s="642"/>
      <c r="BF1346" s="640"/>
      <c r="BG1346" s="642"/>
      <c r="BH1346" s="640"/>
      <c r="BI1346" s="642"/>
      <c r="BJ1346" s="640"/>
      <c r="BK1346" s="642"/>
      <c r="BL1346" s="640"/>
      <c r="BM1346" s="642"/>
      <c r="BN1346" s="640"/>
      <c r="BO1346" s="642"/>
      <c r="BP1346" s="640"/>
      <c r="BQ1346" s="642"/>
      <c r="BR1346" s="640"/>
      <c r="BS1346" s="642"/>
      <c r="BT1346" s="640"/>
      <c r="BU1346" s="642"/>
      <c r="BV1346" s="643"/>
      <c r="BW1346" s="644"/>
      <c r="BX1346" s="776"/>
      <c r="BY1346" s="644"/>
      <c r="BZ1346" s="645"/>
      <c r="CA1346" s="338"/>
      <c r="CB1346" s="338"/>
      <c r="CC1346" s="338"/>
      <c r="CD1346" s="338"/>
      <c r="CE1346" s="338"/>
      <c r="CF1346" s="338"/>
    </row>
    <row r="1347" ht="15.75" customHeight="1">
      <c r="A1347" s="338"/>
      <c r="B1347" s="338"/>
      <c r="C1347" s="338"/>
      <c r="D1347" s="338"/>
      <c r="E1347" s="338"/>
      <c r="F1347" s="346"/>
      <c r="G1347" s="773">
        <f t="shared" ref="G1347:H1347" si="1174">L1347+N1347+P1347+R1347+T1347+V1347+X1347+Z1347+AB1347+AD1347+AF1347+AH1347+AJ1347+AL1347+AN1347+AP1347+AR1347+AT1347+AV1347+AX1347+AZ1347+BB1347+BD1347+BF1347+BH1347+BJ1347+BL1347+BN1347+BP1347+BR1347+BT1347</f>
        <v>0</v>
      </c>
      <c r="H1347" s="671">
        <f t="shared" si="1174"/>
        <v>0</v>
      </c>
      <c r="I1347" s="774">
        <f t="shared" si="1027"/>
        <v>0</v>
      </c>
      <c r="J1347" s="1193"/>
      <c r="K1347" s="407">
        <f t="shared" si="1028"/>
        <v>0</v>
      </c>
      <c r="L1347" s="640"/>
      <c r="M1347" s="642"/>
      <c r="N1347" s="640"/>
      <c r="O1347" s="642"/>
      <c r="P1347" s="640"/>
      <c r="Q1347" s="642"/>
      <c r="R1347" s="640"/>
      <c r="S1347" s="642"/>
      <c r="T1347" s="640"/>
      <c r="U1347" s="642"/>
      <c r="V1347" s="640"/>
      <c r="W1347" s="642"/>
      <c r="X1347" s="640"/>
      <c r="Y1347" s="642"/>
      <c r="Z1347" s="640"/>
      <c r="AA1347" s="642"/>
      <c r="AB1347" s="640"/>
      <c r="AC1347" s="642"/>
      <c r="AD1347" s="640"/>
      <c r="AE1347" s="642"/>
      <c r="AF1347" s="640"/>
      <c r="AG1347" s="642"/>
      <c r="AH1347" s="640"/>
      <c r="AI1347" s="642"/>
      <c r="AJ1347" s="640"/>
      <c r="AK1347" s="642"/>
      <c r="AL1347" s="640"/>
      <c r="AM1347" s="642"/>
      <c r="AN1347" s="640"/>
      <c r="AO1347" s="642"/>
      <c r="AP1347" s="646"/>
      <c r="AQ1347" s="642"/>
      <c r="AR1347" s="640"/>
      <c r="AS1347" s="642"/>
      <c r="AT1347" s="640"/>
      <c r="AU1347" s="642"/>
      <c r="AV1347" s="640"/>
      <c r="AW1347" s="642"/>
      <c r="AX1347" s="640"/>
      <c r="AY1347" s="642"/>
      <c r="AZ1347" s="640"/>
      <c r="BA1347" s="642"/>
      <c r="BB1347" s="640"/>
      <c r="BC1347" s="642"/>
      <c r="BD1347" s="640"/>
      <c r="BE1347" s="642"/>
      <c r="BF1347" s="640"/>
      <c r="BG1347" s="642"/>
      <c r="BH1347" s="640"/>
      <c r="BI1347" s="642"/>
      <c r="BJ1347" s="640"/>
      <c r="BK1347" s="642"/>
      <c r="BL1347" s="640"/>
      <c r="BM1347" s="642"/>
      <c r="BN1347" s="640"/>
      <c r="BO1347" s="642"/>
      <c r="BP1347" s="640"/>
      <c r="BQ1347" s="642"/>
      <c r="BR1347" s="640"/>
      <c r="BS1347" s="642"/>
      <c r="BT1347" s="640"/>
      <c r="BU1347" s="642"/>
      <c r="BV1347" s="643"/>
      <c r="BW1347" s="644"/>
      <c r="BX1347" s="776"/>
      <c r="BY1347" s="644"/>
      <c r="BZ1347" s="645"/>
      <c r="CA1347" s="338"/>
      <c r="CB1347" s="338"/>
      <c r="CC1347" s="338"/>
      <c r="CD1347" s="338"/>
      <c r="CE1347" s="338"/>
      <c r="CF1347" s="338"/>
    </row>
    <row r="1348" ht="15.75" customHeight="1">
      <c r="A1348" s="338"/>
      <c r="B1348" s="338"/>
      <c r="C1348" s="338"/>
      <c r="D1348" s="338"/>
      <c r="E1348" s="338"/>
      <c r="F1348" s="346"/>
      <c r="G1348" s="773">
        <f t="shared" ref="G1348:H1348" si="1175">L1348+N1348+P1348+R1348+T1348+V1348+X1348+Z1348+AB1348+AD1348+AF1348+AH1348+AJ1348+AL1348+AN1348+AP1348+AR1348+AT1348+AV1348+AX1348+AZ1348+BB1348+BD1348+BF1348+BH1348+BJ1348+BL1348+BN1348+BP1348+BR1348+BT1348</f>
        <v>0</v>
      </c>
      <c r="H1348" s="671">
        <f t="shared" si="1175"/>
        <v>0</v>
      </c>
      <c r="I1348" s="774">
        <f t="shared" si="1027"/>
        <v>0</v>
      </c>
      <c r="J1348" s="1193"/>
      <c r="K1348" s="407">
        <f t="shared" si="1028"/>
        <v>0</v>
      </c>
      <c r="L1348" s="640"/>
      <c r="M1348" s="642"/>
      <c r="N1348" s="640"/>
      <c r="O1348" s="642"/>
      <c r="P1348" s="640"/>
      <c r="Q1348" s="642"/>
      <c r="R1348" s="640"/>
      <c r="S1348" s="642"/>
      <c r="T1348" s="640"/>
      <c r="U1348" s="642"/>
      <c r="V1348" s="640"/>
      <c r="W1348" s="642"/>
      <c r="X1348" s="640"/>
      <c r="Y1348" s="642"/>
      <c r="Z1348" s="640"/>
      <c r="AA1348" s="642"/>
      <c r="AB1348" s="640"/>
      <c r="AC1348" s="642"/>
      <c r="AD1348" s="640"/>
      <c r="AE1348" s="642"/>
      <c r="AF1348" s="640"/>
      <c r="AG1348" s="642"/>
      <c r="AH1348" s="640"/>
      <c r="AI1348" s="642"/>
      <c r="AJ1348" s="640"/>
      <c r="AK1348" s="642"/>
      <c r="AL1348" s="640"/>
      <c r="AM1348" s="642"/>
      <c r="AN1348" s="640"/>
      <c r="AO1348" s="642"/>
      <c r="AP1348" s="646"/>
      <c r="AQ1348" s="642"/>
      <c r="AR1348" s="640"/>
      <c r="AS1348" s="642"/>
      <c r="AT1348" s="640"/>
      <c r="AU1348" s="642"/>
      <c r="AV1348" s="640"/>
      <c r="AW1348" s="642"/>
      <c r="AX1348" s="640"/>
      <c r="AY1348" s="642"/>
      <c r="AZ1348" s="640"/>
      <c r="BA1348" s="642"/>
      <c r="BB1348" s="640"/>
      <c r="BC1348" s="642"/>
      <c r="BD1348" s="640"/>
      <c r="BE1348" s="642"/>
      <c r="BF1348" s="640"/>
      <c r="BG1348" s="642"/>
      <c r="BH1348" s="640"/>
      <c r="BI1348" s="642"/>
      <c r="BJ1348" s="640"/>
      <c r="BK1348" s="642"/>
      <c r="BL1348" s="640"/>
      <c r="BM1348" s="642"/>
      <c r="BN1348" s="640"/>
      <c r="BO1348" s="642"/>
      <c r="BP1348" s="640"/>
      <c r="BQ1348" s="642"/>
      <c r="BR1348" s="640"/>
      <c r="BS1348" s="642"/>
      <c r="BT1348" s="640"/>
      <c r="BU1348" s="642"/>
      <c r="BV1348" s="643"/>
      <c r="BW1348" s="644"/>
      <c r="BX1348" s="776"/>
      <c r="BY1348" s="644"/>
      <c r="BZ1348" s="645"/>
      <c r="CA1348" s="338"/>
      <c r="CB1348" s="338"/>
      <c r="CC1348" s="338"/>
      <c r="CD1348" s="338"/>
      <c r="CE1348" s="338"/>
      <c r="CF1348" s="338"/>
    </row>
    <row r="1349" ht="15.75" customHeight="1">
      <c r="A1349" s="338"/>
      <c r="B1349" s="338"/>
      <c r="C1349" s="338"/>
      <c r="D1349" s="338"/>
      <c r="E1349" s="338"/>
      <c r="F1349" s="346"/>
      <c r="G1349" s="773">
        <f t="shared" ref="G1349:H1349" si="1176">L1349+N1349+P1349+R1349+T1349+V1349+X1349+Z1349+AB1349+AD1349+AF1349+AH1349+AJ1349+AL1349+AN1349+AP1349+AR1349+AT1349+AV1349+AX1349+AZ1349+BB1349+BD1349+BF1349+BH1349+BJ1349+BL1349+BN1349+BP1349+BR1349+BT1349</f>
        <v>0</v>
      </c>
      <c r="H1349" s="671">
        <f t="shared" si="1176"/>
        <v>0</v>
      </c>
      <c r="I1349" s="774">
        <f t="shared" si="1027"/>
        <v>0</v>
      </c>
      <c r="J1349" s="1193"/>
      <c r="K1349" s="407">
        <f t="shared" si="1028"/>
        <v>0</v>
      </c>
      <c r="L1349" s="640"/>
      <c r="M1349" s="642"/>
      <c r="N1349" s="640"/>
      <c r="O1349" s="642"/>
      <c r="P1349" s="640"/>
      <c r="Q1349" s="642"/>
      <c r="R1349" s="640"/>
      <c r="S1349" s="642"/>
      <c r="T1349" s="640"/>
      <c r="U1349" s="642"/>
      <c r="V1349" s="640"/>
      <c r="W1349" s="642"/>
      <c r="X1349" s="640"/>
      <c r="Y1349" s="642"/>
      <c r="Z1349" s="640"/>
      <c r="AA1349" s="642"/>
      <c r="AB1349" s="640"/>
      <c r="AC1349" s="642"/>
      <c r="AD1349" s="640"/>
      <c r="AE1349" s="642"/>
      <c r="AF1349" s="640"/>
      <c r="AG1349" s="642"/>
      <c r="AH1349" s="640"/>
      <c r="AI1349" s="642"/>
      <c r="AJ1349" s="640"/>
      <c r="AK1349" s="642"/>
      <c r="AL1349" s="640"/>
      <c r="AM1349" s="642"/>
      <c r="AN1349" s="640"/>
      <c r="AO1349" s="642"/>
      <c r="AP1349" s="646"/>
      <c r="AQ1349" s="642"/>
      <c r="AR1349" s="640"/>
      <c r="AS1349" s="642"/>
      <c r="AT1349" s="640"/>
      <c r="AU1349" s="642"/>
      <c r="AV1349" s="640"/>
      <c r="AW1349" s="642"/>
      <c r="AX1349" s="640"/>
      <c r="AY1349" s="642"/>
      <c r="AZ1349" s="640"/>
      <c r="BA1349" s="642"/>
      <c r="BB1349" s="640"/>
      <c r="BC1349" s="642"/>
      <c r="BD1349" s="640"/>
      <c r="BE1349" s="642"/>
      <c r="BF1349" s="640"/>
      <c r="BG1349" s="642"/>
      <c r="BH1349" s="640"/>
      <c r="BI1349" s="642"/>
      <c r="BJ1349" s="640"/>
      <c r="BK1349" s="642"/>
      <c r="BL1349" s="640"/>
      <c r="BM1349" s="642"/>
      <c r="BN1349" s="640"/>
      <c r="BO1349" s="642"/>
      <c r="BP1349" s="640"/>
      <c r="BQ1349" s="642"/>
      <c r="BR1349" s="640"/>
      <c r="BS1349" s="642"/>
      <c r="BT1349" s="640"/>
      <c r="BU1349" s="642"/>
      <c r="BV1349" s="643"/>
      <c r="BW1349" s="644"/>
      <c r="BX1349" s="776"/>
      <c r="BY1349" s="644"/>
      <c r="BZ1349" s="645"/>
      <c r="CA1349" s="338"/>
      <c r="CB1349" s="338"/>
      <c r="CC1349" s="338"/>
      <c r="CD1349" s="338"/>
      <c r="CE1349" s="338"/>
      <c r="CF1349" s="338"/>
    </row>
    <row r="1350" ht="15.75" customHeight="1">
      <c r="A1350" s="338"/>
      <c r="B1350" s="338"/>
      <c r="C1350" s="338"/>
      <c r="D1350" s="338"/>
      <c r="E1350" s="338"/>
      <c r="F1350" s="346"/>
      <c r="G1350" s="773">
        <f t="shared" ref="G1350:H1350" si="1177">L1350+N1350+P1350+R1350+T1350+V1350+X1350+Z1350+AB1350+AD1350+AF1350+AH1350+AJ1350+AL1350+AN1350+AP1350+AR1350+AT1350+AV1350+AX1350+AZ1350+BB1350+BD1350+BF1350+BH1350+BJ1350+BL1350+BN1350+BP1350+BR1350+BT1350</f>
        <v>0</v>
      </c>
      <c r="H1350" s="671">
        <f t="shared" si="1177"/>
        <v>0</v>
      </c>
      <c r="I1350" s="774">
        <f t="shared" si="1027"/>
        <v>0</v>
      </c>
      <c r="J1350" s="1193"/>
      <c r="K1350" s="407">
        <f t="shared" si="1028"/>
        <v>0</v>
      </c>
      <c r="L1350" s="640"/>
      <c r="M1350" s="642"/>
      <c r="N1350" s="640"/>
      <c r="O1350" s="642"/>
      <c r="P1350" s="640"/>
      <c r="Q1350" s="642"/>
      <c r="R1350" s="640"/>
      <c r="S1350" s="642"/>
      <c r="T1350" s="640"/>
      <c r="U1350" s="642"/>
      <c r="V1350" s="640"/>
      <c r="W1350" s="642"/>
      <c r="X1350" s="640"/>
      <c r="Y1350" s="642"/>
      <c r="Z1350" s="640"/>
      <c r="AA1350" s="642"/>
      <c r="AB1350" s="640"/>
      <c r="AC1350" s="642"/>
      <c r="AD1350" s="640"/>
      <c r="AE1350" s="642"/>
      <c r="AF1350" s="640"/>
      <c r="AG1350" s="642"/>
      <c r="AH1350" s="640"/>
      <c r="AI1350" s="642"/>
      <c r="AJ1350" s="640"/>
      <c r="AK1350" s="642"/>
      <c r="AL1350" s="640"/>
      <c r="AM1350" s="642"/>
      <c r="AN1350" s="640"/>
      <c r="AO1350" s="642"/>
      <c r="AP1350" s="646"/>
      <c r="AQ1350" s="642"/>
      <c r="AR1350" s="640"/>
      <c r="AS1350" s="642"/>
      <c r="AT1350" s="640"/>
      <c r="AU1350" s="642"/>
      <c r="AV1350" s="640"/>
      <c r="AW1350" s="642"/>
      <c r="AX1350" s="640"/>
      <c r="AY1350" s="642"/>
      <c r="AZ1350" s="640"/>
      <c r="BA1350" s="642"/>
      <c r="BB1350" s="640"/>
      <c r="BC1350" s="642"/>
      <c r="BD1350" s="640"/>
      <c r="BE1350" s="642"/>
      <c r="BF1350" s="640"/>
      <c r="BG1350" s="642"/>
      <c r="BH1350" s="640"/>
      <c r="BI1350" s="642"/>
      <c r="BJ1350" s="640"/>
      <c r="BK1350" s="642"/>
      <c r="BL1350" s="640"/>
      <c r="BM1350" s="642"/>
      <c r="BN1350" s="640"/>
      <c r="BO1350" s="642"/>
      <c r="BP1350" s="640"/>
      <c r="BQ1350" s="642"/>
      <c r="BR1350" s="640"/>
      <c r="BS1350" s="642"/>
      <c r="BT1350" s="640"/>
      <c r="BU1350" s="642"/>
      <c r="BV1350" s="643"/>
      <c r="BW1350" s="644"/>
      <c r="BX1350" s="776"/>
      <c r="BY1350" s="644"/>
      <c r="BZ1350" s="645"/>
      <c r="CA1350" s="338"/>
      <c r="CB1350" s="338"/>
      <c r="CC1350" s="338"/>
      <c r="CD1350" s="338"/>
      <c r="CE1350" s="338"/>
      <c r="CF1350" s="338"/>
    </row>
    <row r="1351" ht="15.75" customHeight="1">
      <c r="A1351" s="338"/>
      <c r="B1351" s="338"/>
      <c r="C1351" s="338"/>
      <c r="D1351" s="338"/>
      <c r="E1351" s="338"/>
      <c r="F1351" s="346"/>
      <c r="G1351" s="773">
        <f t="shared" ref="G1351:H1351" si="1178">L1351+N1351+P1351+R1351+T1351+V1351+X1351+Z1351+AB1351+AD1351+AF1351+AH1351+AJ1351+AL1351+AN1351+AP1351+AR1351+AT1351+AV1351+AX1351+AZ1351+BB1351+BD1351+BF1351+BH1351+BJ1351+BL1351+BN1351+BP1351+BR1351+BT1351</f>
        <v>0</v>
      </c>
      <c r="H1351" s="671">
        <f t="shared" si="1178"/>
        <v>0</v>
      </c>
      <c r="I1351" s="774">
        <f t="shared" si="1027"/>
        <v>0</v>
      </c>
      <c r="J1351" s="1193"/>
      <c r="K1351" s="407">
        <f t="shared" si="1028"/>
        <v>0</v>
      </c>
      <c r="L1351" s="640"/>
      <c r="M1351" s="642"/>
      <c r="N1351" s="640"/>
      <c r="O1351" s="642"/>
      <c r="P1351" s="640"/>
      <c r="Q1351" s="642"/>
      <c r="R1351" s="640"/>
      <c r="S1351" s="642"/>
      <c r="T1351" s="640"/>
      <c r="U1351" s="642"/>
      <c r="V1351" s="640"/>
      <c r="W1351" s="642"/>
      <c r="X1351" s="640"/>
      <c r="Y1351" s="642"/>
      <c r="Z1351" s="640"/>
      <c r="AA1351" s="642"/>
      <c r="AB1351" s="640"/>
      <c r="AC1351" s="642"/>
      <c r="AD1351" s="640"/>
      <c r="AE1351" s="642"/>
      <c r="AF1351" s="640"/>
      <c r="AG1351" s="642"/>
      <c r="AH1351" s="640"/>
      <c r="AI1351" s="642"/>
      <c r="AJ1351" s="640"/>
      <c r="AK1351" s="642"/>
      <c r="AL1351" s="640"/>
      <c r="AM1351" s="642"/>
      <c r="AN1351" s="640"/>
      <c r="AO1351" s="642"/>
      <c r="AP1351" s="646"/>
      <c r="AQ1351" s="642"/>
      <c r="AR1351" s="640"/>
      <c r="AS1351" s="642"/>
      <c r="AT1351" s="640"/>
      <c r="AU1351" s="642"/>
      <c r="AV1351" s="640"/>
      <c r="AW1351" s="642"/>
      <c r="AX1351" s="640"/>
      <c r="AY1351" s="642"/>
      <c r="AZ1351" s="640"/>
      <c r="BA1351" s="642"/>
      <c r="BB1351" s="640"/>
      <c r="BC1351" s="642"/>
      <c r="BD1351" s="640"/>
      <c r="BE1351" s="642"/>
      <c r="BF1351" s="640"/>
      <c r="BG1351" s="642"/>
      <c r="BH1351" s="640"/>
      <c r="BI1351" s="642"/>
      <c r="BJ1351" s="640"/>
      <c r="BK1351" s="642"/>
      <c r="BL1351" s="640"/>
      <c r="BM1351" s="642"/>
      <c r="BN1351" s="640"/>
      <c r="BO1351" s="642"/>
      <c r="BP1351" s="640"/>
      <c r="BQ1351" s="642"/>
      <c r="BR1351" s="640"/>
      <c r="BS1351" s="642"/>
      <c r="BT1351" s="640"/>
      <c r="BU1351" s="642"/>
      <c r="BV1351" s="643"/>
      <c r="BW1351" s="644"/>
      <c r="BX1351" s="776"/>
      <c r="BY1351" s="644"/>
      <c r="BZ1351" s="645"/>
      <c r="CA1351" s="338"/>
      <c r="CB1351" s="338"/>
      <c r="CC1351" s="338"/>
      <c r="CD1351" s="338"/>
      <c r="CE1351" s="338"/>
      <c r="CF1351" s="338"/>
    </row>
    <row r="1352" ht="15.75" customHeight="1">
      <c r="A1352" s="338"/>
      <c r="B1352" s="338"/>
      <c r="C1352" s="338"/>
      <c r="D1352" s="338"/>
      <c r="E1352" s="338"/>
      <c r="F1352" s="346"/>
      <c r="G1352" s="773">
        <f t="shared" ref="G1352:H1352" si="1179">L1352+N1352+P1352+R1352+T1352+V1352+X1352+Z1352+AB1352+AD1352+AF1352+AH1352+AJ1352+AL1352+AN1352+AP1352+AR1352+AT1352+AV1352+AX1352+AZ1352+BB1352+BD1352+BF1352+BH1352+BJ1352+BL1352+BN1352+BP1352+BR1352+BT1352</f>
        <v>0</v>
      </c>
      <c r="H1352" s="671">
        <f t="shared" si="1179"/>
        <v>0</v>
      </c>
      <c r="I1352" s="774">
        <f t="shared" si="1027"/>
        <v>0</v>
      </c>
      <c r="J1352" s="1193"/>
      <c r="K1352" s="407">
        <f t="shared" si="1028"/>
        <v>0</v>
      </c>
      <c r="L1352" s="640"/>
      <c r="M1352" s="642"/>
      <c r="N1352" s="640"/>
      <c r="O1352" s="642"/>
      <c r="P1352" s="640"/>
      <c r="Q1352" s="642"/>
      <c r="R1352" s="640"/>
      <c r="S1352" s="642"/>
      <c r="T1352" s="640"/>
      <c r="U1352" s="642"/>
      <c r="V1352" s="640"/>
      <c r="W1352" s="642"/>
      <c r="X1352" s="640"/>
      <c r="Y1352" s="642"/>
      <c r="Z1352" s="640"/>
      <c r="AA1352" s="642"/>
      <c r="AB1352" s="640"/>
      <c r="AC1352" s="642"/>
      <c r="AD1352" s="640"/>
      <c r="AE1352" s="642"/>
      <c r="AF1352" s="640"/>
      <c r="AG1352" s="642"/>
      <c r="AH1352" s="640"/>
      <c r="AI1352" s="642"/>
      <c r="AJ1352" s="640"/>
      <c r="AK1352" s="642"/>
      <c r="AL1352" s="640"/>
      <c r="AM1352" s="642"/>
      <c r="AN1352" s="640"/>
      <c r="AO1352" s="642"/>
      <c r="AP1352" s="646"/>
      <c r="AQ1352" s="642"/>
      <c r="AR1352" s="640"/>
      <c r="AS1352" s="642"/>
      <c r="AT1352" s="640"/>
      <c r="AU1352" s="642"/>
      <c r="AV1352" s="640"/>
      <c r="AW1352" s="642"/>
      <c r="AX1352" s="640"/>
      <c r="AY1352" s="642"/>
      <c r="AZ1352" s="640"/>
      <c r="BA1352" s="642"/>
      <c r="BB1352" s="640"/>
      <c r="BC1352" s="642"/>
      <c r="BD1352" s="640"/>
      <c r="BE1352" s="642"/>
      <c r="BF1352" s="640"/>
      <c r="BG1352" s="642"/>
      <c r="BH1352" s="640"/>
      <c r="BI1352" s="642"/>
      <c r="BJ1352" s="640"/>
      <c r="BK1352" s="642"/>
      <c r="BL1352" s="640"/>
      <c r="BM1352" s="642"/>
      <c r="BN1352" s="640"/>
      <c r="BO1352" s="642"/>
      <c r="BP1352" s="640"/>
      <c r="BQ1352" s="642"/>
      <c r="BR1352" s="640"/>
      <c r="BS1352" s="642"/>
      <c r="BT1352" s="640"/>
      <c r="BU1352" s="642"/>
      <c r="BV1352" s="643"/>
      <c r="BW1352" s="644"/>
      <c r="BX1352" s="776"/>
      <c r="BY1352" s="644"/>
      <c r="BZ1352" s="645"/>
      <c r="CA1352" s="338"/>
      <c r="CB1352" s="338"/>
      <c r="CC1352" s="338"/>
      <c r="CD1352" s="338"/>
      <c r="CE1352" s="338"/>
      <c r="CF1352" s="338"/>
    </row>
    <row r="1353" ht="15.75" customHeight="1">
      <c r="A1353" s="338"/>
      <c r="B1353" s="338"/>
      <c r="C1353" s="338"/>
      <c r="D1353" s="338"/>
      <c r="E1353" s="338"/>
      <c r="F1353" s="346"/>
      <c r="G1353" s="773">
        <f t="shared" ref="G1353:H1353" si="1180">L1353+N1353+P1353+R1353+T1353+V1353+X1353+Z1353+AB1353+AD1353+AF1353+AH1353+AJ1353+AL1353+AN1353+AP1353+AR1353+AT1353+AV1353+AX1353+AZ1353+BB1353+BD1353+BF1353+BH1353+BJ1353+BL1353+BN1353+BP1353+BR1353+BT1353</f>
        <v>0</v>
      </c>
      <c r="H1353" s="671">
        <f t="shared" si="1180"/>
        <v>0</v>
      </c>
      <c r="I1353" s="774">
        <f t="shared" si="1027"/>
        <v>0</v>
      </c>
      <c r="J1353" s="1193"/>
      <c r="K1353" s="407">
        <f t="shared" si="1028"/>
        <v>0</v>
      </c>
      <c r="L1353" s="640"/>
      <c r="M1353" s="642"/>
      <c r="N1353" s="640"/>
      <c r="O1353" s="642"/>
      <c r="P1353" s="640"/>
      <c r="Q1353" s="642"/>
      <c r="R1353" s="640"/>
      <c r="S1353" s="642"/>
      <c r="T1353" s="640"/>
      <c r="U1353" s="642"/>
      <c r="V1353" s="640"/>
      <c r="W1353" s="642"/>
      <c r="X1353" s="640"/>
      <c r="Y1353" s="642"/>
      <c r="Z1353" s="640"/>
      <c r="AA1353" s="642"/>
      <c r="AB1353" s="640"/>
      <c r="AC1353" s="642"/>
      <c r="AD1353" s="640"/>
      <c r="AE1353" s="642"/>
      <c r="AF1353" s="640"/>
      <c r="AG1353" s="642"/>
      <c r="AH1353" s="640"/>
      <c r="AI1353" s="642"/>
      <c r="AJ1353" s="640"/>
      <c r="AK1353" s="642"/>
      <c r="AL1353" s="640"/>
      <c r="AM1353" s="642"/>
      <c r="AN1353" s="640"/>
      <c r="AO1353" s="642"/>
      <c r="AP1353" s="646"/>
      <c r="AQ1353" s="642"/>
      <c r="AR1353" s="640"/>
      <c r="AS1353" s="642"/>
      <c r="AT1353" s="640"/>
      <c r="AU1353" s="642"/>
      <c r="AV1353" s="640"/>
      <c r="AW1353" s="642"/>
      <c r="AX1353" s="640"/>
      <c r="AY1353" s="642"/>
      <c r="AZ1353" s="640"/>
      <c r="BA1353" s="642"/>
      <c r="BB1353" s="640"/>
      <c r="BC1353" s="642"/>
      <c r="BD1353" s="640"/>
      <c r="BE1353" s="642"/>
      <c r="BF1353" s="640"/>
      <c r="BG1353" s="642"/>
      <c r="BH1353" s="640"/>
      <c r="BI1353" s="642"/>
      <c r="BJ1353" s="640"/>
      <c r="BK1353" s="642"/>
      <c r="BL1353" s="640"/>
      <c r="BM1353" s="642"/>
      <c r="BN1353" s="640"/>
      <c r="BO1353" s="642"/>
      <c r="BP1353" s="640"/>
      <c r="BQ1353" s="642"/>
      <c r="BR1353" s="640"/>
      <c r="BS1353" s="642"/>
      <c r="BT1353" s="640"/>
      <c r="BU1353" s="642"/>
      <c r="BV1353" s="643"/>
      <c r="BW1353" s="644"/>
      <c r="BX1353" s="776"/>
      <c r="BY1353" s="644"/>
      <c r="BZ1353" s="645"/>
      <c r="CA1353" s="338"/>
      <c r="CB1353" s="338"/>
      <c r="CC1353" s="338"/>
      <c r="CD1353" s="338"/>
      <c r="CE1353" s="338"/>
      <c r="CF1353" s="338"/>
    </row>
    <row r="1354" ht="15.75" customHeight="1">
      <c r="A1354" s="338"/>
      <c r="B1354" s="338"/>
      <c r="C1354" s="338"/>
      <c r="D1354" s="338"/>
      <c r="E1354" s="338"/>
      <c r="F1354" s="346"/>
      <c r="G1354" s="773">
        <f t="shared" ref="G1354:H1354" si="1181">L1354+N1354+P1354+R1354+T1354+V1354+X1354+Z1354+AB1354+AD1354+AF1354+AH1354+AJ1354+AL1354+AN1354+AP1354+AR1354+AT1354+AV1354+AX1354+AZ1354+BB1354+BD1354+BF1354+BH1354+BJ1354+BL1354+BN1354+BP1354+BR1354+BT1354</f>
        <v>0</v>
      </c>
      <c r="H1354" s="671">
        <f t="shared" si="1181"/>
        <v>0</v>
      </c>
      <c r="I1354" s="774">
        <f t="shared" si="1027"/>
        <v>0</v>
      </c>
      <c r="J1354" s="1193"/>
      <c r="K1354" s="407">
        <f t="shared" si="1028"/>
        <v>0</v>
      </c>
      <c r="L1354" s="640"/>
      <c r="M1354" s="642"/>
      <c r="N1354" s="640"/>
      <c r="O1354" s="642"/>
      <c r="P1354" s="640"/>
      <c r="Q1354" s="642"/>
      <c r="R1354" s="640"/>
      <c r="S1354" s="642"/>
      <c r="T1354" s="640"/>
      <c r="U1354" s="642"/>
      <c r="V1354" s="640"/>
      <c r="W1354" s="642"/>
      <c r="X1354" s="640"/>
      <c r="Y1354" s="642"/>
      <c r="Z1354" s="640"/>
      <c r="AA1354" s="642"/>
      <c r="AB1354" s="640"/>
      <c r="AC1354" s="642"/>
      <c r="AD1354" s="640"/>
      <c r="AE1354" s="642"/>
      <c r="AF1354" s="640"/>
      <c r="AG1354" s="642"/>
      <c r="AH1354" s="640"/>
      <c r="AI1354" s="642"/>
      <c r="AJ1354" s="640"/>
      <c r="AK1354" s="642"/>
      <c r="AL1354" s="640"/>
      <c r="AM1354" s="642"/>
      <c r="AN1354" s="640"/>
      <c r="AO1354" s="642"/>
      <c r="AP1354" s="646"/>
      <c r="AQ1354" s="642"/>
      <c r="AR1354" s="640"/>
      <c r="AS1354" s="642"/>
      <c r="AT1354" s="640"/>
      <c r="AU1354" s="642"/>
      <c r="AV1354" s="640"/>
      <c r="AW1354" s="642"/>
      <c r="AX1354" s="640"/>
      <c r="AY1354" s="642"/>
      <c r="AZ1354" s="640"/>
      <c r="BA1354" s="642"/>
      <c r="BB1354" s="640"/>
      <c r="BC1354" s="642"/>
      <c r="BD1354" s="640"/>
      <c r="BE1354" s="642"/>
      <c r="BF1354" s="640"/>
      <c r="BG1354" s="642"/>
      <c r="BH1354" s="640"/>
      <c r="BI1354" s="642"/>
      <c r="BJ1354" s="640"/>
      <c r="BK1354" s="642"/>
      <c r="BL1354" s="640"/>
      <c r="BM1354" s="642"/>
      <c r="BN1354" s="640"/>
      <c r="BO1354" s="642"/>
      <c r="BP1354" s="640"/>
      <c r="BQ1354" s="642"/>
      <c r="BR1354" s="640"/>
      <c r="BS1354" s="642"/>
      <c r="BT1354" s="640"/>
      <c r="BU1354" s="642"/>
      <c r="BV1354" s="643"/>
      <c r="BW1354" s="644"/>
      <c r="BX1354" s="776"/>
      <c r="BY1354" s="644"/>
      <c r="BZ1354" s="645"/>
      <c r="CA1354" s="338"/>
      <c r="CB1354" s="338"/>
      <c r="CC1354" s="338"/>
      <c r="CD1354" s="338"/>
      <c r="CE1354" s="338"/>
      <c r="CF1354" s="338"/>
    </row>
    <row r="1355" ht="15.75" customHeight="1">
      <c r="A1355" s="338"/>
      <c r="B1355" s="338"/>
      <c r="C1355" s="338"/>
      <c r="D1355" s="338"/>
      <c r="E1355" s="338"/>
      <c r="F1355" s="346"/>
      <c r="G1355" s="773">
        <f t="shared" ref="G1355:H1355" si="1182">L1355+N1355+P1355+R1355+T1355+V1355+X1355+Z1355+AB1355+AD1355+AF1355+AH1355+AJ1355+AL1355+AN1355+AP1355+AR1355+AT1355+AV1355+AX1355+AZ1355+BB1355+BD1355+BF1355+BH1355+BJ1355+BL1355+BN1355+BP1355+BR1355+BT1355</f>
        <v>0</v>
      </c>
      <c r="H1355" s="671">
        <f t="shared" si="1182"/>
        <v>0</v>
      </c>
      <c r="I1355" s="774">
        <f t="shared" si="1027"/>
        <v>0</v>
      </c>
      <c r="J1355" s="1193"/>
      <c r="K1355" s="407">
        <f t="shared" si="1028"/>
        <v>0</v>
      </c>
      <c r="L1355" s="640"/>
      <c r="M1355" s="642"/>
      <c r="N1355" s="640"/>
      <c r="O1355" s="642"/>
      <c r="P1355" s="640"/>
      <c r="Q1355" s="642"/>
      <c r="R1355" s="640"/>
      <c r="S1355" s="642"/>
      <c r="T1355" s="640"/>
      <c r="U1355" s="642"/>
      <c r="V1355" s="640"/>
      <c r="W1355" s="642"/>
      <c r="X1355" s="640"/>
      <c r="Y1355" s="642"/>
      <c r="Z1355" s="640"/>
      <c r="AA1355" s="642"/>
      <c r="AB1355" s="640"/>
      <c r="AC1355" s="642"/>
      <c r="AD1355" s="640"/>
      <c r="AE1355" s="642"/>
      <c r="AF1355" s="640"/>
      <c r="AG1355" s="642"/>
      <c r="AH1355" s="640"/>
      <c r="AI1355" s="642"/>
      <c r="AJ1355" s="640"/>
      <c r="AK1355" s="642"/>
      <c r="AL1355" s="640"/>
      <c r="AM1355" s="642"/>
      <c r="AN1355" s="640"/>
      <c r="AO1355" s="642"/>
      <c r="AP1355" s="646"/>
      <c r="AQ1355" s="642"/>
      <c r="AR1355" s="640"/>
      <c r="AS1355" s="642"/>
      <c r="AT1355" s="640"/>
      <c r="AU1355" s="642"/>
      <c r="AV1355" s="640"/>
      <c r="AW1355" s="642"/>
      <c r="AX1355" s="640"/>
      <c r="AY1355" s="642"/>
      <c r="AZ1355" s="640"/>
      <c r="BA1355" s="642"/>
      <c r="BB1355" s="640"/>
      <c r="BC1355" s="642"/>
      <c r="BD1355" s="640"/>
      <c r="BE1355" s="642"/>
      <c r="BF1355" s="640"/>
      <c r="BG1355" s="642"/>
      <c r="BH1355" s="640"/>
      <c r="BI1355" s="642"/>
      <c r="BJ1355" s="640"/>
      <c r="BK1355" s="642"/>
      <c r="BL1355" s="640"/>
      <c r="BM1355" s="642"/>
      <c r="BN1355" s="640"/>
      <c r="BO1355" s="642"/>
      <c r="BP1355" s="640"/>
      <c r="BQ1355" s="642"/>
      <c r="BR1355" s="640"/>
      <c r="BS1355" s="642"/>
      <c r="BT1355" s="640"/>
      <c r="BU1355" s="642"/>
      <c r="BV1355" s="643"/>
      <c r="BW1355" s="644"/>
      <c r="BX1355" s="776"/>
      <c r="BY1355" s="644"/>
      <c r="BZ1355" s="645"/>
      <c r="CA1355" s="338"/>
      <c r="CB1355" s="338"/>
      <c r="CC1355" s="338"/>
      <c r="CD1355" s="338"/>
      <c r="CE1355" s="338"/>
      <c r="CF1355" s="338"/>
    </row>
    <row r="1356" ht="15.75" customHeight="1">
      <c r="A1356" s="338"/>
      <c r="B1356" s="338"/>
      <c r="C1356" s="338"/>
      <c r="D1356" s="338"/>
      <c r="E1356" s="338"/>
      <c r="F1356" s="346"/>
      <c r="G1356" s="773">
        <f t="shared" ref="G1356:H1356" si="1183">L1356+N1356+P1356+R1356+T1356+V1356+X1356+Z1356+AB1356+AD1356+AF1356+AH1356+AJ1356+AL1356+AN1356+AP1356+AR1356+AT1356+AV1356+AX1356+AZ1356+BB1356+BD1356+BF1356+BH1356+BJ1356+BL1356+BN1356+BP1356+BR1356+BT1356</f>
        <v>0</v>
      </c>
      <c r="H1356" s="671">
        <f t="shared" si="1183"/>
        <v>0</v>
      </c>
      <c r="I1356" s="774">
        <f t="shared" si="1027"/>
        <v>0</v>
      </c>
      <c r="J1356" s="1193"/>
      <c r="K1356" s="407">
        <f t="shared" si="1028"/>
        <v>0</v>
      </c>
      <c r="L1356" s="640"/>
      <c r="M1356" s="642"/>
      <c r="N1356" s="640"/>
      <c r="O1356" s="642"/>
      <c r="P1356" s="640"/>
      <c r="Q1356" s="642"/>
      <c r="R1356" s="640"/>
      <c r="S1356" s="642"/>
      <c r="T1356" s="640"/>
      <c r="U1356" s="642"/>
      <c r="V1356" s="640"/>
      <c r="W1356" s="642"/>
      <c r="X1356" s="640"/>
      <c r="Y1356" s="642"/>
      <c r="Z1356" s="640"/>
      <c r="AA1356" s="642"/>
      <c r="AB1356" s="640"/>
      <c r="AC1356" s="642"/>
      <c r="AD1356" s="640"/>
      <c r="AE1356" s="642"/>
      <c r="AF1356" s="640"/>
      <c r="AG1356" s="642"/>
      <c r="AH1356" s="640"/>
      <c r="AI1356" s="642"/>
      <c r="AJ1356" s="640"/>
      <c r="AK1356" s="642"/>
      <c r="AL1356" s="640"/>
      <c r="AM1356" s="642"/>
      <c r="AN1356" s="640"/>
      <c r="AO1356" s="642"/>
      <c r="AP1356" s="646"/>
      <c r="AQ1356" s="642"/>
      <c r="AR1356" s="640"/>
      <c r="AS1356" s="642"/>
      <c r="AT1356" s="640"/>
      <c r="AU1356" s="642"/>
      <c r="AV1356" s="640"/>
      <c r="AW1356" s="642"/>
      <c r="AX1356" s="640"/>
      <c r="AY1356" s="642"/>
      <c r="AZ1356" s="640"/>
      <c r="BA1356" s="642"/>
      <c r="BB1356" s="640"/>
      <c r="BC1356" s="642"/>
      <c r="BD1356" s="640"/>
      <c r="BE1356" s="642"/>
      <c r="BF1356" s="640"/>
      <c r="BG1356" s="642"/>
      <c r="BH1356" s="640"/>
      <c r="BI1356" s="642"/>
      <c r="BJ1356" s="640"/>
      <c r="BK1356" s="642"/>
      <c r="BL1356" s="640"/>
      <c r="BM1356" s="642"/>
      <c r="BN1356" s="640"/>
      <c r="BO1356" s="642"/>
      <c r="BP1356" s="640"/>
      <c r="BQ1356" s="642"/>
      <c r="BR1356" s="640"/>
      <c r="BS1356" s="642"/>
      <c r="BT1356" s="640"/>
      <c r="BU1356" s="642"/>
      <c r="BV1356" s="643"/>
      <c r="BW1356" s="644"/>
      <c r="BX1356" s="776"/>
      <c r="BY1356" s="644"/>
      <c r="BZ1356" s="645"/>
      <c r="CA1356" s="338"/>
      <c r="CB1356" s="338"/>
      <c r="CC1356" s="338"/>
      <c r="CD1356" s="338"/>
      <c r="CE1356" s="338"/>
      <c r="CF1356" s="338"/>
    </row>
    <row r="1357" ht="15.75" customHeight="1">
      <c r="A1357" s="338"/>
      <c r="B1357" s="338"/>
      <c r="C1357" s="338"/>
      <c r="D1357" s="338"/>
      <c r="E1357" s="338"/>
      <c r="F1357" s="346"/>
      <c r="G1357" s="773">
        <f t="shared" ref="G1357:H1357" si="1184">L1357+N1357+P1357+R1357+T1357+V1357+X1357+Z1357+AB1357+AD1357+AF1357+AH1357+AJ1357+AL1357+AN1357+AP1357+AR1357+AT1357+AV1357+AX1357+AZ1357+BB1357+BD1357+BF1357+BH1357+BJ1357+BL1357+BN1357+BP1357+BR1357+BT1357</f>
        <v>0</v>
      </c>
      <c r="H1357" s="671">
        <f t="shared" si="1184"/>
        <v>0</v>
      </c>
      <c r="I1357" s="774">
        <f t="shared" si="1027"/>
        <v>0</v>
      </c>
      <c r="J1357" s="1193"/>
      <c r="K1357" s="407">
        <f t="shared" si="1028"/>
        <v>0</v>
      </c>
      <c r="L1357" s="640"/>
      <c r="M1357" s="642"/>
      <c r="N1357" s="640"/>
      <c r="O1357" s="642"/>
      <c r="P1357" s="640"/>
      <c r="Q1357" s="642"/>
      <c r="R1357" s="640"/>
      <c r="S1357" s="642"/>
      <c r="T1357" s="640"/>
      <c r="U1357" s="642"/>
      <c r="V1357" s="640"/>
      <c r="W1357" s="642"/>
      <c r="X1357" s="640"/>
      <c r="Y1357" s="642"/>
      <c r="Z1357" s="640"/>
      <c r="AA1357" s="642"/>
      <c r="AB1357" s="640"/>
      <c r="AC1357" s="642"/>
      <c r="AD1357" s="640"/>
      <c r="AE1357" s="642"/>
      <c r="AF1357" s="640"/>
      <c r="AG1357" s="642"/>
      <c r="AH1357" s="640"/>
      <c r="AI1357" s="642"/>
      <c r="AJ1357" s="640"/>
      <c r="AK1357" s="642"/>
      <c r="AL1357" s="640"/>
      <c r="AM1357" s="642"/>
      <c r="AN1357" s="640"/>
      <c r="AO1357" s="642"/>
      <c r="AP1357" s="646"/>
      <c r="AQ1357" s="642"/>
      <c r="AR1357" s="640"/>
      <c r="AS1357" s="642"/>
      <c r="AT1357" s="640"/>
      <c r="AU1357" s="642"/>
      <c r="AV1357" s="640"/>
      <c r="AW1357" s="642"/>
      <c r="AX1357" s="640"/>
      <c r="AY1357" s="642"/>
      <c r="AZ1357" s="640"/>
      <c r="BA1357" s="642"/>
      <c r="BB1357" s="640"/>
      <c r="BC1357" s="642"/>
      <c r="BD1357" s="640"/>
      <c r="BE1357" s="642"/>
      <c r="BF1357" s="640"/>
      <c r="BG1357" s="642"/>
      <c r="BH1357" s="640"/>
      <c r="BI1357" s="642"/>
      <c r="BJ1357" s="640"/>
      <c r="BK1357" s="642"/>
      <c r="BL1357" s="640"/>
      <c r="BM1357" s="642"/>
      <c r="BN1357" s="640"/>
      <c r="BO1357" s="642"/>
      <c r="BP1357" s="640"/>
      <c r="BQ1357" s="642"/>
      <c r="BR1357" s="640"/>
      <c r="BS1357" s="642"/>
      <c r="BT1357" s="640"/>
      <c r="BU1357" s="642"/>
      <c r="BV1357" s="643"/>
      <c r="BW1357" s="644"/>
      <c r="BX1357" s="776"/>
      <c r="BY1357" s="644"/>
      <c r="BZ1357" s="645"/>
      <c r="CA1357" s="338"/>
      <c r="CB1357" s="338"/>
      <c r="CC1357" s="338"/>
      <c r="CD1357" s="338"/>
      <c r="CE1357" s="338"/>
      <c r="CF1357" s="338"/>
    </row>
    <row r="1358" ht="15.75" customHeight="1">
      <c r="A1358" s="338"/>
      <c r="B1358" s="338"/>
      <c r="C1358" s="338"/>
      <c r="D1358" s="338"/>
      <c r="E1358" s="338"/>
      <c r="F1358" s="346"/>
      <c r="G1358" s="773">
        <f t="shared" ref="G1358:H1358" si="1185">L1358+N1358+P1358+R1358+T1358+V1358+X1358+Z1358+AB1358+AD1358+AF1358+AH1358+AJ1358+AL1358+AN1358+AP1358+AR1358+AT1358+AV1358+AX1358+AZ1358+BB1358+BD1358+BF1358+BH1358+BJ1358+BL1358+BN1358+BP1358+BR1358+BT1358</f>
        <v>0</v>
      </c>
      <c r="H1358" s="671">
        <f t="shared" si="1185"/>
        <v>0</v>
      </c>
      <c r="I1358" s="774">
        <f t="shared" si="1027"/>
        <v>0</v>
      </c>
      <c r="J1358" s="1193"/>
      <c r="K1358" s="407">
        <f t="shared" si="1028"/>
        <v>0</v>
      </c>
      <c r="L1358" s="640"/>
      <c r="M1358" s="642"/>
      <c r="N1358" s="640"/>
      <c r="O1358" s="642"/>
      <c r="P1358" s="640"/>
      <c r="Q1358" s="642"/>
      <c r="R1358" s="640"/>
      <c r="S1358" s="642"/>
      <c r="T1358" s="640"/>
      <c r="U1358" s="642"/>
      <c r="V1358" s="640"/>
      <c r="W1358" s="642"/>
      <c r="X1358" s="640"/>
      <c r="Y1358" s="642"/>
      <c r="Z1358" s="640"/>
      <c r="AA1358" s="642"/>
      <c r="AB1358" s="640"/>
      <c r="AC1358" s="642"/>
      <c r="AD1358" s="640"/>
      <c r="AE1358" s="642"/>
      <c r="AF1358" s="640"/>
      <c r="AG1358" s="642"/>
      <c r="AH1358" s="640"/>
      <c r="AI1358" s="642"/>
      <c r="AJ1358" s="640"/>
      <c r="AK1358" s="642"/>
      <c r="AL1358" s="640"/>
      <c r="AM1358" s="642"/>
      <c r="AN1358" s="640"/>
      <c r="AO1358" s="642"/>
      <c r="AP1358" s="646"/>
      <c r="AQ1358" s="642"/>
      <c r="AR1358" s="640"/>
      <c r="AS1358" s="642"/>
      <c r="AT1358" s="640"/>
      <c r="AU1358" s="642"/>
      <c r="AV1358" s="640"/>
      <c r="AW1358" s="642"/>
      <c r="AX1358" s="640"/>
      <c r="AY1358" s="642"/>
      <c r="AZ1358" s="640"/>
      <c r="BA1358" s="642"/>
      <c r="BB1358" s="640"/>
      <c r="BC1358" s="642"/>
      <c r="BD1358" s="640"/>
      <c r="BE1358" s="642"/>
      <c r="BF1358" s="640"/>
      <c r="BG1358" s="642"/>
      <c r="BH1358" s="640"/>
      <c r="BI1358" s="642"/>
      <c r="BJ1358" s="640"/>
      <c r="BK1358" s="642"/>
      <c r="BL1358" s="640"/>
      <c r="BM1358" s="642"/>
      <c r="BN1358" s="640"/>
      <c r="BO1358" s="642"/>
      <c r="BP1358" s="640"/>
      <c r="BQ1358" s="642"/>
      <c r="BR1358" s="640"/>
      <c r="BS1358" s="642"/>
      <c r="BT1358" s="640"/>
      <c r="BU1358" s="642"/>
      <c r="BV1358" s="643"/>
      <c r="BW1358" s="644"/>
      <c r="BX1358" s="776"/>
      <c r="BY1358" s="644"/>
      <c r="BZ1358" s="645"/>
      <c r="CA1358" s="338"/>
      <c r="CB1358" s="338"/>
      <c r="CC1358" s="338"/>
      <c r="CD1358" s="338"/>
      <c r="CE1358" s="338"/>
      <c r="CF1358" s="338"/>
    </row>
    <row r="1359" ht="15.75" customHeight="1">
      <c r="A1359" s="338"/>
      <c r="B1359" s="338"/>
      <c r="C1359" s="338"/>
      <c r="D1359" s="338"/>
      <c r="E1359" s="338"/>
      <c r="F1359" s="346"/>
      <c r="G1359" s="773">
        <f t="shared" ref="G1359:H1359" si="1186">L1359+N1359+P1359+R1359+T1359+V1359+X1359+Z1359+AB1359+AD1359+AF1359+AH1359+AJ1359+AL1359+AN1359+AP1359+AR1359+AT1359+AV1359+AX1359+AZ1359+BB1359+BD1359+BF1359+BH1359+BJ1359+BL1359+BN1359+BP1359+BR1359+BT1359</f>
        <v>0</v>
      </c>
      <c r="H1359" s="671">
        <f t="shared" si="1186"/>
        <v>0</v>
      </c>
      <c r="I1359" s="774">
        <f t="shared" si="1027"/>
        <v>0</v>
      </c>
      <c r="J1359" s="1193"/>
      <c r="K1359" s="407">
        <f t="shared" si="1028"/>
        <v>0</v>
      </c>
      <c r="L1359" s="640"/>
      <c r="M1359" s="642"/>
      <c r="N1359" s="640"/>
      <c r="O1359" s="642"/>
      <c r="P1359" s="640"/>
      <c r="Q1359" s="642"/>
      <c r="R1359" s="640"/>
      <c r="S1359" s="642"/>
      <c r="T1359" s="640"/>
      <c r="U1359" s="642"/>
      <c r="V1359" s="640"/>
      <c r="W1359" s="642"/>
      <c r="X1359" s="640"/>
      <c r="Y1359" s="642"/>
      <c r="Z1359" s="640"/>
      <c r="AA1359" s="642"/>
      <c r="AB1359" s="640"/>
      <c r="AC1359" s="642"/>
      <c r="AD1359" s="640"/>
      <c r="AE1359" s="642"/>
      <c r="AF1359" s="640"/>
      <c r="AG1359" s="642"/>
      <c r="AH1359" s="640"/>
      <c r="AI1359" s="642"/>
      <c r="AJ1359" s="640"/>
      <c r="AK1359" s="642"/>
      <c r="AL1359" s="640"/>
      <c r="AM1359" s="642"/>
      <c r="AN1359" s="640"/>
      <c r="AO1359" s="642"/>
      <c r="AP1359" s="646"/>
      <c r="AQ1359" s="642"/>
      <c r="AR1359" s="640"/>
      <c r="AS1359" s="642"/>
      <c r="AT1359" s="640"/>
      <c r="AU1359" s="642"/>
      <c r="AV1359" s="640"/>
      <c r="AW1359" s="642"/>
      <c r="AX1359" s="640"/>
      <c r="AY1359" s="642"/>
      <c r="AZ1359" s="640"/>
      <c r="BA1359" s="642"/>
      <c r="BB1359" s="640"/>
      <c r="BC1359" s="642"/>
      <c r="BD1359" s="640"/>
      <c r="BE1359" s="642"/>
      <c r="BF1359" s="640"/>
      <c r="BG1359" s="642"/>
      <c r="BH1359" s="640"/>
      <c r="BI1359" s="642"/>
      <c r="BJ1359" s="640"/>
      <c r="BK1359" s="642"/>
      <c r="BL1359" s="640"/>
      <c r="BM1359" s="642"/>
      <c r="BN1359" s="640"/>
      <c r="BO1359" s="642"/>
      <c r="BP1359" s="640"/>
      <c r="BQ1359" s="642"/>
      <c r="BR1359" s="640"/>
      <c r="BS1359" s="642"/>
      <c r="BT1359" s="640"/>
      <c r="BU1359" s="642"/>
      <c r="BV1359" s="643"/>
      <c r="BW1359" s="644"/>
      <c r="BX1359" s="776"/>
      <c r="BY1359" s="644"/>
      <c r="BZ1359" s="645"/>
      <c r="CA1359" s="338"/>
      <c r="CB1359" s="338"/>
      <c r="CC1359" s="338"/>
      <c r="CD1359" s="338"/>
      <c r="CE1359" s="338"/>
      <c r="CF1359" s="338"/>
    </row>
    <row r="1360" ht="15.75" customHeight="1">
      <c r="A1360" s="338"/>
      <c r="B1360" s="338"/>
      <c r="C1360" s="338"/>
      <c r="D1360" s="338"/>
      <c r="E1360" s="338"/>
      <c r="F1360" s="346"/>
      <c r="G1360" s="773">
        <f t="shared" ref="G1360:H1360" si="1187">L1360+N1360+P1360+R1360+T1360+V1360+X1360+Z1360+AB1360+AD1360+AF1360+AH1360+AJ1360+AL1360+AN1360+AP1360+AR1360+AT1360+AV1360+AX1360+AZ1360+BB1360+BD1360+BF1360+BH1360+BJ1360+BL1360+BN1360+BP1360+BR1360+BT1360</f>
        <v>0</v>
      </c>
      <c r="H1360" s="671">
        <f t="shared" si="1187"/>
        <v>0</v>
      </c>
      <c r="I1360" s="774">
        <f t="shared" si="1027"/>
        <v>0</v>
      </c>
      <c r="J1360" s="1193"/>
      <c r="K1360" s="407">
        <f t="shared" si="1028"/>
        <v>0</v>
      </c>
      <c r="L1360" s="640"/>
      <c r="M1360" s="642"/>
      <c r="N1360" s="640"/>
      <c r="O1360" s="642"/>
      <c r="P1360" s="640"/>
      <c r="Q1360" s="642"/>
      <c r="R1360" s="640"/>
      <c r="S1360" s="642"/>
      <c r="T1360" s="640"/>
      <c r="U1360" s="642"/>
      <c r="V1360" s="640"/>
      <c r="W1360" s="642"/>
      <c r="X1360" s="640"/>
      <c r="Y1360" s="642"/>
      <c r="Z1360" s="640"/>
      <c r="AA1360" s="642"/>
      <c r="AB1360" s="640"/>
      <c r="AC1360" s="642"/>
      <c r="AD1360" s="640"/>
      <c r="AE1360" s="642"/>
      <c r="AF1360" s="640"/>
      <c r="AG1360" s="642"/>
      <c r="AH1360" s="640"/>
      <c r="AI1360" s="642"/>
      <c r="AJ1360" s="640"/>
      <c r="AK1360" s="642"/>
      <c r="AL1360" s="640"/>
      <c r="AM1360" s="642"/>
      <c r="AN1360" s="640"/>
      <c r="AO1360" s="642"/>
      <c r="AP1360" s="646"/>
      <c r="AQ1360" s="642"/>
      <c r="AR1360" s="640"/>
      <c r="AS1360" s="642"/>
      <c r="AT1360" s="640"/>
      <c r="AU1360" s="642"/>
      <c r="AV1360" s="640"/>
      <c r="AW1360" s="642"/>
      <c r="AX1360" s="640"/>
      <c r="AY1360" s="642"/>
      <c r="AZ1360" s="640"/>
      <c r="BA1360" s="642"/>
      <c r="BB1360" s="640"/>
      <c r="BC1360" s="642"/>
      <c r="BD1360" s="640"/>
      <c r="BE1360" s="642"/>
      <c r="BF1360" s="640"/>
      <c r="BG1360" s="642"/>
      <c r="BH1360" s="640"/>
      <c r="BI1360" s="642"/>
      <c r="BJ1360" s="640"/>
      <c r="BK1360" s="642"/>
      <c r="BL1360" s="640"/>
      <c r="BM1360" s="642"/>
      <c r="BN1360" s="640"/>
      <c r="BO1360" s="642"/>
      <c r="BP1360" s="640"/>
      <c r="BQ1360" s="642"/>
      <c r="BR1360" s="640"/>
      <c r="BS1360" s="642"/>
      <c r="BT1360" s="640"/>
      <c r="BU1360" s="642"/>
      <c r="BV1360" s="643"/>
      <c r="BW1360" s="644"/>
      <c r="BX1360" s="776"/>
      <c r="BY1360" s="644"/>
      <c r="BZ1360" s="645"/>
      <c r="CA1360" s="338"/>
      <c r="CB1360" s="338"/>
      <c r="CC1360" s="338"/>
      <c r="CD1360" s="338"/>
      <c r="CE1360" s="338"/>
      <c r="CF1360" s="338"/>
    </row>
    <row r="1361" ht="15.75" customHeight="1">
      <c r="A1361" s="338"/>
      <c r="B1361" s="338"/>
      <c r="C1361" s="338"/>
      <c r="D1361" s="338"/>
      <c r="E1361" s="338"/>
      <c r="F1361" s="346"/>
      <c r="G1361" s="773">
        <f t="shared" ref="G1361:H1361" si="1188">L1361+N1361+P1361+R1361+T1361+V1361+X1361+Z1361+AB1361+AD1361+AF1361+AH1361+AJ1361+AL1361+AN1361+AP1361+AR1361+AT1361+AV1361+AX1361+AZ1361+BB1361+BD1361+BF1361+BH1361+BJ1361+BL1361+BN1361+BP1361+BR1361+BT1361</f>
        <v>0</v>
      </c>
      <c r="H1361" s="671">
        <f t="shared" si="1188"/>
        <v>0</v>
      </c>
      <c r="I1361" s="774">
        <f t="shared" si="1027"/>
        <v>0</v>
      </c>
      <c r="J1361" s="1193"/>
      <c r="K1361" s="407">
        <f t="shared" si="1028"/>
        <v>0</v>
      </c>
      <c r="L1361" s="640"/>
      <c r="M1361" s="642"/>
      <c r="N1361" s="640"/>
      <c r="O1361" s="642"/>
      <c r="P1361" s="640"/>
      <c r="Q1361" s="642"/>
      <c r="R1361" s="640"/>
      <c r="S1361" s="642"/>
      <c r="T1361" s="640"/>
      <c r="U1361" s="642"/>
      <c r="V1361" s="640"/>
      <c r="W1361" s="642"/>
      <c r="X1361" s="640"/>
      <c r="Y1361" s="642"/>
      <c r="Z1361" s="640"/>
      <c r="AA1361" s="642"/>
      <c r="AB1361" s="640"/>
      <c r="AC1361" s="642"/>
      <c r="AD1361" s="640"/>
      <c r="AE1361" s="642"/>
      <c r="AF1361" s="640"/>
      <c r="AG1361" s="642"/>
      <c r="AH1361" s="640"/>
      <c r="AI1361" s="642"/>
      <c r="AJ1361" s="640"/>
      <c r="AK1361" s="642"/>
      <c r="AL1361" s="640"/>
      <c r="AM1361" s="642"/>
      <c r="AN1361" s="640"/>
      <c r="AO1361" s="642"/>
      <c r="AP1361" s="646"/>
      <c r="AQ1361" s="642"/>
      <c r="AR1361" s="640"/>
      <c r="AS1361" s="642"/>
      <c r="AT1361" s="640"/>
      <c r="AU1361" s="642"/>
      <c r="AV1361" s="640"/>
      <c r="AW1361" s="642"/>
      <c r="AX1361" s="640"/>
      <c r="AY1361" s="642"/>
      <c r="AZ1361" s="640"/>
      <c r="BA1361" s="642"/>
      <c r="BB1361" s="640"/>
      <c r="BC1361" s="642"/>
      <c r="BD1361" s="640"/>
      <c r="BE1361" s="642"/>
      <c r="BF1361" s="640"/>
      <c r="BG1361" s="642"/>
      <c r="BH1361" s="640"/>
      <c r="BI1361" s="642"/>
      <c r="BJ1361" s="640"/>
      <c r="BK1361" s="642"/>
      <c r="BL1361" s="640"/>
      <c r="BM1361" s="642"/>
      <c r="BN1361" s="640"/>
      <c r="BO1361" s="642"/>
      <c r="BP1361" s="640"/>
      <c r="BQ1361" s="642"/>
      <c r="BR1361" s="640"/>
      <c r="BS1361" s="642"/>
      <c r="BT1361" s="640"/>
      <c r="BU1361" s="642"/>
      <c r="BV1361" s="643"/>
      <c r="BW1361" s="644"/>
      <c r="BX1361" s="776"/>
      <c r="BY1361" s="644"/>
      <c r="BZ1361" s="645"/>
      <c r="CA1361" s="338"/>
      <c r="CB1361" s="338"/>
      <c r="CC1361" s="338"/>
      <c r="CD1361" s="338"/>
      <c r="CE1361" s="338"/>
      <c r="CF1361" s="338"/>
    </row>
    <row r="1362" ht="15.75" customHeight="1">
      <c r="A1362" s="338"/>
      <c r="B1362" s="338"/>
      <c r="C1362" s="338"/>
      <c r="D1362" s="338"/>
      <c r="E1362" s="338"/>
      <c r="F1362" s="346"/>
      <c r="G1362" s="773">
        <f t="shared" ref="G1362:H1362" si="1189">L1362+N1362+P1362+R1362+T1362+V1362+X1362+Z1362+AB1362+AD1362+AF1362+AH1362+AJ1362+AL1362+AN1362+AP1362+AR1362+AT1362+AV1362+AX1362+AZ1362+BB1362+BD1362+BF1362+BH1362+BJ1362+BL1362+BN1362+BP1362+BR1362+BT1362</f>
        <v>0</v>
      </c>
      <c r="H1362" s="671">
        <f t="shared" si="1189"/>
        <v>0</v>
      </c>
      <c r="I1362" s="774">
        <f t="shared" si="1027"/>
        <v>0</v>
      </c>
      <c r="J1362" s="1193"/>
      <c r="K1362" s="407">
        <f t="shared" si="1028"/>
        <v>0</v>
      </c>
      <c r="L1362" s="640"/>
      <c r="M1362" s="642"/>
      <c r="N1362" s="640"/>
      <c r="O1362" s="642"/>
      <c r="P1362" s="640"/>
      <c r="Q1362" s="642"/>
      <c r="R1362" s="640"/>
      <c r="S1362" s="642"/>
      <c r="T1362" s="640"/>
      <c r="U1362" s="642"/>
      <c r="V1362" s="640"/>
      <c r="W1362" s="642"/>
      <c r="X1362" s="640"/>
      <c r="Y1362" s="642"/>
      <c r="Z1362" s="640"/>
      <c r="AA1362" s="642"/>
      <c r="AB1362" s="640"/>
      <c r="AC1362" s="642"/>
      <c r="AD1362" s="640"/>
      <c r="AE1362" s="642"/>
      <c r="AF1362" s="640"/>
      <c r="AG1362" s="642"/>
      <c r="AH1362" s="640"/>
      <c r="AI1362" s="642"/>
      <c r="AJ1362" s="640"/>
      <c r="AK1362" s="642"/>
      <c r="AL1362" s="640"/>
      <c r="AM1362" s="642"/>
      <c r="AN1362" s="640"/>
      <c r="AO1362" s="642"/>
      <c r="AP1362" s="646"/>
      <c r="AQ1362" s="642"/>
      <c r="AR1362" s="640"/>
      <c r="AS1362" s="642"/>
      <c r="AT1362" s="640"/>
      <c r="AU1362" s="642"/>
      <c r="AV1362" s="640"/>
      <c r="AW1362" s="642"/>
      <c r="AX1362" s="640"/>
      <c r="AY1362" s="642"/>
      <c r="AZ1362" s="640"/>
      <c r="BA1362" s="642"/>
      <c r="BB1362" s="640"/>
      <c r="BC1362" s="642"/>
      <c r="BD1362" s="640"/>
      <c r="BE1362" s="642"/>
      <c r="BF1362" s="640"/>
      <c r="BG1362" s="642"/>
      <c r="BH1362" s="640"/>
      <c r="BI1362" s="642"/>
      <c r="BJ1362" s="640"/>
      <c r="BK1362" s="642"/>
      <c r="BL1362" s="640"/>
      <c r="BM1362" s="642"/>
      <c r="BN1362" s="640"/>
      <c r="BO1362" s="642"/>
      <c r="BP1362" s="640"/>
      <c r="BQ1362" s="642"/>
      <c r="BR1362" s="640"/>
      <c r="BS1362" s="642"/>
      <c r="BT1362" s="640"/>
      <c r="BU1362" s="642"/>
      <c r="BV1362" s="643"/>
      <c r="BW1362" s="644"/>
      <c r="BX1362" s="776"/>
      <c r="BY1362" s="644"/>
      <c r="BZ1362" s="645"/>
      <c r="CA1362" s="338"/>
      <c r="CB1362" s="338"/>
      <c r="CC1362" s="338"/>
      <c r="CD1362" s="338"/>
      <c r="CE1362" s="338"/>
      <c r="CF1362" s="338"/>
    </row>
    <row r="1363" ht="15.75" customHeight="1">
      <c r="A1363" s="338"/>
      <c r="B1363" s="338"/>
      <c r="C1363" s="338"/>
      <c r="D1363" s="338"/>
      <c r="E1363" s="338"/>
      <c r="F1363" s="346"/>
      <c r="G1363" s="773">
        <f t="shared" ref="G1363:H1363" si="1190">L1363+N1363+P1363+R1363+T1363+V1363+X1363+Z1363+AB1363+AD1363+AF1363+AH1363+AJ1363+AL1363+AN1363+AP1363+AR1363+AT1363+AV1363+AX1363+AZ1363+BB1363+BD1363+BF1363+BH1363+BJ1363+BL1363+BN1363+BP1363+BR1363+BT1363</f>
        <v>0</v>
      </c>
      <c r="H1363" s="671">
        <f t="shared" si="1190"/>
        <v>0</v>
      </c>
      <c r="I1363" s="774">
        <f t="shared" si="1027"/>
        <v>0</v>
      </c>
      <c r="J1363" s="1193"/>
      <c r="K1363" s="407">
        <f t="shared" si="1028"/>
        <v>0</v>
      </c>
      <c r="L1363" s="640"/>
      <c r="M1363" s="642"/>
      <c r="N1363" s="640"/>
      <c r="O1363" s="642"/>
      <c r="P1363" s="640"/>
      <c r="Q1363" s="642"/>
      <c r="R1363" s="640"/>
      <c r="S1363" s="642"/>
      <c r="T1363" s="640"/>
      <c r="U1363" s="642"/>
      <c r="V1363" s="640"/>
      <c r="W1363" s="642"/>
      <c r="X1363" s="640"/>
      <c r="Y1363" s="642"/>
      <c r="Z1363" s="640"/>
      <c r="AA1363" s="642"/>
      <c r="AB1363" s="640"/>
      <c r="AC1363" s="642"/>
      <c r="AD1363" s="640"/>
      <c r="AE1363" s="642"/>
      <c r="AF1363" s="640"/>
      <c r="AG1363" s="642"/>
      <c r="AH1363" s="640"/>
      <c r="AI1363" s="642"/>
      <c r="AJ1363" s="640"/>
      <c r="AK1363" s="642"/>
      <c r="AL1363" s="640"/>
      <c r="AM1363" s="642"/>
      <c r="AN1363" s="640"/>
      <c r="AO1363" s="642"/>
      <c r="AP1363" s="646"/>
      <c r="AQ1363" s="642"/>
      <c r="AR1363" s="640"/>
      <c r="AS1363" s="642"/>
      <c r="AT1363" s="640"/>
      <c r="AU1363" s="642"/>
      <c r="AV1363" s="640"/>
      <c r="AW1363" s="642"/>
      <c r="AX1363" s="640"/>
      <c r="AY1363" s="642"/>
      <c r="AZ1363" s="640"/>
      <c r="BA1363" s="642"/>
      <c r="BB1363" s="640"/>
      <c r="BC1363" s="642"/>
      <c r="BD1363" s="640"/>
      <c r="BE1363" s="642"/>
      <c r="BF1363" s="640"/>
      <c r="BG1363" s="642"/>
      <c r="BH1363" s="640"/>
      <c r="BI1363" s="642"/>
      <c r="BJ1363" s="640"/>
      <c r="BK1363" s="642"/>
      <c r="BL1363" s="640"/>
      <c r="BM1363" s="642"/>
      <c r="BN1363" s="640"/>
      <c r="BO1363" s="642"/>
      <c r="BP1363" s="640"/>
      <c r="BQ1363" s="642"/>
      <c r="BR1363" s="640"/>
      <c r="BS1363" s="642"/>
      <c r="BT1363" s="640"/>
      <c r="BU1363" s="642"/>
      <c r="BV1363" s="643"/>
      <c r="BW1363" s="644"/>
      <c r="BX1363" s="776"/>
      <c r="BY1363" s="644"/>
      <c r="BZ1363" s="645"/>
      <c r="CA1363" s="338"/>
      <c r="CB1363" s="338"/>
      <c r="CC1363" s="338"/>
      <c r="CD1363" s="338"/>
      <c r="CE1363" s="338"/>
      <c r="CF1363" s="338"/>
    </row>
    <row r="1364" ht="15.75" customHeight="1">
      <c r="A1364" s="338"/>
      <c r="B1364" s="338"/>
      <c r="C1364" s="338"/>
      <c r="D1364" s="338"/>
      <c r="E1364" s="338"/>
      <c r="F1364" s="346"/>
      <c r="G1364" s="773">
        <f t="shared" ref="G1364:H1364" si="1191">L1364+N1364+P1364+R1364+T1364+V1364+X1364+Z1364+AB1364+AD1364+AF1364+AH1364+AJ1364+AL1364+AN1364+AP1364+AR1364+AT1364+AV1364+AX1364+AZ1364+BB1364+BD1364+BF1364+BH1364+BJ1364+BL1364+BN1364+BP1364+BR1364+BT1364</f>
        <v>0</v>
      </c>
      <c r="H1364" s="671">
        <f t="shared" si="1191"/>
        <v>0</v>
      </c>
      <c r="I1364" s="774">
        <f t="shared" si="1027"/>
        <v>0</v>
      </c>
      <c r="J1364" s="1193"/>
      <c r="K1364" s="407">
        <f t="shared" si="1028"/>
        <v>0</v>
      </c>
      <c r="L1364" s="640"/>
      <c r="M1364" s="642"/>
      <c r="N1364" s="640"/>
      <c r="O1364" s="642"/>
      <c r="P1364" s="640"/>
      <c r="Q1364" s="642"/>
      <c r="R1364" s="640"/>
      <c r="S1364" s="642"/>
      <c r="T1364" s="640"/>
      <c r="U1364" s="642"/>
      <c r="V1364" s="640"/>
      <c r="W1364" s="642"/>
      <c r="X1364" s="640"/>
      <c r="Y1364" s="642"/>
      <c r="Z1364" s="640"/>
      <c r="AA1364" s="642"/>
      <c r="AB1364" s="640"/>
      <c r="AC1364" s="642"/>
      <c r="AD1364" s="640"/>
      <c r="AE1364" s="642"/>
      <c r="AF1364" s="640"/>
      <c r="AG1364" s="642"/>
      <c r="AH1364" s="640"/>
      <c r="AI1364" s="642"/>
      <c r="AJ1364" s="640"/>
      <c r="AK1364" s="642"/>
      <c r="AL1364" s="640"/>
      <c r="AM1364" s="642"/>
      <c r="AN1364" s="640"/>
      <c r="AO1364" s="642"/>
      <c r="AP1364" s="646"/>
      <c r="AQ1364" s="642"/>
      <c r="AR1364" s="640"/>
      <c r="AS1364" s="642"/>
      <c r="AT1364" s="640"/>
      <c r="AU1364" s="642"/>
      <c r="AV1364" s="640"/>
      <c r="AW1364" s="642"/>
      <c r="AX1364" s="640"/>
      <c r="AY1364" s="642"/>
      <c r="AZ1364" s="640"/>
      <c r="BA1364" s="642"/>
      <c r="BB1364" s="640"/>
      <c r="BC1364" s="642"/>
      <c r="BD1364" s="640"/>
      <c r="BE1364" s="642"/>
      <c r="BF1364" s="640"/>
      <c r="BG1364" s="642"/>
      <c r="BH1364" s="640"/>
      <c r="BI1364" s="642"/>
      <c r="BJ1364" s="640"/>
      <c r="BK1364" s="642"/>
      <c r="BL1364" s="640"/>
      <c r="BM1364" s="642"/>
      <c r="BN1364" s="640"/>
      <c r="BO1364" s="642"/>
      <c r="BP1364" s="640"/>
      <c r="BQ1364" s="642"/>
      <c r="BR1364" s="640"/>
      <c r="BS1364" s="642"/>
      <c r="BT1364" s="640"/>
      <c r="BU1364" s="642"/>
      <c r="BV1364" s="643"/>
      <c r="BW1364" s="644"/>
      <c r="BX1364" s="776"/>
      <c r="BY1364" s="644"/>
      <c r="BZ1364" s="645"/>
      <c r="CA1364" s="338"/>
      <c r="CB1364" s="338"/>
      <c r="CC1364" s="338"/>
      <c r="CD1364" s="338"/>
      <c r="CE1364" s="338"/>
      <c r="CF1364" s="338"/>
    </row>
    <row r="1365" ht="15.75" customHeight="1">
      <c r="A1365" s="338"/>
      <c r="B1365" s="338"/>
      <c r="C1365" s="338"/>
      <c r="D1365" s="338"/>
      <c r="E1365" s="338"/>
      <c r="F1365" s="346"/>
      <c r="G1365" s="773">
        <f t="shared" ref="G1365:H1365" si="1192">L1365+N1365+P1365+R1365+T1365+V1365+X1365+Z1365+AB1365+AD1365+AF1365+AH1365+AJ1365+AL1365+AN1365+AP1365+AR1365+AT1365+AV1365+AX1365+AZ1365+BB1365+BD1365+BF1365+BH1365+BJ1365+BL1365+BN1365+BP1365+BR1365+BT1365</f>
        <v>0</v>
      </c>
      <c r="H1365" s="671">
        <f t="shared" si="1192"/>
        <v>0</v>
      </c>
      <c r="I1365" s="774">
        <f t="shared" si="1027"/>
        <v>0</v>
      </c>
      <c r="J1365" s="1193"/>
      <c r="K1365" s="407">
        <f t="shared" si="1028"/>
        <v>0</v>
      </c>
      <c r="L1365" s="640"/>
      <c r="M1365" s="642"/>
      <c r="N1365" s="640"/>
      <c r="O1365" s="642"/>
      <c r="P1365" s="640"/>
      <c r="Q1365" s="642"/>
      <c r="R1365" s="640"/>
      <c r="S1365" s="642"/>
      <c r="T1365" s="640"/>
      <c r="U1365" s="642"/>
      <c r="V1365" s="640"/>
      <c r="W1365" s="642"/>
      <c r="X1365" s="640"/>
      <c r="Y1365" s="642"/>
      <c r="Z1365" s="640"/>
      <c r="AA1365" s="642"/>
      <c r="AB1365" s="640"/>
      <c r="AC1365" s="642"/>
      <c r="AD1365" s="640"/>
      <c r="AE1365" s="642"/>
      <c r="AF1365" s="640"/>
      <c r="AG1365" s="642"/>
      <c r="AH1365" s="640"/>
      <c r="AI1365" s="642"/>
      <c r="AJ1365" s="640"/>
      <c r="AK1365" s="642"/>
      <c r="AL1365" s="640"/>
      <c r="AM1365" s="642"/>
      <c r="AN1365" s="640"/>
      <c r="AO1365" s="642"/>
      <c r="AP1365" s="646"/>
      <c r="AQ1365" s="642"/>
      <c r="AR1365" s="640"/>
      <c r="AS1365" s="642"/>
      <c r="AT1365" s="640"/>
      <c r="AU1365" s="642"/>
      <c r="AV1365" s="640"/>
      <c r="AW1365" s="642"/>
      <c r="AX1365" s="640"/>
      <c r="AY1365" s="642"/>
      <c r="AZ1365" s="640"/>
      <c r="BA1365" s="642"/>
      <c r="BB1365" s="640"/>
      <c r="BC1365" s="642"/>
      <c r="BD1365" s="640"/>
      <c r="BE1365" s="642"/>
      <c r="BF1365" s="640"/>
      <c r="BG1365" s="642"/>
      <c r="BH1365" s="640"/>
      <c r="BI1365" s="642"/>
      <c r="BJ1365" s="640"/>
      <c r="BK1365" s="642"/>
      <c r="BL1365" s="640"/>
      <c r="BM1365" s="642"/>
      <c r="BN1365" s="640"/>
      <c r="BO1365" s="642"/>
      <c r="BP1365" s="640"/>
      <c r="BQ1365" s="642"/>
      <c r="BR1365" s="640"/>
      <c r="BS1365" s="642"/>
      <c r="BT1365" s="640"/>
      <c r="BU1365" s="642"/>
      <c r="BV1365" s="643"/>
      <c r="BW1365" s="644"/>
      <c r="BX1365" s="776"/>
      <c r="BY1365" s="644"/>
      <c r="BZ1365" s="645"/>
      <c r="CA1365" s="338"/>
      <c r="CB1365" s="338"/>
      <c r="CC1365" s="338"/>
      <c r="CD1365" s="338"/>
      <c r="CE1365" s="338"/>
      <c r="CF1365" s="338"/>
    </row>
    <row r="1366" ht="15.75" customHeight="1">
      <c r="A1366" s="338"/>
      <c r="B1366" s="338"/>
      <c r="C1366" s="338"/>
      <c r="D1366" s="338"/>
      <c r="E1366" s="338"/>
      <c r="F1366" s="346"/>
      <c r="G1366" s="773">
        <f t="shared" ref="G1366:H1366" si="1193">L1366+N1366+P1366+R1366+T1366+V1366+X1366+Z1366+AB1366+AD1366+AF1366+AH1366+AJ1366+AL1366+AN1366+AP1366+AR1366+AT1366+AV1366+AX1366+AZ1366+BB1366+BD1366+BF1366+BH1366+BJ1366+BL1366+BN1366+BP1366+BR1366+BT1366</f>
        <v>0</v>
      </c>
      <c r="H1366" s="671">
        <f t="shared" si="1193"/>
        <v>0</v>
      </c>
      <c r="I1366" s="774">
        <f t="shared" si="1027"/>
        <v>0</v>
      </c>
      <c r="J1366" s="1193"/>
      <c r="K1366" s="407">
        <f t="shared" si="1028"/>
        <v>0</v>
      </c>
      <c r="L1366" s="640"/>
      <c r="M1366" s="642"/>
      <c r="N1366" s="640"/>
      <c r="O1366" s="642"/>
      <c r="P1366" s="640"/>
      <c r="Q1366" s="642"/>
      <c r="R1366" s="640"/>
      <c r="S1366" s="642"/>
      <c r="T1366" s="640"/>
      <c r="U1366" s="642"/>
      <c r="V1366" s="640"/>
      <c r="W1366" s="642"/>
      <c r="X1366" s="640"/>
      <c r="Y1366" s="642"/>
      <c r="Z1366" s="640"/>
      <c r="AA1366" s="642"/>
      <c r="AB1366" s="640"/>
      <c r="AC1366" s="642"/>
      <c r="AD1366" s="640"/>
      <c r="AE1366" s="642"/>
      <c r="AF1366" s="640"/>
      <c r="AG1366" s="642"/>
      <c r="AH1366" s="640"/>
      <c r="AI1366" s="642"/>
      <c r="AJ1366" s="640"/>
      <c r="AK1366" s="642"/>
      <c r="AL1366" s="640"/>
      <c r="AM1366" s="642"/>
      <c r="AN1366" s="640"/>
      <c r="AO1366" s="642"/>
      <c r="AP1366" s="646"/>
      <c r="AQ1366" s="642"/>
      <c r="AR1366" s="640"/>
      <c r="AS1366" s="642"/>
      <c r="AT1366" s="640"/>
      <c r="AU1366" s="642"/>
      <c r="AV1366" s="640"/>
      <c r="AW1366" s="642"/>
      <c r="AX1366" s="640"/>
      <c r="AY1366" s="642"/>
      <c r="AZ1366" s="640"/>
      <c r="BA1366" s="642"/>
      <c r="BB1366" s="640"/>
      <c r="BC1366" s="642"/>
      <c r="BD1366" s="640"/>
      <c r="BE1366" s="642"/>
      <c r="BF1366" s="640"/>
      <c r="BG1366" s="642"/>
      <c r="BH1366" s="640"/>
      <c r="BI1366" s="642"/>
      <c r="BJ1366" s="640"/>
      <c r="BK1366" s="642"/>
      <c r="BL1366" s="640"/>
      <c r="BM1366" s="642"/>
      <c r="BN1366" s="640"/>
      <c r="BO1366" s="642"/>
      <c r="BP1366" s="640"/>
      <c r="BQ1366" s="642"/>
      <c r="BR1366" s="640"/>
      <c r="BS1366" s="642"/>
      <c r="BT1366" s="640"/>
      <c r="BU1366" s="642"/>
      <c r="BV1366" s="643"/>
      <c r="BW1366" s="644"/>
      <c r="BX1366" s="776"/>
      <c r="BY1366" s="644"/>
      <c r="BZ1366" s="645"/>
      <c r="CA1366" s="338"/>
      <c r="CB1366" s="338"/>
      <c r="CC1366" s="338"/>
      <c r="CD1366" s="338"/>
      <c r="CE1366" s="338"/>
      <c r="CF1366" s="338"/>
    </row>
    <row r="1367" ht="15.75" customHeight="1">
      <c r="A1367" s="338"/>
      <c r="B1367" s="338"/>
      <c r="C1367" s="338"/>
      <c r="D1367" s="338"/>
      <c r="E1367" s="338"/>
      <c r="F1367" s="346"/>
      <c r="G1367" s="773">
        <f t="shared" ref="G1367:H1367" si="1194">L1367+N1367+P1367+R1367+T1367+V1367+X1367+Z1367+AB1367+AD1367+AF1367+AH1367+AJ1367+AL1367+AN1367+AP1367+AR1367+AT1367+AV1367+AX1367+AZ1367+BB1367+BD1367+BF1367+BH1367+BJ1367+BL1367+BN1367+BP1367+BR1367+BT1367</f>
        <v>0</v>
      </c>
      <c r="H1367" s="671">
        <f t="shared" si="1194"/>
        <v>0</v>
      </c>
      <c r="I1367" s="774">
        <f t="shared" si="1027"/>
        <v>0</v>
      </c>
      <c r="J1367" s="1193"/>
      <c r="K1367" s="407">
        <f t="shared" si="1028"/>
        <v>0</v>
      </c>
      <c r="L1367" s="640"/>
      <c r="M1367" s="642"/>
      <c r="N1367" s="640"/>
      <c r="O1367" s="642"/>
      <c r="P1367" s="640"/>
      <c r="Q1367" s="642"/>
      <c r="R1367" s="640"/>
      <c r="S1367" s="642"/>
      <c r="T1367" s="640"/>
      <c r="U1367" s="642"/>
      <c r="V1367" s="640"/>
      <c r="W1367" s="642"/>
      <c r="X1367" s="640"/>
      <c r="Y1367" s="642"/>
      <c r="Z1367" s="640"/>
      <c r="AA1367" s="642"/>
      <c r="AB1367" s="640"/>
      <c r="AC1367" s="642"/>
      <c r="AD1367" s="640"/>
      <c r="AE1367" s="642"/>
      <c r="AF1367" s="640"/>
      <c r="AG1367" s="642"/>
      <c r="AH1367" s="640"/>
      <c r="AI1367" s="642"/>
      <c r="AJ1367" s="640"/>
      <c r="AK1367" s="642"/>
      <c r="AL1367" s="640"/>
      <c r="AM1367" s="642"/>
      <c r="AN1367" s="640"/>
      <c r="AO1367" s="642"/>
      <c r="AP1367" s="646"/>
      <c r="AQ1367" s="642"/>
      <c r="AR1367" s="640"/>
      <c r="AS1367" s="642"/>
      <c r="AT1367" s="640"/>
      <c r="AU1367" s="642"/>
      <c r="AV1367" s="640"/>
      <c r="AW1367" s="642"/>
      <c r="AX1367" s="640"/>
      <c r="AY1367" s="642"/>
      <c r="AZ1367" s="640"/>
      <c r="BA1367" s="642"/>
      <c r="BB1367" s="640"/>
      <c r="BC1367" s="642"/>
      <c r="BD1367" s="640"/>
      <c r="BE1367" s="642"/>
      <c r="BF1367" s="640"/>
      <c r="BG1367" s="642"/>
      <c r="BH1367" s="640"/>
      <c r="BI1367" s="642"/>
      <c r="BJ1367" s="640"/>
      <c r="BK1367" s="642"/>
      <c r="BL1367" s="640"/>
      <c r="BM1367" s="642"/>
      <c r="BN1367" s="640"/>
      <c r="BO1367" s="642"/>
      <c r="BP1367" s="640"/>
      <c r="BQ1367" s="642"/>
      <c r="BR1367" s="640"/>
      <c r="BS1367" s="642"/>
      <c r="BT1367" s="640"/>
      <c r="BU1367" s="642"/>
      <c r="BV1367" s="643"/>
      <c r="BW1367" s="644"/>
      <c r="BX1367" s="776"/>
      <c r="BY1367" s="644"/>
      <c r="BZ1367" s="645"/>
      <c r="CA1367" s="338"/>
      <c r="CB1367" s="338"/>
      <c r="CC1367" s="338"/>
      <c r="CD1367" s="338"/>
      <c r="CE1367" s="338"/>
      <c r="CF1367" s="338"/>
    </row>
    <row r="1368" ht="15.75" customHeight="1">
      <c r="A1368" s="338"/>
      <c r="B1368" s="338"/>
      <c r="C1368" s="338"/>
      <c r="D1368" s="338"/>
      <c r="E1368" s="338"/>
      <c r="F1368" s="346"/>
      <c r="G1368" s="773">
        <f t="shared" ref="G1368:H1368" si="1195">L1368+N1368+P1368+R1368+T1368+V1368+X1368+Z1368+AB1368+AD1368+AF1368+AH1368+AJ1368+AL1368+AN1368+AP1368+AR1368+AT1368+AV1368+AX1368+AZ1368+BB1368+BD1368+BF1368+BH1368+BJ1368+BL1368+BN1368+BP1368+BR1368+BT1368</f>
        <v>0</v>
      </c>
      <c r="H1368" s="671">
        <f t="shared" si="1195"/>
        <v>0</v>
      </c>
      <c r="I1368" s="774">
        <f t="shared" si="1027"/>
        <v>0</v>
      </c>
      <c r="J1368" s="1193"/>
      <c r="K1368" s="407">
        <f t="shared" si="1028"/>
        <v>0</v>
      </c>
      <c r="L1368" s="640"/>
      <c r="M1368" s="642"/>
      <c r="N1368" s="640"/>
      <c r="O1368" s="642"/>
      <c r="P1368" s="640"/>
      <c r="Q1368" s="642"/>
      <c r="R1368" s="640"/>
      <c r="S1368" s="642"/>
      <c r="T1368" s="640"/>
      <c r="U1368" s="642"/>
      <c r="V1368" s="640"/>
      <c r="W1368" s="642"/>
      <c r="X1368" s="640"/>
      <c r="Y1368" s="642"/>
      <c r="Z1368" s="640"/>
      <c r="AA1368" s="642"/>
      <c r="AB1368" s="640"/>
      <c r="AC1368" s="642"/>
      <c r="AD1368" s="640"/>
      <c r="AE1368" s="642"/>
      <c r="AF1368" s="640"/>
      <c r="AG1368" s="642"/>
      <c r="AH1368" s="640"/>
      <c r="AI1368" s="642"/>
      <c r="AJ1368" s="640"/>
      <c r="AK1368" s="642"/>
      <c r="AL1368" s="640"/>
      <c r="AM1368" s="642"/>
      <c r="AN1368" s="640"/>
      <c r="AO1368" s="642"/>
      <c r="AP1368" s="646"/>
      <c r="AQ1368" s="642"/>
      <c r="AR1368" s="640"/>
      <c r="AS1368" s="642"/>
      <c r="AT1368" s="640"/>
      <c r="AU1368" s="642"/>
      <c r="AV1368" s="640"/>
      <c r="AW1368" s="642"/>
      <c r="AX1368" s="640"/>
      <c r="AY1368" s="642"/>
      <c r="AZ1368" s="640"/>
      <c r="BA1368" s="642"/>
      <c r="BB1368" s="640"/>
      <c r="BC1368" s="642"/>
      <c r="BD1368" s="640"/>
      <c r="BE1368" s="642"/>
      <c r="BF1368" s="640"/>
      <c r="BG1368" s="642"/>
      <c r="BH1368" s="640"/>
      <c r="BI1368" s="642"/>
      <c r="BJ1368" s="640"/>
      <c r="BK1368" s="642"/>
      <c r="BL1368" s="640"/>
      <c r="BM1368" s="642"/>
      <c r="BN1368" s="640"/>
      <c r="BO1368" s="642"/>
      <c r="BP1368" s="640"/>
      <c r="BQ1368" s="642"/>
      <c r="BR1368" s="640"/>
      <c r="BS1368" s="642"/>
      <c r="BT1368" s="640"/>
      <c r="BU1368" s="642"/>
      <c r="BV1368" s="643"/>
      <c r="BW1368" s="644"/>
      <c r="BX1368" s="776"/>
      <c r="BY1368" s="644"/>
      <c r="BZ1368" s="645"/>
      <c r="CA1368" s="338"/>
      <c r="CB1368" s="338"/>
      <c r="CC1368" s="338"/>
      <c r="CD1368" s="338"/>
      <c r="CE1368" s="338"/>
      <c r="CF1368" s="338"/>
    </row>
    <row r="1369" ht="15.75" customHeight="1">
      <c r="A1369" s="338"/>
      <c r="B1369" s="338"/>
      <c r="C1369" s="338"/>
      <c r="D1369" s="338"/>
      <c r="E1369" s="338"/>
      <c r="F1369" s="346"/>
      <c r="G1369" s="773">
        <f t="shared" ref="G1369:H1369" si="1196">L1369+N1369+P1369+R1369+T1369+V1369+X1369+Z1369+AB1369+AD1369+AF1369+AH1369+AJ1369+AL1369+AN1369+AP1369+AR1369+AT1369+AV1369+AX1369+AZ1369+BB1369+BD1369+BF1369+BH1369+BJ1369+BL1369+BN1369+BP1369+BR1369+BT1369</f>
        <v>0</v>
      </c>
      <c r="H1369" s="671">
        <f t="shared" si="1196"/>
        <v>0</v>
      </c>
      <c r="I1369" s="774">
        <f t="shared" si="1027"/>
        <v>0</v>
      </c>
      <c r="J1369" s="1193"/>
      <c r="K1369" s="407">
        <f t="shared" si="1028"/>
        <v>0</v>
      </c>
      <c r="L1369" s="640"/>
      <c r="M1369" s="642"/>
      <c r="N1369" s="640"/>
      <c r="O1369" s="642"/>
      <c r="P1369" s="640"/>
      <c r="Q1369" s="642"/>
      <c r="R1369" s="640"/>
      <c r="S1369" s="642"/>
      <c r="T1369" s="640"/>
      <c r="U1369" s="642"/>
      <c r="V1369" s="640"/>
      <c r="W1369" s="642"/>
      <c r="X1369" s="640"/>
      <c r="Y1369" s="642"/>
      <c r="Z1369" s="640"/>
      <c r="AA1369" s="642"/>
      <c r="AB1369" s="640"/>
      <c r="AC1369" s="642"/>
      <c r="AD1369" s="640"/>
      <c r="AE1369" s="642"/>
      <c r="AF1369" s="640"/>
      <c r="AG1369" s="642"/>
      <c r="AH1369" s="640"/>
      <c r="AI1369" s="642"/>
      <c r="AJ1369" s="640"/>
      <c r="AK1369" s="642"/>
      <c r="AL1369" s="640"/>
      <c r="AM1369" s="642"/>
      <c r="AN1369" s="640"/>
      <c r="AO1369" s="642"/>
      <c r="AP1369" s="646"/>
      <c r="AQ1369" s="642"/>
      <c r="AR1369" s="640"/>
      <c r="AS1369" s="642"/>
      <c r="AT1369" s="640"/>
      <c r="AU1369" s="642"/>
      <c r="AV1369" s="640"/>
      <c r="AW1369" s="642"/>
      <c r="AX1369" s="640"/>
      <c r="AY1369" s="642"/>
      <c r="AZ1369" s="640"/>
      <c r="BA1369" s="642"/>
      <c r="BB1369" s="640"/>
      <c r="BC1369" s="642"/>
      <c r="BD1369" s="640"/>
      <c r="BE1369" s="642"/>
      <c r="BF1369" s="640"/>
      <c r="BG1369" s="642"/>
      <c r="BH1369" s="640"/>
      <c r="BI1369" s="642"/>
      <c r="BJ1369" s="640"/>
      <c r="BK1369" s="642"/>
      <c r="BL1369" s="640"/>
      <c r="BM1369" s="642"/>
      <c r="BN1369" s="640"/>
      <c r="BO1369" s="642"/>
      <c r="BP1369" s="640"/>
      <c r="BQ1369" s="642"/>
      <c r="BR1369" s="640"/>
      <c r="BS1369" s="642"/>
      <c r="BT1369" s="640"/>
      <c r="BU1369" s="642"/>
      <c r="BV1369" s="643"/>
      <c r="BW1369" s="644"/>
      <c r="BX1369" s="776"/>
      <c r="BY1369" s="644"/>
      <c r="BZ1369" s="645"/>
      <c r="CA1369" s="338"/>
      <c r="CB1369" s="338"/>
      <c r="CC1369" s="338"/>
      <c r="CD1369" s="338"/>
      <c r="CE1369" s="338"/>
      <c r="CF1369" s="338"/>
    </row>
    <row r="1370" ht="15.75" customHeight="1">
      <c r="A1370" s="338"/>
      <c r="B1370" s="338"/>
      <c r="C1370" s="338"/>
      <c r="D1370" s="338"/>
      <c r="E1370" s="338"/>
      <c r="F1370" s="346"/>
      <c r="G1370" s="773">
        <f t="shared" ref="G1370:H1370" si="1197">L1370+N1370+P1370+R1370+T1370+V1370+X1370+Z1370+AB1370+AD1370+AF1370+AH1370+AJ1370+AL1370+AN1370+AP1370+AR1370+AT1370+AV1370+AX1370+AZ1370+BB1370+BD1370+BF1370+BH1370+BJ1370+BL1370+BN1370+BP1370+BR1370+BT1370</f>
        <v>0</v>
      </c>
      <c r="H1370" s="671">
        <f t="shared" si="1197"/>
        <v>0</v>
      </c>
      <c r="I1370" s="774">
        <f t="shared" si="1027"/>
        <v>0</v>
      </c>
      <c r="J1370" s="1193"/>
      <c r="K1370" s="407">
        <f t="shared" si="1028"/>
        <v>0</v>
      </c>
      <c r="L1370" s="640"/>
      <c r="M1370" s="642"/>
      <c r="N1370" s="640"/>
      <c r="O1370" s="642"/>
      <c r="P1370" s="640"/>
      <c r="Q1370" s="642"/>
      <c r="R1370" s="640"/>
      <c r="S1370" s="642"/>
      <c r="T1370" s="640"/>
      <c r="U1370" s="642"/>
      <c r="V1370" s="640"/>
      <c r="W1370" s="642"/>
      <c r="X1370" s="640"/>
      <c r="Y1370" s="642"/>
      <c r="Z1370" s="640"/>
      <c r="AA1370" s="642"/>
      <c r="AB1370" s="640"/>
      <c r="AC1370" s="642"/>
      <c r="AD1370" s="640"/>
      <c r="AE1370" s="642"/>
      <c r="AF1370" s="640"/>
      <c r="AG1370" s="642"/>
      <c r="AH1370" s="640"/>
      <c r="AI1370" s="642"/>
      <c r="AJ1370" s="640"/>
      <c r="AK1370" s="642"/>
      <c r="AL1370" s="640"/>
      <c r="AM1370" s="642"/>
      <c r="AN1370" s="640"/>
      <c r="AO1370" s="642"/>
      <c r="AP1370" s="646"/>
      <c r="AQ1370" s="642"/>
      <c r="AR1370" s="640"/>
      <c r="AS1370" s="642"/>
      <c r="AT1370" s="640"/>
      <c r="AU1370" s="642"/>
      <c r="AV1370" s="640"/>
      <c r="AW1370" s="642"/>
      <c r="AX1370" s="640"/>
      <c r="AY1370" s="642"/>
      <c r="AZ1370" s="640"/>
      <c r="BA1370" s="642"/>
      <c r="BB1370" s="640"/>
      <c r="BC1370" s="642"/>
      <c r="BD1370" s="640"/>
      <c r="BE1370" s="642"/>
      <c r="BF1370" s="640"/>
      <c r="BG1370" s="642"/>
      <c r="BH1370" s="640"/>
      <c r="BI1370" s="642"/>
      <c r="BJ1370" s="640"/>
      <c r="BK1370" s="642"/>
      <c r="BL1370" s="640"/>
      <c r="BM1370" s="642"/>
      <c r="BN1370" s="640"/>
      <c r="BO1370" s="642"/>
      <c r="BP1370" s="640"/>
      <c r="BQ1370" s="642"/>
      <c r="BR1370" s="640"/>
      <c r="BS1370" s="642"/>
      <c r="BT1370" s="640"/>
      <c r="BU1370" s="642"/>
      <c r="BV1370" s="643"/>
      <c r="BW1370" s="644"/>
      <c r="BX1370" s="776"/>
      <c r="BY1370" s="644"/>
      <c r="BZ1370" s="645"/>
      <c r="CA1370" s="338"/>
      <c r="CB1370" s="338"/>
      <c r="CC1370" s="338"/>
      <c r="CD1370" s="338"/>
      <c r="CE1370" s="338"/>
      <c r="CF1370" s="338"/>
    </row>
    <row r="1371" ht="15.75" customHeight="1">
      <c r="A1371" s="338"/>
      <c r="B1371" s="338"/>
      <c r="C1371" s="338"/>
      <c r="D1371" s="338"/>
      <c r="E1371" s="338"/>
      <c r="F1371" s="346"/>
      <c r="G1371" s="773">
        <f t="shared" ref="G1371:H1371" si="1198">L1371+N1371+P1371+R1371+T1371+V1371+X1371+Z1371+AB1371+AD1371+AF1371+AH1371+AJ1371+AL1371+AN1371+AP1371+AR1371+AT1371+AV1371+AX1371+AZ1371+BB1371+BD1371+BF1371+BH1371+BJ1371+BL1371+BN1371+BP1371+BR1371+BT1371</f>
        <v>0</v>
      </c>
      <c r="H1371" s="671">
        <f t="shared" si="1198"/>
        <v>0</v>
      </c>
      <c r="I1371" s="774">
        <f t="shared" si="1027"/>
        <v>0</v>
      </c>
      <c r="J1371" s="1193"/>
      <c r="K1371" s="407">
        <f t="shared" si="1028"/>
        <v>0</v>
      </c>
      <c r="L1371" s="640"/>
      <c r="M1371" s="642"/>
      <c r="N1371" s="640"/>
      <c r="O1371" s="642"/>
      <c r="P1371" s="640"/>
      <c r="Q1371" s="642"/>
      <c r="R1371" s="640"/>
      <c r="S1371" s="642"/>
      <c r="T1371" s="640"/>
      <c r="U1371" s="642"/>
      <c r="V1371" s="640"/>
      <c r="W1371" s="642"/>
      <c r="X1371" s="640"/>
      <c r="Y1371" s="642"/>
      <c r="Z1371" s="640"/>
      <c r="AA1371" s="642"/>
      <c r="AB1371" s="640"/>
      <c r="AC1371" s="642"/>
      <c r="AD1371" s="640"/>
      <c r="AE1371" s="642"/>
      <c r="AF1371" s="640"/>
      <c r="AG1371" s="642"/>
      <c r="AH1371" s="640"/>
      <c r="AI1371" s="642"/>
      <c r="AJ1371" s="640"/>
      <c r="AK1371" s="642"/>
      <c r="AL1371" s="640"/>
      <c r="AM1371" s="642"/>
      <c r="AN1371" s="640"/>
      <c r="AO1371" s="642"/>
      <c r="AP1371" s="646"/>
      <c r="AQ1371" s="642"/>
      <c r="AR1371" s="640"/>
      <c r="AS1371" s="642"/>
      <c r="AT1371" s="640"/>
      <c r="AU1371" s="642"/>
      <c r="AV1371" s="640"/>
      <c r="AW1371" s="642"/>
      <c r="AX1371" s="640"/>
      <c r="AY1371" s="642"/>
      <c r="AZ1371" s="640"/>
      <c r="BA1371" s="642"/>
      <c r="BB1371" s="640"/>
      <c r="BC1371" s="642"/>
      <c r="BD1371" s="640"/>
      <c r="BE1371" s="642"/>
      <c r="BF1371" s="640"/>
      <c r="BG1371" s="642"/>
      <c r="BH1371" s="640"/>
      <c r="BI1371" s="642"/>
      <c r="BJ1371" s="640"/>
      <c r="BK1371" s="642"/>
      <c r="BL1371" s="640"/>
      <c r="BM1371" s="642"/>
      <c r="BN1371" s="640"/>
      <c r="BO1371" s="642"/>
      <c r="BP1371" s="640"/>
      <c r="BQ1371" s="642"/>
      <c r="BR1371" s="640"/>
      <c r="BS1371" s="642"/>
      <c r="BT1371" s="640"/>
      <c r="BU1371" s="642"/>
      <c r="BV1371" s="643"/>
      <c r="BW1371" s="644"/>
      <c r="BX1371" s="776"/>
      <c r="BY1371" s="644"/>
      <c r="BZ1371" s="645"/>
      <c r="CA1371" s="338"/>
      <c r="CB1371" s="338"/>
      <c r="CC1371" s="338"/>
      <c r="CD1371" s="338"/>
      <c r="CE1371" s="338"/>
      <c r="CF1371" s="338"/>
    </row>
    <row r="1372" ht="15.75" customHeight="1">
      <c r="A1372" s="338"/>
      <c r="B1372" s="338"/>
      <c r="C1372" s="338"/>
      <c r="D1372" s="338"/>
      <c r="E1372" s="338"/>
      <c r="F1372" s="346"/>
      <c r="G1372" s="773">
        <f t="shared" ref="G1372:H1372" si="1199">L1372+N1372+P1372+R1372+T1372+V1372+X1372+Z1372+AB1372+AD1372+AF1372+AH1372+AJ1372+AL1372+AN1372+AP1372+AR1372+AT1372+AV1372+AX1372+AZ1372+BB1372+BD1372+BF1372+BH1372+BJ1372+BL1372+BN1372+BP1372+BR1372+BT1372</f>
        <v>0</v>
      </c>
      <c r="H1372" s="671">
        <f t="shared" si="1199"/>
        <v>0</v>
      </c>
      <c r="I1372" s="774">
        <f t="shared" si="1027"/>
        <v>0</v>
      </c>
      <c r="J1372" s="1193"/>
      <c r="K1372" s="407">
        <f t="shared" si="1028"/>
        <v>0</v>
      </c>
      <c r="L1372" s="640"/>
      <c r="M1372" s="642"/>
      <c r="N1372" s="640"/>
      <c r="O1372" s="642"/>
      <c r="P1372" s="640"/>
      <c r="Q1372" s="642"/>
      <c r="R1372" s="640"/>
      <c r="S1372" s="642"/>
      <c r="T1372" s="640"/>
      <c r="U1372" s="642"/>
      <c r="V1372" s="640"/>
      <c r="W1372" s="642"/>
      <c r="X1372" s="640"/>
      <c r="Y1372" s="642"/>
      <c r="Z1372" s="640"/>
      <c r="AA1372" s="642"/>
      <c r="AB1372" s="640"/>
      <c r="AC1372" s="642"/>
      <c r="AD1372" s="640"/>
      <c r="AE1372" s="642"/>
      <c r="AF1372" s="640"/>
      <c r="AG1372" s="642"/>
      <c r="AH1372" s="640"/>
      <c r="AI1372" s="642"/>
      <c r="AJ1372" s="640"/>
      <c r="AK1372" s="642"/>
      <c r="AL1372" s="640"/>
      <c r="AM1372" s="642"/>
      <c r="AN1372" s="640"/>
      <c r="AO1372" s="642"/>
      <c r="AP1372" s="646"/>
      <c r="AQ1372" s="642"/>
      <c r="AR1372" s="640"/>
      <c r="AS1372" s="642"/>
      <c r="AT1372" s="640"/>
      <c r="AU1372" s="642"/>
      <c r="AV1372" s="640"/>
      <c r="AW1372" s="642"/>
      <c r="AX1372" s="640"/>
      <c r="AY1372" s="642"/>
      <c r="AZ1372" s="640"/>
      <c r="BA1372" s="642"/>
      <c r="BB1372" s="640"/>
      <c r="BC1372" s="642"/>
      <c r="BD1372" s="640"/>
      <c r="BE1372" s="642"/>
      <c r="BF1372" s="640"/>
      <c r="BG1372" s="642"/>
      <c r="BH1372" s="640"/>
      <c r="BI1372" s="642"/>
      <c r="BJ1372" s="640"/>
      <c r="BK1372" s="642"/>
      <c r="BL1372" s="640"/>
      <c r="BM1372" s="642"/>
      <c r="BN1372" s="640"/>
      <c r="BO1372" s="642"/>
      <c r="BP1372" s="640"/>
      <c r="BQ1372" s="642"/>
      <c r="BR1372" s="640"/>
      <c r="BS1372" s="642"/>
      <c r="BT1372" s="640"/>
      <c r="BU1372" s="642"/>
      <c r="BV1372" s="643"/>
      <c r="BW1372" s="644"/>
      <c r="BX1372" s="776"/>
      <c r="BY1372" s="644"/>
      <c r="BZ1372" s="645"/>
      <c r="CA1372" s="338"/>
      <c r="CB1372" s="338"/>
      <c r="CC1372" s="338"/>
      <c r="CD1372" s="338"/>
      <c r="CE1372" s="338"/>
      <c r="CF1372" s="338"/>
    </row>
    <row r="1373" ht="15.75" customHeight="1">
      <c r="A1373" s="338"/>
      <c r="B1373" s="338"/>
      <c r="C1373" s="338"/>
      <c r="D1373" s="338"/>
      <c r="E1373" s="338"/>
      <c r="F1373" s="346"/>
      <c r="G1373" s="773">
        <f t="shared" ref="G1373:H1373" si="1200">L1373+N1373+P1373+R1373+T1373+V1373+X1373+Z1373+AB1373+AD1373+AF1373+AH1373+AJ1373+AL1373+AN1373+AP1373+AR1373+AT1373+AV1373+AX1373+AZ1373+BB1373+BD1373+BF1373+BH1373+BJ1373+BL1373+BN1373+BP1373+BR1373+BT1373</f>
        <v>0</v>
      </c>
      <c r="H1373" s="671">
        <f t="shared" si="1200"/>
        <v>0</v>
      </c>
      <c r="I1373" s="774">
        <f t="shared" si="1027"/>
        <v>0</v>
      </c>
      <c r="J1373" s="1193"/>
      <c r="K1373" s="407">
        <f t="shared" si="1028"/>
        <v>0</v>
      </c>
      <c r="L1373" s="640"/>
      <c r="M1373" s="642"/>
      <c r="N1373" s="640"/>
      <c r="O1373" s="642"/>
      <c r="P1373" s="640"/>
      <c r="Q1373" s="642"/>
      <c r="R1373" s="640"/>
      <c r="S1373" s="642"/>
      <c r="T1373" s="640"/>
      <c r="U1373" s="642"/>
      <c r="V1373" s="640"/>
      <c r="W1373" s="642"/>
      <c r="X1373" s="640"/>
      <c r="Y1373" s="642"/>
      <c r="Z1373" s="640"/>
      <c r="AA1373" s="642"/>
      <c r="AB1373" s="640"/>
      <c r="AC1373" s="642"/>
      <c r="AD1373" s="640"/>
      <c r="AE1373" s="642"/>
      <c r="AF1373" s="640"/>
      <c r="AG1373" s="642"/>
      <c r="AH1373" s="640"/>
      <c r="AI1373" s="642"/>
      <c r="AJ1373" s="640"/>
      <c r="AK1373" s="642"/>
      <c r="AL1373" s="640"/>
      <c r="AM1373" s="642"/>
      <c r="AN1373" s="640"/>
      <c r="AO1373" s="642"/>
      <c r="AP1373" s="646"/>
      <c r="AQ1373" s="642"/>
      <c r="AR1373" s="640"/>
      <c r="AS1373" s="642"/>
      <c r="AT1373" s="640"/>
      <c r="AU1373" s="642"/>
      <c r="AV1373" s="640"/>
      <c r="AW1373" s="642"/>
      <c r="AX1373" s="640"/>
      <c r="AY1373" s="642"/>
      <c r="AZ1373" s="640"/>
      <c r="BA1373" s="642"/>
      <c r="BB1373" s="640"/>
      <c r="BC1373" s="642"/>
      <c r="BD1373" s="640"/>
      <c r="BE1373" s="642"/>
      <c r="BF1373" s="640"/>
      <c r="BG1373" s="642"/>
      <c r="BH1373" s="640"/>
      <c r="BI1373" s="642"/>
      <c r="BJ1373" s="640"/>
      <c r="BK1373" s="642"/>
      <c r="BL1373" s="640"/>
      <c r="BM1373" s="642"/>
      <c r="BN1373" s="640"/>
      <c r="BO1373" s="642"/>
      <c r="BP1373" s="640"/>
      <c r="BQ1373" s="642"/>
      <c r="BR1373" s="640"/>
      <c r="BS1373" s="642"/>
      <c r="BT1373" s="640"/>
      <c r="BU1373" s="642"/>
      <c r="BV1373" s="643"/>
      <c r="BW1373" s="644"/>
      <c r="BX1373" s="776"/>
      <c r="BY1373" s="644"/>
      <c r="BZ1373" s="645"/>
      <c r="CA1373" s="338"/>
      <c r="CB1373" s="338"/>
      <c r="CC1373" s="338"/>
      <c r="CD1373" s="338"/>
      <c r="CE1373" s="338"/>
      <c r="CF1373" s="338"/>
    </row>
    <row r="1374" ht="15.75" customHeight="1">
      <c r="A1374" s="338"/>
      <c r="B1374" s="338"/>
      <c r="C1374" s="338"/>
      <c r="D1374" s="338"/>
      <c r="E1374" s="338"/>
      <c r="F1374" s="346"/>
      <c r="G1374" s="773">
        <f t="shared" ref="G1374:H1374" si="1201">L1374+N1374+P1374+R1374+T1374+V1374+X1374+Z1374+AB1374+AD1374+AF1374+AH1374+AJ1374+AL1374+AN1374+AP1374+AR1374+AT1374+AV1374+AX1374+AZ1374+BB1374+BD1374+BF1374+BH1374+BJ1374+BL1374+BN1374+BP1374+BR1374+BT1374</f>
        <v>0</v>
      </c>
      <c r="H1374" s="671">
        <f t="shared" si="1201"/>
        <v>0</v>
      </c>
      <c r="I1374" s="774">
        <f t="shared" si="1027"/>
        <v>0</v>
      </c>
      <c r="J1374" s="1193"/>
      <c r="K1374" s="407">
        <f t="shared" si="1028"/>
        <v>0</v>
      </c>
      <c r="L1374" s="640"/>
      <c r="M1374" s="642"/>
      <c r="N1374" s="640"/>
      <c r="O1374" s="642"/>
      <c r="P1374" s="640"/>
      <c r="Q1374" s="642"/>
      <c r="R1374" s="640"/>
      <c r="S1374" s="642"/>
      <c r="T1374" s="640"/>
      <c r="U1374" s="642"/>
      <c r="V1374" s="640"/>
      <c r="W1374" s="642"/>
      <c r="X1374" s="640"/>
      <c r="Y1374" s="642"/>
      <c r="Z1374" s="640"/>
      <c r="AA1374" s="642"/>
      <c r="AB1374" s="640"/>
      <c r="AC1374" s="642"/>
      <c r="AD1374" s="640"/>
      <c r="AE1374" s="642"/>
      <c r="AF1374" s="640"/>
      <c r="AG1374" s="642"/>
      <c r="AH1374" s="640"/>
      <c r="AI1374" s="642"/>
      <c r="AJ1374" s="640"/>
      <c r="AK1374" s="642"/>
      <c r="AL1374" s="640"/>
      <c r="AM1374" s="642"/>
      <c r="AN1374" s="640"/>
      <c r="AO1374" s="642"/>
      <c r="AP1374" s="646"/>
      <c r="AQ1374" s="642"/>
      <c r="AR1374" s="640"/>
      <c r="AS1374" s="642"/>
      <c r="AT1374" s="640"/>
      <c r="AU1374" s="642"/>
      <c r="AV1374" s="640"/>
      <c r="AW1374" s="642"/>
      <c r="AX1374" s="640"/>
      <c r="AY1374" s="642"/>
      <c r="AZ1374" s="640"/>
      <c r="BA1374" s="642"/>
      <c r="BB1374" s="640"/>
      <c r="BC1374" s="642"/>
      <c r="BD1374" s="640"/>
      <c r="BE1374" s="642"/>
      <c r="BF1374" s="640"/>
      <c r="BG1374" s="642"/>
      <c r="BH1374" s="640"/>
      <c r="BI1374" s="642"/>
      <c r="BJ1374" s="640"/>
      <c r="BK1374" s="642"/>
      <c r="BL1374" s="640"/>
      <c r="BM1374" s="642"/>
      <c r="BN1374" s="640"/>
      <c r="BO1374" s="642"/>
      <c r="BP1374" s="640"/>
      <c r="BQ1374" s="642"/>
      <c r="BR1374" s="640"/>
      <c r="BS1374" s="642"/>
      <c r="BT1374" s="640"/>
      <c r="BU1374" s="642"/>
      <c r="BV1374" s="643"/>
      <c r="BW1374" s="644"/>
      <c r="BX1374" s="776"/>
      <c r="BY1374" s="644"/>
      <c r="BZ1374" s="645"/>
      <c r="CA1374" s="338"/>
      <c r="CB1374" s="338"/>
      <c r="CC1374" s="338"/>
      <c r="CD1374" s="338"/>
      <c r="CE1374" s="338"/>
      <c r="CF1374" s="338"/>
    </row>
    <row r="1375" ht="15.75" customHeight="1">
      <c r="A1375" s="338"/>
      <c r="B1375" s="338"/>
      <c r="C1375" s="338"/>
      <c r="D1375" s="338"/>
      <c r="E1375" s="338"/>
      <c r="F1375" s="346"/>
      <c r="G1375" s="773">
        <f t="shared" ref="G1375:H1375" si="1202">L1375+N1375+P1375+R1375+T1375+V1375+X1375+Z1375+AB1375+AD1375+AF1375+AH1375+AJ1375+AL1375+AN1375+AP1375+AR1375+AT1375+AV1375+AX1375+AZ1375+BB1375+BD1375+BF1375+BH1375+BJ1375+BL1375+BN1375+BP1375+BR1375+BT1375</f>
        <v>0</v>
      </c>
      <c r="H1375" s="671">
        <f t="shared" si="1202"/>
        <v>0</v>
      </c>
      <c r="I1375" s="774">
        <f t="shared" si="1027"/>
        <v>0</v>
      </c>
      <c r="J1375" s="1193"/>
      <c r="K1375" s="407">
        <f t="shared" si="1028"/>
        <v>0</v>
      </c>
      <c r="L1375" s="640"/>
      <c r="M1375" s="642"/>
      <c r="N1375" s="640"/>
      <c r="O1375" s="642"/>
      <c r="P1375" s="640"/>
      <c r="Q1375" s="642"/>
      <c r="R1375" s="640"/>
      <c r="S1375" s="642"/>
      <c r="T1375" s="640"/>
      <c r="U1375" s="642"/>
      <c r="V1375" s="640"/>
      <c r="W1375" s="642"/>
      <c r="X1375" s="640"/>
      <c r="Y1375" s="642"/>
      <c r="Z1375" s="640"/>
      <c r="AA1375" s="642"/>
      <c r="AB1375" s="640"/>
      <c r="AC1375" s="642"/>
      <c r="AD1375" s="640"/>
      <c r="AE1375" s="642"/>
      <c r="AF1375" s="640"/>
      <c r="AG1375" s="642"/>
      <c r="AH1375" s="640"/>
      <c r="AI1375" s="642"/>
      <c r="AJ1375" s="640"/>
      <c r="AK1375" s="642"/>
      <c r="AL1375" s="640"/>
      <c r="AM1375" s="642"/>
      <c r="AN1375" s="640"/>
      <c r="AO1375" s="642"/>
      <c r="AP1375" s="646"/>
      <c r="AQ1375" s="642"/>
      <c r="AR1375" s="640"/>
      <c r="AS1375" s="642"/>
      <c r="AT1375" s="640"/>
      <c r="AU1375" s="642"/>
      <c r="AV1375" s="640"/>
      <c r="AW1375" s="642"/>
      <c r="AX1375" s="640"/>
      <c r="AY1375" s="642"/>
      <c r="AZ1375" s="640"/>
      <c r="BA1375" s="642"/>
      <c r="BB1375" s="640"/>
      <c r="BC1375" s="642"/>
      <c r="BD1375" s="640"/>
      <c r="BE1375" s="642"/>
      <c r="BF1375" s="640"/>
      <c r="BG1375" s="642"/>
      <c r="BH1375" s="640"/>
      <c r="BI1375" s="642"/>
      <c r="BJ1375" s="640"/>
      <c r="BK1375" s="642"/>
      <c r="BL1375" s="640"/>
      <c r="BM1375" s="642"/>
      <c r="BN1375" s="640"/>
      <c r="BO1375" s="642"/>
      <c r="BP1375" s="640"/>
      <c r="BQ1375" s="642"/>
      <c r="BR1375" s="640"/>
      <c r="BS1375" s="642"/>
      <c r="BT1375" s="640"/>
      <c r="BU1375" s="642"/>
      <c r="BV1375" s="643"/>
      <c r="BW1375" s="644"/>
      <c r="BX1375" s="776"/>
      <c r="BY1375" s="644"/>
      <c r="BZ1375" s="645"/>
      <c r="CA1375" s="338"/>
      <c r="CB1375" s="338"/>
      <c r="CC1375" s="338"/>
      <c r="CD1375" s="338"/>
      <c r="CE1375" s="338"/>
      <c r="CF1375" s="338"/>
    </row>
    <row r="1376" ht="15.75" customHeight="1">
      <c r="A1376" s="338"/>
      <c r="B1376" s="338"/>
      <c r="C1376" s="338"/>
      <c r="D1376" s="338"/>
      <c r="E1376" s="338"/>
      <c r="F1376" s="346"/>
      <c r="G1376" s="773">
        <f t="shared" ref="G1376:H1376" si="1203">L1376+N1376+P1376+R1376+T1376+V1376+X1376+Z1376+AB1376+AD1376+AF1376+AH1376+AJ1376+AL1376+AN1376+AP1376+AR1376+AT1376+AV1376+AX1376+AZ1376+BB1376+BD1376+BF1376+BH1376+BJ1376+BL1376+BN1376+BP1376+BR1376+BT1376</f>
        <v>0</v>
      </c>
      <c r="H1376" s="671">
        <f t="shared" si="1203"/>
        <v>0</v>
      </c>
      <c r="I1376" s="774">
        <f t="shared" si="1027"/>
        <v>0</v>
      </c>
      <c r="J1376" s="1193"/>
      <c r="K1376" s="407">
        <f t="shared" si="1028"/>
        <v>0</v>
      </c>
      <c r="L1376" s="640"/>
      <c r="M1376" s="642"/>
      <c r="N1376" s="640"/>
      <c r="O1376" s="642"/>
      <c r="P1376" s="640"/>
      <c r="Q1376" s="642"/>
      <c r="R1376" s="640"/>
      <c r="S1376" s="642"/>
      <c r="T1376" s="640"/>
      <c r="U1376" s="642"/>
      <c r="V1376" s="640"/>
      <c r="W1376" s="642"/>
      <c r="X1376" s="640"/>
      <c r="Y1376" s="642"/>
      <c r="Z1376" s="640"/>
      <c r="AA1376" s="642"/>
      <c r="AB1376" s="640"/>
      <c r="AC1376" s="642"/>
      <c r="AD1376" s="640"/>
      <c r="AE1376" s="642"/>
      <c r="AF1376" s="640"/>
      <c r="AG1376" s="642"/>
      <c r="AH1376" s="640"/>
      <c r="AI1376" s="642"/>
      <c r="AJ1376" s="640"/>
      <c r="AK1376" s="642"/>
      <c r="AL1376" s="640"/>
      <c r="AM1376" s="642"/>
      <c r="AN1376" s="640"/>
      <c r="AO1376" s="642"/>
      <c r="AP1376" s="646"/>
      <c r="AQ1376" s="642"/>
      <c r="AR1376" s="640"/>
      <c r="AS1376" s="642"/>
      <c r="AT1376" s="640"/>
      <c r="AU1376" s="642"/>
      <c r="AV1376" s="640"/>
      <c r="AW1376" s="642"/>
      <c r="AX1376" s="640"/>
      <c r="AY1376" s="642"/>
      <c r="AZ1376" s="640"/>
      <c r="BA1376" s="642"/>
      <c r="BB1376" s="640"/>
      <c r="BC1376" s="642"/>
      <c r="BD1376" s="640"/>
      <c r="BE1376" s="642"/>
      <c r="BF1376" s="640"/>
      <c r="BG1376" s="642"/>
      <c r="BH1376" s="640"/>
      <c r="BI1376" s="642"/>
      <c r="BJ1376" s="640"/>
      <c r="BK1376" s="642"/>
      <c r="BL1376" s="640"/>
      <c r="BM1376" s="642"/>
      <c r="BN1376" s="640"/>
      <c r="BO1376" s="642"/>
      <c r="BP1376" s="640"/>
      <c r="BQ1376" s="642"/>
      <c r="BR1376" s="640"/>
      <c r="BS1376" s="642"/>
      <c r="BT1376" s="640"/>
      <c r="BU1376" s="642"/>
      <c r="BV1376" s="643"/>
      <c r="BW1376" s="644"/>
      <c r="BX1376" s="776"/>
      <c r="BY1376" s="644"/>
      <c r="BZ1376" s="645"/>
      <c r="CA1376" s="338"/>
      <c r="CB1376" s="338"/>
      <c r="CC1376" s="338"/>
      <c r="CD1376" s="338"/>
      <c r="CE1376" s="338"/>
      <c r="CF1376" s="338"/>
    </row>
    <row r="1377" ht="15.75" customHeight="1">
      <c r="A1377" s="338"/>
      <c r="B1377" s="338"/>
      <c r="C1377" s="338"/>
      <c r="D1377" s="338"/>
      <c r="E1377" s="338"/>
      <c r="F1377" s="346"/>
      <c r="G1377" s="773">
        <f t="shared" ref="G1377:H1377" si="1204">L1377+N1377+P1377+R1377+T1377+V1377+X1377+Z1377+AB1377+AD1377+AF1377+AH1377+AJ1377+AL1377+AN1377+AP1377+AR1377+AT1377+AV1377+AX1377+AZ1377+BB1377+BD1377+BF1377+BH1377+BJ1377+BL1377+BN1377+BP1377+BR1377+BT1377</f>
        <v>0</v>
      </c>
      <c r="H1377" s="671">
        <f t="shared" si="1204"/>
        <v>0</v>
      </c>
      <c r="I1377" s="774">
        <f t="shared" si="1027"/>
        <v>0</v>
      </c>
      <c r="J1377" s="1193"/>
      <c r="K1377" s="407">
        <f t="shared" si="1028"/>
        <v>0</v>
      </c>
      <c r="L1377" s="640"/>
      <c r="M1377" s="642"/>
      <c r="N1377" s="640"/>
      <c r="O1377" s="642"/>
      <c r="P1377" s="640"/>
      <c r="Q1377" s="642"/>
      <c r="R1377" s="640"/>
      <c r="S1377" s="642"/>
      <c r="T1377" s="640"/>
      <c r="U1377" s="642"/>
      <c r="V1377" s="640"/>
      <c r="W1377" s="642"/>
      <c r="X1377" s="640"/>
      <c r="Y1377" s="642"/>
      <c r="Z1377" s="640"/>
      <c r="AA1377" s="642"/>
      <c r="AB1377" s="640"/>
      <c r="AC1377" s="642"/>
      <c r="AD1377" s="640"/>
      <c r="AE1377" s="642"/>
      <c r="AF1377" s="640"/>
      <c r="AG1377" s="642"/>
      <c r="AH1377" s="640"/>
      <c r="AI1377" s="642"/>
      <c r="AJ1377" s="640"/>
      <c r="AK1377" s="642"/>
      <c r="AL1377" s="640"/>
      <c r="AM1377" s="642"/>
      <c r="AN1377" s="640"/>
      <c r="AO1377" s="642"/>
      <c r="AP1377" s="646"/>
      <c r="AQ1377" s="642"/>
      <c r="AR1377" s="640"/>
      <c r="AS1377" s="642"/>
      <c r="AT1377" s="640"/>
      <c r="AU1377" s="642"/>
      <c r="AV1377" s="640"/>
      <c r="AW1377" s="642"/>
      <c r="AX1377" s="640"/>
      <c r="AY1377" s="642"/>
      <c r="AZ1377" s="640"/>
      <c r="BA1377" s="642"/>
      <c r="BB1377" s="640"/>
      <c r="BC1377" s="642"/>
      <c r="BD1377" s="640"/>
      <c r="BE1377" s="642"/>
      <c r="BF1377" s="640"/>
      <c r="BG1377" s="642"/>
      <c r="BH1377" s="640"/>
      <c r="BI1377" s="642"/>
      <c r="BJ1377" s="640"/>
      <c r="BK1377" s="642"/>
      <c r="BL1377" s="640"/>
      <c r="BM1377" s="642"/>
      <c r="BN1377" s="640"/>
      <c r="BO1377" s="642"/>
      <c r="BP1377" s="640"/>
      <c r="BQ1377" s="642"/>
      <c r="BR1377" s="640"/>
      <c r="BS1377" s="642"/>
      <c r="BT1377" s="640"/>
      <c r="BU1377" s="642"/>
      <c r="BV1377" s="643"/>
      <c r="BW1377" s="644"/>
      <c r="BX1377" s="776"/>
      <c r="BY1377" s="644"/>
      <c r="BZ1377" s="645"/>
      <c r="CA1377" s="338"/>
      <c r="CB1377" s="338"/>
      <c r="CC1377" s="338"/>
      <c r="CD1377" s="338"/>
      <c r="CE1377" s="338"/>
      <c r="CF1377" s="338"/>
    </row>
    <row r="1378" ht="15.75" customHeight="1">
      <c r="A1378" s="338"/>
      <c r="B1378" s="338"/>
      <c r="C1378" s="338"/>
      <c r="D1378" s="338"/>
      <c r="E1378" s="338"/>
      <c r="F1378" s="346"/>
      <c r="G1378" s="773">
        <f t="shared" ref="G1378:H1378" si="1205">L1378+N1378+P1378+R1378+T1378+V1378+X1378+Z1378+AB1378+AD1378+AF1378+AH1378+AJ1378+AL1378+AN1378+AP1378+AR1378+AT1378+AV1378+AX1378+AZ1378+BB1378+BD1378+BF1378+BH1378+BJ1378+BL1378+BN1378+BP1378+BR1378+BT1378</f>
        <v>0</v>
      </c>
      <c r="H1378" s="671">
        <f t="shared" si="1205"/>
        <v>0</v>
      </c>
      <c r="I1378" s="774">
        <f t="shared" si="1027"/>
        <v>0</v>
      </c>
      <c r="J1378" s="1193"/>
      <c r="K1378" s="407">
        <f t="shared" si="1028"/>
        <v>0</v>
      </c>
      <c r="L1378" s="640"/>
      <c r="M1378" s="642"/>
      <c r="N1378" s="640"/>
      <c r="O1378" s="642"/>
      <c r="P1378" s="640"/>
      <c r="Q1378" s="642"/>
      <c r="R1378" s="640"/>
      <c r="S1378" s="642"/>
      <c r="T1378" s="640"/>
      <c r="U1378" s="642"/>
      <c r="V1378" s="640"/>
      <c r="W1378" s="642"/>
      <c r="X1378" s="640"/>
      <c r="Y1378" s="642"/>
      <c r="Z1378" s="640"/>
      <c r="AA1378" s="642"/>
      <c r="AB1378" s="640"/>
      <c r="AC1378" s="642"/>
      <c r="AD1378" s="640"/>
      <c r="AE1378" s="642"/>
      <c r="AF1378" s="640"/>
      <c r="AG1378" s="642"/>
      <c r="AH1378" s="640"/>
      <c r="AI1378" s="642"/>
      <c r="AJ1378" s="640"/>
      <c r="AK1378" s="642"/>
      <c r="AL1378" s="640"/>
      <c r="AM1378" s="642"/>
      <c r="AN1378" s="640"/>
      <c r="AO1378" s="642"/>
      <c r="AP1378" s="646"/>
      <c r="AQ1378" s="642"/>
      <c r="AR1378" s="640"/>
      <c r="AS1378" s="642"/>
      <c r="AT1378" s="640"/>
      <c r="AU1378" s="642"/>
      <c r="AV1378" s="640"/>
      <c r="AW1378" s="642"/>
      <c r="AX1378" s="640"/>
      <c r="AY1378" s="642"/>
      <c r="AZ1378" s="640"/>
      <c r="BA1378" s="642"/>
      <c r="BB1378" s="640"/>
      <c r="BC1378" s="642"/>
      <c r="BD1378" s="640"/>
      <c r="BE1378" s="642"/>
      <c r="BF1378" s="640"/>
      <c r="BG1378" s="642"/>
      <c r="BH1378" s="640"/>
      <c r="BI1378" s="642"/>
      <c r="BJ1378" s="640"/>
      <c r="BK1378" s="642"/>
      <c r="BL1378" s="640"/>
      <c r="BM1378" s="642"/>
      <c r="BN1378" s="640"/>
      <c r="BO1378" s="642"/>
      <c r="BP1378" s="640"/>
      <c r="BQ1378" s="642"/>
      <c r="BR1378" s="640"/>
      <c r="BS1378" s="642"/>
      <c r="BT1378" s="640"/>
      <c r="BU1378" s="642"/>
      <c r="BV1378" s="643"/>
      <c r="BW1378" s="644"/>
      <c r="BX1378" s="776"/>
      <c r="BY1378" s="644"/>
      <c r="BZ1378" s="645"/>
      <c r="CA1378" s="338"/>
      <c r="CB1378" s="338"/>
      <c r="CC1378" s="338"/>
      <c r="CD1378" s="338"/>
      <c r="CE1378" s="338"/>
      <c r="CF1378" s="338"/>
    </row>
    <row r="1379" ht="15.75" customHeight="1">
      <c r="A1379" s="338"/>
      <c r="B1379" s="338"/>
      <c r="C1379" s="338"/>
      <c r="D1379" s="338"/>
      <c r="E1379" s="338"/>
      <c r="F1379" s="346"/>
      <c r="G1379" s="773">
        <f t="shared" ref="G1379:H1379" si="1206">L1379+N1379+P1379+R1379+T1379+V1379+X1379+Z1379+AB1379+AD1379+AF1379+AH1379+AJ1379+AL1379+AN1379+AP1379+AR1379+AT1379+AV1379+AX1379+AZ1379+BB1379+BD1379+BF1379+BH1379+BJ1379+BL1379+BN1379+BP1379+BR1379+BT1379</f>
        <v>0</v>
      </c>
      <c r="H1379" s="671">
        <f t="shared" si="1206"/>
        <v>0</v>
      </c>
      <c r="I1379" s="774">
        <f t="shared" si="1027"/>
        <v>0</v>
      </c>
      <c r="J1379" s="1193"/>
      <c r="K1379" s="407">
        <f t="shared" si="1028"/>
        <v>0</v>
      </c>
      <c r="L1379" s="640"/>
      <c r="M1379" s="642"/>
      <c r="N1379" s="640"/>
      <c r="O1379" s="642"/>
      <c r="P1379" s="640"/>
      <c r="Q1379" s="642"/>
      <c r="R1379" s="640"/>
      <c r="S1379" s="642"/>
      <c r="T1379" s="640"/>
      <c r="U1379" s="642"/>
      <c r="V1379" s="640"/>
      <c r="W1379" s="642"/>
      <c r="X1379" s="640"/>
      <c r="Y1379" s="642"/>
      <c r="Z1379" s="640"/>
      <c r="AA1379" s="642"/>
      <c r="AB1379" s="640"/>
      <c r="AC1379" s="642"/>
      <c r="AD1379" s="640"/>
      <c r="AE1379" s="642"/>
      <c r="AF1379" s="640"/>
      <c r="AG1379" s="642"/>
      <c r="AH1379" s="640"/>
      <c r="AI1379" s="642"/>
      <c r="AJ1379" s="640"/>
      <c r="AK1379" s="642"/>
      <c r="AL1379" s="640"/>
      <c r="AM1379" s="642"/>
      <c r="AN1379" s="640"/>
      <c r="AO1379" s="642"/>
      <c r="AP1379" s="646"/>
      <c r="AQ1379" s="642"/>
      <c r="AR1379" s="640"/>
      <c r="AS1379" s="642"/>
      <c r="AT1379" s="640"/>
      <c r="AU1379" s="642"/>
      <c r="AV1379" s="640"/>
      <c r="AW1379" s="642"/>
      <c r="AX1379" s="640"/>
      <c r="AY1379" s="642"/>
      <c r="AZ1379" s="640"/>
      <c r="BA1379" s="642"/>
      <c r="BB1379" s="640"/>
      <c r="BC1379" s="642"/>
      <c r="BD1379" s="640"/>
      <c r="BE1379" s="642"/>
      <c r="BF1379" s="640"/>
      <c r="BG1379" s="642"/>
      <c r="BH1379" s="640"/>
      <c r="BI1379" s="642"/>
      <c r="BJ1379" s="640"/>
      <c r="BK1379" s="642"/>
      <c r="BL1379" s="640"/>
      <c r="BM1379" s="642"/>
      <c r="BN1379" s="640"/>
      <c r="BO1379" s="642"/>
      <c r="BP1379" s="640"/>
      <c r="BQ1379" s="642"/>
      <c r="BR1379" s="640"/>
      <c r="BS1379" s="642"/>
      <c r="BT1379" s="640"/>
      <c r="BU1379" s="642"/>
      <c r="BV1379" s="643"/>
      <c r="BW1379" s="644"/>
      <c r="BX1379" s="776"/>
      <c r="BY1379" s="644"/>
      <c r="BZ1379" s="645"/>
      <c r="CA1379" s="338"/>
      <c r="CB1379" s="338"/>
      <c r="CC1379" s="338"/>
      <c r="CD1379" s="338"/>
      <c r="CE1379" s="338"/>
      <c r="CF1379" s="338"/>
    </row>
    <row r="1380" ht="15.75" customHeight="1">
      <c r="A1380" s="338"/>
      <c r="B1380" s="338"/>
      <c r="C1380" s="338"/>
      <c r="D1380" s="338"/>
      <c r="E1380" s="338"/>
      <c r="F1380" s="346"/>
      <c r="G1380" s="773">
        <f t="shared" ref="G1380:H1380" si="1207">L1380+N1380+P1380+R1380+T1380+V1380+X1380+Z1380+AB1380+AD1380+AF1380+AH1380+AJ1380+AL1380+AN1380+AP1380+AR1380+AT1380+AV1380+AX1380+AZ1380+BB1380+BD1380+BF1380+BH1380+BJ1380+BL1380+BN1380+BP1380+BR1380+BT1380</f>
        <v>0</v>
      </c>
      <c r="H1380" s="671">
        <f t="shared" si="1207"/>
        <v>0</v>
      </c>
      <c r="I1380" s="774">
        <f t="shared" si="1027"/>
        <v>0</v>
      </c>
      <c r="J1380" s="1193"/>
      <c r="K1380" s="407">
        <f t="shared" si="1028"/>
        <v>0</v>
      </c>
      <c r="L1380" s="640"/>
      <c r="M1380" s="642"/>
      <c r="N1380" s="640"/>
      <c r="O1380" s="642"/>
      <c r="P1380" s="640"/>
      <c r="Q1380" s="642"/>
      <c r="R1380" s="640"/>
      <c r="S1380" s="642"/>
      <c r="T1380" s="640"/>
      <c r="U1380" s="642"/>
      <c r="V1380" s="640"/>
      <c r="W1380" s="642"/>
      <c r="X1380" s="640"/>
      <c r="Y1380" s="642"/>
      <c r="Z1380" s="640"/>
      <c r="AA1380" s="642"/>
      <c r="AB1380" s="640"/>
      <c r="AC1380" s="642"/>
      <c r="AD1380" s="640"/>
      <c r="AE1380" s="642"/>
      <c r="AF1380" s="640"/>
      <c r="AG1380" s="642"/>
      <c r="AH1380" s="640"/>
      <c r="AI1380" s="642"/>
      <c r="AJ1380" s="640"/>
      <c r="AK1380" s="642"/>
      <c r="AL1380" s="640"/>
      <c r="AM1380" s="642"/>
      <c r="AN1380" s="640"/>
      <c r="AO1380" s="642"/>
      <c r="AP1380" s="646"/>
      <c r="AQ1380" s="642"/>
      <c r="AR1380" s="640"/>
      <c r="AS1380" s="642"/>
      <c r="AT1380" s="640"/>
      <c r="AU1380" s="642"/>
      <c r="AV1380" s="640"/>
      <c r="AW1380" s="642"/>
      <c r="AX1380" s="640"/>
      <c r="AY1380" s="642"/>
      <c r="AZ1380" s="640"/>
      <c r="BA1380" s="642"/>
      <c r="BB1380" s="640"/>
      <c r="BC1380" s="642"/>
      <c r="BD1380" s="640"/>
      <c r="BE1380" s="642"/>
      <c r="BF1380" s="640"/>
      <c r="BG1380" s="642"/>
      <c r="BH1380" s="640"/>
      <c r="BI1380" s="642"/>
      <c r="BJ1380" s="640"/>
      <c r="BK1380" s="642"/>
      <c r="BL1380" s="640"/>
      <c r="BM1380" s="642"/>
      <c r="BN1380" s="640"/>
      <c r="BO1380" s="642"/>
      <c r="BP1380" s="640"/>
      <c r="BQ1380" s="642"/>
      <c r="BR1380" s="640"/>
      <c r="BS1380" s="642"/>
      <c r="BT1380" s="640"/>
      <c r="BU1380" s="642"/>
      <c r="BV1380" s="643"/>
      <c r="BW1380" s="644"/>
      <c r="BX1380" s="776"/>
      <c r="BY1380" s="644"/>
      <c r="BZ1380" s="645"/>
      <c r="CA1380" s="338"/>
      <c r="CB1380" s="338"/>
      <c r="CC1380" s="338"/>
      <c r="CD1380" s="338"/>
      <c r="CE1380" s="338"/>
      <c r="CF1380" s="338"/>
    </row>
    <row r="1381" ht="15.75" customHeight="1">
      <c r="A1381" s="338"/>
      <c r="B1381" s="338"/>
      <c r="C1381" s="338"/>
      <c r="D1381" s="338"/>
      <c r="E1381" s="338"/>
      <c r="F1381" s="346"/>
      <c r="G1381" s="773">
        <f t="shared" ref="G1381:H1381" si="1208">L1381+N1381+P1381+R1381+T1381+V1381+X1381+Z1381+AB1381+AD1381+AF1381+AH1381+AJ1381+AL1381+AN1381+AP1381+AR1381+AT1381+AV1381+AX1381+AZ1381+BB1381+BD1381+BF1381+BH1381+BJ1381+BL1381+BN1381+BP1381+BR1381+BT1381</f>
        <v>0</v>
      </c>
      <c r="H1381" s="671">
        <f t="shared" si="1208"/>
        <v>0</v>
      </c>
      <c r="I1381" s="774">
        <f t="shared" si="1027"/>
        <v>0</v>
      </c>
      <c r="J1381" s="1193"/>
      <c r="K1381" s="407">
        <f t="shared" si="1028"/>
        <v>0</v>
      </c>
      <c r="L1381" s="640"/>
      <c r="M1381" s="642"/>
      <c r="N1381" s="640"/>
      <c r="O1381" s="642"/>
      <c r="P1381" s="640"/>
      <c r="Q1381" s="642"/>
      <c r="R1381" s="640"/>
      <c r="S1381" s="642"/>
      <c r="T1381" s="640"/>
      <c r="U1381" s="642"/>
      <c r="V1381" s="640"/>
      <c r="W1381" s="642"/>
      <c r="X1381" s="640"/>
      <c r="Y1381" s="642"/>
      <c r="Z1381" s="640"/>
      <c r="AA1381" s="642"/>
      <c r="AB1381" s="640"/>
      <c r="AC1381" s="642"/>
      <c r="AD1381" s="640"/>
      <c r="AE1381" s="642"/>
      <c r="AF1381" s="640"/>
      <c r="AG1381" s="642"/>
      <c r="AH1381" s="640"/>
      <c r="AI1381" s="642"/>
      <c r="AJ1381" s="640"/>
      <c r="AK1381" s="642"/>
      <c r="AL1381" s="640"/>
      <c r="AM1381" s="642"/>
      <c r="AN1381" s="640"/>
      <c r="AO1381" s="642"/>
      <c r="AP1381" s="646"/>
      <c r="AQ1381" s="642"/>
      <c r="AR1381" s="640"/>
      <c r="AS1381" s="642"/>
      <c r="AT1381" s="640"/>
      <c r="AU1381" s="642"/>
      <c r="AV1381" s="640"/>
      <c r="AW1381" s="642"/>
      <c r="AX1381" s="640"/>
      <c r="AY1381" s="642"/>
      <c r="AZ1381" s="640"/>
      <c r="BA1381" s="642"/>
      <c r="BB1381" s="640"/>
      <c r="BC1381" s="642"/>
      <c r="BD1381" s="640"/>
      <c r="BE1381" s="642"/>
      <c r="BF1381" s="640"/>
      <c r="BG1381" s="642"/>
      <c r="BH1381" s="640"/>
      <c r="BI1381" s="642"/>
      <c r="BJ1381" s="640"/>
      <c r="BK1381" s="642"/>
      <c r="BL1381" s="640"/>
      <c r="BM1381" s="642"/>
      <c r="BN1381" s="640"/>
      <c r="BO1381" s="642"/>
      <c r="BP1381" s="640"/>
      <c r="BQ1381" s="642"/>
      <c r="BR1381" s="640"/>
      <c r="BS1381" s="642"/>
      <c r="BT1381" s="640"/>
      <c r="BU1381" s="642"/>
      <c r="BV1381" s="643"/>
      <c r="BW1381" s="644"/>
      <c r="BX1381" s="776"/>
      <c r="BY1381" s="644"/>
      <c r="BZ1381" s="645"/>
      <c r="CA1381" s="338"/>
      <c r="CB1381" s="338"/>
      <c r="CC1381" s="338"/>
      <c r="CD1381" s="338"/>
      <c r="CE1381" s="338"/>
      <c r="CF1381" s="338"/>
    </row>
    <row r="1382" ht="15.75" customHeight="1">
      <c r="A1382" s="338"/>
      <c r="B1382" s="338"/>
      <c r="C1382" s="338"/>
      <c r="D1382" s="338"/>
      <c r="E1382" s="338"/>
      <c r="F1382" s="346"/>
      <c r="G1382" s="773">
        <f t="shared" ref="G1382:H1382" si="1209">L1382+N1382+P1382+R1382+T1382+V1382+X1382+Z1382+AB1382+AD1382+AF1382+AH1382+AJ1382+AL1382+AN1382+AP1382+AR1382+AT1382+AV1382+AX1382+AZ1382+BB1382+BD1382+BF1382+BH1382+BJ1382+BL1382+BN1382+BP1382+BR1382+BT1382</f>
        <v>0</v>
      </c>
      <c r="H1382" s="671">
        <f t="shared" si="1209"/>
        <v>0</v>
      </c>
      <c r="I1382" s="774">
        <f t="shared" si="1027"/>
        <v>0</v>
      </c>
      <c r="J1382" s="1193"/>
      <c r="K1382" s="407">
        <f t="shared" si="1028"/>
        <v>0</v>
      </c>
      <c r="L1382" s="640"/>
      <c r="M1382" s="642"/>
      <c r="N1382" s="640"/>
      <c r="O1382" s="642"/>
      <c r="P1382" s="640"/>
      <c r="Q1382" s="642"/>
      <c r="R1382" s="640"/>
      <c r="S1382" s="642"/>
      <c r="T1382" s="640"/>
      <c r="U1382" s="642"/>
      <c r="V1382" s="640"/>
      <c r="W1382" s="642"/>
      <c r="X1382" s="640"/>
      <c r="Y1382" s="642"/>
      <c r="Z1382" s="640"/>
      <c r="AA1382" s="642"/>
      <c r="AB1382" s="640"/>
      <c r="AC1382" s="642"/>
      <c r="AD1382" s="640"/>
      <c r="AE1382" s="642"/>
      <c r="AF1382" s="640"/>
      <c r="AG1382" s="642"/>
      <c r="AH1382" s="640"/>
      <c r="AI1382" s="642"/>
      <c r="AJ1382" s="640"/>
      <c r="AK1382" s="642"/>
      <c r="AL1382" s="640"/>
      <c r="AM1382" s="642"/>
      <c r="AN1382" s="640"/>
      <c r="AO1382" s="642"/>
      <c r="AP1382" s="646"/>
      <c r="AQ1382" s="642"/>
      <c r="AR1382" s="640"/>
      <c r="AS1382" s="642"/>
      <c r="AT1382" s="640"/>
      <c r="AU1382" s="642"/>
      <c r="AV1382" s="640"/>
      <c r="AW1382" s="642"/>
      <c r="AX1382" s="640"/>
      <c r="AY1382" s="642"/>
      <c r="AZ1382" s="640"/>
      <c r="BA1382" s="642"/>
      <c r="BB1382" s="640"/>
      <c r="BC1382" s="642"/>
      <c r="BD1382" s="640"/>
      <c r="BE1382" s="642"/>
      <c r="BF1382" s="640"/>
      <c r="BG1382" s="642"/>
      <c r="BH1382" s="640"/>
      <c r="BI1382" s="642"/>
      <c r="BJ1382" s="640"/>
      <c r="BK1382" s="642"/>
      <c r="BL1382" s="640"/>
      <c r="BM1382" s="642"/>
      <c r="BN1382" s="640"/>
      <c r="BO1382" s="642"/>
      <c r="BP1382" s="640"/>
      <c r="BQ1382" s="642"/>
      <c r="BR1382" s="640"/>
      <c r="BS1382" s="642"/>
      <c r="BT1382" s="640"/>
      <c r="BU1382" s="642"/>
      <c r="BV1382" s="643"/>
      <c r="BW1382" s="644"/>
      <c r="BX1382" s="776"/>
      <c r="BY1382" s="644"/>
      <c r="BZ1382" s="645"/>
      <c r="CA1382" s="338"/>
      <c r="CB1382" s="338"/>
      <c r="CC1382" s="338"/>
      <c r="CD1382" s="338"/>
      <c r="CE1382" s="338"/>
      <c r="CF1382" s="338"/>
    </row>
    <row r="1383" ht="15.75" customHeight="1">
      <c r="A1383" s="338"/>
      <c r="B1383" s="338"/>
      <c r="C1383" s="338"/>
      <c r="D1383" s="338"/>
      <c r="E1383" s="338"/>
      <c r="F1383" s="346"/>
      <c r="G1383" s="773">
        <f t="shared" ref="G1383:H1383" si="1210">L1383+N1383+P1383+R1383+T1383+V1383+X1383+Z1383+AB1383+AD1383+AF1383+AH1383+AJ1383+AL1383+AN1383+AP1383+AR1383+AT1383+AV1383+AX1383+AZ1383+BB1383+BD1383+BF1383+BH1383+BJ1383+BL1383+BN1383+BP1383+BR1383+BT1383</f>
        <v>0</v>
      </c>
      <c r="H1383" s="671">
        <f t="shared" si="1210"/>
        <v>0</v>
      </c>
      <c r="I1383" s="774">
        <f t="shared" si="1027"/>
        <v>0</v>
      </c>
      <c r="J1383" s="1193"/>
      <c r="K1383" s="407">
        <f t="shared" si="1028"/>
        <v>0</v>
      </c>
      <c r="L1383" s="640"/>
      <c r="M1383" s="642"/>
      <c r="N1383" s="640"/>
      <c r="O1383" s="642"/>
      <c r="P1383" s="640"/>
      <c r="Q1383" s="642"/>
      <c r="R1383" s="640"/>
      <c r="S1383" s="642"/>
      <c r="T1383" s="640"/>
      <c r="U1383" s="642"/>
      <c r="V1383" s="640"/>
      <c r="W1383" s="642"/>
      <c r="X1383" s="640"/>
      <c r="Y1383" s="642"/>
      <c r="Z1383" s="640"/>
      <c r="AA1383" s="642"/>
      <c r="AB1383" s="640"/>
      <c r="AC1383" s="642"/>
      <c r="AD1383" s="640"/>
      <c r="AE1383" s="642"/>
      <c r="AF1383" s="640"/>
      <c r="AG1383" s="642"/>
      <c r="AH1383" s="640"/>
      <c r="AI1383" s="642"/>
      <c r="AJ1383" s="640"/>
      <c r="AK1383" s="642"/>
      <c r="AL1383" s="640"/>
      <c r="AM1383" s="642"/>
      <c r="AN1383" s="640"/>
      <c r="AO1383" s="642"/>
      <c r="AP1383" s="646"/>
      <c r="AQ1383" s="642"/>
      <c r="AR1383" s="640"/>
      <c r="AS1383" s="642"/>
      <c r="AT1383" s="640"/>
      <c r="AU1383" s="642"/>
      <c r="AV1383" s="640"/>
      <c r="AW1383" s="642"/>
      <c r="AX1383" s="640"/>
      <c r="AY1383" s="642"/>
      <c r="AZ1383" s="640"/>
      <c r="BA1383" s="642"/>
      <c r="BB1383" s="640"/>
      <c r="BC1383" s="642"/>
      <c r="BD1383" s="640"/>
      <c r="BE1383" s="642"/>
      <c r="BF1383" s="640"/>
      <c r="BG1383" s="642"/>
      <c r="BH1383" s="640"/>
      <c r="BI1383" s="642"/>
      <c r="BJ1383" s="640"/>
      <c r="BK1383" s="642"/>
      <c r="BL1383" s="640"/>
      <c r="BM1383" s="642"/>
      <c r="BN1383" s="640"/>
      <c r="BO1383" s="642"/>
      <c r="BP1383" s="640"/>
      <c r="BQ1383" s="642"/>
      <c r="BR1383" s="640"/>
      <c r="BS1383" s="642"/>
      <c r="BT1383" s="640"/>
      <c r="BU1383" s="642"/>
      <c r="BV1383" s="643"/>
      <c r="BW1383" s="644"/>
      <c r="BX1383" s="776"/>
      <c r="BY1383" s="644"/>
      <c r="BZ1383" s="645"/>
      <c r="CA1383" s="338"/>
      <c r="CB1383" s="338"/>
      <c r="CC1383" s="338"/>
      <c r="CD1383" s="338"/>
      <c r="CE1383" s="338"/>
      <c r="CF1383" s="338"/>
    </row>
    <row r="1384" ht="15.75" customHeight="1">
      <c r="A1384" s="338"/>
      <c r="B1384" s="338"/>
      <c r="C1384" s="338"/>
      <c r="D1384" s="338"/>
      <c r="E1384" s="338"/>
      <c r="F1384" s="346"/>
      <c r="G1384" s="773">
        <f t="shared" ref="G1384:H1384" si="1211">L1384+N1384+P1384+R1384+T1384+V1384+X1384+Z1384+AB1384+AD1384+AF1384+AH1384+AJ1384+AL1384+AN1384+AP1384+AR1384+AT1384+AV1384+AX1384+AZ1384+BB1384+BD1384+BF1384+BH1384+BJ1384+BL1384+BN1384+BP1384+BR1384+BT1384</f>
        <v>0</v>
      </c>
      <c r="H1384" s="671">
        <f t="shared" si="1211"/>
        <v>0</v>
      </c>
      <c r="I1384" s="774">
        <f t="shared" si="1027"/>
        <v>0</v>
      </c>
      <c r="J1384" s="1193"/>
      <c r="K1384" s="407">
        <f t="shared" si="1028"/>
        <v>0</v>
      </c>
      <c r="L1384" s="640"/>
      <c r="M1384" s="642"/>
      <c r="N1384" s="640"/>
      <c r="O1384" s="642"/>
      <c r="P1384" s="640"/>
      <c r="Q1384" s="642"/>
      <c r="R1384" s="640"/>
      <c r="S1384" s="642"/>
      <c r="T1384" s="640"/>
      <c r="U1384" s="642"/>
      <c r="V1384" s="640"/>
      <c r="W1384" s="642"/>
      <c r="X1384" s="640"/>
      <c r="Y1384" s="642"/>
      <c r="Z1384" s="640"/>
      <c r="AA1384" s="642"/>
      <c r="AB1384" s="640"/>
      <c r="AC1384" s="642"/>
      <c r="AD1384" s="640"/>
      <c r="AE1384" s="642"/>
      <c r="AF1384" s="640"/>
      <c r="AG1384" s="642"/>
      <c r="AH1384" s="640"/>
      <c r="AI1384" s="642"/>
      <c r="AJ1384" s="640"/>
      <c r="AK1384" s="642"/>
      <c r="AL1384" s="640"/>
      <c r="AM1384" s="642"/>
      <c r="AN1384" s="640"/>
      <c r="AO1384" s="642"/>
      <c r="AP1384" s="646"/>
      <c r="AQ1384" s="642"/>
      <c r="AR1384" s="640"/>
      <c r="AS1384" s="642"/>
      <c r="AT1384" s="640"/>
      <c r="AU1384" s="642"/>
      <c r="AV1384" s="640"/>
      <c r="AW1384" s="642"/>
      <c r="AX1384" s="640"/>
      <c r="AY1384" s="642"/>
      <c r="AZ1384" s="640"/>
      <c r="BA1384" s="642"/>
      <c r="BB1384" s="640"/>
      <c r="BC1384" s="642"/>
      <c r="BD1384" s="640"/>
      <c r="BE1384" s="642"/>
      <c r="BF1384" s="640"/>
      <c r="BG1384" s="642"/>
      <c r="BH1384" s="640"/>
      <c r="BI1384" s="642"/>
      <c r="BJ1384" s="640"/>
      <c r="BK1384" s="642"/>
      <c r="BL1384" s="640"/>
      <c r="BM1384" s="642"/>
      <c r="BN1384" s="640"/>
      <c r="BO1384" s="642"/>
      <c r="BP1384" s="640"/>
      <c r="BQ1384" s="642"/>
      <c r="BR1384" s="640"/>
      <c r="BS1384" s="642"/>
      <c r="BT1384" s="640"/>
      <c r="BU1384" s="642"/>
      <c r="BV1384" s="643"/>
      <c r="BW1384" s="644"/>
      <c r="BX1384" s="776"/>
      <c r="BY1384" s="644"/>
      <c r="BZ1384" s="645"/>
      <c r="CA1384" s="338"/>
      <c r="CB1384" s="338"/>
      <c r="CC1384" s="338"/>
      <c r="CD1384" s="338"/>
      <c r="CE1384" s="338"/>
      <c r="CF1384" s="338"/>
    </row>
    <row r="1385" ht="15.75" customHeight="1">
      <c r="A1385" s="338"/>
      <c r="B1385" s="338"/>
      <c r="C1385" s="338"/>
      <c r="D1385" s="338"/>
      <c r="E1385" s="338"/>
      <c r="F1385" s="346"/>
      <c r="G1385" s="773">
        <f t="shared" ref="G1385:H1385" si="1212">L1385+N1385+P1385+R1385+T1385+V1385+X1385+Z1385+AB1385+AD1385+AF1385+AH1385+AJ1385+AL1385+AN1385+AP1385+AR1385+AT1385+AV1385+AX1385+AZ1385+BB1385+BD1385+BF1385+BH1385+BJ1385+BL1385+BN1385+BP1385+BR1385+BT1385</f>
        <v>0</v>
      </c>
      <c r="H1385" s="671">
        <f t="shared" si="1212"/>
        <v>0</v>
      </c>
      <c r="I1385" s="774">
        <f t="shared" si="1027"/>
        <v>0</v>
      </c>
      <c r="J1385" s="1193"/>
      <c r="K1385" s="407">
        <f t="shared" si="1028"/>
        <v>0</v>
      </c>
      <c r="L1385" s="640"/>
      <c r="M1385" s="642"/>
      <c r="N1385" s="640"/>
      <c r="O1385" s="642"/>
      <c r="P1385" s="640"/>
      <c r="Q1385" s="642"/>
      <c r="R1385" s="640"/>
      <c r="S1385" s="642"/>
      <c r="T1385" s="640"/>
      <c r="U1385" s="642"/>
      <c r="V1385" s="640"/>
      <c r="W1385" s="642"/>
      <c r="X1385" s="640"/>
      <c r="Y1385" s="642"/>
      <c r="Z1385" s="640"/>
      <c r="AA1385" s="642"/>
      <c r="AB1385" s="640"/>
      <c r="AC1385" s="642"/>
      <c r="AD1385" s="640"/>
      <c r="AE1385" s="642"/>
      <c r="AF1385" s="640"/>
      <c r="AG1385" s="642"/>
      <c r="AH1385" s="640"/>
      <c r="AI1385" s="642"/>
      <c r="AJ1385" s="640"/>
      <c r="AK1385" s="642"/>
      <c r="AL1385" s="640"/>
      <c r="AM1385" s="642"/>
      <c r="AN1385" s="640"/>
      <c r="AO1385" s="642"/>
      <c r="AP1385" s="646"/>
      <c r="AQ1385" s="642"/>
      <c r="AR1385" s="640"/>
      <c r="AS1385" s="642"/>
      <c r="AT1385" s="640"/>
      <c r="AU1385" s="642"/>
      <c r="AV1385" s="640"/>
      <c r="AW1385" s="642"/>
      <c r="AX1385" s="640"/>
      <c r="AY1385" s="642"/>
      <c r="AZ1385" s="640"/>
      <c r="BA1385" s="642"/>
      <c r="BB1385" s="640"/>
      <c r="BC1385" s="642"/>
      <c r="BD1385" s="640"/>
      <c r="BE1385" s="642"/>
      <c r="BF1385" s="640"/>
      <c r="BG1385" s="642"/>
      <c r="BH1385" s="640"/>
      <c r="BI1385" s="642"/>
      <c r="BJ1385" s="640"/>
      <c r="BK1385" s="642"/>
      <c r="BL1385" s="640"/>
      <c r="BM1385" s="642"/>
      <c r="BN1385" s="640"/>
      <c r="BO1385" s="642"/>
      <c r="BP1385" s="640"/>
      <c r="BQ1385" s="642"/>
      <c r="BR1385" s="640"/>
      <c r="BS1385" s="642"/>
      <c r="BT1385" s="640"/>
      <c r="BU1385" s="642"/>
      <c r="BV1385" s="643"/>
      <c r="BW1385" s="644"/>
      <c r="BX1385" s="776"/>
      <c r="BY1385" s="644"/>
      <c r="BZ1385" s="645"/>
      <c r="CA1385" s="338"/>
      <c r="CB1385" s="338"/>
      <c r="CC1385" s="338"/>
      <c r="CD1385" s="338"/>
      <c r="CE1385" s="338"/>
      <c r="CF1385" s="338"/>
    </row>
    <row r="1386" ht="15.75" customHeight="1">
      <c r="A1386" s="338"/>
      <c r="B1386" s="338"/>
      <c r="C1386" s="338"/>
      <c r="D1386" s="338"/>
      <c r="E1386" s="338"/>
      <c r="F1386" s="346"/>
      <c r="G1386" s="773">
        <f t="shared" ref="G1386:H1386" si="1213">L1386+N1386+P1386+R1386+T1386+V1386+X1386+Z1386+AB1386+AD1386+AF1386+AH1386+AJ1386+AL1386+AN1386+AP1386+AR1386+AT1386+AV1386+AX1386+AZ1386+BB1386+BD1386+BF1386+BH1386+BJ1386+BL1386+BN1386+BP1386+BR1386+BT1386</f>
        <v>0</v>
      </c>
      <c r="H1386" s="671">
        <f t="shared" si="1213"/>
        <v>0</v>
      </c>
      <c r="I1386" s="774">
        <f t="shared" si="1027"/>
        <v>0</v>
      </c>
      <c r="J1386" s="1193"/>
      <c r="K1386" s="407">
        <f t="shared" si="1028"/>
        <v>0</v>
      </c>
      <c r="L1386" s="640"/>
      <c r="M1386" s="642"/>
      <c r="N1386" s="640"/>
      <c r="O1386" s="642"/>
      <c r="P1386" s="640"/>
      <c r="Q1386" s="642"/>
      <c r="R1386" s="640"/>
      <c r="S1386" s="642"/>
      <c r="T1386" s="640"/>
      <c r="U1386" s="642"/>
      <c r="V1386" s="640"/>
      <c r="W1386" s="642"/>
      <c r="X1386" s="640"/>
      <c r="Y1386" s="642"/>
      <c r="Z1386" s="640"/>
      <c r="AA1386" s="642"/>
      <c r="AB1386" s="640"/>
      <c r="AC1386" s="642"/>
      <c r="AD1386" s="640"/>
      <c r="AE1386" s="642"/>
      <c r="AF1386" s="640"/>
      <c r="AG1386" s="642"/>
      <c r="AH1386" s="640"/>
      <c r="AI1386" s="642"/>
      <c r="AJ1386" s="640"/>
      <c r="AK1386" s="642"/>
      <c r="AL1386" s="640"/>
      <c r="AM1386" s="642"/>
      <c r="AN1386" s="640"/>
      <c r="AO1386" s="642"/>
      <c r="AP1386" s="646"/>
      <c r="AQ1386" s="642"/>
      <c r="AR1386" s="640"/>
      <c r="AS1386" s="642"/>
      <c r="AT1386" s="640"/>
      <c r="AU1386" s="642"/>
      <c r="AV1386" s="640"/>
      <c r="AW1386" s="642"/>
      <c r="AX1386" s="640"/>
      <c r="AY1386" s="642"/>
      <c r="AZ1386" s="640"/>
      <c r="BA1386" s="642"/>
      <c r="BB1386" s="640"/>
      <c r="BC1386" s="642"/>
      <c r="BD1386" s="640"/>
      <c r="BE1386" s="642"/>
      <c r="BF1386" s="640"/>
      <c r="BG1386" s="642"/>
      <c r="BH1386" s="640"/>
      <c r="BI1386" s="642"/>
      <c r="BJ1386" s="640"/>
      <c r="BK1386" s="642"/>
      <c r="BL1386" s="640"/>
      <c r="BM1386" s="642"/>
      <c r="BN1386" s="640"/>
      <c r="BO1386" s="642"/>
      <c r="BP1386" s="640"/>
      <c r="BQ1386" s="642"/>
      <c r="BR1386" s="640"/>
      <c r="BS1386" s="642"/>
      <c r="BT1386" s="640"/>
      <c r="BU1386" s="642"/>
      <c r="BV1386" s="643"/>
      <c r="BW1386" s="644"/>
      <c r="BX1386" s="776"/>
      <c r="BY1386" s="644"/>
      <c r="BZ1386" s="645"/>
      <c r="CA1386" s="338"/>
      <c r="CB1386" s="338"/>
      <c r="CC1386" s="338"/>
      <c r="CD1386" s="338"/>
      <c r="CE1386" s="338"/>
      <c r="CF1386" s="338"/>
    </row>
    <row r="1387" ht="15.75" customHeight="1">
      <c r="A1387" s="338"/>
      <c r="B1387" s="338"/>
      <c r="C1387" s="338"/>
      <c r="D1387" s="338"/>
      <c r="E1387" s="338"/>
      <c r="F1387" s="346"/>
      <c r="G1387" s="773">
        <f t="shared" ref="G1387:H1387" si="1214">L1387+N1387+P1387+R1387+T1387+V1387+X1387+Z1387+AB1387+AD1387+AF1387+AH1387+AJ1387+AL1387+AN1387+AP1387+AR1387+AT1387+AV1387+AX1387+AZ1387+BB1387+BD1387+BF1387+BH1387+BJ1387+BL1387+BN1387+BP1387+BR1387+BT1387</f>
        <v>0</v>
      </c>
      <c r="H1387" s="671">
        <f t="shared" si="1214"/>
        <v>0</v>
      </c>
      <c r="I1387" s="774">
        <f t="shared" si="1027"/>
        <v>0</v>
      </c>
      <c r="J1387" s="1193"/>
      <c r="K1387" s="407">
        <f t="shared" si="1028"/>
        <v>0</v>
      </c>
      <c r="L1387" s="640"/>
      <c r="M1387" s="642"/>
      <c r="N1387" s="640"/>
      <c r="O1387" s="642"/>
      <c r="P1387" s="640"/>
      <c r="Q1387" s="642"/>
      <c r="R1387" s="640"/>
      <c r="S1387" s="642"/>
      <c r="T1387" s="640"/>
      <c r="U1387" s="642"/>
      <c r="V1387" s="640"/>
      <c r="W1387" s="642"/>
      <c r="X1387" s="640"/>
      <c r="Y1387" s="642"/>
      <c r="Z1387" s="640"/>
      <c r="AA1387" s="642"/>
      <c r="AB1387" s="640"/>
      <c r="AC1387" s="642"/>
      <c r="AD1387" s="640"/>
      <c r="AE1387" s="642"/>
      <c r="AF1387" s="640"/>
      <c r="AG1387" s="642"/>
      <c r="AH1387" s="640"/>
      <c r="AI1387" s="642"/>
      <c r="AJ1387" s="640"/>
      <c r="AK1387" s="642"/>
      <c r="AL1387" s="640"/>
      <c r="AM1387" s="642"/>
      <c r="AN1387" s="640"/>
      <c r="AO1387" s="642"/>
      <c r="AP1387" s="646"/>
      <c r="AQ1387" s="642"/>
      <c r="AR1387" s="640"/>
      <c r="AS1387" s="642"/>
      <c r="AT1387" s="640"/>
      <c r="AU1387" s="642"/>
      <c r="AV1387" s="640"/>
      <c r="AW1387" s="642"/>
      <c r="AX1387" s="640"/>
      <c r="AY1387" s="642"/>
      <c r="AZ1387" s="640"/>
      <c r="BA1387" s="642"/>
      <c r="BB1387" s="640"/>
      <c r="BC1387" s="642"/>
      <c r="BD1387" s="640"/>
      <c r="BE1387" s="642"/>
      <c r="BF1387" s="640"/>
      <c r="BG1387" s="642"/>
      <c r="BH1387" s="640"/>
      <c r="BI1387" s="642"/>
      <c r="BJ1387" s="640"/>
      <c r="BK1387" s="642"/>
      <c r="BL1387" s="640"/>
      <c r="BM1387" s="642"/>
      <c r="BN1387" s="640"/>
      <c r="BO1387" s="642"/>
      <c r="BP1387" s="640"/>
      <c r="BQ1387" s="642"/>
      <c r="BR1387" s="640"/>
      <c r="BS1387" s="642"/>
      <c r="BT1387" s="640"/>
      <c r="BU1387" s="642"/>
      <c r="BV1387" s="643"/>
      <c r="BW1387" s="644"/>
      <c r="BX1387" s="776"/>
      <c r="BY1387" s="644"/>
      <c r="BZ1387" s="645"/>
      <c r="CA1387" s="338"/>
      <c r="CB1387" s="338"/>
      <c r="CC1387" s="338"/>
      <c r="CD1387" s="338"/>
      <c r="CE1387" s="338"/>
      <c r="CF1387" s="338"/>
    </row>
    <row r="1388" ht="15.75" customHeight="1">
      <c r="A1388" s="338"/>
      <c r="B1388" s="338"/>
      <c r="C1388" s="338"/>
      <c r="D1388" s="338"/>
      <c r="E1388" s="338"/>
      <c r="F1388" s="346"/>
      <c r="G1388" s="773">
        <f t="shared" ref="G1388:H1388" si="1215">L1388+N1388+P1388+R1388+T1388+V1388+X1388+Z1388+AB1388+AD1388+AF1388+AH1388+AJ1388+AL1388+AN1388+AP1388+AR1388+AT1388+AV1388+AX1388+AZ1388+BB1388+BD1388+BF1388+BH1388+BJ1388+BL1388+BN1388+BP1388+BR1388+BT1388</f>
        <v>0</v>
      </c>
      <c r="H1388" s="671">
        <f t="shared" si="1215"/>
        <v>0</v>
      </c>
      <c r="I1388" s="774">
        <f t="shared" si="1027"/>
        <v>0</v>
      </c>
      <c r="J1388" s="1193"/>
      <c r="K1388" s="407">
        <f t="shared" si="1028"/>
        <v>0</v>
      </c>
      <c r="L1388" s="640"/>
      <c r="M1388" s="642"/>
      <c r="N1388" s="640"/>
      <c r="O1388" s="642"/>
      <c r="P1388" s="640"/>
      <c r="Q1388" s="642"/>
      <c r="R1388" s="640"/>
      <c r="S1388" s="642"/>
      <c r="T1388" s="640"/>
      <c r="U1388" s="642"/>
      <c r="V1388" s="640"/>
      <c r="W1388" s="642"/>
      <c r="X1388" s="640"/>
      <c r="Y1388" s="642"/>
      <c r="Z1388" s="640"/>
      <c r="AA1388" s="642"/>
      <c r="AB1388" s="640"/>
      <c r="AC1388" s="642"/>
      <c r="AD1388" s="640"/>
      <c r="AE1388" s="642"/>
      <c r="AF1388" s="640"/>
      <c r="AG1388" s="642"/>
      <c r="AH1388" s="640"/>
      <c r="AI1388" s="642"/>
      <c r="AJ1388" s="640"/>
      <c r="AK1388" s="642"/>
      <c r="AL1388" s="640"/>
      <c r="AM1388" s="642"/>
      <c r="AN1388" s="640"/>
      <c r="AO1388" s="642"/>
      <c r="AP1388" s="646"/>
      <c r="AQ1388" s="642"/>
      <c r="AR1388" s="640"/>
      <c r="AS1388" s="642"/>
      <c r="AT1388" s="640"/>
      <c r="AU1388" s="642"/>
      <c r="AV1388" s="640"/>
      <c r="AW1388" s="642"/>
      <c r="AX1388" s="640"/>
      <c r="AY1388" s="642"/>
      <c r="AZ1388" s="640"/>
      <c r="BA1388" s="642"/>
      <c r="BB1388" s="640"/>
      <c r="BC1388" s="642"/>
      <c r="BD1388" s="640"/>
      <c r="BE1388" s="642"/>
      <c r="BF1388" s="640"/>
      <c r="BG1388" s="642"/>
      <c r="BH1388" s="640"/>
      <c r="BI1388" s="642"/>
      <c r="BJ1388" s="640"/>
      <c r="BK1388" s="642"/>
      <c r="BL1388" s="640"/>
      <c r="BM1388" s="642"/>
      <c r="BN1388" s="640"/>
      <c r="BO1388" s="642"/>
      <c r="BP1388" s="640"/>
      <c r="BQ1388" s="642"/>
      <c r="BR1388" s="640"/>
      <c r="BS1388" s="642"/>
      <c r="BT1388" s="640"/>
      <c r="BU1388" s="642"/>
      <c r="BV1388" s="643"/>
      <c r="BW1388" s="644"/>
      <c r="BX1388" s="776"/>
      <c r="BY1388" s="644"/>
      <c r="BZ1388" s="645"/>
      <c r="CA1388" s="338"/>
      <c r="CB1388" s="338"/>
      <c r="CC1388" s="338"/>
      <c r="CD1388" s="338"/>
      <c r="CE1388" s="338"/>
      <c r="CF1388" s="338"/>
    </row>
    <row r="1389" ht="15.75" customHeight="1">
      <c r="A1389" s="338"/>
      <c r="B1389" s="338"/>
      <c r="C1389" s="338"/>
      <c r="D1389" s="338"/>
      <c r="E1389" s="338"/>
      <c r="F1389" s="346"/>
      <c r="G1389" s="773">
        <f t="shared" ref="G1389:H1389" si="1216">L1389+N1389+P1389+R1389+T1389+V1389+X1389+Z1389+AB1389+AD1389+AF1389+AH1389+AJ1389+AL1389+AN1389+AP1389+AR1389+AT1389+AV1389+AX1389+AZ1389+BB1389+BD1389+BF1389+BH1389+BJ1389+BL1389+BN1389+BP1389+BR1389+BT1389</f>
        <v>0</v>
      </c>
      <c r="H1389" s="671">
        <f t="shared" si="1216"/>
        <v>0</v>
      </c>
      <c r="I1389" s="774">
        <f t="shared" si="1027"/>
        <v>0</v>
      </c>
      <c r="J1389" s="1193"/>
      <c r="K1389" s="407">
        <f t="shared" si="1028"/>
        <v>0</v>
      </c>
      <c r="L1389" s="640"/>
      <c r="M1389" s="642"/>
      <c r="N1389" s="640"/>
      <c r="O1389" s="642"/>
      <c r="P1389" s="640"/>
      <c r="Q1389" s="642"/>
      <c r="R1389" s="640"/>
      <c r="S1389" s="642"/>
      <c r="T1389" s="640"/>
      <c r="U1389" s="642"/>
      <c r="V1389" s="640"/>
      <c r="W1389" s="642"/>
      <c r="X1389" s="640"/>
      <c r="Y1389" s="642"/>
      <c r="Z1389" s="640"/>
      <c r="AA1389" s="642"/>
      <c r="AB1389" s="640"/>
      <c r="AC1389" s="642"/>
      <c r="AD1389" s="640"/>
      <c r="AE1389" s="642"/>
      <c r="AF1389" s="640"/>
      <c r="AG1389" s="642"/>
      <c r="AH1389" s="640"/>
      <c r="AI1389" s="642"/>
      <c r="AJ1389" s="640"/>
      <c r="AK1389" s="642"/>
      <c r="AL1389" s="640"/>
      <c r="AM1389" s="642"/>
      <c r="AN1389" s="640"/>
      <c r="AO1389" s="642"/>
      <c r="AP1389" s="646"/>
      <c r="AQ1389" s="642"/>
      <c r="AR1389" s="640"/>
      <c r="AS1389" s="642"/>
      <c r="AT1389" s="640"/>
      <c r="AU1389" s="642"/>
      <c r="AV1389" s="640"/>
      <c r="AW1389" s="642"/>
      <c r="AX1389" s="640"/>
      <c r="AY1389" s="642"/>
      <c r="AZ1389" s="640"/>
      <c r="BA1389" s="642"/>
      <c r="BB1389" s="640"/>
      <c r="BC1389" s="642"/>
      <c r="BD1389" s="640"/>
      <c r="BE1389" s="642"/>
      <c r="BF1389" s="640"/>
      <c r="BG1389" s="642"/>
      <c r="BH1389" s="640"/>
      <c r="BI1389" s="642"/>
      <c r="BJ1389" s="640"/>
      <c r="BK1389" s="642"/>
      <c r="BL1389" s="640"/>
      <c r="BM1389" s="642"/>
      <c r="BN1389" s="640"/>
      <c r="BO1389" s="642"/>
      <c r="BP1389" s="640"/>
      <c r="BQ1389" s="642"/>
      <c r="BR1389" s="640"/>
      <c r="BS1389" s="642"/>
      <c r="BT1389" s="640"/>
      <c r="BU1389" s="642"/>
      <c r="BV1389" s="643"/>
      <c r="BW1389" s="644"/>
      <c r="BX1389" s="776"/>
      <c r="BY1389" s="644"/>
      <c r="BZ1389" s="645"/>
      <c r="CA1389" s="338"/>
      <c r="CB1389" s="338"/>
      <c r="CC1389" s="338"/>
      <c r="CD1389" s="338"/>
      <c r="CE1389" s="338"/>
      <c r="CF1389" s="338"/>
    </row>
    <row r="1390" ht="15.75" customHeight="1">
      <c r="A1390" s="338"/>
      <c r="B1390" s="338"/>
      <c r="C1390" s="338"/>
      <c r="D1390" s="338"/>
      <c r="E1390" s="338"/>
      <c r="F1390" s="346"/>
      <c r="G1390" s="773">
        <f t="shared" ref="G1390:H1390" si="1217">L1390+N1390+P1390+R1390+T1390+V1390+X1390+Z1390+AB1390+AD1390+AF1390+AH1390+AJ1390+AL1390+AN1390+AP1390+AR1390+AT1390+AV1390+AX1390+AZ1390+BB1390+BD1390+BF1390+BH1390+BJ1390+BL1390+BN1390+BP1390+BR1390+BT1390</f>
        <v>0</v>
      </c>
      <c r="H1390" s="671">
        <f t="shared" si="1217"/>
        <v>0</v>
      </c>
      <c r="I1390" s="774">
        <f t="shared" si="1027"/>
        <v>0</v>
      </c>
      <c r="J1390" s="1193"/>
      <c r="K1390" s="407">
        <f t="shared" si="1028"/>
        <v>0</v>
      </c>
      <c r="L1390" s="640"/>
      <c r="M1390" s="642"/>
      <c r="N1390" s="640"/>
      <c r="O1390" s="642"/>
      <c r="P1390" s="640"/>
      <c r="Q1390" s="642"/>
      <c r="R1390" s="640"/>
      <c r="S1390" s="642"/>
      <c r="T1390" s="640"/>
      <c r="U1390" s="642"/>
      <c r="V1390" s="640"/>
      <c r="W1390" s="642"/>
      <c r="X1390" s="640"/>
      <c r="Y1390" s="642"/>
      <c r="Z1390" s="640"/>
      <c r="AA1390" s="642"/>
      <c r="AB1390" s="640"/>
      <c r="AC1390" s="642"/>
      <c r="AD1390" s="640"/>
      <c r="AE1390" s="642"/>
      <c r="AF1390" s="640"/>
      <c r="AG1390" s="642"/>
      <c r="AH1390" s="640"/>
      <c r="AI1390" s="642"/>
      <c r="AJ1390" s="640"/>
      <c r="AK1390" s="642"/>
      <c r="AL1390" s="640"/>
      <c r="AM1390" s="642"/>
      <c r="AN1390" s="640"/>
      <c r="AO1390" s="642"/>
      <c r="AP1390" s="646"/>
      <c r="AQ1390" s="642"/>
      <c r="AR1390" s="640"/>
      <c r="AS1390" s="642"/>
      <c r="AT1390" s="640"/>
      <c r="AU1390" s="642"/>
      <c r="AV1390" s="640"/>
      <c r="AW1390" s="642"/>
      <c r="AX1390" s="640"/>
      <c r="AY1390" s="642"/>
      <c r="AZ1390" s="640"/>
      <c r="BA1390" s="642"/>
      <c r="BB1390" s="640"/>
      <c r="BC1390" s="642"/>
      <c r="BD1390" s="640"/>
      <c r="BE1390" s="642"/>
      <c r="BF1390" s="640"/>
      <c r="BG1390" s="642"/>
      <c r="BH1390" s="640"/>
      <c r="BI1390" s="642"/>
      <c r="BJ1390" s="640"/>
      <c r="BK1390" s="642"/>
      <c r="BL1390" s="640"/>
      <c r="BM1390" s="642"/>
      <c r="BN1390" s="640"/>
      <c r="BO1390" s="642"/>
      <c r="BP1390" s="640"/>
      <c r="BQ1390" s="642"/>
      <c r="BR1390" s="640"/>
      <c r="BS1390" s="642"/>
      <c r="BT1390" s="640"/>
      <c r="BU1390" s="642"/>
      <c r="BV1390" s="643"/>
      <c r="BW1390" s="644"/>
      <c r="BX1390" s="776"/>
      <c r="BY1390" s="644"/>
      <c r="BZ1390" s="645"/>
      <c r="CA1390" s="338"/>
      <c r="CB1390" s="338"/>
      <c r="CC1390" s="338"/>
      <c r="CD1390" s="338"/>
      <c r="CE1390" s="338"/>
      <c r="CF1390" s="338"/>
    </row>
    <row r="1391" ht="15.75" customHeight="1">
      <c r="A1391" s="338"/>
      <c r="B1391" s="338"/>
      <c r="C1391" s="338"/>
      <c r="D1391" s="338"/>
      <c r="E1391" s="338"/>
      <c r="F1391" s="346"/>
      <c r="G1391" s="773">
        <f t="shared" ref="G1391:H1391" si="1218">L1391+N1391+P1391+R1391+T1391+V1391+X1391+Z1391+AB1391+AD1391+AF1391+AH1391+AJ1391+AL1391+AN1391+AP1391+AR1391+AT1391+AV1391+AX1391+AZ1391+BB1391+BD1391+BF1391+BH1391+BJ1391+BL1391+BN1391+BP1391+BR1391+BT1391</f>
        <v>0</v>
      </c>
      <c r="H1391" s="671">
        <f t="shared" si="1218"/>
        <v>0</v>
      </c>
      <c r="I1391" s="774">
        <f t="shared" si="1027"/>
        <v>0</v>
      </c>
      <c r="J1391" s="1193"/>
      <c r="K1391" s="407">
        <f t="shared" si="1028"/>
        <v>0</v>
      </c>
      <c r="L1391" s="640"/>
      <c r="M1391" s="642"/>
      <c r="N1391" s="640"/>
      <c r="O1391" s="642"/>
      <c r="P1391" s="640"/>
      <c r="Q1391" s="642"/>
      <c r="R1391" s="640"/>
      <c r="S1391" s="642"/>
      <c r="T1391" s="640"/>
      <c r="U1391" s="642"/>
      <c r="V1391" s="640"/>
      <c r="W1391" s="642"/>
      <c r="X1391" s="640"/>
      <c r="Y1391" s="642"/>
      <c r="Z1391" s="640"/>
      <c r="AA1391" s="642"/>
      <c r="AB1391" s="640"/>
      <c r="AC1391" s="642"/>
      <c r="AD1391" s="640"/>
      <c r="AE1391" s="642"/>
      <c r="AF1391" s="640"/>
      <c r="AG1391" s="642"/>
      <c r="AH1391" s="640"/>
      <c r="AI1391" s="642"/>
      <c r="AJ1391" s="640"/>
      <c r="AK1391" s="642"/>
      <c r="AL1391" s="640"/>
      <c r="AM1391" s="642"/>
      <c r="AN1391" s="640"/>
      <c r="AO1391" s="642"/>
      <c r="AP1391" s="646"/>
      <c r="AQ1391" s="642"/>
      <c r="AR1391" s="640"/>
      <c r="AS1391" s="642"/>
      <c r="AT1391" s="640"/>
      <c r="AU1391" s="642"/>
      <c r="AV1391" s="640"/>
      <c r="AW1391" s="642"/>
      <c r="AX1391" s="640"/>
      <c r="AY1391" s="642"/>
      <c r="AZ1391" s="640"/>
      <c r="BA1391" s="642"/>
      <c r="BB1391" s="640"/>
      <c r="BC1391" s="642"/>
      <c r="BD1391" s="640"/>
      <c r="BE1391" s="642"/>
      <c r="BF1391" s="640"/>
      <c r="BG1391" s="642"/>
      <c r="BH1391" s="640"/>
      <c r="BI1391" s="642"/>
      <c r="BJ1391" s="640"/>
      <c r="BK1391" s="642"/>
      <c r="BL1391" s="640"/>
      <c r="BM1391" s="642"/>
      <c r="BN1391" s="640"/>
      <c r="BO1391" s="642"/>
      <c r="BP1391" s="640"/>
      <c r="BQ1391" s="642"/>
      <c r="BR1391" s="640"/>
      <c r="BS1391" s="642"/>
      <c r="BT1391" s="640"/>
      <c r="BU1391" s="642"/>
      <c r="BV1391" s="643"/>
      <c r="BW1391" s="644"/>
      <c r="BX1391" s="776"/>
      <c r="BY1391" s="644"/>
      <c r="BZ1391" s="645"/>
      <c r="CA1391" s="338"/>
      <c r="CB1391" s="338"/>
      <c r="CC1391" s="338"/>
      <c r="CD1391" s="338"/>
      <c r="CE1391" s="338"/>
      <c r="CF1391" s="338"/>
    </row>
    <row r="1392" ht="15.75" customHeight="1">
      <c r="A1392" s="338"/>
      <c r="B1392" s="338"/>
      <c r="C1392" s="338"/>
      <c r="D1392" s="338"/>
      <c r="E1392" s="338"/>
      <c r="F1392" s="346"/>
      <c r="G1392" s="773">
        <f t="shared" ref="G1392:H1392" si="1219">L1392+N1392+P1392+R1392+T1392+V1392+X1392+Z1392+AB1392+AD1392+AF1392+AH1392+AJ1392+AL1392+AN1392+AP1392+AR1392+AT1392+AV1392+AX1392+AZ1392+BB1392+BD1392+BF1392+BH1392+BJ1392+BL1392+BN1392+BP1392+BR1392+BT1392</f>
        <v>0</v>
      </c>
      <c r="H1392" s="671">
        <f t="shared" si="1219"/>
        <v>0</v>
      </c>
      <c r="I1392" s="774">
        <f t="shared" si="1027"/>
        <v>0</v>
      </c>
      <c r="J1392" s="1193"/>
      <c r="K1392" s="407">
        <f t="shared" si="1028"/>
        <v>0</v>
      </c>
      <c r="L1392" s="640"/>
      <c r="M1392" s="642"/>
      <c r="N1392" s="640"/>
      <c r="O1392" s="642"/>
      <c r="P1392" s="640"/>
      <c r="Q1392" s="642"/>
      <c r="R1392" s="640"/>
      <c r="S1392" s="642"/>
      <c r="T1392" s="640"/>
      <c r="U1392" s="642"/>
      <c r="V1392" s="640"/>
      <c r="W1392" s="642"/>
      <c r="X1392" s="640"/>
      <c r="Y1392" s="642"/>
      <c r="Z1392" s="640"/>
      <c r="AA1392" s="642"/>
      <c r="AB1392" s="640"/>
      <c r="AC1392" s="642"/>
      <c r="AD1392" s="640"/>
      <c r="AE1392" s="642"/>
      <c r="AF1392" s="640"/>
      <c r="AG1392" s="642"/>
      <c r="AH1392" s="640"/>
      <c r="AI1392" s="642"/>
      <c r="AJ1392" s="640"/>
      <c r="AK1392" s="642"/>
      <c r="AL1392" s="640"/>
      <c r="AM1392" s="642"/>
      <c r="AN1392" s="640"/>
      <c r="AO1392" s="642"/>
      <c r="AP1392" s="646"/>
      <c r="AQ1392" s="642"/>
      <c r="AR1392" s="640"/>
      <c r="AS1392" s="642"/>
      <c r="AT1392" s="640"/>
      <c r="AU1392" s="642"/>
      <c r="AV1392" s="640"/>
      <c r="AW1392" s="642"/>
      <c r="AX1392" s="640"/>
      <c r="AY1392" s="642"/>
      <c r="AZ1392" s="640"/>
      <c r="BA1392" s="642"/>
      <c r="BB1392" s="640"/>
      <c r="BC1392" s="642"/>
      <c r="BD1392" s="640"/>
      <c r="BE1392" s="642"/>
      <c r="BF1392" s="640"/>
      <c r="BG1392" s="642"/>
      <c r="BH1392" s="640"/>
      <c r="BI1392" s="642"/>
      <c r="BJ1392" s="640"/>
      <c r="BK1392" s="642"/>
      <c r="BL1392" s="640"/>
      <c r="BM1392" s="642"/>
      <c r="BN1392" s="640"/>
      <c r="BO1392" s="642"/>
      <c r="BP1392" s="640"/>
      <c r="BQ1392" s="642"/>
      <c r="BR1392" s="640"/>
      <c r="BS1392" s="642"/>
      <c r="BT1392" s="640"/>
      <c r="BU1392" s="642"/>
      <c r="BV1392" s="643"/>
      <c r="BW1392" s="644"/>
      <c r="BX1392" s="776"/>
      <c r="BY1392" s="644"/>
      <c r="BZ1392" s="645"/>
      <c r="CA1392" s="338"/>
      <c r="CB1392" s="338"/>
      <c r="CC1392" s="338"/>
      <c r="CD1392" s="338"/>
      <c r="CE1392" s="338"/>
      <c r="CF1392" s="338"/>
    </row>
    <row r="1393" ht="15.75" customHeight="1">
      <c r="A1393" s="338"/>
      <c r="B1393" s="338"/>
      <c r="C1393" s="338"/>
      <c r="D1393" s="338"/>
      <c r="E1393" s="338"/>
      <c r="F1393" s="346"/>
      <c r="G1393" s="773">
        <f t="shared" ref="G1393:H1393" si="1220">L1393+N1393+P1393+R1393+T1393+V1393+X1393+Z1393+AB1393+AD1393+AF1393+AH1393+AJ1393+AL1393+AN1393+AP1393+AR1393+AT1393+AV1393+AX1393+AZ1393+BB1393+BD1393+BF1393+BH1393+BJ1393+BL1393+BN1393+BP1393+BR1393+BT1393</f>
        <v>0</v>
      </c>
      <c r="H1393" s="671">
        <f t="shared" si="1220"/>
        <v>0</v>
      </c>
      <c r="I1393" s="774">
        <f t="shared" si="1027"/>
        <v>0</v>
      </c>
      <c r="J1393" s="1193"/>
      <c r="K1393" s="407">
        <f t="shared" si="1028"/>
        <v>0</v>
      </c>
      <c r="L1393" s="640"/>
      <c r="M1393" s="642"/>
      <c r="N1393" s="640"/>
      <c r="O1393" s="642"/>
      <c r="P1393" s="640"/>
      <c r="Q1393" s="642"/>
      <c r="R1393" s="640"/>
      <c r="S1393" s="642"/>
      <c r="T1393" s="640"/>
      <c r="U1393" s="642"/>
      <c r="V1393" s="640"/>
      <c r="W1393" s="642"/>
      <c r="X1393" s="640"/>
      <c r="Y1393" s="642"/>
      <c r="Z1393" s="640"/>
      <c r="AA1393" s="642"/>
      <c r="AB1393" s="640"/>
      <c r="AC1393" s="642"/>
      <c r="AD1393" s="640"/>
      <c r="AE1393" s="642"/>
      <c r="AF1393" s="640"/>
      <c r="AG1393" s="642"/>
      <c r="AH1393" s="640"/>
      <c r="AI1393" s="642"/>
      <c r="AJ1393" s="640"/>
      <c r="AK1393" s="642"/>
      <c r="AL1393" s="640"/>
      <c r="AM1393" s="642"/>
      <c r="AN1393" s="640"/>
      <c r="AO1393" s="642"/>
      <c r="AP1393" s="646"/>
      <c r="AQ1393" s="642"/>
      <c r="AR1393" s="640"/>
      <c r="AS1393" s="642"/>
      <c r="AT1393" s="640"/>
      <c r="AU1393" s="642"/>
      <c r="AV1393" s="640"/>
      <c r="AW1393" s="642"/>
      <c r="AX1393" s="640"/>
      <c r="AY1393" s="642"/>
      <c r="AZ1393" s="640"/>
      <c r="BA1393" s="642"/>
      <c r="BB1393" s="640"/>
      <c r="BC1393" s="642"/>
      <c r="BD1393" s="640"/>
      <c r="BE1393" s="642"/>
      <c r="BF1393" s="640"/>
      <c r="BG1393" s="642"/>
      <c r="BH1393" s="640"/>
      <c r="BI1393" s="642"/>
      <c r="BJ1393" s="640"/>
      <c r="BK1393" s="642"/>
      <c r="BL1393" s="640"/>
      <c r="BM1393" s="642"/>
      <c r="BN1393" s="640"/>
      <c r="BO1393" s="642"/>
      <c r="BP1393" s="640"/>
      <c r="BQ1393" s="642"/>
      <c r="BR1393" s="640"/>
      <c r="BS1393" s="642"/>
      <c r="BT1393" s="640"/>
      <c r="BU1393" s="642"/>
      <c r="BV1393" s="643"/>
      <c r="BW1393" s="644"/>
      <c r="BX1393" s="776"/>
      <c r="BY1393" s="644"/>
      <c r="BZ1393" s="645"/>
      <c r="CA1393" s="338"/>
      <c r="CB1393" s="338"/>
      <c r="CC1393" s="338"/>
      <c r="CD1393" s="338"/>
      <c r="CE1393" s="338"/>
      <c r="CF1393" s="338"/>
    </row>
    <row r="1394" ht="15.75" customHeight="1">
      <c r="A1394" s="338"/>
      <c r="B1394" s="338"/>
      <c r="C1394" s="338"/>
      <c r="D1394" s="338"/>
      <c r="E1394" s="338"/>
      <c r="F1394" s="346"/>
      <c r="G1394" s="773">
        <f t="shared" ref="G1394:H1394" si="1221">L1394+N1394+P1394+R1394+T1394+V1394+X1394+Z1394+AB1394+AD1394+AF1394+AH1394+AJ1394+AL1394+AN1394+AP1394+AR1394+AT1394+AV1394+AX1394+AZ1394+BB1394+BD1394+BF1394+BH1394+BJ1394+BL1394+BN1394+BP1394+BR1394+BT1394</f>
        <v>0</v>
      </c>
      <c r="H1394" s="671">
        <f t="shared" si="1221"/>
        <v>0</v>
      </c>
      <c r="I1394" s="774">
        <f t="shared" si="1027"/>
        <v>0</v>
      </c>
      <c r="J1394" s="1193"/>
      <c r="K1394" s="407">
        <f t="shared" si="1028"/>
        <v>0</v>
      </c>
      <c r="L1394" s="640"/>
      <c r="M1394" s="642"/>
      <c r="N1394" s="640"/>
      <c r="O1394" s="642"/>
      <c r="P1394" s="640"/>
      <c r="Q1394" s="642"/>
      <c r="R1394" s="640"/>
      <c r="S1394" s="642"/>
      <c r="T1394" s="640"/>
      <c r="U1394" s="642"/>
      <c r="V1394" s="640"/>
      <c r="W1394" s="642"/>
      <c r="X1394" s="640"/>
      <c r="Y1394" s="642"/>
      <c r="Z1394" s="640"/>
      <c r="AA1394" s="642"/>
      <c r="AB1394" s="640"/>
      <c r="AC1394" s="642"/>
      <c r="AD1394" s="640"/>
      <c r="AE1394" s="642"/>
      <c r="AF1394" s="640"/>
      <c r="AG1394" s="642"/>
      <c r="AH1394" s="640"/>
      <c r="AI1394" s="642"/>
      <c r="AJ1394" s="640"/>
      <c r="AK1394" s="642"/>
      <c r="AL1394" s="640"/>
      <c r="AM1394" s="642"/>
      <c r="AN1394" s="640"/>
      <c r="AO1394" s="642"/>
      <c r="AP1394" s="646"/>
      <c r="AQ1394" s="642"/>
      <c r="AR1394" s="640"/>
      <c r="AS1394" s="642"/>
      <c r="AT1394" s="640"/>
      <c r="AU1394" s="642"/>
      <c r="AV1394" s="640"/>
      <c r="AW1394" s="642"/>
      <c r="AX1394" s="640"/>
      <c r="AY1394" s="642"/>
      <c r="AZ1394" s="640"/>
      <c r="BA1394" s="642"/>
      <c r="BB1394" s="640"/>
      <c r="BC1394" s="642"/>
      <c r="BD1394" s="640"/>
      <c r="BE1394" s="642"/>
      <c r="BF1394" s="640"/>
      <c r="BG1394" s="642"/>
      <c r="BH1394" s="640"/>
      <c r="BI1394" s="642"/>
      <c r="BJ1394" s="640"/>
      <c r="BK1394" s="642"/>
      <c r="BL1394" s="640"/>
      <c r="BM1394" s="642"/>
      <c r="BN1394" s="640"/>
      <c r="BO1394" s="642"/>
      <c r="BP1394" s="640"/>
      <c r="BQ1394" s="642"/>
      <c r="BR1394" s="640"/>
      <c r="BS1394" s="642"/>
      <c r="BT1394" s="640"/>
      <c r="BU1394" s="642"/>
      <c r="BV1394" s="643"/>
      <c r="BW1394" s="644"/>
      <c r="BX1394" s="776"/>
      <c r="BY1394" s="644"/>
      <c r="BZ1394" s="645"/>
      <c r="CA1394" s="338"/>
      <c r="CB1394" s="338"/>
      <c r="CC1394" s="338"/>
      <c r="CD1394" s="338"/>
      <c r="CE1394" s="338"/>
      <c r="CF1394" s="338"/>
    </row>
    <row r="1395" ht="15.75" customHeight="1">
      <c r="A1395" s="338"/>
      <c r="B1395" s="338"/>
      <c r="C1395" s="338"/>
      <c r="D1395" s="338"/>
      <c r="E1395" s="338"/>
      <c r="F1395" s="346"/>
      <c r="G1395" s="773">
        <f t="shared" ref="G1395:H1395" si="1222">L1395+N1395+P1395+R1395+T1395+V1395+X1395+Z1395+AB1395+AD1395+AF1395+AH1395+AJ1395+AL1395+AN1395+AP1395+AR1395+AT1395+AV1395+AX1395+AZ1395+BB1395+BD1395+BF1395+BH1395+BJ1395+BL1395+BN1395+BP1395+BR1395+BT1395</f>
        <v>0</v>
      </c>
      <c r="H1395" s="671">
        <f t="shared" si="1222"/>
        <v>0</v>
      </c>
      <c r="I1395" s="774">
        <f t="shared" si="1027"/>
        <v>0</v>
      </c>
      <c r="J1395" s="1193"/>
      <c r="K1395" s="407">
        <f t="shared" si="1028"/>
        <v>0</v>
      </c>
      <c r="L1395" s="640"/>
      <c r="M1395" s="642"/>
      <c r="N1395" s="640"/>
      <c r="O1395" s="642"/>
      <c r="P1395" s="640"/>
      <c r="Q1395" s="642"/>
      <c r="R1395" s="640"/>
      <c r="S1395" s="642"/>
      <c r="T1395" s="640"/>
      <c r="U1395" s="642"/>
      <c r="V1395" s="640"/>
      <c r="W1395" s="642"/>
      <c r="X1395" s="640"/>
      <c r="Y1395" s="642"/>
      <c r="Z1395" s="640"/>
      <c r="AA1395" s="642"/>
      <c r="AB1395" s="640"/>
      <c r="AC1395" s="642"/>
      <c r="AD1395" s="640"/>
      <c r="AE1395" s="642"/>
      <c r="AF1395" s="640"/>
      <c r="AG1395" s="642"/>
      <c r="AH1395" s="640"/>
      <c r="AI1395" s="642"/>
      <c r="AJ1395" s="640"/>
      <c r="AK1395" s="642"/>
      <c r="AL1395" s="640"/>
      <c r="AM1395" s="642"/>
      <c r="AN1395" s="640"/>
      <c r="AO1395" s="642"/>
      <c r="AP1395" s="646"/>
      <c r="AQ1395" s="642"/>
      <c r="AR1395" s="640"/>
      <c r="AS1395" s="642"/>
      <c r="AT1395" s="640"/>
      <c r="AU1395" s="642"/>
      <c r="AV1395" s="640"/>
      <c r="AW1395" s="642"/>
      <c r="AX1395" s="640"/>
      <c r="AY1395" s="642"/>
      <c r="AZ1395" s="640"/>
      <c r="BA1395" s="642"/>
      <c r="BB1395" s="640"/>
      <c r="BC1395" s="642"/>
      <c r="BD1395" s="640"/>
      <c r="BE1395" s="642"/>
      <c r="BF1395" s="640"/>
      <c r="BG1395" s="642"/>
      <c r="BH1395" s="640"/>
      <c r="BI1395" s="642"/>
      <c r="BJ1395" s="640"/>
      <c r="BK1395" s="642"/>
      <c r="BL1395" s="640"/>
      <c r="BM1395" s="642"/>
      <c r="BN1395" s="640"/>
      <c r="BO1395" s="642"/>
      <c r="BP1395" s="640"/>
      <c r="BQ1395" s="642"/>
      <c r="BR1395" s="640"/>
      <c r="BS1395" s="642"/>
      <c r="BT1395" s="640"/>
      <c r="BU1395" s="642"/>
      <c r="BV1395" s="643"/>
      <c r="BW1395" s="644"/>
      <c r="BX1395" s="776"/>
      <c r="BY1395" s="644"/>
      <c r="BZ1395" s="645"/>
      <c r="CA1395" s="338"/>
      <c r="CB1395" s="338"/>
      <c r="CC1395" s="338"/>
      <c r="CD1395" s="338"/>
      <c r="CE1395" s="338"/>
      <c r="CF1395" s="338"/>
    </row>
    <row r="1396" ht="15.75" customHeight="1">
      <c r="A1396" s="338"/>
      <c r="B1396" s="338"/>
      <c r="C1396" s="338"/>
      <c r="D1396" s="338"/>
      <c r="E1396" s="338"/>
      <c r="F1396" s="346"/>
      <c r="G1396" s="773">
        <f t="shared" ref="G1396:H1396" si="1223">L1396+N1396+P1396+R1396+T1396+V1396+X1396+Z1396+AB1396+AD1396+AF1396+AH1396+AJ1396+AL1396+AN1396+AP1396+AR1396+AT1396+AV1396+AX1396+AZ1396+BB1396+BD1396+BF1396+BH1396+BJ1396+BL1396+BN1396+BP1396+BR1396+BT1396</f>
        <v>0</v>
      </c>
      <c r="H1396" s="671">
        <f t="shared" si="1223"/>
        <v>0</v>
      </c>
      <c r="I1396" s="774">
        <f t="shared" si="1027"/>
        <v>0</v>
      </c>
      <c r="J1396" s="1193"/>
      <c r="K1396" s="407">
        <f t="shared" si="1028"/>
        <v>0</v>
      </c>
      <c r="L1396" s="640"/>
      <c r="M1396" s="642"/>
      <c r="N1396" s="640"/>
      <c r="O1396" s="642"/>
      <c r="P1396" s="640"/>
      <c r="Q1396" s="642"/>
      <c r="R1396" s="640"/>
      <c r="S1396" s="642"/>
      <c r="T1396" s="640"/>
      <c r="U1396" s="642"/>
      <c r="V1396" s="640"/>
      <c r="W1396" s="642"/>
      <c r="X1396" s="640"/>
      <c r="Y1396" s="642"/>
      <c r="Z1396" s="640"/>
      <c r="AA1396" s="642"/>
      <c r="AB1396" s="640"/>
      <c r="AC1396" s="642"/>
      <c r="AD1396" s="640"/>
      <c r="AE1396" s="642"/>
      <c r="AF1396" s="640"/>
      <c r="AG1396" s="642"/>
      <c r="AH1396" s="640"/>
      <c r="AI1396" s="642"/>
      <c r="AJ1396" s="640"/>
      <c r="AK1396" s="642"/>
      <c r="AL1396" s="640"/>
      <c r="AM1396" s="642"/>
      <c r="AN1396" s="640"/>
      <c r="AO1396" s="642"/>
      <c r="AP1396" s="646"/>
      <c r="AQ1396" s="642"/>
      <c r="AR1396" s="640"/>
      <c r="AS1396" s="642"/>
      <c r="AT1396" s="640"/>
      <c r="AU1396" s="642"/>
      <c r="AV1396" s="640"/>
      <c r="AW1396" s="642"/>
      <c r="AX1396" s="640"/>
      <c r="AY1396" s="642"/>
      <c r="AZ1396" s="640"/>
      <c r="BA1396" s="642"/>
      <c r="BB1396" s="640"/>
      <c r="BC1396" s="642"/>
      <c r="BD1396" s="640"/>
      <c r="BE1396" s="642"/>
      <c r="BF1396" s="640"/>
      <c r="BG1396" s="642"/>
      <c r="BH1396" s="640"/>
      <c r="BI1396" s="642"/>
      <c r="BJ1396" s="640"/>
      <c r="BK1396" s="642"/>
      <c r="BL1396" s="640"/>
      <c r="BM1396" s="642"/>
      <c r="BN1396" s="640"/>
      <c r="BO1396" s="642"/>
      <c r="BP1396" s="640"/>
      <c r="BQ1396" s="642"/>
      <c r="BR1396" s="640"/>
      <c r="BS1396" s="642"/>
      <c r="BT1396" s="640"/>
      <c r="BU1396" s="642"/>
      <c r="BV1396" s="643"/>
      <c r="BW1396" s="644"/>
      <c r="BX1396" s="776"/>
      <c r="BY1396" s="644"/>
      <c r="BZ1396" s="645"/>
      <c r="CA1396" s="338"/>
      <c r="CB1396" s="338"/>
      <c r="CC1396" s="338"/>
      <c r="CD1396" s="338"/>
      <c r="CE1396" s="338"/>
      <c r="CF1396" s="338"/>
    </row>
    <row r="1397" ht="15.75" customHeight="1">
      <c r="A1397" s="338"/>
      <c r="B1397" s="338"/>
      <c r="C1397" s="338"/>
      <c r="D1397" s="338"/>
      <c r="E1397" s="338"/>
      <c r="F1397" s="346"/>
      <c r="G1397" s="773">
        <f t="shared" ref="G1397:H1397" si="1224">L1397+N1397+P1397+R1397+T1397+V1397+X1397+Z1397+AB1397+AD1397+AF1397+AH1397+AJ1397+AL1397+AN1397+AP1397+AR1397+AT1397+AV1397+AX1397+AZ1397+BB1397+BD1397+BF1397+BH1397+BJ1397+BL1397+BN1397+BP1397+BR1397+BT1397</f>
        <v>0</v>
      </c>
      <c r="H1397" s="671">
        <f t="shared" si="1224"/>
        <v>0</v>
      </c>
      <c r="I1397" s="774">
        <f t="shared" si="1027"/>
        <v>0</v>
      </c>
      <c r="J1397" s="1193"/>
      <c r="K1397" s="407">
        <f t="shared" si="1028"/>
        <v>0</v>
      </c>
      <c r="L1397" s="640"/>
      <c r="M1397" s="642"/>
      <c r="N1397" s="640"/>
      <c r="O1397" s="642"/>
      <c r="P1397" s="640"/>
      <c r="Q1397" s="642"/>
      <c r="R1397" s="640"/>
      <c r="S1397" s="642"/>
      <c r="T1397" s="640"/>
      <c r="U1397" s="642"/>
      <c r="V1397" s="640"/>
      <c r="W1397" s="642"/>
      <c r="X1397" s="640"/>
      <c r="Y1397" s="642"/>
      <c r="Z1397" s="640"/>
      <c r="AA1397" s="642"/>
      <c r="AB1397" s="640"/>
      <c r="AC1397" s="642"/>
      <c r="AD1397" s="640"/>
      <c r="AE1397" s="642"/>
      <c r="AF1397" s="640"/>
      <c r="AG1397" s="642"/>
      <c r="AH1397" s="640"/>
      <c r="AI1397" s="642"/>
      <c r="AJ1397" s="640"/>
      <c r="AK1397" s="642"/>
      <c r="AL1397" s="640"/>
      <c r="AM1397" s="642"/>
      <c r="AN1397" s="640"/>
      <c r="AO1397" s="642"/>
      <c r="AP1397" s="646"/>
      <c r="AQ1397" s="642"/>
      <c r="AR1397" s="640"/>
      <c r="AS1397" s="642"/>
      <c r="AT1397" s="640"/>
      <c r="AU1397" s="642"/>
      <c r="AV1397" s="640"/>
      <c r="AW1397" s="642"/>
      <c r="AX1397" s="640"/>
      <c r="AY1397" s="642"/>
      <c r="AZ1397" s="640"/>
      <c r="BA1397" s="642"/>
      <c r="BB1397" s="640"/>
      <c r="BC1397" s="642"/>
      <c r="BD1397" s="640"/>
      <c r="BE1397" s="642"/>
      <c r="BF1397" s="640"/>
      <c r="BG1397" s="642"/>
      <c r="BH1397" s="640"/>
      <c r="BI1397" s="642"/>
      <c r="BJ1397" s="640"/>
      <c r="BK1397" s="642"/>
      <c r="BL1397" s="640"/>
      <c r="BM1397" s="642"/>
      <c r="BN1397" s="640"/>
      <c r="BO1397" s="642"/>
      <c r="BP1397" s="640"/>
      <c r="BQ1397" s="642"/>
      <c r="BR1397" s="640"/>
      <c r="BS1397" s="642"/>
      <c r="BT1397" s="640"/>
      <c r="BU1397" s="642"/>
      <c r="BV1397" s="643"/>
      <c r="BW1397" s="644"/>
      <c r="BX1397" s="776"/>
      <c r="BY1397" s="644"/>
      <c r="BZ1397" s="645"/>
      <c r="CA1397" s="338"/>
      <c r="CB1397" s="338"/>
      <c r="CC1397" s="338"/>
      <c r="CD1397" s="338"/>
      <c r="CE1397" s="338"/>
      <c r="CF1397" s="338"/>
    </row>
    <row r="1398" ht="15.75" customHeight="1">
      <c r="A1398" s="338"/>
      <c r="B1398" s="338"/>
      <c r="C1398" s="338"/>
      <c r="D1398" s="338"/>
      <c r="E1398" s="338"/>
      <c r="F1398" s="346"/>
      <c r="G1398" s="773">
        <f t="shared" ref="G1398:H1398" si="1225">L1398+N1398+P1398+R1398+T1398+V1398+X1398+Z1398+AB1398+AD1398+AF1398+AH1398+AJ1398+AL1398+AN1398+AP1398+AR1398+AT1398+AV1398+AX1398+AZ1398+BB1398+BD1398+BF1398+BH1398+BJ1398+BL1398+BN1398+BP1398+BR1398+BT1398</f>
        <v>0</v>
      </c>
      <c r="H1398" s="671">
        <f t="shared" si="1225"/>
        <v>0</v>
      </c>
      <c r="I1398" s="774">
        <f t="shared" si="1027"/>
        <v>0</v>
      </c>
      <c r="J1398" s="1193"/>
      <c r="K1398" s="407">
        <f t="shared" si="1028"/>
        <v>0</v>
      </c>
      <c r="L1398" s="640"/>
      <c r="M1398" s="642"/>
      <c r="N1398" s="640"/>
      <c r="O1398" s="642"/>
      <c r="P1398" s="640"/>
      <c r="Q1398" s="642"/>
      <c r="R1398" s="640"/>
      <c r="S1398" s="642"/>
      <c r="T1398" s="640"/>
      <c r="U1398" s="642"/>
      <c r="V1398" s="640"/>
      <c r="W1398" s="642"/>
      <c r="X1398" s="640"/>
      <c r="Y1398" s="642"/>
      <c r="Z1398" s="640"/>
      <c r="AA1398" s="642"/>
      <c r="AB1398" s="640"/>
      <c r="AC1398" s="642"/>
      <c r="AD1398" s="640"/>
      <c r="AE1398" s="642"/>
      <c r="AF1398" s="640"/>
      <c r="AG1398" s="642"/>
      <c r="AH1398" s="640"/>
      <c r="AI1398" s="642"/>
      <c r="AJ1398" s="640"/>
      <c r="AK1398" s="642"/>
      <c r="AL1398" s="640"/>
      <c r="AM1398" s="642"/>
      <c r="AN1398" s="640"/>
      <c r="AO1398" s="642"/>
      <c r="AP1398" s="646"/>
      <c r="AQ1398" s="642"/>
      <c r="AR1398" s="640"/>
      <c r="AS1398" s="642"/>
      <c r="AT1398" s="640"/>
      <c r="AU1398" s="642"/>
      <c r="AV1398" s="640"/>
      <c r="AW1398" s="642"/>
      <c r="AX1398" s="640"/>
      <c r="AY1398" s="642"/>
      <c r="AZ1398" s="640"/>
      <c r="BA1398" s="642"/>
      <c r="BB1398" s="640"/>
      <c r="BC1398" s="642"/>
      <c r="BD1398" s="640"/>
      <c r="BE1398" s="642"/>
      <c r="BF1398" s="640"/>
      <c r="BG1398" s="642"/>
      <c r="BH1398" s="640"/>
      <c r="BI1398" s="642"/>
      <c r="BJ1398" s="640"/>
      <c r="BK1398" s="642"/>
      <c r="BL1398" s="640"/>
      <c r="BM1398" s="642"/>
      <c r="BN1398" s="640"/>
      <c r="BO1398" s="642"/>
      <c r="BP1398" s="640"/>
      <c r="BQ1398" s="642"/>
      <c r="BR1398" s="640"/>
      <c r="BS1398" s="642"/>
      <c r="BT1398" s="640"/>
      <c r="BU1398" s="642"/>
      <c r="BV1398" s="643"/>
      <c r="BW1398" s="644"/>
      <c r="BX1398" s="776"/>
      <c r="BY1398" s="644"/>
      <c r="BZ1398" s="645"/>
      <c r="CA1398" s="338"/>
      <c r="CB1398" s="338"/>
      <c r="CC1398" s="338"/>
      <c r="CD1398" s="338"/>
      <c r="CE1398" s="338"/>
      <c r="CF1398" s="338"/>
    </row>
    <row r="1399" ht="15.75" customHeight="1">
      <c r="A1399" s="338"/>
      <c r="B1399" s="338"/>
      <c r="C1399" s="338"/>
      <c r="D1399" s="338"/>
      <c r="E1399" s="338"/>
      <c r="F1399" s="346"/>
      <c r="G1399" s="773">
        <f t="shared" ref="G1399:H1399" si="1226">L1399+N1399+P1399+R1399+T1399+V1399+X1399+Z1399+AB1399+AD1399+AF1399+AH1399+AJ1399+AL1399+AN1399+AP1399+AR1399+AT1399+AV1399+AX1399+AZ1399+BB1399+BD1399+BF1399+BH1399+BJ1399+BL1399+BN1399+BP1399+BR1399+BT1399</f>
        <v>0</v>
      </c>
      <c r="H1399" s="671">
        <f t="shared" si="1226"/>
        <v>0</v>
      </c>
      <c r="I1399" s="774">
        <f t="shared" si="1027"/>
        <v>0</v>
      </c>
      <c r="J1399" s="1193"/>
      <c r="K1399" s="407">
        <f t="shared" si="1028"/>
        <v>0</v>
      </c>
      <c r="L1399" s="640"/>
      <c r="M1399" s="642"/>
      <c r="N1399" s="640"/>
      <c r="O1399" s="642"/>
      <c r="P1399" s="640"/>
      <c r="Q1399" s="642"/>
      <c r="R1399" s="640"/>
      <c r="S1399" s="642"/>
      <c r="T1399" s="640"/>
      <c r="U1399" s="642"/>
      <c r="V1399" s="640"/>
      <c r="W1399" s="642"/>
      <c r="X1399" s="640"/>
      <c r="Y1399" s="642"/>
      <c r="Z1399" s="640"/>
      <c r="AA1399" s="642"/>
      <c r="AB1399" s="640"/>
      <c r="AC1399" s="642"/>
      <c r="AD1399" s="640"/>
      <c r="AE1399" s="642"/>
      <c r="AF1399" s="640"/>
      <c r="AG1399" s="642"/>
      <c r="AH1399" s="640"/>
      <c r="AI1399" s="642"/>
      <c r="AJ1399" s="640"/>
      <c r="AK1399" s="642"/>
      <c r="AL1399" s="640"/>
      <c r="AM1399" s="642"/>
      <c r="AN1399" s="640"/>
      <c r="AO1399" s="642"/>
      <c r="AP1399" s="646"/>
      <c r="AQ1399" s="642"/>
      <c r="AR1399" s="640"/>
      <c r="AS1399" s="642"/>
      <c r="AT1399" s="640"/>
      <c r="AU1399" s="642"/>
      <c r="AV1399" s="640"/>
      <c r="AW1399" s="642"/>
      <c r="AX1399" s="640"/>
      <c r="AY1399" s="642"/>
      <c r="AZ1399" s="640"/>
      <c r="BA1399" s="642"/>
      <c r="BB1399" s="640"/>
      <c r="BC1399" s="642"/>
      <c r="BD1399" s="640"/>
      <c r="BE1399" s="642"/>
      <c r="BF1399" s="640"/>
      <c r="BG1399" s="642"/>
      <c r="BH1399" s="640"/>
      <c r="BI1399" s="642"/>
      <c r="BJ1399" s="640"/>
      <c r="BK1399" s="642"/>
      <c r="BL1399" s="640"/>
      <c r="BM1399" s="642"/>
      <c r="BN1399" s="640"/>
      <c r="BO1399" s="642"/>
      <c r="BP1399" s="640"/>
      <c r="BQ1399" s="642"/>
      <c r="BR1399" s="640"/>
      <c r="BS1399" s="642"/>
      <c r="BT1399" s="640"/>
      <c r="BU1399" s="642"/>
      <c r="BV1399" s="643"/>
      <c r="BW1399" s="644"/>
      <c r="BX1399" s="776"/>
      <c r="BY1399" s="644"/>
      <c r="BZ1399" s="645"/>
      <c r="CA1399" s="338"/>
      <c r="CB1399" s="338"/>
      <c r="CC1399" s="338"/>
      <c r="CD1399" s="338"/>
      <c r="CE1399" s="338"/>
      <c r="CF1399" s="338"/>
    </row>
    <row r="1400" ht="15.75" customHeight="1">
      <c r="A1400" s="338"/>
      <c r="B1400" s="338"/>
      <c r="C1400" s="338"/>
      <c r="D1400" s="338"/>
      <c r="E1400" s="338"/>
      <c r="F1400" s="346"/>
      <c r="G1400" s="773">
        <f t="shared" ref="G1400:H1400" si="1227">L1400+N1400+P1400+R1400+T1400+V1400+X1400+Z1400+AB1400+AD1400+AF1400+AH1400+AJ1400+AL1400+AN1400+AP1400+AR1400+AT1400+AV1400+AX1400+AZ1400+BB1400+BD1400+BF1400+BH1400+BJ1400+BL1400+BN1400+BP1400+BR1400+BT1400</f>
        <v>0</v>
      </c>
      <c r="H1400" s="671">
        <f t="shared" si="1227"/>
        <v>0</v>
      </c>
      <c r="I1400" s="774">
        <f t="shared" si="1027"/>
        <v>0</v>
      </c>
      <c r="J1400" s="1193"/>
      <c r="K1400" s="407">
        <f t="shared" si="1028"/>
        <v>0</v>
      </c>
      <c r="L1400" s="640"/>
      <c r="M1400" s="642"/>
      <c r="N1400" s="640"/>
      <c r="O1400" s="642"/>
      <c r="P1400" s="640"/>
      <c r="Q1400" s="642"/>
      <c r="R1400" s="640"/>
      <c r="S1400" s="642"/>
      <c r="T1400" s="640"/>
      <c r="U1400" s="642"/>
      <c r="V1400" s="640"/>
      <c r="W1400" s="642"/>
      <c r="X1400" s="640"/>
      <c r="Y1400" s="642"/>
      <c r="Z1400" s="640"/>
      <c r="AA1400" s="642"/>
      <c r="AB1400" s="640"/>
      <c r="AC1400" s="642"/>
      <c r="AD1400" s="640"/>
      <c r="AE1400" s="642"/>
      <c r="AF1400" s="640"/>
      <c r="AG1400" s="642"/>
      <c r="AH1400" s="640"/>
      <c r="AI1400" s="642"/>
      <c r="AJ1400" s="640"/>
      <c r="AK1400" s="642"/>
      <c r="AL1400" s="640"/>
      <c r="AM1400" s="642"/>
      <c r="AN1400" s="640"/>
      <c r="AO1400" s="642"/>
      <c r="AP1400" s="646"/>
      <c r="AQ1400" s="642"/>
      <c r="AR1400" s="640"/>
      <c r="AS1400" s="642"/>
      <c r="AT1400" s="640"/>
      <c r="AU1400" s="642"/>
      <c r="AV1400" s="640"/>
      <c r="AW1400" s="642"/>
      <c r="AX1400" s="640"/>
      <c r="AY1400" s="642"/>
      <c r="AZ1400" s="640"/>
      <c r="BA1400" s="642"/>
      <c r="BB1400" s="640"/>
      <c r="BC1400" s="642"/>
      <c r="BD1400" s="640"/>
      <c r="BE1400" s="642"/>
      <c r="BF1400" s="640"/>
      <c r="BG1400" s="642"/>
      <c r="BH1400" s="640"/>
      <c r="BI1400" s="642"/>
      <c r="BJ1400" s="640"/>
      <c r="BK1400" s="642"/>
      <c r="BL1400" s="640"/>
      <c r="BM1400" s="642"/>
      <c r="BN1400" s="640"/>
      <c r="BO1400" s="642"/>
      <c r="BP1400" s="640"/>
      <c r="BQ1400" s="642"/>
      <c r="BR1400" s="640"/>
      <c r="BS1400" s="642"/>
      <c r="BT1400" s="640"/>
      <c r="BU1400" s="642"/>
      <c r="BV1400" s="643"/>
      <c r="BW1400" s="644"/>
      <c r="BX1400" s="776"/>
      <c r="BY1400" s="644"/>
      <c r="BZ1400" s="645"/>
      <c r="CA1400" s="338"/>
      <c r="CB1400" s="338"/>
      <c r="CC1400" s="338"/>
      <c r="CD1400" s="338"/>
      <c r="CE1400" s="338"/>
      <c r="CF1400" s="338"/>
    </row>
    <row r="1401" ht="15.75" customHeight="1">
      <c r="A1401" s="338"/>
      <c r="B1401" s="338"/>
      <c r="C1401" s="338"/>
      <c r="D1401" s="338"/>
      <c r="E1401" s="338"/>
      <c r="F1401" s="346"/>
      <c r="G1401" s="773">
        <f t="shared" ref="G1401:H1401" si="1228">L1401+N1401+P1401+R1401+T1401+V1401+X1401+Z1401+AB1401+AD1401+AF1401+AH1401+AJ1401+AL1401+AN1401+AP1401+AR1401+AT1401+AV1401+AX1401+AZ1401+BB1401+BD1401+BF1401+BH1401+BJ1401+BL1401+BN1401+BP1401+BR1401+BT1401</f>
        <v>0</v>
      </c>
      <c r="H1401" s="671">
        <f t="shared" si="1228"/>
        <v>0</v>
      </c>
      <c r="I1401" s="774">
        <f t="shared" si="1027"/>
        <v>0</v>
      </c>
      <c r="J1401" s="1193"/>
      <c r="K1401" s="407">
        <f t="shared" si="1028"/>
        <v>0</v>
      </c>
      <c r="L1401" s="640"/>
      <c r="M1401" s="642"/>
      <c r="N1401" s="640"/>
      <c r="O1401" s="642"/>
      <c r="P1401" s="640"/>
      <c r="Q1401" s="642"/>
      <c r="R1401" s="640"/>
      <c r="S1401" s="642"/>
      <c r="T1401" s="640"/>
      <c r="U1401" s="642"/>
      <c r="V1401" s="640"/>
      <c r="W1401" s="642"/>
      <c r="X1401" s="640"/>
      <c r="Y1401" s="642"/>
      <c r="Z1401" s="640"/>
      <c r="AA1401" s="642"/>
      <c r="AB1401" s="640"/>
      <c r="AC1401" s="642"/>
      <c r="AD1401" s="640"/>
      <c r="AE1401" s="642"/>
      <c r="AF1401" s="640"/>
      <c r="AG1401" s="642"/>
      <c r="AH1401" s="640"/>
      <c r="AI1401" s="642"/>
      <c r="AJ1401" s="640"/>
      <c r="AK1401" s="642"/>
      <c r="AL1401" s="640"/>
      <c r="AM1401" s="642"/>
      <c r="AN1401" s="640"/>
      <c r="AO1401" s="642"/>
      <c r="AP1401" s="646"/>
      <c r="AQ1401" s="642"/>
      <c r="AR1401" s="640"/>
      <c r="AS1401" s="642"/>
      <c r="AT1401" s="640"/>
      <c r="AU1401" s="642"/>
      <c r="AV1401" s="640"/>
      <c r="AW1401" s="642"/>
      <c r="AX1401" s="640"/>
      <c r="AY1401" s="642"/>
      <c r="AZ1401" s="640"/>
      <c r="BA1401" s="642"/>
      <c r="BB1401" s="640"/>
      <c r="BC1401" s="642"/>
      <c r="BD1401" s="640"/>
      <c r="BE1401" s="642"/>
      <c r="BF1401" s="640"/>
      <c r="BG1401" s="642"/>
      <c r="BH1401" s="640"/>
      <c r="BI1401" s="642"/>
      <c r="BJ1401" s="640"/>
      <c r="BK1401" s="642"/>
      <c r="BL1401" s="640"/>
      <c r="BM1401" s="642"/>
      <c r="BN1401" s="640"/>
      <c r="BO1401" s="642"/>
      <c r="BP1401" s="640"/>
      <c r="BQ1401" s="642"/>
      <c r="BR1401" s="640"/>
      <c r="BS1401" s="642"/>
      <c r="BT1401" s="640"/>
      <c r="BU1401" s="642"/>
      <c r="BV1401" s="643"/>
      <c r="BW1401" s="644"/>
      <c r="BX1401" s="776"/>
      <c r="BY1401" s="644"/>
      <c r="BZ1401" s="645"/>
      <c r="CA1401" s="338"/>
      <c r="CB1401" s="338"/>
      <c r="CC1401" s="338"/>
      <c r="CD1401" s="338"/>
      <c r="CE1401" s="338"/>
      <c r="CF1401" s="338"/>
    </row>
    <row r="1402" ht="15.75" customHeight="1">
      <c r="A1402" s="338"/>
      <c r="B1402" s="338"/>
      <c r="C1402" s="338"/>
      <c r="D1402" s="338"/>
      <c r="E1402" s="338"/>
      <c r="F1402" s="346"/>
      <c r="G1402" s="773">
        <f t="shared" ref="G1402:H1402" si="1229">L1402+N1402+P1402+R1402+T1402+V1402+X1402+Z1402+AB1402+AD1402+AF1402+AH1402+AJ1402+AL1402+AN1402+AP1402+AR1402+AT1402+AV1402+AX1402+AZ1402+BB1402+BD1402+BF1402+BH1402+BJ1402+BL1402+BN1402+BP1402+BR1402+BT1402</f>
        <v>0</v>
      </c>
      <c r="H1402" s="671">
        <f t="shared" si="1229"/>
        <v>0</v>
      </c>
      <c r="I1402" s="774">
        <f t="shared" si="1027"/>
        <v>0</v>
      </c>
      <c r="J1402" s="1193"/>
      <c r="K1402" s="407">
        <f t="shared" si="1028"/>
        <v>0</v>
      </c>
      <c r="L1402" s="640"/>
      <c r="M1402" s="642"/>
      <c r="N1402" s="640"/>
      <c r="O1402" s="642"/>
      <c r="P1402" s="640"/>
      <c r="Q1402" s="642"/>
      <c r="R1402" s="640"/>
      <c r="S1402" s="642"/>
      <c r="T1402" s="640"/>
      <c r="U1402" s="642"/>
      <c r="V1402" s="640"/>
      <c r="W1402" s="642"/>
      <c r="X1402" s="640"/>
      <c r="Y1402" s="642"/>
      <c r="Z1402" s="640"/>
      <c r="AA1402" s="642"/>
      <c r="AB1402" s="640"/>
      <c r="AC1402" s="642"/>
      <c r="AD1402" s="640"/>
      <c r="AE1402" s="642"/>
      <c r="AF1402" s="640"/>
      <c r="AG1402" s="642"/>
      <c r="AH1402" s="640"/>
      <c r="AI1402" s="642"/>
      <c r="AJ1402" s="640"/>
      <c r="AK1402" s="642"/>
      <c r="AL1402" s="640"/>
      <c r="AM1402" s="642"/>
      <c r="AN1402" s="640"/>
      <c r="AO1402" s="642"/>
      <c r="AP1402" s="646"/>
      <c r="AQ1402" s="642"/>
      <c r="AR1402" s="640"/>
      <c r="AS1402" s="642"/>
      <c r="AT1402" s="640"/>
      <c r="AU1402" s="642"/>
      <c r="AV1402" s="640"/>
      <c r="AW1402" s="642"/>
      <c r="AX1402" s="640"/>
      <c r="AY1402" s="642"/>
      <c r="AZ1402" s="640"/>
      <c r="BA1402" s="642"/>
      <c r="BB1402" s="640"/>
      <c r="BC1402" s="642"/>
      <c r="BD1402" s="640"/>
      <c r="BE1402" s="642"/>
      <c r="BF1402" s="640"/>
      <c r="BG1402" s="642"/>
      <c r="BH1402" s="640"/>
      <c r="BI1402" s="642"/>
      <c r="BJ1402" s="640"/>
      <c r="BK1402" s="642"/>
      <c r="BL1402" s="640"/>
      <c r="BM1402" s="642"/>
      <c r="BN1402" s="640"/>
      <c r="BO1402" s="642"/>
      <c r="BP1402" s="640"/>
      <c r="BQ1402" s="642"/>
      <c r="BR1402" s="640"/>
      <c r="BS1402" s="642"/>
      <c r="BT1402" s="640"/>
      <c r="BU1402" s="642"/>
      <c r="BV1402" s="643"/>
      <c r="BW1402" s="644"/>
      <c r="BX1402" s="776"/>
      <c r="BY1402" s="644"/>
      <c r="BZ1402" s="645"/>
      <c r="CA1402" s="338"/>
      <c r="CB1402" s="338"/>
      <c r="CC1402" s="338"/>
      <c r="CD1402" s="338"/>
      <c r="CE1402" s="338"/>
      <c r="CF1402" s="338"/>
    </row>
    <row r="1403" ht="15.75" customHeight="1">
      <c r="A1403" s="338"/>
      <c r="B1403" s="338"/>
      <c r="C1403" s="338"/>
      <c r="D1403" s="338"/>
      <c r="E1403" s="338"/>
      <c r="F1403" s="346"/>
      <c r="G1403" s="773">
        <f t="shared" ref="G1403:H1403" si="1230">L1403+N1403+P1403+R1403+T1403+V1403+X1403+Z1403+AB1403+AD1403+AF1403+AH1403+AJ1403+AL1403+AN1403+AP1403+AR1403+AT1403+AV1403+AX1403+AZ1403+BB1403+BD1403+BF1403+BH1403+BJ1403+BL1403+BN1403+BP1403+BR1403+BT1403</f>
        <v>0</v>
      </c>
      <c r="H1403" s="671">
        <f t="shared" si="1230"/>
        <v>0</v>
      </c>
      <c r="I1403" s="774">
        <f t="shared" si="1027"/>
        <v>0</v>
      </c>
      <c r="J1403" s="1193"/>
      <c r="K1403" s="407">
        <f t="shared" si="1028"/>
        <v>0</v>
      </c>
      <c r="L1403" s="640"/>
      <c r="M1403" s="642"/>
      <c r="N1403" s="640"/>
      <c r="O1403" s="642"/>
      <c r="P1403" s="640"/>
      <c r="Q1403" s="642"/>
      <c r="R1403" s="640"/>
      <c r="S1403" s="642"/>
      <c r="T1403" s="640"/>
      <c r="U1403" s="642"/>
      <c r="V1403" s="640"/>
      <c r="W1403" s="642"/>
      <c r="X1403" s="640"/>
      <c r="Y1403" s="642"/>
      <c r="Z1403" s="640"/>
      <c r="AA1403" s="642"/>
      <c r="AB1403" s="640"/>
      <c r="AC1403" s="642"/>
      <c r="AD1403" s="640"/>
      <c r="AE1403" s="642"/>
      <c r="AF1403" s="640"/>
      <c r="AG1403" s="642"/>
      <c r="AH1403" s="640"/>
      <c r="AI1403" s="642"/>
      <c r="AJ1403" s="640"/>
      <c r="AK1403" s="642"/>
      <c r="AL1403" s="640"/>
      <c r="AM1403" s="642"/>
      <c r="AN1403" s="640"/>
      <c r="AO1403" s="642"/>
      <c r="AP1403" s="646"/>
      <c r="AQ1403" s="642"/>
      <c r="AR1403" s="640"/>
      <c r="AS1403" s="642"/>
      <c r="AT1403" s="640"/>
      <c r="AU1403" s="642"/>
      <c r="AV1403" s="640"/>
      <c r="AW1403" s="642"/>
      <c r="AX1403" s="640"/>
      <c r="AY1403" s="642"/>
      <c r="AZ1403" s="640"/>
      <c r="BA1403" s="642"/>
      <c r="BB1403" s="640"/>
      <c r="BC1403" s="642"/>
      <c r="BD1403" s="640"/>
      <c r="BE1403" s="642"/>
      <c r="BF1403" s="640"/>
      <c r="BG1403" s="642"/>
      <c r="BH1403" s="640"/>
      <c r="BI1403" s="642"/>
      <c r="BJ1403" s="640"/>
      <c r="BK1403" s="642"/>
      <c r="BL1403" s="640"/>
      <c r="BM1403" s="642"/>
      <c r="BN1403" s="640"/>
      <c r="BO1403" s="642"/>
      <c r="BP1403" s="640"/>
      <c r="BQ1403" s="642"/>
      <c r="BR1403" s="640"/>
      <c r="BS1403" s="642"/>
      <c r="BT1403" s="640"/>
      <c r="BU1403" s="642"/>
      <c r="BV1403" s="643"/>
      <c r="BW1403" s="644"/>
      <c r="BX1403" s="776"/>
      <c r="BY1403" s="644"/>
      <c r="BZ1403" s="645"/>
      <c r="CA1403" s="338"/>
      <c r="CB1403" s="338"/>
      <c r="CC1403" s="338"/>
      <c r="CD1403" s="338"/>
      <c r="CE1403" s="338"/>
      <c r="CF1403" s="338"/>
    </row>
    <row r="1404" ht="15.75" customHeight="1">
      <c r="A1404" s="338"/>
      <c r="B1404" s="338"/>
      <c r="C1404" s="338"/>
      <c r="D1404" s="338"/>
      <c r="E1404" s="338"/>
      <c r="F1404" s="346"/>
      <c r="G1404" s="773">
        <f t="shared" ref="G1404:H1404" si="1231">L1404+N1404+P1404+R1404+T1404+V1404+X1404+Z1404+AB1404+AD1404+AF1404+AH1404+AJ1404+AL1404+AN1404+AP1404+AR1404+AT1404+AV1404+AX1404+AZ1404+BB1404+BD1404+BF1404+BH1404+BJ1404+BL1404+BN1404+BP1404+BR1404+BT1404</f>
        <v>0</v>
      </c>
      <c r="H1404" s="671">
        <f t="shared" si="1231"/>
        <v>0</v>
      </c>
      <c r="I1404" s="774">
        <f t="shared" si="1027"/>
        <v>0</v>
      </c>
      <c r="J1404" s="1193"/>
      <c r="K1404" s="407">
        <f t="shared" si="1028"/>
        <v>0</v>
      </c>
      <c r="L1404" s="640"/>
      <c r="M1404" s="642"/>
      <c r="N1404" s="640"/>
      <c r="O1404" s="642"/>
      <c r="P1404" s="640"/>
      <c r="Q1404" s="642"/>
      <c r="R1404" s="640"/>
      <c r="S1404" s="642"/>
      <c r="T1404" s="640"/>
      <c r="U1404" s="642"/>
      <c r="V1404" s="640"/>
      <c r="W1404" s="642"/>
      <c r="X1404" s="640"/>
      <c r="Y1404" s="642"/>
      <c r="Z1404" s="640"/>
      <c r="AA1404" s="642"/>
      <c r="AB1404" s="640"/>
      <c r="AC1404" s="642"/>
      <c r="AD1404" s="640"/>
      <c r="AE1404" s="642"/>
      <c r="AF1404" s="640"/>
      <c r="AG1404" s="642"/>
      <c r="AH1404" s="640"/>
      <c r="AI1404" s="642"/>
      <c r="AJ1404" s="640"/>
      <c r="AK1404" s="642"/>
      <c r="AL1404" s="640"/>
      <c r="AM1404" s="642"/>
      <c r="AN1404" s="640"/>
      <c r="AO1404" s="642"/>
      <c r="AP1404" s="646"/>
      <c r="AQ1404" s="642"/>
      <c r="AR1404" s="640"/>
      <c r="AS1404" s="642"/>
      <c r="AT1404" s="640"/>
      <c r="AU1404" s="642"/>
      <c r="AV1404" s="640"/>
      <c r="AW1404" s="642"/>
      <c r="AX1404" s="640"/>
      <c r="AY1404" s="642"/>
      <c r="AZ1404" s="640"/>
      <c r="BA1404" s="642"/>
      <c r="BB1404" s="640"/>
      <c r="BC1404" s="642"/>
      <c r="BD1404" s="640"/>
      <c r="BE1404" s="642"/>
      <c r="BF1404" s="640"/>
      <c r="BG1404" s="642"/>
      <c r="BH1404" s="640"/>
      <c r="BI1404" s="642"/>
      <c r="BJ1404" s="640"/>
      <c r="BK1404" s="642"/>
      <c r="BL1404" s="640"/>
      <c r="BM1404" s="642"/>
      <c r="BN1404" s="640"/>
      <c r="BO1404" s="642"/>
      <c r="BP1404" s="640"/>
      <c r="BQ1404" s="642"/>
      <c r="BR1404" s="640"/>
      <c r="BS1404" s="642"/>
      <c r="BT1404" s="640"/>
      <c r="BU1404" s="642"/>
      <c r="BV1404" s="643"/>
      <c r="BW1404" s="644"/>
      <c r="BX1404" s="776"/>
      <c r="BY1404" s="644"/>
      <c r="BZ1404" s="645"/>
      <c r="CA1404" s="338"/>
      <c r="CB1404" s="338"/>
      <c r="CC1404" s="338"/>
      <c r="CD1404" s="338"/>
      <c r="CE1404" s="338"/>
      <c r="CF1404" s="338"/>
    </row>
    <row r="1405" ht="15.75" customHeight="1">
      <c r="A1405" s="338"/>
      <c r="B1405" s="338"/>
      <c r="C1405" s="338"/>
      <c r="D1405" s="338"/>
      <c r="E1405" s="338"/>
      <c r="F1405" s="346"/>
      <c r="G1405" s="773">
        <f t="shared" ref="G1405:H1405" si="1232">L1405+N1405+P1405+R1405+T1405+V1405+X1405+Z1405+AB1405+AD1405+AF1405+AH1405+AJ1405+AL1405+AN1405+AP1405+AR1405+AT1405+AV1405+AX1405+AZ1405+BB1405+BD1405+BF1405+BH1405+BJ1405+BL1405+BN1405+BP1405+BR1405+BT1405</f>
        <v>0</v>
      </c>
      <c r="H1405" s="671">
        <f t="shared" si="1232"/>
        <v>0</v>
      </c>
      <c r="I1405" s="774">
        <f t="shared" si="1027"/>
        <v>0</v>
      </c>
      <c r="J1405" s="1193"/>
      <c r="K1405" s="407">
        <f t="shared" si="1028"/>
        <v>0</v>
      </c>
      <c r="L1405" s="640"/>
      <c r="M1405" s="642"/>
      <c r="N1405" s="640"/>
      <c r="O1405" s="642"/>
      <c r="P1405" s="640"/>
      <c r="Q1405" s="642"/>
      <c r="R1405" s="640"/>
      <c r="S1405" s="642"/>
      <c r="T1405" s="640"/>
      <c r="U1405" s="642"/>
      <c r="V1405" s="640"/>
      <c r="W1405" s="642"/>
      <c r="X1405" s="640"/>
      <c r="Y1405" s="642"/>
      <c r="Z1405" s="640"/>
      <c r="AA1405" s="642"/>
      <c r="AB1405" s="640"/>
      <c r="AC1405" s="642"/>
      <c r="AD1405" s="640"/>
      <c r="AE1405" s="642"/>
      <c r="AF1405" s="640"/>
      <c r="AG1405" s="642"/>
      <c r="AH1405" s="640"/>
      <c r="AI1405" s="642"/>
      <c r="AJ1405" s="640"/>
      <c r="AK1405" s="642"/>
      <c r="AL1405" s="640"/>
      <c r="AM1405" s="642"/>
      <c r="AN1405" s="640"/>
      <c r="AO1405" s="642"/>
      <c r="AP1405" s="646"/>
      <c r="AQ1405" s="642"/>
      <c r="AR1405" s="640"/>
      <c r="AS1405" s="642"/>
      <c r="AT1405" s="640"/>
      <c r="AU1405" s="642"/>
      <c r="AV1405" s="640"/>
      <c r="AW1405" s="642"/>
      <c r="AX1405" s="640"/>
      <c r="AY1405" s="642"/>
      <c r="AZ1405" s="640"/>
      <c r="BA1405" s="642"/>
      <c r="BB1405" s="640"/>
      <c r="BC1405" s="642"/>
      <c r="BD1405" s="640"/>
      <c r="BE1405" s="642"/>
      <c r="BF1405" s="640"/>
      <c r="BG1405" s="642"/>
      <c r="BH1405" s="640"/>
      <c r="BI1405" s="642"/>
      <c r="BJ1405" s="640"/>
      <c r="BK1405" s="642"/>
      <c r="BL1405" s="640"/>
      <c r="BM1405" s="642"/>
      <c r="BN1405" s="640"/>
      <c r="BO1405" s="642"/>
      <c r="BP1405" s="640"/>
      <c r="BQ1405" s="642"/>
      <c r="BR1405" s="640"/>
      <c r="BS1405" s="642"/>
      <c r="BT1405" s="640"/>
      <c r="BU1405" s="642"/>
      <c r="BV1405" s="643"/>
      <c r="BW1405" s="644"/>
      <c r="BX1405" s="776"/>
      <c r="BY1405" s="644"/>
      <c r="BZ1405" s="645"/>
      <c r="CA1405" s="338"/>
      <c r="CB1405" s="338"/>
      <c r="CC1405" s="338"/>
      <c r="CD1405" s="338"/>
      <c r="CE1405" s="338"/>
      <c r="CF1405" s="338"/>
    </row>
    <row r="1406" ht="15.75" customHeight="1">
      <c r="A1406" s="338"/>
      <c r="B1406" s="338"/>
      <c r="C1406" s="338"/>
      <c r="D1406" s="338"/>
      <c r="E1406" s="338"/>
      <c r="F1406" s="346"/>
      <c r="G1406" s="773">
        <f t="shared" ref="G1406:H1406" si="1233">L1406+N1406+P1406+R1406+T1406+V1406+X1406+Z1406+AB1406+AD1406+AF1406+AH1406+AJ1406+AL1406+AN1406+AP1406+AR1406+AT1406+AV1406+AX1406+AZ1406+BB1406+BD1406+BF1406+BH1406+BJ1406+BL1406+BN1406+BP1406+BR1406+BT1406</f>
        <v>0</v>
      </c>
      <c r="H1406" s="671">
        <f t="shared" si="1233"/>
        <v>0</v>
      </c>
      <c r="I1406" s="774">
        <f t="shared" si="1027"/>
        <v>0</v>
      </c>
      <c r="J1406" s="1193"/>
      <c r="K1406" s="407">
        <f t="shared" si="1028"/>
        <v>0</v>
      </c>
      <c r="L1406" s="640"/>
      <c r="M1406" s="642"/>
      <c r="N1406" s="640"/>
      <c r="O1406" s="642"/>
      <c r="P1406" s="640"/>
      <c r="Q1406" s="642"/>
      <c r="R1406" s="640"/>
      <c r="S1406" s="642"/>
      <c r="T1406" s="640"/>
      <c r="U1406" s="642"/>
      <c r="V1406" s="640"/>
      <c r="W1406" s="642"/>
      <c r="X1406" s="640"/>
      <c r="Y1406" s="642"/>
      <c r="Z1406" s="640"/>
      <c r="AA1406" s="642"/>
      <c r="AB1406" s="640"/>
      <c r="AC1406" s="642"/>
      <c r="AD1406" s="640"/>
      <c r="AE1406" s="642"/>
      <c r="AF1406" s="640"/>
      <c r="AG1406" s="642"/>
      <c r="AH1406" s="640"/>
      <c r="AI1406" s="642"/>
      <c r="AJ1406" s="640"/>
      <c r="AK1406" s="642"/>
      <c r="AL1406" s="640"/>
      <c r="AM1406" s="642"/>
      <c r="AN1406" s="640"/>
      <c r="AO1406" s="642"/>
      <c r="AP1406" s="646"/>
      <c r="AQ1406" s="642"/>
      <c r="AR1406" s="640"/>
      <c r="AS1406" s="642"/>
      <c r="AT1406" s="640"/>
      <c r="AU1406" s="642"/>
      <c r="AV1406" s="640"/>
      <c r="AW1406" s="642"/>
      <c r="AX1406" s="640"/>
      <c r="AY1406" s="642"/>
      <c r="AZ1406" s="640"/>
      <c r="BA1406" s="642"/>
      <c r="BB1406" s="640"/>
      <c r="BC1406" s="642"/>
      <c r="BD1406" s="640"/>
      <c r="BE1406" s="642"/>
      <c r="BF1406" s="640"/>
      <c r="BG1406" s="642"/>
      <c r="BH1406" s="640"/>
      <c r="BI1406" s="642"/>
      <c r="BJ1406" s="640"/>
      <c r="BK1406" s="642"/>
      <c r="BL1406" s="640"/>
      <c r="BM1406" s="642"/>
      <c r="BN1406" s="640"/>
      <c r="BO1406" s="642"/>
      <c r="BP1406" s="640"/>
      <c r="BQ1406" s="642"/>
      <c r="BR1406" s="640"/>
      <c r="BS1406" s="642"/>
      <c r="BT1406" s="640"/>
      <c r="BU1406" s="642"/>
      <c r="BV1406" s="643"/>
      <c r="BW1406" s="644"/>
      <c r="BX1406" s="776"/>
      <c r="BY1406" s="644"/>
      <c r="BZ1406" s="645"/>
      <c r="CA1406" s="338"/>
      <c r="CB1406" s="338"/>
      <c r="CC1406" s="338"/>
      <c r="CD1406" s="338"/>
      <c r="CE1406" s="338"/>
      <c r="CF1406" s="338"/>
    </row>
    <row r="1407" ht="15.75" customHeight="1">
      <c r="A1407" s="338"/>
      <c r="B1407" s="338"/>
      <c r="C1407" s="338"/>
      <c r="D1407" s="338"/>
      <c r="E1407" s="338"/>
      <c r="F1407" s="346"/>
      <c r="G1407" s="773">
        <f t="shared" ref="G1407:H1407" si="1234">L1407+N1407+P1407+R1407+T1407+V1407+X1407+Z1407+AB1407+AD1407+AF1407+AH1407+AJ1407+AL1407+AN1407+AP1407+AR1407+AT1407+AV1407+AX1407+AZ1407+BB1407+BD1407+BF1407+BH1407+BJ1407+BL1407+BN1407+BP1407+BR1407+BT1407</f>
        <v>0</v>
      </c>
      <c r="H1407" s="671">
        <f t="shared" si="1234"/>
        <v>0</v>
      </c>
      <c r="I1407" s="774">
        <f t="shared" si="1027"/>
        <v>0</v>
      </c>
      <c r="J1407" s="1193"/>
      <c r="K1407" s="407">
        <f t="shared" si="1028"/>
        <v>0</v>
      </c>
      <c r="L1407" s="640"/>
      <c r="M1407" s="642"/>
      <c r="N1407" s="640"/>
      <c r="O1407" s="642"/>
      <c r="P1407" s="640"/>
      <c r="Q1407" s="642"/>
      <c r="R1407" s="640"/>
      <c r="S1407" s="642"/>
      <c r="T1407" s="640"/>
      <c r="U1407" s="642"/>
      <c r="V1407" s="640"/>
      <c r="W1407" s="642"/>
      <c r="X1407" s="640"/>
      <c r="Y1407" s="642"/>
      <c r="Z1407" s="640"/>
      <c r="AA1407" s="642"/>
      <c r="AB1407" s="640"/>
      <c r="AC1407" s="642"/>
      <c r="AD1407" s="640"/>
      <c r="AE1407" s="642"/>
      <c r="AF1407" s="640"/>
      <c r="AG1407" s="642"/>
      <c r="AH1407" s="640"/>
      <c r="AI1407" s="642"/>
      <c r="AJ1407" s="640"/>
      <c r="AK1407" s="642"/>
      <c r="AL1407" s="640"/>
      <c r="AM1407" s="642"/>
      <c r="AN1407" s="640"/>
      <c r="AO1407" s="642"/>
      <c r="AP1407" s="646"/>
      <c r="AQ1407" s="642"/>
      <c r="AR1407" s="640"/>
      <c r="AS1407" s="642"/>
      <c r="AT1407" s="640"/>
      <c r="AU1407" s="642"/>
      <c r="AV1407" s="640"/>
      <c r="AW1407" s="642"/>
      <c r="AX1407" s="640"/>
      <c r="AY1407" s="642"/>
      <c r="AZ1407" s="640"/>
      <c r="BA1407" s="642"/>
      <c r="BB1407" s="640"/>
      <c r="BC1407" s="642"/>
      <c r="BD1407" s="640"/>
      <c r="BE1407" s="642"/>
      <c r="BF1407" s="640"/>
      <c r="BG1407" s="642"/>
      <c r="BH1407" s="640"/>
      <c r="BI1407" s="642"/>
      <c r="BJ1407" s="640"/>
      <c r="BK1407" s="642"/>
      <c r="BL1407" s="640"/>
      <c r="BM1407" s="642"/>
      <c r="BN1407" s="640"/>
      <c r="BO1407" s="642"/>
      <c r="BP1407" s="640"/>
      <c r="BQ1407" s="642"/>
      <c r="BR1407" s="640"/>
      <c r="BS1407" s="642"/>
      <c r="BT1407" s="640"/>
      <c r="BU1407" s="642"/>
      <c r="BV1407" s="643"/>
      <c r="BW1407" s="644"/>
      <c r="BX1407" s="776"/>
      <c r="BY1407" s="644"/>
      <c r="BZ1407" s="645"/>
      <c r="CA1407" s="338"/>
      <c r="CB1407" s="338"/>
      <c r="CC1407" s="338"/>
      <c r="CD1407" s="338"/>
      <c r="CE1407" s="338"/>
      <c r="CF1407" s="338"/>
    </row>
    <row r="1408" ht="15.75" customHeight="1">
      <c r="A1408" s="338"/>
      <c r="B1408" s="338"/>
      <c r="C1408" s="338"/>
      <c r="D1408" s="338"/>
      <c r="E1408" s="338"/>
      <c r="F1408" s="346"/>
      <c r="G1408" s="773">
        <f t="shared" ref="G1408:H1408" si="1235">L1408+N1408+P1408+R1408+T1408+V1408+X1408+Z1408+AB1408+AD1408+AF1408+AH1408+AJ1408+AL1408+AN1408+AP1408+AR1408+AT1408+AV1408+AX1408+AZ1408+BB1408+BD1408+BF1408+BH1408+BJ1408+BL1408+BN1408+BP1408+BR1408+BT1408</f>
        <v>0</v>
      </c>
      <c r="H1408" s="671">
        <f t="shared" si="1235"/>
        <v>0</v>
      </c>
      <c r="I1408" s="774">
        <f t="shared" si="1027"/>
        <v>0</v>
      </c>
      <c r="J1408" s="1193"/>
      <c r="K1408" s="407">
        <f t="shared" si="1028"/>
        <v>0</v>
      </c>
      <c r="L1408" s="640"/>
      <c r="M1408" s="642"/>
      <c r="N1408" s="640"/>
      <c r="O1408" s="642"/>
      <c r="P1408" s="640"/>
      <c r="Q1408" s="642"/>
      <c r="R1408" s="640"/>
      <c r="S1408" s="642"/>
      <c r="T1408" s="640"/>
      <c r="U1408" s="642"/>
      <c r="V1408" s="640"/>
      <c r="W1408" s="642"/>
      <c r="X1408" s="640"/>
      <c r="Y1408" s="642"/>
      <c r="Z1408" s="640"/>
      <c r="AA1408" s="642"/>
      <c r="AB1408" s="640"/>
      <c r="AC1408" s="642"/>
      <c r="AD1408" s="640"/>
      <c r="AE1408" s="642"/>
      <c r="AF1408" s="640"/>
      <c r="AG1408" s="642"/>
      <c r="AH1408" s="640"/>
      <c r="AI1408" s="642"/>
      <c r="AJ1408" s="640"/>
      <c r="AK1408" s="642"/>
      <c r="AL1408" s="640"/>
      <c r="AM1408" s="642"/>
      <c r="AN1408" s="640"/>
      <c r="AO1408" s="642"/>
      <c r="AP1408" s="646"/>
      <c r="AQ1408" s="642"/>
      <c r="AR1408" s="640"/>
      <c r="AS1408" s="642"/>
      <c r="AT1408" s="640"/>
      <c r="AU1408" s="642"/>
      <c r="AV1408" s="640"/>
      <c r="AW1408" s="642"/>
      <c r="AX1408" s="640"/>
      <c r="AY1408" s="642"/>
      <c r="AZ1408" s="640"/>
      <c r="BA1408" s="642"/>
      <c r="BB1408" s="640"/>
      <c r="BC1408" s="642"/>
      <c r="BD1408" s="640"/>
      <c r="BE1408" s="642"/>
      <c r="BF1408" s="640"/>
      <c r="BG1408" s="642"/>
      <c r="BH1408" s="640"/>
      <c r="BI1408" s="642"/>
      <c r="BJ1408" s="640"/>
      <c r="BK1408" s="642"/>
      <c r="BL1408" s="640"/>
      <c r="BM1408" s="642"/>
      <c r="BN1408" s="640"/>
      <c r="BO1408" s="642"/>
      <c r="BP1408" s="640"/>
      <c r="BQ1408" s="642"/>
      <c r="BR1408" s="640"/>
      <c r="BS1408" s="642"/>
      <c r="BT1408" s="640"/>
      <c r="BU1408" s="642"/>
      <c r="BV1408" s="643"/>
      <c r="BW1408" s="644"/>
      <c r="BX1408" s="776"/>
      <c r="BY1408" s="644"/>
      <c r="BZ1408" s="645"/>
      <c r="CA1408" s="338"/>
      <c r="CB1408" s="338"/>
      <c r="CC1408" s="338"/>
      <c r="CD1408" s="338"/>
      <c r="CE1408" s="338"/>
      <c r="CF1408" s="338"/>
    </row>
    <row r="1409" ht="15.75" customHeight="1">
      <c r="A1409" s="338"/>
      <c r="B1409" s="338"/>
      <c r="C1409" s="338"/>
      <c r="D1409" s="338"/>
      <c r="E1409" s="338"/>
      <c r="F1409" s="346"/>
      <c r="G1409" s="773">
        <f t="shared" ref="G1409:H1409" si="1236">L1409+N1409+P1409+R1409+T1409+V1409+X1409+Z1409+AB1409+AD1409+AF1409+AH1409+AJ1409+AL1409+AN1409+AP1409+AR1409+AT1409+AV1409+AX1409+AZ1409+BB1409+BD1409+BF1409+BH1409+BJ1409+BL1409+BN1409+BP1409+BR1409+BT1409</f>
        <v>0</v>
      </c>
      <c r="H1409" s="671">
        <f t="shared" si="1236"/>
        <v>0</v>
      </c>
      <c r="I1409" s="774">
        <f t="shared" si="1027"/>
        <v>0</v>
      </c>
      <c r="J1409" s="1193"/>
      <c r="K1409" s="407">
        <f t="shared" si="1028"/>
        <v>0</v>
      </c>
      <c r="L1409" s="640"/>
      <c r="M1409" s="642"/>
      <c r="N1409" s="640"/>
      <c r="O1409" s="642"/>
      <c r="P1409" s="640"/>
      <c r="Q1409" s="642"/>
      <c r="R1409" s="640"/>
      <c r="S1409" s="642"/>
      <c r="T1409" s="640"/>
      <c r="U1409" s="642"/>
      <c r="V1409" s="640"/>
      <c r="W1409" s="642"/>
      <c r="X1409" s="640"/>
      <c r="Y1409" s="642"/>
      <c r="Z1409" s="640"/>
      <c r="AA1409" s="642"/>
      <c r="AB1409" s="640"/>
      <c r="AC1409" s="642"/>
      <c r="AD1409" s="640"/>
      <c r="AE1409" s="642"/>
      <c r="AF1409" s="640"/>
      <c r="AG1409" s="642"/>
      <c r="AH1409" s="640"/>
      <c r="AI1409" s="642"/>
      <c r="AJ1409" s="640"/>
      <c r="AK1409" s="642"/>
      <c r="AL1409" s="640"/>
      <c r="AM1409" s="642"/>
      <c r="AN1409" s="640"/>
      <c r="AO1409" s="642"/>
      <c r="AP1409" s="646"/>
      <c r="AQ1409" s="642"/>
      <c r="AR1409" s="640"/>
      <c r="AS1409" s="642"/>
      <c r="AT1409" s="640"/>
      <c r="AU1409" s="642"/>
      <c r="AV1409" s="640"/>
      <c r="AW1409" s="642"/>
      <c r="AX1409" s="640"/>
      <c r="AY1409" s="642"/>
      <c r="AZ1409" s="640"/>
      <c r="BA1409" s="642"/>
      <c r="BB1409" s="640"/>
      <c r="BC1409" s="642"/>
      <c r="BD1409" s="640"/>
      <c r="BE1409" s="642"/>
      <c r="BF1409" s="640"/>
      <c r="BG1409" s="642"/>
      <c r="BH1409" s="640"/>
      <c r="BI1409" s="642"/>
      <c r="BJ1409" s="640"/>
      <c r="BK1409" s="642"/>
      <c r="BL1409" s="640"/>
      <c r="BM1409" s="642"/>
      <c r="BN1409" s="640"/>
      <c r="BO1409" s="642"/>
      <c r="BP1409" s="640"/>
      <c r="BQ1409" s="642"/>
      <c r="BR1409" s="640"/>
      <c r="BS1409" s="642"/>
      <c r="BT1409" s="640"/>
      <c r="BU1409" s="642"/>
      <c r="BV1409" s="643"/>
      <c r="BW1409" s="644"/>
      <c r="BX1409" s="776"/>
      <c r="BY1409" s="644"/>
      <c r="BZ1409" s="645"/>
      <c r="CA1409" s="338"/>
      <c r="CB1409" s="338"/>
      <c r="CC1409" s="338"/>
      <c r="CD1409" s="338"/>
      <c r="CE1409" s="338"/>
      <c r="CF1409" s="338"/>
    </row>
    <row r="1410" ht="15.75" customHeight="1">
      <c r="A1410" s="338"/>
      <c r="B1410" s="338"/>
      <c r="C1410" s="338"/>
      <c r="D1410" s="338"/>
      <c r="E1410" s="338"/>
      <c r="F1410" s="346"/>
      <c r="G1410" s="773">
        <f t="shared" ref="G1410:H1410" si="1237">L1410+N1410+P1410+R1410+T1410+V1410+X1410+Z1410+AB1410+AD1410+AF1410+AH1410+AJ1410+AL1410+AN1410+AP1410+AR1410+AT1410+AV1410+AX1410+AZ1410+BB1410+BD1410+BF1410+BH1410+BJ1410+BL1410+BN1410+BP1410+BR1410+BT1410</f>
        <v>0</v>
      </c>
      <c r="H1410" s="671">
        <f t="shared" si="1237"/>
        <v>0</v>
      </c>
      <c r="I1410" s="774">
        <f t="shared" si="1027"/>
        <v>0</v>
      </c>
      <c r="J1410" s="1193"/>
      <c r="K1410" s="407">
        <f t="shared" si="1028"/>
        <v>0</v>
      </c>
      <c r="L1410" s="640"/>
      <c r="M1410" s="642"/>
      <c r="N1410" s="640"/>
      <c r="O1410" s="642"/>
      <c r="P1410" s="640"/>
      <c r="Q1410" s="642"/>
      <c r="R1410" s="640"/>
      <c r="S1410" s="642"/>
      <c r="T1410" s="640"/>
      <c r="U1410" s="642"/>
      <c r="V1410" s="640"/>
      <c r="W1410" s="642"/>
      <c r="X1410" s="640"/>
      <c r="Y1410" s="642"/>
      <c r="Z1410" s="640"/>
      <c r="AA1410" s="642"/>
      <c r="AB1410" s="640"/>
      <c r="AC1410" s="642"/>
      <c r="AD1410" s="640"/>
      <c r="AE1410" s="642"/>
      <c r="AF1410" s="640"/>
      <c r="AG1410" s="642"/>
      <c r="AH1410" s="640"/>
      <c r="AI1410" s="642"/>
      <c r="AJ1410" s="640"/>
      <c r="AK1410" s="642"/>
      <c r="AL1410" s="640"/>
      <c r="AM1410" s="642"/>
      <c r="AN1410" s="640"/>
      <c r="AO1410" s="642"/>
      <c r="AP1410" s="646"/>
      <c r="AQ1410" s="642"/>
      <c r="AR1410" s="640"/>
      <c r="AS1410" s="642"/>
      <c r="AT1410" s="640"/>
      <c r="AU1410" s="642"/>
      <c r="AV1410" s="640"/>
      <c r="AW1410" s="642"/>
      <c r="AX1410" s="640"/>
      <c r="AY1410" s="642"/>
      <c r="AZ1410" s="640"/>
      <c r="BA1410" s="642"/>
      <c r="BB1410" s="640"/>
      <c r="BC1410" s="642"/>
      <c r="BD1410" s="640"/>
      <c r="BE1410" s="642"/>
      <c r="BF1410" s="640"/>
      <c r="BG1410" s="642"/>
      <c r="BH1410" s="640"/>
      <c r="BI1410" s="642"/>
      <c r="BJ1410" s="640"/>
      <c r="BK1410" s="642"/>
      <c r="BL1410" s="640"/>
      <c r="BM1410" s="642"/>
      <c r="BN1410" s="640"/>
      <c r="BO1410" s="642"/>
      <c r="BP1410" s="640"/>
      <c r="BQ1410" s="642"/>
      <c r="BR1410" s="640"/>
      <c r="BS1410" s="642"/>
      <c r="BT1410" s="640"/>
      <c r="BU1410" s="642"/>
      <c r="BV1410" s="643"/>
      <c r="BW1410" s="644"/>
      <c r="BX1410" s="776"/>
      <c r="BY1410" s="644"/>
      <c r="BZ1410" s="645"/>
      <c r="CA1410" s="338"/>
      <c r="CB1410" s="338"/>
      <c r="CC1410" s="338"/>
      <c r="CD1410" s="338"/>
      <c r="CE1410" s="338"/>
      <c r="CF1410" s="338"/>
    </row>
    <row r="1411" ht="15.75" customHeight="1">
      <c r="A1411" s="338"/>
      <c r="B1411" s="338"/>
      <c r="C1411" s="338"/>
      <c r="D1411" s="338"/>
      <c r="E1411" s="338"/>
      <c r="F1411" s="346"/>
      <c r="G1411" s="773">
        <f t="shared" ref="G1411:H1411" si="1238">L1411+N1411+P1411+R1411+T1411+V1411+X1411+Z1411+AB1411+AD1411+AF1411+AH1411+AJ1411+AL1411+AN1411+AP1411+AR1411+AT1411+AV1411+AX1411+AZ1411+BB1411+BD1411+BF1411+BH1411+BJ1411+BL1411+BN1411+BP1411+BR1411+BT1411</f>
        <v>0</v>
      </c>
      <c r="H1411" s="671">
        <f t="shared" si="1238"/>
        <v>0</v>
      </c>
      <c r="I1411" s="774">
        <f t="shared" si="1027"/>
        <v>0</v>
      </c>
      <c r="J1411" s="1193"/>
      <c r="K1411" s="407">
        <f t="shared" si="1028"/>
        <v>0</v>
      </c>
      <c r="L1411" s="640"/>
      <c r="M1411" s="642"/>
      <c r="N1411" s="640"/>
      <c r="O1411" s="642"/>
      <c r="P1411" s="640"/>
      <c r="Q1411" s="642"/>
      <c r="R1411" s="640"/>
      <c r="S1411" s="642"/>
      <c r="T1411" s="640"/>
      <c r="U1411" s="642"/>
      <c r="V1411" s="640"/>
      <c r="W1411" s="642"/>
      <c r="X1411" s="640"/>
      <c r="Y1411" s="642"/>
      <c r="Z1411" s="640"/>
      <c r="AA1411" s="642"/>
      <c r="AB1411" s="640"/>
      <c r="AC1411" s="642"/>
      <c r="AD1411" s="640"/>
      <c r="AE1411" s="642"/>
      <c r="AF1411" s="640"/>
      <c r="AG1411" s="642"/>
      <c r="AH1411" s="640"/>
      <c r="AI1411" s="642"/>
      <c r="AJ1411" s="640"/>
      <c r="AK1411" s="642"/>
      <c r="AL1411" s="640"/>
      <c r="AM1411" s="642"/>
      <c r="AN1411" s="640"/>
      <c r="AO1411" s="642"/>
      <c r="AP1411" s="646"/>
      <c r="AQ1411" s="642"/>
      <c r="AR1411" s="640"/>
      <c r="AS1411" s="642"/>
      <c r="AT1411" s="640"/>
      <c r="AU1411" s="642"/>
      <c r="AV1411" s="640"/>
      <c r="AW1411" s="642"/>
      <c r="AX1411" s="640"/>
      <c r="AY1411" s="642"/>
      <c r="AZ1411" s="640"/>
      <c r="BA1411" s="642"/>
      <c r="BB1411" s="640"/>
      <c r="BC1411" s="642"/>
      <c r="BD1411" s="640"/>
      <c r="BE1411" s="642"/>
      <c r="BF1411" s="640"/>
      <c r="BG1411" s="642"/>
      <c r="BH1411" s="640"/>
      <c r="BI1411" s="642"/>
      <c r="BJ1411" s="640"/>
      <c r="BK1411" s="642"/>
      <c r="BL1411" s="640"/>
      <c r="BM1411" s="642"/>
      <c r="BN1411" s="640"/>
      <c r="BO1411" s="642"/>
      <c r="BP1411" s="640"/>
      <c r="BQ1411" s="642"/>
      <c r="BR1411" s="640"/>
      <c r="BS1411" s="642"/>
      <c r="BT1411" s="640"/>
      <c r="BU1411" s="642"/>
      <c r="BV1411" s="643"/>
      <c r="BW1411" s="644"/>
      <c r="BX1411" s="776"/>
      <c r="BY1411" s="644"/>
      <c r="BZ1411" s="645"/>
      <c r="CA1411" s="338"/>
      <c r="CB1411" s="338"/>
      <c r="CC1411" s="338"/>
      <c r="CD1411" s="338"/>
      <c r="CE1411" s="338"/>
      <c r="CF1411" s="338"/>
    </row>
    <row r="1412" ht="15.75" customHeight="1">
      <c r="A1412" s="338"/>
      <c r="B1412" s="338"/>
      <c r="C1412" s="338"/>
      <c r="D1412" s="338"/>
      <c r="E1412" s="338"/>
      <c r="F1412" s="346"/>
      <c r="G1412" s="773">
        <f t="shared" ref="G1412:H1412" si="1239">L1412+N1412+P1412+R1412+T1412+V1412+X1412+Z1412+AB1412+AD1412+AF1412+AH1412+AJ1412+AL1412+AN1412+AP1412+AR1412+AT1412+AV1412+AX1412+AZ1412+BB1412+BD1412+BF1412+BH1412+BJ1412+BL1412+BN1412+BP1412+BR1412+BT1412</f>
        <v>0</v>
      </c>
      <c r="H1412" s="671">
        <f t="shared" si="1239"/>
        <v>0</v>
      </c>
      <c r="I1412" s="774">
        <f t="shared" si="1027"/>
        <v>0</v>
      </c>
      <c r="J1412" s="1193"/>
      <c r="K1412" s="407">
        <f t="shared" si="1028"/>
        <v>0</v>
      </c>
      <c r="L1412" s="640"/>
      <c r="M1412" s="642"/>
      <c r="N1412" s="640"/>
      <c r="O1412" s="642"/>
      <c r="P1412" s="640"/>
      <c r="Q1412" s="642"/>
      <c r="R1412" s="640"/>
      <c r="S1412" s="642"/>
      <c r="T1412" s="640"/>
      <c r="U1412" s="642"/>
      <c r="V1412" s="640"/>
      <c r="W1412" s="642"/>
      <c r="X1412" s="640"/>
      <c r="Y1412" s="642"/>
      <c r="Z1412" s="640"/>
      <c r="AA1412" s="642"/>
      <c r="AB1412" s="640"/>
      <c r="AC1412" s="642"/>
      <c r="AD1412" s="640"/>
      <c r="AE1412" s="642"/>
      <c r="AF1412" s="640"/>
      <c r="AG1412" s="642"/>
      <c r="AH1412" s="640"/>
      <c r="AI1412" s="642"/>
      <c r="AJ1412" s="640"/>
      <c r="AK1412" s="642"/>
      <c r="AL1412" s="640"/>
      <c r="AM1412" s="642"/>
      <c r="AN1412" s="640"/>
      <c r="AO1412" s="642"/>
      <c r="AP1412" s="646"/>
      <c r="AQ1412" s="642"/>
      <c r="AR1412" s="640"/>
      <c r="AS1412" s="642"/>
      <c r="AT1412" s="640"/>
      <c r="AU1412" s="642"/>
      <c r="AV1412" s="640"/>
      <c r="AW1412" s="642"/>
      <c r="AX1412" s="640"/>
      <c r="AY1412" s="642"/>
      <c r="AZ1412" s="640"/>
      <c r="BA1412" s="642"/>
      <c r="BB1412" s="640"/>
      <c r="BC1412" s="642"/>
      <c r="BD1412" s="640"/>
      <c r="BE1412" s="642"/>
      <c r="BF1412" s="640"/>
      <c r="BG1412" s="642"/>
      <c r="BH1412" s="640"/>
      <c r="BI1412" s="642"/>
      <c r="BJ1412" s="640"/>
      <c r="BK1412" s="642"/>
      <c r="BL1412" s="640"/>
      <c r="BM1412" s="642"/>
      <c r="BN1412" s="640"/>
      <c r="BO1412" s="642"/>
      <c r="BP1412" s="640"/>
      <c r="BQ1412" s="642"/>
      <c r="BR1412" s="640"/>
      <c r="BS1412" s="642"/>
      <c r="BT1412" s="640"/>
      <c r="BU1412" s="642"/>
      <c r="BV1412" s="643"/>
      <c r="BW1412" s="644"/>
      <c r="BX1412" s="776"/>
      <c r="BY1412" s="644"/>
      <c r="BZ1412" s="645"/>
      <c r="CA1412" s="338"/>
      <c r="CB1412" s="338"/>
      <c r="CC1412" s="338"/>
      <c r="CD1412" s="338"/>
      <c r="CE1412" s="338"/>
      <c r="CF1412" s="338"/>
    </row>
    <row r="1413" ht="15.75" customHeight="1">
      <c r="A1413" s="338"/>
      <c r="B1413" s="338"/>
      <c r="C1413" s="338"/>
      <c r="D1413" s="338"/>
      <c r="E1413" s="338"/>
      <c r="F1413" s="346"/>
      <c r="G1413" s="773">
        <f t="shared" ref="G1413:H1413" si="1240">L1413+N1413+P1413+R1413+T1413+V1413+X1413+Z1413+AB1413+AD1413+AF1413+AH1413+AJ1413+AL1413+AN1413+AP1413+AR1413+AT1413+AV1413+AX1413+AZ1413+BB1413+BD1413+BF1413+BH1413+BJ1413+BL1413+BN1413+BP1413+BR1413+BT1413</f>
        <v>0</v>
      </c>
      <c r="H1413" s="671">
        <f t="shared" si="1240"/>
        <v>0</v>
      </c>
      <c r="I1413" s="774">
        <f t="shared" si="1027"/>
        <v>0</v>
      </c>
      <c r="J1413" s="1193"/>
      <c r="K1413" s="407">
        <f t="shared" si="1028"/>
        <v>0</v>
      </c>
      <c r="L1413" s="640"/>
      <c r="M1413" s="642"/>
      <c r="N1413" s="640"/>
      <c r="O1413" s="642"/>
      <c r="P1413" s="640"/>
      <c r="Q1413" s="642"/>
      <c r="R1413" s="640"/>
      <c r="S1413" s="642"/>
      <c r="T1413" s="640"/>
      <c r="U1413" s="642"/>
      <c r="V1413" s="640"/>
      <c r="W1413" s="642"/>
      <c r="X1413" s="640"/>
      <c r="Y1413" s="642"/>
      <c r="Z1413" s="640"/>
      <c r="AA1413" s="642"/>
      <c r="AB1413" s="640"/>
      <c r="AC1413" s="642"/>
      <c r="AD1413" s="640"/>
      <c r="AE1413" s="642"/>
      <c r="AF1413" s="640"/>
      <c r="AG1413" s="642"/>
      <c r="AH1413" s="640"/>
      <c r="AI1413" s="642"/>
      <c r="AJ1413" s="640"/>
      <c r="AK1413" s="642"/>
      <c r="AL1413" s="640"/>
      <c r="AM1413" s="642"/>
      <c r="AN1413" s="640"/>
      <c r="AO1413" s="642"/>
      <c r="AP1413" s="646"/>
      <c r="AQ1413" s="642"/>
      <c r="AR1413" s="640"/>
      <c r="AS1413" s="642"/>
      <c r="AT1413" s="640"/>
      <c r="AU1413" s="642"/>
      <c r="AV1413" s="640"/>
      <c r="AW1413" s="642"/>
      <c r="AX1413" s="640"/>
      <c r="AY1413" s="642"/>
      <c r="AZ1413" s="640"/>
      <c r="BA1413" s="642"/>
      <c r="BB1413" s="640"/>
      <c r="BC1413" s="642"/>
      <c r="BD1413" s="640"/>
      <c r="BE1413" s="642"/>
      <c r="BF1413" s="640"/>
      <c r="BG1413" s="642"/>
      <c r="BH1413" s="640"/>
      <c r="BI1413" s="642"/>
      <c r="BJ1413" s="640"/>
      <c r="BK1413" s="642"/>
      <c r="BL1413" s="640"/>
      <c r="BM1413" s="642"/>
      <c r="BN1413" s="640"/>
      <c r="BO1413" s="642"/>
      <c r="BP1413" s="640"/>
      <c r="BQ1413" s="642"/>
      <c r="BR1413" s="640"/>
      <c r="BS1413" s="642"/>
      <c r="BT1413" s="640"/>
      <c r="BU1413" s="642"/>
      <c r="BV1413" s="643"/>
      <c r="BW1413" s="644"/>
      <c r="BX1413" s="776"/>
      <c r="BY1413" s="644"/>
      <c r="BZ1413" s="645"/>
      <c r="CA1413" s="338"/>
      <c r="CB1413" s="338"/>
      <c r="CC1413" s="338"/>
      <c r="CD1413" s="338"/>
      <c r="CE1413" s="338"/>
      <c r="CF1413" s="338"/>
    </row>
    <row r="1414" ht="15.75" customHeight="1">
      <c r="A1414" s="338"/>
      <c r="B1414" s="338"/>
      <c r="C1414" s="338"/>
      <c r="D1414" s="338"/>
      <c r="E1414" s="338"/>
      <c r="F1414" s="346"/>
      <c r="G1414" s="773">
        <f t="shared" ref="G1414:H1414" si="1241">L1414+N1414+P1414+R1414+T1414+V1414+X1414+Z1414+AB1414+AD1414+AF1414+AH1414+AJ1414+AL1414+AN1414+AP1414+AR1414+AT1414+AV1414+AX1414+AZ1414+BB1414+BD1414+BF1414+BH1414+BJ1414+BL1414+BN1414+BP1414+BR1414+BT1414</f>
        <v>0</v>
      </c>
      <c r="H1414" s="671">
        <f t="shared" si="1241"/>
        <v>0</v>
      </c>
      <c r="I1414" s="774">
        <f t="shared" si="1027"/>
        <v>0</v>
      </c>
      <c r="J1414" s="1193"/>
      <c r="K1414" s="407">
        <f t="shared" si="1028"/>
        <v>0</v>
      </c>
      <c r="L1414" s="640"/>
      <c r="M1414" s="642"/>
      <c r="N1414" s="640"/>
      <c r="O1414" s="642"/>
      <c r="P1414" s="640"/>
      <c r="Q1414" s="642"/>
      <c r="R1414" s="640"/>
      <c r="S1414" s="642"/>
      <c r="T1414" s="640"/>
      <c r="U1414" s="642"/>
      <c r="V1414" s="640"/>
      <c r="W1414" s="642"/>
      <c r="X1414" s="640"/>
      <c r="Y1414" s="642"/>
      <c r="Z1414" s="640"/>
      <c r="AA1414" s="642"/>
      <c r="AB1414" s="640"/>
      <c r="AC1414" s="642"/>
      <c r="AD1414" s="640"/>
      <c r="AE1414" s="642"/>
      <c r="AF1414" s="640"/>
      <c r="AG1414" s="642"/>
      <c r="AH1414" s="640"/>
      <c r="AI1414" s="642"/>
      <c r="AJ1414" s="640"/>
      <c r="AK1414" s="642"/>
      <c r="AL1414" s="640"/>
      <c r="AM1414" s="642"/>
      <c r="AN1414" s="640"/>
      <c r="AO1414" s="642"/>
      <c r="AP1414" s="646"/>
      <c r="AQ1414" s="642"/>
      <c r="AR1414" s="640"/>
      <c r="AS1414" s="642"/>
      <c r="AT1414" s="640"/>
      <c r="AU1414" s="642"/>
      <c r="AV1414" s="640"/>
      <c r="AW1414" s="642"/>
      <c r="AX1414" s="640"/>
      <c r="AY1414" s="642"/>
      <c r="AZ1414" s="640"/>
      <c r="BA1414" s="642"/>
      <c r="BB1414" s="640"/>
      <c r="BC1414" s="642"/>
      <c r="BD1414" s="640"/>
      <c r="BE1414" s="642"/>
      <c r="BF1414" s="640"/>
      <c r="BG1414" s="642"/>
      <c r="BH1414" s="640"/>
      <c r="BI1414" s="642"/>
      <c r="BJ1414" s="640"/>
      <c r="BK1414" s="642"/>
      <c r="BL1414" s="640"/>
      <c r="BM1414" s="642"/>
      <c r="BN1414" s="640"/>
      <c r="BO1414" s="642"/>
      <c r="BP1414" s="640"/>
      <c r="BQ1414" s="642"/>
      <c r="BR1414" s="640"/>
      <c r="BS1414" s="642"/>
      <c r="BT1414" s="640"/>
      <c r="BU1414" s="642"/>
      <c r="BV1414" s="643"/>
      <c r="BW1414" s="644"/>
      <c r="BX1414" s="776"/>
      <c r="BY1414" s="644"/>
      <c r="BZ1414" s="645"/>
      <c r="CA1414" s="338"/>
      <c r="CB1414" s="338"/>
      <c r="CC1414" s="338"/>
      <c r="CD1414" s="338"/>
      <c r="CE1414" s="338"/>
      <c r="CF1414" s="338"/>
    </row>
    <row r="1415" ht="15.75" customHeight="1">
      <c r="A1415" s="338"/>
      <c r="B1415" s="338"/>
      <c r="C1415" s="338"/>
      <c r="D1415" s="338"/>
      <c r="E1415" s="338"/>
      <c r="F1415" s="346"/>
      <c r="G1415" s="773">
        <f t="shared" ref="G1415:H1415" si="1242">L1415+N1415+P1415+R1415+T1415+V1415+X1415+Z1415+AB1415+AD1415+AF1415+AH1415+AJ1415+AL1415+AN1415+AP1415+AR1415+AT1415+AV1415+AX1415+AZ1415+BB1415+BD1415+BF1415+BH1415+BJ1415+BL1415+BN1415+BP1415+BR1415+BT1415</f>
        <v>0</v>
      </c>
      <c r="H1415" s="671">
        <f t="shared" si="1242"/>
        <v>0</v>
      </c>
      <c r="I1415" s="774">
        <f t="shared" si="1027"/>
        <v>0</v>
      </c>
      <c r="J1415" s="1193"/>
      <c r="K1415" s="407">
        <f t="shared" si="1028"/>
        <v>0</v>
      </c>
      <c r="L1415" s="640"/>
      <c r="M1415" s="642"/>
      <c r="N1415" s="640"/>
      <c r="O1415" s="642"/>
      <c r="P1415" s="640"/>
      <c r="Q1415" s="642"/>
      <c r="R1415" s="640"/>
      <c r="S1415" s="642"/>
      <c r="T1415" s="640"/>
      <c r="U1415" s="642"/>
      <c r="V1415" s="640"/>
      <c r="W1415" s="642"/>
      <c r="X1415" s="640"/>
      <c r="Y1415" s="642"/>
      <c r="Z1415" s="640"/>
      <c r="AA1415" s="642"/>
      <c r="AB1415" s="640"/>
      <c r="AC1415" s="642"/>
      <c r="AD1415" s="640"/>
      <c r="AE1415" s="642"/>
      <c r="AF1415" s="640"/>
      <c r="AG1415" s="642"/>
      <c r="AH1415" s="640"/>
      <c r="AI1415" s="642"/>
      <c r="AJ1415" s="640"/>
      <c r="AK1415" s="642"/>
      <c r="AL1415" s="640"/>
      <c r="AM1415" s="642"/>
      <c r="AN1415" s="640"/>
      <c r="AO1415" s="642"/>
      <c r="AP1415" s="646"/>
      <c r="AQ1415" s="642"/>
      <c r="AR1415" s="640"/>
      <c r="AS1415" s="642"/>
      <c r="AT1415" s="640"/>
      <c r="AU1415" s="642"/>
      <c r="AV1415" s="640"/>
      <c r="AW1415" s="642"/>
      <c r="AX1415" s="640"/>
      <c r="AY1415" s="642"/>
      <c r="AZ1415" s="640"/>
      <c r="BA1415" s="642"/>
      <c r="BB1415" s="640"/>
      <c r="BC1415" s="642"/>
      <c r="BD1415" s="640"/>
      <c r="BE1415" s="642"/>
      <c r="BF1415" s="640"/>
      <c r="BG1415" s="642"/>
      <c r="BH1415" s="640"/>
      <c r="BI1415" s="642"/>
      <c r="BJ1415" s="640"/>
      <c r="BK1415" s="642"/>
      <c r="BL1415" s="640"/>
      <c r="BM1415" s="642"/>
      <c r="BN1415" s="640"/>
      <c r="BO1415" s="642"/>
      <c r="BP1415" s="640"/>
      <c r="BQ1415" s="642"/>
      <c r="BR1415" s="640"/>
      <c r="BS1415" s="642"/>
      <c r="BT1415" s="640"/>
      <c r="BU1415" s="642"/>
      <c r="BV1415" s="643"/>
      <c r="BW1415" s="644"/>
      <c r="BX1415" s="776"/>
      <c r="BY1415" s="644"/>
      <c r="BZ1415" s="645"/>
      <c r="CA1415" s="338"/>
      <c r="CB1415" s="338"/>
      <c r="CC1415" s="338"/>
      <c r="CD1415" s="338"/>
      <c r="CE1415" s="338"/>
      <c r="CF1415" s="338"/>
    </row>
    <row r="1416" ht="15.75" customHeight="1">
      <c r="A1416" s="338"/>
      <c r="B1416" s="338"/>
      <c r="C1416" s="338"/>
      <c r="D1416" s="338"/>
      <c r="E1416" s="338"/>
      <c r="F1416" s="346"/>
      <c r="G1416" s="773">
        <f t="shared" ref="G1416:H1416" si="1243">L1416+N1416+P1416+R1416+T1416+V1416+X1416+Z1416+AB1416+AD1416+AF1416+AH1416+AJ1416+AL1416+AN1416+AP1416+AR1416+AT1416+AV1416+AX1416+AZ1416+BB1416+BD1416+BF1416+BH1416+BJ1416+BL1416+BN1416+BP1416+BR1416+BT1416</f>
        <v>0</v>
      </c>
      <c r="H1416" s="671">
        <f t="shared" si="1243"/>
        <v>0</v>
      </c>
      <c r="I1416" s="774">
        <f t="shared" si="1027"/>
        <v>0</v>
      </c>
      <c r="J1416" s="1193"/>
      <c r="K1416" s="407">
        <f t="shared" si="1028"/>
        <v>0</v>
      </c>
      <c r="L1416" s="640"/>
      <c r="M1416" s="642"/>
      <c r="N1416" s="640"/>
      <c r="O1416" s="642"/>
      <c r="P1416" s="640"/>
      <c r="Q1416" s="642"/>
      <c r="R1416" s="640"/>
      <c r="S1416" s="642"/>
      <c r="T1416" s="640"/>
      <c r="U1416" s="642"/>
      <c r="V1416" s="640"/>
      <c r="W1416" s="642"/>
      <c r="X1416" s="640"/>
      <c r="Y1416" s="642"/>
      <c r="Z1416" s="640"/>
      <c r="AA1416" s="642"/>
      <c r="AB1416" s="640"/>
      <c r="AC1416" s="642"/>
      <c r="AD1416" s="640"/>
      <c r="AE1416" s="642"/>
      <c r="AF1416" s="640"/>
      <c r="AG1416" s="642"/>
      <c r="AH1416" s="640"/>
      <c r="AI1416" s="642"/>
      <c r="AJ1416" s="640"/>
      <c r="AK1416" s="642"/>
      <c r="AL1416" s="640"/>
      <c r="AM1416" s="642"/>
      <c r="AN1416" s="640"/>
      <c r="AO1416" s="642"/>
      <c r="AP1416" s="646"/>
      <c r="AQ1416" s="642"/>
      <c r="AR1416" s="640"/>
      <c r="AS1416" s="642"/>
      <c r="AT1416" s="640"/>
      <c r="AU1416" s="642"/>
      <c r="AV1416" s="640"/>
      <c r="AW1416" s="642"/>
      <c r="AX1416" s="640"/>
      <c r="AY1416" s="642"/>
      <c r="AZ1416" s="640"/>
      <c r="BA1416" s="642"/>
      <c r="BB1416" s="640"/>
      <c r="BC1416" s="642"/>
      <c r="BD1416" s="640"/>
      <c r="BE1416" s="642"/>
      <c r="BF1416" s="640"/>
      <c r="BG1416" s="642"/>
      <c r="BH1416" s="640"/>
      <c r="BI1416" s="642"/>
      <c r="BJ1416" s="640"/>
      <c r="BK1416" s="642"/>
      <c r="BL1416" s="640"/>
      <c r="BM1416" s="642"/>
      <c r="BN1416" s="640"/>
      <c r="BO1416" s="642"/>
      <c r="BP1416" s="640"/>
      <c r="BQ1416" s="642"/>
      <c r="BR1416" s="640"/>
      <c r="BS1416" s="642"/>
      <c r="BT1416" s="640"/>
      <c r="BU1416" s="642"/>
      <c r="BV1416" s="643"/>
      <c r="BW1416" s="644"/>
      <c r="BX1416" s="776"/>
      <c r="BY1416" s="644"/>
      <c r="BZ1416" s="645"/>
      <c r="CA1416" s="338"/>
      <c r="CB1416" s="338"/>
      <c r="CC1416" s="338"/>
      <c r="CD1416" s="338"/>
      <c r="CE1416" s="338"/>
      <c r="CF1416" s="338"/>
    </row>
    <row r="1417" ht="15.75" customHeight="1">
      <c r="A1417" s="338"/>
      <c r="B1417" s="338"/>
      <c r="C1417" s="338"/>
      <c r="D1417" s="338"/>
      <c r="E1417" s="338"/>
      <c r="F1417" s="346"/>
      <c r="G1417" s="773">
        <f t="shared" ref="G1417:H1417" si="1244">L1417+N1417+P1417+R1417+T1417+V1417+X1417+Z1417+AB1417+AD1417+AF1417+AH1417+AJ1417+AL1417+AN1417+AP1417+AR1417+AT1417+AV1417+AX1417+AZ1417+BB1417+BD1417+BF1417+BH1417+BJ1417+BL1417+BN1417+BP1417+BR1417+BT1417</f>
        <v>0</v>
      </c>
      <c r="H1417" s="671">
        <f t="shared" si="1244"/>
        <v>0</v>
      </c>
      <c r="I1417" s="774">
        <f t="shared" si="1027"/>
        <v>0</v>
      </c>
      <c r="J1417" s="1193"/>
      <c r="K1417" s="407">
        <f t="shared" si="1028"/>
        <v>0</v>
      </c>
      <c r="L1417" s="640"/>
      <c r="M1417" s="642"/>
      <c r="N1417" s="640"/>
      <c r="O1417" s="642"/>
      <c r="P1417" s="640"/>
      <c r="Q1417" s="642"/>
      <c r="R1417" s="640"/>
      <c r="S1417" s="642"/>
      <c r="T1417" s="640"/>
      <c r="U1417" s="642"/>
      <c r="V1417" s="640"/>
      <c r="W1417" s="642"/>
      <c r="X1417" s="640"/>
      <c r="Y1417" s="642"/>
      <c r="Z1417" s="640"/>
      <c r="AA1417" s="642"/>
      <c r="AB1417" s="640"/>
      <c r="AC1417" s="642"/>
      <c r="AD1417" s="640"/>
      <c r="AE1417" s="642"/>
      <c r="AF1417" s="640"/>
      <c r="AG1417" s="642"/>
      <c r="AH1417" s="640"/>
      <c r="AI1417" s="642"/>
      <c r="AJ1417" s="640"/>
      <c r="AK1417" s="642"/>
      <c r="AL1417" s="640"/>
      <c r="AM1417" s="642"/>
      <c r="AN1417" s="640"/>
      <c r="AO1417" s="642"/>
      <c r="AP1417" s="646"/>
      <c r="AQ1417" s="642"/>
      <c r="AR1417" s="640"/>
      <c r="AS1417" s="642"/>
      <c r="AT1417" s="640"/>
      <c r="AU1417" s="642"/>
      <c r="AV1417" s="640"/>
      <c r="AW1417" s="642"/>
      <c r="AX1417" s="640"/>
      <c r="AY1417" s="642"/>
      <c r="AZ1417" s="640"/>
      <c r="BA1417" s="642"/>
      <c r="BB1417" s="640"/>
      <c r="BC1417" s="642"/>
      <c r="BD1417" s="640"/>
      <c r="BE1417" s="642"/>
      <c r="BF1417" s="640"/>
      <c r="BG1417" s="642"/>
      <c r="BH1417" s="640"/>
      <c r="BI1417" s="642"/>
      <c r="BJ1417" s="640"/>
      <c r="BK1417" s="642"/>
      <c r="BL1417" s="640"/>
      <c r="BM1417" s="642"/>
      <c r="BN1417" s="640"/>
      <c r="BO1417" s="642"/>
      <c r="BP1417" s="640"/>
      <c r="BQ1417" s="642"/>
      <c r="BR1417" s="640"/>
      <c r="BS1417" s="642"/>
      <c r="BT1417" s="640"/>
      <c r="BU1417" s="642"/>
      <c r="BV1417" s="643"/>
      <c r="BW1417" s="644"/>
      <c r="BX1417" s="776"/>
      <c r="BY1417" s="644"/>
      <c r="BZ1417" s="645"/>
      <c r="CA1417" s="338"/>
      <c r="CB1417" s="338"/>
      <c r="CC1417" s="338"/>
      <c r="CD1417" s="338"/>
      <c r="CE1417" s="338"/>
      <c r="CF1417" s="338"/>
    </row>
    <row r="1418" ht="15.75" customHeight="1">
      <c r="A1418" s="338"/>
      <c r="B1418" s="338"/>
      <c r="C1418" s="338"/>
      <c r="D1418" s="338"/>
      <c r="E1418" s="338"/>
      <c r="F1418" s="346"/>
      <c r="G1418" s="773">
        <f t="shared" ref="G1418:H1418" si="1245">L1418+N1418+P1418+R1418+T1418+V1418+X1418+Z1418+AB1418+AD1418+AF1418+AH1418+AJ1418+AL1418+AN1418+AP1418+AR1418+AT1418+AV1418+AX1418+AZ1418+BB1418+BD1418+BF1418+BH1418+BJ1418+BL1418+BN1418+BP1418+BR1418+BT1418</f>
        <v>0</v>
      </c>
      <c r="H1418" s="671">
        <f t="shared" si="1245"/>
        <v>0</v>
      </c>
      <c r="I1418" s="774">
        <f t="shared" si="1027"/>
        <v>0</v>
      </c>
      <c r="J1418" s="1193"/>
      <c r="K1418" s="407">
        <f t="shared" si="1028"/>
        <v>0</v>
      </c>
      <c r="L1418" s="640"/>
      <c r="M1418" s="642"/>
      <c r="N1418" s="640"/>
      <c r="O1418" s="642"/>
      <c r="P1418" s="640"/>
      <c r="Q1418" s="642"/>
      <c r="R1418" s="640"/>
      <c r="S1418" s="642"/>
      <c r="T1418" s="640"/>
      <c r="U1418" s="642"/>
      <c r="V1418" s="640"/>
      <c r="W1418" s="642"/>
      <c r="X1418" s="640"/>
      <c r="Y1418" s="642"/>
      <c r="Z1418" s="640"/>
      <c r="AA1418" s="642"/>
      <c r="AB1418" s="640"/>
      <c r="AC1418" s="642"/>
      <c r="AD1418" s="640"/>
      <c r="AE1418" s="642"/>
      <c r="AF1418" s="640"/>
      <c r="AG1418" s="642"/>
      <c r="AH1418" s="640"/>
      <c r="AI1418" s="642"/>
      <c r="AJ1418" s="640"/>
      <c r="AK1418" s="642"/>
      <c r="AL1418" s="640"/>
      <c r="AM1418" s="642"/>
      <c r="AN1418" s="640"/>
      <c r="AO1418" s="642"/>
      <c r="AP1418" s="646"/>
      <c r="AQ1418" s="642"/>
      <c r="AR1418" s="640"/>
      <c r="AS1418" s="642"/>
      <c r="AT1418" s="640"/>
      <c r="AU1418" s="642"/>
      <c r="AV1418" s="640"/>
      <c r="AW1418" s="642"/>
      <c r="AX1418" s="640"/>
      <c r="AY1418" s="642"/>
      <c r="AZ1418" s="640"/>
      <c r="BA1418" s="642"/>
      <c r="BB1418" s="640"/>
      <c r="BC1418" s="642"/>
      <c r="BD1418" s="640"/>
      <c r="BE1418" s="642"/>
      <c r="BF1418" s="640"/>
      <c r="BG1418" s="642"/>
      <c r="BH1418" s="640"/>
      <c r="BI1418" s="642"/>
      <c r="BJ1418" s="640"/>
      <c r="BK1418" s="642"/>
      <c r="BL1418" s="640"/>
      <c r="BM1418" s="642"/>
      <c r="BN1418" s="640"/>
      <c r="BO1418" s="642"/>
      <c r="BP1418" s="640"/>
      <c r="BQ1418" s="642"/>
      <c r="BR1418" s="640"/>
      <c r="BS1418" s="642"/>
      <c r="BT1418" s="640"/>
      <c r="BU1418" s="642"/>
      <c r="BV1418" s="643"/>
      <c r="BW1418" s="644"/>
      <c r="BX1418" s="776"/>
      <c r="BY1418" s="644"/>
      <c r="BZ1418" s="645"/>
      <c r="CA1418" s="338"/>
      <c r="CB1418" s="338"/>
      <c r="CC1418" s="338"/>
      <c r="CD1418" s="338"/>
      <c r="CE1418" s="338"/>
      <c r="CF1418" s="338"/>
    </row>
    <row r="1419" ht="15.75" customHeight="1">
      <c r="A1419" s="338"/>
      <c r="B1419" s="338"/>
      <c r="C1419" s="338"/>
      <c r="D1419" s="338"/>
      <c r="E1419" s="338"/>
      <c r="F1419" s="346"/>
      <c r="G1419" s="773">
        <f t="shared" ref="G1419:H1419" si="1246">L1419+N1419+P1419+R1419+T1419+V1419+X1419+Z1419+AB1419+AD1419+AF1419+AH1419+AJ1419+AL1419+AN1419+AP1419+AR1419+AT1419+AV1419+AX1419+AZ1419+BB1419+BD1419+BF1419+BH1419+BJ1419+BL1419+BN1419+BP1419+BR1419+BT1419</f>
        <v>0</v>
      </c>
      <c r="H1419" s="671">
        <f t="shared" si="1246"/>
        <v>0</v>
      </c>
      <c r="I1419" s="774">
        <f t="shared" si="1027"/>
        <v>0</v>
      </c>
      <c r="J1419" s="1193"/>
      <c r="K1419" s="407">
        <f t="shared" si="1028"/>
        <v>0</v>
      </c>
      <c r="L1419" s="640"/>
      <c r="M1419" s="642"/>
      <c r="N1419" s="640"/>
      <c r="O1419" s="642"/>
      <c r="P1419" s="640"/>
      <c r="Q1419" s="642"/>
      <c r="R1419" s="640"/>
      <c r="S1419" s="642"/>
      <c r="T1419" s="640"/>
      <c r="U1419" s="642"/>
      <c r="V1419" s="640"/>
      <c r="W1419" s="642"/>
      <c r="X1419" s="640"/>
      <c r="Y1419" s="642"/>
      <c r="Z1419" s="640"/>
      <c r="AA1419" s="642"/>
      <c r="AB1419" s="640"/>
      <c r="AC1419" s="642"/>
      <c r="AD1419" s="640"/>
      <c r="AE1419" s="642"/>
      <c r="AF1419" s="640"/>
      <c r="AG1419" s="642"/>
      <c r="AH1419" s="640"/>
      <c r="AI1419" s="642"/>
      <c r="AJ1419" s="640"/>
      <c r="AK1419" s="642"/>
      <c r="AL1419" s="640"/>
      <c r="AM1419" s="642"/>
      <c r="AN1419" s="640"/>
      <c r="AO1419" s="642"/>
      <c r="AP1419" s="646"/>
      <c r="AQ1419" s="642"/>
      <c r="AR1419" s="640"/>
      <c r="AS1419" s="642"/>
      <c r="AT1419" s="640"/>
      <c r="AU1419" s="642"/>
      <c r="AV1419" s="640"/>
      <c r="AW1419" s="642"/>
      <c r="AX1419" s="640"/>
      <c r="AY1419" s="642"/>
      <c r="AZ1419" s="640"/>
      <c r="BA1419" s="642"/>
      <c r="BB1419" s="640"/>
      <c r="BC1419" s="642"/>
      <c r="BD1419" s="640"/>
      <c r="BE1419" s="642"/>
      <c r="BF1419" s="640"/>
      <c r="BG1419" s="642"/>
      <c r="BH1419" s="640"/>
      <c r="BI1419" s="642"/>
      <c r="BJ1419" s="640"/>
      <c r="BK1419" s="642"/>
      <c r="BL1419" s="640"/>
      <c r="BM1419" s="642"/>
      <c r="BN1419" s="640"/>
      <c r="BO1419" s="642"/>
      <c r="BP1419" s="640"/>
      <c r="BQ1419" s="642"/>
      <c r="BR1419" s="640"/>
      <c r="BS1419" s="642"/>
      <c r="BT1419" s="640"/>
      <c r="BU1419" s="642"/>
      <c r="BV1419" s="643"/>
      <c r="BW1419" s="644"/>
      <c r="BX1419" s="776"/>
      <c r="BY1419" s="644"/>
      <c r="BZ1419" s="645"/>
      <c r="CA1419" s="338"/>
      <c r="CB1419" s="338"/>
      <c r="CC1419" s="338"/>
      <c r="CD1419" s="338"/>
      <c r="CE1419" s="338"/>
      <c r="CF1419" s="338"/>
    </row>
    <row r="1420" ht="15.75" customHeight="1">
      <c r="A1420" s="338"/>
      <c r="B1420" s="338"/>
      <c r="C1420" s="338"/>
      <c r="D1420" s="338"/>
      <c r="E1420" s="338"/>
      <c r="F1420" s="346"/>
      <c r="G1420" s="773">
        <f t="shared" ref="G1420:H1420" si="1247">L1420+N1420+P1420+R1420+T1420+V1420+X1420+Z1420+AB1420+AD1420+AF1420+AH1420+AJ1420+AL1420+AN1420+AP1420+AR1420+AT1420+AV1420+AX1420+AZ1420+BB1420+BD1420+BF1420+BH1420+BJ1420+BL1420+BN1420+BP1420+BR1420+BT1420</f>
        <v>0</v>
      </c>
      <c r="H1420" s="671">
        <f t="shared" si="1247"/>
        <v>0</v>
      </c>
      <c r="I1420" s="774">
        <f t="shared" si="1027"/>
        <v>0</v>
      </c>
      <c r="J1420" s="1193"/>
      <c r="K1420" s="407">
        <f t="shared" si="1028"/>
        <v>0</v>
      </c>
      <c r="L1420" s="640"/>
      <c r="M1420" s="642"/>
      <c r="N1420" s="640"/>
      <c r="O1420" s="642"/>
      <c r="P1420" s="640"/>
      <c r="Q1420" s="642"/>
      <c r="R1420" s="640"/>
      <c r="S1420" s="642"/>
      <c r="T1420" s="640"/>
      <c r="U1420" s="642"/>
      <c r="V1420" s="640"/>
      <c r="W1420" s="642"/>
      <c r="X1420" s="640"/>
      <c r="Y1420" s="642"/>
      <c r="Z1420" s="640"/>
      <c r="AA1420" s="642"/>
      <c r="AB1420" s="640"/>
      <c r="AC1420" s="642"/>
      <c r="AD1420" s="640"/>
      <c r="AE1420" s="642"/>
      <c r="AF1420" s="640"/>
      <c r="AG1420" s="642"/>
      <c r="AH1420" s="640"/>
      <c r="AI1420" s="642"/>
      <c r="AJ1420" s="640"/>
      <c r="AK1420" s="642"/>
      <c r="AL1420" s="640"/>
      <c r="AM1420" s="642"/>
      <c r="AN1420" s="640"/>
      <c r="AO1420" s="642"/>
      <c r="AP1420" s="646"/>
      <c r="AQ1420" s="642"/>
      <c r="AR1420" s="640"/>
      <c r="AS1420" s="642"/>
      <c r="AT1420" s="640"/>
      <c r="AU1420" s="642"/>
      <c r="AV1420" s="640"/>
      <c r="AW1420" s="642"/>
      <c r="AX1420" s="640"/>
      <c r="AY1420" s="642"/>
      <c r="AZ1420" s="640"/>
      <c r="BA1420" s="642"/>
      <c r="BB1420" s="640"/>
      <c r="BC1420" s="642"/>
      <c r="BD1420" s="640"/>
      <c r="BE1420" s="642"/>
      <c r="BF1420" s="640"/>
      <c r="BG1420" s="642"/>
      <c r="BH1420" s="640"/>
      <c r="BI1420" s="642"/>
      <c r="BJ1420" s="640"/>
      <c r="BK1420" s="642"/>
      <c r="BL1420" s="640"/>
      <c r="BM1420" s="642"/>
      <c r="BN1420" s="640"/>
      <c r="BO1420" s="642"/>
      <c r="BP1420" s="640"/>
      <c r="BQ1420" s="642"/>
      <c r="BR1420" s="640"/>
      <c r="BS1420" s="642"/>
      <c r="BT1420" s="640"/>
      <c r="BU1420" s="642"/>
      <c r="BV1420" s="643"/>
      <c r="BW1420" s="644"/>
      <c r="BX1420" s="776"/>
      <c r="BY1420" s="644"/>
      <c r="BZ1420" s="645"/>
      <c r="CA1420" s="338"/>
      <c r="CB1420" s="338"/>
      <c r="CC1420" s="338"/>
      <c r="CD1420" s="338"/>
      <c r="CE1420" s="338"/>
      <c r="CF1420" s="338"/>
    </row>
    <row r="1421" ht="15.75" customHeight="1">
      <c r="A1421" s="338"/>
      <c r="B1421" s="338"/>
      <c r="C1421" s="338"/>
      <c r="D1421" s="338"/>
      <c r="E1421" s="338"/>
      <c r="F1421" s="346"/>
      <c r="G1421" s="773">
        <f t="shared" ref="G1421:H1421" si="1248">L1421+N1421+P1421+R1421+T1421+V1421+X1421+Z1421+AB1421+AD1421+AF1421+AH1421+AJ1421+AL1421+AN1421+AP1421+AR1421+AT1421+AV1421+AX1421+AZ1421+BB1421+BD1421+BF1421+BH1421+BJ1421+BL1421+BN1421+BP1421+BR1421+BT1421</f>
        <v>0</v>
      </c>
      <c r="H1421" s="671">
        <f t="shared" si="1248"/>
        <v>0</v>
      </c>
      <c r="I1421" s="774">
        <f t="shared" si="1027"/>
        <v>0</v>
      </c>
      <c r="J1421" s="1193"/>
      <c r="K1421" s="407">
        <f t="shared" si="1028"/>
        <v>0</v>
      </c>
      <c r="L1421" s="640"/>
      <c r="M1421" s="642"/>
      <c r="N1421" s="640"/>
      <c r="O1421" s="642"/>
      <c r="P1421" s="640"/>
      <c r="Q1421" s="642"/>
      <c r="R1421" s="640"/>
      <c r="S1421" s="642"/>
      <c r="T1421" s="640"/>
      <c r="U1421" s="642"/>
      <c r="V1421" s="640"/>
      <c r="W1421" s="642"/>
      <c r="X1421" s="640"/>
      <c r="Y1421" s="642"/>
      <c r="Z1421" s="640"/>
      <c r="AA1421" s="642"/>
      <c r="AB1421" s="640"/>
      <c r="AC1421" s="642"/>
      <c r="AD1421" s="640"/>
      <c r="AE1421" s="642"/>
      <c r="AF1421" s="640"/>
      <c r="AG1421" s="642"/>
      <c r="AH1421" s="640"/>
      <c r="AI1421" s="642"/>
      <c r="AJ1421" s="640"/>
      <c r="AK1421" s="642"/>
      <c r="AL1421" s="640"/>
      <c r="AM1421" s="642"/>
      <c r="AN1421" s="640"/>
      <c r="AO1421" s="642"/>
      <c r="AP1421" s="646"/>
      <c r="AQ1421" s="642"/>
      <c r="AR1421" s="640"/>
      <c r="AS1421" s="642"/>
      <c r="AT1421" s="640"/>
      <c r="AU1421" s="642"/>
      <c r="AV1421" s="640"/>
      <c r="AW1421" s="642"/>
      <c r="AX1421" s="640"/>
      <c r="AY1421" s="642"/>
      <c r="AZ1421" s="640"/>
      <c r="BA1421" s="642"/>
      <c r="BB1421" s="640"/>
      <c r="BC1421" s="642"/>
      <c r="BD1421" s="640"/>
      <c r="BE1421" s="642"/>
      <c r="BF1421" s="640"/>
      <c r="BG1421" s="642"/>
      <c r="BH1421" s="640"/>
      <c r="BI1421" s="642"/>
      <c r="BJ1421" s="640"/>
      <c r="BK1421" s="642"/>
      <c r="BL1421" s="640"/>
      <c r="BM1421" s="642"/>
      <c r="BN1421" s="640"/>
      <c r="BO1421" s="642"/>
      <c r="BP1421" s="640"/>
      <c r="BQ1421" s="642"/>
      <c r="BR1421" s="640"/>
      <c r="BS1421" s="642"/>
      <c r="BT1421" s="640"/>
      <c r="BU1421" s="642"/>
      <c r="BV1421" s="643"/>
      <c r="BW1421" s="644"/>
      <c r="BX1421" s="776"/>
      <c r="BY1421" s="644"/>
      <c r="BZ1421" s="645"/>
      <c r="CA1421" s="338"/>
      <c r="CB1421" s="338"/>
      <c r="CC1421" s="338"/>
      <c r="CD1421" s="338"/>
      <c r="CE1421" s="338"/>
      <c r="CF1421" s="338"/>
    </row>
    <row r="1422" ht="15.75" customHeight="1">
      <c r="A1422" s="338"/>
      <c r="B1422" s="338"/>
      <c r="C1422" s="338"/>
      <c r="D1422" s="338"/>
      <c r="E1422" s="338"/>
      <c r="F1422" s="346"/>
      <c r="G1422" s="773">
        <f t="shared" ref="G1422:H1422" si="1249">L1422+N1422+P1422+R1422+T1422+V1422+X1422+Z1422+AB1422+AD1422+AF1422+AH1422+AJ1422+AL1422+AN1422+AP1422+AR1422+AT1422+AV1422+AX1422+AZ1422+BB1422+BD1422+BF1422+BH1422+BJ1422+BL1422+BN1422+BP1422+BR1422+BT1422</f>
        <v>0</v>
      </c>
      <c r="H1422" s="671">
        <f t="shared" si="1249"/>
        <v>0</v>
      </c>
      <c r="I1422" s="774">
        <f t="shared" si="1027"/>
        <v>0</v>
      </c>
      <c r="J1422" s="1193"/>
      <c r="K1422" s="407">
        <f t="shared" si="1028"/>
        <v>0</v>
      </c>
      <c r="L1422" s="640"/>
      <c r="M1422" s="642"/>
      <c r="N1422" s="640"/>
      <c r="O1422" s="642"/>
      <c r="P1422" s="640"/>
      <c r="Q1422" s="642"/>
      <c r="R1422" s="640"/>
      <c r="S1422" s="642"/>
      <c r="T1422" s="640"/>
      <c r="U1422" s="642"/>
      <c r="V1422" s="640"/>
      <c r="W1422" s="642"/>
      <c r="X1422" s="640"/>
      <c r="Y1422" s="642"/>
      <c r="Z1422" s="640"/>
      <c r="AA1422" s="642"/>
      <c r="AB1422" s="640"/>
      <c r="AC1422" s="642"/>
      <c r="AD1422" s="640"/>
      <c r="AE1422" s="642"/>
      <c r="AF1422" s="640"/>
      <c r="AG1422" s="642"/>
      <c r="AH1422" s="640"/>
      <c r="AI1422" s="642"/>
      <c r="AJ1422" s="640"/>
      <c r="AK1422" s="642"/>
      <c r="AL1422" s="640"/>
      <c r="AM1422" s="642"/>
      <c r="AN1422" s="640"/>
      <c r="AO1422" s="642"/>
      <c r="AP1422" s="646"/>
      <c r="AQ1422" s="642"/>
      <c r="AR1422" s="640"/>
      <c r="AS1422" s="642"/>
      <c r="AT1422" s="640"/>
      <c r="AU1422" s="642"/>
      <c r="AV1422" s="640"/>
      <c r="AW1422" s="642"/>
      <c r="AX1422" s="640"/>
      <c r="AY1422" s="642"/>
      <c r="AZ1422" s="640"/>
      <c r="BA1422" s="642"/>
      <c r="BB1422" s="640"/>
      <c r="BC1422" s="642"/>
      <c r="BD1422" s="640"/>
      <c r="BE1422" s="642"/>
      <c r="BF1422" s="640"/>
      <c r="BG1422" s="642"/>
      <c r="BH1422" s="640"/>
      <c r="BI1422" s="642"/>
      <c r="BJ1422" s="640"/>
      <c r="BK1422" s="642"/>
      <c r="BL1422" s="640"/>
      <c r="BM1422" s="642"/>
      <c r="BN1422" s="640"/>
      <c r="BO1422" s="642"/>
      <c r="BP1422" s="640"/>
      <c r="BQ1422" s="642"/>
      <c r="BR1422" s="640"/>
      <c r="BS1422" s="642"/>
      <c r="BT1422" s="640"/>
      <c r="BU1422" s="642"/>
      <c r="BV1422" s="643"/>
      <c r="BW1422" s="644"/>
      <c r="BX1422" s="776"/>
      <c r="BY1422" s="644"/>
      <c r="BZ1422" s="645"/>
      <c r="CA1422" s="338"/>
      <c r="CB1422" s="338"/>
      <c r="CC1422" s="338"/>
      <c r="CD1422" s="338"/>
      <c r="CE1422" s="338"/>
      <c r="CF1422" s="338"/>
    </row>
    <row r="1423" ht="15.75" customHeight="1">
      <c r="A1423" s="338"/>
      <c r="B1423" s="338"/>
      <c r="C1423" s="338"/>
      <c r="D1423" s="338"/>
      <c r="E1423" s="338"/>
      <c r="F1423" s="346"/>
      <c r="G1423" s="773">
        <f t="shared" ref="G1423:H1423" si="1250">L1423+N1423+P1423+R1423+T1423+V1423+X1423+Z1423+AB1423+AD1423+AF1423+AH1423+AJ1423+AL1423+AN1423+AP1423+AR1423+AT1423+AV1423+AX1423+AZ1423+BB1423+BD1423+BF1423+BH1423+BJ1423+BL1423+BN1423+BP1423+BR1423+BT1423</f>
        <v>0</v>
      </c>
      <c r="H1423" s="671">
        <f t="shared" si="1250"/>
        <v>0</v>
      </c>
      <c r="I1423" s="774">
        <f t="shared" si="1027"/>
        <v>0</v>
      </c>
      <c r="J1423" s="1193"/>
      <c r="K1423" s="407">
        <f t="shared" si="1028"/>
        <v>0</v>
      </c>
      <c r="L1423" s="640"/>
      <c r="M1423" s="642"/>
      <c r="N1423" s="640"/>
      <c r="O1423" s="642"/>
      <c r="P1423" s="640"/>
      <c r="Q1423" s="642"/>
      <c r="R1423" s="640"/>
      <c r="S1423" s="642"/>
      <c r="T1423" s="640"/>
      <c r="U1423" s="642"/>
      <c r="V1423" s="640"/>
      <c r="W1423" s="642"/>
      <c r="X1423" s="640"/>
      <c r="Y1423" s="642"/>
      <c r="Z1423" s="640"/>
      <c r="AA1423" s="642"/>
      <c r="AB1423" s="640"/>
      <c r="AC1423" s="642"/>
      <c r="AD1423" s="640"/>
      <c r="AE1423" s="642"/>
      <c r="AF1423" s="640"/>
      <c r="AG1423" s="642"/>
      <c r="AH1423" s="640"/>
      <c r="AI1423" s="642"/>
      <c r="AJ1423" s="640"/>
      <c r="AK1423" s="642"/>
      <c r="AL1423" s="640"/>
      <c r="AM1423" s="642"/>
      <c r="AN1423" s="640"/>
      <c r="AO1423" s="642"/>
      <c r="AP1423" s="646"/>
      <c r="AQ1423" s="642"/>
      <c r="AR1423" s="640"/>
      <c r="AS1423" s="642"/>
      <c r="AT1423" s="640"/>
      <c r="AU1423" s="642"/>
      <c r="AV1423" s="640"/>
      <c r="AW1423" s="642"/>
      <c r="AX1423" s="640"/>
      <c r="AY1423" s="642"/>
      <c r="AZ1423" s="640"/>
      <c r="BA1423" s="642"/>
      <c r="BB1423" s="640"/>
      <c r="BC1423" s="642"/>
      <c r="BD1423" s="640"/>
      <c r="BE1423" s="642"/>
      <c r="BF1423" s="640"/>
      <c r="BG1423" s="642"/>
      <c r="BH1423" s="640"/>
      <c r="BI1423" s="642"/>
      <c r="BJ1423" s="640"/>
      <c r="BK1423" s="642"/>
      <c r="BL1423" s="640"/>
      <c r="BM1423" s="642"/>
      <c r="BN1423" s="640"/>
      <c r="BO1423" s="642"/>
      <c r="BP1423" s="640"/>
      <c r="BQ1423" s="642"/>
      <c r="BR1423" s="640"/>
      <c r="BS1423" s="642"/>
      <c r="BT1423" s="640"/>
      <c r="BU1423" s="642"/>
      <c r="BV1423" s="643"/>
      <c r="BW1423" s="644"/>
      <c r="BX1423" s="776"/>
      <c r="BY1423" s="644"/>
      <c r="BZ1423" s="645"/>
      <c r="CA1423" s="338"/>
      <c r="CB1423" s="338"/>
      <c r="CC1423" s="338"/>
      <c r="CD1423" s="338"/>
      <c r="CE1423" s="338"/>
      <c r="CF1423" s="338"/>
    </row>
    <row r="1424" ht="15.75" customHeight="1">
      <c r="A1424" s="338"/>
      <c r="B1424" s="338"/>
      <c r="C1424" s="338"/>
      <c r="D1424" s="338"/>
      <c r="E1424" s="338"/>
      <c r="F1424" s="346"/>
      <c r="G1424" s="773">
        <f t="shared" ref="G1424:H1424" si="1251">L1424+N1424+P1424+R1424+T1424+V1424+X1424+Z1424+AB1424+AD1424+AF1424+AH1424+AJ1424+AL1424+AN1424+AP1424+AR1424+AT1424+AV1424+AX1424+AZ1424+BB1424+BD1424+BF1424+BH1424+BJ1424+BL1424+BN1424+BP1424+BR1424+BT1424</f>
        <v>0</v>
      </c>
      <c r="H1424" s="671">
        <f t="shared" si="1251"/>
        <v>0</v>
      </c>
      <c r="I1424" s="774">
        <f t="shared" si="1027"/>
        <v>0</v>
      </c>
      <c r="J1424" s="1193"/>
      <c r="K1424" s="407">
        <f t="shared" si="1028"/>
        <v>0</v>
      </c>
      <c r="L1424" s="640"/>
      <c r="M1424" s="642"/>
      <c r="N1424" s="640"/>
      <c r="O1424" s="642"/>
      <c r="P1424" s="640"/>
      <c r="Q1424" s="642"/>
      <c r="R1424" s="640"/>
      <c r="S1424" s="642"/>
      <c r="T1424" s="640"/>
      <c r="U1424" s="642"/>
      <c r="V1424" s="640"/>
      <c r="W1424" s="642"/>
      <c r="X1424" s="640"/>
      <c r="Y1424" s="642"/>
      <c r="Z1424" s="640"/>
      <c r="AA1424" s="642"/>
      <c r="AB1424" s="640"/>
      <c r="AC1424" s="642"/>
      <c r="AD1424" s="640"/>
      <c r="AE1424" s="642"/>
      <c r="AF1424" s="640"/>
      <c r="AG1424" s="642"/>
      <c r="AH1424" s="640"/>
      <c r="AI1424" s="642"/>
      <c r="AJ1424" s="640"/>
      <c r="AK1424" s="642"/>
      <c r="AL1424" s="640"/>
      <c r="AM1424" s="642"/>
      <c r="AN1424" s="640"/>
      <c r="AO1424" s="642"/>
      <c r="AP1424" s="646"/>
      <c r="AQ1424" s="642"/>
      <c r="AR1424" s="640"/>
      <c r="AS1424" s="642"/>
      <c r="AT1424" s="640"/>
      <c r="AU1424" s="642"/>
      <c r="AV1424" s="640"/>
      <c r="AW1424" s="642"/>
      <c r="AX1424" s="640"/>
      <c r="AY1424" s="642"/>
      <c r="AZ1424" s="640"/>
      <c r="BA1424" s="642"/>
      <c r="BB1424" s="640"/>
      <c r="BC1424" s="642"/>
      <c r="BD1424" s="640"/>
      <c r="BE1424" s="642"/>
      <c r="BF1424" s="640"/>
      <c r="BG1424" s="642"/>
      <c r="BH1424" s="640"/>
      <c r="BI1424" s="642"/>
      <c r="BJ1424" s="640"/>
      <c r="BK1424" s="642"/>
      <c r="BL1424" s="640"/>
      <c r="BM1424" s="642"/>
      <c r="BN1424" s="640"/>
      <c r="BO1424" s="642"/>
      <c r="BP1424" s="640"/>
      <c r="BQ1424" s="642"/>
      <c r="BR1424" s="640"/>
      <c r="BS1424" s="642"/>
      <c r="BT1424" s="640"/>
      <c r="BU1424" s="642"/>
      <c r="BV1424" s="643"/>
      <c r="BW1424" s="644"/>
      <c r="BX1424" s="776"/>
      <c r="BY1424" s="644"/>
      <c r="BZ1424" s="645"/>
      <c r="CA1424" s="338"/>
      <c r="CB1424" s="338"/>
      <c r="CC1424" s="338"/>
      <c r="CD1424" s="338"/>
      <c r="CE1424" s="338"/>
      <c r="CF1424" s="338"/>
    </row>
    <row r="1425" ht="15.75" customHeight="1">
      <c r="A1425" s="338"/>
      <c r="B1425" s="338"/>
      <c r="C1425" s="338"/>
      <c r="D1425" s="338"/>
      <c r="E1425" s="338"/>
      <c r="F1425" s="346"/>
      <c r="G1425" s="773">
        <f t="shared" ref="G1425:H1425" si="1252">L1425+N1425+P1425+R1425+T1425+V1425+X1425+Z1425+AB1425+AD1425+AF1425+AH1425+AJ1425+AL1425+AN1425+AP1425+AR1425+AT1425+AV1425+AX1425+AZ1425+BB1425+BD1425+BF1425+BH1425+BJ1425+BL1425+BN1425+BP1425+BR1425+BT1425</f>
        <v>0</v>
      </c>
      <c r="H1425" s="671">
        <f t="shared" si="1252"/>
        <v>0</v>
      </c>
      <c r="I1425" s="774">
        <f t="shared" si="1027"/>
        <v>0</v>
      </c>
      <c r="J1425" s="1193"/>
      <c r="K1425" s="407">
        <f t="shared" si="1028"/>
        <v>0</v>
      </c>
      <c r="L1425" s="640"/>
      <c r="M1425" s="642"/>
      <c r="N1425" s="640"/>
      <c r="O1425" s="642"/>
      <c r="P1425" s="640"/>
      <c r="Q1425" s="642"/>
      <c r="R1425" s="640"/>
      <c r="S1425" s="642"/>
      <c r="T1425" s="640"/>
      <c r="U1425" s="642"/>
      <c r="V1425" s="640"/>
      <c r="W1425" s="642"/>
      <c r="X1425" s="640"/>
      <c r="Y1425" s="642"/>
      <c r="Z1425" s="640"/>
      <c r="AA1425" s="642"/>
      <c r="AB1425" s="640"/>
      <c r="AC1425" s="642"/>
      <c r="AD1425" s="640"/>
      <c r="AE1425" s="642"/>
      <c r="AF1425" s="640"/>
      <c r="AG1425" s="642"/>
      <c r="AH1425" s="640"/>
      <c r="AI1425" s="642"/>
      <c r="AJ1425" s="640"/>
      <c r="AK1425" s="642"/>
      <c r="AL1425" s="640"/>
      <c r="AM1425" s="642"/>
      <c r="AN1425" s="640"/>
      <c r="AO1425" s="642"/>
      <c r="AP1425" s="646"/>
      <c r="AQ1425" s="642"/>
      <c r="AR1425" s="640"/>
      <c r="AS1425" s="642"/>
      <c r="AT1425" s="640"/>
      <c r="AU1425" s="642"/>
      <c r="AV1425" s="640"/>
      <c r="AW1425" s="642"/>
      <c r="AX1425" s="640"/>
      <c r="AY1425" s="642"/>
      <c r="AZ1425" s="640"/>
      <c r="BA1425" s="642"/>
      <c r="BB1425" s="640"/>
      <c r="BC1425" s="642"/>
      <c r="BD1425" s="640"/>
      <c r="BE1425" s="642"/>
      <c r="BF1425" s="640"/>
      <c r="BG1425" s="642"/>
      <c r="BH1425" s="640"/>
      <c r="BI1425" s="642"/>
      <c r="BJ1425" s="640"/>
      <c r="BK1425" s="642"/>
      <c r="BL1425" s="640"/>
      <c r="BM1425" s="642"/>
      <c r="BN1425" s="640"/>
      <c r="BO1425" s="642"/>
      <c r="BP1425" s="640"/>
      <c r="BQ1425" s="642"/>
      <c r="BR1425" s="640"/>
      <c r="BS1425" s="642"/>
      <c r="BT1425" s="640"/>
      <c r="BU1425" s="642"/>
      <c r="BV1425" s="643"/>
      <c r="BW1425" s="644"/>
      <c r="BX1425" s="776"/>
      <c r="BY1425" s="644"/>
      <c r="BZ1425" s="645"/>
      <c r="CA1425" s="338"/>
      <c r="CB1425" s="338"/>
      <c r="CC1425" s="338"/>
      <c r="CD1425" s="338"/>
      <c r="CE1425" s="338"/>
      <c r="CF1425" s="338"/>
    </row>
    <row r="1426" ht="15.75" customHeight="1">
      <c r="A1426" s="338"/>
      <c r="B1426" s="338"/>
      <c r="C1426" s="338"/>
      <c r="D1426" s="338"/>
      <c r="E1426" s="338"/>
      <c r="F1426" s="346"/>
      <c r="G1426" s="773">
        <f t="shared" ref="G1426:H1426" si="1253">L1426+N1426+P1426+R1426+T1426+V1426+X1426+Z1426+AB1426+AD1426+AF1426+AH1426+AJ1426+AL1426+AN1426+AP1426+AR1426+AT1426+AV1426+AX1426+AZ1426+BB1426+BD1426+BF1426+BH1426+BJ1426+BL1426+BN1426+BP1426+BR1426+BT1426</f>
        <v>0</v>
      </c>
      <c r="H1426" s="671">
        <f t="shared" si="1253"/>
        <v>0</v>
      </c>
      <c r="I1426" s="774">
        <f t="shared" si="1027"/>
        <v>0</v>
      </c>
      <c r="J1426" s="1193"/>
      <c r="K1426" s="407">
        <f t="shared" si="1028"/>
        <v>0</v>
      </c>
      <c r="L1426" s="640"/>
      <c r="M1426" s="642"/>
      <c r="N1426" s="640"/>
      <c r="O1426" s="642"/>
      <c r="P1426" s="640"/>
      <c r="Q1426" s="642"/>
      <c r="R1426" s="640"/>
      <c r="S1426" s="642"/>
      <c r="T1426" s="640"/>
      <c r="U1426" s="642"/>
      <c r="V1426" s="640"/>
      <c r="W1426" s="642"/>
      <c r="X1426" s="640"/>
      <c r="Y1426" s="642"/>
      <c r="Z1426" s="640"/>
      <c r="AA1426" s="642"/>
      <c r="AB1426" s="640"/>
      <c r="AC1426" s="642"/>
      <c r="AD1426" s="640"/>
      <c r="AE1426" s="642"/>
      <c r="AF1426" s="640"/>
      <c r="AG1426" s="642"/>
      <c r="AH1426" s="640"/>
      <c r="AI1426" s="642"/>
      <c r="AJ1426" s="640"/>
      <c r="AK1426" s="642"/>
      <c r="AL1426" s="640"/>
      <c r="AM1426" s="642"/>
      <c r="AN1426" s="640"/>
      <c r="AO1426" s="642"/>
      <c r="AP1426" s="646"/>
      <c r="AQ1426" s="642"/>
      <c r="AR1426" s="640"/>
      <c r="AS1426" s="642"/>
      <c r="AT1426" s="640"/>
      <c r="AU1426" s="642"/>
      <c r="AV1426" s="640"/>
      <c r="AW1426" s="642"/>
      <c r="AX1426" s="640"/>
      <c r="AY1426" s="642"/>
      <c r="AZ1426" s="640"/>
      <c r="BA1426" s="642"/>
      <c r="BB1426" s="640"/>
      <c r="BC1426" s="642"/>
      <c r="BD1426" s="640"/>
      <c r="BE1426" s="642"/>
      <c r="BF1426" s="640"/>
      <c r="BG1426" s="642"/>
      <c r="BH1426" s="640"/>
      <c r="BI1426" s="642"/>
      <c r="BJ1426" s="640"/>
      <c r="BK1426" s="642"/>
      <c r="BL1426" s="640"/>
      <c r="BM1426" s="642"/>
      <c r="BN1426" s="640"/>
      <c r="BO1426" s="642"/>
      <c r="BP1426" s="640"/>
      <c r="BQ1426" s="642"/>
      <c r="BR1426" s="640"/>
      <c r="BS1426" s="642"/>
      <c r="BT1426" s="640"/>
      <c r="BU1426" s="642"/>
      <c r="BV1426" s="643"/>
      <c r="BW1426" s="644"/>
      <c r="BX1426" s="776"/>
      <c r="BY1426" s="644"/>
      <c r="BZ1426" s="645"/>
      <c r="CA1426" s="338"/>
      <c r="CB1426" s="338"/>
      <c r="CC1426" s="338"/>
      <c r="CD1426" s="338"/>
      <c r="CE1426" s="338"/>
      <c r="CF1426" s="338"/>
    </row>
    <row r="1427" ht="15.75" customHeight="1">
      <c r="A1427" s="338"/>
      <c r="B1427" s="338"/>
      <c r="C1427" s="338"/>
      <c r="D1427" s="338"/>
      <c r="E1427" s="338"/>
      <c r="F1427" s="346"/>
      <c r="G1427" s="773">
        <f t="shared" ref="G1427:H1427" si="1254">L1427+N1427+P1427+R1427+T1427+V1427+X1427+Z1427+AB1427+AD1427+AF1427+AH1427+AJ1427+AL1427+AN1427+AP1427+AR1427+AT1427+AV1427+AX1427+AZ1427+BB1427+BD1427+BF1427+BH1427+BJ1427+BL1427+BN1427+BP1427+BR1427+BT1427</f>
        <v>0</v>
      </c>
      <c r="H1427" s="671">
        <f t="shared" si="1254"/>
        <v>0</v>
      </c>
      <c r="I1427" s="774">
        <f t="shared" si="1027"/>
        <v>0</v>
      </c>
      <c r="J1427" s="1193"/>
      <c r="K1427" s="407">
        <f t="shared" si="1028"/>
        <v>0</v>
      </c>
      <c r="L1427" s="640"/>
      <c r="M1427" s="642"/>
      <c r="N1427" s="640"/>
      <c r="O1427" s="642"/>
      <c r="P1427" s="640"/>
      <c r="Q1427" s="642"/>
      <c r="R1427" s="640"/>
      <c r="S1427" s="642"/>
      <c r="T1427" s="640"/>
      <c r="U1427" s="642"/>
      <c r="V1427" s="640"/>
      <c r="W1427" s="642"/>
      <c r="X1427" s="640"/>
      <c r="Y1427" s="642"/>
      <c r="Z1427" s="640"/>
      <c r="AA1427" s="642"/>
      <c r="AB1427" s="640"/>
      <c r="AC1427" s="642"/>
      <c r="AD1427" s="640"/>
      <c r="AE1427" s="642"/>
      <c r="AF1427" s="640"/>
      <c r="AG1427" s="642"/>
      <c r="AH1427" s="640"/>
      <c r="AI1427" s="642"/>
      <c r="AJ1427" s="640"/>
      <c r="AK1427" s="642"/>
      <c r="AL1427" s="640"/>
      <c r="AM1427" s="642"/>
      <c r="AN1427" s="640"/>
      <c r="AO1427" s="642"/>
      <c r="AP1427" s="646"/>
      <c r="AQ1427" s="642"/>
      <c r="AR1427" s="640"/>
      <c r="AS1427" s="642"/>
      <c r="AT1427" s="640"/>
      <c r="AU1427" s="642"/>
      <c r="AV1427" s="640"/>
      <c r="AW1427" s="642"/>
      <c r="AX1427" s="640"/>
      <c r="AY1427" s="642"/>
      <c r="AZ1427" s="640"/>
      <c r="BA1427" s="642"/>
      <c r="BB1427" s="640"/>
      <c r="BC1427" s="642"/>
      <c r="BD1427" s="640"/>
      <c r="BE1427" s="642"/>
      <c r="BF1427" s="640"/>
      <c r="BG1427" s="642"/>
      <c r="BH1427" s="640"/>
      <c r="BI1427" s="642"/>
      <c r="BJ1427" s="640"/>
      <c r="BK1427" s="642"/>
      <c r="BL1427" s="640"/>
      <c r="BM1427" s="642"/>
      <c r="BN1427" s="640"/>
      <c r="BO1427" s="642"/>
      <c r="BP1427" s="640"/>
      <c r="BQ1427" s="642"/>
      <c r="BR1427" s="640"/>
      <c r="BS1427" s="642"/>
      <c r="BT1427" s="640"/>
      <c r="BU1427" s="642"/>
      <c r="BV1427" s="643"/>
      <c r="BW1427" s="644"/>
      <c r="BX1427" s="776"/>
      <c r="BY1427" s="644"/>
      <c r="BZ1427" s="645"/>
      <c r="CA1427" s="338"/>
      <c r="CB1427" s="338"/>
      <c r="CC1427" s="338"/>
      <c r="CD1427" s="338"/>
      <c r="CE1427" s="338"/>
      <c r="CF1427" s="338"/>
    </row>
    <row r="1428" ht="15.75" customHeight="1">
      <c r="A1428" s="338"/>
      <c r="B1428" s="338"/>
      <c r="C1428" s="338"/>
      <c r="D1428" s="338"/>
      <c r="E1428" s="338"/>
      <c r="F1428" s="346"/>
      <c r="G1428" s="773">
        <f t="shared" ref="G1428:H1428" si="1255">L1428+N1428+P1428+R1428+T1428+V1428+X1428+Z1428+AB1428+AD1428+AF1428+AH1428+AJ1428+AL1428+AN1428+AP1428+AR1428+AT1428+AV1428+AX1428+AZ1428+BB1428+BD1428+BF1428+BH1428+BJ1428+BL1428+BN1428+BP1428+BR1428+BT1428</f>
        <v>0</v>
      </c>
      <c r="H1428" s="671">
        <f t="shared" si="1255"/>
        <v>0</v>
      </c>
      <c r="I1428" s="774">
        <f t="shared" si="1027"/>
        <v>0</v>
      </c>
      <c r="J1428" s="1193"/>
      <c r="K1428" s="407">
        <f t="shared" si="1028"/>
        <v>0</v>
      </c>
      <c r="L1428" s="640"/>
      <c r="M1428" s="642"/>
      <c r="N1428" s="640"/>
      <c r="O1428" s="642"/>
      <c r="P1428" s="640"/>
      <c r="Q1428" s="642"/>
      <c r="R1428" s="640"/>
      <c r="S1428" s="642"/>
      <c r="T1428" s="640"/>
      <c r="U1428" s="642"/>
      <c r="V1428" s="640"/>
      <c r="W1428" s="642"/>
      <c r="X1428" s="640"/>
      <c r="Y1428" s="642"/>
      <c r="Z1428" s="640"/>
      <c r="AA1428" s="642"/>
      <c r="AB1428" s="640"/>
      <c r="AC1428" s="642"/>
      <c r="AD1428" s="640"/>
      <c r="AE1428" s="642"/>
      <c r="AF1428" s="640"/>
      <c r="AG1428" s="642"/>
      <c r="AH1428" s="640"/>
      <c r="AI1428" s="642"/>
      <c r="AJ1428" s="640"/>
      <c r="AK1428" s="642"/>
      <c r="AL1428" s="640"/>
      <c r="AM1428" s="642"/>
      <c r="AN1428" s="640"/>
      <c r="AO1428" s="642"/>
      <c r="AP1428" s="646"/>
      <c r="AQ1428" s="642"/>
      <c r="AR1428" s="640"/>
      <c r="AS1428" s="642"/>
      <c r="AT1428" s="640"/>
      <c r="AU1428" s="642"/>
      <c r="AV1428" s="640"/>
      <c r="AW1428" s="642"/>
      <c r="AX1428" s="640"/>
      <c r="AY1428" s="642"/>
      <c r="AZ1428" s="640"/>
      <c r="BA1428" s="642"/>
      <c r="BB1428" s="640"/>
      <c r="BC1428" s="642"/>
      <c r="BD1428" s="640"/>
      <c r="BE1428" s="642"/>
      <c r="BF1428" s="640"/>
      <c r="BG1428" s="642"/>
      <c r="BH1428" s="640"/>
      <c r="BI1428" s="642"/>
      <c r="BJ1428" s="640"/>
      <c r="BK1428" s="642"/>
      <c r="BL1428" s="640"/>
      <c r="BM1428" s="642"/>
      <c r="BN1428" s="640"/>
      <c r="BO1428" s="642"/>
      <c r="BP1428" s="640"/>
      <c r="BQ1428" s="642"/>
      <c r="BR1428" s="640"/>
      <c r="BS1428" s="642"/>
      <c r="BT1428" s="640"/>
      <c r="BU1428" s="642"/>
      <c r="BV1428" s="643"/>
      <c r="BW1428" s="644"/>
      <c r="BX1428" s="776"/>
      <c r="BY1428" s="644"/>
      <c r="BZ1428" s="645"/>
      <c r="CA1428" s="338"/>
      <c r="CB1428" s="338"/>
      <c r="CC1428" s="338"/>
      <c r="CD1428" s="338"/>
      <c r="CE1428" s="338"/>
      <c r="CF1428" s="338"/>
    </row>
    <row r="1429" ht="15.75" customHeight="1">
      <c r="A1429" s="338"/>
      <c r="B1429" s="338"/>
      <c r="C1429" s="338"/>
      <c r="D1429" s="338"/>
      <c r="E1429" s="338"/>
      <c r="F1429" s="346"/>
      <c r="G1429" s="773">
        <f t="shared" ref="G1429:H1429" si="1256">L1429+N1429+P1429+R1429+T1429+V1429+X1429+Z1429+AB1429+AD1429+AF1429+AH1429+AJ1429+AL1429+AN1429+AP1429+AR1429+AT1429+AV1429+AX1429+AZ1429+BB1429+BD1429+BF1429+BH1429+BJ1429+BL1429+BN1429+BP1429+BR1429+BT1429</f>
        <v>0</v>
      </c>
      <c r="H1429" s="671">
        <f t="shared" si="1256"/>
        <v>0</v>
      </c>
      <c r="I1429" s="774">
        <f t="shared" si="1027"/>
        <v>0</v>
      </c>
      <c r="J1429" s="1193"/>
      <c r="K1429" s="407">
        <f t="shared" si="1028"/>
        <v>0</v>
      </c>
      <c r="L1429" s="640"/>
      <c r="M1429" s="642"/>
      <c r="N1429" s="640"/>
      <c r="O1429" s="642"/>
      <c r="P1429" s="640"/>
      <c r="Q1429" s="642"/>
      <c r="R1429" s="640"/>
      <c r="S1429" s="642"/>
      <c r="T1429" s="640"/>
      <c r="U1429" s="642"/>
      <c r="V1429" s="640"/>
      <c r="W1429" s="642"/>
      <c r="X1429" s="640"/>
      <c r="Y1429" s="642"/>
      <c r="Z1429" s="640"/>
      <c r="AA1429" s="642"/>
      <c r="AB1429" s="640"/>
      <c r="AC1429" s="642"/>
      <c r="AD1429" s="640"/>
      <c r="AE1429" s="642"/>
      <c r="AF1429" s="640"/>
      <c r="AG1429" s="642"/>
      <c r="AH1429" s="640"/>
      <c r="AI1429" s="642"/>
      <c r="AJ1429" s="640"/>
      <c r="AK1429" s="642"/>
      <c r="AL1429" s="640"/>
      <c r="AM1429" s="642"/>
      <c r="AN1429" s="640"/>
      <c r="AO1429" s="642"/>
      <c r="AP1429" s="646"/>
      <c r="AQ1429" s="642"/>
      <c r="AR1429" s="640"/>
      <c r="AS1429" s="642"/>
      <c r="AT1429" s="640"/>
      <c r="AU1429" s="642"/>
      <c r="AV1429" s="640"/>
      <c r="AW1429" s="642"/>
      <c r="AX1429" s="640"/>
      <c r="AY1429" s="642"/>
      <c r="AZ1429" s="640"/>
      <c r="BA1429" s="642"/>
      <c r="BB1429" s="640"/>
      <c r="BC1429" s="642"/>
      <c r="BD1429" s="640"/>
      <c r="BE1429" s="642"/>
      <c r="BF1429" s="640"/>
      <c r="BG1429" s="642"/>
      <c r="BH1429" s="640"/>
      <c r="BI1429" s="642"/>
      <c r="BJ1429" s="640"/>
      <c r="BK1429" s="642"/>
      <c r="BL1429" s="640"/>
      <c r="BM1429" s="642"/>
      <c r="BN1429" s="640"/>
      <c r="BO1429" s="642"/>
      <c r="BP1429" s="640"/>
      <c r="BQ1429" s="642"/>
      <c r="BR1429" s="640"/>
      <c r="BS1429" s="642"/>
      <c r="BT1429" s="640"/>
      <c r="BU1429" s="642"/>
      <c r="BV1429" s="643"/>
      <c r="BW1429" s="644"/>
      <c r="BX1429" s="776"/>
      <c r="BY1429" s="644"/>
      <c r="BZ1429" s="645"/>
      <c r="CA1429" s="338"/>
      <c r="CB1429" s="338"/>
      <c r="CC1429" s="338"/>
      <c r="CD1429" s="338"/>
      <c r="CE1429" s="338"/>
      <c r="CF1429" s="338"/>
    </row>
    <row r="1430" ht="15.75" customHeight="1">
      <c r="A1430" s="338"/>
      <c r="B1430" s="338"/>
      <c r="C1430" s="338"/>
      <c r="D1430" s="338"/>
      <c r="E1430" s="338"/>
      <c r="F1430" s="346"/>
      <c r="G1430" s="773">
        <f t="shared" ref="G1430:H1430" si="1257">L1430+N1430+P1430+R1430+T1430+V1430+X1430+Z1430+AB1430+AD1430+AF1430+AH1430+AJ1430+AL1430+AN1430+AP1430+AR1430+AT1430+AV1430+AX1430+AZ1430+BB1430+BD1430+BF1430+BH1430+BJ1430+BL1430+BN1430+BP1430+BR1430+BT1430</f>
        <v>0</v>
      </c>
      <c r="H1430" s="671">
        <f t="shared" si="1257"/>
        <v>0</v>
      </c>
      <c r="I1430" s="774">
        <f t="shared" si="1027"/>
        <v>0</v>
      </c>
      <c r="J1430" s="1193"/>
      <c r="K1430" s="407">
        <f t="shared" si="1028"/>
        <v>0</v>
      </c>
      <c r="L1430" s="640"/>
      <c r="M1430" s="642"/>
      <c r="N1430" s="640"/>
      <c r="O1430" s="642"/>
      <c r="P1430" s="640"/>
      <c r="Q1430" s="642"/>
      <c r="R1430" s="640"/>
      <c r="S1430" s="642"/>
      <c r="T1430" s="640"/>
      <c r="U1430" s="642"/>
      <c r="V1430" s="640"/>
      <c r="W1430" s="642"/>
      <c r="X1430" s="640"/>
      <c r="Y1430" s="642"/>
      <c r="Z1430" s="640"/>
      <c r="AA1430" s="642"/>
      <c r="AB1430" s="640"/>
      <c r="AC1430" s="642"/>
      <c r="AD1430" s="640"/>
      <c r="AE1430" s="642"/>
      <c r="AF1430" s="640"/>
      <c r="AG1430" s="642"/>
      <c r="AH1430" s="640"/>
      <c r="AI1430" s="642"/>
      <c r="AJ1430" s="640"/>
      <c r="AK1430" s="642"/>
      <c r="AL1430" s="640"/>
      <c r="AM1430" s="642"/>
      <c r="AN1430" s="640"/>
      <c r="AO1430" s="642"/>
      <c r="AP1430" s="646"/>
      <c r="AQ1430" s="642"/>
      <c r="AR1430" s="640"/>
      <c r="AS1430" s="642"/>
      <c r="AT1430" s="640"/>
      <c r="AU1430" s="642"/>
      <c r="AV1430" s="640"/>
      <c r="AW1430" s="642"/>
      <c r="AX1430" s="640"/>
      <c r="AY1430" s="642"/>
      <c r="AZ1430" s="640"/>
      <c r="BA1430" s="642"/>
      <c r="BB1430" s="640"/>
      <c r="BC1430" s="642"/>
      <c r="BD1430" s="640"/>
      <c r="BE1430" s="642"/>
      <c r="BF1430" s="640"/>
      <c r="BG1430" s="642"/>
      <c r="BH1430" s="640"/>
      <c r="BI1430" s="642"/>
      <c r="BJ1430" s="640"/>
      <c r="BK1430" s="642"/>
      <c r="BL1430" s="640"/>
      <c r="BM1430" s="642"/>
      <c r="BN1430" s="640"/>
      <c r="BO1430" s="642"/>
      <c r="BP1430" s="640"/>
      <c r="BQ1430" s="642"/>
      <c r="BR1430" s="640"/>
      <c r="BS1430" s="642"/>
      <c r="BT1430" s="640"/>
      <c r="BU1430" s="642"/>
      <c r="BV1430" s="643"/>
      <c r="BW1430" s="644"/>
      <c r="BX1430" s="776"/>
      <c r="BY1430" s="644"/>
      <c r="BZ1430" s="645"/>
      <c r="CA1430" s="338"/>
      <c r="CB1430" s="338"/>
      <c r="CC1430" s="338"/>
      <c r="CD1430" s="338"/>
      <c r="CE1430" s="338"/>
      <c r="CF1430" s="338"/>
    </row>
    <row r="1431" ht="15.75" customHeight="1">
      <c r="A1431" s="338"/>
      <c r="B1431" s="338"/>
      <c r="C1431" s="338"/>
      <c r="D1431" s="338"/>
      <c r="E1431" s="338"/>
      <c r="F1431" s="346"/>
      <c r="G1431" s="773">
        <f t="shared" ref="G1431:H1431" si="1258">L1431+N1431+P1431+R1431+T1431+V1431+X1431+Z1431+AB1431+AD1431+AF1431+AH1431+AJ1431+AL1431+AN1431+AP1431+AR1431+AT1431+AV1431+AX1431+AZ1431+BB1431+BD1431+BF1431+BH1431+BJ1431+BL1431+BN1431+BP1431+BR1431+BT1431</f>
        <v>0</v>
      </c>
      <c r="H1431" s="671">
        <f t="shared" si="1258"/>
        <v>0</v>
      </c>
      <c r="I1431" s="774">
        <f t="shared" si="1027"/>
        <v>0</v>
      </c>
      <c r="J1431" s="1193"/>
      <c r="K1431" s="407">
        <f t="shared" si="1028"/>
        <v>0</v>
      </c>
      <c r="L1431" s="640"/>
      <c r="M1431" s="642"/>
      <c r="N1431" s="640"/>
      <c r="O1431" s="642"/>
      <c r="P1431" s="640"/>
      <c r="Q1431" s="642"/>
      <c r="R1431" s="640"/>
      <c r="S1431" s="642"/>
      <c r="T1431" s="640"/>
      <c r="U1431" s="642"/>
      <c r="V1431" s="640"/>
      <c r="W1431" s="642"/>
      <c r="X1431" s="640"/>
      <c r="Y1431" s="642"/>
      <c r="Z1431" s="640"/>
      <c r="AA1431" s="642"/>
      <c r="AB1431" s="640"/>
      <c r="AC1431" s="642"/>
      <c r="AD1431" s="640"/>
      <c r="AE1431" s="642"/>
      <c r="AF1431" s="640"/>
      <c r="AG1431" s="642"/>
      <c r="AH1431" s="640"/>
      <c r="AI1431" s="642"/>
      <c r="AJ1431" s="640"/>
      <c r="AK1431" s="642"/>
      <c r="AL1431" s="640"/>
      <c r="AM1431" s="642"/>
      <c r="AN1431" s="640"/>
      <c r="AO1431" s="642"/>
      <c r="AP1431" s="646"/>
      <c r="AQ1431" s="642"/>
      <c r="AR1431" s="640"/>
      <c r="AS1431" s="642"/>
      <c r="AT1431" s="640"/>
      <c r="AU1431" s="642"/>
      <c r="AV1431" s="640"/>
      <c r="AW1431" s="642"/>
      <c r="AX1431" s="640"/>
      <c r="AY1431" s="642"/>
      <c r="AZ1431" s="640"/>
      <c r="BA1431" s="642"/>
      <c r="BB1431" s="640"/>
      <c r="BC1431" s="642"/>
      <c r="BD1431" s="640"/>
      <c r="BE1431" s="642"/>
      <c r="BF1431" s="640"/>
      <c r="BG1431" s="642"/>
      <c r="BH1431" s="640"/>
      <c r="BI1431" s="642"/>
      <c r="BJ1431" s="640"/>
      <c r="BK1431" s="642"/>
      <c r="BL1431" s="640"/>
      <c r="BM1431" s="642"/>
      <c r="BN1431" s="640"/>
      <c r="BO1431" s="642"/>
      <c r="BP1431" s="640"/>
      <c r="BQ1431" s="642"/>
      <c r="BR1431" s="640"/>
      <c r="BS1431" s="642"/>
      <c r="BT1431" s="640"/>
      <c r="BU1431" s="642"/>
      <c r="BV1431" s="643"/>
      <c r="BW1431" s="644"/>
      <c r="BX1431" s="776"/>
      <c r="BY1431" s="644"/>
      <c r="BZ1431" s="645"/>
      <c r="CA1431" s="338"/>
      <c r="CB1431" s="338"/>
      <c r="CC1431" s="338"/>
      <c r="CD1431" s="338"/>
      <c r="CE1431" s="338"/>
      <c r="CF1431" s="338"/>
    </row>
    <row r="1432" ht="15.75" customHeight="1">
      <c r="A1432" s="338"/>
      <c r="B1432" s="338"/>
      <c r="C1432" s="338"/>
      <c r="D1432" s="338"/>
      <c r="E1432" s="338"/>
      <c r="F1432" s="346"/>
      <c r="G1432" s="773">
        <f t="shared" ref="G1432:H1432" si="1259">L1432+N1432+P1432+R1432+T1432+V1432+X1432+Z1432+AB1432+AD1432+AF1432+AH1432+AJ1432+AL1432+AN1432+AP1432+AR1432+AT1432+AV1432+AX1432+AZ1432+BB1432+BD1432+BF1432+BH1432+BJ1432+BL1432+BN1432+BP1432+BR1432+BT1432</f>
        <v>0</v>
      </c>
      <c r="H1432" s="671">
        <f t="shared" si="1259"/>
        <v>0</v>
      </c>
      <c r="I1432" s="774">
        <f t="shared" si="1027"/>
        <v>0</v>
      </c>
      <c r="J1432" s="1193"/>
      <c r="K1432" s="407">
        <f t="shared" si="1028"/>
        <v>0</v>
      </c>
      <c r="L1432" s="640"/>
      <c r="M1432" s="642"/>
      <c r="N1432" s="640"/>
      <c r="O1432" s="642"/>
      <c r="P1432" s="640"/>
      <c r="Q1432" s="642"/>
      <c r="R1432" s="640"/>
      <c r="S1432" s="642"/>
      <c r="T1432" s="640"/>
      <c r="U1432" s="642"/>
      <c r="V1432" s="640"/>
      <c r="W1432" s="642"/>
      <c r="X1432" s="640"/>
      <c r="Y1432" s="642"/>
      <c r="Z1432" s="640"/>
      <c r="AA1432" s="642"/>
      <c r="AB1432" s="640"/>
      <c r="AC1432" s="642"/>
      <c r="AD1432" s="640"/>
      <c r="AE1432" s="642"/>
      <c r="AF1432" s="640"/>
      <c r="AG1432" s="642"/>
      <c r="AH1432" s="640"/>
      <c r="AI1432" s="642"/>
      <c r="AJ1432" s="640"/>
      <c r="AK1432" s="642"/>
      <c r="AL1432" s="640"/>
      <c r="AM1432" s="642"/>
      <c r="AN1432" s="640"/>
      <c r="AO1432" s="642"/>
      <c r="AP1432" s="646"/>
      <c r="AQ1432" s="642"/>
      <c r="AR1432" s="640"/>
      <c r="AS1432" s="642"/>
      <c r="AT1432" s="640"/>
      <c r="AU1432" s="642"/>
      <c r="AV1432" s="640"/>
      <c r="AW1432" s="642"/>
      <c r="AX1432" s="640"/>
      <c r="AY1432" s="642"/>
      <c r="AZ1432" s="640"/>
      <c r="BA1432" s="642"/>
      <c r="BB1432" s="640"/>
      <c r="BC1432" s="642"/>
      <c r="BD1432" s="640"/>
      <c r="BE1432" s="642"/>
      <c r="BF1432" s="640"/>
      <c r="BG1432" s="642"/>
      <c r="BH1432" s="640"/>
      <c r="BI1432" s="642"/>
      <c r="BJ1432" s="640"/>
      <c r="BK1432" s="642"/>
      <c r="BL1432" s="640"/>
      <c r="BM1432" s="642"/>
      <c r="BN1432" s="640"/>
      <c r="BO1432" s="642"/>
      <c r="BP1432" s="640"/>
      <c r="BQ1432" s="642"/>
      <c r="BR1432" s="640"/>
      <c r="BS1432" s="642"/>
      <c r="BT1432" s="640"/>
      <c r="BU1432" s="642"/>
      <c r="BV1432" s="643"/>
      <c r="BW1432" s="644"/>
      <c r="BX1432" s="776"/>
      <c r="BY1432" s="644"/>
      <c r="BZ1432" s="645"/>
      <c r="CA1432" s="338"/>
      <c r="CB1432" s="338"/>
      <c r="CC1432" s="338"/>
      <c r="CD1432" s="338"/>
      <c r="CE1432" s="338"/>
      <c r="CF1432" s="338"/>
    </row>
    <row r="1433" ht="15.75" customHeight="1">
      <c r="A1433" s="338"/>
      <c r="B1433" s="338"/>
      <c r="C1433" s="338"/>
      <c r="D1433" s="338"/>
      <c r="E1433" s="338"/>
      <c r="F1433" s="346"/>
      <c r="G1433" s="773">
        <f t="shared" ref="G1433:H1433" si="1260">L1433+N1433+P1433+R1433+T1433+V1433+X1433+Z1433+AB1433+AD1433+AF1433+AH1433+AJ1433+AL1433+AN1433+AP1433+AR1433+AT1433+AV1433+AX1433+AZ1433+BB1433+BD1433+BF1433+BH1433+BJ1433+BL1433+BN1433+BP1433+BR1433+BT1433</f>
        <v>0</v>
      </c>
      <c r="H1433" s="671">
        <f t="shared" si="1260"/>
        <v>0</v>
      </c>
      <c r="I1433" s="774">
        <f t="shared" si="1027"/>
        <v>0</v>
      </c>
      <c r="J1433" s="1193"/>
      <c r="K1433" s="407">
        <f t="shared" si="1028"/>
        <v>0</v>
      </c>
      <c r="L1433" s="640"/>
      <c r="M1433" s="642"/>
      <c r="N1433" s="640"/>
      <c r="O1433" s="642"/>
      <c r="P1433" s="640"/>
      <c r="Q1433" s="642"/>
      <c r="R1433" s="640"/>
      <c r="S1433" s="642"/>
      <c r="T1433" s="640"/>
      <c r="U1433" s="642"/>
      <c r="V1433" s="640"/>
      <c r="W1433" s="642"/>
      <c r="X1433" s="640"/>
      <c r="Y1433" s="642"/>
      <c r="Z1433" s="640"/>
      <c r="AA1433" s="642"/>
      <c r="AB1433" s="640"/>
      <c r="AC1433" s="642"/>
      <c r="AD1433" s="640"/>
      <c r="AE1433" s="642"/>
      <c r="AF1433" s="640"/>
      <c r="AG1433" s="642"/>
      <c r="AH1433" s="640"/>
      <c r="AI1433" s="642"/>
      <c r="AJ1433" s="640"/>
      <c r="AK1433" s="642"/>
      <c r="AL1433" s="640"/>
      <c r="AM1433" s="642"/>
      <c r="AN1433" s="640"/>
      <c r="AO1433" s="642"/>
      <c r="AP1433" s="646"/>
      <c r="AQ1433" s="642"/>
      <c r="AR1433" s="640"/>
      <c r="AS1433" s="642"/>
      <c r="AT1433" s="640"/>
      <c r="AU1433" s="642"/>
      <c r="AV1433" s="640"/>
      <c r="AW1433" s="642"/>
      <c r="AX1433" s="640"/>
      <c r="AY1433" s="642"/>
      <c r="AZ1433" s="640"/>
      <c r="BA1433" s="642"/>
      <c r="BB1433" s="640"/>
      <c r="BC1433" s="642"/>
      <c r="BD1433" s="640"/>
      <c r="BE1433" s="642"/>
      <c r="BF1433" s="640"/>
      <c r="BG1433" s="642"/>
      <c r="BH1433" s="640"/>
      <c r="BI1433" s="642"/>
      <c r="BJ1433" s="640"/>
      <c r="BK1433" s="642"/>
      <c r="BL1433" s="640"/>
      <c r="BM1433" s="642"/>
      <c r="BN1433" s="640"/>
      <c r="BO1433" s="642"/>
      <c r="BP1433" s="640"/>
      <c r="BQ1433" s="642"/>
      <c r="BR1433" s="640"/>
      <c r="BS1433" s="642"/>
      <c r="BT1433" s="640"/>
      <c r="BU1433" s="642"/>
      <c r="BV1433" s="643"/>
      <c r="BW1433" s="644"/>
      <c r="BX1433" s="776"/>
      <c r="BY1433" s="644"/>
      <c r="BZ1433" s="645"/>
      <c r="CA1433" s="338"/>
      <c r="CB1433" s="338"/>
      <c r="CC1433" s="338"/>
      <c r="CD1433" s="338"/>
      <c r="CE1433" s="338"/>
      <c r="CF1433" s="338"/>
    </row>
    <row r="1434" ht="15.75" customHeight="1">
      <c r="A1434" s="338"/>
      <c r="B1434" s="338"/>
      <c r="C1434" s="338"/>
      <c r="D1434" s="338"/>
      <c r="E1434" s="338"/>
      <c r="F1434" s="346"/>
      <c r="G1434" s="773">
        <f t="shared" ref="G1434:H1434" si="1261">L1434+N1434+P1434+R1434+T1434+V1434+X1434+Z1434+AB1434+AD1434+AF1434+AH1434+AJ1434+AL1434+AN1434+AP1434+AR1434+AT1434+AV1434+AX1434+AZ1434+BB1434+BD1434+BF1434+BH1434+BJ1434+BL1434+BN1434+BP1434+BR1434+BT1434</f>
        <v>0</v>
      </c>
      <c r="H1434" s="671">
        <f t="shared" si="1261"/>
        <v>0</v>
      </c>
      <c r="I1434" s="774">
        <f t="shared" si="1027"/>
        <v>0</v>
      </c>
      <c r="J1434" s="1193"/>
      <c r="K1434" s="407">
        <f t="shared" si="1028"/>
        <v>0</v>
      </c>
      <c r="L1434" s="640"/>
      <c r="M1434" s="642"/>
      <c r="N1434" s="640"/>
      <c r="O1434" s="642"/>
      <c r="P1434" s="640"/>
      <c r="Q1434" s="642"/>
      <c r="R1434" s="640"/>
      <c r="S1434" s="642"/>
      <c r="T1434" s="640"/>
      <c r="U1434" s="642"/>
      <c r="V1434" s="640"/>
      <c r="W1434" s="642"/>
      <c r="X1434" s="640"/>
      <c r="Y1434" s="642"/>
      <c r="Z1434" s="640"/>
      <c r="AA1434" s="642"/>
      <c r="AB1434" s="640"/>
      <c r="AC1434" s="642"/>
      <c r="AD1434" s="640"/>
      <c r="AE1434" s="642"/>
      <c r="AF1434" s="640"/>
      <c r="AG1434" s="642"/>
      <c r="AH1434" s="640"/>
      <c r="AI1434" s="642"/>
      <c r="AJ1434" s="640"/>
      <c r="AK1434" s="642"/>
      <c r="AL1434" s="640"/>
      <c r="AM1434" s="642"/>
      <c r="AN1434" s="640"/>
      <c r="AO1434" s="642"/>
      <c r="AP1434" s="646"/>
      <c r="AQ1434" s="642"/>
      <c r="AR1434" s="640"/>
      <c r="AS1434" s="642"/>
      <c r="AT1434" s="640"/>
      <c r="AU1434" s="642"/>
      <c r="AV1434" s="640"/>
      <c r="AW1434" s="642"/>
      <c r="AX1434" s="640"/>
      <c r="AY1434" s="642"/>
      <c r="AZ1434" s="640"/>
      <c r="BA1434" s="642"/>
      <c r="BB1434" s="640"/>
      <c r="BC1434" s="642"/>
      <c r="BD1434" s="640"/>
      <c r="BE1434" s="642"/>
      <c r="BF1434" s="640"/>
      <c r="BG1434" s="642"/>
      <c r="BH1434" s="640"/>
      <c r="BI1434" s="642"/>
      <c r="BJ1434" s="640"/>
      <c r="BK1434" s="642"/>
      <c r="BL1434" s="640"/>
      <c r="BM1434" s="642"/>
      <c r="BN1434" s="640"/>
      <c r="BO1434" s="642"/>
      <c r="BP1434" s="640"/>
      <c r="BQ1434" s="642"/>
      <c r="BR1434" s="640"/>
      <c r="BS1434" s="642"/>
      <c r="BT1434" s="640"/>
      <c r="BU1434" s="642"/>
      <c r="BV1434" s="643"/>
      <c r="BW1434" s="644"/>
      <c r="BX1434" s="776"/>
      <c r="BY1434" s="644"/>
      <c r="BZ1434" s="645"/>
      <c r="CA1434" s="338"/>
      <c r="CB1434" s="338"/>
      <c r="CC1434" s="338"/>
      <c r="CD1434" s="338"/>
      <c r="CE1434" s="338"/>
      <c r="CF1434" s="338"/>
    </row>
    <row r="1435" ht="15.75" customHeight="1">
      <c r="A1435" s="338"/>
      <c r="B1435" s="338"/>
      <c r="C1435" s="338"/>
      <c r="D1435" s="338"/>
      <c r="E1435" s="338"/>
      <c r="F1435" s="346"/>
      <c r="G1435" s="773">
        <f t="shared" ref="G1435:H1435" si="1262">L1435+N1435+P1435+R1435+T1435+V1435+X1435+Z1435+AB1435+AD1435+AF1435+AH1435+AJ1435+AL1435+AN1435+AP1435+AR1435+AT1435+AV1435+AX1435+AZ1435+BB1435+BD1435+BF1435+BH1435+BJ1435+BL1435+BN1435+BP1435+BR1435+BT1435</f>
        <v>0</v>
      </c>
      <c r="H1435" s="671">
        <f t="shared" si="1262"/>
        <v>0</v>
      </c>
      <c r="I1435" s="774">
        <f t="shared" si="1027"/>
        <v>0</v>
      </c>
      <c r="J1435" s="1193"/>
      <c r="K1435" s="407">
        <f t="shared" si="1028"/>
        <v>0</v>
      </c>
      <c r="L1435" s="640"/>
      <c r="M1435" s="642"/>
      <c r="N1435" s="640"/>
      <c r="O1435" s="642"/>
      <c r="P1435" s="640"/>
      <c r="Q1435" s="642"/>
      <c r="R1435" s="640"/>
      <c r="S1435" s="642"/>
      <c r="T1435" s="640"/>
      <c r="U1435" s="642"/>
      <c r="V1435" s="640"/>
      <c r="W1435" s="642"/>
      <c r="X1435" s="640"/>
      <c r="Y1435" s="642"/>
      <c r="Z1435" s="640"/>
      <c r="AA1435" s="642"/>
      <c r="AB1435" s="640"/>
      <c r="AC1435" s="642"/>
      <c r="AD1435" s="640"/>
      <c r="AE1435" s="642"/>
      <c r="AF1435" s="640"/>
      <c r="AG1435" s="642"/>
      <c r="AH1435" s="640"/>
      <c r="AI1435" s="642"/>
      <c r="AJ1435" s="640"/>
      <c r="AK1435" s="642"/>
      <c r="AL1435" s="640"/>
      <c r="AM1435" s="642"/>
      <c r="AN1435" s="640"/>
      <c r="AO1435" s="642"/>
      <c r="AP1435" s="646"/>
      <c r="AQ1435" s="642"/>
      <c r="AR1435" s="640"/>
      <c r="AS1435" s="642"/>
      <c r="AT1435" s="640"/>
      <c r="AU1435" s="642"/>
      <c r="AV1435" s="640"/>
      <c r="AW1435" s="642"/>
      <c r="AX1435" s="640"/>
      <c r="AY1435" s="642"/>
      <c r="AZ1435" s="640"/>
      <c r="BA1435" s="642"/>
      <c r="BB1435" s="640"/>
      <c r="BC1435" s="642"/>
      <c r="BD1435" s="640"/>
      <c r="BE1435" s="642"/>
      <c r="BF1435" s="640"/>
      <c r="BG1435" s="642"/>
      <c r="BH1435" s="640"/>
      <c r="BI1435" s="642"/>
      <c r="BJ1435" s="640"/>
      <c r="BK1435" s="642"/>
      <c r="BL1435" s="640"/>
      <c r="BM1435" s="642"/>
      <c r="BN1435" s="640"/>
      <c r="BO1435" s="642"/>
      <c r="BP1435" s="640"/>
      <c r="BQ1435" s="642"/>
      <c r="BR1435" s="640"/>
      <c r="BS1435" s="642"/>
      <c r="BT1435" s="640"/>
      <c r="BU1435" s="642"/>
      <c r="BV1435" s="643"/>
      <c r="BW1435" s="644"/>
      <c r="BX1435" s="776"/>
      <c r="BY1435" s="644"/>
      <c r="BZ1435" s="645"/>
      <c r="CA1435" s="338"/>
      <c r="CB1435" s="338"/>
      <c r="CC1435" s="338"/>
      <c r="CD1435" s="338"/>
      <c r="CE1435" s="338"/>
      <c r="CF1435" s="338"/>
    </row>
    <row r="1436" ht="15.75" customHeight="1">
      <c r="A1436" s="338"/>
      <c r="B1436" s="338"/>
      <c r="C1436" s="338"/>
      <c r="D1436" s="338"/>
      <c r="E1436" s="338"/>
      <c r="F1436" s="346"/>
      <c r="G1436" s="773">
        <f t="shared" ref="G1436:H1436" si="1263">L1436+N1436+P1436+R1436+T1436+V1436+X1436+Z1436+AB1436+AD1436+AF1436+AH1436+AJ1436+AL1436+AN1436+AP1436+AR1436+AT1436+AV1436+AX1436+AZ1436+BB1436+BD1436+BF1436+BH1436+BJ1436+BL1436+BN1436+BP1436+BR1436+BT1436</f>
        <v>0</v>
      </c>
      <c r="H1436" s="671">
        <f t="shared" si="1263"/>
        <v>0</v>
      </c>
      <c r="I1436" s="774">
        <f t="shared" si="1027"/>
        <v>0</v>
      </c>
      <c r="J1436" s="1193"/>
      <c r="K1436" s="407">
        <f t="shared" si="1028"/>
        <v>0</v>
      </c>
      <c r="L1436" s="640"/>
      <c r="M1436" s="642"/>
      <c r="N1436" s="640"/>
      <c r="O1436" s="642"/>
      <c r="P1436" s="640"/>
      <c r="Q1436" s="642"/>
      <c r="R1436" s="640"/>
      <c r="S1436" s="642"/>
      <c r="T1436" s="640"/>
      <c r="U1436" s="642"/>
      <c r="V1436" s="640"/>
      <c r="W1436" s="642"/>
      <c r="X1436" s="640"/>
      <c r="Y1436" s="642"/>
      <c r="Z1436" s="640"/>
      <c r="AA1436" s="642"/>
      <c r="AB1436" s="640"/>
      <c r="AC1436" s="642"/>
      <c r="AD1436" s="640"/>
      <c r="AE1436" s="642"/>
      <c r="AF1436" s="640"/>
      <c r="AG1436" s="642"/>
      <c r="AH1436" s="640"/>
      <c r="AI1436" s="642"/>
      <c r="AJ1436" s="640"/>
      <c r="AK1436" s="642"/>
      <c r="AL1436" s="640"/>
      <c r="AM1436" s="642"/>
      <c r="AN1436" s="640"/>
      <c r="AO1436" s="642"/>
      <c r="AP1436" s="646"/>
      <c r="AQ1436" s="642"/>
      <c r="AR1436" s="640"/>
      <c r="AS1436" s="642"/>
      <c r="AT1436" s="640"/>
      <c r="AU1436" s="642"/>
      <c r="AV1436" s="640"/>
      <c r="AW1436" s="642"/>
      <c r="AX1436" s="640"/>
      <c r="AY1436" s="642"/>
      <c r="AZ1436" s="640"/>
      <c r="BA1436" s="642"/>
      <c r="BB1436" s="640"/>
      <c r="BC1436" s="642"/>
      <c r="BD1436" s="640"/>
      <c r="BE1436" s="642"/>
      <c r="BF1436" s="640"/>
      <c r="BG1436" s="642"/>
      <c r="BH1436" s="640"/>
      <c r="BI1436" s="642"/>
      <c r="BJ1436" s="640"/>
      <c r="BK1436" s="642"/>
      <c r="BL1436" s="640"/>
      <c r="BM1436" s="642"/>
      <c r="BN1436" s="640"/>
      <c r="BO1436" s="642"/>
      <c r="BP1436" s="640"/>
      <c r="BQ1436" s="642"/>
      <c r="BR1436" s="640"/>
      <c r="BS1436" s="642"/>
      <c r="BT1436" s="640"/>
      <c r="BU1436" s="642"/>
      <c r="BV1436" s="643"/>
      <c r="BW1436" s="644"/>
      <c r="BX1436" s="776"/>
      <c r="BY1436" s="644"/>
      <c r="BZ1436" s="645"/>
      <c r="CA1436" s="338"/>
      <c r="CB1436" s="338"/>
      <c r="CC1436" s="338"/>
      <c r="CD1436" s="338"/>
      <c r="CE1436" s="338"/>
      <c r="CF1436" s="338"/>
    </row>
    <row r="1437" ht="15.75" customHeight="1">
      <c r="A1437" s="338"/>
      <c r="B1437" s="338"/>
      <c r="C1437" s="338"/>
      <c r="D1437" s="338"/>
      <c r="E1437" s="338"/>
      <c r="F1437" s="346"/>
      <c r="G1437" s="773">
        <f t="shared" ref="G1437:H1437" si="1264">L1437+N1437+P1437+R1437+T1437+V1437+X1437+Z1437+AB1437+AD1437+AF1437+AH1437+AJ1437+AL1437+AN1437+AP1437+AR1437+AT1437+AV1437+AX1437+AZ1437+BB1437+BD1437+BF1437+BH1437+BJ1437+BL1437+BN1437+BP1437+BR1437+BT1437</f>
        <v>0</v>
      </c>
      <c r="H1437" s="671">
        <f t="shared" si="1264"/>
        <v>0</v>
      </c>
      <c r="I1437" s="774">
        <f t="shared" si="1027"/>
        <v>0</v>
      </c>
      <c r="J1437" s="1193"/>
      <c r="K1437" s="407">
        <f t="shared" si="1028"/>
        <v>0</v>
      </c>
      <c r="L1437" s="640"/>
      <c r="M1437" s="642"/>
      <c r="N1437" s="640"/>
      <c r="O1437" s="642"/>
      <c r="P1437" s="640"/>
      <c r="Q1437" s="642"/>
      <c r="R1437" s="640"/>
      <c r="S1437" s="642"/>
      <c r="T1437" s="640"/>
      <c r="U1437" s="642"/>
      <c r="V1437" s="640"/>
      <c r="W1437" s="642"/>
      <c r="X1437" s="640"/>
      <c r="Y1437" s="642"/>
      <c r="Z1437" s="640"/>
      <c r="AA1437" s="642"/>
      <c r="AB1437" s="640"/>
      <c r="AC1437" s="642"/>
      <c r="AD1437" s="640"/>
      <c r="AE1437" s="642"/>
      <c r="AF1437" s="640"/>
      <c r="AG1437" s="642"/>
      <c r="AH1437" s="640"/>
      <c r="AI1437" s="642"/>
      <c r="AJ1437" s="640"/>
      <c r="AK1437" s="642"/>
      <c r="AL1437" s="640"/>
      <c r="AM1437" s="642"/>
      <c r="AN1437" s="640"/>
      <c r="AO1437" s="642"/>
      <c r="AP1437" s="646"/>
      <c r="AQ1437" s="642"/>
      <c r="AR1437" s="640"/>
      <c r="AS1437" s="642"/>
      <c r="AT1437" s="640"/>
      <c r="AU1437" s="642"/>
      <c r="AV1437" s="640"/>
      <c r="AW1437" s="642"/>
      <c r="AX1437" s="640"/>
      <c r="AY1437" s="642"/>
      <c r="AZ1437" s="640"/>
      <c r="BA1437" s="642"/>
      <c r="BB1437" s="640"/>
      <c r="BC1437" s="642"/>
      <c r="BD1437" s="640"/>
      <c r="BE1437" s="642"/>
      <c r="BF1437" s="640"/>
      <c r="BG1437" s="642"/>
      <c r="BH1437" s="640"/>
      <c r="BI1437" s="642"/>
      <c r="BJ1437" s="640"/>
      <c r="BK1437" s="642"/>
      <c r="BL1437" s="640"/>
      <c r="BM1437" s="642"/>
      <c r="BN1437" s="640"/>
      <c r="BO1437" s="642"/>
      <c r="BP1437" s="640"/>
      <c r="BQ1437" s="642"/>
      <c r="BR1437" s="640"/>
      <c r="BS1437" s="642"/>
      <c r="BT1437" s="640"/>
      <c r="BU1437" s="642"/>
      <c r="BV1437" s="643"/>
      <c r="BW1437" s="644"/>
      <c r="BX1437" s="776"/>
      <c r="BY1437" s="644"/>
      <c r="BZ1437" s="645"/>
      <c r="CA1437" s="338"/>
      <c r="CB1437" s="338"/>
      <c r="CC1437" s="338"/>
      <c r="CD1437" s="338"/>
      <c r="CE1437" s="338"/>
      <c r="CF1437" s="338"/>
    </row>
    <row r="1438" ht="15.75" customHeight="1">
      <c r="A1438" s="338"/>
      <c r="B1438" s="338"/>
      <c r="C1438" s="338"/>
      <c r="D1438" s="338"/>
      <c r="E1438" s="338"/>
      <c r="F1438" s="346"/>
      <c r="G1438" s="773">
        <f t="shared" ref="G1438:H1438" si="1265">L1438+N1438+P1438+R1438+T1438+V1438+X1438+Z1438+AB1438+AD1438+AF1438+AH1438+AJ1438+AL1438+AN1438+AP1438+AR1438+AT1438+AV1438+AX1438+AZ1438+BB1438+BD1438+BF1438+BH1438+BJ1438+BL1438+BN1438+BP1438+BR1438+BT1438</f>
        <v>0</v>
      </c>
      <c r="H1438" s="671">
        <f t="shared" si="1265"/>
        <v>0</v>
      </c>
      <c r="I1438" s="774">
        <f t="shared" si="1027"/>
        <v>0</v>
      </c>
      <c r="J1438" s="1193"/>
      <c r="K1438" s="407">
        <f t="shared" si="1028"/>
        <v>0</v>
      </c>
      <c r="L1438" s="640"/>
      <c r="M1438" s="642"/>
      <c r="N1438" s="640"/>
      <c r="O1438" s="642"/>
      <c r="P1438" s="640"/>
      <c r="Q1438" s="642"/>
      <c r="R1438" s="640"/>
      <c r="S1438" s="642"/>
      <c r="T1438" s="640"/>
      <c r="U1438" s="642"/>
      <c r="V1438" s="640"/>
      <c r="W1438" s="642"/>
      <c r="X1438" s="640"/>
      <c r="Y1438" s="642"/>
      <c r="Z1438" s="640"/>
      <c r="AA1438" s="642"/>
      <c r="AB1438" s="640"/>
      <c r="AC1438" s="642"/>
      <c r="AD1438" s="640"/>
      <c r="AE1438" s="642"/>
      <c r="AF1438" s="640"/>
      <c r="AG1438" s="642"/>
      <c r="AH1438" s="640"/>
      <c r="AI1438" s="642"/>
      <c r="AJ1438" s="640"/>
      <c r="AK1438" s="642"/>
      <c r="AL1438" s="640"/>
      <c r="AM1438" s="642"/>
      <c r="AN1438" s="640"/>
      <c r="AO1438" s="642"/>
      <c r="AP1438" s="646"/>
      <c r="AQ1438" s="642"/>
      <c r="AR1438" s="640"/>
      <c r="AS1438" s="642"/>
      <c r="AT1438" s="640"/>
      <c r="AU1438" s="642"/>
      <c r="AV1438" s="640"/>
      <c r="AW1438" s="642"/>
      <c r="AX1438" s="640"/>
      <c r="AY1438" s="642"/>
      <c r="AZ1438" s="640"/>
      <c r="BA1438" s="642"/>
      <c r="BB1438" s="640"/>
      <c r="BC1438" s="642"/>
      <c r="BD1438" s="640"/>
      <c r="BE1438" s="642"/>
      <c r="BF1438" s="640"/>
      <c r="BG1438" s="642"/>
      <c r="BH1438" s="640"/>
      <c r="BI1438" s="642"/>
      <c r="BJ1438" s="640"/>
      <c r="BK1438" s="642"/>
      <c r="BL1438" s="640"/>
      <c r="BM1438" s="642"/>
      <c r="BN1438" s="640"/>
      <c r="BO1438" s="642"/>
      <c r="BP1438" s="640"/>
      <c r="BQ1438" s="642"/>
      <c r="BR1438" s="640"/>
      <c r="BS1438" s="642"/>
      <c r="BT1438" s="640"/>
      <c r="BU1438" s="642"/>
      <c r="BV1438" s="643"/>
      <c r="BW1438" s="644"/>
      <c r="BX1438" s="776"/>
      <c r="BY1438" s="644"/>
      <c r="BZ1438" s="645"/>
      <c r="CA1438" s="338"/>
      <c r="CB1438" s="338"/>
      <c r="CC1438" s="338"/>
      <c r="CD1438" s="338"/>
      <c r="CE1438" s="338"/>
      <c r="CF1438" s="338"/>
    </row>
    <row r="1439" ht="15.75" customHeight="1">
      <c r="A1439" s="338"/>
      <c r="B1439" s="338"/>
      <c r="C1439" s="338"/>
      <c r="D1439" s="338"/>
      <c r="E1439" s="338"/>
      <c r="F1439" s="346"/>
      <c r="G1439" s="773">
        <f t="shared" ref="G1439:H1439" si="1266">L1439+N1439+P1439+R1439+T1439+V1439+X1439+Z1439+AB1439+AD1439+AF1439+AH1439+AJ1439+AL1439+AN1439+AP1439+AR1439+AT1439+AV1439+AX1439+AZ1439+BB1439+BD1439+BF1439+BH1439+BJ1439+BL1439+BN1439+BP1439+BR1439+BT1439</f>
        <v>0</v>
      </c>
      <c r="H1439" s="671">
        <f t="shared" si="1266"/>
        <v>0</v>
      </c>
      <c r="I1439" s="774">
        <f t="shared" si="1027"/>
        <v>0</v>
      </c>
      <c r="J1439" s="1193"/>
      <c r="K1439" s="407">
        <f t="shared" si="1028"/>
        <v>0</v>
      </c>
      <c r="L1439" s="640"/>
      <c r="M1439" s="642"/>
      <c r="N1439" s="640"/>
      <c r="O1439" s="642"/>
      <c r="P1439" s="640"/>
      <c r="Q1439" s="642"/>
      <c r="R1439" s="640"/>
      <c r="S1439" s="642"/>
      <c r="T1439" s="640"/>
      <c r="U1439" s="642"/>
      <c r="V1439" s="640"/>
      <c r="W1439" s="642"/>
      <c r="X1439" s="640"/>
      <c r="Y1439" s="642"/>
      <c r="Z1439" s="640"/>
      <c r="AA1439" s="642"/>
      <c r="AB1439" s="640"/>
      <c r="AC1439" s="642"/>
      <c r="AD1439" s="640"/>
      <c r="AE1439" s="642"/>
      <c r="AF1439" s="640"/>
      <c r="AG1439" s="642"/>
      <c r="AH1439" s="640"/>
      <c r="AI1439" s="642"/>
      <c r="AJ1439" s="640"/>
      <c r="AK1439" s="642"/>
      <c r="AL1439" s="640"/>
      <c r="AM1439" s="642"/>
      <c r="AN1439" s="640"/>
      <c r="AO1439" s="642"/>
      <c r="AP1439" s="646"/>
      <c r="AQ1439" s="642"/>
      <c r="AR1439" s="640"/>
      <c r="AS1439" s="642"/>
      <c r="AT1439" s="640"/>
      <c r="AU1439" s="642"/>
      <c r="AV1439" s="640"/>
      <c r="AW1439" s="642"/>
      <c r="AX1439" s="640"/>
      <c r="AY1439" s="642"/>
      <c r="AZ1439" s="640"/>
      <c r="BA1439" s="642"/>
      <c r="BB1439" s="640"/>
      <c r="BC1439" s="642"/>
      <c r="BD1439" s="640"/>
      <c r="BE1439" s="642"/>
      <c r="BF1439" s="640"/>
      <c r="BG1439" s="642"/>
      <c r="BH1439" s="640"/>
      <c r="BI1439" s="642"/>
      <c r="BJ1439" s="640"/>
      <c r="BK1439" s="642"/>
      <c r="BL1439" s="640"/>
      <c r="BM1439" s="642"/>
      <c r="BN1439" s="640"/>
      <c r="BO1439" s="642"/>
      <c r="BP1439" s="640"/>
      <c r="BQ1439" s="642"/>
      <c r="BR1439" s="640"/>
      <c r="BS1439" s="642"/>
      <c r="BT1439" s="640"/>
      <c r="BU1439" s="642"/>
      <c r="BV1439" s="643"/>
      <c r="BW1439" s="644"/>
      <c r="BX1439" s="776"/>
      <c r="BY1439" s="644"/>
      <c r="BZ1439" s="645"/>
      <c r="CA1439" s="338"/>
      <c r="CB1439" s="338"/>
      <c r="CC1439" s="338"/>
      <c r="CD1439" s="338"/>
      <c r="CE1439" s="338"/>
      <c r="CF1439" s="338"/>
    </row>
    <row r="1440" ht="15.75" customHeight="1">
      <c r="A1440" s="338"/>
      <c r="B1440" s="338"/>
      <c r="C1440" s="338"/>
      <c r="D1440" s="338"/>
      <c r="E1440" s="338"/>
      <c r="F1440" s="346"/>
      <c r="G1440" s="773">
        <f t="shared" ref="G1440:H1440" si="1267">L1440+N1440+P1440+R1440+T1440+V1440+X1440+Z1440+AB1440+AD1440+AF1440+AH1440+AJ1440+AL1440+AN1440+AP1440+AR1440+AT1440+AV1440+AX1440+AZ1440+BB1440+BD1440+BF1440+BH1440+BJ1440+BL1440+BN1440+BP1440+BR1440+BT1440</f>
        <v>0</v>
      </c>
      <c r="H1440" s="671">
        <f t="shared" si="1267"/>
        <v>0</v>
      </c>
      <c r="I1440" s="774">
        <f t="shared" si="1027"/>
        <v>0</v>
      </c>
      <c r="J1440" s="1193"/>
      <c r="K1440" s="407">
        <f t="shared" si="1028"/>
        <v>0</v>
      </c>
      <c r="L1440" s="640"/>
      <c r="M1440" s="642"/>
      <c r="N1440" s="640"/>
      <c r="O1440" s="642"/>
      <c r="P1440" s="640"/>
      <c r="Q1440" s="642"/>
      <c r="R1440" s="640"/>
      <c r="S1440" s="642"/>
      <c r="T1440" s="640"/>
      <c r="U1440" s="642"/>
      <c r="V1440" s="640"/>
      <c r="W1440" s="642"/>
      <c r="X1440" s="640"/>
      <c r="Y1440" s="642"/>
      <c r="Z1440" s="640"/>
      <c r="AA1440" s="642"/>
      <c r="AB1440" s="640"/>
      <c r="AC1440" s="642"/>
      <c r="AD1440" s="640"/>
      <c r="AE1440" s="642"/>
      <c r="AF1440" s="640"/>
      <c r="AG1440" s="642"/>
      <c r="AH1440" s="640"/>
      <c r="AI1440" s="642"/>
      <c r="AJ1440" s="640"/>
      <c r="AK1440" s="642"/>
      <c r="AL1440" s="640"/>
      <c r="AM1440" s="642"/>
      <c r="AN1440" s="640"/>
      <c r="AO1440" s="642"/>
      <c r="AP1440" s="646"/>
      <c r="AQ1440" s="642"/>
      <c r="AR1440" s="640"/>
      <c r="AS1440" s="642"/>
      <c r="AT1440" s="640"/>
      <c r="AU1440" s="642"/>
      <c r="AV1440" s="640"/>
      <c r="AW1440" s="642"/>
      <c r="AX1440" s="640"/>
      <c r="AY1440" s="642"/>
      <c r="AZ1440" s="640"/>
      <c r="BA1440" s="642"/>
      <c r="BB1440" s="640"/>
      <c r="BC1440" s="642"/>
      <c r="BD1440" s="640"/>
      <c r="BE1440" s="642"/>
      <c r="BF1440" s="640"/>
      <c r="BG1440" s="642"/>
      <c r="BH1440" s="640"/>
      <c r="BI1440" s="642"/>
      <c r="BJ1440" s="640"/>
      <c r="BK1440" s="642"/>
      <c r="BL1440" s="640"/>
      <c r="BM1440" s="642"/>
      <c r="BN1440" s="640"/>
      <c r="BO1440" s="642"/>
      <c r="BP1440" s="640"/>
      <c r="BQ1440" s="642"/>
      <c r="BR1440" s="640"/>
      <c r="BS1440" s="642"/>
      <c r="BT1440" s="640"/>
      <c r="BU1440" s="642"/>
      <c r="BV1440" s="643"/>
      <c r="BW1440" s="644"/>
      <c r="BX1440" s="776"/>
      <c r="BY1440" s="644"/>
      <c r="BZ1440" s="645"/>
      <c r="CA1440" s="338"/>
      <c r="CB1440" s="338"/>
      <c r="CC1440" s="338"/>
      <c r="CD1440" s="338"/>
      <c r="CE1440" s="338"/>
      <c r="CF1440" s="338"/>
    </row>
    <row r="1441" ht="15.75" customHeight="1">
      <c r="A1441" s="338"/>
      <c r="B1441" s="338"/>
      <c r="C1441" s="338"/>
      <c r="D1441" s="338"/>
      <c r="E1441" s="338"/>
      <c r="F1441" s="346"/>
      <c r="G1441" s="773">
        <f t="shared" ref="G1441:H1441" si="1268">L1441+N1441+P1441+R1441+T1441+V1441+X1441+Z1441+AB1441+AD1441+AF1441+AH1441+AJ1441+AL1441+AN1441+AP1441+AR1441+AT1441+AV1441+AX1441+AZ1441+BB1441+BD1441+BF1441+BH1441+BJ1441+BL1441+BN1441+BP1441+BR1441+BT1441</f>
        <v>0</v>
      </c>
      <c r="H1441" s="671">
        <f t="shared" si="1268"/>
        <v>0</v>
      </c>
      <c r="I1441" s="774">
        <f t="shared" si="1027"/>
        <v>0</v>
      </c>
      <c r="J1441" s="1193"/>
      <c r="K1441" s="407">
        <f t="shared" si="1028"/>
        <v>0</v>
      </c>
      <c r="L1441" s="640"/>
      <c r="M1441" s="642"/>
      <c r="N1441" s="640"/>
      <c r="O1441" s="642"/>
      <c r="P1441" s="640"/>
      <c r="Q1441" s="642"/>
      <c r="R1441" s="640"/>
      <c r="S1441" s="642"/>
      <c r="T1441" s="640"/>
      <c r="U1441" s="642"/>
      <c r="V1441" s="640"/>
      <c r="W1441" s="642"/>
      <c r="X1441" s="640"/>
      <c r="Y1441" s="642"/>
      <c r="Z1441" s="640"/>
      <c r="AA1441" s="642"/>
      <c r="AB1441" s="640"/>
      <c r="AC1441" s="642"/>
      <c r="AD1441" s="640"/>
      <c r="AE1441" s="642"/>
      <c r="AF1441" s="640"/>
      <c r="AG1441" s="642"/>
      <c r="AH1441" s="640"/>
      <c r="AI1441" s="642"/>
      <c r="AJ1441" s="640"/>
      <c r="AK1441" s="642"/>
      <c r="AL1441" s="640"/>
      <c r="AM1441" s="642"/>
      <c r="AN1441" s="640"/>
      <c r="AO1441" s="642"/>
      <c r="AP1441" s="646"/>
      <c r="AQ1441" s="642"/>
      <c r="AR1441" s="640"/>
      <c r="AS1441" s="642"/>
      <c r="AT1441" s="640"/>
      <c r="AU1441" s="642"/>
      <c r="AV1441" s="640"/>
      <c r="AW1441" s="642"/>
      <c r="AX1441" s="640"/>
      <c r="AY1441" s="642"/>
      <c r="AZ1441" s="640"/>
      <c r="BA1441" s="642"/>
      <c r="BB1441" s="640"/>
      <c r="BC1441" s="642"/>
      <c r="BD1441" s="640"/>
      <c r="BE1441" s="642"/>
      <c r="BF1441" s="640"/>
      <c r="BG1441" s="642"/>
      <c r="BH1441" s="640"/>
      <c r="BI1441" s="642"/>
      <c r="BJ1441" s="640"/>
      <c r="BK1441" s="642"/>
      <c r="BL1441" s="640"/>
      <c r="BM1441" s="642"/>
      <c r="BN1441" s="640"/>
      <c r="BO1441" s="642"/>
      <c r="BP1441" s="640"/>
      <c r="BQ1441" s="642"/>
      <c r="BR1441" s="640"/>
      <c r="BS1441" s="642"/>
      <c r="BT1441" s="640"/>
      <c r="BU1441" s="642"/>
      <c r="BV1441" s="643"/>
      <c r="BW1441" s="644"/>
      <c r="BX1441" s="776"/>
      <c r="BY1441" s="644"/>
      <c r="BZ1441" s="645"/>
      <c r="CA1441" s="338"/>
      <c r="CB1441" s="338"/>
      <c r="CC1441" s="338"/>
      <c r="CD1441" s="338"/>
      <c r="CE1441" s="338"/>
      <c r="CF1441" s="338"/>
    </row>
    <row r="1442" ht="15.75" customHeight="1">
      <c r="A1442" s="338"/>
      <c r="B1442" s="338"/>
      <c r="C1442" s="338"/>
      <c r="D1442" s="338"/>
      <c r="E1442" s="338"/>
      <c r="F1442" s="346"/>
      <c r="G1442" s="773">
        <f t="shared" ref="G1442:H1442" si="1269">L1442+N1442+P1442+R1442+T1442+V1442+X1442+Z1442+AB1442+AD1442+AF1442+AH1442+AJ1442+AL1442+AN1442+AP1442+AR1442+AT1442+AV1442+AX1442+AZ1442+BB1442+BD1442+BF1442+BH1442+BJ1442+BL1442+BN1442+BP1442+BR1442+BT1442</f>
        <v>0</v>
      </c>
      <c r="H1442" s="671">
        <f t="shared" si="1269"/>
        <v>0</v>
      </c>
      <c r="I1442" s="774">
        <f t="shared" si="1027"/>
        <v>0</v>
      </c>
      <c r="J1442" s="1193"/>
      <c r="K1442" s="407">
        <f t="shared" si="1028"/>
        <v>0</v>
      </c>
      <c r="L1442" s="640"/>
      <c r="M1442" s="642"/>
      <c r="N1442" s="640"/>
      <c r="O1442" s="642"/>
      <c r="P1442" s="640"/>
      <c r="Q1442" s="642"/>
      <c r="R1442" s="640"/>
      <c r="S1442" s="642"/>
      <c r="T1442" s="640"/>
      <c r="U1442" s="642"/>
      <c r="V1442" s="640"/>
      <c r="W1442" s="642"/>
      <c r="X1442" s="640"/>
      <c r="Y1442" s="642"/>
      <c r="Z1442" s="640"/>
      <c r="AA1442" s="642"/>
      <c r="AB1442" s="640"/>
      <c r="AC1442" s="642"/>
      <c r="AD1442" s="640"/>
      <c r="AE1442" s="642"/>
      <c r="AF1442" s="640"/>
      <c r="AG1442" s="642"/>
      <c r="AH1442" s="640"/>
      <c r="AI1442" s="642"/>
      <c r="AJ1442" s="640"/>
      <c r="AK1442" s="642"/>
      <c r="AL1442" s="640"/>
      <c r="AM1442" s="642"/>
      <c r="AN1442" s="640"/>
      <c r="AO1442" s="642"/>
      <c r="AP1442" s="646"/>
      <c r="AQ1442" s="642"/>
      <c r="AR1442" s="640"/>
      <c r="AS1442" s="642"/>
      <c r="AT1442" s="640"/>
      <c r="AU1442" s="642"/>
      <c r="AV1442" s="640"/>
      <c r="AW1442" s="642"/>
      <c r="AX1442" s="640"/>
      <c r="AY1442" s="642"/>
      <c r="AZ1442" s="640"/>
      <c r="BA1442" s="642"/>
      <c r="BB1442" s="640"/>
      <c r="BC1442" s="642"/>
      <c r="BD1442" s="640"/>
      <c r="BE1442" s="642"/>
      <c r="BF1442" s="640"/>
      <c r="BG1442" s="642"/>
      <c r="BH1442" s="640"/>
      <c r="BI1442" s="642"/>
      <c r="BJ1442" s="640"/>
      <c r="BK1442" s="642"/>
      <c r="BL1442" s="640"/>
      <c r="BM1442" s="642"/>
      <c r="BN1442" s="640"/>
      <c r="BO1442" s="642"/>
      <c r="BP1442" s="640"/>
      <c r="BQ1442" s="642"/>
      <c r="BR1442" s="640"/>
      <c r="BS1442" s="642"/>
      <c r="BT1442" s="640"/>
      <c r="BU1442" s="642"/>
      <c r="BV1442" s="643"/>
      <c r="BW1442" s="644"/>
      <c r="BX1442" s="776"/>
      <c r="BY1442" s="644"/>
      <c r="BZ1442" s="645"/>
      <c r="CA1442" s="338"/>
      <c r="CB1442" s="338"/>
      <c r="CC1442" s="338"/>
      <c r="CD1442" s="338"/>
      <c r="CE1442" s="338"/>
      <c r="CF1442" s="338"/>
    </row>
    <row r="1443" ht="15.75" customHeight="1">
      <c r="A1443" s="338"/>
      <c r="B1443" s="338"/>
      <c r="C1443" s="338"/>
      <c r="D1443" s="338"/>
      <c r="E1443" s="338"/>
      <c r="F1443" s="346"/>
      <c r="G1443" s="773">
        <f t="shared" ref="G1443:H1443" si="1270">L1443+N1443+P1443+R1443+T1443+V1443+X1443+Z1443+AB1443+AD1443+AF1443+AH1443+AJ1443+AL1443+AN1443+AP1443+AR1443+AT1443+AV1443+AX1443+AZ1443+BB1443+BD1443+BF1443+BH1443+BJ1443+BL1443+BN1443+BP1443+BR1443+BT1443</f>
        <v>0</v>
      </c>
      <c r="H1443" s="671">
        <f t="shared" si="1270"/>
        <v>0</v>
      </c>
      <c r="I1443" s="774">
        <f t="shared" si="1027"/>
        <v>0</v>
      </c>
      <c r="J1443" s="1193"/>
      <c r="K1443" s="407">
        <f t="shared" si="1028"/>
        <v>0</v>
      </c>
      <c r="L1443" s="640"/>
      <c r="M1443" s="642"/>
      <c r="N1443" s="640"/>
      <c r="O1443" s="642"/>
      <c r="P1443" s="640"/>
      <c r="Q1443" s="642"/>
      <c r="R1443" s="640"/>
      <c r="S1443" s="642"/>
      <c r="T1443" s="640"/>
      <c r="U1443" s="642"/>
      <c r="V1443" s="640"/>
      <c r="W1443" s="642"/>
      <c r="X1443" s="640"/>
      <c r="Y1443" s="642"/>
      <c r="Z1443" s="640"/>
      <c r="AA1443" s="642"/>
      <c r="AB1443" s="640"/>
      <c r="AC1443" s="642"/>
      <c r="AD1443" s="640"/>
      <c r="AE1443" s="642"/>
      <c r="AF1443" s="640"/>
      <c r="AG1443" s="642"/>
      <c r="AH1443" s="640"/>
      <c r="AI1443" s="642"/>
      <c r="AJ1443" s="640"/>
      <c r="AK1443" s="642"/>
      <c r="AL1443" s="640"/>
      <c r="AM1443" s="642"/>
      <c r="AN1443" s="640"/>
      <c r="AO1443" s="642"/>
      <c r="AP1443" s="646"/>
      <c r="AQ1443" s="642"/>
      <c r="AR1443" s="640"/>
      <c r="AS1443" s="642"/>
      <c r="AT1443" s="640"/>
      <c r="AU1443" s="642"/>
      <c r="AV1443" s="640"/>
      <c r="AW1443" s="642"/>
      <c r="AX1443" s="640"/>
      <c r="AY1443" s="642"/>
      <c r="AZ1443" s="640"/>
      <c r="BA1443" s="642"/>
      <c r="BB1443" s="640"/>
      <c r="BC1443" s="642"/>
      <c r="BD1443" s="640"/>
      <c r="BE1443" s="642"/>
      <c r="BF1443" s="640"/>
      <c r="BG1443" s="642"/>
      <c r="BH1443" s="640"/>
      <c r="BI1443" s="642"/>
      <c r="BJ1443" s="640"/>
      <c r="BK1443" s="642"/>
      <c r="BL1443" s="640"/>
      <c r="BM1443" s="642"/>
      <c r="BN1443" s="640"/>
      <c r="BO1443" s="642"/>
      <c r="BP1443" s="640"/>
      <c r="BQ1443" s="642"/>
      <c r="BR1443" s="640"/>
      <c r="BS1443" s="642"/>
      <c r="BT1443" s="640"/>
      <c r="BU1443" s="642"/>
      <c r="BV1443" s="643"/>
      <c r="BW1443" s="644"/>
      <c r="BX1443" s="776"/>
      <c r="BY1443" s="644"/>
      <c r="BZ1443" s="645"/>
      <c r="CA1443" s="338"/>
      <c r="CB1443" s="338"/>
      <c r="CC1443" s="338"/>
      <c r="CD1443" s="338"/>
      <c r="CE1443" s="338"/>
      <c r="CF1443" s="338"/>
    </row>
    <row r="1444" ht="15.75" customHeight="1">
      <c r="A1444" s="338"/>
      <c r="B1444" s="338"/>
      <c r="C1444" s="338"/>
      <c r="D1444" s="338"/>
      <c r="E1444" s="338"/>
      <c r="F1444" s="346"/>
      <c r="G1444" s="773">
        <f t="shared" ref="G1444:H1444" si="1271">L1444+N1444+P1444+R1444+T1444+V1444+X1444+Z1444+AB1444+AD1444+AF1444+AH1444+AJ1444+AL1444+AN1444+AP1444+AR1444+AT1444+AV1444+AX1444+AZ1444+BB1444+BD1444+BF1444+BH1444+BJ1444+BL1444+BN1444+BP1444+BR1444+BT1444</f>
        <v>0</v>
      </c>
      <c r="H1444" s="671">
        <f t="shared" si="1271"/>
        <v>0</v>
      </c>
      <c r="I1444" s="774">
        <f t="shared" si="1027"/>
        <v>0</v>
      </c>
      <c r="J1444" s="1193"/>
      <c r="K1444" s="407">
        <f t="shared" si="1028"/>
        <v>0</v>
      </c>
      <c r="L1444" s="640"/>
      <c r="M1444" s="642"/>
      <c r="N1444" s="640"/>
      <c r="O1444" s="642"/>
      <c r="P1444" s="640"/>
      <c r="Q1444" s="642"/>
      <c r="R1444" s="640"/>
      <c r="S1444" s="642"/>
      <c r="T1444" s="640"/>
      <c r="U1444" s="642"/>
      <c r="V1444" s="640"/>
      <c r="W1444" s="642"/>
      <c r="X1444" s="640"/>
      <c r="Y1444" s="642"/>
      <c r="Z1444" s="640"/>
      <c r="AA1444" s="642"/>
      <c r="AB1444" s="640"/>
      <c r="AC1444" s="642"/>
      <c r="AD1444" s="640"/>
      <c r="AE1444" s="642"/>
      <c r="AF1444" s="640"/>
      <c r="AG1444" s="642"/>
      <c r="AH1444" s="640"/>
      <c r="AI1444" s="642"/>
      <c r="AJ1444" s="640"/>
      <c r="AK1444" s="642"/>
      <c r="AL1444" s="640"/>
      <c r="AM1444" s="642"/>
      <c r="AN1444" s="640"/>
      <c r="AO1444" s="642"/>
      <c r="AP1444" s="646"/>
      <c r="AQ1444" s="642"/>
      <c r="AR1444" s="640"/>
      <c r="AS1444" s="642"/>
      <c r="AT1444" s="640"/>
      <c r="AU1444" s="642"/>
      <c r="AV1444" s="640"/>
      <c r="AW1444" s="642"/>
      <c r="AX1444" s="640"/>
      <c r="AY1444" s="642"/>
      <c r="AZ1444" s="640"/>
      <c r="BA1444" s="642"/>
      <c r="BB1444" s="640"/>
      <c r="BC1444" s="642"/>
      <c r="BD1444" s="640"/>
      <c r="BE1444" s="642"/>
      <c r="BF1444" s="640"/>
      <c r="BG1444" s="642"/>
      <c r="BH1444" s="640"/>
      <c r="BI1444" s="642"/>
      <c r="BJ1444" s="640"/>
      <c r="BK1444" s="642"/>
      <c r="BL1444" s="640"/>
      <c r="BM1444" s="642"/>
      <c r="BN1444" s="640"/>
      <c r="BO1444" s="642"/>
      <c r="BP1444" s="640"/>
      <c r="BQ1444" s="642"/>
      <c r="BR1444" s="640"/>
      <c r="BS1444" s="642"/>
      <c r="BT1444" s="640"/>
      <c r="BU1444" s="642"/>
      <c r="BV1444" s="643"/>
      <c r="BW1444" s="644"/>
      <c r="BX1444" s="776"/>
      <c r="BY1444" s="644"/>
      <c r="BZ1444" s="645"/>
      <c r="CA1444" s="338"/>
      <c r="CB1444" s="338"/>
      <c r="CC1444" s="338"/>
      <c r="CD1444" s="338"/>
      <c r="CE1444" s="338"/>
      <c r="CF1444" s="338"/>
    </row>
    <row r="1445" ht="15.75" customHeight="1">
      <c r="A1445" s="338"/>
      <c r="B1445" s="338"/>
      <c r="C1445" s="338"/>
      <c r="D1445" s="338"/>
      <c r="E1445" s="338"/>
      <c r="F1445" s="346"/>
      <c r="G1445" s="773">
        <f t="shared" ref="G1445:H1445" si="1272">L1445+N1445+P1445+R1445+T1445+V1445+X1445+Z1445+AB1445+AD1445+AF1445+AH1445+AJ1445+AL1445+AN1445+AP1445+AR1445+AT1445+AV1445+AX1445+AZ1445+BB1445+BD1445+BF1445+BH1445+BJ1445+BL1445+BN1445+BP1445+BR1445+BT1445</f>
        <v>0</v>
      </c>
      <c r="H1445" s="671">
        <f t="shared" si="1272"/>
        <v>0</v>
      </c>
      <c r="I1445" s="774">
        <f t="shared" si="1027"/>
        <v>0</v>
      </c>
      <c r="J1445" s="1193"/>
      <c r="K1445" s="407">
        <f t="shared" si="1028"/>
        <v>0</v>
      </c>
      <c r="L1445" s="640"/>
      <c r="M1445" s="642"/>
      <c r="N1445" s="640"/>
      <c r="O1445" s="642"/>
      <c r="P1445" s="640"/>
      <c r="Q1445" s="642"/>
      <c r="R1445" s="640"/>
      <c r="S1445" s="642"/>
      <c r="T1445" s="640"/>
      <c r="U1445" s="642"/>
      <c r="V1445" s="640"/>
      <c r="W1445" s="642"/>
      <c r="X1445" s="640"/>
      <c r="Y1445" s="642"/>
      <c r="Z1445" s="640"/>
      <c r="AA1445" s="642"/>
      <c r="AB1445" s="640"/>
      <c r="AC1445" s="642"/>
      <c r="AD1445" s="640"/>
      <c r="AE1445" s="642"/>
      <c r="AF1445" s="640"/>
      <c r="AG1445" s="642"/>
      <c r="AH1445" s="640"/>
      <c r="AI1445" s="642"/>
      <c r="AJ1445" s="640"/>
      <c r="AK1445" s="642"/>
      <c r="AL1445" s="640"/>
      <c r="AM1445" s="642"/>
      <c r="AN1445" s="640"/>
      <c r="AO1445" s="642"/>
      <c r="AP1445" s="646"/>
      <c r="AQ1445" s="642"/>
      <c r="AR1445" s="640"/>
      <c r="AS1445" s="642"/>
      <c r="AT1445" s="640"/>
      <c r="AU1445" s="642"/>
      <c r="AV1445" s="640"/>
      <c r="AW1445" s="642"/>
      <c r="AX1445" s="640"/>
      <c r="AY1445" s="642"/>
      <c r="AZ1445" s="640"/>
      <c r="BA1445" s="642"/>
      <c r="BB1445" s="640"/>
      <c r="BC1445" s="642"/>
      <c r="BD1445" s="640"/>
      <c r="BE1445" s="642"/>
      <c r="BF1445" s="640"/>
      <c r="BG1445" s="642"/>
      <c r="BH1445" s="640"/>
      <c r="BI1445" s="642"/>
      <c r="BJ1445" s="640"/>
      <c r="BK1445" s="642"/>
      <c r="BL1445" s="640"/>
      <c r="BM1445" s="642"/>
      <c r="BN1445" s="640"/>
      <c r="BO1445" s="642"/>
      <c r="BP1445" s="640"/>
      <c r="BQ1445" s="642"/>
      <c r="BR1445" s="640"/>
      <c r="BS1445" s="642"/>
      <c r="BT1445" s="640"/>
      <c r="BU1445" s="642"/>
      <c r="BV1445" s="643"/>
      <c r="BW1445" s="644"/>
      <c r="BX1445" s="776"/>
      <c r="BY1445" s="644"/>
      <c r="BZ1445" s="645"/>
      <c r="CA1445" s="338"/>
      <c r="CB1445" s="338"/>
      <c r="CC1445" s="338"/>
      <c r="CD1445" s="338"/>
      <c r="CE1445" s="338"/>
      <c r="CF1445" s="338"/>
    </row>
    <row r="1446" ht="15.75" customHeight="1">
      <c r="A1446" s="338"/>
      <c r="B1446" s="338"/>
      <c r="C1446" s="338"/>
      <c r="D1446" s="338"/>
      <c r="E1446" s="338"/>
      <c r="F1446" s="346"/>
      <c r="G1446" s="773">
        <f t="shared" ref="G1446:H1446" si="1273">L1446+N1446+P1446+R1446+T1446+V1446+X1446+Z1446+AB1446+AD1446+AF1446+AH1446+AJ1446+AL1446+AN1446+AP1446+AR1446+AT1446+AV1446+AX1446+AZ1446+BB1446+BD1446+BF1446+BH1446+BJ1446+BL1446+BN1446+BP1446+BR1446+BT1446</f>
        <v>0</v>
      </c>
      <c r="H1446" s="671">
        <f t="shared" si="1273"/>
        <v>0</v>
      </c>
      <c r="I1446" s="774">
        <f t="shared" si="1027"/>
        <v>0</v>
      </c>
      <c r="J1446" s="1193"/>
      <c r="K1446" s="407">
        <f t="shared" si="1028"/>
        <v>0</v>
      </c>
      <c r="L1446" s="640"/>
      <c r="M1446" s="642"/>
      <c r="N1446" s="640"/>
      <c r="O1446" s="642"/>
      <c r="P1446" s="640"/>
      <c r="Q1446" s="642"/>
      <c r="R1446" s="640"/>
      <c r="S1446" s="642"/>
      <c r="T1446" s="640"/>
      <c r="U1446" s="642"/>
      <c r="V1446" s="640"/>
      <c r="W1446" s="642"/>
      <c r="X1446" s="640"/>
      <c r="Y1446" s="642"/>
      <c r="Z1446" s="640"/>
      <c r="AA1446" s="642"/>
      <c r="AB1446" s="640"/>
      <c r="AC1446" s="642"/>
      <c r="AD1446" s="640"/>
      <c r="AE1446" s="642"/>
      <c r="AF1446" s="640"/>
      <c r="AG1446" s="642"/>
      <c r="AH1446" s="640"/>
      <c r="AI1446" s="642"/>
      <c r="AJ1446" s="640"/>
      <c r="AK1446" s="642"/>
      <c r="AL1446" s="640"/>
      <c r="AM1446" s="642"/>
      <c r="AN1446" s="640"/>
      <c r="AO1446" s="642"/>
      <c r="AP1446" s="646"/>
      <c r="AQ1446" s="642"/>
      <c r="AR1446" s="640"/>
      <c r="AS1446" s="642"/>
      <c r="AT1446" s="640"/>
      <c r="AU1446" s="642"/>
      <c r="AV1446" s="640"/>
      <c r="AW1446" s="642"/>
      <c r="AX1446" s="640"/>
      <c r="AY1446" s="642"/>
      <c r="AZ1446" s="640"/>
      <c r="BA1446" s="642"/>
      <c r="BB1446" s="640"/>
      <c r="BC1446" s="642"/>
      <c r="BD1446" s="640"/>
      <c r="BE1446" s="642"/>
      <c r="BF1446" s="640"/>
      <c r="BG1446" s="642"/>
      <c r="BH1446" s="640"/>
      <c r="BI1446" s="642"/>
      <c r="BJ1446" s="640"/>
      <c r="BK1446" s="642"/>
      <c r="BL1446" s="640"/>
      <c r="BM1446" s="642"/>
      <c r="BN1446" s="640"/>
      <c r="BO1446" s="642"/>
      <c r="BP1446" s="640"/>
      <c r="BQ1446" s="642"/>
      <c r="BR1446" s="640"/>
      <c r="BS1446" s="642"/>
      <c r="BT1446" s="640"/>
      <c r="BU1446" s="642"/>
      <c r="BV1446" s="643"/>
      <c r="BW1446" s="644"/>
      <c r="BX1446" s="776"/>
      <c r="BY1446" s="644"/>
      <c r="BZ1446" s="645"/>
      <c r="CA1446" s="338"/>
      <c r="CB1446" s="338"/>
      <c r="CC1446" s="338"/>
      <c r="CD1446" s="338"/>
      <c r="CE1446" s="338"/>
      <c r="CF1446" s="338"/>
    </row>
    <row r="1447" ht="15.75" customHeight="1">
      <c r="A1447" s="338"/>
      <c r="B1447" s="338"/>
      <c r="C1447" s="338"/>
      <c r="D1447" s="338"/>
      <c r="E1447" s="338"/>
      <c r="F1447" s="346"/>
      <c r="G1447" s="773">
        <f t="shared" ref="G1447:H1447" si="1274">L1447+N1447+P1447+R1447+T1447+V1447+X1447+Z1447+AB1447+AD1447+AF1447+AH1447+AJ1447+AL1447+AN1447+AP1447+AR1447+AT1447+AV1447+AX1447+AZ1447+BB1447+BD1447+BF1447+BH1447+BJ1447+BL1447+BN1447+BP1447+BR1447+BT1447</f>
        <v>0</v>
      </c>
      <c r="H1447" s="671">
        <f t="shared" si="1274"/>
        <v>0</v>
      </c>
      <c r="I1447" s="774">
        <f t="shared" si="1027"/>
        <v>0</v>
      </c>
      <c r="J1447" s="1193"/>
      <c r="K1447" s="407">
        <f t="shared" si="1028"/>
        <v>0</v>
      </c>
      <c r="L1447" s="640"/>
      <c r="M1447" s="642"/>
      <c r="N1447" s="640"/>
      <c r="O1447" s="642"/>
      <c r="P1447" s="640"/>
      <c r="Q1447" s="642"/>
      <c r="R1447" s="640"/>
      <c r="S1447" s="642"/>
      <c r="T1447" s="640"/>
      <c r="U1447" s="642"/>
      <c r="V1447" s="640"/>
      <c r="W1447" s="642"/>
      <c r="X1447" s="640"/>
      <c r="Y1447" s="642"/>
      <c r="Z1447" s="640"/>
      <c r="AA1447" s="642"/>
      <c r="AB1447" s="640"/>
      <c r="AC1447" s="642"/>
      <c r="AD1447" s="640"/>
      <c r="AE1447" s="642"/>
      <c r="AF1447" s="640"/>
      <c r="AG1447" s="642"/>
      <c r="AH1447" s="640"/>
      <c r="AI1447" s="642"/>
      <c r="AJ1447" s="640"/>
      <c r="AK1447" s="642"/>
      <c r="AL1447" s="640"/>
      <c r="AM1447" s="642"/>
      <c r="AN1447" s="640"/>
      <c r="AO1447" s="642"/>
      <c r="AP1447" s="646"/>
      <c r="AQ1447" s="642"/>
      <c r="AR1447" s="640"/>
      <c r="AS1447" s="642"/>
      <c r="AT1447" s="640"/>
      <c r="AU1447" s="642"/>
      <c r="AV1447" s="640"/>
      <c r="AW1447" s="642"/>
      <c r="AX1447" s="640"/>
      <c r="AY1447" s="642"/>
      <c r="AZ1447" s="640"/>
      <c r="BA1447" s="642"/>
      <c r="BB1447" s="640"/>
      <c r="BC1447" s="642"/>
      <c r="BD1447" s="640"/>
      <c r="BE1447" s="642"/>
      <c r="BF1447" s="640"/>
      <c r="BG1447" s="642"/>
      <c r="BH1447" s="640"/>
      <c r="BI1447" s="642"/>
      <c r="BJ1447" s="640"/>
      <c r="BK1447" s="642"/>
      <c r="BL1447" s="640"/>
      <c r="BM1447" s="642"/>
      <c r="BN1447" s="640"/>
      <c r="BO1447" s="642"/>
      <c r="BP1447" s="640"/>
      <c r="BQ1447" s="642"/>
      <c r="BR1447" s="640"/>
      <c r="BS1447" s="642"/>
      <c r="BT1447" s="640"/>
      <c r="BU1447" s="642"/>
      <c r="BV1447" s="643"/>
      <c r="BW1447" s="644"/>
      <c r="BX1447" s="776"/>
      <c r="BY1447" s="644"/>
      <c r="BZ1447" s="645"/>
      <c r="CA1447" s="338"/>
      <c r="CB1447" s="338"/>
      <c r="CC1447" s="338"/>
      <c r="CD1447" s="338"/>
      <c r="CE1447" s="338"/>
      <c r="CF1447" s="338"/>
    </row>
    <row r="1448" ht="15.75" customHeight="1">
      <c r="A1448" s="338"/>
      <c r="B1448" s="338"/>
      <c r="C1448" s="338"/>
      <c r="D1448" s="338"/>
      <c r="E1448" s="338"/>
      <c r="F1448" s="346"/>
      <c r="G1448" s="773">
        <f t="shared" ref="G1448:H1448" si="1275">L1448+N1448+P1448+R1448+T1448+V1448+X1448+Z1448+AB1448+AD1448+AF1448+AH1448+AJ1448+AL1448+AN1448+AP1448+AR1448+AT1448+AV1448+AX1448+AZ1448+BB1448+BD1448+BF1448+BH1448+BJ1448+BL1448+BN1448+BP1448+BR1448+BT1448</f>
        <v>0</v>
      </c>
      <c r="H1448" s="671">
        <f t="shared" si="1275"/>
        <v>0</v>
      </c>
      <c r="I1448" s="774">
        <f t="shared" si="1027"/>
        <v>0</v>
      </c>
      <c r="J1448" s="1193"/>
      <c r="K1448" s="407">
        <f t="shared" si="1028"/>
        <v>0</v>
      </c>
      <c r="L1448" s="640"/>
      <c r="M1448" s="642"/>
      <c r="N1448" s="640"/>
      <c r="O1448" s="642"/>
      <c r="P1448" s="640"/>
      <c r="Q1448" s="642"/>
      <c r="R1448" s="640"/>
      <c r="S1448" s="642"/>
      <c r="T1448" s="640"/>
      <c r="U1448" s="642"/>
      <c r="V1448" s="640"/>
      <c r="W1448" s="642"/>
      <c r="X1448" s="640"/>
      <c r="Y1448" s="642"/>
      <c r="Z1448" s="640"/>
      <c r="AA1448" s="642"/>
      <c r="AB1448" s="640"/>
      <c r="AC1448" s="642"/>
      <c r="AD1448" s="640"/>
      <c r="AE1448" s="642"/>
      <c r="AF1448" s="640"/>
      <c r="AG1448" s="642"/>
      <c r="AH1448" s="640"/>
      <c r="AI1448" s="642"/>
      <c r="AJ1448" s="640"/>
      <c r="AK1448" s="642"/>
      <c r="AL1448" s="640"/>
      <c r="AM1448" s="642"/>
      <c r="AN1448" s="640"/>
      <c r="AO1448" s="642"/>
      <c r="AP1448" s="646"/>
      <c r="AQ1448" s="642"/>
      <c r="AR1448" s="640"/>
      <c r="AS1448" s="642"/>
      <c r="AT1448" s="640"/>
      <c r="AU1448" s="642"/>
      <c r="AV1448" s="640"/>
      <c r="AW1448" s="642"/>
      <c r="AX1448" s="640"/>
      <c r="AY1448" s="642"/>
      <c r="AZ1448" s="640"/>
      <c r="BA1448" s="642"/>
      <c r="BB1448" s="640"/>
      <c r="BC1448" s="642"/>
      <c r="BD1448" s="640"/>
      <c r="BE1448" s="642"/>
      <c r="BF1448" s="640"/>
      <c r="BG1448" s="642"/>
      <c r="BH1448" s="640"/>
      <c r="BI1448" s="642"/>
      <c r="BJ1448" s="640"/>
      <c r="BK1448" s="642"/>
      <c r="BL1448" s="640"/>
      <c r="BM1448" s="642"/>
      <c r="BN1448" s="640"/>
      <c r="BO1448" s="642"/>
      <c r="BP1448" s="640"/>
      <c r="BQ1448" s="642"/>
      <c r="BR1448" s="640"/>
      <c r="BS1448" s="642"/>
      <c r="BT1448" s="640"/>
      <c r="BU1448" s="642"/>
      <c r="BV1448" s="643"/>
      <c r="BW1448" s="644"/>
      <c r="BX1448" s="776"/>
      <c r="BY1448" s="644"/>
      <c r="BZ1448" s="645"/>
      <c r="CA1448" s="338"/>
      <c r="CB1448" s="338"/>
      <c r="CC1448" s="338"/>
      <c r="CD1448" s="338"/>
      <c r="CE1448" s="338"/>
      <c r="CF1448" s="338"/>
    </row>
    <row r="1449" ht="15.75" customHeight="1">
      <c r="A1449" s="338"/>
      <c r="B1449" s="338"/>
      <c r="C1449" s="338"/>
      <c r="D1449" s="338"/>
      <c r="E1449" s="338"/>
      <c r="F1449" s="346"/>
      <c r="G1449" s="773">
        <f t="shared" ref="G1449:H1449" si="1276">L1449+N1449+P1449+R1449+T1449+V1449+X1449+Z1449+AB1449+AD1449+AF1449+AH1449+AJ1449+AL1449+AN1449+AP1449+AR1449+AT1449+AV1449+AX1449+AZ1449+BB1449+BD1449+BF1449+BH1449+BJ1449+BL1449+BN1449+BP1449+BR1449+BT1449</f>
        <v>0</v>
      </c>
      <c r="H1449" s="671">
        <f t="shared" si="1276"/>
        <v>0</v>
      </c>
      <c r="I1449" s="774">
        <f t="shared" si="1027"/>
        <v>0</v>
      </c>
      <c r="J1449" s="1193"/>
      <c r="K1449" s="407">
        <f t="shared" si="1028"/>
        <v>0</v>
      </c>
      <c r="L1449" s="640"/>
      <c r="M1449" s="642"/>
      <c r="N1449" s="640"/>
      <c r="O1449" s="642"/>
      <c r="P1449" s="640"/>
      <c r="Q1449" s="642"/>
      <c r="R1449" s="640"/>
      <c r="S1449" s="642"/>
      <c r="T1449" s="640"/>
      <c r="U1449" s="642"/>
      <c r="V1449" s="640"/>
      <c r="W1449" s="642"/>
      <c r="X1449" s="640"/>
      <c r="Y1449" s="642"/>
      <c r="Z1449" s="640"/>
      <c r="AA1449" s="642"/>
      <c r="AB1449" s="640"/>
      <c r="AC1449" s="642"/>
      <c r="AD1449" s="640"/>
      <c r="AE1449" s="642"/>
      <c r="AF1449" s="640"/>
      <c r="AG1449" s="642"/>
      <c r="AH1449" s="640"/>
      <c r="AI1449" s="642"/>
      <c r="AJ1449" s="640"/>
      <c r="AK1449" s="642"/>
      <c r="AL1449" s="640"/>
      <c r="AM1449" s="642"/>
      <c r="AN1449" s="640"/>
      <c r="AO1449" s="642"/>
      <c r="AP1449" s="646"/>
      <c r="AQ1449" s="642"/>
      <c r="AR1449" s="640"/>
      <c r="AS1449" s="642"/>
      <c r="AT1449" s="640"/>
      <c r="AU1449" s="642"/>
      <c r="AV1449" s="640"/>
      <c r="AW1449" s="642"/>
      <c r="AX1449" s="640"/>
      <c r="AY1449" s="642"/>
      <c r="AZ1449" s="640"/>
      <c r="BA1449" s="642"/>
      <c r="BB1449" s="640"/>
      <c r="BC1449" s="642"/>
      <c r="BD1449" s="640"/>
      <c r="BE1449" s="642"/>
      <c r="BF1449" s="640"/>
      <c r="BG1449" s="642"/>
      <c r="BH1449" s="640"/>
      <c r="BI1449" s="642"/>
      <c r="BJ1449" s="640"/>
      <c r="BK1449" s="642"/>
      <c r="BL1449" s="640"/>
      <c r="BM1449" s="642"/>
      <c r="BN1449" s="640"/>
      <c r="BO1449" s="642"/>
      <c r="BP1449" s="640"/>
      <c r="BQ1449" s="642"/>
      <c r="BR1449" s="640"/>
      <c r="BS1449" s="642"/>
      <c r="BT1449" s="640"/>
      <c r="BU1449" s="642"/>
      <c r="BV1449" s="643"/>
      <c r="BW1449" s="644"/>
      <c r="BX1449" s="776"/>
      <c r="BY1449" s="644"/>
      <c r="BZ1449" s="645"/>
      <c r="CA1449" s="338"/>
      <c r="CB1449" s="338"/>
      <c r="CC1449" s="338"/>
      <c r="CD1449" s="338"/>
      <c r="CE1449" s="338"/>
      <c r="CF1449" s="338"/>
    </row>
    <row r="1450" ht="15.75" customHeight="1">
      <c r="A1450" s="338"/>
      <c r="B1450" s="338"/>
      <c r="C1450" s="338"/>
      <c r="D1450" s="338"/>
      <c r="E1450" s="338"/>
      <c r="F1450" s="346"/>
      <c r="G1450" s="773">
        <f t="shared" ref="G1450:H1450" si="1277">L1450+N1450+P1450+R1450+T1450+V1450+X1450+Z1450+AB1450+AD1450+AF1450+AH1450+AJ1450+AL1450+AN1450+AP1450+AR1450+AT1450+AV1450+AX1450+AZ1450+BB1450+BD1450+BF1450+BH1450+BJ1450+BL1450+BN1450+BP1450+BR1450+BT1450</f>
        <v>0</v>
      </c>
      <c r="H1450" s="671">
        <f t="shared" si="1277"/>
        <v>0</v>
      </c>
      <c r="I1450" s="774">
        <f t="shared" si="1027"/>
        <v>0</v>
      </c>
      <c r="J1450" s="1193"/>
      <c r="K1450" s="407">
        <f t="shared" si="1028"/>
        <v>0</v>
      </c>
      <c r="L1450" s="640"/>
      <c r="M1450" s="642"/>
      <c r="N1450" s="640"/>
      <c r="O1450" s="642"/>
      <c r="P1450" s="640"/>
      <c r="Q1450" s="642"/>
      <c r="R1450" s="640"/>
      <c r="S1450" s="642"/>
      <c r="T1450" s="640"/>
      <c r="U1450" s="642"/>
      <c r="V1450" s="640"/>
      <c r="W1450" s="642"/>
      <c r="X1450" s="640"/>
      <c r="Y1450" s="642"/>
      <c r="Z1450" s="640"/>
      <c r="AA1450" s="642"/>
      <c r="AB1450" s="640"/>
      <c r="AC1450" s="642"/>
      <c r="AD1450" s="640"/>
      <c r="AE1450" s="642"/>
      <c r="AF1450" s="640"/>
      <c r="AG1450" s="642"/>
      <c r="AH1450" s="640"/>
      <c r="AI1450" s="642"/>
      <c r="AJ1450" s="640"/>
      <c r="AK1450" s="642"/>
      <c r="AL1450" s="640"/>
      <c r="AM1450" s="642"/>
      <c r="AN1450" s="640"/>
      <c r="AO1450" s="642"/>
      <c r="AP1450" s="646"/>
      <c r="AQ1450" s="642"/>
      <c r="AR1450" s="640"/>
      <c r="AS1450" s="642"/>
      <c r="AT1450" s="640"/>
      <c r="AU1450" s="642"/>
      <c r="AV1450" s="640"/>
      <c r="AW1450" s="642"/>
      <c r="AX1450" s="640"/>
      <c r="AY1450" s="642"/>
      <c r="AZ1450" s="640"/>
      <c r="BA1450" s="642"/>
      <c r="BB1450" s="640"/>
      <c r="BC1450" s="642"/>
      <c r="BD1450" s="640"/>
      <c r="BE1450" s="642"/>
      <c r="BF1450" s="640"/>
      <c r="BG1450" s="642"/>
      <c r="BH1450" s="640"/>
      <c r="BI1450" s="642"/>
      <c r="BJ1450" s="640"/>
      <c r="BK1450" s="642"/>
      <c r="BL1450" s="640"/>
      <c r="BM1450" s="642"/>
      <c r="BN1450" s="640"/>
      <c r="BO1450" s="642"/>
      <c r="BP1450" s="640"/>
      <c r="BQ1450" s="642"/>
      <c r="BR1450" s="640"/>
      <c r="BS1450" s="642"/>
      <c r="BT1450" s="640"/>
      <c r="BU1450" s="642"/>
      <c r="BV1450" s="643"/>
      <c r="BW1450" s="644"/>
      <c r="BX1450" s="776"/>
      <c r="BY1450" s="644"/>
      <c r="BZ1450" s="645"/>
      <c r="CA1450" s="338"/>
      <c r="CB1450" s="338"/>
      <c r="CC1450" s="338"/>
      <c r="CD1450" s="338"/>
      <c r="CE1450" s="338"/>
      <c r="CF1450" s="338"/>
    </row>
    <row r="1451" ht="15.75" customHeight="1">
      <c r="A1451" s="338"/>
      <c r="B1451" s="338"/>
      <c r="C1451" s="338"/>
      <c r="D1451" s="338"/>
      <c r="E1451" s="338"/>
      <c r="F1451" s="346"/>
      <c r="G1451" s="773">
        <f t="shared" ref="G1451:H1451" si="1278">L1451+N1451+P1451+R1451+T1451+V1451+X1451+Z1451+AB1451+AD1451+AF1451+AH1451+AJ1451+AL1451+AN1451+AP1451+AR1451+AT1451+AV1451+AX1451+AZ1451+BB1451+BD1451+BF1451+BH1451+BJ1451+BL1451+BN1451+BP1451+BR1451+BT1451</f>
        <v>0</v>
      </c>
      <c r="H1451" s="671">
        <f t="shared" si="1278"/>
        <v>0</v>
      </c>
      <c r="I1451" s="774">
        <f t="shared" si="1027"/>
        <v>0</v>
      </c>
      <c r="J1451" s="1193"/>
      <c r="K1451" s="407">
        <f t="shared" si="1028"/>
        <v>0</v>
      </c>
      <c r="L1451" s="640"/>
      <c r="M1451" s="642"/>
      <c r="N1451" s="640"/>
      <c r="O1451" s="642"/>
      <c r="P1451" s="640"/>
      <c r="Q1451" s="642"/>
      <c r="R1451" s="640"/>
      <c r="S1451" s="642"/>
      <c r="T1451" s="640"/>
      <c r="U1451" s="642"/>
      <c r="V1451" s="640"/>
      <c r="W1451" s="642"/>
      <c r="X1451" s="640"/>
      <c r="Y1451" s="642"/>
      <c r="Z1451" s="640"/>
      <c r="AA1451" s="642"/>
      <c r="AB1451" s="640"/>
      <c r="AC1451" s="642"/>
      <c r="AD1451" s="640"/>
      <c r="AE1451" s="642"/>
      <c r="AF1451" s="640"/>
      <c r="AG1451" s="642"/>
      <c r="AH1451" s="640"/>
      <c r="AI1451" s="642"/>
      <c r="AJ1451" s="640"/>
      <c r="AK1451" s="642"/>
      <c r="AL1451" s="640"/>
      <c r="AM1451" s="642"/>
      <c r="AN1451" s="640"/>
      <c r="AO1451" s="642"/>
      <c r="AP1451" s="646"/>
      <c r="AQ1451" s="642"/>
      <c r="AR1451" s="640"/>
      <c r="AS1451" s="642"/>
      <c r="AT1451" s="640"/>
      <c r="AU1451" s="642"/>
      <c r="AV1451" s="640"/>
      <c r="AW1451" s="642"/>
      <c r="AX1451" s="640"/>
      <c r="AY1451" s="642"/>
      <c r="AZ1451" s="640"/>
      <c r="BA1451" s="642"/>
      <c r="BB1451" s="640"/>
      <c r="BC1451" s="642"/>
      <c r="BD1451" s="640"/>
      <c r="BE1451" s="642"/>
      <c r="BF1451" s="640"/>
      <c r="BG1451" s="642"/>
      <c r="BH1451" s="640"/>
      <c r="BI1451" s="642"/>
      <c r="BJ1451" s="640"/>
      <c r="BK1451" s="642"/>
      <c r="BL1451" s="640"/>
      <c r="BM1451" s="642"/>
      <c r="BN1451" s="640"/>
      <c r="BO1451" s="642"/>
      <c r="BP1451" s="640"/>
      <c r="BQ1451" s="642"/>
      <c r="BR1451" s="640"/>
      <c r="BS1451" s="642"/>
      <c r="BT1451" s="640"/>
      <c r="BU1451" s="642"/>
      <c r="BV1451" s="643"/>
      <c r="BW1451" s="644"/>
      <c r="BX1451" s="776"/>
      <c r="BY1451" s="644"/>
      <c r="BZ1451" s="645"/>
      <c r="CA1451" s="338"/>
      <c r="CB1451" s="338"/>
      <c r="CC1451" s="338"/>
      <c r="CD1451" s="338"/>
      <c r="CE1451" s="338"/>
      <c r="CF1451" s="338"/>
    </row>
    <row r="1452" ht="15.75" customHeight="1">
      <c r="A1452" s="338"/>
      <c r="B1452" s="338"/>
      <c r="C1452" s="338"/>
      <c r="D1452" s="338"/>
      <c r="E1452" s="338"/>
      <c r="F1452" s="346"/>
      <c r="G1452" s="773">
        <f t="shared" ref="G1452:H1452" si="1279">L1452+N1452+P1452+R1452+T1452+V1452+X1452+Z1452+AB1452+AD1452+AF1452+AH1452+AJ1452+AL1452+AN1452+AP1452+AR1452+AT1452+AV1452+AX1452+AZ1452+BB1452+BD1452+BF1452+BH1452+BJ1452+BL1452+BN1452+BP1452+BR1452+BT1452</f>
        <v>0</v>
      </c>
      <c r="H1452" s="671">
        <f t="shared" si="1279"/>
        <v>0</v>
      </c>
      <c r="I1452" s="774">
        <f t="shared" si="1027"/>
        <v>0</v>
      </c>
      <c r="J1452" s="1193"/>
      <c r="K1452" s="407">
        <f t="shared" si="1028"/>
        <v>0</v>
      </c>
      <c r="L1452" s="640"/>
      <c r="M1452" s="642"/>
      <c r="N1452" s="640"/>
      <c r="O1452" s="642"/>
      <c r="P1452" s="640"/>
      <c r="Q1452" s="642"/>
      <c r="R1452" s="640"/>
      <c r="S1452" s="642"/>
      <c r="T1452" s="640"/>
      <c r="U1452" s="642"/>
      <c r="V1452" s="640"/>
      <c r="W1452" s="642"/>
      <c r="X1452" s="640"/>
      <c r="Y1452" s="642"/>
      <c r="Z1452" s="640"/>
      <c r="AA1452" s="642"/>
      <c r="AB1452" s="640"/>
      <c r="AC1452" s="642"/>
      <c r="AD1452" s="640"/>
      <c r="AE1452" s="642"/>
      <c r="AF1452" s="640"/>
      <c r="AG1452" s="642"/>
      <c r="AH1452" s="640"/>
      <c r="AI1452" s="642"/>
      <c r="AJ1452" s="640"/>
      <c r="AK1452" s="642"/>
      <c r="AL1452" s="640"/>
      <c r="AM1452" s="642"/>
      <c r="AN1452" s="640"/>
      <c r="AO1452" s="642"/>
      <c r="AP1452" s="646"/>
      <c r="AQ1452" s="642"/>
      <c r="AR1452" s="640"/>
      <c r="AS1452" s="642"/>
      <c r="AT1452" s="640"/>
      <c r="AU1452" s="642"/>
      <c r="AV1452" s="640"/>
      <c r="AW1452" s="642"/>
      <c r="AX1452" s="640"/>
      <c r="AY1452" s="642"/>
      <c r="AZ1452" s="640"/>
      <c r="BA1452" s="642"/>
      <c r="BB1452" s="640"/>
      <c r="BC1452" s="642"/>
      <c r="BD1452" s="640"/>
      <c r="BE1452" s="642"/>
      <c r="BF1452" s="640"/>
      <c r="BG1452" s="642"/>
      <c r="BH1452" s="640"/>
      <c r="BI1452" s="642"/>
      <c r="BJ1452" s="640"/>
      <c r="BK1452" s="642"/>
      <c r="BL1452" s="640"/>
      <c r="BM1452" s="642"/>
      <c r="BN1452" s="640"/>
      <c r="BO1452" s="642"/>
      <c r="BP1452" s="640"/>
      <c r="BQ1452" s="642"/>
      <c r="BR1452" s="640"/>
      <c r="BS1452" s="642"/>
      <c r="BT1452" s="640"/>
      <c r="BU1452" s="642"/>
      <c r="BV1452" s="643"/>
      <c r="BW1452" s="644"/>
      <c r="BX1452" s="776"/>
      <c r="BY1452" s="644"/>
      <c r="BZ1452" s="645"/>
      <c r="CA1452" s="338"/>
      <c r="CB1452" s="338"/>
      <c r="CC1452" s="338"/>
      <c r="CD1452" s="338"/>
      <c r="CE1452" s="338"/>
      <c r="CF1452" s="338"/>
    </row>
    <row r="1453" ht="15.75" customHeight="1">
      <c r="A1453" s="338"/>
      <c r="B1453" s="338"/>
      <c r="C1453" s="338"/>
      <c r="D1453" s="338"/>
      <c r="E1453" s="338"/>
      <c r="F1453" s="346"/>
      <c r="G1453" s="773">
        <f t="shared" ref="G1453:H1453" si="1280">L1453+N1453+P1453+R1453+T1453+V1453+X1453+Z1453+AB1453+AD1453+AF1453+AH1453+AJ1453+AL1453+AN1453+AP1453+AR1453+AT1453+AV1453+AX1453+AZ1453+BB1453+BD1453+BF1453+BH1453+BJ1453+BL1453+BN1453+BP1453+BR1453+BT1453</f>
        <v>0</v>
      </c>
      <c r="H1453" s="671">
        <f t="shared" si="1280"/>
        <v>0</v>
      </c>
      <c r="I1453" s="774">
        <f t="shared" si="1027"/>
        <v>0</v>
      </c>
      <c r="J1453" s="1193"/>
      <c r="K1453" s="407">
        <f t="shared" si="1028"/>
        <v>0</v>
      </c>
      <c r="L1453" s="640"/>
      <c r="M1453" s="642"/>
      <c r="N1453" s="640"/>
      <c r="O1453" s="642"/>
      <c r="P1453" s="640"/>
      <c r="Q1453" s="642"/>
      <c r="R1453" s="640"/>
      <c r="S1453" s="642"/>
      <c r="T1453" s="640"/>
      <c r="U1453" s="642"/>
      <c r="V1453" s="640"/>
      <c r="W1453" s="642"/>
      <c r="X1453" s="640"/>
      <c r="Y1453" s="642"/>
      <c r="Z1453" s="640"/>
      <c r="AA1453" s="642"/>
      <c r="AB1453" s="640"/>
      <c r="AC1453" s="642"/>
      <c r="AD1453" s="640"/>
      <c r="AE1453" s="642"/>
      <c r="AF1453" s="640"/>
      <c r="AG1453" s="642"/>
      <c r="AH1453" s="640"/>
      <c r="AI1453" s="642"/>
      <c r="AJ1453" s="640"/>
      <c r="AK1453" s="642"/>
      <c r="AL1453" s="640"/>
      <c r="AM1453" s="642"/>
      <c r="AN1453" s="640"/>
      <c r="AO1453" s="642"/>
      <c r="AP1453" s="646"/>
      <c r="AQ1453" s="642"/>
      <c r="AR1453" s="640"/>
      <c r="AS1453" s="642"/>
      <c r="AT1453" s="640"/>
      <c r="AU1453" s="642"/>
      <c r="AV1453" s="640"/>
      <c r="AW1453" s="642"/>
      <c r="AX1453" s="640"/>
      <c r="AY1453" s="642"/>
      <c r="AZ1453" s="640"/>
      <c r="BA1453" s="642"/>
      <c r="BB1453" s="640"/>
      <c r="BC1453" s="642"/>
      <c r="BD1453" s="640"/>
      <c r="BE1453" s="642"/>
      <c r="BF1453" s="640"/>
      <c r="BG1453" s="642"/>
      <c r="BH1453" s="640"/>
      <c r="BI1453" s="642"/>
      <c r="BJ1453" s="640"/>
      <c r="BK1453" s="642"/>
      <c r="BL1453" s="640"/>
      <c r="BM1453" s="642"/>
      <c r="BN1453" s="640"/>
      <c r="BO1453" s="642"/>
      <c r="BP1453" s="640"/>
      <c r="BQ1453" s="642"/>
      <c r="BR1453" s="640"/>
      <c r="BS1453" s="642"/>
      <c r="BT1453" s="640"/>
      <c r="BU1453" s="642"/>
      <c r="BV1453" s="643"/>
      <c r="BW1453" s="644"/>
      <c r="BX1453" s="776"/>
      <c r="BY1453" s="644"/>
      <c r="BZ1453" s="645"/>
      <c r="CA1453" s="338"/>
      <c r="CB1453" s="338"/>
      <c r="CC1453" s="338"/>
      <c r="CD1453" s="338"/>
      <c r="CE1453" s="338"/>
      <c r="CF1453" s="338"/>
    </row>
    <row r="1454" ht="15.75" customHeight="1">
      <c r="A1454" s="338"/>
      <c r="B1454" s="338"/>
      <c r="C1454" s="338"/>
      <c r="D1454" s="338"/>
      <c r="E1454" s="338"/>
      <c r="F1454" s="346"/>
      <c r="G1454" s="773">
        <f t="shared" ref="G1454:H1454" si="1281">L1454+N1454+P1454+R1454+T1454+V1454+X1454+Z1454+AB1454+AD1454+AF1454+AH1454+AJ1454+AL1454+AN1454+AP1454+AR1454+AT1454+AV1454+AX1454+AZ1454+BB1454+BD1454+BF1454+BH1454+BJ1454+BL1454+BN1454+BP1454+BR1454+BT1454</f>
        <v>0</v>
      </c>
      <c r="H1454" s="671">
        <f t="shared" si="1281"/>
        <v>0</v>
      </c>
      <c r="I1454" s="774">
        <f t="shared" si="1027"/>
        <v>0</v>
      </c>
      <c r="J1454" s="1193"/>
      <c r="K1454" s="407">
        <f t="shared" si="1028"/>
        <v>0</v>
      </c>
      <c r="L1454" s="640"/>
      <c r="M1454" s="642"/>
      <c r="N1454" s="640"/>
      <c r="O1454" s="642"/>
      <c r="P1454" s="640"/>
      <c r="Q1454" s="642"/>
      <c r="R1454" s="640"/>
      <c r="S1454" s="642"/>
      <c r="T1454" s="640"/>
      <c r="U1454" s="642"/>
      <c r="V1454" s="640"/>
      <c r="W1454" s="642"/>
      <c r="X1454" s="640"/>
      <c r="Y1454" s="642"/>
      <c r="Z1454" s="640"/>
      <c r="AA1454" s="642"/>
      <c r="AB1454" s="640"/>
      <c r="AC1454" s="642"/>
      <c r="AD1454" s="640"/>
      <c r="AE1454" s="642"/>
      <c r="AF1454" s="640"/>
      <c r="AG1454" s="642"/>
      <c r="AH1454" s="640"/>
      <c r="AI1454" s="642"/>
      <c r="AJ1454" s="640"/>
      <c r="AK1454" s="642"/>
      <c r="AL1454" s="640"/>
      <c r="AM1454" s="642"/>
      <c r="AN1454" s="640"/>
      <c r="AO1454" s="642"/>
      <c r="AP1454" s="646"/>
      <c r="AQ1454" s="642"/>
      <c r="AR1454" s="640"/>
      <c r="AS1454" s="642"/>
      <c r="AT1454" s="640"/>
      <c r="AU1454" s="642"/>
      <c r="AV1454" s="640"/>
      <c r="AW1454" s="642"/>
      <c r="AX1454" s="640"/>
      <c r="AY1454" s="642"/>
      <c r="AZ1454" s="640"/>
      <c r="BA1454" s="642"/>
      <c r="BB1454" s="640"/>
      <c r="BC1454" s="642"/>
      <c r="BD1454" s="640"/>
      <c r="BE1454" s="642"/>
      <c r="BF1454" s="640"/>
      <c r="BG1454" s="642"/>
      <c r="BH1454" s="640"/>
      <c r="BI1454" s="642"/>
      <c r="BJ1454" s="640"/>
      <c r="BK1454" s="642"/>
      <c r="BL1454" s="640"/>
      <c r="BM1454" s="642"/>
      <c r="BN1454" s="640"/>
      <c r="BO1454" s="642"/>
      <c r="BP1454" s="640"/>
      <c r="BQ1454" s="642"/>
      <c r="BR1454" s="640"/>
      <c r="BS1454" s="642"/>
      <c r="BT1454" s="640"/>
      <c r="BU1454" s="642"/>
      <c r="BV1454" s="643"/>
      <c r="BW1454" s="644"/>
      <c r="BX1454" s="776"/>
      <c r="BY1454" s="644"/>
      <c r="BZ1454" s="645"/>
      <c r="CA1454" s="338"/>
      <c r="CB1454" s="338"/>
      <c r="CC1454" s="338"/>
      <c r="CD1454" s="338"/>
      <c r="CE1454" s="338"/>
      <c r="CF1454" s="338"/>
    </row>
    <row r="1455" ht="15.75" customHeight="1">
      <c r="A1455" s="338"/>
      <c r="B1455" s="338"/>
      <c r="C1455" s="338"/>
      <c r="D1455" s="338"/>
      <c r="E1455" s="338"/>
      <c r="F1455" s="346"/>
      <c r="G1455" s="773">
        <f t="shared" ref="G1455:H1455" si="1282">L1455+N1455+P1455+R1455+T1455+V1455+X1455+Z1455+AB1455+AD1455+AF1455+AH1455+AJ1455+AL1455+AN1455+AP1455+AR1455+AT1455+AV1455+AX1455+AZ1455+BB1455+BD1455+BF1455+BH1455+BJ1455+BL1455+BN1455+BP1455+BR1455+BT1455</f>
        <v>0</v>
      </c>
      <c r="H1455" s="671">
        <f t="shared" si="1282"/>
        <v>0</v>
      </c>
      <c r="I1455" s="774">
        <f t="shared" si="1027"/>
        <v>0</v>
      </c>
      <c r="J1455" s="1193"/>
      <c r="K1455" s="407">
        <f t="shared" si="1028"/>
        <v>0</v>
      </c>
      <c r="L1455" s="640"/>
      <c r="M1455" s="642"/>
      <c r="N1455" s="640"/>
      <c r="O1455" s="642"/>
      <c r="P1455" s="640"/>
      <c r="Q1455" s="642"/>
      <c r="R1455" s="640"/>
      <c r="S1455" s="642"/>
      <c r="T1455" s="640"/>
      <c r="U1455" s="642"/>
      <c r="V1455" s="640"/>
      <c r="W1455" s="642"/>
      <c r="X1455" s="640"/>
      <c r="Y1455" s="642"/>
      <c r="Z1455" s="640"/>
      <c r="AA1455" s="642"/>
      <c r="AB1455" s="640"/>
      <c r="AC1455" s="642"/>
      <c r="AD1455" s="640"/>
      <c r="AE1455" s="642"/>
      <c r="AF1455" s="640"/>
      <c r="AG1455" s="642"/>
      <c r="AH1455" s="640"/>
      <c r="AI1455" s="642"/>
      <c r="AJ1455" s="640"/>
      <c r="AK1455" s="642"/>
      <c r="AL1455" s="640"/>
      <c r="AM1455" s="642"/>
      <c r="AN1455" s="640"/>
      <c r="AO1455" s="642"/>
      <c r="AP1455" s="646"/>
      <c r="AQ1455" s="642"/>
      <c r="AR1455" s="640"/>
      <c r="AS1455" s="642"/>
      <c r="AT1455" s="640"/>
      <c r="AU1455" s="642"/>
      <c r="AV1455" s="640"/>
      <c r="AW1455" s="642"/>
      <c r="AX1455" s="640"/>
      <c r="AY1455" s="642"/>
      <c r="AZ1455" s="640"/>
      <c r="BA1455" s="642"/>
      <c r="BB1455" s="640"/>
      <c r="BC1455" s="642"/>
      <c r="BD1455" s="640"/>
      <c r="BE1455" s="642"/>
      <c r="BF1455" s="640"/>
      <c r="BG1455" s="642"/>
      <c r="BH1455" s="640"/>
      <c r="BI1455" s="642"/>
      <c r="BJ1455" s="640"/>
      <c r="BK1455" s="642"/>
      <c r="BL1455" s="640"/>
      <c r="BM1455" s="642"/>
      <c r="BN1455" s="640"/>
      <c r="BO1455" s="642"/>
      <c r="BP1455" s="640"/>
      <c r="BQ1455" s="642"/>
      <c r="BR1455" s="640"/>
      <c r="BS1455" s="642"/>
      <c r="BT1455" s="640"/>
      <c r="BU1455" s="642"/>
      <c r="BV1455" s="643"/>
      <c r="BW1455" s="644"/>
      <c r="BX1455" s="776"/>
      <c r="BY1455" s="644"/>
      <c r="BZ1455" s="645"/>
      <c r="CA1455" s="338"/>
      <c r="CB1455" s="338"/>
      <c r="CC1455" s="338"/>
      <c r="CD1455" s="338"/>
      <c r="CE1455" s="338"/>
      <c r="CF1455" s="338"/>
    </row>
    <row r="1456" ht="15.75" customHeight="1">
      <c r="A1456" s="338"/>
      <c r="B1456" s="338"/>
      <c r="C1456" s="338"/>
      <c r="D1456" s="338"/>
      <c r="E1456" s="338"/>
      <c r="F1456" s="346"/>
      <c r="G1456" s="773">
        <f t="shared" ref="G1456:H1456" si="1283">L1456+N1456+P1456+R1456+T1456+V1456+X1456+Z1456+AB1456+AD1456+AF1456+AH1456+AJ1456+AL1456+AN1456+AP1456+AR1456+AT1456+AV1456+AX1456+AZ1456+BB1456+BD1456+BF1456+BH1456+BJ1456+BL1456+BN1456+BP1456+BR1456+BT1456</f>
        <v>0</v>
      </c>
      <c r="H1456" s="671">
        <f t="shared" si="1283"/>
        <v>0</v>
      </c>
      <c r="I1456" s="774">
        <f t="shared" si="1027"/>
        <v>0</v>
      </c>
      <c r="J1456" s="1193"/>
      <c r="K1456" s="407">
        <f t="shared" si="1028"/>
        <v>0</v>
      </c>
      <c r="L1456" s="640"/>
      <c r="M1456" s="642"/>
      <c r="N1456" s="640"/>
      <c r="O1456" s="642"/>
      <c r="P1456" s="640"/>
      <c r="Q1456" s="642"/>
      <c r="R1456" s="640"/>
      <c r="S1456" s="642"/>
      <c r="T1456" s="640"/>
      <c r="U1456" s="642"/>
      <c r="V1456" s="640"/>
      <c r="W1456" s="642"/>
      <c r="X1456" s="640"/>
      <c r="Y1456" s="642"/>
      <c r="Z1456" s="640"/>
      <c r="AA1456" s="642"/>
      <c r="AB1456" s="640"/>
      <c r="AC1456" s="642"/>
      <c r="AD1456" s="640"/>
      <c r="AE1456" s="642"/>
      <c r="AF1456" s="640"/>
      <c r="AG1456" s="642"/>
      <c r="AH1456" s="640"/>
      <c r="AI1456" s="642"/>
      <c r="AJ1456" s="640"/>
      <c r="AK1456" s="642"/>
      <c r="AL1456" s="640"/>
      <c r="AM1456" s="642"/>
      <c r="AN1456" s="640"/>
      <c r="AO1456" s="642"/>
      <c r="AP1456" s="646"/>
      <c r="AQ1456" s="642"/>
      <c r="AR1456" s="640"/>
      <c r="AS1456" s="642"/>
      <c r="AT1456" s="640"/>
      <c r="AU1456" s="642"/>
      <c r="AV1456" s="640"/>
      <c r="AW1456" s="642"/>
      <c r="AX1456" s="640"/>
      <c r="AY1456" s="642"/>
      <c r="AZ1456" s="640"/>
      <c r="BA1456" s="642"/>
      <c r="BB1456" s="640"/>
      <c r="BC1456" s="642"/>
      <c r="BD1456" s="640"/>
      <c r="BE1456" s="642"/>
      <c r="BF1456" s="640"/>
      <c r="BG1456" s="642"/>
      <c r="BH1456" s="640"/>
      <c r="BI1456" s="642"/>
      <c r="BJ1456" s="640"/>
      <c r="BK1456" s="642"/>
      <c r="BL1456" s="640"/>
      <c r="BM1456" s="642"/>
      <c r="BN1456" s="640"/>
      <c r="BO1456" s="642"/>
      <c r="BP1456" s="640"/>
      <c r="BQ1456" s="642"/>
      <c r="BR1456" s="640"/>
      <c r="BS1456" s="642"/>
      <c r="BT1456" s="640"/>
      <c r="BU1456" s="642"/>
      <c r="BV1456" s="643"/>
      <c r="BW1456" s="644"/>
      <c r="BX1456" s="776"/>
      <c r="BY1456" s="644"/>
      <c r="BZ1456" s="645"/>
      <c r="CA1456" s="338"/>
      <c r="CB1456" s="338"/>
      <c r="CC1456" s="338"/>
      <c r="CD1456" s="338"/>
      <c r="CE1456" s="338"/>
      <c r="CF1456" s="338"/>
    </row>
    <row r="1457" ht="15.75" customHeight="1">
      <c r="A1457" s="338"/>
      <c r="B1457" s="338"/>
      <c r="C1457" s="338"/>
      <c r="D1457" s="338"/>
      <c r="E1457" s="338"/>
      <c r="F1457" s="346"/>
      <c r="G1457" s="1215"/>
      <c r="H1457" s="1216"/>
      <c r="I1457" s="534"/>
      <c r="J1457" s="1193"/>
      <c r="K1457" s="398"/>
      <c r="L1457" s="338"/>
      <c r="M1457" s="338"/>
      <c r="N1457" s="338"/>
      <c r="O1457" s="338"/>
      <c r="P1457" s="338"/>
      <c r="Q1457" s="338"/>
      <c r="R1457" s="338"/>
      <c r="S1457" s="338"/>
      <c r="T1457" s="338"/>
      <c r="U1457" s="338"/>
      <c r="V1457" s="338"/>
      <c r="W1457" s="338"/>
      <c r="X1457" s="338"/>
      <c r="Y1457" s="338"/>
      <c r="Z1457" s="338"/>
      <c r="AA1457" s="338"/>
      <c r="AB1457" s="338"/>
      <c r="AC1457" s="338"/>
      <c r="AD1457" s="338"/>
      <c r="AE1457" s="338"/>
      <c r="AF1457" s="338"/>
      <c r="AG1457" s="338"/>
      <c r="AH1457" s="338"/>
      <c r="AI1457" s="338"/>
      <c r="AJ1457" s="338"/>
      <c r="AK1457" s="338"/>
      <c r="AL1457" s="338"/>
      <c r="AM1457" s="338"/>
      <c r="AN1457" s="338"/>
      <c r="AO1457" s="338"/>
      <c r="AP1457" s="338"/>
      <c r="AQ1457" s="338"/>
      <c r="AR1457" s="338"/>
      <c r="AS1457" s="338"/>
      <c r="AT1457" s="338"/>
      <c r="AU1457" s="338"/>
      <c r="AV1457" s="338"/>
      <c r="AW1457" s="338"/>
      <c r="AX1457" s="338"/>
      <c r="AY1457" s="338"/>
      <c r="AZ1457" s="338"/>
      <c r="BA1457" s="338"/>
      <c r="BB1457" s="338"/>
      <c r="BC1457" s="338"/>
      <c r="BD1457" s="338"/>
      <c r="BE1457" s="338"/>
      <c r="BF1457" s="338"/>
      <c r="BG1457" s="338"/>
      <c r="BH1457" s="338"/>
      <c r="BI1457" s="338"/>
      <c r="BJ1457" s="338"/>
      <c r="BK1457" s="338"/>
      <c r="BL1457" s="338"/>
      <c r="BM1457" s="338"/>
      <c r="BN1457" s="338"/>
      <c r="BO1457" s="338"/>
      <c r="BP1457" s="338"/>
      <c r="BQ1457" s="338"/>
      <c r="BR1457" s="338"/>
      <c r="BS1457" s="338"/>
      <c r="BT1457" s="338"/>
      <c r="BU1457" s="338"/>
      <c r="BV1457" s="343"/>
      <c r="BW1457" s="343"/>
      <c r="BX1457" s="1217"/>
      <c r="BY1457" s="343"/>
      <c r="BZ1457" s="338"/>
      <c r="CA1457" s="338"/>
      <c r="CB1457" s="338"/>
      <c r="CC1457" s="338"/>
      <c r="CD1457" s="338"/>
      <c r="CE1457" s="338"/>
      <c r="CF1457" s="338"/>
    </row>
    <row r="1458" ht="15.75" customHeight="1">
      <c r="A1458" s="338"/>
      <c r="B1458" s="338"/>
      <c r="C1458" s="338"/>
      <c r="D1458" s="338"/>
      <c r="E1458" s="338"/>
      <c r="F1458" s="346"/>
      <c r="G1458" s="1215"/>
      <c r="H1458" s="1216"/>
      <c r="I1458" s="534"/>
      <c r="J1458" s="1193"/>
      <c r="K1458" s="398"/>
      <c r="L1458" s="338"/>
      <c r="M1458" s="338"/>
      <c r="N1458" s="338"/>
      <c r="O1458" s="338"/>
      <c r="P1458" s="338"/>
      <c r="Q1458" s="338"/>
      <c r="R1458" s="338"/>
      <c r="S1458" s="338"/>
      <c r="T1458" s="338"/>
      <c r="U1458" s="338"/>
      <c r="V1458" s="338"/>
      <c r="W1458" s="338"/>
      <c r="X1458" s="338"/>
      <c r="Y1458" s="338"/>
      <c r="Z1458" s="338"/>
      <c r="AA1458" s="338"/>
      <c r="AB1458" s="338"/>
      <c r="AC1458" s="338"/>
      <c r="AD1458" s="338"/>
      <c r="AE1458" s="338"/>
      <c r="AF1458" s="338"/>
      <c r="AG1458" s="338"/>
      <c r="AH1458" s="338"/>
      <c r="AI1458" s="338"/>
      <c r="AJ1458" s="338"/>
      <c r="AK1458" s="338"/>
      <c r="AL1458" s="338"/>
      <c r="AM1458" s="338"/>
      <c r="AN1458" s="338"/>
      <c r="AO1458" s="338"/>
      <c r="AP1458" s="338"/>
      <c r="AQ1458" s="338"/>
      <c r="AR1458" s="338"/>
      <c r="AS1458" s="338"/>
      <c r="AT1458" s="338"/>
      <c r="AU1458" s="338"/>
      <c r="AV1458" s="338"/>
      <c r="AW1458" s="338"/>
      <c r="AX1458" s="338"/>
      <c r="AY1458" s="338"/>
      <c r="AZ1458" s="338"/>
      <c r="BA1458" s="338"/>
      <c r="BB1458" s="338"/>
      <c r="BC1458" s="338"/>
      <c r="BD1458" s="338"/>
      <c r="BE1458" s="338"/>
      <c r="BF1458" s="338"/>
      <c r="BG1458" s="338"/>
      <c r="BH1458" s="338"/>
      <c r="BI1458" s="338"/>
      <c r="BJ1458" s="338"/>
      <c r="BK1458" s="338"/>
      <c r="BL1458" s="338"/>
      <c r="BM1458" s="338"/>
      <c r="BN1458" s="338"/>
      <c r="BO1458" s="338"/>
      <c r="BP1458" s="338"/>
      <c r="BQ1458" s="338"/>
      <c r="BR1458" s="338"/>
      <c r="BS1458" s="338"/>
      <c r="BT1458" s="338"/>
      <c r="BU1458" s="338"/>
      <c r="BV1458" s="343"/>
      <c r="BW1458" s="343"/>
      <c r="BX1458" s="1217"/>
      <c r="BY1458" s="343"/>
      <c r="BZ1458" s="338"/>
      <c r="CA1458" s="338"/>
      <c r="CB1458" s="338"/>
      <c r="CC1458" s="338"/>
      <c r="CD1458" s="338"/>
      <c r="CE1458" s="338"/>
      <c r="CF1458" s="338"/>
    </row>
    <row r="1459" ht="15.75" customHeight="1">
      <c r="A1459" s="338"/>
      <c r="B1459" s="338"/>
      <c r="C1459" s="338"/>
      <c r="D1459" s="338"/>
      <c r="E1459" s="338"/>
      <c r="F1459" s="346"/>
      <c r="G1459" s="1215"/>
      <c r="H1459" s="1216"/>
      <c r="I1459" s="534"/>
      <c r="J1459" s="1193"/>
      <c r="K1459" s="398"/>
      <c r="L1459" s="338"/>
      <c r="M1459" s="338"/>
      <c r="N1459" s="338"/>
      <c r="O1459" s="338"/>
      <c r="P1459" s="338"/>
      <c r="Q1459" s="338"/>
      <c r="R1459" s="338"/>
      <c r="S1459" s="338"/>
      <c r="T1459" s="338"/>
      <c r="U1459" s="338"/>
      <c r="V1459" s="338"/>
      <c r="W1459" s="338"/>
      <c r="X1459" s="338"/>
      <c r="Y1459" s="338"/>
      <c r="Z1459" s="338"/>
      <c r="AA1459" s="338"/>
      <c r="AB1459" s="338"/>
      <c r="AC1459" s="338"/>
      <c r="AD1459" s="338"/>
      <c r="AE1459" s="338"/>
      <c r="AF1459" s="338"/>
      <c r="AG1459" s="338"/>
      <c r="AH1459" s="338"/>
      <c r="AI1459" s="338"/>
      <c r="AJ1459" s="338"/>
      <c r="AK1459" s="338"/>
      <c r="AL1459" s="338"/>
      <c r="AM1459" s="338"/>
      <c r="AN1459" s="338"/>
      <c r="AO1459" s="338"/>
      <c r="AP1459" s="338"/>
      <c r="AQ1459" s="338"/>
      <c r="AR1459" s="338"/>
      <c r="AS1459" s="338"/>
      <c r="AT1459" s="338"/>
      <c r="AU1459" s="338"/>
      <c r="AV1459" s="338"/>
      <c r="AW1459" s="338"/>
      <c r="AX1459" s="338"/>
      <c r="AY1459" s="338"/>
      <c r="AZ1459" s="338"/>
      <c r="BA1459" s="338"/>
      <c r="BB1459" s="338"/>
      <c r="BC1459" s="338"/>
      <c r="BD1459" s="338"/>
      <c r="BE1459" s="338"/>
      <c r="BF1459" s="338"/>
      <c r="BG1459" s="338"/>
      <c r="BH1459" s="338"/>
      <c r="BI1459" s="338"/>
      <c r="BJ1459" s="338"/>
      <c r="BK1459" s="338"/>
      <c r="BL1459" s="338"/>
      <c r="BM1459" s="338"/>
      <c r="BN1459" s="338"/>
      <c r="BO1459" s="338"/>
      <c r="BP1459" s="338"/>
      <c r="BQ1459" s="338"/>
      <c r="BR1459" s="338"/>
      <c r="BS1459" s="338"/>
      <c r="BT1459" s="338"/>
      <c r="BU1459" s="338"/>
      <c r="BV1459" s="343"/>
      <c r="BW1459" s="343"/>
      <c r="BX1459" s="1217"/>
      <c r="BY1459" s="343"/>
      <c r="BZ1459" s="338"/>
      <c r="CA1459" s="338"/>
      <c r="CB1459" s="338"/>
      <c r="CC1459" s="338"/>
      <c r="CD1459" s="338"/>
      <c r="CE1459" s="338"/>
      <c r="CF1459" s="338"/>
    </row>
    <row r="1460" ht="15.75" customHeight="1">
      <c r="A1460" s="338"/>
      <c r="B1460" s="338"/>
      <c r="C1460" s="338"/>
      <c r="D1460" s="338"/>
      <c r="E1460" s="338"/>
      <c r="F1460" s="346"/>
      <c r="G1460" s="1215"/>
      <c r="H1460" s="1216"/>
      <c r="I1460" s="534"/>
      <c r="J1460" s="1193"/>
      <c r="K1460" s="398"/>
      <c r="L1460" s="338"/>
      <c r="M1460" s="338"/>
      <c r="N1460" s="338"/>
      <c r="O1460" s="338"/>
      <c r="P1460" s="338"/>
      <c r="Q1460" s="338"/>
      <c r="R1460" s="338"/>
      <c r="S1460" s="338"/>
      <c r="T1460" s="338"/>
      <c r="U1460" s="338"/>
      <c r="V1460" s="338"/>
      <c r="W1460" s="338"/>
      <c r="X1460" s="338"/>
      <c r="Y1460" s="338"/>
      <c r="Z1460" s="338"/>
      <c r="AA1460" s="338"/>
      <c r="AB1460" s="338"/>
      <c r="AC1460" s="338"/>
      <c r="AD1460" s="338"/>
      <c r="AE1460" s="338"/>
      <c r="AF1460" s="338"/>
      <c r="AG1460" s="338"/>
      <c r="AH1460" s="338"/>
      <c r="AI1460" s="338"/>
      <c r="AJ1460" s="338"/>
      <c r="AK1460" s="338"/>
      <c r="AL1460" s="338"/>
      <c r="AM1460" s="338"/>
      <c r="AN1460" s="338"/>
      <c r="AO1460" s="338"/>
      <c r="AP1460" s="338"/>
      <c r="AQ1460" s="338"/>
      <c r="AR1460" s="338"/>
      <c r="AS1460" s="338"/>
      <c r="AT1460" s="338"/>
      <c r="AU1460" s="338"/>
      <c r="AV1460" s="338"/>
      <c r="AW1460" s="338"/>
      <c r="AX1460" s="338"/>
      <c r="AY1460" s="338"/>
      <c r="AZ1460" s="338"/>
      <c r="BA1460" s="338"/>
      <c r="BB1460" s="338"/>
      <c r="BC1460" s="338"/>
      <c r="BD1460" s="338"/>
      <c r="BE1460" s="338"/>
      <c r="BF1460" s="338"/>
      <c r="BG1460" s="338"/>
      <c r="BH1460" s="338"/>
      <c r="BI1460" s="338"/>
      <c r="BJ1460" s="338"/>
      <c r="BK1460" s="338"/>
      <c r="BL1460" s="338"/>
      <c r="BM1460" s="338"/>
      <c r="BN1460" s="338"/>
      <c r="BO1460" s="338"/>
      <c r="BP1460" s="338"/>
      <c r="BQ1460" s="338"/>
      <c r="BR1460" s="338"/>
      <c r="BS1460" s="338"/>
      <c r="BT1460" s="338"/>
      <c r="BU1460" s="338"/>
      <c r="BV1460" s="343"/>
      <c r="BW1460" s="343"/>
      <c r="BX1460" s="1217"/>
      <c r="BY1460" s="343"/>
      <c r="BZ1460" s="338"/>
      <c r="CA1460" s="338"/>
      <c r="CB1460" s="338"/>
      <c r="CC1460" s="338"/>
      <c r="CD1460" s="338"/>
      <c r="CE1460" s="338"/>
      <c r="CF1460" s="338"/>
    </row>
    <row r="1461" ht="15.75" customHeight="1">
      <c r="A1461" s="338"/>
      <c r="B1461" s="338"/>
      <c r="C1461" s="338"/>
      <c r="D1461" s="338"/>
      <c r="E1461" s="338"/>
      <c r="F1461" s="346"/>
      <c r="G1461" s="1215"/>
      <c r="H1461" s="1216"/>
      <c r="I1461" s="534"/>
      <c r="J1461" s="1193"/>
      <c r="K1461" s="398"/>
      <c r="L1461" s="338"/>
      <c r="M1461" s="338"/>
      <c r="N1461" s="338"/>
      <c r="O1461" s="338"/>
      <c r="P1461" s="338"/>
      <c r="Q1461" s="338"/>
      <c r="R1461" s="338"/>
      <c r="S1461" s="338"/>
      <c r="T1461" s="338"/>
      <c r="U1461" s="338"/>
      <c r="V1461" s="338"/>
      <c r="W1461" s="338"/>
      <c r="X1461" s="338"/>
      <c r="Y1461" s="338"/>
      <c r="Z1461" s="338"/>
      <c r="AA1461" s="338"/>
      <c r="AB1461" s="338"/>
      <c r="AC1461" s="338"/>
      <c r="AD1461" s="338"/>
      <c r="AE1461" s="338"/>
      <c r="AF1461" s="338"/>
      <c r="AG1461" s="338"/>
      <c r="AH1461" s="338"/>
      <c r="AI1461" s="338"/>
      <c r="AJ1461" s="338"/>
      <c r="AK1461" s="338"/>
      <c r="AL1461" s="338"/>
      <c r="AM1461" s="338"/>
      <c r="AN1461" s="338"/>
      <c r="AO1461" s="338"/>
      <c r="AP1461" s="338"/>
      <c r="AQ1461" s="338"/>
      <c r="AR1461" s="338"/>
      <c r="AS1461" s="338"/>
      <c r="AT1461" s="338"/>
      <c r="AU1461" s="338"/>
      <c r="AV1461" s="338"/>
      <c r="AW1461" s="338"/>
      <c r="AX1461" s="338"/>
      <c r="AY1461" s="338"/>
      <c r="AZ1461" s="338"/>
      <c r="BA1461" s="338"/>
      <c r="BB1461" s="338"/>
      <c r="BC1461" s="338"/>
      <c r="BD1461" s="338"/>
      <c r="BE1461" s="338"/>
      <c r="BF1461" s="338"/>
      <c r="BG1461" s="338"/>
      <c r="BH1461" s="338"/>
      <c r="BI1461" s="338"/>
      <c r="BJ1461" s="338"/>
      <c r="BK1461" s="338"/>
      <c r="BL1461" s="338"/>
      <c r="BM1461" s="338"/>
      <c r="BN1461" s="338"/>
      <c r="BO1461" s="338"/>
      <c r="BP1461" s="338"/>
      <c r="BQ1461" s="338"/>
      <c r="BR1461" s="338"/>
      <c r="BS1461" s="338"/>
      <c r="BT1461" s="338"/>
      <c r="BU1461" s="338"/>
      <c r="BV1461" s="343"/>
      <c r="BW1461" s="343"/>
      <c r="BX1461" s="1217"/>
      <c r="BY1461" s="343"/>
      <c r="BZ1461" s="338"/>
      <c r="CA1461" s="338"/>
      <c r="CB1461" s="338"/>
      <c r="CC1461" s="338"/>
      <c r="CD1461" s="338"/>
      <c r="CE1461" s="338"/>
      <c r="CF1461" s="338"/>
    </row>
    <row r="1462" ht="15.75" customHeight="1">
      <c r="A1462" s="338"/>
      <c r="B1462" s="338"/>
      <c r="C1462" s="338"/>
      <c r="D1462" s="338"/>
      <c r="E1462" s="338"/>
      <c r="F1462" s="346"/>
      <c r="G1462" s="1215"/>
      <c r="H1462" s="1216"/>
      <c r="I1462" s="534"/>
      <c r="J1462" s="1193"/>
      <c r="K1462" s="398"/>
      <c r="L1462" s="338"/>
      <c r="M1462" s="338"/>
      <c r="N1462" s="338"/>
      <c r="O1462" s="338"/>
      <c r="P1462" s="338"/>
      <c r="Q1462" s="338"/>
      <c r="R1462" s="338"/>
      <c r="S1462" s="338"/>
      <c r="T1462" s="338"/>
      <c r="U1462" s="338"/>
      <c r="V1462" s="338"/>
      <c r="W1462" s="338"/>
      <c r="X1462" s="338"/>
      <c r="Y1462" s="338"/>
      <c r="Z1462" s="338"/>
      <c r="AA1462" s="338"/>
      <c r="AB1462" s="338"/>
      <c r="AC1462" s="338"/>
      <c r="AD1462" s="338"/>
      <c r="AE1462" s="338"/>
      <c r="AF1462" s="338"/>
      <c r="AG1462" s="338"/>
      <c r="AH1462" s="338"/>
      <c r="AI1462" s="338"/>
      <c r="AJ1462" s="338"/>
      <c r="AK1462" s="338"/>
      <c r="AL1462" s="338"/>
      <c r="AM1462" s="338"/>
      <c r="AN1462" s="338"/>
      <c r="AO1462" s="338"/>
      <c r="AP1462" s="338"/>
      <c r="AQ1462" s="338"/>
      <c r="AR1462" s="338"/>
      <c r="AS1462" s="338"/>
      <c r="AT1462" s="338"/>
      <c r="AU1462" s="338"/>
      <c r="AV1462" s="338"/>
      <c r="AW1462" s="338"/>
      <c r="AX1462" s="338"/>
      <c r="AY1462" s="338"/>
      <c r="AZ1462" s="338"/>
      <c r="BA1462" s="338"/>
      <c r="BB1462" s="338"/>
      <c r="BC1462" s="338"/>
      <c r="BD1462" s="338"/>
      <c r="BE1462" s="338"/>
      <c r="BF1462" s="338"/>
      <c r="BG1462" s="338"/>
      <c r="BH1462" s="338"/>
      <c r="BI1462" s="338"/>
      <c r="BJ1462" s="338"/>
      <c r="BK1462" s="338"/>
      <c r="BL1462" s="338"/>
      <c r="BM1462" s="338"/>
      <c r="BN1462" s="338"/>
      <c r="BO1462" s="338"/>
      <c r="BP1462" s="338"/>
      <c r="BQ1462" s="338"/>
      <c r="BR1462" s="338"/>
      <c r="BS1462" s="338"/>
      <c r="BT1462" s="338"/>
      <c r="BU1462" s="338"/>
      <c r="BV1462" s="343"/>
      <c r="BW1462" s="343"/>
      <c r="BX1462" s="1217"/>
      <c r="BY1462" s="343"/>
      <c r="BZ1462" s="338"/>
      <c r="CA1462" s="338"/>
      <c r="CB1462" s="338"/>
      <c r="CC1462" s="338"/>
      <c r="CD1462" s="338"/>
      <c r="CE1462" s="338"/>
      <c r="CF1462" s="338"/>
    </row>
    <row r="1463" ht="15.75" customHeight="1">
      <c r="A1463" s="338"/>
      <c r="B1463" s="338"/>
      <c r="C1463" s="338"/>
      <c r="D1463" s="338"/>
      <c r="E1463" s="338"/>
      <c r="F1463" s="346"/>
      <c r="G1463" s="1215"/>
      <c r="H1463" s="1216"/>
      <c r="I1463" s="534"/>
      <c r="J1463" s="1193"/>
      <c r="K1463" s="398"/>
      <c r="L1463" s="338"/>
      <c r="M1463" s="338"/>
      <c r="N1463" s="338"/>
      <c r="O1463" s="338"/>
      <c r="P1463" s="338"/>
      <c r="Q1463" s="338"/>
      <c r="R1463" s="338"/>
      <c r="S1463" s="338"/>
      <c r="T1463" s="338"/>
      <c r="U1463" s="338"/>
      <c r="V1463" s="338"/>
      <c r="W1463" s="338"/>
      <c r="X1463" s="338"/>
      <c r="Y1463" s="338"/>
      <c r="Z1463" s="338"/>
      <c r="AA1463" s="338"/>
      <c r="AB1463" s="338"/>
      <c r="AC1463" s="338"/>
      <c r="AD1463" s="338"/>
      <c r="AE1463" s="338"/>
      <c r="AF1463" s="338"/>
      <c r="AG1463" s="338"/>
      <c r="AH1463" s="338"/>
      <c r="AI1463" s="338"/>
      <c r="AJ1463" s="338"/>
      <c r="AK1463" s="338"/>
      <c r="AL1463" s="338"/>
      <c r="AM1463" s="338"/>
      <c r="AN1463" s="338"/>
      <c r="AO1463" s="338"/>
      <c r="AP1463" s="338"/>
      <c r="AQ1463" s="338"/>
      <c r="AR1463" s="338"/>
      <c r="AS1463" s="338"/>
      <c r="AT1463" s="338"/>
      <c r="AU1463" s="338"/>
      <c r="AV1463" s="338"/>
      <c r="AW1463" s="338"/>
      <c r="AX1463" s="338"/>
      <c r="AY1463" s="338"/>
      <c r="AZ1463" s="338"/>
      <c r="BA1463" s="338"/>
      <c r="BB1463" s="338"/>
      <c r="BC1463" s="338"/>
      <c r="BD1463" s="338"/>
      <c r="BE1463" s="338"/>
      <c r="BF1463" s="338"/>
      <c r="BG1463" s="338"/>
      <c r="BH1463" s="338"/>
      <c r="BI1463" s="338"/>
      <c r="BJ1463" s="338"/>
      <c r="BK1463" s="338"/>
      <c r="BL1463" s="338"/>
      <c r="BM1463" s="338"/>
      <c r="BN1463" s="338"/>
      <c r="BO1463" s="338"/>
      <c r="BP1463" s="338"/>
      <c r="BQ1463" s="338"/>
      <c r="BR1463" s="338"/>
      <c r="BS1463" s="338"/>
      <c r="BT1463" s="338"/>
      <c r="BU1463" s="338"/>
      <c r="BV1463" s="343"/>
      <c r="BW1463" s="343"/>
      <c r="BX1463" s="1217"/>
      <c r="BY1463" s="343"/>
      <c r="BZ1463" s="338"/>
      <c r="CA1463" s="338"/>
      <c r="CB1463" s="338"/>
      <c r="CC1463" s="338"/>
      <c r="CD1463" s="338"/>
      <c r="CE1463" s="338"/>
      <c r="CF1463" s="338"/>
    </row>
    <row r="1464" ht="15.75" customHeight="1">
      <c r="A1464" s="338"/>
      <c r="B1464" s="338"/>
      <c r="C1464" s="338"/>
      <c r="D1464" s="338"/>
      <c r="E1464" s="338"/>
      <c r="F1464" s="346"/>
      <c r="G1464" s="1215"/>
      <c r="H1464" s="1216"/>
      <c r="I1464" s="534"/>
      <c r="J1464" s="1193"/>
      <c r="K1464" s="398"/>
      <c r="L1464" s="338"/>
      <c r="M1464" s="338"/>
      <c r="N1464" s="338"/>
      <c r="O1464" s="338"/>
      <c r="P1464" s="338"/>
      <c r="Q1464" s="338"/>
      <c r="R1464" s="338"/>
      <c r="S1464" s="338"/>
      <c r="T1464" s="338"/>
      <c r="U1464" s="338"/>
      <c r="V1464" s="338"/>
      <c r="W1464" s="338"/>
      <c r="X1464" s="338"/>
      <c r="Y1464" s="338"/>
      <c r="Z1464" s="338"/>
      <c r="AA1464" s="338"/>
      <c r="AB1464" s="338"/>
      <c r="AC1464" s="338"/>
      <c r="AD1464" s="338"/>
      <c r="AE1464" s="338"/>
      <c r="AF1464" s="338"/>
      <c r="AG1464" s="338"/>
      <c r="AH1464" s="338"/>
      <c r="AI1464" s="338"/>
      <c r="AJ1464" s="338"/>
      <c r="AK1464" s="338"/>
      <c r="AL1464" s="338"/>
      <c r="AM1464" s="338"/>
      <c r="AN1464" s="338"/>
      <c r="AO1464" s="338"/>
      <c r="AP1464" s="338"/>
      <c r="AQ1464" s="338"/>
      <c r="AR1464" s="338"/>
      <c r="AS1464" s="338"/>
      <c r="AT1464" s="338"/>
      <c r="AU1464" s="338"/>
      <c r="AV1464" s="338"/>
      <c r="AW1464" s="338"/>
      <c r="AX1464" s="338"/>
      <c r="AY1464" s="338"/>
      <c r="AZ1464" s="338"/>
      <c r="BA1464" s="338"/>
      <c r="BB1464" s="338"/>
      <c r="BC1464" s="338"/>
      <c r="BD1464" s="338"/>
      <c r="BE1464" s="338"/>
      <c r="BF1464" s="338"/>
      <c r="BG1464" s="338"/>
      <c r="BH1464" s="338"/>
      <c r="BI1464" s="338"/>
      <c r="BJ1464" s="338"/>
      <c r="BK1464" s="338"/>
      <c r="BL1464" s="338"/>
      <c r="BM1464" s="338"/>
      <c r="BN1464" s="338"/>
      <c r="BO1464" s="338"/>
      <c r="BP1464" s="338"/>
      <c r="BQ1464" s="338"/>
      <c r="BR1464" s="338"/>
      <c r="BS1464" s="338"/>
      <c r="BT1464" s="338"/>
      <c r="BU1464" s="338"/>
      <c r="BV1464" s="343"/>
      <c r="BW1464" s="343"/>
      <c r="BX1464" s="1217"/>
      <c r="BY1464" s="343"/>
      <c r="BZ1464" s="338"/>
      <c r="CA1464" s="338"/>
      <c r="CB1464" s="338"/>
      <c r="CC1464" s="338"/>
      <c r="CD1464" s="338"/>
      <c r="CE1464" s="338"/>
      <c r="CF1464" s="338"/>
    </row>
    <row r="1465" ht="15.75" customHeight="1">
      <c r="A1465" s="338"/>
      <c r="B1465" s="338"/>
      <c r="C1465" s="338"/>
      <c r="D1465" s="338"/>
      <c r="E1465" s="338"/>
      <c r="F1465" s="346"/>
      <c r="G1465" s="1215"/>
      <c r="H1465" s="1216"/>
      <c r="I1465" s="534"/>
      <c r="J1465" s="1193"/>
      <c r="K1465" s="398"/>
      <c r="L1465" s="338"/>
      <c r="M1465" s="338"/>
      <c r="N1465" s="338"/>
      <c r="O1465" s="338"/>
      <c r="P1465" s="338"/>
      <c r="Q1465" s="338"/>
      <c r="R1465" s="338"/>
      <c r="S1465" s="338"/>
      <c r="T1465" s="338"/>
      <c r="U1465" s="338"/>
      <c r="V1465" s="338"/>
      <c r="W1465" s="338"/>
      <c r="X1465" s="338"/>
      <c r="Y1465" s="338"/>
      <c r="Z1465" s="338"/>
      <c r="AA1465" s="338"/>
      <c r="AB1465" s="338"/>
      <c r="AC1465" s="338"/>
      <c r="AD1465" s="338"/>
      <c r="AE1465" s="338"/>
      <c r="AF1465" s="338"/>
      <c r="AG1465" s="338"/>
      <c r="AH1465" s="338"/>
      <c r="AI1465" s="338"/>
      <c r="AJ1465" s="338"/>
      <c r="AK1465" s="338"/>
      <c r="AL1465" s="338"/>
      <c r="AM1465" s="338"/>
      <c r="AN1465" s="338"/>
      <c r="AO1465" s="338"/>
      <c r="AP1465" s="338"/>
      <c r="AQ1465" s="338"/>
      <c r="AR1465" s="338"/>
      <c r="AS1465" s="338"/>
      <c r="AT1465" s="338"/>
      <c r="AU1465" s="338"/>
      <c r="AV1465" s="338"/>
      <c r="AW1465" s="338"/>
      <c r="AX1465" s="338"/>
      <c r="AY1465" s="338"/>
      <c r="AZ1465" s="338"/>
      <c r="BA1465" s="338"/>
      <c r="BB1465" s="338"/>
      <c r="BC1465" s="338"/>
      <c r="BD1465" s="338"/>
      <c r="BE1465" s="338"/>
      <c r="BF1465" s="338"/>
      <c r="BG1465" s="338"/>
      <c r="BH1465" s="338"/>
      <c r="BI1465" s="338"/>
      <c r="BJ1465" s="338"/>
      <c r="BK1465" s="338"/>
      <c r="BL1465" s="338"/>
      <c r="BM1465" s="338"/>
      <c r="BN1465" s="338"/>
      <c r="BO1465" s="338"/>
      <c r="BP1465" s="338"/>
      <c r="BQ1465" s="338"/>
      <c r="BR1465" s="338"/>
      <c r="BS1465" s="338"/>
      <c r="BT1465" s="338"/>
      <c r="BU1465" s="338"/>
      <c r="BV1465" s="343"/>
      <c r="BW1465" s="343"/>
      <c r="BX1465" s="1217"/>
      <c r="BY1465" s="343"/>
      <c r="BZ1465" s="338"/>
      <c r="CA1465" s="338"/>
      <c r="CB1465" s="338"/>
      <c r="CC1465" s="338"/>
      <c r="CD1465" s="338"/>
      <c r="CE1465" s="338"/>
      <c r="CF1465" s="338"/>
    </row>
    <row r="1466" ht="15.75" customHeight="1">
      <c r="A1466" s="338"/>
      <c r="B1466" s="338"/>
      <c r="C1466" s="338"/>
      <c r="D1466" s="338"/>
      <c r="E1466" s="338"/>
      <c r="F1466" s="346"/>
      <c r="G1466" s="1215"/>
      <c r="H1466" s="1216"/>
      <c r="I1466" s="534"/>
      <c r="J1466" s="1193"/>
      <c r="K1466" s="398"/>
      <c r="L1466" s="338"/>
      <c r="M1466" s="338"/>
      <c r="N1466" s="338"/>
      <c r="O1466" s="338"/>
      <c r="P1466" s="338"/>
      <c r="Q1466" s="338"/>
      <c r="R1466" s="338"/>
      <c r="S1466" s="338"/>
      <c r="T1466" s="338"/>
      <c r="U1466" s="338"/>
      <c r="V1466" s="338"/>
      <c r="W1466" s="338"/>
      <c r="X1466" s="338"/>
      <c r="Y1466" s="338"/>
      <c r="Z1466" s="338"/>
      <c r="AA1466" s="338"/>
      <c r="AB1466" s="338"/>
      <c r="AC1466" s="338"/>
      <c r="AD1466" s="338"/>
      <c r="AE1466" s="338"/>
      <c r="AF1466" s="338"/>
      <c r="AG1466" s="338"/>
      <c r="AH1466" s="338"/>
      <c r="AI1466" s="338"/>
      <c r="AJ1466" s="338"/>
      <c r="AK1466" s="338"/>
      <c r="AL1466" s="338"/>
      <c r="AM1466" s="338"/>
      <c r="AN1466" s="338"/>
      <c r="AO1466" s="338"/>
      <c r="AP1466" s="338"/>
      <c r="AQ1466" s="338"/>
      <c r="AR1466" s="338"/>
      <c r="AS1466" s="338"/>
      <c r="AT1466" s="338"/>
      <c r="AU1466" s="338"/>
      <c r="AV1466" s="338"/>
      <c r="AW1466" s="338"/>
      <c r="AX1466" s="338"/>
      <c r="AY1466" s="338"/>
      <c r="AZ1466" s="338"/>
      <c r="BA1466" s="338"/>
      <c r="BB1466" s="338"/>
      <c r="BC1466" s="338"/>
      <c r="BD1466" s="338"/>
      <c r="BE1466" s="338"/>
      <c r="BF1466" s="338"/>
      <c r="BG1466" s="338"/>
      <c r="BH1466" s="338"/>
      <c r="BI1466" s="338"/>
      <c r="BJ1466" s="338"/>
      <c r="BK1466" s="338"/>
      <c r="BL1466" s="338"/>
      <c r="BM1466" s="338"/>
      <c r="BN1466" s="338"/>
      <c r="BO1466" s="338"/>
      <c r="BP1466" s="338"/>
      <c r="BQ1466" s="338"/>
      <c r="BR1466" s="338"/>
      <c r="BS1466" s="338"/>
      <c r="BT1466" s="338"/>
      <c r="BU1466" s="338"/>
      <c r="BV1466" s="343"/>
      <c r="BW1466" s="343"/>
      <c r="BX1466" s="1217"/>
      <c r="BY1466" s="343"/>
      <c r="BZ1466" s="338"/>
      <c r="CA1466" s="338"/>
      <c r="CB1466" s="338"/>
      <c r="CC1466" s="338"/>
      <c r="CD1466" s="338"/>
      <c r="CE1466" s="338"/>
      <c r="CF1466" s="338"/>
    </row>
    <row r="1467" ht="15.75" customHeight="1">
      <c r="A1467" s="338"/>
      <c r="B1467" s="338"/>
      <c r="C1467" s="338"/>
      <c r="D1467" s="338"/>
      <c r="E1467" s="338"/>
      <c r="F1467" s="346"/>
      <c r="G1467" s="1215"/>
      <c r="H1467" s="1216"/>
      <c r="I1467" s="534"/>
      <c r="J1467" s="1193"/>
      <c r="K1467" s="398"/>
      <c r="L1467" s="338"/>
      <c r="M1467" s="338"/>
      <c r="N1467" s="338"/>
      <c r="O1467" s="338"/>
      <c r="P1467" s="338"/>
      <c r="Q1467" s="338"/>
      <c r="R1467" s="338"/>
      <c r="S1467" s="338"/>
      <c r="T1467" s="338"/>
      <c r="U1467" s="338"/>
      <c r="V1467" s="338"/>
      <c r="W1467" s="338"/>
      <c r="X1467" s="338"/>
      <c r="Y1467" s="338"/>
      <c r="Z1467" s="338"/>
      <c r="AA1467" s="338"/>
      <c r="AB1467" s="338"/>
      <c r="AC1467" s="338"/>
      <c r="AD1467" s="338"/>
      <c r="AE1467" s="338"/>
      <c r="AF1467" s="338"/>
      <c r="AG1467" s="338"/>
      <c r="AH1467" s="338"/>
      <c r="AI1467" s="338"/>
      <c r="AJ1467" s="338"/>
      <c r="AK1467" s="338"/>
      <c r="AL1467" s="338"/>
      <c r="AM1467" s="338"/>
      <c r="AN1467" s="338"/>
      <c r="AO1467" s="338"/>
      <c r="AP1467" s="338"/>
      <c r="AQ1467" s="338"/>
      <c r="AR1467" s="338"/>
      <c r="AS1467" s="338"/>
      <c r="AT1467" s="338"/>
      <c r="AU1467" s="338"/>
      <c r="AV1467" s="338"/>
      <c r="AW1467" s="338"/>
      <c r="AX1467" s="338"/>
      <c r="AY1467" s="338"/>
      <c r="AZ1467" s="338"/>
      <c r="BA1467" s="338"/>
      <c r="BB1467" s="338"/>
      <c r="BC1467" s="338"/>
      <c r="BD1467" s="338"/>
      <c r="BE1467" s="338"/>
      <c r="BF1467" s="338"/>
      <c r="BG1467" s="338"/>
      <c r="BH1467" s="338"/>
      <c r="BI1467" s="338"/>
      <c r="BJ1467" s="338"/>
      <c r="BK1467" s="338"/>
      <c r="BL1467" s="338"/>
      <c r="BM1467" s="338"/>
      <c r="BN1467" s="338"/>
      <c r="BO1467" s="338"/>
      <c r="BP1467" s="338"/>
      <c r="BQ1467" s="338"/>
      <c r="BR1467" s="338"/>
      <c r="BS1467" s="338"/>
      <c r="BT1467" s="338"/>
      <c r="BU1467" s="338"/>
      <c r="BV1467" s="343"/>
      <c r="BW1467" s="343"/>
      <c r="BX1467" s="1217"/>
      <c r="BY1467" s="343"/>
      <c r="BZ1467" s="338"/>
      <c r="CA1467" s="338"/>
      <c r="CB1467" s="338"/>
      <c r="CC1467" s="338"/>
      <c r="CD1467" s="338"/>
      <c r="CE1467" s="338"/>
      <c r="CF1467" s="338"/>
    </row>
    <row r="1468" ht="15.75" customHeight="1">
      <c r="A1468" s="338"/>
      <c r="B1468" s="338"/>
      <c r="C1468" s="338"/>
      <c r="D1468" s="338"/>
      <c r="E1468" s="338"/>
      <c r="F1468" s="346"/>
      <c r="G1468" s="1215"/>
      <c r="H1468" s="1216"/>
      <c r="I1468" s="534"/>
      <c r="J1468" s="1193"/>
      <c r="K1468" s="398"/>
      <c r="L1468" s="338"/>
      <c r="M1468" s="338"/>
      <c r="N1468" s="338"/>
      <c r="O1468" s="338"/>
      <c r="P1468" s="338"/>
      <c r="Q1468" s="338"/>
      <c r="R1468" s="338"/>
      <c r="S1468" s="338"/>
      <c r="T1468" s="338"/>
      <c r="U1468" s="338"/>
      <c r="V1468" s="338"/>
      <c r="W1468" s="338"/>
      <c r="X1468" s="338"/>
      <c r="Y1468" s="338"/>
      <c r="Z1468" s="338"/>
      <c r="AA1468" s="338"/>
      <c r="AB1468" s="338"/>
      <c r="AC1468" s="338"/>
      <c r="AD1468" s="338"/>
      <c r="AE1468" s="338"/>
      <c r="AF1468" s="338"/>
      <c r="AG1468" s="338"/>
      <c r="AH1468" s="338"/>
      <c r="AI1468" s="338"/>
      <c r="AJ1468" s="338"/>
      <c r="AK1468" s="338"/>
      <c r="AL1468" s="338"/>
      <c r="AM1468" s="338"/>
      <c r="AN1468" s="338"/>
      <c r="AO1468" s="338"/>
      <c r="AP1468" s="338"/>
      <c r="AQ1468" s="338"/>
      <c r="AR1468" s="338"/>
      <c r="AS1468" s="338"/>
      <c r="AT1468" s="338"/>
      <c r="AU1468" s="338"/>
      <c r="AV1468" s="338"/>
      <c r="AW1468" s="338"/>
      <c r="AX1468" s="338"/>
      <c r="AY1468" s="338"/>
      <c r="AZ1468" s="338"/>
      <c r="BA1468" s="338"/>
      <c r="BB1468" s="338"/>
      <c r="BC1468" s="338"/>
      <c r="BD1468" s="338"/>
      <c r="BE1468" s="338"/>
      <c r="BF1468" s="338"/>
      <c r="BG1468" s="338"/>
      <c r="BH1468" s="338"/>
      <c r="BI1468" s="338"/>
      <c r="BJ1468" s="338"/>
      <c r="BK1468" s="338"/>
      <c r="BL1468" s="338"/>
      <c r="BM1468" s="338"/>
      <c r="BN1468" s="338"/>
      <c r="BO1468" s="338"/>
      <c r="BP1468" s="338"/>
      <c r="BQ1468" s="338"/>
      <c r="BR1468" s="338"/>
      <c r="BS1468" s="338"/>
      <c r="BT1468" s="338"/>
      <c r="BU1468" s="338"/>
      <c r="BV1468" s="343"/>
      <c r="BW1468" s="343"/>
      <c r="BX1468" s="1217"/>
      <c r="BY1468" s="343"/>
      <c r="BZ1468" s="338"/>
      <c r="CA1468" s="338"/>
      <c r="CB1468" s="338"/>
      <c r="CC1468" s="338"/>
      <c r="CD1468" s="338"/>
      <c r="CE1468" s="338"/>
      <c r="CF1468" s="338"/>
    </row>
    <row r="1469" ht="15.75" customHeight="1">
      <c r="A1469" s="338"/>
      <c r="B1469" s="338"/>
      <c r="C1469" s="338"/>
      <c r="D1469" s="338"/>
      <c r="E1469" s="338"/>
      <c r="F1469" s="346"/>
      <c r="G1469" s="1215"/>
      <c r="H1469" s="1216"/>
      <c r="I1469" s="534"/>
      <c r="J1469" s="1193"/>
      <c r="K1469" s="398"/>
      <c r="L1469" s="338"/>
      <c r="M1469" s="338"/>
      <c r="N1469" s="338"/>
      <c r="O1469" s="338"/>
      <c r="P1469" s="338"/>
      <c r="Q1469" s="338"/>
      <c r="R1469" s="338"/>
      <c r="S1469" s="338"/>
      <c r="T1469" s="338"/>
      <c r="U1469" s="338"/>
      <c r="V1469" s="338"/>
      <c r="W1469" s="338"/>
      <c r="X1469" s="338"/>
      <c r="Y1469" s="338"/>
      <c r="Z1469" s="338"/>
      <c r="AA1469" s="338"/>
      <c r="AB1469" s="338"/>
      <c r="AC1469" s="338"/>
      <c r="AD1469" s="338"/>
      <c r="AE1469" s="338"/>
      <c r="AF1469" s="338"/>
      <c r="AG1469" s="338"/>
      <c r="AH1469" s="338"/>
      <c r="AI1469" s="338"/>
      <c r="AJ1469" s="338"/>
      <c r="AK1469" s="338"/>
      <c r="AL1469" s="338"/>
      <c r="AM1469" s="338"/>
      <c r="AN1469" s="338"/>
      <c r="AO1469" s="338"/>
      <c r="AP1469" s="338"/>
      <c r="AQ1469" s="338"/>
      <c r="AR1469" s="338"/>
      <c r="AS1469" s="338"/>
      <c r="AT1469" s="338"/>
      <c r="AU1469" s="338"/>
      <c r="AV1469" s="338"/>
      <c r="AW1469" s="338"/>
      <c r="AX1469" s="338"/>
      <c r="AY1469" s="338"/>
      <c r="AZ1469" s="338"/>
      <c r="BA1469" s="338"/>
      <c r="BB1469" s="338"/>
      <c r="BC1469" s="338"/>
      <c r="BD1469" s="338"/>
      <c r="BE1469" s="338"/>
      <c r="BF1469" s="338"/>
      <c r="BG1469" s="338"/>
      <c r="BH1469" s="338"/>
      <c r="BI1469" s="338"/>
      <c r="BJ1469" s="338"/>
      <c r="BK1469" s="338"/>
      <c r="BL1469" s="338"/>
      <c r="BM1469" s="338"/>
      <c r="BN1469" s="338"/>
      <c r="BO1469" s="338"/>
      <c r="BP1469" s="338"/>
      <c r="BQ1469" s="338"/>
      <c r="BR1469" s="338"/>
      <c r="BS1469" s="338"/>
      <c r="BT1469" s="338"/>
      <c r="BU1469" s="338"/>
      <c r="BV1469" s="343"/>
      <c r="BW1469" s="343"/>
      <c r="BX1469" s="1217"/>
      <c r="BY1469" s="343"/>
      <c r="BZ1469" s="338"/>
      <c r="CA1469" s="338"/>
      <c r="CB1469" s="338"/>
      <c r="CC1469" s="338"/>
      <c r="CD1469" s="338"/>
      <c r="CE1469" s="338"/>
      <c r="CF1469" s="338"/>
    </row>
    <row r="1470" ht="15.75" customHeight="1">
      <c r="A1470" s="338"/>
      <c r="B1470" s="338"/>
      <c r="C1470" s="338"/>
      <c r="D1470" s="338"/>
      <c r="E1470" s="338"/>
      <c r="F1470" s="346"/>
      <c r="G1470" s="1215"/>
      <c r="H1470" s="1216"/>
      <c r="I1470" s="534"/>
      <c r="J1470" s="1193"/>
      <c r="K1470" s="398"/>
      <c r="L1470" s="338"/>
      <c r="M1470" s="338"/>
      <c r="N1470" s="338"/>
      <c r="O1470" s="338"/>
      <c r="P1470" s="338"/>
      <c r="Q1470" s="338"/>
      <c r="R1470" s="338"/>
      <c r="S1470" s="338"/>
      <c r="T1470" s="338"/>
      <c r="U1470" s="338"/>
      <c r="V1470" s="338"/>
      <c r="W1470" s="338"/>
      <c r="X1470" s="338"/>
      <c r="Y1470" s="338"/>
      <c r="Z1470" s="338"/>
      <c r="AA1470" s="338"/>
      <c r="AB1470" s="338"/>
      <c r="AC1470" s="338"/>
      <c r="AD1470" s="338"/>
      <c r="AE1470" s="338"/>
      <c r="AF1470" s="338"/>
      <c r="AG1470" s="338"/>
      <c r="AH1470" s="338"/>
      <c r="AI1470" s="338"/>
      <c r="AJ1470" s="338"/>
      <c r="AK1470" s="338"/>
      <c r="AL1470" s="338"/>
      <c r="AM1470" s="338"/>
      <c r="AN1470" s="338"/>
      <c r="AO1470" s="338"/>
      <c r="AP1470" s="338"/>
      <c r="AQ1470" s="338"/>
      <c r="AR1470" s="338"/>
      <c r="AS1470" s="338"/>
      <c r="AT1470" s="338"/>
      <c r="AU1470" s="338"/>
      <c r="AV1470" s="338"/>
      <c r="AW1470" s="338"/>
      <c r="AX1470" s="338"/>
      <c r="AY1470" s="338"/>
      <c r="AZ1470" s="338"/>
      <c r="BA1470" s="338"/>
      <c r="BB1470" s="338"/>
      <c r="BC1470" s="338"/>
      <c r="BD1470" s="338"/>
      <c r="BE1470" s="338"/>
      <c r="BF1470" s="338"/>
      <c r="BG1470" s="338"/>
      <c r="BH1470" s="338"/>
      <c r="BI1470" s="338"/>
      <c r="BJ1470" s="338"/>
      <c r="BK1470" s="338"/>
      <c r="BL1470" s="338"/>
      <c r="BM1470" s="338"/>
      <c r="BN1470" s="338"/>
      <c r="BO1470" s="338"/>
      <c r="BP1470" s="338"/>
      <c r="BQ1470" s="338"/>
      <c r="BR1470" s="338"/>
      <c r="BS1470" s="338"/>
      <c r="BT1470" s="338"/>
      <c r="BU1470" s="338"/>
      <c r="BV1470" s="343"/>
      <c r="BW1470" s="343"/>
      <c r="BX1470" s="1217"/>
      <c r="BY1470" s="343"/>
      <c r="BZ1470" s="338"/>
      <c r="CA1470" s="338"/>
      <c r="CB1470" s="338"/>
      <c r="CC1470" s="338"/>
      <c r="CD1470" s="338"/>
      <c r="CE1470" s="338"/>
      <c r="CF1470" s="338"/>
    </row>
    <row r="1471" ht="15.75" customHeight="1">
      <c r="A1471" s="338"/>
      <c r="B1471" s="338"/>
      <c r="C1471" s="338"/>
      <c r="D1471" s="338"/>
      <c r="E1471" s="338"/>
      <c r="F1471" s="346"/>
      <c r="G1471" s="1215"/>
      <c r="H1471" s="1216"/>
      <c r="I1471" s="534"/>
      <c r="J1471" s="1193"/>
      <c r="K1471" s="398"/>
      <c r="L1471" s="338"/>
      <c r="M1471" s="338"/>
      <c r="N1471" s="338"/>
      <c r="O1471" s="338"/>
      <c r="P1471" s="338"/>
      <c r="Q1471" s="338"/>
      <c r="R1471" s="338"/>
      <c r="S1471" s="338"/>
      <c r="T1471" s="338"/>
      <c r="U1471" s="338"/>
      <c r="V1471" s="338"/>
      <c r="W1471" s="338"/>
      <c r="X1471" s="338"/>
      <c r="Y1471" s="338"/>
      <c r="Z1471" s="338"/>
      <c r="AA1471" s="338"/>
      <c r="AB1471" s="338"/>
      <c r="AC1471" s="338"/>
      <c r="AD1471" s="338"/>
      <c r="AE1471" s="338"/>
      <c r="AF1471" s="338"/>
      <c r="AG1471" s="338"/>
      <c r="AH1471" s="338"/>
      <c r="AI1471" s="338"/>
      <c r="AJ1471" s="338"/>
      <c r="AK1471" s="338"/>
      <c r="AL1471" s="338"/>
      <c r="AM1471" s="338"/>
      <c r="AN1471" s="338"/>
      <c r="AO1471" s="338"/>
      <c r="AP1471" s="338"/>
      <c r="AQ1471" s="338"/>
      <c r="AR1471" s="338"/>
      <c r="AS1471" s="338"/>
      <c r="AT1471" s="338"/>
      <c r="AU1471" s="338"/>
      <c r="AV1471" s="338"/>
      <c r="AW1471" s="338"/>
      <c r="AX1471" s="338"/>
      <c r="AY1471" s="338"/>
      <c r="AZ1471" s="338"/>
      <c r="BA1471" s="338"/>
      <c r="BB1471" s="338"/>
      <c r="BC1471" s="338"/>
      <c r="BD1471" s="338"/>
      <c r="BE1471" s="338"/>
      <c r="BF1471" s="338"/>
      <c r="BG1471" s="338"/>
      <c r="BH1471" s="338"/>
      <c r="BI1471" s="338"/>
      <c r="BJ1471" s="338"/>
      <c r="BK1471" s="338"/>
      <c r="BL1471" s="338"/>
      <c r="BM1471" s="338"/>
      <c r="BN1471" s="338"/>
      <c r="BO1471" s="338"/>
      <c r="BP1471" s="338"/>
      <c r="BQ1471" s="338"/>
      <c r="BR1471" s="338"/>
      <c r="BS1471" s="338"/>
      <c r="BT1471" s="338"/>
      <c r="BU1471" s="338"/>
      <c r="BV1471" s="343"/>
      <c r="BW1471" s="343"/>
      <c r="BX1471" s="1217"/>
      <c r="BY1471" s="343"/>
      <c r="BZ1471" s="338"/>
      <c r="CA1471" s="338"/>
      <c r="CB1471" s="338"/>
      <c r="CC1471" s="338"/>
      <c r="CD1471" s="338"/>
      <c r="CE1471" s="338"/>
      <c r="CF1471" s="338"/>
    </row>
    <row r="1472" ht="15.75" customHeight="1">
      <c r="A1472" s="338"/>
      <c r="B1472" s="338"/>
      <c r="C1472" s="338"/>
      <c r="D1472" s="338"/>
      <c r="E1472" s="338"/>
      <c r="F1472" s="346"/>
      <c r="G1472" s="1215"/>
      <c r="H1472" s="1216"/>
      <c r="I1472" s="534"/>
      <c r="J1472" s="1193"/>
      <c r="K1472" s="398"/>
      <c r="L1472" s="338"/>
      <c r="M1472" s="338"/>
      <c r="N1472" s="338"/>
      <c r="O1472" s="338"/>
      <c r="P1472" s="338"/>
      <c r="Q1472" s="338"/>
      <c r="R1472" s="338"/>
      <c r="S1472" s="338"/>
      <c r="T1472" s="338"/>
      <c r="U1472" s="338"/>
      <c r="V1472" s="338"/>
      <c r="W1472" s="338"/>
      <c r="X1472" s="338"/>
      <c r="Y1472" s="338"/>
      <c r="Z1472" s="338"/>
      <c r="AA1472" s="338"/>
      <c r="AB1472" s="338"/>
      <c r="AC1472" s="338"/>
      <c r="AD1472" s="338"/>
      <c r="AE1472" s="338"/>
      <c r="AF1472" s="338"/>
      <c r="AG1472" s="338"/>
      <c r="AH1472" s="338"/>
      <c r="AI1472" s="338"/>
      <c r="AJ1472" s="338"/>
      <c r="AK1472" s="338"/>
      <c r="AL1472" s="338"/>
      <c r="AM1472" s="338"/>
      <c r="AN1472" s="338"/>
      <c r="AO1472" s="338"/>
      <c r="AP1472" s="338"/>
      <c r="AQ1472" s="338"/>
      <c r="AR1472" s="338"/>
      <c r="AS1472" s="338"/>
      <c r="AT1472" s="338"/>
      <c r="AU1472" s="338"/>
      <c r="AV1472" s="338"/>
      <c r="AW1472" s="338"/>
      <c r="AX1472" s="338"/>
      <c r="AY1472" s="338"/>
      <c r="AZ1472" s="338"/>
      <c r="BA1472" s="338"/>
      <c r="BB1472" s="338"/>
      <c r="BC1472" s="338"/>
      <c r="BD1472" s="338"/>
      <c r="BE1472" s="338"/>
      <c r="BF1472" s="338"/>
      <c r="BG1472" s="338"/>
      <c r="BH1472" s="338"/>
      <c r="BI1472" s="338"/>
      <c r="BJ1472" s="338"/>
      <c r="BK1472" s="338"/>
      <c r="BL1472" s="338"/>
      <c r="BM1472" s="338"/>
      <c r="BN1472" s="338"/>
      <c r="BO1472" s="338"/>
      <c r="BP1472" s="338"/>
      <c r="BQ1472" s="338"/>
      <c r="BR1472" s="338"/>
      <c r="BS1472" s="338"/>
      <c r="BT1472" s="338"/>
      <c r="BU1472" s="338"/>
      <c r="BV1472" s="343"/>
      <c r="BW1472" s="343"/>
      <c r="BX1472" s="1217"/>
      <c r="BY1472" s="343"/>
      <c r="BZ1472" s="338"/>
      <c r="CA1472" s="338"/>
      <c r="CB1472" s="338"/>
      <c r="CC1472" s="338"/>
      <c r="CD1472" s="338"/>
      <c r="CE1472" s="338"/>
      <c r="CF1472" s="338"/>
    </row>
    <row r="1473" ht="15.75" customHeight="1">
      <c r="A1473" s="338"/>
      <c r="B1473" s="338"/>
      <c r="C1473" s="338"/>
      <c r="D1473" s="338"/>
      <c r="E1473" s="338"/>
      <c r="F1473" s="346"/>
      <c r="G1473" s="1215"/>
      <c r="H1473" s="1216"/>
      <c r="I1473" s="534"/>
      <c r="J1473" s="1193"/>
      <c r="K1473" s="398"/>
      <c r="L1473" s="338"/>
      <c r="M1473" s="338"/>
      <c r="N1473" s="338"/>
      <c r="O1473" s="338"/>
      <c r="P1473" s="338"/>
      <c r="Q1473" s="338"/>
      <c r="R1473" s="338"/>
      <c r="S1473" s="338"/>
      <c r="T1473" s="338"/>
      <c r="U1473" s="338"/>
      <c r="V1473" s="338"/>
      <c r="W1473" s="338"/>
      <c r="X1473" s="338"/>
      <c r="Y1473" s="338"/>
      <c r="Z1473" s="338"/>
      <c r="AA1473" s="338"/>
      <c r="AB1473" s="338"/>
      <c r="AC1473" s="338"/>
      <c r="AD1473" s="338"/>
      <c r="AE1473" s="338"/>
      <c r="AF1473" s="338"/>
      <c r="AG1473" s="338"/>
      <c r="AH1473" s="338"/>
      <c r="AI1473" s="338"/>
      <c r="AJ1473" s="338"/>
      <c r="AK1473" s="338"/>
      <c r="AL1473" s="338"/>
      <c r="AM1473" s="338"/>
      <c r="AN1473" s="338"/>
      <c r="AO1473" s="338"/>
      <c r="AP1473" s="338"/>
      <c r="AQ1473" s="338"/>
      <c r="AR1473" s="338"/>
      <c r="AS1473" s="338"/>
      <c r="AT1473" s="338"/>
      <c r="AU1473" s="338"/>
      <c r="AV1473" s="338"/>
      <c r="AW1473" s="338"/>
      <c r="AX1473" s="338"/>
      <c r="AY1473" s="338"/>
      <c r="AZ1473" s="338"/>
      <c r="BA1473" s="338"/>
      <c r="BB1473" s="338"/>
      <c r="BC1473" s="338"/>
      <c r="BD1473" s="338"/>
      <c r="BE1473" s="338"/>
      <c r="BF1473" s="338"/>
      <c r="BG1473" s="338"/>
      <c r="BH1473" s="338"/>
      <c r="BI1473" s="338"/>
      <c r="BJ1473" s="338"/>
      <c r="BK1473" s="338"/>
      <c r="BL1473" s="338"/>
      <c r="BM1473" s="338"/>
      <c r="BN1473" s="338"/>
      <c r="BO1473" s="338"/>
      <c r="BP1473" s="338"/>
      <c r="BQ1473" s="338"/>
      <c r="BR1473" s="338"/>
      <c r="BS1473" s="338"/>
      <c r="BT1473" s="338"/>
      <c r="BU1473" s="338"/>
      <c r="BV1473" s="343"/>
      <c r="BW1473" s="343"/>
      <c r="BX1473" s="1217"/>
      <c r="BY1473" s="343"/>
      <c r="BZ1473" s="338"/>
      <c r="CA1473" s="338"/>
      <c r="CB1473" s="338"/>
      <c r="CC1473" s="338"/>
      <c r="CD1473" s="338"/>
      <c r="CE1473" s="338"/>
      <c r="CF1473" s="338"/>
    </row>
    <row r="1474" ht="15.75" customHeight="1">
      <c r="A1474" s="338"/>
      <c r="B1474" s="338"/>
      <c r="C1474" s="338"/>
      <c r="D1474" s="338"/>
      <c r="E1474" s="338"/>
      <c r="F1474" s="346"/>
      <c r="G1474" s="1215"/>
      <c r="H1474" s="1216"/>
      <c r="I1474" s="534"/>
      <c r="J1474" s="1193"/>
      <c r="K1474" s="398"/>
      <c r="L1474" s="338"/>
      <c r="M1474" s="338"/>
      <c r="N1474" s="338"/>
      <c r="O1474" s="338"/>
      <c r="P1474" s="338"/>
      <c r="Q1474" s="338"/>
      <c r="R1474" s="338"/>
      <c r="S1474" s="338"/>
      <c r="T1474" s="338"/>
      <c r="U1474" s="338"/>
      <c r="V1474" s="338"/>
      <c r="W1474" s="338"/>
      <c r="X1474" s="338"/>
      <c r="Y1474" s="338"/>
      <c r="Z1474" s="338"/>
      <c r="AA1474" s="338"/>
      <c r="AB1474" s="338"/>
      <c r="AC1474" s="338"/>
      <c r="AD1474" s="338"/>
      <c r="AE1474" s="338"/>
      <c r="AF1474" s="338"/>
      <c r="AG1474" s="338"/>
      <c r="AH1474" s="338"/>
      <c r="AI1474" s="338"/>
      <c r="AJ1474" s="338"/>
      <c r="AK1474" s="338"/>
      <c r="AL1474" s="338"/>
      <c r="AM1474" s="338"/>
      <c r="AN1474" s="338"/>
      <c r="AO1474" s="338"/>
      <c r="AP1474" s="338"/>
      <c r="AQ1474" s="338"/>
      <c r="AR1474" s="338"/>
      <c r="AS1474" s="338"/>
      <c r="AT1474" s="338"/>
      <c r="AU1474" s="338"/>
      <c r="AV1474" s="338"/>
      <c r="AW1474" s="338"/>
      <c r="AX1474" s="338"/>
      <c r="AY1474" s="338"/>
      <c r="AZ1474" s="338"/>
      <c r="BA1474" s="338"/>
      <c r="BB1474" s="338"/>
      <c r="BC1474" s="338"/>
      <c r="BD1474" s="338"/>
      <c r="BE1474" s="338"/>
      <c r="BF1474" s="338"/>
      <c r="BG1474" s="338"/>
      <c r="BH1474" s="338"/>
      <c r="BI1474" s="338"/>
      <c r="BJ1474" s="338"/>
      <c r="BK1474" s="338"/>
      <c r="BL1474" s="338"/>
      <c r="BM1474" s="338"/>
      <c r="BN1474" s="338"/>
      <c r="BO1474" s="338"/>
      <c r="BP1474" s="338"/>
      <c r="BQ1474" s="338"/>
      <c r="BR1474" s="338"/>
      <c r="BS1474" s="338"/>
      <c r="BT1474" s="338"/>
      <c r="BU1474" s="338"/>
      <c r="BV1474" s="343"/>
      <c r="BW1474" s="343"/>
      <c r="BX1474" s="1217"/>
      <c r="BY1474" s="343"/>
      <c r="BZ1474" s="338"/>
      <c r="CA1474" s="338"/>
      <c r="CB1474" s="338"/>
      <c r="CC1474" s="338"/>
      <c r="CD1474" s="338"/>
      <c r="CE1474" s="338"/>
      <c r="CF1474" s="338"/>
    </row>
    <row r="1475" ht="15.75" customHeight="1">
      <c r="A1475" s="338"/>
      <c r="B1475" s="338"/>
      <c r="C1475" s="338"/>
      <c r="D1475" s="338"/>
      <c r="E1475" s="338"/>
      <c r="F1475" s="346"/>
      <c r="G1475" s="1215"/>
      <c r="H1475" s="1216"/>
      <c r="I1475" s="534"/>
      <c r="J1475" s="1193"/>
      <c r="K1475" s="398"/>
      <c r="L1475" s="338"/>
      <c r="M1475" s="338"/>
      <c r="N1475" s="338"/>
      <c r="O1475" s="338"/>
      <c r="P1475" s="338"/>
      <c r="Q1475" s="338"/>
      <c r="R1475" s="338"/>
      <c r="S1475" s="338"/>
      <c r="T1475" s="338"/>
      <c r="U1475" s="338"/>
      <c r="V1475" s="338"/>
      <c r="W1475" s="338"/>
      <c r="X1475" s="338"/>
      <c r="Y1475" s="338"/>
      <c r="Z1475" s="338"/>
      <c r="AA1475" s="338"/>
      <c r="AB1475" s="338"/>
      <c r="AC1475" s="338"/>
      <c r="AD1475" s="338"/>
      <c r="AE1475" s="338"/>
      <c r="AF1475" s="338"/>
      <c r="AG1475" s="338"/>
      <c r="AH1475" s="338"/>
      <c r="AI1475" s="338"/>
      <c r="AJ1475" s="338"/>
      <c r="AK1475" s="338"/>
      <c r="AL1475" s="338"/>
      <c r="AM1475" s="338"/>
      <c r="AN1475" s="338"/>
      <c r="AO1475" s="338"/>
      <c r="AP1475" s="338"/>
      <c r="AQ1475" s="338"/>
      <c r="AR1475" s="338"/>
      <c r="AS1475" s="338"/>
      <c r="AT1475" s="338"/>
      <c r="AU1475" s="338"/>
      <c r="AV1475" s="338"/>
      <c r="AW1475" s="338"/>
      <c r="AX1475" s="338"/>
      <c r="AY1475" s="338"/>
      <c r="AZ1475" s="338"/>
      <c r="BA1475" s="338"/>
      <c r="BB1475" s="338"/>
      <c r="BC1475" s="338"/>
      <c r="BD1475" s="338"/>
      <c r="BE1475" s="338"/>
      <c r="BF1475" s="338"/>
      <c r="BG1475" s="338"/>
      <c r="BH1475" s="338"/>
      <c r="BI1475" s="338"/>
      <c r="BJ1475" s="338"/>
      <c r="BK1475" s="338"/>
      <c r="BL1475" s="338"/>
      <c r="BM1475" s="338"/>
      <c r="BN1475" s="338"/>
      <c r="BO1475" s="338"/>
      <c r="BP1475" s="338"/>
      <c r="BQ1475" s="338"/>
      <c r="BR1475" s="338"/>
      <c r="BS1475" s="338"/>
      <c r="BT1475" s="338"/>
      <c r="BU1475" s="338"/>
      <c r="BV1475" s="343"/>
      <c r="BW1475" s="343"/>
      <c r="BX1475" s="1217"/>
      <c r="BY1475" s="343"/>
      <c r="BZ1475" s="338"/>
      <c r="CA1475" s="338"/>
      <c r="CB1475" s="338"/>
      <c r="CC1475" s="338"/>
      <c r="CD1475" s="338"/>
      <c r="CE1475" s="338"/>
      <c r="CF1475" s="338"/>
    </row>
    <row r="1476" ht="15.75" customHeight="1">
      <c r="A1476" s="338"/>
      <c r="B1476" s="338"/>
      <c r="C1476" s="338"/>
      <c r="D1476" s="338"/>
      <c r="E1476" s="338"/>
      <c r="F1476" s="346"/>
      <c r="G1476" s="1215"/>
      <c r="H1476" s="1216"/>
      <c r="I1476" s="534"/>
      <c r="J1476" s="1193"/>
      <c r="K1476" s="398"/>
      <c r="L1476" s="338"/>
      <c r="M1476" s="338"/>
      <c r="N1476" s="338"/>
      <c r="O1476" s="338"/>
      <c r="P1476" s="338"/>
      <c r="Q1476" s="338"/>
      <c r="R1476" s="338"/>
      <c r="S1476" s="338"/>
      <c r="T1476" s="338"/>
      <c r="U1476" s="338"/>
      <c r="V1476" s="338"/>
      <c r="W1476" s="338"/>
      <c r="X1476" s="338"/>
      <c r="Y1476" s="338"/>
      <c r="Z1476" s="338"/>
      <c r="AA1476" s="338"/>
      <c r="AB1476" s="338"/>
      <c r="AC1476" s="338"/>
      <c r="AD1476" s="338"/>
      <c r="AE1476" s="338"/>
      <c r="AF1476" s="338"/>
      <c r="AG1476" s="338"/>
      <c r="AH1476" s="338"/>
      <c r="AI1476" s="338"/>
      <c r="AJ1476" s="338"/>
      <c r="AK1476" s="338"/>
      <c r="AL1476" s="338"/>
      <c r="AM1476" s="338"/>
      <c r="AN1476" s="338"/>
      <c r="AO1476" s="338"/>
      <c r="AP1476" s="338"/>
      <c r="AQ1476" s="338"/>
      <c r="AR1476" s="338"/>
      <c r="AS1476" s="338"/>
      <c r="AT1476" s="338"/>
      <c r="AU1476" s="338"/>
      <c r="AV1476" s="338"/>
      <c r="AW1476" s="338"/>
      <c r="AX1476" s="338"/>
      <c r="AY1476" s="338"/>
      <c r="AZ1476" s="338"/>
      <c r="BA1476" s="338"/>
      <c r="BB1476" s="338"/>
      <c r="BC1476" s="338"/>
      <c r="BD1476" s="338"/>
      <c r="BE1476" s="338"/>
      <c r="BF1476" s="338"/>
      <c r="BG1476" s="338"/>
      <c r="BH1476" s="338"/>
      <c r="BI1476" s="338"/>
      <c r="BJ1476" s="338"/>
      <c r="BK1476" s="338"/>
      <c r="BL1476" s="338"/>
      <c r="BM1476" s="338"/>
      <c r="BN1476" s="338"/>
      <c r="BO1476" s="338"/>
      <c r="BP1476" s="338"/>
      <c r="BQ1476" s="338"/>
      <c r="BR1476" s="338"/>
      <c r="BS1476" s="338"/>
      <c r="BT1476" s="338"/>
      <c r="BU1476" s="338"/>
      <c r="BV1476" s="343"/>
      <c r="BW1476" s="343"/>
      <c r="BX1476" s="1217"/>
      <c r="BY1476" s="343"/>
      <c r="BZ1476" s="338"/>
      <c r="CA1476" s="338"/>
      <c r="CB1476" s="338"/>
      <c r="CC1476" s="338"/>
      <c r="CD1476" s="338"/>
      <c r="CE1476" s="338"/>
      <c r="CF1476" s="338"/>
    </row>
    <row r="1477" ht="15.75" customHeight="1">
      <c r="A1477" s="338"/>
      <c r="B1477" s="338"/>
      <c r="C1477" s="338"/>
      <c r="D1477" s="338"/>
      <c r="E1477" s="338"/>
      <c r="F1477" s="346"/>
      <c r="G1477" s="1215"/>
      <c r="H1477" s="1216"/>
      <c r="I1477" s="534"/>
      <c r="J1477" s="1193"/>
      <c r="K1477" s="398"/>
      <c r="L1477" s="338"/>
      <c r="M1477" s="338"/>
      <c r="N1477" s="338"/>
      <c r="O1477" s="338"/>
      <c r="P1477" s="338"/>
      <c r="Q1477" s="338"/>
      <c r="R1477" s="338"/>
      <c r="S1477" s="338"/>
      <c r="T1477" s="338"/>
      <c r="U1477" s="338"/>
      <c r="V1477" s="338"/>
      <c r="W1477" s="338"/>
      <c r="X1477" s="338"/>
      <c r="Y1477" s="338"/>
      <c r="Z1477" s="338"/>
      <c r="AA1477" s="338"/>
      <c r="AB1477" s="338"/>
      <c r="AC1477" s="338"/>
      <c r="AD1477" s="338"/>
      <c r="AE1477" s="338"/>
      <c r="AF1477" s="338"/>
      <c r="AG1477" s="338"/>
      <c r="AH1477" s="338"/>
      <c r="AI1477" s="338"/>
      <c r="AJ1477" s="338"/>
      <c r="AK1477" s="338"/>
      <c r="AL1477" s="338"/>
      <c r="AM1477" s="338"/>
      <c r="AN1477" s="338"/>
      <c r="AO1477" s="338"/>
      <c r="AP1477" s="338"/>
      <c r="AQ1477" s="338"/>
      <c r="AR1477" s="338"/>
      <c r="AS1477" s="338"/>
      <c r="AT1477" s="338"/>
      <c r="AU1477" s="338"/>
      <c r="AV1477" s="338"/>
      <c r="AW1477" s="338"/>
      <c r="AX1477" s="338"/>
      <c r="AY1477" s="338"/>
      <c r="AZ1477" s="338"/>
      <c r="BA1477" s="338"/>
      <c r="BB1477" s="338"/>
      <c r="BC1477" s="338"/>
      <c r="BD1477" s="338"/>
      <c r="BE1477" s="338"/>
      <c r="BF1477" s="338"/>
      <c r="BG1477" s="338"/>
      <c r="BH1477" s="338"/>
      <c r="BI1477" s="338"/>
      <c r="BJ1477" s="338"/>
      <c r="BK1477" s="338"/>
      <c r="BL1477" s="338"/>
      <c r="BM1477" s="338"/>
      <c r="BN1477" s="338"/>
      <c r="BO1477" s="338"/>
      <c r="BP1477" s="338"/>
      <c r="BQ1477" s="338"/>
      <c r="BR1477" s="338"/>
      <c r="BS1477" s="338"/>
      <c r="BT1477" s="338"/>
      <c r="BU1477" s="338"/>
      <c r="BV1477" s="343"/>
      <c r="BW1477" s="343"/>
      <c r="BX1477" s="1217"/>
      <c r="BY1477" s="343"/>
      <c r="BZ1477" s="338"/>
      <c r="CA1477" s="338"/>
      <c r="CB1477" s="338"/>
      <c r="CC1477" s="338"/>
      <c r="CD1477" s="338"/>
      <c r="CE1477" s="338"/>
      <c r="CF1477" s="338"/>
    </row>
    <row r="1478" ht="15.75" customHeight="1">
      <c r="A1478" s="338"/>
      <c r="B1478" s="338"/>
      <c r="C1478" s="338"/>
      <c r="D1478" s="338"/>
      <c r="E1478" s="338"/>
      <c r="F1478" s="346"/>
      <c r="G1478" s="1215"/>
      <c r="H1478" s="1216"/>
      <c r="I1478" s="534"/>
      <c r="J1478" s="1193"/>
      <c r="K1478" s="398"/>
      <c r="L1478" s="338"/>
      <c r="M1478" s="338"/>
      <c r="N1478" s="338"/>
      <c r="O1478" s="338"/>
      <c r="P1478" s="338"/>
      <c r="Q1478" s="338"/>
      <c r="R1478" s="338"/>
      <c r="S1478" s="338"/>
      <c r="T1478" s="338"/>
      <c r="U1478" s="338"/>
      <c r="V1478" s="338"/>
      <c r="W1478" s="338"/>
      <c r="X1478" s="338"/>
      <c r="Y1478" s="338"/>
      <c r="Z1478" s="338"/>
      <c r="AA1478" s="338"/>
      <c r="AB1478" s="338"/>
      <c r="AC1478" s="338"/>
      <c r="AD1478" s="338"/>
      <c r="AE1478" s="338"/>
      <c r="AF1478" s="338"/>
      <c r="AG1478" s="338"/>
      <c r="AH1478" s="338"/>
      <c r="AI1478" s="338"/>
      <c r="AJ1478" s="338"/>
      <c r="AK1478" s="338"/>
      <c r="AL1478" s="338"/>
      <c r="AM1478" s="338"/>
      <c r="AN1478" s="338"/>
      <c r="AO1478" s="338"/>
      <c r="AP1478" s="338"/>
      <c r="AQ1478" s="338"/>
      <c r="AR1478" s="338"/>
      <c r="AS1478" s="338"/>
      <c r="AT1478" s="338"/>
      <c r="AU1478" s="338"/>
      <c r="AV1478" s="338"/>
      <c r="AW1478" s="338"/>
      <c r="AX1478" s="338"/>
      <c r="AY1478" s="338"/>
      <c r="AZ1478" s="338"/>
      <c r="BA1478" s="338"/>
      <c r="BB1478" s="338"/>
      <c r="BC1478" s="338"/>
      <c r="BD1478" s="338"/>
      <c r="BE1478" s="338"/>
      <c r="BF1478" s="338"/>
      <c r="BG1478" s="338"/>
      <c r="BH1478" s="338"/>
      <c r="BI1478" s="338"/>
      <c r="BJ1478" s="338"/>
      <c r="BK1478" s="338"/>
      <c r="BL1478" s="338"/>
      <c r="BM1478" s="338"/>
      <c r="BN1478" s="338"/>
      <c r="BO1478" s="338"/>
      <c r="BP1478" s="338"/>
      <c r="BQ1478" s="338"/>
      <c r="BR1478" s="338"/>
      <c r="BS1478" s="338"/>
      <c r="BT1478" s="338"/>
      <c r="BU1478" s="338"/>
      <c r="BV1478" s="343"/>
      <c r="BW1478" s="343"/>
      <c r="BX1478" s="1217"/>
      <c r="BY1478" s="343"/>
      <c r="BZ1478" s="338"/>
      <c r="CA1478" s="338"/>
      <c r="CB1478" s="338"/>
      <c r="CC1478" s="338"/>
      <c r="CD1478" s="338"/>
      <c r="CE1478" s="338"/>
      <c r="CF1478" s="338"/>
    </row>
    <row r="1479" ht="15.75" customHeight="1">
      <c r="A1479" s="338"/>
      <c r="B1479" s="338"/>
      <c r="C1479" s="338"/>
      <c r="D1479" s="338"/>
      <c r="E1479" s="338"/>
      <c r="F1479" s="346"/>
      <c r="G1479" s="1215"/>
      <c r="H1479" s="1216"/>
      <c r="I1479" s="534"/>
      <c r="J1479" s="1193"/>
      <c r="K1479" s="398"/>
      <c r="L1479" s="338"/>
      <c r="M1479" s="338"/>
      <c r="N1479" s="338"/>
      <c r="O1479" s="338"/>
      <c r="P1479" s="338"/>
      <c r="Q1479" s="338"/>
      <c r="R1479" s="338"/>
      <c r="S1479" s="338"/>
      <c r="T1479" s="338"/>
      <c r="U1479" s="338"/>
      <c r="V1479" s="338"/>
      <c r="W1479" s="338"/>
      <c r="X1479" s="338"/>
      <c r="Y1479" s="338"/>
      <c r="Z1479" s="338"/>
      <c r="AA1479" s="338"/>
      <c r="AB1479" s="338"/>
      <c r="AC1479" s="338"/>
      <c r="AD1479" s="338"/>
      <c r="AE1479" s="338"/>
      <c r="AF1479" s="338"/>
      <c r="AG1479" s="338"/>
      <c r="AH1479" s="338"/>
      <c r="AI1479" s="338"/>
      <c r="AJ1479" s="338"/>
      <c r="AK1479" s="338"/>
      <c r="AL1479" s="338"/>
      <c r="AM1479" s="338"/>
      <c r="AN1479" s="338"/>
      <c r="AO1479" s="338"/>
      <c r="AP1479" s="338"/>
      <c r="AQ1479" s="338"/>
      <c r="AR1479" s="338"/>
      <c r="AS1479" s="338"/>
      <c r="AT1479" s="338"/>
      <c r="AU1479" s="338"/>
      <c r="AV1479" s="338"/>
      <c r="AW1479" s="338"/>
      <c r="AX1479" s="338"/>
      <c r="AY1479" s="338"/>
      <c r="AZ1479" s="338"/>
      <c r="BA1479" s="338"/>
      <c r="BB1479" s="338"/>
      <c r="BC1479" s="338"/>
      <c r="BD1479" s="338"/>
      <c r="BE1479" s="338"/>
      <c r="BF1479" s="338"/>
      <c r="BG1479" s="338"/>
      <c r="BH1479" s="338"/>
      <c r="BI1479" s="338"/>
      <c r="BJ1479" s="338"/>
      <c r="BK1479" s="338"/>
      <c r="BL1479" s="338"/>
      <c r="BM1479" s="338"/>
      <c r="BN1479" s="338"/>
      <c r="BO1479" s="338"/>
      <c r="BP1479" s="338"/>
      <c r="BQ1479" s="338"/>
      <c r="BR1479" s="338"/>
      <c r="BS1479" s="338"/>
      <c r="BT1479" s="338"/>
      <c r="BU1479" s="338"/>
      <c r="BV1479" s="343"/>
      <c r="BW1479" s="343"/>
      <c r="BX1479" s="1217"/>
      <c r="BY1479" s="343"/>
      <c r="BZ1479" s="338"/>
      <c r="CA1479" s="338"/>
      <c r="CB1479" s="338"/>
      <c r="CC1479" s="338"/>
      <c r="CD1479" s="338"/>
      <c r="CE1479" s="338"/>
      <c r="CF1479" s="338"/>
    </row>
    <row r="1480" ht="15.75" customHeight="1">
      <c r="A1480" s="338"/>
      <c r="B1480" s="338"/>
      <c r="C1480" s="338"/>
      <c r="D1480" s="338"/>
      <c r="E1480" s="338"/>
      <c r="F1480" s="346"/>
      <c r="G1480" s="1215"/>
      <c r="H1480" s="1216"/>
      <c r="I1480" s="534"/>
      <c r="J1480" s="1193"/>
      <c r="K1480" s="398"/>
      <c r="L1480" s="338"/>
      <c r="M1480" s="338"/>
      <c r="N1480" s="338"/>
      <c r="O1480" s="338"/>
      <c r="P1480" s="338"/>
      <c r="Q1480" s="338"/>
      <c r="R1480" s="338"/>
      <c r="S1480" s="338"/>
      <c r="T1480" s="338"/>
      <c r="U1480" s="338"/>
      <c r="V1480" s="338"/>
      <c r="W1480" s="338"/>
      <c r="X1480" s="338"/>
      <c r="Y1480" s="338"/>
      <c r="Z1480" s="338"/>
      <c r="AA1480" s="338"/>
      <c r="AB1480" s="338"/>
      <c r="AC1480" s="338"/>
      <c r="AD1480" s="338"/>
      <c r="AE1480" s="338"/>
      <c r="AF1480" s="338"/>
      <c r="AG1480" s="338"/>
      <c r="AH1480" s="338"/>
      <c r="AI1480" s="338"/>
      <c r="AJ1480" s="338"/>
      <c r="AK1480" s="338"/>
      <c r="AL1480" s="338"/>
      <c r="AM1480" s="338"/>
      <c r="AN1480" s="338"/>
      <c r="AO1480" s="338"/>
      <c r="AP1480" s="338"/>
      <c r="AQ1480" s="338"/>
      <c r="AR1480" s="338"/>
      <c r="AS1480" s="338"/>
      <c r="AT1480" s="338"/>
      <c r="AU1480" s="338"/>
      <c r="AV1480" s="338"/>
      <c r="AW1480" s="338"/>
      <c r="AX1480" s="338"/>
      <c r="AY1480" s="338"/>
      <c r="AZ1480" s="338"/>
      <c r="BA1480" s="338"/>
      <c r="BB1480" s="338"/>
      <c r="BC1480" s="338"/>
      <c r="BD1480" s="338"/>
      <c r="BE1480" s="338"/>
      <c r="BF1480" s="338"/>
      <c r="BG1480" s="338"/>
      <c r="BH1480" s="338"/>
      <c r="BI1480" s="338"/>
      <c r="BJ1480" s="338"/>
      <c r="BK1480" s="338"/>
      <c r="BL1480" s="338"/>
      <c r="BM1480" s="338"/>
      <c r="BN1480" s="338"/>
      <c r="BO1480" s="338"/>
      <c r="BP1480" s="338"/>
      <c r="BQ1480" s="338"/>
      <c r="BR1480" s="338"/>
      <c r="BS1480" s="338"/>
      <c r="BT1480" s="338"/>
      <c r="BU1480" s="338"/>
      <c r="BV1480" s="343"/>
      <c r="BW1480" s="343"/>
      <c r="BX1480" s="1217"/>
      <c r="BY1480" s="343"/>
      <c r="BZ1480" s="338"/>
      <c r="CA1480" s="338"/>
      <c r="CB1480" s="338"/>
      <c r="CC1480" s="338"/>
      <c r="CD1480" s="338"/>
      <c r="CE1480" s="338"/>
      <c r="CF1480" s="338"/>
    </row>
    <row r="1481" ht="15.75" customHeight="1">
      <c r="A1481" s="338"/>
      <c r="B1481" s="338"/>
      <c r="C1481" s="338"/>
      <c r="D1481" s="338"/>
      <c r="E1481" s="338"/>
      <c r="F1481" s="346"/>
      <c r="G1481" s="1215"/>
      <c r="H1481" s="1216"/>
      <c r="I1481" s="534"/>
      <c r="J1481" s="1193"/>
      <c r="K1481" s="398"/>
      <c r="L1481" s="338"/>
      <c r="M1481" s="338"/>
      <c r="N1481" s="338"/>
      <c r="O1481" s="338"/>
      <c r="P1481" s="338"/>
      <c r="Q1481" s="338"/>
      <c r="R1481" s="338"/>
      <c r="S1481" s="338"/>
      <c r="T1481" s="338"/>
      <c r="U1481" s="338"/>
      <c r="V1481" s="338"/>
      <c r="W1481" s="338"/>
      <c r="X1481" s="338"/>
      <c r="Y1481" s="338"/>
      <c r="Z1481" s="338"/>
      <c r="AA1481" s="338"/>
      <c r="AB1481" s="338"/>
      <c r="AC1481" s="338"/>
      <c r="AD1481" s="338"/>
      <c r="AE1481" s="338"/>
      <c r="AF1481" s="338"/>
      <c r="AG1481" s="338"/>
      <c r="AH1481" s="338"/>
      <c r="AI1481" s="338"/>
      <c r="AJ1481" s="338"/>
      <c r="AK1481" s="338"/>
      <c r="AL1481" s="338"/>
      <c r="AM1481" s="338"/>
      <c r="AN1481" s="338"/>
      <c r="AO1481" s="338"/>
      <c r="AP1481" s="338"/>
      <c r="AQ1481" s="338"/>
      <c r="AR1481" s="338"/>
      <c r="AS1481" s="338"/>
      <c r="AT1481" s="338"/>
      <c r="AU1481" s="338"/>
      <c r="AV1481" s="338"/>
      <c r="AW1481" s="338"/>
      <c r="AX1481" s="338"/>
      <c r="AY1481" s="338"/>
      <c r="AZ1481" s="338"/>
      <c r="BA1481" s="338"/>
      <c r="BB1481" s="338"/>
      <c r="BC1481" s="338"/>
      <c r="BD1481" s="338"/>
      <c r="BE1481" s="338"/>
      <c r="BF1481" s="338"/>
      <c r="BG1481" s="338"/>
      <c r="BH1481" s="338"/>
      <c r="BI1481" s="338"/>
      <c r="BJ1481" s="338"/>
      <c r="BK1481" s="338"/>
      <c r="BL1481" s="338"/>
      <c r="BM1481" s="338"/>
      <c r="BN1481" s="338"/>
      <c r="BO1481" s="338"/>
      <c r="BP1481" s="338"/>
      <c r="BQ1481" s="338"/>
      <c r="BR1481" s="338"/>
      <c r="BS1481" s="338"/>
      <c r="BT1481" s="338"/>
      <c r="BU1481" s="338"/>
      <c r="BV1481" s="343"/>
      <c r="BW1481" s="343"/>
      <c r="BX1481" s="1217"/>
      <c r="BY1481" s="343"/>
      <c r="BZ1481" s="338"/>
      <c r="CA1481" s="338"/>
      <c r="CB1481" s="338"/>
      <c r="CC1481" s="338"/>
      <c r="CD1481" s="338"/>
      <c r="CE1481" s="338"/>
      <c r="CF1481" s="338"/>
    </row>
    <row r="1482" ht="15.75" customHeight="1">
      <c r="A1482" s="338"/>
      <c r="B1482" s="338"/>
      <c r="C1482" s="338"/>
      <c r="D1482" s="338"/>
      <c r="E1482" s="338"/>
      <c r="F1482" s="346"/>
      <c r="G1482" s="1215"/>
      <c r="H1482" s="1216"/>
      <c r="I1482" s="534"/>
      <c r="J1482" s="1193"/>
      <c r="K1482" s="398"/>
      <c r="L1482" s="338"/>
      <c r="M1482" s="338"/>
      <c r="N1482" s="338"/>
      <c r="O1482" s="338"/>
      <c r="P1482" s="338"/>
      <c r="Q1482" s="338"/>
      <c r="R1482" s="338"/>
      <c r="S1482" s="338"/>
      <c r="T1482" s="338"/>
      <c r="U1482" s="338"/>
      <c r="V1482" s="338"/>
      <c r="W1482" s="338"/>
      <c r="X1482" s="338"/>
      <c r="Y1482" s="338"/>
      <c r="Z1482" s="338"/>
      <c r="AA1482" s="338"/>
      <c r="AB1482" s="338"/>
      <c r="AC1482" s="338"/>
      <c r="AD1482" s="338"/>
      <c r="AE1482" s="338"/>
      <c r="AF1482" s="338"/>
      <c r="AG1482" s="338"/>
      <c r="AH1482" s="338"/>
      <c r="AI1482" s="338"/>
      <c r="AJ1482" s="338"/>
      <c r="AK1482" s="338"/>
      <c r="AL1482" s="338"/>
      <c r="AM1482" s="338"/>
      <c r="AN1482" s="338"/>
      <c r="AO1482" s="338"/>
      <c r="AP1482" s="338"/>
      <c r="AQ1482" s="338"/>
      <c r="AR1482" s="338"/>
      <c r="AS1482" s="338"/>
      <c r="AT1482" s="338"/>
      <c r="AU1482" s="338"/>
      <c r="AV1482" s="338"/>
      <c r="AW1482" s="338"/>
      <c r="AX1482" s="338"/>
      <c r="AY1482" s="338"/>
      <c r="AZ1482" s="338"/>
      <c r="BA1482" s="338"/>
      <c r="BB1482" s="338"/>
      <c r="BC1482" s="338"/>
      <c r="BD1482" s="338"/>
      <c r="BE1482" s="338"/>
      <c r="BF1482" s="338"/>
      <c r="BG1482" s="338"/>
      <c r="BH1482" s="338"/>
      <c r="BI1482" s="338"/>
      <c r="BJ1482" s="338"/>
      <c r="BK1482" s="338"/>
      <c r="BL1482" s="338"/>
      <c r="BM1482" s="338"/>
      <c r="BN1482" s="338"/>
      <c r="BO1482" s="338"/>
      <c r="BP1482" s="338"/>
      <c r="BQ1482" s="338"/>
      <c r="BR1482" s="338"/>
      <c r="BS1482" s="338"/>
      <c r="BT1482" s="338"/>
      <c r="BU1482" s="338"/>
      <c r="BV1482" s="343"/>
      <c r="BW1482" s="343"/>
      <c r="BX1482" s="1217"/>
      <c r="BY1482" s="343"/>
      <c r="BZ1482" s="338"/>
      <c r="CA1482" s="338"/>
      <c r="CB1482" s="338"/>
      <c r="CC1482" s="338"/>
      <c r="CD1482" s="338"/>
      <c r="CE1482" s="338"/>
      <c r="CF1482" s="338"/>
    </row>
    <row r="1483" ht="15.75" customHeight="1">
      <c r="A1483" s="338"/>
      <c r="B1483" s="338"/>
      <c r="C1483" s="338"/>
      <c r="D1483" s="338"/>
      <c r="E1483" s="338"/>
      <c r="F1483" s="346"/>
      <c r="G1483" s="1215"/>
      <c r="H1483" s="1216"/>
      <c r="I1483" s="534"/>
      <c r="J1483" s="1193"/>
      <c r="K1483" s="398"/>
      <c r="L1483" s="338"/>
      <c r="M1483" s="338"/>
      <c r="N1483" s="338"/>
      <c r="O1483" s="338"/>
      <c r="P1483" s="338"/>
      <c r="Q1483" s="338"/>
      <c r="R1483" s="338"/>
      <c r="S1483" s="338"/>
      <c r="T1483" s="338"/>
      <c r="U1483" s="338"/>
      <c r="V1483" s="338"/>
      <c r="W1483" s="338"/>
      <c r="X1483" s="338"/>
      <c r="Y1483" s="338"/>
      <c r="Z1483" s="338"/>
      <c r="AA1483" s="338"/>
      <c r="AB1483" s="338"/>
      <c r="AC1483" s="338"/>
      <c r="AD1483" s="338"/>
      <c r="AE1483" s="338"/>
      <c r="AF1483" s="338"/>
      <c r="AG1483" s="338"/>
      <c r="AH1483" s="338"/>
      <c r="AI1483" s="338"/>
      <c r="AJ1483" s="338"/>
      <c r="AK1483" s="338"/>
      <c r="AL1483" s="338"/>
      <c r="AM1483" s="338"/>
      <c r="AN1483" s="338"/>
      <c r="AO1483" s="338"/>
      <c r="AP1483" s="338"/>
      <c r="AQ1483" s="338"/>
      <c r="AR1483" s="338"/>
      <c r="AS1483" s="338"/>
      <c r="AT1483" s="338"/>
      <c r="AU1483" s="338"/>
      <c r="AV1483" s="338"/>
      <c r="AW1483" s="338"/>
      <c r="AX1483" s="338"/>
      <c r="AY1483" s="338"/>
      <c r="AZ1483" s="338"/>
      <c r="BA1483" s="338"/>
      <c r="BB1483" s="338"/>
      <c r="BC1483" s="338"/>
      <c r="BD1483" s="338"/>
      <c r="BE1483" s="338"/>
      <c r="BF1483" s="338"/>
      <c r="BG1483" s="338"/>
      <c r="BH1483" s="338"/>
      <c r="BI1483" s="338"/>
      <c r="BJ1483" s="338"/>
      <c r="BK1483" s="338"/>
      <c r="BL1483" s="338"/>
      <c r="BM1483" s="338"/>
      <c r="BN1483" s="338"/>
      <c r="BO1483" s="338"/>
      <c r="BP1483" s="338"/>
      <c r="BQ1483" s="338"/>
      <c r="BR1483" s="338"/>
      <c r="BS1483" s="338"/>
      <c r="BT1483" s="338"/>
      <c r="BU1483" s="338"/>
      <c r="BV1483" s="343"/>
      <c r="BW1483" s="343"/>
      <c r="BX1483" s="1217"/>
      <c r="BY1483" s="343"/>
      <c r="BZ1483" s="338"/>
      <c r="CA1483" s="338"/>
      <c r="CB1483" s="338"/>
      <c r="CC1483" s="338"/>
      <c r="CD1483" s="338"/>
      <c r="CE1483" s="338"/>
      <c r="CF1483" s="338"/>
    </row>
    <row r="1484" ht="15.75" customHeight="1">
      <c r="A1484" s="338"/>
      <c r="B1484" s="338"/>
      <c r="C1484" s="338"/>
      <c r="D1484" s="338"/>
      <c r="E1484" s="338"/>
      <c r="F1484" s="346"/>
      <c r="G1484" s="1215"/>
      <c r="H1484" s="1216"/>
      <c r="I1484" s="534"/>
      <c r="J1484" s="1193"/>
      <c r="K1484" s="398"/>
      <c r="L1484" s="338"/>
      <c r="M1484" s="338"/>
      <c r="N1484" s="338"/>
      <c r="O1484" s="338"/>
      <c r="P1484" s="338"/>
      <c r="Q1484" s="338"/>
      <c r="R1484" s="338"/>
      <c r="S1484" s="338"/>
      <c r="T1484" s="338"/>
      <c r="U1484" s="338"/>
      <c r="V1484" s="338"/>
      <c r="W1484" s="338"/>
      <c r="X1484" s="338"/>
      <c r="Y1484" s="338"/>
      <c r="Z1484" s="338"/>
      <c r="AA1484" s="338"/>
      <c r="AB1484" s="338"/>
      <c r="AC1484" s="338"/>
      <c r="AD1484" s="338"/>
      <c r="AE1484" s="338"/>
      <c r="AF1484" s="338"/>
      <c r="AG1484" s="338"/>
      <c r="AH1484" s="338"/>
      <c r="AI1484" s="338"/>
      <c r="AJ1484" s="338"/>
      <c r="AK1484" s="338"/>
      <c r="AL1484" s="338"/>
      <c r="AM1484" s="338"/>
      <c r="AN1484" s="338"/>
      <c r="AO1484" s="338"/>
      <c r="AP1484" s="338"/>
      <c r="AQ1484" s="338"/>
      <c r="AR1484" s="338"/>
      <c r="AS1484" s="338"/>
      <c r="AT1484" s="338"/>
      <c r="AU1484" s="338"/>
      <c r="AV1484" s="338"/>
      <c r="AW1484" s="338"/>
      <c r="AX1484" s="338"/>
      <c r="AY1484" s="338"/>
      <c r="AZ1484" s="338"/>
      <c r="BA1484" s="338"/>
      <c r="BB1484" s="338"/>
      <c r="BC1484" s="338"/>
      <c r="BD1484" s="338"/>
      <c r="BE1484" s="338"/>
      <c r="BF1484" s="338"/>
      <c r="BG1484" s="338"/>
      <c r="BH1484" s="338"/>
      <c r="BI1484" s="338"/>
      <c r="BJ1484" s="338"/>
      <c r="BK1484" s="338"/>
      <c r="BL1484" s="338"/>
      <c r="BM1484" s="338"/>
      <c r="BN1484" s="338"/>
      <c r="BO1484" s="338"/>
      <c r="BP1484" s="338"/>
      <c r="BQ1484" s="338"/>
      <c r="BR1484" s="338"/>
      <c r="BS1484" s="338"/>
      <c r="BT1484" s="338"/>
      <c r="BU1484" s="338"/>
      <c r="BV1484" s="343"/>
      <c r="BW1484" s="343"/>
      <c r="BX1484" s="1217"/>
      <c r="BY1484" s="343"/>
      <c r="BZ1484" s="338"/>
      <c r="CA1484" s="338"/>
      <c r="CB1484" s="338"/>
      <c r="CC1484" s="338"/>
      <c r="CD1484" s="338"/>
      <c r="CE1484" s="338"/>
      <c r="CF1484" s="338"/>
    </row>
    <row r="1485" ht="15.75" customHeight="1">
      <c r="A1485" s="338"/>
      <c r="B1485" s="338"/>
      <c r="C1485" s="338"/>
      <c r="D1485" s="338"/>
      <c r="E1485" s="338"/>
      <c r="F1485" s="346"/>
      <c r="G1485" s="1215"/>
      <c r="H1485" s="1216"/>
      <c r="I1485" s="534"/>
      <c r="J1485" s="1193"/>
      <c r="K1485" s="398"/>
      <c r="L1485" s="338"/>
      <c r="M1485" s="338"/>
      <c r="N1485" s="338"/>
      <c r="O1485" s="338"/>
      <c r="P1485" s="338"/>
      <c r="Q1485" s="338"/>
      <c r="R1485" s="338"/>
      <c r="S1485" s="338"/>
      <c r="T1485" s="338"/>
      <c r="U1485" s="338"/>
      <c r="V1485" s="338"/>
      <c r="W1485" s="338"/>
      <c r="X1485" s="338"/>
      <c r="Y1485" s="338"/>
      <c r="Z1485" s="338"/>
      <c r="AA1485" s="338"/>
      <c r="AB1485" s="338"/>
      <c r="AC1485" s="338"/>
      <c r="AD1485" s="338"/>
      <c r="AE1485" s="338"/>
      <c r="AF1485" s="338"/>
      <c r="AG1485" s="338"/>
      <c r="AH1485" s="338"/>
      <c r="AI1485" s="338"/>
      <c r="AJ1485" s="338"/>
      <c r="AK1485" s="338"/>
      <c r="AL1485" s="338"/>
      <c r="AM1485" s="338"/>
      <c r="AN1485" s="338"/>
      <c r="AO1485" s="338"/>
      <c r="AP1485" s="338"/>
      <c r="AQ1485" s="338"/>
      <c r="AR1485" s="338"/>
      <c r="AS1485" s="338"/>
      <c r="AT1485" s="338"/>
      <c r="AU1485" s="338"/>
      <c r="AV1485" s="338"/>
      <c r="AW1485" s="338"/>
      <c r="AX1485" s="338"/>
      <c r="AY1485" s="338"/>
      <c r="AZ1485" s="338"/>
      <c r="BA1485" s="338"/>
      <c r="BB1485" s="338"/>
      <c r="BC1485" s="338"/>
      <c r="BD1485" s="338"/>
      <c r="BE1485" s="338"/>
      <c r="BF1485" s="338"/>
      <c r="BG1485" s="338"/>
      <c r="BH1485" s="338"/>
      <c r="BI1485" s="338"/>
      <c r="BJ1485" s="338"/>
      <c r="BK1485" s="338"/>
      <c r="BL1485" s="338"/>
      <c r="BM1485" s="338"/>
      <c r="BN1485" s="338"/>
      <c r="BO1485" s="338"/>
      <c r="BP1485" s="338"/>
      <c r="BQ1485" s="338"/>
      <c r="BR1485" s="338"/>
      <c r="BS1485" s="338"/>
      <c r="BT1485" s="338"/>
      <c r="BU1485" s="338"/>
      <c r="BV1485" s="343"/>
      <c r="BW1485" s="343"/>
      <c r="BX1485" s="1217"/>
      <c r="BY1485" s="343"/>
      <c r="BZ1485" s="338"/>
      <c r="CA1485" s="338"/>
      <c r="CB1485" s="338"/>
      <c r="CC1485" s="338"/>
      <c r="CD1485" s="338"/>
      <c r="CE1485" s="338"/>
      <c r="CF1485" s="338"/>
    </row>
    <row r="1486" ht="15.75" customHeight="1">
      <c r="A1486" s="338"/>
      <c r="B1486" s="338"/>
      <c r="C1486" s="338"/>
      <c r="D1486" s="338"/>
      <c r="E1486" s="338"/>
      <c r="F1486" s="346"/>
      <c r="G1486" s="1215"/>
      <c r="H1486" s="1216"/>
      <c r="I1486" s="534"/>
      <c r="J1486" s="1193"/>
      <c r="K1486" s="398"/>
      <c r="L1486" s="338"/>
      <c r="M1486" s="338"/>
      <c r="N1486" s="338"/>
      <c r="O1486" s="338"/>
      <c r="P1486" s="338"/>
      <c r="Q1486" s="338"/>
      <c r="R1486" s="338"/>
      <c r="S1486" s="338"/>
      <c r="T1486" s="338"/>
      <c r="U1486" s="338"/>
      <c r="V1486" s="338"/>
      <c r="W1486" s="338"/>
      <c r="X1486" s="338"/>
      <c r="Y1486" s="338"/>
      <c r="Z1486" s="338"/>
      <c r="AA1486" s="338"/>
      <c r="AB1486" s="338"/>
      <c r="AC1486" s="338"/>
      <c r="AD1486" s="338"/>
      <c r="AE1486" s="338"/>
      <c r="AF1486" s="338"/>
      <c r="AG1486" s="338"/>
      <c r="AH1486" s="338"/>
      <c r="AI1486" s="338"/>
      <c r="AJ1486" s="338"/>
      <c r="AK1486" s="338"/>
      <c r="AL1486" s="338"/>
      <c r="AM1486" s="338"/>
      <c r="AN1486" s="338"/>
      <c r="AO1486" s="338"/>
      <c r="AP1486" s="338"/>
      <c r="AQ1486" s="338"/>
      <c r="AR1486" s="338"/>
      <c r="AS1486" s="338"/>
      <c r="AT1486" s="338"/>
      <c r="AU1486" s="338"/>
      <c r="AV1486" s="338"/>
      <c r="AW1486" s="338"/>
      <c r="AX1486" s="338"/>
      <c r="AY1486" s="338"/>
      <c r="AZ1486" s="338"/>
      <c r="BA1486" s="338"/>
      <c r="BB1486" s="338"/>
      <c r="BC1486" s="338"/>
      <c r="BD1486" s="338"/>
      <c r="BE1486" s="338"/>
      <c r="BF1486" s="338"/>
      <c r="BG1486" s="338"/>
      <c r="BH1486" s="338"/>
      <c r="BI1486" s="338"/>
      <c r="BJ1486" s="338"/>
      <c r="BK1486" s="338"/>
      <c r="BL1486" s="338"/>
      <c r="BM1486" s="338"/>
      <c r="BN1486" s="338"/>
      <c r="BO1486" s="338"/>
      <c r="BP1486" s="338"/>
      <c r="BQ1486" s="338"/>
      <c r="BR1486" s="338"/>
      <c r="BS1486" s="338"/>
      <c r="BT1486" s="338"/>
      <c r="BU1486" s="338"/>
      <c r="BV1486" s="343"/>
      <c r="BW1486" s="343"/>
      <c r="BX1486" s="1217"/>
      <c r="BY1486" s="343"/>
      <c r="BZ1486" s="338"/>
      <c r="CA1486" s="338"/>
      <c r="CB1486" s="338"/>
      <c r="CC1486" s="338"/>
      <c r="CD1486" s="338"/>
      <c r="CE1486" s="338"/>
      <c r="CF1486" s="338"/>
    </row>
    <row r="1487" ht="15.75" customHeight="1">
      <c r="A1487" s="338"/>
      <c r="B1487" s="338"/>
      <c r="C1487" s="338"/>
      <c r="D1487" s="338"/>
      <c r="E1487" s="338"/>
      <c r="F1487" s="346"/>
      <c r="G1487" s="1215"/>
      <c r="H1487" s="1216"/>
      <c r="I1487" s="534"/>
      <c r="J1487" s="1193"/>
      <c r="K1487" s="398"/>
      <c r="L1487" s="338"/>
      <c r="M1487" s="338"/>
      <c r="N1487" s="338"/>
      <c r="O1487" s="338"/>
      <c r="P1487" s="338"/>
      <c r="Q1487" s="338"/>
      <c r="R1487" s="338"/>
      <c r="S1487" s="338"/>
      <c r="T1487" s="338"/>
      <c r="U1487" s="338"/>
      <c r="V1487" s="338"/>
      <c r="W1487" s="338"/>
      <c r="X1487" s="338"/>
      <c r="Y1487" s="338"/>
      <c r="Z1487" s="338"/>
      <c r="AA1487" s="338"/>
      <c r="AB1487" s="338"/>
      <c r="AC1487" s="338"/>
      <c r="AD1487" s="338"/>
      <c r="AE1487" s="338"/>
      <c r="AF1487" s="338"/>
      <c r="AG1487" s="338"/>
      <c r="AH1487" s="338"/>
      <c r="AI1487" s="338"/>
      <c r="AJ1487" s="338"/>
      <c r="AK1487" s="338"/>
      <c r="AL1487" s="338"/>
      <c r="AM1487" s="338"/>
      <c r="AN1487" s="338"/>
      <c r="AO1487" s="338"/>
      <c r="AP1487" s="338"/>
      <c r="AQ1487" s="338"/>
      <c r="AR1487" s="338"/>
      <c r="AS1487" s="338"/>
      <c r="AT1487" s="338"/>
      <c r="AU1487" s="338"/>
      <c r="AV1487" s="338"/>
      <c r="AW1487" s="338"/>
      <c r="AX1487" s="338"/>
      <c r="AY1487" s="338"/>
      <c r="AZ1487" s="338"/>
      <c r="BA1487" s="338"/>
      <c r="BB1487" s="338"/>
      <c r="BC1487" s="338"/>
      <c r="BD1487" s="338"/>
      <c r="BE1487" s="338"/>
      <c r="BF1487" s="338"/>
      <c r="BG1487" s="338"/>
      <c r="BH1487" s="338"/>
      <c r="BI1487" s="338"/>
      <c r="BJ1487" s="338"/>
      <c r="BK1487" s="338"/>
      <c r="BL1487" s="338"/>
      <c r="BM1487" s="338"/>
      <c r="BN1487" s="338"/>
      <c r="BO1487" s="338"/>
      <c r="BP1487" s="338"/>
      <c r="BQ1487" s="338"/>
      <c r="BR1487" s="338"/>
      <c r="BS1487" s="338"/>
      <c r="BT1487" s="338"/>
      <c r="BU1487" s="338"/>
      <c r="BV1487" s="343"/>
      <c r="BW1487" s="343"/>
      <c r="BX1487" s="1217"/>
      <c r="BY1487" s="343"/>
      <c r="BZ1487" s="338"/>
      <c r="CA1487" s="338"/>
      <c r="CB1487" s="338"/>
      <c r="CC1487" s="338"/>
      <c r="CD1487" s="338"/>
      <c r="CE1487" s="338"/>
      <c r="CF1487" s="338"/>
    </row>
    <row r="1488" ht="15.75" customHeight="1">
      <c r="A1488" s="338"/>
      <c r="B1488" s="338"/>
      <c r="C1488" s="338"/>
      <c r="D1488" s="338"/>
      <c r="E1488" s="338"/>
      <c r="F1488" s="346"/>
      <c r="G1488" s="1215"/>
      <c r="H1488" s="1216"/>
      <c r="I1488" s="534"/>
      <c r="J1488" s="1193"/>
      <c r="K1488" s="398"/>
      <c r="L1488" s="338"/>
      <c r="M1488" s="338"/>
      <c r="N1488" s="338"/>
      <c r="O1488" s="338"/>
      <c r="P1488" s="338"/>
      <c r="Q1488" s="338"/>
      <c r="R1488" s="338"/>
      <c r="S1488" s="338"/>
      <c r="T1488" s="338"/>
      <c r="U1488" s="338"/>
      <c r="V1488" s="338"/>
      <c r="W1488" s="338"/>
      <c r="X1488" s="338"/>
      <c r="Y1488" s="338"/>
      <c r="Z1488" s="338"/>
      <c r="AA1488" s="338"/>
      <c r="AB1488" s="338"/>
      <c r="AC1488" s="338"/>
      <c r="AD1488" s="338"/>
      <c r="AE1488" s="338"/>
      <c r="AF1488" s="338"/>
      <c r="AG1488" s="338"/>
      <c r="AH1488" s="338"/>
      <c r="AI1488" s="338"/>
      <c r="AJ1488" s="338"/>
      <c r="AK1488" s="338"/>
      <c r="AL1488" s="338"/>
      <c r="AM1488" s="338"/>
      <c r="AN1488" s="338"/>
      <c r="AO1488" s="338"/>
      <c r="AP1488" s="338"/>
      <c r="AQ1488" s="338"/>
      <c r="AR1488" s="338"/>
      <c r="AS1488" s="338"/>
      <c r="AT1488" s="338"/>
      <c r="AU1488" s="338"/>
      <c r="AV1488" s="338"/>
      <c r="AW1488" s="338"/>
      <c r="AX1488" s="338"/>
      <c r="AY1488" s="338"/>
      <c r="AZ1488" s="338"/>
      <c r="BA1488" s="338"/>
      <c r="BB1488" s="338"/>
      <c r="BC1488" s="338"/>
      <c r="BD1488" s="338"/>
      <c r="BE1488" s="338"/>
      <c r="BF1488" s="338"/>
      <c r="BG1488" s="338"/>
      <c r="BH1488" s="338"/>
      <c r="BI1488" s="338"/>
      <c r="BJ1488" s="338"/>
      <c r="BK1488" s="338"/>
      <c r="BL1488" s="338"/>
      <c r="BM1488" s="338"/>
      <c r="BN1488" s="338"/>
      <c r="BO1488" s="338"/>
      <c r="BP1488" s="338"/>
      <c r="BQ1488" s="338"/>
      <c r="BR1488" s="338"/>
      <c r="BS1488" s="338"/>
      <c r="BT1488" s="338"/>
      <c r="BU1488" s="338"/>
      <c r="BV1488" s="343"/>
      <c r="BW1488" s="343"/>
      <c r="BX1488" s="1217"/>
      <c r="BY1488" s="343"/>
      <c r="BZ1488" s="338"/>
      <c r="CA1488" s="338"/>
      <c r="CB1488" s="338"/>
      <c r="CC1488" s="338"/>
      <c r="CD1488" s="338"/>
      <c r="CE1488" s="338"/>
      <c r="CF1488" s="338"/>
    </row>
    <row r="1489" ht="15.75" customHeight="1">
      <c r="A1489" s="338"/>
      <c r="B1489" s="338"/>
      <c r="C1489" s="338"/>
      <c r="D1489" s="338"/>
      <c r="E1489" s="338"/>
      <c r="F1489" s="346"/>
      <c r="G1489" s="1215"/>
      <c r="H1489" s="1216"/>
      <c r="I1489" s="534"/>
      <c r="J1489" s="1193"/>
      <c r="K1489" s="398"/>
      <c r="L1489" s="338"/>
      <c r="M1489" s="338"/>
      <c r="N1489" s="338"/>
      <c r="O1489" s="338"/>
      <c r="P1489" s="338"/>
      <c r="Q1489" s="338"/>
      <c r="R1489" s="338"/>
      <c r="S1489" s="338"/>
      <c r="T1489" s="338"/>
      <c r="U1489" s="338"/>
      <c r="V1489" s="338"/>
      <c r="W1489" s="338"/>
      <c r="X1489" s="338"/>
      <c r="Y1489" s="338"/>
      <c r="Z1489" s="338"/>
      <c r="AA1489" s="338"/>
      <c r="AB1489" s="338"/>
      <c r="AC1489" s="338"/>
      <c r="AD1489" s="338"/>
      <c r="AE1489" s="338"/>
      <c r="AF1489" s="338"/>
      <c r="AG1489" s="338"/>
      <c r="AH1489" s="338"/>
      <c r="AI1489" s="338"/>
      <c r="AJ1489" s="338"/>
      <c r="AK1489" s="338"/>
      <c r="AL1489" s="338"/>
      <c r="AM1489" s="338"/>
      <c r="AN1489" s="338"/>
      <c r="AO1489" s="338"/>
      <c r="AP1489" s="338"/>
      <c r="AQ1489" s="338"/>
      <c r="AR1489" s="338"/>
      <c r="AS1489" s="338"/>
      <c r="AT1489" s="338"/>
      <c r="AU1489" s="338"/>
      <c r="AV1489" s="338"/>
      <c r="AW1489" s="338"/>
      <c r="AX1489" s="338"/>
      <c r="AY1489" s="338"/>
      <c r="AZ1489" s="338"/>
      <c r="BA1489" s="338"/>
      <c r="BB1489" s="338"/>
      <c r="BC1489" s="338"/>
      <c r="BD1489" s="338"/>
      <c r="BE1489" s="338"/>
      <c r="BF1489" s="338"/>
      <c r="BG1489" s="338"/>
      <c r="BH1489" s="338"/>
      <c r="BI1489" s="338"/>
      <c r="BJ1489" s="338"/>
      <c r="BK1489" s="338"/>
      <c r="BL1489" s="338"/>
      <c r="BM1489" s="338"/>
      <c r="BN1489" s="338"/>
      <c r="BO1489" s="338"/>
      <c r="BP1489" s="338"/>
      <c r="BQ1489" s="338"/>
      <c r="BR1489" s="338"/>
      <c r="BS1489" s="338"/>
      <c r="BT1489" s="338"/>
      <c r="BU1489" s="338"/>
      <c r="BV1489" s="343"/>
      <c r="BW1489" s="343"/>
      <c r="BX1489" s="1217"/>
      <c r="BY1489" s="343"/>
      <c r="BZ1489" s="338"/>
      <c r="CA1489" s="338"/>
      <c r="CB1489" s="338"/>
      <c r="CC1489" s="338"/>
      <c r="CD1489" s="338"/>
      <c r="CE1489" s="338"/>
      <c r="CF1489" s="338"/>
    </row>
    <row r="1490" ht="15.75" customHeight="1">
      <c r="A1490" s="338"/>
      <c r="B1490" s="338"/>
      <c r="C1490" s="338"/>
      <c r="D1490" s="338"/>
      <c r="E1490" s="338"/>
      <c r="F1490" s="346"/>
      <c r="G1490" s="1215"/>
      <c r="H1490" s="1216"/>
      <c r="I1490" s="534"/>
      <c r="J1490" s="1193"/>
      <c r="K1490" s="398"/>
      <c r="L1490" s="338"/>
      <c r="M1490" s="338"/>
      <c r="N1490" s="338"/>
      <c r="O1490" s="338"/>
      <c r="P1490" s="338"/>
      <c r="Q1490" s="338"/>
      <c r="R1490" s="338"/>
      <c r="S1490" s="338"/>
      <c r="T1490" s="338"/>
      <c r="U1490" s="338"/>
      <c r="V1490" s="338"/>
      <c r="W1490" s="338"/>
      <c r="X1490" s="338"/>
      <c r="Y1490" s="338"/>
      <c r="Z1490" s="338"/>
      <c r="AA1490" s="338"/>
      <c r="AB1490" s="338"/>
      <c r="AC1490" s="338"/>
      <c r="AD1490" s="338"/>
      <c r="AE1490" s="338"/>
      <c r="AF1490" s="338"/>
      <c r="AG1490" s="338"/>
      <c r="AH1490" s="338"/>
      <c r="AI1490" s="338"/>
      <c r="AJ1490" s="338"/>
      <c r="AK1490" s="338"/>
      <c r="AL1490" s="338"/>
      <c r="AM1490" s="338"/>
      <c r="AN1490" s="338"/>
      <c r="AO1490" s="338"/>
      <c r="AP1490" s="338"/>
      <c r="AQ1490" s="338"/>
      <c r="AR1490" s="338"/>
      <c r="AS1490" s="338"/>
      <c r="AT1490" s="338"/>
      <c r="AU1490" s="338"/>
      <c r="AV1490" s="338"/>
      <c r="AW1490" s="338"/>
      <c r="AX1490" s="338"/>
      <c r="AY1490" s="338"/>
      <c r="AZ1490" s="338"/>
      <c r="BA1490" s="338"/>
      <c r="BB1490" s="338"/>
      <c r="BC1490" s="338"/>
      <c r="BD1490" s="338"/>
      <c r="BE1490" s="338"/>
      <c r="BF1490" s="338"/>
      <c r="BG1490" s="338"/>
      <c r="BH1490" s="338"/>
      <c r="BI1490" s="338"/>
      <c r="BJ1490" s="338"/>
      <c r="BK1490" s="338"/>
      <c r="BL1490" s="338"/>
      <c r="BM1490" s="338"/>
      <c r="BN1490" s="338"/>
      <c r="BO1490" s="338"/>
      <c r="BP1490" s="338"/>
      <c r="BQ1490" s="338"/>
      <c r="BR1490" s="338"/>
      <c r="BS1490" s="338"/>
      <c r="BT1490" s="338"/>
      <c r="BU1490" s="338"/>
      <c r="BV1490" s="343"/>
      <c r="BW1490" s="343"/>
      <c r="BX1490" s="1217"/>
      <c r="BY1490" s="343"/>
      <c r="BZ1490" s="338"/>
      <c r="CA1490" s="338"/>
      <c r="CB1490" s="338"/>
      <c r="CC1490" s="338"/>
      <c r="CD1490" s="338"/>
      <c r="CE1490" s="338"/>
      <c r="CF1490" s="338"/>
    </row>
    <row r="1491" ht="15.75" customHeight="1">
      <c r="A1491" s="338"/>
      <c r="B1491" s="338"/>
      <c r="C1491" s="338"/>
      <c r="D1491" s="338"/>
      <c r="E1491" s="338"/>
      <c r="F1491" s="346"/>
      <c r="G1491" s="1215"/>
      <c r="H1491" s="1216"/>
      <c r="I1491" s="534"/>
      <c r="J1491" s="1193"/>
      <c r="K1491" s="398"/>
      <c r="L1491" s="338"/>
      <c r="M1491" s="338"/>
      <c r="N1491" s="338"/>
      <c r="O1491" s="338"/>
      <c r="P1491" s="338"/>
      <c r="Q1491" s="338"/>
      <c r="R1491" s="338"/>
      <c r="S1491" s="338"/>
      <c r="T1491" s="338"/>
      <c r="U1491" s="338"/>
      <c r="V1491" s="338"/>
      <c r="W1491" s="338"/>
      <c r="X1491" s="338"/>
      <c r="Y1491" s="338"/>
      <c r="Z1491" s="338"/>
      <c r="AA1491" s="338"/>
      <c r="AB1491" s="338"/>
      <c r="AC1491" s="338"/>
      <c r="AD1491" s="338"/>
      <c r="AE1491" s="338"/>
      <c r="AF1491" s="338"/>
      <c r="AG1491" s="338"/>
      <c r="AH1491" s="338"/>
      <c r="AI1491" s="338"/>
      <c r="AJ1491" s="338"/>
      <c r="AK1491" s="338"/>
      <c r="AL1491" s="338"/>
      <c r="AM1491" s="338"/>
      <c r="AN1491" s="338"/>
      <c r="AO1491" s="338"/>
      <c r="AP1491" s="338"/>
      <c r="AQ1491" s="338"/>
      <c r="AR1491" s="338"/>
      <c r="AS1491" s="338"/>
      <c r="AT1491" s="338"/>
      <c r="AU1491" s="338"/>
      <c r="AV1491" s="338"/>
      <c r="AW1491" s="338"/>
      <c r="AX1491" s="338"/>
      <c r="AY1491" s="338"/>
      <c r="AZ1491" s="338"/>
      <c r="BA1491" s="338"/>
      <c r="BB1491" s="338"/>
      <c r="BC1491" s="338"/>
      <c r="BD1491" s="338"/>
      <c r="BE1491" s="338"/>
      <c r="BF1491" s="338"/>
      <c r="BG1491" s="338"/>
      <c r="BH1491" s="338"/>
      <c r="BI1491" s="338"/>
      <c r="BJ1491" s="338"/>
      <c r="BK1491" s="338"/>
      <c r="BL1491" s="338"/>
      <c r="BM1491" s="338"/>
      <c r="BN1491" s="338"/>
      <c r="BO1491" s="338"/>
      <c r="BP1491" s="338"/>
      <c r="BQ1491" s="338"/>
      <c r="BR1491" s="338"/>
      <c r="BS1491" s="338"/>
      <c r="BT1491" s="338"/>
      <c r="BU1491" s="338"/>
      <c r="BV1491" s="343"/>
      <c r="BW1491" s="343"/>
      <c r="BX1491" s="1217"/>
      <c r="BY1491" s="343"/>
      <c r="BZ1491" s="338"/>
      <c r="CA1491" s="338"/>
      <c r="CB1491" s="338"/>
      <c r="CC1491" s="338"/>
      <c r="CD1491" s="338"/>
      <c r="CE1491" s="338"/>
      <c r="CF1491" s="338"/>
    </row>
    <row r="1492" ht="15.75" customHeight="1">
      <c r="A1492" s="338"/>
      <c r="B1492" s="338"/>
      <c r="C1492" s="338"/>
      <c r="D1492" s="338"/>
      <c r="E1492" s="338"/>
      <c r="F1492" s="346"/>
      <c r="G1492" s="1215"/>
      <c r="H1492" s="1216"/>
      <c r="I1492" s="534"/>
      <c r="J1492" s="1193"/>
      <c r="K1492" s="398"/>
      <c r="L1492" s="338"/>
      <c r="M1492" s="338"/>
      <c r="N1492" s="338"/>
      <c r="O1492" s="338"/>
      <c r="P1492" s="338"/>
      <c r="Q1492" s="338"/>
      <c r="R1492" s="338"/>
      <c r="S1492" s="338"/>
      <c r="T1492" s="338"/>
      <c r="U1492" s="338"/>
      <c r="V1492" s="338"/>
      <c r="W1492" s="338"/>
      <c r="X1492" s="338"/>
      <c r="Y1492" s="338"/>
      <c r="Z1492" s="338"/>
      <c r="AA1492" s="338"/>
      <c r="AB1492" s="338"/>
      <c r="AC1492" s="338"/>
      <c r="AD1492" s="338"/>
      <c r="AE1492" s="338"/>
      <c r="AF1492" s="338"/>
      <c r="AG1492" s="338"/>
      <c r="AH1492" s="338"/>
      <c r="AI1492" s="338"/>
      <c r="AJ1492" s="338"/>
      <c r="AK1492" s="338"/>
      <c r="AL1492" s="338"/>
      <c r="AM1492" s="338"/>
      <c r="AN1492" s="338"/>
      <c r="AO1492" s="338"/>
      <c r="AP1492" s="338"/>
      <c r="AQ1492" s="338"/>
      <c r="AR1492" s="338"/>
      <c r="AS1492" s="338"/>
      <c r="AT1492" s="338"/>
      <c r="AU1492" s="338"/>
      <c r="AV1492" s="338"/>
      <c r="AW1492" s="338"/>
      <c r="AX1492" s="338"/>
      <c r="AY1492" s="338"/>
      <c r="AZ1492" s="338"/>
      <c r="BA1492" s="338"/>
      <c r="BB1492" s="338"/>
      <c r="BC1492" s="338"/>
      <c r="BD1492" s="338"/>
      <c r="BE1492" s="338"/>
      <c r="BF1492" s="338"/>
      <c r="BG1492" s="338"/>
      <c r="BH1492" s="338"/>
      <c r="BI1492" s="338"/>
      <c r="BJ1492" s="338"/>
      <c r="BK1492" s="338"/>
      <c r="BL1492" s="338"/>
      <c r="BM1492" s="338"/>
      <c r="BN1492" s="338"/>
      <c r="BO1492" s="338"/>
      <c r="BP1492" s="338"/>
      <c r="BQ1492" s="338"/>
      <c r="BR1492" s="338"/>
      <c r="BS1492" s="338"/>
      <c r="BT1492" s="338"/>
      <c r="BU1492" s="338"/>
      <c r="BV1492" s="343"/>
      <c r="BW1492" s="343"/>
      <c r="BX1492" s="1217"/>
      <c r="BY1492" s="343"/>
      <c r="BZ1492" s="338"/>
      <c r="CA1492" s="338"/>
      <c r="CB1492" s="338"/>
      <c r="CC1492" s="338"/>
      <c r="CD1492" s="338"/>
      <c r="CE1492" s="338"/>
      <c r="CF1492" s="338"/>
    </row>
    <row r="1493" ht="15.75" customHeight="1">
      <c r="A1493" s="338"/>
      <c r="B1493" s="338"/>
      <c r="C1493" s="338"/>
      <c r="D1493" s="338"/>
      <c r="E1493" s="338"/>
      <c r="F1493" s="346"/>
      <c r="G1493" s="1215"/>
      <c r="H1493" s="1216"/>
      <c r="I1493" s="534"/>
      <c r="J1493" s="1193"/>
      <c r="K1493" s="398"/>
      <c r="L1493" s="338"/>
      <c r="M1493" s="338"/>
      <c r="N1493" s="338"/>
      <c r="O1493" s="338"/>
      <c r="P1493" s="338"/>
      <c r="Q1493" s="338"/>
      <c r="R1493" s="338"/>
      <c r="S1493" s="338"/>
      <c r="T1493" s="338"/>
      <c r="U1493" s="338"/>
      <c r="V1493" s="338"/>
      <c r="W1493" s="338"/>
      <c r="X1493" s="338"/>
      <c r="Y1493" s="338"/>
      <c r="Z1493" s="338"/>
      <c r="AA1493" s="338"/>
      <c r="AB1493" s="338"/>
      <c r="AC1493" s="338"/>
      <c r="AD1493" s="338"/>
      <c r="AE1493" s="338"/>
      <c r="AF1493" s="338"/>
      <c r="AG1493" s="338"/>
      <c r="AH1493" s="338"/>
      <c r="AI1493" s="338"/>
      <c r="AJ1493" s="338"/>
      <c r="AK1493" s="338"/>
      <c r="AL1493" s="338"/>
      <c r="AM1493" s="338"/>
      <c r="AN1493" s="338"/>
      <c r="AO1493" s="338"/>
      <c r="AP1493" s="338"/>
      <c r="AQ1493" s="338"/>
      <c r="AR1493" s="338"/>
      <c r="AS1493" s="338"/>
      <c r="AT1493" s="338"/>
      <c r="AU1493" s="338"/>
      <c r="AV1493" s="338"/>
      <c r="AW1493" s="338"/>
      <c r="AX1493" s="338"/>
      <c r="AY1493" s="338"/>
      <c r="AZ1493" s="338"/>
      <c r="BA1493" s="338"/>
      <c r="BB1493" s="338"/>
      <c r="BC1493" s="338"/>
      <c r="BD1493" s="338"/>
      <c r="BE1493" s="338"/>
      <c r="BF1493" s="338"/>
      <c r="BG1493" s="338"/>
      <c r="BH1493" s="338"/>
      <c r="BI1493" s="338"/>
      <c r="BJ1493" s="338"/>
      <c r="BK1493" s="338"/>
      <c r="BL1493" s="338"/>
      <c r="BM1493" s="338"/>
      <c r="BN1493" s="338"/>
      <c r="BO1493" s="338"/>
      <c r="BP1493" s="338"/>
      <c r="BQ1493" s="338"/>
      <c r="BR1493" s="338"/>
      <c r="BS1493" s="338"/>
      <c r="BT1493" s="338"/>
      <c r="BU1493" s="338"/>
      <c r="BV1493" s="343"/>
      <c r="BW1493" s="343"/>
      <c r="BX1493" s="1217"/>
      <c r="BY1493" s="343"/>
      <c r="BZ1493" s="338"/>
      <c r="CA1493" s="338"/>
      <c r="CB1493" s="338"/>
      <c r="CC1493" s="338"/>
      <c r="CD1493" s="338"/>
      <c r="CE1493" s="338"/>
      <c r="CF1493" s="338"/>
    </row>
    <row r="1494" ht="15.75" customHeight="1">
      <c r="A1494" s="338"/>
      <c r="B1494" s="338"/>
      <c r="C1494" s="338"/>
      <c r="D1494" s="338"/>
      <c r="E1494" s="338"/>
      <c r="F1494" s="346"/>
      <c r="G1494" s="1215"/>
      <c r="H1494" s="1216"/>
      <c r="I1494" s="534"/>
      <c r="J1494" s="1193"/>
      <c r="K1494" s="398"/>
      <c r="L1494" s="338"/>
      <c r="M1494" s="338"/>
      <c r="N1494" s="338"/>
      <c r="O1494" s="338"/>
      <c r="P1494" s="338"/>
      <c r="Q1494" s="338"/>
      <c r="R1494" s="338"/>
      <c r="S1494" s="338"/>
      <c r="T1494" s="338"/>
      <c r="U1494" s="338"/>
      <c r="V1494" s="338"/>
      <c r="W1494" s="338"/>
      <c r="X1494" s="338"/>
      <c r="Y1494" s="338"/>
      <c r="Z1494" s="338"/>
      <c r="AA1494" s="338"/>
      <c r="AB1494" s="338"/>
      <c r="AC1494" s="338"/>
      <c r="AD1494" s="338"/>
      <c r="AE1494" s="338"/>
      <c r="AF1494" s="338"/>
      <c r="AG1494" s="338"/>
      <c r="AH1494" s="338"/>
      <c r="AI1494" s="338"/>
      <c r="AJ1494" s="338"/>
      <c r="AK1494" s="338"/>
      <c r="AL1494" s="338"/>
      <c r="AM1494" s="338"/>
      <c r="AN1494" s="338"/>
      <c r="AO1494" s="338"/>
      <c r="AP1494" s="338"/>
      <c r="AQ1494" s="338"/>
      <c r="AR1494" s="338"/>
      <c r="AS1494" s="338"/>
      <c r="AT1494" s="338"/>
      <c r="AU1494" s="338"/>
      <c r="AV1494" s="338"/>
      <c r="AW1494" s="338"/>
      <c r="AX1494" s="338"/>
      <c r="AY1494" s="338"/>
      <c r="AZ1494" s="338"/>
      <c r="BA1494" s="338"/>
      <c r="BB1494" s="338"/>
      <c r="BC1494" s="338"/>
      <c r="BD1494" s="338"/>
      <c r="BE1494" s="338"/>
      <c r="BF1494" s="338"/>
      <c r="BG1494" s="338"/>
      <c r="BH1494" s="338"/>
      <c r="BI1494" s="338"/>
      <c r="BJ1494" s="338"/>
      <c r="BK1494" s="338"/>
      <c r="BL1494" s="338"/>
      <c r="BM1494" s="338"/>
      <c r="BN1494" s="338"/>
      <c r="BO1494" s="338"/>
      <c r="BP1494" s="338"/>
      <c r="BQ1494" s="338"/>
      <c r="BR1494" s="338"/>
      <c r="BS1494" s="338"/>
      <c r="BT1494" s="338"/>
      <c r="BU1494" s="338"/>
      <c r="BV1494" s="343"/>
      <c r="BW1494" s="343"/>
      <c r="BX1494" s="1217"/>
      <c r="BY1494" s="343"/>
      <c r="BZ1494" s="338"/>
      <c r="CA1494" s="338"/>
      <c r="CB1494" s="338"/>
      <c r="CC1494" s="338"/>
      <c r="CD1494" s="338"/>
      <c r="CE1494" s="338"/>
      <c r="CF1494" s="338"/>
    </row>
    <row r="1495" ht="15.75" customHeight="1">
      <c r="A1495" s="338"/>
      <c r="B1495" s="338"/>
      <c r="C1495" s="338"/>
      <c r="D1495" s="338"/>
      <c r="E1495" s="338"/>
      <c r="F1495" s="346"/>
      <c r="G1495" s="1215"/>
      <c r="H1495" s="1216"/>
      <c r="I1495" s="534"/>
      <c r="J1495" s="1193"/>
      <c r="K1495" s="398"/>
      <c r="L1495" s="338"/>
      <c r="M1495" s="338"/>
      <c r="N1495" s="338"/>
      <c r="O1495" s="338"/>
      <c r="P1495" s="338"/>
      <c r="Q1495" s="338"/>
      <c r="R1495" s="338"/>
      <c r="S1495" s="338"/>
      <c r="T1495" s="338"/>
      <c r="U1495" s="338"/>
      <c r="V1495" s="338"/>
      <c r="W1495" s="338"/>
      <c r="X1495" s="338"/>
      <c r="Y1495" s="338"/>
      <c r="Z1495" s="338"/>
      <c r="AA1495" s="338"/>
      <c r="AB1495" s="338"/>
      <c r="AC1495" s="338"/>
      <c r="AD1495" s="338"/>
      <c r="AE1495" s="338"/>
      <c r="AF1495" s="338"/>
      <c r="AG1495" s="338"/>
      <c r="AH1495" s="338"/>
      <c r="AI1495" s="338"/>
      <c r="AJ1495" s="338"/>
      <c r="AK1495" s="338"/>
      <c r="AL1495" s="338"/>
      <c r="AM1495" s="338"/>
      <c r="AN1495" s="338"/>
      <c r="AO1495" s="338"/>
      <c r="AP1495" s="338"/>
      <c r="AQ1495" s="338"/>
      <c r="AR1495" s="338"/>
      <c r="AS1495" s="338"/>
      <c r="AT1495" s="338"/>
      <c r="AU1495" s="338"/>
      <c r="AV1495" s="338"/>
      <c r="AW1495" s="338"/>
      <c r="AX1495" s="338"/>
      <c r="AY1495" s="338"/>
      <c r="AZ1495" s="338"/>
      <c r="BA1495" s="338"/>
      <c r="BB1495" s="338"/>
      <c r="BC1495" s="338"/>
      <c r="BD1495" s="338"/>
      <c r="BE1495" s="338"/>
      <c r="BF1495" s="338"/>
      <c r="BG1495" s="338"/>
      <c r="BH1495" s="338"/>
      <c r="BI1495" s="338"/>
      <c r="BJ1495" s="338"/>
      <c r="BK1495" s="338"/>
      <c r="BL1495" s="338"/>
      <c r="BM1495" s="338"/>
      <c r="BN1495" s="338"/>
      <c r="BO1495" s="338"/>
      <c r="BP1495" s="338"/>
      <c r="BQ1495" s="338"/>
      <c r="BR1495" s="338"/>
      <c r="BS1495" s="338"/>
      <c r="BT1495" s="338"/>
      <c r="BU1495" s="338"/>
      <c r="BV1495" s="343"/>
      <c r="BW1495" s="343"/>
      <c r="BX1495" s="1217"/>
      <c r="BY1495" s="343"/>
      <c r="BZ1495" s="338"/>
      <c r="CA1495" s="338"/>
      <c r="CB1495" s="338"/>
      <c r="CC1495" s="338"/>
      <c r="CD1495" s="338"/>
      <c r="CE1495" s="338"/>
      <c r="CF1495" s="338"/>
    </row>
    <row r="1496" ht="15.75" customHeight="1">
      <c r="A1496" s="338"/>
      <c r="B1496" s="338"/>
      <c r="C1496" s="338"/>
      <c r="D1496" s="338"/>
      <c r="E1496" s="338"/>
      <c r="F1496" s="346"/>
      <c r="G1496" s="1215"/>
      <c r="H1496" s="1216"/>
      <c r="I1496" s="534"/>
      <c r="J1496" s="1193"/>
      <c r="K1496" s="398"/>
      <c r="L1496" s="338"/>
      <c r="M1496" s="338"/>
      <c r="N1496" s="338"/>
      <c r="O1496" s="338"/>
      <c r="P1496" s="338"/>
      <c r="Q1496" s="338"/>
      <c r="R1496" s="338"/>
      <c r="S1496" s="338"/>
      <c r="T1496" s="338"/>
      <c r="U1496" s="338"/>
      <c r="V1496" s="338"/>
      <c r="W1496" s="338"/>
      <c r="X1496" s="338"/>
      <c r="Y1496" s="338"/>
      <c r="Z1496" s="338"/>
      <c r="AA1496" s="338"/>
      <c r="AB1496" s="338"/>
      <c r="AC1496" s="338"/>
      <c r="AD1496" s="338"/>
      <c r="AE1496" s="338"/>
      <c r="AF1496" s="338"/>
      <c r="AG1496" s="338"/>
      <c r="AH1496" s="338"/>
      <c r="AI1496" s="338"/>
      <c r="AJ1496" s="338"/>
      <c r="AK1496" s="338"/>
      <c r="AL1496" s="338"/>
      <c r="AM1496" s="338"/>
      <c r="AN1496" s="338"/>
      <c r="AO1496" s="338"/>
      <c r="AP1496" s="338"/>
      <c r="AQ1496" s="338"/>
      <c r="AR1496" s="338"/>
      <c r="AS1496" s="338"/>
      <c r="AT1496" s="338"/>
      <c r="AU1496" s="338"/>
      <c r="AV1496" s="338"/>
      <c r="AW1496" s="338"/>
      <c r="AX1496" s="338"/>
      <c r="AY1496" s="338"/>
      <c r="AZ1496" s="338"/>
      <c r="BA1496" s="338"/>
      <c r="BB1496" s="338"/>
      <c r="BC1496" s="338"/>
      <c r="BD1496" s="338"/>
      <c r="BE1496" s="338"/>
      <c r="BF1496" s="338"/>
      <c r="BG1496" s="338"/>
      <c r="BH1496" s="338"/>
      <c r="BI1496" s="338"/>
      <c r="BJ1496" s="338"/>
      <c r="BK1496" s="338"/>
      <c r="BL1496" s="338"/>
      <c r="BM1496" s="338"/>
      <c r="BN1496" s="338"/>
      <c r="BO1496" s="338"/>
      <c r="BP1496" s="338"/>
      <c r="BQ1496" s="338"/>
      <c r="BR1496" s="338"/>
      <c r="BS1496" s="338"/>
      <c r="BT1496" s="338"/>
      <c r="BU1496" s="338"/>
      <c r="BV1496" s="343"/>
      <c r="BW1496" s="343"/>
      <c r="BX1496" s="1217"/>
      <c r="BY1496" s="343"/>
      <c r="BZ1496" s="338"/>
      <c r="CA1496" s="338"/>
      <c r="CB1496" s="338"/>
      <c r="CC1496" s="338"/>
      <c r="CD1496" s="338"/>
      <c r="CE1496" s="338"/>
      <c r="CF1496" s="338"/>
    </row>
    <row r="1497" ht="15.75" customHeight="1">
      <c r="A1497" s="338"/>
      <c r="B1497" s="338"/>
      <c r="C1497" s="338"/>
      <c r="D1497" s="338"/>
      <c r="E1497" s="338"/>
      <c r="F1497" s="346"/>
      <c r="G1497" s="1215"/>
      <c r="H1497" s="1216"/>
      <c r="I1497" s="534"/>
      <c r="J1497" s="1193"/>
      <c r="K1497" s="398"/>
      <c r="L1497" s="338"/>
      <c r="M1497" s="338"/>
      <c r="N1497" s="338"/>
      <c r="O1497" s="338"/>
      <c r="P1497" s="338"/>
      <c r="Q1497" s="338"/>
      <c r="R1497" s="338"/>
      <c r="S1497" s="338"/>
      <c r="T1497" s="338"/>
      <c r="U1497" s="338"/>
      <c r="V1497" s="338"/>
      <c r="W1497" s="338"/>
      <c r="X1497" s="338"/>
      <c r="Y1497" s="338"/>
      <c r="Z1497" s="338"/>
      <c r="AA1497" s="338"/>
      <c r="AB1497" s="338"/>
      <c r="AC1497" s="338"/>
      <c r="AD1497" s="338"/>
      <c r="AE1497" s="338"/>
      <c r="AF1497" s="338"/>
      <c r="AG1497" s="338"/>
      <c r="AH1497" s="338"/>
      <c r="AI1497" s="338"/>
      <c r="AJ1497" s="338"/>
      <c r="AK1497" s="338"/>
      <c r="AL1497" s="338"/>
      <c r="AM1497" s="338"/>
      <c r="AN1497" s="338"/>
      <c r="AO1497" s="338"/>
      <c r="AP1497" s="338"/>
      <c r="AQ1497" s="338"/>
      <c r="AR1497" s="338"/>
      <c r="AS1497" s="338"/>
      <c r="AT1497" s="338"/>
      <c r="AU1497" s="338"/>
      <c r="AV1497" s="338"/>
      <c r="AW1497" s="338"/>
      <c r="AX1497" s="338"/>
      <c r="AY1497" s="338"/>
      <c r="AZ1497" s="338"/>
      <c r="BA1497" s="338"/>
      <c r="BB1497" s="338"/>
      <c r="BC1497" s="338"/>
      <c r="BD1497" s="338"/>
      <c r="BE1497" s="338"/>
      <c r="BF1497" s="338"/>
      <c r="BG1497" s="338"/>
      <c r="BH1497" s="338"/>
      <c r="BI1497" s="338"/>
      <c r="BJ1497" s="338"/>
      <c r="BK1497" s="338"/>
      <c r="BL1497" s="338"/>
      <c r="BM1497" s="338"/>
      <c r="BN1497" s="338"/>
      <c r="BO1497" s="338"/>
      <c r="BP1497" s="338"/>
      <c r="BQ1497" s="338"/>
      <c r="BR1497" s="338"/>
      <c r="BS1497" s="338"/>
      <c r="BT1497" s="338"/>
      <c r="BU1497" s="338"/>
      <c r="BV1497" s="343"/>
      <c r="BW1497" s="343"/>
      <c r="BX1497" s="1217"/>
      <c r="BY1497" s="343"/>
      <c r="BZ1497" s="338"/>
      <c r="CA1497" s="338"/>
      <c r="CB1497" s="338"/>
      <c r="CC1497" s="338"/>
      <c r="CD1497" s="338"/>
      <c r="CE1497" s="338"/>
      <c r="CF1497" s="338"/>
    </row>
    <row r="1498" ht="15.75" customHeight="1">
      <c r="A1498" s="338"/>
      <c r="B1498" s="338"/>
      <c r="C1498" s="338"/>
      <c r="D1498" s="338"/>
      <c r="E1498" s="338"/>
      <c r="F1498" s="346"/>
      <c r="G1498" s="1215"/>
      <c r="H1498" s="1216"/>
      <c r="I1498" s="534"/>
      <c r="J1498" s="1193"/>
      <c r="K1498" s="398"/>
      <c r="L1498" s="338"/>
      <c r="M1498" s="338"/>
      <c r="N1498" s="338"/>
      <c r="O1498" s="338"/>
      <c r="P1498" s="338"/>
      <c r="Q1498" s="338"/>
      <c r="R1498" s="338"/>
      <c r="S1498" s="338"/>
      <c r="T1498" s="338"/>
      <c r="U1498" s="338"/>
      <c r="V1498" s="338"/>
      <c r="W1498" s="338"/>
      <c r="X1498" s="338"/>
      <c r="Y1498" s="338"/>
      <c r="Z1498" s="338"/>
      <c r="AA1498" s="338"/>
      <c r="AB1498" s="338"/>
      <c r="AC1498" s="338"/>
      <c r="AD1498" s="338"/>
      <c r="AE1498" s="338"/>
      <c r="AF1498" s="338"/>
      <c r="AG1498" s="338"/>
      <c r="AH1498" s="338"/>
      <c r="AI1498" s="338"/>
      <c r="AJ1498" s="338"/>
      <c r="AK1498" s="338"/>
      <c r="AL1498" s="338"/>
      <c r="AM1498" s="338"/>
      <c r="AN1498" s="338"/>
      <c r="AO1498" s="338"/>
      <c r="AP1498" s="338"/>
      <c r="AQ1498" s="338"/>
      <c r="AR1498" s="338"/>
      <c r="AS1498" s="338"/>
      <c r="AT1498" s="338"/>
      <c r="AU1498" s="338"/>
      <c r="AV1498" s="338"/>
      <c r="AW1498" s="338"/>
      <c r="AX1498" s="338"/>
      <c r="AY1498" s="338"/>
      <c r="AZ1498" s="338"/>
      <c r="BA1498" s="338"/>
      <c r="BB1498" s="338"/>
      <c r="BC1498" s="338"/>
      <c r="BD1498" s="338"/>
      <c r="BE1498" s="338"/>
      <c r="BF1498" s="338"/>
      <c r="BG1498" s="338"/>
      <c r="BH1498" s="338"/>
      <c r="BI1498" s="338"/>
      <c r="BJ1498" s="338"/>
      <c r="BK1498" s="338"/>
      <c r="BL1498" s="338"/>
      <c r="BM1498" s="338"/>
      <c r="BN1498" s="338"/>
      <c r="BO1498" s="338"/>
      <c r="BP1498" s="338"/>
      <c r="BQ1498" s="338"/>
      <c r="BR1498" s="338"/>
      <c r="BS1498" s="338"/>
      <c r="BT1498" s="338"/>
      <c r="BU1498" s="338"/>
      <c r="BV1498" s="343"/>
      <c r="BW1498" s="343"/>
      <c r="BX1498" s="1217"/>
      <c r="BY1498" s="343"/>
      <c r="BZ1498" s="338"/>
      <c r="CA1498" s="338"/>
      <c r="CB1498" s="338"/>
      <c r="CC1498" s="338"/>
      <c r="CD1498" s="338"/>
      <c r="CE1498" s="338"/>
      <c r="CF1498" s="338"/>
    </row>
    <row r="1499" ht="15.75" customHeight="1">
      <c r="A1499" s="338"/>
      <c r="B1499" s="338"/>
      <c r="C1499" s="338"/>
      <c r="D1499" s="338"/>
      <c r="E1499" s="338"/>
      <c r="F1499" s="346"/>
      <c r="G1499" s="1215"/>
      <c r="H1499" s="1216"/>
      <c r="I1499" s="534"/>
      <c r="J1499" s="1193"/>
      <c r="K1499" s="398"/>
      <c r="L1499" s="338"/>
      <c r="M1499" s="338"/>
      <c r="N1499" s="338"/>
      <c r="O1499" s="338"/>
      <c r="P1499" s="338"/>
      <c r="Q1499" s="338"/>
      <c r="R1499" s="338"/>
      <c r="S1499" s="338"/>
      <c r="T1499" s="338"/>
      <c r="U1499" s="338"/>
      <c r="V1499" s="338"/>
      <c r="W1499" s="338"/>
      <c r="X1499" s="338"/>
      <c r="Y1499" s="338"/>
      <c r="Z1499" s="338"/>
      <c r="AA1499" s="338"/>
      <c r="AB1499" s="338"/>
      <c r="AC1499" s="338"/>
      <c r="AD1499" s="338"/>
      <c r="AE1499" s="338"/>
      <c r="AF1499" s="338"/>
      <c r="AG1499" s="338"/>
      <c r="AH1499" s="338"/>
      <c r="AI1499" s="338"/>
      <c r="AJ1499" s="338"/>
      <c r="AK1499" s="338"/>
      <c r="AL1499" s="338"/>
      <c r="AM1499" s="338"/>
      <c r="AN1499" s="338"/>
      <c r="AO1499" s="338"/>
      <c r="AP1499" s="338"/>
      <c r="AQ1499" s="338"/>
      <c r="AR1499" s="338"/>
      <c r="AS1499" s="338"/>
      <c r="AT1499" s="338"/>
      <c r="AU1499" s="338"/>
      <c r="AV1499" s="338"/>
      <c r="AW1499" s="338"/>
      <c r="AX1499" s="338"/>
      <c r="AY1499" s="338"/>
      <c r="AZ1499" s="338"/>
      <c r="BA1499" s="338"/>
      <c r="BB1499" s="338"/>
      <c r="BC1499" s="338"/>
      <c r="BD1499" s="338"/>
      <c r="BE1499" s="338"/>
      <c r="BF1499" s="338"/>
      <c r="BG1499" s="338"/>
      <c r="BH1499" s="338"/>
      <c r="BI1499" s="338"/>
      <c r="BJ1499" s="338"/>
      <c r="BK1499" s="338"/>
      <c r="BL1499" s="338"/>
      <c r="BM1499" s="338"/>
      <c r="BN1499" s="338"/>
      <c r="BO1499" s="338"/>
      <c r="BP1499" s="338"/>
      <c r="BQ1499" s="338"/>
      <c r="BR1499" s="338"/>
      <c r="BS1499" s="338"/>
      <c r="BT1499" s="338"/>
      <c r="BU1499" s="338"/>
      <c r="BV1499" s="343"/>
      <c r="BW1499" s="343"/>
      <c r="BX1499" s="1217"/>
      <c r="BY1499" s="343"/>
      <c r="BZ1499" s="338"/>
      <c r="CA1499" s="338"/>
      <c r="CB1499" s="338"/>
      <c r="CC1499" s="338"/>
      <c r="CD1499" s="338"/>
      <c r="CE1499" s="338"/>
      <c r="CF1499" s="338"/>
    </row>
    <row r="1500" ht="15.75" customHeight="1">
      <c r="A1500" s="338"/>
      <c r="B1500" s="338"/>
      <c r="C1500" s="338"/>
      <c r="D1500" s="338"/>
      <c r="E1500" s="338"/>
      <c r="F1500" s="346"/>
      <c r="G1500" s="1215"/>
      <c r="H1500" s="1216"/>
      <c r="I1500" s="534"/>
      <c r="J1500" s="1193"/>
      <c r="K1500" s="398"/>
      <c r="L1500" s="338"/>
      <c r="M1500" s="338"/>
      <c r="N1500" s="338"/>
      <c r="O1500" s="338"/>
      <c r="P1500" s="338"/>
      <c r="Q1500" s="338"/>
      <c r="R1500" s="338"/>
      <c r="S1500" s="338"/>
      <c r="T1500" s="338"/>
      <c r="U1500" s="338"/>
      <c r="V1500" s="338"/>
      <c r="W1500" s="338"/>
      <c r="X1500" s="338"/>
      <c r="Y1500" s="338"/>
      <c r="Z1500" s="338"/>
      <c r="AA1500" s="338"/>
      <c r="AB1500" s="338"/>
      <c r="AC1500" s="338"/>
      <c r="AD1500" s="338"/>
      <c r="AE1500" s="338"/>
      <c r="AF1500" s="338"/>
      <c r="AG1500" s="338"/>
      <c r="AH1500" s="338"/>
      <c r="AI1500" s="338"/>
      <c r="AJ1500" s="338"/>
      <c r="AK1500" s="338"/>
      <c r="AL1500" s="338"/>
      <c r="AM1500" s="338"/>
      <c r="AN1500" s="338"/>
      <c r="AO1500" s="338"/>
      <c r="AP1500" s="338"/>
      <c r="AQ1500" s="338"/>
      <c r="AR1500" s="338"/>
      <c r="AS1500" s="338"/>
      <c r="AT1500" s="338"/>
      <c r="AU1500" s="338"/>
      <c r="AV1500" s="338"/>
      <c r="AW1500" s="338"/>
      <c r="AX1500" s="338"/>
      <c r="AY1500" s="338"/>
      <c r="AZ1500" s="338"/>
      <c r="BA1500" s="338"/>
      <c r="BB1500" s="338"/>
      <c r="BC1500" s="338"/>
      <c r="BD1500" s="338"/>
      <c r="BE1500" s="338"/>
      <c r="BF1500" s="338"/>
      <c r="BG1500" s="338"/>
      <c r="BH1500" s="338"/>
      <c r="BI1500" s="338"/>
      <c r="BJ1500" s="338"/>
      <c r="BK1500" s="338"/>
      <c r="BL1500" s="338"/>
      <c r="BM1500" s="338"/>
      <c r="BN1500" s="338"/>
      <c r="BO1500" s="338"/>
      <c r="BP1500" s="338"/>
      <c r="BQ1500" s="338"/>
      <c r="BR1500" s="338"/>
      <c r="BS1500" s="338"/>
      <c r="BT1500" s="338"/>
      <c r="BU1500" s="338"/>
      <c r="BV1500" s="343"/>
      <c r="BW1500" s="343"/>
      <c r="BX1500" s="1217"/>
      <c r="BY1500" s="343"/>
      <c r="BZ1500" s="338"/>
      <c r="CA1500" s="338"/>
      <c r="CB1500" s="338"/>
      <c r="CC1500" s="338"/>
      <c r="CD1500" s="338"/>
      <c r="CE1500" s="338"/>
      <c r="CF1500" s="338"/>
    </row>
    <row r="1501" ht="15.75" customHeight="1">
      <c r="A1501" s="338"/>
      <c r="B1501" s="338"/>
      <c r="C1501" s="338"/>
      <c r="D1501" s="338"/>
      <c r="E1501" s="338"/>
      <c r="F1501" s="346"/>
      <c r="G1501" s="1215"/>
      <c r="H1501" s="1216"/>
      <c r="I1501" s="534"/>
      <c r="J1501" s="1193"/>
      <c r="K1501" s="398"/>
      <c r="L1501" s="338"/>
      <c r="M1501" s="338"/>
      <c r="N1501" s="338"/>
      <c r="O1501" s="338"/>
      <c r="P1501" s="338"/>
      <c r="Q1501" s="338"/>
      <c r="R1501" s="338"/>
      <c r="S1501" s="338"/>
      <c r="T1501" s="338"/>
      <c r="U1501" s="338"/>
      <c r="V1501" s="338"/>
      <c r="W1501" s="338"/>
      <c r="X1501" s="338"/>
      <c r="Y1501" s="338"/>
      <c r="Z1501" s="338"/>
      <c r="AA1501" s="338"/>
      <c r="AB1501" s="338"/>
      <c r="AC1501" s="338"/>
      <c r="AD1501" s="338"/>
      <c r="AE1501" s="338"/>
      <c r="AF1501" s="338"/>
      <c r="AG1501" s="338"/>
      <c r="AH1501" s="338"/>
      <c r="AI1501" s="338"/>
      <c r="AJ1501" s="338"/>
      <c r="AK1501" s="338"/>
      <c r="AL1501" s="338"/>
      <c r="AM1501" s="338"/>
      <c r="AN1501" s="338"/>
      <c r="AO1501" s="338"/>
      <c r="AP1501" s="338"/>
      <c r="AQ1501" s="338"/>
      <c r="AR1501" s="338"/>
      <c r="AS1501" s="338"/>
      <c r="AT1501" s="338"/>
      <c r="AU1501" s="338"/>
      <c r="AV1501" s="338"/>
      <c r="AW1501" s="338"/>
      <c r="AX1501" s="338"/>
      <c r="AY1501" s="338"/>
      <c r="AZ1501" s="338"/>
      <c r="BA1501" s="338"/>
      <c r="BB1501" s="338"/>
      <c r="BC1501" s="338"/>
      <c r="BD1501" s="338"/>
      <c r="BE1501" s="338"/>
      <c r="BF1501" s="338"/>
      <c r="BG1501" s="338"/>
      <c r="BH1501" s="338"/>
      <c r="BI1501" s="338"/>
      <c r="BJ1501" s="338"/>
      <c r="BK1501" s="338"/>
      <c r="BL1501" s="338"/>
      <c r="BM1501" s="338"/>
      <c r="BN1501" s="338"/>
      <c r="BO1501" s="338"/>
      <c r="BP1501" s="338"/>
      <c r="BQ1501" s="338"/>
      <c r="BR1501" s="338"/>
      <c r="BS1501" s="338"/>
      <c r="BT1501" s="338"/>
      <c r="BU1501" s="338"/>
      <c r="BV1501" s="343"/>
      <c r="BW1501" s="343"/>
      <c r="BX1501" s="1217"/>
      <c r="BY1501" s="343"/>
      <c r="BZ1501" s="338"/>
      <c r="CA1501" s="338"/>
      <c r="CB1501" s="338"/>
      <c r="CC1501" s="338"/>
      <c r="CD1501" s="338"/>
      <c r="CE1501" s="338"/>
      <c r="CF1501" s="338"/>
    </row>
    <row r="1502" ht="15.75" customHeight="1">
      <c r="A1502" s="338"/>
      <c r="B1502" s="338"/>
      <c r="C1502" s="338"/>
      <c r="D1502" s="338"/>
      <c r="E1502" s="338"/>
      <c r="F1502" s="346"/>
      <c r="G1502" s="1215"/>
      <c r="H1502" s="1216"/>
      <c r="I1502" s="534"/>
      <c r="J1502" s="1193"/>
      <c r="K1502" s="398"/>
      <c r="L1502" s="338"/>
      <c r="M1502" s="338"/>
      <c r="N1502" s="338"/>
      <c r="O1502" s="338"/>
      <c r="P1502" s="338"/>
      <c r="Q1502" s="338"/>
      <c r="R1502" s="338"/>
      <c r="S1502" s="338"/>
      <c r="T1502" s="338"/>
      <c r="U1502" s="338"/>
      <c r="V1502" s="338"/>
      <c r="W1502" s="338"/>
      <c r="X1502" s="338"/>
      <c r="Y1502" s="338"/>
      <c r="Z1502" s="338"/>
      <c r="AA1502" s="338"/>
      <c r="AB1502" s="338"/>
      <c r="AC1502" s="338"/>
      <c r="AD1502" s="338"/>
      <c r="AE1502" s="338"/>
      <c r="AF1502" s="338"/>
      <c r="AG1502" s="338"/>
      <c r="AH1502" s="338"/>
      <c r="AI1502" s="338"/>
      <c r="AJ1502" s="338"/>
      <c r="AK1502" s="338"/>
      <c r="AL1502" s="338"/>
      <c r="AM1502" s="338"/>
      <c r="AN1502" s="338"/>
      <c r="AO1502" s="338"/>
      <c r="AP1502" s="338"/>
      <c r="AQ1502" s="338"/>
      <c r="AR1502" s="338"/>
      <c r="AS1502" s="338"/>
      <c r="AT1502" s="338"/>
      <c r="AU1502" s="338"/>
      <c r="AV1502" s="338"/>
      <c r="AW1502" s="338"/>
      <c r="AX1502" s="338"/>
      <c r="AY1502" s="338"/>
      <c r="AZ1502" s="338"/>
      <c r="BA1502" s="338"/>
      <c r="BB1502" s="338"/>
      <c r="BC1502" s="338"/>
      <c r="BD1502" s="338"/>
      <c r="BE1502" s="338"/>
      <c r="BF1502" s="338"/>
      <c r="BG1502" s="338"/>
      <c r="BH1502" s="338"/>
      <c r="BI1502" s="338"/>
      <c r="BJ1502" s="338"/>
      <c r="BK1502" s="338"/>
      <c r="BL1502" s="338"/>
      <c r="BM1502" s="338"/>
      <c r="BN1502" s="338"/>
      <c r="BO1502" s="338"/>
      <c r="BP1502" s="338"/>
      <c r="BQ1502" s="338"/>
      <c r="BR1502" s="338"/>
      <c r="BS1502" s="338"/>
      <c r="BT1502" s="338"/>
      <c r="BU1502" s="338"/>
      <c r="BV1502" s="343"/>
      <c r="BW1502" s="343"/>
      <c r="BX1502" s="1217"/>
      <c r="BY1502" s="343"/>
      <c r="BZ1502" s="338"/>
      <c r="CA1502" s="338"/>
      <c r="CB1502" s="338"/>
      <c r="CC1502" s="338"/>
      <c r="CD1502" s="338"/>
      <c r="CE1502" s="338"/>
      <c r="CF1502" s="338"/>
    </row>
    <row r="1503" ht="15.75" customHeight="1">
      <c r="A1503" s="338"/>
      <c r="B1503" s="338"/>
      <c r="C1503" s="338"/>
      <c r="D1503" s="338"/>
      <c r="E1503" s="338"/>
      <c r="F1503" s="346"/>
      <c r="G1503" s="1215"/>
      <c r="H1503" s="1216"/>
      <c r="I1503" s="534"/>
      <c r="J1503" s="1193"/>
      <c r="K1503" s="398"/>
      <c r="L1503" s="338"/>
      <c r="M1503" s="338"/>
      <c r="N1503" s="338"/>
      <c r="O1503" s="338"/>
      <c r="P1503" s="338"/>
      <c r="Q1503" s="338"/>
      <c r="R1503" s="338"/>
      <c r="S1503" s="338"/>
      <c r="T1503" s="338"/>
      <c r="U1503" s="338"/>
      <c r="V1503" s="338"/>
      <c r="W1503" s="338"/>
      <c r="X1503" s="338"/>
      <c r="Y1503" s="338"/>
      <c r="Z1503" s="338"/>
      <c r="AA1503" s="338"/>
      <c r="AB1503" s="338"/>
      <c r="AC1503" s="338"/>
      <c r="AD1503" s="338"/>
      <c r="AE1503" s="338"/>
      <c r="AF1503" s="338"/>
      <c r="AG1503" s="338"/>
      <c r="AH1503" s="338"/>
      <c r="AI1503" s="338"/>
      <c r="AJ1503" s="338"/>
      <c r="AK1503" s="338"/>
      <c r="AL1503" s="338"/>
      <c r="AM1503" s="338"/>
      <c r="AN1503" s="338"/>
      <c r="AO1503" s="338"/>
      <c r="AP1503" s="338"/>
      <c r="AQ1503" s="338"/>
      <c r="AR1503" s="338"/>
      <c r="AS1503" s="338"/>
      <c r="AT1503" s="338"/>
      <c r="AU1503" s="338"/>
      <c r="AV1503" s="338"/>
      <c r="AW1503" s="338"/>
      <c r="AX1503" s="338"/>
      <c r="AY1503" s="338"/>
      <c r="AZ1503" s="338"/>
      <c r="BA1503" s="338"/>
      <c r="BB1503" s="338"/>
      <c r="BC1503" s="338"/>
      <c r="BD1503" s="338"/>
      <c r="BE1503" s="338"/>
      <c r="BF1503" s="338"/>
      <c r="BG1503" s="338"/>
      <c r="BH1503" s="338"/>
      <c r="BI1503" s="338"/>
      <c r="BJ1503" s="338"/>
      <c r="BK1503" s="338"/>
      <c r="BL1503" s="338"/>
      <c r="BM1503" s="338"/>
      <c r="BN1503" s="338"/>
      <c r="BO1503" s="338"/>
      <c r="BP1503" s="338"/>
      <c r="BQ1503" s="338"/>
      <c r="BR1503" s="338"/>
      <c r="BS1503" s="338"/>
      <c r="BT1503" s="338"/>
      <c r="BU1503" s="338"/>
      <c r="BV1503" s="343"/>
      <c r="BW1503" s="343"/>
      <c r="BX1503" s="1217"/>
      <c r="BY1503" s="343"/>
      <c r="BZ1503" s="338"/>
      <c r="CA1503" s="338"/>
      <c r="CB1503" s="338"/>
      <c r="CC1503" s="338"/>
      <c r="CD1503" s="338"/>
      <c r="CE1503" s="338"/>
      <c r="CF1503" s="338"/>
    </row>
    <row r="1504" ht="15.75" customHeight="1">
      <c r="A1504" s="338"/>
      <c r="B1504" s="338"/>
      <c r="C1504" s="338"/>
      <c r="D1504" s="338"/>
      <c r="E1504" s="338"/>
      <c r="F1504" s="346"/>
      <c r="G1504" s="1215"/>
      <c r="H1504" s="1216"/>
      <c r="I1504" s="534"/>
      <c r="J1504" s="1193"/>
      <c r="K1504" s="398"/>
      <c r="L1504" s="338"/>
      <c r="M1504" s="338"/>
      <c r="N1504" s="338"/>
      <c r="O1504" s="338"/>
      <c r="P1504" s="338"/>
      <c r="Q1504" s="338"/>
      <c r="R1504" s="338"/>
      <c r="S1504" s="338"/>
      <c r="T1504" s="338"/>
      <c r="U1504" s="338"/>
      <c r="V1504" s="338"/>
      <c r="W1504" s="338"/>
      <c r="X1504" s="338"/>
      <c r="Y1504" s="338"/>
      <c r="Z1504" s="338"/>
      <c r="AA1504" s="338"/>
      <c r="AB1504" s="338"/>
      <c r="AC1504" s="338"/>
      <c r="AD1504" s="338"/>
      <c r="AE1504" s="338"/>
      <c r="AF1504" s="338"/>
      <c r="AG1504" s="338"/>
      <c r="AH1504" s="338"/>
      <c r="AI1504" s="338"/>
      <c r="AJ1504" s="338"/>
      <c r="AK1504" s="338"/>
      <c r="AL1504" s="338"/>
      <c r="AM1504" s="338"/>
      <c r="AN1504" s="338"/>
      <c r="AO1504" s="338"/>
      <c r="AP1504" s="338"/>
      <c r="AQ1504" s="338"/>
      <c r="AR1504" s="338"/>
      <c r="AS1504" s="338"/>
      <c r="AT1504" s="338"/>
      <c r="AU1504" s="338"/>
      <c r="AV1504" s="338"/>
      <c r="AW1504" s="338"/>
      <c r="AX1504" s="338"/>
      <c r="AY1504" s="338"/>
      <c r="AZ1504" s="338"/>
      <c r="BA1504" s="338"/>
      <c r="BB1504" s="338"/>
      <c r="BC1504" s="338"/>
      <c r="BD1504" s="338"/>
      <c r="BE1504" s="338"/>
      <c r="BF1504" s="338"/>
      <c r="BG1504" s="338"/>
      <c r="BH1504" s="338"/>
      <c r="BI1504" s="338"/>
      <c r="BJ1504" s="338"/>
      <c r="BK1504" s="338"/>
      <c r="BL1504" s="338"/>
      <c r="BM1504" s="338"/>
      <c r="BN1504" s="338"/>
      <c r="BO1504" s="338"/>
      <c r="BP1504" s="338"/>
      <c r="BQ1504" s="338"/>
      <c r="BR1504" s="338"/>
      <c r="BS1504" s="338"/>
      <c r="BT1504" s="338"/>
      <c r="BU1504" s="338"/>
      <c r="BV1504" s="343"/>
      <c r="BW1504" s="343"/>
      <c r="BX1504" s="1217"/>
      <c r="BY1504" s="343"/>
      <c r="BZ1504" s="338"/>
      <c r="CA1504" s="338"/>
      <c r="CB1504" s="338"/>
      <c r="CC1504" s="338"/>
      <c r="CD1504" s="338"/>
      <c r="CE1504" s="338"/>
      <c r="CF1504" s="338"/>
    </row>
    <row r="1505" ht="15.75" customHeight="1">
      <c r="A1505" s="338"/>
      <c r="B1505" s="338"/>
      <c r="C1505" s="338"/>
      <c r="D1505" s="338"/>
      <c r="E1505" s="338"/>
      <c r="F1505" s="346"/>
      <c r="G1505" s="1215"/>
      <c r="H1505" s="1216"/>
      <c r="I1505" s="534"/>
      <c r="J1505" s="1193"/>
      <c r="K1505" s="398"/>
      <c r="L1505" s="338"/>
      <c r="M1505" s="338"/>
      <c r="N1505" s="338"/>
      <c r="O1505" s="338"/>
      <c r="P1505" s="338"/>
      <c r="Q1505" s="338"/>
      <c r="R1505" s="338"/>
      <c r="S1505" s="338"/>
      <c r="T1505" s="338"/>
      <c r="U1505" s="338"/>
      <c r="V1505" s="338"/>
      <c r="W1505" s="338"/>
      <c r="X1505" s="338"/>
      <c r="Y1505" s="338"/>
      <c r="Z1505" s="338"/>
      <c r="AA1505" s="338"/>
      <c r="AB1505" s="338"/>
      <c r="AC1505" s="338"/>
      <c r="AD1505" s="338"/>
      <c r="AE1505" s="338"/>
      <c r="AF1505" s="338"/>
      <c r="AG1505" s="338"/>
      <c r="AH1505" s="338"/>
      <c r="AI1505" s="338"/>
      <c r="AJ1505" s="338"/>
      <c r="AK1505" s="338"/>
      <c r="AL1505" s="338"/>
      <c r="AM1505" s="338"/>
      <c r="AN1505" s="338"/>
      <c r="AO1505" s="338"/>
      <c r="AP1505" s="338"/>
      <c r="AQ1505" s="338"/>
      <c r="AR1505" s="338"/>
      <c r="AS1505" s="338"/>
      <c r="AT1505" s="338"/>
      <c r="AU1505" s="338"/>
      <c r="AV1505" s="338"/>
      <c r="AW1505" s="338"/>
      <c r="AX1505" s="338"/>
      <c r="AY1505" s="338"/>
      <c r="AZ1505" s="338"/>
      <c r="BA1505" s="338"/>
      <c r="BB1505" s="338"/>
      <c r="BC1505" s="338"/>
      <c r="BD1505" s="338"/>
      <c r="BE1505" s="338"/>
      <c r="BF1505" s="338"/>
      <c r="BG1505" s="338"/>
      <c r="BH1505" s="338"/>
      <c r="BI1505" s="338"/>
      <c r="BJ1505" s="338"/>
      <c r="BK1505" s="338"/>
      <c r="BL1505" s="338"/>
      <c r="BM1505" s="338"/>
      <c r="BN1505" s="338"/>
      <c r="BO1505" s="338"/>
      <c r="BP1505" s="338"/>
      <c r="BQ1505" s="338"/>
      <c r="BR1505" s="338"/>
      <c r="BS1505" s="338"/>
      <c r="BT1505" s="338"/>
      <c r="BU1505" s="338"/>
      <c r="BV1505" s="343"/>
      <c r="BW1505" s="343"/>
      <c r="BX1505" s="1217"/>
      <c r="BY1505" s="343"/>
      <c r="BZ1505" s="338"/>
      <c r="CA1505" s="338"/>
      <c r="CB1505" s="338"/>
      <c r="CC1505" s="338"/>
      <c r="CD1505" s="338"/>
      <c r="CE1505" s="338"/>
      <c r="CF1505" s="338"/>
    </row>
    <row r="1506" ht="15.75" customHeight="1">
      <c r="A1506" s="338"/>
      <c r="B1506" s="338"/>
      <c r="C1506" s="338"/>
      <c r="D1506" s="338"/>
      <c r="E1506" s="338"/>
      <c r="F1506" s="346"/>
      <c r="G1506" s="1215"/>
      <c r="H1506" s="1216"/>
      <c r="I1506" s="534"/>
      <c r="J1506" s="1193"/>
      <c r="K1506" s="398"/>
      <c r="L1506" s="338"/>
      <c r="M1506" s="338"/>
      <c r="N1506" s="338"/>
      <c r="O1506" s="338"/>
      <c r="P1506" s="338"/>
      <c r="Q1506" s="338"/>
      <c r="R1506" s="338"/>
      <c r="S1506" s="338"/>
      <c r="T1506" s="338"/>
      <c r="U1506" s="338"/>
      <c r="V1506" s="338"/>
      <c r="W1506" s="338"/>
      <c r="X1506" s="338"/>
      <c r="Y1506" s="338"/>
      <c r="Z1506" s="338"/>
      <c r="AA1506" s="338"/>
      <c r="AB1506" s="338"/>
      <c r="AC1506" s="338"/>
      <c r="AD1506" s="338"/>
      <c r="AE1506" s="338"/>
      <c r="AF1506" s="338"/>
      <c r="AG1506" s="338"/>
      <c r="AH1506" s="338"/>
      <c r="AI1506" s="338"/>
      <c r="AJ1506" s="338"/>
      <c r="AK1506" s="338"/>
      <c r="AL1506" s="338"/>
      <c r="AM1506" s="338"/>
      <c r="AN1506" s="338"/>
      <c r="AO1506" s="338"/>
      <c r="AP1506" s="338"/>
      <c r="AQ1506" s="338"/>
      <c r="AR1506" s="338"/>
      <c r="AS1506" s="338"/>
      <c r="AT1506" s="338"/>
      <c r="AU1506" s="338"/>
      <c r="AV1506" s="338"/>
      <c r="AW1506" s="338"/>
      <c r="AX1506" s="338"/>
      <c r="AY1506" s="338"/>
      <c r="AZ1506" s="338"/>
      <c r="BA1506" s="338"/>
      <c r="BB1506" s="338"/>
      <c r="BC1506" s="338"/>
      <c r="BD1506" s="338"/>
      <c r="BE1506" s="338"/>
      <c r="BF1506" s="338"/>
      <c r="BG1506" s="338"/>
      <c r="BH1506" s="338"/>
      <c r="BI1506" s="338"/>
      <c r="BJ1506" s="338"/>
      <c r="BK1506" s="338"/>
      <c r="BL1506" s="338"/>
      <c r="BM1506" s="338"/>
      <c r="BN1506" s="338"/>
      <c r="BO1506" s="338"/>
      <c r="BP1506" s="338"/>
      <c r="BQ1506" s="338"/>
      <c r="BR1506" s="338"/>
      <c r="BS1506" s="338"/>
      <c r="BT1506" s="338"/>
      <c r="BU1506" s="338"/>
      <c r="BV1506" s="343"/>
      <c r="BW1506" s="343"/>
      <c r="BX1506" s="1217"/>
      <c r="BY1506" s="343"/>
      <c r="BZ1506" s="338"/>
      <c r="CA1506" s="338"/>
      <c r="CB1506" s="338"/>
      <c r="CC1506" s="338"/>
      <c r="CD1506" s="338"/>
      <c r="CE1506" s="338"/>
      <c r="CF1506" s="338"/>
    </row>
    <row r="1507" ht="15.75" customHeight="1">
      <c r="A1507" s="338"/>
      <c r="B1507" s="338"/>
      <c r="C1507" s="338"/>
      <c r="D1507" s="338"/>
      <c r="E1507" s="338"/>
      <c r="F1507" s="346"/>
      <c r="G1507" s="1215"/>
      <c r="H1507" s="1216"/>
      <c r="I1507" s="534"/>
      <c r="J1507" s="1193"/>
      <c r="K1507" s="398"/>
      <c r="L1507" s="338"/>
      <c r="M1507" s="338"/>
      <c r="N1507" s="338"/>
      <c r="O1507" s="338"/>
      <c r="P1507" s="338"/>
      <c r="Q1507" s="338"/>
      <c r="R1507" s="338"/>
      <c r="S1507" s="338"/>
      <c r="T1507" s="338"/>
      <c r="U1507" s="338"/>
      <c r="V1507" s="338"/>
      <c r="W1507" s="338"/>
      <c r="X1507" s="338"/>
      <c r="Y1507" s="338"/>
      <c r="Z1507" s="338"/>
      <c r="AA1507" s="338"/>
      <c r="AB1507" s="338"/>
      <c r="AC1507" s="338"/>
      <c r="AD1507" s="338"/>
      <c r="AE1507" s="338"/>
      <c r="AF1507" s="338"/>
      <c r="AG1507" s="338"/>
      <c r="AH1507" s="338"/>
      <c r="AI1507" s="338"/>
      <c r="AJ1507" s="338"/>
      <c r="AK1507" s="338"/>
      <c r="AL1507" s="338"/>
      <c r="AM1507" s="338"/>
      <c r="AN1507" s="338"/>
      <c r="AO1507" s="338"/>
      <c r="AP1507" s="338"/>
      <c r="AQ1507" s="338"/>
      <c r="AR1507" s="338"/>
      <c r="AS1507" s="338"/>
      <c r="AT1507" s="338"/>
      <c r="AU1507" s="338"/>
      <c r="AV1507" s="338"/>
      <c r="AW1507" s="338"/>
      <c r="AX1507" s="338"/>
      <c r="AY1507" s="338"/>
      <c r="AZ1507" s="338"/>
      <c r="BA1507" s="338"/>
      <c r="BB1507" s="338"/>
      <c r="BC1507" s="338"/>
      <c r="BD1507" s="338"/>
      <c r="BE1507" s="338"/>
      <c r="BF1507" s="338"/>
      <c r="BG1507" s="338"/>
      <c r="BH1507" s="338"/>
      <c r="BI1507" s="338"/>
      <c r="BJ1507" s="338"/>
      <c r="BK1507" s="338"/>
      <c r="BL1507" s="338"/>
      <c r="BM1507" s="338"/>
      <c r="BN1507" s="338"/>
      <c r="BO1507" s="338"/>
      <c r="BP1507" s="338"/>
      <c r="BQ1507" s="338"/>
      <c r="BR1507" s="338"/>
      <c r="BS1507" s="338"/>
      <c r="BT1507" s="338"/>
      <c r="BU1507" s="338"/>
      <c r="BV1507" s="343"/>
      <c r="BW1507" s="343"/>
      <c r="BX1507" s="1217"/>
      <c r="BY1507" s="343"/>
      <c r="BZ1507" s="338"/>
      <c r="CA1507" s="338"/>
      <c r="CB1507" s="338"/>
      <c r="CC1507" s="338"/>
      <c r="CD1507" s="338"/>
      <c r="CE1507" s="338"/>
      <c r="CF1507" s="338"/>
    </row>
    <row r="1508" ht="15.75" customHeight="1">
      <c r="A1508" s="338"/>
      <c r="B1508" s="338"/>
      <c r="C1508" s="338"/>
      <c r="D1508" s="338"/>
      <c r="E1508" s="338"/>
      <c r="F1508" s="346"/>
      <c r="G1508" s="1215"/>
      <c r="H1508" s="1216"/>
      <c r="I1508" s="534"/>
      <c r="J1508" s="1193"/>
      <c r="K1508" s="398"/>
      <c r="L1508" s="338"/>
      <c r="M1508" s="338"/>
      <c r="N1508" s="338"/>
      <c r="O1508" s="338"/>
      <c r="P1508" s="338"/>
      <c r="Q1508" s="338"/>
      <c r="R1508" s="338"/>
      <c r="S1508" s="338"/>
      <c r="T1508" s="338"/>
      <c r="U1508" s="338"/>
      <c r="V1508" s="338"/>
      <c r="W1508" s="338"/>
      <c r="X1508" s="338"/>
      <c r="Y1508" s="338"/>
      <c r="Z1508" s="338"/>
      <c r="AA1508" s="338"/>
      <c r="AB1508" s="338"/>
      <c r="AC1508" s="338"/>
      <c r="AD1508" s="338"/>
      <c r="AE1508" s="338"/>
      <c r="AF1508" s="338"/>
      <c r="AG1508" s="338"/>
      <c r="AH1508" s="338"/>
      <c r="AI1508" s="338"/>
      <c r="AJ1508" s="338"/>
      <c r="AK1508" s="338"/>
      <c r="AL1508" s="338"/>
      <c r="AM1508" s="338"/>
      <c r="AN1508" s="338"/>
      <c r="AO1508" s="338"/>
      <c r="AP1508" s="338"/>
      <c r="AQ1508" s="338"/>
      <c r="AR1508" s="338"/>
      <c r="AS1508" s="338"/>
      <c r="AT1508" s="338"/>
      <c r="AU1508" s="338"/>
      <c r="AV1508" s="338"/>
      <c r="AW1508" s="338"/>
      <c r="AX1508" s="338"/>
      <c r="AY1508" s="338"/>
      <c r="AZ1508" s="338"/>
      <c r="BA1508" s="338"/>
      <c r="BB1508" s="338"/>
      <c r="BC1508" s="338"/>
      <c r="BD1508" s="338"/>
      <c r="BE1508" s="338"/>
      <c r="BF1508" s="338"/>
      <c r="BG1508" s="338"/>
      <c r="BH1508" s="338"/>
      <c r="BI1508" s="338"/>
      <c r="BJ1508" s="338"/>
      <c r="BK1508" s="338"/>
      <c r="BL1508" s="338"/>
      <c r="BM1508" s="338"/>
      <c r="BN1508" s="338"/>
      <c r="BO1508" s="338"/>
      <c r="BP1508" s="338"/>
      <c r="BQ1508" s="338"/>
      <c r="BR1508" s="338"/>
      <c r="BS1508" s="338"/>
      <c r="BT1508" s="338"/>
      <c r="BU1508" s="338"/>
      <c r="BV1508" s="343"/>
      <c r="BW1508" s="343"/>
      <c r="BX1508" s="1217"/>
      <c r="BY1508" s="343"/>
      <c r="BZ1508" s="338"/>
      <c r="CA1508" s="338"/>
      <c r="CB1508" s="338"/>
      <c r="CC1508" s="338"/>
      <c r="CD1508" s="338"/>
      <c r="CE1508" s="338"/>
      <c r="CF1508" s="338"/>
    </row>
    <row r="1509" ht="15.75" customHeight="1">
      <c r="A1509" s="338"/>
      <c r="B1509" s="338"/>
      <c r="C1509" s="338"/>
      <c r="D1509" s="338"/>
      <c r="E1509" s="338"/>
      <c r="F1509" s="346"/>
      <c r="G1509" s="1215"/>
      <c r="H1509" s="1216"/>
      <c r="I1509" s="534"/>
      <c r="J1509" s="1193"/>
      <c r="K1509" s="398"/>
      <c r="L1509" s="338"/>
      <c r="M1509" s="338"/>
      <c r="N1509" s="338"/>
      <c r="O1509" s="338"/>
      <c r="P1509" s="338"/>
      <c r="Q1509" s="338"/>
      <c r="R1509" s="338"/>
      <c r="S1509" s="338"/>
      <c r="T1509" s="338"/>
      <c r="U1509" s="338"/>
      <c r="V1509" s="338"/>
      <c r="W1509" s="338"/>
      <c r="X1509" s="338"/>
      <c r="Y1509" s="338"/>
      <c r="Z1509" s="338"/>
      <c r="AA1509" s="338"/>
      <c r="AB1509" s="338"/>
      <c r="AC1509" s="338"/>
      <c r="AD1509" s="338"/>
      <c r="AE1509" s="338"/>
      <c r="AF1509" s="338"/>
      <c r="AG1509" s="338"/>
      <c r="AH1509" s="338"/>
      <c r="AI1509" s="338"/>
      <c r="AJ1509" s="338"/>
      <c r="AK1509" s="338"/>
      <c r="AL1509" s="338"/>
      <c r="AM1509" s="338"/>
      <c r="AN1509" s="338"/>
      <c r="AO1509" s="338"/>
      <c r="AP1509" s="338"/>
      <c r="AQ1509" s="338"/>
      <c r="AR1509" s="338"/>
      <c r="AS1509" s="338"/>
      <c r="AT1509" s="338"/>
      <c r="AU1509" s="338"/>
      <c r="AV1509" s="338"/>
      <c r="AW1509" s="338"/>
      <c r="AX1509" s="338"/>
      <c r="AY1509" s="338"/>
      <c r="AZ1509" s="338"/>
      <c r="BA1509" s="338"/>
      <c r="BB1509" s="338"/>
      <c r="BC1509" s="338"/>
      <c r="BD1509" s="338"/>
      <c r="BE1509" s="338"/>
      <c r="BF1509" s="338"/>
      <c r="BG1509" s="338"/>
      <c r="BH1509" s="338"/>
      <c r="BI1509" s="338"/>
      <c r="BJ1509" s="338"/>
      <c r="BK1509" s="338"/>
      <c r="BL1509" s="338"/>
      <c r="BM1509" s="338"/>
      <c r="BN1509" s="338"/>
      <c r="BO1509" s="338"/>
      <c r="BP1509" s="338"/>
      <c r="BQ1509" s="338"/>
      <c r="BR1509" s="338"/>
      <c r="BS1509" s="338"/>
      <c r="BT1509" s="338"/>
      <c r="BU1509" s="338"/>
      <c r="BV1509" s="343"/>
      <c r="BW1509" s="343"/>
      <c r="BX1509" s="1217"/>
      <c r="BY1509" s="343"/>
      <c r="BZ1509" s="338"/>
      <c r="CA1509" s="338"/>
      <c r="CB1509" s="338"/>
      <c r="CC1509" s="338"/>
      <c r="CD1509" s="338"/>
      <c r="CE1509" s="338"/>
      <c r="CF1509" s="338"/>
    </row>
    <row r="1510" ht="15.75" customHeight="1">
      <c r="A1510" s="338"/>
      <c r="B1510" s="338"/>
      <c r="C1510" s="338"/>
      <c r="D1510" s="338"/>
      <c r="E1510" s="338"/>
      <c r="F1510" s="346"/>
      <c r="G1510" s="1215"/>
      <c r="H1510" s="1216"/>
      <c r="I1510" s="534"/>
      <c r="J1510" s="1193"/>
      <c r="K1510" s="398"/>
      <c r="L1510" s="338"/>
      <c r="M1510" s="338"/>
      <c r="N1510" s="338"/>
      <c r="O1510" s="338"/>
      <c r="P1510" s="338"/>
      <c r="Q1510" s="338"/>
      <c r="R1510" s="338"/>
      <c r="S1510" s="338"/>
      <c r="T1510" s="338"/>
      <c r="U1510" s="338"/>
      <c r="V1510" s="338"/>
      <c r="W1510" s="338"/>
      <c r="X1510" s="338"/>
      <c r="Y1510" s="338"/>
      <c r="Z1510" s="338"/>
      <c r="AA1510" s="338"/>
      <c r="AB1510" s="338"/>
      <c r="AC1510" s="338"/>
      <c r="AD1510" s="338"/>
      <c r="AE1510" s="338"/>
      <c r="AF1510" s="338"/>
      <c r="AG1510" s="338"/>
      <c r="AH1510" s="338"/>
      <c r="AI1510" s="338"/>
      <c r="AJ1510" s="338"/>
      <c r="AK1510" s="338"/>
      <c r="AL1510" s="338"/>
      <c r="AM1510" s="338"/>
      <c r="AN1510" s="338"/>
      <c r="AO1510" s="338"/>
      <c r="AP1510" s="338"/>
      <c r="AQ1510" s="338"/>
      <c r="AR1510" s="338"/>
      <c r="AS1510" s="338"/>
      <c r="AT1510" s="338"/>
      <c r="AU1510" s="338"/>
      <c r="AV1510" s="338"/>
      <c r="AW1510" s="338"/>
      <c r="AX1510" s="338"/>
      <c r="AY1510" s="338"/>
      <c r="AZ1510" s="338"/>
      <c r="BA1510" s="338"/>
      <c r="BB1510" s="338"/>
      <c r="BC1510" s="338"/>
      <c r="BD1510" s="338"/>
      <c r="BE1510" s="338"/>
      <c r="BF1510" s="338"/>
      <c r="BG1510" s="338"/>
      <c r="BH1510" s="338"/>
      <c r="BI1510" s="338"/>
      <c r="BJ1510" s="338"/>
      <c r="BK1510" s="338"/>
      <c r="BL1510" s="338"/>
      <c r="BM1510" s="338"/>
      <c r="BN1510" s="338"/>
      <c r="BO1510" s="338"/>
      <c r="BP1510" s="338"/>
      <c r="BQ1510" s="338"/>
      <c r="BR1510" s="338"/>
      <c r="BS1510" s="338"/>
      <c r="BT1510" s="338"/>
      <c r="BU1510" s="338"/>
      <c r="BV1510" s="343"/>
      <c r="BW1510" s="343"/>
      <c r="BX1510" s="1217"/>
      <c r="BY1510" s="343"/>
      <c r="BZ1510" s="338"/>
      <c r="CA1510" s="338"/>
      <c r="CB1510" s="338"/>
      <c r="CC1510" s="338"/>
      <c r="CD1510" s="338"/>
      <c r="CE1510" s="338"/>
      <c r="CF1510" s="338"/>
    </row>
    <row r="1511" ht="15.75" customHeight="1">
      <c r="A1511" s="338"/>
      <c r="B1511" s="338"/>
      <c r="C1511" s="338"/>
      <c r="D1511" s="338"/>
      <c r="E1511" s="338"/>
      <c r="F1511" s="346"/>
      <c r="G1511" s="1215"/>
      <c r="H1511" s="1216"/>
      <c r="I1511" s="534"/>
      <c r="J1511" s="1193"/>
      <c r="K1511" s="398"/>
      <c r="L1511" s="338"/>
      <c r="M1511" s="338"/>
      <c r="N1511" s="338"/>
      <c r="O1511" s="338"/>
      <c r="P1511" s="338"/>
      <c r="Q1511" s="338"/>
      <c r="R1511" s="338"/>
      <c r="S1511" s="338"/>
      <c r="T1511" s="338"/>
      <c r="U1511" s="338"/>
      <c r="V1511" s="338"/>
      <c r="W1511" s="338"/>
      <c r="X1511" s="338"/>
      <c r="Y1511" s="338"/>
      <c r="Z1511" s="338"/>
      <c r="AA1511" s="338"/>
      <c r="AB1511" s="338"/>
      <c r="AC1511" s="338"/>
      <c r="AD1511" s="338"/>
      <c r="AE1511" s="338"/>
      <c r="AF1511" s="338"/>
      <c r="AG1511" s="338"/>
      <c r="AH1511" s="338"/>
      <c r="AI1511" s="338"/>
      <c r="AJ1511" s="338"/>
      <c r="AK1511" s="338"/>
      <c r="AL1511" s="338"/>
      <c r="AM1511" s="338"/>
      <c r="AN1511" s="338"/>
      <c r="AO1511" s="338"/>
      <c r="AP1511" s="338"/>
      <c r="AQ1511" s="338"/>
      <c r="AR1511" s="338"/>
      <c r="AS1511" s="338"/>
      <c r="AT1511" s="338"/>
      <c r="AU1511" s="338"/>
      <c r="AV1511" s="338"/>
      <c r="AW1511" s="338"/>
      <c r="AX1511" s="338"/>
      <c r="AY1511" s="338"/>
      <c r="AZ1511" s="338"/>
      <c r="BA1511" s="338"/>
      <c r="BB1511" s="338"/>
      <c r="BC1511" s="338"/>
      <c r="BD1511" s="338"/>
      <c r="BE1511" s="338"/>
      <c r="BF1511" s="338"/>
      <c r="BG1511" s="338"/>
      <c r="BH1511" s="338"/>
      <c r="BI1511" s="338"/>
      <c r="BJ1511" s="338"/>
      <c r="BK1511" s="338"/>
      <c r="BL1511" s="338"/>
      <c r="BM1511" s="338"/>
      <c r="BN1511" s="338"/>
      <c r="BO1511" s="338"/>
      <c r="BP1511" s="338"/>
      <c r="BQ1511" s="338"/>
      <c r="BR1511" s="338"/>
      <c r="BS1511" s="338"/>
      <c r="BT1511" s="338"/>
      <c r="BU1511" s="338"/>
      <c r="BV1511" s="343"/>
      <c r="BW1511" s="343"/>
      <c r="BX1511" s="1217"/>
      <c r="BY1511" s="343"/>
      <c r="BZ1511" s="338"/>
      <c r="CA1511" s="338"/>
      <c r="CB1511" s="338"/>
      <c r="CC1511" s="338"/>
      <c r="CD1511" s="338"/>
      <c r="CE1511" s="338"/>
      <c r="CF1511" s="338"/>
    </row>
    <row r="1512" ht="15.75" customHeight="1">
      <c r="A1512" s="338"/>
      <c r="B1512" s="338"/>
      <c r="C1512" s="338"/>
      <c r="D1512" s="338"/>
      <c r="E1512" s="338"/>
      <c r="F1512" s="346"/>
      <c r="G1512" s="1215"/>
      <c r="H1512" s="1216"/>
      <c r="I1512" s="534"/>
      <c r="J1512" s="1193"/>
      <c r="K1512" s="398"/>
      <c r="L1512" s="338"/>
      <c r="M1512" s="338"/>
      <c r="N1512" s="338"/>
      <c r="O1512" s="338"/>
      <c r="P1512" s="338"/>
      <c r="Q1512" s="338"/>
      <c r="R1512" s="338"/>
      <c r="S1512" s="338"/>
      <c r="T1512" s="338"/>
      <c r="U1512" s="338"/>
      <c r="V1512" s="338"/>
      <c r="W1512" s="338"/>
      <c r="X1512" s="338"/>
      <c r="Y1512" s="338"/>
      <c r="Z1512" s="338"/>
      <c r="AA1512" s="338"/>
      <c r="AB1512" s="338"/>
      <c r="AC1512" s="338"/>
      <c r="AD1512" s="338"/>
      <c r="AE1512" s="338"/>
      <c r="AF1512" s="338"/>
      <c r="AG1512" s="338"/>
      <c r="AH1512" s="338"/>
      <c r="AI1512" s="338"/>
      <c r="AJ1512" s="338"/>
      <c r="AK1512" s="338"/>
      <c r="AL1512" s="338"/>
      <c r="AM1512" s="338"/>
      <c r="AN1512" s="338"/>
      <c r="AO1512" s="338"/>
      <c r="AP1512" s="338"/>
      <c r="AQ1512" s="338"/>
      <c r="AR1512" s="338"/>
      <c r="AS1512" s="338"/>
      <c r="AT1512" s="338"/>
      <c r="AU1512" s="338"/>
      <c r="AV1512" s="338"/>
      <c r="AW1512" s="338"/>
      <c r="AX1512" s="338"/>
      <c r="AY1512" s="338"/>
      <c r="AZ1512" s="338"/>
      <c r="BA1512" s="338"/>
      <c r="BB1512" s="338"/>
      <c r="BC1512" s="338"/>
      <c r="BD1512" s="338"/>
      <c r="BE1512" s="338"/>
      <c r="BF1512" s="338"/>
      <c r="BG1512" s="338"/>
      <c r="BH1512" s="338"/>
      <c r="BI1512" s="338"/>
      <c r="BJ1512" s="338"/>
      <c r="BK1512" s="338"/>
      <c r="BL1512" s="338"/>
      <c r="BM1512" s="338"/>
      <c r="BN1512" s="338"/>
      <c r="BO1512" s="338"/>
      <c r="BP1512" s="338"/>
      <c r="BQ1512" s="338"/>
      <c r="BR1512" s="338"/>
      <c r="BS1512" s="338"/>
      <c r="BT1512" s="338"/>
      <c r="BU1512" s="338"/>
      <c r="BV1512" s="343"/>
      <c r="BW1512" s="343"/>
      <c r="BX1512" s="1217"/>
      <c r="BY1512" s="343"/>
      <c r="BZ1512" s="338"/>
      <c r="CA1512" s="338"/>
      <c r="CB1512" s="338"/>
      <c r="CC1512" s="338"/>
      <c r="CD1512" s="338"/>
      <c r="CE1512" s="338"/>
      <c r="CF1512" s="338"/>
    </row>
    <row r="1513" ht="15.75" customHeight="1">
      <c r="A1513" s="338"/>
      <c r="B1513" s="338"/>
      <c r="C1513" s="338"/>
      <c r="D1513" s="338"/>
      <c r="E1513" s="338"/>
      <c r="F1513" s="346"/>
      <c r="G1513" s="1215"/>
      <c r="H1513" s="1216"/>
      <c r="I1513" s="534"/>
      <c r="J1513" s="1193"/>
      <c r="K1513" s="398"/>
      <c r="L1513" s="338"/>
      <c r="M1513" s="338"/>
      <c r="N1513" s="338"/>
      <c r="O1513" s="338"/>
      <c r="P1513" s="338"/>
      <c r="Q1513" s="338"/>
      <c r="R1513" s="338"/>
      <c r="S1513" s="338"/>
      <c r="T1513" s="338"/>
      <c r="U1513" s="338"/>
      <c r="V1513" s="338"/>
      <c r="W1513" s="338"/>
      <c r="X1513" s="338"/>
      <c r="Y1513" s="338"/>
      <c r="Z1513" s="338"/>
      <c r="AA1513" s="338"/>
      <c r="AB1513" s="338"/>
      <c r="AC1513" s="338"/>
      <c r="AD1513" s="338"/>
      <c r="AE1513" s="338"/>
      <c r="AF1513" s="338"/>
      <c r="AG1513" s="338"/>
      <c r="AH1513" s="338"/>
      <c r="AI1513" s="338"/>
      <c r="AJ1513" s="338"/>
      <c r="AK1513" s="338"/>
      <c r="AL1513" s="338"/>
      <c r="AM1513" s="338"/>
      <c r="AN1513" s="338"/>
      <c r="AO1513" s="338"/>
      <c r="AP1513" s="338"/>
      <c r="AQ1513" s="338"/>
      <c r="AR1513" s="338"/>
      <c r="AS1513" s="338"/>
      <c r="AT1513" s="338"/>
      <c r="AU1513" s="338"/>
      <c r="AV1513" s="338"/>
      <c r="AW1513" s="338"/>
      <c r="AX1513" s="338"/>
      <c r="AY1513" s="338"/>
      <c r="AZ1513" s="338"/>
      <c r="BA1513" s="338"/>
      <c r="BB1513" s="338"/>
      <c r="BC1513" s="338"/>
      <c r="BD1513" s="338"/>
      <c r="BE1513" s="338"/>
      <c r="BF1513" s="338"/>
      <c r="BG1513" s="338"/>
      <c r="BH1513" s="338"/>
      <c r="BI1513" s="338"/>
      <c r="BJ1513" s="338"/>
      <c r="BK1513" s="338"/>
      <c r="BL1513" s="338"/>
      <c r="BM1513" s="338"/>
      <c r="BN1513" s="338"/>
      <c r="BO1513" s="338"/>
      <c r="BP1513" s="338"/>
      <c r="BQ1513" s="338"/>
      <c r="BR1513" s="338"/>
      <c r="BS1513" s="338"/>
      <c r="BT1513" s="338"/>
      <c r="BU1513" s="338"/>
      <c r="BV1513" s="343"/>
      <c r="BW1513" s="343"/>
      <c r="BX1513" s="1217"/>
      <c r="BY1513" s="343"/>
      <c r="BZ1513" s="338"/>
      <c r="CA1513" s="338"/>
      <c r="CB1513" s="338"/>
      <c r="CC1513" s="338"/>
      <c r="CD1513" s="338"/>
      <c r="CE1513" s="338"/>
      <c r="CF1513" s="338"/>
    </row>
    <row r="1514" ht="15.75" customHeight="1">
      <c r="A1514" s="338"/>
      <c r="B1514" s="338"/>
      <c r="C1514" s="338"/>
      <c r="D1514" s="338"/>
      <c r="E1514" s="338"/>
      <c r="F1514" s="346"/>
      <c r="G1514" s="1215"/>
      <c r="H1514" s="1216"/>
      <c r="I1514" s="534"/>
      <c r="J1514" s="1193"/>
      <c r="K1514" s="398"/>
      <c r="L1514" s="338"/>
      <c r="M1514" s="338"/>
      <c r="N1514" s="338"/>
      <c r="O1514" s="338"/>
      <c r="P1514" s="338"/>
      <c r="Q1514" s="338"/>
      <c r="R1514" s="338"/>
      <c r="S1514" s="338"/>
      <c r="T1514" s="338"/>
      <c r="U1514" s="338"/>
      <c r="V1514" s="338"/>
      <c r="W1514" s="338"/>
      <c r="X1514" s="338"/>
      <c r="Y1514" s="338"/>
      <c r="Z1514" s="338"/>
      <c r="AA1514" s="338"/>
      <c r="AB1514" s="338"/>
      <c r="AC1514" s="338"/>
      <c r="AD1514" s="338"/>
      <c r="AE1514" s="338"/>
      <c r="AF1514" s="338"/>
      <c r="AG1514" s="338"/>
      <c r="AH1514" s="338"/>
      <c r="AI1514" s="338"/>
      <c r="AJ1514" s="338"/>
      <c r="AK1514" s="338"/>
      <c r="AL1514" s="338"/>
      <c r="AM1514" s="338"/>
      <c r="AN1514" s="338"/>
      <c r="AO1514" s="338"/>
      <c r="AP1514" s="338"/>
      <c r="AQ1514" s="338"/>
      <c r="AR1514" s="338"/>
      <c r="AS1514" s="338"/>
      <c r="AT1514" s="338"/>
      <c r="AU1514" s="338"/>
      <c r="AV1514" s="338"/>
      <c r="AW1514" s="338"/>
      <c r="AX1514" s="338"/>
      <c r="AY1514" s="338"/>
      <c r="AZ1514" s="338"/>
      <c r="BA1514" s="338"/>
      <c r="BB1514" s="338"/>
      <c r="BC1514" s="338"/>
      <c r="BD1514" s="338"/>
      <c r="BE1514" s="338"/>
      <c r="BF1514" s="338"/>
      <c r="BG1514" s="338"/>
      <c r="BH1514" s="338"/>
      <c r="BI1514" s="338"/>
      <c r="BJ1514" s="338"/>
      <c r="BK1514" s="338"/>
      <c r="BL1514" s="338"/>
      <c r="BM1514" s="338"/>
      <c r="BN1514" s="338"/>
      <c r="BO1514" s="338"/>
      <c r="BP1514" s="338"/>
      <c r="BQ1514" s="338"/>
      <c r="BR1514" s="338"/>
      <c r="BS1514" s="338"/>
      <c r="BT1514" s="338"/>
      <c r="BU1514" s="338"/>
      <c r="BV1514" s="343"/>
      <c r="BW1514" s="343"/>
      <c r="BX1514" s="1217"/>
      <c r="BY1514" s="343"/>
      <c r="BZ1514" s="338"/>
      <c r="CA1514" s="338"/>
      <c r="CB1514" s="338"/>
      <c r="CC1514" s="338"/>
      <c r="CD1514" s="338"/>
      <c r="CE1514" s="338"/>
      <c r="CF1514" s="338"/>
    </row>
    <row r="1515" ht="15.75" customHeight="1">
      <c r="A1515" s="338"/>
      <c r="B1515" s="338"/>
      <c r="C1515" s="338"/>
      <c r="D1515" s="338"/>
      <c r="E1515" s="338"/>
      <c r="F1515" s="346"/>
      <c r="G1515" s="1215"/>
      <c r="H1515" s="1216"/>
      <c r="I1515" s="534"/>
      <c r="J1515" s="1193"/>
      <c r="K1515" s="398"/>
      <c r="L1515" s="338"/>
      <c r="M1515" s="338"/>
      <c r="N1515" s="338"/>
      <c r="O1515" s="338"/>
      <c r="P1515" s="338"/>
      <c r="Q1515" s="338"/>
      <c r="R1515" s="338"/>
      <c r="S1515" s="338"/>
      <c r="T1515" s="338"/>
      <c r="U1515" s="338"/>
      <c r="V1515" s="338"/>
      <c r="W1515" s="338"/>
      <c r="X1515" s="338"/>
      <c r="Y1515" s="338"/>
      <c r="Z1515" s="338"/>
      <c r="AA1515" s="338"/>
      <c r="AB1515" s="338"/>
      <c r="AC1515" s="338"/>
      <c r="AD1515" s="338"/>
      <c r="AE1515" s="338"/>
      <c r="AF1515" s="338"/>
      <c r="AG1515" s="338"/>
      <c r="AH1515" s="338"/>
      <c r="AI1515" s="338"/>
      <c r="AJ1515" s="338"/>
      <c r="AK1515" s="338"/>
      <c r="AL1515" s="338"/>
      <c r="AM1515" s="338"/>
      <c r="AN1515" s="338"/>
      <c r="AO1515" s="338"/>
      <c r="AP1515" s="338"/>
      <c r="AQ1515" s="338"/>
      <c r="AR1515" s="338"/>
      <c r="AS1515" s="338"/>
      <c r="AT1515" s="338"/>
      <c r="AU1515" s="338"/>
      <c r="AV1515" s="338"/>
      <c r="AW1515" s="338"/>
      <c r="AX1515" s="338"/>
      <c r="AY1515" s="338"/>
      <c r="AZ1515" s="338"/>
      <c r="BA1515" s="338"/>
      <c r="BB1515" s="338"/>
      <c r="BC1515" s="338"/>
      <c r="BD1515" s="338"/>
      <c r="BE1515" s="338"/>
      <c r="BF1515" s="338"/>
      <c r="BG1515" s="338"/>
      <c r="BH1515" s="338"/>
      <c r="BI1515" s="338"/>
      <c r="BJ1515" s="338"/>
      <c r="BK1515" s="338"/>
      <c r="BL1515" s="338"/>
      <c r="BM1515" s="338"/>
      <c r="BN1515" s="338"/>
      <c r="BO1515" s="338"/>
      <c r="BP1515" s="338"/>
      <c r="BQ1515" s="338"/>
      <c r="BR1515" s="338"/>
      <c r="BS1515" s="338"/>
      <c r="BT1515" s="338"/>
      <c r="BU1515" s="338"/>
      <c r="BV1515" s="343"/>
      <c r="BW1515" s="343"/>
      <c r="BX1515" s="1217"/>
      <c r="BY1515" s="343"/>
      <c r="BZ1515" s="338"/>
      <c r="CA1515" s="338"/>
      <c r="CB1515" s="338"/>
      <c r="CC1515" s="338"/>
      <c r="CD1515" s="338"/>
      <c r="CE1515" s="338"/>
      <c r="CF1515" s="338"/>
    </row>
    <row r="1516" ht="15.75" customHeight="1">
      <c r="A1516" s="338"/>
      <c r="B1516" s="338"/>
      <c r="C1516" s="338"/>
      <c r="D1516" s="338"/>
      <c r="E1516" s="338"/>
      <c r="F1516" s="346"/>
      <c r="G1516" s="1215"/>
      <c r="H1516" s="1216"/>
      <c r="I1516" s="534"/>
      <c r="J1516" s="1193"/>
      <c r="K1516" s="398"/>
      <c r="L1516" s="338"/>
      <c r="M1516" s="338"/>
      <c r="N1516" s="338"/>
      <c r="O1516" s="338"/>
      <c r="P1516" s="338"/>
      <c r="Q1516" s="338"/>
      <c r="R1516" s="338"/>
      <c r="S1516" s="338"/>
      <c r="T1516" s="338"/>
      <c r="U1516" s="338"/>
      <c r="V1516" s="338"/>
      <c r="W1516" s="338"/>
      <c r="X1516" s="338"/>
      <c r="Y1516" s="338"/>
      <c r="Z1516" s="338"/>
      <c r="AA1516" s="338"/>
      <c r="AB1516" s="338"/>
      <c r="AC1516" s="338"/>
      <c r="AD1516" s="338"/>
      <c r="AE1516" s="338"/>
      <c r="AF1516" s="338"/>
      <c r="AG1516" s="338"/>
      <c r="AH1516" s="338"/>
      <c r="AI1516" s="338"/>
      <c r="AJ1516" s="338"/>
      <c r="AK1516" s="338"/>
      <c r="AL1516" s="338"/>
      <c r="AM1516" s="338"/>
      <c r="AN1516" s="338"/>
      <c r="AO1516" s="338"/>
      <c r="AP1516" s="338"/>
      <c r="AQ1516" s="338"/>
      <c r="AR1516" s="338"/>
      <c r="AS1516" s="338"/>
      <c r="AT1516" s="338"/>
      <c r="AU1516" s="338"/>
      <c r="AV1516" s="338"/>
      <c r="AW1516" s="338"/>
      <c r="AX1516" s="338"/>
      <c r="AY1516" s="338"/>
      <c r="AZ1516" s="338"/>
      <c r="BA1516" s="338"/>
      <c r="BB1516" s="338"/>
      <c r="BC1516" s="338"/>
      <c r="BD1516" s="338"/>
      <c r="BE1516" s="338"/>
      <c r="BF1516" s="338"/>
      <c r="BG1516" s="338"/>
      <c r="BH1516" s="338"/>
      <c r="BI1516" s="338"/>
      <c r="BJ1516" s="338"/>
      <c r="BK1516" s="338"/>
      <c r="BL1516" s="338"/>
      <c r="BM1516" s="338"/>
      <c r="BN1516" s="338"/>
      <c r="BO1516" s="338"/>
      <c r="BP1516" s="338"/>
      <c r="BQ1516" s="338"/>
      <c r="BR1516" s="338"/>
      <c r="BS1516" s="338"/>
      <c r="BT1516" s="338"/>
      <c r="BU1516" s="338"/>
      <c r="BV1516" s="343"/>
      <c r="BW1516" s="343"/>
      <c r="BX1516" s="1217"/>
      <c r="BY1516" s="343"/>
      <c r="BZ1516" s="338"/>
      <c r="CA1516" s="338"/>
      <c r="CB1516" s="338"/>
      <c r="CC1516" s="338"/>
      <c r="CD1516" s="338"/>
      <c r="CE1516" s="338"/>
      <c r="CF1516" s="338"/>
    </row>
    <row r="1517" ht="15.75" customHeight="1">
      <c r="A1517" s="338"/>
      <c r="B1517" s="338"/>
      <c r="C1517" s="338"/>
      <c r="D1517" s="338"/>
      <c r="E1517" s="338"/>
      <c r="F1517" s="346"/>
      <c r="G1517" s="1215"/>
      <c r="H1517" s="1216"/>
      <c r="I1517" s="534"/>
      <c r="J1517" s="1193"/>
      <c r="K1517" s="398"/>
      <c r="L1517" s="338"/>
      <c r="M1517" s="338"/>
      <c r="N1517" s="338"/>
      <c r="O1517" s="338"/>
      <c r="P1517" s="338"/>
      <c r="Q1517" s="338"/>
      <c r="R1517" s="338"/>
      <c r="S1517" s="338"/>
      <c r="T1517" s="338"/>
      <c r="U1517" s="338"/>
      <c r="V1517" s="338"/>
      <c r="W1517" s="338"/>
      <c r="X1517" s="338"/>
      <c r="Y1517" s="338"/>
      <c r="Z1517" s="338"/>
      <c r="AA1517" s="338"/>
      <c r="AB1517" s="338"/>
      <c r="AC1517" s="338"/>
      <c r="AD1517" s="338"/>
      <c r="AE1517" s="338"/>
      <c r="AF1517" s="338"/>
      <c r="AG1517" s="338"/>
      <c r="AH1517" s="338"/>
      <c r="AI1517" s="338"/>
      <c r="AJ1517" s="338"/>
      <c r="AK1517" s="338"/>
      <c r="AL1517" s="338"/>
      <c r="AM1517" s="338"/>
      <c r="AN1517" s="338"/>
      <c r="AO1517" s="338"/>
      <c r="AP1517" s="338"/>
      <c r="AQ1517" s="338"/>
      <c r="AR1517" s="338"/>
      <c r="AS1517" s="338"/>
      <c r="AT1517" s="338"/>
      <c r="AU1517" s="338"/>
      <c r="AV1517" s="338"/>
      <c r="AW1517" s="338"/>
      <c r="AX1517" s="338"/>
      <c r="AY1517" s="338"/>
      <c r="AZ1517" s="338"/>
      <c r="BA1517" s="338"/>
      <c r="BB1517" s="338"/>
      <c r="BC1517" s="338"/>
      <c r="BD1517" s="338"/>
      <c r="BE1517" s="338"/>
      <c r="BF1517" s="338"/>
      <c r="BG1517" s="338"/>
      <c r="BH1517" s="338"/>
      <c r="BI1517" s="338"/>
      <c r="BJ1517" s="338"/>
      <c r="BK1517" s="338"/>
      <c r="BL1517" s="338"/>
      <c r="BM1517" s="338"/>
      <c r="BN1517" s="338"/>
      <c r="BO1517" s="338"/>
      <c r="BP1517" s="338"/>
      <c r="BQ1517" s="338"/>
      <c r="BR1517" s="338"/>
      <c r="BS1517" s="338"/>
      <c r="BT1517" s="338"/>
      <c r="BU1517" s="338"/>
      <c r="BV1517" s="343"/>
      <c r="BW1517" s="343"/>
      <c r="BX1517" s="1217"/>
      <c r="BY1517" s="343"/>
      <c r="BZ1517" s="338"/>
      <c r="CA1517" s="338"/>
      <c r="CB1517" s="338"/>
      <c r="CC1517" s="338"/>
      <c r="CD1517" s="338"/>
      <c r="CE1517" s="338"/>
      <c r="CF1517" s="338"/>
    </row>
    <row r="1518" ht="15.75" customHeight="1">
      <c r="A1518" s="338"/>
      <c r="B1518" s="338"/>
      <c r="C1518" s="338"/>
      <c r="D1518" s="338"/>
      <c r="E1518" s="338"/>
      <c r="F1518" s="346"/>
      <c r="G1518" s="1215"/>
      <c r="H1518" s="1216"/>
      <c r="I1518" s="534"/>
      <c r="J1518" s="1193"/>
      <c r="K1518" s="398"/>
      <c r="L1518" s="338"/>
      <c r="M1518" s="338"/>
      <c r="N1518" s="338"/>
      <c r="O1518" s="338"/>
      <c r="P1518" s="338"/>
      <c r="Q1518" s="338"/>
      <c r="R1518" s="338"/>
      <c r="S1518" s="338"/>
      <c r="T1518" s="338"/>
      <c r="U1518" s="338"/>
      <c r="V1518" s="338"/>
      <c r="W1518" s="338"/>
      <c r="X1518" s="338"/>
      <c r="Y1518" s="338"/>
      <c r="Z1518" s="338"/>
      <c r="AA1518" s="338"/>
      <c r="AB1518" s="338"/>
      <c r="AC1518" s="338"/>
      <c r="AD1518" s="338"/>
      <c r="AE1518" s="338"/>
      <c r="AF1518" s="338"/>
      <c r="AG1518" s="338"/>
      <c r="AH1518" s="338"/>
      <c r="AI1518" s="338"/>
      <c r="AJ1518" s="338"/>
      <c r="AK1518" s="338"/>
      <c r="AL1518" s="338"/>
      <c r="AM1518" s="338"/>
      <c r="AN1518" s="338"/>
      <c r="AO1518" s="338"/>
      <c r="AP1518" s="338"/>
      <c r="AQ1518" s="338"/>
      <c r="AR1518" s="338"/>
      <c r="AS1518" s="338"/>
      <c r="AT1518" s="338"/>
      <c r="AU1518" s="338"/>
      <c r="AV1518" s="338"/>
      <c r="AW1518" s="338"/>
      <c r="AX1518" s="338"/>
      <c r="AY1518" s="338"/>
      <c r="AZ1518" s="338"/>
      <c r="BA1518" s="338"/>
      <c r="BB1518" s="338"/>
      <c r="BC1518" s="338"/>
      <c r="BD1518" s="338"/>
      <c r="BE1518" s="338"/>
      <c r="BF1518" s="338"/>
      <c r="BG1518" s="338"/>
      <c r="BH1518" s="338"/>
      <c r="BI1518" s="338"/>
      <c r="BJ1518" s="338"/>
      <c r="BK1518" s="338"/>
      <c r="BL1518" s="338"/>
      <c r="BM1518" s="338"/>
      <c r="BN1518" s="338"/>
      <c r="BO1518" s="338"/>
      <c r="BP1518" s="338"/>
      <c r="BQ1518" s="338"/>
      <c r="BR1518" s="338"/>
      <c r="BS1518" s="338"/>
      <c r="BT1518" s="338"/>
      <c r="BU1518" s="338"/>
      <c r="BV1518" s="343"/>
      <c r="BW1518" s="343"/>
      <c r="BX1518" s="1217"/>
      <c r="BY1518" s="343"/>
      <c r="BZ1518" s="338"/>
      <c r="CA1518" s="338"/>
      <c r="CB1518" s="338"/>
      <c r="CC1518" s="338"/>
      <c r="CD1518" s="338"/>
      <c r="CE1518" s="338"/>
      <c r="CF1518" s="338"/>
    </row>
    <row r="1519" ht="15.75" customHeight="1">
      <c r="A1519" s="338"/>
      <c r="B1519" s="338"/>
      <c r="C1519" s="338"/>
      <c r="D1519" s="338"/>
      <c r="E1519" s="338"/>
      <c r="F1519" s="346"/>
      <c r="G1519" s="1215"/>
      <c r="H1519" s="1216"/>
      <c r="I1519" s="534"/>
      <c r="J1519" s="1193"/>
      <c r="K1519" s="398"/>
      <c r="L1519" s="338"/>
      <c r="M1519" s="338"/>
      <c r="N1519" s="338"/>
      <c r="O1519" s="338"/>
      <c r="P1519" s="338"/>
      <c r="Q1519" s="338"/>
      <c r="R1519" s="338"/>
      <c r="S1519" s="338"/>
      <c r="T1519" s="338"/>
      <c r="U1519" s="338"/>
      <c r="V1519" s="338"/>
      <c r="W1519" s="338"/>
      <c r="X1519" s="338"/>
      <c r="Y1519" s="338"/>
      <c r="Z1519" s="338"/>
      <c r="AA1519" s="338"/>
      <c r="AB1519" s="338"/>
      <c r="AC1519" s="338"/>
      <c r="AD1519" s="338"/>
      <c r="AE1519" s="338"/>
      <c r="AF1519" s="338"/>
      <c r="AG1519" s="338"/>
      <c r="AH1519" s="338"/>
      <c r="AI1519" s="338"/>
      <c r="AJ1519" s="338"/>
      <c r="AK1519" s="338"/>
      <c r="AL1519" s="338"/>
      <c r="AM1519" s="338"/>
      <c r="AN1519" s="338"/>
      <c r="AO1519" s="338"/>
      <c r="AP1519" s="338"/>
      <c r="AQ1519" s="338"/>
      <c r="AR1519" s="338"/>
      <c r="AS1519" s="338"/>
      <c r="AT1519" s="338"/>
      <c r="AU1519" s="338"/>
      <c r="AV1519" s="338"/>
      <c r="AW1519" s="338"/>
      <c r="AX1519" s="338"/>
      <c r="AY1519" s="338"/>
      <c r="AZ1519" s="338"/>
      <c r="BA1519" s="338"/>
      <c r="BB1519" s="338"/>
      <c r="BC1519" s="338"/>
      <c r="BD1519" s="338"/>
      <c r="BE1519" s="338"/>
      <c r="BF1519" s="338"/>
      <c r="BG1519" s="338"/>
      <c r="BH1519" s="338"/>
      <c r="BI1519" s="338"/>
      <c r="BJ1519" s="338"/>
      <c r="BK1519" s="338"/>
      <c r="BL1519" s="338"/>
      <c r="BM1519" s="338"/>
      <c r="BN1519" s="338"/>
      <c r="BO1519" s="338"/>
      <c r="BP1519" s="338"/>
      <c r="BQ1519" s="338"/>
      <c r="BR1519" s="338"/>
      <c r="BS1519" s="338"/>
      <c r="BT1519" s="338"/>
      <c r="BU1519" s="338"/>
      <c r="BV1519" s="343"/>
      <c r="BW1519" s="343"/>
      <c r="BX1519" s="1217"/>
      <c r="BY1519" s="343"/>
      <c r="BZ1519" s="338"/>
      <c r="CA1519" s="338"/>
      <c r="CB1519" s="338"/>
      <c r="CC1519" s="338"/>
      <c r="CD1519" s="338"/>
      <c r="CE1519" s="338"/>
      <c r="CF1519" s="338"/>
    </row>
    <row r="1520" ht="15.75" customHeight="1">
      <c r="A1520" s="338"/>
      <c r="B1520" s="338"/>
      <c r="C1520" s="338"/>
      <c r="D1520" s="338"/>
      <c r="E1520" s="338"/>
      <c r="F1520" s="346"/>
      <c r="G1520" s="1215"/>
      <c r="H1520" s="1216"/>
      <c r="I1520" s="534"/>
      <c r="J1520" s="1193"/>
      <c r="K1520" s="398"/>
      <c r="L1520" s="338"/>
      <c r="M1520" s="338"/>
      <c r="N1520" s="338"/>
      <c r="O1520" s="338"/>
      <c r="P1520" s="338"/>
      <c r="Q1520" s="338"/>
      <c r="R1520" s="338"/>
      <c r="S1520" s="338"/>
      <c r="T1520" s="338"/>
      <c r="U1520" s="338"/>
      <c r="V1520" s="338"/>
      <c r="W1520" s="338"/>
      <c r="X1520" s="338"/>
      <c r="Y1520" s="338"/>
      <c r="Z1520" s="338"/>
      <c r="AA1520" s="338"/>
      <c r="AB1520" s="338"/>
      <c r="AC1520" s="338"/>
      <c r="AD1520" s="338"/>
      <c r="AE1520" s="338"/>
      <c r="AF1520" s="338"/>
      <c r="AG1520" s="338"/>
      <c r="AH1520" s="338"/>
      <c r="AI1520" s="338"/>
      <c r="AJ1520" s="338"/>
      <c r="AK1520" s="338"/>
      <c r="AL1520" s="338"/>
      <c r="AM1520" s="338"/>
      <c r="AN1520" s="338"/>
      <c r="AO1520" s="338"/>
      <c r="AP1520" s="338"/>
      <c r="AQ1520" s="338"/>
      <c r="AR1520" s="338"/>
      <c r="AS1520" s="338"/>
      <c r="AT1520" s="338"/>
      <c r="AU1520" s="338"/>
      <c r="AV1520" s="338"/>
      <c r="AW1520" s="338"/>
      <c r="AX1520" s="338"/>
      <c r="AY1520" s="338"/>
      <c r="AZ1520" s="338"/>
      <c r="BA1520" s="338"/>
      <c r="BB1520" s="338"/>
      <c r="BC1520" s="338"/>
      <c r="BD1520" s="338"/>
      <c r="BE1520" s="338"/>
      <c r="BF1520" s="338"/>
      <c r="BG1520" s="338"/>
      <c r="BH1520" s="338"/>
      <c r="BI1520" s="338"/>
      <c r="BJ1520" s="338"/>
      <c r="BK1520" s="338"/>
      <c r="BL1520" s="338"/>
      <c r="BM1520" s="338"/>
      <c r="BN1520" s="338"/>
      <c r="BO1520" s="338"/>
      <c r="BP1520" s="338"/>
      <c r="BQ1520" s="338"/>
      <c r="BR1520" s="338"/>
      <c r="BS1520" s="338"/>
      <c r="BT1520" s="338"/>
      <c r="BU1520" s="338"/>
      <c r="BV1520" s="343"/>
      <c r="BW1520" s="343"/>
      <c r="BX1520" s="1217"/>
      <c r="BY1520" s="343"/>
      <c r="BZ1520" s="338"/>
      <c r="CA1520" s="338"/>
      <c r="CB1520" s="338"/>
      <c r="CC1520" s="338"/>
      <c r="CD1520" s="338"/>
      <c r="CE1520" s="338"/>
      <c r="CF1520" s="338"/>
    </row>
    <row r="1521" ht="15.75" customHeight="1">
      <c r="A1521" s="338"/>
      <c r="B1521" s="338"/>
      <c r="C1521" s="338"/>
      <c r="D1521" s="338"/>
      <c r="E1521" s="338"/>
      <c r="F1521" s="346"/>
      <c r="G1521" s="1215"/>
      <c r="H1521" s="1216"/>
      <c r="I1521" s="534"/>
      <c r="J1521" s="1193"/>
      <c r="K1521" s="398"/>
      <c r="L1521" s="338"/>
      <c r="M1521" s="338"/>
      <c r="N1521" s="338"/>
      <c r="O1521" s="338"/>
      <c r="P1521" s="338"/>
      <c r="Q1521" s="338"/>
      <c r="R1521" s="338"/>
      <c r="S1521" s="338"/>
      <c r="T1521" s="338"/>
      <c r="U1521" s="338"/>
      <c r="V1521" s="338"/>
      <c r="W1521" s="338"/>
      <c r="X1521" s="338"/>
      <c r="Y1521" s="338"/>
      <c r="Z1521" s="338"/>
      <c r="AA1521" s="338"/>
      <c r="AB1521" s="338"/>
      <c r="AC1521" s="338"/>
      <c r="AD1521" s="338"/>
      <c r="AE1521" s="338"/>
      <c r="AF1521" s="338"/>
      <c r="AG1521" s="338"/>
      <c r="AH1521" s="338"/>
      <c r="AI1521" s="338"/>
      <c r="AJ1521" s="338"/>
      <c r="AK1521" s="338"/>
      <c r="AL1521" s="338"/>
      <c r="AM1521" s="338"/>
      <c r="AN1521" s="338"/>
      <c r="AO1521" s="338"/>
      <c r="AP1521" s="338"/>
      <c r="AQ1521" s="338"/>
      <c r="AR1521" s="338"/>
      <c r="AS1521" s="338"/>
      <c r="AT1521" s="338"/>
      <c r="AU1521" s="338"/>
      <c r="AV1521" s="338"/>
      <c r="AW1521" s="338"/>
      <c r="AX1521" s="338"/>
      <c r="AY1521" s="338"/>
      <c r="AZ1521" s="338"/>
      <c r="BA1521" s="338"/>
      <c r="BB1521" s="338"/>
      <c r="BC1521" s="338"/>
      <c r="BD1521" s="338"/>
      <c r="BE1521" s="338"/>
      <c r="BF1521" s="338"/>
      <c r="BG1521" s="338"/>
      <c r="BH1521" s="338"/>
      <c r="BI1521" s="338"/>
      <c r="BJ1521" s="338"/>
      <c r="BK1521" s="338"/>
      <c r="BL1521" s="338"/>
      <c r="BM1521" s="338"/>
      <c r="BN1521" s="338"/>
      <c r="BO1521" s="338"/>
      <c r="BP1521" s="338"/>
      <c r="BQ1521" s="338"/>
      <c r="BR1521" s="338"/>
      <c r="BS1521" s="338"/>
      <c r="BT1521" s="338"/>
      <c r="BU1521" s="338"/>
      <c r="BV1521" s="343"/>
      <c r="BW1521" s="343"/>
      <c r="BX1521" s="1217"/>
      <c r="BY1521" s="343"/>
      <c r="BZ1521" s="338"/>
      <c r="CA1521" s="338"/>
      <c r="CB1521" s="338"/>
      <c r="CC1521" s="338"/>
      <c r="CD1521" s="338"/>
      <c r="CE1521" s="338"/>
      <c r="CF1521" s="338"/>
    </row>
    <row r="1522" ht="15.75" customHeight="1">
      <c r="A1522" s="338"/>
      <c r="B1522" s="338"/>
      <c r="C1522" s="338"/>
      <c r="D1522" s="338"/>
      <c r="E1522" s="338"/>
      <c r="F1522" s="346"/>
      <c r="G1522" s="1215"/>
      <c r="H1522" s="1216"/>
      <c r="I1522" s="534"/>
      <c r="J1522" s="1193"/>
      <c r="K1522" s="398"/>
      <c r="L1522" s="338"/>
      <c r="M1522" s="338"/>
      <c r="N1522" s="338"/>
      <c r="O1522" s="338"/>
      <c r="P1522" s="338"/>
      <c r="Q1522" s="338"/>
      <c r="R1522" s="338"/>
      <c r="S1522" s="338"/>
      <c r="T1522" s="338"/>
      <c r="U1522" s="338"/>
      <c r="V1522" s="338"/>
      <c r="W1522" s="338"/>
      <c r="X1522" s="338"/>
      <c r="Y1522" s="338"/>
      <c r="Z1522" s="338"/>
      <c r="AA1522" s="338"/>
      <c r="AB1522" s="338"/>
      <c r="AC1522" s="338"/>
      <c r="AD1522" s="338"/>
      <c r="AE1522" s="338"/>
      <c r="AF1522" s="338"/>
      <c r="AG1522" s="338"/>
      <c r="AH1522" s="338"/>
      <c r="AI1522" s="338"/>
      <c r="AJ1522" s="338"/>
      <c r="AK1522" s="338"/>
      <c r="AL1522" s="338"/>
      <c r="AM1522" s="338"/>
      <c r="AN1522" s="338"/>
      <c r="AO1522" s="338"/>
      <c r="AP1522" s="338"/>
      <c r="AQ1522" s="338"/>
      <c r="AR1522" s="338"/>
      <c r="AS1522" s="338"/>
      <c r="AT1522" s="338"/>
      <c r="AU1522" s="338"/>
      <c r="AV1522" s="338"/>
      <c r="AW1522" s="338"/>
      <c r="AX1522" s="338"/>
      <c r="AY1522" s="338"/>
      <c r="AZ1522" s="338"/>
      <c r="BA1522" s="338"/>
      <c r="BB1522" s="338"/>
      <c r="BC1522" s="338"/>
      <c r="BD1522" s="338"/>
      <c r="BE1522" s="338"/>
      <c r="BF1522" s="338"/>
      <c r="BG1522" s="338"/>
      <c r="BH1522" s="338"/>
      <c r="BI1522" s="338"/>
      <c r="BJ1522" s="338"/>
      <c r="BK1522" s="338"/>
      <c r="BL1522" s="338"/>
      <c r="BM1522" s="338"/>
      <c r="BN1522" s="338"/>
      <c r="BO1522" s="338"/>
      <c r="BP1522" s="338"/>
      <c r="BQ1522" s="338"/>
      <c r="BR1522" s="338"/>
      <c r="BS1522" s="338"/>
      <c r="BT1522" s="338"/>
      <c r="BU1522" s="338"/>
      <c r="BV1522" s="343"/>
      <c r="BW1522" s="343"/>
      <c r="BX1522" s="1217"/>
      <c r="BY1522" s="343"/>
      <c r="BZ1522" s="338"/>
      <c r="CA1522" s="338"/>
      <c r="CB1522" s="338"/>
      <c r="CC1522" s="338"/>
      <c r="CD1522" s="338"/>
      <c r="CE1522" s="338"/>
      <c r="CF1522" s="338"/>
    </row>
    <row r="1523" ht="15.75" customHeight="1">
      <c r="A1523" s="338"/>
      <c r="B1523" s="338"/>
      <c r="C1523" s="338"/>
      <c r="D1523" s="338"/>
      <c r="E1523" s="338"/>
      <c r="F1523" s="346"/>
      <c r="G1523" s="1215"/>
      <c r="H1523" s="1216"/>
      <c r="I1523" s="534"/>
      <c r="J1523" s="1193"/>
      <c r="K1523" s="398"/>
      <c r="L1523" s="338"/>
      <c r="M1523" s="338"/>
      <c r="N1523" s="338"/>
      <c r="O1523" s="338"/>
      <c r="P1523" s="338"/>
      <c r="Q1523" s="338"/>
      <c r="R1523" s="338"/>
      <c r="S1523" s="338"/>
      <c r="T1523" s="338"/>
      <c r="U1523" s="338"/>
      <c r="V1523" s="338"/>
      <c r="W1523" s="338"/>
      <c r="X1523" s="338"/>
      <c r="Y1523" s="338"/>
      <c r="Z1523" s="338"/>
      <c r="AA1523" s="338"/>
      <c r="AB1523" s="338"/>
      <c r="AC1523" s="338"/>
      <c r="AD1523" s="338"/>
      <c r="AE1523" s="338"/>
      <c r="AF1523" s="338"/>
      <c r="AG1523" s="338"/>
      <c r="AH1523" s="338"/>
      <c r="AI1523" s="338"/>
      <c r="AJ1523" s="338"/>
      <c r="AK1523" s="338"/>
      <c r="AL1523" s="338"/>
      <c r="AM1523" s="338"/>
      <c r="AN1523" s="338"/>
      <c r="AO1523" s="338"/>
      <c r="AP1523" s="338"/>
      <c r="AQ1523" s="338"/>
      <c r="AR1523" s="338"/>
      <c r="AS1523" s="338"/>
      <c r="AT1523" s="338"/>
      <c r="AU1523" s="338"/>
      <c r="AV1523" s="338"/>
      <c r="AW1523" s="338"/>
      <c r="AX1523" s="338"/>
      <c r="AY1523" s="338"/>
      <c r="AZ1523" s="338"/>
      <c r="BA1523" s="338"/>
      <c r="BB1523" s="338"/>
      <c r="BC1523" s="338"/>
      <c r="BD1523" s="338"/>
      <c r="BE1523" s="338"/>
      <c r="BF1523" s="338"/>
      <c r="BG1523" s="338"/>
      <c r="BH1523" s="338"/>
      <c r="BI1523" s="338"/>
      <c r="BJ1523" s="338"/>
      <c r="BK1523" s="338"/>
      <c r="BL1523" s="338"/>
      <c r="BM1523" s="338"/>
      <c r="BN1523" s="338"/>
      <c r="BO1523" s="338"/>
      <c r="BP1523" s="338"/>
      <c r="BQ1523" s="338"/>
      <c r="BR1523" s="338"/>
      <c r="BS1523" s="338"/>
      <c r="BT1523" s="338"/>
      <c r="BU1523" s="338"/>
      <c r="BV1523" s="343"/>
      <c r="BW1523" s="343"/>
      <c r="BX1523" s="1217"/>
      <c r="BY1523" s="343"/>
      <c r="BZ1523" s="338"/>
      <c r="CA1523" s="338"/>
      <c r="CB1523" s="338"/>
      <c r="CC1523" s="338"/>
      <c r="CD1523" s="338"/>
      <c r="CE1523" s="338"/>
      <c r="CF1523" s="338"/>
    </row>
    <row r="1524" ht="15.75" customHeight="1">
      <c r="A1524" s="338"/>
      <c r="B1524" s="338"/>
      <c r="C1524" s="338"/>
      <c r="D1524" s="338"/>
      <c r="E1524" s="338"/>
      <c r="F1524" s="346"/>
      <c r="G1524" s="1215"/>
      <c r="H1524" s="1216"/>
      <c r="I1524" s="534"/>
      <c r="J1524" s="1193"/>
      <c r="K1524" s="398"/>
      <c r="L1524" s="338"/>
      <c r="M1524" s="338"/>
      <c r="N1524" s="338"/>
      <c r="O1524" s="338"/>
      <c r="P1524" s="338"/>
      <c r="Q1524" s="338"/>
      <c r="R1524" s="338"/>
      <c r="S1524" s="338"/>
      <c r="T1524" s="338"/>
      <c r="U1524" s="338"/>
      <c r="V1524" s="338"/>
      <c r="W1524" s="338"/>
      <c r="X1524" s="338"/>
      <c r="Y1524" s="338"/>
      <c r="Z1524" s="338"/>
      <c r="AA1524" s="338"/>
      <c r="AB1524" s="338"/>
      <c r="AC1524" s="338"/>
      <c r="AD1524" s="338"/>
      <c r="AE1524" s="338"/>
      <c r="AF1524" s="338"/>
      <c r="AG1524" s="338"/>
      <c r="AH1524" s="338"/>
      <c r="AI1524" s="338"/>
      <c r="AJ1524" s="338"/>
      <c r="AK1524" s="338"/>
      <c r="AL1524" s="338"/>
      <c r="AM1524" s="338"/>
      <c r="AN1524" s="338"/>
      <c r="AO1524" s="338"/>
      <c r="AP1524" s="338"/>
      <c r="AQ1524" s="338"/>
      <c r="AR1524" s="338"/>
      <c r="AS1524" s="338"/>
      <c r="AT1524" s="338"/>
      <c r="AU1524" s="338"/>
      <c r="AV1524" s="338"/>
      <c r="AW1524" s="338"/>
      <c r="AX1524" s="338"/>
      <c r="AY1524" s="338"/>
      <c r="AZ1524" s="338"/>
      <c r="BA1524" s="338"/>
      <c r="BB1524" s="338"/>
      <c r="BC1524" s="338"/>
      <c r="BD1524" s="338"/>
      <c r="BE1524" s="338"/>
      <c r="BF1524" s="338"/>
      <c r="BG1524" s="338"/>
      <c r="BH1524" s="338"/>
      <c r="BI1524" s="338"/>
      <c r="BJ1524" s="338"/>
      <c r="BK1524" s="338"/>
      <c r="BL1524" s="338"/>
      <c r="BM1524" s="338"/>
      <c r="BN1524" s="338"/>
      <c r="BO1524" s="338"/>
      <c r="BP1524" s="338"/>
      <c r="BQ1524" s="338"/>
      <c r="BR1524" s="338"/>
      <c r="BS1524" s="338"/>
      <c r="BT1524" s="338"/>
      <c r="BU1524" s="338"/>
      <c r="BV1524" s="343"/>
      <c r="BW1524" s="343"/>
      <c r="BX1524" s="1217"/>
      <c r="BY1524" s="343"/>
      <c r="BZ1524" s="338"/>
      <c r="CA1524" s="338"/>
      <c r="CB1524" s="338"/>
      <c r="CC1524" s="338"/>
      <c r="CD1524" s="338"/>
      <c r="CE1524" s="338"/>
      <c r="CF1524" s="338"/>
    </row>
    <row r="1525" ht="15.75" customHeight="1">
      <c r="A1525" s="338"/>
      <c r="B1525" s="338"/>
      <c r="C1525" s="338"/>
      <c r="D1525" s="338"/>
      <c r="E1525" s="338"/>
      <c r="F1525" s="346"/>
      <c r="G1525" s="1215"/>
      <c r="H1525" s="1216"/>
      <c r="I1525" s="534"/>
      <c r="J1525" s="1193"/>
      <c r="K1525" s="398"/>
      <c r="L1525" s="338"/>
      <c r="M1525" s="338"/>
      <c r="N1525" s="338"/>
      <c r="O1525" s="338"/>
      <c r="P1525" s="338"/>
      <c r="Q1525" s="338"/>
      <c r="R1525" s="338"/>
      <c r="S1525" s="338"/>
      <c r="T1525" s="338"/>
      <c r="U1525" s="338"/>
      <c r="V1525" s="338"/>
      <c r="W1525" s="338"/>
      <c r="X1525" s="338"/>
      <c r="Y1525" s="338"/>
      <c r="Z1525" s="338"/>
      <c r="AA1525" s="338"/>
      <c r="AB1525" s="338"/>
      <c r="AC1525" s="338"/>
      <c r="AD1525" s="338"/>
      <c r="AE1525" s="338"/>
      <c r="AF1525" s="338"/>
      <c r="AG1525" s="338"/>
      <c r="AH1525" s="338"/>
      <c r="AI1525" s="338"/>
      <c r="AJ1525" s="338"/>
      <c r="AK1525" s="338"/>
      <c r="AL1525" s="338"/>
      <c r="AM1525" s="338"/>
      <c r="AN1525" s="338"/>
      <c r="AO1525" s="338"/>
      <c r="AP1525" s="338"/>
      <c r="AQ1525" s="338"/>
      <c r="AR1525" s="338"/>
      <c r="AS1525" s="338"/>
      <c r="AT1525" s="338"/>
      <c r="AU1525" s="338"/>
      <c r="AV1525" s="338"/>
      <c r="AW1525" s="338"/>
      <c r="AX1525" s="338"/>
      <c r="AY1525" s="338"/>
      <c r="AZ1525" s="338"/>
      <c r="BA1525" s="338"/>
      <c r="BB1525" s="338"/>
      <c r="BC1525" s="338"/>
      <c r="BD1525" s="338"/>
      <c r="BE1525" s="338"/>
      <c r="BF1525" s="338"/>
      <c r="BG1525" s="338"/>
      <c r="BH1525" s="338"/>
      <c r="BI1525" s="338"/>
      <c r="BJ1525" s="338"/>
      <c r="BK1525" s="338"/>
      <c r="BL1525" s="338"/>
      <c r="BM1525" s="338"/>
      <c r="BN1525" s="338"/>
      <c r="BO1525" s="338"/>
      <c r="BP1525" s="338"/>
      <c r="BQ1525" s="338"/>
      <c r="BR1525" s="338"/>
      <c r="BS1525" s="338"/>
      <c r="BT1525" s="338"/>
      <c r="BU1525" s="338"/>
      <c r="BV1525" s="343"/>
      <c r="BW1525" s="343"/>
      <c r="BX1525" s="1217"/>
      <c r="BY1525" s="343"/>
      <c r="BZ1525" s="338"/>
      <c r="CA1525" s="338"/>
      <c r="CB1525" s="338"/>
      <c r="CC1525" s="338"/>
      <c r="CD1525" s="338"/>
      <c r="CE1525" s="338"/>
      <c r="CF1525" s="338"/>
    </row>
    <row r="1526" ht="15.75" customHeight="1">
      <c r="A1526" s="338"/>
      <c r="B1526" s="338"/>
      <c r="C1526" s="338"/>
      <c r="D1526" s="338"/>
      <c r="E1526" s="338"/>
      <c r="F1526" s="346"/>
      <c r="G1526" s="1215"/>
      <c r="H1526" s="1216"/>
      <c r="I1526" s="534"/>
      <c r="J1526" s="1193"/>
      <c r="K1526" s="398"/>
      <c r="L1526" s="338"/>
      <c r="M1526" s="338"/>
      <c r="N1526" s="338"/>
      <c r="O1526" s="338"/>
      <c r="P1526" s="338"/>
      <c r="Q1526" s="338"/>
      <c r="R1526" s="338"/>
      <c r="S1526" s="338"/>
      <c r="T1526" s="338"/>
      <c r="U1526" s="338"/>
      <c r="V1526" s="338"/>
      <c r="W1526" s="338"/>
      <c r="X1526" s="338"/>
      <c r="Y1526" s="338"/>
      <c r="Z1526" s="338"/>
      <c r="AA1526" s="338"/>
      <c r="AB1526" s="338"/>
      <c r="AC1526" s="338"/>
      <c r="AD1526" s="338"/>
      <c r="AE1526" s="338"/>
      <c r="AF1526" s="338"/>
      <c r="AG1526" s="338"/>
      <c r="AH1526" s="338"/>
      <c r="AI1526" s="338"/>
      <c r="AJ1526" s="338"/>
      <c r="AK1526" s="338"/>
      <c r="AL1526" s="338"/>
      <c r="AM1526" s="338"/>
      <c r="AN1526" s="338"/>
      <c r="AO1526" s="338"/>
      <c r="AP1526" s="338"/>
      <c r="AQ1526" s="338"/>
      <c r="AR1526" s="338"/>
      <c r="AS1526" s="338"/>
      <c r="AT1526" s="338"/>
      <c r="AU1526" s="338"/>
      <c r="AV1526" s="338"/>
      <c r="AW1526" s="338"/>
      <c r="AX1526" s="338"/>
      <c r="AY1526" s="338"/>
      <c r="AZ1526" s="338"/>
      <c r="BA1526" s="338"/>
      <c r="BB1526" s="338"/>
      <c r="BC1526" s="338"/>
      <c r="BD1526" s="338"/>
      <c r="BE1526" s="338"/>
      <c r="BF1526" s="338"/>
      <c r="BG1526" s="338"/>
      <c r="BH1526" s="338"/>
      <c r="BI1526" s="338"/>
      <c r="BJ1526" s="338"/>
      <c r="BK1526" s="338"/>
      <c r="BL1526" s="338"/>
      <c r="BM1526" s="338"/>
      <c r="BN1526" s="338"/>
      <c r="BO1526" s="338"/>
      <c r="BP1526" s="338"/>
      <c r="BQ1526" s="338"/>
      <c r="BR1526" s="338"/>
      <c r="BS1526" s="338"/>
      <c r="BT1526" s="338"/>
      <c r="BU1526" s="338"/>
      <c r="BV1526" s="343"/>
      <c r="BW1526" s="343"/>
      <c r="BX1526" s="1217"/>
      <c r="BY1526" s="343"/>
      <c r="BZ1526" s="338"/>
      <c r="CA1526" s="338"/>
      <c r="CB1526" s="338"/>
      <c r="CC1526" s="338"/>
      <c r="CD1526" s="338"/>
      <c r="CE1526" s="338"/>
      <c r="CF1526" s="338"/>
    </row>
    <row r="1527" ht="15.75" customHeight="1">
      <c r="A1527" s="338"/>
      <c r="B1527" s="338"/>
      <c r="C1527" s="338"/>
      <c r="D1527" s="338"/>
      <c r="E1527" s="338"/>
      <c r="F1527" s="346"/>
      <c r="G1527" s="1215"/>
      <c r="H1527" s="1216"/>
      <c r="I1527" s="534"/>
      <c r="J1527" s="1193"/>
      <c r="K1527" s="398"/>
      <c r="L1527" s="338"/>
      <c r="M1527" s="338"/>
      <c r="N1527" s="338"/>
      <c r="O1527" s="338"/>
      <c r="P1527" s="338"/>
      <c r="Q1527" s="338"/>
      <c r="R1527" s="338"/>
      <c r="S1527" s="338"/>
      <c r="T1527" s="338"/>
      <c r="U1527" s="338"/>
      <c r="V1527" s="338"/>
      <c r="W1527" s="338"/>
      <c r="X1527" s="338"/>
      <c r="Y1527" s="338"/>
      <c r="Z1527" s="338"/>
      <c r="AA1527" s="338"/>
      <c r="AB1527" s="338"/>
      <c r="AC1527" s="338"/>
      <c r="AD1527" s="338"/>
      <c r="AE1527" s="338"/>
      <c r="AF1527" s="338"/>
      <c r="AG1527" s="338"/>
      <c r="AH1527" s="338"/>
      <c r="AI1527" s="338"/>
      <c r="AJ1527" s="338"/>
      <c r="AK1527" s="338"/>
      <c r="AL1527" s="338"/>
      <c r="AM1527" s="338"/>
      <c r="AN1527" s="338"/>
      <c r="AO1527" s="338"/>
      <c r="AP1527" s="338"/>
      <c r="AQ1527" s="338"/>
      <c r="AR1527" s="338"/>
      <c r="AS1527" s="338"/>
      <c r="AT1527" s="338"/>
      <c r="AU1527" s="338"/>
      <c r="AV1527" s="338"/>
      <c r="AW1527" s="338"/>
      <c r="AX1527" s="338"/>
      <c r="AY1527" s="338"/>
      <c r="AZ1527" s="338"/>
      <c r="BA1527" s="338"/>
      <c r="BB1527" s="338"/>
      <c r="BC1527" s="338"/>
      <c r="BD1527" s="338"/>
      <c r="BE1527" s="338"/>
      <c r="BF1527" s="338"/>
      <c r="BG1527" s="338"/>
      <c r="BH1527" s="338"/>
      <c r="BI1527" s="338"/>
      <c r="BJ1527" s="338"/>
      <c r="BK1527" s="338"/>
      <c r="BL1527" s="338"/>
      <c r="BM1527" s="338"/>
      <c r="BN1527" s="338"/>
      <c r="BO1527" s="338"/>
      <c r="BP1527" s="338"/>
      <c r="BQ1527" s="338"/>
      <c r="BR1527" s="338"/>
      <c r="BS1527" s="338"/>
      <c r="BT1527" s="338"/>
      <c r="BU1527" s="338"/>
      <c r="BV1527" s="343"/>
      <c r="BW1527" s="343"/>
      <c r="BX1527" s="1217"/>
      <c r="BY1527" s="343"/>
      <c r="BZ1527" s="338"/>
      <c r="CA1527" s="338"/>
      <c r="CB1527" s="338"/>
      <c r="CC1527" s="338"/>
      <c r="CD1527" s="338"/>
      <c r="CE1527" s="338"/>
      <c r="CF1527" s="338"/>
    </row>
    <row r="1528" ht="15.75" customHeight="1">
      <c r="A1528" s="338"/>
      <c r="B1528" s="338"/>
      <c r="C1528" s="338"/>
      <c r="D1528" s="338"/>
      <c r="E1528" s="338"/>
      <c r="F1528" s="346"/>
      <c r="G1528" s="1215"/>
      <c r="H1528" s="1216"/>
      <c r="I1528" s="534"/>
      <c r="J1528" s="1193"/>
      <c r="K1528" s="398"/>
      <c r="L1528" s="338"/>
      <c r="M1528" s="338"/>
      <c r="N1528" s="338"/>
      <c r="O1528" s="338"/>
      <c r="P1528" s="338"/>
      <c r="Q1528" s="338"/>
      <c r="R1528" s="338"/>
      <c r="S1528" s="338"/>
      <c r="T1528" s="338"/>
      <c r="U1528" s="338"/>
      <c r="V1528" s="338"/>
      <c r="W1528" s="338"/>
      <c r="X1528" s="338"/>
      <c r="Y1528" s="338"/>
      <c r="Z1528" s="338"/>
      <c r="AA1528" s="338"/>
      <c r="AB1528" s="338"/>
      <c r="AC1528" s="338"/>
      <c r="AD1528" s="338"/>
      <c r="AE1528" s="338"/>
      <c r="AF1528" s="338"/>
      <c r="AG1528" s="338"/>
      <c r="AH1528" s="338"/>
      <c r="AI1528" s="338"/>
      <c r="AJ1528" s="338"/>
      <c r="AK1528" s="338"/>
      <c r="AL1528" s="338"/>
      <c r="AM1528" s="338"/>
      <c r="AN1528" s="338"/>
      <c r="AO1528" s="338"/>
      <c r="AP1528" s="338"/>
      <c r="AQ1528" s="338"/>
      <c r="AR1528" s="338"/>
      <c r="AS1528" s="338"/>
      <c r="AT1528" s="338"/>
      <c r="AU1528" s="338"/>
      <c r="AV1528" s="338"/>
      <c r="AW1528" s="338"/>
      <c r="AX1528" s="338"/>
      <c r="AY1528" s="338"/>
      <c r="AZ1528" s="338"/>
      <c r="BA1528" s="338"/>
      <c r="BB1528" s="338"/>
      <c r="BC1528" s="338"/>
      <c r="BD1528" s="338"/>
      <c r="BE1528" s="338"/>
      <c r="BF1528" s="338"/>
      <c r="BG1528" s="338"/>
      <c r="BH1528" s="338"/>
      <c r="BI1528" s="338"/>
      <c r="BJ1528" s="338"/>
      <c r="BK1528" s="338"/>
      <c r="BL1528" s="338"/>
      <c r="BM1528" s="338"/>
      <c r="BN1528" s="338"/>
      <c r="BO1528" s="338"/>
      <c r="BP1528" s="338"/>
      <c r="BQ1528" s="338"/>
      <c r="BR1528" s="338"/>
      <c r="BS1528" s="338"/>
      <c r="BT1528" s="338"/>
      <c r="BU1528" s="338"/>
      <c r="BV1528" s="343"/>
      <c r="BW1528" s="343"/>
      <c r="BX1528" s="1217"/>
      <c r="BY1528" s="343"/>
      <c r="BZ1528" s="338"/>
      <c r="CA1528" s="338"/>
      <c r="CB1528" s="338"/>
      <c r="CC1528" s="338"/>
      <c r="CD1528" s="338"/>
      <c r="CE1528" s="338"/>
      <c r="CF1528" s="338"/>
    </row>
    <row r="1529" ht="15.75" customHeight="1">
      <c r="A1529" s="338"/>
      <c r="B1529" s="338"/>
      <c r="C1529" s="338"/>
      <c r="D1529" s="338"/>
      <c r="E1529" s="338"/>
      <c r="F1529" s="346"/>
      <c r="G1529" s="1215"/>
      <c r="H1529" s="1216"/>
      <c r="I1529" s="534"/>
      <c r="J1529" s="1193"/>
      <c r="K1529" s="398"/>
      <c r="L1529" s="338"/>
      <c r="M1529" s="338"/>
      <c r="N1529" s="338"/>
      <c r="O1529" s="338"/>
      <c r="P1529" s="338"/>
      <c r="Q1529" s="338"/>
      <c r="R1529" s="338"/>
      <c r="S1529" s="338"/>
      <c r="T1529" s="338"/>
      <c r="U1529" s="338"/>
      <c r="V1529" s="338"/>
      <c r="W1529" s="338"/>
      <c r="X1529" s="338"/>
      <c r="Y1529" s="338"/>
      <c r="Z1529" s="338"/>
      <c r="AA1529" s="338"/>
      <c r="AB1529" s="338"/>
      <c r="AC1529" s="338"/>
      <c r="AD1529" s="338"/>
      <c r="AE1529" s="338"/>
      <c r="AF1529" s="338"/>
      <c r="AG1529" s="338"/>
      <c r="AH1529" s="338"/>
      <c r="AI1529" s="338"/>
      <c r="AJ1529" s="338"/>
      <c r="AK1529" s="338"/>
      <c r="AL1529" s="338"/>
      <c r="AM1529" s="338"/>
      <c r="AN1529" s="338"/>
      <c r="AO1529" s="338"/>
      <c r="AP1529" s="338"/>
      <c r="AQ1529" s="338"/>
      <c r="AR1529" s="338"/>
      <c r="AS1529" s="338"/>
      <c r="AT1529" s="338"/>
      <c r="AU1529" s="338"/>
      <c r="AV1529" s="338"/>
      <c r="AW1529" s="338"/>
      <c r="AX1529" s="338"/>
      <c r="AY1529" s="338"/>
      <c r="AZ1529" s="338"/>
      <c r="BA1529" s="338"/>
      <c r="BB1529" s="338"/>
      <c r="BC1529" s="338"/>
      <c r="BD1529" s="338"/>
      <c r="BE1529" s="338"/>
      <c r="BF1529" s="338"/>
      <c r="BG1529" s="338"/>
      <c r="BH1529" s="338"/>
      <c r="BI1529" s="338"/>
      <c r="BJ1529" s="338"/>
      <c r="BK1529" s="338"/>
      <c r="BL1529" s="338"/>
      <c r="BM1529" s="338"/>
      <c r="BN1529" s="338"/>
      <c r="BO1529" s="338"/>
      <c r="BP1529" s="338"/>
      <c r="BQ1529" s="338"/>
      <c r="BR1529" s="338"/>
      <c r="BS1529" s="338"/>
      <c r="BT1529" s="338"/>
      <c r="BU1529" s="338"/>
      <c r="BV1529" s="343"/>
      <c r="BW1529" s="343"/>
      <c r="BX1529" s="1217"/>
      <c r="BY1529" s="343"/>
      <c r="BZ1529" s="338"/>
      <c r="CA1529" s="338"/>
      <c r="CB1529" s="338"/>
      <c r="CC1529" s="338"/>
      <c r="CD1529" s="338"/>
      <c r="CE1529" s="338"/>
      <c r="CF1529" s="338"/>
    </row>
    <row r="1530" ht="15.75" customHeight="1">
      <c r="A1530" s="338"/>
      <c r="B1530" s="338"/>
      <c r="C1530" s="338"/>
      <c r="D1530" s="338"/>
      <c r="E1530" s="338"/>
      <c r="F1530" s="346"/>
      <c r="G1530" s="1215"/>
      <c r="H1530" s="1216"/>
      <c r="I1530" s="534"/>
      <c r="J1530" s="1193"/>
      <c r="K1530" s="398"/>
      <c r="L1530" s="338"/>
      <c r="M1530" s="338"/>
      <c r="N1530" s="338"/>
      <c r="O1530" s="338"/>
      <c r="P1530" s="338"/>
      <c r="Q1530" s="338"/>
      <c r="R1530" s="338"/>
      <c r="S1530" s="338"/>
      <c r="T1530" s="338"/>
      <c r="U1530" s="338"/>
      <c r="V1530" s="338"/>
      <c r="W1530" s="338"/>
      <c r="X1530" s="338"/>
      <c r="Y1530" s="338"/>
      <c r="Z1530" s="338"/>
      <c r="AA1530" s="338"/>
      <c r="AB1530" s="338"/>
      <c r="AC1530" s="338"/>
      <c r="AD1530" s="338"/>
      <c r="AE1530" s="338"/>
      <c r="AF1530" s="338"/>
      <c r="AG1530" s="338"/>
      <c r="AH1530" s="338"/>
      <c r="AI1530" s="338"/>
      <c r="AJ1530" s="338"/>
      <c r="AK1530" s="338"/>
      <c r="AL1530" s="338"/>
      <c r="AM1530" s="338"/>
      <c r="AN1530" s="338"/>
      <c r="AO1530" s="338"/>
      <c r="AP1530" s="338"/>
      <c r="AQ1530" s="338"/>
      <c r="AR1530" s="338"/>
      <c r="AS1530" s="338"/>
      <c r="AT1530" s="338"/>
      <c r="AU1530" s="338"/>
      <c r="AV1530" s="338"/>
      <c r="AW1530" s="338"/>
      <c r="AX1530" s="338"/>
      <c r="AY1530" s="338"/>
      <c r="AZ1530" s="338"/>
      <c r="BA1530" s="338"/>
      <c r="BB1530" s="338"/>
      <c r="BC1530" s="338"/>
      <c r="BD1530" s="338"/>
      <c r="BE1530" s="338"/>
      <c r="BF1530" s="338"/>
      <c r="BG1530" s="338"/>
      <c r="BH1530" s="338"/>
      <c r="BI1530" s="338"/>
      <c r="BJ1530" s="338"/>
      <c r="BK1530" s="338"/>
      <c r="BL1530" s="338"/>
      <c r="BM1530" s="338"/>
      <c r="BN1530" s="338"/>
      <c r="BO1530" s="338"/>
      <c r="BP1530" s="338"/>
      <c r="BQ1530" s="338"/>
      <c r="BR1530" s="338"/>
      <c r="BS1530" s="338"/>
      <c r="BT1530" s="338"/>
      <c r="BU1530" s="338"/>
      <c r="BV1530" s="343"/>
      <c r="BW1530" s="343"/>
      <c r="BX1530" s="1217"/>
      <c r="BY1530" s="343"/>
      <c r="BZ1530" s="338"/>
      <c r="CA1530" s="338"/>
      <c r="CB1530" s="338"/>
      <c r="CC1530" s="338"/>
      <c r="CD1530" s="338"/>
      <c r="CE1530" s="338"/>
      <c r="CF1530" s="338"/>
    </row>
    <row r="1531" ht="15.75" customHeight="1">
      <c r="A1531" s="338"/>
      <c r="B1531" s="338"/>
      <c r="C1531" s="338"/>
      <c r="D1531" s="338"/>
      <c r="E1531" s="338"/>
      <c r="F1531" s="346"/>
      <c r="G1531" s="1215"/>
      <c r="H1531" s="1216"/>
      <c r="I1531" s="534"/>
      <c r="J1531" s="1193"/>
      <c r="K1531" s="398"/>
      <c r="L1531" s="338"/>
      <c r="M1531" s="338"/>
      <c r="N1531" s="338"/>
      <c r="O1531" s="338"/>
      <c r="P1531" s="338"/>
      <c r="Q1531" s="338"/>
      <c r="R1531" s="338"/>
      <c r="S1531" s="338"/>
      <c r="T1531" s="338"/>
      <c r="U1531" s="338"/>
      <c r="V1531" s="338"/>
      <c r="W1531" s="338"/>
      <c r="X1531" s="338"/>
      <c r="Y1531" s="338"/>
      <c r="Z1531" s="338"/>
      <c r="AA1531" s="338"/>
      <c r="AB1531" s="338"/>
      <c r="AC1531" s="338"/>
      <c r="AD1531" s="338"/>
      <c r="AE1531" s="338"/>
      <c r="AF1531" s="338"/>
      <c r="AG1531" s="338"/>
      <c r="AH1531" s="338"/>
      <c r="AI1531" s="338"/>
      <c r="AJ1531" s="338"/>
      <c r="AK1531" s="338"/>
      <c r="AL1531" s="338"/>
      <c r="AM1531" s="338"/>
      <c r="AN1531" s="338"/>
      <c r="AO1531" s="338"/>
      <c r="AP1531" s="338"/>
      <c r="AQ1531" s="338"/>
      <c r="AR1531" s="338"/>
      <c r="AS1531" s="338"/>
      <c r="AT1531" s="338"/>
      <c r="AU1531" s="338"/>
      <c r="AV1531" s="338"/>
      <c r="AW1531" s="338"/>
      <c r="AX1531" s="338"/>
      <c r="AY1531" s="338"/>
      <c r="AZ1531" s="338"/>
      <c r="BA1531" s="338"/>
      <c r="BB1531" s="338"/>
      <c r="BC1531" s="338"/>
      <c r="BD1531" s="338"/>
      <c r="BE1531" s="338"/>
      <c r="BF1531" s="338"/>
      <c r="BG1531" s="338"/>
      <c r="BH1531" s="338"/>
      <c r="BI1531" s="338"/>
      <c r="BJ1531" s="338"/>
      <c r="BK1531" s="338"/>
      <c r="BL1531" s="338"/>
      <c r="BM1531" s="338"/>
      <c r="BN1531" s="338"/>
      <c r="BO1531" s="338"/>
      <c r="BP1531" s="338"/>
      <c r="BQ1531" s="338"/>
      <c r="BR1531" s="338"/>
      <c r="BS1531" s="338"/>
      <c r="BT1531" s="338"/>
      <c r="BU1531" s="338"/>
      <c r="BV1531" s="343"/>
      <c r="BW1531" s="343"/>
      <c r="BX1531" s="1217"/>
      <c r="BY1531" s="343"/>
      <c r="BZ1531" s="338"/>
      <c r="CA1531" s="338"/>
      <c r="CB1531" s="338"/>
      <c r="CC1531" s="338"/>
      <c r="CD1531" s="338"/>
      <c r="CE1531" s="338"/>
      <c r="CF1531" s="338"/>
    </row>
    <row r="1532" ht="15.75" customHeight="1">
      <c r="A1532" s="338"/>
      <c r="B1532" s="338"/>
      <c r="C1532" s="338"/>
      <c r="D1532" s="338"/>
      <c r="E1532" s="338"/>
      <c r="F1532" s="346"/>
      <c r="G1532" s="1215"/>
      <c r="H1532" s="1216"/>
      <c r="I1532" s="534"/>
      <c r="J1532" s="1193"/>
      <c r="K1532" s="398"/>
      <c r="L1532" s="338"/>
      <c r="M1532" s="338"/>
      <c r="N1532" s="338"/>
      <c r="O1532" s="338"/>
      <c r="P1532" s="338"/>
      <c r="Q1532" s="338"/>
      <c r="R1532" s="338"/>
      <c r="S1532" s="338"/>
      <c r="T1532" s="338"/>
      <c r="U1532" s="338"/>
      <c r="V1532" s="338"/>
      <c r="W1532" s="338"/>
      <c r="X1532" s="338"/>
      <c r="Y1532" s="338"/>
      <c r="Z1532" s="338"/>
      <c r="AA1532" s="338"/>
      <c r="AB1532" s="338"/>
      <c r="AC1532" s="338"/>
      <c r="AD1532" s="338"/>
      <c r="AE1532" s="338"/>
      <c r="AF1532" s="338"/>
      <c r="AG1532" s="338"/>
      <c r="AH1532" s="338"/>
      <c r="AI1532" s="338"/>
      <c r="AJ1532" s="338"/>
      <c r="AK1532" s="338"/>
      <c r="AL1532" s="338"/>
      <c r="AM1532" s="338"/>
      <c r="AN1532" s="338"/>
      <c r="AO1532" s="338"/>
      <c r="AP1532" s="338"/>
      <c r="AQ1532" s="338"/>
      <c r="AR1532" s="338"/>
      <c r="AS1532" s="338"/>
      <c r="AT1532" s="338"/>
      <c r="AU1532" s="338"/>
      <c r="AV1532" s="338"/>
      <c r="AW1532" s="338"/>
      <c r="AX1532" s="338"/>
      <c r="AY1532" s="338"/>
      <c r="AZ1532" s="338"/>
      <c r="BA1532" s="338"/>
      <c r="BB1532" s="338"/>
      <c r="BC1532" s="338"/>
      <c r="BD1532" s="338"/>
      <c r="BE1532" s="338"/>
      <c r="BF1532" s="338"/>
      <c r="BG1532" s="338"/>
      <c r="BH1532" s="338"/>
      <c r="BI1532" s="338"/>
      <c r="BJ1532" s="338"/>
      <c r="BK1532" s="338"/>
      <c r="BL1532" s="338"/>
      <c r="BM1532" s="338"/>
      <c r="BN1532" s="338"/>
      <c r="BO1532" s="338"/>
      <c r="BP1532" s="338"/>
      <c r="BQ1532" s="338"/>
      <c r="BR1532" s="338"/>
      <c r="BS1532" s="338"/>
      <c r="BT1532" s="338"/>
      <c r="BU1532" s="338"/>
      <c r="BV1532" s="343"/>
      <c r="BW1532" s="343"/>
      <c r="BX1532" s="1217"/>
      <c r="BY1532" s="343"/>
      <c r="BZ1532" s="338"/>
      <c r="CA1532" s="338"/>
      <c r="CB1532" s="338"/>
      <c r="CC1532" s="338"/>
      <c r="CD1532" s="338"/>
      <c r="CE1532" s="338"/>
      <c r="CF1532" s="338"/>
    </row>
    <row r="1533" ht="15.75" customHeight="1">
      <c r="A1533" s="338"/>
      <c r="B1533" s="338"/>
      <c r="C1533" s="338"/>
      <c r="D1533" s="338"/>
      <c r="E1533" s="338"/>
      <c r="F1533" s="346"/>
      <c r="G1533" s="1215"/>
      <c r="H1533" s="1216"/>
      <c r="I1533" s="534"/>
      <c r="J1533" s="1193"/>
      <c r="K1533" s="398"/>
      <c r="L1533" s="338"/>
      <c r="M1533" s="338"/>
      <c r="N1533" s="338"/>
      <c r="O1533" s="338"/>
      <c r="P1533" s="338"/>
      <c r="Q1533" s="338"/>
      <c r="R1533" s="338"/>
      <c r="S1533" s="338"/>
      <c r="T1533" s="338"/>
      <c r="U1533" s="338"/>
      <c r="V1533" s="338"/>
      <c r="W1533" s="338"/>
      <c r="X1533" s="338"/>
      <c r="Y1533" s="338"/>
      <c r="Z1533" s="338"/>
      <c r="AA1533" s="338"/>
      <c r="AB1533" s="338"/>
      <c r="AC1533" s="338"/>
      <c r="AD1533" s="338"/>
      <c r="AE1533" s="338"/>
      <c r="AF1533" s="338"/>
      <c r="AG1533" s="338"/>
      <c r="AH1533" s="338"/>
      <c r="AI1533" s="338"/>
      <c r="AJ1533" s="338"/>
      <c r="AK1533" s="338"/>
      <c r="AL1533" s="338"/>
      <c r="AM1533" s="338"/>
      <c r="AN1533" s="338"/>
      <c r="AO1533" s="338"/>
      <c r="AP1533" s="338"/>
      <c r="AQ1533" s="338"/>
      <c r="AR1533" s="338"/>
      <c r="AS1533" s="338"/>
      <c r="AT1533" s="338"/>
      <c r="AU1533" s="338"/>
      <c r="AV1533" s="338"/>
      <c r="AW1533" s="338"/>
      <c r="AX1533" s="338"/>
      <c r="AY1533" s="338"/>
      <c r="AZ1533" s="338"/>
      <c r="BA1533" s="338"/>
      <c r="BB1533" s="338"/>
      <c r="BC1533" s="338"/>
      <c r="BD1533" s="338"/>
      <c r="BE1533" s="338"/>
      <c r="BF1533" s="338"/>
      <c r="BG1533" s="338"/>
      <c r="BH1533" s="338"/>
      <c r="BI1533" s="338"/>
      <c r="BJ1533" s="338"/>
      <c r="BK1533" s="338"/>
      <c r="BL1533" s="338"/>
      <c r="BM1533" s="338"/>
      <c r="BN1533" s="338"/>
      <c r="BO1533" s="338"/>
      <c r="BP1533" s="338"/>
      <c r="BQ1533" s="338"/>
      <c r="BR1533" s="338"/>
      <c r="BS1533" s="338"/>
      <c r="BT1533" s="338"/>
      <c r="BU1533" s="338"/>
      <c r="BV1533" s="343"/>
      <c r="BW1533" s="343"/>
      <c r="BX1533" s="1217"/>
      <c r="BY1533" s="343"/>
      <c r="BZ1533" s="338"/>
      <c r="CA1533" s="338"/>
      <c r="CB1533" s="338"/>
      <c r="CC1533" s="338"/>
      <c r="CD1533" s="338"/>
      <c r="CE1533" s="338"/>
      <c r="CF1533" s="338"/>
    </row>
    <row r="1534" ht="15.75" customHeight="1">
      <c r="A1534" s="338"/>
      <c r="B1534" s="338"/>
      <c r="C1534" s="338"/>
      <c r="D1534" s="338"/>
      <c r="E1534" s="338"/>
      <c r="F1534" s="346"/>
      <c r="G1534" s="1215"/>
      <c r="H1534" s="1216"/>
      <c r="I1534" s="534"/>
      <c r="J1534" s="1193"/>
      <c r="K1534" s="398"/>
      <c r="L1534" s="338"/>
      <c r="M1534" s="338"/>
      <c r="N1534" s="338"/>
      <c r="O1534" s="338"/>
      <c r="P1534" s="338"/>
      <c r="Q1534" s="338"/>
      <c r="R1534" s="338"/>
      <c r="S1534" s="338"/>
      <c r="T1534" s="338"/>
      <c r="U1534" s="338"/>
      <c r="V1534" s="338"/>
      <c r="W1534" s="338"/>
      <c r="X1534" s="338"/>
      <c r="Y1534" s="338"/>
      <c r="Z1534" s="338"/>
      <c r="AA1534" s="338"/>
      <c r="AB1534" s="338"/>
      <c r="AC1534" s="338"/>
      <c r="AD1534" s="338"/>
      <c r="AE1534" s="338"/>
      <c r="AF1534" s="338"/>
      <c r="AG1534" s="338"/>
      <c r="AH1534" s="338"/>
      <c r="AI1534" s="338"/>
      <c r="AJ1534" s="338"/>
      <c r="AK1534" s="338"/>
      <c r="AL1534" s="338"/>
      <c r="AM1534" s="338"/>
      <c r="AN1534" s="338"/>
      <c r="AO1534" s="338"/>
      <c r="AP1534" s="338"/>
      <c r="AQ1534" s="338"/>
      <c r="AR1534" s="338"/>
      <c r="AS1534" s="338"/>
      <c r="AT1534" s="338"/>
      <c r="AU1534" s="338"/>
      <c r="AV1534" s="338"/>
      <c r="AW1534" s="338"/>
      <c r="AX1534" s="338"/>
      <c r="AY1534" s="338"/>
      <c r="AZ1534" s="338"/>
      <c r="BA1534" s="338"/>
      <c r="BB1534" s="338"/>
      <c r="BC1534" s="338"/>
      <c r="BD1534" s="338"/>
      <c r="BE1534" s="338"/>
      <c r="BF1534" s="338"/>
      <c r="BG1534" s="338"/>
      <c r="BH1534" s="338"/>
      <c r="BI1534" s="338"/>
      <c r="BJ1534" s="338"/>
      <c r="BK1534" s="338"/>
      <c r="BL1534" s="338"/>
      <c r="BM1534" s="338"/>
      <c r="BN1534" s="338"/>
      <c r="BO1534" s="338"/>
      <c r="BP1534" s="338"/>
      <c r="BQ1534" s="338"/>
      <c r="BR1534" s="338"/>
      <c r="BS1534" s="338"/>
      <c r="BT1534" s="338"/>
      <c r="BU1534" s="338"/>
      <c r="BV1534" s="343"/>
      <c r="BW1534" s="343"/>
      <c r="BX1534" s="1217"/>
      <c r="BY1534" s="343"/>
      <c r="BZ1534" s="338"/>
      <c r="CA1534" s="338"/>
      <c r="CB1534" s="338"/>
      <c r="CC1534" s="338"/>
      <c r="CD1534" s="338"/>
      <c r="CE1534" s="338"/>
      <c r="CF1534" s="338"/>
    </row>
    <row r="1535" ht="15.75" customHeight="1">
      <c r="A1535" s="338"/>
      <c r="B1535" s="338"/>
      <c r="C1535" s="338"/>
      <c r="D1535" s="338"/>
      <c r="E1535" s="338"/>
      <c r="F1535" s="346"/>
      <c r="G1535" s="1215"/>
      <c r="H1535" s="1216"/>
      <c r="I1535" s="534"/>
      <c r="J1535" s="1193"/>
      <c r="K1535" s="398"/>
      <c r="L1535" s="338"/>
      <c r="M1535" s="338"/>
      <c r="N1535" s="338"/>
      <c r="O1535" s="338"/>
      <c r="P1535" s="338"/>
      <c r="Q1535" s="338"/>
      <c r="R1535" s="338"/>
      <c r="S1535" s="338"/>
      <c r="T1535" s="338"/>
      <c r="U1535" s="338"/>
      <c r="V1535" s="338"/>
      <c r="W1535" s="338"/>
      <c r="X1535" s="338"/>
      <c r="Y1535" s="338"/>
      <c r="Z1535" s="338"/>
      <c r="AA1535" s="338"/>
      <c r="AB1535" s="338"/>
      <c r="AC1535" s="338"/>
      <c r="AD1535" s="338"/>
      <c r="AE1535" s="338"/>
      <c r="AF1535" s="338"/>
      <c r="AG1535" s="338"/>
      <c r="AH1535" s="338"/>
      <c r="AI1535" s="338"/>
      <c r="AJ1535" s="338"/>
      <c r="AK1535" s="338"/>
      <c r="AL1535" s="338"/>
      <c r="AM1535" s="338"/>
      <c r="AN1535" s="338"/>
      <c r="AO1535" s="338"/>
      <c r="AP1535" s="338"/>
      <c r="AQ1535" s="338"/>
      <c r="AR1535" s="338"/>
      <c r="AS1535" s="338"/>
      <c r="AT1535" s="338"/>
      <c r="AU1535" s="338"/>
      <c r="AV1535" s="338"/>
      <c r="AW1535" s="338"/>
      <c r="AX1535" s="338"/>
      <c r="AY1535" s="338"/>
      <c r="AZ1535" s="338"/>
      <c r="BA1535" s="338"/>
      <c r="BB1535" s="338"/>
      <c r="BC1535" s="338"/>
      <c r="BD1535" s="338"/>
      <c r="BE1535" s="338"/>
      <c r="BF1535" s="338"/>
      <c r="BG1535" s="338"/>
      <c r="BH1535" s="338"/>
      <c r="BI1535" s="338"/>
      <c r="BJ1535" s="338"/>
      <c r="BK1535" s="338"/>
      <c r="BL1535" s="338"/>
      <c r="BM1535" s="338"/>
      <c r="BN1535" s="338"/>
      <c r="BO1535" s="338"/>
      <c r="BP1535" s="338"/>
      <c r="BQ1535" s="338"/>
      <c r="BR1535" s="338"/>
      <c r="BS1535" s="338"/>
      <c r="BT1535" s="338"/>
      <c r="BU1535" s="338"/>
      <c r="BV1535" s="343"/>
      <c r="BW1535" s="343"/>
      <c r="BX1535" s="1217"/>
      <c r="BY1535" s="343"/>
      <c r="BZ1535" s="338"/>
      <c r="CA1535" s="338"/>
      <c r="CB1535" s="338"/>
      <c r="CC1535" s="338"/>
      <c r="CD1535" s="338"/>
      <c r="CE1535" s="338"/>
      <c r="CF1535" s="338"/>
    </row>
    <row r="1536" ht="15.75" customHeight="1">
      <c r="A1536" s="338"/>
      <c r="B1536" s="338"/>
      <c r="C1536" s="338"/>
      <c r="D1536" s="338"/>
      <c r="E1536" s="338"/>
      <c r="F1536" s="346"/>
      <c r="G1536" s="1215"/>
      <c r="H1536" s="1216"/>
      <c r="I1536" s="534"/>
      <c r="J1536" s="1193"/>
      <c r="K1536" s="398"/>
      <c r="L1536" s="338"/>
      <c r="M1536" s="338"/>
      <c r="N1536" s="338"/>
      <c r="O1536" s="338"/>
      <c r="P1536" s="338"/>
      <c r="Q1536" s="338"/>
      <c r="R1536" s="338"/>
      <c r="S1536" s="338"/>
      <c r="T1536" s="338"/>
      <c r="U1536" s="338"/>
      <c r="V1536" s="338"/>
      <c r="W1536" s="338"/>
      <c r="X1536" s="338"/>
      <c r="Y1536" s="338"/>
      <c r="Z1536" s="338"/>
      <c r="AA1536" s="338"/>
      <c r="AB1536" s="338"/>
      <c r="AC1536" s="338"/>
      <c r="AD1536" s="338"/>
      <c r="AE1536" s="338"/>
      <c r="AF1536" s="338"/>
      <c r="AG1536" s="338"/>
      <c r="AH1536" s="338"/>
      <c r="AI1536" s="338"/>
      <c r="AJ1536" s="338"/>
      <c r="AK1536" s="338"/>
      <c r="AL1536" s="338"/>
      <c r="AM1536" s="338"/>
      <c r="AN1536" s="338"/>
      <c r="AO1536" s="338"/>
      <c r="AP1536" s="338"/>
      <c r="AQ1536" s="338"/>
      <c r="AR1536" s="338"/>
      <c r="AS1536" s="338"/>
      <c r="AT1536" s="338"/>
      <c r="AU1536" s="338"/>
      <c r="AV1536" s="338"/>
      <c r="AW1536" s="338"/>
      <c r="AX1536" s="338"/>
      <c r="AY1536" s="338"/>
      <c r="AZ1536" s="338"/>
      <c r="BA1536" s="338"/>
      <c r="BB1536" s="338"/>
      <c r="BC1536" s="338"/>
      <c r="BD1536" s="338"/>
      <c r="BE1536" s="338"/>
      <c r="BF1536" s="338"/>
      <c r="BG1536" s="338"/>
      <c r="BH1536" s="338"/>
      <c r="BI1536" s="338"/>
      <c r="BJ1536" s="338"/>
      <c r="BK1536" s="338"/>
      <c r="BL1536" s="338"/>
      <c r="BM1536" s="338"/>
      <c r="BN1536" s="338"/>
      <c r="BO1536" s="338"/>
      <c r="BP1536" s="338"/>
      <c r="BQ1536" s="338"/>
      <c r="BR1536" s="338"/>
      <c r="BS1536" s="338"/>
      <c r="BT1536" s="338"/>
      <c r="BU1536" s="338"/>
      <c r="BV1536" s="343"/>
      <c r="BW1536" s="343"/>
      <c r="BX1536" s="1217"/>
      <c r="BY1536" s="343"/>
      <c r="BZ1536" s="338"/>
      <c r="CA1536" s="338"/>
      <c r="CB1536" s="338"/>
      <c r="CC1536" s="338"/>
      <c r="CD1536" s="338"/>
      <c r="CE1536" s="338"/>
      <c r="CF1536" s="338"/>
    </row>
    <row r="1537" ht="15.75" customHeight="1">
      <c r="A1537" s="338"/>
      <c r="B1537" s="338"/>
      <c r="C1537" s="338"/>
      <c r="D1537" s="338"/>
      <c r="E1537" s="338"/>
      <c r="F1537" s="346"/>
      <c r="G1537" s="1215"/>
      <c r="H1537" s="1216"/>
      <c r="I1537" s="534"/>
      <c r="J1537" s="1193"/>
      <c r="K1537" s="398"/>
      <c r="L1537" s="338"/>
      <c r="M1537" s="338"/>
      <c r="N1537" s="338"/>
      <c r="O1537" s="338"/>
      <c r="P1537" s="338"/>
      <c r="Q1537" s="338"/>
      <c r="R1537" s="338"/>
      <c r="S1537" s="338"/>
      <c r="T1537" s="338"/>
      <c r="U1537" s="338"/>
      <c r="V1537" s="338"/>
      <c r="W1537" s="338"/>
      <c r="X1537" s="338"/>
      <c r="Y1537" s="338"/>
      <c r="Z1537" s="338"/>
      <c r="AA1537" s="338"/>
      <c r="AB1537" s="338"/>
      <c r="AC1537" s="338"/>
      <c r="AD1537" s="338"/>
      <c r="AE1537" s="338"/>
      <c r="AF1537" s="338"/>
      <c r="AG1537" s="338"/>
      <c r="AH1537" s="338"/>
      <c r="AI1537" s="338"/>
      <c r="AJ1537" s="338"/>
      <c r="AK1537" s="338"/>
      <c r="AL1537" s="338"/>
      <c r="AM1537" s="338"/>
      <c r="AN1537" s="338"/>
      <c r="AO1537" s="338"/>
      <c r="AP1537" s="338"/>
      <c r="AQ1537" s="338"/>
      <c r="AR1537" s="338"/>
      <c r="AS1537" s="338"/>
      <c r="AT1537" s="338"/>
      <c r="AU1537" s="338"/>
      <c r="AV1537" s="338"/>
      <c r="AW1537" s="338"/>
      <c r="AX1537" s="338"/>
      <c r="AY1537" s="338"/>
      <c r="AZ1537" s="338"/>
      <c r="BA1537" s="338"/>
      <c r="BB1537" s="338"/>
      <c r="BC1537" s="338"/>
      <c r="BD1537" s="338"/>
      <c r="BE1537" s="338"/>
      <c r="BF1537" s="338"/>
      <c r="BG1537" s="338"/>
      <c r="BH1537" s="338"/>
      <c r="BI1537" s="338"/>
      <c r="BJ1537" s="338"/>
      <c r="BK1537" s="338"/>
      <c r="BL1537" s="338"/>
      <c r="BM1537" s="338"/>
      <c r="BN1537" s="338"/>
      <c r="BO1537" s="338"/>
      <c r="BP1537" s="338"/>
      <c r="BQ1537" s="338"/>
      <c r="BR1537" s="338"/>
      <c r="BS1537" s="338"/>
      <c r="BT1537" s="338"/>
      <c r="BU1537" s="338"/>
      <c r="BV1537" s="343"/>
      <c r="BW1537" s="343"/>
      <c r="BX1537" s="1217"/>
      <c r="BY1537" s="343"/>
      <c r="BZ1537" s="338"/>
      <c r="CA1537" s="338"/>
      <c r="CB1537" s="338"/>
      <c r="CC1537" s="338"/>
      <c r="CD1537" s="338"/>
      <c r="CE1537" s="338"/>
      <c r="CF1537" s="338"/>
    </row>
    <row r="1538" ht="15.75" customHeight="1">
      <c r="A1538" s="338"/>
      <c r="B1538" s="338"/>
      <c r="C1538" s="338"/>
      <c r="D1538" s="338"/>
      <c r="E1538" s="338"/>
      <c r="F1538" s="346"/>
      <c r="G1538" s="1215"/>
      <c r="H1538" s="1216"/>
      <c r="I1538" s="534"/>
      <c r="J1538" s="1193"/>
      <c r="K1538" s="398"/>
      <c r="L1538" s="338"/>
      <c r="M1538" s="338"/>
      <c r="N1538" s="338"/>
      <c r="O1538" s="338"/>
      <c r="P1538" s="338"/>
      <c r="Q1538" s="338"/>
      <c r="R1538" s="338"/>
      <c r="S1538" s="338"/>
      <c r="T1538" s="338"/>
      <c r="U1538" s="338"/>
      <c r="V1538" s="338"/>
      <c r="W1538" s="338"/>
      <c r="X1538" s="338"/>
      <c r="Y1538" s="338"/>
      <c r="Z1538" s="338"/>
      <c r="AA1538" s="338"/>
      <c r="AB1538" s="338"/>
      <c r="AC1538" s="338"/>
      <c r="AD1538" s="338"/>
      <c r="AE1538" s="338"/>
      <c r="AF1538" s="338"/>
      <c r="AG1538" s="338"/>
      <c r="AH1538" s="338"/>
      <c r="AI1538" s="338"/>
      <c r="AJ1538" s="338"/>
      <c r="AK1538" s="338"/>
      <c r="AL1538" s="338"/>
      <c r="AM1538" s="338"/>
      <c r="AN1538" s="338"/>
      <c r="AO1538" s="338"/>
      <c r="AP1538" s="338"/>
      <c r="AQ1538" s="338"/>
      <c r="AR1538" s="338"/>
      <c r="AS1538" s="338"/>
      <c r="AT1538" s="338"/>
      <c r="AU1538" s="338"/>
      <c r="AV1538" s="338"/>
      <c r="AW1538" s="338"/>
      <c r="AX1538" s="338"/>
      <c r="AY1538" s="338"/>
      <c r="AZ1538" s="338"/>
      <c r="BA1538" s="338"/>
      <c r="BB1538" s="338"/>
      <c r="BC1538" s="338"/>
      <c r="BD1538" s="338"/>
      <c r="BE1538" s="338"/>
      <c r="BF1538" s="338"/>
      <c r="BG1538" s="338"/>
      <c r="BH1538" s="338"/>
      <c r="BI1538" s="338"/>
      <c r="BJ1538" s="338"/>
      <c r="BK1538" s="338"/>
      <c r="BL1538" s="338"/>
      <c r="BM1538" s="338"/>
      <c r="BN1538" s="338"/>
      <c r="BO1538" s="338"/>
      <c r="BP1538" s="338"/>
      <c r="BQ1538" s="338"/>
      <c r="BR1538" s="338"/>
      <c r="BS1538" s="338"/>
      <c r="BT1538" s="338"/>
      <c r="BU1538" s="338"/>
      <c r="BV1538" s="343"/>
      <c r="BW1538" s="343"/>
      <c r="BX1538" s="1217"/>
      <c r="BY1538" s="343"/>
      <c r="BZ1538" s="338"/>
      <c r="CA1538" s="338"/>
      <c r="CB1538" s="338"/>
      <c r="CC1538" s="338"/>
      <c r="CD1538" s="338"/>
      <c r="CE1538" s="338"/>
      <c r="CF1538" s="338"/>
    </row>
    <row r="1539" ht="15.75" customHeight="1">
      <c r="A1539" s="338"/>
      <c r="B1539" s="338"/>
      <c r="C1539" s="338"/>
      <c r="D1539" s="338"/>
      <c r="E1539" s="338"/>
      <c r="F1539" s="346"/>
      <c r="G1539" s="1215"/>
      <c r="H1539" s="1216"/>
      <c r="I1539" s="534"/>
      <c r="J1539" s="1193"/>
      <c r="K1539" s="398"/>
      <c r="L1539" s="338"/>
      <c r="M1539" s="338"/>
      <c r="N1539" s="338"/>
      <c r="O1539" s="338"/>
      <c r="P1539" s="338"/>
      <c r="Q1539" s="338"/>
      <c r="R1539" s="338"/>
      <c r="S1539" s="338"/>
      <c r="T1539" s="338"/>
      <c r="U1539" s="338"/>
      <c r="V1539" s="338"/>
      <c r="W1539" s="338"/>
      <c r="X1539" s="338"/>
      <c r="Y1539" s="338"/>
      <c r="Z1539" s="338"/>
      <c r="AA1539" s="338"/>
      <c r="AB1539" s="338"/>
      <c r="AC1539" s="338"/>
      <c r="AD1539" s="338"/>
      <c r="AE1539" s="338"/>
      <c r="AF1539" s="338"/>
      <c r="AG1539" s="338"/>
      <c r="AH1539" s="338"/>
      <c r="AI1539" s="338"/>
      <c r="AJ1539" s="338"/>
      <c r="AK1539" s="338"/>
      <c r="AL1539" s="338"/>
      <c r="AM1539" s="338"/>
      <c r="AN1539" s="338"/>
      <c r="AO1539" s="338"/>
      <c r="AP1539" s="338"/>
      <c r="AQ1539" s="338"/>
      <c r="AR1539" s="338"/>
      <c r="AS1539" s="338"/>
      <c r="AT1539" s="338"/>
      <c r="AU1539" s="338"/>
      <c r="AV1539" s="338"/>
      <c r="AW1539" s="338"/>
      <c r="AX1539" s="338"/>
      <c r="AY1539" s="338"/>
      <c r="AZ1539" s="338"/>
      <c r="BA1539" s="338"/>
      <c r="BB1539" s="338"/>
      <c r="BC1539" s="338"/>
      <c r="BD1539" s="338"/>
      <c r="BE1539" s="338"/>
      <c r="BF1539" s="338"/>
      <c r="BG1539" s="338"/>
      <c r="BH1539" s="338"/>
      <c r="BI1539" s="338"/>
      <c r="BJ1539" s="338"/>
      <c r="BK1539" s="338"/>
      <c r="BL1539" s="338"/>
      <c r="BM1539" s="338"/>
      <c r="BN1539" s="338"/>
      <c r="BO1539" s="338"/>
      <c r="BP1539" s="338"/>
      <c r="BQ1539" s="338"/>
      <c r="BR1539" s="338"/>
      <c r="BS1539" s="338"/>
      <c r="BT1539" s="338"/>
      <c r="BU1539" s="338"/>
      <c r="BV1539" s="343"/>
      <c r="BW1539" s="343"/>
      <c r="BX1539" s="1217"/>
      <c r="BY1539" s="343"/>
      <c r="BZ1539" s="338"/>
      <c r="CA1539" s="338"/>
      <c r="CB1539" s="338"/>
      <c r="CC1539" s="338"/>
      <c r="CD1539" s="338"/>
      <c r="CE1539" s="338"/>
      <c r="CF1539" s="338"/>
    </row>
    <row r="1540" ht="15.75" customHeight="1">
      <c r="A1540" s="338"/>
      <c r="B1540" s="338"/>
      <c r="C1540" s="338"/>
      <c r="D1540" s="338"/>
      <c r="E1540" s="338"/>
      <c r="F1540" s="346"/>
      <c r="G1540" s="1215"/>
      <c r="H1540" s="1216"/>
      <c r="I1540" s="534"/>
      <c r="J1540" s="1193"/>
      <c r="K1540" s="398"/>
      <c r="L1540" s="338"/>
      <c r="M1540" s="338"/>
      <c r="N1540" s="338"/>
      <c r="O1540" s="338"/>
      <c r="P1540" s="338"/>
      <c r="Q1540" s="338"/>
      <c r="R1540" s="338"/>
      <c r="S1540" s="338"/>
      <c r="T1540" s="338"/>
      <c r="U1540" s="338"/>
      <c r="V1540" s="338"/>
      <c r="W1540" s="338"/>
      <c r="X1540" s="338"/>
      <c r="Y1540" s="338"/>
      <c r="Z1540" s="338"/>
      <c r="AA1540" s="338"/>
      <c r="AB1540" s="338"/>
      <c r="AC1540" s="338"/>
      <c r="AD1540" s="338"/>
      <c r="AE1540" s="338"/>
      <c r="AF1540" s="338"/>
      <c r="AG1540" s="338"/>
      <c r="AH1540" s="338"/>
      <c r="AI1540" s="338"/>
      <c r="AJ1540" s="338"/>
      <c r="AK1540" s="338"/>
      <c r="AL1540" s="338"/>
      <c r="AM1540" s="338"/>
      <c r="AN1540" s="338"/>
      <c r="AO1540" s="338"/>
      <c r="AP1540" s="338"/>
      <c r="AQ1540" s="338"/>
      <c r="AR1540" s="338"/>
      <c r="AS1540" s="338"/>
      <c r="AT1540" s="338"/>
      <c r="AU1540" s="338"/>
      <c r="AV1540" s="338"/>
      <c r="AW1540" s="338"/>
      <c r="AX1540" s="338"/>
      <c r="AY1540" s="338"/>
      <c r="AZ1540" s="338"/>
      <c r="BA1540" s="338"/>
      <c r="BB1540" s="338"/>
      <c r="BC1540" s="338"/>
      <c r="BD1540" s="338"/>
      <c r="BE1540" s="338"/>
      <c r="BF1540" s="338"/>
      <c r="BG1540" s="338"/>
      <c r="BH1540" s="338"/>
      <c r="BI1540" s="338"/>
      <c r="BJ1540" s="338"/>
      <c r="BK1540" s="338"/>
      <c r="BL1540" s="338"/>
      <c r="BM1540" s="338"/>
      <c r="BN1540" s="338"/>
      <c r="BO1540" s="338"/>
      <c r="BP1540" s="338"/>
      <c r="BQ1540" s="338"/>
      <c r="BR1540" s="338"/>
      <c r="BS1540" s="338"/>
      <c r="BT1540" s="338"/>
      <c r="BU1540" s="338"/>
      <c r="BV1540" s="343"/>
      <c r="BW1540" s="343"/>
      <c r="BX1540" s="1217"/>
      <c r="BY1540" s="343"/>
      <c r="BZ1540" s="338"/>
      <c r="CA1540" s="338"/>
      <c r="CB1540" s="338"/>
      <c r="CC1540" s="338"/>
      <c r="CD1540" s="338"/>
      <c r="CE1540" s="338"/>
      <c r="CF1540" s="338"/>
    </row>
    <row r="1541" ht="15.75" customHeight="1">
      <c r="A1541" s="338"/>
      <c r="B1541" s="338"/>
      <c r="C1541" s="338"/>
      <c r="D1541" s="338"/>
      <c r="E1541" s="338"/>
      <c r="F1541" s="346"/>
      <c r="G1541" s="1215"/>
      <c r="H1541" s="1216"/>
      <c r="I1541" s="534"/>
      <c r="J1541" s="1193"/>
      <c r="K1541" s="398"/>
      <c r="L1541" s="338"/>
      <c r="M1541" s="338"/>
      <c r="N1541" s="338"/>
      <c r="O1541" s="338"/>
      <c r="P1541" s="338"/>
      <c r="Q1541" s="338"/>
      <c r="R1541" s="338"/>
      <c r="S1541" s="338"/>
      <c r="T1541" s="338"/>
      <c r="U1541" s="338"/>
      <c r="V1541" s="338"/>
      <c r="W1541" s="338"/>
      <c r="X1541" s="338"/>
      <c r="Y1541" s="338"/>
      <c r="Z1541" s="338"/>
      <c r="AA1541" s="338"/>
      <c r="AB1541" s="338"/>
      <c r="AC1541" s="338"/>
      <c r="AD1541" s="338"/>
      <c r="AE1541" s="338"/>
      <c r="AF1541" s="338"/>
      <c r="AG1541" s="338"/>
      <c r="AH1541" s="338"/>
      <c r="AI1541" s="338"/>
      <c r="AJ1541" s="338"/>
      <c r="AK1541" s="338"/>
      <c r="AL1541" s="338"/>
      <c r="AM1541" s="338"/>
      <c r="AN1541" s="338"/>
      <c r="AO1541" s="338"/>
      <c r="AP1541" s="338"/>
      <c r="AQ1541" s="338"/>
      <c r="AR1541" s="338"/>
      <c r="AS1541" s="338"/>
      <c r="AT1541" s="338"/>
      <c r="AU1541" s="338"/>
      <c r="AV1541" s="338"/>
      <c r="AW1541" s="338"/>
      <c r="AX1541" s="338"/>
      <c r="AY1541" s="338"/>
      <c r="AZ1541" s="338"/>
      <c r="BA1541" s="338"/>
      <c r="BB1541" s="338"/>
      <c r="BC1541" s="338"/>
      <c r="BD1541" s="338"/>
      <c r="BE1541" s="338"/>
      <c r="BF1541" s="338"/>
      <c r="BG1541" s="338"/>
      <c r="BH1541" s="338"/>
      <c r="BI1541" s="338"/>
      <c r="BJ1541" s="338"/>
      <c r="BK1541" s="338"/>
      <c r="BL1541" s="338"/>
      <c r="BM1541" s="338"/>
      <c r="BN1541" s="338"/>
      <c r="BO1541" s="338"/>
      <c r="BP1541" s="338"/>
      <c r="BQ1541" s="338"/>
      <c r="BR1541" s="338"/>
      <c r="BS1541" s="338"/>
      <c r="BT1541" s="338"/>
      <c r="BU1541" s="338"/>
      <c r="BV1541" s="343"/>
      <c r="BW1541" s="343"/>
      <c r="BX1541" s="1217"/>
      <c r="BY1541" s="343"/>
      <c r="BZ1541" s="338"/>
      <c r="CA1541" s="338"/>
      <c r="CB1541" s="338"/>
      <c r="CC1541" s="338"/>
      <c r="CD1541" s="338"/>
      <c r="CE1541" s="338"/>
      <c r="CF1541" s="338"/>
    </row>
    <row r="1542" ht="15.75" customHeight="1">
      <c r="A1542" s="338"/>
      <c r="B1542" s="338"/>
      <c r="C1542" s="338"/>
      <c r="D1542" s="338"/>
      <c r="E1542" s="338"/>
      <c r="F1542" s="346"/>
      <c r="G1542" s="1215"/>
      <c r="H1542" s="1216"/>
      <c r="I1542" s="534"/>
      <c r="J1542" s="1193"/>
      <c r="K1542" s="398"/>
      <c r="L1542" s="338"/>
      <c r="M1542" s="338"/>
      <c r="N1542" s="338"/>
      <c r="O1542" s="338"/>
      <c r="P1542" s="338"/>
      <c r="Q1542" s="338"/>
      <c r="R1542" s="338"/>
      <c r="S1542" s="338"/>
      <c r="T1542" s="338"/>
      <c r="U1542" s="338"/>
      <c r="V1542" s="338"/>
      <c r="W1542" s="338"/>
      <c r="X1542" s="338"/>
      <c r="Y1542" s="338"/>
      <c r="Z1542" s="338"/>
      <c r="AA1542" s="338"/>
      <c r="AB1542" s="338"/>
      <c r="AC1542" s="338"/>
      <c r="AD1542" s="338"/>
      <c r="AE1542" s="338"/>
      <c r="AF1542" s="338"/>
      <c r="AG1542" s="338"/>
      <c r="AH1542" s="338"/>
      <c r="AI1542" s="338"/>
      <c r="AJ1542" s="338"/>
      <c r="AK1542" s="338"/>
      <c r="AL1542" s="338"/>
      <c r="AM1542" s="338"/>
      <c r="AN1542" s="338"/>
      <c r="AO1542" s="338"/>
      <c r="AP1542" s="338"/>
      <c r="AQ1542" s="338"/>
      <c r="AR1542" s="338"/>
      <c r="AS1542" s="338"/>
      <c r="AT1542" s="338"/>
      <c r="AU1542" s="338"/>
      <c r="AV1542" s="338"/>
      <c r="AW1542" s="338"/>
      <c r="AX1542" s="338"/>
      <c r="AY1542" s="338"/>
      <c r="AZ1542" s="338"/>
      <c r="BA1542" s="338"/>
      <c r="BB1542" s="338"/>
      <c r="BC1542" s="338"/>
      <c r="BD1542" s="338"/>
      <c r="BE1542" s="338"/>
      <c r="BF1542" s="338"/>
      <c r="BG1542" s="338"/>
      <c r="BH1542" s="338"/>
      <c r="BI1542" s="338"/>
      <c r="BJ1542" s="338"/>
      <c r="BK1542" s="338"/>
      <c r="BL1542" s="338"/>
      <c r="BM1542" s="338"/>
      <c r="BN1542" s="338"/>
      <c r="BO1542" s="338"/>
      <c r="BP1542" s="338"/>
      <c r="BQ1542" s="338"/>
      <c r="BR1542" s="338"/>
      <c r="BS1542" s="338"/>
      <c r="BT1542" s="338"/>
      <c r="BU1542" s="338"/>
      <c r="BV1542" s="343"/>
      <c r="BW1542" s="343"/>
      <c r="BX1542" s="1217"/>
      <c r="BY1542" s="343"/>
      <c r="BZ1542" s="338"/>
      <c r="CA1542" s="338"/>
      <c r="CB1542" s="338"/>
      <c r="CC1542" s="338"/>
      <c r="CD1542" s="338"/>
      <c r="CE1542" s="338"/>
      <c r="CF1542" s="338"/>
    </row>
    <row r="1543" ht="15.75" customHeight="1">
      <c r="A1543" s="338"/>
      <c r="B1543" s="338"/>
      <c r="C1543" s="338"/>
      <c r="D1543" s="338"/>
      <c r="E1543" s="338"/>
      <c r="F1543" s="346"/>
      <c r="G1543" s="1215"/>
      <c r="H1543" s="1216"/>
      <c r="I1543" s="534"/>
      <c r="J1543" s="1193"/>
      <c r="K1543" s="398"/>
      <c r="L1543" s="338"/>
      <c r="M1543" s="338"/>
      <c r="N1543" s="338"/>
      <c r="O1543" s="338"/>
      <c r="P1543" s="338"/>
      <c r="Q1543" s="338"/>
      <c r="R1543" s="338"/>
      <c r="S1543" s="338"/>
      <c r="T1543" s="338"/>
      <c r="U1543" s="338"/>
      <c r="V1543" s="338"/>
      <c r="W1543" s="338"/>
      <c r="X1543" s="338"/>
      <c r="Y1543" s="338"/>
      <c r="Z1543" s="338"/>
      <c r="AA1543" s="338"/>
      <c r="AB1543" s="338"/>
      <c r="AC1543" s="338"/>
      <c r="AD1543" s="338"/>
      <c r="AE1543" s="338"/>
      <c r="AF1543" s="338"/>
      <c r="AG1543" s="338"/>
      <c r="AH1543" s="338"/>
      <c r="AI1543" s="338"/>
      <c r="AJ1543" s="338"/>
      <c r="AK1543" s="338"/>
      <c r="AL1543" s="338"/>
      <c r="AM1543" s="338"/>
      <c r="AN1543" s="338"/>
      <c r="AO1543" s="338"/>
      <c r="AP1543" s="338"/>
      <c r="AQ1543" s="338"/>
      <c r="AR1543" s="338"/>
      <c r="AS1543" s="338"/>
      <c r="AT1543" s="338"/>
      <c r="AU1543" s="338"/>
      <c r="AV1543" s="338"/>
      <c r="AW1543" s="338"/>
      <c r="AX1543" s="338"/>
      <c r="AY1543" s="338"/>
      <c r="AZ1543" s="338"/>
      <c r="BA1543" s="338"/>
      <c r="BB1543" s="338"/>
      <c r="BC1543" s="338"/>
      <c r="BD1543" s="338"/>
      <c r="BE1543" s="338"/>
      <c r="BF1543" s="338"/>
      <c r="BG1543" s="338"/>
      <c r="BH1543" s="338"/>
      <c r="BI1543" s="338"/>
      <c r="BJ1543" s="338"/>
      <c r="BK1543" s="338"/>
      <c r="BL1543" s="338"/>
      <c r="BM1543" s="338"/>
      <c r="BN1543" s="338"/>
      <c r="BO1543" s="338"/>
      <c r="BP1543" s="338"/>
      <c r="BQ1543" s="338"/>
      <c r="BR1543" s="338"/>
      <c r="BS1543" s="338"/>
      <c r="BT1543" s="338"/>
      <c r="BU1543" s="338"/>
      <c r="BV1543" s="343"/>
      <c r="BW1543" s="343"/>
      <c r="BX1543" s="1217"/>
      <c r="BY1543" s="343"/>
      <c r="BZ1543" s="338"/>
      <c r="CA1543" s="338"/>
      <c r="CB1543" s="338"/>
      <c r="CC1543" s="338"/>
      <c r="CD1543" s="338"/>
      <c r="CE1543" s="338"/>
      <c r="CF1543" s="338"/>
    </row>
    <row r="1544" ht="15.75" customHeight="1">
      <c r="A1544" s="338"/>
      <c r="B1544" s="338"/>
      <c r="C1544" s="338"/>
      <c r="D1544" s="338"/>
      <c r="E1544" s="338"/>
      <c r="F1544" s="346"/>
      <c r="G1544" s="1215"/>
      <c r="H1544" s="1216"/>
      <c r="I1544" s="534"/>
      <c r="J1544" s="1193"/>
      <c r="K1544" s="398"/>
      <c r="L1544" s="338"/>
      <c r="M1544" s="338"/>
      <c r="N1544" s="338"/>
      <c r="O1544" s="338"/>
      <c r="P1544" s="338"/>
      <c r="Q1544" s="338"/>
      <c r="R1544" s="338"/>
      <c r="S1544" s="338"/>
      <c r="T1544" s="338"/>
      <c r="U1544" s="338"/>
      <c r="V1544" s="338"/>
      <c r="W1544" s="338"/>
      <c r="X1544" s="338"/>
      <c r="Y1544" s="338"/>
      <c r="Z1544" s="338"/>
      <c r="AA1544" s="338"/>
      <c r="AB1544" s="338"/>
      <c r="AC1544" s="338"/>
      <c r="AD1544" s="338"/>
      <c r="AE1544" s="338"/>
      <c r="AF1544" s="338"/>
      <c r="AG1544" s="338"/>
      <c r="AH1544" s="338"/>
      <c r="AI1544" s="338"/>
      <c r="AJ1544" s="338"/>
      <c r="AK1544" s="338"/>
      <c r="AL1544" s="338"/>
      <c r="AM1544" s="338"/>
      <c r="AN1544" s="338"/>
      <c r="AO1544" s="338"/>
      <c r="AP1544" s="338"/>
      <c r="AQ1544" s="338"/>
      <c r="AR1544" s="338"/>
      <c r="AS1544" s="338"/>
      <c r="AT1544" s="338"/>
      <c r="AU1544" s="338"/>
      <c r="AV1544" s="338"/>
      <c r="AW1544" s="338"/>
      <c r="AX1544" s="338"/>
      <c r="AY1544" s="338"/>
      <c r="AZ1544" s="338"/>
      <c r="BA1544" s="338"/>
      <c r="BB1544" s="338"/>
      <c r="BC1544" s="338"/>
      <c r="BD1544" s="338"/>
      <c r="BE1544" s="338"/>
      <c r="BF1544" s="338"/>
      <c r="BG1544" s="338"/>
      <c r="BH1544" s="338"/>
      <c r="BI1544" s="338"/>
      <c r="BJ1544" s="338"/>
      <c r="BK1544" s="338"/>
      <c r="BL1544" s="338"/>
      <c r="BM1544" s="338"/>
      <c r="BN1544" s="338"/>
      <c r="BO1544" s="338"/>
      <c r="BP1544" s="338"/>
      <c r="BQ1544" s="338"/>
      <c r="BR1544" s="338"/>
      <c r="BS1544" s="338"/>
      <c r="BT1544" s="338"/>
      <c r="BU1544" s="338"/>
      <c r="BV1544" s="343"/>
      <c r="BW1544" s="343"/>
      <c r="BX1544" s="1217"/>
      <c r="BY1544" s="343"/>
      <c r="BZ1544" s="338"/>
      <c r="CA1544" s="338"/>
      <c r="CB1544" s="338"/>
      <c r="CC1544" s="338"/>
      <c r="CD1544" s="338"/>
      <c r="CE1544" s="338"/>
      <c r="CF1544" s="338"/>
    </row>
    <row r="1545" ht="15.75" customHeight="1">
      <c r="A1545" s="338"/>
      <c r="B1545" s="338"/>
      <c r="C1545" s="338"/>
      <c r="D1545" s="338"/>
      <c r="E1545" s="338"/>
      <c r="F1545" s="346"/>
      <c r="G1545" s="1215"/>
      <c r="H1545" s="1216"/>
      <c r="I1545" s="534"/>
      <c r="J1545" s="1193"/>
      <c r="K1545" s="398"/>
      <c r="L1545" s="338"/>
      <c r="M1545" s="338"/>
      <c r="N1545" s="338"/>
      <c r="O1545" s="338"/>
      <c r="P1545" s="338"/>
      <c r="Q1545" s="338"/>
      <c r="R1545" s="338"/>
      <c r="S1545" s="338"/>
      <c r="T1545" s="338"/>
      <c r="U1545" s="338"/>
      <c r="V1545" s="338"/>
      <c r="W1545" s="338"/>
      <c r="X1545" s="338"/>
      <c r="Y1545" s="338"/>
      <c r="Z1545" s="338"/>
      <c r="AA1545" s="338"/>
      <c r="AB1545" s="338"/>
      <c r="AC1545" s="338"/>
      <c r="AD1545" s="338"/>
      <c r="AE1545" s="338"/>
      <c r="AF1545" s="338"/>
      <c r="AG1545" s="338"/>
      <c r="AH1545" s="338"/>
      <c r="AI1545" s="338"/>
      <c r="AJ1545" s="338"/>
      <c r="AK1545" s="338"/>
      <c r="AL1545" s="338"/>
      <c r="AM1545" s="338"/>
      <c r="AN1545" s="338"/>
      <c r="AO1545" s="338"/>
      <c r="AP1545" s="338"/>
      <c r="AQ1545" s="338"/>
      <c r="AR1545" s="338"/>
      <c r="AS1545" s="338"/>
      <c r="AT1545" s="338"/>
      <c r="AU1545" s="338"/>
      <c r="AV1545" s="338"/>
      <c r="AW1545" s="338"/>
      <c r="AX1545" s="338"/>
      <c r="AY1545" s="338"/>
      <c r="AZ1545" s="338"/>
      <c r="BA1545" s="338"/>
      <c r="BB1545" s="338"/>
      <c r="BC1545" s="338"/>
      <c r="BD1545" s="338"/>
      <c r="BE1545" s="338"/>
      <c r="BF1545" s="338"/>
      <c r="BG1545" s="338"/>
      <c r="BH1545" s="338"/>
      <c r="BI1545" s="338"/>
      <c r="BJ1545" s="338"/>
      <c r="BK1545" s="338"/>
      <c r="BL1545" s="338"/>
      <c r="BM1545" s="338"/>
      <c r="BN1545" s="338"/>
      <c r="BO1545" s="338"/>
      <c r="BP1545" s="338"/>
      <c r="BQ1545" s="338"/>
      <c r="BR1545" s="338"/>
      <c r="BS1545" s="338"/>
      <c r="BT1545" s="338"/>
      <c r="BU1545" s="338"/>
      <c r="BV1545" s="343"/>
      <c r="BW1545" s="343"/>
      <c r="BX1545" s="1217"/>
      <c r="BY1545" s="343"/>
      <c r="BZ1545" s="338"/>
      <c r="CA1545" s="338"/>
      <c r="CB1545" s="338"/>
      <c r="CC1545" s="338"/>
      <c r="CD1545" s="338"/>
      <c r="CE1545" s="338"/>
      <c r="CF1545" s="338"/>
    </row>
    <row r="1546" ht="15.75" customHeight="1">
      <c r="A1546" s="338"/>
      <c r="B1546" s="338"/>
      <c r="C1546" s="338"/>
      <c r="D1546" s="338"/>
      <c r="E1546" s="338"/>
      <c r="F1546" s="346"/>
      <c r="G1546" s="1215"/>
      <c r="H1546" s="1216"/>
      <c r="I1546" s="534"/>
      <c r="J1546" s="1193"/>
      <c r="K1546" s="398"/>
      <c r="L1546" s="338"/>
      <c r="M1546" s="338"/>
      <c r="N1546" s="338"/>
      <c r="O1546" s="338"/>
      <c r="P1546" s="338"/>
      <c r="Q1546" s="338"/>
      <c r="R1546" s="338"/>
      <c r="S1546" s="338"/>
      <c r="T1546" s="338"/>
      <c r="U1546" s="338"/>
      <c r="V1546" s="338"/>
      <c r="W1546" s="338"/>
      <c r="X1546" s="338"/>
      <c r="Y1546" s="338"/>
      <c r="Z1546" s="338"/>
      <c r="AA1546" s="338"/>
      <c r="AB1546" s="338"/>
      <c r="AC1546" s="338"/>
      <c r="AD1546" s="338"/>
      <c r="AE1546" s="338"/>
      <c r="AF1546" s="338"/>
      <c r="AG1546" s="338"/>
      <c r="AH1546" s="338"/>
      <c r="AI1546" s="338"/>
      <c r="AJ1546" s="338"/>
      <c r="AK1546" s="338"/>
      <c r="AL1546" s="338"/>
      <c r="AM1546" s="338"/>
      <c r="AN1546" s="338"/>
      <c r="AO1546" s="338"/>
      <c r="AP1546" s="338"/>
      <c r="AQ1546" s="338"/>
      <c r="AR1546" s="338"/>
      <c r="AS1546" s="338"/>
      <c r="AT1546" s="338"/>
      <c r="AU1546" s="338"/>
      <c r="AV1546" s="338"/>
      <c r="AW1546" s="338"/>
      <c r="AX1546" s="338"/>
      <c r="AY1546" s="338"/>
      <c r="AZ1546" s="338"/>
      <c r="BA1546" s="338"/>
      <c r="BB1546" s="338"/>
      <c r="BC1546" s="338"/>
      <c r="BD1546" s="338"/>
      <c r="BE1546" s="338"/>
      <c r="BF1546" s="338"/>
      <c r="BG1546" s="338"/>
      <c r="BH1546" s="338"/>
      <c r="BI1546" s="338"/>
      <c r="BJ1546" s="338"/>
      <c r="BK1546" s="338"/>
      <c r="BL1546" s="338"/>
      <c r="BM1546" s="338"/>
      <c r="BN1546" s="338"/>
      <c r="BO1546" s="338"/>
      <c r="BP1546" s="338"/>
      <c r="BQ1546" s="338"/>
      <c r="BR1546" s="338"/>
      <c r="BS1546" s="338"/>
      <c r="BT1546" s="338"/>
      <c r="BU1546" s="338"/>
      <c r="BV1546" s="343"/>
      <c r="BW1546" s="343"/>
      <c r="BX1546" s="1217"/>
      <c r="BY1546" s="343"/>
      <c r="BZ1546" s="338"/>
      <c r="CA1546" s="338"/>
      <c r="CB1546" s="338"/>
      <c r="CC1546" s="338"/>
      <c r="CD1546" s="338"/>
      <c r="CE1546" s="338"/>
      <c r="CF1546" s="338"/>
    </row>
    <row r="1547" ht="15.75" customHeight="1">
      <c r="A1547" s="338"/>
      <c r="B1547" s="338"/>
      <c r="C1547" s="338"/>
      <c r="D1547" s="338"/>
      <c r="E1547" s="338"/>
      <c r="F1547" s="346"/>
      <c r="G1547" s="1215"/>
      <c r="H1547" s="1216"/>
      <c r="I1547" s="534"/>
      <c r="J1547" s="1193"/>
      <c r="K1547" s="398"/>
      <c r="L1547" s="338"/>
      <c r="M1547" s="338"/>
      <c r="N1547" s="338"/>
      <c r="O1547" s="338"/>
      <c r="P1547" s="338"/>
      <c r="Q1547" s="338"/>
      <c r="R1547" s="338"/>
      <c r="S1547" s="338"/>
      <c r="T1547" s="338"/>
      <c r="U1547" s="338"/>
      <c r="V1547" s="338"/>
      <c r="W1547" s="338"/>
      <c r="X1547" s="338"/>
      <c r="Y1547" s="338"/>
      <c r="Z1547" s="338"/>
      <c r="AA1547" s="338"/>
      <c r="AB1547" s="338"/>
      <c r="AC1547" s="338"/>
      <c r="AD1547" s="338"/>
      <c r="AE1547" s="338"/>
      <c r="AF1547" s="338"/>
      <c r="AG1547" s="338"/>
      <c r="AH1547" s="338"/>
      <c r="AI1547" s="338"/>
      <c r="AJ1547" s="338"/>
      <c r="AK1547" s="338"/>
      <c r="AL1547" s="338"/>
      <c r="AM1547" s="338"/>
      <c r="AN1547" s="338"/>
      <c r="AO1547" s="338"/>
      <c r="AP1547" s="338"/>
      <c r="AQ1547" s="338"/>
      <c r="AR1547" s="338"/>
      <c r="AS1547" s="338"/>
      <c r="AT1547" s="338"/>
      <c r="AU1547" s="338"/>
      <c r="AV1547" s="338"/>
      <c r="AW1547" s="338"/>
      <c r="AX1547" s="338"/>
      <c r="AY1547" s="338"/>
      <c r="AZ1547" s="338"/>
      <c r="BA1547" s="338"/>
      <c r="BB1547" s="338"/>
      <c r="BC1547" s="338"/>
      <c r="BD1547" s="338"/>
      <c r="BE1547" s="338"/>
      <c r="BF1547" s="338"/>
      <c r="BG1547" s="338"/>
      <c r="BH1547" s="338"/>
      <c r="BI1547" s="338"/>
      <c r="BJ1547" s="338"/>
      <c r="BK1547" s="338"/>
      <c r="BL1547" s="338"/>
      <c r="BM1547" s="338"/>
      <c r="BN1547" s="338"/>
      <c r="BO1547" s="338"/>
      <c r="BP1547" s="338"/>
      <c r="BQ1547" s="338"/>
      <c r="BR1547" s="338"/>
      <c r="BS1547" s="338"/>
      <c r="BT1547" s="338"/>
      <c r="BU1547" s="338"/>
      <c r="BV1547" s="343"/>
      <c r="BW1547" s="343"/>
      <c r="BX1547" s="1217"/>
      <c r="BY1547" s="343"/>
      <c r="BZ1547" s="338"/>
      <c r="CA1547" s="338"/>
      <c r="CB1547" s="338"/>
      <c r="CC1547" s="338"/>
      <c r="CD1547" s="338"/>
      <c r="CE1547" s="338"/>
      <c r="CF1547" s="338"/>
    </row>
    <row r="1548" ht="15.75" customHeight="1">
      <c r="A1548" s="338"/>
      <c r="B1548" s="338"/>
      <c r="C1548" s="338"/>
      <c r="D1548" s="338"/>
      <c r="E1548" s="338"/>
      <c r="F1548" s="346"/>
      <c r="G1548" s="1215"/>
      <c r="H1548" s="1216"/>
      <c r="I1548" s="534"/>
      <c r="J1548" s="1193"/>
      <c r="K1548" s="398"/>
      <c r="L1548" s="338"/>
      <c r="M1548" s="338"/>
      <c r="N1548" s="338"/>
      <c r="O1548" s="338"/>
      <c r="P1548" s="338"/>
      <c r="Q1548" s="338"/>
      <c r="R1548" s="338"/>
      <c r="S1548" s="338"/>
      <c r="T1548" s="338"/>
      <c r="U1548" s="338"/>
      <c r="V1548" s="338"/>
      <c r="W1548" s="338"/>
      <c r="X1548" s="338"/>
      <c r="Y1548" s="338"/>
      <c r="Z1548" s="338"/>
      <c r="AA1548" s="338"/>
      <c r="AB1548" s="338"/>
      <c r="AC1548" s="338"/>
      <c r="AD1548" s="338"/>
      <c r="AE1548" s="338"/>
      <c r="AF1548" s="338"/>
      <c r="AG1548" s="338"/>
      <c r="AH1548" s="338"/>
      <c r="AI1548" s="338"/>
      <c r="AJ1548" s="338"/>
      <c r="AK1548" s="338"/>
      <c r="AL1548" s="338"/>
      <c r="AM1548" s="338"/>
      <c r="AN1548" s="338"/>
      <c r="AO1548" s="338"/>
      <c r="AP1548" s="338"/>
      <c r="AQ1548" s="338"/>
      <c r="AR1548" s="338"/>
      <c r="AS1548" s="338"/>
      <c r="AT1548" s="338"/>
      <c r="AU1548" s="338"/>
      <c r="AV1548" s="338"/>
      <c r="AW1548" s="338"/>
      <c r="AX1548" s="338"/>
      <c r="AY1548" s="338"/>
      <c r="AZ1548" s="338"/>
      <c r="BA1548" s="338"/>
      <c r="BB1548" s="338"/>
      <c r="BC1548" s="338"/>
      <c r="BD1548" s="338"/>
      <c r="BE1548" s="338"/>
      <c r="BF1548" s="338"/>
      <c r="BG1548" s="338"/>
      <c r="BH1548" s="338"/>
      <c r="BI1548" s="338"/>
      <c r="BJ1548" s="338"/>
      <c r="BK1548" s="338"/>
      <c r="BL1548" s="338"/>
      <c r="BM1548" s="338"/>
      <c r="BN1548" s="338"/>
      <c r="BO1548" s="338"/>
      <c r="BP1548" s="338"/>
      <c r="BQ1548" s="338"/>
      <c r="BR1548" s="338"/>
      <c r="BS1548" s="338"/>
      <c r="BT1548" s="338"/>
      <c r="BU1548" s="338"/>
      <c r="BV1548" s="343"/>
      <c r="BW1548" s="343"/>
      <c r="BX1548" s="1217"/>
      <c r="BY1548" s="343"/>
      <c r="BZ1548" s="338"/>
      <c r="CA1548" s="338"/>
      <c r="CB1548" s="338"/>
      <c r="CC1548" s="338"/>
      <c r="CD1548" s="338"/>
      <c r="CE1548" s="338"/>
      <c r="CF1548" s="338"/>
    </row>
    <row r="1549" ht="15.75" customHeight="1">
      <c r="A1549" s="338"/>
      <c r="B1549" s="338"/>
      <c r="C1549" s="338"/>
      <c r="D1549" s="338"/>
      <c r="E1549" s="338"/>
      <c r="F1549" s="346"/>
      <c r="G1549" s="1215"/>
      <c r="H1549" s="1216"/>
      <c r="I1549" s="534"/>
      <c r="J1549" s="1193"/>
      <c r="K1549" s="398"/>
      <c r="L1549" s="338"/>
      <c r="M1549" s="338"/>
      <c r="N1549" s="338"/>
      <c r="O1549" s="338"/>
      <c r="P1549" s="338"/>
      <c r="Q1549" s="338"/>
      <c r="R1549" s="338"/>
      <c r="S1549" s="338"/>
      <c r="T1549" s="338"/>
      <c r="U1549" s="338"/>
      <c r="V1549" s="338"/>
      <c r="W1549" s="338"/>
      <c r="X1549" s="338"/>
      <c r="Y1549" s="338"/>
      <c r="Z1549" s="338"/>
      <c r="AA1549" s="338"/>
      <c r="AB1549" s="338"/>
      <c r="AC1549" s="338"/>
      <c r="AD1549" s="338"/>
      <c r="AE1549" s="338"/>
      <c r="AF1549" s="338"/>
      <c r="AG1549" s="338"/>
      <c r="AH1549" s="338"/>
      <c r="AI1549" s="338"/>
      <c r="AJ1549" s="338"/>
      <c r="AK1549" s="338"/>
      <c r="AL1549" s="338"/>
      <c r="AM1549" s="338"/>
      <c r="AN1549" s="338"/>
      <c r="AO1549" s="338"/>
      <c r="AP1549" s="338"/>
      <c r="AQ1549" s="338"/>
      <c r="AR1549" s="338"/>
      <c r="AS1549" s="338"/>
      <c r="AT1549" s="338"/>
      <c r="AU1549" s="338"/>
      <c r="AV1549" s="338"/>
      <c r="AW1549" s="338"/>
      <c r="AX1549" s="338"/>
      <c r="AY1549" s="338"/>
      <c r="AZ1549" s="338"/>
      <c r="BA1549" s="338"/>
      <c r="BB1549" s="338"/>
      <c r="BC1549" s="338"/>
      <c r="BD1549" s="338"/>
      <c r="BE1549" s="338"/>
      <c r="BF1549" s="338"/>
      <c r="BG1549" s="338"/>
      <c r="BH1549" s="338"/>
      <c r="BI1549" s="338"/>
      <c r="BJ1549" s="338"/>
      <c r="BK1549" s="338"/>
      <c r="BL1549" s="338"/>
      <c r="BM1549" s="338"/>
      <c r="BN1549" s="338"/>
      <c r="BO1549" s="338"/>
      <c r="BP1549" s="338"/>
      <c r="BQ1549" s="338"/>
      <c r="BR1549" s="338"/>
      <c r="BS1549" s="338"/>
      <c r="BT1549" s="338"/>
      <c r="BU1549" s="338"/>
      <c r="BV1549" s="343"/>
      <c r="BW1549" s="343"/>
      <c r="BX1549" s="1217"/>
      <c r="BY1549" s="343"/>
      <c r="BZ1549" s="338"/>
      <c r="CA1549" s="338"/>
      <c r="CB1549" s="338"/>
      <c r="CC1549" s="338"/>
      <c r="CD1549" s="338"/>
      <c r="CE1549" s="338"/>
      <c r="CF1549" s="338"/>
    </row>
    <row r="1550" ht="15.75" customHeight="1">
      <c r="A1550" s="338"/>
      <c r="B1550" s="338"/>
      <c r="C1550" s="338"/>
      <c r="D1550" s="338"/>
      <c r="E1550" s="338"/>
      <c r="F1550" s="346"/>
      <c r="G1550" s="1215"/>
      <c r="H1550" s="1216"/>
      <c r="I1550" s="534"/>
      <c r="J1550" s="1193"/>
      <c r="K1550" s="398"/>
      <c r="L1550" s="338"/>
      <c r="M1550" s="338"/>
      <c r="N1550" s="338"/>
      <c r="O1550" s="338"/>
      <c r="P1550" s="338"/>
      <c r="Q1550" s="338"/>
      <c r="R1550" s="338"/>
      <c r="S1550" s="338"/>
      <c r="T1550" s="338"/>
      <c r="U1550" s="338"/>
      <c r="V1550" s="338"/>
      <c r="W1550" s="338"/>
      <c r="X1550" s="338"/>
      <c r="Y1550" s="338"/>
      <c r="Z1550" s="338"/>
      <c r="AA1550" s="338"/>
      <c r="AB1550" s="338"/>
      <c r="AC1550" s="338"/>
      <c r="AD1550" s="338"/>
      <c r="AE1550" s="338"/>
      <c r="AF1550" s="338"/>
      <c r="AG1550" s="338"/>
      <c r="AH1550" s="338"/>
      <c r="AI1550" s="338"/>
      <c r="AJ1550" s="338"/>
      <c r="AK1550" s="338"/>
      <c r="AL1550" s="338"/>
      <c r="AM1550" s="338"/>
      <c r="AN1550" s="338"/>
      <c r="AO1550" s="338"/>
      <c r="AP1550" s="338"/>
      <c r="AQ1550" s="338"/>
      <c r="AR1550" s="338"/>
      <c r="AS1550" s="338"/>
      <c r="AT1550" s="338"/>
      <c r="AU1550" s="338"/>
      <c r="AV1550" s="338"/>
      <c r="AW1550" s="338"/>
      <c r="AX1550" s="338"/>
      <c r="AY1550" s="338"/>
      <c r="AZ1550" s="338"/>
      <c r="BA1550" s="338"/>
      <c r="BB1550" s="338"/>
      <c r="BC1550" s="338"/>
      <c r="BD1550" s="338"/>
      <c r="BE1550" s="338"/>
      <c r="BF1550" s="338"/>
      <c r="BG1550" s="338"/>
      <c r="BH1550" s="338"/>
      <c r="BI1550" s="338"/>
      <c r="BJ1550" s="338"/>
      <c r="BK1550" s="338"/>
      <c r="BL1550" s="338"/>
      <c r="BM1550" s="338"/>
      <c r="BN1550" s="338"/>
      <c r="BO1550" s="338"/>
      <c r="BP1550" s="338"/>
      <c r="BQ1550" s="338"/>
      <c r="BR1550" s="338"/>
      <c r="BS1550" s="338"/>
      <c r="BT1550" s="338"/>
      <c r="BU1550" s="338"/>
      <c r="BV1550" s="343"/>
      <c r="BW1550" s="343"/>
      <c r="BX1550" s="1217"/>
      <c r="BY1550" s="343"/>
      <c r="BZ1550" s="338"/>
      <c r="CA1550" s="338"/>
      <c r="CB1550" s="338"/>
      <c r="CC1550" s="338"/>
      <c r="CD1550" s="338"/>
      <c r="CE1550" s="338"/>
      <c r="CF1550" s="338"/>
    </row>
    <row r="1551" ht="15.75" customHeight="1">
      <c r="A1551" s="338"/>
      <c r="B1551" s="338"/>
      <c r="C1551" s="338"/>
      <c r="D1551" s="338"/>
      <c r="E1551" s="338"/>
      <c r="F1551" s="346"/>
      <c r="G1551" s="1215"/>
      <c r="H1551" s="1216"/>
      <c r="I1551" s="534"/>
      <c r="J1551" s="1193"/>
      <c r="K1551" s="398"/>
      <c r="L1551" s="338"/>
      <c r="M1551" s="338"/>
      <c r="N1551" s="338"/>
      <c r="O1551" s="338"/>
      <c r="P1551" s="338"/>
      <c r="Q1551" s="338"/>
      <c r="R1551" s="338"/>
      <c r="S1551" s="338"/>
      <c r="T1551" s="338"/>
      <c r="U1551" s="338"/>
      <c r="V1551" s="338"/>
      <c r="W1551" s="338"/>
      <c r="X1551" s="338"/>
      <c r="Y1551" s="338"/>
      <c r="Z1551" s="338"/>
      <c r="AA1551" s="338"/>
      <c r="AB1551" s="338"/>
      <c r="AC1551" s="338"/>
      <c r="AD1551" s="338"/>
      <c r="AE1551" s="338"/>
      <c r="AF1551" s="338"/>
      <c r="AG1551" s="338"/>
      <c r="AH1551" s="338"/>
      <c r="AI1551" s="338"/>
      <c r="AJ1551" s="338"/>
      <c r="AK1551" s="338"/>
      <c r="AL1551" s="338"/>
      <c r="AM1551" s="338"/>
      <c r="AN1551" s="338"/>
      <c r="AO1551" s="338"/>
      <c r="AP1551" s="338"/>
      <c r="AQ1551" s="338"/>
      <c r="AR1551" s="338"/>
      <c r="AS1551" s="338"/>
      <c r="AT1551" s="338"/>
      <c r="AU1551" s="338"/>
      <c r="AV1551" s="338"/>
      <c r="AW1551" s="338"/>
      <c r="AX1551" s="338"/>
      <c r="AY1551" s="338"/>
      <c r="AZ1551" s="338"/>
      <c r="BA1551" s="338"/>
      <c r="BB1551" s="338"/>
      <c r="BC1551" s="338"/>
      <c r="BD1551" s="338"/>
      <c r="BE1551" s="338"/>
      <c r="BF1551" s="338"/>
      <c r="BG1551" s="338"/>
      <c r="BH1551" s="338"/>
      <c r="BI1551" s="338"/>
      <c r="BJ1551" s="338"/>
      <c r="BK1551" s="338"/>
      <c r="BL1551" s="338"/>
      <c r="BM1551" s="338"/>
      <c r="BN1551" s="338"/>
      <c r="BO1551" s="338"/>
      <c r="BP1551" s="338"/>
      <c r="BQ1551" s="338"/>
      <c r="BR1551" s="338"/>
      <c r="BS1551" s="338"/>
      <c r="BT1551" s="338"/>
      <c r="BU1551" s="338"/>
      <c r="BV1551" s="343"/>
      <c r="BW1551" s="343"/>
      <c r="BX1551" s="1217"/>
      <c r="BY1551" s="343"/>
      <c r="BZ1551" s="338"/>
      <c r="CA1551" s="338"/>
      <c r="CB1551" s="338"/>
      <c r="CC1551" s="338"/>
      <c r="CD1551" s="338"/>
      <c r="CE1551" s="338"/>
      <c r="CF1551" s="338"/>
    </row>
    <row r="1552" ht="15.75" customHeight="1">
      <c r="A1552" s="338"/>
      <c r="B1552" s="338"/>
      <c r="C1552" s="338"/>
      <c r="D1552" s="338"/>
      <c r="E1552" s="338"/>
      <c r="F1552" s="346"/>
      <c r="G1552" s="1215"/>
      <c r="H1552" s="1216"/>
      <c r="I1552" s="534"/>
      <c r="J1552" s="1193"/>
      <c r="K1552" s="398"/>
      <c r="L1552" s="338"/>
      <c r="M1552" s="338"/>
      <c r="N1552" s="338"/>
      <c r="O1552" s="338"/>
      <c r="P1552" s="338"/>
      <c r="Q1552" s="338"/>
      <c r="R1552" s="338"/>
      <c r="S1552" s="338"/>
      <c r="T1552" s="338"/>
      <c r="U1552" s="338"/>
      <c r="V1552" s="338"/>
      <c r="W1552" s="338"/>
      <c r="X1552" s="338"/>
      <c r="Y1552" s="338"/>
      <c r="Z1552" s="338"/>
      <c r="AA1552" s="338"/>
      <c r="AB1552" s="338"/>
      <c r="AC1552" s="338"/>
      <c r="AD1552" s="338"/>
      <c r="AE1552" s="338"/>
      <c r="AF1552" s="338"/>
      <c r="AG1552" s="338"/>
      <c r="AH1552" s="338"/>
      <c r="AI1552" s="338"/>
      <c r="AJ1552" s="338"/>
      <c r="AK1552" s="338"/>
      <c r="AL1552" s="338"/>
      <c r="AM1552" s="338"/>
      <c r="AN1552" s="338"/>
      <c r="AO1552" s="338"/>
      <c r="AP1552" s="338"/>
      <c r="AQ1552" s="338"/>
      <c r="AR1552" s="338"/>
      <c r="AS1552" s="338"/>
      <c r="AT1552" s="338"/>
      <c r="AU1552" s="338"/>
      <c r="AV1552" s="338"/>
      <c r="AW1552" s="338"/>
      <c r="AX1552" s="338"/>
      <c r="AY1552" s="338"/>
      <c r="AZ1552" s="338"/>
      <c r="BA1552" s="338"/>
      <c r="BB1552" s="338"/>
      <c r="BC1552" s="338"/>
      <c r="BD1552" s="338"/>
      <c r="BE1552" s="338"/>
      <c r="BF1552" s="338"/>
      <c r="BG1552" s="338"/>
      <c r="BH1552" s="338"/>
      <c r="BI1552" s="338"/>
      <c r="BJ1552" s="338"/>
      <c r="BK1552" s="338"/>
      <c r="BL1552" s="338"/>
      <c r="BM1552" s="338"/>
      <c r="BN1552" s="338"/>
      <c r="BO1552" s="338"/>
      <c r="BP1552" s="338"/>
      <c r="BQ1552" s="338"/>
      <c r="BR1552" s="338"/>
      <c r="BS1552" s="338"/>
      <c r="BT1552" s="338"/>
      <c r="BU1552" s="338"/>
      <c r="BV1552" s="343"/>
      <c r="BW1552" s="343"/>
      <c r="BX1552" s="1217"/>
      <c r="BY1552" s="343"/>
      <c r="BZ1552" s="338"/>
      <c r="CA1552" s="338"/>
      <c r="CB1552" s="338"/>
      <c r="CC1552" s="338"/>
      <c r="CD1552" s="338"/>
      <c r="CE1552" s="338"/>
      <c r="CF1552" s="338"/>
    </row>
    <row r="1553" ht="15.75" customHeight="1">
      <c r="A1553" s="338"/>
      <c r="B1553" s="338"/>
      <c r="C1553" s="338"/>
      <c r="D1553" s="338"/>
      <c r="E1553" s="338"/>
      <c r="F1553" s="346"/>
      <c r="G1553" s="1215"/>
      <c r="H1553" s="1216"/>
      <c r="I1553" s="534"/>
      <c r="J1553" s="1193"/>
      <c r="K1553" s="398"/>
      <c r="L1553" s="338"/>
      <c r="M1553" s="338"/>
      <c r="N1553" s="338"/>
      <c r="O1553" s="338"/>
      <c r="P1553" s="338"/>
      <c r="Q1553" s="338"/>
      <c r="R1553" s="338"/>
      <c r="S1553" s="338"/>
      <c r="T1553" s="338"/>
      <c r="U1553" s="338"/>
      <c r="V1553" s="338"/>
      <c r="W1553" s="338"/>
      <c r="X1553" s="338"/>
      <c r="Y1553" s="338"/>
      <c r="Z1553" s="338"/>
      <c r="AA1553" s="338"/>
      <c r="AB1553" s="338"/>
      <c r="AC1553" s="338"/>
      <c r="AD1553" s="338"/>
      <c r="AE1553" s="338"/>
      <c r="AF1553" s="338"/>
      <c r="AG1553" s="338"/>
      <c r="AH1553" s="338"/>
      <c r="AI1553" s="338"/>
      <c r="AJ1553" s="338"/>
      <c r="AK1553" s="338"/>
      <c r="AL1553" s="338"/>
      <c r="AM1553" s="338"/>
      <c r="AN1553" s="338"/>
      <c r="AO1553" s="338"/>
      <c r="AP1553" s="338"/>
      <c r="AQ1553" s="338"/>
      <c r="AR1553" s="338"/>
      <c r="AS1553" s="338"/>
      <c r="AT1553" s="338"/>
      <c r="AU1553" s="338"/>
      <c r="AV1553" s="338"/>
      <c r="AW1553" s="338"/>
      <c r="AX1553" s="338"/>
      <c r="AY1553" s="338"/>
      <c r="AZ1553" s="338"/>
      <c r="BA1553" s="338"/>
      <c r="BB1553" s="338"/>
      <c r="BC1553" s="338"/>
      <c r="BD1553" s="338"/>
      <c r="BE1553" s="338"/>
      <c r="BF1553" s="338"/>
      <c r="BG1553" s="338"/>
      <c r="BH1553" s="338"/>
      <c r="BI1553" s="338"/>
      <c r="BJ1553" s="338"/>
      <c r="BK1553" s="338"/>
      <c r="BL1553" s="338"/>
      <c r="BM1553" s="338"/>
      <c r="BN1553" s="338"/>
      <c r="BO1553" s="338"/>
      <c r="BP1553" s="338"/>
      <c r="BQ1553" s="338"/>
      <c r="BR1553" s="338"/>
      <c r="BS1553" s="338"/>
      <c r="BT1553" s="338"/>
      <c r="BU1553" s="338"/>
      <c r="BV1553" s="343"/>
      <c r="BW1553" s="343"/>
      <c r="BX1553" s="1217"/>
      <c r="BY1553" s="343"/>
      <c r="BZ1553" s="338"/>
      <c r="CA1553" s="338"/>
      <c r="CB1553" s="338"/>
      <c r="CC1553" s="338"/>
      <c r="CD1553" s="338"/>
      <c r="CE1553" s="338"/>
      <c r="CF1553" s="338"/>
    </row>
    <row r="1554" ht="15.75" customHeight="1">
      <c r="A1554" s="338"/>
      <c r="B1554" s="338"/>
      <c r="C1554" s="338"/>
      <c r="D1554" s="338"/>
      <c r="E1554" s="338"/>
      <c r="F1554" s="346"/>
      <c r="G1554" s="1215"/>
      <c r="H1554" s="1216"/>
      <c r="I1554" s="534"/>
      <c r="J1554" s="1193"/>
      <c r="K1554" s="398"/>
      <c r="L1554" s="338"/>
      <c r="M1554" s="338"/>
      <c r="N1554" s="338"/>
      <c r="O1554" s="338"/>
      <c r="P1554" s="338"/>
      <c r="Q1554" s="338"/>
      <c r="R1554" s="338"/>
      <c r="S1554" s="338"/>
      <c r="T1554" s="338"/>
      <c r="U1554" s="338"/>
      <c r="V1554" s="338"/>
      <c r="W1554" s="338"/>
      <c r="X1554" s="338"/>
      <c r="Y1554" s="338"/>
      <c r="Z1554" s="338"/>
      <c r="AA1554" s="338"/>
      <c r="AB1554" s="338"/>
      <c r="AC1554" s="338"/>
      <c r="AD1554" s="338"/>
      <c r="AE1554" s="338"/>
      <c r="AF1554" s="338"/>
      <c r="AG1554" s="338"/>
      <c r="AH1554" s="338"/>
      <c r="AI1554" s="338"/>
      <c r="AJ1554" s="338"/>
      <c r="AK1554" s="338"/>
      <c r="AL1554" s="338"/>
      <c r="AM1554" s="338"/>
      <c r="AN1554" s="338"/>
      <c r="AO1554" s="338"/>
      <c r="AP1554" s="338"/>
      <c r="AQ1554" s="338"/>
      <c r="AR1554" s="338"/>
      <c r="AS1554" s="338"/>
      <c r="AT1554" s="338"/>
      <c r="AU1554" s="338"/>
      <c r="AV1554" s="338"/>
      <c r="AW1554" s="338"/>
      <c r="AX1554" s="338"/>
      <c r="AY1554" s="338"/>
      <c r="AZ1554" s="338"/>
      <c r="BA1554" s="338"/>
      <c r="BB1554" s="338"/>
      <c r="BC1554" s="338"/>
      <c r="BD1554" s="338"/>
      <c r="BE1554" s="338"/>
      <c r="BF1554" s="338"/>
      <c r="BG1554" s="338"/>
      <c r="BH1554" s="338"/>
      <c r="BI1554" s="338"/>
      <c r="BJ1554" s="338"/>
      <c r="BK1554" s="338"/>
      <c r="BL1554" s="338"/>
      <c r="BM1554" s="338"/>
      <c r="BN1554" s="338"/>
      <c r="BO1554" s="338"/>
      <c r="BP1554" s="338"/>
      <c r="BQ1554" s="338"/>
      <c r="BR1554" s="338"/>
      <c r="BS1554" s="338"/>
      <c r="BT1554" s="338"/>
      <c r="BU1554" s="338"/>
      <c r="BV1554" s="343"/>
      <c r="BW1554" s="343"/>
      <c r="BX1554" s="1217"/>
      <c r="BY1554" s="343"/>
      <c r="BZ1554" s="338"/>
      <c r="CA1554" s="338"/>
      <c r="CB1554" s="338"/>
      <c r="CC1554" s="338"/>
      <c r="CD1554" s="338"/>
      <c r="CE1554" s="338"/>
      <c r="CF1554" s="338"/>
    </row>
    <row r="1555" ht="15.75" customHeight="1">
      <c r="A1555" s="338"/>
      <c r="B1555" s="338"/>
      <c r="C1555" s="338"/>
      <c r="D1555" s="338"/>
      <c r="E1555" s="338"/>
      <c r="F1555" s="346"/>
      <c r="G1555" s="1215"/>
      <c r="H1555" s="1216"/>
      <c r="I1555" s="534"/>
      <c r="J1555" s="1193"/>
      <c r="K1555" s="398"/>
      <c r="L1555" s="338"/>
      <c r="M1555" s="338"/>
      <c r="N1555" s="338"/>
      <c r="O1555" s="338"/>
      <c r="P1555" s="338"/>
      <c r="Q1555" s="338"/>
      <c r="R1555" s="338"/>
      <c r="S1555" s="338"/>
      <c r="T1555" s="338"/>
      <c r="U1555" s="338"/>
      <c r="V1555" s="338"/>
      <c r="W1555" s="338"/>
      <c r="X1555" s="338"/>
      <c r="Y1555" s="338"/>
      <c r="Z1555" s="338"/>
      <c r="AA1555" s="338"/>
      <c r="AB1555" s="338"/>
      <c r="AC1555" s="338"/>
      <c r="AD1555" s="338"/>
      <c r="AE1555" s="338"/>
      <c r="AF1555" s="338"/>
      <c r="AG1555" s="338"/>
      <c r="AH1555" s="338"/>
      <c r="AI1555" s="338"/>
      <c r="AJ1555" s="338"/>
      <c r="AK1555" s="338"/>
      <c r="AL1555" s="338"/>
      <c r="AM1555" s="338"/>
      <c r="AN1555" s="338"/>
      <c r="AO1555" s="338"/>
      <c r="AP1555" s="338"/>
      <c r="AQ1555" s="338"/>
      <c r="AR1555" s="338"/>
      <c r="AS1555" s="338"/>
      <c r="AT1555" s="338"/>
      <c r="AU1555" s="338"/>
      <c r="AV1555" s="338"/>
      <c r="AW1555" s="338"/>
      <c r="AX1555" s="338"/>
      <c r="AY1555" s="338"/>
      <c r="AZ1555" s="338"/>
      <c r="BA1555" s="338"/>
      <c r="BB1555" s="338"/>
      <c r="BC1555" s="338"/>
      <c r="BD1555" s="338"/>
      <c r="BE1555" s="338"/>
      <c r="BF1555" s="338"/>
      <c r="BG1555" s="338"/>
      <c r="BH1555" s="338"/>
      <c r="BI1555" s="338"/>
      <c r="BJ1555" s="338"/>
      <c r="BK1555" s="338"/>
      <c r="BL1555" s="338"/>
      <c r="BM1555" s="338"/>
      <c r="BN1555" s="338"/>
      <c r="BO1555" s="338"/>
      <c r="BP1555" s="338"/>
      <c r="BQ1555" s="338"/>
      <c r="BR1555" s="338"/>
      <c r="BS1555" s="338"/>
      <c r="BT1555" s="338"/>
      <c r="BU1555" s="338"/>
      <c r="BV1555" s="343"/>
      <c r="BW1555" s="343"/>
      <c r="BX1555" s="1217"/>
      <c r="BY1555" s="343"/>
      <c r="BZ1555" s="338"/>
      <c r="CA1555" s="338"/>
      <c r="CB1555" s="338"/>
      <c r="CC1555" s="338"/>
      <c r="CD1555" s="338"/>
      <c r="CE1555" s="338"/>
      <c r="CF1555" s="338"/>
    </row>
    <row r="1556" ht="15.75" customHeight="1">
      <c r="A1556" s="338"/>
      <c r="B1556" s="338"/>
      <c r="C1556" s="338"/>
      <c r="D1556" s="338"/>
      <c r="E1556" s="338"/>
      <c r="F1556" s="346"/>
      <c r="G1556" s="1215"/>
      <c r="H1556" s="1216"/>
      <c r="I1556" s="534"/>
      <c r="J1556" s="1193"/>
      <c r="K1556" s="398"/>
      <c r="L1556" s="338"/>
      <c r="M1556" s="338"/>
      <c r="N1556" s="338"/>
      <c r="O1556" s="338"/>
      <c r="P1556" s="338"/>
      <c r="Q1556" s="338"/>
      <c r="R1556" s="338"/>
      <c r="S1556" s="338"/>
      <c r="T1556" s="338"/>
      <c r="U1556" s="338"/>
      <c r="V1556" s="338"/>
      <c r="W1556" s="338"/>
      <c r="X1556" s="338"/>
      <c r="Y1556" s="338"/>
      <c r="Z1556" s="338"/>
      <c r="AA1556" s="338"/>
      <c r="AB1556" s="338"/>
      <c r="AC1556" s="338"/>
      <c r="AD1556" s="338"/>
      <c r="AE1556" s="338"/>
      <c r="AF1556" s="338"/>
      <c r="AG1556" s="338"/>
      <c r="AH1556" s="338"/>
      <c r="AI1556" s="338"/>
      <c r="AJ1556" s="338"/>
      <c r="AK1556" s="338"/>
      <c r="AL1556" s="338"/>
      <c r="AM1556" s="338"/>
      <c r="AN1556" s="338"/>
      <c r="AO1556" s="338"/>
      <c r="AP1556" s="338"/>
      <c r="AQ1556" s="338"/>
      <c r="AR1556" s="338"/>
      <c r="AS1556" s="338"/>
      <c r="AT1556" s="338"/>
      <c r="AU1556" s="338"/>
      <c r="AV1556" s="338"/>
      <c r="AW1556" s="338"/>
      <c r="AX1556" s="338"/>
      <c r="AY1556" s="338"/>
      <c r="AZ1556" s="338"/>
      <c r="BA1556" s="338"/>
      <c r="BB1556" s="338"/>
      <c r="BC1556" s="338"/>
      <c r="BD1556" s="338"/>
      <c r="BE1556" s="338"/>
      <c r="BF1556" s="338"/>
      <c r="BG1556" s="338"/>
      <c r="BH1556" s="338"/>
      <c r="BI1556" s="338"/>
      <c r="BJ1556" s="338"/>
      <c r="BK1556" s="338"/>
      <c r="BL1556" s="338"/>
      <c r="BM1556" s="338"/>
      <c r="BN1556" s="338"/>
      <c r="BO1556" s="338"/>
      <c r="BP1556" s="338"/>
      <c r="BQ1556" s="338"/>
      <c r="BR1556" s="338"/>
      <c r="BS1556" s="338"/>
      <c r="BT1556" s="338"/>
      <c r="BU1556" s="338"/>
      <c r="BV1556" s="343"/>
      <c r="BW1556" s="343"/>
      <c r="BX1556" s="1217"/>
      <c r="BY1556" s="343"/>
      <c r="BZ1556" s="338"/>
      <c r="CA1556" s="338"/>
      <c r="CB1556" s="338"/>
      <c r="CC1556" s="338"/>
      <c r="CD1556" s="338"/>
      <c r="CE1556" s="338"/>
      <c r="CF1556" s="338"/>
    </row>
    <row r="1557" ht="15.75" customHeight="1">
      <c r="A1557" s="338"/>
      <c r="B1557" s="338"/>
      <c r="C1557" s="338"/>
      <c r="D1557" s="338"/>
      <c r="E1557" s="338"/>
      <c r="F1557" s="346"/>
      <c r="G1557" s="1215"/>
      <c r="H1557" s="1216"/>
      <c r="I1557" s="534"/>
      <c r="J1557" s="1193"/>
      <c r="K1557" s="398"/>
      <c r="L1557" s="338"/>
      <c r="M1557" s="338"/>
      <c r="N1557" s="338"/>
      <c r="O1557" s="338"/>
      <c r="P1557" s="338"/>
      <c r="Q1557" s="338"/>
      <c r="R1557" s="338"/>
      <c r="S1557" s="338"/>
      <c r="T1557" s="338"/>
      <c r="U1557" s="338"/>
      <c r="V1557" s="338"/>
      <c r="W1557" s="338"/>
      <c r="X1557" s="338"/>
      <c r="Y1557" s="338"/>
      <c r="Z1557" s="338"/>
      <c r="AA1557" s="338"/>
      <c r="AB1557" s="338"/>
      <c r="AC1557" s="338"/>
      <c r="AD1557" s="338"/>
      <c r="AE1557" s="338"/>
      <c r="AF1557" s="338"/>
      <c r="AG1557" s="338"/>
      <c r="AH1557" s="338"/>
      <c r="AI1557" s="338"/>
      <c r="AJ1557" s="338"/>
      <c r="AK1557" s="338"/>
      <c r="AL1557" s="338"/>
      <c r="AM1557" s="338"/>
      <c r="AN1557" s="338"/>
      <c r="AO1557" s="338"/>
      <c r="AP1557" s="338"/>
      <c r="AQ1557" s="338"/>
      <c r="AR1557" s="338"/>
      <c r="AS1557" s="338"/>
      <c r="AT1557" s="338"/>
      <c r="AU1557" s="338"/>
      <c r="AV1557" s="338"/>
      <c r="AW1557" s="338"/>
      <c r="AX1557" s="338"/>
      <c r="AY1557" s="338"/>
      <c r="AZ1557" s="338"/>
      <c r="BA1557" s="338"/>
      <c r="BB1557" s="338"/>
      <c r="BC1557" s="338"/>
      <c r="BD1557" s="338"/>
      <c r="BE1557" s="338"/>
      <c r="BF1557" s="338"/>
      <c r="BG1557" s="338"/>
      <c r="BH1557" s="338"/>
      <c r="BI1557" s="338"/>
      <c r="BJ1557" s="338"/>
      <c r="BK1557" s="338"/>
      <c r="BL1557" s="338"/>
      <c r="BM1557" s="338"/>
      <c r="BN1557" s="338"/>
      <c r="BO1557" s="338"/>
      <c r="BP1557" s="338"/>
      <c r="BQ1557" s="338"/>
      <c r="BR1557" s="338"/>
      <c r="BS1557" s="338"/>
      <c r="BT1557" s="338"/>
      <c r="BU1557" s="338"/>
      <c r="BV1557" s="343"/>
      <c r="BW1557" s="343"/>
      <c r="BX1557" s="1217"/>
      <c r="BY1557" s="343"/>
      <c r="BZ1557" s="338"/>
      <c r="CA1557" s="338"/>
      <c r="CB1557" s="338"/>
      <c r="CC1557" s="338"/>
      <c r="CD1557" s="338"/>
      <c r="CE1557" s="338"/>
      <c r="CF1557" s="338"/>
    </row>
    <row r="1558" ht="15.75" customHeight="1">
      <c r="A1558" s="338"/>
      <c r="B1558" s="338"/>
      <c r="C1558" s="338"/>
      <c r="D1558" s="338"/>
      <c r="E1558" s="338"/>
      <c r="F1558" s="346"/>
      <c r="G1558" s="1215"/>
      <c r="H1558" s="1216"/>
      <c r="I1558" s="534"/>
      <c r="J1558" s="1193"/>
      <c r="K1558" s="398"/>
      <c r="L1558" s="338"/>
      <c r="M1558" s="338"/>
      <c r="N1558" s="338"/>
      <c r="O1558" s="338"/>
      <c r="P1558" s="338"/>
      <c r="Q1558" s="338"/>
      <c r="R1558" s="338"/>
      <c r="S1558" s="338"/>
      <c r="T1558" s="338"/>
      <c r="U1558" s="338"/>
      <c r="V1558" s="338"/>
      <c r="W1558" s="338"/>
      <c r="X1558" s="338"/>
      <c r="Y1558" s="338"/>
      <c r="Z1558" s="338"/>
      <c r="AA1558" s="338"/>
      <c r="AB1558" s="338"/>
      <c r="AC1558" s="338"/>
      <c r="AD1558" s="338"/>
      <c r="AE1558" s="338"/>
      <c r="AF1558" s="338"/>
      <c r="AG1558" s="338"/>
      <c r="AH1558" s="338"/>
      <c r="AI1558" s="338"/>
      <c r="AJ1558" s="338"/>
      <c r="AK1558" s="338"/>
      <c r="AL1558" s="338"/>
      <c r="AM1558" s="338"/>
      <c r="AN1558" s="338"/>
      <c r="AO1558" s="338"/>
      <c r="AP1558" s="338"/>
      <c r="AQ1558" s="338"/>
      <c r="AR1558" s="338"/>
      <c r="AS1558" s="338"/>
      <c r="AT1558" s="338"/>
      <c r="AU1558" s="338"/>
      <c r="AV1558" s="338"/>
      <c r="AW1558" s="338"/>
      <c r="AX1558" s="338"/>
      <c r="AY1558" s="338"/>
      <c r="AZ1558" s="338"/>
      <c r="BA1558" s="338"/>
      <c r="BB1558" s="338"/>
      <c r="BC1558" s="338"/>
      <c r="BD1558" s="338"/>
      <c r="BE1558" s="338"/>
      <c r="BF1558" s="338"/>
      <c r="BG1558" s="338"/>
      <c r="BH1558" s="338"/>
      <c r="BI1558" s="338"/>
      <c r="BJ1558" s="338"/>
      <c r="BK1558" s="338"/>
      <c r="BL1558" s="338"/>
      <c r="BM1558" s="338"/>
      <c r="BN1558" s="338"/>
      <c r="BO1558" s="338"/>
      <c r="BP1558" s="338"/>
      <c r="BQ1558" s="338"/>
      <c r="BR1558" s="338"/>
      <c r="BS1558" s="338"/>
      <c r="BT1558" s="338"/>
      <c r="BU1558" s="338"/>
      <c r="BV1558" s="343"/>
      <c r="BW1558" s="343"/>
      <c r="BX1558" s="1217"/>
      <c r="BY1558" s="343"/>
      <c r="BZ1558" s="338"/>
      <c r="CA1558" s="338"/>
      <c r="CB1558" s="338"/>
      <c r="CC1558" s="338"/>
      <c r="CD1558" s="338"/>
      <c r="CE1558" s="338"/>
      <c r="CF1558" s="338"/>
    </row>
    <row r="1559" ht="15.75" customHeight="1">
      <c r="A1559" s="338"/>
      <c r="B1559" s="338"/>
      <c r="C1559" s="338"/>
      <c r="D1559" s="338"/>
      <c r="E1559" s="338"/>
      <c r="F1559" s="346"/>
      <c r="G1559" s="1215"/>
      <c r="H1559" s="1216"/>
      <c r="I1559" s="534"/>
      <c r="J1559" s="1193"/>
      <c r="K1559" s="398"/>
      <c r="L1559" s="338"/>
      <c r="M1559" s="338"/>
      <c r="N1559" s="338"/>
      <c r="O1559" s="338"/>
      <c r="P1559" s="338"/>
      <c r="Q1559" s="338"/>
      <c r="R1559" s="338"/>
      <c r="S1559" s="338"/>
      <c r="T1559" s="338"/>
      <c r="U1559" s="338"/>
      <c r="V1559" s="338"/>
      <c r="W1559" s="338"/>
      <c r="X1559" s="338"/>
      <c r="Y1559" s="338"/>
      <c r="Z1559" s="338"/>
      <c r="AA1559" s="338"/>
      <c r="AB1559" s="338"/>
      <c r="AC1559" s="338"/>
      <c r="AD1559" s="338"/>
      <c r="AE1559" s="338"/>
      <c r="AF1559" s="338"/>
      <c r="AG1559" s="338"/>
      <c r="AH1559" s="338"/>
      <c r="AI1559" s="338"/>
      <c r="AJ1559" s="338"/>
      <c r="AK1559" s="338"/>
      <c r="AL1559" s="338"/>
      <c r="AM1559" s="338"/>
      <c r="AN1559" s="338"/>
      <c r="AO1559" s="338"/>
      <c r="AP1559" s="338"/>
      <c r="AQ1559" s="338"/>
      <c r="AR1559" s="338"/>
      <c r="AS1559" s="338"/>
      <c r="AT1559" s="338"/>
      <c r="AU1559" s="338"/>
      <c r="AV1559" s="338"/>
      <c r="AW1559" s="338"/>
      <c r="AX1559" s="338"/>
      <c r="AY1559" s="338"/>
      <c r="AZ1559" s="338"/>
      <c r="BA1559" s="338"/>
      <c r="BB1559" s="338"/>
      <c r="BC1559" s="338"/>
      <c r="BD1559" s="338"/>
      <c r="BE1559" s="338"/>
      <c r="BF1559" s="338"/>
      <c r="BG1559" s="338"/>
      <c r="BH1559" s="338"/>
      <c r="BI1559" s="338"/>
      <c r="BJ1559" s="338"/>
      <c r="BK1559" s="338"/>
      <c r="BL1559" s="338"/>
      <c r="BM1559" s="338"/>
      <c r="BN1559" s="338"/>
      <c r="BO1559" s="338"/>
      <c r="BP1559" s="338"/>
      <c r="BQ1559" s="338"/>
      <c r="BR1559" s="338"/>
      <c r="BS1559" s="338"/>
      <c r="BT1559" s="338"/>
      <c r="BU1559" s="338"/>
      <c r="BV1559" s="343"/>
      <c r="BW1559" s="343"/>
      <c r="BX1559" s="1217"/>
      <c r="BY1559" s="343"/>
      <c r="BZ1559" s="338"/>
      <c r="CA1559" s="338"/>
      <c r="CB1559" s="338"/>
      <c r="CC1559" s="338"/>
      <c r="CD1559" s="338"/>
      <c r="CE1559" s="338"/>
      <c r="CF1559" s="338"/>
    </row>
    <row r="1560" ht="15.75" customHeight="1">
      <c r="A1560" s="338"/>
      <c r="B1560" s="338"/>
      <c r="C1560" s="338"/>
      <c r="D1560" s="338"/>
      <c r="E1560" s="338"/>
      <c r="F1560" s="346"/>
      <c r="G1560" s="1215"/>
      <c r="H1560" s="1216"/>
      <c r="I1560" s="534"/>
      <c r="J1560" s="1193"/>
      <c r="K1560" s="398"/>
      <c r="L1560" s="338"/>
      <c r="M1560" s="338"/>
      <c r="N1560" s="338"/>
      <c r="O1560" s="338"/>
      <c r="P1560" s="338"/>
      <c r="Q1560" s="338"/>
      <c r="R1560" s="338"/>
      <c r="S1560" s="338"/>
      <c r="T1560" s="338"/>
      <c r="U1560" s="338"/>
      <c r="V1560" s="338"/>
      <c r="W1560" s="338"/>
      <c r="X1560" s="338"/>
      <c r="Y1560" s="338"/>
      <c r="Z1560" s="338"/>
      <c r="AA1560" s="338"/>
      <c r="AB1560" s="338"/>
      <c r="AC1560" s="338"/>
      <c r="AD1560" s="338"/>
      <c r="AE1560" s="338"/>
      <c r="AF1560" s="338"/>
      <c r="AG1560" s="338"/>
      <c r="AH1560" s="338"/>
      <c r="AI1560" s="338"/>
      <c r="AJ1560" s="338"/>
      <c r="AK1560" s="338"/>
      <c r="AL1560" s="338"/>
      <c r="AM1560" s="338"/>
      <c r="AN1560" s="338"/>
      <c r="AO1560" s="338"/>
      <c r="AP1560" s="338"/>
      <c r="AQ1560" s="338"/>
      <c r="AR1560" s="338"/>
      <c r="AS1560" s="338"/>
      <c r="AT1560" s="338"/>
      <c r="AU1560" s="338"/>
      <c r="AV1560" s="338"/>
      <c r="AW1560" s="338"/>
      <c r="AX1560" s="338"/>
      <c r="AY1560" s="338"/>
      <c r="AZ1560" s="338"/>
      <c r="BA1560" s="338"/>
      <c r="BB1560" s="338"/>
      <c r="BC1560" s="338"/>
      <c r="BD1560" s="338"/>
      <c r="BE1560" s="338"/>
      <c r="BF1560" s="338"/>
      <c r="BG1560" s="338"/>
      <c r="BH1560" s="338"/>
      <c r="BI1560" s="338"/>
      <c r="BJ1560" s="338"/>
      <c r="BK1560" s="338"/>
      <c r="BL1560" s="338"/>
      <c r="BM1560" s="338"/>
      <c r="BN1560" s="338"/>
      <c r="BO1560" s="338"/>
      <c r="BP1560" s="338"/>
      <c r="BQ1560" s="338"/>
      <c r="BR1560" s="338"/>
      <c r="BS1560" s="338"/>
      <c r="BT1560" s="338"/>
      <c r="BU1560" s="338"/>
      <c r="BV1560" s="343"/>
      <c r="BW1560" s="343"/>
      <c r="BX1560" s="1217"/>
      <c r="BY1560" s="343"/>
      <c r="BZ1560" s="338"/>
      <c r="CA1560" s="338"/>
      <c r="CB1560" s="338"/>
      <c r="CC1560" s="338"/>
      <c r="CD1560" s="338"/>
      <c r="CE1560" s="338"/>
      <c r="CF1560" s="338"/>
    </row>
    <row r="1561" ht="15.75" customHeight="1">
      <c r="A1561" s="338"/>
      <c r="B1561" s="338"/>
      <c r="C1561" s="338"/>
      <c r="D1561" s="338"/>
      <c r="E1561" s="338"/>
      <c r="F1561" s="346"/>
      <c r="G1561" s="1215"/>
      <c r="H1561" s="1216"/>
      <c r="I1561" s="534"/>
      <c r="J1561" s="1193"/>
      <c r="K1561" s="398"/>
      <c r="L1561" s="338"/>
      <c r="M1561" s="338"/>
      <c r="N1561" s="338"/>
      <c r="O1561" s="338"/>
      <c r="P1561" s="338"/>
      <c r="Q1561" s="338"/>
      <c r="R1561" s="338"/>
      <c r="S1561" s="338"/>
      <c r="T1561" s="338"/>
      <c r="U1561" s="338"/>
      <c r="V1561" s="338"/>
      <c r="W1561" s="338"/>
      <c r="X1561" s="338"/>
      <c r="Y1561" s="338"/>
      <c r="Z1561" s="338"/>
      <c r="AA1561" s="338"/>
      <c r="AB1561" s="338"/>
      <c r="AC1561" s="338"/>
      <c r="AD1561" s="338"/>
      <c r="AE1561" s="338"/>
      <c r="AF1561" s="338"/>
      <c r="AG1561" s="338"/>
      <c r="AH1561" s="338"/>
      <c r="AI1561" s="338"/>
      <c r="AJ1561" s="338"/>
      <c r="AK1561" s="338"/>
      <c r="AL1561" s="338"/>
      <c r="AM1561" s="338"/>
      <c r="AN1561" s="338"/>
      <c r="AO1561" s="338"/>
      <c r="AP1561" s="338"/>
      <c r="AQ1561" s="338"/>
      <c r="AR1561" s="338"/>
      <c r="AS1561" s="338"/>
      <c r="AT1561" s="338"/>
      <c r="AU1561" s="338"/>
      <c r="AV1561" s="338"/>
      <c r="AW1561" s="338"/>
      <c r="AX1561" s="338"/>
      <c r="AY1561" s="338"/>
      <c r="AZ1561" s="338"/>
      <c r="BA1561" s="338"/>
      <c r="BB1561" s="338"/>
      <c r="BC1561" s="338"/>
      <c r="BD1561" s="338"/>
      <c r="BE1561" s="338"/>
      <c r="BF1561" s="338"/>
      <c r="BG1561" s="338"/>
      <c r="BH1561" s="338"/>
      <c r="BI1561" s="338"/>
      <c r="BJ1561" s="338"/>
      <c r="BK1561" s="338"/>
      <c r="BL1561" s="338"/>
      <c r="BM1561" s="338"/>
      <c r="BN1561" s="338"/>
      <c r="BO1561" s="338"/>
      <c r="BP1561" s="338"/>
      <c r="BQ1561" s="338"/>
      <c r="BR1561" s="338"/>
      <c r="BS1561" s="338"/>
      <c r="BT1561" s="338"/>
      <c r="BU1561" s="338"/>
      <c r="BV1561" s="343"/>
      <c r="BW1561" s="343"/>
      <c r="BX1561" s="1217"/>
      <c r="BY1561" s="343"/>
      <c r="BZ1561" s="338"/>
      <c r="CA1561" s="338"/>
      <c r="CB1561" s="338"/>
      <c r="CC1561" s="338"/>
      <c r="CD1561" s="338"/>
      <c r="CE1561" s="338"/>
      <c r="CF1561" s="338"/>
    </row>
    <row r="1562" ht="15.75" customHeight="1">
      <c r="A1562" s="338"/>
      <c r="B1562" s="338"/>
      <c r="C1562" s="338"/>
      <c r="D1562" s="338"/>
      <c r="E1562" s="338"/>
      <c r="F1562" s="346"/>
      <c r="G1562" s="1215"/>
      <c r="H1562" s="1216"/>
      <c r="I1562" s="534"/>
      <c r="J1562" s="1193"/>
      <c r="K1562" s="398"/>
      <c r="L1562" s="338"/>
      <c r="M1562" s="338"/>
      <c r="N1562" s="338"/>
      <c r="O1562" s="338"/>
      <c r="P1562" s="338"/>
      <c r="Q1562" s="338"/>
      <c r="R1562" s="338"/>
      <c r="S1562" s="338"/>
      <c r="T1562" s="338"/>
      <c r="U1562" s="338"/>
      <c r="V1562" s="338"/>
      <c r="W1562" s="338"/>
      <c r="X1562" s="338"/>
      <c r="Y1562" s="338"/>
      <c r="Z1562" s="338"/>
      <c r="AA1562" s="338"/>
      <c r="AB1562" s="338"/>
      <c r="AC1562" s="338"/>
      <c r="AD1562" s="338"/>
      <c r="AE1562" s="338"/>
      <c r="AF1562" s="338"/>
      <c r="AG1562" s="338"/>
      <c r="AH1562" s="338"/>
      <c r="AI1562" s="338"/>
      <c r="AJ1562" s="338"/>
      <c r="AK1562" s="338"/>
      <c r="AL1562" s="338"/>
      <c r="AM1562" s="338"/>
      <c r="AN1562" s="338"/>
      <c r="AO1562" s="338"/>
      <c r="AP1562" s="338"/>
      <c r="AQ1562" s="338"/>
      <c r="AR1562" s="338"/>
      <c r="AS1562" s="338"/>
      <c r="AT1562" s="338"/>
      <c r="AU1562" s="338"/>
      <c r="AV1562" s="338"/>
      <c r="AW1562" s="338"/>
      <c r="AX1562" s="338"/>
      <c r="AY1562" s="338"/>
      <c r="AZ1562" s="338"/>
      <c r="BA1562" s="338"/>
      <c r="BB1562" s="338"/>
      <c r="BC1562" s="338"/>
      <c r="BD1562" s="338"/>
      <c r="BE1562" s="338"/>
      <c r="BF1562" s="338"/>
      <c r="BG1562" s="338"/>
      <c r="BH1562" s="338"/>
      <c r="BI1562" s="338"/>
      <c r="BJ1562" s="338"/>
      <c r="BK1562" s="338"/>
      <c r="BL1562" s="338"/>
      <c r="BM1562" s="338"/>
      <c r="BN1562" s="338"/>
      <c r="BO1562" s="338"/>
      <c r="BP1562" s="338"/>
      <c r="BQ1562" s="338"/>
      <c r="BR1562" s="338"/>
      <c r="BS1562" s="338"/>
      <c r="BT1562" s="338"/>
      <c r="BU1562" s="338"/>
      <c r="BV1562" s="343"/>
      <c r="BW1562" s="343"/>
      <c r="BX1562" s="1217"/>
      <c r="BY1562" s="343"/>
      <c r="BZ1562" s="338"/>
      <c r="CA1562" s="338"/>
      <c r="CB1562" s="338"/>
      <c r="CC1562" s="338"/>
      <c r="CD1562" s="338"/>
      <c r="CE1562" s="338"/>
      <c r="CF1562" s="338"/>
    </row>
    <row r="1563" ht="15.75" customHeight="1">
      <c r="A1563" s="338"/>
      <c r="B1563" s="338"/>
      <c r="C1563" s="338"/>
      <c r="D1563" s="338"/>
      <c r="E1563" s="338"/>
      <c r="F1563" s="346"/>
      <c r="G1563" s="1215"/>
      <c r="H1563" s="1216"/>
      <c r="I1563" s="534"/>
      <c r="J1563" s="1193"/>
      <c r="K1563" s="398"/>
      <c r="L1563" s="338"/>
      <c r="M1563" s="338"/>
      <c r="N1563" s="338"/>
      <c r="O1563" s="338"/>
      <c r="P1563" s="338"/>
      <c r="Q1563" s="338"/>
      <c r="R1563" s="338"/>
      <c r="S1563" s="338"/>
      <c r="T1563" s="338"/>
      <c r="U1563" s="338"/>
      <c r="V1563" s="338"/>
      <c r="W1563" s="338"/>
      <c r="X1563" s="338"/>
      <c r="Y1563" s="338"/>
      <c r="Z1563" s="338"/>
      <c r="AA1563" s="338"/>
      <c r="AB1563" s="338"/>
      <c r="AC1563" s="338"/>
      <c r="AD1563" s="338"/>
      <c r="AE1563" s="338"/>
      <c r="AF1563" s="338"/>
      <c r="AG1563" s="338"/>
      <c r="AH1563" s="338"/>
      <c r="AI1563" s="338"/>
      <c r="AJ1563" s="338"/>
      <c r="AK1563" s="338"/>
      <c r="AL1563" s="338"/>
      <c r="AM1563" s="338"/>
      <c r="AN1563" s="338"/>
      <c r="AO1563" s="338"/>
      <c r="AP1563" s="338"/>
      <c r="AQ1563" s="338"/>
      <c r="AR1563" s="338"/>
      <c r="AS1563" s="338"/>
      <c r="AT1563" s="338"/>
      <c r="AU1563" s="338"/>
      <c r="AV1563" s="338"/>
      <c r="AW1563" s="338"/>
      <c r="AX1563" s="338"/>
      <c r="AY1563" s="338"/>
      <c r="AZ1563" s="338"/>
      <c r="BA1563" s="338"/>
      <c r="BB1563" s="338"/>
      <c r="BC1563" s="338"/>
      <c r="BD1563" s="338"/>
      <c r="BE1563" s="338"/>
      <c r="BF1563" s="338"/>
      <c r="BG1563" s="338"/>
      <c r="BH1563" s="338"/>
      <c r="BI1563" s="338"/>
      <c r="BJ1563" s="338"/>
      <c r="BK1563" s="338"/>
      <c r="BL1563" s="338"/>
      <c r="BM1563" s="338"/>
      <c r="BN1563" s="338"/>
      <c r="BO1563" s="338"/>
      <c r="BP1563" s="338"/>
      <c r="BQ1563" s="338"/>
      <c r="BR1563" s="338"/>
      <c r="BS1563" s="338"/>
      <c r="BT1563" s="338"/>
      <c r="BU1563" s="338"/>
      <c r="BV1563" s="343"/>
      <c r="BW1563" s="343"/>
      <c r="BX1563" s="1217"/>
      <c r="BY1563" s="343"/>
      <c r="BZ1563" s="338"/>
      <c r="CA1563" s="338"/>
      <c r="CB1563" s="338"/>
      <c r="CC1563" s="338"/>
      <c r="CD1563" s="338"/>
      <c r="CE1563" s="338"/>
      <c r="CF1563" s="338"/>
    </row>
    <row r="1564" ht="15.75" customHeight="1">
      <c r="A1564" s="338"/>
      <c r="B1564" s="338"/>
      <c r="C1564" s="338"/>
      <c r="D1564" s="338"/>
      <c r="E1564" s="338"/>
      <c r="F1564" s="346"/>
      <c r="G1564" s="1215"/>
      <c r="H1564" s="1216"/>
      <c r="I1564" s="534"/>
      <c r="J1564" s="1193"/>
      <c r="K1564" s="398"/>
      <c r="L1564" s="338"/>
      <c r="M1564" s="338"/>
      <c r="N1564" s="338"/>
      <c r="O1564" s="338"/>
      <c r="P1564" s="338"/>
      <c r="Q1564" s="338"/>
      <c r="R1564" s="338"/>
      <c r="S1564" s="338"/>
      <c r="T1564" s="338"/>
      <c r="U1564" s="338"/>
      <c r="V1564" s="338"/>
      <c r="W1564" s="338"/>
      <c r="X1564" s="338"/>
      <c r="Y1564" s="338"/>
      <c r="Z1564" s="338"/>
      <c r="AA1564" s="338"/>
      <c r="AB1564" s="338"/>
      <c r="AC1564" s="338"/>
      <c r="AD1564" s="338"/>
      <c r="AE1564" s="338"/>
      <c r="AF1564" s="338"/>
      <c r="AG1564" s="338"/>
      <c r="AH1564" s="338"/>
      <c r="AI1564" s="338"/>
      <c r="AJ1564" s="338"/>
      <c r="AK1564" s="338"/>
      <c r="AL1564" s="338"/>
      <c r="AM1564" s="338"/>
      <c r="AN1564" s="338"/>
      <c r="AO1564" s="338"/>
      <c r="AP1564" s="338"/>
      <c r="AQ1564" s="338"/>
      <c r="AR1564" s="338"/>
      <c r="AS1564" s="338"/>
      <c r="AT1564" s="338"/>
      <c r="AU1564" s="338"/>
      <c r="AV1564" s="338"/>
      <c r="AW1564" s="338"/>
      <c r="AX1564" s="338"/>
      <c r="AY1564" s="338"/>
      <c r="AZ1564" s="338"/>
      <c r="BA1564" s="338"/>
      <c r="BB1564" s="338"/>
      <c r="BC1564" s="338"/>
      <c r="BD1564" s="338"/>
      <c r="BE1564" s="338"/>
      <c r="BF1564" s="338"/>
      <c r="BG1564" s="338"/>
      <c r="BH1564" s="338"/>
      <c r="BI1564" s="338"/>
      <c r="BJ1564" s="338"/>
      <c r="BK1564" s="338"/>
      <c r="BL1564" s="338"/>
      <c r="BM1564" s="338"/>
      <c r="BN1564" s="338"/>
      <c r="BO1564" s="338"/>
      <c r="BP1564" s="338"/>
      <c r="BQ1564" s="338"/>
      <c r="BR1564" s="338"/>
      <c r="BS1564" s="338"/>
      <c r="BT1564" s="338"/>
      <c r="BU1564" s="338"/>
      <c r="BV1564" s="343"/>
      <c r="BW1564" s="343"/>
      <c r="BX1564" s="1217"/>
      <c r="BY1564" s="343"/>
      <c r="BZ1564" s="338"/>
      <c r="CA1564" s="338"/>
      <c r="CB1564" s="338"/>
      <c r="CC1564" s="338"/>
      <c r="CD1564" s="338"/>
      <c r="CE1564" s="338"/>
      <c r="CF1564" s="338"/>
    </row>
    <row r="1565" ht="15.75" customHeight="1">
      <c r="A1565" s="338"/>
      <c r="B1565" s="338"/>
      <c r="C1565" s="338"/>
      <c r="D1565" s="338"/>
      <c r="E1565" s="338"/>
      <c r="F1565" s="346"/>
      <c r="G1565" s="1215"/>
      <c r="H1565" s="1216"/>
      <c r="I1565" s="534"/>
      <c r="J1565" s="1193"/>
      <c r="K1565" s="398"/>
      <c r="L1565" s="338"/>
      <c r="M1565" s="338"/>
      <c r="N1565" s="338"/>
      <c r="O1565" s="338"/>
      <c r="P1565" s="338"/>
      <c r="Q1565" s="338"/>
      <c r="R1565" s="338"/>
      <c r="S1565" s="338"/>
      <c r="T1565" s="338"/>
      <c r="U1565" s="338"/>
      <c r="V1565" s="338"/>
      <c r="W1565" s="338"/>
      <c r="X1565" s="338"/>
      <c r="Y1565" s="338"/>
      <c r="Z1565" s="338"/>
      <c r="AA1565" s="338"/>
      <c r="AB1565" s="338"/>
      <c r="AC1565" s="338"/>
      <c r="AD1565" s="338"/>
      <c r="AE1565" s="338"/>
      <c r="AF1565" s="338"/>
      <c r="AG1565" s="338"/>
      <c r="AH1565" s="338"/>
      <c r="AI1565" s="338"/>
      <c r="AJ1565" s="338"/>
      <c r="AK1565" s="338"/>
      <c r="AL1565" s="338"/>
      <c r="AM1565" s="338"/>
      <c r="AN1565" s="338"/>
      <c r="AO1565" s="338"/>
      <c r="AP1565" s="338"/>
      <c r="AQ1565" s="338"/>
      <c r="AR1565" s="338"/>
      <c r="AS1565" s="338"/>
      <c r="AT1565" s="338"/>
      <c r="AU1565" s="338"/>
      <c r="AV1565" s="338"/>
      <c r="AW1565" s="338"/>
      <c r="AX1565" s="338"/>
      <c r="AY1565" s="338"/>
      <c r="AZ1565" s="338"/>
      <c r="BA1565" s="338"/>
      <c r="BB1565" s="338"/>
      <c r="BC1565" s="338"/>
      <c r="BD1565" s="338"/>
      <c r="BE1565" s="338"/>
      <c r="BF1565" s="338"/>
      <c r="BG1565" s="338"/>
      <c r="BH1565" s="338"/>
      <c r="BI1565" s="338"/>
      <c r="BJ1565" s="338"/>
      <c r="BK1565" s="338"/>
      <c r="BL1565" s="338"/>
      <c r="BM1565" s="338"/>
      <c r="BN1565" s="338"/>
      <c r="BO1565" s="338"/>
      <c r="BP1565" s="338"/>
      <c r="BQ1565" s="338"/>
      <c r="BR1565" s="338"/>
      <c r="BS1565" s="338"/>
      <c r="BT1565" s="338"/>
      <c r="BU1565" s="338"/>
      <c r="BV1565" s="343"/>
      <c r="BW1565" s="343"/>
      <c r="BX1565" s="1217"/>
      <c r="BY1565" s="343"/>
      <c r="BZ1565" s="338"/>
      <c r="CA1565" s="338"/>
      <c r="CB1565" s="338"/>
      <c r="CC1565" s="338"/>
      <c r="CD1565" s="338"/>
      <c r="CE1565" s="338"/>
      <c r="CF1565" s="338"/>
    </row>
    <row r="1566" ht="15.75" customHeight="1">
      <c r="A1566" s="338"/>
      <c r="B1566" s="338"/>
      <c r="C1566" s="338"/>
      <c r="D1566" s="338"/>
      <c r="E1566" s="338"/>
      <c r="F1566" s="346"/>
      <c r="G1566" s="1215"/>
      <c r="H1566" s="1216"/>
      <c r="I1566" s="534"/>
      <c r="J1566" s="1193"/>
      <c r="K1566" s="398"/>
      <c r="L1566" s="338"/>
      <c r="M1566" s="338"/>
      <c r="N1566" s="338"/>
      <c r="O1566" s="338"/>
      <c r="P1566" s="338"/>
      <c r="Q1566" s="338"/>
      <c r="R1566" s="338"/>
      <c r="S1566" s="338"/>
      <c r="T1566" s="338"/>
      <c r="U1566" s="338"/>
      <c r="V1566" s="338"/>
      <c r="W1566" s="338"/>
      <c r="X1566" s="338"/>
      <c r="Y1566" s="338"/>
      <c r="Z1566" s="338"/>
      <c r="AA1566" s="338"/>
      <c r="AB1566" s="338"/>
      <c r="AC1566" s="338"/>
      <c r="AD1566" s="338"/>
      <c r="AE1566" s="338"/>
      <c r="AF1566" s="338"/>
      <c r="AG1566" s="338"/>
      <c r="AH1566" s="338"/>
      <c r="AI1566" s="338"/>
      <c r="AJ1566" s="338"/>
      <c r="AK1566" s="338"/>
      <c r="AL1566" s="338"/>
      <c r="AM1566" s="338"/>
      <c r="AN1566" s="338"/>
      <c r="AO1566" s="338"/>
      <c r="AP1566" s="338"/>
      <c r="AQ1566" s="338"/>
      <c r="AR1566" s="338"/>
      <c r="AS1566" s="338"/>
      <c r="AT1566" s="338"/>
      <c r="AU1566" s="338"/>
      <c r="AV1566" s="338"/>
      <c r="AW1566" s="338"/>
      <c r="AX1566" s="338"/>
      <c r="AY1566" s="338"/>
      <c r="AZ1566" s="338"/>
      <c r="BA1566" s="338"/>
      <c r="BB1566" s="338"/>
      <c r="BC1566" s="338"/>
      <c r="BD1566" s="338"/>
      <c r="BE1566" s="338"/>
      <c r="BF1566" s="338"/>
      <c r="BG1566" s="338"/>
      <c r="BH1566" s="338"/>
      <c r="BI1566" s="338"/>
      <c r="BJ1566" s="338"/>
      <c r="BK1566" s="338"/>
      <c r="BL1566" s="338"/>
      <c r="BM1566" s="338"/>
      <c r="BN1566" s="338"/>
      <c r="BO1566" s="338"/>
      <c r="BP1566" s="338"/>
      <c r="BQ1566" s="338"/>
      <c r="BR1566" s="338"/>
      <c r="BS1566" s="338"/>
      <c r="BT1566" s="338"/>
      <c r="BU1566" s="338"/>
      <c r="BV1566" s="343"/>
      <c r="BW1566" s="343"/>
      <c r="BX1566" s="1217"/>
      <c r="BY1566" s="343"/>
      <c r="BZ1566" s="338"/>
      <c r="CA1566" s="338"/>
      <c r="CB1566" s="338"/>
      <c r="CC1566" s="338"/>
      <c r="CD1566" s="338"/>
      <c r="CE1566" s="338"/>
      <c r="CF1566" s="338"/>
    </row>
    <row r="1567" ht="15.75" customHeight="1">
      <c r="A1567" s="338"/>
      <c r="B1567" s="338"/>
      <c r="C1567" s="338"/>
      <c r="D1567" s="338"/>
      <c r="E1567" s="338"/>
      <c r="F1567" s="346"/>
      <c r="G1567" s="1215"/>
      <c r="H1567" s="1216"/>
      <c r="I1567" s="534"/>
      <c r="J1567" s="1193"/>
      <c r="K1567" s="398"/>
      <c r="L1567" s="338"/>
      <c r="M1567" s="338"/>
      <c r="N1567" s="338"/>
      <c r="O1567" s="338"/>
      <c r="P1567" s="338"/>
      <c r="Q1567" s="338"/>
      <c r="R1567" s="338"/>
      <c r="S1567" s="338"/>
      <c r="T1567" s="338"/>
      <c r="U1567" s="338"/>
      <c r="V1567" s="338"/>
      <c r="W1567" s="338"/>
      <c r="X1567" s="338"/>
      <c r="Y1567" s="338"/>
      <c r="Z1567" s="338"/>
      <c r="AA1567" s="338"/>
      <c r="AB1567" s="338"/>
      <c r="AC1567" s="338"/>
      <c r="AD1567" s="338"/>
      <c r="AE1567" s="338"/>
      <c r="AF1567" s="338"/>
      <c r="AG1567" s="338"/>
      <c r="AH1567" s="338"/>
      <c r="AI1567" s="338"/>
      <c r="AJ1567" s="338"/>
      <c r="AK1567" s="338"/>
      <c r="AL1567" s="338"/>
      <c r="AM1567" s="338"/>
      <c r="AN1567" s="338"/>
      <c r="AO1567" s="338"/>
      <c r="AP1567" s="338"/>
      <c r="AQ1567" s="338"/>
      <c r="AR1567" s="338"/>
      <c r="AS1567" s="338"/>
      <c r="AT1567" s="338"/>
      <c r="AU1567" s="338"/>
      <c r="AV1567" s="338"/>
      <c r="AW1567" s="338"/>
      <c r="AX1567" s="338"/>
      <c r="AY1567" s="338"/>
      <c r="AZ1567" s="338"/>
      <c r="BA1567" s="338"/>
      <c r="BB1567" s="338"/>
      <c r="BC1567" s="338"/>
      <c r="BD1567" s="338"/>
      <c r="BE1567" s="338"/>
      <c r="BF1567" s="338"/>
      <c r="BG1567" s="338"/>
      <c r="BH1567" s="338"/>
      <c r="BI1567" s="338"/>
      <c r="BJ1567" s="338"/>
      <c r="BK1567" s="338"/>
      <c r="BL1567" s="338"/>
      <c r="BM1567" s="338"/>
      <c r="BN1567" s="338"/>
      <c r="BO1567" s="338"/>
      <c r="BP1567" s="338"/>
      <c r="BQ1567" s="338"/>
      <c r="BR1567" s="338"/>
      <c r="BS1567" s="338"/>
      <c r="BT1567" s="338"/>
      <c r="BU1567" s="338"/>
      <c r="BV1567" s="343"/>
      <c r="BW1567" s="343"/>
      <c r="BX1567" s="1217"/>
      <c r="BY1567" s="343"/>
      <c r="BZ1567" s="338"/>
      <c r="CA1567" s="338"/>
      <c r="CB1567" s="338"/>
      <c r="CC1567" s="338"/>
      <c r="CD1567" s="338"/>
      <c r="CE1567" s="338"/>
      <c r="CF1567" s="338"/>
    </row>
    <row r="1568" ht="15.75" customHeight="1">
      <c r="A1568" s="338"/>
      <c r="B1568" s="338"/>
      <c r="C1568" s="338"/>
      <c r="D1568" s="338"/>
      <c r="E1568" s="338"/>
      <c r="F1568" s="346"/>
      <c r="G1568" s="1215"/>
      <c r="H1568" s="1216"/>
      <c r="I1568" s="534"/>
      <c r="J1568" s="1193"/>
      <c r="K1568" s="398"/>
      <c r="L1568" s="338"/>
      <c r="M1568" s="338"/>
      <c r="N1568" s="338"/>
      <c r="O1568" s="338"/>
      <c r="P1568" s="338"/>
      <c r="Q1568" s="338"/>
      <c r="R1568" s="338"/>
      <c r="S1568" s="338"/>
      <c r="T1568" s="338"/>
      <c r="U1568" s="338"/>
      <c r="V1568" s="338"/>
      <c r="W1568" s="338"/>
      <c r="X1568" s="338"/>
      <c r="Y1568" s="338"/>
      <c r="Z1568" s="338"/>
      <c r="AA1568" s="338"/>
      <c r="AB1568" s="338"/>
      <c r="AC1568" s="338"/>
      <c r="AD1568" s="338"/>
      <c r="AE1568" s="338"/>
      <c r="AF1568" s="338"/>
      <c r="AG1568" s="338"/>
      <c r="AH1568" s="338"/>
      <c r="AI1568" s="338"/>
      <c r="AJ1568" s="338"/>
      <c r="AK1568" s="338"/>
      <c r="AL1568" s="338"/>
      <c r="AM1568" s="338"/>
      <c r="AN1568" s="338"/>
      <c r="AO1568" s="338"/>
      <c r="AP1568" s="338"/>
      <c r="AQ1568" s="338"/>
      <c r="AR1568" s="338"/>
      <c r="AS1568" s="338"/>
      <c r="AT1568" s="338"/>
      <c r="AU1568" s="338"/>
      <c r="AV1568" s="338"/>
      <c r="AW1568" s="338"/>
      <c r="AX1568" s="338"/>
      <c r="AY1568" s="338"/>
      <c r="AZ1568" s="338"/>
      <c r="BA1568" s="338"/>
      <c r="BB1568" s="338"/>
      <c r="BC1568" s="338"/>
      <c r="BD1568" s="338"/>
      <c r="BE1568" s="338"/>
      <c r="BF1568" s="338"/>
      <c r="BG1568" s="338"/>
      <c r="BH1568" s="338"/>
      <c r="BI1568" s="338"/>
      <c r="BJ1568" s="338"/>
      <c r="BK1568" s="338"/>
      <c r="BL1568" s="338"/>
      <c r="BM1568" s="338"/>
      <c r="BN1568" s="338"/>
      <c r="BO1568" s="338"/>
      <c r="BP1568" s="338"/>
      <c r="BQ1568" s="338"/>
      <c r="BR1568" s="338"/>
      <c r="BS1568" s="338"/>
      <c r="BT1568" s="338"/>
      <c r="BU1568" s="338"/>
      <c r="BV1568" s="343"/>
      <c r="BW1568" s="343"/>
      <c r="BX1568" s="1217"/>
      <c r="BY1568" s="343"/>
      <c r="BZ1568" s="338"/>
      <c r="CA1568" s="338"/>
      <c r="CB1568" s="338"/>
      <c r="CC1568" s="338"/>
      <c r="CD1568" s="338"/>
      <c r="CE1568" s="338"/>
      <c r="CF1568" s="338"/>
    </row>
    <row r="1569" ht="15.75" customHeight="1">
      <c r="A1569" s="338"/>
      <c r="B1569" s="338"/>
      <c r="C1569" s="338"/>
      <c r="D1569" s="338"/>
      <c r="E1569" s="338"/>
      <c r="F1569" s="346"/>
      <c r="G1569" s="1215"/>
      <c r="H1569" s="1216"/>
      <c r="I1569" s="534"/>
      <c r="J1569" s="1193"/>
      <c r="K1569" s="398"/>
      <c r="L1569" s="338"/>
      <c r="M1569" s="338"/>
      <c r="N1569" s="338"/>
      <c r="O1569" s="338"/>
      <c r="P1569" s="338"/>
      <c r="Q1569" s="338"/>
      <c r="R1569" s="338"/>
      <c r="S1569" s="338"/>
      <c r="T1569" s="338"/>
      <c r="U1569" s="338"/>
      <c r="V1569" s="338"/>
      <c r="W1569" s="338"/>
      <c r="X1569" s="338"/>
      <c r="Y1569" s="338"/>
      <c r="Z1569" s="338"/>
      <c r="AA1569" s="338"/>
      <c r="AB1569" s="338"/>
      <c r="AC1569" s="338"/>
      <c r="AD1569" s="338"/>
      <c r="AE1569" s="338"/>
      <c r="AF1569" s="338"/>
      <c r="AG1569" s="338"/>
      <c r="AH1569" s="338"/>
      <c r="AI1569" s="338"/>
      <c r="AJ1569" s="338"/>
      <c r="AK1569" s="338"/>
      <c r="AL1569" s="338"/>
      <c r="AM1569" s="338"/>
      <c r="AN1569" s="338"/>
      <c r="AO1569" s="338"/>
      <c r="AP1569" s="338"/>
      <c r="AQ1569" s="338"/>
      <c r="AR1569" s="338"/>
      <c r="AS1569" s="338"/>
      <c r="AT1569" s="338"/>
      <c r="AU1569" s="338"/>
      <c r="AV1569" s="338"/>
      <c r="AW1569" s="338"/>
      <c r="AX1569" s="338"/>
      <c r="AY1569" s="338"/>
      <c r="AZ1569" s="338"/>
      <c r="BA1569" s="338"/>
      <c r="BB1569" s="338"/>
      <c r="BC1569" s="338"/>
      <c r="BD1569" s="338"/>
      <c r="BE1569" s="338"/>
      <c r="BF1569" s="338"/>
      <c r="BG1569" s="338"/>
      <c r="BH1569" s="338"/>
      <c r="BI1569" s="338"/>
      <c r="BJ1569" s="338"/>
      <c r="BK1569" s="338"/>
      <c r="BL1569" s="338"/>
      <c r="BM1569" s="338"/>
      <c r="BN1569" s="338"/>
      <c r="BO1569" s="338"/>
      <c r="BP1569" s="338"/>
      <c r="BQ1569" s="338"/>
      <c r="BR1569" s="338"/>
      <c r="BS1569" s="338"/>
      <c r="BT1569" s="338"/>
      <c r="BU1569" s="338"/>
      <c r="BV1569" s="343"/>
      <c r="BW1569" s="343"/>
      <c r="BX1569" s="1217"/>
      <c r="BY1569" s="343"/>
      <c r="BZ1569" s="338"/>
      <c r="CA1569" s="338"/>
      <c r="CB1569" s="338"/>
      <c r="CC1569" s="338"/>
      <c r="CD1569" s="338"/>
      <c r="CE1569" s="338"/>
      <c r="CF1569" s="338"/>
    </row>
    <row r="1570" ht="15.75" customHeight="1">
      <c r="A1570" s="338"/>
      <c r="B1570" s="338"/>
      <c r="C1570" s="338"/>
      <c r="D1570" s="338"/>
      <c r="E1570" s="338"/>
      <c r="F1570" s="346"/>
      <c r="G1570" s="1215"/>
      <c r="H1570" s="1216"/>
      <c r="I1570" s="534"/>
      <c r="J1570" s="1193"/>
      <c r="K1570" s="398"/>
      <c r="L1570" s="338"/>
      <c r="M1570" s="338"/>
      <c r="N1570" s="338"/>
      <c r="O1570" s="338"/>
      <c r="P1570" s="338"/>
      <c r="Q1570" s="338"/>
      <c r="R1570" s="338"/>
      <c r="S1570" s="338"/>
      <c r="T1570" s="338"/>
      <c r="U1570" s="338"/>
      <c r="V1570" s="338"/>
      <c r="W1570" s="338"/>
      <c r="X1570" s="338"/>
      <c r="Y1570" s="338"/>
      <c r="Z1570" s="338"/>
      <c r="AA1570" s="338"/>
      <c r="AB1570" s="338"/>
      <c r="AC1570" s="338"/>
      <c r="AD1570" s="338"/>
      <c r="AE1570" s="338"/>
      <c r="AF1570" s="338"/>
      <c r="AG1570" s="338"/>
      <c r="AH1570" s="338"/>
      <c r="AI1570" s="338"/>
      <c r="AJ1570" s="338"/>
      <c r="AK1570" s="338"/>
      <c r="AL1570" s="338"/>
      <c r="AM1570" s="338"/>
      <c r="AN1570" s="338"/>
      <c r="AO1570" s="338"/>
      <c r="AP1570" s="338"/>
      <c r="AQ1570" s="338"/>
      <c r="AR1570" s="338"/>
      <c r="AS1570" s="338"/>
      <c r="AT1570" s="338"/>
      <c r="AU1570" s="338"/>
      <c r="AV1570" s="338"/>
      <c r="AW1570" s="338"/>
      <c r="AX1570" s="338"/>
      <c r="AY1570" s="338"/>
      <c r="AZ1570" s="338"/>
      <c r="BA1570" s="338"/>
      <c r="BB1570" s="338"/>
      <c r="BC1570" s="338"/>
      <c r="BD1570" s="338"/>
      <c r="BE1570" s="338"/>
      <c r="BF1570" s="338"/>
      <c r="BG1570" s="338"/>
      <c r="BH1570" s="338"/>
      <c r="BI1570" s="338"/>
      <c r="BJ1570" s="338"/>
      <c r="BK1570" s="338"/>
      <c r="BL1570" s="338"/>
      <c r="BM1570" s="338"/>
      <c r="BN1570" s="338"/>
      <c r="BO1570" s="338"/>
      <c r="BP1570" s="338"/>
      <c r="BQ1570" s="338"/>
      <c r="BR1570" s="338"/>
      <c r="BS1570" s="338"/>
      <c r="BT1570" s="338"/>
      <c r="BU1570" s="338"/>
      <c r="BV1570" s="343"/>
      <c r="BW1570" s="343"/>
      <c r="BX1570" s="1217"/>
      <c r="BY1570" s="343"/>
      <c r="BZ1570" s="338"/>
      <c r="CA1570" s="338"/>
      <c r="CB1570" s="338"/>
      <c r="CC1570" s="338"/>
      <c r="CD1570" s="338"/>
      <c r="CE1570" s="338"/>
      <c r="CF1570" s="338"/>
    </row>
    <row r="1571" ht="15.75" customHeight="1">
      <c r="A1571" s="338"/>
      <c r="B1571" s="338"/>
      <c r="C1571" s="338"/>
      <c r="D1571" s="338"/>
      <c r="E1571" s="338"/>
      <c r="F1571" s="346"/>
      <c r="G1571" s="1215"/>
      <c r="H1571" s="1216"/>
      <c r="I1571" s="534"/>
      <c r="J1571" s="1193"/>
      <c r="K1571" s="398"/>
      <c r="L1571" s="338"/>
      <c r="M1571" s="338"/>
      <c r="N1571" s="338"/>
      <c r="O1571" s="338"/>
      <c r="P1571" s="338"/>
      <c r="Q1571" s="338"/>
      <c r="R1571" s="338"/>
      <c r="S1571" s="338"/>
      <c r="T1571" s="338"/>
      <c r="U1571" s="338"/>
      <c r="V1571" s="338"/>
      <c r="W1571" s="338"/>
      <c r="X1571" s="338"/>
      <c r="Y1571" s="338"/>
      <c r="Z1571" s="338"/>
      <c r="AA1571" s="338"/>
      <c r="AB1571" s="338"/>
      <c r="AC1571" s="338"/>
      <c r="AD1571" s="338"/>
      <c r="AE1571" s="338"/>
      <c r="AF1571" s="338"/>
      <c r="AG1571" s="338"/>
      <c r="AH1571" s="338"/>
      <c r="AI1571" s="338"/>
      <c r="AJ1571" s="338"/>
      <c r="AK1571" s="338"/>
      <c r="AL1571" s="338"/>
      <c r="AM1571" s="338"/>
      <c r="AN1571" s="338"/>
      <c r="AO1571" s="338"/>
      <c r="AP1571" s="338"/>
      <c r="AQ1571" s="338"/>
      <c r="AR1571" s="338"/>
      <c r="AS1571" s="338"/>
      <c r="AT1571" s="338"/>
      <c r="AU1571" s="338"/>
      <c r="AV1571" s="338"/>
      <c r="AW1571" s="338"/>
      <c r="AX1571" s="338"/>
      <c r="AY1571" s="338"/>
      <c r="AZ1571" s="338"/>
      <c r="BA1571" s="338"/>
      <c r="BB1571" s="338"/>
      <c r="BC1571" s="338"/>
      <c r="BD1571" s="338"/>
      <c r="BE1571" s="338"/>
      <c r="BF1571" s="338"/>
      <c r="BG1571" s="338"/>
      <c r="BH1571" s="338"/>
      <c r="BI1571" s="338"/>
      <c r="BJ1571" s="338"/>
      <c r="BK1571" s="338"/>
      <c r="BL1571" s="338"/>
      <c r="BM1571" s="338"/>
      <c r="BN1571" s="338"/>
      <c r="BO1571" s="338"/>
      <c r="BP1571" s="338"/>
      <c r="BQ1571" s="338"/>
      <c r="BR1571" s="338"/>
      <c r="BS1571" s="338"/>
      <c r="BT1571" s="338"/>
      <c r="BU1571" s="338"/>
      <c r="BV1571" s="343"/>
      <c r="BW1571" s="343"/>
      <c r="BX1571" s="1217"/>
      <c r="BY1571" s="343"/>
      <c r="BZ1571" s="338"/>
      <c r="CA1571" s="338"/>
      <c r="CB1571" s="338"/>
      <c r="CC1571" s="338"/>
      <c r="CD1571" s="338"/>
      <c r="CE1571" s="338"/>
      <c r="CF1571" s="338"/>
    </row>
    <row r="1572" ht="15.75" customHeight="1">
      <c r="A1572" s="338"/>
      <c r="B1572" s="338"/>
      <c r="C1572" s="338"/>
      <c r="D1572" s="338"/>
      <c r="E1572" s="338"/>
      <c r="F1572" s="346"/>
      <c r="G1572" s="1215"/>
      <c r="H1572" s="1216"/>
      <c r="I1572" s="534"/>
      <c r="J1572" s="1193"/>
      <c r="K1572" s="398"/>
      <c r="L1572" s="338"/>
      <c r="M1572" s="338"/>
      <c r="N1572" s="338"/>
      <c r="O1572" s="338"/>
      <c r="P1572" s="338"/>
      <c r="Q1572" s="338"/>
      <c r="R1572" s="338"/>
      <c r="S1572" s="338"/>
      <c r="T1572" s="338"/>
      <c r="U1572" s="338"/>
      <c r="V1572" s="338"/>
      <c r="W1572" s="338"/>
      <c r="X1572" s="338"/>
      <c r="Y1572" s="338"/>
      <c r="Z1572" s="338"/>
      <c r="AA1572" s="338"/>
      <c r="AB1572" s="338"/>
      <c r="AC1572" s="338"/>
      <c r="AD1572" s="338"/>
      <c r="AE1572" s="338"/>
      <c r="AF1572" s="338"/>
      <c r="AG1572" s="338"/>
      <c r="AH1572" s="338"/>
      <c r="AI1572" s="338"/>
      <c r="AJ1572" s="338"/>
      <c r="AK1572" s="338"/>
      <c r="AL1572" s="338"/>
      <c r="AM1572" s="338"/>
      <c r="AN1572" s="338"/>
      <c r="AO1572" s="338"/>
      <c r="AP1572" s="338"/>
      <c r="AQ1572" s="338"/>
      <c r="AR1572" s="338"/>
      <c r="AS1572" s="338"/>
      <c r="AT1572" s="338"/>
      <c r="AU1572" s="338"/>
      <c r="AV1572" s="338"/>
      <c r="AW1572" s="338"/>
      <c r="AX1572" s="338"/>
      <c r="AY1572" s="338"/>
      <c r="AZ1572" s="338"/>
      <c r="BA1572" s="338"/>
      <c r="BB1572" s="338"/>
      <c r="BC1572" s="338"/>
      <c r="BD1572" s="338"/>
      <c r="BE1572" s="338"/>
      <c r="BF1572" s="338"/>
      <c r="BG1572" s="338"/>
      <c r="BH1572" s="338"/>
      <c r="BI1572" s="338"/>
      <c r="BJ1572" s="338"/>
      <c r="BK1572" s="338"/>
      <c r="BL1572" s="338"/>
      <c r="BM1572" s="338"/>
      <c r="BN1572" s="338"/>
      <c r="BO1572" s="338"/>
      <c r="BP1572" s="338"/>
      <c r="BQ1572" s="338"/>
      <c r="BR1572" s="338"/>
      <c r="BS1572" s="338"/>
      <c r="BT1572" s="338"/>
      <c r="BU1572" s="338"/>
      <c r="BV1572" s="343"/>
      <c r="BW1572" s="343"/>
      <c r="BX1572" s="1217"/>
      <c r="BY1572" s="343"/>
      <c r="BZ1572" s="338"/>
      <c r="CA1572" s="338"/>
      <c r="CB1572" s="338"/>
      <c r="CC1572" s="338"/>
      <c r="CD1572" s="338"/>
      <c r="CE1572" s="338"/>
      <c r="CF1572" s="338"/>
    </row>
    <row r="1573" ht="15.75" customHeight="1">
      <c r="A1573" s="338"/>
      <c r="B1573" s="338"/>
      <c r="C1573" s="338"/>
      <c r="D1573" s="338"/>
      <c r="E1573" s="338"/>
      <c r="F1573" s="346"/>
      <c r="G1573" s="1215"/>
      <c r="H1573" s="1216"/>
      <c r="I1573" s="534"/>
      <c r="J1573" s="1193"/>
      <c r="K1573" s="398"/>
      <c r="L1573" s="338"/>
      <c r="M1573" s="338"/>
      <c r="N1573" s="338"/>
      <c r="O1573" s="338"/>
      <c r="P1573" s="338"/>
      <c r="Q1573" s="338"/>
      <c r="R1573" s="338"/>
      <c r="S1573" s="338"/>
      <c r="T1573" s="338"/>
      <c r="U1573" s="338"/>
      <c r="V1573" s="338"/>
      <c r="W1573" s="338"/>
      <c r="X1573" s="338"/>
      <c r="Y1573" s="338"/>
      <c r="Z1573" s="338"/>
      <c r="AA1573" s="338"/>
      <c r="AB1573" s="338"/>
      <c r="AC1573" s="338"/>
      <c r="AD1573" s="338"/>
      <c r="AE1573" s="338"/>
      <c r="AF1573" s="338"/>
      <c r="AG1573" s="338"/>
      <c r="AH1573" s="338"/>
      <c r="AI1573" s="338"/>
      <c r="AJ1573" s="338"/>
      <c r="AK1573" s="338"/>
      <c r="AL1573" s="338"/>
      <c r="AM1573" s="338"/>
      <c r="AN1573" s="338"/>
      <c r="AO1573" s="338"/>
      <c r="AP1573" s="338"/>
      <c r="AQ1573" s="338"/>
      <c r="AR1573" s="338"/>
      <c r="AS1573" s="338"/>
      <c r="AT1573" s="338"/>
      <c r="AU1573" s="338"/>
      <c r="AV1573" s="338"/>
      <c r="AW1573" s="338"/>
      <c r="AX1573" s="338"/>
      <c r="AY1573" s="338"/>
      <c r="AZ1573" s="338"/>
      <c r="BA1573" s="338"/>
      <c r="BB1573" s="338"/>
      <c r="BC1573" s="338"/>
      <c r="BD1573" s="338"/>
      <c r="BE1573" s="338"/>
      <c r="BF1573" s="338"/>
      <c r="BG1573" s="338"/>
      <c r="BH1573" s="338"/>
      <c r="BI1573" s="338"/>
      <c r="BJ1573" s="338"/>
      <c r="BK1573" s="338"/>
      <c r="BL1573" s="338"/>
      <c r="BM1573" s="338"/>
      <c r="BN1573" s="338"/>
      <c r="BO1573" s="338"/>
      <c r="BP1573" s="338"/>
      <c r="BQ1573" s="338"/>
      <c r="BR1573" s="338"/>
      <c r="BS1573" s="338"/>
      <c r="BT1573" s="338"/>
      <c r="BU1573" s="338"/>
      <c r="BV1573" s="343"/>
      <c r="BW1573" s="343"/>
      <c r="BX1573" s="1217"/>
      <c r="BY1573" s="343"/>
      <c r="BZ1573" s="338"/>
      <c r="CA1573" s="338"/>
      <c r="CB1573" s="338"/>
      <c r="CC1573" s="338"/>
      <c r="CD1573" s="338"/>
      <c r="CE1573" s="338"/>
      <c r="CF1573" s="338"/>
    </row>
    <row r="1574" ht="15.75" customHeight="1">
      <c r="A1574" s="338"/>
      <c r="B1574" s="338"/>
      <c r="C1574" s="338"/>
      <c r="D1574" s="338"/>
      <c r="E1574" s="338"/>
      <c r="F1574" s="346"/>
      <c r="G1574" s="1215"/>
      <c r="H1574" s="1216"/>
      <c r="I1574" s="534"/>
      <c r="J1574" s="1193"/>
      <c r="K1574" s="398"/>
      <c r="L1574" s="338"/>
      <c r="M1574" s="338"/>
      <c r="N1574" s="338"/>
      <c r="O1574" s="338"/>
      <c r="P1574" s="338"/>
      <c r="Q1574" s="338"/>
      <c r="R1574" s="338"/>
      <c r="S1574" s="338"/>
      <c r="T1574" s="338"/>
      <c r="U1574" s="338"/>
      <c r="V1574" s="338"/>
      <c r="W1574" s="338"/>
      <c r="X1574" s="338"/>
      <c r="Y1574" s="338"/>
      <c r="Z1574" s="338"/>
      <c r="AA1574" s="338"/>
      <c r="AB1574" s="338"/>
      <c r="AC1574" s="338"/>
      <c r="AD1574" s="338"/>
      <c r="AE1574" s="338"/>
      <c r="AF1574" s="338"/>
      <c r="AG1574" s="338"/>
      <c r="AH1574" s="338"/>
      <c r="AI1574" s="338"/>
      <c r="AJ1574" s="338"/>
      <c r="AK1574" s="338"/>
      <c r="AL1574" s="338"/>
      <c r="AM1574" s="338"/>
      <c r="AN1574" s="338"/>
      <c r="AO1574" s="338"/>
      <c r="AP1574" s="338"/>
      <c r="AQ1574" s="338"/>
      <c r="AR1574" s="338"/>
      <c r="AS1574" s="338"/>
      <c r="AT1574" s="338"/>
      <c r="AU1574" s="338"/>
      <c r="AV1574" s="338"/>
      <c r="AW1574" s="338"/>
      <c r="AX1574" s="338"/>
      <c r="AY1574" s="338"/>
      <c r="AZ1574" s="338"/>
      <c r="BA1574" s="338"/>
      <c r="BB1574" s="338"/>
      <c r="BC1574" s="338"/>
      <c r="BD1574" s="338"/>
      <c r="BE1574" s="338"/>
      <c r="BF1574" s="338"/>
      <c r="BG1574" s="338"/>
      <c r="BH1574" s="338"/>
      <c r="BI1574" s="338"/>
      <c r="BJ1574" s="338"/>
      <c r="BK1574" s="338"/>
      <c r="BL1574" s="338"/>
      <c r="BM1574" s="338"/>
      <c r="BN1574" s="338"/>
      <c r="BO1574" s="338"/>
      <c r="BP1574" s="338"/>
      <c r="BQ1574" s="338"/>
      <c r="BR1574" s="338"/>
      <c r="BS1574" s="338"/>
      <c r="BT1574" s="338"/>
      <c r="BU1574" s="338"/>
      <c r="BV1574" s="343"/>
      <c r="BW1574" s="343"/>
      <c r="BX1574" s="1217"/>
      <c r="BY1574" s="343"/>
      <c r="BZ1574" s="338"/>
      <c r="CA1574" s="338"/>
      <c r="CB1574" s="338"/>
      <c r="CC1574" s="338"/>
      <c r="CD1574" s="338"/>
      <c r="CE1574" s="338"/>
      <c r="CF1574" s="338"/>
    </row>
    <row r="1575" ht="15.75" customHeight="1">
      <c r="A1575" s="338"/>
      <c r="B1575" s="338"/>
      <c r="C1575" s="338"/>
      <c r="D1575" s="338"/>
      <c r="E1575" s="338"/>
      <c r="F1575" s="346"/>
      <c r="G1575" s="1215"/>
      <c r="H1575" s="1216"/>
      <c r="I1575" s="534"/>
      <c r="J1575" s="1193"/>
      <c r="K1575" s="398"/>
      <c r="L1575" s="338"/>
      <c r="M1575" s="338"/>
      <c r="N1575" s="338"/>
      <c r="O1575" s="338"/>
      <c r="P1575" s="338"/>
      <c r="Q1575" s="338"/>
      <c r="R1575" s="338"/>
      <c r="S1575" s="338"/>
      <c r="T1575" s="338"/>
      <c r="U1575" s="338"/>
      <c r="V1575" s="338"/>
      <c r="W1575" s="338"/>
      <c r="X1575" s="338"/>
      <c r="Y1575" s="338"/>
      <c r="Z1575" s="338"/>
      <c r="AA1575" s="338"/>
      <c r="AB1575" s="338"/>
      <c r="AC1575" s="338"/>
      <c r="AD1575" s="338"/>
      <c r="AE1575" s="338"/>
      <c r="AF1575" s="338"/>
      <c r="AG1575" s="338"/>
      <c r="AH1575" s="338"/>
      <c r="AI1575" s="338"/>
      <c r="AJ1575" s="338"/>
      <c r="AK1575" s="338"/>
      <c r="AL1575" s="338"/>
      <c r="AM1575" s="338"/>
      <c r="AN1575" s="338"/>
      <c r="AO1575" s="338"/>
      <c r="AP1575" s="338"/>
      <c r="AQ1575" s="338"/>
      <c r="AR1575" s="338"/>
      <c r="AS1575" s="338"/>
      <c r="AT1575" s="338"/>
      <c r="AU1575" s="338"/>
      <c r="AV1575" s="338"/>
      <c r="AW1575" s="338"/>
      <c r="AX1575" s="338"/>
      <c r="AY1575" s="338"/>
      <c r="AZ1575" s="338"/>
      <c r="BA1575" s="338"/>
      <c r="BB1575" s="338"/>
      <c r="BC1575" s="338"/>
      <c r="BD1575" s="338"/>
      <c r="BE1575" s="338"/>
      <c r="BF1575" s="338"/>
      <c r="BG1575" s="338"/>
      <c r="BH1575" s="338"/>
      <c r="BI1575" s="338"/>
      <c r="BJ1575" s="338"/>
      <c r="BK1575" s="338"/>
      <c r="BL1575" s="338"/>
      <c r="BM1575" s="338"/>
      <c r="BN1575" s="338"/>
      <c r="BO1575" s="338"/>
      <c r="BP1575" s="338"/>
      <c r="BQ1575" s="338"/>
      <c r="BR1575" s="338"/>
      <c r="BS1575" s="338"/>
      <c r="BT1575" s="338"/>
      <c r="BU1575" s="338"/>
      <c r="BV1575" s="343"/>
      <c r="BW1575" s="343"/>
      <c r="BX1575" s="1217"/>
      <c r="BY1575" s="343"/>
      <c r="BZ1575" s="338"/>
      <c r="CA1575" s="338"/>
      <c r="CB1575" s="338"/>
      <c r="CC1575" s="338"/>
      <c r="CD1575" s="338"/>
      <c r="CE1575" s="338"/>
      <c r="CF1575" s="338"/>
    </row>
    <row r="1576" ht="15.75" customHeight="1">
      <c r="A1576" s="338"/>
      <c r="B1576" s="338"/>
      <c r="C1576" s="338"/>
      <c r="D1576" s="338"/>
      <c r="E1576" s="338"/>
      <c r="F1576" s="346"/>
      <c r="G1576" s="1215"/>
      <c r="H1576" s="1216"/>
      <c r="I1576" s="534"/>
      <c r="J1576" s="1193"/>
      <c r="K1576" s="398"/>
      <c r="L1576" s="338"/>
      <c r="M1576" s="338"/>
      <c r="N1576" s="338"/>
      <c r="O1576" s="338"/>
      <c r="P1576" s="338"/>
      <c r="Q1576" s="338"/>
      <c r="R1576" s="338"/>
      <c r="S1576" s="338"/>
      <c r="T1576" s="338"/>
      <c r="U1576" s="338"/>
      <c r="V1576" s="338"/>
      <c r="W1576" s="338"/>
      <c r="X1576" s="338"/>
      <c r="Y1576" s="338"/>
      <c r="Z1576" s="338"/>
      <c r="AA1576" s="338"/>
      <c r="AB1576" s="338"/>
      <c r="AC1576" s="338"/>
      <c r="AD1576" s="338"/>
      <c r="AE1576" s="338"/>
      <c r="AF1576" s="338"/>
      <c r="AG1576" s="338"/>
      <c r="AH1576" s="338"/>
      <c r="AI1576" s="338"/>
      <c r="AJ1576" s="338"/>
      <c r="AK1576" s="338"/>
      <c r="AL1576" s="338"/>
      <c r="AM1576" s="338"/>
      <c r="AN1576" s="338"/>
      <c r="AO1576" s="338"/>
      <c r="AP1576" s="338"/>
      <c r="AQ1576" s="338"/>
      <c r="AR1576" s="338"/>
      <c r="AS1576" s="338"/>
      <c r="AT1576" s="338"/>
      <c r="AU1576" s="338"/>
      <c r="AV1576" s="338"/>
      <c r="AW1576" s="338"/>
      <c r="AX1576" s="338"/>
      <c r="AY1576" s="338"/>
      <c r="AZ1576" s="338"/>
      <c r="BA1576" s="338"/>
      <c r="BB1576" s="338"/>
      <c r="BC1576" s="338"/>
      <c r="BD1576" s="338"/>
      <c r="BE1576" s="338"/>
      <c r="BF1576" s="338"/>
      <c r="BG1576" s="338"/>
      <c r="BH1576" s="338"/>
      <c r="BI1576" s="338"/>
      <c r="BJ1576" s="338"/>
      <c r="BK1576" s="338"/>
      <c r="BL1576" s="338"/>
      <c r="BM1576" s="338"/>
      <c r="BN1576" s="338"/>
      <c r="BO1576" s="338"/>
      <c r="BP1576" s="338"/>
      <c r="BQ1576" s="338"/>
      <c r="BR1576" s="338"/>
      <c r="BS1576" s="338"/>
      <c r="BT1576" s="338"/>
      <c r="BU1576" s="338"/>
      <c r="BV1576" s="343"/>
      <c r="BW1576" s="343"/>
      <c r="BX1576" s="1217"/>
      <c r="BY1576" s="343"/>
      <c r="BZ1576" s="338"/>
      <c r="CA1576" s="338"/>
      <c r="CB1576" s="338"/>
      <c r="CC1576" s="338"/>
      <c r="CD1576" s="338"/>
      <c r="CE1576" s="338"/>
      <c r="CF1576" s="338"/>
    </row>
    <row r="1577" ht="15.75" customHeight="1">
      <c r="A1577" s="338"/>
      <c r="B1577" s="338"/>
      <c r="C1577" s="338"/>
      <c r="D1577" s="338"/>
      <c r="E1577" s="338"/>
      <c r="F1577" s="346"/>
      <c r="G1577" s="1215"/>
      <c r="H1577" s="1216"/>
      <c r="I1577" s="534"/>
      <c r="J1577" s="1193"/>
      <c r="K1577" s="398"/>
      <c r="L1577" s="338"/>
      <c r="M1577" s="338"/>
      <c r="N1577" s="338"/>
      <c r="O1577" s="338"/>
      <c r="P1577" s="338"/>
      <c r="Q1577" s="338"/>
      <c r="R1577" s="338"/>
      <c r="S1577" s="338"/>
      <c r="T1577" s="338"/>
      <c r="U1577" s="338"/>
      <c r="V1577" s="338"/>
      <c r="W1577" s="338"/>
      <c r="X1577" s="338"/>
      <c r="Y1577" s="338"/>
      <c r="Z1577" s="338"/>
      <c r="AA1577" s="338"/>
      <c r="AB1577" s="338"/>
      <c r="AC1577" s="338"/>
      <c r="AD1577" s="338"/>
      <c r="AE1577" s="338"/>
      <c r="AF1577" s="338"/>
      <c r="AG1577" s="338"/>
      <c r="AH1577" s="338"/>
      <c r="AI1577" s="338"/>
      <c r="AJ1577" s="338"/>
      <c r="AK1577" s="338"/>
      <c r="AL1577" s="338"/>
      <c r="AM1577" s="338"/>
      <c r="AN1577" s="338"/>
      <c r="AO1577" s="338"/>
      <c r="AP1577" s="338"/>
      <c r="AQ1577" s="338"/>
      <c r="AR1577" s="338"/>
      <c r="AS1577" s="338"/>
      <c r="AT1577" s="338"/>
      <c r="AU1577" s="338"/>
      <c r="AV1577" s="338"/>
      <c r="AW1577" s="338"/>
      <c r="AX1577" s="338"/>
      <c r="AY1577" s="338"/>
      <c r="AZ1577" s="338"/>
      <c r="BA1577" s="338"/>
      <c r="BB1577" s="338"/>
      <c r="BC1577" s="338"/>
      <c r="BD1577" s="338"/>
      <c r="BE1577" s="338"/>
      <c r="BF1577" s="338"/>
      <c r="BG1577" s="338"/>
      <c r="BH1577" s="338"/>
      <c r="BI1577" s="338"/>
      <c r="BJ1577" s="338"/>
      <c r="BK1577" s="338"/>
      <c r="BL1577" s="338"/>
      <c r="BM1577" s="338"/>
      <c r="BN1577" s="338"/>
      <c r="BO1577" s="338"/>
      <c r="BP1577" s="338"/>
      <c r="BQ1577" s="338"/>
      <c r="BR1577" s="338"/>
      <c r="BS1577" s="338"/>
      <c r="BT1577" s="338"/>
      <c r="BU1577" s="338"/>
      <c r="BV1577" s="343"/>
      <c r="BW1577" s="343"/>
      <c r="BX1577" s="1217"/>
      <c r="BY1577" s="343"/>
      <c r="BZ1577" s="338"/>
      <c r="CA1577" s="338"/>
      <c r="CB1577" s="338"/>
      <c r="CC1577" s="338"/>
      <c r="CD1577" s="338"/>
      <c r="CE1577" s="338"/>
      <c r="CF1577" s="338"/>
    </row>
    <row r="1578" ht="15.75" customHeight="1">
      <c r="A1578" s="338"/>
      <c r="B1578" s="338"/>
      <c r="C1578" s="338"/>
      <c r="D1578" s="338"/>
      <c r="E1578" s="338"/>
      <c r="F1578" s="346"/>
      <c r="G1578" s="1215"/>
      <c r="H1578" s="1216"/>
      <c r="I1578" s="534"/>
      <c r="J1578" s="1193"/>
      <c r="K1578" s="398"/>
      <c r="L1578" s="338"/>
      <c r="M1578" s="338"/>
      <c r="N1578" s="338"/>
      <c r="O1578" s="338"/>
      <c r="P1578" s="338"/>
      <c r="Q1578" s="338"/>
      <c r="R1578" s="338"/>
      <c r="S1578" s="338"/>
      <c r="T1578" s="338"/>
      <c r="U1578" s="338"/>
      <c r="V1578" s="338"/>
      <c r="W1578" s="338"/>
      <c r="X1578" s="338"/>
      <c r="Y1578" s="338"/>
      <c r="Z1578" s="338"/>
      <c r="AA1578" s="338"/>
      <c r="AB1578" s="338"/>
      <c r="AC1578" s="338"/>
      <c r="AD1578" s="338"/>
      <c r="AE1578" s="338"/>
      <c r="AF1578" s="338"/>
      <c r="AG1578" s="338"/>
      <c r="AH1578" s="338"/>
      <c r="AI1578" s="338"/>
      <c r="AJ1578" s="338"/>
      <c r="AK1578" s="338"/>
      <c r="AL1578" s="338"/>
      <c r="AM1578" s="338"/>
      <c r="AN1578" s="338"/>
      <c r="AO1578" s="338"/>
      <c r="AP1578" s="338"/>
      <c r="AQ1578" s="338"/>
      <c r="AR1578" s="338"/>
      <c r="AS1578" s="338"/>
      <c r="AT1578" s="338"/>
      <c r="AU1578" s="338"/>
      <c r="AV1578" s="338"/>
      <c r="AW1578" s="338"/>
      <c r="AX1578" s="338"/>
      <c r="AY1578" s="338"/>
      <c r="AZ1578" s="338"/>
      <c r="BA1578" s="338"/>
      <c r="BB1578" s="338"/>
      <c r="BC1578" s="338"/>
      <c r="BD1578" s="338"/>
      <c r="BE1578" s="338"/>
      <c r="BF1578" s="338"/>
      <c r="BG1578" s="338"/>
      <c r="BH1578" s="338"/>
      <c r="BI1578" s="338"/>
      <c r="BJ1578" s="338"/>
      <c r="BK1578" s="338"/>
      <c r="BL1578" s="338"/>
      <c r="BM1578" s="338"/>
      <c r="BN1578" s="338"/>
      <c r="BO1578" s="338"/>
      <c r="BP1578" s="338"/>
      <c r="BQ1578" s="338"/>
      <c r="BR1578" s="338"/>
      <c r="BS1578" s="338"/>
      <c r="BT1578" s="338"/>
      <c r="BU1578" s="338"/>
      <c r="BV1578" s="343"/>
      <c r="BW1578" s="343"/>
      <c r="BX1578" s="1217"/>
      <c r="BY1578" s="343"/>
      <c r="BZ1578" s="338"/>
      <c r="CA1578" s="338"/>
      <c r="CB1578" s="338"/>
      <c r="CC1578" s="338"/>
      <c r="CD1578" s="338"/>
      <c r="CE1578" s="338"/>
      <c r="CF1578" s="338"/>
    </row>
    <row r="1579" ht="15.75" customHeight="1">
      <c r="A1579" s="338"/>
      <c r="B1579" s="338"/>
      <c r="C1579" s="338"/>
      <c r="D1579" s="338"/>
      <c r="E1579" s="338"/>
      <c r="F1579" s="346"/>
      <c r="G1579" s="1215"/>
      <c r="H1579" s="1216"/>
      <c r="I1579" s="534"/>
      <c r="J1579" s="1193"/>
      <c r="K1579" s="398"/>
      <c r="L1579" s="338"/>
      <c r="M1579" s="338"/>
      <c r="N1579" s="338"/>
      <c r="O1579" s="338"/>
      <c r="P1579" s="338"/>
      <c r="Q1579" s="338"/>
      <c r="R1579" s="338"/>
      <c r="S1579" s="338"/>
      <c r="T1579" s="338"/>
      <c r="U1579" s="338"/>
      <c r="V1579" s="338"/>
      <c r="W1579" s="338"/>
      <c r="X1579" s="338"/>
      <c r="Y1579" s="338"/>
      <c r="Z1579" s="338"/>
      <c r="AA1579" s="338"/>
      <c r="AB1579" s="338"/>
      <c r="AC1579" s="338"/>
      <c r="AD1579" s="338"/>
      <c r="AE1579" s="338"/>
      <c r="AF1579" s="338"/>
      <c r="AG1579" s="338"/>
      <c r="AH1579" s="338"/>
      <c r="AI1579" s="338"/>
      <c r="AJ1579" s="338"/>
      <c r="AK1579" s="338"/>
      <c r="AL1579" s="338"/>
      <c r="AM1579" s="338"/>
      <c r="AN1579" s="338"/>
      <c r="AO1579" s="338"/>
      <c r="AP1579" s="338"/>
      <c r="AQ1579" s="338"/>
      <c r="AR1579" s="338"/>
      <c r="AS1579" s="338"/>
      <c r="AT1579" s="338"/>
      <c r="AU1579" s="338"/>
      <c r="AV1579" s="338"/>
      <c r="AW1579" s="338"/>
      <c r="AX1579" s="338"/>
      <c r="AY1579" s="338"/>
      <c r="AZ1579" s="338"/>
      <c r="BA1579" s="338"/>
      <c r="BB1579" s="338"/>
      <c r="BC1579" s="338"/>
      <c r="BD1579" s="338"/>
      <c r="BE1579" s="338"/>
      <c r="BF1579" s="338"/>
      <c r="BG1579" s="338"/>
      <c r="BH1579" s="338"/>
      <c r="BI1579" s="338"/>
      <c r="BJ1579" s="338"/>
      <c r="BK1579" s="338"/>
      <c r="BL1579" s="338"/>
      <c r="BM1579" s="338"/>
      <c r="BN1579" s="338"/>
      <c r="BO1579" s="338"/>
      <c r="BP1579" s="338"/>
      <c r="BQ1579" s="338"/>
      <c r="BR1579" s="338"/>
      <c r="BS1579" s="338"/>
      <c r="BT1579" s="338"/>
      <c r="BU1579" s="338"/>
      <c r="BV1579" s="343"/>
      <c r="BW1579" s="343"/>
      <c r="BX1579" s="1217"/>
      <c r="BY1579" s="343"/>
      <c r="BZ1579" s="338"/>
      <c r="CA1579" s="338"/>
      <c r="CB1579" s="338"/>
      <c r="CC1579" s="338"/>
      <c r="CD1579" s="338"/>
      <c r="CE1579" s="338"/>
      <c r="CF1579" s="338"/>
    </row>
    <row r="1580" ht="15.75" customHeight="1">
      <c r="A1580" s="338"/>
      <c r="B1580" s="338"/>
      <c r="C1580" s="338"/>
      <c r="D1580" s="338"/>
      <c r="E1580" s="338"/>
      <c r="F1580" s="346"/>
      <c r="G1580" s="1215"/>
      <c r="H1580" s="1216"/>
      <c r="I1580" s="534"/>
      <c r="J1580" s="1193"/>
      <c r="K1580" s="398"/>
      <c r="L1580" s="338"/>
      <c r="M1580" s="338"/>
      <c r="N1580" s="338"/>
      <c r="O1580" s="338"/>
      <c r="P1580" s="338"/>
      <c r="Q1580" s="338"/>
      <c r="R1580" s="338"/>
      <c r="S1580" s="338"/>
      <c r="T1580" s="338"/>
      <c r="U1580" s="338"/>
      <c r="V1580" s="338"/>
      <c r="W1580" s="338"/>
      <c r="X1580" s="338"/>
      <c r="Y1580" s="338"/>
      <c r="Z1580" s="338"/>
      <c r="AA1580" s="338"/>
      <c r="AB1580" s="338"/>
      <c r="AC1580" s="338"/>
      <c r="AD1580" s="338"/>
      <c r="AE1580" s="338"/>
      <c r="AF1580" s="338"/>
      <c r="AG1580" s="338"/>
      <c r="AH1580" s="338"/>
      <c r="AI1580" s="338"/>
      <c r="AJ1580" s="338"/>
      <c r="AK1580" s="338"/>
      <c r="AL1580" s="338"/>
      <c r="AM1580" s="338"/>
      <c r="AN1580" s="338"/>
      <c r="AO1580" s="338"/>
      <c r="AP1580" s="338"/>
      <c r="AQ1580" s="338"/>
      <c r="AR1580" s="338"/>
      <c r="AS1580" s="338"/>
      <c r="AT1580" s="338"/>
      <c r="AU1580" s="338"/>
      <c r="AV1580" s="338"/>
      <c r="AW1580" s="338"/>
      <c r="AX1580" s="338"/>
      <c r="AY1580" s="338"/>
      <c r="AZ1580" s="338"/>
      <c r="BA1580" s="338"/>
      <c r="BB1580" s="338"/>
      <c r="BC1580" s="338"/>
      <c r="BD1580" s="338"/>
      <c r="BE1580" s="338"/>
      <c r="BF1580" s="338"/>
      <c r="BG1580" s="338"/>
      <c r="BH1580" s="338"/>
      <c r="BI1580" s="338"/>
      <c r="BJ1580" s="338"/>
      <c r="BK1580" s="338"/>
      <c r="BL1580" s="338"/>
      <c r="BM1580" s="338"/>
      <c r="BN1580" s="338"/>
      <c r="BO1580" s="338"/>
      <c r="BP1580" s="338"/>
      <c r="BQ1580" s="338"/>
      <c r="BR1580" s="338"/>
      <c r="BS1580" s="338"/>
      <c r="BT1580" s="338"/>
      <c r="BU1580" s="338"/>
      <c r="BV1580" s="343"/>
      <c r="BW1580" s="343"/>
      <c r="BX1580" s="1217"/>
      <c r="BY1580" s="343"/>
      <c r="BZ1580" s="338"/>
      <c r="CA1580" s="338"/>
      <c r="CB1580" s="338"/>
      <c r="CC1580" s="338"/>
      <c r="CD1580" s="338"/>
      <c r="CE1580" s="338"/>
      <c r="CF1580" s="338"/>
    </row>
    <row r="1581" ht="15.75" customHeight="1">
      <c r="A1581" s="338"/>
      <c r="B1581" s="338"/>
      <c r="C1581" s="338"/>
      <c r="D1581" s="338"/>
      <c r="E1581" s="338"/>
      <c r="F1581" s="346"/>
      <c r="G1581" s="1215"/>
      <c r="H1581" s="1216"/>
      <c r="I1581" s="534"/>
      <c r="J1581" s="1193"/>
      <c r="K1581" s="398"/>
      <c r="L1581" s="338"/>
      <c r="M1581" s="338"/>
      <c r="N1581" s="338"/>
      <c r="O1581" s="338"/>
      <c r="P1581" s="338"/>
      <c r="Q1581" s="338"/>
      <c r="R1581" s="338"/>
      <c r="S1581" s="338"/>
      <c r="T1581" s="338"/>
      <c r="U1581" s="338"/>
      <c r="V1581" s="338"/>
      <c r="W1581" s="338"/>
      <c r="X1581" s="338"/>
      <c r="Y1581" s="338"/>
      <c r="Z1581" s="338"/>
      <c r="AA1581" s="338"/>
      <c r="AB1581" s="338"/>
      <c r="AC1581" s="338"/>
      <c r="AD1581" s="338"/>
      <c r="AE1581" s="338"/>
      <c r="AF1581" s="338"/>
      <c r="AG1581" s="338"/>
      <c r="AH1581" s="338"/>
      <c r="AI1581" s="338"/>
      <c r="AJ1581" s="338"/>
      <c r="AK1581" s="338"/>
      <c r="AL1581" s="338"/>
      <c r="AM1581" s="338"/>
      <c r="AN1581" s="338"/>
      <c r="AO1581" s="338"/>
      <c r="AP1581" s="338"/>
      <c r="AQ1581" s="338"/>
      <c r="AR1581" s="338"/>
      <c r="AS1581" s="338"/>
      <c r="AT1581" s="338"/>
      <c r="AU1581" s="338"/>
      <c r="AV1581" s="338"/>
      <c r="AW1581" s="338"/>
      <c r="AX1581" s="338"/>
      <c r="AY1581" s="338"/>
      <c r="AZ1581" s="338"/>
      <c r="BA1581" s="338"/>
      <c r="BB1581" s="338"/>
      <c r="BC1581" s="338"/>
      <c r="BD1581" s="338"/>
      <c r="BE1581" s="338"/>
      <c r="BF1581" s="338"/>
      <c r="BG1581" s="338"/>
      <c r="BH1581" s="338"/>
      <c r="BI1581" s="338"/>
      <c r="BJ1581" s="338"/>
      <c r="BK1581" s="338"/>
      <c r="BL1581" s="338"/>
      <c r="BM1581" s="338"/>
      <c r="BN1581" s="338"/>
      <c r="BO1581" s="338"/>
      <c r="BP1581" s="338"/>
      <c r="BQ1581" s="338"/>
      <c r="BR1581" s="338"/>
      <c r="BS1581" s="338"/>
      <c r="BT1581" s="338"/>
      <c r="BU1581" s="338"/>
      <c r="BV1581" s="343"/>
      <c r="BW1581" s="343"/>
      <c r="BX1581" s="1217"/>
      <c r="BY1581" s="343"/>
      <c r="BZ1581" s="338"/>
      <c r="CA1581" s="338"/>
      <c r="CB1581" s="338"/>
      <c r="CC1581" s="338"/>
      <c r="CD1581" s="338"/>
      <c r="CE1581" s="338"/>
      <c r="CF1581" s="338"/>
    </row>
    <row r="1582" ht="15.75" customHeight="1">
      <c r="A1582" s="338"/>
      <c r="B1582" s="338"/>
      <c r="C1582" s="338"/>
      <c r="D1582" s="338"/>
      <c r="E1582" s="338"/>
      <c r="F1582" s="346"/>
      <c r="G1582" s="1215"/>
      <c r="H1582" s="1216"/>
      <c r="I1582" s="534"/>
      <c r="J1582" s="1193"/>
      <c r="K1582" s="398"/>
      <c r="L1582" s="338"/>
      <c r="M1582" s="338"/>
      <c r="N1582" s="338"/>
      <c r="O1582" s="338"/>
      <c r="P1582" s="338"/>
      <c r="Q1582" s="338"/>
      <c r="R1582" s="338"/>
      <c r="S1582" s="338"/>
      <c r="T1582" s="338"/>
      <c r="U1582" s="338"/>
      <c r="V1582" s="338"/>
      <c r="W1582" s="338"/>
      <c r="X1582" s="338"/>
      <c r="Y1582" s="338"/>
      <c r="Z1582" s="338"/>
      <c r="AA1582" s="338"/>
      <c r="AB1582" s="338"/>
      <c r="AC1582" s="338"/>
      <c r="AD1582" s="338"/>
      <c r="AE1582" s="338"/>
      <c r="AF1582" s="338"/>
      <c r="AG1582" s="338"/>
      <c r="AH1582" s="338"/>
      <c r="AI1582" s="338"/>
      <c r="AJ1582" s="338"/>
      <c r="AK1582" s="338"/>
      <c r="AL1582" s="338"/>
      <c r="AM1582" s="338"/>
      <c r="AN1582" s="338"/>
      <c r="AO1582" s="338"/>
      <c r="AP1582" s="338"/>
      <c r="AQ1582" s="338"/>
      <c r="AR1582" s="338"/>
      <c r="AS1582" s="338"/>
      <c r="AT1582" s="338"/>
      <c r="AU1582" s="338"/>
      <c r="AV1582" s="338"/>
      <c r="AW1582" s="338"/>
      <c r="AX1582" s="338"/>
      <c r="AY1582" s="338"/>
      <c r="AZ1582" s="338"/>
      <c r="BA1582" s="338"/>
      <c r="BB1582" s="338"/>
      <c r="BC1582" s="338"/>
      <c r="BD1582" s="338"/>
      <c r="BE1582" s="338"/>
      <c r="BF1582" s="338"/>
      <c r="BG1582" s="338"/>
      <c r="BH1582" s="338"/>
      <c r="BI1582" s="338"/>
      <c r="BJ1582" s="338"/>
      <c r="BK1582" s="338"/>
      <c r="BL1582" s="338"/>
      <c r="BM1582" s="338"/>
      <c r="BN1582" s="338"/>
      <c r="BO1582" s="338"/>
      <c r="BP1582" s="338"/>
      <c r="BQ1582" s="338"/>
      <c r="BR1582" s="338"/>
      <c r="BS1582" s="338"/>
      <c r="BT1582" s="338"/>
      <c r="BU1582" s="338"/>
      <c r="BV1582" s="343"/>
      <c r="BW1582" s="343"/>
      <c r="BX1582" s="1217"/>
      <c r="BY1582" s="343"/>
      <c r="BZ1582" s="338"/>
      <c r="CA1582" s="338"/>
      <c r="CB1582" s="338"/>
      <c r="CC1582" s="338"/>
      <c r="CD1582" s="338"/>
      <c r="CE1582" s="338"/>
      <c r="CF1582" s="338"/>
    </row>
    <row r="1583" ht="15.75" customHeight="1">
      <c r="A1583" s="338"/>
      <c r="B1583" s="338"/>
      <c r="C1583" s="338"/>
      <c r="D1583" s="338"/>
      <c r="E1583" s="338"/>
      <c r="F1583" s="346"/>
      <c r="G1583" s="1215"/>
      <c r="H1583" s="1216"/>
      <c r="I1583" s="534"/>
      <c r="J1583" s="1193"/>
      <c r="K1583" s="398"/>
      <c r="L1583" s="338"/>
      <c r="M1583" s="338"/>
      <c r="N1583" s="338"/>
      <c r="O1583" s="338"/>
      <c r="P1583" s="338"/>
      <c r="Q1583" s="338"/>
      <c r="R1583" s="338"/>
      <c r="S1583" s="338"/>
      <c r="T1583" s="338"/>
      <c r="U1583" s="338"/>
      <c r="V1583" s="338"/>
      <c r="W1583" s="338"/>
      <c r="X1583" s="338"/>
      <c r="Y1583" s="338"/>
      <c r="Z1583" s="338"/>
      <c r="AA1583" s="338"/>
      <c r="AB1583" s="338"/>
      <c r="AC1583" s="338"/>
      <c r="AD1583" s="338"/>
      <c r="AE1583" s="338"/>
      <c r="AF1583" s="338"/>
      <c r="AG1583" s="338"/>
      <c r="AH1583" s="338"/>
      <c r="AI1583" s="338"/>
      <c r="AJ1583" s="338"/>
      <c r="AK1583" s="338"/>
      <c r="AL1583" s="338"/>
      <c r="AM1583" s="338"/>
      <c r="AN1583" s="338"/>
      <c r="AO1583" s="338"/>
      <c r="AP1583" s="338"/>
      <c r="AQ1583" s="338"/>
      <c r="AR1583" s="338"/>
      <c r="AS1583" s="338"/>
      <c r="AT1583" s="338"/>
      <c r="AU1583" s="338"/>
      <c r="AV1583" s="338"/>
      <c r="AW1583" s="338"/>
      <c r="AX1583" s="338"/>
      <c r="AY1583" s="338"/>
      <c r="AZ1583" s="338"/>
      <c r="BA1583" s="338"/>
      <c r="BB1583" s="338"/>
      <c r="BC1583" s="338"/>
      <c r="BD1583" s="338"/>
      <c r="BE1583" s="338"/>
      <c r="BF1583" s="338"/>
      <c r="BG1583" s="338"/>
      <c r="BH1583" s="338"/>
      <c r="BI1583" s="338"/>
      <c r="BJ1583" s="338"/>
      <c r="BK1583" s="338"/>
      <c r="BL1583" s="338"/>
      <c r="BM1583" s="338"/>
      <c r="BN1583" s="338"/>
      <c r="BO1583" s="338"/>
      <c r="BP1583" s="338"/>
      <c r="BQ1583" s="338"/>
      <c r="BR1583" s="338"/>
      <c r="BS1583" s="338"/>
      <c r="BT1583" s="338"/>
      <c r="BU1583" s="338"/>
      <c r="BV1583" s="343"/>
      <c r="BW1583" s="343"/>
      <c r="BX1583" s="1217"/>
      <c r="BY1583" s="343"/>
      <c r="BZ1583" s="338"/>
      <c r="CA1583" s="338"/>
      <c r="CB1583" s="338"/>
      <c r="CC1583" s="338"/>
      <c r="CD1583" s="338"/>
      <c r="CE1583" s="338"/>
      <c r="CF1583" s="338"/>
    </row>
    <row r="1584" ht="15.75" customHeight="1">
      <c r="A1584" s="338"/>
      <c r="B1584" s="338"/>
      <c r="C1584" s="338"/>
      <c r="D1584" s="338"/>
      <c r="E1584" s="338"/>
      <c r="F1584" s="346"/>
      <c r="G1584" s="1215"/>
      <c r="H1584" s="1216"/>
      <c r="I1584" s="534"/>
      <c r="J1584" s="1193"/>
      <c r="K1584" s="398"/>
      <c r="L1584" s="338"/>
      <c r="M1584" s="338"/>
      <c r="N1584" s="338"/>
      <c r="O1584" s="338"/>
      <c r="P1584" s="338"/>
      <c r="Q1584" s="338"/>
      <c r="R1584" s="338"/>
      <c r="S1584" s="338"/>
      <c r="T1584" s="338"/>
      <c r="U1584" s="338"/>
      <c r="V1584" s="338"/>
      <c r="W1584" s="338"/>
      <c r="X1584" s="338"/>
      <c r="Y1584" s="338"/>
      <c r="Z1584" s="338"/>
      <c r="AA1584" s="338"/>
      <c r="AB1584" s="338"/>
      <c r="AC1584" s="338"/>
      <c r="AD1584" s="338"/>
      <c r="AE1584" s="338"/>
      <c r="AF1584" s="338"/>
      <c r="AG1584" s="338"/>
      <c r="AH1584" s="338"/>
      <c r="AI1584" s="338"/>
      <c r="AJ1584" s="338"/>
      <c r="AK1584" s="338"/>
      <c r="AL1584" s="338"/>
      <c r="AM1584" s="338"/>
      <c r="AN1584" s="338"/>
      <c r="AO1584" s="338"/>
      <c r="AP1584" s="338"/>
      <c r="AQ1584" s="338"/>
      <c r="AR1584" s="338"/>
      <c r="AS1584" s="338"/>
      <c r="AT1584" s="338"/>
      <c r="AU1584" s="338"/>
      <c r="AV1584" s="338"/>
      <c r="AW1584" s="338"/>
      <c r="AX1584" s="338"/>
      <c r="AY1584" s="338"/>
      <c r="AZ1584" s="338"/>
      <c r="BA1584" s="338"/>
      <c r="BB1584" s="338"/>
      <c r="BC1584" s="338"/>
      <c r="BD1584" s="338"/>
      <c r="BE1584" s="338"/>
      <c r="BF1584" s="338"/>
      <c r="BG1584" s="338"/>
      <c r="BH1584" s="338"/>
      <c r="BI1584" s="338"/>
      <c r="BJ1584" s="338"/>
      <c r="BK1584" s="338"/>
      <c r="BL1584" s="338"/>
      <c r="BM1584" s="338"/>
      <c r="BN1584" s="338"/>
      <c r="BO1584" s="338"/>
      <c r="BP1584" s="338"/>
      <c r="BQ1584" s="338"/>
      <c r="BR1584" s="338"/>
      <c r="BS1584" s="338"/>
      <c r="BT1584" s="338"/>
      <c r="BU1584" s="338"/>
      <c r="BV1584" s="343"/>
      <c r="BW1584" s="343"/>
      <c r="BX1584" s="1217"/>
      <c r="BY1584" s="343"/>
      <c r="BZ1584" s="338"/>
      <c r="CA1584" s="338"/>
      <c r="CB1584" s="338"/>
      <c r="CC1584" s="338"/>
      <c r="CD1584" s="338"/>
      <c r="CE1584" s="338"/>
      <c r="CF1584" s="338"/>
    </row>
    <row r="1585" ht="15.75" customHeight="1">
      <c r="A1585" s="338"/>
      <c r="B1585" s="338"/>
      <c r="C1585" s="338"/>
      <c r="D1585" s="338"/>
      <c r="E1585" s="338"/>
      <c r="F1585" s="346"/>
      <c r="G1585" s="1215"/>
      <c r="H1585" s="1216"/>
      <c r="I1585" s="534"/>
      <c r="J1585" s="1193"/>
      <c r="K1585" s="398"/>
      <c r="L1585" s="338"/>
      <c r="M1585" s="338"/>
      <c r="N1585" s="338"/>
      <c r="O1585" s="338"/>
      <c r="P1585" s="338"/>
      <c r="Q1585" s="338"/>
      <c r="R1585" s="338"/>
      <c r="S1585" s="338"/>
      <c r="T1585" s="338"/>
      <c r="U1585" s="338"/>
      <c r="V1585" s="338"/>
      <c r="W1585" s="338"/>
      <c r="X1585" s="338"/>
      <c r="Y1585" s="338"/>
      <c r="Z1585" s="338"/>
      <c r="AA1585" s="338"/>
      <c r="AB1585" s="338"/>
      <c r="AC1585" s="338"/>
      <c r="AD1585" s="338"/>
      <c r="AE1585" s="338"/>
      <c r="AF1585" s="338"/>
      <c r="AG1585" s="338"/>
      <c r="AH1585" s="338"/>
      <c r="AI1585" s="338"/>
      <c r="AJ1585" s="338"/>
      <c r="AK1585" s="338"/>
      <c r="AL1585" s="338"/>
      <c r="AM1585" s="338"/>
      <c r="AN1585" s="338"/>
      <c r="AO1585" s="338"/>
      <c r="AP1585" s="338"/>
      <c r="AQ1585" s="338"/>
      <c r="AR1585" s="338"/>
      <c r="AS1585" s="338"/>
      <c r="AT1585" s="338"/>
      <c r="AU1585" s="338"/>
      <c r="AV1585" s="338"/>
      <c r="AW1585" s="338"/>
      <c r="AX1585" s="338"/>
      <c r="AY1585" s="338"/>
      <c r="AZ1585" s="338"/>
      <c r="BA1585" s="338"/>
      <c r="BB1585" s="338"/>
      <c r="BC1585" s="338"/>
      <c r="BD1585" s="338"/>
      <c r="BE1585" s="338"/>
      <c r="BF1585" s="338"/>
      <c r="BG1585" s="338"/>
      <c r="BH1585" s="338"/>
      <c r="BI1585" s="338"/>
      <c r="BJ1585" s="338"/>
      <c r="BK1585" s="338"/>
      <c r="BL1585" s="338"/>
      <c r="BM1585" s="338"/>
      <c r="BN1585" s="338"/>
      <c r="BO1585" s="338"/>
      <c r="BP1585" s="338"/>
      <c r="BQ1585" s="338"/>
      <c r="BR1585" s="338"/>
      <c r="BS1585" s="338"/>
      <c r="BT1585" s="338"/>
      <c r="BU1585" s="338"/>
      <c r="BV1585" s="343"/>
      <c r="BW1585" s="343"/>
      <c r="BX1585" s="1217"/>
      <c r="BY1585" s="343"/>
      <c r="BZ1585" s="338"/>
      <c r="CA1585" s="338"/>
      <c r="CB1585" s="338"/>
      <c r="CC1585" s="338"/>
      <c r="CD1585" s="338"/>
      <c r="CE1585" s="338"/>
      <c r="CF1585" s="338"/>
    </row>
    <row r="1586" ht="15.75" customHeight="1">
      <c r="A1586" s="338"/>
      <c r="B1586" s="338"/>
      <c r="C1586" s="338"/>
      <c r="D1586" s="338"/>
      <c r="E1586" s="338"/>
      <c r="F1586" s="346"/>
      <c r="G1586" s="1215"/>
      <c r="H1586" s="1216"/>
      <c r="I1586" s="534"/>
      <c r="J1586" s="1193"/>
      <c r="K1586" s="398"/>
      <c r="L1586" s="338"/>
      <c r="M1586" s="338"/>
      <c r="N1586" s="338"/>
      <c r="O1586" s="338"/>
      <c r="P1586" s="338"/>
      <c r="Q1586" s="338"/>
      <c r="R1586" s="338"/>
      <c r="S1586" s="338"/>
      <c r="T1586" s="338"/>
      <c r="U1586" s="338"/>
      <c r="V1586" s="338"/>
      <c r="W1586" s="338"/>
      <c r="X1586" s="338"/>
      <c r="Y1586" s="338"/>
      <c r="Z1586" s="338"/>
      <c r="AA1586" s="338"/>
      <c r="AB1586" s="338"/>
      <c r="AC1586" s="338"/>
      <c r="AD1586" s="338"/>
      <c r="AE1586" s="338"/>
      <c r="AF1586" s="338"/>
      <c r="AG1586" s="338"/>
      <c r="AH1586" s="338"/>
      <c r="AI1586" s="338"/>
      <c r="AJ1586" s="338"/>
      <c r="AK1586" s="338"/>
      <c r="AL1586" s="338"/>
      <c r="AM1586" s="338"/>
      <c r="AN1586" s="338"/>
      <c r="AO1586" s="338"/>
      <c r="AP1586" s="338"/>
      <c r="AQ1586" s="338"/>
      <c r="AR1586" s="338"/>
      <c r="AS1586" s="338"/>
      <c r="AT1586" s="338"/>
      <c r="AU1586" s="338"/>
      <c r="AV1586" s="338"/>
      <c r="AW1586" s="338"/>
      <c r="AX1586" s="338"/>
      <c r="AY1586" s="338"/>
      <c r="AZ1586" s="338"/>
      <c r="BA1586" s="338"/>
      <c r="BB1586" s="338"/>
      <c r="BC1586" s="338"/>
      <c r="BD1586" s="338"/>
      <c r="BE1586" s="338"/>
      <c r="BF1586" s="338"/>
      <c r="BG1586" s="338"/>
      <c r="BH1586" s="338"/>
      <c r="BI1586" s="338"/>
      <c r="BJ1586" s="338"/>
      <c r="BK1586" s="338"/>
      <c r="BL1586" s="338"/>
      <c r="BM1586" s="338"/>
      <c r="BN1586" s="338"/>
      <c r="BO1586" s="338"/>
      <c r="BP1586" s="338"/>
      <c r="BQ1586" s="338"/>
      <c r="BR1586" s="338"/>
      <c r="BS1586" s="338"/>
      <c r="BT1586" s="338"/>
      <c r="BU1586" s="338"/>
      <c r="BV1586" s="343"/>
      <c r="BW1586" s="343"/>
      <c r="BX1586" s="1217"/>
      <c r="BY1586" s="343"/>
      <c r="BZ1586" s="338"/>
      <c r="CA1586" s="338"/>
      <c r="CB1586" s="338"/>
      <c r="CC1586" s="338"/>
      <c r="CD1586" s="338"/>
      <c r="CE1586" s="338"/>
      <c r="CF1586" s="338"/>
    </row>
    <row r="1587" ht="15.75" customHeight="1">
      <c r="A1587" s="338"/>
      <c r="B1587" s="338"/>
      <c r="C1587" s="338"/>
      <c r="D1587" s="338"/>
      <c r="E1587" s="338"/>
      <c r="F1587" s="346"/>
      <c r="G1587" s="1215"/>
      <c r="H1587" s="1216"/>
      <c r="I1587" s="534"/>
      <c r="J1587" s="1193"/>
      <c r="K1587" s="398"/>
      <c r="L1587" s="338"/>
      <c r="M1587" s="338"/>
      <c r="N1587" s="338"/>
      <c r="O1587" s="338"/>
      <c r="P1587" s="338"/>
      <c r="Q1587" s="338"/>
      <c r="R1587" s="338"/>
      <c r="S1587" s="338"/>
      <c r="T1587" s="338"/>
      <c r="U1587" s="338"/>
      <c r="V1587" s="338"/>
      <c r="W1587" s="338"/>
      <c r="X1587" s="338"/>
      <c r="Y1587" s="338"/>
      <c r="Z1587" s="338"/>
      <c r="AA1587" s="338"/>
      <c r="AB1587" s="338"/>
      <c r="AC1587" s="338"/>
      <c r="AD1587" s="338"/>
      <c r="AE1587" s="338"/>
      <c r="AF1587" s="338"/>
      <c r="AG1587" s="338"/>
      <c r="AH1587" s="338"/>
      <c r="AI1587" s="338"/>
      <c r="AJ1587" s="338"/>
      <c r="AK1587" s="338"/>
      <c r="AL1587" s="338"/>
      <c r="AM1587" s="338"/>
      <c r="AN1587" s="338"/>
      <c r="AO1587" s="338"/>
      <c r="AP1587" s="338"/>
      <c r="AQ1587" s="338"/>
      <c r="AR1587" s="338"/>
      <c r="AS1587" s="338"/>
      <c r="AT1587" s="338"/>
      <c r="AU1587" s="338"/>
      <c r="AV1587" s="338"/>
      <c r="AW1587" s="338"/>
      <c r="AX1587" s="338"/>
      <c r="AY1587" s="338"/>
      <c r="AZ1587" s="338"/>
      <c r="BA1587" s="338"/>
      <c r="BB1587" s="338"/>
      <c r="BC1587" s="338"/>
      <c r="BD1587" s="338"/>
      <c r="BE1587" s="338"/>
      <c r="BF1587" s="338"/>
      <c r="BG1587" s="338"/>
      <c r="BH1587" s="338"/>
      <c r="BI1587" s="338"/>
      <c r="BJ1587" s="338"/>
      <c r="BK1587" s="338"/>
      <c r="BL1587" s="338"/>
      <c r="BM1587" s="338"/>
      <c r="BN1587" s="338"/>
      <c r="BO1587" s="338"/>
      <c r="BP1587" s="338"/>
      <c r="BQ1587" s="338"/>
      <c r="BR1587" s="338"/>
      <c r="BS1587" s="338"/>
      <c r="BT1587" s="338"/>
      <c r="BU1587" s="338"/>
      <c r="BV1587" s="343"/>
      <c r="BW1587" s="343"/>
      <c r="BX1587" s="1217"/>
      <c r="BY1587" s="343"/>
      <c r="BZ1587" s="338"/>
      <c r="CA1587" s="338"/>
      <c r="CB1587" s="338"/>
      <c r="CC1587" s="338"/>
      <c r="CD1587" s="338"/>
      <c r="CE1587" s="338"/>
      <c r="CF1587" s="338"/>
    </row>
    <row r="1588" ht="15.75" customHeight="1">
      <c r="A1588" s="338"/>
      <c r="B1588" s="338"/>
      <c r="C1588" s="338"/>
      <c r="D1588" s="338"/>
      <c r="E1588" s="338"/>
      <c r="F1588" s="346"/>
      <c r="G1588" s="1215"/>
      <c r="H1588" s="1216"/>
      <c r="I1588" s="534"/>
      <c r="J1588" s="1193"/>
      <c r="K1588" s="398"/>
      <c r="L1588" s="338"/>
      <c r="M1588" s="338"/>
      <c r="N1588" s="338"/>
      <c r="O1588" s="338"/>
      <c r="P1588" s="338"/>
      <c r="Q1588" s="338"/>
      <c r="R1588" s="338"/>
      <c r="S1588" s="338"/>
      <c r="T1588" s="338"/>
      <c r="U1588" s="338"/>
      <c r="V1588" s="338"/>
      <c r="W1588" s="338"/>
      <c r="X1588" s="338"/>
      <c r="Y1588" s="338"/>
      <c r="Z1588" s="338"/>
      <c r="AA1588" s="338"/>
      <c r="AB1588" s="338"/>
      <c r="AC1588" s="338"/>
      <c r="AD1588" s="338"/>
      <c r="AE1588" s="338"/>
      <c r="AF1588" s="338"/>
      <c r="AG1588" s="338"/>
      <c r="AH1588" s="338"/>
      <c r="AI1588" s="338"/>
      <c r="AJ1588" s="338"/>
      <c r="AK1588" s="338"/>
      <c r="AL1588" s="338"/>
      <c r="AM1588" s="338"/>
      <c r="AN1588" s="338"/>
      <c r="AO1588" s="338"/>
      <c r="AP1588" s="338"/>
      <c r="AQ1588" s="338"/>
      <c r="AR1588" s="338"/>
      <c r="AS1588" s="338"/>
      <c r="AT1588" s="338"/>
      <c r="AU1588" s="338"/>
      <c r="AV1588" s="338"/>
      <c r="AW1588" s="338"/>
      <c r="AX1588" s="338"/>
      <c r="AY1588" s="338"/>
      <c r="AZ1588" s="338"/>
      <c r="BA1588" s="338"/>
      <c r="BB1588" s="338"/>
      <c r="BC1588" s="338"/>
      <c r="BD1588" s="338"/>
      <c r="BE1588" s="338"/>
      <c r="BF1588" s="338"/>
      <c r="BG1588" s="338"/>
      <c r="BH1588" s="338"/>
      <c r="BI1588" s="338"/>
      <c r="BJ1588" s="338"/>
      <c r="BK1588" s="338"/>
      <c r="BL1588" s="338"/>
      <c r="BM1588" s="338"/>
      <c r="BN1588" s="338"/>
      <c r="BO1588" s="338"/>
      <c r="BP1588" s="338"/>
      <c r="BQ1588" s="338"/>
      <c r="BR1588" s="338"/>
      <c r="BS1588" s="338"/>
      <c r="BT1588" s="338"/>
      <c r="BU1588" s="338"/>
      <c r="BV1588" s="343"/>
      <c r="BW1588" s="343"/>
      <c r="BX1588" s="1217"/>
      <c r="BY1588" s="343"/>
      <c r="BZ1588" s="338"/>
      <c r="CA1588" s="338"/>
      <c r="CB1588" s="338"/>
      <c r="CC1588" s="338"/>
      <c r="CD1588" s="338"/>
      <c r="CE1588" s="338"/>
      <c r="CF1588" s="338"/>
    </row>
    <row r="1589" ht="15.75" customHeight="1">
      <c r="A1589" s="338"/>
      <c r="B1589" s="338"/>
      <c r="C1589" s="338"/>
      <c r="D1589" s="338"/>
      <c r="E1589" s="338"/>
      <c r="F1589" s="346"/>
      <c r="G1589" s="1215"/>
      <c r="H1589" s="1216"/>
      <c r="I1589" s="534"/>
      <c r="J1589" s="1193"/>
      <c r="K1589" s="398"/>
      <c r="L1589" s="338"/>
      <c r="M1589" s="338"/>
      <c r="N1589" s="338"/>
      <c r="O1589" s="338"/>
      <c r="P1589" s="338"/>
      <c r="Q1589" s="338"/>
      <c r="R1589" s="338"/>
      <c r="S1589" s="338"/>
      <c r="T1589" s="338"/>
      <c r="U1589" s="338"/>
      <c r="V1589" s="338"/>
      <c r="W1589" s="338"/>
      <c r="X1589" s="338"/>
      <c r="Y1589" s="338"/>
      <c r="Z1589" s="338"/>
      <c r="AA1589" s="338"/>
      <c r="AB1589" s="338"/>
      <c r="AC1589" s="338"/>
      <c r="AD1589" s="338"/>
      <c r="AE1589" s="338"/>
      <c r="AF1589" s="338"/>
      <c r="AG1589" s="338"/>
      <c r="AH1589" s="338"/>
      <c r="AI1589" s="338"/>
      <c r="AJ1589" s="338"/>
      <c r="AK1589" s="338"/>
      <c r="AL1589" s="338"/>
      <c r="AM1589" s="338"/>
      <c r="AN1589" s="338"/>
      <c r="AO1589" s="338"/>
      <c r="AP1589" s="338"/>
      <c r="AQ1589" s="338"/>
      <c r="AR1589" s="338"/>
      <c r="AS1589" s="338"/>
      <c r="AT1589" s="338"/>
      <c r="AU1589" s="338"/>
      <c r="AV1589" s="338"/>
      <c r="AW1589" s="338"/>
      <c r="AX1589" s="338"/>
      <c r="AY1589" s="338"/>
      <c r="AZ1589" s="338"/>
      <c r="BA1589" s="338"/>
      <c r="BB1589" s="338"/>
      <c r="BC1589" s="338"/>
      <c r="BD1589" s="338"/>
      <c r="BE1589" s="338"/>
      <c r="BF1589" s="338"/>
      <c r="BG1589" s="338"/>
      <c r="BH1589" s="338"/>
      <c r="BI1589" s="338"/>
      <c r="BJ1589" s="338"/>
      <c r="BK1589" s="338"/>
      <c r="BL1589" s="338"/>
      <c r="BM1589" s="338"/>
      <c r="BN1589" s="338"/>
      <c r="BO1589" s="338"/>
      <c r="BP1589" s="338"/>
      <c r="BQ1589" s="338"/>
      <c r="BR1589" s="338"/>
      <c r="BS1589" s="338"/>
      <c r="BT1589" s="338"/>
      <c r="BU1589" s="338"/>
      <c r="BV1589" s="343"/>
      <c r="BW1589" s="343"/>
      <c r="BX1589" s="1217"/>
      <c r="BY1589" s="343"/>
      <c r="BZ1589" s="338"/>
      <c r="CA1589" s="338"/>
      <c r="CB1589" s="338"/>
      <c r="CC1589" s="338"/>
      <c r="CD1589" s="338"/>
      <c r="CE1589" s="338"/>
      <c r="CF1589" s="338"/>
    </row>
    <row r="1590" ht="15.75" customHeight="1">
      <c r="A1590" s="338"/>
      <c r="B1590" s="338"/>
      <c r="C1590" s="338"/>
      <c r="D1590" s="338"/>
      <c r="E1590" s="338"/>
      <c r="F1590" s="346"/>
      <c r="G1590" s="1215"/>
      <c r="H1590" s="1216"/>
      <c r="I1590" s="534"/>
      <c r="J1590" s="1193"/>
      <c r="K1590" s="398"/>
      <c r="L1590" s="338"/>
      <c r="M1590" s="338"/>
      <c r="N1590" s="338"/>
      <c r="O1590" s="338"/>
      <c r="P1590" s="338"/>
      <c r="Q1590" s="338"/>
      <c r="R1590" s="338"/>
      <c r="S1590" s="338"/>
      <c r="T1590" s="338"/>
      <c r="U1590" s="338"/>
      <c r="V1590" s="338"/>
      <c r="W1590" s="338"/>
      <c r="X1590" s="338"/>
      <c r="Y1590" s="338"/>
      <c r="Z1590" s="338"/>
      <c r="AA1590" s="338"/>
      <c r="AB1590" s="338"/>
      <c r="AC1590" s="338"/>
      <c r="AD1590" s="338"/>
      <c r="AE1590" s="338"/>
      <c r="AF1590" s="338"/>
      <c r="AG1590" s="338"/>
      <c r="AH1590" s="338"/>
      <c r="AI1590" s="338"/>
      <c r="AJ1590" s="338"/>
      <c r="AK1590" s="338"/>
      <c r="AL1590" s="338"/>
      <c r="AM1590" s="338"/>
      <c r="AN1590" s="338"/>
      <c r="AO1590" s="338"/>
      <c r="AP1590" s="338"/>
      <c r="AQ1590" s="338"/>
      <c r="AR1590" s="338"/>
      <c r="AS1590" s="338"/>
      <c r="AT1590" s="338"/>
      <c r="AU1590" s="338"/>
      <c r="AV1590" s="338"/>
      <c r="AW1590" s="338"/>
      <c r="AX1590" s="338"/>
      <c r="AY1590" s="338"/>
      <c r="AZ1590" s="338"/>
      <c r="BA1590" s="338"/>
      <c r="BB1590" s="338"/>
      <c r="BC1590" s="338"/>
      <c r="BD1590" s="338"/>
      <c r="BE1590" s="338"/>
      <c r="BF1590" s="338"/>
      <c r="BG1590" s="338"/>
      <c r="BH1590" s="338"/>
      <c r="BI1590" s="338"/>
      <c r="BJ1590" s="338"/>
      <c r="BK1590" s="338"/>
      <c r="BL1590" s="338"/>
      <c r="BM1590" s="338"/>
      <c r="BN1590" s="338"/>
      <c r="BO1590" s="338"/>
      <c r="BP1590" s="338"/>
      <c r="BQ1590" s="338"/>
      <c r="BR1590" s="338"/>
      <c r="BS1590" s="338"/>
      <c r="BT1590" s="338"/>
      <c r="BU1590" s="338"/>
      <c r="BV1590" s="343"/>
      <c r="BW1590" s="343"/>
      <c r="BX1590" s="1217"/>
      <c r="BY1590" s="343"/>
      <c r="BZ1590" s="338"/>
      <c r="CA1590" s="338"/>
      <c r="CB1590" s="338"/>
      <c r="CC1590" s="338"/>
      <c r="CD1590" s="338"/>
      <c r="CE1590" s="338"/>
      <c r="CF1590" s="338"/>
    </row>
    <row r="1591" ht="15.75" customHeight="1">
      <c r="A1591" s="338"/>
      <c r="B1591" s="338"/>
      <c r="C1591" s="338"/>
      <c r="D1591" s="338"/>
      <c r="E1591" s="338"/>
      <c r="F1591" s="346"/>
      <c r="G1591" s="1215"/>
      <c r="H1591" s="1216"/>
      <c r="I1591" s="534"/>
      <c r="J1591" s="1193"/>
      <c r="K1591" s="398"/>
      <c r="L1591" s="338"/>
      <c r="M1591" s="338"/>
      <c r="N1591" s="338"/>
      <c r="O1591" s="338"/>
      <c r="P1591" s="338"/>
      <c r="Q1591" s="338"/>
      <c r="R1591" s="338"/>
      <c r="S1591" s="338"/>
      <c r="T1591" s="338"/>
      <c r="U1591" s="338"/>
      <c r="V1591" s="338"/>
      <c r="W1591" s="338"/>
      <c r="X1591" s="338"/>
      <c r="Y1591" s="338"/>
      <c r="Z1591" s="338"/>
      <c r="AA1591" s="338"/>
      <c r="AB1591" s="338"/>
      <c r="AC1591" s="338"/>
      <c r="AD1591" s="338"/>
      <c r="AE1591" s="338"/>
      <c r="AF1591" s="338"/>
      <c r="AG1591" s="338"/>
      <c r="AH1591" s="338"/>
      <c r="AI1591" s="338"/>
      <c r="AJ1591" s="338"/>
      <c r="AK1591" s="338"/>
      <c r="AL1591" s="338"/>
      <c r="AM1591" s="338"/>
      <c r="AN1591" s="338"/>
      <c r="AO1591" s="338"/>
      <c r="AP1591" s="338"/>
      <c r="AQ1591" s="338"/>
      <c r="AR1591" s="338"/>
      <c r="AS1591" s="338"/>
      <c r="AT1591" s="338"/>
      <c r="AU1591" s="338"/>
      <c r="AV1591" s="338"/>
      <c r="AW1591" s="338"/>
      <c r="AX1591" s="338"/>
      <c r="AY1591" s="338"/>
      <c r="AZ1591" s="338"/>
      <c r="BA1591" s="338"/>
      <c r="BB1591" s="338"/>
      <c r="BC1591" s="338"/>
      <c r="BD1591" s="338"/>
      <c r="BE1591" s="338"/>
      <c r="BF1591" s="338"/>
      <c r="BG1591" s="338"/>
      <c r="BH1591" s="338"/>
      <c r="BI1591" s="338"/>
      <c r="BJ1591" s="338"/>
      <c r="BK1591" s="338"/>
      <c r="BL1591" s="338"/>
      <c r="BM1591" s="338"/>
      <c r="BN1591" s="338"/>
      <c r="BO1591" s="338"/>
      <c r="BP1591" s="338"/>
      <c r="BQ1591" s="338"/>
      <c r="BR1591" s="338"/>
      <c r="BS1591" s="338"/>
      <c r="BT1591" s="338"/>
      <c r="BU1591" s="338"/>
      <c r="BV1591" s="343"/>
      <c r="BW1591" s="343"/>
      <c r="BX1591" s="1217"/>
      <c r="BY1591" s="343"/>
      <c r="BZ1591" s="338"/>
      <c r="CA1591" s="338"/>
      <c r="CB1591" s="338"/>
      <c r="CC1591" s="338"/>
      <c r="CD1591" s="338"/>
      <c r="CE1591" s="338"/>
      <c r="CF1591" s="338"/>
    </row>
    <row r="1592" ht="15.75" customHeight="1">
      <c r="A1592" s="338"/>
      <c r="B1592" s="338"/>
      <c r="C1592" s="338"/>
      <c r="D1592" s="338"/>
      <c r="E1592" s="338"/>
      <c r="F1592" s="346"/>
      <c r="G1592" s="1215"/>
      <c r="H1592" s="1216"/>
      <c r="I1592" s="534"/>
      <c r="J1592" s="1193"/>
      <c r="K1592" s="398"/>
      <c r="L1592" s="338"/>
      <c r="M1592" s="338"/>
      <c r="N1592" s="338"/>
      <c r="O1592" s="338"/>
      <c r="P1592" s="338"/>
      <c r="Q1592" s="338"/>
      <c r="R1592" s="338"/>
      <c r="S1592" s="338"/>
      <c r="T1592" s="338"/>
      <c r="U1592" s="338"/>
      <c r="V1592" s="338"/>
      <c r="W1592" s="338"/>
      <c r="X1592" s="338"/>
      <c r="Y1592" s="338"/>
      <c r="Z1592" s="338"/>
      <c r="AA1592" s="338"/>
      <c r="AB1592" s="338"/>
      <c r="AC1592" s="338"/>
      <c r="AD1592" s="338"/>
      <c r="AE1592" s="338"/>
      <c r="AF1592" s="338"/>
      <c r="AG1592" s="338"/>
      <c r="AH1592" s="338"/>
      <c r="AI1592" s="338"/>
      <c r="AJ1592" s="338"/>
      <c r="AK1592" s="338"/>
      <c r="AL1592" s="338"/>
      <c r="AM1592" s="338"/>
      <c r="AN1592" s="338"/>
      <c r="AO1592" s="338"/>
      <c r="AP1592" s="338"/>
      <c r="AQ1592" s="338"/>
      <c r="AR1592" s="338"/>
      <c r="AS1592" s="338"/>
      <c r="AT1592" s="338"/>
      <c r="AU1592" s="338"/>
      <c r="AV1592" s="338"/>
      <c r="AW1592" s="338"/>
      <c r="AX1592" s="338"/>
      <c r="AY1592" s="338"/>
      <c r="AZ1592" s="338"/>
      <c r="BA1592" s="338"/>
      <c r="BB1592" s="338"/>
      <c r="BC1592" s="338"/>
      <c r="BD1592" s="338"/>
      <c r="BE1592" s="338"/>
      <c r="BF1592" s="338"/>
      <c r="BG1592" s="338"/>
      <c r="BH1592" s="338"/>
      <c r="BI1592" s="338"/>
      <c r="BJ1592" s="338"/>
      <c r="BK1592" s="338"/>
      <c r="BL1592" s="338"/>
      <c r="BM1592" s="338"/>
      <c r="BN1592" s="338"/>
      <c r="BO1592" s="338"/>
      <c r="BP1592" s="338"/>
      <c r="BQ1592" s="338"/>
      <c r="BR1592" s="338"/>
      <c r="BS1592" s="338"/>
      <c r="BT1592" s="338"/>
      <c r="BU1592" s="338"/>
      <c r="BV1592" s="343"/>
      <c r="BW1592" s="343"/>
      <c r="BX1592" s="1217"/>
      <c r="BY1592" s="343"/>
      <c r="BZ1592" s="338"/>
      <c r="CA1592" s="338"/>
      <c r="CB1592" s="338"/>
      <c r="CC1592" s="338"/>
      <c r="CD1592" s="338"/>
      <c r="CE1592" s="338"/>
      <c r="CF1592" s="338"/>
    </row>
    <row r="1593" ht="15.75" customHeight="1">
      <c r="A1593" s="338"/>
      <c r="B1593" s="338"/>
      <c r="C1593" s="338"/>
      <c r="D1593" s="338"/>
      <c r="E1593" s="338"/>
      <c r="F1593" s="346"/>
      <c r="G1593" s="1215"/>
      <c r="H1593" s="1216"/>
      <c r="I1593" s="534"/>
      <c r="J1593" s="1193"/>
      <c r="K1593" s="398"/>
      <c r="L1593" s="338"/>
      <c r="M1593" s="338"/>
      <c r="N1593" s="338"/>
      <c r="O1593" s="338"/>
      <c r="P1593" s="338"/>
      <c r="Q1593" s="338"/>
      <c r="R1593" s="338"/>
      <c r="S1593" s="338"/>
      <c r="T1593" s="338"/>
      <c r="U1593" s="338"/>
      <c r="V1593" s="338"/>
      <c r="W1593" s="338"/>
      <c r="X1593" s="338"/>
      <c r="Y1593" s="338"/>
      <c r="Z1593" s="338"/>
      <c r="AA1593" s="338"/>
      <c r="AB1593" s="338"/>
      <c r="AC1593" s="338"/>
      <c r="AD1593" s="338"/>
      <c r="AE1593" s="338"/>
      <c r="AF1593" s="338"/>
      <c r="AG1593" s="338"/>
      <c r="AH1593" s="338"/>
      <c r="AI1593" s="338"/>
      <c r="AJ1593" s="338"/>
      <c r="AK1593" s="338"/>
      <c r="AL1593" s="338"/>
      <c r="AM1593" s="338"/>
      <c r="AN1593" s="338"/>
      <c r="AO1593" s="338"/>
      <c r="AP1593" s="338"/>
      <c r="AQ1593" s="338"/>
      <c r="AR1593" s="338"/>
      <c r="AS1593" s="338"/>
      <c r="AT1593" s="338"/>
      <c r="AU1593" s="338"/>
      <c r="AV1593" s="338"/>
      <c r="AW1593" s="338"/>
      <c r="AX1593" s="338"/>
      <c r="AY1593" s="338"/>
      <c r="AZ1593" s="338"/>
      <c r="BA1593" s="338"/>
      <c r="BB1593" s="338"/>
      <c r="BC1593" s="338"/>
      <c r="BD1593" s="338"/>
      <c r="BE1593" s="338"/>
      <c r="BF1593" s="338"/>
      <c r="BG1593" s="338"/>
      <c r="BH1593" s="338"/>
      <c r="BI1593" s="338"/>
      <c r="BJ1593" s="338"/>
      <c r="BK1593" s="338"/>
      <c r="BL1593" s="338"/>
      <c r="BM1593" s="338"/>
      <c r="BN1593" s="338"/>
      <c r="BO1593" s="338"/>
      <c r="BP1593" s="338"/>
      <c r="BQ1593" s="338"/>
      <c r="BR1593" s="338"/>
      <c r="BS1593" s="338"/>
      <c r="BT1593" s="338"/>
      <c r="BU1593" s="338"/>
      <c r="BV1593" s="343"/>
      <c r="BW1593" s="343"/>
      <c r="BX1593" s="1217"/>
      <c r="BY1593" s="343"/>
      <c r="BZ1593" s="338"/>
      <c r="CA1593" s="338"/>
      <c r="CB1593" s="338"/>
      <c r="CC1593" s="338"/>
      <c r="CD1593" s="338"/>
      <c r="CE1593" s="338"/>
      <c r="CF1593" s="338"/>
    </row>
    <row r="1594" ht="15.75" customHeight="1">
      <c r="A1594" s="338"/>
      <c r="B1594" s="338"/>
      <c r="C1594" s="338"/>
      <c r="D1594" s="338"/>
      <c r="E1594" s="338"/>
      <c r="F1594" s="346"/>
      <c r="G1594" s="1215"/>
      <c r="H1594" s="1216"/>
      <c r="I1594" s="534"/>
      <c r="J1594" s="1193"/>
      <c r="K1594" s="398"/>
      <c r="L1594" s="338"/>
      <c r="M1594" s="338"/>
      <c r="N1594" s="338"/>
      <c r="O1594" s="338"/>
      <c r="P1594" s="338"/>
      <c r="Q1594" s="338"/>
      <c r="R1594" s="338"/>
      <c r="S1594" s="338"/>
      <c r="T1594" s="338"/>
      <c r="U1594" s="338"/>
      <c r="V1594" s="338"/>
      <c r="W1594" s="338"/>
      <c r="X1594" s="338"/>
      <c r="Y1594" s="338"/>
      <c r="Z1594" s="338"/>
      <c r="AA1594" s="338"/>
      <c r="AB1594" s="338"/>
      <c r="AC1594" s="338"/>
      <c r="AD1594" s="338"/>
      <c r="AE1594" s="338"/>
      <c r="AF1594" s="338"/>
      <c r="AG1594" s="338"/>
      <c r="AH1594" s="338"/>
      <c r="AI1594" s="338"/>
      <c r="AJ1594" s="338"/>
      <c r="AK1594" s="338"/>
      <c r="AL1594" s="338"/>
      <c r="AM1594" s="338"/>
      <c r="AN1594" s="338"/>
      <c r="AO1594" s="338"/>
      <c r="AP1594" s="338"/>
      <c r="AQ1594" s="338"/>
      <c r="AR1594" s="338"/>
      <c r="AS1594" s="338"/>
      <c r="AT1594" s="338"/>
      <c r="AU1594" s="338"/>
      <c r="AV1594" s="338"/>
      <c r="AW1594" s="338"/>
      <c r="AX1594" s="338"/>
      <c r="AY1594" s="338"/>
      <c r="AZ1594" s="338"/>
      <c r="BA1594" s="338"/>
      <c r="BB1594" s="338"/>
      <c r="BC1594" s="338"/>
      <c r="BD1594" s="338"/>
      <c r="BE1594" s="338"/>
      <c r="BF1594" s="338"/>
      <c r="BG1594" s="338"/>
      <c r="BH1594" s="338"/>
      <c r="BI1594" s="338"/>
      <c r="BJ1594" s="338"/>
      <c r="BK1594" s="338"/>
      <c r="BL1594" s="338"/>
      <c r="BM1594" s="338"/>
      <c r="BN1594" s="338"/>
      <c r="BO1594" s="338"/>
      <c r="BP1594" s="338"/>
      <c r="BQ1594" s="338"/>
      <c r="BR1594" s="338"/>
      <c r="BS1594" s="338"/>
      <c r="BT1594" s="338"/>
      <c r="BU1594" s="338"/>
      <c r="BV1594" s="343"/>
      <c r="BW1594" s="343"/>
      <c r="BX1594" s="1217"/>
      <c r="BY1594" s="343"/>
      <c r="BZ1594" s="338"/>
      <c r="CA1594" s="338"/>
      <c r="CB1594" s="338"/>
      <c r="CC1594" s="338"/>
      <c r="CD1594" s="338"/>
      <c r="CE1594" s="338"/>
      <c r="CF1594" s="338"/>
    </row>
    <row r="1595" ht="15.75" customHeight="1">
      <c r="A1595" s="338"/>
      <c r="B1595" s="338"/>
      <c r="C1595" s="338"/>
      <c r="D1595" s="338"/>
      <c r="E1595" s="338"/>
      <c r="F1595" s="346"/>
      <c r="G1595" s="1215"/>
      <c r="H1595" s="1216"/>
      <c r="I1595" s="534"/>
      <c r="J1595" s="1193"/>
      <c r="K1595" s="398"/>
      <c r="L1595" s="338"/>
      <c r="M1595" s="338"/>
      <c r="N1595" s="338"/>
      <c r="O1595" s="338"/>
      <c r="P1595" s="338"/>
      <c r="Q1595" s="338"/>
      <c r="R1595" s="338"/>
      <c r="S1595" s="338"/>
      <c r="T1595" s="338"/>
      <c r="U1595" s="338"/>
      <c r="V1595" s="338"/>
      <c r="W1595" s="338"/>
      <c r="X1595" s="338"/>
      <c r="Y1595" s="338"/>
      <c r="Z1595" s="338"/>
      <c r="AA1595" s="338"/>
      <c r="AB1595" s="338"/>
      <c r="AC1595" s="338"/>
      <c r="AD1595" s="338"/>
      <c r="AE1595" s="338"/>
      <c r="AF1595" s="338"/>
      <c r="AG1595" s="338"/>
      <c r="AH1595" s="338"/>
      <c r="AI1595" s="338"/>
      <c r="AJ1595" s="338"/>
      <c r="AK1595" s="338"/>
      <c r="AL1595" s="338"/>
      <c r="AM1595" s="338"/>
      <c r="AN1595" s="338"/>
      <c r="AO1595" s="338"/>
      <c r="AP1595" s="338"/>
      <c r="AQ1595" s="338"/>
      <c r="AR1595" s="338"/>
      <c r="AS1595" s="338"/>
      <c r="AT1595" s="338"/>
      <c r="AU1595" s="338"/>
      <c r="AV1595" s="338"/>
      <c r="AW1595" s="338"/>
      <c r="AX1595" s="338"/>
      <c r="AY1595" s="338"/>
      <c r="AZ1595" s="338"/>
      <c r="BA1595" s="338"/>
      <c r="BB1595" s="338"/>
      <c r="BC1595" s="338"/>
      <c r="BD1595" s="338"/>
      <c r="BE1595" s="338"/>
      <c r="BF1595" s="338"/>
      <c r="BG1595" s="338"/>
      <c r="BH1595" s="338"/>
      <c r="BI1595" s="338"/>
      <c r="BJ1595" s="338"/>
      <c r="BK1595" s="338"/>
      <c r="BL1595" s="338"/>
      <c r="BM1595" s="338"/>
      <c r="BN1595" s="338"/>
      <c r="BO1595" s="338"/>
      <c r="BP1595" s="338"/>
      <c r="BQ1595" s="338"/>
      <c r="BR1595" s="338"/>
      <c r="BS1595" s="338"/>
      <c r="BT1595" s="338"/>
      <c r="BU1595" s="338"/>
      <c r="BV1595" s="343"/>
      <c r="BW1595" s="343"/>
      <c r="BX1595" s="1217"/>
      <c r="BY1595" s="343"/>
      <c r="BZ1595" s="338"/>
      <c r="CA1595" s="338"/>
      <c r="CB1595" s="338"/>
      <c r="CC1595" s="338"/>
      <c r="CD1595" s="338"/>
      <c r="CE1595" s="338"/>
      <c r="CF1595" s="338"/>
    </row>
    <row r="1596" ht="15.75" customHeight="1">
      <c r="A1596" s="338"/>
      <c r="B1596" s="338"/>
      <c r="C1596" s="338"/>
      <c r="D1596" s="338"/>
      <c r="E1596" s="338"/>
      <c r="F1596" s="346"/>
      <c r="G1596" s="1215"/>
      <c r="H1596" s="1216"/>
      <c r="I1596" s="534"/>
      <c r="J1596" s="1193"/>
      <c r="K1596" s="398"/>
      <c r="L1596" s="338"/>
      <c r="M1596" s="338"/>
      <c r="N1596" s="338"/>
      <c r="O1596" s="338"/>
      <c r="P1596" s="338"/>
      <c r="Q1596" s="338"/>
      <c r="R1596" s="338"/>
      <c r="S1596" s="338"/>
      <c r="T1596" s="338"/>
      <c r="U1596" s="338"/>
      <c r="V1596" s="338"/>
      <c r="W1596" s="338"/>
      <c r="X1596" s="338"/>
      <c r="Y1596" s="338"/>
      <c r="Z1596" s="338"/>
      <c r="AA1596" s="338"/>
      <c r="AB1596" s="338"/>
      <c r="AC1596" s="338"/>
      <c r="AD1596" s="338"/>
      <c r="AE1596" s="338"/>
      <c r="AF1596" s="338"/>
      <c r="AG1596" s="338"/>
      <c r="AH1596" s="338"/>
      <c r="AI1596" s="338"/>
      <c r="AJ1596" s="338"/>
      <c r="AK1596" s="338"/>
      <c r="AL1596" s="338"/>
      <c r="AM1596" s="338"/>
      <c r="AN1596" s="338"/>
      <c r="AO1596" s="338"/>
      <c r="AP1596" s="338"/>
      <c r="AQ1596" s="338"/>
      <c r="AR1596" s="338"/>
      <c r="AS1596" s="338"/>
      <c r="AT1596" s="338"/>
      <c r="AU1596" s="338"/>
      <c r="AV1596" s="338"/>
      <c r="AW1596" s="338"/>
      <c r="AX1596" s="338"/>
      <c r="AY1596" s="338"/>
      <c r="AZ1596" s="338"/>
      <c r="BA1596" s="338"/>
      <c r="BB1596" s="338"/>
      <c r="BC1596" s="338"/>
      <c r="BD1596" s="338"/>
      <c r="BE1596" s="338"/>
      <c r="BF1596" s="338"/>
      <c r="BG1596" s="338"/>
      <c r="BH1596" s="338"/>
      <c r="BI1596" s="338"/>
      <c r="BJ1596" s="338"/>
      <c r="BK1596" s="338"/>
      <c r="BL1596" s="338"/>
      <c r="BM1596" s="338"/>
      <c r="BN1596" s="338"/>
      <c r="BO1596" s="338"/>
      <c r="BP1596" s="338"/>
      <c r="BQ1596" s="338"/>
      <c r="BR1596" s="338"/>
      <c r="BS1596" s="338"/>
      <c r="BT1596" s="338"/>
      <c r="BU1596" s="338"/>
      <c r="BV1596" s="343"/>
      <c r="BW1596" s="343"/>
      <c r="BX1596" s="1217"/>
      <c r="BY1596" s="343"/>
      <c r="BZ1596" s="338"/>
      <c r="CA1596" s="338"/>
      <c r="CB1596" s="338"/>
      <c r="CC1596" s="338"/>
      <c r="CD1596" s="338"/>
      <c r="CE1596" s="338"/>
      <c r="CF1596" s="338"/>
    </row>
    <row r="1597" ht="15.75" customHeight="1">
      <c r="A1597" s="338"/>
      <c r="B1597" s="338"/>
      <c r="C1597" s="338"/>
      <c r="D1597" s="338"/>
      <c r="E1597" s="338"/>
      <c r="F1597" s="346"/>
      <c r="G1597" s="1215"/>
      <c r="H1597" s="1216"/>
      <c r="I1597" s="534"/>
      <c r="J1597" s="1193"/>
      <c r="K1597" s="398"/>
      <c r="L1597" s="338"/>
      <c r="M1597" s="338"/>
      <c r="N1597" s="338"/>
      <c r="O1597" s="338"/>
      <c r="P1597" s="338"/>
      <c r="Q1597" s="338"/>
      <c r="R1597" s="338"/>
      <c r="S1597" s="338"/>
      <c r="T1597" s="338"/>
      <c r="U1597" s="338"/>
      <c r="V1597" s="338"/>
      <c r="W1597" s="338"/>
      <c r="X1597" s="338"/>
      <c r="Y1597" s="338"/>
      <c r="Z1597" s="338"/>
      <c r="AA1597" s="338"/>
      <c r="AB1597" s="338"/>
      <c r="AC1597" s="338"/>
      <c r="AD1597" s="338"/>
      <c r="AE1597" s="338"/>
      <c r="AF1597" s="338"/>
      <c r="AG1597" s="338"/>
      <c r="AH1597" s="338"/>
      <c r="AI1597" s="338"/>
      <c r="AJ1597" s="338"/>
      <c r="AK1597" s="338"/>
      <c r="AL1597" s="338"/>
      <c r="AM1597" s="338"/>
      <c r="AN1597" s="338"/>
      <c r="AO1597" s="338"/>
      <c r="AP1597" s="338"/>
      <c r="AQ1597" s="338"/>
      <c r="AR1597" s="338"/>
      <c r="AS1597" s="338"/>
      <c r="AT1597" s="338"/>
      <c r="AU1597" s="338"/>
      <c r="AV1597" s="338"/>
      <c r="AW1597" s="338"/>
      <c r="AX1597" s="338"/>
      <c r="AY1597" s="338"/>
      <c r="AZ1597" s="338"/>
      <c r="BA1597" s="338"/>
      <c r="BB1597" s="338"/>
      <c r="BC1597" s="338"/>
      <c r="BD1597" s="338"/>
      <c r="BE1597" s="338"/>
      <c r="BF1597" s="338"/>
      <c r="BG1597" s="338"/>
      <c r="BH1597" s="338"/>
      <c r="BI1597" s="338"/>
      <c r="BJ1597" s="338"/>
      <c r="BK1597" s="338"/>
      <c r="BL1597" s="338"/>
      <c r="BM1597" s="338"/>
      <c r="BN1597" s="338"/>
      <c r="BO1597" s="338"/>
      <c r="BP1597" s="338"/>
      <c r="BQ1597" s="338"/>
      <c r="BR1597" s="338"/>
      <c r="BS1597" s="338"/>
      <c r="BT1597" s="338"/>
      <c r="BU1597" s="338"/>
      <c r="BV1597" s="343"/>
      <c r="BW1597" s="343"/>
      <c r="BX1597" s="1217"/>
      <c r="BY1597" s="343"/>
      <c r="BZ1597" s="338"/>
      <c r="CA1597" s="338"/>
      <c r="CB1597" s="338"/>
      <c r="CC1597" s="338"/>
      <c r="CD1597" s="338"/>
      <c r="CE1597" s="338"/>
      <c r="CF1597" s="338"/>
    </row>
    <row r="1598" ht="15.75" customHeight="1">
      <c r="A1598" s="338"/>
      <c r="B1598" s="338"/>
      <c r="C1598" s="338"/>
      <c r="D1598" s="338"/>
      <c r="E1598" s="338"/>
      <c r="F1598" s="346"/>
      <c r="G1598" s="1215"/>
      <c r="H1598" s="1216"/>
      <c r="I1598" s="534"/>
      <c r="J1598" s="1193"/>
      <c r="K1598" s="398"/>
      <c r="L1598" s="338"/>
      <c r="M1598" s="338"/>
      <c r="N1598" s="338"/>
      <c r="O1598" s="338"/>
      <c r="P1598" s="338"/>
      <c r="Q1598" s="338"/>
      <c r="R1598" s="338"/>
      <c r="S1598" s="338"/>
      <c r="T1598" s="338"/>
      <c r="U1598" s="338"/>
      <c r="V1598" s="338"/>
      <c r="W1598" s="338"/>
      <c r="X1598" s="338"/>
      <c r="Y1598" s="338"/>
      <c r="Z1598" s="338"/>
      <c r="AA1598" s="338"/>
      <c r="AB1598" s="338"/>
      <c r="AC1598" s="338"/>
      <c r="AD1598" s="338"/>
      <c r="AE1598" s="338"/>
      <c r="AF1598" s="338"/>
      <c r="AG1598" s="338"/>
      <c r="AH1598" s="338"/>
      <c r="AI1598" s="338"/>
      <c r="AJ1598" s="338"/>
      <c r="AK1598" s="338"/>
      <c r="AL1598" s="338"/>
      <c r="AM1598" s="338"/>
      <c r="AN1598" s="338"/>
      <c r="AO1598" s="338"/>
      <c r="AP1598" s="338"/>
      <c r="AQ1598" s="338"/>
      <c r="AR1598" s="338"/>
      <c r="AS1598" s="338"/>
      <c r="AT1598" s="338"/>
      <c r="AU1598" s="338"/>
      <c r="AV1598" s="338"/>
      <c r="AW1598" s="338"/>
      <c r="AX1598" s="338"/>
      <c r="AY1598" s="338"/>
      <c r="AZ1598" s="338"/>
      <c r="BA1598" s="338"/>
      <c r="BB1598" s="338"/>
      <c r="BC1598" s="338"/>
      <c r="BD1598" s="338"/>
      <c r="BE1598" s="338"/>
      <c r="BF1598" s="338"/>
      <c r="BG1598" s="338"/>
      <c r="BH1598" s="338"/>
      <c r="BI1598" s="338"/>
      <c r="BJ1598" s="338"/>
      <c r="BK1598" s="338"/>
      <c r="BL1598" s="338"/>
      <c r="BM1598" s="338"/>
      <c r="BN1598" s="338"/>
      <c r="BO1598" s="338"/>
      <c r="BP1598" s="338"/>
      <c r="BQ1598" s="338"/>
      <c r="BR1598" s="338"/>
      <c r="BS1598" s="338"/>
      <c r="BT1598" s="338"/>
      <c r="BU1598" s="338"/>
      <c r="BV1598" s="343"/>
      <c r="BW1598" s="343"/>
      <c r="BX1598" s="1217"/>
      <c r="BY1598" s="343"/>
      <c r="BZ1598" s="338"/>
      <c r="CA1598" s="338"/>
      <c r="CB1598" s="338"/>
      <c r="CC1598" s="338"/>
      <c r="CD1598" s="338"/>
      <c r="CE1598" s="338"/>
      <c r="CF1598" s="338"/>
    </row>
    <row r="1599" ht="15.75" customHeight="1">
      <c r="A1599" s="338"/>
      <c r="B1599" s="338"/>
      <c r="C1599" s="338"/>
      <c r="D1599" s="338"/>
      <c r="E1599" s="338"/>
      <c r="F1599" s="346"/>
      <c r="G1599" s="1215"/>
      <c r="H1599" s="1216"/>
      <c r="I1599" s="534"/>
      <c r="J1599" s="1193"/>
      <c r="K1599" s="398"/>
      <c r="L1599" s="338"/>
      <c r="M1599" s="338"/>
      <c r="N1599" s="338"/>
      <c r="O1599" s="338"/>
      <c r="P1599" s="338"/>
      <c r="Q1599" s="338"/>
      <c r="R1599" s="338"/>
      <c r="S1599" s="338"/>
      <c r="T1599" s="338"/>
      <c r="U1599" s="338"/>
      <c r="V1599" s="338"/>
      <c r="W1599" s="338"/>
      <c r="X1599" s="338"/>
      <c r="Y1599" s="338"/>
      <c r="Z1599" s="338"/>
      <c r="AA1599" s="338"/>
      <c r="AB1599" s="338"/>
      <c r="AC1599" s="338"/>
      <c r="AD1599" s="338"/>
      <c r="AE1599" s="338"/>
      <c r="AF1599" s="338"/>
      <c r="AG1599" s="338"/>
      <c r="AH1599" s="338"/>
      <c r="AI1599" s="338"/>
      <c r="AJ1599" s="338"/>
      <c r="AK1599" s="338"/>
      <c r="AL1599" s="338"/>
      <c r="AM1599" s="338"/>
      <c r="AN1599" s="338"/>
      <c r="AO1599" s="338"/>
      <c r="AP1599" s="338"/>
      <c r="AQ1599" s="338"/>
      <c r="AR1599" s="338"/>
      <c r="AS1599" s="338"/>
      <c r="AT1599" s="338"/>
      <c r="AU1599" s="338"/>
      <c r="AV1599" s="338"/>
      <c r="AW1599" s="338"/>
      <c r="AX1599" s="338"/>
      <c r="AY1599" s="338"/>
      <c r="AZ1599" s="338"/>
      <c r="BA1599" s="338"/>
      <c r="BB1599" s="338"/>
      <c r="BC1599" s="338"/>
      <c r="BD1599" s="338"/>
      <c r="BE1599" s="338"/>
      <c r="BF1599" s="338"/>
      <c r="BG1599" s="338"/>
      <c r="BH1599" s="338"/>
      <c r="BI1599" s="338"/>
      <c r="BJ1599" s="338"/>
      <c r="BK1599" s="338"/>
      <c r="BL1599" s="338"/>
      <c r="BM1599" s="338"/>
      <c r="BN1599" s="338"/>
      <c r="BO1599" s="338"/>
      <c r="BP1599" s="338"/>
      <c r="BQ1599" s="338"/>
      <c r="BR1599" s="338"/>
      <c r="BS1599" s="338"/>
      <c r="BT1599" s="338"/>
      <c r="BU1599" s="338"/>
      <c r="BV1599" s="343"/>
      <c r="BW1599" s="343"/>
      <c r="BX1599" s="1217"/>
      <c r="BY1599" s="343"/>
      <c r="BZ1599" s="338"/>
      <c r="CA1599" s="338"/>
      <c r="CB1599" s="338"/>
      <c r="CC1599" s="338"/>
      <c r="CD1599" s="338"/>
      <c r="CE1599" s="338"/>
      <c r="CF1599" s="338"/>
    </row>
    <row r="1600" ht="15.75" customHeight="1">
      <c r="A1600" s="338"/>
      <c r="B1600" s="338"/>
      <c r="C1600" s="338"/>
      <c r="D1600" s="338"/>
      <c r="E1600" s="338"/>
      <c r="F1600" s="346"/>
      <c r="G1600" s="1215"/>
      <c r="H1600" s="1216"/>
      <c r="I1600" s="534"/>
      <c r="J1600" s="1193"/>
      <c r="K1600" s="398"/>
      <c r="L1600" s="338"/>
      <c r="M1600" s="338"/>
      <c r="N1600" s="338"/>
      <c r="O1600" s="338"/>
      <c r="P1600" s="338"/>
      <c r="Q1600" s="338"/>
      <c r="R1600" s="338"/>
      <c r="S1600" s="338"/>
      <c r="T1600" s="338"/>
      <c r="U1600" s="338"/>
      <c r="V1600" s="338"/>
      <c r="W1600" s="338"/>
      <c r="X1600" s="338"/>
      <c r="Y1600" s="338"/>
      <c r="Z1600" s="338"/>
      <c r="AA1600" s="338"/>
      <c r="AB1600" s="338"/>
      <c r="AC1600" s="338"/>
      <c r="AD1600" s="338"/>
      <c r="AE1600" s="338"/>
      <c r="AF1600" s="338"/>
      <c r="AG1600" s="338"/>
      <c r="AH1600" s="338"/>
      <c r="AI1600" s="338"/>
      <c r="AJ1600" s="338"/>
      <c r="AK1600" s="338"/>
      <c r="AL1600" s="338"/>
      <c r="AM1600" s="338"/>
      <c r="AN1600" s="338"/>
      <c r="AO1600" s="338"/>
      <c r="AP1600" s="338"/>
      <c r="AQ1600" s="338"/>
      <c r="AR1600" s="338"/>
      <c r="AS1600" s="338"/>
      <c r="AT1600" s="338"/>
      <c r="AU1600" s="338"/>
      <c r="AV1600" s="338"/>
      <c r="AW1600" s="338"/>
      <c r="AX1600" s="338"/>
      <c r="AY1600" s="338"/>
      <c r="AZ1600" s="338"/>
      <c r="BA1600" s="338"/>
      <c r="BB1600" s="338"/>
      <c r="BC1600" s="338"/>
      <c r="BD1600" s="338"/>
      <c r="BE1600" s="338"/>
      <c r="BF1600" s="338"/>
      <c r="BG1600" s="338"/>
      <c r="BH1600" s="338"/>
      <c r="BI1600" s="338"/>
      <c r="BJ1600" s="338"/>
      <c r="BK1600" s="338"/>
      <c r="BL1600" s="338"/>
      <c r="BM1600" s="338"/>
      <c r="BN1600" s="338"/>
      <c r="BO1600" s="338"/>
      <c r="BP1600" s="338"/>
      <c r="BQ1600" s="338"/>
      <c r="BR1600" s="338"/>
      <c r="BS1600" s="338"/>
      <c r="BT1600" s="338"/>
      <c r="BU1600" s="338"/>
      <c r="BV1600" s="343"/>
      <c r="BW1600" s="343"/>
      <c r="BX1600" s="1217"/>
      <c r="BY1600" s="343"/>
      <c r="BZ1600" s="338"/>
      <c r="CA1600" s="338"/>
      <c r="CB1600" s="338"/>
      <c r="CC1600" s="338"/>
      <c r="CD1600" s="338"/>
      <c r="CE1600" s="338"/>
      <c r="CF1600" s="338"/>
    </row>
    <row r="1601" ht="15.75" customHeight="1">
      <c r="A1601" s="338"/>
      <c r="B1601" s="338"/>
      <c r="C1601" s="338"/>
      <c r="D1601" s="338"/>
      <c r="E1601" s="338"/>
      <c r="F1601" s="346"/>
      <c r="G1601" s="1215"/>
      <c r="H1601" s="1216"/>
      <c r="I1601" s="534"/>
      <c r="J1601" s="1193"/>
      <c r="K1601" s="398"/>
      <c r="L1601" s="338"/>
      <c r="M1601" s="338"/>
      <c r="N1601" s="338"/>
      <c r="O1601" s="338"/>
      <c r="P1601" s="338"/>
      <c r="Q1601" s="338"/>
      <c r="R1601" s="338"/>
      <c r="S1601" s="338"/>
      <c r="T1601" s="338"/>
      <c r="U1601" s="338"/>
      <c r="V1601" s="338"/>
      <c r="W1601" s="338"/>
      <c r="X1601" s="338"/>
      <c r="Y1601" s="338"/>
      <c r="Z1601" s="338"/>
      <c r="AA1601" s="338"/>
      <c r="AB1601" s="338"/>
      <c r="AC1601" s="338"/>
      <c r="AD1601" s="338"/>
      <c r="AE1601" s="338"/>
      <c r="AF1601" s="338"/>
      <c r="AG1601" s="338"/>
      <c r="AH1601" s="338"/>
      <c r="AI1601" s="338"/>
      <c r="AJ1601" s="338"/>
      <c r="AK1601" s="338"/>
      <c r="AL1601" s="338"/>
      <c r="AM1601" s="338"/>
      <c r="AN1601" s="338"/>
      <c r="AO1601" s="338"/>
      <c r="AP1601" s="338"/>
      <c r="AQ1601" s="338"/>
      <c r="AR1601" s="338"/>
      <c r="AS1601" s="338"/>
      <c r="AT1601" s="338"/>
      <c r="AU1601" s="338"/>
      <c r="AV1601" s="338"/>
      <c r="AW1601" s="338"/>
      <c r="AX1601" s="338"/>
      <c r="AY1601" s="338"/>
      <c r="AZ1601" s="338"/>
      <c r="BA1601" s="338"/>
      <c r="BB1601" s="338"/>
      <c r="BC1601" s="338"/>
      <c r="BD1601" s="338"/>
      <c r="BE1601" s="338"/>
      <c r="BF1601" s="338"/>
      <c r="BG1601" s="338"/>
      <c r="BH1601" s="338"/>
      <c r="BI1601" s="338"/>
      <c r="BJ1601" s="338"/>
      <c r="BK1601" s="338"/>
      <c r="BL1601" s="338"/>
      <c r="BM1601" s="338"/>
      <c r="BN1601" s="338"/>
      <c r="BO1601" s="338"/>
      <c r="BP1601" s="338"/>
      <c r="BQ1601" s="338"/>
      <c r="BR1601" s="338"/>
      <c r="BS1601" s="338"/>
      <c r="BT1601" s="338"/>
      <c r="BU1601" s="338"/>
      <c r="BV1601" s="343"/>
      <c r="BW1601" s="343"/>
      <c r="BX1601" s="1217"/>
      <c r="BY1601" s="343"/>
      <c r="BZ1601" s="338"/>
      <c r="CA1601" s="338"/>
      <c r="CB1601" s="338"/>
      <c r="CC1601" s="338"/>
      <c r="CD1601" s="338"/>
      <c r="CE1601" s="338"/>
      <c r="CF1601" s="338"/>
    </row>
    <row r="1602" ht="15.75" customHeight="1">
      <c r="A1602" s="338"/>
      <c r="B1602" s="338"/>
      <c r="C1602" s="338"/>
      <c r="D1602" s="338"/>
      <c r="E1602" s="338"/>
      <c r="F1602" s="346"/>
      <c r="G1602" s="1215"/>
      <c r="H1602" s="1216"/>
      <c r="I1602" s="534"/>
      <c r="J1602" s="1193"/>
      <c r="K1602" s="398"/>
      <c r="L1602" s="338"/>
      <c r="M1602" s="338"/>
      <c r="N1602" s="338"/>
      <c r="O1602" s="338"/>
      <c r="P1602" s="338"/>
      <c r="Q1602" s="338"/>
      <c r="R1602" s="338"/>
      <c r="S1602" s="338"/>
      <c r="T1602" s="338"/>
      <c r="U1602" s="338"/>
      <c r="V1602" s="338"/>
      <c r="W1602" s="338"/>
      <c r="X1602" s="338"/>
      <c r="Y1602" s="338"/>
      <c r="Z1602" s="338"/>
      <c r="AA1602" s="338"/>
      <c r="AB1602" s="338"/>
      <c r="AC1602" s="338"/>
      <c r="AD1602" s="338"/>
      <c r="AE1602" s="338"/>
      <c r="AF1602" s="338"/>
      <c r="AG1602" s="338"/>
      <c r="AH1602" s="338"/>
      <c r="AI1602" s="338"/>
      <c r="AJ1602" s="338"/>
      <c r="AK1602" s="338"/>
      <c r="AL1602" s="338"/>
      <c r="AM1602" s="338"/>
      <c r="AN1602" s="338"/>
      <c r="AO1602" s="338"/>
      <c r="AP1602" s="338"/>
      <c r="AQ1602" s="338"/>
      <c r="AR1602" s="338"/>
      <c r="AS1602" s="338"/>
      <c r="AT1602" s="338"/>
      <c r="AU1602" s="338"/>
      <c r="AV1602" s="338"/>
      <c r="AW1602" s="338"/>
      <c r="AX1602" s="338"/>
      <c r="AY1602" s="338"/>
      <c r="AZ1602" s="338"/>
      <c r="BA1602" s="338"/>
      <c r="BB1602" s="338"/>
      <c r="BC1602" s="338"/>
      <c r="BD1602" s="338"/>
      <c r="BE1602" s="338"/>
      <c r="BF1602" s="338"/>
      <c r="BG1602" s="338"/>
      <c r="BH1602" s="338"/>
      <c r="BI1602" s="338"/>
      <c r="BJ1602" s="338"/>
      <c r="BK1602" s="338"/>
      <c r="BL1602" s="338"/>
      <c r="BM1602" s="338"/>
      <c r="BN1602" s="338"/>
      <c r="BO1602" s="338"/>
      <c r="BP1602" s="338"/>
      <c r="BQ1602" s="338"/>
      <c r="BR1602" s="338"/>
      <c r="BS1602" s="338"/>
      <c r="BT1602" s="338"/>
      <c r="BU1602" s="338"/>
      <c r="BV1602" s="343"/>
      <c r="BW1602" s="343"/>
      <c r="BX1602" s="1217"/>
      <c r="BY1602" s="343"/>
      <c r="BZ1602" s="338"/>
      <c r="CA1602" s="338"/>
      <c r="CB1602" s="338"/>
      <c r="CC1602" s="338"/>
      <c r="CD1602" s="338"/>
      <c r="CE1602" s="338"/>
      <c r="CF1602" s="338"/>
    </row>
    <row r="1603" ht="15.75" customHeight="1">
      <c r="A1603" s="338"/>
      <c r="B1603" s="338"/>
      <c r="C1603" s="338"/>
      <c r="D1603" s="338"/>
      <c r="E1603" s="338"/>
      <c r="F1603" s="346"/>
      <c r="G1603" s="1215"/>
      <c r="H1603" s="1216"/>
      <c r="I1603" s="534"/>
      <c r="J1603" s="1193"/>
      <c r="K1603" s="398"/>
      <c r="L1603" s="338"/>
      <c r="M1603" s="338"/>
      <c r="N1603" s="338"/>
      <c r="O1603" s="338"/>
      <c r="P1603" s="338"/>
      <c r="Q1603" s="338"/>
      <c r="R1603" s="338"/>
      <c r="S1603" s="338"/>
      <c r="T1603" s="338"/>
      <c r="U1603" s="338"/>
      <c r="V1603" s="338"/>
      <c r="W1603" s="338"/>
      <c r="X1603" s="338"/>
      <c r="Y1603" s="338"/>
      <c r="Z1603" s="338"/>
      <c r="AA1603" s="338"/>
      <c r="AB1603" s="338"/>
      <c r="AC1603" s="338"/>
      <c r="AD1603" s="338"/>
      <c r="AE1603" s="338"/>
      <c r="AF1603" s="338"/>
      <c r="AG1603" s="338"/>
      <c r="AH1603" s="338"/>
      <c r="AI1603" s="338"/>
      <c r="AJ1603" s="338"/>
      <c r="AK1603" s="338"/>
      <c r="AL1603" s="338"/>
      <c r="AM1603" s="338"/>
      <c r="AN1603" s="338"/>
      <c r="AO1603" s="338"/>
      <c r="AP1603" s="338"/>
      <c r="AQ1603" s="338"/>
      <c r="AR1603" s="338"/>
      <c r="AS1603" s="338"/>
      <c r="AT1603" s="338"/>
      <c r="AU1603" s="338"/>
      <c r="AV1603" s="338"/>
      <c r="AW1603" s="338"/>
      <c r="AX1603" s="338"/>
      <c r="AY1603" s="338"/>
      <c r="AZ1603" s="338"/>
      <c r="BA1603" s="338"/>
      <c r="BB1603" s="338"/>
      <c r="BC1603" s="338"/>
      <c r="BD1603" s="338"/>
      <c r="BE1603" s="338"/>
      <c r="BF1603" s="338"/>
      <c r="BG1603" s="338"/>
      <c r="BH1603" s="338"/>
      <c r="BI1603" s="338"/>
      <c r="BJ1603" s="338"/>
      <c r="BK1603" s="338"/>
      <c r="BL1603" s="338"/>
      <c r="BM1603" s="338"/>
      <c r="BN1603" s="338"/>
      <c r="BO1603" s="338"/>
      <c r="BP1603" s="338"/>
      <c r="BQ1603" s="338"/>
      <c r="BR1603" s="338"/>
      <c r="BS1603" s="338"/>
      <c r="BT1603" s="338"/>
      <c r="BU1603" s="338"/>
      <c r="BV1603" s="343"/>
      <c r="BW1603" s="343"/>
      <c r="BX1603" s="1217"/>
      <c r="BY1603" s="343"/>
      <c r="BZ1603" s="338"/>
      <c r="CA1603" s="338"/>
      <c r="CB1603" s="338"/>
      <c r="CC1603" s="338"/>
      <c r="CD1603" s="338"/>
      <c r="CE1603" s="338"/>
      <c r="CF1603" s="338"/>
    </row>
    <row r="1604" ht="15.75" customHeight="1">
      <c r="A1604" s="338"/>
      <c r="B1604" s="338"/>
      <c r="C1604" s="338"/>
      <c r="D1604" s="338"/>
      <c r="E1604" s="338"/>
      <c r="F1604" s="346"/>
      <c r="G1604" s="1215"/>
      <c r="H1604" s="1216"/>
      <c r="I1604" s="534"/>
      <c r="J1604" s="1193"/>
      <c r="K1604" s="398"/>
      <c r="L1604" s="338"/>
      <c r="M1604" s="338"/>
      <c r="N1604" s="338"/>
      <c r="O1604" s="338"/>
      <c r="P1604" s="338"/>
      <c r="Q1604" s="338"/>
      <c r="R1604" s="338"/>
      <c r="S1604" s="338"/>
      <c r="T1604" s="338"/>
      <c r="U1604" s="338"/>
      <c r="V1604" s="338"/>
      <c r="W1604" s="338"/>
      <c r="X1604" s="338"/>
      <c r="Y1604" s="338"/>
      <c r="Z1604" s="338"/>
      <c r="AA1604" s="338"/>
      <c r="AB1604" s="338"/>
      <c r="AC1604" s="338"/>
      <c r="AD1604" s="338"/>
      <c r="AE1604" s="338"/>
      <c r="AF1604" s="338"/>
      <c r="AG1604" s="338"/>
      <c r="AH1604" s="338"/>
      <c r="AI1604" s="338"/>
      <c r="AJ1604" s="338"/>
      <c r="AK1604" s="338"/>
      <c r="AL1604" s="338"/>
      <c r="AM1604" s="338"/>
      <c r="AN1604" s="338"/>
      <c r="AO1604" s="338"/>
      <c r="AP1604" s="338"/>
      <c r="AQ1604" s="338"/>
      <c r="AR1604" s="338"/>
      <c r="AS1604" s="338"/>
      <c r="AT1604" s="338"/>
      <c r="AU1604" s="338"/>
      <c r="AV1604" s="338"/>
      <c r="AW1604" s="338"/>
      <c r="AX1604" s="338"/>
      <c r="AY1604" s="338"/>
      <c r="AZ1604" s="338"/>
      <c r="BA1604" s="338"/>
      <c r="BB1604" s="338"/>
      <c r="BC1604" s="338"/>
      <c r="BD1604" s="338"/>
      <c r="BE1604" s="338"/>
      <c r="BF1604" s="338"/>
      <c r="BG1604" s="338"/>
      <c r="BH1604" s="338"/>
      <c r="BI1604" s="338"/>
      <c r="BJ1604" s="338"/>
      <c r="BK1604" s="338"/>
      <c r="BL1604" s="338"/>
      <c r="BM1604" s="338"/>
      <c r="BN1604" s="338"/>
      <c r="BO1604" s="338"/>
      <c r="BP1604" s="338"/>
      <c r="BQ1604" s="338"/>
      <c r="BR1604" s="338"/>
      <c r="BS1604" s="338"/>
      <c r="BT1604" s="338"/>
      <c r="BU1604" s="338"/>
      <c r="BV1604" s="343"/>
      <c r="BW1604" s="343"/>
      <c r="BX1604" s="1217"/>
      <c r="BY1604" s="343"/>
      <c r="BZ1604" s="338"/>
      <c r="CA1604" s="338"/>
      <c r="CB1604" s="338"/>
      <c r="CC1604" s="338"/>
      <c r="CD1604" s="338"/>
      <c r="CE1604" s="338"/>
      <c r="CF1604" s="338"/>
    </row>
    <row r="1605" ht="15.75" customHeight="1">
      <c r="A1605" s="338"/>
      <c r="B1605" s="338"/>
      <c r="C1605" s="338"/>
      <c r="D1605" s="338"/>
      <c r="E1605" s="338"/>
      <c r="F1605" s="346"/>
      <c r="G1605" s="1215"/>
      <c r="H1605" s="1216"/>
      <c r="I1605" s="534"/>
      <c r="J1605" s="1193"/>
      <c r="K1605" s="398"/>
      <c r="L1605" s="338"/>
      <c r="M1605" s="338"/>
      <c r="N1605" s="338"/>
      <c r="O1605" s="338"/>
      <c r="P1605" s="338"/>
      <c r="Q1605" s="338"/>
      <c r="R1605" s="338"/>
      <c r="S1605" s="338"/>
      <c r="T1605" s="338"/>
      <c r="U1605" s="338"/>
      <c r="V1605" s="338"/>
      <c r="W1605" s="338"/>
      <c r="X1605" s="338"/>
      <c r="Y1605" s="338"/>
      <c r="Z1605" s="338"/>
      <c r="AA1605" s="338"/>
      <c r="AB1605" s="338"/>
      <c r="AC1605" s="338"/>
      <c r="AD1605" s="338"/>
      <c r="AE1605" s="338"/>
      <c r="AF1605" s="338"/>
      <c r="AG1605" s="338"/>
      <c r="AH1605" s="338"/>
      <c r="AI1605" s="338"/>
      <c r="AJ1605" s="338"/>
      <c r="AK1605" s="338"/>
      <c r="AL1605" s="338"/>
      <c r="AM1605" s="338"/>
      <c r="AN1605" s="338"/>
      <c r="AO1605" s="338"/>
      <c r="AP1605" s="338"/>
      <c r="AQ1605" s="338"/>
      <c r="AR1605" s="338"/>
      <c r="AS1605" s="338"/>
      <c r="AT1605" s="338"/>
      <c r="AU1605" s="338"/>
      <c r="AV1605" s="338"/>
      <c r="AW1605" s="338"/>
      <c r="AX1605" s="338"/>
      <c r="AY1605" s="338"/>
      <c r="AZ1605" s="338"/>
      <c r="BA1605" s="338"/>
      <c r="BB1605" s="338"/>
      <c r="BC1605" s="338"/>
      <c r="BD1605" s="338"/>
      <c r="BE1605" s="338"/>
      <c r="BF1605" s="338"/>
      <c r="BG1605" s="338"/>
      <c r="BH1605" s="338"/>
      <c r="BI1605" s="338"/>
      <c r="BJ1605" s="338"/>
      <c r="BK1605" s="338"/>
      <c r="BL1605" s="338"/>
      <c r="BM1605" s="338"/>
      <c r="BN1605" s="338"/>
      <c r="BO1605" s="338"/>
      <c r="BP1605" s="338"/>
      <c r="BQ1605" s="338"/>
      <c r="BR1605" s="338"/>
      <c r="BS1605" s="338"/>
      <c r="BT1605" s="338"/>
      <c r="BU1605" s="338"/>
      <c r="BV1605" s="343"/>
      <c r="BW1605" s="343"/>
      <c r="BX1605" s="1217"/>
      <c r="BY1605" s="343"/>
      <c r="BZ1605" s="338"/>
      <c r="CA1605" s="338"/>
      <c r="CB1605" s="338"/>
      <c r="CC1605" s="338"/>
      <c r="CD1605" s="338"/>
      <c r="CE1605" s="338"/>
      <c r="CF1605" s="338"/>
    </row>
    <row r="1606" ht="15.75" customHeight="1">
      <c r="A1606" s="338"/>
      <c r="B1606" s="338"/>
      <c r="C1606" s="338"/>
      <c r="D1606" s="338"/>
      <c r="E1606" s="338"/>
      <c r="F1606" s="346"/>
      <c r="G1606" s="1215"/>
      <c r="H1606" s="1216"/>
      <c r="I1606" s="534"/>
      <c r="J1606" s="1193"/>
      <c r="K1606" s="398"/>
      <c r="L1606" s="338"/>
      <c r="M1606" s="338"/>
      <c r="N1606" s="338"/>
      <c r="O1606" s="338"/>
      <c r="P1606" s="338"/>
      <c r="Q1606" s="338"/>
      <c r="R1606" s="338"/>
      <c r="S1606" s="338"/>
      <c r="T1606" s="338"/>
      <c r="U1606" s="338"/>
      <c r="V1606" s="338"/>
      <c r="W1606" s="338"/>
      <c r="X1606" s="338"/>
      <c r="Y1606" s="338"/>
      <c r="Z1606" s="338"/>
      <c r="AA1606" s="338"/>
      <c r="AB1606" s="338"/>
      <c r="AC1606" s="338"/>
      <c r="AD1606" s="338"/>
      <c r="AE1606" s="338"/>
      <c r="AF1606" s="338"/>
      <c r="AG1606" s="338"/>
      <c r="AH1606" s="338"/>
      <c r="AI1606" s="338"/>
      <c r="AJ1606" s="338"/>
      <c r="AK1606" s="338"/>
      <c r="AL1606" s="338"/>
      <c r="AM1606" s="338"/>
      <c r="AN1606" s="338"/>
      <c r="AO1606" s="338"/>
      <c r="AP1606" s="338"/>
      <c r="AQ1606" s="338"/>
      <c r="AR1606" s="338"/>
      <c r="AS1606" s="338"/>
      <c r="AT1606" s="338"/>
      <c r="AU1606" s="338"/>
      <c r="AV1606" s="338"/>
      <c r="AW1606" s="338"/>
      <c r="AX1606" s="338"/>
      <c r="AY1606" s="338"/>
      <c r="AZ1606" s="338"/>
      <c r="BA1606" s="338"/>
      <c r="BB1606" s="338"/>
      <c r="BC1606" s="338"/>
      <c r="BD1606" s="338"/>
      <c r="BE1606" s="338"/>
      <c r="BF1606" s="338"/>
      <c r="BG1606" s="338"/>
      <c r="BH1606" s="338"/>
      <c r="BI1606" s="338"/>
      <c r="BJ1606" s="338"/>
      <c r="BK1606" s="338"/>
      <c r="BL1606" s="338"/>
      <c r="BM1606" s="338"/>
      <c r="BN1606" s="338"/>
      <c r="BO1606" s="338"/>
      <c r="BP1606" s="338"/>
      <c r="BQ1606" s="338"/>
      <c r="BR1606" s="338"/>
      <c r="BS1606" s="338"/>
      <c r="BT1606" s="338"/>
      <c r="BU1606" s="338"/>
      <c r="BV1606" s="343"/>
      <c r="BW1606" s="343"/>
      <c r="BX1606" s="1217"/>
      <c r="BY1606" s="343"/>
      <c r="BZ1606" s="338"/>
      <c r="CA1606" s="338"/>
      <c r="CB1606" s="338"/>
      <c r="CC1606" s="338"/>
      <c r="CD1606" s="338"/>
      <c r="CE1606" s="338"/>
      <c r="CF1606" s="338"/>
    </row>
    <row r="1607" ht="15.75" customHeight="1">
      <c r="A1607" s="338"/>
      <c r="B1607" s="338"/>
      <c r="C1607" s="338"/>
      <c r="D1607" s="338"/>
      <c r="E1607" s="338"/>
      <c r="F1607" s="346"/>
      <c r="G1607" s="1215"/>
      <c r="H1607" s="1216"/>
      <c r="I1607" s="534"/>
      <c r="J1607" s="1193"/>
      <c r="K1607" s="398"/>
      <c r="L1607" s="338"/>
      <c r="M1607" s="338"/>
      <c r="N1607" s="338"/>
      <c r="O1607" s="338"/>
      <c r="P1607" s="338"/>
      <c r="Q1607" s="338"/>
      <c r="R1607" s="338"/>
      <c r="S1607" s="338"/>
      <c r="T1607" s="338"/>
      <c r="U1607" s="338"/>
      <c r="V1607" s="338"/>
      <c r="W1607" s="338"/>
      <c r="X1607" s="338"/>
      <c r="Y1607" s="338"/>
      <c r="Z1607" s="338"/>
      <c r="AA1607" s="338"/>
      <c r="AB1607" s="338"/>
      <c r="AC1607" s="338"/>
      <c r="AD1607" s="338"/>
      <c r="AE1607" s="338"/>
      <c r="AF1607" s="338"/>
      <c r="AG1607" s="338"/>
      <c r="AH1607" s="338"/>
      <c r="AI1607" s="338"/>
      <c r="AJ1607" s="338"/>
      <c r="AK1607" s="338"/>
      <c r="AL1607" s="338"/>
      <c r="AM1607" s="338"/>
      <c r="AN1607" s="338"/>
      <c r="AO1607" s="338"/>
      <c r="AP1607" s="338"/>
      <c r="AQ1607" s="338"/>
      <c r="AR1607" s="338"/>
      <c r="AS1607" s="338"/>
      <c r="AT1607" s="338"/>
      <c r="AU1607" s="338"/>
      <c r="AV1607" s="338"/>
      <c r="AW1607" s="338"/>
      <c r="AX1607" s="338"/>
      <c r="AY1607" s="338"/>
      <c r="AZ1607" s="338"/>
      <c r="BA1607" s="338"/>
      <c r="BB1607" s="338"/>
      <c r="BC1607" s="338"/>
      <c r="BD1607" s="338"/>
      <c r="BE1607" s="338"/>
      <c r="BF1607" s="338"/>
      <c r="BG1607" s="338"/>
      <c r="BH1607" s="338"/>
      <c r="BI1607" s="338"/>
      <c r="BJ1607" s="338"/>
      <c r="BK1607" s="338"/>
      <c r="BL1607" s="338"/>
      <c r="BM1607" s="338"/>
      <c r="BN1607" s="338"/>
      <c r="BO1607" s="338"/>
      <c r="BP1607" s="338"/>
      <c r="BQ1607" s="338"/>
      <c r="BR1607" s="338"/>
      <c r="BS1607" s="338"/>
      <c r="BT1607" s="338"/>
      <c r="BU1607" s="338"/>
      <c r="BV1607" s="343"/>
      <c r="BW1607" s="343"/>
      <c r="BX1607" s="1217"/>
      <c r="BY1607" s="343"/>
      <c r="BZ1607" s="338"/>
      <c r="CA1607" s="338"/>
      <c r="CB1607" s="338"/>
      <c r="CC1607" s="338"/>
      <c r="CD1607" s="338"/>
      <c r="CE1607" s="338"/>
      <c r="CF1607" s="338"/>
    </row>
    <row r="1608" ht="15.75" customHeight="1">
      <c r="A1608" s="338"/>
      <c r="B1608" s="338"/>
      <c r="C1608" s="338"/>
      <c r="D1608" s="338"/>
      <c r="E1608" s="338"/>
      <c r="F1608" s="346"/>
      <c r="G1608" s="1215"/>
      <c r="H1608" s="1216"/>
      <c r="I1608" s="534"/>
      <c r="J1608" s="1193"/>
      <c r="K1608" s="398"/>
      <c r="L1608" s="338"/>
      <c r="M1608" s="338"/>
      <c r="N1608" s="338"/>
      <c r="O1608" s="338"/>
      <c r="P1608" s="338"/>
      <c r="Q1608" s="338"/>
      <c r="R1608" s="338"/>
      <c r="S1608" s="338"/>
      <c r="T1608" s="338"/>
      <c r="U1608" s="338"/>
      <c r="V1608" s="338"/>
      <c r="W1608" s="338"/>
      <c r="X1608" s="338"/>
      <c r="Y1608" s="338"/>
      <c r="Z1608" s="338"/>
      <c r="AA1608" s="338"/>
      <c r="AB1608" s="338"/>
      <c r="AC1608" s="338"/>
      <c r="AD1608" s="338"/>
      <c r="AE1608" s="338"/>
      <c r="AF1608" s="338"/>
      <c r="AG1608" s="338"/>
      <c r="AH1608" s="338"/>
      <c r="AI1608" s="338"/>
      <c r="AJ1608" s="338"/>
      <c r="AK1608" s="338"/>
      <c r="AL1608" s="338"/>
      <c r="AM1608" s="338"/>
      <c r="AN1608" s="338"/>
      <c r="AO1608" s="338"/>
      <c r="AP1608" s="338"/>
      <c r="AQ1608" s="338"/>
      <c r="AR1608" s="338"/>
      <c r="AS1608" s="338"/>
      <c r="AT1608" s="338"/>
      <c r="AU1608" s="338"/>
      <c r="AV1608" s="338"/>
      <c r="AW1608" s="338"/>
      <c r="AX1608" s="338"/>
      <c r="AY1608" s="338"/>
      <c r="AZ1608" s="338"/>
      <c r="BA1608" s="338"/>
      <c r="BB1608" s="338"/>
      <c r="BC1608" s="338"/>
      <c r="BD1608" s="338"/>
      <c r="BE1608" s="338"/>
      <c r="BF1608" s="338"/>
      <c r="BG1608" s="338"/>
      <c r="BH1608" s="338"/>
      <c r="BI1608" s="338"/>
      <c r="BJ1608" s="338"/>
      <c r="BK1608" s="338"/>
      <c r="BL1608" s="338"/>
      <c r="BM1608" s="338"/>
      <c r="BN1608" s="338"/>
      <c r="BO1608" s="338"/>
      <c r="BP1608" s="338"/>
      <c r="BQ1608" s="338"/>
      <c r="BR1608" s="338"/>
      <c r="BS1608" s="338"/>
      <c r="BT1608" s="338"/>
      <c r="BU1608" s="338"/>
      <c r="BV1608" s="343"/>
      <c r="BW1608" s="343"/>
      <c r="BX1608" s="1217"/>
      <c r="BY1608" s="343"/>
      <c r="BZ1608" s="338"/>
      <c r="CA1608" s="338"/>
      <c r="CB1608" s="338"/>
      <c r="CC1608" s="338"/>
      <c r="CD1608" s="338"/>
      <c r="CE1608" s="338"/>
      <c r="CF1608" s="338"/>
    </row>
    <row r="1609" ht="15.75" customHeight="1">
      <c r="A1609" s="338"/>
      <c r="B1609" s="338"/>
      <c r="C1609" s="338"/>
      <c r="D1609" s="338"/>
      <c r="E1609" s="338"/>
      <c r="F1609" s="346"/>
      <c r="G1609" s="1215"/>
      <c r="H1609" s="1216"/>
      <c r="I1609" s="534"/>
      <c r="J1609" s="1193"/>
      <c r="K1609" s="398"/>
      <c r="L1609" s="338"/>
      <c r="M1609" s="338"/>
      <c r="N1609" s="338"/>
      <c r="O1609" s="338"/>
      <c r="P1609" s="338"/>
      <c r="Q1609" s="338"/>
      <c r="R1609" s="338"/>
      <c r="S1609" s="338"/>
      <c r="T1609" s="338"/>
      <c r="U1609" s="338"/>
      <c r="V1609" s="338"/>
      <c r="W1609" s="338"/>
      <c r="X1609" s="338"/>
      <c r="Y1609" s="338"/>
      <c r="Z1609" s="338"/>
      <c r="AA1609" s="338"/>
      <c r="AB1609" s="338"/>
      <c r="AC1609" s="338"/>
      <c r="AD1609" s="338"/>
      <c r="AE1609" s="338"/>
      <c r="AF1609" s="338"/>
      <c r="AG1609" s="338"/>
      <c r="AH1609" s="338"/>
      <c r="AI1609" s="338"/>
      <c r="AJ1609" s="338"/>
      <c r="AK1609" s="338"/>
      <c r="AL1609" s="338"/>
      <c r="AM1609" s="338"/>
      <c r="AN1609" s="338"/>
      <c r="AO1609" s="338"/>
      <c r="AP1609" s="338"/>
      <c r="AQ1609" s="338"/>
      <c r="AR1609" s="338"/>
      <c r="AS1609" s="338"/>
      <c r="AT1609" s="338"/>
      <c r="AU1609" s="338"/>
      <c r="AV1609" s="338"/>
      <c r="AW1609" s="338"/>
      <c r="AX1609" s="338"/>
      <c r="AY1609" s="338"/>
      <c r="AZ1609" s="338"/>
      <c r="BA1609" s="338"/>
      <c r="BB1609" s="338"/>
      <c r="BC1609" s="338"/>
      <c r="BD1609" s="338"/>
      <c r="BE1609" s="338"/>
      <c r="BF1609" s="338"/>
      <c r="BG1609" s="338"/>
      <c r="BH1609" s="338"/>
      <c r="BI1609" s="338"/>
      <c r="BJ1609" s="338"/>
      <c r="BK1609" s="338"/>
      <c r="BL1609" s="338"/>
      <c r="BM1609" s="338"/>
      <c r="BN1609" s="338"/>
      <c r="BO1609" s="338"/>
      <c r="BP1609" s="338"/>
      <c r="BQ1609" s="338"/>
      <c r="BR1609" s="338"/>
      <c r="BS1609" s="338"/>
      <c r="BT1609" s="338"/>
      <c r="BU1609" s="338"/>
      <c r="BV1609" s="343"/>
      <c r="BW1609" s="343"/>
      <c r="BX1609" s="1217"/>
      <c r="BY1609" s="343"/>
      <c r="BZ1609" s="338"/>
      <c r="CA1609" s="338"/>
      <c r="CB1609" s="338"/>
      <c r="CC1609" s="338"/>
      <c r="CD1609" s="338"/>
      <c r="CE1609" s="338"/>
      <c r="CF1609" s="338"/>
    </row>
    <row r="1610" ht="15.75" customHeight="1">
      <c r="A1610" s="338"/>
      <c r="B1610" s="338"/>
      <c r="C1610" s="338"/>
      <c r="D1610" s="338"/>
      <c r="E1610" s="338"/>
      <c r="F1610" s="346"/>
      <c r="G1610" s="1215"/>
      <c r="H1610" s="1216"/>
      <c r="I1610" s="534"/>
      <c r="J1610" s="1193"/>
      <c r="K1610" s="398"/>
      <c r="L1610" s="338"/>
      <c r="M1610" s="338"/>
      <c r="N1610" s="338"/>
      <c r="O1610" s="338"/>
      <c r="P1610" s="338"/>
      <c r="Q1610" s="338"/>
      <c r="R1610" s="338"/>
      <c r="S1610" s="338"/>
      <c r="T1610" s="338"/>
      <c r="U1610" s="338"/>
      <c r="V1610" s="338"/>
      <c r="W1610" s="338"/>
      <c r="X1610" s="338"/>
      <c r="Y1610" s="338"/>
      <c r="Z1610" s="338"/>
      <c r="AA1610" s="338"/>
      <c r="AB1610" s="338"/>
      <c r="AC1610" s="338"/>
      <c r="AD1610" s="338"/>
      <c r="AE1610" s="338"/>
      <c r="AF1610" s="338"/>
      <c r="AG1610" s="338"/>
      <c r="AH1610" s="338"/>
      <c r="AI1610" s="338"/>
      <c r="AJ1610" s="338"/>
      <c r="AK1610" s="338"/>
      <c r="AL1610" s="338"/>
      <c r="AM1610" s="338"/>
      <c r="AN1610" s="338"/>
      <c r="AO1610" s="338"/>
      <c r="AP1610" s="338"/>
      <c r="AQ1610" s="338"/>
      <c r="AR1610" s="338"/>
      <c r="AS1610" s="338"/>
      <c r="AT1610" s="338"/>
      <c r="AU1610" s="338"/>
      <c r="AV1610" s="338"/>
      <c r="AW1610" s="338"/>
      <c r="AX1610" s="338"/>
      <c r="AY1610" s="338"/>
      <c r="AZ1610" s="338"/>
      <c r="BA1610" s="338"/>
      <c r="BB1610" s="338"/>
      <c r="BC1610" s="338"/>
      <c r="BD1610" s="338"/>
      <c r="BE1610" s="338"/>
      <c r="BF1610" s="338"/>
      <c r="BG1610" s="338"/>
      <c r="BH1610" s="338"/>
      <c r="BI1610" s="338"/>
      <c r="BJ1610" s="338"/>
      <c r="BK1610" s="338"/>
      <c r="BL1610" s="338"/>
      <c r="BM1610" s="338"/>
      <c r="BN1610" s="338"/>
      <c r="BO1610" s="338"/>
      <c r="BP1610" s="338"/>
      <c r="BQ1610" s="338"/>
      <c r="BR1610" s="338"/>
      <c r="BS1610" s="338"/>
      <c r="BT1610" s="338"/>
      <c r="BU1610" s="338"/>
      <c r="BV1610" s="343"/>
      <c r="BW1610" s="343"/>
      <c r="BX1610" s="1217"/>
      <c r="BY1610" s="343"/>
      <c r="BZ1610" s="338"/>
      <c r="CA1610" s="338"/>
      <c r="CB1610" s="338"/>
      <c r="CC1610" s="338"/>
      <c r="CD1610" s="338"/>
      <c r="CE1610" s="338"/>
      <c r="CF1610" s="338"/>
    </row>
    <row r="1611" ht="15.75" customHeight="1">
      <c r="A1611" s="338"/>
      <c r="B1611" s="338"/>
      <c r="C1611" s="338"/>
      <c r="D1611" s="338"/>
      <c r="E1611" s="338"/>
      <c r="F1611" s="346"/>
      <c r="G1611" s="1215"/>
      <c r="H1611" s="1216"/>
      <c r="I1611" s="534"/>
      <c r="J1611" s="1193"/>
      <c r="K1611" s="398"/>
      <c r="L1611" s="338"/>
      <c r="M1611" s="338"/>
      <c r="N1611" s="338"/>
      <c r="O1611" s="338"/>
      <c r="P1611" s="338"/>
      <c r="Q1611" s="338"/>
      <c r="R1611" s="338"/>
      <c r="S1611" s="338"/>
      <c r="T1611" s="338"/>
      <c r="U1611" s="338"/>
      <c r="V1611" s="338"/>
      <c r="W1611" s="338"/>
      <c r="X1611" s="338"/>
      <c r="Y1611" s="338"/>
      <c r="Z1611" s="338"/>
      <c r="AA1611" s="338"/>
      <c r="AB1611" s="338"/>
      <c r="AC1611" s="338"/>
      <c r="AD1611" s="338"/>
      <c r="AE1611" s="338"/>
      <c r="AF1611" s="338"/>
      <c r="AG1611" s="338"/>
      <c r="AH1611" s="338"/>
      <c r="AI1611" s="338"/>
      <c r="AJ1611" s="338"/>
      <c r="AK1611" s="338"/>
      <c r="AL1611" s="338"/>
      <c r="AM1611" s="338"/>
      <c r="AN1611" s="338"/>
      <c r="AO1611" s="338"/>
      <c r="AP1611" s="338"/>
      <c r="AQ1611" s="338"/>
      <c r="AR1611" s="338"/>
      <c r="AS1611" s="338"/>
      <c r="AT1611" s="338"/>
      <c r="AU1611" s="338"/>
      <c r="AV1611" s="338"/>
      <c r="AW1611" s="338"/>
      <c r="AX1611" s="338"/>
      <c r="AY1611" s="338"/>
      <c r="AZ1611" s="338"/>
      <c r="BA1611" s="338"/>
      <c r="BB1611" s="338"/>
      <c r="BC1611" s="338"/>
      <c r="BD1611" s="338"/>
      <c r="BE1611" s="338"/>
      <c r="BF1611" s="338"/>
      <c r="BG1611" s="338"/>
      <c r="BH1611" s="338"/>
      <c r="BI1611" s="338"/>
      <c r="BJ1611" s="338"/>
      <c r="BK1611" s="338"/>
      <c r="BL1611" s="338"/>
      <c r="BM1611" s="338"/>
      <c r="BN1611" s="338"/>
      <c r="BO1611" s="338"/>
      <c r="BP1611" s="338"/>
      <c r="BQ1611" s="338"/>
      <c r="BR1611" s="338"/>
      <c r="BS1611" s="338"/>
      <c r="BT1611" s="338"/>
      <c r="BU1611" s="338"/>
      <c r="BV1611" s="343"/>
      <c r="BW1611" s="343"/>
      <c r="BX1611" s="1217"/>
      <c r="BY1611" s="343"/>
      <c r="BZ1611" s="338"/>
      <c r="CA1611" s="338"/>
      <c r="CB1611" s="338"/>
      <c r="CC1611" s="338"/>
      <c r="CD1611" s="338"/>
      <c r="CE1611" s="338"/>
      <c r="CF1611" s="338"/>
    </row>
    <row r="1612" ht="15.75" customHeight="1">
      <c r="A1612" s="338"/>
      <c r="B1612" s="338"/>
      <c r="C1612" s="338"/>
      <c r="D1612" s="338"/>
      <c r="E1612" s="338"/>
      <c r="F1612" s="346"/>
      <c r="G1612" s="1215"/>
      <c r="H1612" s="1216"/>
      <c r="I1612" s="534"/>
      <c r="J1612" s="1193"/>
      <c r="K1612" s="398"/>
      <c r="L1612" s="338"/>
      <c r="M1612" s="338"/>
      <c r="N1612" s="338"/>
      <c r="O1612" s="338"/>
      <c r="P1612" s="338"/>
      <c r="Q1612" s="338"/>
      <c r="R1612" s="338"/>
      <c r="S1612" s="338"/>
      <c r="T1612" s="338"/>
      <c r="U1612" s="338"/>
      <c r="V1612" s="338"/>
      <c r="W1612" s="338"/>
      <c r="X1612" s="338"/>
      <c r="Y1612" s="338"/>
      <c r="Z1612" s="338"/>
      <c r="AA1612" s="338"/>
      <c r="AB1612" s="338"/>
      <c r="AC1612" s="338"/>
      <c r="AD1612" s="338"/>
      <c r="AE1612" s="338"/>
      <c r="AF1612" s="338"/>
      <c r="AG1612" s="338"/>
      <c r="AH1612" s="338"/>
      <c r="AI1612" s="338"/>
      <c r="AJ1612" s="338"/>
      <c r="AK1612" s="338"/>
      <c r="AL1612" s="338"/>
      <c r="AM1612" s="338"/>
      <c r="AN1612" s="338"/>
      <c r="AO1612" s="338"/>
      <c r="AP1612" s="338"/>
      <c r="AQ1612" s="338"/>
      <c r="AR1612" s="338"/>
      <c r="AS1612" s="338"/>
      <c r="AT1612" s="338"/>
      <c r="AU1612" s="338"/>
      <c r="AV1612" s="338"/>
      <c r="AW1612" s="338"/>
      <c r="AX1612" s="338"/>
      <c r="AY1612" s="338"/>
      <c r="AZ1612" s="338"/>
      <c r="BA1612" s="338"/>
      <c r="BB1612" s="338"/>
      <c r="BC1612" s="338"/>
      <c r="BD1612" s="338"/>
      <c r="BE1612" s="338"/>
      <c r="BF1612" s="338"/>
      <c r="BG1612" s="338"/>
      <c r="BH1612" s="338"/>
      <c r="BI1612" s="338"/>
      <c r="BJ1612" s="338"/>
      <c r="BK1612" s="338"/>
      <c r="BL1612" s="338"/>
      <c r="BM1612" s="338"/>
      <c r="BN1612" s="338"/>
      <c r="BO1612" s="338"/>
      <c r="BP1612" s="338"/>
      <c r="BQ1612" s="338"/>
      <c r="BR1612" s="338"/>
      <c r="BS1612" s="338"/>
      <c r="BT1612" s="338"/>
      <c r="BU1612" s="338"/>
      <c r="BV1612" s="343"/>
      <c r="BW1612" s="343"/>
      <c r="BX1612" s="1217"/>
      <c r="BY1612" s="343"/>
      <c r="BZ1612" s="338"/>
      <c r="CA1612" s="338"/>
      <c r="CB1612" s="338"/>
      <c r="CC1612" s="338"/>
      <c r="CD1612" s="338"/>
      <c r="CE1612" s="338"/>
      <c r="CF1612" s="338"/>
    </row>
    <row r="1613" ht="15.75" customHeight="1">
      <c r="A1613" s="338"/>
      <c r="B1613" s="338"/>
      <c r="C1613" s="338"/>
      <c r="D1613" s="338"/>
      <c r="E1613" s="338"/>
      <c r="F1613" s="346"/>
      <c r="G1613" s="1215"/>
      <c r="H1613" s="1216"/>
      <c r="I1613" s="534"/>
      <c r="J1613" s="1193"/>
      <c r="K1613" s="398"/>
      <c r="L1613" s="338"/>
      <c r="M1613" s="338"/>
      <c r="N1613" s="338"/>
      <c r="O1613" s="338"/>
      <c r="P1613" s="338"/>
      <c r="Q1613" s="338"/>
      <c r="R1613" s="338"/>
      <c r="S1613" s="338"/>
      <c r="T1613" s="338"/>
      <c r="U1613" s="338"/>
      <c r="V1613" s="338"/>
      <c r="W1613" s="338"/>
      <c r="X1613" s="338"/>
      <c r="Y1613" s="338"/>
      <c r="Z1613" s="338"/>
      <c r="AA1613" s="338"/>
      <c r="AB1613" s="338"/>
      <c r="AC1613" s="338"/>
      <c r="AD1613" s="338"/>
      <c r="AE1613" s="338"/>
      <c r="AF1613" s="338"/>
      <c r="AG1613" s="338"/>
      <c r="AH1613" s="338"/>
      <c r="AI1613" s="338"/>
      <c r="AJ1613" s="338"/>
      <c r="AK1613" s="338"/>
      <c r="AL1613" s="338"/>
      <c r="AM1613" s="338"/>
      <c r="AN1613" s="338"/>
      <c r="AO1613" s="338"/>
      <c r="AP1613" s="338"/>
      <c r="AQ1613" s="338"/>
      <c r="AR1613" s="338"/>
      <c r="AS1613" s="338"/>
      <c r="AT1613" s="338"/>
      <c r="AU1613" s="338"/>
      <c r="AV1613" s="338"/>
      <c r="AW1613" s="338"/>
      <c r="AX1613" s="338"/>
      <c r="AY1613" s="338"/>
      <c r="AZ1613" s="338"/>
      <c r="BA1613" s="338"/>
      <c r="BB1613" s="338"/>
      <c r="BC1613" s="338"/>
      <c r="BD1613" s="338"/>
      <c r="BE1613" s="338"/>
      <c r="BF1613" s="338"/>
      <c r="BG1613" s="338"/>
      <c r="BH1613" s="338"/>
      <c r="BI1613" s="338"/>
      <c r="BJ1613" s="338"/>
      <c r="BK1613" s="338"/>
      <c r="BL1613" s="338"/>
      <c r="BM1613" s="338"/>
      <c r="BN1613" s="338"/>
      <c r="BO1613" s="338"/>
      <c r="BP1613" s="338"/>
      <c r="BQ1613" s="338"/>
      <c r="BR1613" s="338"/>
      <c r="BS1613" s="338"/>
      <c r="BT1613" s="338"/>
      <c r="BU1613" s="338"/>
      <c r="BV1613" s="343"/>
      <c r="BW1613" s="343"/>
      <c r="BX1613" s="1217"/>
      <c r="BY1613" s="343"/>
      <c r="BZ1613" s="338"/>
      <c r="CA1613" s="338"/>
      <c r="CB1613" s="338"/>
      <c r="CC1613" s="338"/>
      <c r="CD1613" s="338"/>
      <c r="CE1613" s="338"/>
      <c r="CF1613" s="338"/>
    </row>
    <row r="1614" ht="15.75" customHeight="1">
      <c r="A1614" s="338"/>
      <c r="B1614" s="338"/>
      <c r="C1614" s="338"/>
      <c r="D1614" s="338"/>
      <c r="E1614" s="338"/>
      <c r="F1614" s="346"/>
      <c r="G1614" s="1215"/>
      <c r="H1614" s="1216"/>
      <c r="I1614" s="534"/>
      <c r="J1614" s="1193"/>
      <c r="K1614" s="398"/>
      <c r="L1614" s="338"/>
      <c r="M1614" s="338"/>
      <c r="N1614" s="338"/>
      <c r="O1614" s="338"/>
      <c r="P1614" s="338"/>
      <c r="Q1614" s="338"/>
      <c r="R1614" s="338"/>
      <c r="S1614" s="338"/>
      <c r="T1614" s="338"/>
      <c r="U1614" s="338"/>
      <c r="V1614" s="338"/>
      <c r="W1614" s="338"/>
      <c r="X1614" s="338"/>
      <c r="Y1614" s="338"/>
      <c r="Z1614" s="338"/>
      <c r="AA1614" s="338"/>
      <c r="AB1614" s="338"/>
      <c r="AC1614" s="338"/>
      <c r="AD1614" s="338"/>
      <c r="AE1614" s="338"/>
      <c r="AF1614" s="338"/>
      <c r="AG1614" s="338"/>
      <c r="AH1614" s="338"/>
      <c r="AI1614" s="338"/>
      <c r="AJ1614" s="338"/>
      <c r="AK1614" s="338"/>
      <c r="AL1614" s="338"/>
      <c r="AM1614" s="338"/>
      <c r="AN1614" s="338"/>
      <c r="AO1614" s="338"/>
      <c r="AP1614" s="338"/>
      <c r="AQ1614" s="338"/>
      <c r="AR1614" s="338"/>
      <c r="AS1614" s="338"/>
      <c r="AT1614" s="338"/>
      <c r="AU1614" s="338"/>
      <c r="AV1614" s="338"/>
      <c r="AW1614" s="338"/>
      <c r="AX1614" s="338"/>
      <c r="AY1614" s="338"/>
      <c r="AZ1614" s="338"/>
      <c r="BA1614" s="338"/>
      <c r="BB1614" s="338"/>
      <c r="BC1614" s="338"/>
      <c r="BD1614" s="338"/>
      <c r="BE1614" s="338"/>
      <c r="BF1614" s="338"/>
      <c r="BG1614" s="338"/>
      <c r="BH1614" s="338"/>
      <c r="BI1614" s="338"/>
      <c r="BJ1614" s="338"/>
      <c r="BK1614" s="338"/>
      <c r="BL1614" s="338"/>
      <c r="BM1614" s="338"/>
      <c r="BN1614" s="338"/>
      <c r="BO1614" s="338"/>
      <c r="BP1614" s="338"/>
      <c r="BQ1614" s="338"/>
      <c r="BR1614" s="338"/>
      <c r="BS1614" s="338"/>
      <c r="BT1614" s="338"/>
      <c r="BU1614" s="338"/>
      <c r="BV1614" s="343"/>
      <c r="BW1614" s="343"/>
      <c r="BX1614" s="1217"/>
      <c r="BY1614" s="343"/>
      <c r="BZ1614" s="338"/>
      <c r="CA1614" s="338"/>
      <c r="CB1614" s="338"/>
      <c r="CC1614" s="338"/>
      <c r="CD1614" s="338"/>
      <c r="CE1614" s="338"/>
      <c r="CF1614" s="338"/>
    </row>
    <row r="1615" ht="15.75" customHeight="1">
      <c r="A1615" s="338"/>
      <c r="B1615" s="338"/>
      <c r="C1615" s="338"/>
      <c r="D1615" s="338"/>
      <c r="E1615" s="338"/>
      <c r="F1615" s="346"/>
      <c r="G1615" s="1215"/>
      <c r="H1615" s="1216"/>
      <c r="I1615" s="534"/>
      <c r="J1615" s="1193"/>
      <c r="K1615" s="398"/>
      <c r="L1615" s="338"/>
      <c r="M1615" s="338"/>
      <c r="N1615" s="338"/>
      <c r="O1615" s="338"/>
      <c r="P1615" s="338"/>
      <c r="Q1615" s="338"/>
      <c r="R1615" s="338"/>
      <c r="S1615" s="338"/>
      <c r="T1615" s="338"/>
      <c r="U1615" s="338"/>
      <c r="V1615" s="338"/>
      <c r="W1615" s="338"/>
      <c r="X1615" s="338"/>
      <c r="Y1615" s="338"/>
      <c r="Z1615" s="338"/>
      <c r="AA1615" s="338"/>
      <c r="AB1615" s="338"/>
      <c r="AC1615" s="338"/>
      <c r="AD1615" s="338"/>
      <c r="AE1615" s="338"/>
      <c r="AF1615" s="338"/>
      <c r="AG1615" s="338"/>
      <c r="AH1615" s="338"/>
      <c r="AI1615" s="338"/>
      <c r="AJ1615" s="338"/>
      <c r="AK1615" s="338"/>
      <c r="AL1615" s="338"/>
      <c r="AM1615" s="338"/>
      <c r="AN1615" s="338"/>
      <c r="AO1615" s="338"/>
      <c r="AP1615" s="338"/>
      <c r="AQ1615" s="338"/>
      <c r="AR1615" s="338"/>
      <c r="AS1615" s="338"/>
      <c r="AT1615" s="338"/>
      <c r="AU1615" s="338"/>
      <c r="AV1615" s="338"/>
      <c r="AW1615" s="338"/>
      <c r="AX1615" s="338"/>
      <c r="AY1615" s="338"/>
      <c r="AZ1615" s="338"/>
      <c r="BA1615" s="338"/>
      <c r="BB1615" s="338"/>
      <c r="BC1615" s="338"/>
      <c r="BD1615" s="338"/>
      <c r="BE1615" s="338"/>
      <c r="BF1615" s="338"/>
      <c r="BG1615" s="338"/>
      <c r="BH1615" s="338"/>
      <c r="BI1615" s="338"/>
      <c r="BJ1615" s="338"/>
      <c r="BK1615" s="338"/>
      <c r="BL1615" s="338"/>
      <c r="BM1615" s="338"/>
      <c r="BN1615" s="338"/>
      <c r="BO1615" s="338"/>
      <c r="BP1615" s="338"/>
      <c r="BQ1615" s="338"/>
      <c r="BR1615" s="338"/>
      <c r="BS1615" s="338"/>
      <c r="BT1615" s="338"/>
      <c r="BU1615" s="338"/>
      <c r="BV1615" s="343"/>
      <c r="BW1615" s="343"/>
      <c r="BX1615" s="1217"/>
      <c r="BY1615" s="343"/>
      <c r="BZ1615" s="338"/>
      <c r="CA1615" s="338"/>
      <c r="CB1615" s="338"/>
      <c r="CC1615" s="338"/>
      <c r="CD1615" s="338"/>
      <c r="CE1615" s="338"/>
      <c r="CF1615" s="338"/>
    </row>
    <row r="1616" ht="15.75" customHeight="1">
      <c r="A1616" s="338"/>
      <c r="B1616" s="338"/>
      <c r="C1616" s="338"/>
      <c r="D1616" s="338"/>
      <c r="E1616" s="338"/>
      <c r="F1616" s="346"/>
      <c r="G1616" s="1215"/>
      <c r="H1616" s="1216"/>
      <c r="I1616" s="534"/>
      <c r="J1616" s="1193"/>
      <c r="K1616" s="398"/>
      <c r="L1616" s="338"/>
      <c r="M1616" s="338"/>
      <c r="N1616" s="338"/>
      <c r="O1616" s="338"/>
      <c r="P1616" s="338"/>
      <c r="Q1616" s="338"/>
      <c r="R1616" s="338"/>
      <c r="S1616" s="338"/>
      <c r="T1616" s="338"/>
      <c r="U1616" s="338"/>
      <c r="V1616" s="338"/>
      <c r="W1616" s="338"/>
      <c r="X1616" s="338"/>
      <c r="Y1616" s="338"/>
      <c r="Z1616" s="338"/>
      <c r="AA1616" s="338"/>
      <c r="AB1616" s="338"/>
      <c r="AC1616" s="338"/>
      <c r="AD1616" s="338"/>
      <c r="AE1616" s="338"/>
      <c r="AF1616" s="338"/>
      <c r="AG1616" s="338"/>
      <c r="AH1616" s="338"/>
      <c r="AI1616" s="338"/>
      <c r="AJ1616" s="338"/>
      <c r="AK1616" s="338"/>
      <c r="AL1616" s="338"/>
      <c r="AM1616" s="338"/>
      <c r="AN1616" s="338"/>
      <c r="AO1616" s="338"/>
      <c r="AP1616" s="338"/>
      <c r="AQ1616" s="338"/>
      <c r="AR1616" s="338"/>
      <c r="AS1616" s="338"/>
      <c r="AT1616" s="338"/>
      <c r="AU1616" s="338"/>
      <c r="AV1616" s="338"/>
      <c r="AW1616" s="338"/>
      <c r="AX1616" s="338"/>
      <c r="AY1616" s="338"/>
      <c r="AZ1616" s="338"/>
      <c r="BA1616" s="338"/>
      <c r="BB1616" s="338"/>
      <c r="BC1616" s="338"/>
      <c r="BD1616" s="338"/>
      <c r="BE1616" s="338"/>
      <c r="BF1616" s="338"/>
      <c r="BG1616" s="338"/>
      <c r="BH1616" s="338"/>
      <c r="BI1616" s="338"/>
      <c r="BJ1616" s="338"/>
      <c r="BK1616" s="338"/>
      <c r="BL1616" s="338"/>
      <c r="BM1616" s="338"/>
      <c r="BN1616" s="338"/>
      <c r="BO1616" s="338"/>
      <c r="BP1616" s="338"/>
      <c r="BQ1616" s="338"/>
      <c r="BR1616" s="338"/>
      <c r="BS1616" s="338"/>
      <c r="BT1616" s="338"/>
      <c r="BU1616" s="338"/>
      <c r="BV1616" s="343"/>
      <c r="BW1616" s="343"/>
      <c r="BX1616" s="1217"/>
      <c r="BY1616" s="343"/>
      <c r="BZ1616" s="338"/>
      <c r="CA1616" s="338"/>
      <c r="CB1616" s="338"/>
      <c r="CC1616" s="338"/>
      <c r="CD1616" s="338"/>
      <c r="CE1616" s="338"/>
      <c r="CF1616" s="338"/>
    </row>
    <row r="1617" ht="15.75" customHeight="1">
      <c r="A1617" s="338"/>
      <c r="B1617" s="338"/>
      <c r="C1617" s="338"/>
      <c r="D1617" s="338"/>
      <c r="E1617" s="338"/>
      <c r="F1617" s="346"/>
      <c r="G1617" s="1215"/>
      <c r="H1617" s="1216"/>
      <c r="I1617" s="534"/>
      <c r="J1617" s="1193"/>
      <c r="K1617" s="398"/>
      <c r="L1617" s="338"/>
      <c r="M1617" s="338"/>
      <c r="N1617" s="338"/>
      <c r="O1617" s="338"/>
      <c r="P1617" s="338"/>
      <c r="Q1617" s="338"/>
      <c r="R1617" s="338"/>
      <c r="S1617" s="338"/>
      <c r="T1617" s="338"/>
      <c r="U1617" s="338"/>
      <c r="V1617" s="338"/>
      <c r="W1617" s="338"/>
      <c r="X1617" s="338"/>
      <c r="Y1617" s="338"/>
      <c r="Z1617" s="338"/>
      <c r="AA1617" s="338"/>
      <c r="AB1617" s="338"/>
      <c r="AC1617" s="338"/>
      <c r="AD1617" s="338"/>
      <c r="AE1617" s="338"/>
      <c r="AF1617" s="338"/>
      <c r="AG1617" s="338"/>
      <c r="AH1617" s="338"/>
      <c r="AI1617" s="338"/>
      <c r="AJ1617" s="338"/>
      <c r="AK1617" s="338"/>
      <c r="AL1617" s="338"/>
      <c r="AM1617" s="338"/>
      <c r="AN1617" s="338"/>
      <c r="AO1617" s="338"/>
      <c r="AP1617" s="338"/>
      <c r="AQ1617" s="338"/>
      <c r="AR1617" s="338"/>
      <c r="AS1617" s="338"/>
      <c r="AT1617" s="338"/>
      <c r="AU1617" s="338"/>
      <c r="AV1617" s="338"/>
      <c r="AW1617" s="338"/>
      <c r="AX1617" s="338"/>
      <c r="AY1617" s="338"/>
      <c r="AZ1617" s="338"/>
      <c r="BA1617" s="338"/>
      <c r="BB1617" s="338"/>
      <c r="BC1617" s="338"/>
      <c r="BD1617" s="338"/>
      <c r="BE1617" s="338"/>
      <c r="BF1617" s="338"/>
      <c r="BG1617" s="338"/>
      <c r="BH1617" s="338"/>
      <c r="BI1617" s="338"/>
      <c r="BJ1617" s="338"/>
      <c r="BK1617" s="338"/>
      <c r="BL1617" s="338"/>
      <c r="BM1617" s="338"/>
      <c r="BN1617" s="338"/>
      <c r="BO1617" s="338"/>
      <c r="BP1617" s="338"/>
      <c r="BQ1617" s="338"/>
      <c r="BR1617" s="338"/>
      <c r="BS1617" s="338"/>
      <c r="BT1617" s="338"/>
      <c r="BU1617" s="338"/>
      <c r="BV1617" s="343"/>
      <c r="BW1617" s="343"/>
      <c r="BX1617" s="1217"/>
      <c r="BY1617" s="343"/>
      <c r="BZ1617" s="338"/>
      <c r="CA1617" s="338"/>
      <c r="CB1617" s="338"/>
      <c r="CC1617" s="338"/>
      <c r="CD1617" s="338"/>
      <c r="CE1617" s="338"/>
      <c r="CF1617" s="338"/>
    </row>
    <row r="1618" ht="15.75" customHeight="1">
      <c r="A1618" s="338"/>
      <c r="B1618" s="338"/>
      <c r="C1618" s="338"/>
      <c r="D1618" s="338"/>
      <c r="E1618" s="338"/>
      <c r="F1618" s="346"/>
      <c r="G1618" s="1215"/>
      <c r="H1618" s="1216"/>
      <c r="I1618" s="534"/>
      <c r="J1618" s="1193"/>
      <c r="K1618" s="398"/>
      <c r="L1618" s="338"/>
      <c r="M1618" s="338"/>
      <c r="N1618" s="338"/>
      <c r="O1618" s="338"/>
      <c r="P1618" s="338"/>
      <c r="Q1618" s="338"/>
      <c r="R1618" s="338"/>
      <c r="S1618" s="338"/>
      <c r="T1618" s="338"/>
      <c r="U1618" s="338"/>
      <c r="V1618" s="338"/>
      <c r="W1618" s="338"/>
      <c r="X1618" s="338"/>
      <c r="Y1618" s="338"/>
      <c r="Z1618" s="338"/>
      <c r="AA1618" s="338"/>
      <c r="AB1618" s="338"/>
      <c r="AC1618" s="338"/>
      <c r="AD1618" s="338"/>
      <c r="AE1618" s="338"/>
      <c r="AF1618" s="338"/>
      <c r="AG1618" s="338"/>
      <c r="AH1618" s="338"/>
      <c r="AI1618" s="338"/>
      <c r="AJ1618" s="338"/>
      <c r="AK1618" s="338"/>
      <c r="AL1618" s="338"/>
      <c r="AM1618" s="338"/>
      <c r="AN1618" s="338"/>
      <c r="AO1618" s="338"/>
      <c r="AP1618" s="338"/>
      <c r="AQ1618" s="338"/>
      <c r="AR1618" s="338"/>
      <c r="AS1618" s="338"/>
      <c r="AT1618" s="338"/>
      <c r="AU1618" s="338"/>
      <c r="AV1618" s="338"/>
      <c r="AW1618" s="338"/>
      <c r="AX1618" s="338"/>
      <c r="AY1618" s="338"/>
      <c r="AZ1618" s="338"/>
      <c r="BA1618" s="338"/>
      <c r="BB1618" s="338"/>
      <c r="BC1618" s="338"/>
      <c r="BD1618" s="338"/>
      <c r="BE1618" s="338"/>
      <c r="BF1618" s="338"/>
      <c r="BG1618" s="338"/>
      <c r="BH1618" s="338"/>
      <c r="BI1618" s="338"/>
      <c r="BJ1618" s="338"/>
      <c r="BK1618" s="338"/>
      <c r="BL1618" s="338"/>
      <c r="BM1618" s="338"/>
      <c r="BN1618" s="338"/>
      <c r="BO1618" s="338"/>
      <c r="BP1618" s="338"/>
      <c r="BQ1618" s="338"/>
      <c r="BR1618" s="338"/>
      <c r="BS1618" s="338"/>
      <c r="BT1618" s="338"/>
      <c r="BU1618" s="338"/>
      <c r="BV1618" s="343"/>
      <c r="BW1618" s="343"/>
      <c r="BX1618" s="1217"/>
      <c r="BY1618" s="343"/>
      <c r="BZ1618" s="338"/>
      <c r="CA1618" s="338"/>
      <c r="CB1618" s="338"/>
      <c r="CC1618" s="338"/>
      <c r="CD1618" s="338"/>
      <c r="CE1618" s="338"/>
      <c r="CF1618" s="338"/>
    </row>
    <row r="1619" ht="15.75" customHeight="1">
      <c r="A1619" s="338"/>
      <c r="B1619" s="338"/>
      <c r="C1619" s="338"/>
      <c r="D1619" s="338"/>
      <c r="E1619" s="338"/>
      <c r="F1619" s="346"/>
      <c r="G1619" s="1215"/>
      <c r="H1619" s="1216"/>
      <c r="I1619" s="534"/>
      <c r="J1619" s="1193"/>
      <c r="K1619" s="398"/>
      <c r="L1619" s="338"/>
      <c r="M1619" s="338"/>
      <c r="N1619" s="338"/>
      <c r="O1619" s="338"/>
      <c r="P1619" s="338"/>
      <c r="Q1619" s="338"/>
      <c r="R1619" s="338"/>
      <c r="S1619" s="338"/>
      <c r="T1619" s="338"/>
      <c r="U1619" s="338"/>
      <c r="V1619" s="338"/>
      <c r="W1619" s="338"/>
      <c r="X1619" s="338"/>
      <c r="Y1619" s="338"/>
      <c r="Z1619" s="338"/>
      <c r="AA1619" s="338"/>
      <c r="AB1619" s="338"/>
      <c r="AC1619" s="338"/>
      <c r="AD1619" s="338"/>
      <c r="AE1619" s="338"/>
      <c r="AF1619" s="338"/>
      <c r="AG1619" s="338"/>
      <c r="AH1619" s="338"/>
      <c r="AI1619" s="338"/>
      <c r="AJ1619" s="338"/>
      <c r="AK1619" s="338"/>
      <c r="AL1619" s="338"/>
      <c r="AM1619" s="338"/>
      <c r="AN1619" s="338"/>
      <c r="AO1619" s="338"/>
      <c r="AP1619" s="338"/>
      <c r="AQ1619" s="338"/>
      <c r="AR1619" s="338"/>
      <c r="AS1619" s="338"/>
      <c r="AT1619" s="338"/>
      <c r="AU1619" s="338"/>
      <c r="AV1619" s="338"/>
      <c r="AW1619" s="338"/>
      <c r="AX1619" s="338"/>
      <c r="AY1619" s="338"/>
      <c r="AZ1619" s="338"/>
      <c r="BA1619" s="338"/>
      <c r="BB1619" s="338"/>
      <c r="BC1619" s="338"/>
      <c r="BD1619" s="338"/>
      <c r="BE1619" s="338"/>
      <c r="BF1619" s="338"/>
      <c r="BG1619" s="338"/>
      <c r="BH1619" s="338"/>
      <c r="BI1619" s="338"/>
      <c r="BJ1619" s="338"/>
      <c r="BK1619" s="338"/>
      <c r="BL1619" s="338"/>
      <c r="BM1619" s="338"/>
      <c r="BN1619" s="338"/>
      <c r="BO1619" s="338"/>
      <c r="BP1619" s="338"/>
      <c r="BQ1619" s="338"/>
      <c r="BR1619" s="338"/>
      <c r="BS1619" s="338"/>
      <c r="BT1619" s="338"/>
      <c r="BU1619" s="338"/>
      <c r="BV1619" s="343"/>
      <c r="BW1619" s="343"/>
      <c r="BX1619" s="1217"/>
      <c r="BY1619" s="343"/>
      <c r="BZ1619" s="338"/>
      <c r="CA1619" s="338"/>
      <c r="CB1619" s="338"/>
      <c r="CC1619" s="338"/>
      <c r="CD1619" s="338"/>
      <c r="CE1619" s="338"/>
      <c r="CF1619" s="338"/>
    </row>
    <row r="1620" ht="15.75" customHeight="1">
      <c r="A1620" s="338"/>
      <c r="B1620" s="338"/>
      <c r="C1620" s="338"/>
      <c r="D1620" s="338"/>
      <c r="E1620" s="338"/>
      <c r="F1620" s="346"/>
      <c r="G1620" s="1215"/>
      <c r="H1620" s="1216"/>
      <c r="I1620" s="534"/>
      <c r="J1620" s="1193"/>
      <c r="K1620" s="398"/>
      <c r="L1620" s="338"/>
      <c r="M1620" s="338"/>
      <c r="N1620" s="338"/>
      <c r="O1620" s="338"/>
      <c r="P1620" s="338"/>
      <c r="Q1620" s="338"/>
      <c r="R1620" s="338"/>
      <c r="S1620" s="338"/>
      <c r="T1620" s="338"/>
      <c r="U1620" s="338"/>
      <c r="V1620" s="338"/>
      <c r="W1620" s="338"/>
      <c r="X1620" s="338"/>
      <c r="Y1620" s="338"/>
      <c r="Z1620" s="338"/>
      <c r="AA1620" s="338"/>
      <c r="AB1620" s="338"/>
      <c r="AC1620" s="338"/>
      <c r="AD1620" s="338"/>
      <c r="AE1620" s="338"/>
      <c r="AF1620" s="338"/>
      <c r="AG1620" s="338"/>
      <c r="AH1620" s="338"/>
      <c r="AI1620" s="338"/>
      <c r="AJ1620" s="338"/>
      <c r="AK1620" s="338"/>
      <c r="AL1620" s="338"/>
      <c r="AM1620" s="338"/>
      <c r="AN1620" s="338"/>
      <c r="AO1620" s="338"/>
      <c r="AP1620" s="338"/>
      <c r="AQ1620" s="338"/>
      <c r="AR1620" s="338"/>
      <c r="AS1620" s="338"/>
      <c r="AT1620" s="338"/>
      <c r="AU1620" s="338"/>
      <c r="AV1620" s="338"/>
      <c r="AW1620" s="338"/>
      <c r="AX1620" s="338"/>
      <c r="AY1620" s="338"/>
      <c r="AZ1620" s="338"/>
      <c r="BA1620" s="338"/>
      <c r="BB1620" s="338"/>
      <c r="BC1620" s="338"/>
      <c r="BD1620" s="338"/>
      <c r="BE1620" s="338"/>
      <c r="BF1620" s="338"/>
      <c r="BG1620" s="338"/>
      <c r="BH1620" s="338"/>
      <c r="BI1620" s="338"/>
      <c r="BJ1620" s="338"/>
      <c r="BK1620" s="338"/>
      <c r="BL1620" s="338"/>
      <c r="BM1620" s="338"/>
      <c r="BN1620" s="338"/>
      <c r="BO1620" s="338"/>
      <c r="BP1620" s="338"/>
      <c r="BQ1620" s="338"/>
      <c r="BR1620" s="338"/>
      <c r="BS1620" s="338"/>
      <c r="BT1620" s="338"/>
      <c r="BU1620" s="338"/>
      <c r="BV1620" s="343"/>
      <c r="BW1620" s="343"/>
      <c r="BX1620" s="1217"/>
      <c r="BY1620" s="343"/>
      <c r="BZ1620" s="338"/>
      <c r="CA1620" s="338"/>
      <c r="CB1620" s="338"/>
      <c r="CC1620" s="338"/>
      <c r="CD1620" s="338"/>
      <c r="CE1620" s="338"/>
      <c r="CF1620" s="338"/>
    </row>
    <row r="1621" ht="15.75" customHeight="1">
      <c r="A1621" s="338"/>
      <c r="B1621" s="338"/>
      <c r="C1621" s="338"/>
      <c r="D1621" s="338"/>
      <c r="E1621" s="338"/>
      <c r="F1621" s="346"/>
      <c r="G1621" s="1215"/>
      <c r="H1621" s="1216"/>
      <c r="I1621" s="534"/>
      <c r="J1621" s="1193"/>
      <c r="K1621" s="398"/>
      <c r="L1621" s="338"/>
      <c r="M1621" s="338"/>
      <c r="N1621" s="338"/>
      <c r="O1621" s="338"/>
      <c r="P1621" s="338"/>
      <c r="Q1621" s="338"/>
      <c r="R1621" s="338"/>
      <c r="S1621" s="338"/>
      <c r="T1621" s="338"/>
      <c r="U1621" s="338"/>
      <c r="V1621" s="338"/>
      <c r="W1621" s="338"/>
      <c r="X1621" s="338"/>
      <c r="Y1621" s="338"/>
      <c r="Z1621" s="338"/>
      <c r="AA1621" s="338"/>
      <c r="AB1621" s="338"/>
      <c r="AC1621" s="338"/>
      <c r="AD1621" s="338"/>
      <c r="AE1621" s="338"/>
      <c r="AF1621" s="338"/>
      <c r="AG1621" s="338"/>
      <c r="AH1621" s="338"/>
      <c r="AI1621" s="338"/>
      <c r="AJ1621" s="338"/>
      <c r="AK1621" s="338"/>
      <c r="AL1621" s="338"/>
      <c r="AM1621" s="338"/>
      <c r="AN1621" s="338"/>
      <c r="AO1621" s="338"/>
      <c r="AP1621" s="338"/>
      <c r="AQ1621" s="338"/>
      <c r="AR1621" s="338"/>
      <c r="AS1621" s="338"/>
      <c r="AT1621" s="338"/>
      <c r="AU1621" s="338"/>
      <c r="AV1621" s="338"/>
      <c r="AW1621" s="338"/>
      <c r="AX1621" s="338"/>
      <c r="AY1621" s="338"/>
      <c r="AZ1621" s="338"/>
      <c r="BA1621" s="338"/>
      <c r="BB1621" s="338"/>
      <c r="BC1621" s="338"/>
      <c r="BD1621" s="338"/>
      <c r="BE1621" s="338"/>
      <c r="BF1621" s="338"/>
      <c r="BG1621" s="338"/>
      <c r="BH1621" s="338"/>
      <c r="BI1621" s="338"/>
      <c r="BJ1621" s="338"/>
      <c r="BK1621" s="338"/>
      <c r="BL1621" s="338"/>
      <c r="BM1621" s="338"/>
      <c r="BN1621" s="338"/>
      <c r="BO1621" s="338"/>
      <c r="BP1621" s="338"/>
      <c r="BQ1621" s="338"/>
      <c r="BR1621" s="338"/>
      <c r="BS1621" s="338"/>
      <c r="BT1621" s="338"/>
      <c r="BU1621" s="338"/>
      <c r="BV1621" s="343"/>
      <c r="BW1621" s="343"/>
      <c r="BX1621" s="1217"/>
      <c r="BY1621" s="343"/>
      <c r="BZ1621" s="338"/>
      <c r="CA1621" s="338"/>
      <c r="CB1621" s="338"/>
      <c r="CC1621" s="338"/>
      <c r="CD1621" s="338"/>
      <c r="CE1621" s="338"/>
      <c r="CF1621" s="338"/>
    </row>
    <row r="1622" ht="15.75" customHeight="1">
      <c r="A1622" s="338"/>
      <c r="B1622" s="338"/>
      <c r="C1622" s="338"/>
      <c r="D1622" s="338"/>
      <c r="E1622" s="338"/>
      <c r="F1622" s="346"/>
      <c r="G1622" s="1215"/>
      <c r="H1622" s="1216"/>
      <c r="I1622" s="534"/>
      <c r="J1622" s="1193"/>
      <c r="K1622" s="398"/>
      <c r="L1622" s="338"/>
      <c r="M1622" s="338"/>
      <c r="N1622" s="338"/>
      <c r="O1622" s="338"/>
      <c r="P1622" s="338"/>
      <c r="Q1622" s="338"/>
      <c r="R1622" s="338"/>
      <c r="S1622" s="338"/>
      <c r="T1622" s="338"/>
      <c r="U1622" s="338"/>
      <c r="V1622" s="338"/>
      <c r="W1622" s="338"/>
      <c r="X1622" s="338"/>
      <c r="Y1622" s="338"/>
      <c r="Z1622" s="338"/>
      <c r="AA1622" s="338"/>
      <c r="AB1622" s="338"/>
      <c r="AC1622" s="338"/>
      <c r="AD1622" s="338"/>
      <c r="AE1622" s="338"/>
      <c r="AF1622" s="338"/>
      <c r="AG1622" s="338"/>
      <c r="AH1622" s="338"/>
      <c r="AI1622" s="338"/>
      <c r="AJ1622" s="338"/>
      <c r="AK1622" s="338"/>
      <c r="AL1622" s="338"/>
      <c r="AM1622" s="338"/>
      <c r="AN1622" s="338"/>
      <c r="AO1622" s="338"/>
      <c r="AP1622" s="338"/>
      <c r="AQ1622" s="338"/>
      <c r="AR1622" s="338"/>
      <c r="AS1622" s="338"/>
      <c r="AT1622" s="338"/>
      <c r="AU1622" s="338"/>
      <c r="AV1622" s="338"/>
      <c r="AW1622" s="338"/>
      <c r="AX1622" s="338"/>
      <c r="AY1622" s="338"/>
      <c r="AZ1622" s="338"/>
      <c r="BA1622" s="338"/>
      <c r="BB1622" s="338"/>
      <c r="BC1622" s="338"/>
      <c r="BD1622" s="338"/>
      <c r="BE1622" s="338"/>
      <c r="BF1622" s="338"/>
      <c r="BG1622" s="338"/>
      <c r="BH1622" s="338"/>
      <c r="BI1622" s="338"/>
      <c r="BJ1622" s="338"/>
      <c r="BK1622" s="338"/>
      <c r="BL1622" s="338"/>
      <c r="BM1622" s="338"/>
      <c r="BN1622" s="338"/>
      <c r="BO1622" s="338"/>
      <c r="BP1622" s="338"/>
      <c r="BQ1622" s="338"/>
      <c r="BR1622" s="338"/>
      <c r="BS1622" s="338"/>
      <c r="BT1622" s="338"/>
      <c r="BU1622" s="338"/>
      <c r="BV1622" s="343"/>
      <c r="BW1622" s="343"/>
      <c r="BX1622" s="1217"/>
      <c r="BY1622" s="343"/>
      <c r="BZ1622" s="338"/>
      <c r="CA1622" s="338"/>
      <c r="CB1622" s="338"/>
      <c r="CC1622" s="338"/>
      <c r="CD1622" s="338"/>
      <c r="CE1622" s="338"/>
      <c r="CF1622" s="338"/>
    </row>
    <row r="1623" ht="15.75" customHeight="1">
      <c r="A1623" s="338"/>
      <c r="B1623" s="338"/>
      <c r="C1623" s="338"/>
      <c r="D1623" s="338"/>
      <c r="E1623" s="338"/>
      <c r="F1623" s="346"/>
      <c r="G1623" s="1215"/>
      <c r="H1623" s="1216"/>
      <c r="I1623" s="534"/>
      <c r="J1623" s="1193"/>
      <c r="K1623" s="398"/>
      <c r="L1623" s="338"/>
      <c r="M1623" s="338"/>
      <c r="N1623" s="338"/>
      <c r="O1623" s="338"/>
      <c r="P1623" s="338"/>
      <c r="Q1623" s="338"/>
      <c r="R1623" s="338"/>
      <c r="S1623" s="338"/>
      <c r="T1623" s="338"/>
      <c r="U1623" s="338"/>
      <c r="V1623" s="338"/>
      <c r="W1623" s="338"/>
      <c r="X1623" s="338"/>
      <c r="Y1623" s="338"/>
      <c r="Z1623" s="338"/>
      <c r="AA1623" s="338"/>
      <c r="AB1623" s="338"/>
      <c r="AC1623" s="338"/>
      <c r="AD1623" s="338"/>
      <c r="AE1623" s="338"/>
      <c r="AF1623" s="338"/>
      <c r="AG1623" s="338"/>
      <c r="AH1623" s="338"/>
      <c r="AI1623" s="338"/>
      <c r="AJ1623" s="338"/>
      <c r="AK1623" s="338"/>
      <c r="AL1623" s="338"/>
      <c r="AM1623" s="338"/>
      <c r="AN1623" s="338"/>
      <c r="AO1623" s="338"/>
      <c r="AP1623" s="338"/>
      <c r="AQ1623" s="338"/>
      <c r="AR1623" s="338"/>
      <c r="AS1623" s="338"/>
      <c r="AT1623" s="338"/>
      <c r="AU1623" s="338"/>
      <c r="AV1623" s="338"/>
      <c r="AW1623" s="338"/>
      <c r="AX1623" s="338"/>
      <c r="AY1623" s="338"/>
      <c r="AZ1623" s="338"/>
      <c r="BA1623" s="338"/>
      <c r="BB1623" s="338"/>
      <c r="BC1623" s="338"/>
      <c r="BD1623" s="338"/>
      <c r="BE1623" s="338"/>
      <c r="BF1623" s="338"/>
      <c r="BG1623" s="338"/>
      <c r="BH1623" s="338"/>
      <c r="BI1623" s="338"/>
      <c r="BJ1623" s="338"/>
      <c r="BK1623" s="338"/>
      <c r="BL1623" s="338"/>
      <c r="BM1623" s="338"/>
      <c r="BN1623" s="338"/>
      <c r="BO1623" s="338"/>
      <c r="BP1623" s="338"/>
      <c r="BQ1623" s="338"/>
      <c r="BR1623" s="338"/>
      <c r="BS1623" s="338"/>
      <c r="BT1623" s="338"/>
      <c r="BU1623" s="338"/>
      <c r="BV1623" s="343"/>
      <c r="BW1623" s="343"/>
      <c r="BX1623" s="1217"/>
      <c r="BY1623" s="343"/>
      <c r="BZ1623" s="338"/>
      <c r="CA1623" s="338"/>
      <c r="CB1623" s="338"/>
      <c r="CC1623" s="338"/>
      <c r="CD1623" s="338"/>
      <c r="CE1623" s="338"/>
      <c r="CF1623" s="338"/>
    </row>
    <row r="1624" ht="15.75" customHeight="1">
      <c r="A1624" s="338"/>
      <c r="B1624" s="338"/>
      <c r="C1624" s="338"/>
      <c r="D1624" s="338"/>
      <c r="E1624" s="338"/>
      <c r="F1624" s="346"/>
      <c r="G1624" s="1215"/>
      <c r="H1624" s="1216"/>
      <c r="I1624" s="534"/>
      <c r="J1624" s="1193"/>
      <c r="K1624" s="398"/>
      <c r="L1624" s="338"/>
      <c r="M1624" s="338"/>
      <c r="N1624" s="338"/>
      <c r="O1624" s="338"/>
      <c r="P1624" s="338"/>
      <c r="Q1624" s="338"/>
      <c r="R1624" s="338"/>
      <c r="S1624" s="338"/>
      <c r="T1624" s="338"/>
      <c r="U1624" s="338"/>
      <c r="V1624" s="338"/>
      <c r="W1624" s="338"/>
      <c r="X1624" s="338"/>
      <c r="Y1624" s="338"/>
      <c r="Z1624" s="338"/>
      <c r="AA1624" s="338"/>
      <c r="AB1624" s="338"/>
      <c r="AC1624" s="338"/>
      <c r="AD1624" s="338"/>
      <c r="AE1624" s="338"/>
      <c r="AF1624" s="338"/>
      <c r="AG1624" s="338"/>
      <c r="AH1624" s="338"/>
      <c r="AI1624" s="338"/>
      <c r="AJ1624" s="338"/>
      <c r="AK1624" s="338"/>
      <c r="AL1624" s="338"/>
      <c r="AM1624" s="338"/>
      <c r="AN1624" s="338"/>
      <c r="AO1624" s="338"/>
      <c r="AP1624" s="338"/>
      <c r="AQ1624" s="338"/>
      <c r="AR1624" s="338"/>
      <c r="AS1624" s="338"/>
      <c r="AT1624" s="338"/>
      <c r="AU1624" s="338"/>
      <c r="AV1624" s="338"/>
      <c r="AW1624" s="338"/>
      <c r="AX1624" s="338"/>
      <c r="AY1624" s="338"/>
      <c r="AZ1624" s="338"/>
      <c r="BA1624" s="338"/>
      <c r="BB1624" s="338"/>
      <c r="BC1624" s="338"/>
      <c r="BD1624" s="338"/>
      <c r="BE1624" s="338"/>
      <c r="BF1624" s="338"/>
      <c r="BG1624" s="338"/>
      <c r="BH1624" s="338"/>
      <c r="BI1624" s="338"/>
      <c r="BJ1624" s="338"/>
      <c r="BK1624" s="338"/>
      <c r="BL1624" s="338"/>
      <c r="BM1624" s="338"/>
      <c r="BN1624" s="338"/>
      <c r="BO1624" s="338"/>
      <c r="BP1624" s="338"/>
      <c r="BQ1624" s="338"/>
      <c r="BR1624" s="338"/>
      <c r="BS1624" s="338"/>
      <c r="BT1624" s="338"/>
      <c r="BU1624" s="338"/>
      <c r="BV1624" s="343"/>
      <c r="BW1624" s="343"/>
      <c r="BX1624" s="1217"/>
      <c r="BY1624" s="343"/>
      <c r="BZ1624" s="338"/>
      <c r="CA1624" s="338"/>
      <c r="CB1624" s="338"/>
      <c r="CC1624" s="338"/>
      <c r="CD1624" s="338"/>
      <c r="CE1624" s="338"/>
      <c r="CF1624" s="338"/>
    </row>
    <row r="1625" ht="15.75" customHeight="1">
      <c r="A1625" s="338"/>
      <c r="B1625" s="338"/>
      <c r="C1625" s="338"/>
      <c r="D1625" s="338"/>
      <c r="E1625" s="338"/>
      <c r="F1625" s="346"/>
      <c r="G1625" s="1215"/>
      <c r="H1625" s="1216"/>
      <c r="I1625" s="534"/>
      <c r="J1625" s="1193"/>
      <c r="K1625" s="398"/>
      <c r="L1625" s="338"/>
      <c r="M1625" s="338"/>
      <c r="N1625" s="338"/>
      <c r="O1625" s="338"/>
      <c r="P1625" s="338"/>
      <c r="Q1625" s="338"/>
      <c r="R1625" s="338"/>
      <c r="S1625" s="338"/>
      <c r="T1625" s="338"/>
      <c r="U1625" s="338"/>
      <c r="V1625" s="338"/>
      <c r="W1625" s="338"/>
      <c r="X1625" s="338"/>
      <c r="Y1625" s="338"/>
      <c r="Z1625" s="338"/>
      <c r="AA1625" s="338"/>
      <c r="AB1625" s="338"/>
      <c r="AC1625" s="338"/>
      <c r="AD1625" s="338"/>
      <c r="AE1625" s="338"/>
      <c r="AF1625" s="338"/>
      <c r="AG1625" s="338"/>
      <c r="AH1625" s="338"/>
      <c r="AI1625" s="338"/>
      <c r="AJ1625" s="338"/>
      <c r="AK1625" s="338"/>
      <c r="AL1625" s="338"/>
      <c r="AM1625" s="338"/>
      <c r="AN1625" s="338"/>
      <c r="AO1625" s="338"/>
      <c r="AP1625" s="338"/>
      <c r="AQ1625" s="338"/>
      <c r="AR1625" s="338"/>
      <c r="AS1625" s="338"/>
      <c r="AT1625" s="338"/>
      <c r="AU1625" s="338"/>
      <c r="AV1625" s="338"/>
      <c r="AW1625" s="338"/>
      <c r="AX1625" s="338"/>
      <c r="AY1625" s="338"/>
      <c r="AZ1625" s="338"/>
      <c r="BA1625" s="338"/>
      <c r="BB1625" s="338"/>
      <c r="BC1625" s="338"/>
      <c r="BD1625" s="338"/>
      <c r="BE1625" s="338"/>
      <c r="BF1625" s="338"/>
      <c r="BG1625" s="338"/>
      <c r="BH1625" s="338"/>
      <c r="BI1625" s="338"/>
      <c r="BJ1625" s="338"/>
      <c r="BK1625" s="338"/>
      <c r="BL1625" s="338"/>
      <c r="BM1625" s="338"/>
      <c r="BN1625" s="338"/>
      <c r="BO1625" s="338"/>
      <c r="BP1625" s="338"/>
      <c r="BQ1625" s="338"/>
      <c r="BR1625" s="338"/>
      <c r="BS1625" s="338"/>
      <c r="BT1625" s="338"/>
      <c r="BU1625" s="338"/>
      <c r="BV1625" s="343"/>
      <c r="BW1625" s="343"/>
      <c r="BX1625" s="1217"/>
      <c r="BY1625" s="343"/>
      <c r="BZ1625" s="338"/>
      <c r="CA1625" s="338"/>
      <c r="CB1625" s="338"/>
      <c r="CC1625" s="338"/>
      <c r="CD1625" s="338"/>
      <c r="CE1625" s="338"/>
      <c r="CF1625" s="338"/>
    </row>
    <row r="1626" ht="15.75" customHeight="1">
      <c r="A1626" s="338"/>
      <c r="B1626" s="338"/>
      <c r="C1626" s="338"/>
      <c r="D1626" s="338"/>
      <c r="E1626" s="338"/>
      <c r="F1626" s="346"/>
      <c r="G1626" s="1215"/>
      <c r="H1626" s="1216"/>
      <c r="I1626" s="534"/>
      <c r="J1626" s="1193"/>
      <c r="K1626" s="398"/>
      <c r="L1626" s="338"/>
      <c r="M1626" s="338"/>
      <c r="N1626" s="338"/>
      <c r="O1626" s="338"/>
      <c r="P1626" s="338"/>
      <c r="Q1626" s="338"/>
      <c r="R1626" s="338"/>
      <c r="S1626" s="338"/>
      <c r="T1626" s="338"/>
      <c r="U1626" s="338"/>
      <c r="V1626" s="338"/>
      <c r="W1626" s="338"/>
      <c r="X1626" s="338"/>
      <c r="Y1626" s="338"/>
      <c r="Z1626" s="338"/>
      <c r="AA1626" s="338"/>
      <c r="AB1626" s="338"/>
      <c r="AC1626" s="338"/>
      <c r="AD1626" s="338"/>
      <c r="AE1626" s="338"/>
      <c r="AF1626" s="338"/>
      <c r="AG1626" s="338"/>
      <c r="AH1626" s="338"/>
      <c r="AI1626" s="338"/>
      <c r="AJ1626" s="338"/>
      <c r="AK1626" s="338"/>
      <c r="AL1626" s="338"/>
      <c r="AM1626" s="338"/>
      <c r="AN1626" s="338"/>
      <c r="AO1626" s="338"/>
      <c r="AP1626" s="338"/>
      <c r="AQ1626" s="338"/>
      <c r="AR1626" s="338"/>
      <c r="AS1626" s="338"/>
      <c r="AT1626" s="338"/>
      <c r="AU1626" s="338"/>
      <c r="AV1626" s="338"/>
      <c r="AW1626" s="338"/>
      <c r="AX1626" s="338"/>
      <c r="AY1626" s="338"/>
      <c r="AZ1626" s="338"/>
      <c r="BA1626" s="338"/>
      <c r="BB1626" s="338"/>
      <c r="BC1626" s="338"/>
      <c r="BD1626" s="338"/>
      <c r="BE1626" s="338"/>
      <c r="BF1626" s="338"/>
      <c r="BG1626" s="338"/>
      <c r="BH1626" s="338"/>
      <c r="BI1626" s="338"/>
      <c r="BJ1626" s="338"/>
      <c r="BK1626" s="338"/>
      <c r="BL1626" s="338"/>
      <c r="BM1626" s="338"/>
      <c r="BN1626" s="338"/>
      <c r="BO1626" s="338"/>
      <c r="BP1626" s="338"/>
      <c r="BQ1626" s="338"/>
      <c r="BR1626" s="338"/>
      <c r="BS1626" s="338"/>
      <c r="BT1626" s="338"/>
      <c r="BU1626" s="338"/>
      <c r="BV1626" s="343"/>
      <c r="BW1626" s="343"/>
      <c r="BX1626" s="1217"/>
      <c r="BY1626" s="343"/>
      <c r="BZ1626" s="338"/>
      <c r="CA1626" s="338"/>
      <c r="CB1626" s="338"/>
      <c r="CC1626" s="338"/>
      <c r="CD1626" s="338"/>
      <c r="CE1626" s="338"/>
      <c r="CF1626" s="338"/>
    </row>
    <row r="1627" ht="15.75" customHeight="1">
      <c r="A1627" s="338"/>
      <c r="B1627" s="338"/>
      <c r="C1627" s="338"/>
      <c r="D1627" s="338"/>
      <c r="E1627" s="338"/>
      <c r="F1627" s="346"/>
      <c r="G1627" s="1215"/>
      <c r="H1627" s="1216"/>
      <c r="I1627" s="534"/>
      <c r="J1627" s="1193"/>
      <c r="K1627" s="398"/>
      <c r="L1627" s="338"/>
      <c r="M1627" s="338"/>
      <c r="N1627" s="338"/>
      <c r="O1627" s="338"/>
      <c r="P1627" s="338"/>
      <c r="Q1627" s="338"/>
      <c r="R1627" s="338"/>
      <c r="S1627" s="338"/>
      <c r="T1627" s="338"/>
      <c r="U1627" s="338"/>
      <c r="V1627" s="338"/>
      <c r="W1627" s="338"/>
      <c r="X1627" s="338"/>
      <c r="Y1627" s="338"/>
      <c r="Z1627" s="338"/>
      <c r="AA1627" s="338"/>
      <c r="AB1627" s="338"/>
      <c r="AC1627" s="338"/>
      <c r="AD1627" s="338"/>
      <c r="AE1627" s="338"/>
      <c r="AF1627" s="338"/>
      <c r="AG1627" s="338"/>
      <c r="AH1627" s="338"/>
      <c r="AI1627" s="338"/>
      <c r="AJ1627" s="338"/>
      <c r="AK1627" s="338"/>
      <c r="AL1627" s="338"/>
      <c r="AM1627" s="338"/>
      <c r="AN1627" s="338"/>
      <c r="AO1627" s="338"/>
      <c r="AP1627" s="338"/>
      <c r="AQ1627" s="338"/>
      <c r="AR1627" s="338"/>
      <c r="AS1627" s="338"/>
      <c r="AT1627" s="338"/>
      <c r="AU1627" s="338"/>
      <c r="AV1627" s="338"/>
      <c r="AW1627" s="338"/>
      <c r="AX1627" s="338"/>
      <c r="AY1627" s="338"/>
      <c r="AZ1627" s="338"/>
      <c r="BA1627" s="338"/>
      <c r="BB1627" s="338"/>
      <c r="BC1627" s="338"/>
      <c r="BD1627" s="338"/>
      <c r="BE1627" s="338"/>
      <c r="BF1627" s="338"/>
      <c r="BG1627" s="338"/>
      <c r="BH1627" s="338"/>
      <c r="BI1627" s="338"/>
      <c r="BJ1627" s="338"/>
      <c r="BK1627" s="338"/>
      <c r="BL1627" s="338"/>
      <c r="BM1627" s="338"/>
      <c r="BN1627" s="338"/>
      <c r="BO1627" s="338"/>
      <c r="BP1627" s="338"/>
      <c r="BQ1627" s="338"/>
      <c r="BR1627" s="338"/>
      <c r="BS1627" s="338"/>
      <c r="BT1627" s="338"/>
      <c r="BU1627" s="338"/>
      <c r="BV1627" s="343"/>
      <c r="BW1627" s="343"/>
      <c r="BX1627" s="1217"/>
      <c r="BY1627" s="343"/>
      <c r="BZ1627" s="338"/>
      <c r="CA1627" s="338"/>
      <c r="CB1627" s="338"/>
      <c r="CC1627" s="338"/>
      <c r="CD1627" s="338"/>
      <c r="CE1627" s="338"/>
      <c r="CF1627" s="338"/>
    </row>
    <row r="1628" ht="15.75" customHeight="1">
      <c r="A1628" s="338"/>
      <c r="B1628" s="338"/>
      <c r="C1628" s="338"/>
      <c r="D1628" s="338"/>
      <c r="E1628" s="338"/>
      <c r="F1628" s="346"/>
      <c r="G1628" s="1215"/>
      <c r="H1628" s="1216"/>
      <c r="I1628" s="534"/>
      <c r="J1628" s="1193"/>
      <c r="K1628" s="398"/>
      <c r="L1628" s="338"/>
      <c r="M1628" s="338"/>
      <c r="N1628" s="338"/>
      <c r="O1628" s="338"/>
      <c r="P1628" s="338"/>
      <c r="Q1628" s="338"/>
      <c r="R1628" s="338"/>
      <c r="S1628" s="338"/>
      <c r="T1628" s="338"/>
      <c r="U1628" s="338"/>
      <c r="V1628" s="338"/>
      <c r="W1628" s="338"/>
      <c r="X1628" s="338"/>
      <c r="Y1628" s="338"/>
      <c r="Z1628" s="338"/>
      <c r="AA1628" s="338"/>
      <c r="AB1628" s="338"/>
      <c r="AC1628" s="338"/>
      <c r="AD1628" s="338"/>
      <c r="AE1628" s="338"/>
      <c r="AF1628" s="338"/>
      <c r="AG1628" s="338"/>
      <c r="AH1628" s="338"/>
      <c r="AI1628" s="338"/>
      <c r="AJ1628" s="338"/>
      <c r="AK1628" s="338"/>
      <c r="AL1628" s="338"/>
      <c r="AM1628" s="338"/>
      <c r="AN1628" s="338"/>
      <c r="AO1628" s="338"/>
      <c r="AP1628" s="338"/>
      <c r="AQ1628" s="338"/>
      <c r="AR1628" s="338"/>
      <c r="AS1628" s="338"/>
      <c r="AT1628" s="338"/>
      <c r="AU1628" s="338"/>
      <c r="AV1628" s="338"/>
      <c r="AW1628" s="338"/>
      <c r="AX1628" s="338"/>
      <c r="AY1628" s="338"/>
      <c r="AZ1628" s="338"/>
      <c r="BA1628" s="338"/>
      <c r="BB1628" s="338"/>
      <c r="BC1628" s="338"/>
      <c r="BD1628" s="338"/>
      <c r="BE1628" s="338"/>
      <c r="BF1628" s="338"/>
      <c r="BG1628" s="338"/>
      <c r="BH1628" s="338"/>
      <c r="BI1628" s="338"/>
      <c r="BJ1628" s="338"/>
      <c r="BK1628" s="338"/>
      <c r="BL1628" s="338"/>
      <c r="BM1628" s="338"/>
      <c r="BN1628" s="338"/>
      <c r="BO1628" s="338"/>
      <c r="BP1628" s="338"/>
      <c r="BQ1628" s="338"/>
      <c r="BR1628" s="338"/>
      <c r="BS1628" s="338"/>
      <c r="BT1628" s="338"/>
      <c r="BU1628" s="338"/>
      <c r="BV1628" s="343"/>
      <c r="BW1628" s="343"/>
      <c r="BX1628" s="1217"/>
      <c r="BY1628" s="343"/>
      <c r="BZ1628" s="338"/>
      <c r="CA1628" s="338"/>
      <c r="CB1628" s="338"/>
      <c r="CC1628" s="338"/>
      <c r="CD1628" s="338"/>
      <c r="CE1628" s="338"/>
      <c r="CF1628" s="338"/>
    </row>
    <row r="1629" ht="15.75" customHeight="1">
      <c r="A1629" s="338"/>
      <c r="B1629" s="338"/>
      <c r="C1629" s="338"/>
      <c r="D1629" s="338"/>
      <c r="E1629" s="338"/>
      <c r="F1629" s="346"/>
      <c r="G1629" s="1215"/>
      <c r="H1629" s="1216"/>
      <c r="I1629" s="534"/>
      <c r="J1629" s="1193"/>
      <c r="K1629" s="398"/>
      <c r="L1629" s="338"/>
      <c r="M1629" s="338"/>
      <c r="N1629" s="338"/>
      <c r="O1629" s="338"/>
      <c r="P1629" s="338"/>
      <c r="Q1629" s="338"/>
      <c r="R1629" s="338"/>
      <c r="S1629" s="338"/>
      <c r="T1629" s="338"/>
      <c r="U1629" s="338"/>
      <c r="V1629" s="338"/>
      <c r="W1629" s="338"/>
      <c r="X1629" s="338"/>
      <c r="Y1629" s="338"/>
      <c r="Z1629" s="338"/>
      <c r="AA1629" s="338"/>
      <c r="AB1629" s="338"/>
      <c r="AC1629" s="338"/>
      <c r="AD1629" s="338"/>
      <c r="AE1629" s="338"/>
      <c r="AF1629" s="338"/>
      <c r="AG1629" s="338"/>
      <c r="AH1629" s="338"/>
      <c r="AI1629" s="338"/>
      <c r="AJ1629" s="338"/>
      <c r="AK1629" s="338"/>
      <c r="AL1629" s="338"/>
      <c r="AM1629" s="338"/>
      <c r="AN1629" s="338"/>
      <c r="AO1629" s="338"/>
      <c r="AP1629" s="338"/>
      <c r="AQ1629" s="338"/>
      <c r="AR1629" s="338"/>
      <c r="AS1629" s="338"/>
      <c r="AT1629" s="338"/>
      <c r="AU1629" s="338"/>
      <c r="AV1629" s="338"/>
      <c r="AW1629" s="338"/>
      <c r="AX1629" s="338"/>
      <c r="AY1629" s="338"/>
      <c r="AZ1629" s="338"/>
      <c r="BA1629" s="338"/>
      <c r="BB1629" s="338"/>
      <c r="BC1629" s="338"/>
      <c r="BD1629" s="338"/>
      <c r="BE1629" s="338"/>
      <c r="BF1629" s="338"/>
      <c r="BG1629" s="338"/>
      <c r="BH1629" s="338"/>
      <c r="BI1629" s="338"/>
      <c r="BJ1629" s="338"/>
      <c r="BK1629" s="338"/>
      <c r="BL1629" s="338"/>
      <c r="BM1629" s="338"/>
      <c r="BN1629" s="338"/>
      <c r="BO1629" s="338"/>
      <c r="BP1629" s="338"/>
      <c r="BQ1629" s="338"/>
      <c r="BR1629" s="338"/>
      <c r="BS1629" s="338"/>
      <c r="BT1629" s="338"/>
      <c r="BU1629" s="338"/>
      <c r="BV1629" s="343"/>
      <c r="BW1629" s="343"/>
      <c r="BX1629" s="1217"/>
      <c r="BY1629" s="343"/>
      <c r="BZ1629" s="338"/>
      <c r="CA1629" s="338"/>
      <c r="CB1629" s="338"/>
      <c r="CC1629" s="338"/>
      <c r="CD1629" s="338"/>
      <c r="CE1629" s="338"/>
      <c r="CF1629" s="338"/>
    </row>
    <row r="1630" ht="15.75" customHeight="1">
      <c r="A1630" s="338"/>
      <c r="B1630" s="338"/>
      <c r="C1630" s="338"/>
      <c r="D1630" s="338"/>
      <c r="E1630" s="338"/>
      <c r="F1630" s="346"/>
      <c r="G1630" s="1215"/>
      <c r="H1630" s="1216"/>
      <c r="I1630" s="534"/>
      <c r="J1630" s="1193"/>
      <c r="K1630" s="398"/>
      <c r="L1630" s="338"/>
      <c r="M1630" s="338"/>
      <c r="N1630" s="338"/>
      <c r="O1630" s="338"/>
      <c r="P1630" s="338"/>
      <c r="Q1630" s="338"/>
      <c r="R1630" s="338"/>
      <c r="S1630" s="338"/>
      <c r="T1630" s="338"/>
      <c r="U1630" s="338"/>
      <c r="V1630" s="338"/>
      <c r="W1630" s="338"/>
      <c r="X1630" s="338"/>
      <c r="Y1630" s="338"/>
      <c r="Z1630" s="338"/>
      <c r="AA1630" s="338"/>
      <c r="AB1630" s="338"/>
      <c r="AC1630" s="338"/>
      <c r="AD1630" s="338"/>
      <c r="AE1630" s="338"/>
      <c r="AF1630" s="338"/>
      <c r="AG1630" s="338"/>
      <c r="AH1630" s="338"/>
      <c r="AI1630" s="338"/>
      <c r="AJ1630" s="338"/>
      <c r="AK1630" s="338"/>
      <c r="AL1630" s="338"/>
      <c r="AM1630" s="338"/>
      <c r="AN1630" s="338"/>
      <c r="AO1630" s="338"/>
      <c r="AP1630" s="338"/>
      <c r="AQ1630" s="338"/>
      <c r="AR1630" s="338"/>
      <c r="AS1630" s="338"/>
      <c r="AT1630" s="338"/>
      <c r="AU1630" s="338"/>
      <c r="AV1630" s="338"/>
      <c r="AW1630" s="338"/>
      <c r="AX1630" s="338"/>
      <c r="AY1630" s="338"/>
      <c r="AZ1630" s="338"/>
      <c r="BA1630" s="338"/>
      <c r="BB1630" s="338"/>
      <c r="BC1630" s="338"/>
      <c r="BD1630" s="338"/>
      <c r="BE1630" s="338"/>
      <c r="BF1630" s="338"/>
      <c r="BG1630" s="338"/>
      <c r="BH1630" s="338"/>
      <c r="BI1630" s="338"/>
      <c r="BJ1630" s="338"/>
      <c r="BK1630" s="338"/>
      <c r="BL1630" s="338"/>
      <c r="BM1630" s="338"/>
      <c r="BN1630" s="338"/>
      <c r="BO1630" s="338"/>
      <c r="BP1630" s="338"/>
      <c r="BQ1630" s="338"/>
      <c r="BR1630" s="338"/>
      <c r="BS1630" s="338"/>
      <c r="BT1630" s="338"/>
      <c r="BU1630" s="338"/>
      <c r="BV1630" s="343"/>
      <c r="BW1630" s="343"/>
      <c r="BX1630" s="1217"/>
      <c r="BY1630" s="343"/>
      <c r="BZ1630" s="338"/>
      <c r="CA1630" s="338"/>
      <c r="CB1630" s="338"/>
      <c r="CC1630" s="338"/>
      <c r="CD1630" s="338"/>
      <c r="CE1630" s="338"/>
      <c r="CF1630" s="338"/>
    </row>
    <row r="1631" ht="15.75" customHeight="1">
      <c r="A1631" s="338"/>
      <c r="B1631" s="338"/>
      <c r="C1631" s="338"/>
      <c r="D1631" s="338"/>
      <c r="E1631" s="338"/>
      <c r="F1631" s="346"/>
      <c r="G1631" s="1215"/>
      <c r="H1631" s="1216"/>
      <c r="I1631" s="534"/>
      <c r="J1631" s="1193"/>
      <c r="K1631" s="398"/>
      <c r="L1631" s="338"/>
      <c r="M1631" s="338"/>
      <c r="N1631" s="338"/>
      <c r="O1631" s="338"/>
      <c r="P1631" s="338"/>
      <c r="Q1631" s="338"/>
      <c r="R1631" s="338"/>
      <c r="S1631" s="338"/>
      <c r="T1631" s="338"/>
      <c r="U1631" s="338"/>
      <c r="V1631" s="338"/>
      <c r="W1631" s="338"/>
      <c r="X1631" s="338"/>
      <c r="Y1631" s="338"/>
      <c r="Z1631" s="338"/>
      <c r="AA1631" s="338"/>
      <c r="AB1631" s="338"/>
      <c r="AC1631" s="338"/>
      <c r="AD1631" s="338"/>
      <c r="AE1631" s="338"/>
      <c r="AF1631" s="338"/>
      <c r="AG1631" s="338"/>
      <c r="AH1631" s="338"/>
      <c r="AI1631" s="338"/>
      <c r="AJ1631" s="338"/>
      <c r="AK1631" s="338"/>
      <c r="AL1631" s="338"/>
      <c r="AM1631" s="338"/>
      <c r="AN1631" s="338"/>
      <c r="AO1631" s="338"/>
      <c r="AP1631" s="338"/>
      <c r="AQ1631" s="338"/>
      <c r="AR1631" s="338"/>
      <c r="AS1631" s="338"/>
      <c r="AT1631" s="338"/>
      <c r="AU1631" s="338"/>
      <c r="AV1631" s="338"/>
      <c r="AW1631" s="338"/>
      <c r="AX1631" s="338"/>
      <c r="AY1631" s="338"/>
      <c r="AZ1631" s="338"/>
      <c r="BA1631" s="338"/>
      <c r="BB1631" s="338"/>
      <c r="BC1631" s="338"/>
      <c r="BD1631" s="338"/>
      <c r="BE1631" s="338"/>
      <c r="BF1631" s="338"/>
      <c r="BG1631" s="338"/>
      <c r="BH1631" s="338"/>
      <c r="BI1631" s="338"/>
      <c r="BJ1631" s="338"/>
      <c r="BK1631" s="338"/>
      <c r="BL1631" s="338"/>
      <c r="BM1631" s="338"/>
      <c r="BN1631" s="338"/>
      <c r="BO1631" s="338"/>
      <c r="BP1631" s="338"/>
      <c r="BQ1631" s="338"/>
      <c r="BR1631" s="338"/>
      <c r="BS1631" s="338"/>
      <c r="BT1631" s="338"/>
      <c r="BU1631" s="338"/>
      <c r="BV1631" s="343"/>
      <c r="BW1631" s="343"/>
      <c r="BX1631" s="1217"/>
      <c r="BY1631" s="343"/>
      <c r="BZ1631" s="338"/>
      <c r="CA1631" s="338"/>
      <c r="CB1631" s="338"/>
      <c r="CC1631" s="338"/>
      <c r="CD1631" s="338"/>
      <c r="CE1631" s="338"/>
      <c r="CF1631" s="338"/>
    </row>
    <row r="1632" ht="15.75" customHeight="1">
      <c r="A1632" s="338"/>
      <c r="B1632" s="338"/>
      <c r="C1632" s="338"/>
      <c r="D1632" s="338"/>
      <c r="E1632" s="338"/>
      <c r="F1632" s="346"/>
      <c r="G1632" s="1215"/>
      <c r="H1632" s="1216"/>
      <c r="I1632" s="534"/>
      <c r="J1632" s="1193"/>
      <c r="K1632" s="398"/>
      <c r="L1632" s="338"/>
      <c r="M1632" s="338"/>
      <c r="N1632" s="338"/>
      <c r="O1632" s="338"/>
      <c r="P1632" s="338"/>
      <c r="Q1632" s="338"/>
      <c r="R1632" s="338"/>
      <c r="S1632" s="338"/>
      <c r="T1632" s="338"/>
      <c r="U1632" s="338"/>
      <c r="V1632" s="338"/>
      <c r="W1632" s="338"/>
      <c r="X1632" s="338"/>
      <c r="Y1632" s="338"/>
      <c r="Z1632" s="338"/>
      <c r="AA1632" s="338"/>
      <c r="AB1632" s="338"/>
      <c r="AC1632" s="338"/>
      <c r="AD1632" s="338"/>
      <c r="AE1632" s="338"/>
      <c r="AF1632" s="338"/>
      <c r="AG1632" s="338"/>
      <c r="AH1632" s="338"/>
      <c r="AI1632" s="338"/>
      <c r="AJ1632" s="338"/>
      <c r="AK1632" s="338"/>
      <c r="AL1632" s="338"/>
      <c r="AM1632" s="338"/>
      <c r="AN1632" s="338"/>
      <c r="AO1632" s="338"/>
      <c r="AP1632" s="338"/>
      <c r="AQ1632" s="338"/>
      <c r="AR1632" s="338"/>
      <c r="AS1632" s="338"/>
      <c r="AT1632" s="338"/>
      <c r="AU1632" s="338"/>
      <c r="AV1632" s="338"/>
      <c r="AW1632" s="338"/>
      <c r="AX1632" s="338"/>
      <c r="AY1632" s="338"/>
      <c r="AZ1632" s="338"/>
      <c r="BA1632" s="338"/>
      <c r="BB1632" s="338"/>
      <c r="BC1632" s="338"/>
      <c r="BD1632" s="338"/>
      <c r="BE1632" s="338"/>
      <c r="BF1632" s="338"/>
      <c r="BG1632" s="338"/>
      <c r="BH1632" s="338"/>
      <c r="BI1632" s="338"/>
      <c r="BJ1632" s="338"/>
      <c r="BK1632" s="338"/>
      <c r="BL1632" s="338"/>
      <c r="BM1632" s="338"/>
      <c r="BN1632" s="338"/>
      <c r="BO1632" s="338"/>
      <c r="BP1632" s="338"/>
      <c r="BQ1632" s="338"/>
      <c r="BR1632" s="338"/>
      <c r="BS1632" s="338"/>
      <c r="BT1632" s="338"/>
      <c r="BU1632" s="338"/>
      <c r="BV1632" s="343"/>
      <c r="BW1632" s="343"/>
      <c r="BX1632" s="1217"/>
      <c r="BY1632" s="343"/>
      <c r="BZ1632" s="338"/>
      <c r="CA1632" s="338"/>
      <c r="CB1632" s="338"/>
      <c r="CC1632" s="338"/>
      <c r="CD1632" s="338"/>
      <c r="CE1632" s="338"/>
      <c r="CF1632" s="338"/>
    </row>
    <row r="1633" ht="15.75" customHeight="1">
      <c r="A1633" s="338"/>
      <c r="B1633" s="338"/>
      <c r="C1633" s="338"/>
      <c r="D1633" s="338"/>
      <c r="E1633" s="338"/>
      <c r="F1633" s="346"/>
      <c r="G1633" s="1215"/>
      <c r="H1633" s="1216"/>
      <c r="I1633" s="534"/>
      <c r="J1633" s="1193"/>
      <c r="K1633" s="398"/>
      <c r="L1633" s="338"/>
      <c r="M1633" s="338"/>
      <c r="N1633" s="338"/>
      <c r="O1633" s="338"/>
      <c r="P1633" s="338"/>
      <c r="Q1633" s="338"/>
      <c r="R1633" s="338"/>
      <c r="S1633" s="338"/>
      <c r="T1633" s="338"/>
      <c r="U1633" s="338"/>
      <c r="V1633" s="338"/>
      <c r="W1633" s="338"/>
      <c r="X1633" s="338"/>
      <c r="Y1633" s="338"/>
      <c r="Z1633" s="338"/>
      <c r="AA1633" s="338"/>
      <c r="AB1633" s="338"/>
      <c r="AC1633" s="338"/>
      <c r="AD1633" s="338"/>
      <c r="AE1633" s="338"/>
      <c r="AF1633" s="338"/>
      <c r="AG1633" s="338"/>
      <c r="AH1633" s="338"/>
      <c r="AI1633" s="338"/>
      <c r="AJ1633" s="338"/>
      <c r="AK1633" s="338"/>
      <c r="AL1633" s="338"/>
      <c r="AM1633" s="338"/>
      <c r="AN1633" s="338"/>
      <c r="AO1633" s="338"/>
      <c r="AP1633" s="338"/>
      <c r="AQ1633" s="338"/>
      <c r="AR1633" s="338"/>
      <c r="AS1633" s="338"/>
      <c r="AT1633" s="338"/>
      <c r="AU1633" s="338"/>
      <c r="AV1633" s="338"/>
      <c r="AW1633" s="338"/>
      <c r="AX1633" s="338"/>
      <c r="AY1633" s="338"/>
      <c r="AZ1633" s="338"/>
      <c r="BA1633" s="338"/>
      <c r="BB1633" s="338"/>
      <c r="BC1633" s="338"/>
      <c r="BD1633" s="338"/>
      <c r="BE1633" s="338"/>
      <c r="BF1633" s="338"/>
      <c r="BG1633" s="338"/>
      <c r="BH1633" s="338"/>
      <c r="BI1633" s="338"/>
      <c r="BJ1633" s="338"/>
      <c r="BK1633" s="338"/>
      <c r="BL1633" s="338"/>
      <c r="BM1633" s="338"/>
      <c r="BN1633" s="338"/>
      <c r="BO1633" s="338"/>
      <c r="BP1633" s="338"/>
      <c r="BQ1633" s="338"/>
      <c r="BR1633" s="338"/>
      <c r="BS1633" s="338"/>
      <c r="BT1633" s="338"/>
      <c r="BU1633" s="338"/>
      <c r="BV1633" s="343"/>
      <c r="BW1633" s="343"/>
      <c r="BX1633" s="1217"/>
      <c r="BY1633" s="343"/>
      <c r="BZ1633" s="338"/>
      <c r="CA1633" s="338"/>
      <c r="CB1633" s="338"/>
      <c r="CC1633" s="338"/>
      <c r="CD1633" s="338"/>
      <c r="CE1633" s="338"/>
      <c r="CF1633" s="338"/>
    </row>
    <row r="1634" ht="15.75" customHeight="1">
      <c r="A1634" s="338"/>
      <c r="B1634" s="338"/>
      <c r="C1634" s="338"/>
      <c r="D1634" s="338"/>
      <c r="E1634" s="338"/>
      <c r="F1634" s="346"/>
      <c r="G1634" s="1215"/>
      <c r="H1634" s="1216"/>
      <c r="I1634" s="534"/>
      <c r="J1634" s="1193"/>
      <c r="K1634" s="398"/>
      <c r="L1634" s="338"/>
      <c r="M1634" s="338"/>
      <c r="N1634" s="338"/>
      <c r="O1634" s="338"/>
      <c r="P1634" s="338"/>
      <c r="Q1634" s="338"/>
      <c r="R1634" s="338"/>
      <c r="S1634" s="338"/>
      <c r="T1634" s="338"/>
      <c r="U1634" s="338"/>
      <c r="V1634" s="338"/>
      <c r="W1634" s="338"/>
      <c r="X1634" s="338"/>
      <c r="Y1634" s="338"/>
      <c r="Z1634" s="338"/>
      <c r="AA1634" s="338"/>
      <c r="AB1634" s="338"/>
      <c r="AC1634" s="338"/>
      <c r="AD1634" s="338"/>
      <c r="AE1634" s="338"/>
      <c r="AF1634" s="338"/>
      <c r="AG1634" s="338"/>
      <c r="AH1634" s="338"/>
      <c r="AI1634" s="338"/>
      <c r="AJ1634" s="338"/>
      <c r="AK1634" s="338"/>
      <c r="AL1634" s="338"/>
      <c r="AM1634" s="338"/>
      <c r="AN1634" s="338"/>
      <c r="AO1634" s="338"/>
      <c r="AP1634" s="338"/>
      <c r="AQ1634" s="338"/>
      <c r="AR1634" s="338"/>
      <c r="AS1634" s="338"/>
      <c r="AT1634" s="338"/>
      <c r="AU1634" s="338"/>
      <c r="AV1634" s="338"/>
      <c r="AW1634" s="338"/>
      <c r="AX1634" s="338"/>
      <c r="AY1634" s="338"/>
      <c r="AZ1634" s="338"/>
      <c r="BA1634" s="338"/>
      <c r="BB1634" s="338"/>
      <c r="BC1634" s="338"/>
      <c r="BD1634" s="338"/>
      <c r="BE1634" s="338"/>
      <c r="BF1634" s="338"/>
      <c r="BG1634" s="338"/>
      <c r="BH1634" s="338"/>
      <c r="BI1634" s="338"/>
      <c r="BJ1634" s="338"/>
      <c r="BK1634" s="338"/>
      <c r="BL1634" s="338"/>
      <c r="BM1634" s="338"/>
      <c r="BN1634" s="338"/>
      <c r="BO1634" s="338"/>
      <c r="BP1634" s="338"/>
      <c r="BQ1634" s="338"/>
      <c r="BR1634" s="338"/>
      <c r="BS1634" s="338"/>
      <c r="BT1634" s="338"/>
      <c r="BU1634" s="338"/>
      <c r="BV1634" s="343"/>
      <c r="BW1634" s="343"/>
      <c r="BX1634" s="1217"/>
      <c r="BY1634" s="343"/>
      <c r="BZ1634" s="338"/>
      <c r="CA1634" s="338"/>
      <c r="CB1634" s="338"/>
      <c r="CC1634" s="338"/>
      <c r="CD1634" s="338"/>
      <c r="CE1634" s="338"/>
      <c r="CF1634" s="338"/>
    </row>
    <row r="1635" ht="15.75" customHeight="1">
      <c r="A1635" s="338"/>
      <c r="B1635" s="338"/>
      <c r="C1635" s="338"/>
      <c r="D1635" s="338"/>
      <c r="E1635" s="338"/>
      <c r="F1635" s="346"/>
      <c r="G1635" s="1215"/>
      <c r="H1635" s="1216"/>
      <c r="I1635" s="534"/>
      <c r="J1635" s="1193"/>
      <c r="K1635" s="398"/>
      <c r="L1635" s="338"/>
      <c r="M1635" s="338"/>
      <c r="N1635" s="338"/>
      <c r="O1635" s="338"/>
      <c r="P1635" s="338"/>
      <c r="Q1635" s="338"/>
      <c r="R1635" s="338"/>
      <c r="S1635" s="338"/>
      <c r="T1635" s="338"/>
      <c r="U1635" s="338"/>
      <c r="V1635" s="338"/>
      <c r="W1635" s="338"/>
      <c r="X1635" s="338"/>
      <c r="Y1635" s="338"/>
      <c r="Z1635" s="338"/>
      <c r="AA1635" s="338"/>
      <c r="AB1635" s="338"/>
      <c r="AC1635" s="338"/>
      <c r="AD1635" s="338"/>
      <c r="AE1635" s="338"/>
      <c r="AF1635" s="338"/>
      <c r="AG1635" s="338"/>
      <c r="AH1635" s="338"/>
      <c r="AI1635" s="338"/>
      <c r="AJ1635" s="338"/>
      <c r="AK1635" s="338"/>
      <c r="AL1635" s="338"/>
      <c r="AM1635" s="338"/>
      <c r="AN1635" s="338"/>
      <c r="AO1635" s="338"/>
      <c r="AP1635" s="338"/>
      <c r="AQ1635" s="338"/>
      <c r="AR1635" s="338"/>
      <c r="AS1635" s="338"/>
      <c r="AT1635" s="338"/>
      <c r="AU1635" s="338"/>
      <c r="AV1635" s="338"/>
      <c r="AW1635" s="338"/>
      <c r="AX1635" s="338"/>
      <c r="AY1635" s="338"/>
      <c r="AZ1635" s="338"/>
      <c r="BA1635" s="338"/>
      <c r="BB1635" s="338"/>
      <c r="BC1635" s="338"/>
      <c r="BD1635" s="338"/>
      <c r="BE1635" s="338"/>
      <c r="BF1635" s="338"/>
      <c r="BG1635" s="338"/>
      <c r="BH1635" s="338"/>
      <c r="BI1635" s="338"/>
      <c r="BJ1635" s="338"/>
      <c r="BK1635" s="338"/>
      <c r="BL1635" s="338"/>
      <c r="BM1635" s="338"/>
      <c r="BN1635" s="338"/>
      <c r="BO1635" s="338"/>
      <c r="BP1635" s="338"/>
      <c r="BQ1635" s="338"/>
      <c r="BR1635" s="338"/>
      <c r="BS1635" s="338"/>
      <c r="BT1635" s="338"/>
      <c r="BU1635" s="338"/>
      <c r="BV1635" s="343"/>
      <c r="BW1635" s="343"/>
      <c r="BX1635" s="1217"/>
      <c r="BY1635" s="343"/>
      <c r="BZ1635" s="338"/>
      <c r="CA1635" s="338"/>
      <c r="CB1635" s="338"/>
      <c r="CC1635" s="338"/>
      <c r="CD1635" s="338"/>
      <c r="CE1635" s="338"/>
      <c r="CF1635" s="338"/>
    </row>
    <row r="1636" ht="15.75" customHeight="1">
      <c r="A1636" s="338"/>
      <c r="B1636" s="338"/>
      <c r="C1636" s="338"/>
      <c r="D1636" s="338"/>
      <c r="E1636" s="338"/>
      <c r="F1636" s="346"/>
      <c r="G1636" s="1215"/>
      <c r="H1636" s="1216"/>
      <c r="I1636" s="534"/>
      <c r="J1636" s="1193"/>
      <c r="K1636" s="398"/>
      <c r="L1636" s="338"/>
      <c r="M1636" s="338"/>
      <c r="N1636" s="338"/>
      <c r="O1636" s="338"/>
      <c r="P1636" s="338"/>
      <c r="Q1636" s="338"/>
      <c r="R1636" s="338"/>
      <c r="S1636" s="338"/>
      <c r="T1636" s="338"/>
      <c r="U1636" s="338"/>
      <c r="V1636" s="338"/>
      <c r="W1636" s="338"/>
      <c r="X1636" s="338"/>
      <c r="Y1636" s="338"/>
      <c r="Z1636" s="338"/>
      <c r="AA1636" s="338"/>
      <c r="AB1636" s="338"/>
      <c r="AC1636" s="338"/>
      <c r="AD1636" s="338"/>
      <c r="AE1636" s="338"/>
      <c r="AF1636" s="338"/>
      <c r="AG1636" s="338"/>
      <c r="AH1636" s="338"/>
      <c r="AI1636" s="338"/>
      <c r="AJ1636" s="338"/>
      <c r="AK1636" s="338"/>
      <c r="AL1636" s="338"/>
      <c r="AM1636" s="338"/>
      <c r="AN1636" s="338"/>
      <c r="AO1636" s="338"/>
      <c r="AP1636" s="338"/>
      <c r="AQ1636" s="338"/>
      <c r="AR1636" s="338"/>
      <c r="AS1636" s="338"/>
      <c r="AT1636" s="338"/>
      <c r="AU1636" s="338"/>
      <c r="AV1636" s="338"/>
      <c r="AW1636" s="338"/>
      <c r="AX1636" s="338"/>
      <c r="AY1636" s="338"/>
      <c r="AZ1636" s="338"/>
      <c r="BA1636" s="338"/>
      <c r="BB1636" s="338"/>
      <c r="BC1636" s="338"/>
      <c r="BD1636" s="338"/>
      <c r="BE1636" s="338"/>
      <c r="BF1636" s="338"/>
      <c r="BG1636" s="338"/>
      <c r="BH1636" s="338"/>
      <c r="BI1636" s="338"/>
      <c r="BJ1636" s="338"/>
      <c r="BK1636" s="338"/>
      <c r="BL1636" s="338"/>
      <c r="BM1636" s="338"/>
      <c r="BN1636" s="338"/>
      <c r="BO1636" s="338"/>
      <c r="BP1636" s="338"/>
      <c r="BQ1636" s="338"/>
      <c r="BR1636" s="338"/>
      <c r="BS1636" s="338"/>
      <c r="BT1636" s="338"/>
      <c r="BU1636" s="338"/>
      <c r="BV1636" s="343"/>
      <c r="BW1636" s="343"/>
      <c r="BX1636" s="1217"/>
      <c r="BY1636" s="343"/>
      <c r="BZ1636" s="338"/>
      <c r="CA1636" s="338"/>
      <c r="CB1636" s="338"/>
      <c r="CC1636" s="338"/>
      <c r="CD1636" s="338"/>
      <c r="CE1636" s="338"/>
      <c r="CF1636" s="338"/>
    </row>
    <row r="1637" ht="15.75" customHeight="1">
      <c r="A1637" s="338"/>
      <c r="B1637" s="338"/>
      <c r="C1637" s="338"/>
      <c r="D1637" s="338"/>
      <c r="E1637" s="338"/>
      <c r="F1637" s="346"/>
      <c r="G1637" s="1215"/>
      <c r="H1637" s="1216"/>
      <c r="I1637" s="534"/>
      <c r="J1637" s="1193"/>
      <c r="K1637" s="398"/>
      <c r="L1637" s="338"/>
      <c r="M1637" s="338"/>
      <c r="N1637" s="338"/>
      <c r="O1637" s="338"/>
      <c r="P1637" s="338"/>
      <c r="Q1637" s="338"/>
      <c r="R1637" s="338"/>
      <c r="S1637" s="338"/>
      <c r="T1637" s="338"/>
      <c r="U1637" s="338"/>
      <c r="V1637" s="338"/>
      <c r="W1637" s="338"/>
      <c r="X1637" s="338"/>
      <c r="Y1637" s="338"/>
      <c r="Z1637" s="338"/>
      <c r="AA1637" s="338"/>
      <c r="AB1637" s="338"/>
      <c r="AC1637" s="338"/>
      <c r="AD1637" s="338"/>
      <c r="AE1637" s="338"/>
      <c r="AF1637" s="338"/>
      <c r="AG1637" s="338"/>
      <c r="AH1637" s="338"/>
      <c r="AI1637" s="338"/>
      <c r="AJ1637" s="338"/>
      <c r="AK1637" s="338"/>
      <c r="AL1637" s="338"/>
      <c r="AM1637" s="338"/>
      <c r="AN1637" s="338"/>
      <c r="AO1637" s="338"/>
      <c r="AP1637" s="338"/>
      <c r="AQ1637" s="338"/>
      <c r="AR1637" s="338"/>
      <c r="AS1637" s="338"/>
      <c r="AT1637" s="338"/>
      <c r="AU1637" s="338"/>
      <c r="AV1637" s="338"/>
      <c r="AW1637" s="338"/>
      <c r="AX1637" s="338"/>
      <c r="AY1637" s="338"/>
      <c r="AZ1637" s="338"/>
      <c r="BA1637" s="338"/>
      <c r="BB1637" s="338"/>
      <c r="BC1637" s="338"/>
      <c r="BD1637" s="338"/>
      <c r="BE1637" s="338"/>
      <c r="BF1637" s="338"/>
      <c r="BG1637" s="338"/>
      <c r="BH1637" s="338"/>
      <c r="BI1637" s="338"/>
      <c r="BJ1637" s="338"/>
      <c r="BK1637" s="338"/>
      <c r="BL1637" s="338"/>
      <c r="BM1637" s="338"/>
      <c r="BN1637" s="338"/>
      <c r="BO1637" s="338"/>
      <c r="BP1637" s="338"/>
      <c r="BQ1637" s="338"/>
      <c r="BR1637" s="338"/>
      <c r="BS1637" s="338"/>
      <c r="BT1637" s="338"/>
      <c r="BU1637" s="338"/>
      <c r="BV1637" s="343"/>
      <c r="BW1637" s="343"/>
      <c r="BX1637" s="1217"/>
      <c r="BY1637" s="343"/>
      <c r="BZ1637" s="338"/>
      <c r="CA1637" s="338"/>
      <c r="CB1637" s="338"/>
      <c r="CC1637" s="338"/>
      <c r="CD1637" s="338"/>
      <c r="CE1637" s="338"/>
      <c r="CF1637" s="338"/>
    </row>
    <row r="1638" ht="15.75" customHeight="1">
      <c r="A1638" s="338"/>
      <c r="B1638" s="338"/>
      <c r="C1638" s="338"/>
      <c r="D1638" s="338"/>
      <c r="E1638" s="338"/>
      <c r="F1638" s="346"/>
      <c r="G1638" s="1215"/>
      <c r="H1638" s="1216"/>
      <c r="I1638" s="534"/>
      <c r="J1638" s="1193"/>
      <c r="K1638" s="398"/>
      <c r="L1638" s="338"/>
      <c r="M1638" s="338"/>
      <c r="N1638" s="338"/>
      <c r="O1638" s="338"/>
      <c r="P1638" s="338"/>
      <c r="Q1638" s="338"/>
      <c r="R1638" s="338"/>
      <c r="S1638" s="338"/>
      <c r="T1638" s="338"/>
      <c r="U1638" s="338"/>
      <c r="V1638" s="338"/>
      <c r="W1638" s="338"/>
      <c r="X1638" s="338"/>
      <c r="Y1638" s="338"/>
      <c r="Z1638" s="338"/>
      <c r="AA1638" s="338"/>
      <c r="AB1638" s="338"/>
      <c r="AC1638" s="338"/>
      <c r="AD1638" s="338"/>
      <c r="AE1638" s="338"/>
      <c r="AF1638" s="338"/>
      <c r="AG1638" s="338"/>
      <c r="AH1638" s="338"/>
      <c r="AI1638" s="338"/>
      <c r="AJ1638" s="338"/>
      <c r="AK1638" s="338"/>
      <c r="AL1638" s="338"/>
      <c r="AM1638" s="338"/>
      <c r="AN1638" s="338"/>
      <c r="AO1638" s="338"/>
      <c r="AP1638" s="338"/>
      <c r="AQ1638" s="338"/>
      <c r="AR1638" s="338"/>
      <c r="AS1638" s="338"/>
      <c r="AT1638" s="338"/>
      <c r="AU1638" s="338"/>
      <c r="AV1638" s="338"/>
      <c r="AW1638" s="338"/>
      <c r="AX1638" s="338"/>
      <c r="AY1638" s="338"/>
      <c r="AZ1638" s="338"/>
      <c r="BA1638" s="338"/>
      <c r="BB1638" s="338"/>
      <c r="BC1638" s="338"/>
      <c r="BD1638" s="338"/>
      <c r="BE1638" s="338"/>
      <c r="BF1638" s="338"/>
      <c r="BG1638" s="338"/>
      <c r="BH1638" s="338"/>
      <c r="BI1638" s="338"/>
      <c r="BJ1638" s="338"/>
      <c r="BK1638" s="338"/>
      <c r="BL1638" s="338"/>
      <c r="BM1638" s="338"/>
      <c r="BN1638" s="338"/>
      <c r="BO1638" s="338"/>
      <c r="BP1638" s="338"/>
      <c r="BQ1638" s="338"/>
      <c r="BR1638" s="338"/>
      <c r="BS1638" s="338"/>
      <c r="BT1638" s="338"/>
      <c r="BU1638" s="338"/>
      <c r="BV1638" s="343"/>
      <c r="BW1638" s="343"/>
      <c r="BX1638" s="1217"/>
      <c r="BY1638" s="343"/>
      <c r="BZ1638" s="338"/>
      <c r="CA1638" s="338"/>
      <c r="CB1638" s="338"/>
      <c r="CC1638" s="338"/>
      <c r="CD1638" s="338"/>
      <c r="CE1638" s="338"/>
      <c r="CF1638" s="338"/>
    </row>
    <row r="1639" ht="15.75" customHeight="1">
      <c r="A1639" s="338"/>
      <c r="B1639" s="338"/>
      <c r="C1639" s="338"/>
      <c r="D1639" s="338"/>
      <c r="E1639" s="338"/>
      <c r="F1639" s="346"/>
      <c r="G1639" s="1215"/>
      <c r="H1639" s="1216"/>
      <c r="I1639" s="534"/>
      <c r="J1639" s="1193"/>
      <c r="K1639" s="398"/>
      <c r="L1639" s="338"/>
      <c r="M1639" s="338"/>
      <c r="N1639" s="338"/>
      <c r="O1639" s="338"/>
      <c r="P1639" s="338"/>
      <c r="Q1639" s="338"/>
      <c r="R1639" s="338"/>
      <c r="S1639" s="338"/>
      <c r="T1639" s="338"/>
      <c r="U1639" s="338"/>
      <c r="V1639" s="338"/>
      <c r="W1639" s="338"/>
      <c r="X1639" s="338"/>
      <c r="Y1639" s="338"/>
      <c r="Z1639" s="338"/>
      <c r="AA1639" s="338"/>
      <c r="AB1639" s="338"/>
      <c r="AC1639" s="338"/>
      <c r="AD1639" s="338"/>
      <c r="AE1639" s="338"/>
      <c r="AF1639" s="338"/>
      <c r="AG1639" s="338"/>
      <c r="AH1639" s="338"/>
      <c r="AI1639" s="338"/>
      <c r="AJ1639" s="338"/>
      <c r="AK1639" s="338"/>
      <c r="AL1639" s="338"/>
      <c r="AM1639" s="338"/>
      <c r="AN1639" s="338"/>
      <c r="AO1639" s="338"/>
      <c r="AP1639" s="338"/>
      <c r="AQ1639" s="338"/>
      <c r="AR1639" s="338"/>
      <c r="AS1639" s="338"/>
      <c r="AT1639" s="338"/>
      <c r="AU1639" s="338"/>
      <c r="AV1639" s="338"/>
      <c r="AW1639" s="338"/>
      <c r="AX1639" s="338"/>
      <c r="AY1639" s="338"/>
      <c r="AZ1639" s="338"/>
      <c r="BA1639" s="338"/>
      <c r="BB1639" s="338"/>
      <c r="BC1639" s="338"/>
      <c r="BD1639" s="338"/>
      <c r="BE1639" s="338"/>
      <c r="BF1639" s="338"/>
      <c r="BG1639" s="338"/>
      <c r="BH1639" s="338"/>
      <c r="BI1639" s="338"/>
      <c r="BJ1639" s="338"/>
      <c r="BK1639" s="338"/>
      <c r="BL1639" s="338"/>
      <c r="BM1639" s="338"/>
      <c r="BN1639" s="338"/>
      <c r="BO1639" s="338"/>
      <c r="BP1639" s="338"/>
      <c r="BQ1639" s="338"/>
      <c r="BR1639" s="338"/>
      <c r="BS1639" s="338"/>
      <c r="BT1639" s="338"/>
      <c r="BU1639" s="338"/>
      <c r="BV1639" s="343"/>
      <c r="BW1639" s="343"/>
      <c r="BX1639" s="1217"/>
      <c r="BY1639" s="343"/>
      <c r="BZ1639" s="338"/>
      <c r="CA1639" s="338"/>
      <c r="CB1639" s="338"/>
      <c r="CC1639" s="338"/>
      <c r="CD1639" s="338"/>
      <c r="CE1639" s="338"/>
      <c r="CF1639" s="338"/>
    </row>
    <row r="1640" ht="15.75" customHeight="1">
      <c r="A1640" s="338"/>
      <c r="B1640" s="338"/>
      <c r="C1640" s="338"/>
      <c r="D1640" s="338"/>
      <c r="E1640" s="338"/>
      <c r="F1640" s="346"/>
      <c r="G1640" s="1215"/>
      <c r="H1640" s="1216"/>
      <c r="I1640" s="534"/>
      <c r="J1640" s="1193"/>
      <c r="K1640" s="398"/>
      <c r="L1640" s="338"/>
      <c r="M1640" s="338"/>
      <c r="N1640" s="338"/>
      <c r="O1640" s="338"/>
      <c r="P1640" s="338"/>
      <c r="Q1640" s="338"/>
      <c r="R1640" s="338"/>
      <c r="S1640" s="338"/>
      <c r="T1640" s="338"/>
      <c r="U1640" s="338"/>
      <c r="V1640" s="338"/>
      <c r="W1640" s="338"/>
      <c r="X1640" s="338"/>
      <c r="Y1640" s="338"/>
      <c r="Z1640" s="338"/>
      <c r="AA1640" s="338"/>
      <c r="AB1640" s="338"/>
      <c r="AC1640" s="338"/>
      <c r="AD1640" s="338"/>
      <c r="AE1640" s="338"/>
      <c r="AF1640" s="338"/>
      <c r="AG1640" s="338"/>
      <c r="AH1640" s="338"/>
      <c r="AI1640" s="338"/>
      <c r="AJ1640" s="338"/>
      <c r="AK1640" s="338"/>
      <c r="AL1640" s="338"/>
      <c r="AM1640" s="338"/>
      <c r="AN1640" s="338"/>
      <c r="AO1640" s="338"/>
      <c r="AP1640" s="338"/>
      <c r="AQ1640" s="338"/>
      <c r="AR1640" s="338"/>
      <c r="AS1640" s="338"/>
      <c r="AT1640" s="338"/>
      <c r="AU1640" s="338"/>
      <c r="AV1640" s="338"/>
      <c r="AW1640" s="338"/>
      <c r="AX1640" s="338"/>
      <c r="AY1640" s="338"/>
      <c r="AZ1640" s="338"/>
      <c r="BA1640" s="338"/>
      <c r="BB1640" s="338"/>
      <c r="BC1640" s="338"/>
      <c r="BD1640" s="338"/>
      <c r="BE1640" s="338"/>
      <c r="BF1640" s="338"/>
      <c r="BG1640" s="338"/>
      <c r="BH1640" s="338"/>
      <c r="BI1640" s="338"/>
      <c r="BJ1640" s="338"/>
      <c r="BK1640" s="338"/>
      <c r="BL1640" s="338"/>
      <c r="BM1640" s="338"/>
      <c r="BN1640" s="338"/>
      <c r="BO1640" s="338"/>
      <c r="BP1640" s="338"/>
      <c r="BQ1640" s="338"/>
      <c r="BR1640" s="338"/>
      <c r="BS1640" s="338"/>
      <c r="BT1640" s="338"/>
      <c r="BU1640" s="338"/>
      <c r="BV1640" s="343"/>
      <c r="BW1640" s="343"/>
      <c r="BX1640" s="1217"/>
      <c r="BY1640" s="343"/>
      <c r="BZ1640" s="338"/>
      <c r="CA1640" s="338"/>
      <c r="CB1640" s="338"/>
      <c r="CC1640" s="338"/>
      <c r="CD1640" s="338"/>
      <c r="CE1640" s="338"/>
      <c r="CF1640" s="338"/>
    </row>
    <row r="1641" ht="15.75" customHeight="1">
      <c r="A1641" s="338"/>
      <c r="B1641" s="338"/>
      <c r="C1641" s="338"/>
      <c r="D1641" s="338"/>
      <c r="E1641" s="338"/>
      <c r="F1641" s="346"/>
      <c r="G1641" s="1215"/>
      <c r="H1641" s="1216"/>
      <c r="I1641" s="534"/>
      <c r="J1641" s="1193"/>
      <c r="K1641" s="398"/>
      <c r="L1641" s="338"/>
      <c r="M1641" s="338"/>
      <c r="N1641" s="338"/>
      <c r="O1641" s="338"/>
      <c r="P1641" s="338"/>
      <c r="Q1641" s="338"/>
      <c r="R1641" s="338"/>
      <c r="S1641" s="338"/>
      <c r="T1641" s="338"/>
      <c r="U1641" s="338"/>
      <c r="V1641" s="338"/>
      <c r="W1641" s="338"/>
      <c r="X1641" s="338"/>
      <c r="Y1641" s="338"/>
      <c r="Z1641" s="338"/>
      <c r="AA1641" s="338"/>
      <c r="AB1641" s="338"/>
      <c r="AC1641" s="338"/>
      <c r="AD1641" s="338"/>
      <c r="AE1641" s="338"/>
      <c r="AF1641" s="338"/>
      <c r="AG1641" s="338"/>
      <c r="AH1641" s="338"/>
      <c r="AI1641" s="338"/>
      <c r="AJ1641" s="338"/>
      <c r="AK1641" s="338"/>
      <c r="AL1641" s="338"/>
      <c r="AM1641" s="338"/>
      <c r="AN1641" s="338"/>
      <c r="AO1641" s="338"/>
      <c r="AP1641" s="338"/>
      <c r="AQ1641" s="338"/>
      <c r="AR1641" s="338"/>
      <c r="AS1641" s="338"/>
      <c r="AT1641" s="338"/>
      <c r="AU1641" s="338"/>
      <c r="AV1641" s="338"/>
      <c r="AW1641" s="338"/>
      <c r="AX1641" s="338"/>
      <c r="AY1641" s="338"/>
      <c r="AZ1641" s="338"/>
      <c r="BA1641" s="338"/>
      <c r="BB1641" s="338"/>
      <c r="BC1641" s="338"/>
      <c r="BD1641" s="338"/>
      <c r="BE1641" s="338"/>
      <c r="BF1641" s="338"/>
      <c r="BG1641" s="338"/>
      <c r="BH1641" s="338"/>
      <c r="BI1641" s="338"/>
      <c r="BJ1641" s="338"/>
      <c r="BK1641" s="338"/>
      <c r="BL1641" s="338"/>
      <c r="BM1641" s="338"/>
      <c r="BN1641" s="338"/>
      <c r="BO1641" s="338"/>
      <c r="BP1641" s="338"/>
      <c r="BQ1641" s="338"/>
      <c r="BR1641" s="338"/>
      <c r="BS1641" s="338"/>
      <c r="BT1641" s="338"/>
      <c r="BU1641" s="338"/>
      <c r="BV1641" s="343"/>
      <c r="BW1641" s="343"/>
      <c r="BX1641" s="1217"/>
      <c r="BY1641" s="343"/>
      <c r="BZ1641" s="338"/>
      <c r="CA1641" s="338"/>
      <c r="CB1641" s="338"/>
      <c r="CC1641" s="338"/>
      <c r="CD1641" s="338"/>
      <c r="CE1641" s="338"/>
      <c r="CF1641" s="338"/>
    </row>
    <row r="1642" ht="15.75" customHeight="1">
      <c r="A1642" s="338"/>
      <c r="B1642" s="338"/>
      <c r="C1642" s="338"/>
      <c r="D1642" s="338"/>
      <c r="E1642" s="338"/>
      <c r="F1642" s="346"/>
      <c r="G1642" s="1215"/>
      <c r="H1642" s="1216"/>
      <c r="I1642" s="534"/>
      <c r="J1642" s="1193"/>
      <c r="K1642" s="398"/>
      <c r="L1642" s="338"/>
      <c r="M1642" s="338"/>
      <c r="N1642" s="338"/>
      <c r="O1642" s="338"/>
      <c r="P1642" s="338"/>
      <c r="Q1642" s="338"/>
      <c r="R1642" s="338"/>
      <c r="S1642" s="338"/>
      <c r="T1642" s="338"/>
      <c r="U1642" s="338"/>
      <c r="V1642" s="338"/>
      <c r="W1642" s="338"/>
      <c r="X1642" s="338"/>
      <c r="Y1642" s="338"/>
      <c r="Z1642" s="338"/>
      <c r="AA1642" s="338"/>
      <c r="AB1642" s="338"/>
      <c r="AC1642" s="338"/>
      <c r="AD1642" s="338"/>
      <c r="AE1642" s="338"/>
      <c r="AF1642" s="338"/>
      <c r="AG1642" s="338"/>
      <c r="AH1642" s="338"/>
      <c r="AI1642" s="338"/>
      <c r="AJ1642" s="338"/>
      <c r="AK1642" s="338"/>
      <c r="AL1642" s="338"/>
      <c r="AM1642" s="338"/>
      <c r="AN1642" s="338"/>
      <c r="AO1642" s="338"/>
      <c r="AP1642" s="338"/>
      <c r="AQ1642" s="338"/>
      <c r="AR1642" s="338"/>
      <c r="AS1642" s="338"/>
      <c r="AT1642" s="338"/>
      <c r="AU1642" s="338"/>
      <c r="AV1642" s="338"/>
      <c r="AW1642" s="338"/>
      <c r="AX1642" s="338"/>
      <c r="AY1642" s="338"/>
      <c r="AZ1642" s="338"/>
      <c r="BA1642" s="338"/>
      <c r="BB1642" s="338"/>
      <c r="BC1642" s="338"/>
      <c r="BD1642" s="338"/>
      <c r="BE1642" s="338"/>
      <c r="BF1642" s="338"/>
      <c r="BG1642" s="338"/>
      <c r="BH1642" s="338"/>
      <c r="BI1642" s="338"/>
      <c r="BJ1642" s="338"/>
      <c r="BK1642" s="338"/>
      <c r="BL1642" s="338"/>
      <c r="BM1642" s="338"/>
      <c r="BN1642" s="338"/>
      <c r="BO1642" s="338"/>
      <c r="BP1642" s="338"/>
      <c r="BQ1642" s="338"/>
      <c r="BR1642" s="338"/>
      <c r="BS1642" s="338"/>
      <c r="BT1642" s="338"/>
      <c r="BU1642" s="338"/>
      <c r="BV1642" s="343"/>
      <c r="BW1642" s="343"/>
      <c r="BX1642" s="1217"/>
      <c r="BY1642" s="343"/>
      <c r="BZ1642" s="338"/>
      <c r="CA1642" s="338"/>
      <c r="CB1642" s="338"/>
      <c r="CC1642" s="338"/>
      <c r="CD1642" s="338"/>
      <c r="CE1642" s="338"/>
      <c r="CF1642" s="338"/>
    </row>
    <row r="1643" ht="15.75" customHeight="1">
      <c r="A1643" s="338"/>
      <c r="B1643" s="338"/>
      <c r="C1643" s="338"/>
      <c r="D1643" s="338"/>
      <c r="E1643" s="338"/>
      <c r="F1643" s="346"/>
      <c r="G1643" s="1215"/>
      <c r="H1643" s="1216"/>
      <c r="I1643" s="534"/>
      <c r="J1643" s="1193"/>
      <c r="K1643" s="398"/>
      <c r="L1643" s="338"/>
      <c r="M1643" s="338"/>
      <c r="N1643" s="338"/>
      <c r="O1643" s="338"/>
      <c r="P1643" s="338"/>
      <c r="Q1643" s="338"/>
      <c r="R1643" s="338"/>
      <c r="S1643" s="338"/>
      <c r="T1643" s="338"/>
      <c r="U1643" s="338"/>
      <c r="V1643" s="338"/>
      <c r="W1643" s="338"/>
      <c r="X1643" s="338"/>
      <c r="Y1643" s="338"/>
      <c r="Z1643" s="338"/>
      <c r="AA1643" s="338"/>
      <c r="AB1643" s="338"/>
      <c r="AC1643" s="338"/>
      <c r="AD1643" s="338"/>
      <c r="AE1643" s="338"/>
      <c r="AF1643" s="338"/>
      <c r="AG1643" s="338"/>
      <c r="AH1643" s="338"/>
      <c r="AI1643" s="338"/>
      <c r="AJ1643" s="338"/>
      <c r="AK1643" s="338"/>
      <c r="AL1643" s="338"/>
      <c r="AM1643" s="338"/>
      <c r="AN1643" s="338"/>
      <c r="AO1643" s="338"/>
      <c r="AP1643" s="338"/>
      <c r="AQ1643" s="338"/>
      <c r="AR1643" s="338"/>
      <c r="AS1643" s="338"/>
      <c r="AT1643" s="338"/>
      <c r="AU1643" s="338"/>
      <c r="AV1643" s="338"/>
      <c r="AW1643" s="338"/>
      <c r="AX1643" s="338"/>
      <c r="AY1643" s="338"/>
      <c r="AZ1643" s="338"/>
      <c r="BA1643" s="338"/>
      <c r="BB1643" s="338"/>
      <c r="BC1643" s="338"/>
      <c r="BD1643" s="338"/>
      <c r="BE1643" s="338"/>
      <c r="BF1643" s="338"/>
      <c r="BG1643" s="338"/>
      <c r="BH1643" s="338"/>
      <c r="BI1643" s="338"/>
      <c r="BJ1643" s="338"/>
      <c r="BK1643" s="338"/>
      <c r="BL1643" s="338"/>
      <c r="BM1643" s="338"/>
      <c r="BN1643" s="338"/>
      <c r="BO1643" s="338"/>
      <c r="BP1643" s="338"/>
      <c r="BQ1643" s="338"/>
      <c r="BR1643" s="338"/>
      <c r="BS1643" s="338"/>
      <c r="BT1643" s="338"/>
      <c r="BU1643" s="338"/>
      <c r="BV1643" s="343"/>
      <c r="BW1643" s="343"/>
      <c r="BX1643" s="1217"/>
      <c r="BY1643" s="343"/>
      <c r="BZ1643" s="338"/>
      <c r="CA1643" s="338"/>
      <c r="CB1643" s="338"/>
      <c r="CC1643" s="338"/>
      <c r="CD1643" s="338"/>
      <c r="CE1643" s="338"/>
      <c r="CF1643" s="338"/>
    </row>
    <row r="1644" ht="15.75" customHeight="1">
      <c r="A1644" s="338"/>
      <c r="B1644" s="338"/>
      <c r="C1644" s="338"/>
      <c r="D1644" s="338"/>
      <c r="E1644" s="338"/>
      <c r="F1644" s="346"/>
      <c r="G1644" s="1215"/>
      <c r="H1644" s="1216"/>
      <c r="I1644" s="534"/>
      <c r="J1644" s="1193"/>
      <c r="K1644" s="398"/>
      <c r="L1644" s="338"/>
      <c r="M1644" s="338"/>
      <c r="N1644" s="338"/>
      <c r="O1644" s="338"/>
      <c r="P1644" s="338"/>
      <c r="Q1644" s="338"/>
      <c r="R1644" s="338"/>
      <c r="S1644" s="338"/>
      <c r="T1644" s="338"/>
      <c r="U1644" s="338"/>
      <c r="V1644" s="338"/>
      <c r="W1644" s="338"/>
      <c r="X1644" s="338"/>
      <c r="Y1644" s="338"/>
      <c r="Z1644" s="338"/>
      <c r="AA1644" s="338"/>
      <c r="AB1644" s="338"/>
      <c r="AC1644" s="338"/>
      <c r="AD1644" s="338"/>
      <c r="AE1644" s="338"/>
      <c r="AF1644" s="338"/>
      <c r="AG1644" s="338"/>
      <c r="AH1644" s="338"/>
      <c r="AI1644" s="338"/>
      <c r="AJ1644" s="338"/>
      <c r="AK1644" s="338"/>
      <c r="AL1644" s="338"/>
      <c r="AM1644" s="338"/>
      <c r="AN1644" s="338"/>
      <c r="AO1644" s="338"/>
      <c r="AP1644" s="338"/>
      <c r="AQ1644" s="338"/>
      <c r="AR1644" s="338"/>
      <c r="AS1644" s="338"/>
      <c r="AT1644" s="338"/>
      <c r="AU1644" s="338"/>
      <c r="AV1644" s="338"/>
      <c r="AW1644" s="338"/>
      <c r="AX1644" s="338"/>
      <c r="AY1644" s="338"/>
      <c r="AZ1644" s="338"/>
      <c r="BA1644" s="338"/>
      <c r="BB1644" s="338"/>
      <c r="BC1644" s="338"/>
      <c r="BD1644" s="338"/>
      <c r="BE1644" s="338"/>
      <c r="BF1644" s="338"/>
      <c r="BG1644" s="338"/>
      <c r="BH1644" s="338"/>
      <c r="BI1644" s="338"/>
      <c r="BJ1644" s="338"/>
      <c r="BK1644" s="338"/>
      <c r="BL1644" s="338"/>
      <c r="BM1644" s="338"/>
      <c r="BN1644" s="338"/>
      <c r="BO1644" s="338"/>
      <c r="BP1644" s="338"/>
      <c r="BQ1644" s="338"/>
      <c r="BR1644" s="338"/>
      <c r="BS1644" s="338"/>
      <c r="BT1644" s="338"/>
      <c r="BU1644" s="338"/>
      <c r="BV1644" s="343"/>
      <c r="BW1644" s="343"/>
      <c r="BX1644" s="1217"/>
      <c r="BY1644" s="343"/>
      <c r="BZ1644" s="338"/>
      <c r="CA1644" s="338"/>
      <c r="CB1644" s="338"/>
      <c r="CC1644" s="338"/>
      <c r="CD1644" s="338"/>
      <c r="CE1644" s="338"/>
      <c r="CF1644" s="338"/>
    </row>
    <row r="1645" ht="15.75" customHeight="1">
      <c r="A1645" s="338"/>
      <c r="B1645" s="338"/>
      <c r="C1645" s="338"/>
      <c r="D1645" s="338"/>
      <c r="E1645" s="338"/>
      <c r="F1645" s="346"/>
      <c r="G1645" s="1215"/>
      <c r="H1645" s="1216"/>
      <c r="I1645" s="534"/>
      <c r="J1645" s="1193"/>
      <c r="K1645" s="398"/>
      <c r="L1645" s="338"/>
      <c r="M1645" s="338"/>
      <c r="N1645" s="338"/>
      <c r="O1645" s="338"/>
      <c r="P1645" s="338"/>
      <c r="Q1645" s="338"/>
      <c r="R1645" s="338"/>
      <c r="S1645" s="338"/>
      <c r="T1645" s="338"/>
      <c r="U1645" s="338"/>
      <c r="V1645" s="338"/>
      <c r="W1645" s="338"/>
      <c r="X1645" s="338"/>
      <c r="Y1645" s="338"/>
      <c r="Z1645" s="338"/>
      <c r="AA1645" s="338"/>
      <c r="AB1645" s="338"/>
      <c r="AC1645" s="338"/>
      <c r="AD1645" s="338"/>
      <c r="AE1645" s="338"/>
      <c r="AF1645" s="338"/>
      <c r="AG1645" s="338"/>
      <c r="AH1645" s="338"/>
      <c r="AI1645" s="338"/>
      <c r="AJ1645" s="338"/>
      <c r="AK1645" s="338"/>
      <c r="AL1645" s="338"/>
      <c r="AM1645" s="338"/>
      <c r="AN1645" s="338"/>
      <c r="AO1645" s="338"/>
      <c r="AP1645" s="338"/>
      <c r="AQ1645" s="338"/>
      <c r="AR1645" s="338"/>
      <c r="AS1645" s="338"/>
      <c r="AT1645" s="338"/>
      <c r="AU1645" s="338"/>
      <c r="AV1645" s="338"/>
      <c r="AW1645" s="338"/>
      <c r="AX1645" s="338"/>
      <c r="AY1645" s="338"/>
      <c r="AZ1645" s="338"/>
      <c r="BA1645" s="338"/>
      <c r="BB1645" s="338"/>
      <c r="BC1645" s="338"/>
      <c r="BD1645" s="338"/>
      <c r="BE1645" s="338"/>
      <c r="BF1645" s="338"/>
      <c r="BG1645" s="338"/>
      <c r="BH1645" s="338"/>
      <c r="BI1645" s="338"/>
      <c r="BJ1645" s="338"/>
      <c r="BK1645" s="338"/>
      <c r="BL1645" s="338"/>
      <c r="BM1645" s="338"/>
      <c r="BN1645" s="338"/>
      <c r="BO1645" s="338"/>
      <c r="BP1645" s="338"/>
      <c r="BQ1645" s="338"/>
      <c r="BR1645" s="338"/>
      <c r="BS1645" s="338"/>
      <c r="BT1645" s="338"/>
      <c r="BU1645" s="338"/>
      <c r="BV1645" s="343"/>
      <c r="BW1645" s="343"/>
      <c r="BX1645" s="1217"/>
      <c r="BY1645" s="343"/>
      <c r="BZ1645" s="338"/>
      <c r="CA1645" s="338"/>
      <c r="CB1645" s="338"/>
      <c r="CC1645" s="338"/>
      <c r="CD1645" s="338"/>
      <c r="CE1645" s="338"/>
      <c r="CF1645" s="338"/>
    </row>
    <row r="1646" ht="15.75" customHeight="1">
      <c r="A1646" s="338"/>
      <c r="B1646" s="338"/>
      <c r="C1646" s="338"/>
      <c r="D1646" s="338"/>
      <c r="E1646" s="338"/>
      <c r="F1646" s="346"/>
      <c r="G1646" s="1215"/>
      <c r="H1646" s="1216"/>
      <c r="I1646" s="534"/>
      <c r="J1646" s="1193"/>
      <c r="K1646" s="398"/>
      <c r="L1646" s="338"/>
      <c r="M1646" s="338"/>
      <c r="N1646" s="338"/>
      <c r="O1646" s="338"/>
      <c r="P1646" s="338"/>
      <c r="Q1646" s="338"/>
      <c r="R1646" s="338"/>
      <c r="S1646" s="338"/>
      <c r="T1646" s="338"/>
      <c r="U1646" s="338"/>
      <c r="V1646" s="338"/>
      <c r="W1646" s="338"/>
      <c r="X1646" s="338"/>
      <c r="Y1646" s="338"/>
      <c r="Z1646" s="338"/>
      <c r="AA1646" s="338"/>
      <c r="AB1646" s="338"/>
      <c r="AC1646" s="338"/>
      <c r="AD1646" s="338"/>
      <c r="AE1646" s="338"/>
      <c r="AF1646" s="338"/>
      <c r="AG1646" s="338"/>
      <c r="AH1646" s="338"/>
      <c r="AI1646" s="338"/>
      <c r="AJ1646" s="338"/>
      <c r="AK1646" s="338"/>
      <c r="AL1646" s="338"/>
      <c r="AM1646" s="338"/>
      <c r="AN1646" s="338"/>
      <c r="AO1646" s="338"/>
      <c r="AP1646" s="338"/>
      <c r="AQ1646" s="338"/>
      <c r="AR1646" s="338"/>
      <c r="AS1646" s="338"/>
      <c r="AT1646" s="338"/>
      <c r="AU1646" s="338"/>
      <c r="AV1646" s="338"/>
      <c r="AW1646" s="338"/>
      <c r="AX1646" s="338"/>
      <c r="AY1646" s="338"/>
      <c r="AZ1646" s="338"/>
      <c r="BA1646" s="338"/>
      <c r="BB1646" s="338"/>
      <c r="BC1646" s="338"/>
      <c r="BD1646" s="338"/>
      <c r="BE1646" s="338"/>
      <c r="BF1646" s="338"/>
      <c r="BG1646" s="338"/>
      <c r="BH1646" s="338"/>
      <c r="BI1646" s="338"/>
      <c r="BJ1646" s="338"/>
      <c r="BK1646" s="338"/>
      <c r="BL1646" s="338"/>
      <c r="BM1646" s="338"/>
      <c r="BN1646" s="338"/>
      <c r="BO1646" s="338"/>
      <c r="BP1646" s="338"/>
      <c r="BQ1646" s="338"/>
      <c r="BR1646" s="338"/>
      <c r="BS1646" s="338"/>
      <c r="BT1646" s="338"/>
      <c r="BU1646" s="338"/>
      <c r="BV1646" s="343"/>
      <c r="BW1646" s="343"/>
      <c r="BX1646" s="1217"/>
      <c r="BY1646" s="343"/>
      <c r="BZ1646" s="338"/>
      <c r="CA1646" s="338"/>
      <c r="CB1646" s="338"/>
      <c r="CC1646" s="338"/>
      <c r="CD1646" s="338"/>
      <c r="CE1646" s="338"/>
      <c r="CF1646" s="338"/>
    </row>
    <row r="1647" ht="15.75" customHeight="1">
      <c r="A1647" s="338"/>
      <c r="B1647" s="338"/>
      <c r="C1647" s="338"/>
      <c r="D1647" s="338"/>
      <c r="E1647" s="338"/>
      <c r="F1647" s="346"/>
      <c r="G1647" s="1215"/>
      <c r="H1647" s="1216"/>
      <c r="I1647" s="534"/>
      <c r="J1647" s="1193"/>
      <c r="K1647" s="398"/>
      <c r="L1647" s="338"/>
      <c r="M1647" s="338"/>
      <c r="N1647" s="338"/>
      <c r="O1647" s="338"/>
      <c r="P1647" s="338"/>
      <c r="Q1647" s="338"/>
      <c r="R1647" s="338"/>
      <c r="S1647" s="338"/>
      <c r="T1647" s="338"/>
      <c r="U1647" s="338"/>
      <c r="V1647" s="338"/>
      <c r="W1647" s="338"/>
      <c r="X1647" s="338"/>
      <c r="Y1647" s="338"/>
      <c r="Z1647" s="338"/>
      <c r="AA1647" s="338"/>
      <c r="AB1647" s="338"/>
      <c r="AC1647" s="338"/>
      <c r="AD1647" s="338"/>
      <c r="AE1647" s="338"/>
      <c r="AF1647" s="338"/>
      <c r="AG1647" s="338"/>
      <c r="AH1647" s="338"/>
      <c r="AI1647" s="338"/>
      <c r="AJ1647" s="338"/>
      <c r="AK1647" s="338"/>
      <c r="AL1647" s="338"/>
      <c r="AM1647" s="338"/>
      <c r="AN1647" s="338"/>
      <c r="AO1647" s="338"/>
      <c r="AP1647" s="338"/>
      <c r="AQ1647" s="338"/>
      <c r="AR1647" s="338"/>
      <c r="AS1647" s="338"/>
      <c r="AT1647" s="338"/>
      <c r="AU1647" s="338"/>
      <c r="AV1647" s="338"/>
      <c r="AW1647" s="338"/>
      <c r="AX1647" s="338"/>
      <c r="AY1647" s="338"/>
      <c r="AZ1647" s="338"/>
      <c r="BA1647" s="338"/>
      <c r="BB1647" s="338"/>
      <c r="BC1647" s="338"/>
      <c r="BD1647" s="338"/>
      <c r="BE1647" s="338"/>
      <c r="BF1647" s="338"/>
      <c r="BG1647" s="338"/>
      <c r="BH1647" s="338"/>
      <c r="BI1647" s="338"/>
      <c r="BJ1647" s="338"/>
      <c r="BK1647" s="338"/>
      <c r="BL1647" s="338"/>
      <c r="BM1647" s="338"/>
      <c r="BN1647" s="338"/>
      <c r="BO1647" s="338"/>
      <c r="BP1647" s="338"/>
      <c r="BQ1647" s="338"/>
      <c r="BR1647" s="338"/>
      <c r="BS1647" s="338"/>
      <c r="BT1647" s="338"/>
      <c r="BU1647" s="338"/>
      <c r="BV1647" s="343"/>
      <c r="BW1647" s="343"/>
      <c r="BX1647" s="1217"/>
      <c r="BY1647" s="343"/>
      <c r="BZ1647" s="338"/>
      <c r="CA1647" s="338"/>
      <c r="CB1647" s="338"/>
      <c r="CC1647" s="338"/>
      <c r="CD1647" s="338"/>
      <c r="CE1647" s="338"/>
      <c r="CF1647" s="338"/>
    </row>
    <row r="1648" ht="15.75" customHeight="1">
      <c r="A1648" s="338"/>
      <c r="B1648" s="338"/>
      <c r="C1648" s="338"/>
      <c r="D1648" s="338"/>
      <c r="E1648" s="338"/>
      <c r="F1648" s="346"/>
      <c r="G1648" s="1215"/>
      <c r="H1648" s="1216"/>
      <c r="I1648" s="534"/>
      <c r="J1648" s="1193"/>
      <c r="K1648" s="398"/>
      <c r="L1648" s="338"/>
      <c r="M1648" s="338"/>
      <c r="N1648" s="338"/>
      <c r="O1648" s="338"/>
      <c r="P1648" s="338"/>
      <c r="Q1648" s="338"/>
      <c r="R1648" s="338"/>
      <c r="S1648" s="338"/>
      <c r="T1648" s="338"/>
      <c r="U1648" s="338"/>
      <c r="V1648" s="338"/>
      <c r="W1648" s="338"/>
      <c r="X1648" s="338"/>
      <c r="Y1648" s="338"/>
      <c r="Z1648" s="338"/>
      <c r="AA1648" s="338"/>
      <c r="AB1648" s="338"/>
      <c r="AC1648" s="338"/>
      <c r="AD1648" s="338"/>
      <c r="AE1648" s="338"/>
      <c r="AF1648" s="338"/>
      <c r="AG1648" s="338"/>
      <c r="AH1648" s="338"/>
      <c r="AI1648" s="338"/>
      <c r="AJ1648" s="338"/>
      <c r="AK1648" s="338"/>
      <c r="AL1648" s="338"/>
      <c r="AM1648" s="338"/>
      <c r="AN1648" s="338"/>
      <c r="AO1648" s="338"/>
      <c r="AP1648" s="338"/>
      <c r="AQ1648" s="338"/>
      <c r="AR1648" s="338"/>
      <c r="AS1648" s="338"/>
      <c r="AT1648" s="338"/>
      <c r="AU1648" s="338"/>
      <c r="AV1648" s="338"/>
      <c r="AW1648" s="338"/>
      <c r="AX1648" s="338"/>
      <c r="AY1648" s="338"/>
      <c r="AZ1648" s="338"/>
      <c r="BA1648" s="338"/>
      <c r="BB1648" s="338"/>
      <c r="BC1648" s="338"/>
      <c r="BD1648" s="338"/>
      <c r="BE1648" s="338"/>
      <c r="BF1648" s="338"/>
      <c r="BG1648" s="338"/>
      <c r="BH1648" s="338"/>
      <c r="BI1648" s="338"/>
      <c r="BJ1648" s="338"/>
      <c r="BK1648" s="338"/>
      <c r="BL1648" s="338"/>
      <c r="BM1648" s="338"/>
      <c r="BN1648" s="338"/>
      <c r="BO1648" s="338"/>
      <c r="BP1648" s="338"/>
      <c r="BQ1648" s="338"/>
      <c r="BR1648" s="338"/>
      <c r="BS1648" s="338"/>
      <c r="BT1648" s="338"/>
      <c r="BU1648" s="338"/>
      <c r="BV1648" s="343"/>
      <c r="BW1648" s="343"/>
      <c r="BX1648" s="1217"/>
      <c r="BY1648" s="343"/>
      <c r="BZ1648" s="338"/>
      <c r="CA1648" s="338"/>
      <c r="CB1648" s="338"/>
      <c r="CC1648" s="338"/>
      <c r="CD1648" s="338"/>
      <c r="CE1648" s="338"/>
      <c r="CF1648" s="338"/>
    </row>
    <row r="1649" ht="15.75" customHeight="1">
      <c r="A1649" s="338"/>
      <c r="B1649" s="338"/>
      <c r="C1649" s="338"/>
      <c r="D1649" s="338"/>
      <c r="E1649" s="338"/>
      <c r="F1649" s="346"/>
      <c r="G1649" s="1215"/>
      <c r="H1649" s="1216"/>
      <c r="I1649" s="534"/>
      <c r="J1649" s="1193"/>
      <c r="K1649" s="398"/>
      <c r="L1649" s="338"/>
      <c r="M1649" s="338"/>
      <c r="N1649" s="338"/>
      <c r="O1649" s="338"/>
      <c r="P1649" s="338"/>
      <c r="Q1649" s="338"/>
      <c r="R1649" s="338"/>
      <c r="S1649" s="338"/>
      <c r="T1649" s="338"/>
      <c r="U1649" s="338"/>
      <c r="V1649" s="338"/>
      <c r="W1649" s="338"/>
      <c r="X1649" s="338"/>
      <c r="Y1649" s="338"/>
      <c r="Z1649" s="338"/>
      <c r="AA1649" s="338"/>
      <c r="AB1649" s="338"/>
      <c r="AC1649" s="338"/>
      <c r="AD1649" s="338"/>
      <c r="AE1649" s="338"/>
      <c r="AF1649" s="338"/>
      <c r="AG1649" s="338"/>
      <c r="AH1649" s="338"/>
      <c r="AI1649" s="338"/>
      <c r="AJ1649" s="338"/>
      <c r="AK1649" s="338"/>
      <c r="AL1649" s="338"/>
      <c r="AM1649" s="338"/>
      <c r="AN1649" s="338"/>
      <c r="AO1649" s="338"/>
      <c r="AP1649" s="338"/>
      <c r="AQ1649" s="338"/>
      <c r="AR1649" s="338"/>
      <c r="AS1649" s="338"/>
      <c r="AT1649" s="338"/>
      <c r="AU1649" s="338"/>
      <c r="AV1649" s="338"/>
      <c r="AW1649" s="338"/>
      <c r="AX1649" s="338"/>
      <c r="AY1649" s="338"/>
      <c r="AZ1649" s="338"/>
      <c r="BA1649" s="338"/>
      <c r="BB1649" s="338"/>
      <c r="BC1649" s="338"/>
      <c r="BD1649" s="338"/>
      <c r="BE1649" s="338"/>
      <c r="BF1649" s="338"/>
      <c r="BG1649" s="338"/>
      <c r="BH1649" s="338"/>
      <c r="BI1649" s="338"/>
      <c r="BJ1649" s="338"/>
      <c r="BK1649" s="338"/>
      <c r="BL1649" s="338"/>
      <c r="BM1649" s="338"/>
      <c r="BN1649" s="338"/>
      <c r="BO1649" s="338"/>
      <c r="BP1649" s="338"/>
      <c r="BQ1649" s="338"/>
      <c r="BR1649" s="338"/>
      <c r="BS1649" s="338"/>
      <c r="BT1649" s="338"/>
      <c r="BU1649" s="338"/>
      <c r="BV1649" s="343"/>
      <c r="BW1649" s="343"/>
      <c r="BX1649" s="1217"/>
      <c r="BY1649" s="343"/>
      <c r="BZ1649" s="338"/>
      <c r="CA1649" s="338"/>
      <c r="CB1649" s="338"/>
      <c r="CC1649" s="338"/>
      <c r="CD1649" s="338"/>
      <c r="CE1649" s="338"/>
      <c r="CF1649" s="338"/>
    </row>
    <row r="1650" ht="15.75" customHeight="1">
      <c r="A1650" s="338"/>
      <c r="B1650" s="338"/>
      <c r="C1650" s="338"/>
      <c r="D1650" s="338"/>
      <c r="E1650" s="338"/>
      <c r="F1650" s="346"/>
      <c r="G1650" s="1215"/>
      <c r="H1650" s="1216"/>
      <c r="I1650" s="534"/>
      <c r="J1650" s="1193"/>
      <c r="K1650" s="398"/>
      <c r="L1650" s="338"/>
      <c r="M1650" s="338"/>
      <c r="N1650" s="338"/>
      <c r="O1650" s="338"/>
      <c r="P1650" s="338"/>
      <c r="Q1650" s="338"/>
      <c r="R1650" s="338"/>
      <c r="S1650" s="338"/>
      <c r="T1650" s="338"/>
      <c r="U1650" s="338"/>
      <c r="V1650" s="338"/>
      <c r="W1650" s="338"/>
      <c r="X1650" s="338"/>
      <c r="Y1650" s="338"/>
      <c r="Z1650" s="338"/>
      <c r="AA1650" s="338"/>
      <c r="AB1650" s="338"/>
      <c r="AC1650" s="338"/>
      <c r="AD1650" s="338"/>
      <c r="AE1650" s="338"/>
      <c r="AF1650" s="338"/>
      <c r="AG1650" s="338"/>
      <c r="AH1650" s="338"/>
      <c r="AI1650" s="338"/>
      <c r="AJ1650" s="338"/>
      <c r="AK1650" s="338"/>
      <c r="AL1650" s="338"/>
      <c r="AM1650" s="338"/>
      <c r="AN1650" s="338"/>
      <c r="AO1650" s="338"/>
      <c r="AP1650" s="338"/>
      <c r="AQ1650" s="338"/>
      <c r="AR1650" s="338"/>
      <c r="AS1650" s="338"/>
      <c r="AT1650" s="338"/>
      <c r="AU1650" s="338"/>
      <c r="AV1650" s="338"/>
      <c r="AW1650" s="338"/>
      <c r="AX1650" s="338"/>
      <c r="AY1650" s="338"/>
      <c r="AZ1650" s="338"/>
      <c r="BA1650" s="338"/>
      <c r="BB1650" s="338"/>
      <c r="BC1650" s="338"/>
      <c r="BD1650" s="338"/>
      <c r="BE1650" s="338"/>
      <c r="BF1650" s="338"/>
      <c r="BG1650" s="338"/>
      <c r="BH1650" s="338"/>
      <c r="BI1650" s="338"/>
      <c r="BJ1650" s="338"/>
      <c r="BK1650" s="338"/>
      <c r="BL1650" s="338"/>
      <c r="BM1650" s="338"/>
      <c r="BN1650" s="338"/>
      <c r="BO1650" s="338"/>
      <c r="BP1650" s="338"/>
      <c r="BQ1650" s="338"/>
      <c r="BR1650" s="338"/>
      <c r="BS1650" s="338"/>
      <c r="BT1650" s="338"/>
      <c r="BU1650" s="338"/>
      <c r="BV1650" s="343"/>
      <c r="BW1650" s="343"/>
      <c r="BX1650" s="1217"/>
      <c r="BY1650" s="343"/>
      <c r="BZ1650" s="338"/>
      <c r="CA1650" s="338"/>
      <c r="CB1650" s="338"/>
      <c r="CC1650" s="338"/>
      <c r="CD1650" s="338"/>
      <c r="CE1650" s="338"/>
      <c r="CF1650" s="338"/>
    </row>
    <row r="1651" ht="15.75" customHeight="1">
      <c r="A1651" s="338"/>
      <c r="B1651" s="338"/>
      <c r="C1651" s="338"/>
      <c r="D1651" s="338"/>
      <c r="E1651" s="338"/>
      <c r="F1651" s="346"/>
      <c r="G1651" s="1215"/>
      <c r="H1651" s="1216"/>
      <c r="I1651" s="534"/>
      <c r="J1651" s="1193"/>
      <c r="K1651" s="398"/>
      <c r="L1651" s="338"/>
      <c r="M1651" s="338"/>
      <c r="N1651" s="338"/>
      <c r="O1651" s="338"/>
      <c r="P1651" s="338"/>
      <c r="Q1651" s="338"/>
      <c r="R1651" s="338"/>
      <c r="S1651" s="338"/>
      <c r="T1651" s="338"/>
      <c r="U1651" s="338"/>
      <c r="V1651" s="338"/>
      <c r="W1651" s="338"/>
      <c r="X1651" s="338"/>
      <c r="Y1651" s="338"/>
      <c r="Z1651" s="338"/>
      <c r="AA1651" s="338"/>
      <c r="AB1651" s="338"/>
      <c r="AC1651" s="338"/>
      <c r="AD1651" s="338"/>
      <c r="AE1651" s="338"/>
      <c r="AF1651" s="338"/>
      <c r="AG1651" s="338"/>
      <c r="AH1651" s="338"/>
      <c r="AI1651" s="338"/>
      <c r="AJ1651" s="338"/>
      <c r="AK1651" s="338"/>
      <c r="AL1651" s="338"/>
      <c r="AM1651" s="338"/>
      <c r="AN1651" s="338"/>
      <c r="AO1651" s="338"/>
      <c r="AP1651" s="338"/>
      <c r="AQ1651" s="338"/>
      <c r="AR1651" s="338"/>
      <c r="AS1651" s="338"/>
      <c r="AT1651" s="338"/>
      <c r="AU1651" s="338"/>
      <c r="AV1651" s="338"/>
      <c r="AW1651" s="338"/>
      <c r="AX1651" s="338"/>
      <c r="AY1651" s="338"/>
      <c r="AZ1651" s="338"/>
      <c r="BA1651" s="338"/>
      <c r="BB1651" s="338"/>
      <c r="BC1651" s="338"/>
      <c r="BD1651" s="338"/>
      <c r="BE1651" s="338"/>
      <c r="BF1651" s="338"/>
      <c r="BG1651" s="338"/>
      <c r="BH1651" s="338"/>
      <c r="BI1651" s="338"/>
      <c r="BJ1651" s="338"/>
      <c r="BK1651" s="338"/>
      <c r="BL1651" s="338"/>
      <c r="BM1651" s="338"/>
      <c r="BN1651" s="338"/>
      <c r="BO1651" s="338"/>
      <c r="BP1651" s="338"/>
      <c r="BQ1651" s="338"/>
      <c r="BR1651" s="338"/>
      <c r="BS1651" s="338"/>
      <c r="BT1651" s="338"/>
      <c r="BU1651" s="338"/>
      <c r="BV1651" s="343"/>
      <c r="BW1651" s="343"/>
      <c r="BX1651" s="1217"/>
      <c r="BY1651" s="343"/>
      <c r="BZ1651" s="338"/>
      <c r="CA1651" s="338"/>
      <c r="CB1651" s="338"/>
      <c r="CC1651" s="338"/>
      <c r="CD1651" s="338"/>
      <c r="CE1651" s="338"/>
      <c r="CF1651" s="338"/>
    </row>
    <row r="1652" ht="15.75" customHeight="1">
      <c r="A1652" s="338"/>
      <c r="B1652" s="338"/>
      <c r="C1652" s="338"/>
      <c r="D1652" s="338"/>
      <c r="E1652" s="338"/>
      <c r="F1652" s="346"/>
      <c r="G1652" s="1215"/>
      <c r="H1652" s="1216"/>
      <c r="I1652" s="534"/>
      <c r="J1652" s="1193"/>
      <c r="K1652" s="398"/>
      <c r="L1652" s="338"/>
      <c r="M1652" s="338"/>
      <c r="N1652" s="338"/>
      <c r="O1652" s="338"/>
      <c r="P1652" s="338"/>
      <c r="Q1652" s="338"/>
      <c r="R1652" s="338"/>
      <c r="S1652" s="338"/>
      <c r="T1652" s="338"/>
      <c r="U1652" s="338"/>
      <c r="V1652" s="338"/>
      <c r="W1652" s="338"/>
      <c r="X1652" s="338"/>
      <c r="Y1652" s="338"/>
      <c r="Z1652" s="338"/>
      <c r="AA1652" s="338"/>
      <c r="AB1652" s="338"/>
      <c r="AC1652" s="338"/>
      <c r="AD1652" s="338"/>
      <c r="AE1652" s="338"/>
      <c r="AF1652" s="338"/>
      <c r="AG1652" s="338"/>
      <c r="AH1652" s="338"/>
      <c r="AI1652" s="338"/>
      <c r="AJ1652" s="338"/>
      <c r="AK1652" s="338"/>
      <c r="AL1652" s="338"/>
      <c r="AM1652" s="338"/>
      <c r="AN1652" s="338"/>
      <c r="AO1652" s="338"/>
      <c r="AP1652" s="338"/>
      <c r="AQ1652" s="338"/>
      <c r="AR1652" s="338"/>
      <c r="AS1652" s="338"/>
      <c r="AT1652" s="338"/>
      <c r="AU1652" s="338"/>
      <c r="AV1652" s="338"/>
      <c r="AW1652" s="338"/>
      <c r="AX1652" s="338"/>
      <c r="AY1652" s="338"/>
      <c r="AZ1652" s="338"/>
      <c r="BA1652" s="338"/>
      <c r="BB1652" s="338"/>
      <c r="BC1652" s="338"/>
      <c r="BD1652" s="338"/>
      <c r="BE1652" s="338"/>
      <c r="BF1652" s="338"/>
      <c r="BG1652" s="338"/>
      <c r="BH1652" s="338"/>
      <c r="BI1652" s="338"/>
      <c r="BJ1652" s="338"/>
      <c r="BK1652" s="338"/>
      <c r="BL1652" s="338"/>
      <c r="BM1652" s="338"/>
      <c r="BN1652" s="338"/>
      <c r="BO1652" s="338"/>
      <c r="BP1652" s="338"/>
      <c r="BQ1652" s="338"/>
      <c r="BR1652" s="338"/>
      <c r="BS1652" s="338"/>
      <c r="BT1652" s="338"/>
      <c r="BU1652" s="338"/>
      <c r="BV1652" s="343"/>
      <c r="BW1652" s="343"/>
      <c r="BX1652" s="1217"/>
      <c r="BY1652" s="343"/>
      <c r="BZ1652" s="338"/>
      <c r="CA1652" s="338"/>
      <c r="CB1652" s="338"/>
      <c r="CC1652" s="338"/>
      <c r="CD1652" s="338"/>
      <c r="CE1652" s="338"/>
      <c r="CF1652" s="338"/>
    </row>
    <row r="1653" ht="15.75" customHeight="1">
      <c r="A1653" s="338"/>
      <c r="B1653" s="338"/>
      <c r="C1653" s="338"/>
      <c r="D1653" s="338"/>
      <c r="E1653" s="338"/>
      <c r="F1653" s="346"/>
      <c r="G1653" s="1215"/>
      <c r="H1653" s="1216"/>
      <c r="I1653" s="534"/>
      <c r="J1653" s="1193"/>
      <c r="K1653" s="398"/>
      <c r="L1653" s="338"/>
      <c r="M1653" s="338"/>
      <c r="N1653" s="338"/>
      <c r="O1653" s="338"/>
      <c r="P1653" s="338"/>
      <c r="Q1653" s="338"/>
      <c r="R1653" s="338"/>
      <c r="S1653" s="338"/>
      <c r="T1653" s="338"/>
      <c r="U1653" s="338"/>
      <c r="V1653" s="338"/>
      <c r="W1653" s="338"/>
      <c r="X1653" s="338"/>
      <c r="Y1653" s="338"/>
      <c r="Z1653" s="338"/>
      <c r="AA1653" s="338"/>
      <c r="AB1653" s="338"/>
      <c r="AC1653" s="338"/>
      <c r="AD1653" s="338"/>
      <c r="AE1653" s="338"/>
      <c r="AF1653" s="338"/>
      <c r="AG1653" s="338"/>
      <c r="AH1653" s="338"/>
      <c r="AI1653" s="338"/>
      <c r="AJ1653" s="338"/>
      <c r="AK1653" s="338"/>
      <c r="AL1653" s="338"/>
      <c r="AM1653" s="338"/>
      <c r="AN1653" s="338"/>
      <c r="AO1653" s="338"/>
      <c r="AP1653" s="338"/>
      <c r="AQ1653" s="338"/>
      <c r="AR1653" s="338"/>
      <c r="AS1653" s="338"/>
      <c r="AT1653" s="338"/>
      <c r="AU1653" s="338"/>
      <c r="AV1653" s="338"/>
      <c r="AW1653" s="338"/>
      <c r="AX1653" s="338"/>
      <c r="AY1653" s="338"/>
      <c r="AZ1653" s="338"/>
      <c r="BA1653" s="338"/>
      <c r="BB1653" s="338"/>
      <c r="BC1653" s="338"/>
      <c r="BD1653" s="338"/>
      <c r="BE1653" s="338"/>
      <c r="BF1653" s="338"/>
      <c r="BG1653" s="338"/>
      <c r="BH1653" s="338"/>
      <c r="BI1653" s="338"/>
      <c r="BJ1653" s="338"/>
      <c r="BK1653" s="338"/>
      <c r="BL1653" s="338"/>
      <c r="BM1653" s="338"/>
      <c r="BN1653" s="338"/>
      <c r="BO1653" s="338"/>
      <c r="BP1653" s="338"/>
      <c r="BQ1653" s="338"/>
      <c r="BR1653" s="338"/>
      <c r="BS1653" s="338"/>
      <c r="BT1653" s="338"/>
      <c r="BU1653" s="338"/>
      <c r="BV1653" s="343"/>
      <c r="BW1653" s="343"/>
      <c r="BX1653" s="1217"/>
      <c r="BY1653" s="343"/>
      <c r="BZ1653" s="338"/>
      <c r="CA1653" s="338"/>
      <c r="CB1653" s="338"/>
      <c r="CC1653" s="338"/>
      <c r="CD1653" s="338"/>
      <c r="CE1653" s="338"/>
      <c r="CF1653" s="338"/>
    </row>
    <row r="1654" ht="15.75" customHeight="1">
      <c r="A1654" s="338"/>
      <c r="B1654" s="338"/>
      <c r="C1654" s="338"/>
      <c r="D1654" s="338"/>
      <c r="E1654" s="338"/>
      <c r="F1654" s="346"/>
      <c r="G1654" s="1215"/>
      <c r="H1654" s="1216"/>
      <c r="I1654" s="534"/>
      <c r="J1654" s="1193"/>
      <c r="K1654" s="398"/>
      <c r="L1654" s="338"/>
      <c r="M1654" s="338"/>
      <c r="N1654" s="338"/>
      <c r="O1654" s="338"/>
      <c r="P1654" s="338"/>
      <c r="Q1654" s="338"/>
      <c r="R1654" s="338"/>
      <c r="S1654" s="338"/>
      <c r="T1654" s="338"/>
      <c r="U1654" s="338"/>
      <c r="V1654" s="338"/>
      <c r="W1654" s="338"/>
      <c r="X1654" s="338"/>
      <c r="Y1654" s="338"/>
      <c r="Z1654" s="338"/>
      <c r="AA1654" s="338"/>
      <c r="AB1654" s="338"/>
      <c r="AC1654" s="338"/>
      <c r="AD1654" s="338"/>
      <c r="AE1654" s="338"/>
      <c r="AF1654" s="338"/>
      <c r="AG1654" s="338"/>
      <c r="AH1654" s="338"/>
      <c r="AI1654" s="338"/>
      <c r="AJ1654" s="338"/>
      <c r="AK1654" s="338"/>
      <c r="AL1654" s="338"/>
      <c r="AM1654" s="338"/>
      <c r="AN1654" s="338"/>
      <c r="AO1654" s="338"/>
      <c r="AP1654" s="338"/>
      <c r="AQ1654" s="338"/>
      <c r="AR1654" s="338"/>
      <c r="AS1654" s="338"/>
      <c r="AT1654" s="338"/>
      <c r="AU1654" s="338"/>
      <c r="AV1654" s="338"/>
      <c r="AW1654" s="338"/>
      <c r="AX1654" s="338"/>
      <c r="AY1654" s="338"/>
      <c r="AZ1654" s="338"/>
      <c r="BA1654" s="338"/>
      <c r="BB1654" s="338"/>
      <c r="BC1654" s="338"/>
      <c r="BD1654" s="338"/>
      <c r="BE1654" s="338"/>
      <c r="BF1654" s="338"/>
      <c r="BG1654" s="338"/>
      <c r="BH1654" s="338"/>
      <c r="BI1654" s="338"/>
      <c r="BJ1654" s="338"/>
      <c r="BK1654" s="338"/>
      <c r="BL1654" s="338"/>
      <c r="BM1654" s="338"/>
      <c r="BN1654" s="338"/>
      <c r="BO1654" s="338"/>
      <c r="BP1654" s="338"/>
      <c r="BQ1654" s="338"/>
      <c r="BR1654" s="338"/>
      <c r="BS1654" s="338"/>
      <c r="BT1654" s="338"/>
      <c r="BU1654" s="338"/>
      <c r="BV1654" s="343"/>
      <c r="BW1654" s="343"/>
      <c r="BX1654" s="1217"/>
      <c r="BY1654" s="343"/>
      <c r="BZ1654" s="338"/>
      <c r="CA1654" s="338"/>
      <c r="CB1654" s="338"/>
      <c r="CC1654" s="338"/>
      <c r="CD1654" s="338"/>
      <c r="CE1654" s="338"/>
      <c r="CF1654" s="338"/>
    </row>
    <row r="1655" ht="15.75" customHeight="1">
      <c r="A1655" s="338"/>
      <c r="B1655" s="338"/>
      <c r="C1655" s="338"/>
      <c r="D1655" s="338"/>
      <c r="E1655" s="338"/>
      <c r="F1655" s="346"/>
      <c r="G1655" s="1215"/>
      <c r="H1655" s="1216"/>
      <c r="I1655" s="534"/>
      <c r="J1655" s="1193"/>
      <c r="K1655" s="398"/>
      <c r="L1655" s="338"/>
      <c r="M1655" s="338"/>
      <c r="N1655" s="338"/>
      <c r="O1655" s="338"/>
      <c r="P1655" s="338"/>
      <c r="Q1655" s="338"/>
      <c r="R1655" s="338"/>
      <c r="S1655" s="338"/>
      <c r="T1655" s="338"/>
      <c r="U1655" s="338"/>
      <c r="V1655" s="338"/>
      <c r="W1655" s="338"/>
      <c r="X1655" s="338"/>
      <c r="Y1655" s="338"/>
      <c r="Z1655" s="338"/>
      <c r="AA1655" s="338"/>
      <c r="AB1655" s="338"/>
      <c r="AC1655" s="338"/>
      <c r="AD1655" s="338"/>
      <c r="AE1655" s="338"/>
      <c r="AF1655" s="338"/>
      <c r="AG1655" s="338"/>
      <c r="AH1655" s="338"/>
      <c r="AI1655" s="338"/>
      <c r="AJ1655" s="338"/>
      <c r="AK1655" s="338"/>
      <c r="AL1655" s="338"/>
      <c r="AM1655" s="338"/>
      <c r="AN1655" s="338"/>
      <c r="AO1655" s="338"/>
      <c r="AP1655" s="338"/>
      <c r="AQ1655" s="338"/>
      <c r="AR1655" s="338"/>
      <c r="AS1655" s="338"/>
      <c r="AT1655" s="338"/>
      <c r="AU1655" s="338"/>
      <c r="AV1655" s="338"/>
      <c r="AW1655" s="338"/>
      <c r="AX1655" s="338"/>
      <c r="AY1655" s="338"/>
      <c r="AZ1655" s="338"/>
      <c r="BA1655" s="338"/>
      <c r="BB1655" s="338"/>
      <c r="BC1655" s="338"/>
      <c r="BD1655" s="338"/>
      <c r="BE1655" s="338"/>
      <c r="BF1655" s="338"/>
      <c r="BG1655" s="338"/>
      <c r="BH1655" s="338"/>
      <c r="BI1655" s="338"/>
      <c r="BJ1655" s="338"/>
      <c r="BK1655" s="338"/>
      <c r="BL1655" s="338"/>
      <c r="BM1655" s="338"/>
      <c r="BN1655" s="338"/>
      <c r="BO1655" s="338"/>
      <c r="BP1655" s="338"/>
      <c r="BQ1655" s="338"/>
      <c r="BR1655" s="338"/>
      <c r="BS1655" s="338"/>
      <c r="BT1655" s="338"/>
      <c r="BU1655" s="338"/>
      <c r="BV1655" s="343"/>
      <c r="BW1655" s="343"/>
      <c r="BX1655" s="1217"/>
      <c r="BY1655" s="343"/>
      <c r="BZ1655" s="338"/>
      <c r="CA1655" s="338"/>
      <c r="CB1655" s="338"/>
      <c r="CC1655" s="338"/>
      <c r="CD1655" s="338"/>
      <c r="CE1655" s="338"/>
      <c r="CF1655" s="338"/>
    </row>
    <row r="1656" ht="15.75" customHeight="1">
      <c r="A1656" s="338"/>
      <c r="B1656" s="338"/>
      <c r="C1656" s="338"/>
      <c r="D1656" s="338"/>
      <c r="E1656" s="338"/>
      <c r="F1656" s="346"/>
      <c r="G1656" s="1215"/>
      <c r="H1656" s="1216"/>
      <c r="I1656" s="534"/>
      <c r="J1656" s="1193"/>
      <c r="K1656" s="398"/>
      <c r="L1656" s="338"/>
      <c r="M1656" s="338"/>
      <c r="N1656" s="338"/>
      <c r="O1656" s="338"/>
      <c r="P1656" s="338"/>
      <c r="Q1656" s="338"/>
      <c r="R1656" s="338"/>
      <c r="S1656" s="338"/>
      <c r="T1656" s="338"/>
      <c r="U1656" s="338"/>
      <c r="V1656" s="338"/>
      <c r="W1656" s="338"/>
      <c r="X1656" s="338"/>
      <c r="Y1656" s="338"/>
      <c r="Z1656" s="338"/>
      <c r="AA1656" s="338"/>
      <c r="AB1656" s="338"/>
      <c r="AC1656" s="338"/>
      <c r="AD1656" s="338"/>
      <c r="AE1656" s="338"/>
      <c r="AF1656" s="338"/>
      <c r="AG1656" s="338"/>
      <c r="AH1656" s="338"/>
      <c r="AI1656" s="338"/>
      <c r="AJ1656" s="338"/>
      <c r="AK1656" s="338"/>
      <c r="AL1656" s="338"/>
      <c r="AM1656" s="338"/>
      <c r="AN1656" s="338"/>
      <c r="AO1656" s="338"/>
      <c r="AP1656" s="338"/>
      <c r="AQ1656" s="338"/>
      <c r="AR1656" s="338"/>
      <c r="AS1656" s="338"/>
      <c r="AT1656" s="338"/>
      <c r="AU1656" s="338"/>
      <c r="AV1656" s="338"/>
      <c r="AW1656" s="338"/>
      <c r="AX1656" s="338"/>
      <c r="AY1656" s="338"/>
      <c r="AZ1656" s="338"/>
      <c r="BA1656" s="338"/>
      <c r="BB1656" s="338"/>
      <c r="BC1656" s="338"/>
      <c r="BD1656" s="338"/>
      <c r="BE1656" s="338"/>
      <c r="BF1656" s="338"/>
      <c r="BG1656" s="338"/>
      <c r="BH1656" s="338"/>
      <c r="BI1656" s="338"/>
      <c r="BJ1656" s="338"/>
      <c r="BK1656" s="338"/>
      <c r="BL1656" s="338"/>
      <c r="BM1656" s="338"/>
      <c r="BN1656" s="338"/>
      <c r="BO1656" s="338"/>
      <c r="BP1656" s="338"/>
      <c r="BQ1656" s="338"/>
      <c r="BR1656" s="338"/>
      <c r="BS1656" s="338"/>
      <c r="BT1656" s="338"/>
      <c r="BU1656" s="338"/>
      <c r="BV1656" s="343"/>
      <c r="BW1656" s="343"/>
      <c r="BX1656" s="1217"/>
      <c r="BY1656" s="343"/>
      <c r="BZ1656" s="338"/>
      <c r="CA1656" s="338"/>
      <c r="CB1656" s="338"/>
      <c r="CC1656" s="338"/>
      <c r="CD1656" s="338"/>
      <c r="CE1656" s="338"/>
      <c r="CF1656" s="338"/>
    </row>
    <row r="1657" ht="15.75" customHeight="1">
      <c r="A1657" s="338"/>
      <c r="B1657" s="338"/>
      <c r="C1657" s="338"/>
      <c r="D1657" s="338"/>
      <c r="E1657" s="338"/>
      <c r="F1657" s="346"/>
      <c r="G1657" s="1215"/>
      <c r="H1657" s="1216"/>
      <c r="I1657" s="534"/>
      <c r="J1657" s="1193"/>
      <c r="K1657" s="398"/>
      <c r="L1657" s="338"/>
      <c r="M1657" s="338"/>
      <c r="N1657" s="338"/>
      <c r="O1657" s="338"/>
      <c r="P1657" s="338"/>
      <c r="Q1657" s="338"/>
      <c r="R1657" s="338"/>
      <c r="S1657" s="338"/>
      <c r="T1657" s="338"/>
      <c r="U1657" s="338"/>
      <c r="V1657" s="338"/>
      <c r="W1657" s="338"/>
      <c r="X1657" s="338"/>
      <c r="Y1657" s="338"/>
      <c r="Z1657" s="338"/>
      <c r="AA1657" s="338"/>
      <c r="AB1657" s="338"/>
      <c r="AC1657" s="338"/>
      <c r="AD1657" s="338"/>
      <c r="AE1657" s="338"/>
      <c r="AF1657" s="338"/>
      <c r="AG1657" s="338"/>
      <c r="AH1657" s="338"/>
      <c r="AI1657" s="338"/>
      <c r="AJ1657" s="338"/>
      <c r="AK1657" s="338"/>
      <c r="AL1657" s="338"/>
      <c r="AM1657" s="338"/>
      <c r="AN1657" s="338"/>
      <c r="AO1657" s="338"/>
      <c r="AP1657" s="338"/>
      <c r="AQ1657" s="338"/>
      <c r="AR1657" s="338"/>
      <c r="AS1657" s="338"/>
      <c r="AT1657" s="338"/>
      <c r="AU1657" s="338"/>
      <c r="AV1657" s="338"/>
      <c r="AW1657" s="338"/>
      <c r="AX1657" s="338"/>
      <c r="AY1657" s="338"/>
      <c r="AZ1657" s="338"/>
      <c r="BA1657" s="338"/>
      <c r="BB1657" s="338"/>
      <c r="BC1657" s="338"/>
      <c r="BD1657" s="338"/>
      <c r="BE1657" s="338"/>
      <c r="BF1657" s="338"/>
      <c r="BG1657" s="338"/>
      <c r="BH1657" s="338"/>
      <c r="BI1657" s="338"/>
      <c r="BJ1657" s="338"/>
      <c r="BK1657" s="338"/>
      <c r="BL1657" s="338"/>
      <c r="BM1657" s="338"/>
      <c r="BN1657" s="338"/>
      <c r="BO1657" s="338"/>
      <c r="BP1657" s="338"/>
      <c r="BQ1657" s="338"/>
      <c r="BR1657" s="338"/>
      <c r="BS1657" s="338"/>
      <c r="BT1657" s="338"/>
      <c r="BU1657" s="338"/>
      <c r="BV1657" s="343"/>
      <c r="BW1657" s="343"/>
      <c r="BX1657" s="1217"/>
      <c r="BY1657" s="343"/>
      <c r="BZ1657" s="338"/>
      <c r="CA1657" s="338"/>
      <c r="CB1657" s="338"/>
      <c r="CC1657" s="338"/>
      <c r="CD1657" s="338"/>
      <c r="CE1657" s="338"/>
      <c r="CF1657" s="338"/>
    </row>
    <row r="1658" ht="15.75" customHeight="1">
      <c r="A1658" s="338"/>
      <c r="B1658" s="338"/>
      <c r="C1658" s="338"/>
      <c r="D1658" s="338"/>
      <c r="E1658" s="338"/>
      <c r="F1658" s="346"/>
      <c r="G1658" s="1215"/>
      <c r="H1658" s="1216"/>
      <c r="I1658" s="534"/>
      <c r="J1658" s="1193"/>
      <c r="K1658" s="398"/>
      <c r="L1658" s="338"/>
      <c r="M1658" s="338"/>
      <c r="N1658" s="338"/>
      <c r="O1658" s="338"/>
      <c r="P1658" s="338"/>
      <c r="Q1658" s="338"/>
      <c r="R1658" s="338"/>
      <c r="S1658" s="338"/>
      <c r="T1658" s="338"/>
      <c r="U1658" s="338"/>
      <c r="V1658" s="338"/>
      <c r="W1658" s="338"/>
      <c r="X1658" s="338"/>
      <c r="Y1658" s="338"/>
      <c r="Z1658" s="338"/>
      <c r="AA1658" s="338"/>
      <c r="AB1658" s="338"/>
      <c r="AC1658" s="338"/>
      <c r="AD1658" s="338"/>
      <c r="AE1658" s="338"/>
      <c r="AF1658" s="338"/>
      <c r="AG1658" s="338"/>
      <c r="AH1658" s="338"/>
      <c r="AI1658" s="338"/>
      <c r="AJ1658" s="338"/>
      <c r="AK1658" s="338"/>
      <c r="AL1658" s="338"/>
      <c r="AM1658" s="338"/>
      <c r="AN1658" s="338"/>
      <c r="AO1658" s="338"/>
      <c r="AP1658" s="338"/>
      <c r="AQ1658" s="338"/>
      <c r="AR1658" s="338"/>
      <c r="AS1658" s="338"/>
      <c r="AT1658" s="338"/>
      <c r="AU1658" s="338"/>
      <c r="AV1658" s="338"/>
      <c r="AW1658" s="338"/>
      <c r="AX1658" s="338"/>
      <c r="AY1658" s="338"/>
      <c r="AZ1658" s="338"/>
      <c r="BA1658" s="338"/>
      <c r="BB1658" s="338"/>
      <c r="BC1658" s="338"/>
      <c r="BD1658" s="338"/>
      <c r="BE1658" s="338"/>
      <c r="BF1658" s="338"/>
      <c r="BG1658" s="338"/>
      <c r="BH1658" s="338"/>
      <c r="BI1658" s="338"/>
      <c r="BJ1658" s="338"/>
      <c r="BK1658" s="338"/>
      <c r="BL1658" s="338"/>
      <c r="BM1658" s="338"/>
      <c r="BN1658" s="338"/>
      <c r="BO1658" s="338"/>
      <c r="BP1658" s="338"/>
      <c r="BQ1658" s="338"/>
      <c r="BR1658" s="338"/>
      <c r="BS1658" s="338"/>
      <c r="BT1658" s="338"/>
      <c r="BU1658" s="338"/>
      <c r="BV1658" s="343"/>
      <c r="BW1658" s="343"/>
      <c r="BX1658" s="1217"/>
      <c r="BY1658" s="343"/>
      <c r="BZ1658" s="338"/>
      <c r="CA1658" s="338"/>
      <c r="CB1658" s="338"/>
      <c r="CC1658" s="338"/>
      <c r="CD1658" s="338"/>
      <c r="CE1658" s="338"/>
      <c r="CF1658" s="338"/>
    </row>
    <row r="1659" ht="15.75" customHeight="1">
      <c r="A1659" s="338"/>
      <c r="B1659" s="338"/>
      <c r="C1659" s="338"/>
      <c r="D1659" s="338"/>
      <c r="E1659" s="338"/>
      <c r="F1659" s="346"/>
      <c r="G1659" s="1215"/>
      <c r="H1659" s="1216"/>
      <c r="I1659" s="534"/>
      <c r="J1659" s="1193"/>
      <c r="K1659" s="398"/>
      <c r="L1659" s="338"/>
      <c r="M1659" s="338"/>
      <c r="N1659" s="338"/>
      <c r="O1659" s="338"/>
      <c r="P1659" s="338"/>
      <c r="Q1659" s="338"/>
      <c r="R1659" s="338"/>
      <c r="S1659" s="338"/>
      <c r="T1659" s="338"/>
      <c r="U1659" s="338"/>
      <c r="V1659" s="338"/>
      <c r="W1659" s="338"/>
      <c r="X1659" s="338"/>
      <c r="Y1659" s="338"/>
      <c r="Z1659" s="338"/>
      <c r="AA1659" s="338"/>
      <c r="AB1659" s="338"/>
      <c r="AC1659" s="338"/>
      <c r="AD1659" s="338"/>
      <c r="AE1659" s="338"/>
      <c r="AF1659" s="338"/>
      <c r="AG1659" s="338"/>
      <c r="AH1659" s="338"/>
      <c r="AI1659" s="338"/>
      <c r="AJ1659" s="338"/>
      <c r="AK1659" s="338"/>
      <c r="AL1659" s="338"/>
      <c r="AM1659" s="338"/>
      <c r="AN1659" s="338"/>
      <c r="AO1659" s="338"/>
      <c r="AP1659" s="338"/>
      <c r="AQ1659" s="338"/>
      <c r="AR1659" s="338"/>
      <c r="AS1659" s="338"/>
      <c r="AT1659" s="338"/>
      <c r="AU1659" s="338"/>
      <c r="AV1659" s="338"/>
      <c r="AW1659" s="338"/>
      <c r="AX1659" s="338"/>
      <c r="AY1659" s="338"/>
      <c r="AZ1659" s="338"/>
      <c r="BA1659" s="338"/>
      <c r="BB1659" s="338"/>
      <c r="BC1659" s="338"/>
      <c r="BD1659" s="338"/>
      <c r="BE1659" s="338"/>
      <c r="BF1659" s="338"/>
      <c r="BG1659" s="338"/>
      <c r="BH1659" s="338"/>
      <c r="BI1659" s="338"/>
      <c r="BJ1659" s="338"/>
      <c r="BK1659" s="338"/>
      <c r="BL1659" s="338"/>
      <c r="BM1659" s="338"/>
      <c r="BN1659" s="338"/>
      <c r="BO1659" s="338"/>
      <c r="BP1659" s="338"/>
      <c r="BQ1659" s="338"/>
      <c r="BR1659" s="338"/>
      <c r="BS1659" s="338"/>
      <c r="BT1659" s="338"/>
      <c r="BU1659" s="338"/>
      <c r="BV1659" s="343"/>
      <c r="BW1659" s="343"/>
      <c r="BX1659" s="1217"/>
      <c r="BY1659" s="343"/>
      <c r="BZ1659" s="338"/>
      <c r="CA1659" s="338"/>
      <c r="CB1659" s="338"/>
      <c r="CC1659" s="338"/>
      <c r="CD1659" s="338"/>
      <c r="CE1659" s="338"/>
      <c r="CF1659" s="338"/>
    </row>
    <row r="1660" ht="15.75" customHeight="1">
      <c r="A1660" s="338"/>
      <c r="B1660" s="338"/>
      <c r="C1660" s="338"/>
      <c r="D1660" s="338"/>
      <c r="E1660" s="338"/>
      <c r="F1660" s="346"/>
      <c r="G1660" s="1215"/>
      <c r="H1660" s="1216"/>
      <c r="I1660" s="534"/>
      <c r="J1660" s="1193"/>
      <c r="K1660" s="398"/>
      <c r="L1660" s="338"/>
      <c r="M1660" s="338"/>
      <c r="N1660" s="338"/>
      <c r="O1660" s="338"/>
      <c r="P1660" s="338"/>
      <c r="Q1660" s="338"/>
      <c r="R1660" s="338"/>
      <c r="S1660" s="338"/>
      <c r="T1660" s="338"/>
      <c r="U1660" s="338"/>
      <c r="V1660" s="338"/>
      <c r="W1660" s="338"/>
      <c r="X1660" s="338"/>
      <c r="Y1660" s="338"/>
      <c r="Z1660" s="338"/>
      <c r="AA1660" s="338"/>
      <c r="AB1660" s="338"/>
      <c r="AC1660" s="338"/>
      <c r="AD1660" s="338"/>
      <c r="AE1660" s="338"/>
      <c r="AF1660" s="338"/>
      <c r="AG1660" s="338"/>
      <c r="AH1660" s="338"/>
      <c r="AI1660" s="338"/>
      <c r="AJ1660" s="338"/>
      <c r="AK1660" s="338"/>
      <c r="AL1660" s="338"/>
      <c r="AM1660" s="338"/>
      <c r="AN1660" s="338"/>
      <c r="AO1660" s="338"/>
      <c r="AP1660" s="338"/>
      <c r="AQ1660" s="338"/>
      <c r="AR1660" s="338"/>
      <c r="AS1660" s="338"/>
      <c r="AT1660" s="338"/>
      <c r="AU1660" s="338"/>
      <c r="AV1660" s="338"/>
      <c r="AW1660" s="338"/>
      <c r="AX1660" s="338"/>
      <c r="AY1660" s="338"/>
      <c r="AZ1660" s="338"/>
      <c r="BA1660" s="338"/>
      <c r="BB1660" s="338"/>
      <c r="BC1660" s="338"/>
      <c r="BD1660" s="338"/>
      <c r="BE1660" s="338"/>
      <c r="BF1660" s="338"/>
      <c r="BG1660" s="338"/>
      <c r="BH1660" s="338"/>
      <c r="BI1660" s="338"/>
      <c r="BJ1660" s="338"/>
      <c r="BK1660" s="338"/>
      <c r="BL1660" s="338"/>
      <c r="BM1660" s="338"/>
      <c r="BN1660" s="338"/>
      <c r="BO1660" s="338"/>
      <c r="BP1660" s="338"/>
      <c r="BQ1660" s="338"/>
      <c r="BR1660" s="338"/>
      <c r="BS1660" s="338"/>
      <c r="BT1660" s="338"/>
      <c r="BU1660" s="338"/>
      <c r="BV1660" s="343"/>
      <c r="BW1660" s="343"/>
      <c r="BX1660" s="1217"/>
      <c r="BY1660" s="343"/>
      <c r="BZ1660" s="338"/>
      <c r="CA1660" s="338"/>
      <c r="CB1660" s="338"/>
      <c r="CC1660" s="338"/>
      <c r="CD1660" s="338"/>
      <c r="CE1660" s="338"/>
      <c r="CF1660" s="338"/>
    </row>
    <row r="1661" ht="15.75" customHeight="1">
      <c r="A1661" s="338"/>
      <c r="B1661" s="338"/>
      <c r="C1661" s="338"/>
      <c r="D1661" s="338"/>
      <c r="E1661" s="338"/>
      <c r="F1661" s="346"/>
      <c r="G1661" s="1215"/>
      <c r="H1661" s="1216"/>
      <c r="I1661" s="534"/>
      <c r="J1661" s="1193"/>
      <c r="K1661" s="398"/>
      <c r="L1661" s="338"/>
      <c r="M1661" s="338"/>
      <c r="N1661" s="338"/>
      <c r="O1661" s="338"/>
      <c r="P1661" s="338"/>
      <c r="Q1661" s="338"/>
      <c r="R1661" s="338"/>
      <c r="S1661" s="338"/>
      <c r="T1661" s="338"/>
      <c r="U1661" s="338"/>
      <c r="V1661" s="338"/>
      <c r="W1661" s="338"/>
      <c r="X1661" s="338"/>
      <c r="Y1661" s="338"/>
      <c r="Z1661" s="338"/>
      <c r="AA1661" s="338"/>
      <c r="AB1661" s="338"/>
      <c r="AC1661" s="338"/>
      <c r="AD1661" s="338"/>
      <c r="AE1661" s="338"/>
      <c r="AF1661" s="338"/>
      <c r="AG1661" s="338"/>
      <c r="AH1661" s="338"/>
      <c r="AI1661" s="338"/>
      <c r="AJ1661" s="338"/>
      <c r="AK1661" s="338"/>
      <c r="AL1661" s="338"/>
      <c r="AM1661" s="338"/>
      <c r="AN1661" s="338"/>
      <c r="AO1661" s="338"/>
      <c r="AP1661" s="338"/>
      <c r="AQ1661" s="338"/>
      <c r="AR1661" s="338"/>
      <c r="AS1661" s="338"/>
      <c r="AT1661" s="338"/>
      <c r="AU1661" s="338"/>
      <c r="AV1661" s="338"/>
      <c r="AW1661" s="338"/>
      <c r="AX1661" s="338"/>
      <c r="AY1661" s="338"/>
      <c r="AZ1661" s="338"/>
      <c r="BA1661" s="338"/>
      <c r="BB1661" s="338"/>
      <c r="BC1661" s="338"/>
      <c r="BD1661" s="338"/>
      <c r="BE1661" s="338"/>
      <c r="BF1661" s="338"/>
      <c r="BG1661" s="338"/>
      <c r="BH1661" s="338"/>
      <c r="BI1661" s="338"/>
      <c r="BJ1661" s="338"/>
      <c r="BK1661" s="338"/>
      <c r="BL1661" s="338"/>
      <c r="BM1661" s="338"/>
      <c r="BN1661" s="338"/>
      <c r="BO1661" s="338"/>
      <c r="BP1661" s="338"/>
      <c r="BQ1661" s="338"/>
      <c r="BR1661" s="338"/>
      <c r="BS1661" s="338"/>
      <c r="BT1661" s="338"/>
      <c r="BU1661" s="338"/>
      <c r="BV1661" s="343"/>
      <c r="BW1661" s="343"/>
      <c r="BX1661" s="1217"/>
      <c r="BY1661" s="343"/>
      <c r="BZ1661" s="338"/>
      <c r="CA1661" s="338"/>
      <c r="CB1661" s="338"/>
      <c r="CC1661" s="338"/>
      <c r="CD1661" s="338"/>
      <c r="CE1661" s="338"/>
      <c r="CF1661" s="338"/>
    </row>
    <row r="1662" ht="15.75" customHeight="1">
      <c r="A1662" s="338"/>
      <c r="B1662" s="338"/>
      <c r="C1662" s="338"/>
      <c r="D1662" s="338"/>
      <c r="E1662" s="338"/>
      <c r="F1662" s="346"/>
      <c r="G1662" s="1215"/>
      <c r="H1662" s="1216"/>
      <c r="I1662" s="534"/>
      <c r="J1662" s="1193"/>
      <c r="K1662" s="398"/>
      <c r="L1662" s="338"/>
      <c r="M1662" s="338"/>
      <c r="N1662" s="338"/>
      <c r="O1662" s="338"/>
      <c r="P1662" s="338"/>
      <c r="Q1662" s="338"/>
      <c r="R1662" s="338"/>
      <c r="S1662" s="338"/>
      <c r="T1662" s="338"/>
      <c r="U1662" s="338"/>
      <c r="V1662" s="338"/>
      <c r="W1662" s="338"/>
      <c r="X1662" s="338"/>
      <c r="Y1662" s="338"/>
      <c r="Z1662" s="338"/>
      <c r="AA1662" s="338"/>
      <c r="AB1662" s="338"/>
      <c r="AC1662" s="338"/>
      <c r="AD1662" s="338"/>
      <c r="AE1662" s="338"/>
      <c r="AF1662" s="338"/>
      <c r="AG1662" s="338"/>
      <c r="AH1662" s="338"/>
      <c r="AI1662" s="338"/>
      <c r="AJ1662" s="338"/>
      <c r="AK1662" s="338"/>
      <c r="AL1662" s="338"/>
      <c r="AM1662" s="338"/>
      <c r="AN1662" s="338"/>
      <c r="AO1662" s="338"/>
      <c r="AP1662" s="338"/>
      <c r="AQ1662" s="338"/>
      <c r="AR1662" s="338"/>
      <c r="AS1662" s="338"/>
      <c r="AT1662" s="338"/>
      <c r="AU1662" s="338"/>
      <c r="AV1662" s="338"/>
      <c r="AW1662" s="338"/>
      <c r="AX1662" s="338"/>
      <c r="AY1662" s="338"/>
      <c r="AZ1662" s="338"/>
      <c r="BA1662" s="338"/>
      <c r="BB1662" s="338"/>
      <c r="BC1662" s="338"/>
      <c r="BD1662" s="338"/>
      <c r="BE1662" s="338"/>
      <c r="BF1662" s="338"/>
      <c r="BG1662" s="338"/>
      <c r="BH1662" s="338"/>
      <c r="BI1662" s="338"/>
      <c r="BJ1662" s="338"/>
      <c r="BK1662" s="338"/>
      <c r="BL1662" s="338"/>
      <c r="BM1662" s="338"/>
      <c r="BN1662" s="338"/>
      <c r="BO1662" s="338"/>
      <c r="BP1662" s="338"/>
      <c r="BQ1662" s="338"/>
      <c r="BR1662" s="338"/>
      <c r="BS1662" s="338"/>
      <c r="BT1662" s="338"/>
      <c r="BU1662" s="338"/>
      <c r="BV1662" s="343"/>
      <c r="BW1662" s="343"/>
      <c r="BX1662" s="1217"/>
      <c r="BY1662" s="343"/>
      <c r="BZ1662" s="338"/>
      <c r="CA1662" s="338"/>
      <c r="CB1662" s="338"/>
      <c r="CC1662" s="338"/>
      <c r="CD1662" s="338"/>
      <c r="CE1662" s="338"/>
      <c r="CF1662" s="338"/>
    </row>
    <row r="1663" ht="15.75" customHeight="1">
      <c r="A1663" s="338"/>
      <c r="B1663" s="338"/>
      <c r="C1663" s="338"/>
      <c r="D1663" s="338"/>
      <c r="E1663" s="338"/>
      <c r="F1663" s="346"/>
      <c r="G1663" s="1215"/>
      <c r="H1663" s="1216"/>
      <c r="I1663" s="534"/>
      <c r="J1663" s="1193"/>
      <c r="K1663" s="398"/>
      <c r="L1663" s="338"/>
      <c r="M1663" s="338"/>
      <c r="N1663" s="338"/>
      <c r="O1663" s="338"/>
      <c r="P1663" s="338"/>
      <c r="Q1663" s="338"/>
      <c r="R1663" s="338"/>
      <c r="S1663" s="338"/>
      <c r="T1663" s="338"/>
      <c r="U1663" s="338"/>
      <c r="V1663" s="338"/>
      <c r="W1663" s="338"/>
      <c r="X1663" s="338"/>
      <c r="Y1663" s="338"/>
      <c r="Z1663" s="338"/>
      <c r="AA1663" s="338"/>
      <c r="AB1663" s="338"/>
      <c r="AC1663" s="338"/>
      <c r="AD1663" s="338"/>
      <c r="AE1663" s="338"/>
      <c r="AF1663" s="338"/>
      <c r="AG1663" s="338"/>
      <c r="AH1663" s="338"/>
      <c r="AI1663" s="338"/>
      <c r="AJ1663" s="338"/>
      <c r="AK1663" s="338"/>
      <c r="AL1663" s="338"/>
      <c r="AM1663" s="338"/>
      <c r="AN1663" s="338"/>
      <c r="AO1663" s="338"/>
      <c r="AP1663" s="338"/>
      <c r="AQ1663" s="338"/>
      <c r="AR1663" s="338"/>
      <c r="AS1663" s="338"/>
      <c r="AT1663" s="338"/>
      <c r="AU1663" s="338"/>
      <c r="AV1663" s="338"/>
      <c r="AW1663" s="338"/>
      <c r="AX1663" s="338"/>
      <c r="AY1663" s="338"/>
      <c r="AZ1663" s="338"/>
      <c r="BA1663" s="338"/>
      <c r="BB1663" s="338"/>
      <c r="BC1663" s="338"/>
      <c r="BD1663" s="338"/>
      <c r="BE1663" s="338"/>
      <c r="BF1663" s="338"/>
      <c r="BG1663" s="338"/>
      <c r="BH1663" s="338"/>
      <c r="BI1663" s="338"/>
      <c r="BJ1663" s="338"/>
      <c r="BK1663" s="338"/>
      <c r="BL1663" s="338"/>
      <c r="BM1663" s="338"/>
      <c r="BN1663" s="338"/>
      <c r="BO1663" s="338"/>
      <c r="BP1663" s="338"/>
      <c r="BQ1663" s="338"/>
      <c r="BR1663" s="338"/>
      <c r="BS1663" s="338"/>
      <c r="BT1663" s="338"/>
      <c r="BU1663" s="338"/>
      <c r="BV1663" s="343"/>
      <c r="BW1663" s="343"/>
      <c r="BX1663" s="1217"/>
      <c r="BY1663" s="343"/>
      <c r="BZ1663" s="338"/>
      <c r="CA1663" s="338"/>
      <c r="CB1663" s="338"/>
      <c r="CC1663" s="338"/>
      <c r="CD1663" s="338"/>
      <c r="CE1663" s="338"/>
      <c r="CF1663" s="338"/>
    </row>
    <row r="1664" ht="15.75" customHeight="1">
      <c r="A1664" s="338"/>
      <c r="B1664" s="338"/>
      <c r="C1664" s="338"/>
      <c r="D1664" s="338"/>
      <c r="E1664" s="338"/>
      <c r="F1664" s="346"/>
      <c r="G1664" s="1215"/>
      <c r="H1664" s="1216"/>
      <c r="I1664" s="534"/>
      <c r="J1664" s="1193"/>
      <c r="K1664" s="398"/>
      <c r="L1664" s="338"/>
      <c r="M1664" s="338"/>
      <c r="N1664" s="338"/>
      <c r="O1664" s="338"/>
      <c r="P1664" s="338"/>
      <c r="Q1664" s="338"/>
      <c r="R1664" s="338"/>
      <c r="S1664" s="338"/>
      <c r="T1664" s="338"/>
      <c r="U1664" s="338"/>
      <c r="V1664" s="338"/>
      <c r="W1664" s="338"/>
      <c r="X1664" s="338"/>
      <c r="Y1664" s="338"/>
      <c r="Z1664" s="338"/>
      <c r="AA1664" s="338"/>
      <c r="AB1664" s="338"/>
      <c r="AC1664" s="338"/>
      <c r="AD1664" s="338"/>
      <c r="AE1664" s="338"/>
      <c r="AF1664" s="338"/>
      <c r="AG1664" s="338"/>
      <c r="AH1664" s="338"/>
      <c r="AI1664" s="338"/>
      <c r="AJ1664" s="338"/>
      <c r="AK1664" s="338"/>
      <c r="AL1664" s="338"/>
      <c r="AM1664" s="338"/>
      <c r="AN1664" s="338"/>
      <c r="AO1664" s="338"/>
      <c r="AP1664" s="338"/>
      <c r="AQ1664" s="338"/>
      <c r="AR1664" s="338"/>
      <c r="AS1664" s="338"/>
      <c r="AT1664" s="338"/>
      <c r="AU1664" s="338"/>
      <c r="AV1664" s="338"/>
      <c r="AW1664" s="338"/>
      <c r="AX1664" s="338"/>
      <c r="AY1664" s="338"/>
      <c r="AZ1664" s="338"/>
      <c r="BA1664" s="338"/>
      <c r="BB1664" s="338"/>
      <c r="BC1664" s="338"/>
      <c r="BD1664" s="338"/>
      <c r="BE1664" s="338"/>
      <c r="BF1664" s="338"/>
      <c r="BG1664" s="338"/>
      <c r="BH1664" s="338"/>
      <c r="BI1664" s="338"/>
      <c r="BJ1664" s="338"/>
      <c r="BK1664" s="338"/>
      <c r="BL1664" s="338"/>
      <c r="BM1664" s="338"/>
      <c r="BN1664" s="338"/>
      <c r="BO1664" s="338"/>
      <c r="BP1664" s="338"/>
      <c r="BQ1664" s="338"/>
      <c r="BR1664" s="338"/>
      <c r="BS1664" s="338"/>
      <c r="BT1664" s="338"/>
      <c r="BU1664" s="338"/>
      <c r="BV1664" s="343"/>
      <c r="BW1664" s="343"/>
      <c r="BX1664" s="1217"/>
      <c r="BY1664" s="343"/>
      <c r="BZ1664" s="338"/>
      <c r="CA1664" s="338"/>
      <c r="CB1664" s="338"/>
      <c r="CC1664" s="338"/>
      <c r="CD1664" s="338"/>
      <c r="CE1664" s="338"/>
      <c r="CF1664" s="338"/>
    </row>
    <row r="1665" ht="15.75" customHeight="1">
      <c r="A1665" s="338"/>
      <c r="B1665" s="338"/>
      <c r="C1665" s="338"/>
      <c r="D1665" s="338"/>
      <c r="E1665" s="338"/>
      <c r="F1665" s="346"/>
      <c r="G1665" s="1215"/>
      <c r="H1665" s="1216"/>
      <c r="I1665" s="534"/>
      <c r="J1665" s="1193"/>
      <c r="K1665" s="398"/>
      <c r="L1665" s="338"/>
      <c r="M1665" s="338"/>
      <c r="N1665" s="338"/>
      <c r="O1665" s="338"/>
      <c r="P1665" s="338"/>
      <c r="Q1665" s="338"/>
      <c r="R1665" s="338"/>
      <c r="S1665" s="338"/>
      <c r="T1665" s="338"/>
      <c r="U1665" s="338"/>
      <c r="V1665" s="338"/>
      <c r="W1665" s="338"/>
      <c r="X1665" s="338"/>
      <c r="Y1665" s="338"/>
      <c r="Z1665" s="338"/>
      <c r="AA1665" s="338"/>
      <c r="AB1665" s="338"/>
      <c r="AC1665" s="338"/>
      <c r="AD1665" s="338"/>
      <c r="AE1665" s="338"/>
      <c r="AF1665" s="338"/>
      <c r="AG1665" s="338"/>
      <c r="AH1665" s="338"/>
      <c r="AI1665" s="338"/>
      <c r="AJ1665" s="338"/>
      <c r="AK1665" s="338"/>
      <c r="AL1665" s="338"/>
      <c r="AM1665" s="338"/>
      <c r="AN1665" s="338"/>
      <c r="AO1665" s="338"/>
      <c r="AP1665" s="338"/>
      <c r="AQ1665" s="338"/>
      <c r="AR1665" s="338"/>
      <c r="AS1665" s="338"/>
      <c r="AT1665" s="338"/>
      <c r="AU1665" s="338"/>
      <c r="AV1665" s="338"/>
      <c r="AW1665" s="338"/>
      <c r="AX1665" s="338"/>
      <c r="AY1665" s="338"/>
      <c r="AZ1665" s="338"/>
      <c r="BA1665" s="338"/>
      <c r="BB1665" s="338"/>
      <c r="BC1665" s="338"/>
      <c r="BD1665" s="338"/>
      <c r="BE1665" s="338"/>
      <c r="BF1665" s="338"/>
      <c r="BG1665" s="338"/>
      <c r="BH1665" s="338"/>
      <c r="BI1665" s="338"/>
      <c r="BJ1665" s="338"/>
      <c r="BK1665" s="338"/>
      <c r="BL1665" s="338"/>
      <c r="BM1665" s="338"/>
      <c r="BN1665" s="338"/>
      <c r="BO1665" s="338"/>
      <c r="BP1665" s="338"/>
      <c r="BQ1665" s="338"/>
      <c r="BR1665" s="338"/>
      <c r="BS1665" s="338"/>
      <c r="BT1665" s="338"/>
      <c r="BU1665" s="338"/>
      <c r="BV1665" s="343"/>
      <c r="BW1665" s="343"/>
      <c r="BX1665" s="1217"/>
      <c r="BY1665" s="343"/>
      <c r="BZ1665" s="338"/>
      <c r="CA1665" s="338"/>
      <c r="CB1665" s="338"/>
      <c r="CC1665" s="338"/>
      <c r="CD1665" s="338"/>
      <c r="CE1665" s="338"/>
      <c r="CF1665" s="338"/>
    </row>
    <row r="1666" ht="15.75" customHeight="1">
      <c r="A1666" s="338"/>
      <c r="B1666" s="338"/>
      <c r="C1666" s="338"/>
      <c r="D1666" s="338"/>
      <c r="E1666" s="338"/>
      <c r="F1666" s="346"/>
      <c r="G1666" s="1215"/>
      <c r="H1666" s="1216"/>
      <c r="I1666" s="534"/>
      <c r="J1666" s="1193"/>
      <c r="K1666" s="398"/>
      <c r="L1666" s="338"/>
      <c r="M1666" s="338"/>
      <c r="N1666" s="338"/>
      <c r="O1666" s="338"/>
      <c r="P1666" s="338"/>
      <c r="Q1666" s="338"/>
      <c r="R1666" s="338"/>
      <c r="S1666" s="338"/>
      <c r="T1666" s="338"/>
      <c r="U1666" s="338"/>
      <c r="V1666" s="338"/>
      <c r="W1666" s="338"/>
      <c r="X1666" s="338"/>
      <c r="Y1666" s="338"/>
      <c r="Z1666" s="338"/>
      <c r="AA1666" s="338"/>
      <c r="AB1666" s="338"/>
      <c r="AC1666" s="338"/>
      <c r="AD1666" s="338"/>
      <c r="AE1666" s="338"/>
      <c r="AF1666" s="338"/>
      <c r="AG1666" s="338"/>
      <c r="AH1666" s="338"/>
      <c r="AI1666" s="338"/>
      <c r="AJ1666" s="338"/>
      <c r="AK1666" s="338"/>
      <c r="AL1666" s="338"/>
      <c r="AM1666" s="338"/>
      <c r="AN1666" s="338"/>
      <c r="AO1666" s="338"/>
      <c r="AP1666" s="338"/>
      <c r="AQ1666" s="338"/>
      <c r="AR1666" s="338"/>
      <c r="AS1666" s="338"/>
      <c r="AT1666" s="338"/>
      <c r="AU1666" s="338"/>
      <c r="AV1666" s="338"/>
      <c r="AW1666" s="338"/>
      <c r="AX1666" s="338"/>
      <c r="AY1666" s="338"/>
      <c r="AZ1666" s="338"/>
      <c r="BA1666" s="338"/>
      <c r="BB1666" s="338"/>
      <c r="BC1666" s="338"/>
      <c r="BD1666" s="338"/>
      <c r="BE1666" s="338"/>
      <c r="BF1666" s="338"/>
      <c r="BG1666" s="338"/>
      <c r="BH1666" s="338"/>
      <c r="BI1666" s="338"/>
      <c r="BJ1666" s="338"/>
      <c r="BK1666" s="338"/>
      <c r="BL1666" s="338"/>
      <c r="BM1666" s="338"/>
      <c r="BN1666" s="338"/>
      <c r="BO1666" s="338"/>
      <c r="BP1666" s="338"/>
      <c r="BQ1666" s="338"/>
      <c r="BR1666" s="338"/>
      <c r="BS1666" s="338"/>
      <c r="BT1666" s="338"/>
      <c r="BU1666" s="338"/>
      <c r="BV1666" s="343"/>
      <c r="BW1666" s="343"/>
      <c r="BX1666" s="1217"/>
      <c r="BY1666" s="343"/>
      <c r="BZ1666" s="338"/>
      <c r="CA1666" s="338"/>
      <c r="CB1666" s="338"/>
      <c r="CC1666" s="338"/>
      <c r="CD1666" s="338"/>
      <c r="CE1666" s="338"/>
      <c r="CF1666" s="338"/>
    </row>
    <row r="1667" ht="15.75" customHeight="1">
      <c r="A1667" s="338"/>
      <c r="B1667" s="338"/>
      <c r="C1667" s="338"/>
      <c r="D1667" s="338"/>
      <c r="E1667" s="338"/>
      <c r="F1667" s="346"/>
      <c r="G1667" s="1215"/>
      <c r="H1667" s="1216"/>
      <c r="I1667" s="534"/>
      <c r="J1667" s="1193"/>
      <c r="K1667" s="398"/>
      <c r="L1667" s="338"/>
      <c r="M1667" s="338"/>
      <c r="N1667" s="338"/>
      <c r="O1667" s="338"/>
      <c r="P1667" s="338"/>
      <c r="Q1667" s="338"/>
      <c r="R1667" s="338"/>
      <c r="S1667" s="338"/>
      <c r="T1667" s="338"/>
      <c r="U1667" s="338"/>
      <c r="V1667" s="338"/>
      <c r="W1667" s="338"/>
      <c r="X1667" s="338"/>
      <c r="Y1667" s="338"/>
      <c r="Z1667" s="338"/>
      <c r="AA1667" s="338"/>
      <c r="AB1667" s="338"/>
      <c r="AC1667" s="338"/>
      <c r="AD1667" s="338"/>
      <c r="AE1667" s="338"/>
      <c r="AF1667" s="338"/>
      <c r="AG1667" s="338"/>
      <c r="AH1667" s="338"/>
      <c r="AI1667" s="338"/>
      <c r="AJ1667" s="338"/>
      <c r="AK1667" s="338"/>
      <c r="AL1667" s="338"/>
      <c r="AM1667" s="338"/>
      <c r="AN1667" s="338"/>
      <c r="AO1667" s="338"/>
      <c r="AP1667" s="338"/>
      <c r="AQ1667" s="338"/>
      <c r="AR1667" s="338"/>
      <c r="AS1667" s="338"/>
      <c r="AT1667" s="338"/>
      <c r="AU1667" s="338"/>
      <c r="AV1667" s="338"/>
      <c r="AW1667" s="338"/>
      <c r="AX1667" s="338"/>
      <c r="AY1667" s="338"/>
      <c r="AZ1667" s="338"/>
      <c r="BA1667" s="338"/>
      <c r="BB1667" s="338"/>
      <c r="BC1667" s="338"/>
      <c r="BD1667" s="338"/>
      <c r="BE1667" s="338"/>
      <c r="BF1667" s="338"/>
      <c r="BG1667" s="338"/>
      <c r="BH1667" s="338"/>
      <c r="BI1667" s="338"/>
      <c r="BJ1667" s="338"/>
      <c r="BK1667" s="338"/>
      <c r="BL1667" s="338"/>
      <c r="BM1667" s="338"/>
      <c r="BN1667" s="338"/>
      <c r="BO1667" s="338"/>
      <c r="BP1667" s="338"/>
      <c r="BQ1667" s="338"/>
      <c r="BR1667" s="338"/>
      <c r="BS1667" s="338"/>
      <c r="BT1667" s="338"/>
      <c r="BU1667" s="338"/>
      <c r="BV1667" s="343"/>
      <c r="BW1667" s="343"/>
      <c r="BX1667" s="1217"/>
      <c r="BY1667" s="343"/>
      <c r="BZ1667" s="338"/>
      <c r="CA1667" s="338"/>
      <c r="CB1667" s="338"/>
      <c r="CC1667" s="338"/>
      <c r="CD1667" s="338"/>
      <c r="CE1667" s="338"/>
      <c r="CF1667" s="338"/>
    </row>
    <row r="1668" ht="15.75" customHeight="1">
      <c r="A1668" s="338"/>
      <c r="B1668" s="338"/>
      <c r="C1668" s="338"/>
      <c r="D1668" s="338"/>
      <c r="E1668" s="338"/>
      <c r="F1668" s="346"/>
      <c r="G1668" s="1215"/>
      <c r="H1668" s="1216"/>
      <c r="I1668" s="534"/>
      <c r="J1668" s="1193"/>
      <c r="K1668" s="398"/>
      <c r="L1668" s="338"/>
      <c r="M1668" s="338"/>
      <c r="N1668" s="338"/>
      <c r="O1668" s="338"/>
      <c r="P1668" s="338"/>
      <c r="Q1668" s="338"/>
      <c r="R1668" s="338"/>
      <c r="S1668" s="338"/>
      <c r="T1668" s="338"/>
      <c r="U1668" s="338"/>
      <c r="V1668" s="338"/>
      <c r="W1668" s="338"/>
      <c r="X1668" s="338"/>
      <c r="Y1668" s="338"/>
      <c r="Z1668" s="338"/>
      <c r="AA1668" s="338"/>
      <c r="AB1668" s="338"/>
      <c r="AC1668" s="338"/>
      <c r="AD1668" s="338"/>
      <c r="AE1668" s="338"/>
      <c r="AF1668" s="338"/>
      <c r="AG1668" s="338"/>
      <c r="AH1668" s="338"/>
      <c r="AI1668" s="338"/>
      <c r="AJ1668" s="338"/>
      <c r="AK1668" s="338"/>
      <c r="AL1668" s="338"/>
      <c r="AM1668" s="338"/>
      <c r="AN1668" s="338"/>
      <c r="AO1668" s="338"/>
      <c r="AP1668" s="338"/>
      <c r="AQ1668" s="338"/>
      <c r="AR1668" s="338"/>
      <c r="AS1668" s="338"/>
      <c r="AT1668" s="338"/>
      <c r="AU1668" s="338"/>
      <c r="AV1668" s="338"/>
      <c r="AW1668" s="338"/>
      <c r="AX1668" s="338"/>
      <c r="AY1668" s="338"/>
      <c r="AZ1668" s="338"/>
      <c r="BA1668" s="338"/>
      <c r="BB1668" s="338"/>
      <c r="BC1668" s="338"/>
      <c r="BD1668" s="338"/>
      <c r="BE1668" s="338"/>
      <c r="BF1668" s="338"/>
      <c r="BG1668" s="338"/>
      <c r="BH1668" s="338"/>
      <c r="BI1668" s="338"/>
      <c r="BJ1668" s="338"/>
      <c r="BK1668" s="338"/>
      <c r="BL1668" s="338"/>
      <c r="BM1668" s="338"/>
      <c r="BN1668" s="338"/>
      <c r="BO1668" s="338"/>
      <c r="BP1668" s="338"/>
      <c r="BQ1668" s="338"/>
      <c r="BR1668" s="338"/>
      <c r="BS1668" s="338"/>
      <c r="BT1668" s="338"/>
      <c r="BU1668" s="338"/>
      <c r="BV1668" s="343"/>
      <c r="BW1668" s="343"/>
      <c r="BX1668" s="1217"/>
      <c r="BY1668" s="343"/>
      <c r="BZ1668" s="338"/>
      <c r="CA1668" s="338"/>
      <c r="CB1668" s="338"/>
      <c r="CC1668" s="338"/>
      <c r="CD1668" s="338"/>
      <c r="CE1668" s="338"/>
      <c r="CF1668" s="338"/>
    </row>
    <row r="1669" ht="15.75" customHeight="1">
      <c r="A1669" s="338"/>
      <c r="B1669" s="338"/>
      <c r="C1669" s="338"/>
      <c r="D1669" s="338"/>
      <c r="E1669" s="338"/>
      <c r="F1669" s="346"/>
      <c r="G1669" s="1215"/>
      <c r="H1669" s="1216"/>
      <c r="I1669" s="534"/>
      <c r="J1669" s="1193"/>
      <c r="K1669" s="398"/>
      <c r="L1669" s="338"/>
      <c r="M1669" s="338"/>
      <c r="N1669" s="338"/>
      <c r="O1669" s="338"/>
      <c r="P1669" s="338"/>
      <c r="Q1669" s="338"/>
      <c r="R1669" s="338"/>
      <c r="S1669" s="338"/>
      <c r="T1669" s="338"/>
      <c r="U1669" s="338"/>
      <c r="V1669" s="338"/>
      <c r="W1669" s="338"/>
      <c r="X1669" s="338"/>
      <c r="Y1669" s="338"/>
      <c r="Z1669" s="338"/>
      <c r="AA1669" s="338"/>
      <c r="AB1669" s="338"/>
      <c r="AC1669" s="338"/>
      <c r="AD1669" s="338"/>
      <c r="AE1669" s="338"/>
      <c r="AF1669" s="338"/>
      <c r="AG1669" s="338"/>
      <c r="AH1669" s="338"/>
      <c r="AI1669" s="338"/>
      <c r="AJ1669" s="338"/>
      <c r="AK1669" s="338"/>
      <c r="AL1669" s="338"/>
      <c r="AM1669" s="338"/>
      <c r="AN1669" s="338"/>
      <c r="AO1669" s="338"/>
      <c r="AP1669" s="338"/>
      <c r="AQ1669" s="338"/>
      <c r="AR1669" s="338"/>
      <c r="AS1669" s="338"/>
      <c r="AT1669" s="338"/>
      <c r="AU1669" s="338"/>
      <c r="AV1669" s="338"/>
      <c r="AW1669" s="338"/>
      <c r="AX1669" s="338"/>
      <c r="AY1669" s="338"/>
      <c r="AZ1669" s="338"/>
      <c r="BA1669" s="338"/>
      <c r="BB1669" s="338"/>
      <c r="BC1669" s="338"/>
      <c r="BD1669" s="338"/>
      <c r="BE1669" s="338"/>
      <c r="BF1669" s="338"/>
      <c r="BG1669" s="338"/>
      <c r="BH1669" s="338"/>
      <c r="BI1669" s="338"/>
      <c r="BJ1669" s="338"/>
      <c r="BK1669" s="338"/>
      <c r="BL1669" s="338"/>
      <c r="BM1669" s="338"/>
      <c r="BN1669" s="338"/>
      <c r="BO1669" s="338"/>
      <c r="BP1669" s="338"/>
      <c r="BQ1669" s="338"/>
      <c r="BR1669" s="338"/>
      <c r="BS1669" s="338"/>
      <c r="BT1669" s="338"/>
      <c r="BU1669" s="338"/>
      <c r="BV1669" s="343"/>
      <c r="BW1669" s="343"/>
      <c r="BX1669" s="1217"/>
      <c r="BY1669" s="343"/>
      <c r="BZ1669" s="338"/>
      <c r="CA1669" s="338"/>
      <c r="CB1669" s="338"/>
      <c r="CC1669" s="338"/>
      <c r="CD1669" s="338"/>
      <c r="CE1669" s="338"/>
      <c r="CF1669" s="338"/>
    </row>
    <row r="1670" ht="15.75" customHeight="1">
      <c r="A1670" s="338"/>
      <c r="B1670" s="338"/>
      <c r="C1670" s="338"/>
      <c r="D1670" s="338"/>
      <c r="E1670" s="338"/>
      <c r="F1670" s="346"/>
      <c r="G1670" s="1215"/>
      <c r="H1670" s="1216"/>
      <c r="I1670" s="534"/>
      <c r="J1670" s="1193"/>
      <c r="K1670" s="398"/>
      <c r="L1670" s="338"/>
      <c r="M1670" s="338"/>
      <c r="N1670" s="338"/>
      <c r="O1670" s="338"/>
      <c r="P1670" s="338"/>
      <c r="Q1670" s="338"/>
      <c r="R1670" s="338"/>
      <c r="S1670" s="338"/>
      <c r="T1670" s="338"/>
      <c r="U1670" s="338"/>
      <c r="V1670" s="338"/>
      <c r="W1670" s="338"/>
      <c r="X1670" s="338"/>
      <c r="Y1670" s="338"/>
      <c r="Z1670" s="338"/>
      <c r="AA1670" s="338"/>
      <c r="AB1670" s="338"/>
      <c r="AC1670" s="338"/>
      <c r="AD1670" s="338"/>
      <c r="AE1670" s="338"/>
      <c r="AF1670" s="338"/>
      <c r="AG1670" s="338"/>
      <c r="AH1670" s="338"/>
      <c r="AI1670" s="338"/>
      <c r="AJ1670" s="338"/>
      <c r="AK1670" s="338"/>
      <c r="AL1670" s="338"/>
      <c r="AM1670" s="338"/>
      <c r="AN1670" s="338"/>
      <c r="AO1670" s="338"/>
      <c r="AP1670" s="338"/>
      <c r="AQ1670" s="338"/>
      <c r="AR1670" s="338"/>
      <c r="AS1670" s="338"/>
      <c r="AT1670" s="338"/>
      <c r="AU1670" s="338"/>
      <c r="AV1670" s="338"/>
      <c r="AW1670" s="338"/>
      <c r="AX1670" s="338"/>
      <c r="AY1670" s="338"/>
      <c r="AZ1670" s="338"/>
      <c r="BA1670" s="338"/>
      <c r="BB1670" s="338"/>
      <c r="BC1670" s="338"/>
      <c r="BD1670" s="338"/>
      <c r="BE1670" s="338"/>
      <c r="BF1670" s="338"/>
      <c r="BG1670" s="338"/>
      <c r="BH1670" s="338"/>
      <c r="BI1670" s="338"/>
      <c r="BJ1670" s="338"/>
      <c r="BK1670" s="338"/>
      <c r="BL1670" s="338"/>
      <c r="BM1670" s="338"/>
      <c r="BN1670" s="338"/>
      <c r="BO1670" s="338"/>
      <c r="BP1670" s="338"/>
      <c r="BQ1670" s="338"/>
      <c r="BR1670" s="338"/>
      <c r="BS1670" s="338"/>
      <c r="BT1670" s="338"/>
      <c r="BU1670" s="338"/>
      <c r="BV1670" s="343"/>
      <c r="BW1670" s="343"/>
      <c r="BX1670" s="1217"/>
      <c r="BY1670" s="343"/>
      <c r="BZ1670" s="338"/>
      <c r="CA1670" s="338"/>
      <c r="CB1670" s="338"/>
      <c r="CC1670" s="338"/>
      <c r="CD1670" s="338"/>
      <c r="CE1670" s="338"/>
      <c r="CF1670" s="338"/>
    </row>
    <row r="1671" ht="15.75" customHeight="1">
      <c r="A1671" s="338"/>
      <c r="B1671" s="338"/>
      <c r="C1671" s="338"/>
      <c r="D1671" s="338"/>
      <c r="E1671" s="338"/>
      <c r="F1671" s="346"/>
      <c r="G1671" s="1215"/>
      <c r="H1671" s="1216"/>
      <c r="I1671" s="534"/>
      <c r="J1671" s="1193"/>
      <c r="K1671" s="398"/>
      <c r="L1671" s="338"/>
      <c r="M1671" s="338"/>
      <c r="N1671" s="338"/>
      <c r="O1671" s="338"/>
      <c r="P1671" s="338"/>
      <c r="Q1671" s="338"/>
      <c r="R1671" s="338"/>
      <c r="S1671" s="338"/>
      <c r="T1671" s="338"/>
      <c r="U1671" s="338"/>
      <c r="V1671" s="338"/>
      <c r="W1671" s="338"/>
      <c r="X1671" s="338"/>
      <c r="Y1671" s="338"/>
      <c r="Z1671" s="338"/>
      <c r="AA1671" s="338"/>
      <c r="AB1671" s="338"/>
      <c r="AC1671" s="338"/>
      <c r="AD1671" s="338"/>
      <c r="AE1671" s="338"/>
      <c r="AF1671" s="338"/>
      <c r="AG1671" s="338"/>
      <c r="AH1671" s="338"/>
      <c r="AI1671" s="338"/>
      <c r="AJ1671" s="338"/>
      <c r="AK1671" s="338"/>
      <c r="AL1671" s="338"/>
      <c r="AM1671" s="338"/>
      <c r="AN1671" s="338"/>
      <c r="AO1671" s="338"/>
      <c r="AP1671" s="338"/>
      <c r="AQ1671" s="338"/>
      <c r="AR1671" s="338"/>
      <c r="AS1671" s="338"/>
      <c r="AT1671" s="338"/>
      <c r="AU1671" s="338"/>
      <c r="AV1671" s="338"/>
      <c r="AW1671" s="338"/>
      <c r="AX1671" s="338"/>
      <c r="AY1671" s="338"/>
      <c r="AZ1671" s="338"/>
      <c r="BA1671" s="338"/>
      <c r="BB1671" s="338"/>
      <c r="BC1671" s="338"/>
      <c r="BD1671" s="338"/>
      <c r="BE1671" s="338"/>
      <c r="BF1671" s="338"/>
      <c r="BG1671" s="338"/>
      <c r="BH1671" s="338"/>
      <c r="BI1671" s="338"/>
      <c r="BJ1671" s="338"/>
      <c r="BK1671" s="338"/>
      <c r="BL1671" s="338"/>
      <c r="BM1671" s="338"/>
      <c r="BN1671" s="338"/>
      <c r="BO1671" s="338"/>
      <c r="BP1671" s="338"/>
      <c r="BQ1671" s="338"/>
      <c r="BR1671" s="338"/>
      <c r="BS1671" s="338"/>
      <c r="BT1671" s="338"/>
      <c r="BU1671" s="338"/>
      <c r="BV1671" s="343"/>
      <c r="BW1671" s="343"/>
      <c r="BX1671" s="1217"/>
      <c r="BY1671" s="343"/>
      <c r="BZ1671" s="338"/>
      <c r="CA1671" s="338"/>
      <c r="CB1671" s="338"/>
      <c r="CC1671" s="338"/>
      <c r="CD1671" s="338"/>
      <c r="CE1671" s="338"/>
      <c r="CF1671" s="338"/>
    </row>
    <row r="1672" ht="15.75" customHeight="1">
      <c r="A1672" s="338"/>
      <c r="B1672" s="338"/>
      <c r="C1672" s="338"/>
      <c r="D1672" s="338"/>
      <c r="E1672" s="338"/>
      <c r="F1672" s="346"/>
      <c r="G1672" s="1215"/>
      <c r="H1672" s="1216"/>
      <c r="I1672" s="534"/>
      <c r="J1672" s="1193"/>
      <c r="K1672" s="398"/>
      <c r="L1672" s="338"/>
      <c r="M1672" s="338"/>
      <c r="N1672" s="338"/>
      <c r="O1672" s="338"/>
      <c r="P1672" s="338"/>
      <c r="Q1672" s="338"/>
      <c r="R1672" s="338"/>
      <c r="S1672" s="338"/>
      <c r="T1672" s="338"/>
      <c r="U1672" s="338"/>
      <c r="V1672" s="338"/>
      <c r="W1672" s="338"/>
      <c r="X1672" s="338"/>
      <c r="Y1672" s="338"/>
      <c r="Z1672" s="338"/>
      <c r="AA1672" s="338"/>
      <c r="AB1672" s="338"/>
      <c r="AC1672" s="338"/>
      <c r="AD1672" s="338"/>
      <c r="AE1672" s="338"/>
      <c r="AF1672" s="338"/>
      <c r="AG1672" s="338"/>
      <c r="AH1672" s="338"/>
      <c r="AI1672" s="338"/>
      <c r="AJ1672" s="338"/>
      <c r="AK1672" s="338"/>
      <c r="AL1672" s="338"/>
      <c r="AM1672" s="338"/>
      <c r="AN1672" s="338"/>
      <c r="AO1672" s="338"/>
      <c r="AP1672" s="338"/>
      <c r="AQ1672" s="338"/>
      <c r="AR1672" s="338"/>
      <c r="AS1672" s="338"/>
      <c r="AT1672" s="338"/>
      <c r="AU1672" s="338"/>
      <c r="AV1672" s="338"/>
      <c r="AW1672" s="338"/>
      <c r="AX1672" s="338"/>
      <c r="AY1672" s="338"/>
      <c r="AZ1672" s="338"/>
      <c r="BA1672" s="338"/>
      <c r="BB1672" s="338"/>
      <c r="BC1672" s="338"/>
      <c r="BD1672" s="338"/>
      <c r="BE1672" s="338"/>
      <c r="BF1672" s="338"/>
      <c r="BG1672" s="338"/>
      <c r="BH1672" s="338"/>
      <c r="BI1672" s="338"/>
      <c r="BJ1672" s="338"/>
      <c r="BK1672" s="338"/>
      <c r="BL1672" s="338"/>
      <c r="BM1672" s="338"/>
      <c r="BN1672" s="338"/>
      <c r="BO1672" s="338"/>
      <c r="BP1672" s="338"/>
      <c r="BQ1672" s="338"/>
      <c r="BR1672" s="338"/>
      <c r="BS1672" s="338"/>
      <c r="BT1672" s="338"/>
      <c r="BU1672" s="338"/>
      <c r="BV1672" s="343"/>
      <c r="BW1672" s="343"/>
      <c r="BX1672" s="1217"/>
      <c r="BY1672" s="343"/>
      <c r="BZ1672" s="338"/>
      <c r="CA1672" s="338"/>
      <c r="CB1672" s="338"/>
      <c r="CC1672" s="338"/>
      <c r="CD1672" s="338"/>
      <c r="CE1672" s="338"/>
      <c r="CF1672" s="338"/>
    </row>
    <row r="1673" ht="15.75" customHeight="1">
      <c r="A1673" s="338"/>
      <c r="B1673" s="338"/>
      <c r="C1673" s="338"/>
      <c r="D1673" s="338"/>
      <c r="E1673" s="338"/>
      <c r="F1673" s="346"/>
      <c r="G1673" s="1215"/>
      <c r="H1673" s="1216"/>
      <c r="I1673" s="534"/>
      <c r="J1673" s="1193"/>
      <c r="K1673" s="398"/>
      <c r="L1673" s="338"/>
      <c r="M1673" s="338"/>
      <c r="N1673" s="338"/>
      <c r="O1673" s="338"/>
      <c r="P1673" s="338"/>
      <c r="Q1673" s="338"/>
      <c r="R1673" s="338"/>
      <c r="S1673" s="338"/>
      <c r="T1673" s="338"/>
      <c r="U1673" s="338"/>
      <c r="V1673" s="338"/>
      <c r="W1673" s="338"/>
      <c r="X1673" s="338"/>
      <c r="Y1673" s="338"/>
      <c r="Z1673" s="338"/>
      <c r="AA1673" s="338"/>
      <c r="AB1673" s="338"/>
      <c r="AC1673" s="338"/>
      <c r="AD1673" s="338"/>
      <c r="AE1673" s="338"/>
      <c r="AF1673" s="338"/>
      <c r="AG1673" s="338"/>
      <c r="AH1673" s="338"/>
      <c r="AI1673" s="338"/>
      <c r="AJ1673" s="338"/>
      <c r="AK1673" s="338"/>
      <c r="AL1673" s="338"/>
      <c r="AM1673" s="338"/>
      <c r="AN1673" s="338"/>
      <c r="AO1673" s="338"/>
      <c r="AP1673" s="338"/>
      <c r="AQ1673" s="338"/>
      <c r="AR1673" s="338"/>
      <c r="AS1673" s="338"/>
      <c r="AT1673" s="338"/>
      <c r="AU1673" s="338"/>
      <c r="AV1673" s="338"/>
      <c r="AW1673" s="338"/>
      <c r="AX1673" s="338"/>
      <c r="AY1673" s="338"/>
      <c r="AZ1673" s="338"/>
      <c r="BA1673" s="338"/>
      <c r="BB1673" s="338"/>
      <c r="BC1673" s="338"/>
      <c r="BD1673" s="338"/>
      <c r="BE1673" s="338"/>
      <c r="BF1673" s="338"/>
      <c r="BG1673" s="338"/>
      <c r="BH1673" s="338"/>
      <c r="BI1673" s="338"/>
      <c r="BJ1673" s="338"/>
      <c r="BK1673" s="338"/>
      <c r="BL1673" s="338"/>
      <c r="BM1673" s="338"/>
      <c r="BN1673" s="338"/>
      <c r="BO1673" s="338"/>
      <c r="BP1673" s="338"/>
      <c r="BQ1673" s="338"/>
      <c r="BR1673" s="338"/>
      <c r="BS1673" s="338"/>
      <c r="BT1673" s="338"/>
      <c r="BU1673" s="338"/>
      <c r="BV1673" s="343"/>
      <c r="BW1673" s="343"/>
      <c r="BX1673" s="1217"/>
      <c r="BY1673" s="343"/>
      <c r="BZ1673" s="338"/>
      <c r="CA1673" s="338"/>
      <c r="CB1673" s="338"/>
      <c r="CC1673" s="338"/>
      <c r="CD1673" s="338"/>
      <c r="CE1673" s="338"/>
      <c r="CF1673" s="338"/>
    </row>
    <row r="1674" ht="15.75" customHeight="1">
      <c r="A1674" s="338"/>
      <c r="B1674" s="338"/>
      <c r="C1674" s="338"/>
      <c r="D1674" s="338"/>
      <c r="E1674" s="338"/>
      <c r="F1674" s="346"/>
      <c r="G1674" s="1215"/>
      <c r="H1674" s="1216"/>
      <c r="I1674" s="534"/>
      <c r="J1674" s="1193"/>
      <c r="K1674" s="398"/>
      <c r="L1674" s="338"/>
      <c r="M1674" s="338"/>
      <c r="N1674" s="338"/>
      <c r="O1674" s="338"/>
      <c r="P1674" s="338"/>
      <c r="Q1674" s="338"/>
      <c r="R1674" s="338"/>
      <c r="S1674" s="338"/>
      <c r="T1674" s="338"/>
      <c r="U1674" s="338"/>
      <c r="V1674" s="338"/>
      <c r="W1674" s="338"/>
      <c r="X1674" s="338"/>
      <c r="Y1674" s="338"/>
      <c r="Z1674" s="338"/>
      <c r="AA1674" s="338"/>
      <c r="AB1674" s="338"/>
      <c r="AC1674" s="338"/>
      <c r="AD1674" s="338"/>
      <c r="AE1674" s="338"/>
      <c r="AF1674" s="338"/>
      <c r="AG1674" s="338"/>
      <c r="AH1674" s="338"/>
      <c r="AI1674" s="338"/>
      <c r="AJ1674" s="338"/>
      <c r="AK1674" s="338"/>
      <c r="AL1674" s="338"/>
      <c r="AM1674" s="338"/>
      <c r="AN1674" s="338"/>
      <c r="AO1674" s="338"/>
      <c r="AP1674" s="338"/>
      <c r="AQ1674" s="338"/>
      <c r="AR1674" s="338"/>
      <c r="AS1674" s="338"/>
      <c r="AT1674" s="338"/>
      <c r="AU1674" s="338"/>
      <c r="AV1674" s="338"/>
      <c r="AW1674" s="338"/>
      <c r="AX1674" s="338"/>
      <c r="AY1674" s="338"/>
      <c r="AZ1674" s="338"/>
      <c r="BA1674" s="338"/>
      <c r="BB1674" s="338"/>
      <c r="BC1674" s="338"/>
      <c r="BD1674" s="338"/>
      <c r="BE1674" s="338"/>
      <c r="BF1674" s="338"/>
      <c r="BG1674" s="338"/>
      <c r="BH1674" s="338"/>
      <c r="BI1674" s="338"/>
      <c r="BJ1674" s="338"/>
      <c r="BK1674" s="338"/>
      <c r="BL1674" s="338"/>
      <c r="BM1674" s="338"/>
      <c r="BN1674" s="338"/>
      <c r="BO1674" s="338"/>
      <c r="BP1674" s="338"/>
      <c r="BQ1674" s="338"/>
      <c r="BR1674" s="338"/>
      <c r="BS1674" s="338"/>
      <c r="BT1674" s="338"/>
      <c r="BU1674" s="338"/>
      <c r="BV1674" s="343"/>
      <c r="BW1674" s="343"/>
      <c r="BX1674" s="1217"/>
      <c r="BY1674" s="343"/>
      <c r="BZ1674" s="338"/>
      <c r="CA1674" s="338"/>
      <c r="CB1674" s="338"/>
      <c r="CC1674" s="338"/>
      <c r="CD1674" s="338"/>
      <c r="CE1674" s="338"/>
      <c r="CF1674" s="338"/>
    </row>
    <row r="1675" ht="15.75" customHeight="1">
      <c r="A1675" s="338"/>
      <c r="B1675" s="338"/>
      <c r="C1675" s="338"/>
      <c r="D1675" s="338"/>
      <c r="E1675" s="338"/>
      <c r="F1675" s="346"/>
      <c r="G1675" s="1215"/>
      <c r="H1675" s="1216"/>
      <c r="I1675" s="534"/>
      <c r="J1675" s="1193"/>
      <c r="K1675" s="398"/>
      <c r="L1675" s="338"/>
      <c r="M1675" s="338"/>
      <c r="N1675" s="338"/>
      <c r="O1675" s="338"/>
      <c r="P1675" s="338"/>
      <c r="Q1675" s="338"/>
      <c r="R1675" s="338"/>
      <c r="S1675" s="338"/>
      <c r="T1675" s="338"/>
      <c r="U1675" s="338"/>
      <c r="V1675" s="338"/>
      <c r="W1675" s="338"/>
      <c r="X1675" s="338"/>
      <c r="Y1675" s="338"/>
      <c r="Z1675" s="338"/>
      <c r="AA1675" s="338"/>
      <c r="AB1675" s="338"/>
      <c r="AC1675" s="338"/>
      <c r="AD1675" s="338"/>
      <c r="AE1675" s="338"/>
      <c r="AF1675" s="338"/>
      <c r="AG1675" s="338"/>
      <c r="AH1675" s="338"/>
      <c r="AI1675" s="338"/>
      <c r="AJ1675" s="338"/>
      <c r="AK1675" s="338"/>
      <c r="AL1675" s="338"/>
      <c r="AM1675" s="338"/>
      <c r="AN1675" s="338"/>
      <c r="AO1675" s="338"/>
      <c r="AP1675" s="338"/>
      <c r="AQ1675" s="338"/>
      <c r="AR1675" s="338"/>
      <c r="AS1675" s="338"/>
      <c r="AT1675" s="338"/>
      <c r="AU1675" s="338"/>
      <c r="AV1675" s="338"/>
      <c r="AW1675" s="338"/>
      <c r="AX1675" s="338"/>
      <c r="AY1675" s="338"/>
      <c r="AZ1675" s="338"/>
      <c r="BA1675" s="338"/>
      <c r="BB1675" s="338"/>
      <c r="BC1675" s="338"/>
      <c r="BD1675" s="338"/>
      <c r="BE1675" s="338"/>
      <c r="BF1675" s="338"/>
      <c r="BG1675" s="338"/>
      <c r="BH1675" s="338"/>
      <c r="BI1675" s="338"/>
      <c r="BJ1675" s="338"/>
      <c r="BK1675" s="338"/>
      <c r="BL1675" s="338"/>
      <c r="BM1675" s="338"/>
      <c r="BN1675" s="338"/>
      <c r="BO1675" s="338"/>
      <c r="BP1675" s="338"/>
      <c r="BQ1675" s="338"/>
      <c r="BR1675" s="338"/>
      <c r="BS1675" s="338"/>
      <c r="BT1675" s="338"/>
      <c r="BU1675" s="338"/>
      <c r="BV1675" s="343"/>
      <c r="BW1675" s="343"/>
      <c r="BX1675" s="1217"/>
      <c r="BY1675" s="343"/>
      <c r="BZ1675" s="338"/>
      <c r="CA1675" s="338"/>
      <c r="CB1675" s="338"/>
      <c r="CC1675" s="338"/>
      <c r="CD1675" s="338"/>
      <c r="CE1675" s="338"/>
      <c r="CF1675" s="338"/>
    </row>
    <row r="1676" ht="15.75" customHeight="1">
      <c r="A1676" s="338"/>
      <c r="B1676" s="338"/>
      <c r="C1676" s="338"/>
      <c r="D1676" s="338"/>
      <c r="E1676" s="338"/>
      <c r="F1676" s="346"/>
      <c r="G1676" s="1215"/>
      <c r="H1676" s="1216"/>
      <c r="I1676" s="534"/>
      <c r="J1676" s="1193"/>
      <c r="K1676" s="398"/>
      <c r="L1676" s="338"/>
      <c r="M1676" s="338"/>
      <c r="N1676" s="338"/>
      <c r="O1676" s="338"/>
      <c r="P1676" s="338"/>
      <c r="Q1676" s="338"/>
      <c r="R1676" s="338"/>
      <c r="S1676" s="338"/>
      <c r="T1676" s="338"/>
      <c r="U1676" s="338"/>
      <c r="V1676" s="338"/>
      <c r="W1676" s="338"/>
      <c r="X1676" s="338"/>
      <c r="Y1676" s="338"/>
      <c r="Z1676" s="338"/>
      <c r="AA1676" s="338"/>
      <c r="AB1676" s="338"/>
      <c r="AC1676" s="338"/>
      <c r="AD1676" s="338"/>
      <c r="AE1676" s="338"/>
      <c r="AF1676" s="338"/>
      <c r="AG1676" s="338"/>
      <c r="AH1676" s="338"/>
      <c r="AI1676" s="338"/>
      <c r="AJ1676" s="338"/>
      <c r="AK1676" s="338"/>
      <c r="AL1676" s="338"/>
      <c r="AM1676" s="338"/>
      <c r="AN1676" s="338"/>
      <c r="AO1676" s="338"/>
      <c r="AP1676" s="338"/>
      <c r="AQ1676" s="338"/>
      <c r="AR1676" s="338"/>
      <c r="AS1676" s="338"/>
      <c r="AT1676" s="338"/>
      <c r="AU1676" s="338"/>
      <c r="AV1676" s="338"/>
      <c r="AW1676" s="338"/>
      <c r="AX1676" s="338"/>
      <c r="AY1676" s="338"/>
      <c r="AZ1676" s="338"/>
      <c r="BA1676" s="338"/>
      <c r="BB1676" s="338"/>
      <c r="BC1676" s="338"/>
      <c r="BD1676" s="338"/>
      <c r="BE1676" s="338"/>
      <c r="BF1676" s="338"/>
      <c r="BG1676" s="338"/>
      <c r="BH1676" s="338"/>
      <c r="BI1676" s="338"/>
      <c r="BJ1676" s="338"/>
      <c r="BK1676" s="338"/>
      <c r="BL1676" s="338"/>
      <c r="BM1676" s="338"/>
      <c r="BN1676" s="338"/>
      <c r="BO1676" s="338"/>
      <c r="BP1676" s="338"/>
      <c r="BQ1676" s="338"/>
      <c r="BR1676" s="338"/>
      <c r="BS1676" s="338"/>
      <c r="BT1676" s="338"/>
      <c r="BU1676" s="338"/>
      <c r="BV1676" s="343"/>
      <c r="BW1676" s="343"/>
      <c r="BX1676" s="1217"/>
      <c r="BY1676" s="343"/>
      <c r="BZ1676" s="338"/>
      <c r="CA1676" s="338"/>
      <c r="CB1676" s="338"/>
      <c r="CC1676" s="338"/>
      <c r="CD1676" s="338"/>
      <c r="CE1676" s="338"/>
      <c r="CF1676" s="338"/>
    </row>
    <row r="1677" ht="15.75" customHeight="1">
      <c r="A1677" s="338"/>
      <c r="B1677" s="338"/>
      <c r="C1677" s="338"/>
      <c r="D1677" s="338"/>
      <c r="E1677" s="338"/>
      <c r="F1677" s="346"/>
      <c r="G1677" s="1215"/>
      <c r="H1677" s="1216"/>
      <c r="I1677" s="534"/>
      <c r="J1677" s="1193"/>
      <c r="K1677" s="398"/>
      <c r="L1677" s="338"/>
      <c r="M1677" s="338"/>
      <c r="N1677" s="338"/>
      <c r="O1677" s="338"/>
      <c r="P1677" s="338"/>
      <c r="Q1677" s="338"/>
      <c r="R1677" s="338"/>
      <c r="S1677" s="338"/>
      <c r="T1677" s="338"/>
      <c r="U1677" s="338"/>
      <c r="V1677" s="338"/>
      <c r="W1677" s="338"/>
      <c r="X1677" s="338"/>
      <c r="Y1677" s="338"/>
      <c r="Z1677" s="338"/>
      <c r="AA1677" s="338"/>
      <c r="AB1677" s="338"/>
      <c r="AC1677" s="338"/>
      <c r="AD1677" s="338"/>
      <c r="AE1677" s="338"/>
      <c r="AF1677" s="338"/>
      <c r="AG1677" s="338"/>
      <c r="AH1677" s="338"/>
      <c r="AI1677" s="338"/>
      <c r="AJ1677" s="338"/>
      <c r="AK1677" s="338"/>
      <c r="AL1677" s="338"/>
      <c r="AM1677" s="338"/>
      <c r="AN1677" s="338"/>
      <c r="AO1677" s="338"/>
      <c r="AP1677" s="338"/>
      <c r="AQ1677" s="338"/>
      <c r="AR1677" s="338"/>
      <c r="AS1677" s="338"/>
      <c r="AT1677" s="338"/>
      <c r="AU1677" s="338"/>
      <c r="AV1677" s="338"/>
      <c r="AW1677" s="338"/>
      <c r="AX1677" s="338"/>
      <c r="AY1677" s="338"/>
      <c r="AZ1677" s="338"/>
      <c r="BA1677" s="338"/>
      <c r="BB1677" s="338"/>
      <c r="BC1677" s="338"/>
      <c r="BD1677" s="338"/>
      <c r="BE1677" s="338"/>
      <c r="BF1677" s="338"/>
      <c r="BG1677" s="338"/>
      <c r="BH1677" s="338"/>
      <c r="BI1677" s="338"/>
      <c r="BJ1677" s="338"/>
      <c r="BK1677" s="338"/>
      <c r="BL1677" s="338"/>
      <c r="BM1677" s="338"/>
      <c r="BN1677" s="338"/>
      <c r="BO1677" s="338"/>
      <c r="BP1677" s="338"/>
      <c r="BQ1677" s="338"/>
      <c r="BR1677" s="338"/>
      <c r="BS1677" s="338"/>
      <c r="BT1677" s="338"/>
      <c r="BU1677" s="338"/>
      <c r="BV1677" s="343"/>
      <c r="BW1677" s="343"/>
      <c r="BX1677" s="1217"/>
      <c r="BY1677" s="343"/>
      <c r="BZ1677" s="338"/>
      <c r="CA1677" s="338"/>
      <c r="CB1677" s="338"/>
      <c r="CC1677" s="338"/>
      <c r="CD1677" s="338"/>
      <c r="CE1677" s="338"/>
      <c r="CF1677" s="338"/>
    </row>
    <row r="1678" ht="15.75" customHeight="1">
      <c r="A1678" s="338"/>
      <c r="B1678" s="338"/>
      <c r="C1678" s="338"/>
      <c r="D1678" s="338"/>
      <c r="E1678" s="338"/>
      <c r="F1678" s="346"/>
      <c r="G1678" s="1215"/>
      <c r="H1678" s="1216"/>
      <c r="I1678" s="534"/>
      <c r="J1678" s="1193"/>
      <c r="K1678" s="398"/>
      <c r="L1678" s="338"/>
      <c r="M1678" s="338"/>
      <c r="N1678" s="338"/>
      <c r="O1678" s="338"/>
      <c r="P1678" s="338"/>
      <c r="Q1678" s="338"/>
      <c r="R1678" s="338"/>
      <c r="S1678" s="338"/>
      <c r="T1678" s="338"/>
      <c r="U1678" s="338"/>
      <c r="V1678" s="338"/>
      <c r="W1678" s="338"/>
      <c r="X1678" s="338"/>
      <c r="Y1678" s="338"/>
      <c r="Z1678" s="338"/>
      <c r="AA1678" s="338"/>
      <c r="AB1678" s="338"/>
      <c r="AC1678" s="338"/>
      <c r="AD1678" s="338"/>
      <c r="AE1678" s="338"/>
      <c r="AF1678" s="338"/>
      <c r="AG1678" s="338"/>
      <c r="AH1678" s="338"/>
      <c r="AI1678" s="338"/>
      <c r="AJ1678" s="338"/>
      <c r="AK1678" s="338"/>
      <c r="AL1678" s="338"/>
      <c r="AM1678" s="338"/>
      <c r="AN1678" s="338"/>
      <c r="AO1678" s="338"/>
      <c r="AP1678" s="338"/>
      <c r="AQ1678" s="338"/>
      <c r="AR1678" s="338"/>
      <c r="AS1678" s="338"/>
      <c r="AT1678" s="338"/>
      <c r="AU1678" s="338"/>
      <c r="AV1678" s="338"/>
      <c r="AW1678" s="338"/>
      <c r="AX1678" s="338"/>
      <c r="AY1678" s="338"/>
      <c r="AZ1678" s="338"/>
      <c r="BA1678" s="338"/>
      <c r="BB1678" s="338"/>
      <c r="BC1678" s="338"/>
      <c r="BD1678" s="338"/>
      <c r="BE1678" s="338"/>
      <c r="BF1678" s="338"/>
      <c r="BG1678" s="338"/>
      <c r="BH1678" s="338"/>
      <c r="BI1678" s="338"/>
      <c r="BJ1678" s="338"/>
      <c r="BK1678" s="338"/>
      <c r="BL1678" s="338"/>
      <c r="BM1678" s="338"/>
      <c r="BN1678" s="338"/>
      <c r="BO1678" s="338"/>
      <c r="BP1678" s="338"/>
      <c r="BQ1678" s="338"/>
      <c r="BR1678" s="338"/>
      <c r="BS1678" s="338"/>
      <c r="BT1678" s="338"/>
      <c r="BU1678" s="338"/>
      <c r="BV1678" s="343"/>
      <c r="BW1678" s="343"/>
      <c r="BX1678" s="1217"/>
      <c r="BY1678" s="343"/>
      <c r="BZ1678" s="338"/>
      <c r="CA1678" s="338"/>
      <c r="CB1678" s="338"/>
      <c r="CC1678" s="338"/>
      <c r="CD1678" s="338"/>
      <c r="CE1678" s="338"/>
      <c r="CF1678" s="338"/>
    </row>
    <row r="1679" ht="15.75" customHeight="1">
      <c r="A1679" s="338"/>
      <c r="B1679" s="338"/>
      <c r="C1679" s="338"/>
      <c r="D1679" s="338"/>
      <c r="E1679" s="338"/>
      <c r="F1679" s="346"/>
      <c r="G1679" s="1215"/>
      <c r="H1679" s="1216"/>
      <c r="I1679" s="534"/>
      <c r="J1679" s="1193"/>
      <c r="K1679" s="398"/>
      <c r="L1679" s="338"/>
      <c r="M1679" s="338"/>
      <c r="N1679" s="338"/>
      <c r="O1679" s="338"/>
      <c r="P1679" s="338"/>
      <c r="Q1679" s="338"/>
      <c r="R1679" s="338"/>
      <c r="S1679" s="338"/>
      <c r="T1679" s="338"/>
      <c r="U1679" s="338"/>
      <c r="V1679" s="338"/>
      <c r="W1679" s="338"/>
      <c r="X1679" s="338"/>
      <c r="Y1679" s="338"/>
      <c r="Z1679" s="338"/>
      <c r="AA1679" s="338"/>
      <c r="AB1679" s="338"/>
      <c r="AC1679" s="338"/>
      <c r="AD1679" s="338"/>
      <c r="AE1679" s="338"/>
      <c r="AF1679" s="338"/>
      <c r="AG1679" s="338"/>
      <c r="AH1679" s="338"/>
      <c r="AI1679" s="338"/>
      <c r="AJ1679" s="338"/>
      <c r="AK1679" s="338"/>
      <c r="AL1679" s="338"/>
      <c r="AM1679" s="338"/>
      <c r="AN1679" s="338"/>
      <c r="AO1679" s="338"/>
      <c r="AP1679" s="338"/>
      <c r="AQ1679" s="338"/>
      <c r="AR1679" s="338"/>
      <c r="AS1679" s="338"/>
      <c r="AT1679" s="338"/>
      <c r="AU1679" s="338"/>
      <c r="AV1679" s="338"/>
      <c r="AW1679" s="338"/>
      <c r="AX1679" s="338"/>
      <c r="AY1679" s="338"/>
      <c r="AZ1679" s="338"/>
      <c r="BA1679" s="338"/>
      <c r="BB1679" s="338"/>
      <c r="BC1679" s="338"/>
      <c r="BD1679" s="338"/>
      <c r="BE1679" s="338"/>
      <c r="BF1679" s="338"/>
      <c r="BG1679" s="338"/>
      <c r="BH1679" s="338"/>
      <c r="BI1679" s="338"/>
      <c r="BJ1679" s="338"/>
      <c r="BK1679" s="338"/>
      <c r="BL1679" s="338"/>
      <c r="BM1679" s="338"/>
      <c r="BN1679" s="338"/>
      <c r="BO1679" s="338"/>
      <c r="BP1679" s="338"/>
      <c r="BQ1679" s="338"/>
      <c r="BR1679" s="338"/>
      <c r="BS1679" s="338"/>
      <c r="BT1679" s="338"/>
      <c r="BU1679" s="338"/>
      <c r="BV1679" s="343"/>
      <c r="BW1679" s="343"/>
      <c r="BX1679" s="1217"/>
      <c r="BY1679" s="343"/>
      <c r="BZ1679" s="338"/>
      <c r="CA1679" s="338"/>
      <c r="CB1679" s="338"/>
      <c r="CC1679" s="338"/>
      <c r="CD1679" s="338"/>
      <c r="CE1679" s="338"/>
      <c r="CF1679" s="338"/>
    </row>
    <row r="1680" ht="15.75" customHeight="1">
      <c r="A1680" s="338"/>
      <c r="B1680" s="338"/>
      <c r="C1680" s="338"/>
      <c r="D1680" s="338"/>
      <c r="E1680" s="338"/>
      <c r="F1680" s="346"/>
      <c r="G1680" s="1215"/>
      <c r="H1680" s="1216"/>
      <c r="I1680" s="534"/>
      <c r="J1680" s="1193"/>
      <c r="K1680" s="398"/>
      <c r="L1680" s="338"/>
      <c r="M1680" s="338"/>
      <c r="N1680" s="338"/>
      <c r="O1680" s="338"/>
      <c r="P1680" s="338"/>
      <c r="Q1680" s="338"/>
      <c r="R1680" s="338"/>
      <c r="S1680" s="338"/>
      <c r="T1680" s="338"/>
      <c r="U1680" s="338"/>
      <c r="V1680" s="338"/>
      <c r="W1680" s="338"/>
      <c r="X1680" s="338"/>
      <c r="Y1680" s="338"/>
      <c r="Z1680" s="338"/>
      <c r="AA1680" s="338"/>
      <c r="AB1680" s="338"/>
      <c r="AC1680" s="338"/>
      <c r="AD1680" s="338"/>
      <c r="AE1680" s="338"/>
      <c r="AF1680" s="338"/>
      <c r="AG1680" s="338"/>
      <c r="AH1680" s="338"/>
      <c r="AI1680" s="338"/>
      <c r="AJ1680" s="338"/>
      <c r="AK1680" s="338"/>
      <c r="AL1680" s="338"/>
      <c r="AM1680" s="338"/>
      <c r="AN1680" s="338"/>
      <c r="AO1680" s="338"/>
      <c r="AP1680" s="338"/>
      <c r="AQ1680" s="338"/>
      <c r="AR1680" s="338"/>
      <c r="AS1680" s="338"/>
      <c r="AT1680" s="338"/>
      <c r="AU1680" s="338"/>
      <c r="AV1680" s="338"/>
      <c r="AW1680" s="338"/>
      <c r="AX1680" s="338"/>
      <c r="AY1680" s="338"/>
      <c r="AZ1680" s="338"/>
      <c r="BA1680" s="338"/>
      <c r="BB1680" s="338"/>
      <c r="BC1680" s="338"/>
      <c r="BD1680" s="338"/>
      <c r="BE1680" s="338"/>
      <c r="BF1680" s="338"/>
      <c r="BG1680" s="338"/>
      <c r="BH1680" s="338"/>
      <c r="BI1680" s="338"/>
      <c r="BJ1680" s="338"/>
      <c r="BK1680" s="338"/>
      <c r="BL1680" s="338"/>
      <c r="BM1680" s="338"/>
      <c r="BN1680" s="338"/>
      <c r="BO1680" s="338"/>
      <c r="BP1680" s="338"/>
      <c r="BQ1680" s="338"/>
      <c r="BR1680" s="338"/>
      <c r="BS1680" s="338"/>
      <c r="BT1680" s="338"/>
      <c r="BU1680" s="338"/>
      <c r="BV1680" s="343"/>
      <c r="BW1680" s="343"/>
      <c r="BX1680" s="1217"/>
      <c r="BY1680" s="343"/>
      <c r="BZ1680" s="338"/>
      <c r="CA1680" s="338"/>
      <c r="CB1680" s="338"/>
      <c r="CC1680" s="338"/>
      <c r="CD1680" s="338"/>
      <c r="CE1680" s="338"/>
      <c r="CF1680" s="338"/>
    </row>
    <row r="1681" ht="15.75" customHeight="1">
      <c r="A1681" s="338"/>
      <c r="B1681" s="338"/>
      <c r="C1681" s="338"/>
      <c r="D1681" s="338"/>
      <c r="E1681" s="338"/>
      <c r="F1681" s="346"/>
      <c r="G1681" s="1215"/>
      <c r="H1681" s="1216"/>
      <c r="I1681" s="534"/>
      <c r="J1681" s="1193"/>
      <c r="K1681" s="398"/>
      <c r="L1681" s="338"/>
      <c r="M1681" s="338"/>
      <c r="N1681" s="338"/>
      <c r="O1681" s="338"/>
      <c r="P1681" s="338"/>
      <c r="Q1681" s="338"/>
      <c r="R1681" s="338"/>
      <c r="S1681" s="338"/>
      <c r="T1681" s="338"/>
      <c r="U1681" s="338"/>
      <c r="V1681" s="338"/>
      <c r="W1681" s="338"/>
      <c r="X1681" s="338"/>
      <c r="Y1681" s="338"/>
      <c r="Z1681" s="338"/>
      <c r="AA1681" s="338"/>
      <c r="AB1681" s="338"/>
      <c r="AC1681" s="338"/>
      <c r="AD1681" s="338"/>
      <c r="AE1681" s="338"/>
      <c r="AF1681" s="338"/>
      <c r="AG1681" s="338"/>
      <c r="AH1681" s="338"/>
      <c r="AI1681" s="338"/>
      <c r="AJ1681" s="338"/>
      <c r="AK1681" s="338"/>
      <c r="AL1681" s="338"/>
      <c r="AM1681" s="338"/>
      <c r="AN1681" s="338"/>
      <c r="AO1681" s="338"/>
      <c r="AP1681" s="338"/>
      <c r="AQ1681" s="338"/>
      <c r="AR1681" s="338"/>
      <c r="AS1681" s="338"/>
      <c r="AT1681" s="338"/>
      <c r="AU1681" s="338"/>
      <c r="AV1681" s="338"/>
      <c r="AW1681" s="338"/>
      <c r="AX1681" s="338"/>
      <c r="AY1681" s="338"/>
      <c r="AZ1681" s="338"/>
      <c r="BA1681" s="338"/>
      <c r="BB1681" s="338"/>
      <c r="BC1681" s="338"/>
      <c r="BD1681" s="338"/>
      <c r="BE1681" s="338"/>
      <c r="BF1681" s="338"/>
      <c r="BG1681" s="338"/>
      <c r="BH1681" s="338"/>
      <c r="BI1681" s="338"/>
      <c r="BJ1681" s="338"/>
      <c r="BK1681" s="338"/>
      <c r="BL1681" s="338"/>
      <c r="BM1681" s="338"/>
      <c r="BN1681" s="338"/>
      <c r="BO1681" s="338"/>
      <c r="BP1681" s="338"/>
      <c r="BQ1681" s="338"/>
      <c r="BR1681" s="338"/>
      <c r="BS1681" s="338"/>
      <c r="BT1681" s="338"/>
      <c r="BU1681" s="338"/>
      <c r="BV1681" s="343"/>
      <c r="BW1681" s="343"/>
      <c r="BX1681" s="1217"/>
      <c r="BY1681" s="343"/>
      <c r="BZ1681" s="338"/>
      <c r="CA1681" s="338"/>
      <c r="CB1681" s="338"/>
      <c r="CC1681" s="338"/>
      <c r="CD1681" s="338"/>
      <c r="CE1681" s="338"/>
      <c r="CF1681" s="338"/>
    </row>
    <row r="1682" ht="15.75" customHeight="1">
      <c r="A1682" s="338"/>
      <c r="B1682" s="338"/>
      <c r="C1682" s="338"/>
      <c r="D1682" s="338"/>
      <c r="E1682" s="338"/>
      <c r="F1682" s="346"/>
      <c r="G1682" s="1215"/>
      <c r="H1682" s="1216"/>
      <c r="I1682" s="534"/>
      <c r="J1682" s="1193"/>
      <c r="K1682" s="398"/>
      <c r="L1682" s="338"/>
      <c r="M1682" s="338"/>
      <c r="N1682" s="338"/>
      <c r="O1682" s="338"/>
      <c r="P1682" s="338"/>
      <c r="Q1682" s="338"/>
      <c r="R1682" s="338"/>
      <c r="S1682" s="338"/>
      <c r="T1682" s="338"/>
      <c r="U1682" s="338"/>
      <c r="V1682" s="338"/>
      <c r="W1682" s="338"/>
      <c r="X1682" s="338"/>
      <c r="Y1682" s="338"/>
      <c r="Z1682" s="338"/>
      <c r="AA1682" s="338"/>
      <c r="AB1682" s="338"/>
      <c r="AC1682" s="338"/>
      <c r="AD1682" s="338"/>
      <c r="AE1682" s="338"/>
      <c r="AF1682" s="338"/>
      <c r="AG1682" s="338"/>
      <c r="AH1682" s="338"/>
      <c r="AI1682" s="338"/>
      <c r="AJ1682" s="338"/>
      <c r="AK1682" s="338"/>
      <c r="AL1682" s="338"/>
      <c r="AM1682" s="338"/>
      <c r="AN1682" s="338"/>
      <c r="AO1682" s="338"/>
      <c r="AP1682" s="338"/>
      <c r="AQ1682" s="338"/>
      <c r="AR1682" s="338"/>
      <c r="AS1682" s="338"/>
      <c r="AT1682" s="338"/>
      <c r="AU1682" s="338"/>
      <c r="AV1682" s="338"/>
      <c r="AW1682" s="338"/>
      <c r="AX1682" s="338"/>
      <c r="AY1682" s="338"/>
      <c r="AZ1682" s="338"/>
      <c r="BA1682" s="338"/>
      <c r="BB1682" s="338"/>
      <c r="BC1682" s="338"/>
      <c r="BD1682" s="338"/>
      <c r="BE1682" s="338"/>
      <c r="BF1682" s="338"/>
      <c r="BG1682" s="338"/>
      <c r="BH1682" s="338"/>
      <c r="BI1682" s="338"/>
      <c r="BJ1682" s="338"/>
      <c r="BK1682" s="338"/>
      <c r="BL1682" s="338"/>
      <c r="BM1682" s="338"/>
      <c r="BN1682" s="338"/>
      <c r="BO1682" s="338"/>
      <c r="BP1682" s="338"/>
      <c r="BQ1682" s="338"/>
      <c r="BR1682" s="338"/>
      <c r="BS1682" s="338"/>
      <c r="BT1682" s="338"/>
      <c r="BU1682" s="338"/>
      <c r="BV1682" s="343"/>
      <c r="BW1682" s="343"/>
      <c r="BX1682" s="1217"/>
      <c r="BY1682" s="343"/>
      <c r="BZ1682" s="338"/>
      <c r="CA1682" s="338"/>
      <c r="CB1682" s="338"/>
      <c r="CC1682" s="338"/>
      <c r="CD1682" s="338"/>
      <c r="CE1682" s="338"/>
      <c r="CF1682" s="338"/>
    </row>
    <row r="1683" ht="15.75" customHeight="1">
      <c r="A1683" s="338"/>
      <c r="B1683" s="338"/>
      <c r="C1683" s="338"/>
      <c r="D1683" s="338"/>
      <c r="E1683" s="338"/>
      <c r="F1683" s="346"/>
      <c r="G1683" s="1215"/>
      <c r="H1683" s="1216"/>
      <c r="I1683" s="534"/>
      <c r="J1683" s="1193"/>
      <c r="K1683" s="398"/>
      <c r="L1683" s="338"/>
      <c r="M1683" s="338"/>
      <c r="N1683" s="338"/>
      <c r="O1683" s="338"/>
      <c r="P1683" s="338"/>
      <c r="Q1683" s="338"/>
      <c r="R1683" s="338"/>
      <c r="S1683" s="338"/>
      <c r="T1683" s="338"/>
      <c r="U1683" s="338"/>
      <c r="V1683" s="338"/>
      <c r="W1683" s="338"/>
      <c r="X1683" s="338"/>
      <c r="Y1683" s="338"/>
      <c r="Z1683" s="338"/>
      <c r="AA1683" s="338"/>
      <c r="AB1683" s="338"/>
      <c r="AC1683" s="338"/>
      <c r="AD1683" s="338"/>
      <c r="AE1683" s="338"/>
      <c r="AF1683" s="338"/>
      <c r="AG1683" s="338"/>
      <c r="AH1683" s="338"/>
      <c r="AI1683" s="338"/>
      <c r="AJ1683" s="338"/>
      <c r="AK1683" s="338"/>
      <c r="AL1683" s="338"/>
      <c r="AM1683" s="338"/>
      <c r="AN1683" s="338"/>
      <c r="AO1683" s="338"/>
      <c r="AP1683" s="338"/>
      <c r="AQ1683" s="338"/>
      <c r="AR1683" s="338"/>
      <c r="AS1683" s="338"/>
      <c r="AT1683" s="338"/>
      <c r="AU1683" s="338"/>
      <c r="AV1683" s="338"/>
      <c r="AW1683" s="338"/>
      <c r="AX1683" s="338"/>
      <c r="AY1683" s="338"/>
      <c r="AZ1683" s="338"/>
      <c r="BA1683" s="338"/>
      <c r="BB1683" s="338"/>
      <c r="BC1683" s="338"/>
      <c r="BD1683" s="338"/>
      <c r="BE1683" s="338"/>
      <c r="BF1683" s="338"/>
      <c r="BG1683" s="338"/>
      <c r="BH1683" s="338"/>
      <c r="BI1683" s="338"/>
      <c r="BJ1683" s="338"/>
      <c r="BK1683" s="338"/>
      <c r="BL1683" s="338"/>
      <c r="BM1683" s="338"/>
      <c r="BN1683" s="338"/>
      <c r="BO1683" s="338"/>
      <c r="BP1683" s="338"/>
      <c r="BQ1683" s="338"/>
      <c r="BR1683" s="338"/>
      <c r="BS1683" s="338"/>
      <c r="BT1683" s="338"/>
      <c r="BU1683" s="338"/>
      <c r="BV1683" s="343"/>
      <c r="BW1683" s="343"/>
      <c r="BX1683" s="1217"/>
      <c r="BY1683" s="343"/>
      <c r="BZ1683" s="338"/>
      <c r="CA1683" s="338"/>
      <c r="CB1683" s="338"/>
      <c r="CC1683" s="338"/>
      <c r="CD1683" s="338"/>
      <c r="CE1683" s="338"/>
      <c r="CF1683" s="338"/>
    </row>
    <row r="1684" ht="15.75" customHeight="1">
      <c r="A1684" s="338"/>
      <c r="B1684" s="338"/>
      <c r="C1684" s="338"/>
      <c r="D1684" s="338"/>
      <c r="E1684" s="338"/>
      <c r="F1684" s="346"/>
      <c r="G1684" s="1215"/>
      <c r="H1684" s="1216"/>
      <c r="I1684" s="534"/>
      <c r="J1684" s="1193"/>
      <c r="K1684" s="398"/>
      <c r="L1684" s="338"/>
      <c r="M1684" s="338"/>
      <c r="N1684" s="338"/>
      <c r="O1684" s="338"/>
      <c r="P1684" s="338"/>
      <c r="Q1684" s="338"/>
      <c r="R1684" s="338"/>
      <c r="S1684" s="338"/>
      <c r="T1684" s="338"/>
      <c r="U1684" s="338"/>
      <c r="V1684" s="338"/>
      <c r="W1684" s="338"/>
      <c r="X1684" s="338"/>
      <c r="Y1684" s="338"/>
      <c r="Z1684" s="338"/>
      <c r="AA1684" s="338"/>
      <c r="AB1684" s="338"/>
      <c r="AC1684" s="338"/>
      <c r="AD1684" s="338"/>
      <c r="AE1684" s="338"/>
      <c r="AF1684" s="338"/>
      <c r="AG1684" s="338"/>
      <c r="AH1684" s="338"/>
      <c r="AI1684" s="338"/>
      <c r="AJ1684" s="338"/>
      <c r="AK1684" s="338"/>
      <c r="AL1684" s="338"/>
      <c r="AM1684" s="338"/>
      <c r="AN1684" s="338"/>
      <c r="AO1684" s="338"/>
      <c r="AP1684" s="338"/>
      <c r="AQ1684" s="338"/>
      <c r="AR1684" s="338"/>
      <c r="AS1684" s="338"/>
      <c r="AT1684" s="338"/>
      <c r="AU1684" s="338"/>
      <c r="AV1684" s="338"/>
      <c r="AW1684" s="338"/>
      <c r="AX1684" s="338"/>
      <c r="AY1684" s="338"/>
      <c r="AZ1684" s="338"/>
      <c r="BA1684" s="338"/>
      <c r="BB1684" s="338"/>
      <c r="BC1684" s="338"/>
      <c r="BD1684" s="338"/>
      <c r="BE1684" s="338"/>
      <c r="BF1684" s="338"/>
      <c r="BG1684" s="338"/>
      <c r="BH1684" s="338"/>
      <c r="BI1684" s="338"/>
      <c r="BJ1684" s="338"/>
      <c r="BK1684" s="338"/>
      <c r="BL1684" s="338"/>
      <c r="BM1684" s="338"/>
      <c r="BN1684" s="338"/>
      <c r="BO1684" s="338"/>
      <c r="BP1684" s="338"/>
      <c r="BQ1684" s="338"/>
      <c r="BR1684" s="338"/>
      <c r="BS1684" s="338"/>
      <c r="BT1684" s="338"/>
      <c r="BU1684" s="338"/>
      <c r="BV1684" s="343"/>
      <c r="BW1684" s="343"/>
      <c r="BX1684" s="1217"/>
      <c r="BY1684" s="343"/>
      <c r="BZ1684" s="338"/>
      <c r="CA1684" s="338"/>
      <c r="CB1684" s="338"/>
      <c r="CC1684" s="338"/>
      <c r="CD1684" s="338"/>
      <c r="CE1684" s="338"/>
      <c r="CF1684" s="338"/>
    </row>
    <row r="1685" ht="15.75" customHeight="1">
      <c r="A1685" s="338"/>
      <c r="B1685" s="338"/>
      <c r="C1685" s="338"/>
      <c r="D1685" s="338"/>
      <c r="E1685" s="338"/>
      <c r="F1685" s="346"/>
      <c r="G1685" s="1215"/>
      <c r="H1685" s="1216"/>
      <c r="I1685" s="534"/>
      <c r="J1685" s="1193"/>
      <c r="K1685" s="398"/>
      <c r="L1685" s="338"/>
      <c r="M1685" s="338"/>
      <c r="N1685" s="338"/>
      <c r="O1685" s="338"/>
      <c r="P1685" s="338"/>
      <c r="Q1685" s="338"/>
      <c r="R1685" s="338"/>
      <c r="S1685" s="338"/>
      <c r="T1685" s="338"/>
      <c r="U1685" s="338"/>
      <c r="V1685" s="338"/>
      <c r="W1685" s="338"/>
      <c r="X1685" s="338"/>
      <c r="Y1685" s="338"/>
      <c r="Z1685" s="338"/>
      <c r="AA1685" s="338"/>
      <c r="AB1685" s="338"/>
      <c r="AC1685" s="338"/>
      <c r="AD1685" s="338"/>
      <c r="AE1685" s="338"/>
      <c r="AF1685" s="338"/>
      <c r="AG1685" s="338"/>
      <c r="AH1685" s="338"/>
      <c r="AI1685" s="338"/>
      <c r="AJ1685" s="338"/>
      <c r="AK1685" s="338"/>
      <c r="AL1685" s="338"/>
      <c r="AM1685" s="338"/>
      <c r="AN1685" s="338"/>
      <c r="AO1685" s="338"/>
      <c r="AP1685" s="338"/>
      <c r="AQ1685" s="338"/>
      <c r="AR1685" s="338"/>
      <c r="AS1685" s="338"/>
      <c r="AT1685" s="338"/>
      <c r="AU1685" s="338"/>
      <c r="AV1685" s="338"/>
      <c r="AW1685" s="338"/>
      <c r="AX1685" s="338"/>
      <c r="AY1685" s="338"/>
      <c r="AZ1685" s="338"/>
      <c r="BA1685" s="338"/>
      <c r="BB1685" s="338"/>
      <c r="BC1685" s="338"/>
      <c r="BD1685" s="338"/>
      <c r="BE1685" s="338"/>
      <c r="BF1685" s="338"/>
      <c r="BG1685" s="338"/>
      <c r="BH1685" s="338"/>
      <c r="BI1685" s="338"/>
      <c r="BJ1685" s="338"/>
      <c r="BK1685" s="338"/>
      <c r="BL1685" s="338"/>
      <c r="BM1685" s="338"/>
      <c r="BN1685" s="338"/>
      <c r="BO1685" s="338"/>
      <c r="BP1685" s="338"/>
      <c r="BQ1685" s="338"/>
      <c r="BR1685" s="338"/>
      <c r="BS1685" s="338"/>
      <c r="BT1685" s="338"/>
      <c r="BU1685" s="338"/>
      <c r="BV1685" s="343"/>
      <c r="BW1685" s="343"/>
      <c r="BX1685" s="1217"/>
      <c r="BY1685" s="343"/>
      <c r="BZ1685" s="338"/>
      <c r="CA1685" s="338"/>
      <c r="CB1685" s="338"/>
      <c r="CC1685" s="338"/>
      <c r="CD1685" s="338"/>
      <c r="CE1685" s="338"/>
      <c r="CF1685" s="338"/>
    </row>
    <row r="1686" ht="15.75" customHeight="1">
      <c r="A1686" s="338"/>
      <c r="B1686" s="338"/>
      <c r="C1686" s="338"/>
      <c r="D1686" s="338"/>
      <c r="E1686" s="338"/>
      <c r="F1686" s="346"/>
      <c r="G1686" s="1215"/>
      <c r="H1686" s="1216"/>
      <c r="I1686" s="534"/>
      <c r="J1686" s="1193"/>
      <c r="K1686" s="398"/>
      <c r="L1686" s="338"/>
      <c r="M1686" s="338"/>
      <c r="N1686" s="338"/>
      <c r="O1686" s="338"/>
      <c r="P1686" s="338"/>
      <c r="Q1686" s="338"/>
      <c r="R1686" s="338"/>
      <c r="S1686" s="338"/>
      <c r="T1686" s="338"/>
      <c r="U1686" s="338"/>
      <c r="V1686" s="338"/>
      <c r="W1686" s="338"/>
      <c r="X1686" s="338"/>
      <c r="Y1686" s="338"/>
      <c r="Z1686" s="338"/>
      <c r="AA1686" s="338"/>
      <c r="AB1686" s="338"/>
      <c r="AC1686" s="338"/>
      <c r="AD1686" s="338"/>
      <c r="AE1686" s="338"/>
      <c r="AF1686" s="338"/>
      <c r="AG1686" s="338"/>
      <c r="AH1686" s="338"/>
      <c r="AI1686" s="338"/>
      <c r="AJ1686" s="338"/>
      <c r="AK1686" s="338"/>
      <c r="AL1686" s="338"/>
      <c r="AM1686" s="338"/>
      <c r="AN1686" s="338"/>
      <c r="AO1686" s="338"/>
      <c r="AP1686" s="338"/>
      <c r="AQ1686" s="338"/>
      <c r="AR1686" s="338"/>
      <c r="AS1686" s="338"/>
      <c r="AT1686" s="338"/>
      <c r="AU1686" s="338"/>
      <c r="AV1686" s="338"/>
      <c r="AW1686" s="338"/>
      <c r="AX1686" s="338"/>
      <c r="AY1686" s="338"/>
      <c r="AZ1686" s="338"/>
      <c r="BA1686" s="338"/>
      <c r="BB1686" s="338"/>
      <c r="BC1686" s="338"/>
      <c r="BD1686" s="338"/>
      <c r="BE1686" s="338"/>
      <c r="BF1686" s="338"/>
      <c r="BG1686" s="338"/>
      <c r="BH1686" s="338"/>
      <c r="BI1686" s="338"/>
      <c r="BJ1686" s="338"/>
      <c r="BK1686" s="338"/>
      <c r="BL1686" s="338"/>
      <c r="BM1686" s="338"/>
      <c r="BN1686" s="338"/>
      <c r="BO1686" s="338"/>
      <c r="BP1686" s="338"/>
      <c r="BQ1686" s="338"/>
      <c r="BR1686" s="338"/>
      <c r="BS1686" s="338"/>
      <c r="BT1686" s="338"/>
      <c r="BU1686" s="338"/>
      <c r="BV1686" s="343"/>
      <c r="BW1686" s="343"/>
      <c r="BX1686" s="1217"/>
      <c r="BY1686" s="343"/>
      <c r="BZ1686" s="338"/>
      <c r="CA1686" s="338"/>
      <c r="CB1686" s="338"/>
      <c r="CC1686" s="338"/>
      <c r="CD1686" s="338"/>
      <c r="CE1686" s="338"/>
      <c r="CF1686" s="338"/>
    </row>
    <row r="1687" ht="15.75" customHeight="1">
      <c r="A1687" s="338"/>
      <c r="B1687" s="338"/>
      <c r="C1687" s="338"/>
      <c r="D1687" s="338"/>
      <c r="E1687" s="338"/>
      <c r="F1687" s="346"/>
      <c r="G1687" s="1215"/>
      <c r="H1687" s="1216"/>
      <c r="I1687" s="534"/>
      <c r="J1687" s="1193"/>
      <c r="K1687" s="398"/>
      <c r="L1687" s="338"/>
      <c r="M1687" s="338"/>
      <c r="N1687" s="338"/>
      <c r="O1687" s="338"/>
      <c r="P1687" s="338"/>
      <c r="Q1687" s="338"/>
      <c r="R1687" s="338"/>
      <c r="S1687" s="338"/>
      <c r="T1687" s="338"/>
      <c r="U1687" s="338"/>
      <c r="V1687" s="338"/>
      <c r="W1687" s="338"/>
      <c r="X1687" s="338"/>
      <c r="Y1687" s="338"/>
      <c r="Z1687" s="338"/>
      <c r="AA1687" s="338"/>
      <c r="AB1687" s="338"/>
      <c r="AC1687" s="338"/>
      <c r="AD1687" s="338"/>
      <c r="AE1687" s="338"/>
      <c r="AF1687" s="338"/>
      <c r="AG1687" s="338"/>
      <c r="AH1687" s="338"/>
      <c r="AI1687" s="338"/>
      <c r="AJ1687" s="338"/>
      <c r="AK1687" s="338"/>
      <c r="AL1687" s="338"/>
      <c r="AM1687" s="338"/>
      <c r="AN1687" s="338"/>
      <c r="AO1687" s="338"/>
      <c r="AP1687" s="338"/>
      <c r="AQ1687" s="338"/>
      <c r="AR1687" s="338"/>
      <c r="AS1687" s="338"/>
      <c r="AT1687" s="338"/>
      <c r="AU1687" s="338"/>
      <c r="AV1687" s="338"/>
      <c r="AW1687" s="338"/>
      <c r="AX1687" s="338"/>
      <c r="AY1687" s="338"/>
      <c r="AZ1687" s="338"/>
      <c r="BA1687" s="338"/>
      <c r="BB1687" s="338"/>
      <c r="BC1687" s="338"/>
      <c r="BD1687" s="338"/>
      <c r="BE1687" s="338"/>
      <c r="BF1687" s="338"/>
      <c r="BG1687" s="338"/>
      <c r="BH1687" s="338"/>
      <c r="BI1687" s="338"/>
      <c r="BJ1687" s="338"/>
      <c r="BK1687" s="338"/>
      <c r="BL1687" s="338"/>
      <c r="BM1687" s="338"/>
      <c r="BN1687" s="338"/>
      <c r="BO1687" s="338"/>
      <c r="BP1687" s="338"/>
      <c r="BQ1687" s="338"/>
      <c r="BR1687" s="338"/>
      <c r="BS1687" s="338"/>
      <c r="BT1687" s="338"/>
      <c r="BU1687" s="338"/>
      <c r="BV1687" s="343"/>
      <c r="BW1687" s="343"/>
      <c r="BX1687" s="1217"/>
      <c r="BY1687" s="343"/>
      <c r="BZ1687" s="338"/>
      <c r="CA1687" s="338"/>
      <c r="CB1687" s="338"/>
      <c r="CC1687" s="338"/>
      <c r="CD1687" s="338"/>
      <c r="CE1687" s="338"/>
      <c r="CF1687" s="338"/>
    </row>
    <row r="1688" ht="15.75" customHeight="1">
      <c r="A1688" s="338"/>
      <c r="B1688" s="338"/>
      <c r="C1688" s="338"/>
      <c r="D1688" s="338"/>
      <c r="E1688" s="338"/>
      <c r="F1688" s="346"/>
      <c r="G1688" s="1215"/>
      <c r="H1688" s="1216"/>
      <c r="I1688" s="534"/>
      <c r="J1688" s="1193"/>
      <c r="K1688" s="398"/>
      <c r="L1688" s="338"/>
      <c r="M1688" s="338"/>
      <c r="N1688" s="338"/>
      <c r="O1688" s="338"/>
      <c r="P1688" s="338"/>
      <c r="Q1688" s="338"/>
      <c r="R1688" s="338"/>
      <c r="S1688" s="338"/>
      <c r="T1688" s="338"/>
      <c r="U1688" s="338"/>
      <c r="V1688" s="338"/>
      <c r="W1688" s="338"/>
      <c r="X1688" s="338"/>
      <c r="Y1688" s="338"/>
      <c r="Z1688" s="338"/>
      <c r="AA1688" s="338"/>
      <c r="AB1688" s="338"/>
      <c r="AC1688" s="338"/>
      <c r="AD1688" s="338"/>
      <c r="AE1688" s="338"/>
      <c r="AF1688" s="338"/>
      <c r="AG1688" s="338"/>
      <c r="AH1688" s="338"/>
      <c r="AI1688" s="338"/>
      <c r="AJ1688" s="338"/>
      <c r="AK1688" s="338"/>
      <c r="AL1688" s="338"/>
      <c r="AM1688" s="338"/>
      <c r="AN1688" s="338"/>
      <c r="AO1688" s="338"/>
      <c r="AP1688" s="338"/>
      <c r="AQ1688" s="338"/>
      <c r="AR1688" s="338"/>
      <c r="AS1688" s="338"/>
      <c r="AT1688" s="338"/>
      <c r="AU1688" s="338"/>
      <c r="AV1688" s="338"/>
      <c r="AW1688" s="338"/>
      <c r="AX1688" s="338"/>
      <c r="AY1688" s="338"/>
      <c r="AZ1688" s="338"/>
      <c r="BA1688" s="338"/>
      <c r="BB1688" s="338"/>
      <c r="BC1688" s="338"/>
      <c r="BD1688" s="338"/>
      <c r="BE1688" s="338"/>
      <c r="BF1688" s="338"/>
      <c r="BG1688" s="338"/>
      <c r="BH1688" s="338"/>
      <c r="BI1688" s="338"/>
      <c r="BJ1688" s="338"/>
      <c r="BK1688" s="338"/>
      <c r="BL1688" s="338"/>
      <c r="BM1688" s="338"/>
      <c r="BN1688" s="338"/>
      <c r="BO1688" s="338"/>
      <c r="BP1688" s="338"/>
      <c r="BQ1688" s="338"/>
      <c r="BR1688" s="338"/>
      <c r="BS1688" s="338"/>
      <c r="BT1688" s="338"/>
      <c r="BU1688" s="338"/>
      <c r="BV1688" s="343"/>
      <c r="BW1688" s="343"/>
      <c r="BX1688" s="1217"/>
      <c r="BY1688" s="343"/>
      <c r="BZ1688" s="338"/>
      <c r="CA1688" s="338"/>
      <c r="CB1688" s="338"/>
      <c r="CC1688" s="338"/>
      <c r="CD1688" s="338"/>
      <c r="CE1688" s="338"/>
      <c r="CF1688" s="338"/>
    </row>
    <row r="1689" ht="15.75" customHeight="1">
      <c r="A1689" s="338"/>
      <c r="B1689" s="338"/>
      <c r="C1689" s="338"/>
      <c r="D1689" s="338"/>
      <c r="E1689" s="338"/>
      <c r="F1689" s="346"/>
      <c r="G1689" s="1215"/>
      <c r="H1689" s="1216"/>
      <c r="I1689" s="534"/>
      <c r="J1689" s="1193"/>
      <c r="K1689" s="398"/>
      <c r="L1689" s="338"/>
      <c r="M1689" s="338"/>
      <c r="N1689" s="338"/>
      <c r="O1689" s="338"/>
      <c r="P1689" s="338"/>
      <c r="Q1689" s="338"/>
      <c r="R1689" s="338"/>
      <c r="S1689" s="338"/>
      <c r="T1689" s="338"/>
      <c r="U1689" s="338"/>
      <c r="V1689" s="338"/>
      <c r="W1689" s="338"/>
      <c r="X1689" s="338"/>
      <c r="Y1689" s="338"/>
      <c r="Z1689" s="338"/>
      <c r="AA1689" s="338"/>
      <c r="AB1689" s="338"/>
      <c r="AC1689" s="338"/>
      <c r="AD1689" s="338"/>
      <c r="AE1689" s="338"/>
      <c r="AF1689" s="338"/>
      <c r="AG1689" s="338"/>
      <c r="AH1689" s="338"/>
      <c r="AI1689" s="338"/>
      <c r="AJ1689" s="338"/>
      <c r="AK1689" s="338"/>
      <c r="AL1689" s="338"/>
      <c r="AM1689" s="338"/>
      <c r="AN1689" s="338"/>
      <c r="AO1689" s="338"/>
      <c r="AP1689" s="338"/>
      <c r="AQ1689" s="338"/>
      <c r="AR1689" s="338"/>
      <c r="AS1689" s="338"/>
      <c r="AT1689" s="338"/>
      <c r="AU1689" s="338"/>
      <c r="AV1689" s="338"/>
      <c r="AW1689" s="338"/>
      <c r="AX1689" s="338"/>
      <c r="AY1689" s="338"/>
      <c r="AZ1689" s="338"/>
      <c r="BA1689" s="338"/>
      <c r="BB1689" s="338"/>
      <c r="BC1689" s="338"/>
      <c r="BD1689" s="338"/>
      <c r="BE1689" s="338"/>
      <c r="BF1689" s="338"/>
      <c r="BG1689" s="338"/>
      <c r="BH1689" s="338"/>
      <c r="BI1689" s="338"/>
      <c r="BJ1689" s="338"/>
      <c r="BK1689" s="338"/>
      <c r="BL1689" s="338"/>
      <c r="BM1689" s="338"/>
      <c r="BN1689" s="338"/>
      <c r="BO1689" s="338"/>
      <c r="BP1689" s="338"/>
      <c r="BQ1689" s="338"/>
      <c r="BR1689" s="338"/>
      <c r="BS1689" s="338"/>
      <c r="BT1689" s="338"/>
      <c r="BU1689" s="338"/>
      <c r="BV1689" s="343"/>
      <c r="BW1689" s="343"/>
      <c r="BX1689" s="1217"/>
      <c r="BY1689" s="343"/>
      <c r="BZ1689" s="338"/>
      <c r="CA1689" s="338"/>
      <c r="CB1689" s="338"/>
      <c r="CC1689" s="338"/>
      <c r="CD1689" s="338"/>
      <c r="CE1689" s="338"/>
      <c r="CF1689" s="338"/>
    </row>
    <row r="1690" ht="15.75" customHeight="1">
      <c r="A1690" s="338"/>
      <c r="B1690" s="338"/>
      <c r="C1690" s="338"/>
      <c r="D1690" s="338"/>
      <c r="E1690" s="338"/>
      <c r="F1690" s="346"/>
      <c r="G1690" s="1215"/>
      <c r="H1690" s="1216"/>
      <c r="I1690" s="534"/>
      <c r="J1690" s="1193"/>
      <c r="K1690" s="398"/>
      <c r="L1690" s="338"/>
      <c r="M1690" s="338"/>
      <c r="N1690" s="338"/>
      <c r="O1690" s="338"/>
      <c r="P1690" s="338"/>
      <c r="Q1690" s="338"/>
      <c r="R1690" s="338"/>
      <c r="S1690" s="338"/>
      <c r="T1690" s="338"/>
      <c r="U1690" s="338"/>
      <c r="V1690" s="338"/>
      <c r="W1690" s="338"/>
      <c r="X1690" s="338"/>
      <c r="Y1690" s="338"/>
      <c r="Z1690" s="338"/>
      <c r="AA1690" s="338"/>
      <c r="AB1690" s="338"/>
      <c r="AC1690" s="338"/>
      <c r="AD1690" s="338"/>
      <c r="AE1690" s="338"/>
      <c r="AF1690" s="338"/>
      <c r="AG1690" s="338"/>
      <c r="AH1690" s="338"/>
      <c r="AI1690" s="338"/>
      <c r="AJ1690" s="338"/>
      <c r="AK1690" s="338"/>
      <c r="AL1690" s="338"/>
      <c r="AM1690" s="338"/>
      <c r="AN1690" s="338"/>
      <c r="AO1690" s="338"/>
      <c r="AP1690" s="338"/>
      <c r="AQ1690" s="338"/>
      <c r="AR1690" s="338"/>
      <c r="AS1690" s="338"/>
      <c r="AT1690" s="338"/>
      <c r="AU1690" s="338"/>
      <c r="AV1690" s="338"/>
      <c r="AW1690" s="338"/>
      <c r="AX1690" s="338"/>
      <c r="AY1690" s="338"/>
      <c r="AZ1690" s="338"/>
      <c r="BA1690" s="338"/>
      <c r="BB1690" s="338"/>
      <c r="BC1690" s="338"/>
      <c r="BD1690" s="338"/>
      <c r="BE1690" s="338"/>
      <c r="BF1690" s="338"/>
      <c r="BG1690" s="338"/>
      <c r="BH1690" s="338"/>
      <c r="BI1690" s="338"/>
      <c r="BJ1690" s="338"/>
      <c r="BK1690" s="338"/>
      <c r="BL1690" s="338"/>
      <c r="BM1690" s="338"/>
      <c r="BN1690" s="338"/>
      <c r="BO1690" s="338"/>
      <c r="BP1690" s="338"/>
      <c r="BQ1690" s="338"/>
      <c r="BR1690" s="338"/>
      <c r="BS1690" s="338"/>
      <c r="BT1690" s="338"/>
      <c r="BU1690" s="338"/>
      <c r="BV1690" s="343"/>
      <c r="BW1690" s="343"/>
      <c r="BX1690" s="1217"/>
      <c r="BY1690" s="343"/>
      <c r="BZ1690" s="338"/>
      <c r="CA1690" s="338"/>
      <c r="CB1690" s="338"/>
      <c r="CC1690" s="338"/>
      <c r="CD1690" s="338"/>
      <c r="CE1690" s="338"/>
      <c r="CF1690" s="338"/>
    </row>
    <row r="1691" ht="15.75" customHeight="1">
      <c r="A1691" s="338"/>
      <c r="B1691" s="338"/>
      <c r="C1691" s="338"/>
      <c r="D1691" s="338"/>
      <c r="E1691" s="338"/>
      <c r="F1691" s="346"/>
      <c r="G1691" s="1215"/>
      <c r="H1691" s="1216"/>
      <c r="I1691" s="534"/>
      <c r="J1691" s="1193"/>
      <c r="K1691" s="398"/>
      <c r="L1691" s="338"/>
      <c r="M1691" s="338"/>
      <c r="N1691" s="338"/>
      <c r="O1691" s="338"/>
      <c r="P1691" s="338"/>
      <c r="Q1691" s="338"/>
      <c r="R1691" s="338"/>
      <c r="S1691" s="338"/>
      <c r="T1691" s="338"/>
      <c r="U1691" s="338"/>
      <c r="V1691" s="338"/>
      <c r="W1691" s="338"/>
      <c r="X1691" s="338"/>
      <c r="Y1691" s="338"/>
      <c r="Z1691" s="338"/>
      <c r="AA1691" s="338"/>
      <c r="AB1691" s="338"/>
      <c r="AC1691" s="338"/>
      <c r="AD1691" s="338"/>
      <c r="AE1691" s="338"/>
      <c r="AF1691" s="338"/>
      <c r="AG1691" s="338"/>
      <c r="AH1691" s="338"/>
      <c r="AI1691" s="338"/>
      <c r="AJ1691" s="338"/>
      <c r="AK1691" s="338"/>
      <c r="AL1691" s="338"/>
      <c r="AM1691" s="338"/>
      <c r="AN1691" s="338"/>
      <c r="AO1691" s="338"/>
      <c r="AP1691" s="338"/>
      <c r="AQ1691" s="338"/>
      <c r="AR1691" s="338"/>
      <c r="AS1691" s="338"/>
      <c r="AT1691" s="338"/>
      <c r="AU1691" s="338"/>
      <c r="AV1691" s="338"/>
      <c r="AW1691" s="338"/>
      <c r="AX1691" s="338"/>
      <c r="AY1691" s="338"/>
      <c r="AZ1691" s="338"/>
      <c r="BA1691" s="338"/>
      <c r="BB1691" s="338"/>
      <c r="BC1691" s="338"/>
      <c r="BD1691" s="338"/>
      <c r="BE1691" s="338"/>
      <c r="BF1691" s="338"/>
      <c r="BG1691" s="338"/>
      <c r="BH1691" s="338"/>
      <c r="BI1691" s="338"/>
      <c r="BJ1691" s="338"/>
      <c r="BK1691" s="338"/>
      <c r="BL1691" s="338"/>
      <c r="BM1691" s="338"/>
      <c r="BN1691" s="338"/>
      <c r="BO1691" s="338"/>
      <c r="BP1691" s="338"/>
      <c r="BQ1691" s="338"/>
      <c r="BR1691" s="338"/>
      <c r="BS1691" s="338"/>
      <c r="BT1691" s="338"/>
      <c r="BU1691" s="338"/>
      <c r="BV1691" s="343"/>
      <c r="BW1691" s="343"/>
      <c r="BX1691" s="1217"/>
      <c r="BY1691" s="343"/>
      <c r="BZ1691" s="338"/>
      <c r="CA1691" s="338"/>
      <c r="CB1691" s="338"/>
      <c r="CC1691" s="338"/>
      <c r="CD1691" s="338"/>
      <c r="CE1691" s="338"/>
      <c r="CF1691" s="338"/>
    </row>
    <row r="1692" ht="15.75" customHeight="1">
      <c r="A1692" s="338"/>
      <c r="B1692" s="338"/>
      <c r="C1692" s="338"/>
      <c r="D1692" s="338"/>
      <c r="E1692" s="338"/>
      <c r="F1692" s="346"/>
      <c r="G1692" s="1215"/>
      <c r="H1692" s="1216"/>
      <c r="I1692" s="534"/>
      <c r="J1692" s="1193"/>
      <c r="K1692" s="398"/>
      <c r="L1692" s="338"/>
      <c r="M1692" s="338"/>
      <c r="N1692" s="338"/>
      <c r="O1692" s="338"/>
      <c r="P1692" s="338"/>
      <c r="Q1692" s="338"/>
      <c r="R1692" s="338"/>
      <c r="S1692" s="338"/>
      <c r="T1692" s="338"/>
      <c r="U1692" s="338"/>
      <c r="V1692" s="338"/>
      <c r="W1692" s="338"/>
      <c r="X1692" s="338"/>
      <c r="Y1692" s="338"/>
      <c r="Z1692" s="338"/>
      <c r="AA1692" s="338"/>
      <c r="AB1692" s="338"/>
      <c r="AC1692" s="338"/>
      <c r="AD1692" s="338"/>
      <c r="AE1692" s="338"/>
      <c r="AF1692" s="338"/>
      <c r="AG1692" s="338"/>
      <c r="AH1692" s="338"/>
      <c r="AI1692" s="338"/>
      <c r="AJ1692" s="338"/>
      <c r="AK1692" s="338"/>
      <c r="AL1692" s="338"/>
      <c r="AM1692" s="338"/>
      <c r="AN1692" s="338"/>
      <c r="AO1692" s="338"/>
      <c r="AP1692" s="338"/>
      <c r="AQ1692" s="338"/>
      <c r="AR1692" s="338"/>
      <c r="AS1692" s="338"/>
      <c r="AT1692" s="338"/>
      <c r="AU1692" s="338"/>
      <c r="AV1692" s="338"/>
      <c r="AW1692" s="338"/>
      <c r="AX1692" s="338"/>
      <c r="AY1692" s="338"/>
      <c r="AZ1692" s="338"/>
      <c r="BA1692" s="338"/>
      <c r="BB1692" s="338"/>
      <c r="BC1692" s="338"/>
      <c r="BD1692" s="338"/>
      <c r="BE1692" s="338"/>
      <c r="BF1692" s="338"/>
      <c r="BG1692" s="338"/>
      <c r="BH1692" s="338"/>
      <c r="BI1692" s="338"/>
      <c r="BJ1692" s="338"/>
      <c r="BK1692" s="338"/>
      <c r="BL1692" s="338"/>
      <c r="BM1692" s="338"/>
      <c r="BN1692" s="338"/>
      <c r="BO1692" s="338"/>
      <c r="BP1692" s="338"/>
      <c r="BQ1692" s="338"/>
      <c r="BR1692" s="338"/>
      <c r="BS1692" s="338"/>
      <c r="BT1692" s="338"/>
      <c r="BU1692" s="338"/>
      <c r="BV1692" s="343"/>
      <c r="BW1692" s="343"/>
      <c r="BX1692" s="1217"/>
      <c r="BY1692" s="343"/>
      <c r="BZ1692" s="338"/>
      <c r="CA1692" s="338"/>
      <c r="CB1692" s="338"/>
      <c r="CC1692" s="338"/>
      <c r="CD1692" s="338"/>
      <c r="CE1692" s="338"/>
      <c r="CF1692" s="338"/>
    </row>
    <row r="1693" ht="15.75" customHeight="1">
      <c r="A1693" s="338"/>
      <c r="B1693" s="338"/>
      <c r="C1693" s="338"/>
      <c r="D1693" s="338"/>
      <c r="E1693" s="338"/>
      <c r="F1693" s="346"/>
      <c r="G1693" s="1215"/>
      <c r="H1693" s="1216"/>
      <c r="I1693" s="534"/>
      <c r="J1693" s="1193"/>
      <c r="K1693" s="398"/>
      <c r="L1693" s="338"/>
      <c r="M1693" s="338"/>
      <c r="N1693" s="338"/>
      <c r="O1693" s="338"/>
      <c r="P1693" s="338"/>
      <c r="Q1693" s="338"/>
      <c r="R1693" s="338"/>
      <c r="S1693" s="338"/>
      <c r="T1693" s="338"/>
      <c r="U1693" s="338"/>
      <c r="V1693" s="338"/>
      <c r="W1693" s="338"/>
      <c r="X1693" s="338"/>
      <c r="Y1693" s="338"/>
      <c r="Z1693" s="338"/>
      <c r="AA1693" s="338"/>
      <c r="AB1693" s="338"/>
      <c r="AC1693" s="338"/>
      <c r="AD1693" s="338"/>
      <c r="AE1693" s="338"/>
      <c r="AF1693" s="338"/>
      <c r="AG1693" s="338"/>
      <c r="AH1693" s="338"/>
      <c r="AI1693" s="338"/>
      <c r="AJ1693" s="338"/>
      <c r="AK1693" s="338"/>
      <c r="AL1693" s="338"/>
      <c r="AM1693" s="338"/>
      <c r="AN1693" s="338"/>
      <c r="AO1693" s="338"/>
      <c r="AP1693" s="338"/>
      <c r="AQ1693" s="338"/>
      <c r="AR1693" s="338"/>
      <c r="AS1693" s="338"/>
      <c r="AT1693" s="338"/>
      <c r="AU1693" s="338"/>
      <c r="AV1693" s="338"/>
      <c r="AW1693" s="338"/>
      <c r="AX1693" s="338"/>
      <c r="AY1693" s="338"/>
      <c r="AZ1693" s="338"/>
      <c r="BA1693" s="338"/>
      <c r="BB1693" s="338"/>
      <c r="BC1693" s="338"/>
      <c r="BD1693" s="338"/>
      <c r="BE1693" s="338"/>
      <c r="BF1693" s="338"/>
      <c r="BG1693" s="338"/>
      <c r="BH1693" s="338"/>
      <c r="BI1693" s="338"/>
      <c r="BJ1693" s="338"/>
      <c r="BK1693" s="338"/>
      <c r="BL1693" s="338"/>
      <c r="BM1693" s="338"/>
      <c r="BN1693" s="338"/>
      <c r="BO1693" s="338"/>
      <c r="BP1693" s="338"/>
      <c r="BQ1693" s="338"/>
      <c r="BR1693" s="338"/>
      <c r="BS1693" s="338"/>
      <c r="BT1693" s="338"/>
      <c r="BU1693" s="338"/>
      <c r="BV1693" s="343"/>
      <c r="BW1693" s="343"/>
      <c r="BX1693" s="1217"/>
      <c r="BY1693" s="343"/>
      <c r="BZ1693" s="338"/>
      <c r="CA1693" s="338"/>
      <c r="CB1693" s="338"/>
      <c r="CC1693" s="338"/>
      <c r="CD1693" s="338"/>
      <c r="CE1693" s="338"/>
      <c r="CF1693" s="338"/>
    </row>
    <row r="1694" ht="15.75" customHeight="1">
      <c r="A1694" s="338"/>
      <c r="B1694" s="338"/>
      <c r="C1694" s="338"/>
      <c r="D1694" s="338"/>
      <c r="E1694" s="338"/>
      <c r="F1694" s="346"/>
      <c r="G1694" s="1215"/>
      <c r="H1694" s="1216"/>
      <c r="I1694" s="534"/>
      <c r="J1694" s="1193"/>
      <c r="K1694" s="398"/>
      <c r="L1694" s="338"/>
      <c r="M1694" s="338"/>
      <c r="N1694" s="338"/>
      <c r="O1694" s="338"/>
      <c r="P1694" s="338"/>
      <c r="Q1694" s="338"/>
      <c r="R1694" s="338"/>
      <c r="S1694" s="338"/>
      <c r="T1694" s="338"/>
      <c r="U1694" s="338"/>
      <c r="V1694" s="338"/>
      <c r="W1694" s="338"/>
      <c r="X1694" s="338"/>
      <c r="Y1694" s="338"/>
      <c r="Z1694" s="338"/>
      <c r="AA1694" s="338"/>
      <c r="AB1694" s="338"/>
      <c r="AC1694" s="338"/>
      <c r="AD1694" s="338"/>
      <c r="AE1694" s="338"/>
      <c r="AF1694" s="338"/>
      <c r="AG1694" s="338"/>
      <c r="AH1694" s="338"/>
      <c r="AI1694" s="338"/>
      <c r="AJ1694" s="338"/>
      <c r="AK1694" s="338"/>
      <c r="AL1694" s="338"/>
      <c r="AM1694" s="338"/>
      <c r="AN1694" s="338"/>
      <c r="AO1694" s="338"/>
      <c r="AP1694" s="338"/>
      <c r="AQ1694" s="338"/>
      <c r="AR1694" s="338"/>
      <c r="AS1694" s="338"/>
      <c r="AT1694" s="338"/>
      <c r="AU1694" s="338"/>
      <c r="AV1694" s="338"/>
      <c r="AW1694" s="338"/>
      <c r="AX1694" s="338"/>
      <c r="AY1694" s="338"/>
      <c r="AZ1694" s="338"/>
      <c r="BA1694" s="338"/>
      <c r="BB1694" s="338"/>
      <c r="BC1694" s="338"/>
      <c r="BD1694" s="338"/>
      <c r="BE1694" s="338"/>
      <c r="BF1694" s="338"/>
      <c r="BG1694" s="338"/>
      <c r="BH1694" s="338"/>
      <c r="BI1694" s="338"/>
      <c r="BJ1694" s="338"/>
      <c r="BK1694" s="338"/>
      <c r="BL1694" s="338"/>
      <c r="BM1694" s="338"/>
      <c r="BN1694" s="338"/>
      <c r="BO1694" s="338"/>
      <c r="BP1694" s="338"/>
      <c r="BQ1694" s="338"/>
      <c r="BR1694" s="338"/>
      <c r="BS1694" s="338"/>
      <c r="BT1694" s="338"/>
      <c r="BU1694" s="338"/>
      <c r="BV1694" s="343"/>
      <c r="BW1694" s="343"/>
      <c r="BX1694" s="1217"/>
      <c r="BY1694" s="343"/>
      <c r="BZ1694" s="338"/>
      <c r="CA1694" s="338"/>
      <c r="CB1694" s="338"/>
      <c r="CC1694" s="338"/>
      <c r="CD1694" s="338"/>
      <c r="CE1694" s="338"/>
      <c r="CF1694" s="338"/>
    </row>
    <row r="1695" ht="15.75" customHeight="1">
      <c r="A1695" s="338"/>
      <c r="B1695" s="338"/>
      <c r="C1695" s="338"/>
      <c r="D1695" s="338"/>
      <c r="E1695" s="338"/>
      <c r="F1695" s="346"/>
      <c r="G1695" s="1215"/>
      <c r="H1695" s="1216"/>
      <c r="I1695" s="534"/>
      <c r="J1695" s="1193"/>
      <c r="K1695" s="398"/>
      <c r="L1695" s="338"/>
      <c r="M1695" s="338"/>
      <c r="N1695" s="338"/>
      <c r="O1695" s="338"/>
      <c r="P1695" s="338"/>
      <c r="Q1695" s="338"/>
      <c r="R1695" s="338"/>
      <c r="S1695" s="338"/>
      <c r="T1695" s="338"/>
      <c r="U1695" s="338"/>
      <c r="V1695" s="338"/>
      <c r="W1695" s="338"/>
      <c r="X1695" s="338"/>
      <c r="Y1695" s="338"/>
      <c r="Z1695" s="338"/>
      <c r="AA1695" s="338"/>
      <c r="AB1695" s="338"/>
      <c r="AC1695" s="338"/>
      <c r="AD1695" s="338"/>
      <c r="AE1695" s="338"/>
      <c r="AF1695" s="338"/>
      <c r="AG1695" s="338"/>
      <c r="AH1695" s="338"/>
      <c r="AI1695" s="338"/>
      <c r="AJ1695" s="338"/>
      <c r="AK1695" s="338"/>
      <c r="AL1695" s="338"/>
      <c r="AM1695" s="338"/>
      <c r="AN1695" s="338"/>
      <c r="AO1695" s="338"/>
      <c r="AP1695" s="338"/>
      <c r="AQ1695" s="338"/>
      <c r="AR1695" s="338"/>
      <c r="AS1695" s="338"/>
      <c r="AT1695" s="338"/>
      <c r="AU1695" s="338"/>
      <c r="AV1695" s="338"/>
      <c r="AW1695" s="338"/>
      <c r="AX1695" s="338"/>
      <c r="AY1695" s="338"/>
      <c r="AZ1695" s="338"/>
      <c r="BA1695" s="338"/>
      <c r="BB1695" s="338"/>
      <c r="BC1695" s="338"/>
      <c r="BD1695" s="338"/>
      <c r="BE1695" s="338"/>
      <c r="BF1695" s="338"/>
      <c r="BG1695" s="338"/>
      <c r="BH1695" s="338"/>
      <c r="BI1695" s="338"/>
      <c r="BJ1695" s="338"/>
      <c r="BK1695" s="338"/>
      <c r="BL1695" s="338"/>
      <c r="BM1695" s="338"/>
      <c r="BN1695" s="338"/>
      <c r="BO1695" s="338"/>
      <c r="BP1695" s="338"/>
      <c r="BQ1695" s="338"/>
      <c r="BR1695" s="338"/>
      <c r="BS1695" s="338"/>
      <c r="BT1695" s="338"/>
      <c r="BU1695" s="338"/>
      <c r="BV1695" s="343"/>
      <c r="BW1695" s="343"/>
      <c r="BX1695" s="1217"/>
      <c r="BY1695" s="343"/>
      <c r="BZ1695" s="338"/>
      <c r="CA1695" s="338"/>
      <c r="CB1695" s="338"/>
      <c r="CC1695" s="338"/>
      <c r="CD1695" s="338"/>
      <c r="CE1695" s="338"/>
      <c r="CF1695" s="338"/>
    </row>
    <row r="1696" ht="15.75" customHeight="1">
      <c r="A1696" s="338"/>
      <c r="B1696" s="338"/>
      <c r="C1696" s="338"/>
      <c r="D1696" s="338"/>
      <c r="E1696" s="338"/>
      <c r="F1696" s="346"/>
      <c r="G1696" s="1215"/>
      <c r="H1696" s="1216"/>
      <c r="I1696" s="534"/>
      <c r="J1696" s="1193"/>
      <c r="K1696" s="398"/>
      <c r="L1696" s="338"/>
      <c r="M1696" s="338"/>
      <c r="N1696" s="338"/>
      <c r="O1696" s="338"/>
      <c r="P1696" s="338"/>
      <c r="Q1696" s="338"/>
      <c r="R1696" s="338"/>
      <c r="S1696" s="338"/>
      <c r="T1696" s="338"/>
      <c r="U1696" s="338"/>
      <c r="V1696" s="338"/>
      <c r="W1696" s="338"/>
      <c r="X1696" s="338"/>
      <c r="Y1696" s="338"/>
      <c r="Z1696" s="338"/>
      <c r="AA1696" s="338"/>
      <c r="AB1696" s="338"/>
      <c r="AC1696" s="338"/>
      <c r="AD1696" s="338"/>
      <c r="AE1696" s="338"/>
      <c r="AF1696" s="338"/>
      <c r="AG1696" s="338"/>
      <c r="AH1696" s="338"/>
      <c r="AI1696" s="338"/>
      <c r="AJ1696" s="338"/>
      <c r="AK1696" s="338"/>
      <c r="AL1696" s="338"/>
      <c r="AM1696" s="338"/>
      <c r="AN1696" s="338"/>
      <c r="AO1696" s="338"/>
      <c r="AP1696" s="338"/>
      <c r="AQ1696" s="338"/>
      <c r="AR1696" s="338"/>
      <c r="AS1696" s="338"/>
      <c r="AT1696" s="338"/>
      <c r="AU1696" s="338"/>
      <c r="AV1696" s="338"/>
      <c r="AW1696" s="338"/>
      <c r="AX1696" s="338"/>
      <c r="AY1696" s="338"/>
      <c r="AZ1696" s="338"/>
      <c r="BA1696" s="338"/>
      <c r="BB1696" s="338"/>
      <c r="BC1696" s="338"/>
      <c r="BD1696" s="338"/>
      <c r="BE1696" s="338"/>
      <c r="BF1696" s="338"/>
      <c r="BG1696" s="338"/>
      <c r="BH1696" s="338"/>
      <c r="BI1696" s="338"/>
      <c r="BJ1696" s="338"/>
      <c r="BK1696" s="338"/>
      <c r="BL1696" s="338"/>
      <c r="BM1696" s="338"/>
      <c r="BN1696" s="338"/>
      <c r="BO1696" s="338"/>
      <c r="BP1696" s="338"/>
      <c r="BQ1696" s="338"/>
      <c r="BR1696" s="338"/>
      <c r="BS1696" s="338"/>
      <c r="BT1696" s="338"/>
      <c r="BU1696" s="338"/>
      <c r="BV1696" s="343"/>
      <c r="BW1696" s="343"/>
      <c r="BX1696" s="1217"/>
      <c r="BY1696" s="343"/>
      <c r="BZ1696" s="338"/>
      <c r="CA1696" s="338"/>
      <c r="CB1696" s="338"/>
      <c r="CC1696" s="338"/>
      <c r="CD1696" s="338"/>
      <c r="CE1696" s="338"/>
      <c r="CF1696" s="338"/>
    </row>
    <row r="1697" ht="15.75" customHeight="1">
      <c r="A1697" s="338"/>
      <c r="B1697" s="338"/>
      <c r="C1697" s="338"/>
      <c r="D1697" s="338"/>
      <c r="E1697" s="338"/>
      <c r="F1697" s="346"/>
      <c r="G1697" s="1215"/>
      <c r="H1697" s="1216"/>
      <c r="I1697" s="534"/>
      <c r="J1697" s="1193"/>
      <c r="K1697" s="398"/>
      <c r="L1697" s="338"/>
      <c r="M1697" s="338"/>
      <c r="N1697" s="338"/>
      <c r="O1697" s="338"/>
      <c r="P1697" s="338"/>
      <c r="Q1697" s="338"/>
      <c r="R1697" s="338"/>
      <c r="S1697" s="338"/>
      <c r="T1697" s="338"/>
      <c r="U1697" s="338"/>
      <c r="V1697" s="338"/>
      <c r="W1697" s="338"/>
      <c r="X1697" s="338"/>
      <c r="Y1697" s="338"/>
      <c r="Z1697" s="338"/>
      <c r="AA1697" s="338"/>
      <c r="AB1697" s="338"/>
      <c r="AC1697" s="338"/>
      <c r="AD1697" s="338"/>
      <c r="AE1697" s="338"/>
      <c r="AF1697" s="338"/>
      <c r="AG1697" s="338"/>
      <c r="AH1697" s="338"/>
      <c r="AI1697" s="338"/>
      <c r="AJ1697" s="338"/>
      <c r="AK1697" s="338"/>
      <c r="AL1697" s="338"/>
      <c r="AM1697" s="338"/>
      <c r="AN1697" s="338"/>
      <c r="AO1697" s="338"/>
      <c r="AP1697" s="338"/>
      <c r="AQ1697" s="338"/>
      <c r="AR1697" s="338"/>
      <c r="AS1697" s="338"/>
      <c r="AT1697" s="338"/>
      <c r="AU1697" s="338"/>
      <c r="AV1697" s="338"/>
      <c r="AW1697" s="338"/>
      <c r="AX1697" s="338"/>
      <c r="AY1697" s="338"/>
      <c r="AZ1697" s="338"/>
      <c r="BA1697" s="338"/>
      <c r="BB1697" s="338"/>
      <c r="BC1697" s="338"/>
      <c r="BD1697" s="338"/>
      <c r="BE1697" s="338"/>
      <c r="BF1697" s="338"/>
      <c r="BG1697" s="338"/>
      <c r="BH1697" s="338"/>
      <c r="BI1697" s="338"/>
      <c r="BJ1697" s="338"/>
      <c r="BK1697" s="338"/>
      <c r="BL1697" s="338"/>
      <c r="BM1697" s="338"/>
      <c r="BN1697" s="338"/>
      <c r="BO1697" s="338"/>
      <c r="BP1697" s="338"/>
      <c r="BQ1697" s="338"/>
      <c r="BR1697" s="338"/>
      <c r="BS1697" s="338"/>
      <c r="BT1697" s="338"/>
      <c r="BU1697" s="338"/>
      <c r="BV1697" s="343"/>
      <c r="BW1697" s="343"/>
      <c r="BX1697" s="1217"/>
      <c r="BY1697" s="343"/>
      <c r="BZ1697" s="338"/>
      <c r="CA1697" s="338"/>
      <c r="CB1697" s="338"/>
      <c r="CC1697" s="338"/>
      <c r="CD1697" s="338"/>
      <c r="CE1697" s="338"/>
      <c r="CF1697" s="338"/>
    </row>
    <row r="1698" ht="15.75" customHeight="1">
      <c r="A1698" s="338"/>
      <c r="B1698" s="338"/>
      <c r="C1698" s="338"/>
      <c r="D1698" s="338"/>
      <c r="E1698" s="338"/>
      <c r="F1698" s="346"/>
      <c r="G1698" s="1215"/>
      <c r="H1698" s="1216"/>
      <c r="I1698" s="534"/>
      <c r="J1698" s="1193"/>
      <c r="K1698" s="398"/>
      <c r="L1698" s="338"/>
      <c r="M1698" s="338"/>
      <c r="N1698" s="338"/>
      <c r="O1698" s="338"/>
      <c r="P1698" s="338"/>
      <c r="Q1698" s="338"/>
      <c r="R1698" s="338"/>
      <c r="S1698" s="338"/>
      <c r="T1698" s="338"/>
      <c r="U1698" s="338"/>
      <c r="V1698" s="338"/>
      <c r="W1698" s="338"/>
      <c r="X1698" s="338"/>
      <c r="Y1698" s="338"/>
      <c r="Z1698" s="338"/>
      <c r="AA1698" s="338"/>
      <c r="AB1698" s="338"/>
      <c r="AC1698" s="338"/>
      <c r="AD1698" s="338"/>
      <c r="AE1698" s="338"/>
      <c r="AF1698" s="338"/>
      <c r="AG1698" s="338"/>
      <c r="AH1698" s="338"/>
      <c r="AI1698" s="338"/>
      <c r="AJ1698" s="338"/>
      <c r="AK1698" s="338"/>
      <c r="AL1698" s="338"/>
      <c r="AM1698" s="338"/>
      <c r="AN1698" s="338"/>
      <c r="AO1698" s="338"/>
      <c r="AP1698" s="338"/>
      <c r="AQ1698" s="338"/>
      <c r="AR1698" s="338"/>
      <c r="AS1698" s="338"/>
      <c r="AT1698" s="338"/>
      <c r="AU1698" s="338"/>
      <c r="AV1698" s="338"/>
      <c r="AW1698" s="338"/>
      <c r="AX1698" s="338"/>
      <c r="AY1698" s="338"/>
      <c r="AZ1698" s="338"/>
      <c r="BA1698" s="338"/>
      <c r="BB1698" s="338"/>
      <c r="BC1698" s="338"/>
      <c r="BD1698" s="338"/>
      <c r="BE1698" s="338"/>
      <c r="BF1698" s="338"/>
      <c r="BG1698" s="338"/>
      <c r="BH1698" s="338"/>
      <c r="BI1698" s="338"/>
      <c r="BJ1698" s="338"/>
      <c r="BK1698" s="338"/>
      <c r="BL1698" s="338"/>
      <c r="BM1698" s="338"/>
      <c r="BN1698" s="338"/>
      <c r="BO1698" s="338"/>
      <c r="BP1698" s="338"/>
      <c r="BQ1698" s="338"/>
      <c r="BR1698" s="338"/>
      <c r="BS1698" s="338"/>
      <c r="BT1698" s="338"/>
      <c r="BU1698" s="338"/>
      <c r="BV1698" s="343"/>
      <c r="BW1698" s="343"/>
      <c r="BX1698" s="1217"/>
      <c r="BY1698" s="343"/>
      <c r="BZ1698" s="338"/>
      <c r="CA1698" s="338"/>
      <c r="CB1698" s="338"/>
      <c r="CC1698" s="338"/>
      <c r="CD1698" s="338"/>
      <c r="CE1698" s="338"/>
      <c r="CF1698" s="338"/>
    </row>
    <row r="1699" ht="15.75" customHeight="1">
      <c r="A1699" s="338"/>
      <c r="B1699" s="338"/>
      <c r="C1699" s="338"/>
      <c r="D1699" s="338"/>
      <c r="E1699" s="338"/>
      <c r="F1699" s="346"/>
      <c r="G1699" s="1215"/>
      <c r="H1699" s="1216"/>
      <c r="I1699" s="534"/>
      <c r="J1699" s="1193"/>
      <c r="K1699" s="398"/>
      <c r="L1699" s="338"/>
      <c r="M1699" s="338"/>
      <c r="N1699" s="338"/>
      <c r="O1699" s="338"/>
      <c r="P1699" s="338"/>
      <c r="Q1699" s="338"/>
      <c r="R1699" s="338"/>
      <c r="S1699" s="338"/>
      <c r="T1699" s="338"/>
      <c r="U1699" s="338"/>
      <c r="V1699" s="338"/>
      <c r="W1699" s="338"/>
      <c r="X1699" s="338"/>
      <c r="Y1699" s="338"/>
      <c r="Z1699" s="338"/>
      <c r="AA1699" s="338"/>
      <c r="AB1699" s="338"/>
      <c r="AC1699" s="338"/>
      <c r="AD1699" s="338"/>
      <c r="AE1699" s="338"/>
      <c r="AF1699" s="338"/>
      <c r="AG1699" s="338"/>
      <c r="AH1699" s="338"/>
      <c r="AI1699" s="338"/>
      <c r="AJ1699" s="338"/>
      <c r="AK1699" s="338"/>
      <c r="AL1699" s="338"/>
      <c r="AM1699" s="338"/>
      <c r="AN1699" s="338"/>
      <c r="AO1699" s="338"/>
      <c r="AP1699" s="338"/>
      <c r="AQ1699" s="338"/>
      <c r="AR1699" s="338"/>
      <c r="AS1699" s="338"/>
      <c r="AT1699" s="338"/>
      <c r="AU1699" s="338"/>
      <c r="AV1699" s="338"/>
      <c r="AW1699" s="338"/>
      <c r="AX1699" s="338"/>
      <c r="AY1699" s="338"/>
      <c r="AZ1699" s="338"/>
      <c r="BA1699" s="338"/>
      <c r="BB1699" s="338"/>
      <c r="BC1699" s="338"/>
      <c r="BD1699" s="338"/>
      <c r="BE1699" s="338"/>
      <c r="BF1699" s="338"/>
      <c r="BG1699" s="338"/>
      <c r="BH1699" s="338"/>
      <c r="BI1699" s="338"/>
      <c r="BJ1699" s="338"/>
      <c r="BK1699" s="338"/>
      <c r="BL1699" s="338"/>
      <c r="BM1699" s="338"/>
      <c r="BN1699" s="338"/>
      <c r="BO1699" s="338"/>
      <c r="BP1699" s="338"/>
      <c r="BQ1699" s="338"/>
      <c r="BR1699" s="338"/>
      <c r="BS1699" s="338"/>
      <c r="BT1699" s="338"/>
      <c r="BU1699" s="338"/>
      <c r="BV1699" s="343"/>
      <c r="BW1699" s="343"/>
      <c r="BX1699" s="1217"/>
      <c r="BY1699" s="343"/>
      <c r="BZ1699" s="338"/>
      <c r="CA1699" s="338"/>
      <c r="CB1699" s="338"/>
      <c r="CC1699" s="338"/>
      <c r="CD1699" s="338"/>
      <c r="CE1699" s="338"/>
      <c r="CF1699" s="338"/>
    </row>
    <row r="1700" ht="15.75" customHeight="1">
      <c r="A1700" s="338"/>
      <c r="B1700" s="338"/>
      <c r="C1700" s="338"/>
      <c r="D1700" s="338"/>
      <c r="E1700" s="338"/>
      <c r="F1700" s="346"/>
      <c r="G1700" s="1215"/>
      <c r="H1700" s="1216"/>
      <c r="I1700" s="534"/>
      <c r="J1700" s="1193"/>
      <c r="K1700" s="398"/>
      <c r="L1700" s="338"/>
      <c r="M1700" s="338"/>
      <c r="N1700" s="338"/>
      <c r="O1700" s="338"/>
      <c r="P1700" s="338"/>
      <c r="Q1700" s="338"/>
      <c r="R1700" s="338"/>
      <c r="S1700" s="338"/>
      <c r="T1700" s="338"/>
      <c r="U1700" s="338"/>
      <c r="V1700" s="338"/>
      <c r="W1700" s="338"/>
      <c r="X1700" s="338"/>
      <c r="Y1700" s="338"/>
      <c r="Z1700" s="338"/>
      <c r="AA1700" s="338"/>
      <c r="AB1700" s="338"/>
      <c r="AC1700" s="338"/>
      <c r="AD1700" s="338"/>
      <c r="AE1700" s="338"/>
      <c r="AF1700" s="338"/>
      <c r="AG1700" s="338"/>
      <c r="AH1700" s="338"/>
      <c r="AI1700" s="338"/>
      <c r="AJ1700" s="338"/>
      <c r="AK1700" s="338"/>
      <c r="AL1700" s="338"/>
      <c r="AM1700" s="338"/>
      <c r="AN1700" s="338"/>
      <c r="AO1700" s="338"/>
      <c r="AP1700" s="338"/>
      <c r="AQ1700" s="338"/>
      <c r="AR1700" s="338"/>
      <c r="AS1700" s="338"/>
      <c r="AT1700" s="338"/>
      <c r="AU1700" s="338"/>
      <c r="AV1700" s="338"/>
      <c r="AW1700" s="338"/>
      <c r="AX1700" s="338"/>
      <c r="AY1700" s="338"/>
      <c r="AZ1700" s="338"/>
      <c r="BA1700" s="338"/>
      <c r="BB1700" s="338"/>
      <c r="BC1700" s="338"/>
      <c r="BD1700" s="338"/>
      <c r="BE1700" s="338"/>
      <c r="BF1700" s="338"/>
      <c r="BG1700" s="338"/>
      <c r="BH1700" s="338"/>
      <c r="BI1700" s="338"/>
      <c r="BJ1700" s="338"/>
      <c r="BK1700" s="338"/>
      <c r="BL1700" s="338"/>
      <c r="BM1700" s="338"/>
      <c r="BN1700" s="338"/>
      <c r="BO1700" s="338"/>
      <c r="BP1700" s="338"/>
      <c r="BQ1700" s="338"/>
      <c r="BR1700" s="338"/>
      <c r="BS1700" s="338"/>
      <c r="BT1700" s="338"/>
      <c r="BU1700" s="338"/>
      <c r="BV1700" s="343"/>
      <c r="BW1700" s="343"/>
      <c r="BX1700" s="1217"/>
      <c r="BY1700" s="343"/>
      <c r="BZ1700" s="338"/>
      <c r="CA1700" s="338"/>
      <c r="CB1700" s="338"/>
      <c r="CC1700" s="338"/>
      <c r="CD1700" s="338"/>
      <c r="CE1700" s="338"/>
      <c r="CF1700" s="338"/>
    </row>
    <row r="1701" ht="15.75" customHeight="1">
      <c r="A1701" s="338"/>
      <c r="B1701" s="338"/>
      <c r="C1701" s="338"/>
      <c r="D1701" s="338"/>
      <c r="E1701" s="338"/>
      <c r="F1701" s="346"/>
      <c r="G1701" s="1215"/>
      <c r="H1701" s="1216"/>
      <c r="I1701" s="534"/>
      <c r="J1701" s="1193"/>
      <c r="K1701" s="398"/>
      <c r="L1701" s="338"/>
      <c r="M1701" s="338"/>
      <c r="N1701" s="338"/>
      <c r="O1701" s="338"/>
      <c r="P1701" s="338"/>
      <c r="Q1701" s="338"/>
      <c r="R1701" s="338"/>
      <c r="S1701" s="338"/>
      <c r="T1701" s="338"/>
      <c r="U1701" s="338"/>
      <c r="V1701" s="338"/>
      <c r="W1701" s="338"/>
      <c r="X1701" s="338"/>
      <c r="Y1701" s="338"/>
      <c r="Z1701" s="338"/>
      <c r="AA1701" s="338"/>
      <c r="AB1701" s="338"/>
      <c r="AC1701" s="338"/>
      <c r="AD1701" s="338"/>
      <c r="AE1701" s="338"/>
      <c r="AF1701" s="338"/>
      <c r="AG1701" s="338"/>
      <c r="AH1701" s="338"/>
      <c r="AI1701" s="338"/>
      <c r="AJ1701" s="338"/>
      <c r="AK1701" s="338"/>
      <c r="AL1701" s="338"/>
      <c r="AM1701" s="338"/>
      <c r="AN1701" s="338"/>
      <c r="AO1701" s="338"/>
      <c r="AP1701" s="338"/>
      <c r="AQ1701" s="338"/>
      <c r="AR1701" s="338"/>
      <c r="AS1701" s="338"/>
      <c r="AT1701" s="338"/>
      <c r="AU1701" s="338"/>
      <c r="AV1701" s="338"/>
      <c r="AW1701" s="338"/>
      <c r="AX1701" s="338"/>
      <c r="AY1701" s="338"/>
      <c r="AZ1701" s="338"/>
      <c r="BA1701" s="338"/>
      <c r="BB1701" s="338"/>
      <c r="BC1701" s="338"/>
      <c r="BD1701" s="338"/>
      <c r="BE1701" s="338"/>
      <c r="BF1701" s="338"/>
      <c r="BG1701" s="338"/>
      <c r="BH1701" s="338"/>
      <c r="BI1701" s="338"/>
      <c r="BJ1701" s="338"/>
      <c r="BK1701" s="338"/>
      <c r="BL1701" s="338"/>
      <c r="BM1701" s="338"/>
      <c r="BN1701" s="338"/>
      <c r="BO1701" s="338"/>
      <c r="BP1701" s="338"/>
      <c r="BQ1701" s="338"/>
      <c r="BR1701" s="338"/>
      <c r="BS1701" s="338"/>
      <c r="BT1701" s="338"/>
      <c r="BU1701" s="338"/>
      <c r="BV1701" s="343"/>
      <c r="BW1701" s="343"/>
      <c r="BX1701" s="1217"/>
      <c r="BY1701" s="343"/>
      <c r="BZ1701" s="338"/>
      <c r="CA1701" s="338"/>
      <c r="CB1701" s="338"/>
      <c r="CC1701" s="338"/>
      <c r="CD1701" s="338"/>
      <c r="CE1701" s="338"/>
      <c r="CF1701" s="338"/>
    </row>
    <row r="1702" ht="15.75" customHeight="1">
      <c r="A1702" s="338"/>
      <c r="B1702" s="338"/>
      <c r="C1702" s="338"/>
      <c r="D1702" s="338"/>
      <c r="E1702" s="338"/>
      <c r="F1702" s="346"/>
      <c r="G1702" s="1215"/>
      <c r="H1702" s="1216"/>
      <c r="I1702" s="534"/>
      <c r="J1702" s="1193"/>
      <c r="K1702" s="398"/>
      <c r="L1702" s="338"/>
      <c r="M1702" s="338"/>
      <c r="N1702" s="338"/>
      <c r="O1702" s="338"/>
      <c r="P1702" s="338"/>
      <c r="Q1702" s="338"/>
      <c r="R1702" s="338"/>
      <c r="S1702" s="338"/>
      <c r="T1702" s="338"/>
      <c r="U1702" s="338"/>
      <c r="V1702" s="338"/>
      <c r="W1702" s="338"/>
      <c r="X1702" s="338"/>
      <c r="Y1702" s="338"/>
      <c r="Z1702" s="338"/>
      <c r="AA1702" s="338"/>
      <c r="AB1702" s="338"/>
      <c r="AC1702" s="338"/>
      <c r="AD1702" s="338"/>
      <c r="AE1702" s="338"/>
      <c r="AF1702" s="338"/>
      <c r="AG1702" s="338"/>
      <c r="AH1702" s="338"/>
      <c r="AI1702" s="338"/>
      <c r="AJ1702" s="338"/>
      <c r="AK1702" s="338"/>
      <c r="AL1702" s="338"/>
      <c r="AM1702" s="338"/>
      <c r="AN1702" s="338"/>
      <c r="AO1702" s="338"/>
      <c r="AP1702" s="338"/>
      <c r="AQ1702" s="338"/>
      <c r="AR1702" s="338"/>
      <c r="AS1702" s="338"/>
      <c r="AT1702" s="338"/>
      <c r="AU1702" s="338"/>
      <c r="AV1702" s="338"/>
      <c r="AW1702" s="338"/>
      <c r="AX1702" s="338"/>
      <c r="AY1702" s="338"/>
      <c r="AZ1702" s="338"/>
      <c r="BA1702" s="338"/>
      <c r="BB1702" s="338"/>
      <c r="BC1702" s="338"/>
      <c r="BD1702" s="338"/>
      <c r="BE1702" s="338"/>
      <c r="BF1702" s="338"/>
      <c r="BG1702" s="338"/>
      <c r="BH1702" s="338"/>
      <c r="BI1702" s="338"/>
      <c r="BJ1702" s="338"/>
      <c r="BK1702" s="338"/>
      <c r="BL1702" s="338"/>
      <c r="BM1702" s="338"/>
      <c r="BN1702" s="338"/>
      <c r="BO1702" s="338"/>
      <c r="BP1702" s="338"/>
      <c r="BQ1702" s="338"/>
      <c r="BR1702" s="338"/>
      <c r="BS1702" s="338"/>
      <c r="BT1702" s="338"/>
      <c r="BU1702" s="338"/>
      <c r="BV1702" s="343"/>
      <c r="BW1702" s="343"/>
      <c r="BX1702" s="1217"/>
      <c r="BY1702" s="343"/>
      <c r="BZ1702" s="338"/>
      <c r="CA1702" s="338"/>
      <c r="CB1702" s="338"/>
      <c r="CC1702" s="338"/>
      <c r="CD1702" s="338"/>
      <c r="CE1702" s="338"/>
      <c r="CF1702" s="338"/>
    </row>
    <row r="1703" ht="15.75" customHeight="1">
      <c r="A1703" s="338"/>
      <c r="B1703" s="338"/>
      <c r="C1703" s="338"/>
      <c r="D1703" s="338"/>
      <c r="E1703" s="338"/>
      <c r="F1703" s="346"/>
      <c r="G1703" s="1215"/>
      <c r="H1703" s="1216"/>
      <c r="I1703" s="534"/>
      <c r="J1703" s="1193"/>
      <c r="K1703" s="398"/>
      <c r="L1703" s="338"/>
      <c r="M1703" s="338"/>
      <c r="N1703" s="338"/>
      <c r="O1703" s="338"/>
      <c r="P1703" s="338"/>
      <c r="Q1703" s="338"/>
      <c r="R1703" s="338"/>
      <c r="S1703" s="338"/>
      <c r="T1703" s="338"/>
      <c r="U1703" s="338"/>
      <c r="V1703" s="338"/>
      <c r="W1703" s="338"/>
      <c r="X1703" s="338"/>
      <c r="Y1703" s="338"/>
      <c r="Z1703" s="338"/>
      <c r="AA1703" s="338"/>
      <c r="AB1703" s="338"/>
      <c r="AC1703" s="338"/>
      <c r="AD1703" s="338"/>
      <c r="AE1703" s="338"/>
      <c r="AF1703" s="338"/>
      <c r="AG1703" s="338"/>
      <c r="AH1703" s="338"/>
      <c r="AI1703" s="338"/>
      <c r="AJ1703" s="338"/>
      <c r="AK1703" s="338"/>
      <c r="AL1703" s="338"/>
      <c r="AM1703" s="338"/>
      <c r="AN1703" s="338"/>
      <c r="AO1703" s="338"/>
      <c r="AP1703" s="338"/>
      <c r="AQ1703" s="338"/>
      <c r="AR1703" s="338"/>
      <c r="AS1703" s="338"/>
      <c r="AT1703" s="338"/>
      <c r="AU1703" s="338"/>
      <c r="AV1703" s="338"/>
      <c r="AW1703" s="338"/>
      <c r="AX1703" s="338"/>
      <c r="AY1703" s="338"/>
      <c r="AZ1703" s="338"/>
      <c r="BA1703" s="338"/>
      <c r="BB1703" s="338"/>
      <c r="BC1703" s="338"/>
      <c r="BD1703" s="338"/>
      <c r="BE1703" s="338"/>
      <c r="BF1703" s="338"/>
      <c r="BG1703" s="338"/>
      <c r="BH1703" s="338"/>
      <c r="BI1703" s="338"/>
      <c r="BJ1703" s="338"/>
      <c r="BK1703" s="338"/>
      <c r="BL1703" s="338"/>
      <c r="BM1703" s="338"/>
      <c r="BN1703" s="338"/>
      <c r="BO1703" s="338"/>
      <c r="BP1703" s="338"/>
      <c r="BQ1703" s="338"/>
      <c r="BR1703" s="338"/>
      <c r="BS1703" s="338"/>
      <c r="BT1703" s="338"/>
      <c r="BU1703" s="338"/>
      <c r="BV1703" s="343"/>
      <c r="BW1703" s="343"/>
      <c r="BX1703" s="1217"/>
      <c r="BY1703" s="343"/>
      <c r="BZ1703" s="338"/>
      <c r="CA1703" s="338"/>
      <c r="CB1703" s="338"/>
      <c r="CC1703" s="338"/>
      <c r="CD1703" s="338"/>
      <c r="CE1703" s="338"/>
      <c r="CF1703" s="338"/>
    </row>
    <row r="1704" ht="15.75" customHeight="1">
      <c r="A1704" s="338"/>
      <c r="B1704" s="338"/>
      <c r="C1704" s="338"/>
      <c r="D1704" s="338"/>
      <c r="E1704" s="338"/>
      <c r="F1704" s="346"/>
      <c r="G1704" s="1215"/>
      <c r="H1704" s="1216"/>
      <c r="I1704" s="534"/>
      <c r="J1704" s="1193"/>
      <c r="K1704" s="398"/>
      <c r="L1704" s="338"/>
      <c r="M1704" s="338"/>
      <c r="N1704" s="338"/>
      <c r="O1704" s="338"/>
      <c r="P1704" s="338"/>
      <c r="Q1704" s="338"/>
      <c r="R1704" s="338"/>
      <c r="S1704" s="338"/>
      <c r="T1704" s="338"/>
      <c r="U1704" s="338"/>
      <c r="V1704" s="338"/>
      <c r="W1704" s="338"/>
      <c r="X1704" s="338"/>
      <c r="Y1704" s="338"/>
      <c r="Z1704" s="338"/>
      <c r="AA1704" s="338"/>
      <c r="AB1704" s="338"/>
      <c r="AC1704" s="338"/>
      <c r="AD1704" s="338"/>
      <c r="AE1704" s="338"/>
      <c r="AF1704" s="338"/>
      <c r="AG1704" s="338"/>
      <c r="AH1704" s="338"/>
      <c r="AI1704" s="338"/>
      <c r="AJ1704" s="338"/>
      <c r="AK1704" s="338"/>
      <c r="AL1704" s="338"/>
      <c r="AM1704" s="338"/>
      <c r="AN1704" s="338"/>
      <c r="AO1704" s="338"/>
      <c r="AP1704" s="338"/>
      <c r="AQ1704" s="338"/>
      <c r="AR1704" s="338"/>
      <c r="AS1704" s="338"/>
      <c r="AT1704" s="338"/>
      <c r="AU1704" s="338"/>
      <c r="AV1704" s="338"/>
      <c r="AW1704" s="338"/>
      <c r="AX1704" s="338"/>
      <c r="AY1704" s="338"/>
      <c r="AZ1704" s="338"/>
      <c r="BA1704" s="338"/>
      <c r="BB1704" s="338"/>
      <c r="BC1704" s="338"/>
      <c r="BD1704" s="338"/>
      <c r="BE1704" s="338"/>
      <c r="BF1704" s="338"/>
      <c r="BG1704" s="338"/>
      <c r="BH1704" s="338"/>
      <c r="BI1704" s="338"/>
      <c r="BJ1704" s="338"/>
      <c r="BK1704" s="338"/>
      <c r="BL1704" s="338"/>
      <c r="BM1704" s="338"/>
      <c r="BN1704" s="338"/>
      <c r="BO1704" s="338"/>
      <c r="BP1704" s="338"/>
      <c r="BQ1704" s="338"/>
      <c r="BR1704" s="338"/>
      <c r="BS1704" s="338"/>
      <c r="BT1704" s="338"/>
      <c r="BU1704" s="338"/>
      <c r="BV1704" s="343"/>
      <c r="BW1704" s="343"/>
      <c r="BX1704" s="1217"/>
      <c r="BY1704" s="343"/>
      <c r="BZ1704" s="338"/>
      <c r="CA1704" s="338"/>
      <c r="CB1704" s="338"/>
      <c r="CC1704" s="338"/>
      <c r="CD1704" s="338"/>
      <c r="CE1704" s="338"/>
      <c r="CF1704" s="338"/>
    </row>
    <row r="1705" ht="15.75" customHeight="1">
      <c r="A1705" s="338"/>
      <c r="B1705" s="338"/>
      <c r="C1705" s="338"/>
      <c r="D1705" s="338"/>
      <c r="E1705" s="338"/>
      <c r="F1705" s="346"/>
      <c r="G1705" s="1215"/>
      <c r="H1705" s="1216"/>
      <c r="I1705" s="534"/>
      <c r="J1705" s="1193"/>
      <c r="K1705" s="398"/>
      <c r="L1705" s="338"/>
      <c r="M1705" s="338"/>
      <c r="N1705" s="338"/>
      <c r="O1705" s="338"/>
      <c r="P1705" s="338"/>
      <c r="Q1705" s="338"/>
      <c r="R1705" s="338"/>
      <c r="S1705" s="338"/>
      <c r="T1705" s="338"/>
      <c r="U1705" s="338"/>
      <c r="V1705" s="338"/>
      <c r="W1705" s="338"/>
      <c r="X1705" s="338"/>
      <c r="Y1705" s="338"/>
      <c r="Z1705" s="338"/>
      <c r="AA1705" s="338"/>
      <c r="AB1705" s="338"/>
      <c r="AC1705" s="338"/>
      <c r="AD1705" s="338"/>
      <c r="AE1705" s="338"/>
      <c r="AF1705" s="338"/>
      <c r="AG1705" s="338"/>
      <c r="AH1705" s="338"/>
      <c r="AI1705" s="338"/>
      <c r="AJ1705" s="338"/>
      <c r="AK1705" s="338"/>
      <c r="AL1705" s="338"/>
      <c r="AM1705" s="338"/>
      <c r="AN1705" s="338"/>
      <c r="AO1705" s="338"/>
      <c r="AP1705" s="338"/>
      <c r="AQ1705" s="338"/>
      <c r="AR1705" s="338"/>
      <c r="AS1705" s="338"/>
      <c r="AT1705" s="338"/>
      <c r="AU1705" s="338"/>
      <c r="AV1705" s="338"/>
      <c r="AW1705" s="338"/>
      <c r="AX1705" s="338"/>
      <c r="AY1705" s="338"/>
      <c r="AZ1705" s="338"/>
      <c r="BA1705" s="338"/>
      <c r="BB1705" s="338"/>
      <c r="BC1705" s="338"/>
      <c r="BD1705" s="338"/>
      <c r="BE1705" s="338"/>
      <c r="BF1705" s="338"/>
      <c r="BG1705" s="338"/>
      <c r="BH1705" s="338"/>
      <c r="BI1705" s="338"/>
      <c r="BJ1705" s="338"/>
      <c r="BK1705" s="338"/>
      <c r="BL1705" s="338"/>
      <c r="BM1705" s="338"/>
      <c r="BN1705" s="338"/>
      <c r="BO1705" s="338"/>
      <c r="BP1705" s="338"/>
      <c r="BQ1705" s="338"/>
      <c r="BR1705" s="338"/>
      <c r="BS1705" s="338"/>
      <c r="BT1705" s="338"/>
      <c r="BU1705" s="338"/>
      <c r="BV1705" s="343"/>
      <c r="BW1705" s="343"/>
      <c r="BX1705" s="1217"/>
      <c r="BY1705" s="343"/>
      <c r="BZ1705" s="338"/>
      <c r="CA1705" s="338"/>
      <c r="CB1705" s="338"/>
      <c r="CC1705" s="338"/>
      <c r="CD1705" s="338"/>
      <c r="CE1705" s="338"/>
      <c r="CF1705" s="338"/>
    </row>
    <row r="1706" ht="15.75" customHeight="1">
      <c r="A1706" s="338"/>
      <c r="B1706" s="338"/>
      <c r="C1706" s="338"/>
      <c r="D1706" s="338"/>
      <c r="E1706" s="338"/>
      <c r="F1706" s="346"/>
      <c r="G1706" s="1215"/>
      <c r="H1706" s="1216"/>
      <c r="I1706" s="534"/>
      <c r="J1706" s="1193"/>
      <c r="K1706" s="398"/>
      <c r="L1706" s="338"/>
      <c r="M1706" s="338"/>
      <c r="N1706" s="338"/>
      <c r="O1706" s="338"/>
      <c r="P1706" s="338"/>
      <c r="Q1706" s="338"/>
      <c r="R1706" s="338"/>
      <c r="S1706" s="338"/>
      <c r="T1706" s="338"/>
      <c r="U1706" s="338"/>
      <c r="V1706" s="338"/>
      <c r="W1706" s="338"/>
      <c r="X1706" s="338"/>
      <c r="Y1706" s="338"/>
      <c r="Z1706" s="338"/>
      <c r="AA1706" s="338"/>
      <c r="AB1706" s="338"/>
      <c r="AC1706" s="338"/>
      <c r="AD1706" s="338"/>
      <c r="AE1706" s="338"/>
      <c r="AF1706" s="338"/>
      <c r="AG1706" s="338"/>
      <c r="AH1706" s="338"/>
      <c r="AI1706" s="338"/>
      <c r="AJ1706" s="338"/>
      <c r="AK1706" s="338"/>
      <c r="AL1706" s="338"/>
      <c r="AM1706" s="338"/>
      <c r="AN1706" s="338"/>
      <c r="AO1706" s="338"/>
      <c r="AP1706" s="338"/>
      <c r="AQ1706" s="338"/>
      <c r="AR1706" s="338"/>
      <c r="AS1706" s="338"/>
      <c r="AT1706" s="338"/>
      <c r="AU1706" s="338"/>
      <c r="AV1706" s="338"/>
      <c r="AW1706" s="338"/>
      <c r="AX1706" s="338"/>
      <c r="AY1706" s="338"/>
      <c r="AZ1706" s="338"/>
      <c r="BA1706" s="338"/>
      <c r="BB1706" s="338"/>
      <c r="BC1706" s="338"/>
      <c r="BD1706" s="338"/>
      <c r="BE1706" s="338"/>
      <c r="BF1706" s="338"/>
      <c r="BG1706" s="338"/>
      <c r="BH1706" s="338"/>
      <c r="BI1706" s="338"/>
      <c r="BJ1706" s="338"/>
      <c r="BK1706" s="338"/>
      <c r="BL1706" s="338"/>
      <c r="BM1706" s="338"/>
      <c r="BN1706" s="338"/>
      <c r="BO1706" s="338"/>
      <c r="BP1706" s="338"/>
      <c r="BQ1706" s="338"/>
      <c r="BR1706" s="338"/>
      <c r="BS1706" s="338"/>
      <c r="BT1706" s="338"/>
      <c r="BU1706" s="338"/>
      <c r="BV1706" s="343"/>
      <c r="BW1706" s="343"/>
      <c r="BX1706" s="1217"/>
      <c r="BY1706" s="343"/>
      <c r="BZ1706" s="338"/>
      <c r="CA1706" s="338"/>
      <c r="CB1706" s="338"/>
      <c r="CC1706" s="338"/>
      <c r="CD1706" s="338"/>
      <c r="CE1706" s="338"/>
      <c r="CF1706" s="338"/>
    </row>
    <row r="1707" ht="15.75" customHeight="1">
      <c r="A1707" s="338"/>
      <c r="B1707" s="338"/>
      <c r="C1707" s="338"/>
      <c r="D1707" s="338"/>
      <c r="E1707" s="338"/>
      <c r="F1707" s="346"/>
      <c r="G1707" s="1215"/>
      <c r="H1707" s="1216"/>
      <c r="I1707" s="534"/>
      <c r="J1707" s="1193"/>
      <c r="K1707" s="398"/>
      <c r="L1707" s="338"/>
      <c r="M1707" s="338"/>
      <c r="N1707" s="338"/>
      <c r="O1707" s="338"/>
      <c r="P1707" s="338"/>
      <c r="Q1707" s="338"/>
      <c r="R1707" s="338"/>
      <c r="S1707" s="338"/>
      <c r="T1707" s="338"/>
      <c r="U1707" s="338"/>
      <c r="V1707" s="338"/>
      <c r="W1707" s="338"/>
      <c r="X1707" s="338"/>
      <c r="Y1707" s="338"/>
      <c r="Z1707" s="338"/>
      <c r="AA1707" s="338"/>
      <c r="AB1707" s="338"/>
      <c r="AC1707" s="338"/>
      <c r="AD1707" s="338"/>
      <c r="AE1707" s="338"/>
      <c r="AF1707" s="338"/>
      <c r="AG1707" s="338"/>
      <c r="AH1707" s="338"/>
      <c r="AI1707" s="338"/>
      <c r="AJ1707" s="338"/>
      <c r="AK1707" s="338"/>
      <c r="AL1707" s="338"/>
      <c r="AM1707" s="338"/>
      <c r="AN1707" s="338"/>
      <c r="AO1707" s="338"/>
      <c r="AP1707" s="338"/>
      <c r="AQ1707" s="338"/>
      <c r="AR1707" s="338"/>
      <c r="AS1707" s="338"/>
      <c r="AT1707" s="338"/>
      <c r="AU1707" s="338"/>
      <c r="AV1707" s="338"/>
      <c r="AW1707" s="338"/>
      <c r="AX1707" s="338"/>
      <c r="AY1707" s="338"/>
      <c r="AZ1707" s="338"/>
      <c r="BA1707" s="338"/>
      <c r="BB1707" s="338"/>
      <c r="BC1707" s="338"/>
      <c r="BD1707" s="338"/>
      <c r="BE1707" s="338"/>
      <c r="BF1707" s="338"/>
      <c r="BG1707" s="338"/>
      <c r="BH1707" s="338"/>
      <c r="BI1707" s="338"/>
      <c r="BJ1707" s="338"/>
      <c r="BK1707" s="338"/>
      <c r="BL1707" s="338"/>
      <c r="BM1707" s="338"/>
      <c r="BN1707" s="338"/>
      <c r="BO1707" s="338"/>
      <c r="BP1707" s="338"/>
      <c r="BQ1707" s="338"/>
      <c r="BR1707" s="338"/>
      <c r="BS1707" s="338"/>
      <c r="BT1707" s="338"/>
      <c r="BU1707" s="338"/>
      <c r="BV1707" s="343"/>
      <c r="BW1707" s="343"/>
      <c r="BX1707" s="1217"/>
      <c r="BY1707" s="343"/>
      <c r="BZ1707" s="338"/>
      <c r="CA1707" s="338"/>
      <c r="CB1707" s="338"/>
      <c r="CC1707" s="338"/>
      <c r="CD1707" s="338"/>
      <c r="CE1707" s="338"/>
      <c r="CF1707" s="338"/>
    </row>
    <row r="1708" ht="15.75" customHeight="1">
      <c r="A1708" s="338"/>
      <c r="B1708" s="338"/>
      <c r="C1708" s="338"/>
      <c r="D1708" s="338"/>
      <c r="E1708" s="338"/>
      <c r="F1708" s="346"/>
      <c r="G1708" s="1215"/>
      <c r="H1708" s="1216"/>
      <c r="I1708" s="534"/>
      <c r="J1708" s="1193"/>
      <c r="K1708" s="398"/>
      <c r="L1708" s="338"/>
      <c r="M1708" s="338"/>
      <c r="N1708" s="338"/>
      <c r="O1708" s="338"/>
      <c r="P1708" s="338"/>
      <c r="Q1708" s="338"/>
      <c r="R1708" s="338"/>
      <c r="S1708" s="338"/>
      <c r="T1708" s="338"/>
      <c r="U1708" s="338"/>
      <c r="V1708" s="338"/>
      <c r="W1708" s="338"/>
      <c r="X1708" s="338"/>
      <c r="Y1708" s="338"/>
      <c r="Z1708" s="338"/>
      <c r="AA1708" s="338"/>
      <c r="AB1708" s="338"/>
      <c r="AC1708" s="338"/>
      <c r="AD1708" s="338"/>
      <c r="AE1708" s="338"/>
      <c r="AF1708" s="338"/>
      <c r="AG1708" s="338"/>
      <c r="AH1708" s="338"/>
      <c r="AI1708" s="338"/>
      <c r="AJ1708" s="338"/>
      <c r="AK1708" s="338"/>
      <c r="AL1708" s="338"/>
      <c r="AM1708" s="338"/>
      <c r="AN1708" s="338"/>
      <c r="AO1708" s="338"/>
      <c r="AP1708" s="338"/>
      <c r="AQ1708" s="338"/>
      <c r="AR1708" s="338"/>
      <c r="AS1708" s="338"/>
      <c r="AT1708" s="338"/>
      <c r="AU1708" s="338"/>
      <c r="AV1708" s="338"/>
      <c r="AW1708" s="338"/>
      <c r="AX1708" s="338"/>
      <c r="AY1708" s="338"/>
      <c r="AZ1708" s="338"/>
      <c r="BA1708" s="338"/>
      <c r="BB1708" s="338"/>
      <c r="BC1708" s="338"/>
      <c r="BD1708" s="338"/>
      <c r="BE1708" s="338"/>
      <c r="BF1708" s="338"/>
      <c r="BG1708" s="338"/>
      <c r="BH1708" s="338"/>
      <c r="BI1708" s="338"/>
      <c r="BJ1708" s="338"/>
      <c r="BK1708" s="338"/>
      <c r="BL1708" s="338"/>
      <c r="BM1708" s="338"/>
      <c r="BN1708" s="338"/>
      <c r="BO1708" s="338"/>
      <c r="BP1708" s="338"/>
      <c r="BQ1708" s="338"/>
      <c r="BR1708" s="338"/>
      <c r="BS1708" s="338"/>
      <c r="BT1708" s="338"/>
      <c r="BU1708" s="338"/>
      <c r="BV1708" s="343"/>
      <c r="BW1708" s="343"/>
      <c r="BX1708" s="1217"/>
      <c r="BY1708" s="343"/>
      <c r="BZ1708" s="338"/>
      <c r="CA1708" s="338"/>
      <c r="CB1708" s="338"/>
      <c r="CC1708" s="338"/>
      <c r="CD1708" s="338"/>
      <c r="CE1708" s="338"/>
      <c r="CF1708" s="338"/>
    </row>
    <row r="1709" ht="15.75" customHeight="1">
      <c r="A1709" s="338"/>
      <c r="B1709" s="338"/>
      <c r="C1709" s="338"/>
      <c r="D1709" s="338"/>
      <c r="E1709" s="338"/>
      <c r="F1709" s="346"/>
      <c r="G1709" s="1215"/>
      <c r="H1709" s="1216"/>
      <c r="I1709" s="534"/>
      <c r="J1709" s="1193"/>
      <c r="K1709" s="398"/>
      <c r="L1709" s="338"/>
      <c r="M1709" s="338"/>
      <c r="N1709" s="338"/>
      <c r="O1709" s="338"/>
      <c r="P1709" s="338"/>
      <c r="Q1709" s="338"/>
      <c r="R1709" s="338"/>
      <c r="S1709" s="338"/>
      <c r="T1709" s="338"/>
      <c r="U1709" s="338"/>
      <c r="V1709" s="338"/>
      <c r="W1709" s="338"/>
      <c r="X1709" s="338"/>
      <c r="Y1709" s="338"/>
      <c r="Z1709" s="338"/>
      <c r="AA1709" s="338"/>
      <c r="AB1709" s="338"/>
      <c r="AC1709" s="338"/>
      <c r="AD1709" s="338"/>
      <c r="AE1709" s="338"/>
      <c r="AF1709" s="338"/>
      <c r="AG1709" s="338"/>
      <c r="AH1709" s="338"/>
      <c r="AI1709" s="338"/>
      <c r="AJ1709" s="338"/>
      <c r="AK1709" s="338"/>
      <c r="AL1709" s="338"/>
      <c r="AM1709" s="338"/>
      <c r="AN1709" s="338"/>
      <c r="AO1709" s="338"/>
      <c r="AP1709" s="338"/>
      <c r="AQ1709" s="338"/>
      <c r="AR1709" s="338"/>
      <c r="AS1709" s="338"/>
      <c r="AT1709" s="338"/>
      <c r="AU1709" s="338"/>
      <c r="AV1709" s="338"/>
      <c r="AW1709" s="338"/>
      <c r="AX1709" s="338"/>
      <c r="AY1709" s="338"/>
      <c r="AZ1709" s="338"/>
      <c r="BA1709" s="338"/>
      <c r="BB1709" s="338"/>
      <c r="BC1709" s="338"/>
      <c r="BD1709" s="338"/>
      <c r="BE1709" s="338"/>
      <c r="BF1709" s="338"/>
      <c r="BG1709" s="338"/>
      <c r="BH1709" s="338"/>
      <c r="BI1709" s="338"/>
      <c r="BJ1709" s="338"/>
      <c r="BK1709" s="338"/>
      <c r="BL1709" s="338"/>
      <c r="BM1709" s="338"/>
      <c r="BN1709" s="338"/>
      <c r="BO1709" s="338"/>
      <c r="BP1709" s="338"/>
      <c r="BQ1709" s="338"/>
      <c r="BR1709" s="338"/>
      <c r="BS1709" s="338"/>
      <c r="BT1709" s="338"/>
      <c r="BU1709" s="338"/>
      <c r="BV1709" s="343"/>
      <c r="BW1709" s="343"/>
      <c r="BX1709" s="1217"/>
      <c r="BY1709" s="343"/>
      <c r="BZ1709" s="338"/>
      <c r="CA1709" s="338"/>
      <c r="CB1709" s="338"/>
      <c r="CC1709" s="338"/>
      <c r="CD1709" s="338"/>
      <c r="CE1709" s="338"/>
      <c r="CF1709" s="338"/>
    </row>
    <row r="1710" ht="15.75" customHeight="1">
      <c r="A1710" s="338"/>
      <c r="B1710" s="338"/>
      <c r="C1710" s="338"/>
      <c r="D1710" s="338"/>
      <c r="E1710" s="338"/>
      <c r="F1710" s="346"/>
      <c r="G1710" s="1215"/>
      <c r="H1710" s="1216"/>
      <c r="I1710" s="534"/>
      <c r="J1710" s="1193"/>
      <c r="K1710" s="398"/>
      <c r="L1710" s="338"/>
      <c r="M1710" s="338"/>
      <c r="N1710" s="338"/>
      <c r="O1710" s="338"/>
      <c r="P1710" s="338"/>
      <c r="Q1710" s="338"/>
      <c r="R1710" s="338"/>
      <c r="S1710" s="338"/>
      <c r="T1710" s="338"/>
      <c r="U1710" s="338"/>
      <c r="V1710" s="338"/>
      <c r="W1710" s="338"/>
      <c r="X1710" s="338"/>
      <c r="Y1710" s="338"/>
      <c r="Z1710" s="338"/>
      <c r="AA1710" s="338"/>
      <c r="AB1710" s="338"/>
      <c r="AC1710" s="338"/>
      <c r="AD1710" s="338"/>
      <c r="AE1710" s="338"/>
      <c r="AF1710" s="338"/>
      <c r="AG1710" s="338"/>
      <c r="AH1710" s="338"/>
      <c r="AI1710" s="338"/>
      <c r="AJ1710" s="338"/>
      <c r="AK1710" s="338"/>
      <c r="AL1710" s="338"/>
      <c r="AM1710" s="338"/>
      <c r="AN1710" s="338"/>
      <c r="AO1710" s="338"/>
      <c r="AP1710" s="338"/>
      <c r="AQ1710" s="338"/>
      <c r="AR1710" s="338"/>
      <c r="AS1710" s="338"/>
      <c r="AT1710" s="338"/>
      <c r="AU1710" s="338"/>
      <c r="AV1710" s="338"/>
      <c r="AW1710" s="338"/>
      <c r="AX1710" s="338"/>
      <c r="AY1710" s="338"/>
      <c r="AZ1710" s="338"/>
      <c r="BA1710" s="338"/>
      <c r="BB1710" s="338"/>
      <c r="BC1710" s="338"/>
      <c r="BD1710" s="338"/>
      <c r="BE1710" s="338"/>
      <c r="BF1710" s="338"/>
      <c r="BG1710" s="338"/>
      <c r="BH1710" s="338"/>
      <c r="BI1710" s="338"/>
      <c r="BJ1710" s="338"/>
      <c r="BK1710" s="338"/>
      <c r="BL1710" s="338"/>
      <c r="BM1710" s="338"/>
      <c r="BN1710" s="338"/>
      <c r="BO1710" s="338"/>
      <c r="BP1710" s="338"/>
      <c r="BQ1710" s="338"/>
      <c r="BR1710" s="338"/>
      <c r="BS1710" s="338"/>
      <c r="BT1710" s="338"/>
      <c r="BU1710" s="338"/>
      <c r="BV1710" s="343"/>
      <c r="BW1710" s="343"/>
      <c r="BX1710" s="1217"/>
      <c r="BY1710" s="343"/>
      <c r="BZ1710" s="338"/>
      <c r="CA1710" s="338"/>
      <c r="CB1710" s="338"/>
      <c r="CC1710" s="338"/>
      <c r="CD1710" s="338"/>
      <c r="CE1710" s="338"/>
      <c r="CF1710" s="338"/>
    </row>
    <row r="1711" ht="15.75" customHeight="1">
      <c r="A1711" s="338"/>
      <c r="B1711" s="338"/>
      <c r="C1711" s="338"/>
      <c r="D1711" s="338"/>
      <c r="E1711" s="338"/>
      <c r="F1711" s="346"/>
      <c r="G1711" s="1215"/>
      <c r="H1711" s="1216"/>
      <c r="I1711" s="534"/>
      <c r="J1711" s="1193"/>
      <c r="K1711" s="398"/>
      <c r="L1711" s="338"/>
      <c r="M1711" s="338"/>
      <c r="N1711" s="338"/>
      <c r="O1711" s="338"/>
      <c r="P1711" s="338"/>
      <c r="Q1711" s="338"/>
      <c r="R1711" s="338"/>
      <c r="S1711" s="338"/>
      <c r="T1711" s="338"/>
      <c r="U1711" s="338"/>
      <c r="V1711" s="338"/>
      <c r="W1711" s="338"/>
      <c r="X1711" s="338"/>
      <c r="Y1711" s="338"/>
      <c r="Z1711" s="338"/>
      <c r="AA1711" s="338"/>
      <c r="AB1711" s="338"/>
      <c r="AC1711" s="338"/>
      <c r="AD1711" s="338"/>
      <c r="AE1711" s="338"/>
      <c r="AF1711" s="338"/>
      <c r="AG1711" s="338"/>
      <c r="AH1711" s="338"/>
      <c r="AI1711" s="338"/>
      <c r="AJ1711" s="338"/>
      <c r="AK1711" s="338"/>
      <c r="AL1711" s="338"/>
      <c r="AM1711" s="338"/>
      <c r="AN1711" s="338"/>
      <c r="AO1711" s="338"/>
      <c r="AP1711" s="338"/>
      <c r="AQ1711" s="338"/>
      <c r="AR1711" s="338"/>
      <c r="AS1711" s="338"/>
      <c r="AT1711" s="338"/>
      <c r="AU1711" s="338"/>
      <c r="AV1711" s="338"/>
      <c r="AW1711" s="338"/>
      <c r="AX1711" s="338"/>
      <c r="AY1711" s="338"/>
      <c r="AZ1711" s="338"/>
      <c r="BA1711" s="338"/>
      <c r="BB1711" s="338"/>
      <c r="BC1711" s="338"/>
      <c r="BD1711" s="338"/>
      <c r="BE1711" s="338"/>
      <c r="BF1711" s="338"/>
      <c r="BG1711" s="338"/>
      <c r="BH1711" s="338"/>
      <c r="BI1711" s="338"/>
      <c r="BJ1711" s="338"/>
      <c r="BK1711" s="338"/>
      <c r="BL1711" s="338"/>
      <c r="BM1711" s="338"/>
      <c r="BN1711" s="338"/>
      <c r="BO1711" s="338"/>
      <c r="BP1711" s="338"/>
      <c r="BQ1711" s="338"/>
      <c r="BR1711" s="338"/>
      <c r="BS1711" s="338"/>
      <c r="BT1711" s="338"/>
      <c r="BU1711" s="338"/>
      <c r="BV1711" s="343"/>
      <c r="BW1711" s="343"/>
      <c r="BX1711" s="1217"/>
      <c r="BY1711" s="343"/>
      <c r="BZ1711" s="338"/>
      <c r="CA1711" s="338"/>
      <c r="CB1711" s="338"/>
      <c r="CC1711" s="338"/>
      <c r="CD1711" s="338"/>
      <c r="CE1711" s="338"/>
      <c r="CF1711" s="338"/>
    </row>
    <row r="1712" ht="15.75" customHeight="1">
      <c r="A1712" s="338"/>
      <c r="B1712" s="338"/>
      <c r="C1712" s="338"/>
      <c r="D1712" s="338"/>
      <c r="E1712" s="338"/>
      <c r="F1712" s="346"/>
      <c r="G1712" s="1215"/>
      <c r="H1712" s="1216"/>
      <c r="I1712" s="534"/>
      <c r="J1712" s="1193"/>
      <c r="K1712" s="398"/>
      <c r="L1712" s="338"/>
      <c r="M1712" s="338"/>
      <c r="N1712" s="338"/>
      <c r="O1712" s="338"/>
      <c r="P1712" s="338"/>
      <c r="Q1712" s="338"/>
      <c r="R1712" s="338"/>
      <c r="S1712" s="338"/>
      <c r="T1712" s="338"/>
      <c r="U1712" s="338"/>
      <c r="V1712" s="338"/>
      <c r="W1712" s="338"/>
      <c r="X1712" s="338"/>
      <c r="Y1712" s="338"/>
      <c r="Z1712" s="338"/>
      <c r="AA1712" s="338"/>
      <c r="AB1712" s="338"/>
      <c r="AC1712" s="338"/>
      <c r="AD1712" s="338"/>
      <c r="AE1712" s="338"/>
      <c r="AF1712" s="338"/>
      <c r="AG1712" s="338"/>
      <c r="AH1712" s="338"/>
      <c r="AI1712" s="338"/>
      <c r="AJ1712" s="338"/>
      <c r="AK1712" s="338"/>
      <c r="AL1712" s="338"/>
      <c r="AM1712" s="338"/>
      <c r="AN1712" s="338"/>
      <c r="AO1712" s="338"/>
      <c r="AP1712" s="338"/>
      <c r="AQ1712" s="338"/>
      <c r="AR1712" s="338"/>
      <c r="AS1712" s="338"/>
      <c r="AT1712" s="338"/>
      <c r="AU1712" s="338"/>
      <c r="AV1712" s="338"/>
      <c r="AW1712" s="338"/>
      <c r="AX1712" s="338"/>
      <c r="AY1712" s="338"/>
      <c r="AZ1712" s="338"/>
      <c r="BA1712" s="338"/>
      <c r="BB1712" s="338"/>
      <c r="BC1712" s="338"/>
      <c r="BD1712" s="338"/>
      <c r="BE1712" s="338"/>
      <c r="BF1712" s="338"/>
      <c r="BG1712" s="338"/>
      <c r="BH1712" s="338"/>
      <c r="BI1712" s="338"/>
      <c r="BJ1712" s="338"/>
      <c r="BK1712" s="338"/>
      <c r="BL1712" s="338"/>
      <c r="BM1712" s="338"/>
      <c r="BN1712" s="338"/>
      <c r="BO1712" s="338"/>
      <c r="BP1712" s="338"/>
      <c r="BQ1712" s="338"/>
      <c r="BR1712" s="338"/>
      <c r="BS1712" s="338"/>
      <c r="BT1712" s="338"/>
      <c r="BU1712" s="338"/>
      <c r="BV1712" s="343"/>
      <c r="BW1712" s="343"/>
      <c r="BX1712" s="1217"/>
      <c r="BY1712" s="343"/>
      <c r="BZ1712" s="338"/>
      <c r="CA1712" s="338"/>
      <c r="CB1712" s="338"/>
      <c r="CC1712" s="338"/>
      <c r="CD1712" s="338"/>
      <c r="CE1712" s="338"/>
      <c r="CF1712" s="338"/>
    </row>
    <row r="1713" ht="15.75" customHeight="1">
      <c r="A1713" s="338"/>
      <c r="B1713" s="338"/>
      <c r="C1713" s="338"/>
      <c r="D1713" s="338"/>
      <c r="E1713" s="338"/>
      <c r="F1713" s="346"/>
      <c r="G1713" s="1215"/>
      <c r="H1713" s="1216"/>
      <c r="I1713" s="534"/>
      <c r="J1713" s="1193"/>
      <c r="K1713" s="398"/>
      <c r="L1713" s="338"/>
      <c r="M1713" s="338"/>
      <c r="N1713" s="338"/>
      <c r="O1713" s="338"/>
      <c r="P1713" s="338"/>
      <c r="Q1713" s="338"/>
      <c r="R1713" s="338"/>
      <c r="S1713" s="338"/>
      <c r="T1713" s="338"/>
      <c r="U1713" s="338"/>
      <c r="V1713" s="338"/>
      <c r="W1713" s="338"/>
      <c r="X1713" s="338"/>
      <c r="Y1713" s="338"/>
      <c r="Z1713" s="338"/>
      <c r="AA1713" s="338"/>
      <c r="AB1713" s="338"/>
      <c r="AC1713" s="338"/>
      <c r="AD1713" s="338"/>
      <c r="AE1713" s="338"/>
      <c r="AF1713" s="338"/>
      <c r="AG1713" s="338"/>
      <c r="AH1713" s="338"/>
      <c r="AI1713" s="338"/>
      <c r="AJ1713" s="338"/>
      <c r="AK1713" s="338"/>
      <c r="AL1713" s="338"/>
      <c r="AM1713" s="338"/>
      <c r="AN1713" s="338"/>
      <c r="AO1713" s="338"/>
      <c r="AP1713" s="338"/>
      <c r="AQ1713" s="338"/>
      <c r="AR1713" s="338"/>
      <c r="AS1713" s="338"/>
      <c r="AT1713" s="338"/>
      <c r="AU1713" s="338"/>
      <c r="AV1713" s="338"/>
      <c r="AW1713" s="338"/>
      <c r="AX1713" s="338"/>
      <c r="AY1713" s="338"/>
      <c r="AZ1713" s="338"/>
      <c r="BA1713" s="338"/>
      <c r="BB1713" s="338"/>
      <c r="BC1713" s="338"/>
      <c r="BD1713" s="338"/>
      <c r="BE1713" s="338"/>
      <c r="BF1713" s="338"/>
      <c r="BG1713" s="338"/>
      <c r="BH1713" s="338"/>
      <c r="BI1713" s="338"/>
      <c r="BJ1713" s="338"/>
      <c r="BK1713" s="338"/>
      <c r="BL1713" s="338"/>
      <c r="BM1713" s="338"/>
      <c r="BN1713" s="338"/>
      <c r="BO1713" s="338"/>
      <c r="BP1713" s="338"/>
      <c r="BQ1713" s="338"/>
      <c r="BR1713" s="338"/>
      <c r="BS1713" s="338"/>
      <c r="BT1713" s="338"/>
      <c r="BU1713" s="338"/>
      <c r="BV1713" s="343"/>
      <c r="BW1713" s="343"/>
      <c r="BX1713" s="1217"/>
      <c r="BY1713" s="343"/>
      <c r="BZ1713" s="338"/>
      <c r="CA1713" s="338"/>
      <c r="CB1713" s="338"/>
      <c r="CC1713" s="338"/>
      <c r="CD1713" s="338"/>
      <c r="CE1713" s="338"/>
      <c r="CF1713" s="338"/>
    </row>
    <row r="1714" ht="15.75" customHeight="1">
      <c r="A1714" s="338"/>
      <c r="B1714" s="338"/>
      <c r="C1714" s="338"/>
      <c r="D1714" s="338"/>
      <c r="E1714" s="338"/>
      <c r="F1714" s="346"/>
      <c r="G1714" s="1215"/>
      <c r="H1714" s="1216"/>
      <c r="I1714" s="534"/>
      <c r="J1714" s="1193"/>
      <c r="K1714" s="398"/>
      <c r="L1714" s="338"/>
      <c r="M1714" s="338"/>
      <c r="N1714" s="338"/>
      <c r="O1714" s="338"/>
      <c r="P1714" s="338"/>
      <c r="Q1714" s="338"/>
      <c r="R1714" s="338"/>
      <c r="S1714" s="338"/>
      <c r="T1714" s="338"/>
      <c r="U1714" s="338"/>
      <c r="V1714" s="338"/>
      <c r="W1714" s="338"/>
      <c r="X1714" s="338"/>
      <c r="Y1714" s="338"/>
      <c r="Z1714" s="338"/>
      <c r="AA1714" s="338"/>
      <c r="AB1714" s="338"/>
      <c r="AC1714" s="338"/>
      <c r="AD1714" s="338"/>
      <c r="AE1714" s="338"/>
      <c r="AF1714" s="338"/>
      <c r="AG1714" s="338"/>
      <c r="AH1714" s="338"/>
      <c r="AI1714" s="338"/>
      <c r="AJ1714" s="338"/>
      <c r="AK1714" s="338"/>
      <c r="AL1714" s="338"/>
      <c r="AM1714" s="338"/>
      <c r="AN1714" s="338"/>
      <c r="AO1714" s="338"/>
      <c r="AP1714" s="338"/>
      <c r="AQ1714" s="338"/>
      <c r="AR1714" s="338"/>
      <c r="AS1714" s="338"/>
      <c r="AT1714" s="338"/>
      <c r="AU1714" s="338"/>
      <c r="AV1714" s="338"/>
      <c r="AW1714" s="338"/>
      <c r="AX1714" s="338"/>
      <c r="AY1714" s="338"/>
      <c r="AZ1714" s="338"/>
      <c r="BA1714" s="338"/>
      <c r="BB1714" s="338"/>
      <c r="BC1714" s="338"/>
      <c r="BD1714" s="338"/>
      <c r="BE1714" s="338"/>
      <c r="BF1714" s="338"/>
      <c r="BG1714" s="338"/>
      <c r="BH1714" s="338"/>
      <c r="BI1714" s="338"/>
      <c r="BJ1714" s="338"/>
      <c r="BK1714" s="338"/>
      <c r="BL1714" s="338"/>
      <c r="BM1714" s="338"/>
      <c r="BN1714" s="338"/>
      <c r="BO1714" s="338"/>
      <c r="BP1714" s="338"/>
      <c r="BQ1714" s="338"/>
      <c r="BR1714" s="338"/>
      <c r="BS1714" s="338"/>
      <c r="BT1714" s="338"/>
      <c r="BU1714" s="338"/>
      <c r="BV1714" s="343"/>
      <c r="BW1714" s="343"/>
      <c r="BX1714" s="1217"/>
      <c r="BY1714" s="343"/>
      <c r="BZ1714" s="338"/>
      <c r="CA1714" s="338"/>
      <c r="CB1714" s="338"/>
      <c r="CC1714" s="338"/>
      <c r="CD1714" s="338"/>
      <c r="CE1714" s="338"/>
      <c r="CF1714" s="338"/>
    </row>
    <row r="1715" ht="15.75" customHeight="1">
      <c r="A1715" s="338"/>
      <c r="B1715" s="338"/>
      <c r="C1715" s="338"/>
      <c r="D1715" s="338"/>
      <c r="E1715" s="338"/>
      <c r="F1715" s="346"/>
      <c r="G1715" s="1215"/>
      <c r="H1715" s="1216"/>
      <c r="I1715" s="534"/>
      <c r="J1715" s="1193"/>
      <c r="K1715" s="398"/>
      <c r="L1715" s="338"/>
      <c r="M1715" s="338"/>
      <c r="N1715" s="338"/>
      <c r="O1715" s="338"/>
      <c r="P1715" s="338"/>
      <c r="Q1715" s="338"/>
      <c r="R1715" s="338"/>
      <c r="S1715" s="338"/>
      <c r="T1715" s="338"/>
      <c r="U1715" s="338"/>
      <c r="V1715" s="338"/>
      <c r="W1715" s="338"/>
      <c r="X1715" s="338"/>
      <c r="Y1715" s="338"/>
      <c r="Z1715" s="338"/>
      <c r="AA1715" s="338"/>
      <c r="AB1715" s="338"/>
      <c r="AC1715" s="338"/>
      <c r="AD1715" s="338"/>
      <c r="AE1715" s="338"/>
      <c r="AF1715" s="338"/>
      <c r="AG1715" s="338"/>
      <c r="AH1715" s="338"/>
      <c r="AI1715" s="338"/>
      <c r="AJ1715" s="338"/>
      <c r="AK1715" s="338"/>
      <c r="AL1715" s="338"/>
      <c r="AM1715" s="338"/>
      <c r="AN1715" s="338"/>
      <c r="AO1715" s="338"/>
      <c r="AP1715" s="338"/>
      <c r="AQ1715" s="338"/>
      <c r="AR1715" s="338"/>
      <c r="AS1715" s="338"/>
      <c r="AT1715" s="338"/>
      <c r="AU1715" s="338"/>
      <c r="AV1715" s="338"/>
      <c r="AW1715" s="338"/>
      <c r="AX1715" s="338"/>
      <c r="AY1715" s="338"/>
      <c r="AZ1715" s="338"/>
      <c r="BA1715" s="338"/>
      <c r="BB1715" s="338"/>
      <c r="BC1715" s="338"/>
      <c r="BD1715" s="338"/>
      <c r="BE1715" s="338"/>
      <c r="BF1715" s="338"/>
      <c r="BG1715" s="338"/>
      <c r="BH1715" s="338"/>
      <c r="BI1715" s="338"/>
      <c r="BJ1715" s="338"/>
      <c r="BK1715" s="338"/>
      <c r="BL1715" s="338"/>
      <c r="BM1715" s="338"/>
      <c r="BN1715" s="338"/>
      <c r="BO1715" s="338"/>
      <c r="BP1715" s="338"/>
      <c r="BQ1715" s="338"/>
      <c r="BR1715" s="338"/>
      <c r="BS1715" s="338"/>
      <c r="BT1715" s="338"/>
      <c r="BU1715" s="338"/>
      <c r="BV1715" s="343"/>
      <c r="BW1715" s="343"/>
      <c r="BX1715" s="1217"/>
      <c r="BY1715" s="343"/>
      <c r="BZ1715" s="338"/>
      <c r="CA1715" s="338"/>
      <c r="CB1715" s="338"/>
      <c r="CC1715" s="338"/>
      <c r="CD1715" s="338"/>
      <c r="CE1715" s="338"/>
      <c r="CF1715" s="338"/>
    </row>
    <row r="1716" ht="15.75" customHeight="1">
      <c r="A1716" s="338"/>
      <c r="B1716" s="338"/>
      <c r="C1716" s="338"/>
      <c r="D1716" s="338"/>
      <c r="E1716" s="338"/>
      <c r="F1716" s="346"/>
      <c r="G1716" s="1215"/>
      <c r="H1716" s="1216"/>
      <c r="I1716" s="534"/>
      <c r="J1716" s="1193"/>
      <c r="K1716" s="398"/>
      <c r="L1716" s="338"/>
      <c r="M1716" s="338"/>
      <c r="N1716" s="338"/>
      <c r="O1716" s="338"/>
      <c r="P1716" s="338"/>
      <c r="Q1716" s="338"/>
      <c r="R1716" s="338"/>
      <c r="S1716" s="338"/>
      <c r="T1716" s="338"/>
      <c r="U1716" s="338"/>
      <c r="V1716" s="338"/>
      <c r="W1716" s="338"/>
      <c r="X1716" s="338"/>
      <c r="Y1716" s="338"/>
      <c r="Z1716" s="338"/>
      <c r="AA1716" s="338"/>
      <c r="AB1716" s="338"/>
      <c r="AC1716" s="338"/>
      <c r="AD1716" s="338"/>
      <c r="AE1716" s="338"/>
      <c r="AF1716" s="338"/>
      <c r="AG1716" s="338"/>
      <c r="AH1716" s="338"/>
      <c r="AI1716" s="338"/>
      <c r="AJ1716" s="338"/>
      <c r="AK1716" s="338"/>
      <c r="AL1716" s="338"/>
      <c r="AM1716" s="338"/>
      <c r="AN1716" s="338"/>
      <c r="AO1716" s="338"/>
      <c r="AP1716" s="338"/>
      <c r="AQ1716" s="338"/>
      <c r="AR1716" s="338"/>
      <c r="AS1716" s="338"/>
      <c r="AT1716" s="338"/>
      <c r="AU1716" s="338"/>
      <c r="AV1716" s="338"/>
      <c r="AW1716" s="338"/>
      <c r="AX1716" s="338"/>
      <c r="AY1716" s="338"/>
      <c r="AZ1716" s="338"/>
      <c r="BA1716" s="338"/>
      <c r="BB1716" s="338"/>
      <c r="BC1716" s="338"/>
      <c r="BD1716" s="338"/>
      <c r="BE1716" s="338"/>
      <c r="BF1716" s="338"/>
      <c r="BG1716" s="338"/>
      <c r="BH1716" s="338"/>
      <c r="BI1716" s="338"/>
      <c r="BJ1716" s="338"/>
      <c r="BK1716" s="338"/>
      <c r="BL1716" s="338"/>
      <c r="BM1716" s="338"/>
      <c r="BN1716" s="338"/>
      <c r="BO1716" s="338"/>
      <c r="BP1716" s="338"/>
      <c r="BQ1716" s="338"/>
      <c r="BR1716" s="338"/>
      <c r="BS1716" s="338"/>
      <c r="BT1716" s="338"/>
      <c r="BU1716" s="338"/>
      <c r="BV1716" s="343"/>
      <c r="BW1716" s="343"/>
      <c r="BX1716" s="1217"/>
      <c r="BY1716" s="343"/>
      <c r="BZ1716" s="338"/>
      <c r="CA1716" s="338"/>
      <c r="CB1716" s="338"/>
      <c r="CC1716" s="338"/>
      <c r="CD1716" s="338"/>
      <c r="CE1716" s="338"/>
      <c r="CF1716" s="338"/>
    </row>
    <row r="1717" ht="15.75" customHeight="1">
      <c r="A1717" s="338"/>
      <c r="B1717" s="338"/>
      <c r="C1717" s="338"/>
      <c r="D1717" s="338"/>
      <c r="E1717" s="338"/>
      <c r="F1717" s="346"/>
      <c r="G1717" s="1215"/>
      <c r="H1717" s="1216"/>
      <c r="I1717" s="534"/>
      <c r="J1717" s="1193"/>
      <c r="K1717" s="398"/>
      <c r="L1717" s="338"/>
      <c r="M1717" s="338"/>
      <c r="N1717" s="338"/>
      <c r="O1717" s="338"/>
      <c r="P1717" s="338"/>
      <c r="Q1717" s="338"/>
      <c r="R1717" s="338"/>
      <c r="S1717" s="338"/>
      <c r="T1717" s="338"/>
      <c r="U1717" s="338"/>
      <c r="V1717" s="338"/>
      <c r="W1717" s="338"/>
      <c r="X1717" s="338"/>
      <c r="Y1717" s="338"/>
      <c r="Z1717" s="338"/>
      <c r="AA1717" s="338"/>
      <c r="AB1717" s="338"/>
      <c r="AC1717" s="338"/>
      <c r="AD1717" s="338"/>
      <c r="AE1717" s="338"/>
      <c r="AF1717" s="338"/>
      <c r="AG1717" s="338"/>
      <c r="AH1717" s="338"/>
      <c r="AI1717" s="338"/>
      <c r="AJ1717" s="338"/>
      <c r="AK1717" s="338"/>
      <c r="AL1717" s="338"/>
      <c r="AM1717" s="338"/>
      <c r="AN1717" s="338"/>
      <c r="AO1717" s="338"/>
      <c r="AP1717" s="338"/>
      <c r="AQ1717" s="338"/>
      <c r="AR1717" s="338"/>
      <c r="AS1717" s="338"/>
      <c r="AT1717" s="338"/>
      <c r="AU1717" s="338"/>
      <c r="AV1717" s="338"/>
      <c r="AW1717" s="338"/>
      <c r="AX1717" s="338"/>
      <c r="AY1717" s="338"/>
      <c r="AZ1717" s="338"/>
      <c r="BA1717" s="338"/>
      <c r="BB1717" s="338"/>
      <c r="BC1717" s="338"/>
      <c r="BD1717" s="338"/>
      <c r="BE1717" s="338"/>
      <c r="BF1717" s="338"/>
      <c r="BG1717" s="338"/>
      <c r="BH1717" s="338"/>
      <c r="BI1717" s="338"/>
      <c r="BJ1717" s="338"/>
      <c r="BK1717" s="338"/>
      <c r="BL1717" s="338"/>
      <c r="BM1717" s="338"/>
      <c r="BN1717" s="338"/>
      <c r="BO1717" s="338"/>
      <c r="BP1717" s="338"/>
      <c r="BQ1717" s="338"/>
      <c r="BR1717" s="338"/>
      <c r="BS1717" s="338"/>
      <c r="BT1717" s="338"/>
      <c r="BU1717" s="338"/>
      <c r="BV1717" s="343"/>
      <c r="BW1717" s="343"/>
      <c r="BX1717" s="1217"/>
      <c r="BY1717" s="343"/>
      <c r="BZ1717" s="338"/>
      <c r="CA1717" s="338"/>
      <c r="CB1717" s="338"/>
      <c r="CC1717" s="338"/>
      <c r="CD1717" s="338"/>
      <c r="CE1717" s="338"/>
      <c r="CF1717" s="338"/>
    </row>
    <row r="1718" ht="15.75" customHeight="1">
      <c r="A1718" s="338"/>
      <c r="B1718" s="338"/>
      <c r="C1718" s="338"/>
      <c r="D1718" s="338"/>
      <c r="E1718" s="338"/>
      <c r="F1718" s="346"/>
      <c r="G1718" s="1215"/>
      <c r="H1718" s="1216"/>
      <c r="I1718" s="534"/>
      <c r="J1718" s="1193"/>
      <c r="K1718" s="398"/>
      <c r="L1718" s="338"/>
      <c r="M1718" s="338"/>
      <c r="N1718" s="338"/>
      <c r="O1718" s="338"/>
      <c r="P1718" s="338"/>
      <c r="Q1718" s="338"/>
      <c r="R1718" s="338"/>
      <c r="S1718" s="338"/>
      <c r="T1718" s="338"/>
      <c r="U1718" s="338"/>
      <c r="V1718" s="338"/>
      <c r="W1718" s="338"/>
      <c r="X1718" s="338"/>
      <c r="Y1718" s="338"/>
      <c r="Z1718" s="338"/>
      <c r="AA1718" s="338"/>
      <c r="AB1718" s="338"/>
      <c r="AC1718" s="338"/>
      <c r="AD1718" s="338"/>
      <c r="AE1718" s="338"/>
      <c r="AF1718" s="338"/>
      <c r="AG1718" s="338"/>
      <c r="AH1718" s="338"/>
      <c r="AI1718" s="338"/>
      <c r="AJ1718" s="338"/>
      <c r="AK1718" s="338"/>
      <c r="AL1718" s="338"/>
      <c r="AM1718" s="338"/>
      <c r="AN1718" s="338"/>
      <c r="AO1718" s="338"/>
      <c r="AP1718" s="338"/>
      <c r="AQ1718" s="338"/>
      <c r="AR1718" s="338"/>
      <c r="AS1718" s="338"/>
      <c r="AT1718" s="338"/>
      <c r="AU1718" s="338"/>
      <c r="AV1718" s="338"/>
      <c r="AW1718" s="338"/>
      <c r="AX1718" s="338"/>
      <c r="AY1718" s="338"/>
      <c r="AZ1718" s="338"/>
      <c r="BA1718" s="338"/>
      <c r="BB1718" s="338"/>
      <c r="BC1718" s="338"/>
      <c r="BD1718" s="338"/>
      <c r="BE1718" s="338"/>
      <c r="BF1718" s="338"/>
      <c r="BG1718" s="338"/>
      <c r="BH1718" s="338"/>
      <c r="BI1718" s="338"/>
      <c r="BJ1718" s="338"/>
      <c r="BK1718" s="338"/>
      <c r="BL1718" s="338"/>
      <c r="BM1718" s="338"/>
      <c r="BN1718" s="338"/>
      <c r="BO1718" s="338"/>
      <c r="BP1718" s="338"/>
      <c r="BQ1718" s="338"/>
      <c r="BR1718" s="338"/>
      <c r="BS1718" s="338"/>
      <c r="BT1718" s="338"/>
      <c r="BU1718" s="338"/>
      <c r="BV1718" s="343"/>
      <c r="BW1718" s="343"/>
      <c r="BX1718" s="1217"/>
      <c r="BY1718" s="343"/>
      <c r="BZ1718" s="338"/>
      <c r="CA1718" s="338"/>
      <c r="CB1718" s="338"/>
      <c r="CC1718" s="338"/>
      <c r="CD1718" s="338"/>
      <c r="CE1718" s="338"/>
      <c r="CF1718" s="338"/>
    </row>
    <row r="1719" ht="15.75" customHeight="1">
      <c r="A1719" s="338"/>
      <c r="B1719" s="338"/>
      <c r="C1719" s="338"/>
      <c r="D1719" s="338"/>
      <c r="E1719" s="338"/>
      <c r="F1719" s="346"/>
      <c r="G1719" s="1215"/>
      <c r="H1719" s="1216"/>
      <c r="I1719" s="534"/>
      <c r="J1719" s="1193"/>
      <c r="K1719" s="398"/>
      <c r="L1719" s="338"/>
      <c r="M1719" s="338"/>
      <c r="N1719" s="338"/>
      <c r="O1719" s="338"/>
      <c r="P1719" s="338"/>
      <c r="Q1719" s="338"/>
      <c r="R1719" s="338"/>
      <c r="S1719" s="338"/>
      <c r="T1719" s="338"/>
      <c r="U1719" s="338"/>
      <c r="V1719" s="338"/>
      <c r="W1719" s="338"/>
      <c r="X1719" s="338"/>
      <c r="Y1719" s="338"/>
      <c r="Z1719" s="338"/>
      <c r="AA1719" s="338"/>
      <c r="AB1719" s="338"/>
      <c r="AC1719" s="338"/>
      <c r="AD1719" s="338"/>
      <c r="AE1719" s="338"/>
      <c r="AF1719" s="338"/>
      <c r="AG1719" s="338"/>
      <c r="AH1719" s="338"/>
      <c r="AI1719" s="338"/>
      <c r="AJ1719" s="338"/>
      <c r="AK1719" s="338"/>
      <c r="AL1719" s="338"/>
      <c r="AM1719" s="338"/>
      <c r="AN1719" s="338"/>
      <c r="AO1719" s="338"/>
      <c r="AP1719" s="338"/>
      <c r="AQ1719" s="338"/>
      <c r="AR1719" s="338"/>
      <c r="AS1719" s="338"/>
      <c r="AT1719" s="338"/>
      <c r="AU1719" s="338"/>
      <c r="AV1719" s="338"/>
      <c r="AW1719" s="338"/>
      <c r="AX1719" s="338"/>
      <c r="AY1719" s="338"/>
      <c r="AZ1719" s="338"/>
      <c r="BA1719" s="338"/>
      <c r="BB1719" s="338"/>
      <c r="BC1719" s="338"/>
      <c r="BD1719" s="338"/>
      <c r="BE1719" s="338"/>
      <c r="BF1719" s="338"/>
      <c r="BG1719" s="338"/>
      <c r="BH1719" s="338"/>
      <c r="BI1719" s="338"/>
      <c r="BJ1719" s="338"/>
      <c r="BK1719" s="338"/>
      <c r="BL1719" s="338"/>
      <c r="BM1719" s="338"/>
      <c r="BN1719" s="338"/>
      <c r="BO1719" s="338"/>
      <c r="BP1719" s="338"/>
      <c r="BQ1719" s="338"/>
      <c r="BR1719" s="338"/>
      <c r="BS1719" s="338"/>
      <c r="BT1719" s="338"/>
      <c r="BU1719" s="338"/>
      <c r="BV1719" s="343"/>
      <c r="BW1719" s="343"/>
      <c r="BX1719" s="1217"/>
      <c r="BY1719" s="343"/>
      <c r="BZ1719" s="338"/>
      <c r="CA1719" s="338"/>
      <c r="CB1719" s="338"/>
      <c r="CC1719" s="338"/>
      <c r="CD1719" s="338"/>
      <c r="CE1719" s="338"/>
      <c r="CF1719" s="338"/>
    </row>
    <row r="1720" ht="15.75" customHeight="1">
      <c r="A1720" s="338"/>
      <c r="B1720" s="338"/>
      <c r="C1720" s="338"/>
      <c r="D1720" s="338"/>
      <c r="E1720" s="338"/>
      <c r="F1720" s="346"/>
      <c r="G1720" s="1215"/>
      <c r="H1720" s="1216"/>
      <c r="I1720" s="534"/>
      <c r="J1720" s="1193"/>
      <c r="K1720" s="398"/>
      <c r="L1720" s="338"/>
      <c r="M1720" s="338"/>
      <c r="N1720" s="338"/>
      <c r="O1720" s="338"/>
      <c r="P1720" s="338"/>
      <c r="Q1720" s="338"/>
      <c r="R1720" s="338"/>
      <c r="S1720" s="338"/>
      <c r="T1720" s="338"/>
      <c r="U1720" s="338"/>
      <c r="V1720" s="338"/>
      <c r="W1720" s="338"/>
      <c r="X1720" s="338"/>
      <c r="Y1720" s="338"/>
      <c r="Z1720" s="338"/>
      <c r="AA1720" s="338"/>
      <c r="AB1720" s="338"/>
      <c r="AC1720" s="338"/>
      <c r="AD1720" s="338"/>
      <c r="AE1720" s="338"/>
      <c r="AF1720" s="338"/>
      <c r="AG1720" s="338"/>
      <c r="AH1720" s="338"/>
      <c r="AI1720" s="338"/>
      <c r="AJ1720" s="338"/>
      <c r="AK1720" s="338"/>
      <c r="AL1720" s="338"/>
      <c r="AM1720" s="338"/>
      <c r="AN1720" s="338"/>
      <c r="AO1720" s="338"/>
      <c r="AP1720" s="338"/>
      <c r="AQ1720" s="338"/>
      <c r="AR1720" s="338"/>
      <c r="AS1720" s="338"/>
      <c r="AT1720" s="338"/>
      <c r="AU1720" s="338"/>
      <c r="AV1720" s="338"/>
      <c r="AW1720" s="338"/>
      <c r="AX1720" s="338"/>
      <c r="AY1720" s="338"/>
      <c r="AZ1720" s="338"/>
      <c r="BA1720" s="338"/>
      <c r="BB1720" s="338"/>
      <c r="BC1720" s="338"/>
      <c r="BD1720" s="338"/>
      <c r="BE1720" s="338"/>
      <c r="BF1720" s="338"/>
      <c r="BG1720" s="338"/>
      <c r="BH1720" s="338"/>
      <c r="BI1720" s="338"/>
      <c r="BJ1720" s="338"/>
      <c r="BK1720" s="338"/>
      <c r="BL1720" s="338"/>
      <c r="BM1720" s="338"/>
      <c r="BN1720" s="338"/>
      <c r="BO1720" s="338"/>
      <c r="BP1720" s="338"/>
      <c r="BQ1720" s="338"/>
      <c r="BR1720" s="338"/>
      <c r="BS1720" s="338"/>
      <c r="BT1720" s="338"/>
      <c r="BU1720" s="338"/>
      <c r="BV1720" s="343"/>
      <c r="BW1720" s="343"/>
      <c r="BX1720" s="1217"/>
      <c r="BY1720" s="343"/>
      <c r="BZ1720" s="338"/>
      <c r="CA1720" s="338"/>
      <c r="CB1720" s="338"/>
      <c r="CC1720" s="338"/>
      <c r="CD1720" s="338"/>
      <c r="CE1720" s="338"/>
      <c r="CF1720" s="338"/>
    </row>
    <row r="1721" ht="15.75" customHeight="1">
      <c r="A1721" s="338"/>
      <c r="B1721" s="338"/>
      <c r="C1721" s="338"/>
      <c r="D1721" s="338"/>
      <c r="E1721" s="338"/>
      <c r="F1721" s="346"/>
      <c r="G1721" s="1215"/>
      <c r="H1721" s="1216"/>
      <c r="I1721" s="534"/>
      <c r="J1721" s="1193"/>
      <c r="K1721" s="398"/>
      <c r="L1721" s="338"/>
      <c r="M1721" s="338"/>
      <c r="N1721" s="338"/>
      <c r="O1721" s="338"/>
      <c r="P1721" s="338"/>
      <c r="Q1721" s="338"/>
      <c r="R1721" s="338"/>
      <c r="S1721" s="338"/>
      <c r="T1721" s="338"/>
      <c r="U1721" s="338"/>
      <c r="V1721" s="338"/>
      <c r="W1721" s="338"/>
      <c r="X1721" s="338"/>
      <c r="Y1721" s="338"/>
      <c r="Z1721" s="338"/>
      <c r="AA1721" s="338"/>
      <c r="AB1721" s="338"/>
      <c r="AC1721" s="338"/>
      <c r="AD1721" s="338"/>
      <c r="AE1721" s="338"/>
      <c r="AF1721" s="338"/>
      <c r="AG1721" s="338"/>
      <c r="AH1721" s="338"/>
      <c r="AI1721" s="338"/>
      <c r="AJ1721" s="338"/>
      <c r="AK1721" s="338"/>
      <c r="AL1721" s="338"/>
      <c r="AM1721" s="338"/>
      <c r="AN1721" s="338"/>
      <c r="AO1721" s="338"/>
      <c r="AP1721" s="338"/>
      <c r="AQ1721" s="338"/>
      <c r="AR1721" s="338"/>
      <c r="AS1721" s="338"/>
      <c r="AT1721" s="338"/>
      <c r="AU1721" s="338"/>
      <c r="AV1721" s="338"/>
      <c r="AW1721" s="338"/>
      <c r="AX1721" s="338"/>
      <c r="AY1721" s="338"/>
      <c r="AZ1721" s="338"/>
      <c r="BA1721" s="338"/>
      <c r="BB1721" s="338"/>
      <c r="BC1721" s="338"/>
      <c r="BD1721" s="338"/>
      <c r="BE1721" s="338"/>
      <c r="BF1721" s="338"/>
      <c r="BG1721" s="338"/>
      <c r="BH1721" s="338"/>
      <c r="BI1721" s="338"/>
      <c r="BJ1721" s="338"/>
      <c r="BK1721" s="338"/>
      <c r="BL1721" s="338"/>
      <c r="BM1721" s="338"/>
      <c r="BN1721" s="338"/>
      <c r="BO1721" s="338"/>
      <c r="BP1721" s="338"/>
      <c r="BQ1721" s="338"/>
      <c r="BR1721" s="338"/>
      <c r="BS1721" s="338"/>
      <c r="BT1721" s="338"/>
      <c r="BU1721" s="338"/>
      <c r="BV1721" s="343"/>
      <c r="BW1721" s="343"/>
      <c r="BX1721" s="1217"/>
      <c r="BY1721" s="343"/>
      <c r="BZ1721" s="338"/>
      <c r="CA1721" s="338"/>
      <c r="CB1721" s="338"/>
      <c r="CC1721" s="338"/>
      <c r="CD1721" s="338"/>
      <c r="CE1721" s="338"/>
      <c r="CF1721" s="338"/>
    </row>
    <row r="1722" ht="15.75" customHeight="1">
      <c r="A1722" s="338"/>
      <c r="B1722" s="338"/>
      <c r="C1722" s="338"/>
      <c r="D1722" s="338"/>
      <c r="E1722" s="338"/>
      <c r="F1722" s="346"/>
      <c r="G1722" s="1215"/>
      <c r="H1722" s="1216"/>
      <c r="I1722" s="534"/>
      <c r="J1722" s="1193"/>
      <c r="K1722" s="398"/>
      <c r="L1722" s="338"/>
      <c r="M1722" s="338"/>
      <c r="N1722" s="338"/>
      <c r="O1722" s="338"/>
      <c r="P1722" s="338"/>
      <c r="Q1722" s="338"/>
      <c r="R1722" s="338"/>
      <c r="S1722" s="338"/>
      <c r="T1722" s="338"/>
      <c r="U1722" s="338"/>
      <c r="V1722" s="338"/>
      <c r="W1722" s="338"/>
      <c r="X1722" s="338"/>
      <c r="Y1722" s="338"/>
      <c r="Z1722" s="338"/>
      <c r="AA1722" s="338"/>
      <c r="AB1722" s="338"/>
      <c r="AC1722" s="338"/>
      <c r="AD1722" s="338"/>
      <c r="AE1722" s="338"/>
      <c r="AF1722" s="338"/>
      <c r="AG1722" s="338"/>
      <c r="AH1722" s="338"/>
      <c r="AI1722" s="338"/>
      <c r="AJ1722" s="338"/>
      <c r="AK1722" s="338"/>
      <c r="AL1722" s="338"/>
      <c r="AM1722" s="338"/>
      <c r="AN1722" s="338"/>
      <c r="AO1722" s="338"/>
      <c r="AP1722" s="338"/>
      <c r="AQ1722" s="338"/>
      <c r="AR1722" s="338"/>
      <c r="AS1722" s="338"/>
      <c r="AT1722" s="338"/>
      <c r="AU1722" s="338"/>
      <c r="AV1722" s="338"/>
      <c r="AW1722" s="338"/>
      <c r="AX1722" s="338"/>
      <c r="AY1722" s="338"/>
      <c r="AZ1722" s="338"/>
      <c r="BA1722" s="338"/>
      <c r="BB1722" s="338"/>
      <c r="BC1722" s="338"/>
      <c r="BD1722" s="338"/>
      <c r="BE1722" s="338"/>
      <c r="BF1722" s="338"/>
      <c r="BG1722" s="338"/>
      <c r="BH1722" s="338"/>
      <c r="BI1722" s="338"/>
      <c r="BJ1722" s="338"/>
      <c r="BK1722" s="338"/>
      <c r="BL1722" s="338"/>
      <c r="BM1722" s="338"/>
      <c r="BN1722" s="338"/>
      <c r="BO1722" s="338"/>
      <c r="BP1722" s="338"/>
      <c r="BQ1722" s="338"/>
      <c r="BR1722" s="338"/>
      <c r="BS1722" s="338"/>
      <c r="BT1722" s="338"/>
      <c r="BU1722" s="338"/>
      <c r="BV1722" s="343"/>
      <c r="BW1722" s="343"/>
      <c r="BX1722" s="1217"/>
      <c r="BY1722" s="343"/>
      <c r="BZ1722" s="338"/>
      <c r="CA1722" s="338"/>
      <c r="CB1722" s="338"/>
      <c r="CC1722" s="338"/>
      <c r="CD1722" s="338"/>
      <c r="CE1722" s="338"/>
      <c r="CF1722" s="338"/>
    </row>
    <row r="1723" ht="15.75" customHeight="1">
      <c r="A1723" s="338"/>
      <c r="B1723" s="338"/>
      <c r="C1723" s="338"/>
      <c r="D1723" s="338"/>
      <c r="E1723" s="338"/>
      <c r="F1723" s="346"/>
      <c r="G1723" s="1215"/>
      <c r="H1723" s="1216"/>
      <c r="I1723" s="534"/>
      <c r="J1723" s="1193"/>
      <c r="K1723" s="398"/>
      <c r="L1723" s="338"/>
      <c r="M1723" s="338"/>
      <c r="N1723" s="338"/>
      <c r="O1723" s="338"/>
      <c r="P1723" s="338"/>
      <c r="Q1723" s="338"/>
      <c r="R1723" s="338"/>
      <c r="S1723" s="338"/>
      <c r="T1723" s="338"/>
      <c r="U1723" s="338"/>
      <c r="V1723" s="338"/>
      <c r="W1723" s="338"/>
      <c r="X1723" s="338"/>
      <c r="Y1723" s="338"/>
      <c r="Z1723" s="338"/>
      <c r="AA1723" s="338"/>
      <c r="AB1723" s="338"/>
      <c r="AC1723" s="338"/>
      <c r="AD1723" s="338"/>
      <c r="AE1723" s="338"/>
      <c r="AF1723" s="338"/>
      <c r="AG1723" s="338"/>
      <c r="AH1723" s="338"/>
      <c r="AI1723" s="338"/>
      <c r="AJ1723" s="338"/>
      <c r="AK1723" s="338"/>
      <c r="AL1723" s="338"/>
      <c r="AM1723" s="338"/>
      <c r="AN1723" s="338"/>
      <c r="AO1723" s="338"/>
      <c r="AP1723" s="338"/>
      <c r="AQ1723" s="338"/>
      <c r="AR1723" s="338"/>
      <c r="AS1723" s="338"/>
      <c r="AT1723" s="338"/>
      <c r="AU1723" s="338"/>
      <c r="AV1723" s="338"/>
      <c r="AW1723" s="338"/>
      <c r="AX1723" s="338"/>
      <c r="AY1723" s="338"/>
      <c r="AZ1723" s="338"/>
      <c r="BA1723" s="338"/>
      <c r="BB1723" s="338"/>
      <c r="BC1723" s="338"/>
      <c r="BD1723" s="338"/>
      <c r="BE1723" s="338"/>
      <c r="BF1723" s="338"/>
      <c r="BG1723" s="338"/>
      <c r="BH1723" s="338"/>
      <c r="BI1723" s="338"/>
      <c r="BJ1723" s="338"/>
      <c r="BK1723" s="338"/>
      <c r="BL1723" s="338"/>
      <c r="BM1723" s="338"/>
      <c r="BN1723" s="338"/>
      <c r="BO1723" s="338"/>
      <c r="BP1723" s="338"/>
      <c r="BQ1723" s="338"/>
      <c r="BR1723" s="338"/>
      <c r="BS1723" s="338"/>
      <c r="BT1723" s="338"/>
      <c r="BU1723" s="338"/>
      <c r="BV1723" s="343"/>
      <c r="BW1723" s="343"/>
      <c r="BX1723" s="1217"/>
      <c r="BY1723" s="343"/>
      <c r="BZ1723" s="338"/>
      <c r="CA1723" s="338"/>
      <c r="CB1723" s="338"/>
      <c r="CC1723" s="338"/>
      <c r="CD1723" s="338"/>
      <c r="CE1723" s="338"/>
      <c r="CF1723" s="338"/>
    </row>
    <row r="1724" ht="15.75" customHeight="1">
      <c r="A1724" s="338"/>
      <c r="B1724" s="338"/>
      <c r="C1724" s="338"/>
      <c r="D1724" s="338"/>
      <c r="E1724" s="338"/>
      <c r="F1724" s="346"/>
      <c r="G1724" s="1215"/>
      <c r="H1724" s="1216"/>
      <c r="I1724" s="534"/>
      <c r="J1724" s="1193"/>
      <c r="K1724" s="398"/>
      <c r="L1724" s="338"/>
      <c r="M1724" s="338"/>
      <c r="N1724" s="338"/>
      <c r="O1724" s="338"/>
      <c r="P1724" s="338"/>
      <c r="Q1724" s="338"/>
      <c r="R1724" s="338"/>
      <c r="S1724" s="338"/>
      <c r="T1724" s="338"/>
      <c r="U1724" s="338"/>
      <c r="V1724" s="338"/>
      <c r="W1724" s="338"/>
      <c r="X1724" s="338"/>
      <c r="Y1724" s="338"/>
      <c r="Z1724" s="338"/>
      <c r="AA1724" s="338"/>
      <c r="AB1724" s="338"/>
      <c r="AC1724" s="338"/>
      <c r="AD1724" s="338"/>
      <c r="AE1724" s="338"/>
      <c r="AF1724" s="338"/>
      <c r="AG1724" s="338"/>
      <c r="AH1724" s="338"/>
      <c r="AI1724" s="338"/>
      <c r="AJ1724" s="338"/>
      <c r="AK1724" s="338"/>
      <c r="AL1724" s="338"/>
      <c r="AM1724" s="338"/>
      <c r="AN1724" s="338"/>
      <c r="AO1724" s="338"/>
      <c r="AP1724" s="338"/>
      <c r="AQ1724" s="338"/>
      <c r="AR1724" s="338"/>
      <c r="AS1724" s="338"/>
      <c r="AT1724" s="338"/>
      <c r="AU1724" s="338"/>
      <c r="AV1724" s="338"/>
      <c r="AW1724" s="338"/>
      <c r="AX1724" s="338"/>
      <c r="AY1724" s="338"/>
      <c r="AZ1724" s="338"/>
      <c r="BA1724" s="338"/>
      <c r="BB1724" s="338"/>
      <c r="BC1724" s="338"/>
      <c r="BD1724" s="338"/>
      <c r="BE1724" s="338"/>
      <c r="BF1724" s="338"/>
      <c r="BG1724" s="338"/>
      <c r="BH1724" s="338"/>
      <c r="BI1724" s="338"/>
      <c r="BJ1724" s="338"/>
      <c r="BK1724" s="338"/>
      <c r="BL1724" s="338"/>
      <c r="BM1724" s="338"/>
      <c r="BN1724" s="338"/>
      <c r="BO1724" s="338"/>
      <c r="BP1724" s="338"/>
      <c r="BQ1724" s="338"/>
      <c r="BR1724" s="338"/>
      <c r="BS1724" s="338"/>
      <c r="BT1724" s="338"/>
      <c r="BU1724" s="338"/>
      <c r="BV1724" s="343"/>
      <c r="BW1724" s="343"/>
      <c r="BX1724" s="1217"/>
      <c r="BY1724" s="343"/>
      <c r="BZ1724" s="338"/>
      <c r="CA1724" s="338"/>
      <c r="CB1724" s="338"/>
      <c r="CC1724" s="338"/>
      <c r="CD1724" s="338"/>
      <c r="CE1724" s="338"/>
      <c r="CF1724" s="338"/>
    </row>
    <row r="1725" ht="15.75" customHeight="1">
      <c r="A1725" s="338"/>
      <c r="B1725" s="338"/>
      <c r="C1725" s="338"/>
      <c r="D1725" s="338"/>
      <c r="E1725" s="338"/>
      <c r="F1725" s="346"/>
      <c r="G1725" s="1215"/>
      <c r="H1725" s="1216"/>
      <c r="I1725" s="534"/>
      <c r="J1725" s="1193"/>
      <c r="K1725" s="398"/>
      <c r="L1725" s="338"/>
      <c r="M1725" s="338"/>
      <c r="N1725" s="338"/>
      <c r="O1725" s="338"/>
      <c r="P1725" s="338"/>
      <c r="Q1725" s="338"/>
      <c r="R1725" s="338"/>
      <c r="S1725" s="338"/>
      <c r="T1725" s="338"/>
      <c r="U1725" s="338"/>
      <c r="V1725" s="338"/>
      <c r="W1725" s="338"/>
      <c r="X1725" s="338"/>
      <c r="Y1725" s="338"/>
      <c r="Z1725" s="338"/>
      <c r="AA1725" s="338"/>
      <c r="AB1725" s="338"/>
      <c r="AC1725" s="338"/>
      <c r="AD1725" s="338"/>
      <c r="AE1725" s="338"/>
      <c r="AF1725" s="338"/>
      <c r="AG1725" s="338"/>
      <c r="AH1725" s="338"/>
      <c r="AI1725" s="338"/>
      <c r="AJ1725" s="338"/>
      <c r="AK1725" s="338"/>
      <c r="AL1725" s="338"/>
      <c r="AM1725" s="338"/>
      <c r="AN1725" s="338"/>
      <c r="AO1725" s="338"/>
      <c r="AP1725" s="338"/>
      <c r="AQ1725" s="338"/>
      <c r="AR1725" s="338"/>
      <c r="AS1725" s="338"/>
      <c r="AT1725" s="338"/>
      <c r="AU1725" s="338"/>
      <c r="AV1725" s="338"/>
      <c r="AW1725" s="338"/>
      <c r="AX1725" s="338"/>
      <c r="AY1725" s="338"/>
      <c r="AZ1725" s="338"/>
      <c r="BA1725" s="338"/>
      <c r="BB1725" s="338"/>
      <c r="BC1725" s="338"/>
      <c r="BD1725" s="338"/>
      <c r="BE1725" s="338"/>
      <c r="BF1725" s="338"/>
      <c r="BG1725" s="338"/>
      <c r="BH1725" s="338"/>
      <c r="BI1725" s="338"/>
      <c r="BJ1725" s="338"/>
      <c r="BK1725" s="338"/>
      <c r="BL1725" s="338"/>
      <c r="BM1725" s="338"/>
      <c r="BN1725" s="338"/>
      <c r="BO1725" s="338"/>
      <c r="BP1725" s="338"/>
      <c r="BQ1725" s="338"/>
      <c r="BR1725" s="338"/>
      <c r="BS1725" s="338"/>
      <c r="BT1725" s="338"/>
      <c r="BU1725" s="338"/>
      <c r="BV1725" s="343"/>
      <c r="BW1725" s="343"/>
      <c r="BX1725" s="1217"/>
      <c r="BY1725" s="343"/>
      <c r="BZ1725" s="338"/>
      <c r="CA1725" s="338"/>
      <c r="CB1725" s="338"/>
      <c r="CC1725" s="338"/>
      <c r="CD1725" s="338"/>
      <c r="CE1725" s="338"/>
      <c r="CF1725" s="338"/>
    </row>
    <row r="1726" ht="15.75" customHeight="1">
      <c r="A1726" s="338"/>
      <c r="B1726" s="338"/>
      <c r="C1726" s="338"/>
      <c r="D1726" s="338"/>
      <c r="E1726" s="338"/>
      <c r="F1726" s="346"/>
      <c r="G1726" s="1215"/>
      <c r="H1726" s="1216"/>
      <c r="I1726" s="534"/>
      <c r="J1726" s="1193"/>
      <c r="K1726" s="398"/>
      <c r="L1726" s="338"/>
      <c r="M1726" s="338"/>
      <c r="N1726" s="338"/>
      <c r="O1726" s="338"/>
      <c r="P1726" s="338"/>
      <c r="Q1726" s="338"/>
      <c r="R1726" s="338"/>
      <c r="S1726" s="338"/>
      <c r="T1726" s="338"/>
      <c r="U1726" s="338"/>
      <c r="V1726" s="338"/>
      <c r="W1726" s="338"/>
      <c r="X1726" s="338"/>
      <c r="Y1726" s="338"/>
      <c r="Z1726" s="338"/>
      <c r="AA1726" s="338"/>
      <c r="AB1726" s="338"/>
      <c r="AC1726" s="338"/>
      <c r="AD1726" s="338"/>
      <c r="AE1726" s="338"/>
      <c r="AF1726" s="338"/>
      <c r="AG1726" s="338"/>
      <c r="AH1726" s="338"/>
      <c r="AI1726" s="338"/>
      <c r="AJ1726" s="338"/>
      <c r="AK1726" s="338"/>
      <c r="AL1726" s="338"/>
      <c r="AM1726" s="338"/>
      <c r="AN1726" s="338"/>
      <c r="AO1726" s="338"/>
      <c r="AP1726" s="338"/>
      <c r="AQ1726" s="338"/>
      <c r="AR1726" s="338"/>
      <c r="AS1726" s="338"/>
      <c r="AT1726" s="338"/>
      <c r="AU1726" s="338"/>
      <c r="AV1726" s="338"/>
      <c r="AW1726" s="338"/>
      <c r="AX1726" s="338"/>
      <c r="AY1726" s="338"/>
      <c r="AZ1726" s="338"/>
      <c r="BA1726" s="338"/>
      <c r="BB1726" s="338"/>
      <c r="BC1726" s="338"/>
      <c r="BD1726" s="338"/>
      <c r="BE1726" s="338"/>
      <c r="BF1726" s="338"/>
      <c r="BG1726" s="338"/>
      <c r="BH1726" s="338"/>
      <c r="BI1726" s="338"/>
      <c r="BJ1726" s="338"/>
      <c r="BK1726" s="338"/>
      <c r="BL1726" s="338"/>
      <c r="BM1726" s="338"/>
      <c r="BN1726" s="338"/>
      <c r="BO1726" s="338"/>
      <c r="BP1726" s="338"/>
      <c r="BQ1726" s="338"/>
      <c r="BR1726" s="338"/>
      <c r="BS1726" s="338"/>
      <c r="BT1726" s="338"/>
      <c r="BU1726" s="338"/>
      <c r="BV1726" s="343"/>
      <c r="BW1726" s="343"/>
      <c r="BX1726" s="1217"/>
      <c r="BY1726" s="343"/>
      <c r="BZ1726" s="338"/>
      <c r="CA1726" s="338"/>
      <c r="CB1726" s="338"/>
      <c r="CC1726" s="338"/>
      <c r="CD1726" s="338"/>
      <c r="CE1726" s="338"/>
      <c r="CF1726" s="338"/>
    </row>
    <row r="1727" ht="15.75" customHeight="1">
      <c r="A1727" s="338"/>
      <c r="B1727" s="338"/>
      <c r="C1727" s="338"/>
      <c r="D1727" s="338"/>
      <c r="E1727" s="338"/>
      <c r="F1727" s="346"/>
      <c r="G1727" s="1215"/>
      <c r="H1727" s="1216"/>
      <c r="I1727" s="534"/>
      <c r="J1727" s="1193"/>
      <c r="K1727" s="398"/>
      <c r="L1727" s="338"/>
      <c r="M1727" s="338"/>
      <c r="N1727" s="338"/>
      <c r="O1727" s="338"/>
      <c r="P1727" s="338"/>
      <c r="Q1727" s="338"/>
      <c r="R1727" s="338"/>
      <c r="S1727" s="338"/>
      <c r="T1727" s="338"/>
      <c r="U1727" s="338"/>
      <c r="V1727" s="338"/>
      <c r="W1727" s="338"/>
      <c r="X1727" s="338"/>
      <c r="Y1727" s="338"/>
      <c r="Z1727" s="338"/>
      <c r="AA1727" s="338"/>
      <c r="AB1727" s="338"/>
      <c r="AC1727" s="338"/>
      <c r="AD1727" s="338"/>
      <c r="AE1727" s="338"/>
      <c r="AF1727" s="338"/>
      <c r="AG1727" s="338"/>
      <c r="AH1727" s="338"/>
      <c r="AI1727" s="338"/>
      <c r="AJ1727" s="338"/>
      <c r="AK1727" s="338"/>
      <c r="AL1727" s="338"/>
      <c r="AM1727" s="338"/>
      <c r="AN1727" s="338"/>
      <c r="AO1727" s="338"/>
      <c r="AP1727" s="338"/>
      <c r="AQ1727" s="338"/>
      <c r="AR1727" s="338"/>
      <c r="AS1727" s="338"/>
      <c r="AT1727" s="338"/>
      <c r="AU1727" s="338"/>
      <c r="AV1727" s="338"/>
      <c r="AW1727" s="338"/>
      <c r="AX1727" s="338"/>
      <c r="AY1727" s="338"/>
      <c r="AZ1727" s="338"/>
      <c r="BA1727" s="338"/>
      <c r="BB1727" s="338"/>
      <c r="BC1727" s="338"/>
      <c r="BD1727" s="338"/>
      <c r="BE1727" s="338"/>
      <c r="BF1727" s="338"/>
      <c r="BG1727" s="338"/>
      <c r="BH1727" s="338"/>
      <c r="BI1727" s="338"/>
      <c r="BJ1727" s="338"/>
      <c r="BK1727" s="338"/>
      <c r="BL1727" s="338"/>
      <c r="BM1727" s="338"/>
      <c r="BN1727" s="338"/>
      <c r="BO1727" s="338"/>
      <c r="BP1727" s="338"/>
      <c r="BQ1727" s="338"/>
      <c r="BR1727" s="338"/>
      <c r="BS1727" s="338"/>
      <c r="BT1727" s="338"/>
      <c r="BU1727" s="338"/>
      <c r="BV1727" s="343"/>
      <c r="BW1727" s="343"/>
      <c r="BX1727" s="1217"/>
      <c r="BY1727" s="343"/>
      <c r="BZ1727" s="338"/>
      <c r="CA1727" s="338"/>
      <c r="CB1727" s="338"/>
      <c r="CC1727" s="338"/>
      <c r="CD1727" s="338"/>
      <c r="CE1727" s="338"/>
      <c r="CF1727" s="338"/>
    </row>
    <row r="1728" ht="15.75" customHeight="1">
      <c r="A1728" s="338"/>
      <c r="B1728" s="338"/>
      <c r="C1728" s="338"/>
      <c r="D1728" s="338"/>
      <c r="E1728" s="338"/>
      <c r="F1728" s="346"/>
      <c r="G1728" s="1215"/>
      <c r="H1728" s="1216"/>
      <c r="I1728" s="534"/>
      <c r="J1728" s="1193"/>
      <c r="K1728" s="398"/>
      <c r="L1728" s="338"/>
      <c r="M1728" s="338"/>
      <c r="N1728" s="338"/>
      <c r="O1728" s="338"/>
      <c r="P1728" s="338"/>
      <c r="Q1728" s="338"/>
      <c r="R1728" s="338"/>
      <c r="S1728" s="338"/>
      <c r="T1728" s="338"/>
      <c r="U1728" s="338"/>
      <c r="V1728" s="338"/>
      <c r="W1728" s="338"/>
      <c r="X1728" s="338"/>
      <c r="Y1728" s="338"/>
      <c r="Z1728" s="338"/>
      <c r="AA1728" s="338"/>
      <c r="AB1728" s="338"/>
      <c r="AC1728" s="338"/>
      <c r="AD1728" s="338"/>
      <c r="AE1728" s="338"/>
      <c r="AF1728" s="338"/>
      <c r="AG1728" s="338"/>
      <c r="AH1728" s="338"/>
      <c r="AI1728" s="338"/>
      <c r="AJ1728" s="338"/>
      <c r="AK1728" s="338"/>
      <c r="AL1728" s="338"/>
      <c r="AM1728" s="338"/>
      <c r="AN1728" s="338"/>
      <c r="AO1728" s="338"/>
      <c r="AP1728" s="338"/>
      <c r="AQ1728" s="338"/>
      <c r="AR1728" s="338"/>
      <c r="AS1728" s="338"/>
      <c r="AT1728" s="338"/>
      <c r="AU1728" s="338"/>
      <c r="AV1728" s="338"/>
      <c r="AW1728" s="338"/>
      <c r="AX1728" s="338"/>
      <c r="AY1728" s="338"/>
      <c r="AZ1728" s="338"/>
      <c r="BA1728" s="338"/>
      <c r="BB1728" s="338"/>
      <c r="BC1728" s="338"/>
      <c r="BD1728" s="338"/>
      <c r="BE1728" s="338"/>
      <c r="BF1728" s="338"/>
      <c r="BG1728" s="338"/>
      <c r="BH1728" s="338"/>
      <c r="BI1728" s="338"/>
      <c r="BJ1728" s="338"/>
      <c r="BK1728" s="338"/>
      <c r="BL1728" s="338"/>
      <c r="BM1728" s="338"/>
      <c r="BN1728" s="338"/>
      <c r="BO1728" s="338"/>
      <c r="BP1728" s="338"/>
      <c r="BQ1728" s="338"/>
      <c r="BR1728" s="338"/>
      <c r="BS1728" s="338"/>
      <c r="BT1728" s="338"/>
      <c r="BU1728" s="338"/>
      <c r="BV1728" s="343"/>
      <c r="BW1728" s="343"/>
      <c r="BX1728" s="1217"/>
      <c r="BY1728" s="343"/>
      <c r="BZ1728" s="338"/>
      <c r="CA1728" s="338"/>
      <c r="CB1728" s="338"/>
      <c r="CC1728" s="338"/>
      <c r="CD1728" s="338"/>
      <c r="CE1728" s="338"/>
      <c r="CF1728" s="338"/>
    </row>
    <row r="1729" ht="15.75" customHeight="1">
      <c r="A1729" s="338"/>
      <c r="B1729" s="338"/>
      <c r="C1729" s="338"/>
      <c r="D1729" s="338"/>
      <c r="E1729" s="338"/>
      <c r="F1729" s="346"/>
      <c r="G1729" s="1215"/>
      <c r="H1729" s="1216"/>
      <c r="I1729" s="534"/>
      <c r="J1729" s="1193"/>
      <c r="K1729" s="398"/>
      <c r="L1729" s="338"/>
      <c r="M1729" s="338"/>
      <c r="N1729" s="338"/>
      <c r="O1729" s="338"/>
      <c r="P1729" s="338"/>
      <c r="Q1729" s="338"/>
      <c r="R1729" s="338"/>
      <c r="S1729" s="338"/>
      <c r="T1729" s="338"/>
      <c r="U1729" s="338"/>
      <c r="V1729" s="338"/>
      <c r="W1729" s="338"/>
      <c r="X1729" s="338"/>
      <c r="Y1729" s="338"/>
      <c r="Z1729" s="338"/>
      <c r="AA1729" s="338"/>
      <c r="AB1729" s="338"/>
      <c r="AC1729" s="338"/>
      <c r="AD1729" s="338"/>
      <c r="AE1729" s="338"/>
      <c r="AF1729" s="338"/>
      <c r="AG1729" s="338"/>
      <c r="AH1729" s="338"/>
      <c r="AI1729" s="338"/>
      <c r="AJ1729" s="338"/>
      <c r="AK1729" s="338"/>
      <c r="AL1729" s="338"/>
      <c r="AM1729" s="338"/>
      <c r="AN1729" s="338"/>
      <c r="AO1729" s="338"/>
      <c r="AP1729" s="338"/>
      <c r="AQ1729" s="338"/>
      <c r="AR1729" s="338"/>
      <c r="AS1729" s="338"/>
      <c r="AT1729" s="338"/>
      <c r="AU1729" s="338"/>
      <c r="AV1729" s="338"/>
      <c r="AW1729" s="338"/>
      <c r="AX1729" s="338"/>
      <c r="AY1729" s="338"/>
      <c r="AZ1729" s="338"/>
      <c r="BA1729" s="338"/>
      <c r="BB1729" s="338"/>
      <c r="BC1729" s="338"/>
      <c r="BD1729" s="338"/>
      <c r="BE1729" s="338"/>
      <c r="BF1729" s="338"/>
      <c r="BG1729" s="338"/>
      <c r="BH1729" s="338"/>
      <c r="BI1729" s="338"/>
      <c r="BJ1729" s="338"/>
      <c r="BK1729" s="338"/>
      <c r="BL1729" s="338"/>
      <c r="BM1729" s="338"/>
      <c r="BN1729" s="338"/>
      <c r="BO1729" s="338"/>
      <c r="BP1729" s="338"/>
      <c r="BQ1729" s="338"/>
      <c r="BR1729" s="338"/>
      <c r="BS1729" s="338"/>
      <c r="BT1729" s="338"/>
      <c r="BU1729" s="338"/>
      <c r="BV1729" s="343"/>
      <c r="BW1729" s="343"/>
      <c r="BX1729" s="1217"/>
      <c r="BY1729" s="343"/>
      <c r="BZ1729" s="338"/>
      <c r="CA1729" s="338"/>
      <c r="CB1729" s="338"/>
      <c r="CC1729" s="338"/>
      <c r="CD1729" s="338"/>
      <c r="CE1729" s="338"/>
      <c r="CF1729" s="338"/>
    </row>
    <row r="1730" ht="15.75" customHeight="1">
      <c r="A1730" s="338"/>
      <c r="B1730" s="338"/>
      <c r="C1730" s="338"/>
      <c r="D1730" s="338"/>
      <c r="E1730" s="338"/>
      <c r="F1730" s="346"/>
      <c r="G1730" s="1215"/>
      <c r="H1730" s="1216"/>
      <c r="I1730" s="534"/>
      <c r="J1730" s="1193"/>
      <c r="K1730" s="398"/>
      <c r="L1730" s="338"/>
      <c r="M1730" s="338"/>
      <c r="N1730" s="338"/>
      <c r="O1730" s="338"/>
      <c r="P1730" s="338"/>
      <c r="Q1730" s="338"/>
      <c r="R1730" s="338"/>
      <c r="S1730" s="338"/>
      <c r="T1730" s="338"/>
      <c r="U1730" s="338"/>
      <c r="V1730" s="338"/>
      <c r="W1730" s="338"/>
      <c r="X1730" s="338"/>
      <c r="Y1730" s="338"/>
      <c r="Z1730" s="338"/>
      <c r="AA1730" s="338"/>
      <c r="AB1730" s="338"/>
      <c r="AC1730" s="338"/>
      <c r="AD1730" s="338"/>
      <c r="AE1730" s="338"/>
      <c r="AF1730" s="338"/>
      <c r="AG1730" s="338"/>
      <c r="AH1730" s="338"/>
      <c r="AI1730" s="338"/>
      <c r="AJ1730" s="338"/>
      <c r="AK1730" s="338"/>
      <c r="AL1730" s="338"/>
      <c r="AM1730" s="338"/>
      <c r="AN1730" s="338"/>
      <c r="AO1730" s="338"/>
      <c r="AP1730" s="338"/>
      <c r="AQ1730" s="338"/>
      <c r="AR1730" s="338"/>
      <c r="AS1730" s="338"/>
      <c r="AT1730" s="338"/>
      <c r="AU1730" s="338"/>
      <c r="AV1730" s="338"/>
      <c r="AW1730" s="338"/>
      <c r="AX1730" s="338"/>
      <c r="AY1730" s="338"/>
      <c r="AZ1730" s="338"/>
      <c r="BA1730" s="338"/>
      <c r="BB1730" s="338"/>
      <c r="BC1730" s="338"/>
      <c r="BD1730" s="338"/>
      <c r="BE1730" s="338"/>
      <c r="BF1730" s="338"/>
      <c r="BG1730" s="338"/>
      <c r="BH1730" s="338"/>
      <c r="BI1730" s="338"/>
      <c r="BJ1730" s="338"/>
      <c r="BK1730" s="338"/>
      <c r="BL1730" s="338"/>
      <c r="BM1730" s="338"/>
      <c r="BN1730" s="338"/>
      <c r="BO1730" s="338"/>
      <c r="BP1730" s="338"/>
      <c r="BQ1730" s="338"/>
      <c r="BR1730" s="338"/>
      <c r="BS1730" s="338"/>
      <c r="BT1730" s="338"/>
      <c r="BU1730" s="338"/>
      <c r="BV1730" s="343"/>
      <c r="BW1730" s="343"/>
      <c r="BX1730" s="1217"/>
      <c r="BY1730" s="343"/>
      <c r="BZ1730" s="338"/>
      <c r="CA1730" s="338"/>
      <c r="CB1730" s="338"/>
      <c r="CC1730" s="338"/>
      <c r="CD1730" s="338"/>
      <c r="CE1730" s="338"/>
      <c r="CF1730" s="338"/>
    </row>
    <row r="1731" ht="15.75" customHeight="1">
      <c r="A1731" s="338"/>
      <c r="B1731" s="338"/>
      <c r="C1731" s="338"/>
      <c r="D1731" s="338"/>
      <c r="E1731" s="338"/>
      <c r="F1731" s="346"/>
      <c r="G1731" s="1215"/>
      <c r="H1731" s="1216"/>
      <c r="I1731" s="534"/>
      <c r="J1731" s="1193"/>
      <c r="K1731" s="398"/>
      <c r="L1731" s="338"/>
      <c r="M1731" s="338"/>
      <c r="N1731" s="338"/>
      <c r="O1731" s="338"/>
      <c r="P1731" s="338"/>
      <c r="Q1731" s="338"/>
      <c r="R1731" s="338"/>
      <c r="S1731" s="338"/>
      <c r="T1731" s="338"/>
      <c r="U1731" s="338"/>
      <c r="V1731" s="338"/>
      <c r="W1731" s="338"/>
      <c r="X1731" s="338"/>
      <c r="Y1731" s="338"/>
      <c r="Z1731" s="338"/>
      <c r="AA1731" s="338"/>
      <c r="AB1731" s="338"/>
      <c r="AC1731" s="338"/>
      <c r="AD1731" s="338"/>
      <c r="AE1731" s="338"/>
      <c r="AF1731" s="338"/>
      <c r="AG1731" s="338"/>
      <c r="AH1731" s="338"/>
      <c r="AI1731" s="338"/>
      <c r="AJ1731" s="338"/>
      <c r="AK1731" s="338"/>
      <c r="AL1731" s="338"/>
      <c r="AM1731" s="338"/>
      <c r="AN1731" s="338"/>
      <c r="AO1731" s="338"/>
      <c r="AP1731" s="338"/>
      <c r="AQ1731" s="338"/>
      <c r="AR1731" s="338"/>
      <c r="AS1731" s="338"/>
      <c r="AT1731" s="338"/>
      <c r="AU1731" s="338"/>
      <c r="AV1731" s="338"/>
      <c r="AW1731" s="338"/>
      <c r="AX1731" s="338"/>
      <c r="AY1731" s="338"/>
      <c r="AZ1731" s="338"/>
      <c r="BA1731" s="338"/>
      <c r="BB1731" s="338"/>
      <c r="BC1731" s="338"/>
      <c r="BD1731" s="338"/>
      <c r="BE1731" s="338"/>
      <c r="BF1731" s="338"/>
      <c r="BG1731" s="338"/>
      <c r="BH1731" s="338"/>
      <c r="BI1731" s="338"/>
      <c r="BJ1731" s="338"/>
      <c r="BK1731" s="338"/>
      <c r="BL1731" s="338"/>
      <c r="BM1731" s="338"/>
      <c r="BN1731" s="338"/>
      <c r="BO1731" s="338"/>
      <c r="BP1731" s="338"/>
      <c r="BQ1731" s="338"/>
      <c r="BR1731" s="338"/>
      <c r="BS1731" s="338"/>
      <c r="BT1731" s="338"/>
      <c r="BU1731" s="338"/>
      <c r="BV1731" s="343"/>
      <c r="BW1731" s="343"/>
      <c r="BX1731" s="1217"/>
      <c r="BY1731" s="343"/>
      <c r="BZ1731" s="338"/>
      <c r="CA1731" s="338"/>
      <c r="CB1731" s="338"/>
      <c r="CC1731" s="338"/>
      <c r="CD1731" s="338"/>
      <c r="CE1731" s="338"/>
      <c r="CF1731" s="338"/>
    </row>
    <row r="1732" ht="15.75" customHeight="1">
      <c r="A1732" s="338"/>
      <c r="B1732" s="338"/>
      <c r="C1732" s="338"/>
      <c r="D1732" s="338"/>
      <c r="E1732" s="338"/>
      <c r="F1732" s="346"/>
      <c r="G1732" s="1215"/>
      <c r="H1732" s="1216"/>
      <c r="I1732" s="534"/>
      <c r="J1732" s="1193"/>
      <c r="K1732" s="398"/>
      <c r="L1732" s="338"/>
      <c r="M1732" s="338"/>
      <c r="N1732" s="338"/>
      <c r="O1732" s="338"/>
      <c r="P1732" s="338"/>
      <c r="Q1732" s="338"/>
      <c r="R1732" s="338"/>
      <c r="S1732" s="338"/>
      <c r="T1732" s="338"/>
      <c r="U1732" s="338"/>
      <c r="V1732" s="338"/>
      <c r="W1732" s="338"/>
      <c r="X1732" s="338"/>
      <c r="Y1732" s="338"/>
      <c r="Z1732" s="338"/>
      <c r="AA1732" s="338"/>
      <c r="AB1732" s="338"/>
      <c r="AC1732" s="338"/>
      <c r="AD1732" s="338"/>
      <c r="AE1732" s="338"/>
      <c r="AF1732" s="338"/>
      <c r="AG1732" s="338"/>
      <c r="AH1732" s="338"/>
      <c r="AI1732" s="338"/>
      <c r="AJ1732" s="338"/>
      <c r="AK1732" s="338"/>
      <c r="AL1732" s="338"/>
      <c r="AM1732" s="338"/>
      <c r="AN1732" s="338"/>
      <c r="AO1732" s="338"/>
      <c r="AP1732" s="338"/>
      <c r="AQ1732" s="338"/>
      <c r="AR1732" s="338"/>
      <c r="AS1732" s="338"/>
      <c r="AT1732" s="338"/>
      <c r="AU1732" s="338"/>
      <c r="AV1732" s="338"/>
      <c r="AW1732" s="338"/>
      <c r="AX1732" s="338"/>
      <c r="AY1732" s="338"/>
      <c r="AZ1732" s="338"/>
      <c r="BA1732" s="338"/>
      <c r="BB1732" s="338"/>
      <c r="BC1732" s="338"/>
      <c r="BD1732" s="338"/>
      <c r="BE1732" s="338"/>
      <c r="BF1732" s="338"/>
      <c r="BG1732" s="338"/>
      <c r="BH1732" s="338"/>
      <c r="BI1732" s="338"/>
      <c r="BJ1732" s="338"/>
      <c r="BK1732" s="338"/>
      <c r="BL1732" s="338"/>
      <c r="BM1732" s="338"/>
      <c r="BN1732" s="338"/>
      <c r="BO1732" s="338"/>
      <c r="BP1732" s="338"/>
      <c r="BQ1732" s="338"/>
      <c r="BR1732" s="338"/>
      <c r="BS1732" s="338"/>
      <c r="BT1732" s="338"/>
      <c r="BU1732" s="338"/>
      <c r="BV1732" s="343"/>
      <c r="BW1732" s="343"/>
      <c r="BX1732" s="1217"/>
      <c r="BY1732" s="343"/>
      <c r="BZ1732" s="338"/>
      <c r="CA1732" s="338"/>
      <c r="CB1732" s="338"/>
      <c r="CC1732" s="338"/>
      <c r="CD1732" s="338"/>
      <c r="CE1732" s="338"/>
      <c r="CF1732" s="338"/>
    </row>
    <row r="1733" ht="15.75" customHeight="1">
      <c r="A1733" s="338"/>
      <c r="B1733" s="338"/>
      <c r="C1733" s="338"/>
      <c r="D1733" s="338"/>
      <c r="E1733" s="338"/>
      <c r="F1733" s="346"/>
      <c r="G1733" s="1215"/>
      <c r="H1733" s="1216"/>
      <c r="I1733" s="534"/>
      <c r="J1733" s="1193"/>
      <c r="K1733" s="398"/>
      <c r="L1733" s="338"/>
      <c r="M1733" s="338"/>
      <c r="N1733" s="338"/>
      <c r="O1733" s="338"/>
      <c r="P1733" s="338"/>
      <c r="Q1733" s="338"/>
      <c r="R1733" s="338"/>
      <c r="S1733" s="338"/>
      <c r="T1733" s="338"/>
      <c r="U1733" s="338"/>
      <c r="V1733" s="338"/>
      <c r="W1733" s="338"/>
      <c r="X1733" s="338"/>
      <c r="Y1733" s="338"/>
      <c r="Z1733" s="338"/>
      <c r="AA1733" s="338"/>
      <c r="AB1733" s="338"/>
      <c r="AC1733" s="338"/>
      <c r="AD1733" s="338"/>
      <c r="AE1733" s="338"/>
      <c r="AF1733" s="338"/>
      <c r="AG1733" s="338"/>
      <c r="AH1733" s="338"/>
      <c r="AI1733" s="338"/>
      <c r="AJ1733" s="338"/>
      <c r="AK1733" s="338"/>
      <c r="AL1733" s="338"/>
      <c r="AM1733" s="338"/>
      <c r="AN1733" s="338"/>
      <c r="AO1733" s="338"/>
      <c r="AP1733" s="338"/>
      <c r="AQ1733" s="338"/>
      <c r="AR1733" s="338"/>
      <c r="AS1733" s="338"/>
      <c r="AT1733" s="338"/>
      <c r="AU1733" s="338"/>
      <c r="AV1733" s="338"/>
      <c r="AW1733" s="338"/>
      <c r="AX1733" s="338"/>
      <c r="AY1733" s="338"/>
      <c r="AZ1733" s="338"/>
      <c r="BA1733" s="338"/>
      <c r="BB1733" s="338"/>
      <c r="BC1733" s="338"/>
      <c r="BD1733" s="338"/>
      <c r="BE1733" s="338"/>
      <c r="BF1733" s="338"/>
      <c r="BG1733" s="338"/>
      <c r="BH1733" s="338"/>
      <c r="BI1733" s="338"/>
      <c r="BJ1733" s="338"/>
      <c r="BK1733" s="338"/>
      <c r="BL1733" s="338"/>
      <c r="BM1733" s="338"/>
      <c r="BN1733" s="338"/>
      <c r="BO1733" s="338"/>
      <c r="BP1733" s="338"/>
      <c r="BQ1733" s="338"/>
      <c r="BR1733" s="338"/>
      <c r="BS1733" s="338"/>
      <c r="BT1733" s="338"/>
      <c r="BU1733" s="338"/>
      <c r="BV1733" s="343"/>
      <c r="BW1733" s="343"/>
      <c r="BX1733" s="1217"/>
      <c r="BY1733" s="343"/>
      <c r="BZ1733" s="338"/>
      <c r="CA1733" s="338"/>
      <c r="CB1733" s="338"/>
      <c r="CC1733" s="338"/>
      <c r="CD1733" s="338"/>
      <c r="CE1733" s="338"/>
      <c r="CF1733" s="338"/>
    </row>
    <row r="1734" ht="15.75" customHeight="1">
      <c r="A1734" s="338"/>
      <c r="B1734" s="338"/>
      <c r="C1734" s="338"/>
      <c r="D1734" s="338"/>
      <c r="E1734" s="338"/>
      <c r="F1734" s="346"/>
      <c r="G1734" s="1215"/>
      <c r="H1734" s="1216"/>
      <c r="I1734" s="534"/>
      <c r="J1734" s="1193"/>
      <c r="K1734" s="398"/>
      <c r="L1734" s="338"/>
      <c r="M1734" s="338"/>
      <c r="N1734" s="338"/>
      <c r="O1734" s="338"/>
      <c r="P1734" s="338"/>
      <c r="Q1734" s="338"/>
      <c r="R1734" s="338"/>
      <c r="S1734" s="338"/>
      <c r="T1734" s="338"/>
      <c r="U1734" s="338"/>
      <c r="V1734" s="338"/>
      <c r="W1734" s="338"/>
      <c r="X1734" s="338"/>
      <c r="Y1734" s="338"/>
      <c r="Z1734" s="338"/>
      <c r="AA1734" s="338"/>
      <c r="AB1734" s="338"/>
      <c r="AC1734" s="338"/>
      <c r="AD1734" s="338"/>
      <c r="AE1734" s="338"/>
      <c r="AF1734" s="338"/>
      <c r="AG1734" s="338"/>
      <c r="AH1734" s="338"/>
      <c r="AI1734" s="338"/>
      <c r="AJ1734" s="338"/>
      <c r="AK1734" s="338"/>
      <c r="AL1734" s="338"/>
      <c r="AM1734" s="338"/>
      <c r="AN1734" s="338"/>
      <c r="AO1734" s="338"/>
      <c r="AP1734" s="338"/>
      <c r="AQ1734" s="338"/>
      <c r="AR1734" s="338"/>
      <c r="AS1734" s="338"/>
      <c r="AT1734" s="338"/>
      <c r="AU1734" s="338"/>
      <c r="AV1734" s="338"/>
      <c r="AW1734" s="338"/>
      <c r="AX1734" s="338"/>
      <c r="AY1734" s="338"/>
      <c r="AZ1734" s="338"/>
      <c r="BA1734" s="338"/>
      <c r="BB1734" s="338"/>
      <c r="BC1734" s="338"/>
      <c r="BD1734" s="338"/>
      <c r="BE1734" s="338"/>
      <c r="BF1734" s="338"/>
      <c r="BG1734" s="338"/>
      <c r="BH1734" s="338"/>
      <c r="BI1734" s="338"/>
      <c r="BJ1734" s="338"/>
      <c r="BK1734" s="338"/>
      <c r="BL1734" s="338"/>
      <c r="BM1734" s="338"/>
      <c r="BN1734" s="338"/>
      <c r="BO1734" s="338"/>
      <c r="BP1734" s="338"/>
      <c r="BQ1734" s="338"/>
      <c r="BR1734" s="338"/>
      <c r="BS1734" s="338"/>
      <c r="BT1734" s="338"/>
      <c r="BU1734" s="338"/>
      <c r="BV1734" s="343"/>
      <c r="BW1734" s="343"/>
      <c r="BX1734" s="1217"/>
      <c r="BY1734" s="343"/>
      <c r="BZ1734" s="338"/>
      <c r="CA1734" s="338"/>
      <c r="CB1734" s="338"/>
      <c r="CC1734" s="338"/>
      <c r="CD1734" s="338"/>
      <c r="CE1734" s="338"/>
      <c r="CF1734" s="338"/>
    </row>
    <row r="1735" ht="15.75" customHeight="1">
      <c r="A1735" s="338"/>
      <c r="B1735" s="338"/>
      <c r="C1735" s="338"/>
      <c r="D1735" s="338"/>
      <c r="E1735" s="338"/>
      <c r="F1735" s="346"/>
      <c r="G1735" s="1215"/>
      <c r="H1735" s="1216"/>
      <c r="I1735" s="534"/>
      <c r="J1735" s="1193"/>
      <c r="K1735" s="398"/>
      <c r="L1735" s="338"/>
      <c r="M1735" s="338"/>
      <c r="N1735" s="338"/>
      <c r="O1735" s="338"/>
      <c r="P1735" s="338"/>
      <c r="Q1735" s="338"/>
      <c r="R1735" s="338"/>
      <c r="S1735" s="338"/>
      <c r="T1735" s="338"/>
      <c r="U1735" s="338"/>
      <c r="V1735" s="338"/>
      <c r="W1735" s="338"/>
      <c r="X1735" s="338"/>
      <c r="Y1735" s="338"/>
      <c r="Z1735" s="338"/>
      <c r="AA1735" s="338"/>
      <c r="AB1735" s="338"/>
      <c r="AC1735" s="338"/>
      <c r="AD1735" s="338"/>
      <c r="AE1735" s="338"/>
      <c r="AF1735" s="338"/>
      <c r="AG1735" s="338"/>
      <c r="AH1735" s="338"/>
      <c r="AI1735" s="338"/>
      <c r="AJ1735" s="338"/>
      <c r="AK1735" s="338"/>
      <c r="AL1735" s="338"/>
      <c r="AM1735" s="338"/>
      <c r="AN1735" s="338"/>
      <c r="AO1735" s="338"/>
      <c r="AP1735" s="338"/>
      <c r="AQ1735" s="338"/>
      <c r="AR1735" s="338"/>
      <c r="AS1735" s="338"/>
      <c r="AT1735" s="338"/>
      <c r="AU1735" s="338"/>
      <c r="AV1735" s="338"/>
      <c r="AW1735" s="338"/>
      <c r="AX1735" s="338"/>
      <c r="AY1735" s="338"/>
      <c r="AZ1735" s="338"/>
      <c r="BA1735" s="338"/>
      <c r="BB1735" s="338"/>
      <c r="BC1735" s="338"/>
      <c r="BD1735" s="338"/>
      <c r="BE1735" s="338"/>
      <c r="BF1735" s="338"/>
      <c r="BG1735" s="338"/>
      <c r="BH1735" s="338"/>
      <c r="BI1735" s="338"/>
      <c r="BJ1735" s="338"/>
      <c r="BK1735" s="338"/>
      <c r="BL1735" s="338"/>
      <c r="BM1735" s="338"/>
      <c r="BN1735" s="338"/>
      <c r="BO1735" s="338"/>
      <c r="BP1735" s="338"/>
      <c r="BQ1735" s="338"/>
      <c r="BR1735" s="338"/>
      <c r="BS1735" s="338"/>
      <c r="BT1735" s="338"/>
      <c r="BU1735" s="338"/>
      <c r="BV1735" s="343"/>
      <c r="BW1735" s="343"/>
      <c r="BX1735" s="1217"/>
      <c r="BY1735" s="343"/>
      <c r="BZ1735" s="338"/>
      <c r="CA1735" s="338"/>
      <c r="CB1735" s="338"/>
      <c r="CC1735" s="338"/>
      <c r="CD1735" s="338"/>
      <c r="CE1735" s="338"/>
      <c r="CF1735" s="338"/>
    </row>
    <row r="1736" ht="15.75" customHeight="1">
      <c r="A1736" s="338"/>
      <c r="B1736" s="338"/>
      <c r="C1736" s="338"/>
      <c r="D1736" s="338"/>
      <c r="E1736" s="338"/>
      <c r="F1736" s="346"/>
      <c r="G1736" s="1215"/>
      <c r="H1736" s="1216"/>
      <c r="I1736" s="534"/>
      <c r="J1736" s="1193"/>
      <c r="K1736" s="398"/>
      <c r="L1736" s="338"/>
      <c r="M1736" s="338"/>
      <c r="N1736" s="338"/>
      <c r="O1736" s="338"/>
      <c r="P1736" s="338"/>
      <c r="Q1736" s="338"/>
      <c r="R1736" s="338"/>
      <c r="S1736" s="338"/>
      <c r="T1736" s="338"/>
      <c r="U1736" s="338"/>
      <c r="V1736" s="338"/>
      <c r="W1736" s="338"/>
      <c r="X1736" s="338"/>
      <c r="Y1736" s="338"/>
      <c r="Z1736" s="338"/>
      <c r="AA1736" s="338"/>
      <c r="AB1736" s="338"/>
      <c r="AC1736" s="338"/>
      <c r="AD1736" s="338"/>
      <c r="AE1736" s="338"/>
      <c r="AF1736" s="338"/>
      <c r="AG1736" s="338"/>
      <c r="AH1736" s="338"/>
      <c r="AI1736" s="338"/>
      <c r="AJ1736" s="338"/>
      <c r="AK1736" s="338"/>
      <c r="AL1736" s="338"/>
      <c r="AM1736" s="338"/>
      <c r="AN1736" s="338"/>
      <c r="AO1736" s="338"/>
      <c r="AP1736" s="338"/>
      <c r="AQ1736" s="338"/>
      <c r="AR1736" s="338"/>
      <c r="AS1736" s="338"/>
      <c r="AT1736" s="338"/>
      <c r="AU1736" s="338"/>
      <c r="AV1736" s="338"/>
      <c r="AW1736" s="338"/>
      <c r="AX1736" s="338"/>
      <c r="AY1736" s="338"/>
      <c r="AZ1736" s="338"/>
      <c r="BA1736" s="338"/>
      <c r="BB1736" s="338"/>
      <c r="BC1736" s="338"/>
      <c r="BD1736" s="338"/>
      <c r="BE1736" s="338"/>
      <c r="BF1736" s="338"/>
      <c r="BG1736" s="338"/>
      <c r="BH1736" s="338"/>
      <c r="BI1736" s="338"/>
      <c r="BJ1736" s="338"/>
      <c r="BK1736" s="338"/>
      <c r="BL1736" s="338"/>
      <c r="BM1736" s="338"/>
      <c r="BN1736" s="338"/>
      <c r="BO1736" s="338"/>
      <c r="BP1736" s="338"/>
      <c r="BQ1736" s="338"/>
      <c r="BR1736" s="338"/>
      <c r="BS1736" s="338"/>
      <c r="BT1736" s="338"/>
      <c r="BU1736" s="338"/>
      <c r="BV1736" s="343"/>
      <c r="BW1736" s="343"/>
      <c r="BX1736" s="1217"/>
      <c r="BY1736" s="343"/>
      <c r="BZ1736" s="338"/>
      <c r="CA1736" s="338"/>
      <c r="CB1736" s="338"/>
      <c r="CC1736" s="338"/>
      <c r="CD1736" s="338"/>
      <c r="CE1736" s="338"/>
      <c r="CF1736" s="338"/>
    </row>
    <row r="1737" ht="15.75" customHeight="1">
      <c r="A1737" s="338"/>
      <c r="B1737" s="338"/>
      <c r="C1737" s="338"/>
      <c r="D1737" s="338"/>
      <c r="E1737" s="338"/>
      <c r="F1737" s="346"/>
      <c r="G1737" s="1215"/>
      <c r="H1737" s="1216"/>
      <c r="I1737" s="534"/>
      <c r="J1737" s="1193"/>
      <c r="K1737" s="398"/>
      <c r="L1737" s="338"/>
      <c r="M1737" s="338"/>
      <c r="N1737" s="338"/>
      <c r="O1737" s="338"/>
      <c r="P1737" s="338"/>
      <c r="Q1737" s="338"/>
      <c r="R1737" s="338"/>
      <c r="S1737" s="338"/>
      <c r="T1737" s="338"/>
      <c r="U1737" s="338"/>
      <c r="V1737" s="338"/>
      <c r="W1737" s="338"/>
      <c r="X1737" s="338"/>
      <c r="Y1737" s="338"/>
      <c r="Z1737" s="338"/>
      <c r="AA1737" s="338"/>
      <c r="AB1737" s="338"/>
      <c r="AC1737" s="338"/>
      <c r="AD1737" s="338"/>
      <c r="AE1737" s="338"/>
      <c r="AF1737" s="338"/>
      <c r="AG1737" s="338"/>
      <c r="AH1737" s="338"/>
      <c r="AI1737" s="338"/>
      <c r="AJ1737" s="338"/>
      <c r="AK1737" s="338"/>
      <c r="AL1737" s="338"/>
      <c r="AM1737" s="338"/>
      <c r="AN1737" s="338"/>
      <c r="AO1737" s="338"/>
      <c r="AP1737" s="338"/>
      <c r="AQ1737" s="338"/>
      <c r="AR1737" s="338"/>
      <c r="AS1737" s="338"/>
      <c r="AT1737" s="338"/>
      <c r="AU1737" s="338"/>
      <c r="AV1737" s="338"/>
      <c r="AW1737" s="338"/>
      <c r="AX1737" s="338"/>
      <c r="AY1737" s="338"/>
      <c r="AZ1737" s="338"/>
      <c r="BA1737" s="338"/>
      <c r="BB1737" s="338"/>
      <c r="BC1737" s="338"/>
      <c r="BD1737" s="338"/>
      <c r="BE1737" s="338"/>
      <c r="BF1737" s="338"/>
      <c r="BG1737" s="338"/>
      <c r="BH1737" s="338"/>
      <c r="BI1737" s="338"/>
      <c r="BJ1737" s="338"/>
      <c r="BK1737" s="338"/>
      <c r="BL1737" s="338"/>
      <c r="BM1737" s="338"/>
      <c r="BN1737" s="338"/>
      <c r="BO1737" s="338"/>
      <c r="BP1737" s="338"/>
      <c r="BQ1737" s="338"/>
      <c r="BR1737" s="338"/>
      <c r="BS1737" s="338"/>
      <c r="BT1737" s="338"/>
      <c r="BU1737" s="338"/>
      <c r="BV1737" s="343"/>
      <c r="BW1737" s="343"/>
      <c r="BX1737" s="1217"/>
      <c r="BY1737" s="343"/>
      <c r="BZ1737" s="338"/>
      <c r="CA1737" s="338"/>
      <c r="CB1737" s="338"/>
      <c r="CC1737" s="338"/>
      <c r="CD1737" s="338"/>
      <c r="CE1737" s="338"/>
      <c r="CF1737" s="338"/>
    </row>
    <row r="1738" ht="15.75" customHeight="1">
      <c r="A1738" s="338"/>
      <c r="B1738" s="338"/>
      <c r="C1738" s="338"/>
      <c r="D1738" s="338"/>
      <c r="E1738" s="338"/>
      <c r="F1738" s="346"/>
      <c r="G1738" s="1215"/>
      <c r="H1738" s="1216"/>
      <c r="I1738" s="534"/>
      <c r="J1738" s="1193"/>
      <c r="K1738" s="398"/>
      <c r="L1738" s="338"/>
      <c r="M1738" s="338"/>
      <c r="N1738" s="338"/>
      <c r="O1738" s="338"/>
      <c r="P1738" s="338"/>
      <c r="Q1738" s="338"/>
      <c r="R1738" s="338"/>
      <c r="S1738" s="338"/>
      <c r="T1738" s="338"/>
      <c r="U1738" s="338"/>
      <c r="V1738" s="338"/>
      <c r="W1738" s="338"/>
      <c r="X1738" s="338"/>
      <c r="Y1738" s="338"/>
      <c r="Z1738" s="338"/>
      <c r="AA1738" s="338"/>
      <c r="AB1738" s="338"/>
      <c r="AC1738" s="338"/>
      <c r="AD1738" s="338"/>
      <c r="AE1738" s="338"/>
      <c r="AF1738" s="338"/>
      <c r="AG1738" s="338"/>
      <c r="AH1738" s="338"/>
      <c r="AI1738" s="338"/>
      <c r="AJ1738" s="338"/>
      <c r="AK1738" s="338"/>
      <c r="AL1738" s="338"/>
      <c r="AM1738" s="338"/>
      <c r="AN1738" s="338"/>
      <c r="AO1738" s="338"/>
      <c r="AP1738" s="338"/>
      <c r="AQ1738" s="338"/>
      <c r="AR1738" s="338"/>
      <c r="AS1738" s="338"/>
      <c r="AT1738" s="338"/>
      <c r="AU1738" s="338"/>
      <c r="AV1738" s="338"/>
      <c r="AW1738" s="338"/>
      <c r="AX1738" s="338"/>
      <c r="AY1738" s="338"/>
      <c r="AZ1738" s="338"/>
      <c r="BA1738" s="338"/>
      <c r="BB1738" s="338"/>
      <c r="BC1738" s="338"/>
      <c r="BD1738" s="338"/>
      <c r="BE1738" s="338"/>
      <c r="BF1738" s="338"/>
      <c r="BG1738" s="338"/>
      <c r="BH1738" s="338"/>
      <c r="BI1738" s="338"/>
      <c r="BJ1738" s="338"/>
      <c r="BK1738" s="338"/>
      <c r="BL1738" s="338"/>
      <c r="BM1738" s="338"/>
      <c r="BN1738" s="338"/>
      <c r="BO1738" s="338"/>
      <c r="BP1738" s="338"/>
      <c r="BQ1738" s="338"/>
      <c r="BR1738" s="338"/>
      <c r="BS1738" s="338"/>
      <c r="BT1738" s="338"/>
      <c r="BU1738" s="338"/>
      <c r="BV1738" s="343"/>
      <c r="BW1738" s="343"/>
      <c r="BX1738" s="1217"/>
      <c r="BY1738" s="343"/>
      <c r="BZ1738" s="338"/>
      <c r="CA1738" s="338"/>
      <c r="CB1738" s="338"/>
      <c r="CC1738" s="338"/>
      <c r="CD1738" s="338"/>
      <c r="CE1738" s="338"/>
      <c r="CF1738" s="338"/>
    </row>
    <row r="1739" ht="15.75" customHeight="1">
      <c r="A1739" s="338"/>
      <c r="B1739" s="338"/>
      <c r="C1739" s="338"/>
      <c r="D1739" s="338"/>
      <c r="E1739" s="338"/>
      <c r="F1739" s="346"/>
      <c r="G1739" s="1215"/>
      <c r="H1739" s="1216"/>
      <c r="I1739" s="534"/>
      <c r="J1739" s="1193"/>
      <c r="K1739" s="398"/>
      <c r="L1739" s="338"/>
      <c r="M1739" s="338"/>
      <c r="N1739" s="338"/>
      <c r="O1739" s="338"/>
      <c r="P1739" s="338"/>
      <c r="Q1739" s="338"/>
      <c r="R1739" s="338"/>
      <c r="S1739" s="338"/>
      <c r="T1739" s="338"/>
      <c r="U1739" s="338"/>
      <c r="V1739" s="338"/>
      <c r="W1739" s="338"/>
      <c r="X1739" s="338"/>
      <c r="Y1739" s="338"/>
      <c r="Z1739" s="338"/>
      <c r="AA1739" s="338"/>
      <c r="AB1739" s="338"/>
      <c r="AC1739" s="338"/>
      <c r="AD1739" s="338"/>
      <c r="AE1739" s="338"/>
      <c r="AF1739" s="338"/>
      <c r="AG1739" s="338"/>
      <c r="AH1739" s="338"/>
      <c r="AI1739" s="338"/>
      <c r="AJ1739" s="338"/>
      <c r="AK1739" s="338"/>
      <c r="AL1739" s="338"/>
      <c r="AM1739" s="338"/>
      <c r="AN1739" s="338"/>
      <c r="AO1739" s="338"/>
      <c r="AP1739" s="338"/>
      <c r="AQ1739" s="338"/>
      <c r="AR1739" s="338"/>
      <c r="AS1739" s="338"/>
      <c r="AT1739" s="338"/>
      <c r="AU1739" s="338"/>
      <c r="AV1739" s="338"/>
      <c r="AW1739" s="338"/>
      <c r="AX1739" s="338"/>
      <c r="AY1739" s="338"/>
      <c r="AZ1739" s="338"/>
      <c r="BA1739" s="338"/>
      <c r="BB1739" s="338"/>
      <c r="BC1739" s="338"/>
      <c r="BD1739" s="338"/>
      <c r="BE1739" s="338"/>
      <c r="BF1739" s="338"/>
      <c r="BG1739" s="338"/>
      <c r="BH1739" s="338"/>
      <c r="BI1739" s="338"/>
      <c r="BJ1739" s="338"/>
      <c r="BK1739" s="338"/>
      <c r="BL1739" s="338"/>
      <c r="BM1739" s="338"/>
      <c r="BN1739" s="338"/>
      <c r="BO1739" s="338"/>
      <c r="BP1739" s="338"/>
      <c r="BQ1739" s="338"/>
      <c r="BR1739" s="338"/>
      <c r="BS1739" s="338"/>
      <c r="BT1739" s="338"/>
      <c r="BU1739" s="338"/>
      <c r="BV1739" s="343"/>
      <c r="BW1739" s="343"/>
      <c r="BX1739" s="1217"/>
      <c r="BY1739" s="343"/>
      <c r="BZ1739" s="338"/>
      <c r="CA1739" s="338"/>
      <c r="CB1739" s="338"/>
      <c r="CC1739" s="338"/>
      <c r="CD1739" s="338"/>
      <c r="CE1739" s="338"/>
      <c r="CF1739" s="338"/>
    </row>
    <row r="1740" ht="15.75" customHeight="1">
      <c r="A1740" s="338"/>
      <c r="B1740" s="338"/>
      <c r="C1740" s="338"/>
      <c r="D1740" s="338"/>
      <c r="E1740" s="338"/>
      <c r="F1740" s="346"/>
      <c r="G1740" s="1215"/>
      <c r="H1740" s="1216"/>
      <c r="I1740" s="534"/>
      <c r="J1740" s="1193"/>
      <c r="K1740" s="398"/>
      <c r="L1740" s="338"/>
      <c r="M1740" s="338"/>
      <c r="N1740" s="338"/>
      <c r="O1740" s="338"/>
      <c r="P1740" s="338"/>
      <c r="Q1740" s="338"/>
      <c r="R1740" s="338"/>
      <c r="S1740" s="338"/>
      <c r="T1740" s="338"/>
      <c r="U1740" s="338"/>
      <c r="V1740" s="338"/>
      <c r="W1740" s="338"/>
      <c r="X1740" s="338"/>
      <c r="Y1740" s="338"/>
      <c r="Z1740" s="338"/>
      <c r="AA1740" s="338"/>
      <c r="AB1740" s="338"/>
      <c r="AC1740" s="338"/>
      <c r="AD1740" s="338"/>
      <c r="AE1740" s="338"/>
      <c r="AF1740" s="338"/>
      <c r="AG1740" s="338"/>
      <c r="AH1740" s="338"/>
      <c r="AI1740" s="338"/>
      <c r="AJ1740" s="338"/>
      <c r="AK1740" s="338"/>
      <c r="AL1740" s="338"/>
      <c r="AM1740" s="338"/>
      <c r="AN1740" s="338"/>
      <c r="AO1740" s="338"/>
      <c r="AP1740" s="338"/>
      <c r="AQ1740" s="338"/>
      <c r="AR1740" s="338"/>
      <c r="AS1740" s="338"/>
      <c r="AT1740" s="338"/>
      <c r="AU1740" s="338"/>
      <c r="AV1740" s="338"/>
      <c r="AW1740" s="338"/>
      <c r="AX1740" s="338"/>
      <c r="AY1740" s="338"/>
      <c r="AZ1740" s="338"/>
      <c r="BA1740" s="338"/>
      <c r="BB1740" s="338"/>
      <c r="BC1740" s="338"/>
      <c r="BD1740" s="338"/>
      <c r="BE1740" s="338"/>
      <c r="BF1740" s="338"/>
      <c r="BG1740" s="338"/>
      <c r="BH1740" s="338"/>
      <c r="BI1740" s="338"/>
      <c r="BJ1740" s="338"/>
      <c r="BK1740" s="338"/>
      <c r="BL1740" s="338"/>
      <c r="BM1740" s="338"/>
      <c r="BN1740" s="338"/>
      <c r="BO1740" s="338"/>
      <c r="BP1740" s="338"/>
      <c r="BQ1740" s="338"/>
      <c r="BR1740" s="338"/>
      <c r="BS1740" s="338"/>
      <c r="BT1740" s="338"/>
      <c r="BU1740" s="338"/>
      <c r="BV1740" s="343"/>
      <c r="BW1740" s="343"/>
      <c r="BX1740" s="1217"/>
      <c r="BY1740" s="343"/>
      <c r="BZ1740" s="338"/>
      <c r="CA1740" s="338"/>
      <c r="CB1740" s="338"/>
      <c r="CC1740" s="338"/>
      <c r="CD1740" s="338"/>
      <c r="CE1740" s="338"/>
      <c r="CF1740" s="338"/>
    </row>
    <row r="1741" ht="15.75" customHeight="1">
      <c r="A1741" s="338"/>
      <c r="B1741" s="338"/>
      <c r="C1741" s="338"/>
      <c r="D1741" s="338"/>
      <c r="E1741" s="338"/>
      <c r="F1741" s="346"/>
      <c r="G1741" s="1215"/>
      <c r="H1741" s="1216"/>
      <c r="I1741" s="534"/>
      <c r="J1741" s="1193"/>
      <c r="K1741" s="398"/>
      <c r="L1741" s="338"/>
      <c r="M1741" s="338"/>
      <c r="N1741" s="338"/>
      <c r="O1741" s="338"/>
      <c r="P1741" s="338"/>
      <c r="Q1741" s="338"/>
      <c r="R1741" s="338"/>
      <c r="S1741" s="338"/>
      <c r="T1741" s="338"/>
      <c r="U1741" s="338"/>
      <c r="V1741" s="338"/>
      <c r="W1741" s="338"/>
      <c r="X1741" s="338"/>
      <c r="Y1741" s="338"/>
      <c r="Z1741" s="338"/>
      <c r="AA1741" s="338"/>
      <c r="AB1741" s="338"/>
      <c r="AC1741" s="338"/>
      <c r="AD1741" s="338"/>
      <c r="AE1741" s="338"/>
      <c r="AF1741" s="338"/>
      <c r="AG1741" s="338"/>
      <c r="AH1741" s="338"/>
      <c r="AI1741" s="338"/>
      <c r="AJ1741" s="338"/>
      <c r="AK1741" s="338"/>
      <c r="AL1741" s="338"/>
      <c r="AM1741" s="338"/>
      <c r="AN1741" s="338"/>
      <c r="AO1741" s="338"/>
      <c r="AP1741" s="338"/>
      <c r="AQ1741" s="338"/>
      <c r="AR1741" s="338"/>
      <c r="AS1741" s="338"/>
      <c r="AT1741" s="338"/>
      <c r="AU1741" s="338"/>
      <c r="AV1741" s="338"/>
      <c r="AW1741" s="338"/>
      <c r="AX1741" s="338"/>
      <c r="AY1741" s="338"/>
      <c r="AZ1741" s="338"/>
      <c r="BA1741" s="338"/>
      <c r="BB1741" s="338"/>
      <c r="BC1741" s="338"/>
      <c r="BD1741" s="338"/>
      <c r="BE1741" s="338"/>
      <c r="BF1741" s="338"/>
      <c r="BG1741" s="338"/>
      <c r="BH1741" s="338"/>
      <c r="BI1741" s="338"/>
      <c r="BJ1741" s="338"/>
      <c r="BK1741" s="338"/>
      <c r="BL1741" s="338"/>
      <c r="BM1741" s="338"/>
      <c r="BN1741" s="338"/>
      <c r="BO1741" s="338"/>
      <c r="BP1741" s="338"/>
      <c r="BQ1741" s="338"/>
      <c r="BR1741" s="338"/>
      <c r="BS1741" s="338"/>
      <c r="BT1741" s="338"/>
      <c r="BU1741" s="338"/>
      <c r="BV1741" s="343"/>
      <c r="BW1741" s="343"/>
      <c r="BX1741" s="1217"/>
      <c r="BY1741" s="343"/>
      <c r="BZ1741" s="338"/>
      <c r="CA1741" s="338"/>
      <c r="CB1741" s="338"/>
      <c r="CC1741" s="338"/>
      <c r="CD1741" s="338"/>
      <c r="CE1741" s="338"/>
      <c r="CF1741" s="338"/>
    </row>
    <row r="1742" ht="15.75" customHeight="1">
      <c r="A1742" s="338"/>
      <c r="B1742" s="338"/>
      <c r="C1742" s="338"/>
      <c r="D1742" s="338"/>
      <c r="E1742" s="338"/>
      <c r="F1742" s="346"/>
      <c r="G1742" s="1215"/>
      <c r="H1742" s="1216"/>
      <c r="I1742" s="534"/>
      <c r="J1742" s="1193"/>
      <c r="K1742" s="398"/>
      <c r="L1742" s="338"/>
      <c r="M1742" s="338"/>
      <c r="N1742" s="338"/>
      <c r="O1742" s="338"/>
      <c r="P1742" s="338"/>
      <c r="Q1742" s="338"/>
      <c r="R1742" s="338"/>
      <c r="S1742" s="338"/>
      <c r="T1742" s="338"/>
      <c r="U1742" s="338"/>
      <c r="V1742" s="338"/>
      <c r="W1742" s="338"/>
      <c r="X1742" s="338"/>
      <c r="Y1742" s="338"/>
      <c r="Z1742" s="338"/>
      <c r="AA1742" s="338"/>
      <c r="AB1742" s="338"/>
      <c r="AC1742" s="338"/>
      <c r="AD1742" s="338"/>
      <c r="AE1742" s="338"/>
      <c r="AF1742" s="338"/>
      <c r="AG1742" s="338"/>
      <c r="AH1742" s="338"/>
      <c r="AI1742" s="338"/>
      <c r="AJ1742" s="338"/>
      <c r="AK1742" s="338"/>
      <c r="AL1742" s="338"/>
      <c r="AM1742" s="338"/>
      <c r="AN1742" s="338"/>
      <c r="AO1742" s="338"/>
      <c r="AP1742" s="338"/>
      <c r="AQ1742" s="338"/>
      <c r="AR1742" s="338"/>
      <c r="AS1742" s="338"/>
      <c r="AT1742" s="338"/>
      <c r="AU1742" s="338"/>
      <c r="AV1742" s="338"/>
      <c r="AW1742" s="338"/>
      <c r="AX1742" s="338"/>
      <c r="AY1742" s="338"/>
      <c r="AZ1742" s="338"/>
      <c r="BA1742" s="338"/>
      <c r="BB1742" s="338"/>
      <c r="BC1742" s="338"/>
      <c r="BD1742" s="338"/>
      <c r="BE1742" s="338"/>
      <c r="BF1742" s="338"/>
      <c r="BG1742" s="338"/>
      <c r="BH1742" s="338"/>
      <c r="BI1742" s="338"/>
      <c r="BJ1742" s="338"/>
      <c r="BK1742" s="338"/>
      <c r="BL1742" s="338"/>
      <c r="BM1742" s="338"/>
      <c r="BN1742" s="338"/>
      <c r="BO1742" s="338"/>
      <c r="BP1742" s="338"/>
      <c r="BQ1742" s="338"/>
      <c r="BR1742" s="338"/>
      <c r="BS1742" s="338"/>
      <c r="BT1742" s="338"/>
      <c r="BU1742" s="338"/>
      <c r="BV1742" s="343"/>
      <c r="BW1742" s="343"/>
      <c r="BX1742" s="1217"/>
      <c r="BY1742" s="343"/>
      <c r="BZ1742" s="338"/>
      <c r="CA1742" s="338"/>
      <c r="CB1742" s="338"/>
      <c r="CC1742" s="338"/>
      <c r="CD1742" s="338"/>
      <c r="CE1742" s="338"/>
      <c r="CF1742" s="338"/>
    </row>
    <row r="1743" ht="15.75" customHeight="1">
      <c r="A1743" s="338"/>
      <c r="B1743" s="338"/>
      <c r="C1743" s="338"/>
      <c r="D1743" s="338"/>
      <c r="E1743" s="338"/>
      <c r="F1743" s="346"/>
      <c r="G1743" s="1215"/>
      <c r="H1743" s="1216"/>
      <c r="I1743" s="534"/>
      <c r="J1743" s="1193"/>
      <c r="K1743" s="398"/>
      <c r="L1743" s="338"/>
      <c r="M1743" s="338"/>
      <c r="N1743" s="338"/>
      <c r="O1743" s="338"/>
      <c r="P1743" s="338"/>
      <c r="Q1743" s="338"/>
      <c r="R1743" s="338"/>
      <c r="S1743" s="338"/>
      <c r="T1743" s="338"/>
      <c r="U1743" s="338"/>
      <c r="V1743" s="338"/>
      <c r="W1743" s="338"/>
      <c r="X1743" s="338"/>
      <c r="Y1743" s="338"/>
      <c r="Z1743" s="338"/>
      <c r="AA1743" s="338"/>
      <c r="AB1743" s="338"/>
      <c r="AC1743" s="338"/>
      <c r="AD1743" s="338"/>
      <c r="AE1743" s="338"/>
      <c r="AF1743" s="338"/>
      <c r="AG1743" s="338"/>
      <c r="AH1743" s="338"/>
      <c r="AI1743" s="338"/>
      <c r="AJ1743" s="338"/>
      <c r="AK1743" s="338"/>
      <c r="AL1743" s="338"/>
      <c r="AM1743" s="338"/>
      <c r="AN1743" s="338"/>
      <c r="AO1743" s="338"/>
      <c r="AP1743" s="338"/>
      <c r="AQ1743" s="338"/>
      <c r="AR1743" s="338"/>
      <c r="AS1743" s="338"/>
      <c r="AT1743" s="338"/>
      <c r="AU1743" s="338"/>
      <c r="AV1743" s="338"/>
      <c r="AW1743" s="338"/>
      <c r="AX1743" s="338"/>
      <c r="AY1743" s="338"/>
      <c r="AZ1743" s="338"/>
      <c r="BA1743" s="338"/>
      <c r="BB1743" s="338"/>
      <c r="BC1743" s="338"/>
      <c r="BD1743" s="338"/>
      <c r="BE1743" s="338"/>
      <c r="BF1743" s="338"/>
      <c r="BG1743" s="338"/>
      <c r="BH1743" s="338"/>
      <c r="BI1743" s="338"/>
      <c r="BJ1743" s="338"/>
      <c r="BK1743" s="338"/>
      <c r="BL1743" s="338"/>
      <c r="BM1743" s="338"/>
      <c r="BN1743" s="338"/>
      <c r="BO1743" s="338"/>
      <c r="BP1743" s="338"/>
      <c r="BQ1743" s="338"/>
      <c r="BR1743" s="338"/>
      <c r="BS1743" s="338"/>
      <c r="BT1743" s="338"/>
      <c r="BU1743" s="338"/>
      <c r="BV1743" s="343"/>
      <c r="BW1743" s="343"/>
      <c r="BX1743" s="1217"/>
      <c r="BY1743" s="343"/>
      <c r="BZ1743" s="338"/>
      <c r="CA1743" s="338"/>
      <c r="CB1743" s="338"/>
      <c r="CC1743" s="338"/>
      <c r="CD1743" s="338"/>
      <c r="CE1743" s="338"/>
      <c r="CF1743" s="338"/>
    </row>
    <row r="1744" ht="15.75" customHeight="1">
      <c r="A1744" s="338"/>
      <c r="B1744" s="338"/>
      <c r="C1744" s="338"/>
      <c r="D1744" s="338"/>
      <c r="E1744" s="338"/>
      <c r="F1744" s="346"/>
      <c r="G1744" s="1215"/>
      <c r="H1744" s="1216"/>
      <c r="I1744" s="534"/>
      <c r="J1744" s="1193"/>
      <c r="K1744" s="398"/>
      <c r="L1744" s="338"/>
      <c r="M1744" s="338"/>
      <c r="N1744" s="338"/>
      <c r="O1744" s="338"/>
      <c r="P1744" s="338"/>
      <c r="Q1744" s="338"/>
      <c r="R1744" s="338"/>
      <c r="S1744" s="338"/>
      <c r="T1744" s="338"/>
      <c r="U1744" s="338"/>
      <c r="V1744" s="338"/>
      <c r="W1744" s="338"/>
      <c r="X1744" s="338"/>
      <c r="Y1744" s="338"/>
      <c r="Z1744" s="338"/>
      <c r="AA1744" s="338"/>
      <c r="AB1744" s="338"/>
      <c r="AC1744" s="338"/>
      <c r="AD1744" s="338"/>
      <c r="AE1744" s="338"/>
      <c r="AF1744" s="338"/>
      <c r="AG1744" s="338"/>
      <c r="AH1744" s="338"/>
      <c r="AI1744" s="338"/>
      <c r="AJ1744" s="338"/>
      <c r="AK1744" s="338"/>
      <c r="AL1744" s="338"/>
      <c r="AM1744" s="338"/>
      <c r="AN1744" s="338"/>
      <c r="AO1744" s="338"/>
      <c r="AP1744" s="338"/>
      <c r="AQ1744" s="338"/>
      <c r="AR1744" s="338"/>
      <c r="AS1744" s="338"/>
      <c r="AT1744" s="338"/>
      <c r="AU1744" s="338"/>
      <c r="AV1744" s="338"/>
      <c r="AW1744" s="338"/>
      <c r="AX1744" s="338"/>
      <c r="AY1744" s="338"/>
      <c r="AZ1744" s="338"/>
      <c r="BA1744" s="338"/>
      <c r="BB1744" s="338"/>
      <c r="BC1744" s="338"/>
      <c r="BD1744" s="338"/>
      <c r="BE1744" s="338"/>
      <c r="BF1744" s="338"/>
      <c r="BG1744" s="338"/>
      <c r="BH1744" s="338"/>
      <c r="BI1744" s="338"/>
      <c r="BJ1744" s="338"/>
      <c r="BK1744" s="338"/>
      <c r="BL1744" s="338"/>
      <c r="BM1744" s="338"/>
      <c r="BN1744" s="338"/>
      <c r="BO1744" s="338"/>
      <c r="BP1744" s="338"/>
      <c r="BQ1744" s="338"/>
      <c r="BR1744" s="338"/>
      <c r="BS1744" s="338"/>
      <c r="BT1744" s="338"/>
      <c r="BU1744" s="338"/>
      <c r="BV1744" s="343"/>
      <c r="BW1744" s="343"/>
      <c r="BX1744" s="1217"/>
      <c r="BY1744" s="343"/>
      <c r="BZ1744" s="338"/>
      <c r="CA1744" s="338"/>
      <c r="CB1744" s="338"/>
      <c r="CC1744" s="338"/>
      <c r="CD1744" s="338"/>
      <c r="CE1744" s="338"/>
      <c r="CF1744" s="338"/>
    </row>
    <row r="1745" ht="15.75" customHeight="1">
      <c r="A1745" s="338"/>
      <c r="B1745" s="338"/>
      <c r="C1745" s="338"/>
      <c r="D1745" s="338"/>
      <c r="E1745" s="338"/>
      <c r="F1745" s="346"/>
      <c r="G1745" s="1215"/>
      <c r="H1745" s="1216"/>
      <c r="I1745" s="534"/>
      <c r="J1745" s="1193"/>
      <c r="K1745" s="398"/>
      <c r="L1745" s="338"/>
      <c r="M1745" s="338"/>
      <c r="N1745" s="338"/>
      <c r="O1745" s="338"/>
      <c r="P1745" s="338"/>
      <c r="Q1745" s="338"/>
      <c r="R1745" s="338"/>
      <c r="S1745" s="338"/>
      <c r="T1745" s="338"/>
      <c r="U1745" s="338"/>
      <c r="V1745" s="338"/>
      <c r="W1745" s="338"/>
      <c r="X1745" s="338"/>
      <c r="Y1745" s="338"/>
      <c r="Z1745" s="338"/>
      <c r="AA1745" s="338"/>
      <c r="AB1745" s="338"/>
      <c r="AC1745" s="338"/>
      <c r="AD1745" s="338"/>
      <c r="AE1745" s="338"/>
      <c r="AF1745" s="338"/>
      <c r="AG1745" s="338"/>
      <c r="AH1745" s="338"/>
      <c r="AI1745" s="338"/>
      <c r="AJ1745" s="338"/>
      <c r="AK1745" s="338"/>
      <c r="AL1745" s="338"/>
      <c r="AM1745" s="338"/>
      <c r="AN1745" s="338"/>
      <c r="AO1745" s="338"/>
      <c r="AP1745" s="338"/>
      <c r="AQ1745" s="338"/>
      <c r="AR1745" s="338"/>
      <c r="AS1745" s="338"/>
      <c r="AT1745" s="338"/>
      <c r="AU1745" s="338"/>
      <c r="AV1745" s="338"/>
      <c r="AW1745" s="338"/>
      <c r="AX1745" s="338"/>
      <c r="AY1745" s="338"/>
      <c r="AZ1745" s="338"/>
      <c r="BA1745" s="338"/>
      <c r="BB1745" s="338"/>
      <c r="BC1745" s="338"/>
      <c r="BD1745" s="338"/>
      <c r="BE1745" s="338"/>
      <c r="BF1745" s="338"/>
      <c r="BG1745" s="338"/>
      <c r="BH1745" s="338"/>
      <c r="BI1745" s="338"/>
      <c r="BJ1745" s="338"/>
      <c r="BK1745" s="338"/>
      <c r="BL1745" s="338"/>
      <c r="BM1745" s="338"/>
      <c r="BN1745" s="338"/>
      <c r="BO1745" s="338"/>
      <c r="BP1745" s="338"/>
      <c r="BQ1745" s="338"/>
      <c r="BR1745" s="338"/>
      <c r="BS1745" s="338"/>
      <c r="BT1745" s="338"/>
      <c r="BU1745" s="338"/>
      <c r="BV1745" s="343"/>
      <c r="BW1745" s="343"/>
      <c r="BX1745" s="1217"/>
      <c r="BY1745" s="343"/>
      <c r="BZ1745" s="338"/>
      <c r="CA1745" s="338"/>
      <c r="CB1745" s="338"/>
      <c r="CC1745" s="338"/>
      <c r="CD1745" s="338"/>
      <c r="CE1745" s="338"/>
      <c r="CF1745" s="338"/>
    </row>
    <row r="1746" ht="15.75" customHeight="1">
      <c r="A1746" s="338"/>
      <c r="B1746" s="338"/>
      <c r="C1746" s="338"/>
      <c r="D1746" s="338"/>
      <c r="E1746" s="338"/>
      <c r="F1746" s="346"/>
      <c r="G1746" s="1215"/>
      <c r="H1746" s="1216"/>
      <c r="I1746" s="534"/>
      <c r="J1746" s="1193"/>
      <c r="K1746" s="398"/>
      <c r="L1746" s="338"/>
      <c r="M1746" s="338"/>
      <c r="N1746" s="338"/>
      <c r="O1746" s="338"/>
      <c r="P1746" s="338"/>
      <c r="Q1746" s="338"/>
      <c r="R1746" s="338"/>
      <c r="S1746" s="338"/>
      <c r="T1746" s="338"/>
      <c r="U1746" s="338"/>
      <c r="V1746" s="338"/>
      <c r="W1746" s="338"/>
      <c r="X1746" s="338"/>
      <c r="Y1746" s="338"/>
      <c r="Z1746" s="338"/>
      <c r="AA1746" s="338"/>
      <c r="AB1746" s="338"/>
      <c r="AC1746" s="338"/>
      <c r="AD1746" s="338"/>
      <c r="AE1746" s="338"/>
      <c r="AF1746" s="338"/>
      <c r="AG1746" s="338"/>
      <c r="AH1746" s="338"/>
      <c r="AI1746" s="338"/>
      <c r="AJ1746" s="338"/>
      <c r="AK1746" s="338"/>
      <c r="AL1746" s="338"/>
      <c r="AM1746" s="338"/>
      <c r="AN1746" s="338"/>
      <c r="AO1746" s="338"/>
      <c r="AP1746" s="338"/>
      <c r="AQ1746" s="338"/>
      <c r="AR1746" s="338"/>
      <c r="AS1746" s="338"/>
      <c r="AT1746" s="338"/>
      <c r="AU1746" s="338"/>
      <c r="AV1746" s="338"/>
      <c r="AW1746" s="338"/>
      <c r="AX1746" s="338"/>
      <c r="AY1746" s="338"/>
      <c r="AZ1746" s="338"/>
      <c r="BA1746" s="338"/>
      <c r="BB1746" s="338"/>
      <c r="BC1746" s="338"/>
      <c r="BD1746" s="338"/>
      <c r="BE1746" s="338"/>
      <c r="BF1746" s="338"/>
      <c r="BG1746" s="338"/>
      <c r="BH1746" s="338"/>
      <c r="BI1746" s="338"/>
      <c r="BJ1746" s="338"/>
      <c r="BK1746" s="338"/>
      <c r="BL1746" s="338"/>
      <c r="BM1746" s="338"/>
      <c r="BN1746" s="338"/>
      <c r="BO1746" s="338"/>
      <c r="BP1746" s="338"/>
      <c r="BQ1746" s="338"/>
      <c r="BR1746" s="338"/>
      <c r="BS1746" s="338"/>
      <c r="BT1746" s="338"/>
      <c r="BU1746" s="338"/>
      <c r="BV1746" s="343"/>
      <c r="BW1746" s="343"/>
      <c r="BX1746" s="1217"/>
      <c r="BY1746" s="343"/>
      <c r="BZ1746" s="338"/>
      <c r="CA1746" s="338"/>
      <c r="CB1746" s="338"/>
      <c r="CC1746" s="338"/>
      <c r="CD1746" s="338"/>
      <c r="CE1746" s="338"/>
      <c r="CF1746" s="338"/>
    </row>
    <row r="1747" ht="15.75" customHeight="1">
      <c r="A1747" s="338"/>
      <c r="B1747" s="338"/>
      <c r="C1747" s="338"/>
      <c r="D1747" s="338"/>
      <c r="E1747" s="338"/>
      <c r="F1747" s="346"/>
      <c r="G1747" s="1215"/>
      <c r="H1747" s="1216"/>
      <c r="I1747" s="534"/>
      <c r="J1747" s="1193"/>
      <c r="K1747" s="398"/>
      <c r="L1747" s="338"/>
      <c r="M1747" s="338"/>
      <c r="N1747" s="338"/>
      <c r="O1747" s="338"/>
      <c r="P1747" s="338"/>
      <c r="Q1747" s="338"/>
      <c r="R1747" s="338"/>
      <c r="S1747" s="338"/>
      <c r="T1747" s="338"/>
      <c r="U1747" s="338"/>
      <c r="V1747" s="338"/>
      <c r="W1747" s="338"/>
      <c r="X1747" s="338"/>
      <c r="Y1747" s="338"/>
      <c r="Z1747" s="338"/>
      <c r="AA1747" s="338"/>
      <c r="AB1747" s="338"/>
      <c r="AC1747" s="338"/>
      <c r="AD1747" s="338"/>
      <c r="AE1747" s="338"/>
      <c r="AF1747" s="338"/>
      <c r="AG1747" s="338"/>
      <c r="AH1747" s="338"/>
      <c r="AI1747" s="338"/>
      <c r="AJ1747" s="338"/>
      <c r="AK1747" s="338"/>
      <c r="AL1747" s="338"/>
      <c r="AM1747" s="338"/>
      <c r="AN1747" s="338"/>
      <c r="AO1747" s="338"/>
      <c r="AP1747" s="338"/>
      <c r="AQ1747" s="338"/>
      <c r="AR1747" s="338"/>
      <c r="AS1747" s="338"/>
      <c r="AT1747" s="338"/>
      <c r="AU1747" s="338"/>
      <c r="AV1747" s="338"/>
      <c r="AW1747" s="338"/>
      <c r="AX1747" s="338"/>
      <c r="AY1747" s="338"/>
      <c r="AZ1747" s="338"/>
      <c r="BA1747" s="338"/>
      <c r="BB1747" s="338"/>
      <c r="BC1747" s="338"/>
      <c r="BD1747" s="338"/>
      <c r="BE1747" s="338"/>
      <c r="BF1747" s="338"/>
      <c r="BG1747" s="338"/>
      <c r="BH1747" s="338"/>
      <c r="BI1747" s="338"/>
      <c r="BJ1747" s="338"/>
      <c r="BK1747" s="338"/>
      <c r="BL1747" s="338"/>
      <c r="BM1747" s="338"/>
      <c r="BN1747" s="338"/>
      <c r="BO1747" s="338"/>
      <c r="BP1747" s="338"/>
      <c r="BQ1747" s="338"/>
      <c r="BR1747" s="338"/>
      <c r="BS1747" s="338"/>
      <c r="BT1747" s="338"/>
      <c r="BU1747" s="338"/>
      <c r="BV1747" s="343"/>
      <c r="BW1747" s="343"/>
      <c r="BX1747" s="1217"/>
      <c r="BY1747" s="343"/>
      <c r="BZ1747" s="338"/>
      <c r="CA1747" s="338"/>
      <c r="CB1747" s="338"/>
      <c r="CC1747" s="338"/>
      <c r="CD1747" s="338"/>
      <c r="CE1747" s="338"/>
      <c r="CF1747" s="338"/>
    </row>
    <row r="1748" ht="15.75" customHeight="1">
      <c r="A1748" s="338"/>
      <c r="B1748" s="338"/>
      <c r="C1748" s="338"/>
      <c r="D1748" s="338"/>
      <c r="E1748" s="338"/>
      <c r="F1748" s="346"/>
      <c r="G1748" s="1215"/>
      <c r="H1748" s="1216"/>
      <c r="I1748" s="534"/>
      <c r="J1748" s="1193"/>
      <c r="K1748" s="398"/>
      <c r="L1748" s="338"/>
      <c r="M1748" s="338"/>
      <c r="N1748" s="338"/>
      <c r="O1748" s="338"/>
      <c r="P1748" s="338"/>
      <c r="Q1748" s="338"/>
      <c r="R1748" s="338"/>
      <c r="S1748" s="338"/>
      <c r="T1748" s="338"/>
      <c r="U1748" s="338"/>
      <c r="V1748" s="338"/>
      <c r="W1748" s="338"/>
      <c r="X1748" s="338"/>
      <c r="Y1748" s="338"/>
      <c r="Z1748" s="338"/>
      <c r="AA1748" s="338"/>
      <c r="AB1748" s="338"/>
      <c r="AC1748" s="338"/>
      <c r="AD1748" s="338"/>
      <c r="AE1748" s="338"/>
      <c r="AF1748" s="338"/>
      <c r="AG1748" s="338"/>
      <c r="AH1748" s="338"/>
      <c r="AI1748" s="338"/>
      <c r="AJ1748" s="338"/>
      <c r="AK1748" s="338"/>
      <c r="AL1748" s="338"/>
      <c r="AM1748" s="338"/>
      <c r="AN1748" s="338"/>
      <c r="AO1748" s="338"/>
      <c r="AP1748" s="338"/>
      <c r="AQ1748" s="338"/>
      <c r="AR1748" s="338"/>
      <c r="AS1748" s="338"/>
      <c r="AT1748" s="338"/>
      <c r="AU1748" s="338"/>
      <c r="AV1748" s="338"/>
      <c r="AW1748" s="338"/>
      <c r="AX1748" s="338"/>
      <c r="AY1748" s="338"/>
      <c r="AZ1748" s="338"/>
      <c r="BA1748" s="338"/>
      <c r="BB1748" s="338"/>
      <c r="BC1748" s="338"/>
      <c r="BD1748" s="338"/>
      <c r="BE1748" s="338"/>
      <c r="BF1748" s="338"/>
      <c r="BG1748" s="338"/>
      <c r="BH1748" s="338"/>
      <c r="BI1748" s="338"/>
      <c r="BJ1748" s="338"/>
      <c r="BK1748" s="338"/>
      <c r="BL1748" s="338"/>
      <c r="BM1748" s="338"/>
      <c r="BN1748" s="338"/>
      <c r="BO1748" s="338"/>
      <c r="BP1748" s="338"/>
      <c r="BQ1748" s="338"/>
      <c r="BR1748" s="338"/>
      <c r="BS1748" s="338"/>
      <c r="BT1748" s="338"/>
      <c r="BU1748" s="338"/>
      <c r="BV1748" s="343"/>
      <c r="BW1748" s="343"/>
      <c r="BX1748" s="1217"/>
      <c r="BY1748" s="343"/>
      <c r="BZ1748" s="338"/>
      <c r="CA1748" s="338"/>
      <c r="CB1748" s="338"/>
      <c r="CC1748" s="338"/>
      <c r="CD1748" s="338"/>
      <c r="CE1748" s="338"/>
      <c r="CF1748" s="338"/>
    </row>
    <row r="1749" ht="15.75" customHeight="1">
      <c r="A1749" s="338"/>
      <c r="B1749" s="338"/>
      <c r="C1749" s="338"/>
      <c r="D1749" s="338"/>
      <c r="E1749" s="338"/>
      <c r="F1749" s="346"/>
      <c r="G1749" s="1215"/>
      <c r="H1749" s="1216"/>
      <c r="I1749" s="534"/>
      <c r="J1749" s="1193"/>
      <c r="K1749" s="398"/>
      <c r="L1749" s="338"/>
      <c r="M1749" s="338"/>
      <c r="N1749" s="338"/>
      <c r="O1749" s="338"/>
      <c r="P1749" s="338"/>
      <c r="Q1749" s="338"/>
      <c r="R1749" s="338"/>
      <c r="S1749" s="338"/>
      <c r="T1749" s="338"/>
      <c r="U1749" s="338"/>
      <c r="V1749" s="338"/>
      <c r="W1749" s="338"/>
      <c r="X1749" s="338"/>
      <c r="Y1749" s="338"/>
      <c r="Z1749" s="338"/>
      <c r="AA1749" s="338"/>
      <c r="AB1749" s="338"/>
      <c r="AC1749" s="338"/>
      <c r="AD1749" s="338"/>
      <c r="AE1749" s="338"/>
      <c r="AF1749" s="338"/>
      <c r="AG1749" s="338"/>
      <c r="AH1749" s="338"/>
      <c r="AI1749" s="338"/>
      <c r="AJ1749" s="338"/>
      <c r="AK1749" s="338"/>
      <c r="AL1749" s="338"/>
      <c r="AM1749" s="338"/>
      <c r="AN1749" s="338"/>
      <c r="AO1749" s="338"/>
      <c r="AP1749" s="338"/>
      <c r="AQ1749" s="338"/>
      <c r="AR1749" s="338"/>
      <c r="AS1749" s="338"/>
      <c r="AT1749" s="338"/>
      <c r="AU1749" s="338"/>
      <c r="AV1749" s="338"/>
      <c r="AW1749" s="338"/>
      <c r="AX1749" s="338"/>
      <c r="AY1749" s="338"/>
      <c r="AZ1749" s="338"/>
      <c r="BA1749" s="338"/>
      <c r="BB1749" s="338"/>
      <c r="BC1749" s="338"/>
      <c r="BD1749" s="338"/>
      <c r="BE1749" s="338"/>
      <c r="BF1749" s="338"/>
      <c r="BG1749" s="338"/>
      <c r="BH1749" s="338"/>
      <c r="BI1749" s="338"/>
      <c r="BJ1749" s="338"/>
      <c r="BK1749" s="338"/>
      <c r="BL1749" s="338"/>
      <c r="BM1749" s="338"/>
      <c r="BN1749" s="338"/>
      <c r="BO1749" s="338"/>
      <c r="BP1749" s="338"/>
      <c r="BQ1749" s="338"/>
      <c r="BR1749" s="338"/>
      <c r="BS1749" s="338"/>
      <c r="BT1749" s="338"/>
      <c r="BU1749" s="338"/>
      <c r="BV1749" s="343"/>
      <c r="BW1749" s="343"/>
      <c r="BX1749" s="1217"/>
      <c r="BY1749" s="343"/>
      <c r="BZ1749" s="338"/>
      <c r="CA1749" s="338"/>
      <c r="CB1749" s="338"/>
      <c r="CC1749" s="338"/>
      <c r="CD1749" s="338"/>
      <c r="CE1749" s="338"/>
      <c r="CF1749" s="338"/>
    </row>
    <row r="1750" ht="15.75" customHeight="1">
      <c r="A1750" s="338"/>
      <c r="B1750" s="338"/>
      <c r="C1750" s="338"/>
      <c r="D1750" s="338"/>
      <c r="E1750" s="338"/>
      <c r="F1750" s="346"/>
      <c r="G1750" s="1215"/>
      <c r="H1750" s="1216"/>
      <c r="I1750" s="534"/>
      <c r="J1750" s="1193"/>
      <c r="K1750" s="398"/>
      <c r="L1750" s="338"/>
      <c r="M1750" s="338"/>
      <c r="N1750" s="338"/>
      <c r="O1750" s="338"/>
      <c r="P1750" s="338"/>
      <c r="Q1750" s="338"/>
      <c r="R1750" s="338"/>
      <c r="S1750" s="338"/>
      <c r="T1750" s="338"/>
      <c r="U1750" s="338"/>
      <c r="V1750" s="338"/>
      <c r="W1750" s="338"/>
      <c r="X1750" s="338"/>
      <c r="Y1750" s="338"/>
      <c r="Z1750" s="338"/>
      <c r="AA1750" s="338"/>
      <c r="AB1750" s="338"/>
      <c r="AC1750" s="338"/>
      <c r="AD1750" s="338"/>
      <c r="AE1750" s="338"/>
      <c r="AF1750" s="338"/>
      <c r="AG1750" s="338"/>
      <c r="AH1750" s="338"/>
      <c r="AI1750" s="338"/>
      <c r="AJ1750" s="338"/>
      <c r="AK1750" s="338"/>
      <c r="AL1750" s="338"/>
      <c r="AM1750" s="338"/>
      <c r="AN1750" s="338"/>
      <c r="AO1750" s="338"/>
      <c r="AP1750" s="338"/>
      <c r="AQ1750" s="338"/>
      <c r="AR1750" s="338"/>
      <c r="AS1750" s="338"/>
      <c r="AT1750" s="338"/>
      <c r="AU1750" s="338"/>
      <c r="AV1750" s="338"/>
      <c r="AW1750" s="338"/>
      <c r="AX1750" s="338"/>
      <c r="AY1750" s="338"/>
      <c r="AZ1750" s="338"/>
      <c r="BA1750" s="338"/>
      <c r="BB1750" s="338"/>
      <c r="BC1750" s="338"/>
      <c r="BD1750" s="338"/>
      <c r="BE1750" s="338"/>
      <c r="BF1750" s="338"/>
      <c r="BG1750" s="338"/>
      <c r="BH1750" s="338"/>
      <c r="BI1750" s="338"/>
      <c r="BJ1750" s="338"/>
      <c r="BK1750" s="338"/>
      <c r="BL1750" s="338"/>
      <c r="BM1750" s="338"/>
      <c r="BN1750" s="338"/>
      <c r="BO1750" s="338"/>
      <c r="BP1750" s="338"/>
      <c r="BQ1750" s="338"/>
      <c r="BR1750" s="338"/>
      <c r="BS1750" s="338"/>
      <c r="BT1750" s="338"/>
      <c r="BU1750" s="338"/>
      <c r="BV1750" s="343"/>
      <c r="BW1750" s="343"/>
      <c r="BX1750" s="1217"/>
      <c r="BY1750" s="343"/>
      <c r="BZ1750" s="338"/>
      <c r="CA1750" s="338"/>
      <c r="CB1750" s="338"/>
      <c r="CC1750" s="338"/>
      <c r="CD1750" s="338"/>
      <c r="CE1750" s="338"/>
      <c r="CF1750" s="338"/>
    </row>
    <row r="1751" ht="15.75" customHeight="1">
      <c r="A1751" s="338"/>
      <c r="B1751" s="338"/>
      <c r="C1751" s="338"/>
      <c r="D1751" s="338"/>
      <c r="E1751" s="338"/>
      <c r="F1751" s="346"/>
      <c r="G1751" s="1215"/>
      <c r="H1751" s="1216"/>
      <c r="I1751" s="534"/>
      <c r="J1751" s="1193"/>
      <c r="K1751" s="398"/>
      <c r="L1751" s="338"/>
      <c r="M1751" s="338"/>
      <c r="N1751" s="338"/>
      <c r="O1751" s="338"/>
      <c r="P1751" s="338"/>
      <c r="Q1751" s="338"/>
      <c r="R1751" s="338"/>
      <c r="S1751" s="338"/>
      <c r="T1751" s="338"/>
      <c r="U1751" s="338"/>
      <c r="V1751" s="338"/>
      <c r="W1751" s="338"/>
      <c r="X1751" s="338"/>
      <c r="Y1751" s="338"/>
      <c r="Z1751" s="338"/>
      <c r="AA1751" s="338"/>
      <c r="AB1751" s="338"/>
      <c r="AC1751" s="338"/>
      <c r="AD1751" s="338"/>
      <c r="AE1751" s="338"/>
      <c r="AF1751" s="338"/>
      <c r="AG1751" s="338"/>
      <c r="AH1751" s="338"/>
      <c r="AI1751" s="338"/>
      <c r="AJ1751" s="338"/>
      <c r="AK1751" s="338"/>
      <c r="AL1751" s="338"/>
      <c r="AM1751" s="338"/>
      <c r="AN1751" s="338"/>
      <c r="AO1751" s="338"/>
      <c r="AP1751" s="338"/>
      <c r="AQ1751" s="338"/>
      <c r="AR1751" s="338"/>
      <c r="AS1751" s="338"/>
      <c r="AT1751" s="338"/>
      <c r="AU1751" s="338"/>
      <c r="AV1751" s="338"/>
      <c r="AW1751" s="338"/>
      <c r="AX1751" s="338"/>
      <c r="AY1751" s="338"/>
      <c r="AZ1751" s="338"/>
      <c r="BA1751" s="338"/>
      <c r="BB1751" s="338"/>
      <c r="BC1751" s="338"/>
      <c r="BD1751" s="338"/>
      <c r="BE1751" s="338"/>
      <c r="BF1751" s="338"/>
      <c r="BG1751" s="338"/>
      <c r="BH1751" s="338"/>
      <c r="BI1751" s="338"/>
      <c r="BJ1751" s="338"/>
      <c r="BK1751" s="338"/>
      <c r="BL1751" s="338"/>
      <c r="BM1751" s="338"/>
      <c r="BN1751" s="338"/>
      <c r="BO1751" s="338"/>
      <c r="BP1751" s="338"/>
      <c r="BQ1751" s="338"/>
      <c r="BR1751" s="338"/>
      <c r="BS1751" s="338"/>
      <c r="BT1751" s="338"/>
      <c r="BU1751" s="338"/>
      <c r="BV1751" s="343"/>
      <c r="BW1751" s="343"/>
      <c r="BX1751" s="1217"/>
      <c r="BY1751" s="343"/>
      <c r="BZ1751" s="338"/>
      <c r="CA1751" s="338"/>
      <c r="CB1751" s="338"/>
      <c r="CC1751" s="338"/>
      <c r="CD1751" s="338"/>
      <c r="CE1751" s="338"/>
      <c r="CF1751" s="338"/>
    </row>
    <row r="1752" ht="15.75" customHeight="1">
      <c r="A1752" s="338"/>
      <c r="B1752" s="338"/>
      <c r="C1752" s="338"/>
      <c r="D1752" s="338"/>
      <c r="E1752" s="338"/>
      <c r="F1752" s="346"/>
      <c r="G1752" s="1215"/>
      <c r="H1752" s="1216"/>
      <c r="I1752" s="534"/>
      <c r="J1752" s="1193"/>
      <c r="K1752" s="398"/>
      <c r="L1752" s="338"/>
      <c r="M1752" s="338"/>
      <c r="N1752" s="338"/>
      <c r="O1752" s="338"/>
      <c r="P1752" s="338"/>
      <c r="Q1752" s="338"/>
      <c r="R1752" s="338"/>
      <c r="S1752" s="338"/>
      <c r="T1752" s="338"/>
      <c r="U1752" s="338"/>
      <c r="V1752" s="338"/>
      <c r="W1752" s="338"/>
      <c r="X1752" s="338"/>
      <c r="Y1752" s="338"/>
      <c r="Z1752" s="338"/>
      <c r="AA1752" s="338"/>
      <c r="AB1752" s="338"/>
      <c r="AC1752" s="338"/>
      <c r="AD1752" s="338"/>
      <c r="AE1752" s="338"/>
      <c r="AF1752" s="338"/>
      <c r="AG1752" s="338"/>
      <c r="AH1752" s="338"/>
      <c r="AI1752" s="338"/>
      <c r="AJ1752" s="338"/>
      <c r="AK1752" s="338"/>
      <c r="AL1752" s="338"/>
      <c r="AM1752" s="338"/>
      <c r="AN1752" s="338"/>
      <c r="AO1752" s="338"/>
      <c r="AP1752" s="338"/>
      <c r="AQ1752" s="338"/>
      <c r="AR1752" s="338"/>
      <c r="AS1752" s="338"/>
      <c r="AT1752" s="338"/>
      <c r="AU1752" s="338"/>
      <c r="AV1752" s="338"/>
      <c r="AW1752" s="338"/>
      <c r="AX1752" s="338"/>
      <c r="AY1752" s="338"/>
      <c r="AZ1752" s="338"/>
      <c r="BA1752" s="338"/>
      <c r="BB1752" s="338"/>
      <c r="BC1752" s="338"/>
      <c r="BD1752" s="338"/>
      <c r="BE1752" s="338"/>
      <c r="BF1752" s="338"/>
      <c r="BG1752" s="338"/>
      <c r="BH1752" s="338"/>
      <c r="BI1752" s="338"/>
      <c r="BJ1752" s="338"/>
      <c r="BK1752" s="338"/>
      <c r="BL1752" s="338"/>
      <c r="BM1752" s="338"/>
      <c r="BN1752" s="338"/>
      <c r="BO1752" s="338"/>
      <c r="BP1752" s="338"/>
      <c r="BQ1752" s="338"/>
      <c r="BR1752" s="338"/>
      <c r="BS1752" s="338"/>
      <c r="BT1752" s="338"/>
      <c r="BU1752" s="338"/>
      <c r="BV1752" s="343"/>
      <c r="BW1752" s="343"/>
      <c r="BX1752" s="1217"/>
      <c r="BY1752" s="343"/>
      <c r="BZ1752" s="338"/>
      <c r="CA1752" s="338"/>
      <c r="CB1752" s="338"/>
      <c r="CC1752" s="338"/>
      <c r="CD1752" s="338"/>
      <c r="CE1752" s="338"/>
      <c r="CF1752" s="338"/>
    </row>
    <row r="1753" ht="15.75" customHeight="1">
      <c r="A1753" s="338"/>
      <c r="B1753" s="338"/>
      <c r="C1753" s="338"/>
      <c r="D1753" s="338"/>
      <c r="E1753" s="338"/>
      <c r="F1753" s="346"/>
      <c r="G1753" s="1215"/>
      <c r="H1753" s="1216"/>
      <c r="I1753" s="534"/>
      <c r="J1753" s="1193"/>
      <c r="K1753" s="398"/>
      <c r="L1753" s="338"/>
      <c r="M1753" s="338"/>
      <c r="N1753" s="338"/>
      <c r="O1753" s="338"/>
      <c r="P1753" s="338"/>
      <c r="Q1753" s="338"/>
      <c r="R1753" s="338"/>
      <c r="S1753" s="338"/>
      <c r="T1753" s="338"/>
      <c r="U1753" s="338"/>
      <c r="V1753" s="338"/>
      <c r="W1753" s="338"/>
      <c r="X1753" s="338"/>
      <c r="Y1753" s="338"/>
      <c r="Z1753" s="338"/>
      <c r="AA1753" s="338"/>
      <c r="AB1753" s="338"/>
      <c r="AC1753" s="338"/>
      <c r="AD1753" s="338"/>
      <c r="AE1753" s="338"/>
      <c r="AF1753" s="338"/>
      <c r="AG1753" s="338"/>
      <c r="AH1753" s="338"/>
      <c r="AI1753" s="338"/>
      <c r="AJ1753" s="338"/>
      <c r="AK1753" s="338"/>
      <c r="AL1753" s="338"/>
      <c r="AM1753" s="338"/>
      <c r="AN1753" s="338"/>
      <c r="AO1753" s="338"/>
      <c r="AP1753" s="338"/>
      <c r="AQ1753" s="338"/>
      <c r="AR1753" s="338"/>
      <c r="AS1753" s="338"/>
      <c r="AT1753" s="338"/>
      <c r="AU1753" s="338"/>
      <c r="AV1753" s="338"/>
      <c r="AW1753" s="338"/>
      <c r="AX1753" s="338"/>
      <c r="AY1753" s="338"/>
      <c r="AZ1753" s="338"/>
      <c r="BA1753" s="338"/>
      <c r="BB1753" s="338"/>
      <c r="BC1753" s="338"/>
      <c r="BD1753" s="338"/>
      <c r="BE1753" s="338"/>
      <c r="BF1753" s="338"/>
      <c r="BG1753" s="338"/>
      <c r="BH1753" s="338"/>
      <c r="BI1753" s="338"/>
      <c r="BJ1753" s="338"/>
      <c r="BK1753" s="338"/>
      <c r="BL1753" s="338"/>
      <c r="BM1753" s="338"/>
      <c r="BN1753" s="338"/>
      <c r="BO1753" s="338"/>
      <c r="BP1753" s="338"/>
      <c r="BQ1753" s="338"/>
      <c r="BR1753" s="338"/>
      <c r="BS1753" s="338"/>
      <c r="BT1753" s="338"/>
      <c r="BU1753" s="338"/>
      <c r="BV1753" s="343"/>
      <c r="BW1753" s="343"/>
      <c r="BX1753" s="1217"/>
      <c r="BY1753" s="343"/>
      <c r="BZ1753" s="338"/>
      <c r="CA1753" s="338"/>
      <c r="CB1753" s="338"/>
      <c r="CC1753" s="338"/>
      <c r="CD1753" s="338"/>
      <c r="CE1753" s="338"/>
      <c r="CF1753" s="338"/>
    </row>
    <row r="1754" ht="15.75" customHeight="1">
      <c r="A1754" s="338"/>
      <c r="B1754" s="338"/>
      <c r="C1754" s="338"/>
      <c r="D1754" s="338"/>
      <c r="E1754" s="338"/>
      <c r="F1754" s="346"/>
      <c r="G1754" s="1215"/>
      <c r="H1754" s="1216"/>
      <c r="I1754" s="534"/>
      <c r="J1754" s="1193"/>
      <c r="K1754" s="398"/>
      <c r="L1754" s="338"/>
      <c r="M1754" s="338"/>
      <c r="N1754" s="338"/>
      <c r="O1754" s="338"/>
      <c r="P1754" s="338"/>
      <c r="Q1754" s="338"/>
      <c r="R1754" s="338"/>
      <c r="S1754" s="338"/>
      <c r="T1754" s="338"/>
      <c r="U1754" s="338"/>
      <c r="V1754" s="338"/>
      <c r="W1754" s="338"/>
      <c r="X1754" s="338"/>
      <c r="Y1754" s="338"/>
      <c r="Z1754" s="338"/>
      <c r="AA1754" s="338"/>
      <c r="AB1754" s="338"/>
      <c r="AC1754" s="338"/>
      <c r="AD1754" s="338"/>
      <c r="AE1754" s="338"/>
      <c r="AF1754" s="338"/>
      <c r="AG1754" s="338"/>
      <c r="AH1754" s="338"/>
      <c r="AI1754" s="338"/>
      <c r="AJ1754" s="338"/>
      <c r="AK1754" s="338"/>
      <c r="AL1754" s="338"/>
      <c r="AM1754" s="338"/>
      <c r="AN1754" s="338"/>
      <c r="AO1754" s="338"/>
      <c r="AP1754" s="338"/>
      <c r="AQ1754" s="338"/>
      <c r="AR1754" s="338"/>
      <c r="AS1754" s="338"/>
      <c r="AT1754" s="338"/>
      <c r="AU1754" s="338"/>
      <c r="AV1754" s="338"/>
      <c r="AW1754" s="338"/>
      <c r="AX1754" s="338"/>
      <c r="AY1754" s="338"/>
      <c r="AZ1754" s="338"/>
      <c r="BA1754" s="338"/>
      <c r="BB1754" s="338"/>
      <c r="BC1754" s="338"/>
      <c r="BD1754" s="338"/>
      <c r="BE1754" s="338"/>
      <c r="BF1754" s="338"/>
      <c r="BG1754" s="338"/>
      <c r="BH1754" s="338"/>
      <c r="BI1754" s="338"/>
      <c r="BJ1754" s="338"/>
      <c r="BK1754" s="338"/>
      <c r="BL1754" s="338"/>
      <c r="BM1754" s="338"/>
      <c r="BN1754" s="338"/>
      <c r="BO1754" s="338"/>
      <c r="BP1754" s="338"/>
      <c r="BQ1754" s="338"/>
      <c r="BR1754" s="338"/>
      <c r="BS1754" s="338"/>
      <c r="BT1754" s="338"/>
      <c r="BU1754" s="338"/>
      <c r="BV1754" s="343"/>
      <c r="BW1754" s="343"/>
      <c r="BX1754" s="1217"/>
      <c r="BY1754" s="343"/>
      <c r="BZ1754" s="338"/>
      <c r="CA1754" s="338"/>
      <c r="CB1754" s="338"/>
      <c r="CC1754" s="338"/>
      <c r="CD1754" s="338"/>
      <c r="CE1754" s="338"/>
      <c r="CF1754" s="338"/>
    </row>
    <row r="1755" ht="15.75" customHeight="1">
      <c r="A1755" s="338"/>
      <c r="B1755" s="338"/>
      <c r="C1755" s="338"/>
      <c r="D1755" s="338"/>
      <c r="E1755" s="338"/>
      <c r="F1755" s="346"/>
      <c r="G1755" s="1215"/>
      <c r="H1755" s="1216"/>
      <c r="I1755" s="534"/>
      <c r="J1755" s="1193"/>
      <c r="K1755" s="398"/>
      <c r="L1755" s="338"/>
      <c r="M1755" s="338"/>
      <c r="N1755" s="338"/>
      <c r="O1755" s="338"/>
      <c r="P1755" s="338"/>
      <c r="Q1755" s="338"/>
      <c r="R1755" s="338"/>
      <c r="S1755" s="338"/>
      <c r="T1755" s="338"/>
      <c r="U1755" s="338"/>
      <c r="V1755" s="338"/>
      <c r="W1755" s="338"/>
      <c r="X1755" s="338"/>
      <c r="Y1755" s="338"/>
      <c r="Z1755" s="338"/>
      <c r="AA1755" s="338"/>
      <c r="AB1755" s="338"/>
      <c r="AC1755" s="338"/>
      <c r="AD1755" s="338"/>
      <c r="AE1755" s="338"/>
      <c r="AF1755" s="338"/>
      <c r="AG1755" s="338"/>
      <c r="AH1755" s="338"/>
      <c r="AI1755" s="338"/>
      <c r="AJ1755" s="338"/>
      <c r="AK1755" s="338"/>
      <c r="AL1755" s="338"/>
      <c r="AM1755" s="338"/>
      <c r="AN1755" s="338"/>
      <c r="AO1755" s="338"/>
      <c r="AP1755" s="338"/>
      <c r="AQ1755" s="338"/>
      <c r="AR1755" s="338"/>
      <c r="AS1755" s="338"/>
      <c r="AT1755" s="338"/>
      <c r="AU1755" s="338"/>
      <c r="AV1755" s="338"/>
      <c r="AW1755" s="338"/>
      <c r="AX1755" s="338"/>
      <c r="AY1755" s="338"/>
      <c r="AZ1755" s="338"/>
      <c r="BA1755" s="338"/>
      <c r="BB1755" s="338"/>
      <c r="BC1755" s="338"/>
      <c r="BD1755" s="338"/>
      <c r="BE1755" s="338"/>
      <c r="BF1755" s="338"/>
      <c r="BG1755" s="338"/>
      <c r="BH1755" s="338"/>
      <c r="BI1755" s="338"/>
      <c r="BJ1755" s="338"/>
      <c r="BK1755" s="338"/>
      <c r="BL1755" s="338"/>
      <c r="BM1755" s="338"/>
      <c r="BN1755" s="338"/>
      <c r="BO1755" s="338"/>
      <c r="BP1755" s="338"/>
      <c r="BQ1755" s="338"/>
      <c r="BR1755" s="338"/>
      <c r="BS1755" s="338"/>
      <c r="BT1755" s="338"/>
      <c r="BU1755" s="338"/>
      <c r="BV1755" s="343"/>
      <c r="BW1755" s="343"/>
      <c r="BX1755" s="1217"/>
      <c r="BY1755" s="343"/>
      <c r="BZ1755" s="338"/>
      <c r="CA1755" s="338"/>
      <c r="CB1755" s="338"/>
      <c r="CC1755" s="338"/>
      <c r="CD1755" s="338"/>
      <c r="CE1755" s="338"/>
      <c r="CF1755" s="338"/>
    </row>
    <row r="1756" ht="15.75" customHeight="1">
      <c r="A1756" s="338"/>
      <c r="B1756" s="338"/>
      <c r="C1756" s="338"/>
      <c r="D1756" s="338"/>
      <c r="E1756" s="338"/>
      <c r="F1756" s="346"/>
      <c r="G1756" s="1215"/>
      <c r="H1756" s="1216"/>
      <c r="I1756" s="534"/>
      <c r="J1756" s="1193"/>
      <c r="K1756" s="398"/>
      <c r="L1756" s="338"/>
      <c r="M1756" s="338"/>
      <c r="N1756" s="338"/>
      <c r="O1756" s="338"/>
      <c r="P1756" s="338"/>
      <c r="Q1756" s="338"/>
      <c r="R1756" s="338"/>
      <c r="S1756" s="338"/>
      <c r="T1756" s="338"/>
      <c r="U1756" s="338"/>
      <c r="V1756" s="338"/>
      <c r="W1756" s="338"/>
      <c r="X1756" s="338"/>
      <c r="Y1756" s="338"/>
      <c r="Z1756" s="338"/>
      <c r="AA1756" s="338"/>
      <c r="AB1756" s="338"/>
      <c r="AC1756" s="338"/>
      <c r="AD1756" s="338"/>
      <c r="AE1756" s="338"/>
      <c r="AF1756" s="338"/>
      <c r="AG1756" s="338"/>
      <c r="AH1756" s="338"/>
      <c r="AI1756" s="338"/>
      <c r="AJ1756" s="338"/>
      <c r="AK1756" s="338"/>
      <c r="AL1756" s="338"/>
      <c r="AM1756" s="338"/>
      <c r="AN1756" s="338"/>
      <c r="AO1756" s="338"/>
      <c r="AP1756" s="338"/>
      <c r="AQ1756" s="338"/>
      <c r="AR1756" s="338"/>
      <c r="AS1756" s="338"/>
      <c r="AT1756" s="338"/>
      <c r="AU1756" s="338"/>
      <c r="AV1756" s="338"/>
      <c r="AW1756" s="338"/>
      <c r="AX1756" s="338"/>
      <c r="AY1756" s="338"/>
      <c r="AZ1756" s="338"/>
      <c r="BA1756" s="338"/>
      <c r="BB1756" s="338"/>
      <c r="BC1756" s="338"/>
      <c r="BD1756" s="338"/>
      <c r="BE1756" s="338"/>
      <c r="BF1756" s="338"/>
      <c r="BG1756" s="338"/>
      <c r="BH1756" s="338"/>
      <c r="BI1756" s="338"/>
      <c r="BJ1756" s="338"/>
      <c r="BK1756" s="338"/>
      <c r="BL1756" s="338"/>
      <c r="BM1756" s="338"/>
      <c r="BN1756" s="338"/>
      <c r="BO1756" s="338"/>
      <c r="BP1756" s="338"/>
      <c r="BQ1756" s="338"/>
      <c r="BR1756" s="338"/>
      <c r="BS1756" s="338"/>
      <c r="BT1756" s="338"/>
      <c r="BU1756" s="338"/>
      <c r="BV1756" s="343"/>
      <c r="BW1756" s="343"/>
      <c r="BX1756" s="1217"/>
      <c r="BY1756" s="343"/>
      <c r="BZ1756" s="338"/>
      <c r="CA1756" s="338"/>
      <c r="CB1756" s="338"/>
      <c r="CC1756" s="338"/>
      <c r="CD1756" s="338"/>
      <c r="CE1756" s="338"/>
      <c r="CF1756" s="338"/>
    </row>
    <row r="1757" ht="15.75" customHeight="1">
      <c r="A1757" s="338"/>
      <c r="B1757" s="338"/>
      <c r="C1757" s="338"/>
      <c r="D1757" s="338"/>
      <c r="E1757" s="338"/>
      <c r="F1757" s="346"/>
      <c r="G1757" s="1215"/>
      <c r="H1757" s="1216"/>
      <c r="I1757" s="534"/>
      <c r="J1757" s="1193"/>
      <c r="K1757" s="398"/>
      <c r="L1757" s="338"/>
      <c r="M1757" s="338"/>
      <c r="N1757" s="338"/>
      <c r="O1757" s="338"/>
      <c r="P1757" s="338"/>
      <c r="Q1757" s="338"/>
      <c r="R1757" s="338"/>
      <c r="S1757" s="338"/>
      <c r="T1757" s="338"/>
      <c r="U1757" s="338"/>
      <c r="V1757" s="338"/>
      <c r="W1757" s="338"/>
      <c r="X1757" s="338"/>
      <c r="Y1757" s="338"/>
      <c r="Z1757" s="338"/>
      <c r="AA1757" s="338"/>
      <c r="AB1757" s="338"/>
      <c r="AC1757" s="338"/>
      <c r="AD1757" s="338"/>
      <c r="AE1757" s="338"/>
      <c r="AF1757" s="338"/>
      <c r="AG1757" s="338"/>
      <c r="AH1757" s="338"/>
      <c r="AI1757" s="338"/>
      <c r="AJ1757" s="338"/>
      <c r="AK1757" s="338"/>
      <c r="AL1757" s="338"/>
      <c r="AM1757" s="338"/>
      <c r="AN1757" s="338"/>
      <c r="AO1757" s="338"/>
      <c r="AP1757" s="338"/>
      <c r="AQ1757" s="338"/>
      <c r="AR1757" s="338"/>
      <c r="AS1757" s="338"/>
      <c r="AT1757" s="338"/>
      <c r="AU1757" s="338"/>
      <c r="AV1757" s="338"/>
      <c r="AW1757" s="338"/>
      <c r="AX1757" s="338"/>
      <c r="AY1757" s="338"/>
      <c r="AZ1757" s="338"/>
      <c r="BA1757" s="338"/>
      <c r="BB1757" s="338"/>
      <c r="BC1757" s="338"/>
      <c r="BD1757" s="338"/>
      <c r="BE1757" s="338"/>
      <c r="BF1757" s="338"/>
      <c r="BG1757" s="338"/>
      <c r="BH1757" s="338"/>
      <c r="BI1757" s="338"/>
      <c r="BJ1757" s="338"/>
      <c r="BK1757" s="338"/>
      <c r="BL1757" s="338"/>
      <c r="BM1757" s="338"/>
      <c r="BN1757" s="338"/>
      <c r="BO1757" s="338"/>
      <c r="BP1757" s="338"/>
      <c r="BQ1757" s="338"/>
      <c r="BR1757" s="338"/>
      <c r="BS1757" s="338"/>
      <c r="BT1757" s="338"/>
      <c r="BU1757" s="338"/>
      <c r="BV1757" s="343"/>
      <c r="BW1757" s="343"/>
      <c r="BX1757" s="1217"/>
      <c r="BY1757" s="343"/>
      <c r="BZ1757" s="338"/>
      <c r="CA1757" s="338"/>
      <c r="CB1757" s="338"/>
      <c r="CC1757" s="338"/>
      <c r="CD1757" s="338"/>
      <c r="CE1757" s="338"/>
      <c r="CF1757" s="338"/>
    </row>
    <row r="1758" ht="15.75" customHeight="1">
      <c r="A1758" s="338"/>
      <c r="B1758" s="338"/>
      <c r="C1758" s="338"/>
      <c r="D1758" s="338"/>
      <c r="E1758" s="338"/>
      <c r="F1758" s="346"/>
      <c r="G1758" s="1215"/>
      <c r="H1758" s="1216"/>
      <c r="I1758" s="534"/>
      <c r="J1758" s="1193"/>
      <c r="K1758" s="398"/>
      <c r="L1758" s="338"/>
      <c r="M1758" s="338"/>
      <c r="N1758" s="338"/>
      <c r="O1758" s="338"/>
      <c r="P1758" s="338"/>
      <c r="Q1758" s="338"/>
      <c r="R1758" s="338"/>
      <c r="S1758" s="338"/>
      <c r="T1758" s="338"/>
      <c r="U1758" s="338"/>
      <c r="V1758" s="338"/>
      <c r="W1758" s="338"/>
      <c r="X1758" s="338"/>
      <c r="Y1758" s="338"/>
      <c r="Z1758" s="338"/>
      <c r="AA1758" s="338"/>
      <c r="AB1758" s="338"/>
      <c r="AC1758" s="338"/>
      <c r="AD1758" s="338"/>
      <c r="AE1758" s="338"/>
      <c r="AF1758" s="338"/>
      <c r="AG1758" s="338"/>
      <c r="AH1758" s="338"/>
      <c r="AI1758" s="338"/>
      <c r="AJ1758" s="338"/>
      <c r="AK1758" s="338"/>
      <c r="AL1758" s="338"/>
      <c r="AM1758" s="338"/>
      <c r="AN1758" s="338"/>
      <c r="AO1758" s="338"/>
      <c r="AP1758" s="338"/>
      <c r="AQ1758" s="338"/>
      <c r="AR1758" s="338"/>
      <c r="AS1758" s="338"/>
      <c r="AT1758" s="338"/>
      <c r="AU1758" s="338"/>
      <c r="AV1758" s="338"/>
      <c r="AW1758" s="338"/>
      <c r="AX1758" s="338"/>
      <c r="AY1758" s="338"/>
      <c r="AZ1758" s="338"/>
      <c r="BA1758" s="338"/>
      <c r="BB1758" s="338"/>
      <c r="BC1758" s="338"/>
      <c r="BD1758" s="338"/>
      <c r="BE1758" s="338"/>
      <c r="BF1758" s="338"/>
      <c r="BG1758" s="338"/>
      <c r="BH1758" s="338"/>
      <c r="BI1758" s="338"/>
      <c r="BJ1758" s="338"/>
      <c r="BK1758" s="338"/>
      <c r="BL1758" s="338"/>
      <c r="BM1758" s="338"/>
      <c r="BN1758" s="338"/>
      <c r="BO1758" s="338"/>
      <c r="BP1758" s="338"/>
      <c r="BQ1758" s="338"/>
      <c r="BR1758" s="338"/>
      <c r="BS1758" s="338"/>
      <c r="BT1758" s="338"/>
      <c r="BU1758" s="338"/>
      <c r="BV1758" s="343"/>
      <c r="BW1758" s="343"/>
      <c r="BX1758" s="1217"/>
      <c r="BY1758" s="343"/>
      <c r="BZ1758" s="338"/>
      <c r="CA1758" s="338"/>
      <c r="CB1758" s="338"/>
      <c r="CC1758" s="338"/>
      <c r="CD1758" s="338"/>
      <c r="CE1758" s="338"/>
      <c r="CF1758" s="338"/>
    </row>
    <row r="1759" ht="15.75" customHeight="1">
      <c r="A1759" s="338"/>
      <c r="B1759" s="338"/>
      <c r="C1759" s="338"/>
      <c r="D1759" s="338"/>
      <c r="E1759" s="338"/>
      <c r="F1759" s="346"/>
      <c r="G1759" s="1215"/>
      <c r="H1759" s="1216"/>
      <c r="I1759" s="534"/>
      <c r="J1759" s="1193"/>
      <c r="K1759" s="398"/>
      <c r="L1759" s="338"/>
      <c r="M1759" s="338"/>
      <c r="N1759" s="338"/>
      <c r="O1759" s="338"/>
      <c r="P1759" s="338"/>
      <c r="Q1759" s="338"/>
      <c r="R1759" s="338"/>
      <c r="S1759" s="338"/>
      <c r="T1759" s="338"/>
      <c r="U1759" s="338"/>
      <c r="V1759" s="338"/>
      <c r="W1759" s="338"/>
      <c r="X1759" s="338"/>
      <c r="Y1759" s="338"/>
      <c r="Z1759" s="338"/>
      <c r="AA1759" s="338"/>
      <c r="AB1759" s="338"/>
      <c r="AC1759" s="338"/>
      <c r="AD1759" s="338"/>
      <c r="AE1759" s="338"/>
      <c r="AF1759" s="338"/>
      <c r="AG1759" s="338"/>
      <c r="AH1759" s="338"/>
      <c r="AI1759" s="338"/>
      <c r="AJ1759" s="338"/>
      <c r="AK1759" s="338"/>
      <c r="AL1759" s="338"/>
      <c r="AM1759" s="338"/>
      <c r="AN1759" s="338"/>
      <c r="AO1759" s="338"/>
      <c r="AP1759" s="338"/>
      <c r="AQ1759" s="338"/>
      <c r="AR1759" s="338"/>
      <c r="AS1759" s="338"/>
      <c r="AT1759" s="338"/>
      <c r="AU1759" s="338"/>
      <c r="AV1759" s="338"/>
      <c r="AW1759" s="338"/>
      <c r="AX1759" s="338"/>
      <c r="AY1759" s="338"/>
      <c r="AZ1759" s="338"/>
      <c r="BA1759" s="338"/>
      <c r="BB1759" s="338"/>
      <c r="BC1759" s="338"/>
      <c r="BD1759" s="338"/>
      <c r="BE1759" s="338"/>
      <c r="BF1759" s="338"/>
      <c r="BG1759" s="338"/>
      <c r="BH1759" s="338"/>
      <c r="BI1759" s="338"/>
      <c r="BJ1759" s="338"/>
      <c r="BK1759" s="338"/>
      <c r="BL1759" s="338"/>
      <c r="BM1759" s="338"/>
      <c r="BN1759" s="338"/>
      <c r="BO1759" s="338"/>
      <c r="BP1759" s="338"/>
      <c r="BQ1759" s="338"/>
      <c r="BR1759" s="338"/>
      <c r="BS1759" s="338"/>
      <c r="BT1759" s="338"/>
      <c r="BU1759" s="338"/>
      <c r="BV1759" s="343"/>
      <c r="BW1759" s="343"/>
      <c r="BX1759" s="1217"/>
      <c r="BY1759" s="343"/>
      <c r="BZ1759" s="338"/>
      <c r="CA1759" s="338"/>
      <c r="CB1759" s="338"/>
      <c r="CC1759" s="338"/>
      <c r="CD1759" s="338"/>
      <c r="CE1759" s="338"/>
      <c r="CF1759" s="338"/>
    </row>
    <row r="1760" ht="15.75" customHeight="1">
      <c r="A1760" s="338"/>
      <c r="B1760" s="338"/>
      <c r="C1760" s="338"/>
      <c r="D1760" s="338"/>
      <c r="E1760" s="338"/>
      <c r="F1760" s="346"/>
      <c r="G1760" s="1215"/>
      <c r="H1760" s="1216"/>
      <c r="I1760" s="534"/>
      <c r="J1760" s="1193"/>
      <c r="K1760" s="398"/>
      <c r="L1760" s="338"/>
      <c r="M1760" s="338"/>
      <c r="N1760" s="338"/>
      <c r="O1760" s="338"/>
      <c r="P1760" s="338"/>
      <c r="Q1760" s="338"/>
      <c r="R1760" s="338"/>
      <c r="S1760" s="338"/>
      <c r="T1760" s="338"/>
      <c r="U1760" s="338"/>
      <c r="V1760" s="338"/>
      <c r="W1760" s="338"/>
      <c r="X1760" s="338"/>
      <c r="Y1760" s="338"/>
      <c r="Z1760" s="338"/>
      <c r="AA1760" s="338"/>
      <c r="AB1760" s="338"/>
      <c r="AC1760" s="338"/>
      <c r="AD1760" s="338"/>
      <c r="AE1760" s="338"/>
      <c r="AF1760" s="338"/>
      <c r="AG1760" s="338"/>
      <c r="AH1760" s="338"/>
      <c r="AI1760" s="338"/>
      <c r="AJ1760" s="338"/>
      <c r="AK1760" s="338"/>
      <c r="AL1760" s="338"/>
      <c r="AM1760" s="338"/>
      <c r="AN1760" s="338"/>
      <c r="AO1760" s="338"/>
      <c r="AP1760" s="338"/>
      <c r="AQ1760" s="338"/>
      <c r="AR1760" s="338"/>
      <c r="AS1760" s="338"/>
      <c r="AT1760" s="338"/>
      <c r="AU1760" s="338"/>
      <c r="AV1760" s="338"/>
      <c r="AW1760" s="338"/>
      <c r="AX1760" s="338"/>
      <c r="AY1760" s="338"/>
      <c r="AZ1760" s="338"/>
      <c r="BA1760" s="338"/>
      <c r="BB1760" s="338"/>
      <c r="BC1760" s="338"/>
      <c r="BD1760" s="338"/>
      <c r="BE1760" s="338"/>
      <c r="BF1760" s="338"/>
      <c r="BG1760" s="338"/>
      <c r="BH1760" s="338"/>
      <c r="BI1760" s="338"/>
      <c r="BJ1760" s="338"/>
      <c r="BK1760" s="338"/>
      <c r="BL1760" s="338"/>
      <c r="BM1760" s="338"/>
      <c r="BN1760" s="338"/>
      <c r="BO1760" s="338"/>
      <c r="BP1760" s="338"/>
      <c r="BQ1760" s="338"/>
      <c r="BR1760" s="338"/>
      <c r="BS1760" s="338"/>
      <c r="BT1760" s="338"/>
      <c r="BU1760" s="338"/>
      <c r="BV1760" s="343"/>
      <c r="BW1760" s="343"/>
      <c r="BX1760" s="1217"/>
      <c r="BY1760" s="343"/>
      <c r="BZ1760" s="338"/>
      <c r="CA1760" s="338"/>
      <c r="CB1760" s="338"/>
      <c r="CC1760" s="338"/>
      <c r="CD1760" s="338"/>
      <c r="CE1760" s="338"/>
      <c r="CF1760" s="338"/>
    </row>
    <row r="1761" ht="15.75" customHeight="1">
      <c r="A1761" s="338"/>
      <c r="B1761" s="338"/>
      <c r="C1761" s="338"/>
      <c r="D1761" s="338"/>
      <c r="E1761" s="338"/>
      <c r="F1761" s="346"/>
      <c r="G1761" s="1215"/>
      <c r="H1761" s="1216"/>
      <c r="I1761" s="534"/>
      <c r="J1761" s="1193"/>
      <c r="K1761" s="398"/>
      <c r="L1761" s="338"/>
      <c r="M1761" s="338"/>
      <c r="N1761" s="338"/>
      <c r="O1761" s="338"/>
      <c r="P1761" s="338"/>
      <c r="Q1761" s="338"/>
      <c r="R1761" s="338"/>
      <c r="S1761" s="338"/>
      <c r="T1761" s="338"/>
      <c r="U1761" s="338"/>
      <c r="V1761" s="338"/>
      <c r="W1761" s="338"/>
      <c r="X1761" s="338"/>
      <c r="Y1761" s="338"/>
      <c r="Z1761" s="338"/>
      <c r="AA1761" s="338"/>
      <c r="AB1761" s="338"/>
      <c r="AC1761" s="338"/>
      <c r="AD1761" s="338"/>
      <c r="AE1761" s="338"/>
      <c r="AF1761" s="338"/>
      <c r="AG1761" s="338"/>
      <c r="AH1761" s="338"/>
      <c r="AI1761" s="338"/>
      <c r="AJ1761" s="338"/>
      <c r="AK1761" s="338"/>
      <c r="AL1761" s="338"/>
      <c r="AM1761" s="338"/>
      <c r="AN1761" s="338"/>
      <c r="AO1761" s="338"/>
      <c r="AP1761" s="338"/>
      <c r="AQ1761" s="338"/>
      <c r="AR1761" s="338"/>
      <c r="AS1761" s="338"/>
      <c r="AT1761" s="338"/>
      <c r="AU1761" s="338"/>
      <c r="AV1761" s="338"/>
      <c r="AW1761" s="338"/>
      <c r="AX1761" s="338"/>
      <c r="AY1761" s="338"/>
      <c r="AZ1761" s="338"/>
      <c r="BA1761" s="338"/>
      <c r="BB1761" s="338"/>
      <c r="BC1761" s="338"/>
      <c r="BD1761" s="338"/>
      <c r="BE1761" s="338"/>
      <c r="BF1761" s="338"/>
      <c r="BG1761" s="338"/>
      <c r="BH1761" s="338"/>
      <c r="BI1761" s="338"/>
      <c r="BJ1761" s="338"/>
      <c r="BK1761" s="338"/>
      <c r="BL1761" s="338"/>
      <c r="BM1761" s="338"/>
      <c r="BN1761" s="338"/>
      <c r="BO1761" s="338"/>
      <c r="BP1761" s="338"/>
      <c r="BQ1761" s="338"/>
      <c r="BR1761" s="338"/>
      <c r="BS1761" s="338"/>
      <c r="BT1761" s="338"/>
      <c r="BU1761" s="338"/>
      <c r="BV1761" s="343"/>
      <c r="BW1761" s="343"/>
      <c r="BX1761" s="1217"/>
      <c r="BY1761" s="343"/>
      <c r="BZ1761" s="338"/>
      <c r="CA1761" s="338"/>
      <c r="CB1761" s="338"/>
      <c r="CC1761" s="338"/>
      <c r="CD1761" s="338"/>
      <c r="CE1761" s="338"/>
      <c r="CF1761" s="338"/>
    </row>
    <row r="1762" ht="15.75" customHeight="1">
      <c r="A1762" s="338"/>
      <c r="B1762" s="338"/>
      <c r="C1762" s="338"/>
      <c r="D1762" s="338"/>
      <c r="E1762" s="338"/>
      <c r="F1762" s="346"/>
      <c r="G1762" s="1215"/>
      <c r="H1762" s="1216"/>
      <c r="I1762" s="534"/>
      <c r="J1762" s="1193"/>
      <c r="K1762" s="398"/>
      <c r="L1762" s="338"/>
      <c r="M1762" s="338"/>
      <c r="N1762" s="338"/>
      <c r="O1762" s="338"/>
      <c r="P1762" s="338"/>
      <c r="Q1762" s="338"/>
      <c r="R1762" s="338"/>
      <c r="S1762" s="338"/>
      <c r="T1762" s="338"/>
      <c r="U1762" s="338"/>
      <c r="V1762" s="338"/>
      <c r="W1762" s="338"/>
      <c r="X1762" s="338"/>
      <c r="Y1762" s="338"/>
      <c r="Z1762" s="338"/>
      <c r="AA1762" s="338"/>
      <c r="AB1762" s="338"/>
      <c r="AC1762" s="338"/>
      <c r="AD1762" s="338"/>
      <c r="AE1762" s="338"/>
      <c r="AF1762" s="338"/>
      <c r="AG1762" s="338"/>
      <c r="AH1762" s="338"/>
      <c r="AI1762" s="338"/>
      <c r="AJ1762" s="338"/>
      <c r="AK1762" s="338"/>
      <c r="AL1762" s="338"/>
      <c r="AM1762" s="338"/>
      <c r="AN1762" s="338"/>
      <c r="AO1762" s="338"/>
      <c r="AP1762" s="338"/>
      <c r="AQ1762" s="338"/>
      <c r="AR1762" s="338"/>
      <c r="AS1762" s="338"/>
      <c r="AT1762" s="338"/>
      <c r="AU1762" s="338"/>
      <c r="AV1762" s="338"/>
      <c r="AW1762" s="338"/>
      <c r="AX1762" s="338"/>
      <c r="AY1762" s="338"/>
      <c r="AZ1762" s="338"/>
      <c r="BA1762" s="338"/>
      <c r="BB1762" s="338"/>
      <c r="BC1762" s="338"/>
      <c r="BD1762" s="338"/>
      <c r="BE1762" s="338"/>
      <c r="BF1762" s="338"/>
      <c r="BG1762" s="338"/>
      <c r="BH1762" s="338"/>
      <c r="BI1762" s="338"/>
      <c r="BJ1762" s="338"/>
      <c r="BK1762" s="338"/>
      <c r="BL1762" s="338"/>
      <c r="BM1762" s="338"/>
      <c r="BN1762" s="338"/>
      <c r="BO1762" s="338"/>
      <c r="BP1762" s="338"/>
      <c r="BQ1762" s="338"/>
      <c r="BR1762" s="338"/>
      <c r="BS1762" s="338"/>
      <c r="BT1762" s="338"/>
      <c r="BU1762" s="338"/>
      <c r="BV1762" s="343"/>
      <c r="BW1762" s="343"/>
      <c r="BX1762" s="1217"/>
      <c r="BY1762" s="343"/>
      <c r="BZ1762" s="338"/>
      <c r="CA1762" s="338"/>
      <c r="CB1762" s="338"/>
      <c r="CC1762" s="338"/>
      <c r="CD1762" s="338"/>
      <c r="CE1762" s="338"/>
      <c r="CF1762" s="338"/>
    </row>
    <row r="1763" ht="15.75" customHeight="1">
      <c r="A1763" s="338"/>
      <c r="B1763" s="338"/>
      <c r="C1763" s="338"/>
      <c r="D1763" s="338"/>
      <c r="E1763" s="338"/>
      <c r="F1763" s="346"/>
      <c r="G1763" s="1215"/>
      <c r="H1763" s="1216"/>
      <c r="I1763" s="534"/>
      <c r="J1763" s="1193"/>
      <c r="K1763" s="398"/>
      <c r="L1763" s="338"/>
      <c r="M1763" s="338"/>
      <c r="N1763" s="338"/>
      <c r="O1763" s="338"/>
      <c r="P1763" s="338"/>
      <c r="Q1763" s="338"/>
      <c r="R1763" s="338"/>
      <c r="S1763" s="338"/>
      <c r="T1763" s="338"/>
      <c r="U1763" s="338"/>
      <c r="V1763" s="338"/>
      <c r="W1763" s="338"/>
      <c r="X1763" s="338"/>
      <c r="Y1763" s="338"/>
      <c r="Z1763" s="338"/>
      <c r="AA1763" s="338"/>
      <c r="AB1763" s="338"/>
      <c r="AC1763" s="338"/>
      <c r="AD1763" s="338"/>
      <c r="AE1763" s="338"/>
      <c r="AF1763" s="338"/>
      <c r="AG1763" s="338"/>
      <c r="AH1763" s="338"/>
      <c r="AI1763" s="338"/>
      <c r="AJ1763" s="338"/>
      <c r="AK1763" s="338"/>
      <c r="AL1763" s="338"/>
      <c r="AM1763" s="338"/>
      <c r="AN1763" s="338"/>
      <c r="AO1763" s="338"/>
      <c r="AP1763" s="338"/>
      <c r="AQ1763" s="338"/>
      <c r="AR1763" s="338"/>
      <c r="AS1763" s="338"/>
      <c r="AT1763" s="338"/>
      <c r="AU1763" s="338"/>
      <c r="AV1763" s="338"/>
      <c r="AW1763" s="338"/>
      <c r="AX1763" s="338"/>
      <c r="AY1763" s="338"/>
      <c r="AZ1763" s="338"/>
      <c r="BA1763" s="338"/>
      <c r="BB1763" s="338"/>
      <c r="BC1763" s="338"/>
      <c r="BD1763" s="338"/>
      <c r="BE1763" s="338"/>
      <c r="BF1763" s="338"/>
      <c r="BG1763" s="338"/>
      <c r="BH1763" s="338"/>
      <c r="BI1763" s="338"/>
      <c r="BJ1763" s="338"/>
      <c r="BK1763" s="338"/>
      <c r="BL1763" s="338"/>
      <c r="BM1763" s="338"/>
      <c r="BN1763" s="338"/>
      <c r="BO1763" s="338"/>
      <c r="BP1763" s="338"/>
      <c r="BQ1763" s="338"/>
      <c r="BR1763" s="338"/>
      <c r="BS1763" s="338"/>
      <c r="BT1763" s="338"/>
      <c r="BU1763" s="338"/>
      <c r="BV1763" s="343"/>
      <c r="BW1763" s="343"/>
      <c r="BX1763" s="1217"/>
      <c r="BY1763" s="343"/>
      <c r="BZ1763" s="338"/>
      <c r="CA1763" s="338"/>
      <c r="CB1763" s="338"/>
      <c r="CC1763" s="338"/>
      <c r="CD1763" s="338"/>
      <c r="CE1763" s="338"/>
      <c r="CF1763" s="338"/>
    </row>
    <row r="1764" ht="15.75" customHeight="1">
      <c r="A1764" s="338"/>
      <c r="B1764" s="338"/>
      <c r="C1764" s="338"/>
      <c r="D1764" s="338"/>
      <c r="E1764" s="338"/>
      <c r="F1764" s="346"/>
      <c r="G1764" s="1215"/>
      <c r="H1764" s="1216"/>
      <c r="I1764" s="534"/>
      <c r="J1764" s="1193"/>
      <c r="K1764" s="398"/>
      <c r="L1764" s="338"/>
      <c r="M1764" s="338"/>
      <c r="N1764" s="338"/>
      <c r="O1764" s="338"/>
      <c r="P1764" s="338"/>
      <c r="Q1764" s="338"/>
      <c r="R1764" s="338"/>
      <c r="S1764" s="338"/>
      <c r="T1764" s="338"/>
      <c r="U1764" s="338"/>
      <c r="V1764" s="338"/>
      <c r="W1764" s="338"/>
      <c r="X1764" s="338"/>
      <c r="Y1764" s="338"/>
      <c r="Z1764" s="338"/>
      <c r="AA1764" s="338"/>
      <c r="AB1764" s="338"/>
      <c r="AC1764" s="338"/>
      <c r="AD1764" s="338"/>
      <c r="AE1764" s="338"/>
      <c r="AF1764" s="338"/>
      <c r="AG1764" s="338"/>
      <c r="AH1764" s="338"/>
      <c r="AI1764" s="338"/>
      <c r="AJ1764" s="338"/>
      <c r="AK1764" s="338"/>
      <c r="AL1764" s="338"/>
      <c r="AM1764" s="338"/>
      <c r="AN1764" s="338"/>
      <c r="AO1764" s="338"/>
      <c r="AP1764" s="338"/>
      <c r="AQ1764" s="338"/>
      <c r="AR1764" s="338"/>
      <c r="AS1764" s="338"/>
      <c r="AT1764" s="338"/>
      <c r="AU1764" s="338"/>
      <c r="AV1764" s="338"/>
      <c r="AW1764" s="338"/>
      <c r="AX1764" s="338"/>
      <c r="AY1764" s="338"/>
      <c r="AZ1764" s="338"/>
      <c r="BA1764" s="338"/>
      <c r="BB1764" s="338"/>
      <c r="BC1764" s="338"/>
      <c r="BD1764" s="338"/>
      <c r="BE1764" s="338"/>
      <c r="BF1764" s="338"/>
      <c r="BG1764" s="338"/>
      <c r="BH1764" s="338"/>
      <c r="BI1764" s="338"/>
      <c r="BJ1764" s="338"/>
      <c r="BK1764" s="338"/>
      <c r="BL1764" s="338"/>
      <c r="BM1764" s="338"/>
      <c r="BN1764" s="338"/>
      <c r="BO1764" s="338"/>
      <c r="BP1764" s="338"/>
      <c r="BQ1764" s="338"/>
      <c r="BR1764" s="338"/>
      <c r="BS1764" s="338"/>
      <c r="BT1764" s="338"/>
      <c r="BU1764" s="338"/>
      <c r="BV1764" s="343"/>
      <c r="BW1764" s="343"/>
      <c r="BX1764" s="1217"/>
      <c r="BY1764" s="343"/>
      <c r="BZ1764" s="338"/>
      <c r="CA1764" s="338"/>
      <c r="CB1764" s="338"/>
      <c r="CC1764" s="338"/>
      <c r="CD1764" s="338"/>
      <c r="CE1764" s="338"/>
      <c r="CF1764" s="338"/>
    </row>
    <row r="1765" ht="15.75" customHeight="1">
      <c r="A1765" s="338"/>
      <c r="B1765" s="338"/>
      <c r="C1765" s="338"/>
      <c r="D1765" s="338"/>
      <c r="E1765" s="338"/>
      <c r="F1765" s="346"/>
      <c r="G1765" s="1215"/>
      <c r="H1765" s="1216"/>
      <c r="I1765" s="534"/>
      <c r="J1765" s="1193"/>
      <c r="K1765" s="398"/>
      <c r="L1765" s="338"/>
      <c r="M1765" s="338"/>
      <c r="N1765" s="338"/>
      <c r="O1765" s="338"/>
      <c r="P1765" s="338"/>
      <c r="Q1765" s="338"/>
      <c r="R1765" s="338"/>
      <c r="S1765" s="338"/>
      <c r="T1765" s="338"/>
      <c r="U1765" s="338"/>
      <c r="V1765" s="338"/>
      <c r="W1765" s="338"/>
      <c r="X1765" s="338"/>
      <c r="Y1765" s="338"/>
      <c r="Z1765" s="338"/>
      <c r="AA1765" s="338"/>
      <c r="AB1765" s="338"/>
      <c r="AC1765" s="338"/>
      <c r="AD1765" s="338"/>
      <c r="AE1765" s="338"/>
      <c r="AF1765" s="338"/>
      <c r="AG1765" s="338"/>
      <c r="AH1765" s="338"/>
      <c r="AI1765" s="338"/>
      <c r="AJ1765" s="338"/>
      <c r="AK1765" s="338"/>
      <c r="AL1765" s="338"/>
      <c r="AM1765" s="338"/>
      <c r="AN1765" s="338"/>
      <c r="AO1765" s="338"/>
      <c r="AP1765" s="338"/>
      <c r="AQ1765" s="338"/>
      <c r="AR1765" s="338"/>
      <c r="AS1765" s="338"/>
      <c r="AT1765" s="338"/>
      <c r="AU1765" s="338"/>
      <c r="AV1765" s="338"/>
      <c r="AW1765" s="338"/>
      <c r="AX1765" s="338"/>
      <c r="AY1765" s="338"/>
      <c r="AZ1765" s="338"/>
      <c r="BA1765" s="338"/>
      <c r="BB1765" s="338"/>
      <c r="BC1765" s="338"/>
      <c r="BD1765" s="338"/>
      <c r="BE1765" s="338"/>
      <c r="BF1765" s="338"/>
      <c r="BG1765" s="338"/>
      <c r="BH1765" s="338"/>
      <c r="BI1765" s="338"/>
      <c r="BJ1765" s="338"/>
      <c r="BK1765" s="338"/>
      <c r="BL1765" s="338"/>
      <c r="BM1765" s="338"/>
      <c r="BN1765" s="338"/>
      <c r="BO1765" s="338"/>
      <c r="BP1765" s="338"/>
      <c r="BQ1765" s="338"/>
      <c r="BR1765" s="338"/>
      <c r="BS1765" s="338"/>
      <c r="BT1765" s="338"/>
      <c r="BU1765" s="338"/>
      <c r="BV1765" s="343"/>
      <c r="BW1765" s="343"/>
      <c r="BX1765" s="1217"/>
      <c r="BY1765" s="343"/>
      <c r="BZ1765" s="338"/>
      <c r="CA1765" s="338"/>
      <c r="CB1765" s="338"/>
      <c r="CC1765" s="338"/>
      <c r="CD1765" s="338"/>
      <c r="CE1765" s="338"/>
      <c r="CF1765" s="338"/>
    </row>
    <row r="1766" ht="15.75" customHeight="1">
      <c r="A1766" s="338"/>
      <c r="B1766" s="338"/>
      <c r="C1766" s="338"/>
      <c r="D1766" s="338"/>
      <c r="E1766" s="338"/>
      <c r="F1766" s="346"/>
      <c r="G1766" s="1215"/>
      <c r="H1766" s="1216"/>
      <c r="I1766" s="534"/>
      <c r="J1766" s="1193"/>
      <c r="K1766" s="398"/>
      <c r="L1766" s="338"/>
      <c r="M1766" s="338"/>
      <c r="N1766" s="338"/>
      <c r="O1766" s="338"/>
      <c r="P1766" s="338"/>
      <c r="Q1766" s="338"/>
      <c r="R1766" s="338"/>
      <c r="S1766" s="338"/>
      <c r="T1766" s="338"/>
      <c r="U1766" s="338"/>
      <c r="V1766" s="338"/>
      <c r="W1766" s="338"/>
      <c r="X1766" s="338"/>
      <c r="Y1766" s="338"/>
      <c r="Z1766" s="338"/>
      <c r="AA1766" s="338"/>
      <c r="AB1766" s="338"/>
      <c r="AC1766" s="338"/>
      <c r="AD1766" s="338"/>
      <c r="AE1766" s="338"/>
      <c r="AF1766" s="338"/>
      <c r="AG1766" s="338"/>
      <c r="AH1766" s="338"/>
      <c r="AI1766" s="338"/>
      <c r="AJ1766" s="338"/>
      <c r="AK1766" s="338"/>
      <c r="AL1766" s="338"/>
      <c r="AM1766" s="338"/>
      <c r="AN1766" s="338"/>
      <c r="AO1766" s="338"/>
      <c r="AP1766" s="338"/>
      <c r="AQ1766" s="338"/>
      <c r="AR1766" s="338"/>
      <c r="AS1766" s="338"/>
      <c r="AT1766" s="338"/>
      <c r="AU1766" s="338"/>
      <c r="AV1766" s="338"/>
      <c r="AW1766" s="338"/>
      <c r="AX1766" s="338"/>
      <c r="AY1766" s="338"/>
      <c r="AZ1766" s="338"/>
      <c r="BA1766" s="338"/>
      <c r="BB1766" s="338"/>
      <c r="BC1766" s="338"/>
      <c r="BD1766" s="338"/>
      <c r="BE1766" s="338"/>
      <c r="BF1766" s="338"/>
      <c r="BG1766" s="338"/>
      <c r="BH1766" s="338"/>
      <c r="BI1766" s="338"/>
      <c r="BJ1766" s="338"/>
      <c r="BK1766" s="338"/>
      <c r="BL1766" s="338"/>
      <c r="BM1766" s="338"/>
      <c r="BN1766" s="338"/>
      <c r="BO1766" s="338"/>
      <c r="BP1766" s="338"/>
      <c r="BQ1766" s="338"/>
      <c r="BR1766" s="338"/>
      <c r="BS1766" s="338"/>
      <c r="BT1766" s="338"/>
      <c r="BU1766" s="338"/>
      <c r="BV1766" s="343"/>
      <c r="BW1766" s="343"/>
      <c r="BX1766" s="1217"/>
      <c r="BY1766" s="343"/>
      <c r="BZ1766" s="338"/>
      <c r="CA1766" s="338"/>
      <c r="CB1766" s="338"/>
      <c r="CC1766" s="338"/>
      <c r="CD1766" s="338"/>
      <c r="CE1766" s="338"/>
      <c r="CF1766" s="338"/>
    </row>
    <row r="1767" ht="15.75" customHeight="1">
      <c r="A1767" s="338"/>
      <c r="B1767" s="338"/>
      <c r="C1767" s="338"/>
      <c r="D1767" s="338"/>
      <c r="E1767" s="338"/>
      <c r="F1767" s="346"/>
      <c r="G1767" s="1215"/>
      <c r="H1767" s="1216"/>
      <c r="I1767" s="534"/>
      <c r="J1767" s="1193"/>
      <c r="K1767" s="398"/>
      <c r="L1767" s="338"/>
      <c r="M1767" s="338"/>
      <c r="N1767" s="338"/>
      <c r="O1767" s="338"/>
      <c r="P1767" s="338"/>
      <c r="Q1767" s="338"/>
      <c r="R1767" s="338"/>
      <c r="S1767" s="338"/>
      <c r="T1767" s="338"/>
      <c r="U1767" s="338"/>
      <c r="V1767" s="338"/>
      <c r="W1767" s="338"/>
      <c r="X1767" s="338"/>
      <c r="Y1767" s="338"/>
      <c r="Z1767" s="338"/>
      <c r="AA1767" s="338"/>
      <c r="AB1767" s="338"/>
      <c r="AC1767" s="338"/>
      <c r="AD1767" s="338"/>
      <c r="AE1767" s="338"/>
      <c r="AF1767" s="338"/>
      <c r="AG1767" s="338"/>
      <c r="AH1767" s="338"/>
      <c r="AI1767" s="338"/>
      <c r="AJ1767" s="338"/>
      <c r="AK1767" s="338"/>
      <c r="AL1767" s="338"/>
      <c r="AM1767" s="338"/>
      <c r="AN1767" s="338"/>
      <c r="AO1767" s="338"/>
      <c r="AP1767" s="338"/>
      <c r="AQ1767" s="338"/>
      <c r="AR1767" s="338"/>
      <c r="AS1767" s="338"/>
      <c r="AT1767" s="338"/>
      <c r="AU1767" s="338"/>
      <c r="AV1767" s="338"/>
      <c r="AW1767" s="338"/>
      <c r="AX1767" s="338"/>
      <c r="AY1767" s="338"/>
      <c r="AZ1767" s="338"/>
      <c r="BA1767" s="338"/>
      <c r="BB1767" s="338"/>
      <c r="BC1767" s="338"/>
      <c r="BD1767" s="338"/>
      <c r="BE1767" s="338"/>
      <c r="BF1767" s="338"/>
      <c r="BG1767" s="338"/>
      <c r="BH1767" s="338"/>
      <c r="BI1767" s="338"/>
      <c r="BJ1767" s="338"/>
      <c r="BK1767" s="338"/>
      <c r="BL1767" s="338"/>
      <c r="BM1767" s="338"/>
      <c r="BN1767" s="338"/>
      <c r="BO1767" s="338"/>
      <c r="BP1767" s="338"/>
      <c r="BQ1767" s="338"/>
      <c r="BR1767" s="338"/>
      <c r="BS1767" s="338"/>
      <c r="BT1767" s="338"/>
      <c r="BU1767" s="338"/>
      <c r="BV1767" s="343"/>
      <c r="BW1767" s="343"/>
      <c r="BX1767" s="1217"/>
      <c r="BY1767" s="343"/>
      <c r="BZ1767" s="338"/>
      <c r="CA1767" s="338"/>
      <c r="CB1767" s="338"/>
      <c r="CC1767" s="338"/>
      <c r="CD1767" s="338"/>
      <c r="CE1767" s="338"/>
      <c r="CF1767" s="338"/>
    </row>
    <row r="1768" ht="15.75" customHeight="1">
      <c r="A1768" s="338"/>
      <c r="B1768" s="338"/>
      <c r="C1768" s="338"/>
      <c r="D1768" s="338"/>
      <c r="E1768" s="338"/>
      <c r="F1768" s="346"/>
      <c r="G1768" s="1215"/>
      <c r="H1768" s="1216"/>
      <c r="I1768" s="534"/>
      <c r="J1768" s="1193"/>
      <c r="K1768" s="398"/>
      <c r="L1768" s="338"/>
      <c r="M1768" s="338"/>
      <c r="N1768" s="338"/>
      <c r="O1768" s="338"/>
      <c r="P1768" s="338"/>
      <c r="Q1768" s="338"/>
      <c r="R1768" s="338"/>
      <c r="S1768" s="338"/>
      <c r="T1768" s="338"/>
      <c r="U1768" s="338"/>
      <c r="V1768" s="338"/>
      <c r="W1768" s="338"/>
      <c r="X1768" s="338"/>
      <c r="Y1768" s="338"/>
      <c r="Z1768" s="338"/>
      <c r="AA1768" s="338"/>
      <c r="AB1768" s="338"/>
      <c r="AC1768" s="338"/>
      <c r="AD1768" s="338"/>
      <c r="AE1768" s="338"/>
      <c r="AF1768" s="338"/>
      <c r="AG1768" s="338"/>
      <c r="AH1768" s="338"/>
      <c r="AI1768" s="338"/>
      <c r="AJ1768" s="338"/>
      <c r="AK1768" s="338"/>
      <c r="AL1768" s="338"/>
      <c r="AM1768" s="338"/>
      <c r="AN1768" s="338"/>
      <c r="AO1768" s="338"/>
      <c r="AP1768" s="338"/>
      <c r="AQ1768" s="338"/>
      <c r="AR1768" s="338"/>
      <c r="AS1768" s="338"/>
      <c r="AT1768" s="338"/>
      <c r="AU1768" s="338"/>
      <c r="AV1768" s="338"/>
      <c r="AW1768" s="338"/>
      <c r="AX1768" s="338"/>
      <c r="AY1768" s="338"/>
      <c r="AZ1768" s="338"/>
      <c r="BA1768" s="338"/>
      <c r="BB1768" s="338"/>
      <c r="BC1768" s="338"/>
      <c r="BD1768" s="338"/>
      <c r="BE1768" s="338"/>
      <c r="BF1768" s="338"/>
      <c r="BG1768" s="338"/>
      <c r="BH1768" s="338"/>
      <c r="BI1768" s="338"/>
      <c r="BJ1768" s="338"/>
      <c r="BK1768" s="338"/>
      <c r="BL1768" s="338"/>
      <c r="BM1768" s="338"/>
      <c r="BN1768" s="338"/>
      <c r="BO1768" s="338"/>
      <c r="BP1768" s="338"/>
      <c r="BQ1768" s="338"/>
      <c r="BR1768" s="338"/>
      <c r="BS1768" s="338"/>
      <c r="BT1768" s="338"/>
      <c r="BU1768" s="338"/>
      <c r="BV1768" s="343"/>
      <c r="BW1768" s="343"/>
      <c r="BX1768" s="1217"/>
      <c r="BY1768" s="343"/>
      <c r="BZ1768" s="338"/>
      <c r="CA1768" s="338"/>
      <c r="CB1768" s="338"/>
      <c r="CC1768" s="338"/>
      <c r="CD1768" s="338"/>
      <c r="CE1768" s="338"/>
      <c r="CF1768" s="338"/>
    </row>
    <row r="1769" ht="15.75" customHeight="1">
      <c r="A1769" s="338"/>
      <c r="B1769" s="338"/>
      <c r="C1769" s="338"/>
      <c r="D1769" s="338"/>
      <c r="E1769" s="338"/>
      <c r="F1769" s="346"/>
      <c r="G1769" s="1215"/>
      <c r="H1769" s="1216"/>
      <c r="I1769" s="534"/>
      <c r="J1769" s="1193"/>
      <c r="K1769" s="398"/>
      <c r="L1769" s="338"/>
      <c r="M1769" s="338"/>
      <c r="N1769" s="338"/>
      <c r="O1769" s="338"/>
      <c r="P1769" s="338"/>
      <c r="Q1769" s="338"/>
      <c r="R1769" s="338"/>
      <c r="S1769" s="338"/>
      <c r="T1769" s="338"/>
      <c r="U1769" s="338"/>
      <c r="V1769" s="338"/>
      <c r="W1769" s="338"/>
      <c r="X1769" s="338"/>
      <c r="Y1769" s="338"/>
      <c r="Z1769" s="338"/>
      <c r="AA1769" s="338"/>
      <c r="AB1769" s="338"/>
      <c r="AC1769" s="338"/>
      <c r="AD1769" s="338"/>
      <c r="AE1769" s="338"/>
      <c r="AF1769" s="338"/>
      <c r="AG1769" s="338"/>
      <c r="AH1769" s="338"/>
      <c r="AI1769" s="338"/>
      <c r="AJ1769" s="338"/>
      <c r="AK1769" s="338"/>
      <c r="AL1769" s="338"/>
      <c r="AM1769" s="338"/>
      <c r="AN1769" s="338"/>
      <c r="AO1769" s="338"/>
      <c r="AP1769" s="338"/>
      <c r="AQ1769" s="338"/>
      <c r="AR1769" s="338"/>
      <c r="AS1769" s="338"/>
      <c r="AT1769" s="338"/>
      <c r="AU1769" s="338"/>
      <c r="AV1769" s="338"/>
      <c r="AW1769" s="338"/>
      <c r="AX1769" s="338"/>
      <c r="AY1769" s="338"/>
      <c r="AZ1769" s="338"/>
      <c r="BA1769" s="338"/>
      <c r="BB1769" s="338"/>
      <c r="BC1769" s="338"/>
      <c r="BD1769" s="338"/>
      <c r="BE1769" s="338"/>
      <c r="BF1769" s="338"/>
      <c r="BG1769" s="338"/>
      <c r="BH1769" s="338"/>
      <c r="BI1769" s="338"/>
      <c r="BJ1769" s="338"/>
      <c r="BK1769" s="338"/>
      <c r="BL1769" s="338"/>
      <c r="BM1769" s="338"/>
      <c r="BN1769" s="338"/>
      <c r="BO1769" s="338"/>
      <c r="BP1769" s="338"/>
      <c r="BQ1769" s="338"/>
      <c r="BR1769" s="338"/>
      <c r="BS1769" s="338"/>
      <c r="BT1769" s="338"/>
      <c r="BU1769" s="338"/>
      <c r="BV1769" s="343"/>
      <c r="BW1769" s="343"/>
      <c r="BX1769" s="1217"/>
      <c r="BY1769" s="343"/>
      <c r="BZ1769" s="338"/>
      <c r="CA1769" s="338"/>
      <c r="CB1769" s="338"/>
      <c r="CC1769" s="338"/>
      <c r="CD1769" s="338"/>
      <c r="CE1769" s="338"/>
      <c r="CF1769" s="338"/>
    </row>
    <row r="1770" ht="15.75" customHeight="1">
      <c r="A1770" s="338"/>
      <c r="B1770" s="338"/>
      <c r="C1770" s="338"/>
      <c r="D1770" s="338"/>
      <c r="E1770" s="338"/>
      <c r="F1770" s="346"/>
      <c r="G1770" s="1215"/>
      <c r="H1770" s="1216"/>
      <c r="I1770" s="534"/>
      <c r="J1770" s="1193"/>
      <c r="K1770" s="398"/>
      <c r="L1770" s="338"/>
      <c r="M1770" s="338"/>
      <c r="N1770" s="338"/>
      <c r="O1770" s="338"/>
      <c r="P1770" s="338"/>
      <c r="Q1770" s="338"/>
      <c r="R1770" s="338"/>
      <c r="S1770" s="338"/>
      <c r="T1770" s="338"/>
      <c r="U1770" s="338"/>
      <c r="V1770" s="338"/>
      <c r="W1770" s="338"/>
      <c r="X1770" s="338"/>
      <c r="Y1770" s="338"/>
      <c r="Z1770" s="338"/>
      <c r="AA1770" s="338"/>
      <c r="AB1770" s="338"/>
      <c r="AC1770" s="338"/>
      <c r="AD1770" s="338"/>
      <c r="AE1770" s="338"/>
      <c r="AF1770" s="338"/>
      <c r="AG1770" s="338"/>
      <c r="AH1770" s="338"/>
      <c r="AI1770" s="338"/>
      <c r="AJ1770" s="338"/>
      <c r="AK1770" s="338"/>
      <c r="AL1770" s="338"/>
      <c r="AM1770" s="338"/>
      <c r="AN1770" s="338"/>
      <c r="AO1770" s="338"/>
      <c r="AP1770" s="338"/>
      <c r="AQ1770" s="338"/>
      <c r="AR1770" s="338"/>
      <c r="AS1770" s="338"/>
      <c r="AT1770" s="338"/>
      <c r="AU1770" s="338"/>
      <c r="AV1770" s="338"/>
      <c r="AW1770" s="338"/>
      <c r="AX1770" s="338"/>
      <c r="AY1770" s="338"/>
      <c r="AZ1770" s="338"/>
      <c r="BA1770" s="338"/>
      <c r="BB1770" s="338"/>
      <c r="BC1770" s="338"/>
      <c r="BD1770" s="338"/>
      <c r="BE1770" s="338"/>
      <c r="BF1770" s="338"/>
      <c r="BG1770" s="338"/>
      <c r="BH1770" s="338"/>
      <c r="BI1770" s="338"/>
      <c r="BJ1770" s="338"/>
      <c r="BK1770" s="338"/>
      <c r="BL1770" s="338"/>
      <c r="BM1770" s="338"/>
      <c r="BN1770" s="338"/>
      <c r="BO1770" s="338"/>
      <c r="BP1770" s="338"/>
      <c r="BQ1770" s="338"/>
      <c r="BR1770" s="338"/>
      <c r="BS1770" s="338"/>
      <c r="BT1770" s="338"/>
      <c r="BU1770" s="338"/>
      <c r="BV1770" s="343"/>
      <c r="BW1770" s="343"/>
      <c r="BX1770" s="1217"/>
      <c r="BY1770" s="343"/>
      <c r="BZ1770" s="338"/>
      <c r="CA1770" s="338"/>
      <c r="CB1770" s="338"/>
      <c r="CC1770" s="338"/>
      <c r="CD1770" s="338"/>
      <c r="CE1770" s="338"/>
      <c r="CF1770" s="338"/>
    </row>
    <row r="1771" ht="15.75" customHeight="1">
      <c r="A1771" s="338"/>
      <c r="B1771" s="338"/>
      <c r="C1771" s="338"/>
      <c r="D1771" s="338"/>
      <c r="E1771" s="338"/>
      <c r="F1771" s="346"/>
      <c r="G1771" s="1215"/>
      <c r="H1771" s="1216"/>
      <c r="I1771" s="534"/>
      <c r="J1771" s="1193"/>
      <c r="K1771" s="398"/>
      <c r="L1771" s="338"/>
      <c r="M1771" s="338"/>
      <c r="N1771" s="338"/>
      <c r="O1771" s="338"/>
      <c r="P1771" s="338"/>
      <c r="Q1771" s="338"/>
      <c r="R1771" s="338"/>
      <c r="S1771" s="338"/>
      <c r="T1771" s="338"/>
      <c r="U1771" s="338"/>
      <c r="V1771" s="338"/>
      <c r="W1771" s="338"/>
      <c r="X1771" s="338"/>
      <c r="Y1771" s="338"/>
      <c r="Z1771" s="338"/>
      <c r="AA1771" s="338"/>
      <c r="AB1771" s="338"/>
      <c r="AC1771" s="338"/>
      <c r="AD1771" s="338"/>
      <c r="AE1771" s="338"/>
      <c r="AF1771" s="338"/>
      <c r="AG1771" s="338"/>
      <c r="AH1771" s="338"/>
      <c r="AI1771" s="338"/>
      <c r="AJ1771" s="338"/>
      <c r="AK1771" s="338"/>
      <c r="AL1771" s="338"/>
      <c r="AM1771" s="338"/>
      <c r="AN1771" s="338"/>
      <c r="AO1771" s="338"/>
      <c r="AP1771" s="338"/>
      <c r="AQ1771" s="338"/>
      <c r="AR1771" s="338"/>
      <c r="AS1771" s="338"/>
      <c r="AT1771" s="338"/>
      <c r="AU1771" s="338"/>
      <c r="AV1771" s="338"/>
      <c r="AW1771" s="338"/>
      <c r="AX1771" s="338"/>
      <c r="AY1771" s="338"/>
      <c r="AZ1771" s="338"/>
      <c r="BA1771" s="338"/>
      <c r="BB1771" s="338"/>
      <c r="BC1771" s="338"/>
      <c r="BD1771" s="338"/>
      <c r="BE1771" s="338"/>
      <c r="BF1771" s="338"/>
      <c r="BG1771" s="338"/>
      <c r="BH1771" s="338"/>
      <c r="BI1771" s="338"/>
      <c r="BJ1771" s="338"/>
      <c r="BK1771" s="338"/>
      <c r="BL1771" s="338"/>
      <c r="BM1771" s="338"/>
      <c r="BN1771" s="338"/>
      <c r="BO1771" s="338"/>
      <c r="BP1771" s="338"/>
      <c r="BQ1771" s="338"/>
      <c r="BR1771" s="338"/>
      <c r="BS1771" s="338"/>
      <c r="BT1771" s="338"/>
      <c r="BU1771" s="338"/>
      <c r="BV1771" s="343"/>
      <c r="BW1771" s="343"/>
      <c r="BX1771" s="1217"/>
      <c r="BY1771" s="343"/>
      <c r="BZ1771" s="338"/>
      <c r="CA1771" s="338"/>
      <c r="CB1771" s="338"/>
      <c r="CC1771" s="338"/>
      <c r="CD1771" s="338"/>
      <c r="CE1771" s="338"/>
      <c r="CF1771" s="338"/>
    </row>
    <row r="1772" ht="15.75" customHeight="1">
      <c r="A1772" s="338"/>
      <c r="B1772" s="338"/>
      <c r="C1772" s="338"/>
      <c r="D1772" s="338"/>
      <c r="E1772" s="338"/>
      <c r="F1772" s="346"/>
      <c r="G1772" s="1215"/>
      <c r="H1772" s="1216"/>
      <c r="I1772" s="534"/>
      <c r="J1772" s="1193"/>
      <c r="K1772" s="398"/>
      <c r="L1772" s="338"/>
      <c r="M1772" s="338"/>
      <c r="N1772" s="338"/>
      <c r="O1772" s="338"/>
      <c r="P1772" s="338"/>
      <c r="Q1772" s="338"/>
      <c r="R1772" s="338"/>
      <c r="S1772" s="338"/>
      <c r="T1772" s="338"/>
      <c r="U1772" s="338"/>
      <c r="V1772" s="338"/>
      <c r="W1772" s="338"/>
      <c r="X1772" s="338"/>
      <c r="Y1772" s="338"/>
      <c r="Z1772" s="338"/>
      <c r="AA1772" s="338"/>
      <c r="AB1772" s="338"/>
      <c r="AC1772" s="338"/>
      <c r="AD1772" s="338"/>
      <c r="AE1772" s="338"/>
      <c r="AF1772" s="338"/>
      <c r="AG1772" s="338"/>
      <c r="AH1772" s="338"/>
      <c r="AI1772" s="338"/>
      <c r="AJ1772" s="338"/>
      <c r="AK1772" s="338"/>
      <c r="AL1772" s="338"/>
      <c r="AM1772" s="338"/>
      <c r="AN1772" s="338"/>
      <c r="AO1772" s="338"/>
      <c r="AP1772" s="338"/>
      <c r="AQ1772" s="338"/>
      <c r="AR1772" s="338"/>
      <c r="AS1772" s="338"/>
      <c r="AT1772" s="338"/>
      <c r="AU1772" s="338"/>
      <c r="AV1772" s="338"/>
      <c r="AW1772" s="338"/>
      <c r="AX1772" s="338"/>
      <c r="AY1772" s="338"/>
      <c r="AZ1772" s="338"/>
      <c r="BA1772" s="338"/>
      <c r="BB1772" s="338"/>
      <c r="BC1772" s="338"/>
      <c r="BD1772" s="338"/>
      <c r="BE1772" s="338"/>
      <c r="BF1772" s="338"/>
      <c r="BG1772" s="338"/>
      <c r="BH1772" s="338"/>
      <c r="BI1772" s="338"/>
      <c r="BJ1772" s="338"/>
      <c r="BK1772" s="338"/>
      <c r="BL1772" s="338"/>
      <c r="BM1772" s="338"/>
      <c r="BN1772" s="338"/>
      <c r="BO1772" s="338"/>
      <c r="BP1772" s="338"/>
      <c r="BQ1772" s="338"/>
      <c r="BR1772" s="338"/>
      <c r="BS1772" s="338"/>
      <c r="BT1772" s="338"/>
      <c r="BU1772" s="338"/>
      <c r="BV1772" s="343"/>
      <c r="BW1772" s="343"/>
      <c r="BX1772" s="1217"/>
      <c r="BY1772" s="343"/>
      <c r="BZ1772" s="338"/>
      <c r="CA1772" s="338"/>
      <c r="CB1772" s="338"/>
      <c r="CC1772" s="338"/>
      <c r="CD1772" s="338"/>
      <c r="CE1772" s="338"/>
      <c r="CF1772" s="338"/>
    </row>
    <row r="1773" ht="15.75" customHeight="1">
      <c r="A1773" s="338"/>
      <c r="B1773" s="338"/>
      <c r="C1773" s="338"/>
      <c r="D1773" s="338"/>
      <c r="E1773" s="338"/>
      <c r="F1773" s="346"/>
      <c r="G1773" s="1215"/>
      <c r="H1773" s="1216"/>
      <c r="I1773" s="534"/>
      <c r="J1773" s="1193"/>
      <c r="K1773" s="398"/>
      <c r="L1773" s="338"/>
      <c r="M1773" s="338"/>
      <c r="N1773" s="338"/>
      <c r="O1773" s="338"/>
      <c r="P1773" s="338"/>
      <c r="Q1773" s="338"/>
      <c r="R1773" s="338"/>
      <c r="S1773" s="338"/>
      <c r="T1773" s="338"/>
      <c r="U1773" s="338"/>
      <c r="V1773" s="338"/>
      <c r="W1773" s="338"/>
      <c r="X1773" s="338"/>
      <c r="Y1773" s="338"/>
      <c r="Z1773" s="338"/>
      <c r="AA1773" s="338"/>
      <c r="AB1773" s="338"/>
      <c r="AC1773" s="338"/>
      <c r="AD1773" s="338"/>
      <c r="AE1773" s="338"/>
      <c r="AF1773" s="338"/>
      <c r="AG1773" s="338"/>
      <c r="AH1773" s="338"/>
      <c r="AI1773" s="338"/>
      <c r="AJ1773" s="338"/>
      <c r="AK1773" s="338"/>
      <c r="AL1773" s="338"/>
      <c r="AM1773" s="338"/>
      <c r="AN1773" s="338"/>
      <c r="AO1773" s="338"/>
      <c r="AP1773" s="338"/>
      <c r="AQ1773" s="338"/>
      <c r="AR1773" s="338"/>
      <c r="AS1773" s="338"/>
      <c r="AT1773" s="338"/>
      <c r="AU1773" s="338"/>
      <c r="AV1773" s="338"/>
      <c r="AW1773" s="338"/>
      <c r="AX1773" s="338"/>
      <c r="AY1773" s="338"/>
      <c r="AZ1773" s="338"/>
      <c r="BA1773" s="338"/>
      <c r="BB1773" s="338"/>
      <c r="BC1773" s="338"/>
      <c r="BD1773" s="338"/>
      <c r="BE1773" s="338"/>
      <c r="BF1773" s="338"/>
      <c r="BG1773" s="338"/>
      <c r="BH1773" s="338"/>
      <c r="BI1773" s="338"/>
      <c r="BJ1773" s="338"/>
      <c r="BK1773" s="338"/>
      <c r="BL1773" s="338"/>
      <c r="BM1773" s="338"/>
      <c r="BN1773" s="338"/>
      <c r="BO1773" s="338"/>
      <c r="BP1773" s="338"/>
      <c r="BQ1773" s="338"/>
      <c r="BR1773" s="338"/>
      <c r="BS1773" s="338"/>
      <c r="BT1773" s="338"/>
      <c r="BU1773" s="338"/>
      <c r="BV1773" s="343"/>
      <c r="BW1773" s="343"/>
      <c r="BX1773" s="1217"/>
      <c r="BY1773" s="343"/>
      <c r="BZ1773" s="338"/>
      <c r="CA1773" s="338"/>
      <c r="CB1773" s="338"/>
      <c r="CC1773" s="338"/>
      <c r="CD1773" s="338"/>
      <c r="CE1773" s="338"/>
      <c r="CF1773" s="338"/>
    </row>
    <row r="1774" ht="15.75" customHeight="1">
      <c r="A1774" s="338"/>
      <c r="B1774" s="338"/>
      <c r="C1774" s="338"/>
      <c r="D1774" s="338"/>
      <c r="E1774" s="338"/>
      <c r="F1774" s="346"/>
      <c r="G1774" s="1215"/>
      <c r="H1774" s="1216"/>
      <c r="I1774" s="534"/>
      <c r="J1774" s="1193"/>
      <c r="K1774" s="398"/>
      <c r="L1774" s="338"/>
      <c r="M1774" s="338"/>
      <c r="N1774" s="338"/>
      <c r="O1774" s="338"/>
      <c r="P1774" s="338"/>
      <c r="Q1774" s="338"/>
      <c r="R1774" s="338"/>
      <c r="S1774" s="338"/>
      <c r="T1774" s="338"/>
      <c r="U1774" s="338"/>
      <c r="V1774" s="338"/>
      <c r="W1774" s="338"/>
      <c r="X1774" s="338"/>
      <c r="Y1774" s="338"/>
      <c r="Z1774" s="338"/>
      <c r="AA1774" s="338"/>
      <c r="AB1774" s="338"/>
      <c r="AC1774" s="338"/>
      <c r="AD1774" s="338"/>
      <c r="AE1774" s="338"/>
      <c r="AF1774" s="338"/>
      <c r="AG1774" s="338"/>
      <c r="AH1774" s="338"/>
      <c r="AI1774" s="338"/>
      <c r="AJ1774" s="338"/>
      <c r="AK1774" s="338"/>
      <c r="AL1774" s="338"/>
      <c r="AM1774" s="338"/>
      <c r="AN1774" s="338"/>
      <c r="AO1774" s="338"/>
      <c r="AP1774" s="338"/>
      <c r="AQ1774" s="338"/>
      <c r="AR1774" s="338"/>
      <c r="AS1774" s="338"/>
      <c r="AT1774" s="338"/>
      <c r="AU1774" s="338"/>
      <c r="AV1774" s="338"/>
      <c r="AW1774" s="338"/>
      <c r="AX1774" s="338"/>
      <c r="AY1774" s="338"/>
      <c r="AZ1774" s="338"/>
      <c r="BA1774" s="338"/>
      <c r="BB1774" s="338"/>
      <c r="BC1774" s="338"/>
      <c r="BD1774" s="338"/>
      <c r="BE1774" s="338"/>
      <c r="BF1774" s="338"/>
      <c r="BG1774" s="338"/>
      <c r="BH1774" s="338"/>
      <c r="BI1774" s="338"/>
      <c r="BJ1774" s="338"/>
      <c r="BK1774" s="338"/>
      <c r="BL1774" s="338"/>
      <c r="BM1774" s="338"/>
      <c r="BN1774" s="338"/>
      <c r="BO1774" s="338"/>
      <c r="BP1774" s="338"/>
      <c r="BQ1774" s="338"/>
      <c r="BR1774" s="338"/>
      <c r="BS1774" s="338"/>
      <c r="BT1774" s="338"/>
      <c r="BU1774" s="338"/>
      <c r="BV1774" s="343"/>
      <c r="BW1774" s="343"/>
      <c r="BX1774" s="1217"/>
      <c r="BY1774" s="343"/>
      <c r="BZ1774" s="338"/>
      <c r="CA1774" s="338"/>
      <c r="CB1774" s="338"/>
      <c r="CC1774" s="338"/>
      <c r="CD1774" s="338"/>
      <c r="CE1774" s="338"/>
      <c r="CF1774" s="338"/>
    </row>
    <row r="1775" ht="15.75" customHeight="1">
      <c r="A1775" s="338"/>
      <c r="B1775" s="338"/>
      <c r="C1775" s="338"/>
      <c r="D1775" s="338"/>
      <c r="E1775" s="338"/>
      <c r="F1775" s="346"/>
      <c r="G1775" s="1215"/>
      <c r="H1775" s="1216"/>
      <c r="I1775" s="534"/>
      <c r="J1775" s="1193"/>
      <c r="K1775" s="398"/>
      <c r="L1775" s="338"/>
      <c r="M1775" s="338"/>
      <c r="N1775" s="338"/>
      <c r="O1775" s="338"/>
      <c r="P1775" s="338"/>
      <c r="Q1775" s="338"/>
      <c r="R1775" s="338"/>
      <c r="S1775" s="338"/>
      <c r="T1775" s="338"/>
      <c r="U1775" s="338"/>
      <c r="V1775" s="338"/>
      <c r="W1775" s="338"/>
      <c r="X1775" s="338"/>
      <c r="Y1775" s="338"/>
      <c r="Z1775" s="338"/>
      <c r="AA1775" s="338"/>
      <c r="AB1775" s="338"/>
      <c r="AC1775" s="338"/>
      <c r="AD1775" s="338"/>
      <c r="AE1775" s="338"/>
      <c r="AF1775" s="338"/>
      <c r="AG1775" s="338"/>
      <c r="AH1775" s="338"/>
      <c r="AI1775" s="338"/>
      <c r="AJ1775" s="338"/>
      <c r="AK1775" s="338"/>
      <c r="AL1775" s="338"/>
      <c r="AM1775" s="338"/>
      <c r="AN1775" s="338"/>
      <c r="AO1775" s="338"/>
      <c r="AP1775" s="338"/>
      <c r="AQ1775" s="338"/>
      <c r="AR1775" s="338"/>
      <c r="AS1775" s="338"/>
      <c r="AT1775" s="338"/>
      <c r="AU1775" s="338"/>
      <c r="AV1775" s="338"/>
      <c r="AW1775" s="338"/>
      <c r="AX1775" s="338"/>
      <c r="AY1775" s="338"/>
      <c r="AZ1775" s="338"/>
      <c r="BA1775" s="338"/>
      <c r="BB1775" s="338"/>
      <c r="BC1775" s="338"/>
      <c r="BD1775" s="338"/>
      <c r="BE1775" s="338"/>
      <c r="BF1775" s="338"/>
      <c r="BG1775" s="338"/>
      <c r="BH1775" s="338"/>
      <c r="BI1775" s="338"/>
      <c r="BJ1775" s="338"/>
      <c r="BK1775" s="338"/>
      <c r="BL1775" s="338"/>
      <c r="BM1775" s="338"/>
      <c r="BN1775" s="338"/>
      <c r="BO1775" s="338"/>
      <c r="BP1775" s="338"/>
      <c r="BQ1775" s="338"/>
      <c r="BR1775" s="338"/>
      <c r="BS1775" s="338"/>
      <c r="BT1775" s="338"/>
      <c r="BU1775" s="338"/>
      <c r="BV1775" s="343"/>
      <c r="BW1775" s="343"/>
      <c r="BX1775" s="1217"/>
      <c r="BY1775" s="343"/>
      <c r="BZ1775" s="338"/>
      <c r="CA1775" s="338"/>
      <c r="CB1775" s="338"/>
      <c r="CC1775" s="338"/>
      <c r="CD1775" s="338"/>
      <c r="CE1775" s="338"/>
      <c r="CF1775" s="338"/>
    </row>
    <row r="1776" ht="15.75" customHeight="1">
      <c r="A1776" s="338"/>
      <c r="B1776" s="338"/>
      <c r="C1776" s="338"/>
      <c r="D1776" s="338"/>
      <c r="E1776" s="338"/>
      <c r="F1776" s="346"/>
      <c r="G1776" s="1215"/>
      <c r="H1776" s="1216"/>
      <c r="I1776" s="534"/>
      <c r="J1776" s="1193"/>
      <c r="K1776" s="398"/>
      <c r="L1776" s="338"/>
      <c r="M1776" s="338"/>
      <c r="N1776" s="338"/>
      <c r="O1776" s="338"/>
      <c r="P1776" s="338"/>
      <c r="Q1776" s="338"/>
      <c r="R1776" s="338"/>
      <c r="S1776" s="338"/>
      <c r="T1776" s="338"/>
      <c r="U1776" s="338"/>
      <c r="V1776" s="338"/>
      <c r="W1776" s="338"/>
      <c r="X1776" s="338"/>
      <c r="Y1776" s="338"/>
      <c r="Z1776" s="338"/>
      <c r="AA1776" s="338"/>
      <c r="AB1776" s="338"/>
      <c r="AC1776" s="338"/>
      <c r="AD1776" s="338"/>
      <c r="AE1776" s="338"/>
      <c r="AF1776" s="338"/>
      <c r="AG1776" s="338"/>
      <c r="AH1776" s="338"/>
      <c r="AI1776" s="338"/>
      <c r="AJ1776" s="338"/>
      <c r="AK1776" s="338"/>
      <c r="AL1776" s="338"/>
      <c r="AM1776" s="338"/>
      <c r="AN1776" s="338"/>
      <c r="AO1776" s="338"/>
      <c r="AP1776" s="338"/>
      <c r="AQ1776" s="338"/>
      <c r="AR1776" s="338"/>
      <c r="AS1776" s="338"/>
      <c r="AT1776" s="338"/>
      <c r="AU1776" s="338"/>
      <c r="AV1776" s="338"/>
      <c r="AW1776" s="338"/>
      <c r="AX1776" s="338"/>
      <c r="AY1776" s="338"/>
      <c r="AZ1776" s="338"/>
      <c r="BA1776" s="338"/>
      <c r="BB1776" s="338"/>
      <c r="BC1776" s="338"/>
      <c r="BD1776" s="338"/>
      <c r="BE1776" s="338"/>
      <c r="BF1776" s="338"/>
      <c r="BG1776" s="338"/>
      <c r="BH1776" s="338"/>
      <c r="BI1776" s="338"/>
      <c r="BJ1776" s="338"/>
      <c r="BK1776" s="338"/>
      <c r="BL1776" s="338"/>
      <c r="BM1776" s="338"/>
      <c r="BN1776" s="338"/>
      <c r="BO1776" s="338"/>
      <c r="BP1776" s="338"/>
      <c r="BQ1776" s="338"/>
      <c r="BR1776" s="338"/>
      <c r="BS1776" s="338"/>
      <c r="BT1776" s="338"/>
      <c r="BU1776" s="338"/>
      <c r="BV1776" s="343"/>
      <c r="BW1776" s="343"/>
      <c r="BX1776" s="1217"/>
      <c r="BY1776" s="343"/>
      <c r="BZ1776" s="338"/>
      <c r="CA1776" s="338"/>
      <c r="CB1776" s="338"/>
      <c r="CC1776" s="338"/>
      <c r="CD1776" s="338"/>
      <c r="CE1776" s="338"/>
      <c r="CF1776" s="338"/>
    </row>
    <row r="1777" ht="15.75" customHeight="1">
      <c r="A1777" s="338"/>
      <c r="B1777" s="338"/>
      <c r="C1777" s="338"/>
      <c r="D1777" s="338"/>
      <c r="E1777" s="338"/>
      <c r="F1777" s="346"/>
      <c r="G1777" s="1215"/>
      <c r="H1777" s="1216"/>
      <c r="I1777" s="534"/>
      <c r="J1777" s="1193"/>
      <c r="K1777" s="398"/>
      <c r="L1777" s="338"/>
      <c r="M1777" s="338"/>
      <c r="N1777" s="338"/>
      <c r="O1777" s="338"/>
      <c r="P1777" s="338"/>
      <c r="Q1777" s="338"/>
      <c r="R1777" s="338"/>
      <c r="S1777" s="338"/>
      <c r="T1777" s="338"/>
      <c r="U1777" s="338"/>
      <c r="V1777" s="338"/>
      <c r="W1777" s="338"/>
      <c r="X1777" s="338"/>
      <c r="Y1777" s="338"/>
      <c r="Z1777" s="338"/>
      <c r="AA1777" s="338"/>
      <c r="AB1777" s="338"/>
      <c r="AC1777" s="338"/>
      <c r="AD1777" s="338"/>
      <c r="AE1777" s="338"/>
      <c r="AF1777" s="338"/>
      <c r="AG1777" s="338"/>
      <c r="AH1777" s="338"/>
      <c r="AI1777" s="338"/>
      <c r="AJ1777" s="338"/>
      <c r="AK1777" s="338"/>
      <c r="AL1777" s="338"/>
      <c r="AM1777" s="338"/>
      <c r="AN1777" s="338"/>
      <c r="AO1777" s="338"/>
      <c r="AP1777" s="338"/>
      <c r="AQ1777" s="338"/>
      <c r="AR1777" s="338"/>
      <c r="AS1777" s="338"/>
      <c r="AT1777" s="338"/>
      <c r="AU1777" s="338"/>
      <c r="AV1777" s="338"/>
      <c r="AW1777" s="338"/>
      <c r="AX1777" s="338"/>
      <c r="AY1777" s="338"/>
      <c r="AZ1777" s="338"/>
      <c r="BA1777" s="338"/>
      <c r="BB1777" s="338"/>
      <c r="BC1777" s="338"/>
      <c r="BD1777" s="338"/>
      <c r="BE1777" s="338"/>
      <c r="BF1777" s="338"/>
      <c r="BG1777" s="338"/>
      <c r="BH1777" s="338"/>
      <c r="BI1777" s="338"/>
      <c r="BJ1777" s="338"/>
      <c r="BK1777" s="338"/>
      <c r="BL1777" s="338"/>
      <c r="BM1777" s="338"/>
      <c r="BN1777" s="338"/>
      <c r="BO1777" s="338"/>
      <c r="BP1777" s="338"/>
      <c r="BQ1777" s="338"/>
      <c r="BR1777" s="338"/>
      <c r="BS1777" s="338"/>
      <c r="BT1777" s="338"/>
      <c r="BU1777" s="338"/>
      <c r="BV1777" s="343"/>
      <c r="BW1777" s="343"/>
      <c r="BX1777" s="1217"/>
      <c r="BY1777" s="343"/>
      <c r="BZ1777" s="338"/>
      <c r="CA1777" s="338"/>
      <c r="CB1777" s="338"/>
      <c r="CC1777" s="338"/>
      <c r="CD1777" s="338"/>
      <c r="CE1777" s="338"/>
      <c r="CF1777" s="338"/>
    </row>
    <row r="1778" ht="15.75" customHeight="1">
      <c r="A1778" s="338"/>
      <c r="B1778" s="338"/>
      <c r="C1778" s="338"/>
      <c r="D1778" s="338"/>
      <c r="E1778" s="338"/>
      <c r="F1778" s="346"/>
      <c r="G1778" s="1215"/>
      <c r="H1778" s="1216"/>
      <c r="I1778" s="534"/>
      <c r="J1778" s="1193"/>
      <c r="K1778" s="398"/>
      <c r="L1778" s="338"/>
      <c r="M1778" s="338"/>
      <c r="N1778" s="338"/>
      <c r="O1778" s="338"/>
      <c r="P1778" s="338"/>
      <c r="Q1778" s="338"/>
      <c r="R1778" s="338"/>
      <c r="S1778" s="338"/>
      <c r="T1778" s="338"/>
      <c r="U1778" s="338"/>
      <c r="V1778" s="338"/>
      <c r="W1778" s="338"/>
      <c r="X1778" s="338"/>
      <c r="Y1778" s="338"/>
      <c r="Z1778" s="338"/>
      <c r="AA1778" s="338"/>
      <c r="AB1778" s="338"/>
      <c r="AC1778" s="338"/>
      <c r="AD1778" s="338"/>
      <c r="AE1778" s="338"/>
      <c r="AF1778" s="338"/>
      <c r="AG1778" s="338"/>
      <c r="AH1778" s="338"/>
      <c r="AI1778" s="338"/>
      <c r="AJ1778" s="338"/>
      <c r="AK1778" s="338"/>
      <c r="AL1778" s="338"/>
      <c r="AM1778" s="338"/>
      <c r="AN1778" s="338"/>
      <c r="AO1778" s="338"/>
      <c r="AP1778" s="338"/>
      <c r="AQ1778" s="338"/>
      <c r="AR1778" s="338"/>
      <c r="AS1778" s="338"/>
      <c r="AT1778" s="338"/>
      <c r="AU1778" s="338"/>
      <c r="AV1778" s="338"/>
      <c r="AW1778" s="338"/>
      <c r="AX1778" s="338"/>
      <c r="AY1778" s="338"/>
      <c r="AZ1778" s="338"/>
      <c r="BA1778" s="338"/>
      <c r="BB1778" s="338"/>
      <c r="BC1778" s="338"/>
      <c r="BD1778" s="338"/>
      <c r="BE1778" s="338"/>
      <c r="BF1778" s="338"/>
      <c r="BG1778" s="338"/>
      <c r="BH1778" s="338"/>
      <c r="BI1778" s="338"/>
      <c r="BJ1778" s="338"/>
      <c r="BK1778" s="338"/>
      <c r="BL1778" s="338"/>
      <c r="BM1778" s="338"/>
      <c r="BN1778" s="338"/>
      <c r="BO1778" s="338"/>
      <c r="BP1778" s="338"/>
      <c r="BQ1778" s="338"/>
      <c r="BR1778" s="338"/>
      <c r="BS1778" s="338"/>
      <c r="BT1778" s="338"/>
      <c r="BU1778" s="338"/>
      <c r="BV1778" s="343"/>
      <c r="BW1778" s="343"/>
      <c r="BX1778" s="1217"/>
      <c r="BY1778" s="343"/>
      <c r="BZ1778" s="338"/>
      <c r="CA1778" s="338"/>
      <c r="CB1778" s="338"/>
      <c r="CC1778" s="338"/>
      <c r="CD1778" s="338"/>
      <c r="CE1778" s="338"/>
      <c r="CF1778" s="338"/>
    </row>
    <row r="1779" ht="15.75" customHeight="1">
      <c r="A1779" s="338"/>
      <c r="B1779" s="338"/>
      <c r="C1779" s="338"/>
      <c r="D1779" s="338"/>
      <c r="E1779" s="338"/>
      <c r="F1779" s="346"/>
      <c r="G1779" s="1215"/>
      <c r="H1779" s="1216"/>
      <c r="I1779" s="534"/>
      <c r="J1779" s="1193"/>
      <c r="K1779" s="398"/>
      <c r="L1779" s="338"/>
      <c r="M1779" s="338"/>
      <c r="N1779" s="338"/>
      <c r="O1779" s="338"/>
      <c r="P1779" s="338"/>
      <c r="Q1779" s="338"/>
      <c r="R1779" s="338"/>
      <c r="S1779" s="338"/>
      <c r="T1779" s="338"/>
      <c r="U1779" s="338"/>
      <c r="V1779" s="338"/>
      <c r="W1779" s="338"/>
      <c r="X1779" s="338"/>
      <c r="Y1779" s="338"/>
      <c r="Z1779" s="338"/>
      <c r="AA1779" s="338"/>
      <c r="AB1779" s="338"/>
      <c r="AC1779" s="338"/>
      <c r="AD1779" s="338"/>
      <c r="AE1779" s="338"/>
      <c r="AF1779" s="338"/>
      <c r="AG1779" s="338"/>
      <c r="AH1779" s="338"/>
      <c r="AI1779" s="338"/>
      <c r="AJ1779" s="338"/>
      <c r="AK1779" s="338"/>
      <c r="AL1779" s="338"/>
      <c r="AM1779" s="338"/>
      <c r="AN1779" s="338"/>
      <c r="AO1779" s="338"/>
      <c r="AP1779" s="338"/>
      <c r="AQ1779" s="338"/>
      <c r="AR1779" s="338"/>
      <c r="AS1779" s="338"/>
      <c r="AT1779" s="338"/>
      <c r="AU1779" s="338"/>
      <c r="AV1779" s="338"/>
      <c r="AW1779" s="338"/>
      <c r="AX1779" s="338"/>
      <c r="AY1779" s="338"/>
      <c r="AZ1779" s="338"/>
      <c r="BA1779" s="338"/>
      <c r="BB1779" s="338"/>
      <c r="BC1779" s="338"/>
      <c r="BD1779" s="338"/>
      <c r="BE1779" s="338"/>
      <c r="BF1779" s="338"/>
      <c r="BG1779" s="338"/>
      <c r="BH1779" s="338"/>
      <c r="BI1779" s="338"/>
      <c r="BJ1779" s="338"/>
      <c r="BK1779" s="338"/>
      <c r="BL1779" s="338"/>
      <c r="BM1779" s="338"/>
      <c r="BN1779" s="338"/>
      <c r="BO1779" s="338"/>
      <c r="BP1779" s="338"/>
      <c r="BQ1779" s="338"/>
      <c r="BR1779" s="338"/>
      <c r="BS1779" s="338"/>
      <c r="BT1779" s="338"/>
      <c r="BU1779" s="338"/>
      <c r="BV1779" s="343"/>
      <c r="BW1779" s="343"/>
      <c r="BX1779" s="1217"/>
      <c r="BY1779" s="343"/>
      <c r="BZ1779" s="338"/>
      <c r="CA1779" s="338"/>
      <c r="CB1779" s="338"/>
      <c r="CC1779" s="338"/>
      <c r="CD1779" s="338"/>
      <c r="CE1779" s="338"/>
      <c r="CF1779" s="338"/>
    </row>
    <row r="1780" ht="15.75" customHeight="1">
      <c r="A1780" s="338"/>
      <c r="B1780" s="338"/>
      <c r="C1780" s="338"/>
      <c r="D1780" s="338"/>
      <c r="E1780" s="338"/>
      <c r="F1780" s="346"/>
      <c r="G1780" s="1215"/>
      <c r="H1780" s="1216"/>
      <c r="I1780" s="534"/>
      <c r="J1780" s="1193"/>
      <c r="K1780" s="398"/>
      <c r="L1780" s="338"/>
      <c r="M1780" s="338"/>
      <c r="N1780" s="338"/>
      <c r="O1780" s="338"/>
      <c r="P1780" s="338"/>
      <c r="Q1780" s="338"/>
      <c r="R1780" s="338"/>
      <c r="S1780" s="338"/>
      <c r="T1780" s="338"/>
      <c r="U1780" s="338"/>
      <c r="V1780" s="338"/>
      <c r="W1780" s="338"/>
      <c r="X1780" s="338"/>
      <c r="Y1780" s="338"/>
      <c r="Z1780" s="338"/>
      <c r="AA1780" s="338"/>
      <c r="AB1780" s="338"/>
      <c r="AC1780" s="338"/>
      <c r="AD1780" s="338"/>
      <c r="AE1780" s="338"/>
      <c r="AF1780" s="338"/>
      <c r="AG1780" s="338"/>
      <c r="AH1780" s="338"/>
      <c r="AI1780" s="338"/>
      <c r="AJ1780" s="338"/>
      <c r="AK1780" s="338"/>
      <c r="AL1780" s="338"/>
      <c r="AM1780" s="338"/>
      <c r="AN1780" s="338"/>
      <c r="AO1780" s="338"/>
      <c r="AP1780" s="338"/>
      <c r="AQ1780" s="338"/>
      <c r="AR1780" s="338"/>
      <c r="AS1780" s="338"/>
      <c r="AT1780" s="338"/>
      <c r="AU1780" s="338"/>
      <c r="AV1780" s="338"/>
      <c r="AW1780" s="338"/>
      <c r="AX1780" s="338"/>
      <c r="AY1780" s="338"/>
      <c r="AZ1780" s="338"/>
      <c r="BA1780" s="338"/>
      <c r="BB1780" s="338"/>
      <c r="BC1780" s="338"/>
      <c r="BD1780" s="338"/>
      <c r="BE1780" s="338"/>
      <c r="BF1780" s="338"/>
      <c r="BG1780" s="338"/>
      <c r="BH1780" s="338"/>
      <c r="BI1780" s="338"/>
      <c r="BJ1780" s="338"/>
      <c r="BK1780" s="338"/>
      <c r="BL1780" s="338"/>
      <c r="BM1780" s="338"/>
      <c r="BN1780" s="338"/>
      <c r="BO1780" s="338"/>
      <c r="BP1780" s="338"/>
      <c r="BQ1780" s="338"/>
      <c r="BR1780" s="338"/>
      <c r="BS1780" s="338"/>
      <c r="BT1780" s="338"/>
      <c r="BU1780" s="338"/>
      <c r="BV1780" s="343"/>
      <c r="BW1780" s="343"/>
      <c r="BX1780" s="1217"/>
      <c r="BY1780" s="343"/>
      <c r="BZ1780" s="338"/>
      <c r="CA1780" s="338"/>
      <c r="CB1780" s="338"/>
      <c r="CC1780" s="338"/>
      <c r="CD1780" s="338"/>
      <c r="CE1780" s="338"/>
      <c r="CF1780" s="338"/>
    </row>
    <row r="1781" ht="15.75" customHeight="1">
      <c r="A1781" s="338"/>
      <c r="B1781" s="338"/>
      <c r="C1781" s="338"/>
      <c r="D1781" s="338"/>
      <c r="E1781" s="338"/>
      <c r="F1781" s="346"/>
      <c r="G1781" s="1215"/>
      <c r="H1781" s="1216"/>
      <c r="I1781" s="534"/>
      <c r="J1781" s="1193"/>
      <c r="K1781" s="398"/>
      <c r="L1781" s="338"/>
      <c r="M1781" s="338"/>
      <c r="N1781" s="338"/>
      <c r="O1781" s="338"/>
      <c r="P1781" s="338"/>
      <c r="Q1781" s="338"/>
      <c r="R1781" s="338"/>
      <c r="S1781" s="338"/>
      <c r="T1781" s="338"/>
      <c r="U1781" s="338"/>
      <c r="V1781" s="338"/>
      <c r="W1781" s="338"/>
      <c r="X1781" s="338"/>
      <c r="Y1781" s="338"/>
      <c r="Z1781" s="338"/>
      <c r="AA1781" s="338"/>
      <c r="AB1781" s="338"/>
      <c r="AC1781" s="338"/>
      <c r="AD1781" s="338"/>
      <c r="AE1781" s="338"/>
      <c r="AF1781" s="338"/>
      <c r="AG1781" s="338"/>
      <c r="AH1781" s="338"/>
      <c r="AI1781" s="338"/>
      <c r="AJ1781" s="338"/>
      <c r="AK1781" s="338"/>
      <c r="AL1781" s="338"/>
      <c r="AM1781" s="338"/>
      <c r="AN1781" s="338"/>
      <c r="AO1781" s="338"/>
      <c r="AP1781" s="338"/>
      <c r="AQ1781" s="338"/>
      <c r="AR1781" s="338"/>
      <c r="AS1781" s="338"/>
      <c r="AT1781" s="338"/>
      <c r="AU1781" s="338"/>
      <c r="AV1781" s="338"/>
      <c r="AW1781" s="338"/>
      <c r="AX1781" s="338"/>
      <c r="AY1781" s="338"/>
      <c r="AZ1781" s="338"/>
      <c r="BA1781" s="338"/>
      <c r="BB1781" s="338"/>
      <c r="BC1781" s="338"/>
      <c r="BD1781" s="338"/>
      <c r="BE1781" s="338"/>
      <c r="BF1781" s="338"/>
      <c r="BG1781" s="338"/>
      <c r="BH1781" s="338"/>
      <c r="BI1781" s="338"/>
      <c r="BJ1781" s="338"/>
      <c r="BK1781" s="338"/>
      <c r="BL1781" s="338"/>
      <c r="BM1781" s="338"/>
      <c r="BN1781" s="338"/>
      <c r="BO1781" s="338"/>
      <c r="BP1781" s="338"/>
      <c r="BQ1781" s="338"/>
      <c r="BR1781" s="338"/>
      <c r="BS1781" s="338"/>
      <c r="BT1781" s="338"/>
      <c r="BU1781" s="338"/>
      <c r="BV1781" s="343"/>
      <c r="BW1781" s="343"/>
      <c r="BX1781" s="1217"/>
      <c r="BY1781" s="343"/>
      <c r="BZ1781" s="338"/>
      <c r="CA1781" s="338"/>
      <c r="CB1781" s="338"/>
      <c r="CC1781" s="338"/>
      <c r="CD1781" s="338"/>
      <c r="CE1781" s="338"/>
      <c r="CF1781" s="338"/>
    </row>
    <row r="1782" ht="15.75" customHeight="1">
      <c r="A1782" s="338"/>
      <c r="B1782" s="338"/>
      <c r="C1782" s="338"/>
      <c r="D1782" s="338"/>
      <c r="E1782" s="338"/>
      <c r="F1782" s="346"/>
      <c r="G1782" s="1215"/>
      <c r="H1782" s="1216"/>
      <c r="I1782" s="534"/>
      <c r="J1782" s="1193"/>
      <c r="K1782" s="398"/>
      <c r="L1782" s="338"/>
      <c r="M1782" s="338"/>
      <c r="N1782" s="338"/>
      <c r="O1782" s="338"/>
      <c r="P1782" s="338"/>
      <c r="Q1782" s="338"/>
      <c r="R1782" s="338"/>
      <c r="S1782" s="338"/>
      <c r="T1782" s="338"/>
      <c r="U1782" s="338"/>
      <c r="V1782" s="338"/>
      <c r="W1782" s="338"/>
      <c r="X1782" s="338"/>
      <c r="Y1782" s="338"/>
      <c r="Z1782" s="338"/>
      <c r="AA1782" s="338"/>
      <c r="AB1782" s="338"/>
      <c r="AC1782" s="338"/>
      <c r="AD1782" s="338"/>
      <c r="AE1782" s="338"/>
      <c r="AF1782" s="338"/>
      <c r="AG1782" s="338"/>
      <c r="AH1782" s="338"/>
      <c r="AI1782" s="338"/>
      <c r="AJ1782" s="338"/>
      <c r="AK1782" s="338"/>
      <c r="AL1782" s="338"/>
      <c r="AM1782" s="338"/>
      <c r="AN1782" s="338"/>
      <c r="AO1782" s="338"/>
      <c r="AP1782" s="338"/>
      <c r="AQ1782" s="338"/>
      <c r="AR1782" s="338"/>
      <c r="AS1782" s="338"/>
      <c r="AT1782" s="338"/>
      <c r="AU1782" s="338"/>
      <c r="AV1782" s="338"/>
      <c r="AW1782" s="338"/>
      <c r="AX1782" s="338"/>
      <c r="AY1782" s="338"/>
      <c r="AZ1782" s="338"/>
      <c r="BA1782" s="338"/>
      <c r="BB1782" s="338"/>
      <c r="BC1782" s="338"/>
      <c r="BD1782" s="338"/>
      <c r="BE1782" s="338"/>
      <c r="BF1782" s="338"/>
      <c r="BG1782" s="338"/>
      <c r="BH1782" s="338"/>
      <c r="BI1782" s="338"/>
      <c r="BJ1782" s="338"/>
      <c r="BK1782" s="338"/>
      <c r="BL1782" s="338"/>
      <c r="BM1782" s="338"/>
      <c r="BN1782" s="338"/>
      <c r="BO1782" s="338"/>
      <c r="BP1782" s="338"/>
      <c r="BQ1782" s="338"/>
      <c r="BR1782" s="338"/>
      <c r="BS1782" s="338"/>
      <c r="BT1782" s="338"/>
      <c r="BU1782" s="338"/>
      <c r="BV1782" s="343"/>
      <c r="BW1782" s="343"/>
      <c r="BX1782" s="1217"/>
      <c r="BY1782" s="343"/>
      <c r="BZ1782" s="338"/>
      <c r="CA1782" s="338"/>
      <c r="CB1782" s="338"/>
      <c r="CC1782" s="338"/>
      <c r="CD1782" s="338"/>
      <c r="CE1782" s="338"/>
      <c r="CF1782" s="338"/>
    </row>
    <row r="1783" ht="15.75" customHeight="1">
      <c r="A1783" s="338"/>
      <c r="B1783" s="338"/>
      <c r="C1783" s="338"/>
      <c r="D1783" s="338"/>
      <c r="E1783" s="338"/>
      <c r="F1783" s="346"/>
      <c r="G1783" s="1215"/>
      <c r="H1783" s="1216"/>
      <c r="I1783" s="534"/>
      <c r="J1783" s="1193"/>
      <c r="K1783" s="398"/>
      <c r="L1783" s="338"/>
      <c r="M1783" s="338"/>
      <c r="N1783" s="338"/>
      <c r="O1783" s="338"/>
      <c r="P1783" s="338"/>
      <c r="Q1783" s="338"/>
      <c r="R1783" s="338"/>
      <c r="S1783" s="338"/>
      <c r="T1783" s="338"/>
      <c r="U1783" s="338"/>
      <c r="V1783" s="338"/>
      <c r="W1783" s="338"/>
      <c r="X1783" s="338"/>
      <c r="Y1783" s="338"/>
      <c r="Z1783" s="338"/>
      <c r="AA1783" s="338"/>
      <c r="AB1783" s="338"/>
      <c r="AC1783" s="338"/>
      <c r="AD1783" s="338"/>
      <c r="AE1783" s="338"/>
      <c r="AF1783" s="338"/>
      <c r="AG1783" s="338"/>
      <c r="AH1783" s="338"/>
      <c r="AI1783" s="338"/>
      <c r="AJ1783" s="338"/>
      <c r="AK1783" s="338"/>
      <c r="AL1783" s="338"/>
      <c r="AM1783" s="338"/>
      <c r="AN1783" s="338"/>
      <c r="AO1783" s="338"/>
      <c r="AP1783" s="338"/>
      <c r="AQ1783" s="338"/>
      <c r="AR1783" s="338"/>
      <c r="AS1783" s="338"/>
      <c r="AT1783" s="338"/>
      <c r="AU1783" s="338"/>
      <c r="AV1783" s="338"/>
      <c r="AW1783" s="338"/>
      <c r="AX1783" s="338"/>
      <c r="AY1783" s="338"/>
      <c r="AZ1783" s="338"/>
      <c r="BA1783" s="338"/>
      <c r="BB1783" s="338"/>
      <c r="BC1783" s="338"/>
      <c r="BD1783" s="338"/>
      <c r="BE1783" s="338"/>
      <c r="BF1783" s="338"/>
      <c r="BG1783" s="338"/>
      <c r="BH1783" s="338"/>
      <c r="BI1783" s="338"/>
      <c r="BJ1783" s="338"/>
      <c r="BK1783" s="338"/>
      <c r="BL1783" s="338"/>
      <c r="BM1783" s="338"/>
      <c r="BN1783" s="338"/>
      <c r="BO1783" s="338"/>
      <c r="BP1783" s="338"/>
      <c r="BQ1783" s="338"/>
      <c r="BR1783" s="338"/>
      <c r="BS1783" s="338"/>
      <c r="BT1783" s="338"/>
      <c r="BU1783" s="338"/>
      <c r="BV1783" s="343"/>
      <c r="BW1783" s="343"/>
      <c r="BX1783" s="1217"/>
      <c r="BY1783" s="343"/>
      <c r="BZ1783" s="338"/>
      <c r="CA1783" s="338"/>
      <c r="CB1783" s="338"/>
      <c r="CC1783" s="338"/>
      <c r="CD1783" s="338"/>
      <c r="CE1783" s="338"/>
      <c r="CF1783" s="338"/>
    </row>
    <row r="1784" ht="15.75" customHeight="1">
      <c r="A1784" s="338"/>
      <c r="B1784" s="338"/>
      <c r="C1784" s="338"/>
      <c r="D1784" s="338"/>
      <c r="E1784" s="338"/>
      <c r="F1784" s="346"/>
      <c r="G1784" s="1215"/>
      <c r="H1784" s="1216"/>
      <c r="I1784" s="534"/>
      <c r="J1784" s="1193"/>
      <c r="K1784" s="398"/>
      <c r="L1784" s="338"/>
      <c r="M1784" s="338"/>
      <c r="N1784" s="338"/>
      <c r="O1784" s="338"/>
      <c r="P1784" s="338"/>
      <c r="Q1784" s="338"/>
      <c r="R1784" s="338"/>
      <c r="S1784" s="338"/>
      <c r="T1784" s="338"/>
      <c r="U1784" s="338"/>
      <c r="V1784" s="338"/>
      <c r="W1784" s="338"/>
      <c r="X1784" s="338"/>
      <c r="Y1784" s="338"/>
      <c r="Z1784" s="338"/>
      <c r="AA1784" s="338"/>
      <c r="AB1784" s="338"/>
      <c r="AC1784" s="338"/>
      <c r="AD1784" s="338"/>
      <c r="AE1784" s="338"/>
      <c r="AF1784" s="338"/>
      <c r="AG1784" s="338"/>
      <c r="AH1784" s="338"/>
      <c r="AI1784" s="338"/>
      <c r="AJ1784" s="338"/>
      <c r="AK1784" s="338"/>
      <c r="AL1784" s="338"/>
      <c r="AM1784" s="338"/>
      <c r="AN1784" s="338"/>
      <c r="AO1784" s="338"/>
      <c r="AP1784" s="338"/>
      <c r="AQ1784" s="338"/>
      <c r="AR1784" s="338"/>
      <c r="AS1784" s="338"/>
      <c r="AT1784" s="338"/>
      <c r="AU1784" s="338"/>
      <c r="AV1784" s="338"/>
      <c r="AW1784" s="338"/>
      <c r="AX1784" s="338"/>
      <c r="AY1784" s="338"/>
      <c r="AZ1784" s="338"/>
      <c r="BA1784" s="338"/>
      <c r="BB1784" s="338"/>
      <c r="BC1784" s="338"/>
      <c r="BD1784" s="338"/>
      <c r="BE1784" s="338"/>
      <c r="BF1784" s="338"/>
      <c r="BG1784" s="338"/>
      <c r="BH1784" s="338"/>
      <c r="BI1784" s="338"/>
      <c r="BJ1784" s="338"/>
      <c r="BK1784" s="338"/>
      <c r="BL1784" s="338"/>
      <c r="BM1784" s="338"/>
      <c r="BN1784" s="338"/>
      <c r="BO1784" s="338"/>
      <c r="BP1784" s="338"/>
      <c r="BQ1784" s="338"/>
      <c r="BR1784" s="338"/>
      <c r="BS1784" s="338"/>
      <c r="BT1784" s="338"/>
      <c r="BU1784" s="338"/>
      <c r="BV1784" s="343"/>
      <c r="BW1784" s="343"/>
      <c r="BX1784" s="1217"/>
      <c r="BY1784" s="343"/>
      <c r="BZ1784" s="338"/>
      <c r="CA1784" s="338"/>
      <c r="CB1784" s="338"/>
      <c r="CC1784" s="338"/>
      <c r="CD1784" s="338"/>
      <c r="CE1784" s="338"/>
      <c r="CF1784" s="338"/>
    </row>
    <row r="1785" ht="15.75" customHeight="1">
      <c r="A1785" s="338"/>
      <c r="B1785" s="338"/>
      <c r="C1785" s="338"/>
      <c r="D1785" s="338"/>
      <c r="E1785" s="338"/>
      <c r="F1785" s="346"/>
      <c r="G1785" s="1215"/>
      <c r="H1785" s="1216"/>
      <c r="I1785" s="534"/>
      <c r="J1785" s="1193"/>
      <c r="K1785" s="398"/>
      <c r="L1785" s="338"/>
      <c r="M1785" s="338"/>
      <c r="N1785" s="338"/>
      <c r="O1785" s="338"/>
      <c r="P1785" s="338"/>
      <c r="Q1785" s="338"/>
      <c r="R1785" s="338"/>
      <c r="S1785" s="338"/>
      <c r="T1785" s="338"/>
      <c r="U1785" s="338"/>
      <c r="V1785" s="338"/>
      <c r="W1785" s="338"/>
      <c r="X1785" s="338"/>
      <c r="Y1785" s="338"/>
      <c r="Z1785" s="338"/>
      <c r="AA1785" s="338"/>
      <c r="AB1785" s="338"/>
      <c r="AC1785" s="338"/>
      <c r="AD1785" s="338"/>
      <c r="AE1785" s="338"/>
      <c r="AF1785" s="338"/>
      <c r="AG1785" s="338"/>
      <c r="AH1785" s="338"/>
      <c r="AI1785" s="338"/>
      <c r="AJ1785" s="338"/>
      <c r="AK1785" s="338"/>
      <c r="AL1785" s="338"/>
      <c r="AM1785" s="338"/>
      <c r="AN1785" s="338"/>
      <c r="AO1785" s="338"/>
      <c r="AP1785" s="338"/>
      <c r="AQ1785" s="338"/>
      <c r="AR1785" s="338"/>
      <c r="AS1785" s="338"/>
      <c r="AT1785" s="338"/>
      <c r="AU1785" s="338"/>
      <c r="AV1785" s="338"/>
      <c r="AW1785" s="338"/>
      <c r="AX1785" s="338"/>
      <c r="AY1785" s="338"/>
      <c r="AZ1785" s="338"/>
      <c r="BA1785" s="338"/>
      <c r="BB1785" s="338"/>
      <c r="BC1785" s="338"/>
      <c r="BD1785" s="338"/>
      <c r="BE1785" s="338"/>
      <c r="BF1785" s="338"/>
      <c r="BG1785" s="338"/>
      <c r="BH1785" s="338"/>
      <c r="BI1785" s="338"/>
      <c r="BJ1785" s="338"/>
      <c r="BK1785" s="338"/>
      <c r="BL1785" s="338"/>
      <c r="BM1785" s="338"/>
      <c r="BN1785" s="338"/>
      <c r="BO1785" s="338"/>
      <c r="BP1785" s="338"/>
      <c r="BQ1785" s="338"/>
      <c r="BR1785" s="338"/>
      <c r="BS1785" s="338"/>
      <c r="BT1785" s="338"/>
      <c r="BU1785" s="338"/>
      <c r="BV1785" s="343"/>
      <c r="BW1785" s="343"/>
      <c r="BX1785" s="1217"/>
      <c r="BY1785" s="343"/>
      <c r="BZ1785" s="338"/>
      <c r="CA1785" s="338"/>
      <c r="CB1785" s="338"/>
      <c r="CC1785" s="338"/>
      <c r="CD1785" s="338"/>
      <c r="CE1785" s="338"/>
      <c r="CF1785" s="338"/>
    </row>
    <row r="1786" ht="15.75" customHeight="1">
      <c r="A1786" s="338"/>
      <c r="B1786" s="338"/>
      <c r="C1786" s="338"/>
      <c r="D1786" s="338"/>
      <c r="E1786" s="338"/>
      <c r="F1786" s="346"/>
      <c r="G1786" s="1215"/>
      <c r="H1786" s="1216"/>
      <c r="I1786" s="534"/>
      <c r="J1786" s="1193"/>
      <c r="K1786" s="398"/>
      <c r="L1786" s="338"/>
      <c r="M1786" s="338"/>
      <c r="N1786" s="338"/>
      <c r="O1786" s="338"/>
      <c r="P1786" s="338"/>
      <c r="Q1786" s="338"/>
      <c r="R1786" s="338"/>
      <c r="S1786" s="338"/>
      <c r="T1786" s="338"/>
      <c r="U1786" s="338"/>
      <c r="V1786" s="338"/>
      <c r="W1786" s="338"/>
      <c r="X1786" s="338"/>
      <c r="Y1786" s="338"/>
      <c r="Z1786" s="338"/>
      <c r="AA1786" s="338"/>
      <c r="AB1786" s="338"/>
      <c r="AC1786" s="338"/>
      <c r="AD1786" s="338"/>
      <c r="AE1786" s="338"/>
      <c r="AF1786" s="338"/>
      <c r="AG1786" s="338"/>
      <c r="AH1786" s="338"/>
      <c r="AI1786" s="338"/>
      <c r="AJ1786" s="338"/>
      <c r="AK1786" s="338"/>
      <c r="AL1786" s="338"/>
      <c r="AM1786" s="338"/>
      <c r="AN1786" s="338"/>
      <c r="AO1786" s="338"/>
      <c r="AP1786" s="338"/>
      <c r="AQ1786" s="338"/>
      <c r="AR1786" s="338"/>
      <c r="AS1786" s="338"/>
      <c r="AT1786" s="338"/>
      <c r="AU1786" s="338"/>
      <c r="AV1786" s="338"/>
      <c r="AW1786" s="338"/>
      <c r="AX1786" s="338"/>
      <c r="AY1786" s="338"/>
      <c r="AZ1786" s="338"/>
      <c r="BA1786" s="338"/>
      <c r="BB1786" s="338"/>
      <c r="BC1786" s="338"/>
      <c r="BD1786" s="338"/>
      <c r="BE1786" s="338"/>
      <c r="BF1786" s="338"/>
      <c r="BG1786" s="338"/>
      <c r="BH1786" s="338"/>
      <c r="BI1786" s="338"/>
      <c r="BJ1786" s="338"/>
      <c r="BK1786" s="338"/>
      <c r="BL1786" s="338"/>
      <c r="BM1786" s="338"/>
      <c r="BN1786" s="338"/>
      <c r="BO1786" s="338"/>
      <c r="BP1786" s="338"/>
      <c r="BQ1786" s="338"/>
      <c r="BR1786" s="338"/>
      <c r="BS1786" s="338"/>
      <c r="BT1786" s="338"/>
      <c r="BU1786" s="338"/>
      <c r="BV1786" s="343"/>
      <c r="BW1786" s="343"/>
      <c r="BX1786" s="1217"/>
      <c r="BY1786" s="343"/>
      <c r="BZ1786" s="338"/>
      <c r="CA1786" s="338"/>
      <c r="CB1786" s="338"/>
      <c r="CC1786" s="338"/>
      <c r="CD1786" s="338"/>
      <c r="CE1786" s="338"/>
      <c r="CF1786" s="338"/>
    </row>
    <row r="1787" ht="15.75" customHeight="1">
      <c r="A1787" s="338"/>
      <c r="B1787" s="338"/>
      <c r="C1787" s="338"/>
      <c r="D1787" s="338"/>
      <c r="E1787" s="338"/>
      <c r="F1787" s="346"/>
      <c r="G1787" s="1215"/>
      <c r="H1787" s="1216"/>
      <c r="I1787" s="534"/>
      <c r="J1787" s="1193"/>
      <c r="K1787" s="398"/>
      <c r="L1787" s="338"/>
      <c r="M1787" s="338"/>
      <c r="N1787" s="338"/>
      <c r="O1787" s="338"/>
      <c r="P1787" s="338"/>
      <c r="Q1787" s="338"/>
      <c r="R1787" s="338"/>
      <c r="S1787" s="338"/>
      <c r="T1787" s="338"/>
      <c r="U1787" s="338"/>
      <c r="V1787" s="338"/>
      <c r="W1787" s="338"/>
      <c r="X1787" s="338"/>
      <c r="Y1787" s="338"/>
      <c r="Z1787" s="338"/>
      <c r="AA1787" s="338"/>
      <c r="AB1787" s="338"/>
      <c r="AC1787" s="338"/>
      <c r="AD1787" s="338"/>
      <c r="AE1787" s="338"/>
      <c r="AF1787" s="338"/>
      <c r="AG1787" s="338"/>
      <c r="AH1787" s="338"/>
      <c r="AI1787" s="338"/>
      <c r="AJ1787" s="338"/>
      <c r="AK1787" s="338"/>
      <c r="AL1787" s="338"/>
      <c r="AM1787" s="338"/>
      <c r="AN1787" s="338"/>
      <c r="AO1787" s="338"/>
      <c r="AP1787" s="338"/>
      <c r="AQ1787" s="338"/>
      <c r="AR1787" s="338"/>
      <c r="AS1787" s="338"/>
      <c r="AT1787" s="338"/>
      <c r="AU1787" s="338"/>
      <c r="AV1787" s="338"/>
      <c r="AW1787" s="338"/>
      <c r="AX1787" s="338"/>
      <c r="AY1787" s="338"/>
      <c r="AZ1787" s="338"/>
      <c r="BA1787" s="338"/>
      <c r="BB1787" s="338"/>
      <c r="BC1787" s="338"/>
      <c r="BD1787" s="338"/>
      <c r="BE1787" s="338"/>
      <c r="BF1787" s="338"/>
      <c r="BG1787" s="338"/>
      <c r="BH1787" s="338"/>
      <c r="BI1787" s="338"/>
      <c r="BJ1787" s="338"/>
      <c r="BK1787" s="338"/>
      <c r="BL1787" s="338"/>
      <c r="BM1787" s="338"/>
      <c r="BN1787" s="338"/>
      <c r="BO1787" s="338"/>
      <c r="BP1787" s="338"/>
      <c r="BQ1787" s="338"/>
      <c r="BR1787" s="338"/>
      <c r="BS1787" s="338"/>
      <c r="BT1787" s="338"/>
      <c r="BU1787" s="338"/>
      <c r="BV1787" s="343"/>
      <c r="BW1787" s="343"/>
      <c r="BX1787" s="1217"/>
      <c r="BY1787" s="343"/>
      <c r="BZ1787" s="338"/>
      <c r="CA1787" s="338"/>
      <c r="CB1787" s="338"/>
      <c r="CC1787" s="338"/>
      <c r="CD1787" s="338"/>
      <c r="CE1787" s="338"/>
      <c r="CF1787" s="338"/>
    </row>
    <row r="1788" ht="15.75" customHeight="1">
      <c r="A1788" s="338"/>
      <c r="B1788" s="338"/>
      <c r="C1788" s="338"/>
      <c r="D1788" s="338"/>
      <c r="E1788" s="338"/>
      <c r="F1788" s="346"/>
      <c r="G1788" s="1215"/>
      <c r="H1788" s="1216"/>
      <c r="I1788" s="534"/>
      <c r="J1788" s="1193"/>
      <c r="K1788" s="398"/>
      <c r="L1788" s="338"/>
      <c r="M1788" s="338"/>
      <c r="N1788" s="338"/>
      <c r="O1788" s="338"/>
      <c r="P1788" s="338"/>
      <c r="Q1788" s="338"/>
      <c r="R1788" s="338"/>
      <c r="S1788" s="338"/>
      <c r="T1788" s="338"/>
      <c r="U1788" s="338"/>
      <c r="V1788" s="338"/>
      <c r="W1788" s="338"/>
      <c r="X1788" s="338"/>
      <c r="Y1788" s="338"/>
      <c r="Z1788" s="338"/>
      <c r="AA1788" s="338"/>
      <c r="AB1788" s="338"/>
      <c r="AC1788" s="338"/>
      <c r="AD1788" s="338"/>
      <c r="AE1788" s="338"/>
      <c r="AF1788" s="338"/>
      <c r="AG1788" s="338"/>
      <c r="AH1788" s="338"/>
      <c r="AI1788" s="338"/>
      <c r="AJ1788" s="338"/>
      <c r="AK1788" s="338"/>
      <c r="AL1788" s="338"/>
      <c r="AM1788" s="338"/>
      <c r="AN1788" s="338"/>
      <c r="AO1788" s="338"/>
      <c r="AP1788" s="338"/>
      <c r="AQ1788" s="338"/>
      <c r="AR1788" s="338"/>
      <c r="AS1788" s="338"/>
      <c r="AT1788" s="338"/>
      <c r="AU1788" s="338"/>
      <c r="AV1788" s="338"/>
      <c r="AW1788" s="338"/>
      <c r="AX1788" s="338"/>
      <c r="AY1788" s="338"/>
      <c r="AZ1788" s="338"/>
      <c r="BA1788" s="338"/>
      <c r="BB1788" s="338"/>
      <c r="BC1788" s="338"/>
      <c r="BD1788" s="338"/>
      <c r="BE1788" s="338"/>
      <c r="BF1788" s="338"/>
      <c r="BG1788" s="338"/>
      <c r="BH1788" s="338"/>
      <c r="BI1788" s="338"/>
      <c r="BJ1788" s="338"/>
      <c r="BK1788" s="338"/>
      <c r="BL1788" s="338"/>
      <c r="BM1788" s="338"/>
      <c r="BN1788" s="338"/>
      <c r="BO1788" s="338"/>
      <c r="BP1788" s="338"/>
      <c r="BQ1788" s="338"/>
      <c r="BR1788" s="338"/>
      <c r="BS1788" s="338"/>
      <c r="BT1788" s="338"/>
      <c r="BU1788" s="338"/>
      <c r="BV1788" s="343"/>
      <c r="BW1788" s="343"/>
      <c r="BX1788" s="1217"/>
      <c r="BY1788" s="343"/>
      <c r="BZ1788" s="338"/>
      <c r="CA1788" s="338"/>
      <c r="CB1788" s="338"/>
      <c r="CC1788" s="338"/>
      <c r="CD1788" s="338"/>
      <c r="CE1788" s="338"/>
      <c r="CF1788" s="338"/>
    </row>
    <row r="1789" ht="15.75" customHeight="1">
      <c r="A1789" s="338"/>
      <c r="B1789" s="338"/>
      <c r="C1789" s="338"/>
      <c r="D1789" s="338"/>
      <c r="E1789" s="338"/>
      <c r="F1789" s="346"/>
      <c r="G1789" s="1215"/>
      <c r="H1789" s="1216"/>
      <c r="I1789" s="534"/>
      <c r="J1789" s="1193"/>
      <c r="K1789" s="398"/>
      <c r="L1789" s="338"/>
      <c r="M1789" s="338"/>
      <c r="N1789" s="338"/>
      <c r="O1789" s="338"/>
      <c r="P1789" s="338"/>
      <c r="Q1789" s="338"/>
      <c r="R1789" s="338"/>
      <c r="S1789" s="338"/>
      <c r="T1789" s="338"/>
      <c r="U1789" s="338"/>
      <c r="V1789" s="338"/>
      <c r="W1789" s="338"/>
      <c r="X1789" s="338"/>
      <c r="Y1789" s="338"/>
      <c r="Z1789" s="338"/>
      <c r="AA1789" s="338"/>
      <c r="AB1789" s="338"/>
      <c r="AC1789" s="338"/>
      <c r="AD1789" s="338"/>
      <c r="AE1789" s="338"/>
      <c r="AF1789" s="338"/>
      <c r="AG1789" s="338"/>
      <c r="AH1789" s="338"/>
      <c r="AI1789" s="338"/>
      <c r="AJ1789" s="338"/>
      <c r="AK1789" s="338"/>
      <c r="AL1789" s="338"/>
      <c r="AM1789" s="338"/>
      <c r="AN1789" s="338"/>
      <c r="AO1789" s="338"/>
      <c r="AP1789" s="338"/>
      <c r="AQ1789" s="338"/>
      <c r="AR1789" s="338"/>
      <c r="AS1789" s="338"/>
      <c r="AT1789" s="338"/>
      <c r="AU1789" s="338"/>
      <c r="AV1789" s="338"/>
      <c r="AW1789" s="338"/>
      <c r="AX1789" s="338"/>
      <c r="AY1789" s="338"/>
      <c r="AZ1789" s="338"/>
      <c r="BA1789" s="338"/>
      <c r="BB1789" s="338"/>
      <c r="BC1789" s="338"/>
      <c r="BD1789" s="338"/>
      <c r="BE1789" s="338"/>
      <c r="BF1789" s="338"/>
      <c r="BG1789" s="338"/>
      <c r="BH1789" s="338"/>
      <c r="BI1789" s="338"/>
      <c r="BJ1789" s="338"/>
      <c r="BK1789" s="338"/>
      <c r="BL1789" s="338"/>
      <c r="BM1789" s="338"/>
      <c r="BN1789" s="338"/>
      <c r="BO1789" s="338"/>
      <c r="BP1789" s="338"/>
      <c r="BQ1789" s="338"/>
      <c r="BR1789" s="338"/>
      <c r="BS1789" s="338"/>
      <c r="BT1789" s="338"/>
      <c r="BU1789" s="338"/>
      <c r="BV1789" s="343"/>
      <c r="BW1789" s="343"/>
      <c r="BX1789" s="1217"/>
      <c r="BY1789" s="343"/>
      <c r="BZ1789" s="338"/>
      <c r="CA1789" s="338"/>
      <c r="CB1789" s="338"/>
      <c r="CC1789" s="338"/>
      <c r="CD1789" s="338"/>
      <c r="CE1789" s="338"/>
      <c r="CF1789" s="338"/>
    </row>
    <row r="1790" ht="15.75" customHeight="1">
      <c r="A1790" s="338"/>
      <c r="B1790" s="338"/>
      <c r="C1790" s="338"/>
      <c r="D1790" s="338"/>
      <c r="E1790" s="338"/>
      <c r="F1790" s="346"/>
      <c r="G1790" s="1215"/>
      <c r="H1790" s="1216"/>
      <c r="I1790" s="534"/>
      <c r="J1790" s="1193"/>
      <c r="K1790" s="398"/>
      <c r="L1790" s="338"/>
      <c r="M1790" s="338"/>
      <c r="N1790" s="338"/>
      <c r="O1790" s="338"/>
      <c r="P1790" s="338"/>
      <c r="Q1790" s="338"/>
      <c r="R1790" s="338"/>
      <c r="S1790" s="338"/>
      <c r="T1790" s="338"/>
      <c r="U1790" s="338"/>
      <c r="V1790" s="338"/>
      <c r="W1790" s="338"/>
      <c r="X1790" s="338"/>
      <c r="Y1790" s="338"/>
      <c r="Z1790" s="338"/>
      <c r="AA1790" s="338"/>
      <c r="AB1790" s="338"/>
      <c r="AC1790" s="338"/>
      <c r="AD1790" s="338"/>
      <c r="AE1790" s="338"/>
      <c r="AF1790" s="338"/>
      <c r="AG1790" s="338"/>
      <c r="AH1790" s="338"/>
      <c r="AI1790" s="338"/>
      <c r="AJ1790" s="338"/>
      <c r="AK1790" s="338"/>
      <c r="AL1790" s="338"/>
      <c r="AM1790" s="338"/>
      <c r="AN1790" s="338"/>
      <c r="AO1790" s="338"/>
      <c r="AP1790" s="338"/>
      <c r="AQ1790" s="338"/>
      <c r="AR1790" s="338"/>
      <c r="AS1790" s="338"/>
      <c r="AT1790" s="338"/>
      <c r="AU1790" s="338"/>
      <c r="AV1790" s="338"/>
      <c r="AW1790" s="338"/>
      <c r="AX1790" s="338"/>
      <c r="AY1790" s="338"/>
      <c r="AZ1790" s="338"/>
      <c r="BA1790" s="338"/>
      <c r="BB1790" s="338"/>
      <c r="BC1790" s="338"/>
      <c r="BD1790" s="338"/>
      <c r="BE1790" s="338"/>
      <c r="BF1790" s="338"/>
      <c r="BG1790" s="338"/>
      <c r="BH1790" s="338"/>
      <c r="BI1790" s="338"/>
      <c r="BJ1790" s="338"/>
      <c r="BK1790" s="338"/>
      <c r="BL1790" s="338"/>
      <c r="BM1790" s="338"/>
      <c r="BN1790" s="338"/>
      <c r="BO1790" s="338"/>
      <c r="BP1790" s="338"/>
      <c r="BQ1790" s="338"/>
      <c r="BR1790" s="338"/>
      <c r="BS1790" s="338"/>
      <c r="BT1790" s="338"/>
      <c r="BU1790" s="338"/>
      <c r="BV1790" s="343"/>
      <c r="BW1790" s="343"/>
      <c r="BX1790" s="1217"/>
      <c r="BY1790" s="343"/>
      <c r="BZ1790" s="338"/>
      <c r="CA1790" s="338"/>
      <c r="CB1790" s="338"/>
      <c r="CC1790" s="338"/>
      <c r="CD1790" s="338"/>
      <c r="CE1790" s="338"/>
      <c r="CF1790" s="338"/>
    </row>
    <row r="1791" ht="15.75" customHeight="1">
      <c r="A1791" s="338"/>
      <c r="B1791" s="338"/>
      <c r="C1791" s="338"/>
      <c r="D1791" s="338"/>
      <c r="E1791" s="338"/>
      <c r="F1791" s="346"/>
      <c r="G1791" s="1215"/>
      <c r="H1791" s="1216"/>
      <c r="I1791" s="534"/>
      <c r="J1791" s="1193"/>
      <c r="K1791" s="398"/>
      <c r="L1791" s="338"/>
      <c r="M1791" s="338"/>
      <c r="N1791" s="338"/>
      <c r="O1791" s="338"/>
      <c r="P1791" s="338"/>
      <c r="Q1791" s="338"/>
      <c r="R1791" s="338"/>
      <c r="S1791" s="338"/>
      <c r="T1791" s="338"/>
      <c r="U1791" s="338"/>
      <c r="V1791" s="338"/>
      <c r="W1791" s="338"/>
      <c r="X1791" s="338"/>
      <c r="Y1791" s="338"/>
      <c r="Z1791" s="338"/>
      <c r="AA1791" s="338"/>
      <c r="AB1791" s="338"/>
      <c r="AC1791" s="338"/>
      <c r="AD1791" s="338"/>
      <c r="AE1791" s="338"/>
      <c r="AF1791" s="338"/>
      <c r="AG1791" s="338"/>
      <c r="AH1791" s="338"/>
      <c r="AI1791" s="338"/>
      <c r="AJ1791" s="338"/>
      <c r="AK1791" s="338"/>
      <c r="AL1791" s="338"/>
      <c r="AM1791" s="338"/>
      <c r="AN1791" s="338"/>
      <c r="AO1791" s="338"/>
      <c r="AP1791" s="338"/>
      <c r="AQ1791" s="338"/>
      <c r="AR1791" s="338"/>
      <c r="AS1791" s="338"/>
      <c r="AT1791" s="338"/>
      <c r="AU1791" s="338"/>
      <c r="AV1791" s="338"/>
      <c r="AW1791" s="338"/>
      <c r="AX1791" s="338"/>
      <c r="AY1791" s="338"/>
      <c r="AZ1791" s="338"/>
      <c r="BA1791" s="338"/>
      <c r="BB1791" s="338"/>
      <c r="BC1791" s="338"/>
      <c r="BD1791" s="338"/>
      <c r="BE1791" s="338"/>
      <c r="BF1791" s="338"/>
      <c r="BG1791" s="338"/>
      <c r="BH1791" s="338"/>
      <c r="BI1791" s="338"/>
      <c r="BJ1791" s="338"/>
      <c r="BK1791" s="338"/>
      <c r="BL1791" s="338"/>
      <c r="BM1791" s="338"/>
      <c r="BN1791" s="338"/>
      <c r="BO1791" s="338"/>
      <c r="BP1791" s="338"/>
      <c r="BQ1791" s="338"/>
      <c r="BR1791" s="338"/>
      <c r="BS1791" s="338"/>
      <c r="BT1791" s="338"/>
      <c r="BU1791" s="338"/>
      <c r="BV1791" s="343"/>
      <c r="BW1791" s="343"/>
      <c r="BX1791" s="1217"/>
      <c r="BY1791" s="343"/>
      <c r="BZ1791" s="338"/>
      <c r="CA1791" s="338"/>
      <c r="CB1791" s="338"/>
      <c r="CC1791" s="338"/>
      <c r="CD1791" s="338"/>
      <c r="CE1791" s="338"/>
      <c r="CF1791" s="338"/>
    </row>
    <row r="1792" ht="15.75" customHeight="1">
      <c r="A1792" s="338"/>
      <c r="B1792" s="338"/>
      <c r="C1792" s="338"/>
      <c r="D1792" s="338"/>
      <c r="E1792" s="338"/>
      <c r="F1792" s="346"/>
      <c r="G1792" s="1215"/>
      <c r="H1792" s="1216"/>
      <c r="I1792" s="534"/>
      <c r="J1792" s="1193"/>
      <c r="K1792" s="398"/>
      <c r="L1792" s="338"/>
      <c r="M1792" s="338"/>
      <c r="N1792" s="338"/>
      <c r="O1792" s="338"/>
      <c r="P1792" s="338"/>
      <c r="Q1792" s="338"/>
      <c r="R1792" s="338"/>
      <c r="S1792" s="338"/>
      <c r="T1792" s="338"/>
      <c r="U1792" s="338"/>
      <c r="V1792" s="338"/>
      <c r="W1792" s="338"/>
      <c r="X1792" s="338"/>
      <c r="Y1792" s="338"/>
      <c r="Z1792" s="338"/>
      <c r="AA1792" s="338"/>
      <c r="AB1792" s="338"/>
      <c r="AC1792" s="338"/>
      <c r="AD1792" s="338"/>
      <c r="AE1792" s="338"/>
      <c r="AF1792" s="338"/>
      <c r="AG1792" s="338"/>
      <c r="AH1792" s="338"/>
      <c r="AI1792" s="338"/>
      <c r="AJ1792" s="338"/>
      <c r="AK1792" s="338"/>
      <c r="AL1792" s="338"/>
      <c r="AM1792" s="338"/>
      <c r="AN1792" s="338"/>
      <c r="AO1792" s="338"/>
      <c r="AP1792" s="338"/>
      <c r="AQ1792" s="338"/>
      <c r="AR1792" s="338"/>
      <c r="AS1792" s="338"/>
      <c r="AT1792" s="338"/>
      <c r="AU1792" s="338"/>
      <c r="AV1792" s="338"/>
      <c r="AW1792" s="338"/>
      <c r="AX1792" s="338"/>
      <c r="AY1792" s="338"/>
      <c r="AZ1792" s="338"/>
      <c r="BA1792" s="338"/>
      <c r="BB1792" s="338"/>
      <c r="BC1792" s="338"/>
      <c r="BD1792" s="338"/>
      <c r="BE1792" s="338"/>
      <c r="BF1792" s="338"/>
      <c r="BG1792" s="338"/>
      <c r="BH1792" s="338"/>
      <c r="BI1792" s="338"/>
      <c r="BJ1792" s="338"/>
      <c r="BK1792" s="338"/>
      <c r="BL1792" s="338"/>
      <c r="BM1792" s="338"/>
      <c r="BN1792" s="338"/>
      <c r="BO1792" s="338"/>
      <c r="BP1792" s="338"/>
      <c r="BQ1792" s="338"/>
      <c r="BR1792" s="338"/>
      <c r="BS1792" s="338"/>
      <c r="BT1792" s="338"/>
      <c r="BU1792" s="338"/>
      <c r="BV1792" s="343"/>
      <c r="BW1792" s="343"/>
      <c r="BX1792" s="1217"/>
      <c r="BY1792" s="343"/>
      <c r="BZ1792" s="338"/>
      <c r="CA1792" s="338"/>
      <c r="CB1792" s="338"/>
      <c r="CC1792" s="338"/>
      <c r="CD1792" s="338"/>
      <c r="CE1792" s="338"/>
      <c r="CF1792" s="338"/>
    </row>
    <row r="1793" ht="15.75" customHeight="1">
      <c r="A1793" s="338"/>
      <c r="B1793" s="338"/>
      <c r="C1793" s="338"/>
      <c r="D1793" s="338"/>
      <c r="E1793" s="338"/>
      <c r="F1793" s="346"/>
      <c r="G1793" s="1215"/>
      <c r="H1793" s="1216"/>
      <c r="I1793" s="534"/>
      <c r="J1793" s="1193"/>
      <c r="K1793" s="398"/>
      <c r="L1793" s="338"/>
      <c r="M1793" s="338"/>
      <c r="N1793" s="338"/>
      <c r="O1793" s="338"/>
      <c r="P1793" s="338"/>
      <c r="Q1793" s="338"/>
      <c r="R1793" s="338"/>
      <c r="S1793" s="338"/>
      <c r="T1793" s="338"/>
      <c r="U1793" s="338"/>
      <c r="V1793" s="338"/>
      <c r="W1793" s="338"/>
      <c r="X1793" s="338"/>
      <c r="Y1793" s="338"/>
      <c r="Z1793" s="338"/>
      <c r="AA1793" s="338"/>
      <c r="AB1793" s="338"/>
      <c r="AC1793" s="338"/>
      <c r="AD1793" s="338"/>
      <c r="AE1793" s="338"/>
      <c r="AF1793" s="338"/>
      <c r="AG1793" s="338"/>
      <c r="AH1793" s="338"/>
      <c r="AI1793" s="338"/>
      <c r="AJ1793" s="338"/>
      <c r="AK1793" s="338"/>
      <c r="AL1793" s="338"/>
      <c r="AM1793" s="338"/>
      <c r="AN1793" s="338"/>
      <c r="AO1793" s="338"/>
      <c r="AP1793" s="338"/>
      <c r="AQ1793" s="338"/>
      <c r="AR1793" s="338"/>
      <c r="AS1793" s="338"/>
      <c r="AT1793" s="338"/>
      <c r="AU1793" s="338"/>
      <c r="AV1793" s="338"/>
      <c r="AW1793" s="338"/>
      <c r="AX1793" s="338"/>
      <c r="AY1793" s="338"/>
      <c r="AZ1793" s="338"/>
      <c r="BA1793" s="338"/>
      <c r="BB1793" s="338"/>
      <c r="BC1793" s="338"/>
      <c r="BD1793" s="338"/>
      <c r="BE1793" s="338"/>
      <c r="BF1793" s="338"/>
      <c r="BG1793" s="338"/>
      <c r="BH1793" s="338"/>
      <c r="BI1793" s="338"/>
      <c r="BJ1793" s="338"/>
      <c r="BK1793" s="338"/>
      <c r="BL1793" s="338"/>
      <c r="BM1793" s="338"/>
      <c r="BN1793" s="338"/>
      <c r="BO1793" s="338"/>
      <c r="BP1793" s="338"/>
      <c r="BQ1793" s="338"/>
      <c r="BR1793" s="338"/>
      <c r="BS1793" s="338"/>
      <c r="BT1793" s="338"/>
      <c r="BU1793" s="338"/>
      <c r="BV1793" s="343"/>
      <c r="BW1793" s="343"/>
      <c r="BX1793" s="1217"/>
      <c r="BY1793" s="343"/>
      <c r="BZ1793" s="338"/>
      <c r="CA1793" s="338"/>
      <c r="CB1793" s="338"/>
      <c r="CC1793" s="338"/>
      <c r="CD1793" s="338"/>
      <c r="CE1793" s="338"/>
      <c r="CF1793" s="338"/>
    </row>
    <row r="1794" ht="15.75" customHeight="1">
      <c r="A1794" s="338"/>
      <c r="B1794" s="338"/>
      <c r="C1794" s="338"/>
      <c r="D1794" s="338"/>
      <c r="E1794" s="338"/>
      <c r="F1794" s="346"/>
      <c r="G1794" s="1215"/>
      <c r="H1794" s="1216"/>
      <c r="I1794" s="534"/>
      <c r="J1794" s="1193"/>
      <c r="K1794" s="398"/>
      <c r="L1794" s="338"/>
      <c r="M1794" s="338"/>
      <c r="N1794" s="338"/>
      <c r="O1794" s="338"/>
      <c r="P1794" s="338"/>
      <c r="Q1794" s="338"/>
      <c r="R1794" s="338"/>
      <c r="S1794" s="338"/>
      <c r="T1794" s="338"/>
      <c r="U1794" s="338"/>
      <c r="V1794" s="338"/>
      <c r="W1794" s="338"/>
      <c r="X1794" s="338"/>
      <c r="Y1794" s="338"/>
      <c r="Z1794" s="338"/>
      <c r="AA1794" s="338"/>
      <c r="AB1794" s="338"/>
      <c r="AC1794" s="338"/>
      <c r="AD1794" s="338"/>
      <c r="AE1794" s="338"/>
      <c r="AF1794" s="338"/>
      <c r="AG1794" s="338"/>
      <c r="AH1794" s="338"/>
      <c r="AI1794" s="338"/>
      <c r="AJ1794" s="338"/>
      <c r="AK1794" s="338"/>
      <c r="AL1794" s="338"/>
      <c r="AM1794" s="338"/>
      <c r="AN1794" s="338"/>
      <c r="AO1794" s="338"/>
      <c r="AP1794" s="338"/>
      <c r="AQ1794" s="338"/>
      <c r="AR1794" s="338"/>
      <c r="AS1794" s="338"/>
      <c r="AT1794" s="338"/>
      <c r="AU1794" s="338"/>
      <c r="AV1794" s="338"/>
      <c r="AW1794" s="338"/>
      <c r="AX1794" s="338"/>
      <c r="AY1794" s="338"/>
      <c r="AZ1794" s="338"/>
      <c r="BA1794" s="338"/>
      <c r="BB1794" s="338"/>
      <c r="BC1794" s="338"/>
      <c r="BD1794" s="338"/>
      <c r="BE1794" s="338"/>
      <c r="BF1794" s="338"/>
      <c r="BG1794" s="338"/>
      <c r="BH1794" s="338"/>
      <c r="BI1794" s="338"/>
      <c r="BJ1794" s="338"/>
      <c r="BK1794" s="338"/>
      <c r="BL1794" s="338"/>
      <c r="BM1794" s="338"/>
      <c r="BN1794" s="338"/>
      <c r="BO1794" s="338"/>
      <c r="BP1794" s="338"/>
      <c r="BQ1794" s="338"/>
      <c r="BR1794" s="338"/>
      <c r="BS1794" s="338"/>
      <c r="BT1794" s="338"/>
      <c r="BU1794" s="338"/>
      <c r="BV1794" s="343"/>
      <c r="BW1794" s="343"/>
      <c r="BX1794" s="1217"/>
      <c r="BY1794" s="343"/>
      <c r="BZ1794" s="338"/>
      <c r="CA1794" s="338"/>
      <c r="CB1794" s="338"/>
      <c r="CC1794" s="338"/>
      <c r="CD1794" s="338"/>
      <c r="CE1794" s="338"/>
      <c r="CF1794" s="338"/>
    </row>
    <row r="1795" ht="15.75" customHeight="1">
      <c r="A1795" s="338"/>
      <c r="B1795" s="338"/>
      <c r="C1795" s="338"/>
      <c r="D1795" s="338"/>
      <c r="E1795" s="338"/>
      <c r="F1795" s="346"/>
      <c r="G1795" s="1215"/>
      <c r="H1795" s="1216"/>
      <c r="I1795" s="534"/>
      <c r="J1795" s="1193"/>
      <c r="K1795" s="398"/>
      <c r="L1795" s="338"/>
      <c r="M1795" s="338"/>
      <c r="N1795" s="338"/>
      <c r="O1795" s="338"/>
      <c r="P1795" s="338"/>
      <c r="Q1795" s="338"/>
      <c r="R1795" s="338"/>
      <c r="S1795" s="338"/>
      <c r="T1795" s="338"/>
      <c r="U1795" s="338"/>
      <c r="V1795" s="338"/>
      <c r="W1795" s="338"/>
      <c r="X1795" s="338"/>
      <c r="Y1795" s="338"/>
      <c r="Z1795" s="338"/>
      <c r="AA1795" s="338"/>
      <c r="AB1795" s="338"/>
      <c r="AC1795" s="338"/>
      <c r="AD1795" s="338"/>
      <c r="AE1795" s="338"/>
      <c r="AF1795" s="338"/>
      <c r="AG1795" s="338"/>
      <c r="AH1795" s="338"/>
      <c r="AI1795" s="338"/>
      <c r="AJ1795" s="338"/>
      <c r="AK1795" s="338"/>
      <c r="AL1795" s="338"/>
      <c r="AM1795" s="338"/>
      <c r="AN1795" s="338"/>
      <c r="AO1795" s="338"/>
      <c r="AP1795" s="338"/>
      <c r="AQ1795" s="338"/>
      <c r="AR1795" s="338"/>
      <c r="AS1795" s="338"/>
      <c r="AT1795" s="338"/>
      <c r="AU1795" s="338"/>
      <c r="AV1795" s="338"/>
      <c r="AW1795" s="338"/>
      <c r="AX1795" s="338"/>
      <c r="AY1795" s="338"/>
      <c r="AZ1795" s="338"/>
      <c r="BA1795" s="338"/>
      <c r="BB1795" s="338"/>
      <c r="BC1795" s="338"/>
      <c r="BD1795" s="338"/>
      <c r="BE1795" s="338"/>
      <c r="BF1795" s="338"/>
      <c r="BG1795" s="338"/>
      <c r="BH1795" s="338"/>
      <c r="BI1795" s="338"/>
      <c r="BJ1795" s="338"/>
      <c r="BK1795" s="338"/>
      <c r="BL1795" s="338"/>
      <c r="BM1795" s="338"/>
      <c r="BN1795" s="338"/>
      <c r="BO1795" s="338"/>
      <c r="BP1795" s="338"/>
      <c r="BQ1795" s="338"/>
      <c r="BR1795" s="338"/>
      <c r="BS1795" s="338"/>
      <c r="BT1795" s="338"/>
      <c r="BU1795" s="338"/>
      <c r="BV1795" s="343"/>
      <c r="BW1795" s="343"/>
      <c r="BX1795" s="1217"/>
      <c r="BY1795" s="343"/>
      <c r="BZ1795" s="338"/>
      <c r="CA1795" s="338"/>
      <c r="CB1795" s="338"/>
      <c r="CC1795" s="338"/>
      <c r="CD1795" s="338"/>
      <c r="CE1795" s="338"/>
      <c r="CF1795" s="338"/>
    </row>
    <row r="1796" ht="15.75" customHeight="1">
      <c r="A1796" s="338"/>
      <c r="B1796" s="338"/>
      <c r="C1796" s="338"/>
      <c r="D1796" s="338"/>
      <c r="E1796" s="338"/>
      <c r="F1796" s="346"/>
      <c r="G1796" s="1215"/>
      <c r="H1796" s="1216"/>
      <c r="I1796" s="534"/>
      <c r="J1796" s="1193"/>
      <c r="K1796" s="398"/>
      <c r="L1796" s="338"/>
      <c r="M1796" s="338"/>
      <c r="N1796" s="338"/>
      <c r="O1796" s="338"/>
      <c r="P1796" s="338"/>
      <c r="Q1796" s="338"/>
      <c r="R1796" s="338"/>
      <c r="S1796" s="338"/>
      <c r="T1796" s="338"/>
      <c r="U1796" s="338"/>
      <c r="V1796" s="338"/>
      <c r="W1796" s="338"/>
      <c r="X1796" s="338"/>
      <c r="Y1796" s="338"/>
      <c r="Z1796" s="338"/>
      <c r="AA1796" s="338"/>
      <c r="AB1796" s="338"/>
      <c r="AC1796" s="338"/>
      <c r="AD1796" s="338"/>
      <c r="AE1796" s="338"/>
      <c r="AF1796" s="338"/>
      <c r="AG1796" s="338"/>
      <c r="AH1796" s="338"/>
      <c r="AI1796" s="338"/>
      <c r="AJ1796" s="338"/>
      <c r="AK1796" s="338"/>
      <c r="AL1796" s="338"/>
      <c r="AM1796" s="338"/>
      <c r="AN1796" s="338"/>
      <c r="AO1796" s="338"/>
      <c r="AP1796" s="338"/>
      <c r="AQ1796" s="338"/>
      <c r="AR1796" s="338"/>
      <c r="AS1796" s="338"/>
      <c r="AT1796" s="338"/>
      <c r="AU1796" s="338"/>
      <c r="AV1796" s="338"/>
      <c r="AW1796" s="338"/>
      <c r="AX1796" s="338"/>
      <c r="AY1796" s="338"/>
      <c r="AZ1796" s="338"/>
      <c r="BA1796" s="338"/>
      <c r="BB1796" s="338"/>
      <c r="BC1796" s="338"/>
      <c r="BD1796" s="338"/>
      <c r="BE1796" s="338"/>
      <c r="BF1796" s="338"/>
      <c r="BG1796" s="338"/>
      <c r="BH1796" s="338"/>
      <c r="BI1796" s="338"/>
      <c r="BJ1796" s="338"/>
      <c r="BK1796" s="338"/>
      <c r="BL1796" s="338"/>
      <c r="BM1796" s="338"/>
      <c r="BN1796" s="338"/>
      <c r="BO1796" s="338"/>
      <c r="BP1796" s="338"/>
      <c r="BQ1796" s="338"/>
      <c r="BR1796" s="338"/>
      <c r="BS1796" s="338"/>
      <c r="BT1796" s="338"/>
      <c r="BU1796" s="338"/>
      <c r="BV1796" s="343"/>
      <c r="BW1796" s="343"/>
      <c r="BX1796" s="1217"/>
      <c r="BY1796" s="343"/>
      <c r="BZ1796" s="338"/>
      <c r="CA1796" s="338"/>
      <c r="CB1796" s="338"/>
      <c r="CC1796" s="338"/>
      <c r="CD1796" s="338"/>
      <c r="CE1796" s="338"/>
      <c r="CF1796" s="338"/>
    </row>
    <row r="1797" ht="15.75" customHeight="1">
      <c r="A1797" s="338"/>
      <c r="B1797" s="338"/>
      <c r="C1797" s="338"/>
      <c r="D1797" s="338"/>
      <c r="E1797" s="338"/>
      <c r="F1797" s="346"/>
      <c r="G1797" s="1215"/>
      <c r="H1797" s="1216"/>
      <c r="I1797" s="534"/>
      <c r="J1797" s="1193"/>
      <c r="K1797" s="398"/>
      <c r="L1797" s="338"/>
      <c r="M1797" s="338"/>
      <c r="N1797" s="338"/>
      <c r="O1797" s="338"/>
      <c r="P1797" s="338"/>
      <c r="Q1797" s="338"/>
      <c r="R1797" s="338"/>
      <c r="S1797" s="338"/>
      <c r="T1797" s="338"/>
      <c r="U1797" s="338"/>
      <c r="V1797" s="338"/>
      <c r="W1797" s="338"/>
      <c r="X1797" s="338"/>
      <c r="Y1797" s="338"/>
      <c r="Z1797" s="338"/>
      <c r="AA1797" s="338"/>
      <c r="AB1797" s="338"/>
      <c r="AC1797" s="338"/>
      <c r="AD1797" s="338"/>
      <c r="AE1797" s="338"/>
      <c r="AF1797" s="338"/>
      <c r="AG1797" s="338"/>
      <c r="AH1797" s="338"/>
      <c r="AI1797" s="338"/>
      <c r="AJ1797" s="338"/>
      <c r="AK1797" s="338"/>
      <c r="AL1797" s="338"/>
      <c r="AM1797" s="338"/>
      <c r="AN1797" s="338"/>
      <c r="AO1797" s="338"/>
      <c r="AP1797" s="338"/>
      <c r="AQ1797" s="338"/>
      <c r="AR1797" s="338"/>
      <c r="AS1797" s="338"/>
      <c r="AT1797" s="338"/>
      <c r="AU1797" s="338"/>
      <c r="AV1797" s="338"/>
      <c r="AW1797" s="338"/>
      <c r="AX1797" s="338"/>
      <c r="AY1797" s="338"/>
      <c r="AZ1797" s="338"/>
      <c r="BA1797" s="338"/>
      <c r="BB1797" s="338"/>
      <c r="BC1797" s="338"/>
      <c r="BD1797" s="338"/>
      <c r="BE1797" s="338"/>
      <c r="BF1797" s="338"/>
      <c r="BG1797" s="338"/>
      <c r="BH1797" s="338"/>
      <c r="BI1797" s="338"/>
      <c r="BJ1797" s="338"/>
      <c r="BK1797" s="338"/>
      <c r="BL1797" s="338"/>
      <c r="BM1797" s="338"/>
      <c r="BN1797" s="338"/>
      <c r="BO1797" s="338"/>
      <c r="BP1797" s="338"/>
      <c r="BQ1797" s="338"/>
      <c r="BR1797" s="338"/>
      <c r="BS1797" s="338"/>
      <c r="BT1797" s="338"/>
      <c r="BU1797" s="338"/>
      <c r="BV1797" s="343"/>
      <c r="BW1797" s="343"/>
      <c r="BX1797" s="1217"/>
      <c r="BY1797" s="343"/>
      <c r="BZ1797" s="338"/>
      <c r="CA1797" s="338"/>
      <c r="CB1797" s="338"/>
      <c r="CC1797" s="338"/>
      <c r="CD1797" s="338"/>
      <c r="CE1797" s="338"/>
      <c r="CF1797" s="338"/>
    </row>
    <row r="1798" ht="15.75" customHeight="1">
      <c r="A1798" s="338"/>
      <c r="B1798" s="338"/>
      <c r="C1798" s="338"/>
      <c r="D1798" s="338"/>
      <c r="E1798" s="338"/>
      <c r="F1798" s="346"/>
      <c r="G1798" s="1215"/>
      <c r="H1798" s="1216"/>
      <c r="I1798" s="534"/>
      <c r="J1798" s="1193"/>
      <c r="K1798" s="398"/>
      <c r="L1798" s="338"/>
      <c r="M1798" s="338"/>
      <c r="N1798" s="338"/>
      <c r="O1798" s="338"/>
      <c r="P1798" s="338"/>
      <c r="Q1798" s="338"/>
      <c r="R1798" s="338"/>
      <c r="S1798" s="338"/>
      <c r="T1798" s="338"/>
      <c r="U1798" s="338"/>
      <c r="V1798" s="338"/>
      <c r="W1798" s="338"/>
      <c r="X1798" s="338"/>
      <c r="Y1798" s="338"/>
      <c r="Z1798" s="338"/>
      <c r="AA1798" s="338"/>
      <c r="AB1798" s="338"/>
      <c r="AC1798" s="338"/>
      <c r="AD1798" s="338"/>
      <c r="AE1798" s="338"/>
      <c r="AF1798" s="338"/>
      <c r="AG1798" s="338"/>
      <c r="AH1798" s="338"/>
      <c r="AI1798" s="338"/>
      <c r="AJ1798" s="338"/>
      <c r="AK1798" s="338"/>
      <c r="AL1798" s="338"/>
      <c r="AM1798" s="338"/>
      <c r="AN1798" s="338"/>
      <c r="AO1798" s="338"/>
      <c r="AP1798" s="338"/>
      <c r="AQ1798" s="338"/>
      <c r="AR1798" s="338"/>
      <c r="AS1798" s="338"/>
      <c r="AT1798" s="338"/>
      <c r="AU1798" s="338"/>
      <c r="AV1798" s="338"/>
      <c r="AW1798" s="338"/>
      <c r="AX1798" s="338"/>
      <c r="AY1798" s="338"/>
      <c r="AZ1798" s="338"/>
      <c r="BA1798" s="338"/>
      <c r="BB1798" s="338"/>
      <c r="BC1798" s="338"/>
      <c r="BD1798" s="338"/>
      <c r="BE1798" s="338"/>
      <c r="BF1798" s="338"/>
      <c r="BG1798" s="338"/>
      <c r="BH1798" s="338"/>
      <c r="BI1798" s="338"/>
      <c r="BJ1798" s="338"/>
      <c r="BK1798" s="338"/>
      <c r="BL1798" s="338"/>
      <c r="BM1798" s="338"/>
      <c r="BN1798" s="338"/>
      <c r="BO1798" s="338"/>
      <c r="BP1798" s="338"/>
      <c r="BQ1798" s="338"/>
      <c r="BR1798" s="338"/>
      <c r="BS1798" s="338"/>
      <c r="BT1798" s="338"/>
      <c r="BU1798" s="338"/>
      <c r="BV1798" s="343"/>
      <c r="BW1798" s="343"/>
      <c r="BX1798" s="1217"/>
      <c r="BY1798" s="343"/>
      <c r="BZ1798" s="338"/>
      <c r="CA1798" s="338"/>
      <c r="CB1798" s="338"/>
      <c r="CC1798" s="338"/>
      <c r="CD1798" s="338"/>
      <c r="CE1798" s="338"/>
      <c r="CF1798" s="338"/>
    </row>
    <row r="1799" ht="15.75" customHeight="1">
      <c r="A1799" s="338"/>
      <c r="B1799" s="338"/>
      <c r="C1799" s="338"/>
      <c r="D1799" s="338"/>
      <c r="E1799" s="338"/>
      <c r="F1799" s="346"/>
      <c r="G1799" s="1215"/>
      <c r="H1799" s="1216"/>
      <c r="I1799" s="534"/>
      <c r="J1799" s="1193"/>
      <c r="K1799" s="398"/>
      <c r="L1799" s="338"/>
      <c r="M1799" s="338"/>
      <c r="N1799" s="338"/>
      <c r="O1799" s="338"/>
      <c r="P1799" s="338"/>
      <c r="Q1799" s="338"/>
      <c r="R1799" s="338"/>
      <c r="S1799" s="338"/>
      <c r="T1799" s="338"/>
      <c r="U1799" s="338"/>
      <c r="V1799" s="338"/>
      <c r="W1799" s="338"/>
      <c r="X1799" s="338"/>
      <c r="Y1799" s="338"/>
      <c r="Z1799" s="338"/>
      <c r="AA1799" s="338"/>
      <c r="AB1799" s="338"/>
      <c r="AC1799" s="338"/>
      <c r="AD1799" s="338"/>
      <c r="AE1799" s="338"/>
      <c r="AF1799" s="338"/>
      <c r="AG1799" s="338"/>
      <c r="AH1799" s="338"/>
      <c r="AI1799" s="338"/>
      <c r="AJ1799" s="338"/>
      <c r="AK1799" s="338"/>
      <c r="AL1799" s="338"/>
      <c r="AM1799" s="338"/>
      <c r="AN1799" s="338"/>
      <c r="AO1799" s="338"/>
      <c r="AP1799" s="338"/>
      <c r="AQ1799" s="338"/>
      <c r="AR1799" s="338"/>
      <c r="AS1799" s="338"/>
      <c r="AT1799" s="338"/>
      <c r="AU1799" s="338"/>
      <c r="AV1799" s="338"/>
      <c r="AW1799" s="338"/>
      <c r="AX1799" s="338"/>
      <c r="AY1799" s="338"/>
      <c r="AZ1799" s="338"/>
      <c r="BA1799" s="338"/>
      <c r="BB1799" s="338"/>
      <c r="BC1799" s="338"/>
      <c r="BD1799" s="338"/>
      <c r="BE1799" s="338"/>
      <c r="BF1799" s="338"/>
      <c r="BG1799" s="338"/>
      <c r="BH1799" s="338"/>
      <c r="BI1799" s="338"/>
      <c r="BJ1799" s="338"/>
      <c r="BK1799" s="338"/>
      <c r="BL1799" s="338"/>
      <c r="BM1799" s="338"/>
      <c r="BN1799" s="338"/>
      <c r="BO1799" s="338"/>
      <c r="BP1799" s="338"/>
      <c r="BQ1799" s="338"/>
      <c r="BR1799" s="338"/>
      <c r="BS1799" s="338"/>
      <c r="BT1799" s="338"/>
      <c r="BU1799" s="338"/>
      <c r="BV1799" s="343"/>
      <c r="BW1799" s="343"/>
      <c r="BX1799" s="1217"/>
      <c r="BY1799" s="343"/>
      <c r="BZ1799" s="338"/>
      <c r="CA1799" s="338"/>
      <c r="CB1799" s="338"/>
      <c r="CC1799" s="338"/>
      <c r="CD1799" s="338"/>
      <c r="CE1799" s="338"/>
      <c r="CF1799" s="338"/>
    </row>
    <row r="1800" ht="15.75" customHeight="1">
      <c r="A1800" s="338"/>
      <c r="B1800" s="338"/>
      <c r="C1800" s="338"/>
      <c r="D1800" s="338"/>
      <c r="E1800" s="338"/>
      <c r="F1800" s="346"/>
      <c r="G1800" s="1215"/>
      <c r="H1800" s="1216"/>
      <c r="I1800" s="534"/>
      <c r="J1800" s="1193"/>
      <c r="K1800" s="398"/>
      <c r="L1800" s="338"/>
      <c r="M1800" s="338"/>
      <c r="N1800" s="338"/>
      <c r="O1800" s="338"/>
      <c r="P1800" s="338"/>
      <c r="Q1800" s="338"/>
      <c r="R1800" s="338"/>
      <c r="S1800" s="338"/>
      <c r="T1800" s="338"/>
      <c r="U1800" s="338"/>
      <c r="V1800" s="338"/>
      <c r="W1800" s="338"/>
      <c r="X1800" s="338"/>
      <c r="Y1800" s="338"/>
      <c r="Z1800" s="338"/>
      <c r="AA1800" s="338"/>
      <c r="AB1800" s="338"/>
      <c r="AC1800" s="338"/>
      <c r="AD1800" s="338"/>
      <c r="AE1800" s="338"/>
      <c r="AF1800" s="338"/>
      <c r="AG1800" s="338"/>
      <c r="AH1800" s="338"/>
      <c r="AI1800" s="338"/>
      <c r="AJ1800" s="338"/>
      <c r="AK1800" s="338"/>
      <c r="AL1800" s="338"/>
      <c r="AM1800" s="338"/>
      <c r="AN1800" s="338"/>
      <c r="AO1800" s="338"/>
      <c r="AP1800" s="338"/>
      <c r="AQ1800" s="338"/>
      <c r="AR1800" s="338"/>
      <c r="AS1800" s="338"/>
      <c r="AT1800" s="338"/>
      <c r="AU1800" s="338"/>
      <c r="AV1800" s="338"/>
      <c r="AW1800" s="338"/>
      <c r="AX1800" s="338"/>
      <c r="AY1800" s="338"/>
      <c r="AZ1800" s="338"/>
      <c r="BA1800" s="338"/>
      <c r="BB1800" s="338"/>
      <c r="BC1800" s="338"/>
      <c r="BD1800" s="338"/>
      <c r="BE1800" s="338"/>
      <c r="BF1800" s="338"/>
      <c r="BG1800" s="338"/>
      <c r="BH1800" s="338"/>
      <c r="BI1800" s="338"/>
      <c r="BJ1800" s="338"/>
      <c r="BK1800" s="338"/>
      <c r="BL1800" s="338"/>
      <c r="BM1800" s="338"/>
      <c r="BN1800" s="338"/>
      <c r="BO1800" s="338"/>
      <c r="BP1800" s="338"/>
      <c r="BQ1800" s="338"/>
      <c r="BR1800" s="338"/>
      <c r="BS1800" s="338"/>
      <c r="BT1800" s="338"/>
      <c r="BU1800" s="338"/>
      <c r="BV1800" s="343"/>
      <c r="BW1800" s="343"/>
      <c r="BX1800" s="1217"/>
      <c r="BY1800" s="343"/>
      <c r="BZ1800" s="338"/>
      <c r="CA1800" s="338"/>
      <c r="CB1800" s="338"/>
      <c r="CC1800" s="338"/>
      <c r="CD1800" s="338"/>
      <c r="CE1800" s="338"/>
      <c r="CF1800" s="338"/>
    </row>
    <row r="1801" ht="15.75" customHeight="1">
      <c r="A1801" s="338"/>
      <c r="B1801" s="338"/>
      <c r="C1801" s="338"/>
      <c r="D1801" s="338"/>
      <c r="E1801" s="338"/>
      <c r="F1801" s="346"/>
      <c r="G1801" s="1215"/>
      <c r="H1801" s="1216"/>
      <c r="I1801" s="534"/>
      <c r="J1801" s="1193"/>
      <c r="K1801" s="398"/>
      <c r="L1801" s="338"/>
      <c r="M1801" s="338"/>
      <c r="N1801" s="338"/>
      <c r="O1801" s="338"/>
      <c r="P1801" s="338"/>
      <c r="Q1801" s="338"/>
      <c r="R1801" s="338"/>
      <c r="S1801" s="338"/>
      <c r="T1801" s="338"/>
      <c r="U1801" s="338"/>
      <c r="V1801" s="338"/>
      <c r="W1801" s="338"/>
      <c r="X1801" s="338"/>
      <c r="Y1801" s="338"/>
      <c r="Z1801" s="338"/>
      <c r="AA1801" s="338"/>
      <c r="AB1801" s="338"/>
      <c r="AC1801" s="338"/>
      <c r="AD1801" s="338"/>
      <c r="AE1801" s="338"/>
      <c r="AF1801" s="338"/>
      <c r="AG1801" s="338"/>
      <c r="AH1801" s="338"/>
      <c r="AI1801" s="338"/>
      <c r="AJ1801" s="338"/>
      <c r="AK1801" s="338"/>
      <c r="AL1801" s="338"/>
      <c r="AM1801" s="338"/>
      <c r="AN1801" s="338"/>
      <c r="AO1801" s="338"/>
      <c r="AP1801" s="338"/>
      <c r="AQ1801" s="338"/>
      <c r="AR1801" s="338"/>
      <c r="AS1801" s="338"/>
      <c r="AT1801" s="338"/>
      <c r="AU1801" s="338"/>
      <c r="AV1801" s="338"/>
      <c r="AW1801" s="338"/>
      <c r="AX1801" s="338"/>
      <c r="AY1801" s="338"/>
      <c r="AZ1801" s="338"/>
      <c r="BA1801" s="338"/>
      <c r="BB1801" s="338"/>
      <c r="BC1801" s="338"/>
      <c r="BD1801" s="338"/>
      <c r="BE1801" s="338"/>
      <c r="BF1801" s="338"/>
      <c r="BG1801" s="338"/>
      <c r="BH1801" s="338"/>
      <c r="BI1801" s="338"/>
      <c r="BJ1801" s="338"/>
      <c r="BK1801" s="338"/>
      <c r="BL1801" s="338"/>
      <c r="BM1801" s="338"/>
      <c r="BN1801" s="338"/>
      <c r="BO1801" s="338"/>
      <c r="BP1801" s="338"/>
      <c r="BQ1801" s="338"/>
      <c r="BR1801" s="338"/>
      <c r="BS1801" s="338"/>
      <c r="BT1801" s="338"/>
      <c r="BU1801" s="338"/>
      <c r="BV1801" s="343"/>
      <c r="BW1801" s="343"/>
      <c r="BX1801" s="1217"/>
      <c r="BY1801" s="343"/>
      <c r="BZ1801" s="338"/>
      <c r="CA1801" s="338"/>
      <c r="CB1801" s="338"/>
      <c r="CC1801" s="338"/>
      <c r="CD1801" s="338"/>
      <c r="CE1801" s="338"/>
      <c r="CF1801" s="338"/>
    </row>
    <row r="1802" ht="15.75" customHeight="1">
      <c r="A1802" s="338"/>
      <c r="B1802" s="338"/>
      <c r="C1802" s="338"/>
      <c r="D1802" s="338"/>
      <c r="E1802" s="338"/>
      <c r="F1802" s="346"/>
      <c r="G1802" s="1215"/>
      <c r="H1802" s="1216"/>
      <c r="I1802" s="534"/>
      <c r="J1802" s="1193"/>
      <c r="K1802" s="398"/>
      <c r="L1802" s="338"/>
      <c r="M1802" s="338"/>
      <c r="N1802" s="338"/>
      <c r="O1802" s="338"/>
      <c r="P1802" s="338"/>
      <c r="Q1802" s="338"/>
      <c r="R1802" s="338"/>
      <c r="S1802" s="338"/>
      <c r="T1802" s="338"/>
      <c r="U1802" s="338"/>
      <c r="V1802" s="338"/>
      <c r="W1802" s="338"/>
      <c r="X1802" s="338"/>
      <c r="Y1802" s="338"/>
      <c r="Z1802" s="338"/>
      <c r="AA1802" s="338"/>
      <c r="AB1802" s="338"/>
      <c r="AC1802" s="338"/>
      <c r="AD1802" s="338"/>
      <c r="AE1802" s="338"/>
      <c r="AF1802" s="338"/>
      <c r="AG1802" s="338"/>
      <c r="AH1802" s="338"/>
      <c r="AI1802" s="338"/>
      <c r="AJ1802" s="338"/>
      <c r="AK1802" s="338"/>
      <c r="AL1802" s="338"/>
      <c r="AM1802" s="338"/>
      <c r="AN1802" s="338"/>
      <c r="AO1802" s="338"/>
      <c r="AP1802" s="338"/>
      <c r="AQ1802" s="338"/>
      <c r="AR1802" s="338"/>
      <c r="AS1802" s="338"/>
      <c r="AT1802" s="338"/>
      <c r="AU1802" s="338"/>
      <c r="AV1802" s="338"/>
      <c r="AW1802" s="338"/>
      <c r="AX1802" s="338"/>
      <c r="AY1802" s="338"/>
      <c r="AZ1802" s="338"/>
      <c r="BA1802" s="338"/>
      <c r="BB1802" s="338"/>
      <c r="BC1802" s="338"/>
      <c r="BD1802" s="338"/>
      <c r="BE1802" s="338"/>
      <c r="BF1802" s="338"/>
      <c r="BG1802" s="338"/>
      <c r="BH1802" s="338"/>
      <c r="BI1802" s="338"/>
      <c r="BJ1802" s="338"/>
      <c r="BK1802" s="338"/>
      <c r="BL1802" s="338"/>
      <c r="BM1802" s="338"/>
      <c r="BN1802" s="338"/>
      <c r="BO1802" s="338"/>
      <c r="BP1802" s="338"/>
      <c r="BQ1802" s="338"/>
      <c r="BR1802" s="338"/>
      <c r="BS1802" s="338"/>
      <c r="BT1802" s="338"/>
      <c r="BU1802" s="338"/>
      <c r="BV1802" s="343"/>
      <c r="BW1802" s="343"/>
      <c r="BX1802" s="1217"/>
      <c r="BY1802" s="343"/>
      <c r="BZ1802" s="338"/>
      <c r="CA1802" s="338"/>
      <c r="CB1802" s="338"/>
      <c r="CC1802" s="338"/>
      <c r="CD1802" s="338"/>
      <c r="CE1802" s="338"/>
      <c r="CF1802" s="338"/>
    </row>
    <row r="1803" ht="15.75" customHeight="1">
      <c r="A1803" s="338"/>
      <c r="B1803" s="338"/>
      <c r="C1803" s="338"/>
      <c r="D1803" s="338"/>
      <c r="E1803" s="338"/>
      <c r="F1803" s="346"/>
      <c r="G1803" s="1215"/>
      <c r="H1803" s="1216"/>
      <c r="I1803" s="534"/>
      <c r="J1803" s="1193"/>
      <c r="K1803" s="398"/>
      <c r="L1803" s="338"/>
      <c r="M1803" s="338"/>
      <c r="N1803" s="338"/>
      <c r="O1803" s="338"/>
      <c r="P1803" s="338"/>
      <c r="Q1803" s="338"/>
      <c r="R1803" s="338"/>
      <c r="S1803" s="338"/>
      <c r="T1803" s="338"/>
      <c r="U1803" s="338"/>
      <c r="V1803" s="338"/>
      <c r="W1803" s="338"/>
      <c r="X1803" s="338"/>
      <c r="Y1803" s="338"/>
      <c r="Z1803" s="338"/>
      <c r="AA1803" s="338"/>
      <c r="AB1803" s="338"/>
      <c r="AC1803" s="338"/>
      <c r="AD1803" s="338"/>
      <c r="AE1803" s="338"/>
      <c r="AF1803" s="338"/>
      <c r="AG1803" s="338"/>
      <c r="AH1803" s="338"/>
      <c r="AI1803" s="338"/>
      <c r="AJ1803" s="338"/>
      <c r="AK1803" s="338"/>
      <c r="AL1803" s="338"/>
      <c r="AM1803" s="338"/>
      <c r="AN1803" s="338"/>
      <c r="AO1803" s="338"/>
      <c r="AP1803" s="338"/>
      <c r="AQ1803" s="338"/>
      <c r="AR1803" s="338"/>
      <c r="AS1803" s="338"/>
      <c r="AT1803" s="338"/>
      <c r="AU1803" s="338"/>
      <c r="AV1803" s="338"/>
      <c r="AW1803" s="338"/>
      <c r="AX1803" s="338"/>
      <c r="AY1803" s="338"/>
      <c r="AZ1803" s="338"/>
      <c r="BA1803" s="338"/>
      <c r="BB1803" s="338"/>
      <c r="BC1803" s="338"/>
      <c r="BD1803" s="338"/>
      <c r="BE1803" s="338"/>
      <c r="BF1803" s="338"/>
      <c r="BG1803" s="338"/>
      <c r="BH1803" s="338"/>
      <c r="BI1803" s="338"/>
      <c r="BJ1803" s="338"/>
      <c r="BK1803" s="338"/>
      <c r="BL1803" s="338"/>
      <c r="BM1803" s="338"/>
      <c r="BN1803" s="338"/>
      <c r="BO1803" s="338"/>
      <c r="BP1803" s="338"/>
      <c r="BQ1803" s="338"/>
      <c r="BR1803" s="338"/>
      <c r="BS1803" s="338"/>
      <c r="BT1803" s="338"/>
      <c r="BU1803" s="338"/>
      <c r="BV1803" s="343"/>
      <c r="BW1803" s="343"/>
      <c r="BX1803" s="1217"/>
      <c r="BY1803" s="343"/>
      <c r="BZ1803" s="338"/>
      <c r="CA1803" s="338"/>
      <c r="CB1803" s="338"/>
      <c r="CC1803" s="338"/>
      <c r="CD1803" s="338"/>
      <c r="CE1803" s="338"/>
      <c r="CF1803" s="338"/>
    </row>
    <row r="1804" ht="15.75" customHeight="1">
      <c r="A1804" s="338"/>
      <c r="B1804" s="338"/>
      <c r="C1804" s="338"/>
      <c r="D1804" s="338"/>
      <c r="E1804" s="338"/>
      <c r="F1804" s="346"/>
      <c r="G1804" s="1215"/>
      <c r="H1804" s="1216"/>
      <c r="I1804" s="534"/>
      <c r="J1804" s="1193"/>
      <c r="K1804" s="398"/>
      <c r="L1804" s="338"/>
      <c r="M1804" s="338"/>
      <c r="N1804" s="338"/>
      <c r="O1804" s="338"/>
      <c r="P1804" s="338"/>
      <c r="Q1804" s="338"/>
      <c r="R1804" s="338"/>
      <c r="S1804" s="338"/>
      <c r="T1804" s="338"/>
      <c r="U1804" s="338"/>
      <c r="V1804" s="338"/>
      <c r="W1804" s="338"/>
      <c r="X1804" s="338"/>
      <c r="Y1804" s="338"/>
      <c r="Z1804" s="338"/>
      <c r="AA1804" s="338"/>
      <c r="AB1804" s="338"/>
      <c r="AC1804" s="338"/>
      <c r="AD1804" s="338"/>
      <c r="AE1804" s="338"/>
      <c r="AF1804" s="338"/>
      <c r="AG1804" s="338"/>
      <c r="AH1804" s="338"/>
      <c r="AI1804" s="338"/>
      <c r="AJ1804" s="338"/>
      <c r="AK1804" s="338"/>
      <c r="AL1804" s="338"/>
      <c r="AM1804" s="338"/>
      <c r="AN1804" s="338"/>
      <c r="AO1804" s="338"/>
      <c r="AP1804" s="338"/>
      <c r="AQ1804" s="338"/>
      <c r="AR1804" s="338"/>
      <c r="AS1804" s="338"/>
      <c r="AT1804" s="338"/>
      <c r="AU1804" s="338"/>
      <c r="AV1804" s="338"/>
      <c r="AW1804" s="338"/>
      <c r="AX1804" s="338"/>
      <c r="AY1804" s="338"/>
      <c r="AZ1804" s="338"/>
      <c r="BA1804" s="338"/>
      <c r="BB1804" s="338"/>
      <c r="BC1804" s="338"/>
      <c r="BD1804" s="338"/>
      <c r="BE1804" s="338"/>
      <c r="BF1804" s="338"/>
      <c r="BG1804" s="338"/>
      <c r="BH1804" s="338"/>
      <c r="BI1804" s="338"/>
      <c r="BJ1804" s="338"/>
      <c r="BK1804" s="338"/>
      <c r="BL1804" s="338"/>
      <c r="BM1804" s="338"/>
      <c r="BN1804" s="338"/>
      <c r="BO1804" s="338"/>
      <c r="BP1804" s="338"/>
      <c r="BQ1804" s="338"/>
      <c r="BR1804" s="338"/>
      <c r="BS1804" s="338"/>
      <c r="BT1804" s="338"/>
      <c r="BU1804" s="338"/>
      <c r="BV1804" s="343"/>
      <c r="BW1804" s="343"/>
      <c r="BX1804" s="1217"/>
      <c r="BY1804" s="343"/>
      <c r="BZ1804" s="338"/>
      <c r="CA1804" s="338"/>
      <c r="CB1804" s="338"/>
      <c r="CC1804" s="338"/>
      <c r="CD1804" s="338"/>
      <c r="CE1804" s="338"/>
      <c r="CF1804" s="338"/>
    </row>
    <row r="1805" ht="15.75" customHeight="1">
      <c r="A1805" s="338"/>
      <c r="B1805" s="338"/>
      <c r="C1805" s="338"/>
      <c r="D1805" s="338"/>
      <c r="E1805" s="338"/>
      <c r="F1805" s="346"/>
      <c r="G1805" s="1215"/>
      <c r="H1805" s="1216"/>
      <c r="I1805" s="534"/>
      <c r="J1805" s="1193"/>
      <c r="K1805" s="398"/>
      <c r="L1805" s="338"/>
      <c r="M1805" s="338"/>
      <c r="N1805" s="338"/>
      <c r="O1805" s="338"/>
      <c r="P1805" s="338"/>
      <c r="Q1805" s="338"/>
      <c r="R1805" s="338"/>
      <c r="S1805" s="338"/>
      <c r="T1805" s="338"/>
      <c r="U1805" s="338"/>
      <c r="V1805" s="338"/>
      <c r="W1805" s="338"/>
      <c r="X1805" s="338"/>
      <c r="Y1805" s="338"/>
      <c r="Z1805" s="338"/>
      <c r="AA1805" s="338"/>
      <c r="AB1805" s="338"/>
      <c r="AC1805" s="338"/>
      <c r="AD1805" s="338"/>
      <c r="AE1805" s="338"/>
      <c r="AF1805" s="338"/>
      <c r="AG1805" s="338"/>
      <c r="AH1805" s="338"/>
      <c r="AI1805" s="338"/>
      <c r="AJ1805" s="338"/>
      <c r="AK1805" s="338"/>
      <c r="AL1805" s="338"/>
      <c r="AM1805" s="338"/>
      <c r="AN1805" s="338"/>
      <c r="AO1805" s="338"/>
      <c r="AP1805" s="338"/>
      <c r="AQ1805" s="338"/>
      <c r="AR1805" s="338"/>
      <c r="AS1805" s="338"/>
      <c r="AT1805" s="338"/>
      <c r="AU1805" s="338"/>
      <c r="AV1805" s="338"/>
      <c r="AW1805" s="338"/>
      <c r="AX1805" s="338"/>
      <c r="AY1805" s="338"/>
      <c r="AZ1805" s="338"/>
      <c r="BA1805" s="338"/>
      <c r="BB1805" s="338"/>
      <c r="BC1805" s="338"/>
      <c r="BD1805" s="338"/>
      <c r="BE1805" s="338"/>
      <c r="BF1805" s="338"/>
      <c r="BG1805" s="338"/>
      <c r="BH1805" s="338"/>
      <c r="BI1805" s="338"/>
      <c r="BJ1805" s="338"/>
      <c r="BK1805" s="338"/>
      <c r="BL1805" s="338"/>
      <c r="BM1805" s="338"/>
      <c r="BN1805" s="338"/>
      <c r="BO1805" s="338"/>
      <c r="BP1805" s="338"/>
      <c r="BQ1805" s="338"/>
      <c r="BR1805" s="338"/>
      <c r="BS1805" s="338"/>
      <c r="BT1805" s="338"/>
      <c r="BU1805" s="338"/>
      <c r="BV1805" s="343"/>
      <c r="BW1805" s="343"/>
      <c r="BX1805" s="1217"/>
      <c r="BY1805" s="343"/>
      <c r="BZ1805" s="338"/>
      <c r="CA1805" s="338"/>
      <c r="CB1805" s="338"/>
      <c r="CC1805" s="338"/>
      <c r="CD1805" s="338"/>
      <c r="CE1805" s="338"/>
      <c r="CF1805" s="338"/>
    </row>
    <row r="1806" ht="15.75" customHeight="1">
      <c r="A1806" s="338"/>
      <c r="B1806" s="338"/>
      <c r="C1806" s="338"/>
      <c r="D1806" s="338"/>
      <c r="E1806" s="338"/>
      <c r="F1806" s="346"/>
      <c r="G1806" s="1215"/>
      <c r="H1806" s="1216"/>
      <c r="I1806" s="534"/>
      <c r="J1806" s="1193"/>
      <c r="K1806" s="398"/>
      <c r="L1806" s="338"/>
      <c r="M1806" s="338"/>
      <c r="N1806" s="338"/>
      <c r="O1806" s="338"/>
      <c r="P1806" s="338"/>
      <c r="Q1806" s="338"/>
      <c r="R1806" s="338"/>
      <c r="S1806" s="338"/>
      <c r="T1806" s="338"/>
      <c r="U1806" s="338"/>
      <c r="V1806" s="338"/>
      <c r="W1806" s="338"/>
      <c r="X1806" s="338"/>
      <c r="Y1806" s="338"/>
      <c r="Z1806" s="338"/>
      <c r="AA1806" s="338"/>
      <c r="AB1806" s="338"/>
      <c r="AC1806" s="338"/>
      <c r="AD1806" s="338"/>
      <c r="AE1806" s="338"/>
      <c r="AF1806" s="338"/>
      <c r="AG1806" s="338"/>
      <c r="AH1806" s="338"/>
      <c r="AI1806" s="338"/>
      <c r="AJ1806" s="338"/>
      <c r="AK1806" s="338"/>
      <c r="AL1806" s="338"/>
      <c r="AM1806" s="338"/>
      <c r="AN1806" s="338"/>
      <c r="AO1806" s="338"/>
      <c r="AP1806" s="338"/>
      <c r="AQ1806" s="338"/>
      <c r="AR1806" s="338"/>
      <c r="AS1806" s="338"/>
      <c r="AT1806" s="338"/>
      <c r="AU1806" s="338"/>
      <c r="AV1806" s="338"/>
      <c r="AW1806" s="338"/>
      <c r="AX1806" s="338"/>
      <c r="AY1806" s="338"/>
      <c r="AZ1806" s="338"/>
      <c r="BA1806" s="338"/>
      <c r="BB1806" s="338"/>
      <c r="BC1806" s="338"/>
      <c r="BD1806" s="338"/>
      <c r="BE1806" s="338"/>
      <c r="BF1806" s="338"/>
      <c r="BG1806" s="338"/>
      <c r="BH1806" s="338"/>
      <c r="BI1806" s="338"/>
      <c r="BJ1806" s="338"/>
      <c r="BK1806" s="338"/>
      <c r="BL1806" s="338"/>
      <c r="BM1806" s="338"/>
      <c r="BN1806" s="338"/>
      <c r="BO1806" s="338"/>
      <c r="BP1806" s="338"/>
      <c r="BQ1806" s="338"/>
      <c r="BR1806" s="338"/>
      <c r="BS1806" s="338"/>
      <c r="BT1806" s="338"/>
      <c r="BU1806" s="338"/>
      <c r="BV1806" s="343"/>
      <c r="BW1806" s="343"/>
      <c r="BX1806" s="1217"/>
      <c r="BY1806" s="343"/>
      <c r="BZ1806" s="338"/>
      <c r="CA1806" s="338"/>
      <c r="CB1806" s="338"/>
      <c r="CC1806" s="338"/>
      <c r="CD1806" s="338"/>
      <c r="CE1806" s="338"/>
      <c r="CF1806" s="338"/>
    </row>
    <row r="1807" ht="15.75" customHeight="1">
      <c r="A1807" s="338"/>
      <c r="B1807" s="338"/>
      <c r="C1807" s="338"/>
      <c r="D1807" s="338"/>
      <c r="E1807" s="338"/>
      <c r="F1807" s="346"/>
      <c r="G1807" s="1215"/>
      <c r="H1807" s="1216"/>
      <c r="I1807" s="534"/>
      <c r="J1807" s="1193"/>
      <c r="K1807" s="398"/>
      <c r="L1807" s="338"/>
      <c r="M1807" s="338"/>
      <c r="N1807" s="338"/>
      <c r="O1807" s="338"/>
      <c r="P1807" s="338"/>
      <c r="Q1807" s="338"/>
      <c r="R1807" s="338"/>
      <c r="S1807" s="338"/>
      <c r="T1807" s="338"/>
      <c r="U1807" s="338"/>
      <c r="V1807" s="338"/>
      <c r="W1807" s="338"/>
      <c r="X1807" s="338"/>
      <c r="Y1807" s="338"/>
      <c r="Z1807" s="338"/>
      <c r="AA1807" s="338"/>
      <c r="AB1807" s="338"/>
      <c r="AC1807" s="338"/>
      <c r="AD1807" s="338"/>
      <c r="AE1807" s="338"/>
      <c r="AF1807" s="338"/>
      <c r="AG1807" s="338"/>
      <c r="AH1807" s="338"/>
      <c r="AI1807" s="338"/>
      <c r="AJ1807" s="338"/>
      <c r="AK1807" s="338"/>
      <c r="AL1807" s="338"/>
      <c r="AM1807" s="338"/>
      <c r="AN1807" s="338"/>
      <c r="AO1807" s="338"/>
      <c r="AP1807" s="338"/>
      <c r="AQ1807" s="338"/>
      <c r="AR1807" s="338"/>
      <c r="AS1807" s="338"/>
      <c r="AT1807" s="338"/>
      <c r="AU1807" s="338"/>
      <c r="AV1807" s="338"/>
      <c r="AW1807" s="338"/>
      <c r="AX1807" s="338"/>
      <c r="AY1807" s="338"/>
      <c r="AZ1807" s="338"/>
      <c r="BA1807" s="338"/>
      <c r="BB1807" s="338"/>
      <c r="BC1807" s="338"/>
      <c r="BD1807" s="338"/>
      <c r="BE1807" s="338"/>
      <c r="BF1807" s="338"/>
      <c r="BG1807" s="338"/>
      <c r="BH1807" s="338"/>
      <c r="BI1807" s="338"/>
      <c r="BJ1807" s="338"/>
      <c r="BK1807" s="338"/>
      <c r="BL1807" s="338"/>
      <c r="BM1807" s="338"/>
      <c r="BN1807" s="338"/>
      <c r="BO1807" s="338"/>
      <c r="BP1807" s="338"/>
      <c r="BQ1807" s="338"/>
      <c r="BR1807" s="338"/>
      <c r="BS1807" s="338"/>
      <c r="BT1807" s="338"/>
      <c r="BU1807" s="338"/>
      <c r="BV1807" s="343"/>
      <c r="BW1807" s="343"/>
      <c r="BX1807" s="1217"/>
      <c r="BY1807" s="343"/>
      <c r="BZ1807" s="338"/>
      <c r="CA1807" s="338"/>
      <c r="CB1807" s="338"/>
      <c r="CC1807" s="338"/>
      <c r="CD1807" s="338"/>
      <c r="CE1807" s="338"/>
      <c r="CF1807" s="338"/>
    </row>
    <row r="1808" ht="15.75" customHeight="1">
      <c r="A1808" s="338"/>
      <c r="B1808" s="338"/>
      <c r="C1808" s="338"/>
      <c r="D1808" s="338"/>
      <c r="E1808" s="338"/>
      <c r="F1808" s="346"/>
      <c r="G1808" s="1215"/>
      <c r="H1808" s="1216"/>
      <c r="I1808" s="534"/>
      <c r="J1808" s="1193"/>
      <c r="K1808" s="398"/>
      <c r="L1808" s="338"/>
      <c r="M1808" s="338"/>
      <c r="N1808" s="338"/>
      <c r="O1808" s="338"/>
      <c r="P1808" s="338"/>
      <c r="Q1808" s="338"/>
      <c r="R1808" s="338"/>
      <c r="S1808" s="338"/>
      <c r="T1808" s="338"/>
      <c r="U1808" s="338"/>
      <c r="V1808" s="338"/>
      <c r="W1808" s="338"/>
      <c r="X1808" s="338"/>
      <c r="Y1808" s="338"/>
      <c r="Z1808" s="338"/>
      <c r="AA1808" s="338"/>
      <c r="AB1808" s="338"/>
      <c r="AC1808" s="338"/>
      <c r="AD1808" s="338"/>
      <c r="AE1808" s="338"/>
      <c r="AF1808" s="338"/>
      <c r="AG1808" s="338"/>
      <c r="AH1808" s="338"/>
      <c r="AI1808" s="338"/>
      <c r="AJ1808" s="338"/>
      <c r="AK1808" s="338"/>
      <c r="AL1808" s="338"/>
      <c r="AM1808" s="338"/>
      <c r="AN1808" s="338"/>
      <c r="AO1808" s="338"/>
      <c r="AP1808" s="338"/>
      <c r="AQ1808" s="338"/>
      <c r="AR1808" s="338"/>
      <c r="AS1808" s="338"/>
      <c r="AT1808" s="338"/>
      <c r="AU1808" s="338"/>
      <c r="AV1808" s="338"/>
      <c r="AW1808" s="338"/>
      <c r="AX1808" s="338"/>
      <c r="AY1808" s="338"/>
      <c r="AZ1808" s="338"/>
      <c r="BA1808" s="338"/>
      <c r="BB1808" s="338"/>
      <c r="BC1808" s="338"/>
      <c r="BD1808" s="338"/>
      <c r="BE1808" s="338"/>
      <c r="BF1808" s="338"/>
      <c r="BG1808" s="338"/>
      <c r="BH1808" s="338"/>
      <c r="BI1808" s="338"/>
      <c r="BJ1808" s="338"/>
      <c r="BK1808" s="338"/>
      <c r="BL1808" s="338"/>
      <c r="BM1808" s="338"/>
      <c r="BN1808" s="338"/>
      <c r="BO1808" s="338"/>
      <c r="BP1808" s="338"/>
      <c r="BQ1808" s="338"/>
      <c r="BR1808" s="338"/>
      <c r="BS1808" s="338"/>
      <c r="BT1808" s="338"/>
      <c r="BU1808" s="338"/>
      <c r="BV1808" s="343"/>
      <c r="BW1808" s="343"/>
      <c r="BX1808" s="1217"/>
      <c r="BY1808" s="343"/>
      <c r="BZ1808" s="338"/>
      <c r="CA1808" s="338"/>
      <c r="CB1808" s="338"/>
      <c r="CC1808" s="338"/>
      <c r="CD1808" s="338"/>
      <c r="CE1808" s="338"/>
      <c r="CF1808" s="338"/>
    </row>
    <row r="1809" ht="15.75" customHeight="1">
      <c r="A1809" s="338"/>
      <c r="B1809" s="338"/>
      <c r="C1809" s="338"/>
      <c r="D1809" s="338"/>
      <c r="E1809" s="338"/>
      <c r="F1809" s="346"/>
      <c r="G1809" s="1215"/>
      <c r="H1809" s="1216"/>
      <c r="I1809" s="534"/>
      <c r="J1809" s="1193"/>
      <c r="K1809" s="398"/>
      <c r="L1809" s="338"/>
      <c r="M1809" s="338"/>
      <c r="N1809" s="338"/>
      <c r="O1809" s="338"/>
      <c r="P1809" s="338"/>
      <c r="Q1809" s="338"/>
      <c r="R1809" s="338"/>
      <c r="S1809" s="338"/>
      <c r="T1809" s="338"/>
      <c r="U1809" s="338"/>
      <c r="V1809" s="338"/>
      <c r="W1809" s="338"/>
      <c r="X1809" s="338"/>
      <c r="Y1809" s="338"/>
      <c r="Z1809" s="338"/>
      <c r="AA1809" s="338"/>
      <c r="AB1809" s="338"/>
      <c r="AC1809" s="338"/>
      <c r="AD1809" s="338"/>
      <c r="AE1809" s="338"/>
      <c r="AF1809" s="338"/>
      <c r="AG1809" s="338"/>
      <c r="AH1809" s="338"/>
      <c r="AI1809" s="338"/>
      <c r="AJ1809" s="338"/>
      <c r="AK1809" s="338"/>
      <c r="AL1809" s="338"/>
      <c r="AM1809" s="338"/>
      <c r="AN1809" s="338"/>
      <c r="AO1809" s="338"/>
      <c r="AP1809" s="338"/>
      <c r="AQ1809" s="338"/>
      <c r="AR1809" s="338"/>
      <c r="AS1809" s="338"/>
      <c r="AT1809" s="338"/>
      <c r="AU1809" s="338"/>
      <c r="AV1809" s="338"/>
      <c r="AW1809" s="338"/>
      <c r="AX1809" s="338"/>
      <c r="AY1809" s="338"/>
      <c r="AZ1809" s="338"/>
      <c r="BA1809" s="338"/>
      <c r="BB1809" s="338"/>
      <c r="BC1809" s="338"/>
      <c r="BD1809" s="338"/>
      <c r="BE1809" s="338"/>
      <c r="BF1809" s="338"/>
      <c r="BG1809" s="338"/>
      <c r="BH1809" s="338"/>
      <c r="BI1809" s="338"/>
      <c r="BJ1809" s="338"/>
      <c r="BK1809" s="338"/>
      <c r="BL1809" s="338"/>
      <c r="BM1809" s="338"/>
      <c r="BN1809" s="338"/>
      <c r="BO1809" s="338"/>
      <c r="BP1809" s="338"/>
      <c r="BQ1809" s="338"/>
      <c r="BR1809" s="338"/>
      <c r="BS1809" s="338"/>
      <c r="BT1809" s="338"/>
      <c r="BU1809" s="338"/>
      <c r="BV1809" s="343"/>
      <c r="BW1809" s="343"/>
      <c r="BX1809" s="1217"/>
      <c r="BY1809" s="343"/>
      <c r="BZ1809" s="338"/>
      <c r="CA1809" s="338"/>
      <c r="CB1809" s="338"/>
      <c r="CC1809" s="338"/>
      <c r="CD1809" s="338"/>
      <c r="CE1809" s="338"/>
      <c r="CF1809" s="338"/>
    </row>
    <row r="1810" ht="15.75" customHeight="1">
      <c r="A1810" s="338"/>
      <c r="B1810" s="338"/>
      <c r="C1810" s="338"/>
      <c r="D1810" s="338"/>
      <c r="E1810" s="338"/>
      <c r="F1810" s="346"/>
      <c r="G1810" s="1215"/>
      <c r="H1810" s="1216"/>
      <c r="I1810" s="534"/>
      <c r="J1810" s="1193"/>
      <c r="K1810" s="398"/>
      <c r="L1810" s="338"/>
      <c r="M1810" s="338"/>
      <c r="N1810" s="338"/>
      <c r="O1810" s="338"/>
      <c r="P1810" s="338"/>
      <c r="Q1810" s="338"/>
      <c r="R1810" s="338"/>
      <c r="S1810" s="338"/>
      <c r="T1810" s="338"/>
      <c r="U1810" s="338"/>
      <c r="V1810" s="338"/>
      <c r="W1810" s="338"/>
      <c r="X1810" s="338"/>
      <c r="Y1810" s="338"/>
      <c r="Z1810" s="338"/>
      <c r="AA1810" s="338"/>
      <c r="AB1810" s="338"/>
      <c r="AC1810" s="338"/>
      <c r="AD1810" s="338"/>
      <c r="AE1810" s="338"/>
      <c r="AF1810" s="338"/>
      <c r="AG1810" s="338"/>
      <c r="AH1810" s="338"/>
      <c r="AI1810" s="338"/>
      <c r="AJ1810" s="338"/>
      <c r="AK1810" s="338"/>
      <c r="AL1810" s="338"/>
      <c r="AM1810" s="338"/>
      <c r="AN1810" s="338"/>
      <c r="AO1810" s="338"/>
      <c r="AP1810" s="338"/>
      <c r="AQ1810" s="338"/>
      <c r="AR1810" s="338"/>
      <c r="AS1810" s="338"/>
      <c r="AT1810" s="338"/>
      <c r="AU1810" s="338"/>
      <c r="AV1810" s="338"/>
      <c r="AW1810" s="338"/>
      <c r="AX1810" s="338"/>
      <c r="AY1810" s="338"/>
      <c r="AZ1810" s="338"/>
      <c r="BA1810" s="338"/>
      <c r="BB1810" s="338"/>
      <c r="BC1810" s="338"/>
      <c r="BD1810" s="338"/>
      <c r="BE1810" s="338"/>
      <c r="BF1810" s="338"/>
      <c r="BG1810" s="338"/>
      <c r="BH1810" s="338"/>
      <c r="BI1810" s="338"/>
      <c r="BJ1810" s="338"/>
      <c r="BK1810" s="338"/>
      <c r="BL1810" s="338"/>
      <c r="BM1810" s="338"/>
      <c r="BN1810" s="338"/>
      <c r="BO1810" s="338"/>
      <c r="BP1810" s="338"/>
      <c r="BQ1810" s="338"/>
      <c r="BR1810" s="338"/>
      <c r="BS1810" s="338"/>
      <c r="BT1810" s="338"/>
      <c r="BU1810" s="338"/>
      <c r="BV1810" s="343"/>
      <c r="BW1810" s="343"/>
      <c r="BX1810" s="1217"/>
      <c r="BY1810" s="343"/>
      <c r="BZ1810" s="338"/>
      <c r="CA1810" s="338"/>
      <c r="CB1810" s="338"/>
      <c r="CC1810" s="338"/>
      <c r="CD1810" s="338"/>
      <c r="CE1810" s="338"/>
      <c r="CF1810" s="338"/>
    </row>
    <row r="1811" ht="15.75" customHeight="1">
      <c r="A1811" s="338"/>
      <c r="B1811" s="338"/>
      <c r="C1811" s="338"/>
      <c r="D1811" s="338"/>
      <c r="E1811" s="338"/>
      <c r="F1811" s="346"/>
      <c r="G1811" s="1215"/>
      <c r="H1811" s="1216"/>
      <c r="I1811" s="534"/>
      <c r="J1811" s="1193"/>
      <c r="K1811" s="398"/>
      <c r="L1811" s="338"/>
      <c r="M1811" s="338"/>
      <c r="N1811" s="338"/>
      <c r="O1811" s="338"/>
      <c r="P1811" s="338"/>
      <c r="Q1811" s="338"/>
      <c r="R1811" s="338"/>
      <c r="S1811" s="338"/>
      <c r="T1811" s="338"/>
      <c r="U1811" s="338"/>
      <c r="V1811" s="338"/>
      <c r="W1811" s="338"/>
      <c r="X1811" s="338"/>
      <c r="Y1811" s="338"/>
      <c r="Z1811" s="338"/>
      <c r="AA1811" s="338"/>
      <c r="AB1811" s="338"/>
      <c r="AC1811" s="338"/>
      <c r="AD1811" s="338"/>
      <c r="AE1811" s="338"/>
      <c r="AF1811" s="338"/>
      <c r="AG1811" s="338"/>
      <c r="AH1811" s="338"/>
      <c r="AI1811" s="338"/>
      <c r="AJ1811" s="338"/>
      <c r="AK1811" s="338"/>
      <c r="AL1811" s="338"/>
      <c r="AM1811" s="338"/>
      <c r="AN1811" s="338"/>
      <c r="AO1811" s="338"/>
      <c r="AP1811" s="338"/>
      <c r="AQ1811" s="338"/>
      <c r="AR1811" s="338"/>
      <c r="AS1811" s="338"/>
      <c r="AT1811" s="338"/>
      <c r="AU1811" s="338"/>
      <c r="AV1811" s="338"/>
      <c r="AW1811" s="338"/>
      <c r="AX1811" s="338"/>
      <c r="AY1811" s="338"/>
      <c r="AZ1811" s="338"/>
      <c r="BA1811" s="338"/>
      <c r="BB1811" s="338"/>
      <c r="BC1811" s="338"/>
      <c r="BD1811" s="338"/>
      <c r="BE1811" s="338"/>
      <c r="BF1811" s="338"/>
      <c r="BG1811" s="338"/>
      <c r="BH1811" s="338"/>
      <c r="BI1811" s="338"/>
      <c r="BJ1811" s="338"/>
      <c r="BK1811" s="338"/>
      <c r="BL1811" s="338"/>
      <c r="BM1811" s="338"/>
      <c r="BN1811" s="338"/>
      <c r="BO1811" s="338"/>
      <c r="BP1811" s="338"/>
      <c r="BQ1811" s="338"/>
      <c r="BR1811" s="338"/>
      <c r="BS1811" s="338"/>
      <c r="BT1811" s="338"/>
      <c r="BU1811" s="338"/>
      <c r="BV1811" s="343"/>
      <c r="BW1811" s="343"/>
      <c r="BX1811" s="1217"/>
      <c r="BY1811" s="343"/>
      <c r="BZ1811" s="338"/>
      <c r="CA1811" s="338"/>
      <c r="CB1811" s="338"/>
      <c r="CC1811" s="338"/>
      <c r="CD1811" s="338"/>
      <c r="CE1811" s="338"/>
      <c r="CF1811" s="338"/>
    </row>
    <row r="1812" ht="15.75" customHeight="1">
      <c r="A1812" s="338"/>
      <c r="B1812" s="338"/>
      <c r="C1812" s="338"/>
      <c r="D1812" s="338"/>
      <c r="E1812" s="338"/>
      <c r="F1812" s="346"/>
      <c r="G1812" s="1215"/>
      <c r="H1812" s="1216"/>
      <c r="I1812" s="534"/>
      <c r="J1812" s="1193"/>
      <c r="K1812" s="398"/>
      <c r="L1812" s="338"/>
      <c r="M1812" s="338"/>
      <c r="N1812" s="338"/>
      <c r="O1812" s="338"/>
      <c r="P1812" s="338"/>
      <c r="Q1812" s="338"/>
      <c r="R1812" s="338"/>
      <c r="S1812" s="338"/>
      <c r="T1812" s="338"/>
      <c r="U1812" s="338"/>
      <c r="V1812" s="338"/>
      <c r="W1812" s="338"/>
      <c r="X1812" s="338"/>
      <c r="Y1812" s="338"/>
      <c r="Z1812" s="338"/>
      <c r="AA1812" s="338"/>
      <c r="AB1812" s="338"/>
      <c r="AC1812" s="338"/>
      <c r="AD1812" s="338"/>
      <c r="AE1812" s="338"/>
      <c r="AF1812" s="338"/>
      <c r="AG1812" s="338"/>
      <c r="AH1812" s="338"/>
      <c r="AI1812" s="338"/>
      <c r="AJ1812" s="338"/>
      <c r="AK1812" s="338"/>
      <c r="AL1812" s="338"/>
      <c r="AM1812" s="338"/>
      <c r="AN1812" s="338"/>
      <c r="AO1812" s="338"/>
      <c r="AP1812" s="338"/>
      <c r="AQ1812" s="338"/>
      <c r="AR1812" s="338"/>
      <c r="AS1812" s="338"/>
      <c r="AT1812" s="338"/>
      <c r="AU1812" s="338"/>
      <c r="AV1812" s="338"/>
      <c r="AW1812" s="338"/>
      <c r="AX1812" s="338"/>
      <c r="AY1812" s="338"/>
      <c r="AZ1812" s="338"/>
      <c r="BA1812" s="338"/>
      <c r="BB1812" s="338"/>
      <c r="BC1812" s="338"/>
      <c r="BD1812" s="338"/>
      <c r="BE1812" s="338"/>
      <c r="BF1812" s="338"/>
      <c r="BG1812" s="338"/>
      <c r="BH1812" s="338"/>
      <c r="BI1812" s="338"/>
      <c r="BJ1812" s="338"/>
      <c r="BK1812" s="338"/>
      <c r="BL1812" s="338"/>
      <c r="BM1812" s="338"/>
      <c r="BN1812" s="338"/>
      <c r="BO1812" s="338"/>
      <c r="BP1812" s="338"/>
      <c r="BQ1812" s="338"/>
      <c r="BR1812" s="338"/>
      <c r="BS1812" s="338"/>
      <c r="BT1812" s="338"/>
      <c r="BU1812" s="338"/>
      <c r="BV1812" s="343"/>
      <c r="BW1812" s="343"/>
      <c r="BX1812" s="1217"/>
      <c r="BY1812" s="343"/>
      <c r="BZ1812" s="338"/>
      <c r="CA1812" s="338"/>
      <c r="CB1812" s="338"/>
      <c r="CC1812" s="338"/>
      <c r="CD1812" s="338"/>
      <c r="CE1812" s="338"/>
      <c r="CF1812" s="338"/>
    </row>
    <row r="1813" ht="15.75" customHeight="1">
      <c r="A1813" s="338"/>
      <c r="B1813" s="338"/>
      <c r="C1813" s="338"/>
      <c r="D1813" s="338"/>
      <c r="E1813" s="338"/>
      <c r="F1813" s="346"/>
      <c r="G1813" s="1215"/>
      <c r="H1813" s="1216"/>
      <c r="I1813" s="534"/>
      <c r="J1813" s="1193"/>
      <c r="K1813" s="398"/>
      <c r="L1813" s="338"/>
      <c r="M1813" s="338"/>
      <c r="N1813" s="338"/>
      <c r="O1813" s="338"/>
      <c r="P1813" s="338"/>
      <c r="Q1813" s="338"/>
      <c r="R1813" s="338"/>
      <c r="S1813" s="338"/>
      <c r="T1813" s="338"/>
      <c r="U1813" s="338"/>
      <c r="V1813" s="338"/>
      <c r="W1813" s="338"/>
      <c r="X1813" s="338"/>
      <c r="Y1813" s="338"/>
      <c r="Z1813" s="338"/>
      <c r="AA1813" s="338"/>
      <c r="AB1813" s="338"/>
      <c r="AC1813" s="338"/>
      <c r="AD1813" s="338"/>
      <c r="AE1813" s="338"/>
      <c r="AF1813" s="338"/>
      <c r="AG1813" s="338"/>
      <c r="AH1813" s="338"/>
      <c r="AI1813" s="338"/>
      <c r="AJ1813" s="338"/>
      <c r="AK1813" s="338"/>
      <c r="AL1813" s="338"/>
      <c r="AM1813" s="338"/>
      <c r="AN1813" s="338"/>
      <c r="AO1813" s="338"/>
      <c r="AP1813" s="338"/>
      <c r="AQ1813" s="338"/>
      <c r="AR1813" s="338"/>
      <c r="AS1813" s="338"/>
      <c r="AT1813" s="338"/>
      <c r="AU1813" s="338"/>
      <c r="AV1813" s="338"/>
      <c r="AW1813" s="338"/>
      <c r="AX1813" s="338"/>
      <c r="AY1813" s="338"/>
      <c r="AZ1813" s="338"/>
      <c r="BA1813" s="338"/>
      <c r="BB1813" s="338"/>
      <c r="BC1813" s="338"/>
      <c r="BD1813" s="338"/>
      <c r="BE1813" s="338"/>
      <c r="BF1813" s="338"/>
      <c r="BG1813" s="338"/>
      <c r="BH1813" s="338"/>
      <c r="BI1813" s="338"/>
      <c r="BJ1813" s="338"/>
      <c r="BK1813" s="338"/>
      <c r="BL1813" s="338"/>
      <c r="BM1813" s="338"/>
      <c r="BN1813" s="338"/>
      <c r="BO1813" s="338"/>
      <c r="BP1813" s="338"/>
      <c r="BQ1813" s="338"/>
      <c r="BR1813" s="338"/>
      <c r="BS1813" s="338"/>
      <c r="BT1813" s="338"/>
      <c r="BU1813" s="338"/>
      <c r="BV1813" s="343"/>
      <c r="BW1813" s="343"/>
      <c r="BX1813" s="1217"/>
      <c r="BY1813" s="343"/>
      <c r="BZ1813" s="338"/>
      <c r="CA1813" s="338"/>
      <c r="CB1813" s="338"/>
      <c r="CC1813" s="338"/>
      <c r="CD1813" s="338"/>
      <c r="CE1813" s="338"/>
      <c r="CF1813" s="338"/>
    </row>
    <row r="1814" ht="15.75" customHeight="1">
      <c r="A1814" s="338"/>
      <c r="B1814" s="338"/>
      <c r="C1814" s="338"/>
      <c r="D1814" s="338"/>
      <c r="E1814" s="338"/>
      <c r="F1814" s="346"/>
      <c r="G1814" s="1215"/>
      <c r="H1814" s="1216"/>
      <c r="I1814" s="534"/>
      <c r="J1814" s="1193"/>
      <c r="K1814" s="398"/>
      <c r="L1814" s="338"/>
      <c r="M1814" s="338"/>
      <c r="N1814" s="338"/>
      <c r="O1814" s="338"/>
      <c r="P1814" s="338"/>
      <c r="Q1814" s="338"/>
      <c r="R1814" s="338"/>
      <c r="S1814" s="338"/>
      <c r="T1814" s="338"/>
      <c r="U1814" s="338"/>
      <c r="V1814" s="338"/>
      <c r="W1814" s="338"/>
      <c r="X1814" s="338"/>
      <c r="Y1814" s="338"/>
      <c r="Z1814" s="338"/>
      <c r="AA1814" s="338"/>
      <c r="AB1814" s="338"/>
      <c r="AC1814" s="338"/>
      <c r="AD1814" s="338"/>
      <c r="AE1814" s="338"/>
      <c r="AF1814" s="338"/>
      <c r="AG1814" s="338"/>
      <c r="AH1814" s="338"/>
      <c r="AI1814" s="338"/>
      <c r="AJ1814" s="338"/>
      <c r="AK1814" s="338"/>
      <c r="AL1814" s="338"/>
      <c r="AM1814" s="338"/>
      <c r="AN1814" s="338"/>
      <c r="AO1814" s="338"/>
      <c r="AP1814" s="338"/>
      <c r="AQ1814" s="338"/>
      <c r="AR1814" s="338"/>
      <c r="AS1814" s="338"/>
      <c r="AT1814" s="338"/>
      <c r="AU1814" s="338"/>
      <c r="AV1814" s="338"/>
      <c r="AW1814" s="338"/>
      <c r="AX1814" s="338"/>
      <c r="AY1814" s="338"/>
      <c r="AZ1814" s="338"/>
      <c r="BA1814" s="338"/>
      <c r="BB1814" s="338"/>
      <c r="BC1814" s="338"/>
      <c r="BD1814" s="338"/>
      <c r="BE1814" s="338"/>
      <c r="BF1814" s="338"/>
      <c r="BG1814" s="338"/>
      <c r="BH1814" s="338"/>
      <c r="BI1814" s="338"/>
      <c r="BJ1814" s="338"/>
      <c r="BK1814" s="338"/>
      <c r="BL1814" s="338"/>
      <c r="BM1814" s="338"/>
      <c r="BN1814" s="338"/>
      <c r="BO1814" s="338"/>
      <c r="BP1814" s="338"/>
      <c r="BQ1814" s="338"/>
      <c r="BR1814" s="338"/>
      <c r="BS1814" s="338"/>
      <c r="BT1814" s="338"/>
      <c r="BU1814" s="338"/>
      <c r="BV1814" s="343"/>
      <c r="BW1814" s="343"/>
      <c r="BX1814" s="1217"/>
      <c r="BY1814" s="343"/>
      <c r="BZ1814" s="338"/>
      <c r="CA1814" s="338"/>
      <c r="CB1814" s="338"/>
      <c r="CC1814" s="338"/>
      <c r="CD1814" s="338"/>
      <c r="CE1814" s="338"/>
      <c r="CF1814" s="338"/>
    </row>
    <row r="1815" ht="15.75" customHeight="1">
      <c r="A1815" s="338"/>
      <c r="B1815" s="338"/>
      <c r="C1815" s="338"/>
      <c r="D1815" s="338"/>
      <c r="E1815" s="338"/>
      <c r="F1815" s="346"/>
      <c r="G1815" s="1215"/>
      <c r="H1815" s="1216"/>
      <c r="I1815" s="534"/>
      <c r="J1815" s="1193"/>
      <c r="K1815" s="398"/>
      <c r="L1815" s="338"/>
      <c r="M1815" s="338"/>
      <c r="N1815" s="338"/>
      <c r="O1815" s="338"/>
      <c r="P1815" s="338"/>
      <c r="Q1815" s="338"/>
      <c r="R1815" s="338"/>
      <c r="S1815" s="338"/>
      <c r="T1815" s="338"/>
      <c r="U1815" s="338"/>
      <c r="V1815" s="338"/>
      <c r="W1815" s="338"/>
      <c r="X1815" s="338"/>
      <c r="Y1815" s="338"/>
      <c r="Z1815" s="338"/>
      <c r="AA1815" s="338"/>
      <c r="AB1815" s="338"/>
      <c r="AC1815" s="338"/>
      <c r="AD1815" s="338"/>
      <c r="AE1815" s="338"/>
      <c r="AF1815" s="338"/>
      <c r="AG1815" s="338"/>
      <c r="AH1815" s="338"/>
      <c r="AI1815" s="338"/>
      <c r="AJ1815" s="338"/>
      <c r="AK1815" s="338"/>
      <c r="AL1815" s="338"/>
      <c r="AM1815" s="338"/>
      <c r="AN1815" s="338"/>
      <c r="AO1815" s="338"/>
      <c r="AP1815" s="338"/>
      <c r="AQ1815" s="338"/>
      <c r="AR1815" s="338"/>
      <c r="AS1815" s="338"/>
      <c r="AT1815" s="338"/>
      <c r="AU1815" s="338"/>
      <c r="AV1815" s="338"/>
      <c r="AW1815" s="338"/>
      <c r="AX1815" s="338"/>
      <c r="AY1815" s="338"/>
      <c r="AZ1815" s="338"/>
      <c r="BA1815" s="338"/>
      <c r="BB1815" s="338"/>
      <c r="BC1815" s="338"/>
      <c r="BD1815" s="338"/>
      <c r="BE1815" s="338"/>
      <c r="BF1815" s="338"/>
      <c r="BG1815" s="338"/>
      <c r="BH1815" s="338"/>
      <c r="BI1815" s="338"/>
      <c r="BJ1815" s="338"/>
      <c r="BK1815" s="338"/>
      <c r="BL1815" s="338"/>
      <c r="BM1815" s="338"/>
      <c r="BN1815" s="338"/>
      <c r="BO1815" s="338"/>
      <c r="BP1815" s="338"/>
      <c r="BQ1815" s="338"/>
      <c r="BR1815" s="338"/>
      <c r="BS1815" s="338"/>
      <c r="BT1815" s="338"/>
      <c r="BU1815" s="338"/>
      <c r="BV1815" s="343"/>
      <c r="BW1815" s="343"/>
      <c r="BX1815" s="1217"/>
      <c r="BY1815" s="343"/>
      <c r="BZ1815" s="338"/>
      <c r="CA1815" s="338"/>
      <c r="CB1815" s="338"/>
      <c r="CC1815" s="338"/>
      <c r="CD1815" s="338"/>
      <c r="CE1815" s="338"/>
      <c r="CF1815" s="338"/>
    </row>
    <row r="1816" ht="15.75" customHeight="1">
      <c r="A1816" s="338"/>
      <c r="B1816" s="338"/>
      <c r="C1816" s="338"/>
      <c r="D1816" s="338"/>
      <c r="E1816" s="338"/>
      <c r="F1816" s="346"/>
      <c r="G1816" s="1215"/>
      <c r="H1816" s="1216"/>
      <c r="I1816" s="534"/>
      <c r="J1816" s="1193"/>
      <c r="K1816" s="398"/>
      <c r="L1816" s="338"/>
      <c r="M1816" s="338"/>
      <c r="N1816" s="338"/>
      <c r="O1816" s="338"/>
      <c r="P1816" s="338"/>
      <c r="Q1816" s="338"/>
      <c r="R1816" s="338"/>
      <c r="S1816" s="338"/>
      <c r="T1816" s="338"/>
      <c r="U1816" s="338"/>
      <c r="V1816" s="338"/>
      <c r="W1816" s="338"/>
      <c r="X1816" s="338"/>
      <c r="Y1816" s="338"/>
      <c r="Z1816" s="338"/>
      <c r="AA1816" s="338"/>
      <c r="AB1816" s="338"/>
      <c r="AC1816" s="338"/>
      <c r="AD1816" s="338"/>
      <c r="AE1816" s="338"/>
      <c r="AF1816" s="338"/>
      <c r="AG1816" s="338"/>
      <c r="AH1816" s="338"/>
      <c r="AI1816" s="338"/>
      <c r="AJ1816" s="338"/>
      <c r="AK1816" s="338"/>
      <c r="AL1816" s="338"/>
      <c r="AM1816" s="338"/>
      <c r="AN1816" s="338"/>
      <c r="AO1816" s="338"/>
      <c r="AP1816" s="338"/>
      <c r="AQ1816" s="338"/>
      <c r="AR1816" s="338"/>
      <c r="AS1816" s="338"/>
      <c r="AT1816" s="338"/>
      <c r="AU1816" s="338"/>
      <c r="AV1816" s="338"/>
      <c r="AW1816" s="338"/>
      <c r="AX1816" s="338"/>
      <c r="AY1816" s="338"/>
      <c r="AZ1816" s="338"/>
      <c r="BA1816" s="338"/>
      <c r="BB1816" s="338"/>
      <c r="BC1816" s="338"/>
      <c r="BD1816" s="338"/>
      <c r="BE1816" s="338"/>
      <c r="BF1816" s="338"/>
      <c r="BG1816" s="338"/>
      <c r="BH1816" s="338"/>
      <c r="BI1816" s="338"/>
      <c r="BJ1816" s="338"/>
      <c r="BK1816" s="338"/>
      <c r="BL1816" s="338"/>
      <c r="BM1816" s="338"/>
      <c r="BN1816" s="338"/>
      <c r="BO1816" s="338"/>
      <c r="BP1816" s="338"/>
      <c r="BQ1816" s="338"/>
      <c r="BR1816" s="338"/>
      <c r="BS1816" s="338"/>
      <c r="BT1816" s="338"/>
      <c r="BU1816" s="338"/>
      <c r="BV1816" s="343"/>
      <c r="BW1816" s="343"/>
      <c r="BX1816" s="1217"/>
      <c r="BY1816" s="343"/>
      <c r="BZ1816" s="338"/>
      <c r="CA1816" s="338"/>
      <c r="CB1816" s="338"/>
      <c r="CC1816" s="338"/>
      <c r="CD1816" s="338"/>
      <c r="CE1816" s="338"/>
      <c r="CF1816" s="338"/>
    </row>
    <row r="1817" ht="15.75" customHeight="1">
      <c r="A1817" s="338"/>
      <c r="B1817" s="338"/>
      <c r="C1817" s="338"/>
      <c r="D1817" s="338"/>
      <c r="E1817" s="338"/>
      <c r="F1817" s="346"/>
      <c r="G1817" s="1215"/>
      <c r="H1817" s="1216"/>
      <c r="I1817" s="534"/>
      <c r="J1817" s="1193"/>
      <c r="K1817" s="398"/>
      <c r="L1817" s="338"/>
      <c r="M1817" s="338"/>
      <c r="N1817" s="338"/>
      <c r="O1817" s="338"/>
      <c r="P1817" s="338"/>
      <c r="Q1817" s="338"/>
      <c r="R1817" s="338"/>
      <c r="S1817" s="338"/>
      <c r="T1817" s="338"/>
      <c r="U1817" s="338"/>
      <c r="V1817" s="338"/>
      <c r="W1817" s="338"/>
      <c r="X1817" s="338"/>
      <c r="Y1817" s="338"/>
      <c r="Z1817" s="338"/>
      <c r="AA1817" s="338"/>
      <c r="AB1817" s="338"/>
      <c r="AC1817" s="338"/>
      <c r="AD1817" s="338"/>
      <c r="AE1817" s="338"/>
      <c r="AF1817" s="338"/>
      <c r="AG1817" s="338"/>
      <c r="AH1817" s="338"/>
      <c r="AI1817" s="338"/>
      <c r="AJ1817" s="338"/>
      <c r="AK1817" s="338"/>
      <c r="AL1817" s="338"/>
      <c r="AM1817" s="338"/>
      <c r="AN1817" s="338"/>
      <c r="AO1817" s="338"/>
      <c r="AP1817" s="338"/>
      <c r="AQ1817" s="338"/>
      <c r="AR1817" s="338"/>
      <c r="AS1817" s="338"/>
      <c r="AT1817" s="338"/>
      <c r="AU1817" s="338"/>
      <c r="AV1817" s="338"/>
      <c r="AW1817" s="338"/>
      <c r="AX1817" s="338"/>
      <c r="AY1817" s="338"/>
      <c r="AZ1817" s="338"/>
      <c r="BA1817" s="338"/>
      <c r="BB1817" s="338"/>
      <c r="BC1817" s="338"/>
      <c r="BD1817" s="338"/>
      <c r="BE1817" s="338"/>
      <c r="BF1817" s="338"/>
      <c r="BG1817" s="338"/>
      <c r="BH1817" s="338"/>
      <c r="BI1817" s="338"/>
      <c r="BJ1817" s="338"/>
      <c r="BK1817" s="338"/>
      <c r="BL1817" s="338"/>
      <c r="BM1817" s="338"/>
      <c r="BN1817" s="338"/>
      <c r="BO1817" s="338"/>
      <c r="BP1817" s="338"/>
      <c r="BQ1817" s="338"/>
      <c r="BR1817" s="338"/>
      <c r="BS1817" s="338"/>
      <c r="BT1817" s="338"/>
      <c r="BU1817" s="338"/>
      <c r="BV1817" s="343"/>
      <c r="BW1817" s="343"/>
      <c r="BX1817" s="1217"/>
      <c r="BY1817" s="343"/>
      <c r="BZ1817" s="338"/>
      <c r="CA1817" s="338"/>
      <c r="CB1817" s="338"/>
      <c r="CC1817" s="338"/>
      <c r="CD1817" s="338"/>
      <c r="CE1817" s="338"/>
      <c r="CF1817" s="338"/>
    </row>
    <row r="1818" ht="15.75" customHeight="1">
      <c r="A1818" s="338"/>
      <c r="B1818" s="338"/>
      <c r="C1818" s="338"/>
      <c r="D1818" s="338"/>
      <c r="E1818" s="338"/>
      <c r="F1818" s="346"/>
      <c r="G1818" s="1215"/>
      <c r="H1818" s="1216"/>
      <c r="I1818" s="534"/>
      <c r="J1818" s="1193"/>
      <c r="K1818" s="398"/>
      <c r="L1818" s="338"/>
      <c r="M1818" s="338"/>
      <c r="N1818" s="338"/>
      <c r="O1818" s="338"/>
      <c r="P1818" s="338"/>
      <c r="Q1818" s="338"/>
      <c r="R1818" s="338"/>
      <c r="S1818" s="338"/>
      <c r="T1818" s="338"/>
      <c r="U1818" s="338"/>
      <c r="V1818" s="338"/>
      <c r="W1818" s="338"/>
      <c r="X1818" s="338"/>
      <c r="Y1818" s="338"/>
      <c r="Z1818" s="338"/>
      <c r="AA1818" s="338"/>
      <c r="AB1818" s="338"/>
      <c r="AC1818" s="338"/>
      <c r="AD1818" s="338"/>
      <c r="AE1818" s="338"/>
      <c r="AF1818" s="338"/>
      <c r="AG1818" s="338"/>
      <c r="AH1818" s="338"/>
      <c r="AI1818" s="338"/>
      <c r="AJ1818" s="338"/>
      <c r="AK1818" s="338"/>
      <c r="AL1818" s="338"/>
      <c r="AM1818" s="338"/>
      <c r="AN1818" s="338"/>
      <c r="AO1818" s="338"/>
      <c r="AP1818" s="338"/>
      <c r="AQ1818" s="338"/>
      <c r="AR1818" s="338"/>
      <c r="AS1818" s="338"/>
      <c r="AT1818" s="338"/>
      <c r="AU1818" s="338"/>
      <c r="AV1818" s="338"/>
      <c r="AW1818" s="338"/>
      <c r="AX1818" s="338"/>
      <c r="AY1818" s="338"/>
      <c r="AZ1818" s="338"/>
      <c r="BA1818" s="338"/>
      <c r="BB1818" s="338"/>
      <c r="BC1818" s="338"/>
      <c r="BD1818" s="338"/>
      <c r="BE1818" s="338"/>
      <c r="BF1818" s="338"/>
      <c r="BG1818" s="338"/>
      <c r="BH1818" s="338"/>
      <c r="BI1818" s="338"/>
      <c r="BJ1818" s="338"/>
      <c r="BK1818" s="338"/>
      <c r="BL1818" s="338"/>
      <c r="BM1818" s="338"/>
      <c r="BN1818" s="338"/>
      <c r="BO1818" s="338"/>
      <c r="BP1818" s="338"/>
      <c r="BQ1818" s="338"/>
      <c r="BR1818" s="338"/>
      <c r="BS1818" s="338"/>
      <c r="BT1818" s="338"/>
      <c r="BU1818" s="338"/>
      <c r="BV1818" s="343"/>
      <c r="BW1818" s="343"/>
      <c r="BX1818" s="1217"/>
      <c r="BY1818" s="343"/>
      <c r="BZ1818" s="338"/>
      <c r="CA1818" s="338"/>
      <c r="CB1818" s="338"/>
      <c r="CC1818" s="338"/>
      <c r="CD1818" s="338"/>
      <c r="CE1818" s="338"/>
      <c r="CF1818" s="338"/>
    </row>
    <row r="1819" ht="15.75" customHeight="1">
      <c r="A1819" s="338"/>
      <c r="B1819" s="338"/>
      <c r="C1819" s="338"/>
      <c r="D1819" s="338"/>
      <c r="E1819" s="338"/>
      <c r="F1819" s="346"/>
      <c r="G1819" s="1215"/>
      <c r="H1819" s="1216"/>
      <c r="I1819" s="534"/>
      <c r="J1819" s="1193"/>
      <c r="K1819" s="398"/>
      <c r="L1819" s="338"/>
      <c r="M1819" s="338"/>
      <c r="N1819" s="338"/>
      <c r="O1819" s="338"/>
      <c r="P1819" s="338"/>
      <c r="Q1819" s="338"/>
      <c r="R1819" s="338"/>
      <c r="S1819" s="338"/>
      <c r="T1819" s="338"/>
      <c r="U1819" s="338"/>
      <c r="V1819" s="338"/>
      <c r="W1819" s="338"/>
      <c r="X1819" s="338"/>
      <c r="Y1819" s="338"/>
      <c r="Z1819" s="338"/>
      <c r="AA1819" s="338"/>
      <c r="AB1819" s="338"/>
      <c r="AC1819" s="338"/>
      <c r="AD1819" s="338"/>
      <c r="AE1819" s="338"/>
      <c r="AF1819" s="338"/>
      <c r="AG1819" s="338"/>
      <c r="AH1819" s="338"/>
      <c r="AI1819" s="338"/>
      <c r="AJ1819" s="338"/>
      <c r="AK1819" s="338"/>
      <c r="AL1819" s="338"/>
      <c r="AM1819" s="338"/>
      <c r="AN1819" s="338"/>
      <c r="AO1819" s="338"/>
      <c r="AP1819" s="338"/>
      <c r="AQ1819" s="338"/>
      <c r="AR1819" s="338"/>
      <c r="AS1819" s="338"/>
      <c r="AT1819" s="338"/>
      <c r="AU1819" s="338"/>
      <c r="AV1819" s="338"/>
      <c r="AW1819" s="338"/>
      <c r="AX1819" s="338"/>
      <c r="AY1819" s="338"/>
      <c r="AZ1819" s="338"/>
      <c r="BA1819" s="338"/>
      <c r="BB1819" s="338"/>
      <c r="BC1819" s="338"/>
      <c r="BD1819" s="338"/>
      <c r="BE1819" s="338"/>
      <c r="BF1819" s="338"/>
      <c r="BG1819" s="338"/>
      <c r="BH1819" s="338"/>
      <c r="BI1819" s="338"/>
      <c r="BJ1819" s="338"/>
      <c r="BK1819" s="338"/>
      <c r="BL1819" s="338"/>
      <c r="BM1819" s="338"/>
      <c r="BN1819" s="338"/>
      <c r="BO1819" s="338"/>
      <c r="BP1819" s="338"/>
      <c r="BQ1819" s="338"/>
      <c r="BR1819" s="338"/>
      <c r="BS1819" s="338"/>
      <c r="BT1819" s="338"/>
      <c r="BU1819" s="338"/>
      <c r="BV1819" s="343"/>
      <c r="BW1819" s="343"/>
      <c r="BX1819" s="1217"/>
      <c r="BY1819" s="343"/>
      <c r="BZ1819" s="338"/>
      <c r="CA1819" s="338"/>
      <c r="CB1819" s="338"/>
      <c r="CC1819" s="338"/>
      <c r="CD1819" s="338"/>
      <c r="CE1819" s="338"/>
      <c r="CF1819" s="338"/>
    </row>
    <row r="1820" ht="15.75" customHeight="1">
      <c r="A1820" s="338"/>
      <c r="B1820" s="338"/>
      <c r="C1820" s="338"/>
      <c r="D1820" s="338"/>
      <c r="E1820" s="338"/>
      <c r="F1820" s="346"/>
      <c r="G1820" s="1215"/>
      <c r="H1820" s="1216"/>
      <c r="I1820" s="534"/>
      <c r="J1820" s="1193"/>
      <c r="K1820" s="398"/>
      <c r="L1820" s="338"/>
      <c r="M1820" s="338"/>
      <c r="N1820" s="338"/>
      <c r="O1820" s="338"/>
      <c r="P1820" s="338"/>
      <c r="Q1820" s="338"/>
      <c r="R1820" s="338"/>
      <c r="S1820" s="338"/>
      <c r="T1820" s="338"/>
      <c r="U1820" s="338"/>
      <c r="V1820" s="338"/>
      <c r="W1820" s="338"/>
      <c r="X1820" s="338"/>
      <c r="Y1820" s="338"/>
      <c r="Z1820" s="338"/>
      <c r="AA1820" s="338"/>
      <c r="AB1820" s="338"/>
      <c r="AC1820" s="338"/>
      <c r="AD1820" s="338"/>
      <c r="AE1820" s="338"/>
      <c r="AF1820" s="338"/>
      <c r="AG1820" s="338"/>
      <c r="AH1820" s="338"/>
      <c r="AI1820" s="338"/>
      <c r="AJ1820" s="338"/>
      <c r="AK1820" s="338"/>
      <c r="AL1820" s="338"/>
      <c r="AM1820" s="338"/>
      <c r="AN1820" s="338"/>
      <c r="AO1820" s="338"/>
      <c r="AP1820" s="338"/>
      <c r="AQ1820" s="338"/>
      <c r="AR1820" s="338"/>
      <c r="AS1820" s="338"/>
      <c r="AT1820" s="338"/>
      <c r="AU1820" s="338"/>
      <c r="AV1820" s="338"/>
      <c r="AW1820" s="338"/>
      <c r="AX1820" s="338"/>
      <c r="AY1820" s="338"/>
      <c r="AZ1820" s="338"/>
      <c r="BA1820" s="338"/>
      <c r="BB1820" s="338"/>
      <c r="BC1820" s="338"/>
      <c r="BD1820" s="338"/>
      <c r="BE1820" s="338"/>
      <c r="BF1820" s="338"/>
      <c r="BG1820" s="338"/>
      <c r="BH1820" s="338"/>
      <c r="BI1820" s="338"/>
      <c r="BJ1820" s="338"/>
      <c r="BK1820" s="338"/>
      <c r="BL1820" s="338"/>
      <c r="BM1820" s="338"/>
      <c r="BN1820" s="338"/>
      <c r="BO1820" s="338"/>
      <c r="BP1820" s="338"/>
      <c r="BQ1820" s="338"/>
      <c r="BR1820" s="338"/>
      <c r="BS1820" s="338"/>
      <c r="BT1820" s="338"/>
      <c r="BU1820" s="338"/>
      <c r="BV1820" s="343"/>
      <c r="BW1820" s="343"/>
      <c r="BX1820" s="1217"/>
      <c r="BY1820" s="343"/>
      <c r="BZ1820" s="338"/>
      <c r="CA1820" s="338"/>
      <c r="CB1820" s="338"/>
      <c r="CC1820" s="338"/>
      <c r="CD1820" s="338"/>
      <c r="CE1820" s="338"/>
      <c r="CF1820" s="338"/>
    </row>
    <row r="1821" ht="15.75" customHeight="1">
      <c r="A1821" s="338"/>
      <c r="B1821" s="338"/>
      <c r="C1821" s="338"/>
      <c r="D1821" s="338"/>
      <c r="E1821" s="338"/>
      <c r="F1821" s="346"/>
      <c r="G1821" s="1215"/>
      <c r="H1821" s="1216"/>
      <c r="I1821" s="534"/>
      <c r="J1821" s="1193"/>
      <c r="K1821" s="398"/>
      <c r="L1821" s="338"/>
      <c r="M1821" s="338"/>
      <c r="N1821" s="338"/>
      <c r="O1821" s="338"/>
      <c r="P1821" s="338"/>
      <c r="Q1821" s="338"/>
      <c r="R1821" s="338"/>
      <c r="S1821" s="338"/>
      <c r="T1821" s="338"/>
      <c r="U1821" s="338"/>
      <c r="V1821" s="338"/>
      <c r="W1821" s="338"/>
      <c r="X1821" s="338"/>
      <c r="Y1821" s="338"/>
      <c r="Z1821" s="338"/>
      <c r="AA1821" s="338"/>
      <c r="AB1821" s="338"/>
      <c r="AC1821" s="338"/>
      <c r="AD1821" s="338"/>
      <c r="AE1821" s="338"/>
      <c r="AF1821" s="338"/>
      <c r="AG1821" s="338"/>
      <c r="AH1821" s="338"/>
      <c r="AI1821" s="338"/>
      <c r="AJ1821" s="338"/>
      <c r="AK1821" s="338"/>
      <c r="AL1821" s="338"/>
      <c r="AM1821" s="338"/>
      <c r="AN1821" s="338"/>
      <c r="AO1821" s="338"/>
      <c r="AP1821" s="338"/>
      <c r="AQ1821" s="338"/>
      <c r="AR1821" s="338"/>
      <c r="AS1821" s="338"/>
      <c r="AT1821" s="338"/>
      <c r="AU1821" s="338"/>
      <c r="AV1821" s="338"/>
      <c r="AW1821" s="338"/>
      <c r="AX1821" s="338"/>
      <c r="AY1821" s="338"/>
      <c r="AZ1821" s="338"/>
      <c r="BA1821" s="338"/>
      <c r="BB1821" s="338"/>
      <c r="BC1821" s="338"/>
      <c r="BD1821" s="338"/>
      <c r="BE1821" s="338"/>
      <c r="BF1821" s="338"/>
      <c r="BG1821" s="338"/>
      <c r="BH1821" s="338"/>
      <c r="BI1821" s="338"/>
      <c r="BJ1821" s="338"/>
      <c r="BK1821" s="338"/>
      <c r="BL1821" s="338"/>
      <c r="BM1821" s="338"/>
      <c r="BN1821" s="338"/>
      <c r="BO1821" s="338"/>
      <c r="BP1821" s="338"/>
      <c r="BQ1821" s="338"/>
      <c r="BR1821" s="338"/>
      <c r="BS1821" s="338"/>
      <c r="BT1821" s="338"/>
      <c r="BU1821" s="338"/>
      <c r="BV1821" s="343"/>
      <c r="BW1821" s="343"/>
      <c r="BX1821" s="1217"/>
      <c r="BY1821" s="343"/>
      <c r="BZ1821" s="338"/>
      <c r="CA1821" s="338"/>
      <c r="CB1821" s="338"/>
      <c r="CC1821" s="338"/>
      <c r="CD1821" s="338"/>
      <c r="CE1821" s="338"/>
      <c r="CF1821" s="338"/>
    </row>
    <row r="1822" ht="15.75" customHeight="1">
      <c r="A1822" s="338"/>
      <c r="B1822" s="338"/>
      <c r="C1822" s="338"/>
      <c r="D1822" s="338"/>
      <c r="E1822" s="338"/>
      <c r="F1822" s="346"/>
      <c r="G1822" s="1215"/>
      <c r="H1822" s="1216"/>
      <c r="I1822" s="534"/>
      <c r="J1822" s="1193"/>
      <c r="K1822" s="398"/>
      <c r="L1822" s="338"/>
      <c r="M1822" s="338"/>
      <c r="N1822" s="338"/>
      <c r="O1822" s="338"/>
      <c r="P1822" s="338"/>
      <c r="Q1822" s="338"/>
      <c r="R1822" s="338"/>
      <c r="S1822" s="338"/>
      <c r="T1822" s="338"/>
      <c r="U1822" s="338"/>
      <c r="V1822" s="338"/>
      <c r="W1822" s="338"/>
      <c r="X1822" s="338"/>
      <c r="Y1822" s="338"/>
      <c r="Z1822" s="338"/>
      <c r="AA1822" s="338"/>
      <c r="AB1822" s="338"/>
      <c r="AC1822" s="338"/>
      <c r="AD1822" s="338"/>
      <c r="AE1822" s="338"/>
      <c r="AF1822" s="338"/>
      <c r="AG1822" s="338"/>
      <c r="AH1822" s="338"/>
      <c r="AI1822" s="338"/>
      <c r="AJ1822" s="338"/>
      <c r="AK1822" s="338"/>
      <c r="AL1822" s="338"/>
      <c r="AM1822" s="338"/>
      <c r="AN1822" s="338"/>
      <c r="AO1822" s="338"/>
      <c r="AP1822" s="338"/>
      <c r="AQ1822" s="338"/>
      <c r="AR1822" s="338"/>
      <c r="AS1822" s="338"/>
      <c r="AT1822" s="338"/>
      <c r="AU1822" s="338"/>
      <c r="AV1822" s="338"/>
      <c r="AW1822" s="338"/>
      <c r="AX1822" s="338"/>
      <c r="AY1822" s="338"/>
      <c r="AZ1822" s="338"/>
      <c r="BA1822" s="338"/>
      <c r="BB1822" s="338"/>
      <c r="BC1822" s="338"/>
      <c r="BD1822" s="338"/>
      <c r="BE1822" s="338"/>
      <c r="BF1822" s="338"/>
      <c r="BG1822" s="338"/>
      <c r="BH1822" s="338"/>
      <c r="BI1822" s="338"/>
      <c r="BJ1822" s="338"/>
      <c r="BK1822" s="338"/>
      <c r="BL1822" s="338"/>
      <c r="BM1822" s="338"/>
      <c r="BN1822" s="338"/>
      <c r="BO1822" s="338"/>
      <c r="BP1822" s="338"/>
      <c r="BQ1822" s="338"/>
      <c r="BR1822" s="338"/>
      <c r="BS1822" s="338"/>
      <c r="BT1822" s="338"/>
      <c r="BU1822" s="338"/>
      <c r="BV1822" s="343"/>
      <c r="BW1822" s="343"/>
      <c r="BX1822" s="1217"/>
      <c r="BY1822" s="343"/>
      <c r="BZ1822" s="338"/>
      <c r="CA1822" s="338"/>
      <c r="CB1822" s="338"/>
      <c r="CC1822" s="338"/>
      <c r="CD1822" s="338"/>
      <c r="CE1822" s="338"/>
      <c r="CF1822" s="338"/>
    </row>
    <row r="1823" ht="15.75" customHeight="1">
      <c r="A1823" s="338"/>
      <c r="B1823" s="338"/>
      <c r="C1823" s="338"/>
      <c r="D1823" s="338"/>
      <c r="E1823" s="338"/>
      <c r="F1823" s="346"/>
      <c r="G1823" s="1215"/>
      <c r="H1823" s="1216"/>
      <c r="I1823" s="534"/>
      <c r="J1823" s="1193"/>
      <c r="K1823" s="398"/>
      <c r="L1823" s="338"/>
      <c r="M1823" s="338"/>
      <c r="N1823" s="338"/>
      <c r="O1823" s="338"/>
      <c r="P1823" s="338"/>
      <c r="Q1823" s="338"/>
      <c r="R1823" s="338"/>
      <c r="S1823" s="338"/>
      <c r="T1823" s="338"/>
      <c r="U1823" s="338"/>
      <c r="V1823" s="338"/>
      <c r="W1823" s="338"/>
      <c r="X1823" s="338"/>
      <c r="Y1823" s="338"/>
      <c r="Z1823" s="338"/>
      <c r="AA1823" s="338"/>
      <c r="AB1823" s="338"/>
      <c r="AC1823" s="338"/>
      <c r="AD1823" s="338"/>
      <c r="AE1823" s="338"/>
      <c r="AF1823" s="338"/>
      <c r="AG1823" s="338"/>
      <c r="AH1823" s="338"/>
      <c r="AI1823" s="338"/>
      <c r="AJ1823" s="338"/>
      <c r="AK1823" s="338"/>
      <c r="AL1823" s="338"/>
      <c r="AM1823" s="338"/>
      <c r="AN1823" s="338"/>
      <c r="AO1823" s="338"/>
      <c r="AP1823" s="338"/>
      <c r="AQ1823" s="338"/>
      <c r="AR1823" s="338"/>
      <c r="AS1823" s="338"/>
      <c r="AT1823" s="338"/>
      <c r="AU1823" s="338"/>
      <c r="AV1823" s="338"/>
      <c r="AW1823" s="338"/>
      <c r="AX1823" s="338"/>
      <c r="AY1823" s="338"/>
      <c r="AZ1823" s="338"/>
      <c r="BA1823" s="338"/>
      <c r="BB1823" s="338"/>
      <c r="BC1823" s="338"/>
      <c r="BD1823" s="338"/>
      <c r="BE1823" s="338"/>
      <c r="BF1823" s="338"/>
      <c r="BG1823" s="338"/>
      <c r="BH1823" s="338"/>
      <c r="BI1823" s="338"/>
      <c r="BJ1823" s="338"/>
      <c r="BK1823" s="338"/>
      <c r="BL1823" s="338"/>
      <c r="BM1823" s="338"/>
      <c r="BN1823" s="338"/>
      <c r="BO1823" s="338"/>
      <c r="BP1823" s="338"/>
      <c r="BQ1823" s="338"/>
      <c r="BR1823" s="338"/>
      <c r="BS1823" s="338"/>
      <c r="BT1823" s="338"/>
      <c r="BU1823" s="338"/>
      <c r="BV1823" s="343"/>
      <c r="BW1823" s="343"/>
      <c r="BX1823" s="1217"/>
      <c r="BY1823" s="343"/>
      <c r="BZ1823" s="338"/>
      <c r="CA1823" s="338"/>
      <c r="CB1823" s="338"/>
      <c r="CC1823" s="338"/>
      <c r="CD1823" s="338"/>
      <c r="CE1823" s="338"/>
      <c r="CF1823" s="338"/>
    </row>
    <row r="1824" ht="15.75" customHeight="1">
      <c r="A1824" s="338"/>
      <c r="B1824" s="338"/>
      <c r="C1824" s="338"/>
      <c r="D1824" s="338"/>
      <c r="E1824" s="338"/>
      <c r="F1824" s="346"/>
      <c r="G1824" s="1215"/>
      <c r="H1824" s="1216"/>
      <c r="I1824" s="534"/>
      <c r="J1824" s="1193"/>
      <c r="K1824" s="398"/>
      <c r="L1824" s="338"/>
      <c r="M1824" s="338"/>
      <c r="N1824" s="338"/>
      <c r="O1824" s="338"/>
      <c r="P1824" s="338"/>
      <c r="Q1824" s="338"/>
      <c r="R1824" s="338"/>
      <c r="S1824" s="338"/>
      <c r="T1824" s="338"/>
      <c r="U1824" s="338"/>
      <c r="V1824" s="338"/>
      <c r="W1824" s="338"/>
      <c r="X1824" s="338"/>
      <c r="Y1824" s="338"/>
      <c r="Z1824" s="338"/>
      <c r="AA1824" s="338"/>
      <c r="AB1824" s="338"/>
      <c r="AC1824" s="338"/>
      <c r="AD1824" s="338"/>
      <c r="AE1824" s="338"/>
      <c r="AF1824" s="338"/>
      <c r="AG1824" s="338"/>
      <c r="AH1824" s="338"/>
      <c r="AI1824" s="338"/>
      <c r="AJ1824" s="338"/>
      <c r="AK1824" s="338"/>
      <c r="AL1824" s="338"/>
      <c r="AM1824" s="338"/>
      <c r="AN1824" s="338"/>
      <c r="AO1824" s="338"/>
      <c r="AP1824" s="338"/>
      <c r="AQ1824" s="338"/>
      <c r="AR1824" s="338"/>
      <c r="AS1824" s="338"/>
      <c r="AT1824" s="338"/>
      <c r="AU1824" s="338"/>
      <c r="AV1824" s="338"/>
      <c r="AW1824" s="338"/>
      <c r="AX1824" s="338"/>
      <c r="AY1824" s="338"/>
      <c r="AZ1824" s="338"/>
      <c r="BA1824" s="338"/>
      <c r="BB1824" s="338"/>
      <c r="BC1824" s="338"/>
      <c r="BD1824" s="338"/>
      <c r="BE1824" s="338"/>
      <c r="BF1824" s="338"/>
      <c r="BG1824" s="338"/>
      <c r="BH1824" s="338"/>
      <c r="BI1824" s="338"/>
      <c r="BJ1824" s="338"/>
      <c r="BK1824" s="338"/>
      <c r="BL1824" s="338"/>
      <c r="BM1824" s="338"/>
      <c r="BN1824" s="338"/>
      <c r="BO1824" s="338"/>
      <c r="BP1824" s="338"/>
      <c r="BQ1824" s="338"/>
      <c r="BR1824" s="338"/>
      <c r="BS1824" s="338"/>
      <c r="BT1824" s="338"/>
      <c r="BU1824" s="338"/>
      <c r="BV1824" s="343"/>
      <c r="BW1824" s="343"/>
      <c r="BX1824" s="1217"/>
      <c r="BY1824" s="343"/>
      <c r="BZ1824" s="338"/>
      <c r="CA1824" s="338"/>
      <c r="CB1824" s="338"/>
      <c r="CC1824" s="338"/>
      <c r="CD1824" s="338"/>
      <c r="CE1824" s="338"/>
      <c r="CF1824" s="338"/>
    </row>
    <row r="1825" ht="15.75" customHeight="1">
      <c r="A1825" s="338"/>
      <c r="B1825" s="338"/>
      <c r="C1825" s="338"/>
      <c r="D1825" s="338"/>
      <c r="E1825" s="338"/>
      <c r="F1825" s="346"/>
      <c r="G1825" s="1215"/>
      <c r="H1825" s="1216"/>
      <c r="I1825" s="534"/>
      <c r="J1825" s="1193"/>
      <c r="K1825" s="398"/>
      <c r="L1825" s="338"/>
      <c r="M1825" s="338"/>
      <c r="N1825" s="338"/>
      <c r="O1825" s="338"/>
      <c r="P1825" s="338"/>
      <c r="Q1825" s="338"/>
      <c r="R1825" s="338"/>
      <c r="S1825" s="338"/>
      <c r="T1825" s="338"/>
      <c r="U1825" s="338"/>
      <c r="V1825" s="338"/>
      <c r="W1825" s="338"/>
      <c r="X1825" s="338"/>
      <c r="Y1825" s="338"/>
      <c r="Z1825" s="338"/>
      <c r="AA1825" s="338"/>
      <c r="AB1825" s="338"/>
      <c r="AC1825" s="338"/>
      <c r="AD1825" s="338"/>
      <c r="AE1825" s="338"/>
      <c r="AF1825" s="338"/>
      <c r="AG1825" s="338"/>
      <c r="AH1825" s="338"/>
      <c r="AI1825" s="338"/>
      <c r="AJ1825" s="338"/>
      <c r="AK1825" s="338"/>
      <c r="AL1825" s="338"/>
      <c r="AM1825" s="338"/>
      <c r="AN1825" s="338"/>
      <c r="AO1825" s="338"/>
      <c r="AP1825" s="338"/>
      <c r="AQ1825" s="338"/>
      <c r="AR1825" s="338"/>
      <c r="AS1825" s="338"/>
      <c r="AT1825" s="338"/>
      <c r="AU1825" s="338"/>
      <c r="AV1825" s="338"/>
      <c r="AW1825" s="338"/>
      <c r="AX1825" s="338"/>
      <c r="AY1825" s="338"/>
      <c r="AZ1825" s="338"/>
      <c r="BA1825" s="338"/>
      <c r="BB1825" s="338"/>
      <c r="BC1825" s="338"/>
      <c r="BD1825" s="338"/>
      <c r="BE1825" s="338"/>
      <c r="BF1825" s="338"/>
      <c r="BG1825" s="338"/>
      <c r="BH1825" s="338"/>
      <c r="BI1825" s="338"/>
      <c r="BJ1825" s="338"/>
      <c r="BK1825" s="338"/>
      <c r="BL1825" s="338"/>
      <c r="BM1825" s="338"/>
      <c r="BN1825" s="338"/>
      <c r="BO1825" s="338"/>
      <c r="BP1825" s="338"/>
      <c r="BQ1825" s="338"/>
      <c r="BR1825" s="338"/>
      <c r="BS1825" s="338"/>
      <c r="BT1825" s="338"/>
      <c r="BU1825" s="338"/>
      <c r="BV1825" s="343"/>
      <c r="BW1825" s="343"/>
      <c r="BX1825" s="1217"/>
      <c r="BY1825" s="343"/>
      <c r="BZ1825" s="338"/>
      <c r="CA1825" s="338"/>
      <c r="CB1825" s="338"/>
      <c r="CC1825" s="338"/>
      <c r="CD1825" s="338"/>
      <c r="CE1825" s="338"/>
      <c r="CF1825" s="338"/>
    </row>
    <row r="1826" ht="15.75" customHeight="1">
      <c r="A1826" s="338"/>
      <c r="B1826" s="338"/>
      <c r="C1826" s="338"/>
      <c r="D1826" s="338"/>
      <c r="E1826" s="338"/>
      <c r="F1826" s="346"/>
      <c r="G1826" s="1215"/>
      <c r="H1826" s="1216"/>
      <c r="I1826" s="534"/>
      <c r="J1826" s="1193"/>
      <c r="K1826" s="398"/>
      <c r="L1826" s="338"/>
      <c r="M1826" s="338"/>
      <c r="N1826" s="338"/>
      <c r="O1826" s="338"/>
      <c r="P1826" s="338"/>
      <c r="Q1826" s="338"/>
      <c r="R1826" s="338"/>
      <c r="S1826" s="338"/>
      <c r="T1826" s="338"/>
      <c r="U1826" s="338"/>
      <c r="V1826" s="338"/>
      <c r="W1826" s="338"/>
      <c r="X1826" s="338"/>
      <c r="Y1826" s="338"/>
      <c r="Z1826" s="338"/>
      <c r="AA1826" s="338"/>
      <c r="AB1826" s="338"/>
      <c r="AC1826" s="338"/>
      <c r="AD1826" s="338"/>
      <c r="AE1826" s="338"/>
      <c r="AF1826" s="338"/>
      <c r="AG1826" s="338"/>
      <c r="AH1826" s="338"/>
      <c r="AI1826" s="338"/>
      <c r="AJ1826" s="338"/>
      <c r="AK1826" s="338"/>
      <c r="AL1826" s="338"/>
      <c r="AM1826" s="338"/>
      <c r="AN1826" s="338"/>
      <c r="AO1826" s="338"/>
      <c r="AP1826" s="338"/>
      <c r="AQ1826" s="338"/>
      <c r="AR1826" s="338"/>
      <c r="AS1826" s="338"/>
      <c r="AT1826" s="338"/>
      <c r="AU1826" s="338"/>
      <c r="AV1826" s="338"/>
      <c r="AW1826" s="338"/>
      <c r="AX1826" s="338"/>
      <c r="AY1826" s="338"/>
      <c r="AZ1826" s="338"/>
      <c r="BA1826" s="338"/>
      <c r="BB1826" s="338"/>
      <c r="BC1826" s="338"/>
      <c r="BD1826" s="338"/>
      <c r="BE1826" s="338"/>
      <c r="BF1826" s="338"/>
      <c r="BG1826" s="338"/>
      <c r="BH1826" s="338"/>
      <c r="BI1826" s="338"/>
      <c r="BJ1826" s="338"/>
      <c r="BK1826" s="338"/>
      <c r="BL1826" s="338"/>
      <c r="BM1826" s="338"/>
      <c r="BN1826" s="338"/>
      <c r="BO1826" s="338"/>
      <c r="BP1826" s="338"/>
      <c r="BQ1826" s="338"/>
      <c r="BR1826" s="338"/>
      <c r="BS1826" s="338"/>
      <c r="BT1826" s="338"/>
      <c r="BU1826" s="338"/>
      <c r="BV1826" s="343"/>
      <c r="BW1826" s="343"/>
      <c r="BX1826" s="1217"/>
      <c r="BY1826" s="343"/>
      <c r="BZ1826" s="338"/>
      <c r="CA1826" s="338"/>
      <c r="CB1826" s="338"/>
      <c r="CC1826" s="338"/>
      <c r="CD1826" s="338"/>
      <c r="CE1826" s="338"/>
      <c r="CF1826" s="338"/>
    </row>
    <row r="1827" ht="15.75" customHeight="1">
      <c r="A1827" s="338"/>
      <c r="B1827" s="338"/>
      <c r="C1827" s="338"/>
      <c r="D1827" s="338"/>
      <c r="E1827" s="338"/>
      <c r="F1827" s="346"/>
      <c r="G1827" s="1215"/>
      <c r="H1827" s="1216"/>
      <c r="I1827" s="534"/>
      <c r="J1827" s="1193"/>
      <c r="K1827" s="398"/>
      <c r="L1827" s="338"/>
      <c r="M1827" s="338"/>
      <c r="N1827" s="338"/>
      <c r="O1827" s="338"/>
      <c r="P1827" s="338"/>
      <c r="Q1827" s="338"/>
      <c r="R1827" s="338"/>
      <c r="S1827" s="338"/>
      <c r="T1827" s="338"/>
      <c r="U1827" s="338"/>
      <c r="V1827" s="338"/>
      <c r="W1827" s="338"/>
      <c r="X1827" s="338"/>
      <c r="Y1827" s="338"/>
      <c r="Z1827" s="338"/>
      <c r="AA1827" s="338"/>
      <c r="AB1827" s="338"/>
      <c r="AC1827" s="338"/>
      <c r="AD1827" s="338"/>
      <c r="AE1827" s="338"/>
      <c r="AF1827" s="338"/>
      <c r="AG1827" s="338"/>
      <c r="AH1827" s="338"/>
      <c r="AI1827" s="338"/>
      <c r="AJ1827" s="338"/>
      <c r="AK1827" s="338"/>
      <c r="AL1827" s="338"/>
      <c r="AM1827" s="338"/>
      <c r="AN1827" s="338"/>
      <c r="AO1827" s="338"/>
      <c r="AP1827" s="338"/>
      <c r="AQ1827" s="338"/>
      <c r="AR1827" s="338"/>
      <c r="AS1827" s="338"/>
      <c r="AT1827" s="338"/>
      <c r="AU1827" s="338"/>
      <c r="AV1827" s="338"/>
      <c r="AW1827" s="338"/>
      <c r="AX1827" s="338"/>
      <c r="AY1827" s="338"/>
      <c r="AZ1827" s="338"/>
      <c r="BA1827" s="338"/>
      <c r="BB1827" s="338"/>
      <c r="BC1827" s="338"/>
      <c r="BD1827" s="338"/>
      <c r="BE1827" s="338"/>
      <c r="BF1827" s="338"/>
      <c r="BG1827" s="338"/>
      <c r="BH1827" s="338"/>
      <c r="BI1827" s="338"/>
      <c r="BJ1827" s="338"/>
      <c r="BK1827" s="338"/>
      <c r="BL1827" s="338"/>
      <c r="BM1827" s="338"/>
      <c r="BN1827" s="338"/>
      <c r="BO1827" s="338"/>
      <c r="BP1827" s="338"/>
      <c r="BQ1827" s="338"/>
      <c r="BR1827" s="338"/>
      <c r="BS1827" s="338"/>
      <c r="BT1827" s="338"/>
      <c r="BU1827" s="338"/>
      <c r="BV1827" s="343"/>
      <c r="BW1827" s="343"/>
      <c r="BX1827" s="1217"/>
      <c r="BY1827" s="343"/>
      <c r="BZ1827" s="338"/>
      <c r="CA1827" s="338"/>
      <c r="CB1827" s="338"/>
      <c r="CC1827" s="338"/>
      <c r="CD1827" s="338"/>
      <c r="CE1827" s="338"/>
      <c r="CF1827" s="338"/>
    </row>
    <row r="1828" ht="15.75" customHeight="1">
      <c r="A1828" s="338"/>
      <c r="B1828" s="338"/>
      <c r="C1828" s="338"/>
      <c r="D1828" s="338"/>
      <c r="E1828" s="338"/>
      <c r="F1828" s="346"/>
      <c r="G1828" s="1215"/>
      <c r="H1828" s="1216"/>
      <c r="I1828" s="534"/>
      <c r="J1828" s="1193"/>
      <c r="K1828" s="398"/>
      <c r="L1828" s="338"/>
      <c r="M1828" s="338"/>
      <c r="N1828" s="338"/>
      <c r="O1828" s="338"/>
      <c r="P1828" s="338"/>
      <c r="Q1828" s="338"/>
      <c r="R1828" s="338"/>
      <c r="S1828" s="338"/>
      <c r="T1828" s="338"/>
      <c r="U1828" s="338"/>
      <c r="V1828" s="338"/>
      <c r="W1828" s="338"/>
      <c r="X1828" s="338"/>
      <c r="Y1828" s="338"/>
      <c r="Z1828" s="338"/>
      <c r="AA1828" s="338"/>
      <c r="AB1828" s="338"/>
      <c r="AC1828" s="338"/>
      <c r="AD1828" s="338"/>
      <c r="AE1828" s="338"/>
      <c r="AF1828" s="338"/>
      <c r="AG1828" s="338"/>
      <c r="AH1828" s="338"/>
      <c r="AI1828" s="338"/>
      <c r="AJ1828" s="338"/>
      <c r="AK1828" s="338"/>
      <c r="AL1828" s="338"/>
      <c r="AM1828" s="338"/>
      <c r="AN1828" s="338"/>
      <c r="AO1828" s="338"/>
      <c r="AP1828" s="338"/>
      <c r="AQ1828" s="338"/>
      <c r="AR1828" s="338"/>
      <c r="AS1828" s="338"/>
      <c r="AT1828" s="338"/>
      <c r="AU1828" s="338"/>
      <c r="AV1828" s="338"/>
      <c r="AW1828" s="338"/>
      <c r="AX1828" s="338"/>
      <c r="AY1828" s="338"/>
      <c r="AZ1828" s="338"/>
      <c r="BA1828" s="338"/>
      <c r="BB1828" s="338"/>
      <c r="BC1828" s="338"/>
      <c r="BD1828" s="338"/>
      <c r="BE1828" s="338"/>
      <c r="BF1828" s="338"/>
      <c r="BG1828" s="338"/>
      <c r="BH1828" s="338"/>
      <c r="BI1828" s="338"/>
      <c r="BJ1828" s="338"/>
      <c r="BK1828" s="338"/>
      <c r="BL1828" s="338"/>
      <c r="BM1828" s="338"/>
      <c r="BN1828" s="338"/>
      <c r="BO1828" s="338"/>
      <c r="BP1828" s="338"/>
      <c r="BQ1828" s="338"/>
      <c r="BR1828" s="338"/>
      <c r="BS1828" s="338"/>
      <c r="BT1828" s="338"/>
      <c r="BU1828" s="338"/>
      <c r="BV1828" s="343"/>
      <c r="BW1828" s="343"/>
      <c r="BX1828" s="1217"/>
      <c r="BY1828" s="343"/>
      <c r="BZ1828" s="338"/>
      <c r="CA1828" s="338"/>
      <c r="CB1828" s="338"/>
      <c r="CC1828" s="338"/>
      <c r="CD1828" s="338"/>
      <c r="CE1828" s="338"/>
      <c r="CF1828" s="338"/>
    </row>
    <row r="1829" ht="15.75" customHeight="1">
      <c r="A1829" s="338"/>
      <c r="B1829" s="338"/>
      <c r="C1829" s="338"/>
      <c r="D1829" s="338"/>
      <c r="E1829" s="338"/>
      <c r="F1829" s="346"/>
      <c r="G1829" s="1215"/>
      <c r="H1829" s="1216"/>
      <c r="I1829" s="534"/>
      <c r="J1829" s="1193"/>
      <c r="K1829" s="398"/>
      <c r="L1829" s="338"/>
      <c r="M1829" s="338"/>
      <c r="N1829" s="338"/>
      <c r="O1829" s="338"/>
      <c r="P1829" s="338"/>
      <c r="Q1829" s="338"/>
      <c r="R1829" s="338"/>
      <c r="S1829" s="338"/>
      <c r="T1829" s="338"/>
      <c r="U1829" s="338"/>
      <c r="V1829" s="338"/>
      <c r="W1829" s="338"/>
      <c r="X1829" s="338"/>
      <c r="Y1829" s="338"/>
      <c r="Z1829" s="338"/>
      <c r="AA1829" s="338"/>
      <c r="AB1829" s="338"/>
      <c r="AC1829" s="338"/>
      <c r="AD1829" s="338"/>
      <c r="AE1829" s="338"/>
      <c r="AF1829" s="338"/>
      <c r="AG1829" s="338"/>
      <c r="AH1829" s="338"/>
      <c r="AI1829" s="338"/>
      <c r="AJ1829" s="338"/>
      <c r="AK1829" s="338"/>
      <c r="AL1829" s="338"/>
      <c r="AM1829" s="338"/>
      <c r="AN1829" s="338"/>
      <c r="AO1829" s="338"/>
      <c r="AP1829" s="338"/>
      <c r="AQ1829" s="338"/>
      <c r="AR1829" s="338"/>
      <c r="AS1829" s="338"/>
      <c r="AT1829" s="338"/>
      <c r="AU1829" s="338"/>
      <c r="AV1829" s="338"/>
      <c r="AW1829" s="338"/>
      <c r="AX1829" s="338"/>
      <c r="AY1829" s="338"/>
      <c r="AZ1829" s="338"/>
      <c r="BA1829" s="338"/>
      <c r="BB1829" s="338"/>
      <c r="BC1829" s="338"/>
      <c r="BD1829" s="338"/>
      <c r="BE1829" s="338"/>
      <c r="BF1829" s="338"/>
      <c r="BG1829" s="338"/>
      <c r="BH1829" s="338"/>
      <c r="BI1829" s="338"/>
      <c r="BJ1829" s="338"/>
      <c r="BK1829" s="338"/>
      <c r="BL1829" s="338"/>
      <c r="BM1829" s="338"/>
      <c r="BN1829" s="338"/>
      <c r="BO1829" s="338"/>
      <c r="BP1829" s="338"/>
      <c r="BQ1829" s="338"/>
      <c r="BR1829" s="338"/>
      <c r="BS1829" s="338"/>
      <c r="BT1829" s="338"/>
      <c r="BU1829" s="338"/>
      <c r="BV1829" s="343"/>
      <c r="BW1829" s="343"/>
      <c r="BX1829" s="1217"/>
      <c r="BY1829" s="343"/>
      <c r="BZ1829" s="338"/>
      <c r="CA1829" s="338"/>
      <c r="CB1829" s="338"/>
      <c r="CC1829" s="338"/>
      <c r="CD1829" s="338"/>
      <c r="CE1829" s="338"/>
      <c r="CF1829" s="338"/>
    </row>
    <row r="1830" ht="15.75" customHeight="1">
      <c r="A1830" s="338"/>
      <c r="B1830" s="338"/>
      <c r="C1830" s="338"/>
      <c r="D1830" s="338"/>
      <c r="E1830" s="338"/>
      <c r="F1830" s="346"/>
      <c r="G1830" s="1215"/>
      <c r="H1830" s="1216"/>
      <c r="I1830" s="534"/>
      <c r="J1830" s="1193"/>
      <c r="K1830" s="398"/>
      <c r="L1830" s="338"/>
      <c r="M1830" s="338"/>
      <c r="N1830" s="338"/>
      <c r="O1830" s="338"/>
      <c r="P1830" s="338"/>
      <c r="Q1830" s="338"/>
      <c r="R1830" s="338"/>
      <c r="S1830" s="338"/>
      <c r="T1830" s="338"/>
      <c r="U1830" s="338"/>
      <c r="V1830" s="338"/>
      <c r="W1830" s="338"/>
      <c r="X1830" s="338"/>
      <c r="Y1830" s="338"/>
      <c r="Z1830" s="338"/>
      <c r="AA1830" s="338"/>
      <c r="AB1830" s="338"/>
      <c r="AC1830" s="338"/>
      <c r="AD1830" s="338"/>
      <c r="AE1830" s="338"/>
      <c r="AF1830" s="338"/>
      <c r="AG1830" s="338"/>
      <c r="AH1830" s="338"/>
      <c r="AI1830" s="338"/>
      <c r="AJ1830" s="338"/>
      <c r="AK1830" s="338"/>
      <c r="AL1830" s="338"/>
      <c r="AM1830" s="338"/>
      <c r="AN1830" s="338"/>
      <c r="AO1830" s="338"/>
      <c r="AP1830" s="338"/>
      <c r="AQ1830" s="338"/>
      <c r="AR1830" s="338"/>
      <c r="AS1830" s="338"/>
      <c r="AT1830" s="338"/>
      <c r="AU1830" s="338"/>
      <c r="AV1830" s="338"/>
      <c r="AW1830" s="338"/>
      <c r="AX1830" s="338"/>
      <c r="AY1830" s="338"/>
      <c r="AZ1830" s="338"/>
      <c r="BA1830" s="338"/>
      <c r="BB1830" s="338"/>
      <c r="BC1830" s="338"/>
      <c r="BD1830" s="338"/>
      <c r="BE1830" s="338"/>
      <c r="BF1830" s="338"/>
      <c r="BG1830" s="338"/>
      <c r="BH1830" s="338"/>
      <c r="BI1830" s="338"/>
      <c r="BJ1830" s="338"/>
      <c r="BK1830" s="338"/>
      <c r="BL1830" s="338"/>
      <c r="BM1830" s="338"/>
      <c r="BN1830" s="338"/>
      <c r="BO1830" s="338"/>
      <c r="BP1830" s="338"/>
      <c r="BQ1830" s="338"/>
      <c r="BR1830" s="338"/>
      <c r="BS1830" s="338"/>
      <c r="BT1830" s="338"/>
      <c r="BU1830" s="338"/>
      <c r="BV1830" s="343"/>
      <c r="BW1830" s="343"/>
      <c r="BX1830" s="1217"/>
      <c r="BY1830" s="343"/>
      <c r="BZ1830" s="338"/>
      <c r="CA1830" s="338"/>
      <c r="CB1830" s="338"/>
      <c r="CC1830" s="338"/>
      <c r="CD1830" s="338"/>
      <c r="CE1830" s="338"/>
      <c r="CF1830" s="338"/>
    </row>
    <row r="1831" ht="15.75" customHeight="1">
      <c r="A1831" s="338"/>
      <c r="B1831" s="338"/>
      <c r="C1831" s="338"/>
      <c r="D1831" s="338"/>
      <c r="E1831" s="338"/>
      <c r="F1831" s="346"/>
      <c r="G1831" s="1215"/>
      <c r="H1831" s="1216"/>
      <c r="I1831" s="534"/>
      <c r="J1831" s="1193"/>
      <c r="K1831" s="398"/>
      <c r="L1831" s="338"/>
      <c r="M1831" s="338"/>
      <c r="N1831" s="338"/>
      <c r="O1831" s="338"/>
      <c r="P1831" s="338"/>
      <c r="Q1831" s="338"/>
      <c r="R1831" s="338"/>
      <c r="S1831" s="338"/>
      <c r="T1831" s="338"/>
      <c r="U1831" s="338"/>
      <c r="V1831" s="338"/>
      <c r="W1831" s="338"/>
      <c r="X1831" s="338"/>
      <c r="Y1831" s="338"/>
      <c r="Z1831" s="338"/>
      <c r="AA1831" s="338"/>
      <c r="AB1831" s="338"/>
      <c r="AC1831" s="338"/>
      <c r="AD1831" s="338"/>
      <c r="AE1831" s="338"/>
      <c r="AF1831" s="338"/>
      <c r="AG1831" s="338"/>
      <c r="AH1831" s="338"/>
      <c r="AI1831" s="338"/>
      <c r="AJ1831" s="338"/>
      <c r="AK1831" s="338"/>
      <c r="AL1831" s="338"/>
      <c r="AM1831" s="338"/>
      <c r="AN1831" s="338"/>
      <c r="AO1831" s="338"/>
      <c r="AP1831" s="338"/>
      <c r="AQ1831" s="338"/>
      <c r="AR1831" s="338"/>
      <c r="AS1831" s="338"/>
      <c r="AT1831" s="338"/>
      <c r="AU1831" s="338"/>
      <c r="AV1831" s="338"/>
      <c r="AW1831" s="338"/>
      <c r="AX1831" s="338"/>
      <c r="AY1831" s="338"/>
      <c r="AZ1831" s="338"/>
      <c r="BA1831" s="338"/>
      <c r="BB1831" s="338"/>
      <c r="BC1831" s="338"/>
      <c r="BD1831" s="338"/>
      <c r="BE1831" s="338"/>
      <c r="BF1831" s="338"/>
      <c r="BG1831" s="338"/>
      <c r="BH1831" s="338"/>
      <c r="BI1831" s="338"/>
      <c r="BJ1831" s="338"/>
      <c r="BK1831" s="338"/>
      <c r="BL1831" s="338"/>
      <c r="BM1831" s="338"/>
      <c r="BN1831" s="338"/>
      <c r="BO1831" s="338"/>
      <c r="BP1831" s="338"/>
      <c r="BQ1831" s="338"/>
      <c r="BR1831" s="338"/>
      <c r="BS1831" s="338"/>
      <c r="BT1831" s="338"/>
      <c r="BU1831" s="338"/>
      <c r="BV1831" s="343"/>
      <c r="BW1831" s="343"/>
      <c r="BX1831" s="1217"/>
      <c r="BY1831" s="343"/>
      <c r="BZ1831" s="338"/>
      <c r="CA1831" s="338"/>
      <c r="CB1831" s="338"/>
      <c r="CC1831" s="338"/>
      <c r="CD1831" s="338"/>
      <c r="CE1831" s="338"/>
      <c r="CF1831" s="338"/>
    </row>
    <row r="1832" ht="15.75" customHeight="1">
      <c r="A1832" s="338"/>
      <c r="B1832" s="338"/>
      <c r="C1832" s="338"/>
      <c r="D1832" s="338"/>
      <c r="E1832" s="338"/>
      <c r="F1832" s="346"/>
      <c r="G1832" s="1215"/>
      <c r="H1832" s="1216"/>
      <c r="I1832" s="534"/>
      <c r="J1832" s="1193"/>
      <c r="K1832" s="398"/>
      <c r="L1832" s="338"/>
      <c r="M1832" s="338"/>
      <c r="N1832" s="338"/>
      <c r="O1832" s="338"/>
      <c r="P1832" s="338"/>
      <c r="Q1832" s="338"/>
      <c r="R1832" s="338"/>
      <c r="S1832" s="338"/>
      <c r="T1832" s="338"/>
      <c r="U1832" s="338"/>
      <c r="V1832" s="338"/>
      <c r="W1832" s="338"/>
      <c r="X1832" s="338"/>
      <c r="Y1832" s="338"/>
      <c r="Z1832" s="338"/>
      <c r="AA1832" s="338"/>
      <c r="AB1832" s="338"/>
      <c r="AC1832" s="338"/>
      <c r="AD1832" s="338"/>
      <c r="AE1832" s="338"/>
      <c r="AF1832" s="338"/>
      <c r="AG1832" s="338"/>
      <c r="AH1832" s="338"/>
      <c r="AI1832" s="338"/>
      <c r="AJ1832" s="338"/>
      <c r="AK1832" s="338"/>
      <c r="AL1832" s="338"/>
      <c r="AM1832" s="338"/>
      <c r="AN1832" s="338"/>
      <c r="AO1832" s="338"/>
      <c r="AP1832" s="338"/>
      <c r="AQ1832" s="338"/>
      <c r="AR1832" s="338"/>
      <c r="AS1832" s="338"/>
      <c r="AT1832" s="338"/>
      <c r="AU1832" s="338"/>
      <c r="AV1832" s="338"/>
      <c r="AW1832" s="338"/>
      <c r="AX1832" s="338"/>
      <c r="AY1832" s="338"/>
      <c r="AZ1832" s="338"/>
      <c r="BA1832" s="338"/>
      <c r="BB1832" s="338"/>
      <c r="BC1832" s="338"/>
      <c r="BD1832" s="338"/>
      <c r="BE1832" s="338"/>
      <c r="BF1832" s="338"/>
      <c r="BG1832" s="338"/>
      <c r="BH1832" s="338"/>
      <c r="BI1832" s="338"/>
      <c r="BJ1832" s="338"/>
      <c r="BK1832" s="338"/>
      <c r="BL1832" s="338"/>
      <c r="BM1832" s="338"/>
      <c r="BN1832" s="338"/>
      <c r="BO1832" s="338"/>
      <c r="BP1832" s="338"/>
      <c r="BQ1832" s="338"/>
      <c r="BR1832" s="338"/>
      <c r="BS1832" s="338"/>
      <c r="BT1832" s="338"/>
      <c r="BU1832" s="338"/>
      <c r="BV1832" s="343"/>
      <c r="BW1832" s="343"/>
      <c r="BX1832" s="1217"/>
      <c r="BY1832" s="343"/>
      <c r="BZ1832" s="338"/>
      <c r="CA1832" s="338"/>
      <c r="CB1832" s="338"/>
      <c r="CC1832" s="338"/>
      <c r="CD1832" s="338"/>
      <c r="CE1832" s="338"/>
      <c r="CF1832" s="338"/>
    </row>
    <row r="1833" ht="15.75" customHeight="1">
      <c r="A1833" s="338"/>
      <c r="B1833" s="338"/>
      <c r="C1833" s="338"/>
      <c r="D1833" s="338"/>
      <c r="E1833" s="338"/>
      <c r="F1833" s="346"/>
      <c r="G1833" s="1215"/>
      <c r="H1833" s="1216"/>
      <c r="I1833" s="534"/>
      <c r="J1833" s="1193"/>
      <c r="K1833" s="398"/>
      <c r="L1833" s="338"/>
      <c r="M1833" s="338"/>
      <c r="N1833" s="338"/>
      <c r="O1833" s="338"/>
      <c r="P1833" s="338"/>
      <c r="Q1833" s="338"/>
      <c r="R1833" s="338"/>
      <c r="S1833" s="338"/>
      <c r="T1833" s="338"/>
      <c r="U1833" s="338"/>
      <c r="V1833" s="338"/>
      <c r="W1833" s="338"/>
      <c r="X1833" s="338"/>
      <c r="Y1833" s="338"/>
      <c r="Z1833" s="338"/>
      <c r="AA1833" s="338"/>
      <c r="AB1833" s="338"/>
      <c r="AC1833" s="338"/>
      <c r="AD1833" s="338"/>
      <c r="AE1833" s="338"/>
      <c r="AF1833" s="338"/>
      <c r="AG1833" s="338"/>
      <c r="AH1833" s="338"/>
      <c r="AI1833" s="338"/>
      <c r="AJ1833" s="338"/>
      <c r="AK1833" s="338"/>
      <c r="AL1833" s="338"/>
      <c r="AM1833" s="338"/>
      <c r="AN1833" s="338"/>
      <c r="AO1833" s="338"/>
      <c r="AP1833" s="338"/>
      <c r="AQ1833" s="338"/>
      <c r="AR1833" s="338"/>
      <c r="AS1833" s="338"/>
      <c r="AT1833" s="338"/>
      <c r="AU1833" s="338"/>
      <c r="AV1833" s="338"/>
      <c r="AW1833" s="338"/>
      <c r="AX1833" s="338"/>
      <c r="AY1833" s="338"/>
      <c r="AZ1833" s="338"/>
      <c r="BA1833" s="338"/>
      <c r="BB1833" s="338"/>
      <c r="BC1833" s="338"/>
      <c r="BD1833" s="338"/>
      <c r="BE1833" s="338"/>
      <c r="BF1833" s="338"/>
      <c r="BG1833" s="338"/>
      <c r="BH1833" s="338"/>
      <c r="BI1833" s="338"/>
      <c r="BJ1833" s="338"/>
      <c r="BK1833" s="338"/>
      <c r="BL1833" s="338"/>
      <c r="BM1833" s="338"/>
      <c r="BN1833" s="338"/>
      <c r="BO1833" s="338"/>
      <c r="BP1833" s="338"/>
      <c r="BQ1833" s="338"/>
      <c r="BR1833" s="338"/>
      <c r="BS1833" s="338"/>
      <c r="BT1833" s="338"/>
      <c r="BU1833" s="338"/>
      <c r="BV1833" s="343"/>
      <c r="BW1833" s="343"/>
      <c r="BX1833" s="1217"/>
      <c r="BY1833" s="343"/>
      <c r="BZ1833" s="338"/>
      <c r="CA1833" s="338"/>
      <c r="CB1833" s="338"/>
      <c r="CC1833" s="338"/>
      <c r="CD1833" s="338"/>
      <c r="CE1833" s="338"/>
      <c r="CF1833" s="338"/>
    </row>
    <row r="1834" ht="15.75" customHeight="1">
      <c r="A1834" s="338"/>
      <c r="B1834" s="338"/>
      <c r="C1834" s="338"/>
      <c r="D1834" s="338"/>
      <c r="E1834" s="338"/>
      <c r="F1834" s="346"/>
      <c r="G1834" s="1215"/>
      <c r="H1834" s="1216"/>
      <c r="I1834" s="534"/>
      <c r="J1834" s="1193"/>
      <c r="K1834" s="398"/>
      <c r="L1834" s="338"/>
      <c r="M1834" s="338"/>
      <c r="N1834" s="338"/>
      <c r="O1834" s="338"/>
      <c r="P1834" s="338"/>
      <c r="Q1834" s="338"/>
      <c r="R1834" s="338"/>
      <c r="S1834" s="338"/>
      <c r="T1834" s="338"/>
      <c r="U1834" s="338"/>
      <c r="V1834" s="338"/>
      <c r="W1834" s="338"/>
      <c r="X1834" s="338"/>
      <c r="Y1834" s="338"/>
      <c r="Z1834" s="338"/>
      <c r="AA1834" s="338"/>
      <c r="AB1834" s="338"/>
      <c r="AC1834" s="338"/>
      <c r="AD1834" s="338"/>
      <c r="AE1834" s="338"/>
      <c r="AF1834" s="338"/>
      <c r="AG1834" s="338"/>
      <c r="AH1834" s="338"/>
      <c r="AI1834" s="338"/>
      <c r="AJ1834" s="338"/>
      <c r="AK1834" s="338"/>
      <c r="AL1834" s="338"/>
      <c r="AM1834" s="338"/>
      <c r="AN1834" s="338"/>
      <c r="AO1834" s="338"/>
      <c r="AP1834" s="338"/>
      <c r="AQ1834" s="338"/>
      <c r="AR1834" s="338"/>
      <c r="AS1834" s="338"/>
      <c r="AT1834" s="338"/>
      <c r="AU1834" s="338"/>
      <c r="AV1834" s="338"/>
      <c r="AW1834" s="338"/>
      <c r="AX1834" s="338"/>
      <c r="AY1834" s="338"/>
      <c r="AZ1834" s="338"/>
      <c r="BA1834" s="338"/>
      <c r="BB1834" s="338"/>
      <c r="BC1834" s="338"/>
      <c r="BD1834" s="338"/>
      <c r="BE1834" s="338"/>
      <c r="BF1834" s="338"/>
      <c r="BG1834" s="338"/>
      <c r="BH1834" s="338"/>
      <c r="BI1834" s="338"/>
      <c r="BJ1834" s="338"/>
      <c r="BK1834" s="338"/>
      <c r="BL1834" s="338"/>
      <c r="BM1834" s="338"/>
      <c r="BN1834" s="338"/>
      <c r="BO1834" s="338"/>
      <c r="BP1834" s="338"/>
      <c r="BQ1834" s="338"/>
      <c r="BR1834" s="338"/>
      <c r="BS1834" s="338"/>
      <c r="BT1834" s="338"/>
      <c r="BU1834" s="338"/>
      <c r="BV1834" s="343"/>
      <c r="BW1834" s="343"/>
      <c r="BX1834" s="1217"/>
      <c r="BY1834" s="343"/>
      <c r="BZ1834" s="338"/>
      <c r="CA1834" s="338"/>
      <c r="CB1834" s="338"/>
      <c r="CC1834" s="338"/>
      <c r="CD1834" s="338"/>
      <c r="CE1834" s="338"/>
      <c r="CF1834" s="338"/>
    </row>
    <row r="1835" ht="15.75" customHeight="1">
      <c r="A1835" s="338"/>
      <c r="B1835" s="338"/>
      <c r="C1835" s="338"/>
      <c r="D1835" s="338"/>
      <c r="E1835" s="338"/>
      <c r="F1835" s="346"/>
      <c r="G1835" s="1215"/>
      <c r="H1835" s="1216"/>
      <c r="I1835" s="534"/>
      <c r="J1835" s="1193"/>
      <c r="K1835" s="398"/>
      <c r="L1835" s="338"/>
      <c r="M1835" s="338"/>
      <c r="N1835" s="338"/>
      <c r="O1835" s="338"/>
      <c r="P1835" s="338"/>
      <c r="Q1835" s="338"/>
      <c r="R1835" s="338"/>
      <c r="S1835" s="338"/>
      <c r="T1835" s="338"/>
      <c r="U1835" s="338"/>
      <c r="V1835" s="338"/>
      <c r="W1835" s="338"/>
      <c r="X1835" s="338"/>
      <c r="Y1835" s="338"/>
      <c r="Z1835" s="338"/>
      <c r="AA1835" s="338"/>
      <c r="AB1835" s="338"/>
      <c r="AC1835" s="338"/>
      <c r="AD1835" s="338"/>
      <c r="AE1835" s="338"/>
      <c r="AF1835" s="338"/>
      <c r="AG1835" s="338"/>
      <c r="AH1835" s="338"/>
      <c r="AI1835" s="338"/>
      <c r="AJ1835" s="338"/>
      <c r="AK1835" s="338"/>
      <c r="AL1835" s="338"/>
      <c r="AM1835" s="338"/>
      <c r="AN1835" s="338"/>
      <c r="AO1835" s="338"/>
      <c r="AP1835" s="338"/>
      <c r="AQ1835" s="338"/>
      <c r="AR1835" s="338"/>
      <c r="AS1835" s="338"/>
      <c r="AT1835" s="338"/>
      <c r="AU1835" s="338"/>
      <c r="AV1835" s="338"/>
      <c r="AW1835" s="338"/>
      <c r="AX1835" s="338"/>
      <c r="AY1835" s="338"/>
      <c r="AZ1835" s="338"/>
      <c r="BA1835" s="338"/>
      <c r="BB1835" s="338"/>
      <c r="BC1835" s="338"/>
      <c r="BD1835" s="338"/>
      <c r="BE1835" s="338"/>
      <c r="BF1835" s="338"/>
      <c r="BG1835" s="338"/>
      <c r="BH1835" s="338"/>
      <c r="BI1835" s="338"/>
      <c r="BJ1835" s="338"/>
      <c r="BK1835" s="338"/>
      <c r="BL1835" s="338"/>
      <c r="BM1835" s="338"/>
      <c r="BN1835" s="338"/>
      <c r="BO1835" s="338"/>
      <c r="BP1835" s="338"/>
      <c r="BQ1835" s="338"/>
      <c r="BR1835" s="338"/>
      <c r="BS1835" s="338"/>
      <c r="BT1835" s="338"/>
      <c r="BU1835" s="338"/>
      <c r="BV1835" s="343"/>
      <c r="BW1835" s="343"/>
      <c r="BX1835" s="1217"/>
      <c r="BY1835" s="343"/>
      <c r="BZ1835" s="338"/>
      <c r="CA1835" s="338"/>
      <c r="CB1835" s="338"/>
      <c r="CC1835" s="338"/>
      <c r="CD1835" s="338"/>
      <c r="CE1835" s="338"/>
      <c r="CF1835" s="338"/>
    </row>
    <row r="1836" ht="15.75" customHeight="1">
      <c r="A1836" s="338"/>
      <c r="B1836" s="338"/>
      <c r="C1836" s="338"/>
      <c r="D1836" s="338"/>
      <c r="E1836" s="338"/>
      <c r="F1836" s="346"/>
      <c r="G1836" s="1215"/>
      <c r="H1836" s="1216"/>
      <c r="I1836" s="534"/>
      <c r="J1836" s="1193"/>
      <c r="K1836" s="398"/>
      <c r="L1836" s="338"/>
      <c r="M1836" s="338"/>
      <c r="N1836" s="338"/>
      <c r="O1836" s="338"/>
      <c r="P1836" s="338"/>
      <c r="Q1836" s="338"/>
      <c r="R1836" s="338"/>
      <c r="S1836" s="338"/>
      <c r="T1836" s="338"/>
      <c r="U1836" s="338"/>
      <c r="V1836" s="338"/>
      <c r="W1836" s="338"/>
      <c r="X1836" s="338"/>
      <c r="Y1836" s="338"/>
      <c r="Z1836" s="338"/>
      <c r="AA1836" s="338"/>
      <c r="AB1836" s="338"/>
      <c r="AC1836" s="338"/>
      <c r="AD1836" s="338"/>
      <c r="AE1836" s="338"/>
      <c r="AF1836" s="338"/>
      <c r="AG1836" s="338"/>
      <c r="AH1836" s="338"/>
      <c r="AI1836" s="338"/>
      <c r="AJ1836" s="338"/>
      <c r="AK1836" s="338"/>
      <c r="AL1836" s="338"/>
      <c r="AM1836" s="338"/>
      <c r="AN1836" s="338"/>
      <c r="AO1836" s="338"/>
      <c r="AP1836" s="338"/>
      <c r="AQ1836" s="338"/>
      <c r="AR1836" s="338"/>
      <c r="AS1836" s="338"/>
      <c r="AT1836" s="338"/>
      <c r="AU1836" s="338"/>
      <c r="AV1836" s="338"/>
      <c r="AW1836" s="338"/>
      <c r="AX1836" s="338"/>
      <c r="AY1836" s="338"/>
      <c r="AZ1836" s="338"/>
      <c r="BA1836" s="338"/>
      <c r="BB1836" s="338"/>
      <c r="BC1836" s="338"/>
      <c r="BD1836" s="338"/>
      <c r="BE1836" s="338"/>
      <c r="BF1836" s="338"/>
      <c r="BG1836" s="338"/>
      <c r="BH1836" s="338"/>
      <c r="BI1836" s="338"/>
      <c r="BJ1836" s="338"/>
      <c r="BK1836" s="338"/>
      <c r="BL1836" s="338"/>
      <c r="BM1836" s="338"/>
      <c r="BN1836" s="338"/>
      <c r="BO1836" s="338"/>
      <c r="BP1836" s="338"/>
      <c r="BQ1836" s="338"/>
      <c r="BR1836" s="338"/>
      <c r="BS1836" s="338"/>
      <c r="BT1836" s="338"/>
      <c r="BU1836" s="338"/>
      <c r="BV1836" s="343"/>
      <c r="BW1836" s="343"/>
      <c r="BX1836" s="1217"/>
      <c r="BY1836" s="343"/>
      <c r="BZ1836" s="338"/>
      <c r="CA1836" s="338"/>
      <c r="CB1836" s="338"/>
      <c r="CC1836" s="338"/>
      <c r="CD1836" s="338"/>
      <c r="CE1836" s="338"/>
      <c r="CF1836" s="338"/>
    </row>
    <row r="1837" ht="15.75" customHeight="1">
      <c r="A1837" s="338"/>
      <c r="B1837" s="338"/>
      <c r="C1837" s="338"/>
      <c r="D1837" s="338"/>
      <c r="E1837" s="338"/>
      <c r="F1837" s="346"/>
      <c r="G1837" s="1215"/>
      <c r="H1837" s="1216"/>
      <c r="I1837" s="534"/>
      <c r="J1837" s="1193"/>
      <c r="K1837" s="398"/>
      <c r="L1837" s="338"/>
      <c r="M1837" s="338"/>
      <c r="N1837" s="338"/>
      <c r="O1837" s="338"/>
      <c r="P1837" s="338"/>
      <c r="Q1837" s="338"/>
      <c r="R1837" s="338"/>
      <c r="S1837" s="338"/>
      <c r="T1837" s="338"/>
      <c r="U1837" s="338"/>
      <c r="V1837" s="338"/>
      <c r="W1837" s="338"/>
      <c r="X1837" s="338"/>
      <c r="Y1837" s="338"/>
      <c r="Z1837" s="338"/>
      <c r="AA1837" s="338"/>
      <c r="AB1837" s="338"/>
      <c r="AC1837" s="338"/>
      <c r="AD1837" s="338"/>
      <c r="AE1837" s="338"/>
      <c r="AF1837" s="338"/>
      <c r="AG1837" s="338"/>
      <c r="AH1837" s="338"/>
      <c r="AI1837" s="338"/>
      <c r="AJ1837" s="338"/>
      <c r="AK1837" s="338"/>
      <c r="AL1837" s="338"/>
      <c r="AM1837" s="338"/>
      <c r="AN1837" s="338"/>
      <c r="AO1837" s="338"/>
      <c r="AP1837" s="338"/>
      <c r="AQ1837" s="338"/>
      <c r="AR1837" s="338"/>
      <c r="AS1837" s="338"/>
      <c r="AT1837" s="338"/>
      <c r="AU1837" s="338"/>
      <c r="AV1837" s="338"/>
      <c r="AW1837" s="338"/>
      <c r="AX1837" s="338"/>
      <c r="AY1837" s="338"/>
      <c r="AZ1837" s="338"/>
      <c r="BA1837" s="338"/>
      <c r="BB1837" s="338"/>
      <c r="BC1837" s="338"/>
      <c r="BD1837" s="338"/>
      <c r="BE1837" s="338"/>
      <c r="BF1837" s="338"/>
      <c r="BG1837" s="338"/>
      <c r="BH1837" s="338"/>
      <c r="BI1837" s="338"/>
      <c r="BJ1837" s="338"/>
      <c r="BK1837" s="338"/>
      <c r="BL1837" s="338"/>
      <c r="BM1837" s="338"/>
      <c r="BN1837" s="338"/>
      <c r="BO1837" s="338"/>
      <c r="BP1837" s="338"/>
      <c r="BQ1837" s="338"/>
      <c r="BR1837" s="338"/>
      <c r="BS1837" s="338"/>
      <c r="BT1837" s="338"/>
      <c r="BU1837" s="338"/>
      <c r="BV1837" s="343"/>
      <c r="BW1837" s="343"/>
      <c r="BX1837" s="1217"/>
      <c r="BY1837" s="343"/>
      <c r="BZ1837" s="338"/>
      <c r="CA1837" s="338"/>
      <c r="CB1837" s="338"/>
      <c r="CC1837" s="338"/>
      <c r="CD1837" s="338"/>
      <c r="CE1837" s="338"/>
      <c r="CF1837" s="338"/>
    </row>
    <row r="1838" ht="15.75" customHeight="1">
      <c r="A1838" s="338"/>
      <c r="B1838" s="338"/>
      <c r="C1838" s="338"/>
      <c r="D1838" s="338"/>
      <c r="E1838" s="338"/>
      <c r="F1838" s="346"/>
      <c r="G1838" s="1215"/>
      <c r="H1838" s="1216"/>
      <c r="I1838" s="534"/>
      <c r="J1838" s="1193"/>
      <c r="K1838" s="398"/>
      <c r="L1838" s="338"/>
      <c r="M1838" s="338"/>
      <c r="N1838" s="338"/>
      <c r="O1838" s="338"/>
      <c r="P1838" s="338"/>
      <c r="Q1838" s="338"/>
      <c r="R1838" s="338"/>
      <c r="S1838" s="338"/>
      <c r="T1838" s="338"/>
      <c r="U1838" s="338"/>
      <c r="V1838" s="338"/>
      <c r="W1838" s="338"/>
      <c r="X1838" s="338"/>
      <c r="Y1838" s="338"/>
      <c r="Z1838" s="338"/>
      <c r="AA1838" s="338"/>
      <c r="AB1838" s="338"/>
      <c r="AC1838" s="338"/>
      <c r="AD1838" s="338"/>
      <c r="AE1838" s="338"/>
      <c r="AF1838" s="338"/>
      <c r="AG1838" s="338"/>
      <c r="AH1838" s="338"/>
      <c r="AI1838" s="338"/>
      <c r="AJ1838" s="338"/>
      <c r="AK1838" s="338"/>
      <c r="AL1838" s="338"/>
      <c r="AM1838" s="338"/>
      <c r="AN1838" s="338"/>
      <c r="AO1838" s="338"/>
      <c r="AP1838" s="338"/>
      <c r="AQ1838" s="338"/>
      <c r="AR1838" s="338"/>
      <c r="AS1838" s="338"/>
      <c r="AT1838" s="338"/>
      <c r="AU1838" s="338"/>
      <c r="AV1838" s="338"/>
      <c r="AW1838" s="338"/>
      <c r="AX1838" s="338"/>
      <c r="AY1838" s="338"/>
      <c r="AZ1838" s="338"/>
      <c r="BA1838" s="338"/>
      <c r="BB1838" s="338"/>
      <c r="BC1838" s="338"/>
      <c r="BD1838" s="338"/>
      <c r="BE1838" s="338"/>
      <c r="BF1838" s="338"/>
      <c r="BG1838" s="338"/>
      <c r="BH1838" s="338"/>
      <c r="BI1838" s="338"/>
      <c r="BJ1838" s="338"/>
      <c r="BK1838" s="338"/>
      <c r="BL1838" s="338"/>
      <c r="BM1838" s="338"/>
      <c r="BN1838" s="338"/>
      <c r="BO1838" s="338"/>
      <c r="BP1838" s="338"/>
      <c r="BQ1838" s="338"/>
      <c r="BR1838" s="338"/>
      <c r="BS1838" s="338"/>
      <c r="BT1838" s="338"/>
      <c r="BU1838" s="338"/>
      <c r="BV1838" s="343"/>
      <c r="BW1838" s="343"/>
      <c r="BX1838" s="1217"/>
      <c r="BY1838" s="343"/>
      <c r="BZ1838" s="338"/>
      <c r="CA1838" s="338"/>
      <c r="CB1838" s="338"/>
      <c r="CC1838" s="338"/>
      <c r="CD1838" s="338"/>
      <c r="CE1838" s="338"/>
      <c r="CF1838" s="338"/>
    </row>
    <row r="1839" ht="15.75" customHeight="1">
      <c r="A1839" s="338"/>
      <c r="B1839" s="338"/>
      <c r="C1839" s="338"/>
      <c r="D1839" s="338"/>
      <c r="E1839" s="338"/>
      <c r="F1839" s="346"/>
      <c r="G1839" s="1215"/>
      <c r="H1839" s="1216"/>
      <c r="I1839" s="534"/>
      <c r="J1839" s="1193"/>
      <c r="K1839" s="398"/>
      <c r="L1839" s="338"/>
      <c r="M1839" s="338"/>
      <c r="N1839" s="338"/>
      <c r="O1839" s="338"/>
      <c r="P1839" s="338"/>
      <c r="Q1839" s="338"/>
      <c r="R1839" s="338"/>
      <c r="S1839" s="338"/>
      <c r="T1839" s="338"/>
      <c r="U1839" s="338"/>
      <c r="V1839" s="338"/>
      <c r="W1839" s="338"/>
      <c r="X1839" s="338"/>
      <c r="Y1839" s="338"/>
      <c r="Z1839" s="338"/>
      <c r="AA1839" s="338"/>
      <c r="AB1839" s="338"/>
      <c r="AC1839" s="338"/>
      <c r="AD1839" s="338"/>
      <c r="AE1839" s="338"/>
      <c r="AF1839" s="338"/>
      <c r="AG1839" s="338"/>
      <c r="AH1839" s="338"/>
      <c r="AI1839" s="338"/>
      <c r="AJ1839" s="338"/>
      <c r="AK1839" s="338"/>
      <c r="AL1839" s="338"/>
      <c r="AM1839" s="338"/>
      <c r="AN1839" s="338"/>
      <c r="AO1839" s="338"/>
      <c r="AP1839" s="338"/>
      <c r="AQ1839" s="338"/>
      <c r="AR1839" s="338"/>
      <c r="AS1839" s="338"/>
      <c r="AT1839" s="338"/>
      <c r="AU1839" s="338"/>
      <c r="AV1839" s="338"/>
      <c r="AW1839" s="338"/>
      <c r="AX1839" s="338"/>
      <c r="AY1839" s="338"/>
      <c r="AZ1839" s="338"/>
      <c r="BA1839" s="338"/>
      <c r="BB1839" s="338"/>
      <c r="BC1839" s="338"/>
      <c r="BD1839" s="338"/>
      <c r="BE1839" s="338"/>
      <c r="BF1839" s="338"/>
      <c r="BG1839" s="338"/>
      <c r="BH1839" s="338"/>
      <c r="BI1839" s="338"/>
      <c r="BJ1839" s="338"/>
      <c r="BK1839" s="338"/>
      <c r="BL1839" s="338"/>
      <c r="BM1839" s="338"/>
      <c r="BN1839" s="338"/>
      <c r="BO1839" s="338"/>
      <c r="BP1839" s="338"/>
      <c r="BQ1839" s="338"/>
      <c r="BR1839" s="338"/>
      <c r="BS1839" s="338"/>
      <c r="BT1839" s="338"/>
      <c r="BU1839" s="338"/>
      <c r="BV1839" s="343"/>
      <c r="BW1839" s="343"/>
      <c r="BX1839" s="1217"/>
      <c r="BY1839" s="343"/>
      <c r="BZ1839" s="338"/>
      <c r="CA1839" s="338"/>
      <c r="CB1839" s="338"/>
      <c r="CC1839" s="338"/>
      <c r="CD1839" s="338"/>
      <c r="CE1839" s="338"/>
      <c r="CF1839" s="338"/>
    </row>
    <row r="1840" ht="15.75" customHeight="1">
      <c r="A1840" s="338"/>
      <c r="B1840" s="338"/>
      <c r="C1840" s="338"/>
      <c r="D1840" s="338"/>
      <c r="E1840" s="338"/>
      <c r="F1840" s="346"/>
      <c r="G1840" s="1215"/>
      <c r="H1840" s="1216"/>
      <c r="I1840" s="534"/>
      <c r="J1840" s="1193"/>
      <c r="K1840" s="398"/>
      <c r="L1840" s="338"/>
      <c r="M1840" s="338"/>
      <c r="N1840" s="338"/>
      <c r="O1840" s="338"/>
      <c r="P1840" s="338"/>
      <c r="Q1840" s="338"/>
      <c r="R1840" s="338"/>
      <c r="S1840" s="338"/>
      <c r="T1840" s="338"/>
      <c r="U1840" s="338"/>
      <c r="V1840" s="338"/>
      <c r="W1840" s="338"/>
      <c r="X1840" s="338"/>
      <c r="Y1840" s="338"/>
      <c r="Z1840" s="338"/>
      <c r="AA1840" s="338"/>
      <c r="AB1840" s="338"/>
      <c r="AC1840" s="338"/>
      <c r="AD1840" s="338"/>
      <c r="AE1840" s="338"/>
      <c r="AF1840" s="338"/>
      <c r="AG1840" s="338"/>
      <c r="AH1840" s="338"/>
      <c r="AI1840" s="338"/>
      <c r="AJ1840" s="338"/>
      <c r="AK1840" s="338"/>
      <c r="AL1840" s="338"/>
      <c r="AM1840" s="338"/>
      <c r="AN1840" s="338"/>
      <c r="AO1840" s="338"/>
      <c r="AP1840" s="338"/>
      <c r="AQ1840" s="338"/>
      <c r="AR1840" s="338"/>
      <c r="AS1840" s="338"/>
      <c r="AT1840" s="338"/>
      <c r="AU1840" s="338"/>
      <c r="AV1840" s="338"/>
      <c r="AW1840" s="338"/>
      <c r="AX1840" s="338"/>
      <c r="AY1840" s="338"/>
      <c r="AZ1840" s="338"/>
      <c r="BA1840" s="338"/>
      <c r="BB1840" s="338"/>
      <c r="BC1840" s="338"/>
      <c r="BD1840" s="338"/>
      <c r="BE1840" s="338"/>
      <c r="BF1840" s="338"/>
      <c r="BG1840" s="338"/>
      <c r="BH1840" s="338"/>
      <c r="BI1840" s="338"/>
      <c r="BJ1840" s="338"/>
      <c r="BK1840" s="338"/>
      <c r="BL1840" s="338"/>
      <c r="BM1840" s="338"/>
      <c r="BN1840" s="338"/>
      <c r="BO1840" s="338"/>
      <c r="BP1840" s="338"/>
      <c r="BQ1840" s="338"/>
      <c r="BR1840" s="338"/>
      <c r="BS1840" s="338"/>
      <c r="BT1840" s="338"/>
      <c r="BU1840" s="338"/>
      <c r="BV1840" s="343"/>
      <c r="BW1840" s="343"/>
      <c r="BX1840" s="1217"/>
      <c r="BY1840" s="343"/>
      <c r="BZ1840" s="338"/>
      <c r="CA1840" s="338"/>
      <c r="CB1840" s="338"/>
      <c r="CC1840" s="338"/>
      <c r="CD1840" s="338"/>
      <c r="CE1840" s="338"/>
      <c r="CF1840" s="338"/>
    </row>
    <row r="1841" ht="15.75" customHeight="1">
      <c r="A1841" s="338"/>
      <c r="B1841" s="338"/>
      <c r="C1841" s="338"/>
      <c r="D1841" s="338"/>
      <c r="E1841" s="338"/>
      <c r="F1841" s="346"/>
      <c r="G1841" s="1215"/>
      <c r="H1841" s="1216"/>
      <c r="I1841" s="534"/>
      <c r="J1841" s="1193"/>
      <c r="K1841" s="398"/>
      <c r="L1841" s="338"/>
      <c r="M1841" s="338"/>
      <c r="N1841" s="338"/>
      <c r="O1841" s="338"/>
      <c r="P1841" s="338"/>
      <c r="Q1841" s="338"/>
      <c r="R1841" s="338"/>
      <c r="S1841" s="338"/>
      <c r="T1841" s="338"/>
      <c r="U1841" s="338"/>
      <c r="V1841" s="338"/>
      <c r="W1841" s="338"/>
      <c r="X1841" s="338"/>
      <c r="Y1841" s="338"/>
      <c r="Z1841" s="338"/>
      <c r="AA1841" s="338"/>
      <c r="AB1841" s="338"/>
      <c r="AC1841" s="338"/>
      <c r="AD1841" s="338"/>
      <c r="AE1841" s="338"/>
      <c r="AF1841" s="338"/>
      <c r="AG1841" s="338"/>
      <c r="AH1841" s="338"/>
      <c r="AI1841" s="338"/>
      <c r="AJ1841" s="338"/>
      <c r="AK1841" s="338"/>
      <c r="AL1841" s="338"/>
      <c r="AM1841" s="338"/>
      <c r="AN1841" s="338"/>
      <c r="AO1841" s="338"/>
      <c r="AP1841" s="338"/>
      <c r="AQ1841" s="338"/>
      <c r="AR1841" s="338"/>
      <c r="AS1841" s="338"/>
      <c r="AT1841" s="338"/>
      <c r="AU1841" s="338"/>
      <c r="AV1841" s="338"/>
      <c r="AW1841" s="338"/>
      <c r="AX1841" s="338"/>
      <c r="AY1841" s="338"/>
      <c r="AZ1841" s="338"/>
      <c r="BA1841" s="338"/>
      <c r="BB1841" s="338"/>
      <c r="BC1841" s="338"/>
      <c r="BD1841" s="338"/>
      <c r="BE1841" s="338"/>
      <c r="BF1841" s="338"/>
      <c r="BG1841" s="338"/>
      <c r="BH1841" s="338"/>
      <c r="BI1841" s="338"/>
      <c r="BJ1841" s="338"/>
      <c r="BK1841" s="338"/>
      <c r="BL1841" s="338"/>
      <c r="BM1841" s="338"/>
      <c r="BN1841" s="338"/>
      <c r="BO1841" s="338"/>
      <c r="BP1841" s="338"/>
      <c r="BQ1841" s="338"/>
      <c r="BR1841" s="338"/>
      <c r="BS1841" s="338"/>
      <c r="BT1841" s="338"/>
      <c r="BU1841" s="338"/>
      <c r="BV1841" s="343"/>
      <c r="BW1841" s="343"/>
      <c r="BX1841" s="1217"/>
      <c r="BY1841" s="343"/>
      <c r="BZ1841" s="338"/>
      <c r="CA1841" s="338"/>
      <c r="CB1841" s="338"/>
      <c r="CC1841" s="338"/>
      <c r="CD1841" s="338"/>
      <c r="CE1841" s="338"/>
      <c r="CF1841" s="338"/>
    </row>
    <row r="1842" ht="15.75" customHeight="1">
      <c r="A1842" s="338"/>
      <c r="B1842" s="338"/>
      <c r="C1842" s="338"/>
      <c r="D1842" s="338"/>
      <c r="E1842" s="338"/>
      <c r="F1842" s="346"/>
      <c r="G1842" s="1215"/>
      <c r="H1842" s="1216"/>
      <c r="I1842" s="534"/>
      <c r="J1842" s="1193"/>
      <c r="K1842" s="398"/>
      <c r="L1842" s="338"/>
      <c r="M1842" s="338"/>
      <c r="N1842" s="338"/>
      <c r="O1842" s="338"/>
      <c r="P1842" s="338"/>
      <c r="Q1842" s="338"/>
      <c r="R1842" s="338"/>
      <c r="S1842" s="338"/>
      <c r="T1842" s="338"/>
      <c r="U1842" s="338"/>
      <c r="V1842" s="338"/>
      <c r="W1842" s="338"/>
      <c r="X1842" s="338"/>
      <c r="Y1842" s="338"/>
      <c r="Z1842" s="338"/>
      <c r="AA1842" s="338"/>
      <c r="AB1842" s="338"/>
      <c r="AC1842" s="338"/>
      <c r="AD1842" s="338"/>
      <c r="AE1842" s="338"/>
      <c r="AF1842" s="338"/>
      <c r="AG1842" s="338"/>
      <c r="AH1842" s="338"/>
      <c r="AI1842" s="338"/>
      <c r="AJ1842" s="338"/>
      <c r="AK1842" s="338"/>
      <c r="AL1842" s="338"/>
      <c r="AM1842" s="338"/>
      <c r="AN1842" s="338"/>
      <c r="AO1842" s="338"/>
      <c r="AP1842" s="338"/>
      <c r="AQ1842" s="338"/>
      <c r="AR1842" s="338"/>
      <c r="AS1842" s="338"/>
      <c r="AT1842" s="338"/>
      <c r="AU1842" s="338"/>
      <c r="AV1842" s="338"/>
      <c r="AW1842" s="338"/>
      <c r="AX1842" s="338"/>
      <c r="AY1842" s="338"/>
      <c r="AZ1842" s="338"/>
      <c r="BA1842" s="338"/>
      <c r="BB1842" s="338"/>
      <c r="BC1842" s="338"/>
      <c r="BD1842" s="338"/>
      <c r="BE1842" s="338"/>
      <c r="BF1842" s="338"/>
      <c r="BG1842" s="338"/>
      <c r="BH1842" s="338"/>
      <c r="BI1842" s="338"/>
      <c r="BJ1842" s="338"/>
      <c r="BK1842" s="338"/>
      <c r="BL1842" s="338"/>
      <c r="BM1842" s="338"/>
      <c r="BN1842" s="338"/>
      <c r="BO1842" s="338"/>
      <c r="BP1842" s="338"/>
      <c r="BQ1842" s="338"/>
      <c r="BR1842" s="338"/>
      <c r="BS1842" s="338"/>
      <c r="BT1842" s="338"/>
      <c r="BU1842" s="338"/>
      <c r="BV1842" s="343"/>
      <c r="BW1842" s="343"/>
      <c r="BX1842" s="1217"/>
      <c r="BY1842" s="343"/>
      <c r="BZ1842" s="338"/>
      <c r="CA1842" s="338"/>
      <c r="CB1842" s="338"/>
      <c r="CC1842" s="338"/>
      <c r="CD1842" s="338"/>
      <c r="CE1842" s="338"/>
      <c r="CF1842" s="338"/>
    </row>
    <row r="1843" ht="15.75" customHeight="1">
      <c r="A1843" s="338"/>
      <c r="B1843" s="338"/>
      <c r="C1843" s="338"/>
      <c r="D1843" s="338"/>
      <c r="E1843" s="338"/>
      <c r="F1843" s="346"/>
      <c r="G1843" s="1215"/>
      <c r="H1843" s="1216"/>
      <c r="I1843" s="534"/>
      <c r="J1843" s="1193"/>
      <c r="K1843" s="398"/>
      <c r="L1843" s="338"/>
      <c r="M1843" s="338"/>
      <c r="N1843" s="338"/>
      <c r="O1843" s="338"/>
      <c r="P1843" s="338"/>
      <c r="Q1843" s="338"/>
      <c r="R1843" s="338"/>
      <c r="S1843" s="338"/>
      <c r="T1843" s="338"/>
      <c r="U1843" s="338"/>
      <c r="V1843" s="338"/>
      <c r="W1843" s="338"/>
      <c r="X1843" s="338"/>
      <c r="Y1843" s="338"/>
      <c r="Z1843" s="338"/>
      <c r="AA1843" s="338"/>
      <c r="AB1843" s="338"/>
      <c r="AC1843" s="338"/>
      <c r="AD1843" s="338"/>
      <c r="AE1843" s="338"/>
      <c r="AF1843" s="338"/>
      <c r="AG1843" s="338"/>
      <c r="AH1843" s="338"/>
      <c r="AI1843" s="338"/>
      <c r="AJ1843" s="338"/>
      <c r="AK1843" s="338"/>
      <c r="AL1843" s="338"/>
      <c r="AM1843" s="338"/>
      <c r="AN1843" s="338"/>
      <c r="AO1843" s="338"/>
      <c r="AP1843" s="338"/>
      <c r="AQ1843" s="338"/>
      <c r="AR1843" s="338"/>
      <c r="AS1843" s="338"/>
      <c r="AT1843" s="338"/>
      <c r="AU1843" s="338"/>
      <c r="AV1843" s="338"/>
      <c r="AW1843" s="338"/>
      <c r="AX1843" s="338"/>
      <c r="AY1843" s="338"/>
      <c r="AZ1843" s="338"/>
      <c r="BA1843" s="338"/>
      <c r="BB1843" s="338"/>
      <c r="BC1843" s="338"/>
      <c r="BD1843" s="338"/>
      <c r="BE1843" s="338"/>
      <c r="BF1843" s="338"/>
      <c r="BG1843" s="338"/>
      <c r="BH1843" s="338"/>
      <c r="BI1843" s="338"/>
      <c r="BJ1843" s="338"/>
      <c r="BK1843" s="338"/>
      <c r="BL1843" s="338"/>
      <c r="BM1843" s="338"/>
      <c r="BN1843" s="338"/>
      <c r="BO1843" s="338"/>
      <c r="BP1843" s="338"/>
      <c r="BQ1843" s="338"/>
      <c r="BR1843" s="338"/>
      <c r="BS1843" s="338"/>
      <c r="BT1843" s="338"/>
      <c r="BU1843" s="338"/>
      <c r="BV1843" s="343"/>
      <c r="BW1843" s="343"/>
      <c r="BX1843" s="1217"/>
      <c r="BY1843" s="343"/>
      <c r="BZ1843" s="338"/>
      <c r="CA1843" s="338"/>
      <c r="CB1843" s="338"/>
      <c r="CC1843" s="338"/>
      <c r="CD1843" s="338"/>
      <c r="CE1843" s="338"/>
      <c r="CF1843" s="338"/>
    </row>
    <row r="1844" ht="15.75" customHeight="1">
      <c r="A1844" s="338"/>
      <c r="B1844" s="338"/>
      <c r="C1844" s="338"/>
      <c r="D1844" s="338"/>
      <c r="E1844" s="338"/>
      <c r="F1844" s="346"/>
      <c r="G1844" s="1215"/>
      <c r="H1844" s="1216"/>
      <c r="I1844" s="534"/>
      <c r="J1844" s="1193"/>
      <c r="K1844" s="398"/>
      <c r="L1844" s="338"/>
      <c r="M1844" s="338"/>
      <c r="N1844" s="338"/>
      <c r="O1844" s="338"/>
      <c r="P1844" s="338"/>
      <c r="Q1844" s="338"/>
      <c r="R1844" s="338"/>
      <c r="S1844" s="338"/>
      <c r="T1844" s="338"/>
      <c r="U1844" s="338"/>
      <c r="V1844" s="338"/>
      <c r="W1844" s="338"/>
      <c r="X1844" s="338"/>
      <c r="Y1844" s="338"/>
      <c r="Z1844" s="338"/>
      <c r="AA1844" s="338"/>
      <c r="AB1844" s="338"/>
      <c r="AC1844" s="338"/>
      <c r="AD1844" s="338"/>
      <c r="AE1844" s="338"/>
      <c r="AF1844" s="338"/>
      <c r="AG1844" s="338"/>
      <c r="AH1844" s="338"/>
      <c r="AI1844" s="338"/>
      <c r="AJ1844" s="338"/>
      <c r="AK1844" s="338"/>
      <c r="AL1844" s="338"/>
      <c r="AM1844" s="338"/>
      <c r="AN1844" s="338"/>
      <c r="AO1844" s="338"/>
      <c r="AP1844" s="338"/>
      <c r="AQ1844" s="338"/>
      <c r="AR1844" s="338"/>
      <c r="AS1844" s="338"/>
      <c r="AT1844" s="338"/>
      <c r="AU1844" s="338"/>
      <c r="AV1844" s="338"/>
      <c r="AW1844" s="338"/>
      <c r="AX1844" s="338"/>
      <c r="AY1844" s="338"/>
      <c r="AZ1844" s="338"/>
      <c r="BA1844" s="338"/>
      <c r="BB1844" s="338"/>
      <c r="BC1844" s="338"/>
      <c r="BD1844" s="338"/>
      <c r="BE1844" s="338"/>
      <c r="BF1844" s="338"/>
      <c r="BG1844" s="338"/>
      <c r="BH1844" s="338"/>
      <c r="BI1844" s="338"/>
      <c r="BJ1844" s="338"/>
      <c r="BK1844" s="338"/>
      <c r="BL1844" s="338"/>
      <c r="BM1844" s="338"/>
      <c r="BN1844" s="338"/>
      <c r="BO1844" s="338"/>
      <c r="BP1844" s="338"/>
      <c r="BQ1844" s="338"/>
      <c r="BR1844" s="338"/>
      <c r="BS1844" s="338"/>
      <c r="BT1844" s="338"/>
      <c r="BU1844" s="338"/>
      <c r="BV1844" s="343"/>
      <c r="BW1844" s="343"/>
      <c r="BX1844" s="1217"/>
      <c r="BY1844" s="343"/>
      <c r="BZ1844" s="338"/>
      <c r="CA1844" s="338"/>
      <c r="CB1844" s="338"/>
      <c r="CC1844" s="338"/>
      <c r="CD1844" s="338"/>
      <c r="CE1844" s="338"/>
      <c r="CF1844" s="338"/>
    </row>
    <row r="1845" ht="15.75" customHeight="1">
      <c r="A1845" s="338"/>
      <c r="B1845" s="338"/>
      <c r="C1845" s="338"/>
      <c r="D1845" s="338"/>
      <c r="E1845" s="338"/>
      <c r="F1845" s="346"/>
      <c r="G1845" s="1215"/>
      <c r="H1845" s="1216"/>
      <c r="I1845" s="534"/>
      <c r="J1845" s="1193"/>
      <c r="K1845" s="398"/>
      <c r="L1845" s="338"/>
      <c r="M1845" s="338"/>
      <c r="N1845" s="338"/>
      <c r="O1845" s="338"/>
      <c r="P1845" s="338"/>
      <c r="Q1845" s="338"/>
      <c r="R1845" s="338"/>
      <c r="S1845" s="338"/>
      <c r="T1845" s="338"/>
      <c r="U1845" s="338"/>
      <c r="V1845" s="338"/>
      <c r="W1845" s="338"/>
      <c r="X1845" s="338"/>
      <c r="Y1845" s="338"/>
      <c r="Z1845" s="338"/>
      <c r="AA1845" s="338"/>
      <c r="AB1845" s="338"/>
      <c r="AC1845" s="338"/>
      <c r="AD1845" s="338"/>
      <c r="AE1845" s="338"/>
      <c r="AF1845" s="338"/>
      <c r="AG1845" s="338"/>
      <c r="AH1845" s="338"/>
      <c r="AI1845" s="338"/>
      <c r="AJ1845" s="338"/>
      <c r="AK1845" s="338"/>
      <c r="AL1845" s="338"/>
      <c r="AM1845" s="338"/>
      <c r="AN1845" s="338"/>
      <c r="AO1845" s="338"/>
      <c r="AP1845" s="338"/>
      <c r="AQ1845" s="338"/>
      <c r="AR1845" s="338"/>
      <c r="AS1845" s="338"/>
      <c r="AT1845" s="338"/>
      <c r="AU1845" s="338"/>
      <c r="AV1845" s="338"/>
      <c r="AW1845" s="338"/>
      <c r="AX1845" s="338"/>
      <c r="AY1845" s="338"/>
      <c r="AZ1845" s="338"/>
      <c r="BA1845" s="338"/>
      <c r="BB1845" s="338"/>
      <c r="BC1845" s="338"/>
      <c r="BD1845" s="338"/>
      <c r="BE1845" s="338"/>
      <c r="BF1845" s="338"/>
      <c r="BG1845" s="338"/>
      <c r="BH1845" s="338"/>
      <c r="BI1845" s="338"/>
      <c r="BJ1845" s="338"/>
      <c r="BK1845" s="338"/>
      <c r="BL1845" s="338"/>
      <c r="BM1845" s="338"/>
      <c r="BN1845" s="338"/>
      <c r="BO1845" s="338"/>
      <c r="BP1845" s="338"/>
      <c r="BQ1845" s="338"/>
      <c r="BR1845" s="338"/>
      <c r="BS1845" s="338"/>
      <c r="BT1845" s="338"/>
      <c r="BU1845" s="338"/>
      <c r="BV1845" s="343"/>
      <c r="BW1845" s="343"/>
      <c r="BX1845" s="1217"/>
      <c r="BY1845" s="343"/>
      <c r="BZ1845" s="338"/>
      <c r="CA1845" s="338"/>
      <c r="CB1845" s="338"/>
      <c r="CC1845" s="338"/>
      <c r="CD1845" s="338"/>
      <c r="CE1845" s="338"/>
      <c r="CF1845" s="338"/>
    </row>
    <row r="1846" ht="15.75" customHeight="1">
      <c r="A1846" s="338"/>
      <c r="B1846" s="338"/>
      <c r="C1846" s="338"/>
      <c r="D1846" s="338"/>
      <c r="E1846" s="338"/>
      <c r="F1846" s="346"/>
      <c r="G1846" s="1215"/>
      <c r="H1846" s="1216"/>
      <c r="I1846" s="534"/>
      <c r="J1846" s="1193"/>
      <c r="K1846" s="398"/>
      <c r="L1846" s="338"/>
      <c r="M1846" s="338"/>
      <c r="N1846" s="338"/>
      <c r="O1846" s="338"/>
      <c r="P1846" s="338"/>
      <c r="Q1846" s="338"/>
      <c r="R1846" s="338"/>
      <c r="S1846" s="338"/>
      <c r="T1846" s="338"/>
      <c r="U1846" s="338"/>
      <c r="V1846" s="338"/>
      <c r="W1846" s="338"/>
      <c r="X1846" s="338"/>
      <c r="Y1846" s="338"/>
      <c r="Z1846" s="338"/>
      <c r="AA1846" s="338"/>
      <c r="AB1846" s="338"/>
      <c r="AC1846" s="338"/>
      <c r="AD1846" s="338"/>
      <c r="AE1846" s="338"/>
      <c r="AF1846" s="338"/>
      <c r="AG1846" s="338"/>
      <c r="AH1846" s="338"/>
      <c r="AI1846" s="338"/>
      <c r="AJ1846" s="338"/>
      <c r="AK1846" s="338"/>
      <c r="AL1846" s="338"/>
      <c r="AM1846" s="338"/>
      <c r="AN1846" s="338"/>
      <c r="AO1846" s="338"/>
      <c r="AP1846" s="338"/>
      <c r="AQ1846" s="338"/>
      <c r="AR1846" s="338"/>
      <c r="AS1846" s="338"/>
      <c r="AT1846" s="338"/>
      <c r="AU1846" s="338"/>
      <c r="AV1846" s="338"/>
      <c r="AW1846" s="338"/>
      <c r="AX1846" s="338"/>
      <c r="AY1846" s="338"/>
      <c r="AZ1846" s="338"/>
      <c r="BA1846" s="338"/>
      <c r="BB1846" s="338"/>
      <c r="BC1846" s="338"/>
      <c r="BD1846" s="338"/>
      <c r="BE1846" s="338"/>
      <c r="BF1846" s="338"/>
      <c r="BG1846" s="338"/>
      <c r="BH1846" s="338"/>
      <c r="BI1846" s="338"/>
      <c r="BJ1846" s="338"/>
      <c r="BK1846" s="338"/>
      <c r="BL1846" s="338"/>
      <c r="BM1846" s="338"/>
      <c r="BN1846" s="338"/>
      <c r="BO1846" s="338"/>
      <c r="BP1846" s="338"/>
      <c r="BQ1846" s="338"/>
      <c r="BR1846" s="338"/>
      <c r="BS1846" s="338"/>
      <c r="BT1846" s="338"/>
      <c r="BU1846" s="338"/>
      <c r="BV1846" s="343"/>
      <c r="BW1846" s="343"/>
      <c r="BX1846" s="1217"/>
      <c r="BY1846" s="343"/>
      <c r="BZ1846" s="338"/>
      <c r="CA1846" s="338"/>
      <c r="CB1846" s="338"/>
      <c r="CC1846" s="338"/>
      <c r="CD1846" s="338"/>
      <c r="CE1846" s="338"/>
      <c r="CF1846" s="338"/>
    </row>
    <row r="1847" ht="15.75" customHeight="1">
      <c r="A1847" s="338"/>
      <c r="B1847" s="338"/>
      <c r="C1847" s="338"/>
      <c r="D1847" s="338"/>
      <c r="E1847" s="338"/>
      <c r="F1847" s="346"/>
      <c r="G1847" s="1215"/>
      <c r="H1847" s="1216"/>
      <c r="I1847" s="534"/>
      <c r="J1847" s="1193"/>
      <c r="K1847" s="398"/>
      <c r="L1847" s="338"/>
      <c r="M1847" s="338"/>
      <c r="N1847" s="338"/>
      <c r="O1847" s="338"/>
      <c r="P1847" s="338"/>
      <c r="Q1847" s="338"/>
      <c r="R1847" s="338"/>
      <c r="S1847" s="338"/>
      <c r="T1847" s="338"/>
      <c r="U1847" s="338"/>
      <c r="V1847" s="338"/>
      <c r="W1847" s="338"/>
      <c r="X1847" s="338"/>
      <c r="Y1847" s="338"/>
      <c r="Z1847" s="338"/>
      <c r="AA1847" s="338"/>
      <c r="AB1847" s="338"/>
      <c r="AC1847" s="338"/>
      <c r="AD1847" s="338"/>
      <c r="AE1847" s="338"/>
      <c r="AF1847" s="338"/>
      <c r="AG1847" s="338"/>
      <c r="AH1847" s="338"/>
      <c r="AI1847" s="338"/>
      <c r="AJ1847" s="338"/>
      <c r="AK1847" s="338"/>
      <c r="AL1847" s="338"/>
      <c r="AM1847" s="338"/>
      <c r="AN1847" s="338"/>
      <c r="AO1847" s="338"/>
      <c r="AP1847" s="338"/>
      <c r="AQ1847" s="338"/>
      <c r="AR1847" s="338"/>
      <c r="AS1847" s="338"/>
      <c r="AT1847" s="338"/>
      <c r="AU1847" s="338"/>
      <c r="AV1847" s="338"/>
      <c r="AW1847" s="338"/>
      <c r="AX1847" s="338"/>
      <c r="AY1847" s="338"/>
      <c r="AZ1847" s="338"/>
      <c r="BA1847" s="338"/>
      <c r="BB1847" s="338"/>
      <c r="BC1847" s="338"/>
      <c r="BD1847" s="338"/>
      <c r="BE1847" s="338"/>
      <c r="BF1847" s="338"/>
      <c r="BG1847" s="338"/>
      <c r="BH1847" s="338"/>
      <c r="BI1847" s="338"/>
      <c r="BJ1847" s="338"/>
      <c r="BK1847" s="338"/>
      <c r="BL1847" s="338"/>
      <c r="BM1847" s="338"/>
      <c r="BN1847" s="338"/>
      <c r="BO1847" s="338"/>
      <c r="BP1847" s="338"/>
      <c r="BQ1847" s="338"/>
      <c r="BR1847" s="338"/>
      <c r="BS1847" s="338"/>
      <c r="BT1847" s="338"/>
      <c r="BU1847" s="338"/>
      <c r="BV1847" s="343"/>
      <c r="BW1847" s="343"/>
      <c r="BX1847" s="1217"/>
      <c r="BY1847" s="343"/>
      <c r="BZ1847" s="338"/>
      <c r="CA1847" s="338"/>
      <c r="CB1847" s="338"/>
      <c r="CC1847" s="338"/>
      <c r="CD1847" s="338"/>
      <c r="CE1847" s="338"/>
      <c r="CF1847" s="338"/>
    </row>
    <row r="1848" ht="15.75" customHeight="1">
      <c r="A1848" s="338"/>
      <c r="B1848" s="338"/>
      <c r="C1848" s="338"/>
      <c r="D1848" s="338"/>
      <c r="E1848" s="338"/>
      <c r="F1848" s="346"/>
      <c r="G1848" s="1215"/>
      <c r="H1848" s="1216"/>
      <c r="I1848" s="534"/>
      <c r="J1848" s="1193"/>
      <c r="K1848" s="398"/>
      <c r="L1848" s="338"/>
      <c r="M1848" s="338"/>
      <c r="N1848" s="338"/>
      <c r="O1848" s="338"/>
      <c r="P1848" s="338"/>
      <c r="Q1848" s="338"/>
      <c r="R1848" s="338"/>
      <c r="S1848" s="338"/>
      <c r="T1848" s="338"/>
      <c r="U1848" s="338"/>
      <c r="V1848" s="338"/>
      <c r="W1848" s="338"/>
      <c r="X1848" s="338"/>
      <c r="Y1848" s="338"/>
      <c r="Z1848" s="338"/>
      <c r="AA1848" s="338"/>
      <c r="AB1848" s="338"/>
      <c r="AC1848" s="338"/>
      <c r="AD1848" s="338"/>
      <c r="AE1848" s="338"/>
      <c r="AF1848" s="338"/>
      <c r="AG1848" s="338"/>
      <c r="AH1848" s="338"/>
      <c r="AI1848" s="338"/>
      <c r="AJ1848" s="338"/>
      <c r="AK1848" s="338"/>
      <c r="AL1848" s="338"/>
      <c r="AM1848" s="338"/>
      <c r="AN1848" s="338"/>
      <c r="AO1848" s="338"/>
      <c r="AP1848" s="338"/>
      <c r="AQ1848" s="338"/>
      <c r="AR1848" s="338"/>
      <c r="AS1848" s="338"/>
      <c r="AT1848" s="338"/>
      <c r="AU1848" s="338"/>
      <c r="AV1848" s="338"/>
      <c r="AW1848" s="338"/>
      <c r="AX1848" s="338"/>
      <c r="AY1848" s="338"/>
      <c r="AZ1848" s="338"/>
      <c r="BA1848" s="338"/>
      <c r="BB1848" s="338"/>
      <c r="BC1848" s="338"/>
      <c r="BD1848" s="338"/>
      <c r="BE1848" s="338"/>
      <c r="BF1848" s="338"/>
      <c r="BG1848" s="338"/>
      <c r="BH1848" s="338"/>
      <c r="BI1848" s="338"/>
      <c r="BJ1848" s="338"/>
      <c r="BK1848" s="338"/>
      <c r="BL1848" s="338"/>
      <c r="BM1848" s="338"/>
      <c r="BN1848" s="338"/>
      <c r="BO1848" s="338"/>
      <c r="BP1848" s="338"/>
      <c r="BQ1848" s="338"/>
      <c r="BR1848" s="338"/>
      <c r="BS1848" s="338"/>
      <c r="BT1848" s="338"/>
      <c r="BU1848" s="338"/>
      <c r="BV1848" s="343"/>
      <c r="BW1848" s="343"/>
      <c r="BX1848" s="1217"/>
      <c r="BY1848" s="343"/>
      <c r="BZ1848" s="338"/>
      <c r="CA1848" s="338"/>
      <c r="CB1848" s="338"/>
      <c r="CC1848" s="338"/>
      <c r="CD1848" s="338"/>
      <c r="CE1848" s="338"/>
      <c r="CF1848" s="338"/>
    </row>
    <row r="1849" ht="15.75" customHeight="1">
      <c r="A1849" s="338"/>
      <c r="B1849" s="338"/>
      <c r="C1849" s="338"/>
      <c r="D1849" s="338"/>
      <c r="E1849" s="338"/>
      <c r="F1849" s="346"/>
      <c r="G1849" s="1215"/>
      <c r="H1849" s="1216"/>
      <c r="I1849" s="534"/>
      <c r="J1849" s="1193"/>
      <c r="K1849" s="398"/>
      <c r="L1849" s="338"/>
      <c r="M1849" s="338"/>
      <c r="N1849" s="338"/>
      <c r="O1849" s="338"/>
      <c r="P1849" s="338"/>
      <c r="Q1849" s="338"/>
      <c r="R1849" s="338"/>
      <c r="S1849" s="338"/>
      <c r="T1849" s="338"/>
      <c r="U1849" s="338"/>
      <c r="V1849" s="338"/>
      <c r="W1849" s="338"/>
      <c r="X1849" s="338"/>
      <c r="Y1849" s="338"/>
      <c r="Z1849" s="338"/>
      <c r="AA1849" s="338"/>
      <c r="AB1849" s="338"/>
      <c r="AC1849" s="338"/>
      <c r="AD1849" s="338"/>
      <c r="AE1849" s="338"/>
      <c r="AF1849" s="338"/>
      <c r="AG1849" s="338"/>
      <c r="AH1849" s="338"/>
      <c r="AI1849" s="338"/>
      <c r="AJ1849" s="338"/>
      <c r="AK1849" s="338"/>
      <c r="AL1849" s="338"/>
      <c r="AM1849" s="338"/>
      <c r="AN1849" s="338"/>
      <c r="AO1849" s="338"/>
      <c r="AP1849" s="338"/>
      <c r="AQ1849" s="338"/>
      <c r="AR1849" s="338"/>
      <c r="AS1849" s="338"/>
      <c r="AT1849" s="338"/>
      <c r="AU1849" s="338"/>
      <c r="AV1849" s="338"/>
      <c r="AW1849" s="338"/>
      <c r="AX1849" s="338"/>
      <c r="AY1849" s="338"/>
      <c r="AZ1849" s="338"/>
      <c r="BA1849" s="338"/>
      <c r="BB1849" s="338"/>
      <c r="BC1849" s="338"/>
      <c r="BD1849" s="338"/>
      <c r="BE1849" s="338"/>
      <c r="BF1849" s="338"/>
      <c r="BG1849" s="338"/>
      <c r="BH1849" s="338"/>
      <c r="BI1849" s="338"/>
      <c r="BJ1849" s="338"/>
      <c r="BK1849" s="338"/>
      <c r="BL1849" s="338"/>
      <c r="BM1849" s="338"/>
      <c r="BN1849" s="338"/>
      <c r="BO1849" s="338"/>
      <c r="BP1849" s="338"/>
      <c r="BQ1849" s="338"/>
      <c r="BR1849" s="338"/>
      <c r="BS1849" s="338"/>
      <c r="BT1849" s="338"/>
      <c r="BU1849" s="338"/>
      <c r="BV1849" s="343"/>
      <c r="BW1849" s="343"/>
      <c r="BX1849" s="1217"/>
      <c r="BY1849" s="343"/>
      <c r="BZ1849" s="338"/>
      <c r="CA1849" s="338"/>
      <c r="CB1849" s="338"/>
      <c r="CC1849" s="338"/>
      <c r="CD1849" s="338"/>
      <c r="CE1849" s="338"/>
      <c r="CF1849" s="338"/>
    </row>
    <row r="1850" ht="15.75" customHeight="1">
      <c r="A1850" s="338"/>
      <c r="B1850" s="338"/>
      <c r="C1850" s="338"/>
      <c r="D1850" s="338"/>
      <c r="E1850" s="338"/>
      <c r="F1850" s="346"/>
      <c r="G1850" s="1215"/>
      <c r="H1850" s="1216"/>
      <c r="I1850" s="534"/>
      <c r="J1850" s="1193"/>
      <c r="K1850" s="398"/>
      <c r="L1850" s="338"/>
      <c r="M1850" s="338"/>
      <c r="N1850" s="338"/>
      <c r="O1850" s="338"/>
      <c r="P1850" s="338"/>
      <c r="Q1850" s="338"/>
      <c r="R1850" s="338"/>
      <c r="S1850" s="338"/>
      <c r="T1850" s="338"/>
      <c r="U1850" s="338"/>
      <c r="V1850" s="338"/>
      <c r="W1850" s="338"/>
      <c r="X1850" s="338"/>
      <c r="Y1850" s="338"/>
      <c r="Z1850" s="338"/>
      <c r="AA1850" s="338"/>
      <c r="AB1850" s="338"/>
      <c r="AC1850" s="338"/>
      <c r="AD1850" s="338"/>
      <c r="AE1850" s="338"/>
      <c r="AF1850" s="338"/>
      <c r="AG1850" s="338"/>
      <c r="AH1850" s="338"/>
      <c r="AI1850" s="338"/>
      <c r="AJ1850" s="338"/>
      <c r="AK1850" s="338"/>
      <c r="AL1850" s="338"/>
      <c r="AM1850" s="338"/>
      <c r="AN1850" s="338"/>
      <c r="AO1850" s="338"/>
      <c r="AP1850" s="338"/>
      <c r="AQ1850" s="338"/>
      <c r="AR1850" s="338"/>
      <c r="AS1850" s="338"/>
      <c r="AT1850" s="338"/>
      <c r="AU1850" s="338"/>
      <c r="AV1850" s="338"/>
      <c r="AW1850" s="338"/>
      <c r="AX1850" s="338"/>
      <c r="AY1850" s="338"/>
      <c r="AZ1850" s="338"/>
      <c r="BA1850" s="338"/>
      <c r="BB1850" s="338"/>
      <c r="BC1850" s="338"/>
      <c r="BD1850" s="338"/>
      <c r="BE1850" s="338"/>
      <c r="BF1850" s="338"/>
      <c r="BG1850" s="338"/>
      <c r="BH1850" s="338"/>
      <c r="BI1850" s="338"/>
      <c r="BJ1850" s="338"/>
      <c r="BK1850" s="338"/>
      <c r="BL1850" s="338"/>
      <c r="BM1850" s="338"/>
      <c r="BN1850" s="338"/>
      <c r="BO1850" s="338"/>
      <c r="BP1850" s="338"/>
      <c r="BQ1850" s="338"/>
      <c r="BR1850" s="338"/>
      <c r="BS1850" s="338"/>
      <c r="BT1850" s="338"/>
      <c r="BU1850" s="338"/>
      <c r="BV1850" s="343"/>
      <c r="BW1850" s="343"/>
      <c r="BX1850" s="1217"/>
      <c r="BY1850" s="343"/>
      <c r="BZ1850" s="338"/>
      <c r="CA1850" s="338"/>
      <c r="CB1850" s="338"/>
      <c r="CC1850" s="338"/>
      <c r="CD1850" s="338"/>
      <c r="CE1850" s="338"/>
      <c r="CF1850" s="338"/>
    </row>
    <row r="1851" ht="15.75" customHeight="1">
      <c r="A1851" s="338"/>
      <c r="B1851" s="338"/>
      <c r="C1851" s="338"/>
      <c r="D1851" s="338"/>
      <c r="E1851" s="338"/>
      <c r="F1851" s="346"/>
      <c r="G1851" s="1215"/>
      <c r="H1851" s="1216"/>
      <c r="I1851" s="534"/>
      <c r="J1851" s="1193"/>
      <c r="K1851" s="398"/>
      <c r="L1851" s="338"/>
      <c r="M1851" s="338"/>
      <c r="N1851" s="338"/>
      <c r="O1851" s="338"/>
      <c r="P1851" s="338"/>
      <c r="Q1851" s="338"/>
      <c r="R1851" s="338"/>
      <c r="S1851" s="338"/>
      <c r="T1851" s="338"/>
      <c r="U1851" s="338"/>
      <c r="V1851" s="338"/>
      <c r="W1851" s="338"/>
      <c r="X1851" s="338"/>
      <c r="Y1851" s="338"/>
      <c r="Z1851" s="338"/>
      <c r="AA1851" s="338"/>
      <c r="AB1851" s="338"/>
      <c r="AC1851" s="338"/>
      <c r="AD1851" s="338"/>
      <c r="AE1851" s="338"/>
      <c r="AF1851" s="338"/>
      <c r="AG1851" s="338"/>
      <c r="AH1851" s="338"/>
      <c r="AI1851" s="338"/>
      <c r="AJ1851" s="338"/>
      <c r="AK1851" s="338"/>
      <c r="AL1851" s="338"/>
      <c r="AM1851" s="338"/>
      <c r="AN1851" s="338"/>
      <c r="AO1851" s="338"/>
      <c r="AP1851" s="338"/>
      <c r="AQ1851" s="338"/>
      <c r="AR1851" s="338"/>
      <c r="AS1851" s="338"/>
      <c r="AT1851" s="338"/>
      <c r="AU1851" s="338"/>
      <c r="AV1851" s="338"/>
      <c r="AW1851" s="338"/>
      <c r="AX1851" s="338"/>
      <c r="AY1851" s="338"/>
      <c r="AZ1851" s="338"/>
      <c r="BA1851" s="338"/>
      <c r="BB1851" s="338"/>
      <c r="BC1851" s="338"/>
      <c r="BD1851" s="338"/>
      <c r="BE1851" s="338"/>
      <c r="BF1851" s="338"/>
      <c r="BG1851" s="338"/>
      <c r="BH1851" s="338"/>
      <c r="BI1851" s="338"/>
      <c r="BJ1851" s="338"/>
      <c r="BK1851" s="338"/>
      <c r="BL1851" s="338"/>
      <c r="BM1851" s="338"/>
      <c r="BN1851" s="338"/>
      <c r="BO1851" s="338"/>
      <c r="BP1851" s="338"/>
      <c r="BQ1851" s="338"/>
      <c r="BR1851" s="338"/>
      <c r="BS1851" s="338"/>
      <c r="BT1851" s="338"/>
      <c r="BU1851" s="338"/>
      <c r="BV1851" s="343"/>
      <c r="BW1851" s="343"/>
      <c r="BX1851" s="1217"/>
      <c r="BY1851" s="343"/>
      <c r="BZ1851" s="338"/>
      <c r="CA1851" s="338"/>
      <c r="CB1851" s="338"/>
      <c r="CC1851" s="338"/>
      <c r="CD1851" s="338"/>
      <c r="CE1851" s="338"/>
      <c r="CF1851" s="338"/>
    </row>
    <row r="1852" ht="15.75" customHeight="1">
      <c r="A1852" s="338"/>
      <c r="B1852" s="338"/>
      <c r="C1852" s="338"/>
      <c r="D1852" s="338"/>
      <c r="E1852" s="338"/>
      <c r="F1852" s="346"/>
      <c r="G1852" s="1215"/>
      <c r="H1852" s="1216"/>
      <c r="I1852" s="534"/>
      <c r="J1852" s="1193"/>
      <c r="K1852" s="398"/>
      <c r="L1852" s="338"/>
      <c r="M1852" s="338"/>
      <c r="N1852" s="338"/>
      <c r="O1852" s="338"/>
      <c r="P1852" s="338"/>
      <c r="Q1852" s="338"/>
      <c r="R1852" s="338"/>
      <c r="S1852" s="338"/>
      <c r="T1852" s="338"/>
      <c r="U1852" s="338"/>
      <c r="V1852" s="338"/>
      <c r="W1852" s="338"/>
      <c r="X1852" s="338"/>
      <c r="Y1852" s="338"/>
      <c r="Z1852" s="338"/>
      <c r="AA1852" s="338"/>
      <c r="AB1852" s="338"/>
      <c r="AC1852" s="338"/>
      <c r="AD1852" s="338"/>
      <c r="AE1852" s="338"/>
      <c r="AF1852" s="338"/>
      <c r="AG1852" s="338"/>
      <c r="AH1852" s="338"/>
      <c r="AI1852" s="338"/>
      <c r="AJ1852" s="338"/>
      <c r="AK1852" s="338"/>
      <c r="AL1852" s="338"/>
      <c r="AM1852" s="338"/>
      <c r="AN1852" s="338"/>
      <c r="AO1852" s="338"/>
      <c r="AP1852" s="338"/>
      <c r="AQ1852" s="338"/>
      <c r="AR1852" s="338"/>
      <c r="AS1852" s="338"/>
      <c r="AT1852" s="338"/>
      <c r="AU1852" s="338"/>
      <c r="AV1852" s="338"/>
      <c r="AW1852" s="338"/>
      <c r="AX1852" s="338"/>
      <c r="AY1852" s="338"/>
      <c r="AZ1852" s="338"/>
      <c r="BA1852" s="338"/>
      <c r="BB1852" s="338"/>
      <c r="BC1852" s="338"/>
      <c r="BD1852" s="338"/>
      <c r="BE1852" s="338"/>
      <c r="BF1852" s="338"/>
      <c r="BG1852" s="338"/>
      <c r="BH1852" s="338"/>
      <c r="BI1852" s="338"/>
      <c r="BJ1852" s="338"/>
      <c r="BK1852" s="338"/>
      <c r="BL1852" s="338"/>
      <c r="BM1852" s="338"/>
      <c r="BN1852" s="338"/>
      <c r="BO1852" s="338"/>
      <c r="BP1852" s="338"/>
      <c r="BQ1852" s="338"/>
      <c r="BR1852" s="338"/>
      <c r="BS1852" s="338"/>
      <c r="BT1852" s="338"/>
      <c r="BU1852" s="338"/>
      <c r="BV1852" s="343"/>
      <c r="BW1852" s="343"/>
      <c r="BX1852" s="1217"/>
      <c r="BY1852" s="343"/>
      <c r="BZ1852" s="338"/>
      <c r="CA1852" s="338"/>
      <c r="CB1852" s="338"/>
      <c r="CC1852" s="338"/>
      <c r="CD1852" s="338"/>
      <c r="CE1852" s="338"/>
      <c r="CF1852" s="338"/>
    </row>
    <row r="1853" ht="15.75" customHeight="1">
      <c r="A1853" s="338"/>
      <c r="B1853" s="338"/>
      <c r="C1853" s="338"/>
      <c r="D1853" s="338"/>
      <c r="E1853" s="338"/>
      <c r="F1853" s="346"/>
      <c r="G1853" s="1215"/>
      <c r="H1853" s="1216"/>
      <c r="I1853" s="534"/>
      <c r="J1853" s="1193"/>
      <c r="K1853" s="398"/>
      <c r="L1853" s="338"/>
      <c r="M1853" s="338"/>
      <c r="N1853" s="338"/>
      <c r="O1853" s="338"/>
      <c r="P1853" s="338"/>
      <c r="Q1853" s="338"/>
      <c r="R1853" s="338"/>
      <c r="S1853" s="338"/>
      <c r="T1853" s="338"/>
      <c r="U1853" s="338"/>
      <c r="V1853" s="338"/>
      <c r="W1853" s="338"/>
      <c r="X1853" s="338"/>
      <c r="Y1853" s="338"/>
      <c r="Z1853" s="338"/>
      <c r="AA1853" s="338"/>
      <c r="AB1853" s="338"/>
      <c r="AC1853" s="338"/>
      <c r="AD1853" s="338"/>
      <c r="AE1853" s="338"/>
      <c r="AF1853" s="338"/>
      <c r="AG1853" s="338"/>
      <c r="AH1853" s="338"/>
      <c r="AI1853" s="338"/>
      <c r="AJ1853" s="338"/>
      <c r="AK1853" s="338"/>
      <c r="AL1853" s="338"/>
      <c r="AM1853" s="338"/>
      <c r="AN1853" s="338"/>
      <c r="AO1853" s="338"/>
      <c r="AP1853" s="338"/>
      <c r="AQ1853" s="338"/>
      <c r="AR1853" s="338"/>
      <c r="AS1853" s="338"/>
      <c r="AT1853" s="338"/>
      <c r="AU1853" s="338"/>
      <c r="AV1853" s="338"/>
      <c r="AW1853" s="338"/>
      <c r="AX1853" s="338"/>
      <c r="AY1853" s="338"/>
      <c r="AZ1853" s="338"/>
      <c r="BA1853" s="338"/>
      <c r="BB1853" s="338"/>
      <c r="BC1853" s="338"/>
      <c r="BD1853" s="338"/>
      <c r="BE1853" s="338"/>
      <c r="BF1853" s="338"/>
      <c r="BG1853" s="338"/>
      <c r="BH1853" s="338"/>
      <c r="BI1853" s="338"/>
      <c r="BJ1853" s="338"/>
      <c r="BK1853" s="338"/>
      <c r="BL1853" s="338"/>
      <c r="BM1853" s="338"/>
      <c r="BN1853" s="338"/>
      <c r="BO1853" s="338"/>
      <c r="BP1853" s="338"/>
      <c r="BQ1853" s="338"/>
      <c r="BR1853" s="338"/>
      <c r="BS1853" s="338"/>
      <c r="BT1853" s="338"/>
      <c r="BU1853" s="338"/>
      <c r="BV1853" s="343"/>
      <c r="BW1853" s="343"/>
      <c r="BX1853" s="1217"/>
      <c r="BY1853" s="343"/>
      <c r="BZ1853" s="338"/>
      <c r="CA1853" s="338"/>
      <c r="CB1853" s="338"/>
      <c r="CC1853" s="338"/>
      <c r="CD1853" s="338"/>
      <c r="CE1853" s="338"/>
      <c r="CF1853" s="338"/>
    </row>
    <row r="1854" ht="15.75" customHeight="1">
      <c r="A1854" s="338"/>
      <c r="B1854" s="338"/>
      <c r="C1854" s="338"/>
      <c r="D1854" s="338"/>
      <c r="E1854" s="338"/>
      <c r="F1854" s="346"/>
      <c r="G1854" s="1215"/>
      <c r="H1854" s="1216"/>
      <c r="I1854" s="534"/>
      <c r="J1854" s="1193"/>
      <c r="K1854" s="398"/>
      <c r="L1854" s="338"/>
      <c r="M1854" s="338"/>
      <c r="N1854" s="338"/>
      <c r="O1854" s="338"/>
      <c r="P1854" s="338"/>
      <c r="Q1854" s="338"/>
      <c r="R1854" s="338"/>
      <c r="S1854" s="338"/>
      <c r="T1854" s="338"/>
      <c r="U1854" s="338"/>
      <c r="V1854" s="338"/>
      <c r="W1854" s="338"/>
      <c r="X1854" s="338"/>
      <c r="Y1854" s="338"/>
      <c r="Z1854" s="338"/>
      <c r="AA1854" s="338"/>
      <c r="AB1854" s="338"/>
      <c r="AC1854" s="338"/>
      <c r="AD1854" s="338"/>
      <c r="AE1854" s="338"/>
      <c r="AF1854" s="338"/>
      <c r="AG1854" s="338"/>
      <c r="AH1854" s="338"/>
      <c r="AI1854" s="338"/>
      <c r="AJ1854" s="338"/>
      <c r="AK1854" s="338"/>
      <c r="AL1854" s="338"/>
      <c r="AM1854" s="338"/>
      <c r="AN1854" s="338"/>
      <c r="AO1854" s="338"/>
      <c r="AP1854" s="338"/>
      <c r="AQ1854" s="338"/>
      <c r="AR1854" s="338"/>
      <c r="AS1854" s="338"/>
      <c r="AT1854" s="338"/>
      <c r="AU1854" s="338"/>
      <c r="AV1854" s="338"/>
      <c r="AW1854" s="338"/>
      <c r="AX1854" s="338"/>
      <c r="AY1854" s="338"/>
      <c r="AZ1854" s="338"/>
      <c r="BA1854" s="338"/>
      <c r="BB1854" s="338"/>
      <c r="BC1854" s="338"/>
      <c r="BD1854" s="338"/>
      <c r="BE1854" s="338"/>
      <c r="BF1854" s="338"/>
      <c r="BG1854" s="338"/>
      <c r="BH1854" s="338"/>
      <c r="BI1854" s="338"/>
      <c r="BJ1854" s="338"/>
      <c r="BK1854" s="338"/>
      <c r="BL1854" s="338"/>
      <c r="BM1854" s="338"/>
      <c r="BN1854" s="338"/>
      <c r="BO1854" s="338"/>
      <c r="BP1854" s="338"/>
      <c r="BQ1854" s="338"/>
      <c r="BR1854" s="338"/>
      <c r="BS1854" s="338"/>
      <c r="BT1854" s="338"/>
      <c r="BU1854" s="338"/>
      <c r="BV1854" s="343"/>
      <c r="BW1854" s="343"/>
      <c r="BX1854" s="1217"/>
      <c r="BY1854" s="343"/>
      <c r="BZ1854" s="338"/>
      <c r="CA1854" s="338"/>
      <c r="CB1854" s="338"/>
      <c r="CC1854" s="338"/>
      <c r="CD1854" s="338"/>
      <c r="CE1854" s="338"/>
      <c r="CF1854" s="338"/>
    </row>
    <row r="1855" ht="15.75" customHeight="1">
      <c r="A1855" s="338"/>
      <c r="B1855" s="338"/>
      <c r="C1855" s="338"/>
      <c r="D1855" s="338"/>
      <c r="E1855" s="338"/>
      <c r="F1855" s="346"/>
      <c r="G1855" s="1215"/>
      <c r="H1855" s="1216"/>
      <c r="I1855" s="534"/>
      <c r="J1855" s="1193"/>
      <c r="K1855" s="398"/>
      <c r="L1855" s="338"/>
      <c r="M1855" s="338"/>
      <c r="N1855" s="338"/>
      <c r="O1855" s="338"/>
      <c r="P1855" s="338"/>
      <c r="Q1855" s="338"/>
      <c r="R1855" s="338"/>
      <c r="S1855" s="338"/>
      <c r="T1855" s="338"/>
      <c r="U1855" s="338"/>
      <c r="V1855" s="338"/>
      <c r="W1855" s="338"/>
      <c r="X1855" s="338"/>
      <c r="Y1855" s="338"/>
      <c r="Z1855" s="338"/>
      <c r="AA1855" s="338"/>
      <c r="AB1855" s="338"/>
      <c r="AC1855" s="338"/>
      <c r="AD1855" s="338"/>
      <c r="AE1855" s="338"/>
      <c r="AF1855" s="338"/>
      <c r="AG1855" s="338"/>
      <c r="AH1855" s="338"/>
      <c r="AI1855" s="338"/>
      <c r="AJ1855" s="338"/>
      <c r="AK1855" s="338"/>
      <c r="AL1855" s="338"/>
      <c r="AM1855" s="338"/>
      <c r="AN1855" s="338"/>
      <c r="AO1855" s="338"/>
      <c r="AP1855" s="338"/>
      <c r="AQ1855" s="338"/>
      <c r="AR1855" s="338"/>
      <c r="AS1855" s="338"/>
      <c r="AT1855" s="338"/>
      <c r="AU1855" s="338"/>
      <c r="AV1855" s="338"/>
      <c r="AW1855" s="338"/>
      <c r="AX1855" s="338"/>
      <c r="AY1855" s="338"/>
      <c r="AZ1855" s="338"/>
      <c r="BA1855" s="338"/>
      <c r="BB1855" s="338"/>
      <c r="BC1855" s="338"/>
      <c r="BD1855" s="338"/>
      <c r="BE1855" s="338"/>
      <c r="BF1855" s="338"/>
      <c r="BG1855" s="338"/>
      <c r="BH1855" s="338"/>
      <c r="BI1855" s="338"/>
      <c r="BJ1855" s="338"/>
      <c r="BK1855" s="338"/>
      <c r="BL1855" s="338"/>
      <c r="BM1855" s="338"/>
      <c r="BN1855" s="338"/>
      <c r="BO1855" s="338"/>
      <c r="BP1855" s="338"/>
      <c r="BQ1855" s="338"/>
      <c r="BR1855" s="338"/>
      <c r="BS1855" s="338"/>
      <c r="BT1855" s="338"/>
      <c r="BU1855" s="338"/>
      <c r="BV1855" s="343"/>
      <c r="BW1855" s="343"/>
      <c r="BX1855" s="1217"/>
      <c r="BY1855" s="343"/>
      <c r="BZ1855" s="338"/>
      <c r="CA1855" s="338"/>
      <c r="CB1855" s="338"/>
      <c r="CC1855" s="338"/>
      <c r="CD1855" s="338"/>
      <c r="CE1855" s="338"/>
      <c r="CF1855" s="338"/>
    </row>
    <row r="1856" ht="15.75" customHeight="1">
      <c r="A1856" s="338"/>
      <c r="B1856" s="338"/>
      <c r="C1856" s="338"/>
      <c r="D1856" s="338"/>
      <c r="E1856" s="338"/>
      <c r="F1856" s="346"/>
      <c r="G1856" s="1215"/>
      <c r="H1856" s="1216"/>
      <c r="I1856" s="534"/>
      <c r="J1856" s="1193"/>
      <c r="K1856" s="398"/>
      <c r="L1856" s="338"/>
      <c r="M1856" s="338"/>
      <c r="N1856" s="338"/>
      <c r="O1856" s="338"/>
      <c r="P1856" s="338"/>
      <c r="Q1856" s="338"/>
      <c r="R1856" s="338"/>
      <c r="S1856" s="338"/>
      <c r="T1856" s="338"/>
      <c r="U1856" s="338"/>
      <c r="V1856" s="338"/>
      <c r="W1856" s="338"/>
      <c r="X1856" s="338"/>
      <c r="Y1856" s="338"/>
      <c r="Z1856" s="338"/>
      <c r="AA1856" s="338"/>
      <c r="AB1856" s="338"/>
      <c r="AC1856" s="338"/>
      <c r="AD1856" s="338"/>
      <c r="AE1856" s="338"/>
      <c r="AF1856" s="338"/>
      <c r="AG1856" s="338"/>
      <c r="AH1856" s="338"/>
      <c r="AI1856" s="338"/>
      <c r="AJ1856" s="338"/>
      <c r="AK1856" s="338"/>
      <c r="AL1856" s="338"/>
      <c r="AM1856" s="338"/>
      <c r="AN1856" s="338"/>
      <c r="AO1856" s="338"/>
      <c r="AP1856" s="338"/>
      <c r="AQ1856" s="338"/>
      <c r="AR1856" s="338"/>
      <c r="AS1856" s="338"/>
      <c r="AT1856" s="338"/>
      <c r="AU1856" s="338"/>
      <c r="AV1856" s="338"/>
      <c r="AW1856" s="338"/>
      <c r="AX1856" s="338"/>
      <c r="AY1856" s="338"/>
      <c r="AZ1856" s="338"/>
      <c r="BA1856" s="338"/>
      <c r="BB1856" s="338"/>
      <c r="BC1856" s="338"/>
      <c r="BD1856" s="338"/>
      <c r="BE1856" s="338"/>
      <c r="BF1856" s="338"/>
      <c r="BG1856" s="338"/>
      <c r="BH1856" s="338"/>
      <c r="BI1856" s="338"/>
      <c r="BJ1856" s="338"/>
      <c r="BK1856" s="338"/>
      <c r="BL1856" s="338"/>
      <c r="BM1856" s="338"/>
      <c r="BN1856" s="338"/>
      <c r="BO1856" s="338"/>
      <c r="BP1856" s="338"/>
      <c r="BQ1856" s="338"/>
      <c r="BR1856" s="338"/>
      <c r="BS1856" s="338"/>
      <c r="BT1856" s="338"/>
      <c r="BU1856" s="338"/>
      <c r="BV1856" s="343"/>
      <c r="BW1856" s="343"/>
      <c r="BX1856" s="1217"/>
      <c r="BY1856" s="343"/>
      <c r="BZ1856" s="338"/>
      <c r="CA1856" s="338"/>
      <c r="CB1856" s="338"/>
      <c r="CC1856" s="338"/>
      <c r="CD1856" s="338"/>
      <c r="CE1856" s="338"/>
      <c r="CF1856" s="338"/>
    </row>
    <row r="1857" ht="15.75" customHeight="1">
      <c r="A1857" s="338"/>
      <c r="B1857" s="338"/>
      <c r="C1857" s="338"/>
      <c r="D1857" s="338"/>
      <c r="E1857" s="338"/>
      <c r="F1857" s="346"/>
      <c r="G1857" s="1215"/>
      <c r="H1857" s="1216"/>
      <c r="I1857" s="534"/>
      <c r="J1857" s="1193"/>
      <c r="K1857" s="398"/>
      <c r="L1857" s="338"/>
      <c r="M1857" s="338"/>
      <c r="N1857" s="338"/>
      <c r="O1857" s="338"/>
      <c r="P1857" s="338"/>
      <c r="Q1857" s="338"/>
      <c r="R1857" s="338"/>
      <c r="S1857" s="338"/>
      <c r="T1857" s="338"/>
      <c r="U1857" s="338"/>
      <c r="V1857" s="338"/>
      <c r="W1857" s="338"/>
      <c r="X1857" s="338"/>
      <c r="Y1857" s="338"/>
      <c r="Z1857" s="338"/>
      <c r="AA1857" s="338"/>
      <c r="AB1857" s="338"/>
      <c r="AC1857" s="338"/>
      <c r="AD1857" s="338"/>
      <c r="AE1857" s="338"/>
      <c r="AF1857" s="338"/>
      <c r="AG1857" s="338"/>
      <c r="AH1857" s="338"/>
      <c r="AI1857" s="338"/>
      <c r="AJ1857" s="338"/>
      <c r="AK1857" s="338"/>
      <c r="AL1857" s="338"/>
      <c r="AM1857" s="338"/>
      <c r="AN1857" s="338"/>
      <c r="AO1857" s="338"/>
      <c r="AP1857" s="338"/>
      <c r="AQ1857" s="338"/>
      <c r="AR1857" s="338"/>
      <c r="AS1857" s="338"/>
      <c r="AT1857" s="338"/>
      <c r="AU1857" s="338"/>
      <c r="AV1857" s="338"/>
      <c r="AW1857" s="338"/>
      <c r="AX1857" s="338"/>
      <c r="AY1857" s="338"/>
      <c r="AZ1857" s="338"/>
      <c r="BA1857" s="338"/>
      <c r="BB1857" s="338"/>
      <c r="BC1857" s="338"/>
      <c r="BD1857" s="338"/>
      <c r="BE1857" s="338"/>
      <c r="BF1857" s="338"/>
      <c r="BG1857" s="338"/>
      <c r="BH1857" s="338"/>
      <c r="BI1857" s="338"/>
      <c r="BJ1857" s="338"/>
      <c r="BK1857" s="338"/>
      <c r="BL1857" s="338"/>
      <c r="BM1857" s="338"/>
      <c r="BN1857" s="338"/>
      <c r="BO1857" s="338"/>
      <c r="BP1857" s="338"/>
      <c r="BQ1857" s="338"/>
      <c r="BR1857" s="338"/>
      <c r="BS1857" s="338"/>
      <c r="BT1857" s="338"/>
      <c r="BU1857" s="338"/>
      <c r="BV1857" s="343"/>
      <c r="BW1857" s="343"/>
      <c r="BX1857" s="1217"/>
      <c r="BY1857" s="343"/>
      <c r="BZ1857" s="338"/>
      <c r="CA1857" s="338"/>
      <c r="CB1857" s="338"/>
      <c r="CC1857" s="338"/>
      <c r="CD1857" s="338"/>
      <c r="CE1857" s="338"/>
      <c r="CF1857" s="338"/>
    </row>
    <row r="1858" ht="15.75" customHeight="1">
      <c r="A1858" s="338"/>
      <c r="B1858" s="338"/>
      <c r="C1858" s="338"/>
      <c r="D1858" s="338"/>
      <c r="E1858" s="338"/>
      <c r="F1858" s="346"/>
      <c r="G1858" s="1215"/>
      <c r="H1858" s="1216"/>
      <c r="I1858" s="534"/>
      <c r="J1858" s="1193"/>
      <c r="K1858" s="398"/>
      <c r="L1858" s="338"/>
      <c r="M1858" s="338"/>
      <c r="N1858" s="338"/>
      <c r="O1858" s="338"/>
      <c r="P1858" s="338"/>
      <c r="Q1858" s="338"/>
      <c r="R1858" s="338"/>
      <c r="S1858" s="338"/>
      <c r="T1858" s="338"/>
      <c r="U1858" s="338"/>
      <c r="V1858" s="338"/>
      <c r="W1858" s="338"/>
      <c r="X1858" s="338"/>
      <c r="Y1858" s="338"/>
      <c r="Z1858" s="338"/>
      <c r="AA1858" s="338"/>
      <c r="AB1858" s="338"/>
      <c r="AC1858" s="338"/>
      <c r="AD1858" s="338"/>
      <c r="AE1858" s="338"/>
      <c r="AF1858" s="338"/>
      <c r="AG1858" s="338"/>
      <c r="AH1858" s="338"/>
      <c r="AI1858" s="338"/>
      <c r="AJ1858" s="338"/>
      <c r="AK1858" s="338"/>
      <c r="AL1858" s="338"/>
      <c r="AM1858" s="338"/>
      <c r="AN1858" s="338"/>
      <c r="AO1858" s="338"/>
      <c r="AP1858" s="338"/>
      <c r="AQ1858" s="338"/>
      <c r="AR1858" s="338"/>
      <c r="AS1858" s="338"/>
      <c r="AT1858" s="338"/>
      <c r="AU1858" s="338"/>
      <c r="AV1858" s="338"/>
      <c r="AW1858" s="338"/>
      <c r="AX1858" s="338"/>
      <c r="AY1858" s="338"/>
      <c r="AZ1858" s="338"/>
      <c r="BA1858" s="338"/>
      <c r="BB1858" s="338"/>
      <c r="BC1858" s="338"/>
      <c r="BD1858" s="338"/>
      <c r="BE1858" s="338"/>
      <c r="BF1858" s="338"/>
      <c r="BG1858" s="338"/>
      <c r="BH1858" s="338"/>
      <c r="BI1858" s="338"/>
      <c r="BJ1858" s="338"/>
      <c r="BK1858" s="338"/>
      <c r="BL1858" s="338"/>
      <c r="BM1858" s="338"/>
      <c r="BN1858" s="338"/>
      <c r="BO1858" s="338"/>
      <c r="BP1858" s="338"/>
      <c r="BQ1858" s="338"/>
      <c r="BR1858" s="338"/>
      <c r="BS1858" s="338"/>
      <c r="BT1858" s="338"/>
      <c r="BU1858" s="338"/>
      <c r="BV1858" s="343"/>
      <c r="BW1858" s="343"/>
      <c r="BX1858" s="1217"/>
      <c r="BY1858" s="343"/>
      <c r="BZ1858" s="338"/>
      <c r="CA1858" s="338"/>
      <c r="CB1858" s="338"/>
      <c r="CC1858" s="338"/>
      <c r="CD1858" s="338"/>
      <c r="CE1858" s="338"/>
      <c r="CF1858" s="338"/>
    </row>
    <row r="1859" ht="15.75" customHeight="1">
      <c r="A1859" s="338"/>
      <c r="B1859" s="338"/>
      <c r="C1859" s="338"/>
      <c r="D1859" s="338"/>
      <c r="E1859" s="338"/>
      <c r="F1859" s="346"/>
      <c r="G1859" s="1215"/>
      <c r="H1859" s="1216"/>
      <c r="I1859" s="534"/>
      <c r="J1859" s="1193"/>
      <c r="K1859" s="398"/>
      <c r="L1859" s="338"/>
      <c r="M1859" s="338"/>
      <c r="N1859" s="338"/>
      <c r="O1859" s="338"/>
      <c r="P1859" s="338"/>
      <c r="Q1859" s="338"/>
      <c r="R1859" s="338"/>
      <c r="S1859" s="338"/>
      <c r="T1859" s="338"/>
      <c r="U1859" s="338"/>
      <c r="V1859" s="338"/>
      <c r="W1859" s="338"/>
      <c r="X1859" s="338"/>
      <c r="Y1859" s="338"/>
      <c r="Z1859" s="338"/>
      <c r="AA1859" s="338"/>
      <c r="AB1859" s="338"/>
      <c r="AC1859" s="338"/>
      <c r="AD1859" s="338"/>
      <c r="AE1859" s="338"/>
      <c r="AF1859" s="338"/>
      <c r="AG1859" s="338"/>
      <c r="AH1859" s="338"/>
      <c r="AI1859" s="338"/>
      <c r="AJ1859" s="338"/>
      <c r="AK1859" s="338"/>
      <c r="AL1859" s="338"/>
      <c r="AM1859" s="338"/>
      <c r="AN1859" s="338"/>
      <c r="AO1859" s="338"/>
      <c r="AP1859" s="338"/>
      <c r="AQ1859" s="338"/>
      <c r="AR1859" s="338"/>
      <c r="AS1859" s="338"/>
      <c r="AT1859" s="338"/>
      <c r="AU1859" s="338"/>
      <c r="AV1859" s="338"/>
      <c r="AW1859" s="338"/>
      <c r="AX1859" s="338"/>
      <c r="AY1859" s="338"/>
      <c r="AZ1859" s="338"/>
      <c r="BA1859" s="338"/>
      <c r="BB1859" s="338"/>
      <c r="BC1859" s="338"/>
      <c r="BD1859" s="338"/>
      <c r="BE1859" s="338"/>
      <c r="BF1859" s="338"/>
      <c r="BG1859" s="338"/>
      <c r="BH1859" s="338"/>
      <c r="BI1859" s="338"/>
      <c r="BJ1859" s="338"/>
      <c r="BK1859" s="338"/>
      <c r="BL1859" s="338"/>
      <c r="BM1859" s="338"/>
      <c r="BN1859" s="338"/>
      <c r="BO1859" s="338"/>
      <c r="BP1859" s="338"/>
      <c r="BQ1859" s="338"/>
      <c r="BR1859" s="338"/>
      <c r="BS1859" s="338"/>
      <c r="BT1859" s="338"/>
      <c r="BU1859" s="338"/>
      <c r="BV1859" s="343"/>
      <c r="BW1859" s="343"/>
      <c r="BX1859" s="1217"/>
      <c r="BY1859" s="343"/>
      <c r="BZ1859" s="338"/>
      <c r="CA1859" s="338"/>
      <c r="CB1859" s="338"/>
      <c r="CC1859" s="338"/>
      <c r="CD1859" s="338"/>
      <c r="CE1859" s="338"/>
      <c r="CF1859" s="338"/>
    </row>
    <row r="1860" ht="15.75" customHeight="1">
      <c r="A1860" s="338"/>
      <c r="B1860" s="338"/>
      <c r="C1860" s="338"/>
      <c r="D1860" s="338"/>
      <c r="E1860" s="338"/>
      <c r="F1860" s="346"/>
      <c r="G1860" s="1215"/>
      <c r="H1860" s="1216"/>
      <c r="I1860" s="534"/>
      <c r="J1860" s="1193"/>
      <c r="K1860" s="398"/>
      <c r="L1860" s="338"/>
      <c r="M1860" s="338"/>
      <c r="N1860" s="338"/>
      <c r="O1860" s="338"/>
      <c r="P1860" s="338"/>
      <c r="Q1860" s="338"/>
      <c r="R1860" s="338"/>
      <c r="S1860" s="338"/>
      <c r="T1860" s="338"/>
      <c r="U1860" s="338"/>
      <c r="V1860" s="338"/>
      <c r="W1860" s="338"/>
      <c r="X1860" s="338"/>
      <c r="Y1860" s="338"/>
      <c r="Z1860" s="338"/>
      <c r="AA1860" s="338"/>
      <c r="AB1860" s="338"/>
      <c r="AC1860" s="338"/>
      <c r="AD1860" s="338"/>
      <c r="AE1860" s="338"/>
      <c r="AF1860" s="338"/>
      <c r="AG1860" s="338"/>
      <c r="AH1860" s="338"/>
      <c r="AI1860" s="338"/>
      <c r="AJ1860" s="338"/>
      <c r="AK1860" s="338"/>
      <c r="AL1860" s="338"/>
      <c r="AM1860" s="338"/>
      <c r="AN1860" s="338"/>
      <c r="AO1860" s="338"/>
      <c r="AP1860" s="338"/>
      <c r="AQ1860" s="338"/>
      <c r="AR1860" s="338"/>
      <c r="AS1860" s="338"/>
      <c r="AT1860" s="338"/>
      <c r="AU1860" s="338"/>
      <c r="AV1860" s="338"/>
      <c r="AW1860" s="338"/>
      <c r="AX1860" s="338"/>
      <c r="AY1860" s="338"/>
      <c r="AZ1860" s="338"/>
      <c r="BA1860" s="338"/>
      <c r="BB1860" s="338"/>
      <c r="BC1860" s="338"/>
      <c r="BD1860" s="338"/>
      <c r="BE1860" s="338"/>
      <c r="BF1860" s="338"/>
      <c r="BG1860" s="338"/>
      <c r="BH1860" s="338"/>
      <c r="BI1860" s="338"/>
      <c r="BJ1860" s="338"/>
      <c r="BK1860" s="338"/>
      <c r="BL1860" s="338"/>
      <c r="BM1860" s="338"/>
      <c r="BN1860" s="338"/>
      <c r="BO1860" s="338"/>
      <c r="BP1860" s="338"/>
      <c r="BQ1860" s="338"/>
      <c r="BR1860" s="338"/>
      <c r="BS1860" s="338"/>
      <c r="BT1860" s="338"/>
      <c r="BU1860" s="338"/>
      <c r="BV1860" s="343"/>
      <c r="BW1860" s="343"/>
      <c r="BX1860" s="1217"/>
      <c r="BY1860" s="343"/>
      <c r="BZ1860" s="338"/>
      <c r="CA1860" s="338"/>
      <c r="CB1860" s="338"/>
      <c r="CC1860" s="338"/>
      <c r="CD1860" s="338"/>
      <c r="CE1860" s="338"/>
      <c r="CF1860" s="338"/>
    </row>
    <row r="1861" ht="15.75" customHeight="1">
      <c r="A1861" s="338"/>
      <c r="B1861" s="338"/>
      <c r="C1861" s="338"/>
      <c r="D1861" s="338"/>
      <c r="E1861" s="338"/>
      <c r="F1861" s="346"/>
      <c r="G1861" s="1215"/>
      <c r="H1861" s="1216"/>
      <c r="I1861" s="534"/>
      <c r="J1861" s="1193"/>
      <c r="K1861" s="398"/>
      <c r="L1861" s="338"/>
      <c r="M1861" s="338"/>
      <c r="N1861" s="338"/>
      <c r="O1861" s="338"/>
      <c r="P1861" s="338"/>
      <c r="Q1861" s="338"/>
      <c r="R1861" s="338"/>
      <c r="S1861" s="338"/>
      <c r="T1861" s="338"/>
      <c r="U1861" s="338"/>
      <c r="V1861" s="338"/>
      <c r="W1861" s="338"/>
      <c r="X1861" s="338"/>
      <c r="Y1861" s="338"/>
      <c r="Z1861" s="338"/>
      <c r="AA1861" s="338"/>
      <c r="AB1861" s="338"/>
      <c r="AC1861" s="338"/>
      <c r="AD1861" s="338"/>
      <c r="AE1861" s="338"/>
      <c r="AF1861" s="338"/>
      <c r="AG1861" s="338"/>
      <c r="AH1861" s="338"/>
      <c r="AI1861" s="338"/>
      <c r="AJ1861" s="338"/>
      <c r="AK1861" s="338"/>
      <c r="AL1861" s="338"/>
      <c r="AM1861" s="338"/>
      <c r="AN1861" s="338"/>
      <c r="AO1861" s="338"/>
      <c r="AP1861" s="338"/>
      <c r="AQ1861" s="338"/>
      <c r="AR1861" s="338"/>
      <c r="AS1861" s="338"/>
      <c r="AT1861" s="338"/>
      <c r="AU1861" s="338"/>
      <c r="AV1861" s="338"/>
      <c r="AW1861" s="338"/>
      <c r="AX1861" s="338"/>
      <c r="AY1861" s="338"/>
      <c r="AZ1861" s="338"/>
      <c r="BA1861" s="338"/>
      <c r="BB1861" s="338"/>
      <c r="BC1861" s="338"/>
      <c r="BD1861" s="338"/>
      <c r="BE1861" s="338"/>
      <c r="BF1861" s="338"/>
      <c r="BG1861" s="338"/>
      <c r="BH1861" s="338"/>
      <c r="BI1861" s="338"/>
      <c r="BJ1861" s="338"/>
      <c r="BK1861" s="338"/>
      <c r="BL1861" s="338"/>
      <c r="BM1861" s="338"/>
      <c r="BN1861" s="338"/>
      <c r="BO1861" s="338"/>
      <c r="BP1861" s="338"/>
      <c r="BQ1861" s="338"/>
      <c r="BR1861" s="338"/>
      <c r="BS1861" s="338"/>
      <c r="BT1861" s="338"/>
      <c r="BU1861" s="338"/>
      <c r="BV1861" s="343"/>
      <c r="BW1861" s="343"/>
      <c r="BX1861" s="1217"/>
      <c r="BY1861" s="343"/>
      <c r="BZ1861" s="338"/>
      <c r="CA1861" s="338"/>
      <c r="CB1861" s="338"/>
      <c r="CC1861" s="338"/>
      <c r="CD1861" s="338"/>
      <c r="CE1861" s="338"/>
      <c r="CF1861" s="338"/>
    </row>
    <row r="1862" ht="15.75" customHeight="1">
      <c r="A1862" s="338"/>
      <c r="B1862" s="338"/>
      <c r="C1862" s="338"/>
      <c r="D1862" s="338"/>
      <c r="E1862" s="338"/>
      <c r="F1862" s="346"/>
      <c r="G1862" s="1215"/>
      <c r="H1862" s="1216"/>
      <c r="I1862" s="534"/>
      <c r="J1862" s="1193"/>
      <c r="K1862" s="398"/>
      <c r="L1862" s="338"/>
      <c r="M1862" s="338"/>
      <c r="N1862" s="338"/>
      <c r="O1862" s="338"/>
      <c r="P1862" s="338"/>
      <c r="Q1862" s="338"/>
      <c r="R1862" s="338"/>
      <c r="S1862" s="338"/>
      <c r="T1862" s="338"/>
      <c r="U1862" s="338"/>
      <c r="V1862" s="338"/>
      <c r="W1862" s="338"/>
      <c r="X1862" s="338"/>
      <c r="Y1862" s="338"/>
      <c r="Z1862" s="338"/>
      <c r="AA1862" s="338"/>
      <c r="AB1862" s="338"/>
      <c r="AC1862" s="338"/>
      <c r="AD1862" s="338"/>
      <c r="AE1862" s="338"/>
      <c r="AF1862" s="338"/>
      <c r="AG1862" s="338"/>
      <c r="AH1862" s="338"/>
      <c r="AI1862" s="338"/>
      <c r="AJ1862" s="338"/>
      <c r="AK1862" s="338"/>
      <c r="AL1862" s="338"/>
      <c r="AM1862" s="338"/>
      <c r="AN1862" s="338"/>
      <c r="AO1862" s="338"/>
      <c r="AP1862" s="338"/>
      <c r="AQ1862" s="338"/>
      <c r="AR1862" s="338"/>
      <c r="AS1862" s="338"/>
      <c r="AT1862" s="338"/>
      <c r="AU1862" s="338"/>
      <c r="AV1862" s="338"/>
      <c r="AW1862" s="338"/>
      <c r="AX1862" s="338"/>
      <c r="AY1862" s="338"/>
      <c r="AZ1862" s="338"/>
      <c r="BA1862" s="338"/>
      <c r="BB1862" s="338"/>
      <c r="BC1862" s="338"/>
      <c r="BD1862" s="338"/>
      <c r="BE1862" s="338"/>
      <c r="BF1862" s="338"/>
      <c r="BG1862" s="338"/>
      <c r="BH1862" s="338"/>
      <c r="BI1862" s="338"/>
      <c r="BJ1862" s="338"/>
      <c r="BK1862" s="338"/>
      <c r="BL1862" s="338"/>
      <c r="BM1862" s="338"/>
      <c r="BN1862" s="338"/>
      <c r="BO1862" s="338"/>
      <c r="BP1862" s="338"/>
      <c r="BQ1862" s="338"/>
      <c r="BR1862" s="338"/>
      <c r="BS1862" s="338"/>
      <c r="BT1862" s="338"/>
      <c r="BU1862" s="338"/>
      <c r="BV1862" s="343"/>
      <c r="BW1862" s="343"/>
      <c r="BX1862" s="1217"/>
      <c r="BY1862" s="343"/>
      <c r="BZ1862" s="338"/>
      <c r="CA1862" s="338"/>
      <c r="CB1862" s="338"/>
      <c r="CC1862" s="338"/>
      <c r="CD1862" s="338"/>
      <c r="CE1862" s="338"/>
      <c r="CF1862" s="338"/>
    </row>
    <row r="1863" ht="15.75" customHeight="1">
      <c r="A1863" s="338"/>
      <c r="B1863" s="338"/>
      <c r="C1863" s="338"/>
      <c r="D1863" s="338"/>
      <c r="E1863" s="338"/>
      <c r="F1863" s="346"/>
      <c r="G1863" s="1215"/>
      <c r="H1863" s="1216"/>
      <c r="I1863" s="534"/>
      <c r="J1863" s="1193"/>
      <c r="K1863" s="398"/>
      <c r="L1863" s="338"/>
      <c r="M1863" s="338"/>
      <c r="N1863" s="338"/>
      <c r="O1863" s="338"/>
      <c r="P1863" s="338"/>
      <c r="Q1863" s="338"/>
      <c r="R1863" s="338"/>
      <c r="S1863" s="338"/>
      <c r="T1863" s="338"/>
      <c r="U1863" s="338"/>
      <c r="V1863" s="338"/>
      <c r="W1863" s="338"/>
      <c r="X1863" s="338"/>
      <c r="Y1863" s="338"/>
      <c r="Z1863" s="338"/>
      <c r="AA1863" s="338"/>
      <c r="AB1863" s="338"/>
      <c r="AC1863" s="338"/>
      <c r="AD1863" s="338"/>
      <c r="AE1863" s="338"/>
      <c r="AF1863" s="338"/>
      <c r="AG1863" s="338"/>
      <c r="AH1863" s="338"/>
      <c r="AI1863" s="338"/>
      <c r="AJ1863" s="338"/>
      <c r="AK1863" s="338"/>
      <c r="AL1863" s="338"/>
      <c r="AM1863" s="338"/>
      <c r="AN1863" s="338"/>
      <c r="AO1863" s="338"/>
      <c r="AP1863" s="338"/>
      <c r="AQ1863" s="338"/>
      <c r="AR1863" s="338"/>
      <c r="AS1863" s="338"/>
      <c r="AT1863" s="338"/>
      <c r="AU1863" s="338"/>
      <c r="AV1863" s="338"/>
      <c r="AW1863" s="338"/>
      <c r="AX1863" s="338"/>
      <c r="AY1863" s="338"/>
      <c r="AZ1863" s="338"/>
      <c r="BA1863" s="338"/>
      <c r="BB1863" s="338"/>
      <c r="BC1863" s="338"/>
      <c r="BD1863" s="338"/>
      <c r="BE1863" s="338"/>
      <c r="BF1863" s="338"/>
      <c r="BG1863" s="338"/>
      <c r="BH1863" s="338"/>
      <c r="BI1863" s="338"/>
      <c r="BJ1863" s="338"/>
      <c r="BK1863" s="338"/>
      <c r="BL1863" s="338"/>
      <c r="BM1863" s="338"/>
      <c r="BN1863" s="338"/>
      <c r="BO1863" s="338"/>
      <c r="BP1863" s="338"/>
      <c r="BQ1863" s="338"/>
      <c r="BR1863" s="338"/>
      <c r="BS1863" s="338"/>
      <c r="BT1863" s="338"/>
      <c r="BU1863" s="338"/>
      <c r="BV1863" s="343"/>
      <c r="BW1863" s="343"/>
      <c r="BX1863" s="1217"/>
      <c r="BY1863" s="343"/>
      <c r="BZ1863" s="338"/>
      <c r="CA1863" s="338"/>
      <c r="CB1863" s="338"/>
      <c r="CC1863" s="338"/>
      <c r="CD1863" s="338"/>
      <c r="CE1863" s="338"/>
      <c r="CF1863" s="338"/>
    </row>
    <row r="1864" ht="15.75" customHeight="1">
      <c r="A1864" s="338"/>
      <c r="B1864" s="338"/>
      <c r="C1864" s="338"/>
      <c r="D1864" s="338"/>
      <c r="E1864" s="338"/>
      <c r="F1864" s="346"/>
      <c r="G1864" s="1215"/>
      <c r="H1864" s="1216"/>
      <c r="I1864" s="534"/>
      <c r="J1864" s="1193"/>
      <c r="K1864" s="398"/>
      <c r="L1864" s="338"/>
      <c r="M1864" s="338"/>
      <c r="N1864" s="338"/>
      <c r="O1864" s="338"/>
      <c r="P1864" s="338"/>
      <c r="Q1864" s="338"/>
      <c r="R1864" s="338"/>
      <c r="S1864" s="338"/>
      <c r="T1864" s="338"/>
      <c r="U1864" s="338"/>
      <c r="V1864" s="338"/>
      <c r="W1864" s="338"/>
      <c r="X1864" s="338"/>
      <c r="Y1864" s="338"/>
      <c r="Z1864" s="338"/>
      <c r="AA1864" s="338"/>
      <c r="AB1864" s="338"/>
      <c r="AC1864" s="338"/>
      <c r="AD1864" s="338"/>
      <c r="AE1864" s="338"/>
      <c r="AF1864" s="338"/>
      <c r="AG1864" s="338"/>
      <c r="AH1864" s="338"/>
      <c r="AI1864" s="338"/>
      <c r="AJ1864" s="338"/>
      <c r="AK1864" s="338"/>
      <c r="AL1864" s="338"/>
      <c r="AM1864" s="338"/>
      <c r="AN1864" s="338"/>
      <c r="AO1864" s="338"/>
      <c r="AP1864" s="338"/>
      <c r="AQ1864" s="338"/>
      <c r="AR1864" s="338"/>
      <c r="AS1864" s="338"/>
      <c r="AT1864" s="338"/>
      <c r="AU1864" s="338"/>
      <c r="AV1864" s="338"/>
      <c r="AW1864" s="338"/>
      <c r="AX1864" s="338"/>
      <c r="AY1864" s="338"/>
      <c r="AZ1864" s="338"/>
      <c r="BA1864" s="338"/>
      <c r="BB1864" s="338"/>
      <c r="BC1864" s="338"/>
      <c r="BD1864" s="338"/>
      <c r="BE1864" s="338"/>
      <c r="BF1864" s="338"/>
      <c r="BG1864" s="338"/>
      <c r="BH1864" s="338"/>
      <c r="BI1864" s="338"/>
      <c r="BJ1864" s="338"/>
      <c r="BK1864" s="338"/>
      <c r="BL1864" s="338"/>
      <c r="BM1864" s="338"/>
      <c r="BN1864" s="338"/>
      <c r="BO1864" s="338"/>
      <c r="BP1864" s="338"/>
      <c r="BQ1864" s="338"/>
      <c r="BR1864" s="338"/>
      <c r="BS1864" s="338"/>
      <c r="BT1864" s="338"/>
      <c r="BU1864" s="338"/>
      <c r="BV1864" s="343"/>
      <c r="BW1864" s="343"/>
      <c r="BX1864" s="1217"/>
      <c r="BY1864" s="343"/>
      <c r="BZ1864" s="338"/>
      <c r="CA1864" s="338"/>
      <c r="CB1864" s="338"/>
      <c r="CC1864" s="338"/>
      <c r="CD1864" s="338"/>
      <c r="CE1864" s="338"/>
      <c r="CF1864" s="338"/>
    </row>
    <row r="1865" ht="15.75" customHeight="1">
      <c r="A1865" s="338"/>
      <c r="B1865" s="338"/>
      <c r="C1865" s="338"/>
      <c r="D1865" s="338"/>
      <c r="E1865" s="338"/>
      <c r="F1865" s="346"/>
      <c r="G1865" s="1215"/>
      <c r="H1865" s="1216"/>
      <c r="I1865" s="534"/>
      <c r="J1865" s="1193"/>
      <c r="K1865" s="398"/>
      <c r="L1865" s="338"/>
      <c r="M1865" s="338"/>
      <c r="N1865" s="338"/>
      <c r="O1865" s="338"/>
      <c r="P1865" s="338"/>
      <c r="Q1865" s="338"/>
      <c r="R1865" s="338"/>
      <c r="S1865" s="338"/>
      <c r="T1865" s="338"/>
      <c r="U1865" s="338"/>
      <c r="V1865" s="338"/>
      <c r="W1865" s="338"/>
      <c r="X1865" s="338"/>
      <c r="Y1865" s="338"/>
      <c r="Z1865" s="338"/>
      <c r="AA1865" s="338"/>
      <c r="AB1865" s="338"/>
      <c r="AC1865" s="338"/>
      <c r="AD1865" s="338"/>
      <c r="AE1865" s="338"/>
      <c r="AF1865" s="338"/>
      <c r="AG1865" s="338"/>
      <c r="AH1865" s="338"/>
      <c r="AI1865" s="338"/>
      <c r="AJ1865" s="338"/>
      <c r="AK1865" s="338"/>
      <c r="AL1865" s="338"/>
      <c r="AM1865" s="338"/>
      <c r="AN1865" s="338"/>
      <c r="AO1865" s="338"/>
      <c r="AP1865" s="338"/>
      <c r="AQ1865" s="338"/>
      <c r="AR1865" s="338"/>
      <c r="AS1865" s="338"/>
      <c r="AT1865" s="338"/>
      <c r="AU1865" s="338"/>
      <c r="AV1865" s="338"/>
      <c r="AW1865" s="338"/>
      <c r="AX1865" s="338"/>
      <c r="AY1865" s="338"/>
      <c r="AZ1865" s="338"/>
      <c r="BA1865" s="338"/>
      <c r="BB1865" s="338"/>
      <c r="BC1865" s="338"/>
      <c r="BD1865" s="338"/>
      <c r="BE1865" s="338"/>
      <c r="BF1865" s="338"/>
      <c r="BG1865" s="338"/>
      <c r="BH1865" s="338"/>
      <c r="BI1865" s="338"/>
      <c r="BJ1865" s="338"/>
      <c r="BK1865" s="338"/>
      <c r="BL1865" s="338"/>
      <c r="BM1865" s="338"/>
      <c r="BN1865" s="338"/>
      <c r="BO1865" s="338"/>
      <c r="BP1865" s="338"/>
      <c r="BQ1865" s="338"/>
      <c r="BR1865" s="338"/>
      <c r="BS1865" s="338"/>
      <c r="BT1865" s="338"/>
      <c r="BU1865" s="338"/>
      <c r="BV1865" s="343"/>
      <c r="BW1865" s="343"/>
      <c r="BX1865" s="1217"/>
      <c r="BY1865" s="343"/>
      <c r="BZ1865" s="338"/>
      <c r="CA1865" s="338"/>
      <c r="CB1865" s="338"/>
      <c r="CC1865" s="338"/>
      <c r="CD1865" s="338"/>
      <c r="CE1865" s="338"/>
      <c r="CF1865" s="338"/>
    </row>
    <row r="1866" ht="15.75" customHeight="1">
      <c r="A1866" s="338"/>
      <c r="B1866" s="338"/>
      <c r="C1866" s="338"/>
      <c r="D1866" s="338"/>
      <c r="E1866" s="338"/>
      <c r="F1866" s="346"/>
      <c r="G1866" s="1215"/>
      <c r="H1866" s="1216"/>
      <c r="I1866" s="534"/>
      <c r="J1866" s="1193"/>
      <c r="K1866" s="398"/>
      <c r="L1866" s="338"/>
      <c r="M1866" s="338"/>
      <c r="N1866" s="338"/>
      <c r="O1866" s="338"/>
      <c r="P1866" s="338"/>
      <c r="Q1866" s="338"/>
      <c r="R1866" s="338"/>
      <c r="S1866" s="338"/>
      <c r="T1866" s="338"/>
      <c r="U1866" s="338"/>
      <c r="V1866" s="338"/>
      <c r="W1866" s="338"/>
      <c r="X1866" s="338"/>
      <c r="Y1866" s="338"/>
      <c r="Z1866" s="338"/>
      <c r="AA1866" s="338"/>
      <c r="AB1866" s="338"/>
      <c r="AC1866" s="338"/>
      <c r="AD1866" s="338"/>
      <c r="AE1866" s="338"/>
      <c r="AF1866" s="338"/>
      <c r="AG1866" s="338"/>
      <c r="AH1866" s="338"/>
      <c r="AI1866" s="338"/>
      <c r="AJ1866" s="338"/>
      <c r="AK1866" s="338"/>
      <c r="AL1866" s="338"/>
      <c r="AM1866" s="338"/>
      <c r="AN1866" s="338"/>
      <c r="AO1866" s="338"/>
      <c r="AP1866" s="338"/>
      <c r="AQ1866" s="338"/>
      <c r="AR1866" s="338"/>
      <c r="AS1866" s="338"/>
      <c r="AT1866" s="338"/>
      <c r="AU1866" s="338"/>
      <c r="AV1866" s="338"/>
      <c r="AW1866" s="338"/>
      <c r="AX1866" s="338"/>
      <c r="AY1866" s="338"/>
      <c r="AZ1866" s="338"/>
      <c r="BA1866" s="338"/>
      <c r="BB1866" s="338"/>
      <c r="BC1866" s="338"/>
      <c r="BD1866" s="338"/>
      <c r="BE1866" s="338"/>
      <c r="BF1866" s="338"/>
      <c r="BG1866" s="338"/>
      <c r="BH1866" s="338"/>
      <c r="BI1866" s="338"/>
      <c r="BJ1866" s="338"/>
      <c r="BK1866" s="338"/>
      <c r="BL1866" s="338"/>
      <c r="BM1866" s="338"/>
      <c r="BN1866" s="338"/>
      <c r="BO1866" s="338"/>
      <c r="BP1866" s="338"/>
      <c r="BQ1866" s="338"/>
      <c r="BR1866" s="338"/>
      <c r="BS1866" s="338"/>
      <c r="BT1866" s="338"/>
      <c r="BU1866" s="338"/>
      <c r="BV1866" s="343"/>
      <c r="BW1866" s="343"/>
      <c r="BX1866" s="1217"/>
      <c r="BY1866" s="343"/>
      <c r="BZ1866" s="338"/>
      <c r="CA1866" s="338"/>
      <c r="CB1866" s="338"/>
      <c r="CC1866" s="338"/>
      <c r="CD1866" s="338"/>
      <c r="CE1866" s="338"/>
      <c r="CF1866" s="338"/>
    </row>
    <row r="1867" ht="15.75" customHeight="1">
      <c r="A1867" s="338"/>
      <c r="B1867" s="338"/>
      <c r="C1867" s="338"/>
      <c r="D1867" s="338"/>
      <c r="E1867" s="338"/>
      <c r="F1867" s="346"/>
      <c r="G1867" s="1215"/>
      <c r="H1867" s="1216"/>
      <c r="I1867" s="534"/>
      <c r="J1867" s="1193"/>
      <c r="K1867" s="398"/>
      <c r="L1867" s="338"/>
      <c r="M1867" s="338"/>
      <c r="N1867" s="338"/>
      <c r="O1867" s="338"/>
      <c r="P1867" s="338"/>
      <c r="Q1867" s="338"/>
      <c r="R1867" s="338"/>
      <c r="S1867" s="338"/>
      <c r="T1867" s="338"/>
      <c r="U1867" s="338"/>
      <c r="V1867" s="338"/>
      <c r="W1867" s="338"/>
      <c r="X1867" s="338"/>
      <c r="Y1867" s="338"/>
      <c r="Z1867" s="338"/>
      <c r="AA1867" s="338"/>
      <c r="AB1867" s="338"/>
      <c r="AC1867" s="338"/>
      <c r="AD1867" s="338"/>
      <c r="AE1867" s="338"/>
      <c r="AF1867" s="338"/>
      <c r="AG1867" s="338"/>
      <c r="AH1867" s="338"/>
      <c r="AI1867" s="338"/>
      <c r="AJ1867" s="338"/>
      <c r="AK1867" s="338"/>
      <c r="AL1867" s="338"/>
      <c r="AM1867" s="338"/>
      <c r="AN1867" s="338"/>
      <c r="AO1867" s="338"/>
      <c r="AP1867" s="338"/>
      <c r="AQ1867" s="338"/>
      <c r="AR1867" s="338"/>
      <c r="AS1867" s="338"/>
      <c r="AT1867" s="338"/>
      <c r="AU1867" s="338"/>
      <c r="AV1867" s="338"/>
      <c r="AW1867" s="338"/>
      <c r="AX1867" s="338"/>
      <c r="AY1867" s="338"/>
      <c r="AZ1867" s="338"/>
      <c r="BA1867" s="338"/>
      <c r="BB1867" s="338"/>
      <c r="BC1867" s="338"/>
      <c r="BD1867" s="338"/>
      <c r="BE1867" s="338"/>
      <c r="BF1867" s="338"/>
      <c r="BG1867" s="338"/>
      <c r="BH1867" s="338"/>
      <c r="BI1867" s="338"/>
      <c r="BJ1867" s="338"/>
      <c r="BK1867" s="338"/>
      <c r="BL1867" s="338"/>
      <c r="BM1867" s="338"/>
      <c r="BN1867" s="338"/>
      <c r="BO1867" s="338"/>
      <c r="BP1867" s="338"/>
      <c r="BQ1867" s="338"/>
      <c r="BR1867" s="338"/>
      <c r="BS1867" s="338"/>
      <c r="BT1867" s="338"/>
      <c r="BU1867" s="338"/>
      <c r="BV1867" s="343"/>
      <c r="BW1867" s="343"/>
      <c r="BX1867" s="1217"/>
      <c r="BY1867" s="343"/>
      <c r="BZ1867" s="338"/>
      <c r="CA1867" s="338"/>
      <c r="CB1867" s="338"/>
      <c r="CC1867" s="338"/>
      <c r="CD1867" s="338"/>
      <c r="CE1867" s="338"/>
      <c r="CF1867" s="338"/>
    </row>
    <row r="1868" ht="15.75" customHeight="1">
      <c r="A1868" s="338"/>
      <c r="B1868" s="338"/>
      <c r="C1868" s="338"/>
      <c r="D1868" s="338"/>
      <c r="E1868" s="338"/>
      <c r="F1868" s="346"/>
      <c r="G1868" s="1215"/>
      <c r="H1868" s="1216"/>
      <c r="I1868" s="534"/>
      <c r="J1868" s="1193"/>
      <c r="K1868" s="398"/>
      <c r="L1868" s="338"/>
      <c r="M1868" s="338"/>
      <c r="N1868" s="338"/>
      <c r="O1868" s="338"/>
      <c r="P1868" s="338"/>
      <c r="Q1868" s="338"/>
      <c r="R1868" s="338"/>
      <c r="S1868" s="338"/>
      <c r="T1868" s="338"/>
      <c r="U1868" s="338"/>
      <c r="V1868" s="338"/>
      <c r="W1868" s="338"/>
      <c r="X1868" s="338"/>
      <c r="Y1868" s="338"/>
      <c r="Z1868" s="338"/>
      <c r="AA1868" s="338"/>
      <c r="AB1868" s="338"/>
      <c r="AC1868" s="338"/>
      <c r="AD1868" s="338"/>
      <c r="AE1868" s="338"/>
      <c r="AF1868" s="338"/>
      <c r="AG1868" s="338"/>
      <c r="AH1868" s="338"/>
      <c r="AI1868" s="338"/>
      <c r="AJ1868" s="338"/>
      <c r="AK1868" s="338"/>
      <c r="AL1868" s="338"/>
      <c r="AM1868" s="338"/>
      <c r="AN1868" s="338"/>
      <c r="AO1868" s="338"/>
      <c r="AP1868" s="338"/>
      <c r="AQ1868" s="338"/>
      <c r="AR1868" s="338"/>
      <c r="AS1868" s="338"/>
      <c r="AT1868" s="338"/>
      <c r="AU1868" s="338"/>
      <c r="AV1868" s="338"/>
      <c r="AW1868" s="338"/>
      <c r="AX1868" s="338"/>
      <c r="AY1868" s="338"/>
      <c r="AZ1868" s="338"/>
      <c r="BA1868" s="338"/>
      <c r="BB1868" s="338"/>
      <c r="BC1868" s="338"/>
      <c r="BD1868" s="338"/>
      <c r="BE1868" s="338"/>
      <c r="BF1868" s="338"/>
      <c r="BG1868" s="338"/>
      <c r="BH1868" s="338"/>
      <c r="BI1868" s="338"/>
      <c r="BJ1868" s="338"/>
      <c r="BK1868" s="338"/>
      <c r="BL1868" s="338"/>
      <c r="BM1868" s="338"/>
      <c r="BN1868" s="338"/>
      <c r="BO1868" s="338"/>
      <c r="BP1868" s="338"/>
      <c r="BQ1868" s="338"/>
      <c r="BR1868" s="338"/>
      <c r="BS1868" s="338"/>
      <c r="BT1868" s="338"/>
      <c r="BU1868" s="338"/>
      <c r="BV1868" s="343"/>
      <c r="BW1868" s="343"/>
      <c r="BX1868" s="1217"/>
      <c r="BY1868" s="343"/>
      <c r="BZ1868" s="338"/>
      <c r="CA1868" s="338"/>
      <c r="CB1868" s="338"/>
      <c r="CC1868" s="338"/>
      <c r="CD1868" s="338"/>
      <c r="CE1868" s="338"/>
      <c r="CF1868" s="338"/>
    </row>
    <row r="1869" ht="15.75" customHeight="1">
      <c r="A1869" s="338"/>
      <c r="B1869" s="338"/>
      <c r="C1869" s="338"/>
      <c r="D1869" s="338"/>
      <c r="E1869" s="338"/>
      <c r="F1869" s="346"/>
      <c r="G1869" s="1215"/>
      <c r="H1869" s="1216"/>
      <c r="I1869" s="534"/>
      <c r="J1869" s="1193"/>
      <c r="K1869" s="398"/>
      <c r="L1869" s="338"/>
      <c r="M1869" s="338"/>
      <c r="N1869" s="338"/>
      <c r="O1869" s="338"/>
      <c r="P1869" s="338"/>
      <c r="Q1869" s="338"/>
      <c r="R1869" s="338"/>
      <c r="S1869" s="338"/>
      <c r="T1869" s="338"/>
      <c r="U1869" s="338"/>
      <c r="V1869" s="338"/>
      <c r="W1869" s="338"/>
      <c r="X1869" s="338"/>
      <c r="Y1869" s="338"/>
      <c r="Z1869" s="338"/>
      <c r="AA1869" s="338"/>
      <c r="AB1869" s="338"/>
      <c r="AC1869" s="338"/>
      <c r="AD1869" s="338"/>
      <c r="AE1869" s="338"/>
      <c r="AF1869" s="338"/>
      <c r="AG1869" s="338"/>
      <c r="AH1869" s="338"/>
      <c r="AI1869" s="338"/>
      <c r="AJ1869" s="338"/>
      <c r="AK1869" s="338"/>
      <c r="AL1869" s="338"/>
      <c r="AM1869" s="338"/>
      <c r="AN1869" s="338"/>
      <c r="AO1869" s="338"/>
      <c r="AP1869" s="338"/>
      <c r="AQ1869" s="338"/>
      <c r="AR1869" s="338"/>
      <c r="AS1869" s="338"/>
      <c r="AT1869" s="338"/>
      <c r="AU1869" s="338"/>
      <c r="AV1869" s="338"/>
      <c r="AW1869" s="338"/>
      <c r="AX1869" s="338"/>
      <c r="AY1869" s="338"/>
      <c r="AZ1869" s="338"/>
      <c r="BA1869" s="338"/>
      <c r="BB1869" s="338"/>
      <c r="BC1869" s="338"/>
      <c r="BD1869" s="338"/>
      <c r="BE1869" s="338"/>
      <c r="BF1869" s="338"/>
      <c r="BG1869" s="338"/>
      <c r="BH1869" s="338"/>
      <c r="BI1869" s="338"/>
      <c r="BJ1869" s="338"/>
      <c r="BK1869" s="338"/>
      <c r="BL1869" s="338"/>
      <c r="BM1869" s="338"/>
      <c r="BN1869" s="338"/>
      <c r="BO1869" s="338"/>
      <c r="BP1869" s="338"/>
      <c r="BQ1869" s="338"/>
      <c r="BR1869" s="338"/>
      <c r="BS1869" s="338"/>
      <c r="BT1869" s="338"/>
      <c r="BU1869" s="338"/>
      <c r="BV1869" s="343"/>
      <c r="BW1869" s="343"/>
      <c r="BX1869" s="1217"/>
      <c r="BY1869" s="343"/>
      <c r="BZ1869" s="338"/>
      <c r="CA1869" s="338"/>
      <c r="CB1869" s="338"/>
      <c r="CC1869" s="338"/>
      <c r="CD1869" s="338"/>
      <c r="CE1869" s="338"/>
      <c r="CF1869" s="338"/>
    </row>
    <row r="1870" ht="15.75" customHeight="1">
      <c r="A1870" s="338"/>
      <c r="B1870" s="338"/>
      <c r="C1870" s="338"/>
      <c r="D1870" s="338"/>
      <c r="E1870" s="338"/>
      <c r="F1870" s="346"/>
      <c r="G1870" s="1215"/>
      <c r="H1870" s="1216"/>
      <c r="I1870" s="534"/>
      <c r="J1870" s="1193"/>
      <c r="K1870" s="398"/>
      <c r="L1870" s="338"/>
      <c r="M1870" s="338"/>
      <c r="N1870" s="338"/>
      <c r="O1870" s="338"/>
      <c r="P1870" s="338"/>
      <c r="Q1870" s="338"/>
      <c r="R1870" s="338"/>
      <c r="S1870" s="338"/>
      <c r="T1870" s="338"/>
      <c r="U1870" s="338"/>
      <c r="V1870" s="338"/>
      <c r="W1870" s="338"/>
      <c r="X1870" s="338"/>
      <c r="Y1870" s="338"/>
      <c r="Z1870" s="338"/>
      <c r="AA1870" s="338"/>
      <c r="AB1870" s="338"/>
      <c r="AC1870" s="338"/>
      <c r="AD1870" s="338"/>
      <c r="AE1870" s="338"/>
      <c r="AF1870" s="338"/>
      <c r="AG1870" s="338"/>
      <c r="AH1870" s="338"/>
      <c r="AI1870" s="338"/>
      <c r="AJ1870" s="338"/>
      <c r="AK1870" s="338"/>
      <c r="AL1870" s="338"/>
      <c r="AM1870" s="338"/>
      <c r="AN1870" s="338"/>
      <c r="AO1870" s="338"/>
      <c r="AP1870" s="338"/>
      <c r="AQ1870" s="338"/>
      <c r="AR1870" s="338"/>
      <c r="AS1870" s="338"/>
      <c r="AT1870" s="338"/>
      <c r="AU1870" s="338"/>
      <c r="AV1870" s="338"/>
      <c r="AW1870" s="338"/>
      <c r="AX1870" s="338"/>
      <c r="AY1870" s="338"/>
      <c r="AZ1870" s="338"/>
      <c r="BA1870" s="338"/>
      <c r="BB1870" s="338"/>
      <c r="BC1870" s="338"/>
      <c r="BD1870" s="338"/>
      <c r="BE1870" s="338"/>
      <c r="BF1870" s="338"/>
      <c r="BG1870" s="338"/>
      <c r="BH1870" s="338"/>
      <c r="BI1870" s="338"/>
      <c r="BJ1870" s="338"/>
      <c r="BK1870" s="338"/>
      <c r="BL1870" s="338"/>
      <c r="BM1870" s="338"/>
      <c r="BN1870" s="338"/>
      <c r="BO1870" s="338"/>
      <c r="BP1870" s="338"/>
      <c r="BQ1870" s="338"/>
      <c r="BR1870" s="338"/>
      <c r="BS1870" s="338"/>
      <c r="BT1870" s="338"/>
      <c r="BU1870" s="338"/>
      <c r="BV1870" s="343"/>
      <c r="BW1870" s="343"/>
      <c r="BX1870" s="1217"/>
      <c r="BY1870" s="343"/>
      <c r="BZ1870" s="338"/>
      <c r="CA1870" s="338"/>
      <c r="CB1870" s="338"/>
      <c r="CC1870" s="338"/>
      <c r="CD1870" s="338"/>
      <c r="CE1870" s="338"/>
      <c r="CF1870" s="338"/>
    </row>
    <row r="1871" ht="15.75" customHeight="1">
      <c r="A1871" s="338"/>
      <c r="B1871" s="338"/>
      <c r="C1871" s="338"/>
      <c r="D1871" s="338"/>
      <c r="E1871" s="338"/>
      <c r="F1871" s="346"/>
      <c r="G1871" s="1215"/>
      <c r="H1871" s="1216"/>
      <c r="I1871" s="534"/>
      <c r="J1871" s="1193"/>
      <c r="K1871" s="398"/>
      <c r="L1871" s="338"/>
      <c r="M1871" s="338"/>
      <c r="N1871" s="338"/>
      <c r="O1871" s="338"/>
      <c r="P1871" s="338"/>
      <c r="Q1871" s="338"/>
      <c r="R1871" s="338"/>
      <c r="S1871" s="338"/>
      <c r="T1871" s="338"/>
      <c r="U1871" s="338"/>
      <c r="V1871" s="338"/>
      <c r="W1871" s="338"/>
      <c r="X1871" s="338"/>
      <c r="Y1871" s="338"/>
      <c r="Z1871" s="338"/>
      <c r="AA1871" s="338"/>
      <c r="AB1871" s="338"/>
      <c r="AC1871" s="338"/>
      <c r="AD1871" s="338"/>
      <c r="AE1871" s="338"/>
      <c r="AF1871" s="338"/>
      <c r="AG1871" s="338"/>
      <c r="AH1871" s="338"/>
      <c r="AI1871" s="338"/>
      <c r="AJ1871" s="338"/>
      <c r="AK1871" s="338"/>
      <c r="AL1871" s="338"/>
      <c r="AM1871" s="338"/>
      <c r="AN1871" s="338"/>
      <c r="AO1871" s="338"/>
      <c r="AP1871" s="338"/>
      <c r="AQ1871" s="338"/>
      <c r="AR1871" s="338"/>
      <c r="AS1871" s="338"/>
      <c r="AT1871" s="338"/>
      <c r="AU1871" s="338"/>
      <c r="AV1871" s="338"/>
      <c r="AW1871" s="338"/>
      <c r="AX1871" s="338"/>
      <c r="AY1871" s="338"/>
      <c r="AZ1871" s="338"/>
      <c r="BA1871" s="338"/>
      <c r="BB1871" s="338"/>
      <c r="BC1871" s="338"/>
      <c r="BD1871" s="338"/>
      <c r="BE1871" s="338"/>
      <c r="BF1871" s="338"/>
      <c r="BG1871" s="338"/>
      <c r="BH1871" s="338"/>
      <c r="BI1871" s="338"/>
      <c r="BJ1871" s="338"/>
      <c r="BK1871" s="338"/>
      <c r="BL1871" s="338"/>
      <c r="BM1871" s="338"/>
      <c r="BN1871" s="338"/>
      <c r="BO1871" s="338"/>
      <c r="BP1871" s="338"/>
      <c r="BQ1871" s="338"/>
      <c r="BR1871" s="338"/>
      <c r="BS1871" s="338"/>
      <c r="BT1871" s="338"/>
      <c r="BU1871" s="338"/>
      <c r="BV1871" s="343"/>
      <c r="BW1871" s="343"/>
      <c r="BX1871" s="1217"/>
      <c r="BY1871" s="343"/>
      <c r="BZ1871" s="338"/>
      <c r="CA1871" s="338"/>
      <c r="CB1871" s="338"/>
      <c r="CC1871" s="338"/>
      <c r="CD1871" s="338"/>
      <c r="CE1871" s="338"/>
      <c r="CF1871" s="338"/>
    </row>
    <row r="1872" ht="15.75" customHeight="1">
      <c r="A1872" s="338"/>
      <c r="B1872" s="338"/>
      <c r="C1872" s="338"/>
      <c r="D1872" s="338"/>
      <c r="E1872" s="338"/>
      <c r="F1872" s="346"/>
      <c r="G1872" s="1215"/>
      <c r="H1872" s="1216"/>
      <c r="I1872" s="534"/>
      <c r="J1872" s="1193"/>
      <c r="K1872" s="398"/>
      <c r="L1872" s="338"/>
      <c r="M1872" s="338"/>
      <c r="N1872" s="338"/>
      <c r="O1872" s="338"/>
      <c r="P1872" s="338"/>
      <c r="Q1872" s="338"/>
      <c r="R1872" s="338"/>
      <c r="S1872" s="338"/>
      <c r="T1872" s="338"/>
      <c r="U1872" s="338"/>
      <c r="V1872" s="338"/>
      <c r="W1872" s="338"/>
      <c r="X1872" s="338"/>
      <c r="Y1872" s="338"/>
      <c r="Z1872" s="338"/>
      <c r="AA1872" s="338"/>
      <c r="AB1872" s="338"/>
      <c r="AC1872" s="338"/>
      <c r="AD1872" s="338"/>
      <c r="AE1872" s="338"/>
      <c r="AF1872" s="338"/>
      <c r="AG1872" s="338"/>
      <c r="AH1872" s="338"/>
      <c r="AI1872" s="338"/>
      <c r="AJ1872" s="338"/>
      <c r="AK1872" s="338"/>
      <c r="AL1872" s="338"/>
      <c r="AM1872" s="338"/>
      <c r="AN1872" s="338"/>
      <c r="AO1872" s="338"/>
      <c r="AP1872" s="338"/>
      <c r="AQ1872" s="338"/>
      <c r="AR1872" s="338"/>
      <c r="AS1872" s="338"/>
      <c r="AT1872" s="338"/>
      <c r="AU1872" s="338"/>
      <c r="AV1872" s="338"/>
      <c r="AW1872" s="338"/>
      <c r="AX1872" s="338"/>
      <c r="AY1872" s="338"/>
      <c r="AZ1872" s="338"/>
      <c r="BA1872" s="338"/>
      <c r="BB1872" s="338"/>
      <c r="BC1872" s="338"/>
      <c r="BD1872" s="338"/>
      <c r="BE1872" s="338"/>
      <c r="BF1872" s="338"/>
      <c r="BG1872" s="338"/>
      <c r="BH1872" s="338"/>
      <c r="BI1872" s="338"/>
      <c r="BJ1872" s="338"/>
      <c r="BK1872" s="338"/>
      <c r="BL1872" s="338"/>
      <c r="BM1872" s="338"/>
      <c r="BN1872" s="338"/>
      <c r="BO1872" s="338"/>
      <c r="BP1872" s="338"/>
      <c r="BQ1872" s="338"/>
      <c r="BR1872" s="338"/>
      <c r="BS1872" s="338"/>
      <c r="BT1872" s="338"/>
      <c r="BU1872" s="338"/>
      <c r="BV1872" s="343"/>
      <c r="BW1872" s="343"/>
      <c r="BX1872" s="1217"/>
      <c r="BY1872" s="343"/>
      <c r="BZ1872" s="338"/>
      <c r="CA1872" s="338"/>
      <c r="CB1872" s="338"/>
      <c r="CC1872" s="338"/>
      <c r="CD1872" s="338"/>
      <c r="CE1872" s="338"/>
      <c r="CF1872" s="338"/>
    </row>
    <row r="1873" ht="15.75" customHeight="1">
      <c r="A1873" s="338"/>
      <c r="B1873" s="338"/>
      <c r="C1873" s="338"/>
      <c r="D1873" s="338"/>
      <c r="E1873" s="338"/>
      <c r="F1873" s="346"/>
      <c r="G1873" s="1215"/>
      <c r="H1873" s="1216"/>
      <c r="I1873" s="534"/>
      <c r="J1873" s="1193"/>
      <c r="K1873" s="398"/>
      <c r="L1873" s="338"/>
      <c r="M1873" s="338"/>
      <c r="N1873" s="338"/>
      <c r="O1873" s="338"/>
      <c r="P1873" s="338"/>
      <c r="Q1873" s="338"/>
      <c r="R1873" s="338"/>
      <c r="S1873" s="338"/>
      <c r="T1873" s="338"/>
      <c r="U1873" s="338"/>
      <c r="V1873" s="338"/>
      <c r="W1873" s="338"/>
      <c r="X1873" s="338"/>
      <c r="Y1873" s="338"/>
      <c r="Z1873" s="338"/>
      <c r="AA1873" s="338"/>
      <c r="AB1873" s="338"/>
      <c r="AC1873" s="338"/>
      <c r="AD1873" s="338"/>
      <c r="AE1873" s="338"/>
      <c r="AF1873" s="338"/>
      <c r="AG1873" s="338"/>
      <c r="AH1873" s="338"/>
      <c r="AI1873" s="338"/>
      <c r="AJ1873" s="338"/>
      <c r="AK1873" s="338"/>
      <c r="AL1873" s="338"/>
      <c r="AM1873" s="338"/>
      <c r="AN1873" s="338"/>
      <c r="AO1873" s="338"/>
      <c r="AP1873" s="338"/>
      <c r="AQ1873" s="338"/>
      <c r="AR1873" s="338"/>
      <c r="AS1873" s="338"/>
      <c r="AT1873" s="338"/>
      <c r="AU1873" s="338"/>
      <c r="AV1873" s="338"/>
      <c r="AW1873" s="338"/>
      <c r="AX1873" s="338"/>
      <c r="AY1873" s="338"/>
      <c r="AZ1873" s="338"/>
      <c r="BA1873" s="338"/>
      <c r="BB1873" s="338"/>
      <c r="BC1873" s="338"/>
      <c r="BD1873" s="338"/>
      <c r="BE1873" s="338"/>
      <c r="BF1873" s="338"/>
      <c r="BG1873" s="338"/>
      <c r="BH1873" s="338"/>
      <c r="BI1873" s="338"/>
      <c r="BJ1873" s="338"/>
      <c r="BK1873" s="338"/>
      <c r="BL1873" s="338"/>
      <c r="BM1873" s="338"/>
      <c r="BN1873" s="338"/>
      <c r="BO1873" s="338"/>
      <c r="BP1873" s="338"/>
      <c r="BQ1873" s="338"/>
      <c r="BR1873" s="338"/>
      <c r="BS1873" s="338"/>
      <c r="BT1873" s="338"/>
      <c r="BU1873" s="338"/>
      <c r="BV1873" s="343"/>
      <c r="BW1873" s="343"/>
      <c r="BX1873" s="1217"/>
      <c r="BY1873" s="343"/>
      <c r="BZ1873" s="338"/>
      <c r="CA1873" s="338"/>
      <c r="CB1873" s="338"/>
      <c r="CC1873" s="338"/>
      <c r="CD1873" s="338"/>
      <c r="CE1873" s="338"/>
      <c r="CF1873" s="338"/>
    </row>
    <row r="1874" ht="15.75" customHeight="1">
      <c r="A1874" s="338"/>
      <c r="B1874" s="338"/>
      <c r="C1874" s="338"/>
      <c r="D1874" s="338"/>
      <c r="E1874" s="338"/>
      <c r="F1874" s="346"/>
      <c r="G1874" s="1215"/>
      <c r="H1874" s="1216"/>
      <c r="I1874" s="534"/>
      <c r="J1874" s="1193"/>
      <c r="K1874" s="398"/>
      <c r="L1874" s="338"/>
      <c r="M1874" s="338"/>
      <c r="N1874" s="338"/>
      <c r="O1874" s="338"/>
      <c r="P1874" s="338"/>
      <c r="Q1874" s="338"/>
      <c r="R1874" s="338"/>
      <c r="S1874" s="338"/>
      <c r="T1874" s="338"/>
      <c r="U1874" s="338"/>
      <c r="V1874" s="338"/>
      <c r="W1874" s="338"/>
      <c r="X1874" s="338"/>
      <c r="Y1874" s="338"/>
      <c r="Z1874" s="338"/>
      <c r="AA1874" s="338"/>
      <c r="AB1874" s="338"/>
      <c r="AC1874" s="338"/>
      <c r="AD1874" s="338"/>
      <c r="AE1874" s="338"/>
      <c r="AF1874" s="338"/>
      <c r="AG1874" s="338"/>
      <c r="AH1874" s="338"/>
      <c r="AI1874" s="338"/>
      <c r="AJ1874" s="338"/>
      <c r="AK1874" s="338"/>
      <c r="AL1874" s="338"/>
      <c r="AM1874" s="338"/>
      <c r="AN1874" s="338"/>
      <c r="AO1874" s="338"/>
      <c r="AP1874" s="338"/>
      <c r="AQ1874" s="338"/>
      <c r="AR1874" s="338"/>
      <c r="AS1874" s="338"/>
      <c r="AT1874" s="338"/>
      <c r="AU1874" s="338"/>
      <c r="AV1874" s="338"/>
      <c r="AW1874" s="338"/>
      <c r="AX1874" s="338"/>
      <c r="AY1874" s="338"/>
      <c r="AZ1874" s="338"/>
      <c r="BA1874" s="338"/>
      <c r="BB1874" s="338"/>
      <c r="BC1874" s="338"/>
      <c r="BD1874" s="338"/>
      <c r="BE1874" s="338"/>
      <c r="BF1874" s="338"/>
      <c r="BG1874" s="338"/>
      <c r="BH1874" s="338"/>
      <c r="BI1874" s="338"/>
      <c r="BJ1874" s="338"/>
      <c r="BK1874" s="338"/>
      <c r="BL1874" s="338"/>
      <c r="BM1874" s="338"/>
      <c r="BN1874" s="338"/>
      <c r="BO1874" s="338"/>
      <c r="BP1874" s="338"/>
      <c r="BQ1874" s="338"/>
      <c r="BR1874" s="338"/>
      <c r="BS1874" s="338"/>
      <c r="BT1874" s="338"/>
      <c r="BU1874" s="338"/>
      <c r="BV1874" s="343"/>
      <c r="BW1874" s="343"/>
      <c r="BX1874" s="1217"/>
      <c r="BY1874" s="343"/>
      <c r="BZ1874" s="338"/>
      <c r="CA1874" s="338"/>
      <c r="CB1874" s="338"/>
      <c r="CC1874" s="338"/>
      <c r="CD1874" s="338"/>
      <c r="CE1874" s="338"/>
      <c r="CF1874" s="338"/>
    </row>
    <row r="1875" ht="15.75" customHeight="1">
      <c r="A1875" s="338"/>
      <c r="B1875" s="338"/>
      <c r="C1875" s="338"/>
      <c r="D1875" s="338"/>
      <c r="E1875" s="338"/>
      <c r="F1875" s="346"/>
      <c r="G1875" s="1215"/>
      <c r="H1875" s="1216"/>
      <c r="I1875" s="534"/>
      <c r="J1875" s="1193"/>
      <c r="K1875" s="398"/>
      <c r="L1875" s="338"/>
      <c r="M1875" s="338"/>
      <c r="N1875" s="338"/>
      <c r="O1875" s="338"/>
      <c r="P1875" s="338"/>
      <c r="Q1875" s="338"/>
      <c r="R1875" s="338"/>
      <c r="S1875" s="338"/>
      <c r="T1875" s="338"/>
      <c r="U1875" s="338"/>
      <c r="V1875" s="338"/>
      <c r="W1875" s="338"/>
      <c r="X1875" s="338"/>
      <c r="Y1875" s="338"/>
      <c r="Z1875" s="338"/>
      <c r="AA1875" s="338"/>
      <c r="AB1875" s="338"/>
      <c r="AC1875" s="338"/>
      <c r="AD1875" s="338"/>
      <c r="AE1875" s="338"/>
      <c r="AF1875" s="338"/>
      <c r="AG1875" s="338"/>
      <c r="AH1875" s="338"/>
      <c r="AI1875" s="338"/>
      <c r="AJ1875" s="338"/>
      <c r="AK1875" s="338"/>
      <c r="AL1875" s="338"/>
      <c r="AM1875" s="338"/>
      <c r="AN1875" s="338"/>
      <c r="AO1875" s="338"/>
      <c r="AP1875" s="338"/>
      <c r="AQ1875" s="338"/>
      <c r="AR1875" s="338"/>
      <c r="AS1875" s="338"/>
      <c r="AT1875" s="338"/>
      <c r="AU1875" s="338"/>
      <c r="AV1875" s="338"/>
      <c r="AW1875" s="338"/>
      <c r="AX1875" s="338"/>
      <c r="AY1875" s="338"/>
      <c r="AZ1875" s="338"/>
      <c r="BA1875" s="338"/>
      <c r="BB1875" s="338"/>
      <c r="BC1875" s="338"/>
      <c r="BD1875" s="338"/>
      <c r="BE1875" s="338"/>
      <c r="BF1875" s="338"/>
      <c r="BG1875" s="338"/>
      <c r="BH1875" s="338"/>
      <c r="BI1875" s="338"/>
      <c r="BJ1875" s="338"/>
      <c r="BK1875" s="338"/>
      <c r="BL1875" s="338"/>
      <c r="BM1875" s="338"/>
      <c r="BN1875" s="338"/>
      <c r="BO1875" s="338"/>
      <c r="BP1875" s="338"/>
      <c r="BQ1875" s="338"/>
      <c r="BR1875" s="338"/>
      <c r="BS1875" s="338"/>
      <c r="BT1875" s="338"/>
      <c r="BU1875" s="338"/>
      <c r="BV1875" s="343"/>
      <c r="BW1875" s="343"/>
      <c r="BX1875" s="1217"/>
      <c r="BY1875" s="343"/>
      <c r="BZ1875" s="338"/>
      <c r="CA1875" s="338"/>
      <c r="CB1875" s="338"/>
      <c r="CC1875" s="338"/>
      <c r="CD1875" s="338"/>
      <c r="CE1875" s="338"/>
      <c r="CF1875" s="338"/>
    </row>
    <row r="1876" ht="15.75" customHeight="1">
      <c r="A1876" s="338"/>
      <c r="B1876" s="338"/>
      <c r="C1876" s="338"/>
      <c r="D1876" s="338"/>
      <c r="E1876" s="338"/>
      <c r="F1876" s="346"/>
      <c r="G1876" s="1215"/>
      <c r="H1876" s="1216"/>
      <c r="I1876" s="534"/>
      <c r="J1876" s="1193"/>
      <c r="K1876" s="398"/>
      <c r="L1876" s="338"/>
      <c r="M1876" s="338"/>
      <c r="N1876" s="338"/>
      <c r="O1876" s="338"/>
      <c r="P1876" s="338"/>
      <c r="Q1876" s="338"/>
      <c r="R1876" s="338"/>
      <c r="S1876" s="338"/>
      <c r="T1876" s="338"/>
      <c r="U1876" s="338"/>
      <c r="V1876" s="338"/>
      <c r="W1876" s="338"/>
      <c r="X1876" s="338"/>
      <c r="Y1876" s="338"/>
      <c r="Z1876" s="338"/>
      <c r="AA1876" s="338"/>
      <c r="AB1876" s="338"/>
      <c r="AC1876" s="338"/>
      <c r="AD1876" s="338"/>
      <c r="AE1876" s="338"/>
      <c r="AF1876" s="338"/>
      <c r="AG1876" s="338"/>
      <c r="AH1876" s="338"/>
      <c r="AI1876" s="338"/>
      <c r="AJ1876" s="338"/>
      <c r="AK1876" s="338"/>
      <c r="AL1876" s="338"/>
      <c r="AM1876" s="338"/>
      <c r="AN1876" s="338"/>
      <c r="AO1876" s="338"/>
      <c r="AP1876" s="338"/>
      <c r="AQ1876" s="338"/>
      <c r="AR1876" s="338"/>
      <c r="AS1876" s="338"/>
      <c r="AT1876" s="338"/>
      <c r="AU1876" s="338"/>
      <c r="AV1876" s="338"/>
      <c r="AW1876" s="338"/>
      <c r="AX1876" s="338"/>
      <c r="AY1876" s="338"/>
      <c r="AZ1876" s="338"/>
      <c r="BA1876" s="338"/>
      <c r="BB1876" s="338"/>
      <c r="BC1876" s="338"/>
      <c r="BD1876" s="338"/>
      <c r="BE1876" s="338"/>
      <c r="BF1876" s="338"/>
      <c r="BG1876" s="338"/>
      <c r="BH1876" s="338"/>
      <c r="BI1876" s="338"/>
      <c r="BJ1876" s="338"/>
      <c r="BK1876" s="338"/>
      <c r="BL1876" s="338"/>
      <c r="BM1876" s="338"/>
      <c r="BN1876" s="338"/>
      <c r="BO1876" s="338"/>
      <c r="BP1876" s="338"/>
      <c r="BQ1876" s="338"/>
      <c r="BR1876" s="338"/>
      <c r="BS1876" s="338"/>
      <c r="BT1876" s="338"/>
      <c r="BU1876" s="338"/>
      <c r="BV1876" s="343"/>
      <c r="BW1876" s="343"/>
      <c r="BX1876" s="1217"/>
      <c r="BY1876" s="343"/>
      <c r="BZ1876" s="338"/>
      <c r="CA1876" s="338"/>
      <c r="CB1876" s="338"/>
      <c r="CC1876" s="338"/>
      <c r="CD1876" s="338"/>
      <c r="CE1876" s="338"/>
      <c r="CF1876" s="338"/>
    </row>
    <row r="1877" ht="15.75" customHeight="1">
      <c r="A1877" s="338"/>
      <c r="B1877" s="338"/>
      <c r="C1877" s="338"/>
      <c r="D1877" s="338"/>
      <c r="E1877" s="338"/>
      <c r="F1877" s="346"/>
      <c r="G1877" s="1215"/>
      <c r="H1877" s="1216"/>
      <c r="I1877" s="534"/>
      <c r="J1877" s="1193"/>
      <c r="K1877" s="398"/>
      <c r="L1877" s="338"/>
      <c r="M1877" s="338"/>
      <c r="N1877" s="338"/>
      <c r="O1877" s="338"/>
      <c r="P1877" s="338"/>
      <c r="Q1877" s="338"/>
      <c r="R1877" s="338"/>
      <c r="S1877" s="338"/>
      <c r="T1877" s="338"/>
      <c r="U1877" s="338"/>
      <c r="V1877" s="338"/>
      <c r="W1877" s="338"/>
      <c r="X1877" s="338"/>
      <c r="Y1877" s="338"/>
      <c r="Z1877" s="338"/>
      <c r="AA1877" s="338"/>
      <c r="AB1877" s="338"/>
      <c r="AC1877" s="338"/>
      <c r="AD1877" s="338"/>
      <c r="AE1877" s="338"/>
      <c r="AF1877" s="338"/>
      <c r="AG1877" s="338"/>
      <c r="AH1877" s="338"/>
      <c r="AI1877" s="338"/>
      <c r="AJ1877" s="338"/>
      <c r="AK1877" s="338"/>
      <c r="AL1877" s="338"/>
      <c r="AM1877" s="338"/>
      <c r="AN1877" s="338"/>
      <c r="AO1877" s="338"/>
      <c r="AP1877" s="338"/>
      <c r="AQ1877" s="338"/>
      <c r="AR1877" s="338"/>
      <c r="AS1877" s="338"/>
      <c r="AT1877" s="338"/>
      <c r="AU1877" s="338"/>
      <c r="AV1877" s="338"/>
      <c r="AW1877" s="338"/>
      <c r="AX1877" s="338"/>
      <c r="AY1877" s="338"/>
      <c r="AZ1877" s="338"/>
      <c r="BA1877" s="338"/>
      <c r="BB1877" s="338"/>
      <c r="BC1877" s="338"/>
      <c r="BD1877" s="338"/>
      <c r="BE1877" s="338"/>
      <c r="BF1877" s="338"/>
      <c r="BG1877" s="338"/>
      <c r="BH1877" s="338"/>
      <c r="BI1877" s="338"/>
      <c r="BJ1877" s="338"/>
      <c r="BK1877" s="338"/>
      <c r="BL1877" s="338"/>
      <c r="BM1877" s="338"/>
      <c r="BN1877" s="338"/>
      <c r="BO1877" s="338"/>
      <c r="BP1877" s="338"/>
      <c r="BQ1877" s="338"/>
      <c r="BR1877" s="338"/>
      <c r="BS1877" s="338"/>
      <c r="BT1877" s="338"/>
      <c r="BU1877" s="338"/>
      <c r="BV1877" s="343"/>
      <c r="BW1877" s="343"/>
      <c r="BX1877" s="1217"/>
      <c r="BY1877" s="343"/>
      <c r="BZ1877" s="338"/>
      <c r="CA1877" s="338"/>
      <c r="CB1877" s="338"/>
      <c r="CC1877" s="338"/>
      <c r="CD1877" s="338"/>
      <c r="CE1877" s="338"/>
      <c r="CF1877" s="338"/>
    </row>
    <row r="1878" ht="15.75" customHeight="1">
      <c r="A1878" s="338"/>
      <c r="B1878" s="338"/>
      <c r="C1878" s="338"/>
      <c r="D1878" s="338"/>
      <c r="E1878" s="338"/>
      <c r="F1878" s="346"/>
      <c r="G1878" s="1215"/>
      <c r="H1878" s="1216"/>
      <c r="I1878" s="534"/>
      <c r="J1878" s="1193"/>
      <c r="K1878" s="398"/>
      <c r="L1878" s="338"/>
      <c r="M1878" s="338"/>
      <c r="N1878" s="338"/>
      <c r="O1878" s="338"/>
      <c r="P1878" s="338"/>
      <c r="Q1878" s="338"/>
      <c r="R1878" s="338"/>
      <c r="S1878" s="338"/>
      <c r="T1878" s="338"/>
      <c r="U1878" s="338"/>
      <c r="V1878" s="338"/>
      <c r="W1878" s="338"/>
      <c r="X1878" s="338"/>
      <c r="Y1878" s="338"/>
      <c r="Z1878" s="338"/>
      <c r="AA1878" s="338"/>
      <c r="AB1878" s="338"/>
      <c r="AC1878" s="338"/>
      <c r="AD1878" s="338"/>
      <c r="AE1878" s="338"/>
      <c r="AF1878" s="338"/>
      <c r="AG1878" s="338"/>
      <c r="AH1878" s="338"/>
      <c r="AI1878" s="338"/>
      <c r="AJ1878" s="338"/>
      <c r="AK1878" s="338"/>
      <c r="AL1878" s="338"/>
      <c r="AM1878" s="338"/>
      <c r="AN1878" s="338"/>
      <c r="AO1878" s="338"/>
      <c r="AP1878" s="338"/>
      <c r="AQ1878" s="338"/>
      <c r="AR1878" s="338"/>
      <c r="AS1878" s="338"/>
      <c r="AT1878" s="338"/>
      <c r="AU1878" s="338"/>
      <c r="AV1878" s="338"/>
      <c r="AW1878" s="338"/>
      <c r="AX1878" s="338"/>
      <c r="AY1878" s="338"/>
      <c r="AZ1878" s="338"/>
      <c r="BA1878" s="338"/>
      <c r="BB1878" s="338"/>
      <c r="BC1878" s="338"/>
      <c r="BD1878" s="338"/>
      <c r="BE1878" s="338"/>
      <c r="BF1878" s="338"/>
      <c r="BG1878" s="338"/>
      <c r="BH1878" s="338"/>
      <c r="BI1878" s="338"/>
      <c r="BJ1878" s="338"/>
      <c r="BK1878" s="338"/>
      <c r="BL1878" s="338"/>
      <c r="BM1878" s="338"/>
      <c r="BN1878" s="338"/>
      <c r="BO1878" s="338"/>
      <c r="BP1878" s="338"/>
      <c r="BQ1878" s="338"/>
      <c r="BR1878" s="338"/>
      <c r="BS1878" s="338"/>
      <c r="BT1878" s="338"/>
      <c r="BU1878" s="338"/>
      <c r="BV1878" s="343"/>
      <c r="BW1878" s="343"/>
      <c r="BX1878" s="1217"/>
      <c r="BY1878" s="343"/>
      <c r="BZ1878" s="338"/>
      <c r="CA1878" s="338"/>
      <c r="CB1878" s="338"/>
      <c r="CC1878" s="338"/>
      <c r="CD1878" s="338"/>
      <c r="CE1878" s="338"/>
      <c r="CF1878" s="338"/>
    </row>
    <row r="1879" ht="15.75" customHeight="1">
      <c r="A1879" s="338"/>
      <c r="B1879" s="338"/>
      <c r="C1879" s="338"/>
      <c r="D1879" s="338"/>
      <c r="E1879" s="338"/>
      <c r="F1879" s="346"/>
      <c r="G1879" s="1215"/>
      <c r="H1879" s="1216"/>
      <c r="I1879" s="534"/>
      <c r="J1879" s="1193"/>
      <c r="K1879" s="398"/>
      <c r="L1879" s="338"/>
      <c r="M1879" s="338"/>
      <c r="N1879" s="338"/>
      <c r="O1879" s="338"/>
      <c r="P1879" s="338"/>
      <c r="Q1879" s="338"/>
      <c r="R1879" s="338"/>
      <c r="S1879" s="338"/>
      <c r="T1879" s="338"/>
      <c r="U1879" s="338"/>
      <c r="V1879" s="338"/>
      <c r="W1879" s="338"/>
      <c r="X1879" s="338"/>
      <c r="Y1879" s="338"/>
      <c r="Z1879" s="338"/>
      <c r="AA1879" s="338"/>
      <c r="AB1879" s="338"/>
      <c r="AC1879" s="338"/>
      <c r="AD1879" s="338"/>
      <c r="AE1879" s="338"/>
      <c r="AF1879" s="338"/>
      <c r="AG1879" s="338"/>
      <c r="AH1879" s="338"/>
      <c r="AI1879" s="338"/>
      <c r="AJ1879" s="338"/>
      <c r="AK1879" s="338"/>
      <c r="AL1879" s="338"/>
      <c r="AM1879" s="338"/>
      <c r="AN1879" s="338"/>
      <c r="AO1879" s="338"/>
      <c r="AP1879" s="338"/>
      <c r="AQ1879" s="338"/>
      <c r="AR1879" s="338"/>
      <c r="AS1879" s="338"/>
      <c r="AT1879" s="338"/>
      <c r="AU1879" s="338"/>
      <c r="AV1879" s="338"/>
      <c r="AW1879" s="338"/>
      <c r="AX1879" s="338"/>
      <c r="AY1879" s="338"/>
      <c r="AZ1879" s="338"/>
      <c r="BA1879" s="338"/>
      <c r="BB1879" s="338"/>
      <c r="BC1879" s="338"/>
      <c r="BD1879" s="338"/>
      <c r="BE1879" s="338"/>
      <c r="BF1879" s="338"/>
      <c r="BG1879" s="338"/>
      <c r="BH1879" s="338"/>
      <c r="BI1879" s="338"/>
      <c r="BJ1879" s="338"/>
      <c r="BK1879" s="338"/>
      <c r="BL1879" s="338"/>
      <c r="BM1879" s="338"/>
      <c r="BN1879" s="338"/>
      <c r="BO1879" s="338"/>
      <c r="BP1879" s="338"/>
      <c r="BQ1879" s="338"/>
      <c r="BR1879" s="338"/>
      <c r="BS1879" s="338"/>
      <c r="BT1879" s="338"/>
      <c r="BU1879" s="338"/>
      <c r="BV1879" s="343"/>
      <c r="BW1879" s="343"/>
      <c r="BX1879" s="1217"/>
      <c r="BY1879" s="343"/>
      <c r="BZ1879" s="338"/>
      <c r="CA1879" s="338"/>
      <c r="CB1879" s="338"/>
      <c r="CC1879" s="338"/>
      <c r="CD1879" s="338"/>
      <c r="CE1879" s="338"/>
      <c r="CF1879" s="338"/>
    </row>
    <row r="1880" ht="15.75" customHeight="1">
      <c r="A1880" s="338"/>
      <c r="B1880" s="338"/>
      <c r="C1880" s="338"/>
      <c r="D1880" s="338"/>
      <c r="E1880" s="338"/>
      <c r="F1880" s="346"/>
      <c r="G1880" s="1215"/>
      <c r="H1880" s="1216"/>
      <c r="I1880" s="534"/>
      <c r="J1880" s="1193"/>
      <c r="K1880" s="398"/>
      <c r="L1880" s="338"/>
      <c r="M1880" s="338"/>
      <c r="N1880" s="338"/>
      <c r="O1880" s="338"/>
      <c r="P1880" s="338"/>
      <c r="Q1880" s="338"/>
      <c r="R1880" s="338"/>
      <c r="S1880" s="338"/>
      <c r="T1880" s="338"/>
      <c r="U1880" s="338"/>
      <c r="V1880" s="338"/>
      <c r="W1880" s="338"/>
      <c r="X1880" s="338"/>
      <c r="Y1880" s="338"/>
      <c r="Z1880" s="338"/>
      <c r="AA1880" s="338"/>
      <c r="AB1880" s="338"/>
      <c r="AC1880" s="338"/>
      <c r="AD1880" s="338"/>
      <c r="AE1880" s="338"/>
      <c r="AF1880" s="338"/>
      <c r="AG1880" s="338"/>
      <c r="AH1880" s="338"/>
      <c r="AI1880" s="338"/>
      <c r="AJ1880" s="338"/>
      <c r="AK1880" s="338"/>
      <c r="AL1880" s="338"/>
      <c r="AM1880" s="338"/>
      <c r="AN1880" s="338"/>
      <c r="AO1880" s="338"/>
      <c r="AP1880" s="338"/>
      <c r="AQ1880" s="338"/>
      <c r="AR1880" s="338"/>
      <c r="AS1880" s="338"/>
      <c r="AT1880" s="338"/>
      <c r="AU1880" s="338"/>
      <c r="AV1880" s="338"/>
      <c r="AW1880" s="338"/>
      <c r="AX1880" s="338"/>
      <c r="AY1880" s="338"/>
      <c r="AZ1880" s="338"/>
      <c r="BA1880" s="338"/>
      <c r="BB1880" s="338"/>
      <c r="BC1880" s="338"/>
      <c r="BD1880" s="338"/>
      <c r="BE1880" s="338"/>
      <c r="BF1880" s="338"/>
      <c r="BG1880" s="338"/>
      <c r="BH1880" s="338"/>
      <c r="BI1880" s="338"/>
      <c r="BJ1880" s="338"/>
      <c r="BK1880" s="338"/>
      <c r="BL1880" s="338"/>
      <c r="BM1880" s="338"/>
      <c r="BN1880" s="338"/>
      <c r="BO1880" s="338"/>
      <c r="BP1880" s="338"/>
      <c r="BQ1880" s="338"/>
      <c r="BR1880" s="338"/>
      <c r="BS1880" s="338"/>
      <c r="BT1880" s="338"/>
      <c r="BU1880" s="338"/>
      <c r="BV1880" s="343"/>
      <c r="BW1880" s="343"/>
      <c r="BX1880" s="1217"/>
      <c r="BY1880" s="343"/>
      <c r="BZ1880" s="338"/>
      <c r="CA1880" s="338"/>
      <c r="CB1880" s="338"/>
      <c r="CC1880" s="338"/>
      <c r="CD1880" s="338"/>
      <c r="CE1880" s="338"/>
      <c r="CF1880" s="338"/>
    </row>
    <row r="1881" ht="15.75" customHeight="1">
      <c r="A1881" s="338"/>
      <c r="B1881" s="338"/>
      <c r="C1881" s="338"/>
      <c r="D1881" s="338"/>
      <c r="E1881" s="338"/>
      <c r="F1881" s="346"/>
      <c r="G1881" s="1215"/>
      <c r="H1881" s="1216"/>
      <c r="I1881" s="534"/>
      <c r="J1881" s="1193"/>
      <c r="K1881" s="398"/>
      <c r="L1881" s="338"/>
      <c r="M1881" s="338"/>
      <c r="N1881" s="338"/>
      <c r="O1881" s="338"/>
      <c r="P1881" s="338"/>
      <c r="Q1881" s="338"/>
      <c r="R1881" s="338"/>
      <c r="S1881" s="338"/>
      <c r="T1881" s="338"/>
      <c r="U1881" s="338"/>
      <c r="V1881" s="338"/>
      <c r="W1881" s="338"/>
      <c r="X1881" s="338"/>
      <c r="Y1881" s="338"/>
      <c r="Z1881" s="338"/>
      <c r="AA1881" s="338"/>
      <c r="AB1881" s="338"/>
      <c r="AC1881" s="338"/>
      <c r="AD1881" s="338"/>
      <c r="AE1881" s="338"/>
      <c r="AF1881" s="338"/>
      <c r="AG1881" s="338"/>
      <c r="AH1881" s="338"/>
      <c r="AI1881" s="338"/>
      <c r="AJ1881" s="338"/>
      <c r="AK1881" s="338"/>
      <c r="AL1881" s="338"/>
      <c r="AM1881" s="338"/>
      <c r="AN1881" s="338"/>
      <c r="AO1881" s="338"/>
      <c r="AP1881" s="338"/>
      <c r="AQ1881" s="338"/>
      <c r="AR1881" s="338"/>
      <c r="AS1881" s="338"/>
      <c r="AT1881" s="338"/>
      <c r="AU1881" s="338"/>
      <c r="AV1881" s="338"/>
      <c r="AW1881" s="338"/>
      <c r="AX1881" s="338"/>
      <c r="AY1881" s="338"/>
      <c r="AZ1881" s="338"/>
      <c r="BA1881" s="338"/>
      <c r="BB1881" s="338"/>
      <c r="BC1881" s="338"/>
      <c r="BD1881" s="338"/>
      <c r="BE1881" s="338"/>
      <c r="BF1881" s="338"/>
      <c r="BG1881" s="338"/>
      <c r="BH1881" s="338"/>
      <c r="BI1881" s="338"/>
      <c r="BJ1881" s="338"/>
      <c r="BK1881" s="338"/>
      <c r="BL1881" s="338"/>
      <c r="BM1881" s="338"/>
      <c r="BN1881" s="338"/>
      <c r="BO1881" s="338"/>
      <c r="BP1881" s="338"/>
      <c r="BQ1881" s="338"/>
      <c r="BR1881" s="338"/>
      <c r="BS1881" s="338"/>
      <c r="BT1881" s="338"/>
      <c r="BU1881" s="338"/>
      <c r="BV1881" s="343"/>
      <c r="BW1881" s="343"/>
      <c r="BX1881" s="1217"/>
      <c r="BY1881" s="343"/>
      <c r="BZ1881" s="338"/>
      <c r="CA1881" s="338"/>
      <c r="CB1881" s="338"/>
      <c r="CC1881" s="338"/>
      <c r="CD1881" s="338"/>
      <c r="CE1881" s="338"/>
      <c r="CF1881" s="338"/>
    </row>
    <row r="1882" ht="15.75" customHeight="1">
      <c r="A1882" s="338"/>
      <c r="B1882" s="338"/>
      <c r="C1882" s="338"/>
      <c r="D1882" s="338"/>
      <c r="E1882" s="338"/>
      <c r="F1882" s="346"/>
      <c r="G1882" s="1215"/>
      <c r="H1882" s="1216"/>
      <c r="I1882" s="534"/>
      <c r="J1882" s="1193"/>
      <c r="K1882" s="398"/>
      <c r="L1882" s="338"/>
      <c r="M1882" s="338"/>
      <c r="N1882" s="338"/>
      <c r="O1882" s="338"/>
      <c r="P1882" s="338"/>
      <c r="Q1882" s="338"/>
      <c r="R1882" s="338"/>
      <c r="S1882" s="338"/>
      <c r="T1882" s="338"/>
      <c r="U1882" s="338"/>
      <c r="V1882" s="338"/>
      <c r="W1882" s="338"/>
      <c r="X1882" s="338"/>
      <c r="Y1882" s="338"/>
      <c r="Z1882" s="338"/>
      <c r="AA1882" s="338"/>
      <c r="AB1882" s="338"/>
      <c r="AC1882" s="338"/>
      <c r="AD1882" s="338"/>
      <c r="AE1882" s="338"/>
      <c r="AF1882" s="338"/>
      <c r="AG1882" s="338"/>
      <c r="AH1882" s="338"/>
      <c r="AI1882" s="338"/>
      <c r="AJ1882" s="338"/>
      <c r="AK1882" s="338"/>
      <c r="AL1882" s="338"/>
      <c r="AM1882" s="338"/>
      <c r="AN1882" s="338"/>
      <c r="AO1882" s="338"/>
      <c r="AP1882" s="338"/>
      <c r="AQ1882" s="338"/>
      <c r="AR1882" s="338"/>
      <c r="AS1882" s="338"/>
      <c r="AT1882" s="338"/>
      <c r="AU1882" s="338"/>
      <c r="AV1882" s="338"/>
      <c r="AW1882" s="338"/>
      <c r="AX1882" s="338"/>
      <c r="AY1882" s="338"/>
      <c r="AZ1882" s="338"/>
      <c r="BA1882" s="338"/>
      <c r="BB1882" s="338"/>
      <c r="BC1882" s="338"/>
      <c r="BD1882" s="338"/>
      <c r="BE1882" s="338"/>
      <c r="BF1882" s="338"/>
      <c r="BG1882" s="338"/>
      <c r="BH1882" s="338"/>
      <c r="BI1882" s="338"/>
      <c r="BJ1882" s="338"/>
      <c r="BK1882" s="338"/>
      <c r="BL1882" s="338"/>
      <c r="BM1882" s="338"/>
      <c r="BN1882" s="338"/>
      <c r="BO1882" s="338"/>
      <c r="BP1882" s="338"/>
      <c r="BQ1882" s="338"/>
      <c r="BR1882" s="338"/>
      <c r="BS1882" s="338"/>
      <c r="BT1882" s="338"/>
      <c r="BU1882" s="338"/>
      <c r="BV1882" s="343"/>
      <c r="BW1882" s="343"/>
      <c r="BX1882" s="1217"/>
      <c r="BY1882" s="343"/>
      <c r="BZ1882" s="338"/>
      <c r="CA1882" s="338"/>
      <c r="CB1882" s="338"/>
      <c r="CC1882" s="338"/>
      <c r="CD1882" s="338"/>
      <c r="CE1882" s="338"/>
      <c r="CF1882" s="338"/>
    </row>
    <row r="1883" ht="15.75" customHeight="1">
      <c r="A1883" s="338"/>
      <c r="B1883" s="338"/>
      <c r="C1883" s="338"/>
      <c r="D1883" s="338"/>
      <c r="E1883" s="338"/>
      <c r="F1883" s="346"/>
      <c r="G1883" s="1215"/>
      <c r="H1883" s="1216"/>
      <c r="I1883" s="534"/>
      <c r="J1883" s="1193"/>
      <c r="K1883" s="398"/>
      <c r="L1883" s="338"/>
      <c r="M1883" s="338"/>
      <c r="N1883" s="338"/>
      <c r="O1883" s="338"/>
      <c r="P1883" s="338"/>
      <c r="Q1883" s="338"/>
      <c r="R1883" s="338"/>
      <c r="S1883" s="338"/>
      <c r="T1883" s="338"/>
      <c r="U1883" s="338"/>
      <c r="V1883" s="338"/>
      <c r="W1883" s="338"/>
      <c r="X1883" s="338"/>
      <c r="Y1883" s="338"/>
      <c r="Z1883" s="338"/>
      <c r="AA1883" s="338"/>
      <c r="AB1883" s="338"/>
      <c r="AC1883" s="338"/>
      <c r="AD1883" s="338"/>
      <c r="AE1883" s="338"/>
      <c r="AF1883" s="338"/>
      <c r="AG1883" s="338"/>
      <c r="AH1883" s="338"/>
      <c r="AI1883" s="338"/>
      <c r="AJ1883" s="338"/>
      <c r="AK1883" s="338"/>
      <c r="AL1883" s="338"/>
      <c r="AM1883" s="338"/>
      <c r="AN1883" s="338"/>
      <c r="AO1883" s="338"/>
      <c r="AP1883" s="338"/>
      <c r="AQ1883" s="338"/>
      <c r="AR1883" s="338"/>
      <c r="AS1883" s="338"/>
      <c r="AT1883" s="338"/>
      <c r="AU1883" s="338"/>
      <c r="AV1883" s="338"/>
      <c r="AW1883" s="338"/>
      <c r="AX1883" s="338"/>
      <c r="AY1883" s="338"/>
      <c r="AZ1883" s="338"/>
      <c r="BA1883" s="338"/>
      <c r="BB1883" s="338"/>
      <c r="BC1883" s="338"/>
      <c r="BD1883" s="338"/>
      <c r="BE1883" s="338"/>
      <c r="BF1883" s="338"/>
      <c r="BG1883" s="338"/>
      <c r="BH1883" s="338"/>
      <c r="BI1883" s="338"/>
      <c r="BJ1883" s="338"/>
      <c r="BK1883" s="338"/>
      <c r="BL1883" s="338"/>
      <c r="BM1883" s="338"/>
      <c r="BN1883" s="338"/>
      <c r="BO1883" s="338"/>
      <c r="BP1883" s="338"/>
      <c r="BQ1883" s="338"/>
      <c r="BR1883" s="338"/>
      <c r="BS1883" s="338"/>
      <c r="BT1883" s="338"/>
      <c r="BU1883" s="338"/>
      <c r="BV1883" s="343"/>
      <c r="BW1883" s="343"/>
      <c r="BX1883" s="1217"/>
      <c r="BY1883" s="343"/>
      <c r="BZ1883" s="338"/>
      <c r="CA1883" s="338"/>
      <c r="CB1883" s="338"/>
      <c r="CC1883" s="338"/>
      <c r="CD1883" s="338"/>
      <c r="CE1883" s="338"/>
      <c r="CF1883" s="338"/>
    </row>
    <row r="1884" ht="15.75" customHeight="1">
      <c r="A1884" s="338"/>
      <c r="B1884" s="338"/>
      <c r="C1884" s="338"/>
      <c r="D1884" s="338"/>
      <c r="E1884" s="338"/>
      <c r="F1884" s="346"/>
      <c r="G1884" s="1215"/>
      <c r="H1884" s="1216"/>
      <c r="I1884" s="534"/>
      <c r="J1884" s="1193"/>
      <c r="K1884" s="398"/>
      <c r="L1884" s="338"/>
      <c r="M1884" s="338"/>
      <c r="N1884" s="338"/>
      <c r="O1884" s="338"/>
      <c r="P1884" s="338"/>
      <c r="Q1884" s="338"/>
      <c r="R1884" s="338"/>
      <c r="S1884" s="338"/>
      <c r="T1884" s="338"/>
      <c r="U1884" s="338"/>
      <c r="V1884" s="338"/>
      <c r="W1884" s="338"/>
      <c r="X1884" s="338"/>
      <c r="Y1884" s="338"/>
      <c r="Z1884" s="338"/>
      <c r="AA1884" s="338"/>
      <c r="AB1884" s="338"/>
      <c r="AC1884" s="338"/>
      <c r="AD1884" s="338"/>
      <c r="AE1884" s="338"/>
      <c r="AF1884" s="338"/>
      <c r="AG1884" s="338"/>
      <c r="AH1884" s="338"/>
      <c r="AI1884" s="338"/>
      <c r="AJ1884" s="338"/>
      <c r="AK1884" s="338"/>
      <c r="AL1884" s="338"/>
      <c r="AM1884" s="338"/>
      <c r="AN1884" s="338"/>
      <c r="AO1884" s="338"/>
      <c r="AP1884" s="338"/>
      <c r="AQ1884" s="338"/>
      <c r="AR1884" s="338"/>
      <c r="AS1884" s="338"/>
      <c r="AT1884" s="338"/>
      <c r="AU1884" s="338"/>
      <c r="AV1884" s="338"/>
      <c r="AW1884" s="338"/>
      <c r="AX1884" s="338"/>
      <c r="AY1884" s="338"/>
      <c r="AZ1884" s="338"/>
      <c r="BA1884" s="338"/>
      <c r="BB1884" s="338"/>
      <c r="BC1884" s="338"/>
      <c r="BD1884" s="338"/>
      <c r="BE1884" s="338"/>
      <c r="BF1884" s="338"/>
      <c r="BG1884" s="338"/>
      <c r="BH1884" s="338"/>
      <c r="BI1884" s="338"/>
      <c r="BJ1884" s="338"/>
      <c r="BK1884" s="338"/>
      <c r="BL1884" s="338"/>
      <c r="BM1884" s="338"/>
      <c r="BN1884" s="338"/>
      <c r="BO1884" s="338"/>
      <c r="BP1884" s="338"/>
      <c r="BQ1884" s="338"/>
      <c r="BR1884" s="338"/>
      <c r="BS1884" s="338"/>
      <c r="BT1884" s="338"/>
      <c r="BU1884" s="338"/>
      <c r="BV1884" s="343"/>
      <c r="BW1884" s="343"/>
      <c r="BX1884" s="1217"/>
      <c r="BY1884" s="343"/>
      <c r="BZ1884" s="338"/>
      <c r="CA1884" s="338"/>
      <c r="CB1884" s="338"/>
      <c r="CC1884" s="338"/>
      <c r="CD1884" s="338"/>
      <c r="CE1884" s="338"/>
      <c r="CF1884" s="338"/>
    </row>
    <row r="1885" ht="15.75" customHeight="1">
      <c r="A1885" s="338"/>
      <c r="B1885" s="338"/>
      <c r="C1885" s="338"/>
      <c r="D1885" s="338"/>
      <c r="E1885" s="338"/>
      <c r="F1885" s="346"/>
      <c r="G1885" s="1215"/>
      <c r="H1885" s="1216"/>
      <c r="I1885" s="534"/>
      <c r="J1885" s="1193"/>
      <c r="K1885" s="398"/>
      <c r="L1885" s="338"/>
      <c r="M1885" s="338"/>
      <c r="N1885" s="338"/>
      <c r="O1885" s="338"/>
      <c r="P1885" s="338"/>
      <c r="Q1885" s="338"/>
      <c r="R1885" s="338"/>
      <c r="S1885" s="338"/>
      <c r="T1885" s="338"/>
      <c r="U1885" s="338"/>
      <c r="V1885" s="338"/>
      <c r="W1885" s="338"/>
      <c r="X1885" s="338"/>
      <c r="Y1885" s="338"/>
      <c r="Z1885" s="338"/>
      <c r="AA1885" s="338"/>
      <c r="AB1885" s="338"/>
      <c r="AC1885" s="338"/>
      <c r="AD1885" s="338"/>
      <c r="AE1885" s="338"/>
      <c r="AF1885" s="338"/>
      <c r="AG1885" s="338"/>
      <c r="AH1885" s="338"/>
      <c r="AI1885" s="338"/>
      <c r="AJ1885" s="338"/>
      <c r="AK1885" s="338"/>
      <c r="AL1885" s="338"/>
      <c r="AM1885" s="338"/>
      <c r="AN1885" s="338"/>
      <c r="AO1885" s="338"/>
      <c r="AP1885" s="338"/>
      <c r="AQ1885" s="338"/>
      <c r="AR1885" s="338"/>
      <c r="AS1885" s="338"/>
      <c r="AT1885" s="338"/>
      <c r="AU1885" s="338"/>
      <c r="AV1885" s="338"/>
      <c r="AW1885" s="338"/>
      <c r="AX1885" s="338"/>
      <c r="AY1885" s="338"/>
      <c r="AZ1885" s="338"/>
      <c r="BA1885" s="338"/>
      <c r="BB1885" s="338"/>
      <c r="BC1885" s="338"/>
      <c r="BD1885" s="338"/>
      <c r="BE1885" s="338"/>
      <c r="BF1885" s="338"/>
      <c r="BG1885" s="338"/>
      <c r="BH1885" s="338"/>
      <c r="BI1885" s="338"/>
      <c r="BJ1885" s="338"/>
      <c r="BK1885" s="338"/>
      <c r="BL1885" s="338"/>
      <c r="BM1885" s="338"/>
      <c r="BN1885" s="338"/>
      <c r="BO1885" s="338"/>
      <c r="BP1885" s="338"/>
      <c r="BQ1885" s="338"/>
      <c r="BR1885" s="338"/>
      <c r="BS1885" s="338"/>
      <c r="BT1885" s="338"/>
      <c r="BU1885" s="338"/>
      <c r="BV1885" s="343"/>
      <c r="BW1885" s="343"/>
      <c r="BX1885" s="1217"/>
      <c r="BY1885" s="343"/>
      <c r="BZ1885" s="338"/>
      <c r="CA1885" s="338"/>
      <c r="CB1885" s="338"/>
      <c r="CC1885" s="338"/>
      <c r="CD1885" s="338"/>
      <c r="CE1885" s="338"/>
      <c r="CF1885" s="338"/>
    </row>
    <row r="1886" ht="15.75" customHeight="1">
      <c r="A1886" s="338"/>
      <c r="B1886" s="338"/>
      <c r="C1886" s="338"/>
      <c r="D1886" s="338"/>
      <c r="E1886" s="338"/>
      <c r="F1886" s="346"/>
      <c r="G1886" s="1215"/>
      <c r="H1886" s="1216"/>
      <c r="I1886" s="534"/>
      <c r="J1886" s="1193"/>
      <c r="K1886" s="398"/>
      <c r="L1886" s="338"/>
      <c r="M1886" s="338"/>
      <c r="N1886" s="338"/>
      <c r="O1886" s="338"/>
      <c r="P1886" s="338"/>
      <c r="Q1886" s="338"/>
      <c r="R1886" s="338"/>
      <c r="S1886" s="338"/>
      <c r="T1886" s="338"/>
      <c r="U1886" s="338"/>
      <c r="V1886" s="338"/>
      <c r="W1886" s="338"/>
      <c r="X1886" s="338"/>
      <c r="Y1886" s="338"/>
      <c r="Z1886" s="338"/>
      <c r="AA1886" s="338"/>
      <c r="AB1886" s="338"/>
      <c r="AC1886" s="338"/>
      <c r="AD1886" s="338"/>
      <c r="AE1886" s="338"/>
      <c r="AF1886" s="338"/>
      <c r="AG1886" s="338"/>
      <c r="AH1886" s="338"/>
      <c r="AI1886" s="338"/>
      <c r="AJ1886" s="338"/>
      <c r="AK1886" s="338"/>
      <c r="AL1886" s="338"/>
      <c r="AM1886" s="338"/>
      <c r="AN1886" s="338"/>
      <c r="AO1886" s="338"/>
      <c r="AP1886" s="338"/>
      <c r="AQ1886" s="338"/>
      <c r="AR1886" s="338"/>
      <c r="AS1886" s="338"/>
      <c r="AT1886" s="338"/>
      <c r="AU1886" s="338"/>
      <c r="AV1886" s="338"/>
      <c r="AW1886" s="338"/>
      <c r="AX1886" s="338"/>
      <c r="AY1886" s="338"/>
      <c r="AZ1886" s="338"/>
      <c r="BA1886" s="338"/>
      <c r="BB1886" s="338"/>
      <c r="BC1886" s="338"/>
      <c r="BD1886" s="338"/>
      <c r="BE1886" s="338"/>
      <c r="BF1886" s="338"/>
      <c r="BG1886" s="338"/>
      <c r="BH1886" s="338"/>
      <c r="BI1886" s="338"/>
      <c r="BJ1886" s="338"/>
      <c r="BK1886" s="338"/>
      <c r="BL1886" s="338"/>
      <c r="BM1886" s="338"/>
      <c r="BN1886" s="338"/>
      <c r="BO1886" s="338"/>
      <c r="BP1886" s="338"/>
      <c r="BQ1886" s="338"/>
      <c r="BR1886" s="338"/>
      <c r="BS1886" s="338"/>
      <c r="BT1886" s="338"/>
      <c r="BU1886" s="338"/>
      <c r="BV1886" s="343"/>
      <c r="BW1886" s="343"/>
      <c r="BX1886" s="1217"/>
      <c r="BY1886" s="343"/>
      <c r="BZ1886" s="338"/>
      <c r="CA1886" s="338"/>
      <c r="CB1886" s="338"/>
      <c r="CC1886" s="338"/>
      <c r="CD1886" s="338"/>
      <c r="CE1886" s="338"/>
      <c r="CF1886" s="338"/>
    </row>
    <row r="1887" ht="15.75" customHeight="1">
      <c r="A1887" s="338"/>
      <c r="B1887" s="338"/>
      <c r="C1887" s="338"/>
      <c r="D1887" s="338"/>
      <c r="E1887" s="338"/>
      <c r="F1887" s="346"/>
      <c r="G1887" s="1215"/>
      <c r="H1887" s="1216"/>
      <c r="I1887" s="534"/>
      <c r="J1887" s="1193"/>
      <c r="K1887" s="398"/>
      <c r="L1887" s="338"/>
      <c r="M1887" s="338"/>
      <c r="N1887" s="338"/>
      <c r="O1887" s="338"/>
      <c r="P1887" s="338"/>
      <c r="Q1887" s="338"/>
      <c r="R1887" s="338"/>
      <c r="S1887" s="338"/>
      <c r="T1887" s="338"/>
      <c r="U1887" s="338"/>
      <c r="V1887" s="338"/>
      <c r="W1887" s="338"/>
      <c r="X1887" s="338"/>
      <c r="Y1887" s="338"/>
      <c r="Z1887" s="338"/>
      <c r="AA1887" s="338"/>
      <c r="AB1887" s="338"/>
      <c r="AC1887" s="338"/>
      <c r="AD1887" s="338"/>
      <c r="AE1887" s="338"/>
      <c r="AF1887" s="338"/>
      <c r="AG1887" s="338"/>
      <c r="AH1887" s="338"/>
      <c r="AI1887" s="338"/>
      <c r="AJ1887" s="338"/>
      <c r="AK1887" s="338"/>
      <c r="AL1887" s="338"/>
      <c r="AM1887" s="338"/>
      <c r="AN1887" s="338"/>
      <c r="AO1887" s="338"/>
      <c r="AP1887" s="338"/>
      <c r="AQ1887" s="338"/>
      <c r="AR1887" s="338"/>
      <c r="AS1887" s="338"/>
      <c r="AT1887" s="338"/>
      <c r="AU1887" s="338"/>
      <c r="AV1887" s="338"/>
      <c r="AW1887" s="338"/>
      <c r="AX1887" s="338"/>
      <c r="AY1887" s="338"/>
      <c r="AZ1887" s="338"/>
      <c r="BA1887" s="338"/>
      <c r="BB1887" s="338"/>
      <c r="BC1887" s="338"/>
      <c r="BD1887" s="338"/>
      <c r="BE1887" s="338"/>
      <c r="BF1887" s="338"/>
      <c r="BG1887" s="338"/>
      <c r="BH1887" s="338"/>
      <c r="BI1887" s="338"/>
      <c r="BJ1887" s="338"/>
      <c r="BK1887" s="338"/>
      <c r="BL1887" s="338"/>
      <c r="BM1887" s="338"/>
      <c r="BN1887" s="338"/>
      <c r="BO1887" s="338"/>
      <c r="BP1887" s="338"/>
      <c r="BQ1887" s="338"/>
      <c r="BR1887" s="338"/>
      <c r="BS1887" s="338"/>
      <c r="BT1887" s="338"/>
      <c r="BU1887" s="338"/>
      <c r="BV1887" s="343"/>
      <c r="BW1887" s="343"/>
      <c r="BX1887" s="1217"/>
      <c r="BY1887" s="343"/>
      <c r="BZ1887" s="338"/>
      <c r="CA1887" s="338"/>
      <c r="CB1887" s="338"/>
      <c r="CC1887" s="338"/>
      <c r="CD1887" s="338"/>
      <c r="CE1887" s="338"/>
      <c r="CF1887" s="338"/>
    </row>
    <row r="1888" ht="15.75" customHeight="1">
      <c r="A1888" s="338"/>
      <c r="B1888" s="338"/>
      <c r="C1888" s="338"/>
      <c r="D1888" s="338"/>
      <c r="E1888" s="338"/>
      <c r="F1888" s="346"/>
      <c r="G1888" s="1215"/>
      <c r="H1888" s="1216"/>
      <c r="I1888" s="534"/>
      <c r="J1888" s="1193"/>
      <c r="K1888" s="398"/>
      <c r="L1888" s="338"/>
      <c r="M1888" s="338"/>
      <c r="N1888" s="338"/>
      <c r="O1888" s="338"/>
      <c r="P1888" s="338"/>
      <c r="Q1888" s="338"/>
      <c r="R1888" s="338"/>
      <c r="S1888" s="338"/>
      <c r="T1888" s="338"/>
      <c r="U1888" s="338"/>
      <c r="V1888" s="338"/>
      <c r="W1888" s="338"/>
      <c r="X1888" s="338"/>
      <c r="Y1888" s="338"/>
      <c r="Z1888" s="338"/>
      <c r="AA1888" s="338"/>
      <c r="AB1888" s="338"/>
      <c r="AC1888" s="338"/>
      <c r="AD1888" s="338"/>
      <c r="AE1888" s="338"/>
      <c r="AF1888" s="338"/>
      <c r="AG1888" s="338"/>
      <c r="AH1888" s="338"/>
      <c r="AI1888" s="338"/>
      <c r="AJ1888" s="338"/>
      <c r="AK1888" s="338"/>
      <c r="AL1888" s="338"/>
      <c r="AM1888" s="338"/>
      <c r="AN1888" s="338"/>
      <c r="AO1888" s="338"/>
      <c r="AP1888" s="338"/>
      <c r="AQ1888" s="338"/>
      <c r="AR1888" s="338"/>
      <c r="AS1888" s="338"/>
      <c r="AT1888" s="338"/>
      <c r="AU1888" s="338"/>
      <c r="AV1888" s="338"/>
      <c r="AW1888" s="338"/>
      <c r="AX1888" s="338"/>
      <c r="AY1888" s="338"/>
      <c r="AZ1888" s="338"/>
      <c r="BA1888" s="338"/>
      <c r="BB1888" s="338"/>
      <c r="BC1888" s="338"/>
      <c r="BD1888" s="338"/>
      <c r="BE1888" s="338"/>
      <c r="BF1888" s="338"/>
      <c r="BG1888" s="338"/>
      <c r="BH1888" s="338"/>
      <c r="BI1888" s="338"/>
      <c r="BJ1888" s="338"/>
      <c r="BK1888" s="338"/>
      <c r="BL1888" s="338"/>
      <c r="BM1888" s="338"/>
      <c r="BN1888" s="338"/>
      <c r="BO1888" s="338"/>
      <c r="BP1888" s="338"/>
      <c r="BQ1888" s="338"/>
      <c r="BR1888" s="338"/>
      <c r="BS1888" s="338"/>
      <c r="BT1888" s="338"/>
      <c r="BU1888" s="338"/>
      <c r="BV1888" s="343"/>
      <c r="BW1888" s="343"/>
      <c r="BX1888" s="1217"/>
      <c r="BY1888" s="343"/>
      <c r="BZ1888" s="338"/>
      <c r="CA1888" s="338"/>
      <c r="CB1888" s="338"/>
      <c r="CC1888" s="338"/>
      <c r="CD1888" s="338"/>
      <c r="CE1888" s="338"/>
      <c r="CF1888" s="338"/>
    </row>
    <row r="1889" ht="15.75" customHeight="1">
      <c r="A1889" s="338"/>
      <c r="B1889" s="338"/>
      <c r="C1889" s="338"/>
      <c r="D1889" s="338"/>
      <c r="E1889" s="338"/>
      <c r="F1889" s="346"/>
      <c r="G1889" s="1215"/>
      <c r="H1889" s="1216"/>
      <c r="I1889" s="534"/>
      <c r="J1889" s="1193"/>
      <c r="K1889" s="398"/>
      <c r="L1889" s="338"/>
      <c r="M1889" s="338"/>
      <c r="N1889" s="338"/>
      <c r="O1889" s="338"/>
      <c r="P1889" s="338"/>
      <c r="Q1889" s="338"/>
      <c r="R1889" s="338"/>
      <c r="S1889" s="338"/>
      <c r="T1889" s="338"/>
      <c r="U1889" s="338"/>
      <c r="V1889" s="338"/>
      <c r="W1889" s="338"/>
      <c r="X1889" s="338"/>
      <c r="Y1889" s="338"/>
      <c r="Z1889" s="338"/>
      <c r="AA1889" s="338"/>
      <c r="AB1889" s="338"/>
      <c r="AC1889" s="338"/>
      <c r="AD1889" s="338"/>
      <c r="AE1889" s="338"/>
      <c r="AF1889" s="338"/>
      <c r="AG1889" s="338"/>
      <c r="AH1889" s="338"/>
      <c r="AI1889" s="338"/>
      <c r="AJ1889" s="338"/>
      <c r="AK1889" s="338"/>
      <c r="AL1889" s="338"/>
      <c r="AM1889" s="338"/>
      <c r="AN1889" s="338"/>
      <c r="AO1889" s="338"/>
      <c r="AP1889" s="338"/>
      <c r="AQ1889" s="338"/>
      <c r="AR1889" s="338"/>
      <c r="AS1889" s="338"/>
      <c r="AT1889" s="338"/>
      <c r="AU1889" s="338"/>
      <c r="AV1889" s="338"/>
      <c r="AW1889" s="338"/>
      <c r="AX1889" s="338"/>
      <c r="AY1889" s="338"/>
      <c r="AZ1889" s="338"/>
      <c r="BA1889" s="338"/>
      <c r="BB1889" s="338"/>
      <c r="BC1889" s="338"/>
      <c r="BD1889" s="338"/>
      <c r="BE1889" s="338"/>
      <c r="BF1889" s="338"/>
      <c r="BG1889" s="338"/>
      <c r="BH1889" s="338"/>
      <c r="BI1889" s="338"/>
      <c r="BJ1889" s="338"/>
      <c r="BK1889" s="338"/>
      <c r="BL1889" s="338"/>
      <c r="BM1889" s="338"/>
      <c r="BN1889" s="338"/>
      <c r="BO1889" s="338"/>
      <c r="BP1889" s="338"/>
      <c r="BQ1889" s="338"/>
      <c r="BR1889" s="338"/>
      <c r="BS1889" s="338"/>
      <c r="BT1889" s="338"/>
      <c r="BU1889" s="338"/>
      <c r="BV1889" s="343"/>
      <c r="BW1889" s="343"/>
      <c r="BX1889" s="1217"/>
      <c r="BY1889" s="343"/>
      <c r="BZ1889" s="338"/>
      <c r="CA1889" s="338"/>
      <c r="CB1889" s="338"/>
      <c r="CC1889" s="338"/>
      <c r="CD1889" s="338"/>
      <c r="CE1889" s="338"/>
      <c r="CF1889" s="338"/>
    </row>
    <row r="1890" ht="15.75" customHeight="1">
      <c r="A1890" s="338"/>
      <c r="B1890" s="338"/>
      <c r="C1890" s="338"/>
      <c r="D1890" s="338"/>
      <c r="E1890" s="338"/>
      <c r="F1890" s="346"/>
      <c r="G1890" s="1215"/>
      <c r="H1890" s="1216"/>
      <c r="I1890" s="534"/>
      <c r="J1890" s="1193"/>
      <c r="K1890" s="398"/>
      <c r="L1890" s="338"/>
      <c r="M1890" s="338"/>
      <c r="N1890" s="338"/>
      <c r="O1890" s="338"/>
      <c r="P1890" s="338"/>
      <c r="Q1890" s="338"/>
      <c r="R1890" s="338"/>
      <c r="S1890" s="338"/>
      <c r="T1890" s="338"/>
      <c r="U1890" s="338"/>
      <c r="V1890" s="338"/>
      <c r="W1890" s="338"/>
      <c r="X1890" s="338"/>
      <c r="Y1890" s="338"/>
      <c r="Z1890" s="338"/>
      <c r="AA1890" s="338"/>
      <c r="AB1890" s="338"/>
      <c r="AC1890" s="338"/>
      <c r="AD1890" s="338"/>
      <c r="AE1890" s="338"/>
      <c r="AF1890" s="338"/>
      <c r="AG1890" s="338"/>
      <c r="AH1890" s="338"/>
      <c r="AI1890" s="338"/>
      <c r="AJ1890" s="338"/>
      <c r="AK1890" s="338"/>
      <c r="AL1890" s="338"/>
      <c r="AM1890" s="338"/>
      <c r="AN1890" s="338"/>
      <c r="AO1890" s="338"/>
      <c r="AP1890" s="338"/>
      <c r="AQ1890" s="338"/>
      <c r="AR1890" s="338"/>
      <c r="AS1890" s="338"/>
      <c r="AT1890" s="338"/>
      <c r="AU1890" s="338"/>
      <c r="AV1890" s="338"/>
      <c r="AW1890" s="338"/>
      <c r="AX1890" s="338"/>
      <c r="AY1890" s="338"/>
      <c r="AZ1890" s="338"/>
      <c r="BA1890" s="338"/>
      <c r="BB1890" s="338"/>
      <c r="BC1890" s="338"/>
      <c r="BD1890" s="338"/>
      <c r="BE1890" s="338"/>
      <c r="BF1890" s="338"/>
      <c r="BG1890" s="338"/>
      <c r="BH1890" s="338"/>
      <c r="BI1890" s="338"/>
      <c r="BJ1890" s="338"/>
      <c r="BK1890" s="338"/>
      <c r="BL1890" s="338"/>
      <c r="BM1890" s="338"/>
      <c r="BN1890" s="338"/>
      <c r="BO1890" s="338"/>
      <c r="BP1890" s="338"/>
      <c r="BQ1890" s="338"/>
      <c r="BR1890" s="338"/>
      <c r="BS1890" s="338"/>
      <c r="BT1890" s="338"/>
      <c r="BU1890" s="338"/>
      <c r="BV1890" s="343"/>
      <c r="BW1890" s="343"/>
      <c r="BX1890" s="1217"/>
      <c r="BY1890" s="343"/>
      <c r="BZ1890" s="338"/>
      <c r="CA1890" s="338"/>
      <c r="CB1890" s="338"/>
      <c r="CC1890" s="338"/>
      <c r="CD1890" s="338"/>
      <c r="CE1890" s="338"/>
      <c r="CF1890" s="338"/>
    </row>
    <row r="1891" ht="15.75" customHeight="1">
      <c r="A1891" s="338"/>
      <c r="B1891" s="338"/>
      <c r="C1891" s="338"/>
      <c r="D1891" s="338"/>
      <c r="E1891" s="338"/>
      <c r="F1891" s="346"/>
      <c r="G1891" s="1215"/>
      <c r="H1891" s="1216"/>
      <c r="I1891" s="534"/>
      <c r="J1891" s="1193"/>
      <c r="K1891" s="398"/>
      <c r="L1891" s="338"/>
      <c r="M1891" s="338"/>
      <c r="N1891" s="338"/>
      <c r="O1891" s="338"/>
      <c r="P1891" s="338"/>
      <c r="Q1891" s="338"/>
      <c r="R1891" s="338"/>
      <c r="S1891" s="338"/>
      <c r="T1891" s="338"/>
      <c r="U1891" s="338"/>
      <c r="V1891" s="338"/>
      <c r="W1891" s="338"/>
      <c r="X1891" s="338"/>
      <c r="Y1891" s="338"/>
      <c r="Z1891" s="338"/>
      <c r="AA1891" s="338"/>
      <c r="AB1891" s="338"/>
      <c r="AC1891" s="338"/>
      <c r="AD1891" s="338"/>
      <c r="AE1891" s="338"/>
      <c r="AF1891" s="338"/>
      <c r="AG1891" s="338"/>
      <c r="AH1891" s="338"/>
      <c r="AI1891" s="338"/>
      <c r="AJ1891" s="338"/>
      <c r="AK1891" s="338"/>
      <c r="AL1891" s="338"/>
      <c r="AM1891" s="338"/>
      <c r="AN1891" s="338"/>
      <c r="AO1891" s="338"/>
      <c r="AP1891" s="338"/>
      <c r="AQ1891" s="338"/>
      <c r="AR1891" s="338"/>
      <c r="AS1891" s="338"/>
      <c r="AT1891" s="338"/>
      <c r="AU1891" s="338"/>
      <c r="AV1891" s="338"/>
      <c r="AW1891" s="338"/>
      <c r="AX1891" s="338"/>
      <c r="AY1891" s="338"/>
      <c r="AZ1891" s="338"/>
      <c r="BA1891" s="338"/>
      <c r="BB1891" s="338"/>
      <c r="BC1891" s="338"/>
      <c r="BD1891" s="338"/>
      <c r="BE1891" s="338"/>
      <c r="BF1891" s="338"/>
      <c r="BG1891" s="338"/>
      <c r="BH1891" s="338"/>
      <c r="BI1891" s="338"/>
      <c r="BJ1891" s="338"/>
      <c r="BK1891" s="338"/>
      <c r="BL1891" s="338"/>
      <c r="BM1891" s="338"/>
      <c r="BN1891" s="338"/>
      <c r="BO1891" s="338"/>
      <c r="BP1891" s="338"/>
      <c r="BQ1891" s="338"/>
      <c r="BR1891" s="338"/>
      <c r="BS1891" s="338"/>
      <c r="BT1891" s="338"/>
      <c r="BU1891" s="338"/>
      <c r="BV1891" s="343"/>
      <c r="BW1891" s="343"/>
      <c r="BX1891" s="1217"/>
      <c r="BY1891" s="343"/>
      <c r="BZ1891" s="338"/>
      <c r="CA1891" s="338"/>
      <c r="CB1891" s="338"/>
      <c r="CC1891" s="338"/>
      <c r="CD1891" s="338"/>
      <c r="CE1891" s="338"/>
      <c r="CF1891" s="338"/>
    </row>
    <row r="1892" ht="15.75" customHeight="1">
      <c r="A1892" s="338"/>
      <c r="B1892" s="338"/>
      <c r="C1892" s="338"/>
      <c r="D1892" s="338"/>
      <c r="E1892" s="338"/>
      <c r="F1892" s="346"/>
      <c r="G1892" s="1215"/>
      <c r="H1892" s="1216"/>
      <c r="I1892" s="534"/>
      <c r="J1892" s="1193"/>
      <c r="K1892" s="398"/>
      <c r="L1892" s="338"/>
      <c r="M1892" s="338"/>
      <c r="N1892" s="338"/>
      <c r="O1892" s="338"/>
      <c r="P1892" s="338"/>
      <c r="Q1892" s="338"/>
      <c r="R1892" s="338"/>
      <c r="S1892" s="338"/>
      <c r="T1892" s="338"/>
      <c r="U1892" s="338"/>
      <c r="V1892" s="338"/>
      <c r="W1892" s="338"/>
      <c r="X1892" s="338"/>
      <c r="Y1892" s="338"/>
      <c r="Z1892" s="338"/>
      <c r="AA1892" s="338"/>
      <c r="AB1892" s="338"/>
      <c r="AC1892" s="338"/>
      <c r="AD1892" s="338"/>
      <c r="AE1892" s="338"/>
      <c r="AF1892" s="338"/>
      <c r="AG1892" s="338"/>
      <c r="AH1892" s="338"/>
      <c r="AI1892" s="338"/>
      <c r="AJ1892" s="338"/>
      <c r="AK1892" s="338"/>
      <c r="AL1892" s="338"/>
      <c r="AM1892" s="338"/>
      <c r="AN1892" s="338"/>
      <c r="AO1892" s="338"/>
      <c r="AP1892" s="338"/>
      <c r="AQ1892" s="338"/>
      <c r="AR1892" s="338"/>
      <c r="AS1892" s="338"/>
      <c r="AT1892" s="338"/>
      <c r="AU1892" s="338"/>
      <c r="AV1892" s="338"/>
      <c r="AW1892" s="338"/>
      <c r="AX1892" s="338"/>
      <c r="AY1892" s="338"/>
      <c r="AZ1892" s="338"/>
      <c r="BA1892" s="338"/>
      <c r="BB1892" s="338"/>
      <c r="BC1892" s="338"/>
      <c r="BD1892" s="338"/>
      <c r="BE1892" s="338"/>
      <c r="BF1892" s="338"/>
      <c r="BG1892" s="338"/>
      <c r="BH1892" s="338"/>
      <c r="BI1892" s="338"/>
      <c r="BJ1892" s="338"/>
      <c r="BK1892" s="338"/>
      <c r="BL1892" s="338"/>
      <c r="BM1892" s="338"/>
      <c r="BN1892" s="338"/>
      <c r="BO1892" s="338"/>
      <c r="BP1892" s="338"/>
      <c r="BQ1892" s="338"/>
      <c r="BR1892" s="338"/>
      <c r="BS1892" s="338"/>
      <c r="BT1892" s="338"/>
      <c r="BU1892" s="338"/>
      <c r="BV1892" s="343"/>
      <c r="BW1892" s="343"/>
      <c r="BX1892" s="1217"/>
      <c r="BY1892" s="343"/>
      <c r="BZ1892" s="338"/>
      <c r="CA1892" s="338"/>
      <c r="CB1892" s="338"/>
      <c r="CC1892" s="338"/>
      <c r="CD1892" s="338"/>
      <c r="CE1892" s="338"/>
      <c r="CF1892" s="338"/>
    </row>
    <row r="1893" ht="15.75" customHeight="1">
      <c r="A1893" s="338"/>
      <c r="B1893" s="338"/>
      <c r="C1893" s="338"/>
      <c r="D1893" s="338"/>
      <c r="E1893" s="338"/>
      <c r="F1893" s="346"/>
      <c r="G1893" s="1215"/>
      <c r="H1893" s="1216"/>
      <c r="I1893" s="534"/>
      <c r="J1893" s="1193"/>
      <c r="K1893" s="398"/>
      <c r="L1893" s="338"/>
      <c r="M1893" s="338"/>
      <c r="N1893" s="338"/>
      <c r="O1893" s="338"/>
      <c r="P1893" s="338"/>
      <c r="Q1893" s="338"/>
      <c r="R1893" s="338"/>
      <c r="S1893" s="338"/>
      <c r="T1893" s="338"/>
      <c r="U1893" s="338"/>
      <c r="V1893" s="338"/>
      <c r="W1893" s="338"/>
      <c r="X1893" s="338"/>
      <c r="Y1893" s="338"/>
      <c r="Z1893" s="338"/>
      <c r="AA1893" s="338"/>
      <c r="AB1893" s="338"/>
      <c r="AC1893" s="338"/>
      <c r="AD1893" s="338"/>
      <c r="AE1893" s="338"/>
      <c r="AF1893" s="338"/>
      <c r="AG1893" s="338"/>
      <c r="AH1893" s="338"/>
      <c r="AI1893" s="338"/>
      <c r="AJ1893" s="338"/>
      <c r="AK1893" s="338"/>
      <c r="AL1893" s="338"/>
      <c r="AM1893" s="338"/>
      <c r="AN1893" s="338"/>
      <c r="AO1893" s="338"/>
      <c r="AP1893" s="338"/>
      <c r="AQ1893" s="338"/>
      <c r="AR1893" s="338"/>
      <c r="AS1893" s="338"/>
      <c r="AT1893" s="338"/>
      <c r="AU1893" s="338"/>
      <c r="AV1893" s="338"/>
      <c r="AW1893" s="338"/>
      <c r="AX1893" s="338"/>
      <c r="AY1893" s="338"/>
      <c r="AZ1893" s="338"/>
      <c r="BA1893" s="338"/>
      <c r="BB1893" s="338"/>
      <c r="BC1893" s="338"/>
      <c r="BD1893" s="338"/>
      <c r="BE1893" s="338"/>
      <c r="BF1893" s="338"/>
      <c r="BG1893" s="338"/>
      <c r="BH1893" s="338"/>
      <c r="BI1893" s="338"/>
      <c r="BJ1893" s="338"/>
      <c r="BK1893" s="338"/>
      <c r="BL1893" s="338"/>
      <c r="BM1893" s="338"/>
      <c r="BN1893" s="338"/>
      <c r="BO1893" s="338"/>
      <c r="BP1893" s="338"/>
      <c r="BQ1893" s="338"/>
      <c r="BR1893" s="338"/>
      <c r="BS1893" s="338"/>
      <c r="BT1893" s="338"/>
      <c r="BU1893" s="338"/>
      <c r="BV1893" s="343"/>
      <c r="BW1893" s="343"/>
      <c r="BX1893" s="1217"/>
      <c r="BY1893" s="343"/>
      <c r="BZ1893" s="338"/>
      <c r="CA1893" s="338"/>
      <c r="CB1893" s="338"/>
      <c r="CC1893" s="338"/>
      <c r="CD1893" s="338"/>
      <c r="CE1893" s="338"/>
      <c r="CF1893" s="338"/>
    </row>
    <row r="1894" ht="15.75" customHeight="1">
      <c r="A1894" s="338"/>
      <c r="B1894" s="338"/>
      <c r="C1894" s="338"/>
      <c r="D1894" s="338"/>
      <c r="E1894" s="338"/>
      <c r="F1894" s="346"/>
      <c r="G1894" s="1215"/>
      <c r="H1894" s="1216"/>
      <c r="I1894" s="534"/>
      <c r="J1894" s="1193"/>
      <c r="K1894" s="398"/>
      <c r="L1894" s="338"/>
      <c r="M1894" s="338"/>
      <c r="N1894" s="338"/>
      <c r="O1894" s="338"/>
      <c r="P1894" s="338"/>
      <c r="Q1894" s="338"/>
      <c r="R1894" s="338"/>
      <c r="S1894" s="338"/>
      <c r="T1894" s="338"/>
      <c r="U1894" s="338"/>
      <c r="V1894" s="338"/>
      <c r="W1894" s="338"/>
      <c r="X1894" s="338"/>
      <c r="Y1894" s="338"/>
      <c r="Z1894" s="338"/>
      <c r="AA1894" s="338"/>
      <c r="AB1894" s="338"/>
      <c r="AC1894" s="338"/>
      <c r="AD1894" s="338"/>
      <c r="AE1894" s="338"/>
      <c r="AF1894" s="338"/>
      <c r="AG1894" s="338"/>
      <c r="AH1894" s="338"/>
      <c r="AI1894" s="338"/>
      <c r="AJ1894" s="338"/>
      <c r="AK1894" s="338"/>
      <c r="AL1894" s="338"/>
      <c r="AM1894" s="338"/>
      <c r="AN1894" s="338"/>
      <c r="AO1894" s="338"/>
      <c r="AP1894" s="338"/>
      <c r="AQ1894" s="338"/>
      <c r="AR1894" s="338"/>
      <c r="AS1894" s="338"/>
      <c r="AT1894" s="338"/>
      <c r="AU1894" s="338"/>
      <c r="AV1894" s="338"/>
      <c r="AW1894" s="338"/>
      <c r="AX1894" s="338"/>
      <c r="AY1894" s="338"/>
      <c r="AZ1894" s="338"/>
      <c r="BA1894" s="338"/>
      <c r="BB1894" s="338"/>
      <c r="BC1894" s="338"/>
      <c r="BD1894" s="338"/>
      <c r="BE1894" s="338"/>
      <c r="BF1894" s="338"/>
      <c r="BG1894" s="338"/>
      <c r="BH1894" s="338"/>
      <c r="BI1894" s="338"/>
      <c r="BJ1894" s="338"/>
      <c r="BK1894" s="338"/>
      <c r="BL1894" s="338"/>
      <c r="BM1894" s="338"/>
      <c r="BN1894" s="338"/>
      <c r="BO1894" s="338"/>
      <c r="BP1894" s="338"/>
      <c r="BQ1894" s="338"/>
      <c r="BR1894" s="338"/>
      <c r="BS1894" s="338"/>
      <c r="BT1894" s="338"/>
      <c r="BU1894" s="338"/>
      <c r="BV1894" s="343"/>
      <c r="BW1894" s="343"/>
      <c r="BX1894" s="1217"/>
      <c r="BY1894" s="343"/>
      <c r="BZ1894" s="338"/>
      <c r="CA1894" s="338"/>
      <c r="CB1894" s="338"/>
      <c r="CC1894" s="338"/>
      <c r="CD1894" s="338"/>
      <c r="CE1894" s="338"/>
      <c r="CF1894" s="338"/>
    </row>
    <row r="1895" ht="15.75" customHeight="1">
      <c r="A1895" s="338"/>
      <c r="B1895" s="338"/>
      <c r="C1895" s="338"/>
      <c r="D1895" s="338"/>
      <c r="E1895" s="338"/>
      <c r="F1895" s="346"/>
      <c r="G1895" s="1215"/>
      <c r="H1895" s="1216"/>
      <c r="I1895" s="534"/>
      <c r="J1895" s="1193"/>
      <c r="K1895" s="398"/>
      <c r="L1895" s="338"/>
      <c r="M1895" s="338"/>
      <c r="N1895" s="338"/>
      <c r="O1895" s="338"/>
      <c r="P1895" s="338"/>
      <c r="Q1895" s="338"/>
      <c r="R1895" s="338"/>
      <c r="S1895" s="338"/>
      <c r="T1895" s="338"/>
      <c r="U1895" s="338"/>
      <c r="V1895" s="338"/>
      <c r="W1895" s="338"/>
      <c r="X1895" s="338"/>
      <c r="Y1895" s="338"/>
      <c r="Z1895" s="338"/>
      <c r="AA1895" s="338"/>
      <c r="AB1895" s="338"/>
      <c r="AC1895" s="338"/>
      <c r="AD1895" s="338"/>
      <c r="AE1895" s="338"/>
      <c r="AF1895" s="338"/>
      <c r="AG1895" s="338"/>
      <c r="AH1895" s="338"/>
      <c r="AI1895" s="338"/>
      <c r="AJ1895" s="338"/>
      <c r="AK1895" s="338"/>
      <c r="AL1895" s="338"/>
      <c r="AM1895" s="338"/>
      <c r="AN1895" s="338"/>
      <c r="AO1895" s="338"/>
      <c r="AP1895" s="338"/>
      <c r="AQ1895" s="338"/>
      <c r="AR1895" s="338"/>
      <c r="AS1895" s="338"/>
      <c r="AT1895" s="338"/>
      <c r="AU1895" s="338"/>
      <c r="AV1895" s="338"/>
      <c r="AW1895" s="338"/>
      <c r="AX1895" s="338"/>
      <c r="AY1895" s="338"/>
      <c r="AZ1895" s="338"/>
      <c r="BA1895" s="338"/>
      <c r="BB1895" s="338"/>
      <c r="BC1895" s="338"/>
      <c r="BD1895" s="338"/>
      <c r="BE1895" s="338"/>
      <c r="BF1895" s="338"/>
      <c r="BG1895" s="338"/>
      <c r="BH1895" s="338"/>
      <c r="BI1895" s="338"/>
      <c r="BJ1895" s="338"/>
      <c r="BK1895" s="338"/>
      <c r="BL1895" s="338"/>
      <c r="BM1895" s="338"/>
      <c r="BN1895" s="338"/>
      <c r="BO1895" s="338"/>
      <c r="BP1895" s="338"/>
      <c r="BQ1895" s="338"/>
      <c r="BR1895" s="338"/>
      <c r="BS1895" s="338"/>
      <c r="BT1895" s="338"/>
      <c r="BU1895" s="338"/>
      <c r="BV1895" s="343"/>
      <c r="BW1895" s="343"/>
      <c r="BX1895" s="1217"/>
      <c r="BY1895" s="343"/>
      <c r="BZ1895" s="338"/>
      <c r="CA1895" s="338"/>
      <c r="CB1895" s="338"/>
      <c r="CC1895" s="338"/>
      <c r="CD1895" s="338"/>
      <c r="CE1895" s="338"/>
      <c r="CF1895" s="338"/>
    </row>
    <row r="1896" ht="15.75" customHeight="1">
      <c r="A1896" s="338"/>
      <c r="B1896" s="338"/>
      <c r="C1896" s="338"/>
      <c r="D1896" s="338"/>
      <c r="E1896" s="338"/>
      <c r="F1896" s="346"/>
      <c r="G1896" s="1215"/>
      <c r="H1896" s="1216"/>
      <c r="I1896" s="534"/>
      <c r="J1896" s="1193"/>
      <c r="K1896" s="398"/>
      <c r="L1896" s="338"/>
      <c r="M1896" s="338"/>
      <c r="N1896" s="338"/>
      <c r="O1896" s="338"/>
      <c r="P1896" s="338"/>
      <c r="Q1896" s="338"/>
      <c r="R1896" s="338"/>
      <c r="S1896" s="338"/>
      <c r="T1896" s="338"/>
      <c r="U1896" s="338"/>
      <c r="V1896" s="338"/>
      <c r="W1896" s="338"/>
      <c r="X1896" s="338"/>
      <c r="Y1896" s="338"/>
      <c r="Z1896" s="338"/>
      <c r="AA1896" s="338"/>
      <c r="AB1896" s="338"/>
      <c r="AC1896" s="338"/>
      <c r="AD1896" s="338"/>
      <c r="AE1896" s="338"/>
      <c r="AF1896" s="338"/>
      <c r="AG1896" s="338"/>
      <c r="AH1896" s="338"/>
      <c r="AI1896" s="338"/>
      <c r="AJ1896" s="338"/>
      <c r="AK1896" s="338"/>
      <c r="AL1896" s="338"/>
      <c r="AM1896" s="338"/>
      <c r="AN1896" s="338"/>
      <c r="AO1896" s="338"/>
      <c r="AP1896" s="338"/>
      <c r="AQ1896" s="338"/>
      <c r="AR1896" s="338"/>
      <c r="AS1896" s="338"/>
      <c r="AT1896" s="338"/>
      <c r="AU1896" s="338"/>
      <c r="AV1896" s="338"/>
      <c r="AW1896" s="338"/>
      <c r="AX1896" s="338"/>
      <c r="AY1896" s="338"/>
      <c r="AZ1896" s="338"/>
      <c r="BA1896" s="338"/>
      <c r="BB1896" s="338"/>
      <c r="BC1896" s="338"/>
      <c r="BD1896" s="338"/>
      <c r="BE1896" s="338"/>
      <c r="BF1896" s="338"/>
      <c r="BG1896" s="338"/>
      <c r="BH1896" s="338"/>
      <c r="BI1896" s="338"/>
      <c r="BJ1896" s="338"/>
      <c r="BK1896" s="338"/>
      <c r="BL1896" s="338"/>
      <c r="BM1896" s="338"/>
      <c r="BN1896" s="338"/>
      <c r="BO1896" s="338"/>
      <c r="BP1896" s="338"/>
      <c r="BQ1896" s="338"/>
      <c r="BR1896" s="338"/>
      <c r="BS1896" s="338"/>
      <c r="BT1896" s="338"/>
      <c r="BU1896" s="338"/>
      <c r="BV1896" s="343"/>
      <c r="BW1896" s="343"/>
      <c r="BX1896" s="1217"/>
      <c r="BY1896" s="343"/>
      <c r="BZ1896" s="338"/>
      <c r="CA1896" s="338"/>
      <c r="CB1896" s="338"/>
      <c r="CC1896" s="338"/>
      <c r="CD1896" s="338"/>
      <c r="CE1896" s="338"/>
      <c r="CF1896" s="338"/>
    </row>
    <row r="1897" ht="15.75" customHeight="1">
      <c r="A1897" s="338"/>
      <c r="B1897" s="338"/>
      <c r="C1897" s="338"/>
      <c r="D1897" s="338"/>
      <c r="E1897" s="338"/>
      <c r="F1897" s="346"/>
      <c r="G1897" s="1215"/>
      <c r="H1897" s="1216"/>
      <c r="I1897" s="534"/>
      <c r="J1897" s="1193"/>
      <c r="K1897" s="398"/>
      <c r="L1897" s="338"/>
      <c r="M1897" s="338"/>
      <c r="N1897" s="338"/>
      <c r="O1897" s="338"/>
      <c r="P1897" s="338"/>
      <c r="Q1897" s="338"/>
      <c r="R1897" s="338"/>
      <c r="S1897" s="338"/>
      <c r="T1897" s="338"/>
      <c r="U1897" s="338"/>
      <c r="V1897" s="338"/>
      <c r="W1897" s="338"/>
      <c r="X1897" s="338"/>
      <c r="Y1897" s="338"/>
      <c r="Z1897" s="338"/>
      <c r="AA1897" s="338"/>
      <c r="AB1897" s="338"/>
      <c r="AC1897" s="338"/>
      <c r="AD1897" s="338"/>
      <c r="AE1897" s="338"/>
      <c r="AF1897" s="338"/>
      <c r="AG1897" s="338"/>
      <c r="AH1897" s="338"/>
      <c r="AI1897" s="338"/>
      <c r="AJ1897" s="338"/>
      <c r="AK1897" s="338"/>
      <c r="AL1897" s="338"/>
      <c r="AM1897" s="338"/>
      <c r="AN1897" s="338"/>
      <c r="AO1897" s="338"/>
      <c r="AP1897" s="338"/>
      <c r="AQ1897" s="338"/>
      <c r="AR1897" s="338"/>
      <c r="AS1897" s="338"/>
      <c r="AT1897" s="338"/>
      <c r="AU1897" s="338"/>
      <c r="AV1897" s="338"/>
      <c r="AW1897" s="338"/>
      <c r="AX1897" s="338"/>
      <c r="AY1897" s="338"/>
      <c r="AZ1897" s="338"/>
      <c r="BA1897" s="338"/>
      <c r="BB1897" s="338"/>
      <c r="BC1897" s="338"/>
      <c r="BD1897" s="338"/>
      <c r="BE1897" s="338"/>
      <c r="BF1897" s="338"/>
      <c r="BG1897" s="338"/>
      <c r="BH1897" s="338"/>
      <c r="BI1897" s="338"/>
      <c r="BJ1897" s="338"/>
      <c r="BK1897" s="338"/>
      <c r="BL1897" s="338"/>
      <c r="BM1897" s="338"/>
      <c r="BN1897" s="338"/>
      <c r="BO1897" s="338"/>
      <c r="BP1897" s="338"/>
      <c r="BQ1897" s="338"/>
      <c r="BR1897" s="338"/>
      <c r="BS1897" s="338"/>
      <c r="BT1897" s="338"/>
      <c r="BU1897" s="338"/>
      <c r="BV1897" s="343"/>
      <c r="BW1897" s="343"/>
      <c r="BX1897" s="1217"/>
      <c r="BY1897" s="343"/>
      <c r="BZ1897" s="338"/>
      <c r="CA1897" s="338"/>
      <c r="CB1897" s="338"/>
      <c r="CC1897" s="338"/>
      <c r="CD1897" s="338"/>
      <c r="CE1897" s="338"/>
      <c r="CF1897" s="338"/>
    </row>
    <row r="1898" ht="15.75" customHeight="1">
      <c r="A1898" s="338"/>
      <c r="B1898" s="338"/>
      <c r="C1898" s="338"/>
      <c r="D1898" s="338"/>
      <c r="E1898" s="338"/>
      <c r="F1898" s="346"/>
      <c r="G1898" s="1215"/>
      <c r="H1898" s="1216"/>
      <c r="I1898" s="534"/>
      <c r="J1898" s="1193"/>
      <c r="K1898" s="398"/>
      <c r="L1898" s="338"/>
      <c r="M1898" s="338"/>
      <c r="N1898" s="338"/>
      <c r="O1898" s="338"/>
      <c r="P1898" s="338"/>
      <c r="Q1898" s="338"/>
      <c r="R1898" s="338"/>
      <c r="S1898" s="338"/>
      <c r="T1898" s="338"/>
      <c r="U1898" s="338"/>
      <c r="V1898" s="338"/>
      <c r="W1898" s="338"/>
      <c r="X1898" s="338"/>
      <c r="Y1898" s="338"/>
      <c r="Z1898" s="338"/>
      <c r="AA1898" s="338"/>
      <c r="AB1898" s="338"/>
      <c r="AC1898" s="338"/>
      <c r="AD1898" s="338"/>
      <c r="AE1898" s="338"/>
      <c r="AF1898" s="338"/>
      <c r="AG1898" s="338"/>
      <c r="AH1898" s="338"/>
      <c r="AI1898" s="338"/>
      <c r="AJ1898" s="338"/>
      <c r="AK1898" s="338"/>
      <c r="AL1898" s="338"/>
      <c r="AM1898" s="338"/>
      <c r="AN1898" s="338"/>
      <c r="AO1898" s="338"/>
      <c r="AP1898" s="338"/>
      <c r="AQ1898" s="338"/>
      <c r="AR1898" s="338"/>
      <c r="AS1898" s="338"/>
      <c r="AT1898" s="338"/>
      <c r="AU1898" s="338"/>
      <c r="AV1898" s="338"/>
      <c r="AW1898" s="338"/>
      <c r="AX1898" s="338"/>
      <c r="AY1898" s="338"/>
      <c r="AZ1898" s="338"/>
      <c r="BA1898" s="338"/>
      <c r="BB1898" s="338"/>
      <c r="BC1898" s="338"/>
      <c r="BD1898" s="338"/>
      <c r="BE1898" s="338"/>
      <c r="BF1898" s="338"/>
      <c r="BG1898" s="338"/>
      <c r="BH1898" s="338"/>
      <c r="BI1898" s="338"/>
      <c r="BJ1898" s="338"/>
      <c r="BK1898" s="338"/>
      <c r="BL1898" s="338"/>
      <c r="BM1898" s="338"/>
      <c r="BN1898" s="338"/>
      <c r="BO1898" s="338"/>
      <c r="BP1898" s="338"/>
      <c r="BQ1898" s="338"/>
      <c r="BR1898" s="338"/>
      <c r="BS1898" s="338"/>
      <c r="BT1898" s="338"/>
      <c r="BU1898" s="338"/>
      <c r="BV1898" s="343"/>
      <c r="BW1898" s="343"/>
      <c r="BX1898" s="1217"/>
      <c r="BY1898" s="343"/>
      <c r="BZ1898" s="338"/>
      <c r="CA1898" s="338"/>
      <c r="CB1898" s="338"/>
      <c r="CC1898" s="338"/>
      <c r="CD1898" s="338"/>
      <c r="CE1898" s="338"/>
      <c r="CF1898" s="338"/>
    </row>
    <row r="1899" ht="15.75" customHeight="1">
      <c r="A1899" s="338"/>
      <c r="B1899" s="338"/>
      <c r="C1899" s="338"/>
      <c r="D1899" s="338"/>
      <c r="E1899" s="338"/>
      <c r="F1899" s="346"/>
      <c r="G1899" s="1215"/>
      <c r="H1899" s="1216"/>
      <c r="I1899" s="534"/>
      <c r="J1899" s="1193"/>
      <c r="K1899" s="398"/>
      <c r="L1899" s="338"/>
      <c r="M1899" s="338"/>
      <c r="N1899" s="338"/>
      <c r="O1899" s="338"/>
      <c r="P1899" s="338"/>
      <c r="Q1899" s="338"/>
      <c r="R1899" s="338"/>
      <c r="S1899" s="338"/>
      <c r="T1899" s="338"/>
      <c r="U1899" s="338"/>
      <c r="V1899" s="338"/>
      <c r="W1899" s="338"/>
      <c r="X1899" s="338"/>
      <c r="Y1899" s="338"/>
      <c r="Z1899" s="338"/>
      <c r="AA1899" s="338"/>
      <c r="AB1899" s="338"/>
      <c r="AC1899" s="338"/>
      <c r="AD1899" s="338"/>
      <c r="AE1899" s="338"/>
      <c r="AF1899" s="338"/>
      <c r="AG1899" s="338"/>
      <c r="AH1899" s="338"/>
      <c r="AI1899" s="338"/>
      <c r="AJ1899" s="338"/>
      <c r="AK1899" s="338"/>
      <c r="AL1899" s="338"/>
      <c r="AM1899" s="338"/>
      <c r="AN1899" s="338"/>
      <c r="AO1899" s="338"/>
      <c r="AP1899" s="338"/>
      <c r="AQ1899" s="338"/>
      <c r="AR1899" s="338"/>
      <c r="AS1899" s="338"/>
      <c r="AT1899" s="338"/>
      <c r="AU1899" s="338"/>
      <c r="AV1899" s="338"/>
      <c r="AW1899" s="338"/>
      <c r="AX1899" s="338"/>
      <c r="AY1899" s="338"/>
      <c r="AZ1899" s="338"/>
      <c r="BA1899" s="338"/>
      <c r="BB1899" s="338"/>
      <c r="BC1899" s="338"/>
      <c r="BD1899" s="338"/>
      <c r="BE1899" s="338"/>
      <c r="BF1899" s="338"/>
      <c r="BG1899" s="338"/>
      <c r="BH1899" s="338"/>
      <c r="BI1899" s="338"/>
      <c r="BJ1899" s="338"/>
      <c r="BK1899" s="338"/>
      <c r="BL1899" s="338"/>
      <c r="BM1899" s="338"/>
      <c r="BN1899" s="338"/>
      <c r="BO1899" s="338"/>
      <c r="BP1899" s="338"/>
      <c r="BQ1899" s="338"/>
      <c r="BR1899" s="338"/>
      <c r="BS1899" s="338"/>
      <c r="BT1899" s="338"/>
      <c r="BU1899" s="338"/>
      <c r="BV1899" s="343"/>
      <c r="BW1899" s="343"/>
      <c r="BX1899" s="1217"/>
      <c r="BY1899" s="343"/>
      <c r="BZ1899" s="338"/>
      <c r="CA1899" s="338"/>
      <c r="CB1899" s="338"/>
      <c r="CC1899" s="338"/>
      <c r="CD1899" s="338"/>
      <c r="CE1899" s="338"/>
      <c r="CF1899" s="338"/>
    </row>
    <row r="1900" ht="15.75" customHeight="1">
      <c r="A1900" s="338"/>
      <c r="B1900" s="338"/>
      <c r="C1900" s="338"/>
      <c r="D1900" s="338"/>
      <c r="E1900" s="338"/>
      <c r="F1900" s="346"/>
      <c r="G1900" s="1215"/>
      <c r="H1900" s="1216"/>
      <c r="I1900" s="534"/>
      <c r="J1900" s="1193"/>
      <c r="K1900" s="398"/>
      <c r="L1900" s="338"/>
      <c r="M1900" s="338"/>
      <c r="N1900" s="338"/>
      <c r="O1900" s="338"/>
      <c r="P1900" s="338"/>
      <c r="Q1900" s="338"/>
      <c r="R1900" s="338"/>
      <c r="S1900" s="338"/>
      <c r="T1900" s="338"/>
      <c r="U1900" s="338"/>
      <c r="V1900" s="338"/>
      <c r="W1900" s="338"/>
      <c r="X1900" s="338"/>
      <c r="Y1900" s="338"/>
      <c r="Z1900" s="338"/>
      <c r="AA1900" s="338"/>
      <c r="AB1900" s="338"/>
      <c r="AC1900" s="338"/>
      <c r="AD1900" s="338"/>
      <c r="AE1900" s="338"/>
      <c r="AF1900" s="338"/>
      <c r="AG1900" s="338"/>
      <c r="AH1900" s="338"/>
      <c r="AI1900" s="338"/>
      <c r="AJ1900" s="338"/>
      <c r="AK1900" s="338"/>
      <c r="AL1900" s="338"/>
      <c r="AM1900" s="338"/>
      <c r="AN1900" s="338"/>
      <c r="AO1900" s="338"/>
      <c r="AP1900" s="338"/>
      <c r="AQ1900" s="338"/>
      <c r="AR1900" s="338"/>
      <c r="AS1900" s="338"/>
      <c r="AT1900" s="338"/>
      <c r="AU1900" s="338"/>
      <c r="AV1900" s="338"/>
      <c r="AW1900" s="338"/>
      <c r="AX1900" s="338"/>
      <c r="AY1900" s="338"/>
      <c r="AZ1900" s="338"/>
      <c r="BA1900" s="338"/>
      <c r="BB1900" s="338"/>
      <c r="BC1900" s="338"/>
      <c r="BD1900" s="338"/>
      <c r="BE1900" s="338"/>
      <c r="BF1900" s="338"/>
      <c r="BG1900" s="338"/>
      <c r="BH1900" s="338"/>
      <c r="BI1900" s="338"/>
      <c r="BJ1900" s="338"/>
      <c r="BK1900" s="338"/>
      <c r="BL1900" s="338"/>
      <c r="BM1900" s="338"/>
      <c r="BN1900" s="338"/>
      <c r="BO1900" s="338"/>
      <c r="BP1900" s="338"/>
      <c r="BQ1900" s="338"/>
      <c r="BR1900" s="338"/>
      <c r="BS1900" s="338"/>
      <c r="BT1900" s="338"/>
      <c r="BU1900" s="338"/>
      <c r="BV1900" s="343"/>
      <c r="BW1900" s="343"/>
      <c r="BX1900" s="1217"/>
      <c r="BY1900" s="343"/>
      <c r="BZ1900" s="338"/>
      <c r="CA1900" s="338"/>
      <c r="CB1900" s="338"/>
      <c r="CC1900" s="338"/>
      <c r="CD1900" s="338"/>
      <c r="CE1900" s="338"/>
      <c r="CF1900" s="338"/>
    </row>
    <row r="1901" ht="15.75" customHeight="1">
      <c r="A1901" s="338"/>
      <c r="B1901" s="338"/>
      <c r="C1901" s="338"/>
      <c r="D1901" s="338"/>
      <c r="E1901" s="338"/>
      <c r="F1901" s="346"/>
      <c r="G1901" s="1215"/>
      <c r="H1901" s="1216"/>
      <c r="I1901" s="534"/>
      <c r="J1901" s="1193"/>
      <c r="K1901" s="398"/>
      <c r="L1901" s="338"/>
      <c r="M1901" s="338"/>
      <c r="N1901" s="338"/>
      <c r="O1901" s="338"/>
      <c r="P1901" s="338"/>
      <c r="Q1901" s="338"/>
      <c r="R1901" s="338"/>
      <c r="S1901" s="338"/>
      <c r="T1901" s="338"/>
      <c r="U1901" s="338"/>
      <c r="V1901" s="338"/>
      <c r="W1901" s="338"/>
      <c r="X1901" s="338"/>
      <c r="Y1901" s="338"/>
      <c r="Z1901" s="338"/>
      <c r="AA1901" s="338"/>
      <c r="AB1901" s="338"/>
      <c r="AC1901" s="338"/>
      <c r="AD1901" s="338"/>
      <c r="AE1901" s="338"/>
      <c r="AF1901" s="338"/>
      <c r="AG1901" s="338"/>
      <c r="AH1901" s="338"/>
      <c r="AI1901" s="338"/>
      <c r="AJ1901" s="338"/>
      <c r="AK1901" s="338"/>
      <c r="AL1901" s="338"/>
      <c r="AM1901" s="338"/>
      <c r="AN1901" s="338"/>
      <c r="AO1901" s="338"/>
      <c r="AP1901" s="338"/>
      <c r="AQ1901" s="338"/>
      <c r="AR1901" s="338"/>
      <c r="AS1901" s="338"/>
      <c r="AT1901" s="338"/>
      <c r="AU1901" s="338"/>
      <c r="AV1901" s="338"/>
      <c r="AW1901" s="338"/>
      <c r="AX1901" s="338"/>
      <c r="AY1901" s="338"/>
      <c r="AZ1901" s="338"/>
      <c r="BA1901" s="338"/>
      <c r="BB1901" s="338"/>
      <c r="BC1901" s="338"/>
      <c r="BD1901" s="338"/>
      <c r="BE1901" s="338"/>
      <c r="BF1901" s="338"/>
      <c r="BG1901" s="338"/>
      <c r="BH1901" s="338"/>
      <c r="BI1901" s="338"/>
      <c r="BJ1901" s="338"/>
      <c r="BK1901" s="338"/>
      <c r="BL1901" s="338"/>
      <c r="BM1901" s="338"/>
      <c r="BN1901" s="338"/>
      <c r="BO1901" s="338"/>
      <c r="BP1901" s="338"/>
      <c r="BQ1901" s="338"/>
      <c r="BR1901" s="338"/>
      <c r="BS1901" s="338"/>
      <c r="BT1901" s="338"/>
      <c r="BU1901" s="338"/>
      <c r="BV1901" s="343"/>
      <c r="BW1901" s="343"/>
      <c r="BX1901" s="1217"/>
      <c r="BY1901" s="343"/>
      <c r="BZ1901" s="338"/>
      <c r="CA1901" s="338"/>
      <c r="CB1901" s="338"/>
      <c r="CC1901" s="338"/>
      <c r="CD1901" s="338"/>
      <c r="CE1901" s="338"/>
      <c r="CF1901" s="338"/>
    </row>
    <row r="1902" ht="15.75" customHeight="1">
      <c r="A1902" s="338"/>
      <c r="B1902" s="338"/>
      <c r="C1902" s="338"/>
      <c r="D1902" s="338"/>
      <c r="E1902" s="338"/>
      <c r="F1902" s="346"/>
      <c r="G1902" s="1215"/>
      <c r="H1902" s="1216"/>
      <c r="I1902" s="534"/>
      <c r="J1902" s="1193"/>
      <c r="K1902" s="398"/>
      <c r="L1902" s="338"/>
      <c r="M1902" s="338"/>
      <c r="N1902" s="338"/>
      <c r="O1902" s="338"/>
      <c r="P1902" s="338"/>
      <c r="Q1902" s="338"/>
      <c r="R1902" s="338"/>
      <c r="S1902" s="338"/>
      <c r="T1902" s="338"/>
      <c r="U1902" s="338"/>
      <c r="V1902" s="338"/>
      <c r="W1902" s="338"/>
      <c r="X1902" s="338"/>
      <c r="Y1902" s="338"/>
      <c r="Z1902" s="338"/>
      <c r="AA1902" s="338"/>
      <c r="AB1902" s="338"/>
      <c r="AC1902" s="338"/>
      <c r="AD1902" s="338"/>
      <c r="AE1902" s="338"/>
      <c r="AF1902" s="338"/>
      <c r="AG1902" s="338"/>
      <c r="AH1902" s="338"/>
      <c r="AI1902" s="338"/>
      <c r="AJ1902" s="338"/>
      <c r="AK1902" s="338"/>
      <c r="AL1902" s="338"/>
      <c r="AM1902" s="338"/>
      <c r="AN1902" s="338"/>
      <c r="AO1902" s="338"/>
      <c r="AP1902" s="338"/>
      <c r="AQ1902" s="338"/>
      <c r="AR1902" s="338"/>
      <c r="AS1902" s="338"/>
      <c r="AT1902" s="338"/>
      <c r="AU1902" s="338"/>
      <c r="AV1902" s="338"/>
      <c r="AW1902" s="338"/>
      <c r="AX1902" s="338"/>
      <c r="AY1902" s="338"/>
      <c r="AZ1902" s="338"/>
      <c r="BA1902" s="338"/>
      <c r="BB1902" s="338"/>
      <c r="BC1902" s="338"/>
      <c r="BD1902" s="338"/>
      <c r="BE1902" s="338"/>
      <c r="BF1902" s="338"/>
      <c r="BG1902" s="338"/>
      <c r="BH1902" s="338"/>
      <c r="BI1902" s="338"/>
      <c r="BJ1902" s="338"/>
      <c r="BK1902" s="338"/>
      <c r="BL1902" s="338"/>
      <c r="BM1902" s="338"/>
      <c r="BN1902" s="338"/>
      <c r="BO1902" s="338"/>
      <c r="BP1902" s="338"/>
      <c r="BQ1902" s="338"/>
      <c r="BR1902" s="338"/>
      <c r="BS1902" s="338"/>
      <c r="BT1902" s="338"/>
      <c r="BU1902" s="338"/>
      <c r="BV1902" s="343"/>
      <c r="BW1902" s="343"/>
      <c r="BX1902" s="1217"/>
      <c r="BY1902" s="343"/>
      <c r="BZ1902" s="338"/>
      <c r="CA1902" s="338"/>
      <c r="CB1902" s="338"/>
      <c r="CC1902" s="338"/>
      <c r="CD1902" s="338"/>
      <c r="CE1902" s="338"/>
      <c r="CF1902" s="338"/>
    </row>
    <row r="1903" ht="15.75" customHeight="1">
      <c r="A1903" s="338"/>
      <c r="B1903" s="338"/>
      <c r="C1903" s="338"/>
      <c r="D1903" s="338"/>
      <c r="E1903" s="338"/>
      <c r="F1903" s="346"/>
      <c r="G1903" s="1215"/>
      <c r="H1903" s="1216"/>
      <c r="I1903" s="534"/>
      <c r="J1903" s="1193"/>
      <c r="K1903" s="398"/>
      <c r="L1903" s="338"/>
      <c r="M1903" s="338"/>
      <c r="N1903" s="338"/>
      <c r="O1903" s="338"/>
      <c r="P1903" s="338"/>
      <c r="Q1903" s="338"/>
      <c r="R1903" s="338"/>
      <c r="S1903" s="338"/>
      <c r="T1903" s="338"/>
      <c r="U1903" s="338"/>
      <c r="V1903" s="338"/>
      <c r="W1903" s="338"/>
      <c r="X1903" s="338"/>
      <c r="Y1903" s="338"/>
      <c r="Z1903" s="338"/>
      <c r="AA1903" s="338"/>
      <c r="AB1903" s="338"/>
      <c r="AC1903" s="338"/>
      <c r="AD1903" s="338"/>
      <c r="AE1903" s="338"/>
      <c r="AF1903" s="338"/>
      <c r="AG1903" s="338"/>
      <c r="AH1903" s="338"/>
      <c r="AI1903" s="338"/>
      <c r="AJ1903" s="338"/>
      <c r="AK1903" s="338"/>
      <c r="AL1903" s="338"/>
      <c r="AM1903" s="338"/>
      <c r="AN1903" s="338"/>
      <c r="AO1903" s="338"/>
      <c r="AP1903" s="338"/>
      <c r="AQ1903" s="338"/>
      <c r="AR1903" s="338"/>
      <c r="AS1903" s="338"/>
      <c r="AT1903" s="338"/>
      <c r="AU1903" s="338"/>
      <c r="AV1903" s="338"/>
      <c r="AW1903" s="338"/>
      <c r="AX1903" s="338"/>
      <c r="AY1903" s="338"/>
      <c r="AZ1903" s="338"/>
      <c r="BA1903" s="338"/>
      <c r="BB1903" s="338"/>
      <c r="BC1903" s="338"/>
      <c r="BD1903" s="338"/>
      <c r="BE1903" s="338"/>
      <c r="BF1903" s="338"/>
      <c r="BG1903" s="338"/>
      <c r="BH1903" s="338"/>
      <c r="BI1903" s="338"/>
      <c r="BJ1903" s="338"/>
      <c r="BK1903" s="338"/>
      <c r="BL1903" s="338"/>
      <c r="BM1903" s="338"/>
      <c r="BN1903" s="338"/>
      <c r="BO1903" s="338"/>
      <c r="BP1903" s="338"/>
      <c r="BQ1903" s="338"/>
      <c r="BR1903" s="338"/>
      <c r="BS1903" s="338"/>
      <c r="BT1903" s="338"/>
      <c r="BU1903" s="338"/>
      <c r="BV1903" s="343"/>
      <c r="BW1903" s="343"/>
      <c r="BX1903" s="1217"/>
      <c r="BY1903" s="343"/>
      <c r="BZ1903" s="338"/>
      <c r="CA1903" s="338"/>
      <c r="CB1903" s="338"/>
      <c r="CC1903" s="338"/>
      <c r="CD1903" s="338"/>
      <c r="CE1903" s="338"/>
      <c r="CF1903" s="338"/>
    </row>
    <row r="1904" ht="15.75" customHeight="1">
      <c r="A1904" s="338"/>
      <c r="B1904" s="338"/>
      <c r="C1904" s="338"/>
      <c r="D1904" s="338"/>
      <c r="E1904" s="338"/>
      <c r="F1904" s="346"/>
      <c r="G1904" s="1215"/>
      <c r="H1904" s="1216"/>
      <c r="I1904" s="534"/>
      <c r="J1904" s="1193"/>
      <c r="K1904" s="398"/>
      <c r="L1904" s="338"/>
      <c r="M1904" s="338"/>
      <c r="N1904" s="338"/>
      <c r="O1904" s="338"/>
      <c r="P1904" s="338"/>
      <c r="Q1904" s="338"/>
      <c r="R1904" s="338"/>
      <c r="S1904" s="338"/>
      <c r="T1904" s="338"/>
      <c r="U1904" s="338"/>
      <c r="V1904" s="338"/>
      <c r="W1904" s="338"/>
      <c r="X1904" s="338"/>
      <c r="Y1904" s="338"/>
      <c r="Z1904" s="338"/>
      <c r="AA1904" s="338"/>
      <c r="AB1904" s="338"/>
      <c r="AC1904" s="338"/>
      <c r="AD1904" s="338"/>
      <c r="AE1904" s="338"/>
      <c r="AF1904" s="338"/>
      <c r="AG1904" s="338"/>
      <c r="AH1904" s="338"/>
      <c r="AI1904" s="338"/>
      <c r="AJ1904" s="338"/>
      <c r="AK1904" s="338"/>
      <c r="AL1904" s="338"/>
      <c r="AM1904" s="338"/>
      <c r="AN1904" s="338"/>
      <c r="AO1904" s="338"/>
      <c r="AP1904" s="338"/>
      <c r="AQ1904" s="338"/>
      <c r="AR1904" s="338"/>
      <c r="AS1904" s="338"/>
      <c r="AT1904" s="338"/>
      <c r="AU1904" s="338"/>
      <c r="AV1904" s="338"/>
      <c r="AW1904" s="338"/>
      <c r="AX1904" s="338"/>
      <c r="AY1904" s="338"/>
      <c r="AZ1904" s="338"/>
      <c r="BA1904" s="338"/>
      <c r="BB1904" s="338"/>
      <c r="BC1904" s="338"/>
      <c r="BD1904" s="338"/>
      <c r="BE1904" s="338"/>
      <c r="BF1904" s="338"/>
      <c r="BG1904" s="338"/>
      <c r="BH1904" s="338"/>
      <c r="BI1904" s="338"/>
      <c r="BJ1904" s="338"/>
      <c r="BK1904" s="338"/>
      <c r="BL1904" s="338"/>
      <c r="BM1904" s="338"/>
      <c r="BN1904" s="338"/>
      <c r="BO1904" s="338"/>
      <c r="BP1904" s="338"/>
      <c r="BQ1904" s="338"/>
      <c r="BR1904" s="338"/>
      <c r="BS1904" s="338"/>
      <c r="BT1904" s="338"/>
      <c r="BU1904" s="338"/>
      <c r="BV1904" s="343"/>
      <c r="BW1904" s="343"/>
      <c r="BX1904" s="1217"/>
      <c r="BY1904" s="343"/>
      <c r="BZ1904" s="338"/>
      <c r="CA1904" s="338"/>
      <c r="CB1904" s="338"/>
      <c r="CC1904" s="338"/>
      <c r="CD1904" s="338"/>
      <c r="CE1904" s="338"/>
      <c r="CF1904" s="338"/>
    </row>
    <row r="1905" ht="15.75" customHeight="1">
      <c r="A1905" s="338"/>
      <c r="B1905" s="338"/>
      <c r="C1905" s="338"/>
      <c r="D1905" s="338"/>
      <c r="E1905" s="338"/>
      <c r="F1905" s="346"/>
      <c r="G1905" s="1215"/>
      <c r="H1905" s="1216"/>
      <c r="I1905" s="534"/>
      <c r="J1905" s="1193"/>
      <c r="K1905" s="398"/>
      <c r="L1905" s="338"/>
      <c r="M1905" s="338"/>
      <c r="N1905" s="338"/>
      <c r="O1905" s="338"/>
      <c r="P1905" s="338"/>
      <c r="Q1905" s="338"/>
      <c r="R1905" s="338"/>
      <c r="S1905" s="338"/>
      <c r="T1905" s="338"/>
      <c r="U1905" s="338"/>
      <c r="V1905" s="338"/>
      <c r="W1905" s="338"/>
      <c r="X1905" s="338"/>
      <c r="Y1905" s="338"/>
      <c r="Z1905" s="338"/>
      <c r="AA1905" s="338"/>
      <c r="AB1905" s="338"/>
      <c r="AC1905" s="338"/>
      <c r="AD1905" s="338"/>
      <c r="AE1905" s="338"/>
      <c r="AF1905" s="338"/>
      <c r="AG1905" s="338"/>
      <c r="AH1905" s="338"/>
      <c r="AI1905" s="338"/>
      <c r="AJ1905" s="338"/>
      <c r="AK1905" s="338"/>
      <c r="AL1905" s="338"/>
      <c r="AM1905" s="338"/>
      <c r="AN1905" s="338"/>
      <c r="AO1905" s="338"/>
      <c r="AP1905" s="338"/>
      <c r="AQ1905" s="338"/>
      <c r="AR1905" s="338"/>
      <c r="AS1905" s="338"/>
      <c r="AT1905" s="338"/>
      <c r="AU1905" s="338"/>
      <c r="AV1905" s="338"/>
      <c r="AW1905" s="338"/>
      <c r="AX1905" s="338"/>
      <c r="AY1905" s="338"/>
      <c r="AZ1905" s="338"/>
      <c r="BA1905" s="338"/>
      <c r="BB1905" s="338"/>
      <c r="BC1905" s="338"/>
      <c r="BD1905" s="338"/>
      <c r="BE1905" s="338"/>
      <c r="BF1905" s="338"/>
      <c r="BG1905" s="338"/>
      <c r="BH1905" s="338"/>
      <c r="BI1905" s="338"/>
      <c r="BJ1905" s="338"/>
      <c r="BK1905" s="338"/>
      <c r="BL1905" s="338"/>
      <c r="BM1905" s="338"/>
      <c r="BN1905" s="338"/>
      <c r="BO1905" s="338"/>
      <c r="BP1905" s="338"/>
      <c r="BQ1905" s="338"/>
      <c r="BR1905" s="338"/>
      <c r="BS1905" s="338"/>
      <c r="BT1905" s="338"/>
      <c r="BU1905" s="338"/>
      <c r="BV1905" s="343"/>
      <c r="BW1905" s="343"/>
      <c r="BX1905" s="1217"/>
      <c r="BY1905" s="343"/>
      <c r="BZ1905" s="338"/>
      <c r="CA1905" s="338"/>
      <c r="CB1905" s="338"/>
      <c r="CC1905" s="338"/>
      <c r="CD1905" s="338"/>
      <c r="CE1905" s="338"/>
      <c r="CF1905" s="338"/>
    </row>
    <row r="1906" ht="15.75" customHeight="1">
      <c r="A1906" s="338"/>
      <c r="B1906" s="338"/>
      <c r="C1906" s="338"/>
      <c r="D1906" s="338"/>
      <c r="E1906" s="338"/>
      <c r="F1906" s="346"/>
      <c r="G1906" s="1215"/>
      <c r="H1906" s="1216"/>
      <c r="I1906" s="534"/>
      <c r="J1906" s="1193"/>
      <c r="K1906" s="398"/>
      <c r="L1906" s="338"/>
      <c r="M1906" s="338"/>
      <c r="N1906" s="338"/>
      <c r="O1906" s="338"/>
      <c r="P1906" s="338"/>
      <c r="Q1906" s="338"/>
      <c r="R1906" s="338"/>
      <c r="S1906" s="338"/>
      <c r="T1906" s="338"/>
      <c r="U1906" s="338"/>
      <c r="V1906" s="338"/>
      <c r="W1906" s="338"/>
      <c r="X1906" s="338"/>
      <c r="Y1906" s="338"/>
      <c r="Z1906" s="338"/>
      <c r="AA1906" s="338"/>
      <c r="AB1906" s="338"/>
      <c r="AC1906" s="338"/>
      <c r="AD1906" s="338"/>
      <c r="AE1906" s="338"/>
      <c r="AF1906" s="338"/>
      <c r="AG1906" s="338"/>
      <c r="AH1906" s="338"/>
      <c r="AI1906" s="338"/>
      <c r="AJ1906" s="338"/>
      <c r="AK1906" s="338"/>
      <c r="AL1906" s="338"/>
      <c r="AM1906" s="338"/>
      <c r="AN1906" s="338"/>
      <c r="AO1906" s="338"/>
      <c r="AP1906" s="338"/>
      <c r="AQ1906" s="338"/>
      <c r="AR1906" s="338"/>
      <c r="AS1906" s="338"/>
      <c r="AT1906" s="338"/>
      <c r="AU1906" s="338"/>
      <c r="AV1906" s="338"/>
      <c r="AW1906" s="338"/>
      <c r="AX1906" s="338"/>
      <c r="AY1906" s="338"/>
      <c r="AZ1906" s="338"/>
      <c r="BA1906" s="338"/>
      <c r="BB1906" s="338"/>
      <c r="BC1906" s="338"/>
      <c r="BD1906" s="338"/>
      <c r="BE1906" s="338"/>
      <c r="BF1906" s="338"/>
      <c r="BG1906" s="338"/>
      <c r="BH1906" s="338"/>
      <c r="BI1906" s="338"/>
      <c r="BJ1906" s="338"/>
      <c r="BK1906" s="338"/>
      <c r="BL1906" s="338"/>
      <c r="BM1906" s="338"/>
      <c r="BN1906" s="338"/>
      <c r="BO1906" s="338"/>
      <c r="BP1906" s="338"/>
      <c r="BQ1906" s="338"/>
      <c r="BR1906" s="338"/>
      <c r="BS1906" s="338"/>
      <c r="BT1906" s="338"/>
      <c r="BU1906" s="338"/>
      <c r="BV1906" s="343"/>
      <c r="BW1906" s="343"/>
      <c r="BX1906" s="1217"/>
      <c r="BY1906" s="343"/>
      <c r="BZ1906" s="338"/>
      <c r="CA1906" s="338"/>
      <c r="CB1906" s="338"/>
      <c r="CC1906" s="338"/>
      <c r="CD1906" s="338"/>
      <c r="CE1906" s="338"/>
      <c r="CF1906" s="338"/>
    </row>
    <row r="1907" ht="15.75" customHeight="1">
      <c r="A1907" s="338"/>
      <c r="B1907" s="338"/>
      <c r="C1907" s="338"/>
      <c r="D1907" s="338"/>
      <c r="E1907" s="338"/>
      <c r="F1907" s="346"/>
      <c r="G1907" s="1215"/>
      <c r="H1907" s="1216"/>
      <c r="I1907" s="534"/>
      <c r="J1907" s="1193"/>
      <c r="K1907" s="398"/>
      <c r="L1907" s="338"/>
      <c r="M1907" s="338"/>
      <c r="N1907" s="338"/>
      <c r="O1907" s="338"/>
      <c r="P1907" s="338"/>
      <c r="Q1907" s="338"/>
      <c r="R1907" s="338"/>
      <c r="S1907" s="338"/>
      <c r="T1907" s="338"/>
      <c r="U1907" s="338"/>
      <c r="V1907" s="338"/>
      <c r="W1907" s="338"/>
      <c r="X1907" s="338"/>
      <c r="Y1907" s="338"/>
      <c r="Z1907" s="338"/>
      <c r="AA1907" s="338"/>
      <c r="AB1907" s="338"/>
      <c r="AC1907" s="338"/>
      <c r="AD1907" s="338"/>
      <c r="AE1907" s="338"/>
      <c r="AF1907" s="338"/>
      <c r="AG1907" s="338"/>
      <c r="AH1907" s="338"/>
      <c r="AI1907" s="338"/>
      <c r="AJ1907" s="338"/>
      <c r="AK1907" s="338"/>
      <c r="AL1907" s="338"/>
      <c r="AM1907" s="338"/>
      <c r="AN1907" s="338"/>
      <c r="AO1907" s="338"/>
      <c r="AP1907" s="338"/>
      <c r="AQ1907" s="338"/>
      <c r="AR1907" s="338"/>
      <c r="AS1907" s="338"/>
      <c r="AT1907" s="338"/>
      <c r="AU1907" s="338"/>
      <c r="AV1907" s="338"/>
      <c r="AW1907" s="338"/>
      <c r="AX1907" s="338"/>
      <c r="AY1907" s="338"/>
      <c r="AZ1907" s="338"/>
      <c r="BA1907" s="338"/>
      <c r="BB1907" s="338"/>
      <c r="BC1907" s="338"/>
      <c r="BD1907" s="338"/>
      <c r="BE1907" s="338"/>
      <c r="BF1907" s="338"/>
      <c r="BG1907" s="338"/>
      <c r="BH1907" s="338"/>
      <c r="BI1907" s="338"/>
      <c r="BJ1907" s="338"/>
      <c r="BK1907" s="338"/>
      <c r="BL1907" s="338"/>
      <c r="BM1907" s="338"/>
      <c r="BN1907" s="338"/>
      <c r="BO1907" s="338"/>
      <c r="BP1907" s="338"/>
      <c r="BQ1907" s="338"/>
      <c r="BR1907" s="338"/>
      <c r="BS1907" s="338"/>
      <c r="BT1907" s="338"/>
      <c r="BU1907" s="338"/>
      <c r="BV1907" s="343"/>
      <c r="BW1907" s="343"/>
      <c r="BX1907" s="1217"/>
      <c r="BY1907" s="343"/>
      <c r="BZ1907" s="338"/>
      <c r="CA1907" s="338"/>
      <c r="CB1907" s="338"/>
      <c r="CC1907" s="338"/>
      <c r="CD1907" s="338"/>
      <c r="CE1907" s="338"/>
      <c r="CF1907" s="338"/>
    </row>
    <row r="1908" ht="15.75" customHeight="1">
      <c r="A1908" s="338"/>
      <c r="B1908" s="338"/>
      <c r="C1908" s="338"/>
      <c r="D1908" s="338"/>
      <c r="E1908" s="338"/>
      <c r="F1908" s="346"/>
      <c r="G1908" s="1215"/>
      <c r="H1908" s="1216"/>
      <c r="I1908" s="534"/>
      <c r="J1908" s="1193"/>
      <c r="K1908" s="398"/>
      <c r="L1908" s="338"/>
      <c r="M1908" s="338"/>
      <c r="N1908" s="338"/>
      <c r="O1908" s="338"/>
      <c r="P1908" s="338"/>
      <c r="Q1908" s="338"/>
      <c r="R1908" s="338"/>
      <c r="S1908" s="338"/>
      <c r="T1908" s="338"/>
      <c r="U1908" s="338"/>
      <c r="V1908" s="338"/>
      <c r="W1908" s="338"/>
      <c r="X1908" s="338"/>
      <c r="Y1908" s="338"/>
      <c r="Z1908" s="338"/>
      <c r="AA1908" s="338"/>
      <c r="AB1908" s="338"/>
      <c r="AC1908" s="338"/>
      <c r="AD1908" s="338"/>
      <c r="AE1908" s="338"/>
      <c r="AF1908" s="338"/>
      <c r="AG1908" s="338"/>
      <c r="AH1908" s="338"/>
      <c r="AI1908" s="338"/>
      <c r="AJ1908" s="338"/>
      <c r="AK1908" s="338"/>
      <c r="AL1908" s="338"/>
      <c r="AM1908" s="338"/>
      <c r="AN1908" s="338"/>
      <c r="AO1908" s="338"/>
      <c r="AP1908" s="338"/>
      <c r="AQ1908" s="338"/>
      <c r="AR1908" s="338"/>
      <c r="AS1908" s="338"/>
      <c r="AT1908" s="338"/>
      <c r="AU1908" s="338"/>
      <c r="AV1908" s="338"/>
      <c r="AW1908" s="338"/>
      <c r="AX1908" s="338"/>
      <c r="AY1908" s="338"/>
      <c r="AZ1908" s="338"/>
      <c r="BA1908" s="338"/>
      <c r="BB1908" s="338"/>
      <c r="BC1908" s="338"/>
      <c r="BD1908" s="338"/>
      <c r="BE1908" s="338"/>
      <c r="BF1908" s="338"/>
      <c r="BG1908" s="338"/>
      <c r="BH1908" s="338"/>
      <c r="BI1908" s="338"/>
      <c r="BJ1908" s="338"/>
      <c r="BK1908" s="338"/>
      <c r="BL1908" s="338"/>
      <c r="BM1908" s="338"/>
      <c r="BN1908" s="338"/>
      <c r="BO1908" s="338"/>
      <c r="BP1908" s="338"/>
      <c r="BQ1908" s="338"/>
      <c r="BR1908" s="338"/>
      <c r="BS1908" s="338"/>
      <c r="BT1908" s="338"/>
      <c r="BU1908" s="338"/>
      <c r="BV1908" s="343"/>
      <c r="BW1908" s="343"/>
      <c r="BX1908" s="1217"/>
      <c r="BY1908" s="343"/>
      <c r="BZ1908" s="338"/>
      <c r="CA1908" s="338"/>
      <c r="CB1908" s="338"/>
      <c r="CC1908" s="338"/>
      <c r="CD1908" s="338"/>
      <c r="CE1908" s="338"/>
      <c r="CF1908" s="338"/>
    </row>
    <row r="1909" ht="15.75" customHeight="1">
      <c r="A1909" s="338"/>
      <c r="B1909" s="338"/>
      <c r="C1909" s="338"/>
      <c r="D1909" s="338"/>
      <c r="E1909" s="338"/>
      <c r="F1909" s="346"/>
      <c r="G1909" s="1215"/>
      <c r="H1909" s="1216"/>
      <c r="I1909" s="534"/>
      <c r="J1909" s="1193"/>
      <c r="K1909" s="398"/>
      <c r="L1909" s="338"/>
      <c r="M1909" s="338"/>
      <c r="N1909" s="338"/>
      <c r="O1909" s="338"/>
      <c r="P1909" s="338"/>
      <c r="Q1909" s="338"/>
      <c r="R1909" s="338"/>
      <c r="S1909" s="338"/>
      <c r="T1909" s="338"/>
      <c r="U1909" s="338"/>
      <c r="V1909" s="338"/>
      <c r="W1909" s="338"/>
      <c r="X1909" s="338"/>
      <c r="Y1909" s="338"/>
      <c r="Z1909" s="338"/>
      <c r="AA1909" s="338"/>
      <c r="AB1909" s="338"/>
      <c r="AC1909" s="338"/>
      <c r="AD1909" s="338"/>
      <c r="AE1909" s="338"/>
      <c r="AF1909" s="338"/>
      <c r="AG1909" s="338"/>
      <c r="AH1909" s="338"/>
      <c r="AI1909" s="338"/>
      <c r="AJ1909" s="338"/>
      <c r="AK1909" s="338"/>
      <c r="AL1909" s="338"/>
      <c r="AM1909" s="338"/>
      <c r="AN1909" s="338"/>
      <c r="AO1909" s="338"/>
      <c r="AP1909" s="338"/>
      <c r="AQ1909" s="338"/>
      <c r="AR1909" s="338"/>
      <c r="AS1909" s="338"/>
      <c r="AT1909" s="338"/>
      <c r="AU1909" s="338"/>
      <c r="AV1909" s="338"/>
      <c r="AW1909" s="338"/>
      <c r="AX1909" s="338"/>
      <c r="AY1909" s="338"/>
      <c r="AZ1909" s="338"/>
      <c r="BA1909" s="338"/>
      <c r="BB1909" s="338"/>
      <c r="BC1909" s="338"/>
      <c r="BD1909" s="338"/>
      <c r="BE1909" s="338"/>
      <c r="BF1909" s="338"/>
      <c r="BG1909" s="338"/>
      <c r="BH1909" s="338"/>
      <c r="BI1909" s="338"/>
      <c r="BJ1909" s="338"/>
      <c r="BK1909" s="338"/>
      <c r="BL1909" s="338"/>
      <c r="BM1909" s="338"/>
      <c r="BN1909" s="338"/>
      <c r="BO1909" s="338"/>
      <c r="BP1909" s="338"/>
      <c r="BQ1909" s="338"/>
      <c r="BR1909" s="338"/>
      <c r="BS1909" s="338"/>
      <c r="BT1909" s="338"/>
      <c r="BU1909" s="338"/>
      <c r="BV1909" s="343"/>
      <c r="BW1909" s="343"/>
      <c r="BX1909" s="1217"/>
      <c r="BY1909" s="343"/>
      <c r="BZ1909" s="338"/>
      <c r="CA1909" s="338"/>
      <c r="CB1909" s="338"/>
      <c r="CC1909" s="338"/>
      <c r="CD1909" s="338"/>
      <c r="CE1909" s="338"/>
      <c r="CF1909" s="338"/>
    </row>
    <row r="1910" ht="15.75" customHeight="1">
      <c r="A1910" s="338"/>
      <c r="B1910" s="338"/>
      <c r="C1910" s="338"/>
      <c r="D1910" s="338"/>
      <c r="E1910" s="338"/>
      <c r="F1910" s="346"/>
      <c r="G1910" s="1215"/>
      <c r="H1910" s="1216"/>
      <c r="I1910" s="534"/>
      <c r="J1910" s="1193"/>
      <c r="K1910" s="398"/>
      <c r="L1910" s="338"/>
      <c r="M1910" s="338"/>
      <c r="N1910" s="338"/>
      <c r="O1910" s="338"/>
      <c r="P1910" s="338"/>
      <c r="Q1910" s="338"/>
      <c r="R1910" s="338"/>
      <c r="S1910" s="338"/>
      <c r="T1910" s="338"/>
      <c r="U1910" s="338"/>
      <c r="V1910" s="338"/>
      <c r="W1910" s="338"/>
      <c r="X1910" s="338"/>
      <c r="Y1910" s="338"/>
      <c r="Z1910" s="338"/>
      <c r="AA1910" s="338"/>
      <c r="AB1910" s="338"/>
      <c r="AC1910" s="338"/>
      <c r="AD1910" s="338"/>
      <c r="AE1910" s="338"/>
      <c r="AF1910" s="338"/>
      <c r="AG1910" s="338"/>
      <c r="AH1910" s="338"/>
      <c r="AI1910" s="338"/>
      <c r="AJ1910" s="338"/>
      <c r="AK1910" s="338"/>
      <c r="AL1910" s="338"/>
      <c r="AM1910" s="338"/>
      <c r="AN1910" s="338"/>
      <c r="AO1910" s="338"/>
      <c r="AP1910" s="338"/>
      <c r="AQ1910" s="338"/>
      <c r="AR1910" s="338"/>
      <c r="AS1910" s="338"/>
      <c r="AT1910" s="338"/>
      <c r="AU1910" s="338"/>
      <c r="AV1910" s="338"/>
      <c r="AW1910" s="338"/>
      <c r="AX1910" s="338"/>
      <c r="AY1910" s="338"/>
      <c r="AZ1910" s="338"/>
      <c r="BA1910" s="338"/>
      <c r="BB1910" s="338"/>
      <c r="BC1910" s="338"/>
      <c r="BD1910" s="338"/>
      <c r="BE1910" s="338"/>
      <c r="BF1910" s="338"/>
      <c r="BG1910" s="338"/>
      <c r="BH1910" s="338"/>
      <c r="BI1910" s="338"/>
      <c r="BJ1910" s="338"/>
      <c r="BK1910" s="338"/>
      <c r="BL1910" s="338"/>
      <c r="BM1910" s="338"/>
      <c r="BN1910" s="338"/>
      <c r="BO1910" s="338"/>
      <c r="BP1910" s="338"/>
      <c r="BQ1910" s="338"/>
      <c r="BR1910" s="338"/>
      <c r="BS1910" s="338"/>
      <c r="BT1910" s="338"/>
      <c r="BU1910" s="338"/>
      <c r="BV1910" s="343"/>
      <c r="BW1910" s="343"/>
      <c r="BX1910" s="1217"/>
      <c r="BY1910" s="343"/>
      <c r="BZ1910" s="338"/>
      <c r="CA1910" s="338"/>
      <c r="CB1910" s="338"/>
      <c r="CC1910" s="338"/>
      <c r="CD1910" s="338"/>
      <c r="CE1910" s="338"/>
      <c r="CF1910" s="338"/>
    </row>
    <row r="1911" ht="15.75" customHeight="1">
      <c r="A1911" s="338"/>
      <c r="B1911" s="338"/>
      <c r="C1911" s="338"/>
      <c r="D1911" s="338"/>
      <c r="E1911" s="338"/>
      <c r="F1911" s="346"/>
      <c r="G1911" s="1215"/>
      <c r="H1911" s="1216"/>
      <c r="I1911" s="534"/>
      <c r="J1911" s="1193"/>
      <c r="K1911" s="398"/>
      <c r="L1911" s="338"/>
      <c r="M1911" s="338"/>
      <c r="N1911" s="338"/>
      <c r="O1911" s="338"/>
      <c r="P1911" s="338"/>
      <c r="Q1911" s="338"/>
      <c r="R1911" s="338"/>
      <c r="S1911" s="338"/>
      <c r="T1911" s="338"/>
      <c r="U1911" s="338"/>
      <c r="V1911" s="338"/>
      <c r="W1911" s="338"/>
      <c r="X1911" s="338"/>
      <c r="Y1911" s="338"/>
      <c r="Z1911" s="338"/>
      <c r="AA1911" s="338"/>
      <c r="AB1911" s="338"/>
      <c r="AC1911" s="338"/>
      <c r="AD1911" s="338"/>
      <c r="AE1911" s="338"/>
      <c r="AF1911" s="338"/>
      <c r="AG1911" s="338"/>
      <c r="AH1911" s="338"/>
      <c r="AI1911" s="338"/>
      <c r="AJ1911" s="338"/>
      <c r="AK1911" s="338"/>
      <c r="AL1911" s="338"/>
      <c r="AM1911" s="338"/>
      <c r="AN1911" s="338"/>
      <c r="AO1911" s="338"/>
      <c r="AP1911" s="338"/>
      <c r="AQ1911" s="338"/>
      <c r="AR1911" s="338"/>
      <c r="AS1911" s="338"/>
      <c r="AT1911" s="338"/>
      <c r="AU1911" s="338"/>
      <c r="AV1911" s="338"/>
      <c r="AW1911" s="338"/>
      <c r="AX1911" s="338"/>
      <c r="AY1911" s="338"/>
      <c r="AZ1911" s="338"/>
      <c r="BA1911" s="338"/>
      <c r="BB1911" s="338"/>
      <c r="BC1911" s="338"/>
      <c r="BD1911" s="338"/>
      <c r="BE1911" s="338"/>
      <c r="BF1911" s="338"/>
      <c r="BG1911" s="338"/>
      <c r="BH1911" s="338"/>
      <c r="BI1911" s="338"/>
      <c r="BJ1911" s="338"/>
      <c r="BK1911" s="338"/>
      <c r="BL1911" s="338"/>
      <c r="BM1911" s="338"/>
      <c r="BN1911" s="338"/>
      <c r="BO1911" s="338"/>
      <c r="BP1911" s="338"/>
      <c r="BQ1911" s="338"/>
      <c r="BR1911" s="338"/>
      <c r="BS1911" s="338"/>
      <c r="BT1911" s="338"/>
      <c r="BU1911" s="338"/>
      <c r="BV1911" s="343"/>
      <c r="BW1911" s="343"/>
      <c r="BX1911" s="1217"/>
      <c r="BY1911" s="343"/>
      <c r="BZ1911" s="338"/>
      <c r="CA1911" s="338"/>
      <c r="CB1911" s="338"/>
      <c r="CC1911" s="338"/>
      <c r="CD1911" s="338"/>
      <c r="CE1911" s="338"/>
      <c r="CF1911" s="338"/>
    </row>
    <row r="1912" ht="15.75" customHeight="1">
      <c r="A1912" s="338"/>
      <c r="B1912" s="338"/>
      <c r="C1912" s="338"/>
      <c r="D1912" s="338"/>
      <c r="E1912" s="338"/>
      <c r="F1912" s="346"/>
      <c r="G1912" s="1215"/>
      <c r="H1912" s="1216"/>
      <c r="I1912" s="534"/>
      <c r="J1912" s="1193"/>
      <c r="K1912" s="398"/>
      <c r="L1912" s="338"/>
      <c r="M1912" s="338"/>
      <c r="N1912" s="338"/>
      <c r="O1912" s="338"/>
      <c r="P1912" s="338"/>
      <c r="Q1912" s="338"/>
      <c r="R1912" s="338"/>
      <c r="S1912" s="338"/>
      <c r="T1912" s="338"/>
      <c r="U1912" s="338"/>
      <c r="V1912" s="338"/>
      <c r="W1912" s="338"/>
      <c r="X1912" s="338"/>
      <c r="Y1912" s="338"/>
      <c r="Z1912" s="338"/>
      <c r="AA1912" s="338"/>
      <c r="AB1912" s="338"/>
      <c r="AC1912" s="338"/>
      <c r="AD1912" s="338"/>
      <c r="AE1912" s="338"/>
      <c r="AF1912" s="338"/>
      <c r="AG1912" s="338"/>
      <c r="AH1912" s="338"/>
      <c r="AI1912" s="338"/>
      <c r="AJ1912" s="338"/>
      <c r="AK1912" s="338"/>
      <c r="AL1912" s="338"/>
      <c r="AM1912" s="338"/>
      <c r="AN1912" s="338"/>
      <c r="AO1912" s="338"/>
      <c r="AP1912" s="338"/>
      <c r="AQ1912" s="338"/>
      <c r="AR1912" s="338"/>
      <c r="AS1912" s="338"/>
      <c r="AT1912" s="338"/>
      <c r="AU1912" s="338"/>
      <c r="AV1912" s="338"/>
      <c r="AW1912" s="338"/>
      <c r="AX1912" s="338"/>
      <c r="AY1912" s="338"/>
      <c r="AZ1912" s="338"/>
      <c r="BA1912" s="338"/>
      <c r="BB1912" s="338"/>
      <c r="BC1912" s="338"/>
      <c r="BD1912" s="338"/>
      <c r="BE1912" s="338"/>
      <c r="BF1912" s="338"/>
      <c r="BG1912" s="338"/>
      <c r="BH1912" s="338"/>
      <c r="BI1912" s="338"/>
      <c r="BJ1912" s="338"/>
      <c r="BK1912" s="338"/>
      <c r="BL1912" s="338"/>
      <c r="BM1912" s="338"/>
      <c r="BN1912" s="338"/>
      <c r="BO1912" s="338"/>
      <c r="BP1912" s="338"/>
      <c r="BQ1912" s="338"/>
      <c r="BR1912" s="338"/>
      <c r="BS1912" s="338"/>
      <c r="BT1912" s="338"/>
      <c r="BU1912" s="338"/>
      <c r="BV1912" s="343"/>
      <c r="BW1912" s="343"/>
      <c r="BX1912" s="1217"/>
      <c r="BY1912" s="343"/>
      <c r="BZ1912" s="338"/>
      <c r="CA1912" s="338"/>
      <c r="CB1912" s="338"/>
      <c r="CC1912" s="338"/>
      <c r="CD1912" s="338"/>
      <c r="CE1912" s="338"/>
      <c r="CF1912" s="338"/>
    </row>
    <row r="1913" ht="15.75" customHeight="1">
      <c r="A1913" s="338"/>
      <c r="B1913" s="338"/>
      <c r="C1913" s="338"/>
      <c r="D1913" s="338"/>
      <c r="E1913" s="338"/>
      <c r="F1913" s="346"/>
      <c r="G1913" s="1215"/>
      <c r="H1913" s="1216"/>
      <c r="I1913" s="534"/>
      <c r="J1913" s="1193"/>
      <c r="K1913" s="398"/>
      <c r="L1913" s="338"/>
      <c r="M1913" s="338"/>
      <c r="N1913" s="338"/>
      <c r="O1913" s="338"/>
      <c r="P1913" s="338"/>
      <c r="Q1913" s="338"/>
      <c r="R1913" s="338"/>
      <c r="S1913" s="338"/>
      <c r="T1913" s="338"/>
      <c r="U1913" s="338"/>
      <c r="V1913" s="338"/>
      <c r="W1913" s="338"/>
      <c r="X1913" s="338"/>
      <c r="Y1913" s="338"/>
      <c r="Z1913" s="338"/>
      <c r="AA1913" s="338"/>
      <c r="AB1913" s="338"/>
      <c r="AC1913" s="338"/>
      <c r="AD1913" s="338"/>
      <c r="AE1913" s="338"/>
      <c r="AF1913" s="338"/>
      <c r="AG1913" s="338"/>
      <c r="AH1913" s="338"/>
      <c r="AI1913" s="338"/>
      <c r="AJ1913" s="338"/>
      <c r="AK1913" s="338"/>
      <c r="AL1913" s="338"/>
      <c r="AM1913" s="338"/>
      <c r="AN1913" s="338"/>
      <c r="AO1913" s="338"/>
      <c r="AP1913" s="338"/>
      <c r="AQ1913" s="338"/>
      <c r="AR1913" s="338"/>
      <c r="AS1913" s="338"/>
      <c r="AT1913" s="338"/>
      <c r="AU1913" s="338"/>
      <c r="AV1913" s="338"/>
      <c r="AW1913" s="338"/>
      <c r="AX1913" s="338"/>
      <c r="AY1913" s="338"/>
      <c r="AZ1913" s="338"/>
      <c r="BA1913" s="338"/>
      <c r="BB1913" s="338"/>
      <c r="BC1913" s="338"/>
      <c r="BD1913" s="338"/>
      <c r="BE1913" s="338"/>
      <c r="BF1913" s="338"/>
      <c r="BG1913" s="338"/>
      <c r="BH1913" s="338"/>
      <c r="BI1913" s="338"/>
      <c r="BJ1913" s="338"/>
      <c r="BK1913" s="338"/>
      <c r="BL1913" s="338"/>
      <c r="BM1913" s="338"/>
      <c r="BN1913" s="338"/>
      <c r="BO1913" s="338"/>
      <c r="BP1913" s="338"/>
      <c r="BQ1913" s="338"/>
      <c r="BR1913" s="338"/>
      <c r="BS1913" s="338"/>
      <c r="BT1913" s="338"/>
      <c r="BU1913" s="338"/>
      <c r="BV1913" s="343"/>
      <c r="BW1913" s="343"/>
      <c r="BX1913" s="1217"/>
      <c r="BY1913" s="343"/>
      <c r="BZ1913" s="338"/>
      <c r="CA1913" s="338"/>
      <c r="CB1913" s="338"/>
      <c r="CC1913" s="338"/>
      <c r="CD1913" s="338"/>
      <c r="CE1913" s="338"/>
      <c r="CF1913" s="338"/>
    </row>
    <row r="1914" ht="15.75" customHeight="1">
      <c r="A1914" s="338"/>
      <c r="B1914" s="338"/>
      <c r="C1914" s="338"/>
      <c r="D1914" s="338"/>
      <c r="E1914" s="338"/>
      <c r="F1914" s="346"/>
      <c r="G1914" s="1215"/>
      <c r="H1914" s="1216"/>
      <c r="I1914" s="534"/>
      <c r="J1914" s="1193"/>
      <c r="K1914" s="398"/>
      <c r="L1914" s="338"/>
      <c r="M1914" s="338"/>
      <c r="N1914" s="338"/>
      <c r="O1914" s="338"/>
      <c r="P1914" s="338"/>
      <c r="Q1914" s="338"/>
      <c r="R1914" s="338"/>
      <c r="S1914" s="338"/>
      <c r="T1914" s="338"/>
      <c r="U1914" s="338"/>
      <c r="V1914" s="338"/>
      <c r="W1914" s="338"/>
      <c r="X1914" s="338"/>
      <c r="Y1914" s="338"/>
      <c r="Z1914" s="338"/>
      <c r="AA1914" s="338"/>
      <c r="AB1914" s="338"/>
      <c r="AC1914" s="338"/>
      <c r="AD1914" s="338"/>
      <c r="AE1914" s="338"/>
      <c r="AF1914" s="338"/>
      <c r="AG1914" s="338"/>
      <c r="AH1914" s="338"/>
      <c r="AI1914" s="338"/>
      <c r="AJ1914" s="338"/>
      <c r="AK1914" s="338"/>
      <c r="AL1914" s="338"/>
      <c r="AM1914" s="338"/>
      <c r="AN1914" s="338"/>
      <c r="AO1914" s="338"/>
      <c r="AP1914" s="338"/>
      <c r="AQ1914" s="338"/>
      <c r="AR1914" s="338"/>
      <c r="AS1914" s="338"/>
      <c r="AT1914" s="338"/>
      <c r="AU1914" s="338"/>
      <c r="AV1914" s="338"/>
      <c r="AW1914" s="338"/>
      <c r="AX1914" s="338"/>
      <c r="AY1914" s="338"/>
      <c r="AZ1914" s="338"/>
      <c r="BA1914" s="338"/>
      <c r="BB1914" s="338"/>
      <c r="BC1914" s="338"/>
      <c r="BD1914" s="338"/>
      <c r="BE1914" s="338"/>
      <c r="BF1914" s="338"/>
      <c r="BG1914" s="338"/>
      <c r="BH1914" s="338"/>
      <c r="BI1914" s="338"/>
      <c r="BJ1914" s="338"/>
      <c r="BK1914" s="338"/>
      <c r="BL1914" s="338"/>
      <c r="BM1914" s="338"/>
      <c r="BN1914" s="338"/>
      <c r="BO1914" s="338"/>
      <c r="BP1914" s="338"/>
      <c r="BQ1914" s="338"/>
      <c r="BR1914" s="338"/>
      <c r="BS1914" s="338"/>
      <c r="BT1914" s="338"/>
      <c r="BU1914" s="338"/>
      <c r="BV1914" s="343"/>
      <c r="BW1914" s="343"/>
      <c r="BX1914" s="1217"/>
      <c r="BY1914" s="343"/>
      <c r="BZ1914" s="338"/>
      <c r="CA1914" s="338"/>
      <c r="CB1914" s="338"/>
      <c r="CC1914" s="338"/>
      <c r="CD1914" s="338"/>
      <c r="CE1914" s="338"/>
      <c r="CF1914" s="338"/>
    </row>
    <row r="1915" ht="15.75" customHeight="1">
      <c r="A1915" s="338"/>
      <c r="B1915" s="338"/>
      <c r="C1915" s="338"/>
      <c r="D1915" s="338"/>
      <c r="E1915" s="338"/>
      <c r="F1915" s="346"/>
      <c r="G1915" s="1215"/>
      <c r="H1915" s="1216"/>
      <c r="I1915" s="534"/>
      <c r="J1915" s="1193"/>
      <c r="K1915" s="398"/>
      <c r="L1915" s="338"/>
      <c r="M1915" s="338"/>
      <c r="N1915" s="338"/>
      <c r="O1915" s="338"/>
      <c r="P1915" s="338"/>
      <c r="Q1915" s="338"/>
      <c r="R1915" s="338"/>
      <c r="S1915" s="338"/>
      <c r="T1915" s="338"/>
      <c r="U1915" s="338"/>
      <c r="V1915" s="338"/>
      <c r="W1915" s="338"/>
      <c r="X1915" s="338"/>
      <c r="Y1915" s="338"/>
      <c r="Z1915" s="338"/>
      <c r="AA1915" s="338"/>
      <c r="AB1915" s="338"/>
      <c r="AC1915" s="338"/>
      <c r="AD1915" s="338"/>
      <c r="AE1915" s="338"/>
      <c r="AF1915" s="338"/>
      <c r="AG1915" s="338"/>
      <c r="AH1915" s="338"/>
      <c r="AI1915" s="338"/>
      <c r="AJ1915" s="338"/>
      <c r="AK1915" s="338"/>
      <c r="AL1915" s="338"/>
      <c r="AM1915" s="338"/>
      <c r="AN1915" s="338"/>
      <c r="AO1915" s="338"/>
      <c r="AP1915" s="338"/>
      <c r="AQ1915" s="338"/>
      <c r="AR1915" s="338"/>
      <c r="AS1915" s="338"/>
      <c r="AT1915" s="338"/>
      <c r="AU1915" s="338"/>
      <c r="AV1915" s="338"/>
      <c r="AW1915" s="338"/>
      <c r="AX1915" s="338"/>
      <c r="AY1915" s="338"/>
      <c r="AZ1915" s="338"/>
      <c r="BA1915" s="338"/>
      <c r="BB1915" s="338"/>
      <c r="BC1915" s="338"/>
      <c r="BD1915" s="338"/>
      <c r="BE1915" s="338"/>
      <c r="BF1915" s="338"/>
      <c r="BG1915" s="338"/>
      <c r="BH1915" s="338"/>
      <c r="BI1915" s="338"/>
      <c r="BJ1915" s="338"/>
      <c r="BK1915" s="338"/>
      <c r="BL1915" s="338"/>
      <c r="BM1915" s="338"/>
      <c r="BN1915" s="338"/>
      <c r="BO1915" s="338"/>
      <c r="BP1915" s="338"/>
      <c r="BQ1915" s="338"/>
      <c r="BR1915" s="338"/>
      <c r="BS1915" s="338"/>
      <c r="BT1915" s="338"/>
      <c r="BU1915" s="338"/>
      <c r="BV1915" s="343"/>
      <c r="BW1915" s="343"/>
      <c r="BX1915" s="1217"/>
      <c r="BY1915" s="343"/>
      <c r="BZ1915" s="338"/>
      <c r="CA1915" s="338"/>
      <c r="CB1915" s="338"/>
      <c r="CC1915" s="338"/>
      <c r="CD1915" s="338"/>
      <c r="CE1915" s="338"/>
      <c r="CF1915" s="338"/>
    </row>
    <row r="1916" ht="15.75" customHeight="1">
      <c r="A1916" s="338"/>
      <c r="B1916" s="338"/>
      <c r="C1916" s="338"/>
      <c r="D1916" s="338"/>
      <c r="E1916" s="338"/>
      <c r="F1916" s="346"/>
      <c r="G1916" s="1215"/>
      <c r="H1916" s="1216"/>
      <c r="I1916" s="534"/>
      <c r="J1916" s="1193"/>
      <c r="K1916" s="398"/>
      <c r="L1916" s="338"/>
      <c r="M1916" s="338"/>
      <c r="N1916" s="338"/>
      <c r="O1916" s="338"/>
      <c r="P1916" s="338"/>
      <c r="Q1916" s="338"/>
      <c r="R1916" s="338"/>
      <c r="S1916" s="338"/>
      <c r="T1916" s="338"/>
      <c r="U1916" s="338"/>
      <c r="V1916" s="338"/>
      <c r="W1916" s="338"/>
      <c r="X1916" s="338"/>
      <c r="Y1916" s="338"/>
      <c r="Z1916" s="338"/>
      <c r="AA1916" s="338"/>
      <c r="AB1916" s="338"/>
      <c r="AC1916" s="338"/>
      <c r="AD1916" s="338"/>
      <c r="AE1916" s="338"/>
      <c r="AF1916" s="338"/>
      <c r="AG1916" s="338"/>
      <c r="AH1916" s="338"/>
      <c r="AI1916" s="338"/>
      <c r="AJ1916" s="338"/>
      <c r="AK1916" s="338"/>
      <c r="AL1916" s="338"/>
      <c r="AM1916" s="338"/>
      <c r="AN1916" s="338"/>
      <c r="AO1916" s="338"/>
      <c r="AP1916" s="338"/>
      <c r="AQ1916" s="338"/>
      <c r="AR1916" s="338"/>
      <c r="AS1916" s="338"/>
      <c r="AT1916" s="338"/>
      <c r="AU1916" s="338"/>
      <c r="AV1916" s="338"/>
      <c r="AW1916" s="338"/>
      <c r="AX1916" s="338"/>
      <c r="AY1916" s="338"/>
      <c r="AZ1916" s="338"/>
      <c r="BA1916" s="338"/>
      <c r="BB1916" s="338"/>
      <c r="BC1916" s="338"/>
      <c r="BD1916" s="338"/>
      <c r="BE1916" s="338"/>
      <c r="BF1916" s="338"/>
      <c r="BG1916" s="338"/>
      <c r="BH1916" s="338"/>
      <c r="BI1916" s="338"/>
      <c r="BJ1916" s="338"/>
      <c r="BK1916" s="338"/>
      <c r="BL1916" s="338"/>
      <c r="BM1916" s="338"/>
      <c r="BN1916" s="338"/>
      <c r="BO1916" s="338"/>
      <c r="BP1916" s="338"/>
      <c r="BQ1916" s="338"/>
      <c r="BR1916" s="338"/>
      <c r="BS1916" s="338"/>
      <c r="BT1916" s="338"/>
      <c r="BU1916" s="338"/>
      <c r="BV1916" s="343"/>
      <c r="BW1916" s="343"/>
      <c r="BX1916" s="1217"/>
      <c r="BY1916" s="343"/>
      <c r="BZ1916" s="338"/>
      <c r="CA1916" s="338"/>
      <c r="CB1916" s="338"/>
      <c r="CC1916" s="338"/>
      <c r="CD1916" s="338"/>
      <c r="CE1916" s="338"/>
      <c r="CF1916" s="338"/>
    </row>
    <row r="1917" ht="15.75" customHeight="1">
      <c r="A1917" s="338"/>
      <c r="B1917" s="338"/>
      <c r="C1917" s="338"/>
      <c r="D1917" s="338"/>
      <c r="E1917" s="338"/>
      <c r="F1917" s="346"/>
      <c r="G1917" s="1215"/>
      <c r="H1917" s="1216"/>
      <c r="I1917" s="534"/>
      <c r="J1917" s="1193"/>
      <c r="K1917" s="398"/>
      <c r="L1917" s="338"/>
      <c r="M1917" s="338"/>
      <c r="N1917" s="338"/>
      <c r="O1917" s="338"/>
      <c r="P1917" s="338"/>
      <c r="Q1917" s="338"/>
      <c r="R1917" s="338"/>
      <c r="S1917" s="338"/>
      <c r="T1917" s="338"/>
      <c r="U1917" s="338"/>
      <c r="V1917" s="338"/>
      <c r="W1917" s="338"/>
      <c r="X1917" s="338"/>
      <c r="Y1917" s="338"/>
      <c r="Z1917" s="338"/>
      <c r="AA1917" s="338"/>
      <c r="AB1917" s="338"/>
      <c r="AC1917" s="338"/>
      <c r="AD1917" s="338"/>
      <c r="AE1917" s="338"/>
      <c r="AF1917" s="338"/>
      <c r="AG1917" s="338"/>
      <c r="AH1917" s="338"/>
      <c r="AI1917" s="338"/>
      <c r="AJ1917" s="338"/>
      <c r="AK1917" s="338"/>
      <c r="AL1917" s="338"/>
      <c r="AM1917" s="338"/>
      <c r="AN1917" s="338"/>
      <c r="AO1917" s="338"/>
      <c r="AP1917" s="338"/>
      <c r="AQ1917" s="338"/>
      <c r="AR1917" s="338"/>
      <c r="AS1917" s="338"/>
      <c r="AT1917" s="338"/>
      <c r="AU1917" s="338"/>
      <c r="AV1917" s="338"/>
      <c r="AW1917" s="338"/>
      <c r="AX1917" s="338"/>
      <c r="AY1917" s="338"/>
      <c r="AZ1917" s="338"/>
      <c r="BA1917" s="338"/>
      <c r="BB1917" s="338"/>
      <c r="BC1917" s="338"/>
      <c r="BD1917" s="338"/>
      <c r="BE1917" s="338"/>
      <c r="BF1917" s="338"/>
      <c r="BG1917" s="338"/>
      <c r="BH1917" s="338"/>
      <c r="BI1917" s="338"/>
      <c r="BJ1917" s="338"/>
      <c r="BK1917" s="338"/>
      <c r="BL1917" s="338"/>
      <c r="BM1917" s="338"/>
      <c r="BN1917" s="338"/>
      <c r="BO1917" s="338"/>
      <c r="BP1917" s="338"/>
      <c r="BQ1917" s="338"/>
      <c r="BR1917" s="338"/>
      <c r="BS1917" s="338"/>
      <c r="BT1917" s="338"/>
      <c r="BU1917" s="338"/>
      <c r="BV1917" s="343"/>
      <c r="BW1917" s="343"/>
      <c r="BX1917" s="1217"/>
      <c r="BY1917" s="343"/>
      <c r="BZ1917" s="338"/>
      <c r="CA1917" s="338"/>
      <c r="CB1917" s="338"/>
      <c r="CC1917" s="338"/>
      <c r="CD1917" s="338"/>
      <c r="CE1917" s="338"/>
      <c r="CF1917" s="338"/>
    </row>
    <row r="1918" ht="15.75" customHeight="1">
      <c r="A1918" s="338"/>
      <c r="B1918" s="338"/>
      <c r="C1918" s="338"/>
      <c r="D1918" s="338"/>
      <c r="E1918" s="338"/>
      <c r="F1918" s="346"/>
      <c r="G1918" s="1215"/>
      <c r="H1918" s="1216"/>
      <c r="I1918" s="534"/>
      <c r="J1918" s="1193"/>
      <c r="K1918" s="398"/>
      <c r="L1918" s="338"/>
      <c r="M1918" s="338"/>
      <c r="N1918" s="338"/>
      <c r="O1918" s="338"/>
      <c r="P1918" s="338"/>
      <c r="Q1918" s="338"/>
      <c r="R1918" s="338"/>
      <c r="S1918" s="338"/>
      <c r="T1918" s="338"/>
      <c r="U1918" s="338"/>
      <c r="V1918" s="338"/>
      <c r="W1918" s="338"/>
      <c r="X1918" s="338"/>
      <c r="Y1918" s="338"/>
      <c r="Z1918" s="338"/>
      <c r="AA1918" s="338"/>
      <c r="AB1918" s="338"/>
      <c r="AC1918" s="338"/>
      <c r="AD1918" s="338"/>
      <c r="AE1918" s="338"/>
      <c r="AF1918" s="338"/>
      <c r="AG1918" s="338"/>
      <c r="AH1918" s="338"/>
      <c r="AI1918" s="338"/>
      <c r="AJ1918" s="338"/>
      <c r="AK1918" s="338"/>
      <c r="AL1918" s="338"/>
      <c r="AM1918" s="338"/>
      <c r="AN1918" s="338"/>
      <c r="AO1918" s="338"/>
      <c r="AP1918" s="338"/>
      <c r="AQ1918" s="338"/>
      <c r="AR1918" s="338"/>
      <c r="AS1918" s="338"/>
      <c r="AT1918" s="338"/>
      <c r="AU1918" s="338"/>
      <c r="AV1918" s="338"/>
      <c r="AW1918" s="338"/>
      <c r="AX1918" s="338"/>
      <c r="AY1918" s="338"/>
      <c r="AZ1918" s="338"/>
      <c r="BA1918" s="338"/>
      <c r="BB1918" s="338"/>
      <c r="BC1918" s="338"/>
      <c r="BD1918" s="338"/>
      <c r="BE1918" s="338"/>
      <c r="BF1918" s="338"/>
      <c r="BG1918" s="338"/>
      <c r="BH1918" s="338"/>
      <c r="BI1918" s="338"/>
      <c r="BJ1918" s="338"/>
      <c r="BK1918" s="338"/>
      <c r="BL1918" s="338"/>
      <c r="BM1918" s="338"/>
      <c r="BN1918" s="338"/>
      <c r="BO1918" s="338"/>
      <c r="BP1918" s="338"/>
      <c r="BQ1918" s="338"/>
      <c r="BR1918" s="338"/>
      <c r="BS1918" s="338"/>
      <c r="BT1918" s="338"/>
      <c r="BU1918" s="338"/>
      <c r="BV1918" s="343"/>
      <c r="BW1918" s="343"/>
      <c r="BX1918" s="1217"/>
      <c r="BY1918" s="343"/>
      <c r="BZ1918" s="338"/>
      <c r="CA1918" s="338"/>
      <c r="CB1918" s="338"/>
      <c r="CC1918" s="338"/>
      <c r="CD1918" s="338"/>
      <c r="CE1918" s="338"/>
      <c r="CF1918" s="338"/>
    </row>
    <row r="1919" ht="15.75" customHeight="1">
      <c r="A1919" s="338"/>
      <c r="B1919" s="338"/>
      <c r="C1919" s="338"/>
      <c r="D1919" s="338"/>
      <c r="E1919" s="338"/>
      <c r="F1919" s="346"/>
      <c r="G1919" s="1215"/>
      <c r="H1919" s="1216"/>
      <c r="I1919" s="534"/>
      <c r="J1919" s="1193"/>
      <c r="K1919" s="398"/>
      <c r="L1919" s="338"/>
      <c r="M1919" s="338"/>
      <c r="N1919" s="338"/>
      <c r="O1919" s="338"/>
      <c r="P1919" s="338"/>
      <c r="Q1919" s="338"/>
      <c r="R1919" s="338"/>
      <c r="S1919" s="338"/>
      <c r="T1919" s="338"/>
      <c r="U1919" s="338"/>
      <c r="V1919" s="338"/>
      <c r="W1919" s="338"/>
      <c r="X1919" s="338"/>
      <c r="Y1919" s="338"/>
      <c r="Z1919" s="338"/>
      <c r="AA1919" s="338"/>
      <c r="AB1919" s="338"/>
      <c r="AC1919" s="338"/>
      <c r="AD1919" s="338"/>
      <c r="AE1919" s="338"/>
      <c r="AF1919" s="338"/>
      <c r="AG1919" s="338"/>
      <c r="AH1919" s="338"/>
      <c r="AI1919" s="338"/>
      <c r="AJ1919" s="338"/>
      <c r="AK1919" s="338"/>
      <c r="AL1919" s="338"/>
      <c r="AM1919" s="338"/>
      <c r="AN1919" s="338"/>
      <c r="AO1919" s="338"/>
      <c r="AP1919" s="338"/>
      <c r="AQ1919" s="338"/>
      <c r="AR1919" s="338"/>
      <c r="AS1919" s="338"/>
      <c r="AT1919" s="338"/>
      <c r="AU1919" s="338"/>
      <c r="AV1919" s="338"/>
      <c r="AW1919" s="338"/>
      <c r="AX1919" s="338"/>
      <c r="AY1919" s="338"/>
      <c r="AZ1919" s="338"/>
      <c r="BA1919" s="338"/>
      <c r="BB1919" s="338"/>
      <c r="BC1919" s="338"/>
      <c r="BD1919" s="338"/>
      <c r="BE1919" s="338"/>
      <c r="BF1919" s="338"/>
      <c r="BG1919" s="338"/>
      <c r="BH1919" s="338"/>
      <c r="BI1919" s="338"/>
      <c r="BJ1919" s="338"/>
      <c r="BK1919" s="338"/>
      <c r="BL1919" s="338"/>
      <c r="BM1919" s="338"/>
      <c r="BN1919" s="338"/>
      <c r="BO1919" s="338"/>
      <c r="BP1919" s="338"/>
      <c r="BQ1919" s="338"/>
      <c r="BR1919" s="338"/>
      <c r="BS1919" s="338"/>
      <c r="BT1919" s="338"/>
      <c r="BU1919" s="338"/>
      <c r="BV1919" s="343"/>
      <c r="BW1919" s="343"/>
      <c r="BX1919" s="1217"/>
      <c r="BY1919" s="343"/>
      <c r="BZ1919" s="338"/>
      <c r="CA1919" s="338"/>
      <c r="CB1919" s="338"/>
      <c r="CC1919" s="338"/>
      <c r="CD1919" s="338"/>
      <c r="CE1919" s="338"/>
      <c r="CF1919" s="338"/>
    </row>
    <row r="1920" ht="15.75" customHeight="1">
      <c r="A1920" s="338"/>
      <c r="B1920" s="338"/>
      <c r="C1920" s="338"/>
      <c r="D1920" s="338"/>
      <c r="E1920" s="338"/>
      <c r="F1920" s="346"/>
      <c r="G1920" s="1215"/>
      <c r="H1920" s="1216"/>
      <c r="I1920" s="534"/>
      <c r="J1920" s="1193"/>
      <c r="K1920" s="398"/>
      <c r="L1920" s="338"/>
      <c r="M1920" s="338"/>
      <c r="N1920" s="338"/>
      <c r="O1920" s="338"/>
      <c r="P1920" s="338"/>
      <c r="Q1920" s="338"/>
      <c r="R1920" s="338"/>
      <c r="S1920" s="338"/>
      <c r="T1920" s="338"/>
      <c r="U1920" s="338"/>
      <c r="V1920" s="338"/>
      <c r="W1920" s="338"/>
      <c r="X1920" s="338"/>
      <c r="Y1920" s="338"/>
      <c r="Z1920" s="338"/>
      <c r="AA1920" s="338"/>
      <c r="AB1920" s="338"/>
      <c r="AC1920" s="338"/>
      <c r="AD1920" s="338"/>
      <c r="AE1920" s="338"/>
      <c r="AF1920" s="338"/>
      <c r="AG1920" s="338"/>
      <c r="AH1920" s="338"/>
      <c r="AI1920" s="338"/>
      <c r="AJ1920" s="338"/>
      <c r="AK1920" s="338"/>
      <c r="AL1920" s="338"/>
      <c r="AM1920" s="338"/>
      <c r="AN1920" s="338"/>
      <c r="AO1920" s="338"/>
      <c r="AP1920" s="338"/>
      <c r="AQ1920" s="338"/>
      <c r="AR1920" s="338"/>
      <c r="AS1920" s="338"/>
      <c r="AT1920" s="338"/>
      <c r="AU1920" s="338"/>
      <c r="AV1920" s="338"/>
      <c r="AW1920" s="338"/>
      <c r="AX1920" s="338"/>
      <c r="AY1920" s="338"/>
      <c r="AZ1920" s="338"/>
      <c r="BA1920" s="338"/>
      <c r="BB1920" s="338"/>
      <c r="BC1920" s="338"/>
      <c r="BD1920" s="338"/>
      <c r="BE1920" s="338"/>
      <c r="BF1920" s="338"/>
      <c r="BG1920" s="338"/>
      <c r="BH1920" s="338"/>
      <c r="BI1920" s="338"/>
      <c r="BJ1920" s="338"/>
      <c r="BK1920" s="338"/>
      <c r="BL1920" s="338"/>
      <c r="BM1920" s="338"/>
      <c r="BN1920" s="338"/>
      <c r="BO1920" s="338"/>
      <c r="BP1920" s="338"/>
      <c r="BQ1920" s="338"/>
      <c r="BR1920" s="338"/>
      <c r="BS1920" s="338"/>
      <c r="BT1920" s="338"/>
      <c r="BU1920" s="338"/>
      <c r="BV1920" s="343"/>
      <c r="BW1920" s="343"/>
      <c r="BX1920" s="1217"/>
      <c r="BY1920" s="343"/>
      <c r="BZ1920" s="338"/>
      <c r="CA1920" s="338"/>
      <c r="CB1920" s="338"/>
      <c r="CC1920" s="338"/>
      <c r="CD1920" s="338"/>
      <c r="CE1920" s="338"/>
      <c r="CF1920" s="338"/>
    </row>
    <row r="1921" ht="15.75" customHeight="1">
      <c r="A1921" s="338"/>
      <c r="B1921" s="338"/>
      <c r="C1921" s="338"/>
      <c r="D1921" s="338"/>
      <c r="E1921" s="338"/>
      <c r="F1921" s="346"/>
      <c r="G1921" s="1215"/>
      <c r="H1921" s="1216"/>
      <c r="I1921" s="534"/>
      <c r="J1921" s="1193"/>
      <c r="K1921" s="398"/>
      <c r="L1921" s="338"/>
      <c r="M1921" s="338"/>
      <c r="N1921" s="338"/>
      <c r="O1921" s="338"/>
      <c r="P1921" s="338"/>
      <c r="Q1921" s="338"/>
      <c r="R1921" s="338"/>
      <c r="S1921" s="338"/>
      <c r="T1921" s="338"/>
      <c r="U1921" s="338"/>
      <c r="V1921" s="338"/>
      <c r="W1921" s="338"/>
      <c r="X1921" s="338"/>
      <c r="Y1921" s="338"/>
      <c r="Z1921" s="338"/>
      <c r="AA1921" s="338"/>
      <c r="AB1921" s="338"/>
      <c r="AC1921" s="338"/>
      <c r="AD1921" s="338"/>
      <c r="AE1921" s="338"/>
      <c r="AF1921" s="338"/>
      <c r="AG1921" s="338"/>
      <c r="AH1921" s="338"/>
      <c r="AI1921" s="338"/>
      <c r="AJ1921" s="338"/>
      <c r="AK1921" s="338"/>
      <c r="AL1921" s="338"/>
      <c r="AM1921" s="338"/>
      <c r="AN1921" s="338"/>
      <c r="AO1921" s="338"/>
      <c r="AP1921" s="338"/>
      <c r="AQ1921" s="338"/>
      <c r="AR1921" s="338"/>
      <c r="AS1921" s="338"/>
      <c r="AT1921" s="338"/>
      <c r="AU1921" s="338"/>
      <c r="AV1921" s="338"/>
      <c r="AW1921" s="338"/>
      <c r="AX1921" s="338"/>
      <c r="AY1921" s="338"/>
      <c r="AZ1921" s="338"/>
      <c r="BA1921" s="338"/>
      <c r="BB1921" s="338"/>
      <c r="BC1921" s="338"/>
      <c r="BD1921" s="338"/>
      <c r="BE1921" s="338"/>
      <c r="BF1921" s="338"/>
      <c r="BG1921" s="338"/>
      <c r="BH1921" s="338"/>
      <c r="BI1921" s="338"/>
      <c r="BJ1921" s="338"/>
      <c r="BK1921" s="338"/>
      <c r="BL1921" s="338"/>
      <c r="BM1921" s="338"/>
      <c r="BN1921" s="338"/>
      <c r="BO1921" s="338"/>
      <c r="BP1921" s="338"/>
      <c r="BQ1921" s="338"/>
      <c r="BR1921" s="338"/>
      <c r="BS1921" s="338"/>
      <c r="BT1921" s="338"/>
      <c r="BU1921" s="338"/>
      <c r="BV1921" s="343"/>
      <c r="BW1921" s="343"/>
      <c r="BX1921" s="1217"/>
      <c r="BY1921" s="343"/>
      <c r="BZ1921" s="338"/>
      <c r="CA1921" s="338"/>
      <c r="CB1921" s="338"/>
      <c r="CC1921" s="338"/>
      <c r="CD1921" s="338"/>
      <c r="CE1921" s="338"/>
      <c r="CF1921" s="338"/>
    </row>
    <row r="1922" ht="15.75" customHeight="1">
      <c r="A1922" s="338"/>
      <c r="B1922" s="338"/>
      <c r="C1922" s="338"/>
      <c r="D1922" s="338"/>
      <c r="E1922" s="338"/>
      <c r="F1922" s="346"/>
      <c r="G1922" s="1215"/>
      <c r="H1922" s="1216"/>
      <c r="I1922" s="534"/>
      <c r="J1922" s="1193"/>
      <c r="K1922" s="398"/>
      <c r="L1922" s="338"/>
      <c r="M1922" s="338"/>
      <c r="N1922" s="338"/>
      <c r="O1922" s="338"/>
      <c r="P1922" s="338"/>
      <c r="Q1922" s="338"/>
      <c r="R1922" s="338"/>
      <c r="S1922" s="338"/>
      <c r="T1922" s="338"/>
      <c r="U1922" s="338"/>
      <c r="V1922" s="338"/>
      <c r="W1922" s="338"/>
      <c r="X1922" s="338"/>
      <c r="Y1922" s="338"/>
      <c r="Z1922" s="338"/>
      <c r="AA1922" s="338"/>
      <c r="AB1922" s="338"/>
      <c r="AC1922" s="338"/>
      <c r="AD1922" s="338"/>
      <c r="AE1922" s="338"/>
      <c r="AF1922" s="338"/>
      <c r="AG1922" s="338"/>
      <c r="AH1922" s="338"/>
      <c r="AI1922" s="338"/>
      <c r="AJ1922" s="338"/>
      <c r="AK1922" s="338"/>
      <c r="AL1922" s="338"/>
      <c r="AM1922" s="338"/>
      <c r="AN1922" s="338"/>
      <c r="AO1922" s="338"/>
      <c r="AP1922" s="338"/>
      <c r="AQ1922" s="338"/>
      <c r="AR1922" s="338"/>
      <c r="AS1922" s="338"/>
      <c r="AT1922" s="338"/>
      <c r="AU1922" s="338"/>
      <c r="AV1922" s="338"/>
      <c r="AW1922" s="338"/>
      <c r="AX1922" s="338"/>
      <c r="AY1922" s="338"/>
      <c r="AZ1922" s="338"/>
      <c r="BA1922" s="338"/>
      <c r="BB1922" s="338"/>
      <c r="BC1922" s="338"/>
      <c r="BD1922" s="338"/>
      <c r="BE1922" s="338"/>
      <c r="BF1922" s="338"/>
      <c r="BG1922" s="338"/>
      <c r="BH1922" s="338"/>
      <c r="BI1922" s="338"/>
      <c r="BJ1922" s="338"/>
      <c r="BK1922" s="338"/>
      <c r="BL1922" s="338"/>
      <c r="BM1922" s="338"/>
      <c r="BN1922" s="338"/>
      <c r="BO1922" s="338"/>
      <c r="BP1922" s="338"/>
      <c r="BQ1922" s="338"/>
      <c r="BR1922" s="338"/>
      <c r="BS1922" s="338"/>
      <c r="BT1922" s="338"/>
      <c r="BU1922" s="338"/>
      <c r="BV1922" s="343"/>
      <c r="BW1922" s="343"/>
      <c r="BX1922" s="1217"/>
      <c r="BY1922" s="343"/>
      <c r="BZ1922" s="338"/>
      <c r="CA1922" s="338"/>
      <c r="CB1922" s="338"/>
      <c r="CC1922" s="338"/>
      <c r="CD1922" s="338"/>
      <c r="CE1922" s="338"/>
      <c r="CF1922" s="338"/>
    </row>
    <row r="1923" ht="15.75" customHeight="1">
      <c r="A1923" s="338"/>
      <c r="B1923" s="338"/>
      <c r="C1923" s="338"/>
      <c r="D1923" s="338"/>
      <c r="E1923" s="338"/>
      <c r="F1923" s="346"/>
      <c r="G1923" s="1215"/>
      <c r="H1923" s="1216"/>
      <c r="I1923" s="534"/>
      <c r="J1923" s="1193"/>
      <c r="K1923" s="398"/>
      <c r="L1923" s="338"/>
      <c r="M1923" s="338"/>
      <c r="N1923" s="338"/>
      <c r="O1923" s="338"/>
      <c r="P1923" s="338"/>
      <c r="Q1923" s="338"/>
      <c r="R1923" s="338"/>
      <c r="S1923" s="338"/>
      <c r="T1923" s="338"/>
      <c r="U1923" s="338"/>
      <c r="V1923" s="338"/>
      <c r="W1923" s="338"/>
      <c r="X1923" s="338"/>
      <c r="Y1923" s="338"/>
      <c r="Z1923" s="338"/>
      <c r="AA1923" s="338"/>
      <c r="AB1923" s="338"/>
      <c r="AC1923" s="338"/>
      <c r="AD1923" s="338"/>
      <c r="AE1923" s="338"/>
      <c r="AF1923" s="338"/>
      <c r="AG1923" s="338"/>
      <c r="AH1923" s="338"/>
      <c r="AI1923" s="338"/>
      <c r="AJ1923" s="338"/>
      <c r="AK1923" s="338"/>
      <c r="AL1923" s="338"/>
      <c r="AM1923" s="338"/>
      <c r="AN1923" s="338"/>
      <c r="AO1923" s="338"/>
      <c r="AP1923" s="338"/>
      <c r="AQ1923" s="338"/>
      <c r="AR1923" s="338"/>
      <c r="AS1923" s="338"/>
      <c r="AT1923" s="338"/>
      <c r="AU1923" s="338"/>
      <c r="AV1923" s="338"/>
      <c r="AW1923" s="338"/>
      <c r="AX1923" s="338"/>
      <c r="AY1923" s="338"/>
      <c r="AZ1923" s="338"/>
      <c r="BA1923" s="338"/>
      <c r="BB1923" s="338"/>
      <c r="BC1923" s="338"/>
      <c r="BD1923" s="338"/>
      <c r="BE1923" s="338"/>
      <c r="BF1923" s="338"/>
      <c r="BG1923" s="338"/>
      <c r="BH1923" s="338"/>
      <c r="BI1923" s="338"/>
      <c r="BJ1923" s="338"/>
      <c r="BK1923" s="338"/>
      <c r="BL1923" s="338"/>
      <c r="BM1923" s="338"/>
      <c r="BN1923" s="338"/>
      <c r="BO1923" s="338"/>
      <c r="BP1923" s="338"/>
      <c r="BQ1923" s="338"/>
      <c r="BR1923" s="338"/>
      <c r="BS1923" s="338"/>
      <c r="BT1923" s="338"/>
      <c r="BU1923" s="338"/>
      <c r="BV1923" s="343"/>
      <c r="BW1923" s="343"/>
      <c r="BX1923" s="1217"/>
      <c r="BY1923" s="343"/>
      <c r="BZ1923" s="338"/>
      <c r="CA1923" s="338"/>
      <c r="CB1923" s="338"/>
      <c r="CC1923" s="338"/>
      <c r="CD1923" s="338"/>
      <c r="CE1923" s="338"/>
      <c r="CF1923" s="338"/>
    </row>
    <row r="1924" ht="15.75" customHeight="1">
      <c r="A1924" s="338"/>
      <c r="B1924" s="338"/>
      <c r="C1924" s="338"/>
      <c r="D1924" s="338"/>
      <c r="E1924" s="338"/>
      <c r="F1924" s="346"/>
      <c r="G1924" s="1215"/>
      <c r="H1924" s="1216"/>
      <c r="I1924" s="534"/>
      <c r="J1924" s="1193"/>
      <c r="K1924" s="398"/>
      <c r="L1924" s="338"/>
      <c r="M1924" s="338"/>
      <c r="N1924" s="338"/>
      <c r="O1924" s="338"/>
      <c r="P1924" s="338"/>
      <c r="Q1924" s="338"/>
      <c r="R1924" s="338"/>
      <c r="S1924" s="338"/>
      <c r="T1924" s="338"/>
      <c r="U1924" s="338"/>
      <c r="V1924" s="338"/>
      <c r="W1924" s="338"/>
      <c r="X1924" s="338"/>
      <c r="Y1924" s="338"/>
      <c r="Z1924" s="338"/>
      <c r="AA1924" s="338"/>
      <c r="AB1924" s="338"/>
      <c r="AC1924" s="338"/>
      <c r="AD1924" s="338"/>
      <c r="AE1924" s="338"/>
      <c r="AF1924" s="338"/>
      <c r="AG1924" s="338"/>
      <c r="AH1924" s="338"/>
      <c r="AI1924" s="338"/>
      <c r="AJ1924" s="338"/>
      <c r="AK1924" s="338"/>
      <c r="AL1924" s="338"/>
      <c r="AM1924" s="338"/>
      <c r="AN1924" s="338"/>
      <c r="AO1924" s="338"/>
      <c r="AP1924" s="338"/>
      <c r="AQ1924" s="338"/>
      <c r="AR1924" s="338"/>
      <c r="AS1924" s="338"/>
      <c r="AT1924" s="338"/>
      <c r="AU1924" s="338"/>
      <c r="AV1924" s="338"/>
      <c r="AW1924" s="338"/>
      <c r="AX1924" s="338"/>
      <c r="AY1924" s="338"/>
      <c r="AZ1924" s="338"/>
      <c r="BA1924" s="338"/>
      <c r="BB1924" s="338"/>
      <c r="BC1924" s="338"/>
      <c r="BD1924" s="338"/>
      <c r="BE1924" s="338"/>
      <c r="BF1924" s="338"/>
      <c r="BG1924" s="338"/>
      <c r="BH1924" s="338"/>
      <c r="BI1924" s="338"/>
      <c r="BJ1924" s="338"/>
      <c r="BK1924" s="338"/>
      <c r="BL1924" s="338"/>
      <c r="BM1924" s="338"/>
      <c r="BN1924" s="338"/>
      <c r="BO1924" s="338"/>
      <c r="BP1924" s="338"/>
      <c r="BQ1924" s="338"/>
      <c r="BR1924" s="338"/>
      <c r="BS1924" s="338"/>
      <c r="BT1924" s="338"/>
      <c r="BU1924" s="338"/>
      <c r="BV1924" s="343"/>
      <c r="BW1924" s="343"/>
      <c r="BX1924" s="1217"/>
      <c r="BY1924" s="343"/>
      <c r="BZ1924" s="338"/>
      <c r="CA1924" s="338"/>
      <c r="CB1924" s="338"/>
      <c r="CC1924" s="338"/>
      <c r="CD1924" s="338"/>
      <c r="CE1924" s="338"/>
      <c r="CF1924" s="338"/>
    </row>
    <row r="1925" ht="15.75" customHeight="1">
      <c r="A1925" s="338"/>
      <c r="B1925" s="338"/>
      <c r="C1925" s="338"/>
      <c r="D1925" s="338"/>
      <c r="E1925" s="338"/>
      <c r="F1925" s="346"/>
      <c r="G1925" s="1215"/>
      <c r="H1925" s="1216"/>
      <c r="I1925" s="534"/>
      <c r="J1925" s="1193"/>
      <c r="K1925" s="398"/>
      <c r="L1925" s="338"/>
      <c r="M1925" s="338"/>
      <c r="N1925" s="338"/>
      <c r="O1925" s="338"/>
      <c r="P1925" s="338"/>
      <c r="Q1925" s="338"/>
      <c r="R1925" s="338"/>
      <c r="S1925" s="338"/>
      <c r="T1925" s="338"/>
      <c r="U1925" s="338"/>
      <c r="V1925" s="338"/>
      <c r="W1925" s="338"/>
      <c r="X1925" s="338"/>
      <c r="Y1925" s="338"/>
      <c r="Z1925" s="338"/>
      <c r="AA1925" s="338"/>
      <c r="AB1925" s="338"/>
      <c r="AC1925" s="338"/>
      <c r="AD1925" s="338"/>
      <c r="AE1925" s="338"/>
      <c r="AF1925" s="338"/>
      <c r="AG1925" s="338"/>
      <c r="AH1925" s="338"/>
      <c r="AI1925" s="338"/>
      <c r="AJ1925" s="338"/>
      <c r="AK1925" s="338"/>
      <c r="AL1925" s="338"/>
      <c r="AM1925" s="338"/>
      <c r="AN1925" s="338"/>
      <c r="AO1925" s="338"/>
      <c r="AP1925" s="338"/>
      <c r="AQ1925" s="338"/>
      <c r="AR1925" s="338"/>
      <c r="AS1925" s="338"/>
      <c r="AT1925" s="338"/>
      <c r="AU1925" s="338"/>
      <c r="AV1925" s="338"/>
      <c r="AW1925" s="338"/>
      <c r="AX1925" s="338"/>
      <c r="AY1925" s="338"/>
      <c r="AZ1925" s="338"/>
      <c r="BA1925" s="338"/>
      <c r="BB1925" s="338"/>
      <c r="BC1925" s="338"/>
      <c r="BD1925" s="338"/>
      <c r="BE1925" s="338"/>
      <c r="BF1925" s="338"/>
      <c r="BG1925" s="338"/>
      <c r="BH1925" s="338"/>
      <c r="BI1925" s="338"/>
      <c r="BJ1925" s="338"/>
      <c r="BK1925" s="338"/>
      <c r="BL1925" s="338"/>
      <c r="BM1925" s="338"/>
      <c r="BN1925" s="338"/>
      <c r="BO1925" s="338"/>
      <c r="BP1925" s="338"/>
      <c r="BQ1925" s="338"/>
      <c r="BR1925" s="338"/>
      <c r="BS1925" s="338"/>
      <c r="BT1925" s="338"/>
      <c r="BU1925" s="338"/>
      <c r="BV1925" s="343"/>
      <c r="BW1925" s="343"/>
      <c r="BX1925" s="1217"/>
      <c r="BY1925" s="343"/>
      <c r="BZ1925" s="338"/>
      <c r="CA1925" s="338"/>
      <c r="CB1925" s="338"/>
      <c r="CC1925" s="338"/>
      <c r="CD1925" s="338"/>
      <c r="CE1925" s="338"/>
      <c r="CF1925" s="338"/>
    </row>
    <row r="1926" ht="15.75" customHeight="1">
      <c r="A1926" s="338"/>
      <c r="B1926" s="338"/>
      <c r="C1926" s="338"/>
      <c r="D1926" s="338"/>
      <c r="E1926" s="338"/>
      <c r="F1926" s="346"/>
      <c r="G1926" s="1215"/>
      <c r="H1926" s="1216"/>
      <c r="I1926" s="534"/>
      <c r="J1926" s="1193"/>
      <c r="K1926" s="398"/>
      <c r="L1926" s="338"/>
      <c r="M1926" s="338"/>
      <c r="N1926" s="338"/>
      <c r="O1926" s="338"/>
      <c r="P1926" s="338"/>
      <c r="Q1926" s="338"/>
      <c r="R1926" s="338"/>
      <c r="S1926" s="338"/>
      <c r="T1926" s="338"/>
      <c r="U1926" s="338"/>
      <c r="V1926" s="338"/>
      <c r="W1926" s="338"/>
      <c r="X1926" s="338"/>
      <c r="Y1926" s="338"/>
      <c r="Z1926" s="338"/>
      <c r="AA1926" s="338"/>
      <c r="AB1926" s="338"/>
      <c r="AC1926" s="338"/>
      <c r="AD1926" s="338"/>
      <c r="AE1926" s="338"/>
      <c r="AF1926" s="338"/>
      <c r="AG1926" s="338"/>
      <c r="AH1926" s="338"/>
      <c r="AI1926" s="338"/>
      <c r="AJ1926" s="338"/>
      <c r="AK1926" s="338"/>
      <c r="AL1926" s="338"/>
      <c r="AM1926" s="338"/>
      <c r="AN1926" s="338"/>
      <c r="AO1926" s="338"/>
      <c r="AP1926" s="338"/>
      <c r="AQ1926" s="338"/>
      <c r="AR1926" s="338"/>
      <c r="AS1926" s="338"/>
      <c r="AT1926" s="338"/>
      <c r="AU1926" s="338"/>
      <c r="AV1926" s="338"/>
      <c r="AW1926" s="338"/>
      <c r="AX1926" s="338"/>
      <c r="AY1926" s="338"/>
      <c r="AZ1926" s="338"/>
      <c r="BA1926" s="338"/>
      <c r="BB1926" s="338"/>
      <c r="BC1926" s="338"/>
      <c r="BD1926" s="338"/>
      <c r="BE1926" s="338"/>
      <c r="BF1926" s="338"/>
      <c r="BG1926" s="338"/>
      <c r="BH1926" s="338"/>
      <c r="BI1926" s="338"/>
      <c r="BJ1926" s="338"/>
      <c r="BK1926" s="338"/>
      <c r="BL1926" s="338"/>
      <c r="BM1926" s="338"/>
      <c r="BN1926" s="338"/>
      <c r="BO1926" s="338"/>
      <c r="BP1926" s="338"/>
      <c r="BQ1926" s="338"/>
      <c r="BR1926" s="338"/>
      <c r="BS1926" s="338"/>
      <c r="BT1926" s="338"/>
      <c r="BU1926" s="338"/>
      <c r="BV1926" s="343"/>
      <c r="BW1926" s="343"/>
      <c r="BX1926" s="1217"/>
      <c r="BY1926" s="343"/>
      <c r="BZ1926" s="338"/>
      <c r="CA1926" s="338"/>
      <c r="CB1926" s="338"/>
      <c r="CC1926" s="338"/>
      <c r="CD1926" s="338"/>
      <c r="CE1926" s="338"/>
      <c r="CF1926" s="338"/>
    </row>
    <row r="1927" ht="15.75" customHeight="1">
      <c r="A1927" s="338"/>
      <c r="B1927" s="338"/>
      <c r="C1927" s="338"/>
      <c r="D1927" s="338"/>
      <c r="E1927" s="338"/>
      <c r="F1927" s="346"/>
      <c r="G1927" s="1215"/>
      <c r="H1927" s="1216"/>
      <c r="I1927" s="534"/>
      <c r="J1927" s="1193"/>
      <c r="K1927" s="398"/>
      <c r="L1927" s="338"/>
      <c r="M1927" s="338"/>
      <c r="N1927" s="338"/>
      <c r="O1927" s="338"/>
      <c r="P1927" s="338"/>
      <c r="Q1927" s="338"/>
      <c r="R1927" s="338"/>
      <c r="S1927" s="338"/>
      <c r="T1927" s="338"/>
      <c r="U1927" s="338"/>
      <c r="V1927" s="338"/>
      <c r="W1927" s="338"/>
      <c r="X1927" s="338"/>
      <c r="Y1927" s="338"/>
      <c r="Z1927" s="338"/>
      <c r="AA1927" s="338"/>
      <c r="AB1927" s="338"/>
      <c r="AC1927" s="338"/>
      <c r="AD1927" s="338"/>
      <c r="AE1927" s="338"/>
      <c r="AF1927" s="338"/>
      <c r="AG1927" s="338"/>
      <c r="AH1927" s="338"/>
      <c r="AI1927" s="338"/>
      <c r="AJ1927" s="338"/>
      <c r="AK1927" s="338"/>
      <c r="AL1927" s="338"/>
      <c r="AM1927" s="338"/>
      <c r="AN1927" s="338"/>
      <c r="AO1927" s="338"/>
      <c r="AP1927" s="338"/>
      <c r="AQ1927" s="338"/>
      <c r="AR1927" s="338"/>
      <c r="AS1927" s="338"/>
      <c r="AT1927" s="338"/>
      <c r="AU1927" s="338"/>
      <c r="AV1927" s="338"/>
      <c r="AW1927" s="338"/>
      <c r="AX1927" s="338"/>
      <c r="AY1927" s="338"/>
      <c r="AZ1927" s="338"/>
      <c r="BA1927" s="338"/>
      <c r="BB1927" s="338"/>
      <c r="BC1927" s="338"/>
      <c r="BD1927" s="338"/>
      <c r="BE1927" s="338"/>
      <c r="BF1927" s="338"/>
      <c r="BG1927" s="338"/>
      <c r="BH1927" s="338"/>
      <c r="BI1927" s="338"/>
      <c r="BJ1927" s="338"/>
      <c r="BK1927" s="338"/>
      <c r="BL1927" s="338"/>
      <c r="BM1927" s="338"/>
      <c r="BN1927" s="338"/>
      <c r="BO1927" s="338"/>
      <c r="BP1927" s="338"/>
      <c r="BQ1927" s="338"/>
      <c r="BR1927" s="338"/>
      <c r="BS1927" s="338"/>
      <c r="BT1927" s="338"/>
      <c r="BU1927" s="338"/>
      <c r="BV1927" s="343"/>
      <c r="BW1927" s="343"/>
      <c r="BX1927" s="1217"/>
      <c r="BY1927" s="343"/>
      <c r="BZ1927" s="338"/>
      <c r="CA1927" s="338"/>
      <c r="CB1927" s="338"/>
      <c r="CC1927" s="338"/>
      <c r="CD1927" s="338"/>
      <c r="CE1927" s="338"/>
      <c r="CF1927" s="338"/>
    </row>
    <row r="1928" ht="15.75" customHeight="1">
      <c r="A1928" s="338"/>
      <c r="B1928" s="338"/>
      <c r="C1928" s="338"/>
      <c r="D1928" s="338"/>
      <c r="E1928" s="338"/>
      <c r="F1928" s="346"/>
      <c r="G1928" s="1215"/>
      <c r="H1928" s="1216"/>
      <c r="I1928" s="534"/>
      <c r="J1928" s="1193"/>
      <c r="K1928" s="398"/>
      <c r="L1928" s="338"/>
      <c r="M1928" s="338"/>
      <c r="N1928" s="338"/>
      <c r="O1928" s="338"/>
      <c r="P1928" s="338"/>
      <c r="Q1928" s="338"/>
      <c r="R1928" s="338"/>
      <c r="S1928" s="338"/>
      <c r="T1928" s="338"/>
      <c r="U1928" s="338"/>
      <c r="V1928" s="338"/>
      <c r="W1928" s="338"/>
      <c r="X1928" s="338"/>
      <c r="Y1928" s="338"/>
      <c r="Z1928" s="338"/>
      <c r="AA1928" s="338"/>
      <c r="AB1928" s="338"/>
      <c r="AC1928" s="338"/>
      <c r="AD1928" s="338"/>
      <c r="AE1928" s="338"/>
      <c r="AF1928" s="338"/>
      <c r="AG1928" s="338"/>
      <c r="AH1928" s="338"/>
      <c r="AI1928" s="338"/>
      <c r="AJ1928" s="338"/>
      <c r="AK1928" s="338"/>
      <c r="AL1928" s="338"/>
      <c r="AM1928" s="338"/>
      <c r="AN1928" s="338"/>
      <c r="AO1928" s="338"/>
      <c r="AP1928" s="338"/>
      <c r="AQ1928" s="338"/>
      <c r="AR1928" s="338"/>
      <c r="AS1928" s="338"/>
      <c r="AT1928" s="338"/>
      <c r="AU1928" s="338"/>
      <c r="AV1928" s="338"/>
      <c r="AW1928" s="338"/>
      <c r="AX1928" s="338"/>
      <c r="AY1928" s="338"/>
      <c r="AZ1928" s="338"/>
      <c r="BA1928" s="338"/>
      <c r="BB1928" s="338"/>
      <c r="BC1928" s="338"/>
      <c r="BD1928" s="338"/>
      <c r="BE1928" s="338"/>
      <c r="BF1928" s="338"/>
      <c r="BG1928" s="338"/>
      <c r="BH1928" s="338"/>
      <c r="BI1928" s="338"/>
      <c r="BJ1928" s="338"/>
      <c r="BK1928" s="338"/>
      <c r="BL1928" s="338"/>
      <c r="BM1928" s="338"/>
      <c r="BN1928" s="338"/>
      <c r="BO1928" s="338"/>
      <c r="BP1928" s="338"/>
      <c r="BQ1928" s="338"/>
      <c r="BR1928" s="338"/>
      <c r="BS1928" s="338"/>
      <c r="BT1928" s="338"/>
      <c r="BU1928" s="338"/>
      <c r="BV1928" s="343"/>
      <c r="BW1928" s="343"/>
      <c r="BX1928" s="1217"/>
      <c r="BY1928" s="343"/>
      <c r="BZ1928" s="338"/>
      <c r="CA1928" s="338"/>
      <c r="CB1928" s="338"/>
      <c r="CC1928" s="338"/>
      <c r="CD1928" s="338"/>
      <c r="CE1928" s="338"/>
      <c r="CF1928" s="338"/>
    </row>
    <row r="1929" ht="15.75" customHeight="1">
      <c r="A1929" s="338"/>
      <c r="B1929" s="338"/>
      <c r="C1929" s="338"/>
      <c r="D1929" s="338"/>
      <c r="E1929" s="338"/>
      <c r="F1929" s="346"/>
      <c r="G1929" s="1215"/>
      <c r="H1929" s="1216"/>
      <c r="I1929" s="534"/>
      <c r="J1929" s="1193"/>
      <c r="K1929" s="398"/>
      <c r="L1929" s="338"/>
      <c r="M1929" s="338"/>
      <c r="N1929" s="338"/>
      <c r="O1929" s="338"/>
      <c r="P1929" s="338"/>
      <c r="Q1929" s="338"/>
      <c r="R1929" s="338"/>
      <c r="S1929" s="338"/>
      <c r="T1929" s="338"/>
      <c r="U1929" s="338"/>
      <c r="V1929" s="338"/>
      <c r="W1929" s="338"/>
      <c r="X1929" s="338"/>
      <c r="Y1929" s="338"/>
      <c r="Z1929" s="338"/>
      <c r="AA1929" s="338"/>
      <c r="AB1929" s="338"/>
      <c r="AC1929" s="338"/>
      <c r="AD1929" s="338"/>
      <c r="AE1929" s="338"/>
      <c r="AF1929" s="338"/>
      <c r="AG1929" s="338"/>
      <c r="AH1929" s="338"/>
      <c r="AI1929" s="338"/>
      <c r="AJ1929" s="338"/>
      <c r="AK1929" s="338"/>
      <c r="AL1929" s="338"/>
      <c r="AM1929" s="338"/>
      <c r="AN1929" s="338"/>
      <c r="AO1929" s="338"/>
      <c r="AP1929" s="338"/>
      <c r="AQ1929" s="338"/>
      <c r="AR1929" s="338"/>
      <c r="AS1929" s="338"/>
      <c r="AT1929" s="338"/>
      <c r="AU1929" s="338"/>
      <c r="AV1929" s="338"/>
      <c r="AW1929" s="338"/>
      <c r="AX1929" s="338"/>
      <c r="AY1929" s="338"/>
      <c r="AZ1929" s="338"/>
      <c r="BA1929" s="338"/>
      <c r="BB1929" s="338"/>
      <c r="BC1929" s="338"/>
      <c r="BD1929" s="338"/>
      <c r="BE1929" s="338"/>
      <c r="BF1929" s="338"/>
      <c r="BG1929" s="338"/>
      <c r="BH1929" s="338"/>
      <c r="BI1929" s="338"/>
      <c r="BJ1929" s="338"/>
      <c r="BK1929" s="338"/>
      <c r="BL1929" s="338"/>
      <c r="BM1929" s="338"/>
      <c r="BN1929" s="338"/>
      <c r="BO1929" s="338"/>
      <c r="BP1929" s="338"/>
      <c r="BQ1929" s="338"/>
      <c r="BR1929" s="338"/>
      <c r="BS1929" s="338"/>
      <c r="BT1929" s="338"/>
      <c r="BU1929" s="338"/>
      <c r="BV1929" s="343"/>
      <c r="BW1929" s="343"/>
      <c r="BX1929" s="1217"/>
      <c r="BY1929" s="343"/>
      <c r="BZ1929" s="338"/>
      <c r="CA1929" s="338"/>
      <c r="CB1929" s="338"/>
      <c r="CC1929" s="338"/>
      <c r="CD1929" s="338"/>
      <c r="CE1929" s="338"/>
      <c r="CF1929" s="338"/>
    </row>
    <row r="1930" ht="15.75" customHeight="1">
      <c r="A1930" s="338"/>
      <c r="B1930" s="338"/>
      <c r="C1930" s="338"/>
      <c r="D1930" s="338"/>
      <c r="E1930" s="338"/>
      <c r="F1930" s="346"/>
      <c r="G1930" s="1215"/>
      <c r="H1930" s="1216"/>
      <c r="I1930" s="534"/>
      <c r="J1930" s="1193"/>
      <c r="K1930" s="398"/>
      <c r="L1930" s="338"/>
      <c r="M1930" s="338"/>
      <c r="N1930" s="338"/>
      <c r="O1930" s="338"/>
      <c r="P1930" s="338"/>
      <c r="Q1930" s="338"/>
      <c r="R1930" s="338"/>
      <c r="S1930" s="338"/>
      <c r="T1930" s="338"/>
      <c r="U1930" s="338"/>
      <c r="V1930" s="338"/>
      <c r="W1930" s="338"/>
      <c r="X1930" s="338"/>
      <c r="Y1930" s="338"/>
      <c r="Z1930" s="338"/>
      <c r="AA1930" s="338"/>
      <c r="AB1930" s="338"/>
      <c r="AC1930" s="338"/>
      <c r="AD1930" s="338"/>
      <c r="AE1930" s="338"/>
      <c r="AF1930" s="338"/>
      <c r="AG1930" s="338"/>
      <c r="AH1930" s="338"/>
      <c r="AI1930" s="338"/>
      <c r="AJ1930" s="338"/>
      <c r="AK1930" s="338"/>
      <c r="AL1930" s="338"/>
      <c r="AM1930" s="338"/>
      <c r="AN1930" s="338"/>
      <c r="AO1930" s="338"/>
      <c r="AP1930" s="338"/>
      <c r="AQ1930" s="338"/>
      <c r="AR1930" s="338"/>
      <c r="AS1930" s="338"/>
      <c r="AT1930" s="338"/>
      <c r="AU1930" s="338"/>
      <c r="AV1930" s="338"/>
      <c r="AW1930" s="338"/>
      <c r="AX1930" s="338"/>
      <c r="AY1930" s="338"/>
      <c r="AZ1930" s="338"/>
      <c r="BA1930" s="338"/>
      <c r="BB1930" s="338"/>
      <c r="BC1930" s="338"/>
      <c r="BD1930" s="338"/>
      <c r="BE1930" s="338"/>
      <c r="BF1930" s="338"/>
      <c r="BG1930" s="338"/>
      <c r="BH1930" s="338"/>
      <c r="BI1930" s="338"/>
      <c r="BJ1930" s="338"/>
      <c r="BK1930" s="338"/>
      <c r="BL1930" s="338"/>
      <c r="BM1930" s="338"/>
      <c r="BN1930" s="338"/>
      <c r="BO1930" s="338"/>
      <c r="BP1930" s="338"/>
      <c r="BQ1930" s="338"/>
      <c r="BR1930" s="338"/>
      <c r="BS1930" s="338"/>
      <c r="BT1930" s="338"/>
      <c r="BU1930" s="338"/>
      <c r="BV1930" s="343"/>
      <c r="BW1930" s="343"/>
      <c r="BX1930" s="1217"/>
      <c r="BY1930" s="343"/>
      <c r="BZ1930" s="338"/>
      <c r="CA1930" s="338"/>
      <c r="CB1930" s="338"/>
      <c r="CC1930" s="338"/>
      <c r="CD1930" s="338"/>
      <c r="CE1930" s="338"/>
      <c r="CF1930" s="338"/>
    </row>
    <row r="1931" ht="15.75" customHeight="1">
      <c r="A1931" s="338"/>
      <c r="B1931" s="338"/>
      <c r="C1931" s="338"/>
      <c r="D1931" s="338"/>
      <c r="E1931" s="338"/>
      <c r="F1931" s="346"/>
      <c r="G1931" s="1215"/>
      <c r="H1931" s="1216"/>
      <c r="I1931" s="534"/>
      <c r="J1931" s="1193"/>
      <c r="K1931" s="398"/>
      <c r="L1931" s="338"/>
      <c r="M1931" s="338"/>
      <c r="N1931" s="338"/>
      <c r="O1931" s="338"/>
      <c r="P1931" s="338"/>
      <c r="Q1931" s="338"/>
      <c r="R1931" s="338"/>
      <c r="S1931" s="338"/>
      <c r="T1931" s="338"/>
      <c r="U1931" s="338"/>
      <c r="V1931" s="338"/>
      <c r="W1931" s="338"/>
      <c r="X1931" s="338"/>
      <c r="Y1931" s="338"/>
      <c r="Z1931" s="338"/>
      <c r="AA1931" s="338"/>
      <c r="AB1931" s="338"/>
      <c r="AC1931" s="338"/>
      <c r="AD1931" s="338"/>
      <c r="AE1931" s="338"/>
      <c r="AF1931" s="338"/>
      <c r="AG1931" s="338"/>
      <c r="AH1931" s="338"/>
      <c r="AI1931" s="338"/>
      <c r="AJ1931" s="338"/>
      <c r="AK1931" s="338"/>
      <c r="AL1931" s="338"/>
      <c r="AM1931" s="338"/>
      <c r="AN1931" s="338"/>
      <c r="AO1931" s="338"/>
      <c r="AP1931" s="338"/>
      <c r="AQ1931" s="338"/>
      <c r="AR1931" s="338"/>
      <c r="AS1931" s="338"/>
      <c r="AT1931" s="338"/>
      <c r="AU1931" s="338"/>
      <c r="AV1931" s="338"/>
      <c r="AW1931" s="338"/>
      <c r="AX1931" s="338"/>
      <c r="AY1931" s="338"/>
      <c r="AZ1931" s="338"/>
      <c r="BA1931" s="338"/>
      <c r="BB1931" s="338"/>
      <c r="BC1931" s="338"/>
      <c r="BD1931" s="338"/>
      <c r="BE1931" s="338"/>
      <c r="BF1931" s="338"/>
      <c r="BG1931" s="338"/>
      <c r="BH1931" s="338"/>
      <c r="BI1931" s="338"/>
      <c r="BJ1931" s="338"/>
      <c r="BK1931" s="338"/>
      <c r="BL1931" s="338"/>
      <c r="BM1931" s="338"/>
      <c r="BN1931" s="338"/>
      <c r="BO1931" s="338"/>
      <c r="BP1931" s="338"/>
      <c r="BQ1931" s="338"/>
      <c r="BR1931" s="338"/>
      <c r="BS1931" s="338"/>
      <c r="BT1931" s="338"/>
      <c r="BU1931" s="338"/>
      <c r="BV1931" s="343"/>
      <c r="BW1931" s="343"/>
      <c r="BX1931" s="1217"/>
      <c r="BY1931" s="343"/>
      <c r="BZ1931" s="338"/>
      <c r="CA1931" s="338"/>
      <c r="CB1931" s="338"/>
      <c r="CC1931" s="338"/>
      <c r="CD1931" s="338"/>
      <c r="CE1931" s="338"/>
      <c r="CF1931" s="338"/>
    </row>
    <row r="1932" ht="15.75" customHeight="1">
      <c r="A1932" s="338"/>
      <c r="B1932" s="338"/>
      <c r="C1932" s="338"/>
      <c r="D1932" s="338"/>
      <c r="E1932" s="338"/>
      <c r="F1932" s="346"/>
      <c r="G1932" s="1215"/>
      <c r="H1932" s="1216"/>
      <c r="I1932" s="534"/>
      <c r="J1932" s="1193"/>
      <c r="K1932" s="398"/>
      <c r="L1932" s="338"/>
      <c r="M1932" s="338"/>
      <c r="N1932" s="338"/>
      <c r="O1932" s="338"/>
      <c r="P1932" s="338"/>
      <c r="Q1932" s="338"/>
      <c r="R1932" s="338"/>
      <c r="S1932" s="338"/>
      <c r="T1932" s="338"/>
      <c r="U1932" s="338"/>
      <c r="V1932" s="338"/>
      <c r="W1932" s="338"/>
      <c r="X1932" s="338"/>
      <c r="Y1932" s="338"/>
      <c r="Z1932" s="338"/>
      <c r="AA1932" s="338"/>
      <c r="AB1932" s="338"/>
      <c r="AC1932" s="338"/>
      <c r="AD1932" s="338"/>
      <c r="AE1932" s="338"/>
      <c r="AF1932" s="338"/>
      <c r="AG1932" s="338"/>
      <c r="AH1932" s="338"/>
      <c r="AI1932" s="338"/>
      <c r="AJ1932" s="338"/>
      <c r="AK1932" s="338"/>
      <c r="AL1932" s="338"/>
      <c r="AM1932" s="338"/>
      <c r="AN1932" s="338"/>
      <c r="AO1932" s="338"/>
      <c r="AP1932" s="338"/>
      <c r="AQ1932" s="338"/>
      <c r="AR1932" s="338"/>
      <c r="AS1932" s="338"/>
      <c r="AT1932" s="338"/>
      <c r="AU1932" s="338"/>
      <c r="AV1932" s="338"/>
      <c r="AW1932" s="338"/>
      <c r="AX1932" s="338"/>
      <c r="AY1932" s="338"/>
      <c r="AZ1932" s="338"/>
      <c r="BA1932" s="338"/>
      <c r="BB1932" s="338"/>
      <c r="BC1932" s="338"/>
      <c r="BD1932" s="338"/>
      <c r="BE1932" s="338"/>
      <c r="BF1932" s="338"/>
      <c r="BG1932" s="338"/>
      <c r="BH1932" s="338"/>
      <c r="BI1932" s="338"/>
      <c r="BJ1932" s="338"/>
      <c r="BK1932" s="338"/>
      <c r="BL1932" s="338"/>
      <c r="BM1932" s="338"/>
      <c r="BN1932" s="338"/>
      <c r="BO1932" s="338"/>
      <c r="BP1932" s="338"/>
      <c r="BQ1932" s="338"/>
      <c r="BR1932" s="338"/>
      <c r="BS1932" s="338"/>
      <c r="BT1932" s="338"/>
      <c r="BU1932" s="338"/>
      <c r="BV1932" s="343"/>
      <c r="BW1932" s="343"/>
      <c r="BX1932" s="1217"/>
      <c r="BY1932" s="343"/>
      <c r="BZ1932" s="338"/>
      <c r="CA1932" s="338"/>
      <c r="CB1932" s="338"/>
      <c r="CC1932" s="338"/>
      <c r="CD1932" s="338"/>
      <c r="CE1932" s="338"/>
      <c r="CF1932" s="338"/>
    </row>
    <row r="1933" ht="15.75" customHeight="1">
      <c r="A1933" s="338"/>
      <c r="B1933" s="338"/>
      <c r="C1933" s="338"/>
      <c r="D1933" s="338"/>
      <c r="E1933" s="338"/>
      <c r="F1933" s="346"/>
      <c r="G1933" s="1215"/>
      <c r="H1933" s="1216"/>
      <c r="I1933" s="534"/>
      <c r="J1933" s="1193"/>
      <c r="K1933" s="398"/>
      <c r="L1933" s="338"/>
      <c r="M1933" s="338"/>
      <c r="N1933" s="338"/>
      <c r="O1933" s="338"/>
      <c r="P1933" s="338"/>
      <c r="Q1933" s="338"/>
      <c r="R1933" s="338"/>
      <c r="S1933" s="338"/>
      <c r="T1933" s="338"/>
      <c r="U1933" s="338"/>
      <c r="V1933" s="338"/>
      <c r="W1933" s="338"/>
      <c r="X1933" s="338"/>
      <c r="Y1933" s="338"/>
      <c r="Z1933" s="338"/>
      <c r="AA1933" s="338"/>
      <c r="AB1933" s="338"/>
      <c r="AC1933" s="338"/>
      <c r="AD1933" s="338"/>
      <c r="AE1933" s="338"/>
      <c r="AF1933" s="338"/>
      <c r="AG1933" s="338"/>
      <c r="AH1933" s="338"/>
      <c r="AI1933" s="338"/>
      <c r="AJ1933" s="338"/>
      <c r="AK1933" s="338"/>
      <c r="AL1933" s="338"/>
      <c r="AM1933" s="338"/>
      <c r="AN1933" s="338"/>
      <c r="AO1933" s="338"/>
      <c r="AP1933" s="338"/>
      <c r="AQ1933" s="338"/>
      <c r="AR1933" s="338"/>
      <c r="AS1933" s="338"/>
      <c r="AT1933" s="338"/>
      <c r="AU1933" s="338"/>
      <c r="AV1933" s="338"/>
      <c r="AW1933" s="338"/>
      <c r="AX1933" s="338"/>
      <c r="AY1933" s="338"/>
      <c r="AZ1933" s="338"/>
      <c r="BA1933" s="338"/>
      <c r="BB1933" s="338"/>
      <c r="BC1933" s="338"/>
      <c r="BD1933" s="338"/>
      <c r="BE1933" s="338"/>
      <c r="BF1933" s="338"/>
      <c r="BG1933" s="338"/>
      <c r="BH1933" s="338"/>
      <c r="BI1933" s="338"/>
      <c r="BJ1933" s="338"/>
      <c r="BK1933" s="338"/>
      <c r="BL1933" s="338"/>
      <c r="BM1933" s="338"/>
      <c r="BN1933" s="338"/>
      <c r="BO1933" s="338"/>
      <c r="BP1933" s="338"/>
      <c r="BQ1933" s="338"/>
      <c r="BR1933" s="338"/>
      <c r="BS1933" s="338"/>
      <c r="BT1933" s="338"/>
      <c r="BU1933" s="338"/>
      <c r="BV1933" s="343"/>
      <c r="BW1933" s="343"/>
      <c r="BX1933" s="1217"/>
      <c r="BY1933" s="343"/>
      <c r="BZ1933" s="338"/>
      <c r="CA1933" s="338"/>
      <c r="CB1933" s="338"/>
      <c r="CC1933" s="338"/>
      <c r="CD1933" s="338"/>
      <c r="CE1933" s="338"/>
      <c r="CF1933" s="338"/>
    </row>
    <row r="1934" ht="15.75" customHeight="1">
      <c r="A1934" s="338"/>
      <c r="B1934" s="338"/>
      <c r="C1934" s="338"/>
      <c r="D1934" s="338"/>
      <c r="E1934" s="338"/>
      <c r="F1934" s="346"/>
      <c r="G1934" s="1215"/>
      <c r="H1934" s="1216"/>
      <c r="I1934" s="534"/>
      <c r="J1934" s="1193"/>
      <c r="K1934" s="398"/>
      <c r="L1934" s="338"/>
      <c r="M1934" s="338"/>
      <c r="N1934" s="338"/>
      <c r="O1934" s="338"/>
      <c r="P1934" s="338"/>
      <c r="Q1934" s="338"/>
      <c r="R1934" s="338"/>
      <c r="S1934" s="338"/>
      <c r="T1934" s="338"/>
      <c r="U1934" s="338"/>
      <c r="V1934" s="338"/>
      <c r="W1934" s="338"/>
      <c r="X1934" s="338"/>
      <c r="Y1934" s="338"/>
      <c r="Z1934" s="338"/>
      <c r="AA1934" s="338"/>
      <c r="AB1934" s="338"/>
      <c r="AC1934" s="338"/>
      <c r="AD1934" s="338"/>
      <c r="AE1934" s="338"/>
      <c r="AF1934" s="338"/>
      <c r="AG1934" s="338"/>
      <c r="AH1934" s="338"/>
      <c r="AI1934" s="338"/>
      <c r="AJ1934" s="338"/>
      <c r="AK1934" s="338"/>
      <c r="AL1934" s="338"/>
      <c r="AM1934" s="338"/>
      <c r="AN1934" s="338"/>
      <c r="AO1934" s="338"/>
      <c r="AP1934" s="338"/>
      <c r="AQ1934" s="338"/>
      <c r="AR1934" s="338"/>
      <c r="AS1934" s="338"/>
      <c r="AT1934" s="338"/>
      <c r="AU1934" s="338"/>
      <c r="AV1934" s="338"/>
      <c r="AW1934" s="338"/>
      <c r="AX1934" s="338"/>
      <c r="AY1934" s="338"/>
      <c r="AZ1934" s="338"/>
      <c r="BA1934" s="338"/>
      <c r="BB1934" s="338"/>
      <c r="BC1934" s="338"/>
      <c r="BD1934" s="338"/>
      <c r="BE1934" s="338"/>
      <c r="BF1934" s="338"/>
      <c r="BG1934" s="338"/>
      <c r="BH1934" s="338"/>
      <c r="BI1934" s="338"/>
      <c r="BJ1934" s="338"/>
      <c r="BK1934" s="338"/>
      <c r="BL1934" s="338"/>
      <c r="BM1934" s="338"/>
      <c r="BN1934" s="338"/>
      <c r="BO1934" s="338"/>
      <c r="BP1934" s="338"/>
      <c r="BQ1934" s="338"/>
      <c r="BR1934" s="338"/>
      <c r="BS1934" s="338"/>
      <c r="BT1934" s="338"/>
      <c r="BU1934" s="338"/>
      <c r="BV1934" s="343"/>
      <c r="BW1934" s="343"/>
      <c r="BX1934" s="1217"/>
      <c r="BY1934" s="343"/>
      <c r="BZ1934" s="338"/>
      <c r="CA1934" s="338"/>
      <c r="CB1934" s="338"/>
      <c r="CC1934" s="338"/>
      <c r="CD1934" s="338"/>
      <c r="CE1934" s="338"/>
      <c r="CF1934" s="338"/>
    </row>
    <row r="1935" ht="15.75" customHeight="1">
      <c r="A1935" s="338"/>
      <c r="B1935" s="338"/>
      <c r="C1935" s="338"/>
      <c r="D1935" s="338"/>
      <c r="E1935" s="338"/>
      <c r="F1935" s="346"/>
      <c r="G1935" s="1215"/>
      <c r="H1935" s="1216"/>
      <c r="I1935" s="534"/>
      <c r="J1935" s="1193"/>
      <c r="K1935" s="398"/>
      <c r="L1935" s="338"/>
      <c r="M1935" s="338"/>
      <c r="N1935" s="338"/>
      <c r="O1935" s="338"/>
      <c r="P1935" s="338"/>
      <c r="Q1935" s="338"/>
      <c r="R1935" s="338"/>
      <c r="S1935" s="338"/>
      <c r="T1935" s="338"/>
      <c r="U1935" s="338"/>
      <c r="V1935" s="338"/>
      <c r="W1935" s="338"/>
      <c r="X1935" s="338"/>
      <c r="Y1935" s="338"/>
      <c r="Z1935" s="338"/>
      <c r="AA1935" s="338"/>
      <c r="AB1935" s="338"/>
      <c r="AC1935" s="338"/>
      <c r="AD1935" s="338"/>
      <c r="AE1935" s="338"/>
      <c r="AF1935" s="338"/>
      <c r="AG1935" s="338"/>
      <c r="AH1935" s="338"/>
      <c r="AI1935" s="338"/>
      <c r="AJ1935" s="338"/>
      <c r="AK1935" s="338"/>
      <c r="AL1935" s="338"/>
      <c r="AM1935" s="338"/>
      <c r="AN1935" s="338"/>
      <c r="AO1935" s="338"/>
      <c r="AP1935" s="338"/>
      <c r="AQ1935" s="338"/>
      <c r="AR1935" s="338"/>
      <c r="AS1935" s="338"/>
      <c r="AT1935" s="338"/>
      <c r="AU1935" s="338"/>
      <c r="AV1935" s="338"/>
      <c r="AW1935" s="338"/>
      <c r="AX1935" s="338"/>
      <c r="AY1935" s="338"/>
      <c r="AZ1935" s="338"/>
      <c r="BA1935" s="338"/>
      <c r="BB1935" s="338"/>
      <c r="BC1935" s="338"/>
      <c r="BD1935" s="338"/>
      <c r="BE1935" s="338"/>
      <c r="BF1935" s="338"/>
      <c r="BG1935" s="338"/>
      <c r="BH1935" s="338"/>
      <c r="BI1935" s="338"/>
      <c r="BJ1935" s="338"/>
      <c r="BK1935" s="338"/>
      <c r="BL1935" s="338"/>
      <c r="BM1935" s="338"/>
      <c r="BN1935" s="338"/>
      <c r="BO1935" s="338"/>
      <c r="BP1935" s="338"/>
      <c r="BQ1935" s="338"/>
      <c r="BR1935" s="338"/>
      <c r="BS1935" s="338"/>
      <c r="BT1935" s="338"/>
      <c r="BU1935" s="338"/>
      <c r="BV1935" s="343"/>
      <c r="BW1935" s="343"/>
      <c r="BX1935" s="1217"/>
      <c r="BY1935" s="343"/>
      <c r="BZ1935" s="338"/>
      <c r="CA1935" s="338"/>
      <c r="CB1935" s="338"/>
      <c r="CC1935" s="338"/>
      <c r="CD1935" s="338"/>
      <c r="CE1935" s="338"/>
      <c r="CF1935" s="338"/>
    </row>
    <row r="1936" ht="15.75" customHeight="1">
      <c r="A1936" s="338"/>
      <c r="B1936" s="338"/>
      <c r="C1936" s="338"/>
      <c r="D1936" s="338"/>
      <c r="E1936" s="338"/>
      <c r="F1936" s="346"/>
      <c r="G1936" s="1215"/>
      <c r="H1936" s="1216"/>
      <c r="I1936" s="534"/>
      <c r="J1936" s="1193"/>
      <c r="K1936" s="398"/>
      <c r="L1936" s="338"/>
      <c r="M1936" s="338"/>
      <c r="N1936" s="338"/>
      <c r="O1936" s="338"/>
      <c r="P1936" s="338"/>
      <c r="Q1936" s="338"/>
      <c r="R1936" s="338"/>
      <c r="S1936" s="338"/>
      <c r="T1936" s="338"/>
      <c r="U1936" s="338"/>
      <c r="V1936" s="338"/>
      <c r="W1936" s="338"/>
      <c r="X1936" s="338"/>
      <c r="Y1936" s="338"/>
      <c r="Z1936" s="338"/>
      <c r="AA1936" s="338"/>
      <c r="AB1936" s="338"/>
      <c r="AC1936" s="338"/>
      <c r="AD1936" s="338"/>
      <c r="AE1936" s="338"/>
      <c r="AF1936" s="338"/>
      <c r="AG1936" s="338"/>
      <c r="AH1936" s="338"/>
      <c r="AI1936" s="338"/>
      <c r="AJ1936" s="338"/>
      <c r="AK1936" s="338"/>
      <c r="AL1936" s="338"/>
      <c r="AM1936" s="338"/>
      <c r="AN1936" s="338"/>
      <c r="AO1936" s="338"/>
      <c r="AP1936" s="338"/>
      <c r="AQ1936" s="338"/>
      <c r="AR1936" s="338"/>
      <c r="AS1936" s="338"/>
      <c r="AT1936" s="338"/>
      <c r="AU1936" s="338"/>
      <c r="AV1936" s="338"/>
      <c r="AW1936" s="338"/>
      <c r="AX1936" s="338"/>
      <c r="AY1936" s="338"/>
      <c r="AZ1936" s="338"/>
      <c r="BA1936" s="338"/>
      <c r="BB1936" s="338"/>
      <c r="BC1936" s="338"/>
      <c r="BD1936" s="338"/>
      <c r="BE1936" s="338"/>
      <c r="BF1936" s="338"/>
      <c r="BG1936" s="338"/>
      <c r="BH1936" s="338"/>
      <c r="BI1936" s="338"/>
      <c r="BJ1936" s="338"/>
      <c r="BK1936" s="338"/>
      <c r="BL1936" s="338"/>
      <c r="BM1936" s="338"/>
      <c r="BN1936" s="338"/>
      <c r="BO1936" s="338"/>
      <c r="BP1936" s="338"/>
      <c r="BQ1936" s="338"/>
      <c r="BR1936" s="338"/>
      <c r="BS1936" s="338"/>
      <c r="BT1936" s="338"/>
      <c r="BU1936" s="338"/>
      <c r="BV1936" s="343"/>
      <c r="BW1936" s="343"/>
      <c r="BX1936" s="1217"/>
      <c r="BY1936" s="343"/>
      <c r="BZ1936" s="338"/>
      <c r="CA1936" s="338"/>
      <c r="CB1936" s="338"/>
      <c r="CC1936" s="338"/>
      <c r="CD1936" s="338"/>
      <c r="CE1936" s="338"/>
      <c r="CF1936" s="338"/>
    </row>
    <row r="1937" ht="15.75" customHeight="1">
      <c r="A1937" s="338"/>
      <c r="B1937" s="338"/>
      <c r="C1937" s="338"/>
      <c r="D1937" s="338"/>
      <c r="E1937" s="338"/>
      <c r="F1937" s="346"/>
      <c r="G1937" s="1215"/>
      <c r="H1937" s="1216"/>
      <c r="I1937" s="534"/>
      <c r="J1937" s="1193"/>
      <c r="K1937" s="398"/>
      <c r="L1937" s="338"/>
      <c r="M1937" s="338"/>
      <c r="N1937" s="338"/>
      <c r="O1937" s="338"/>
      <c r="P1937" s="338"/>
      <c r="Q1937" s="338"/>
      <c r="R1937" s="338"/>
      <c r="S1937" s="338"/>
      <c r="T1937" s="338"/>
      <c r="U1937" s="338"/>
      <c r="V1937" s="338"/>
      <c r="W1937" s="338"/>
      <c r="X1937" s="338"/>
      <c r="Y1937" s="338"/>
      <c r="Z1937" s="338"/>
      <c r="AA1937" s="338"/>
      <c r="AB1937" s="338"/>
      <c r="AC1937" s="338"/>
      <c r="AD1937" s="338"/>
      <c r="AE1937" s="338"/>
      <c r="AF1937" s="338"/>
      <c r="AG1937" s="338"/>
      <c r="AH1937" s="338"/>
      <c r="AI1937" s="338"/>
      <c r="AJ1937" s="338"/>
      <c r="AK1937" s="338"/>
      <c r="AL1937" s="338"/>
      <c r="AM1937" s="338"/>
      <c r="AN1937" s="338"/>
      <c r="AO1937" s="338"/>
      <c r="AP1937" s="338"/>
      <c r="AQ1937" s="338"/>
      <c r="AR1937" s="338"/>
      <c r="AS1937" s="338"/>
      <c r="AT1937" s="338"/>
      <c r="AU1937" s="338"/>
      <c r="AV1937" s="338"/>
      <c r="AW1937" s="338"/>
      <c r="AX1937" s="338"/>
      <c r="AY1937" s="338"/>
      <c r="AZ1937" s="338"/>
      <c r="BA1937" s="338"/>
      <c r="BB1937" s="338"/>
      <c r="BC1937" s="338"/>
      <c r="BD1937" s="338"/>
      <c r="BE1937" s="338"/>
      <c r="BF1937" s="338"/>
      <c r="BG1937" s="338"/>
      <c r="BH1937" s="338"/>
      <c r="BI1937" s="338"/>
      <c r="BJ1937" s="338"/>
      <c r="BK1937" s="338"/>
      <c r="BL1937" s="338"/>
      <c r="BM1937" s="338"/>
      <c r="BN1937" s="338"/>
      <c r="BO1937" s="338"/>
      <c r="BP1937" s="338"/>
      <c r="BQ1937" s="338"/>
      <c r="BR1937" s="338"/>
      <c r="BS1937" s="338"/>
      <c r="BT1937" s="338"/>
      <c r="BU1937" s="338"/>
      <c r="BV1937" s="343"/>
      <c r="BW1937" s="343"/>
      <c r="BX1937" s="1217"/>
      <c r="BY1937" s="343"/>
      <c r="BZ1937" s="338"/>
      <c r="CA1937" s="338"/>
      <c r="CB1937" s="338"/>
      <c r="CC1937" s="338"/>
      <c r="CD1937" s="338"/>
      <c r="CE1937" s="338"/>
      <c r="CF1937" s="338"/>
    </row>
    <row r="1938" ht="15.75" customHeight="1">
      <c r="A1938" s="338"/>
      <c r="B1938" s="338"/>
      <c r="C1938" s="338"/>
      <c r="D1938" s="338"/>
      <c r="E1938" s="338"/>
      <c r="F1938" s="346"/>
      <c r="G1938" s="1215"/>
      <c r="H1938" s="1216"/>
      <c r="I1938" s="534"/>
      <c r="J1938" s="1193"/>
      <c r="K1938" s="398"/>
      <c r="L1938" s="338"/>
      <c r="M1938" s="338"/>
      <c r="N1938" s="338"/>
      <c r="O1938" s="338"/>
      <c r="P1938" s="338"/>
      <c r="Q1938" s="338"/>
      <c r="R1938" s="338"/>
      <c r="S1938" s="338"/>
      <c r="T1938" s="338"/>
      <c r="U1938" s="338"/>
      <c r="V1938" s="338"/>
      <c r="W1938" s="338"/>
      <c r="X1938" s="338"/>
      <c r="Y1938" s="338"/>
      <c r="Z1938" s="338"/>
      <c r="AA1938" s="338"/>
      <c r="AB1938" s="338"/>
      <c r="AC1938" s="338"/>
      <c r="AD1938" s="338"/>
      <c r="AE1938" s="338"/>
      <c r="AF1938" s="338"/>
      <c r="AG1938" s="338"/>
      <c r="AH1938" s="338"/>
      <c r="AI1938" s="338"/>
      <c r="AJ1938" s="338"/>
      <c r="AK1938" s="338"/>
      <c r="AL1938" s="338"/>
      <c r="AM1938" s="338"/>
      <c r="AN1938" s="338"/>
      <c r="AO1938" s="338"/>
      <c r="AP1938" s="338"/>
      <c r="AQ1938" s="338"/>
      <c r="AR1938" s="338"/>
      <c r="AS1938" s="338"/>
      <c r="AT1938" s="338"/>
      <c r="AU1938" s="338"/>
      <c r="AV1938" s="338"/>
      <c r="AW1938" s="338"/>
      <c r="AX1938" s="338"/>
      <c r="AY1938" s="338"/>
      <c r="AZ1938" s="338"/>
      <c r="BA1938" s="338"/>
      <c r="BB1938" s="338"/>
      <c r="BC1938" s="338"/>
      <c r="BD1938" s="338"/>
      <c r="BE1938" s="338"/>
      <c r="BF1938" s="338"/>
      <c r="BG1938" s="338"/>
      <c r="BH1938" s="338"/>
      <c r="BI1938" s="338"/>
      <c r="BJ1938" s="338"/>
      <c r="BK1938" s="338"/>
      <c r="BL1938" s="338"/>
      <c r="BM1938" s="338"/>
      <c r="BN1938" s="338"/>
      <c r="BO1938" s="338"/>
      <c r="BP1938" s="338"/>
      <c r="BQ1938" s="338"/>
      <c r="BR1938" s="338"/>
      <c r="BS1938" s="338"/>
      <c r="BT1938" s="338"/>
      <c r="BU1938" s="338"/>
      <c r="BV1938" s="343"/>
      <c r="BW1938" s="343"/>
      <c r="BX1938" s="1217"/>
      <c r="BY1938" s="343"/>
      <c r="BZ1938" s="338"/>
      <c r="CA1938" s="338"/>
      <c r="CB1938" s="338"/>
      <c r="CC1938" s="338"/>
      <c r="CD1938" s="338"/>
      <c r="CE1938" s="338"/>
      <c r="CF1938" s="338"/>
    </row>
    <row r="1939" ht="15.75" customHeight="1">
      <c r="A1939" s="338"/>
      <c r="B1939" s="338"/>
      <c r="C1939" s="338"/>
      <c r="D1939" s="338"/>
      <c r="E1939" s="338"/>
      <c r="F1939" s="346"/>
      <c r="G1939" s="1215"/>
      <c r="H1939" s="1216"/>
      <c r="I1939" s="534"/>
      <c r="J1939" s="1193"/>
      <c r="K1939" s="398"/>
      <c r="L1939" s="338"/>
      <c r="M1939" s="338"/>
      <c r="N1939" s="338"/>
      <c r="O1939" s="338"/>
      <c r="P1939" s="338"/>
      <c r="Q1939" s="338"/>
      <c r="R1939" s="338"/>
      <c r="S1939" s="338"/>
      <c r="T1939" s="338"/>
      <c r="U1939" s="338"/>
      <c r="V1939" s="338"/>
      <c r="W1939" s="338"/>
      <c r="X1939" s="338"/>
      <c r="Y1939" s="338"/>
      <c r="Z1939" s="338"/>
      <c r="AA1939" s="338"/>
      <c r="AB1939" s="338"/>
      <c r="AC1939" s="338"/>
      <c r="AD1939" s="338"/>
      <c r="AE1939" s="338"/>
      <c r="AF1939" s="338"/>
      <c r="AG1939" s="338"/>
      <c r="AH1939" s="338"/>
      <c r="AI1939" s="338"/>
      <c r="AJ1939" s="338"/>
      <c r="AK1939" s="338"/>
      <c r="AL1939" s="338"/>
      <c r="AM1939" s="338"/>
      <c r="AN1939" s="338"/>
      <c r="AO1939" s="338"/>
      <c r="AP1939" s="338"/>
      <c r="AQ1939" s="338"/>
      <c r="AR1939" s="338"/>
      <c r="AS1939" s="338"/>
      <c r="AT1939" s="338"/>
      <c r="AU1939" s="338"/>
      <c r="AV1939" s="338"/>
      <c r="AW1939" s="338"/>
      <c r="AX1939" s="338"/>
      <c r="AY1939" s="338"/>
      <c r="AZ1939" s="338"/>
      <c r="BA1939" s="338"/>
      <c r="BB1939" s="338"/>
      <c r="BC1939" s="338"/>
      <c r="BD1939" s="338"/>
      <c r="BE1939" s="338"/>
      <c r="BF1939" s="338"/>
      <c r="BG1939" s="338"/>
      <c r="BH1939" s="338"/>
      <c r="BI1939" s="338"/>
      <c r="BJ1939" s="338"/>
      <c r="BK1939" s="338"/>
      <c r="BL1939" s="338"/>
      <c r="BM1939" s="338"/>
      <c r="BN1939" s="338"/>
      <c r="BO1939" s="338"/>
      <c r="BP1939" s="338"/>
      <c r="BQ1939" s="338"/>
      <c r="BR1939" s="338"/>
      <c r="BS1939" s="338"/>
      <c r="BT1939" s="338"/>
      <c r="BU1939" s="338"/>
      <c r="BV1939" s="343"/>
      <c r="BW1939" s="343"/>
      <c r="BX1939" s="1217"/>
      <c r="BY1939" s="343"/>
      <c r="BZ1939" s="338"/>
      <c r="CA1939" s="338"/>
      <c r="CB1939" s="338"/>
      <c r="CC1939" s="338"/>
      <c r="CD1939" s="338"/>
      <c r="CE1939" s="338"/>
      <c r="CF1939" s="338"/>
    </row>
    <row r="1940" ht="15.75" customHeight="1">
      <c r="A1940" s="338"/>
      <c r="B1940" s="338"/>
      <c r="C1940" s="338"/>
      <c r="D1940" s="338"/>
      <c r="E1940" s="338"/>
      <c r="F1940" s="346"/>
      <c r="G1940" s="1215"/>
      <c r="H1940" s="1216"/>
      <c r="I1940" s="534"/>
      <c r="J1940" s="1193"/>
      <c r="K1940" s="398"/>
      <c r="L1940" s="338"/>
      <c r="M1940" s="338"/>
      <c r="N1940" s="338"/>
      <c r="O1940" s="338"/>
      <c r="P1940" s="338"/>
      <c r="Q1940" s="338"/>
      <c r="R1940" s="338"/>
      <c r="S1940" s="338"/>
      <c r="T1940" s="338"/>
      <c r="U1940" s="338"/>
      <c r="V1940" s="338"/>
      <c r="W1940" s="338"/>
      <c r="X1940" s="338"/>
      <c r="Y1940" s="338"/>
      <c r="Z1940" s="338"/>
      <c r="AA1940" s="338"/>
      <c r="AB1940" s="338"/>
      <c r="AC1940" s="338"/>
      <c r="AD1940" s="338"/>
      <c r="AE1940" s="338"/>
      <c r="AF1940" s="338"/>
      <c r="AG1940" s="338"/>
      <c r="AH1940" s="338"/>
      <c r="AI1940" s="338"/>
      <c r="AJ1940" s="338"/>
      <c r="AK1940" s="338"/>
      <c r="AL1940" s="338"/>
      <c r="AM1940" s="338"/>
      <c r="AN1940" s="338"/>
      <c r="AO1940" s="338"/>
      <c r="AP1940" s="338"/>
      <c r="AQ1940" s="338"/>
      <c r="AR1940" s="338"/>
      <c r="AS1940" s="338"/>
      <c r="AT1940" s="338"/>
      <c r="AU1940" s="338"/>
      <c r="AV1940" s="338"/>
      <c r="AW1940" s="338"/>
      <c r="AX1940" s="338"/>
      <c r="AY1940" s="338"/>
      <c r="AZ1940" s="338"/>
      <c r="BA1940" s="338"/>
      <c r="BB1940" s="338"/>
      <c r="BC1940" s="338"/>
      <c r="BD1940" s="338"/>
      <c r="BE1940" s="338"/>
      <c r="BF1940" s="338"/>
      <c r="BG1940" s="338"/>
      <c r="BH1940" s="338"/>
      <c r="BI1940" s="338"/>
      <c r="BJ1940" s="338"/>
      <c r="BK1940" s="338"/>
      <c r="BL1940" s="338"/>
      <c r="BM1940" s="338"/>
      <c r="BN1940" s="338"/>
      <c r="BO1940" s="338"/>
      <c r="BP1940" s="338"/>
      <c r="BQ1940" s="338"/>
      <c r="BR1940" s="338"/>
      <c r="BS1940" s="338"/>
      <c r="BT1940" s="338"/>
      <c r="BU1940" s="338"/>
      <c r="BV1940" s="343"/>
      <c r="BW1940" s="343"/>
      <c r="BX1940" s="1217"/>
      <c r="BY1940" s="343"/>
      <c r="BZ1940" s="338"/>
      <c r="CA1940" s="338"/>
      <c r="CB1940" s="338"/>
      <c r="CC1940" s="338"/>
      <c r="CD1940" s="338"/>
      <c r="CE1940" s="338"/>
      <c r="CF1940" s="338"/>
    </row>
    <row r="1941" ht="15.75" customHeight="1">
      <c r="A1941" s="338"/>
      <c r="B1941" s="338"/>
      <c r="C1941" s="338"/>
      <c r="D1941" s="338"/>
      <c r="E1941" s="338"/>
      <c r="F1941" s="346"/>
      <c r="G1941" s="1215"/>
      <c r="H1941" s="1216"/>
      <c r="I1941" s="534"/>
      <c r="J1941" s="1193"/>
      <c r="K1941" s="398"/>
      <c r="L1941" s="338"/>
      <c r="M1941" s="338"/>
      <c r="N1941" s="338"/>
      <c r="O1941" s="338"/>
      <c r="P1941" s="338"/>
      <c r="Q1941" s="338"/>
      <c r="R1941" s="338"/>
      <c r="S1941" s="338"/>
      <c r="T1941" s="338"/>
      <c r="U1941" s="338"/>
      <c r="V1941" s="338"/>
      <c r="W1941" s="338"/>
      <c r="X1941" s="338"/>
      <c r="Y1941" s="338"/>
      <c r="Z1941" s="338"/>
      <c r="AA1941" s="338"/>
      <c r="AB1941" s="338"/>
      <c r="AC1941" s="338"/>
      <c r="AD1941" s="338"/>
      <c r="AE1941" s="338"/>
      <c r="AF1941" s="338"/>
      <c r="AG1941" s="338"/>
      <c r="AH1941" s="338"/>
      <c r="AI1941" s="338"/>
      <c r="AJ1941" s="338"/>
      <c r="AK1941" s="338"/>
      <c r="AL1941" s="338"/>
      <c r="AM1941" s="338"/>
      <c r="AN1941" s="338"/>
      <c r="AO1941" s="338"/>
      <c r="AP1941" s="338"/>
      <c r="AQ1941" s="338"/>
      <c r="AR1941" s="338"/>
      <c r="AS1941" s="338"/>
      <c r="AT1941" s="338"/>
      <c r="AU1941" s="338"/>
      <c r="AV1941" s="338"/>
      <c r="AW1941" s="338"/>
      <c r="AX1941" s="338"/>
      <c r="AY1941" s="338"/>
      <c r="AZ1941" s="338"/>
      <c r="BA1941" s="338"/>
      <c r="BB1941" s="338"/>
      <c r="BC1941" s="338"/>
      <c r="BD1941" s="338"/>
      <c r="BE1941" s="338"/>
      <c r="BF1941" s="338"/>
      <c r="BG1941" s="338"/>
      <c r="BH1941" s="338"/>
      <c r="BI1941" s="338"/>
      <c r="BJ1941" s="338"/>
      <c r="BK1941" s="338"/>
      <c r="BL1941" s="338"/>
      <c r="BM1941" s="338"/>
      <c r="BN1941" s="338"/>
      <c r="BO1941" s="338"/>
      <c r="BP1941" s="338"/>
      <c r="BQ1941" s="338"/>
      <c r="BR1941" s="338"/>
      <c r="BS1941" s="338"/>
      <c r="BT1941" s="338"/>
      <c r="BU1941" s="338"/>
      <c r="BV1941" s="343"/>
      <c r="BW1941" s="343"/>
      <c r="BX1941" s="1217"/>
      <c r="BY1941" s="343"/>
      <c r="BZ1941" s="338"/>
      <c r="CA1941" s="338"/>
      <c r="CB1941" s="338"/>
      <c r="CC1941" s="338"/>
      <c r="CD1941" s="338"/>
      <c r="CE1941" s="338"/>
      <c r="CF1941" s="338"/>
    </row>
    <row r="1942" ht="15.75" customHeight="1">
      <c r="A1942" s="338"/>
      <c r="B1942" s="338"/>
      <c r="C1942" s="338"/>
      <c r="D1942" s="338"/>
      <c r="E1942" s="338"/>
      <c r="F1942" s="346"/>
      <c r="G1942" s="1215"/>
      <c r="H1942" s="1216"/>
      <c r="I1942" s="534"/>
      <c r="J1942" s="1193"/>
      <c r="K1942" s="398"/>
      <c r="L1942" s="338"/>
      <c r="M1942" s="338"/>
      <c r="N1942" s="338"/>
      <c r="O1942" s="338"/>
      <c r="P1942" s="338"/>
      <c r="Q1942" s="338"/>
      <c r="R1942" s="338"/>
      <c r="S1942" s="338"/>
      <c r="T1942" s="338"/>
      <c r="U1942" s="338"/>
      <c r="V1942" s="338"/>
      <c r="W1942" s="338"/>
      <c r="X1942" s="338"/>
      <c r="Y1942" s="338"/>
      <c r="Z1942" s="338"/>
      <c r="AA1942" s="338"/>
      <c r="AB1942" s="338"/>
      <c r="AC1942" s="338"/>
      <c r="AD1942" s="338"/>
      <c r="AE1942" s="338"/>
      <c r="AF1942" s="338"/>
      <c r="AG1942" s="338"/>
      <c r="AH1942" s="338"/>
      <c r="AI1942" s="338"/>
      <c r="AJ1942" s="338"/>
      <c r="AK1942" s="338"/>
      <c r="AL1942" s="338"/>
      <c r="AM1942" s="338"/>
      <c r="AN1942" s="338"/>
      <c r="AO1942" s="338"/>
      <c r="AP1942" s="338"/>
      <c r="AQ1942" s="338"/>
      <c r="AR1942" s="338"/>
      <c r="AS1942" s="338"/>
      <c r="AT1942" s="338"/>
      <c r="AU1942" s="338"/>
      <c r="AV1942" s="338"/>
      <c r="AW1942" s="338"/>
      <c r="AX1942" s="338"/>
      <c r="AY1942" s="338"/>
      <c r="AZ1942" s="338"/>
      <c r="BA1942" s="338"/>
      <c r="BB1942" s="338"/>
      <c r="BC1942" s="338"/>
      <c r="BD1942" s="338"/>
      <c r="BE1942" s="338"/>
      <c r="BF1942" s="338"/>
      <c r="BG1942" s="338"/>
      <c r="BH1942" s="338"/>
      <c r="BI1942" s="338"/>
      <c r="BJ1942" s="338"/>
      <c r="BK1942" s="338"/>
      <c r="BL1942" s="338"/>
      <c r="BM1942" s="338"/>
      <c r="BN1942" s="338"/>
      <c r="BO1942" s="338"/>
      <c r="BP1942" s="338"/>
      <c r="BQ1942" s="338"/>
      <c r="BR1942" s="338"/>
      <c r="BS1942" s="338"/>
      <c r="BT1942" s="338"/>
      <c r="BU1942" s="338"/>
      <c r="BV1942" s="343"/>
      <c r="BW1942" s="343"/>
      <c r="BX1942" s="1217"/>
      <c r="BY1942" s="343"/>
      <c r="BZ1942" s="338"/>
      <c r="CA1942" s="338"/>
      <c r="CB1942" s="338"/>
      <c r="CC1942" s="338"/>
      <c r="CD1942" s="338"/>
      <c r="CE1942" s="338"/>
      <c r="CF1942" s="338"/>
    </row>
    <row r="1943" ht="15.75" customHeight="1">
      <c r="A1943" s="338"/>
      <c r="B1943" s="338"/>
      <c r="C1943" s="338"/>
      <c r="D1943" s="338"/>
      <c r="E1943" s="338"/>
      <c r="F1943" s="346"/>
      <c r="G1943" s="1215"/>
      <c r="H1943" s="1216"/>
      <c r="I1943" s="534"/>
      <c r="J1943" s="1193"/>
      <c r="K1943" s="398"/>
      <c r="L1943" s="338"/>
      <c r="M1943" s="338"/>
      <c r="N1943" s="338"/>
      <c r="O1943" s="338"/>
      <c r="P1943" s="338"/>
      <c r="Q1943" s="338"/>
      <c r="R1943" s="338"/>
      <c r="S1943" s="338"/>
      <c r="T1943" s="338"/>
      <c r="U1943" s="338"/>
      <c r="V1943" s="338"/>
      <c r="W1943" s="338"/>
      <c r="X1943" s="338"/>
      <c r="Y1943" s="338"/>
      <c r="Z1943" s="338"/>
      <c r="AA1943" s="338"/>
      <c r="AB1943" s="338"/>
      <c r="AC1943" s="338"/>
      <c r="AD1943" s="338"/>
      <c r="AE1943" s="338"/>
      <c r="AF1943" s="338"/>
      <c r="AG1943" s="338"/>
      <c r="AH1943" s="338"/>
      <c r="AI1943" s="338"/>
      <c r="AJ1943" s="338"/>
      <c r="AK1943" s="338"/>
      <c r="AL1943" s="338"/>
      <c r="AM1943" s="338"/>
      <c r="AN1943" s="338"/>
      <c r="AO1943" s="338"/>
      <c r="AP1943" s="338"/>
      <c r="AQ1943" s="338"/>
      <c r="AR1943" s="338"/>
      <c r="AS1943" s="338"/>
      <c r="AT1943" s="338"/>
      <c r="AU1943" s="338"/>
      <c r="AV1943" s="338"/>
      <c r="AW1943" s="338"/>
      <c r="AX1943" s="338"/>
      <c r="AY1943" s="338"/>
      <c r="AZ1943" s="338"/>
      <c r="BA1943" s="338"/>
      <c r="BB1943" s="338"/>
      <c r="BC1943" s="338"/>
      <c r="BD1943" s="338"/>
      <c r="BE1943" s="338"/>
      <c r="BF1943" s="338"/>
      <c r="BG1943" s="338"/>
      <c r="BH1943" s="338"/>
      <c r="BI1943" s="338"/>
      <c r="BJ1943" s="338"/>
      <c r="BK1943" s="338"/>
      <c r="BL1943" s="338"/>
      <c r="BM1943" s="338"/>
      <c r="BN1943" s="338"/>
      <c r="BO1943" s="338"/>
      <c r="BP1943" s="338"/>
      <c r="BQ1943" s="338"/>
      <c r="BR1943" s="338"/>
      <c r="BS1943" s="338"/>
      <c r="BT1943" s="338"/>
      <c r="BU1943" s="338"/>
      <c r="BV1943" s="343"/>
      <c r="BW1943" s="343"/>
      <c r="BX1943" s="1217"/>
      <c r="BY1943" s="343"/>
      <c r="BZ1943" s="338"/>
      <c r="CA1943" s="338"/>
      <c r="CB1943" s="338"/>
      <c r="CC1943" s="338"/>
      <c r="CD1943" s="338"/>
      <c r="CE1943" s="338"/>
      <c r="CF1943" s="338"/>
    </row>
    <row r="1944" ht="15.75" customHeight="1">
      <c r="A1944" s="338"/>
      <c r="B1944" s="338"/>
      <c r="C1944" s="338"/>
      <c r="D1944" s="338"/>
      <c r="E1944" s="338"/>
      <c r="F1944" s="346"/>
      <c r="G1944" s="1215"/>
      <c r="H1944" s="1216"/>
      <c r="I1944" s="534"/>
      <c r="J1944" s="1193"/>
      <c r="K1944" s="398"/>
      <c r="L1944" s="338"/>
      <c r="M1944" s="338"/>
      <c r="N1944" s="338"/>
      <c r="O1944" s="338"/>
      <c r="P1944" s="338"/>
      <c r="Q1944" s="338"/>
      <c r="R1944" s="338"/>
      <c r="S1944" s="338"/>
      <c r="T1944" s="338"/>
      <c r="U1944" s="338"/>
      <c r="V1944" s="338"/>
      <c r="W1944" s="338"/>
      <c r="X1944" s="338"/>
      <c r="Y1944" s="338"/>
      <c r="Z1944" s="338"/>
      <c r="AA1944" s="338"/>
      <c r="AB1944" s="338"/>
      <c r="AC1944" s="338"/>
      <c r="AD1944" s="338"/>
      <c r="AE1944" s="338"/>
      <c r="AF1944" s="338"/>
      <c r="AG1944" s="338"/>
      <c r="AH1944" s="338"/>
      <c r="AI1944" s="338"/>
      <c r="AJ1944" s="338"/>
      <c r="AK1944" s="338"/>
      <c r="AL1944" s="338"/>
      <c r="AM1944" s="338"/>
      <c r="AN1944" s="338"/>
      <c r="AO1944" s="338"/>
      <c r="AP1944" s="338"/>
      <c r="AQ1944" s="338"/>
      <c r="AR1944" s="338"/>
      <c r="AS1944" s="338"/>
      <c r="AT1944" s="338"/>
      <c r="AU1944" s="338"/>
      <c r="AV1944" s="338"/>
      <c r="AW1944" s="338"/>
      <c r="AX1944" s="338"/>
      <c r="AY1944" s="338"/>
      <c r="AZ1944" s="338"/>
      <c r="BA1944" s="338"/>
      <c r="BB1944" s="338"/>
      <c r="BC1944" s="338"/>
      <c r="BD1944" s="338"/>
      <c r="BE1944" s="338"/>
      <c r="BF1944" s="338"/>
      <c r="BG1944" s="338"/>
      <c r="BH1944" s="338"/>
      <c r="BI1944" s="338"/>
      <c r="BJ1944" s="338"/>
      <c r="BK1944" s="338"/>
      <c r="BL1944" s="338"/>
      <c r="BM1944" s="338"/>
      <c r="BN1944" s="338"/>
      <c r="BO1944" s="338"/>
      <c r="BP1944" s="338"/>
      <c r="BQ1944" s="338"/>
      <c r="BR1944" s="338"/>
      <c r="BS1944" s="338"/>
      <c r="BT1944" s="338"/>
      <c r="BU1944" s="338"/>
      <c r="BV1944" s="343"/>
      <c r="BW1944" s="343"/>
      <c r="BX1944" s="1217"/>
      <c r="BY1944" s="343"/>
      <c r="BZ1944" s="338"/>
      <c r="CA1944" s="338"/>
      <c r="CB1944" s="338"/>
      <c r="CC1944" s="338"/>
      <c r="CD1944" s="338"/>
      <c r="CE1944" s="338"/>
      <c r="CF1944" s="338"/>
    </row>
    <row r="1945" ht="15.75" customHeight="1">
      <c r="A1945" s="338"/>
      <c r="B1945" s="338"/>
      <c r="C1945" s="338"/>
      <c r="D1945" s="338"/>
      <c r="E1945" s="338"/>
      <c r="F1945" s="346"/>
      <c r="G1945" s="1215"/>
      <c r="H1945" s="1216"/>
      <c r="I1945" s="534"/>
      <c r="J1945" s="1193"/>
      <c r="K1945" s="398"/>
      <c r="L1945" s="338"/>
      <c r="M1945" s="338"/>
      <c r="N1945" s="338"/>
      <c r="O1945" s="338"/>
      <c r="P1945" s="338"/>
      <c r="Q1945" s="338"/>
      <c r="R1945" s="338"/>
      <c r="S1945" s="338"/>
      <c r="T1945" s="338"/>
      <c r="U1945" s="338"/>
      <c r="V1945" s="338"/>
      <c r="W1945" s="338"/>
      <c r="X1945" s="338"/>
      <c r="Y1945" s="338"/>
      <c r="Z1945" s="338"/>
      <c r="AA1945" s="338"/>
      <c r="AB1945" s="338"/>
      <c r="AC1945" s="338"/>
      <c r="AD1945" s="338"/>
      <c r="AE1945" s="338"/>
      <c r="AF1945" s="338"/>
      <c r="AG1945" s="338"/>
      <c r="AH1945" s="338"/>
      <c r="AI1945" s="338"/>
      <c r="AJ1945" s="338"/>
      <c r="AK1945" s="338"/>
      <c r="AL1945" s="338"/>
      <c r="AM1945" s="338"/>
      <c r="AN1945" s="338"/>
      <c r="AO1945" s="338"/>
      <c r="AP1945" s="338"/>
      <c r="AQ1945" s="338"/>
      <c r="AR1945" s="338"/>
      <c r="AS1945" s="338"/>
      <c r="AT1945" s="338"/>
      <c r="AU1945" s="338"/>
      <c r="AV1945" s="338"/>
      <c r="AW1945" s="338"/>
      <c r="AX1945" s="338"/>
      <c r="AY1945" s="338"/>
      <c r="AZ1945" s="338"/>
      <c r="BA1945" s="338"/>
      <c r="BB1945" s="338"/>
      <c r="BC1945" s="338"/>
      <c r="BD1945" s="338"/>
      <c r="BE1945" s="338"/>
      <c r="BF1945" s="338"/>
      <c r="BG1945" s="338"/>
      <c r="BH1945" s="338"/>
      <c r="BI1945" s="338"/>
      <c r="BJ1945" s="338"/>
      <c r="BK1945" s="338"/>
      <c r="BL1945" s="338"/>
      <c r="BM1945" s="338"/>
      <c r="BN1945" s="338"/>
      <c r="BO1945" s="338"/>
      <c r="BP1945" s="338"/>
      <c r="BQ1945" s="338"/>
      <c r="BR1945" s="338"/>
      <c r="BS1945" s="338"/>
      <c r="BT1945" s="338"/>
      <c r="BU1945" s="338"/>
      <c r="BV1945" s="343"/>
      <c r="BW1945" s="343"/>
      <c r="BX1945" s="1217"/>
      <c r="BY1945" s="343"/>
      <c r="BZ1945" s="338"/>
      <c r="CA1945" s="338"/>
      <c r="CB1945" s="338"/>
      <c r="CC1945" s="338"/>
      <c r="CD1945" s="338"/>
      <c r="CE1945" s="338"/>
      <c r="CF1945" s="338"/>
    </row>
    <row r="1946" ht="15.75" customHeight="1">
      <c r="A1946" s="338"/>
      <c r="B1946" s="338"/>
      <c r="C1946" s="338"/>
      <c r="D1946" s="338"/>
      <c r="E1946" s="338"/>
      <c r="F1946" s="346"/>
      <c r="G1946" s="1215"/>
      <c r="H1946" s="1216"/>
      <c r="I1946" s="534"/>
      <c r="J1946" s="1193"/>
      <c r="K1946" s="398"/>
      <c r="L1946" s="338"/>
      <c r="M1946" s="338"/>
      <c r="N1946" s="338"/>
      <c r="O1946" s="338"/>
      <c r="P1946" s="338"/>
      <c r="Q1946" s="338"/>
      <c r="R1946" s="338"/>
      <c r="S1946" s="338"/>
      <c r="T1946" s="338"/>
      <c r="U1946" s="338"/>
      <c r="V1946" s="338"/>
      <c r="W1946" s="338"/>
      <c r="X1946" s="338"/>
      <c r="Y1946" s="338"/>
      <c r="Z1946" s="338"/>
      <c r="AA1946" s="338"/>
      <c r="AB1946" s="338"/>
      <c r="AC1946" s="338"/>
      <c r="AD1946" s="338"/>
      <c r="AE1946" s="338"/>
      <c r="AF1946" s="338"/>
      <c r="AG1946" s="338"/>
      <c r="AH1946" s="338"/>
      <c r="AI1946" s="338"/>
      <c r="AJ1946" s="338"/>
      <c r="AK1946" s="338"/>
      <c r="AL1946" s="338"/>
      <c r="AM1946" s="338"/>
      <c r="AN1946" s="338"/>
      <c r="AO1946" s="338"/>
      <c r="AP1946" s="338"/>
      <c r="AQ1946" s="338"/>
      <c r="AR1946" s="338"/>
      <c r="AS1946" s="338"/>
      <c r="AT1946" s="338"/>
      <c r="AU1946" s="338"/>
      <c r="AV1946" s="338"/>
      <c r="AW1946" s="338"/>
      <c r="AX1946" s="338"/>
      <c r="AY1946" s="338"/>
      <c r="AZ1946" s="338"/>
      <c r="BA1946" s="338"/>
      <c r="BB1946" s="338"/>
      <c r="BC1946" s="338"/>
      <c r="BD1946" s="338"/>
      <c r="BE1946" s="338"/>
      <c r="BF1946" s="338"/>
      <c r="BG1946" s="338"/>
      <c r="BH1946" s="338"/>
      <c r="BI1946" s="338"/>
      <c r="BJ1946" s="338"/>
      <c r="BK1946" s="338"/>
      <c r="BL1946" s="338"/>
      <c r="BM1946" s="338"/>
      <c r="BN1946" s="338"/>
      <c r="BO1946" s="338"/>
      <c r="BP1946" s="338"/>
      <c r="BQ1946" s="338"/>
      <c r="BR1946" s="338"/>
      <c r="BS1946" s="338"/>
      <c r="BT1946" s="338"/>
      <c r="BU1946" s="338"/>
      <c r="BV1946" s="343"/>
      <c r="BW1946" s="343"/>
      <c r="BX1946" s="1217"/>
      <c r="BY1946" s="343"/>
      <c r="BZ1946" s="338"/>
      <c r="CA1946" s="338"/>
      <c r="CB1946" s="338"/>
      <c r="CC1946" s="338"/>
      <c r="CD1946" s="338"/>
      <c r="CE1946" s="338"/>
      <c r="CF1946" s="338"/>
    </row>
    <row r="1947" ht="15.75" customHeight="1">
      <c r="A1947" s="338"/>
      <c r="B1947" s="338"/>
      <c r="C1947" s="338"/>
      <c r="D1947" s="338"/>
      <c r="E1947" s="338"/>
      <c r="F1947" s="346"/>
      <c r="G1947" s="1215"/>
      <c r="H1947" s="1216"/>
      <c r="I1947" s="534"/>
      <c r="J1947" s="1193"/>
      <c r="K1947" s="398"/>
      <c r="L1947" s="338"/>
      <c r="M1947" s="338"/>
      <c r="N1947" s="338"/>
      <c r="O1947" s="338"/>
      <c r="P1947" s="338"/>
      <c r="Q1947" s="338"/>
      <c r="R1947" s="338"/>
      <c r="S1947" s="338"/>
      <c r="T1947" s="338"/>
      <c r="U1947" s="338"/>
      <c r="V1947" s="338"/>
      <c r="W1947" s="338"/>
      <c r="X1947" s="338"/>
      <c r="Y1947" s="338"/>
      <c r="Z1947" s="338"/>
      <c r="AA1947" s="338"/>
      <c r="AB1947" s="338"/>
      <c r="AC1947" s="338"/>
      <c r="AD1947" s="338"/>
      <c r="AE1947" s="338"/>
      <c r="AF1947" s="338"/>
      <c r="AG1947" s="338"/>
      <c r="AH1947" s="338"/>
      <c r="AI1947" s="338"/>
      <c r="AJ1947" s="338"/>
      <c r="AK1947" s="338"/>
      <c r="AL1947" s="338"/>
      <c r="AM1947" s="338"/>
      <c r="AN1947" s="338"/>
      <c r="AO1947" s="338"/>
      <c r="AP1947" s="338"/>
      <c r="AQ1947" s="338"/>
      <c r="AR1947" s="338"/>
      <c r="AS1947" s="338"/>
      <c r="AT1947" s="338"/>
      <c r="AU1947" s="338"/>
      <c r="AV1947" s="338"/>
      <c r="AW1947" s="338"/>
      <c r="AX1947" s="338"/>
      <c r="AY1947" s="338"/>
      <c r="AZ1947" s="338"/>
      <c r="BA1947" s="338"/>
      <c r="BB1947" s="338"/>
      <c r="BC1947" s="338"/>
      <c r="BD1947" s="338"/>
      <c r="BE1947" s="338"/>
      <c r="BF1947" s="338"/>
      <c r="BG1947" s="338"/>
      <c r="BH1947" s="338"/>
      <c r="BI1947" s="338"/>
      <c r="BJ1947" s="338"/>
      <c r="BK1947" s="338"/>
      <c r="BL1947" s="338"/>
      <c r="BM1947" s="338"/>
      <c r="BN1947" s="338"/>
      <c r="BO1947" s="338"/>
      <c r="BP1947" s="338"/>
      <c r="BQ1947" s="338"/>
      <c r="BR1947" s="338"/>
      <c r="BS1947" s="338"/>
      <c r="BT1947" s="338"/>
      <c r="BU1947" s="338"/>
      <c r="BV1947" s="343"/>
      <c r="BW1947" s="343"/>
      <c r="BX1947" s="1217"/>
      <c r="BY1947" s="343"/>
      <c r="BZ1947" s="338"/>
      <c r="CA1947" s="338"/>
      <c r="CB1947" s="338"/>
      <c r="CC1947" s="338"/>
      <c r="CD1947" s="338"/>
      <c r="CE1947" s="338"/>
      <c r="CF1947" s="338"/>
    </row>
    <row r="1948" ht="15.75" customHeight="1">
      <c r="A1948" s="338"/>
      <c r="B1948" s="338"/>
      <c r="C1948" s="338"/>
      <c r="D1948" s="338"/>
      <c r="E1948" s="338"/>
      <c r="F1948" s="346"/>
      <c r="G1948" s="1215"/>
      <c r="H1948" s="1216"/>
      <c r="I1948" s="534"/>
      <c r="J1948" s="1193"/>
      <c r="K1948" s="398"/>
      <c r="L1948" s="338"/>
      <c r="M1948" s="338"/>
      <c r="N1948" s="338"/>
      <c r="O1948" s="338"/>
      <c r="P1948" s="338"/>
      <c r="Q1948" s="338"/>
      <c r="R1948" s="338"/>
      <c r="S1948" s="338"/>
      <c r="T1948" s="338"/>
      <c r="U1948" s="338"/>
      <c r="V1948" s="338"/>
      <c r="W1948" s="338"/>
      <c r="X1948" s="338"/>
      <c r="Y1948" s="338"/>
      <c r="Z1948" s="338"/>
      <c r="AA1948" s="338"/>
      <c r="AB1948" s="338"/>
      <c r="AC1948" s="338"/>
      <c r="AD1948" s="338"/>
      <c r="AE1948" s="338"/>
      <c r="AF1948" s="338"/>
      <c r="AG1948" s="338"/>
      <c r="AH1948" s="338"/>
      <c r="AI1948" s="338"/>
      <c r="AJ1948" s="338"/>
      <c r="AK1948" s="338"/>
      <c r="AL1948" s="338"/>
      <c r="AM1948" s="338"/>
      <c r="AN1948" s="338"/>
      <c r="AO1948" s="338"/>
      <c r="AP1948" s="338"/>
      <c r="AQ1948" s="338"/>
      <c r="AR1948" s="338"/>
      <c r="AS1948" s="338"/>
      <c r="AT1948" s="338"/>
      <c r="AU1948" s="338"/>
      <c r="AV1948" s="338"/>
      <c r="AW1948" s="338"/>
      <c r="AX1948" s="338"/>
      <c r="AY1948" s="338"/>
      <c r="AZ1948" s="338"/>
      <c r="BA1948" s="338"/>
      <c r="BB1948" s="338"/>
      <c r="BC1948" s="338"/>
      <c r="BD1948" s="338"/>
      <c r="BE1948" s="338"/>
      <c r="BF1948" s="338"/>
      <c r="BG1948" s="338"/>
      <c r="BH1948" s="338"/>
      <c r="BI1948" s="338"/>
      <c r="BJ1948" s="338"/>
      <c r="BK1948" s="338"/>
      <c r="BL1948" s="338"/>
      <c r="BM1948" s="338"/>
      <c r="BN1948" s="338"/>
      <c r="BO1948" s="338"/>
      <c r="BP1948" s="338"/>
      <c r="BQ1948" s="338"/>
      <c r="BR1948" s="338"/>
      <c r="BS1948" s="338"/>
      <c r="BT1948" s="338"/>
      <c r="BU1948" s="338"/>
      <c r="BV1948" s="343"/>
      <c r="BW1948" s="343"/>
      <c r="BX1948" s="1217"/>
      <c r="BY1948" s="343"/>
      <c r="BZ1948" s="338"/>
      <c r="CA1948" s="338"/>
      <c r="CB1948" s="338"/>
      <c r="CC1948" s="338"/>
      <c r="CD1948" s="338"/>
      <c r="CE1948" s="338"/>
      <c r="CF1948" s="338"/>
    </row>
    <row r="1949" ht="15.75" customHeight="1">
      <c r="A1949" s="338"/>
      <c r="B1949" s="338"/>
      <c r="C1949" s="338"/>
      <c r="D1949" s="338"/>
      <c r="E1949" s="338"/>
      <c r="F1949" s="346"/>
      <c r="G1949" s="1215"/>
      <c r="H1949" s="1216"/>
      <c r="I1949" s="534"/>
      <c r="J1949" s="1193"/>
      <c r="K1949" s="398"/>
      <c r="L1949" s="338"/>
      <c r="M1949" s="338"/>
      <c r="N1949" s="338"/>
      <c r="O1949" s="338"/>
      <c r="P1949" s="338"/>
      <c r="Q1949" s="338"/>
      <c r="R1949" s="338"/>
      <c r="S1949" s="338"/>
      <c r="T1949" s="338"/>
      <c r="U1949" s="338"/>
      <c r="V1949" s="338"/>
      <c r="W1949" s="338"/>
      <c r="X1949" s="338"/>
      <c r="Y1949" s="338"/>
      <c r="Z1949" s="338"/>
      <c r="AA1949" s="338"/>
      <c r="AB1949" s="338"/>
      <c r="AC1949" s="338"/>
      <c r="AD1949" s="338"/>
      <c r="AE1949" s="338"/>
      <c r="AF1949" s="338"/>
      <c r="AG1949" s="338"/>
      <c r="AH1949" s="338"/>
      <c r="AI1949" s="338"/>
      <c r="AJ1949" s="338"/>
      <c r="AK1949" s="338"/>
      <c r="AL1949" s="338"/>
      <c r="AM1949" s="338"/>
      <c r="AN1949" s="338"/>
      <c r="AO1949" s="338"/>
      <c r="AP1949" s="338"/>
      <c r="AQ1949" s="338"/>
      <c r="AR1949" s="338"/>
      <c r="AS1949" s="338"/>
      <c r="AT1949" s="338"/>
      <c r="AU1949" s="338"/>
      <c r="AV1949" s="338"/>
      <c r="AW1949" s="338"/>
      <c r="AX1949" s="338"/>
      <c r="AY1949" s="338"/>
      <c r="AZ1949" s="338"/>
      <c r="BA1949" s="338"/>
      <c r="BB1949" s="338"/>
      <c r="BC1949" s="338"/>
      <c r="BD1949" s="338"/>
      <c r="BE1949" s="338"/>
      <c r="BF1949" s="338"/>
      <c r="BG1949" s="338"/>
      <c r="BH1949" s="338"/>
      <c r="BI1949" s="338"/>
      <c r="BJ1949" s="338"/>
      <c r="BK1949" s="338"/>
      <c r="BL1949" s="338"/>
      <c r="BM1949" s="338"/>
      <c r="BN1949" s="338"/>
      <c r="BO1949" s="338"/>
      <c r="BP1949" s="338"/>
      <c r="BQ1949" s="338"/>
      <c r="BR1949" s="338"/>
      <c r="BS1949" s="338"/>
      <c r="BT1949" s="338"/>
      <c r="BU1949" s="338"/>
      <c r="BV1949" s="343"/>
      <c r="BW1949" s="343"/>
      <c r="BX1949" s="1217"/>
      <c r="BY1949" s="343"/>
      <c r="BZ1949" s="338"/>
      <c r="CA1949" s="338"/>
      <c r="CB1949" s="338"/>
      <c r="CC1949" s="338"/>
      <c r="CD1949" s="338"/>
      <c r="CE1949" s="338"/>
      <c r="CF1949" s="338"/>
    </row>
    <row r="1950" ht="15.75" customHeight="1">
      <c r="A1950" s="338"/>
      <c r="B1950" s="338"/>
      <c r="C1950" s="338"/>
      <c r="D1950" s="338"/>
      <c r="E1950" s="338"/>
      <c r="F1950" s="346"/>
      <c r="G1950" s="1215"/>
      <c r="H1950" s="1216"/>
      <c r="I1950" s="534"/>
      <c r="J1950" s="1193"/>
      <c r="K1950" s="398"/>
      <c r="L1950" s="338"/>
      <c r="M1950" s="338"/>
      <c r="N1950" s="338"/>
      <c r="O1950" s="338"/>
      <c r="P1950" s="338"/>
      <c r="Q1950" s="338"/>
      <c r="R1950" s="338"/>
      <c r="S1950" s="338"/>
      <c r="T1950" s="338"/>
      <c r="U1950" s="338"/>
      <c r="V1950" s="338"/>
      <c r="W1950" s="338"/>
      <c r="X1950" s="338"/>
      <c r="Y1950" s="338"/>
      <c r="Z1950" s="338"/>
      <c r="AA1950" s="338"/>
      <c r="AB1950" s="338"/>
      <c r="AC1950" s="338"/>
      <c r="AD1950" s="338"/>
      <c r="AE1950" s="338"/>
      <c r="AF1950" s="338"/>
      <c r="AG1950" s="338"/>
      <c r="AH1950" s="338"/>
      <c r="AI1950" s="338"/>
      <c r="AJ1950" s="338"/>
      <c r="AK1950" s="338"/>
      <c r="AL1950" s="338"/>
      <c r="AM1950" s="338"/>
      <c r="AN1950" s="338"/>
      <c r="AO1950" s="338"/>
      <c r="AP1950" s="338"/>
      <c r="AQ1950" s="338"/>
      <c r="AR1950" s="338"/>
      <c r="AS1950" s="338"/>
      <c r="AT1950" s="338"/>
      <c r="AU1950" s="338"/>
      <c r="AV1950" s="338"/>
      <c r="AW1950" s="338"/>
      <c r="AX1950" s="338"/>
      <c r="AY1950" s="338"/>
      <c r="AZ1950" s="338"/>
      <c r="BA1950" s="338"/>
      <c r="BB1950" s="338"/>
      <c r="BC1950" s="338"/>
      <c r="BD1950" s="338"/>
      <c r="BE1950" s="338"/>
      <c r="BF1950" s="338"/>
      <c r="BG1950" s="338"/>
      <c r="BH1950" s="338"/>
      <c r="BI1950" s="338"/>
      <c r="BJ1950" s="338"/>
      <c r="BK1950" s="338"/>
      <c r="BL1950" s="338"/>
      <c r="BM1950" s="338"/>
      <c r="BN1950" s="338"/>
      <c r="BO1950" s="338"/>
      <c r="BP1950" s="338"/>
      <c r="BQ1950" s="338"/>
      <c r="BR1950" s="338"/>
      <c r="BS1950" s="338"/>
      <c r="BT1950" s="338"/>
      <c r="BU1950" s="338"/>
      <c r="BV1950" s="343"/>
      <c r="BW1950" s="343"/>
      <c r="BX1950" s="1217"/>
      <c r="BY1950" s="343"/>
      <c r="BZ1950" s="338"/>
      <c r="CA1950" s="338"/>
      <c r="CB1950" s="338"/>
      <c r="CC1950" s="338"/>
      <c r="CD1950" s="338"/>
      <c r="CE1950" s="338"/>
      <c r="CF1950" s="338"/>
    </row>
    <row r="1951" ht="15.75" customHeight="1">
      <c r="A1951" s="338"/>
      <c r="B1951" s="338"/>
      <c r="C1951" s="338"/>
      <c r="D1951" s="338"/>
      <c r="E1951" s="338"/>
      <c r="F1951" s="346"/>
      <c r="G1951" s="1215"/>
      <c r="H1951" s="1216"/>
      <c r="I1951" s="534"/>
      <c r="J1951" s="1193"/>
      <c r="K1951" s="398"/>
      <c r="L1951" s="338"/>
      <c r="M1951" s="338"/>
      <c r="N1951" s="338"/>
      <c r="O1951" s="338"/>
      <c r="P1951" s="338"/>
      <c r="Q1951" s="338"/>
      <c r="R1951" s="338"/>
      <c r="S1951" s="338"/>
      <c r="T1951" s="338"/>
      <c r="U1951" s="338"/>
      <c r="V1951" s="338"/>
      <c r="W1951" s="338"/>
      <c r="X1951" s="338"/>
      <c r="Y1951" s="338"/>
      <c r="Z1951" s="338"/>
      <c r="AA1951" s="338"/>
      <c r="AB1951" s="338"/>
      <c r="AC1951" s="338"/>
      <c r="AD1951" s="338"/>
      <c r="AE1951" s="338"/>
      <c r="AF1951" s="338"/>
      <c r="AG1951" s="338"/>
      <c r="AH1951" s="338"/>
      <c r="AI1951" s="338"/>
      <c r="AJ1951" s="338"/>
      <c r="AK1951" s="338"/>
      <c r="AL1951" s="338"/>
      <c r="AM1951" s="338"/>
      <c r="AN1951" s="338"/>
      <c r="AO1951" s="338"/>
      <c r="AP1951" s="338"/>
      <c r="AQ1951" s="338"/>
      <c r="AR1951" s="338"/>
      <c r="AS1951" s="338"/>
      <c r="AT1951" s="338"/>
      <c r="AU1951" s="338"/>
      <c r="AV1951" s="338"/>
      <c r="AW1951" s="338"/>
      <c r="AX1951" s="338"/>
      <c r="AY1951" s="338"/>
      <c r="AZ1951" s="338"/>
      <c r="BA1951" s="338"/>
      <c r="BB1951" s="338"/>
      <c r="BC1951" s="338"/>
      <c r="BD1951" s="338"/>
      <c r="BE1951" s="338"/>
      <c r="BF1951" s="338"/>
      <c r="BG1951" s="338"/>
      <c r="BH1951" s="338"/>
      <c r="BI1951" s="338"/>
      <c r="BJ1951" s="338"/>
      <c r="BK1951" s="338"/>
      <c r="BL1951" s="338"/>
      <c r="BM1951" s="338"/>
      <c r="BN1951" s="338"/>
      <c r="BO1951" s="338"/>
      <c r="BP1951" s="338"/>
      <c r="BQ1951" s="338"/>
      <c r="BR1951" s="338"/>
      <c r="BS1951" s="338"/>
      <c r="BT1951" s="338"/>
      <c r="BU1951" s="338"/>
      <c r="BV1951" s="343"/>
      <c r="BW1951" s="343"/>
      <c r="BX1951" s="1217"/>
      <c r="BY1951" s="343"/>
      <c r="BZ1951" s="338"/>
      <c r="CA1951" s="338"/>
      <c r="CB1951" s="338"/>
      <c r="CC1951" s="338"/>
      <c r="CD1951" s="338"/>
      <c r="CE1951" s="338"/>
      <c r="CF1951" s="338"/>
    </row>
    <row r="1952" ht="15.75" customHeight="1">
      <c r="A1952" s="338"/>
      <c r="B1952" s="338"/>
      <c r="C1952" s="338"/>
      <c r="D1952" s="338"/>
      <c r="E1952" s="338"/>
      <c r="F1952" s="346"/>
      <c r="G1952" s="1215"/>
      <c r="H1952" s="1216"/>
      <c r="I1952" s="534"/>
      <c r="J1952" s="1193"/>
      <c r="K1952" s="398"/>
      <c r="L1952" s="338"/>
      <c r="M1952" s="338"/>
      <c r="N1952" s="338"/>
      <c r="O1952" s="338"/>
      <c r="P1952" s="338"/>
      <c r="Q1952" s="338"/>
      <c r="R1952" s="338"/>
      <c r="S1952" s="338"/>
      <c r="T1952" s="338"/>
      <c r="U1952" s="338"/>
      <c r="V1952" s="338"/>
      <c r="W1952" s="338"/>
      <c r="X1952" s="338"/>
      <c r="Y1952" s="338"/>
      <c r="Z1952" s="338"/>
      <c r="AA1952" s="338"/>
      <c r="AB1952" s="338"/>
      <c r="AC1952" s="338"/>
      <c r="AD1952" s="338"/>
      <c r="AE1952" s="338"/>
      <c r="AF1952" s="338"/>
      <c r="AG1952" s="338"/>
      <c r="AH1952" s="338"/>
      <c r="AI1952" s="338"/>
      <c r="AJ1952" s="338"/>
      <c r="AK1952" s="338"/>
      <c r="AL1952" s="338"/>
      <c r="AM1952" s="338"/>
      <c r="AN1952" s="338"/>
      <c r="AO1952" s="338"/>
      <c r="AP1952" s="338"/>
      <c r="AQ1952" s="338"/>
      <c r="AR1952" s="338"/>
      <c r="AS1952" s="338"/>
      <c r="AT1952" s="338"/>
      <c r="AU1952" s="338"/>
      <c r="AV1952" s="338"/>
      <c r="AW1952" s="338"/>
      <c r="AX1952" s="338"/>
      <c r="AY1952" s="338"/>
      <c r="AZ1952" s="338"/>
      <c r="BA1952" s="338"/>
      <c r="BB1952" s="338"/>
      <c r="BC1952" s="338"/>
      <c r="BD1952" s="338"/>
      <c r="BE1952" s="338"/>
      <c r="BF1952" s="338"/>
      <c r="BG1952" s="338"/>
      <c r="BH1952" s="338"/>
      <c r="BI1952" s="338"/>
      <c r="BJ1952" s="338"/>
      <c r="BK1952" s="338"/>
      <c r="BL1952" s="338"/>
      <c r="BM1952" s="338"/>
      <c r="BN1952" s="338"/>
      <c r="BO1952" s="338"/>
      <c r="BP1952" s="338"/>
      <c r="BQ1952" s="338"/>
      <c r="BR1952" s="338"/>
      <c r="BS1952" s="338"/>
      <c r="BT1952" s="338"/>
      <c r="BU1952" s="338"/>
      <c r="BV1952" s="343"/>
      <c r="BW1952" s="343"/>
      <c r="BX1952" s="1217"/>
      <c r="BY1952" s="343"/>
      <c r="BZ1952" s="338"/>
      <c r="CA1952" s="338"/>
      <c r="CB1952" s="338"/>
      <c r="CC1952" s="338"/>
      <c r="CD1952" s="338"/>
      <c r="CE1952" s="338"/>
      <c r="CF1952" s="338"/>
    </row>
    <row r="1953" ht="15.75" customHeight="1">
      <c r="A1953" s="338"/>
      <c r="B1953" s="338"/>
      <c r="C1953" s="338"/>
      <c r="D1953" s="338"/>
      <c r="E1953" s="338"/>
      <c r="F1953" s="346"/>
      <c r="G1953" s="1215"/>
      <c r="H1953" s="1216"/>
      <c r="I1953" s="534"/>
      <c r="J1953" s="1193"/>
      <c r="K1953" s="398"/>
      <c r="L1953" s="338"/>
      <c r="M1953" s="338"/>
      <c r="N1953" s="338"/>
      <c r="O1953" s="338"/>
      <c r="P1953" s="338"/>
      <c r="Q1953" s="338"/>
      <c r="R1953" s="338"/>
      <c r="S1953" s="338"/>
      <c r="T1953" s="338"/>
      <c r="U1953" s="338"/>
      <c r="V1953" s="338"/>
      <c r="W1953" s="338"/>
      <c r="X1953" s="338"/>
      <c r="Y1953" s="338"/>
      <c r="Z1953" s="338"/>
      <c r="AA1953" s="338"/>
      <c r="AB1953" s="338"/>
      <c r="AC1953" s="338"/>
      <c r="AD1953" s="338"/>
      <c r="AE1953" s="338"/>
      <c r="AF1953" s="338"/>
      <c r="AG1953" s="338"/>
      <c r="AH1953" s="338"/>
      <c r="AI1953" s="338"/>
      <c r="AJ1953" s="338"/>
      <c r="AK1953" s="338"/>
      <c r="AL1953" s="338"/>
      <c r="AM1953" s="338"/>
      <c r="AN1953" s="338"/>
      <c r="AO1953" s="338"/>
      <c r="AP1953" s="338"/>
      <c r="AQ1953" s="338"/>
      <c r="AR1953" s="338"/>
      <c r="AS1953" s="338"/>
      <c r="AT1953" s="338"/>
      <c r="AU1953" s="338"/>
      <c r="AV1953" s="338"/>
      <c r="AW1953" s="338"/>
      <c r="AX1953" s="338"/>
      <c r="AY1953" s="338"/>
      <c r="AZ1953" s="338"/>
      <c r="BA1953" s="338"/>
      <c r="BB1953" s="338"/>
      <c r="BC1953" s="338"/>
      <c r="BD1953" s="338"/>
      <c r="BE1953" s="338"/>
      <c r="BF1953" s="338"/>
      <c r="BG1953" s="338"/>
      <c r="BH1953" s="338"/>
      <c r="BI1953" s="338"/>
      <c r="BJ1953" s="338"/>
      <c r="BK1953" s="338"/>
      <c r="BL1953" s="338"/>
      <c r="BM1953" s="338"/>
      <c r="BN1953" s="338"/>
      <c r="BO1953" s="338"/>
      <c r="BP1953" s="338"/>
      <c r="BQ1953" s="338"/>
      <c r="BR1953" s="338"/>
      <c r="BS1953" s="338"/>
      <c r="BT1953" s="338"/>
      <c r="BU1953" s="338"/>
      <c r="BV1953" s="343"/>
      <c r="BW1953" s="343"/>
      <c r="BX1953" s="1217"/>
      <c r="BY1953" s="343"/>
      <c r="BZ1953" s="338"/>
      <c r="CA1953" s="338"/>
      <c r="CB1953" s="338"/>
      <c r="CC1953" s="338"/>
      <c r="CD1953" s="338"/>
      <c r="CE1953" s="338"/>
      <c r="CF1953" s="338"/>
    </row>
    <row r="1954" ht="15.75" customHeight="1">
      <c r="A1954" s="338"/>
      <c r="B1954" s="338"/>
      <c r="C1954" s="338"/>
      <c r="D1954" s="338"/>
      <c r="E1954" s="338"/>
      <c r="F1954" s="346"/>
      <c r="G1954" s="1215"/>
      <c r="H1954" s="1216"/>
      <c r="I1954" s="534"/>
      <c r="J1954" s="1193"/>
      <c r="K1954" s="398"/>
      <c r="L1954" s="338"/>
      <c r="M1954" s="338"/>
      <c r="N1954" s="338"/>
      <c r="O1954" s="338"/>
      <c r="P1954" s="338"/>
      <c r="Q1954" s="338"/>
      <c r="R1954" s="338"/>
      <c r="S1954" s="338"/>
      <c r="T1954" s="338"/>
      <c r="U1954" s="338"/>
      <c r="V1954" s="338"/>
      <c r="W1954" s="338"/>
      <c r="X1954" s="338"/>
      <c r="Y1954" s="338"/>
      <c r="Z1954" s="338"/>
      <c r="AA1954" s="338"/>
      <c r="AB1954" s="338"/>
      <c r="AC1954" s="338"/>
      <c r="AD1954" s="338"/>
      <c r="AE1954" s="338"/>
      <c r="AF1954" s="338"/>
      <c r="AG1954" s="338"/>
      <c r="AH1954" s="338"/>
      <c r="AI1954" s="338"/>
      <c r="AJ1954" s="338"/>
      <c r="AK1954" s="338"/>
      <c r="AL1954" s="338"/>
      <c r="AM1954" s="338"/>
      <c r="AN1954" s="338"/>
      <c r="AO1954" s="338"/>
      <c r="AP1954" s="338"/>
      <c r="AQ1954" s="338"/>
      <c r="AR1954" s="338"/>
      <c r="AS1954" s="338"/>
      <c r="AT1954" s="338"/>
      <c r="AU1954" s="338"/>
      <c r="AV1954" s="338"/>
      <c r="AW1954" s="338"/>
      <c r="AX1954" s="338"/>
      <c r="AY1954" s="338"/>
      <c r="AZ1954" s="338"/>
      <c r="BA1954" s="338"/>
      <c r="BB1954" s="338"/>
      <c r="BC1954" s="338"/>
      <c r="BD1954" s="338"/>
      <c r="BE1954" s="338"/>
      <c r="BF1954" s="338"/>
      <c r="BG1954" s="338"/>
      <c r="BH1954" s="338"/>
      <c r="BI1954" s="338"/>
      <c r="BJ1954" s="338"/>
      <c r="BK1954" s="338"/>
      <c r="BL1954" s="338"/>
      <c r="BM1954" s="338"/>
      <c r="BN1954" s="338"/>
      <c r="BO1954" s="338"/>
      <c r="BP1954" s="338"/>
      <c r="BQ1954" s="338"/>
      <c r="BR1954" s="338"/>
      <c r="BS1954" s="338"/>
      <c r="BT1954" s="338"/>
      <c r="BU1954" s="338"/>
      <c r="BV1954" s="343"/>
      <c r="BW1954" s="343"/>
      <c r="BX1954" s="1217"/>
      <c r="BY1954" s="343"/>
      <c r="BZ1954" s="338"/>
      <c r="CA1954" s="338"/>
      <c r="CB1954" s="338"/>
      <c r="CC1954" s="338"/>
      <c r="CD1954" s="338"/>
      <c r="CE1954" s="338"/>
      <c r="CF1954" s="338"/>
    </row>
    <row r="1955" ht="15.75" customHeight="1">
      <c r="A1955" s="338"/>
      <c r="B1955" s="338"/>
      <c r="C1955" s="338"/>
      <c r="D1955" s="338"/>
      <c r="E1955" s="338"/>
      <c r="F1955" s="346"/>
      <c r="G1955" s="1215"/>
      <c r="H1955" s="1216"/>
      <c r="I1955" s="534"/>
      <c r="J1955" s="1193"/>
      <c r="K1955" s="398"/>
      <c r="L1955" s="338"/>
      <c r="M1955" s="338"/>
      <c r="N1955" s="338"/>
      <c r="O1955" s="338"/>
      <c r="P1955" s="338"/>
      <c r="Q1955" s="338"/>
      <c r="R1955" s="338"/>
      <c r="S1955" s="338"/>
      <c r="T1955" s="338"/>
      <c r="U1955" s="338"/>
      <c r="V1955" s="338"/>
      <c r="W1955" s="338"/>
      <c r="X1955" s="338"/>
      <c r="Y1955" s="338"/>
      <c r="Z1955" s="338"/>
      <c r="AA1955" s="338"/>
      <c r="AB1955" s="338"/>
      <c r="AC1955" s="338"/>
      <c r="AD1955" s="338"/>
      <c r="AE1955" s="338"/>
      <c r="AF1955" s="338"/>
      <c r="AG1955" s="338"/>
      <c r="AH1955" s="338"/>
      <c r="AI1955" s="338"/>
      <c r="AJ1955" s="338"/>
      <c r="AK1955" s="338"/>
      <c r="AL1955" s="338"/>
      <c r="AM1955" s="338"/>
      <c r="AN1955" s="338"/>
      <c r="AO1955" s="338"/>
      <c r="AP1955" s="338"/>
      <c r="AQ1955" s="338"/>
      <c r="AR1955" s="338"/>
      <c r="AS1955" s="338"/>
      <c r="AT1955" s="338"/>
      <c r="AU1955" s="338"/>
      <c r="AV1955" s="338"/>
      <c r="AW1955" s="338"/>
      <c r="AX1955" s="338"/>
      <c r="AY1955" s="338"/>
      <c r="AZ1955" s="338"/>
      <c r="BA1955" s="338"/>
      <c r="BB1955" s="338"/>
      <c r="BC1955" s="338"/>
      <c r="BD1955" s="338"/>
      <c r="BE1955" s="338"/>
      <c r="BF1955" s="338"/>
      <c r="BG1955" s="338"/>
      <c r="BH1955" s="338"/>
      <c r="BI1955" s="338"/>
      <c r="BJ1955" s="338"/>
      <c r="BK1955" s="338"/>
      <c r="BL1955" s="338"/>
      <c r="BM1955" s="338"/>
      <c r="BN1955" s="338"/>
      <c r="BO1955" s="338"/>
      <c r="BP1955" s="338"/>
      <c r="BQ1955" s="338"/>
      <c r="BR1955" s="338"/>
      <c r="BS1955" s="338"/>
      <c r="BT1955" s="338"/>
      <c r="BU1955" s="338"/>
      <c r="BV1955" s="343"/>
      <c r="BW1955" s="343"/>
      <c r="BX1955" s="1217"/>
      <c r="BY1955" s="343"/>
      <c r="BZ1955" s="338"/>
      <c r="CA1955" s="338"/>
      <c r="CB1955" s="338"/>
      <c r="CC1955" s="338"/>
      <c r="CD1955" s="338"/>
      <c r="CE1955" s="338"/>
      <c r="CF1955" s="338"/>
    </row>
    <row r="1956" ht="15.75" customHeight="1">
      <c r="A1956" s="338"/>
      <c r="B1956" s="338"/>
      <c r="C1956" s="338"/>
      <c r="D1956" s="338"/>
      <c r="E1956" s="338"/>
      <c r="F1956" s="346"/>
      <c r="G1956" s="1215"/>
      <c r="H1956" s="1216"/>
      <c r="I1956" s="534"/>
      <c r="J1956" s="1193"/>
      <c r="K1956" s="398"/>
      <c r="L1956" s="338"/>
      <c r="M1956" s="338"/>
      <c r="N1956" s="338"/>
      <c r="O1956" s="338"/>
      <c r="P1956" s="338"/>
      <c r="Q1956" s="338"/>
      <c r="R1956" s="338"/>
      <c r="S1956" s="338"/>
      <c r="T1956" s="338"/>
      <c r="U1956" s="338"/>
      <c r="V1956" s="338"/>
      <c r="W1956" s="338"/>
      <c r="X1956" s="338"/>
      <c r="Y1956" s="338"/>
      <c r="Z1956" s="338"/>
      <c r="AA1956" s="338"/>
      <c r="AB1956" s="338"/>
      <c r="AC1956" s="338"/>
      <c r="AD1956" s="338"/>
      <c r="AE1956" s="338"/>
      <c r="AF1956" s="338"/>
      <c r="AG1956" s="338"/>
      <c r="AH1956" s="338"/>
      <c r="AI1956" s="338"/>
      <c r="AJ1956" s="338"/>
      <c r="AK1956" s="338"/>
      <c r="AL1956" s="338"/>
      <c r="AM1956" s="338"/>
      <c r="AN1956" s="338"/>
      <c r="AO1956" s="338"/>
      <c r="AP1956" s="338"/>
      <c r="AQ1956" s="338"/>
      <c r="AR1956" s="338"/>
      <c r="AS1956" s="338"/>
      <c r="AT1956" s="338"/>
      <c r="AU1956" s="338"/>
      <c r="AV1956" s="338"/>
      <c r="AW1956" s="338"/>
      <c r="AX1956" s="338"/>
      <c r="AY1956" s="338"/>
      <c r="AZ1956" s="338"/>
      <c r="BA1956" s="338"/>
      <c r="BB1956" s="338"/>
      <c r="BC1956" s="338"/>
      <c r="BD1956" s="338"/>
      <c r="BE1956" s="338"/>
      <c r="BF1956" s="338"/>
      <c r="BG1956" s="338"/>
      <c r="BH1956" s="338"/>
      <c r="BI1956" s="338"/>
      <c r="BJ1956" s="338"/>
      <c r="BK1956" s="338"/>
      <c r="BL1956" s="338"/>
      <c r="BM1956" s="338"/>
      <c r="BN1956" s="338"/>
      <c r="BO1956" s="338"/>
      <c r="BP1956" s="338"/>
      <c r="BQ1956" s="338"/>
      <c r="BR1956" s="338"/>
      <c r="BS1956" s="338"/>
      <c r="BT1956" s="338"/>
      <c r="BU1956" s="338"/>
      <c r="BV1956" s="343"/>
      <c r="BW1956" s="343"/>
      <c r="BX1956" s="1217"/>
      <c r="BY1956" s="343"/>
      <c r="BZ1956" s="338"/>
      <c r="CA1956" s="338"/>
      <c r="CB1956" s="338"/>
      <c r="CC1956" s="338"/>
      <c r="CD1956" s="338"/>
      <c r="CE1956" s="338"/>
      <c r="CF1956" s="338"/>
    </row>
    <row r="1957" ht="15.75" customHeight="1">
      <c r="A1957" s="338"/>
      <c r="B1957" s="338"/>
      <c r="C1957" s="338"/>
      <c r="D1957" s="338"/>
      <c r="E1957" s="338"/>
      <c r="F1957" s="346"/>
      <c r="G1957" s="1215"/>
      <c r="H1957" s="1216"/>
      <c r="I1957" s="534"/>
      <c r="J1957" s="1193"/>
      <c r="K1957" s="398"/>
      <c r="L1957" s="338"/>
      <c r="M1957" s="338"/>
      <c r="N1957" s="338"/>
      <c r="O1957" s="338"/>
      <c r="P1957" s="338"/>
      <c r="Q1957" s="338"/>
      <c r="R1957" s="338"/>
      <c r="S1957" s="338"/>
      <c r="T1957" s="338"/>
      <c r="U1957" s="338"/>
      <c r="V1957" s="338"/>
      <c r="W1957" s="338"/>
      <c r="X1957" s="338"/>
      <c r="Y1957" s="338"/>
      <c r="Z1957" s="338"/>
      <c r="AA1957" s="338"/>
      <c r="AB1957" s="338"/>
      <c r="AC1957" s="338"/>
      <c r="AD1957" s="338"/>
      <c r="AE1957" s="338"/>
      <c r="AF1957" s="338"/>
      <c r="AG1957" s="338"/>
      <c r="AH1957" s="338"/>
      <c r="AI1957" s="338"/>
      <c r="AJ1957" s="338"/>
      <c r="AK1957" s="338"/>
      <c r="AL1957" s="338"/>
      <c r="AM1957" s="338"/>
      <c r="AN1957" s="338"/>
      <c r="AO1957" s="338"/>
      <c r="AP1957" s="338"/>
      <c r="AQ1957" s="338"/>
      <c r="AR1957" s="338"/>
      <c r="AS1957" s="338"/>
      <c r="AT1957" s="338"/>
      <c r="AU1957" s="338"/>
      <c r="AV1957" s="338"/>
      <c r="AW1957" s="338"/>
      <c r="AX1957" s="338"/>
      <c r="AY1957" s="338"/>
      <c r="AZ1957" s="338"/>
      <c r="BA1957" s="338"/>
      <c r="BB1957" s="338"/>
      <c r="BC1957" s="338"/>
      <c r="BD1957" s="338"/>
      <c r="BE1957" s="338"/>
      <c r="BF1957" s="338"/>
      <c r="BG1957" s="338"/>
      <c r="BH1957" s="338"/>
      <c r="BI1957" s="338"/>
      <c r="BJ1957" s="338"/>
      <c r="BK1957" s="338"/>
      <c r="BL1957" s="338"/>
      <c r="BM1957" s="338"/>
      <c r="BN1957" s="338"/>
      <c r="BO1957" s="338"/>
      <c r="BP1957" s="338"/>
      <c r="BQ1957" s="338"/>
      <c r="BR1957" s="338"/>
      <c r="BS1957" s="338"/>
      <c r="BT1957" s="338"/>
      <c r="BU1957" s="338"/>
      <c r="BV1957" s="343"/>
      <c r="BW1957" s="343"/>
      <c r="BX1957" s="1217"/>
      <c r="BY1957" s="343"/>
      <c r="BZ1957" s="338"/>
      <c r="CA1957" s="338"/>
      <c r="CB1957" s="338"/>
      <c r="CC1957" s="338"/>
      <c r="CD1957" s="338"/>
      <c r="CE1957" s="338"/>
      <c r="CF1957" s="338"/>
    </row>
    <row r="1958" ht="15.75" customHeight="1">
      <c r="A1958" s="338"/>
      <c r="B1958" s="338"/>
      <c r="C1958" s="338"/>
      <c r="D1958" s="338"/>
      <c r="E1958" s="338"/>
      <c r="F1958" s="346"/>
      <c r="G1958" s="1215"/>
      <c r="H1958" s="1216"/>
      <c r="I1958" s="534"/>
      <c r="J1958" s="1193"/>
      <c r="K1958" s="398"/>
      <c r="L1958" s="338"/>
      <c r="M1958" s="338"/>
      <c r="N1958" s="338"/>
      <c r="O1958" s="338"/>
      <c r="P1958" s="338"/>
      <c r="Q1958" s="338"/>
      <c r="R1958" s="338"/>
      <c r="S1958" s="338"/>
      <c r="T1958" s="338"/>
      <c r="U1958" s="338"/>
      <c r="V1958" s="338"/>
      <c r="W1958" s="338"/>
      <c r="X1958" s="338"/>
      <c r="Y1958" s="338"/>
      <c r="Z1958" s="338"/>
      <c r="AA1958" s="338"/>
      <c r="AB1958" s="338"/>
      <c r="AC1958" s="338"/>
      <c r="AD1958" s="338"/>
      <c r="AE1958" s="338"/>
      <c r="AF1958" s="338"/>
      <c r="AG1958" s="338"/>
      <c r="AH1958" s="338"/>
      <c r="AI1958" s="338"/>
      <c r="AJ1958" s="338"/>
      <c r="AK1958" s="338"/>
      <c r="AL1958" s="338"/>
      <c r="AM1958" s="338"/>
      <c r="AN1958" s="338"/>
      <c r="AO1958" s="338"/>
      <c r="AP1958" s="338"/>
      <c r="AQ1958" s="338"/>
      <c r="AR1958" s="338"/>
      <c r="AS1958" s="338"/>
      <c r="AT1958" s="338"/>
      <c r="AU1958" s="338"/>
      <c r="AV1958" s="338"/>
      <c r="AW1958" s="338"/>
      <c r="AX1958" s="338"/>
      <c r="AY1958" s="338"/>
      <c r="AZ1958" s="338"/>
      <c r="BA1958" s="338"/>
      <c r="BB1958" s="338"/>
      <c r="BC1958" s="338"/>
      <c r="BD1958" s="338"/>
      <c r="BE1958" s="338"/>
      <c r="BF1958" s="338"/>
      <c r="BG1958" s="338"/>
      <c r="BH1958" s="338"/>
      <c r="BI1958" s="338"/>
      <c r="BJ1958" s="338"/>
      <c r="BK1958" s="338"/>
      <c r="BL1958" s="338"/>
      <c r="BM1958" s="338"/>
      <c r="BN1958" s="338"/>
      <c r="BO1958" s="338"/>
      <c r="BP1958" s="338"/>
      <c r="BQ1958" s="338"/>
      <c r="BR1958" s="338"/>
      <c r="BS1958" s="338"/>
      <c r="BT1958" s="338"/>
      <c r="BU1958" s="338"/>
      <c r="BV1958" s="343"/>
      <c r="BW1958" s="343"/>
      <c r="BX1958" s="1217"/>
      <c r="BY1958" s="343"/>
      <c r="BZ1958" s="338"/>
      <c r="CA1958" s="338"/>
      <c r="CB1958" s="338"/>
      <c r="CC1958" s="338"/>
      <c r="CD1958" s="338"/>
      <c r="CE1958" s="338"/>
      <c r="CF1958" s="338"/>
    </row>
    <row r="1959" ht="15.75" customHeight="1">
      <c r="A1959" s="338"/>
      <c r="B1959" s="338"/>
      <c r="C1959" s="338"/>
      <c r="D1959" s="338"/>
      <c r="E1959" s="338"/>
      <c r="F1959" s="346"/>
      <c r="G1959" s="1215"/>
      <c r="H1959" s="1216"/>
      <c r="I1959" s="534"/>
      <c r="J1959" s="1193"/>
      <c r="K1959" s="398"/>
      <c r="L1959" s="338"/>
      <c r="M1959" s="338"/>
      <c r="N1959" s="338"/>
      <c r="O1959" s="338"/>
      <c r="P1959" s="338"/>
      <c r="Q1959" s="338"/>
      <c r="R1959" s="338"/>
      <c r="S1959" s="338"/>
      <c r="T1959" s="338"/>
      <c r="U1959" s="338"/>
      <c r="V1959" s="338"/>
      <c r="W1959" s="338"/>
      <c r="X1959" s="338"/>
      <c r="Y1959" s="338"/>
      <c r="Z1959" s="338"/>
      <c r="AA1959" s="338"/>
      <c r="AB1959" s="338"/>
      <c r="AC1959" s="338"/>
      <c r="AD1959" s="338"/>
      <c r="AE1959" s="338"/>
      <c r="AF1959" s="338"/>
      <c r="AG1959" s="338"/>
      <c r="AH1959" s="338"/>
      <c r="AI1959" s="338"/>
      <c r="AJ1959" s="338"/>
      <c r="AK1959" s="338"/>
      <c r="AL1959" s="338"/>
      <c r="AM1959" s="338"/>
      <c r="AN1959" s="338"/>
      <c r="AO1959" s="338"/>
      <c r="AP1959" s="338"/>
      <c r="AQ1959" s="338"/>
      <c r="AR1959" s="338"/>
      <c r="AS1959" s="338"/>
      <c r="AT1959" s="338"/>
      <c r="AU1959" s="338"/>
      <c r="AV1959" s="338"/>
      <c r="AW1959" s="338"/>
      <c r="AX1959" s="338"/>
      <c r="AY1959" s="338"/>
      <c r="AZ1959" s="338"/>
      <c r="BA1959" s="338"/>
      <c r="BB1959" s="338"/>
      <c r="BC1959" s="338"/>
      <c r="BD1959" s="338"/>
      <c r="BE1959" s="338"/>
      <c r="BF1959" s="338"/>
      <c r="BG1959" s="338"/>
      <c r="BH1959" s="338"/>
      <c r="BI1959" s="338"/>
      <c r="BJ1959" s="338"/>
      <c r="BK1959" s="338"/>
      <c r="BL1959" s="338"/>
      <c r="BM1959" s="338"/>
      <c r="BN1959" s="338"/>
      <c r="BO1959" s="338"/>
      <c r="BP1959" s="338"/>
      <c r="BQ1959" s="338"/>
      <c r="BR1959" s="338"/>
      <c r="BS1959" s="338"/>
      <c r="BT1959" s="338"/>
      <c r="BU1959" s="338"/>
      <c r="BV1959" s="343"/>
      <c r="BW1959" s="343"/>
      <c r="BX1959" s="1217"/>
      <c r="BY1959" s="343"/>
      <c r="BZ1959" s="338"/>
      <c r="CA1959" s="338"/>
      <c r="CB1959" s="338"/>
      <c r="CC1959" s="338"/>
      <c r="CD1959" s="338"/>
      <c r="CE1959" s="338"/>
      <c r="CF1959" s="338"/>
    </row>
    <row r="1960" ht="15.75" customHeight="1">
      <c r="A1960" s="338"/>
      <c r="B1960" s="338"/>
      <c r="C1960" s="338"/>
      <c r="D1960" s="338"/>
      <c r="E1960" s="338"/>
      <c r="F1960" s="346"/>
      <c r="G1960" s="1215"/>
      <c r="H1960" s="1216"/>
      <c r="I1960" s="534"/>
      <c r="J1960" s="1193"/>
      <c r="K1960" s="398"/>
      <c r="L1960" s="338"/>
      <c r="M1960" s="338"/>
      <c r="N1960" s="338"/>
      <c r="O1960" s="338"/>
      <c r="P1960" s="338"/>
      <c r="Q1960" s="338"/>
      <c r="R1960" s="338"/>
      <c r="S1960" s="338"/>
      <c r="T1960" s="338"/>
      <c r="U1960" s="338"/>
      <c r="V1960" s="338"/>
      <c r="W1960" s="338"/>
      <c r="X1960" s="338"/>
      <c r="Y1960" s="338"/>
      <c r="Z1960" s="338"/>
      <c r="AA1960" s="338"/>
      <c r="AB1960" s="338"/>
      <c r="AC1960" s="338"/>
      <c r="AD1960" s="338"/>
      <c r="AE1960" s="338"/>
      <c r="AF1960" s="338"/>
      <c r="AG1960" s="338"/>
      <c r="AH1960" s="338"/>
      <c r="AI1960" s="338"/>
      <c r="AJ1960" s="338"/>
      <c r="AK1960" s="338"/>
      <c r="AL1960" s="338"/>
      <c r="AM1960" s="338"/>
      <c r="AN1960" s="338"/>
      <c r="AO1960" s="338"/>
      <c r="AP1960" s="338"/>
      <c r="AQ1960" s="338"/>
      <c r="AR1960" s="338"/>
      <c r="AS1960" s="338"/>
      <c r="AT1960" s="338"/>
      <c r="AU1960" s="338"/>
      <c r="AV1960" s="338"/>
      <c r="AW1960" s="338"/>
      <c r="AX1960" s="338"/>
      <c r="AY1960" s="338"/>
      <c r="AZ1960" s="338"/>
      <c r="BA1960" s="338"/>
      <c r="BB1960" s="338"/>
      <c r="BC1960" s="338"/>
      <c r="BD1960" s="338"/>
      <c r="BE1960" s="338"/>
      <c r="BF1960" s="338"/>
      <c r="BG1960" s="338"/>
      <c r="BH1960" s="338"/>
      <c r="BI1960" s="338"/>
      <c r="BJ1960" s="338"/>
      <c r="BK1960" s="338"/>
      <c r="BL1960" s="338"/>
      <c r="BM1960" s="338"/>
      <c r="BN1960" s="338"/>
      <c r="BO1960" s="338"/>
      <c r="BP1960" s="338"/>
      <c r="BQ1960" s="338"/>
      <c r="BR1960" s="338"/>
      <c r="BS1960" s="338"/>
      <c r="BT1960" s="338"/>
      <c r="BU1960" s="338"/>
      <c r="BV1960" s="343"/>
      <c r="BW1960" s="343"/>
      <c r="BX1960" s="1217"/>
      <c r="BY1960" s="343"/>
      <c r="BZ1960" s="338"/>
      <c r="CA1960" s="338"/>
      <c r="CB1960" s="338"/>
      <c r="CC1960" s="338"/>
      <c r="CD1960" s="338"/>
      <c r="CE1960" s="338"/>
      <c r="CF1960" s="338"/>
    </row>
    <row r="1961" ht="15.75" customHeight="1">
      <c r="A1961" s="338"/>
      <c r="B1961" s="338"/>
      <c r="C1961" s="338"/>
      <c r="D1961" s="338"/>
      <c r="E1961" s="338"/>
      <c r="F1961" s="346"/>
      <c r="G1961" s="1215"/>
      <c r="H1961" s="1216"/>
      <c r="I1961" s="534"/>
      <c r="J1961" s="1193"/>
      <c r="K1961" s="398"/>
      <c r="L1961" s="338"/>
      <c r="M1961" s="338"/>
      <c r="N1961" s="338"/>
      <c r="O1961" s="338"/>
      <c r="P1961" s="338"/>
      <c r="Q1961" s="338"/>
      <c r="R1961" s="338"/>
      <c r="S1961" s="338"/>
      <c r="T1961" s="338"/>
      <c r="U1961" s="338"/>
      <c r="V1961" s="338"/>
      <c r="W1961" s="338"/>
      <c r="X1961" s="338"/>
      <c r="Y1961" s="338"/>
      <c r="Z1961" s="338"/>
      <c r="AA1961" s="338"/>
      <c r="AB1961" s="338"/>
      <c r="AC1961" s="338"/>
      <c r="AD1961" s="338"/>
      <c r="AE1961" s="338"/>
      <c r="AF1961" s="338"/>
      <c r="AG1961" s="338"/>
      <c r="AH1961" s="338"/>
      <c r="AI1961" s="338"/>
      <c r="AJ1961" s="338"/>
      <c r="AK1961" s="338"/>
      <c r="AL1961" s="338"/>
      <c r="AM1961" s="338"/>
      <c r="AN1961" s="338"/>
      <c r="AO1961" s="338"/>
      <c r="AP1961" s="338"/>
      <c r="AQ1961" s="338"/>
      <c r="AR1961" s="338"/>
      <c r="AS1961" s="338"/>
      <c r="AT1961" s="338"/>
      <c r="AU1961" s="338"/>
      <c r="AV1961" s="338"/>
      <c r="AW1961" s="338"/>
      <c r="AX1961" s="338"/>
      <c r="AY1961" s="338"/>
      <c r="AZ1961" s="338"/>
      <c r="BA1961" s="338"/>
      <c r="BB1961" s="338"/>
      <c r="BC1961" s="338"/>
      <c r="BD1961" s="338"/>
      <c r="BE1961" s="338"/>
      <c r="BF1961" s="338"/>
      <c r="BG1961" s="338"/>
      <c r="BH1961" s="338"/>
      <c r="BI1961" s="338"/>
      <c r="BJ1961" s="338"/>
      <c r="BK1961" s="338"/>
      <c r="BL1961" s="338"/>
      <c r="BM1961" s="338"/>
      <c r="BN1961" s="338"/>
      <c r="BO1961" s="338"/>
      <c r="BP1961" s="338"/>
      <c r="BQ1961" s="338"/>
      <c r="BR1961" s="338"/>
      <c r="BS1961" s="338"/>
      <c r="BT1961" s="338"/>
      <c r="BU1961" s="338"/>
      <c r="BV1961" s="343"/>
      <c r="BW1961" s="343"/>
      <c r="BX1961" s="1217"/>
      <c r="BY1961" s="343"/>
      <c r="BZ1961" s="338"/>
      <c r="CA1961" s="338"/>
      <c r="CB1961" s="338"/>
      <c r="CC1961" s="338"/>
      <c r="CD1961" s="338"/>
      <c r="CE1961" s="338"/>
      <c r="CF1961" s="338"/>
    </row>
    <row r="1962" ht="15.75" customHeight="1">
      <c r="A1962" s="338"/>
      <c r="B1962" s="338"/>
      <c r="C1962" s="338"/>
      <c r="D1962" s="338"/>
      <c r="E1962" s="338"/>
      <c r="F1962" s="346"/>
      <c r="G1962" s="1215"/>
      <c r="H1962" s="1216"/>
      <c r="I1962" s="534"/>
      <c r="J1962" s="1193"/>
      <c r="K1962" s="398"/>
      <c r="L1962" s="338"/>
      <c r="M1962" s="338"/>
      <c r="N1962" s="338"/>
      <c r="O1962" s="338"/>
      <c r="P1962" s="338"/>
      <c r="Q1962" s="338"/>
      <c r="R1962" s="338"/>
      <c r="S1962" s="338"/>
      <c r="T1962" s="338"/>
      <c r="U1962" s="338"/>
      <c r="V1962" s="338"/>
      <c r="W1962" s="338"/>
      <c r="X1962" s="338"/>
      <c r="Y1962" s="338"/>
      <c r="Z1962" s="338"/>
      <c r="AA1962" s="338"/>
      <c r="AB1962" s="338"/>
      <c r="AC1962" s="338"/>
      <c r="AD1962" s="338"/>
      <c r="AE1962" s="338"/>
      <c r="AF1962" s="338"/>
      <c r="AG1962" s="338"/>
      <c r="AH1962" s="338"/>
      <c r="AI1962" s="338"/>
      <c r="AJ1962" s="338"/>
      <c r="AK1962" s="338"/>
      <c r="AL1962" s="338"/>
      <c r="AM1962" s="338"/>
      <c r="AN1962" s="338"/>
      <c r="AO1962" s="338"/>
      <c r="AP1962" s="338"/>
      <c r="AQ1962" s="338"/>
      <c r="AR1962" s="338"/>
      <c r="AS1962" s="338"/>
      <c r="AT1962" s="338"/>
      <c r="AU1962" s="338"/>
      <c r="AV1962" s="338"/>
      <c r="AW1962" s="338"/>
      <c r="AX1962" s="338"/>
      <c r="AY1962" s="338"/>
      <c r="AZ1962" s="338"/>
      <c r="BA1962" s="338"/>
      <c r="BB1962" s="338"/>
      <c r="BC1962" s="338"/>
      <c r="BD1962" s="338"/>
      <c r="BE1962" s="338"/>
      <c r="BF1962" s="338"/>
      <c r="BG1962" s="338"/>
      <c r="BH1962" s="338"/>
      <c r="BI1962" s="338"/>
      <c r="BJ1962" s="338"/>
      <c r="BK1962" s="338"/>
      <c r="BL1962" s="338"/>
      <c r="BM1962" s="338"/>
      <c r="BN1962" s="338"/>
      <c r="BO1962" s="338"/>
      <c r="BP1962" s="338"/>
      <c r="BQ1962" s="338"/>
      <c r="BR1962" s="338"/>
      <c r="BS1962" s="338"/>
      <c r="BT1962" s="338"/>
      <c r="BU1962" s="338"/>
      <c r="BV1962" s="343"/>
      <c r="BW1962" s="343"/>
      <c r="BX1962" s="1217"/>
      <c r="BY1962" s="343"/>
      <c r="BZ1962" s="338"/>
      <c r="CA1962" s="338"/>
      <c r="CB1962" s="338"/>
      <c r="CC1962" s="338"/>
      <c r="CD1962" s="338"/>
      <c r="CE1962" s="338"/>
      <c r="CF1962" s="338"/>
    </row>
    <row r="1963" ht="15.75" customHeight="1">
      <c r="A1963" s="338"/>
      <c r="B1963" s="338"/>
      <c r="C1963" s="338"/>
      <c r="D1963" s="338"/>
      <c r="E1963" s="338"/>
      <c r="F1963" s="346"/>
      <c r="G1963" s="1215"/>
      <c r="H1963" s="1216"/>
      <c r="I1963" s="534"/>
      <c r="J1963" s="1193"/>
      <c r="K1963" s="398"/>
      <c r="L1963" s="338"/>
      <c r="M1963" s="338"/>
      <c r="N1963" s="338"/>
      <c r="O1963" s="338"/>
      <c r="P1963" s="338"/>
      <c r="Q1963" s="338"/>
      <c r="R1963" s="338"/>
      <c r="S1963" s="338"/>
      <c r="T1963" s="338"/>
      <c r="U1963" s="338"/>
      <c r="V1963" s="338"/>
      <c r="W1963" s="338"/>
      <c r="X1963" s="338"/>
      <c r="Y1963" s="338"/>
      <c r="Z1963" s="338"/>
      <c r="AA1963" s="338"/>
      <c r="AB1963" s="338"/>
      <c r="AC1963" s="338"/>
      <c r="AD1963" s="338"/>
      <c r="AE1963" s="338"/>
      <c r="AF1963" s="338"/>
      <c r="AG1963" s="338"/>
      <c r="AH1963" s="338"/>
      <c r="AI1963" s="338"/>
      <c r="AJ1963" s="338"/>
      <c r="AK1963" s="338"/>
      <c r="AL1963" s="338"/>
      <c r="AM1963" s="338"/>
      <c r="AN1963" s="338"/>
      <c r="AO1963" s="338"/>
      <c r="AP1963" s="338"/>
      <c r="AQ1963" s="338"/>
      <c r="AR1963" s="338"/>
      <c r="AS1963" s="338"/>
      <c r="AT1963" s="338"/>
      <c r="AU1963" s="338"/>
      <c r="AV1963" s="338"/>
      <c r="AW1963" s="338"/>
      <c r="AX1963" s="338"/>
      <c r="AY1963" s="338"/>
      <c r="AZ1963" s="338"/>
      <c r="BA1963" s="338"/>
      <c r="BB1963" s="338"/>
      <c r="BC1963" s="338"/>
      <c r="BD1963" s="338"/>
      <c r="BE1963" s="338"/>
      <c r="BF1963" s="338"/>
      <c r="BG1963" s="338"/>
      <c r="BH1963" s="338"/>
      <c r="BI1963" s="338"/>
      <c r="BJ1963" s="338"/>
      <c r="BK1963" s="338"/>
      <c r="BL1963" s="338"/>
      <c r="BM1963" s="338"/>
      <c r="BN1963" s="338"/>
      <c r="BO1963" s="338"/>
      <c r="BP1963" s="338"/>
      <c r="BQ1963" s="338"/>
      <c r="BR1963" s="338"/>
      <c r="BS1963" s="338"/>
      <c r="BT1963" s="338"/>
      <c r="BU1963" s="338"/>
      <c r="BV1963" s="343"/>
      <c r="BW1963" s="343"/>
      <c r="BX1963" s="1217"/>
      <c r="BY1963" s="343"/>
      <c r="BZ1963" s="338"/>
      <c r="CA1963" s="338"/>
      <c r="CB1963" s="338"/>
      <c r="CC1963" s="338"/>
      <c r="CD1963" s="338"/>
      <c r="CE1963" s="338"/>
      <c r="CF1963" s="338"/>
    </row>
    <row r="1964" ht="15.75" customHeight="1">
      <c r="A1964" s="338"/>
      <c r="B1964" s="338"/>
      <c r="C1964" s="338"/>
      <c r="D1964" s="338"/>
      <c r="E1964" s="338"/>
      <c r="F1964" s="346"/>
      <c r="G1964" s="1215"/>
      <c r="H1964" s="1216"/>
      <c r="I1964" s="534"/>
      <c r="J1964" s="1193"/>
      <c r="K1964" s="398"/>
      <c r="L1964" s="338"/>
      <c r="M1964" s="338"/>
      <c r="N1964" s="338"/>
      <c r="O1964" s="338"/>
      <c r="P1964" s="338"/>
      <c r="Q1964" s="338"/>
      <c r="R1964" s="338"/>
      <c r="S1964" s="338"/>
      <c r="T1964" s="338"/>
      <c r="U1964" s="338"/>
      <c r="V1964" s="338"/>
      <c r="W1964" s="338"/>
      <c r="X1964" s="338"/>
      <c r="Y1964" s="338"/>
      <c r="Z1964" s="338"/>
      <c r="AA1964" s="338"/>
      <c r="AB1964" s="338"/>
      <c r="AC1964" s="338"/>
      <c r="AD1964" s="338"/>
      <c r="AE1964" s="338"/>
      <c r="AF1964" s="338"/>
      <c r="AG1964" s="338"/>
      <c r="AH1964" s="338"/>
      <c r="AI1964" s="338"/>
      <c r="AJ1964" s="338"/>
      <c r="AK1964" s="338"/>
      <c r="AL1964" s="338"/>
      <c r="AM1964" s="338"/>
      <c r="AN1964" s="338"/>
      <c r="AO1964" s="338"/>
      <c r="AP1964" s="338"/>
      <c r="AQ1964" s="338"/>
      <c r="AR1964" s="338"/>
      <c r="AS1964" s="338"/>
      <c r="AT1964" s="338"/>
      <c r="AU1964" s="338"/>
      <c r="AV1964" s="338"/>
      <c r="AW1964" s="338"/>
      <c r="AX1964" s="338"/>
      <c r="AY1964" s="338"/>
      <c r="AZ1964" s="338"/>
      <c r="BA1964" s="338"/>
      <c r="BB1964" s="338"/>
      <c r="BC1964" s="338"/>
      <c r="BD1964" s="338"/>
      <c r="BE1964" s="338"/>
      <c r="BF1964" s="338"/>
      <c r="BG1964" s="338"/>
      <c r="BH1964" s="338"/>
      <c r="BI1964" s="338"/>
      <c r="BJ1964" s="338"/>
      <c r="BK1964" s="338"/>
      <c r="BL1964" s="338"/>
      <c r="BM1964" s="338"/>
      <c r="BN1964" s="338"/>
      <c r="BO1964" s="338"/>
      <c r="BP1964" s="338"/>
      <c r="BQ1964" s="338"/>
      <c r="BR1964" s="338"/>
      <c r="BS1964" s="338"/>
      <c r="BT1964" s="338"/>
      <c r="BU1964" s="338"/>
      <c r="BV1964" s="343"/>
      <c r="BW1964" s="343"/>
      <c r="BX1964" s="1217"/>
      <c r="BY1964" s="343"/>
      <c r="BZ1964" s="338"/>
      <c r="CA1964" s="338"/>
      <c r="CB1964" s="338"/>
      <c r="CC1964" s="338"/>
      <c r="CD1964" s="338"/>
      <c r="CE1964" s="338"/>
      <c r="CF1964" s="338"/>
    </row>
    <row r="1965" ht="15.75" customHeight="1">
      <c r="A1965" s="338"/>
      <c r="B1965" s="338"/>
      <c r="C1965" s="338"/>
      <c r="D1965" s="338"/>
      <c r="E1965" s="338"/>
      <c r="F1965" s="346"/>
      <c r="G1965" s="1215"/>
      <c r="H1965" s="1216"/>
      <c r="I1965" s="534"/>
      <c r="J1965" s="1193"/>
      <c r="K1965" s="398"/>
      <c r="L1965" s="338"/>
      <c r="M1965" s="338"/>
      <c r="N1965" s="338"/>
      <c r="O1965" s="338"/>
      <c r="P1965" s="338"/>
      <c r="Q1965" s="338"/>
      <c r="R1965" s="338"/>
      <c r="S1965" s="338"/>
      <c r="T1965" s="338"/>
      <c r="U1965" s="338"/>
      <c r="V1965" s="338"/>
      <c r="W1965" s="338"/>
      <c r="X1965" s="338"/>
      <c r="Y1965" s="338"/>
      <c r="Z1965" s="338"/>
      <c r="AA1965" s="338"/>
      <c r="AB1965" s="338"/>
      <c r="AC1965" s="338"/>
      <c r="AD1965" s="338"/>
      <c r="AE1965" s="338"/>
      <c r="AF1965" s="338"/>
      <c r="AG1965" s="338"/>
      <c r="AH1965" s="338"/>
      <c r="AI1965" s="338"/>
      <c r="AJ1965" s="338"/>
      <c r="AK1965" s="338"/>
      <c r="AL1965" s="338"/>
      <c r="AM1965" s="338"/>
      <c r="AN1965" s="338"/>
      <c r="AO1965" s="338"/>
      <c r="AP1965" s="338"/>
      <c r="AQ1965" s="338"/>
      <c r="AR1965" s="338"/>
      <c r="AS1965" s="338"/>
      <c r="AT1965" s="338"/>
      <c r="AU1965" s="338"/>
      <c r="AV1965" s="338"/>
      <c r="AW1965" s="338"/>
      <c r="AX1965" s="338"/>
      <c r="AY1965" s="338"/>
      <c r="AZ1965" s="338"/>
      <c r="BA1965" s="338"/>
      <c r="BB1965" s="338"/>
      <c r="BC1965" s="338"/>
      <c r="BD1965" s="338"/>
      <c r="BE1965" s="338"/>
      <c r="BF1965" s="338"/>
      <c r="BG1965" s="338"/>
      <c r="BH1965" s="338"/>
      <c r="BI1965" s="338"/>
      <c r="BJ1965" s="338"/>
      <c r="BK1965" s="338"/>
      <c r="BL1965" s="338"/>
      <c r="BM1965" s="338"/>
      <c r="BN1965" s="338"/>
      <c r="BO1965" s="338"/>
      <c r="BP1965" s="338"/>
      <c r="BQ1965" s="338"/>
      <c r="BR1965" s="338"/>
      <c r="BS1965" s="338"/>
      <c r="BT1965" s="338"/>
      <c r="BU1965" s="338"/>
      <c r="BV1965" s="343"/>
      <c r="BW1965" s="343"/>
      <c r="BX1965" s="1217"/>
      <c r="BY1965" s="343"/>
      <c r="BZ1965" s="338"/>
      <c r="CA1965" s="338"/>
      <c r="CB1965" s="338"/>
      <c r="CC1965" s="338"/>
      <c r="CD1965" s="338"/>
      <c r="CE1965" s="338"/>
      <c r="CF1965" s="338"/>
    </row>
    <row r="1966" ht="15.75" customHeight="1">
      <c r="A1966" s="338"/>
      <c r="B1966" s="338"/>
      <c r="C1966" s="338"/>
      <c r="D1966" s="338"/>
      <c r="E1966" s="338"/>
      <c r="F1966" s="346"/>
      <c r="G1966" s="1215"/>
      <c r="H1966" s="1216"/>
      <c r="I1966" s="534"/>
      <c r="J1966" s="1193"/>
      <c r="K1966" s="398"/>
      <c r="L1966" s="338"/>
      <c r="M1966" s="338"/>
      <c r="N1966" s="338"/>
      <c r="O1966" s="338"/>
      <c r="P1966" s="338"/>
      <c r="Q1966" s="338"/>
      <c r="R1966" s="338"/>
      <c r="S1966" s="338"/>
      <c r="T1966" s="338"/>
      <c r="U1966" s="338"/>
      <c r="V1966" s="338"/>
      <c r="W1966" s="338"/>
      <c r="X1966" s="338"/>
      <c r="Y1966" s="338"/>
      <c r="Z1966" s="338"/>
      <c r="AA1966" s="338"/>
      <c r="AB1966" s="338"/>
      <c r="AC1966" s="338"/>
      <c r="AD1966" s="338"/>
      <c r="AE1966" s="338"/>
      <c r="AF1966" s="338"/>
      <c r="AG1966" s="338"/>
      <c r="AH1966" s="338"/>
      <c r="AI1966" s="338"/>
      <c r="AJ1966" s="338"/>
      <c r="AK1966" s="338"/>
      <c r="AL1966" s="338"/>
      <c r="AM1966" s="338"/>
      <c r="AN1966" s="338"/>
      <c r="AO1966" s="338"/>
      <c r="AP1966" s="338"/>
      <c r="AQ1966" s="338"/>
      <c r="AR1966" s="338"/>
      <c r="AS1966" s="338"/>
      <c r="AT1966" s="338"/>
      <c r="AU1966" s="338"/>
      <c r="AV1966" s="338"/>
      <c r="AW1966" s="338"/>
      <c r="AX1966" s="338"/>
      <c r="AY1966" s="338"/>
      <c r="AZ1966" s="338"/>
      <c r="BA1966" s="338"/>
      <c r="BB1966" s="338"/>
      <c r="BC1966" s="338"/>
      <c r="BD1966" s="338"/>
      <c r="BE1966" s="338"/>
      <c r="BF1966" s="338"/>
      <c r="BG1966" s="338"/>
      <c r="BH1966" s="338"/>
      <c r="BI1966" s="338"/>
      <c r="BJ1966" s="338"/>
      <c r="BK1966" s="338"/>
      <c r="BL1966" s="338"/>
      <c r="BM1966" s="338"/>
      <c r="BN1966" s="338"/>
      <c r="BO1966" s="338"/>
      <c r="BP1966" s="338"/>
      <c r="BQ1966" s="338"/>
      <c r="BR1966" s="338"/>
      <c r="BS1966" s="338"/>
      <c r="BT1966" s="338"/>
      <c r="BU1966" s="338"/>
      <c r="BV1966" s="343"/>
      <c r="BW1966" s="343"/>
      <c r="BX1966" s="1217"/>
      <c r="BY1966" s="343"/>
      <c r="BZ1966" s="338"/>
      <c r="CA1966" s="338"/>
      <c r="CB1966" s="338"/>
      <c r="CC1966" s="338"/>
      <c r="CD1966" s="338"/>
      <c r="CE1966" s="338"/>
      <c r="CF1966" s="338"/>
    </row>
    <row r="1967" ht="15.75" customHeight="1">
      <c r="A1967" s="338"/>
      <c r="B1967" s="338"/>
      <c r="C1967" s="338"/>
      <c r="D1967" s="338"/>
      <c r="E1967" s="338"/>
      <c r="F1967" s="346"/>
      <c r="G1967" s="1215"/>
      <c r="H1967" s="1216"/>
      <c r="I1967" s="534"/>
      <c r="J1967" s="1193"/>
      <c r="K1967" s="398"/>
      <c r="L1967" s="338"/>
      <c r="M1967" s="338"/>
      <c r="N1967" s="338"/>
      <c r="O1967" s="338"/>
      <c r="P1967" s="338"/>
      <c r="Q1967" s="338"/>
      <c r="R1967" s="338"/>
      <c r="S1967" s="338"/>
      <c r="T1967" s="338"/>
      <c r="U1967" s="338"/>
      <c r="V1967" s="338"/>
      <c r="W1967" s="338"/>
      <c r="X1967" s="338"/>
      <c r="Y1967" s="338"/>
      <c r="Z1967" s="338"/>
      <c r="AA1967" s="338"/>
      <c r="AB1967" s="338"/>
      <c r="AC1967" s="338"/>
      <c r="AD1967" s="338"/>
      <c r="AE1967" s="338"/>
      <c r="AF1967" s="338"/>
      <c r="AG1967" s="338"/>
      <c r="AH1967" s="338"/>
      <c r="AI1967" s="338"/>
      <c r="AJ1967" s="338"/>
      <c r="AK1967" s="338"/>
      <c r="AL1967" s="338"/>
      <c r="AM1967" s="338"/>
      <c r="AN1967" s="338"/>
      <c r="AO1967" s="338"/>
      <c r="AP1967" s="338"/>
      <c r="AQ1967" s="338"/>
      <c r="AR1967" s="338"/>
      <c r="AS1967" s="338"/>
      <c r="AT1967" s="338"/>
      <c r="AU1967" s="338"/>
      <c r="AV1967" s="338"/>
      <c r="AW1967" s="338"/>
      <c r="AX1967" s="338"/>
      <c r="AY1967" s="338"/>
      <c r="AZ1967" s="338"/>
      <c r="BA1967" s="338"/>
      <c r="BB1967" s="338"/>
      <c r="BC1967" s="338"/>
      <c r="BD1967" s="338"/>
      <c r="BE1967" s="338"/>
      <c r="BF1967" s="338"/>
      <c r="BG1967" s="338"/>
      <c r="BH1967" s="338"/>
      <c r="BI1967" s="338"/>
      <c r="BJ1967" s="338"/>
      <c r="BK1967" s="338"/>
      <c r="BL1967" s="338"/>
      <c r="BM1967" s="338"/>
      <c r="BN1967" s="338"/>
      <c r="BO1967" s="338"/>
      <c r="BP1967" s="338"/>
      <c r="BQ1967" s="338"/>
      <c r="BR1967" s="338"/>
      <c r="BS1967" s="338"/>
      <c r="BT1967" s="338"/>
      <c r="BU1967" s="338"/>
      <c r="BV1967" s="343"/>
      <c r="BW1967" s="343"/>
      <c r="BX1967" s="1217"/>
      <c r="BY1967" s="343"/>
      <c r="BZ1967" s="338"/>
      <c r="CA1967" s="338"/>
      <c r="CB1967" s="338"/>
      <c r="CC1967" s="338"/>
      <c r="CD1967" s="338"/>
      <c r="CE1967" s="338"/>
      <c r="CF1967" s="338"/>
    </row>
    <row r="1968" ht="15.75" customHeight="1">
      <c r="A1968" s="338"/>
      <c r="B1968" s="338"/>
      <c r="C1968" s="338"/>
      <c r="D1968" s="338"/>
      <c r="E1968" s="338"/>
      <c r="F1968" s="346"/>
      <c r="G1968" s="1215"/>
      <c r="H1968" s="1216"/>
      <c r="I1968" s="534"/>
      <c r="J1968" s="1193"/>
      <c r="K1968" s="398"/>
      <c r="L1968" s="338"/>
      <c r="M1968" s="338"/>
      <c r="N1968" s="338"/>
      <c r="O1968" s="338"/>
      <c r="P1968" s="338"/>
      <c r="Q1968" s="338"/>
      <c r="R1968" s="338"/>
      <c r="S1968" s="338"/>
      <c r="T1968" s="338"/>
      <c r="U1968" s="338"/>
      <c r="V1968" s="338"/>
      <c r="W1968" s="338"/>
      <c r="X1968" s="338"/>
      <c r="Y1968" s="338"/>
      <c r="Z1968" s="338"/>
      <c r="AA1968" s="338"/>
      <c r="AB1968" s="338"/>
      <c r="AC1968" s="338"/>
      <c r="AD1968" s="338"/>
      <c r="AE1968" s="338"/>
      <c r="AF1968" s="338"/>
      <c r="AG1968" s="338"/>
      <c r="AH1968" s="338"/>
      <c r="AI1968" s="338"/>
      <c r="AJ1968" s="338"/>
      <c r="AK1968" s="338"/>
      <c r="AL1968" s="338"/>
      <c r="AM1968" s="338"/>
      <c r="AN1968" s="338"/>
      <c r="AO1968" s="338"/>
      <c r="AP1968" s="338"/>
      <c r="AQ1968" s="338"/>
      <c r="AR1968" s="338"/>
      <c r="AS1968" s="338"/>
      <c r="AT1968" s="338"/>
      <c r="AU1968" s="338"/>
      <c r="AV1968" s="338"/>
      <c r="AW1968" s="338"/>
      <c r="AX1968" s="338"/>
      <c r="AY1968" s="338"/>
      <c r="AZ1968" s="338"/>
      <c r="BA1968" s="338"/>
      <c r="BB1968" s="338"/>
      <c r="BC1968" s="338"/>
      <c r="BD1968" s="338"/>
      <c r="BE1968" s="338"/>
      <c r="BF1968" s="338"/>
      <c r="BG1968" s="338"/>
      <c r="BH1968" s="338"/>
      <c r="BI1968" s="338"/>
      <c r="BJ1968" s="338"/>
      <c r="BK1968" s="338"/>
      <c r="BL1968" s="338"/>
      <c r="BM1968" s="338"/>
      <c r="BN1968" s="338"/>
      <c r="BO1968" s="338"/>
      <c r="BP1968" s="338"/>
      <c r="BQ1968" s="338"/>
      <c r="BR1968" s="338"/>
      <c r="BS1968" s="338"/>
      <c r="BT1968" s="338"/>
      <c r="BU1968" s="338"/>
      <c r="BV1968" s="343"/>
      <c r="BW1968" s="343"/>
      <c r="BX1968" s="1217"/>
      <c r="BY1968" s="343"/>
      <c r="BZ1968" s="338"/>
      <c r="CA1968" s="338"/>
      <c r="CB1968" s="338"/>
      <c r="CC1968" s="338"/>
      <c r="CD1968" s="338"/>
      <c r="CE1968" s="338"/>
      <c r="CF1968" s="338"/>
    </row>
    <row r="1969" ht="15.75" customHeight="1">
      <c r="A1969" s="338"/>
      <c r="B1969" s="338"/>
      <c r="C1969" s="338"/>
      <c r="D1969" s="338"/>
      <c r="E1969" s="338"/>
      <c r="F1969" s="346"/>
      <c r="G1969" s="1215"/>
      <c r="H1969" s="1216"/>
      <c r="I1969" s="534"/>
      <c r="J1969" s="1193"/>
      <c r="K1969" s="398"/>
      <c r="L1969" s="338"/>
      <c r="M1969" s="338"/>
      <c r="N1969" s="338"/>
      <c r="O1969" s="338"/>
      <c r="P1969" s="338"/>
      <c r="Q1969" s="338"/>
      <c r="R1969" s="338"/>
      <c r="S1969" s="338"/>
      <c r="T1969" s="338"/>
      <c r="U1969" s="338"/>
      <c r="V1969" s="338"/>
      <c r="W1969" s="338"/>
      <c r="X1969" s="338"/>
      <c r="Y1969" s="338"/>
      <c r="Z1969" s="338"/>
      <c r="AA1969" s="338"/>
      <c r="AB1969" s="338"/>
      <c r="AC1969" s="338"/>
      <c r="AD1969" s="338"/>
      <c r="AE1969" s="338"/>
      <c r="AF1969" s="338"/>
      <c r="AG1969" s="338"/>
      <c r="AH1969" s="338"/>
      <c r="AI1969" s="338"/>
      <c r="AJ1969" s="338"/>
      <c r="AK1969" s="338"/>
      <c r="AL1969" s="338"/>
      <c r="AM1969" s="338"/>
      <c r="AN1969" s="338"/>
      <c r="AO1969" s="338"/>
      <c r="AP1969" s="338"/>
      <c r="AQ1969" s="338"/>
      <c r="AR1969" s="338"/>
      <c r="AS1969" s="338"/>
      <c r="AT1969" s="338"/>
      <c r="AU1969" s="338"/>
      <c r="AV1969" s="338"/>
      <c r="AW1969" s="338"/>
      <c r="AX1969" s="338"/>
      <c r="AY1969" s="338"/>
      <c r="AZ1969" s="338"/>
      <c r="BA1969" s="338"/>
      <c r="BB1969" s="338"/>
      <c r="BC1969" s="338"/>
      <c r="BD1969" s="338"/>
      <c r="BE1969" s="338"/>
      <c r="BF1969" s="338"/>
      <c r="BG1969" s="338"/>
      <c r="BH1969" s="338"/>
      <c r="BI1969" s="338"/>
      <c r="BJ1969" s="338"/>
      <c r="BK1969" s="338"/>
      <c r="BL1969" s="338"/>
      <c r="BM1969" s="338"/>
      <c r="BN1969" s="338"/>
      <c r="BO1969" s="338"/>
      <c r="BP1969" s="338"/>
      <c r="BQ1969" s="338"/>
      <c r="BR1969" s="338"/>
      <c r="BS1969" s="338"/>
      <c r="BT1969" s="338"/>
      <c r="BU1969" s="338"/>
      <c r="BV1969" s="343"/>
      <c r="BW1969" s="343"/>
      <c r="BX1969" s="1217"/>
      <c r="BY1969" s="343"/>
      <c r="BZ1969" s="338"/>
      <c r="CA1969" s="338"/>
      <c r="CB1969" s="338"/>
      <c r="CC1969" s="338"/>
      <c r="CD1969" s="338"/>
      <c r="CE1969" s="338"/>
      <c r="CF1969" s="338"/>
    </row>
    <row r="1970" ht="15.75" customHeight="1">
      <c r="A1970" s="338"/>
      <c r="B1970" s="338"/>
      <c r="C1970" s="338"/>
      <c r="D1970" s="338"/>
      <c r="E1970" s="338"/>
      <c r="F1970" s="346"/>
      <c r="G1970" s="1215"/>
      <c r="H1970" s="1216"/>
      <c r="I1970" s="534"/>
      <c r="J1970" s="1193"/>
      <c r="K1970" s="398"/>
      <c r="L1970" s="338"/>
      <c r="M1970" s="338"/>
      <c r="N1970" s="338"/>
      <c r="O1970" s="338"/>
      <c r="P1970" s="338"/>
      <c r="Q1970" s="338"/>
      <c r="R1970" s="338"/>
      <c r="S1970" s="338"/>
      <c r="T1970" s="338"/>
      <c r="U1970" s="338"/>
      <c r="V1970" s="338"/>
      <c r="W1970" s="338"/>
      <c r="X1970" s="338"/>
      <c r="Y1970" s="338"/>
      <c r="Z1970" s="338"/>
      <c r="AA1970" s="338"/>
      <c r="AB1970" s="338"/>
      <c r="AC1970" s="338"/>
      <c r="AD1970" s="338"/>
      <c r="AE1970" s="338"/>
      <c r="AF1970" s="338"/>
      <c r="AG1970" s="338"/>
      <c r="AH1970" s="338"/>
      <c r="AI1970" s="338"/>
      <c r="AJ1970" s="338"/>
      <c r="AK1970" s="338"/>
      <c r="AL1970" s="338"/>
      <c r="AM1970" s="338"/>
      <c r="AN1970" s="338"/>
      <c r="AO1970" s="338"/>
      <c r="AP1970" s="338"/>
      <c r="AQ1970" s="338"/>
      <c r="AR1970" s="338"/>
      <c r="AS1970" s="338"/>
      <c r="AT1970" s="338"/>
      <c r="AU1970" s="338"/>
      <c r="AV1970" s="338"/>
      <c r="AW1970" s="338"/>
      <c r="AX1970" s="338"/>
      <c r="AY1970" s="338"/>
      <c r="AZ1970" s="338"/>
      <c r="BA1970" s="338"/>
      <c r="BB1970" s="338"/>
      <c r="BC1970" s="338"/>
      <c r="BD1970" s="338"/>
      <c r="BE1970" s="338"/>
      <c r="BF1970" s="338"/>
      <c r="BG1970" s="338"/>
      <c r="BH1970" s="338"/>
      <c r="BI1970" s="338"/>
      <c r="BJ1970" s="338"/>
      <c r="BK1970" s="338"/>
      <c r="BL1970" s="338"/>
      <c r="BM1970" s="338"/>
      <c r="BN1970" s="338"/>
      <c r="BO1970" s="338"/>
      <c r="BP1970" s="338"/>
      <c r="BQ1970" s="338"/>
      <c r="BR1970" s="338"/>
      <c r="BS1970" s="338"/>
      <c r="BT1970" s="338"/>
      <c r="BU1970" s="338"/>
      <c r="BV1970" s="343"/>
      <c r="BW1970" s="343"/>
      <c r="BX1970" s="1217"/>
      <c r="BY1970" s="343"/>
      <c r="BZ1970" s="338"/>
      <c r="CA1970" s="338"/>
      <c r="CB1970" s="338"/>
      <c r="CC1970" s="338"/>
      <c r="CD1970" s="338"/>
      <c r="CE1970" s="338"/>
      <c r="CF1970" s="338"/>
    </row>
    <row r="1971" ht="15.75" customHeight="1">
      <c r="A1971" s="338"/>
      <c r="B1971" s="338"/>
      <c r="C1971" s="338"/>
      <c r="D1971" s="338"/>
      <c r="E1971" s="338"/>
      <c r="F1971" s="346"/>
      <c r="G1971" s="1215"/>
      <c r="H1971" s="1216"/>
      <c r="I1971" s="534"/>
      <c r="J1971" s="1193"/>
      <c r="K1971" s="398"/>
      <c r="L1971" s="338"/>
      <c r="M1971" s="338"/>
      <c r="N1971" s="338"/>
      <c r="O1971" s="338"/>
      <c r="P1971" s="338"/>
      <c r="Q1971" s="338"/>
      <c r="R1971" s="338"/>
      <c r="S1971" s="338"/>
      <c r="T1971" s="338"/>
      <c r="U1971" s="338"/>
      <c r="V1971" s="338"/>
      <c r="W1971" s="338"/>
      <c r="X1971" s="338"/>
      <c r="Y1971" s="338"/>
      <c r="Z1971" s="338"/>
      <c r="AA1971" s="338"/>
      <c r="AB1971" s="338"/>
      <c r="AC1971" s="338"/>
      <c r="AD1971" s="338"/>
      <c r="AE1971" s="338"/>
      <c r="AF1971" s="338"/>
      <c r="AG1971" s="338"/>
      <c r="AH1971" s="338"/>
      <c r="AI1971" s="338"/>
      <c r="AJ1971" s="338"/>
      <c r="AK1971" s="338"/>
      <c r="AL1971" s="338"/>
      <c r="AM1971" s="338"/>
      <c r="AN1971" s="338"/>
      <c r="AO1971" s="338"/>
      <c r="AP1971" s="338"/>
      <c r="AQ1971" s="338"/>
      <c r="AR1971" s="338"/>
      <c r="AS1971" s="338"/>
      <c r="AT1971" s="338"/>
      <c r="AU1971" s="338"/>
      <c r="AV1971" s="338"/>
      <c r="AW1971" s="338"/>
      <c r="AX1971" s="338"/>
      <c r="AY1971" s="338"/>
      <c r="AZ1971" s="338"/>
      <c r="BA1971" s="338"/>
      <c r="BB1971" s="338"/>
      <c r="BC1971" s="338"/>
      <c r="BD1971" s="338"/>
      <c r="BE1971" s="338"/>
      <c r="BF1971" s="338"/>
      <c r="BG1971" s="338"/>
      <c r="BH1971" s="338"/>
      <c r="BI1971" s="338"/>
      <c r="BJ1971" s="338"/>
      <c r="BK1971" s="338"/>
      <c r="BL1971" s="338"/>
      <c r="BM1971" s="338"/>
      <c r="BN1971" s="338"/>
      <c r="BO1971" s="338"/>
      <c r="BP1971" s="338"/>
      <c r="BQ1971" s="338"/>
      <c r="BR1971" s="338"/>
      <c r="BS1971" s="338"/>
      <c r="BT1971" s="338"/>
      <c r="BU1971" s="338"/>
      <c r="BV1971" s="343"/>
      <c r="BW1971" s="343"/>
      <c r="BX1971" s="1217"/>
      <c r="BY1971" s="343"/>
      <c r="BZ1971" s="338"/>
      <c r="CA1971" s="338"/>
      <c r="CB1971" s="338"/>
      <c r="CC1971" s="338"/>
      <c r="CD1971" s="338"/>
      <c r="CE1971" s="338"/>
      <c r="CF1971" s="338"/>
    </row>
    <row r="1972" ht="15.75" customHeight="1">
      <c r="A1972" s="338"/>
      <c r="B1972" s="338"/>
      <c r="C1972" s="338"/>
      <c r="D1972" s="338"/>
      <c r="E1972" s="338"/>
      <c r="F1972" s="346"/>
      <c r="G1972" s="1215"/>
      <c r="H1972" s="1216"/>
      <c r="I1972" s="534"/>
      <c r="J1972" s="1193"/>
      <c r="K1972" s="398"/>
      <c r="L1972" s="338"/>
      <c r="M1972" s="338"/>
      <c r="N1972" s="338"/>
      <c r="O1972" s="338"/>
      <c r="P1972" s="338"/>
      <c r="Q1972" s="338"/>
      <c r="R1972" s="338"/>
      <c r="S1972" s="338"/>
      <c r="T1972" s="338"/>
      <c r="U1972" s="338"/>
      <c r="V1972" s="338"/>
      <c r="W1972" s="338"/>
      <c r="X1972" s="338"/>
      <c r="Y1972" s="338"/>
      <c r="Z1972" s="338"/>
      <c r="AA1972" s="338"/>
      <c r="AB1972" s="338"/>
      <c r="AC1972" s="338"/>
      <c r="AD1972" s="338"/>
      <c r="AE1972" s="338"/>
      <c r="AF1972" s="338"/>
      <c r="AG1972" s="338"/>
      <c r="AH1972" s="338"/>
      <c r="AI1972" s="338"/>
      <c r="AJ1972" s="338"/>
      <c r="AK1972" s="338"/>
      <c r="AL1972" s="338"/>
      <c r="AM1972" s="338"/>
      <c r="AN1972" s="338"/>
      <c r="AO1972" s="338"/>
      <c r="AP1972" s="338"/>
      <c r="AQ1972" s="338"/>
      <c r="AR1972" s="338"/>
      <c r="AS1972" s="338"/>
      <c r="AT1972" s="338"/>
      <c r="AU1972" s="338"/>
      <c r="AV1972" s="338"/>
      <c r="AW1972" s="338"/>
      <c r="AX1972" s="338"/>
      <c r="AY1972" s="338"/>
      <c r="AZ1972" s="338"/>
      <c r="BA1972" s="338"/>
      <c r="BB1972" s="338"/>
      <c r="BC1972" s="338"/>
      <c r="BD1972" s="338"/>
      <c r="BE1972" s="338"/>
      <c r="BF1972" s="338"/>
      <c r="BG1972" s="338"/>
      <c r="BH1972" s="338"/>
      <c r="BI1972" s="338"/>
      <c r="BJ1972" s="338"/>
      <c r="BK1972" s="338"/>
      <c r="BL1972" s="338"/>
      <c r="BM1972" s="338"/>
      <c r="BN1972" s="338"/>
      <c r="BO1972" s="338"/>
      <c r="BP1972" s="338"/>
      <c r="BQ1972" s="338"/>
      <c r="BR1972" s="338"/>
      <c r="BS1972" s="338"/>
      <c r="BT1972" s="338"/>
      <c r="BU1972" s="338"/>
      <c r="BV1972" s="343"/>
      <c r="BW1972" s="343"/>
      <c r="BX1972" s="1217"/>
      <c r="BY1972" s="343"/>
      <c r="BZ1972" s="338"/>
      <c r="CA1972" s="338"/>
      <c r="CB1972" s="338"/>
      <c r="CC1972" s="338"/>
      <c r="CD1972" s="338"/>
      <c r="CE1972" s="338"/>
      <c r="CF1972" s="338"/>
    </row>
    <row r="1973" ht="15.75" customHeight="1">
      <c r="A1973" s="338"/>
      <c r="B1973" s="338"/>
      <c r="C1973" s="338"/>
      <c r="D1973" s="338"/>
      <c r="E1973" s="338"/>
      <c r="F1973" s="346"/>
      <c r="G1973" s="1215"/>
      <c r="H1973" s="1216"/>
      <c r="I1973" s="534"/>
      <c r="J1973" s="1193"/>
      <c r="K1973" s="398"/>
      <c r="L1973" s="338"/>
      <c r="M1973" s="338"/>
      <c r="N1973" s="338"/>
      <c r="O1973" s="338"/>
      <c r="P1973" s="338"/>
      <c r="Q1973" s="338"/>
      <c r="R1973" s="338"/>
      <c r="S1973" s="338"/>
      <c r="T1973" s="338"/>
      <c r="U1973" s="338"/>
      <c r="V1973" s="338"/>
      <c r="W1973" s="338"/>
      <c r="X1973" s="338"/>
      <c r="Y1973" s="338"/>
      <c r="Z1973" s="338"/>
      <c r="AA1973" s="338"/>
      <c r="AB1973" s="338"/>
      <c r="AC1973" s="338"/>
      <c r="AD1973" s="338"/>
      <c r="AE1973" s="338"/>
      <c r="AF1973" s="338"/>
      <c r="AG1973" s="338"/>
      <c r="AH1973" s="338"/>
      <c r="AI1973" s="338"/>
      <c r="AJ1973" s="338"/>
      <c r="AK1973" s="338"/>
      <c r="AL1973" s="338"/>
      <c r="AM1973" s="338"/>
      <c r="AN1973" s="338"/>
      <c r="AO1973" s="338"/>
      <c r="AP1973" s="338"/>
      <c r="AQ1973" s="338"/>
      <c r="AR1973" s="338"/>
      <c r="AS1973" s="338"/>
      <c r="AT1973" s="338"/>
      <c r="AU1973" s="338"/>
      <c r="AV1973" s="338"/>
      <c r="AW1973" s="338"/>
      <c r="AX1973" s="338"/>
      <c r="AY1973" s="338"/>
      <c r="AZ1973" s="338"/>
      <c r="BA1973" s="338"/>
      <c r="BB1973" s="338"/>
      <c r="BC1973" s="338"/>
      <c r="BD1973" s="338"/>
      <c r="BE1973" s="338"/>
      <c r="BF1973" s="338"/>
      <c r="BG1973" s="338"/>
      <c r="BH1973" s="338"/>
      <c r="BI1973" s="338"/>
      <c r="BJ1973" s="338"/>
      <c r="BK1973" s="338"/>
      <c r="BL1973" s="338"/>
      <c r="BM1973" s="338"/>
      <c r="BN1973" s="338"/>
      <c r="BO1973" s="338"/>
      <c r="BP1973" s="338"/>
      <c r="BQ1973" s="338"/>
      <c r="BR1973" s="338"/>
      <c r="BS1973" s="338"/>
      <c r="BT1973" s="338"/>
      <c r="BU1973" s="338"/>
      <c r="BV1973" s="343"/>
      <c r="BW1973" s="343"/>
      <c r="BX1973" s="1217"/>
      <c r="BY1973" s="343"/>
      <c r="BZ1973" s="338"/>
      <c r="CA1973" s="338"/>
      <c r="CB1973" s="338"/>
      <c r="CC1973" s="338"/>
      <c r="CD1973" s="338"/>
      <c r="CE1973" s="338"/>
      <c r="CF1973" s="338"/>
    </row>
    <row r="1974" ht="15.75" customHeight="1">
      <c r="A1974" s="338"/>
      <c r="B1974" s="338"/>
      <c r="C1974" s="338"/>
      <c r="D1974" s="338"/>
      <c r="E1974" s="338"/>
      <c r="F1974" s="346"/>
      <c r="G1974" s="1215"/>
      <c r="H1974" s="1216"/>
      <c r="I1974" s="534"/>
      <c r="J1974" s="1193"/>
      <c r="K1974" s="398"/>
      <c r="L1974" s="338"/>
      <c r="M1974" s="338"/>
      <c r="N1974" s="338"/>
      <c r="O1974" s="338"/>
      <c r="P1974" s="338"/>
      <c r="Q1974" s="338"/>
      <c r="R1974" s="338"/>
      <c r="S1974" s="338"/>
      <c r="T1974" s="338"/>
      <c r="U1974" s="338"/>
      <c r="V1974" s="338"/>
      <c r="W1974" s="338"/>
      <c r="X1974" s="338"/>
      <c r="Y1974" s="338"/>
      <c r="Z1974" s="338"/>
      <c r="AA1974" s="338"/>
      <c r="AB1974" s="338"/>
      <c r="AC1974" s="338"/>
      <c r="AD1974" s="338"/>
      <c r="AE1974" s="338"/>
      <c r="AF1974" s="338"/>
      <c r="AG1974" s="338"/>
      <c r="AH1974" s="338"/>
      <c r="AI1974" s="338"/>
      <c r="AJ1974" s="338"/>
      <c r="AK1974" s="338"/>
      <c r="AL1974" s="338"/>
      <c r="AM1974" s="338"/>
      <c r="AN1974" s="338"/>
      <c r="AO1974" s="338"/>
      <c r="AP1974" s="338"/>
      <c r="AQ1974" s="338"/>
      <c r="AR1974" s="338"/>
      <c r="AS1974" s="338"/>
      <c r="AT1974" s="338"/>
      <c r="AU1974" s="338"/>
      <c r="AV1974" s="338"/>
      <c r="AW1974" s="338"/>
      <c r="AX1974" s="338"/>
      <c r="AY1974" s="338"/>
      <c r="AZ1974" s="338"/>
      <c r="BA1974" s="338"/>
      <c r="BB1974" s="338"/>
      <c r="BC1974" s="338"/>
      <c r="BD1974" s="338"/>
      <c r="BE1974" s="338"/>
      <c r="BF1974" s="338"/>
      <c r="BG1974" s="338"/>
      <c r="BH1974" s="338"/>
      <c r="BI1974" s="338"/>
      <c r="BJ1974" s="338"/>
      <c r="BK1974" s="338"/>
      <c r="BL1974" s="338"/>
      <c r="BM1974" s="338"/>
      <c r="BN1974" s="338"/>
      <c r="BO1974" s="338"/>
      <c r="BP1974" s="338"/>
      <c r="BQ1974" s="338"/>
      <c r="BR1974" s="338"/>
      <c r="BS1974" s="338"/>
      <c r="BT1974" s="338"/>
      <c r="BU1974" s="338"/>
      <c r="BV1974" s="343"/>
      <c r="BW1974" s="343"/>
      <c r="BX1974" s="1217"/>
      <c r="BY1974" s="343"/>
      <c r="BZ1974" s="338"/>
      <c r="CA1974" s="338"/>
      <c r="CB1974" s="338"/>
      <c r="CC1974" s="338"/>
      <c r="CD1974" s="338"/>
      <c r="CE1974" s="338"/>
      <c r="CF1974" s="338"/>
    </row>
    <row r="1975" ht="15.75" customHeight="1">
      <c r="A1975" s="338"/>
      <c r="B1975" s="338"/>
      <c r="C1975" s="338"/>
      <c r="D1975" s="338"/>
      <c r="E1975" s="338"/>
      <c r="F1975" s="346"/>
      <c r="G1975" s="1215"/>
      <c r="H1975" s="1216"/>
      <c r="I1975" s="534"/>
      <c r="J1975" s="1193"/>
      <c r="K1975" s="398"/>
      <c r="L1975" s="338"/>
      <c r="M1975" s="338"/>
      <c r="N1975" s="338"/>
      <c r="O1975" s="338"/>
      <c r="P1975" s="338"/>
      <c r="Q1975" s="338"/>
      <c r="R1975" s="338"/>
      <c r="S1975" s="338"/>
      <c r="T1975" s="338"/>
      <c r="U1975" s="338"/>
      <c r="V1975" s="338"/>
      <c r="W1975" s="338"/>
      <c r="X1975" s="338"/>
      <c r="Y1975" s="338"/>
      <c r="Z1975" s="338"/>
      <c r="AA1975" s="338"/>
      <c r="AB1975" s="338"/>
      <c r="AC1975" s="338"/>
      <c r="AD1975" s="338"/>
      <c r="AE1975" s="338"/>
      <c r="AF1975" s="338"/>
      <c r="AG1975" s="338"/>
      <c r="AH1975" s="338"/>
      <c r="AI1975" s="338"/>
      <c r="AJ1975" s="338"/>
      <c r="AK1975" s="338"/>
      <c r="AL1975" s="338"/>
      <c r="AM1975" s="338"/>
      <c r="AN1975" s="338"/>
      <c r="AO1975" s="338"/>
      <c r="AP1975" s="338"/>
      <c r="AQ1975" s="338"/>
      <c r="AR1975" s="338"/>
      <c r="AS1975" s="338"/>
      <c r="AT1975" s="338"/>
      <c r="AU1975" s="338"/>
      <c r="AV1975" s="338"/>
      <c r="AW1975" s="338"/>
      <c r="AX1975" s="338"/>
      <c r="AY1975" s="338"/>
      <c r="AZ1975" s="338"/>
      <c r="BA1975" s="338"/>
      <c r="BB1975" s="338"/>
      <c r="BC1975" s="338"/>
      <c r="BD1975" s="338"/>
      <c r="BE1975" s="338"/>
      <c r="BF1975" s="338"/>
      <c r="BG1975" s="338"/>
      <c r="BH1975" s="338"/>
      <c r="BI1975" s="338"/>
      <c r="BJ1975" s="338"/>
      <c r="BK1975" s="338"/>
      <c r="BL1975" s="338"/>
      <c r="BM1975" s="338"/>
      <c r="BN1975" s="338"/>
      <c r="BO1975" s="338"/>
      <c r="BP1975" s="338"/>
      <c r="BQ1975" s="338"/>
      <c r="BR1975" s="338"/>
      <c r="BS1975" s="338"/>
      <c r="BT1975" s="338"/>
      <c r="BU1975" s="338"/>
      <c r="BV1975" s="343"/>
      <c r="BW1975" s="343"/>
      <c r="BX1975" s="1217"/>
      <c r="BY1975" s="343"/>
      <c r="BZ1975" s="338"/>
      <c r="CA1975" s="338"/>
      <c r="CB1975" s="338"/>
      <c r="CC1975" s="338"/>
      <c r="CD1975" s="338"/>
      <c r="CE1975" s="338"/>
      <c r="CF1975" s="338"/>
    </row>
    <row r="1976" ht="15.75" customHeight="1">
      <c r="A1976" s="338"/>
      <c r="B1976" s="338"/>
      <c r="C1976" s="338"/>
      <c r="D1976" s="338"/>
      <c r="E1976" s="338"/>
      <c r="F1976" s="346"/>
      <c r="G1976" s="1215"/>
      <c r="H1976" s="1216"/>
      <c r="I1976" s="534"/>
      <c r="J1976" s="1193"/>
      <c r="K1976" s="398"/>
      <c r="L1976" s="338"/>
      <c r="M1976" s="338"/>
      <c r="N1976" s="338"/>
      <c r="O1976" s="338"/>
      <c r="P1976" s="338"/>
      <c r="Q1976" s="338"/>
      <c r="R1976" s="338"/>
      <c r="S1976" s="338"/>
      <c r="T1976" s="338"/>
      <c r="U1976" s="338"/>
      <c r="V1976" s="338"/>
      <c r="W1976" s="338"/>
      <c r="X1976" s="338"/>
      <c r="Y1976" s="338"/>
      <c r="Z1976" s="338"/>
      <c r="AA1976" s="338"/>
      <c r="AB1976" s="338"/>
      <c r="AC1976" s="338"/>
      <c r="AD1976" s="338"/>
      <c r="AE1976" s="338"/>
      <c r="AF1976" s="338"/>
      <c r="AG1976" s="338"/>
      <c r="AH1976" s="338"/>
      <c r="AI1976" s="338"/>
      <c r="AJ1976" s="338"/>
      <c r="AK1976" s="338"/>
      <c r="AL1976" s="338"/>
      <c r="AM1976" s="338"/>
      <c r="AN1976" s="338"/>
      <c r="AO1976" s="338"/>
      <c r="AP1976" s="338"/>
      <c r="AQ1976" s="338"/>
      <c r="AR1976" s="338"/>
      <c r="AS1976" s="338"/>
      <c r="AT1976" s="338"/>
      <c r="AU1976" s="338"/>
      <c r="AV1976" s="338"/>
      <c r="AW1976" s="338"/>
      <c r="AX1976" s="338"/>
      <c r="AY1976" s="338"/>
      <c r="AZ1976" s="338"/>
      <c r="BA1976" s="338"/>
      <c r="BB1976" s="338"/>
      <c r="BC1976" s="338"/>
      <c r="BD1976" s="338"/>
      <c r="BE1976" s="338"/>
      <c r="BF1976" s="338"/>
      <c r="BG1976" s="338"/>
      <c r="BH1976" s="338"/>
      <c r="BI1976" s="338"/>
      <c r="BJ1976" s="338"/>
      <c r="BK1976" s="338"/>
      <c r="BL1976" s="338"/>
      <c r="BM1976" s="338"/>
      <c r="BN1976" s="338"/>
      <c r="BO1976" s="338"/>
      <c r="BP1976" s="338"/>
      <c r="BQ1976" s="338"/>
      <c r="BR1976" s="338"/>
      <c r="BS1976" s="338"/>
      <c r="BT1976" s="338"/>
      <c r="BU1976" s="338"/>
      <c r="BV1976" s="343"/>
      <c r="BW1976" s="343"/>
      <c r="BX1976" s="1217"/>
      <c r="BY1976" s="343"/>
      <c r="BZ1976" s="338"/>
      <c r="CA1976" s="338"/>
      <c r="CB1976" s="338"/>
      <c r="CC1976" s="338"/>
      <c r="CD1976" s="338"/>
      <c r="CE1976" s="338"/>
      <c r="CF1976" s="338"/>
    </row>
    <row r="1977" ht="15.75" customHeight="1">
      <c r="A1977" s="338"/>
      <c r="B1977" s="338"/>
      <c r="C1977" s="338"/>
      <c r="D1977" s="338"/>
      <c r="E1977" s="338"/>
      <c r="F1977" s="346"/>
      <c r="G1977" s="1215"/>
      <c r="H1977" s="1216"/>
      <c r="I1977" s="534"/>
      <c r="J1977" s="1193"/>
      <c r="K1977" s="398"/>
      <c r="L1977" s="338"/>
      <c r="M1977" s="338"/>
      <c r="N1977" s="338"/>
      <c r="O1977" s="338"/>
      <c r="P1977" s="338"/>
      <c r="Q1977" s="338"/>
      <c r="R1977" s="338"/>
      <c r="S1977" s="338"/>
      <c r="T1977" s="338"/>
      <c r="U1977" s="338"/>
      <c r="V1977" s="338"/>
      <c r="W1977" s="338"/>
      <c r="X1977" s="338"/>
      <c r="Y1977" s="338"/>
      <c r="Z1977" s="338"/>
      <c r="AA1977" s="338"/>
      <c r="AB1977" s="338"/>
      <c r="AC1977" s="338"/>
      <c r="AD1977" s="338"/>
      <c r="AE1977" s="338"/>
      <c r="AF1977" s="338"/>
      <c r="AG1977" s="338"/>
      <c r="AH1977" s="338"/>
      <c r="AI1977" s="338"/>
      <c r="AJ1977" s="338"/>
      <c r="AK1977" s="338"/>
      <c r="AL1977" s="338"/>
      <c r="AM1977" s="338"/>
      <c r="AN1977" s="338"/>
      <c r="AO1977" s="338"/>
      <c r="AP1977" s="338"/>
      <c r="AQ1977" s="338"/>
      <c r="AR1977" s="338"/>
      <c r="AS1977" s="338"/>
      <c r="AT1977" s="338"/>
      <c r="AU1977" s="338"/>
      <c r="AV1977" s="338"/>
      <c r="AW1977" s="338"/>
      <c r="AX1977" s="338"/>
      <c r="AY1977" s="338"/>
      <c r="AZ1977" s="338"/>
      <c r="BA1977" s="338"/>
      <c r="BB1977" s="338"/>
      <c r="BC1977" s="338"/>
      <c r="BD1977" s="338"/>
      <c r="BE1977" s="338"/>
      <c r="BF1977" s="338"/>
      <c r="BG1977" s="338"/>
      <c r="BH1977" s="338"/>
      <c r="BI1977" s="338"/>
      <c r="BJ1977" s="338"/>
      <c r="BK1977" s="338"/>
      <c r="BL1977" s="338"/>
      <c r="BM1977" s="338"/>
      <c r="BN1977" s="338"/>
      <c r="BO1977" s="338"/>
      <c r="BP1977" s="338"/>
      <c r="BQ1977" s="338"/>
      <c r="BR1977" s="338"/>
      <c r="BS1977" s="338"/>
      <c r="BT1977" s="338"/>
      <c r="BU1977" s="338"/>
      <c r="BV1977" s="343"/>
      <c r="BW1977" s="343"/>
      <c r="BX1977" s="1217"/>
      <c r="BY1977" s="343"/>
      <c r="BZ1977" s="338"/>
      <c r="CA1977" s="338"/>
      <c r="CB1977" s="338"/>
      <c r="CC1977" s="338"/>
      <c r="CD1977" s="338"/>
      <c r="CE1977" s="338"/>
      <c r="CF1977" s="338"/>
    </row>
    <row r="1978" ht="15.75" customHeight="1">
      <c r="A1978" s="338"/>
      <c r="B1978" s="338"/>
      <c r="C1978" s="338"/>
      <c r="D1978" s="338"/>
      <c r="E1978" s="338"/>
      <c r="F1978" s="346"/>
      <c r="G1978" s="1215"/>
      <c r="H1978" s="1216"/>
      <c r="I1978" s="534"/>
      <c r="J1978" s="1193"/>
      <c r="K1978" s="398"/>
      <c r="L1978" s="338"/>
      <c r="M1978" s="338"/>
      <c r="N1978" s="338"/>
      <c r="O1978" s="338"/>
      <c r="P1978" s="338"/>
      <c r="Q1978" s="338"/>
      <c r="R1978" s="338"/>
      <c r="S1978" s="338"/>
      <c r="T1978" s="338"/>
      <c r="U1978" s="338"/>
      <c r="V1978" s="338"/>
      <c r="W1978" s="338"/>
      <c r="X1978" s="338"/>
      <c r="Y1978" s="338"/>
      <c r="Z1978" s="338"/>
      <c r="AA1978" s="338"/>
      <c r="AB1978" s="338"/>
      <c r="AC1978" s="338"/>
      <c r="AD1978" s="338"/>
      <c r="AE1978" s="338"/>
      <c r="AF1978" s="338"/>
      <c r="AG1978" s="338"/>
      <c r="AH1978" s="338"/>
      <c r="AI1978" s="338"/>
      <c r="AJ1978" s="338"/>
      <c r="AK1978" s="338"/>
      <c r="AL1978" s="338"/>
      <c r="AM1978" s="338"/>
      <c r="AN1978" s="338"/>
      <c r="AO1978" s="338"/>
      <c r="AP1978" s="338"/>
      <c r="AQ1978" s="338"/>
      <c r="AR1978" s="338"/>
      <c r="AS1978" s="338"/>
      <c r="AT1978" s="338"/>
      <c r="AU1978" s="338"/>
      <c r="AV1978" s="338"/>
      <c r="AW1978" s="338"/>
      <c r="AX1978" s="338"/>
      <c r="AY1978" s="338"/>
      <c r="AZ1978" s="338"/>
      <c r="BA1978" s="338"/>
      <c r="BB1978" s="338"/>
      <c r="BC1978" s="338"/>
      <c r="BD1978" s="338"/>
      <c r="BE1978" s="338"/>
      <c r="BF1978" s="338"/>
      <c r="BG1978" s="338"/>
      <c r="BH1978" s="338"/>
      <c r="BI1978" s="338"/>
      <c r="BJ1978" s="338"/>
      <c r="BK1978" s="338"/>
      <c r="BL1978" s="338"/>
      <c r="BM1978" s="338"/>
      <c r="BN1978" s="338"/>
      <c r="BO1978" s="338"/>
      <c r="BP1978" s="338"/>
      <c r="BQ1978" s="338"/>
      <c r="BR1978" s="338"/>
      <c r="BS1978" s="338"/>
      <c r="BT1978" s="338"/>
      <c r="BU1978" s="338"/>
      <c r="BV1978" s="343"/>
      <c r="BW1978" s="343"/>
      <c r="BX1978" s="1217"/>
      <c r="BY1978" s="343"/>
      <c r="BZ1978" s="338"/>
      <c r="CA1978" s="338"/>
      <c r="CB1978" s="338"/>
      <c r="CC1978" s="338"/>
      <c r="CD1978" s="338"/>
      <c r="CE1978" s="338"/>
      <c r="CF1978" s="338"/>
    </row>
    <row r="1979" ht="15.75" customHeight="1">
      <c r="A1979" s="338"/>
      <c r="B1979" s="338"/>
      <c r="C1979" s="338"/>
      <c r="D1979" s="338"/>
      <c r="E1979" s="338"/>
      <c r="F1979" s="346"/>
      <c r="G1979" s="1215"/>
      <c r="H1979" s="1216"/>
      <c r="I1979" s="534"/>
      <c r="J1979" s="1193"/>
      <c r="K1979" s="398"/>
      <c r="L1979" s="338"/>
      <c r="M1979" s="338"/>
      <c r="N1979" s="338"/>
      <c r="O1979" s="338"/>
      <c r="P1979" s="338"/>
      <c r="Q1979" s="338"/>
      <c r="R1979" s="338"/>
      <c r="S1979" s="338"/>
      <c r="T1979" s="338"/>
      <c r="U1979" s="338"/>
      <c r="V1979" s="338"/>
      <c r="W1979" s="338"/>
      <c r="X1979" s="338"/>
      <c r="Y1979" s="338"/>
      <c r="Z1979" s="338"/>
      <c r="AA1979" s="338"/>
      <c r="AB1979" s="338"/>
      <c r="AC1979" s="338"/>
      <c r="AD1979" s="338"/>
      <c r="AE1979" s="338"/>
      <c r="AF1979" s="338"/>
      <c r="AG1979" s="338"/>
      <c r="AH1979" s="338"/>
      <c r="AI1979" s="338"/>
      <c r="AJ1979" s="338"/>
      <c r="AK1979" s="338"/>
      <c r="AL1979" s="338"/>
      <c r="AM1979" s="338"/>
      <c r="AN1979" s="338"/>
      <c r="AO1979" s="338"/>
      <c r="AP1979" s="338"/>
      <c r="AQ1979" s="338"/>
      <c r="AR1979" s="338"/>
      <c r="AS1979" s="338"/>
      <c r="AT1979" s="338"/>
      <c r="AU1979" s="338"/>
      <c r="AV1979" s="338"/>
      <c r="AW1979" s="338"/>
      <c r="AX1979" s="338"/>
      <c r="AY1979" s="338"/>
      <c r="AZ1979" s="338"/>
      <c r="BA1979" s="338"/>
      <c r="BB1979" s="338"/>
      <c r="BC1979" s="338"/>
      <c r="BD1979" s="338"/>
      <c r="BE1979" s="338"/>
      <c r="BF1979" s="338"/>
      <c r="BG1979" s="338"/>
      <c r="BH1979" s="338"/>
      <c r="BI1979" s="338"/>
      <c r="BJ1979" s="338"/>
      <c r="BK1979" s="338"/>
      <c r="BL1979" s="338"/>
      <c r="BM1979" s="338"/>
      <c r="BN1979" s="338"/>
      <c r="BO1979" s="338"/>
      <c r="BP1979" s="338"/>
      <c r="BQ1979" s="338"/>
      <c r="BR1979" s="338"/>
      <c r="BS1979" s="338"/>
      <c r="BT1979" s="338"/>
      <c r="BU1979" s="338"/>
      <c r="BV1979" s="343"/>
      <c r="BW1979" s="343"/>
      <c r="BX1979" s="1217"/>
      <c r="BY1979" s="343"/>
      <c r="BZ1979" s="338"/>
      <c r="CA1979" s="338"/>
      <c r="CB1979" s="338"/>
      <c r="CC1979" s="338"/>
      <c r="CD1979" s="338"/>
      <c r="CE1979" s="338"/>
      <c r="CF1979" s="338"/>
    </row>
    <row r="1980" ht="15.75" customHeight="1">
      <c r="A1980" s="338"/>
      <c r="B1980" s="338"/>
      <c r="C1980" s="338"/>
      <c r="D1980" s="338"/>
      <c r="E1980" s="338"/>
      <c r="F1980" s="346"/>
      <c r="G1980" s="1215"/>
      <c r="H1980" s="1216"/>
      <c r="I1980" s="534"/>
      <c r="J1980" s="1193"/>
      <c r="K1980" s="398"/>
      <c r="L1980" s="338"/>
      <c r="M1980" s="338"/>
      <c r="N1980" s="338"/>
      <c r="O1980" s="338"/>
      <c r="P1980" s="338"/>
      <c r="Q1980" s="338"/>
      <c r="R1980" s="338"/>
      <c r="S1980" s="338"/>
      <c r="T1980" s="338"/>
      <c r="U1980" s="338"/>
      <c r="V1980" s="338"/>
      <c r="W1980" s="338"/>
      <c r="X1980" s="338"/>
      <c r="Y1980" s="338"/>
      <c r="Z1980" s="338"/>
      <c r="AA1980" s="338"/>
      <c r="AB1980" s="338"/>
      <c r="AC1980" s="338"/>
      <c r="AD1980" s="338"/>
      <c r="AE1980" s="338"/>
      <c r="AF1980" s="338"/>
      <c r="AG1980" s="338"/>
      <c r="AH1980" s="338"/>
      <c r="AI1980" s="338"/>
      <c r="AJ1980" s="338"/>
      <c r="AK1980" s="338"/>
      <c r="AL1980" s="338"/>
      <c r="AM1980" s="338"/>
      <c r="AN1980" s="338"/>
      <c r="AO1980" s="338"/>
      <c r="AP1980" s="338"/>
      <c r="AQ1980" s="338"/>
      <c r="AR1980" s="338"/>
      <c r="AS1980" s="338"/>
      <c r="AT1980" s="338"/>
      <c r="AU1980" s="338"/>
      <c r="AV1980" s="338"/>
      <c r="AW1980" s="338"/>
      <c r="AX1980" s="338"/>
      <c r="AY1980" s="338"/>
      <c r="AZ1980" s="338"/>
      <c r="BA1980" s="338"/>
      <c r="BB1980" s="338"/>
      <c r="BC1980" s="338"/>
      <c r="BD1980" s="338"/>
      <c r="BE1980" s="338"/>
      <c r="BF1980" s="338"/>
      <c r="BG1980" s="338"/>
      <c r="BH1980" s="338"/>
      <c r="BI1980" s="338"/>
      <c r="BJ1980" s="338"/>
      <c r="BK1980" s="338"/>
      <c r="BL1980" s="338"/>
      <c r="BM1980" s="338"/>
      <c r="BN1980" s="338"/>
      <c r="BO1980" s="338"/>
      <c r="BP1980" s="338"/>
      <c r="BQ1980" s="338"/>
      <c r="BR1980" s="338"/>
      <c r="BS1980" s="338"/>
      <c r="BT1980" s="338"/>
      <c r="BU1980" s="338"/>
      <c r="BV1980" s="343"/>
      <c r="BW1980" s="343"/>
      <c r="BX1980" s="1217"/>
      <c r="BY1980" s="343"/>
      <c r="BZ1980" s="338"/>
      <c r="CA1980" s="338"/>
      <c r="CB1980" s="338"/>
      <c r="CC1980" s="338"/>
      <c r="CD1980" s="338"/>
      <c r="CE1980" s="338"/>
      <c r="CF1980" s="338"/>
    </row>
    <row r="1981" ht="15.75" customHeight="1">
      <c r="A1981" s="338"/>
      <c r="B1981" s="338"/>
      <c r="C1981" s="338"/>
      <c r="D1981" s="338"/>
      <c r="E1981" s="338"/>
      <c r="F1981" s="346"/>
      <c r="G1981" s="1215"/>
      <c r="H1981" s="1216"/>
      <c r="I1981" s="534"/>
      <c r="J1981" s="1193"/>
      <c r="K1981" s="398"/>
      <c r="L1981" s="338"/>
      <c r="M1981" s="338"/>
      <c r="N1981" s="338"/>
      <c r="O1981" s="338"/>
      <c r="P1981" s="338"/>
      <c r="Q1981" s="338"/>
      <c r="R1981" s="338"/>
      <c r="S1981" s="338"/>
      <c r="T1981" s="338"/>
      <c r="U1981" s="338"/>
      <c r="V1981" s="338"/>
      <c r="W1981" s="338"/>
      <c r="X1981" s="338"/>
      <c r="Y1981" s="338"/>
      <c r="Z1981" s="338"/>
      <c r="AA1981" s="338"/>
      <c r="AB1981" s="338"/>
      <c r="AC1981" s="338"/>
      <c r="AD1981" s="338"/>
      <c r="AE1981" s="338"/>
      <c r="AF1981" s="338"/>
      <c r="AG1981" s="338"/>
      <c r="AH1981" s="338"/>
      <c r="AI1981" s="338"/>
      <c r="AJ1981" s="338"/>
      <c r="AK1981" s="338"/>
      <c r="AL1981" s="338"/>
      <c r="AM1981" s="338"/>
      <c r="AN1981" s="338"/>
      <c r="AO1981" s="338"/>
      <c r="AP1981" s="338"/>
      <c r="AQ1981" s="338"/>
      <c r="AR1981" s="338"/>
      <c r="AS1981" s="338"/>
      <c r="AT1981" s="338"/>
      <c r="AU1981" s="338"/>
      <c r="AV1981" s="338"/>
      <c r="AW1981" s="338"/>
      <c r="AX1981" s="338"/>
      <c r="AY1981" s="338"/>
      <c r="AZ1981" s="338"/>
      <c r="BA1981" s="338"/>
      <c r="BB1981" s="338"/>
      <c r="BC1981" s="338"/>
      <c r="BD1981" s="338"/>
      <c r="BE1981" s="338"/>
      <c r="BF1981" s="338"/>
      <c r="BG1981" s="338"/>
      <c r="BH1981" s="338"/>
      <c r="BI1981" s="338"/>
      <c r="BJ1981" s="338"/>
      <c r="BK1981" s="338"/>
      <c r="BL1981" s="338"/>
      <c r="BM1981" s="338"/>
      <c r="BN1981" s="338"/>
      <c r="BO1981" s="338"/>
      <c r="BP1981" s="338"/>
      <c r="BQ1981" s="338"/>
      <c r="BR1981" s="338"/>
      <c r="BS1981" s="338"/>
      <c r="BT1981" s="338"/>
      <c r="BU1981" s="338"/>
      <c r="BV1981" s="343"/>
      <c r="BW1981" s="343"/>
      <c r="BX1981" s="1217"/>
      <c r="BY1981" s="343"/>
      <c r="BZ1981" s="338"/>
      <c r="CA1981" s="338"/>
      <c r="CB1981" s="338"/>
      <c r="CC1981" s="338"/>
      <c r="CD1981" s="338"/>
      <c r="CE1981" s="338"/>
      <c r="CF1981" s="338"/>
    </row>
    <row r="1982" ht="15.75" customHeight="1">
      <c r="A1982" s="338"/>
      <c r="B1982" s="338"/>
      <c r="C1982" s="338"/>
      <c r="D1982" s="338"/>
      <c r="E1982" s="338"/>
      <c r="F1982" s="346"/>
      <c r="G1982" s="1215"/>
      <c r="H1982" s="1216"/>
      <c r="I1982" s="534"/>
      <c r="J1982" s="1193"/>
      <c r="K1982" s="398"/>
      <c r="L1982" s="338"/>
      <c r="M1982" s="338"/>
      <c r="N1982" s="338"/>
      <c r="O1982" s="338"/>
      <c r="P1982" s="338"/>
      <c r="Q1982" s="338"/>
      <c r="R1982" s="338"/>
      <c r="S1982" s="338"/>
      <c r="T1982" s="338"/>
      <c r="U1982" s="338"/>
      <c r="V1982" s="338"/>
      <c r="W1982" s="338"/>
      <c r="X1982" s="338"/>
      <c r="Y1982" s="338"/>
      <c r="Z1982" s="338"/>
      <c r="AA1982" s="338"/>
      <c r="AB1982" s="338"/>
      <c r="AC1982" s="338"/>
      <c r="AD1982" s="338"/>
      <c r="AE1982" s="338"/>
      <c r="AF1982" s="338"/>
      <c r="AG1982" s="338"/>
      <c r="AH1982" s="338"/>
      <c r="AI1982" s="338"/>
      <c r="AJ1982" s="338"/>
      <c r="AK1982" s="338"/>
      <c r="AL1982" s="338"/>
      <c r="AM1982" s="338"/>
      <c r="AN1982" s="338"/>
      <c r="AO1982" s="338"/>
      <c r="AP1982" s="338"/>
      <c r="AQ1982" s="338"/>
      <c r="AR1982" s="338"/>
      <c r="AS1982" s="338"/>
      <c r="AT1982" s="338"/>
      <c r="AU1982" s="338"/>
      <c r="AV1982" s="338"/>
      <c r="AW1982" s="338"/>
      <c r="AX1982" s="338"/>
      <c r="AY1982" s="338"/>
      <c r="AZ1982" s="338"/>
      <c r="BA1982" s="338"/>
      <c r="BB1982" s="338"/>
      <c r="BC1982" s="338"/>
      <c r="BD1982" s="338"/>
      <c r="BE1982" s="338"/>
      <c r="BF1982" s="338"/>
      <c r="BG1982" s="338"/>
      <c r="BH1982" s="338"/>
      <c r="BI1982" s="338"/>
      <c r="BJ1982" s="338"/>
      <c r="BK1982" s="338"/>
      <c r="BL1982" s="338"/>
      <c r="BM1982" s="338"/>
      <c r="BN1982" s="338"/>
      <c r="BO1982" s="338"/>
      <c r="BP1982" s="338"/>
      <c r="BQ1982" s="338"/>
      <c r="BR1982" s="338"/>
      <c r="BS1982" s="338"/>
      <c r="BT1982" s="338"/>
      <c r="BU1982" s="338"/>
      <c r="BV1982" s="343"/>
      <c r="BW1982" s="343"/>
      <c r="BX1982" s="1217"/>
      <c r="BY1982" s="343"/>
      <c r="BZ1982" s="338"/>
      <c r="CA1982" s="338"/>
      <c r="CB1982" s="338"/>
      <c r="CC1982" s="338"/>
      <c r="CD1982" s="338"/>
      <c r="CE1982" s="338"/>
      <c r="CF1982" s="338"/>
    </row>
    <row r="1983" ht="15.75" customHeight="1">
      <c r="A1983" s="338"/>
      <c r="B1983" s="338"/>
      <c r="C1983" s="338"/>
      <c r="D1983" s="338"/>
      <c r="E1983" s="338"/>
      <c r="F1983" s="346"/>
      <c r="G1983" s="1215"/>
      <c r="H1983" s="1216"/>
      <c r="I1983" s="534"/>
      <c r="J1983" s="1193"/>
      <c r="K1983" s="398"/>
      <c r="L1983" s="338"/>
      <c r="M1983" s="338"/>
      <c r="N1983" s="338"/>
      <c r="O1983" s="338"/>
      <c r="P1983" s="338"/>
      <c r="Q1983" s="338"/>
      <c r="R1983" s="338"/>
      <c r="S1983" s="338"/>
      <c r="T1983" s="338"/>
      <c r="U1983" s="338"/>
      <c r="V1983" s="338"/>
      <c r="W1983" s="338"/>
      <c r="X1983" s="338"/>
      <c r="Y1983" s="338"/>
      <c r="Z1983" s="338"/>
      <c r="AA1983" s="338"/>
      <c r="AB1983" s="338"/>
      <c r="AC1983" s="338"/>
      <c r="AD1983" s="338"/>
      <c r="AE1983" s="338"/>
      <c r="AF1983" s="338"/>
      <c r="AG1983" s="338"/>
      <c r="AH1983" s="338"/>
      <c r="AI1983" s="338"/>
      <c r="AJ1983" s="338"/>
      <c r="AK1983" s="338"/>
      <c r="AL1983" s="338"/>
      <c r="AM1983" s="338"/>
      <c r="AN1983" s="338"/>
      <c r="AO1983" s="338"/>
      <c r="AP1983" s="338"/>
      <c r="AQ1983" s="338"/>
      <c r="AR1983" s="338"/>
      <c r="AS1983" s="338"/>
      <c r="AT1983" s="338"/>
      <c r="AU1983" s="338"/>
      <c r="AV1983" s="338"/>
      <c r="AW1983" s="338"/>
      <c r="AX1983" s="338"/>
      <c r="AY1983" s="338"/>
      <c r="AZ1983" s="338"/>
      <c r="BA1983" s="338"/>
      <c r="BB1983" s="338"/>
      <c r="BC1983" s="338"/>
      <c r="BD1983" s="338"/>
      <c r="BE1983" s="338"/>
      <c r="BF1983" s="338"/>
      <c r="BG1983" s="338"/>
      <c r="BH1983" s="338"/>
      <c r="BI1983" s="338"/>
      <c r="BJ1983" s="338"/>
      <c r="BK1983" s="338"/>
      <c r="BL1983" s="338"/>
      <c r="BM1983" s="338"/>
      <c r="BN1983" s="338"/>
      <c r="BO1983" s="338"/>
      <c r="BP1983" s="338"/>
      <c r="BQ1983" s="338"/>
      <c r="BR1983" s="338"/>
      <c r="BS1983" s="338"/>
      <c r="BT1983" s="338"/>
      <c r="BU1983" s="338"/>
      <c r="BV1983" s="343"/>
      <c r="BW1983" s="343"/>
      <c r="BX1983" s="1217"/>
      <c r="BY1983" s="343"/>
      <c r="BZ1983" s="338"/>
      <c r="CA1983" s="338"/>
      <c r="CB1983" s="338"/>
      <c r="CC1983" s="338"/>
      <c r="CD1983" s="338"/>
      <c r="CE1983" s="338"/>
      <c r="CF1983" s="338"/>
    </row>
    <row r="1984" ht="15.75" customHeight="1">
      <c r="A1984" s="338"/>
      <c r="B1984" s="338"/>
      <c r="C1984" s="338"/>
      <c r="D1984" s="338"/>
      <c r="E1984" s="338"/>
      <c r="F1984" s="346"/>
      <c r="G1984" s="1215"/>
      <c r="H1984" s="1216"/>
      <c r="I1984" s="534"/>
      <c r="J1984" s="1193"/>
      <c r="K1984" s="398"/>
      <c r="L1984" s="338"/>
      <c r="M1984" s="338"/>
      <c r="N1984" s="338"/>
      <c r="O1984" s="338"/>
      <c r="P1984" s="338"/>
      <c r="Q1984" s="338"/>
      <c r="R1984" s="338"/>
      <c r="S1984" s="338"/>
      <c r="T1984" s="338"/>
      <c r="U1984" s="338"/>
      <c r="V1984" s="338"/>
      <c r="W1984" s="338"/>
      <c r="X1984" s="338"/>
      <c r="Y1984" s="338"/>
      <c r="Z1984" s="338"/>
      <c r="AA1984" s="338"/>
      <c r="AB1984" s="338"/>
      <c r="AC1984" s="338"/>
      <c r="AD1984" s="338"/>
      <c r="AE1984" s="338"/>
      <c r="AF1984" s="338"/>
      <c r="AG1984" s="338"/>
      <c r="AH1984" s="338"/>
      <c r="AI1984" s="338"/>
      <c r="AJ1984" s="338"/>
      <c r="AK1984" s="338"/>
      <c r="AL1984" s="338"/>
      <c r="AM1984" s="338"/>
      <c r="AN1984" s="338"/>
      <c r="AO1984" s="338"/>
      <c r="AP1984" s="338"/>
      <c r="AQ1984" s="338"/>
      <c r="AR1984" s="338"/>
      <c r="AS1984" s="338"/>
      <c r="AT1984" s="338"/>
      <c r="AU1984" s="338"/>
      <c r="AV1984" s="338"/>
      <c r="AW1984" s="338"/>
      <c r="AX1984" s="338"/>
      <c r="AY1984" s="338"/>
      <c r="AZ1984" s="338"/>
      <c r="BA1984" s="338"/>
      <c r="BB1984" s="338"/>
      <c r="BC1984" s="338"/>
      <c r="BD1984" s="338"/>
      <c r="BE1984" s="338"/>
      <c r="BF1984" s="338"/>
      <c r="BG1984" s="338"/>
      <c r="BH1984" s="338"/>
      <c r="BI1984" s="338"/>
      <c r="BJ1984" s="338"/>
      <c r="BK1984" s="338"/>
      <c r="BL1984" s="338"/>
      <c r="BM1984" s="338"/>
      <c r="BN1984" s="338"/>
      <c r="BO1984" s="338"/>
      <c r="BP1984" s="338"/>
      <c r="BQ1984" s="338"/>
      <c r="BR1984" s="338"/>
      <c r="BS1984" s="338"/>
      <c r="BT1984" s="338"/>
      <c r="BU1984" s="338"/>
      <c r="BV1984" s="343"/>
      <c r="BW1984" s="343"/>
      <c r="BX1984" s="1217"/>
      <c r="BY1984" s="343"/>
      <c r="BZ1984" s="338"/>
      <c r="CA1984" s="338"/>
      <c r="CB1984" s="338"/>
      <c r="CC1984" s="338"/>
      <c r="CD1984" s="338"/>
      <c r="CE1984" s="338"/>
      <c r="CF1984" s="338"/>
    </row>
    <row r="1985" ht="15.75" customHeight="1">
      <c r="A1985" s="338"/>
      <c r="B1985" s="338"/>
      <c r="C1985" s="338"/>
      <c r="D1985" s="338"/>
      <c r="E1985" s="338"/>
      <c r="F1985" s="346"/>
      <c r="G1985" s="1215"/>
      <c r="H1985" s="1216"/>
      <c r="I1985" s="534"/>
      <c r="J1985" s="1193"/>
      <c r="K1985" s="398"/>
      <c r="L1985" s="338"/>
      <c r="M1985" s="338"/>
      <c r="N1985" s="338"/>
      <c r="O1985" s="338"/>
      <c r="P1985" s="338"/>
      <c r="Q1985" s="338"/>
      <c r="R1985" s="338"/>
      <c r="S1985" s="338"/>
      <c r="T1985" s="338"/>
      <c r="U1985" s="338"/>
      <c r="V1985" s="338"/>
      <c r="W1985" s="338"/>
      <c r="X1985" s="338"/>
      <c r="Y1985" s="338"/>
      <c r="Z1985" s="338"/>
      <c r="AA1985" s="338"/>
      <c r="AB1985" s="338"/>
      <c r="AC1985" s="338"/>
      <c r="AD1985" s="338"/>
      <c r="AE1985" s="338"/>
      <c r="AF1985" s="338"/>
      <c r="AG1985" s="338"/>
      <c r="AH1985" s="338"/>
      <c r="AI1985" s="338"/>
      <c r="AJ1985" s="338"/>
      <c r="AK1985" s="338"/>
      <c r="AL1985" s="338"/>
      <c r="AM1985" s="338"/>
      <c r="AN1985" s="338"/>
      <c r="AO1985" s="338"/>
      <c r="AP1985" s="338"/>
      <c r="AQ1985" s="338"/>
      <c r="AR1985" s="338"/>
      <c r="AS1985" s="338"/>
      <c r="AT1985" s="338"/>
      <c r="AU1985" s="338"/>
      <c r="AV1985" s="338"/>
      <c r="AW1985" s="338"/>
      <c r="AX1985" s="338"/>
      <c r="AY1985" s="338"/>
      <c r="AZ1985" s="338"/>
      <c r="BA1985" s="338"/>
      <c r="BB1985" s="338"/>
      <c r="BC1985" s="338"/>
      <c r="BD1985" s="338"/>
      <c r="BE1985" s="338"/>
      <c r="BF1985" s="338"/>
      <c r="BG1985" s="338"/>
      <c r="BH1985" s="338"/>
      <c r="BI1985" s="338"/>
      <c r="BJ1985" s="338"/>
      <c r="BK1985" s="338"/>
      <c r="BL1985" s="338"/>
      <c r="BM1985" s="338"/>
      <c r="BN1985" s="338"/>
      <c r="BO1985" s="338"/>
      <c r="BP1985" s="338"/>
      <c r="BQ1985" s="338"/>
      <c r="BR1985" s="338"/>
      <c r="BS1985" s="338"/>
      <c r="BT1985" s="338"/>
      <c r="BU1985" s="338"/>
      <c r="BV1985" s="343"/>
      <c r="BW1985" s="343"/>
      <c r="BX1985" s="1217"/>
      <c r="BY1985" s="343"/>
      <c r="BZ1985" s="338"/>
      <c r="CA1985" s="338"/>
      <c r="CB1985" s="338"/>
      <c r="CC1985" s="338"/>
      <c r="CD1985" s="338"/>
      <c r="CE1985" s="338"/>
      <c r="CF1985" s="338"/>
    </row>
    <row r="1986" ht="15.75" customHeight="1">
      <c r="A1986" s="338"/>
      <c r="B1986" s="338"/>
      <c r="C1986" s="338"/>
      <c r="D1986" s="338"/>
      <c r="E1986" s="338"/>
      <c r="F1986" s="346"/>
      <c r="G1986" s="1215"/>
      <c r="H1986" s="1216"/>
      <c r="I1986" s="534"/>
      <c r="J1986" s="1193"/>
      <c r="K1986" s="398"/>
      <c r="L1986" s="338"/>
      <c r="M1986" s="338"/>
      <c r="N1986" s="338"/>
      <c r="O1986" s="338"/>
      <c r="P1986" s="338"/>
      <c r="Q1986" s="338"/>
      <c r="R1986" s="338"/>
      <c r="S1986" s="338"/>
      <c r="T1986" s="338"/>
      <c r="U1986" s="338"/>
      <c r="V1986" s="338"/>
      <c r="W1986" s="338"/>
      <c r="X1986" s="338"/>
      <c r="Y1986" s="338"/>
      <c r="Z1986" s="338"/>
      <c r="AA1986" s="338"/>
      <c r="AB1986" s="338"/>
      <c r="AC1986" s="338"/>
      <c r="AD1986" s="338"/>
      <c r="AE1986" s="338"/>
      <c r="AF1986" s="338"/>
      <c r="AG1986" s="338"/>
      <c r="AH1986" s="338"/>
      <c r="AI1986" s="338"/>
      <c r="AJ1986" s="338"/>
      <c r="AK1986" s="338"/>
      <c r="AL1986" s="338"/>
      <c r="AM1986" s="338"/>
      <c r="AN1986" s="338"/>
      <c r="AO1986" s="338"/>
      <c r="AP1986" s="338"/>
      <c r="AQ1986" s="338"/>
      <c r="AR1986" s="338"/>
      <c r="AS1986" s="338"/>
      <c r="AT1986" s="338"/>
      <c r="AU1986" s="338"/>
      <c r="AV1986" s="338"/>
      <c r="AW1986" s="338"/>
      <c r="AX1986" s="338"/>
      <c r="AY1986" s="338"/>
      <c r="AZ1986" s="338"/>
      <c r="BA1986" s="338"/>
      <c r="BB1986" s="338"/>
      <c r="BC1986" s="338"/>
      <c r="BD1986" s="338"/>
      <c r="BE1986" s="338"/>
      <c r="BF1986" s="338"/>
      <c r="BG1986" s="338"/>
      <c r="BH1986" s="338"/>
      <c r="BI1986" s="338"/>
      <c r="BJ1986" s="338"/>
      <c r="BK1986" s="338"/>
      <c r="BL1986" s="338"/>
      <c r="BM1986" s="338"/>
      <c r="BN1986" s="338"/>
      <c r="BO1986" s="338"/>
      <c r="BP1986" s="338"/>
      <c r="BQ1986" s="338"/>
      <c r="BR1986" s="338"/>
      <c r="BS1986" s="338"/>
      <c r="BT1986" s="338"/>
      <c r="BU1986" s="338"/>
      <c r="BV1986" s="343"/>
      <c r="BW1986" s="343"/>
      <c r="BX1986" s="1217"/>
      <c r="BY1986" s="343"/>
      <c r="BZ1986" s="338"/>
      <c r="CA1986" s="338"/>
      <c r="CB1986" s="338"/>
      <c r="CC1986" s="338"/>
      <c r="CD1986" s="338"/>
      <c r="CE1986" s="338"/>
      <c r="CF1986" s="338"/>
    </row>
    <row r="1987" ht="15.75" customHeight="1">
      <c r="A1987" s="338"/>
      <c r="B1987" s="338"/>
      <c r="C1987" s="338"/>
      <c r="D1987" s="338"/>
      <c r="E1987" s="338"/>
      <c r="F1987" s="346"/>
      <c r="G1987" s="1215"/>
      <c r="H1987" s="1216"/>
      <c r="I1987" s="534"/>
      <c r="J1987" s="1193"/>
      <c r="K1987" s="398"/>
      <c r="L1987" s="338"/>
      <c r="M1987" s="338"/>
      <c r="N1987" s="338"/>
      <c r="O1987" s="338"/>
      <c r="P1987" s="338"/>
      <c r="Q1987" s="338"/>
      <c r="R1987" s="338"/>
      <c r="S1987" s="338"/>
      <c r="T1987" s="338"/>
      <c r="U1987" s="338"/>
      <c r="V1987" s="338"/>
      <c r="W1987" s="338"/>
      <c r="X1987" s="338"/>
      <c r="Y1987" s="338"/>
      <c r="Z1987" s="338"/>
      <c r="AA1987" s="338"/>
      <c r="AB1987" s="338"/>
      <c r="AC1987" s="338"/>
      <c r="AD1987" s="338"/>
      <c r="AE1987" s="338"/>
      <c r="AF1987" s="338"/>
      <c r="AG1987" s="338"/>
      <c r="AH1987" s="338"/>
      <c r="AI1987" s="338"/>
      <c r="AJ1987" s="338"/>
      <c r="AK1987" s="338"/>
      <c r="AL1987" s="338"/>
      <c r="AM1987" s="338"/>
      <c r="AN1987" s="338"/>
      <c r="AO1987" s="338"/>
      <c r="AP1987" s="338"/>
      <c r="AQ1987" s="338"/>
      <c r="AR1987" s="338"/>
      <c r="AS1987" s="338"/>
      <c r="AT1987" s="338"/>
      <c r="AU1987" s="338"/>
      <c r="AV1987" s="338"/>
      <c r="AW1987" s="338"/>
      <c r="AX1987" s="338"/>
      <c r="AY1987" s="338"/>
      <c r="AZ1987" s="338"/>
      <c r="BA1987" s="338"/>
      <c r="BB1987" s="338"/>
      <c r="BC1987" s="338"/>
      <c r="BD1987" s="338"/>
      <c r="BE1987" s="338"/>
      <c r="BF1987" s="338"/>
      <c r="BG1987" s="338"/>
      <c r="BH1987" s="338"/>
      <c r="BI1987" s="338"/>
      <c r="BJ1987" s="338"/>
      <c r="BK1987" s="338"/>
      <c r="BL1987" s="338"/>
      <c r="BM1987" s="338"/>
      <c r="BN1987" s="338"/>
      <c r="BO1987" s="338"/>
      <c r="BP1987" s="338"/>
      <c r="BQ1987" s="338"/>
      <c r="BR1987" s="338"/>
      <c r="BS1987" s="338"/>
      <c r="BT1987" s="338"/>
      <c r="BU1987" s="338"/>
      <c r="BV1987" s="343"/>
      <c r="BW1987" s="343"/>
      <c r="BX1987" s="1217"/>
      <c r="BY1987" s="343"/>
      <c r="BZ1987" s="338"/>
      <c r="CA1987" s="338"/>
      <c r="CB1987" s="338"/>
      <c r="CC1987" s="338"/>
      <c r="CD1987" s="338"/>
      <c r="CE1987" s="338"/>
      <c r="CF1987" s="338"/>
    </row>
    <row r="1988" ht="15.75" customHeight="1">
      <c r="A1988" s="338"/>
      <c r="B1988" s="338"/>
      <c r="C1988" s="338"/>
      <c r="D1988" s="338"/>
      <c r="E1988" s="338"/>
      <c r="F1988" s="346"/>
      <c r="G1988" s="1215"/>
      <c r="H1988" s="1216"/>
      <c r="I1988" s="534"/>
      <c r="J1988" s="1193"/>
      <c r="K1988" s="398"/>
      <c r="L1988" s="338"/>
      <c r="M1988" s="338"/>
      <c r="N1988" s="338"/>
      <c r="O1988" s="338"/>
      <c r="P1988" s="338"/>
      <c r="Q1988" s="338"/>
      <c r="R1988" s="338"/>
      <c r="S1988" s="338"/>
      <c r="T1988" s="338"/>
      <c r="U1988" s="338"/>
      <c r="V1988" s="338"/>
      <c r="W1988" s="338"/>
      <c r="X1988" s="338"/>
      <c r="Y1988" s="338"/>
      <c r="Z1988" s="338"/>
      <c r="AA1988" s="338"/>
      <c r="AB1988" s="338"/>
      <c r="AC1988" s="338"/>
      <c r="AD1988" s="338"/>
      <c r="AE1988" s="338"/>
      <c r="AF1988" s="338"/>
      <c r="AG1988" s="338"/>
      <c r="AH1988" s="338"/>
      <c r="AI1988" s="338"/>
      <c r="AJ1988" s="338"/>
      <c r="AK1988" s="338"/>
      <c r="AL1988" s="338"/>
      <c r="AM1988" s="338"/>
      <c r="AN1988" s="338"/>
      <c r="AO1988" s="338"/>
      <c r="AP1988" s="338"/>
      <c r="AQ1988" s="338"/>
      <c r="AR1988" s="338"/>
      <c r="AS1988" s="338"/>
      <c r="AT1988" s="338"/>
      <c r="AU1988" s="338"/>
      <c r="AV1988" s="338"/>
      <c r="AW1988" s="338"/>
      <c r="AX1988" s="338"/>
      <c r="AY1988" s="338"/>
      <c r="AZ1988" s="338"/>
      <c r="BA1988" s="338"/>
      <c r="BB1988" s="338"/>
      <c r="BC1988" s="338"/>
      <c r="BD1988" s="338"/>
      <c r="BE1988" s="338"/>
      <c r="BF1988" s="338"/>
      <c r="BG1988" s="338"/>
      <c r="BH1988" s="338"/>
      <c r="BI1988" s="338"/>
      <c r="BJ1988" s="338"/>
      <c r="BK1988" s="338"/>
      <c r="BL1988" s="338"/>
      <c r="BM1988" s="338"/>
      <c r="BN1988" s="338"/>
      <c r="BO1988" s="338"/>
      <c r="BP1988" s="338"/>
      <c r="BQ1988" s="338"/>
      <c r="BR1988" s="338"/>
      <c r="BS1988" s="338"/>
      <c r="BT1988" s="338"/>
      <c r="BU1988" s="338"/>
      <c r="BV1988" s="343"/>
      <c r="BW1988" s="343"/>
      <c r="BX1988" s="1217"/>
      <c r="BY1988" s="343"/>
      <c r="BZ1988" s="338"/>
      <c r="CA1988" s="338"/>
      <c r="CB1988" s="338"/>
      <c r="CC1988" s="338"/>
      <c r="CD1988" s="338"/>
      <c r="CE1988" s="338"/>
      <c r="CF1988" s="338"/>
    </row>
    <row r="1989" ht="15.75" customHeight="1">
      <c r="A1989" s="338"/>
      <c r="B1989" s="338"/>
      <c r="C1989" s="338"/>
      <c r="D1989" s="338"/>
      <c r="E1989" s="338"/>
      <c r="F1989" s="346"/>
      <c r="G1989" s="1215"/>
      <c r="H1989" s="1216"/>
      <c r="I1989" s="534"/>
      <c r="J1989" s="1193"/>
      <c r="K1989" s="398"/>
      <c r="L1989" s="338"/>
      <c r="M1989" s="338"/>
      <c r="N1989" s="338"/>
      <c r="O1989" s="338"/>
      <c r="P1989" s="338"/>
      <c r="Q1989" s="338"/>
      <c r="R1989" s="338"/>
      <c r="S1989" s="338"/>
      <c r="T1989" s="338"/>
      <c r="U1989" s="338"/>
      <c r="V1989" s="338"/>
      <c r="W1989" s="338"/>
      <c r="X1989" s="338"/>
      <c r="Y1989" s="338"/>
      <c r="Z1989" s="338"/>
      <c r="AA1989" s="338"/>
      <c r="AB1989" s="338"/>
      <c r="AC1989" s="338"/>
      <c r="AD1989" s="338"/>
      <c r="AE1989" s="338"/>
      <c r="AF1989" s="338"/>
      <c r="AG1989" s="338"/>
      <c r="AH1989" s="338"/>
      <c r="AI1989" s="338"/>
      <c r="AJ1989" s="338"/>
      <c r="AK1989" s="338"/>
      <c r="AL1989" s="338"/>
      <c r="AM1989" s="338"/>
      <c r="AN1989" s="338"/>
      <c r="AO1989" s="338"/>
      <c r="AP1989" s="338"/>
      <c r="AQ1989" s="338"/>
      <c r="AR1989" s="338"/>
      <c r="AS1989" s="338"/>
      <c r="AT1989" s="338"/>
      <c r="AU1989" s="338"/>
      <c r="AV1989" s="338"/>
      <c r="AW1989" s="338"/>
      <c r="AX1989" s="338"/>
      <c r="AY1989" s="338"/>
      <c r="AZ1989" s="338"/>
      <c r="BA1989" s="338"/>
      <c r="BB1989" s="338"/>
      <c r="BC1989" s="338"/>
      <c r="BD1989" s="338"/>
      <c r="BE1989" s="338"/>
      <c r="BF1989" s="338"/>
      <c r="BG1989" s="338"/>
      <c r="BH1989" s="338"/>
      <c r="BI1989" s="338"/>
      <c r="BJ1989" s="338"/>
      <c r="BK1989" s="338"/>
      <c r="BL1989" s="338"/>
      <c r="BM1989" s="338"/>
      <c r="BN1989" s="338"/>
      <c r="BO1989" s="338"/>
      <c r="BP1989" s="338"/>
      <c r="BQ1989" s="338"/>
      <c r="BR1989" s="338"/>
      <c r="BS1989" s="338"/>
      <c r="BT1989" s="338"/>
      <c r="BU1989" s="338"/>
      <c r="BV1989" s="343"/>
      <c r="BW1989" s="343"/>
      <c r="BX1989" s="1217"/>
      <c r="BY1989" s="343"/>
      <c r="BZ1989" s="338"/>
      <c r="CA1989" s="338"/>
      <c r="CB1989" s="338"/>
      <c r="CC1989" s="338"/>
      <c r="CD1989" s="338"/>
      <c r="CE1989" s="338"/>
      <c r="CF1989" s="338"/>
    </row>
    <row r="1990" ht="15.75" customHeight="1">
      <c r="A1990" s="338"/>
      <c r="B1990" s="338"/>
      <c r="C1990" s="338"/>
      <c r="D1990" s="338"/>
      <c r="E1990" s="338"/>
      <c r="F1990" s="346"/>
      <c r="G1990" s="1215"/>
      <c r="H1990" s="1216"/>
      <c r="I1990" s="534"/>
      <c r="J1990" s="1193"/>
      <c r="K1990" s="398"/>
      <c r="L1990" s="338"/>
      <c r="M1990" s="338"/>
      <c r="N1990" s="338"/>
      <c r="O1990" s="338"/>
      <c r="P1990" s="338"/>
      <c r="Q1990" s="338"/>
      <c r="R1990" s="338"/>
      <c r="S1990" s="338"/>
      <c r="T1990" s="338"/>
      <c r="U1990" s="338"/>
      <c r="V1990" s="338"/>
      <c r="W1990" s="338"/>
      <c r="X1990" s="338"/>
      <c r="Y1990" s="338"/>
      <c r="Z1990" s="338"/>
      <c r="AA1990" s="338"/>
      <c r="AB1990" s="338"/>
      <c r="AC1990" s="338"/>
      <c r="AD1990" s="338"/>
      <c r="AE1990" s="338"/>
      <c r="AF1990" s="338"/>
      <c r="AG1990" s="338"/>
      <c r="AH1990" s="338"/>
      <c r="AI1990" s="338"/>
      <c r="AJ1990" s="338"/>
      <c r="AK1990" s="338"/>
      <c r="AL1990" s="338"/>
      <c r="AM1990" s="338"/>
      <c r="AN1990" s="338"/>
      <c r="AO1990" s="338"/>
      <c r="AP1990" s="338"/>
      <c r="AQ1990" s="338"/>
      <c r="AR1990" s="338"/>
      <c r="AS1990" s="338"/>
      <c r="AT1990" s="338"/>
      <c r="AU1990" s="338"/>
      <c r="AV1990" s="338"/>
      <c r="AW1990" s="338"/>
      <c r="AX1990" s="338"/>
      <c r="AY1990" s="338"/>
      <c r="AZ1990" s="338"/>
      <c r="BA1990" s="338"/>
      <c r="BB1990" s="338"/>
      <c r="BC1990" s="338"/>
      <c r="BD1990" s="338"/>
      <c r="BE1990" s="338"/>
      <c r="BF1990" s="338"/>
      <c r="BG1990" s="338"/>
      <c r="BH1990" s="338"/>
      <c r="BI1990" s="338"/>
      <c r="BJ1990" s="338"/>
      <c r="BK1990" s="338"/>
      <c r="BL1990" s="338"/>
      <c r="BM1990" s="338"/>
      <c r="BN1990" s="338"/>
      <c r="BO1990" s="338"/>
      <c r="BP1990" s="338"/>
      <c r="BQ1990" s="338"/>
      <c r="BR1990" s="338"/>
      <c r="BS1990" s="338"/>
      <c r="BT1990" s="338"/>
      <c r="BU1990" s="338"/>
      <c r="BV1990" s="343"/>
      <c r="BW1990" s="343"/>
      <c r="BX1990" s="1217"/>
      <c r="BY1990" s="343"/>
      <c r="BZ1990" s="338"/>
      <c r="CA1990" s="338"/>
      <c r="CB1990" s="338"/>
      <c r="CC1990" s="338"/>
      <c r="CD1990" s="338"/>
      <c r="CE1990" s="338"/>
      <c r="CF1990" s="338"/>
    </row>
    <row r="1991" ht="15.75" customHeight="1">
      <c r="A1991" s="338"/>
      <c r="B1991" s="338"/>
      <c r="C1991" s="338"/>
      <c r="D1991" s="338"/>
      <c r="E1991" s="338"/>
      <c r="F1991" s="346"/>
      <c r="G1991" s="1215"/>
      <c r="H1991" s="1216"/>
      <c r="I1991" s="534"/>
      <c r="J1991" s="1193"/>
      <c r="K1991" s="398"/>
      <c r="L1991" s="338"/>
      <c r="M1991" s="338"/>
      <c r="N1991" s="338"/>
      <c r="O1991" s="338"/>
      <c r="P1991" s="338"/>
      <c r="Q1991" s="338"/>
      <c r="R1991" s="338"/>
      <c r="S1991" s="338"/>
      <c r="T1991" s="338"/>
      <c r="U1991" s="338"/>
      <c r="V1991" s="338"/>
      <c r="W1991" s="338"/>
      <c r="X1991" s="338"/>
      <c r="Y1991" s="338"/>
      <c r="Z1991" s="338"/>
      <c r="AA1991" s="338"/>
      <c r="AB1991" s="338"/>
      <c r="AC1991" s="338"/>
      <c r="AD1991" s="338"/>
      <c r="AE1991" s="338"/>
      <c r="AF1991" s="338"/>
      <c r="AG1991" s="338"/>
      <c r="AH1991" s="338"/>
      <c r="AI1991" s="338"/>
      <c r="AJ1991" s="338"/>
      <c r="AK1991" s="338"/>
      <c r="AL1991" s="338"/>
      <c r="AM1991" s="338"/>
      <c r="AN1991" s="338"/>
      <c r="AO1991" s="338"/>
      <c r="AP1991" s="338"/>
      <c r="AQ1991" s="338"/>
      <c r="AR1991" s="338"/>
      <c r="AS1991" s="338"/>
      <c r="AT1991" s="338"/>
      <c r="AU1991" s="338"/>
      <c r="AV1991" s="338"/>
      <c r="AW1991" s="338"/>
      <c r="AX1991" s="338"/>
      <c r="AY1991" s="338"/>
      <c r="AZ1991" s="338"/>
      <c r="BA1991" s="338"/>
      <c r="BB1991" s="338"/>
      <c r="BC1991" s="338"/>
      <c r="BD1991" s="338"/>
      <c r="BE1991" s="338"/>
      <c r="BF1991" s="338"/>
      <c r="BG1991" s="338"/>
      <c r="BH1991" s="338"/>
      <c r="BI1991" s="338"/>
      <c r="BJ1991" s="338"/>
      <c r="BK1991" s="338"/>
      <c r="BL1991" s="338"/>
      <c r="BM1991" s="338"/>
      <c r="BN1991" s="338"/>
      <c r="BO1991" s="338"/>
      <c r="BP1991" s="338"/>
      <c r="BQ1991" s="338"/>
      <c r="BR1991" s="338"/>
      <c r="BS1991" s="338"/>
      <c r="BT1991" s="338"/>
      <c r="BU1991" s="338"/>
      <c r="BV1991" s="343"/>
      <c r="BW1991" s="343"/>
      <c r="BX1991" s="1217"/>
      <c r="BY1991" s="343"/>
      <c r="BZ1991" s="338"/>
      <c r="CA1991" s="338"/>
      <c r="CB1991" s="338"/>
      <c r="CC1991" s="338"/>
      <c r="CD1991" s="338"/>
      <c r="CE1991" s="338"/>
      <c r="CF1991" s="338"/>
    </row>
    <row r="1992" ht="15.75" customHeight="1">
      <c r="A1992" s="338"/>
      <c r="B1992" s="338"/>
      <c r="C1992" s="338"/>
      <c r="D1992" s="338"/>
      <c r="E1992" s="338"/>
      <c r="F1992" s="346"/>
      <c r="G1992" s="1215"/>
      <c r="H1992" s="1216"/>
      <c r="I1992" s="534"/>
      <c r="J1992" s="1193"/>
      <c r="K1992" s="398"/>
      <c r="L1992" s="338"/>
      <c r="M1992" s="338"/>
      <c r="N1992" s="338"/>
      <c r="O1992" s="338"/>
      <c r="P1992" s="338"/>
      <c r="Q1992" s="338"/>
      <c r="R1992" s="338"/>
      <c r="S1992" s="338"/>
      <c r="T1992" s="338"/>
      <c r="U1992" s="338"/>
      <c r="V1992" s="338"/>
      <c r="W1992" s="338"/>
      <c r="X1992" s="338"/>
      <c r="Y1992" s="338"/>
      <c r="Z1992" s="338"/>
      <c r="AA1992" s="338"/>
      <c r="AB1992" s="338"/>
      <c r="AC1992" s="338"/>
      <c r="AD1992" s="338"/>
      <c r="AE1992" s="338"/>
      <c r="AF1992" s="338"/>
      <c r="AG1992" s="338"/>
      <c r="AH1992" s="338"/>
      <c r="AI1992" s="338"/>
      <c r="AJ1992" s="338"/>
      <c r="AK1992" s="338"/>
      <c r="AL1992" s="338"/>
      <c r="AM1992" s="338"/>
      <c r="AN1992" s="338"/>
      <c r="AO1992" s="338"/>
      <c r="AP1992" s="338"/>
      <c r="AQ1992" s="338"/>
      <c r="AR1992" s="338"/>
      <c r="AS1992" s="338"/>
      <c r="AT1992" s="338"/>
      <c r="AU1992" s="338"/>
      <c r="AV1992" s="338"/>
      <c r="AW1992" s="338"/>
      <c r="AX1992" s="338"/>
      <c r="AY1992" s="338"/>
      <c r="AZ1992" s="338"/>
      <c r="BA1992" s="338"/>
      <c r="BB1992" s="338"/>
      <c r="BC1992" s="338"/>
      <c r="BD1992" s="338"/>
      <c r="BE1992" s="338"/>
      <c r="BF1992" s="338"/>
      <c r="BG1992" s="338"/>
      <c r="BH1992" s="338"/>
      <c r="BI1992" s="338"/>
      <c r="BJ1992" s="338"/>
      <c r="BK1992" s="338"/>
      <c r="BL1992" s="338"/>
      <c r="BM1992" s="338"/>
      <c r="BN1992" s="338"/>
      <c r="BO1992" s="338"/>
      <c r="BP1992" s="338"/>
      <c r="BQ1992" s="338"/>
      <c r="BR1992" s="338"/>
      <c r="BS1992" s="338"/>
      <c r="BT1992" s="338"/>
      <c r="BU1992" s="338"/>
      <c r="BV1992" s="343"/>
      <c r="BW1992" s="343"/>
      <c r="BX1992" s="1217"/>
      <c r="BY1992" s="343"/>
      <c r="BZ1992" s="338"/>
      <c r="CA1992" s="338"/>
      <c r="CB1992" s="338"/>
      <c r="CC1992" s="338"/>
      <c r="CD1992" s="338"/>
      <c r="CE1992" s="338"/>
      <c r="CF1992" s="338"/>
    </row>
    <row r="1993" ht="15.75" customHeight="1">
      <c r="A1993" s="338"/>
      <c r="B1993" s="338"/>
      <c r="C1993" s="338"/>
      <c r="D1993" s="338"/>
      <c r="E1993" s="338"/>
      <c r="F1993" s="346"/>
      <c r="G1993" s="1215"/>
      <c r="H1993" s="1216"/>
      <c r="I1993" s="534"/>
      <c r="J1993" s="1193"/>
      <c r="K1993" s="398"/>
      <c r="L1993" s="338"/>
      <c r="M1993" s="338"/>
      <c r="N1993" s="338"/>
      <c r="O1993" s="338"/>
      <c r="P1993" s="338"/>
      <c r="Q1993" s="338"/>
      <c r="R1993" s="338"/>
      <c r="S1993" s="338"/>
      <c r="T1993" s="338"/>
      <c r="U1993" s="338"/>
      <c r="V1993" s="338"/>
      <c r="W1993" s="338"/>
      <c r="X1993" s="338"/>
      <c r="Y1993" s="338"/>
      <c r="Z1993" s="338"/>
      <c r="AA1993" s="338"/>
      <c r="AB1993" s="338"/>
      <c r="AC1993" s="338"/>
      <c r="AD1993" s="338"/>
      <c r="AE1993" s="338"/>
      <c r="AF1993" s="338"/>
      <c r="AG1993" s="338"/>
      <c r="AH1993" s="338"/>
      <c r="AI1993" s="338"/>
      <c r="AJ1993" s="338"/>
      <c r="AK1993" s="338"/>
      <c r="AL1993" s="338"/>
      <c r="AM1993" s="338"/>
      <c r="AN1993" s="338"/>
      <c r="AO1993" s="338"/>
      <c r="AP1993" s="338"/>
      <c r="AQ1993" s="338"/>
      <c r="AR1993" s="338"/>
      <c r="AS1993" s="338"/>
      <c r="AT1993" s="338"/>
      <c r="AU1993" s="338"/>
      <c r="AV1993" s="338"/>
      <c r="AW1993" s="338"/>
      <c r="AX1993" s="338"/>
      <c r="AY1993" s="338"/>
      <c r="AZ1993" s="338"/>
      <c r="BA1993" s="338"/>
      <c r="BB1993" s="338"/>
      <c r="BC1993" s="338"/>
      <c r="BD1993" s="338"/>
      <c r="BE1993" s="338"/>
      <c r="BF1993" s="338"/>
      <c r="BG1993" s="338"/>
      <c r="BH1993" s="338"/>
      <c r="BI1993" s="338"/>
      <c r="BJ1993" s="338"/>
      <c r="BK1993" s="338"/>
      <c r="BL1993" s="338"/>
      <c r="BM1993" s="338"/>
      <c r="BN1993" s="338"/>
      <c r="BO1993" s="338"/>
      <c r="BP1993" s="338"/>
      <c r="BQ1993" s="338"/>
      <c r="BR1993" s="338"/>
      <c r="BS1993" s="338"/>
      <c r="BT1993" s="338"/>
      <c r="BU1993" s="338"/>
      <c r="BV1993" s="343"/>
      <c r="BW1993" s="343"/>
      <c r="BX1993" s="1217"/>
      <c r="BY1993" s="343"/>
      <c r="BZ1993" s="338"/>
      <c r="CA1993" s="338"/>
      <c r="CB1993" s="338"/>
      <c r="CC1993" s="338"/>
      <c r="CD1993" s="338"/>
      <c r="CE1993" s="338"/>
      <c r="CF1993" s="338"/>
    </row>
    <row r="1994" ht="15.75" customHeight="1">
      <c r="A1994" s="338"/>
      <c r="B1994" s="338"/>
      <c r="C1994" s="338"/>
      <c r="D1994" s="338"/>
      <c r="E1994" s="338"/>
      <c r="F1994" s="346"/>
      <c r="G1994" s="1215"/>
      <c r="H1994" s="1216"/>
      <c r="I1994" s="534"/>
      <c r="J1994" s="1193"/>
      <c r="K1994" s="398"/>
      <c r="L1994" s="338"/>
      <c r="M1994" s="338"/>
      <c r="N1994" s="338"/>
      <c r="O1994" s="338"/>
      <c r="P1994" s="338"/>
      <c r="Q1994" s="338"/>
      <c r="R1994" s="338"/>
      <c r="S1994" s="338"/>
      <c r="T1994" s="338"/>
      <c r="U1994" s="338"/>
      <c r="V1994" s="338"/>
      <c r="W1994" s="338"/>
      <c r="X1994" s="338"/>
      <c r="Y1994" s="338"/>
      <c r="Z1994" s="338"/>
      <c r="AA1994" s="338"/>
      <c r="AB1994" s="338"/>
      <c r="AC1994" s="338"/>
      <c r="AD1994" s="338"/>
      <c r="AE1994" s="338"/>
      <c r="AF1994" s="338"/>
      <c r="AG1994" s="338"/>
      <c r="AH1994" s="338"/>
      <c r="AI1994" s="338"/>
      <c r="AJ1994" s="338"/>
      <c r="AK1994" s="338"/>
      <c r="AL1994" s="338"/>
      <c r="AM1994" s="338"/>
      <c r="AN1994" s="338"/>
      <c r="AO1994" s="338"/>
      <c r="AP1994" s="338"/>
      <c r="AQ1994" s="338"/>
      <c r="AR1994" s="338"/>
      <c r="AS1994" s="338"/>
      <c r="AT1994" s="338"/>
      <c r="AU1994" s="338"/>
      <c r="AV1994" s="338"/>
      <c r="AW1994" s="338"/>
      <c r="AX1994" s="338"/>
      <c r="AY1994" s="338"/>
      <c r="AZ1994" s="338"/>
      <c r="BA1994" s="338"/>
      <c r="BB1994" s="338"/>
      <c r="BC1994" s="338"/>
      <c r="BD1994" s="338"/>
      <c r="BE1994" s="338"/>
      <c r="BF1994" s="338"/>
      <c r="BG1994" s="338"/>
      <c r="BH1994" s="338"/>
      <c r="BI1994" s="338"/>
      <c r="BJ1994" s="338"/>
      <c r="BK1994" s="338"/>
      <c r="BL1994" s="338"/>
      <c r="BM1994" s="338"/>
      <c r="BN1994" s="338"/>
      <c r="BO1994" s="338"/>
      <c r="BP1994" s="338"/>
      <c r="BQ1994" s="338"/>
      <c r="BR1994" s="338"/>
      <c r="BS1994" s="338"/>
      <c r="BT1994" s="338"/>
      <c r="BU1994" s="338"/>
      <c r="BV1994" s="343"/>
      <c r="BW1994" s="343"/>
      <c r="BX1994" s="1217"/>
      <c r="BY1994" s="343"/>
      <c r="BZ1994" s="338"/>
      <c r="CA1994" s="338"/>
      <c r="CB1994" s="338"/>
      <c r="CC1994" s="338"/>
      <c r="CD1994" s="338"/>
      <c r="CE1994" s="338"/>
      <c r="CF1994" s="338"/>
    </row>
    <row r="1995" ht="15.75" customHeight="1">
      <c r="A1995" s="338"/>
      <c r="B1995" s="338"/>
      <c r="C1995" s="338"/>
      <c r="D1995" s="338"/>
      <c r="E1995" s="338"/>
      <c r="F1995" s="346"/>
      <c r="G1995" s="1215"/>
      <c r="H1995" s="1216"/>
      <c r="I1995" s="534"/>
      <c r="J1995" s="1193"/>
      <c r="K1995" s="398"/>
      <c r="L1995" s="338"/>
      <c r="M1995" s="338"/>
      <c r="N1995" s="338"/>
      <c r="O1995" s="338"/>
      <c r="P1995" s="338"/>
      <c r="Q1995" s="338"/>
      <c r="R1995" s="338"/>
      <c r="S1995" s="338"/>
      <c r="T1995" s="338"/>
      <c r="U1995" s="338"/>
      <c r="V1995" s="338"/>
      <c r="W1995" s="338"/>
      <c r="X1995" s="338"/>
      <c r="Y1995" s="338"/>
      <c r="Z1995" s="338"/>
      <c r="AA1995" s="338"/>
      <c r="AB1995" s="338"/>
      <c r="AC1995" s="338"/>
      <c r="AD1995" s="338"/>
      <c r="AE1995" s="338"/>
      <c r="AF1995" s="338"/>
      <c r="AG1995" s="338"/>
      <c r="AH1995" s="338"/>
      <c r="AI1995" s="338"/>
      <c r="AJ1995" s="338"/>
      <c r="AK1995" s="338"/>
      <c r="AL1995" s="338"/>
      <c r="AM1995" s="338"/>
      <c r="AN1995" s="338"/>
      <c r="AO1995" s="338"/>
      <c r="AP1995" s="338"/>
      <c r="AQ1995" s="338"/>
      <c r="AR1995" s="338"/>
      <c r="AS1995" s="338"/>
      <c r="AT1995" s="338"/>
      <c r="AU1995" s="338"/>
      <c r="AV1995" s="338"/>
      <c r="AW1995" s="338"/>
      <c r="AX1995" s="338"/>
      <c r="AY1995" s="338"/>
      <c r="AZ1995" s="338"/>
      <c r="BA1995" s="338"/>
      <c r="BB1995" s="338"/>
      <c r="BC1995" s="338"/>
      <c r="BD1995" s="338"/>
      <c r="BE1995" s="338"/>
      <c r="BF1995" s="338"/>
      <c r="BG1995" s="338"/>
      <c r="BH1995" s="338"/>
      <c r="BI1995" s="338"/>
      <c r="BJ1995" s="338"/>
      <c r="BK1995" s="338"/>
      <c r="BL1995" s="338"/>
      <c r="BM1995" s="338"/>
      <c r="BN1995" s="338"/>
      <c r="BO1995" s="338"/>
      <c r="BP1995" s="338"/>
      <c r="BQ1995" s="338"/>
      <c r="BR1995" s="338"/>
      <c r="BS1995" s="338"/>
      <c r="BT1995" s="338"/>
      <c r="BU1995" s="338"/>
      <c r="BV1995" s="343"/>
      <c r="BW1995" s="343"/>
      <c r="BX1995" s="1217"/>
      <c r="BY1995" s="343"/>
      <c r="BZ1995" s="338"/>
      <c r="CA1995" s="338"/>
      <c r="CB1995" s="338"/>
      <c r="CC1995" s="338"/>
      <c r="CD1995" s="338"/>
      <c r="CE1995" s="338"/>
      <c r="CF1995" s="338"/>
    </row>
    <row r="1996" ht="15.75" customHeight="1">
      <c r="A1996" s="338"/>
      <c r="B1996" s="338"/>
      <c r="C1996" s="338"/>
      <c r="D1996" s="338"/>
      <c r="E1996" s="338"/>
      <c r="F1996" s="346"/>
      <c r="G1996" s="1215"/>
      <c r="H1996" s="1216"/>
      <c r="I1996" s="534"/>
      <c r="J1996" s="1193"/>
      <c r="K1996" s="398"/>
      <c r="L1996" s="338"/>
      <c r="M1996" s="338"/>
      <c r="N1996" s="338"/>
      <c r="O1996" s="338"/>
      <c r="P1996" s="338"/>
      <c r="Q1996" s="338"/>
      <c r="R1996" s="338"/>
      <c r="S1996" s="338"/>
      <c r="T1996" s="338"/>
      <c r="U1996" s="338"/>
      <c r="V1996" s="338"/>
      <c r="W1996" s="338"/>
      <c r="X1996" s="338"/>
      <c r="Y1996" s="338"/>
      <c r="Z1996" s="338"/>
      <c r="AA1996" s="338"/>
      <c r="AB1996" s="338"/>
      <c r="AC1996" s="338"/>
      <c r="AD1996" s="338"/>
      <c r="AE1996" s="338"/>
      <c r="AF1996" s="338"/>
      <c r="AG1996" s="338"/>
      <c r="AH1996" s="338"/>
      <c r="AI1996" s="338"/>
      <c r="AJ1996" s="338"/>
      <c r="AK1996" s="338"/>
      <c r="AL1996" s="338"/>
      <c r="AM1996" s="338"/>
      <c r="AN1996" s="338"/>
      <c r="AO1996" s="338"/>
      <c r="AP1996" s="338"/>
      <c r="AQ1996" s="338"/>
      <c r="AR1996" s="338"/>
      <c r="AS1996" s="338"/>
      <c r="AT1996" s="338"/>
      <c r="AU1996" s="338"/>
      <c r="AV1996" s="338"/>
      <c r="AW1996" s="338"/>
      <c r="AX1996" s="338"/>
      <c r="AY1996" s="338"/>
      <c r="AZ1996" s="338"/>
      <c r="BA1996" s="338"/>
      <c r="BB1996" s="338"/>
      <c r="BC1996" s="338"/>
      <c r="BD1996" s="338"/>
      <c r="BE1996" s="338"/>
      <c r="BF1996" s="338"/>
      <c r="BG1996" s="338"/>
      <c r="BH1996" s="338"/>
      <c r="BI1996" s="338"/>
      <c r="BJ1996" s="338"/>
      <c r="BK1996" s="338"/>
      <c r="BL1996" s="338"/>
      <c r="BM1996" s="338"/>
      <c r="BN1996" s="338"/>
      <c r="BO1996" s="338"/>
      <c r="BP1996" s="338"/>
      <c r="BQ1996" s="338"/>
      <c r="BR1996" s="338"/>
      <c r="BS1996" s="338"/>
      <c r="BT1996" s="338"/>
      <c r="BU1996" s="338"/>
      <c r="BV1996" s="343"/>
      <c r="BW1996" s="343"/>
      <c r="BX1996" s="1217"/>
      <c r="BY1996" s="343"/>
      <c r="BZ1996" s="338"/>
      <c r="CA1996" s="338"/>
      <c r="CB1996" s="338"/>
      <c r="CC1996" s="338"/>
      <c r="CD1996" s="338"/>
      <c r="CE1996" s="338"/>
      <c r="CF1996" s="338"/>
    </row>
    <row r="1997" ht="15.75" customHeight="1">
      <c r="A1997" s="338"/>
      <c r="B1997" s="338"/>
      <c r="C1997" s="338"/>
      <c r="D1997" s="338"/>
      <c r="E1997" s="338"/>
      <c r="F1997" s="346"/>
      <c r="G1997" s="1215"/>
      <c r="H1997" s="1216"/>
      <c r="I1997" s="534"/>
      <c r="J1997" s="1193"/>
      <c r="K1997" s="398"/>
      <c r="L1997" s="338"/>
      <c r="M1997" s="338"/>
      <c r="N1997" s="338"/>
      <c r="O1997" s="338"/>
      <c r="P1997" s="338"/>
      <c r="Q1997" s="338"/>
      <c r="R1997" s="338"/>
      <c r="S1997" s="338"/>
      <c r="T1997" s="338"/>
      <c r="U1997" s="338"/>
      <c r="V1997" s="338"/>
      <c r="W1997" s="338"/>
      <c r="X1997" s="338"/>
      <c r="Y1997" s="338"/>
      <c r="Z1997" s="338"/>
      <c r="AA1997" s="338"/>
      <c r="AB1997" s="338"/>
      <c r="AC1997" s="338"/>
      <c r="AD1997" s="338"/>
      <c r="AE1997" s="338"/>
      <c r="AF1997" s="338"/>
      <c r="AG1997" s="338"/>
      <c r="AH1997" s="338"/>
      <c r="AI1997" s="338"/>
      <c r="AJ1997" s="338"/>
      <c r="AK1997" s="338"/>
      <c r="AL1997" s="338"/>
      <c r="AM1997" s="338"/>
      <c r="AN1997" s="338"/>
      <c r="AO1997" s="338"/>
      <c r="AP1997" s="338"/>
      <c r="AQ1997" s="338"/>
      <c r="AR1997" s="338"/>
      <c r="AS1997" s="338"/>
      <c r="AT1997" s="338"/>
      <c r="AU1997" s="338"/>
      <c r="AV1997" s="338"/>
      <c r="AW1997" s="338"/>
      <c r="AX1997" s="338"/>
      <c r="AY1997" s="338"/>
      <c r="AZ1997" s="338"/>
      <c r="BA1997" s="338"/>
      <c r="BB1997" s="338"/>
      <c r="BC1997" s="338"/>
      <c r="BD1997" s="338"/>
      <c r="BE1997" s="338"/>
      <c r="BF1997" s="338"/>
      <c r="BG1997" s="338"/>
      <c r="BH1997" s="338"/>
      <c r="BI1997" s="338"/>
      <c r="BJ1997" s="338"/>
      <c r="BK1997" s="338"/>
      <c r="BL1997" s="338"/>
      <c r="BM1997" s="338"/>
      <c r="BN1997" s="338"/>
      <c r="BO1997" s="338"/>
      <c r="BP1997" s="338"/>
      <c r="BQ1997" s="338"/>
      <c r="BR1997" s="338"/>
      <c r="BS1997" s="338"/>
      <c r="BT1997" s="338"/>
      <c r="BU1997" s="338"/>
      <c r="BV1997" s="343"/>
      <c r="BW1997" s="343"/>
      <c r="BX1997" s="1217"/>
      <c r="BY1997" s="343"/>
      <c r="BZ1997" s="338"/>
      <c r="CA1997" s="338"/>
      <c r="CB1997" s="338"/>
      <c r="CC1997" s="338"/>
      <c r="CD1997" s="338"/>
      <c r="CE1997" s="338"/>
      <c r="CF1997" s="338"/>
    </row>
    <row r="1998" ht="15.75" customHeight="1">
      <c r="A1998" s="338"/>
      <c r="B1998" s="338"/>
      <c r="C1998" s="338"/>
      <c r="D1998" s="338"/>
      <c r="E1998" s="338"/>
      <c r="F1998" s="346"/>
      <c r="G1998" s="1215"/>
      <c r="H1998" s="1216"/>
      <c r="I1998" s="534"/>
      <c r="J1998" s="1193"/>
      <c r="K1998" s="398"/>
      <c r="L1998" s="338"/>
      <c r="M1998" s="338"/>
      <c r="N1998" s="338"/>
      <c r="O1998" s="338"/>
      <c r="P1998" s="338"/>
      <c r="Q1998" s="338"/>
      <c r="R1998" s="338"/>
      <c r="S1998" s="338"/>
      <c r="T1998" s="338"/>
      <c r="U1998" s="338"/>
      <c r="V1998" s="338"/>
      <c r="W1998" s="338"/>
      <c r="X1998" s="338"/>
      <c r="Y1998" s="338"/>
      <c r="Z1998" s="338"/>
      <c r="AA1998" s="338"/>
      <c r="AB1998" s="338"/>
      <c r="AC1998" s="338"/>
      <c r="AD1998" s="338"/>
      <c r="AE1998" s="338"/>
      <c r="AF1998" s="338"/>
      <c r="AG1998" s="338"/>
      <c r="AH1998" s="338"/>
      <c r="AI1998" s="338"/>
      <c r="AJ1998" s="338"/>
      <c r="AK1998" s="338"/>
      <c r="AL1998" s="338"/>
      <c r="AM1998" s="338"/>
      <c r="AN1998" s="338"/>
      <c r="AO1998" s="338"/>
      <c r="AP1998" s="338"/>
      <c r="AQ1998" s="338"/>
      <c r="AR1998" s="338"/>
      <c r="AS1998" s="338"/>
      <c r="AT1998" s="338"/>
      <c r="AU1998" s="338"/>
      <c r="AV1998" s="338"/>
      <c r="AW1998" s="338"/>
      <c r="AX1998" s="338"/>
      <c r="AY1998" s="338"/>
      <c r="AZ1998" s="338"/>
      <c r="BA1998" s="338"/>
      <c r="BB1998" s="338"/>
      <c r="BC1998" s="338"/>
      <c r="BD1998" s="338"/>
      <c r="BE1998" s="338"/>
      <c r="BF1998" s="338"/>
      <c r="BG1998" s="338"/>
      <c r="BH1998" s="338"/>
      <c r="BI1998" s="338"/>
      <c r="BJ1998" s="338"/>
      <c r="BK1998" s="338"/>
      <c r="BL1998" s="338"/>
      <c r="BM1998" s="338"/>
      <c r="BN1998" s="338"/>
      <c r="BO1998" s="338"/>
      <c r="BP1998" s="338"/>
      <c r="BQ1998" s="338"/>
      <c r="BR1998" s="338"/>
      <c r="BS1998" s="338"/>
      <c r="BT1998" s="338"/>
      <c r="BU1998" s="338"/>
      <c r="BV1998" s="343"/>
      <c r="BW1998" s="343"/>
      <c r="BX1998" s="1217"/>
      <c r="BY1998" s="343"/>
      <c r="BZ1998" s="338"/>
      <c r="CA1998" s="338"/>
      <c r="CB1998" s="338"/>
      <c r="CC1998" s="338"/>
      <c r="CD1998" s="338"/>
      <c r="CE1998" s="338"/>
      <c r="CF1998" s="338"/>
    </row>
    <row r="1999" ht="15.75" customHeight="1">
      <c r="A1999" s="338"/>
      <c r="B1999" s="338"/>
      <c r="C1999" s="338"/>
      <c r="D1999" s="338"/>
      <c r="E1999" s="338"/>
      <c r="F1999" s="346"/>
      <c r="G1999" s="1215"/>
      <c r="H1999" s="1216"/>
      <c r="I1999" s="534"/>
      <c r="J1999" s="1193"/>
      <c r="K1999" s="398"/>
      <c r="L1999" s="338"/>
      <c r="M1999" s="338"/>
      <c r="N1999" s="338"/>
      <c r="O1999" s="338"/>
      <c r="P1999" s="338"/>
      <c r="Q1999" s="338"/>
      <c r="R1999" s="338"/>
      <c r="S1999" s="338"/>
      <c r="T1999" s="338"/>
      <c r="U1999" s="338"/>
      <c r="V1999" s="338"/>
      <c r="W1999" s="338"/>
      <c r="X1999" s="338"/>
      <c r="Y1999" s="338"/>
      <c r="Z1999" s="338"/>
      <c r="AA1999" s="338"/>
      <c r="AB1999" s="338"/>
      <c r="AC1999" s="338"/>
      <c r="AD1999" s="338"/>
      <c r="AE1999" s="338"/>
      <c r="AF1999" s="338"/>
      <c r="AG1999" s="338"/>
      <c r="AH1999" s="338"/>
      <c r="AI1999" s="338"/>
      <c r="AJ1999" s="338"/>
      <c r="AK1999" s="338"/>
      <c r="AL1999" s="338"/>
      <c r="AM1999" s="338"/>
      <c r="AN1999" s="338"/>
      <c r="AO1999" s="338"/>
      <c r="AP1999" s="338"/>
      <c r="AQ1999" s="338"/>
      <c r="AR1999" s="338"/>
      <c r="AS1999" s="338"/>
      <c r="AT1999" s="338"/>
      <c r="AU1999" s="338"/>
      <c r="AV1999" s="338"/>
      <c r="AW1999" s="338"/>
      <c r="AX1999" s="338"/>
      <c r="AY1999" s="338"/>
      <c r="AZ1999" s="338"/>
      <c r="BA1999" s="338"/>
      <c r="BB1999" s="338"/>
      <c r="BC1999" s="338"/>
      <c r="BD1999" s="338"/>
      <c r="BE1999" s="338"/>
      <c r="BF1999" s="338"/>
      <c r="BG1999" s="338"/>
      <c r="BH1999" s="338"/>
      <c r="BI1999" s="338"/>
      <c r="BJ1999" s="338"/>
      <c r="BK1999" s="338"/>
      <c r="BL1999" s="338"/>
      <c r="BM1999" s="338"/>
      <c r="BN1999" s="338"/>
      <c r="BO1999" s="338"/>
      <c r="BP1999" s="338"/>
      <c r="BQ1999" s="338"/>
      <c r="BR1999" s="338"/>
      <c r="BS1999" s="338"/>
      <c r="BT1999" s="338"/>
      <c r="BU1999" s="338"/>
      <c r="BV1999" s="343"/>
      <c r="BW1999" s="343"/>
      <c r="BX1999" s="1217"/>
      <c r="BY1999" s="343"/>
      <c r="BZ1999" s="338"/>
      <c r="CA1999" s="338"/>
      <c r="CB1999" s="338"/>
      <c r="CC1999" s="338"/>
      <c r="CD1999" s="338"/>
      <c r="CE1999" s="338"/>
      <c r="CF1999" s="338"/>
    </row>
    <row r="2000" ht="15.75" customHeight="1">
      <c r="A2000" s="338"/>
      <c r="B2000" s="338"/>
      <c r="C2000" s="338"/>
      <c r="D2000" s="338"/>
      <c r="E2000" s="338"/>
      <c r="F2000" s="346"/>
      <c r="G2000" s="1215"/>
      <c r="H2000" s="1216"/>
      <c r="I2000" s="534"/>
      <c r="J2000" s="1193"/>
      <c r="K2000" s="398"/>
      <c r="L2000" s="338"/>
      <c r="M2000" s="338"/>
      <c r="N2000" s="338"/>
      <c r="O2000" s="338"/>
      <c r="P2000" s="338"/>
      <c r="Q2000" s="338"/>
      <c r="R2000" s="338"/>
      <c r="S2000" s="338"/>
      <c r="T2000" s="338"/>
      <c r="U2000" s="338"/>
      <c r="V2000" s="338"/>
      <c r="W2000" s="338"/>
      <c r="X2000" s="338"/>
      <c r="Y2000" s="338"/>
      <c r="Z2000" s="338"/>
      <c r="AA2000" s="338"/>
      <c r="AB2000" s="338"/>
      <c r="AC2000" s="338"/>
      <c r="AD2000" s="338"/>
      <c r="AE2000" s="338"/>
      <c r="AF2000" s="338"/>
      <c r="AG2000" s="338"/>
      <c r="AH2000" s="338"/>
      <c r="AI2000" s="338"/>
      <c r="AJ2000" s="338"/>
      <c r="AK2000" s="338"/>
      <c r="AL2000" s="338"/>
      <c r="AM2000" s="338"/>
      <c r="AN2000" s="338"/>
      <c r="AO2000" s="338"/>
      <c r="AP2000" s="338"/>
      <c r="AQ2000" s="338"/>
      <c r="AR2000" s="338"/>
      <c r="AS2000" s="338"/>
      <c r="AT2000" s="338"/>
      <c r="AU2000" s="338"/>
      <c r="AV2000" s="338"/>
      <c r="AW2000" s="338"/>
      <c r="AX2000" s="338"/>
      <c r="AY2000" s="338"/>
      <c r="AZ2000" s="338"/>
      <c r="BA2000" s="338"/>
      <c r="BB2000" s="338"/>
      <c r="BC2000" s="338"/>
      <c r="BD2000" s="338"/>
      <c r="BE2000" s="338"/>
      <c r="BF2000" s="338"/>
      <c r="BG2000" s="338"/>
      <c r="BH2000" s="338"/>
      <c r="BI2000" s="338"/>
      <c r="BJ2000" s="338"/>
      <c r="BK2000" s="338"/>
      <c r="BL2000" s="338"/>
      <c r="BM2000" s="338"/>
      <c r="BN2000" s="338"/>
      <c r="BO2000" s="338"/>
      <c r="BP2000" s="338"/>
      <c r="BQ2000" s="338"/>
      <c r="BR2000" s="338"/>
      <c r="BS2000" s="338"/>
      <c r="BT2000" s="338"/>
      <c r="BU2000" s="338"/>
      <c r="BV2000" s="343"/>
      <c r="BW2000" s="343"/>
      <c r="BX2000" s="1217"/>
      <c r="BY2000" s="343"/>
      <c r="BZ2000" s="338"/>
      <c r="CA2000" s="338"/>
      <c r="CB2000" s="338"/>
      <c r="CC2000" s="338"/>
      <c r="CD2000" s="338"/>
      <c r="CE2000" s="338"/>
      <c r="CF2000" s="338"/>
    </row>
    <row r="2001" ht="15.75" customHeight="1">
      <c r="A2001" s="338"/>
      <c r="B2001" s="338"/>
      <c r="C2001" s="338"/>
      <c r="D2001" s="338"/>
      <c r="E2001" s="338"/>
      <c r="F2001" s="346"/>
      <c r="G2001" s="1215"/>
      <c r="H2001" s="1216"/>
      <c r="I2001" s="534"/>
      <c r="J2001" s="1193"/>
      <c r="K2001" s="398"/>
      <c r="L2001" s="338"/>
      <c r="M2001" s="338"/>
      <c r="N2001" s="338"/>
      <c r="O2001" s="338"/>
      <c r="P2001" s="338"/>
      <c r="Q2001" s="338"/>
      <c r="R2001" s="338"/>
      <c r="S2001" s="338"/>
      <c r="T2001" s="338"/>
      <c r="U2001" s="338"/>
      <c r="V2001" s="338"/>
      <c r="W2001" s="338"/>
      <c r="X2001" s="338"/>
      <c r="Y2001" s="338"/>
      <c r="Z2001" s="338"/>
      <c r="AA2001" s="338"/>
      <c r="AB2001" s="338"/>
      <c r="AC2001" s="338"/>
      <c r="AD2001" s="338"/>
      <c r="AE2001" s="338"/>
      <c r="AF2001" s="338"/>
      <c r="AG2001" s="338"/>
      <c r="AH2001" s="338"/>
      <c r="AI2001" s="338"/>
      <c r="AJ2001" s="338"/>
      <c r="AK2001" s="338"/>
      <c r="AL2001" s="338"/>
      <c r="AM2001" s="338"/>
      <c r="AN2001" s="338"/>
      <c r="AO2001" s="338"/>
      <c r="AP2001" s="338"/>
      <c r="AQ2001" s="338"/>
      <c r="AR2001" s="338"/>
      <c r="AS2001" s="338"/>
      <c r="AT2001" s="338"/>
      <c r="AU2001" s="338"/>
      <c r="AV2001" s="338"/>
      <c r="AW2001" s="338"/>
      <c r="AX2001" s="338"/>
      <c r="AY2001" s="338"/>
      <c r="AZ2001" s="338"/>
      <c r="BA2001" s="338"/>
      <c r="BB2001" s="338"/>
      <c r="BC2001" s="338"/>
      <c r="BD2001" s="338"/>
      <c r="BE2001" s="338"/>
      <c r="BF2001" s="338"/>
      <c r="BG2001" s="338"/>
      <c r="BH2001" s="338"/>
      <c r="BI2001" s="338"/>
      <c r="BJ2001" s="338"/>
      <c r="BK2001" s="338"/>
      <c r="BL2001" s="338"/>
      <c r="BM2001" s="338"/>
      <c r="BN2001" s="338"/>
      <c r="BO2001" s="338"/>
      <c r="BP2001" s="338"/>
      <c r="BQ2001" s="338"/>
      <c r="BR2001" s="338"/>
      <c r="BS2001" s="338"/>
      <c r="BT2001" s="338"/>
      <c r="BU2001" s="338"/>
      <c r="BV2001" s="343"/>
      <c r="BW2001" s="343"/>
      <c r="BX2001" s="1217"/>
      <c r="BY2001" s="343"/>
      <c r="BZ2001" s="338"/>
      <c r="CA2001" s="338"/>
      <c r="CB2001" s="338"/>
      <c r="CC2001" s="338"/>
      <c r="CD2001" s="338"/>
      <c r="CE2001" s="338"/>
      <c r="CF2001" s="338"/>
    </row>
    <row r="2002" ht="15.75" customHeight="1">
      <c r="A2002" s="338"/>
      <c r="B2002" s="338"/>
      <c r="C2002" s="338"/>
      <c r="D2002" s="338"/>
      <c r="E2002" s="338"/>
      <c r="F2002" s="346"/>
      <c r="G2002" s="1215"/>
      <c r="H2002" s="1216"/>
      <c r="I2002" s="534"/>
      <c r="J2002" s="1193"/>
      <c r="K2002" s="398"/>
      <c r="L2002" s="338"/>
      <c r="M2002" s="338"/>
      <c r="N2002" s="338"/>
      <c r="O2002" s="338"/>
      <c r="P2002" s="338"/>
      <c r="Q2002" s="338"/>
      <c r="R2002" s="338"/>
      <c r="S2002" s="338"/>
      <c r="T2002" s="338"/>
      <c r="U2002" s="338"/>
      <c r="V2002" s="338"/>
      <c r="W2002" s="338"/>
      <c r="X2002" s="338"/>
      <c r="Y2002" s="338"/>
      <c r="Z2002" s="338"/>
      <c r="AA2002" s="338"/>
      <c r="AB2002" s="338"/>
      <c r="AC2002" s="338"/>
      <c r="AD2002" s="338"/>
      <c r="AE2002" s="338"/>
      <c r="AF2002" s="338"/>
      <c r="AG2002" s="338"/>
      <c r="AH2002" s="338"/>
      <c r="AI2002" s="338"/>
      <c r="AJ2002" s="338"/>
      <c r="AK2002" s="338"/>
      <c r="AL2002" s="338"/>
      <c r="AM2002" s="338"/>
      <c r="AN2002" s="338"/>
      <c r="AO2002" s="338"/>
      <c r="AP2002" s="338"/>
      <c r="AQ2002" s="338"/>
      <c r="AR2002" s="338"/>
      <c r="AS2002" s="338"/>
      <c r="AT2002" s="338"/>
      <c r="AU2002" s="338"/>
      <c r="AV2002" s="338"/>
      <c r="AW2002" s="338"/>
      <c r="AX2002" s="338"/>
      <c r="AY2002" s="338"/>
      <c r="AZ2002" s="338"/>
      <c r="BA2002" s="338"/>
      <c r="BB2002" s="338"/>
      <c r="BC2002" s="338"/>
      <c r="BD2002" s="338"/>
      <c r="BE2002" s="338"/>
      <c r="BF2002" s="338"/>
      <c r="BG2002" s="338"/>
      <c r="BH2002" s="338"/>
      <c r="BI2002" s="338"/>
      <c r="BJ2002" s="338"/>
      <c r="BK2002" s="338"/>
      <c r="BL2002" s="338"/>
      <c r="BM2002" s="338"/>
      <c r="BN2002" s="338"/>
      <c r="BO2002" s="338"/>
      <c r="BP2002" s="338"/>
      <c r="BQ2002" s="338"/>
      <c r="BR2002" s="338"/>
      <c r="BS2002" s="338"/>
      <c r="BT2002" s="338"/>
      <c r="BU2002" s="338"/>
      <c r="BV2002" s="343"/>
      <c r="BW2002" s="343"/>
      <c r="BX2002" s="1217"/>
      <c r="BY2002" s="343"/>
      <c r="BZ2002" s="338"/>
      <c r="CA2002" s="338"/>
      <c r="CB2002" s="338"/>
      <c r="CC2002" s="338"/>
      <c r="CD2002" s="338"/>
      <c r="CE2002" s="338"/>
      <c r="CF2002" s="338"/>
    </row>
    <row r="2003" ht="15.75" customHeight="1">
      <c r="A2003" s="338"/>
      <c r="B2003" s="338"/>
      <c r="C2003" s="338"/>
      <c r="D2003" s="338"/>
      <c r="E2003" s="338"/>
      <c r="F2003" s="346"/>
      <c r="G2003" s="1215"/>
      <c r="H2003" s="1216"/>
      <c r="I2003" s="534"/>
      <c r="J2003" s="1193"/>
      <c r="K2003" s="398"/>
      <c r="L2003" s="338"/>
      <c r="M2003" s="338"/>
      <c r="N2003" s="338"/>
      <c r="O2003" s="338"/>
      <c r="P2003" s="338"/>
      <c r="Q2003" s="338"/>
      <c r="R2003" s="338"/>
      <c r="S2003" s="338"/>
      <c r="T2003" s="338"/>
      <c r="U2003" s="338"/>
      <c r="V2003" s="338"/>
      <c r="W2003" s="338"/>
      <c r="X2003" s="338"/>
      <c r="Y2003" s="338"/>
      <c r="Z2003" s="338"/>
      <c r="AA2003" s="338"/>
      <c r="AB2003" s="338"/>
      <c r="AC2003" s="338"/>
      <c r="AD2003" s="338"/>
      <c r="AE2003" s="338"/>
      <c r="AF2003" s="338"/>
      <c r="AG2003" s="338"/>
      <c r="AH2003" s="338"/>
      <c r="AI2003" s="338"/>
      <c r="AJ2003" s="338"/>
      <c r="AK2003" s="338"/>
      <c r="AL2003" s="338"/>
      <c r="AM2003" s="338"/>
      <c r="AN2003" s="338"/>
      <c r="AO2003" s="338"/>
      <c r="AP2003" s="338"/>
      <c r="AQ2003" s="338"/>
      <c r="AR2003" s="338"/>
      <c r="AS2003" s="338"/>
      <c r="AT2003" s="338"/>
      <c r="AU2003" s="338"/>
      <c r="AV2003" s="338"/>
      <c r="AW2003" s="338"/>
      <c r="AX2003" s="338"/>
      <c r="AY2003" s="338"/>
      <c r="AZ2003" s="338"/>
      <c r="BA2003" s="338"/>
      <c r="BB2003" s="338"/>
      <c r="BC2003" s="338"/>
      <c r="BD2003" s="338"/>
      <c r="BE2003" s="338"/>
      <c r="BF2003" s="338"/>
      <c r="BG2003" s="338"/>
      <c r="BH2003" s="338"/>
      <c r="BI2003" s="338"/>
      <c r="BJ2003" s="338"/>
      <c r="BK2003" s="338"/>
      <c r="BL2003" s="338"/>
      <c r="BM2003" s="338"/>
      <c r="BN2003" s="338"/>
      <c r="BO2003" s="338"/>
      <c r="BP2003" s="338"/>
      <c r="BQ2003" s="338"/>
      <c r="BR2003" s="338"/>
      <c r="BS2003" s="338"/>
      <c r="BT2003" s="338"/>
      <c r="BU2003" s="338"/>
      <c r="BV2003" s="343"/>
      <c r="BW2003" s="343"/>
      <c r="BX2003" s="1217"/>
      <c r="BY2003" s="343"/>
      <c r="BZ2003" s="338"/>
      <c r="CA2003" s="338"/>
      <c r="CB2003" s="338"/>
      <c r="CC2003" s="338"/>
      <c r="CD2003" s="338"/>
      <c r="CE2003" s="338"/>
      <c r="CF2003" s="338"/>
    </row>
    <row r="2004" ht="15.75" customHeight="1">
      <c r="A2004" s="338"/>
      <c r="B2004" s="338"/>
      <c r="C2004" s="338"/>
      <c r="D2004" s="338"/>
      <c r="E2004" s="338"/>
      <c r="F2004" s="346"/>
      <c r="G2004" s="1215"/>
      <c r="H2004" s="1216"/>
      <c r="I2004" s="534"/>
      <c r="J2004" s="1193"/>
      <c r="K2004" s="398"/>
      <c r="L2004" s="338"/>
      <c r="M2004" s="338"/>
      <c r="N2004" s="338"/>
      <c r="O2004" s="338"/>
      <c r="P2004" s="338"/>
      <c r="Q2004" s="338"/>
      <c r="R2004" s="338"/>
      <c r="S2004" s="338"/>
      <c r="T2004" s="338"/>
      <c r="U2004" s="338"/>
      <c r="V2004" s="338"/>
      <c r="W2004" s="338"/>
      <c r="X2004" s="338"/>
      <c r="Y2004" s="338"/>
      <c r="Z2004" s="338"/>
      <c r="AA2004" s="338"/>
      <c r="AB2004" s="338"/>
      <c r="AC2004" s="338"/>
      <c r="AD2004" s="338"/>
      <c r="AE2004" s="338"/>
      <c r="AF2004" s="338"/>
      <c r="AG2004" s="338"/>
      <c r="AH2004" s="338"/>
      <c r="AI2004" s="338"/>
      <c r="AJ2004" s="338"/>
      <c r="AK2004" s="338"/>
      <c r="AL2004" s="338"/>
      <c r="AM2004" s="338"/>
      <c r="AN2004" s="338"/>
      <c r="AO2004" s="338"/>
      <c r="AP2004" s="338"/>
      <c r="AQ2004" s="338"/>
      <c r="AR2004" s="338"/>
      <c r="AS2004" s="338"/>
      <c r="AT2004" s="338"/>
      <c r="AU2004" s="338"/>
      <c r="AV2004" s="338"/>
      <c r="AW2004" s="338"/>
      <c r="AX2004" s="338"/>
      <c r="AY2004" s="338"/>
      <c r="AZ2004" s="338"/>
      <c r="BA2004" s="338"/>
      <c r="BB2004" s="338"/>
      <c r="BC2004" s="338"/>
      <c r="BD2004" s="338"/>
      <c r="BE2004" s="338"/>
      <c r="BF2004" s="338"/>
      <c r="BG2004" s="338"/>
      <c r="BH2004" s="338"/>
      <c r="BI2004" s="338"/>
      <c r="BJ2004" s="338"/>
      <c r="BK2004" s="338"/>
      <c r="BL2004" s="338"/>
      <c r="BM2004" s="338"/>
      <c r="BN2004" s="338"/>
      <c r="BO2004" s="338"/>
      <c r="BP2004" s="338"/>
      <c r="BQ2004" s="338"/>
      <c r="BR2004" s="338"/>
      <c r="BS2004" s="338"/>
      <c r="BT2004" s="338"/>
      <c r="BU2004" s="338"/>
      <c r="BV2004" s="343"/>
      <c r="BW2004" s="343"/>
      <c r="BX2004" s="1217"/>
      <c r="BY2004" s="343"/>
      <c r="BZ2004" s="338"/>
      <c r="CA2004" s="338"/>
      <c r="CB2004" s="338"/>
      <c r="CC2004" s="338"/>
      <c r="CD2004" s="338"/>
      <c r="CE2004" s="338"/>
      <c r="CF2004" s="338"/>
    </row>
    <row r="2005" ht="15.75" customHeight="1">
      <c r="A2005" s="338"/>
      <c r="B2005" s="338"/>
      <c r="C2005" s="338"/>
      <c r="D2005" s="338"/>
      <c r="E2005" s="338"/>
      <c r="F2005" s="346"/>
      <c r="G2005" s="1215"/>
      <c r="H2005" s="1216"/>
      <c r="I2005" s="534"/>
      <c r="J2005" s="1193"/>
      <c r="K2005" s="398"/>
      <c r="L2005" s="338"/>
      <c r="M2005" s="338"/>
      <c r="N2005" s="338"/>
      <c r="O2005" s="338"/>
      <c r="P2005" s="338"/>
      <c r="Q2005" s="338"/>
      <c r="R2005" s="338"/>
      <c r="S2005" s="338"/>
      <c r="T2005" s="338"/>
      <c r="U2005" s="338"/>
      <c r="V2005" s="338"/>
      <c r="W2005" s="338"/>
      <c r="X2005" s="338"/>
      <c r="Y2005" s="338"/>
      <c r="Z2005" s="338"/>
      <c r="AA2005" s="338"/>
      <c r="AB2005" s="338"/>
      <c r="AC2005" s="338"/>
      <c r="AD2005" s="338"/>
      <c r="AE2005" s="338"/>
      <c r="AF2005" s="338"/>
      <c r="AG2005" s="338"/>
      <c r="AH2005" s="338"/>
      <c r="AI2005" s="338"/>
      <c r="AJ2005" s="338"/>
      <c r="AK2005" s="338"/>
      <c r="AL2005" s="338"/>
      <c r="AM2005" s="338"/>
      <c r="AN2005" s="338"/>
      <c r="AO2005" s="338"/>
      <c r="AP2005" s="338"/>
      <c r="AQ2005" s="338"/>
      <c r="AR2005" s="338"/>
      <c r="AS2005" s="338"/>
      <c r="AT2005" s="338"/>
      <c r="AU2005" s="338"/>
      <c r="AV2005" s="338"/>
      <c r="AW2005" s="338"/>
      <c r="AX2005" s="338"/>
      <c r="AY2005" s="338"/>
      <c r="AZ2005" s="338"/>
      <c r="BA2005" s="338"/>
      <c r="BB2005" s="338"/>
      <c r="BC2005" s="338"/>
      <c r="BD2005" s="338"/>
      <c r="BE2005" s="338"/>
      <c r="BF2005" s="338"/>
      <c r="BG2005" s="338"/>
      <c r="BH2005" s="338"/>
      <c r="BI2005" s="338"/>
      <c r="BJ2005" s="338"/>
      <c r="BK2005" s="338"/>
      <c r="BL2005" s="338"/>
      <c r="BM2005" s="338"/>
      <c r="BN2005" s="338"/>
      <c r="BO2005" s="338"/>
      <c r="BP2005" s="338"/>
      <c r="BQ2005" s="338"/>
      <c r="BR2005" s="338"/>
      <c r="BS2005" s="338"/>
      <c r="BT2005" s="338"/>
      <c r="BU2005" s="338"/>
      <c r="BV2005" s="343"/>
      <c r="BW2005" s="343"/>
      <c r="BX2005" s="1217"/>
      <c r="BY2005" s="343"/>
      <c r="BZ2005" s="338"/>
      <c r="CA2005" s="338"/>
      <c r="CB2005" s="338"/>
      <c r="CC2005" s="338"/>
      <c r="CD2005" s="338"/>
      <c r="CE2005" s="338"/>
      <c r="CF2005" s="338"/>
    </row>
    <row r="2006" ht="15.75" customHeight="1">
      <c r="A2006" s="338"/>
      <c r="B2006" s="338"/>
      <c r="C2006" s="338"/>
      <c r="D2006" s="338"/>
      <c r="E2006" s="338"/>
      <c r="F2006" s="346"/>
      <c r="G2006" s="1215"/>
      <c r="H2006" s="1216"/>
      <c r="I2006" s="534"/>
      <c r="J2006" s="1193"/>
      <c r="K2006" s="398"/>
      <c r="L2006" s="338"/>
      <c r="M2006" s="338"/>
      <c r="N2006" s="338"/>
      <c r="O2006" s="338"/>
      <c r="P2006" s="338"/>
      <c r="Q2006" s="338"/>
      <c r="R2006" s="338"/>
      <c r="S2006" s="338"/>
      <c r="T2006" s="338"/>
      <c r="U2006" s="338"/>
      <c r="V2006" s="338"/>
      <c r="W2006" s="338"/>
      <c r="X2006" s="338"/>
      <c r="Y2006" s="338"/>
      <c r="Z2006" s="338"/>
      <c r="AA2006" s="338"/>
      <c r="AB2006" s="338"/>
      <c r="AC2006" s="338"/>
      <c r="AD2006" s="338"/>
      <c r="AE2006" s="338"/>
      <c r="AF2006" s="338"/>
      <c r="AG2006" s="338"/>
      <c r="AH2006" s="338"/>
      <c r="AI2006" s="338"/>
      <c r="AJ2006" s="338"/>
      <c r="AK2006" s="338"/>
      <c r="AL2006" s="338"/>
      <c r="AM2006" s="338"/>
      <c r="AN2006" s="338"/>
      <c r="AO2006" s="338"/>
      <c r="AP2006" s="338"/>
      <c r="AQ2006" s="338"/>
      <c r="AR2006" s="338"/>
      <c r="AS2006" s="338"/>
      <c r="AT2006" s="338"/>
      <c r="AU2006" s="338"/>
      <c r="AV2006" s="338"/>
      <c r="AW2006" s="338"/>
      <c r="AX2006" s="338"/>
      <c r="AY2006" s="338"/>
      <c r="AZ2006" s="338"/>
      <c r="BA2006" s="338"/>
      <c r="BB2006" s="338"/>
      <c r="BC2006" s="338"/>
      <c r="BD2006" s="338"/>
      <c r="BE2006" s="338"/>
      <c r="BF2006" s="338"/>
      <c r="BG2006" s="338"/>
      <c r="BH2006" s="338"/>
      <c r="BI2006" s="338"/>
      <c r="BJ2006" s="338"/>
      <c r="BK2006" s="338"/>
      <c r="BL2006" s="338"/>
      <c r="BM2006" s="338"/>
      <c r="BN2006" s="338"/>
      <c r="BO2006" s="338"/>
      <c r="BP2006" s="338"/>
      <c r="BQ2006" s="338"/>
      <c r="BR2006" s="338"/>
      <c r="BS2006" s="338"/>
      <c r="BT2006" s="338"/>
      <c r="BU2006" s="338"/>
      <c r="BV2006" s="343"/>
      <c r="BW2006" s="343"/>
      <c r="BX2006" s="1217"/>
      <c r="BY2006" s="343"/>
      <c r="BZ2006" s="338"/>
      <c r="CA2006" s="338"/>
      <c r="CB2006" s="338"/>
      <c r="CC2006" s="338"/>
      <c r="CD2006" s="338"/>
      <c r="CE2006" s="338"/>
      <c r="CF2006" s="338"/>
    </row>
    <row r="2007" ht="15.75" customHeight="1">
      <c r="A2007" s="338"/>
      <c r="B2007" s="338"/>
      <c r="C2007" s="338"/>
      <c r="D2007" s="338"/>
      <c r="E2007" s="338"/>
      <c r="F2007" s="346"/>
      <c r="G2007" s="1215"/>
      <c r="H2007" s="1216"/>
      <c r="I2007" s="534"/>
      <c r="J2007" s="1193"/>
      <c r="K2007" s="398"/>
      <c r="L2007" s="338"/>
      <c r="M2007" s="338"/>
      <c r="N2007" s="338"/>
      <c r="O2007" s="338"/>
      <c r="P2007" s="338"/>
      <c r="Q2007" s="338"/>
      <c r="R2007" s="338"/>
      <c r="S2007" s="338"/>
      <c r="T2007" s="338"/>
      <c r="U2007" s="338"/>
      <c r="V2007" s="338"/>
      <c r="W2007" s="338"/>
      <c r="X2007" s="338"/>
      <c r="Y2007" s="338"/>
      <c r="Z2007" s="338"/>
      <c r="AA2007" s="338"/>
      <c r="AB2007" s="338"/>
      <c r="AC2007" s="338"/>
      <c r="AD2007" s="338"/>
      <c r="AE2007" s="338"/>
      <c r="AF2007" s="338"/>
      <c r="AG2007" s="338"/>
      <c r="AH2007" s="338"/>
      <c r="AI2007" s="338"/>
      <c r="AJ2007" s="338"/>
      <c r="AK2007" s="338"/>
      <c r="AL2007" s="338"/>
      <c r="AM2007" s="338"/>
      <c r="AN2007" s="338"/>
      <c r="AO2007" s="338"/>
      <c r="AP2007" s="338"/>
      <c r="AQ2007" s="338"/>
      <c r="AR2007" s="338"/>
      <c r="AS2007" s="338"/>
      <c r="AT2007" s="338"/>
      <c r="AU2007" s="338"/>
      <c r="AV2007" s="338"/>
      <c r="AW2007" s="338"/>
      <c r="AX2007" s="338"/>
      <c r="AY2007" s="338"/>
      <c r="AZ2007" s="338"/>
      <c r="BA2007" s="338"/>
      <c r="BB2007" s="338"/>
      <c r="BC2007" s="338"/>
      <c r="BD2007" s="338"/>
      <c r="BE2007" s="338"/>
      <c r="BF2007" s="338"/>
      <c r="BG2007" s="338"/>
      <c r="BH2007" s="338"/>
      <c r="BI2007" s="338"/>
      <c r="BJ2007" s="338"/>
      <c r="BK2007" s="338"/>
      <c r="BL2007" s="338"/>
      <c r="BM2007" s="338"/>
      <c r="BN2007" s="338"/>
      <c r="BO2007" s="338"/>
      <c r="BP2007" s="338"/>
      <c r="BQ2007" s="338"/>
      <c r="BR2007" s="338"/>
      <c r="BS2007" s="338"/>
      <c r="BT2007" s="338"/>
      <c r="BU2007" s="338"/>
      <c r="BV2007" s="343"/>
      <c r="BW2007" s="343"/>
      <c r="BX2007" s="1217"/>
      <c r="BY2007" s="343"/>
      <c r="BZ2007" s="338"/>
      <c r="CA2007" s="338"/>
      <c r="CB2007" s="338"/>
      <c r="CC2007" s="338"/>
      <c r="CD2007" s="338"/>
      <c r="CE2007" s="338"/>
      <c r="CF2007" s="338"/>
    </row>
    <row r="2008" ht="15.75" customHeight="1">
      <c r="A2008" s="338"/>
      <c r="B2008" s="338"/>
      <c r="C2008" s="338"/>
      <c r="D2008" s="338"/>
      <c r="E2008" s="338"/>
      <c r="F2008" s="346"/>
      <c r="G2008" s="1215"/>
      <c r="H2008" s="1216"/>
      <c r="I2008" s="534"/>
      <c r="J2008" s="1193"/>
      <c r="K2008" s="398"/>
      <c r="L2008" s="338"/>
      <c r="M2008" s="338"/>
      <c r="N2008" s="338"/>
      <c r="O2008" s="338"/>
      <c r="P2008" s="338"/>
      <c r="Q2008" s="338"/>
      <c r="R2008" s="338"/>
      <c r="S2008" s="338"/>
      <c r="T2008" s="338"/>
      <c r="U2008" s="338"/>
      <c r="V2008" s="338"/>
      <c r="W2008" s="338"/>
      <c r="X2008" s="338"/>
      <c r="Y2008" s="338"/>
      <c r="Z2008" s="338"/>
      <c r="AA2008" s="338"/>
      <c r="AB2008" s="338"/>
      <c r="AC2008" s="338"/>
      <c r="AD2008" s="338"/>
      <c r="AE2008" s="338"/>
      <c r="AF2008" s="338"/>
      <c r="AG2008" s="338"/>
      <c r="AH2008" s="338"/>
      <c r="AI2008" s="338"/>
      <c r="AJ2008" s="338"/>
      <c r="AK2008" s="338"/>
      <c r="AL2008" s="338"/>
      <c r="AM2008" s="338"/>
      <c r="AN2008" s="338"/>
      <c r="AO2008" s="338"/>
      <c r="AP2008" s="338"/>
      <c r="AQ2008" s="338"/>
      <c r="AR2008" s="338"/>
      <c r="AS2008" s="338"/>
      <c r="AT2008" s="338"/>
      <c r="AU2008" s="338"/>
      <c r="AV2008" s="338"/>
      <c r="AW2008" s="338"/>
      <c r="AX2008" s="338"/>
      <c r="AY2008" s="338"/>
      <c r="AZ2008" s="338"/>
      <c r="BA2008" s="338"/>
      <c r="BB2008" s="338"/>
      <c r="BC2008" s="338"/>
      <c r="BD2008" s="338"/>
      <c r="BE2008" s="338"/>
      <c r="BF2008" s="338"/>
      <c r="BG2008" s="338"/>
      <c r="BH2008" s="338"/>
      <c r="BI2008" s="338"/>
      <c r="BJ2008" s="338"/>
      <c r="BK2008" s="338"/>
      <c r="BL2008" s="338"/>
      <c r="BM2008" s="338"/>
      <c r="BN2008" s="338"/>
      <c r="BO2008" s="338"/>
      <c r="BP2008" s="338"/>
      <c r="BQ2008" s="338"/>
      <c r="BR2008" s="338"/>
      <c r="BS2008" s="338"/>
      <c r="BT2008" s="338"/>
      <c r="BU2008" s="338"/>
      <c r="BV2008" s="343"/>
      <c r="BW2008" s="343"/>
      <c r="BX2008" s="1217"/>
      <c r="BY2008" s="343"/>
      <c r="BZ2008" s="338"/>
      <c r="CA2008" s="338"/>
      <c r="CB2008" s="338"/>
      <c r="CC2008" s="338"/>
      <c r="CD2008" s="338"/>
      <c r="CE2008" s="338"/>
      <c r="CF2008" s="338"/>
    </row>
    <row r="2009" ht="15.75" customHeight="1">
      <c r="A2009" s="338"/>
      <c r="B2009" s="338"/>
      <c r="C2009" s="338"/>
      <c r="D2009" s="338"/>
      <c r="E2009" s="338"/>
      <c r="F2009" s="346"/>
      <c r="G2009" s="1215"/>
      <c r="H2009" s="1216"/>
      <c r="I2009" s="534"/>
      <c r="J2009" s="1193"/>
      <c r="K2009" s="398"/>
      <c r="L2009" s="338"/>
      <c r="M2009" s="338"/>
      <c r="N2009" s="338"/>
      <c r="O2009" s="338"/>
      <c r="P2009" s="338"/>
      <c r="Q2009" s="338"/>
      <c r="R2009" s="338"/>
      <c r="S2009" s="338"/>
      <c r="T2009" s="338"/>
      <c r="U2009" s="338"/>
      <c r="V2009" s="338"/>
      <c r="W2009" s="338"/>
      <c r="X2009" s="338"/>
      <c r="Y2009" s="338"/>
      <c r="Z2009" s="338"/>
      <c r="AA2009" s="338"/>
      <c r="AB2009" s="338"/>
      <c r="AC2009" s="338"/>
      <c r="AD2009" s="338"/>
      <c r="AE2009" s="338"/>
      <c r="AF2009" s="338"/>
      <c r="AG2009" s="338"/>
      <c r="AH2009" s="338"/>
      <c r="AI2009" s="338"/>
      <c r="AJ2009" s="338"/>
      <c r="AK2009" s="338"/>
      <c r="AL2009" s="338"/>
      <c r="AM2009" s="338"/>
      <c r="AN2009" s="338"/>
      <c r="AO2009" s="338"/>
      <c r="AP2009" s="338"/>
      <c r="AQ2009" s="338"/>
      <c r="AR2009" s="338"/>
      <c r="AS2009" s="338"/>
      <c r="AT2009" s="338"/>
      <c r="AU2009" s="338"/>
      <c r="AV2009" s="338"/>
      <c r="AW2009" s="338"/>
      <c r="AX2009" s="338"/>
      <c r="AY2009" s="338"/>
      <c r="AZ2009" s="338"/>
      <c r="BA2009" s="338"/>
      <c r="BB2009" s="338"/>
      <c r="BC2009" s="338"/>
      <c r="BD2009" s="338"/>
      <c r="BE2009" s="338"/>
      <c r="BF2009" s="338"/>
      <c r="BG2009" s="338"/>
      <c r="BH2009" s="338"/>
      <c r="BI2009" s="338"/>
      <c r="BJ2009" s="338"/>
      <c r="BK2009" s="338"/>
      <c r="BL2009" s="338"/>
      <c r="BM2009" s="338"/>
      <c r="BN2009" s="338"/>
      <c r="BO2009" s="338"/>
      <c r="BP2009" s="338"/>
      <c r="BQ2009" s="338"/>
      <c r="BR2009" s="338"/>
      <c r="BS2009" s="338"/>
      <c r="BT2009" s="338"/>
      <c r="BU2009" s="338"/>
      <c r="BV2009" s="343"/>
      <c r="BW2009" s="343"/>
      <c r="BX2009" s="1217"/>
      <c r="BY2009" s="343"/>
      <c r="BZ2009" s="338"/>
      <c r="CA2009" s="338"/>
      <c r="CB2009" s="338"/>
      <c r="CC2009" s="338"/>
      <c r="CD2009" s="338"/>
      <c r="CE2009" s="338"/>
      <c r="CF2009" s="338"/>
    </row>
    <row r="2010" ht="15.75" customHeight="1">
      <c r="A2010" s="338"/>
      <c r="B2010" s="338"/>
      <c r="C2010" s="338"/>
      <c r="D2010" s="338"/>
      <c r="E2010" s="338"/>
      <c r="F2010" s="346"/>
      <c r="G2010" s="1215"/>
      <c r="H2010" s="1216"/>
      <c r="I2010" s="534"/>
      <c r="J2010" s="1193"/>
      <c r="K2010" s="398"/>
      <c r="L2010" s="338"/>
      <c r="M2010" s="338"/>
      <c r="N2010" s="338"/>
      <c r="O2010" s="338"/>
      <c r="P2010" s="338"/>
      <c r="Q2010" s="338"/>
      <c r="R2010" s="338"/>
      <c r="S2010" s="338"/>
      <c r="T2010" s="338"/>
      <c r="U2010" s="338"/>
      <c r="V2010" s="338"/>
      <c r="W2010" s="338"/>
      <c r="X2010" s="338"/>
      <c r="Y2010" s="338"/>
      <c r="Z2010" s="338"/>
      <c r="AA2010" s="338"/>
      <c r="AB2010" s="338"/>
      <c r="AC2010" s="338"/>
      <c r="AD2010" s="338"/>
      <c r="AE2010" s="338"/>
      <c r="AF2010" s="338"/>
      <c r="AG2010" s="338"/>
      <c r="AH2010" s="338"/>
      <c r="AI2010" s="338"/>
      <c r="AJ2010" s="338"/>
      <c r="AK2010" s="338"/>
      <c r="AL2010" s="338"/>
      <c r="AM2010" s="338"/>
      <c r="AN2010" s="338"/>
      <c r="AO2010" s="338"/>
      <c r="AP2010" s="338"/>
      <c r="AQ2010" s="338"/>
      <c r="AR2010" s="338"/>
      <c r="AS2010" s="338"/>
      <c r="AT2010" s="338"/>
      <c r="AU2010" s="338"/>
      <c r="AV2010" s="338"/>
      <c r="AW2010" s="338"/>
      <c r="AX2010" s="338"/>
      <c r="AY2010" s="338"/>
      <c r="AZ2010" s="338"/>
      <c r="BA2010" s="338"/>
      <c r="BB2010" s="338"/>
      <c r="BC2010" s="338"/>
      <c r="BD2010" s="338"/>
      <c r="BE2010" s="338"/>
      <c r="BF2010" s="338"/>
      <c r="BG2010" s="338"/>
      <c r="BH2010" s="338"/>
      <c r="BI2010" s="338"/>
      <c r="BJ2010" s="338"/>
      <c r="BK2010" s="338"/>
      <c r="BL2010" s="338"/>
      <c r="BM2010" s="338"/>
      <c r="BN2010" s="338"/>
      <c r="BO2010" s="338"/>
      <c r="BP2010" s="338"/>
      <c r="BQ2010" s="338"/>
      <c r="BR2010" s="338"/>
      <c r="BS2010" s="338"/>
      <c r="BT2010" s="338"/>
      <c r="BU2010" s="338"/>
      <c r="BV2010" s="343"/>
      <c r="BW2010" s="343"/>
      <c r="BX2010" s="1217"/>
      <c r="BY2010" s="343"/>
      <c r="BZ2010" s="338"/>
      <c r="CA2010" s="338"/>
      <c r="CB2010" s="338"/>
      <c r="CC2010" s="338"/>
      <c r="CD2010" s="338"/>
      <c r="CE2010" s="338"/>
      <c r="CF2010" s="338"/>
    </row>
    <row r="2011" ht="15.75" customHeight="1">
      <c r="A2011" s="338"/>
      <c r="B2011" s="338"/>
      <c r="C2011" s="338"/>
      <c r="D2011" s="338"/>
      <c r="E2011" s="338"/>
      <c r="F2011" s="346"/>
      <c r="G2011" s="1215"/>
      <c r="H2011" s="1216"/>
      <c r="I2011" s="534"/>
      <c r="J2011" s="1193"/>
      <c r="K2011" s="398"/>
      <c r="L2011" s="338"/>
      <c r="M2011" s="338"/>
      <c r="N2011" s="338"/>
      <c r="O2011" s="338"/>
      <c r="P2011" s="338"/>
      <c r="Q2011" s="338"/>
      <c r="R2011" s="338"/>
      <c r="S2011" s="338"/>
      <c r="T2011" s="338"/>
      <c r="U2011" s="338"/>
      <c r="V2011" s="338"/>
      <c r="W2011" s="338"/>
      <c r="X2011" s="338"/>
      <c r="Y2011" s="338"/>
      <c r="Z2011" s="338"/>
      <c r="AA2011" s="338"/>
      <c r="AB2011" s="338"/>
      <c r="AC2011" s="338"/>
      <c r="AD2011" s="338"/>
      <c r="AE2011" s="338"/>
      <c r="AF2011" s="338"/>
      <c r="AG2011" s="338"/>
      <c r="AH2011" s="338"/>
      <c r="AI2011" s="338"/>
      <c r="AJ2011" s="338"/>
      <c r="AK2011" s="338"/>
      <c r="AL2011" s="338"/>
      <c r="AM2011" s="338"/>
      <c r="AN2011" s="338"/>
      <c r="AO2011" s="338"/>
      <c r="AP2011" s="338"/>
      <c r="AQ2011" s="338"/>
      <c r="AR2011" s="338"/>
      <c r="AS2011" s="338"/>
      <c r="AT2011" s="338"/>
      <c r="AU2011" s="338"/>
      <c r="AV2011" s="338"/>
      <c r="AW2011" s="338"/>
      <c r="AX2011" s="338"/>
      <c r="AY2011" s="338"/>
      <c r="AZ2011" s="338"/>
      <c r="BA2011" s="338"/>
      <c r="BB2011" s="338"/>
      <c r="BC2011" s="338"/>
      <c r="BD2011" s="338"/>
      <c r="BE2011" s="338"/>
      <c r="BF2011" s="338"/>
      <c r="BG2011" s="338"/>
      <c r="BH2011" s="338"/>
      <c r="BI2011" s="338"/>
      <c r="BJ2011" s="338"/>
      <c r="BK2011" s="338"/>
      <c r="BL2011" s="338"/>
      <c r="BM2011" s="338"/>
      <c r="BN2011" s="338"/>
      <c r="BO2011" s="338"/>
      <c r="BP2011" s="338"/>
      <c r="BQ2011" s="338"/>
      <c r="BR2011" s="338"/>
      <c r="BS2011" s="338"/>
      <c r="BT2011" s="338"/>
      <c r="BU2011" s="338"/>
      <c r="BV2011" s="343"/>
      <c r="BW2011" s="343"/>
      <c r="BX2011" s="1217"/>
      <c r="BY2011" s="343"/>
      <c r="BZ2011" s="338"/>
      <c r="CA2011" s="338"/>
      <c r="CB2011" s="338"/>
      <c r="CC2011" s="338"/>
      <c r="CD2011" s="338"/>
      <c r="CE2011" s="338"/>
      <c r="CF2011" s="338"/>
    </row>
    <row r="2012" ht="15.75" customHeight="1">
      <c r="A2012" s="338"/>
      <c r="B2012" s="338"/>
      <c r="C2012" s="338"/>
      <c r="D2012" s="338"/>
      <c r="E2012" s="338"/>
      <c r="F2012" s="346"/>
      <c r="G2012" s="1215"/>
      <c r="H2012" s="1216"/>
      <c r="I2012" s="534"/>
      <c r="J2012" s="1193"/>
      <c r="K2012" s="398"/>
      <c r="L2012" s="338"/>
      <c r="M2012" s="338"/>
      <c r="N2012" s="338"/>
      <c r="O2012" s="338"/>
      <c r="P2012" s="338"/>
      <c r="Q2012" s="338"/>
      <c r="R2012" s="338"/>
      <c r="S2012" s="338"/>
      <c r="T2012" s="338"/>
      <c r="U2012" s="338"/>
      <c r="V2012" s="338"/>
      <c r="W2012" s="338"/>
      <c r="X2012" s="338"/>
      <c r="Y2012" s="338"/>
      <c r="Z2012" s="338"/>
      <c r="AA2012" s="338"/>
      <c r="AB2012" s="338"/>
      <c r="AC2012" s="338"/>
      <c r="AD2012" s="338"/>
      <c r="AE2012" s="338"/>
      <c r="AF2012" s="338"/>
      <c r="AG2012" s="338"/>
      <c r="AH2012" s="338"/>
      <c r="AI2012" s="338"/>
      <c r="AJ2012" s="338"/>
      <c r="AK2012" s="338"/>
      <c r="AL2012" s="338"/>
      <c r="AM2012" s="338"/>
      <c r="AN2012" s="338"/>
      <c r="AO2012" s="338"/>
      <c r="AP2012" s="338"/>
      <c r="AQ2012" s="338"/>
      <c r="AR2012" s="338"/>
      <c r="AS2012" s="338"/>
      <c r="AT2012" s="338"/>
      <c r="AU2012" s="338"/>
      <c r="AV2012" s="338"/>
      <c r="AW2012" s="338"/>
      <c r="AX2012" s="338"/>
      <c r="AY2012" s="338"/>
      <c r="AZ2012" s="338"/>
      <c r="BA2012" s="338"/>
      <c r="BB2012" s="338"/>
      <c r="BC2012" s="338"/>
      <c r="BD2012" s="338"/>
      <c r="BE2012" s="338"/>
      <c r="BF2012" s="338"/>
      <c r="BG2012" s="338"/>
      <c r="BH2012" s="338"/>
      <c r="BI2012" s="338"/>
      <c r="BJ2012" s="338"/>
      <c r="BK2012" s="338"/>
      <c r="BL2012" s="338"/>
      <c r="BM2012" s="338"/>
      <c r="BN2012" s="338"/>
      <c r="BO2012" s="338"/>
      <c r="BP2012" s="338"/>
      <c r="BQ2012" s="338"/>
      <c r="BR2012" s="338"/>
      <c r="BS2012" s="338"/>
      <c r="BT2012" s="338"/>
      <c r="BU2012" s="338"/>
      <c r="BV2012" s="343"/>
      <c r="BW2012" s="343"/>
      <c r="BX2012" s="1217"/>
      <c r="BY2012" s="343"/>
      <c r="BZ2012" s="338"/>
      <c r="CA2012" s="338"/>
      <c r="CB2012" s="338"/>
      <c r="CC2012" s="338"/>
      <c r="CD2012" s="338"/>
      <c r="CE2012" s="338"/>
      <c r="CF2012" s="338"/>
    </row>
    <row r="2013" ht="15.75" customHeight="1">
      <c r="A2013" s="338"/>
      <c r="B2013" s="338"/>
      <c r="C2013" s="338"/>
      <c r="D2013" s="338"/>
      <c r="E2013" s="338"/>
      <c r="F2013" s="346"/>
      <c r="G2013" s="1215"/>
      <c r="H2013" s="1216"/>
      <c r="I2013" s="534"/>
      <c r="J2013" s="1193"/>
      <c r="K2013" s="398"/>
      <c r="L2013" s="338"/>
      <c r="M2013" s="338"/>
      <c r="N2013" s="338"/>
      <c r="O2013" s="338"/>
      <c r="P2013" s="338"/>
      <c r="Q2013" s="338"/>
      <c r="R2013" s="338"/>
      <c r="S2013" s="338"/>
      <c r="T2013" s="338"/>
      <c r="U2013" s="338"/>
      <c r="V2013" s="338"/>
      <c r="W2013" s="338"/>
      <c r="X2013" s="338"/>
      <c r="Y2013" s="338"/>
      <c r="Z2013" s="338"/>
      <c r="AA2013" s="338"/>
      <c r="AB2013" s="338"/>
      <c r="AC2013" s="338"/>
      <c r="AD2013" s="338"/>
      <c r="AE2013" s="338"/>
      <c r="AF2013" s="338"/>
      <c r="AG2013" s="338"/>
      <c r="AH2013" s="338"/>
      <c r="AI2013" s="338"/>
      <c r="AJ2013" s="338"/>
      <c r="AK2013" s="338"/>
      <c r="AL2013" s="338"/>
      <c r="AM2013" s="338"/>
      <c r="AN2013" s="338"/>
      <c r="AO2013" s="338"/>
      <c r="AP2013" s="338"/>
      <c r="AQ2013" s="338"/>
      <c r="AR2013" s="338"/>
      <c r="AS2013" s="338"/>
      <c r="AT2013" s="338"/>
      <c r="AU2013" s="338"/>
      <c r="AV2013" s="338"/>
      <c r="AW2013" s="338"/>
      <c r="AX2013" s="338"/>
      <c r="AY2013" s="338"/>
      <c r="AZ2013" s="338"/>
      <c r="BA2013" s="338"/>
      <c r="BB2013" s="338"/>
      <c r="BC2013" s="338"/>
      <c r="BD2013" s="338"/>
      <c r="BE2013" s="338"/>
      <c r="BF2013" s="338"/>
      <c r="BG2013" s="338"/>
      <c r="BH2013" s="338"/>
      <c r="BI2013" s="338"/>
      <c r="BJ2013" s="338"/>
      <c r="BK2013" s="338"/>
      <c r="BL2013" s="338"/>
      <c r="BM2013" s="338"/>
      <c r="BN2013" s="338"/>
      <c r="BO2013" s="338"/>
      <c r="BP2013" s="338"/>
      <c r="BQ2013" s="338"/>
      <c r="BR2013" s="338"/>
      <c r="BS2013" s="338"/>
      <c r="BT2013" s="338"/>
      <c r="BU2013" s="338"/>
      <c r="BV2013" s="343"/>
      <c r="BW2013" s="343"/>
      <c r="BX2013" s="1217"/>
      <c r="BY2013" s="343"/>
      <c r="BZ2013" s="338"/>
      <c r="CA2013" s="338"/>
      <c r="CB2013" s="338"/>
      <c r="CC2013" s="338"/>
      <c r="CD2013" s="338"/>
      <c r="CE2013" s="338"/>
      <c r="CF2013" s="338"/>
    </row>
    <row r="2014" ht="15.75" customHeight="1">
      <c r="A2014" s="338"/>
      <c r="B2014" s="338"/>
      <c r="C2014" s="338"/>
      <c r="D2014" s="338"/>
      <c r="E2014" s="338"/>
      <c r="F2014" s="346"/>
      <c r="G2014" s="1215"/>
      <c r="H2014" s="1216"/>
      <c r="I2014" s="534"/>
      <c r="J2014" s="1193"/>
      <c r="K2014" s="398"/>
      <c r="L2014" s="338"/>
      <c r="M2014" s="338"/>
      <c r="N2014" s="338"/>
      <c r="O2014" s="338"/>
      <c r="P2014" s="338"/>
      <c r="Q2014" s="338"/>
      <c r="R2014" s="338"/>
      <c r="S2014" s="338"/>
      <c r="T2014" s="338"/>
      <c r="U2014" s="338"/>
      <c r="V2014" s="338"/>
      <c r="W2014" s="338"/>
      <c r="X2014" s="338"/>
      <c r="Y2014" s="338"/>
      <c r="Z2014" s="338"/>
      <c r="AA2014" s="338"/>
      <c r="AB2014" s="338"/>
      <c r="AC2014" s="338"/>
      <c r="AD2014" s="338"/>
      <c r="AE2014" s="338"/>
      <c r="AF2014" s="338"/>
      <c r="AG2014" s="338"/>
      <c r="AH2014" s="338"/>
      <c r="AI2014" s="338"/>
      <c r="AJ2014" s="338"/>
      <c r="AK2014" s="338"/>
      <c r="AL2014" s="338"/>
      <c r="AM2014" s="338"/>
      <c r="AN2014" s="338"/>
      <c r="AO2014" s="338"/>
      <c r="AP2014" s="338"/>
      <c r="AQ2014" s="338"/>
      <c r="AR2014" s="338"/>
      <c r="AS2014" s="338"/>
      <c r="AT2014" s="338"/>
      <c r="AU2014" s="338"/>
      <c r="AV2014" s="338"/>
      <c r="AW2014" s="338"/>
      <c r="AX2014" s="338"/>
      <c r="AY2014" s="338"/>
      <c r="AZ2014" s="338"/>
      <c r="BA2014" s="338"/>
      <c r="BB2014" s="338"/>
      <c r="BC2014" s="338"/>
      <c r="BD2014" s="338"/>
      <c r="BE2014" s="338"/>
      <c r="BF2014" s="338"/>
      <c r="BG2014" s="338"/>
      <c r="BH2014" s="338"/>
      <c r="BI2014" s="338"/>
      <c r="BJ2014" s="338"/>
      <c r="BK2014" s="338"/>
      <c r="BL2014" s="338"/>
      <c r="BM2014" s="338"/>
      <c r="BN2014" s="338"/>
      <c r="BO2014" s="338"/>
      <c r="BP2014" s="338"/>
      <c r="BQ2014" s="338"/>
      <c r="BR2014" s="338"/>
      <c r="BS2014" s="338"/>
      <c r="BT2014" s="338"/>
      <c r="BU2014" s="338"/>
      <c r="BV2014" s="343"/>
      <c r="BW2014" s="343"/>
      <c r="BX2014" s="1217"/>
      <c r="BY2014" s="343"/>
      <c r="BZ2014" s="338"/>
      <c r="CA2014" s="338"/>
      <c r="CB2014" s="338"/>
      <c r="CC2014" s="338"/>
      <c r="CD2014" s="338"/>
      <c r="CE2014" s="338"/>
      <c r="CF2014" s="338"/>
    </row>
    <row r="2015" ht="15.75" customHeight="1">
      <c r="A2015" s="338"/>
      <c r="B2015" s="338"/>
      <c r="C2015" s="338"/>
      <c r="D2015" s="338"/>
      <c r="E2015" s="338"/>
      <c r="F2015" s="346"/>
      <c r="G2015" s="1215"/>
      <c r="H2015" s="1216"/>
      <c r="I2015" s="534"/>
      <c r="J2015" s="1193"/>
      <c r="K2015" s="398"/>
      <c r="L2015" s="338"/>
      <c r="M2015" s="338"/>
      <c r="N2015" s="338"/>
      <c r="O2015" s="338"/>
      <c r="P2015" s="338"/>
      <c r="Q2015" s="338"/>
      <c r="R2015" s="338"/>
      <c r="S2015" s="338"/>
      <c r="T2015" s="338"/>
      <c r="U2015" s="338"/>
      <c r="V2015" s="338"/>
      <c r="W2015" s="338"/>
      <c r="X2015" s="338"/>
      <c r="Y2015" s="338"/>
      <c r="Z2015" s="338"/>
      <c r="AA2015" s="338"/>
      <c r="AB2015" s="338"/>
      <c r="AC2015" s="338"/>
      <c r="AD2015" s="338"/>
      <c r="AE2015" s="338"/>
      <c r="AF2015" s="338"/>
      <c r="AG2015" s="338"/>
      <c r="AH2015" s="338"/>
      <c r="AI2015" s="338"/>
      <c r="AJ2015" s="338"/>
      <c r="AK2015" s="338"/>
      <c r="AL2015" s="338"/>
      <c r="AM2015" s="338"/>
      <c r="AN2015" s="338"/>
      <c r="AO2015" s="338"/>
      <c r="AP2015" s="338"/>
      <c r="AQ2015" s="338"/>
      <c r="AR2015" s="338"/>
      <c r="AS2015" s="338"/>
      <c r="AT2015" s="338"/>
      <c r="AU2015" s="338"/>
      <c r="AV2015" s="338"/>
      <c r="AW2015" s="338"/>
      <c r="AX2015" s="338"/>
      <c r="AY2015" s="338"/>
      <c r="AZ2015" s="338"/>
      <c r="BA2015" s="338"/>
      <c r="BB2015" s="338"/>
      <c r="BC2015" s="338"/>
      <c r="BD2015" s="338"/>
      <c r="BE2015" s="338"/>
      <c r="BF2015" s="338"/>
      <c r="BG2015" s="338"/>
      <c r="BH2015" s="338"/>
      <c r="BI2015" s="338"/>
      <c r="BJ2015" s="338"/>
      <c r="BK2015" s="338"/>
      <c r="BL2015" s="338"/>
      <c r="BM2015" s="338"/>
      <c r="BN2015" s="338"/>
      <c r="BO2015" s="338"/>
      <c r="BP2015" s="338"/>
      <c r="BQ2015" s="338"/>
      <c r="BR2015" s="338"/>
      <c r="BS2015" s="338"/>
      <c r="BT2015" s="338"/>
      <c r="BU2015" s="338"/>
      <c r="BV2015" s="343"/>
      <c r="BW2015" s="343"/>
      <c r="BX2015" s="1217"/>
      <c r="BY2015" s="343"/>
      <c r="BZ2015" s="338"/>
      <c r="CA2015" s="338"/>
      <c r="CB2015" s="338"/>
      <c r="CC2015" s="338"/>
      <c r="CD2015" s="338"/>
      <c r="CE2015" s="338"/>
      <c r="CF2015" s="338"/>
    </row>
    <row r="2016" ht="15.75" customHeight="1">
      <c r="A2016" s="338"/>
      <c r="B2016" s="338"/>
      <c r="C2016" s="338"/>
      <c r="D2016" s="338"/>
      <c r="E2016" s="338"/>
      <c r="F2016" s="346"/>
      <c r="G2016" s="1215"/>
      <c r="H2016" s="1216"/>
      <c r="I2016" s="534"/>
      <c r="J2016" s="1193"/>
      <c r="K2016" s="398"/>
      <c r="L2016" s="338"/>
      <c r="M2016" s="338"/>
      <c r="N2016" s="338"/>
      <c r="O2016" s="338"/>
      <c r="P2016" s="338"/>
      <c r="Q2016" s="338"/>
      <c r="R2016" s="338"/>
      <c r="S2016" s="338"/>
      <c r="T2016" s="338"/>
      <c r="U2016" s="338"/>
      <c r="V2016" s="338"/>
      <c r="W2016" s="338"/>
      <c r="X2016" s="338"/>
      <c r="Y2016" s="338"/>
      <c r="Z2016" s="338"/>
      <c r="AA2016" s="338"/>
      <c r="AB2016" s="338"/>
      <c r="AC2016" s="338"/>
      <c r="AD2016" s="338"/>
      <c r="AE2016" s="338"/>
      <c r="AF2016" s="338"/>
      <c r="AG2016" s="338"/>
      <c r="AH2016" s="338"/>
      <c r="AI2016" s="338"/>
      <c r="AJ2016" s="338"/>
      <c r="AK2016" s="338"/>
      <c r="AL2016" s="338"/>
      <c r="AM2016" s="338"/>
      <c r="AN2016" s="338"/>
      <c r="AO2016" s="338"/>
      <c r="AP2016" s="338"/>
      <c r="AQ2016" s="338"/>
      <c r="AR2016" s="338"/>
      <c r="AS2016" s="338"/>
      <c r="AT2016" s="338"/>
      <c r="AU2016" s="338"/>
      <c r="AV2016" s="338"/>
      <c r="AW2016" s="338"/>
      <c r="AX2016" s="338"/>
      <c r="AY2016" s="338"/>
      <c r="AZ2016" s="338"/>
      <c r="BA2016" s="338"/>
      <c r="BB2016" s="338"/>
      <c r="BC2016" s="338"/>
      <c r="BD2016" s="338"/>
      <c r="BE2016" s="338"/>
      <c r="BF2016" s="338"/>
      <c r="BG2016" s="338"/>
      <c r="BH2016" s="338"/>
      <c r="BI2016" s="338"/>
      <c r="BJ2016" s="338"/>
      <c r="BK2016" s="338"/>
      <c r="BL2016" s="338"/>
      <c r="BM2016" s="338"/>
      <c r="BN2016" s="338"/>
      <c r="BO2016" s="338"/>
      <c r="BP2016" s="338"/>
      <c r="BQ2016" s="338"/>
      <c r="BR2016" s="338"/>
      <c r="BS2016" s="338"/>
      <c r="BT2016" s="338"/>
      <c r="BU2016" s="338"/>
      <c r="BV2016" s="343"/>
      <c r="BW2016" s="343"/>
      <c r="BX2016" s="1217"/>
      <c r="BY2016" s="343"/>
      <c r="BZ2016" s="338"/>
      <c r="CA2016" s="338"/>
      <c r="CB2016" s="338"/>
      <c r="CC2016" s="338"/>
      <c r="CD2016" s="338"/>
      <c r="CE2016" s="338"/>
      <c r="CF2016" s="338"/>
    </row>
    <row r="2017" ht="15.75" customHeight="1">
      <c r="A2017" s="338"/>
      <c r="B2017" s="338"/>
      <c r="C2017" s="338"/>
      <c r="D2017" s="338"/>
      <c r="E2017" s="338"/>
      <c r="F2017" s="346"/>
      <c r="G2017" s="1215"/>
      <c r="H2017" s="1216"/>
      <c r="I2017" s="534"/>
      <c r="J2017" s="1193"/>
      <c r="K2017" s="398"/>
      <c r="L2017" s="338"/>
      <c r="M2017" s="338"/>
      <c r="N2017" s="338"/>
      <c r="O2017" s="338"/>
      <c r="P2017" s="338"/>
      <c r="Q2017" s="338"/>
      <c r="R2017" s="338"/>
      <c r="S2017" s="338"/>
      <c r="T2017" s="338"/>
      <c r="U2017" s="338"/>
      <c r="V2017" s="338"/>
      <c r="W2017" s="338"/>
      <c r="X2017" s="338"/>
      <c r="Y2017" s="338"/>
      <c r="Z2017" s="338"/>
      <c r="AA2017" s="338"/>
      <c r="AB2017" s="338"/>
      <c r="AC2017" s="338"/>
      <c r="AD2017" s="338"/>
      <c r="AE2017" s="338"/>
      <c r="AF2017" s="338"/>
      <c r="AG2017" s="338"/>
      <c r="AH2017" s="338"/>
      <c r="AI2017" s="338"/>
      <c r="AJ2017" s="338"/>
      <c r="AK2017" s="338"/>
      <c r="AL2017" s="338"/>
      <c r="AM2017" s="338"/>
      <c r="AN2017" s="338"/>
      <c r="AO2017" s="338"/>
      <c r="AP2017" s="338"/>
      <c r="AQ2017" s="338"/>
      <c r="AR2017" s="338"/>
      <c r="AS2017" s="338"/>
      <c r="AT2017" s="338"/>
      <c r="AU2017" s="338"/>
      <c r="AV2017" s="338"/>
      <c r="AW2017" s="338"/>
      <c r="AX2017" s="338"/>
      <c r="AY2017" s="338"/>
      <c r="AZ2017" s="338"/>
      <c r="BA2017" s="338"/>
      <c r="BB2017" s="338"/>
      <c r="BC2017" s="338"/>
      <c r="BD2017" s="338"/>
      <c r="BE2017" s="338"/>
      <c r="BF2017" s="338"/>
      <c r="BG2017" s="338"/>
      <c r="BH2017" s="338"/>
      <c r="BI2017" s="338"/>
      <c r="BJ2017" s="338"/>
      <c r="BK2017" s="338"/>
      <c r="BL2017" s="338"/>
      <c r="BM2017" s="338"/>
      <c r="BN2017" s="338"/>
      <c r="BO2017" s="338"/>
      <c r="BP2017" s="338"/>
      <c r="BQ2017" s="338"/>
      <c r="BR2017" s="338"/>
      <c r="BS2017" s="338"/>
      <c r="BT2017" s="338"/>
      <c r="BU2017" s="338"/>
      <c r="BV2017" s="343"/>
      <c r="BW2017" s="343"/>
      <c r="BX2017" s="1217"/>
      <c r="BY2017" s="343"/>
      <c r="BZ2017" s="338"/>
      <c r="CA2017" s="338"/>
      <c r="CB2017" s="338"/>
      <c r="CC2017" s="338"/>
      <c r="CD2017" s="338"/>
      <c r="CE2017" s="338"/>
      <c r="CF2017" s="338"/>
    </row>
    <row r="2018" ht="15.75" customHeight="1">
      <c r="A2018" s="338"/>
      <c r="B2018" s="338"/>
      <c r="C2018" s="338"/>
      <c r="D2018" s="338"/>
      <c r="E2018" s="338"/>
      <c r="F2018" s="346"/>
      <c r="G2018" s="1215"/>
      <c r="H2018" s="1216"/>
      <c r="I2018" s="534"/>
      <c r="J2018" s="1193"/>
      <c r="K2018" s="398"/>
      <c r="L2018" s="338"/>
      <c r="M2018" s="338"/>
      <c r="N2018" s="338"/>
      <c r="O2018" s="338"/>
      <c r="P2018" s="338"/>
      <c r="Q2018" s="338"/>
      <c r="R2018" s="338"/>
      <c r="S2018" s="338"/>
      <c r="T2018" s="338"/>
      <c r="U2018" s="338"/>
      <c r="V2018" s="338"/>
      <c r="W2018" s="338"/>
      <c r="X2018" s="338"/>
      <c r="Y2018" s="338"/>
      <c r="Z2018" s="338"/>
      <c r="AA2018" s="338"/>
      <c r="AB2018" s="338"/>
      <c r="AC2018" s="338"/>
      <c r="AD2018" s="338"/>
      <c r="AE2018" s="338"/>
      <c r="AF2018" s="338"/>
      <c r="AG2018" s="338"/>
      <c r="AH2018" s="338"/>
      <c r="AI2018" s="338"/>
      <c r="AJ2018" s="338"/>
      <c r="AK2018" s="338"/>
      <c r="AL2018" s="338"/>
      <c r="AM2018" s="338"/>
      <c r="AN2018" s="338"/>
      <c r="AO2018" s="338"/>
      <c r="AP2018" s="338"/>
      <c r="AQ2018" s="338"/>
      <c r="AR2018" s="338"/>
      <c r="AS2018" s="338"/>
      <c r="AT2018" s="338"/>
      <c r="AU2018" s="338"/>
      <c r="AV2018" s="338"/>
      <c r="AW2018" s="338"/>
      <c r="AX2018" s="338"/>
      <c r="AY2018" s="338"/>
      <c r="AZ2018" s="338"/>
      <c r="BA2018" s="338"/>
      <c r="BB2018" s="338"/>
      <c r="BC2018" s="338"/>
      <c r="BD2018" s="338"/>
      <c r="BE2018" s="338"/>
      <c r="BF2018" s="338"/>
      <c r="BG2018" s="338"/>
      <c r="BH2018" s="338"/>
      <c r="BI2018" s="338"/>
      <c r="BJ2018" s="338"/>
      <c r="BK2018" s="338"/>
      <c r="BL2018" s="338"/>
      <c r="BM2018" s="338"/>
      <c r="BN2018" s="338"/>
      <c r="BO2018" s="338"/>
      <c r="BP2018" s="338"/>
      <c r="BQ2018" s="338"/>
      <c r="BR2018" s="338"/>
      <c r="BS2018" s="338"/>
      <c r="BT2018" s="338"/>
      <c r="BU2018" s="338"/>
      <c r="BV2018" s="343"/>
      <c r="BW2018" s="343"/>
      <c r="BX2018" s="1217"/>
      <c r="BY2018" s="343"/>
      <c r="BZ2018" s="338"/>
      <c r="CA2018" s="338"/>
      <c r="CB2018" s="338"/>
      <c r="CC2018" s="338"/>
      <c r="CD2018" s="338"/>
      <c r="CE2018" s="338"/>
      <c r="CF2018" s="338"/>
    </row>
    <row r="2019" ht="15.75" customHeight="1">
      <c r="A2019" s="338"/>
      <c r="B2019" s="338"/>
      <c r="C2019" s="338"/>
      <c r="D2019" s="338"/>
      <c r="E2019" s="338"/>
      <c r="F2019" s="346"/>
      <c r="G2019" s="1215"/>
      <c r="H2019" s="1216"/>
      <c r="I2019" s="534"/>
      <c r="J2019" s="1193"/>
      <c r="K2019" s="398"/>
      <c r="L2019" s="338"/>
      <c r="M2019" s="338"/>
      <c r="N2019" s="338"/>
      <c r="O2019" s="338"/>
      <c r="P2019" s="338"/>
      <c r="Q2019" s="338"/>
      <c r="R2019" s="338"/>
      <c r="S2019" s="338"/>
      <c r="T2019" s="338"/>
      <c r="U2019" s="338"/>
      <c r="V2019" s="338"/>
      <c r="W2019" s="338"/>
      <c r="X2019" s="338"/>
      <c r="Y2019" s="338"/>
      <c r="Z2019" s="338"/>
      <c r="AA2019" s="338"/>
      <c r="AB2019" s="338"/>
      <c r="AC2019" s="338"/>
      <c r="AD2019" s="338"/>
      <c r="AE2019" s="338"/>
      <c r="AF2019" s="338"/>
      <c r="AG2019" s="338"/>
      <c r="AH2019" s="338"/>
      <c r="AI2019" s="338"/>
      <c r="AJ2019" s="338"/>
      <c r="AK2019" s="338"/>
      <c r="AL2019" s="338"/>
      <c r="AM2019" s="338"/>
      <c r="AN2019" s="338"/>
      <c r="AO2019" s="338"/>
      <c r="AP2019" s="338"/>
      <c r="AQ2019" s="338"/>
      <c r="AR2019" s="338"/>
      <c r="AS2019" s="338"/>
      <c r="AT2019" s="338"/>
      <c r="AU2019" s="338"/>
      <c r="AV2019" s="338"/>
      <c r="AW2019" s="338"/>
      <c r="AX2019" s="338"/>
      <c r="AY2019" s="338"/>
      <c r="AZ2019" s="338"/>
      <c r="BA2019" s="338"/>
      <c r="BB2019" s="338"/>
      <c r="BC2019" s="338"/>
      <c r="BD2019" s="338"/>
      <c r="BE2019" s="338"/>
      <c r="BF2019" s="338"/>
      <c r="BG2019" s="338"/>
      <c r="BH2019" s="338"/>
      <c r="BI2019" s="338"/>
      <c r="BJ2019" s="338"/>
      <c r="BK2019" s="338"/>
      <c r="BL2019" s="338"/>
      <c r="BM2019" s="338"/>
      <c r="BN2019" s="338"/>
      <c r="BO2019" s="338"/>
      <c r="BP2019" s="338"/>
      <c r="BQ2019" s="338"/>
      <c r="BR2019" s="338"/>
      <c r="BS2019" s="338"/>
      <c r="BT2019" s="338"/>
      <c r="BU2019" s="338"/>
      <c r="BV2019" s="343"/>
      <c r="BW2019" s="343"/>
      <c r="BX2019" s="1217"/>
      <c r="BY2019" s="343"/>
      <c r="BZ2019" s="338"/>
      <c r="CA2019" s="338"/>
      <c r="CB2019" s="338"/>
      <c r="CC2019" s="338"/>
      <c r="CD2019" s="338"/>
      <c r="CE2019" s="338"/>
      <c r="CF2019" s="338"/>
    </row>
    <row r="2020" ht="15.75" customHeight="1">
      <c r="A2020" s="338"/>
      <c r="B2020" s="338"/>
      <c r="C2020" s="338"/>
      <c r="D2020" s="338"/>
      <c r="E2020" s="338"/>
      <c r="F2020" s="346"/>
      <c r="G2020" s="1215"/>
      <c r="H2020" s="1216"/>
      <c r="I2020" s="534"/>
      <c r="J2020" s="1193"/>
      <c r="K2020" s="398"/>
      <c r="L2020" s="338"/>
      <c r="M2020" s="338"/>
      <c r="N2020" s="338"/>
      <c r="O2020" s="338"/>
      <c r="P2020" s="338"/>
      <c r="Q2020" s="338"/>
      <c r="R2020" s="338"/>
      <c r="S2020" s="338"/>
      <c r="T2020" s="338"/>
      <c r="U2020" s="338"/>
      <c r="V2020" s="338"/>
      <c r="W2020" s="338"/>
      <c r="X2020" s="338"/>
      <c r="Y2020" s="338"/>
      <c r="Z2020" s="338"/>
      <c r="AA2020" s="338"/>
      <c r="AB2020" s="338"/>
      <c r="AC2020" s="338"/>
      <c r="AD2020" s="338"/>
      <c r="AE2020" s="338"/>
      <c r="AF2020" s="338"/>
      <c r="AG2020" s="338"/>
      <c r="AH2020" s="338"/>
      <c r="AI2020" s="338"/>
      <c r="AJ2020" s="338"/>
      <c r="AK2020" s="338"/>
      <c r="AL2020" s="338"/>
      <c r="AM2020" s="338"/>
      <c r="AN2020" s="338"/>
      <c r="AO2020" s="338"/>
      <c r="AP2020" s="338"/>
      <c r="AQ2020" s="338"/>
      <c r="AR2020" s="338"/>
      <c r="AS2020" s="338"/>
      <c r="AT2020" s="338"/>
      <c r="AU2020" s="338"/>
      <c r="AV2020" s="338"/>
      <c r="AW2020" s="338"/>
      <c r="AX2020" s="338"/>
      <c r="AY2020" s="338"/>
      <c r="AZ2020" s="338"/>
      <c r="BA2020" s="338"/>
      <c r="BB2020" s="338"/>
      <c r="BC2020" s="338"/>
      <c r="BD2020" s="338"/>
      <c r="BE2020" s="338"/>
      <c r="BF2020" s="338"/>
      <c r="BG2020" s="338"/>
      <c r="BH2020" s="338"/>
      <c r="BI2020" s="338"/>
      <c r="BJ2020" s="338"/>
      <c r="BK2020" s="338"/>
      <c r="BL2020" s="338"/>
      <c r="BM2020" s="338"/>
      <c r="BN2020" s="338"/>
      <c r="BO2020" s="338"/>
      <c r="BP2020" s="338"/>
      <c r="BQ2020" s="338"/>
      <c r="BR2020" s="338"/>
      <c r="BS2020" s="338"/>
      <c r="BT2020" s="338"/>
      <c r="BU2020" s="338"/>
      <c r="BV2020" s="343"/>
      <c r="BW2020" s="343"/>
      <c r="BX2020" s="1217"/>
      <c r="BY2020" s="343"/>
      <c r="BZ2020" s="338"/>
      <c r="CA2020" s="338"/>
      <c r="CB2020" s="338"/>
      <c r="CC2020" s="338"/>
      <c r="CD2020" s="338"/>
      <c r="CE2020" s="338"/>
      <c r="CF2020" s="338"/>
    </row>
    <row r="2021" ht="15.75" customHeight="1">
      <c r="A2021" s="338"/>
      <c r="B2021" s="338"/>
      <c r="C2021" s="338"/>
      <c r="D2021" s="338"/>
      <c r="E2021" s="338"/>
      <c r="F2021" s="346"/>
      <c r="G2021" s="1215"/>
      <c r="H2021" s="1216"/>
      <c r="I2021" s="534"/>
      <c r="J2021" s="1193"/>
      <c r="K2021" s="398"/>
      <c r="L2021" s="338"/>
      <c r="M2021" s="338"/>
      <c r="N2021" s="338"/>
      <c r="O2021" s="338"/>
      <c r="P2021" s="338"/>
      <c r="Q2021" s="338"/>
      <c r="R2021" s="338"/>
      <c r="S2021" s="338"/>
      <c r="T2021" s="338"/>
      <c r="U2021" s="338"/>
      <c r="V2021" s="338"/>
      <c r="W2021" s="338"/>
      <c r="X2021" s="338"/>
      <c r="Y2021" s="338"/>
      <c r="Z2021" s="338"/>
      <c r="AA2021" s="338"/>
      <c r="AB2021" s="338"/>
      <c r="AC2021" s="338"/>
      <c r="AD2021" s="338"/>
      <c r="AE2021" s="338"/>
      <c r="AF2021" s="338"/>
      <c r="AG2021" s="338"/>
      <c r="AH2021" s="338"/>
      <c r="AI2021" s="338"/>
      <c r="AJ2021" s="338"/>
      <c r="AK2021" s="338"/>
      <c r="AL2021" s="338"/>
      <c r="AM2021" s="338"/>
      <c r="AN2021" s="338"/>
      <c r="AO2021" s="338"/>
      <c r="AP2021" s="338"/>
      <c r="AQ2021" s="338"/>
      <c r="AR2021" s="338"/>
      <c r="AS2021" s="338"/>
      <c r="AT2021" s="338"/>
      <c r="AU2021" s="338"/>
      <c r="AV2021" s="338"/>
      <c r="AW2021" s="338"/>
      <c r="AX2021" s="338"/>
      <c r="AY2021" s="338"/>
      <c r="AZ2021" s="338"/>
      <c r="BA2021" s="338"/>
      <c r="BB2021" s="338"/>
      <c r="BC2021" s="338"/>
      <c r="BD2021" s="338"/>
      <c r="BE2021" s="338"/>
      <c r="BF2021" s="338"/>
      <c r="BG2021" s="338"/>
      <c r="BH2021" s="338"/>
      <c r="BI2021" s="338"/>
      <c r="BJ2021" s="338"/>
      <c r="BK2021" s="338"/>
      <c r="BL2021" s="338"/>
      <c r="BM2021" s="338"/>
      <c r="BN2021" s="338"/>
      <c r="BO2021" s="338"/>
      <c r="BP2021" s="338"/>
      <c r="BQ2021" s="338"/>
      <c r="BR2021" s="338"/>
      <c r="BS2021" s="338"/>
      <c r="BT2021" s="338"/>
      <c r="BU2021" s="338"/>
      <c r="BV2021" s="343"/>
      <c r="BW2021" s="343"/>
      <c r="BX2021" s="1217"/>
      <c r="BY2021" s="343"/>
      <c r="BZ2021" s="338"/>
      <c r="CA2021" s="338"/>
      <c r="CB2021" s="338"/>
      <c r="CC2021" s="338"/>
      <c r="CD2021" s="338"/>
      <c r="CE2021" s="338"/>
      <c r="CF2021" s="338"/>
    </row>
    <row r="2022" ht="15.75" customHeight="1">
      <c r="A2022" s="338"/>
      <c r="B2022" s="338"/>
      <c r="C2022" s="338"/>
      <c r="D2022" s="338"/>
      <c r="E2022" s="338"/>
      <c r="F2022" s="346"/>
      <c r="G2022" s="1215"/>
      <c r="H2022" s="1216"/>
      <c r="I2022" s="534"/>
      <c r="J2022" s="1193"/>
      <c r="K2022" s="398"/>
      <c r="L2022" s="338"/>
      <c r="M2022" s="338"/>
      <c r="N2022" s="338"/>
      <c r="O2022" s="338"/>
      <c r="P2022" s="338"/>
      <c r="Q2022" s="338"/>
      <c r="R2022" s="338"/>
      <c r="S2022" s="338"/>
      <c r="T2022" s="338"/>
      <c r="U2022" s="338"/>
      <c r="V2022" s="338"/>
      <c r="W2022" s="338"/>
      <c r="X2022" s="338"/>
      <c r="Y2022" s="338"/>
      <c r="Z2022" s="338"/>
      <c r="AA2022" s="338"/>
      <c r="AB2022" s="338"/>
      <c r="AC2022" s="338"/>
      <c r="AD2022" s="338"/>
      <c r="AE2022" s="338"/>
      <c r="AF2022" s="338"/>
      <c r="AG2022" s="338"/>
      <c r="AH2022" s="338"/>
      <c r="AI2022" s="338"/>
      <c r="AJ2022" s="338"/>
      <c r="AK2022" s="338"/>
      <c r="AL2022" s="338"/>
      <c r="AM2022" s="338"/>
      <c r="AN2022" s="338"/>
      <c r="AO2022" s="338"/>
      <c r="AP2022" s="338"/>
      <c r="AQ2022" s="338"/>
      <c r="AR2022" s="338"/>
      <c r="AS2022" s="338"/>
      <c r="AT2022" s="338"/>
      <c r="AU2022" s="338"/>
      <c r="AV2022" s="338"/>
      <c r="AW2022" s="338"/>
      <c r="AX2022" s="338"/>
      <c r="AY2022" s="338"/>
      <c r="AZ2022" s="338"/>
      <c r="BA2022" s="338"/>
      <c r="BB2022" s="338"/>
      <c r="BC2022" s="338"/>
      <c r="BD2022" s="338"/>
      <c r="BE2022" s="338"/>
      <c r="BF2022" s="338"/>
      <c r="BG2022" s="338"/>
      <c r="BH2022" s="338"/>
      <c r="BI2022" s="338"/>
      <c r="BJ2022" s="338"/>
      <c r="BK2022" s="338"/>
      <c r="BL2022" s="338"/>
      <c r="BM2022" s="338"/>
      <c r="BN2022" s="338"/>
      <c r="BO2022" s="338"/>
      <c r="BP2022" s="338"/>
      <c r="BQ2022" s="338"/>
      <c r="BR2022" s="338"/>
      <c r="BS2022" s="338"/>
      <c r="BT2022" s="338"/>
      <c r="BU2022" s="338"/>
      <c r="BV2022" s="343"/>
      <c r="BW2022" s="343"/>
      <c r="BX2022" s="1217"/>
      <c r="BY2022" s="343"/>
      <c r="BZ2022" s="338"/>
      <c r="CA2022" s="338"/>
      <c r="CB2022" s="338"/>
      <c r="CC2022" s="338"/>
      <c r="CD2022" s="338"/>
      <c r="CE2022" s="338"/>
      <c r="CF2022" s="338"/>
    </row>
    <row r="2023" ht="15.75" customHeight="1">
      <c r="A2023" s="338"/>
      <c r="B2023" s="338"/>
      <c r="C2023" s="338"/>
      <c r="D2023" s="338"/>
      <c r="E2023" s="338"/>
      <c r="F2023" s="346"/>
      <c r="G2023" s="1215"/>
      <c r="H2023" s="1216"/>
      <c r="I2023" s="534"/>
      <c r="J2023" s="1193"/>
      <c r="K2023" s="398"/>
      <c r="L2023" s="338"/>
      <c r="M2023" s="338"/>
      <c r="N2023" s="338"/>
      <c r="O2023" s="338"/>
      <c r="P2023" s="338"/>
      <c r="Q2023" s="338"/>
      <c r="R2023" s="338"/>
      <c r="S2023" s="338"/>
      <c r="T2023" s="338"/>
      <c r="U2023" s="338"/>
      <c r="V2023" s="338"/>
      <c r="W2023" s="338"/>
      <c r="X2023" s="338"/>
      <c r="Y2023" s="338"/>
      <c r="Z2023" s="338"/>
      <c r="AA2023" s="338"/>
      <c r="AB2023" s="338"/>
      <c r="AC2023" s="338"/>
      <c r="AD2023" s="338"/>
      <c r="AE2023" s="338"/>
      <c r="AF2023" s="338"/>
      <c r="AG2023" s="338"/>
      <c r="AH2023" s="338"/>
      <c r="AI2023" s="338"/>
      <c r="AJ2023" s="338"/>
      <c r="AK2023" s="338"/>
      <c r="AL2023" s="338"/>
      <c r="AM2023" s="338"/>
      <c r="AN2023" s="338"/>
      <c r="AO2023" s="338"/>
      <c r="AP2023" s="338"/>
      <c r="AQ2023" s="338"/>
      <c r="AR2023" s="338"/>
      <c r="AS2023" s="338"/>
      <c r="AT2023" s="338"/>
      <c r="AU2023" s="338"/>
      <c r="AV2023" s="338"/>
      <c r="AW2023" s="338"/>
      <c r="AX2023" s="338"/>
      <c r="AY2023" s="338"/>
      <c r="AZ2023" s="338"/>
      <c r="BA2023" s="338"/>
      <c r="BB2023" s="338"/>
      <c r="BC2023" s="338"/>
      <c r="BD2023" s="338"/>
      <c r="BE2023" s="338"/>
      <c r="BF2023" s="338"/>
      <c r="BG2023" s="338"/>
      <c r="BH2023" s="338"/>
      <c r="BI2023" s="338"/>
      <c r="BJ2023" s="338"/>
      <c r="BK2023" s="338"/>
      <c r="BL2023" s="338"/>
      <c r="BM2023" s="338"/>
      <c r="BN2023" s="338"/>
      <c r="BO2023" s="338"/>
      <c r="BP2023" s="338"/>
      <c r="BQ2023" s="338"/>
      <c r="BR2023" s="338"/>
      <c r="BS2023" s="338"/>
      <c r="BT2023" s="338"/>
      <c r="BU2023" s="338"/>
      <c r="BV2023" s="343"/>
      <c r="BW2023" s="343"/>
      <c r="BX2023" s="1217"/>
      <c r="BY2023" s="343"/>
      <c r="BZ2023" s="338"/>
      <c r="CA2023" s="338"/>
      <c r="CB2023" s="338"/>
      <c r="CC2023" s="338"/>
      <c r="CD2023" s="338"/>
      <c r="CE2023" s="338"/>
      <c r="CF2023" s="338"/>
    </row>
    <row r="2024" ht="15.75" customHeight="1">
      <c r="A2024" s="338"/>
      <c r="B2024" s="338"/>
      <c r="C2024" s="338"/>
      <c r="D2024" s="338"/>
      <c r="E2024" s="338"/>
      <c r="F2024" s="346"/>
      <c r="G2024" s="1215"/>
      <c r="H2024" s="1216"/>
      <c r="I2024" s="534"/>
      <c r="J2024" s="1193"/>
      <c r="K2024" s="398"/>
      <c r="L2024" s="338"/>
      <c r="M2024" s="338"/>
      <c r="N2024" s="338"/>
      <c r="O2024" s="338"/>
      <c r="P2024" s="338"/>
      <c r="Q2024" s="338"/>
      <c r="R2024" s="338"/>
      <c r="S2024" s="338"/>
      <c r="T2024" s="338"/>
      <c r="U2024" s="338"/>
      <c r="V2024" s="338"/>
      <c r="W2024" s="338"/>
      <c r="X2024" s="338"/>
      <c r="Y2024" s="338"/>
      <c r="Z2024" s="338"/>
      <c r="AA2024" s="338"/>
      <c r="AB2024" s="338"/>
      <c r="AC2024" s="338"/>
      <c r="AD2024" s="338"/>
      <c r="AE2024" s="338"/>
      <c r="AF2024" s="338"/>
      <c r="AG2024" s="338"/>
      <c r="AH2024" s="338"/>
      <c r="AI2024" s="338"/>
      <c r="AJ2024" s="338"/>
      <c r="AK2024" s="338"/>
      <c r="AL2024" s="338"/>
      <c r="AM2024" s="338"/>
      <c r="AN2024" s="338"/>
      <c r="AO2024" s="338"/>
      <c r="AP2024" s="338"/>
      <c r="AQ2024" s="338"/>
      <c r="AR2024" s="338"/>
      <c r="AS2024" s="338"/>
      <c r="AT2024" s="338"/>
      <c r="AU2024" s="338"/>
      <c r="AV2024" s="338"/>
      <c r="AW2024" s="338"/>
      <c r="AX2024" s="338"/>
      <c r="AY2024" s="338"/>
      <c r="AZ2024" s="338"/>
      <c r="BA2024" s="338"/>
      <c r="BB2024" s="338"/>
      <c r="BC2024" s="338"/>
      <c r="BD2024" s="338"/>
      <c r="BE2024" s="338"/>
      <c r="BF2024" s="338"/>
      <c r="BG2024" s="338"/>
      <c r="BH2024" s="338"/>
      <c r="BI2024" s="338"/>
      <c r="BJ2024" s="338"/>
      <c r="BK2024" s="338"/>
      <c r="BL2024" s="338"/>
      <c r="BM2024" s="338"/>
      <c r="BN2024" s="338"/>
      <c r="BO2024" s="338"/>
      <c r="BP2024" s="338"/>
      <c r="BQ2024" s="338"/>
      <c r="BR2024" s="338"/>
      <c r="BS2024" s="338"/>
      <c r="BT2024" s="338"/>
      <c r="BU2024" s="338"/>
      <c r="BV2024" s="343"/>
      <c r="BW2024" s="343"/>
      <c r="BX2024" s="1217"/>
      <c r="BY2024" s="343"/>
      <c r="BZ2024" s="338"/>
      <c r="CA2024" s="338"/>
      <c r="CB2024" s="338"/>
      <c r="CC2024" s="338"/>
      <c r="CD2024" s="338"/>
      <c r="CE2024" s="338"/>
      <c r="CF2024" s="338"/>
    </row>
    <row r="2025" ht="15.75" customHeight="1">
      <c r="A2025" s="338"/>
      <c r="B2025" s="338"/>
      <c r="C2025" s="338"/>
      <c r="D2025" s="338"/>
      <c r="E2025" s="338"/>
      <c r="F2025" s="346"/>
      <c r="G2025" s="1215"/>
      <c r="H2025" s="1216"/>
      <c r="I2025" s="534"/>
      <c r="J2025" s="1193"/>
      <c r="K2025" s="398"/>
      <c r="L2025" s="338"/>
      <c r="M2025" s="338"/>
      <c r="N2025" s="338"/>
      <c r="O2025" s="338"/>
      <c r="P2025" s="338"/>
      <c r="Q2025" s="338"/>
      <c r="R2025" s="338"/>
      <c r="S2025" s="338"/>
      <c r="T2025" s="338"/>
      <c r="U2025" s="338"/>
      <c r="V2025" s="338"/>
      <c r="W2025" s="338"/>
      <c r="X2025" s="338"/>
      <c r="Y2025" s="338"/>
      <c r="Z2025" s="338"/>
      <c r="AA2025" s="338"/>
      <c r="AB2025" s="338"/>
      <c r="AC2025" s="338"/>
      <c r="AD2025" s="338"/>
      <c r="AE2025" s="338"/>
      <c r="AF2025" s="338"/>
      <c r="AG2025" s="338"/>
      <c r="AH2025" s="338"/>
      <c r="AI2025" s="338"/>
      <c r="AJ2025" s="338"/>
      <c r="AK2025" s="338"/>
      <c r="AL2025" s="338"/>
      <c r="AM2025" s="338"/>
      <c r="AN2025" s="338"/>
      <c r="AO2025" s="338"/>
      <c r="AP2025" s="338"/>
      <c r="AQ2025" s="338"/>
      <c r="AR2025" s="338"/>
      <c r="AS2025" s="338"/>
      <c r="AT2025" s="338"/>
      <c r="AU2025" s="338"/>
      <c r="AV2025" s="338"/>
      <c r="AW2025" s="338"/>
      <c r="AX2025" s="338"/>
      <c r="AY2025" s="338"/>
      <c r="AZ2025" s="338"/>
      <c r="BA2025" s="338"/>
      <c r="BB2025" s="338"/>
      <c r="BC2025" s="338"/>
      <c r="BD2025" s="338"/>
      <c r="BE2025" s="338"/>
      <c r="BF2025" s="338"/>
      <c r="BG2025" s="338"/>
      <c r="BH2025" s="338"/>
      <c r="BI2025" s="338"/>
      <c r="BJ2025" s="338"/>
      <c r="BK2025" s="338"/>
      <c r="BL2025" s="338"/>
      <c r="BM2025" s="338"/>
      <c r="BN2025" s="338"/>
      <c r="BO2025" s="338"/>
      <c r="BP2025" s="338"/>
      <c r="BQ2025" s="338"/>
      <c r="BR2025" s="338"/>
      <c r="BS2025" s="338"/>
      <c r="BT2025" s="338"/>
      <c r="BU2025" s="338"/>
      <c r="BV2025" s="343"/>
      <c r="BW2025" s="343"/>
      <c r="BX2025" s="1217"/>
      <c r="BY2025" s="343"/>
      <c r="BZ2025" s="338"/>
      <c r="CA2025" s="338"/>
      <c r="CB2025" s="338"/>
      <c r="CC2025" s="338"/>
      <c r="CD2025" s="338"/>
      <c r="CE2025" s="338"/>
      <c r="CF2025" s="338"/>
    </row>
    <row r="2026" ht="15.75" customHeight="1">
      <c r="A2026" s="338"/>
      <c r="B2026" s="338"/>
      <c r="C2026" s="338"/>
      <c r="D2026" s="338"/>
      <c r="E2026" s="338"/>
      <c r="F2026" s="346"/>
      <c r="G2026" s="1215"/>
      <c r="H2026" s="1216"/>
      <c r="I2026" s="534"/>
      <c r="J2026" s="1193"/>
      <c r="K2026" s="398"/>
      <c r="L2026" s="338"/>
      <c r="M2026" s="338"/>
      <c r="N2026" s="338"/>
      <c r="O2026" s="338"/>
      <c r="P2026" s="338"/>
      <c r="Q2026" s="338"/>
      <c r="R2026" s="338"/>
      <c r="S2026" s="338"/>
      <c r="T2026" s="338"/>
      <c r="U2026" s="338"/>
      <c r="V2026" s="338"/>
      <c r="W2026" s="338"/>
      <c r="X2026" s="338"/>
      <c r="Y2026" s="338"/>
      <c r="Z2026" s="338"/>
      <c r="AA2026" s="338"/>
      <c r="AB2026" s="338"/>
      <c r="AC2026" s="338"/>
      <c r="AD2026" s="338"/>
      <c r="AE2026" s="338"/>
      <c r="AF2026" s="338"/>
      <c r="AG2026" s="338"/>
      <c r="AH2026" s="338"/>
      <c r="AI2026" s="338"/>
      <c r="AJ2026" s="338"/>
      <c r="AK2026" s="338"/>
      <c r="AL2026" s="338"/>
      <c r="AM2026" s="338"/>
      <c r="AN2026" s="338"/>
      <c r="AO2026" s="338"/>
      <c r="AP2026" s="338"/>
      <c r="AQ2026" s="338"/>
      <c r="AR2026" s="338"/>
      <c r="AS2026" s="338"/>
      <c r="AT2026" s="338"/>
      <c r="AU2026" s="338"/>
      <c r="AV2026" s="338"/>
      <c r="AW2026" s="338"/>
      <c r="AX2026" s="338"/>
      <c r="AY2026" s="338"/>
      <c r="AZ2026" s="338"/>
      <c r="BA2026" s="338"/>
      <c r="BB2026" s="338"/>
      <c r="BC2026" s="338"/>
      <c r="BD2026" s="338"/>
      <c r="BE2026" s="338"/>
      <c r="BF2026" s="338"/>
      <c r="BG2026" s="338"/>
      <c r="BH2026" s="338"/>
      <c r="BI2026" s="338"/>
      <c r="BJ2026" s="338"/>
      <c r="BK2026" s="338"/>
      <c r="BL2026" s="338"/>
      <c r="BM2026" s="338"/>
      <c r="BN2026" s="338"/>
      <c r="BO2026" s="338"/>
      <c r="BP2026" s="338"/>
      <c r="BQ2026" s="338"/>
      <c r="BR2026" s="338"/>
      <c r="BS2026" s="338"/>
      <c r="BT2026" s="338"/>
      <c r="BU2026" s="338"/>
      <c r="BV2026" s="343"/>
      <c r="BW2026" s="343"/>
      <c r="BX2026" s="1217"/>
      <c r="BY2026" s="343"/>
      <c r="BZ2026" s="338"/>
      <c r="CA2026" s="338"/>
      <c r="CB2026" s="338"/>
      <c r="CC2026" s="338"/>
      <c r="CD2026" s="338"/>
      <c r="CE2026" s="338"/>
      <c r="CF2026" s="338"/>
    </row>
    <row r="2027" ht="15.75" customHeight="1">
      <c r="A2027" s="338"/>
      <c r="B2027" s="338"/>
      <c r="C2027" s="338"/>
      <c r="D2027" s="338"/>
      <c r="E2027" s="338"/>
      <c r="F2027" s="346"/>
      <c r="G2027" s="1215"/>
      <c r="H2027" s="1216"/>
      <c r="I2027" s="534"/>
      <c r="J2027" s="1193"/>
      <c r="K2027" s="398"/>
      <c r="L2027" s="338"/>
      <c r="M2027" s="338"/>
      <c r="N2027" s="338"/>
      <c r="O2027" s="338"/>
      <c r="P2027" s="338"/>
      <c r="Q2027" s="338"/>
      <c r="R2027" s="338"/>
      <c r="S2027" s="338"/>
      <c r="T2027" s="338"/>
      <c r="U2027" s="338"/>
      <c r="V2027" s="338"/>
      <c r="W2027" s="338"/>
      <c r="X2027" s="338"/>
      <c r="Y2027" s="338"/>
      <c r="Z2027" s="338"/>
      <c r="AA2027" s="338"/>
      <c r="AB2027" s="338"/>
      <c r="AC2027" s="338"/>
      <c r="AD2027" s="338"/>
      <c r="AE2027" s="338"/>
      <c r="AF2027" s="338"/>
      <c r="AG2027" s="338"/>
      <c r="AH2027" s="338"/>
      <c r="AI2027" s="338"/>
      <c r="AJ2027" s="338"/>
      <c r="AK2027" s="338"/>
      <c r="AL2027" s="338"/>
      <c r="AM2027" s="338"/>
      <c r="AN2027" s="338"/>
      <c r="AO2027" s="338"/>
      <c r="AP2027" s="338"/>
      <c r="AQ2027" s="338"/>
      <c r="AR2027" s="338"/>
      <c r="AS2027" s="338"/>
      <c r="AT2027" s="338"/>
      <c r="AU2027" s="338"/>
      <c r="AV2027" s="338"/>
      <c r="AW2027" s="338"/>
      <c r="AX2027" s="338"/>
      <c r="AY2027" s="338"/>
      <c r="AZ2027" s="338"/>
      <c r="BA2027" s="338"/>
      <c r="BB2027" s="338"/>
      <c r="BC2027" s="338"/>
      <c r="BD2027" s="338"/>
      <c r="BE2027" s="338"/>
      <c r="BF2027" s="338"/>
      <c r="BG2027" s="338"/>
      <c r="BH2027" s="338"/>
      <c r="BI2027" s="338"/>
      <c r="BJ2027" s="338"/>
      <c r="BK2027" s="338"/>
      <c r="BL2027" s="338"/>
      <c r="BM2027" s="338"/>
      <c r="BN2027" s="338"/>
      <c r="BO2027" s="338"/>
      <c r="BP2027" s="338"/>
      <c r="BQ2027" s="338"/>
      <c r="BR2027" s="338"/>
      <c r="BS2027" s="338"/>
      <c r="BT2027" s="338"/>
      <c r="BU2027" s="338"/>
      <c r="BV2027" s="343"/>
      <c r="BW2027" s="343"/>
      <c r="BX2027" s="1217"/>
      <c r="BY2027" s="343"/>
      <c r="BZ2027" s="338"/>
      <c r="CA2027" s="338"/>
      <c r="CB2027" s="338"/>
      <c r="CC2027" s="338"/>
      <c r="CD2027" s="338"/>
      <c r="CE2027" s="338"/>
      <c r="CF2027" s="338"/>
    </row>
    <row r="2028" ht="15.75" customHeight="1">
      <c r="A2028" s="338"/>
      <c r="B2028" s="338"/>
      <c r="C2028" s="338"/>
      <c r="D2028" s="338"/>
      <c r="E2028" s="338"/>
      <c r="F2028" s="346"/>
      <c r="G2028" s="1215"/>
      <c r="H2028" s="1216"/>
      <c r="I2028" s="534"/>
      <c r="J2028" s="1193"/>
      <c r="K2028" s="398"/>
      <c r="L2028" s="338"/>
      <c r="M2028" s="338"/>
      <c r="N2028" s="338"/>
      <c r="O2028" s="338"/>
      <c r="P2028" s="338"/>
      <c r="Q2028" s="338"/>
      <c r="R2028" s="338"/>
      <c r="S2028" s="338"/>
      <c r="T2028" s="338"/>
      <c r="U2028" s="338"/>
      <c r="V2028" s="338"/>
      <c r="W2028" s="338"/>
      <c r="X2028" s="338"/>
      <c r="Y2028" s="338"/>
      <c r="Z2028" s="338"/>
      <c r="AA2028" s="338"/>
      <c r="AB2028" s="338"/>
      <c r="AC2028" s="338"/>
      <c r="AD2028" s="338"/>
      <c r="AE2028" s="338"/>
      <c r="AF2028" s="338"/>
      <c r="AG2028" s="338"/>
      <c r="AH2028" s="338"/>
      <c r="AI2028" s="338"/>
      <c r="AJ2028" s="338"/>
      <c r="AK2028" s="338"/>
      <c r="AL2028" s="338"/>
      <c r="AM2028" s="338"/>
      <c r="AN2028" s="338"/>
      <c r="AO2028" s="338"/>
      <c r="AP2028" s="338"/>
      <c r="AQ2028" s="338"/>
      <c r="AR2028" s="338"/>
      <c r="AS2028" s="338"/>
      <c r="AT2028" s="338"/>
      <c r="AU2028" s="338"/>
      <c r="AV2028" s="338"/>
      <c r="AW2028" s="338"/>
      <c r="AX2028" s="338"/>
      <c r="AY2028" s="338"/>
      <c r="AZ2028" s="338"/>
      <c r="BA2028" s="338"/>
      <c r="BB2028" s="338"/>
      <c r="BC2028" s="338"/>
      <c r="BD2028" s="338"/>
      <c r="BE2028" s="338"/>
      <c r="BF2028" s="338"/>
      <c r="BG2028" s="338"/>
      <c r="BH2028" s="338"/>
      <c r="BI2028" s="338"/>
      <c r="BJ2028" s="338"/>
      <c r="BK2028" s="338"/>
      <c r="BL2028" s="338"/>
      <c r="BM2028" s="338"/>
      <c r="BN2028" s="338"/>
      <c r="BO2028" s="338"/>
      <c r="BP2028" s="338"/>
      <c r="BQ2028" s="338"/>
      <c r="BR2028" s="338"/>
      <c r="BS2028" s="338"/>
      <c r="BT2028" s="338"/>
      <c r="BU2028" s="338"/>
      <c r="BV2028" s="343"/>
      <c r="BW2028" s="343"/>
      <c r="BX2028" s="1217"/>
      <c r="BY2028" s="343"/>
      <c r="BZ2028" s="338"/>
      <c r="CA2028" s="338"/>
      <c r="CB2028" s="338"/>
      <c r="CC2028" s="338"/>
      <c r="CD2028" s="338"/>
      <c r="CE2028" s="338"/>
      <c r="CF2028" s="338"/>
    </row>
    <row r="2029" ht="15.75" customHeight="1">
      <c r="A2029" s="338"/>
      <c r="B2029" s="338"/>
      <c r="C2029" s="338"/>
      <c r="D2029" s="338"/>
      <c r="E2029" s="338"/>
      <c r="F2029" s="346"/>
      <c r="G2029" s="1215"/>
      <c r="H2029" s="1216"/>
      <c r="I2029" s="534"/>
      <c r="J2029" s="1193"/>
      <c r="K2029" s="398"/>
      <c r="L2029" s="338"/>
      <c r="M2029" s="338"/>
      <c r="N2029" s="338"/>
      <c r="O2029" s="338"/>
      <c r="P2029" s="338"/>
      <c r="Q2029" s="338"/>
      <c r="R2029" s="338"/>
      <c r="S2029" s="338"/>
      <c r="T2029" s="338"/>
      <c r="U2029" s="338"/>
      <c r="V2029" s="338"/>
      <c r="W2029" s="338"/>
      <c r="X2029" s="338"/>
      <c r="Y2029" s="338"/>
      <c r="Z2029" s="338"/>
      <c r="AA2029" s="338"/>
      <c r="AB2029" s="338"/>
      <c r="AC2029" s="338"/>
      <c r="AD2029" s="338"/>
      <c r="AE2029" s="338"/>
      <c r="AF2029" s="338"/>
      <c r="AG2029" s="338"/>
      <c r="AH2029" s="338"/>
      <c r="AI2029" s="338"/>
      <c r="AJ2029" s="338"/>
      <c r="AK2029" s="338"/>
      <c r="AL2029" s="338"/>
      <c r="AM2029" s="338"/>
      <c r="AN2029" s="338"/>
      <c r="AO2029" s="338"/>
      <c r="AP2029" s="338"/>
      <c r="AQ2029" s="338"/>
      <c r="AR2029" s="338"/>
      <c r="AS2029" s="338"/>
      <c r="AT2029" s="338"/>
      <c r="AU2029" s="338"/>
      <c r="AV2029" s="338"/>
      <c r="AW2029" s="338"/>
      <c r="AX2029" s="338"/>
      <c r="AY2029" s="338"/>
      <c r="AZ2029" s="338"/>
      <c r="BA2029" s="338"/>
      <c r="BB2029" s="338"/>
      <c r="BC2029" s="338"/>
      <c r="BD2029" s="338"/>
      <c r="BE2029" s="338"/>
      <c r="BF2029" s="338"/>
      <c r="BG2029" s="338"/>
      <c r="BH2029" s="338"/>
      <c r="BI2029" s="338"/>
      <c r="BJ2029" s="338"/>
      <c r="BK2029" s="338"/>
      <c r="BL2029" s="338"/>
      <c r="BM2029" s="338"/>
      <c r="BN2029" s="338"/>
      <c r="BO2029" s="338"/>
      <c r="BP2029" s="338"/>
      <c r="BQ2029" s="338"/>
      <c r="BR2029" s="338"/>
      <c r="BS2029" s="338"/>
      <c r="BT2029" s="338"/>
      <c r="BU2029" s="338"/>
      <c r="BV2029" s="343"/>
      <c r="BW2029" s="343"/>
      <c r="BX2029" s="1217"/>
      <c r="BY2029" s="343"/>
      <c r="BZ2029" s="338"/>
      <c r="CA2029" s="338"/>
      <c r="CB2029" s="338"/>
      <c r="CC2029" s="338"/>
      <c r="CD2029" s="338"/>
      <c r="CE2029" s="338"/>
      <c r="CF2029" s="338"/>
    </row>
    <row r="2030" ht="15.75" customHeight="1">
      <c r="A2030" s="338"/>
      <c r="B2030" s="338"/>
      <c r="C2030" s="338"/>
      <c r="D2030" s="338"/>
      <c r="E2030" s="338"/>
      <c r="F2030" s="346"/>
      <c r="G2030" s="1215"/>
      <c r="H2030" s="1216"/>
      <c r="I2030" s="534"/>
      <c r="J2030" s="1193"/>
      <c r="K2030" s="398"/>
      <c r="L2030" s="338"/>
      <c r="M2030" s="338"/>
      <c r="N2030" s="338"/>
      <c r="O2030" s="338"/>
      <c r="P2030" s="338"/>
      <c r="Q2030" s="338"/>
      <c r="R2030" s="338"/>
      <c r="S2030" s="338"/>
      <c r="T2030" s="338"/>
      <c r="U2030" s="338"/>
      <c r="V2030" s="338"/>
      <c r="W2030" s="338"/>
      <c r="X2030" s="338"/>
      <c r="Y2030" s="338"/>
      <c r="Z2030" s="338"/>
      <c r="AA2030" s="338"/>
      <c r="AB2030" s="338"/>
      <c r="AC2030" s="338"/>
      <c r="AD2030" s="338"/>
      <c r="AE2030" s="338"/>
      <c r="AF2030" s="338"/>
      <c r="AG2030" s="338"/>
      <c r="AH2030" s="338"/>
      <c r="AI2030" s="338"/>
      <c r="AJ2030" s="338"/>
      <c r="AK2030" s="338"/>
      <c r="AL2030" s="338"/>
      <c r="AM2030" s="338"/>
      <c r="AN2030" s="338"/>
      <c r="AO2030" s="338"/>
      <c r="AP2030" s="338"/>
      <c r="AQ2030" s="338"/>
      <c r="AR2030" s="338"/>
      <c r="AS2030" s="338"/>
      <c r="AT2030" s="338"/>
      <c r="AU2030" s="338"/>
      <c r="AV2030" s="338"/>
      <c r="AW2030" s="338"/>
      <c r="AX2030" s="338"/>
      <c r="AY2030" s="338"/>
      <c r="AZ2030" s="338"/>
      <c r="BA2030" s="338"/>
      <c r="BB2030" s="338"/>
      <c r="BC2030" s="338"/>
      <c r="BD2030" s="338"/>
      <c r="BE2030" s="338"/>
      <c r="BF2030" s="338"/>
      <c r="BG2030" s="338"/>
      <c r="BH2030" s="338"/>
      <c r="BI2030" s="338"/>
      <c r="BJ2030" s="338"/>
      <c r="BK2030" s="338"/>
      <c r="BL2030" s="338"/>
      <c r="BM2030" s="338"/>
      <c r="BN2030" s="338"/>
      <c r="BO2030" s="338"/>
      <c r="BP2030" s="338"/>
      <c r="BQ2030" s="338"/>
      <c r="BR2030" s="338"/>
      <c r="BS2030" s="338"/>
      <c r="BT2030" s="338"/>
      <c r="BU2030" s="338"/>
      <c r="BV2030" s="343"/>
      <c r="BW2030" s="343"/>
      <c r="BX2030" s="1217"/>
      <c r="BY2030" s="343"/>
      <c r="BZ2030" s="338"/>
      <c r="CA2030" s="338"/>
      <c r="CB2030" s="338"/>
      <c r="CC2030" s="338"/>
      <c r="CD2030" s="338"/>
      <c r="CE2030" s="338"/>
      <c r="CF2030" s="338"/>
    </row>
    <row r="2031" ht="15.75" customHeight="1">
      <c r="A2031" s="338"/>
      <c r="B2031" s="338"/>
      <c r="C2031" s="338"/>
      <c r="D2031" s="338"/>
      <c r="E2031" s="338"/>
      <c r="F2031" s="346"/>
      <c r="G2031" s="1215"/>
      <c r="H2031" s="1216"/>
      <c r="I2031" s="534"/>
      <c r="J2031" s="1193"/>
      <c r="K2031" s="398"/>
      <c r="L2031" s="338"/>
      <c r="M2031" s="338"/>
      <c r="N2031" s="338"/>
      <c r="O2031" s="338"/>
      <c r="P2031" s="338"/>
      <c r="Q2031" s="338"/>
      <c r="R2031" s="338"/>
      <c r="S2031" s="338"/>
      <c r="T2031" s="338"/>
      <c r="U2031" s="338"/>
      <c r="V2031" s="338"/>
      <c r="W2031" s="338"/>
      <c r="X2031" s="338"/>
      <c r="Y2031" s="338"/>
      <c r="Z2031" s="338"/>
      <c r="AA2031" s="338"/>
      <c r="AB2031" s="338"/>
      <c r="AC2031" s="338"/>
      <c r="AD2031" s="338"/>
      <c r="AE2031" s="338"/>
      <c r="AF2031" s="338"/>
      <c r="AG2031" s="338"/>
      <c r="AH2031" s="338"/>
      <c r="AI2031" s="338"/>
      <c r="AJ2031" s="338"/>
      <c r="AK2031" s="338"/>
      <c r="AL2031" s="338"/>
      <c r="AM2031" s="338"/>
      <c r="AN2031" s="338"/>
      <c r="AO2031" s="338"/>
      <c r="AP2031" s="338"/>
      <c r="AQ2031" s="338"/>
      <c r="AR2031" s="338"/>
      <c r="AS2031" s="338"/>
      <c r="AT2031" s="338"/>
      <c r="AU2031" s="338"/>
      <c r="AV2031" s="338"/>
      <c r="AW2031" s="338"/>
      <c r="AX2031" s="338"/>
      <c r="AY2031" s="338"/>
      <c r="AZ2031" s="338"/>
      <c r="BA2031" s="338"/>
      <c r="BB2031" s="338"/>
      <c r="BC2031" s="338"/>
      <c r="BD2031" s="338"/>
      <c r="BE2031" s="338"/>
      <c r="BF2031" s="338"/>
      <c r="BG2031" s="338"/>
      <c r="BH2031" s="338"/>
      <c r="BI2031" s="338"/>
      <c r="BJ2031" s="338"/>
      <c r="BK2031" s="338"/>
      <c r="BL2031" s="338"/>
      <c r="BM2031" s="338"/>
      <c r="BN2031" s="338"/>
      <c r="BO2031" s="338"/>
      <c r="BP2031" s="338"/>
      <c r="BQ2031" s="338"/>
      <c r="BR2031" s="338"/>
      <c r="BS2031" s="338"/>
      <c r="BT2031" s="338"/>
      <c r="BU2031" s="338"/>
      <c r="BV2031" s="343"/>
      <c r="BW2031" s="343"/>
      <c r="BX2031" s="1217"/>
      <c r="BY2031" s="343"/>
      <c r="BZ2031" s="338"/>
      <c r="CA2031" s="338"/>
      <c r="CB2031" s="338"/>
      <c r="CC2031" s="338"/>
      <c r="CD2031" s="338"/>
      <c r="CE2031" s="338"/>
      <c r="CF2031" s="338"/>
    </row>
    <row r="2032" ht="15.75" customHeight="1">
      <c r="A2032" s="338"/>
      <c r="B2032" s="338"/>
      <c r="C2032" s="338"/>
      <c r="D2032" s="338"/>
      <c r="E2032" s="338"/>
      <c r="F2032" s="346"/>
      <c r="G2032" s="1215"/>
      <c r="H2032" s="1216"/>
      <c r="I2032" s="534"/>
      <c r="J2032" s="1193"/>
      <c r="K2032" s="398"/>
      <c r="L2032" s="338"/>
      <c r="M2032" s="338"/>
      <c r="N2032" s="338"/>
      <c r="O2032" s="338"/>
      <c r="P2032" s="338"/>
      <c r="Q2032" s="338"/>
      <c r="R2032" s="338"/>
      <c r="S2032" s="338"/>
      <c r="T2032" s="338"/>
      <c r="U2032" s="338"/>
      <c r="V2032" s="338"/>
      <c r="W2032" s="338"/>
      <c r="X2032" s="338"/>
      <c r="Y2032" s="338"/>
      <c r="Z2032" s="338"/>
      <c r="AA2032" s="338"/>
      <c r="AB2032" s="338"/>
      <c r="AC2032" s="338"/>
      <c r="AD2032" s="338"/>
      <c r="AE2032" s="338"/>
      <c r="AF2032" s="338"/>
      <c r="AG2032" s="338"/>
      <c r="AH2032" s="338"/>
      <c r="AI2032" s="338"/>
      <c r="AJ2032" s="338"/>
      <c r="AK2032" s="338"/>
      <c r="AL2032" s="338"/>
      <c r="AM2032" s="338"/>
      <c r="AN2032" s="338"/>
      <c r="AO2032" s="338"/>
      <c r="AP2032" s="338"/>
      <c r="AQ2032" s="338"/>
      <c r="AR2032" s="338"/>
      <c r="AS2032" s="338"/>
      <c r="AT2032" s="338"/>
      <c r="AU2032" s="338"/>
      <c r="AV2032" s="338"/>
      <c r="AW2032" s="338"/>
      <c r="AX2032" s="338"/>
      <c r="AY2032" s="338"/>
      <c r="AZ2032" s="338"/>
      <c r="BA2032" s="338"/>
      <c r="BB2032" s="338"/>
      <c r="BC2032" s="338"/>
      <c r="BD2032" s="338"/>
      <c r="BE2032" s="338"/>
      <c r="BF2032" s="338"/>
      <c r="BG2032" s="338"/>
      <c r="BH2032" s="338"/>
      <c r="BI2032" s="338"/>
      <c r="BJ2032" s="338"/>
      <c r="BK2032" s="338"/>
      <c r="BL2032" s="338"/>
      <c r="BM2032" s="338"/>
      <c r="BN2032" s="338"/>
      <c r="BO2032" s="338"/>
      <c r="BP2032" s="338"/>
      <c r="BQ2032" s="338"/>
      <c r="BR2032" s="338"/>
      <c r="BS2032" s="338"/>
      <c r="BT2032" s="338"/>
      <c r="BU2032" s="338"/>
      <c r="BV2032" s="343"/>
      <c r="BW2032" s="343"/>
      <c r="BX2032" s="1217"/>
      <c r="BY2032" s="343"/>
      <c r="BZ2032" s="338"/>
      <c r="CA2032" s="338"/>
      <c r="CB2032" s="338"/>
      <c r="CC2032" s="338"/>
      <c r="CD2032" s="338"/>
      <c r="CE2032" s="338"/>
      <c r="CF2032" s="338"/>
    </row>
    <row r="2033" ht="15.75" customHeight="1">
      <c r="A2033" s="338"/>
      <c r="B2033" s="338"/>
      <c r="C2033" s="338"/>
      <c r="D2033" s="338"/>
      <c r="E2033" s="338"/>
      <c r="F2033" s="346"/>
      <c r="G2033" s="1215"/>
      <c r="H2033" s="1216"/>
      <c r="I2033" s="534"/>
      <c r="J2033" s="1193"/>
      <c r="K2033" s="398"/>
      <c r="L2033" s="338"/>
      <c r="M2033" s="338"/>
      <c r="N2033" s="338"/>
      <c r="O2033" s="338"/>
      <c r="P2033" s="338"/>
      <c r="Q2033" s="338"/>
      <c r="R2033" s="338"/>
      <c r="S2033" s="338"/>
      <c r="T2033" s="338"/>
      <c r="U2033" s="338"/>
      <c r="V2033" s="338"/>
      <c r="W2033" s="338"/>
      <c r="X2033" s="338"/>
      <c r="Y2033" s="338"/>
      <c r="Z2033" s="338"/>
      <c r="AA2033" s="338"/>
      <c r="AB2033" s="338"/>
      <c r="AC2033" s="338"/>
      <c r="AD2033" s="338"/>
      <c r="AE2033" s="338"/>
      <c r="AF2033" s="338"/>
      <c r="AG2033" s="338"/>
      <c r="AH2033" s="338"/>
      <c r="AI2033" s="338"/>
      <c r="AJ2033" s="338"/>
      <c r="AK2033" s="338"/>
      <c r="AL2033" s="338"/>
      <c r="AM2033" s="338"/>
      <c r="AN2033" s="338"/>
      <c r="AO2033" s="338"/>
      <c r="AP2033" s="338"/>
      <c r="AQ2033" s="338"/>
      <c r="AR2033" s="338"/>
      <c r="AS2033" s="338"/>
      <c r="AT2033" s="338"/>
      <c r="AU2033" s="338"/>
      <c r="AV2033" s="338"/>
      <c r="AW2033" s="338"/>
      <c r="AX2033" s="338"/>
      <c r="AY2033" s="338"/>
      <c r="AZ2033" s="338"/>
      <c r="BA2033" s="338"/>
      <c r="BB2033" s="338"/>
      <c r="BC2033" s="338"/>
      <c r="BD2033" s="338"/>
      <c r="BE2033" s="338"/>
      <c r="BF2033" s="338"/>
      <c r="BG2033" s="338"/>
      <c r="BH2033" s="338"/>
      <c r="BI2033" s="338"/>
      <c r="BJ2033" s="338"/>
      <c r="BK2033" s="338"/>
      <c r="BL2033" s="338"/>
      <c r="BM2033" s="338"/>
      <c r="BN2033" s="338"/>
      <c r="BO2033" s="338"/>
      <c r="BP2033" s="338"/>
      <c r="BQ2033" s="338"/>
      <c r="BR2033" s="338"/>
      <c r="BS2033" s="338"/>
      <c r="BT2033" s="338"/>
      <c r="BU2033" s="338"/>
      <c r="BV2033" s="343"/>
      <c r="BW2033" s="343"/>
      <c r="BX2033" s="1217"/>
      <c r="BY2033" s="343"/>
      <c r="BZ2033" s="338"/>
      <c r="CA2033" s="338"/>
      <c r="CB2033" s="338"/>
      <c r="CC2033" s="338"/>
      <c r="CD2033" s="338"/>
      <c r="CE2033" s="338"/>
      <c r="CF2033" s="338"/>
    </row>
    <row r="2034" ht="15.75" customHeight="1">
      <c r="A2034" s="338"/>
      <c r="B2034" s="338"/>
      <c r="C2034" s="338"/>
      <c r="D2034" s="338"/>
      <c r="E2034" s="338"/>
      <c r="F2034" s="346"/>
      <c r="G2034" s="1215"/>
      <c r="H2034" s="1216"/>
      <c r="I2034" s="534"/>
      <c r="J2034" s="1193"/>
      <c r="K2034" s="398"/>
      <c r="L2034" s="338"/>
      <c r="M2034" s="338"/>
      <c r="N2034" s="338"/>
      <c r="O2034" s="338"/>
      <c r="P2034" s="338"/>
      <c r="Q2034" s="338"/>
      <c r="R2034" s="338"/>
      <c r="S2034" s="338"/>
      <c r="T2034" s="338"/>
      <c r="U2034" s="338"/>
      <c r="V2034" s="338"/>
      <c r="W2034" s="338"/>
      <c r="X2034" s="338"/>
      <c r="Y2034" s="338"/>
      <c r="Z2034" s="338"/>
      <c r="AA2034" s="338"/>
      <c r="AB2034" s="338"/>
      <c r="AC2034" s="338"/>
      <c r="AD2034" s="338"/>
      <c r="AE2034" s="338"/>
      <c r="AF2034" s="338"/>
      <c r="AG2034" s="338"/>
      <c r="AH2034" s="338"/>
      <c r="AI2034" s="338"/>
      <c r="AJ2034" s="338"/>
      <c r="AK2034" s="338"/>
      <c r="AL2034" s="338"/>
      <c r="AM2034" s="338"/>
      <c r="AN2034" s="338"/>
      <c r="AO2034" s="338"/>
      <c r="AP2034" s="338"/>
      <c r="AQ2034" s="338"/>
      <c r="AR2034" s="338"/>
      <c r="AS2034" s="338"/>
      <c r="AT2034" s="338"/>
      <c r="AU2034" s="338"/>
      <c r="AV2034" s="338"/>
      <c r="AW2034" s="338"/>
      <c r="AX2034" s="338"/>
      <c r="AY2034" s="338"/>
      <c r="AZ2034" s="338"/>
      <c r="BA2034" s="338"/>
      <c r="BB2034" s="338"/>
      <c r="BC2034" s="338"/>
      <c r="BD2034" s="338"/>
      <c r="BE2034" s="338"/>
      <c r="BF2034" s="338"/>
      <c r="BG2034" s="338"/>
      <c r="BH2034" s="338"/>
      <c r="BI2034" s="338"/>
      <c r="BJ2034" s="338"/>
      <c r="BK2034" s="338"/>
      <c r="BL2034" s="338"/>
      <c r="BM2034" s="338"/>
      <c r="BN2034" s="338"/>
      <c r="BO2034" s="338"/>
      <c r="BP2034" s="338"/>
      <c r="BQ2034" s="338"/>
      <c r="BR2034" s="338"/>
      <c r="BS2034" s="338"/>
      <c r="BT2034" s="338"/>
      <c r="BU2034" s="338"/>
      <c r="BV2034" s="343"/>
      <c r="BW2034" s="343"/>
      <c r="BX2034" s="1217"/>
      <c r="BY2034" s="343"/>
      <c r="BZ2034" s="338"/>
      <c r="CA2034" s="338"/>
      <c r="CB2034" s="338"/>
      <c r="CC2034" s="338"/>
      <c r="CD2034" s="338"/>
      <c r="CE2034" s="338"/>
      <c r="CF2034" s="338"/>
    </row>
    <row r="2035" ht="15.75" customHeight="1">
      <c r="A2035" s="338"/>
      <c r="B2035" s="338"/>
      <c r="C2035" s="338"/>
      <c r="D2035" s="338"/>
      <c r="E2035" s="338"/>
      <c r="F2035" s="346"/>
      <c r="G2035" s="1215"/>
      <c r="H2035" s="1216"/>
      <c r="I2035" s="534"/>
      <c r="J2035" s="1193"/>
      <c r="K2035" s="398"/>
      <c r="L2035" s="338"/>
      <c r="M2035" s="338"/>
      <c r="N2035" s="338"/>
      <c r="O2035" s="338"/>
      <c r="P2035" s="338"/>
      <c r="Q2035" s="338"/>
      <c r="R2035" s="338"/>
      <c r="S2035" s="338"/>
      <c r="T2035" s="338"/>
      <c r="U2035" s="338"/>
      <c r="V2035" s="338"/>
      <c r="W2035" s="338"/>
      <c r="X2035" s="338"/>
      <c r="Y2035" s="338"/>
      <c r="Z2035" s="338"/>
      <c r="AA2035" s="338"/>
      <c r="AB2035" s="338"/>
      <c r="AC2035" s="338"/>
      <c r="AD2035" s="338"/>
      <c r="AE2035" s="338"/>
      <c r="AF2035" s="338"/>
      <c r="AG2035" s="338"/>
      <c r="AH2035" s="338"/>
      <c r="AI2035" s="338"/>
      <c r="AJ2035" s="338"/>
      <c r="AK2035" s="338"/>
      <c r="AL2035" s="338"/>
      <c r="AM2035" s="338"/>
      <c r="AN2035" s="338"/>
      <c r="AO2035" s="338"/>
      <c r="AP2035" s="338"/>
      <c r="AQ2035" s="338"/>
      <c r="AR2035" s="338"/>
      <c r="AS2035" s="338"/>
      <c r="AT2035" s="338"/>
      <c r="AU2035" s="338"/>
      <c r="AV2035" s="338"/>
      <c r="AW2035" s="338"/>
      <c r="AX2035" s="338"/>
      <c r="AY2035" s="338"/>
      <c r="AZ2035" s="338"/>
      <c r="BA2035" s="338"/>
      <c r="BB2035" s="338"/>
      <c r="BC2035" s="338"/>
      <c r="BD2035" s="338"/>
      <c r="BE2035" s="338"/>
      <c r="BF2035" s="338"/>
      <c r="BG2035" s="338"/>
      <c r="BH2035" s="338"/>
      <c r="BI2035" s="338"/>
      <c r="BJ2035" s="338"/>
      <c r="BK2035" s="338"/>
      <c r="BL2035" s="338"/>
      <c r="BM2035" s="338"/>
      <c r="BN2035" s="338"/>
      <c r="BO2035" s="338"/>
      <c r="BP2035" s="338"/>
      <c r="BQ2035" s="338"/>
      <c r="BR2035" s="338"/>
      <c r="BS2035" s="338"/>
      <c r="BT2035" s="338"/>
      <c r="BU2035" s="338"/>
      <c r="BV2035" s="343"/>
      <c r="BW2035" s="343"/>
      <c r="BX2035" s="1217"/>
      <c r="BY2035" s="343"/>
      <c r="BZ2035" s="338"/>
      <c r="CA2035" s="338"/>
      <c r="CB2035" s="338"/>
      <c r="CC2035" s="338"/>
      <c r="CD2035" s="338"/>
      <c r="CE2035" s="338"/>
      <c r="CF2035" s="338"/>
    </row>
    <row r="2036" ht="15.75" customHeight="1">
      <c r="A2036" s="338"/>
      <c r="B2036" s="338"/>
      <c r="C2036" s="338"/>
      <c r="D2036" s="338"/>
      <c r="E2036" s="338"/>
      <c r="F2036" s="346"/>
      <c r="G2036" s="1215"/>
      <c r="H2036" s="1216"/>
      <c r="I2036" s="534"/>
      <c r="J2036" s="1193"/>
      <c r="K2036" s="398"/>
      <c r="L2036" s="338"/>
      <c r="M2036" s="338"/>
      <c r="N2036" s="338"/>
      <c r="O2036" s="338"/>
      <c r="P2036" s="338"/>
      <c r="Q2036" s="338"/>
      <c r="R2036" s="338"/>
      <c r="S2036" s="338"/>
      <c r="T2036" s="338"/>
      <c r="U2036" s="338"/>
      <c r="V2036" s="338"/>
      <c r="W2036" s="338"/>
      <c r="X2036" s="338"/>
      <c r="Y2036" s="338"/>
      <c r="Z2036" s="338"/>
      <c r="AA2036" s="338"/>
      <c r="AB2036" s="338"/>
      <c r="AC2036" s="338"/>
      <c r="AD2036" s="338"/>
      <c r="AE2036" s="338"/>
      <c r="AF2036" s="338"/>
      <c r="AG2036" s="338"/>
      <c r="AH2036" s="338"/>
      <c r="AI2036" s="338"/>
      <c r="AJ2036" s="338"/>
      <c r="AK2036" s="338"/>
      <c r="AL2036" s="338"/>
      <c r="AM2036" s="338"/>
      <c r="AN2036" s="338"/>
      <c r="AO2036" s="338"/>
      <c r="AP2036" s="338"/>
      <c r="AQ2036" s="338"/>
      <c r="AR2036" s="338"/>
      <c r="AS2036" s="338"/>
      <c r="AT2036" s="338"/>
      <c r="AU2036" s="338"/>
      <c r="AV2036" s="338"/>
      <c r="AW2036" s="338"/>
      <c r="AX2036" s="338"/>
      <c r="AY2036" s="338"/>
      <c r="AZ2036" s="338"/>
      <c r="BA2036" s="338"/>
      <c r="BB2036" s="338"/>
      <c r="BC2036" s="338"/>
      <c r="BD2036" s="338"/>
      <c r="BE2036" s="338"/>
      <c r="BF2036" s="338"/>
      <c r="BG2036" s="338"/>
      <c r="BH2036" s="338"/>
      <c r="BI2036" s="338"/>
      <c r="BJ2036" s="338"/>
      <c r="BK2036" s="338"/>
      <c r="BL2036" s="338"/>
      <c r="BM2036" s="338"/>
      <c r="BN2036" s="338"/>
      <c r="BO2036" s="338"/>
      <c r="BP2036" s="338"/>
      <c r="BQ2036" s="338"/>
      <c r="BR2036" s="338"/>
      <c r="BS2036" s="338"/>
      <c r="BT2036" s="338"/>
      <c r="BU2036" s="338"/>
      <c r="BV2036" s="343"/>
      <c r="BW2036" s="343"/>
      <c r="BX2036" s="1217"/>
      <c r="BY2036" s="343"/>
      <c r="BZ2036" s="338"/>
      <c r="CA2036" s="338"/>
      <c r="CB2036" s="338"/>
      <c r="CC2036" s="338"/>
      <c r="CD2036" s="338"/>
      <c r="CE2036" s="338"/>
      <c r="CF2036" s="338"/>
    </row>
    <row r="2037" ht="15.75" customHeight="1">
      <c r="A2037" s="338"/>
      <c r="B2037" s="338"/>
      <c r="C2037" s="338"/>
      <c r="D2037" s="338"/>
      <c r="E2037" s="338"/>
      <c r="F2037" s="346"/>
      <c r="G2037" s="1215"/>
      <c r="H2037" s="1216"/>
      <c r="I2037" s="534"/>
      <c r="J2037" s="1193"/>
      <c r="K2037" s="398"/>
      <c r="L2037" s="338"/>
      <c r="M2037" s="338"/>
      <c r="N2037" s="338"/>
      <c r="O2037" s="338"/>
      <c r="P2037" s="338"/>
      <c r="Q2037" s="338"/>
      <c r="R2037" s="338"/>
      <c r="S2037" s="338"/>
      <c r="T2037" s="338"/>
      <c r="U2037" s="338"/>
      <c r="V2037" s="338"/>
      <c r="W2037" s="338"/>
      <c r="X2037" s="338"/>
      <c r="Y2037" s="338"/>
      <c r="Z2037" s="338"/>
      <c r="AA2037" s="338"/>
      <c r="AB2037" s="338"/>
      <c r="AC2037" s="338"/>
      <c r="AD2037" s="338"/>
      <c r="AE2037" s="338"/>
      <c r="AF2037" s="338"/>
      <c r="AG2037" s="338"/>
      <c r="AH2037" s="338"/>
      <c r="AI2037" s="338"/>
      <c r="AJ2037" s="338"/>
      <c r="AK2037" s="338"/>
      <c r="AL2037" s="338"/>
      <c r="AM2037" s="338"/>
      <c r="AN2037" s="338"/>
      <c r="AO2037" s="338"/>
      <c r="AP2037" s="338"/>
      <c r="AQ2037" s="338"/>
      <c r="AR2037" s="338"/>
      <c r="AS2037" s="338"/>
      <c r="AT2037" s="338"/>
      <c r="AU2037" s="338"/>
      <c r="AV2037" s="338"/>
      <c r="AW2037" s="338"/>
      <c r="AX2037" s="338"/>
      <c r="AY2037" s="338"/>
      <c r="AZ2037" s="338"/>
      <c r="BA2037" s="338"/>
      <c r="BB2037" s="338"/>
      <c r="BC2037" s="338"/>
      <c r="BD2037" s="338"/>
      <c r="BE2037" s="338"/>
      <c r="BF2037" s="338"/>
      <c r="BG2037" s="338"/>
      <c r="BH2037" s="338"/>
      <c r="BI2037" s="338"/>
      <c r="BJ2037" s="338"/>
      <c r="BK2037" s="338"/>
      <c r="BL2037" s="338"/>
      <c r="BM2037" s="338"/>
      <c r="BN2037" s="338"/>
      <c r="BO2037" s="338"/>
      <c r="BP2037" s="338"/>
      <c r="BQ2037" s="338"/>
      <c r="BR2037" s="338"/>
      <c r="BS2037" s="338"/>
      <c r="BT2037" s="338"/>
      <c r="BU2037" s="338"/>
      <c r="BV2037" s="343"/>
      <c r="BW2037" s="343"/>
      <c r="BX2037" s="1217"/>
      <c r="BY2037" s="343"/>
      <c r="BZ2037" s="338"/>
      <c r="CA2037" s="338"/>
      <c r="CB2037" s="338"/>
      <c r="CC2037" s="338"/>
      <c r="CD2037" s="338"/>
      <c r="CE2037" s="338"/>
      <c r="CF2037" s="338"/>
    </row>
    <row r="2038" ht="15.75" customHeight="1">
      <c r="A2038" s="338"/>
      <c r="B2038" s="338"/>
      <c r="C2038" s="338"/>
      <c r="D2038" s="338"/>
      <c r="E2038" s="338"/>
      <c r="F2038" s="346"/>
      <c r="G2038" s="1215"/>
      <c r="H2038" s="1216"/>
      <c r="I2038" s="534"/>
      <c r="J2038" s="1193"/>
      <c r="K2038" s="398"/>
      <c r="L2038" s="338"/>
      <c r="M2038" s="338"/>
      <c r="N2038" s="338"/>
      <c r="O2038" s="338"/>
      <c r="P2038" s="338"/>
      <c r="Q2038" s="338"/>
      <c r="R2038" s="338"/>
      <c r="S2038" s="338"/>
      <c r="T2038" s="338"/>
      <c r="U2038" s="338"/>
      <c r="V2038" s="338"/>
      <c r="W2038" s="338"/>
      <c r="X2038" s="338"/>
      <c r="Y2038" s="338"/>
      <c r="Z2038" s="338"/>
      <c r="AA2038" s="338"/>
      <c r="AB2038" s="338"/>
      <c r="AC2038" s="338"/>
      <c r="AD2038" s="338"/>
      <c r="AE2038" s="338"/>
      <c r="AF2038" s="338"/>
      <c r="AG2038" s="338"/>
      <c r="AH2038" s="338"/>
      <c r="AI2038" s="338"/>
      <c r="AJ2038" s="338"/>
      <c r="AK2038" s="338"/>
      <c r="AL2038" s="338"/>
      <c r="AM2038" s="338"/>
      <c r="AN2038" s="338"/>
      <c r="AO2038" s="338"/>
      <c r="AP2038" s="338"/>
      <c r="AQ2038" s="338"/>
      <c r="AR2038" s="338"/>
      <c r="AS2038" s="338"/>
      <c r="AT2038" s="338"/>
      <c r="AU2038" s="338"/>
      <c r="AV2038" s="338"/>
      <c r="AW2038" s="338"/>
      <c r="AX2038" s="338"/>
      <c r="AY2038" s="338"/>
      <c r="AZ2038" s="338"/>
      <c r="BA2038" s="338"/>
      <c r="BB2038" s="338"/>
      <c r="BC2038" s="338"/>
      <c r="BD2038" s="338"/>
      <c r="BE2038" s="338"/>
      <c r="BF2038" s="338"/>
      <c r="BG2038" s="338"/>
      <c r="BH2038" s="338"/>
      <c r="BI2038" s="338"/>
      <c r="BJ2038" s="338"/>
      <c r="BK2038" s="338"/>
      <c r="BL2038" s="338"/>
      <c r="BM2038" s="338"/>
      <c r="BN2038" s="338"/>
      <c r="BO2038" s="338"/>
      <c r="BP2038" s="338"/>
      <c r="BQ2038" s="338"/>
      <c r="BR2038" s="338"/>
      <c r="BS2038" s="338"/>
      <c r="BT2038" s="338"/>
      <c r="BU2038" s="338"/>
      <c r="BV2038" s="343"/>
      <c r="BW2038" s="343"/>
      <c r="BX2038" s="1217"/>
      <c r="BY2038" s="343"/>
      <c r="BZ2038" s="338"/>
      <c r="CA2038" s="338"/>
      <c r="CB2038" s="338"/>
      <c r="CC2038" s="338"/>
      <c r="CD2038" s="338"/>
      <c r="CE2038" s="338"/>
      <c r="CF2038" s="338"/>
    </row>
    <row r="2039" ht="15.75" customHeight="1">
      <c r="A2039" s="338"/>
      <c r="B2039" s="338"/>
      <c r="C2039" s="338"/>
      <c r="D2039" s="338"/>
      <c r="E2039" s="338"/>
      <c r="F2039" s="346"/>
      <c r="G2039" s="1215"/>
      <c r="H2039" s="1216"/>
      <c r="I2039" s="534"/>
      <c r="J2039" s="1193"/>
      <c r="K2039" s="398"/>
      <c r="L2039" s="338"/>
      <c r="M2039" s="338"/>
      <c r="N2039" s="338"/>
      <c r="O2039" s="338"/>
      <c r="P2039" s="338"/>
      <c r="Q2039" s="338"/>
      <c r="R2039" s="338"/>
      <c r="S2039" s="338"/>
      <c r="T2039" s="338"/>
      <c r="U2039" s="338"/>
      <c r="V2039" s="338"/>
      <c r="W2039" s="338"/>
      <c r="X2039" s="338"/>
      <c r="Y2039" s="338"/>
      <c r="Z2039" s="338"/>
      <c r="AA2039" s="338"/>
      <c r="AB2039" s="338"/>
      <c r="AC2039" s="338"/>
      <c r="AD2039" s="338"/>
      <c r="AE2039" s="338"/>
      <c r="AF2039" s="338"/>
      <c r="AG2039" s="338"/>
      <c r="AH2039" s="338"/>
      <c r="AI2039" s="338"/>
      <c r="AJ2039" s="338"/>
      <c r="AK2039" s="338"/>
      <c r="AL2039" s="338"/>
      <c r="AM2039" s="338"/>
      <c r="AN2039" s="338"/>
      <c r="AO2039" s="338"/>
      <c r="AP2039" s="338"/>
      <c r="AQ2039" s="338"/>
      <c r="AR2039" s="338"/>
      <c r="AS2039" s="338"/>
      <c r="AT2039" s="338"/>
      <c r="AU2039" s="338"/>
      <c r="AV2039" s="338"/>
      <c r="AW2039" s="338"/>
      <c r="AX2039" s="338"/>
      <c r="AY2039" s="338"/>
      <c r="AZ2039" s="338"/>
      <c r="BA2039" s="338"/>
      <c r="BB2039" s="338"/>
      <c r="BC2039" s="338"/>
      <c r="BD2039" s="338"/>
      <c r="BE2039" s="338"/>
      <c r="BF2039" s="338"/>
      <c r="BG2039" s="338"/>
      <c r="BH2039" s="338"/>
      <c r="BI2039" s="338"/>
      <c r="BJ2039" s="338"/>
      <c r="BK2039" s="338"/>
      <c r="BL2039" s="338"/>
      <c r="BM2039" s="338"/>
      <c r="BN2039" s="338"/>
      <c r="BO2039" s="338"/>
      <c r="BP2039" s="338"/>
      <c r="BQ2039" s="338"/>
      <c r="BR2039" s="338"/>
      <c r="BS2039" s="338"/>
      <c r="BT2039" s="338"/>
      <c r="BU2039" s="338"/>
      <c r="BV2039" s="343"/>
      <c r="BW2039" s="343"/>
      <c r="BX2039" s="1217"/>
      <c r="BY2039" s="343"/>
      <c r="BZ2039" s="338"/>
      <c r="CA2039" s="338"/>
      <c r="CB2039" s="338"/>
      <c r="CC2039" s="338"/>
      <c r="CD2039" s="338"/>
      <c r="CE2039" s="338"/>
      <c r="CF2039" s="338"/>
    </row>
    <row r="2040" ht="15.75" customHeight="1">
      <c r="A2040" s="338"/>
      <c r="B2040" s="338"/>
      <c r="C2040" s="338"/>
      <c r="D2040" s="338"/>
      <c r="E2040" s="338"/>
      <c r="F2040" s="346"/>
      <c r="G2040" s="1215"/>
      <c r="H2040" s="1216"/>
      <c r="I2040" s="534"/>
      <c r="J2040" s="1193"/>
      <c r="K2040" s="398"/>
      <c r="L2040" s="338"/>
      <c r="M2040" s="338"/>
      <c r="N2040" s="338"/>
      <c r="O2040" s="338"/>
      <c r="P2040" s="338"/>
      <c r="Q2040" s="338"/>
      <c r="R2040" s="338"/>
      <c r="S2040" s="338"/>
      <c r="T2040" s="338"/>
      <c r="U2040" s="338"/>
      <c r="V2040" s="338"/>
      <c r="W2040" s="338"/>
      <c r="X2040" s="338"/>
      <c r="Y2040" s="338"/>
      <c r="Z2040" s="338"/>
      <c r="AA2040" s="338"/>
      <c r="AB2040" s="338"/>
      <c r="AC2040" s="338"/>
      <c r="AD2040" s="338"/>
      <c r="AE2040" s="338"/>
      <c r="AF2040" s="338"/>
      <c r="AG2040" s="338"/>
      <c r="AH2040" s="338"/>
      <c r="AI2040" s="338"/>
      <c r="AJ2040" s="338"/>
      <c r="AK2040" s="338"/>
      <c r="AL2040" s="338"/>
      <c r="AM2040" s="338"/>
      <c r="AN2040" s="338"/>
      <c r="AO2040" s="338"/>
      <c r="AP2040" s="338"/>
      <c r="AQ2040" s="338"/>
      <c r="AR2040" s="338"/>
      <c r="AS2040" s="338"/>
      <c r="AT2040" s="338"/>
      <c r="AU2040" s="338"/>
      <c r="AV2040" s="338"/>
      <c r="AW2040" s="338"/>
      <c r="AX2040" s="338"/>
      <c r="AY2040" s="338"/>
      <c r="AZ2040" s="338"/>
      <c r="BA2040" s="338"/>
      <c r="BB2040" s="338"/>
      <c r="BC2040" s="338"/>
      <c r="BD2040" s="338"/>
      <c r="BE2040" s="338"/>
      <c r="BF2040" s="338"/>
      <c r="BG2040" s="338"/>
      <c r="BH2040" s="338"/>
      <c r="BI2040" s="338"/>
      <c r="BJ2040" s="338"/>
      <c r="BK2040" s="338"/>
      <c r="BL2040" s="338"/>
      <c r="BM2040" s="338"/>
      <c r="BN2040" s="338"/>
      <c r="BO2040" s="338"/>
      <c r="BP2040" s="338"/>
      <c r="BQ2040" s="338"/>
      <c r="BR2040" s="338"/>
      <c r="BS2040" s="338"/>
      <c r="BT2040" s="338"/>
      <c r="BU2040" s="338"/>
      <c r="BV2040" s="343"/>
      <c r="BW2040" s="343"/>
      <c r="BX2040" s="1217"/>
      <c r="BY2040" s="343"/>
      <c r="BZ2040" s="338"/>
      <c r="CA2040" s="338"/>
      <c r="CB2040" s="338"/>
      <c r="CC2040" s="338"/>
      <c r="CD2040" s="338"/>
      <c r="CE2040" s="338"/>
      <c r="CF2040" s="338"/>
    </row>
    <row r="2041" ht="15.75" customHeight="1">
      <c r="A2041" s="338"/>
      <c r="B2041" s="338"/>
      <c r="C2041" s="338"/>
      <c r="D2041" s="338"/>
      <c r="E2041" s="338"/>
      <c r="F2041" s="346"/>
      <c r="G2041" s="1215"/>
      <c r="H2041" s="1216"/>
      <c r="I2041" s="534"/>
      <c r="J2041" s="1193"/>
      <c r="K2041" s="398"/>
      <c r="L2041" s="338"/>
      <c r="M2041" s="338"/>
      <c r="N2041" s="338"/>
      <c r="O2041" s="338"/>
      <c r="P2041" s="338"/>
      <c r="Q2041" s="338"/>
      <c r="R2041" s="338"/>
      <c r="S2041" s="338"/>
      <c r="T2041" s="338"/>
      <c r="U2041" s="338"/>
      <c r="V2041" s="338"/>
      <c r="W2041" s="338"/>
      <c r="X2041" s="338"/>
      <c r="Y2041" s="338"/>
      <c r="Z2041" s="338"/>
      <c r="AA2041" s="338"/>
      <c r="AB2041" s="338"/>
      <c r="AC2041" s="338"/>
      <c r="AD2041" s="338"/>
      <c r="AE2041" s="338"/>
      <c r="AF2041" s="338"/>
      <c r="AG2041" s="338"/>
      <c r="AH2041" s="338"/>
      <c r="AI2041" s="338"/>
      <c r="AJ2041" s="338"/>
      <c r="AK2041" s="338"/>
      <c r="AL2041" s="338"/>
      <c r="AM2041" s="338"/>
      <c r="AN2041" s="338"/>
      <c r="AO2041" s="338"/>
      <c r="AP2041" s="338"/>
      <c r="AQ2041" s="338"/>
      <c r="AR2041" s="338"/>
      <c r="AS2041" s="338"/>
      <c r="AT2041" s="338"/>
      <c r="AU2041" s="338"/>
      <c r="AV2041" s="338"/>
      <c r="AW2041" s="338"/>
      <c r="AX2041" s="338"/>
      <c r="AY2041" s="338"/>
      <c r="AZ2041" s="338"/>
      <c r="BA2041" s="338"/>
      <c r="BB2041" s="338"/>
      <c r="BC2041" s="338"/>
      <c r="BD2041" s="338"/>
      <c r="BE2041" s="338"/>
      <c r="BF2041" s="338"/>
      <c r="BG2041" s="338"/>
      <c r="BH2041" s="338"/>
      <c r="BI2041" s="338"/>
      <c r="BJ2041" s="338"/>
      <c r="BK2041" s="338"/>
      <c r="BL2041" s="338"/>
      <c r="BM2041" s="338"/>
      <c r="BN2041" s="338"/>
      <c r="BO2041" s="338"/>
      <c r="BP2041" s="338"/>
      <c r="BQ2041" s="338"/>
      <c r="BR2041" s="338"/>
      <c r="BS2041" s="338"/>
      <c r="BT2041" s="338"/>
      <c r="BU2041" s="338"/>
      <c r="BV2041" s="343"/>
      <c r="BW2041" s="343"/>
      <c r="BX2041" s="1217"/>
      <c r="BY2041" s="343"/>
      <c r="BZ2041" s="338"/>
      <c r="CA2041" s="338"/>
      <c r="CB2041" s="338"/>
      <c r="CC2041" s="338"/>
      <c r="CD2041" s="338"/>
      <c r="CE2041" s="338"/>
      <c r="CF2041" s="338"/>
    </row>
    <row r="2042" ht="15.75" customHeight="1">
      <c r="A2042" s="338"/>
      <c r="B2042" s="338"/>
      <c r="C2042" s="338"/>
      <c r="D2042" s="338"/>
      <c r="E2042" s="338"/>
      <c r="F2042" s="346"/>
      <c r="G2042" s="1215"/>
      <c r="H2042" s="1216"/>
      <c r="I2042" s="534"/>
      <c r="J2042" s="1193"/>
      <c r="K2042" s="398"/>
      <c r="L2042" s="338"/>
      <c r="M2042" s="338"/>
      <c r="N2042" s="338"/>
      <c r="O2042" s="338"/>
      <c r="P2042" s="338"/>
      <c r="Q2042" s="338"/>
      <c r="R2042" s="338"/>
      <c r="S2042" s="338"/>
      <c r="T2042" s="338"/>
      <c r="U2042" s="338"/>
      <c r="V2042" s="338"/>
      <c r="W2042" s="338"/>
      <c r="X2042" s="338"/>
      <c r="Y2042" s="338"/>
      <c r="Z2042" s="338"/>
      <c r="AA2042" s="338"/>
      <c r="AB2042" s="338"/>
      <c r="AC2042" s="338"/>
      <c r="AD2042" s="338"/>
      <c r="AE2042" s="338"/>
      <c r="AF2042" s="338"/>
      <c r="AG2042" s="338"/>
      <c r="AH2042" s="338"/>
      <c r="AI2042" s="338"/>
      <c r="AJ2042" s="338"/>
      <c r="AK2042" s="338"/>
      <c r="AL2042" s="338"/>
      <c r="AM2042" s="338"/>
      <c r="AN2042" s="338"/>
      <c r="AO2042" s="338"/>
      <c r="AP2042" s="338"/>
      <c r="AQ2042" s="338"/>
      <c r="AR2042" s="338"/>
      <c r="AS2042" s="338"/>
      <c r="AT2042" s="338"/>
      <c r="AU2042" s="338"/>
      <c r="AV2042" s="338"/>
      <c r="AW2042" s="338"/>
      <c r="AX2042" s="338"/>
      <c r="AY2042" s="338"/>
      <c r="AZ2042" s="338"/>
      <c r="BA2042" s="338"/>
      <c r="BB2042" s="338"/>
      <c r="BC2042" s="338"/>
      <c r="BD2042" s="338"/>
      <c r="BE2042" s="338"/>
      <c r="BF2042" s="338"/>
      <c r="BG2042" s="338"/>
      <c r="BH2042" s="338"/>
      <c r="BI2042" s="338"/>
      <c r="BJ2042" s="338"/>
      <c r="BK2042" s="338"/>
      <c r="BL2042" s="338"/>
      <c r="BM2042" s="338"/>
      <c r="BN2042" s="338"/>
      <c r="BO2042" s="338"/>
      <c r="BP2042" s="338"/>
      <c r="BQ2042" s="338"/>
      <c r="BR2042" s="338"/>
      <c r="BS2042" s="338"/>
      <c r="BT2042" s="338"/>
      <c r="BU2042" s="338"/>
      <c r="BV2042" s="343"/>
      <c r="BW2042" s="343"/>
      <c r="BX2042" s="1217"/>
      <c r="BY2042" s="343"/>
      <c r="BZ2042" s="338"/>
      <c r="CA2042" s="338"/>
      <c r="CB2042" s="338"/>
      <c r="CC2042" s="338"/>
      <c r="CD2042" s="338"/>
      <c r="CE2042" s="338"/>
      <c r="CF2042" s="338"/>
    </row>
    <row r="2043" ht="15.75" customHeight="1">
      <c r="A2043" s="338"/>
      <c r="B2043" s="338"/>
      <c r="C2043" s="338"/>
      <c r="D2043" s="338"/>
      <c r="E2043" s="338"/>
      <c r="F2043" s="346"/>
      <c r="G2043" s="1215"/>
      <c r="H2043" s="1216"/>
      <c r="I2043" s="534"/>
      <c r="J2043" s="1193"/>
      <c r="K2043" s="398"/>
      <c r="L2043" s="338"/>
      <c r="M2043" s="338"/>
      <c r="N2043" s="338"/>
      <c r="O2043" s="338"/>
      <c r="P2043" s="338"/>
      <c r="Q2043" s="338"/>
      <c r="R2043" s="338"/>
      <c r="S2043" s="338"/>
      <c r="T2043" s="338"/>
      <c r="U2043" s="338"/>
      <c r="V2043" s="338"/>
      <c r="W2043" s="338"/>
      <c r="X2043" s="338"/>
      <c r="Y2043" s="338"/>
      <c r="Z2043" s="338"/>
      <c r="AA2043" s="338"/>
      <c r="AB2043" s="338"/>
      <c r="AC2043" s="338"/>
      <c r="AD2043" s="338"/>
      <c r="AE2043" s="338"/>
      <c r="AF2043" s="338"/>
      <c r="AG2043" s="338"/>
      <c r="AH2043" s="338"/>
      <c r="AI2043" s="338"/>
      <c r="AJ2043" s="338"/>
      <c r="AK2043" s="338"/>
      <c r="AL2043" s="338"/>
      <c r="AM2043" s="338"/>
      <c r="AN2043" s="338"/>
      <c r="AO2043" s="338"/>
      <c r="AP2043" s="338"/>
      <c r="AQ2043" s="338"/>
      <c r="AR2043" s="338"/>
      <c r="AS2043" s="338"/>
      <c r="AT2043" s="338"/>
      <c r="AU2043" s="338"/>
      <c r="AV2043" s="338"/>
      <c r="AW2043" s="338"/>
      <c r="AX2043" s="338"/>
      <c r="AY2043" s="338"/>
      <c r="AZ2043" s="338"/>
      <c r="BA2043" s="338"/>
      <c r="BB2043" s="338"/>
      <c r="BC2043" s="338"/>
      <c r="BD2043" s="338"/>
      <c r="BE2043" s="338"/>
      <c r="BF2043" s="338"/>
      <c r="BG2043" s="338"/>
      <c r="BH2043" s="338"/>
      <c r="BI2043" s="338"/>
      <c r="BJ2043" s="338"/>
      <c r="BK2043" s="338"/>
      <c r="BL2043" s="338"/>
      <c r="BM2043" s="338"/>
      <c r="BN2043" s="338"/>
      <c r="BO2043" s="338"/>
      <c r="BP2043" s="338"/>
      <c r="BQ2043" s="338"/>
      <c r="BR2043" s="338"/>
      <c r="BS2043" s="338"/>
      <c r="BT2043" s="338"/>
      <c r="BU2043" s="338"/>
      <c r="BV2043" s="343"/>
      <c r="BW2043" s="343"/>
      <c r="BX2043" s="1217"/>
      <c r="BY2043" s="343"/>
      <c r="BZ2043" s="338"/>
      <c r="CA2043" s="338"/>
      <c r="CB2043" s="338"/>
      <c r="CC2043" s="338"/>
      <c r="CD2043" s="338"/>
      <c r="CE2043" s="338"/>
      <c r="CF2043" s="338"/>
    </row>
    <row r="2044" ht="15.75" customHeight="1">
      <c r="A2044" s="338"/>
      <c r="B2044" s="338"/>
      <c r="C2044" s="338"/>
      <c r="D2044" s="338"/>
      <c r="E2044" s="338"/>
      <c r="F2044" s="346"/>
      <c r="G2044" s="1215"/>
      <c r="H2044" s="1216"/>
      <c r="I2044" s="534"/>
      <c r="J2044" s="1193"/>
      <c r="K2044" s="398"/>
      <c r="L2044" s="338"/>
      <c r="M2044" s="338"/>
      <c r="N2044" s="338"/>
      <c r="O2044" s="338"/>
      <c r="P2044" s="338"/>
      <c r="Q2044" s="338"/>
      <c r="R2044" s="338"/>
      <c r="S2044" s="338"/>
      <c r="T2044" s="338"/>
      <c r="U2044" s="338"/>
      <c r="V2044" s="338"/>
      <c r="W2044" s="338"/>
      <c r="X2044" s="338"/>
      <c r="Y2044" s="338"/>
      <c r="Z2044" s="338"/>
      <c r="AA2044" s="338"/>
      <c r="AB2044" s="338"/>
      <c r="AC2044" s="338"/>
      <c r="AD2044" s="338"/>
      <c r="AE2044" s="338"/>
      <c r="AF2044" s="338"/>
      <c r="AG2044" s="338"/>
      <c r="AH2044" s="338"/>
      <c r="AI2044" s="338"/>
      <c r="AJ2044" s="338"/>
      <c r="AK2044" s="338"/>
      <c r="AL2044" s="338"/>
      <c r="AM2044" s="338"/>
      <c r="AN2044" s="338"/>
      <c r="AO2044" s="338"/>
      <c r="AP2044" s="338"/>
      <c r="AQ2044" s="338"/>
      <c r="AR2044" s="338"/>
      <c r="AS2044" s="338"/>
      <c r="AT2044" s="338"/>
      <c r="AU2044" s="338"/>
      <c r="AV2044" s="338"/>
      <c r="AW2044" s="338"/>
      <c r="AX2044" s="338"/>
      <c r="AY2044" s="338"/>
      <c r="AZ2044" s="338"/>
      <c r="BA2044" s="338"/>
      <c r="BB2044" s="338"/>
      <c r="BC2044" s="338"/>
      <c r="BD2044" s="338"/>
      <c r="BE2044" s="338"/>
      <c r="BF2044" s="338"/>
      <c r="BG2044" s="338"/>
      <c r="BH2044" s="338"/>
      <c r="BI2044" s="338"/>
      <c r="BJ2044" s="338"/>
      <c r="BK2044" s="338"/>
      <c r="BL2044" s="338"/>
      <c r="BM2044" s="338"/>
      <c r="BN2044" s="338"/>
      <c r="BO2044" s="338"/>
      <c r="BP2044" s="338"/>
      <c r="BQ2044" s="338"/>
      <c r="BR2044" s="338"/>
      <c r="BS2044" s="338"/>
      <c r="BT2044" s="338"/>
      <c r="BU2044" s="338"/>
      <c r="BV2044" s="343"/>
      <c r="BW2044" s="343"/>
      <c r="BX2044" s="1217"/>
      <c r="BY2044" s="343"/>
      <c r="BZ2044" s="338"/>
      <c r="CA2044" s="338"/>
      <c r="CB2044" s="338"/>
      <c r="CC2044" s="338"/>
      <c r="CD2044" s="338"/>
      <c r="CE2044" s="338"/>
      <c r="CF2044" s="338"/>
    </row>
    <row r="2045" ht="15.75" customHeight="1">
      <c r="A2045" s="338"/>
      <c r="B2045" s="338"/>
      <c r="C2045" s="338"/>
      <c r="D2045" s="338"/>
      <c r="E2045" s="338"/>
      <c r="F2045" s="346"/>
      <c r="G2045" s="1215"/>
      <c r="H2045" s="1216"/>
      <c r="I2045" s="534"/>
      <c r="J2045" s="1193"/>
      <c r="K2045" s="398"/>
      <c r="L2045" s="338"/>
      <c r="M2045" s="338"/>
      <c r="N2045" s="338"/>
      <c r="O2045" s="338"/>
      <c r="P2045" s="338"/>
      <c r="Q2045" s="338"/>
      <c r="R2045" s="338"/>
      <c r="S2045" s="338"/>
      <c r="T2045" s="338"/>
      <c r="U2045" s="338"/>
      <c r="V2045" s="338"/>
      <c r="W2045" s="338"/>
      <c r="X2045" s="338"/>
      <c r="Y2045" s="338"/>
      <c r="Z2045" s="338"/>
      <c r="AA2045" s="338"/>
      <c r="AB2045" s="338"/>
      <c r="AC2045" s="338"/>
      <c r="AD2045" s="338"/>
      <c r="AE2045" s="338"/>
      <c r="AF2045" s="338"/>
      <c r="AG2045" s="338"/>
      <c r="AH2045" s="338"/>
      <c r="AI2045" s="338"/>
      <c r="AJ2045" s="338"/>
      <c r="AK2045" s="338"/>
      <c r="AL2045" s="338"/>
      <c r="AM2045" s="338"/>
      <c r="AN2045" s="338"/>
      <c r="AO2045" s="338"/>
      <c r="AP2045" s="338"/>
      <c r="AQ2045" s="338"/>
      <c r="AR2045" s="338"/>
      <c r="AS2045" s="338"/>
      <c r="AT2045" s="338"/>
      <c r="AU2045" s="338"/>
      <c r="AV2045" s="338"/>
      <c r="AW2045" s="338"/>
      <c r="AX2045" s="338"/>
      <c r="AY2045" s="338"/>
      <c r="AZ2045" s="338"/>
      <c r="BA2045" s="338"/>
      <c r="BB2045" s="338"/>
      <c r="BC2045" s="338"/>
      <c r="BD2045" s="338"/>
      <c r="BE2045" s="338"/>
      <c r="BF2045" s="338"/>
      <c r="BG2045" s="338"/>
      <c r="BH2045" s="338"/>
      <c r="BI2045" s="338"/>
      <c r="BJ2045" s="338"/>
      <c r="BK2045" s="338"/>
      <c r="BL2045" s="338"/>
      <c r="BM2045" s="338"/>
      <c r="BN2045" s="338"/>
      <c r="BO2045" s="338"/>
      <c r="BP2045" s="338"/>
      <c r="BQ2045" s="338"/>
      <c r="BR2045" s="338"/>
      <c r="BS2045" s="338"/>
      <c r="BT2045" s="338"/>
      <c r="BU2045" s="338"/>
      <c r="BV2045" s="343"/>
      <c r="BW2045" s="343"/>
      <c r="BX2045" s="1217"/>
      <c r="BY2045" s="343"/>
      <c r="BZ2045" s="338"/>
      <c r="CA2045" s="338"/>
      <c r="CB2045" s="338"/>
      <c r="CC2045" s="338"/>
      <c r="CD2045" s="338"/>
      <c r="CE2045" s="338"/>
      <c r="CF2045" s="338"/>
    </row>
    <row r="2046" ht="15.75" customHeight="1">
      <c r="A2046" s="338"/>
      <c r="B2046" s="338"/>
      <c r="C2046" s="338"/>
      <c r="D2046" s="338"/>
      <c r="E2046" s="338"/>
      <c r="F2046" s="346"/>
      <c r="G2046" s="1215"/>
      <c r="H2046" s="1216"/>
      <c r="I2046" s="534"/>
      <c r="J2046" s="1193"/>
      <c r="K2046" s="398"/>
      <c r="L2046" s="338"/>
      <c r="M2046" s="338"/>
      <c r="N2046" s="338"/>
      <c r="O2046" s="338"/>
      <c r="P2046" s="338"/>
      <c r="Q2046" s="338"/>
      <c r="R2046" s="338"/>
      <c r="S2046" s="338"/>
      <c r="T2046" s="338"/>
      <c r="U2046" s="338"/>
      <c r="V2046" s="338"/>
      <c r="W2046" s="338"/>
      <c r="X2046" s="338"/>
      <c r="Y2046" s="338"/>
      <c r="Z2046" s="338"/>
      <c r="AA2046" s="338"/>
      <c r="AB2046" s="338"/>
      <c r="AC2046" s="338"/>
      <c r="AD2046" s="338"/>
      <c r="AE2046" s="338"/>
      <c r="AF2046" s="338"/>
      <c r="AG2046" s="338"/>
      <c r="AH2046" s="338"/>
      <c r="AI2046" s="338"/>
      <c r="AJ2046" s="338"/>
      <c r="AK2046" s="338"/>
      <c r="AL2046" s="338"/>
      <c r="AM2046" s="338"/>
      <c r="AN2046" s="338"/>
      <c r="AO2046" s="338"/>
      <c r="AP2046" s="338"/>
      <c r="AQ2046" s="338"/>
      <c r="AR2046" s="338"/>
      <c r="AS2046" s="338"/>
      <c r="AT2046" s="338"/>
      <c r="AU2046" s="338"/>
      <c r="AV2046" s="338"/>
      <c r="AW2046" s="338"/>
      <c r="AX2046" s="338"/>
      <c r="AY2046" s="338"/>
      <c r="AZ2046" s="338"/>
      <c r="BA2046" s="338"/>
      <c r="BB2046" s="338"/>
      <c r="BC2046" s="338"/>
      <c r="BD2046" s="338"/>
      <c r="BE2046" s="338"/>
      <c r="BF2046" s="338"/>
      <c r="BG2046" s="338"/>
      <c r="BH2046" s="338"/>
      <c r="BI2046" s="338"/>
      <c r="BJ2046" s="338"/>
      <c r="BK2046" s="338"/>
      <c r="BL2046" s="338"/>
      <c r="BM2046" s="338"/>
      <c r="BN2046" s="338"/>
      <c r="BO2046" s="338"/>
      <c r="BP2046" s="338"/>
      <c r="BQ2046" s="338"/>
      <c r="BR2046" s="338"/>
      <c r="BS2046" s="338"/>
      <c r="BT2046" s="338"/>
      <c r="BU2046" s="338"/>
      <c r="BV2046" s="343"/>
      <c r="BW2046" s="343"/>
      <c r="BX2046" s="1217"/>
      <c r="BY2046" s="343"/>
      <c r="BZ2046" s="338"/>
      <c r="CA2046" s="338"/>
      <c r="CB2046" s="338"/>
      <c r="CC2046" s="338"/>
      <c r="CD2046" s="338"/>
      <c r="CE2046" s="338"/>
      <c r="CF2046" s="338"/>
    </row>
    <row r="2047" ht="15.75" customHeight="1">
      <c r="A2047" s="338"/>
      <c r="B2047" s="338"/>
      <c r="C2047" s="338"/>
      <c r="D2047" s="338"/>
      <c r="E2047" s="338"/>
      <c r="F2047" s="346"/>
      <c r="G2047" s="1215"/>
      <c r="H2047" s="1216"/>
      <c r="I2047" s="534"/>
      <c r="J2047" s="1193"/>
      <c r="K2047" s="398"/>
      <c r="L2047" s="338"/>
      <c r="M2047" s="338"/>
      <c r="N2047" s="338"/>
      <c r="O2047" s="338"/>
      <c r="P2047" s="338"/>
      <c r="Q2047" s="338"/>
      <c r="R2047" s="338"/>
      <c r="S2047" s="338"/>
      <c r="T2047" s="338"/>
      <c r="U2047" s="338"/>
      <c r="V2047" s="338"/>
      <c r="W2047" s="338"/>
      <c r="X2047" s="338"/>
      <c r="Y2047" s="338"/>
      <c r="Z2047" s="338"/>
      <c r="AA2047" s="338"/>
      <c r="AB2047" s="338"/>
      <c r="AC2047" s="338"/>
      <c r="AD2047" s="338"/>
      <c r="AE2047" s="338"/>
      <c r="AF2047" s="338"/>
      <c r="AG2047" s="338"/>
      <c r="AH2047" s="338"/>
      <c r="AI2047" s="338"/>
      <c r="AJ2047" s="338"/>
      <c r="AK2047" s="338"/>
      <c r="AL2047" s="338"/>
      <c r="AM2047" s="338"/>
      <c r="AN2047" s="338"/>
      <c r="AO2047" s="338"/>
      <c r="AP2047" s="338"/>
      <c r="AQ2047" s="338"/>
      <c r="AR2047" s="338"/>
      <c r="AS2047" s="338"/>
      <c r="AT2047" s="338"/>
      <c r="AU2047" s="338"/>
      <c r="AV2047" s="338"/>
      <c r="AW2047" s="338"/>
      <c r="AX2047" s="338"/>
      <c r="AY2047" s="338"/>
      <c r="AZ2047" s="338"/>
      <c r="BA2047" s="338"/>
      <c r="BB2047" s="338"/>
      <c r="BC2047" s="338"/>
      <c r="BD2047" s="338"/>
      <c r="BE2047" s="338"/>
      <c r="BF2047" s="338"/>
      <c r="BG2047" s="338"/>
      <c r="BH2047" s="338"/>
      <c r="BI2047" s="338"/>
      <c r="BJ2047" s="338"/>
      <c r="BK2047" s="338"/>
      <c r="BL2047" s="338"/>
      <c r="BM2047" s="338"/>
      <c r="BN2047" s="338"/>
      <c r="BO2047" s="338"/>
      <c r="BP2047" s="338"/>
      <c r="BQ2047" s="338"/>
      <c r="BR2047" s="338"/>
      <c r="BS2047" s="338"/>
      <c r="BT2047" s="338"/>
      <c r="BU2047" s="338"/>
      <c r="BV2047" s="343"/>
      <c r="BW2047" s="343"/>
      <c r="BX2047" s="1217"/>
      <c r="BY2047" s="343"/>
      <c r="BZ2047" s="338"/>
      <c r="CA2047" s="338"/>
      <c r="CB2047" s="338"/>
      <c r="CC2047" s="338"/>
      <c r="CD2047" s="338"/>
      <c r="CE2047" s="338"/>
      <c r="CF2047" s="338"/>
    </row>
    <row r="2048" ht="15.75" customHeight="1">
      <c r="A2048" s="338"/>
      <c r="B2048" s="338"/>
      <c r="C2048" s="338"/>
      <c r="D2048" s="338"/>
      <c r="E2048" s="338"/>
      <c r="F2048" s="346"/>
      <c r="G2048" s="1215"/>
      <c r="H2048" s="1216"/>
      <c r="I2048" s="534"/>
      <c r="J2048" s="1193"/>
      <c r="K2048" s="398"/>
      <c r="L2048" s="338"/>
      <c r="M2048" s="338"/>
      <c r="N2048" s="338"/>
      <c r="O2048" s="338"/>
      <c r="P2048" s="338"/>
      <c r="Q2048" s="338"/>
      <c r="R2048" s="338"/>
      <c r="S2048" s="338"/>
      <c r="T2048" s="338"/>
      <c r="U2048" s="338"/>
      <c r="V2048" s="338"/>
      <c r="W2048" s="338"/>
      <c r="X2048" s="338"/>
      <c r="Y2048" s="338"/>
      <c r="Z2048" s="338"/>
      <c r="AA2048" s="338"/>
      <c r="AB2048" s="338"/>
      <c r="AC2048" s="338"/>
      <c r="AD2048" s="338"/>
      <c r="AE2048" s="338"/>
      <c r="AF2048" s="338"/>
      <c r="AG2048" s="338"/>
      <c r="AH2048" s="338"/>
      <c r="AI2048" s="338"/>
      <c r="AJ2048" s="338"/>
      <c r="AK2048" s="338"/>
      <c r="AL2048" s="338"/>
      <c r="AM2048" s="338"/>
      <c r="AN2048" s="338"/>
      <c r="AO2048" s="338"/>
      <c r="AP2048" s="338"/>
      <c r="AQ2048" s="338"/>
      <c r="AR2048" s="338"/>
      <c r="AS2048" s="338"/>
      <c r="AT2048" s="338"/>
      <c r="AU2048" s="338"/>
      <c r="AV2048" s="338"/>
      <c r="AW2048" s="338"/>
      <c r="AX2048" s="338"/>
      <c r="AY2048" s="338"/>
      <c r="AZ2048" s="338"/>
      <c r="BA2048" s="338"/>
      <c r="BB2048" s="338"/>
      <c r="BC2048" s="338"/>
      <c r="BD2048" s="338"/>
      <c r="BE2048" s="338"/>
      <c r="BF2048" s="338"/>
      <c r="BG2048" s="338"/>
      <c r="BH2048" s="338"/>
      <c r="BI2048" s="338"/>
      <c r="BJ2048" s="338"/>
      <c r="BK2048" s="338"/>
      <c r="BL2048" s="338"/>
      <c r="BM2048" s="338"/>
      <c r="BN2048" s="338"/>
      <c r="BO2048" s="338"/>
      <c r="BP2048" s="338"/>
      <c r="BQ2048" s="338"/>
      <c r="BR2048" s="338"/>
      <c r="BS2048" s="338"/>
      <c r="BT2048" s="338"/>
      <c r="BU2048" s="338"/>
      <c r="BV2048" s="343"/>
      <c r="BW2048" s="343"/>
      <c r="BX2048" s="1217"/>
      <c r="BY2048" s="343"/>
      <c r="BZ2048" s="338"/>
      <c r="CA2048" s="338"/>
      <c r="CB2048" s="338"/>
      <c r="CC2048" s="338"/>
      <c r="CD2048" s="338"/>
      <c r="CE2048" s="338"/>
      <c r="CF2048" s="338"/>
    </row>
    <row r="2049" ht="15.75" customHeight="1">
      <c r="A2049" s="338"/>
      <c r="B2049" s="338"/>
      <c r="C2049" s="338"/>
      <c r="D2049" s="338"/>
      <c r="E2049" s="338"/>
      <c r="F2049" s="346"/>
      <c r="G2049" s="1215"/>
      <c r="H2049" s="1216"/>
      <c r="I2049" s="534"/>
      <c r="J2049" s="1193"/>
      <c r="K2049" s="398"/>
      <c r="L2049" s="338"/>
      <c r="M2049" s="338"/>
      <c r="N2049" s="338"/>
      <c r="O2049" s="338"/>
      <c r="P2049" s="338"/>
      <c r="Q2049" s="338"/>
      <c r="R2049" s="338"/>
      <c r="S2049" s="338"/>
      <c r="T2049" s="338"/>
      <c r="U2049" s="338"/>
      <c r="V2049" s="338"/>
      <c r="W2049" s="338"/>
      <c r="X2049" s="338"/>
      <c r="Y2049" s="338"/>
      <c r="Z2049" s="338"/>
      <c r="AA2049" s="338"/>
      <c r="AB2049" s="338"/>
      <c r="AC2049" s="338"/>
      <c r="AD2049" s="338"/>
      <c r="AE2049" s="338"/>
      <c r="AF2049" s="338"/>
      <c r="AG2049" s="338"/>
      <c r="AH2049" s="338"/>
      <c r="AI2049" s="338"/>
      <c r="AJ2049" s="338"/>
      <c r="AK2049" s="338"/>
      <c r="AL2049" s="338"/>
      <c r="AM2049" s="338"/>
      <c r="AN2049" s="338"/>
      <c r="AO2049" s="338"/>
      <c r="AP2049" s="338"/>
      <c r="AQ2049" s="338"/>
      <c r="AR2049" s="338"/>
      <c r="AS2049" s="338"/>
      <c r="AT2049" s="338"/>
      <c r="AU2049" s="338"/>
      <c r="AV2049" s="338"/>
      <c r="AW2049" s="338"/>
      <c r="AX2049" s="338"/>
      <c r="AY2049" s="338"/>
      <c r="AZ2049" s="338"/>
      <c r="BA2049" s="338"/>
      <c r="BB2049" s="338"/>
      <c r="BC2049" s="338"/>
      <c r="BD2049" s="338"/>
      <c r="BE2049" s="338"/>
      <c r="BF2049" s="338"/>
      <c r="BG2049" s="338"/>
      <c r="BH2049" s="338"/>
      <c r="BI2049" s="338"/>
      <c r="BJ2049" s="338"/>
      <c r="BK2049" s="338"/>
      <c r="BL2049" s="338"/>
      <c r="BM2049" s="338"/>
      <c r="BN2049" s="338"/>
      <c r="BO2049" s="338"/>
      <c r="BP2049" s="338"/>
      <c r="BQ2049" s="338"/>
      <c r="BR2049" s="338"/>
      <c r="BS2049" s="338"/>
      <c r="BT2049" s="338"/>
      <c r="BU2049" s="338"/>
      <c r="BV2049" s="343"/>
      <c r="BW2049" s="343"/>
      <c r="BX2049" s="1217"/>
      <c r="BY2049" s="343"/>
      <c r="BZ2049" s="338"/>
      <c r="CA2049" s="338"/>
      <c r="CB2049" s="338"/>
      <c r="CC2049" s="338"/>
      <c r="CD2049" s="338"/>
      <c r="CE2049" s="338"/>
      <c r="CF2049" s="338"/>
    </row>
    <row r="2050" ht="15.75" customHeight="1">
      <c r="A2050" s="338"/>
      <c r="B2050" s="338"/>
      <c r="C2050" s="338"/>
      <c r="D2050" s="338"/>
      <c r="E2050" s="338"/>
      <c r="F2050" s="346"/>
      <c r="G2050" s="1215"/>
      <c r="H2050" s="1216"/>
      <c r="I2050" s="534"/>
      <c r="J2050" s="1193"/>
      <c r="K2050" s="398"/>
      <c r="L2050" s="338"/>
      <c r="M2050" s="338"/>
      <c r="N2050" s="338"/>
      <c r="O2050" s="338"/>
      <c r="P2050" s="338"/>
      <c r="Q2050" s="338"/>
      <c r="R2050" s="338"/>
      <c r="S2050" s="338"/>
      <c r="T2050" s="338"/>
      <c r="U2050" s="338"/>
      <c r="V2050" s="338"/>
      <c r="W2050" s="338"/>
      <c r="X2050" s="338"/>
      <c r="Y2050" s="338"/>
      <c r="Z2050" s="338"/>
      <c r="AA2050" s="338"/>
      <c r="AB2050" s="338"/>
      <c r="AC2050" s="338"/>
      <c r="AD2050" s="338"/>
      <c r="AE2050" s="338"/>
      <c r="AF2050" s="338"/>
      <c r="AG2050" s="338"/>
      <c r="AH2050" s="338"/>
      <c r="AI2050" s="338"/>
      <c r="AJ2050" s="338"/>
      <c r="AK2050" s="338"/>
      <c r="AL2050" s="338"/>
      <c r="AM2050" s="338"/>
      <c r="AN2050" s="338"/>
      <c r="AO2050" s="338"/>
      <c r="AP2050" s="338"/>
      <c r="AQ2050" s="338"/>
      <c r="AR2050" s="338"/>
      <c r="AS2050" s="338"/>
      <c r="AT2050" s="338"/>
      <c r="AU2050" s="338"/>
      <c r="AV2050" s="338"/>
      <c r="AW2050" s="338"/>
      <c r="AX2050" s="338"/>
      <c r="AY2050" s="338"/>
      <c r="AZ2050" s="338"/>
      <c r="BA2050" s="338"/>
      <c r="BB2050" s="338"/>
      <c r="BC2050" s="338"/>
      <c r="BD2050" s="338"/>
      <c r="BE2050" s="338"/>
      <c r="BF2050" s="338"/>
      <c r="BG2050" s="338"/>
      <c r="BH2050" s="338"/>
      <c r="BI2050" s="338"/>
      <c r="BJ2050" s="338"/>
      <c r="BK2050" s="338"/>
      <c r="BL2050" s="338"/>
      <c r="BM2050" s="338"/>
      <c r="BN2050" s="338"/>
      <c r="BO2050" s="338"/>
      <c r="BP2050" s="338"/>
      <c r="BQ2050" s="338"/>
      <c r="BR2050" s="338"/>
      <c r="BS2050" s="338"/>
      <c r="BT2050" s="338"/>
      <c r="BU2050" s="338"/>
      <c r="BV2050" s="343"/>
      <c r="BW2050" s="343"/>
      <c r="BX2050" s="1217"/>
      <c r="BY2050" s="343"/>
      <c r="BZ2050" s="338"/>
      <c r="CA2050" s="338"/>
      <c r="CB2050" s="338"/>
      <c r="CC2050" s="338"/>
      <c r="CD2050" s="338"/>
      <c r="CE2050" s="338"/>
      <c r="CF2050" s="338"/>
    </row>
    <row r="2051" ht="15.75" customHeight="1">
      <c r="A2051" s="338"/>
      <c r="B2051" s="338"/>
      <c r="C2051" s="338"/>
      <c r="D2051" s="338"/>
      <c r="E2051" s="338"/>
      <c r="F2051" s="346"/>
      <c r="G2051" s="1215"/>
      <c r="H2051" s="1216"/>
      <c r="I2051" s="534"/>
      <c r="J2051" s="1193"/>
      <c r="K2051" s="398"/>
      <c r="L2051" s="338"/>
      <c r="M2051" s="338"/>
      <c r="N2051" s="338"/>
      <c r="O2051" s="338"/>
      <c r="P2051" s="338"/>
      <c r="Q2051" s="338"/>
      <c r="R2051" s="338"/>
      <c r="S2051" s="338"/>
      <c r="T2051" s="338"/>
      <c r="U2051" s="338"/>
      <c r="V2051" s="338"/>
      <c r="W2051" s="338"/>
      <c r="X2051" s="338"/>
      <c r="Y2051" s="338"/>
      <c r="Z2051" s="338"/>
      <c r="AA2051" s="338"/>
      <c r="AB2051" s="338"/>
      <c r="AC2051" s="338"/>
      <c r="AD2051" s="338"/>
      <c r="AE2051" s="338"/>
      <c r="AF2051" s="338"/>
      <c r="AG2051" s="338"/>
      <c r="AH2051" s="338"/>
      <c r="AI2051" s="338"/>
      <c r="AJ2051" s="338"/>
      <c r="AK2051" s="338"/>
      <c r="AL2051" s="338"/>
      <c r="AM2051" s="338"/>
      <c r="AN2051" s="338"/>
      <c r="AO2051" s="338"/>
      <c r="AP2051" s="338"/>
      <c r="AQ2051" s="338"/>
      <c r="AR2051" s="338"/>
      <c r="AS2051" s="338"/>
      <c r="AT2051" s="338"/>
      <c r="AU2051" s="338"/>
      <c r="AV2051" s="338"/>
      <c r="AW2051" s="338"/>
      <c r="AX2051" s="338"/>
      <c r="AY2051" s="338"/>
      <c r="AZ2051" s="338"/>
      <c r="BA2051" s="338"/>
      <c r="BB2051" s="338"/>
      <c r="BC2051" s="338"/>
      <c r="BD2051" s="338"/>
      <c r="BE2051" s="338"/>
      <c r="BF2051" s="338"/>
      <c r="BG2051" s="338"/>
      <c r="BH2051" s="338"/>
      <c r="BI2051" s="338"/>
      <c r="BJ2051" s="338"/>
      <c r="BK2051" s="338"/>
      <c r="BL2051" s="338"/>
      <c r="BM2051" s="338"/>
      <c r="BN2051" s="338"/>
      <c r="BO2051" s="338"/>
      <c r="BP2051" s="338"/>
      <c r="BQ2051" s="338"/>
      <c r="BR2051" s="338"/>
      <c r="BS2051" s="338"/>
      <c r="BT2051" s="338"/>
      <c r="BU2051" s="338"/>
      <c r="BV2051" s="343"/>
      <c r="BW2051" s="343"/>
      <c r="BX2051" s="1217"/>
      <c r="BY2051" s="343"/>
      <c r="BZ2051" s="338"/>
      <c r="CA2051" s="338"/>
      <c r="CB2051" s="338"/>
      <c r="CC2051" s="338"/>
      <c r="CD2051" s="338"/>
      <c r="CE2051" s="338"/>
      <c r="CF2051" s="338"/>
    </row>
    <row r="2052" ht="15.75" customHeight="1">
      <c r="A2052" s="338"/>
      <c r="B2052" s="338"/>
      <c r="C2052" s="338"/>
      <c r="D2052" s="338"/>
      <c r="E2052" s="338"/>
      <c r="F2052" s="346"/>
      <c r="G2052" s="1215"/>
      <c r="H2052" s="1216"/>
      <c r="I2052" s="534"/>
      <c r="J2052" s="1193"/>
      <c r="K2052" s="398"/>
      <c r="L2052" s="338"/>
      <c r="M2052" s="338"/>
      <c r="N2052" s="338"/>
      <c r="O2052" s="338"/>
      <c r="P2052" s="338"/>
      <c r="Q2052" s="338"/>
      <c r="R2052" s="338"/>
      <c r="S2052" s="338"/>
      <c r="T2052" s="338"/>
      <c r="U2052" s="338"/>
      <c r="V2052" s="338"/>
      <c r="W2052" s="338"/>
      <c r="X2052" s="338"/>
      <c r="Y2052" s="338"/>
      <c r="Z2052" s="338"/>
      <c r="AA2052" s="338"/>
      <c r="AB2052" s="338"/>
      <c r="AC2052" s="338"/>
      <c r="AD2052" s="338"/>
      <c r="AE2052" s="338"/>
      <c r="AF2052" s="338"/>
      <c r="AG2052" s="338"/>
      <c r="AH2052" s="338"/>
      <c r="AI2052" s="338"/>
      <c r="AJ2052" s="338"/>
      <c r="AK2052" s="338"/>
      <c r="AL2052" s="338"/>
      <c r="AM2052" s="338"/>
      <c r="AN2052" s="338"/>
      <c r="AO2052" s="338"/>
      <c r="AP2052" s="338"/>
      <c r="AQ2052" s="338"/>
      <c r="AR2052" s="338"/>
      <c r="AS2052" s="338"/>
      <c r="AT2052" s="338"/>
      <c r="AU2052" s="338"/>
      <c r="AV2052" s="338"/>
      <c r="AW2052" s="338"/>
      <c r="AX2052" s="338"/>
      <c r="AY2052" s="338"/>
      <c r="AZ2052" s="338"/>
      <c r="BA2052" s="338"/>
      <c r="BB2052" s="338"/>
      <c r="BC2052" s="338"/>
      <c r="BD2052" s="338"/>
      <c r="BE2052" s="338"/>
      <c r="BF2052" s="338"/>
      <c r="BG2052" s="338"/>
      <c r="BH2052" s="338"/>
      <c r="BI2052" s="338"/>
      <c r="BJ2052" s="338"/>
      <c r="BK2052" s="338"/>
      <c r="BL2052" s="338"/>
      <c r="BM2052" s="338"/>
      <c r="BN2052" s="338"/>
      <c r="BO2052" s="338"/>
      <c r="BP2052" s="338"/>
      <c r="BQ2052" s="338"/>
      <c r="BR2052" s="338"/>
      <c r="BS2052" s="338"/>
      <c r="BT2052" s="338"/>
      <c r="BU2052" s="338"/>
      <c r="BV2052" s="343"/>
      <c r="BW2052" s="343"/>
      <c r="BX2052" s="1217"/>
      <c r="BY2052" s="343"/>
      <c r="BZ2052" s="338"/>
      <c r="CA2052" s="338"/>
      <c r="CB2052" s="338"/>
      <c r="CC2052" s="338"/>
      <c r="CD2052" s="338"/>
      <c r="CE2052" s="338"/>
      <c r="CF2052" s="338"/>
    </row>
    <row r="2053" ht="15.75" customHeight="1">
      <c r="A2053" s="338"/>
      <c r="B2053" s="338"/>
      <c r="C2053" s="338"/>
      <c r="D2053" s="338"/>
      <c r="E2053" s="338"/>
      <c r="F2053" s="346"/>
      <c r="G2053" s="1215"/>
      <c r="H2053" s="1216"/>
      <c r="I2053" s="534"/>
      <c r="J2053" s="1193"/>
      <c r="K2053" s="398"/>
      <c r="L2053" s="338"/>
      <c r="M2053" s="338"/>
      <c r="N2053" s="338"/>
      <c r="O2053" s="338"/>
      <c r="P2053" s="338"/>
      <c r="Q2053" s="338"/>
      <c r="R2053" s="338"/>
      <c r="S2053" s="338"/>
      <c r="T2053" s="338"/>
      <c r="U2053" s="338"/>
      <c r="V2053" s="338"/>
      <c r="W2053" s="338"/>
      <c r="X2053" s="338"/>
      <c r="Y2053" s="338"/>
      <c r="Z2053" s="338"/>
      <c r="AA2053" s="338"/>
      <c r="AB2053" s="338"/>
      <c r="AC2053" s="338"/>
      <c r="AD2053" s="338"/>
      <c r="AE2053" s="338"/>
      <c r="AF2053" s="338"/>
      <c r="AG2053" s="338"/>
      <c r="AH2053" s="338"/>
      <c r="AI2053" s="338"/>
      <c r="AJ2053" s="338"/>
      <c r="AK2053" s="338"/>
      <c r="AL2053" s="338"/>
      <c r="AM2053" s="338"/>
      <c r="AN2053" s="338"/>
      <c r="AO2053" s="338"/>
      <c r="AP2053" s="338"/>
      <c r="AQ2053" s="338"/>
      <c r="AR2053" s="338"/>
      <c r="AS2053" s="338"/>
      <c r="AT2053" s="338"/>
      <c r="AU2053" s="338"/>
      <c r="AV2053" s="338"/>
      <c r="AW2053" s="338"/>
      <c r="AX2053" s="338"/>
      <c r="AY2053" s="338"/>
      <c r="AZ2053" s="338"/>
      <c r="BA2053" s="338"/>
      <c r="BB2053" s="338"/>
      <c r="BC2053" s="338"/>
      <c r="BD2053" s="338"/>
      <c r="BE2053" s="338"/>
      <c r="BF2053" s="338"/>
      <c r="BG2053" s="338"/>
      <c r="BH2053" s="338"/>
      <c r="BI2053" s="338"/>
      <c r="BJ2053" s="338"/>
      <c r="BK2053" s="338"/>
      <c r="BL2053" s="338"/>
      <c r="BM2053" s="338"/>
      <c r="BN2053" s="338"/>
      <c r="BO2053" s="338"/>
      <c r="BP2053" s="338"/>
      <c r="BQ2053" s="338"/>
      <c r="BR2053" s="338"/>
      <c r="BS2053" s="338"/>
      <c r="BT2053" s="338"/>
      <c r="BU2053" s="338"/>
      <c r="BV2053" s="343"/>
      <c r="BW2053" s="343"/>
      <c r="BX2053" s="1217"/>
      <c r="BY2053" s="343"/>
      <c r="BZ2053" s="338"/>
      <c r="CA2053" s="338"/>
      <c r="CB2053" s="338"/>
      <c r="CC2053" s="338"/>
      <c r="CD2053" s="338"/>
      <c r="CE2053" s="338"/>
      <c r="CF2053" s="338"/>
    </row>
    <row r="2054" ht="15.75" customHeight="1">
      <c r="A2054" s="338"/>
      <c r="B2054" s="338"/>
      <c r="C2054" s="338"/>
      <c r="D2054" s="338"/>
      <c r="E2054" s="338"/>
      <c r="F2054" s="346"/>
      <c r="G2054" s="1215"/>
      <c r="H2054" s="1216"/>
      <c r="I2054" s="534"/>
      <c r="J2054" s="1193"/>
      <c r="K2054" s="398"/>
      <c r="L2054" s="338"/>
      <c r="M2054" s="338"/>
      <c r="N2054" s="338"/>
      <c r="O2054" s="338"/>
      <c r="P2054" s="338"/>
      <c r="Q2054" s="338"/>
      <c r="R2054" s="338"/>
      <c r="S2054" s="338"/>
      <c r="T2054" s="338"/>
      <c r="U2054" s="338"/>
      <c r="V2054" s="338"/>
      <c r="W2054" s="338"/>
      <c r="X2054" s="338"/>
      <c r="Y2054" s="338"/>
      <c r="Z2054" s="338"/>
      <c r="AA2054" s="338"/>
      <c r="AB2054" s="338"/>
      <c r="AC2054" s="338"/>
      <c r="AD2054" s="338"/>
      <c r="AE2054" s="338"/>
      <c r="AF2054" s="338"/>
      <c r="AG2054" s="338"/>
      <c r="AH2054" s="338"/>
      <c r="AI2054" s="338"/>
      <c r="AJ2054" s="338"/>
      <c r="AK2054" s="338"/>
      <c r="AL2054" s="338"/>
      <c r="AM2054" s="338"/>
      <c r="AN2054" s="338"/>
      <c r="AO2054" s="338"/>
      <c r="AP2054" s="338"/>
      <c r="AQ2054" s="338"/>
      <c r="AR2054" s="338"/>
      <c r="AS2054" s="338"/>
      <c r="AT2054" s="338"/>
      <c r="AU2054" s="338"/>
      <c r="AV2054" s="338"/>
      <c r="AW2054" s="338"/>
      <c r="AX2054" s="338"/>
      <c r="AY2054" s="338"/>
      <c r="AZ2054" s="338"/>
      <c r="BA2054" s="338"/>
      <c r="BB2054" s="338"/>
      <c r="BC2054" s="338"/>
      <c r="BD2054" s="338"/>
      <c r="BE2054" s="338"/>
      <c r="BF2054" s="338"/>
      <c r="BG2054" s="338"/>
      <c r="BH2054" s="338"/>
      <c r="BI2054" s="338"/>
      <c r="BJ2054" s="338"/>
      <c r="BK2054" s="338"/>
      <c r="BL2054" s="338"/>
      <c r="BM2054" s="338"/>
      <c r="BN2054" s="338"/>
      <c r="BO2054" s="338"/>
      <c r="BP2054" s="338"/>
      <c r="BQ2054" s="338"/>
      <c r="BR2054" s="338"/>
      <c r="BS2054" s="338"/>
      <c r="BT2054" s="338"/>
      <c r="BU2054" s="338"/>
      <c r="BV2054" s="343"/>
      <c r="BW2054" s="343"/>
      <c r="BX2054" s="1217"/>
      <c r="BY2054" s="343"/>
      <c r="BZ2054" s="338"/>
      <c r="CA2054" s="338"/>
      <c r="CB2054" s="338"/>
      <c r="CC2054" s="338"/>
      <c r="CD2054" s="338"/>
      <c r="CE2054" s="338"/>
      <c r="CF2054" s="338"/>
    </row>
    <row r="2055" ht="15.75" customHeight="1">
      <c r="A2055" s="338"/>
      <c r="B2055" s="338"/>
      <c r="C2055" s="338"/>
      <c r="D2055" s="338"/>
      <c r="E2055" s="338"/>
      <c r="F2055" s="346"/>
      <c r="G2055" s="1215"/>
      <c r="H2055" s="1216"/>
      <c r="I2055" s="534"/>
      <c r="J2055" s="1193"/>
      <c r="K2055" s="398"/>
      <c r="L2055" s="338"/>
      <c r="M2055" s="338"/>
      <c r="N2055" s="338"/>
      <c r="O2055" s="338"/>
      <c r="P2055" s="338"/>
      <c r="Q2055" s="338"/>
      <c r="R2055" s="338"/>
      <c r="S2055" s="338"/>
      <c r="T2055" s="338"/>
      <c r="U2055" s="338"/>
      <c r="V2055" s="338"/>
      <c r="W2055" s="338"/>
      <c r="X2055" s="338"/>
      <c r="Y2055" s="338"/>
      <c r="Z2055" s="338"/>
      <c r="AA2055" s="338"/>
      <c r="AB2055" s="338"/>
      <c r="AC2055" s="338"/>
      <c r="AD2055" s="338"/>
      <c r="AE2055" s="338"/>
      <c r="AF2055" s="338"/>
      <c r="AG2055" s="338"/>
      <c r="AH2055" s="338"/>
      <c r="AI2055" s="338"/>
      <c r="AJ2055" s="338"/>
      <c r="AK2055" s="338"/>
      <c r="AL2055" s="338"/>
      <c r="AM2055" s="338"/>
      <c r="AN2055" s="338"/>
      <c r="AO2055" s="338"/>
      <c r="AP2055" s="338"/>
      <c r="AQ2055" s="338"/>
      <c r="AR2055" s="338"/>
      <c r="AS2055" s="338"/>
      <c r="AT2055" s="338"/>
      <c r="AU2055" s="338"/>
      <c r="AV2055" s="338"/>
      <c r="AW2055" s="338"/>
      <c r="AX2055" s="338"/>
      <c r="AY2055" s="338"/>
      <c r="AZ2055" s="338"/>
      <c r="BA2055" s="338"/>
      <c r="BB2055" s="338"/>
      <c r="BC2055" s="338"/>
      <c r="BD2055" s="338"/>
      <c r="BE2055" s="338"/>
      <c r="BF2055" s="338"/>
      <c r="BG2055" s="338"/>
      <c r="BH2055" s="338"/>
      <c r="BI2055" s="338"/>
      <c r="BJ2055" s="338"/>
      <c r="BK2055" s="338"/>
      <c r="BL2055" s="338"/>
      <c r="BM2055" s="338"/>
      <c r="BN2055" s="338"/>
      <c r="BO2055" s="338"/>
      <c r="BP2055" s="338"/>
      <c r="BQ2055" s="338"/>
      <c r="BR2055" s="338"/>
      <c r="BS2055" s="338"/>
      <c r="BT2055" s="338"/>
      <c r="BU2055" s="338"/>
      <c r="BV2055" s="343"/>
      <c r="BW2055" s="343"/>
      <c r="BX2055" s="1217"/>
      <c r="BY2055" s="343"/>
      <c r="BZ2055" s="338"/>
      <c r="CA2055" s="338"/>
      <c r="CB2055" s="338"/>
      <c r="CC2055" s="338"/>
      <c r="CD2055" s="338"/>
      <c r="CE2055" s="338"/>
      <c r="CF2055" s="338"/>
    </row>
    <row r="2056" ht="15.75" customHeight="1">
      <c r="A2056" s="338"/>
      <c r="B2056" s="338"/>
      <c r="C2056" s="338"/>
      <c r="D2056" s="338"/>
      <c r="E2056" s="338"/>
      <c r="F2056" s="346"/>
      <c r="G2056" s="1215"/>
      <c r="H2056" s="1216"/>
      <c r="I2056" s="534"/>
      <c r="J2056" s="1193"/>
      <c r="K2056" s="398"/>
      <c r="L2056" s="338"/>
      <c r="M2056" s="338"/>
      <c r="N2056" s="338"/>
      <c r="O2056" s="338"/>
      <c r="P2056" s="338"/>
      <c r="Q2056" s="338"/>
      <c r="R2056" s="338"/>
      <c r="S2056" s="338"/>
      <c r="T2056" s="338"/>
      <c r="U2056" s="338"/>
      <c r="V2056" s="338"/>
      <c r="W2056" s="338"/>
      <c r="X2056" s="338"/>
      <c r="Y2056" s="338"/>
      <c r="Z2056" s="338"/>
      <c r="AA2056" s="338"/>
      <c r="AB2056" s="338"/>
      <c r="AC2056" s="338"/>
      <c r="AD2056" s="338"/>
      <c r="AE2056" s="338"/>
      <c r="AF2056" s="338"/>
      <c r="AG2056" s="338"/>
      <c r="AH2056" s="338"/>
      <c r="AI2056" s="338"/>
      <c r="AJ2056" s="338"/>
      <c r="AK2056" s="338"/>
      <c r="AL2056" s="338"/>
      <c r="AM2056" s="338"/>
      <c r="AN2056" s="338"/>
      <c r="AO2056" s="338"/>
      <c r="AP2056" s="338"/>
      <c r="AQ2056" s="338"/>
      <c r="AR2056" s="338"/>
      <c r="AS2056" s="338"/>
      <c r="AT2056" s="338"/>
      <c r="AU2056" s="338"/>
      <c r="AV2056" s="338"/>
      <c r="AW2056" s="338"/>
      <c r="AX2056" s="338"/>
      <c r="AY2056" s="338"/>
      <c r="AZ2056" s="338"/>
      <c r="BA2056" s="338"/>
      <c r="BB2056" s="338"/>
      <c r="BC2056" s="338"/>
      <c r="BD2056" s="338"/>
      <c r="BE2056" s="338"/>
      <c r="BF2056" s="338"/>
      <c r="BG2056" s="338"/>
      <c r="BH2056" s="338"/>
      <c r="BI2056" s="338"/>
      <c r="BJ2056" s="338"/>
      <c r="BK2056" s="338"/>
      <c r="BL2056" s="338"/>
      <c r="BM2056" s="338"/>
      <c r="BN2056" s="338"/>
      <c r="BO2056" s="338"/>
      <c r="BP2056" s="338"/>
      <c r="BQ2056" s="338"/>
      <c r="BR2056" s="338"/>
      <c r="BS2056" s="338"/>
      <c r="BT2056" s="338"/>
      <c r="BU2056" s="338"/>
      <c r="BV2056" s="343"/>
      <c r="BW2056" s="343"/>
      <c r="BX2056" s="1217"/>
      <c r="BY2056" s="343"/>
      <c r="BZ2056" s="338"/>
      <c r="CA2056" s="338"/>
      <c r="CB2056" s="338"/>
      <c r="CC2056" s="338"/>
      <c r="CD2056" s="338"/>
      <c r="CE2056" s="338"/>
      <c r="CF2056" s="338"/>
    </row>
    <row r="2057" ht="15.75" customHeight="1">
      <c r="A2057" s="338"/>
      <c r="B2057" s="338"/>
      <c r="C2057" s="338"/>
      <c r="D2057" s="338"/>
      <c r="E2057" s="338"/>
      <c r="F2057" s="346"/>
      <c r="G2057" s="1215"/>
      <c r="H2057" s="1216"/>
      <c r="I2057" s="534"/>
      <c r="J2057" s="1193"/>
      <c r="K2057" s="398"/>
      <c r="L2057" s="338"/>
      <c r="M2057" s="338"/>
      <c r="N2057" s="338"/>
      <c r="O2057" s="338"/>
      <c r="P2057" s="338"/>
      <c r="Q2057" s="338"/>
      <c r="R2057" s="338"/>
      <c r="S2057" s="338"/>
      <c r="T2057" s="338"/>
      <c r="U2057" s="338"/>
      <c r="V2057" s="338"/>
      <c r="W2057" s="338"/>
      <c r="X2057" s="338"/>
      <c r="Y2057" s="338"/>
      <c r="Z2057" s="338"/>
      <c r="AA2057" s="338"/>
      <c r="AB2057" s="338"/>
      <c r="AC2057" s="338"/>
      <c r="AD2057" s="338"/>
      <c r="AE2057" s="338"/>
      <c r="AF2057" s="338"/>
      <c r="AG2057" s="338"/>
      <c r="AH2057" s="338"/>
      <c r="AI2057" s="338"/>
      <c r="AJ2057" s="338"/>
      <c r="AK2057" s="338"/>
      <c r="AL2057" s="338"/>
      <c r="AM2057" s="338"/>
      <c r="AN2057" s="338"/>
      <c r="AO2057" s="338"/>
      <c r="AP2057" s="338"/>
      <c r="AQ2057" s="338"/>
      <c r="AR2057" s="338"/>
      <c r="AS2057" s="338"/>
      <c r="AT2057" s="338"/>
      <c r="AU2057" s="338"/>
      <c r="AV2057" s="338"/>
      <c r="AW2057" s="338"/>
      <c r="AX2057" s="338"/>
      <c r="AY2057" s="338"/>
      <c r="AZ2057" s="338"/>
      <c r="BA2057" s="338"/>
      <c r="BB2057" s="338"/>
      <c r="BC2057" s="338"/>
      <c r="BD2057" s="338"/>
      <c r="BE2057" s="338"/>
      <c r="BF2057" s="338"/>
      <c r="BG2057" s="338"/>
      <c r="BH2057" s="338"/>
      <c r="BI2057" s="338"/>
      <c r="BJ2057" s="338"/>
      <c r="BK2057" s="338"/>
      <c r="BL2057" s="338"/>
      <c r="BM2057" s="338"/>
      <c r="BN2057" s="338"/>
      <c r="BO2057" s="338"/>
      <c r="BP2057" s="338"/>
      <c r="BQ2057" s="338"/>
      <c r="BR2057" s="338"/>
      <c r="BS2057" s="338"/>
      <c r="BT2057" s="338"/>
      <c r="BU2057" s="338"/>
      <c r="BV2057" s="343"/>
      <c r="BW2057" s="343"/>
      <c r="BX2057" s="1217"/>
      <c r="BY2057" s="343"/>
      <c r="BZ2057" s="338"/>
      <c r="CA2057" s="338"/>
      <c r="CB2057" s="338"/>
      <c r="CC2057" s="338"/>
      <c r="CD2057" s="338"/>
      <c r="CE2057" s="338"/>
      <c r="CF2057" s="338"/>
    </row>
    <row r="2058" ht="15.75" customHeight="1">
      <c r="A2058" s="338"/>
      <c r="B2058" s="338"/>
      <c r="C2058" s="338"/>
      <c r="D2058" s="338"/>
      <c r="E2058" s="338"/>
      <c r="F2058" s="346"/>
      <c r="G2058" s="1215"/>
      <c r="H2058" s="1216"/>
      <c r="I2058" s="534"/>
      <c r="J2058" s="1193"/>
      <c r="K2058" s="398"/>
      <c r="L2058" s="338"/>
      <c r="M2058" s="338"/>
      <c r="N2058" s="338"/>
      <c r="O2058" s="338"/>
      <c r="P2058" s="338"/>
      <c r="Q2058" s="338"/>
      <c r="R2058" s="338"/>
      <c r="S2058" s="338"/>
      <c r="T2058" s="338"/>
      <c r="U2058" s="338"/>
      <c r="V2058" s="338"/>
      <c r="W2058" s="338"/>
      <c r="X2058" s="338"/>
      <c r="Y2058" s="338"/>
      <c r="Z2058" s="338"/>
      <c r="AA2058" s="338"/>
      <c r="AB2058" s="338"/>
      <c r="AC2058" s="338"/>
      <c r="AD2058" s="338"/>
      <c r="AE2058" s="338"/>
      <c r="AF2058" s="338"/>
      <c r="AG2058" s="338"/>
      <c r="AH2058" s="338"/>
      <c r="AI2058" s="338"/>
      <c r="AJ2058" s="338"/>
      <c r="AK2058" s="338"/>
      <c r="AL2058" s="338"/>
      <c r="AM2058" s="338"/>
      <c r="AN2058" s="338"/>
      <c r="AO2058" s="338"/>
      <c r="AP2058" s="338"/>
      <c r="AQ2058" s="338"/>
      <c r="AR2058" s="338"/>
      <c r="AS2058" s="338"/>
      <c r="AT2058" s="338"/>
      <c r="AU2058" s="338"/>
      <c r="AV2058" s="338"/>
      <c r="AW2058" s="338"/>
      <c r="AX2058" s="338"/>
      <c r="AY2058" s="338"/>
      <c r="AZ2058" s="338"/>
      <c r="BA2058" s="338"/>
      <c r="BB2058" s="338"/>
      <c r="BC2058" s="338"/>
      <c r="BD2058" s="338"/>
      <c r="BE2058" s="338"/>
      <c r="BF2058" s="338"/>
      <c r="BG2058" s="338"/>
      <c r="BH2058" s="338"/>
      <c r="BI2058" s="338"/>
      <c r="BJ2058" s="338"/>
      <c r="BK2058" s="338"/>
      <c r="BL2058" s="338"/>
      <c r="BM2058" s="338"/>
      <c r="BN2058" s="338"/>
      <c r="BO2058" s="338"/>
      <c r="BP2058" s="338"/>
      <c r="BQ2058" s="338"/>
      <c r="BR2058" s="338"/>
      <c r="BS2058" s="338"/>
      <c r="BT2058" s="338"/>
      <c r="BU2058" s="338"/>
      <c r="BV2058" s="343"/>
      <c r="BW2058" s="343"/>
      <c r="BX2058" s="1217"/>
      <c r="BY2058" s="343"/>
      <c r="BZ2058" s="338"/>
      <c r="CA2058" s="338"/>
      <c r="CB2058" s="338"/>
      <c r="CC2058" s="338"/>
      <c r="CD2058" s="338"/>
      <c r="CE2058" s="338"/>
      <c r="CF2058" s="338"/>
    </row>
    <row r="2059" ht="15.75" customHeight="1">
      <c r="A2059" s="338"/>
      <c r="B2059" s="338"/>
      <c r="C2059" s="338"/>
      <c r="D2059" s="338"/>
      <c r="E2059" s="338"/>
      <c r="F2059" s="346"/>
      <c r="G2059" s="1215"/>
      <c r="H2059" s="1216"/>
      <c r="I2059" s="534"/>
      <c r="J2059" s="1193"/>
      <c r="K2059" s="398"/>
      <c r="L2059" s="338"/>
      <c r="M2059" s="338"/>
      <c r="N2059" s="338"/>
      <c r="O2059" s="338"/>
      <c r="P2059" s="338"/>
      <c r="Q2059" s="338"/>
      <c r="R2059" s="338"/>
      <c r="S2059" s="338"/>
      <c r="T2059" s="338"/>
      <c r="U2059" s="338"/>
      <c r="V2059" s="338"/>
      <c r="W2059" s="338"/>
      <c r="X2059" s="338"/>
      <c r="Y2059" s="338"/>
      <c r="Z2059" s="338"/>
      <c r="AA2059" s="338"/>
      <c r="AB2059" s="338"/>
      <c r="AC2059" s="338"/>
      <c r="AD2059" s="338"/>
      <c r="AE2059" s="338"/>
      <c r="AF2059" s="338"/>
      <c r="AG2059" s="338"/>
      <c r="AH2059" s="338"/>
      <c r="AI2059" s="338"/>
      <c r="AJ2059" s="338"/>
      <c r="AK2059" s="338"/>
      <c r="AL2059" s="338"/>
      <c r="AM2059" s="338"/>
      <c r="AN2059" s="338"/>
      <c r="AO2059" s="338"/>
      <c r="AP2059" s="338"/>
      <c r="AQ2059" s="338"/>
      <c r="AR2059" s="338"/>
      <c r="AS2059" s="338"/>
      <c r="AT2059" s="338"/>
      <c r="AU2059" s="338"/>
      <c r="AV2059" s="338"/>
      <c r="AW2059" s="338"/>
      <c r="AX2059" s="338"/>
      <c r="AY2059" s="338"/>
      <c r="AZ2059" s="338"/>
      <c r="BA2059" s="338"/>
      <c r="BB2059" s="338"/>
      <c r="BC2059" s="338"/>
      <c r="BD2059" s="338"/>
      <c r="BE2059" s="338"/>
      <c r="BF2059" s="338"/>
      <c r="BG2059" s="338"/>
      <c r="BH2059" s="338"/>
      <c r="BI2059" s="338"/>
      <c r="BJ2059" s="338"/>
      <c r="BK2059" s="338"/>
      <c r="BL2059" s="338"/>
      <c r="BM2059" s="338"/>
      <c r="BN2059" s="338"/>
      <c r="BO2059" s="338"/>
      <c r="BP2059" s="338"/>
      <c r="BQ2059" s="338"/>
      <c r="BR2059" s="338"/>
      <c r="BS2059" s="338"/>
      <c r="BT2059" s="338"/>
      <c r="BU2059" s="338"/>
      <c r="BV2059" s="343"/>
      <c r="BW2059" s="343"/>
      <c r="BX2059" s="1217"/>
      <c r="BY2059" s="343"/>
      <c r="BZ2059" s="338"/>
      <c r="CA2059" s="338"/>
      <c r="CB2059" s="338"/>
      <c r="CC2059" s="338"/>
      <c r="CD2059" s="338"/>
      <c r="CE2059" s="338"/>
      <c r="CF2059" s="338"/>
    </row>
    <row r="2060" ht="15.75" customHeight="1">
      <c r="A2060" s="338"/>
      <c r="B2060" s="338"/>
      <c r="C2060" s="338"/>
      <c r="D2060" s="338"/>
      <c r="E2060" s="338"/>
      <c r="F2060" s="346"/>
      <c r="G2060" s="1215"/>
      <c r="H2060" s="1216"/>
      <c r="I2060" s="534"/>
      <c r="J2060" s="1193"/>
      <c r="K2060" s="398"/>
      <c r="L2060" s="338"/>
      <c r="M2060" s="338"/>
      <c r="N2060" s="338"/>
      <c r="O2060" s="338"/>
      <c r="P2060" s="338"/>
      <c r="Q2060" s="338"/>
      <c r="R2060" s="338"/>
      <c r="S2060" s="338"/>
      <c r="T2060" s="338"/>
      <c r="U2060" s="338"/>
      <c r="V2060" s="338"/>
      <c r="W2060" s="338"/>
      <c r="X2060" s="338"/>
      <c r="Y2060" s="338"/>
      <c r="Z2060" s="338"/>
      <c r="AA2060" s="338"/>
      <c r="AB2060" s="338"/>
      <c r="AC2060" s="338"/>
      <c r="AD2060" s="338"/>
      <c r="AE2060" s="338"/>
      <c r="AF2060" s="338"/>
      <c r="AG2060" s="338"/>
      <c r="AH2060" s="338"/>
      <c r="AI2060" s="338"/>
      <c r="AJ2060" s="338"/>
      <c r="AK2060" s="338"/>
      <c r="AL2060" s="338"/>
      <c r="AM2060" s="338"/>
      <c r="AN2060" s="338"/>
      <c r="AO2060" s="338"/>
      <c r="AP2060" s="338"/>
      <c r="AQ2060" s="338"/>
      <c r="AR2060" s="338"/>
      <c r="AS2060" s="338"/>
      <c r="AT2060" s="338"/>
      <c r="AU2060" s="338"/>
      <c r="AV2060" s="338"/>
      <c r="AW2060" s="338"/>
      <c r="AX2060" s="338"/>
      <c r="AY2060" s="338"/>
      <c r="AZ2060" s="338"/>
      <c r="BA2060" s="338"/>
      <c r="BB2060" s="338"/>
      <c r="BC2060" s="338"/>
      <c r="BD2060" s="338"/>
      <c r="BE2060" s="338"/>
      <c r="BF2060" s="338"/>
      <c r="BG2060" s="338"/>
      <c r="BH2060" s="338"/>
      <c r="BI2060" s="338"/>
      <c r="BJ2060" s="338"/>
      <c r="BK2060" s="338"/>
      <c r="BL2060" s="338"/>
      <c r="BM2060" s="338"/>
      <c r="BN2060" s="338"/>
      <c r="BO2060" s="338"/>
      <c r="BP2060" s="338"/>
      <c r="BQ2060" s="338"/>
      <c r="BR2060" s="338"/>
      <c r="BS2060" s="338"/>
      <c r="BT2060" s="338"/>
      <c r="BU2060" s="338"/>
      <c r="BV2060" s="343"/>
      <c r="BW2060" s="343"/>
      <c r="BX2060" s="1217"/>
      <c r="BY2060" s="343"/>
      <c r="BZ2060" s="338"/>
      <c r="CA2060" s="338"/>
      <c r="CB2060" s="338"/>
      <c r="CC2060" s="338"/>
      <c r="CD2060" s="338"/>
      <c r="CE2060" s="338"/>
      <c r="CF2060" s="338"/>
    </row>
    <row r="2061" ht="15.75" customHeight="1">
      <c r="A2061" s="338"/>
      <c r="B2061" s="338"/>
      <c r="C2061" s="338"/>
      <c r="D2061" s="338"/>
      <c r="E2061" s="338"/>
      <c r="F2061" s="346"/>
      <c r="G2061" s="1215"/>
      <c r="H2061" s="1216"/>
      <c r="I2061" s="534"/>
      <c r="J2061" s="1193"/>
      <c r="K2061" s="398"/>
      <c r="L2061" s="338"/>
      <c r="M2061" s="338"/>
      <c r="N2061" s="338"/>
      <c r="O2061" s="338"/>
      <c r="P2061" s="338"/>
      <c r="Q2061" s="338"/>
      <c r="R2061" s="338"/>
      <c r="S2061" s="338"/>
      <c r="T2061" s="338"/>
      <c r="U2061" s="338"/>
      <c r="V2061" s="338"/>
      <c r="W2061" s="338"/>
      <c r="X2061" s="338"/>
      <c r="Y2061" s="338"/>
      <c r="Z2061" s="338"/>
      <c r="AA2061" s="338"/>
      <c r="AB2061" s="338"/>
      <c r="AC2061" s="338"/>
      <c r="AD2061" s="338"/>
      <c r="AE2061" s="338"/>
      <c r="AF2061" s="338"/>
      <c r="AG2061" s="338"/>
      <c r="AH2061" s="338"/>
      <c r="AI2061" s="338"/>
      <c r="AJ2061" s="338"/>
      <c r="AK2061" s="338"/>
      <c r="AL2061" s="338"/>
      <c r="AM2061" s="338"/>
      <c r="AN2061" s="338"/>
      <c r="AO2061" s="338"/>
      <c r="AP2061" s="338"/>
      <c r="AQ2061" s="338"/>
      <c r="AR2061" s="338"/>
      <c r="AS2061" s="338"/>
      <c r="AT2061" s="338"/>
      <c r="AU2061" s="338"/>
      <c r="AV2061" s="338"/>
      <c r="AW2061" s="338"/>
      <c r="AX2061" s="338"/>
      <c r="AY2061" s="338"/>
      <c r="AZ2061" s="338"/>
      <c r="BA2061" s="338"/>
      <c r="BB2061" s="338"/>
      <c r="BC2061" s="338"/>
      <c r="BD2061" s="338"/>
      <c r="BE2061" s="338"/>
      <c r="BF2061" s="338"/>
      <c r="BG2061" s="338"/>
      <c r="BH2061" s="338"/>
      <c r="BI2061" s="338"/>
      <c r="BJ2061" s="338"/>
      <c r="BK2061" s="338"/>
      <c r="BL2061" s="338"/>
      <c r="BM2061" s="338"/>
      <c r="BN2061" s="338"/>
      <c r="BO2061" s="338"/>
      <c r="BP2061" s="338"/>
      <c r="BQ2061" s="338"/>
      <c r="BR2061" s="338"/>
      <c r="BS2061" s="338"/>
      <c r="BT2061" s="338"/>
      <c r="BU2061" s="338"/>
      <c r="BV2061" s="343"/>
      <c r="BW2061" s="343"/>
      <c r="BX2061" s="1217"/>
      <c r="BY2061" s="343"/>
      <c r="BZ2061" s="338"/>
      <c r="CA2061" s="338"/>
      <c r="CB2061" s="338"/>
      <c r="CC2061" s="338"/>
      <c r="CD2061" s="338"/>
      <c r="CE2061" s="338"/>
      <c r="CF2061" s="338"/>
    </row>
    <row r="2062" ht="15.75" customHeight="1">
      <c r="A2062" s="338"/>
      <c r="B2062" s="338"/>
      <c r="C2062" s="338"/>
      <c r="D2062" s="338"/>
      <c r="E2062" s="338"/>
      <c r="F2062" s="346"/>
      <c r="G2062" s="1215"/>
      <c r="H2062" s="1216"/>
      <c r="I2062" s="534"/>
      <c r="J2062" s="1193"/>
      <c r="K2062" s="398"/>
      <c r="L2062" s="338"/>
      <c r="M2062" s="338"/>
      <c r="N2062" s="338"/>
      <c r="O2062" s="338"/>
      <c r="P2062" s="338"/>
      <c r="Q2062" s="338"/>
      <c r="R2062" s="338"/>
      <c r="S2062" s="338"/>
      <c r="T2062" s="338"/>
      <c r="U2062" s="338"/>
      <c r="V2062" s="338"/>
      <c r="W2062" s="338"/>
      <c r="X2062" s="338"/>
      <c r="Y2062" s="338"/>
      <c r="Z2062" s="338"/>
      <c r="AA2062" s="338"/>
      <c r="AB2062" s="338"/>
      <c r="AC2062" s="338"/>
      <c r="AD2062" s="338"/>
      <c r="AE2062" s="338"/>
      <c r="AF2062" s="338"/>
      <c r="AG2062" s="338"/>
      <c r="AH2062" s="338"/>
      <c r="AI2062" s="338"/>
      <c r="AJ2062" s="338"/>
      <c r="AK2062" s="338"/>
      <c r="AL2062" s="338"/>
      <c r="AM2062" s="338"/>
      <c r="AN2062" s="338"/>
      <c r="AO2062" s="338"/>
      <c r="AP2062" s="338"/>
      <c r="AQ2062" s="338"/>
      <c r="AR2062" s="338"/>
      <c r="AS2062" s="338"/>
      <c r="AT2062" s="338"/>
      <c r="AU2062" s="338"/>
      <c r="AV2062" s="338"/>
      <c r="AW2062" s="338"/>
      <c r="AX2062" s="338"/>
      <c r="AY2062" s="338"/>
      <c r="AZ2062" s="338"/>
      <c r="BA2062" s="338"/>
      <c r="BB2062" s="338"/>
      <c r="BC2062" s="338"/>
      <c r="BD2062" s="338"/>
      <c r="BE2062" s="338"/>
      <c r="BF2062" s="338"/>
      <c r="BG2062" s="338"/>
      <c r="BH2062" s="338"/>
      <c r="BI2062" s="338"/>
      <c r="BJ2062" s="338"/>
      <c r="BK2062" s="338"/>
      <c r="BL2062" s="338"/>
      <c r="BM2062" s="338"/>
      <c r="BN2062" s="338"/>
      <c r="BO2062" s="338"/>
      <c r="BP2062" s="338"/>
      <c r="BQ2062" s="338"/>
      <c r="BR2062" s="338"/>
      <c r="BS2062" s="338"/>
      <c r="BT2062" s="338"/>
      <c r="BU2062" s="338"/>
      <c r="BV2062" s="343"/>
      <c r="BW2062" s="343"/>
      <c r="BX2062" s="1217"/>
      <c r="BY2062" s="343"/>
      <c r="BZ2062" s="338"/>
      <c r="CA2062" s="338"/>
      <c r="CB2062" s="338"/>
      <c r="CC2062" s="338"/>
      <c r="CD2062" s="338"/>
      <c r="CE2062" s="338"/>
      <c r="CF2062" s="338"/>
    </row>
    <row r="2063" ht="15.75" customHeight="1">
      <c r="A2063" s="338"/>
      <c r="B2063" s="338"/>
      <c r="C2063" s="338"/>
      <c r="D2063" s="338"/>
      <c r="E2063" s="338"/>
      <c r="F2063" s="346"/>
      <c r="G2063" s="1215"/>
      <c r="H2063" s="1216"/>
      <c r="I2063" s="534"/>
      <c r="J2063" s="1193"/>
      <c r="K2063" s="398"/>
      <c r="L2063" s="338"/>
      <c r="M2063" s="338"/>
      <c r="N2063" s="338"/>
      <c r="O2063" s="338"/>
      <c r="P2063" s="338"/>
      <c r="Q2063" s="338"/>
      <c r="R2063" s="338"/>
      <c r="S2063" s="338"/>
      <c r="T2063" s="338"/>
      <c r="U2063" s="338"/>
      <c r="V2063" s="338"/>
      <c r="W2063" s="338"/>
      <c r="X2063" s="338"/>
      <c r="Y2063" s="338"/>
      <c r="Z2063" s="338"/>
      <c r="AA2063" s="338"/>
      <c r="AB2063" s="338"/>
      <c r="AC2063" s="338"/>
      <c r="AD2063" s="338"/>
      <c r="AE2063" s="338"/>
      <c r="AF2063" s="338"/>
      <c r="AG2063" s="338"/>
      <c r="AH2063" s="338"/>
      <c r="AI2063" s="338"/>
      <c r="AJ2063" s="338"/>
      <c r="AK2063" s="338"/>
      <c r="AL2063" s="338"/>
      <c r="AM2063" s="338"/>
      <c r="AN2063" s="338"/>
      <c r="AO2063" s="338"/>
      <c r="AP2063" s="338"/>
      <c r="AQ2063" s="338"/>
      <c r="AR2063" s="338"/>
      <c r="AS2063" s="338"/>
      <c r="AT2063" s="338"/>
      <c r="AU2063" s="338"/>
      <c r="AV2063" s="338"/>
      <c r="AW2063" s="338"/>
      <c r="AX2063" s="338"/>
      <c r="AY2063" s="338"/>
      <c r="AZ2063" s="338"/>
      <c r="BA2063" s="338"/>
      <c r="BB2063" s="338"/>
      <c r="BC2063" s="338"/>
      <c r="BD2063" s="338"/>
      <c r="BE2063" s="338"/>
      <c r="BF2063" s="338"/>
      <c r="BG2063" s="338"/>
      <c r="BH2063" s="338"/>
      <c r="BI2063" s="338"/>
      <c r="BJ2063" s="338"/>
      <c r="BK2063" s="338"/>
      <c r="BL2063" s="338"/>
      <c r="BM2063" s="338"/>
      <c r="BN2063" s="338"/>
      <c r="BO2063" s="338"/>
      <c r="BP2063" s="338"/>
      <c r="BQ2063" s="338"/>
      <c r="BR2063" s="338"/>
      <c r="BS2063" s="338"/>
      <c r="BT2063" s="338"/>
      <c r="BU2063" s="338"/>
      <c r="BV2063" s="343"/>
      <c r="BW2063" s="343"/>
      <c r="BX2063" s="1217"/>
      <c r="BY2063" s="343"/>
      <c r="BZ2063" s="338"/>
      <c r="CA2063" s="338"/>
      <c r="CB2063" s="338"/>
      <c r="CC2063" s="338"/>
      <c r="CD2063" s="338"/>
      <c r="CE2063" s="338"/>
      <c r="CF2063" s="338"/>
    </row>
    <row r="2064" ht="15.75" customHeight="1">
      <c r="A2064" s="338"/>
      <c r="B2064" s="338"/>
      <c r="C2064" s="338"/>
      <c r="D2064" s="338"/>
      <c r="E2064" s="338"/>
      <c r="F2064" s="346"/>
      <c r="G2064" s="1215"/>
      <c r="H2064" s="1216"/>
      <c r="I2064" s="534"/>
      <c r="J2064" s="1193"/>
      <c r="K2064" s="398"/>
      <c r="L2064" s="338"/>
      <c r="M2064" s="338"/>
      <c r="N2064" s="338"/>
      <c r="O2064" s="338"/>
      <c r="P2064" s="338"/>
      <c r="Q2064" s="338"/>
      <c r="R2064" s="338"/>
      <c r="S2064" s="338"/>
      <c r="T2064" s="338"/>
      <c r="U2064" s="338"/>
      <c r="V2064" s="338"/>
      <c r="W2064" s="338"/>
      <c r="X2064" s="338"/>
      <c r="Y2064" s="338"/>
      <c r="Z2064" s="338"/>
      <c r="AA2064" s="338"/>
      <c r="AB2064" s="338"/>
      <c r="AC2064" s="338"/>
      <c r="AD2064" s="338"/>
      <c r="AE2064" s="338"/>
      <c r="AF2064" s="338"/>
      <c r="AG2064" s="338"/>
      <c r="AH2064" s="338"/>
      <c r="AI2064" s="338"/>
      <c r="AJ2064" s="338"/>
      <c r="AK2064" s="338"/>
      <c r="AL2064" s="338"/>
      <c r="AM2064" s="338"/>
      <c r="AN2064" s="338"/>
      <c r="AO2064" s="338"/>
      <c r="AP2064" s="338"/>
      <c r="AQ2064" s="338"/>
      <c r="AR2064" s="338"/>
      <c r="AS2064" s="338"/>
      <c r="AT2064" s="338"/>
      <c r="AU2064" s="338"/>
      <c r="AV2064" s="338"/>
      <c r="AW2064" s="338"/>
      <c r="AX2064" s="338"/>
      <c r="AY2064" s="338"/>
      <c r="AZ2064" s="338"/>
      <c r="BA2064" s="338"/>
      <c r="BB2064" s="338"/>
      <c r="BC2064" s="338"/>
      <c r="BD2064" s="338"/>
      <c r="BE2064" s="338"/>
      <c r="BF2064" s="338"/>
      <c r="BG2064" s="338"/>
      <c r="BH2064" s="338"/>
      <c r="BI2064" s="338"/>
      <c r="BJ2064" s="338"/>
      <c r="BK2064" s="338"/>
      <c r="BL2064" s="338"/>
      <c r="BM2064" s="338"/>
      <c r="BN2064" s="338"/>
      <c r="BO2064" s="338"/>
      <c r="BP2064" s="338"/>
      <c r="BQ2064" s="338"/>
      <c r="BR2064" s="338"/>
      <c r="BS2064" s="338"/>
      <c r="BT2064" s="338"/>
      <c r="BU2064" s="338"/>
      <c r="BV2064" s="343"/>
      <c r="BW2064" s="343"/>
      <c r="BX2064" s="1217"/>
      <c r="BY2064" s="343"/>
      <c r="BZ2064" s="338"/>
      <c r="CA2064" s="338"/>
      <c r="CB2064" s="338"/>
      <c r="CC2064" s="338"/>
      <c r="CD2064" s="338"/>
      <c r="CE2064" s="338"/>
      <c r="CF2064" s="338"/>
    </row>
    <row r="2065" ht="15.75" customHeight="1">
      <c r="A2065" s="338"/>
      <c r="B2065" s="338"/>
      <c r="C2065" s="338"/>
      <c r="D2065" s="338"/>
      <c r="E2065" s="338"/>
      <c r="F2065" s="346"/>
      <c r="G2065" s="1215"/>
      <c r="H2065" s="1216"/>
      <c r="I2065" s="534"/>
      <c r="J2065" s="1193"/>
      <c r="K2065" s="398"/>
      <c r="L2065" s="338"/>
      <c r="M2065" s="338"/>
      <c r="N2065" s="338"/>
      <c r="O2065" s="338"/>
      <c r="P2065" s="338"/>
      <c r="Q2065" s="338"/>
      <c r="R2065" s="338"/>
      <c r="S2065" s="338"/>
      <c r="T2065" s="338"/>
      <c r="U2065" s="338"/>
      <c r="V2065" s="338"/>
      <c r="W2065" s="338"/>
      <c r="X2065" s="338"/>
      <c r="Y2065" s="338"/>
      <c r="Z2065" s="338"/>
      <c r="AA2065" s="338"/>
      <c r="AB2065" s="338"/>
      <c r="AC2065" s="338"/>
      <c r="AD2065" s="338"/>
      <c r="AE2065" s="338"/>
      <c r="AF2065" s="338"/>
      <c r="AG2065" s="338"/>
      <c r="AH2065" s="338"/>
      <c r="AI2065" s="338"/>
      <c r="AJ2065" s="338"/>
      <c r="AK2065" s="338"/>
      <c r="AL2065" s="338"/>
      <c r="AM2065" s="338"/>
      <c r="AN2065" s="338"/>
      <c r="AO2065" s="338"/>
      <c r="AP2065" s="338"/>
      <c r="AQ2065" s="338"/>
      <c r="AR2065" s="338"/>
      <c r="AS2065" s="338"/>
      <c r="AT2065" s="338"/>
      <c r="AU2065" s="338"/>
      <c r="AV2065" s="338"/>
      <c r="AW2065" s="338"/>
      <c r="AX2065" s="338"/>
      <c r="AY2065" s="338"/>
      <c r="AZ2065" s="338"/>
      <c r="BA2065" s="338"/>
      <c r="BB2065" s="338"/>
      <c r="BC2065" s="338"/>
      <c r="BD2065" s="338"/>
      <c r="BE2065" s="338"/>
      <c r="BF2065" s="338"/>
      <c r="BG2065" s="338"/>
      <c r="BH2065" s="338"/>
      <c r="BI2065" s="338"/>
      <c r="BJ2065" s="338"/>
      <c r="BK2065" s="338"/>
      <c r="BL2065" s="338"/>
      <c r="BM2065" s="338"/>
      <c r="BN2065" s="338"/>
      <c r="BO2065" s="338"/>
      <c r="BP2065" s="338"/>
      <c r="BQ2065" s="338"/>
      <c r="BR2065" s="338"/>
      <c r="BS2065" s="338"/>
      <c r="BT2065" s="338"/>
      <c r="BU2065" s="338"/>
      <c r="BV2065" s="343"/>
      <c r="BW2065" s="343"/>
      <c r="BX2065" s="1217"/>
      <c r="BY2065" s="343"/>
      <c r="BZ2065" s="338"/>
      <c r="CA2065" s="338"/>
      <c r="CB2065" s="338"/>
      <c r="CC2065" s="338"/>
      <c r="CD2065" s="338"/>
      <c r="CE2065" s="338"/>
      <c r="CF2065" s="338"/>
    </row>
    <row r="2066" ht="15.75" customHeight="1">
      <c r="A2066" s="338"/>
      <c r="B2066" s="338"/>
      <c r="C2066" s="338"/>
      <c r="D2066" s="338"/>
      <c r="E2066" s="338"/>
      <c r="F2066" s="346"/>
      <c r="G2066" s="1215"/>
      <c r="H2066" s="1216"/>
      <c r="I2066" s="534"/>
      <c r="J2066" s="1193"/>
      <c r="K2066" s="398"/>
      <c r="L2066" s="338"/>
      <c r="M2066" s="338"/>
      <c r="N2066" s="338"/>
      <c r="O2066" s="338"/>
      <c r="P2066" s="338"/>
      <c r="Q2066" s="338"/>
      <c r="R2066" s="338"/>
      <c r="S2066" s="338"/>
      <c r="T2066" s="338"/>
      <c r="U2066" s="338"/>
      <c r="V2066" s="338"/>
      <c r="W2066" s="338"/>
      <c r="X2066" s="338"/>
      <c r="Y2066" s="338"/>
      <c r="Z2066" s="338"/>
      <c r="AA2066" s="338"/>
      <c r="AB2066" s="338"/>
      <c r="AC2066" s="338"/>
      <c r="AD2066" s="338"/>
      <c r="AE2066" s="338"/>
      <c r="AF2066" s="338"/>
      <c r="AG2066" s="338"/>
      <c r="AH2066" s="338"/>
      <c r="AI2066" s="338"/>
      <c r="AJ2066" s="338"/>
      <c r="AK2066" s="338"/>
      <c r="AL2066" s="338"/>
      <c r="AM2066" s="338"/>
      <c r="AN2066" s="338"/>
      <c r="AO2066" s="338"/>
      <c r="AP2066" s="338"/>
      <c r="AQ2066" s="338"/>
      <c r="AR2066" s="338"/>
      <c r="AS2066" s="338"/>
      <c r="AT2066" s="338"/>
      <c r="AU2066" s="338"/>
      <c r="AV2066" s="338"/>
      <c r="AW2066" s="338"/>
      <c r="AX2066" s="338"/>
      <c r="AY2066" s="338"/>
      <c r="AZ2066" s="338"/>
      <c r="BA2066" s="338"/>
      <c r="BB2066" s="338"/>
      <c r="BC2066" s="338"/>
      <c r="BD2066" s="338"/>
      <c r="BE2066" s="338"/>
      <c r="BF2066" s="338"/>
      <c r="BG2066" s="338"/>
      <c r="BH2066" s="338"/>
      <c r="BI2066" s="338"/>
      <c r="BJ2066" s="338"/>
      <c r="BK2066" s="338"/>
      <c r="BL2066" s="338"/>
      <c r="BM2066" s="338"/>
      <c r="BN2066" s="338"/>
      <c r="BO2066" s="338"/>
      <c r="BP2066" s="338"/>
      <c r="BQ2066" s="338"/>
      <c r="BR2066" s="338"/>
      <c r="BS2066" s="338"/>
      <c r="BT2066" s="338"/>
      <c r="BU2066" s="338"/>
      <c r="BV2066" s="343"/>
      <c r="BW2066" s="343"/>
      <c r="BX2066" s="1217"/>
      <c r="BY2066" s="343"/>
      <c r="BZ2066" s="338"/>
      <c r="CA2066" s="338"/>
      <c r="CB2066" s="338"/>
      <c r="CC2066" s="338"/>
      <c r="CD2066" s="338"/>
      <c r="CE2066" s="338"/>
      <c r="CF2066" s="338"/>
    </row>
    <row r="2067" ht="15.75" customHeight="1">
      <c r="A2067" s="338"/>
      <c r="B2067" s="338"/>
      <c r="C2067" s="338"/>
      <c r="D2067" s="338"/>
      <c r="E2067" s="338"/>
      <c r="F2067" s="346"/>
      <c r="G2067" s="1215"/>
      <c r="H2067" s="1216"/>
      <c r="I2067" s="534"/>
      <c r="J2067" s="1193"/>
      <c r="K2067" s="398"/>
      <c r="L2067" s="338"/>
      <c r="M2067" s="338"/>
      <c r="N2067" s="338"/>
      <c r="O2067" s="338"/>
      <c r="P2067" s="338"/>
      <c r="Q2067" s="338"/>
      <c r="R2067" s="338"/>
      <c r="S2067" s="338"/>
      <c r="T2067" s="338"/>
      <c r="U2067" s="338"/>
      <c r="V2067" s="338"/>
      <c r="W2067" s="338"/>
      <c r="X2067" s="338"/>
      <c r="Y2067" s="338"/>
      <c r="Z2067" s="338"/>
      <c r="AA2067" s="338"/>
      <c r="AB2067" s="338"/>
      <c r="AC2067" s="338"/>
      <c r="AD2067" s="338"/>
      <c r="AE2067" s="338"/>
      <c r="AF2067" s="338"/>
      <c r="AG2067" s="338"/>
      <c r="AH2067" s="338"/>
      <c r="AI2067" s="338"/>
      <c r="AJ2067" s="338"/>
      <c r="AK2067" s="338"/>
      <c r="AL2067" s="338"/>
      <c r="AM2067" s="338"/>
      <c r="AN2067" s="338"/>
      <c r="AO2067" s="338"/>
      <c r="AP2067" s="338"/>
      <c r="AQ2067" s="338"/>
      <c r="AR2067" s="338"/>
      <c r="AS2067" s="338"/>
      <c r="AT2067" s="338"/>
      <c r="AU2067" s="338"/>
      <c r="AV2067" s="338"/>
      <c r="AW2067" s="338"/>
      <c r="AX2067" s="338"/>
      <c r="AY2067" s="338"/>
      <c r="AZ2067" s="338"/>
      <c r="BA2067" s="338"/>
      <c r="BB2067" s="338"/>
      <c r="BC2067" s="338"/>
      <c r="BD2067" s="338"/>
      <c r="BE2067" s="338"/>
      <c r="BF2067" s="338"/>
      <c r="BG2067" s="338"/>
      <c r="BH2067" s="338"/>
      <c r="BI2067" s="338"/>
      <c r="BJ2067" s="338"/>
      <c r="BK2067" s="338"/>
      <c r="BL2067" s="338"/>
      <c r="BM2067" s="338"/>
      <c r="BN2067" s="338"/>
      <c r="BO2067" s="338"/>
      <c r="BP2067" s="338"/>
      <c r="BQ2067" s="338"/>
      <c r="BR2067" s="338"/>
      <c r="BS2067" s="338"/>
      <c r="BT2067" s="338"/>
      <c r="BU2067" s="338"/>
      <c r="BV2067" s="343"/>
      <c r="BW2067" s="343"/>
      <c r="BX2067" s="1217"/>
      <c r="BY2067" s="343"/>
      <c r="BZ2067" s="338"/>
      <c r="CA2067" s="338"/>
      <c r="CB2067" s="338"/>
      <c r="CC2067" s="338"/>
      <c r="CD2067" s="338"/>
      <c r="CE2067" s="338"/>
      <c r="CF2067" s="338"/>
    </row>
    <row r="2068" ht="15.75" customHeight="1">
      <c r="A2068" s="338"/>
      <c r="B2068" s="338"/>
      <c r="C2068" s="338"/>
      <c r="D2068" s="338"/>
      <c r="E2068" s="338"/>
      <c r="F2068" s="346"/>
      <c r="G2068" s="1215"/>
      <c r="H2068" s="1216"/>
      <c r="I2068" s="534"/>
      <c r="J2068" s="1193"/>
      <c r="K2068" s="398"/>
      <c r="L2068" s="338"/>
      <c r="M2068" s="338"/>
      <c r="N2068" s="338"/>
      <c r="O2068" s="338"/>
      <c r="P2068" s="338"/>
      <c r="Q2068" s="338"/>
      <c r="R2068" s="338"/>
      <c r="S2068" s="338"/>
      <c r="T2068" s="338"/>
      <c r="U2068" s="338"/>
      <c r="V2068" s="338"/>
      <c r="W2068" s="338"/>
      <c r="X2068" s="338"/>
      <c r="Y2068" s="338"/>
      <c r="Z2068" s="338"/>
      <c r="AA2068" s="338"/>
      <c r="AB2068" s="338"/>
      <c r="AC2068" s="338"/>
      <c r="AD2068" s="338"/>
      <c r="AE2068" s="338"/>
      <c r="AF2068" s="338"/>
      <c r="AG2068" s="338"/>
      <c r="AH2068" s="338"/>
      <c r="AI2068" s="338"/>
      <c r="AJ2068" s="338"/>
      <c r="AK2068" s="338"/>
      <c r="AL2068" s="338"/>
      <c r="AM2068" s="338"/>
      <c r="AN2068" s="338"/>
      <c r="AO2068" s="338"/>
      <c r="AP2068" s="338"/>
      <c r="AQ2068" s="338"/>
      <c r="AR2068" s="338"/>
      <c r="AS2068" s="338"/>
      <c r="AT2068" s="338"/>
      <c r="AU2068" s="338"/>
      <c r="AV2068" s="338"/>
      <c r="AW2068" s="338"/>
      <c r="AX2068" s="338"/>
      <c r="AY2068" s="338"/>
      <c r="AZ2068" s="338"/>
      <c r="BA2068" s="338"/>
      <c r="BB2068" s="338"/>
      <c r="BC2068" s="338"/>
      <c r="BD2068" s="338"/>
      <c r="BE2068" s="338"/>
      <c r="BF2068" s="338"/>
      <c r="BG2068" s="338"/>
      <c r="BH2068" s="338"/>
      <c r="BI2068" s="338"/>
      <c r="BJ2068" s="338"/>
      <c r="BK2068" s="338"/>
      <c r="BL2068" s="338"/>
      <c r="BM2068" s="338"/>
      <c r="BN2068" s="338"/>
      <c r="BO2068" s="338"/>
      <c r="BP2068" s="338"/>
      <c r="BQ2068" s="338"/>
      <c r="BR2068" s="338"/>
      <c r="BS2068" s="338"/>
      <c r="BT2068" s="338"/>
      <c r="BU2068" s="338"/>
      <c r="BV2068" s="343"/>
      <c r="BW2068" s="343"/>
      <c r="BX2068" s="1217"/>
      <c r="BY2068" s="343"/>
      <c r="BZ2068" s="338"/>
      <c r="CA2068" s="338"/>
      <c r="CB2068" s="338"/>
      <c r="CC2068" s="338"/>
      <c r="CD2068" s="338"/>
      <c r="CE2068" s="338"/>
      <c r="CF2068" s="338"/>
    </row>
    <row r="2069" ht="15.75" customHeight="1">
      <c r="A2069" s="338"/>
      <c r="B2069" s="338"/>
      <c r="C2069" s="338"/>
      <c r="D2069" s="338"/>
      <c r="E2069" s="338"/>
      <c r="F2069" s="346"/>
      <c r="G2069" s="1215"/>
      <c r="H2069" s="1216"/>
      <c r="I2069" s="534"/>
      <c r="J2069" s="1193"/>
      <c r="K2069" s="398"/>
      <c r="L2069" s="338"/>
      <c r="M2069" s="338"/>
      <c r="N2069" s="338"/>
      <c r="O2069" s="338"/>
      <c r="P2069" s="338"/>
      <c r="Q2069" s="338"/>
      <c r="R2069" s="338"/>
      <c r="S2069" s="338"/>
      <c r="T2069" s="338"/>
      <c r="U2069" s="338"/>
      <c r="V2069" s="338"/>
      <c r="W2069" s="338"/>
      <c r="X2069" s="338"/>
      <c r="Y2069" s="338"/>
      <c r="Z2069" s="338"/>
      <c r="AA2069" s="338"/>
      <c r="AB2069" s="338"/>
      <c r="AC2069" s="338"/>
      <c r="AD2069" s="338"/>
      <c r="AE2069" s="338"/>
      <c r="AF2069" s="338"/>
      <c r="AG2069" s="338"/>
      <c r="AH2069" s="338"/>
      <c r="AI2069" s="338"/>
      <c r="AJ2069" s="338"/>
      <c r="AK2069" s="338"/>
      <c r="AL2069" s="338"/>
      <c r="AM2069" s="338"/>
      <c r="AN2069" s="338"/>
      <c r="AO2069" s="338"/>
      <c r="AP2069" s="338"/>
      <c r="AQ2069" s="338"/>
      <c r="AR2069" s="338"/>
      <c r="AS2069" s="338"/>
      <c r="AT2069" s="338"/>
      <c r="AU2069" s="338"/>
      <c r="AV2069" s="338"/>
      <c r="AW2069" s="338"/>
      <c r="AX2069" s="338"/>
      <c r="AY2069" s="338"/>
      <c r="AZ2069" s="338"/>
      <c r="BA2069" s="338"/>
      <c r="BB2069" s="338"/>
      <c r="BC2069" s="338"/>
      <c r="BD2069" s="338"/>
      <c r="BE2069" s="338"/>
      <c r="BF2069" s="338"/>
      <c r="BG2069" s="338"/>
      <c r="BH2069" s="338"/>
      <c r="BI2069" s="338"/>
      <c r="BJ2069" s="338"/>
      <c r="BK2069" s="338"/>
      <c r="BL2069" s="338"/>
      <c r="BM2069" s="338"/>
      <c r="BN2069" s="338"/>
      <c r="BO2069" s="338"/>
      <c r="BP2069" s="338"/>
      <c r="BQ2069" s="338"/>
      <c r="BR2069" s="338"/>
      <c r="BS2069" s="338"/>
      <c r="BT2069" s="338"/>
      <c r="BU2069" s="338"/>
      <c r="BV2069" s="343"/>
      <c r="BW2069" s="343"/>
      <c r="BX2069" s="1217"/>
      <c r="BY2069" s="343"/>
      <c r="BZ2069" s="338"/>
      <c r="CA2069" s="338"/>
      <c r="CB2069" s="338"/>
      <c r="CC2069" s="338"/>
      <c r="CD2069" s="338"/>
      <c r="CE2069" s="338"/>
      <c r="CF2069" s="338"/>
    </row>
    <row r="2070" ht="15.75" customHeight="1">
      <c r="A2070" s="338"/>
      <c r="B2070" s="338"/>
      <c r="C2070" s="338"/>
      <c r="D2070" s="338"/>
      <c r="E2070" s="338"/>
      <c r="F2070" s="346"/>
      <c r="G2070" s="1215"/>
      <c r="H2070" s="1216"/>
      <c r="I2070" s="534"/>
      <c r="J2070" s="1193"/>
      <c r="K2070" s="398"/>
      <c r="L2070" s="338"/>
      <c r="M2070" s="338"/>
      <c r="N2070" s="338"/>
      <c r="O2070" s="338"/>
      <c r="P2070" s="338"/>
      <c r="Q2070" s="338"/>
      <c r="R2070" s="338"/>
      <c r="S2070" s="338"/>
      <c r="T2070" s="338"/>
      <c r="U2070" s="338"/>
      <c r="V2070" s="338"/>
      <c r="W2070" s="338"/>
      <c r="X2070" s="338"/>
      <c r="Y2070" s="338"/>
      <c r="Z2070" s="338"/>
      <c r="AA2070" s="338"/>
      <c r="AB2070" s="338"/>
      <c r="AC2070" s="338"/>
      <c r="AD2070" s="338"/>
      <c r="AE2070" s="338"/>
      <c r="AF2070" s="338"/>
      <c r="AG2070" s="338"/>
      <c r="AH2070" s="338"/>
      <c r="AI2070" s="338"/>
      <c r="AJ2070" s="338"/>
      <c r="AK2070" s="338"/>
      <c r="AL2070" s="338"/>
      <c r="AM2070" s="338"/>
      <c r="AN2070" s="338"/>
      <c r="AO2070" s="338"/>
      <c r="AP2070" s="338"/>
      <c r="AQ2070" s="338"/>
      <c r="AR2070" s="338"/>
      <c r="AS2070" s="338"/>
      <c r="AT2070" s="338"/>
      <c r="AU2070" s="338"/>
      <c r="AV2070" s="338"/>
      <c r="AW2070" s="338"/>
      <c r="AX2070" s="338"/>
      <c r="AY2070" s="338"/>
      <c r="AZ2070" s="338"/>
      <c r="BA2070" s="338"/>
      <c r="BB2070" s="338"/>
      <c r="BC2070" s="338"/>
      <c r="BD2070" s="338"/>
      <c r="BE2070" s="338"/>
      <c r="BF2070" s="338"/>
      <c r="BG2070" s="338"/>
      <c r="BH2070" s="338"/>
      <c r="BI2070" s="338"/>
      <c r="BJ2070" s="338"/>
      <c r="BK2070" s="338"/>
      <c r="BL2070" s="338"/>
      <c r="BM2070" s="338"/>
      <c r="BN2070" s="338"/>
      <c r="BO2070" s="338"/>
      <c r="BP2070" s="338"/>
      <c r="BQ2070" s="338"/>
      <c r="BR2070" s="338"/>
      <c r="BS2070" s="338"/>
      <c r="BT2070" s="338"/>
      <c r="BU2070" s="338"/>
      <c r="BV2070" s="343"/>
      <c r="BW2070" s="343"/>
      <c r="BX2070" s="1217"/>
      <c r="BY2070" s="343"/>
      <c r="BZ2070" s="338"/>
      <c r="CA2070" s="338"/>
      <c r="CB2070" s="338"/>
      <c r="CC2070" s="338"/>
      <c r="CD2070" s="338"/>
      <c r="CE2070" s="338"/>
      <c r="CF2070" s="338"/>
    </row>
    <row r="2071" ht="15.75" customHeight="1">
      <c r="A2071" s="338"/>
      <c r="B2071" s="338"/>
      <c r="C2071" s="338"/>
      <c r="D2071" s="338"/>
      <c r="E2071" s="338"/>
      <c r="F2071" s="346"/>
      <c r="G2071" s="1215"/>
      <c r="H2071" s="1216"/>
      <c r="I2071" s="534"/>
      <c r="J2071" s="1193"/>
      <c r="K2071" s="398"/>
      <c r="L2071" s="338"/>
      <c r="M2071" s="338"/>
      <c r="N2071" s="338"/>
      <c r="O2071" s="338"/>
      <c r="P2071" s="338"/>
      <c r="Q2071" s="338"/>
      <c r="R2071" s="338"/>
      <c r="S2071" s="338"/>
      <c r="T2071" s="338"/>
      <c r="U2071" s="338"/>
      <c r="V2071" s="338"/>
      <c r="W2071" s="338"/>
      <c r="X2071" s="338"/>
      <c r="Y2071" s="338"/>
      <c r="Z2071" s="338"/>
      <c r="AA2071" s="338"/>
      <c r="AB2071" s="338"/>
      <c r="AC2071" s="338"/>
      <c r="AD2071" s="338"/>
      <c r="AE2071" s="338"/>
      <c r="AF2071" s="338"/>
      <c r="AG2071" s="338"/>
      <c r="AH2071" s="338"/>
      <c r="AI2071" s="338"/>
      <c r="AJ2071" s="338"/>
      <c r="AK2071" s="338"/>
      <c r="AL2071" s="338"/>
      <c r="AM2071" s="338"/>
      <c r="AN2071" s="338"/>
      <c r="AO2071" s="338"/>
      <c r="AP2071" s="338"/>
      <c r="AQ2071" s="338"/>
      <c r="AR2071" s="338"/>
      <c r="AS2071" s="338"/>
      <c r="AT2071" s="338"/>
      <c r="AU2071" s="338"/>
      <c r="AV2071" s="338"/>
      <c r="AW2071" s="338"/>
      <c r="AX2071" s="338"/>
      <c r="AY2071" s="338"/>
      <c r="AZ2071" s="338"/>
      <c r="BA2071" s="338"/>
      <c r="BB2071" s="338"/>
      <c r="BC2071" s="338"/>
      <c r="BD2071" s="338"/>
      <c r="BE2071" s="338"/>
      <c r="BF2071" s="338"/>
      <c r="BG2071" s="338"/>
      <c r="BH2071" s="338"/>
      <c r="BI2071" s="338"/>
      <c r="BJ2071" s="338"/>
      <c r="BK2071" s="338"/>
      <c r="BL2071" s="338"/>
      <c r="BM2071" s="338"/>
      <c r="BN2071" s="338"/>
      <c r="BO2071" s="338"/>
      <c r="BP2071" s="338"/>
      <c r="BQ2071" s="338"/>
      <c r="BR2071" s="338"/>
      <c r="BS2071" s="338"/>
      <c r="BT2071" s="338"/>
      <c r="BU2071" s="338"/>
      <c r="BV2071" s="343"/>
      <c r="BW2071" s="343"/>
      <c r="BX2071" s="1217"/>
      <c r="BY2071" s="343"/>
      <c r="BZ2071" s="338"/>
      <c r="CA2071" s="338"/>
      <c r="CB2071" s="338"/>
      <c r="CC2071" s="338"/>
      <c r="CD2071" s="338"/>
      <c r="CE2071" s="338"/>
      <c r="CF2071" s="338"/>
    </row>
    <row r="2072" ht="15.75" customHeight="1">
      <c r="A2072" s="338"/>
      <c r="B2072" s="338"/>
      <c r="C2072" s="338"/>
      <c r="D2072" s="338"/>
      <c r="E2072" s="338"/>
      <c r="F2072" s="346"/>
      <c r="G2072" s="1215"/>
      <c r="H2072" s="1216"/>
      <c r="I2072" s="534"/>
      <c r="J2072" s="1193"/>
      <c r="K2072" s="398"/>
      <c r="L2072" s="338"/>
      <c r="M2072" s="338"/>
      <c r="N2072" s="338"/>
      <c r="O2072" s="338"/>
      <c r="P2072" s="338"/>
      <c r="Q2072" s="338"/>
      <c r="R2072" s="338"/>
      <c r="S2072" s="338"/>
      <c r="T2072" s="338"/>
      <c r="U2072" s="338"/>
      <c r="V2072" s="338"/>
      <c r="W2072" s="338"/>
      <c r="X2072" s="338"/>
      <c r="Y2072" s="338"/>
      <c r="Z2072" s="338"/>
      <c r="AA2072" s="338"/>
      <c r="AB2072" s="338"/>
      <c r="AC2072" s="338"/>
      <c r="AD2072" s="338"/>
      <c r="AE2072" s="338"/>
      <c r="AF2072" s="338"/>
      <c r="AG2072" s="338"/>
      <c r="AH2072" s="338"/>
      <c r="AI2072" s="338"/>
      <c r="AJ2072" s="338"/>
      <c r="AK2072" s="338"/>
      <c r="AL2072" s="338"/>
      <c r="AM2072" s="338"/>
      <c r="AN2072" s="338"/>
      <c r="AO2072" s="338"/>
      <c r="AP2072" s="338"/>
      <c r="AQ2072" s="338"/>
      <c r="AR2072" s="338"/>
      <c r="AS2072" s="338"/>
      <c r="AT2072" s="338"/>
      <c r="AU2072" s="338"/>
      <c r="AV2072" s="338"/>
      <c r="AW2072" s="338"/>
      <c r="AX2072" s="338"/>
      <c r="AY2072" s="338"/>
      <c r="AZ2072" s="338"/>
      <c r="BA2072" s="338"/>
      <c r="BB2072" s="338"/>
      <c r="BC2072" s="338"/>
      <c r="BD2072" s="338"/>
      <c r="BE2072" s="338"/>
      <c r="BF2072" s="338"/>
      <c r="BG2072" s="338"/>
      <c r="BH2072" s="338"/>
      <c r="BI2072" s="338"/>
      <c r="BJ2072" s="338"/>
      <c r="BK2072" s="338"/>
      <c r="BL2072" s="338"/>
      <c r="BM2072" s="338"/>
      <c r="BN2072" s="338"/>
      <c r="BO2072" s="338"/>
      <c r="BP2072" s="338"/>
      <c r="BQ2072" s="338"/>
      <c r="BR2072" s="338"/>
      <c r="BS2072" s="338"/>
      <c r="BT2072" s="338"/>
      <c r="BU2072" s="338"/>
      <c r="BV2072" s="343"/>
      <c r="BW2072" s="343"/>
      <c r="BX2072" s="1217"/>
      <c r="BY2072" s="343"/>
      <c r="BZ2072" s="338"/>
      <c r="CA2072" s="338"/>
      <c r="CB2072" s="338"/>
      <c r="CC2072" s="338"/>
      <c r="CD2072" s="338"/>
      <c r="CE2072" s="338"/>
      <c r="CF2072" s="338"/>
    </row>
    <row r="2073" ht="15.75" customHeight="1">
      <c r="A2073" s="338"/>
      <c r="B2073" s="338"/>
      <c r="C2073" s="338"/>
      <c r="D2073" s="338"/>
      <c r="E2073" s="338"/>
      <c r="F2073" s="346"/>
      <c r="G2073" s="1215"/>
      <c r="H2073" s="1216"/>
      <c r="I2073" s="534"/>
      <c r="J2073" s="1193"/>
      <c r="K2073" s="398"/>
      <c r="L2073" s="338"/>
      <c r="M2073" s="338"/>
      <c r="N2073" s="338"/>
      <c r="O2073" s="338"/>
      <c r="P2073" s="338"/>
      <c r="Q2073" s="338"/>
      <c r="R2073" s="338"/>
      <c r="S2073" s="338"/>
      <c r="T2073" s="338"/>
      <c r="U2073" s="338"/>
      <c r="V2073" s="338"/>
      <c r="W2073" s="338"/>
      <c r="X2073" s="338"/>
      <c r="Y2073" s="338"/>
      <c r="Z2073" s="338"/>
      <c r="AA2073" s="338"/>
      <c r="AB2073" s="338"/>
      <c r="AC2073" s="338"/>
      <c r="AD2073" s="338"/>
      <c r="AE2073" s="338"/>
      <c r="AF2073" s="338"/>
      <c r="AG2073" s="338"/>
      <c r="AH2073" s="338"/>
      <c r="AI2073" s="338"/>
      <c r="AJ2073" s="338"/>
      <c r="AK2073" s="338"/>
      <c r="AL2073" s="338"/>
      <c r="AM2073" s="338"/>
      <c r="AN2073" s="338"/>
      <c r="AO2073" s="338"/>
      <c r="AP2073" s="338"/>
      <c r="AQ2073" s="338"/>
      <c r="AR2073" s="338"/>
      <c r="AS2073" s="338"/>
      <c r="AT2073" s="338"/>
      <c r="AU2073" s="338"/>
      <c r="AV2073" s="338"/>
      <c r="AW2073" s="338"/>
      <c r="AX2073" s="338"/>
      <c r="AY2073" s="338"/>
      <c r="AZ2073" s="338"/>
      <c r="BA2073" s="338"/>
      <c r="BB2073" s="338"/>
      <c r="BC2073" s="338"/>
      <c r="BD2073" s="338"/>
      <c r="BE2073" s="338"/>
      <c r="BF2073" s="338"/>
      <c r="BG2073" s="338"/>
      <c r="BH2073" s="338"/>
      <c r="BI2073" s="338"/>
      <c r="BJ2073" s="338"/>
      <c r="BK2073" s="338"/>
      <c r="BL2073" s="338"/>
      <c r="BM2073" s="338"/>
      <c r="BN2073" s="338"/>
      <c r="BO2073" s="338"/>
      <c r="BP2073" s="338"/>
      <c r="BQ2073" s="338"/>
      <c r="BR2073" s="338"/>
      <c r="BS2073" s="338"/>
      <c r="BT2073" s="338"/>
      <c r="BU2073" s="338"/>
      <c r="BV2073" s="343"/>
      <c r="BW2073" s="343"/>
      <c r="BX2073" s="1217"/>
      <c r="BY2073" s="343"/>
      <c r="BZ2073" s="338"/>
      <c r="CA2073" s="338"/>
      <c r="CB2073" s="338"/>
      <c r="CC2073" s="338"/>
      <c r="CD2073" s="338"/>
      <c r="CE2073" s="338"/>
      <c r="CF2073" s="338"/>
    </row>
    <row r="2074" ht="15.75" customHeight="1">
      <c r="A2074" s="338"/>
      <c r="B2074" s="338"/>
      <c r="C2074" s="338"/>
      <c r="D2074" s="338"/>
      <c r="E2074" s="338"/>
      <c r="F2074" s="346"/>
      <c r="G2074" s="1215"/>
      <c r="H2074" s="1216"/>
      <c r="I2074" s="534"/>
      <c r="J2074" s="1193"/>
      <c r="K2074" s="398"/>
      <c r="L2074" s="338"/>
      <c r="M2074" s="338"/>
      <c r="N2074" s="338"/>
      <c r="O2074" s="338"/>
      <c r="P2074" s="338"/>
      <c r="Q2074" s="338"/>
      <c r="R2074" s="338"/>
      <c r="S2074" s="338"/>
      <c r="T2074" s="338"/>
      <c r="U2074" s="338"/>
      <c r="V2074" s="338"/>
      <c r="W2074" s="338"/>
      <c r="X2074" s="338"/>
      <c r="Y2074" s="338"/>
      <c r="Z2074" s="338"/>
      <c r="AA2074" s="338"/>
      <c r="AB2074" s="338"/>
      <c r="AC2074" s="338"/>
      <c r="AD2074" s="338"/>
      <c r="AE2074" s="338"/>
      <c r="AF2074" s="338"/>
      <c r="AG2074" s="338"/>
      <c r="AH2074" s="338"/>
      <c r="AI2074" s="338"/>
      <c r="AJ2074" s="338"/>
      <c r="AK2074" s="338"/>
      <c r="AL2074" s="338"/>
      <c r="AM2074" s="338"/>
      <c r="AN2074" s="338"/>
      <c r="AO2074" s="338"/>
      <c r="AP2074" s="338"/>
      <c r="AQ2074" s="338"/>
      <c r="AR2074" s="338"/>
      <c r="AS2074" s="338"/>
      <c r="AT2074" s="338"/>
      <c r="AU2074" s="338"/>
      <c r="AV2074" s="338"/>
      <c r="AW2074" s="338"/>
      <c r="AX2074" s="338"/>
      <c r="AY2074" s="338"/>
      <c r="AZ2074" s="338"/>
      <c r="BA2074" s="338"/>
      <c r="BB2074" s="338"/>
      <c r="BC2074" s="338"/>
      <c r="BD2074" s="338"/>
      <c r="BE2074" s="338"/>
      <c r="BF2074" s="338"/>
      <c r="BG2074" s="338"/>
      <c r="BH2074" s="338"/>
      <c r="BI2074" s="338"/>
      <c r="BJ2074" s="338"/>
      <c r="BK2074" s="338"/>
      <c r="BL2074" s="338"/>
      <c r="BM2074" s="338"/>
      <c r="BN2074" s="338"/>
      <c r="BO2074" s="338"/>
      <c r="BP2074" s="338"/>
      <c r="BQ2074" s="338"/>
      <c r="BR2074" s="338"/>
      <c r="BS2074" s="338"/>
      <c r="BT2074" s="338"/>
      <c r="BU2074" s="338"/>
      <c r="BV2074" s="343"/>
      <c r="BW2074" s="343"/>
      <c r="BX2074" s="1217"/>
      <c r="BY2074" s="343"/>
      <c r="BZ2074" s="338"/>
      <c r="CA2074" s="338"/>
      <c r="CB2074" s="338"/>
      <c r="CC2074" s="338"/>
      <c r="CD2074" s="338"/>
      <c r="CE2074" s="338"/>
      <c r="CF2074" s="338"/>
    </row>
    <row r="2075" ht="15.75" customHeight="1">
      <c r="A2075" s="338"/>
      <c r="B2075" s="338"/>
      <c r="C2075" s="338"/>
      <c r="D2075" s="338"/>
      <c r="E2075" s="338"/>
      <c r="F2075" s="346"/>
      <c r="G2075" s="1215"/>
      <c r="H2075" s="1216"/>
      <c r="I2075" s="534"/>
      <c r="J2075" s="1193"/>
      <c r="K2075" s="398"/>
      <c r="L2075" s="338"/>
      <c r="M2075" s="338"/>
      <c r="N2075" s="338"/>
      <c r="O2075" s="338"/>
      <c r="P2075" s="338"/>
      <c r="Q2075" s="338"/>
      <c r="R2075" s="338"/>
      <c r="S2075" s="338"/>
      <c r="T2075" s="338"/>
      <c r="U2075" s="338"/>
      <c r="V2075" s="338"/>
      <c r="W2075" s="338"/>
      <c r="X2075" s="338"/>
      <c r="Y2075" s="338"/>
      <c r="Z2075" s="338"/>
      <c r="AA2075" s="338"/>
      <c r="AB2075" s="338"/>
      <c r="AC2075" s="338"/>
      <c r="AD2075" s="338"/>
      <c r="AE2075" s="338"/>
      <c r="AF2075" s="338"/>
      <c r="AG2075" s="338"/>
      <c r="AH2075" s="338"/>
      <c r="AI2075" s="338"/>
      <c r="AJ2075" s="338"/>
      <c r="AK2075" s="338"/>
      <c r="AL2075" s="338"/>
      <c r="AM2075" s="338"/>
      <c r="AN2075" s="338"/>
      <c r="AO2075" s="338"/>
      <c r="AP2075" s="338"/>
      <c r="AQ2075" s="338"/>
      <c r="AR2075" s="338"/>
      <c r="AS2075" s="338"/>
      <c r="AT2075" s="338"/>
      <c r="AU2075" s="338"/>
      <c r="AV2075" s="338"/>
      <c r="AW2075" s="338"/>
      <c r="AX2075" s="338"/>
      <c r="AY2075" s="338"/>
      <c r="AZ2075" s="338"/>
      <c r="BA2075" s="338"/>
      <c r="BB2075" s="338"/>
      <c r="BC2075" s="338"/>
      <c r="BD2075" s="338"/>
      <c r="BE2075" s="338"/>
      <c r="BF2075" s="338"/>
      <c r="BG2075" s="338"/>
      <c r="BH2075" s="338"/>
      <c r="BI2075" s="338"/>
      <c r="BJ2075" s="338"/>
      <c r="BK2075" s="338"/>
      <c r="BL2075" s="338"/>
      <c r="BM2075" s="338"/>
      <c r="BN2075" s="338"/>
      <c r="BO2075" s="338"/>
      <c r="BP2075" s="338"/>
      <c r="BQ2075" s="338"/>
      <c r="BR2075" s="338"/>
      <c r="BS2075" s="338"/>
      <c r="BT2075" s="338"/>
      <c r="BU2075" s="338"/>
      <c r="BV2075" s="343"/>
      <c r="BW2075" s="343"/>
      <c r="BX2075" s="1217"/>
      <c r="BY2075" s="343"/>
      <c r="BZ2075" s="338"/>
      <c r="CA2075" s="338"/>
      <c r="CB2075" s="338"/>
      <c r="CC2075" s="338"/>
      <c r="CD2075" s="338"/>
      <c r="CE2075" s="338"/>
      <c r="CF2075" s="338"/>
    </row>
    <row r="2076" ht="15.75" customHeight="1">
      <c r="A2076" s="338"/>
      <c r="B2076" s="338"/>
      <c r="C2076" s="338"/>
      <c r="D2076" s="338"/>
      <c r="E2076" s="338"/>
      <c r="F2076" s="346"/>
      <c r="G2076" s="1215"/>
      <c r="H2076" s="1216"/>
      <c r="I2076" s="534"/>
      <c r="J2076" s="1193"/>
      <c r="K2076" s="398"/>
      <c r="L2076" s="338"/>
      <c r="M2076" s="338"/>
      <c r="N2076" s="338"/>
      <c r="O2076" s="338"/>
      <c r="P2076" s="338"/>
      <c r="Q2076" s="338"/>
      <c r="R2076" s="338"/>
      <c r="S2076" s="338"/>
      <c r="T2076" s="338"/>
      <c r="U2076" s="338"/>
      <c r="V2076" s="338"/>
      <c r="W2076" s="338"/>
      <c r="X2076" s="338"/>
      <c r="Y2076" s="338"/>
      <c r="Z2076" s="338"/>
      <c r="AA2076" s="338"/>
      <c r="AB2076" s="338"/>
      <c r="AC2076" s="338"/>
      <c r="AD2076" s="338"/>
      <c r="AE2076" s="338"/>
      <c r="AF2076" s="338"/>
      <c r="AG2076" s="338"/>
      <c r="AH2076" s="338"/>
      <c r="AI2076" s="338"/>
      <c r="AJ2076" s="338"/>
      <c r="AK2076" s="338"/>
      <c r="AL2076" s="338"/>
      <c r="AM2076" s="338"/>
      <c r="AN2076" s="338"/>
      <c r="AO2076" s="338"/>
      <c r="AP2076" s="338"/>
      <c r="AQ2076" s="338"/>
      <c r="AR2076" s="338"/>
      <c r="AS2076" s="338"/>
      <c r="AT2076" s="338"/>
      <c r="AU2076" s="338"/>
      <c r="AV2076" s="338"/>
      <c r="AW2076" s="338"/>
      <c r="AX2076" s="338"/>
      <c r="AY2076" s="338"/>
      <c r="AZ2076" s="338"/>
      <c r="BA2076" s="338"/>
      <c r="BB2076" s="338"/>
      <c r="BC2076" s="338"/>
      <c r="BD2076" s="338"/>
      <c r="BE2076" s="338"/>
      <c r="BF2076" s="338"/>
      <c r="BG2076" s="338"/>
      <c r="BH2076" s="338"/>
      <c r="BI2076" s="338"/>
      <c r="BJ2076" s="338"/>
      <c r="BK2076" s="338"/>
      <c r="BL2076" s="338"/>
      <c r="BM2076" s="338"/>
      <c r="BN2076" s="338"/>
      <c r="BO2076" s="338"/>
      <c r="BP2076" s="338"/>
      <c r="BQ2076" s="338"/>
      <c r="BR2076" s="338"/>
      <c r="BS2076" s="338"/>
      <c r="BT2076" s="338"/>
      <c r="BU2076" s="338"/>
      <c r="BV2076" s="343"/>
      <c r="BW2076" s="343"/>
      <c r="BX2076" s="1217"/>
      <c r="BY2076" s="343"/>
      <c r="BZ2076" s="338"/>
      <c r="CA2076" s="338"/>
      <c r="CB2076" s="338"/>
      <c r="CC2076" s="338"/>
      <c r="CD2076" s="338"/>
      <c r="CE2076" s="338"/>
      <c r="CF2076" s="338"/>
    </row>
    <row r="2077" ht="15.75" customHeight="1">
      <c r="A2077" s="338"/>
      <c r="B2077" s="338"/>
      <c r="C2077" s="338"/>
      <c r="D2077" s="338"/>
      <c r="E2077" s="338"/>
      <c r="F2077" s="346"/>
      <c r="G2077" s="1215"/>
      <c r="H2077" s="1216"/>
      <c r="I2077" s="534"/>
      <c r="J2077" s="1193"/>
      <c r="K2077" s="398"/>
      <c r="L2077" s="338"/>
      <c r="M2077" s="338"/>
      <c r="N2077" s="338"/>
      <c r="O2077" s="338"/>
      <c r="P2077" s="338"/>
      <c r="Q2077" s="338"/>
      <c r="R2077" s="338"/>
      <c r="S2077" s="338"/>
      <c r="T2077" s="338"/>
      <c r="U2077" s="338"/>
      <c r="V2077" s="338"/>
      <c r="W2077" s="338"/>
      <c r="X2077" s="338"/>
      <c r="Y2077" s="338"/>
      <c r="Z2077" s="338"/>
      <c r="AA2077" s="338"/>
      <c r="AB2077" s="338"/>
      <c r="AC2077" s="338"/>
      <c r="AD2077" s="338"/>
      <c r="AE2077" s="338"/>
      <c r="AF2077" s="338"/>
      <c r="AG2077" s="338"/>
      <c r="AH2077" s="338"/>
      <c r="AI2077" s="338"/>
      <c r="AJ2077" s="338"/>
      <c r="AK2077" s="338"/>
      <c r="AL2077" s="338"/>
      <c r="AM2077" s="338"/>
      <c r="AN2077" s="338"/>
      <c r="AO2077" s="338"/>
      <c r="AP2077" s="338"/>
      <c r="AQ2077" s="338"/>
      <c r="AR2077" s="338"/>
      <c r="AS2077" s="338"/>
      <c r="AT2077" s="338"/>
      <c r="AU2077" s="338"/>
      <c r="AV2077" s="338"/>
      <c r="AW2077" s="338"/>
      <c r="AX2077" s="338"/>
      <c r="AY2077" s="338"/>
      <c r="AZ2077" s="338"/>
      <c r="BA2077" s="338"/>
      <c r="BB2077" s="338"/>
      <c r="BC2077" s="338"/>
      <c r="BD2077" s="338"/>
      <c r="BE2077" s="338"/>
      <c r="BF2077" s="338"/>
      <c r="BG2077" s="338"/>
      <c r="BH2077" s="338"/>
      <c r="BI2077" s="338"/>
      <c r="BJ2077" s="338"/>
      <c r="BK2077" s="338"/>
      <c r="BL2077" s="338"/>
      <c r="BM2077" s="338"/>
      <c r="BN2077" s="338"/>
      <c r="BO2077" s="338"/>
      <c r="BP2077" s="338"/>
      <c r="BQ2077" s="338"/>
      <c r="BR2077" s="338"/>
      <c r="BS2077" s="338"/>
      <c r="BT2077" s="338"/>
      <c r="BU2077" s="338"/>
      <c r="BV2077" s="343"/>
      <c r="BW2077" s="343"/>
      <c r="BX2077" s="1217"/>
      <c r="BY2077" s="343"/>
      <c r="BZ2077" s="338"/>
      <c r="CA2077" s="338"/>
      <c r="CB2077" s="338"/>
      <c r="CC2077" s="338"/>
      <c r="CD2077" s="338"/>
      <c r="CE2077" s="338"/>
      <c r="CF2077" s="338"/>
    </row>
    <row r="2078" ht="15.75" customHeight="1">
      <c r="A2078" s="338"/>
      <c r="B2078" s="338"/>
      <c r="C2078" s="338"/>
      <c r="D2078" s="338"/>
      <c r="E2078" s="338"/>
      <c r="F2078" s="346"/>
      <c r="G2078" s="1215"/>
      <c r="H2078" s="1216"/>
      <c r="I2078" s="534"/>
      <c r="J2078" s="1193"/>
      <c r="K2078" s="398"/>
      <c r="L2078" s="338"/>
      <c r="M2078" s="338"/>
      <c r="N2078" s="338"/>
      <c r="O2078" s="338"/>
      <c r="P2078" s="338"/>
      <c r="Q2078" s="338"/>
      <c r="R2078" s="338"/>
      <c r="S2078" s="338"/>
      <c r="T2078" s="338"/>
      <c r="U2078" s="338"/>
      <c r="V2078" s="338"/>
      <c r="W2078" s="338"/>
      <c r="X2078" s="338"/>
      <c r="Y2078" s="338"/>
      <c r="Z2078" s="338"/>
      <c r="AA2078" s="338"/>
      <c r="AB2078" s="338"/>
      <c r="AC2078" s="338"/>
      <c r="AD2078" s="338"/>
      <c r="AE2078" s="338"/>
      <c r="AF2078" s="338"/>
      <c r="AG2078" s="338"/>
      <c r="AH2078" s="338"/>
      <c r="AI2078" s="338"/>
      <c r="AJ2078" s="338"/>
      <c r="AK2078" s="338"/>
      <c r="AL2078" s="338"/>
      <c r="AM2078" s="338"/>
      <c r="AN2078" s="338"/>
      <c r="AO2078" s="338"/>
      <c r="AP2078" s="338"/>
      <c r="AQ2078" s="338"/>
      <c r="AR2078" s="338"/>
      <c r="AS2078" s="338"/>
      <c r="AT2078" s="338"/>
      <c r="AU2078" s="338"/>
      <c r="AV2078" s="338"/>
      <c r="AW2078" s="338"/>
      <c r="AX2078" s="338"/>
      <c r="AY2078" s="338"/>
      <c r="AZ2078" s="338"/>
      <c r="BA2078" s="338"/>
      <c r="BB2078" s="338"/>
      <c r="BC2078" s="338"/>
      <c r="BD2078" s="338"/>
      <c r="BE2078" s="338"/>
      <c r="BF2078" s="338"/>
      <c r="BG2078" s="338"/>
      <c r="BH2078" s="338"/>
      <c r="BI2078" s="338"/>
      <c r="BJ2078" s="338"/>
      <c r="BK2078" s="338"/>
      <c r="BL2078" s="338"/>
      <c r="BM2078" s="338"/>
      <c r="BN2078" s="338"/>
      <c r="BO2078" s="338"/>
      <c r="BP2078" s="338"/>
      <c r="BQ2078" s="338"/>
      <c r="BR2078" s="338"/>
      <c r="BS2078" s="338"/>
      <c r="BT2078" s="338"/>
      <c r="BU2078" s="338"/>
      <c r="BV2078" s="343"/>
      <c r="BW2078" s="343"/>
      <c r="BX2078" s="1217"/>
      <c r="BY2078" s="343"/>
      <c r="BZ2078" s="338"/>
      <c r="CA2078" s="338"/>
      <c r="CB2078" s="338"/>
      <c r="CC2078" s="338"/>
      <c r="CD2078" s="338"/>
      <c r="CE2078" s="338"/>
      <c r="CF2078" s="338"/>
    </row>
    <row r="2079" ht="15.75" customHeight="1">
      <c r="A2079" s="338"/>
      <c r="B2079" s="338"/>
      <c r="C2079" s="338"/>
      <c r="D2079" s="338"/>
      <c r="E2079" s="338"/>
      <c r="F2079" s="346"/>
      <c r="G2079" s="1215"/>
      <c r="H2079" s="1216"/>
      <c r="I2079" s="534"/>
      <c r="J2079" s="1193"/>
      <c r="K2079" s="398"/>
      <c r="L2079" s="338"/>
      <c r="M2079" s="338"/>
      <c r="N2079" s="338"/>
      <c r="O2079" s="338"/>
      <c r="P2079" s="338"/>
      <c r="Q2079" s="338"/>
      <c r="R2079" s="338"/>
      <c r="S2079" s="338"/>
      <c r="T2079" s="338"/>
      <c r="U2079" s="338"/>
      <c r="V2079" s="338"/>
      <c r="W2079" s="338"/>
      <c r="X2079" s="338"/>
      <c r="Y2079" s="338"/>
      <c r="Z2079" s="338"/>
      <c r="AA2079" s="338"/>
      <c r="AB2079" s="338"/>
      <c r="AC2079" s="338"/>
      <c r="AD2079" s="338"/>
      <c r="AE2079" s="338"/>
      <c r="AF2079" s="338"/>
      <c r="AG2079" s="338"/>
      <c r="AH2079" s="338"/>
      <c r="AI2079" s="338"/>
      <c r="AJ2079" s="338"/>
      <c r="AK2079" s="338"/>
      <c r="AL2079" s="338"/>
      <c r="AM2079" s="338"/>
      <c r="AN2079" s="338"/>
      <c r="AO2079" s="338"/>
      <c r="AP2079" s="338"/>
      <c r="AQ2079" s="338"/>
      <c r="AR2079" s="338"/>
      <c r="AS2079" s="338"/>
      <c r="AT2079" s="338"/>
      <c r="AU2079" s="338"/>
      <c r="AV2079" s="338"/>
      <c r="AW2079" s="338"/>
      <c r="AX2079" s="338"/>
      <c r="AY2079" s="338"/>
      <c r="AZ2079" s="338"/>
      <c r="BA2079" s="338"/>
      <c r="BB2079" s="338"/>
      <c r="BC2079" s="338"/>
      <c r="BD2079" s="338"/>
      <c r="BE2079" s="338"/>
      <c r="BF2079" s="338"/>
      <c r="BG2079" s="338"/>
      <c r="BH2079" s="338"/>
      <c r="BI2079" s="338"/>
      <c r="BJ2079" s="338"/>
      <c r="BK2079" s="338"/>
      <c r="BL2079" s="338"/>
      <c r="BM2079" s="338"/>
      <c r="BN2079" s="338"/>
      <c r="BO2079" s="338"/>
      <c r="BP2079" s="338"/>
      <c r="BQ2079" s="338"/>
      <c r="BR2079" s="338"/>
      <c r="BS2079" s="338"/>
      <c r="BT2079" s="338"/>
      <c r="BU2079" s="338"/>
      <c r="BV2079" s="343"/>
      <c r="BW2079" s="343"/>
      <c r="BX2079" s="1217"/>
      <c r="BY2079" s="343"/>
      <c r="BZ2079" s="338"/>
      <c r="CA2079" s="338"/>
      <c r="CB2079" s="338"/>
      <c r="CC2079" s="338"/>
      <c r="CD2079" s="338"/>
      <c r="CE2079" s="338"/>
      <c r="CF2079" s="338"/>
    </row>
    <row r="2080" ht="15.75" customHeight="1">
      <c r="A2080" s="338"/>
      <c r="B2080" s="338"/>
      <c r="C2080" s="338"/>
      <c r="D2080" s="338"/>
      <c r="E2080" s="338"/>
      <c r="F2080" s="346"/>
      <c r="G2080" s="1215"/>
      <c r="H2080" s="1216"/>
      <c r="I2080" s="534"/>
      <c r="J2080" s="1193"/>
      <c r="K2080" s="398"/>
      <c r="L2080" s="338"/>
      <c r="M2080" s="338"/>
      <c r="N2080" s="338"/>
      <c r="O2080" s="338"/>
      <c r="P2080" s="338"/>
      <c r="Q2080" s="338"/>
      <c r="R2080" s="338"/>
      <c r="S2080" s="338"/>
      <c r="T2080" s="338"/>
      <c r="U2080" s="338"/>
      <c r="V2080" s="338"/>
      <c r="W2080" s="338"/>
      <c r="X2080" s="338"/>
      <c r="Y2080" s="338"/>
      <c r="Z2080" s="338"/>
      <c r="AA2080" s="338"/>
      <c r="AB2080" s="338"/>
      <c r="AC2080" s="338"/>
      <c r="AD2080" s="338"/>
      <c r="AE2080" s="338"/>
      <c r="AF2080" s="338"/>
      <c r="AG2080" s="338"/>
      <c r="AH2080" s="338"/>
      <c r="AI2080" s="338"/>
      <c r="AJ2080" s="338"/>
      <c r="AK2080" s="338"/>
      <c r="AL2080" s="338"/>
      <c r="AM2080" s="338"/>
      <c r="AN2080" s="338"/>
      <c r="AO2080" s="338"/>
      <c r="AP2080" s="338"/>
      <c r="AQ2080" s="338"/>
      <c r="AR2080" s="338"/>
      <c r="AS2080" s="338"/>
      <c r="AT2080" s="338"/>
      <c r="AU2080" s="338"/>
      <c r="AV2080" s="338"/>
      <c r="AW2080" s="338"/>
      <c r="AX2080" s="338"/>
      <c r="AY2080" s="338"/>
      <c r="AZ2080" s="338"/>
      <c r="BA2080" s="338"/>
      <c r="BB2080" s="338"/>
      <c r="BC2080" s="338"/>
      <c r="BD2080" s="338"/>
      <c r="BE2080" s="338"/>
      <c r="BF2080" s="338"/>
      <c r="BG2080" s="338"/>
      <c r="BH2080" s="338"/>
      <c r="BI2080" s="338"/>
      <c r="BJ2080" s="338"/>
      <c r="BK2080" s="338"/>
      <c r="BL2080" s="338"/>
      <c r="BM2080" s="338"/>
      <c r="BN2080" s="338"/>
      <c r="BO2080" s="338"/>
      <c r="BP2080" s="338"/>
      <c r="BQ2080" s="338"/>
      <c r="BR2080" s="338"/>
      <c r="BS2080" s="338"/>
      <c r="BT2080" s="338"/>
      <c r="BU2080" s="338"/>
      <c r="BV2080" s="343"/>
      <c r="BW2080" s="343"/>
      <c r="BX2080" s="1217"/>
      <c r="BY2080" s="343"/>
      <c r="BZ2080" s="338"/>
      <c r="CA2080" s="338"/>
      <c r="CB2080" s="338"/>
      <c r="CC2080" s="338"/>
      <c r="CD2080" s="338"/>
      <c r="CE2080" s="338"/>
      <c r="CF2080" s="338"/>
    </row>
    <row r="2081" ht="15.75" customHeight="1">
      <c r="A2081" s="338"/>
      <c r="B2081" s="338"/>
      <c r="C2081" s="338"/>
      <c r="D2081" s="338"/>
      <c r="E2081" s="338"/>
      <c r="F2081" s="346"/>
      <c r="G2081" s="1215"/>
      <c r="H2081" s="1216"/>
      <c r="I2081" s="534"/>
      <c r="J2081" s="1193"/>
      <c r="K2081" s="398"/>
      <c r="L2081" s="338"/>
      <c r="M2081" s="338"/>
      <c r="N2081" s="338"/>
      <c r="O2081" s="338"/>
      <c r="P2081" s="338"/>
      <c r="Q2081" s="338"/>
      <c r="R2081" s="338"/>
      <c r="S2081" s="338"/>
      <c r="T2081" s="338"/>
      <c r="U2081" s="338"/>
      <c r="V2081" s="338"/>
      <c r="W2081" s="338"/>
      <c r="X2081" s="338"/>
      <c r="Y2081" s="338"/>
      <c r="Z2081" s="338"/>
      <c r="AA2081" s="338"/>
      <c r="AB2081" s="338"/>
      <c r="AC2081" s="338"/>
      <c r="AD2081" s="338"/>
      <c r="AE2081" s="338"/>
      <c r="AF2081" s="338"/>
      <c r="AG2081" s="338"/>
      <c r="AH2081" s="338"/>
      <c r="AI2081" s="338"/>
      <c r="AJ2081" s="338"/>
      <c r="AK2081" s="338"/>
      <c r="AL2081" s="338"/>
      <c r="AM2081" s="338"/>
      <c r="AN2081" s="338"/>
      <c r="AO2081" s="338"/>
      <c r="AP2081" s="338"/>
      <c r="AQ2081" s="338"/>
      <c r="AR2081" s="338"/>
      <c r="AS2081" s="338"/>
      <c r="AT2081" s="338"/>
      <c r="AU2081" s="338"/>
      <c r="AV2081" s="338"/>
      <c r="AW2081" s="338"/>
      <c r="AX2081" s="338"/>
      <c r="AY2081" s="338"/>
      <c r="AZ2081" s="338"/>
      <c r="BA2081" s="338"/>
      <c r="BB2081" s="338"/>
      <c r="BC2081" s="338"/>
      <c r="BD2081" s="338"/>
      <c r="BE2081" s="338"/>
      <c r="BF2081" s="338"/>
      <c r="BG2081" s="338"/>
      <c r="BH2081" s="338"/>
      <c r="BI2081" s="338"/>
      <c r="BJ2081" s="338"/>
      <c r="BK2081" s="338"/>
      <c r="BL2081" s="338"/>
      <c r="BM2081" s="338"/>
      <c r="BN2081" s="338"/>
      <c r="BO2081" s="338"/>
      <c r="BP2081" s="338"/>
      <c r="BQ2081" s="338"/>
      <c r="BR2081" s="338"/>
      <c r="BS2081" s="338"/>
      <c r="BT2081" s="338"/>
      <c r="BU2081" s="338"/>
      <c r="BV2081" s="343"/>
      <c r="BW2081" s="343"/>
      <c r="BX2081" s="1217"/>
      <c r="BY2081" s="343"/>
      <c r="BZ2081" s="338"/>
      <c r="CA2081" s="338"/>
      <c r="CB2081" s="338"/>
      <c r="CC2081" s="338"/>
      <c r="CD2081" s="338"/>
      <c r="CE2081" s="338"/>
      <c r="CF2081" s="338"/>
    </row>
    <row r="2082" ht="15.75" customHeight="1">
      <c r="A2082" s="338"/>
      <c r="B2082" s="338"/>
      <c r="C2082" s="338"/>
      <c r="D2082" s="338"/>
      <c r="E2082" s="338"/>
      <c r="F2082" s="346"/>
      <c r="G2082" s="1215"/>
      <c r="H2082" s="1216"/>
      <c r="I2082" s="534"/>
      <c r="J2082" s="1193"/>
      <c r="K2082" s="398"/>
      <c r="L2082" s="338"/>
      <c r="M2082" s="338"/>
      <c r="N2082" s="338"/>
      <c r="O2082" s="338"/>
      <c r="P2082" s="338"/>
      <c r="Q2082" s="338"/>
      <c r="R2082" s="338"/>
      <c r="S2082" s="338"/>
      <c r="T2082" s="338"/>
      <c r="U2082" s="338"/>
      <c r="V2082" s="338"/>
      <c r="W2082" s="338"/>
      <c r="X2082" s="338"/>
      <c r="Y2082" s="338"/>
      <c r="Z2082" s="338"/>
      <c r="AA2082" s="338"/>
      <c r="AB2082" s="338"/>
      <c r="AC2082" s="338"/>
      <c r="AD2082" s="338"/>
      <c r="AE2082" s="338"/>
      <c r="AF2082" s="338"/>
      <c r="AG2082" s="338"/>
      <c r="AH2082" s="338"/>
      <c r="AI2082" s="338"/>
      <c r="AJ2082" s="338"/>
      <c r="AK2082" s="338"/>
      <c r="AL2082" s="338"/>
      <c r="AM2082" s="338"/>
      <c r="AN2082" s="338"/>
      <c r="AO2082" s="338"/>
      <c r="AP2082" s="338"/>
      <c r="AQ2082" s="338"/>
      <c r="AR2082" s="338"/>
      <c r="AS2082" s="338"/>
      <c r="AT2082" s="338"/>
      <c r="AU2082" s="338"/>
      <c r="AV2082" s="338"/>
      <c r="AW2082" s="338"/>
      <c r="AX2082" s="338"/>
      <c r="AY2082" s="338"/>
      <c r="AZ2082" s="338"/>
      <c r="BA2082" s="338"/>
      <c r="BB2082" s="338"/>
      <c r="BC2082" s="338"/>
      <c r="BD2082" s="338"/>
      <c r="BE2082" s="338"/>
      <c r="BF2082" s="338"/>
      <c r="BG2082" s="338"/>
      <c r="BH2082" s="338"/>
      <c r="BI2082" s="338"/>
      <c r="BJ2082" s="338"/>
      <c r="BK2082" s="338"/>
      <c r="BL2082" s="338"/>
      <c r="BM2082" s="338"/>
      <c r="BN2082" s="338"/>
      <c r="BO2082" s="338"/>
      <c r="BP2082" s="338"/>
      <c r="BQ2082" s="338"/>
      <c r="BR2082" s="338"/>
      <c r="BS2082" s="338"/>
      <c r="BT2082" s="338"/>
      <c r="BU2082" s="338"/>
      <c r="BV2082" s="343"/>
      <c r="BW2082" s="343"/>
      <c r="BX2082" s="1217"/>
      <c r="BY2082" s="343"/>
      <c r="BZ2082" s="338"/>
      <c r="CA2082" s="338"/>
      <c r="CB2082" s="338"/>
      <c r="CC2082" s="338"/>
      <c r="CD2082" s="338"/>
      <c r="CE2082" s="338"/>
      <c r="CF2082" s="338"/>
    </row>
    <row r="2083" ht="15.75" customHeight="1">
      <c r="A2083" s="338"/>
      <c r="B2083" s="338"/>
      <c r="C2083" s="338"/>
      <c r="D2083" s="338"/>
      <c r="E2083" s="338"/>
      <c r="F2083" s="346"/>
      <c r="G2083" s="1215"/>
      <c r="H2083" s="1216"/>
      <c r="I2083" s="534"/>
      <c r="J2083" s="1193"/>
      <c r="K2083" s="398"/>
      <c r="L2083" s="338"/>
      <c r="M2083" s="338"/>
      <c r="N2083" s="338"/>
      <c r="O2083" s="338"/>
      <c r="P2083" s="338"/>
      <c r="Q2083" s="338"/>
      <c r="R2083" s="338"/>
      <c r="S2083" s="338"/>
      <c r="T2083" s="338"/>
      <c r="U2083" s="338"/>
      <c r="V2083" s="338"/>
      <c r="W2083" s="338"/>
      <c r="X2083" s="338"/>
      <c r="Y2083" s="338"/>
      <c r="Z2083" s="338"/>
      <c r="AA2083" s="338"/>
      <c r="AB2083" s="338"/>
      <c r="AC2083" s="338"/>
      <c r="AD2083" s="338"/>
      <c r="AE2083" s="338"/>
      <c r="AF2083" s="338"/>
      <c r="AG2083" s="338"/>
      <c r="AH2083" s="338"/>
      <c r="AI2083" s="338"/>
      <c r="AJ2083" s="338"/>
      <c r="AK2083" s="338"/>
      <c r="AL2083" s="338"/>
      <c r="AM2083" s="338"/>
      <c r="AN2083" s="338"/>
      <c r="AO2083" s="338"/>
      <c r="AP2083" s="338"/>
      <c r="AQ2083" s="338"/>
      <c r="AR2083" s="338"/>
      <c r="AS2083" s="338"/>
      <c r="AT2083" s="338"/>
      <c r="AU2083" s="338"/>
      <c r="AV2083" s="338"/>
      <c r="AW2083" s="338"/>
      <c r="AX2083" s="338"/>
      <c r="AY2083" s="338"/>
      <c r="AZ2083" s="338"/>
      <c r="BA2083" s="338"/>
      <c r="BB2083" s="338"/>
      <c r="BC2083" s="338"/>
      <c r="BD2083" s="338"/>
      <c r="BE2083" s="338"/>
      <c r="BF2083" s="338"/>
      <c r="BG2083" s="338"/>
      <c r="BH2083" s="338"/>
      <c r="BI2083" s="338"/>
      <c r="BJ2083" s="338"/>
      <c r="BK2083" s="338"/>
      <c r="BL2083" s="338"/>
      <c r="BM2083" s="338"/>
      <c r="BN2083" s="338"/>
      <c r="BO2083" s="338"/>
      <c r="BP2083" s="338"/>
      <c r="BQ2083" s="338"/>
      <c r="BR2083" s="338"/>
      <c r="BS2083" s="338"/>
      <c r="BT2083" s="338"/>
      <c r="BU2083" s="338"/>
      <c r="BV2083" s="343"/>
      <c r="BW2083" s="343"/>
      <c r="BX2083" s="1217"/>
      <c r="BY2083" s="343"/>
      <c r="BZ2083" s="338"/>
      <c r="CA2083" s="338"/>
      <c r="CB2083" s="338"/>
      <c r="CC2083" s="338"/>
      <c r="CD2083" s="338"/>
      <c r="CE2083" s="338"/>
      <c r="CF2083" s="338"/>
    </row>
    <row r="2084" ht="15.75" customHeight="1">
      <c r="A2084" s="338"/>
      <c r="B2084" s="338"/>
      <c r="C2084" s="338"/>
      <c r="D2084" s="338"/>
      <c r="E2084" s="338"/>
      <c r="F2084" s="346"/>
      <c r="G2084" s="1215"/>
      <c r="H2084" s="1216"/>
      <c r="I2084" s="534"/>
      <c r="J2084" s="1193"/>
      <c r="K2084" s="398"/>
      <c r="L2084" s="338"/>
      <c r="M2084" s="338"/>
      <c r="N2084" s="338"/>
      <c r="O2084" s="338"/>
      <c r="P2084" s="338"/>
      <c r="Q2084" s="338"/>
      <c r="R2084" s="338"/>
      <c r="S2084" s="338"/>
      <c r="T2084" s="338"/>
      <c r="U2084" s="338"/>
      <c r="V2084" s="338"/>
      <c r="W2084" s="338"/>
      <c r="X2084" s="338"/>
      <c r="Y2084" s="338"/>
      <c r="Z2084" s="338"/>
      <c r="AA2084" s="338"/>
      <c r="AB2084" s="338"/>
      <c r="AC2084" s="338"/>
      <c r="AD2084" s="338"/>
      <c r="AE2084" s="338"/>
      <c r="AF2084" s="338"/>
      <c r="AG2084" s="338"/>
      <c r="AH2084" s="338"/>
      <c r="AI2084" s="338"/>
      <c r="AJ2084" s="338"/>
      <c r="AK2084" s="338"/>
      <c r="AL2084" s="338"/>
      <c r="AM2084" s="338"/>
      <c r="AN2084" s="338"/>
      <c r="AO2084" s="338"/>
      <c r="AP2084" s="338"/>
      <c r="AQ2084" s="338"/>
      <c r="AR2084" s="338"/>
      <c r="AS2084" s="338"/>
      <c r="AT2084" s="338"/>
      <c r="AU2084" s="338"/>
      <c r="AV2084" s="338"/>
      <c r="AW2084" s="338"/>
      <c r="AX2084" s="338"/>
      <c r="AY2084" s="338"/>
      <c r="AZ2084" s="338"/>
      <c r="BA2084" s="338"/>
      <c r="BB2084" s="338"/>
      <c r="BC2084" s="338"/>
      <c r="BD2084" s="338"/>
      <c r="BE2084" s="338"/>
      <c r="BF2084" s="338"/>
      <c r="BG2084" s="338"/>
      <c r="BH2084" s="338"/>
      <c r="BI2084" s="338"/>
      <c r="BJ2084" s="338"/>
      <c r="BK2084" s="338"/>
      <c r="BL2084" s="338"/>
      <c r="BM2084" s="338"/>
      <c r="BN2084" s="338"/>
      <c r="BO2084" s="338"/>
      <c r="BP2084" s="338"/>
      <c r="BQ2084" s="338"/>
      <c r="BR2084" s="338"/>
      <c r="BS2084" s="338"/>
      <c r="BT2084" s="338"/>
      <c r="BU2084" s="338"/>
      <c r="BV2084" s="343"/>
      <c r="BW2084" s="343"/>
      <c r="BX2084" s="1217"/>
      <c r="BY2084" s="343"/>
      <c r="BZ2084" s="338"/>
      <c r="CA2084" s="338"/>
      <c r="CB2084" s="338"/>
      <c r="CC2084" s="338"/>
      <c r="CD2084" s="338"/>
      <c r="CE2084" s="338"/>
      <c r="CF2084" s="338"/>
    </row>
    <row r="2085" ht="15.75" customHeight="1">
      <c r="A2085" s="338"/>
      <c r="B2085" s="338"/>
      <c r="C2085" s="338"/>
      <c r="D2085" s="338"/>
      <c r="E2085" s="338"/>
      <c r="F2085" s="346"/>
      <c r="G2085" s="1215"/>
      <c r="H2085" s="1216"/>
      <c r="I2085" s="534"/>
      <c r="J2085" s="1193"/>
      <c r="K2085" s="398"/>
      <c r="L2085" s="338"/>
      <c r="M2085" s="338"/>
      <c r="N2085" s="338"/>
      <c r="O2085" s="338"/>
      <c r="P2085" s="338"/>
      <c r="Q2085" s="338"/>
      <c r="R2085" s="338"/>
      <c r="S2085" s="338"/>
      <c r="T2085" s="338"/>
      <c r="U2085" s="338"/>
      <c r="V2085" s="338"/>
      <c r="W2085" s="338"/>
      <c r="X2085" s="338"/>
      <c r="Y2085" s="338"/>
      <c r="Z2085" s="338"/>
      <c r="AA2085" s="338"/>
      <c r="AB2085" s="338"/>
      <c r="AC2085" s="338"/>
      <c r="AD2085" s="338"/>
      <c r="AE2085" s="338"/>
      <c r="AF2085" s="338"/>
      <c r="AG2085" s="338"/>
      <c r="AH2085" s="338"/>
      <c r="AI2085" s="338"/>
      <c r="AJ2085" s="338"/>
      <c r="AK2085" s="338"/>
      <c r="AL2085" s="338"/>
      <c r="AM2085" s="338"/>
      <c r="AN2085" s="338"/>
      <c r="AO2085" s="338"/>
      <c r="AP2085" s="338"/>
      <c r="AQ2085" s="338"/>
      <c r="AR2085" s="338"/>
      <c r="AS2085" s="338"/>
      <c r="AT2085" s="338"/>
      <c r="AU2085" s="338"/>
      <c r="AV2085" s="338"/>
      <c r="AW2085" s="338"/>
      <c r="AX2085" s="338"/>
      <c r="AY2085" s="338"/>
      <c r="AZ2085" s="338"/>
      <c r="BA2085" s="338"/>
      <c r="BB2085" s="338"/>
      <c r="BC2085" s="338"/>
      <c r="BD2085" s="338"/>
      <c r="BE2085" s="338"/>
      <c r="BF2085" s="338"/>
      <c r="BG2085" s="338"/>
      <c r="BH2085" s="338"/>
      <c r="BI2085" s="338"/>
      <c r="BJ2085" s="338"/>
      <c r="BK2085" s="338"/>
      <c r="BL2085" s="338"/>
      <c r="BM2085" s="338"/>
      <c r="BN2085" s="338"/>
      <c r="BO2085" s="338"/>
      <c r="BP2085" s="338"/>
      <c r="BQ2085" s="338"/>
      <c r="BR2085" s="338"/>
      <c r="BS2085" s="338"/>
      <c r="BT2085" s="338"/>
      <c r="BU2085" s="338"/>
      <c r="BV2085" s="343"/>
      <c r="BW2085" s="343"/>
      <c r="BX2085" s="1217"/>
      <c r="BY2085" s="343"/>
      <c r="BZ2085" s="338"/>
      <c r="CA2085" s="338"/>
      <c r="CB2085" s="338"/>
      <c r="CC2085" s="338"/>
      <c r="CD2085" s="338"/>
      <c r="CE2085" s="338"/>
      <c r="CF2085" s="338"/>
    </row>
    <row r="2086" ht="15.75" customHeight="1">
      <c r="A2086" s="338"/>
      <c r="B2086" s="338"/>
      <c r="C2086" s="338"/>
      <c r="D2086" s="338"/>
      <c r="E2086" s="338"/>
      <c r="F2086" s="346"/>
      <c r="G2086" s="1215"/>
      <c r="H2086" s="1216"/>
      <c r="I2086" s="534"/>
      <c r="J2086" s="1193"/>
      <c r="K2086" s="398"/>
      <c r="L2086" s="338"/>
      <c r="M2086" s="338"/>
      <c r="N2086" s="338"/>
      <c r="O2086" s="338"/>
      <c r="P2086" s="338"/>
      <c r="Q2086" s="338"/>
      <c r="R2086" s="338"/>
      <c r="S2086" s="338"/>
      <c r="T2086" s="338"/>
      <c r="U2086" s="338"/>
      <c r="V2086" s="338"/>
      <c r="W2086" s="338"/>
      <c r="X2086" s="338"/>
      <c r="Y2086" s="338"/>
      <c r="Z2086" s="338"/>
      <c r="AA2086" s="338"/>
      <c r="AB2086" s="338"/>
      <c r="AC2086" s="338"/>
      <c r="AD2086" s="338"/>
      <c r="AE2086" s="338"/>
      <c r="AF2086" s="338"/>
      <c r="AG2086" s="338"/>
      <c r="AH2086" s="338"/>
      <c r="AI2086" s="338"/>
      <c r="AJ2086" s="338"/>
      <c r="AK2086" s="338"/>
      <c r="AL2086" s="338"/>
      <c r="AM2086" s="338"/>
      <c r="AN2086" s="338"/>
      <c r="AO2086" s="338"/>
      <c r="AP2086" s="338"/>
      <c r="AQ2086" s="338"/>
      <c r="AR2086" s="338"/>
      <c r="AS2086" s="338"/>
      <c r="AT2086" s="338"/>
      <c r="AU2086" s="338"/>
      <c r="AV2086" s="338"/>
      <c r="AW2086" s="338"/>
      <c r="AX2086" s="338"/>
      <c r="AY2086" s="338"/>
      <c r="AZ2086" s="338"/>
      <c r="BA2086" s="338"/>
      <c r="BB2086" s="338"/>
      <c r="BC2086" s="338"/>
      <c r="BD2086" s="338"/>
      <c r="BE2086" s="338"/>
      <c r="BF2086" s="338"/>
      <c r="BG2086" s="338"/>
      <c r="BH2086" s="338"/>
      <c r="BI2086" s="338"/>
      <c r="BJ2086" s="338"/>
      <c r="BK2086" s="338"/>
      <c r="BL2086" s="338"/>
      <c r="BM2086" s="338"/>
      <c r="BN2086" s="338"/>
      <c r="BO2086" s="338"/>
      <c r="BP2086" s="338"/>
      <c r="BQ2086" s="338"/>
      <c r="BR2086" s="338"/>
      <c r="BS2086" s="338"/>
      <c r="BT2086" s="338"/>
      <c r="BU2086" s="338"/>
      <c r="BV2086" s="343"/>
      <c r="BW2086" s="343"/>
      <c r="BX2086" s="1217"/>
      <c r="BY2086" s="343"/>
      <c r="BZ2086" s="338"/>
      <c r="CA2086" s="338"/>
      <c r="CB2086" s="338"/>
      <c r="CC2086" s="338"/>
      <c r="CD2086" s="338"/>
      <c r="CE2086" s="338"/>
      <c r="CF2086" s="338"/>
    </row>
    <row r="2087" ht="15.75" customHeight="1">
      <c r="A2087" s="338"/>
      <c r="B2087" s="338"/>
      <c r="C2087" s="338"/>
      <c r="D2087" s="338"/>
      <c r="E2087" s="338"/>
      <c r="F2087" s="346"/>
      <c r="G2087" s="1215"/>
      <c r="H2087" s="1216"/>
      <c r="I2087" s="534"/>
      <c r="J2087" s="1193"/>
      <c r="K2087" s="398"/>
      <c r="L2087" s="338"/>
      <c r="M2087" s="338"/>
      <c r="N2087" s="338"/>
      <c r="O2087" s="338"/>
      <c r="P2087" s="338"/>
      <c r="Q2087" s="338"/>
      <c r="R2087" s="338"/>
      <c r="S2087" s="338"/>
      <c r="T2087" s="338"/>
      <c r="U2087" s="338"/>
      <c r="V2087" s="338"/>
      <c r="W2087" s="338"/>
      <c r="X2087" s="338"/>
      <c r="Y2087" s="338"/>
      <c r="Z2087" s="338"/>
      <c r="AA2087" s="338"/>
      <c r="AB2087" s="338"/>
      <c r="AC2087" s="338"/>
      <c r="AD2087" s="338"/>
      <c r="AE2087" s="338"/>
      <c r="AF2087" s="338"/>
      <c r="AG2087" s="338"/>
      <c r="AH2087" s="338"/>
      <c r="AI2087" s="338"/>
      <c r="AJ2087" s="338"/>
      <c r="AK2087" s="338"/>
      <c r="AL2087" s="338"/>
      <c r="AM2087" s="338"/>
      <c r="AN2087" s="338"/>
      <c r="AO2087" s="338"/>
      <c r="AP2087" s="338"/>
      <c r="AQ2087" s="338"/>
      <c r="AR2087" s="338"/>
      <c r="AS2087" s="338"/>
      <c r="AT2087" s="338"/>
      <c r="AU2087" s="338"/>
      <c r="AV2087" s="338"/>
      <c r="AW2087" s="338"/>
      <c r="AX2087" s="338"/>
      <c r="AY2087" s="338"/>
      <c r="AZ2087" s="338"/>
      <c r="BA2087" s="338"/>
      <c r="BB2087" s="338"/>
      <c r="BC2087" s="338"/>
      <c r="BD2087" s="338"/>
      <c r="BE2087" s="338"/>
      <c r="BF2087" s="338"/>
      <c r="BG2087" s="338"/>
      <c r="BH2087" s="338"/>
      <c r="BI2087" s="338"/>
      <c r="BJ2087" s="338"/>
      <c r="BK2087" s="338"/>
      <c r="BL2087" s="338"/>
      <c r="BM2087" s="338"/>
      <c r="BN2087" s="338"/>
      <c r="BO2087" s="338"/>
      <c r="BP2087" s="338"/>
      <c r="BQ2087" s="338"/>
      <c r="BR2087" s="338"/>
      <c r="BS2087" s="338"/>
      <c r="BT2087" s="338"/>
      <c r="BU2087" s="338"/>
      <c r="BV2087" s="343"/>
      <c r="BW2087" s="343"/>
      <c r="BX2087" s="1217"/>
      <c r="BY2087" s="343"/>
      <c r="BZ2087" s="338"/>
      <c r="CA2087" s="338"/>
      <c r="CB2087" s="338"/>
      <c r="CC2087" s="338"/>
      <c r="CD2087" s="338"/>
      <c r="CE2087" s="338"/>
      <c r="CF2087" s="338"/>
    </row>
    <row r="2088" ht="15.75" customHeight="1">
      <c r="A2088" s="338"/>
      <c r="B2088" s="338"/>
      <c r="C2088" s="338"/>
      <c r="D2088" s="338"/>
      <c r="E2088" s="338"/>
      <c r="F2088" s="346"/>
      <c r="G2088" s="1215"/>
      <c r="H2088" s="1216"/>
      <c r="I2088" s="534"/>
      <c r="J2088" s="1193"/>
      <c r="K2088" s="398"/>
      <c r="L2088" s="338"/>
      <c r="M2088" s="338"/>
      <c r="N2088" s="338"/>
      <c r="O2088" s="338"/>
      <c r="P2088" s="338"/>
      <c r="Q2088" s="338"/>
      <c r="R2088" s="338"/>
      <c r="S2088" s="338"/>
      <c r="T2088" s="338"/>
      <c r="U2088" s="338"/>
      <c r="V2088" s="338"/>
      <c r="W2088" s="338"/>
      <c r="X2088" s="338"/>
      <c r="Y2088" s="338"/>
      <c r="Z2088" s="338"/>
      <c r="AA2088" s="338"/>
      <c r="AB2088" s="338"/>
      <c r="AC2088" s="338"/>
      <c r="AD2088" s="338"/>
      <c r="AE2088" s="338"/>
      <c r="AF2088" s="338"/>
      <c r="AG2088" s="338"/>
      <c r="AH2088" s="338"/>
      <c r="AI2088" s="338"/>
      <c r="AJ2088" s="338"/>
      <c r="AK2088" s="338"/>
      <c r="AL2088" s="338"/>
      <c r="AM2088" s="338"/>
      <c r="AN2088" s="338"/>
      <c r="AO2088" s="338"/>
      <c r="AP2088" s="338"/>
      <c r="AQ2088" s="338"/>
      <c r="AR2088" s="338"/>
      <c r="AS2088" s="338"/>
      <c r="AT2088" s="338"/>
      <c r="AU2088" s="338"/>
      <c r="AV2088" s="338"/>
      <c r="AW2088" s="338"/>
      <c r="AX2088" s="338"/>
      <c r="AY2088" s="338"/>
      <c r="AZ2088" s="338"/>
      <c r="BA2088" s="338"/>
      <c r="BB2088" s="338"/>
      <c r="BC2088" s="338"/>
      <c r="BD2088" s="338"/>
      <c r="BE2088" s="338"/>
      <c r="BF2088" s="338"/>
      <c r="BG2088" s="338"/>
      <c r="BH2088" s="338"/>
      <c r="BI2088" s="338"/>
      <c r="BJ2088" s="338"/>
      <c r="BK2088" s="338"/>
      <c r="BL2088" s="338"/>
      <c r="BM2088" s="338"/>
      <c r="BN2088" s="338"/>
      <c r="BO2088" s="338"/>
      <c r="BP2088" s="338"/>
      <c r="BQ2088" s="338"/>
      <c r="BR2088" s="338"/>
      <c r="BS2088" s="338"/>
      <c r="BT2088" s="338"/>
      <c r="BU2088" s="338"/>
      <c r="BV2088" s="343"/>
      <c r="BW2088" s="343"/>
      <c r="BX2088" s="1217"/>
      <c r="BY2088" s="343"/>
      <c r="BZ2088" s="338"/>
      <c r="CA2088" s="338"/>
      <c r="CB2088" s="338"/>
      <c r="CC2088" s="338"/>
      <c r="CD2088" s="338"/>
      <c r="CE2088" s="338"/>
      <c r="CF2088" s="338"/>
    </row>
    <row r="2089" ht="15.75" customHeight="1">
      <c r="A2089" s="338"/>
      <c r="B2089" s="338"/>
      <c r="C2089" s="338"/>
      <c r="D2089" s="338"/>
      <c r="E2089" s="338"/>
      <c r="F2089" s="346"/>
      <c r="G2089" s="1215"/>
      <c r="H2089" s="1216"/>
      <c r="I2089" s="534"/>
      <c r="J2089" s="1193"/>
      <c r="K2089" s="398"/>
      <c r="L2089" s="338"/>
      <c r="M2089" s="338"/>
      <c r="N2089" s="338"/>
      <c r="O2089" s="338"/>
      <c r="P2089" s="338"/>
      <c r="Q2089" s="338"/>
      <c r="R2089" s="338"/>
      <c r="S2089" s="338"/>
      <c r="T2089" s="338"/>
      <c r="U2089" s="338"/>
      <c r="V2089" s="338"/>
      <c r="W2089" s="338"/>
      <c r="X2089" s="338"/>
      <c r="Y2089" s="338"/>
      <c r="Z2089" s="338"/>
      <c r="AA2089" s="338"/>
      <c r="AB2089" s="338"/>
      <c r="AC2089" s="338"/>
      <c r="AD2089" s="338"/>
      <c r="AE2089" s="338"/>
      <c r="AF2089" s="338"/>
      <c r="AG2089" s="338"/>
      <c r="AH2089" s="338"/>
      <c r="AI2089" s="338"/>
      <c r="AJ2089" s="338"/>
      <c r="AK2089" s="338"/>
      <c r="AL2089" s="338"/>
      <c r="AM2089" s="338"/>
      <c r="AN2089" s="338"/>
      <c r="AO2089" s="338"/>
      <c r="AP2089" s="338"/>
      <c r="AQ2089" s="338"/>
      <c r="AR2089" s="338"/>
      <c r="AS2089" s="338"/>
      <c r="AT2089" s="338"/>
      <c r="AU2089" s="338"/>
      <c r="AV2089" s="338"/>
      <c r="AW2089" s="338"/>
      <c r="AX2089" s="338"/>
      <c r="AY2089" s="338"/>
      <c r="AZ2089" s="338"/>
      <c r="BA2089" s="338"/>
      <c r="BB2089" s="338"/>
      <c r="BC2089" s="338"/>
      <c r="BD2089" s="338"/>
      <c r="BE2089" s="338"/>
      <c r="BF2089" s="338"/>
      <c r="BG2089" s="338"/>
      <c r="BH2089" s="338"/>
      <c r="BI2089" s="338"/>
      <c r="BJ2089" s="338"/>
      <c r="BK2089" s="338"/>
      <c r="BL2089" s="338"/>
      <c r="BM2089" s="338"/>
      <c r="BN2089" s="338"/>
      <c r="BO2089" s="338"/>
      <c r="BP2089" s="338"/>
      <c r="BQ2089" s="338"/>
      <c r="BR2089" s="338"/>
      <c r="BS2089" s="338"/>
      <c r="BT2089" s="338"/>
      <c r="BU2089" s="338"/>
      <c r="BV2089" s="343"/>
      <c r="BW2089" s="343"/>
      <c r="BX2089" s="1217"/>
      <c r="BY2089" s="343"/>
      <c r="BZ2089" s="338"/>
      <c r="CA2089" s="338"/>
      <c r="CB2089" s="338"/>
      <c r="CC2089" s="338"/>
      <c r="CD2089" s="338"/>
      <c r="CE2089" s="338"/>
      <c r="CF2089" s="338"/>
    </row>
    <row r="2090" ht="15.75" customHeight="1">
      <c r="A2090" s="338"/>
      <c r="B2090" s="338"/>
      <c r="C2090" s="338"/>
      <c r="D2090" s="338"/>
      <c r="E2090" s="338"/>
      <c r="F2090" s="346"/>
      <c r="G2090" s="1215"/>
      <c r="H2090" s="1216"/>
      <c r="I2090" s="534"/>
      <c r="J2090" s="1193"/>
      <c r="K2090" s="398"/>
      <c r="L2090" s="338"/>
      <c r="M2090" s="338"/>
      <c r="N2090" s="338"/>
      <c r="O2090" s="338"/>
      <c r="P2090" s="338"/>
      <c r="Q2090" s="338"/>
      <c r="R2090" s="338"/>
      <c r="S2090" s="338"/>
      <c r="T2090" s="338"/>
      <c r="U2090" s="338"/>
      <c r="V2090" s="338"/>
      <c r="W2090" s="338"/>
      <c r="X2090" s="338"/>
      <c r="Y2090" s="338"/>
      <c r="Z2090" s="338"/>
      <c r="AA2090" s="338"/>
      <c r="AB2090" s="338"/>
      <c r="AC2090" s="338"/>
      <c r="AD2090" s="338"/>
      <c r="AE2090" s="338"/>
      <c r="AF2090" s="338"/>
      <c r="AG2090" s="338"/>
      <c r="AH2090" s="338"/>
      <c r="AI2090" s="338"/>
      <c r="AJ2090" s="338"/>
      <c r="AK2090" s="338"/>
      <c r="AL2090" s="338"/>
      <c r="AM2090" s="338"/>
      <c r="AN2090" s="338"/>
      <c r="AO2090" s="338"/>
      <c r="AP2090" s="338"/>
      <c r="AQ2090" s="338"/>
      <c r="AR2090" s="338"/>
      <c r="AS2090" s="338"/>
      <c r="AT2090" s="338"/>
      <c r="AU2090" s="338"/>
      <c r="AV2090" s="338"/>
      <c r="AW2090" s="338"/>
      <c r="AX2090" s="338"/>
      <c r="AY2090" s="338"/>
      <c r="AZ2090" s="338"/>
      <c r="BA2090" s="338"/>
      <c r="BB2090" s="338"/>
      <c r="BC2090" s="338"/>
      <c r="BD2090" s="338"/>
      <c r="BE2090" s="338"/>
      <c r="BF2090" s="338"/>
      <c r="BG2090" s="338"/>
      <c r="BH2090" s="338"/>
      <c r="BI2090" s="338"/>
      <c r="BJ2090" s="338"/>
      <c r="BK2090" s="338"/>
      <c r="BL2090" s="338"/>
      <c r="BM2090" s="338"/>
      <c r="BN2090" s="338"/>
      <c r="BO2090" s="338"/>
      <c r="BP2090" s="338"/>
      <c r="BQ2090" s="338"/>
      <c r="BR2090" s="338"/>
      <c r="BS2090" s="338"/>
      <c r="BT2090" s="338"/>
      <c r="BU2090" s="338"/>
      <c r="BV2090" s="343"/>
      <c r="BW2090" s="343"/>
      <c r="BX2090" s="1217"/>
      <c r="BY2090" s="343"/>
      <c r="BZ2090" s="338"/>
      <c r="CA2090" s="338"/>
      <c r="CB2090" s="338"/>
      <c r="CC2090" s="338"/>
      <c r="CD2090" s="338"/>
      <c r="CE2090" s="338"/>
      <c r="CF2090" s="338"/>
    </row>
    <row r="2091" ht="15.75" customHeight="1">
      <c r="A2091" s="338"/>
      <c r="B2091" s="338"/>
      <c r="C2091" s="338"/>
      <c r="D2091" s="338"/>
      <c r="E2091" s="338"/>
      <c r="F2091" s="346"/>
      <c r="G2091" s="1215"/>
      <c r="H2091" s="1216"/>
      <c r="I2091" s="534"/>
      <c r="J2091" s="1193"/>
      <c r="K2091" s="398"/>
      <c r="L2091" s="338"/>
      <c r="M2091" s="338"/>
      <c r="N2091" s="338"/>
      <c r="O2091" s="338"/>
      <c r="P2091" s="338"/>
      <c r="Q2091" s="338"/>
      <c r="R2091" s="338"/>
      <c r="S2091" s="338"/>
      <c r="T2091" s="338"/>
      <c r="U2091" s="338"/>
      <c r="V2091" s="338"/>
      <c r="W2091" s="338"/>
      <c r="X2091" s="338"/>
      <c r="Y2091" s="338"/>
      <c r="Z2091" s="338"/>
      <c r="AA2091" s="338"/>
      <c r="AB2091" s="338"/>
      <c r="AC2091" s="338"/>
      <c r="AD2091" s="338"/>
      <c r="AE2091" s="338"/>
      <c r="AF2091" s="338"/>
      <c r="AG2091" s="338"/>
      <c r="AH2091" s="338"/>
      <c r="AI2091" s="338"/>
      <c r="AJ2091" s="338"/>
      <c r="AK2091" s="338"/>
      <c r="AL2091" s="338"/>
      <c r="AM2091" s="338"/>
      <c r="AN2091" s="338"/>
      <c r="AO2091" s="338"/>
      <c r="AP2091" s="338"/>
      <c r="AQ2091" s="338"/>
      <c r="AR2091" s="338"/>
      <c r="AS2091" s="338"/>
      <c r="AT2091" s="338"/>
      <c r="AU2091" s="338"/>
      <c r="AV2091" s="338"/>
      <c r="AW2091" s="338"/>
      <c r="AX2091" s="338"/>
      <c r="AY2091" s="338"/>
      <c r="AZ2091" s="338"/>
      <c r="BA2091" s="338"/>
      <c r="BB2091" s="338"/>
      <c r="BC2091" s="338"/>
      <c r="BD2091" s="338"/>
      <c r="BE2091" s="338"/>
      <c r="BF2091" s="338"/>
      <c r="BG2091" s="338"/>
      <c r="BH2091" s="338"/>
      <c r="BI2091" s="338"/>
      <c r="BJ2091" s="338"/>
      <c r="BK2091" s="338"/>
      <c r="BL2091" s="338"/>
      <c r="BM2091" s="338"/>
      <c r="BN2091" s="338"/>
      <c r="BO2091" s="338"/>
      <c r="BP2091" s="338"/>
      <c r="BQ2091" s="338"/>
      <c r="BR2091" s="338"/>
      <c r="BS2091" s="338"/>
      <c r="BT2091" s="338"/>
      <c r="BU2091" s="338"/>
      <c r="BV2091" s="343"/>
      <c r="BW2091" s="343"/>
      <c r="BX2091" s="1217"/>
      <c r="BY2091" s="343"/>
      <c r="BZ2091" s="338"/>
      <c r="CA2091" s="338"/>
      <c r="CB2091" s="338"/>
      <c r="CC2091" s="338"/>
      <c r="CD2091" s="338"/>
      <c r="CE2091" s="338"/>
      <c r="CF2091" s="338"/>
    </row>
    <row r="2092" ht="15.75" customHeight="1">
      <c r="A2092" s="338"/>
      <c r="B2092" s="338"/>
      <c r="C2092" s="338"/>
      <c r="D2092" s="338"/>
      <c r="E2092" s="338"/>
      <c r="F2092" s="346"/>
      <c r="G2092" s="1215"/>
      <c r="H2092" s="1216"/>
      <c r="I2092" s="534"/>
      <c r="J2092" s="1193"/>
      <c r="K2092" s="398"/>
      <c r="L2092" s="338"/>
      <c r="M2092" s="338"/>
      <c r="N2092" s="338"/>
      <c r="O2092" s="338"/>
      <c r="P2092" s="338"/>
      <c r="Q2092" s="338"/>
      <c r="R2092" s="338"/>
      <c r="S2092" s="338"/>
      <c r="T2092" s="338"/>
      <c r="U2092" s="338"/>
      <c r="V2092" s="338"/>
      <c r="W2092" s="338"/>
      <c r="X2092" s="338"/>
      <c r="Y2092" s="338"/>
      <c r="Z2092" s="338"/>
      <c r="AA2092" s="338"/>
      <c r="AB2092" s="338"/>
      <c r="AC2092" s="338"/>
      <c r="AD2092" s="338"/>
      <c r="AE2092" s="338"/>
      <c r="AF2092" s="338"/>
      <c r="AG2092" s="338"/>
      <c r="AH2092" s="338"/>
      <c r="AI2092" s="338"/>
      <c r="AJ2092" s="338"/>
      <c r="AK2092" s="338"/>
      <c r="AL2092" s="338"/>
      <c r="AM2092" s="338"/>
      <c r="AN2092" s="338"/>
      <c r="AO2092" s="338"/>
      <c r="AP2092" s="338"/>
      <c r="AQ2092" s="338"/>
      <c r="AR2092" s="338"/>
      <c r="AS2092" s="338"/>
      <c r="AT2092" s="338"/>
      <c r="AU2092" s="338"/>
      <c r="AV2092" s="338"/>
      <c r="AW2092" s="338"/>
      <c r="AX2092" s="338"/>
      <c r="AY2092" s="338"/>
      <c r="AZ2092" s="338"/>
      <c r="BA2092" s="338"/>
      <c r="BB2092" s="338"/>
      <c r="BC2092" s="338"/>
      <c r="BD2092" s="338"/>
      <c r="BE2092" s="338"/>
      <c r="BF2092" s="338"/>
      <c r="BG2092" s="338"/>
      <c r="BH2092" s="338"/>
      <c r="BI2092" s="338"/>
      <c r="BJ2092" s="338"/>
      <c r="BK2092" s="338"/>
      <c r="BL2092" s="338"/>
      <c r="BM2092" s="338"/>
      <c r="BN2092" s="338"/>
      <c r="BO2092" s="338"/>
      <c r="BP2092" s="338"/>
      <c r="BQ2092" s="338"/>
      <c r="BR2092" s="338"/>
      <c r="BS2092" s="338"/>
      <c r="BT2092" s="338"/>
      <c r="BU2092" s="338"/>
      <c r="BV2092" s="343"/>
      <c r="BW2092" s="343"/>
      <c r="BX2092" s="1217"/>
      <c r="BY2092" s="343"/>
      <c r="BZ2092" s="338"/>
      <c r="CA2092" s="338"/>
      <c r="CB2092" s="338"/>
      <c r="CC2092" s="338"/>
      <c r="CD2092" s="338"/>
      <c r="CE2092" s="338"/>
      <c r="CF2092" s="338"/>
    </row>
    <row r="2093" ht="15.75" customHeight="1">
      <c r="A2093" s="338"/>
      <c r="B2093" s="338"/>
      <c r="C2093" s="338"/>
      <c r="D2093" s="338"/>
      <c r="E2093" s="338"/>
      <c r="F2093" s="346"/>
      <c r="G2093" s="1215"/>
      <c r="H2093" s="1216"/>
      <c r="I2093" s="534"/>
      <c r="J2093" s="1193"/>
      <c r="K2093" s="398"/>
      <c r="L2093" s="338"/>
      <c r="M2093" s="338"/>
      <c r="N2093" s="338"/>
      <c r="O2093" s="338"/>
      <c r="P2093" s="338"/>
      <c r="Q2093" s="338"/>
      <c r="R2093" s="338"/>
      <c r="S2093" s="338"/>
      <c r="T2093" s="338"/>
      <c r="U2093" s="338"/>
      <c r="V2093" s="338"/>
      <c r="W2093" s="338"/>
      <c r="X2093" s="338"/>
      <c r="Y2093" s="338"/>
      <c r="Z2093" s="338"/>
      <c r="AA2093" s="338"/>
      <c r="AB2093" s="338"/>
      <c r="AC2093" s="338"/>
      <c r="AD2093" s="338"/>
      <c r="AE2093" s="338"/>
      <c r="AF2093" s="338"/>
      <c r="AG2093" s="338"/>
      <c r="AH2093" s="338"/>
      <c r="AI2093" s="338"/>
      <c r="AJ2093" s="338"/>
      <c r="AK2093" s="338"/>
      <c r="AL2093" s="338"/>
      <c r="AM2093" s="338"/>
      <c r="AN2093" s="338"/>
      <c r="AO2093" s="338"/>
      <c r="AP2093" s="338"/>
      <c r="AQ2093" s="338"/>
      <c r="AR2093" s="338"/>
      <c r="AS2093" s="338"/>
      <c r="AT2093" s="338"/>
      <c r="AU2093" s="338"/>
      <c r="AV2093" s="338"/>
      <c r="AW2093" s="338"/>
      <c r="AX2093" s="338"/>
      <c r="AY2093" s="338"/>
      <c r="AZ2093" s="338"/>
      <c r="BA2093" s="338"/>
      <c r="BB2093" s="338"/>
      <c r="BC2093" s="338"/>
      <c r="BD2093" s="338"/>
      <c r="BE2093" s="338"/>
      <c r="BF2093" s="338"/>
      <c r="BG2093" s="338"/>
      <c r="BH2093" s="338"/>
      <c r="BI2093" s="338"/>
      <c r="BJ2093" s="338"/>
      <c r="BK2093" s="338"/>
      <c r="BL2093" s="338"/>
      <c r="BM2093" s="338"/>
      <c r="BN2093" s="338"/>
      <c r="BO2093" s="338"/>
      <c r="BP2093" s="338"/>
      <c r="BQ2093" s="338"/>
      <c r="BR2093" s="338"/>
      <c r="BS2093" s="338"/>
      <c r="BT2093" s="338"/>
      <c r="BU2093" s="338"/>
      <c r="BV2093" s="343"/>
      <c r="BW2093" s="343"/>
      <c r="BX2093" s="1217"/>
      <c r="BY2093" s="343"/>
      <c r="BZ2093" s="338"/>
      <c r="CA2093" s="338"/>
      <c r="CB2093" s="338"/>
      <c r="CC2093" s="338"/>
      <c r="CD2093" s="338"/>
      <c r="CE2093" s="338"/>
      <c r="CF2093" s="338"/>
    </row>
    <row r="2094" ht="15.75" customHeight="1">
      <c r="A2094" s="338"/>
      <c r="B2094" s="338"/>
      <c r="C2094" s="338"/>
      <c r="D2094" s="338"/>
      <c r="E2094" s="338"/>
      <c r="F2094" s="346"/>
      <c r="G2094" s="1215"/>
      <c r="H2094" s="1216"/>
      <c r="I2094" s="534"/>
      <c r="J2094" s="1193"/>
      <c r="K2094" s="398"/>
      <c r="L2094" s="338"/>
      <c r="M2094" s="338"/>
      <c r="N2094" s="338"/>
      <c r="O2094" s="338"/>
      <c r="P2094" s="338"/>
      <c r="Q2094" s="338"/>
      <c r="R2094" s="338"/>
      <c r="S2094" s="338"/>
      <c r="T2094" s="338"/>
      <c r="U2094" s="338"/>
      <c r="V2094" s="338"/>
      <c r="W2094" s="338"/>
      <c r="X2094" s="338"/>
      <c r="Y2094" s="338"/>
      <c r="Z2094" s="338"/>
      <c r="AA2094" s="338"/>
      <c r="AB2094" s="338"/>
      <c r="AC2094" s="338"/>
      <c r="AD2094" s="338"/>
      <c r="AE2094" s="338"/>
      <c r="AF2094" s="338"/>
      <c r="AG2094" s="338"/>
      <c r="AH2094" s="338"/>
      <c r="AI2094" s="338"/>
      <c r="AJ2094" s="338"/>
      <c r="AK2094" s="338"/>
      <c r="AL2094" s="338"/>
      <c r="AM2094" s="338"/>
      <c r="AN2094" s="338"/>
      <c r="AO2094" s="338"/>
      <c r="AP2094" s="338"/>
      <c r="AQ2094" s="338"/>
      <c r="AR2094" s="338"/>
      <c r="AS2094" s="338"/>
      <c r="AT2094" s="338"/>
      <c r="AU2094" s="338"/>
      <c r="AV2094" s="338"/>
      <c r="AW2094" s="338"/>
      <c r="AX2094" s="338"/>
      <c r="AY2094" s="338"/>
      <c r="AZ2094" s="338"/>
      <c r="BA2094" s="338"/>
      <c r="BB2094" s="338"/>
      <c r="BC2094" s="338"/>
      <c r="BD2094" s="338"/>
      <c r="BE2094" s="338"/>
      <c r="BF2094" s="338"/>
      <c r="BG2094" s="338"/>
      <c r="BH2094" s="338"/>
      <c r="BI2094" s="338"/>
      <c r="BJ2094" s="338"/>
      <c r="BK2094" s="338"/>
      <c r="BL2094" s="338"/>
      <c r="BM2094" s="338"/>
      <c r="BN2094" s="338"/>
      <c r="BO2094" s="338"/>
      <c r="BP2094" s="338"/>
      <c r="BQ2094" s="338"/>
      <c r="BR2094" s="338"/>
      <c r="BS2094" s="338"/>
      <c r="BT2094" s="338"/>
      <c r="BU2094" s="338"/>
      <c r="BV2094" s="343"/>
      <c r="BW2094" s="343"/>
      <c r="BX2094" s="1217"/>
      <c r="BY2094" s="343"/>
      <c r="BZ2094" s="338"/>
      <c r="CA2094" s="338"/>
      <c r="CB2094" s="338"/>
      <c r="CC2094" s="338"/>
      <c r="CD2094" s="338"/>
      <c r="CE2094" s="338"/>
      <c r="CF2094" s="338"/>
    </row>
    <row r="2095" ht="15.75" customHeight="1">
      <c r="A2095" s="338"/>
      <c r="B2095" s="338"/>
      <c r="C2095" s="338"/>
      <c r="D2095" s="338"/>
      <c r="E2095" s="338"/>
      <c r="F2095" s="346"/>
      <c r="G2095" s="1215"/>
      <c r="H2095" s="1216"/>
      <c r="I2095" s="534"/>
      <c r="J2095" s="1193"/>
      <c r="K2095" s="398"/>
      <c r="L2095" s="338"/>
      <c r="M2095" s="338"/>
      <c r="N2095" s="338"/>
      <c r="O2095" s="338"/>
      <c r="P2095" s="338"/>
      <c r="Q2095" s="338"/>
      <c r="R2095" s="338"/>
      <c r="S2095" s="338"/>
      <c r="T2095" s="338"/>
      <c r="U2095" s="338"/>
      <c r="V2095" s="338"/>
      <c r="W2095" s="338"/>
      <c r="X2095" s="338"/>
      <c r="Y2095" s="338"/>
      <c r="Z2095" s="338"/>
      <c r="AA2095" s="338"/>
      <c r="AB2095" s="338"/>
      <c r="AC2095" s="338"/>
      <c r="AD2095" s="338"/>
      <c r="AE2095" s="338"/>
      <c r="AF2095" s="338"/>
      <c r="AG2095" s="338"/>
      <c r="AH2095" s="338"/>
      <c r="AI2095" s="338"/>
      <c r="AJ2095" s="338"/>
      <c r="AK2095" s="338"/>
      <c r="AL2095" s="338"/>
      <c r="AM2095" s="338"/>
      <c r="AN2095" s="338"/>
      <c r="AO2095" s="338"/>
      <c r="AP2095" s="338"/>
      <c r="AQ2095" s="338"/>
      <c r="AR2095" s="338"/>
      <c r="AS2095" s="338"/>
      <c r="AT2095" s="338"/>
      <c r="AU2095" s="338"/>
      <c r="AV2095" s="338"/>
      <c r="AW2095" s="338"/>
      <c r="AX2095" s="338"/>
      <c r="AY2095" s="338"/>
      <c r="AZ2095" s="338"/>
      <c r="BA2095" s="338"/>
      <c r="BB2095" s="338"/>
      <c r="BC2095" s="338"/>
      <c r="BD2095" s="338"/>
      <c r="BE2095" s="338"/>
      <c r="BF2095" s="338"/>
      <c r="BG2095" s="338"/>
      <c r="BH2095" s="338"/>
      <c r="BI2095" s="338"/>
      <c r="BJ2095" s="338"/>
      <c r="BK2095" s="338"/>
      <c r="BL2095" s="338"/>
      <c r="BM2095" s="338"/>
      <c r="BN2095" s="338"/>
      <c r="BO2095" s="338"/>
      <c r="BP2095" s="338"/>
      <c r="BQ2095" s="338"/>
      <c r="BR2095" s="338"/>
      <c r="BS2095" s="338"/>
      <c r="BT2095" s="338"/>
      <c r="BU2095" s="338"/>
      <c r="BV2095" s="343"/>
      <c r="BW2095" s="343"/>
      <c r="BX2095" s="1217"/>
      <c r="BY2095" s="343"/>
      <c r="BZ2095" s="338"/>
      <c r="CA2095" s="338"/>
      <c r="CB2095" s="338"/>
      <c r="CC2095" s="338"/>
      <c r="CD2095" s="338"/>
      <c r="CE2095" s="338"/>
      <c r="CF2095" s="338"/>
    </row>
    <row r="2096" ht="15.75" customHeight="1">
      <c r="A2096" s="338"/>
      <c r="B2096" s="338"/>
      <c r="C2096" s="338"/>
      <c r="D2096" s="338"/>
      <c r="E2096" s="338"/>
      <c r="F2096" s="346"/>
      <c r="G2096" s="1215"/>
      <c r="H2096" s="1216"/>
      <c r="I2096" s="534"/>
      <c r="J2096" s="1193"/>
      <c r="K2096" s="398"/>
      <c r="L2096" s="338"/>
      <c r="M2096" s="338"/>
      <c r="N2096" s="338"/>
      <c r="O2096" s="338"/>
      <c r="P2096" s="338"/>
      <c r="Q2096" s="338"/>
      <c r="R2096" s="338"/>
      <c r="S2096" s="338"/>
      <c r="T2096" s="338"/>
      <c r="U2096" s="338"/>
      <c r="V2096" s="338"/>
      <c r="W2096" s="338"/>
      <c r="X2096" s="338"/>
      <c r="Y2096" s="338"/>
      <c r="Z2096" s="338"/>
      <c r="AA2096" s="338"/>
      <c r="AB2096" s="338"/>
      <c r="AC2096" s="338"/>
      <c r="AD2096" s="338"/>
      <c r="AE2096" s="338"/>
      <c r="AF2096" s="338"/>
      <c r="AG2096" s="338"/>
      <c r="AH2096" s="338"/>
      <c r="AI2096" s="338"/>
      <c r="AJ2096" s="338"/>
      <c r="AK2096" s="338"/>
      <c r="AL2096" s="338"/>
      <c r="AM2096" s="338"/>
      <c r="AN2096" s="338"/>
      <c r="AO2096" s="338"/>
      <c r="AP2096" s="338"/>
      <c r="AQ2096" s="338"/>
      <c r="AR2096" s="338"/>
      <c r="AS2096" s="338"/>
      <c r="AT2096" s="338"/>
      <c r="AU2096" s="338"/>
      <c r="AV2096" s="338"/>
      <c r="AW2096" s="338"/>
      <c r="AX2096" s="338"/>
      <c r="AY2096" s="338"/>
      <c r="AZ2096" s="338"/>
      <c r="BA2096" s="338"/>
      <c r="BB2096" s="338"/>
      <c r="BC2096" s="338"/>
      <c r="BD2096" s="338"/>
      <c r="BE2096" s="338"/>
      <c r="BF2096" s="338"/>
      <c r="BG2096" s="338"/>
      <c r="BH2096" s="338"/>
      <c r="BI2096" s="338"/>
      <c r="BJ2096" s="338"/>
      <c r="BK2096" s="338"/>
      <c r="BL2096" s="338"/>
      <c r="BM2096" s="338"/>
      <c r="BN2096" s="338"/>
      <c r="BO2096" s="338"/>
      <c r="BP2096" s="338"/>
      <c r="BQ2096" s="338"/>
      <c r="BR2096" s="338"/>
      <c r="BS2096" s="338"/>
      <c r="BT2096" s="338"/>
      <c r="BU2096" s="338"/>
      <c r="BV2096" s="343"/>
      <c r="BW2096" s="343"/>
      <c r="BX2096" s="1217"/>
      <c r="BY2096" s="343"/>
      <c r="BZ2096" s="338"/>
      <c r="CA2096" s="338"/>
      <c r="CB2096" s="338"/>
      <c r="CC2096" s="338"/>
      <c r="CD2096" s="338"/>
      <c r="CE2096" s="338"/>
      <c r="CF2096" s="338"/>
    </row>
    <row r="2097" ht="15.75" customHeight="1">
      <c r="A2097" s="338"/>
      <c r="B2097" s="338"/>
      <c r="C2097" s="338"/>
      <c r="D2097" s="338"/>
      <c r="E2097" s="338"/>
      <c r="F2097" s="346"/>
      <c r="G2097" s="1215"/>
      <c r="H2097" s="1216"/>
      <c r="I2097" s="534"/>
      <c r="J2097" s="1193"/>
      <c r="K2097" s="398"/>
      <c r="L2097" s="338"/>
      <c r="M2097" s="338"/>
      <c r="N2097" s="338"/>
      <c r="O2097" s="338"/>
      <c r="P2097" s="338"/>
      <c r="Q2097" s="338"/>
      <c r="R2097" s="338"/>
      <c r="S2097" s="338"/>
      <c r="T2097" s="338"/>
      <c r="U2097" s="338"/>
      <c r="V2097" s="338"/>
      <c r="W2097" s="338"/>
      <c r="X2097" s="338"/>
      <c r="Y2097" s="338"/>
      <c r="Z2097" s="338"/>
      <c r="AA2097" s="338"/>
      <c r="AB2097" s="338"/>
      <c r="AC2097" s="338"/>
      <c r="AD2097" s="338"/>
      <c r="AE2097" s="338"/>
      <c r="AF2097" s="338"/>
      <c r="AG2097" s="338"/>
      <c r="AH2097" s="338"/>
      <c r="AI2097" s="338"/>
      <c r="AJ2097" s="338"/>
      <c r="AK2097" s="338"/>
      <c r="AL2097" s="338"/>
      <c r="AM2097" s="338"/>
      <c r="AN2097" s="338"/>
      <c r="AO2097" s="338"/>
      <c r="AP2097" s="338"/>
      <c r="AQ2097" s="338"/>
      <c r="AR2097" s="338"/>
      <c r="AS2097" s="338"/>
      <c r="AT2097" s="338"/>
      <c r="AU2097" s="338"/>
      <c r="AV2097" s="338"/>
      <c r="AW2097" s="338"/>
      <c r="AX2097" s="338"/>
      <c r="AY2097" s="338"/>
      <c r="AZ2097" s="338"/>
      <c r="BA2097" s="338"/>
      <c r="BB2097" s="338"/>
      <c r="BC2097" s="338"/>
      <c r="BD2097" s="338"/>
      <c r="BE2097" s="338"/>
      <c r="BF2097" s="338"/>
      <c r="BG2097" s="338"/>
      <c r="BH2097" s="338"/>
      <c r="BI2097" s="338"/>
      <c r="BJ2097" s="338"/>
      <c r="BK2097" s="338"/>
      <c r="BL2097" s="338"/>
      <c r="BM2097" s="338"/>
      <c r="BN2097" s="338"/>
      <c r="BO2097" s="338"/>
      <c r="BP2097" s="338"/>
      <c r="BQ2097" s="338"/>
      <c r="BR2097" s="338"/>
      <c r="BS2097" s="338"/>
      <c r="BT2097" s="338"/>
      <c r="BU2097" s="338"/>
      <c r="BV2097" s="343"/>
      <c r="BW2097" s="343"/>
      <c r="BX2097" s="1217"/>
      <c r="BY2097" s="343"/>
      <c r="BZ2097" s="338"/>
      <c r="CA2097" s="338"/>
      <c r="CB2097" s="338"/>
      <c r="CC2097" s="338"/>
      <c r="CD2097" s="338"/>
      <c r="CE2097" s="338"/>
      <c r="CF2097" s="338"/>
    </row>
    <row r="2098" ht="15.75" customHeight="1">
      <c r="A2098" s="338"/>
      <c r="B2098" s="338"/>
      <c r="C2098" s="338"/>
      <c r="D2098" s="338"/>
      <c r="E2098" s="338"/>
      <c r="F2098" s="346"/>
      <c r="G2098" s="1215"/>
      <c r="H2098" s="1216"/>
      <c r="I2098" s="534"/>
      <c r="J2098" s="1193"/>
      <c r="K2098" s="398"/>
      <c r="L2098" s="338"/>
      <c r="M2098" s="338"/>
      <c r="N2098" s="338"/>
      <c r="O2098" s="338"/>
      <c r="P2098" s="338"/>
      <c r="Q2098" s="338"/>
      <c r="R2098" s="338"/>
      <c r="S2098" s="338"/>
      <c r="T2098" s="338"/>
      <c r="U2098" s="338"/>
      <c r="V2098" s="338"/>
      <c r="W2098" s="338"/>
      <c r="X2098" s="338"/>
      <c r="Y2098" s="338"/>
      <c r="Z2098" s="338"/>
      <c r="AA2098" s="338"/>
      <c r="AB2098" s="338"/>
      <c r="AC2098" s="338"/>
      <c r="AD2098" s="338"/>
      <c r="AE2098" s="338"/>
      <c r="AF2098" s="338"/>
      <c r="AG2098" s="338"/>
      <c r="AH2098" s="338"/>
      <c r="AI2098" s="338"/>
      <c r="AJ2098" s="338"/>
      <c r="AK2098" s="338"/>
      <c r="AL2098" s="338"/>
      <c r="AM2098" s="338"/>
      <c r="AN2098" s="338"/>
      <c r="AO2098" s="338"/>
      <c r="AP2098" s="338"/>
      <c r="AQ2098" s="338"/>
      <c r="AR2098" s="338"/>
      <c r="AS2098" s="338"/>
      <c r="AT2098" s="338"/>
      <c r="AU2098" s="338"/>
      <c r="AV2098" s="338"/>
      <c r="AW2098" s="338"/>
      <c r="AX2098" s="338"/>
      <c r="AY2098" s="338"/>
      <c r="AZ2098" s="338"/>
      <c r="BA2098" s="338"/>
      <c r="BB2098" s="338"/>
      <c r="BC2098" s="338"/>
      <c r="BD2098" s="338"/>
      <c r="BE2098" s="338"/>
      <c r="BF2098" s="338"/>
      <c r="BG2098" s="338"/>
      <c r="BH2098" s="338"/>
      <c r="BI2098" s="338"/>
      <c r="BJ2098" s="338"/>
      <c r="BK2098" s="338"/>
      <c r="BL2098" s="338"/>
      <c r="BM2098" s="338"/>
      <c r="BN2098" s="338"/>
      <c r="BO2098" s="338"/>
      <c r="BP2098" s="338"/>
      <c r="BQ2098" s="338"/>
      <c r="BR2098" s="338"/>
      <c r="BS2098" s="338"/>
      <c r="BT2098" s="338"/>
      <c r="BU2098" s="338"/>
      <c r="BV2098" s="343"/>
      <c r="BW2098" s="343"/>
      <c r="BX2098" s="1217"/>
      <c r="BY2098" s="343"/>
      <c r="BZ2098" s="338"/>
      <c r="CA2098" s="338"/>
      <c r="CB2098" s="338"/>
      <c r="CC2098" s="338"/>
      <c r="CD2098" s="338"/>
      <c r="CE2098" s="338"/>
      <c r="CF2098" s="338"/>
    </row>
    <row r="2099" ht="15.75" customHeight="1">
      <c r="A2099" s="338"/>
      <c r="B2099" s="338"/>
      <c r="C2099" s="338"/>
      <c r="D2099" s="338"/>
      <c r="E2099" s="338"/>
      <c r="F2099" s="346"/>
      <c r="G2099" s="1215"/>
      <c r="H2099" s="1216"/>
      <c r="I2099" s="534"/>
      <c r="J2099" s="1193"/>
      <c r="K2099" s="398"/>
      <c r="L2099" s="338"/>
      <c r="M2099" s="338"/>
      <c r="N2099" s="338"/>
      <c r="O2099" s="338"/>
      <c r="P2099" s="338"/>
      <c r="Q2099" s="338"/>
      <c r="R2099" s="338"/>
      <c r="S2099" s="338"/>
      <c r="T2099" s="338"/>
      <c r="U2099" s="338"/>
      <c r="V2099" s="338"/>
      <c r="W2099" s="338"/>
      <c r="X2099" s="338"/>
      <c r="Y2099" s="338"/>
      <c r="Z2099" s="338"/>
      <c r="AA2099" s="338"/>
      <c r="AB2099" s="338"/>
      <c r="AC2099" s="338"/>
      <c r="AD2099" s="338"/>
      <c r="AE2099" s="338"/>
      <c r="AF2099" s="338"/>
      <c r="AG2099" s="338"/>
      <c r="AH2099" s="338"/>
      <c r="AI2099" s="338"/>
      <c r="AJ2099" s="338"/>
      <c r="AK2099" s="338"/>
      <c r="AL2099" s="338"/>
      <c r="AM2099" s="338"/>
      <c r="AN2099" s="338"/>
      <c r="AO2099" s="338"/>
      <c r="AP2099" s="338"/>
      <c r="AQ2099" s="338"/>
      <c r="AR2099" s="338"/>
      <c r="AS2099" s="338"/>
      <c r="AT2099" s="338"/>
      <c r="AU2099" s="338"/>
      <c r="AV2099" s="338"/>
      <c r="AW2099" s="338"/>
      <c r="AX2099" s="338"/>
      <c r="AY2099" s="338"/>
      <c r="AZ2099" s="338"/>
      <c r="BA2099" s="338"/>
      <c r="BB2099" s="338"/>
      <c r="BC2099" s="338"/>
      <c r="BD2099" s="338"/>
      <c r="BE2099" s="338"/>
      <c r="BF2099" s="338"/>
      <c r="BG2099" s="338"/>
      <c r="BH2099" s="338"/>
      <c r="BI2099" s="338"/>
      <c r="BJ2099" s="338"/>
      <c r="BK2099" s="338"/>
      <c r="BL2099" s="338"/>
      <c r="BM2099" s="338"/>
      <c r="BN2099" s="338"/>
      <c r="BO2099" s="338"/>
      <c r="BP2099" s="338"/>
      <c r="BQ2099" s="338"/>
      <c r="BR2099" s="338"/>
      <c r="BS2099" s="338"/>
      <c r="BT2099" s="338"/>
      <c r="BU2099" s="338"/>
      <c r="BV2099" s="343"/>
      <c r="BW2099" s="343"/>
      <c r="BX2099" s="1217"/>
      <c r="BY2099" s="343"/>
      <c r="BZ2099" s="338"/>
      <c r="CA2099" s="338"/>
      <c r="CB2099" s="338"/>
      <c r="CC2099" s="338"/>
      <c r="CD2099" s="338"/>
      <c r="CE2099" s="338"/>
      <c r="CF2099" s="338"/>
    </row>
    <row r="2100" ht="15.75" customHeight="1">
      <c r="A2100" s="338"/>
      <c r="B2100" s="338"/>
      <c r="C2100" s="338"/>
      <c r="D2100" s="338"/>
      <c r="E2100" s="338"/>
      <c r="F2100" s="346"/>
      <c r="G2100" s="1215"/>
      <c r="H2100" s="1216"/>
      <c r="I2100" s="534"/>
      <c r="J2100" s="1193"/>
      <c r="K2100" s="398"/>
      <c r="L2100" s="338"/>
      <c r="M2100" s="338"/>
      <c r="N2100" s="338"/>
      <c r="O2100" s="338"/>
      <c r="P2100" s="338"/>
      <c r="Q2100" s="338"/>
      <c r="R2100" s="338"/>
      <c r="S2100" s="338"/>
      <c r="T2100" s="338"/>
      <c r="U2100" s="338"/>
      <c r="V2100" s="338"/>
      <c r="W2100" s="338"/>
      <c r="X2100" s="338"/>
      <c r="Y2100" s="338"/>
      <c r="Z2100" s="338"/>
      <c r="AA2100" s="338"/>
      <c r="AB2100" s="338"/>
      <c r="AC2100" s="338"/>
      <c r="AD2100" s="338"/>
      <c r="AE2100" s="338"/>
      <c r="AF2100" s="338"/>
      <c r="AG2100" s="338"/>
      <c r="AH2100" s="338"/>
      <c r="AI2100" s="338"/>
      <c r="AJ2100" s="338"/>
      <c r="AK2100" s="338"/>
      <c r="AL2100" s="338"/>
      <c r="AM2100" s="338"/>
      <c r="AN2100" s="338"/>
      <c r="AO2100" s="338"/>
      <c r="AP2100" s="338"/>
      <c r="AQ2100" s="338"/>
      <c r="AR2100" s="338"/>
      <c r="AS2100" s="338"/>
      <c r="AT2100" s="338"/>
      <c r="AU2100" s="338"/>
      <c r="AV2100" s="338"/>
      <c r="AW2100" s="338"/>
      <c r="AX2100" s="338"/>
      <c r="AY2100" s="338"/>
      <c r="AZ2100" s="338"/>
      <c r="BA2100" s="338"/>
      <c r="BB2100" s="338"/>
      <c r="BC2100" s="338"/>
      <c r="BD2100" s="338"/>
      <c r="BE2100" s="338"/>
      <c r="BF2100" s="338"/>
      <c r="BG2100" s="338"/>
      <c r="BH2100" s="338"/>
      <c r="BI2100" s="338"/>
      <c r="BJ2100" s="338"/>
      <c r="BK2100" s="338"/>
      <c r="BL2100" s="338"/>
      <c r="BM2100" s="338"/>
      <c r="BN2100" s="338"/>
      <c r="BO2100" s="338"/>
      <c r="BP2100" s="338"/>
      <c r="BQ2100" s="338"/>
      <c r="BR2100" s="338"/>
      <c r="BS2100" s="338"/>
      <c r="BT2100" s="338"/>
      <c r="BU2100" s="338"/>
      <c r="BV2100" s="343"/>
      <c r="BW2100" s="343"/>
      <c r="BX2100" s="1217"/>
      <c r="BY2100" s="343"/>
      <c r="BZ2100" s="338"/>
      <c r="CA2100" s="338"/>
      <c r="CB2100" s="338"/>
      <c r="CC2100" s="338"/>
      <c r="CD2100" s="338"/>
      <c r="CE2100" s="338"/>
      <c r="CF2100" s="338"/>
    </row>
    <row r="2101" ht="15.75" customHeight="1">
      <c r="A2101" s="338"/>
      <c r="B2101" s="338"/>
      <c r="C2101" s="338"/>
      <c r="D2101" s="338"/>
      <c r="E2101" s="338"/>
      <c r="F2101" s="346"/>
      <c r="G2101" s="1215"/>
      <c r="H2101" s="1216"/>
      <c r="I2101" s="534"/>
      <c r="J2101" s="1193"/>
      <c r="K2101" s="398"/>
      <c r="L2101" s="338"/>
      <c r="M2101" s="338"/>
      <c r="N2101" s="338"/>
      <c r="O2101" s="338"/>
      <c r="P2101" s="338"/>
      <c r="Q2101" s="338"/>
      <c r="R2101" s="338"/>
      <c r="S2101" s="338"/>
      <c r="T2101" s="338"/>
      <c r="U2101" s="338"/>
      <c r="V2101" s="338"/>
      <c r="W2101" s="338"/>
      <c r="X2101" s="338"/>
      <c r="Y2101" s="338"/>
      <c r="Z2101" s="338"/>
      <c r="AA2101" s="338"/>
      <c r="AB2101" s="338"/>
      <c r="AC2101" s="338"/>
      <c r="AD2101" s="338"/>
      <c r="AE2101" s="338"/>
      <c r="AF2101" s="338"/>
      <c r="AG2101" s="338"/>
      <c r="AH2101" s="338"/>
      <c r="AI2101" s="338"/>
      <c r="AJ2101" s="338"/>
      <c r="AK2101" s="338"/>
      <c r="AL2101" s="338"/>
      <c r="AM2101" s="338"/>
      <c r="AN2101" s="338"/>
      <c r="AO2101" s="338"/>
      <c r="AP2101" s="338"/>
      <c r="AQ2101" s="338"/>
      <c r="AR2101" s="338"/>
      <c r="AS2101" s="338"/>
      <c r="AT2101" s="338"/>
      <c r="AU2101" s="338"/>
      <c r="AV2101" s="338"/>
      <c r="AW2101" s="338"/>
      <c r="AX2101" s="338"/>
      <c r="AY2101" s="338"/>
      <c r="AZ2101" s="338"/>
      <c r="BA2101" s="338"/>
      <c r="BB2101" s="338"/>
      <c r="BC2101" s="338"/>
      <c r="BD2101" s="338"/>
      <c r="BE2101" s="338"/>
      <c r="BF2101" s="338"/>
      <c r="BG2101" s="338"/>
      <c r="BH2101" s="338"/>
      <c r="BI2101" s="338"/>
      <c r="BJ2101" s="338"/>
      <c r="BK2101" s="338"/>
      <c r="BL2101" s="338"/>
      <c r="BM2101" s="338"/>
      <c r="BN2101" s="338"/>
      <c r="BO2101" s="338"/>
      <c r="BP2101" s="338"/>
      <c r="BQ2101" s="338"/>
      <c r="BR2101" s="338"/>
      <c r="BS2101" s="338"/>
      <c r="BT2101" s="338"/>
      <c r="BU2101" s="338"/>
      <c r="BV2101" s="343"/>
      <c r="BW2101" s="343"/>
      <c r="BX2101" s="1217"/>
      <c r="BY2101" s="343"/>
      <c r="BZ2101" s="338"/>
      <c r="CA2101" s="338"/>
      <c r="CB2101" s="338"/>
      <c r="CC2101" s="338"/>
      <c r="CD2101" s="338"/>
      <c r="CE2101" s="338"/>
      <c r="CF2101" s="338"/>
    </row>
    <row r="2102" ht="15.75" customHeight="1">
      <c r="A2102" s="338"/>
      <c r="B2102" s="338"/>
      <c r="C2102" s="338"/>
      <c r="D2102" s="338"/>
      <c r="E2102" s="338"/>
      <c r="F2102" s="346"/>
      <c r="G2102" s="1215"/>
      <c r="H2102" s="1216"/>
      <c r="I2102" s="534"/>
      <c r="J2102" s="1193"/>
      <c r="K2102" s="398"/>
      <c r="L2102" s="338"/>
      <c r="M2102" s="338"/>
      <c r="N2102" s="338"/>
      <c r="O2102" s="338"/>
      <c r="P2102" s="338"/>
      <c r="Q2102" s="338"/>
      <c r="R2102" s="338"/>
      <c r="S2102" s="338"/>
      <c r="T2102" s="338"/>
      <c r="U2102" s="338"/>
      <c r="V2102" s="338"/>
      <c r="W2102" s="338"/>
      <c r="X2102" s="338"/>
      <c r="Y2102" s="338"/>
      <c r="Z2102" s="338"/>
      <c r="AA2102" s="338"/>
      <c r="AB2102" s="338"/>
      <c r="AC2102" s="338"/>
      <c r="AD2102" s="338"/>
      <c r="AE2102" s="338"/>
      <c r="AF2102" s="338"/>
      <c r="AG2102" s="338"/>
      <c r="AH2102" s="338"/>
      <c r="AI2102" s="338"/>
      <c r="AJ2102" s="338"/>
      <c r="AK2102" s="338"/>
      <c r="AL2102" s="338"/>
      <c r="AM2102" s="338"/>
      <c r="AN2102" s="338"/>
      <c r="AO2102" s="338"/>
      <c r="AP2102" s="338"/>
      <c r="AQ2102" s="338"/>
      <c r="AR2102" s="338"/>
      <c r="AS2102" s="338"/>
      <c r="AT2102" s="338"/>
      <c r="AU2102" s="338"/>
      <c r="AV2102" s="338"/>
      <c r="AW2102" s="338"/>
      <c r="AX2102" s="338"/>
      <c r="AY2102" s="338"/>
      <c r="AZ2102" s="338"/>
      <c r="BA2102" s="338"/>
      <c r="BB2102" s="338"/>
      <c r="BC2102" s="338"/>
      <c r="BD2102" s="338"/>
      <c r="BE2102" s="338"/>
      <c r="BF2102" s="338"/>
      <c r="BG2102" s="338"/>
      <c r="BH2102" s="338"/>
      <c r="BI2102" s="338"/>
      <c r="BJ2102" s="338"/>
      <c r="BK2102" s="338"/>
      <c r="BL2102" s="338"/>
      <c r="BM2102" s="338"/>
      <c r="BN2102" s="338"/>
      <c r="BO2102" s="338"/>
      <c r="BP2102" s="338"/>
      <c r="BQ2102" s="338"/>
      <c r="BR2102" s="338"/>
      <c r="BS2102" s="338"/>
      <c r="BT2102" s="338"/>
      <c r="BU2102" s="338"/>
      <c r="BV2102" s="343"/>
      <c r="BW2102" s="343"/>
      <c r="BX2102" s="1217"/>
      <c r="BY2102" s="343"/>
      <c r="BZ2102" s="338"/>
      <c r="CA2102" s="338"/>
      <c r="CB2102" s="338"/>
      <c r="CC2102" s="338"/>
      <c r="CD2102" s="338"/>
      <c r="CE2102" s="338"/>
      <c r="CF2102" s="338"/>
    </row>
    <row r="2103" ht="15.75" customHeight="1">
      <c r="A2103" s="338"/>
      <c r="B2103" s="338"/>
      <c r="C2103" s="338"/>
      <c r="D2103" s="338"/>
      <c r="E2103" s="338"/>
      <c r="F2103" s="346"/>
      <c r="G2103" s="1215"/>
      <c r="H2103" s="1216"/>
      <c r="I2103" s="534"/>
      <c r="J2103" s="1193"/>
      <c r="K2103" s="398"/>
      <c r="L2103" s="338"/>
      <c r="M2103" s="338"/>
      <c r="N2103" s="338"/>
      <c r="O2103" s="338"/>
      <c r="P2103" s="338"/>
      <c r="Q2103" s="338"/>
      <c r="R2103" s="338"/>
      <c r="S2103" s="338"/>
      <c r="T2103" s="338"/>
      <c r="U2103" s="338"/>
      <c r="V2103" s="338"/>
      <c r="W2103" s="338"/>
      <c r="X2103" s="338"/>
      <c r="Y2103" s="338"/>
      <c r="Z2103" s="338"/>
      <c r="AA2103" s="338"/>
      <c r="AB2103" s="338"/>
      <c r="AC2103" s="338"/>
      <c r="AD2103" s="338"/>
      <c r="AE2103" s="338"/>
      <c r="AF2103" s="338"/>
      <c r="AG2103" s="338"/>
      <c r="AH2103" s="338"/>
      <c r="AI2103" s="338"/>
      <c r="AJ2103" s="338"/>
      <c r="AK2103" s="338"/>
      <c r="AL2103" s="338"/>
      <c r="AM2103" s="338"/>
      <c r="AN2103" s="338"/>
      <c r="AO2103" s="338"/>
      <c r="AP2103" s="338"/>
      <c r="AQ2103" s="338"/>
      <c r="AR2103" s="338"/>
      <c r="AS2103" s="338"/>
      <c r="AT2103" s="338"/>
      <c r="AU2103" s="338"/>
      <c r="AV2103" s="338"/>
      <c r="AW2103" s="338"/>
      <c r="AX2103" s="338"/>
      <c r="AY2103" s="338"/>
      <c r="AZ2103" s="338"/>
      <c r="BA2103" s="338"/>
      <c r="BB2103" s="338"/>
      <c r="BC2103" s="338"/>
      <c r="BD2103" s="338"/>
      <c r="BE2103" s="338"/>
      <c r="BF2103" s="338"/>
      <c r="BG2103" s="338"/>
      <c r="BH2103" s="338"/>
      <c r="BI2103" s="338"/>
      <c r="BJ2103" s="338"/>
      <c r="BK2103" s="338"/>
      <c r="BL2103" s="338"/>
      <c r="BM2103" s="338"/>
      <c r="BN2103" s="338"/>
      <c r="BO2103" s="338"/>
      <c r="BP2103" s="338"/>
      <c r="BQ2103" s="338"/>
      <c r="BR2103" s="338"/>
      <c r="BS2103" s="338"/>
      <c r="BT2103" s="338"/>
      <c r="BU2103" s="338"/>
      <c r="BV2103" s="343"/>
      <c r="BW2103" s="343"/>
      <c r="BX2103" s="1217"/>
      <c r="BY2103" s="343"/>
      <c r="BZ2103" s="338"/>
      <c r="CA2103" s="338"/>
      <c r="CB2103" s="338"/>
      <c r="CC2103" s="338"/>
      <c r="CD2103" s="338"/>
      <c r="CE2103" s="338"/>
      <c r="CF2103" s="338"/>
    </row>
    <row r="2104" ht="15.75" customHeight="1">
      <c r="A2104" s="338"/>
      <c r="B2104" s="338"/>
      <c r="C2104" s="338"/>
      <c r="D2104" s="338"/>
      <c r="E2104" s="338"/>
      <c r="F2104" s="346"/>
      <c r="G2104" s="1215"/>
      <c r="H2104" s="1216"/>
      <c r="I2104" s="534"/>
      <c r="J2104" s="1193"/>
      <c r="K2104" s="398"/>
      <c r="L2104" s="338"/>
      <c r="M2104" s="338"/>
      <c r="N2104" s="338"/>
      <c r="O2104" s="338"/>
      <c r="P2104" s="338"/>
      <c r="Q2104" s="338"/>
      <c r="R2104" s="338"/>
      <c r="S2104" s="338"/>
      <c r="T2104" s="338"/>
      <c r="U2104" s="338"/>
      <c r="V2104" s="338"/>
      <c r="W2104" s="338"/>
      <c r="X2104" s="338"/>
      <c r="Y2104" s="338"/>
      <c r="Z2104" s="338"/>
      <c r="AA2104" s="338"/>
      <c r="AB2104" s="338"/>
      <c r="AC2104" s="338"/>
      <c r="AD2104" s="338"/>
      <c r="AE2104" s="338"/>
      <c r="AF2104" s="338"/>
      <c r="AG2104" s="338"/>
      <c r="AH2104" s="338"/>
      <c r="AI2104" s="338"/>
      <c r="AJ2104" s="338"/>
      <c r="AK2104" s="338"/>
      <c r="AL2104" s="338"/>
      <c r="AM2104" s="338"/>
      <c r="AN2104" s="338"/>
      <c r="AO2104" s="338"/>
      <c r="AP2104" s="338"/>
      <c r="AQ2104" s="338"/>
      <c r="AR2104" s="338"/>
      <c r="AS2104" s="338"/>
      <c r="AT2104" s="338"/>
      <c r="AU2104" s="338"/>
      <c r="AV2104" s="338"/>
      <c r="AW2104" s="338"/>
      <c r="AX2104" s="338"/>
      <c r="AY2104" s="338"/>
      <c r="AZ2104" s="338"/>
      <c r="BA2104" s="338"/>
      <c r="BB2104" s="338"/>
      <c r="BC2104" s="338"/>
      <c r="BD2104" s="338"/>
      <c r="BE2104" s="338"/>
      <c r="BF2104" s="338"/>
      <c r="BG2104" s="338"/>
      <c r="BH2104" s="338"/>
      <c r="BI2104" s="338"/>
      <c r="BJ2104" s="338"/>
      <c r="BK2104" s="338"/>
      <c r="BL2104" s="338"/>
      <c r="BM2104" s="338"/>
      <c r="BN2104" s="338"/>
      <c r="BO2104" s="338"/>
      <c r="BP2104" s="338"/>
      <c r="BQ2104" s="338"/>
      <c r="BR2104" s="338"/>
      <c r="BS2104" s="338"/>
      <c r="BT2104" s="338"/>
      <c r="BU2104" s="338"/>
      <c r="BV2104" s="343"/>
      <c r="BW2104" s="343"/>
      <c r="BX2104" s="1217"/>
      <c r="BY2104" s="343"/>
      <c r="BZ2104" s="338"/>
      <c r="CA2104" s="338"/>
      <c r="CB2104" s="338"/>
      <c r="CC2104" s="338"/>
      <c r="CD2104" s="338"/>
      <c r="CE2104" s="338"/>
      <c r="CF2104" s="338"/>
    </row>
    <row r="2105" ht="15.75" customHeight="1">
      <c r="A2105" s="338"/>
      <c r="B2105" s="338"/>
      <c r="C2105" s="338"/>
      <c r="D2105" s="338"/>
      <c r="E2105" s="338"/>
      <c r="F2105" s="346"/>
      <c r="G2105" s="1215"/>
      <c r="H2105" s="1216"/>
      <c r="I2105" s="534"/>
      <c r="J2105" s="1193"/>
      <c r="K2105" s="398"/>
      <c r="L2105" s="338"/>
      <c r="M2105" s="338"/>
      <c r="N2105" s="338"/>
      <c r="O2105" s="338"/>
      <c r="P2105" s="338"/>
      <c r="Q2105" s="338"/>
      <c r="R2105" s="338"/>
      <c r="S2105" s="338"/>
      <c r="T2105" s="338"/>
      <c r="U2105" s="338"/>
      <c r="V2105" s="338"/>
      <c r="W2105" s="338"/>
      <c r="X2105" s="338"/>
      <c r="Y2105" s="338"/>
      <c r="Z2105" s="338"/>
      <c r="AA2105" s="338"/>
      <c r="AB2105" s="338"/>
      <c r="AC2105" s="338"/>
      <c r="AD2105" s="338"/>
      <c r="AE2105" s="338"/>
      <c r="AF2105" s="338"/>
      <c r="AG2105" s="338"/>
      <c r="AH2105" s="338"/>
      <c r="AI2105" s="338"/>
      <c r="AJ2105" s="338"/>
      <c r="AK2105" s="338"/>
      <c r="AL2105" s="338"/>
      <c r="AM2105" s="338"/>
      <c r="AN2105" s="338"/>
      <c r="AO2105" s="338"/>
      <c r="AP2105" s="338"/>
      <c r="AQ2105" s="338"/>
      <c r="AR2105" s="338"/>
      <c r="AS2105" s="338"/>
      <c r="AT2105" s="338"/>
      <c r="AU2105" s="338"/>
      <c r="AV2105" s="338"/>
      <c r="AW2105" s="338"/>
      <c r="AX2105" s="338"/>
      <c r="AY2105" s="338"/>
      <c r="AZ2105" s="338"/>
      <c r="BA2105" s="338"/>
      <c r="BB2105" s="338"/>
      <c r="BC2105" s="338"/>
      <c r="BD2105" s="338"/>
      <c r="BE2105" s="338"/>
      <c r="BF2105" s="338"/>
      <c r="BG2105" s="338"/>
      <c r="BH2105" s="338"/>
      <c r="BI2105" s="338"/>
      <c r="BJ2105" s="338"/>
      <c r="BK2105" s="338"/>
      <c r="BL2105" s="338"/>
      <c r="BM2105" s="338"/>
      <c r="BN2105" s="338"/>
      <c r="BO2105" s="338"/>
      <c r="BP2105" s="338"/>
      <c r="BQ2105" s="338"/>
      <c r="BR2105" s="338"/>
      <c r="BS2105" s="338"/>
      <c r="BT2105" s="338"/>
      <c r="BU2105" s="338"/>
      <c r="BV2105" s="343"/>
      <c r="BW2105" s="343"/>
      <c r="BX2105" s="1217"/>
      <c r="BY2105" s="343"/>
      <c r="BZ2105" s="338"/>
      <c r="CA2105" s="338"/>
      <c r="CB2105" s="338"/>
      <c r="CC2105" s="338"/>
      <c r="CD2105" s="338"/>
      <c r="CE2105" s="338"/>
      <c r="CF2105" s="338"/>
    </row>
    <row r="2106" ht="15.75" customHeight="1">
      <c r="A2106" s="338"/>
      <c r="B2106" s="338"/>
      <c r="C2106" s="338"/>
      <c r="D2106" s="338"/>
      <c r="E2106" s="338"/>
      <c r="F2106" s="346"/>
      <c r="G2106" s="1215"/>
      <c r="H2106" s="1216"/>
      <c r="I2106" s="534"/>
      <c r="J2106" s="1193"/>
      <c r="K2106" s="398"/>
      <c r="L2106" s="338"/>
      <c r="M2106" s="338"/>
      <c r="N2106" s="338"/>
      <c r="O2106" s="338"/>
      <c r="P2106" s="338"/>
      <c r="Q2106" s="338"/>
      <c r="R2106" s="338"/>
      <c r="S2106" s="338"/>
      <c r="T2106" s="338"/>
      <c r="U2106" s="338"/>
      <c r="V2106" s="338"/>
      <c r="W2106" s="338"/>
      <c r="X2106" s="338"/>
      <c r="Y2106" s="338"/>
      <c r="Z2106" s="338"/>
      <c r="AA2106" s="338"/>
      <c r="AB2106" s="338"/>
      <c r="AC2106" s="338"/>
      <c r="AD2106" s="338"/>
      <c r="AE2106" s="338"/>
      <c r="AF2106" s="338"/>
      <c r="AG2106" s="338"/>
      <c r="AH2106" s="338"/>
      <c r="AI2106" s="338"/>
      <c r="AJ2106" s="338"/>
      <c r="AK2106" s="338"/>
      <c r="AL2106" s="338"/>
      <c r="AM2106" s="338"/>
      <c r="AN2106" s="338"/>
      <c r="AO2106" s="338"/>
      <c r="AP2106" s="338"/>
      <c r="AQ2106" s="338"/>
      <c r="AR2106" s="338"/>
      <c r="AS2106" s="338"/>
      <c r="AT2106" s="338"/>
      <c r="AU2106" s="338"/>
      <c r="AV2106" s="338"/>
      <c r="AW2106" s="338"/>
      <c r="AX2106" s="338"/>
      <c r="AY2106" s="338"/>
      <c r="AZ2106" s="338"/>
      <c r="BA2106" s="338"/>
      <c r="BB2106" s="338"/>
      <c r="BC2106" s="338"/>
      <c r="BD2106" s="338"/>
      <c r="BE2106" s="338"/>
      <c r="BF2106" s="338"/>
      <c r="BG2106" s="338"/>
      <c r="BH2106" s="338"/>
      <c r="BI2106" s="338"/>
      <c r="BJ2106" s="338"/>
      <c r="BK2106" s="338"/>
      <c r="BL2106" s="338"/>
      <c r="BM2106" s="338"/>
      <c r="BN2106" s="338"/>
      <c r="BO2106" s="338"/>
      <c r="BP2106" s="338"/>
      <c r="BQ2106" s="338"/>
      <c r="BR2106" s="338"/>
      <c r="BS2106" s="338"/>
      <c r="BT2106" s="338"/>
      <c r="BU2106" s="338"/>
      <c r="BV2106" s="343"/>
      <c r="BW2106" s="343"/>
      <c r="BX2106" s="1217"/>
      <c r="BY2106" s="343"/>
      <c r="BZ2106" s="338"/>
      <c r="CA2106" s="338"/>
      <c r="CB2106" s="338"/>
      <c r="CC2106" s="338"/>
      <c r="CD2106" s="338"/>
      <c r="CE2106" s="338"/>
      <c r="CF2106" s="338"/>
    </row>
    <row r="2107" ht="15.75" customHeight="1">
      <c r="A2107" s="338"/>
      <c r="B2107" s="338"/>
      <c r="C2107" s="338"/>
      <c r="D2107" s="338"/>
      <c r="E2107" s="338"/>
      <c r="F2107" s="346"/>
      <c r="G2107" s="1215"/>
      <c r="H2107" s="1216"/>
      <c r="I2107" s="534"/>
      <c r="J2107" s="1193"/>
      <c r="K2107" s="398"/>
      <c r="L2107" s="338"/>
      <c r="M2107" s="338"/>
      <c r="N2107" s="338"/>
      <c r="O2107" s="338"/>
      <c r="P2107" s="338"/>
      <c r="Q2107" s="338"/>
      <c r="R2107" s="338"/>
      <c r="S2107" s="338"/>
      <c r="T2107" s="338"/>
      <c r="U2107" s="338"/>
      <c r="V2107" s="338"/>
      <c r="W2107" s="338"/>
      <c r="X2107" s="338"/>
      <c r="Y2107" s="338"/>
      <c r="Z2107" s="338"/>
      <c r="AA2107" s="338"/>
      <c r="AB2107" s="338"/>
      <c r="AC2107" s="338"/>
      <c r="AD2107" s="338"/>
      <c r="AE2107" s="338"/>
      <c r="AF2107" s="338"/>
      <c r="AG2107" s="338"/>
      <c r="AH2107" s="338"/>
      <c r="AI2107" s="338"/>
      <c r="AJ2107" s="338"/>
      <c r="AK2107" s="338"/>
      <c r="AL2107" s="338"/>
      <c r="AM2107" s="338"/>
      <c r="AN2107" s="338"/>
      <c r="AO2107" s="338"/>
      <c r="AP2107" s="338"/>
      <c r="AQ2107" s="338"/>
      <c r="AR2107" s="338"/>
      <c r="AS2107" s="338"/>
      <c r="AT2107" s="338"/>
      <c r="AU2107" s="338"/>
      <c r="AV2107" s="338"/>
      <c r="AW2107" s="338"/>
      <c r="AX2107" s="338"/>
      <c r="AY2107" s="338"/>
      <c r="AZ2107" s="338"/>
      <c r="BA2107" s="338"/>
      <c r="BB2107" s="338"/>
      <c r="BC2107" s="338"/>
      <c r="BD2107" s="338"/>
      <c r="BE2107" s="338"/>
      <c r="BF2107" s="338"/>
      <c r="BG2107" s="338"/>
      <c r="BH2107" s="338"/>
      <c r="BI2107" s="338"/>
      <c r="BJ2107" s="338"/>
      <c r="BK2107" s="338"/>
      <c r="BL2107" s="338"/>
      <c r="BM2107" s="338"/>
      <c r="BN2107" s="338"/>
      <c r="BO2107" s="338"/>
      <c r="BP2107" s="338"/>
      <c r="BQ2107" s="338"/>
      <c r="BR2107" s="338"/>
      <c r="BS2107" s="338"/>
      <c r="BT2107" s="338"/>
      <c r="BU2107" s="338"/>
      <c r="BV2107" s="343"/>
      <c r="BW2107" s="343"/>
      <c r="BX2107" s="1217"/>
      <c r="BY2107" s="343"/>
      <c r="BZ2107" s="338"/>
      <c r="CA2107" s="338"/>
      <c r="CB2107" s="338"/>
      <c r="CC2107" s="338"/>
      <c r="CD2107" s="338"/>
      <c r="CE2107" s="338"/>
      <c r="CF2107" s="338"/>
    </row>
    <row r="2108" ht="15.75" customHeight="1">
      <c r="A2108" s="338"/>
      <c r="B2108" s="338"/>
      <c r="C2108" s="338"/>
      <c r="D2108" s="338"/>
      <c r="E2108" s="338"/>
      <c r="F2108" s="346"/>
      <c r="G2108" s="1215"/>
      <c r="H2108" s="1216"/>
      <c r="I2108" s="534"/>
      <c r="J2108" s="1193"/>
      <c r="K2108" s="398"/>
      <c r="L2108" s="338"/>
      <c r="M2108" s="338"/>
      <c r="N2108" s="338"/>
      <c r="O2108" s="338"/>
      <c r="P2108" s="338"/>
      <c r="Q2108" s="338"/>
      <c r="R2108" s="338"/>
      <c r="S2108" s="338"/>
      <c r="T2108" s="338"/>
      <c r="U2108" s="338"/>
      <c r="V2108" s="338"/>
      <c r="W2108" s="338"/>
      <c r="X2108" s="338"/>
      <c r="Y2108" s="338"/>
      <c r="Z2108" s="338"/>
      <c r="AA2108" s="338"/>
      <c r="AB2108" s="338"/>
      <c r="AC2108" s="338"/>
      <c r="AD2108" s="338"/>
      <c r="AE2108" s="338"/>
      <c r="AF2108" s="338"/>
      <c r="AG2108" s="338"/>
      <c r="AH2108" s="338"/>
      <c r="AI2108" s="338"/>
      <c r="AJ2108" s="338"/>
      <c r="AK2108" s="338"/>
      <c r="AL2108" s="338"/>
      <c r="AM2108" s="338"/>
      <c r="AN2108" s="338"/>
      <c r="AO2108" s="338"/>
      <c r="AP2108" s="338"/>
      <c r="AQ2108" s="338"/>
      <c r="AR2108" s="338"/>
      <c r="AS2108" s="338"/>
      <c r="AT2108" s="338"/>
      <c r="AU2108" s="338"/>
      <c r="AV2108" s="338"/>
      <c r="AW2108" s="338"/>
      <c r="AX2108" s="338"/>
      <c r="AY2108" s="338"/>
      <c r="AZ2108" s="338"/>
      <c r="BA2108" s="338"/>
      <c r="BB2108" s="338"/>
      <c r="BC2108" s="338"/>
      <c r="BD2108" s="338"/>
      <c r="BE2108" s="338"/>
      <c r="BF2108" s="338"/>
      <c r="BG2108" s="338"/>
      <c r="BH2108" s="338"/>
      <c r="BI2108" s="338"/>
      <c r="BJ2108" s="338"/>
      <c r="BK2108" s="338"/>
      <c r="BL2108" s="338"/>
      <c r="BM2108" s="338"/>
      <c r="BN2108" s="338"/>
      <c r="BO2108" s="338"/>
      <c r="BP2108" s="338"/>
      <c r="BQ2108" s="338"/>
      <c r="BR2108" s="338"/>
      <c r="BS2108" s="338"/>
      <c r="BT2108" s="338"/>
      <c r="BU2108" s="338"/>
      <c r="BV2108" s="343"/>
      <c r="BW2108" s="343"/>
      <c r="BX2108" s="1217"/>
      <c r="BY2108" s="343"/>
      <c r="BZ2108" s="338"/>
      <c r="CA2108" s="338"/>
      <c r="CB2108" s="338"/>
      <c r="CC2108" s="338"/>
      <c r="CD2108" s="338"/>
      <c r="CE2108" s="338"/>
      <c r="CF2108" s="338"/>
    </row>
    <row r="2109" ht="15.75" customHeight="1">
      <c r="A2109" s="338"/>
      <c r="B2109" s="338"/>
      <c r="C2109" s="338"/>
      <c r="D2109" s="338"/>
      <c r="E2109" s="338"/>
      <c r="F2109" s="346"/>
      <c r="G2109" s="1215"/>
      <c r="H2109" s="1216"/>
      <c r="I2109" s="534"/>
      <c r="J2109" s="1193"/>
      <c r="K2109" s="398"/>
      <c r="L2109" s="338"/>
      <c r="M2109" s="338"/>
      <c r="N2109" s="338"/>
      <c r="O2109" s="338"/>
      <c r="P2109" s="338"/>
      <c r="Q2109" s="338"/>
      <c r="R2109" s="338"/>
      <c r="S2109" s="338"/>
      <c r="T2109" s="338"/>
      <c r="U2109" s="338"/>
      <c r="V2109" s="338"/>
      <c r="W2109" s="338"/>
      <c r="X2109" s="338"/>
      <c r="Y2109" s="338"/>
      <c r="Z2109" s="338"/>
      <c r="AA2109" s="338"/>
      <c r="AB2109" s="338"/>
      <c r="AC2109" s="338"/>
      <c r="AD2109" s="338"/>
      <c r="AE2109" s="338"/>
      <c r="AF2109" s="338"/>
      <c r="AG2109" s="338"/>
      <c r="AH2109" s="338"/>
      <c r="AI2109" s="338"/>
      <c r="AJ2109" s="338"/>
      <c r="AK2109" s="338"/>
      <c r="AL2109" s="338"/>
      <c r="AM2109" s="338"/>
      <c r="AN2109" s="338"/>
      <c r="AO2109" s="338"/>
      <c r="AP2109" s="338"/>
      <c r="AQ2109" s="338"/>
      <c r="AR2109" s="338"/>
      <c r="AS2109" s="338"/>
      <c r="AT2109" s="338"/>
      <c r="AU2109" s="338"/>
      <c r="AV2109" s="338"/>
      <c r="AW2109" s="338"/>
      <c r="AX2109" s="338"/>
      <c r="AY2109" s="338"/>
      <c r="AZ2109" s="338"/>
      <c r="BA2109" s="338"/>
      <c r="BB2109" s="338"/>
      <c r="BC2109" s="338"/>
      <c r="BD2109" s="338"/>
      <c r="BE2109" s="338"/>
      <c r="BF2109" s="338"/>
      <c r="BG2109" s="338"/>
      <c r="BH2109" s="338"/>
      <c r="BI2109" s="338"/>
      <c r="BJ2109" s="338"/>
      <c r="BK2109" s="338"/>
      <c r="BL2109" s="338"/>
      <c r="BM2109" s="338"/>
      <c r="BN2109" s="338"/>
      <c r="BO2109" s="338"/>
      <c r="BP2109" s="338"/>
      <c r="BQ2109" s="338"/>
      <c r="BR2109" s="338"/>
      <c r="BS2109" s="338"/>
      <c r="BT2109" s="338"/>
      <c r="BU2109" s="338"/>
      <c r="BV2109" s="343"/>
      <c r="BW2109" s="343"/>
      <c r="BX2109" s="1217"/>
      <c r="BY2109" s="343"/>
      <c r="BZ2109" s="338"/>
      <c r="CA2109" s="338"/>
      <c r="CB2109" s="338"/>
      <c r="CC2109" s="338"/>
      <c r="CD2109" s="338"/>
      <c r="CE2109" s="338"/>
      <c r="CF2109" s="338"/>
    </row>
    <row r="2110" ht="15.75" customHeight="1">
      <c r="A2110" s="338"/>
      <c r="B2110" s="338"/>
      <c r="C2110" s="338"/>
      <c r="D2110" s="338"/>
      <c r="E2110" s="338"/>
      <c r="F2110" s="346"/>
      <c r="G2110" s="1215"/>
      <c r="H2110" s="1216"/>
      <c r="I2110" s="534"/>
      <c r="J2110" s="1193"/>
      <c r="K2110" s="398"/>
      <c r="L2110" s="338"/>
      <c r="M2110" s="338"/>
      <c r="N2110" s="338"/>
      <c r="O2110" s="338"/>
      <c r="P2110" s="338"/>
      <c r="Q2110" s="338"/>
      <c r="R2110" s="338"/>
      <c r="S2110" s="338"/>
      <c r="T2110" s="338"/>
      <c r="U2110" s="338"/>
      <c r="V2110" s="338"/>
      <c r="W2110" s="338"/>
      <c r="X2110" s="338"/>
      <c r="Y2110" s="338"/>
      <c r="Z2110" s="338"/>
      <c r="AA2110" s="338"/>
      <c r="AB2110" s="338"/>
      <c r="AC2110" s="338"/>
      <c r="AD2110" s="338"/>
      <c r="AE2110" s="338"/>
      <c r="AF2110" s="338"/>
      <c r="AG2110" s="338"/>
      <c r="AH2110" s="338"/>
      <c r="AI2110" s="338"/>
      <c r="AJ2110" s="338"/>
      <c r="AK2110" s="338"/>
      <c r="AL2110" s="338"/>
      <c r="AM2110" s="338"/>
      <c r="AN2110" s="338"/>
      <c r="AO2110" s="338"/>
      <c r="AP2110" s="338"/>
      <c r="AQ2110" s="338"/>
      <c r="AR2110" s="338"/>
      <c r="AS2110" s="338"/>
      <c r="AT2110" s="338"/>
      <c r="AU2110" s="338"/>
      <c r="AV2110" s="338"/>
      <c r="AW2110" s="338"/>
      <c r="AX2110" s="338"/>
      <c r="AY2110" s="338"/>
      <c r="AZ2110" s="338"/>
      <c r="BA2110" s="338"/>
      <c r="BB2110" s="338"/>
      <c r="BC2110" s="338"/>
      <c r="BD2110" s="338"/>
      <c r="BE2110" s="338"/>
      <c r="BF2110" s="338"/>
      <c r="BG2110" s="338"/>
      <c r="BH2110" s="338"/>
      <c r="BI2110" s="338"/>
      <c r="BJ2110" s="338"/>
      <c r="BK2110" s="338"/>
      <c r="BL2110" s="338"/>
      <c r="BM2110" s="338"/>
      <c r="BN2110" s="338"/>
      <c r="BO2110" s="338"/>
      <c r="BP2110" s="338"/>
      <c r="BQ2110" s="338"/>
      <c r="BR2110" s="338"/>
      <c r="BS2110" s="338"/>
      <c r="BT2110" s="338"/>
      <c r="BU2110" s="338"/>
      <c r="BV2110" s="343"/>
      <c r="BW2110" s="343"/>
      <c r="BX2110" s="1217"/>
      <c r="BY2110" s="343"/>
      <c r="BZ2110" s="338"/>
      <c r="CA2110" s="338"/>
      <c r="CB2110" s="338"/>
      <c r="CC2110" s="338"/>
      <c r="CD2110" s="338"/>
      <c r="CE2110" s="338"/>
      <c r="CF2110" s="338"/>
    </row>
    <row r="2111" ht="15.75" customHeight="1">
      <c r="A2111" s="338"/>
      <c r="B2111" s="338"/>
      <c r="C2111" s="338"/>
      <c r="D2111" s="338"/>
      <c r="E2111" s="338"/>
      <c r="F2111" s="346"/>
      <c r="G2111" s="1215"/>
      <c r="H2111" s="1216"/>
      <c r="I2111" s="534"/>
      <c r="J2111" s="1193"/>
      <c r="K2111" s="398"/>
      <c r="L2111" s="338"/>
      <c r="M2111" s="338"/>
      <c r="N2111" s="338"/>
      <c r="O2111" s="338"/>
      <c r="P2111" s="338"/>
      <c r="Q2111" s="338"/>
      <c r="R2111" s="338"/>
      <c r="S2111" s="338"/>
      <c r="T2111" s="338"/>
      <c r="U2111" s="338"/>
      <c r="V2111" s="338"/>
      <c r="W2111" s="338"/>
      <c r="X2111" s="338"/>
      <c r="Y2111" s="338"/>
      <c r="Z2111" s="338"/>
      <c r="AA2111" s="338"/>
      <c r="AB2111" s="338"/>
      <c r="AC2111" s="338"/>
      <c r="AD2111" s="338"/>
      <c r="AE2111" s="338"/>
      <c r="AF2111" s="338"/>
      <c r="AG2111" s="338"/>
      <c r="AH2111" s="338"/>
      <c r="AI2111" s="338"/>
      <c r="AJ2111" s="338"/>
      <c r="AK2111" s="338"/>
      <c r="AL2111" s="338"/>
      <c r="AM2111" s="338"/>
      <c r="AN2111" s="338"/>
      <c r="AO2111" s="338"/>
      <c r="AP2111" s="338"/>
      <c r="AQ2111" s="338"/>
      <c r="AR2111" s="338"/>
      <c r="AS2111" s="338"/>
      <c r="AT2111" s="338"/>
      <c r="AU2111" s="338"/>
      <c r="AV2111" s="338"/>
      <c r="AW2111" s="338"/>
      <c r="AX2111" s="338"/>
      <c r="AY2111" s="338"/>
      <c r="AZ2111" s="338"/>
      <c r="BA2111" s="338"/>
      <c r="BB2111" s="338"/>
      <c r="BC2111" s="338"/>
      <c r="BD2111" s="338"/>
      <c r="BE2111" s="338"/>
      <c r="BF2111" s="338"/>
      <c r="BG2111" s="338"/>
      <c r="BH2111" s="338"/>
      <c r="BI2111" s="338"/>
      <c r="BJ2111" s="338"/>
      <c r="BK2111" s="338"/>
      <c r="BL2111" s="338"/>
      <c r="BM2111" s="338"/>
      <c r="BN2111" s="338"/>
      <c r="BO2111" s="338"/>
      <c r="BP2111" s="338"/>
      <c r="BQ2111" s="338"/>
      <c r="BR2111" s="338"/>
      <c r="BS2111" s="338"/>
      <c r="BT2111" s="338"/>
      <c r="BU2111" s="338"/>
      <c r="BV2111" s="343"/>
      <c r="BW2111" s="343"/>
      <c r="BX2111" s="1217"/>
      <c r="BY2111" s="343"/>
      <c r="BZ2111" s="338"/>
      <c r="CA2111" s="338"/>
      <c r="CB2111" s="338"/>
      <c r="CC2111" s="338"/>
      <c r="CD2111" s="338"/>
      <c r="CE2111" s="338"/>
      <c r="CF2111" s="338"/>
    </row>
    <row r="2112" ht="15.75" customHeight="1">
      <c r="A2112" s="338"/>
      <c r="B2112" s="338"/>
      <c r="C2112" s="338"/>
      <c r="D2112" s="338"/>
      <c r="E2112" s="338"/>
      <c r="F2112" s="346"/>
      <c r="G2112" s="1215"/>
      <c r="H2112" s="1216"/>
      <c r="I2112" s="534"/>
      <c r="J2112" s="1193"/>
      <c r="K2112" s="398"/>
      <c r="L2112" s="338"/>
      <c r="M2112" s="338"/>
      <c r="N2112" s="338"/>
      <c r="O2112" s="338"/>
      <c r="P2112" s="338"/>
      <c r="Q2112" s="338"/>
      <c r="R2112" s="338"/>
      <c r="S2112" s="338"/>
      <c r="T2112" s="338"/>
      <c r="U2112" s="338"/>
      <c r="V2112" s="338"/>
      <c r="W2112" s="338"/>
      <c r="X2112" s="338"/>
      <c r="Y2112" s="338"/>
      <c r="Z2112" s="338"/>
      <c r="AA2112" s="338"/>
      <c r="AB2112" s="338"/>
      <c r="AC2112" s="338"/>
      <c r="AD2112" s="338"/>
      <c r="AE2112" s="338"/>
      <c r="AF2112" s="338"/>
      <c r="AG2112" s="338"/>
      <c r="AH2112" s="338"/>
      <c r="AI2112" s="338"/>
      <c r="AJ2112" s="338"/>
      <c r="AK2112" s="338"/>
      <c r="AL2112" s="338"/>
      <c r="AM2112" s="338"/>
      <c r="AN2112" s="338"/>
      <c r="AO2112" s="338"/>
      <c r="AP2112" s="338"/>
      <c r="AQ2112" s="338"/>
      <c r="AR2112" s="338"/>
      <c r="AS2112" s="338"/>
      <c r="AT2112" s="338"/>
      <c r="AU2112" s="338"/>
      <c r="AV2112" s="338"/>
      <c r="AW2112" s="338"/>
      <c r="AX2112" s="338"/>
      <c r="AY2112" s="338"/>
      <c r="AZ2112" s="338"/>
      <c r="BA2112" s="338"/>
      <c r="BB2112" s="338"/>
      <c r="BC2112" s="338"/>
      <c r="BD2112" s="338"/>
      <c r="BE2112" s="338"/>
      <c r="BF2112" s="338"/>
      <c r="BG2112" s="338"/>
      <c r="BH2112" s="338"/>
      <c r="BI2112" s="338"/>
      <c r="BJ2112" s="338"/>
      <c r="BK2112" s="338"/>
      <c r="BL2112" s="338"/>
      <c r="BM2112" s="338"/>
      <c r="BN2112" s="338"/>
      <c r="BO2112" s="338"/>
      <c r="BP2112" s="338"/>
      <c r="BQ2112" s="338"/>
      <c r="BR2112" s="338"/>
      <c r="BS2112" s="338"/>
      <c r="BT2112" s="338"/>
      <c r="BU2112" s="338"/>
      <c r="BV2112" s="343"/>
      <c r="BW2112" s="343"/>
      <c r="BX2112" s="1217"/>
      <c r="BY2112" s="343"/>
      <c r="BZ2112" s="338"/>
      <c r="CA2112" s="338"/>
      <c r="CB2112" s="338"/>
      <c r="CC2112" s="338"/>
      <c r="CD2112" s="338"/>
      <c r="CE2112" s="338"/>
      <c r="CF2112" s="338"/>
    </row>
    <row r="2113" ht="15.75" customHeight="1">
      <c r="A2113" s="338"/>
      <c r="B2113" s="338"/>
      <c r="C2113" s="338"/>
      <c r="D2113" s="338"/>
      <c r="E2113" s="338"/>
      <c r="F2113" s="346"/>
      <c r="G2113" s="1215"/>
      <c r="H2113" s="1216"/>
      <c r="I2113" s="534"/>
      <c r="J2113" s="1193"/>
      <c r="K2113" s="398"/>
      <c r="L2113" s="338"/>
      <c r="M2113" s="338"/>
      <c r="N2113" s="338"/>
      <c r="O2113" s="338"/>
      <c r="P2113" s="338"/>
      <c r="Q2113" s="338"/>
      <c r="R2113" s="338"/>
      <c r="S2113" s="338"/>
      <c r="T2113" s="338"/>
      <c r="U2113" s="338"/>
      <c r="V2113" s="338"/>
      <c r="W2113" s="338"/>
      <c r="X2113" s="338"/>
      <c r="Y2113" s="338"/>
      <c r="Z2113" s="338"/>
      <c r="AA2113" s="338"/>
      <c r="AB2113" s="338"/>
      <c r="AC2113" s="338"/>
      <c r="AD2113" s="338"/>
      <c r="AE2113" s="338"/>
      <c r="AF2113" s="338"/>
      <c r="AG2113" s="338"/>
      <c r="AH2113" s="338"/>
      <c r="AI2113" s="338"/>
      <c r="AJ2113" s="338"/>
      <c r="AK2113" s="338"/>
      <c r="AL2113" s="338"/>
      <c r="AM2113" s="338"/>
      <c r="AN2113" s="338"/>
      <c r="AO2113" s="338"/>
      <c r="AP2113" s="338"/>
      <c r="AQ2113" s="338"/>
      <c r="AR2113" s="338"/>
      <c r="AS2113" s="338"/>
      <c r="AT2113" s="338"/>
      <c r="AU2113" s="338"/>
      <c r="AV2113" s="338"/>
      <c r="AW2113" s="338"/>
      <c r="AX2113" s="338"/>
      <c r="AY2113" s="338"/>
      <c r="AZ2113" s="338"/>
      <c r="BA2113" s="338"/>
      <c r="BB2113" s="338"/>
      <c r="BC2113" s="338"/>
      <c r="BD2113" s="338"/>
      <c r="BE2113" s="338"/>
      <c r="BF2113" s="338"/>
      <c r="BG2113" s="338"/>
      <c r="BH2113" s="338"/>
      <c r="BI2113" s="338"/>
      <c r="BJ2113" s="338"/>
      <c r="BK2113" s="338"/>
      <c r="BL2113" s="338"/>
      <c r="BM2113" s="338"/>
      <c r="BN2113" s="338"/>
      <c r="BO2113" s="338"/>
      <c r="BP2113" s="338"/>
      <c r="BQ2113" s="338"/>
      <c r="BR2113" s="338"/>
      <c r="BS2113" s="338"/>
      <c r="BT2113" s="338"/>
      <c r="BU2113" s="338"/>
      <c r="BV2113" s="343"/>
      <c r="BW2113" s="343"/>
      <c r="BX2113" s="1217"/>
      <c r="BY2113" s="343"/>
      <c r="BZ2113" s="338"/>
      <c r="CA2113" s="338"/>
      <c r="CB2113" s="338"/>
      <c r="CC2113" s="338"/>
      <c r="CD2113" s="338"/>
      <c r="CE2113" s="338"/>
      <c r="CF2113" s="338"/>
    </row>
    <row r="2114" ht="15.75" customHeight="1">
      <c r="A2114" s="338"/>
      <c r="B2114" s="338"/>
      <c r="C2114" s="338"/>
      <c r="D2114" s="338"/>
      <c r="E2114" s="338"/>
      <c r="F2114" s="346"/>
      <c r="G2114" s="1215"/>
      <c r="H2114" s="1216"/>
      <c r="I2114" s="534"/>
      <c r="J2114" s="1193"/>
      <c r="K2114" s="398"/>
      <c r="L2114" s="338"/>
      <c r="M2114" s="338"/>
      <c r="N2114" s="338"/>
      <c r="O2114" s="338"/>
      <c r="P2114" s="338"/>
      <c r="Q2114" s="338"/>
      <c r="R2114" s="338"/>
      <c r="S2114" s="338"/>
      <c r="T2114" s="338"/>
      <c r="U2114" s="338"/>
      <c r="V2114" s="338"/>
      <c r="W2114" s="338"/>
      <c r="X2114" s="338"/>
      <c r="Y2114" s="338"/>
      <c r="Z2114" s="338"/>
      <c r="AA2114" s="338"/>
      <c r="AB2114" s="338"/>
      <c r="AC2114" s="338"/>
      <c r="AD2114" s="338"/>
      <c r="AE2114" s="338"/>
      <c r="AF2114" s="338"/>
      <c r="AG2114" s="338"/>
      <c r="AH2114" s="338"/>
      <c r="AI2114" s="338"/>
      <c r="AJ2114" s="338"/>
      <c r="AK2114" s="338"/>
      <c r="AL2114" s="338"/>
      <c r="AM2114" s="338"/>
      <c r="AN2114" s="338"/>
      <c r="AO2114" s="338"/>
      <c r="AP2114" s="338"/>
      <c r="AQ2114" s="338"/>
      <c r="AR2114" s="338"/>
      <c r="AS2114" s="338"/>
      <c r="AT2114" s="338"/>
      <c r="AU2114" s="338"/>
      <c r="AV2114" s="338"/>
      <c r="AW2114" s="338"/>
      <c r="AX2114" s="338"/>
      <c r="AY2114" s="338"/>
      <c r="AZ2114" s="338"/>
      <c r="BA2114" s="338"/>
      <c r="BB2114" s="338"/>
      <c r="BC2114" s="338"/>
      <c r="BD2114" s="338"/>
      <c r="BE2114" s="338"/>
      <c r="BF2114" s="338"/>
      <c r="BG2114" s="338"/>
      <c r="BH2114" s="338"/>
      <c r="BI2114" s="338"/>
      <c r="BJ2114" s="338"/>
      <c r="BK2114" s="338"/>
      <c r="BL2114" s="338"/>
      <c r="BM2114" s="338"/>
      <c r="BN2114" s="338"/>
      <c r="BO2114" s="338"/>
      <c r="BP2114" s="338"/>
      <c r="BQ2114" s="338"/>
      <c r="BR2114" s="338"/>
      <c r="BS2114" s="338"/>
      <c r="BT2114" s="338"/>
      <c r="BU2114" s="338"/>
      <c r="BV2114" s="343"/>
      <c r="BW2114" s="343"/>
      <c r="BX2114" s="1217"/>
      <c r="BY2114" s="343"/>
      <c r="BZ2114" s="338"/>
      <c r="CA2114" s="338"/>
      <c r="CB2114" s="338"/>
      <c r="CC2114" s="338"/>
      <c r="CD2114" s="338"/>
      <c r="CE2114" s="338"/>
      <c r="CF2114" s="338"/>
    </row>
    <row r="2115" ht="15.75" customHeight="1">
      <c r="A2115" s="338"/>
      <c r="B2115" s="338"/>
      <c r="C2115" s="338"/>
      <c r="D2115" s="338"/>
      <c r="E2115" s="338"/>
      <c r="F2115" s="346"/>
      <c r="G2115" s="1215"/>
      <c r="H2115" s="1216"/>
      <c r="I2115" s="534"/>
      <c r="J2115" s="1193"/>
      <c r="K2115" s="398"/>
      <c r="L2115" s="338"/>
      <c r="M2115" s="338"/>
      <c r="N2115" s="338"/>
      <c r="O2115" s="338"/>
      <c r="P2115" s="338"/>
      <c r="Q2115" s="338"/>
      <c r="R2115" s="338"/>
      <c r="S2115" s="338"/>
      <c r="T2115" s="338"/>
      <c r="U2115" s="338"/>
      <c r="V2115" s="338"/>
      <c r="W2115" s="338"/>
      <c r="X2115" s="338"/>
      <c r="Y2115" s="338"/>
      <c r="Z2115" s="338"/>
      <c r="AA2115" s="338"/>
      <c r="AB2115" s="338"/>
      <c r="AC2115" s="338"/>
      <c r="AD2115" s="338"/>
      <c r="AE2115" s="338"/>
      <c r="AF2115" s="338"/>
      <c r="AG2115" s="338"/>
      <c r="AH2115" s="338"/>
      <c r="AI2115" s="338"/>
      <c r="AJ2115" s="338"/>
      <c r="AK2115" s="338"/>
      <c r="AL2115" s="338"/>
      <c r="AM2115" s="338"/>
      <c r="AN2115" s="338"/>
      <c r="AO2115" s="338"/>
      <c r="AP2115" s="338"/>
      <c r="AQ2115" s="338"/>
      <c r="AR2115" s="338"/>
      <c r="AS2115" s="338"/>
      <c r="AT2115" s="338"/>
      <c r="AU2115" s="338"/>
      <c r="AV2115" s="338"/>
      <c r="AW2115" s="338"/>
      <c r="AX2115" s="338"/>
      <c r="AY2115" s="338"/>
      <c r="AZ2115" s="338"/>
      <c r="BA2115" s="338"/>
      <c r="BB2115" s="338"/>
      <c r="BC2115" s="338"/>
      <c r="BD2115" s="338"/>
      <c r="BE2115" s="338"/>
      <c r="BF2115" s="338"/>
      <c r="BG2115" s="338"/>
      <c r="BH2115" s="338"/>
      <c r="BI2115" s="338"/>
      <c r="BJ2115" s="338"/>
      <c r="BK2115" s="338"/>
      <c r="BL2115" s="338"/>
      <c r="BM2115" s="338"/>
      <c r="BN2115" s="338"/>
      <c r="BO2115" s="338"/>
      <c r="BP2115" s="338"/>
      <c r="BQ2115" s="338"/>
      <c r="BR2115" s="338"/>
      <c r="BS2115" s="338"/>
      <c r="BT2115" s="338"/>
      <c r="BU2115" s="338"/>
      <c r="BV2115" s="343"/>
      <c r="BW2115" s="343"/>
      <c r="BX2115" s="1217"/>
      <c r="BY2115" s="343"/>
      <c r="BZ2115" s="338"/>
      <c r="CA2115" s="338"/>
      <c r="CB2115" s="338"/>
      <c r="CC2115" s="338"/>
      <c r="CD2115" s="338"/>
      <c r="CE2115" s="338"/>
      <c r="CF2115" s="338"/>
    </row>
    <row r="2116" ht="15.75" customHeight="1">
      <c r="A2116" s="338"/>
      <c r="B2116" s="338"/>
      <c r="C2116" s="338"/>
      <c r="D2116" s="338"/>
      <c r="E2116" s="338"/>
      <c r="F2116" s="346"/>
      <c r="G2116" s="1215"/>
      <c r="H2116" s="1216"/>
      <c r="I2116" s="534"/>
      <c r="J2116" s="1193"/>
      <c r="K2116" s="398"/>
      <c r="L2116" s="338"/>
      <c r="M2116" s="338"/>
      <c r="N2116" s="338"/>
      <c r="O2116" s="338"/>
      <c r="P2116" s="338"/>
      <c r="Q2116" s="338"/>
      <c r="R2116" s="338"/>
      <c r="S2116" s="338"/>
      <c r="T2116" s="338"/>
      <c r="U2116" s="338"/>
      <c r="V2116" s="338"/>
      <c r="W2116" s="338"/>
      <c r="X2116" s="338"/>
      <c r="Y2116" s="338"/>
      <c r="Z2116" s="338"/>
      <c r="AA2116" s="338"/>
      <c r="AB2116" s="338"/>
      <c r="AC2116" s="338"/>
      <c r="AD2116" s="338"/>
      <c r="AE2116" s="338"/>
      <c r="AF2116" s="338"/>
      <c r="AG2116" s="338"/>
      <c r="AH2116" s="338"/>
      <c r="AI2116" s="338"/>
      <c r="AJ2116" s="338"/>
      <c r="AK2116" s="338"/>
      <c r="AL2116" s="338"/>
      <c r="AM2116" s="338"/>
      <c r="AN2116" s="338"/>
      <c r="AO2116" s="338"/>
      <c r="AP2116" s="338"/>
      <c r="AQ2116" s="338"/>
      <c r="AR2116" s="338"/>
      <c r="AS2116" s="338"/>
      <c r="AT2116" s="338"/>
      <c r="AU2116" s="338"/>
      <c r="AV2116" s="338"/>
      <c r="AW2116" s="338"/>
      <c r="AX2116" s="338"/>
      <c r="AY2116" s="338"/>
      <c r="AZ2116" s="338"/>
      <c r="BA2116" s="338"/>
      <c r="BB2116" s="338"/>
      <c r="BC2116" s="338"/>
      <c r="BD2116" s="338"/>
      <c r="BE2116" s="338"/>
      <c r="BF2116" s="338"/>
      <c r="BG2116" s="338"/>
      <c r="BH2116" s="338"/>
      <c r="BI2116" s="338"/>
      <c r="BJ2116" s="338"/>
      <c r="BK2116" s="338"/>
      <c r="BL2116" s="338"/>
      <c r="BM2116" s="338"/>
      <c r="BN2116" s="338"/>
      <c r="BO2116" s="338"/>
      <c r="BP2116" s="338"/>
      <c r="BQ2116" s="338"/>
      <c r="BR2116" s="338"/>
      <c r="BS2116" s="338"/>
      <c r="BT2116" s="338"/>
      <c r="BU2116" s="338"/>
      <c r="BV2116" s="343"/>
      <c r="BW2116" s="343"/>
      <c r="BX2116" s="1217"/>
      <c r="BY2116" s="343"/>
      <c r="BZ2116" s="338"/>
      <c r="CA2116" s="338"/>
      <c r="CB2116" s="338"/>
      <c r="CC2116" s="338"/>
      <c r="CD2116" s="338"/>
      <c r="CE2116" s="338"/>
      <c r="CF2116" s="338"/>
    </row>
    <row r="2117" ht="15.75" customHeight="1">
      <c r="A2117" s="338"/>
      <c r="B2117" s="338"/>
      <c r="C2117" s="338"/>
      <c r="D2117" s="338"/>
      <c r="E2117" s="338"/>
      <c r="F2117" s="346"/>
      <c r="G2117" s="1215"/>
      <c r="H2117" s="1216"/>
      <c r="I2117" s="534"/>
      <c r="J2117" s="1193"/>
      <c r="K2117" s="398"/>
      <c r="L2117" s="338"/>
      <c r="M2117" s="338"/>
      <c r="N2117" s="338"/>
      <c r="O2117" s="338"/>
      <c r="P2117" s="338"/>
      <c r="Q2117" s="338"/>
      <c r="R2117" s="338"/>
      <c r="S2117" s="338"/>
      <c r="T2117" s="338"/>
      <c r="U2117" s="338"/>
      <c r="V2117" s="338"/>
      <c r="W2117" s="338"/>
      <c r="X2117" s="338"/>
      <c r="Y2117" s="338"/>
      <c r="Z2117" s="338"/>
      <c r="AA2117" s="338"/>
      <c r="AB2117" s="338"/>
      <c r="AC2117" s="338"/>
      <c r="AD2117" s="338"/>
      <c r="AE2117" s="338"/>
      <c r="AF2117" s="338"/>
      <c r="AG2117" s="338"/>
      <c r="AH2117" s="338"/>
      <c r="AI2117" s="338"/>
      <c r="AJ2117" s="338"/>
      <c r="AK2117" s="338"/>
      <c r="AL2117" s="338"/>
      <c r="AM2117" s="338"/>
      <c r="AN2117" s="338"/>
      <c r="AO2117" s="338"/>
      <c r="AP2117" s="338"/>
      <c r="AQ2117" s="338"/>
      <c r="AR2117" s="338"/>
      <c r="AS2117" s="338"/>
      <c r="AT2117" s="338"/>
      <c r="AU2117" s="338"/>
      <c r="AV2117" s="338"/>
      <c r="AW2117" s="338"/>
      <c r="AX2117" s="338"/>
      <c r="AY2117" s="338"/>
      <c r="AZ2117" s="338"/>
      <c r="BA2117" s="338"/>
      <c r="BB2117" s="338"/>
      <c r="BC2117" s="338"/>
      <c r="BD2117" s="338"/>
      <c r="BE2117" s="338"/>
      <c r="BF2117" s="338"/>
      <c r="BG2117" s="338"/>
      <c r="BH2117" s="338"/>
      <c r="BI2117" s="338"/>
      <c r="BJ2117" s="338"/>
      <c r="BK2117" s="338"/>
      <c r="BL2117" s="338"/>
      <c r="BM2117" s="338"/>
      <c r="BN2117" s="338"/>
      <c r="BO2117" s="338"/>
      <c r="BP2117" s="338"/>
      <c r="BQ2117" s="338"/>
      <c r="BR2117" s="338"/>
      <c r="BS2117" s="338"/>
      <c r="BT2117" s="338"/>
      <c r="BU2117" s="338"/>
      <c r="BV2117" s="343"/>
      <c r="BW2117" s="343"/>
      <c r="BX2117" s="1217"/>
      <c r="BY2117" s="343"/>
      <c r="BZ2117" s="338"/>
      <c r="CA2117" s="338"/>
      <c r="CB2117" s="338"/>
      <c r="CC2117" s="338"/>
      <c r="CD2117" s="338"/>
      <c r="CE2117" s="338"/>
      <c r="CF2117" s="338"/>
    </row>
    <row r="2118" ht="15.75" customHeight="1">
      <c r="A2118" s="338"/>
      <c r="B2118" s="338"/>
      <c r="C2118" s="338"/>
      <c r="D2118" s="338"/>
      <c r="E2118" s="338"/>
      <c r="F2118" s="346"/>
      <c r="G2118" s="1215"/>
      <c r="H2118" s="1216"/>
      <c r="I2118" s="534"/>
      <c r="J2118" s="1193"/>
      <c r="K2118" s="398"/>
      <c r="L2118" s="338"/>
      <c r="M2118" s="338"/>
      <c r="N2118" s="338"/>
      <c r="O2118" s="338"/>
      <c r="P2118" s="338"/>
      <c r="Q2118" s="338"/>
      <c r="R2118" s="338"/>
      <c r="S2118" s="338"/>
      <c r="T2118" s="338"/>
      <c r="U2118" s="338"/>
      <c r="V2118" s="338"/>
      <c r="W2118" s="338"/>
      <c r="X2118" s="338"/>
      <c r="Y2118" s="338"/>
      <c r="Z2118" s="338"/>
      <c r="AA2118" s="338"/>
      <c r="AB2118" s="338"/>
      <c r="AC2118" s="338"/>
      <c r="AD2118" s="338"/>
      <c r="AE2118" s="338"/>
      <c r="AF2118" s="338"/>
      <c r="AG2118" s="338"/>
      <c r="AH2118" s="338"/>
      <c r="AI2118" s="338"/>
      <c r="AJ2118" s="338"/>
      <c r="AK2118" s="338"/>
      <c r="AL2118" s="338"/>
      <c r="AM2118" s="338"/>
      <c r="AN2118" s="338"/>
      <c r="AO2118" s="338"/>
      <c r="AP2118" s="338"/>
      <c r="AQ2118" s="338"/>
      <c r="AR2118" s="338"/>
      <c r="AS2118" s="338"/>
      <c r="AT2118" s="338"/>
      <c r="AU2118" s="338"/>
      <c r="AV2118" s="338"/>
      <c r="AW2118" s="338"/>
      <c r="AX2118" s="338"/>
      <c r="AY2118" s="338"/>
      <c r="AZ2118" s="338"/>
      <c r="BA2118" s="338"/>
      <c r="BB2118" s="338"/>
      <c r="BC2118" s="338"/>
      <c r="BD2118" s="338"/>
      <c r="BE2118" s="338"/>
      <c r="BF2118" s="338"/>
      <c r="BG2118" s="338"/>
      <c r="BH2118" s="338"/>
      <c r="BI2118" s="338"/>
      <c r="BJ2118" s="338"/>
      <c r="BK2118" s="338"/>
      <c r="BL2118" s="338"/>
      <c r="BM2118" s="338"/>
      <c r="BN2118" s="338"/>
      <c r="BO2118" s="338"/>
      <c r="BP2118" s="338"/>
      <c r="BQ2118" s="338"/>
      <c r="BR2118" s="338"/>
      <c r="BS2118" s="338"/>
      <c r="BT2118" s="338"/>
      <c r="BU2118" s="338"/>
      <c r="BV2118" s="343"/>
      <c r="BW2118" s="343"/>
      <c r="BX2118" s="1217"/>
      <c r="BY2118" s="343"/>
      <c r="BZ2118" s="338"/>
      <c r="CA2118" s="338"/>
      <c r="CB2118" s="338"/>
      <c r="CC2118" s="338"/>
      <c r="CD2118" s="338"/>
      <c r="CE2118" s="338"/>
      <c r="CF2118" s="338"/>
    </row>
    <row r="2119" ht="15.75" customHeight="1">
      <c r="A2119" s="338"/>
      <c r="B2119" s="338"/>
      <c r="C2119" s="338"/>
      <c r="D2119" s="338"/>
      <c r="E2119" s="338"/>
      <c r="F2119" s="346"/>
      <c r="G2119" s="1215"/>
      <c r="H2119" s="1216"/>
      <c r="I2119" s="534"/>
      <c r="J2119" s="1193"/>
      <c r="K2119" s="398"/>
      <c r="L2119" s="338"/>
      <c r="M2119" s="338"/>
      <c r="N2119" s="338"/>
      <c r="O2119" s="338"/>
      <c r="P2119" s="338"/>
      <c r="Q2119" s="338"/>
      <c r="R2119" s="338"/>
      <c r="S2119" s="338"/>
      <c r="T2119" s="338"/>
      <c r="U2119" s="338"/>
      <c r="V2119" s="338"/>
      <c r="W2119" s="338"/>
      <c r="X2119" s="338"/>
      <c r="Y2119" s="338"/>
      <c r="Z2119" s="338"/>
      <c r="AA2119" s="338"/>
      <c r="AB2119" s="338"/>
      <c r="AC2119" s="338"/>
      <c r="AD2119" s="338"/>
      <c r="AE2119" s="338"/>
      <c r="AF2119" s="338"/>
      <c r="AG2119" s="338"/>
      <c r="AH2119" s="338"/>
      <c r="AI2119" s="338"/>
      <c r="AJ2119" s="338"/>
      <c r="AK2119" s="338"/>
      <c r="AL2119" s="338"/>
      <c r="AM2119" s="338"/>
      <c r="AN2119" s="338"/>
      <c r="AO2119" s="338"/>
      <c r="AP2119" s="338"/>
      <c r="AQ2119" s="338"/>
      <c r="AR2119" s="338"/>
      <c r="AS2119" s="338"/>
      <c r="AT2119" s="338"/>
      <c r="AU2119" s="338"/>
      <c r="AV2119" s="338"/>
      <c r="AW2119" s="338"/>
      <c r="AX2119" s="338"/>
      <c r="AY2119" s="338"/>
      <c r="AZ2119" s="338"/>
      <c r="BA2119" s="338"/>
      <c r="BB2119" s="338"/>
      <c r="BC2119" s="338"/>
      <c r="BD2119" s="338"/>
      <c r="BE2119" s="338"/>
      <c r="BF2119" s="338"/>
      <c r="BG2119" s="338"/>
      <c r="BH2119" s="338"/>
      <c r="BI2119" s="338"/>
      <c r="BJ2119" s="338"/>
      <c r="BK2119" s="338"/>
      <c r="BL2119" s="338"/>
      <c r="BM2119" s="338"/>
      <c r="BN2119" s="338"/>
      <c r="BO2119" s="338"/>
      <c r="BP2119" s="338"/>
      <c r="BQ2119" s="338"/>
      <c r="BR2119" s="338"/>
      <c r="BS2119" s="338"/>
      <c r="BT2119" s="338"/>
      <c r="BU2119" s="338"/>
      <c r="BV2119" s="343"/>
      <c r="BW2119" s="343"/>
      <c r="BX2119" s="1217"/>
      <c r="BY2119" s="343"/>
      <c r="BZ2119" s="338"/>
      <c r="CA2119" s="338"/>
      <c r="CB2119" s="338"/>
      <c r="CC2119" s="338"/>
      <c r="CD2119" s="338"/>
      <c r="CE2119" s="338"/>
      <c r="CF2119" s="338"/>
    </row>
    <row r="2120" ht="15.75" customHeight="1">
      <c r="A2120" s="338"/>
      <c r="B2120" s="338"/>
      <c r="C2120" s="338"/>
      <c r="D2120" s="338"/>
      <c r="E2120" s="338"/>
      <c r="F2120" s="346"/>
      <c r="G2120" s="1215"/>
      <c r="H2120" s="1216"/>
      <c r="I2120" s="534"/>
      <c r="J2120" s="1193"/>
      <c r="K2120" s="398"/>
      <c r="L2120" s="338"/>
      <c r="M2120" s="338"/>
      <c r="N2120" s="338"/>
      <c r="O2120" s="338"/>
      <c r="P2120" s="338"/>
      <c r="Q2120" s="338"/>
      <c r="R2120" s="338"/>
      <c r="S2120" s="338"/>
      <c r="T2120" s="338"/>
      <c r="U2120" s="338"/>
      <c r="V2120" s="338"/>
      <c r="W2120" s="338"/>
      <c r="X2120" s="338"/>
      <c r="Y2120" s="338"/>
      <c r="Z2120" s="338"/>
      <c r="AA2120" s="338"/>
      <c r="AB2120" s="338"/>
      <c r="AC2120" s="338"/>
      <c r="AD2120" s="338"/>
      <c r="AE2120" s="338"/>
      <c r="AF2120" s="338"/>
      <c r="AG2120" s="338"/>
      <c r="AH2120" s="338"/>
      <c r="AI2120" s="338"/>
      <c r="AJ2120" s="338"/>
      <c r="AK2120" s="338"/>
      <c r="AL2120" s="338"/>
      <c r="AM2120" s="338"/>
      <c r="AN2120" s="338"/>
      <c r="AO2120" s="338"/>
      <c r="AP2120" s="338"/>
      <c r="AQ2120" s="338"/>
      <c r="AR2120" s="338"/>
      <c r="AS2120" s="338"/>
      <c r="AT2120" s="338"/>
      <c r="AU2120" s="338"/>
      <c r="AV2120" s="338"/>
      <c r="AW2120" s="338"/>
      <c r="AX2120" s="338"/>
      <c r="AY2120" s="338"/>
      <c r="AZ2120" s="338"/>
      <c r="BA2120" s="338"/>
      <c r="BB2120" s="338"/>
      <c r="BC2120" s="338"/>
      <c r="BD2120" s="338"/>
      <c r="BE2120" s="338"/>
      <c r="BF2120" s="338"/>
      <c r="BG2120" s="338"/>
      <c r="BH2120" s="338"/>
      <c r="BI2120" s="338"/>
      <c r="BJ2120" s="338"/>
      <c r="BK2120" s="338"/>
      <c r="BL2120" s="338"/>
      <c r="BM2120" s="338"/>
      <c r="BN2120" s="338"/>
      <c r="BO2120" s="338"/>
      <c r="BP2120" s="338"/>
      <c r="BQ2120" s="338"/>
      <c r="BR2120" s="338"/>
      <c r="BS2120" s="338"/>
      <c r="BT2120" s="338"/>
      <c r="BU2120" s="338"/>
      <c r="BV2120" s="343"/>
      <c r="BW2120" s="343"/>
      <c r="BX2120" s="1217"/>
      <c r="BY2120" s="343"/>
      <c r="BZ2120" s="338"/>
      <c r="CA2120" s="338"/>
      <c r="CB2120" s="338"/>
      <c r="CC2120" s="338"/>
      <c r="CD2120" s="338"/>
      <c r="CE2120" s="338"/>
      <c r="CF2120" s="338"/>
    </row>
    <row r="2121" ht="15.75" customHeight="1">
      <c r="A2121" s="338"/>
      <c r="B2121" s="338"/>
      <c r="C2121" s="338"/>
      <c r="D2121" s="338"/>
      <c r="E2121" s="338"/>
      <c r="F2121" s="346"/>
      <c r="G2121" s="1215"/>
      <c r="H2121" s="1216"/>
      <c r="I2121" s="534"/>
      <c r="J2121" s="1193"/>
      <c r="K2121" s="398"/>
      <c r="L2121" s="338"/>
      <c r="M2121" s="338"/>
      <c r="N2121" s="338"/>
      <c r="O2121" s="338"/>
      <c r="P2121" s="338"/>
      <c r="Q2121" s="338"/>
      <c r="R2121" s="338"/>
      <c r="S2121" s="338"/>
      <c r="T2121" s="338"/>
      <c r="U2121" s="338"/>
      <c r="V2121" s="338"/>
      <c r="W2121" s="338"/>
      <c r="X2121" s="338"/>
      <c r="Y2121" s="338"/>
      <c r="Z2121" s="338"/>
      <c r="AA2121" s="338"/>
      <c r="AB2121" s="338"/>
      <c r="AC2121" s="338"/>
      <c r="AD2121" s="338"/>
      <c r="AE2121" s="338"/>
      <c r="AF2121" s="338"/>
      <c r="AG2121" s="338"/>
      <c r="AH2121" s="338"/>
      <c r="AI2121" s="338"/>
      <c r="AJ2121" s="338"/>
      <c r="AK2121" s="338"/>
      <c r="AL2121" s="338"/>
      <c r="AM2121" s="338"/>
      <c r="AN2121" s="338"/>
      <c r="AO2121" s="338"/>
      <c r="AP2121" s="338"/>
      <c r="AQ2121" s="338"/>
      <c r="AR2121" s="338"/>
      <c r="AS2121" s="338"/>
      <c r="AT2121" s="338"/>
      <c r="AU2121" s="338"/>
      <c r="AV2121" s="338"/>
      <c r="AW2121" s="338"/>
      <c r="AX2121" s="338"/>
      <c r="AY2121" s="338"/>
      <c r="AZ2121" s="338"/>
      <c r="BA2121" s="338"/>
      <c r="BB2121" s="338"/>
      <c r="BC2121" s="338"/>
      <c r="BD2121" s="338"/>
      <c r="BE2121" s="338"/>
      <c r="BF2121" s="338"/>
      <c r="BG2121" s="338"/>
      <c r="BH2121" s="338"/>
      <c r="BI2121" s="338"/>
      <c r="BJ2121" s="338"/>
      <c r="BK2121" s="338"/>
      <c r="BL2121" s="338"/>
      <c r="BM2121" s="338"/>
      <c r="BN2121" s="338"/>
      <c r="BO2121" s="338"/>
      <c r="BP2121" s="338"/>
      <c r="BQ2121" s="338"/>
      <c r="BR2121" s="338"/>
      <c r="BS2121" s="338"/>
      <c r="BT2121" s="338"/>
      <c r="BU2121" s="338"/>
      <c r="BV2121" s="343"/>
      <c r="BW2121" s="343"/>
      <c r="BX2121" s="1217"/>
      <c r="BY2121" s="343"/>
      <c r="BZ2121" s="338"/>
      <c r="CA2121" s="338"/>
      <c r="CB2121" s="338"/>
      <c r="CC2121" s="338"/>
      <c r="CD2121" s="338"/>
      <c r="CE2121" s="338"/>
      <c r="CF2121" s="338"/>
    </row>
    <row r="2122" ht="15.75" customHeight="1">
      <c r="A2122" s="338"/>
      <c r="B2122" s="338"/>
      <c r="C2122" s="338"/>
      <c r="D2122" s="338"/>
      <c r="E2122" s="338"/>
      <c r="F2122" s="346"/>
      <c r="G2122" s="1215"/>
      <c r="H2122" s="1216"/>
      <c r="I2122" s="534"/>
      <c r="J2122" s="1193"/>
      <c r="K2122" s="398"/>
      <c r="L2122" s="338"/>
      <c r="M2122" s="338"/>
      <c r="N2122" s="338"/>
      <c r="O2122" s="338"/>
      <c r="P2122" s="338"/>
      <c r="Q2122" s="338"/>
      <c r="R2122" s="338"/>
      <c r="S2122" s="338"/>
      <c r="T2122" s="338"/>
      <c r="U2122" s="338"/>
      <c r="V2122" s="338"/>
      <c r="W2122" s="338"/>
      <c r="X2122" s="338"/>
      <c r="Y2122" s="338"/>
      <c r="Z2122" s="338"/>
      <c r="AA2122" s="338"/>
      <c r="AB2122" s="338"/>
      <c r="AC2122" s="338"/>
      <c r="AD2122" s="338"/>
      <c r="AE2122" s="338"/>
      <c r="AF2122" s="338"/>
      <c r="AG2122" s="338"/>
      <c r="AH2122" s="338"/>
      <c r="AI2122" s="338"/>
      <c r="AJ2122" s="338"/>
      <c r="AK2122" s="338"/>
      <c r="AL2122" s="338"/>
      <c r="AM2122" s="338"/>
      <c r="AN2122" s="338"/>
      <c r="AO2122" s="338"/>
      <c r="AP2122" s="338"/>
      <c r="AQ2122" s="338"/>
      <c r="AR2122" s="338"/>
      <c r="AS2122" s="338"/>
      <c r="AT2122" s="338"/>
      <c r="AU2122" s="338"/>
      <c r="AV2122" s="338"/>
      <c r="AW2122" s="338"/>
      <c r="AX2122" s="338"/>
      <c r="AY2122" s="338"/>
      <c r="AZ2122" s="338"/>
      <c r="BA2122" s="338"/>
      <c r="BB2122" s="338"/>
      <c r="BC2122" s="338"/>
      <c r="BD2122" s="338"/>
      <c r="BE2122" s="338"/>
      <c r="BF2122" s="338"/>
      <c r="BG2122" s="338"/>
      <c r="BH2122" s="338"/>
      <c r="BI2122" s="338"/>
      <c r="BJ2122" s="338"/>
      <c r="BK2122" s="338"/>
      <c r="BL2122" s="338"/>
      <c r="BM2122" s="338"/>
      <c r="BN2122" s="338"/>
      <c r="BO2122" s="338"/>
      <c r="BP2122" s="338"/>
      <c r="BQ2122" s="338"/>
      <c r="BR2122" s="338"/>
      <c r="BS2122" s="338"/>
      <c r="BT2122" s="338"/>
      <c r="BU2122" s="338"/>
      <c r="BV2122" s="343"/>
      <c r="BW2122" s="343"/>
      <c r="BX2122" s="1217"/>
      <c r="BY2122" s="343"/>
      <c r="BZ2122" s="338"/>
      <c r="CA2122" s="338"/>
      <c r="CB2122" s="338"/>
      <c r="CC2122" s="338"/>
      <c r="CD2122" s="338"/>
      <c r="CE2122" s="338"/>
      <c r="CF2122" s="338"/>
    </row>
    <row r="2123" ht="15.75" customHeight="1">
      <c r="A2123" s="338"/>
      <c r="B2123" s="338"/>
      <c r="C2123" s="338"/>
      <c r="D2123" s="338"/>
      <c r="E2123" s="338"/>
      <c r="F2123" s="346"/>
      <c r="G2123" s="1215"/>
      <c r="H2123" s="1216"/>
      <c r="I2123" s="534"/>
      <c r="J2123" s="1193"/>
      <c r="K2123" s="398"/>
      <c r="L2123" s="338"/>
      <c r="M2123" s="338"/>
      <c r="N2123" s="338"/>
      <c r="O2123" s="338"/>
      <c r="P2123" s="338"/>
      <c r="Q2123" s="338"/>
      <c r="R2123" s="338"/>
      <c r="S2123" s="338"/>
      <c r="T2123" s="338"/>
      <c r="U2123" s="338"/>
      <c r="V2123" s="338"/>
      <c r="W2123" s="338"/>
      <c r="X2123" s="338"/>
      <c r="Y2123" s="338"/>
      <c r="Z2123" s="338"/>
      <c r="AA2123" s="338"/>
      <c r="AB2123" s="338"/>
      <c r="AC2123" s="338"/>
      <c r="AD2123" s="338"/>
      <c r="AE2123" s="338"/>
      <c r="AF2123" s="338"/>
      <c r="AG2123" s="338"/>
      <c r="AH2123" s="338"/>
      <c r="AI2123" s="338"/>
      <c r="AJ2123" s="338"/>
      <c r="AK2123" s="338"/>
      <c r="AL2123" s="338"/>
      <c r="AM2123" s="338"/>
      <c r="AN2123" s="338"/>
      <c r="AO2123" s="338"/>
      <c r="AP2123" s="338"/>
      <c r="AQ2123" s="338"/>
      <c r="AR2123" s="338"/>
      <c r="AS2123" s="338"/>
      <c r="AT2123" s="338"/>
      <c r="AU2123" s="338"/>
      <c r="AV2123" s="338"/>
      <c r="AW2123" s="338"/>
      <c r="AX2123" s="338"/>
      <c r="AY2123" s="338"/>
      <c r="AZ2123" s="338"/>
      <c r="BA2123" s="338"/>
      <c r="BB2123" s="338"/>
      <c r="BC2123" s="338"/>
      <c r="BD2123" s="338"/>
      <c r="BE2123" s="338"/>
      <c r="BF2123" s="338"/>
      <c r="BG2123" s="338"/>
      <c r="BH2123" s="338"/>
      <c r="BI2123" s="338"/>
      <c r="BJ2123" s="338"/>
      <c r="BK2123" s="338"/>
      <c r="BL2123" s="338"/>
      <c r="BM2123" s="338"/>
      <c r="BN2123" s="338"/>
      <c r="BO2123" s="338"/>
      <c r="BP2123" s="338"/>
      <c r="BQ2123" s="338"/>
      <c r="BR2123" s="338"/>
      <c r="BS2123" s="338"/>
      <c r="BT2123" s="338"/>
      <c r="BU2123" s="338"/>
      <c r="BV2123" s="343"/>
      <c r="BW2123" s="343"/>
      <c r="BX2123" s="1217"/>
      <c r="BY2123" s="343"/>
      <c r="BZ2123" s="338"/>
      <c r="CA2123" s="338"/>
      <c r="CB2123" s="338"/>
      <c r="CC2123" s="338"/>
      <c r="CD2123" s="338"/>
      <c r="CE2123" s="338"/>
      <c r="CF2123" s="338"/>
    </row>
    <row r="2124" ht="15.75" customHeight="1">
      <c r="A2124" s="338"/>
      <c r="B2124" s="338"/>
      <c r="C2124" s="338"/>
      <c r="D2124" s="338"/>
      <c r="E2124" s="338"/>
      <c r="F2124" s="346"/>
      <c r="G2124" s="1215"/>
      <c r="H2124" s="1216"/>
      <c r="I2124" s="534"/>
      <c r="J2124" s="1193"/>
      <c r="K2124" s="398"/>
      <c r="L2124" s="338"/>
      <c r="M2124" s="338"/>
      <c r="N2124" s="338"/>
      <c r="O2124" s="338"/>
      <c r="P2124" s="338"/>
      <c r="Q2124" s="338"/>
      <c r="R2124" s="338"/>
      <c r="S2124" s="338"/>
      <c r="T2124" s="338"/>
      <c r="U2124" s="338"/>
      <c r="V2124" s="338"/>
      <c r="W2124" s="338"/>
      <c r="X2124" s="338"/>
      <c r="Y2124" s="338"/>
      <c r="Z2124" s="338"/>
      <c r="AA2124" s="338"/>
      <c r="AB2124" s="338"/>
      <c r="AC2124" s="338"/>
      <c r="AD2124" s="338"/>
      <c r="AE2124" s="338"/>
      <c r="AF2124" s="338"/>
      <c r="AG2124" s="338"/>
      <c r="AH2124" s="338"/>
      <c r="AI2124" s="338"/>
      <c r="AJ2124" s="338"/>
      <c r="AK2124" s="338"/>
      <c r="AL2124" s="338"/>
      <c r="AM2124" s="338"/>
      <c r="AN2124" s="338"/>
      <c r="AO2124" s="338"/>
      <c r="AP2124" s="338"/>
      <c r="AQ2124" s="338"/>
      <c r="AR2124" s="338"/>
      <c r="AS2124" s="338"/>
      <c r="AT2124" s="338"/>
      <c r="AU2124" s="338"/>
      <c r="AV2124" s="338"/>
      <c r="AW2124" s="338"/>
      <c r="AX2124" s="338"/>
      <c r="AY2124" s="338"/>
      <c r="AZ2124" s="338"/>
      <c r="BA2124" s="338"/>
      <c r="BB2124" s="338"/>
      <c r="BC2124" s="338"/>
      <c r="BD2124" s="338"/>
      <c r="BE2124" s="338"/>
      <c r="BF2124" s="338"/>
      <c r="BG2124" s="338"/>
      <c r="BH2124" s="338"/>
      <c r="BI2124" s="338"/>
      <c r="BJ2124" s="338"/>
      <c r="BK2124" s="338"/>
      <c r="BL2124" s="338"/>
      <c r="BM2124" s="338"/>
      <c r="BN2124" s="338"/>
      <c r="BO2124" s="338"/>
      <c r="BP2124" s="338"/>
      <c r="BQ2124" s="338"/>
      <c r="BR2124" s="338"/>
      <c r="BS2124" s="338"/>
      <c r="BT2124" s="338"/>
      <c r="BU2124" s="338"/>
      <c r="BV2124" s="343"/>
      <c r="BW2124" s="343"/>
      <c r="BX2124" s="1217"/>
      <c r="BY2124" s="343"/>
      <c r="BZ2124" s="338"/>
      <c r="CA2124" s="338"/>
      <c r="CB2124" s="338"/>
      <c r="CC2124" s="338"/>
      <c r="CD2124" s="338"/>
      <c r="CE2124" s="338"/>
      <c r="CF2124" s="338"/>
    </row>
    <row r="2125" ht="15.75" customHeight="1">
      <c r="A2125" s="338"/>
      <c r="B2125" s="338"/>
      <c r="C2125" s="338"/>
      <c r="D2125" s="338"/>
      <c r="E2125" s="338"/>
      <c r="F2125" s="346"/>
      <c r="G2125" s="1215"/>
      <c r="H2125" s="1216"/>
      <c r="I2125" s="534"/>
      <c r="J2125" s="1193"/>
      <c r="K2125" s="398"/>
      <c r="L2125" s="338"/>
      <c r="M2125" s="338"/>
      <c r="N2125" s="338"/>
      <c r="O2125" s="338"/>
      <c r="P2125" s="338"/>
      <c r="Q2125" s="338"/>
      <c r="R2125" s="338"/>
      <c r="S2125" s="338"/>
      <c r="T2125" s="338"/>
      <c r="U2125" s="338"/>
      <c r="V2125" s="338"/>
      <c r="W2125" s="338"/>
      <c r="X2125" s="338"/>
      <c r="Y2125" s="338"/>
      <c r="Z2125" s="338"/>
      <c r="AA2125" s="338"/>
      <c r="AB2125" s="338"/>
      <c r="AC2125" s="338"/>
      <c r="AD2125" s="338"/>
      <c r="AE2125" s="338"/>
      <c r="AF2125" s="338"/>
      <c r="AG2125" s="338"/>
      <c r="AH2125" s="338"/>
      <c r="AI2125" s="338"/>
      <c r="AJ2125" s="338"/>
      <c r="AK2125" s="338"/>
      <c r="AL2125" s="338"/>
      <c r="AM2125" s="338"/>
      <c r="AN2125" s="338"/>
      <c r="AO2125" s="338"/>
      <c r="AP2125" s="338"/>
      <c r="AQ2125" s="338"/>
      <c r="AR2125" s="338"/>
      <c r="AS2125" s="338"/>
      <c r="AT2125" s="338"/>
      <c r="AU2125" s="338"/>
      <c r="AV2125" s="338"/>
      <c r="AW2125" s="338"/>
      <c r="AX2125" s="338"/>
      <c r="AY2125" s="338"/>
      <c r="AZ2125" s="338"/>
      <c r="BA2125" s="338"/>
      <c r="BB2125" s="338"/>
      <c r="BC2125" s="338"/>
      <c r="BD2125" s="338"/>
      <c r="BE2125" s="338"/>
      <c r="BF2125" s="338"/>
      <c r="BG2125" s="338"/>
      <c r="BH2125" s="338"/>
      <c r="BI2125" s="338"/>
      <c r="BJ2125" s="338"/>
      <c r="BK2125" s="338"/>
      <c r="BL2125" s="338"/>
      <c r="BM2125" s="338"/>
      <c r="BN2125" s="338"/>
      <c r="BO2125" s="338"/>
      <c r="BP2125" s="338"/>
      <c r="BQ2125" s="338"/>
      <c r="BR2125" s="338"/>
      <c r="BS2125" s="338"/>
      <c r="BT2125" s="338"/>
      <c r="BU2125" s="338"/>
      <c r="BV2125" s="343"/>
      <c r="BW2125" s="343"/>
      <c r="BX2125" s="1217"/>
      <c r="BY2125" s="343"/>
      <c r="BZ2125" s="338"/>
      <c r="CA2125" s="338"/>
      <c r="CB2125" s="338"/>
      <c r="CC2125" s="338"/>
      <c r="CD2125" s="338"/>
      <c r="CE2125" s="338"/>
      <c r="CF2125" s="338"/>
    </row>
    <row r="2126" ht="15.75" customHeight="1">
      <c r="A2126" s="338"/>
      <c r="B2126" s="338"/>
      <c r="C2126" s="338"/>
      <c r="D2126" s="338"/>
      <c r="E2126" s="338"/>
      <c r="F2126" s="346"/>
      <c r="G2126" s="1215"/>
      <c r="H2126" s="1216"/>
      <c r="I2126" s="534"/>
      <c r="J2126" s="1193"/>
      <c r="K2126" s="398"/>
      <c r="L2126" s="338"/>
      <c r="M2126" s="338"/>
      <c r="N2126" s="338"/>
      <c r="O2126" s="338"/>
      <c r="P2126" s="338"/>
      <c r="Q2126" s="338"/>
      <c r="R2126" s="338"/>
      <c r="S2126" s="338"/>
      <c r="T2126" s="338"/>
      <c r="U2126" s="338"/>
      <c r="V2126" s="338"/>
      <c r="W2126" s="338"/>
      <c r="X2126" s="338"/>
      <c r="Y2126" s="338"/>
      <c r="Z2126" s="338"/>
      <c r="AA2126" s="338"/>
      <c r="AB2126" s="338"/>
      <c r="AC2126" s="338"/>
      <c r="AD2126" s="338"/>
      <c r="AE2126" s="338"/>
      <c r="AF2126" s="338"/>
      <c r="AG2126" s="338"/>
      <c r="AH2126" s="338"/>
      <c r="AI2126" s="338"/>
      <c r="AJ2126" s="338"/>
      <c r="AK2126" s="338"/>
      <c r="AL2126" s="338"/>
      <c r="AM2126" s="338"/>
      <c r="AN2126" s="338"/>
      <c r="AO2126" s="338"/>
      <c r="AP2126" s="338"/>
      <c r="AQ2126" s="338"/>
      <c r="AR2126" s="338"/>
      <c r="AS2126" s="338"/>
      <c r="AT2126" s="338"/>
      <c r="AU2126" s="338"/>
      <c r="AV2126" s="338"/>
      <c r="AW2126" s="338"/>
      <c r="AX2126" s="338"/>
      <c r="AY2126" s="338"/>
      <c r="AZ2126" s="338"/>
      <c r="BA2126" s="338"/>
      <c r="BB2126" s="338"/>
      <c r="BC2126" s="338"/>
      <c r="BD2126" s="338"/>
      <c r="BE2126" s="338"/>
      <c r="BF2126" s="338"/>
      <c r="BG2126" s="338"/>
      <c r="BH2126" s="338"/>
      <c r="BI2126" s="338"/>
      <c r="BJ2126" s="338"/>
      <c r="BK2126" s="338"/>
      <c r="BL2126" s="338"/>
      <c r="BM2126" s="338"/>
      <c r="BN2126" s="338"/>
      <c r="BO2126" s="338"/>
      <c r="BP2126" s="338"/>
      <c r="BQ2126" s="338"/>
      <c r="BR2126" s="338"/>
      <c r="BS2126" s="338"/>
      <c r="BT2126" s="338"/>
      <c r="BU2126" s="338"/>
      <c r="BV2126" s="343"/>
      <c r="BW2126" s="343"/>
      <c r="BX2126" s="1217"/>
      <c r="BY2126" s="343"/>
      <c r="BZ2126" s="338"/>
      <c r="CA2126" s="338"/>
      <c r="CB2126" s="338"/>
      <c r="CC2126" s="338"/>
      <c r="CD2126" s="338"/>
      <c r="CE2126" s="338"/>
      <c r="CF2126" s="338"/>
    </row>
    <row r="2127" ht="15.75" customHeight="1">
      <c r="A2127" s="338"/>
      <c r="B2127" s="338"/>
      <c r="C2127" s="338"/>
      <c r="D2127" s="338"/>
      <c r="E2127" s="338"/>
      <c r="F2127" s="346"/>
      <c r="G2127" s="1215"/>
      <c r="H2127" s="1216"/>
      <c r="I2127" s="534"/>
      <c r="J2127" s="1193"/>
      <c r="K2127" s="398"/>
      <c r="L2127" s="338"/>
      <c r="M2127" s="338"/>
      <c r="N2127" s="338"/>
      <c r="O2127" s="338"/>
      <c r="P2127" s="338"/>
      <c r="Q2127" s="338"/>
      <c r="R2127" s="338"/>
      <c r="S2127" s="338"/>
      <c r="T2127" s="338"/>
      <c r="U2127" s="338"/>
      <c r="V2127" s="338"/>
      <c r="W2127" s="338"/>
      <c r="X2127" s="338"/>
      <c r="Y2127" s="338"/>
      <c r="Z2127" s="338"/>
      <c r="AA2127" s="338"/>
      <c r="AB2127" s="338"/>
      <c r="AC2127" s="338"/>
      <c r="AD2127" s="338"/>
      <c r="AE2127" s="338"/>
      <c r="AF2127" s="338"/>
      <c r="AG2127" s="338"/>
      <c r="AH2127" s="338"/>
      <c r="AI2127" s="338"/>
      <c r="AJ2127" s="338"/>
      <c r="AK2127" s="338"/>
      <c r="AL2127" s="338"/>
      <c r="AM2127" s="338"/>
      <c r="AN2127" s="338"/>
      <c r="AO2127" s="338"/>
      <c r="AP2127" s="338"/>
      <c r="AQ2127" s="338"/>
      <c r="AR2127" s="338"/>
      <c r="AS2127" s="338"/>
      <c r="AT2127" s="338"/>
      <c r="AU2127" s="338"/>
      <c r="AV2127" s="338"/>
      <c r="AW2127" s="338"/>
      <c r="AX2127" s="338"/>
      <c r="AY2127" s="338"/>
      <c r="AZ2127" s="338"/>
      <c r="BA2127" s="338"/>
      <c r="BB2127" s="338"/>
      <c r="BC2127" s="338"/>
      <c r="BD2127" s="338"/>
      <c r="BE2127" s="338"/>
      <c r="BF2127" s="338"/>
      <c r="BG2127" s="338"/>
      <c r="BH2127" s="338"/>
      <c r="BI2127" s="338"/>
      <c r="BJ2127" s="338"/>
      <c r="BK2127" s="338"/>
      <c r="BL2127" s="338"/>
      <c r="BM2127" s="338"/>
      <c r="BN2127" s="338"/>
      <c r="BO2127" s="338"/>
      <c r="BP2127" s="338"/>
      <c r="BQ2127" s="338"/>
      <c r="BR2127" s="338"/>
      <c r="BS2127" s="338"/>
      <c r="BT2127" s="338"/>
      <c r="BU2127" s="338"/>
      <c r="BV2127" s="343"/>
      <c r="BW2127" s="343"/>
      <c r="BX2127" s="1217"/>
      <c r="BY2127" s="343"/>
      <c r="BZ2127" s="338"/>
      <c r="CA2127" s="338"/>
      <c r="CB2127" s="338"/>
      <c r="CC2127" s="338"/>
      <c r="CD2127" s="338"/>
      <c r="CE2127" s="338"/>
      <c r="CF2127" s="338"/>
    </row>
    <row r="2128" ht="15.75" customHeight="1">
      <c r="A2128" s="338"/>
      <c r="B2128" s="338"/>
      <c r="C2128" s="338"/>
      <c r="D2128" s="338"/>
      <c r="E2128" s="338"/>
      <c r="F2128" s="346"/>
      <c r="G2128" s="1215"/>
      <c r="H2128" s="1216"/>
      <c r="I2128" s="534"/>
      <c r="J2128" s="1193"/>
      <c r="K2128" s="398"/>
      <c r="L2128" s="338"/>
      <c r="M2128" s="338"/>
      <c r="N2128" s="338"/>
      <c r="O2128" s="338"/>
      <c r="P2128" s="338"/>
      <c r="Q2128" s="338"/>
      <c r="R2128" s="338"/>
      <c r="S2128" s="338"/>
      <c r="T2128" s="338"/>
      <c r="U2128" s="338"/>
      <c r="V2128" s="338"/>
      <c r="W2128" s="338"/>
      <c r="X2128" s="338"/>
      <c r="Y2128" s="338"/>
      <c r="Z2128" s="338"/>
      <c r="AA2128" s="338"/>
      <c r="AB2128" s="338"/>
      <c r="AC2128" s="338"/>
      <c r="AD2128" s="338"/>
      <c r="AE2128" s="338"/>
      <c r="AF2128" s="338"/>
      <c r="AG2128" s="338"/>
      <c r="AH2128" s="338"/>
      <c r="AI2128" s="338"/>
      <c r="AJ2128" s="338"/>
      <c r="AK2128" s="338"/>
      <c r="AL2128" s="338"/>
      <c r="AM2128" s="338"/>
      <c r="AN2128" s="338"/>
      <c r="AO2128" s="338"/>
      <c r="AP2128" s="338"/>
      <c r="AQ2128" s="338"/>
      <c r="AR2128" s="338"/>
      <c r="AS2128" s="338"/>
      <c r="AT2128" s="338"/>
      <c r="AU2128" s="338"/>
      <c r="AV2128" s="338"/>
      <c r="AW2128" s="338"/>
      <c r="AX2128" s="338"/>
      <c r="AY2128" s="338"/>
      <c r="AZ2128" s="338"/>
      <c r="BA2128" s="338"/>
      <c r="BB2128" s="338"/>
      <c r="BC2128" s="338"/>
      <c r="BD2128" s="338"/>
      <c r="BE2128" s="338"/>
      <c r="BF2128" s="338"/>
      <c r="BG2128" s="338"/>
      <c r="BH2128" s="338"/>
      <c r="BI2128" s="338"/>
      <c r="BJ2128" s="338"/>
      <c r="BK2128" s="338"/>
      <c r="BL2128" s="338"/>
      <c r="BM2128" s="338"/>
      <c r="BN2128" s="338"/>
      <c r="BO2128" s="338"/>
      <c r="BP2128" s="338"/>
      <c r="BQ2128" s="338"/>
      <c r="BR2128" s="338"/>
      <c r="BS2128" s="338"/>
      <c r="BT2128" s="338"/>
      <c r="BU2128" s="338"/>
      <c r="BV2128" s="343"/>
      <c r="BW2128" s="343"/>
      <c r="BX2128" s="1217"/>
      <c r="BY2128" s="343"/>
      <c r="BZ2128" s="338"/>
      <c r="CA2128" s="338"/>
      <c r="CB2128" s="338"/>
      <c r="CC2128" s="338"/>
      <c r="CD2128" s="338"/>
      <c r="CE2128" s="338"/>
      <c r="CF2128" s="338"/>
    </row>
    <row r="2129" ht="15.75" customHeight="1">
      <c r="A2129" s="338"/>
      <c r="B2129" s="338"/>
      <c r="C2129" s="338"/>
      <c r="D2129" s="338"/>
      <c r="E2129" s="338"/>
      <c r="F2129" s="346"/>
      <c r="G2129" s="1215"/>
      <c r="H2129" s="1216"/>
      <c r="I2129" s="534"/>
      <c r="J2129" s="1193"/>
      <c r="K2129" s="398"/>
      <c r="L2129" s="338"/>
      <c r="M2129" s="338"/>
      <c r="N2129" s="338"/>
      <c r="O2129" s="338"/>
      <c r="P2129" s="338"/>
      <c r="Q2129" s="338"/>
      <c r="R2129" s="338"/>
      <c r="S2129" s="338"/>
      <c r="T2129" s="338"/>
      <c r="U2129" s="338"/>
      <c r="V2129" s="338"/>
      <c r="W2129" s="338"/>
      <c r="X2129" s="338"/>
      <c r="Y2129" s="338"/>
      <c r="Z2129" s="338"/>
      <c r="AA2129" s="338"/>
      <c r="AB2129" s="338"/>
      <c r="AC2129" s="338"/>
      <c r="AD2129" s="338"/>
      <c r="AE2129" s="338"/>
      <c r="AF2129" s="338"/>
      <c r="AG2129" s="338"/>
      <c r="AH2129" s="338"/>
      <c r="AI2129" s="338"/>
      <c r="AJ2129" s="338"/>
      <c r="AK2129" s="338"/>
      <c r="AL2129" s="338"/>
      <c r="AM2129" s="338"/>
      <c r="AN2129" s="338"/>
      <c r="AO2129" s="338"/>
      <c r="AP2129" s="338"/>
      <c r="AQ2129" s="338"/>
      <c r="AR2129" s="338"/>
      <c r="AS2129" s="338"/>
      <c r="AT2129" s="338"/>
      <c r="AU2129" s="338"/>
      <c r="AV2129" s="338"/>
      <c r="AW2129" s="338"/>
      <c r="AX2129" s="338"/>
      <c r="AY2129" s="338"/>
      <c r="AZ2129" s="338"/>
      <c r="BA2129" s="338"/>
      <c r="BB2129" s="338"/>
      <c r="BC2129" s="338"/>
      <c r="BD2129" s="338"/>
      <c r="BE2129" s="338"/>
      <c r="BF2129" s="338"/>
      <c r="BG2129" s="338"/>
      <c r="BH2129" s="338"/>
      <c r="BI2129" s="338"/>
      <c r="BJ2129" s="338"/>
      <c r="BK2129" s="338"/>
      <c r="BL2129" s="338"/>
      <c r="BM2129" s="338"/>
      <c r="BN2129" s="338"/>
      <c r="BO2129" s="338"/>
      <c r="BP2129" s="338"/>
      <c r="BQ2129" s="338"/>
      <c r="BR2129" s="338"/>
      <c r="BS2129" s="338"/>
      <c r="BT2129" s="338"/>
      <c r="BU2129" s="338"/>
      <c r="BV2129" s="343"/>
      <c r="BW2129" s="343"/>
      <c r="BX2129" s="1217"/>
      <c r="BY2129" s="343"/>
      <c r="BZ2129" s="338"/>
      <c r="CA2129" s="338"/>
      <c r="CB2129" s="338"/>
      <c r="CC2129" s="338"/>
      <c r="CD2129" s="338"/>
      <c r="CE2129" s="338"/>
      <c r="CF2129" s="338"/>
    </row>
    <row r="2130" ht="15.75" customHeight="1">
      <c r="A2130" s="338"/>
      <c r="B2130" s="338"/>
      <c r="C2130" s="338"/>
      <c r="D2130" s="338"/>
      <c r="E2130" s="338"/>
      <c r="F2130" s="346"/>
      <c r="G2130" s="1215"/>
      <c r="H2130" s="1216"/>
      <c r="I2130" s="534"/>
      <c r="J2130" s="1193"/>
      <c r="K2130" s="398"/>
      <c r="L2130" s="338"/>
      <c r="M2130" s="338"/>
      <c r="N2130" s="338"/>
      <c r="O2130" s="338"/>
      <c r="P2130" s="338"/>
      <c r="Q2130" s="338"/>
      <c r="R2130" s="338"/>
      <c r="S2130" s="338"/>
      <c r="T2130" s="338"/>
      <c r="U2130" s="338"/>
      <c r="V2130" s="338"/>
      <c r="W2130" s="338"/>
      <c r="X2130" s="338"/>
      <c r="Y2130" s="338"/>
      <c r="Z2130" s="338"/>
      <c r="AA2130" s="338"/>
      <c r="AB2130" s="338"/>
      <c r="AC2130" s="338"/>
      <c r="AD2130" s="338"/>
      <c r="AE2130" s="338"/>
      <c r="AF2130" s="338"/>
      <c r="AG2130" s="338"/>
      <c r="AH2130" s="338"/>
      <c r="AI2130" s="338"/>
      <c r="AJ2130" s="338"/>
      <c r="AK2130" s="338"/>
      <c r="AL2130" s="338"/>
      <c r="AM2130" s="338"/>
      <c r="AN2130" s="338"/>
      <c r="AO2130" s="338"/>
      <c r="AP2130" s="338"/>
      <c r="AQ2130" s="338"/>
      <c r="AR2130" s="338"/>
      <c r="AS2130" s="338"/>
      <c r="AT2130" s="338"/>
      <c r="AU2130" s="338"/>
      <c r="AV2130" s="338"/>
      <c r="AW2130" s="338"/>
      <c r="AX2130" s="338"/>
      <c r="AY2130" s="338"/>
      <c r="AZ2130" s="338"/>
      <c r="BA2130" s="338"/>
      <c r="BB2130" s="338"/>
      <c r="BC2130" s="338"/>
      <c r="BD2130" s="338"/>
      <c r="BE2130" s="338"/>
      <c r="BF2130" s="338"/>
      <c r="BG2130" s="338"/>
      <c r="BH2130" s="338"/>
      <c r="BI2130" s="338"/>
      <c r="BJ2130" s="338"/>
      <c r="BK2130" s="338"/>
      <c r="BL2130" s="338"/>
      <c r="BM2130" s="338"/>
      <c r="BN2130" s="338"/>
      <c r="BO2130" s="338"/>
      <c r="BP2130" s="338"/>
      <c r="BQ2130" s="338"/>
      <c r="BR2130" s="338"/>
      <c r="BS2130" s="338"/>
      <c r="BT2130" s="338"/>
      <c r="BU2130" s="338"/>
      <c r="BV2130" s="343"/>
      <c r="BW2130" s="343"/>
      <c r="BX2130" s="1217"/>
      <c r="BY2130" s="343"/>
      <c r="BZ2130" s="338"/>
      <c r="CA2130" s="338"/>
      <c r="CB2130" s="338"/>
      <c r="CC2130" s="338"/>
      <c r="CD2130" s="338"/>
      <c r="CE2130" s="338"/>
      <c r="CF2130" s="338"/>
    </row>
    <row r="2131" ht="15.75" customHeight="1">
      <c r="A2131" s="338"/>
      <c r="B2131" s="338"/>
      <c r="C2131" s="338"/>
      <c r="D2131" s="338"/>
      <c r="E2131" s="338"/>
      <c r="F2131" s="346"/>
      <c r="G2131" s="1215"/>
      <c r="H2131" s="1216"/>
      <c r="I2131" s="534"/>
      <c r="J2131" s="1193"/>
      <c r="K2131" s="398"/>
      <c r="L2131" s="338"/>
      <c r="M2131" s="338"/>
      <c r="N2131" s="338"/>
      <c r="O2131" s="338"/>
      <c r="P2131" s="338"/>
      <c r="Q2131" s="338"/>
      <c r="R2131" s="338"/>
      <c r="S2131" s="338"/>
      <c r="T2131" s="338"/>
      <c r="U2131" s="338"/>
      <c r="V2131" s="338"/>
      <c r="W2131" s="338"/>
      <c r="X2131" s="338"/>
      <c r="Y2131" s="338"/>
      <c r="Z2131" s="338"/>
      <c r="AA2131" s="338"/>
      <c r="AB2131" s="338"/>
      <c r="AC2131" s="338"/>
      <c r="AD2131" s="338"/>
      <c r="AE2131" s="338"/>
      <c r="AF2131" s="338"/>
      <c r="AG2131" s="338"/>
      <c r="AH2131" s="338"/>
      <c r="AI2131" s="338"/>
      <c r="AJ2131" s="338"/>
      <c r="AK2131" s="338"/>
      <c r="AL2131" s="338"/>
      <c r="AM2131" s="338"/>
      <c r="AN2131" s="338"/>
      <c r="AO2131" s="338"/>
      <c r="AP2131" s="338"/>
      <c r="AQ2131" s="338"/>
      <c r="AR2131" s="338"/>
      <c r="AS2131" s="338"/>
      <c r="AT2131" s="338"/>
      <c r="AU2131" s="338"/>
      <c r="AV2131" s="338"/>
      <c r="AW2131" s="338"/>
      <c r="AX2131" s="338"/>
      <c r="AY2131" s="338"/>
      <c r="AZ2131" s="338"/>
      <c r="BA2131" s="338"/>
      <c r="BB2131" s="338"/>
      <c r="BC2131" s="338"/>
      <c r="BD2131" s="338"/>
      <c r="BE2131" s="338"/>
      <c r="BF2131" s="338"/>
      <c r="BG2131" s="338"/>
      <c r="BH2131" s="338"/>
      <c r="BI2131" s="338"/>
      <c r="BJ2131" s="338"/>
      <c r="BK2131" s="338"/>
      <c r="BL2131" s="338"/>
      <c r="BM2131" s="338"/>
      <c r="BN2131" s="338"/>
      <c r="BO2131" s="338"/>
      <c r="BP2131" s="338"/>
      <c r="BQ2131" s="338"/>
      <c r="BR2131" s="338"/>
      <c r="BS2131" s="338"/>
      <c r="BT2131" s="338"/>
      <c r="BU2131" s="338"/>
      <c r="BV2131" s="343"/>
      <c r="BW2131" s="343"/>
      <c r="BX2131" s="1217"/>
      <c r="BY2131" s="343"/>
      <c r="BZ2131" s="338"/>
      <c r="CA2131" s="338"/>
      <c r="CB2131" s="338"/>
      <c r="CC2131" s="338"/>
      <c r="CD2131" s="338"/>
      <c r="CE2131" s="338"/>
      <c r="CF2131" s="338"/>
    </row>
    <row r="2132" ht="15.75" customHeight="1">
      <c r="A2132" s="338"/>
      <c r="B2132" s="338"/>
      <c r="C2132" s="338"/>
      <c r="D2132" s="338"/>
      <c r="E2132" s="338"/>
      <c r="F2132" s="346"/>
      <c r="G2132" s="1215"/>
      <c r="H2132" s="1216"/>
      <c r="I2132" s="534"/>
      <c r="J2132" s="1193"/>
      <c r="K2132" s="398"/>
      <c r="L2132" s="338"/>
      <c r="M2132" s="338"/>
      <c r="N2132" s="338"/>
      <c r="O2132" s="338"/>
      <c r="P2132" s="338"/>
      <c r="Q2132" s="338"/>
      <c r="R2132" s="338"/>
      <c r="S2132" s="338"/>
      <c r="T2132" s="338"/>
      <c r="U2132" s="338"/>
      <c r="V2132" s="338"/>
      <c r="W2132" s="338"/>
      <c r="X2132" s="338"/>
      <c r="Y2132" s="338"/>
      <c r="Z2132" s="338"/>
      <c r="AA2132" s="338"/>
      <c r="AB2132" s="338"/>
      <c r="AC2132" s="338"/>
      <c r="AD2132" s="338"/>
      <c r="AE2132" s="338"/>
      <c r="AF2132" s="338"/>
      <c r="AG2132" s="338"/>
      <c r="AH2132" s="338"/>
      <c r="AI2132" s="338"/>
      <c r="AJ2132" s="338"/>
      <c r="AK2132" s="338"/>
      <c r="AL2132" s="338"/>
      <c r="AM2132" s="338"/>
      <c r="AN2132" s="338"/>
      <c r="AO2132" s="338"/>
      <c r="AP2132" s="338"/>
      <c r="AQ2132" s="338"/>
      <c r="AR2132" s="338"/>
      <c r="AS2132" s="338"/>
      <c r="AT2132" s="338"/>
      <c r="AU2132" s="338"/>
      <c r="AV2132" s="338"/>
      <c r="AW2132" s="338"/>
      <c r="AX2132" s="338"/>
      <c r="AY2132" s="338"/>
      <c r="AZ2132" s="338"/>
      <c r="BA2132" s="338"/>
      <c r="BB2132" s="338"/>
      <c r="BC2132" s="338"/>
      <c r="BD2132" s="338"/>
      <c r="BE2132" s="338"/>
      <c r="BF2132" s="338"/>
      <c r="BG2132" s="338"/>
      <c r="BH2132" s="338"/>
      <c r="BI2132" s="338"/>
      <c r="BJ2132" s="338"/>
      <c r="BK2132" s="338"/>
      <c r="BL2132" s="338"/>
      <c r="BM2132" s="338"/>
      <c r="BN2132" s="338"/>
      <c r="BO2132" s="338"/>
      <c r="BP2132" s="338"/>
      <c r="BQ2132" s="338"/>
      <c r="BR2132" s="338"/>
      <c r="BS2132" s="338"/>
      <c r="BT2132" s="338"/>
      <c r="BU2132" s="338"/>
      <c r="BV2132" s="343"/>
      <c r="BW2132" s="343"/>
      <c r="BX2132" s="1217"/>
      <c r="BY2132" s="343"/>
      <c r="BZ2132" s="338"/>
      <c r="CA2132" s="338"/>
      <c r="CB2132" s="338"/>
      <c r="CC2132" s="338"/>
      <c r="CD2132" s="338"/>
      <c r="CE2132" s="338"/>
      <c r="CF2132" s="338"/>
    </row>
    <row r="2133" ht="15.75" customHeight="1">
      <c r="A2133" s="338"/>
      <c r="B2133" s="338"/>
      <c r="C2133" s="338"/>
      <c r="D2133" s="338"/>
      <c r="E2133" s="338"/>
      <c r="F2133" s="346"/>
      <c r="G2133" s="1215"/>
      <c r="H2133" s="1216"/>
      <c r="I2133" s="534"/>
      <c r="J2133" s="1193"/>
      <c r="K2133" s="398"/>
      <c r="L2133" s="338"/>
      <c r="M2133" s="338"/>
      <c r="N2133" s="338"/>
      <c r="O2133" s="338"/>
      <c r="P2133" s="338"/>
      <c r="Q2133" s="338"/>
      <c r="R2133" s="338"/>
      <c r="S2133" s="338"/>
      <c r="T2133" s="338"/>
      <c r="U2133" s="338"/>
      <c r="V2133" s="338"/>
      <c r="W2133" s="338"/>
      <c r="X2133" s="338"/>
      <c r="Y2133" s="338"/>
      <c r="Z2133" s="338"/>
      <c r="AA2133" s="338"/>
      <c r="AB2133" s="338"/>
      <c r="AC2133" s="338"/>
      <c r="AD2133" s="338"/>
      <c r="AE2133" s="338"/>
      <c r="AF2133" s="338"/>
      <c r="AG2133" s="338"/>
      <c r="AH2133" s="338"/>
      <c r="AI2133" s="338"/>
      <c r="AJ2133" s="338"/>
      <c r="AK2133" s="338"/>
      <c r="AL2133" s="338"/>
      <c r="AM2133" s="338"/>
      <c r="AN2133" s="338"/>
      <c r="AO2133" s="338"/>
      <c r="AP2133" s="338"/>
      <c r="AQ2133" s="338"/>
      <c r="AR2133" s="338"/>
      <c r="AS2133" s="338"/>
      <c r="AT2133" s="338"/>
      <c r="AU2133" s="338"/>
      <c r="AV2133" s="338"/>
      <c r="AW2133" s="338"/>
      <c r="AX2133" s="338"/>
      <c r="AY2133" s="338"/>
      <c r="AZ2133" s="338"/>
      <c r="BA2133" s="338"/>
      <c r="BB2133" s="338"/>
      <c r="BC2133" s="338"/>
      <c r="BD2133" s="338"/>
      <c r="BE2133" s="338"/>
      <c r="BF2133" s="338"/>
      <c r="BG2133" s="338"/>
      <c r="BH2133" s="338"/>
      <c r="BI2133" s="338"/>
      <c r="BJ2133" s="338"/>
      <c r="BK2133" s="338"/>
      <c r="BL2133" s="338"/>
      <c r="BM2133" s="338"/>
      <c r="BN2133" s="338"/>
      <c r="BO2133" s="338"/>
      <c r="BP2133" s="338"/>
      <c r="BQ2133" s="338"/>
      <c r="BR2133" s="338"/>
      <c r="BS2133" s="338"/>
      <c r="BT2133" s="338"/>
      <c r="BU2133" s="338"/>
      <c r="BV2133" s="343"/>
      <c r="BW2133" s="343"/>
      <c r="BX2133" s="1217"/>
      <c r="BY2133" s="343"/>
      <c r="BZ2133" s="338"/>
      <c r="CA2133" s="338"/>
      <c r="CB2133" s="338"/>
      <c r="CC2133" s="338"/>
      <c r="CD2133" s="338"/>
      <c r="CE2133" s="338"/>
      <c r="CF2133" s="338"/>
    </row>
    <row r="2134" ht="15.75" customHeight="1">
      <c r="A2134" s="338"/>
      <c r="B2134" s="338"/>
      <c r="C2134" s="338"/>
      <c r="D2134" s="338"/>
      <c r="E2134" s="338"/>
      <c r="F2134" s="346"/>
      <c r="G2134" s="1215"/>
      <c r="H2134" s="1216"/>
      <c r="I2134" s="534"/>
      <c r="J2134" s="1193"/>
      <c r="K2134" s="398"/>
      <c r="L2134" s="338"/>
      <c r="M2134" s="338"/>
      <c r="N2134" s="338"/>
      <c r="O2134" s="338"/>
      <c r="P2134" s="338"/>
      <c r="Q2134" s="338"/>
      <c r="R2134" s="338"/>
      <c r="S2134" s="338"/>
      <c r="T2134" s="338"/>
      <c r="U2134" s="338"/>
      <c r="V2134" s="338"/>
      <c r="W2134" s="338"/>
      <c r="X2134" s="338"/>
      <c r="Y2134" s="338"/>
      <c r="Z2134" s="338"/>
      <c r="AA2134" s="338"/>
      <c r="AB2134" s="338"/>
      <c r="AC2134" s="338"/>
      <c r="AD2134" s="338"/>
      <c r="AE2134" s="338"/>
      <c r="AF2134" s="338"/>
      <c r="AG2134" s="338"/>
      <c r="AH2134" s="338"/>
      <c r="AI2134" s="338"/>
      <c r="AJ2134" s="338"/>
      <c r="AK2134" s="338"/>
      <c r="AL2134" s="338"/>
      <c r="AM2134" s="338"/>
      <c r="AN2134" s="338"/>
      <c r="AO2134" s="338"/>
      <c r="AP2134" s="338"/>
      <c r="AQ2134" s="338"/>
      <c r="AR2134" s="338"/>
      <c r="AS2134" s="338"/>
      <c r="AT2134" s="338"/>
      <c r="AU2134" s="338"/>
      <c r="AV2134" s="338"/>
      <c r="AW2134" s="338"/>
      <c r="AX2134" s="338"/>
      <c r="AY2134" s="338"/>
      <c r="AZ2134" s="338"/>
      <c r="BA2134" s="338"/>
      <c r="BB2134" s="338"/>
      <c r="BC2134" s="338"/>
      <c r="BD2134" s="338"/>
      <c r="BE2134" s="338"/>
      <c r="BF2134" s="338"/>
      <c r="BG2134" s="338"/>
      <c r="BH2134" s="338"/>
      <c r="BI2134" s="338"/>
      <c r="BJ2134" s="338"/>
      <c r="BK2134" s="338"/>
      <c r="BL2134" s="338"/>
      <c r="BM2134" s="338"/>
      <c r="BN2134" s="338"/>
      <c r="BO2134" s="338"/>
      <c r="BP2134" s="338"/>
      <c r="BQ2134" s="338"/>
      <c r="BR2134" s="338"/>
      <c r="BS2134" s="338"/>
      <c r="BT2134" s="338"/>
      <c r="BU2134" s="338"/>
      <c r="BV2134" s="343"/>
      <c r="BW2134" s="343"/>
      <c r="BX2134" s="1217"/>
      <c r="BY2134" s="343"/>
      <c r="BZ2134" s="338"/>
      <c r="CA2134" s="338"/>
      <c r="CB2134" s="338"/>
      <c r="CC2134" s="338"/>
      <c r="CD2134" s="338"/>
      <c r="CE2134" s="338"/>
      <c r="CF2134" s="338"/>
    </row>
    <row r="2135" ht="15.75" customHeight="1">
      <c r="A2135" s="338"/>
      <c r="B2135" s="338"/>
      <c r="C2135" s="338"/>
      <c r="D2135" s="338"/>
      <c r="E2135" s="338"/>
      <c r="F2135" s="346"/>
      <c r="G2135" s="1215"/>
      <c r="H2135" s="1216"/>
      <c r="I2135" s="534"/>
      <c r="J2135" s="1193"/>
      <c r="K2135" s="398"/>
      <c r="L2135" s="338"/>
      <c r="M2135" s="338"/>
      <c r="N2135" s="338"/>
      <c r="O2135" s="338"/>
      <c r="P2135" s="338"/>
      <c r="Q2135" s="338"/>
      <c r="R2135" s="338"/>
      <c r="S2135" s="338"/>
      <c r="T2135" s="338"/>
      <c r="U2135" s="338"/>
      <c r="V2135" s="338"/>
      <c r="W2135" s="338"/>
      <c r="X2135" s="338"/>
      <c r="Y2135" s="338"/>
      <c r="Z2135" s="338"/>
      <c r="AA2135" s="338"/>
      <c r="AB2135" s="338"/>
      <c r="AC2135" s="338"/>
      <c r="AD2135" s="338"/>
      <c r="AE2135" s="338"/>
      <c r="AF2135" s="338"/>
      <c r="AG2135" s="338"/>
      <c r="AH2135" s="338"/>
      <c r="AI2135" s="338"/>
      <c r="AJ2135" s="338"/>
      <c r="AK2135" s="338"/>
      <c r="AL2135" s="338"/>
      <c r="AM2135" s="338"/>
      <c r="AN2135" s="338"/>
      <c r="AO2135" s="338"/>
      <c r="AP2135" s="338"/>
      <c r="AQ2135" s="338"/>
      <c r="AR2135" s="338"/>
      <c r="AS2135" s="338"/>
      <c r="AT2135" s="338"/>
      <c r="AU2135" s="338"/>
      <c r="AV2135" s="338"/>
      <c r="AW2135" s="338"/>
      <c r="AX2135" s="338"/>
      <c r="AY2135" s="338"/>
      <c r="AZ2135" s="338"/>
      <c r="BA2135" s="338"/>
      <c r="BB2135" s="338"/>
      <c r="BC2135" s="338"/>
      <c r="BD2135" s="338"/>
      <c r="BE2135" s="338"/>
      <c r="BF2135" s="338"/>
      <c r="BG2135" s="338"/>
      <c r="BH2135" s="338"/>
      <c r="BI2135" s="338"/>
      <c r="BJ2135" s="338"/>
      <c r="BK2135" s="338"/>
      <c r="BL2135" s="338"/>
      <c r="BM2135" s="338"/>
      <c r="BN2135" s="338"/>
      <c r="BO2135" s="338"/>
      <c r="BP2135" s="338"/>
      <c r="BQ2135" s="338"/>
      <c r="BR2135" s="338"/>
      <c r="BS2135" s="338"/>
      <c r="BT2135" s="338"/>
      <c r="BU2135" s="338"/>
      <c r="BV2135" s="343"/>
      <c r="BW2135" s="343"/>
      <c r="BX2135" s="1217"/>
      <c r="BY2135" s="343"/>
      <c r="BZ2135" s="338"/>
      <c r="CA2135" s="338"/>
      <c r="CB2135" s="338"/>
      <c r="CC2135" s="338"/>
      <c r="CD2135" s="338"/>
      <c r="CE2135" s="338"/>
      <c r="CF2135" s="338"/>
    </row>
    <row r="2136" ht="15.75" customHeight="1">
      <c r="A2136" s="338"/>
      <c r="B2136" s="338"/>
      <c r="C2136" s="338"/>
      <c r="D2136" s="338"/>
      <c r="E2136" s="338"/>
      <c r="F2136" s="346"/>
      <c r="G2136" s="1215"/>
      <c r="H2136" s="1216"/>
      <c r="I2136" s="534"/>
      <c r="J2136" s="1193"/>
      <c r="K2136" s="398"/>
      <c r="L2136" s="338"/>
      <c r="M2136" s="338"/>
      <c r="N2136" s="338"/>
      <c r="O2136" s="338"/>
      <c r="P2136" s="338"/>
      <c r="Q2136" s="338"/>
      <c r="R2136" s="338"/>
      <c r="S2136" s="338"/>
      <c r="T2136" s="338"/>
      <c r="U2136" s="338"/>
      <c r="V2136" s="338"/>
      <c r="W2136" s="338"/>
      <c r="X2136" s="338"/>
      <c r="Y2136" s="338"/>
      <c r="Z2136" s="338"/>
      <c r="AA2136" s="338"/>
      <c r="AB2136" s="338"/>
      <c r="AC2136" s="338"/>
      <c r="AD2136" s="338"/>
      <c r="AE2136" s="338"/>
      <c r="AF2136" s="338"/>
      <c r="AG2136" s="338"/>
      <c r="AH2136" s="338"/>
      <c r="AI2136" s="338"/>
      <c r="AJ2136" s="338"/>
      <c r="AK2136" s="338"/>
      <c r="AL2136" s="338"/>
      <c r="AM2136" s="338"/>
      <c r="AN2136" s="338"/>
      <c r="AO2136" s="338"/>
      <c r="AP2136" s="338"/>
      <c r="AQ2136" s="338"/>
      <c r="AR2136" s="338"/>
      <c r="AS2136" s="338"/>
      <c r="AT2136" s="338"/>
      <c r="AU2136" s="338"/>
      <c r="AV2136" s="338"/>
      <c r="AW2136" s="338"/>
      <c r="AX2136" s="338"/>
      <c r="AY2136" s="338"/>
      <c r="AZ2136" s="338"/>
      <c r="BA2136" s="338"/>
      <c r="BB2136" s="338"/>
      <c r="BC2136" s="338"/>
      <c r="BD2136" s="338"/>
      <c r="BE2136" s="338"/>
      <c r="BF2136" s="338"/>
      <c r="BG2136" s="338"/>
      <c r="BH2136" s="338"/>
      <c r="BI2136" s="338"/>
      <c r="BJ2136" s="338"/>
      <c r="BK2136" s="338"/>
      <c r="BL2136" s="338"/>
      <c r="BM2136" s="338"/>
      <c r="BN2136" s="338"/>
      <c r="BO2136" s="338"/>
      <c r="BP2136" s="338"/>
      <c r="BQ2136" s="338"/>
      <c r="BR2136" s="338"/>
      <c r="BS2136" s="338"/>
      <c r="BT2136" s="338"/>
      <c r="BU2136" s="338"/>
      <c r="BV2136" s="343"/>
      <c r="BW2136" s="343"/>
      <c r="BX2136" s="1217"/>
      <c r="BY2136" s="343"/>
      <c r="BZ2136" s="338"/>
      <c r="CA2136" s="338"/>
      <c r="CB2136" s="338"/>
      <c r="CC2136" s="338"/>
      <c r="CD2136" s="338"/>
      <c r="CE2136" s="338"/>
      <c r="CF2136" s="338"/>
    </row>
    <row r="2137" ht="15.75" customHeight="1">
      <c r="A2137" s="338"/>
      <c r="B2137" s="338"/>
      <c r="C2137" s="338"/>
      <c r="D2137" s="338"/>
      <c r="E2137" s="338"/>
      <c r="F2137" s="346"/>
      <c r="G2137" s="1215"/>
      <c r="H2137" s="1216"/>
      <c r="I2137" s="534"/>
      <c r="J2137" s="1193"/>
      <c r="K2137" s="398"/>
      <c r="L2137" s="338"/>
      <c r="M2137" s="338"/>
      <c r="N2137" s="338"/>
      <c r="O2137" s="338"/>
      <c r="P2137" s="338"/>
      <c r="Q2137" s="338"/>
      <c r="R2137" s="338"/>
      <c r="S2137" s="338"/>
      <c r="T2137" s="338"/>
      <c r="U2137" s="338"/>
      <c r="V2137" s="338"/>
      <c r="W2137" s="338"/>
      <c r="X2137" s="338"/>
      <c r="Y2137" s="338"/>
      <c r="Z2137" s="338"/>
      <c r="AA2137" s="338"/>
      <c r="AB2137" s="338"/>
      <c r="AC2137" s="338"/>
      <c r="AD2137" s="338"/>
      <c r="AE2137" s="338"/>
      <c r="AF2137" s="338"/>
      <c r="AG2137" s="338"/>
      <c r="AH2137" s="338"/>
      <c r="AI2137" s="338"/>
      <c r="AJ2137" s="338"/>
      <c r="AK2137" s="338"/>
      <c r="AL2137" s="338"/>
      <c r="AM2137" s="338"/>
      <c r="AN2137" s="338"/>
      <c r="AO2137" s="338"/>
      <c r="AP2137" s="338"/>
      <c r="AQ2137" s="338"/>
      <c r="AR2137" s="338"/>
      <c r="AS2137" s="338"/>
      <c r="AT2137" s="338"/>
      <c r="AU2137" s="338"/>
      <c r="AV2137" s="338"/>
      <c r="AW2137" s="338"/>
      <c r="AX2137" s="338"/>
      <c r="AY2137" s="338"/>
      <c r="AZ2137" s="338"/>
      <c r="BA2137" s="338"/>
      <c r="BB2137" s="338"/>
      <c r="BC2137" s="338"/>
      <c r="BD2137" s="338"/>
      <c r="BE2137" s="338"/>
      <c r="BF2137" s="338"/>
      <c r="BG2137" s="338"/>
      <c r="BH2137" s="338"/>
      <c r="BI2137" s="338"/>
      <c r="BJ2137" s="338"/>
      <c r="BK2137" s="338"/>
      <c r="BL2137" s="338"/>
      <c r="BM2137" s="338"/>
      <c r="BN2137" s="338"/>
      <c r="BO2137" s="338"/>
      <c r="BP2137" s="338"/>
      <c r="BQ2137" s="338"/>
      <c r="BR2137" s="338"/>
      <c r="BS2137" s="338"/>
      <c r="BT2137" s="338"/>
      <c r="BU2137" s="338"/>
      <c r="BV2137" s="343"/>
      <c r="BW2137" s="343"/>
      <c r="BX2137" s="1217"/>
      <c r="BY2137" s="343"/>
      <c r="BZ2137" s="338"/>
      <c r="CA2137" s="338"/>
      <c r="CB2137" s="338"/>
      <c r="CC2137" s="338"/>
      <c r="CD2137" s="338"/>
      <c r="CE2137" s="338"/>
      <c r="CF2137" s="338"/>
    </row>
    <row r="2138" ht="15.75" customHeight="1">
      <c r="A2138" s="338"/>
      <c r="B2138" s="338"/>
      <c r="C2138" s="338"/>
      <c r="D2138" s="338"/>
      <c r="E2138" s="338"/>
      <c r="F2138" s="346"/>
      <c r="G2138" s="1215"/>
      <c r="H2138" s="1216"/>
      <c r="I2138" s="534"/>
      <c r="J2138" s="1193"/>
      <c r="K2138" s="398"/>
      <c r="L2138" s="338"/>
      <c r="M2138" s="338"/>
      <c r="N2138" s="338"/>
      <c r="O2138" s="338"/>
      <c r="P2138" s="338"/>
      <c r="Q2138" s="338"/>
      <c r="R2138" s="338"/>
      <c r="S2138" s="338"/>
      <c r="T2138" s="338"/>
      <c r="U2138" s="338"/>
      <c r="V2138" s="338"/>
      <c r="W2138" s="338"/>
      <c r="X2138" s="338"/>
      <c r="Y2138" s="338"/>
      <c r="Z2138" s="338"/>
      <c r="AA2138" s="338"/>
      <c r="AB2138" s="338"/>
      <c r="AC2138" s="338"/>
      <c r="AD2138" s="338"/>
      <c r="AE2138" s="338"/>
      <c r="AF2138" s="338"/>
      <c r="AG2138" s="338"/>
      <c r="AH2138" s="338"/>
      <c r="AI2138" s="338"/>
      <c r="AJ2138" s="338"/>
      <c r="AK2138" s="338"/>
      <c r="AL2138" s="338"/>
      <c r="AM2138" s="338"/>
      <c r="AN2138" s="338"/>
      <c r="AO2138" s="338"/>
      <c r="AP2138" s="338"/>
      <c r="AQ2138" s="338"/>
      <c r="AR2138" s="338"/>
      <c r="AS2138" s="338"/>
      <c r="AT2138" s="338"/>
      <c r="AU2138" s="338"/>
      <c r="AV2138" s="338"/>
      <c r="AW2138" s="338"/>
      <c r="AX2138" s="338"/>
      <c r="AY2138" s="338"/>
      <c r="AZ2138" s="338"/>
      <c r="BA2138" s="338"/>
      <c r="BB2138" s="338"/>
      <c r="BC2138" s="338"/>
      <c r="BD2138" s="338"/>
      <c r="BE2138" s="338"/>
      <c r="BF2138" s="338"/>
      <c r="BG2138" s="338"/>
      <c r="BH2138" s="338"/>
      <c r="BI2138" s="338"/>
      <c r="BJ2138" s="338"/>
      <c r="BK2138" s="338"/>
      <c r="BL2138" s="338"/>
      <c r="BM2138" s="338"/>
      <c r="BN2138" s="338"/>
      <c r="BO2138" s="338"/>
      <c r="BP2138" s="338"/>
      <c r="BQ2138" s="338"/>
      <c r="BR2138" s="338"/>
      <c r="BS2138" s="338"/>
      <c r="BT2138" s="338"/>
      <c r="BU2138" s="338"/>
      <c r="BV2138" s="343"/>
      <c r="BW2138" s="343"/>
      <c r="BX2138" s="1217"/>
      <c r="BY2138" s="343"/>
      <c r="BZ2138" s="338"/>
      <c r="CA2138" s="338"/>
      <c r="CB2138" s="338"/>
      <c r="CC2138" s="338"/>
      <c r="CD2138" s="338"/>
      <c r="CE2138" s="338"/>
      <c r="CF2138" s="338"/>
    </row>
    <row r="2139" ht="15.75" customHeight="1">
      <c r="A2139" s="338"/>
      <c r="B2139" s="338"/>
      <c r="C2139" s="338"/>
      <c r="D2139" s="338"/>
      <c r="E2139" s="338"/>
      <c r="F2139" s="346"/>
      <c r="G2139" s="1215"/>
      <c r="H2139" s="1216"/>
      <c r="I2139" s="534"/>
      <c r="J2139" s="1193"/>
      <c r="K2139" s="398"/>
      <c r="L2139" s="338"/>
      <c r="M2139" s="338"/>
      <c r="N2139" s="338"/>
      <c r="O2139" s="338"/>
      <c r="P2139" s="338"/>
      <c r="Q2139" s="338"/>
      <c r="R2139" s="338"/>
      <c r="S2139" s="338"/>
      <c r="T2139" s="338"/>
      <c r="U2139" s="338"/>
      <c r="V2139" s="338"/>
      <c r="W2139" s="338"/>
      <c r="X2139" s="338"/>
      <c r="Y2139" s="338"/>
      <c r="Z2139" s="338"/>
      <c r="AA2139" s="338"/>
      <c r="AB2139" s="338"/>
      <c r="AC2139" s="338"/>
      <c r="AD2139" s="338"/>
      <c r="AE2139" s="338"/>
      <c r="AF2139" s="338"/>
      <c r="AG2139" s="338"/>
      <c r="AH2139" s="338"/>
      <c r="AI2139" s="338"/>
      <c r="AJ2139" s="338"/>
      <c r="AK2139" s="338"/>
      <c r="AL2139" s="338"/>
      <c r="AM2139" s="338"/>
      <c r="AN2139" s="338"/>
      <c r="AO2139" s="338"/>
      <c r="AP2139" s="338"/>
      <c r="AQ2139" s="338"/>
      <c r="AR2139" s="338"/>
      <c r="AS2139" s="338"/>
      <c r="AT2139" s="338"/>
      <c r="AU2139" s="338"/>
      <c r="AV2139" s="338"/>
      <c r="AW2139" s="338"/>
      <c r="AX2139" s="338"/>
      <c r="AY2139" s="338"/>
      <c r="AZ2139" s="338"/>
      <c r="BA2139" s="338"/>
      <c r="BB2139" s="338"/>
      <c r="BC2139" s="338"/>
      <c r="BD2139" s="338"/>
      <c r="BE2139" s="338"/>
      <c r="BF2139" s="338"/>
      <c r="BG2139" s="338"/>
      <c r="BH2139" s="338"/>
      <c r="BI2139" s="338"/>
      <c r="BJ2139" s="338"/>
      <c r="BK2139" s="338"/>
      <c r="BL2139" s="338"/>
      <c r="BM2139" s="338"/>
      <c r="BN2139" s="338"/>
      <c r="BO2139" s="338"/>
      <c r="BP2139" s="338"/>
      <c r="BQ2139" s="338"/>
      <c r="BR2139" s="338"/>
      <c r="BS2139" s="338"/>
      <c r="BT2139" s="338"/>
      <c r="BU2139" s="338"/>
      <c r="BV2139" s="343"/>
      <c r="BW2139" s="343"/>
      <c r="BX2139" s="1217"/>
      <c r="BY2139" s="343"/>
      <c r="BZ2139" s="338"/>
      <c r="CA2139" s="338"/>
      <c r="CB2139" s="338"/>
      <c r="CC2139" s="338"/>
      <c r="CD2139" s="338"/>
      <c r="CE2139" s="338"/>
      <c r="CF2139" s="338"/>
    </row>
    <row r="2140" ht="15.75" customHeight="1">
      <c r="A2140" s="338"/>
      <c r="B2140" s="338"/>
      <c r="C2140" s="338"/>
      <c r="D2140" s="338"/>
      <c r="E2140" s="338"/>
      <c r="F2140" s="346"/>
      <c r="G2140" s="1215"/>
      <c r="H2140" s="1216"/>
      <c r="I2140" s="534"/>
      <c r="J2140" s="1193"/>
      <c r="K2140" s="398"/>
      <c r="L2140" s="338"/>
      <c r="M2140" s="338"/>
      <c r="N2140" s="338"/>
      <c r="O2140" s="338"/>
      <c r="P2140" s="338"/>
      <c r="Q2140" s="338"/>
      <c r="R2140" s="338"/>
      <c r="S2140" s="338"/>
      <c r="T2140" s="338"/>
      <c r="U2140" s="338"/>
      <c r="V2140" s="338"/>
      <c r="W2140" s="338"/>
      <c r="X2140" s="338"/>
      <c r="Y2140" s="338"/>
      <c r="Z2140" s="338"/>
      <c r="AA2140" s="338"/>
      <c r="AB2140" s="338"/>
      <c r="AC2140" s="338"/>
      <c r="AD2140" s="338"/>
      <c r="AE2140" s="338"/>
      <c r="AF2140" s="338"/>
      <c r="AG2140" s="338"/>
      <c r="AH2140" s="338"/>
      <c r="AI2140" s="338"/>
      <c r="AJ2140" s="338"/>
      <c r="AK2140" s="338"/>
      <c r="AL2140" s="338"/>
      <c r="AM2140" s="338"/>
      <c r="AN2140" s="338"/>
      <c r="AO2140" s="338"/>
      <c r="AP2140" s="338"/>
      <c r="AQ2140" s="338"/>
      <c r="AR2140" s="338"/>
      <c r="AS2140" s="338"/>
      <c r="AT2140" s="338"/>
      <c r="AU2140" s="338"/>
      <c r="AV2140" s="338"/>
      <c r="AW2140" s="338"/>
      <c r="AX2140" s="338"/>
      <c r="AY2140" s="338"/>
      <c r="AZ2140" s="338"/>
      <c r="BA2140" s="338"/>
      <c r="BB2140" s="338"/>
      <c r="BC2140" s="338"/>
      <c r="BD2140" s="338"/>
      <c r="BE2140" s="338"/>
      <c r="BF2140" s="338"/>
      <c r="BG2140" s="338"/>
      <c r="BH2140" s="338"/>
      <c r="BI2140" s="338"/>
      <c r="BJ2140" s="338"/>
      <c r="BK2140" s="338"/>
      <c r="BL2140" s="338"/>
      <c r="BM2140" s="338"/>
      <c r="BN2140" s="338"/>
      <c r="BO2140" s="338"/>
      <c r="BP2140" s="338"/>
      <c r="BQ2140" s="338"/>
      <c r="BR2140" s="338"/>
      <c r="BS2140" s="338"/>
      <c r="BT2140" s="338"/>
      <c r="BU2140" s="338"/>
      <c r="BV2140" s="343"/>
      <c r="BW2140" s="343"/>
      <c r="BX2140" s="1217"/>
      <c r="BY2140" s="343"/>
      <c r="BZ2140" s="338"/>
      <c r="CA2140" s="338"/>
      <c r="CB2140" s="338"/>
      <c r="CC2140" s="338"/>
      <c r="CD2140" s="338"/>
      <c r="CE2140" s="338"/>
      <c r="CF2140" s="338"/>
    </row>
    <row r="2141" ht="15.75" customHeight="1">
      <c r="A2141" s="338"/>
      <c r="B2141" s="338"/>
      <c r="C2141" s="338"/>
      <c r="D2141" s="338"/>
      <c r="E2141" s="338"/>
      <c r="F2141" s="346"/>
      <c r="G2141" s="1215"/>
      <c r="H2141" s="1216"/>
      <c r="I2141" s="534"/>
      <c r="J2141" s="1193"/>
      <c r="K2141" s="398"/>
      <c r="L2141" s="338"/>
      <c r="M2141" s="338"/>
      <c r="N2141" s="338"/>
      <c r="O2141" s="338"/>
      <c r="P2141" s="338"/>
      <c r="Q2141" s="338"/>
      <c r="R2141" s="338"/>
      <c r="S2141" s="338"/>
      <c r="T2141" s="338"/>
      <c r="U2141" s="338"/>
      <c r="V2141" s="338"/>
      <c r="W2141" s="338"/>
      <c r="X2141" s="338"/>
      <c r="Y2141" s="338"/>
      <c r="Z2141" s="338"/>
      <c r="AA2141" s="338"/>
      <c r="AB2141" s="338"/>
      <c r="AC2141" s="338"/>
      <c r="AD2141" s="338"/>
      <c r="AE2141" s="338"/>
      <c r="AF2141" s="338"/>
      <c r="AG2141" s="338"/>
      <c r="AH2141" s="338"/>
      <c r="AI2141" s="338"/>
      <c r="AJ2141" s="338"/>
      <c r="AK2141" s="338"/>
      <c r="AL2141" s="338"/>
      <c r="AM2141" s="338"/>
      <c r="AN2141" s="338"/>
      <c r="AO2141" s="338"/>
      <c r="AP2141" s="338"/>
      <c r="AQ2141" s="338"/>
      <c r="AR2141" s="338"/>
      <c r="AS2141" s="338"/>
      <c r="AT2141" s="338"/>
      <c r="AU2141" s="338"/>
      <c r="AV2141" s="338"/>
      <c r="AW2141" s="338"/>
      <c r="AX2141" s="338"/>
      <c r="AY2141" s="338"/>
      <c r="AZ2141" s="338"/>
      <c r="BA2141" s="338"/>
      <c r="BB2141" s="338"/>
      <c r="BC2141" s="338"/>
      <c r="BD2141" s="338"/>
      <c r="BE2141" s="338"/>
      <c r="BF2141" s="338"/>
      <c r="BG2141" s="338"/>
      <c r="BH2141" s="338"/>
      <c r="BI2141" s="338"/>
      <c r="BJ2141" s="338"/>
      <c r="BK2141" s="338"/>
      <c r="BL2141" s="338"/>
      <c r="BM2141" s="338"/>
      <c r="BN2141" s="338"/>
      <c r="BO2141" s="338"/>
      <c r="BP2141" s="338"/>
      <c r="BQ2141" s="338"/>
      <c r="BR2141" s="338"/>
      <c r="BS2141" s="338"/>
      <c r="BT2141" s="338"/>
      <c r="BU2141" s="338"/>
      <c r="BV2141" s="343"/>
      <c r="BW2141" s="343"/>
      <c r="BX2141" s="1217"/>
      <c r="BY2141" s="343"/>
      <c r="BZ2141" s="338"/>
      <c r="CA2141" s="338"/>
      <c r="CB2141" s="338"/>
      <c r="CC2141" s="338"/>
      <c r="CD2141" s="338"/>
      <c r="CE2141" s="338"/>
      <c r="CF2141" s="338"/>
    </row>
    <row r="2142" ht="15.75" customHeight="1">
      <c r="A2142" s="338"/>
      <c r="B2142" s="338"/>
      <c r="C2142" s="338"/>
      <c r="D2142" s="338"/>
      <c r="E2142" s="338"/>
      <c r="F2142" s="346"/>
      <c r="G2142" s="1215"/>
      <c r="H2142" s="1216"/>
      <c r="I2142" s="534"/>
      <c r="J2142" s="1193"/>
      <c r="K2142" s="398"/>
      <c r="L2142" s="338"/>
      <c r="M2142" s="338"/>
      <c r="N2142" s="338"/>
      <c r="O2142" s="338"/>
      <c r="P2142" s="338"/>
      <c r="Q2142" s="338"/>
      <c r="R2142" s="338"/>
      <c r="S2142" s="338"/>
      <c r="T2142" s="338"/>
      <c r="U2142" s="338"/>
      <c r="V2142" s="338"/>
      <c r="W2142" s="338"/>
      <c r="X2142" s="338"/>
      <c r="Y2142" s="338"/>
      <c r="Z2142" s="338"/>
      <c r="AA2142" s="338"/>
      <c r="AB2142" s="338"/>
      <c r="AC2142" s="338"/>
      <c r="AD2142" s="338"/>
      <c r="AE2142" s="338"/>
      <c r="AF2142" s="338"/>
      <c r="AG2142" s="338"/>
      <c r="AH2142" s="338"/>
      <c r="AI2142" s="338"/>
      <c r="AJ2142" s="338"/>
      <c r="AK2142" s="338"/>
      <c r="AL2142" s="338"/>
      <c r="AM2142" s="338"/>
      <c r="AN2142" s="338"/>
      <c r="AO2142" s="338"/>
      <c r="AP2142" s="338"/>
      <c r="AQ2142" s="338"/>
      <c r="AR2142" s="338"/>
      <c r="AS2142" s="338"/>
      <c r="AT2142" s="338"/>
      <c r="AU2142" s="338"/>
      <c r="AV2142" s="338"/>
      <c r="AW2142" s="338"/>
      <c r="AX2142" s="338"/>
      <c r="AY2142" s="338"/>
      <c r="AZ2142" s="338"/>
      <c r="BA2142" s="338"/>
      <c r="BB2142" s="338"/>
      <c r="BC2142" s="338"/>
      <c r="BD2142" s="338"/>
      <c r="BE2142" s="338"/>
      <c r="BF2142" s="338"/>
      <c r="BG2142" s="338"/>
      <c r="BH2142" s="338"/>
      <c r="BI2142" s="338"/>
      <c r="BJ2142" s="338"/>
      <c r="BK2142" s="338"/>
      <c r="BL2142" s="338"/>
      <c r="BM2142" s="338"/>
      <c r="BN2142" s="338"/>
      <c r="BO2142" s="338"/>
      <c r="BP2142" s="338"/>
      <c r="BQ2142" s="338"/>
      <c r="BR2142" s="338"/>
      <c r="BS2142" s="338"/>
      <c r="BT2142" s="338"/>
      <c r="BU2142" s="338"/>
      <c r="BV2142" s="343"/>
      <c r="BW2142" s="343"/>
      <c r="BX2142" s="1217"/>
      <c r="BY2142" s="343"/>
      <c r="BZ2142" s="338"/>
      <c r="CA2142" s="338"/>
      <c r="CB2142" s="338"/>
      <c r="CC2142" s="338"/>
      <c r="CD2142" s="338"/>
      <c r="CE2142" s="338"/>
      <c r="CF2142" s="338"/>
    </row>
    <row r="2143" ht="15.75" customHeight="1">
      <c r="A2143" s="338"/>
      <c r="B2143" s="338"/>
      <c r="C2143" s="338"/>
      <c r="D2143" s="338"/>
      <c r="E2143" s="338"/>
      <c r="F2143" s="346"/>
      <c r="G2143" s="1215"/>
      <c r="H2143" s="1216"/>
      <c r="I2143" s="534"/>
      <c r="J2143" s="1193"/>
      <c r="K2143" s="398"/>
      <c r="L2143" s="338"/>
      <c r="M2143" s="338"/>
      <c r="N2143" s="338"/>
      <c r="O2143" s="338"/>
      <c r="P2143" s="338"/>
      <c r="Q2143" s="338"/>
      <c r="R2143" s="338"/>
      <c r="S2143" s="338"/>
      <c r="T2143" s="338"/>
      <c r="U2143" s="338"/>
      <c r="V2143" s="338"/>
      <c r="W2143" s="338"/>
      <c r="X2143" s="338"/>
      <c r="Y2143" s="338"/>
      <c r="Z2143" s="338"/>
      <c r="AA2143" s="338"/>
      <c r="AB2143" s="338"/>
      <c r="AC2143" s="338"/>
      <c r="AD2143" s="338"/>
      <c r="AE2143" s="338"/>
      <c r="AF2143" s="338"/>
      <c r="AG2143" s="338"/>
      <c r="AH2143" s="338"/>
      <c r="AI2143" s="338"/>
      <c r="AJ2143" s="338"/>
      <c r="AK2143" s="338"/>
      <c r="AL2143" s="338"/>
      <c r="AM2143" s="338"/>
      <c r="AN2143" s="338"/>
      <c r="AO2143" s="338"/>
      <c r="AP2143" s="338"/>
      <c r="AQ2143" s="338"/>
      <c r="AR2143" s="338"/>
      <c r="AS2143" s="338"/>
      <c r="AT2143" s="338"/>
      <c r="AU2143" s="338"/>
      <c r="AV2143" s="338"/>
      <c r="AW2143" s="338"/>
      <c r="AX2143" s="338"/>
      <c r="AY2143" s="338"/>
      <c r="AZ2143" s="338"/>
      <c r="BA2143" s="338"/>
      <c r="BB2143" s="338"/>
      <c r="BC2143" s="338"/>
      <c r="BD2143" s="338"/>
      <c r="BE2143" s="338"/>
      <c r="BF2143" s="338"/>
      <c r="BG2143" s="338"/>
      <c r="BH2143" s="338"/>
      <c r="BI2143" s="338"/>
      <c r="BJ2143" s="338"/>
      <c r="BK2143" s="338"/>
      <c r="BL2143" s="338"/>
      <c r="BM2143" s="338"/>
      <c r="BN2143" s="338"/>
      <c r="BO2143" s="338"/>
      <c r="BP2143" s="338"/>
      <c r="BQ2143" s="338"/>
      <c r="BR2143" s="338"/>
      <c r="BS2143" s="338"/>
      <c r="BT2143" s="338"/>
      <c r="BU2143" s="338"/>
      <c r="BV2143" s="343"/>
      <c r="BW2143" s="343"/>
      <c r="BX2143" s="1217"/>
      <c r="BY2143" s="343"/>
      <c r="BZ2143" s="338"/>
      <c r="CA2143" s="338"/>
      <c r="CB2143" s="338"/>
      <c r="CC2143" s="338"/>
      <c r="CD2143" s="338"/>
      <c r="CE2143" s="338"/>
      <c r="CF2143" s="338"/>
    </row>
    <row r="2144" ht="15.75" customHeight="1">
      <c r="A2144" s="338"/>
      <c r="B2144" s="338"/>
      <c r="C2144" s="338"/>
      <c r="D2144" s="338"/>
      <c r="E2144" s="338"/>
      <c r="F2144" s="346"/>
      <c r="G2144" s="1215"/>
      <c r="H2144" s="1216"/>
      <c r="I2144" s="534"/>
      <c r="J2144" s="1193"/>
      <c r="K2144" s="398"/>
      <c r="L2144" s="338"/>
      <c r="M2144" s="338"/>
      <c r="N2144" s="338"/>
      <c r="O2144" s="338"/>
      <c r="P2144" s="338"/>
      <c r="Q2144" s="338"/>
      <c r="R2144" s="338"/>
      <c r="S2144" s="338"/>
      <c r="T2144" s="338"/>
      <c r="U2144" s="338"/>
      <c r="V2144" s="338"/>
      <c r="W2144" s="338"/>
      <c r="X2144" s="338"/>
      <c r="Y2144" s="338"/>
      <c r="Z2144" s="338"/>
      <c r="AA2144" s="338"/>
      <c r="AB2144" s="338"/>
      <c r="AC2144" s="338"/>
      <c r="AD2144" s="338"/>
      <c r="AE2144" s="338"/>
      <c r="AF2144" s="338"/>
      <c r="AG2144" s="338"/>
      <c r="AH2144" s="338"/>
      <c r="AI2144" s="338"/>
      <c r="AJ2144" s="338"/>
      <c r="AK2144" s="338"/>
      <c r="AL2144" s="338"/>
      <c r="AM2144" s="338"/>
      <c r="AN2144" s="338"/>
      <c r="AO2144" s="338"/>
      <c r="AP2144" s="338"/>
      <c r="AQ2144" s="338"/>
      <c r="AR2144" s="338"/>
      <c r="AS2144" s="338"/>
      <c r="AT2144" s="338"/>
      <c r="AU2144" s="338"/>
      <c r="AV2144" s="338"/>
      <c r="AW2144" s="338"/>
      <c r="AX2144" s="338"/>
      <c r="AY2144" s="338"/>
      <c r="AZ2144" s="338"/>
      <c r="BA2144" s="338"/>
      <c r="BB2144" s="338"/>
      <c r="BC2144" s="338"/>
      <c r="BD2144" s="338"/>
      <c r="BE2144" s="338"/>
      <c r="BF2144" s="338"/>
      <c r="BG2144" s="338"/>
      <c r="BH2144" s="338"/>
      <c r="BI2144" s="338"/>
      <c r="BJ2144" s="338"/>
      <c r="BK2144" s="338"/>
      <c r="BL2144" s="338"/>
      <c r="BM2144" s="338"/>
      <c r="BN2144" s="338"/>
      <c r="BO2144" s="338"/>
      <c r="BP2144" s="338"/>
      <c r="BQ2144" s="338"/>
      <c r="BR2144" s="338"/>
      <c r="BS2144" s="338"/>
      <c r="BT2144" s="338"/>
      <c r="BU2144" s="338"/>
      <c r="BV2144" s="343"/>
      <c r="BW2144" s="343"/>
      <c r="BX2144" s="1217"/>
      <c r="BY2144" s="343"/>
      <c r="BZ2144" s="338"/>
      <c r="CA2144" s="338"/>
      <c r="CB2144" s="338"/>
      <c r="CC2144" s="338"/>
      <c r="CD2144" s="338"/>
      <c r="CE2144" s="338"/>
      <c r="CF2144" s="338"/>
    </row>
    <row r="2145" ht="15.75" customHeight="1">
      <c r="A2145" s="338"/>
      <c r="B2145" s="338"/>
      <c r="C2145" s="338"/>
      <c r="D2145" s="338"/>
      <c r="E2145" s="338"/>
      <c r="F2145" s="346"/>
      <c r="G2145" s="1215"/>
      <c r="H2145" s="1216"/>
      <c r="I2145" s="534"/>
      <c r="J2145" s="1193"/>
      <c r="K2145" s="398"/>
      <c r="L2145" s="338"/>
      <c r="M2145" s="338"/>
      <c r="N2145" s="338"/>
      <c r="O2145" s="338"/>
      <c r="P2145" s="338"/>
      <c r="Q2145" s="338"/>
      <c r="R2145" s="338"/>
      <c r="S2145" s="338"/>
      <c r="T2145" s="338"/>
      <c r="U2145" s="338"/>
      <c r="V2145" s="338"/>
      <c r="W2145" s="338"/>
      <c r="X2145" s="338"/>
      <c r="Y2145" s="338"/>
      <c r="Z2145" s="338"/>
      <c r="AA2145" s="338"/>
      <c r="AB2145" s="338"/>
      <c r="AC2145" s="338"/>
      <c r="AD2145" s="338"/>
      <c r="AE2145" s="338"/>
      <c r="AF2145" s="338"/>
      <c r="AG2145" s="338"/>
      <c r="AH2145" s="338"/>
      <c r="AI2145" s="338"/>
      <c r="AJ2145" s="338"/>
      <c r="AK2145" s="338"/>
      <c r="AL2145" s="338"/>
      <c r="AM2145" s="338"/>
      <c r="AN2145" s="338"/>
      <c r="AO2145" s="338"/>
      <c r="AP2145" s="338"/>
      <c r="AQ2145" s="338"/>
      <c r="AR2145" s="338"/>
      <c r="AS2145" s="338"/>
      <c r="AT2145" s="338"/>
      <c r="AU2145" s="338"/>
      <c r="AV2145" s="338"/>
      <c r="AW2145" s="338"/>
      <c r="AX2145" s="338"/>
      <c r="AY2145" s="338"/>
      <c r="AZ2145" s="338"/>
      <c r="BA2145" s="338"/>
      <c r="BB2145" s="338"/>
      <c r="BC2145" s="338"/>
      <c r="BD2145" s="338"/>
      <c r="BE2145" s="338"/>
      <c r="BF2145" s="338"/>
      <c r="BG2145" s="338"/>
      <c r="BH2145" s="338"/>
      <c r="BI2145" s="338"/>
      <c r="BJ2145" s="338"/>
      <c r="BK2145" s="338"/>
      <c r="BL2145" s="338"/>
      <c r="BM2145" s="338"/>
      <c r="BN2145" s="338"/>
      <c r="BO2145" s="338"/>
      <c r="BP2145" s="338"/>
      <c r="BQ2145" s="338"/>
      <c r="BR2145" s="338"/>
      <c r="BS2145" s="338"/>
      <c r="BT2145" s="338"/>
      <c r="BU2145" s="338"/>
      <c r="BV2145" s="343"/>
      <c r="BW2145" s="343"/>
      <c r="BX2145" s="1217"/>
      <c r="BY2145" s="343"/>
      <c r="BZ2145" s="338"/>
      <c r="CA2145" s="338"/>
      <c r="CB2145" s="338"/>
      <c r="CC2145" s="338"/>
      <c r="CD2145" s="338"/>
      <c r="CE2145" s="338"/>
      <c r="CF2145" s="338"/>
    </row>
    <row r="2146" ht="15.75" customHeight="1">
      <c r="A2146" s="338"/>
      <c r="B2146" s="338"/>
      <c r="C2146" s="338"/>
      <c r="D2146" s="338"/>
      <c r="E2146" s="338"/>
      <c r="F2146" s="346"/>
      <c r="G2146" s="1215"/>
      <c r="H2146" s="1216"/>
      <c r="I2146" s="534"/>
      <c r="J2146" s="1193"/>
      <c r="K2146" s="398"/>
      <c r="L2146" s="338"/>
      <c r="M2146" s="338"/>
      <c r="N2146" s="338"/>
      <c r="O2146" s="338"/>
      <c r="P2146" s="338"/>
      <c r="Q2146" s="338"/>
      <c r="R2146" s="338"/>
      <c r="S2146" s="338"/>
      <c r="T2146" s="338"/>
      <c r="U2146" s="338"/>
      <c r="V2146" s="338"/>
      <c r="W2146" s="338"/>
      <c r="X2146" s="338"/>
      <c r="Y2146" s="338"/>
      <c r="Z2146" s="338"/>
      <c r="AA2146" s="338"/>
      <c r="AB2146" s="338"/>
      <c r="AC2146" s="338"/>
      <c r="AD2146" s="338"/>
      <c r="AE2146" s="338"/>
      <c r="AF2146" s="338"/>
      <c r="AG2146" s="338"/>
      <c r="AH2146" s="338"/>
      <c r="AI2146" s="338"/>
      <c r="AJ2146" s="338"/>
      <c r="AK2146" s="338"/>
      <c r="AL2146" s="338"/>
      <c r="AM2146" s="338"/>
      <c r="AN2146" s="338"/>
      <c r="AO2146" s="338"/>
      <c r="AP2146" s="338"/>
      <c r="AQ2146" s="338"/>
      <c r="AR2146" s="338"/>
      <c r="AS2146" s="338"/>
      <c r="AT2146" s="338"/>
      <c r="AU2146" s="338"/>
      <c r="AV2146" s="338"/>
      <c r="AW2146" s="338"/>
      <c r="AX2146" s="338"/>
      <c r="AY2146" s="338"/>
      <c r="AZ2146" s="338"/>
      <c r="BA2146" s="338"/>
      <c r="BB2146" s="338"/>
      <c r="BC2146" s="338"/>
      <c r="BD2146" s="338"/>
      <c r="BE2146" s="338"/>
      <c r="BF2146" s="338"/>
      <c r="BG2146" s="338"/>
      <c r="BH2146" s="338"/>
      <c r="BI2146" s="338"/>
      <c r="BJ2146" s="338"/>
      <c r="BK2146" s="338"/>
      <c r="BL2146" s="338"/>
      <c r="BM2146" s="338"/>
      <c r="BN2146" s="338"/>
      <c r="BO2146" s="338"/>
      <c r="BP2146" s="338"/>
      <c r="BQ2146" s="338"/>
      <c r="BR2146" s="338"/>
      <c r="BS2146" s="338"/>
      <c r="BT2146" s="338"/>
      <c r="BU2146" s="338"/>
      <c r="BV2146" s="343"/>
      <c r="BW2146" s="343"/>
      <c r="BX2146" s="1217"/>
      <c r="BY2146" s="343"/>
      <c r="BZ2146" s="338"/>
      <c r="CA2146" s="338"/>
      <c r="CB2146" s="338"/>
      <c r="CC2146" s="338"/>
      <c r="CD2146" s="338"/>
      <c r="CE2146" s="338"/>
      <c r="CF2146" s="338"/>
    </row>
    <row r="2147" ht="15.75" customHeight="1">
      <c r="A2147" s="338"/>
      <c r="B2147" s="338"/>
      <c r="C2147" s="338"/>
      <c r="D2147" s="338"/>
      <c r="E2147" s="338"/>
      <c r="F2147" s="346"/>
      <c r="G2147" s="1215"/>
      <c r="H2147" s="1216"/>
      <c r="I2147" s="534"/>
      <c r="J2147" s="1193"/>
      <c r="K2147" s="398"/>
      <c r="L2147" s="338"/>
      <c r="M2147" s="338"/>
      <c r="N2147" s="338"/>
      <c r="O2147" s="338"/>
      <c r="P2147" s="338"/>
      <c r="Q2147" s="338"/>
      <c r="R2147" s="338"/>
      <c r="S2147" s="338"/>
      <c r="T2147" s="338"/>
      <c r="U2147" s="338"/>
      <c r="V2147" s="338"/>
      <c r="W2147" s="338"/>
      <c r="X2147" s="338"/>
      <c r="Y2147" s="338"/>
      <c r="Z2147" s="338"/>
      <c r="AA2147" s="338"/>
      <c r="AB2147" s="338"/>
      <c r="AC2147" s="338"/>
      <c r="AD2147" s="338"/>
      <c r="AE2147" s="338"/>
      <c r="AF2147" s="338"/>
      <c r="AG2147" s="338"/>
      <c r="AH2147" s="338"/>
      <c r="AI2147" s="338"/>
      <c r="AJ2147" s="338"/>
      <c r="AK2147" s="338"/>
      <c r="AL2147" s="338"/>
      <c r="AM2147" s="338"/>
      <c r="AN2147" s="338"/>
      <c r="AO2147" s="338"/>
      <c r="AP2147" s="338"/>
      <c r="AQ2147" s="338"/>
      <c r="AR2147" s="338"/>
      <c r="AS2147" s="338"/>
      <c r="AT2147" s="338"/>
      <c r="AU2147" s="338"/>
      <c r="AV2147" s="338"/>
      <c r="AW2147" s="338"/>
      <c r="AX2147" s="338"/>
      <c r="AY2147" s="338"/>
      <c r="AZ2147" s="338"/>
      <c r="BA2147" s="338"/>
      <c r="BB2147" s="338"/>
      <c r="BC2147" s="338"/>
      <c r="BD2147" s="338"/>
      <c r="BE2147" s="338"/>
      <c r="BF2147" s="338"/>
      <c r="BG2147" s="338"/>
      <c r="BH2147" s="338"/>
      <c r="BI2147" s="338"/>
      <c r="BJ2147" s="338"/>
      <c r="BK2147" s="338"/>
      <c r="BL2147" s="338"/>
      <c r="BM2147" s="338"/>
      <c r="BN2147" s="338"/>
      <c r="BO2147" s="338"/>
      <c r="BP2147" s="338"/>
      <c r="BQ2147" s="338"/>
      <c r="BR2147" s="338"/>
      <c r="BS2147" s="338"/>
      <c r="BT2147" s="338"/>
      <c r="BU2147" s="338"/>
      <c r="BV2147" s="343"/>
      <c r="BW2147" s="343"/>
      <c r="BX2147" s="1217"/>
      <c r="BY2147" s="343"/>
      <c r="BZ2147" s="338"/>
      <c r="CA2147" s="338"/>
      <c r="CB2147" s="338"/>
      <c r="CC2147" s="338"/>
      <c r="CD2147" s="338"/>
      <c r="CE2147" s="338"/>
      <c r="CF2147" s="338"/>
    </row>
    <row r="2148" ht="15.75" customHeight="1">
      <c r="A2148" s="338"/>
      <c r="B2148" s="338"/>
      <c r="C2148" s="338"/>
      <c r="D2148" s="338"/>
      <c r="E2148" s="338"/>
      <c r="F2148" s="346"/>
      <c r="G2148" s="1215"/>
      <c r="H2148" s="1216"/>
      <c r="I2148" s="534"/>
      <c r="J2148" s="1193"/>
      <c r="K2148" s="398"/>
      <c r="L2148" s="338"/>
      <c r="M2148" s="338"/>
      <c r="N2148" s="338"/>
      <c r="O2148" s="338"/>
      <c r="P2148" s="338"/>
      <c r="Q2148" s="338"/>
      <c r="R2148" s="338"/>
      <c r="S2148" s="338"/>
      <c r="T2148" s="338"/>
      <c r="U2148" s="338"/>
      <c r="V2148" s="338"/>
      <c r="W2148" s="338"/>
      <c r="X2148" s="338"/>
      <c r="Y2148" s="338"/>
      <c r="Z2148" s="338"/>
      <c r="AA2148" s="338"/>
      <c r="AB2148" s="338"/>
      <c r="AC2148" s="338"/>
      <c r="AD2148" s="338"/>
      <c r="AE2148" s="338"/>
      <c r="AF2148" s="338"/>
      <c r="AG2148" s="338"/>
      <c r="AH2148" s="338"/>
      <c r="AI2148" s="338"/>
      <c r="AJ2148" s="338"/>
      <c r="AK2148" s="338"/>
      <c r="AL2148" s="338"/>
      <c r="AM2148" s="338"/>
      <c r="AN2148" s="338"/>
      <c r="AO2148" s="338"/>
      <c r="AP2148" s="338"/>
      <c r="AQ2148" s="338"/>
      <c r="AR2148" s="338"/>
      <c r="AS2148" s="338"/>
      <c r="AT2148" s="338"/>
      <c r="AU2148" s="338"/>
      <c r="AV2148" s="338"/>
      <c r="AW2148" s="338"/>
      <c r="AX2148" s="338"/>
      <c r="AY2148" s="338"/>
      <c r="AZ2148" s="338"/>
      <c r="BA2148" s="338"/>
      <c r="BB2148" s="338"/>
      <c r="BC2148" s="338"/>
      <c r="BD2148" s="338"/>
      <c r="BE2148" s="338"/>
      <c r="BF2148" s="338"/>
      <c r="BG2148" s="338"/>
      <c r="BH2148" s="338"/>
      <c r="BI2148" s="338"/>
      <c r="BJ2148" s="338"/>
      <c r="BK2148" s="338"/>
      <c r="BL2148" s="338"/>
      <c r="BM2148" s="338"/>
      <c r="BN2148" s="338"/>
      <c r="BO2148" s="338"/>
      <c r="BP2148" s="338"/>
      <c r="BQ2148" s="338"/>
      <c r="BR2148" s="338"/>
      <c r="BS2148" s="338"/>
      <c r="BT2148" s="338"/>
      <c r="BU2148" s="338"/>
      <c r="BV2148" s="343"/>
      <c r="BW2148" s="343"/>
      <c r="BX2148" s="1217"/>
      <c r="BY2148" s="343"/>
      <c r="BZ2148" s="338"/>
      <c r="CA2148" s="338"/>
      <c r="CB2148" s="338"/>
      <c r="CC2148" s="338"/>
      <c r="CD2148" s="338"/>
      <c r="CE2148" s="338"/>
      <c r="CF2148" s="338"/>
    </row>
    <row r="2149" ht="15.75" customHeight="1">
      <c r="A2149" s="338"/>
      <c r="B2149" s="338"/>
      <c r="C2149" s="338"/>
      <c r="D2149" s="338"/>
      <c r="E2149" s="338"/>
      <c r="F2149" s="346"/>
      <c r="G2149" s="1215"/>
      <c r="H2149" s="1216"/>
      <c r="I2149" s="534"/>
      <c r="J2149" s="1193"/>
      <c r="K2149" s="398"/>
      <c r="L2149" s="338"/>
      <c r="M2149" s="338"/>
      <c r="N2149" s="338"/>
      <c r="O2149" s="338"/>
      <c r="P2149" s="338"/>
      <c r="Q2149" s="338"/>
      <c r="R2149" s="338"/>
      <c r="S2149" s="338"/>
      <c r="T2149" s="338"/>
      <c r="U2149" s="338"/>
      <c r="V2149" s="338"/>
      <c r="W2149" s="338"/>
      <c r="X2149" s="338"/>
      <c r="Y2149" s="338"/>
      <c r="Z2149" s="338"/>
      <c r="AA2149" s="338"/>
      <c r="AB2149" s="338"/>
      <c r="AC2149" s="338"/>
      <c r="AD2149" s="338"/>
      <c r="AE2149" s="338"/>
      <c r="AF2149" s="338"/>
      <c r="AG2149" s="338"/>
      <c r="AH2149" s="338"/>
      <c r="AI2149" s="338"/>
      <c r="AJ2149" s="338"/>
      <c r="AK2149" s="338"/>
      <c r="AL2149" s="338"/>
      <c r="AM2149" s="338"/>
      <c r="AN2149" s="338"/>
      <c r="AO2149" s="338"/>
      <c r="AP2149" s="338"/>
      <c r="AQ2149" s="338"/>
      <c r="AR2149" s="338"/>
      <c r="AS2149" s="338"/>
      <c r="AT2149" s="338"/>
      <c r="AU2149" s="338"/>
      <c r="AV2149" s="338"/>
      <c r="AW2149" s="338"/>
      <c r="AX2149" s="338"/>
      <c r="AY2149" s="338"/>
      <c r="AZ2149" s="338"/>
      <c r="BA2149" s="338"/>
      <c r="BB2149" s="338"/>
      <c r="BC2149" s="338"/>
      <c r="BD2149" s="338"/>
      <c r="BE2149" s="338"/>
      <c r="BF2149" s="338"/>
      <c r="BG2149" s="338"/>
      <c r="BH2149" s="338"/>
      <c r="BI2149" s="338"/>
      <c r="BJ2149" s="338"/>
      <c r="BK2149" s="338"/>
      <c r="BL2149" s="338"/>
      <c r="BM2149" s="338"/>
      <c r="BN2149" s="338"/>
      <c r="BO2149" s="338"/>
      <c r="BP2149" s="338"/>
      <c r="BQ2149" s="338"/>
      <c r="BR2149" s="338"/>
      <c r="BS2149" s="338"/>
      <c r="BT2149" s="338"/>
      <c r="BU2149" s="338"/>
      <c r="BV2149" s="343"/>
      <c r="BW2149" s="343"/>
      <c r="BX2149" s="1217"/>
      <c r="BY2149" s="343"/>
      <c r="BZ2149" s="338"/>
      <c r="CA2149" s="338"/>
      <c r="CB2149" s="338"/>
      <c r="CC2149" s="338"/>
      <c r="CD2149" s="338"/>
      <c r="CE2149" s="338"/>
      <c r="CF2149" s="338"/>
    </row>
    <row r="2150" ht="15.75" customHeight="1">
      <c r="A2150" s="338"/>
      <c r="B2150" s="338"/>
      <c r="C2150" s="338"/>
      <c r="D2150" s="338"/>
      <c r="E2150" s="338"/>
      <c r="F2150" s="346"/>
      <c r="G2150" s="1215"/>
      <c r="H2150" s="1216"/>
      <c r="I2150" s="534"/>
      <c r="J2150" s="1193"/>
      <c r="K2150" s="398"/>
      <c r="L2150" s="338"/>
      <c r="M2150" s="338"/>
      <c r="N2150" s="338"/>
      <c r="O2150" s="338"/>
      <c r="P2150" s="338"/>
      <c r="Q2150" s="338"/>
      <c r="R2150" s="338"/>
      <c r="S2150" s="338"/>
      <c r="T2150" s="338"/>
      <c r="U2150" s="338"/>
      <c r="V2150" s="338"/>
      <c r="W2150" s="338"/>
      <c r="X2150" s="338"/>
      <c r="Y2150" s="338"/>
      <c r="Z2150" s="338"/>
      <c r="AA2150" s="338"/>
      <c r="AB2150" s="338"/>
      <c r="AC2150" s="338"/>
      <c r="AD2150" s="338"/>
      <c r="AE2150" s="338"/>
      <c r="AF2150" s="338"/>
      <c r="AG2150" s="338"/>
      <c r="AH2150" s="338"/>
      <c r="AI2150" s="338"/>
      <c r="AJ2150" s="338"/>
      <c r="AK2150" s="338"/>
      <c r="AL2150" s="338"/>
      <c r="AM2150" s="338"/>
      <c r="AN2150" s="338"/>
      <c r="AO2150" s="338"/>
      <c r="AP2150" s="338"/>
      <c r="AQ2150" s="338"/>
      <c r="AR2150" s="338"/>
      <c r="AS2150" s="338"/>
      <c r="AT2150" s="338"/>
      <c r="AU2150" s="338"/>
      <c r="AV2150" s="338"/>
      <c r="AW2150" s="338"/>
      <c r="AX2150" s="338"/>
      <c r="AY2150" s="338"/>
      <c r="AZ2150" s="338"/>
      <c r="BA2150" s="338"/>
      <c r="BB2150" s="338"/>
      <c r="BC2150" s="338"/>
      <c r="BD2150" s="338"/>
      <c r="BE2150" s="338"/>
      <c r="BF2150" s="338"/>
      <c r="BG2150" s="338"/>
      <c r="BH2150" s="338"/>
      <c r="BI2150" s="338"/>
      <c r="BJ2150" s="338"/>
      <c r="BK2150" s="338"/>
      <c r="BL2150" s="338"/>
      <c r="BM2150" s="338"/>
      <c r="BN2150" s="338"/>
      <c r="BO2150" s="338"/>
      <c r="BP2150" s="338"/>
      <c r="BQ2150" s="338"/>
      <c r="BR2150" s="338"/>
      <c r="BS2150" s="338"/>
      <c r="BT2150" s="338"/>
      <c r="BU2150" s="338"/>
      <c r="BV2150" s="343"/>
      <c r="BW2150" s="343"/>
      <c r="BX2150" s="1217"/>
      <c r="BY2150" s="343"/>
      <c r="BZ2150" s="338"/>
      <c r="CA2150" s="338"/>
      <c r="CB2150" s="338"/>
      <c r="CC2150" s="338"/>
      <c r="CD2150" s="338"/>
      <c r="CE2150" s="338"/>
      <c r="CF2150" s="338"/>
    </row>
    <row r="2151" ht="15.75" customHeight="1">
      <c r="A2151" s="338"/>
      <c r="B2151" s="338"/>
      <c r="C2151" s="338"/>
      <c r="D2151" s="338"/>
      <c r="E2151" s="338"/>
      <c r="F2151" s="346"/>
      <c r="G2151" s="1215"/>
      <c r="H2151" s="1216"/>
      <c r="I2151" s="534"/>
      <c r="J2151" s="1193"/>
      <c r="K2151" s="398"/>
      <c r="L2151" s="338"/>
      <c r="M2151" s="338"/>
      <c r="N2151" s="338"/>
      <c r="O2151" s="338"/>
      <c r="P2151" s="338"/>
      <c r="Q2151" s="338"/>
      <c r="R2151" s="338"/>
      <c r="S2151" s="338"/>
      <c r="T2151" s="338"/>
      <c r="U2151" s="338"/>
      <c r="V2151" s="338"/>
      <c r="W2151" s="338"/>
      <c r="X2151" s="338"/>
      <c r="Y2151" s="338"/>
      <c r="Z2151" s="338"/>
      <c r="AA2151" s="338"/>
      <c r="AB2151" s="338"/>
      <c r="AC2151" s="338"/>
      <c r="AD2151" s="338"/>
      <c r="AE2151" s="338"/>
      <c r="AF2151" s="338"/>
      <c r="AG2151" s="338"/>
      <c r="AH2151" s="338"/>
      <c r="AI2151" s="338"/>
      <c r="AJ2151" s="338"/>
      <c r="AK2151" s="338"/>
      <c r="AL2151" s="338"/>
      <c r="AM2151" s="338"/>
      <c r="AN2151" s="338"/>
      <c r="AO2151" s="338"/>
      <c r="AP2151" s="338"/>
      <c r="AQ2151" s="338"/>
      <c r="AR2151" s="338"/>
      <c r="AS2151" s="338"/>
      <c r="AT2151" s="338"/>
      <c r="AU2151" s="338"/>
      <c r="AV2151" s="338"/>
      <c r="AW2151" s="338"/>
      <c r="AX2151" s="338"/>
      <c r="AY2151" s="338"/>
      <c r="AZ2151" s="338"/>
      <c r="BA2151" s="338"/>
      <c r="BB2151" s="338"/>
      <c r="BC2151" s="338"/>
      <c r="BD2151" s="338"/>
      <c r="BE2151" s="338"/>
      <c r="BF2151" s="338"/>
      <c r="BG2151" s="338"/>
      <c r="BH2151" s="338"/>
      <c r="BI2151" s="338"/>
      <c r="BJ2151" s="338"/>
      <c r="BK2151" s="338"/>
      <c r="BL2151" s="338"/>
      <c r="BM2151" s="338"/>
      <c r="BN2151" s="338"/>
      <c r="BO2151" s="338"/>
      <c r="BP2151" s="338"/>
      <c r="BQ2151" s="338"/>
      <c r="BR2151" s="338"/>
      <c r="BS2151" s="338"/>
      <c r="BT2151" s="338"/>
      <c r="BU2151" s="338"/>
      <c r="BV2151" s="343"/>
      <c r="BW2151" s="343"/>
      <c r="BX2151" s="1217"/>
      <c r="BY2151" s="343"/>
      <c r="BZ2151" s="338"/>
      <c r="CA2151" s="338"/>
      <c r="CB2151" s="338"/>
      <c r="CC2151" s="338"/>
      <c r="CD2151" s="338"/>
      <c r="CE2151" s="338"/>
      <c r="CF2151" s="338"/>
    </row>
    <row r="2152" ht="15.75" customHeight="1">
      <c r="A2152" s="338"/>
      <c r="B2152" s="338"/>
      <c r="C2152" s="338"/>
      <c r="D2152" s="338"/>
      <c r="E2152" s="338"/>
      <c r="F2152" s="346"/>
      <c r="G2152" s="1215"/>
      <c r="H2152" s="1216"/>
      <c r="I2152" s="534"/>
      <c r="J2152" s="1193"/>
      <c r="K2152" s="398"/>
      <c r="L2152" s="338"/>
      <c r="M2152" s="338"/>
      <c r="N2152" s="338"/>
      <c r="O2152" s="338"/>
      <c r="P2152" s="338"/>
      <c r="Q2152" s="338"/>
      <c r="R2152" s="338"/>
      <c r="S2152" s="338"/>
      <c r="T2152" s="338"/>
      <c r="U2152" s="338"/>
      <c r="V2152" s="338"/>
      <c r="W2152" s="338"/>
      <c r="X2152" s="338"/>
      <c r="Y2152" s="338"/>
      <c r="Z2152" s="338"/>
      <c r="AA2152" s="338"/>
      <c r="AB2152" s="338"/>
      <c r="AC2152" s="338"/>
      <c r="AD2152" s="338"/>
      <c r="AE2152" s="338"/>
      <c r="AF2152" s="338"/>
      <c r="AG2152" s="338"/>
      <c r="AH2152" s="338"/>
      <c r="AI2152" s="338"/>
      <c r="AJ2152" s="338"/>
      <c r="AK2152" s="338"/>
      <c r="AL2152" s="338"/>
      <c r="AM2152" s="338"/>
      <c r="AN2152" s="338"/>
      <c r="AO2152" s="338"/>
      <c r="AP2152" s="338"/>
      <c r="AQ2152" s="338"/>
      <c r="AR2152" s="338"/>
      <c r="AS2152" s="338"/>
      <c r="AT2152" s="338"/>
      <c r="AU2152" s="338"/>
      <c r="AV2152" s="338"/>
      <c r="AW2152" s="338"/>
      <c r="AX2152" s="338"/>
      <c r="AY2152" s="338"/>
      <c r="AZ2152" s="338"/>
      <c r="BA2152" s="338"/>
      <c r="BB2152" s="338"/>
      <c r="BC2152" s="338"/>
      <c r="BD2152" s="338"/>
      <c r="BE2152" s="338"/>
      <c r="BF2152" s="338"/>
      <c r="BG2152" s="338"/>
      <c r="BH2152" s="338"/>
      <c r="BI2152" s="338"/>
      <c r="BJ2152" s="338"/>
      <c r="BK2152" s="338"/>
      <c r="BL2152" s="338"/>
      <c r="BM2152" s="338"/>
      <c r="BN2152" s="338"/>
      <c r="BO2152" s="338"/>
      <c r="BP2152" s="338"/>
      <c r="BQ2152" s="338"/>
      <c r="BR2152" s="338"/>
      <c r="BS2152" s="338"/>
      <c r="BT2152" s="338"/>
      <c r="BU2152" s="338"/>
      <c r="BV2152" s="343"/>
      <c r="BW2152" s="343"/>
      <c r="BX2152" s="1217"/>
      <c r="BY2152" s="343"/>
      <c r="BZ2152" s="338"/>
      <c r="CA2152" s="338"/>
      <c r="CB2152" s="338"/>
      <c r="CC2152" s="338"/>
      <c r="CD2152" s="338"/>
      <c r="CE2152" s="338"/>
      <c r="CF2152" s="338"/>
    </row>
    <row r="2153" ht="15.75" customHeight="1">
      <c r="A2153" s="338"/>
      <c r="B2153" s="338"/>
      <c r="C2153" s="338"/>
      <c r="D2153" s="338"/>
      <c r="E2153" s="338"/>
      <c r="F2153" s="346"/>
      <c r="G2153" s="1215"/>
      <c r="H2153" s="1216"/>
      <c r="I2153" s="534"/>
      <c r="J2153" s="1193"/>
      <c r="K2153" s="398"/>
      <c r="L2153" s="338"/>
      <c r="M2153" s="338"/>
      <c r="N2153" s="338"/>
      <c r="O2153" s="338"/>
      <c r="P2153" s="338"/>
      <c r="Q2153" s="338"/>
      <c r="R2153" s="338"/>
      <c r="S2153" s="338"/>
      <c r="T2153" s="338"/>
      <c r="U2153" s="338"/>
      <c r="V2153" s="338"/>
      <c r="W2153" s="338"/>
      <c r="X2153" s="338"/>
      <c r="Y2153" s="338"/>
      <c r="Z2153" s="338"/>
      <c r="AA2153" s="338"/>
      <c r="AB2153" s="338"/>
      <c r="AC2153" s="338"/>
      <c r="AD2153" s="338"/>
      <c r="AE2153" s="338"/>
      <c r="AF2153" s="338"/>
      <c r="AG2153" s="338"/>
      <c r="AH2153" s="338"/>
      <c r="AI2153" s="338"/>
      <c r="AJ2153" s="338"/>
      <c r="AK2153" s="338"/>
      <c r="AL2153" s="338"/>
      <c r="AM2153" s="338"/>
      <c r="AN2153" s="338"/>
      <c r="AO2153" s="338"/>
      <c r="AP2153" s="338"/>
      <c r="AQ2153" s="338"/>
      <c r="AR2153" s="338"/>
      <c r="AS2153" s="338"/>
      <c r="AT2153" s="338"/>
      <c r="AU2153" s="338"/>
      <c r="AV2153" s="338"/>
      <c r="AW2153" s="338"/>
      <c r="AX2153" s="338"/>
      <c r="AY2153" s="338"/>
      <c r="AZ2153" s="338"/>
      <c r="BA2153" s="338"/>
      <c r="BB2153" s="338"/>
      <c r="BC2153" s="338"/>
      <c r="BD2153" s="338"/>
      <c r="BE2153" s="338"/>
      <c r="BF2153" s="338"/>
      <c r="BG2153" s="338"/>
      <c r="BH2153" s="338"/>
      <c r="BI2153" s="338"/>
      <c r="BJ2153" s="338"/>
      <c r="BK2153" s="338"/>
      <c r="BL2153" s="338"/>
      <c r="BM2153" s="338"/>
      <c r="BN2153" s="338"/>
      <c r="BO2153" s="338"/>
      <c r="BP2153" s="338"/>
      <c r="BQ2153" s="338"/>
      <c r="BR2153" s="338"/>
      <c r="BS2153" s="338"/>
      <c r="BT2153" s="338"/>
      <c r="BU2153" s="338"/>
      <c r="BV2153" s="343"/>
      <c r="BW2153" s="343"/>
      <c r="BX2153" s="1217"/>
      <c r="BY2153" s="343"/>
      <c r="BZ2153" s="338"/>
      <c r="CA2153" s="338"/>
      <c r="CB2153" s="338"/>
      <c r="CC2153" s="338"/>
      <c r="CD2153" s="338"/>
      <c r="CE2153" s="338"/>
      <c r="CF2153" s="338"/>
    </row>
    <row r="2154" ht="15.75" customHeight="1">
      <c r="A2154" s="338"/>
      <c r="B2154" s="338"/>
      <c r="C2154" s="338"/>
      <c r="D2154" s="338"/>
      <c r="E2154" s="338"/>
      <c r="F2154" s="346"/>
      <c r="G2154" s="1215"/>
      <c r="H2154" s="1216"/>
      <c r="I2154" s="534"/>
      <c r="J2154" s="1193"/>
      <c r="K2154" s="398"/>
      <c r="L2154" s="338"/>
      <c r="M2154" s="338"/>
      <c r="N2154" s="338"/>
      <c r="O2154" s="338"/>
      <c r="P2154" s="338"/>
      <c r="Q2154" s="338"/>
      <c r="R2154" s="338"/>
      <c r="S2154" s="338"/>
      <c r="T2154" s="338"/>
      <c r="U2154" s="338"/>
      <c r="V2154" s="338"/>
      <c r="W2154" s="338"/>
      <c r="X2154" s="338"/>
      <c r="Y2154" s="338"/>
      <c r="Z2154" s="338"/>
      <c r="AA2154" s="338"/>
      <c r="AB2154" s="338"/>
      <c r="AC2154" s="338"/>
      <c r="AD2154" s="338"/>
      <c r="AE2154" s="338"/>
      <c r="AF2154" s="338"/>
      <c r="AG2154" s="338"/>
      <c r="AH2154" s="338"/>
      <c r="AI2154" s="338"/>
      <c r="AJ2154" s="338"/>
      <c r="AK2154" s="338"/>
      <c r="AL2154" s="338"/>
      <c r="AM2154" s="338"/>
      <c r="AN2154" s="338"/>
      <c r="AO2154" s="338"/>
      <c r="AP2154" s="338"/>
      <c r="AQ2154" s="338"/>
      <c r="AR2154" s="338"/>
      <c r="AS2154" s="338"/>
      <c r="AT2154" s="338"/>
      <c r="AU2154" s="338"/>
      <c r="AV2154" s="338"/>
      <c r="AW2154" s="338"/>
      <c r="AX2154" s="338"/>
      <c r="AY2154" s="338"/>
      <c r="AZ2154" s="338"/>
      <c r="BA2154" s="338"/>
      <c r="BB2154" s="338"/>
      <c r="BC2154" s="338"/>
      <c r="BD2154" s="338"/>
      <c r="BE2154" s="338"/>
      <c r="BF2154" s="338"/>
      <c r="BG2154" s="338"/>
      <c r="BH2154" s="338"/>
      <c r="BI2154" s="338"/>
      <c r="BJ2154" s="338"/>
      <c r="BK2154" s="338"/>
      <c r="BL2154" s="338"/>
      <c r="BM2154" s="338"/>
      <c r="BN2154" s="338"/>
      <c r="BO2154" s="338"/>
      <c r="BP2154" s="338"/>
      <c r="BQ2154" s="338"/>
      <c r="BR2154" s="338"/>
      <c r="BS2154" s="338"/>
      <c r="BT2154" s="338"/>
      <c r="BU2154" s="338"/>
      <c r="BV2154" s="343"/>
      <c r="BW2154" s="343"/>
      <c r="BX2154" s="1217"/>
      <c r="BY2154" s="343"/>
      <c r="BZ2154" s="338"/>
      <c r="CA2154" s="338"/>
      <c r="CB2154" s="338"/>
      <c r="CC2154" s="338"/>
      <c r="CD2154" s="338"/>
      <c r="CE2154" s="338"/>
      <c r="CF2154" s="338"/>
    </row>
    <row r="2155" ht="15.75" customHeight="1">
      <c r="A2155" s="338"/>
      <c r="B2155" s="338"/>
      <c r="C2155" s="338"/>
      <c r="D2155" s="338"/>
      <c r="E2155" s="338"/>
      <c r="F2155" s="346"/>
      <c r="G2155" s="1215"/>
      <c r="H2155" s="1216"/>
      <c r="I2155" s="534"/>
      <c r="J2155" s="1193"/>
      <c r="K2155" s="398"/>
      <c r="L2155" s="338"/>
      <c r="M2155" s="338"/>
      <c r="N2155" s="338"/>
      <c r="O2155" s="338"/>
      <c r="P2155" s="338"/>
      <c r="Q2155" s="338"/>
      <c r="R2155" s="338"/>
      <c r="S2155" s="338"/>
      <c r="T2155" s="338"/>
      <c r="U2155" s="338"/>
      <c r="V2155" s="338"/>
      <c r="W2155" s="338"/>
      <c r="X2155" s="338"/>
      <c r="Y2155" s="338"/>
      <c r="Z2155" s="338"/>
      <c r="AA2155" s="338"/>
      <c r="AB2155" s="338"/>
      <c r="AC2155" s="338"/>
      <c r="AD2155" s="338"/>
      <c r="AE2155" s="338"/>
      <c r="AF2155" s="338"/>
      <c r="AG2155" s="338"/>
      <c r="AH2155" s="338"/>
      <c r="AI2155" s="338"/>
      <c r="AJ2155" s="338"/>
      <c r="AK2155" s="338"/>
      <c r="AL2155" s="338"/>
      <c r="AM2155" s="338"/>
      <c r="AN2155" s="338"/>
      <c r="AO2155" s="338"/>
      <c r="AP2155" s="338"/>
      <c r="AQ2155" s="338"/>
      <c r="AR2155" s="338"/>
      <c r="AS2155" s="338"/>
      <c r="AT2155" s="338"/>
      <c r="AU2155" s="338"/>
      <c r="AV2155" s="338"/>
      <c r="AW2155" s="338"/>
      <c r="AX2155" s="338"/>
      <c r="AY2155" s="338"/>
      <c r="AZ2155" s="338"/>
      <c r="BA2155" s="338"/>
      <c r="BB2155" s="338"/>
      <c r="BC2155" s="338"/>
      <c r="BD2155" s="338"/>
      <c r="BE2155" s="338"/>
      <c r="BF2155" s="338"/>
      <c r="BG2155" s="338"/>
      <c r="BH2155" s="338"/>
      <c r="BI2155" s="338"/>
      <c r="BJ2155" s="338"/>
      <c r="BK2155" s="338"/>
      <c r="BL2155" s="338"/>
      <c r="BM2155" s="338"/>
      <c r="BN2155" s="338"/>
      <c r="BO2155" s="338"/>
      <c r="BP2155" s="338"/>
      <c r="BQ2155" s="338"/>
      <c r="BR2155" s="338"/>
      <c r="BS2155" s="338"/>
      <c r="BT2155" s="338"/>
      <c r="BU2155" s="338"/>
      <c r="BV2155" s="343"/>
      <c r="BW2155" s="343"/>
      <c r="BX2155" s="1217"/>
      <c r="BY2155" s="343"/>
      <c r="BZ2155" s="338"/>
      <c r="CA2155" s="338"/>
      <c r="CB2155" s="338"/>
      <c r="CC2155" s="338"/>
      <c r="CD2155" s="338"/>
      <c r="CE2155" s="338"/>
      <c r="CF2155" s="338"/>
    </row>
    <row r="2156" ht="15.75" customHeight="1">
      <c r="A2156" s="338"/>
      <c r="B2156" s="338"/>
      <c r="C2156" s="338"/>
      <c r="D2156" s="338"/>
      <c r="E2156" s="338"/>
      <c r="F2156" s="346"/>
      <c r="G2156" s="1215"/>
      <c r="H2156" s="1216"/>
      <c r="I2156" s="534"/>
      <c r="J2156" s="1193"/>
      <c r="K2156" s="398"/>
      <c r="L2156" s="338"/>
      <c r="M2156" s="338"/>
      <c r="N2156" s="338"/>
      <c r="O2156" s="338"/>
      <c r="P2156" s="338"/>
      <c r="Q2156" s="338"/>
      <c r="R2156" s="338"/>
      <c r="S2156" s="338"/>
      <c r="T2156" s="338"/>
      <c r="U2156" s="338"/>
      <c r="V2156" s="338"/>
      <c r="W2156" s="338"/>
      <c r="X2156" s="338"/>
      <c r="Y2156" s="338"/>
      <c r="Z2156" s="338"/>
      <c r="AA2156" s="338"/>
      <c r="AB2156" s="338"/>
      <c r="AC2156" s="338"/>
      <c r="AD2156" s="338"/>
      <c r="AE2156" s="338"/>
      <c r="AF2156" s="338"/>
      <c r="AG2156" s="338"/>
      <c r="AH2156" s="338"/>
      <c r="AI2156" s="338"/>
      <c r="AJ2156" s="338"/>
      <c r="AK2156" s="338"/>
      <c r="AL2156" s="338"/>
      <c r="AM2156" s="338"/>
      <c r="AN2156" s="338"/>
      <c r="AO2156" s="338"/>
      <c r="AP2156" s="338"/>
      <c r="AQ2156" s="338"/>
      <c r="AR2156" s="338"/>
      <c r="AS2156" s="338"/>
      <c r="AT2156" s="338"/>
      <c r="AU2156" s="338"/>
      <c r="AV2156" s="338"/>
      <c r="AW2156" s="338"/>
      <c r="AX2156" s="338"/>
      <c r="AY2156" s="338"/>
      <c r="AZ2156" s="338"/>
      <c r="BA2156" s="338"/>
      <c r="BB2156" s="338"/>
      <c r="BC2156" s="338"/>
      <c r="BD2156" s="338"/>
      <c r="BE2156" s="338"/>
      <c r="BF2156" s="338"/>
      <c r="BG2156" s="338"/>
      <c r="BH2156" s="338"/>
      <c r="BI2156" s="338"/>
      <c r="BJ2156" s="338"/>
      <c r="BK2156" s="338"/>
      <c r="BL2156" s="338"/>
      <c r="BM2156" s="338"/>
      <c r="BN2156" s="338"/>
      <c r="BO2156" s="338"/>
      <c r="BP2156" s="338"/>
      <c r="BQ2156" s="338"/>
      <c r="BR2156" s="338"/>
      <c r="BS2156" s="338"/>
      <c r="BT2156" s="338"/>
      <c r="BU2156" s="338"/>
      <c r="BV2156" s="343"/>
      <c r="BW2156" s="343"/>
      <c r="BX2156" s="1217"/>
      <c r="BY2156" s="343"/>
      <c r="BZ2156" s="338"/>
      <c r="CA2156" s="338"/>
      <c r="CB2156" s="338"/>
      <c r="CC2156" s="338"/>
      <c r="CD2156" s="338"/>
      <c r="CE2156" s="338"/>
      <c r="CF2156" s="338"/>
    </row>
    <row r="2157" ht="15.75" customHeight="1">
      <c r="A2157" s="338"/>
      <c r="B2157" s="338"/>
      <c r="C2157" s="338"/>
      <c r="D2157" s="338"/>
      <c r="E2157" s="338"/>
      <c r="F2157" s="346"/>
      <c r="G2157" s="1215"/>
      <c r="H2157" s="1216"/>
      <c r="I2157" s="534"/>
      <c r="J2157" s="1193"/>
      <c r="K2157" s="398"/>
      <c r="L2157" s="338"/>
      <c r="M2157" s="338"/>
      <c r="N2157" s="338"/>
      <c r="O2157" s="338"/>
      <c r="P2157" s="338"/>
      <c r="Q2157" s="338"/>
      <c r="R2157" s="338"/>
      <c r="S2157" s="338"/>
      <c r="T2157" s="338"/>
      <c r="U2157" s="338"/>
      <c r="V2157" s="338"/>
      <c r="W2157" s="338"/>
      <c r="X2157" s="338"/>
      <c r="Y2157" s="338"/>
      <c r="Z2157" s="338"/>
      <c r="AA2157" s="338"/>
      <c r="AB2157" s="338"/>
      <c r="AC2157" s="338"/>
      <c r="AD2157" s="338"/>
      <c r="AE2157" s="338"/>
      <c r="AF2157" s="338"/>
      <c r="AG2157" s="338"/>
      <c r="AH2157" s="338"/>
      <c r="AI2157" s="338"/>
      <c r="AJ2157" s="338"/>
      <c r="AK2157" s="338"/>
      <c r="AL2157" s="338"/>
      <c r="AM2157" s="338"/>
      <c r="AN2157" s="338"/>
      <c r="AO2157" s="338"/>
      <c r="AP2157" s="338"/>
      <c r="AQ2157" s="338"/>
      <c r="AR2157" s="338"/>
      <c r="AS2157" s="338"/>
      <c r="AT2157" s="338"/>
      <c r="AU2157" s="338"/>
      <c r="AV2157" s="338"/>
      <c r="AW2157" s="338"/>
      <c r="AX2157" s="338"/>
      <c r="AY2157" s="338"/>
      <c r="AZ2157" s="338"/>
      <c r="BA2157" s="338"/>
      <c r="BB2157" s="338"/>
      <c r="BC2157" s="338"/>
      <c r="BD2157" s="338"/>
      <c r="BE2157" s="338"/>
      <c r="BF2157" s="338"/>
      <c r="BG2157" s="338"/>
      <c r="BH2157" s="338"/>
      <c r="BI2157" s="338"/>
      <c r="BJ2157" s="338"/>
      <c r="BK2157" s="338"/>
      <c r="BL2157" s="338"/>
      <c r="BM2157" s="338"/>
      <c r="BN2157" s="338"/>
      <c r="BO2157" s="338"/>
      <c r="BP2157" s="338"/>
      <c r="BQ2157" s="338"/>
      <c r="BR2157" s="338"/>
      <c r="BS2157" s="338"/>
      <c r="BT2157" s="338"/>
      <c r="BU2157" s="338"/>
      <c r="BV2157" s="343"/>
      <c r="BW2157" s="343"/>
      <c r="BX2157" s="1217"/>
      <c r="BY2157" s="343"/>
      <c r="BZ2157" s="338"/>
      <c r="CA2157" s="338"/>
      <c r="CB2157" s="338"/>
      <c r="CC2157" s="338"/>
      <c r="CD2157" s="338"/>
      <c r="CE2157" s="338"/>
      <c r="CF2157" s="338"/>
    </row>
    <row r="2158" ht="15.75" customHeight="1">
      <c r="A2158" s="338"/>
      <c r="B2158" s="338"/>
      <c r="C2158" s="338"/>
      <c r="D2158" s="338"/>
      <c r="E2158" s="338"/>
      <c r="F2158" s="346"/>
      <c r="G2158" s="1215"/>
      <c r="H2158" s="1216"/>
      <c r="I2158" s="534"/>
      <c r="J2158" s="1193"/>
      <c r="K2158" s="398"/>
      <c r="L2158" s="338"/>
      <c r="M2158" s="338"/>
      <c r="N2158" s="338"/>
      <c r="O2158" s="338"/>
      <c r="P2158" s="338"/>
      <c r="Q2158" s="338"/>
      <c r="R2158" s="338"/>
      <c r="S2158" s="338"/>
      <c r="T2158" s="338"/>
      <c r="U2158" s="338"/>
      <c r="V2158" s="338"/>
      <c r="W2158" s="338"/>
      <c r="X2158" s="338"/>
      <c r="Y2158" s="338"/>
      <c r="Z2158" s="338"/>
      <c r="AA2158" s="338"/>
      <c r="AB2158" s="338"/>
      <c r="AC2158" s="338"/>
      <c r="AD2158" s="338"/>
      <c r="AE2158" s="338"/>
      <c r="AF2158" s="338"/>
      <c r="AG2158" s="338"/>
      <c r="AH2158" s="338"/>
      <c r="AI2158" s="338"/>
      <c r="AJ2158" s="338"/>
      <c r="AK2158" s="338"/>
      <c r="AL2158" s="338"/>
      <c r="AM2158" s="338"/>
      <c r="AN2158" s="338"/>
      <c r="AO2158" s="338"/>
      <c r="AP2158" s="338"/>
      <c r="AQ2158" s="338"/>
      <c r="AR2158" s="338"/>
      <c r="AS2158" s="338"/>
      <c r="AT2158" s="338"/>
      <c r="AU2158" s="338"/>
      <c r="AV2158" s="338"/>
      <c r="AW2158" s="338"/>
      <c r="AX2158" s="338"/>
      <c r="AY2158" s="338"/>
      <c r="AZ2158" s="338"/>
      <c r="BA2158" s="338"/>
      <c r="BB2158" s="338"/>
      <c r="BC2158" s="338"/>
      <c r="BD2158" s="338"/>
      <c r="BE2158" s="338"/>
      <c r="BF2158" s="338"/>
      <c r="BG2158" s="338"/>
      <c r="BH2158" s="338"/>
      <c r="BI2158" s="338"/>
      <c r="BJ2158" s="338"/>
      <c r="BK2158" s="338"/>
      <c r="BL2158" s="338"/>
      <c r="BM2158" s="338"/>
      <c r="BN2158" s="338"/>
      <c r="BO2158" s="338"/>
      <c r="BP2158" s="338"/>
      <c r="BQ2158" s="338"/>
      <c r="BR2158" s="338"/>
      <c r="BS2158" s="338"/>
      <c r="BT2158" s="338"/>
      <c r="BU2158" s="338"/>
      <c r="BV2158" s="343"/>
      <c r="BW2158" s="343"/>
      <c r="BX2158" s="1217"/>
      <c r="BY2158" s="343"/>
      <c r="BZ2158" s="338"/>
      <c r="CA2158" s="338"/>
      <c r="CB2158" s="338"/>
      <c r="CC2158" s="338"/>
      <c r="CD2158" s="338"/>
      <c r="CE2158" s="338"/>
      <c r="CF2158" s="338"/>
    </row>
    <row r="2159" ht="15.75" customHeight="1">
      <c r="A2159" s="338"/>
      <c r="B2159" s="338"/>
      <c r="C2159" s="338"/>
      <c r="D2159" s="338"/>
      <c r="E2159" s="338"/>
      <c r="F2159" s="346"/>
      <c r="G2159" s="1215"/>
      <c r="H2159" s="1216"/>
      <c r="I2159" s="534"/>
      <c r="J2159" s="1193"/>
      <c r="K2159" s="398"/>
      <c r="L2159" s="338"/>
      <c r="M2159" s="338"/>
      <c r="N2159" s="338"/>
      <c r="O2159" s="338"/>
      <c r="P2159" s="338"/>
      <c r="Q2159" s="338"/>
      <c r="R2159" s="338"/>
      <c r="S2159" s="338"/>
      <c r="T2159" s="338"/>
      <c r="U2159" s="338"/>
      <c r="V2159" s="338"/>
      <c r="W2159" s="338"/>
      <c r="X2159" s="338"/>
      <c r="Y2159" s="338"/>
      <c r="Z2159" s="338"/>
      <c r="AA2159" s="338"/>
      <c r="AB2159" s="338"/>
      <c r="AC2159" s="338"/>
      <c r="AD2159" s="338"/>
      <c r="AE2159" s="338"/>
      <c r="AF2159" s="338"/>
      <c r="AG2159" s="338"/>
      <c r="AH2159" s="338"/>
      <c r="AI2159" s="338"/>
      <c r="AJ2159" s="338"/>
      <c r="AK2159" s="338"/>
      <c r="AL2159" s="338"/>
      <c r="AM2159" s="338"/>
      <c r="AN2159" s="338"/>
      <c r="AO2159" s="338"/>
      <c r="AP2159" s="338"/>
      <c r="AQ2159" s="338"/>
      <c r="AR2159" s="338"/>
      <c r="AS2159" s="338"/>
      <c r="AT2159" s="338"/>
      <c r="AU2159" s="338"/>
      <c r="AV2159" s="338"/>
      <c r="AW2159" s="338"/>
      <c r="AX2159" s="338"/>
      <c r="AY2159" s="338"/>
      <c r="AZ2159" s="338"/>
      <c r="BA2159" s="338"/>
      <c r="BB2159" s="338"/>
      <c r="BC2159" s="338"/>
      <c r="BD2159" s="338"/>
      <c r="BE2159" s="338"/>
      <c r="BF2159" s="338"/>
      <c r="BG2159" s="338"/>
      <c r="BH2159" s="338"/>
      <c r="BI2159" s="338"/>
      <c r="BJ2159" s="338"/>
      <c r="BK2159" s="338"/>
      <c r="BL2159" s="338"/>
      <c r="BM2159" s="338"/>
      <c r="BN2159" s="338"/>
      <c r="BO2159" s="338"/>
      <c r="BP2159" s="338"/>
      <c r="BQ2159" s="338"/>
      <c r="BR2159" s="338"/>
      <c r="BS2159" s="338"/>
      <c r="BT2159" s="338"/>
      <c r="BU2159" s="338"/>
      <c r="BV2159" s="343"/>
      <c r="BW2159" s="343"/>
      <c r="BX2159" s="1217"/>
      <c r="BY2159" s="343"/>
      <c r="BZ2159" s="338"/>
      <c r="CA2159" s="338"/>
      <c r="CB2159" s="338"/>
      <c r="CC2159" s="338"/>
      <c r="CD2159" s="338"/>
      <c r="CE2159" s="338"/>
      <c r="CF2159" s="338"/>
    </row>
    <row r="2160" ht="15.75" customHeight="1">
      <c r="A2160" s="338"/>
      <c r="B2160" s="338"/>
      <c r="C2160" s="338"/>
      <c r="D2160" s="338"/>
      <c r="E2160" s="338"/>
      <c r="F2160" s="346"/>
      <c r="G2160" s="1215"/>
      <c r="H2160" s="1216"/>
      <c r="I2160" s="534"/>
      <c r="J2160" s="1193"/>
      <c r="K2160" s="398"/>
      <c r="L2160" s="338"/>
      <c r="M2160" s="338"/>
      <c r="N2160" s="338"/>
      <c r="O2160" s="338"/>
      <c r="P2160" s="338"/>
      <c r="Q2160" s="338"/>
      <c r="R2160" s="338"/>
      <c r="S2160" s="338"/>
      <c r="T2160" s="338"/>
      <c r="U2160" s="338"/>
      <c r="V2160" s="338"/>
      <c r="W2160" s="338"/>
      <c r="X2160" s="338"/>
      <c r="Y2160" s="338"/>
      <c r="Z2160" s="338"/>
      <c r="AA2160" s="338"/>
      <c r="AB2160" s="338"/>
      <c r="AC2160" s="338"/>
      <c r="AD2160" s="338"/>
      <c r="AE2160" s="338"/>
      <c r="AF2160" s="338"/>
      <c r="AG2160" s="338"/>
      <c r="AH2160" s="338"/>
      <c r="AI2160" s="338"/>
      <c r="AJ2160" s="338"/>
      <c r="AK2160" s="338"/>
      <c r="AL2160" s="338"/>
      <c r="AM2160" s="338"/>
      <c r="AN2160" s="338"/>
      <c r="AO2160" s="338"/>
      <c r="AP2160" s="338"/>
      <c r="AQ2160" s="338"/>
      <c r="AR2160" s="338"/>
      <c r="AS2160" s="338"/>
      <c r="AT2160" s="338"/>
      <c r="AU2160" s="338"/>
      <c r="AV2160" s="338"/>
      <c r="AW2160" s="338"/>
      <c r="AX2160" s="338"/>
      <c r="AY2160" s="338"/>
      <c r="AZ2160" s="338"/>
      <c r="BA2160" s="338"/>
      <c r="BB2160" s="338"/>
      <c r="BC2160" s="338"/>
      <c r="BD2160" s="338"/>
      <c r="BE2160" s="338"/>
      <c r="BF2160" s="338"/>
      <c r="BG2160" s="338"/>
      <c r="BH2160" s="338"/>
      <c r="BI2160" s="338"/>
      <c r="BJ2160" s="338"/>
      <c r="BK2160" s="338"/>
      <c r="BL2160" s="338"/>
      <c r="BM2160" s="338"/>
      <c r="BN2160" s="338"/>
      <c r="BO2160" s="338"/>
      <c r="BP2160" s="338"/>
      <c r="BQ2160" s="338"/>
      <c r="BR2160" s="338"/>
      <c r="BS2160" s="338"/>
      <c r="BT2160" s="338"/>
      <c r="BU2160" s="338"/>
      <c r="BV2160" s="343"/>
      <c r="BW2160" s="343"/>
      <c r="BX2160" s="1217"/>
      <c r="BY2160" s="343"/>
      <c r="BZ2160" s="338"/>
      <c r="CA2160" s="338"/>
      <c r="CB2160" s="338"/>
      <c r="CC2160" s="338"/>
      <c r="CD2160" s="338"/>
      <c r="CE2160" s="338"/>
      <c r="CF2160" s="338"/>
    </row>
    <row r="2161" ht="15.75" customHeight="1">
      <c r="A2161" s="338"/>
      <c r="B2161" s="338"/>
      <c r="C2161" s="338"/>
      <c r="D2161" s="338"/>
      <c r="E2161" s="338"/>
      <c r="F2161" s="346"/>
      <c r="G2161" s="1215"/>
      <c r="H2161" s="1216"/>
      <c r="I2161" s="534"/>
      <c r="J2161" s="1193"/>
      <c r="K2161" s="398"/>
      <c r="L2161" s="338"/>
      <c r="M2161" s="338"/>
      <c r="N2161" s="338"/>
      <c r="O2161" s="338"/>
      <c r="P2161" s="338"/>
      <c r="Q2161" s="338"/>
      <c r="R2161" s="338"/>
      <c r="S2161" s="338"/>
      <c r="T2161" s="338"/>
      <c r="U2161" s="338"/>
      <c r="V2161" s="338"/>
      <c r="W2161" s="338"/>
      <c r="X2161" s="338"/>
      <c r="Y2161" s="338"/>
      <c r="Z2161" s="338"/>
      <c r="AA2161" s="338"/>
      <c r="AB2161" s="338"/>
      <c r="AC2161" s="338"/>
      <c r="AD2161" s="338"/>
      <c r="AE2161" s="338"/>
      <c r="AF2161" s="338"/>
      <c r="AG2161" s="338"/>
      <c r="AH2161" s="338"/>
      <c r="AI2161" s="338"/>
      <c r="AJ2161" s="338"/>
      <c r="AK2161" s="338"/>
      <c r="AL2161" s="338"/>
      <c r="AM2161" s="338"/>
      <c r="AN2161" s="338"/>
      <c r="AO2161" s="338"/>
      <c r="AP2161" s="338"/>
      <c r="AQ2161" s="338"/>
      <c r="AR2161" s="338"/>
      <c r="AS2161" s="338"/>
      <c r="AT2161" s="338"/>
      <c r="AU2161" s="338"/>
      <c r="AV2161" s="338"/>
      <c r="AW2161" s="338"/>
      <c r="AX2161" s="338"/>
      <c r="AY2161" s="338"/>
      <c r="AZ2161" s="338"/>
      <c r="BA2161" s="338"/>
      <c r="BB2161" s="338"/>
      <c r="BC2161" s="338"/>
      <c r="BD2161" s="338"/>
      <c r="BE2161" s="338"/>
      <c r="BF2161" s="338"/>
      <c r="BG2161" s="338"/>
      <c r="BH2161" s="338"/>
      <c r="BI2161" s="338"/>
      <c r="BJ2161" s="338"/>
      <c r="BK2161" s="338"/>
      <c r="BL2161" s="338"/>
      <c r="BM2161" s="338"/>
      <c r="BN2161" s="338"/>
      <c r="BO2161" s="338"/>
      <c r="BP2161" s="338"/>
      <c r="BQ2161" s="338"/>
      <c r="BR2161" s="338"/>
      <c r="BS2161" s="338"/>
      <c r="BT2161" s="338"/>
      <c r="BU2161" s="338"/>
      <c r="BV2161" s="343"/>
      <c r="BW2161" s="343"/>
      <c r="BX2161" s="1217"/>
      <c r="BY2161" s="343"/>
      <c r="BZ2161" s="338"/>
      <c r="CA2161" s="338"/>
      <c r="CB2161" s="338"/>
      <c r="CC2161" s="338"/>
      <c r="CD2161" s="338"/>
      <c r="CE2161" s="338"/>
      <c r="CF2161" s="338"/>
    </row>
    <row r="2162" ht="15.75" customHeight="1">
      <c r="A2162" s="338"/>
      <c r="B2162" s="338"/>
      <c r="C2162" s="338"/>
      <c r="D2162" s="338"/>
      <c r="E2162" s="338"/>
      <c r="F2162" s="346"/>
      <c r="G2162" s="1215"/>
      <c r="H2162" s="1216"/>
      <c r="I2162" s="534"/>
      <c r="J2162" s="1193"/>
      <c r="K2162" s="398"/>
      <c r="L2162" s="338"/>
      <c r="M2162" s="338"/>
      <c r="N2162" s="338"/>
      <c r="O2162" s="338"/>
      <c r="P2162" s="338"/>
      <c r="Q2162" s="338"/>
      <c r="R2162" s="338"/>
      <c r="S2162" s="338"/>
      <c r="T2162" s="338"/>
      <c r="U2162" s="338"/>
      <c r="V2162" s="338"/>
      <c r="W2162" s="338"/>
      <c r="X2162" s="338"/>
      <c r="Y2162" s="338"/>
      <c r="Z2162" s="338"/>
      <c r="AA2162" s="338"/>
      <c r="AB2162" s="338"/>
      <c r="AC2162" s="338"/>
      <c r="AD2162" s="338"/>
      <c r="AE2162" s="338"/>
      <c r="AF2162" s="338"/>
      <c r="AG2162" s="338"/>
      <c r="AH2162" s="338"/>
      <c r="AI2162" s="338"/>
      <c r="AJ2162" s="338"/>
      <c r="AK2162" s="338"/>
      <c r="AL2162" s="338"/>
      <c r="AM2162" s="338"/>
      <c r="AN2162" s="338"/>
      <c r="AO2162" s="338"/>
      <c r="AP2162" s="338"/>
      <c r="AQ2162" s="338"/>
      <c r="AR2162" s="338"/>
      <c r="AS2162" s="338"/>
      <c r="AT2162" s="338"/>
      <c r="AU2162" s="338"/>
      <c r="AV2162" s="338"/>
      <c r="AW2162" s="338"/>
      <c r="AX2162" s="338"/>
      <c r="AY2162" s="338"/>
      <c r="AZ2162" s="338"/>
      <c r="BA2162" s="338"/>
      <c r="BB2162" s="338"/>
      <c r="BC2162" s="338"/>
      <c r="BD2162" s="338"/>
      <c r="BE2162" s="338"/>
      <c r="BF2162" s="338"/>
      <c r="BG2162" s="338"/>
      <c r="BH2162" s="338"/>
      <c r="BI2162" s="338"/>
      <c r="BJ2162" s="338"/>
      <c r="BK2162" s="338"/>
      <c r="BL2162" s="338"/>
      <c r="BM2162" s="338"/>
      <c r="BN2162" s="338"/>
      <c r="BO2162" s="338"/>
      <c r="BP2162" s="338"/>
      <c r="BQ2162" s="338"/>
      <c r="BR2162" s="338"/>
      <c r="BS2162" s="338"/>
      <c r="BT2162" s="338"/>
      <c r="BU2162" s="338"/>
      <c r="BV2162" s="343"/>
      <c r="BW2162" s="343"/>
      <c r="BX2162" s="1217"/>
      <c r="BY2162" s="343"/>
      <c r="BZ2162" s="338"/>
      <c r="CA2162" s="338"/>
      <c r="CB2162" s="338"/>
      <c r="CC2162" s="338"/>
      <c r="CD2162" s="338"/>
      <c r="CE2162" s="338"/>
      <c r="CF2162" s="338"/>
    </row>
    <row r="2163" ht="15.75" customHeight="1">
      <c r="A2163" s="338"/>
      <c r="B2163" s="338"/>
      <c r="C2163" s="338"/>
      <c r="D2163" s="338"/>
      <c r="E2163" s="338"/>
      <c r="F2163" s="346"/>
      <c r="G2163" s="1215"/>
      <c r="H2163" s="1216"/>
      <c r="I2163" s="534"/>
      <c r="J2163" s="1193"/>
      <c r="K2163" s="398"/>
      <c r="L2163" s="338"/>
      <c r="M2163" s="338"/>
      <c r="N2163" s="338"/>
      <c r="O2163" s="338"/>
      <c r="P2163" s="338"/>
      <c r="Q2163" s="338"/>
      <c r="R2163" s="338"/>
      <c r="S2163" s="338"/>
      <c r="T2163" s="338"/>
      <c r="U2163" s="338"/>
      <c r="V2163" s="338"/>
      <c r="W2163" s="338"/>
      <c r="X2163" s="338"/>
      <c r="Y2163" s="338"/>
      <c r="Z2163" s="338"/>
      <c r="AA2163" s="338"/>
      <c r="AB2163" s="338"/>
      <c r="AC2163" s="338"/>
      <c r="AD2163" s="338"/>
      <c r="AE2163" s="338"/>
      <c r="AF2163" s="338"/>
      <c r="AG2163" s="338"/>
      <c r="AH2163" s="338"/>
      <c r="AI2163" s="338"/>
      <c r="AJ2163" s="338"/>
      <c r="AK2163" s="338"/>
      <c r="AL2163" s="338"/>
      <c r="AM2163" s="338"/>
      <c r="AN2163" s="338"/>
      <c r="AO2163" s="338"/>
      <c r="AP2163" s="338"/>
      <c r="AQ2163" s="338"/>
      <c r="AR2163" s="338"/>
      <c r="AS2163" s="338"/>
      <c r="AT2163" s="338"/>
      <c r="AU2163" s="338"/>
      <c r="AV2163" s="338"/>
      <c r="AW2163" s="338"/>
      <c r="AX2163" s="338"/>
      <c r="AY2163" s="338"/>
      <c r="AZ2163" s="338"/>
      <c r="BA2163" s="338"/>
      <c r="BB2163" s="338"/>
      <c r="BC2163" s="338"/>
      <c r="BD2163" s="338"/>
      <c r="BE2163" s="338"/>
      <c r="BF2163" s="338"/>
      <c r="BG2163" s="338"/>
      <c r="BH2163" s="338"/>
      <c r="BI2163" s="338"/>
      <c r="BJ2163" s="338"/>
      <c r="BK2163" s="338"/>
      <c r="BL2163" s="338"/>
      <c r="BM2163" s="338"/>
      <c r="BN2163" s="338"/>
      <c r="BO2163" s="338"/>
      <c r="BP2163" s="338"/>
      <c r="BQ2163" s="338"/>
      <c r="BR2163" s="338"/>
      <c r="BS2163" s="338"/>
      <c r="BT2163" s="338"/>
      <c r="BU2163" s="338"/>
      <c r="BV2163" s="343"/>
      <c r="BW2163" s="343"/>
      <c r="BX2163" s="1217"/>
      <c r="BY2163" s="343"/>
      <c r="BZ2163" s="338"/>
      <c r="CA2163" s="338"/>
      <c r="CB2163" s="338"/>
      <c r="CC2163" s="338"/>
      <c r="CD2163" s="338"/>
      <c r="CE2163" s="338"/>
      <c r="CF2163" s="338"/>
    </row>
    <row r="2164" ht="15.75" customHeight="1">
      <c r="A2164" s="338"/>
      <c r="B2164" s="338"/>
      <c r="C2164" s="338"/>
      <c r="D2164" s="338"/>
      <c r="E2164" s="338"/>
      <c r="F2164" s="346"/>
      <c r="G2164" s="1215"/>
      <c r="H2164" s="1216"/>
      <c r="I2164" s="534"/>
      <c r="J2164" s="1193"/>
      <c r="K2164" s="398"/>
      <c r="L2164" s="338"/>
      <c r="M2164" s="338"/>
      <c r="N2164" s="338"/>
      <c r="O2164" s="338"/>
      <c r="P2164" s="338"/>
      <c r="Q2164" s="338"/>
      <c r="R2164" s="338"/>
      <c r="S2164" s="338"/>
      <c r="T2164" s="338"/>
      <c r="U2164" s="338"/>
      <c r="V2164" s="338"/>
      <c r="W2164" s="338"/>
      <c r="X2164" s="338"/>
      <c r="Y2164" s="338"/>
      <c r="Z2164" s="338"/>
      <c r="AA2164" s="338"/>
      <c r="AB2164" s="338"/>
      <c r="AC2164" s="338"/>
      <c r="AD2164" s="338"/>
      <c r="AE2164" s="338"/>
      <c r="AF2164" s="338"/>
      <c r="AG2164" s="338"/>
      <c r="AH2164" s="338"/>
      <c r="AI2164" s="338"/>
      <c r="AJ2164" s="338"/>
      <c r="AK2164" s="338"/>
      <c r="AL2164" s="338"/>
      <c r="AM2164" s="338"/>
      <c r="AN2164" s="338"/>
      <c r="AO2164" s="338"/>
      <c r="AP2164" s="338"/>
      <c r="AQ2164" s="338"/>
      <c r="AR2164" s="338"/>
      <c r="AS2164" s="338"/>
      <c r="AT2164" s="338"/>
      <c r="AU2164" s="338"/>
      <c r="AV2164" s="338"/>
      <c r="AW2164" s="338"/>
      <c r="AX2164" s="338"/>
      <c r="AY2164" s="338"/>
      <c r="AZ2164" s="338"/>
      <c r="BA2164" s="338"/>
      <c r="BB2164" s="338"/>
      <c r="BC2164" s="338"/>
      <c r="BD2164" s="338"/>
      <c r="BE2164" s="338"/>
      <c r="BF2164" s="338"/>
      <c r="BG2164" s="338"/>
      <c r="BH2164" s="338"/>
      <c r="BI2164" s="338"/>
      <c r="BJ2164" s="338"/>
      <c r="BK2164" s="338"/>
      <c r="BL2164" s="338"/>
      <c r="BM2164" s="338"/>
      <c r="BN2164" s="338"/>
      <c r="BO2164" s="338"/>
      <c r="BP2164" s="338"/>
      <c r="BQ2164" s="338"/>
      <c r="BR2164" s="338"/>
      <c r="BS2164" s="338"/>
      <c r="BT2164" s="338"/>
      <c r="BU2164" s="338"/>
      <c r="BV2164" s="343"/>
      <c r="BW2164" s="343"/>
      <c r="BX2164" s="1217"/>
      <c r="BY2164" s="343"/>
      <c r="BZ2164" s="338"/>
      <c r="CA2164" s="338"/>
      <c r="CB2164" s="338"/>
      <c r="CC2164" s="338"/>
      <c r="CD2164" s="338"/>
      <c r="CE2164" s="338"/>
      <c r="CF2164" s="338"/>
    </row>
    <row r="2165" ht="15.75" customHeight="1">
      <c r="A2165" s="338"/>
      <c r="B2165" s="338"/>
      <c r="C2165" s="338"/>
      <c r="D2165" s="338"/>
      <c r="E2165" s="338"/>
      <c r="F2165" s="346"/>
      <c r="G2165" s="1215"/>
      <c r="H2165" s="1216"/>
      <c r="I2165" s="534"/>
      <c r="J2165" s="1193"/>
      <c r="K2165" s="398"/>
      <c r="L2165" s="338"/>
      <c r="M2165" s="338"/>
      <c r="N2165" s="338"/>
      <c r="O2165" s="338"/>
      <c r="P2165" s="338"/>
      <c r="Q2165" s="338"/>
      <c r="R2165" s="338"/>
      <c r="S2165" s="338"/>
      <c r="T2165" s="338"/>
      <c r="U2165" s="338"/>
      <c r="V2165" s="338"/>
      <c r="W2165" s="338"/>
      <c r="X2165" s="338"/>
      <c r="Y2165" s="338"/>
      <c r="Z2165" s="338"/>
      <c r="AA2165" s="338"/>
      <c r="AB2165" s="338"/>
      <c r="AC2165" s="338"/>
      <c r="AD2165" s="338"/>
      <c r="AE2165" s="338"/>
      <c r="AF2165" s="338"/>
      <c r="AG2165" s="338"/>
      <c r="AH2165" s="338"/>
      <c r="AI2165" s="338"/>
      <c r="AJ2165" s="338"/>
      <c r="AK2165" s="338"/>
      <c r="AL2165" s="338"/>
      <c r="AM2165" s="338"/>
      <c r="AN2165" s="338"/>
      <c r="AO2165" s="338"/>
      <c r="AP2165" s="338"/>
      <c r="AQ2165" s="338"/>
      <c r="AR2165" s="338"/>
      <c r="AS2165" s="338"/>
      <c r="AT2165" s="338"/>
      <c r="AU2165" s="338"/>
      <c r="AV2165" s="338"/>
      <c r="AW2165" s="338"/>
      <c r="AX2165" s="338"/>
      <c r="AY2165" s="338"/>
      <c r="AZ2165" s="338"/>
      <c r="BA2165" s="338"/>
      <c r="BB2165" s="338"/>
      <c r="BC2165" s="338"/>
      <c r="BD2165" s="338"/>
      <c r="BE2165" s="338"/>
      <c r="BF2165" s="338"/>
      <c r="BG2165" s="338"/>
      <c r="BH2165" s="338"/>
      <c r="BI2165" s="338"/>
      <c r="BJ2165" s="338"/>
      <c r="BK2165" s="338"/>
      <c r="BL2165" s="338"/>
      <c r="BM2165" s="338"/>
      <c r="BN2165" s="338"/>
      <c r="BO2165" s="338"/>
      <c r="BP2165" s="338"/>
      <c r="BQ2165" s="338"/>
      <c r="BR2165" s="338"/>
      <c r="BS2165" s="338"/>
      <c r="BT2165" s="338"/>
      <c r="BU2165" s="338"/>
      <c r="BV2165" s="343"/>
      <c r="BW2165" s="343"/>
      <c r="BX2165" s="1217"/>
      <c r="BY2165" s="343"/>
      <c r="BZ2165" s="338"/>
      <c r="CA2165" s="338"/>
      <c r="CB2165" s="338"/>
      <c r="CC2165" s="338"/>
      <c r="CD2165" s="338"/>
      <c r="CE2165" s="338"/>
      <c r="CF2165" s="338"/>
    </row>
    <row r="2166" ht="15.75" customHeight="1">
      <c r="A2166" s="338"/>
      <c r="B2166" s="338"/>
      <c r="C2166" s="338"/>
      <c r="D2166" s="338"/>
      <c r="E2166" s="338"/>
      <c r="F2166" s="346"/>
      <c r="G2166" s="1215"/>
      <c r="H2166" s="1216"/>
      <c r="I2166" s="534"/>
      <c r="J2166" s="1193"/>
      <c r="K2166" s="398"/>
      <c r="L2166" s="338"/>
      <c r="M2166" s="338"/>
      <c r="N2166" s="338"/>
      <c r="O2166" s="338"/>
      <c r="P2166" s="338"/>
      <c r="Q2166" s="338"/>
      <c r="R2166" s="338"/>
      <c r="S2166" s="338"/>
      <c r="T2166" s="338"/>
      <c r="U2166" s="338"/>
      <c r="V2166" s="338"/>
      <c r="W2166" s="338"/>
      <c r="X2166" s="338"/>
      <c r="Y2166" s="338"/>
      <c r="Z2166" s="338"/>
      <c r="AA2166" s="338"/>
      <c r="AB2166" s="338"/>
      <c r="AC2166" s="338"/>
      <c r="AD2166" s="338"/>
      <c r="AE2166" s="338"/>
      <c r="AF2166" s="338"/>
      <c r="AG2166" s="338"/>
      <c r="AH2166" s="338"/>
      <c r="AI2166" s="338"/>
      <c r="AJ2166" s="338"/>
      <c r="AK2166" s="338"/>
      <c r="AL2166" s="338"/>
      <c r="AM2166" s="338"/>
      <c r="AN2166" s="338"/>
      <c r="AO2166" s="338"/>
      <c r="AP2166" s="338"/>
      <c r="AQ2166" s="338"/>
      <c r="AR2166" s="338"/>
      <c r="AS2166" s="338"/>
      <c r="AT2166" s="338"/>
      <c r="AU2166" s="338"/>
      <c r="AV2166" s="338"/>
      <c r="AW2166" s="338"/>
      <c r="AX2166" s="338"/>
      <c r="AY2166" s="338"/>
      <c r="AZ2166" s="338"/>
      <c r="BA2166" s="338"/>
      <c r="BB2166" s="338"/>
      <c r="BC2166" s="338"/>
      <c r="BD2166" s="338"/>
      <c r="BE2166" s="338"/>
      <c r="BF2166" s="338"/>
      <c r="BG2166" s="338"/>
      <c r="BH2166" s="338"/>
      <c r="BI2166" s="338"/>
      <c r="BJ2166" s="338"/>
      <c r="BK2166" s="338"/>
      <c r="BL2166" s="338"/>
      <c r="BM2166" s="338"/>
      <c r="BN2166" s="338"/>
      <c r="BO2166" s="338"/>
      <c r="BP2166" s="338"/>
      <c r="BQ2166" s="338"/>
      <c r="BR2166" s="338"/>
      <c r="BS2166" s="338"/>
      <c r="BT2166" s="338"/>
      <c r="BU2166" s="338"/>
      <c r="BV2166" s="343"/>
      <c r="BW2166" s="343"/>
      <c r="BX2166" s="1217"/>
      <c r="BY2166" s="343"/>
      <c r="BZ2166" s="338"/>
      <c r="CA2166" s="338"/>
      <c r="CB2166" s="338"/>
      <c r="CC2166" s="338"/>
      <c r="CD2166" s="338"/>
      <c r="CE2166" s="338"/>
      <c r="CF2166" s="338"/>
    </row>
    <row r="2167" ht="15.75" customHeight="1">
      <c r="A2167" s="338"/>
      <c r="B2167" s="338"/>
      <c r="C2167" s="338"/>
      <c r="D2167" s="338"/>
      <c r="E2167" s="338"/>
      <c r="F2167" s="346"/>
      <c r="G2167" s="1215"/>
      <c r="H2167" s="1216"/>
      <c r="I2167" s="534"/>
      <c r="J2167" s="1193"/>
      <c r="K2167" s="398"/>
      <c r="L2167" s="338"/>
      <c r="M2167" s="338"/>
      <c r="N2167" s="338"/>
      <c r="O2167" s="338"/>
      <c r="P2167" s="338"/>
      <c r="Q2167" s="338"/>
      <c r="R2167" s="338"/>
      <c r="S2167" s="338"/>
      <c r="T2167" s="338"/>
      <c r="U2167" s="338"/>
      <c r="V2167" s="338"/>
      <c r="W2167" s="338"/>
      <c r="X2167" s="338"/>
      <c r="Y2167" s="338"/>
      <c r="Z2167" s="338"/>
      <c r="AA2167" s="338"/>
      <c r="AB2167" s="338"/>
      <c r="AC2167" s="338"/>
      <c r="AD2167" s="338"/>
      <c r="AE2167" s="338"/>
      <c r="AF2167" s="338"/>
      <c r="AG2167" s="338"/>
      <c r="AH2167" s="338"/>
      <c r="AI2167" s="338"/>
      <c r="AJ2167" s="338"/>
      <c r="AK2167" s="338"/>
      <c r="AL2167" s="338"/>
      <c r="AM2167" s="338"/>
      <c r="AN2167" s="338"/>
      <c r="AO2167" s="338"/>
      <c r="AP2167" s="338"/>
      <c r="AQ2167" s="338"/>
      <c r="AR2167" s="338"/>
      <c r="AS2167" s="338"/>
      <c r="AT2167" s="338"/>
      <c r="AU2167" s="338"/>
      <c r="AV2167" s="338"/>
      <c r="AW2167" s="338"/>
      <c r="AX2167" s="338"/>
      <c r="AY2167" s="338"/>
      <c r="AZ2167" s="338"/>
      <c r="BA2167" s="338"/>
      <c r="BB2167" s="338"/>
      <c r="BC2167" s="338"/>
      <c r="BD2167" s="338"/>
      <c r="BE2167" s="338"/>
      <c r="BF2167" s="338"/>
      <c r="BG2167" s="338"/>
      <c r="BH2167" s="338"/>
      <c r="BI2167" s="338"/>
      <c r="BJ2167" s="338"/>
      <c r="BK2167" s="338"/>
      <c r="BL2167" s="338"/>
      <c r="BM2167" s="338"/>
      <c r="BN2167" s="338"/>
      <c r="BO2167" s="338"/>
      <c r="BP2167" s="338"/>
      <c r="BQ2167" s="338"/>
      <c r="BR2167" s="338"/>
      <c r="BS2167" s="338"/>
      <c r="BT2167" s="338"/>
      <c r="BU2167" s="338"/>
      <c r="BV2167" s="343"/>
      <c r="BW2167" s="343"/>
      <c r="BX2167" s="1217"/>
      <c r="BY2167" s="343"/>
      <c r="BZ2167" s="338"/>
      <c r="CA2167" s="338"/>
      <c r="CB2167" s="338"/>
      <c r="CC2167" s="338"/>
      <c r="CD2167" s="338"/>
      <c r="CE2167" s="338"/>
      <c r="CF2167" s="338"/>
    </row>
    <row r="2168" ht="15.75" customHeight="1">
      <c r="A2168" s="338"/>
      <c r="B2168" s="338"/>
      <c r="C2168" s="338"/>
      <c r="D2168" s="338"/>
      <c r="E2168" s="338"/>
      <c r="F2168" s="346"/>
      <c r="G2168" s="1215"/>
      <c r="H2168" s="1216"/>
      <c r="I2168" s="534"/>
      <c r="J2168" s="1193"/>
      <c r="K2168" s="398"/>
      <c r="L2168" s="338"/>
      <c r="M2168" s="338"/>
      <c r="N2168" s="338"/>
      <c r="O2168" s="338"/>
      <c r="P2168" s="338"/>
      <c r="Q2168" s="338"/>
      <c r="R2168" s="338"/>
      <c r="S2168" s="338"/>
      <c r="T2168" s="338"/>
      <c r="U2168" s="338"/>
      <c r="V2168" s="338"/>
      <c r="W2168" s="338"/>
      <c r="X2168" s="338"/>
      <c r="Y2168" s="338"/>
      <c r="Z2168" s="338"/>
      <c r="AA2168" s="338"/>
      <c r="AB2168" s="338"/>
      <c r="AC2168" s="338"/>
      <c r="AD2168" s="338"/>
      <c r="AE2168" s="338"/>
      <c r="AF2168" s="338"/>
      <c r="AG2168" s="338"/>
      <c r="AH2168" s="338"/>
      <c r="AI2168" s="338"/>
      <c r="AJ2168" s="338"/>
      <c r="AK2168" s="338"/>
      <c r="AL2168" s="338"/>
      <c r="AM2168" s="338"/>
      <c r="AN2168" s="338"/>
      <c r="AO2168" s="338"/>
      <c r="AP2168" s="338"/>
      <c r="AQ2168" s="338"/>
      <c r="AR2168" s="338"/>
      <c r="AS2168" s="338"/>
      <c r="AT2168" s="338"/>
      <c r="AU2168" s="338"/>
      <c r="AV2168" s="338"/>
      <c r="AW2168" s="338"/>
      <c r="AX2168" s="338"/>
      <c r="AY2168" s="338"/>
      <c r="AZ2168" s="338"/>
      <c r="BA2168" s="338"/>
      <c r="BB2168" s="338"/>
      <c r="BC2168" s="338"/>
      <c r="BD2168" s="338"/>
      <c r="BE2168" s="338"/>
      <c r="BF2168" s="338"/>
      <c r="BG2168" s="338"/>
      <c r="BH2168" s="338"/>
      <c r="BI2168" s="338"/>
      <c r="BJ2168" s="338"/>
      <c r="BK2168" s="338"/>
      <c r="BL2168" s="338"/>
      <c r="BM2168" s="338"/>
      <c r="BN2168" s="338"/>
      <c r="BO2168" s="338"/>
      <c r="BP2168" s="338"/>
      <c r="BQ2168" s="338"/>
      <c r="BR2168" s="338"/>
      <c r="BS2168" s="338"/>
      <c r="BT2168" s="338"/>
      <c r="BU2168" s="338"/>
      <c r="BV2168" s="343"/>
      <c r="BW2168" s="343"/>
      <c r="BX2168" s="1217"/>
      <c r="BY2168" s="343"/>
      <c r="BZ2168" s="338"/>
      <c r="CA2168" s="338"/>
      <c r="CB2168" s="338"/>
      <c r="CC2168" s="338"/>
      <c r="CD2168" s="338"/>
      <c r="CE2168" s="338"/>
      <c r="CF2168" s="338"/>
    </row>
    <row r="2169" ht="15.75" customHeight="1">
      <c r="A2169" s="338"/>
      <c r="B2169" s="338"/>
      <c r="C2169" s="338"/>
      <c r="D2169" s="338"/>
      <c r="E2169" s="338"/>
      <c r="F2169" s="346"/>
      <c r="G2169" s="1215"/>
      <c r="H2169" s="1216"/>
      <c r="I2169" s="534"/>
      <c r="J2169" s="1193"/>
      <c r="K2169" s="398"/>
      <c r="L2169" s="338"/>
      <c r="M2169" s="338"/>
      <c r="N2169" s="338"/>
      <c r="O2169" s="338"/>
      <c r="P2169" s="338"/>
      <c r="Q2169" s="338"/>
      <c r="R2169" s="338"/>
      <c r="S2169" s="338"/>
      <c r="T2169" s="338"/>
      <c r="U2169" s="338"/>
      <c r="V2169" s="338"/>
      <c r="W2169" s="338"/>
      <c r="X2169" s="338"/>
      <c r="Y2169" s="338"/>
      <c r="Z2169" s="338"/>
      <c r="AA2169" s="338"/>
      <c r="AB2169" s="338"/>
      <c r="AC2169" s="338"/>
      <c r="AD2169" s="338"/>
      <c r="AE2169" s="338"/>
      <c r="AF2169" s="338"/>
      <c r="AG2169" s="338"/>
      <c r="AH2169" s="338"/>
      <c r="AI2169" s="338"/>
      <c r="AJ2169" s="338"/>
      <c r="AK2169" s="338"/>
      <c r="AL2169" s="338"/>
      <c r="AM2169" s="338"/>
      <c r="AN2169" s="338"/>
      <c r="AO2169" s="338"/>
      <c r="AP2169" s="338"/>
      <c r="AQ2169" s="338"/>
      <c r="AR2169" s="338"/>
      <c r="AS2169" s="338"/>
      <c r="AT2169" s="338"/>
      <c r="AU2169" s="338"/>
      <c r="AV2169" s="338"/>
      <c r="AW2169" s="338"/>
      <c r="AX2169" s="338"/>
      <c r="AY2169" s="338"/>
      <c r="AZ2169" s="338"/>
      <c r="BA2169" s="338"/>
      <c r="BB2169" s="338"/>
      <c r="BC2169" s="338"/>
      <c r="BD2169" s="338"/>
      <c r="BE2169" s="338"/>
      <c r="BF2169" s="338"/>
      <c r="BG2169" s="338"/>
      <c r="BH2169" s="338"/>
      <c r="BI2169" s="338"/>
      <c r="BJ2169" s="338"/>
      <c r="BK2169" s="338"/>
      <c r="BL2169" s="338"/>
      <c r="BM2169" s="338"/>
      <c r="BN2169" s="338"/>
      <c r="BO2169" s="338"/>
      <c r="BP2169" s="338"/>
      <c r="BQ2169" s="338"/>
      <c r="BR2169" s="338"/>
      <c r="BS2169" s="338"/>
      <c r="BT2169" s="338"/>
      <c r="BU2169" s="338"/>
      <c r="BV2169" s="343"/>
      <c r="BW2169" s="343"/>
      <c r="BX2169" s="1217"/>
      <c r="BY2169" s="343"/>
      <c r="BZ2169" s="338"/>
      <c r="CA2169" s="338"/>
      <c r="CB2169" s="338"/>
      <c r="CC2169" s="338"/>
      <c r="CD2169" s="338"/>
      <c r="CE2169" s="338"/>
      <c r="CF2169" s="338"/>
    </row>
    <row r="2170" ht="15.75" customHeight="1">
      <c r="A2170" s="338"/>
      <c r="B2170" s="338"/>
      <c r="C2170" s="338"/>
      <c r="D2170" s="338"/>
      <c r="E2170" s="338"/>
      <c r="F2170" s="346"/>
      <c r="G2170" s="1215"/>
      <c r="H2170" s="1216"/>
      <c r="I2170" s="534"/>
      <c r="J2170" s="1193"/>
      <c r="K2170" s="398"/>
      <c r="L2170" s="338"/>
      <c r="M2170" s="338"/>
      <c r="N2170" s="338"/>
      <c r="O2170" s="338"/>
      <c r="P2170" s="338"/>
      <c r="Q2170" s="338"/>
      <c r="R2170" s="338"/>
      <c r="S2170" s="338"/>
      <c r="T2170" s="338"/>
      <c r="U2170" s="338"/>
      <c r="V2170" s="338"/>
      <c r="W2170" s="338"/>
      <c r="X2170" s="338"/>
      <c r="Y2170" s="338"/>
      <c r="Z2170" s="338"/>
      <c r="AA2170" s="338"/>
      <c r="AB2170" s="338"/>
      <c r="AC2170" s="338"/>
      <c r="AD2170" s="338"/>
      <c r="AE2170" s="338"/>
      <c r="AF2170" s="338"/>
      <c r="AG2170" s="338"/>
      <c r="AH2170" s="338"/>
      <c r="AI2170" s="338"/>
      <c r="AJ2170" s="338"/>
      <c r="AK2170" s="338"/>
      <c r="AL2170" s="338"/>
      <c r="AM2170" s="338"/>
      <c r="AN2170" s="338"/>
      <c r="AO2170" s="338"/>
      <c r="AP2170" s="338"/>
      <c r="AQ2170" s="338"/>
      <c r="AR2170" s="338"/>
      <c r="AS2170" s="338"/>
      <c r="AT2170" s="338"/>
      <c r="AU2170" s="338"/>
      <c r="AV2170" s="338"/>
      <c r="AW2170" s="338"/>
      <c r="AX2170" s="338"/>
      <c r="AY2170" s="338"/>
      <c r="AZ2170" s="338"/>
      <c r="BA2170" s="338"/>
      <c r="BB2170" s="338"/>
      <c r="BC2170" s="338"/>
      <c r="BD2170" s="338"/>
      <c r="BE2170" s="338"/>
      <c r="BF2170" s="338"/>
      <c r="BG2170" s="338"/>
      <c r="BH2170" s="338"/>
      <c r="BI2170" s="338"/>
      <c r="BJ2170" s="338"/>
      <c r="BK2170" s="338"/>
      <c r="BL2170" s="338"/>
      <c r="BM2170" s="338"/>
      <c r="BN2170" s="338"/>
      <c r="BO2170" s="338"/>
      <c r="BP2170" s="338"/>
      <c r="BQ2170" s="338"/>
      <c r="BR2170" s="338"/>
      <c r="BS2170" s="338"/>
      <c r="BT2170" s="338"/>
      <c r="BU2170" s="338"/>
      <c r="BV2170" s="343"/>
      <c r="BW2170" s="343"/>
      <c r="BX2170" s="1217"/>
      <c r="BY2170" s="343"/>
      <c r="BZ2170" s="338"/>
      <c r="CA2170" s="338"/>
      <c r="CB2170" s="338"/>
      <c r="CC2170" s="338"/>
      <c r="CD2170" s="338"/>
      <c r="CE2170" s="338"/>
      <c r="CF2170" s="338"/>
    </row>
    <row r="2171" ht="15.75" customHeight="1">
      <c r="A2171" s="338"/>
      <c r="B2171" s="338"/>
      <c r="C2171" s="338"/>
      <c r="D2171" s="338"/>
      <c r="E2171" s="338"/>
      <c r="F2171" s="346"/>
      <c r="G2171" s="1215"/>
      <c r="H2171" s="1216"/>
      <c r="I2171" s="534"/>
      <c r="J2171" s="1193"/>
      <c r="K2171" s="398"/>
      <c r="L2171" s="338"/>
      <c r="M2171" s="338"/>
      <c r="N2171" s="338"/>
      <c r="O2171" s="338"/>
      <c r="P2171" s="338"/>
      <c r="Q2171" s="338"/>
      <c r="R2171" s="338"/>
      <c r="S2171" s="338"/>
      <c r="T2171" s="338"/>
      <c r="U2171" s="338"/>
      <c r="V2171" s="338"/>
      <c r="W2171" s="338"/>
      <c r="X2171" s="338"/>
      <c r="Y2171" s="338"/>
      <c r="Z2171" s="338"/>
      <c r="AA2171" s="338"/>
      <c r="AB2171" s="338"/>
      <c r="AC2171" s="338"/>
      <c r="AD2171" s="338"/>
      <c r="AE2171" s="338"/>
      <c r="AF2171" s="338"/>
      <c r="AG2171" s="338"/>
      <c r="AH2171" s="338"/>
      <c r="AI2171" s="338"/>
      <c r="AJ2171" s="338"/>
      <c r="AK2171" s="338"/>
      <c r="AL2171" s="338"/>
      <c r="AM2171" s="338"/>
      <c r="AN2171" s="338"/>
      <c r="AO2171" s="338"/>
      <c r="AP2171" s="338"/>
      <c r="AQ2171" s="338"/>
      <c r="AR2171" s="338"/>
      <c r="AS2171" s="338"/>
      <c r="AT2171" s="338"/>
      <c r="AU2171" s="338"/>
      <c r="AV2171" s="338"/>
      <c r="AW2171" s="338"/>
      <c r="AX2171" s="338"/>
      <c r="AY2171" s="338"/>
      <c r="AZ2171" s="338"/>
      <c r="BA2171" s="338"/>
      <c r="BB2171" s="338"/>
      <c r="BC2171" s="338"/>
      <c r="BD2171" s="338"/>
      <c r="BE2171" s="338"/>
      <c r="BF2171" s="338"/>
      <c r="BG2171" s="338"/>
      <c r="BH2171" s="338"/>
      <c r="BI2171" s="338"/>
      <c r="BJ2171" s="338"/>
      <c r="BK2171" s="338"/>
      <c r="BL2171" s="338"/>
      <c r="BM2171" s="338"/>
      <c r="BN2171" s="338"/>
      <c r="BO2171" s="338"/>
      <c r="BP2171" s="338"/>
      <c r="BQ2171" s="338"/>
      <c r="BR2171" s="338"/>
      <c r="BS2171" s="338"/>
      <c r="BT2171" s="338"/>
      <c r="BU2171" s="338"/>
      <c r="BV2171" s="343"/>
      <c r="BW2171" s="343"/>
      <c r="BX2171" s="1217"/>
      <c r="BY2171" s="343"/>
      <c r="BZ2171" s="338"/>
      <c r="CA2171" s="338"/>
      <c r="CB2171" s="338"/>
      <c r="CC2171" s="338"/>
      <c r="CD2171" s="338"/>
      <c r="CE2171" s="338"/>
      <c r="CF2171" s="338"/>
    </row>
    <row r="2172" ht="15.75" customHeight="1">
      <c r="A2172" s="338"/>
      <c r="B2172" s="338"/>
      <c r="C2172" s="338"/>
      <c r="D2172" s="338"/>
      <c r="E2172" s="338"/>
      <c r="F2172" s="346"/>
      <c r="G2172" s="1215"/>
      <c r="H2172" s="1216"/>
      <c r="I2172" s="534"/>
      <c r="J2172" s="1193"/>
      <c r="K2172" s="398"/>
      <c r="L2172" s="338"/>
      <c r="M2172" s="338"/>
      <c r="N2172" s="338"/>
      <c r="O2172" s="338"/>
      <c r="P2172" s="338"/>
      <c r="Q2172" s="338"/>
      <c r="R2172" s="338"/>
      <c r="S2172" s="338"/>
      <c r="T2172" s="338"/>
      <c r="U2172" s="338"/>
      <c r="V2172" s="338"/>
      <c r="W2172" s="338"/>
      <c r="X2172" s="338"/>
      <c r="Y2172" s="338"/>
      <c r="Z2172" s="338"/>
      <c r="AA2172" s="338"/>
      <c r="AB2172" s="338"/>
      <c r="AC2172" s="338"/>
      <c r="AD2172" s="338"/>
      <c r="AE2172" s="338"/>
      <c r="AF2172" s="338"/>
      <c r="AG2172" s="338"/>
      <c r="AH2172" s="338"/>
      <c r="AI2172" s="338"/>
      <c r="AJ2172" s="338"/>
      <c r="AK2172" s="338"/>
      <c r="AL2172" s="338"/>
      <c r="AM2172" s="338"/>
      <c r="AN2172" s="338"/>
      <c r="AO2172" s="338"/>
      <c r="AP2172" s="338"/>
      <c r="AQ2172" s="338"/>
      <c r="AR2172" s="338"/>
      <c r="AS2172" s="338"/>
      <c r="AT2172" s="338"/>
      <c r="AU2172" s="338"/>
      <c r="AV2172" s="338"/>
      <c r="AW2172" s="338"/>
      <c r="AX2172" s="338"/>
      <c r="AY2172" s="338"/>
      <c r="AZ2172" s="338"/>
      <c r="BA2172" s="338"/>
      <c r="BB2172" s="338"/>
      <c r="BC2172" s="338"/>
      <c r="BD2172" s="338"/>
      <c r="BE2172" s="338"/>
      <c r="BF2172" s="338"/>
      <c r="BG2172" s="338"/>
      <c r="BH2172" s="338"/>
      <c r="BI2172" s="338"/>
      <c r="BJ2172" s="338"/>
      <c r="BK2172" s="338"/>
      <c r="BL2172" s="338"/>
      <c r="BM2172" s="338"/>
      <c r="BN2172" s="338"/>
      <c r="BO2172" s="338"/>
      <c r="BP2172" s="338"/>
      <c r="BQ2172" s="338"/>
      <c r="BR2172" s="338"/>
      <c r="BS2172" s="338"/>
      <c r="BT2172" s="338"/>
      <c r="BU2172" s="338"/>
      <c r="BV2172" s="343"/>
      <c r="BW2172" s="343"/>
      <c r="BX2172" s="1217"/>
      <c r="BY2172" s="343"/>
      <c r="BZ2172" s="338"/>
      <c r="CA2172" s="338"/>
      <c r="CB2172" s="338"/>
      <c r="CC2172" s="338"/>
      <c r="CD2172" s="338"/>
      <c r="CE2172" s="338"/>
      <c r="CF2172" s="338"/>
    </row>
    <row r="2173" ht="15.75" customHeight="1">
      <c r="A2173" s="338"/>
      <c r="B2173" s="338"/>
      <c r="C2173" s="338"/>
      <c r="D2173" s="338"/>
      <c r="E2173" s="338"/>
      <c r="F2173" s="346"/>
      <c r="G2173" s="1215"/>
      <c r="H2173" s="1216"/>
      <c r="I2173" s="534"/>
      <c r="J2173" s="1193"/>
      <c r="K2173" s="398"/>
      <c r="L2173" s="338"/>
      <c r="M2173" s="338"/>
      <c r="N2173" s="338"/>
      <c r="O2173" s="338"/>
      <c r="P2173" s="338"/>
      <c r="Q2173" s="338"/>
      <c r="R2173" s="338"/>
      <c r="S2173" s="338"/>
      <c r="T2173" s="338"/>
      <c r="U2173" s="338"/>
      <c r="V2173" s="338"/>
      <c r="W2173" s="338"/>
      <c r="X2173" s="338"/>
      <c r="Y2173" s="338"/>
      <c r="Z2173" s="338"/>
      <c r="AA2173" s="338"/>
      <c r="AB2173" s="338"/>
      <c r="AC2173" s="338"/>
      <c r="AD2173" s="338"/>
      <c r="AE2173" s="338"/>
      <c r="AF2173" s="338"/>
      <c r="AG2173" s="338"/>
      <c r="AH2173" s="338"/>
      <c r="AI2173" s="338"/>
      <c r="AJ2173" s="338"/>
      <c r="AK2173" s="338"/>
      <c r="AL2173" s="338"/>
      <c r="AM2173" s="338"/>
      <c r="AN2173" s="338"/>
      <c r="AO2173" s="338"/>
      <c r="AP2173" s="338"/>
      <c r="AQ2173" s="338"/>
      <c r="AR2173" s="338"/>
      <c r="AS2173" s="338"/>
      <c r="AT2173" s="338"/>
      <c r="AU2173" s="338"/>
      <c r="AV2173" s="338"/>
      <c r="AW2173" s="338"/>
      <c r="AX2173" s="338"/>
      <c r="AY2173" s="338"/>
      <c r="AZ2173" s="338"/>
      <c r="BA2173" s="338"/>
      <c r="BB2173" s="338"/>
      <c r="BC2173" s="338"/>
      <c r="BD2173" s="338"/>
      <c r="BE2173" s="338"/>
      <c r="BF2173" s="338"/>
      <c r="BG2173" s="338"/>
      <c r="BH2173" s="338"/>
      <c r="BI2173" s="338"/>
      <c r="BJ2173" s="338"/>
      <c r="BK2173" s="338"/>
      <c r="BL2173" s="338"/>
      <c r="BM2173" s="338"/>
      <c r="BN2173" s="338"/>
      <c r="BO2173" s="338"/>
      <c r="BP2173" s="338"/>
      <c r="BQ2173" s="338"/>
      <c r="BR2173" s="338"/>
      <c r="BS2173" s="338"/>
      <c r="BT2173" s="338"/>
      <c r="BU2173" s="338"/>
      <c r="BV2173" s="343"/>
      <c r="BW2173" s="343"/>
      <c r="BX2173" s="1217"/>
      <c r="BY2173" s="343"/>
      <c r="BZ2173" s="338"/>
      <c r="CA2173" s="338"/>
      <c r="CB2173" s="338"/>
      <c r="CC2173" s="338"/>
      <c r="CD2173" s="338"/>
      <c r="CE2173" s="338"/>
      <c r="CF2173" s="338"/>
    </row>
    <row r="2174" ht="15.75" customHeight="1">
      <c r="A2174" s="338"/>
      <c r="B2174" s="338"/>
      <c r="C2174" s="338"/>
      <c r="D2174" s="338"/>
      <c r="E2174" s="338"/>
      <c r="F2174" s="346"/>
      <c r="G2174" s="1215"/>
      <c r="H2174" s="1216"/>
      <c r="I2174" s="534"/>
      <c r="J2174" s="1193"/>
      <c r="K2174" s="398"/>
      <c r="L2174" s="338"/>
      <c r="M2174" s="338"/>
      <c r="N2174" s="338"/>
      <c r="O2174" s="338"/>
      <c r="P2174" s="338"/>
      <c r="Q2174" s="338"/>
      <c r="R2174" s="338"/>
      <c r="S2174" s="338"/>
      <c r="T2174" s="338"/>
      <c r="U2174" s="338"/>
      <c r="V2174" s="338"/>
      <c r="W2174" s="338"/>
      <c r="X2174" s="338"/>
      <c r="Y2174" s="338"/>
      <c r="Z2174" s="338"/>
      <c r="AA2174" s="338"/>
      <c r="AB2174" s="338"/>
      <c r="AC2174" s="338"/>
      <c r="AD2174" s="338"/>
      <c r="AE2174" s="338"/>
      <c r="AF2174" s="338"/>
      <c r="AG2174" s="338"/>
      <c r="AH2174" s="338"/>
      <c r="AI2174" s="338"/>
      <c r="AJ2174" s="338"/>
      <c r="AK2174" s="338"/>
      <c r="AL2174" s="338"/>
      <c r="AM2174" s="338"/>
      <c r="AN2174" s="338"/>
      <c r="AO2174" s="338"/>
      <c r="AP2174" s="338"/>
      <c r="AQ2174" s="338"/>
      <c r="AR2174" s="338"/>
      <c r="AS2174" s="338"/>
      <c r="AT2174" s="338"/>
      <c r="AU2174" s="338"/>
      <c r="AV2174" s="338"/>
      <c r="AW2174" s="338"/>
      <c r="AX2174" s="338"/>
      <c r="AY2174" s="338"/>
      <c r="AZ2174" s="338"/>
      <c r="BA2174" s="338"/>
      <c r="BB2174" s="338"/>
      <c r="BC2174" s="338"/>
      <c r="BD2174" s="338"/>
      <c r="BE2174" s="338"/>
      <c r="BF2174" s="338"/>
      <c r="BG2174" s="338"/>
      <c r="BH2174" s="338"/>
      <c r="BI2174" s="338"/>
      <c r="BJ2174" s="338"/>
      <c r="BK2174" s="338"/>
      <c r="BL2174" s="338"/>
      <c r="BM2174" s="338"/>
      <c r="BN2174" s="338"/>
      <c r="BO2174" s="338"/>
      <c r="BP2174" s="338"/>
      <c r="BQ2174" s="338"/>
      <c r="BR2174" s="338"/>
      <c r="BS2174" s="338"/>
      <c r="BT2174" s="338"/>
      <c r="BU2174" s="338"/>
      <c r="BV2174" s="343"/>
      <c r="BW2174" s="343"/>
      <c r="BX2174" s="1217"/>
      <c r="BY2174" s="343"/>
      <c r="BZ2174" s="338"/>
      <c r="CA2174" s="338"/>
      <c r="CB2174" s="338"/>
      <c r="CC2174" s="338"/>
      <c r="CD2174" s="338"/>
      <c r="CE2174" s="338"/>
      <c r="CF2174" s="338"/>
    </row>
    <row r="2175" ht="15.75" customHeight="1">
      <c r="A2175" s="338"/>
      <c r="B2175" s="338"/>
      <c r="C2175" s="338"/>
      <c r="D2175" s="338"/>
      <c r="E2175" s="338"/>
      <c r="F2175" s="346"/>
      <c r="G2175" s="1215"/>
      <c r="H2175" s="1216"/>
      <c r="I2175" s="534"/>
      <c r="J2175" s="1193"/>
      <c r="K2175" s="398"/>
      <c r="L2175" s="338"/>
      <c r="M2175" s="338"/>
      <c r="N2175" s="338"/>
      <c r="O2175" s="338"/>
      <c r="P2175" s="338"/>
      <c r="Q2175" s="338"/>
      <c r="R2175" s="338"/>
      <c r="S2175" s="338"/>
      <c r="T2175" s="338"/>
      <c r="U2175" s="338"/>
      <c r="V2175" s="338"/>
      <c r="W2175" s="338"/>
      <c r="X2175" s="338"/>
      <c r="Y2175" s="338"/>
      <c r="Z2175" s="338"/>
      <c r="AA2175" s="338"/>
      <c r="AB2175" s="338"/>
      <c r="AC2175" s="338"/>
      <c r="AD2175" s="338"/>
      <c r="AE2175" s="338"/>
      <c r="AF2175" s="338"/>
      <c r="AG2175" s="338"/>
      <c r="AH2175" s="338"/>
      <c r="AI2175" s="338"/>
      <c r="AJ2175" s="338"/>
      <c r="AK2175" s="338"/>
      <c r="AL2175" s="338"/>
      <c r="AM2175" s="338"/>
      <c r="AN2175" s="338"/>
      <c r="AO2175" s="338"/>
      <c r="AP2175" s="338"/>
      <c r="AQ2175" s="338"/>
      <c r="AR2175" s="338"/>
      <c r="AS2175" s="338"/>
      <c r="AT2175" s="338"/>
      <c r="AU2175" s="338"/>
      <c r="AV2175" s="338"/>
      <c r="AW2175" s="338"/>
      <c r="AX2175" s="338"/>
      <c r="AY2175" s="338"/>
      <c r="AZ2175" s="338"/>
      <c r="BA2175" s="338"/>
      <c r="BB2175" s="338"/>
      <c r="BC2175" s="338"/>
      <c r="BD2175" s="338"/>
      <c r="BE2175" s="338"/>
      <c r="BF2175" s="338"/>
      <c r="BG2175" s="338"/>
      <c r="BH2175" s="338"/>
      <c r="BI2175" s="338"/>
      <c r="BJ2175" s="338"/>
      <c r="BK2175" s="338"/>
      <c r="BL2175" s="338"/>
      <c r="BM2175" s="338"/>
      <c r="BN2175" s="338"/>
      <c r="BO2175" s="338"/>
      <c r="BP2175" s="338"/>
      <c r="BQ2175" s="338"/>
      <c r="BR2175" s="338"/>
      <c r="BS2175" s="338"/>
      <c r="BT2175" s="338"/>
      <c r="BU2175" s="338"/>
      <c r="BV2175" s="343"/>
      <c r="BW2175" s="343"/>
      <c r="BX2175" s="1217"/>
      <c r="BY2175" s="343"/>
      <c r="BZ2175" s="338"/>
      <c r="CA2175" s="338"/>
      <c r="CB2175" s="338"/>
      <c r="CC2175" s="338"/>
      <c r="CD2175" s="338"/>
      <c r="CE2175" s="338"/>
      <c r="CF2175" s="338"/>
    </row>
    <row r="2176" ht="15.75" customHeight="1">
      <c r="A2176" s="338"/>
      <c r="B2176" s="338"/>
      <c r="C2176" s="338"/>
      <c r="D2176" s="338"/>
      <c r="E2176" s="338"/>
      <c r="F2176" s="346"/>
      <c r="G2176" s="1215"/>
      <c r="H2176" s="1216"/>
      <c r="I2176" s="534"/>
      <c r="J2176" s="1193"/>
      <c r="K2176" s="398"/>
      <c r="L2176" s="338"/>
      <c r="M2176" s="338"/>
      <c r="N2176" s="338"/>
      <c r="O2176" s="338"/>
      <c r="P2176" s="338"/>
      <c r="Q2176" s="338"/>
      <c r="R2176" s="338"/>
      <c r="S2176" s="338"/>
      <c r="T2176" s="338"/>
      <c r="U2176" s="338"/>
      <c r="V2176" s="338"/>
      <c r="W2176" s="338"/>
      <c r="X2176" s="338"/>
      <c r="Y2176" s="338"/>
      <c r="Z2176" s="338"/>
      <c r="AA2176" s="338"/>
      <c r="AB2176" s="338"/>
      <c r="AC2176" s="338"/>
      <c r="AD2176" s="338"/>
      <c r="AE2176" s="338"/>
      <c r="AF2176" s="338"/>
      <c r="AG2176" s="338"/>
      <c r="AH2176" s="338"/>
      <c r="AI2176" s="338"/>
      <c r="AJ2176" s="338"/>
      <c r="AK2176" s="338"/>
      <c r="AL2176" s="338"/>
      <c r="AM2176" s="338"/>
      <c r="AN2176" s="338"/>
      <c r="AO2176" s="338"/>
      <c r="AP2176" s="338"/>
      <c r="AQ2176" s="338"/>
      <c r="AR2176" s="338"/>
      <c r="AS2176" s="338"/>
      <c r="AT2176" s="338"/>
      <c r="AU2176" s="338"/>
      <c r="AV2176" s="338"/>
      <c r="AW2176" s="338"/>
      <c r="AX2176" s="338"/>
      <c r="AY2176" s="338"/>
      <c r="AZ2176" s="338"/>
      <c r="BA2176" s="338"/>
      <c r="BB2176" s="338"/>
      <c r="BC2176" s="338"/>
      <c r="BD2176" s="338"/>
      <c r="BE2176" s="338"/>
      <c r="BF2176" s="338"/>
      <c r="BG2176" s="338"/>
      <c r="BH2176" s="338"/>
      <c r="BI2176" s="338"/>
      <c r="BJ2176" s="338"/>
      <c r="BK2176" s="338"/>
      <c r="BL2176" s="338"/>
      <c r="BM2176" s="338"/>
      <c r="BN2176" s="338"/>
      <c r="BO2176" s="338"/>
      <c r="BP2176" s="338"/>
      <c r="BQ2176" s="338"/>
      <c r="BR2176" s="338"/>
      <c r="BS2176" s="338"/>
      <c r="BT2176" s="338"/>
      <c r="BU2176" s="338"/>
      <c r="BV2176" s="343"/>
      <c r="BW2176" s="343"/>
      <c r="BX2176" s="1217"/>
      <c r="BY2176" s="343"/>
      <c r="BZ2176" s="338"/>
      <c r="CA2176" s="338"/>
      <c r="CB2176" s="338"/>
      <c r="CC2176" s="338"/>
      <c r="CD2176" s="338"/>
      <c r="CE2176" s="338"/>
      <c r="CF2176" s="338"/>
    </row>
    <row r="2177" ht="15.75" customHeight="1">
      <c r="A2177" s="338"/>
      <c r="B2177" s="338"/>
      <c r="C2177" s="338"/>
      <c r="D2177" s="338"/>
      <c r="E2177" s="338"/>
      <c r="F2177" s="346"/>
      <c r="G2177" s="1215"/>
      <c r="H2177" s="1216"/>
      <c r="I2177" s="534"/>
      <c r="J2177" s="1193"/>
      <c r="K2177" s="398"/>
      <c r="L2177" s="338"/>
      <c r="M2177" s="338"/>
      <c r="N2177" s="338"/>
      <c r="O2177" s="338"/>
      <c r="P2177" s="338"/>
      <c r="Q2177" s="338"/>
      <c r="R2177" s="338"/>
      <c r="S2177" s="338"/>
      <c r="T2177" s="338"/>
      <c r="U2177" s="338"/>
      <c r="V2177" s="338"/>
      <c r="W2177" s="338"/>
      <c r="X2177" s="338"/>
      <c r="Y2177" s="338"/>
      <c r="Z2177" s="338"/>
      <c r="AA2177" s="338"/>
      <c r="AB2177" s="338"/>
      <c r="AC2177" s="338"/>
      <c r="AD2177" s="338"/>
      <c r="AE2177" s="338"/>
      <c r="AF2177" s="338"/>
      <c r="AG2177" s="338"/>
      <c r="AH2177" s="338"/>
      <c r="AI2177" s="338"/>
      <c r="AJ2177" s="338"/>
      <c r="AK2177" s="338"/>
      <c r="AL2177" s="338"/>
      <c r="AM2177" s="338"/>
      <c r="AN2177" s="338"/>
      <c r="AO2177" s="338"/>
      <c r="AP2177" s="338"/>
      <c r="AQ2177" s="338"/>
      <c r="AR2177" s="338"/>
      <c r="AS2177" s="338"/>
      <c r="AT2177" s="338"/>
      <c r="AU2177" s="338"/>
      <c r="AV2177" s="338"/>
      <c r="AW2177" s="338"/>
      <c r="AX2177" s="338"/>
      <c r="AY2177" s="338"/>
      <c r="AZ2177" s="338"/>
      <c r="BA2177" s="338"/>
      <c r="BB2177" s="338"/>
      <c r="BC2177" s="338"/>
      <c r="BD2177" s="338"/>
      <c r="BE2177" s="338"/>
      <c r="BF2177" s="338"/>
      <c r="BG2177" s="338"/>
      <c r="BH2177" s="338"/>
      <c r="BI2177" s="338"/>
      <c r="BJ2177" s="338"/>
      <c r="BK2177" s="338"/>
      <c r="BL2177" s="338"/>
      <c r="BM2177" s="338"/>
      <c r="BN2177" s="338"/>
      <c r="BO2177" s="338"/>
      <c r="BP2177" s="338"/>
      <c r="BQ2177" s="338"/>
      <c r="BR2177" s="338"/>
      <c r="BS2177" s="338"/>
      <c r="BT2177" s="338"/>
      <c r="BU2177" s="338"/>
      <c r="BV2177" s="343"/>
      <c r="BW2177" s="343"/>
      <c r="BX2177" s="1217"/>
      <c r="BY2177" s="343"/>
      <c r="BZ2177" s="338"/>
      <c r="CA2177" s="338"/>
      <c r="CB2177" s="338"/>
      <c r="CC2177" s="338"/>
      <c r="CD2177" s="338"/>
      <c r="CE2177" s="338"/>
      <c r="CF2177" s="338"/>
    </row>
  </sheetData>
  <autoFilter ref="$A$3:$CF$1203">
    <sortState ref="A3:CF1203">
      <sortCondition ref="C3:C1203"/>
      <sortCondition ref="I3:I1203"/>
      <sortCondition ref="B3:B1203"/>
    </sortState>
  </autoFilter>
  <mergeCells count="30"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R2:BS2"/>
    <mergeCell ref="BT2:BU2"/>
    <mergeCell ref="BD2:BE2"/>
    <mergeCell ref="BF2:BG2"/>
    <mergeCell ref="BH2:BI2"/>
    <mergeCell ref="BJ2:BK2"/>
    <mergeCell ref="BL2:BM2"/>
    <mergeCell ref="BN2:BO2"/>
    <mergeCell ref="BP2:BQ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2" width="8.43"/>
    <col customWidth="1" min="3" max="3" width="7.57"/>
    <col customWidth="1" min="4" max="4" width="7.43"/>
    <col customWidth="1" min="5" max="5" width="9.14"/>
    <col customWidth="1" min="6" max="6" width="8.43"/>
    <col customWidth="1" min="7" max="7" width="8.0"/>
    <col customWidth="1" min="8" max="8" width="10.0"/>
    <col customWidth="1" min="9" max="9" width="9.43"/>
    <col customWidth="1" min="10" max="10" width="7.0"/>
    <col customWidth="1" min="11" max="11" width="11.29"/>
    <col customWidth="1" min="12" max="26" width="7.0"/>
    <col customWidth="1" min="27" max="27" width="9.29"/>
    <col customWidth="1" min="28" max="73" width="7.0"/>
    <col customWidth="1" min="74" max="74" width="11.43"/>
    <col customWidth="1" min="75" max="75" width="17.29"/>
    <col customWidth="1" min="76" max="76" width="17.0"/>
    <col customWidth="1" min="77" max="77" width="14.57"/>
    <col customWidth="1" min="78" max="78" width="18.43"/>
  </cols>
  <sheetData>
    <row r="1" ht="15.75" customHeight="1">
      <c r="A1" s="452" t="s">
        <v>610</v>
      </c>
      <c r="B1" s="233"/>
      <c r="C1" s="233"/>
      <c r="D1" s="453"/>
      <c r="E1" s="454"/>
      <c r="F1" s="455">
        <f t="shared" ref="F1:I1" si="1">sum(F4:F1154)</f>
        <v>63229</v>
      </c>
      <c r="G1" s="455">
        <f t="shared" si="1"/>
        <v>5037</v>
      </c>
      <c r="H1" s="455">
        <f t="shared" si="1"/>
        <v>18476</v>
      </c>
      <c r="I1" s="455">
        <f t="shared" si="1"/>
        <v>49790</v>
      </c>
      <c r="J1" s="455"/>
      <c r="K1" s="455">
        <f>sum(K4:K1154)</f>
        <v>1884290.27</v>
      </c>
      <c r="L1" s="780">
        <f t="shared" ref="L1:BD1" si="2">SUM(L4:L1154)</f>
        <v>0</v>
      </c>
      <c r="M1" s="781">
        <f t="shared" si="2"/>
        <v>5003</v>
      </c>
      <c r="N1" s="780">
        <f t="shared" si="2"/>
        <v>0</v>
      </c>
      <c r="O1" s="781">
        <f t="shared" si="2"/>
        <v>0</v>
      </c>
      <c r="P1" s="780">
        <f t="shared" si="2"/>
        <v>2679</v>
      </c>
      <c r="Q1" s="781">
        <f t="shared" si="2"/>
        <v>2807</v>
      </c>
      <c r="R1" s="780">
        <f t="shared" si="2"/>
        <v>0</v>
      </c>
      <c r="S1" s="781">
        <f t="shared" si="2"/>
        <v>2796</v>
      </c>
      <c r="T1" s="780">
        <f t="shared" si="2"/>
        <v>1588</v>
      </c>
      <c r="U1" s="781">
        <f t="shared" si="2"/>
        <v>7870</v>
      </c>
      <c r="V1" s="780">
        <f t="shared" si="2"/>
        <v>770</v>
      </c>
      <c r="W1" s="781">
        <f t="shared" si="2"/>
        <v>0</v>
      </c>
      <c r="X1" s="780">
        <f t="shared" si="2"/>
        <v>0</v>
      </c>
      <c r="Y1" s="781">
        <f t="shared" si="2"/>
        <v>0</v>
      </c>
      <c r="Z1" s="780">
        <f t="shared" si="2"/>
        <v>0</v>
      </c>
      <c r="AA1" s="781">
        <f t="shared" si="2"/>
        <v>0</v>
      </c>
      <c r="AB1" s="780">
        <f t="shared" si="2"/>
        <v>0</v>
      </c>
      <c r="AC1" s="781">
        <f t="shared" si="2"/>
        <v>0</v>
      </c>
      <c r="AD1" s="780">
        <f t="shared" si="2"/>
        <v>0</v>
      </c>
      <c r="AE1" s="781">
        <f t="shared" si="2"/>
        <v>0</v>
      </c>
      <c r="AF1" s="780">
        <f t="shared" si="2"/>
        <v>0</v>
      </c>
      <c r="AG1" s="781">
        <f t="shared" si="2"/>
        <v>0</v>
      </c>
      <c r="AH1" s="780">
        <f t="shared" si="2"/>
        <v>0</v>
      </c>
      <c r="AI1" s="781">
        <f t="shared" si="2"/>
        <v>0</v>
      </c>
      <c r="AJ1" s="780">
        <f t="shared" si="2"/>
        <v>0</v>
      </c>
      <c r="AK1" s="781">
        <f t="shared" si="2"/>
        <v>0</v>
      </c>
      <c r="AL1" s="780">
        <f t="shared" si="2"/>
        <v>0</v>
      </c>
      <c r="AM1" s="781">
        <f t="shared" si="2"/>
        <v>0</v>
      </c>
      <c r="AN1" s="780">
        <f t="shared" si="2"/>
        <v>0</v>
      </c>
      <c r="AO1" s="781">
        <f t="shared" si="2"/>
        <v>0</v>
      </c>
      <c r="AP1" s="780">
        <f t="shared" si="2"/>
        <v>0</v>
      </c>
      <c r="AQ1" s="781">
        <f t="shared" si="2"/>
        <v>0</v>
      </c>
      <c r="AR1" s="780">
        <f t="shared" si="2"/>
        <v>0</v>
      </c>
      <c r="AS1" s="781">
        <f t="shared" si="2"/>
        <v>0</v>
      </c>
      <c r="AT1" s="780">
        <f t="shared" si="2"/>
        <v>0</v>
      </c>
      <c r="AU1" s="781">
        <f t="shared" si="2"/>
        <v>0</v>
      </c>
      <c r="AV1" s="780">
        <f t="shared" si="2"/>
        <v>0</v>
      </c>
      <c r="AW1" s="781">
        <f t="shared" si="2"/>
        <v>0</v>
      </c>
      <c r="AX1" s="780">
        <f t="shared" si="2"/>
        <v>0</v>
      </c>
      <c r="AY1" s="781">
        <f t="shared" si="2"/>
        <v>0</v>
      </c>
      <c r="AZ1" s="780">
        <f t="shared" si="2"/>
        <v>0</v>
      </c>
      <c r="BA1" s="781">
        <f t="shared" si="2"/>
        <v>0</v>
      </c>
      <c r="BB1" s="780">
        <f t="shared" si="2"/>
        <v>0</v>
      </c>
      <c r="BC1" s="781">
        <f t="shared" si="2"/>
        <v>0</v>
      </c>
      <c r="BD1" s="780">
        <f t="shared" si="2"/>
        <v>0</v>
      </c>
      <c r="BE1" s="781">
        <f>SUM(BE4:BE1153)</f>
        <v>0</v>
      </c>
      <c r="BF1" s="780">
        <f>SUM(BF4:BF1154)</f>
        <v>0</v>
      </c>
      <c r="BG1" s="781">
        <f>SUM(BG4:BG1153)</f>
        <v>0</v>
      </c>
      <c r="BH1" s="780">
        <f t="shared" ref="BH1:BY1" si="3">SUM(BH4:BH1154)</f>
        <v>0</v>
      </c>
      <c r="BI1" s="781">
        <f t="shared" si="3"/>
        <v>0</v>
      </c>
      <c r="BJ1" s="780">
        <f t="shared" si="3"/>
        <v>0</v>
      </c>
      <c r="BK1" s="781">
        <f t="shared" si="3"/>
        <v>0</v>
      </c>
      <c r="BL1" s="780">
        <f t="shared" si="3"/>
        <v>0</v>
      </c>
      <c r="BM1" s="781">
        <f t="shared" si="3"/>
        <v>0</v>
      </c>
      <c r="BN1" s="780">
        <f t="shared" si="3"/>
        <v>0</v>
      </c>
      <c r="BO1" s="781">
        <f t="shared" si="3"/>
        <v>0</v>
      </c>
      <c r="BP1" s="780">
        <f t="shared" si="3"/>
        <v>0</v>
      </c>
      <c r="BQ1" s="781">
        <f t="shared" si="3"/>
        <v>0</v>
      </c>
      <c r="BR1" s="780">
        <f t="shared" si="3"/>
        <v>0</v>
      </c>
      <c r="BS1" s="781">
        <f t="shared" si="3"/>
        <v>0</v>
      </c>
      <c r="BT1" s="780">
        <f t="shared" si="3"/>
        <v>0</v>
      </c>
      <c r="BU1" s="781">
        <f t="shared" si="3"/>
        <v>0</v>
      </c>
      <c r="BV1" s="780">
        <f t="shared" si="3"/>
        <v>2365180.77</v>
      </c>
      <c r="BW1" s="781">
        <f t="shared" si="3"/>
        <v>14872</v>
      </c>
      <c r="BX1" s="780">
        <f t="shared" si="3"/>
        <v>542957.75</v>
      </c>
      <c r="BY1" s="781">
        <f t="shared" si="3"/>
        <v>1837095.02</v>
      </c>
      <c r="BZ1" s="456" t="str">
        <f>#REF!</f>
        <v>#REF!</v>
      </c>
      <c r="CA1" s="459"/>
      <c r="CB1" s="459"/>
      <c r="CC1" s="459"/>
      <c r="CD1" s="459"/>
      <c r="CE1" s="459"/>
      <c r="CF1" s="459"/>
    </row>
    <row r="2" ht="17.25" customHeight="1">
      <c r="A2" s="368"/>
      <c r="B2" s="368" t="s">
        <v>565</v>
      </c>
      <c r="C2" s="460">
        <v>45845.38648547453</v>
      </c>
      <c r="D2" s="60"/>
      <c r="E2" s="61"/>
      <c r="F2" s="461">
        <f>F1</f>
        <v>63229</v>
      </c>
      <c r="G2" s="462" t="s">
        <v>566</v>
      </c>
      <c r="H2" s="463" t="s">
        <v>567</v>
      </c>
      <c r="I2" s="375" t="str">
        <f>#REF!</f>
        <v>#REF!</v>
      </c>
      <c r="J2" s="376"/>
      <c r="K2" s="465" t="s">
        <v>568</v>
      </c>
      <c r="L2" s="763">
        <v>1.0</v>
      </c>
      <c r="M2" s="604"/>
      <c r="N2" s="605">
        <v>2.0</v>
      </c>
      <c r="O2" s="48"/>
      <c r="P2" s="605">
        <v>3.0</v>
      </c>
      <c r="Q2" s="48"/>
      <c r="R2" s="605">
        <v>4.0</v>
      </c>
      <c r="S2" s="48"/>
      <c r="T2" s="605">
        <v>5.0</v>
      </c>
      <c r="U2" s="48"/>
      <c r="V2" s="606">
        <v>6.0</v>
      </c>
      <c r="W2" s="46"/>
      <c r="X2" s="606">
        <v>7.0</v>
      </c>
      <c r="Y2" s="46"/>
      <c r="Z2" s="606">
        <v>8.0</v>
      </c>
      <c r="AA2" s="46"/>
      <c r="AB2" s="606">
        <v>9.0</v>
      </c>
      <c r="AC2" s="46"/>
      <c r="AD2" s="606">
        <v>10.0</v>
      </c>
      <c r="AE2" s="46"/>
      <c r="AF2" s="606">
        <v>11.0</v>
      </c>
      <c r="AG2" s="46"/>
      <c r="AH2" s="606">
        <v>12.0</v>
      </c>
      <c r="AI2" s="46"/>
      <c r="AJ2" s="606">
        <v>13.0</v>
      </c>
      <c r="AK2" s="46"/>
      <c r="AL2" s="606">
        <v>14.0</v>
      </c>
      <c r="AM2" s="46"/>
      <c r="AN2" s="606">
        <v>15.0</v>
      </c>
      <c r="AO2" s="46"/>
      <c r="AP2" s="606">
        <v>16.0</v>
      </c>
      <c r="AQ2" s="46"/>
      <c r="AR2" s="606">
        <v>17.0</v>
      </c>
      <c r="AS2" s="46"/>
      <c r="AT2" s="606">
        <v>18.0</v>
      </c>
      <c r="AU2" s="46"/>
      <c r="AV2" s="606">
        <v>19.0</v>
      </c>
      <c r="AW2" s="46"/>
      <c r="AX2" s="606">
        <v>20.0</v>
      </c>
      <c r="AY2" s="46"/>
      <c r="AZ2" s="606">
        <v>21.0</v>
      </c>
      <c r="BA2" s="46"/>
      <c r="BB2" s="606">
        <v>22.0</v>
      </c>
      <c r="BC2" s="46"/>
      <c r="BD2" s="782">
        <v>23.0</v>
      </c>
      <c r="BE2" s="46"/>
      <c r="BF2" s="782">
        <v>24.0</v>
      </c>
      <c r="BG2" s="46"/>
      <c r="BH2" s="606">
        <v>25.0</v>
      </c>
      <c r="BI2" s="46"/>
      <c r="BJ2" s="606">
        <v>26.0</v>
      </c>
      <c r="BK2" s="46"/>
      <c r="BL2" s="606">
        <v>27.0</v>
      </c>
      <c r="BM2" s="46"/>
      <c r="BN2" s="606">
        <v>28.0</v>
      </c>
      <c r="BO2" s="46"/>
      <c r="BP2" s="606">
        <v>29.0</v>
      </c>
      <c r="BQ2" s="46"/>
      <c r="BR2" s="606">
        <v>30.0</v>
      </c>
      <c r="BS2" s="46"/>
      <c r="BT2" s="606">
        <v>31.0</v>
      </c>
      <c r="BU2" s="46"/>
      <c r="BV2" s="607"/>
      <c r="BW2" s="608"/>
      <c r="BX2" s="608"/>
      <c r="BY2" s="608"/>
      <c r="BZ2" s="610"/>
      <c r="CA2" s="338"/>
      <c r="CB2" s="338"/>
      <c r="CC2" s="338"/>
      <c r="CD2" s="338"/>
      <c r="CE2" s="338"/>
      <c r="CF2" s="338"/>
    </row>
    <row r="3" ht="32.25" customHeight="1">
      <c r="A3" s="466" t="s">
        <v>569</v>
      </c>
      <c r="B3" s="379" t="s">
        <v>570</v>
      </c>
      <c r="C3" s="380" t="s">
        <v>571</v>
      </c>
      <c r="D3" s="381" t="s">
        <v>572</v>
      </c>
      <c r="E3" s="382" t="s">
        <v>573</v>
      </c>
      <c r="F3" s="611" t="s">
        <v>135</v>
      </c>
      <c r="G3" s="783" t="s">
        <v>136</v>
      </c>
      <c r="H3" s="613" t="s">
        <v>137</v>
      </c>
      <c r="I3" s="386" t="s">
        <v>138</v>
      </c>
      <c r="J3" s="376" t="s">
        <v>141</v>
      </c>
      <c r="K3" s="614" t="s">
        <v>611</v>
      </c>
      <c r="L3" s="617" t="s">
        <v>136</v>
      </c>
      <c r="M3" s="616" t="s">
        <v>137</v>
      </c>
      <c r="N3" s="617" t="s">
        <v>136</v>
      </c>
      <c r="O3" s="616" t="s">
        <v>137</v>
      </c>
      <c r="P3" s="617" t="s">
        <v>136</v>
      </c>
      <c r="Q3" s="616" t="s">
        <v>137</v>
      </c>
      <c r="R3" s="617" t="s">
        <v>136</v>
      </c>
      <c r="S3" s="616" t="s">
        <v>137</v>
      </c>
      <c r="T3" s="617" t="s">
        <v>136</v>
      </c>
      <c r="U3" s="616" t="s">
        <v>137</v>
      </c>
      <c r="V3" s="618" t="s">
        <v>136</v>
      </c>
      <c r="W3" s="618" t="s">
        <v>137</v>
      </c>
      <c r="X3" s="617" t="s">
        <v>136</v>
      </c>
      <c r="Y3" s="618" t="s">
        <v>137</v>
      </c>
      <c r="Z3" s="617" t="s">
        <v>136</v>
      </c>
      <c r="AA3" s="618" t="s">
        <v>137</v>
      </c>
      <c r="AB3" s="617" t="s">
        <v>136</v>
      </c>
      <c r="AC3" s="618" t="s">
        <v>137</v>
      </c>
      <c r="AD3" s="617" t="s">
        <v>136</v>
      </c>
      <c r="AE3" s="618" t="s">
        <v>137</v>
      </c>
      <c r="AF3" s="617" t="s">
        <v>136</v>
      </c>
      <c r="AG3" s="618" t="s">
        <v>137</v>
      </c>
      <c r="AH3" s="617" t="s">
        <v>136</v>
      </c>
      <c r="AI3" s="618" t="s">
        <v>137</v>
      </c>
      <c r="AJ3" s="617" t="s">
        <v>136</v>
      </c>
      <c r="AK3" s="618" t="s">
        <v>137</v>
      </c>
      <c r="AL3" s="617" t="s">
        <v>136</v>
      </c>
      <c r="AM3" s="618" t="s">
        <v>137</v>
      </c>
      <c r="AN3" s="617" t="s">
        <v>136</v>
      </c>
      <c r="AO3" s="618" t="s">
        <v>137</v>
      </c>
      <c r="AP3" s="617" t="s">
        <v>136</v>
      </c>
      <c r="AQ3" s="618" t="s">
        <v>137</v>
      </c>
      <c r="AR3" s="617" t="s">
        <v>136</v>
      </c>
      <c r="AS3" s="618" t="s">
        <v>137</v>
      </c>
      <c r="AT3" s="617" t="s">
        <v>136</v>
      </c>
      <c r="AU3" s="618" t="s">
        <v>137</v>
      </c>
      <c r="AV3" s="617" t="s">
        <v>136</v>
      </c>
      <c r="AW3" s="618" t="s">
        <v>137</v>
      </c>
      <c r="AX3" s="617" t="s">
        <v>136</v>
      </c>
      <c r="AY3" s="618" t="s">
        <v>137</v>
      </c>
      <c r="AZ3" s="617" t="s">
        <v>136</v>
      </c>
      <c r="BA3" s="618" t="s">
        <v>137</v>
      </c>
      <c r="BB3" s="617" t="s">
        <v>136</v>
      </c>
      <c r="BC3" s="618" t="s">
        <v>137</v>
      </c>
      <c r="BD3" s="617" t="s">
        <v>136</v>
      </c>
      <c r="BE3" s="784" t="s">
        <v>137</v>
      </c>
      <c r="BF3" s="617" t="s">
        <v>136</v>
      </c>
      <c r="BG3" s="784" t="s">
        <v>137</v>
      </c>
      <c r="BH3" s="617" t="s">
        <v>136</v>
      </c>
      <c r="BI3" s="618" t="s">
        <v>137</v>
      </c>
      <c r="BJ3" s="617" t="s">
        <v>136</v>
      </c>
      <c r="BK3" s="618" t="s">
        <v>137</v>
      </c>
      <c r="BL3" s="617" t="s">
        <v>136</v>
      </c>
      <c r="BM3" s="618" t="s">
        <v>137</v>
      </c>
      <c r="BN3" s="617" t="s">
        <v>136</v>
      </c>
      <c r="BO3" s="618" t="s">
        <v>137</v>
      </c>
      <c r="BP3" s="617" t="s">
        <v>136</v>
      </c>
      <c r="BQ3" s="618" t="s">
        <v>137</v>
      </c>
      <c r="BR3" s="617" t="s">
        <v>136</v>
      </c>
      <c r="BS3" s="618" t="s">
        <v>137</v>
      </c>
      <c r="BT3" s="617" t="s">
        <v>136</v>
      </c>
      <c r="BU3" s="618" t="s">
        <v>137</v>
      </c>
      <c r="BV3" s="380" t="s">
        <v>622</v>
      </c>
      <c r="BW3" s="381" t="s">
        <v>665</v>
      </c>
      <c r="BX3" s="381" t="s">
        <v>624</v>
      </c>
      <c r="BY3" s="381" t="s">
        <v>620</v>
      </c>
      <c r="BZ3" s="382"/>
      <c r="CA3" s="338"/>
      <c r="CB3" s="338"/>
      <c r="CC3" s="338"/>
      <c r="CD3" s="338"/>
      <c r="CE3" s="338"/>
      <c r="CF3" s="338"/>
    </row>
    <row r="4" ht="16.5" customHeight="1">
      <c r="A4" s="535">
        <v>1.0</v>
      </c>
      <c r="B4" s="500">
        <v>226507.0</v>
      </c>
      <c r="C4" s="501">
        <v>22.0</v>
      </c>
      <c r="D4" s="501">
        <v>22.0</v>
      </c>
      <c r="E4" s="501">
        <v>180.0</v>
      </c>
      <c r="F4" s="785">
        <v>195.0</v>
      </c>
      <c r="G4" s="504">
        <f t="shared" ref="G4:H4" si="4">L4+N4+P4+R4+T4+V4+X4+Z4+AB4+AD4+AF4+AH4+AJ4+AL4+AN4+AP4+AR4+AT4+AV4+AX4+AZ4+BB4+BD4+BF4+BH4+BJ4+BL4+BN4+BP4+BR4+BT4</f>
        <v>0</v>
      </c>
      <c r="H4" s="505">
        <f t="shared" si="4"/>
        <v>0</v>
      </c>
      <c r="I4" s="786">
        <f t="shared" ref="I4:I168" si="6">F4+G4-H4</f>
        <v>195</v>
      </c>
      <c r="J4" s="775">
        <v>34.5</v>
      </c>
      <c r="K4" s="787">
        <f t="shared" ref="K4:K168" si="7">I4*J4</f>
        <v>6727.5</v>
      </c>
      <c r="L4" s="640"/>
      <c r="M4" s="642"/>
      <c r="N4" s="640"/>
      <c r="O4" s="642"/>
      <c r="P4" s="640"/>
      <c r="Q4" s="642"/>
      <c r="R4" s="640"/>
      <c r="S4" s="642"/>
      <c r="T4" s="640"/>
      <c r="U4" s="642"/>
      <c r="V4" s="640"/>
      <c r="W4" s="642"/>
      <c r="X4" s="640"/>
      <c r="Y4" s="642"/>
      <c r="Z4" s="640"/>
      <c r="AA4" s="642"/>
      <c r="AB4" s="640"/>
      <c r="AC4" s="642"/>
      <c r="AD4" s="640"/>
      <c r="AE4" s="642"/>
      <c r="AF4" s="640"/>
      <c r="AG4" s="642"/>
      <c r="AH4" s="640"/>
      <c r="AI4" s="642"/>
      <c r="AJ4" s="640"/>
      <c r="AK4" s="642"/>
      <c r="AL4" s="640"/>
      <c r="AM4" s="642"/>
      <c r="AN4" s="640"/>
      <c r="AO4" s="642"/>
      <c r="AP4" s="640"/>
      <c r="AQ4" s="642"/>
      <c r="AR4" s="640"/>
      <c r="AS4" s="642"/>
      <c r="AT4" s="640"/>
      <c r="AU4" s="642"/>
      <c r="AV4" s="640"/>
      <c r="AW4" s="642"/>
      <c r="AX4" s="640"/>
      <c r="AY4" s="642"/>
      <c r="AZ4" s="640"/>
      <c r="BA4" s="642"/>
      <c r="BB4" s="640"/>
      <c r="BC4" s="642"/>
      <c r="BD4" s="640"/>
      <c r="BE4" s="642"/>
      <c r="BF4" s="640"/>
      <c r="BG4" s="642"/>
      <c r="BH4" s="640"/>
      <c r="BI4" s="642"/>
      <c r="BJ4" s="640"/>
      <c r="BK4" s="642"/>
      <c r="BL4" s="640"/>
      <c r="BM4" s="642"/>
      <c r="BN4" s="640"/>
      <c r="BO4" s="642"/>
      <c r="BP4" s="640"/>
      <c r="BQ4" s="642"/>
      <c r="BR4" s="640"/>
      <c r="BS4" s="642"/>
      <c r="BT4" s="640"/>
      <c r="BU4" s="642"/>
      <c r="BV4" s="788">
        <f t="shared" ref="BV4:BV149" si="8">F4*J4</f>
        <v>6727.5</v>
      </c>
      <c r="BW4" s="788">
        <f t="shared" ref="BW4:BW149" si="9">G4*J4</f>
        <v>0</v>
      </c>
      <c r="BX4" s="788">
        <f t="shared" ref="BX4:BX149" si="10">H4*J4</f>
        <v>0</v>
      </c>
      <c r="BY4" s="788">
        <f t="shared" ref="BY4:BY149" si="11">I4*J4</f>
        <v>6727.5</v>
      </c>
      <c r="BZ4" s="788"/>
      <c r="CA4" s="338"/>
      <c r="CB4" s="338"/>
      <c r="CC4" s="338"/>
      <c r="CD4" s="338"/>
      <c r="CE4" s="338"/>
      <c r="CF4" s="338"/>
    </row>
    <row r="5" ht="15.75" customHeight="1">
      <c r="A5" s="789">
        <v>2.0</v>
      </c>
      <c r="B5" s="500">
        <v>226506.0</v>
      </c>
      <c r="C5" s="501">
        <v>22.0</v>
      </c>
      <c r="D5" s="501">
        <v>22.0</v>
      </c>
      <c r="E5" s="501">
        <v>180.0</v>
      </c>
      <c r="F5" s="785">
        <v>337.0</v>
      </c>
      <c r="G5" s="504">
        <f t="shared" ref="G5:H5" si="5">L5+N5+P5+R5+T5+V5+X5+Z5+AB5+AD5+AF5+AH5+AJ5+AL5+AN5+AP5+AR5+AT5+AV5+AX5+AZ5+BB5+BD5+BF5+BH5+BJ5+BL5+BN5+BP5+BR5+BT5</f>
        <v>0</v>
      </c>
      <c r="H5" s="505">
        <f t="shared" si="5"/>
        <v>0</v>
      </c>
      <c r="I5" s="786">
        <f t="shared" si="6"/>
        <v>337</v>
      </c>
      <c r="J5" s="775">
        <v>34.5</v>
      </c>
      <c r="K5" s="787">
        <f t="shared" si="7"/>
        <v>11626.5</v>
      </c>
      <c r="L5" s="640"/>
      <c r="M5" s="642"/>
      <c r="N5" s="640"/>
      <c r="O5" s="642"/>
      <c r="P5" s="640"/>
      <c r="Q5" s="642"/>
      <c r="R5" s="640"/>
      <c r="S5" s="642"/>
      <c r="T5" s="640"/>
      <c r="U5" s="642"/>
      <c r="V5" s="640"/>
      <c r="W5" s="642"/>
      <c r="X5" s="640"/>
      <c r="Y5" s="642"/>
      <c r="Z5" s="640"/>
      <c r="AA5" s="642"/>
      <c r="AB5" s="640"/>
      <c r="AC5" s="642"/>
      <c r="AD5" s="640"/>
      <c r="AE5" s="642"/>
      <c r="AF5" s="640"/>
      <c r="AG5" s="642"/>
      <c r="AH5" s="640"/>
      <c r="AI5" s="642"/>
      <c r="AJ5" s="640"/>
      <c r="AK5" s="642"/>
      <c r="AL5" s="640"/>
      <c r="AM5" s="642"/>
      <c r="AN5" s="640"/>
      <c r="AO5" s="642"/>
      <c r="AP5" s="640"/>
      <c r="AQ5" s="642"/>
      <c r="AR5" s="640"/>
      <c r="AS5" s="642"/>
      <c r="AT5" s="640"/>
      <c r="AU5" s="642"/>
      <c r="AV5" s="640"/>
      <c r="AW5" s="642"/>
      <c r="AX5" s="640"/>
      <c r="AY5" s="642"/>
      <c r="AZ5" s="640"/>
      <c r="BA5" s="642"/>
      <c r="BB5" s="640"/>
      <c r="BC5" s="642"/>
      <c r="BD5" s="640"/>
      <c r="BE5" s="642"/>
      <c r="BF5" s="640"/>
      <c r="BG5" s="642"/>
      <c r="BH5" s="640"/>
      <c r="BI5" s="642"/>
      <c r="BJ5" s="640"/>
      <c r="BK5" s="642"/>
      <c r="BL5" s="640"/>
      <c r="BM5" s="642"/>
      <c r="BN5" s="640"/>
      <c r="BO5" s="642"/>
      <c r="BP5" s="640"/>
      <c r="BQ5" s="642"/>
      <c r="BR5" s="640"/>
      <c r="BS5" s="642"/>
      <c r="BT5" s="640"/>
      <c r="BU5" s="642"/>
      <c r="BV5" s="788">
        <f t="shared" si="8"/>
        <v>11626.5</v>
      </c>
      <c r="BW5" s="788">
        <f t="shared" si="9"/>
        <v>0</v>
      </c>
      <c r="BX5" s="788">
        <f t="shared" si="10"/>
        <v>0</v>
      </c>
      <c r="BY5" s="788">
        <f t="shared" si="11"/>
        <v>11626.5</v>
      </c>
      <c r="BZ5" s="788"/>
      <c r="CA5" s="338"/>
      <c r="CB5" s="338"/>
      <c r="CC5" s="338"/>
      <c r="CD5" s="338"/>
      <c r="CE5" s="338"/>
      <c r="CF5" s="338"/>
    </row>
    <row r="6" ht="15.75" customHeight="1">
      <c r="A6" s="789">
        <v>3.0</v>
      </c>
      <c r="B6" s="790">
        <v>145.0</v>
      </c>
      <c r="C6" s="536">
        <v>22.0</v>
      </c>
      <c r="D6" s="536">
        <v>22.0</v>
      </c>
      <c r="E6" s="537">
        <v>220.0</v>
      </c>
      <c r="F6" s="791">
        <v>99.0</v>
      </c>
      <c r="G6" s="504">
        <f t="shared" ref="G6:H6" si="12">L6+N6+P6+R6+T6+V6+X6+Z6+AB6+AD6+AF6+AH6+AJ6+AL6+AN6+AP6+AR6+AT6+AV6+AX6+AZ6+BB6+BD6+BF6+BH6+BJ6+BL6+BN6+BP6+BR6+BT6</f>
        <v>0</v>
      </c>
      <c r="H6" s="505">
        <f t="shared" si="12"/>
        <v>0</v>
      </c>
      <c r="I6" s="786">
        <f t="shared" si="6"/>
        <v>99</v>
      </c>
      <c r="J6" s="775">
        <v>38.0</v>
      </c>
      <c r="K6" s="787">
        <f t="shared" si="7"/>
        <v>3762</v>
      </c>
      <c r="L6" s="640"/>
      <c r="M6" s="642"/>
      <c r="N6" s="640"/>
      <c r="O6" s="642"/>
      <c r="P6" s="640"/>
      <c r="Q6" s="642"/>
      <c r="R6" s="640"/>
      <c r="S6" s="642"/>
      <c r="T6" s="640"/>
      <c r="U6" s="642"/>
      <c r="V6" s="640"/>
      <c r="W6" s="642"/>
      <c r="X6" s="640"/>
      <c r="Y6" s="642"/>
      <c r="Z6" s="640"/>
      <c r="AA6" s="642"/>
      <c r="AB6" s="640"/>
      <c r="AC6" s="642"/>
      <c r="AD6" s="640"/>
      <c r="AE6" s="642"/>
      <c r="AF6" s="640"/>
      <c r="AG6" s="642"/>
      <c r="AH6" s="640"/>
      <c r="AI6" s="642"/>
      <c r="AJ6" s="640"/>
      <c r="AK6" s="642"/>
      <c r="AL6" s="640"/>
      <c r="AM6" s="642"/>
      <c r="AN6" s="640"/>
      <c r="AO6" s="642"/>
      <c r="AP6" s="640"/>
      <c r="AQ6" s="642"/>
      <c r="AR6" s="640"/>
      <c r="AS6" s="642"/>
      <c r="AT6" s="640"/>
      <c r="AU6" s="642"/>
      <c r="AV6" s="640"/>
      <c r="AW6" s="642"/>
      <c r="AX6" s="640"/>
      <c r="AY6" s="642"/>
      <c r="AZ6" s="640"/>
      <c r="BA6" s="642"/>
      <c r="BB6" s="640"/>
      <c r="BC6" s="642"/>
      <c r="BD6" s="640"/>
      <c r="BE6" s="642"/>
      <c r="BF6" s="640"/>
      <c r="BG6" s="642"/>
      <c r="BH6" s="640"/>
      <c r="BI6" s="642"/>
      <c r="BJ6" s="640"/>
      <c r="BK6" s="642"/>
      <c r="BL6" s="640"/>
      <c r="BM6" s="642"/>
      <c r="BN6" s="640"/>
      <c r="BO6" s="642"/>
      <c r="BP6" s="640"/>
      <c r="BQ6" s="642"/>
      <c r="BR6" s="640"/>
      <c r="BS6" s="642"/>
      <c r="BT6" s="640"/>
      <c r="BU6" s="642"/>
      <c r="BV6" s="788">
        <f t="shared" si="8"/>
        <v>3762</v>
      </c>
      <c r="BW6" s="788">
        <f t="shared" si="9"/>
        <v>0</v>
      </c>
      <c r="BX6" s="788">
        <f t="shared" si="10"/>
        <v>0</v>
      </c>
      <c r="BY6" s="788">
        <f t="shared" si="11"/>
        <v>3762</v>
      </c>
      <c r="BZ6" s="788"/>
      <c r="CA6" s="338"/>
      <c r="CB6" s="338"/>
      <c r="CC6" s="338"/>
      <c r="CD6" s="338"/>
      <c r="CE6" s="338"/>
      <c r="CF6" s="338"/>
    </row>
    <row r="7" ht="15.75" customHeight="1">
      <c r="A7" s="789">
        <v>4.0</v>
      </c>
      <c r="B7" s="500">
        <v>226513.0</v>
      </c>
      <c r="C7" s="501">
        <v>24.0</v>
      </c>
      <c r="D7" s="501">
        <v>22.0</v>
      </c>
      <c r="E7" s="501">
        <v>180.0</v>
      </c>
      <c r="F7" s="785">
        <v>382.0</v>
      </c>
      <c r="G7" s="504">
        <f t="shared" ref="G7:H7" si="13">L7+N7+P7+R7+T7+V7+X7+Z7+AB7+AD7+AF7+AH7+AJ7+AL7+AN7+AP7+AR7+AT7+AV7+AX7+AZ7+BB7+BD7+BF7+BH7+BJ7+BL7+BN7+BP7+BR7+BT7</f>
        <v>0</v>
      </c>
      <c r="H7" s="505">
        <f t="shared" si="13"/>
        <v>232</v>
      </c>
      <c r="I7" s="786">
        <f t="shared" si="6"/>
        <v>150</v>
      </c>
      <c r="J7" s="775">
        <v>34.5</v>
      </c>
      <c r="K7" s="787">
        <f t="shared" si="7"/>
        <v>5175</v>
      </c>
      <c r="L7" s="640"/>
      <c r="M7" s="642"/>
      <c r="N7" s="640"/>
      <c r="O7" s="642"/>
      <c r="P7" s="640"/>
      <c r="Q7" s="642"/>
      <c r="R7" s="640"/>
      <c r="S7" s="642"/>
      <c r="T7" s="640"/>
      <c r="U7" s="642">
        <f>382-150</f>
        <v>232</v>
      </c>
      <c r="V7" s="640"/>
      <c r="W7" s="642"/>
      <c r="X7" s="640"/>
      <c r="Y7" s="642"/>
      <c r="Z7" s="640"/>
      <c r="AA7" s="642"/>
      <c r="AB7" s="640"/>
      <c r="AC7" s="642"/>
      <c r="AD7" s="640"/>
      <c r="AE7" s="642"/>
      <c r="AF7" s="640"/>
      <c r="AG7" s="642"/>
      <c r="AH7" s="640"/>
      <c r="AI7" s="642"/>
      <c r="AJ7" s="640"/>
      <c r="AK7" s="642"/>
      <c r="AL7" s="640"/>
      <c r="AM7" s="642"/>
      <c r="AN7" s="640"/>
      <c r="AO7" s="642"/>
      <c r="AP7" s="640"/>
      <c r="AQ7" s="642"/>
      <c r="AR7" s="640"/>
      <c r="AS7" s="642"/>
      <c r="AT7" s="640"/>
      <c r="AU7" s="642"/>
      <c r="AV7" s="640"/>
      <c r="AW7" s="642"/>
      <c r="AX7" s="640"/>
      <c r="AY7" s="642"/>
      <c r="AZ7" s="640"/>
      <c r="BA7" s="642"/>
      <c r="BB7" s="640"/>
      <c r="BC7" s="642"/>
      <c r="BD7" s="640"/>
      <c r="BE7" s="642"/>
      <c r="BF7" s="640"/>
      <c r="BG7" s="642"/>
      <c r="BH7" s="640"/>
      <c r="BI7" s="642"/>
      <c r="BJ7" s="640"/>
      <c r="BK7" s="642"/>
      <c r="BL7" s="640"/>
      <c r="BM7" s="642"/>
      <c r="BN7" s="640"/>
      <c r="BO7" s="642"/>
      <c r="BP7" s="640"/>
      <c r="BQ7" s="642"/>
      <c r="BR7" s="640"/>
      <c r="BS7" s="642"/>
      <c r="BT7" s="640"/>
      <c r="BU7" s="642"/>
      <c r="BV7" s="788">
        <f t="shared" si="8"/>
        <v>13179</v>
      </c>
      <c r="BW7" s="788">
        <f t="shared" si="9"/>
        <v>0</v>
      </c>
      <c r="BX7" s="788">
        <f t="shared" si="10"/>
        <v>8004</v>
      </c>
      <c r="BY7" s="788">
        <f t="shared" si="11"/>
        <v>5175</v>
      </c>
      <c r="BZ7" s="788"/>
      <c r="CA7" s="338"/>
      <c r="CB7" s="338"/>
      <c r="CC7" s="338"/>
      <c r="CD7" s="338"/>
      <c r="CE7" s="338"/>
      <c r="CF7" s="338"/>
    </row>
    <row r="8" ht="15.75" customHeight="1">
      <c r="A8" s="789">
        <v>5.0</v>
      </c>
      <c r="B8" s="500">
        <v>226512.0</v>
      </c>
      <c r="C8" s="501">
        <v>24.0</v>
      </c>
      <c r="D8" s="501">
        <v>22.0</v>
      </c>
      <c r="E8" s="501">
        <v>180.0</v>
      </c>
      <c r="F8" s="785">
        <v>363.0</v>
      </c>
      <c r="G8" s="504">
        <f t="shared" ref="G8:H8" si="14">L8+N8+P8+R8+T8+V8+X8+Z8+AB8+AD8+AF8+AH8+AJ8+AL8+AN8+AP8+AR8+AT8+AV8+AX8+AZ8+BB8+BD8+BF8+BH8+BJ8+BL8+BN8+BP8+BR8+BT8</f>
        <v>0</v>
      </c>
      <c r="H8" s="505">
        <f t="shared" si="14"/>
        <v>0</v>
      </c>
      <c r="I8" s="786">
        <f t="shared" si="6"/>
        <v>363</v>
      </c>
      <c r="J8" s="775">
        <v>34.5</v>
      </c>
      <c r="K8" s="787">
        <f t="shared" si="7"/>
        <v>12523.5</v>
      </c>
      <c r="L8" s="640"/>
      <c r="M8" s="642"/>
      <c r="N8" s="640"/>
      <c r="O8" s="642"/>
      <c r="P8" s="640"/>
      <c r="Q8" s="642"/>
      <c r="R8" s="640"/>
      <c r="S8" s="642"/>
      <c r="T8" s="640"/>
      <c r="U8" s="642"/>
      <c r="V8" s="640"/>
      <c r="W8" s="642"/>
      <c r="X8" s="640"/>
      <c r="Y8" s="642"/>
      <c r="Z8" s="640"/>
      <c r="AA8" s="642"/>
      <c r="AB8" s="640"/>
      <c r="AC8" s="642"/>
      <c r="AD8" s="640"/>
      <c r="AE8" s="642"/>
      <c r="AF8" s="640"/>
      <c r="AG8" s="642"/>
      <c r="AH8" s="640"/>
      <c r="AI8" s="642"/>
      <c r="AJ8" s="640"/>
      <c r="AK8" s="642"/>
      <c r="AL8" s="640"/>
      <c r="AM8" s="642"/>
      <c r="AN8" s="640"/>
      <c r="AO8" s="642"/>
      <c r="AP8" s="640"/>
      <c r="AQ8" s="642"/>
      <c r="AR8" s="640"/>
      <c r="AS8" s="642"/>
      <c r="AT8" s="640"/>
      <c r="AU8" s="642"/>
      <c r="AV8" s="640"/>
      <c r="AW8" s="642"/>
      <c r="AX8" s="640"/>
      <c r="AY8" s="642"/>
      <c r="AZ8" s="640"/>
      <c r="BA8" s="642"/>
      <c r="BB8" s="640"/>
      <c r="BC8" s="642"/>
      <c r="BD8" s="640"/>
      <c r="BE8" s="642"/>
      <c r="BF8" s="640"/>
      <c r="BG8" s="642"/>
      <c r="BH8" s="640"/>
      <c r="BI8" s="642"/>
      <c r="BJ8" s="640"/>
      <c r="BK8" s="642"/>
      <c r="BL8" s="640"/>
      <c r="BM8" s="642"/>
      <c r="BN8" s="640"/>
      <c r="BO8" s="642"/>
      <c r="BP8" s="640"/>
      <c r="BQ8" s="642"/>
      <c r="BR8" s="640"/>
      <c r="BS8" s="642"/>
      <c r="BT8" s="640"/>
      <c r="BU8" s="642"/>
      <c r="BV8" s="788">
        <f t="shared" si="8"/>
        <v>12523.5</v>
      </c>
      <c r="BW8" s="788">
        <f t="shared" si="9"/>
        <v>0</v>
      </c>
      <c r="BX8" s="788">
        <f t="shared" si="10"/>
        <v>0</v>
      </c>
      <c r="BY8" s="788">
        <f t="shared" si="11"/>
        <v>12523.5</v>
      </c>
      <c r="BZ8" s="788"/>
      <c r="CA8" s="338"/>
      <c r="CB8" s="338"/>
      <c r="CC8" s="338"/>
      <c r="CD8" s="338"/>
      <c r="CE8" s="338"/>
      <c r="CF8" s="338"/>
    </row>
    <row r="9" ht="15.75" customHeight="1">
      <c r="A9" s="789">
        <v>6.0</v>
      </c>
      <c r="B9" s="500">
        <v>226510.0</v>
      </c>
      <c r="C9" s="501">
        <v>24.0</v>
      </c>
      <c r="D9" s="501">
        <v>22.0</v>
      </c>
      <c r="E9" s="501">
        <v>180.0</v>
      </c>
      <c r="F9" s="785">
        <v>348.0</v>
      </c>
      <c r="G9" s="504">
        <f t="shared" ref="G9:H9" si="15">L9+N9+P9+R9+T9+V9+X9+Z9+AB9+AD9+AF9+AH9+AJ9+AL9+AN9+AP9+AR9+AT9+AV9+AX9+AZ9+BB9+BD9+BF9+BH9+BJ9+BL9+BN9+BP9+BR9+BT9</f>
        <v>0</v>
      </c>
      <c r="H9" s="505">
        <f t="shared" si="15"/>
        <v>0</v>
      </c>
      <c r="I9" s="786">
        <f t="shared" si="6"/>
        <v>348</v>
      </c>
      <c r="J9" s="775">
        <v>34.5</v>
      </c>
      <c r="K9" s="787">
        <f t="shared" si="7"/>
        <v>12006</v>
      </c>
      <c r="L9" s="640"/>
      <c r="M9" s="642"/>
      <c r="N9" s="640"/>
      <c r="O9" s="642"/>
      <c r="P9" s="640"/>
      <c r="Q9" s="642"/>
      <c r="R9" s="640"/>
      <c r="S9" s="642"/>
      <c r="T9" s="640"/>
      <c r="U9" s="642"/>
      <c r="V9" s="640"/>
      <c r="W9" s="642"/>
      <c r="X9" s="640"/>
      <c r="Y9" s="642"/>
      <c r="Z9" s="640"/>
      <c r="AA9" s="642"/>
      <c r="AB9" s="640"/>
      <c r="AC9" s="642"/>
      <c r="AD9" s="640"/>
      <c r="AE9" s="642"/>
      <c r="AF9" s="640"/>
      <c r="AG9" s="642"/>
      <c r="AH9" s="640"/>
      <c r="AI9" s="642"/>
      <c r="AJ9" s="640"/>
      <c r="AK9" s="642"/>
      <c r="AL9" s="640"/>
      <c r="AM9" s="642"/>
      <c r="AN9" s="640"/>
      <c r="AO9" s="642"/>
      <c r="AP9" s="640"/>
      <c r="AQ9" s="642"/>
      <c r="AR9" s="640"/>
      <c r="AS9" s="642"/>
      <c r="AT9" s="640"/>
      <c r="AU9" s="642"/>
      <c r="AV9" s="640"/>
      <c r="AW9" s="642"/>
      <c r="AX9" s="640"/>
      <c r="AY9" s="642"/>
      <c r="AZ9" s="640"/>
      <c r="BA9" s="642"/>
      <c r="BB9" s="640"/>
      <c r="BC9" s="642"/>
      <c r="BD9" s="640"/>
      <c r="BE9" s="642"/>
      <c r="BF9" s="640"/>
      <c r="BG9" s="642"/>
      <c r="BH9" s="640"/>
      <c r="BI9" s="642"/>
      <c r="BJ9" s="640"/>
      <c r="BK9" s="642"/>
      <c r="BL9" s="640"/>
      <c r="BM9" s="642"/>
      <c r="BN9" s="640"/>
      <c r="BO9" s="642"/>
      <c r="BP9" s="640"/>
      <c r="BQ9" s="642"/>
      <c r="BR9" s="640"/>
      <c r="BS9" s="642"/>
      <c r="BT9" s="640"/>
      <c r="BU9" s="642"/>
      <c r="BV9" s="788">
        <f t="shared" si="8"/>
        <v>12006</v>
      </c>
      <c r="BW9" s="788">
        <f t="shared" si="9"/>
        <v>0</v>
      </c>
      <c r="BX9" s="788">
        <f t="shared" si="10"/>
        <v>0</v>
      </c>
      <c r="BY9" s="788">
        <f t="shared" si="11"/>
        <v>12006</v>
      </c>
      <c r="BZ9" s="788"/>
      <c r="CA9" s="338"/>
      <c r="CB9" s="338"/>
      <c r="CC9" s="338"/>
      <c r="CD9" s="338"/>
      <c r="CE9" s="338"/>
      <c r="CF9" s="338"/>
    </row>
    <row r="10" ht="15.75" customHeight="1">
      <c r="A10" s="789">
        <v>7.0</v>
      </c>
      <c r="B10" s="500">
        <v>226511.0</v>
      </c>
      <c r="C10" s="501">
        <v>24.0</v>
      </c>
      <c r="D10" s="501">
        <v>22.0</v>
      </c>
      <c r="E10" s="501">
        <v>180.0</v>
      </c>
      <c r="F10" s="785">
        <v>344.0</v>
      </c>
      <c r="G10" s="504">
        <f t="shared" ref="G10:H10" si="16">L10+N10+P10+R10+T10+V10+X10+Z10+AB10+AD10+AF10+AH10+AJ10+AL10+AN10+AP10+AR10+AT10+AV10+AX10+AZ10+BB10+BD10+BF10+BH10+BJ10+BL10+BN10+BP10+BR10+BT10</f>
        <v>0</v>
      </c>
      <c r="H10" s="505">
        <f t="shared" si="16"/>
        <v>0</v>
      </c>
      <c r="I10" s="786">
        <f t="shared" si="6"/>
        <v>344</v>
      </c>
      <c r="J10" s="775">
        <v>34.5</v>
      </c>
      <c r="K10" s="787">
        <f t="shared" si="7"/>
        <v>11868</v>
      </c>
      <c r="L10" s="640"/>
      <c r="M10" s="642"/>
      <c r="N10" s="640"/>
      <c r="O10" s="642"/>
      <c r="P10" s="640"/>
      <c r="Q10" s="642"/>
      <c r="R10" s="640"/>
      <c r="S10" s="642"/>
      <c r="T10" s="640"/>
      <c r="U10" s="642"/>
      <c r="V10" s="640"/>
      <c r="W10" s="642"/>
      <c r="X10" s="640"/>
      <c r="Y10" s="642"/>
      <c r="Z10" s="640"/>
      <c r="AA10" s="642"/>
      <c r="AB10" s="640"/>
      <c r="AC10" s="642"/>
      <c r="AD10" s="640"/>
      <c r="AE10" s="642"/>
      <c r="AF10" s="640"/>
      <c r="AG10" s="642"/>
      <c r="AH10" s="640"/>
      <c r="AI10" s="642"/>
      <c r="AJ10" s="640"/>
      <c r="AK10" s="642"/>
      <c r="AL10" s="640"/>
      <c r="AM10" s="642"/>
      <c r="AN10" s="640"/>
      <c r="AO10" s="642"/>
      <c r="AP10" s="640"/>
      <c r="AQ10" s="642"/>
      <c r="AR10" s="640"/>
      <c r="AS10" s="642"/>
      <c r="AT10" s="640"/>
      <c r="AU10" s="642"/>
      <c r="AV10" s="640"/>
      <c r="AW10" s="642"/>
      <c r="AX10" s="640"/>
      <c r="AY10" s="642"/>
      <c r="AZ10" s="640"/>
      <c r="BA10" s="642"/>
      <c r="BB10" s="640"/>
      <c r="BC10" s="642"/>
      <c r="BD10" s="640"/>
      <c r="BE10" s="642"/>
      <c r="BF10" s="640"/>
      <c r="BG10" s="642"/>
      <c r="BH10" s="640"/>
      <c r="BI10" s="642"/>
      <c r="BJ10" s="640"/>
      <c r="BK10" s="642"/>
      <c r="BL10" s="640"/>
      <c r="BM10" s="642"/>
      <c r="BN10" s="640"/>
      <c r="BO10" s="642"/>
      <c r="BP10" s="640"/>
      <c r="BQ10" s="642"/>
      <c r="BR10" s="640"/>
      <c r="BS10" s="642"/>
      <c r="BT10" s="640"/>
      <c r="BU10" s="642"/>
      <c r="BV10" s="788">
        <f t="shared" si="8"/>
        <v>11868</v>
      </c>
      <c r="BW10" s="788">
        <f t="shared" si="9"/>
        <v>0</v>
      </c>
      <c r="BX10" s="788">
        <f t="shared" si="10"/>
        <v>0</v>
      </c>
      <c r="BY10" s="788">
        <f t="shared" si="11"/>
        <v>11868</v>
      </c>
      <c r="BZ10" s="788"/>
      <c r="CA10" s="338"/>
      <c r="CB10" s="338"/>
      <c r="CC10" s="338"/>
      <c r="CD10" s="338"/>
      <c r="CE10" s="338"/>
      <c r="CF10" s="338"/>
    </row>
    <row r="11" ht="15.75" customHeight="1">
      <c r="A11" s="789">
        <v>8.0</v>
      </c>
      <c r="B11" s="500">
        <v>126638.0</v>
      </c>
      <c r="C11" s="501">
        <v>25.5</v>
      </c>
      <c r="D11" s="501">
        <v>22.0</v>
      </c>
      <c r="E11" s="501">
        <v>180.0</v>
      </c>
      <c r="F11" s="785">
        <v>245.0</v>
      </c>
      <c r="G11" s="504">
        <f t="shared" ref="G11:H11" si="17">L11+N11+P11+R11+T11+V11+X11+Z11+AB11+AD11+AF11+AH11+AJ11+AL11+AN11+AP11+AR11+AT11+AV11+AX11+AZ11+BB11+BD11+BF11+BH11+BJ11+BL11+BN11+BP11+BR11+BT11</f>
        <v>0</v>
      </c>
      <c r="H11" s="505">
        <f t="shared" si="17"/>
        <v>0</v>
      </c>
      <c r="I11" s="786">
        <f t="shared" si="6"/>
        <v>245</v>
      </c>
      <c r="J11" s="775">
        <v>33.5</v>
      </c>
      <c r="K11" s="787">
        <f t="shared" si="7"/>
        <v>8207.5</v>
      </c>
      <c r="L11" s="640"/>
      <c r="M11" s="642"/>
      <c r="N11" s="640"/>
      <c r="O11" s="642"/>
      <c r="P11" s="640"/>
      <c r="Q11" s="642"/>
      <c r="R11" s="640"/>
      <c r="S11" s="642"/>
      <c r="T11" s="640"/>
      <c r="U11" s="642"/>
      <c r="V11" s="640"/>
      <c r="W11" s="642"/>
      <c r="X11" s="640"/>
      <c r="Y11" s="642"/>
      <c r="Z11" s="640"/>
      <c r="AA11" s="642"/>
      <c r="AB11" s="640"/>
      <c r="AC11" s="642"/>
      <c r="AD11" s="640"/>
      <c r="AE11" s="642"/>
      <c r="AF11" s="640"/>
      <c r="AG11" s="642"/>
      <c r="AH11" s="640"/>
      <c r="AI11" s="642"/>
      <c r="AJ11" s="640"/>
      <c r="AK11" s="642"/>
      <c r="AL11" s="640"/>
      <c r="AM11" s="642"/>
      <c r="AN11" s="640"/>
      <c r="AO11" s="642"/>
      <c r="AP11" s="640"/>
      <c r="AQ11" s="642"/>
      <c r="AR11" s="640"/>
      <c r="AS11" s="642"/>
      <c r="AT11" s="640"/>
      <c r="AU11" s="642"/>
      <c r="AV11" s="640"/>
      <c r="AW11" s="642"/>
      <c r="AX11" s="640"/>
      <c r="AY11" s="642"/>
      <c r="AZ11" s="640"/>
      <c r="BA11" s="642"/>
      <c r="BB11" s="640"/>
      <c r="BC11" s="642"/>
      <c r="BD11" s="640"/>
      <c r="BE11" s="642"/>
      <c r="BF11" s="640"/>
      <c r="BG11" s="642"/>
      <c r="BH11" s="640"/>
      <c r="BI11" s="642"/>
      <c r="BJ11" s="640"/>
      <c r="BK11" s="642"/>
      <c r="BL11" s="640"/>
      <c r="BM11" s="642"/>
      <c r="BN11" s="640"/>
      <c r="BO11" s="642"/>
      <c r="BP11" s="640"/>
      <c r="BQ11" s="642"/>
      <c r="BR11" s="640"/>
      <c r="BS11" s="642"/>
      <c r="BT11" s="640"/>
      <c r="BU11" s="642"/>
      <c r="BV11" s="788">
        <f t="shared" si="8"/>
        <v>8207.5</v>
      </c>
      <c r="BW11" s="788">
        <f t="shared" si="9"/>
        <v>0</v>
      </c>
      <c r="BX11" s="788">
        <f t="shared" si="10"/>
        <v>0</v>
      </c>
      <c r="BY11" s="788">
        <f t="shared" si="11"/>
        <v>8207.5</v>
      </c>
      <c r="BZ11" s="788"/>
      <c r="CA11" s="338"/>
      <c r="CB11" s="338"/>
      <c r="CC11" s="338"/>
      <c r="CD11" s="338"/>
      <c r="CE11" s="338"/>
      <c r="CF11" s="338"/>
    </row>
    <row r="12" ht="15.75" customHeight="1">
      <c r="A12" s="789">
        <v>9.0</v>
      </c>
      <c r="B12" s="500">
        <v>426594.0</v>
      </c>
      <c r="C12" s="501">
        <v>26.0</v>
      </c>
      <c r="D12" s="501">
        <v>18.0</v>
      </c>
      <c r="E12" s="501">
        <v>140.0</v>
      </c>
      <c r="F12" s="785">
        <v>226.0</v>
      </c>
      <c r="G12" s="504">
        <f t="shared" ref="G12:H12" si="18">L12+N12+P12+R12+T12+V12+X12+Z12+AB12+AD12+AF12+AH12+AJ12+AL12+AN12+AP12+AR12+AT12+AV12+AX12+AZ12+BB12+BD12+BF12+BH12+BJ12+BL12+BN12+BP12+BR12+BT12</f>
        <v>0</v>
      </c>
      <c r="H12" s="505">
        <f t="shared" si="18"/>
        <v>162</v>
      </c>
      <c r="I12" s="786">
        <f t="shared" si="6"/>
        <v>64</v>
      </c>
      <c r="J12" s="406">
        <v>34.2</v>
      </c>
      <c r="K12" s="787">
        <f t="shared" si="7"/>
        <v>2188.8</v>
      </c>
      <c r="L12" s="640"/>
      <c r="M12" s="642"/>
      <c r="N12" s="640"/>
      <c r="O12" s="642"/>
      <c r="P12" s="640"/>
      <c r="Q12" s="642"/>
      <c r="R12" s="640"/>
      <c r="S12" s="642"/>
      <c r="T12" s="640"/>
      <c r="U12" s="642">
        <f>226-64</f>
        <v>162</v>
      </c>
      <c r="V12" s="640"/>
      <c r="W12" s="642"/>
      <c r="X12" s="640"/>
      <c r="Y12" s="642"/>
      <c r="Z12" s="640"/>
      <c r="AA12" s="642"/>
      <c r="AB12" s="640"/>
      <c r="AC12" s="642"/>
      <c r="AD12" s="640"/>
      <c r="AE12" s="642"/>
      <c r="AF12" s="640"/>
      <c r="AG12" s="642"/>
      <c r="AH12" s="640"/>
      <c r="AI12" s="642"/>
      <c r="AJ12" s="640"/>
      <c r="AK12" s="642"/>
      <c r="AL12" s="640"/>
      <c r="AM12" s="642"/>
      <c r="AN12" s="640"/>
      <c r="AO12" s="642"/>
      <c r="AP12" s="640"/>
      <c r="AQ12" s="642"/>
      <c r="AR12" s="640"/>
      <c r="AS12" s="642"/>
      <c r="AT12" s="640"/>
      <c r="AU12" s="642"/>
      <c r="AV12" s="640"/>
      <c r="AW12" s="642"/>
      <c r="AX12" s="640"/>
      <c r="AY12" s="642"/>
      <c r="AZ12" s="640"/>
      <c r="BA12" s="642"/>
      <c r="BB12" s="640"/>
      <c r="BC12" s="642"/>
      <c r="BD12" s="640"/>
      <c r="BE12" s="642"/>
      <c r="BF12" s="640"/>
      <c r="BG12" s="642"/>
      <c r="BH12" s="640"/>
      <c r="BI12" s="642"/>
      <c r="BJ12" s="640"/>
      <c r="BK12" s="642"/>
      <c r="BL12" s="640"/>
      <c r="BM12" s="642"/>
      <c r="BN12" s="640"/>
      <c r="BO12" s="642"/>
      <c r="BP12" s="640"/>
      <c r="BQ12" s="642"/>
      <c r="BR12" s="640"/>
      <c r="BS12" s="642"/>
      <c r="BT12" s="640"/>
      <c r="BU12" s="642"/>
      <c r="BV12" s="788">
        <f t="shared" si="8"/>
        <v>7729.2</v>
      </c>
      <c r="BW12" s="788">
        <f t="shared" si="9"/>
        <v>0</v>
      </c>
      <c r="BX12" s="788">
        <f t="shared" si="10"/>
        <v>5540.4</v>
      </c>
      <c r="BY12" s="788">
        <f t="shared" si="11"/>
        <v>2188.8</v>
      </c>
      <c r="BZ12" s="788"/>
      <c r="CA12" s="338"/>
      <c r="CB12" s="338"/>
      <c r="CC12" s="338"/>
      <c r="CD12" s="338"/>
      <c r="CE12" s="338"/>
      <c r="CF12" s="338"/>
    </row>
    <row r="13" ht="15.75" customHeight="1">
      <c r="A13" s="789">
        <v>10.0</v>
      </c>
      <c r="B13" s="500">
        <v>426595.0</v>
      </c>
      <c r="C13" s="501">
        <v>26.0</v>
      </c>
      <c r="D13" s="501">
        <v>18.0</v>
      </c>
      <c r="E13" s="501">
        <v>140.0</v>
      </c>
      <c r="F13" s="785">
        <v>413.0</v>
      </c>
      <c r="G13" s="504">
        <f t="shared" ref="G13:H13" si="19">L13+N13+P13+R13+T13+V13+X13+Z13+AB13+AD13+AF13+AH13+AJ13+AL13+AN13+AP13+AR13+AT13+AV13+AX13+AZ13+BB13+BD13+BF13+BH13+BJ13+BL13+BN13+BP13+BR13+BT13</f>
        <v>0</v>
      </c>
      <c r="H13" s="505">
        <f t="shared" si="19"/>
        <v>0</v>
      </c>
      <c r="I13" s="786">
        <f t="shared" si="6"/>
        <v>413</v>
      </c>
      <c r="J13" s="406">
        <v>34.2</v>
      </c>
      <c r="K13" s="787">
        <f t="shared" si="7"/>
        <v>14124.6</v>
      </c>
      <c r="L13" s="640"/>
      <c r="M13" s="642"/>
      <c r="N13" s="640"/>
      <c r="O13" s="642"/>
      <c r="P13" s="640"/>
      <c r="Q13" s="642"/>
      <c r="R13" s="640"/>
      <c r="S13" s="642"/>
      <c r="T13" s="640"/>
      <c r="U13" s="642"/>
      <c r="V13" s="640"/>
      <c r="W13" s="642"/>
      <c r="X13" s="640"/>
      <c r="Y13" s="642"/>
      <c r="Z13" s="640"/>
      <c r="AA13" s="642"/>
      <c r="AB13" s="640"/>
      <c r="AC13" s="642"/>
      <c r="AD13" s="640"/>
      <c r="AE13" s="642"/>
      <c r="AF13" s="640"/>
      <c r="AG13" s="642"/>
      <c r="AH13" s="640"/>
      <c r="AI13" s="642"/>
      <c r="AJ13" s="640"/>
      <c r="AK13" s="642"/>
      <c r="AL13" s="640"/>
      <c r="AM13" s="642"/>
      <c r="AN13" s="640"/>
      <c r="AO13" s="642"/>
      <c r="AP13" s="640"/>
      <c r="AQ13" s="642"/>
      <c r="AR13" s="640"/>
      <c r="AS13" s="642"/>
      <c r="AT13" s="640"/>
      <c r="AU13" s="642"/>
      <c r="AV13" s="640"/>
      <c r="AW13" s="642"/>
      <c r="AX13" s="640"/>
      <c r="AY13" s="642"/>
      <c r="AZ13" s="640"/>
      <c r="BA13" s="642"/>
      <c r="BB13" s="640"/>
      <c r="BC13" s="642"/>
      <c r="BD13" s="640"/>
      <c r="BE13" s="642"/>
      <c r="BF13" s="640"/>
      <c r="BG13" s="642"/>
      <c r="BH13" s="640"/>
      <c r="BI13" s="642"/>
      <c r="BJ13" s="640"/>
      <c r="BK13" s="642"/>
      <c r="BL13" s="640"/>
      <c r="BM13" s="642"/>
      <c r="BN13" s="640"/>
      <c r="BO13" s="642"/>
      <c r="BP13" s="640"/>
      <c r="BQ13" s="642"/>
      <c r="BR13" s="640"/>
      <c r="BS13" s="642"/>
      <c r="BT13" s="640"/>
      <c r="BU13" s="642"/>
      <c r="BV13" s="788">
        <f t="shared" si="8"/>
        <v>14124.6</v>
      </c>
      <c r="BW13" s="788">
        <f t="shared" si="9"/>
        <v>0</v>
      </c>
      <c r="BX13" s="788">
        <f t="shared" si="10"/>
        <v>0</v>
      </c>
      <c r="BY13" s="788">
        <f t="shared" si="11"/>
        <v>14124.6</v>
      </c>
      <c r="BZ13" s="788"/>
      <c r="CA13" s="338"/>
      <c r="CB13" s="338"/>
      <c r="CC13" s="338"/>
      <c r="CD13" s="338"/>
      <c r="CE13" s="338"/>
      <c r="CF13" s="338"/>
    </row>
    <row r="14" ht="15.75" customHeight="1">
      <c r="A14" s="789">
        <v>11.0</v>
      </c>
      <c r="B14" s="500">
        <v>426596.0</v>
      </c>
      <c r="C14" s="501">
        <v>26.0</v>
      </c>
      <c r="D14" s="501">
        <v>18.0</v>
      </c>
      <c r="E14" s="501">
        <v>140.0</v>
      </c>
      <c r="F14" s="785">
        <v>394.0</v>
      </c>
      <c r="G14" s="504">
        <f t="shared" ref="G14:H14" si="20">L14+N14+P14+R14+T14+V14+X14+Z14+AB14+AD14+AF14+AH14+AJ14+AL14+AN14+AP14+AR14+AT14+AV14+AX14+AZ14+BB14+BD14+BF14+BH14+BJ14+BL14+BN14+BP14+BR14+BT14</f>
        <v>0</v>
      </c>
      <c r="H14" s="505">
        <f t="shared" si="20"/>
        <v>0</v>
      </c>
      <c r="I14" s="786">
        <f t="shared" si="6"/>
        <v>394</v>
      </c>
      <c r="J14" s="406">
        <v>34.2</v>
      </c>
      <c r="K14" s="787">
        <f t="shared" si="7"/>
        <v>13474.8</v>
      </c>
      <c r="L14" s="640"/>
      <c r="M14" s="642"/>
      <c r="N14" s="640"/>
      <c r="O14" s="642"/>
      <c r="P14" s="640"/>
      <c r="Q14" s="642"/>
      <c r="R14" s="640"/>
      <c r="S14" s="642"/>
      <c r="T14" s="640"/>
      <c r="U14" s="642"/>
      <c r="V14" s="640"/>
      <c r="W14" s="642"/>
      <c r="X14" s="640"/>
      <c r="Y14" s="642"/>
      <c r="Z14" s="640"/>
      <c r="AA14" s="642"/>
      <c r="AB14" s="640"/>
      <c r="AC14" s="642"/>
      <c r="AD14" s="640"/>
      <c r="AE14" s="642"/>
      <c r="AF14" s="640"/>
      <c r="AG14" s="642"/>
      <c r="AH14" s="640"/>
      <c r="AI14" s="642"/>
      <c r="AJ14" s="640"/>
      <c r="AK14" s="642"/>
      <c r="AL14" s="640"/>
      <c r="AM14" s="642"/>
      <c r="AN14" s="640"/>
      <c r="AO14" s="642"/>
      <c r="AP14" s="640"/>
      <c r="AQ14" s="642"/>
      <c r="AR14" s="640"/>
      <c r="AS14" s="642"/>
      <c r="AT14" s="640"/>
      <c r="AU14" s="642"/>
      <c r="AV14" s="640"/>
      <c r="AW14" s="642"/>
      <c r="AX14" s="640"/>
      <c r="AY14" s="642"/>
      <c r="AZ14" s="640"/>
      <c r="BA14" s="642"/>
      <c r="BB14" s="640"/>
      <c r="BC14" s="642"/>
      <c r="BD14" s="640"/>
      <c r="BE14" s="642"/>
      <c r="BF14" s="640"/>
      <c r="BG14" s="642"/>
      <c r="BH14" s="640"/>
      <c r="BI14" s="642"/>
      <c r="BJ14" s="640"/>
      <c r="BK14" s="642"/>
      <c r="BL14" s="640"/>
      <c r="BM14" s="642"/>
      <c r="BN14" s="640"/>
      <c r="BO14" s="642"/>
      <c r="BP14" s="640"/>
      <c r="BQ14" s="642"/>
      <c r="BR14" s="640"/>
      <c r="BS14" s="642"/>
      <c r="BT14" s="640"/>
      <c r="BU14" s="642"/>
      <c r="BV14" s="788">
        <f t="shared" si="8"/>
        <v>13474.8</v>
      </c>
      <c r="BW14" s="788">
        <f t="shared" si="9"/>
        <v>0</v>
      </c>
      <c r="BX14" s="788">
        <f t="shared" si="10"/>
        <v>0</v>
      </c>
      <c r="BY14" s="788">
        <f t="shared" si="11"/>
        <v>13474.8</v>
      </c>
      <c r="BZ14" s="788"/>
      <c r="CA14" s="338"/>
      <c r="CB14" s="338"/>
      <c r="CC14" s="338"/>
      <c r="CD14" s="338"/>
      <c r="CE14" s="338"/>
      <c r="CF14" s="338"/>
    </row>
    <row r="15" ht="15.75" customHeight="1">
      <c r="A15" s="789">
        <v>12.0</v>
      </c>
      <c r="B15" s="500">
        <v>426597.0</v>
      </c>
      <c r="C15" s="501">
        <v>26.0</v>
      </c>
      <c r="D15" s="501">
        <v>18.0</v>
      </c>
      <c r="E15" s="501">
        <v>140.0</v>
      </c>
      <c r="F15" s="785">
        <v>420.0</v>
      </c>
      <c r="G15" s="504">
        <f t="shared" ref="G15:H15" si="21">L15+N15+P15+R15+T15+V15+X15+Z15+AB15+AD15+AF15+AH15+AJ15+AL15+AN15+AP15+AR15+AT15+AV15+AX15+AZ15+BB15+BD15+BF15+BH15+BJ15+BL15+BN15+BP15+BR15+BT15</f>
        <v>0</v>
      </c>
      <c r="H15" s="505">
        <f t="shared" si="21"/>
        <v>0</v>
      </c>
      <c r="I15" s="786">
        <f t="shared" si="6"/>
        <v>420</v>
      </c>
      <c r="J15" s="406">
        <v>34.2</v>
      </c>
      <c r="K15" s="787">
        <f t="shared" si="7"/>
        <v>14364</v>
      </c>
      <c r="L15" s="640"/>
      <c r="M15" s="642"/>
      <c r="N15" s="640"/>
      <c r="O15" s="642"/>
      <c r="P15" s="640"/>
      <c r="Q15" s="642"/>
      <c r="R15" s="640"/>
      <c r="S15" s="642"/>
      <c r="T15" s="640"/>
      <c r="U15" s="642"/>
      <c r="V15" s="640"/>
      <c r="W15" s="642"/>
      <c r="X15" s="640"/>
      <c r="Y15" s="642"/>
      <c r="Z15" s="640"/>
      <c r="AA15" s="642"/>
      <c r="AB15" s="640"/>
      <c r="AC15" s="642"/>
      <c r="AD15" s="640"/>
      <c r="AE15" s="642"/>
      <c r="AF15" s="640"/>
      <c r="AG15" s="642"/>
      <c r="AH15" s="640"/>
      <c r="AI15" s="642"/>
      <c r="AJ15" s="640"/>
      <c r="AK15" s="642"/>
      <c r="AL15" s="640"/>
      <c r="AM15" s="642"/>
      <c r="AN15" s="640"/>
      <c r="AO15" s="642"/>
      <c r="AP15" s="640"/>
      <c r="AQ15" s="642"/>
      <c r="AR15" s="640"/>
      <c r="AS15" s="642"/>
      <c r="AT15" s="640"/>
      <c r="AU15" s="642"/>
      <c r="AV15" s="640"/>
      <c r="AW15" s="642"/>
      <c r="AX15" s="640"/>
      <c r="AY15" s="642"/>
      <c r="AZ15" s="640"/>
      <c r="BA15" s="642"/>
      <c r="BB15" s="640"/>
      <c r="BC15" s="642"/>
      <c r="BD15" s="640"/>
      <c r="BE15" s="642"/>
      <c r="BF15" s="640"/>
      <c r="BG15" s="642"/>
      <c r="BH15" s="640"/>
      <c r="BI15" s="642"/>
      <c r="BJ15" s="640"/>
      <c r="BK15" s="642"/>
      <c r="BL15" s="640"/>
      <c r="BM15" s="642"/>
      <c r="BN15" s="640"/>
      <c r="BO15" s="642"/>
      <c r="BP15" s="640"/>
      <c r="BQ15" s="642"/>
      <c r="BR15" s="640"/>
      <c r="BS15" s="642"/>
      <c r="BT15" s="640"/>
      <c r="BU15" s="642"/>
      <c r="BV15" s="788">
        <f t="shared" si="8"/>
        <v>14364</v>
      </c>
      <c r="BW15" s="788">
        <f t="shared" si="9"/>
        <v>0</v>
      </c>
      <c r="BX15" s="788">
        <f t="shared" si="10"/>
        <v>0</v>
      </c>
      <c r="BY15" s="788">
        <f t="shared" si="11"/>
        <v>14364</v>
      </c>
      <c r="BZ15" s="788"/>
      <c r="CA15" s="338"/>
      <c r="CB15" s="338"/>
      <c r="CC15" s="338"/>
      <c r="CD15" s="338"/>
      <c r="CE15" s="338"/>
      <c r="CF15" s="338"/>
    </row>
    <row r="16" ht="15.75" customHeight="1">
      <c r="A16" s="789">
        <v>13.0</v>
      </c>
      <c r="B16" s="500">
        <v>326801.0</v>
      </c>
      <c r="C16" s="501">
        <v>26.5</v>
      </c>
      <c r="D16" s="501">
        <v>25.0</v>
      </c>
      <c r="E16" s="501">
        <v>140.0</v>
      </c>
      <c r="F16" s="785">
        <v>90.0</v>
      </c>
      <c r="G16" s="504">
        <f t="shared" ref="G16:H16" si="22">L16+N16+P16+R16+T16+V16+X16+Z16+AB16+AD16+AF16+AH16+AJ16+AL16+AN16+AP16+AR16+AT16+AV16+AX16+AZ16+BB16+BD16+BF16+BH16+BJ16+BL16+BN16+BP16+BR16+BT16</f>
        <v>0</v>
      </c>
      <c r="H16" s="505">
        <f t="shared" si="22"/>
        <v>0</v>
      </c>
      <c r="I16" s="786">
        <f t="shared" si="6"/>
        <v>90</v>
      </c>
      <c r="J16" s="775">
        <v>38.25</v>
      </c>
      <c r="K16" s="787">
        <f t="shared" si="7"/>
        <v>3442.5</v>
      </c>
      <c r="L16" s="640"/>
      <c r="M16" s="642"/>
      <c r="N16" s="640"/>
      <c r="O16" s="642"/>
      <c r="P16" s="640"/>
      <c r="Q16" s="642"/>
      <c r="R16" s="640"/>
      <c r="S16" s="642"/>
      <c r="T16" s="640"/>
      <c r="U16" s="642"/>
      <c r="V16" s="640"/>
      <c r="W16" s="642"/>
      <c r="X16" s="640"/>
      <c r="Y16" s="642"/>
      <c r="Z16" s="640"/>
      <c r="AA16" s="642"/>
      <c r="AB16" s="640"/>
      <c r="AC16" s="642"/>
      <c r="AD16" s="640"/>
      <c r="AE16" s="642"/>
      <c r="AF16" s="640"/>
      <c r="AG16" s="642"/>
      <c r="AH16" s="640"/>
      <c r="AI16" s="642"/>
      <c r="AJ16" s="640"/>
      <c r="AK16" s="642"/>
      <c r="AL16" s="640"/>
      <c r="AM16" s="642"/>
      <c r="AN16" s="640"/>
      <c r="AO16" s="642"/>
      <c r="AP16" s="640"/>
      <c r="AQ16" s="642"/>
      <c r="AR16" s="640"/>
      <c r="AS16" s="642"/>
      <c r="AT16" s="640"/>
      <c r="AU16" s="642"/>
      <c r="AV16" s="640"/>
      <c r="AW16" s="642"/>
      <c r="AX16" s="640"/>
      <c r="AY16" s="642"/>
      <c r="AZ16" s="640"/>
      <c r="BA16" s="642"/>
      <c r="BB16" s="640"/>
      <c r="BC16" s="642"/>
      <c r="BD16" s="640"/>
      <c r="BE16" s="642"/>
      <c r="BF16" s="640"/>
      <c r="BG16" s="642"/>
      <c r="BH16" s="640"/>
      <c r="BI16" s="642"/>
      <c r="BJ16" s="640"/>
      <c r="BK16" s="642"/>
      <c r="BL16" s="640"/>
      <c r="BM16" s="642"/>
      <c r="BN16" s="640"/>
      <c r="BO16" s="642"/>
      <c r="BP16" s="640"/>
      <c r="BQ16" s="642"/>
      <c r="BR16" s="640"/>
      <c r="BS16" s="642"/>
      <c r="BT16" s="640"/>
      <c r="BU16" s="642"/>
      <c r="BV16" s="788">
        <f t="shared" si="8"/>
        <v>3442.5</v>
      </c>
      <c r="BW16" s="788">
        <f t="shared" si="9"/>
        <v>0</v>
      </c>
      <c r="BX16" s="788">
        <f t="shared" si="10"/>
        <v>0</v>
      </c>
      <c r="BY16" s="788">
        <f t="shared" si="11"/>
        <v>3442.5</v>
      </c>
      <c r="BZ16" s="788"/>
      <c r="CA16" s="338"/>
      <c r="CB16" s="338"/>
      <c r="CC16" s="338"/>
      <c r="CD16" s="338"/>
      <c r="CE16" s="338"/>
      <c r="CF16" s="338"/>
    </row>
    <row r="17" ht="15.75" customHeight="1">
      <c r="A17" s="789">
        <v>14.0</v>
      </c>
      <c r="B17" s="500">
        <v>326512.0</v>
      </c>
      <c r="C17" s="792">
        <v>27.5</v>
      </c>
      <c r="D17" s="501">
        <v>22.0</v>
      </c>
      <c r="E17" s="501">
        <v>180.0</v>
      </c>
      <c r="F17" s="793">
        <v>390.0</v>
      </c>
      <c r="G17" s="504">
        <f t="shared" ref="G17:H17" si="23">L17+N17+P17+R17+T17+V17+X17+Z17+AB17+AD17+AF17+AH17+AJ17+AL17+AN17+AP17+AR17+AT17+AV17+AX17+AZ17+BB17+BD17+BF17+BH17+BJ17+BL17+BN17+BP17+BR17+BT17</f>
        <v>0</v>
      </c>
      <c r="H17" s="505">
        <f t="shared" si="23"/>
        <v>0</v>
      </c>
      <c r="I17" s="786">
        <f t="shared" si="6"/>
        <v>390</v>
      </c>
      <c r="J17" s="794">
        <v>34.25</v>
      </c>
      <c r="K17" s="787">
        <f t="shared" si="7"/>
        <v>13357.5</v>
      </c>
      <c r="L17" s="795"/>
      <c r="M17" s="796"/>
      <c r="N17" s="795"/>
      <c r="O17" s="796"/>
      <c r="P17" s="795"/>
      <c r="Q17" s="796"/>
      <c r="R17" s="795"/>
      <c r="S17" s="796"/>
      <c r="T17" s="795"/>
      <c r="U17" s="796"/>
      <c r="V17" s="795"/>
      <c r="W17" s="796"/>
      <c r="X17" s="795"/>
      <c r="Y17" s="796"/>
      <c r="Z17" s="795"/>
      <c r="AA17" s="796"/>
      <c r="AB17" s="795"/>
      <c r="AC17" s="796"/>
      <c r="AD17" s="795"/>
      <c r="AE17" s="796"/>
      <c r="AF17" s="795"/>
      <c r="AG17" s="796"/>
      <c r="AH17" s="795"/>
      <c r="AI17" s="796"/>
      <c r="AJ17" s="795"/>
      <c r="AK17" s="796"/>
      <c r="AL17" s="795"/>
      <c r="AM17" s="796"/>
      <c r="AN17" s="795"/>
      <c r="AO17" s="796"/>
      <c r="AP17" s="795"/>
      <c r="AQ17" s="796"/>
      <c r="AR17" s="795"/>
      <c r="AS17" s="796"/>
      <c r="AT17" s="795"/>
      <c r="AU17" s="796"/>
      <c r="AV17" s="795"/>
      <c r="AW17" s="796"/>
      <c r="AX17" s="795"/>
      <c r="AY17" s="796"/>
      <c r="AZ17" s="795"/>
      <c r="BA17" s="796"/>
      <c r="BB17" s="795"/>
      <c r="BC17" s="796"/>
      <c r="BD17" s="795"/>
      <c r="BE17" s="796"/>
      <c r="BF17" s="795"/>
      <c r="BG17" s="796"/>
      <c r="BH17" s="795"/>
      <c r="BI17" s="796"/>
      <c r="BJ17" s="795"/>
      <c r="BK17" s="796"/>
      <c r="BL17" s="795"/>
      <c r="BM17" s="796"/>
      <c r="BN17" s="795"/>
      <c r="BO17" s="796"/>
      <c r="BP17" s="795"/>
      <c r="BQ17" s="796"/>
      <c r="BR17" s="795"/>
      <c r="BS17" s="796"/>
      <c r="BT17" s="795"/>
      <c r="BU17" s="796"/>
      <c r="BV17" s="788">
        <f t="shared" si="8"/>
        <v>13357.5</v>
      </c>
      <c r="BW17" s="788">
        <f t="shared" si="9"/>
        <v>0</v>
      </c>
      <c r="BX17" s="788">
        <f t="shared" si="10"/>
        <v>0</v>
      </c>
      <c r="BY17" s="788">
        <f t="shared" si="11"/>
        <v>13357.5</v>
      </c>
      <c r="BZ17" s="788"/>
      <c r="CA17" s="338"/>
      <c r="CB17" s="338"/>
      <c r="CC17" s="338"/>
      <c r="CD17" s="338"/>
      <c r="CE17" s="338"/>
      <c r="CF17" s="338"/>
    </row>
    <row r="18" ht="15.75" customHeight="1">
      <c r="A18" s="789">
        <v>15.0</v>
      </c>
      <c r="B18" s="797">
        <v>626582.0</v>
      </c>
      <c r="C18" s="798">
        <v>27.5</v>
      </c>
      <c r="D18" s="798">
        <v>22.0</v>
      </c>
      <c r="E18" s="798">
        <v>180.0</v>
      </c>
      <c r="F18" s="793">
        <v>400.0</v>
      </c>
      <c r="G18" s="504">
        <f t="shared" ref="G18:H18" si="24">L18+N18+P18+R18+T18+V18+X18+Z18+AB18+AD18+AF18+AH18+AJ18+AL18+AN18+AP18+AR18+AT18+AV18+AX18+AZ18+BB18+BD18+BF18+BH18+BJ18+BL18+BN18+BP18+BR18+BT18</f>
        <v>0</v>
      </c>
      <c r="H18" s="505">
        <f t="shared" si="24"/>
        <v>195</v>
      </c>
      <c r="I18" s="786">
        <f t="shared" si="6"/>
        <v>205</v>
      </c>
      <c r="J18" s="799">
        <v>32.55</v>
      </c>
      <c r="K18" s="787">
        <f t="shared" si="7"/>
        <v>6672.75</v>
      </c>
      <c r="L18" s="795"/>
      <c r="M18" s="800">
        <v>195.0</v>
      </c>
      <c r="N18" s="795"/>
      <c r="O18" s="796"/>
      <c r="P18" s="795"/>
      <c r="Q18" s="796"/>
      <c r="R18" s="795"/>
      <c r="S18" s="796"/>
      <c r="T18" s="795"/>
      <c r="U18" s="796"/>
      <c r="V18" s="795"/>
      <c r="W18" s="796"/>
      <c r="X18" s="795"/>
      <c r="Y18" s="796"/>
      <c r="Z18" s="795"/>
      <c r="AA18" s="796"/>
      <c r="AB18" s="795"/>
      <c r="AC18" s="796"/>
      <c r="AD18" s="795"/>
      <c r="AE18" s="796"/>
      <c r="AF18" s="795"/>
      <c r="AG18" s="796"/>
      <c r="AH18" s="795"/>
      <c r="AI18" s="796"/>
      <c r="AJ18" s="795"/>
      <c r="AK18" s="796"/>
      <c r="AL18" s="795"/>
      <c r="AM18" s="796"/>
      <c r="AN18" s="801"/>
      <c r="AO18" s="796"/>
      <c r="AP18" s="795"/>
      <c r="AQ18" s="796"/>
      <c r="AR18" s="795"/>
      <c r="AS18" s="796"/>
      <c r="AT18" s="795"/>
      <c r="AU18" s="796"/>
      <c r="AV18" s="795"/>
      <c r="AW18" s="796"/>
      <c r="AX18" s="795"/>
      <c r="AY18" s="796"/>
      <c r="AZ18" s="795"/>
      <c r="BA18" s="796"/>
      <c r="BB18" s="795"/>
      <c r="BC18" s="796"/>
      <c r="BD18" s="795"/>
      <c r="BE18" s="796"/>
      <c r="BF18" s="795"/>
      <c r="BG18" s="796"/>
      <c r="BH18" s="795"/>
      <c r="BI18" s="796"/>
      <c r="BJ18" s="795"/>
      <c r="BK18" s="796"/>
      <c r="BL18" s="795"/>
      <c r="BM18" s="796"/>
      <c r="BN18" s="795"/>
      <c r="BO18" s="796"/>
      <c r="BP18" s="795"/>
      <c r="BQ18" s="796"/>
      <c r="BR18" s="795"/>
      <c r="BS18" s="796"/>
      <c r="BT18" s="795"/>
      <c r="BU18" s="800"/>
      <c r="BV18" s="788">
        <f t="shared" si="8"/>
        <v>13020</v>
      </c>
      <c r="BW18" s="788">
        <f t="shared" si="9"/>
        <v>0</v>
      </c>
      <c r="BX18" s="788">
        <f t="shared" si="10"/>
        <v>6347.25</v>
      </c>
      <c r="BY18" s="788">
        <f t="shared" si="11"/>
        <v>6672.75</v>
      </c>
      <c r="BZ18" s="788"/>
      <c r="CA18" s="338"/>
      <c r="CB18" s="338"/>
      <c r="CC18" s="338"/>
      <c r="CD18" s="338"/>
      <c r="CE18" s="338"/>
      <c r="CF18" s="338"/>
    </row>
    <row r="19" ht="15.75" customHeight="1">
      <c r="A19" s="789">
        <v>16.0</v>
      </c>
      <c r="B19" s="500">
        <v>526501.0</v>
      </c>
      <c r="C19" s="792">
        <v>28.0</v>
      </c>
      <c r="D19" s="792">
        <v>28.0</v>
      </c>
      <c r="E19" s="792">
        <v>220.0</v>
      </c>
      <c r="F19" s="793">
        <v>444.0</v>
      </c>
      <c r="G19" s="504">
        <f t="shared" ref="G19:H19" si="25">L19+N19+P19+R19+T19+V19+X19+Z19+AB19+AD19+AF19+AH19+AJ19+AL19+AN19+AP19+AR19+AT19+AV19+AX19+AZ19+BB19+BD19+BF19+BH19+BJ19+BL19+BN19+BP19+BR19+BT19</f>
        <v>0</v>
      </c>
      <c r="H19" s="505">
        <f t="shared" si="25"/>
        <v>0</v>
      </c>
      <c r="I19" s="786">
        <f t="shared" si="6"/>
        <v>444</v>
      </c>
      <c r="J19" s="802">
        <v>41.84</v>
      </c>
      <c r="K19" s="787">
        <f t="shared" si="7"/>
        <v>18576.96</v>
      </c>
      <c r="L19" s="795"/>
      <c r="M19" s="796"/>
      <c r="N19" s="795"/>
      <c r="O19" s="796"/>
      <c r="P19" s="795"/>
      <c r="Q19" s="796"/>
      <c r="R19" s="795"/>
      <c r="S19" s="796"/>
      <c r="T19" s="795"/>
      <c r="U19" s="796"/>
      <c r="V19" s="795"/>
      <c r="W19" s="796"/>
      <c r="X19" s="795"/>
      <c r="Y19" s="796"/>
      <c r="Z19" s="795"/>
      <c r="AA19" s="796"/>
      <c r="AB19" s="795"/>
      <c r="AC19" s="796"/>
      <c r="AD19" s="795"/>
      <c r="AE19" s="796"/>
      <c r="AF19" s="795"/>
      <c r="AG19" s="796"/>
      <c r="AH19" s="795"/>
      <c r="AI19" s="796"/>
      <c r="AJ19" s="795"/>
      <c r="AK19" s="796"/>
      <c r="AL19" s="795"/>
      <c r="AM19" s="796"/>
      <c r="AN19" s="795"/>
      <c r="AO19" s="796"/>
      <c r="AP19" s="795"/>
      <c r="AQ19" s="796"/>
      <c r="AR19" s="795"/>
      <c r="AS19" s="796"/>
      <c r="AT19" s="795"/>
      <c r="AU19" s="796"/>
      <c r="AV19" s="795"/>
      <c r="AW19" s="796"/>
      <c r="AX19" s="795"/>
      <c r="AY19" s="796"/>
      <c r="AZ19" s="795"/>
      <c r="BA19" s="796"/>
      <c r="BB19" s="795"/>
      <c r="BC19" s="796"/>
      <c r="BD19" s="795"/>
      <c r="BE19" s="796"/>
      <c r="BF19" s="795"/>
      <c r="BG19" s="796"/>
      <c r="BH19" s="795"/>
      <c r="BI19" s="796"/>
      <c r="BJ19" s="795"/>
      <c r="BK19" s="796"/>
      <c r="BL19" s="795"/>
      <c r="BM19" s="796"/>
      <c r="BN19" s="795"/>
      <c r="BO19" s="796"/>
      <c r="BP19" s="795"/>
      <c r="BQ19" s="796"/>
      <c r="BR19" s="795"/>
      <c r="BS19" s="796"/>
      <c r="BT19" s="795"/>
      <c r="BU19" s="796"/>
      <c r="BV19" s="788">
        <f t="shared" si="8"/>
        <v>18576.96</v>
      </c>
      <c r="BW19" s="788">
        <f t="shared" si="9"/>
        <v>0</v>
      </c>
      <c r="BX19" s="788">
        <f t="shared" si="10"/>
        <v>0</v>
      </c>
      <c r="BY19" s="788">
        <f t="shared" si="11"/>
        <v>18576.96</v>
      </c>
      <c r="BZ19" s="788"/>
      <c r="CA19" s="338"/>
      <c r="CB19" s="338"/>
      <c r="CC19" s="338"/>
      <c r="CD19" s="338"/>
      <c r="CE19" s="338"/>
      <c r="CF19" s="338"/>
    </row>
    <row r="20" ht="15.75" customHeight="1">
      <c r="A20" s="789">
        <v>17.0</v>
      </c>
      <c r="B20" s="500">
        <v>526502.0</v>
      </c>
      <c r="C20" s="792">
        <v>28.0</v>
      </c>
      <c r="D20" s="792">
        <v>28.0</v>
      </c>
      <c r="E20" s="792">
        <v>220.0</v>
      </c>
      <c r="F20" s="793">
        <v>434.0</v>
      </c>
      <c r="G20" s="504">
        <f t="shared" ref="G20:H20" si="26">L20+N20+P20+R20+T20+V20+X20+Z20+AB20+AD20+AF20+AH20+AJ20+AL20+AN20+AP20+AR20+AT20+AV20+AX20+AZ20+BB20+BD20+BF20+BH20+BJ20+BL20+BN20+BP20+BR20+BT20</f>
        <v>0</v>
      </c>
      <c r="H20" s="505">
        <f t="shared" si="26"/>
        <v>0</v>
      </c>
      <c r="I20" s="786">
        <f t="shared" si="6"/>
        <v>434</v>
      </c>
      <c r="J20" s="802">
        <v>41.84</v>
      </c>
      <c r="K20" s="787">
        <f t="shared" si="7"/>
        <v>18158.56</v>
      </c>
      <c r="L20" s="795"/>
      <c r="M20" s="796"/>
      <c r="N20" s="795"/>
      <c r="O20" s="796"/>
      <c r="P20" s="795"/>
      <c r="Q20" s="796"/>
      <c r="R20" s="795"/>
      <c r="S20" s="796"/>
      <c r="T20" s="795"/>
      <c r="U20" s="796"/>
      <c r="V20" s="795"/>
      <c r="W20" s="796"/>
      <c r="X20" s="795"/>
      <c r="Y20" s="796"/>
      <c r="Z20" s="795"/>
      <c r="AA20" s="796"/>
      <c r="AB20" s="795"/>
      <c r="AC20" s="796"/>
      <c r="AD20" s="795"/>
      <c r="AE20" s="796"/>
      <c r="AF20" s="795"/>
      <c r="AG20" s="796"/>
      <c r="AH20" s="795"/>
      <c r="AI20" s="796"/>
      <c r="AJ20" s="795"/>
      <c r="AK20" s="796"/>
      <c r="AL20" s="795"/>
      <c r="AM20" s="796"/>
      <c r="AN20" s="795"/>
      <c r="AO20" s="796"/>
      <c r="AP20" s="795"/>
      <c r="AQ20" s="796"/>
      <c r="AR20" s="795"/>
      <c r="AS20" s="796"/>
      <c r="AT20" s="795"/>
      <c r="AU20" s="796"/>
      <c r="AV20" s="795"/>
      <c r="AW20" s="796"/>
      <c r="AX20" s="795"/>
      <c r="AY20" s="796"/>
      <c r="AZ20" s="795"/>
      <c r="BA20" s="796"/>
      <c r="BB20" s="795"/>
      <c r="BC20" s="796"/>
      <c r="BD20" s="795"/>
      <c r="BE20" s="796"/>
      <c r="BF20" s="795"/>
      <c r="BG20" s="796"/>
      <c r="BH20" s="795"/>
      <c r="BI20" s="796"/>
      <c r="BJ20" s="795"/>
      <c r="BK20" s="796"/>
      <c r="BL20" s="795"/>
      <c r="BM20" s="796"/>
      <c r="BN20" s="795"/>
      <c r="BO20" s="796"/>
      <c r="BP20" s="795"/>
      <c r="BQ20" s="796"/>
      <c r="BR20" s="795"/>
      <c r="BS20" s="796"/>
      <c r="BT20" s="795"/>
      <c r="BU20" s="796"/>
      <c r="BV20" s="788">
        <f t="shared" si="8"/>
        <v>18158.56</v>
      </c>
      <c r="BW20" s="788">
        <f t="shared" si="9"/>
        <v>0</v>
      </c>
      <c r="BX20" s="788">
        <f t="shared" si="10"/>
        <v>0</v>
      </c>
      <c r="BY20" s="788">
        <f t="shared" si="11"/>
        <v>18158.56</v>
      </c>
      <c r="BZ20" s="788"/>
      <c r="CA20" s="338"/>
      <c r="CB20" s="338"/>
      <c r="CC20" s="338"/>
      <c r="CD20" s="338"/>
      <c r="CE20" s="338"/>
      <c r="CF20" s="338"/>
    </row>
    <row r="21" ht="15.75" customHeight="1">
      <c r="A21" s="789">
        <v>18.0</v>
      </c>
      <c r="B21" s="500">
        <v>526503.0</v>
      </c>
      <c r="C21" s="792">
        <v>28.0</v>
      </c>
      <c r="D21" s="792">
        <v>28.0</v>
      </c>
      <c r="E21" s="792">
        <v>220.0</v>
      </c>
      <c r="F21" s="793">
        <v>435.0</v>
      </c>
      <c r="G21" s="504">
        <f t="shared" ref="G21:H21" si="27">L21+N21+P21+R21+T21+V21+X21+Z21+AB21+AD21+AF21+AH21+AJ21+AL21+AN21+AP21+AR21+AT21+AV21+AX21+AZ21+BB21+BD21+BF21+BH21+BJ21+BL21+BN21+BP21+BR21+BT21</f>
        <v>0</v>
      </c>
      <c r="H21" s="505">
        <f t="shared" si="27"/>
        <v>0</v>
      </c>
      <c r="I21" s="786">
        <f t="shared" si="6"/>
        <v>435</v>
      </c>
      <c r="J21" s="802">
        <v>41.84</v>
      </c>
      <c r="K21" s="787">
        <f t="shared" si="7"/>
        <v>18200.4</v>
      </c>
      <c r="L21" s="795"/>
      <c r="M21" s="796"/>
      <c r="N21" s="795"/>
      <c r="O21" s="796"/>
      <c r="P21" s="795"/>
      <c r="Q21" s="796"/>
      <c r="R21" s="795"/>
      <c r="S21" s="796"/>
      <c r="T21" s="795"/>
      <c r="U21" s="796"/>
      <c r="V21" s="795"/>
      <c r="W21" s="796"/>
      <c r="X21" s="795"/>
      <c r="Y21" s="796"/>
      <c r="Z21" s="795"/>
      <c r="AA21" s="796"/>
      <c r="AB21" s="795"/>
      <c r="AC21" s="796"/>
      <c r="AD21" s="795"/>
      <c r="AE21" s="796"/>
      <c r="AF21" s="795"/>
      <c r="AG21" s="796"/>
      <c r="AH21" s="795"/>
      <c r="AI21" s="796"/>
      <c r="AJ21" s="795"/>
      <c r="AK21" s="796"/>
      <c r="AL21" s="795"/>
      <c r="AM21" s="796"/>
      <c r="AN21" s="795"/>
      <c r="AO21" s="796"/>
      <c r="AP21" s="795"/>
      <c r="AQ21" s="796"/>
      <c r="AR21" s="795"/>
      <c r="AS21" s="796"/>
      <c r="AT21" s="795"/>
      <c r="AU21" s="796"/>
      <c r="AV21" s="795"/>
      <c r="AW21" s="796"/>
      <c r="AX21" s="795"/>
      <c r="AY21" s="796"/>
      <c r="AZ21" s="795"/>
      <c r="BA21" s="796"/>
      <c r="BB21" s="795"/>
      <c r="BC21" s="796"/>
      <c r="BD21" s="795"/>
      <c r="BE21" s="796"/>
      <c r="BF21" s="795"/>
      <c r="BG21" s="796"/>
      <c r="BH21" s="795"/>
      <c r="BI21" s="796"/>
      <c r="BJ21" s="795"/>
      <c r="BK21" s="796"/>
      <c r="BL21" s="795"/>
      <c r="BM21" s="796"/>
      <c r="BN21" s="795"/>
      <c r="BO21" s="796"/>
      <c r="BP21" s="795"/>
      <c r="BQ21" s="796"/>
      <c r="BR21" s="795"/>
      <c r="BS21" s="796"/>
      <c r="BT21" s="795"/>
      <c r="BU21" s="796"/>
      <c r="BV21" s="788">
        <f t="shared" si="8"/>
        <v>18200.4</v>
      </c>
      <c r="BW21" s="788">
        <f t="shared" si="9"/>
        <v>0</v>
      </c>
      <c r="BX21" s="788">
        <f t="shared" si="10"/>
        <v>0</v>
      </c>
      <c r="BY21" s="788">
        <f t="shared" si="11"/>
        <v>18200.4</v>
      </c>
      <c r="BZ21" s="788"/>
      <c r="CA21" s="338"/>
      <c r="CB21" s="338"/>
      <c r="CC21" s="338"/>
      <c r="CD21" s="338"/>
      <c r="CE21" s="338"/>
      <c r="CF21" s="338"/>
    </row>
    <row r="22" ht="15.75" customHeight="1">
      <c r="A22" s="789">
        <v>19.0</v>
      </c>
      <c r="B22" s="500">
        <v>526505.0</v>
      </c>
      <c r="C22" s="792">
        <v>28.0</v>
      </c>
      <c r="D22" s="792">
        <v>28.0</v>
      </c>
      <c r="E22" s="792">
        <v>220.0</v>
      </c>
      <c r="F22" s="793">
        <v>439.0</v>
      </c>
      <c r="G22" s="504">
        <f t="shared" ref="G22:H22" si="28">L22+N22+P22+R22+T22+V22+X22+Z22+AB22+AD22+AF22+AH22+AJ22+AL22+AN22+AP22+AR22+AT22+AV22+AX22+AZ22+BB22+BD22+BF22+BH22+BJ22+BL22+BN22+BP22+BR22+BT22</f>
        <v>0</v>
      </c>
      <c r="H22" s="505">
        <f t="shared" si="28"/>
        <v>0</v>
      </c>
      <c r="I22" s="786">
        <f t="shared" si="6"/>
        <v>439</v>
      </c>
      <c r="J22" s="802">
        <v>41.84</v>
      </c>
      <c r="K22" s="787">
        <f t="shared" si="7"/>
        <v>18367.76</v>
      </c>
      <c r="L22" s="795"/>
      <c r="M22" s="796"/>
      <c r="N22" s="795"/>
      <c r="O22" s="796"/>
      <c r="P22" s="795"/>
      <c r="Q22" s="796"/>
      <c r="R22" s="795"/>
      <c r="S22" s="796"/>
      <c r="T22" s="795"/>
      <c r="U22" s="796"/>
      <c r="V22" s="795"/>
      <c r="W22" s="796"/>
      <c r="X22" s="795"/>
      <c r="Y22" s="796"/>
      <c r="Z22" s="795"/>
      <c r="AA22" s="796"/>
      <c r="AB22" s="795"/>
      <c r="AC22" s="796"/>
      <c r="AD22" s="795"/>
      <c r="AE22" s="796"/>
      <c r="AF22" s="795"/>
      <c r="AG22" s="796"/>
      <c r="AH22" s="795"/>
      <c r="AI22" s="796"/>
      <c r="AJ22" s="795"/>
      <c r="AK22" s="796"/>
      <c r="AL22" s="795"/>
      <c r="AM22" s="796"/>
      <c r="AN22" s="795"/>
      <c r="AO22" s="796"/>
      <c r="AP22" s="795"/>
      <c r="AQ22" s="796"/>
      <c r="AR22" s="795"/>
      <c r="AS22" s="796"/>
      <c r="AT22" s="795"/>
      <c r="AU22" s="796"/>
      <c r="AV22" s="795"/>
      <c r="AW22" s="796"/>
      <c r="AX22" s="795"/>
      <c r="AY22" s="796"/>
      <c r="AZ22" s="795"/>
      <c r="BA22" s="796"/>
      <c r="BB22" s="795"/>
      <c r="BC22" s="796"/>
      <c r="BD22" s="795"/>
      <c r="BE22" s="796"/>
      <c r="BF22" s="795"/>
      <c r="BG22" s="796"/>
      <c r="BH22" s="795"/>
      <c r="BI22" s="796"/>
      <c r="BJ22" s="795"/>
      <c r="BK22" s="796"/>
      <c r="BL22" s="795"/>
      <c r="BM22" s="796"/>
      <c r="BN22" s="795"/>
      <c r="BO22" s="796"/>
      <c r="BP22" s="795"/>
      <c r="BQ22" s="796"/>
      <c r="BR22" s="795"/>
      <c r="BS22" s="796"/>
      <c r="BT22" s="795"/>
      <c r="BU22" s="796"/>
      <c r="BV22" s="788">
        <f t="shared" si="8"/>
        <v>18367.76</v>
      </c>
      <c r="BW22" s="788">
        <f t="shared" si="9"/>
        <v>0</v>
      </c>
      <c r="BX22" s="788">
        <f t="shared" si="10"/>
        <v>0</v>
      </c>
      <c r="BY22" s="788">
        <f t="shared" si="11"/>
        <v>18367.76</v>
      </c>
      <c r="BZ22" s="788"/>
      <c r="CA22" s="338"/>
      <c r="CB22" s="338"/>
      <c r="CC22" s="338"/>
      <c r="CD22" s="338"/>
      <c r="CE22" s="338"/>
      <c r="CF22" s="338"/>
    </row>
    <row r="23" ht="15.75" customHeight="1">
      <c r="A23" s="789">
        <v>20.0</v>
      </c>
      <c r="B23" s="500">
        <v>526506.0</v>
      </c>
      <c r="C23" s="792">
        <v>28.0</v>
      </c>
      <c r="D23" s="792">
        <v>28.0</v>
      </c>
      <c r="E23" s="792">
        <v>220.0</v>
      </c>
      <c r="F23" s="793">
        <v>415.0</v>
      </c>
      <c r="G23" s="504">
        <f t="shared" ref="G23:H23" si="29">L23+N23+P23+R23+T23+V23+X23+Z23+AB23+AD23+AF23+AH23+AJ23+AL23+AN23+AP23+AR23+AT23+AV23+AX23+AZ23+BB23+BD23+BF23+BH23+BJ23+BL23+BN23+BP23+BR23+BT23</f>
        <v>0</v>
      </c>
      <c r="H23" s="505">
        <f t="shared" si="29"/>
        <v>0</v>
      </c>
      <c r="I23" s="786">
        <f t="shared" si="6"/>
        <v>415</v>
      </c>
      <c r="J23" s="802">
        <v>41.84</v>
      </c>
      <c r="K23" s="787">
        <f t="shared" si="7"/>
        <v>17363.6</v>
      </c>
      <c r="L23" s="795"/>
      <c r="M23" s="796"/>
      <c r="N23" s="795"/>
      <c r="O23" s="796"/>
      <c r="P23" s="795"/>
      <c r="Q23" s="796"/>
      <c r="R23" s="795"/>
      <c r="S23" s="796"/>
      <c r="T23" s="795"/>
      <c r="U23" s="796"/>
      <c r="V23" s="795"/>
      <c r="W23" s="796"/>
      <c r="X23" s="795"/>
      <c r="Y23" s="796"/>
      <c r="Z23" s="795"/>
      <c r="AA23" s="796"/>
      <c r="AB23" s="795"/>
      <c r="AC23" s="796"/>
      <c r="AD23" s="795"/>
      <c r="AE23" s="796"/>
      <c r="AF23" s="795"/>
      <c r="AG23" s="796"/>
      <c r="AH23" s="795"/>
      <c r="AI23" s="796"/>
      <c r="AJ23" s="795"/>
      <c r="AK23" s="796"/>
      <c r="AL23" s="795"/>
      <c r="AM23" s="796"/>
      <c r="AN23" s="795"/>
      <c r="AO23" s="796"/>
      <c r="AP23" s="795"/>
      <c r="AQ23" s="796"/>
      <c r="AR23" s="795"/>
      <c r="AS23" s="796"/>
      <c r="AT23" s="795"/>
      <c r="AU23" s="796"/>
      <c r="AV23" s="795"/>
      <c r="AW23" s="796"/>
      <c r="AX23" s="795"/>
      <c r="AY23" s="796"/>
      <c r="AZ23" s="795"/>
      <c r="BA23" s="796"/>
      <c r="BB23" s="795"/>
      <c r="BC23" s="796"/>
      <c r="BD23" s="795"/>
      <c r="BE23" s="796"/>
      <c r="BF23" s="795"/>
      <c r="BG23" s="796"/>
      <c r="BH23" s="795"/>
      <c r="BI23" s="796"/>
      <c r="BJ23" s="795"/>
      <c r="BK23" s="796"/>
      <c r="BL23" s="795"/>
      <c r="BM23" s="796"/>
      <c r="BN23" s="795"/>
      <c r="BO23" s="796"/>
      <c r="BP23" s="795"/>
      <c r="BQ23" s="796"/>
      <c r="BR23" s="795"/>
      <c r="BS23" s="796"/>
      <c r="BT23" s="795"/>
      <c r="BU23" s="796"/>
      <c r="BV23" s="788">
        <f t="shared" si="8"/>
        <v>17363.6</v>
      </c>
      <c r="BW23" s="788">
        <f t="shared" si="9"/>
        <v>0</v>
      </c>
      <c r="BX23" s="788">
        <f t="shared" si="10"/>
        <v>0</v>
      </c>
      <c r="BY23" s="788">
        <f t="shared" si="11"/>
        <v>17363.6</v>
      </c>
      <c r="BZ23" s="788"/>
      <c r="CA23" s="338"/>
      <c r="CB23" s="338"/>
      <c r="CC23" s="338"/>
      <c r="CD23" s="338"/>
      <c r="CE23" s="338"/>
      <c r="CF23" s="338"/>
    </row>
    <row r="24" ht="15.75" customHeight="1">
      <c r="A24" s="789">
        <v>21.0</v>
      </c>
      <c r="B24" s="500">
        <v>526507.0</v>
      </c>
      <c r="C24" s="792">
        <v>28.0</v>
      </c>
      <c r="D24" s="792">
        <v>28.0</v>
      </c>
      <c r="E24" s="792">
        <v>220.0</v>
      </c>
      <c r="F24" s="793">
        <v>437.0</v>
      </c>
      <c r="G24" s="504">
        <f t="shared" ref="G24:H24" si="30">L24+N24+P24+R24+T24+V24+X24+Z24+AB24+AD24+AF24+AH24+AJ24+AL24+AN24+AP24+AR24+AT24+AV24+AX24+AZ24+BB24+BD24+BF24+BH24+BJ24+BL24+BN24+BP24+BR24+BT24</f>
        <v>0</v>
      </c>
      <c r="H24" s="505">
        <f t="shared" si="30"/>
        <v>0</v>
      </c>
      <c r="I24" s="786">
        <f t="shared" si="6"/>
        <v>437</v>
      </c>
      <c r="J24" s="802">
        <v>41.84</v>
      </c>
      <c r="K24" s="787">
        <f t="shared" si="7"/>
        <v>18284.08</v>
      </c>
      <c r="L24" s="795"/>
      <c r="M24" s="796"/>
      <c r="N24" s="795"/>
      <c r="O24" s="796"/>
      <c r="P24" s="795"/>
      <c r="Q24" s="796"/>
      <c r="R24" s="795"/>
      <c r="S24" s="796"/>
      <c r="T24" s="795"/>
      <c r="U24" s="796"/>
      <c r="V24" s="795"/>
      <c r="W24" s="796"/>
      <c r="X24" s="795"/>
      <c r="Y24" s="796"/>
      <c r="Z24" s="795"/>
      <c r="AA24" s="796"/>
      <c r="AB24" s="795"/>
      <c r="AC24" s="796"/>
      <c r="AD24" s="795"/>
      <c r="AE24" s="796"/>
      <c r="AF24" s="795"/>
      <c r="AG24" s="796"/>
      <c r="AH24" s="795"/>
      <c r="AI24" s="796"/>
      <c r="AJ24" s="795"/>
      <c r="AK24" s="796"/>
      <c r="AL24" s="795"/>
      <c r="AM24" s="796"/>
      <c r="AN24" s="795"/>
      <c r="AO24" s="796"/>
      <c r="AP24" s="795"/>
      <c r="AQ24" s="796"/>
      <c r="AR24" s="795"/>
      <c r="AS24" s="796"/>
      <c r="AT24" s="795"/>
      <c r="AU24" s="796"/>
      <c r="AV24" s="795"/>
      <c r="AW24" s="796"/>
      <c r="AX24" s="795"/>
      <c r="AY24" s="796"/>
      <c r="AZ24" s="795"/>
      <c r="BA24" s="796"/>
      <c r="BB24" s="795"/>
      <c r="BC24" s="796"/>
      <c r="BD24" s="795"/>
      <c r="BE24" s="796"/>
      <c r="BF24" s="795"/>
      <c r="BG24" s="796"/>
      <c r="BH24" s="795"/>
      <c r="BI24" s="796"/>
      <c r="BJ24" s="795"/>
      <c r="BK24" s="796"/>
      <c r="BL24" s="795"/>
      <c r="BM24" s="796"/>
      <c r="BN24" s="795"/>
      <c r="BO24" s="796"/>
      <c r="BP24" s="795"/>
      <c r="BQ24" s="796"/>
      <c r="BR24" s="795"/>
      <c r="BS24" s="796"/>
      <c r="BT24" s="795"/>
      <c r="BU24" s="796"/>
      <c r="BV24" s="788">
        <f t="shared" si="8"/>
        <v>18284.08</v>
      </c>
      <c r="BW24" s="788">
        <f t="shared" si="9"/>
        <v>0</v>
      </c>
      <c r="BX24" s="788">
        <f t="shared" si="10"/>
        <v>0</v>
      </c>
      <c r="BY24" s="788">
        <f t="shared" si="11"/>
        <v>18284.08</v>
      </c>
      <c r="BZ24" s="788"/>
      <c r="CA24" s="338"/>
      <c r="CB24" s="338"/>
      <c r="CC24" s="338"/>
      <c r="CD24" s="338"/>
      <c r="CE24" s="338"/>
      <c r="CF24" s="338"/>
    </row>
    <row r="25" ht="15.75" customHeight="1">
      <c r="A25" s="789">
        <v>22.0</v>
      </c>
      <c r="B25" s="500">
        <v>526509.0</v>
      </c>
      <c r="C25" s="792">
        <v>28.0</v>
      </c>
      <c r="D25" s="792">
        <v>28.0</v>
      </c>
      <c r="E25" s="792">
        <v>220.0</v>
      </c>
      <c r="F25" s="793">
        <v>473.0</v>
      </c>
      <c r="G25" s="504">
        <f t="shared" ref="G25:H25" si="31">L25+N25+P25+R25+T25+V25+X25+Z25+AB25+AD25+AF25+AH25+AJ25+AL25+AN25+AP25+AR25+AT25+AV25+AX25+AZ25+BB25+BD25+BF25+BH25+BJ25+BL25+BN25+BP25+BR25+BT25</f>
        <v>0</v>
      </c>
      <c r="H25" s="505">
        <f t="shared" si="31"/>
        <v>0</v>
      </c>
      <c r="I25" s="786">
        <f t="shared" si="6"/>
        <v>473</v>
      </c>
      <c r="J25" s="802">
        <v>41.84</v>
      </c>
      <c r="K25" s="787">
        <f t="shared" si="7"/>
        <v>19790.32</v>
      </c>
      <c r="L25" s="795"/>
      <c r="M25" s="796"/>
      <c r="N25" s="795"/>
      <c r="O25" s="796"/>
      <c r="P25" s="795"/>
      <c r="Q25" s="796"/>
      <c r="R25" s="795"/>
      <c r="S25" s="796"/>
      <c r="T25" s="795"/>
      <c r="U25" s="796"/>
      <c r="V25" s="795"/>
      <c r="W25" s="796"/>
      <c r="X25" s="795"/>
      <c r="Y25" s="796"/>
      <c r="Z25" s="795"/>
      <c r="AA25" s="796"/>
      <c r="AB25" s="795"/>
      <c r="AC25" s="796"/>
      <c r="AD25" s="795"/>
      <c r="AE25" s="796"/>
      <c r="AF25" s="795"/>
      <c r="AG25" s="796"/>
      <c r="AH25" s="795"/>
      <c r="AI25" s="796"/>
      <c r="AJ25" s="795"/>
      <c r="AK25" s="796"/>
      <c r="AL25" s="795"/>
      <c r="AM25" s="796"/>
      <c r="AN25" s="795"/>
      <c r="AO25" s="796"/>
      <c r="AP25" s="795"/>
      <c r="AQ25" s="796"/>
      <c r="AR25" s="795"/>
      <c r="AS25" s="796"/>
      <c r="AT25" s="795"/>
      <c r="AU25" s="796"/>
      <c r="AV25" s="795"/>
      <c r="AW25" s="796"/>
      <c r="AX25" s="795"/>
      <c r="AY25" s="796"/>
      <c r="AZ25" s="795"/>
      <c r="BA25" s="796"/>
      <c r="BB25" s="795"/>
      <c r="BC25" s="796"/>
      <c r="BD25" s="795"/>
      <c r="BE25" s="796"/>
      <c r="BF25" s="795"/>
      <c r="BG25" s="796"/>
      <c r="BH25" s="795"/>
      <c r="BI25" s="796"/>
      <c r="BJ25" s="795"/>
      <c r="BK25" s="796"/>
      <c r="BL25" s="795"/>
      <c r="BM25" s="796"/>
      <c r="BN25" s="795"/>
      <c r="BO25" s="796"/>
      <c r="BP25" s="795"/>
      <c r="BQ25" s="796"/>
      <c r="BR25" s="795"/>
      <c r="BS25" s="796"/>
      <c r="BT25" s="795"/>
      <c r="BU25" s="796"/>
      <c r="BV25" s="788">
        <f t="shared" si="8"/>
        <v>19790.32</v>
      </c>
      <c r="BW25" s="788">
        <f t="shared" si="9"/>
        <v>0</v>
      </c>
      <c r="BX25" s="788">
        <f t="shared" si="10"/>
        <v>0</v>
      </c>
      <c r="BY25" s="788">
        <f t="shared" si="11"/>
        <v>19790.32</v>
      </c>
      <c r="BZ25" s="788"/>
      <c r="CA25" s="338"/>
      <c r="CB25" s="338"/>
      <c r="CC25" s="338"/>
      <c r="CD25" s="338"/>
      <c r="CE25" s="338"/>
      <c r="CF25" s="338"/>
    </row>
    <row r="26" ht="15.75" customHeight="1">
      <c r="A26" s="789">
        <v>23.0</v>
      </c>
      <c r="B26" s="797">
        <v>726533.0</v>
      </c>
      <c r="C26" s="798">
        <v>28.0</v>
      </c>
      <c r="D26" s="798">
        <v>28.0</v>
      </c>
      <c r="E26" s="798">
        <v>220.0</v>
      </c>
      <c r="F26" s="793">
        <v>395.0</v>
      </c>
      <c r="G26" s="504">
        <f t="shared" ref="G26:H26" si="32">L26+N26+P26+R26+T26+V26+X26+Z26+AB26+AD26+AF26+AH26+AJ26+AL26+AN26+AP26+AR26+AT26+AV26+AX26+AZ26+BB26+BD26+BF26+BH26+BJ26+BL26+BN26+BP26+BR26+BT26</f>
        <v>0</v>
      </c>
      <c r="H26" s="505">
        <f t="shared" si="32"/>
        <v>0</v>
      </c>
      <c r="I26" s="786">
        <f t="shared" si="6"/>
        <v>395</v>
      </c>
      <c r="J26" s="804">
        <v>43.1</v>
      </c>
      <c r="K26" s="787">
        <f t="shared" si="7"/>
        <v>17024.5</v>
      </c>
      <c r="L26" s="795"/>
      <c r="M26" s="796"/>
      <c r="N26" s="795"/>
      <c r="O26" s="796"/>
      <c r="P26" s="795"/>
      <c r="Q26" s="796"/>
      <c r="R26" s="795"/>
      <c r="S26" s="796"/>
      <c r="T26" s="795"/>
      <c r="U26" s="796"/>
      <c r="V26" s="795"/>
      <c r="W26" s="796"/>
      <c r="X26" s="795"/>
      <c r="Y26" s="796"/>
      <c r="Z26" s="795"/>
      <c r="AA26" s="796"/>
      <c r="AB26" s="795"/>
      <c r="AC26" s="796"/>
      <c r="AD26" s="795"/>
      <c r="AE26" s="796"/>
      <c r="AF26" s="795"/>
      <c r="AG26" s="796"/>
      <c r="AH26" s="795"/>
      <c r="AI26" s="796"/>
      <c r="AJ26" s="801"/>
      <c r="AK26" s="796"/>
      <c r="AL26" s="795"/>
      <c r="AM26" s="796"/>
      <c r="AN26" s="795"/>
      <c r="AO26" s="796"/>
      <c r="AP26" s="795"/>
      <c r="AQ26" s="796"/>
      <c r="AR26" s="795"/>
      <c r="AS26" s="796"/>
      <c r="AT26" s="795"/>
      <c r="AU26" s="796"/>
      <c r="AV26" s="795"/>
      <c r="AW26" s="796"/>
      <c r="AX26" s="795"/>
      <c r="AY26" s="796"/>
      <c r="AZ26" s="795"/>
      <c r="BA26" s="796"/>
      <c r="BB26" s="795"/>
      <c r="BC26" s="796"/>
      <c r="BD26" s="795"/>
      <c r="BE26" s="796"/>
      <c r="BF26" s="795"/>
      <c r="BG26" s="796"/>
      <c r="BH26" s="795"/>
      <c r="BI26" s="796"/>
      <c r="BJ26" s="795"/>
      <c r="BK26" s="796"/>
      <c r="BL26" s="795"/>
      <c r="BM26" s="796"/>
      <c r="BN26" s="795"/>
      <c r="BO26" s="796"/>
      <c r="BP26" s="795"/>
      <c r="BQ26" s="796"/>
      <c r="BR26" s="795"/>
      <c r="BS26" s="796"/>
      <c r="BT26" s="795"/>
      <c r="BU26" s="796"/>
      <c r="BV26" s="788">
        <f t="shared" si="8"/>
        <v>17024.5</v>
      </c>
      <c r="BW26" s="788">
        <f t="shared" si="9"/>
        <v>0</v>
      </c>
      <c r="BX26" s="788">
        <f t="shared" si="10"/>
        <v>0</v>
      </c>
      <c r="BY26" s="788">
        <f t="shared" si="11"/>
        <v>17024.5</v>
      </c>
      <c r="BZ26" s="788"/>
      <c r="CA26" s="338"/>
      <c r="CB26" s="338"/>
      <c r="CC26" s="338"/>
      <c r="CD26" s="338"/>
      <c r="CE26" s="338"/>
      <c r="CF26" s="338"/>
    </row>
    <row r="27" ht="15.75" customHeight="1">
      <c r="A27" s="789">
        <v>24.0</v>
      </c>
      <c r="B27" s="797">
        <v>726534.0</v>
      </c>
      <c r="C27" s="798">
        <v>28.0</v>
      </c>
      <c r="D27" s="798">
        <v>28.0</v>
      </c>
      <c r="E27" s="798">
        <v>220.0</v>
      </c>
      <c r="F27" s="793">
        <v>415.0</v>
      </c>
      <c r="G27" s="504">
        <f t="shared" ref="G27:H27" si="33">L27+N27+P27+R27+T27+V27+X27+Z27+AB27+AD27+AF27+AH27+AJ27+AL27+AN27+AP27+AR27+AT27+AV27+AX27+AZ27+BB27+BD27+BF27+BH27+BJ27+BL27+BN27+BP27+BR27+BT27</f>
        <v>0</v>
      </c>
      <c r="H27" s="505">
        <f t="shared" si="33"/>
        <v>0</v>
      </c>
      <c r="I27" s="786">
        <f t="shared" si="6"/>
        <v>415</v>
      </c>
      <c r="J27" s="804">
        <v>43.1</v>
      </c>
      <c r="K27" s="787">
        <f t="shared" si="7"/>
        <v>17886.5</v>
      </c>
      <c r="L27" s="795"/>
      <c r="M27" s="796"/>
      <c r="N27" s="795"/>
      <c r="O27" s="796"/>
      <c r="P27" s="795"/>
      <c r="Q27" s="796"/>
      <c r="R27" s="795"/>
      <c r="S27" s="796"/>
      <c r="T27" s="795"/>
      <c r="U27" s="796"/>
      <c r="V27" s="795"/>
      <c r="W27" s="796"/>
      <c r="X27" s="795"/>
      <c r="Y27" s="796"/>
      <c r="Z27" s="795"/>
      <c r="AA27" s="796"/>
      <c r="AB27" s="795"/>
      <c r="AC27" s="796"/>
      <c r="AD27" s="795"/>
      <c r="AE27" s="796"/>
      <c r="AF27" s="795"/>
      <c r="AG27" s="796"/>
      <c r="AH27" s="795"/>
      <c r="AI27" s="796"/>
      <c r="AJ27" s="801"/>
      <c r="AK27" s="796"/>
      <c r="AL27" s="795"/>
      <c r="AM27" s="796"/>
      <c r="AN27" s="795"/>
      <c r="AO27" s="796"/>
      <c r="AP27" s="795"/>
      <c r="AQ27" s="796"/>
      <c r="AR27" s="795"/>
      <c r="AS27" s="796"/>
      <c r="AT27" s="795"/>
      <c r="AU27" s="796"/>
      <c r="AV27" s="795"/>
      <c r="AW27" s="796"/>
      <c r="AX27" s="795"/>
      <c r="AY27" s="796"/>
      <c r="AZ27" s="795"/>
      <c r="BA27" s="796"/>
      <c r="BB27" s="795"/>
      <c r="BC27" s="796"/>
      <c r="BD27" s="795"/>
      <c r="BE27" s="796"/>
      <c r="BF27" s="795"/>
      <c r="BG27" s="796"/>
      <c r="BH27" s="795"/>
      <c r="BI27" s="796"/>
      <c r="BJ27" s="795"/>
      <c r="BK27" s="796"/>
      <c r="BL27" s="795"/>
      <c r="BM27" s="796"/>
      <c r="BN27" s="795"/>
      <c r="BO27" s="796"/>
      <c r="BP27" s="795"/>
      <c r="BQ27" s="796"/>
      <c r="BR27" s="795"/>
      <c r="BS27" s="796"/>
      <c r="BT27" s="795"/>
      <c r="BU27" s="796"/>
      <c r="BV27" s="788">
        <f t="shared" si="8"/>
        <v>17886.5</v>
      </c>
      <c r="BW27" s="788">
        <f t="shared" si="9"/>
        <v>0</v>
      </c>
      <c r="BX27" s="788">
        <f t="shared" si="10"/>
        <v>0</v>
      </c>
      <c r="BY27" s="788">
        <f t="shared" si="11"/>
        <v>17886.5</v>
      </c>
      <c r="BZ27" s="788"/>
      <c r="CA27" s="338"/>
      <c r="CB27" s="338"/>
      <c r="CC27" s="338"/>
      <c r="CD27" s="338"/>
      <c r="CE27" s="338"/>
      <c r="CF27" s="338"/>
    </row>
    <row r="28" ht="15.75" customHeight="1">
      <c r="A28" s="789">
        <v>25.0</v>
      </c>
      <c r="B28" s="797">
        <v>726535.0</v>
      </c>
      <c r="C28" s="798">
        <v>28.0</v>
      </c>
      <c r="D28" s="798">
        <v>28.0</v>
      </c>
      <c r="E28" s="798">
        <v>220.0</v>
      </c>
      <c r="F28" s="793">
        <v>442.0</v>
      </c>
      <c r="G28" s="504">
        <f t="shared" ref="G28:H28" si="34">L28+N28+P28+R28+T28+V28+X28+Z28+AB28+AD28+AF28+AH28+AJ28+AL28+AN28+AP28+AR28+AT28+AV28+AX28+AZ28+BB28+BD28+BF28+BH28+BJ28+BL28+BN28+BP28+BR28+BT28</f>
        <v>0</v>
      </c>
      <c r="H28" s="505">
        <f t="shared" si="34"/>
        <v>0</v>
      </c>
      <c r="I28" s="786">
        <f t="shared" si="6"/>
        <v>442</v>
      </c>
      <c r="J28" s="804">
        <v>43.1</v>
      </c>
      <c r="K28" s="787">
        <f t="shared" si="7"/>
        <v>19050.2</v>
      </c>
      <c r="L28" s="795"/>
      <c r="M28" s="796"/>
      <c r="N28" s="795"/>
      <c r="O28" s="796"/>
      <c r="P28" s="795"/>
      <c r="Q28" s="796"/>
      <c r="R28" s="795"/>
      <c r="S28" s="796"/>
      <c r="T28" s="795"/>
      <c r="U28" s="796"/>
      <c r="V28" s="795"/>
      <c r="W28" s="796"/>
      <c r="X28" s="795"/>
      <c r="Y28" s="796"/>
      <c r="Z28" s="795"/>
      <c r="AA28" s="796"/>
      <c r="AB28" s="795"/>
      <c r="AC28" s="796"/>
      <c r="AD28" s="795"/>
      <c r="AE28" s="796"/>
      <c r="AF28" s="795"/>
      <c r="AG28" s="796"/>
      <c r="AH28" s="795"/>
      <c r="AI28" s="796"/>
      <c r="AJ28" s="801"/>
      <c r="AK28" s="796"/>
      <c r="AL28" s="795"/>
      <c r="AM28" s="796"/>
      <c r="AN28" s="795"/>
      <c r="AO28" s="796"/>
      <c r="AP28" s="795"/>
      <c r="AQ28" s="796"/>
      <c r="AR28" s="795"/>
      <c r="AS28" s="796"/>
      <c r="AT28" s="795"/>
      <c r="AU28" s="796"/>
      <c r="AV28" s="795"/>
      <c r="AW28" s="796"/>
      <c r="AX28" s="795"/>
      <c r="AY28" s="796"/>
      <c r="AZ28" s="795"/>
      <c r="BA28" s="796"/>
      <c r="BB28" s="795"/>
      <c r="BC28" s="796"/>
      <c r="BD28" s="795"/>
      <c r="BE28" s="796"/>
      <c r="BF28" s="795"/>
      <c r="BG28" s="796"/>
      <c r="BH28" s="795"/>
      <c r="BI28" s="796"/>
      <c r="BJ28" s="795"/>
      <c r="BK28" s="796"/>
      <c r="BL28" s="795"/>
      <c r="BM28" s="796"/>
      <c r="BN28" s="795"/>
      <c r="BO28" s="796"/>
      <c r="BP28" s="795"/>
      <c r="BQ28" s="796"/>
      <c r="BR28" s="795"/>
      <c r="BS28" s="796"/>
      <c r="BT28" s="795"/>
      <c r="BU28" s="796"/>
      <c r="BV28" s="788">
        <f t="shared" si="8"/>
        <v>19050.2</v>
      </c>
      <c r="BW28" s="788">
        <f t="shared" si="9"/>
        <v>0</v>
      </c>
      <c r="BX28" s="788">
        <f t="shared" si="10"/>
        <v>0</v>
      </c>
      <c r="BY28" s="788">
        <f t="shared" si="11"/>
        <v>19050.2</v>
      </c>
      <c r="BZ28" s="788"/>
      <c r="CA28" s="338"/>
      <c r="CB28" s="338"/>
      <c r="CC28" s="338"/>
      <c r="CD28" s="338"/>
      <c r="CE28" s="338"/>
      <c r="CF28" s="338"/>
    </row>
    <row r="29" ht="15.75" customHeight="1">
      <c r="A29" s="789">
        <v>26.0</v>
      </c>
      <c r="B29" s="797">
        <v>726537.0</v>
      </c>
      <c r="C29" s="798">
        <v>28.0</v>
      </c>
      <c r="D29" s="798">
        <v>28.0</v>
      </c>
      <c r="E29" s="798">
        <v>220.0</v>
      </c>
      <c r="F29" s="793">
        <v>441.0</v>
      </c>
      <c r="G29" s="504">
        <f t="shared" ref="G29:H29" si="35">L29+N29+P29+R29+T29+V29+X29+Z29+AB29+AD29+AF29+AH29+AJ29+AL29+AN29+AP29+AR29+AT29+AV29+AX29+AZ29+BB29+BD29+BF29+BH29+BJ29+BL29+BN29+BP29+BR29+BT29</f>
        <v>0</v>
      </c>
      <c r="H29" s="505">
        <f t="shared" si="35"/>
        <v>0</v>
      </c>
      <c r="I29" s="786">
        <f t="shared" si="6"/>
        <v>441</v>
      </c>
      <c r="J29" s="804">
        <v>43.1</v>
      </c>
      <c r="K29" s="787">
        <f t="shared" si="7"/>
        <v>19007.1</v>
      </c>
      <c r="L29" s="795"/>
      <c r="M29" s="796"/>
      <c r="N29" s="795"/>
      <c r="O29" s="796"/>
      <c r="P29" s="795"/>
      <c r="Q29" s="796"/>
      <c r="R29" s="795"/>
      <c r="S29" s="796"/>
      <c r="T29" s="795"/>
      <c r="U29" s="796"/>
      <c r="V29" s="795"/>
      <c r="W29" s="796"/>
      <c r="X29" s="795"/>
      <c r="Y29" s="796"/>
      <c r="Z29" s="795"/>
      <c r="AA29" s="796"/>
      <c r="AB29" s="795"/>
      <c r="AC29" s="796"/>
      <c r="AD29" s="795"/>
      <c r="AE29" s="796"/>
      <c r="AF29" s="795"/>
      <c r="AG29" s="796"/>
      <c r="AH29" s="795"/>
      <c r="AI29" s="796"/>
      <c r="AJ29" s="801"/>
      <c r="AK29" s="796"/>
      <c r="AL29" s="795"/>
      <c r="AM29" s="796"/>
      <c r="AN29" s="795"/>
      <c r="AO29" s="796"/>
      <c r="AP29" s="795"/>
      <c r="AQ29" s="796"/>
      <c r="AR29" s="795"/>
      <c r="AS29" s="796"/>
      <c r="AT29" s="795"/>
      <c r="AU29" s="796"/>
      <c r="AV29" s="795"/>
      <c r="AW29" s="796"/>
      <c r="AX29" s="795"/>
      <c r="AY29" s="796"/>
      <c r="AZ29" s="795"/>
      <c r="BA29" s="796"/>
      <c r="BB29" s="795"/>
      <c r="BC29" s="796"/>
      <c r="BD29" s="795"/>
      <c r="BE29" s="796"/>
      <c r="BF29" s="795"/>
      <c r="BG29" s="796"/>
      <c r="BH29" s="795"/>
      <c r="BI29" s="796"/>
      <c r="BJ29" s="795"/>
      <c r="BK29" s="796"/>
      <c r="BL29" s="795"/>
      <c r="BM29" s="796"/>
      <c r="BN29" s="795"/>
      <c r="BO29" s="796"/>
      <c r="BP29" s="795"/>
      <c r="BQ29" s="796"/>
      <c r="BR29" s="795"/>
      <c r="BS29" s="796"/>
      <c r="BT29" s="795"/>
      <c r="BU29" s="796"/>
      <c r="BV29" s="788">
        <f t="shared" si="8"/>
        <v>19007.1</v>
      </c>
      <c r="BW29" s="788">
        <f t="shared" si="9"/>
        <v>0</v>
      </c>
      <c r="BX29" s="788">
        <f t="shared" si="10"/>
        <v>0</v>
      </c>
      <c r="BY29" s="788">
        <f t="shared" si="11"/>
        <v>19007.1</v>
      </c>
      <c r="BZ29" s="788"/>
      <c r="CA29" s="338"/>
      <c r="CB29" s="338"/>
      <c r="CC29" s="338"/>
      <c r="CD29" s="338"/>
      <c r="CE29" s="338"/>
      <c r="CF29" s="338"/>
    </row>
    <row r="30" ht="15.75" customHeight="1">
      <c r="A30" s="789">
        <v>27.0</v>
      </c>
      <c r="B30" s="797">
        <v>726538.0</v>
      </c>
      <c r="C30" s="798">
        <v>28.0</v>
      </c>
      <c r="D30" s="798">
        <v>28.0</v>
      </c>
      <c r="E30" s="798">
        <v>220.0</v>
      </c>
      <c r="F30" s="793">
        <v>423.0</v>
      </c>
      <c r="G30" s="504">
        <f t="shared" ref="G30:H30" si="36">L30+N30+P30+R30+T30+V30+X30+Z30+AB30+AD30+AF30+AH30+AJ30+AL30+AN30+AP30+AR30+AT30+AV30+AX30+AZ30+BB30+BD30+BF30+BH30+BJ30+BL30+BN30+BP30+BR30+BT30</f>
        <v>0</v>
      </c>
      <c r="H30" s="505">
        <f t="shared" si="36"/>
        <v>0</v>
      </c>
      <c r="I30" s="786">
        <f t="shared" si="6"/>
        <v>423</v>
      </c>
      <c r="J30" s="804">
        <v>43.1</v>
      </c>
      <c r="K30" s="787">
        <f t="shared" si="7"/>
        <v>18231.3</v>
      </c>
      <c r="L30" s="795"/>
      <c r="M30" s="796"/>
      <c r="N30" s="795"/>
      <c r="O30" s="796"/>
      <c r="P30" s="795"/>
      <c r="Q30" s="796"/>
      <c r="R30" s="795"/>
      <c r="S30" s="796"/>
      <c r="T30" s="795"/>
      <c r="U30" s="796"/>
      <c r="V30" s="795"/>
      <c r="W30" s="796"/>
      <c r="X30" s="795"/>
      <c r="Y30" s="796"/>
      <c r="Z30" s="795"/>
      <c r="AA30" s="796"/>
      <c r="AB30" s="795"/>
      <c r="AC30" s="796"/>
      <c r="AD30" s="795"/>
      <c r="AE30" s="796"/>
      <c r="AF30" s="795"/>
      <c r="AG30" s="796"/>
      <c r="AH30" s="795"/>
      <c r="AI30" s="796"/>
      <c r="AJ30" s="801"/>
      <c r="AK30" s="796"/>
      <c r="AL30" s="795"/>
      <c r="AM30" s="796"/>
      <c r="AN30" s="795"/>
      <c r="AO30" s="796"/>
      <c r="AP30" s="795"/>
      <c r="AQ30" s="796"/>
      <c r="AR30" s="795"/>
      <c r="AS30" s="796"/>
      <c r="AT30" s="795"/>
      <c r="AU30" s="796"/>
      <c r="AV30" s="795"/>
      <c r="AW30" s="796"/>
      <c r="AX30" s="795"/>
      <c r="AY30" s="796"/>
      <c r="AZ30" s="795"/>
      <c r="BA30" s="796"/>
      <c r="BB30" s="795"/>
      <c r="BC30" s="796"/>
      <c r="BD30" s="795"/>
      <c r="BE30" s="796"/>
      <c r="BF30" s="795"/>
      <c r="BG30" s="796"/>
      <c r="BH30" s="795"/>
      <c r="BI30" s="796"/>
      <c r="BJ30" s="795"/>
      <c r="BK30" s="796"/>
      <c r="BL30" s="795"/>
      <c r="BM30" s="796"/>
      <c r="BN30" s="795"/>
      <c r="BO30" s="796"/>
      <c r="BP30" s="795"/>
      <c r="BQ30" s="796"/>
      <c r="BR30" s="795"/>
      <c r="BS30" s="796"/>
      <c r="BT30" s="795"/>
      <c r="BU30" s="796"/>
      <c r="BV30" s="788">
        <f t="shared" si="8"/>
        <v>18231.3</v>
      </c>
      <c r="BW30" s="788">
        <f t="shared" si="9"/>
        <v>0</v>
      </c>
      <c r="BX30" s="788">
        <f t="shared" si="10"/>
        <v>0</v>
      </c>
      <c r="BY30" s="788">
        <f t="shared" si="11"/>
        <v>18231.3</v>
      </c>
      <c r="BZ30" s="788"/>
      <c r="CA30" s="338"/>
      <c r="CB30" s="338"/>
      <c r="CC30" s="338"/>
      <c r="CD30" s="338"/>
      <c r="CE30" s="338"/>
      <c r="CF30" s="338"/>
    </row>
    <row r="31" ht="15.75" customHeight="1">
      <c r="A31" s="789">
        <v>28.0</v>
      </c>
      <c r="B31" s="797">
        <v>726539.0</v>
      </c>
      <c r="C31" s="798">
        <v>28.0</v>
      </c>
      <c r="D31" s="798">
        <v>28.0</v>
      </c>
      <c r="E31" s="798">
        <v>220.0</v>
      </c>
      <c r="F31" s="793">
        <v>431.0</v>
      </c>
      <c r="G31" s="504">
        <f t="shared" ref="G31:H31" si="37">L31+N31+P31+R31+T31+V31+X31+Z31+AB31+AD31+AF31+AH31+AJ31+AL31+AN31+AP31+AR31+AT31+AV31+AX31+AZ31+BB31+BD31+BF31+BH31+BJ31+BL31+BN31+BP31+BR31+BT31</f>
        <v>0</v>
      </c>
      <c r="H31" s="505">
        <f t="shared" si="37"/>
        <v>0</v>
      </c>
      <c r="I31" s="786">
        <f t="shared" si="6"/>
        <v>431</v>
      </c>
      <c r="J31" s="804">
        <v>43.1</v>
      </c>
      <c r="K31" s="787">
        <f t="shared" si="7"/>
        <v>18576.1</v>
      </c>
      <c r="L31" s="795"/>
      <c r="M31" s="796"/>
      <c r="N31" s="795"/>
      <c r="O31" s="796"/>
      <c r="P31" s="795"/>
      <c r="Q31" s="796"/>
      <c r="R31" s="795"/>
      <c r="S31" s="796"/>
      <c r="T31" s="795"/>
      <c r="U31" s="796"/>
      <c r="V31" s="795"/>
      <c r="W31" s="796"/>
      <c r="X31" s="795"/>
      <c r="Y31" s="796"/>
      <c r="Z31" s="795"/>
      <c r="AA31" s="796"/>
      <c r="AB31" s="795"/>
      <c r="AC31" s="796"/>
      <c r="AD31" s="795"/>
      <c r="AE31" s="796"/>
      <c r="AF31" s="795"/>
      <c r="AG31" s="796"/>
      <c r="AH31" s="795"/>
      <c r="AI31" s="796"/>
      <c r="AJ31" s="801"/>
      <c r="AK31" s="796"/>
      <c r="AL31" s="795"/>
      <c r="AM31" s="796"/>
      <c r="AN31" s="795"/>
      <c r="AO31" s="796"/>
      <c r="AP31" s="795"/>
      <c r="AQ31" s="796"/>
      <c r="AR31" s="795"/>
      <c r="AS31" s="796"/>
      <c r="AT31" s="795"/>
      <c r="AU31" s="796"/>
      <c r="AV31" s="795"/>
      <c r="AW31" s="796"/>
      <c r="AX31" s="795"/>
      <c r="AY31" s="796"/>
      <c r="AZ31" s="795"/>
      <c r="BA31" s="796"/>
      <c r="BB31" s="795"/>
      <c r="BC31" s="796"/>
      <c r="BD31" s="795"/>
      <c r="BE31" s="796"/>
      <c r="BF31" s="795"/>
      <c r="BG31" s="796"/>
      <c r="BH31" s="795"/>
      <c r="BI31" s="796"/>
      <c r="BJ31" s="795"/>
      <c r="BK31" s="796"/>
      <c r="BL31" s="795"/>
      <c r="BM31" s="796"/>
      <c r="BN31" s="795"/>
      <c r="BO31" s="796"/>
      <c r="BP31" s="795"/>
      <c r="BQ31" s="796"/>
      <c r="BR31" s="795"/>
      <c r="BS31" s="796"/>
      <c r="BT31" s="795"/>
      <c r="BU31" s="796"/>
      <c r="BV31" s="788">
        <f t="shared" si="8"/>
        <v>18576.1</v>
      </c>
      <c r="BW31" s="788">
        <f t="shared" si="9"/>
        <v>0</v>
      </c>
      <c r="BX31" s="788">
        <f t="shared" si="10"/>
        <v>0</v>
      </c>
      <c r="BY31" s="788">
        <f t="shared" si="11"/>
        <v>18576.1</v>
      </c>
      <c r="BZ31" s="788"/>
      <c r="CA31" s="338"/>
      <c r="CB31" s="338"/>
      <c r="CC31" s="338"/>
      <c r="CD31" s="338"/>
      <c r="CE31" s="338"/>
      <c r="CF31" s="338"/>
    </row>
    <row r="32" ht="15.75" customHeight="1">
      <c r="A32" s="789">
        <v>29.0</v>
      </c>
      <c r="B32" s="797">
        <v>626587.0</v>
      </c>
      <c r="C32" s="798">
        <v>28.5</v>
      </c>
      <c r="D32" s="798">
        <v>22.0</v>
      </c>
      <c r="E32" s="798">
        <v>180.0</v>
      </c>
      <c r="F32" s="793">
        <v>200.0</v>
      </c>
      <c r="G32" s="504">
        <f t="shared" ref="G32:H32" si="38">L32+N32+P32+R32+T32+V32+X32+Z32+AB32+AD32+AF32+AH32+AJ32+AL32+AN32+AP32+AR32+AT32+AV32+AX32+AZ32+BB32+BD32+BF32+BH32+BJ32+BL32+BN32+BP32+BR32+BT32</f>
        <v>0</v>
      </c>
      <c r="H32" s="505">
        <f t="shared" si="38"/>
        <v>0</v>
      </c>
      <c r="I32" s="786">
        <f t="shared" si="6"/>
        <v>200</v>
      </c>
      <c r="J32" s="799">
        <v>32.55</v>
      </c>
      <c r="K32" s="787">
        <f t="shared" si="7"/>
        <v>6510</v>
      </c>
      <c r="L32" s="795"/>
      <c r="M32" s="796"/>
      <c r="N32" s="795"/>
      <c r="O32" s="796"/>
      <c r="P32" s="795"/>
      <c r="Q32" s="796"/>
      <c r="R32" s="795"/>
      <c r="S32" s="796"/>
      <c r="T32" s="795"/>
      <c r="U32" s="796"/>
      <c r="V32" s="795"/>
      <c r="W32" s="796"/>
      <c r="X32" s="795"/>
      <c r="Y32" s="800"/>
      <c r="Z32" s="795"/>
      <c r="AA32" s="796"/>
      <c r="AB32" s="795"/>
      <c r="AC32" s="796"/>
      <c r="AD32" s="795"/>
      <c r="AE32" s="796"/>
      <c r="AF32" s="795"/>
      <c r="AG32" s="796"/>
      <c r="AH32" s="795"/>
      <c r="AI32" s="796"/>
      <c r="AJ32" s="795"/>
      <c r="AK32" s="796"/>
      <c r="AL32" s="795"/>
      <c r="AM32" s="796"/>
      <c r="AN32" s="801"/>
      <c r="AO32" s="796"/>
      <c r="AP32" s="795"/>
      <c r="AQ32" s="796"/>
      <c r="AR32" s="795"/>
      <c r="AS32" s="796"/>
      <c r="AT32" s="795"/>
      <c r="AU32" s="796"/>
      <c r="AV32" s="795"/>
      <c r="AW32" s="796"/>
      <c r="AX32" s="795"/>
      <c r="AY32" s="796"/>
      <c r="AZ32" s="795"/>
      <c r="BA32" s="796"/>
      <c r="BB32" s="795"/>
      <c r="BC32" s="796"/>
      <c r="BD32" s="795"/>
      <c r="BE32" s="796"/>
      <c r="BF32" s="795"/>
      <c r="BG32" s="796"/>
      <c r="BH32" s="795"/>
      <c r="BI32" s="796"/>
      <c r="BJ32" s="795"/>
      <c r="BK32" s="796"/>
      <c r="BL32" s="795"/>
      <c r="BM32" s="796"/>
      <c r="BN32" s="795"/>
      <c r="BO32" s="796"/>
      <c r="BP32" s="795"/>
      <c r="BQ32" s="796"/>
      <c r="BR32" s="795"/>
      <c r="BS32" s="796"/>
      <c r="BT32" s="795"/>
      <c r="BU32" s="796"/>
      <c r="BV32" s="788">
        <f t="shared" si="8"/>
        <v>6510</v>
      </c>
      <c r="BW32" s="788">
        <f t="shared" si="9"/>
        <v>0</v>
      </c>
      <c r="BX32" s="788">
        <f t="shared" si="10"/>
        <v>0</v>
      </c>
      <c r="BY32" s="788">
        <f t="shared" si="11"/>
        <v>6510</v>
      </c>
      <c r="BZ32" s="788"/>
      <c r="CA32" s="338"/>
      <c r="CB32" s="338"/>
      <c r="CC32" s="338"/>
      <c r="CD32" s="338"/>
      <c r="CE32" s="338"/>
      <c r="CF32" s="338"/>
    </row>
    <row r="33" ht="15.75" customHeight="1">
      <c r="A33" s="789">
        <v>30.0</v>
      </c>
      <c r="B33" s="500">
        <v>126655.0</v>
      </c>
      <c r="C33" s="792">
        <v>30.0</v>
      </c>
      <c r="D33" s="792">
        <v>22.0</v>
      </c>
      <c r="E33" s="792">
        <v>180.0</v>
      </c>
      <c r="F33" s="793">
        <v>107.0</v>
      </c>
      <c r="G33" s="504">
        <f t="shared" ref="G33:H33" si="39">L33+N33+P33+R33+T33+V33+X33+Z33+AB33+AD33+AF33+AH33+AJ33+AL33+AN33+AP33+AR33+AT33+AV33+AX33+AZ33+BB33+BD33+BF33+BH33+BJ33+BL33+BN33+BP33+BR33+BT33</f>
        <v>0</v>
      </c>
      <c r="H33" s="505">
        <f t="shared" si="39"/>
        <v>0</v>
      </c>
      <c r="I33" s="786">
        <f t="shared" si="6"/>
        <v>107</v>
      </c>
      <c r="J33" s="794">
        <v>33.5</v>
      </c>
      <c r="K33" s="787">
        <f t="shared" si="7"/>
        <v>3584.5</v>
      </c>
      <c r="L33" s="795"/>
      <c r="M33" s="796"/>
      <c r="N33" s="795"/>
      <c r="O33" s="796"/>
      <c r="P33" s="795"/>
      <c r="Q33" s="796"/>
      <c r="R33" s="795"/>
      <c r="S33" s="796"/>
      <c r="T33" s="795"/>
      <c r="U33" s="796"/>
      <c r="V33" s="795"/>
      <c r="W33" s="796"/>
      <c r="X33" s="795"/>
      <c r="Y33" s="796"/>
      <c r="Z33" s="795"/>
      <c r="AA33" s="796"/>
      <c r="AB33" s="795"/>
      <c r="AC33" s="796"/>
      <c r="AD33" s="795"/>
      <c r="AE33" s="796"/>
      <c r="AF33" s="795"/>
      <c r="AG33" s="796"/>
      <c r="AH33" s="795"/>
      <c r="AI33" s="796"/>
      <c r="AJ33" s="795"/>
      <c r="AK33" s="796"/>
      <c r="AL33" s="795"/>
      <c r="AM33" s="796"/>
      <c r="AN33" s="795"/>
      <c r="AO33" s="796"/>
      <c r="AP33" s="795"/>
      <c r="AQ33" s="796"/>
      <c r="AR33" s="795"/>
      <c r="AS33" s="796"/>
      <c r="AT33" s="795"/>
      <c r="AU33" s="796"/>
      <c r="AV33" s="795"/>
      <c r="AW33" s="796"/>
      <c r="AX33" s="795"/>
      <c r="AY33" s="796"/>
      <c r="AZ33" s="795"/>
      <c r="BA33" s="796"/>
      <c r="BB33" s="795"/>
      <c r="BC33" s="796"/>
      <c r="BD33" s="795"/>
      <c r="BE33" s="796"/>
      <c r="BF33" s="795"/>
      <c r="BG33" s="796"/>
      <c r="BH33" s="795"/>
      <c r="BI33" s="796"/>
      <c r="BJ33" s="795"/>
      <c r="BK33" s="796"/>
      <c r="BL33" s="795"/>
      <c r="BM33" s="796"/>
      <c r="BN33" s="795"/>
      <c r="BO33" s="796"/>
      <c r="BP33" s="795"/>
      <c r="BQ33" s="796"/>
      <c r="BR33" s="795"/>
      <c r="BS33" s="796"/>
      <c r="BT33" s="795"/>
      <c r="BU33" s="796"/>
      <c r="BV33" s="788">
        <f t="shared" si="8"/>
        <v>3584.5</v>
      </c>
      <c r="BW33" s="788">
        <f t="shared" si="9"/>
        <v>0</v>
      </c>
      <c r="BX33" s="788">
        <f t="shared" si="10"/>
        <v>0</v>
      </c>
      <c r="BY33" s="788">
        <f t="shared" si="11"/>
        <v>3584.5</v>
      </c>
      <c r="BZ33" s="788"/>
      <c r="CA33" s="338"/>
      <c r="CB33" s="338"/>
      <c r="CC33" s="338"/>
      <c r="CD33" s="338"/>
      <c r="CE33" s="338"/>
      <c r="CF33" s="338"/>
    </row>
    <row r="34" ht="15.75" customHeight="1">
      <c r="A34" s="789">
        <v>31.0</v>
      </c>
      <c r="B34" s="500">
        <v>326538.0</v>
      </c>
      <c r="C34" s="792">
        <v>30.0</v>
      </c>
      <c r="D34" s="792">
        <v>22.0</v>
      </c>
      <c r="E34" s="792">
        <v>220.0</v>
      </c>
      <c r="F34" s="793">
        <v>51.0</v>
      </c>
      <c r="G34" s="504">
        <f t="shared" ref="G34:H34" si="40">L34+N34+P34+R34+T34+V34+X34+Z34+AB34+AD34+AF34+AH34+AJ34+AL34+AN34+AP34+AR34+AT34+AV34+AX34+AZ34+BB34+BD34+BF34+BH34+BJ34+BL34+BN34+BP34+BR34+BT34</f>
        <v>0</v>
      </c>
      <c r="H34" s="505">
        <f t="shared" si="40"/>
        <v>51</v>
      </c>
      <c r="I34" s="786">
        <f t="shared" si="6"/>
        <v>0</v>
      </c>
      <c r="J34" s="794">
        <v>34.25</v>
      </c>
      <c r="K34" s="787">
        <f t="shared" si="7"/>
        <v>0</v>
      </c>
      <c r="L34" s="795"/>
      <c r="M34" s="796"/>
      <c r="N34" s="795"/>
      <c r="O34" s="796"/>
      <c r="P34" s="795"/>
      <c r="Q34" s="796"/>
      <c r="R34" s="795"/>
      <c r="S34" s="796"/>
      <c r="T34" s="795"/>
      <c r="U34" s="800">
        <v>51.0</v>
      </c>
      <c r="V34" s="795"/>
      <c r="W34" s="796"/>
      <c r="X34" s="795"/>
      <c r="Y34" s="796"/>
      <c r="Z34" s="795"/>
      <c r="AA34" s="796"/>
      <c r="AB34" s="795"/>
      <c r="AC34" s="796"/>
      <c r="AD34" s="795"/>
      <c r="AE34" s="796"/>
      <c r="AF34" s="795"/>
      <c r="AG34" s="796"/>
      <c r="AH34" s="795"/>
      <c r="AI34" s="796"/>
      <c r="AJ34" s="795"/>
      <c r="AK34" s="796"/>
      <c r="AL34" s="795"/>
      <c r="AM34" s="796"/>
      <c r="AN34" s="795"/>
      <c r="AO34" s="796"/>
      <c r="AP34" s="795"/>
      <c r="AQ34" s="796"/>
      <c r="AR34" s="795"/>
      <c r="AS34" s="796"/>
      <c r="AT34" s="795"/>
      <c r="AU34" s="796"/>
      <c r="AV34" s="795"/>
      <c r="AW34" s="796"/>
      <c r="AX34" s="795"/>
      <c r="AY34" s="796"/>
      <c r="AZ34" s="795"/>
      <c r="BA34" s="796"/>
      <c r="BB34" s="795"/>
      <c r="BC34" s="796"/>
      <c r="BD34" s="795"/>
      <c r="BE34" s="796"/>
      <c r="BF34" s="795"/>
      <c r="BG34" s="796"/>
      <c r="BH34" s="795"/>
      <c r="BI34" s="796"/>
      <c r="BJ34" s="795"/>
      <c r="BK34" s="796"/>
      <c r="BL34" s="795"/>
      <c r="BM34" s="796"/>
      <c r="BN34" s="795"/>
      <c r="BO34" s="796"/>
      <c r="BP34" s="795"/>
      <c r="BQ34" s="796"/>
      <c r="BR34" s="795"/>
      <c r="BS34" s="796"/>
      <c r="BT34" s="795"/>
      <c r="BU34" s="796"/>
      <c r="BV34" s="788">
        <f t="shared" si="8"/>
        <v>1746.75</v>
      </c>
      <c r="BW34" s="788">
        <f t="shared" si="9"/>
        <v>0</v>
      </c>
      <c r="BX34" s="788">
        <f t="shared" si="10"/>
        <v>1746.75</v>
      </c>
      <c r="BY34" s="788">
        <f t="shared" si="11"/>
        <v>0</v>
      </c>
      <c r="BZ34" s="788"/>
      <c r="CA34" s="338"/>
      <c r="CB34" s="338"/>
      <c r="CC34" s="338"/>
      <c r="CD34" s="338"/>
      <c r="CE34" s="338"/>
      <c r="CF34" s="338"/>
    </row>
    <row r="35" ht="15.75" customHeight="1">
      <c r="A35" s="789">
        <v>32.0</v>
      </c>
      <c r="B35" s="500">
        <v>326578.0</v>
      </c>
      <c r="C35" s="792">
        <v>30.0</v>
      </c>
      <c r="D35" s="792">
        <v>25.0</v>
      </c>
      <c r="E35" s="792">
        <v>200.0</v>
      </c>
      <c r="F35" s="793">
        <v>66.0</v>
      </c>
      <c r="G35" s="504">
        <f t="shared" ref="G35:H35" si="41">L35+N35+P35+R35+T35+V35+X35+Z35+AB35+AD35+AF35+AH35+AJ35+AL35+AN35+AP35+AR35+AT35+AV35+AX35+AZ35+BB35+BD35+BF35+BH35+BJ35+BL35+BN35+BP35+BR35+BT35</f>
        <v>0</v>
      </c>
      <c r="H35" s="505">
        <f t="shared" si="41"/>
        <v>66</v>
      </c>
      <c r="I35" s="786">
        <f t="shared" si="6"/>
        <v>0</v>
      </c>
      <c r="J35" s="794">
        <v>37.7</v>
      </c>
      <c r="K35" s="787">
        <f t="shared" si="7"/>
        <v>0</v>
      </c>
      <c r="L35" s="795"/>
      <c r="M35" s="796"/>
      <c r="N35" s="795"/>
      <c r="O35" s="796"/>
      <c r="P35" s="795"/>
      <c r="Q35" s="796"/>
      <c r="R35" s="795"/>
      <c r="S35" s="796"/>
      <c r="T35" s="795"/>
      <c r="U35" s="800">
        <v>66.0</v>
      </c>
      <c r="V35" s="795"/>
      <c r="W35" s="796"/>
      <c r="X35" s="795"/>
      <c r="Y35" s="796"/>
      <c r="Z35" s="795"/>
      <c r="AA35" s="796"/>
      <c r="AB35" s="795"/>
      <c r="AC35" s="796"/>
      <c r="AD35" s="795"/>
      <c r="AE35" s="796"/>
      <c r="AF35" s="795"/>
      <c r="AG35" s="796"/>
      <c r="AH35" s="795"/>
      <c r="AI35" s="796"/>
      <c r="AJ35" s="795"/>
      <c r="AK35" s="796"/>
      <c r="AL35" s="795"/>
      <c r="AM35" s="796"/>
      <c r="AN35" s="795"/>
      <c r="AO35" s="796"/>
      <c r="AP35" s="795"/>
      <c r="AQ35" s="796"/>
      <c r="AR35" s="795"/>
      <c r="AS35" s="796"/>
      <c r="AT35" s="795"/>
      <c r="AU35" s="796"/>
      <c r="AV35" s="795"/>
      <c r="AW35" s="796"/>
      <c r="AX35" s="795"/>
      <c r="AY35" s="796"/>
      <c r="AZ35" s="795"/>
      <c r="BA35" s="796"/>
      <c r="BB35" s="795"/>
      <c r="BC35" s="796"/>
      <c r="BD35" s="795"/>
      <c r="BE35" s="796"/>
      <c r="BF35" s="795"/>
      <c r="BG35" s="796"/>
      <c r="BH35" s="795"/>
      <c r="BI35" s="796"/>
      <c r="BJ35" s="795"/>
      <c r="BK35" s="796"/>
      <c r="BL35" s="795"/>
      <c r="BM35" s="796"/>
      <c r="BN35" s="795"/>
      <c r="BO35" s="796"/>
      <c r="BP35" s="795"/>
      <c r="BQ35" s="796"/>
      <c r="BR35" s="795"/>
      <c r="BS35" s="796"/>
      <c r="BT35" s="795"/>
      <c r="BU35" s="796"/>
      <c r="BV35" s="788">
        <f t="shared" si="8"/>
        <v>2488.2</v>
      </c>
      <c r="BW35" s="788">
        <f t="shared" si="9"/>
        <v>0</v>
      </c>
      <c r="BX35" s="788">
        <f t="shared" si="10"/>
        <v>2488.2</v>
      </c>
      <c r="BY35" s="788">
        <f t="shared" si="11"/>
        <v>0</v>
      </c>
      <c r="BZ35" s="788"/>
      <c r="CA35" s="338"/>
      <c r="CB35" s="338"/>
      <c r="CC35" s="338"/>
      <c r="CD35" s="338"/>
      <c r="CE35" s="338"/>
      <c r="CF35" s="338"/>
    </row>
    <row r="36" ht="15.75" customHeight="1">
      <c r="A36" s="789">
        <v>33.0</v>
      </c>
      <c r="B36" s="500">
        <v>326633.0</v>
      </c>
      <c r="C36" s="792">
        <v>30.0</v>
      </c>
      <c r="D36" s="792">
        <v>22.0</v>
      </c>
      <c r="E36" s="792">
        <v>220.0</v>
      </c>
      <c r="F36" s="793">
        <v>89.0</v>
      </c>
      <c r="G36" s="504">
        <f t="shared" ref="G36:H36" si="42">L36+N36+P36+R36+T36+V36+X36+Z36+AB36+AD36+AF36+AH36+AJ36+AL36+AN36+AP36+AR36+AT36+AV36+AX36+AZ36+BB36+BD36+BF36+BH36+BJ36+BL36+BN36+BP36+BR36+BT36</f>
        <v>0</v>
      </c>
      <c r="H36" s="505">
        <f t="shared" si="42"/>
        <v>0</v>
      </c>
      <c r="I36" s="786">
        <f t="shared" si="6"/>
        <v>89</v>
      </c>
      <c r="J36" s="794">
        <v>35.65</v>
      </c>
      <c r="K36" s="787">
        <f t="shared" si="7"/>
        <v>3172.85</v>
      </c>
      <c r="L36" s="795"/>
      <c r="M36" s="796"/>
      <c r="N36" s="795"/>
      <c r="O36" s="796"/>
      <c r="P36" s="795"/>
      <c r="Q36" s="796"/>
      <c r="R36" s="795"/>
      <c r="S36" s="796"/>
      <c r="T36" s="795"/>
      <c r="U36" s="796"/>
      <c r="V36" s="795"/>
      <c r="W36" s="796"/>
      <c r="X36" s="795"/>
      <c r="Y36" s="796"/>
      <c r="Z36" s="795"/>
      <c r="AA36" s="796"/>
      <c r="AB36" s="795"/>
      <c r="AC36" s="796"/>
      <c r="AD36" s="795"/>
      <c r="AE36" s="796"/>
      <c r="AF36" s="795"/>
      <c r="AG36" s="796"/>
      <c r="AH36" s="795"/>
      <c r="AI36" s="796"/>
      <c r="AJ36" s="795"/>
      <c r="AK36" s="796"/>
      <c r="AL36" s="795"/>
      <c r="AM36" s="796"/>
      <c r="AN36" s="795"/>
      <c r="AO36" s="796"/>
      <c r="AP36" s="795"/>
      <c r="AQ36" s="796"/>
      <c r="AR36" s="795"/>
      <c r="AS36" s="796"/>
      <c r="AT36" s="795"/>
      <c r="AU36" s="796"/>
      <c r="AV36" s="795"/>
      <c r="AW36" s="796"/>
      <c r="AX36" s="795"/>
      <c r="AY36" s="796"/>
      <c r="AZ36" s="795"/>
      <c r="BA36" s="796"/>
      <c r="BB36" s="795"/>
      <c r="BC36" s="796"/>
      <c r="BD36" s="795"/>
      <c r="BE36" s="796"/>
      <c r="BF36" s="795"/>
      <c r="BG36" s="796"/>
      <c r="BH36" s="795"/>
      <c r="BI36" s="796"/>
      <c r="BJ36" s="795"/>
      <c r="BK36" s="796"/>
      <c r="BL36" s="795"/>
      <c r="BM36" s="796"/>
      <c r="BN36" s="795"/>
      <c r="BO36" s="796"/>
      <c r="BP36" s="795"/>
      <c r="BQ36" s="796"/>
      <c r="BR36" s="795"/>
      <c r="BS36" s="796"/>
      <c r="BT36" s="795"/>
      <c r="BU36" s="796"/>
      <c r="BV36" s="788">
        <f t="shared" si="8"/>
        <v>3172.85</v>
      </c>
      <c r="BW36" s="788">
        <f t="shared" si="9"/>
        <v>0</v>
      </c>
      <c r="BX36" s="788">
        <f t="shared" si="10"/>
        <v>0</v>
      </c>
      <c r="BY36" s="788">
        <f t="shared" si="11"/>
        <v>3172.85</v>
      </c>
      <c r="BZ36" s="788"/>
      <c r="CA36" s="338"/>
      <c r="CB36" s="338"/>
      <c r="CC36" s="338"/>
      <c r="CD36" s="338"/>
      <c r="CE36" s="338"/>
      <c r="CF36" s="338"/>
    </row>
    <row r="37" ht="15.75" customHeight="1">
      <c r="A37" s="789">
        <v>34.0</v>
      </c>
      <c r="B37" s="797">
        <v>626627.0</v>
      </c>
      <c r="C37" s="798">
        <v>30.0</v>
      </c>
      <c r="D37" s="798">
        <v>18.0</v>
      </c>
      <c r="E37" s="798">
        <v>140.0</v>
      </c>
      <c r="F37" s="793">
        <v>70.0</v>
      </c>
      <c r="G37" s="504">
        <f t="shared" ref="G37:H37" si="43">L37+N37+P37+R37+T37+V37+X37+Z37+AB37+AD37+AF37+AH37+AJ37+AL37+AN37+AP37+AR37+AT37+AV37+AX37+AZ37+BB37+BD37+BF37+BH37+BJ37+BL37+BN37+BP37+BR37+BT37</f>
        <v>0</v>
      </c>
      <c r="H37" s="505">
        <f t="shared" si="43"/>
        <v>0</v>
      </c>
      <c r="I37" s="786">
        <f t="shared" si="6"/>
        <v>70</v>
      </c>
      <c r="J37" s="799">
        <v>31.55</v>
      </c>
      <c r="K37" s="787">
        <f t="shared" si="7"/>
        <v>2208.5</v>
      </c>
      <c r="L37" s="795"/>
      <c r="M37" s="796"/>
      <c r="N37" s="795"/>
      <c r="O37" s="796"/>
      <c r="P37" s="795"/>
      <c r="Q37" s="796"/>
      <c r="R37" s="795"/>
      <c r="S37" s="800"/>
      <c r="T37" s="795"/>
      <c r="U37" s="796"/>
      <c r="V37" s="795"/>
      <c r="W37" s="800"/>
      <c r="X37" s="795"/>
      <c r="Y37" s="796"/>
      <c r="Z37" s="795"/>
      <c r="AA37" s="796"/>
      <c r="AB37" s="795"/>
      <c r="AC37" s="796"/>
      <c r="AD37" s="795"/>
      <c r="AE37" s="796"/>
      <c r="AF37" s="795"/>
      <c r="AG37" s="796"/>
      <c r="AH37" s="795"/>
      <c r="AI37" s="796"/>
      <c r="AJ37" s="795"/>
      <c r="AK37" s="796"/>
      <c r="AL37" s="795"/>
      <c r="AM37" s="796"/>
      <c r="AN37" s="795"/>
      <c r="AO37" s="796"/>
      <c r="AP37" s="795"/>
      <c r="AQ37" s="796"/>
      <c r="AR37" s="795"/>
      <c r="AS37" s="796"/>
      <c r="AT37" s="795"/>
      <c r="AU37" s="796"/>
      <c r="AV37" s="795"/>
      <c r="AW37" s="796"/>
      <c r="AX37" s="795"/>
      <c r="AY37" s="796"/>
      <c r="AZ37" s="795"/>
      <c r="BA37" s="796"/>
      <c r="BB37" s="795"/>
      <c r="BC37" s="796"/>
      <c r="BD37" s="795"/>
      <c r="BE37" s="796"/>
      <c r="BF37" s="795"/>
      <c r="BG37" s="796"/>
      <c r="BH37" s="795"/>
      <c r="BI37" s="796"/>
      <c r="BJ37" s="795"/>
      <c r="BK37" s="796"/>
      <c r="BL37" s="795"/>
      <c r="BM37" s="796"/>
      <c r="BN37" s="795"/>
      <c r="BO37" s="796"/>
      <c r="BP37" s="795"/>
      <c r="BQ37" s="796"/>
      <c r="BR37" s="801"/>
      <c r="BS37" s="796"/>
      <c r="BT37" s="795"/>
      <c r="BU37" s="796"/>
      <c r="BV37" s="788">
        <f t="shared" si="8"/>
        <v>2208.5</v>
      </c>
      <c r="BW37" s="788">
        <f t="shared" si="9"/>
        <v>0</v>
      </c>
      <c r="BX37" s="788">
        <f t="shared" si="10"/>
        <v>0</v>
      </c>
      <c r="BY37" s="788">
        <f t="shared" si="11"/>
        <v>2208.5</v>
      </c>
      <c r="BZ37" s="788"/>
      <c r="CA37" s="338"/>
      <c r="CB37" s="338"/>
      <c r="CC37" s="338"/>
      <c r="CD37" s="338"/>
      <c r="CE37" s="338"/>
      <c r="CF37" s="338"/>
    </row>
    <row r="38" ht="15.75" customHeight="1">
      <c r="A38" s="789">
        <v>35.0</v>
      </c>
      <c r="B38" s="797">
        <v>626621.0</v>
      </c>
      <c r="C38" s="798">
        <v>32.0</v>
      </c>
      <c r="D38" s="798">
        <v>18.0</v>
      </c>
      <c r="E38" s="798">
        <v>140.0</v>
      </c>
      <c r="F38" s="793">
        <v>412.0</v>
      </c>
      <c r="G38" s="504">
        <f t="shared" ref="G38:H38" si="44">L38+N38+P38+R38+T38+V38+X38+Z38+AB38+AD38+AF38+AH38+AJ38+AL38+AN38+AP38+AR38+AT38+AV38+AX38+AZ38+BB38+BD38+BF38+BH38+BJ38+BL38+BN38+BP38+BR38+BT38</f>
        <v>0</v>
      </c>
      <c r="H38" s="505">
        <f t="shared" si="44"/>
        <v>172</v>
      </c>
      <c r="I38" s="786">
        <f t="shared" si="6"/>
        <v>240</v>
      </c>
      <c r="J38" s="799">
        <v>31.55</v>
      </c>
      <c r="K38" s="787">
        <f t="shared" si="7"/>
        <v>7572</v>
      </c>
      <c r="L38" s="795"/>
      <c r="M38" s="796"/>
      <c r="N38" s="795"/>
      <c r="O38" s="796"/>
      <c r="P38" s="795"/>
      <c r="Q38" s="796"/>
      <c r="R38" s="795"/>
      <c r="S38" s="796">
        <f>412-240</f>
        <v>172</v>
      </c>
      <c r="T38" s="795"/>
      <c r="U38" s="796"/>
      <c r="V38" s="795"/>
      <c r="W38" s="796"/>
      <c r="X38" s="795"/>
      <c r="Y38" s="796"/>
      <c r="Z38" s="795"/>
      <c r="AA38" s="796"/>
      <c r="AB38" s="795"/>
      <c r="AC38" s="796"/>
      <c r="AD38" s="795"/>
      <c r="AE38" s="796"/>
      <c r="AF38" s="795"/>
      <c r="AG38" s="796"/>
      <c r="AH38" s="795"/>
      <c r="AI38" s="796"/>
      <c r="AJ38" s="795"/>
      <c r="AK38" s="796"/>
      <c r="AL38" s="795"/>
      <c r="AM38" s="796"/>
      <c r="AN38" s="795"/>
      <c r="AO38" s="796"/>
      <c r="AP38" s="795"/>
      <c r="AQ38" s="796"/>
      <c r="AR38" s="795"/>
      <c r="AS38" s="796"/>
      <c r="AT38" s="795"/>
      <c r="AU38" s="796"/>
      <c r="AV38" s="795"/>
      <c r="AW38" s="796"/>
      <c r="AX38" s="795"/>
      <c r="AY38" s="796"/>
      <c r="AZ38" s="795"/>
      <c r="BA38" s="796"/>
      <c r="BB38" s="795"/>
      <c r="BC38" s="796"/>
      <c r="BD38" s="795"/>
      <c r="BE38" s="796"/>
      <c r="BF38" s="795"/>
      <c r="BG38" s="796"/>
      <c r="BH38" s="795"/>
      <c r="BI38" s="796"/>
      <c r="BJ38" s="795"/>
      <c r="BK38" s="796"/>
      <c r="BL38" s="795"/>
      <c r="BM38" s="796"/>
      <c r="BN38" s="795"/>
      <c r="BO38" s="796"/>
      <c r="BP38" s="795"/>
      <c r="BQ38" s="796"/>
      <c r="BR38" s="801"/>
      <c r="BS38" s="796"/>
      <c r="BT38" s="795"/>
      <c r="BU38" s="796"/>
      <c r="BV38" s="788">
        <f t="shared" si="8"/>
        <v>12998.6</v>
      </c>
      <c r="BW38" s="788">
        <f t="shared" si="9"/>
        <v>0</v>
      </c>
      <c r="BX38" s="788">
        <f t="shared" si="10"/>
        <v>5426.6</v>
      </c>
      <c r="BY38" s="788">
        <f t="shared" si="11"/>
        <v>7572</v>
      </c>
      <c r="BZ38" s="788"/>
      <c r="CA38" s="338"/>
      <c r="CB38" s="338"/>
      <c r="CC38" s="338"/>
      <c r="CD38" s="338"/>
      <c r="CE38" s="338"/>
      <c r="CF38" s="338"/>
    </row>
    <row r="39" ht="15.75" customHeight="1">
      <c r="A39" s="789">
        <v>36.0</v>
      </c>
      <c r="B39" s="500">
        <v>226556.0</v>
      </c>
      <c r="C39" s="792">
        <v>32.5</v>
      </c>
      <c r="D39" s="792">
        <v>28.0</v>
      </c>
      <c r="E39" s="792">
        <v>220.0</v>
      </c>
      <c r="F39" s="793">
        <v>510.0</v>
      </c>
      <c r="G39" s="504">
        <f t="shared" ref="G39:H39" si="45">L39+N39+P39+R39+T39+V39+X39+Z39+AB39+AD39+AF39+AH39+AJ39+AL39+AN39+AP39+AR39+AT39+AV39+AX39+AZ39+BB39+BD39+BF39+BH39+BJ39+BL39+BN39+BP39+BR39+BT39</f>
        <v>0</v>
      </c>
      <c r="H39" s="505">
        <f t="shared" si="45"/>
        <v>0</v>
      </c>
      <c r="I39" s="786">
        <f t="shared" si="6"/>
        <v>510</v>
      </c>
      <c r="J39" s="794">
        <v>40.5</v>
      </c>
      <c r="K39" s="787">
        <f t="shared" si="7"/>
        <v>20655</v>
      </c>
      <c r="L39" s="795"/>
      <c r="M39" s="796"/>
      <c r="N39" s="795"/>
      <c r="O39" s="796"/>
      <c r="P39" s="795"/>
      <c r="Q39" s="796"/>
      <c r="R39" s="795"/>
      <c r="S39" s="796"/>
      <c r="T39" s="795"/>
      <c r="U39" s="796"/>
      <c r="V39" s="795"/>
      <c r="W39" s="796"/>
      <c r="X39" s="795"/>
      <c r="Y39" s="796"/>
      <c r="Z39" s="795"/>
      <c r="AA39" s="796"/>
      <c r="AB39" s="795"/>
      <c r="AC39" s="796"/>
      <c r="AD39" s="795"/>
      <c r="AE39" s="796"/>
      <c r="AF39" s="795"/>
      <c r="AG39" s="796"/>
      <c r="AH39" s="795"/>
      <c r="AI39" s="796"/>
      <c r="AJ39" s="795"/>
      <c r="AK39" s="796"/>
      <c r="AL39" s="795"/>
      <c r="AM39" s="796"/>
      <c r="AN39" s="795"/>
      <c r="AO39" s="796"/>
      <c r="AP39" s="795"/>
      <c r="AQ39" s="796"/>
      <c r="AR39" s="795"/>
      <c r="AS39" s="796"/>
      <c r="AT39" s="795"/>
      <c r="AU39" s="796"/>
      <c r="AV39" s="795"/>
      <c r="AW39" s="796"/>
      <c r="AX39" s="795"/>
      <c r="AY39" s="796"/>
      <c r="AZ39" s="795"/>
      <c r="BA39" s="796"/>
      <c r="BB39" s="795"/>
      <c r="BC39" s="796"/>
      <c r="BD39" s="795"/>
      <c r="BE39" s="796"/>
      <c r="BF39" s="795"/>
      <c r="BG39" s="796"/>
      <c r="BH39" s="795"/>
      <c r="BI39" s="796"/>
      <c r="BJ39" s="795"/>
      <c r="BK39" s="796"/>
      <c r="BL39" s="795"/>
      <c r="BM39" s="796"/>
      <c r="BN39" s="795"/>
      <c r="BO39" s="796"/>
      <c r="BP39" s="795"/>
      <c r="BQ39" s="796"/>
      <c r="BR39" s="795"/>
      <c r="BS39" s="796"/>
      <c r="BT39" s="795"/>
      <c r="BU39" s="796"/>
      <c r="BV39" s="788">
        <f t="shared" si="8"/>
        <v>20655</v>
      </c>
      <c r="BW39" s="788">
        <f t="shared" si="9"/>
        <v>0</v>
      </c>
      <c r="BX39" s="788">
        <f t="shared" si="10"/>
        <v>0</v>
      </c>
      <c r="BY39" s="788">
        <f t="shared" si="11"/>
        <v>20655</v>
      </c>
      <c r="BZ39" s="788"/>
      <c r="CA39" s="338"/>
      <c r="CB39" s="338"/>
      <c r="CC39" s="338"/>
      <c r="CD39" s="338"/>
      <c r="CE39" s="338"/>
      <c r="CF39" s="338"/>
    </row>
    <row r="40" ht="15.75" customHeight="1">
      <c r="A40" s="789">
        <v>37.0</v>
      </c>
      <c r="B40" s="500">
        <v>226621.0</v>
      </c>
      <c r="C40" s="792">
        <v>32.5</v>
      </c>
      <c r="D40" s="792">
        <v>25.0</v>
      </c>
      <c r="E40" s="792">
        <v>230.0</v>
      </c>
      <c r="F40" s="793">
        <v>504.0</v>
      </c>
      <c r="G40" s="504">
        <f t="shared" ref="G40:H40" si="46">L40+N40+P40+R40+T40+V40+X40+Z40+AB40+AD40+AF40+AH40+AJ40+AL40+AN40+AP40+AR40+AT40+AV40+AX40+AZ40+BB40+BD40+BF40+BH40+BJ40+BL40+BN40+BP40+BR40+BT40</f>
        <v>0</v>
      </c>
      <c r="H40" s="505">
        <f t="shared" si="46"/>
        <v>336</v>
      </c>
      <c r="I40" s="786">
        <f t="shared" si="6"/>
        <v>168</v>
      </c>
      <c r="J40" s="794">
        <v>35.0</v>
      </c>
      <c r="K40" s="787">
        <f t="shared" si="7"/>
        <v>5880</v>
      </c>
      <c r="L40" s="795"/>
      <c r="M40" s="796"/>
      <c r="N40" s="795"/>
      <c r="O40" s="796"/>
      <c r="P40" s="795"/>
      <c r="Q40" s="796">
        <f>504-192</f>
        <v>312</v>
      </c>
      <c r="R40" s="795"/>
      <c r="S40" s="796">
        <f>192-168</f>
        <v>24</v>
      </c>
      <c r="T40" s="795"/>
      <c r="U40" s="796"/>
      <c r="V40" s="795"/>
      <c r="W40" s="796"/>
      <c r="X40" s="795"/>
      <c r="Y40" s="796"/>
      <c r="Z40" s="795"/>
      <c r="AA40" s="796"/>
      <c r="AB40" s="795"/>
      <c r="AC40" s="796"/>
      <c r="AD40" s="795"/>
      <c r="AE40" s="796"/>
      <c r="AF40" s="795"/>
      <c r="AG40" s="796"/>
      <c r="AH40" s="795"/>
      <c r="AI40" s="796"/>
      <c r="AJ40" s="795"/>
      <c r="AK40" s="796"/>
      <c r="AL40" s="795"/>
      <c r="AM40" s="796"/>
      <c r="AN40" s="795"/>
      <c r="AO40" s="796"/>
      <c r="AP40" s="795"/>
      <c r="AQ40" s="796"/>
      <c r="AR40" s="795"/>
      <c r="AS40" s="796"/>
      <c r="AT40" s="795"/>
      <c r="AU40" s="796"/>
      <c r="AV40" s="795"/>
      <c r="AW40" s="796"/>
      <c r="AX40" s="795"/>
      <c r="AY40" s="796"/>
      <c r="AZ40" s="795"/>
      <c r="BA40" s="796"/>
      <c r="BB40" s="795"/>
      <c r="BC40" s="796"/>
      <c r="BD40" s="795"/>
      <c r="BE40" s="796"/>
      <c r="BF40" s="795"/>
      <c r="BG40" s="796"/>
      <c r="BH40" s="795"/>
      <c r="BI40" s="796"/>
      <c r="BJ40" s="795"/>
      <c r="BK40" s="796"/>
      <c r="BL40" s="795"/>
      <c r="BM40" s="796"/>
      <c r="BN40" s="795"/>
      <c r="BO40" s="796"/>
      <c r="BP40" s="795"/>
      <c r="BQ40" s="796"/>
      <c r="BR40" s="795"/>
      <c r="BS40" s="796"/>
      <c r="BT40" s="795"/>
      <c r="BU40" s="796"/>
      <c r="BV40" s="788">
        <f t="shared" si="8"/>
        <v>17640</v>
      </c>
      <c r="BW40" s="788">
        <f t="shared" si="9"/>
        <v>0</v>
      </c>
      <c r="BX40" s="788">
        <f t="shared" si="10"/>
        <v>11760</v>
      </c>
      <c r="BY40" s="788">
        <f t="shared" si="11"/>
        <v>5880</v>
      </c>
      <c r="BZ40" s="788"/>
      <c r="CA40" s="338"/>
      <c r="CB40" s="338"/>
      <c r="CC40" s="338"/>
      <c r="CD40" s="338"/>
      <c r="CE40" s="338"/>
      <c r="CF40" s="338"/>
    </row>
    <row r="41" ht="15.75" customHeight="1">
      <c r="A41" s="789">
        <v>38.0</v>
      </c>
      <c r="B41" s="500">
        <v>226622.0</v>
      </c>
      <c r="C41" s="792">
        <v>32.5</v>
      </c>
      <c r="D41" s="792">
        <v>25.0</v>
      </c>
      <c r="E41" s="792">
        <v>230.0</v>
      </c>
      <c r="F41" s="793">
        <v>70.0</v>
      </c>
      <c r="G41" s="504">
        <f t="shared" ref="G41:H41" si="47">L41+N41+P41+R41+T41+V41+X41+Z41+AB41+AD41+AF41+AH41+AJ41+AL41+AN41+AP41+AR41+AT41+AV41+AX41+AZ41+BB41+BD41+BF41+BH41+BJ41+BL41+BN41+BP41+BR41+BT41</f>
        <v>0</v>
      </c>
      <c r="H41" s="505">
        <f t="shared" si="47"/>
        <v>0</v>
      </c>
      <c r="I41" s="786">
        <f t="shared" si="6"/>
        <v>70</v>
      </c>
      <c r="J41" s="794">
        <v>35.0</v>
      </c>
      <c r="K41" s="787">
        <f t="shared" si="7"/>
        <v>2450</v>
      </c>
      <c r="L41" s="795"/>
      <c r="M41" s="796"/>
      <c r="N41" s="795"/>
      <c r="O41" s="796"/>
      <c r="P41" s="795"/>
      <c r="Q41" s="796"/>
      <c r="R41" s="795"/>
      <c r="S41" s="796"/>
      <c r="T41" s="795"/>
      <c r="U41" s="796"/>
      <c r="V41" s="795"/>
      <c r="W41" s="796"/>
      <c r="X41" s="795"/>
      <c r="Y41" s="796"/>
      <c r="Z41" s="795"/>
      <c r="AA41" s="796"/>
      <c r="AB41" s="795"/>
      <c r="AC41" s="796"/>
      <c r="AD41" s="795"/>
      <c r="AE41" s="796"/>
      <c r="AF41" s="795"/>
      <c r="AG41" s="800"/>
      <c r="AH41" s="795"/>
      <c r="AI41" s="796"/>
      <c r="AJ41" s="795"/>
      <c r="AK41" s="796"/>
      <c r="AL41" s="795"/>
      <c r="AM41" s="796"/>
      <c r="AN41" s="795"/>
      <c r="AO41" s="796"/>
      <c r="AP41" s="795"/>
      <c r="AQ41" s="796"/>
      <c r="AR41" s="795"/>
      <c r="AS41" s="796"/>
      <c r="AT41" s="795"/>
      <c r="AU41" s="796"/>
      <c r="AV41" s="795"/>
      <c r="AW41" s="796"/>
      <c r="AX41" s="795"/>
      <c r="AY41" s="796"/>
      <c r="AZ41" s="795"/>
      <c r="BA41" s="796"/>
      <c r="BB41" s="795"/>
      <c r="BC41" s="796"/>
      <c r="BD41" s="795"/>
      <c r="BE41" s="796"/>
      <c r="BF41" s="795"/>
      <c r="BG41" s="796"/>
      <c r="BH41" s="795"/>
      <c r="BI41" s="796"/>
      <c r="BJ41" s="795"/>
      <c r="BK41" s="796"/>
      <c r="BL41" s="795"/>
      <c r="BM41" s="796"/>
      <c r="BN41" s="795"/>
      <c r="BO41" s="796"/>
      <c r="BP41" s="795"/>
      <c r="BQ41" s="796"/>
      <c r="BR41" s="795"/>
      <c r="BS41" s="796"/>
      <c r="BT41" s="795"/>
      <c r="BU41" s="796"/>
      <c r="BV41" s="788">
        <f t="shared" si="8"/>
        <v>2450</v>
      </c>
      <c r="BW41" s="788">
        <f t="shared" si="9"/>
        <v>0</v>
      </c>
      <c r="BX41" s="788">
        <f t="shared" si="10"/>
        <v>0</v>
      </c>
      <c r="BY41" s="788">
        <f t="shared" si="11"/>
        <v>2450</v>
      </c>
      <c r="BZ41" s="788"/>
      <c r="CA41" s="338"/>
      <c r="CB41" s="338"/>
      <c r="CC41" s="338"/>
      <c r="CD41" s="338"/>
      <c r="CE41" s="338"/>
      <c r="CF41" s="338"/>
    </row>
    <row r="42" ht="15.75" customHeight="1">
      <c r="A42" s="789">
        <v>39.0</v>
      </c>
      <c r="B42" s="500">
        <v>526527.0</v>
      </c>
      <c r="C42" s="792">
        <v>32.5</v>
      </c>
      <c r="D42" s="792">
        <v>28.0</v>
      </c>
      <c r="E42" s="792">
        <v>220.0</v>
      </c>
      <c r="F42" s="793">
        <v>528.0</v>
      </c>
      <c r="G42" s="504">
        <f t="shared" ref="G42:H42" si="48">L42+N42+P42+R42+T42+V42+X42+Z42+AB42+AD42+AF42+AH42+AJ42+AL42+AN42+AP42+AR42+AT42+AV42+AX42+AZ42+BB42+BD42+BF42+BH42+BJ42+BL42+BN42+BP42+BR42+BT42</f>
        <v>0</v>
      </c>
      <c r="H42" s="505">
        <f t="shared" si="48"/>
        <v>0</v>
      </c>
      <c r="I42" s="786">
        <f t="shared" si="6"/>
        <v>528</v>
      </c>
      <c r="J42" s="802">
        <v>41.84</v>
      </c>
      <c r="K42" s="787">
        <f t="shared" si="7"/>
        <v>22091.52</v>
      </c>
      <c r="L42" s="795"/>
      <c r="M42" s="796"/>
      <c r="N42" s="795"/>
      <c r="O42" s="796"/>
      <c r="P42" s="795"/>
      <c r="Q42" s="796"/>
      <c r="R42" s="795"/>
      <c r="S42" s="796"/>
      <c r="T42" s="795"/>
      <c r="U42" s="796"/>
      <c r="V42" s="795"/>
      <c r="W42" s="796"/>
      <c r="X42" s="795"/>
      <c r="Y42" s="796"/>
      <c r="Z42" s="795"/>
      <c r="AA42" s="796"/>
      <c r="AB42" s="795"/>
      <c r="AC42" s="796"/>
      <c r="AD42" s="795"/>
      <c r="AE42" s="796"/>
      <c r="AF42" s="795"/>
      <c r="AG42" s="796"/>
      <c r="AH42" s="795"/>
      <c r="AI42" s="796"/>
      <c r="AJ42" s="795"/>
      <c r="AK42" s="796"/>
      <c r="AL42" s="795"/>
      <c r="AM42" s="796"/>
      <c r="AN42" s="795"/>
      <c r="AO42" s="796"/>
      <c r="AP42" s="795"/>
      <c r="AQ42" s="796"/>
      <c r="AR42" s="795"/>
      <c r="AS42" s="796"/>
      <c r="AT42" s="795"/>
      <c r="AU42" s="796"/>
      <c r="AV42" s="795"/>
      <c r="AW42" s="796"/>
      <c r="AX42" s="795"/>
      <c r="AY42" s="796"/>
      <c r="AZ42" s="795"/>
      <c r="BA42" s="796"/>
      <c r="BB42" s="795"/>
      <c r="BC42" s="796"/>
      <c r="BD42" s="795"/>
      <c r="BE42" s="796"/>
      <c r="BF42" s="795"/>
      <c r="BG42" s="796"/>
      <c r="BH42" s="795"/>
      <c r="BI42" s="796"/>
      <c r="BJ42" s="795"/>
      <c r="BK42" s="796"/>
      <c r="BL42" s="795"/>
      <c r="BM42" s="796"/>
      <c r="BN42" s="795"/>
      <c r="BO42" s="796"/>
      <c r="BP42" s="795"/>
      <c r="BQ42" s="796"/>
      <c r="BR42" s="795"/>
      <c r="BS42" s="796"/>
      <c r="BT42" s="795"/>
      <c r="BU42" s="796"/>
      <c r="BV42" s="788">
        <f t="shared" si="8"/>
        <v>22091.52</v>
      </c>
      <c r="BW42" s="788">
        <f t="shared" si="9"/>
        <v>0</v>
      </c>
      <c r="BX42" s="788">
        <f t="shared" si="10"/>
        <v>0</v>
      </c>
      <c r="BY42" s="788">
        <f t="shared" si="11"/>
        <v>22091.52</v>
      </c>
      <c r="BZ42" s="788"/>
      <c r="CA42" s="338"/>
      <c r="CB42" s="338"/>
      <c r="CC42" s="338"/>
      <c r="CD42" s="338"/>
      <c r="CE42" s="338"/>
      <c r="CF42" s="338"/>
    </row>
    <row r="43" ht="15.75" customHeight="1">
      <c r="A43" s="789">
        <v>40.0</v>
      </c>
      <c r="B43" s="500">
        <v>526528.0</v>
      </c>
      <c r="C43" s="792">
        <v>32.5</v>
      </c>
      <c r="D43" s="792">
        <v>28.0</v>
      </c>
      <c r="E43" s="792">
        <v>220.0</v>
      </c>
      <c r="F43" s="793">
        <v>528.0</v>
      </c>
      <c r="G43" s="504">
        <f t="shared" ref="G43:H43" si="49">L43+N43+P43+R43+T43+V43+X43+Z43+AB43+AD43+AF43+AH43+AJ43+AL43+AN43+AP43+AR43+AT43+AV43+AX43+AZ43+BB43+BD43+BF43+BH43+BJ43+BL43+BN43+BP43+BR43+BT43</f>
        <v>0</v>
      </c>
      <c r="H43" s="505">
        <f t="shared" si="49"/>
        <v>0</v>
      </c>
      <c r="I43" s="786">
        <f t="shared" si="6"/>
        <v>528</v>
      </c>
      <c r="J43" s="802">
        <v>41.84</v>
      </c>
      <c r="K43" s="787">
        <f t="shared" si="7"/>
        <v>22091.52</v>
      </c>
      <c r="L43" s="795"/>
      <c r="M43" s="796"/>
      <c r="N43" s="795"/>
      <c r="O43" s="796"/>
      <c r="P43" s="795"/>
      <c r="Q43" s="796"/>
      <c r="R43" s="795"/>
      <c r="S43" s="796"/>
      <c r="T43" s="795"/>
      <c r="U43" s="796"/>
      <c r="V43" s="795"/>
      <c r="W43" s="796"/>
      <c r="X43" s="795"/>
      <c r="Y43" s="796"/>
      <c r="Z43" s="795"/>
      <c r="AA43" s="796"/>
      <c r="AB43" s="795"/>
      <c r="AC43" s="796"/>
      <c r="AD43" s="795"/>
      <c r="AE43" s="796"/>
      <c r="AF43" s="795"/>
      <c r="AG43" s="796"/>
      <c r="AH43" s="795"/>
      <c r="AI43" s="796"/>
      <c r="AJ43" s="795"/>
      <c r="AK43" s="796"/>
      <c r="AL43" s="795"/>
      <c r="AM43" s="796"/>
      <c r="AN43" s="795"/>
      <c r="AO43" s="796"/>
      <c r="AP43" s="795"/>
      <c r="AQ43" s="796"/>
      <c r="AR43" s="795"/>
      <c r="AS43" s="796"/>
      <c r="AT43" s="795"/>
      <c r="AU43" s="796"/>
      <c r="AV43" s="795"/>
      <c r="AW43" s="796"/>
      <c r="AX43" s="795"/>
      <c r="AY43" s="796"/>
      <c r="AZ43" s="795"/>
      <c r="BA43" s="796"/>
      <c r="BB43" s="795"/>
      <c r="BC43" s="796"/>
      <c r="BD43" s="795"/>
      <c r="BE43" s="796"/>
      <c r="BF43" s="795"/>
      <c r="BG43" s="796"/>
      <c r="BH43" s="795"/>
      <c r="BI43" s="796"/>
      <c r="BJ43" s="795"/>
      <c r="BK43" s="796"/>
      <c r="BL43" s="795"/>
      <c r="BM43" s="796"/>
      <c r="BN43" s="795"/>
      <c r="BO43" s="796"/>
      <c r="BP43" s="795"/>
      <c r="BQ43" s="796"/>
      <c r="BR43" s="795"/>
      <c r="BS43" s="796"/>
      <c r="BT43" s="795"/>
      <c r="BU43" s="796"/>
      <c r="BV43" s="788">
        <f t="shared" si="8"/>
        <v>22091.52</v>
      </c>
      <c r="BW43" s="788">
        <f t="shared" si="9"/>
        <v>0</v>
      </c>
      <c r="BX43" s="788">
        <f t="shared" si="10"/>
        <v>0</v>
      </c>
      <c r="BY43" s="788">
        <f t="shared" si="11"/>
        <v>22091.52</v>
      </c>
      <c r="BZ43" s="788"/>
      <c r="CA43" s="338"/>
      <c r="CB43" s="338"/>
      <c r="CC43" s="338"/>
      <c r="CD43" s="338"/>
      <c r="CE43" s="338"/>
      <c r="CF43" s="338"/>
    </row>
    <row r="44" ht="15.75" customHeight="1">
      <c r="A44" s="789">
        <v>41.0</v>
      </c>
      <c r="B44" s="500">
        <v>526529.0</v>
      </c>
      <c r="C44" s="792">
        <v>32.5</v>
      </c>
      <c r="D44" s="792">
        <v>28.0</v>
      </c>
      <c r="E44" s="792">
        <v>220.0</v>
      </c>
      <c r="F44" s="793">
        <v>512.0</v>
      </c>
      <c r="G44" s="504">
        <f t="shared" ref="G44:H44" si="50">L44+N44+P44+R44+T44+V44+X44+Z44+AB44+AD44+AF44+AH44+AJ44+AL44+AN44+AP44+AR44+AT44+AV44+AX44+AZ44+BB44+BD44+BF44+BH44+BJ44+BL44+BN44+BP44+BR44+BT44</f>
        <v>0</v>
      </c>
      <c r="H44" s="505">
        <f t="shared" si="50"/>
        <v>0</v>
      </c>
      <c r="I44" s="786">
        <f t="shared" si="6"/>
        <v>512</v>
      </c>
      <c r="J44" s="802">
        <v>41.84</v>
      </c>
      <c r="K44" s="787">
        <f t="shared" si="7"/>
        <v>21422.08</v>
      </c>
      <c r="L44" s="795"/>
      <c r="M44" s="796"/>
      <c r="N44" s="795"/>
      <c r="O44" s="796"/>
      <c r="P44" s="795"/>
      <c r="Q44" s="796"/>
      <c r="R44" s="795"/>
      <c r="S44" s="796"/>
      <c r="T44" s="795"/>
      <c r="U44" s="796"/>
      <c r="V44" s="795"/>
      <c r="W44" s="796"/>
      <c r="X44" s="795"/>
      <c r="Y44" s="796"/>
      <c r="Z44" s="795"/>
      <c r="AA44" s="796"/>
      <c r="AB44" s="795"/>
      <c r="AC44" s="796"/>
      <c r="AD44" s="795"/>
      <c r="AE44" s="796"/>
      <c r="AF44" s="795"/>
      <c r="AG44" s="796"/>
      <c r="AH44" s="795"/>
      <c r="AI44" s="796"/>
      <c r="AJ44" s="795"/>
      <c r="AK44" s="796"/>
      <c r="AL44" s="795"/>
      <c r="AM44" s="796"/>
      <c r="AN44" s="795"/>
      <c r="AO44" s="796"/>
      <c r="AP44" s="795"/>
      <c r="AQ44" s="796"/>
      <c r="AR44" s="795"/>
      <c r="AS44" s="796"/>
      <c r="AT44" s="795"/>
      <c r="AU44" s="796"/>
      <c r="AV44" s="795"/>
      <c r="AW44" s="796"/>
      <c r="AX44" s="795"/>
      <c r="AY44" s="796"/>
      <c r="AZ44" s="795"/>
      <c r="BA44" s="796"/>
      <c r="BB44" s="795"/>
      <c r="BC44" s="796"/>
      <c r="BD44" s="795"/>
      <c r="BE44" s="796"/>
      <c r="BF44" s="795"/>
      <c r="BG44" s="796"/>
      <c r="BH44" s="795"/>
      <c r="BI44" s="796"/>
      <c r="BJ44" s="795"/>
      <c r="BK44" s="796"/>
      <c r="BL44" s="795"/>
      <c r="BM44" s="796"/>
      <c r="BN44" s="795"/>
      <c r="BO44" s="796"/>
      <c r="BP44" s="795"/>
      <c r="BQ44" s="796"/>
      <c r="BR44" s="795"/>
      <c r="BS44" s="796"/>
      <c r="BT44" s="795"/>
      <c r="BU44" s="796"/>
      <c r="BV44" s="788">
        <f t="shared" si="8"/>
        <v>21422.08</v>
      </c>
      <c r="BW44" s="788">
        <f t="shared" si="9"/>
        <v>0</v>
      </c>
      <c r="BX44" s="788">
        <f t="shared" si="10"/>
        <v>0</v>
      </c>
      <c r="BY44" s="788">
        <f t="shared" si="11"/>
        <v>21422.08</v>
      </c>
      <c r="BZ44" s="788"/>
      <c r="CA44" s="338"/>
      <c r="CB44" s="338"/>
      <c r="CC44" s="338"/>
      <c r="CD44" s="338"/>
      <c r="CE44" s="338"/>
      <c r="CF44" s="338"/>
    </row>
    <row r="45" ht="15.75" customHeight="1">
      <c r="A45" s="789">
        <v>42.0</v>
      </c>
      <c r="B45" s="500">
        <v>526530.0</v>
      </c>
      <c r="C45" s="792">
        <v>32.5</v>
      </c>
      <c r="D45" s="792">
        <v>28.0</v>
      </c>
      <c r="E45" s="792">
        <v>220.0</v>
      </c>
      <c r="F45" s="793">
        <v>527.0</v>
      </c>
      <c r="G45" s="504">
        <f t="shared" ref="G45:H45" si="51">L45+N45+P45+R45+T45+V45+X45+Z45+AB45+AD45+AF45+AH45+AJ45+AL45+AN45+AP45+AR45+AT45+AV45+AX45+AZ45+BB45+BD45+BF45+BH45+BJ45+BL45+BN45+BP45+BR45+BT45</f>
        <v>0</v>
      </c>
      <c r="H45" s="505">
        <f t="shared" si="51"/>
        <v>527</v>
      </c>
      <c r="I45" s="786">
        <f t="shared" si="6"/>
        <v>0</v>
      </c>
      <c r="J45" s="802">
        <v>41.84</v>
      </c>
      <c r="K45" s="787">
        <f t="shared" si="7"/>
        <v>0</v>
      </c>
      <c r="L45" s="795"/>
      <c r="M45" s="796"/>
      <c r="N45" s="795"/>
      <c r="O45" s="796"/>
      <c r="P45" s="795"/>
      <c r="Q45" s="796"/>
      <c r="R45" s="795"/>
      <c r="S45" s="796"/>
      <c r="T45" s="795"/>
      <c r="U45" s="800">
        <v>527.0</v>
      </c>
      <c r="V45" s="795"/>
      <c r="W45" s="796"/>
      <c r="X45" s="795"/>
      <c r="Y45" s="796"/>
      <c r="Z45" s="795"/>
      <c r="AA45" s="796"/>
      <c r="AB45" s="795"/>
      <c r="AC45" s="796"/>
      <c r="AD45" s="795"/>
      <c r="AE45" s="796"/>
      <c r="AF45" s="795"/>
      <c r="AG45" s="796"/>
      <c r="AH45" s="795"/>
      <c r="AI45" s="796"/>
      <c r="AJ45" s="795"/>
      <c r="AK45" s="796"/>
      <c r="AL45" s="795"/>
      <c r="AM45" s="796"/>
      <c r="AN45" s="795"/>
      <c r="AO45" s="796"/>
      <c r="AP45" s="795"/>
      <c r="AQ45" s="796"/>
      <c r="AR45" s="795"/>
      <c r="AS45" s="796"/>
      <c r="AT45" s="795"/>
      <c r="AU45" s="796"/>
      <c r="AV45" s="795"/>
      <c r="AW45" s="796"/>
      <c r="AX45" s="795"/>
      <c r="AY45" s="796"/>
      <c r="AZ45" s="795"/>
      <c r="BA45" s="796"/>
      <c r="BB45" s="795"/>
      <c r="BC45" s="796"/>
      <c r="BD45" s="795"/>
      <c r="BE45" s="796"/>
      <c r="BF45" s="795"/>
      <c r="BG45" s="796"/>
      <c r="BH45" s="795"/>
      <c r="BI45" s="796"/>
      <c r="BJ45" s="795"/>
      <c r="BK45" s="796"/>
      <c r="BL45" s="795"/>
      <c r="BM45" s="796"/>
      <c r="BN45" s="795"/>
      <c r="BO45" s="796"/>
      <c r="BP45" s="795"/>
      <c r="BQ45" s="796"/>
      <c r="BR45" s="795"/>
      <c r="BS45" s="796"/>
      <c r="BT45" s="795"/>
      <c r="BU45" s="796"/>
      <c r="BV45" s="788">
        <f t="shared" si="8"/>
        <v>22049.68</v>
      </c>
      <c r="BW45" s="788">
        <f t="shared" si="9"/>
        <v>0</v>
      </c>
      <c r="BX45" s="788">
        <f t="shared" si="10"/>
        <v>22049.68</v>
      </c>
      <c r="BY45" s="788">
        <f t="shared" si="11"/>
        <v>0</v>
      </c>
      <c r="BZ45" s="788"/>
      <c r="CA45" s="338"/>
      <c r="CB45" s="338"/>
      <c r="CC45" s="338"/>
      <c r="CD45" s="338"/>
      <c r="CE45" s="338"/>
      <c r="CF45" s="338"/>
    </row>
    <row r="46" ht="15.75" customHeight="1">
      <c r="A46" s="789">
        <v>43.0</v>
      </c>
      <c r="B46" s="500">
        <v>526531.0</v>
      </c>
      <c r="C46" s="792">
        <v>32.5</v>
      </c>
      <c r="D46" s="792">
        <v>28.0</v>
      </c>
      <c r="E46" s="792">
        <v>220.0</v>
      </c>
      <c r="F46" s="793">
        <v>512.0</v>
      </c>
      <c r="G46" s="504">
        <f t="shared" ref="G46:H46" si="52">L46+N46+P46+R46+T46+V46+X46+Z46+AB46+AD46+AF46+AH46+AJ46+AL46+AN46+AP46+AR46+AT46+AV46+AX46+AZ46+BB46+BD46+BF46+BH46+BJ46+BL46+BN46+BP46+BR46+BT46</f>
        <v>0</v>
      </c>
      <c r="H46" s="505">
        <f t="shared" si="52"/>
        <v>0</v>
      </c>
      <c r="I46" s="786">
        <f t="shared" si="6"/>
        <v>512</v>
      </c>
      <c r="J46" s="802">
        <v>41.84</v>
      </c>
      <c r="K46" s="787">
        <f t="shared" si="7"/>
        <v>21422.08</v>
      </c>
      <c r="L46" s="795"/>
      <c r="M46" s="796"/>
      <c r="N46" s="795"/>
      <c r="O46" s="796"/>
      <c r="P46" s="795"/>
      <c r="Q46" s="796"/>
      <c r="R46" s="795"/>
      <c r="S46" s="796"/>
      <c r="T46" s="795"/>
      <c r="U46" s="796"/>
      <c r="V46" s="795"/>
      <c r="W46" s="796"/>
      <c r="X46" s="795"/>
      <c r="Y46" s="796"/>
      <c r="Z46" s="795"/>
      <c r="AA46" s="796"/>
      <c r="AB46" s="795"/>
      <c r="AC46" s="796"/>
      <c r="AD46" s="795"/>
      <c r="AE46" s="796"/>
      <c r="AF46" s="795"/>
      <c r="AG46" s="796"/>
      <c r="AH46" s="795"/>
      <c r="AI46" s="796"/>
      <c r="AJ46" s="795"/>
      <c r="AK46" s="796"/>
      <c r="AL46" s="795"/>
      <c r="AM46" s="796"/>
      <c r="AN46" s="795"/>
      <c r="AO46" s="796"/>
      <c r="AP46" s="795"/>
      <c r="AQ46" s="796"/>
      <c r="AR46" s="795"/>
      <c r="AS46" s="796"/>
      <c r="AT46" s="795"/>
      <c r="AU46" s="796"/>
      <c r="AV46" s="795"/>
      <c r="AW46" s="796"/>
      <c r="AX46" s="795"/>
      <c r="AY46" s="796"/>
      <c r="AZ46" s="795"/>
      <c r="BA46" s="796"/>
      <c r="BB46" s="795"/>
      <c r="BC46" s="796"/>
      <c r="BD46" s="795"/>
      <c r="BE46" s="796"/>
      <c r="BF46" s="795"/>
      <c r="BG46" s="796"/>
      <c r="BH46" s="795"/>
      <c r="BI46" s="796"/>
      <c r="BJ46" s="795"/>
      <c r="BK46" s="796"/>
      <c r="BL46" s="795"/>
      <c r="BM46" s="796"/>
      <c r="BN46" s="795"/>
      <c r="BO46" s="796"/>
      <c r="BP46" s="795"/>
      <c r="BQ46" s="796"/>
      <c r="BR46" s="795"/>
      <c r="BS46" s="796"/>
      <c r="BT46" s="795"/>
      <c r="BU46" s="796"/>
      <c r="BV46" s="788">
        <f t="shared" si="8"/>
        <v>21422.08</v>
      </c>
      <c r="BW46" s="788">
        <f t="shared" si="9"/>
        <v>0</v>
      </c>
      <c r="BX46" s="788">
        <f t="shared" si="10"/>
        <v>0</v>
      </c>
      <c r="BY46" s="788">
        <f t="shared" si="11"/>
        <v>21422.08</v>
      </c>
      <c r="BZ46" s="788"/>
      <c r="CA46" s="338"/>
      <c r="CB46" s="338"/>
      <c r="CC46" s="338"/>
      <c r="CD46" s="338"/>
      <c r="CE46" s="338"/>
      <c r="CF46" s="338"/>
    </row>
    <row r="47" ht="15.75" customHeight="1">
      <c r="A47" s="789">
        <v>44.0</v>
      </c>
      <c r="B47" s="500">
        <v>526532.0</v>
      </c>
      <c r="C47" s="792">
        <v>32.5</v>
      </c>
      <c r="D47" s="792">
        <v>28.0</v>
      </c>
      <c r="E47" s="792">
        <v>220.0</v>
      </c>
      <c r="F47" s="793">
        <v>521.0</v>
      </c>
      <c r="G47" s="504">
        <f t="shared" ref="G47:H47" si="53">L47+N47+P47+R47+T47+V47+X47+Z47+AB47+AD47+AF47+AH47+AJ47+AL47+AN47+AP47+AR47+AT47+AV47+AX47+AZ47+BB47+BD47+BF47+BH47+BJ47+BL47+BN47+BP47+BR47+BT47</f>
        <v>0</v>
      </c>
      <c r="H47" s="505">
        <f t="shared" si="53"/>
        <v>434</v>
      </c>
      <c r="I47" s="786">
        <f t="shared" si="6"/>
        <v>87</v>
      </c>
      <c r="J47" s="802">
        <v>41.84</v>
      </c>
      <c r="K47" s="787">
        <f t="shared" si="7"/>
        <v>3640.08</v>
      </c>
      <c r="L47" s="795"/>
      <c r="M47" s="796"/>
      <c r="N47" s="795"/>
      <c r="O47" s="796"/>
      <c r="P47" s="795"/>
      <c r="Q47" s="796"/>
      <c r="R47" s="795"/>
      <c r="S47" s="796"/>
      <c r="T47" s="795"/>
      <c r="U47" s="796">
        <f>521-87</f>
        <v>434</v>
      </c>
      <c r="V47" s="795"/>
      <c r="W47" s="796"/>
      <c r="X47" s="795"/>
      <c r="Y47" s="796"/>
      <c r="Z47" s="795"/>
      <c r="AA47" s="796"/>
      <c r="AB47" s="795"/>
      <c r="AC47" s="796"/>
      <c r="AD47" s="795"/>
      <c r="AE47" s="796"/>
      <c r="AF47" s="795"/>
      <c r="AG47" s="796"/>
      <c r="AH47" s="795"/>
      <c r="AI47" s="796"/>
      <c r="AJ47" s="795"/>
      <c r="AK47" s="796"/>
      <c r="AL47" s="795"/>
      <c r="AM47" s="796"/>
      <c r="AN47" s="795"/>
      <c r="AO47" s="796"/>
      <c r="AP47" s="795"/>
      <c r="AQ47" s="796"/>
      <c r="AR47" s="795"/>
      <c r="AS47" s="796"/>
      <c r="AT47" s="795"/>
      <c r="AU47" s="796"/>
      <c r="AV47" s="795"/>
      <c r="AW47" s="796"/>
      <c r="AX47" s="795"/>
      <c r="AY47" s="796"/>
      <c r="AZ47" s="795"/>
      <c r="BA47" s="796"/>
      <c r="BB47" s="795"/>
      <c r="BC47" s="796"/>
      <c r="BD47" s="795"/>
      <c r="BE47" s="796"/>
      <c r="BF47" s="795"/>
      <c r="BG47" s="796"/>
      <c r="BH47" s="795"/>
      <c r="BI47" s="796"/>
      <c r="BJ47" s="795"/>
      <c r="BK47" s="796"/>
      <c r="BL47" s="795"/>
      <c r="BM47" s="796"/>
      <c r="BN47" s="795"/>
      <c r="BO47" s="796"/>
      <c r="BP47" s="795"/>
      <c r="BQ47" s="796"/>
      <c r="BR47" s="795"/>
      <c r="BS47" s="796"/>
      <c r="BT47" s="795"/>
      <c r="BU47" s="796"/>
      <c r="BV47" s="788">
        <f t="shared" si="8"/>
        <v>21798.64</v>
      </c>
      <c r="BW47" s="788">
        <f t="shared" si="9"/>
        <v>0</v>
      </c>
      <c r="BX47" s="788">
        <f t="shared" si="10"/>
        <v>18158.56</v>
      </c>
      <c r="BY47" s="788">
        <f t="shared" si="11"/>
        <v>3640.08</v>
      </c>
      <c r="BZ47" s="788"/>
      <c r="CA47" s="338"/>
      <c r="CB47" s="338"/>
      <c r="CC47" s="338"/>
      <c r="CD47" s="338"/>
      <c r="CE47" s="338"/>
      <c r="CF47" s="338"/>
    </row>
    <row r="48" ht="15.75" customHeight="1">
      <c r="A48" s="789">
        <v>45.0</v>
      </c>
      <c r="B48" s="500">
        <v>226684.0</v>
      </c>
      <c r="C48" s="792">
        <v>34.0</v>
      </c>
      <c r="D48" s="792">
        <v>22.0</v>
      </c>
      <c r="E48" s="792">
        <v>180.0</v>
      </c>
      <c r="F48" s="793">
        <v>102.0</v>
      </c>
      <c r="G48" s="504">
        <f t="shared" ref="G48:H48" si="54">L48+N48+P48+R48+T48+V48+X48+Z48+AB48+AD48+AF48+AH48+AJ48+AL48+AN48+AP48+AR48+AT48+AV48+AX48+AZ48+BB48+BD48+BF48+BH48+BJ48+BL48+BN48+BP48+BR48+BT48</f>
        <v>0</v>
      </c>
      <c r="H48" s="505">
        <f t="shared" si="54"/>
        <v>0</v>
      </c>
      <c r="I48" s="786">
        <f t="shared" si="6"/>
        <v>102</v>
      </c>
      <c r="J48" s="794">
        <v>34.25</v>
      </c>
      <c r="K48" s="787">
        <f t="shared" si="7"/>
        <v>3493.5</v>
      </c>
      <c r="L48" s="795"/>
      <c r="M48" s="796"/>
      <c r="N48" s="795"/>
      <c r="O48" s="796"/>
      <c r="P48" s="795"/>
      <c r="Q48" s="796"/>
      <c r="R48" s="795"/>
      <c r="S48" s="796"/>
      <c r="T48" s="795"/>
      <c r="U48" s="796"/>
      <c r="V48" s="795"/>
      <c r="W48" s="796"/>
      <c r="X48" s="795"/>
      <c r="Y48" s="796"/>
      <c r="Z48" s="795"/>
      <c r="AA48" s="796"/>
      <c r="AB48" s="795"/>
      <c r="AC48" s="796"/>
      <c r="AD48" s="795"/>
      <c r="AE48" s="796"/>
      <c r="AF48" s="795"/>
      <c r="AG48" s="796"/>
      <c r="AH48" s="795"/>
      <c r="AI48" s="796"/>
      <c r="AJ48" s="795"/>
      <c r="AK48" s="796"/>
      <c r="AL48" s="795"/>
      <c r="AM48" s="796"/>
      <c r="AN48" s="795"/>
      <c r="AO48" s="796"/>
      <c r="AP48" s="795"/>
      <c r="AQ48" s="796"/>
      <c r="AR48" s="795"/>
      <c r="AS48" s="796"/>
      <c r="AT48" s="795"/>
      <c r="AU48" s="796"/>
      <c r="AV48" s="795"/>
      <c r="AW48" s="796"/>
      <c r="AX48" s="795"/>
      <c r="AY48" s="796"/>
      <c r="AZ48" s="795"/>
      <c r="BA48" s="796"/>
      <c r="BB48" s="795"/>
      <c r="BC48" s="796"/>
      <c r="BD48" s="795"/>
      <c r="BE48" s="796"/>
      <c r="BF48" s="795"/>
      <c r="BG48" s="796"/>
      <c r="BH48" s="795"/>
      <c r="BI48" s="796"/>
      <c r="BJ48" s="795"/>
      <c r="BK48" s="796"/>
      <c r="BL48" s="795"/>
      <c r="BM48" s="796"/>
      <c r="BN48" s="795"/>
      <c r="BO48" s="796"/>
      <c r="BP48" s="795"/>
      <c r="BQ48" s="796"/>
      <c r="BR48" s="795"/>
      <c r="BS48" s="796"/>
      <c r="BT48" s="795"/>
      <c r="BU48" s="796"/>
      <c r="BV48" s="788">
        <f t="shared" si="8"/>
        <v>3493.5</v>
      </c>
      <c r="BW48" s="788">
        <f t="shared" si="9"/>
        <v>0</v>
      </c>
      <c r="BX48" s="788">
        <f t="shared" si="10"/>
        <v>0</v>
      </c>
      <c r="BY48" s="788">
        <f t="shared" si="11"/>
        <v>3493.5</v>
      </c>
      <c r="BZ48" s="788"/>
      <c r="CA48" s="338"/>
      <c r="CB48" s="338"/>
      <c r="CC48" s="338"/>
      <c r="CD48" s="338"/>
      <c r="CE48" s="338"/>
      <c r="CF48" s="338"/>
    </row>
    <row r="49" ht="15.75" customHeight="1">
      <c r="A49" s="789">
        <v>46.0</v>
      </c>
      <c r="B49" s="500">
        <v>526536.0</v>
      </c>
      <c r="C49" s="792">
        <v>34.0</v>
      </c>
      <c r="D49" s="792">
        <v>28.0</v>
      </c>
      <c r="E49" s="792">
        <v>220.0</v>
      </c>
      <c r="F49" s="793">
        <v>420.0</v>
      </c>
      <c r="G49" s="504">
        <f t="shared" ref="G49:H49" si="55">L49+N49+P49+R49+T49+V49+X49+Z49+AB49+AD49+AF49+AH49+AJ49+AL49+AN49+AP49+AR49+AT49+AV49+AX49+AZ49+BB49+BD49+BF49+BH49+BJ49+BL49+BN49+BP49+BR49+BT49</f>
        <v>0</v>
      </c>
      <c r="H49" s="505">
        <f t="shared" si="55"/>
        <v>0</v>
      </c>
      <c r="I49" s="786">
        <f t="shared" si="6"/>
        <v>420</v>
      </c>
      <c r="J49" s="802">
        <v>41.84</v>
      </c>
      <c r="K49" s="787">
        <f t="shared" si="7"/>
        <v>17572.8</v>
      </c>
      <c r="L49" s="795"/>
      <c r="M49" s="796"/>
      <c r="N49" s="795"/>
      <c r="O49" s="796"/>
      <c r="P49" s="795"/>
      <c r="Q49" s="796"/>
      <c r="R49" s="795"/>
      <c r="S49" s="796"/>
      <c r="T49" s="795"/>
      <c r="U49" s="796"/>
      <c r="V49" s="795"/>
      <c r="W49" s="796"/>
      <c r="X49" s="795"/>
      <c r="Y49" s="796"/>
      <c r="Z49" s="795"/>
      <c r="AA49" s="796"/>
      <c r="AB49" s="795"/>
      <c r="AC49" s="796"/>
      <c r="AD49" s="795"/>
      <c r="AE49" s="796"/>
      <c r="AF49" s="795"/>
      <c r="AG49" s="796"/>
      <c r="AH49" s="795"/>
      <c r="AI49" s="796"/>
      <c r="AJ49" s="795"/>
      <c r="AK49" s="796"/>
      <c r="AL49" s="795"/>
      <c r="AM49" s="796"/>
      <c r="AN49" s="795"/>
      <c r="AO49" s="796"/>
      <c r="AP49" s="795"/>
      <c r="AQ49" s="796"/>
      <c r="AR49" s="795"/>
      <c r="AS49" s="796"/>
      <c r="AT49" s="795"/>
      <c r="AU49" s="796"/>
      <c r="AV49" s="795"/>
      <c r="AW49" s="796"/>
      <c r="AX49" s="795"/>
      <c r="AY49" s="796"/>
      <c r="AZ49" s="795"/>
      <c r="BA49" s="796"/>
      <c r="BB49" s="795"/>
      <c r="BC49" s="796"/>
      <c r="BD49" s="795"/>
      <c r="BE49" s="796"/>
      <c r="BF49" s="795"/>
      <c r="BG49" s="796"/>
      <c r="BH49" s="795"/>
      <c r="BI49" s="796"/>
      <c r="BJ49" s="795"/>
      <c r="BK49" s="796"/>
      <c r="BL49" s="795"/>
      <c r="BM49" s="796"/>
      <c r="BN49" s="795"/>
      <c r="BO49" s="796"/>
      <c r="BP49" s="795"/>
      <c r="BQ49" s="796"/>
      <c r="BR49" s="795"/>
      <c r="BS49" s="796"/>
      <c r="BT49" s="795"/>
      <c r="BU49" s="800"/>
      <c r="BV49" s="788">
        <f t="shared" si="8"/>
        <v>17572.8</v>
      </c>
      <c r="BW49" s="788">
        <f t="shared" si="9"/>
        <v>0</v>
      </c>
      <c r="BX49" s="788">
        <f t="shared" si="10"/>
        <v>0</v>
      </c>
      <c r="BY49" s="788">
        <f t="shared" si="11"/>
        <v>17572.8</v>
      </c>
      <c r="BZ49" s="788"/>
      <c r="CA49" s="338"/>
      <c r="CB49" s="338"/>
      <c r="CC49" s="338"/>
      <c r="CD49" s="338"/>
      <c r="CE49" s="338"/>
      <c r="CF49" s="338"/>
    </row>
    <row r="50" ht="15.75" customHeight="1">
      <c r="A50" s="789">
        <v>47.0</v>
      </c>
      <c r="B50" s="500">
        <v>526537.0</v>
      </c>
      <c r="C50" s="792">
        <v>34.0</v>
      </c>
      <c r="D50" s="792">
        <v>28.0</v>
      </c>
      <c r="E50" s="792">
        <v>220.0</v>
      </c>
      <c r="F50" s="793">
        <v>540.0</v>
      </c>
      <c r="G50" s="504">
        <f t="shared" ref="G50:H50" si="56">L50+N50+P50+R50+T50+V50+X50+Z50+AB50+AD50+AF50+AH50+AJ50+AL50+AN50+AP50+AR50+AT50+AV50+AX50+AZ50+BB50+BD50+BF50+BH50+BJ50+BL50+BN50+BP50+BR50+BT50</f>
        <v>0</v>
      </c>
      <c r="H50" s="505">
        <f t="shared" si="56"/>
        <v>0</v>
      </c>
      <c r="I50" s="786">
        <f t="shared" si="6"/>
        <v>540</v>
      </c>
      <c r="J50" s="802">
        <v>41.84</v>
      </c>
      <c r="K50" s="787">
        <f t="shared" si="7"/>
        <v>22593.6</v>
      </c>
      <c r="L50" s="795"/>
      <c r="M50" s="796"/>
      <c r="N50" s="795"/>
      <c r="O50" s="796"/>
      <c r="P50" s="795"/>
      <c r="Q50" s="796"/>
      <c r="R50" s="795"/>
      <c r="S50" s="796"/>
      <c r="T50" s="795"/>
      <c r="U50" s="796"/>
      <c r="V50" s="795"/>
      <c r="W50" s="796"/>
      <c r="X50" s="795"/>
      <c r="Y50" s="796"/>
      <c r="Z50" s="795"/>
      <c r="AA50" s="796"/>
      <c r="AB50" s="795"/>
      <c r="AC50" s="796"/>
      <c r="AD50" s="795"/>
      <c r="AE50" s="796"/>
      <c r="AF50" s="795"/>
      <c r="AG50" s="796"/>
      <c r="AH50" s="795"/>
      <c r="AI50" s="796"/>
      <c r="AJ50" s="795"/>
      <c r="AK50" s="796"/>
      <c r="AL50" s="795"/>
      <c r="AM50" s="796"/>
      <c r="AN50" s="795"/>
      <c r="AO50" s="796"/>
      <c r="AP50" s="795"/>
      <c r="AQ50" s="796"/>
      <c r="AR50" s="795"/>
      <c r="AS50" s="796"/>
      <c r="AT50" s="795"/>
      <c r="AU50" s="796"/>
      <c r="AV50" s="795"/>
      <c r="AW50" s="796"/>
      <c r="AX50" s="795"/>
      <c r="AY50" s="796"/>
      <c r="AZ50" s="795"/>
      <c r="BA50" s="796"/>
      <c r="BB50" s="795"/>
      <c r="BC50" s="796"/>
      <c r="BD50" s="795"/>
      <c r="BE50" s="796"/>
      <c r="BF50" s="795"/>
      <c r="BG50" s="796"/>
      <c r="BH50" s="795"/>
      <c r="BI50" s="796"/>
      <c r="BJ50" s="795"/>
      <c r="BK50" s="796"/>
      <c r="BL50" s="795"/>
      <c r="BM50" s="796"/>
      <c r="BN50" s="795"/>
      <c r="BO50" s="796"/>
      <c r="BP50" s="795"/>
      <c r="BQ50" s="796"/>
      <c r="BR50" s="795"/>
      <c r="BS50" s="796"/>
      <c r="BT50" s="795"/>
      <c r="BU50" s="796"/>
      <c r="BV50" s="788">
        <f t="shared" si="8"/>
        <v>22593.6</v>
      </c>
      <c r="BW50" s="788">
        <f t="shared" si="9"/>
        <v>0</v>
      </c>
      <c r="BX50" s="788">
        <f t="shared" si="10"/>
        <v>0</v>
      </c>
      <c r="BY50" s="788">
        <f t="shared" si="11"/>
        <v>22593.6</v>
      </c>
      <c r="BZ50" s="788"/>
      <c r="CA50" s="338"/>
      <c r="CB50" s="338"/>
      <c r="CC50" s="338"/>
      <c r="CD50" s="338"/>
      <c r="CE50" s="338"/>
      <c r="CF50" s="338"/>
    </row>
    <row r="51" ht="15.75" customHeight="1">
      <c r="A51" s="789">
        <v>48.0</v>
      </c>
      <c r="B51" s="500">
        <v>526539.0</v>
      </c>
      <c r="C51" s="792">
        <v>34.0</v>
      </c>
      <c r="D51" s="792">
        <v>28.0</v>
      </c>
      <c r="E51" s="792">
        <v>220.0</v>
      </c>
      <c r="F51" s="793">
        <v>522.0</v>
      </c>
      <c r="G51" s="504">
        <f t="shared" ref="G51:H51" si="57">L51+N51+P51+R51+T51+V51+X51+Z51+AB51+AD51+AF51+AH51+AJ51+AL51+AN51+AP51+AR51+AT51+AV51+AX51+AZ51+BB51+BD51+BF51+BH51+BJ51+BL51+BN51+BP51+BR51+BT51</f>
        <v>0</v>
      </c>
      <c r="H51" s="505">
        <f t="shared" si="57"/>
        <v>0</v>
      </c>
      <c r="I51" s="786">
        <f t="shared" si="6"/>
        <v>522</v>
      </c>
      <c r="J51" s="802">
        <v>41.84</v>
      </c>
      <c r="K51" s="787">
        <f t="shared" si="7"/>
        <v>21840.48</v>
      </c>
      <c r="L51" s="795"/>
      <c r="M51" s="796"/>
      <c r="N51" s="795"/>
      <c r="O51" s="796"/>
      <c r="P51" s="795"/>
      <c r="Q51" s="796"/>
      <c r="R51" s="795"/>
      <c r="S51" s="796"/>
      <c r="T51" s="795"/>
      <c r="U51" s="796"/>
      <c r="V51" s="795"/>
      <c r="W51" s="796"/>
      <c r="X51" s="795"/>
      <c r="Y51" s="796"/>
      <c r="Z51" s="795"/>
      <c r="AA51" s="796"/>
      <c r="AB51" s="795"/>
      <c r="AC51" s="796"/>
      <c r="AD51" s="795"/>
      <c r="AE51" s="796"/>
      <c r="AF51" s="795"/>
      <c r="AG51" s="796"/>
      <c r="AH51" s="795"/>
      <c r="AI51" s="796"/>
      <c r="AJ51" s="795"/>
      <c r="AK51" s="796"/>
      <c r="AL51" s="795"/>
      <c r="AM51" s="796"/>
      <c r="AN51" s="795"/>
      <c r="AO51" s="796"/>
      <c r="AP51" s="795"/>
      <c r="AQ51" s="796"/>
      <c r="AR51" s="795"/>
      <c r="AS51" s="796"/>
      <c r="AT51" s="795"/>
      <c r="AU51" s="796"/>
      <c r="AV51" s="795"/>
      <c r="AW51" s="796"/>
      <c r="AX51" s="795"/>
      <c r="AY51" s="796"/>
      <c r="AZ51" s="795"/>
      <c r="BA51" s="796"/>
      <c r="BB51" s="795"/>
      <c r="BC51" s="796"/>
      <c r="BD51" s="795"/>
      <c r="BE51" s="796"/>
      <c r="BF51" s="795"/>
      <c r="BG51" s="796"/>
      <c r="BH51" s="795"/>
      <c r="BI51" s="796"/>
      <c r="BJ51" s="795"/>
      <c r="BK51" s="796"/>
      <c r="BL51" s="795"/>
      <c r="BM51" s="796"/>
      <c r="BN51" s="795"/>
      <c r="BO51" s="796"/>
      <c r="BP51" s="795"/>
      <c r="BQ51" s="796"/>
      <c r="BR51" s="795"/>
      <c r="BS51" s="796"/>
      <c r="BT51" s="795"/>
      <c r="BU51" s="796"/>
      <c r="BV51" s="788">
        <f t="shared" si="8"/>
        <v>21840.48</v>
      </c>
      <c r="BW51" s="788">
        <f t="shared" si="9"/>
        <v>0</v>
      </c>
      <c r="BX51" s="788">
        <f t="shared" si="10"/>
        <v>0</v>
      </c>
      <c r="BY51" s="788">
        <f t="shared" si="11"/>
        <v>21840.48</v>
      </c>
      <c r="BZ51" s="788"/>
      <c r="CA51" s="338"/>
      <c r="CB51" s="338"/>
      <c r="CC51" s="338"/>
      <c r="CD51" s="338"/>
      <c r="CE51" s="338"/>
      <c r="CF51" s="338"/>
    </row>
    <row r="52" ht="15.75" customHeight="1">
      <c r="A52" s="789">
        <v>49.0</v>
      </c>
      <c r="B52" s="797">
        <v>626640.0</v>
      </c>
      <c r="C52" s="798">
        <v>34.0</v>
      </c>
      <c r="D52" s="798">
        <v>22.0</v>
      </c>
      <c r="E52" s="798">
        <v>180.0</v>
      </c>
      <c r="F52" s="793">
        <v>52.0</v>
      </c>
      <c r="G52" s="504">
        <f t="shared" ref="G52:H52" si="58">L52+N52+P52+R52+T52+V52+X52+Z52+AB52+AD52+AF52+AH52+AJ52+AL52+AN52+AP52+AR52+AT52+AV52+AX52+AZ52+BB52+BD52+BF52+BH52+BJ52+BL52+BN52+BP52+BR52+BT52</f>
        <v>0</v>
      </c>
      <c r="H52" s="505">
        <f t="shared" si="58"/>
        <v>0</v>
      </c>
      <c r="I52" s="786">
        <f t="shared" si="6"/>
        <v>52</v>
      </c>
      <c r="J52" s="799">
        <v>33.55</v>
      </c>
      <c r="K52" s="787">
        <f t="shared" si="7"/>
        <v>1744.6</v>
      </c>
      <c r="L52" s="795"/>
      <c r="M52" s="796"/>
      <c r="N52" s="795"/>
      <c r="O52" s="796"/>
      <c r="P52" s="795"/>
      <c r="Q52" s="796"/>
      <c r="R52" s="795"/>
      <c r="S52" s="796"/>
      <c r="T52" s="795"/>
      <c r="U52" s="796"/>
      <c r="V52" s="795"/>
      <c r="W52" s="796"/>
      <c r="X52" s="795"/>
      <c r="Y52" s="796"/>
      <c r="Z52" s="795"/>
      <c r="AA52" s="796"/>
      <c r="AB52" s="795"/>
      <c r="AC52" s="796"/>
      <c r="AD52" s="795"/>
      <c r="AE52" s="796"/>
      <c r="AF52" s="795"/>
      <c r="AG52" s="796"/>
      <c r="AH52" s="795"/>
      <c r="AI52" s="796"/>
      <c r="AJ52" s="795"/>
      <c r="AK52" s="796"/>
      <c r="AL52" s="795"/>
      <c r="AM52" s="796"/>
      <c r="AN52" s="795"/>
      <c r="AO52" s="796"/>
      <c r="AP52" s="795"/>
      <c r="AQ52" s="796"/>
      <c r="AR52" s="795"/>
      <c r="AS52" s="796"/>
      <c r="AT52" s="795"/>
      <c r="AU52" s="796"/>
      <c r="AV52" s="795"/>
      <c r="AW52" s="796"/>
      <c r="AX52" s="795"/>
      <c r="AY52" s="796"/>
      <c r="AZ52" s="795"/>
      <c r="BA52" s="796"/>
      <c r="BB52" s="795"/>
      <c r="BC52" s="796"/>
      <c r="BD52" s="795"/>
      <c r="BE52" s="796"/>
      <c r="BF52" s="795"/>
      <c r="BG52" s="796"/>
      <c r="BH52" s="795"/>
      <c r="BI52" s="796"/>
      <c r="BJ52" s="795"/>
      <c r="BK52" s="796"/>
      <c r="BL52" s="795"/>
      <c r="BM52" s="796"/>
      <c r="BN52" s="795"/>
      <c r="BO52" s="796"/>
      <c r="BP52" s="795"/>
      <c r="BQ52" s="796"/>
      <c r="BR52" s="801"/>
      <c r="BS52" s="796"/>
      <c r="BT52" s="795"/>
      <c r="BU52" s="796"/>
      <c r="BV52" s="788">
        <f t="shared" si="8"/>
        <v>1744.6</v>
      </c>
      <c r="BW52" s="788">
        <f t="shared" si="9"/>
        <v>0</v>
      </c>
      <c r="BX52" s="788">
        <f t="shared" si="10"/>
        <v>0</v>
      </c>
      <c r="BY52" s="788">
        <f t="shared" si="11"/>
        <v>1744.6</v>
      </c>
      <c r="BZ52" s="788"/>
      <c r="CA52" s="338"/>
      <c r="CB52" s="338"/>
      <c r="CC52" s="338"/>
      <c r="CD52" s="338"/>
      <c r="CE52" s="338"/>
      <c r="CF52" s="338"/>
    </row>
    <row r="53" ht="15.75" customHeight="1">
      <c r="A53" s="789">
        <v>50.0</v>
      </c>
      <c r="B53" s="797">
        <v>726550.0</v>
      </c>
      <c r="C53" s="798">
        <v>34.0</v>
      </c>
      <c r="D53" s="798">
        <v>28.0</v>
      </c>
      <c r="E53" s="798">
        <v>220.0</v>
      </c>
      <c r="F53" s="793">
        <v>526.0</v>
      </c>
      <c r="G53" s="504">
        <f t="shared" ref="G53:H53" si="59">L53+N53+P53+R53+T53+V53+X53+Z53+AB53+AD53+AF53+AH53+AJ53+AL53+AN53+AP53+AR53+AT53+AV53+AX53+AZ53+BB53+BD53+BF53+BH53+BJ53+BL53+BN53+BP53+BR53+BT53</f>
        <v>0</v>
      </c>
      <c r="H53" s="505">
        <f t="shared" si="59"/>
        <v>0</v>
      </c>
      <c r="I53" s="786">
        <f t="shared" si="6"/>
        <v>526</v>
      </c>
      <c r="J53" s="804">
        <v>43.1</v>
      </c>
      <c r="K53" s="787">
        <f t="shared" si="7"/>
        <v>22670.6</v>
      </c>
      <c r="L53" s="795"/>
      <c r="M53" s="796"/>
      <c r="N53" s="795"/>
      <c r="O53" s="796"/>
      <c r="P53" s="795"/>
      <c r="Q53" s="796"/>
      <c r="R53" s="795"/>
      <c r="S53" s="796"/>
      <c r="T53" s="795"/>
      <c r="U53" s="796"/>
      <c r="V53" s="795"/>
      <c r="W53" s="796"/>
      <c r="X53" s="795"/>
      <c r="Y53" s="796"/>
      <c r="Z53" s="795"/>
      <c r="AA53" s="796"/>
      <c r="AB53" s="795"/>
      <c r="AC53" s="796"/>
      <c r="AD53" s="795"/>
      <c r="AE53" s="796"/>
      <c r="AF53" s="795"/>
      <c r="AG53" s="796"/>
      <c r="AH53" s="795"/>
      <c r="AI53" s="796"/>
      <c r="AJ53" s="801"/>
      <c r="AK53" s="796"/>
      <c r="AL53" s="795"/>
      <c r="AM53" s="796"/>
      <c r="AN53" s="795"/>
      <c r="AO53" s="796"/>
      <c r="AP53" s="795"/>
      <c r="AQ53" s="796"/>
      <c r="AR53" s="795"/>
      <c r="AS53" s="796"/>
      <c r="AT53" s="795"/>
      <c r="AU53" s="796"/>
      <c r="AV53" s="795"/>
      <c r="AW53" s="796"/>
      <c r="AX53" s="795"/>
      <c r="AY53" s="796"/>
      <c r="AZ53" s="795"/>
      <c r="BA53" s="796"/>
      <c r="BB53" s="795"/>
      <c r="BC53" s="796"/>
      <c r="BD53" s="795"/>
      <c r="BE53" s="796"/>
      <c r="BF53" s="795"/>
      <c r="BG53" s="796"/>
      <c r="BH53" s="795"/>
      <c r="BI53" s="796"/>
      <c r="BJ53" s="795"/>
      <c r="BK53" s="796"/>
      <c r="BL53" s="795"/>
      <c r="BM53" s="796"/>
      <c r="BN53" s="795"/>
      <c r="BO53" s="796"/>
      <c r="BP53" s="795"/>
      <c r="BQ53" s="796"/>
      <c r="BR53" s="795"/>
      <c r="BS53" s="796"/>
      <c r="BT53" s="795"/>
      <c r="BU53" s="796"/>
      <c r="BV53" s="788">
        <f t="shared" si="8"/>
        <v>22670.6</v>
      </c>
      <c r="BW53" s="788">
        <f t="shared" si="9"/>
        <v>0</v>
      </c>
      <c r="BX53" s="788">
        <f t="shared" si="10"/>
        <v>0</v>
      </c>
      <c r="BY53" s="788">
        <f t="shared" si="11"/>
        <v>22670.6</v>
      </c>
      <c r="BZ53" s="788"/>
      <c r="CA53" s="338"/>
      <c r="CB53" s="338"/>
      <c r="CC53" s="338"/>
      <c r="CD53" s="338"/>
      <c r="CE53" s="338"/>
      <c r="CF53" s="338"/>
    </row>
    <row r="54" ht="15.75" customHeight="1">
      <c r="A54" s="789">
        <v>51.0</v>
      </c>
      <c r="B54" s="797">
        <v>726553.0</v>
      </c>
      <c r="C54" s="798">
        <v>34.0</v>
      </c>
      <c r="D54" s="798">
        <v>28.0</v>
      </c>
      <c r="E54" s="798">
        <v>220.0</v>
      </c>
      <c r="F54" s="793">
        <v>300.0</v>
      </c>
      <c r="G54" s="504">
        <f t="shared" ref="G54:H54" si="60">L54+N54+P54+R54+T54+V54+X54+Z54+AB54+AD54+AF54+AH54+AJ54+AL54+AN54+AP54+AR54+AT54+AV54+AX54+AZ54+BB54+BD54+BF54+BH54+BJ54+BL54+BN54+BP54+BR54+BT54</f>
        <v>0</v>
      </c>
      <c r="H54" s="505">
        <f t="shared" si="60"/>
        <v>300</v>
      </c>
      <c r="I54" s="786">
        <f t="shared" si="6"/>
        <v>0</v>
      </c>
      <c r="J54" s="804">
        <v>43.1</v>
      </c>
      <c r="K54" s="787">
        <f t="shared" si="7"/>
        <v>0</v>
      </c>
      <c r="L54" s="795"/>
      <c r="M54" s="796"/>
      <c r="N54" s="795"/>
      <c r="O54" s="796"/>
      <c r="P54" s="795"/>
      <c r="Q54" s="796"/>
      <c r="R54" s="795"/>
      <c r="S54" s="796"/>
      <c r="T54" s="795"/>
      <c r="U54" s="800">
        <v>300.0</v>
      </c>
      <c r="V54" s="795"/>
      <c r="W54" s="796"/>
      <c r="X54" s="795"/>
      <c r="Y54" s="796"/>
      <c r="Z54" s="795"/>
      <c r="AA54" s="796"/>
      <c r="AB54" s="795"/>
      <c r="AC54" s="796"/>
      <c r="AD54" s="795"/>
      <c r="AE54" s="796"/>
      <c r="AF54" s="795"/>
      <c r="AG54" s="796"/>
      <c r="AH54" s="795"/>
      <c r="AI54" s="796"/>
      <c r="AJ54" s="801"/>
      <c r="AK54" s="796"/>
      <c r="AL54" s="795"/>
      <c r="AM54" s="796"/>
      <c r="AN54" s="795"/>
      <c r="AO54" s="796"/>
      <c r="AP54" s="795"/>
      <c r="AQ54" s="796"/>
      <c r="AR54" s="795"/>
      <c r="AS54" s="796"/>
      <c r="AT54" s="795"/>
      <c r="AU54" s="796"/>
      <c r="AV54" s="795"/>
      <c r="AW54" s="796"/>
      <c r="AX54" s="795"/>
      <c r="AY54" s="796"/>
      <c r="AZ54" s="795"/>
      <c r="BA54" s="796"/>
      <c r="BB54" s="795"/>
      <c r="BC54" s="796"/>
      <c r="BD54" s="795"/>
      <c r="BE54" s="796"/>
      <c r="BF54" s="795"/>
      <c r="BG54" s="796"/>
      <c r="BH54" s="795"/>
      <c r="BI54" s="796"/>
      <c r="BJ54" s="795"/>
      <c r="BK54" s="796"/>
      <c r="BL54" s="795"/>
      <c r="BM54" s="796"/>
      <c r="BN54" s="795"/>
      <c r="BO54" s="796"/>
      <c r="BP54" s="795"/>
      <c r="BQ54" s="800"/>
      <c r="BR54" s="795"/>
      <c r="BS54" s="796"/>
      <c r="BT54" s="795"/>
      <c r="BU54" s="796"/>
      <c r="BV54" s="788">
        <f t="shared" si="8"/>
        <v>12930</v>
      </c>
      <c r="BW54" s="788">
        <f t="shared" si="9"/>
        <v>0</v>
      </c>
      <c r="BX54" s="788">
        <f t="shared" si="10"/>
        <v>12930</v>
      </c>
      <c r="BY54" s="788">
        <f t="shared" si="11"/>
        <v>0</v>
      </c>
      <c r="BZ54" s="788"/>
      <c r="CA54" s="338"/>
      <c r="CB54" s="338"/>
      <c r="CC54" s="338"/>
      <c r="CD54" s="338"/>
      <c r="CE54" s="338"/>
      <c r="CF54" s="338"/>
    </row>
    <row r="55" ht="15.75" customHeight="1">
      <c r="A55" s="789">
        <v>52.0</v>
      </c>
      <c r="B55" s="797">
        <v>726554.0</v>
      </c>
      <c r="C55" s="798">
        <v>34.0</v>
      </c>
      <c r="D55" s="798">
        <v>28.0</v>
      </c>
      <c r="E55" s="798">
        <v>220.0</v>
      </c>
      <c r="F55" s="793">
        <v>481.0</v>
      </c>
      <c r="G55" s="504">
        <f t="shared" ref="G55:H55" si="61">L55+N55+P55+R55+T55+V55+X55+Z55+AB55+AD55+AF55+AH55+AJ55+AL55+AN55+AP55+AR55+AT55+AV55+AX55+AZ55+BB55+BD55+BF55+BH55+BJ55+BL55+BN55+BP55+BR55+BT55</f>
        <v>0</v>
      </c>
      <c r="H55" s="505">
        <f t="shared" si="61"/>
        <v>0</v>
      </c>
      <c r="I55" s="786">
        <f t="shared" si="6"/>
        <v>481</v>
      </c>
      <c r="J55" s="804">
        <v>43.1</v>
      </c>
      <c r="K55" s="787">
        <f t="shared" si="7"/>
        <v>20731.1</v>
      </c>
      <c r="L55" s="795"/>
      <c r="M55" s="796"/>
      <c r="N55" s="795"/>
      <c r="O55" s="796"/>
      <c r="P55" s="795"/>
      <c r="Q55" s="796"/>
      <c r="R55" s="795"/>
      <c r="S55" s="796"/>
      <c r="T55" s="795"/>
      <c r="U55" s="796"/>
      <c r="V55" s="795"/>
      <c r="W55" s="796"/>
      <c r="X55" s="795"/>
      <c r="Y55" s="796"/>
      <c r="Z55" s="795"/>
      <c r="AA55" s="796"/>
      <c r="AB55" s="795"/>
      <c r="AC55" s="796"/>
      <c r="AD55" s="795"/>
      <c r="AE55" s="796"/>
      <c r="AF55" s="795"/>
      <c r="AG55" s="796"/>
      <c r="AH55" s="795"/>
      <c r="AI55" s="796"/>
      <c r="AJ55" s="801"/>
      <c r="AK55" s="796"/>
      <c r="AL55" s="795"/>
      <c r="AM55" s="796"/>
      <c r="AN55" s="795"/>
      <c r="AO55" s="796"/>
      <c r="AP55" s="795"/>
      <c r="AQ55" s="796"/>
      <c r="AR55" s="795"/>
      <c r="AS55" s="796"/>
      <c r="AT55" s="795"/>
      <c r="AU55" s="796"/>
      <c r="AV55" s="795"/>
      <c r="AW55" s="796"/>
      <c r="AX55" s="795"/>
      <c r="AY55" s="796"/>
      <c r="AZ55" s="795"/>
      <c r="BA55" s="796"/>
      <c r="BB55" s="795"/>
      <c r="BC55" s="796"/>
      <c r="BD55" s="795"/>
      <c r="BE55" s="796"/>
      <c r="BF55" s="795"/>
      <c r="BG55" s="796"/>
      <c r="BH55" s="795"/>
      <c r="BI55" s="796"/>
      <c r="BJ55" s="795"/>
      <c r="BK55" s="796"/>
      <c r="BL55" s="795"/>
      <c r="BM55" s="796"/>
      <c r="BN55" s="795"/>
      <c r="BO55" s="796"/>
      <c r="BP55" s="795"/>
      <c r="BQ55" s="796"/>
      <c r="BR55" s="795"/>
      <c r="BS55" s="796"/>
      <c r="BT55" s="795"/>
      <c r="BU55" s="796"/>
      <c r="BV55" s="788">
        <f t="shared" si="8"/>
        <v>20731.1</v>
      </c>
      <c r="BW55" s="788">
        <f t="shared" si="9"/>
        <v>0</v>
      </c>
      <c r="BX55" s="788">
        <f t="shared" si="10"/>
        <v>0</v>
      </c>
      <c r="BY55" s="788">
        <f t="shared" si="11"/>
        <v>20731.1</v>
      </c>
      <c r="BZ55" s="788"/>
      <c r="CA55" s="338"/>
      <c r="CB55" s="338"/>
      <c r="CC55" s="338"/>
      <c r="CD55" s="338"/>
      <c r="CE55" s="338"/>
      <c r="CF55" s="338"/>
    </row>
    <row r="56" ht="15.75" customHeight="1">
      <c r="A56" s="789">
        <v>53.0</v>
      </c>
      <c r="B56" s="500">
        <v>326596.0</v>
      </c>
      <c r="C56" s="792">
        <v>36.0</v>
      </c>
      <c r="D56" s="792">
        <v>25.0</v>
      </c>
      <c r="E56" s="792">
        <v>230.0</v>
      </c>
      <c r="F56" s="793">
        <v>624.0</v>
      </c>
      <c r="G56" s="504">
        <f t="shared" ref="G56:H56" si="62">L56+N56+P56+R56+T56+V56+X56+Z56+AB56+AD56+AF56+AH56+AJ56+AL56+AN56+AP56+AR56+AT56+AV56+AX56+AZ56+BB56+BD56+BF56+BH56+BJ56+BL56+BN56+BP56+BR56+BT56</f>
        <v>0</v>
      </c>
      <c r="H56" s="505">
        <f t="shared" si="62"/>
        <v>0</v>
      </c>
      <c r="I56" s="786">
        <f t="shared" si="6"/>
        <v>624</v>
      </c>
      <c r="J56" s="794">
        <v>37.7</v>
      </c>
      <c r="K56" s="787">
        <f t="shared" si="7"/>
        <v>23524.8</v>
      </c>
      <c r="L56" s="795"/>
      <c r="M56" s="796"/>
      <c r="N56" s="795"/>
      <c r="O56" s="796"/>
      <c r="P56" s="795"/>
      <c r="Q56" s="796"/>
      <c r="R56" s="795"/>
      <c r="S56" s="796"/>
      <c r="T56" s="795"/>
      <c r="U56" s="796"/>
      <c r="V56" s="795"/>
      <c r="W56" s="796"/>
      <c r="X56" s="795"/>
      <c r="Y56" s="796"/>
      <c r="Z56" s="795"/>
      <c r="AA56" s="796"/>
      <c r="AB56" s="795"/>
      <c r="AC56" s="796"/>
      <c r="AD56" s="795"/>
      <c r="AE56" s="796"/>
      <c r="AF56" s="795"/>
      <c r="AG56" s="796"/>
      <c r="AH56" s="795"/>
      <c r="AI56" s="796"/>
      <c r="AJ56" s="795"/>
      <c r="AK56" s="796"/>
      <c r="AL56" s="795"/>
      <c r="AM56" s="796"/>
      <c r="AN56" s="795"/>
      <c r="AO56" s="796"/>
      <c r="AP56" s="795"/>
      <c r="AQ56" s="796"/>
      <c r="AR56" s="795"/>
      <c r="AS56" s="796"/>
      <c r="AT56" s="795"/>
      <c r="AU56" s="796"/>
      <c r="AV56" s="795"/>
      <c r="AW56" s="796"/>
      <c r="AX56" s="795"/>
      <c r="AY56" s="796"/>
      <c r="AZ56" s="795"/>
      <c r="BA56" s="796"/>
      <c r="BB56" s="795"/>
      <c r="BC56" s="796"/>
      <c r="BD56" s="795"/>
      <c r="BE56" s="796"/>
      <c r="BF56" s="795"/>
      <c r="BG56" s="796"/>
      <c r="BH56" s="795"/>
      <c r="BI56" s="796"/>
      <c r="BJ56" s="795"/>
      <c r="BK56" s="796"/>
      <c r="BL56" s="795"/>
      <c r="BM56" s="796"/>
      <c r="BN56" s="795"/>
      <c r="BO56" s="796"/>
      <c r="BP56" s="795"/>
      <c r="BQ56" s="796"/>
      <c r="BR56" s="795"/>
      <c r="BS56" s="796"/>
      <c r="BT56" s="795"/>
      <c r="BU56" s="796"/>
      <c r="BV56" s="788">
        <f t="shared" si="8"/>
        <v>23524.8</v>
      </c>
      <c r="BW56" s="788">
        <f t="shared" si="9"/>
        <v>0</v>
      </c>
      <c r="BX56" s="788">
        <f t="shared" si="10"/>
        <v>0</v>
      </c>
      <c r="BY56" s="788">
        <f t="shared" si="11"/>
        <v>23524.8</v>
      </c>
      <c r="BZ56" s="788"/>
      <c r="CA56" s="338"/>
      <c r="CB56" s="338"/>
      <c r="CC56" s="338"/>
      <c r="CD56" s="338"/>
      <c r="CE56" s="338"/>
      <c r="CF56" s="338"/>
    </row>
    <row r="57" ht="15.75" customHeight="1">
      <c r="A57" s="789">
        <v>54.0</v>
      </c>
      <c r="B57" s="500">
        <v>326597.0</v>
      </c>
      <c r="C57" s="792">
        <v>36.0</v>
      </c>
      <c r="D57" s="792">
        <v>25.0</v>
      </c>
      <c r="E57" s="792">
        <v>230.0</v>
      </c>
      <c r="F57" s="793">
        <v>609.0</v>
      </c>
      <c r="G57" s="504">
        <f t="shared" ref="G57:H57" si="63">L57+N57+P57+R57+T57+V57+X57+Z57+AB57+AD57+AF57+AH57+AJ57+AL57+AN57+AP57+AR57+AT57+AV57+AX57+AZ57+BB57+BD57+BF57+BH57+BJ57+BL57+BN57+BP57+BR57+BT57</f>
        <v>0</v>
      </c>
      <c r="H57" s="505">
        <f t="shared" si="63"/>
        <v>0</v>
      </c>
      <c r="I57" s="786">
        <f t="shared" si="6"/>
        <v>609</v>
      </c>
      <c r="J57" s="794">
        <v>37.7</v>
      </c>
      <c r="K57" s="787">
        <f t="shared" si="7"/>
        <v>22959.3</v>
      </c>
      <c r="L57" s="795"/>
      <c r="M57" s="796"/>
      <c r="N57" s="795"/>
      <c r="O57" s="796"/>
      <c r="P57" s="795"/>
      <c r="Q57" s="796"/>
      <c r="R57" s="795"/>
      <c r="S57" s="796"/>
      <c r="T57" s="795"/>
      <c r="U57" s="796"/>
      <c r="V57" s="795"/>
      <c r="W57" s="796"/>
      <c r="X57" s="795"/>
      <c r="Y57" s="796"/>
      <c r="Z57" s="795"/>
      <c r="AA57" s="796"/>
      <c r="AB57" s="795"/>
      <c r="AC57" s="796"/>
      <c r="AD57" s="795"/>
      <c r="AE57" s="796"/>
      <c r="AF57" s="795"/>
      <c r="AG57" s="796"/>
      <c r="AH57" s="795"/>
      <c r="AI57" s="796"/>
      <c r="AJ57" s="795"/>
      <c r="AK57" s="796"/>
      <c r="AL57" s="795"/>
      <c r="AM57" s="796"/>
      <c r="AN57" s="795"/>
      <c r="AO57" s="796"/>
      <c r="AP57" s="795"/>
      <c r="AQ57" s="796"/>
      <c r="AR57" s="795"/>
      <c r="AS57" s="796"/>
      <c r="AT57" s="795"/>
      <c r="AU57" s="796"/>
      <c r="AV57" s="795"/>
      <c r="AW57" s="796"/>
      <c r="AX57" s="795"/>
      <c r="AY57" s="796"/>
      <c r="AZ57" s="795"/>
      <c r="BA57" s="796"/>
      <c r="BB57" s="795"/>
      <c r="BC57" s="796"/>
      <c r="BD57" s="795"/>
      <c r="BE57" s="796"/>
      <c r="BF57" s="795"/>
      <c r="BG57" s="796"/>
      <c r="BH57" s="795"/>
      <c r="BI57" s="796"/>
      <c r="BJ57" s="795"/>
      <c r="BK57" s="796"/>
      <c r="BL57" s="795"/>
      <c r="BM57" s="796"/>
      <c r="BN57" s="795"/>
      <c r="BO57" s="796"/>
      <c r="BP57" s="795"/>
      <c r="BQ57" s="796"/>
      <c r="BR57" s="795"/>
      <c r="BS57" s="796"/>
      <c r="BT57" s="795"/>
      <c r="BU57" s="796"/>
      <c r="BV57" s="788">
        <f t="shared" si="8"/>
        <v>22959.3</v>
      </c>
      <c r="BW57" s="788">
        <f t="shared" si="9"/>
        <v>0</v>
      </c>
      <c r="BX57" s="788">
        <f t="shared" si="10"/>
        <v>0</v>
      </c>
      <c r="BY57" s="788">
        <f t="shared" si="11"/>
        <v>22959.3</v>
      </c>
      <c r="BZ57" s="788"/>
      <c r="CA57" s="338"/>
      <c r="CB57" s="338"/>
      <c r="CC57" s="338"/>
      <c r="CD57" s="338"/>
      <c r="CE57" s="338"/>
      <c r="CF57" s="338"/>
    </row>
    <row r="58" ht="15.75" customHeight="1">
      <c r="A58" s="789">
        <v>55.0</v>
      </c>
      <c r="B58" s="500">
        <v>326600.0</v>
      </c>
      <c r="C58" s="792">
        <v>36.0</v>
      </c>
      <c r="D58" s="792">
        <v>25.0</v>
      </c>
      <c r="E58" s="792">
        <v>230.0</v>
      </c>
      <c r="F58" s="793">
        <v>560.0</v>
      </c>
      <c r="G58" s="504">
        <f t="shared" ref="G58:H58" si="64">L58+N58+P58+R58+T58+V58+X58+Z58+AB58+AD58+AF58+AH58+AJ58+AL58+AN58+AP58+AR58+AT58+AV58+AX58+AZ58+BB58+BD58+BF58+BH58+BJ58+BL58+BN58+BP58+BR58+BT58</f>
        <v>0</v>
      </c>
      <c r="H58" s="505">
        <f t="shared" si="64"/>
        <v>0</v>
      </c>
      <c r="I58" s="786">
        <f t="shared" si="6"/>
        <v>560</v>
      </c>
      <c r="J58" s="794">
        <v>37.7</v>
      </c>
      <c r="K58" s="787">
        <f t="shared" si="7"/>
        <v>21112</v>
      </c>
      <c r="L58" s="795"/>
      <c r="M58" s="796"/>
      <c r="N58" s="795"/>
      <c r="O58" s="796"/>
      <c r="P58" s="795"/>
      <c r="Q58" s="796"/>
      <c r="R58" s="795"/>
      <c r="S58" s="796"/>
      <c r="T58" s="795"/>
      <c r="U58" s="796"/>
      <c r="V58" s="795"/>
      <c r="W58" s="796"/>
      <c r="X58" s="795"/>
      <c r="Y58" s="796"/>
      <c r="Z58" s="795"/>
      <c r="AA58" s="796"/>
      <c r="AB58" s="795"/>
      <c r="AC58" s="796"/>
      <c r="AD58" s="795"/>
      <c r="AE58" s="796"/>
      <c r="AF58" s="795"/>
      <c r="AG58" s="796"/>
      <c r="AH58" s="795"/>
      <c r="AI58" s="796"/>
      <c r="AJ58" s="795"/>
      <c r="AK58" s="796"/>
      <c r="AL58" s="795"/>
      <c r="AM58" s="796"/>
      <c r="AN58" s="795"/>
      <c r="AO58" s="796"/>
      <c r="AP58" s="795"/>
      <c r="AQ58" s="796"/>
      <c r="AR58" s="795"/>
      <c r="AS58" s="796"/>
      <c r="AT58" s="795"/>
      <c r="AU58" s="796"/>
      <c r="AV58" s="795"/>
      <c r="AW58" s="796"/>
      <c r="AX58" s="795"/>
      <c r="AY58" s="796"/>
      <c r="AZ58" s="795"/>
      <c r="BA58" s="796"/>
      <c r="BB58" s="795"/>
      <c r="BC58" s="796"/>
      <c r="BD58" s="795"/>
      <c r="BE58" s="796"/>
      <c r="BF58" s="795"/>
      <c r="BG58" s="796"/>
      <c r="BH58" s="795"/>
      <c r="BI58" s="796"/>
      <c r="BJ58" s="795"/>
      <c r="BK58" s="796"/>
      <c r="BL58" s="795"/>
      <c r="BM58" s="796"/>
      <c r="BN58" s="795"/>
      <c r="BO58" s="796"/>
      <c r="BP58" s="795"/>
      <c r="BQ58" s="796"/>
      <c r="BR58" s="795"/>
      <c r="BS58" s="796"/>
      <c r="BT58" s="795"/>
      <c r="BU58" s="796"/>
      <c r="BV58" s="788">
        <f t="shared" si="8"/>
        <v>21112</v>
      </c>
      <c r="BW58" s="788">
        <f t="shared" si="9"/>
        <v>0</v>
      </c>
      <c r="BX58" s="788">
        <f t="shared" si="10"/>
        <v>0</v>
      </c>
      <c r="BY58" s="788">
        <f t="shared" si="11"/>
        <v>21112</v>
      </c>
      <c r="BZ58" s="788"/>
      <c r="CA58" s="338"/>
      <c r="CB58" s="338"/>
      <c r="CC58" s="338"/>
      <c r="CD58" s="338"/>
      <c r="CE58" s="338"/>
      <c r="CF58" s="338"/>
    </row>
    <row r="59" ht="15.75" customHeight="1">
      <c r="A59" s="789">
        <v>56.0</v>
      </c>
      <c r="B59" s="500">
        <v>326601.0</v>
      </c>
      <c r="C59" s="792">
        <v>36.0</v>
      </c>
      <c r="D59" s="792">
        <v>25.0</v>
      </c>
      <c r="E59" s="792">
        <v>230.0</v>
      </c>
      <c r="F59" s="811">
        <v>563.0</v>
      </c>
      <c r="G59" s="504">
        <f t="shared" ref="G59:H59" si="65">L59+N59+P59+R59+T59+V59+X59+Z59+AB59+AD59+AF59+AH59+AJ59+AL59+AN59+AP59+AR59+AT59+AV59+AX59+AZ59+BB59+BD59+BF59+BH59+BJ59+BL59+BN59+BP59+BR59+BT59</f>
        <v>0</v>
      </c>
      <c r="H59" s="505">
        <f t="shared" si="65"/>
        <v>0</v>
      </c>
      <c r="I59" s="786">
        <f t="shared" si="6"/>
        <v>563</v>
      </c>
      <c r="J59" s="794">
        <v>37.7</v>
      </c>
      <c r="K59" s="787">
        <f t="shared" si="7"/>
        <v>21225.1</v>
      </c>
      <c r="L59" s="812"/>
      <c r="M59" s="813"/>
      <c r="N59" s="812"/>
      <c r="O59" s="813"/>
      <c r="P59" s="812"/>
      <c r="Q59" s="813"/>
      <c r="R59" s="812"/>
      <c r="S59" s="813"/>
      <c r="T59" s="812"/>
      <c r="U59" s="813"/>
      <c r="V59" s="812"/>
      <c r="W59" s="813"/>
      <c r="X59" s="812"/>
      <c r="Y59" s="813"/>
      <c r="Z59" s="812"/>
      <c r="AA59" s="813"/>
      <c r="AB59" s="812"/>
      <c r="AC59" s="813"/>
      <c r="AD59" s="812"/>
      <c r="AE59" s="813"/>
      <c r="AF59" s="812"/>
      <c r="AG59" s="813"/>
      <c r="AH59" s="812"/>
      <c r="AI59" s="813"/>
      <c r="AJ59" s="812"/>
      <c r="AK59" s="813"/>
      <c r="AL59" s="812"/>
      <c r="AM59" s="813"/>
      <c r="AN59" s="812"/>
      <c r="AO59" s="813"/>
      <c r="AP59" s="812"/>
      <c r="AQ59" s="813"/>
      <c r="AR59" s="812"/>
      <c r="AS59" s="813"/>
      <c r="AT59" s="812"/>
      <c r="AU59" s="813"/>
      <c r="AV59" s="812"/>
      <c r="AW59" s="813"/>
      <c r="AX59" s="812"/>
      <c r="AY59" s="813"/>
      <c r="AZ59" s="812"/>
      <c r="BA59" s="813"/>
      <c r="BB59" s="812"/>
      <c r="BC59" s="813"/>
      <c r="BD59" s="812"/>
      <c r="BE59" s="813"/>
      <c r="BF59" s="812"/>
      <c r="BG59" s="813"/>
      <c r="BH59" s="812"/>
      <c r="BI59" s="813"/>
      <c r="BJ59" s="812"/>
      <c r="BK59" s="813"/>
      <c r="BL59" s="812"/>
      <c r="BM59" s="813"/>
      <c r="BN59" s="812"/>
      <c r="BO59" s="813"/>
      <c r="BP59" s="812"/>
      <c r="BQ59" s="813"/>
      <c r="BR59" s="812"/>
      <c r="BS59" s="813"/>
      <c r="BT59" s="812"/>
      <c r="BU59" s="813"/>
      <c r="BV59" s="788">
        <f t="shared" si="8"/>
        <v>21225.1</v>
      </c>
      <c r="BW59" s="788">
        <f t="shared" si="9"/>
        <v>0</v>
      </c>
      <c r="BX59" s="788">
        <f t="shared" si="10"/>
        <v>0</v>
      </c>
      <c r="BY59" s="788">
        <f t="shared" si="11"/>
        <v>21225.1</v>
      </c>
      <c r="BZ59" s="788"/>
      <c r="CA59" s="338"/>
      <c r="CB59" s="338"/>
      <c r="CC59" s="338"/>
      <c r="CD59" s="338"/>
      <c r="CE59" s="338"/>
      <c r="CF59" s="338"/>
    </row>
    <row r="60" ht="15.75" customHeight="1">
      <c r="A60" s="789">
        <v>57.0</v>
      </c>
      <c r="B60" s="500">
        <v>326605.0</v>
      </c>
      <c r="C60" s="792">
        <v>36.0</v>
      </c>
      <c r="D60" s="792">
        <v>25.0</v>
      </c>
      <c r="E60" s="792">
        <v>230.0</v>
      </c>
      <c r="F60" s="793">
        <v>554.0</v>
      </c>
      <c r="G60" s="504">
        <f t="shared" ref="G60:H60" si="66">L60+N60+P60+R60+T60+V60+X60+Z60+AB60+AD60+AF60+AH60+AJ60+AL60+AN60+AP60+AR60+AT60+AV60+AX60+AZ60+BB60+BD60+BF60+BH60+BJ60+BL60+BN60+BP60+BR60+BT60</f>
        <v>0</v>
      </c>
      <c r="H60" s="505">
        <f t="shared" si="66"/>
        <v>554</v>
      </c>
      <c r="I60" s="786">
        <f t="shared" si="6"/>
        <v>0</v>
      </c>
      <c r="J60" s="794">
        <v>37.7</v>
      </c>
      <c r="K60" s="787">
        <f t="shared" si="7"/>
        <v>0</v>
      </c>
      <c r="L60" s="795"/>
      <c r="M60" s="796">
        <f>554-322</f>
        <v>232</v>
      </c>
      <c r="N60" s="795"/>
      <c r="O60" s="796"/>
      <c r="P60" s="795"/>
      <c r="Q60" s="796">
        <f>322-155</f>
        <v>167</v>
      </c>
      <c r="R60" s="795"/>
      <c r="S60" s="800">
        <v>155.0</v>
      </c>
      <c r="T60" s="795"/>
      <c r="U60" s="796"/>
      <c r="V60" s="795"/>
      <c r="W60" s="796"/>
      <c r="X60" s="795"/>
      <c r="Y60" s="796"/>
      <c r="Z60" s="795"/>
      <c r="AA60" s="796"/>
      <c r="AB60" s="795"/>
      <c r="AC60" s="796"/>
      <c r="AD60" s="795"/>
      <c r="AE60" s="796"/>
      <c r="AF60" s="795"/>
      <c r="AG60" s="796"/>
      <c r="AH60" s="795"/>
      <c r="AI60" s="796"/>
      <c r="AJ60" s="795"/>
      <c r="AK60" s="796"/>
      <c r="AL60" s="795"/>
      <c r="AM60" s="796"/>
      <c r="AN60" s="795"/>
      <c r="AO60" s="796"/>
      <c r="AP60" s="795"/>
      <c r="AQ60" s="796"/>
      <c r="AR60" s="795"/>
      <c r="AS60" s="796"/>
      <c r="AT60" s="795"/>
      <c r="AU60" s="796"/>
      <c r="AV60" s="795"/>
      <c r="AW60" s="796"/>
      <c r="AX60" s="795"/>
      <c r="AY60" s="796"/>
      <c r="AZ60" s="795"/>
      <c r="BA60" s="796"/>
      <c r="BB60" s="795"/>
      <c r="BC60" s="796"/>
      <c r="BD60" s="795"/>
      <c r="BE60" s="796"/>
      <c r="BF60" s="795"/>
      <c r="BG60" s="796"/>
      <c r="BH60" s="795"/>
      <c r="BI60" s="796"/>
      <c r="BJ60" s="795"/>
      <c r="BK60" s="796"/>
      <c r="BL60" s="795"/>
      <c r="BM60" s="796"/>
      <c r="BN60" s="795"/>
      <c r="BO60" s="796"/>
      <c r="BP60" s="795"/>
      <c r="BQ60" s="796"/>
      <c r="BR60" s="795"/>
      <c r="BS60" s="796"/>
      <c r="BT60" s="795"/>
      <c r="BU60" s="796"/>
      <c r="BV60" s="788">
        <f t="shared" si="8"/>
        <v>20885.8</v>
      </c>
      <c r="BW60" s="788">
        <f t="shared" si="9"/>
        <v>0</v>
      </c>
      <c r="BX60" s="788">
        <f t="shared" si="10"/>
        <v>20885.8</v>
      </c>
      <c r="BY60" s="788">
        <f t="shared" si="11"/>
        <v>0</v>
      </c>
      <c r="BZ60" s="788"/>
      <c r="CA60" s="338"/>
      <c r="CB60" s="338"/>
      <c r="CC60" s="338"/>
      <c r="CD60" s="338"/>
      <c r="CE60" s="338"/>
      <c r="CF60" s="338"/>
    </row>
    <row r="61" ht="15.75" customHeight="1">
      <c r="A61" s="789">
        <v>58.0</v>
      </c>
      <c r="B61" s="797">
        <v>626622.0</v>
      </c>
      <c r="C61" s="798">
        <v>36.0</v>
      </c>
      <c r="D61" s="798">
        <v>18.0</v>
      </c>
      <c r="E61" s="798">
        <v>140.0</v>
      </c>
      <c r="F61" s="793">
        <v>298.0</v>
      </c>
      <c r="G61" s="504">
        <f t="shared" ref="G61:H61" si="67">L61+N61+P61+R61+T61+V61+X61+Z61+AB61+AD61+AF61+AH61+AJ61+AL61+AN61+AP61+AR61+AT61+AV61+AX61+AZ61+BB61+BD61+BF61+BH61+BJ61+BL61+BN61+BP61+BR61+BT61</f>
        <v>0</v>
      </c>
      <c r="H61" s="505">
        <f t="shared" si="67"/>
        <v>158</v>
      </c>
      <c r="I61" s="786">
        <f t="shared" si="6"/>
        <v>140</v>
      </c>
      <c r="J61" s="799">
        <v>31.55</v>
      </c>
      <c r="K61" s="787">
        <f t="shared" si="7"/>
        <v>4417</v>
      </c>
      <c r="L61" s="795"/>
      <c r="M61" s="796">
        <f>298-155</f>
        <v>143</v>
      </c>
      <c r="N61" s="795"/>
      <c r="O61" s="796"/>
      <c r="P61" s="795"/>
      <c r="Q61" s="800">
        <v>15.0</v>
      </c>
      <c r="R61" s="795"/>
      <c r="S61" s="796"/>
      <c r="T61" s="795"/>
      <c r="U61" s="796"/>
      <c r="V61" s="795"/>
      <c r="W61" s="796"/>
      <c r="X61" s="795"/>
      <c r="Y61" s="796"/>
      <c r="Z61" s="795"/>
      <c r="AA61" s="796"/>
      <c r="AB61" s="795"/>
      <c r="AC61" s="796"/>
      <c r="AD61" s="795"/>
      <c r="AE61" s="796"/>
      <c r="AF61" s="795"/>
      <c r="AG61" s="796"/>
      <c r="AH61" s="795"/>
      <c r="AI61" s="796"/>
      <c r="AJ61" s="795"/>
      <c r="AK61" s="796"/>
      <c r="AL61" s="795"/>
      <c r="AM61" s="796"/>
      <c r="AN61" s="795"/>
      <c r="AO61" s="796"/>
      <c r="AP61" s="795"/>
      <c r="AQ61" s="796"/>
      <c r="AR61" s="795"/>
      <c r="AS61" s="796"/>
      <c r="AT61" s="795"/>
      <c r="AU61" s="796"/>
      <c r="AV61" s="795"/>
      <c r="AW61" s="796"/>
      <c r="AX61" s="795"/>
      <c r="AY61" s="796"/>
      <c r="AZ61" s="795"/>
      <c r="BA61" s="796"/>
      <c r="BB61" s="795"/>
      <c r="BC61" s="796"/>
      <c r="BD61" s="795"/>
      <c r="BE61" s="796"/>
      <c r="BF61" s="795"/>
      <c r="BG61" s="796"/>
      <c r="BH61" s="795"/>
      <c r="BI61" s="796"/>
      <c r="BJ61" s="795"/>
      <c r="BK61" s="796"/>
      <c r="BL61" s="795"/>
      <c r="BM61" s="796"/>
      <c r="BN61" s="795"/>
      <c r="BO61" s="796"/>
      <c r="BP61" s="795"/>
      <c r="BQ61" s="796"/>
      <c r="BR61" s="801"/>
      <c r="BS61" s="796"/>
      <c r="BT61" s="795"/>
      <c r="BU61" s="796"/>
      <c r="BV61" s="788">
        <f t="shared" si="8"/>
        <v>9401.9</v>
      </c>
      <c r="BW61" s="788">
        <f t="shared" si="9"/>
        <v>0</v>
      </c>
      <c r="BX61" s="788">
        <f t="shared" si="10"/>
        <v>4984.9</v>
      </c>
      <c r="BY61" s="788">
        <f t="shared" si="11"/>
        <v>4417</v>
      </c>
      <c r="BZ61" s="788"/>
      <c r="CA61" s="338"/>
      <c r="CB61" s="338"/>
      <c r="CC61" s="338"/>
      <c r="CD61" s="338"/>
      <c r="CE61" s="338"/>
      <c r="CF61" s="338"/>
    </row>
    <row r="62" ht="15.75" customHeight="1">
      <c r="A62" s="789">
        <v>59.0</v>
      </c>
      <c r="B62" s="797">
        <v>626624.0</v>
      </c>
      <c r="C62" s="798">
        <v>36.0</v>
      </c>
      <c r="D62" s="798">
        <v>18.0</v>
      </c>
      <c r="E62" s="798">
        <v>140.0</v>
      </c>
      <c r="F62" s="793">
        <v>540.0</v>
      </c>
      <c r="G62" s="504">
        <f t="shared" ref="G62:H62" si="68">L62+N62+P62+R62+T62+V62+X62+Z62+AB62+AD62+AF62+AH62+AJ62+AL62+AN62+AP62+AR62+AT62+AV62+AX62+AZ62+BB62+BD62+BF62+BH62+BJ62+BL62+BN62+BP62+BR62+BT62</f>
        <v>0</v>
      </c>
      <c r="H62" s="505">
        <f t="shared" si="68"/>
        <v>370</v>
      </c>
      <c r="I62" s="786">
        <f t="shared" si="6"/>
        <v>170</v>
      </c>
      <c r="J62" s="799">
        <v>31.55</v>
      </c>
      <c r="K62" s="787">
        <f t="shared" si="7"/>
        <v>5363.5</v>
      </c>
      <c r="L62" s="795"/>
      <c r="M62" s="796"/>
      <c r="N62" s="795"/>
      <c r="O62" s="796"/>
      <c r="P62" s="795"/>
      <c r="Q62" s="796"/>
      <c r="R62" s="795"/>
      <c r="S62" s="796">
        <f>540-170</f>
        <v>370</v>
      </c>
      <c r="T62" s="795"/>
      <c r="U62" s="796"/>
      <c r="V62" s="795"/>
      <c r="W62" s="796"/>
      <c r="X62" s="795"/>
      <c r="Y62" s="796"/>
      <c r="Z62" s="795"/>
      <c r="AA62" s="796"/>
      <c r="AB62" s="795"/>
      <c r="AC62" s="796"/>
      <c r="AD62" s="795"/>
      <c r="AE62" s="796"/>
      <c r="AF62" s="795"/>
      <c r="AG62" s="796"/>
      <c r="AH62" s="795"/>
      <c r="AI62" s="796"/>
      <c r="AJ62" s="795"/>
      <c r="AK62" s="796"/>
      <c r="AL62" s="795"/>
      <c r="AM62" s="796"/>
      <c r="AN62" s="795"/>
      <c r="AO62" s="796"/>
      <c r="AP62" s="795"/>
      <c r="AQ62" s="796"/>
      <c r="AR62" s="795"/>
      <c r="AS62" s="796"/>
      <c r="AT62" s="795"/>
      <c r="AU62" s="796"/>
      <c r="AV62" s="795"/>
      <c r="AW62" s="796"/>
      <c r="AX62" s="795"/>
      <c r="AY62" s="796"/>
      <c r="AZ62" s="795"/>
      <c r="BA62" s="796"/>
      <c r="BB62" s="795"/>
      <c r="BC62" s="796"/>
      <c r="BD62" s="795"/>
      <c r="BE62" s="796"/>
      <c r="BF62" s="795"/>
      <c r="BG62" s="796"/>
      <c r="BH62" s="795"/>
      <c r="BI62" s="796"/>
      <c r="BJ62" s="795"/>
      <c r="BK62" s="796"/>
      <c r="BL62" s="795"/>
      <c r="BM62" s="796"/>
      <c r="BN62" s="795"/>
      <c r="BO62" s="796"/>
      <c r="BP62" s="795"/>
      <c r="BQ62" s="796"/>
      <c r="BR62" s="801"/>
      <c r="BS62" s="796"/>
      <c r="BT62" s="795"/>
      <c r="BU62" s="796"/>
      <c r="BV62" s="788">
        <f t="shared" si="8"/>
        <v>17037</v>
      </c>
      <c r="BW62" s="788">
        <f t="shared" si="9"/>
        <v>0</v>
      </c>
      <c r="BX62" s="788">
        <f t="shared" si="10"/>
        <v>11673.5</v>
      </c>
      <c r="BY62" s="788">
        <f t="shared" si="11"/>
        <v>5363.5</v>
      </c>
      <c r="BZ62" s="788"/>
      <c r="CA62" s="338"/>
      <c r="CB62" s="338"/>
      <c r="CC62" s="338"/>
      <c r="CD62" s="338"/>
      <c r="CE62" s="338"/>
      <c r="CF62" s="338"/>
    </row>
    <row r="63" ht="15.75" customHeight="1">
      <c r="A63" s="789">
        <v>60.0</v>
      </c>
      <c r="B63" s="797">
        <v>626636.0</v>
      </c>
      <c r="C63" s="798">
        <v>36.0</v>
      </c>
      <c r="D63" s="798">
        <v>22.0</v>
      </c>
      <c r="E63" s="798">
        <v>180.0</v>
      </c>
      <c r="F63" s="793">
        <v>556.0</v>
      </c>
      <c r="G63" s="504">
        <f t="shared" ref="G63:H63" si="69">L63+N63+P63+R63+T63+V63+X63+Z63+AB63+AD63+AF63+AH63+AJ63+AL63+AN63+AP63+AR63+AT63+AV63+AX63+AZ63+BB63+BD63+BF63+BH63+BJ63+BL63+BN63+BP63+BR63+BT63</f>
        <v>0</v>
      </c>
      <c r="H63" s="505">
        <f t="shared" si="69"/>
        <v>0</v>
      </c>
      <c r="I63" s="786">
        <f t="shared" si="6"/>
        <v>556</v>
      </c>
      <c r="J63" s="799">
        <v>33.55</v>
      </c>
      <c r="K63" s="787">
        <f t="shared" si="7"/>
        <v>18653.8</v>
      </c>
      <c r="L63" s="795"/>
      <c r="M63" s="796"/>
      <c r="N63" s="795"/>
      <c r="O63" s="796"/>
      <c r="P63" s="795"/>
      <c r="Q63" s="796"/>
      <c r="R63" s="795"/>
      <c r="S63" s="796"/>
      <c r="T63" s="795"/>
      <c r="U63" s="796"/>
      <c r="V63" s="795"/>
      <c r="W63" s="796"/>
      <c r="X63" s="795"/>
      <c r="Y63" s="796"/>
      <c r="Z63" s="795"/>
      <c r="AA63" s="796"/>
      <c r="AB63" s="795"/>
      <c r="AC63" s="796"/>
      <c r="AD63" s="795"/>
      <c r="AE63" s="796"/>
      <c r="AF63" s="795"/>
      <c r="AG63" s="796"/>
      <c r="AH63" s="795"/>
      <c r="AI63" s="796"/>
      <c r="AJ63" s="795"/>
      <c r="AK63" s="796"/>
      <c r="AL63" s="795"/>
      <c r="AM63" s="796"/>
      <c r="AN63" s="795"/>
      <c r="AO63" s="796"/>
      <c r="AP63" s="795"/>
      <c r="AQ63" s="796"/>
      <c r="AR63" s="795"/>
      <c r="AS63" s="796"/>
      <c r="AT63" s="795"/>
      <c r="AU63" s="796"/>
      <c r="AV63" s="795"/>
      <c r="AW63" s="796"/>
      <c r="AX63" s="795"/>
      <c r="AY63" s="796"/>
      <c r="AZ63" s="795"/>
      <c r="BA63" s="796"/>
      <c r="BB63" s="795"/>
      <c r="BC63" s="796"/>
      <c r="BD63" s="795"/>
      <c r="BE63" s="796"/>
      <c r="BF63" s="795"/>
      <c r="BG63" s="796"/>
      <c r="BH63" s="795"/>
      <c r="BI63" s="796"/>
      <c r="BJ63" s="795"/>
      <c r="BK63" s="796"/>
      <c r="BL63" s="795"/>
      <c r="BM63" s="796"/>
      <c r="BN63" s="795"/>
      <c r="BO63" s="796"/>
      <c r="BP63" s="795"/>
      <c r="BQ63" s="796"/>
      <c r="BR63" s="801"/>
      <c r="BS63" s="796"/>
      <c r="BT63" s="795"/>
      <c r="BU63" s="796"/>
      <c r="BV63" s="788">
        <f t="shared" si="8"/>
        <v>18653.8</v>
      </c>
      <c r="BW63" s="788">
        <f t="shared" si="9"/>
        <v>0</v>
      </c>
      <c r="BX63" s="788">
        <f t="shared" si="10"/>
        <v>0</v>
      </c>
      <c r="BY63" s="788">
        <f t="shared" si="11"/>
        <v>18653.8</v>
      </c>
      <c r="BZ63" s="788"/>
      <c r="CA63" s="338"/>
      <c r="CB63" s="338"/>
      <c r="CC63" s="338"/>
      <c r="CD63" s="338"/>
      <c r="CE63" s="338"/>
      <c r="CF63" s="338"/>
    </row>
    <row r="64" ht="15.75" customHeight="1">
      <c r="A64" s="789">
        <v>61.0</v>
      </c>
      <c r="B64" s="797">
        <v>626637.0</v>
      </c>
      <c r="C64" s="798">
        <v>36.0</v>
      </c>
      <c r="D64" s="798">
        <v>22.0</v>
      </c>
      <c r="E64" s="798">
        <v>180.0</v>
      </c>
      <c r="F64" s="793">
        <v>485.0</v>
      </c>
      <c r="G64" s="504">
        <f t="shared" ref="G64:H64" si="70">L64+N64+P64+R64+T64+V64+X64+Z64+AB64+AD64+AF64+AH64+AJ64+AL64+AN64+AP64+AR64+AT64+AV64+AX64+AZ64+BB64+BD64+BF64+BH64+BJ64+BL64+BN64+BP64+BR64+BT64</f>
        <v>0</v>
      </c>
      <c r="H64" s="505">
        <f t="shared" si="70"/>
        <v>417</v>
      </c>
      <c r="I64" s="786">
        <f t="shared" si="6"/>
        <v>68</v>
      </c>
      <c r="J64" s="799">
        <v>33.55</v>
      </c>
      <c r="K64" s="787">
        <f t="shared" si="7"/>
        <v>2281.4</v>
      </c>
      <c r="L64" s="795"/>
      <c r="M64" s="796"/>
      <c r="N64" s="795"/>
      <c r="O64" s="796"/>
      <c r="P64" s="795"/>
      <c r="Q64" s="796">
        <f>485-68</f>
        <v>417</v>
      </c>
      <c r="R64" s="795"/>
      <c r="S64" s="796"/>
      <c r="T64" s="795"/>
      <c r="U64" s="796"/>
      <c r="V64" s="795"/>
      <c r="W64" s="796"/>
      <c r="X64" s="795"/>
      <c r="Y64" s="796"/>
      <c r="Z64" s="795"/>
      <c r="AA64" s="796"/>
      <c r="AB64" s="795"/>
      <c r="AC64" s="796"/>
      <c r="AD64" s="795"/>
      <c r="AE64" s="796"/>
      <c r="AF64" s="795"/>
      <c r="AG64" s="796"/>
      <c r="AH64" s="795"/>
      <c r="AI64" s="796"/>
      <c r="AJ64" s="795"/>
      <c r="AK64" s="796"/>
      <c r="AL64" s="795"/>
      <c r="AM64" s="796"/>
      <c r="AN64" s="795"/>
      <c r="AO64" s="796"/>
      <c r="AP64" s="795"/>
      <c r="AQ64" s="796"/>
      <c r="AR64" s="795"/>
      <c r="AS64" s="796"/>
      <c r="AT64" s="795"/>
      <c r="AU64" s="796"/>
      <c r="AV64" s="795"/>
      <c r="AW64" s="796"/>
      <c r="AX64" s="795"/>
      <c r="AY64" s="796"/>
      <c r="AZ64" s="795"/>
      <c r="BA64" s="796"/>
      <c r="BB64" s="795"/>
      <c r="BC64" s="796"/>
      <c r="BD64" s="795"/>
      <c r="BE64" s="796"/>
      <c r="BF64" s="795"/>
      <c r="BG64" s="796"/>
      <c r="BH64" s="795"/>
      <c r="BI64" s="796"/>
      <c r="BJ64" s="795"/>
      <c r="BK64" s="796"/>
      <c r="BL64" s="795"/>
      <c r="BM64" s="796"/>
      <c r="BN64" s="795"/>
      <c r="BO64" s="796"/>
      <c r="BP64" s="795"/>
      <c r="BQ64" s="796"/>
      <c r="BR64" s="801"/>
      <c r="BS64" s="796"/>
      <c r="BT64" s="795"/>
      <c r="BU64" s="796"/>
      <c r="BV64" s="788">
        <f t="shared" si="8"/>
        <v>16271.75</v>
      </c>
      <c r="BW64" s="788">
        <f t="shared" si="9"/>
        <v>0</v>
      </c>
      <c r="BX64" s="788">
        <f t="shared" si="10"/>
        <v>13990.35</v>
      </c>
      <c r="BY64" s="788">
        <f t="shared" si="11"/>
        <v>2281.4</v>
      </c>
      <c r="BZ64" s="788"/>
      <c r="CA64" s="338"/>
      <c r="CB64" s="338"/>
      <c r="CC64" s="338"/>
      <c r="CD64" s="338"/>
      <c r="CE64" s="338"/>
      <c r="CF64" s="338"/>
    </row>
    <row r="65" ht="15.75" customHeight="1">
      <c r="A65" s="789">
        <v>62.0</v>
      </c>
      <c r="B65" s="797">
        <v>726557.0</v>
      </c>
      <c r="C65" s="798">
        <v>36.0</v>
      </c>
      <c r="D65" s="798">
        <v>28.0</v>
      </c>
      <c r="E65" s="798">
        <v>220.0</v>
      </c>
      <c r="F65" s="793">
        <v>95.0</v>
      </c>
      <c r="G65" s="504">
        <f t="shared" ref="G65:H65" si="71">L65+N65+P65+R65+T65+V65+X65+Z65+AB65+AD65+AF65+AH65+AJ65+AL65+AN65+AP65+AR65+AT65+AV65+AX65+AZ65+BB65+BD65+BF65+BH65+BJ65+BL65+BN65+BP65+BR65+BT65</f>
        <v>0</v>
      </c>
      <c r="H65" s="505">
        <f t="shared" si="71"/>
        <v>0</v>
      </c>
      <c r="I65" s="786">
        <f t="shared" si="6"/>
        <v>95</v>
      </c>
      <c r="J65" s="804">
        <v>43.1</v>
      </c>
      <c r="K65" s="787">
        <f t="shared" si="7"/>
        <v>4094.5</v>
      </c>
      <c r="L65" s="795"/>
      <c r="M65" s="796"/>
      <c r="N65" s="795"/>
      <c r="O65" s="796"/>
      <c r="P65" s="795"/>
      <c r="Q65" s="796"/>
      <c r="R65" s="795"/>
      <c r="S65" s="796"/>
      <c r="T65" s="795"/>
      <c r="U65" s="796"/>
      <c r="V65" s="795"/>
      <c r="W65" s="796"/>
      <c r="X65" s="795"/>
      <c r="Y65" s="796"/>
      <c r="Z65" s="795"/>
      <c r="AA65" s="796"/>
      <c r="AB65" s="795"/>
      <c r="AC65" s="796"/>
      <c r="AD65" s="795"/>
      <c r="AE65" s="796"/>
      <c r="AF65" s="795"/>
      <c r="AG65" s="796"/>
      <c r="AH65" s="795"/>
      <c r="AI65" s="796"/>
      <c r="AJ65" s="801"/>
      <c r="AK65" s="796"/>
      <c r="AL65" s="795"/>
      <c r="AM65" s="796"/>
      <c r="AN65" s="795"/>
      <c r="AO65" s="796"/>
      <c r="AP65" s="795"/>
      <c r="AQ65" s="796"/>
      <c r="AR65" s="795"/>
      <c r="AS65" s="796"/>
      <c r="AT65" s="795"/>
      <c r="AU65" s="796"/>
      <c r="AV65" s="795"/>
      <c r="AW65" s="796"/>
      <c r="AX65" s="795"/>
      <c r="AY65" s="796"/>
      <c r="AZ65" s="795"/>
      <c r="BA65" s="796"/>
      <c r="BB65" s="795"/>
      <c r="BC65" s="796"/>
      <c r="BD65" s="795"/>
      <c r="BE65" s="796"/>
      <c r="BF65" s="795"/>
      <c r="BG65" s="796"/>
      <c r="BH65" s="795"/>
      <c r="BI65" s="796"/>
      <c r="BJ65" s="795"/>
      <c r="BK65" s="796"/>
      <c r="BL65" s="795"/>
      <c r="BM65" s="796"/>
      <c r="BN65" s="795"/>
      <c r="BO65" s="796"/>
      <c r="BP65" s="795"/>
      <c r="BQ65" s="796"/>
      <c r="BR65" s="795"/>
      <c r="BS65" s="796"/>
      <c r="BT65" s="795"/>
      <c r="BU65" s="796"/>
      <c r="BV65" s="788">
        <f t="shared" si="8"/>
        <v>4094.5</v>
      </c>
      <c r="BW65" s="788">
        <f t="shared" si="9"/>
        <v>0</v>
      </c>
      <c r="BX65" s="788">
        <f t="shared" si="10"/>
        <v>0</v>
      </c>
      <c r="BY65" s="788">
        <f t="shared" si="11"/>
        <v>4094.5</v>
      </c>
      <c r="BZ65" s="788"/>
      <c r="CA65" s="338"/>
      <c r="CB65" s="338"/>
      <c r="CC65" s="338"/>
      <c r="CD65" s="338"/>
      <c r="CE65" s="338"/>
      <c r="CF65" s="338"/>
    </row>
    <row r="66" ht="15.75" customHeight="1">
      <c r="A66" s="789">
        <v>63.0</v>
      </c>
      <c r="B66" s="500">
        <v>426584.0</v>
      </c>
      <c r="C66" s="792">
        <v>37.0</v>
      </c>
      <c r="D66" s="792">
        <v>18.0</v>
      </c>
      <c r="E66" s="792">
        <v>140.0</v>
      </c>
      <c r="F66" s="793">
        <v>611.0</v>
      </c>
      <c r="G66" s="504">
        <f t="shared" ref="G66:H66" si="72">L66+N66+P66+R66+T66+V66+X66+Z66+AB66+AD66+AF66+AH66+AJ66+AL66+AN66+AP66+AR66+AT66+AV66+AX66+AZ66+BB66+BD66+BF66+BH66+BJ66+BL66+BN66+BP66+BR66+BT66</f>
        <v>0</v>
      </c>
      <c r="H66" s="505">
        <f t="shared" si="72"/>
        <v>0</v>
      </c>
      <c r="I66" s="786">
        <f t="shared" si="6"/>
        <v>611</v>
      </c>
      <c r="J66" s="815">
        <v>34.2</v>
      </c>
      <c r="K66" s="787">
        <f t="shared" si="7"/>
        <v>20896.2</v>
      </c>
      <c r="L66" s="795"/>
      <c r="M66" s="796"/>
      <c r="N66" s="795"/>
      <c r="O66" s="796"/>
      <c r="P66" s="795"/>
      <c r="Q66" s="796"/>
      <c r="R66" s="795"/>
      <c r="S66" s="796"/>
      <c r="T66" s="795"/>
      <c r="U66" s="796"/>
      <c r="V66" s="795"/>
      <c r="W66" s="796"/>
      <c r="X66" s="795"/>
      <c r="Y66" s="796"/>
      <c r="Z66" s="795"/>
      <c r="AA66" s="796"/>
      <c r="AB66" s="795"/>
      <c r="AC66" s="796"/>
      <c r="AD66" s="795"/>
      <c r="AE66" s="796"/>
      <c r="AF66" s="795"/>
      <c r="AG66" s="796"/>
      <c r="AH66" s="795"/>
      <c r="AI66" s="796"/>
      <c r="AJ66" s="795"/>
      <c r="AK66" s="796"/>
      <c r="AL66" s="795"/>
      <c r="AM66" s="796"/>
      <c r="AN66" s="795"/>
      <c r="AO66" s="796"/>
      <c r="AP66" s="795"/>
      <c r="AQ66" s="796"/>
      <c r="AR66" s="795"/>
      <c r="AS66" s="796"/>
      <c r="AT66" s="795"/>
      <c r="AU66" s="796"/>
      <c r="AV66" s="795"/>
      <c r="AW66" s="796"/>
      <c r="AX66" s="795"/>
      <c r="AY66" s="796"/>
      <c r="AZ66" s="795"/>
      <c r="BA66" s="796"/>
      <c r="BB66" s="795"/>
      <c r="BC66" s="796"/>
      <c r="BD66" s="795"/>
      <c r="BE66" s="796"/>
      <c r="BF66" s="795"/>
      <c r="BG66" s="796"/>
      <c r="BH66" s="795"/>
      <c r="BI66" s="796"/>
      <c r="BJ66" s="795"/>
      <c r="BK66" s="796"/>
      <c r="BL66" s="795"/>
      <c r="BM66" s="796"/>
      <c r="BN66" s="795"/>
      <c r="BO66" s="796"/>
      <c r="BP66" s="795"/>
      <c r="BQ66" s="796"/>
      <c r="BR66" s="795"/>
      <c r="BS66" s="796"/>
      <c r="BT66" s="795"/>
      <c r="BU66" s="796"/>
      <c r="BV66" s="788">
        <f t="shared" si="8"/>
        <v>20896.2</v>
      </c>
      <c r="BW66" s="788">
        <f t="shared" si="9"/>
        <v>0</v>
      </c>
      <c r="BX66" s="788">
        <f t="shared" si="10"/>
        <v>0</v>
      </c>
      <c r="BY66" s="788">
        <f t="shared" si="11"/>
        <v>20896.2</v>
      </c>
      <c r="BZ66" s="788"/>
      <c r="CA66" s="338"/>
      <c r="CB66" s="338"/>
      <c r="CC66" s="338"/>
      <c r="CD66" s="338"/>
      <c r="CE66" s="338"/>
      <c r="CF66" s="338"/>
    </row>
    <row r="67" ht="15.75" customHeight="1">
      <c r="A67" s="789">
        <v>64.0</v>
      </c>
      <c r="B67" s="500">
        <v>426586.0</v>
      </c>
      <c r="C67" s="792">
        <v>37.0</v>
      </c>
      <c r="D67" s="792">
        <v>18.0</v>
      </c>
      <c r="E67" s="792">
        <v>140.0</v>
      </c>
      <c r="F67" s="793">
        <v>75.0</v>
      </c>
      <c r="G67" s="504">
        <f t="shared" ref="G67:H67" si="73">L67+N67+P67+R67+T67+V67+X67+Z67+AB67+AD67+AF67+AH67+AJ67+AL67+AN67+AP67+AR67+AT67+AV67+AX67+AZ67+BB67+BD67+BF67+BH67+BJ67+BL67+BN67+BP67+BR67+BT67</f>
        <v>0</v>
      </c>
      <c r="H67" s="505">
        <f t="shared" si="73"/>
        <v>0</v>
      </c>
      <c r="I67" s="786">
        <f t="shared" si="6"/>
        <v>75</v>
      </c>
      <c r="J67" s="815">
        <v>34.2</v>
      </c>
      <c r="K67" s="787">
        <f t="shared" si="7"/>
        <v>2565</v>
      </c>
      <c r="L67" s="795"/>
      <c r="M67" s="796"/>
      <c r="N67" s="795"/>
      <c r="O67" s="796"/>
      <c r="P67" s="795"/>
      <c r="Q67" s="796"/>
      <c r="R67" s="795"/>
      <c r="S67" s="796"/>
      <c r="T67" s="795"/>
      <c r="U67" s="796"/>
      <c r="V67" s="795"/>
      <c r="W67" s="796"/>
      <c r="X67" s="795"/>
      <c r="Y67" s="796"/>
      <c r="Z67" s="795"/>
      <c r="AA67" s="796"/>
      <c r="AB67" s="795"/>
      <c r="AC67" s="796"/>
      <c r="AD67" s="795"/>
      <c r="AE67" s="796"/>
      <c r="AF67" s="795"/>
      <c r="AG67" s="796"/>
      <c r="AH67" s="795"/>
      <c r="AI67" s="796"/>
      <c r="AJ67" s="795"/>
      <c r="AK67" s="796"/>
      <c r="AL67" s="795"/>
      <c r="AM67" s="796"/>
      <c r="AN67" s="795"/>
      <c r="AO67" s="796"/>
      <c r="AP67" s="795"/>
      <c r="AQ67" s="796"/>
      <c r="AR67" s="795"/>
      <c r="AS67" s="796"/>
      <c r="AT67" s="795"/>
      <c r="AU67" s="796"/>
      <c r="AV67" s="795"/>
      <c r="AW67" s="796"/>
      <c r="AX67" s="795"/>
      <c r="AY67" s="796"/>
      <c r="AZ67" s="795"/>
      <c r="BA67" s="796"/>
      <c r="BB67" s="795"/>
      <c r="BC67" s="796"/>
      <c r="BD67" s="795"/>
      <c r="BE67" s="796"/>
      <c r="BF67" s="795"/>
      <c r="BG67" s="796"/>
      <c r="BH67" s="795"/>
      <c r="BI67" s="796"/>
      <c r="BJ67" s="795"/>
      <c r="BK67" s="796"/>
      <c r="BL67" s="795"/>
      <c r="BM67" s="796"/>
      <c r="BN67" s="795"/>
      <c r="BO67" s="796"/>
      <c r="BP67" s="795"/>
      <c r="BQ67" s="796"/>
      <c r="BR67" s="795"/>
      <c r="BS67" s="796"/>
      <c r="BT67" s="795"/>
      <c r="BU67" s="796"/>
      <c r="BV67" s="788">
        <f t="shared" si="8"/>
        <v>2565</v>
      </c>
      <c r="BW67" s="788">
        <f t="shared" si="9"/>
        <v>0</v>
      </c>
      <c r="BX67" s="788">
        <f t="shared" si="10"/>
        <v>0</v>
      </c>
      <c r="BY67" s="788">
        <f t="shared" si="11"/>
        <v>2565</v>
      </c>
      <c r="BZ67" s="788"/>
      <c r="CA67" s="338"/>
      <c r="CB67" s="338"/>
      <c r="CC67" s="338"/>
      <c r="CD67" s="338"/>
      <c r="CE67" s="338"/>
      <c r="CF67" s="338"/>
    </row>
    <row r="68" ht="15.75" customHeight="1">
      <c r="A68" s="789">
        <v>65.0</v>
      </c>
      <c r="B68" s="500">
        <v>526589.0</v>
      </c>
      <c r="C68" s="792">
        <v>37.0</v>
      </c>
      <c r="D68" s="792">
        <v>18.0</v>
      </c>
      <c r="E68" s="792">
        <v>140.0</v>
      </c>
      <c r="F68" s="811">
        <v>522.0</v>
      </c>
      <c r="G68" s="504">
        <f t="shared" ref="G68:H68" si="74">L68+N68+P68+R68+T68+V68+X68+Z68+AB68+AD68+AF68+AH68+AJ68+AL68+AN68+AP68+AR68+AT68+AV68+AX68+AZ68+BB68+BD68+BF68+BH68+BJ68+BL68+BN68+BP68+BR68+BT68</f>
        <v>0</v>
      </c>
      <c r="H68" s="505">
        <f t="shared" si="74"/>
        <v>0</v>
      </c>
      <c r="I68" s="786">
        <f t="shared" si="6"/>
        <v>522</v>
      </c>
      <c r="J68" s="815">
        <v>31.75</v>
      </c>
      <c r="K68" s="787">
        <f t="shared" si="7"/>
        <v>16573.5</v>
      </c>
      <c r="L68" s="812"/>
      <c r="M68" s="813"/>
      <c r="N68" s="812"/>
      <c r="O68" s="813"/>
      <c r="P68" s="812"/>
      <c r="Q68" s="813"/>
      <c r="R68" s="812"/>
      <c r="S68" s="813"/>
      <c r="T68" s="812"/>
      <c r="U68" s="813"/>
      <c r="V68" s="812"/>
      <c r="W68" s="813"/>
      <c r="X68" s="812"/>
      <c r="Y68" s="813"/>
      <c r="Z68" s="812"/>
      <c r="AA68" s="813"/>
      <c r="AB68" s="812"/>
      <c r="AC68" s="813"/>
      <c r="AD68" s="812"/>
      <c r="AE68" s="813"/>
      <c r="AF68" s="812"/>
      <c r="AG68" s="813"/>
      <c r="AH68" s="812"/>
      <c r="AI68" s="813"/>
      <c r="AJ68" s="812"/>
      <c r="AK68" s="813"/>
      <c r="AL68" s="812"/>
      <c r="AM68" s="813"/>
      <c r="AN68" s="812"/>
      <c r="AO68" s="813"/>
      <c r="AP68" s="812"/>
      <c r="AQ68" s="813"/>
      <c r="AR68" s="812"/>
      <c r="AS68" s="813"/>
      <c r="AT68" s="812"/>
      <c r="AU68" s="813"/>
      <c r="AV68" s="812"/>
      <c r="AW68" s="813"/>
      <c r="AX68" s="812"/>
      <c r="AY68" s="813"/>
      <c r="AZ68" s="812"/>
      <c r="BA68" s="813"/>
      <c r="BB68" s="812"/>
      <c r="BC68" s="813"/>
      <c r="BD68" s="812"/>
      <c r="BE68" s="813"/>
      <c r="BF68" s="812"/>
      <c r="BG68" s="813"/>
      <c r="BH68" s="812"/>
      <c r="BI68" s="813"/>
      <c r="BJ68" s="812"/>
      <c r="BK68" s="813"/>
      <c r="BL68" s="812"/>
      <c r="BM68" s="813"/>
      <c r="BN68" s="812"/>
      <c r="BO68" s="813"/>
      <c r="BP68" s="812"/>
      <c r="BQ68" s="813"/>
      <c r="BR68" s="812"/>
      <c r="BS68" s="813"/>
      <c r="BT68" s="812"/>
      <c r="BU68" s="813"/>
      <c r="BV68" s="788">
        <f t="shared" si="8"/>
        <v>16573.5</v>
      </c>
      <c r="BW68" s="788">
        <f t="shared" si="9"/>
        <v>0</v>
      </c>
      <c r="BX68" s="788">
        <f t="shared" si="10"/>
        <v>0</v>
      </c>
      <c r="BY68" s="788">
        <f t="shared" si="11"/>
        <v>16573.5</v>
      </c>
      <c r="BZ68" s="788"/>
      <c r="CA68" s="338"/>
      <c r="CB68" s="338"/>
      <c r="CC68" s="338"/>
      <c r="CD68" s="338"/>
      <c r="CE68" s="338"/>
      <c r="CF68" s="338"/>
    </row>
    <row r="69" ht="15.75" customHeight="1">
      <c r="A69" s="789">
        <v>66.0</v>
      </c>
      <c r="B69" s="500">
        <v>526590.0</v>
      </c>
      <c r="C69" s="792">
        <v>37.0</v>
      </c>
      <c r="D69" s="792">
        <v>18.0</v>
      </c>
      <c r="E69" s="792">
        <v>140.0</v>
      </c>
      <c r="F69" s="793">
        <v>295.0</v>
      </c>
      <c r="G69" s="504">
        <f t="shared" ref="G69:H69" si="75">L69+N69+P69+R69+T69+V69+X69+Z69+AB69+AD69+AF69+AH69+AJ69+AL69+AN69+AP69+AR69+AT69+AV69+AX69+AZ69+BB69+BD69+BF69+BH69+BJ69+BL69+BN69+BP69+BR69+BT69</f>
        <v>0</v>
      </c>
      <c r="H69" s="505">
        <f t="shared" si="75"/>
        <v>0</v>
      </c>
      <c r="I69" s="786">
        <f t="shared" si="6"/>
        <v>295</v>
      </c>
      <c r="J69" s="815">
        <v>31.75</v>
      </c>
      <c r="K69" s="787">
        <f t="shared" si="7"/>
        <v>9366.25</v>
      </c>
      <c r="L69" s="795"/>
      <c r="M69" s="796"/>
      <c r="N69" s="795"/>
      <c r="O69" s="796"/>
      <c r="P69" s="795"/>
      <c r="Q69" s="796"/>
      <c r="R69" s="795"/>
      <c r="S69" s="796"/>
      <c r="T69" s="795"/>
      <c r="U69" s="796"/>
      <c r="V69" s="795"/>
      <c r="W69" s="796"/>
      <c r="X69" s="795"/>
      <c r="Y69" s="796"/>
      <c r="Z69" s="795"/>
      <c r="AA69" s="796"/>
      <c r="AB69" s="795"/>
      <c r="AC69" s="796"/>
      <c r="AD69" s="795"/>
      <c r="AE69" s="796"/>
      <c r="AF69" s="795"/>
      <c r="AG69" s="796"/>
      <c r="AH69" s="795"/>
      <c r="AI69" s="796"/>
      <c r="AJ69" s="795"/>
      <c r="AK69" s="796"/>
      <c r="AL69" s="795"/>
      <c r="AM69" s="796"/>
      <c r="AN69" s="795"/>
      <c r="AO69" s="796"/>
      <c r="AP69" s="795"/>
      <c r="AQ69" s="796"/>
      <c r="AR69" s="795"/>
      <c r="AS69" s="796"/>
      <c r="AT69" s="795"/>
      <c r="AU69" s="796"/>
      <c r="AV69" s="795"/>
      <c r="AW69" s="796"/>
      <c r="AX69" s="795"/>
      <c r="AY69" s="796"/>
      <c r="AZ69" s="795"/>
      <c r="BA69" s="796"/>
      <c r="BB69" s="795"/>
      <c r="BC69" s="796"/>
      <c r="BD69" s="795"/>
      <c r="BE69" s="796"/>
      <c r="BF69" s="795"/>
      <c r="BG69" s="796"/>
      <c r="BH69" s="795"/>
      <c r="BI69" s="796"/>
      <c r="BJ69" s="795"/>
      <c r="BK69" s="796"/>
      <c r="BL69" s="795"/>
      <c r="BM69" s="796"/>
      <c r="BN69" s="795"/>
      <c r="BO69" s="796"/>
      <c r="BP69" s="795"/>
      <c r="BQ69" s="796"/>
      <c r="BR69" s="795"/>
      <c r="BS69" s="796"/>
      <c r="BT69" s="795"/>
      <c r="BU69" s="796"/>
      <c r="BV69" s="788">
        <f t="shared" si="8"/>
        <v>9366.25</v>
      </c>
      <c r="BW69" s="788">
        <f t="shared" si="9"/>
        <v>0</v>
      </c>
      <c r="BX69" s="788">
        <f t="shared" si="10"/>
        <v>0</v>
      </c>
      <c r="BY69" s="788">
        <f t="shared" si="11"/>
        <v>9366.25</v>
      </c>
      <c r="BZ69" s="788"/>
      <c r="CA69" s="338"/>
      <c r="CB69" s="338"/>
      <c r="CC69" s="338"/>
      <c r="CD69" s="338"/>
      <c r="CE69" s="338"/>
      <c r="CF69" s="338"/>
    </row>
    <row r="70" ht="15.75" customHeight="1">
      <c r="A70" s="789">
        <v>67.0</v>
      </c>
      <c r="B70" s="500">
        <v>526591.0</v>
      </c>
      <c r="C70" s="792">
        <v>37.0</v>
      </c>
      <c r="D70" s="792">
        <v>18.0</v>
      </c>
      <c r="E70" s="792">
        <v>140.0</v>
      </c>
      <c r="F70" s="793">
        <v>508.0</v>
      </c>
      <c r="G70" s="504">
        <f t="shared" ref="G70:H70" si="76">L70+N70+P70+R70+T70+V70+X70+Z70+AB70+AD70+AF70+AH70+AJ70+AL70+AN70+AP70+AR70+AT70+AV70+AX70+AZ70+BB70+BD70+BF70+BH70+BJ70+BL70+BN70+BP70+BR70+BT70</f>
        <v>0</v>
      </c>
      <c r="H70" s="505">
        <f t="shared" si="76"/>
        <v>0</v>
      </c>
      <c r="I70" s="786">
        <f t="shared" si="6"/>
        <v>508</v>
      </c>
      <c r="J70" s="815">
        <v>31.75</v>
      </c>
      <c r="K70" s="787">
        <f t="shared" si="7"/>
        <v>16129</v>
      </c>
      <c r="L70" s="795"/>
      <c r="M70" s="796"/>
      <c r="N70" s="795"/>
      <c r="O70" s="796"/>
      <c r="P70" s="795"/>
      <c r="Q70" s="796"/>
      <c r="R70" s="795"/>
      <c r="S70" s="796"/>
      <c r="T70" s="795"/>
      <c r="U70" s="796"/>
      <c r="V70" s="795"/>
      <c r="W70" s="796"/>
      <c r="X70" s="795"/>
      <c r="Y70" s="796"/>
      <c r="Z70" s="795"/>
      <c r="AA70" s="796"/>
      <c r="AB70" s="795"/>
      <c r="AC70" s="796"/>
      <c r="AD70" s="795"/>
      <c r="AE70" s="796"/>
      <c r="AF70" s="795"/>
      <c r="AG70" s="796"/>
      <c r="AH70" s="795"/>
      <c r="AI70" s="796"/>
      <c r="AJ70" s="795"/>
      <c r="AK70" s="796"/>
      <c r="AL70" s="795"/>
      <c r="AM70" s="796"/>
      <c r="AN70" s="795"/>
      <c r="AO70" s="796"/>
      <c r="AP70" s="795"/>
      <c r="AQ70" s="796"/>
      <c r="AR70" s="795"/>
      <c r="AS70" s="796"/>
      <c r="AT70" s="795"/>
      <c r="AU70" s="796"/>
      <c r="AV70" s="795"/>
      <c r="AW70" s="796"/>
      <c r="AX70" s="795"/>
      <c r="AY70" s="796"/>
      <c r="AZ70" s="795"/>
      <c r="BA70" s="796"/>
      <c r="BB70" s="795"/>
      <c r="BC70" s="796"/>
      <c r="BD70" s="795"/>
      <c r="BE70" s="796"/>
      <c r="BF70" s="795"/>
      <c r="BG70" s="796"/>
      <c r="BH70" s="795"/>
      <c r="BI70" s="796"/>
      <c r="BJ70" s="795"/>
      <c r="BK70" s="796"/>
      <c r="BL70" s="795"/>
      <c r="BM70" s="796"/>
      <c r="BN70" s="795"/>
      <c r="BO70" s="796"/>
      <c r="BP70" s="795"/>
      <c r="BQ70" s="796"/>
      <c r="BR70" s="795"/>
      <c r="BS70" s="796"/>
      <c r="BT70" s="795"/>
      <c r="BU70" s="796"/>
      <c r="BV70" s="788">
        <f t="shared" si="8"/>
        <v>16129</v>
      </c>
      <c r="BW70" s="788">
        <f t="shared" si="9"/>
        <v>0</v>
      </c>
      <c r="BX70" s="788">
        <f t="shared" si="10"/>
        <v>0</v>
      </c>
      <c r="BY70" s="788">
        <f t="shared" si="11"/>
        <v>16129</v>
      </c>
      <c r="BZ70" s="788"/>
      <c r="CA70" s="338"/>
      <c r="CB70" s="338"/>
      <c r="CC70" s="338"/>
      <c r="CD70" s="338"/>
      <c r="CE70" s="338"/>
      <c r="CF70" s="338"/>
    </row>
    <row r="71" ht="15.75" customHeight="1">
      <c r="A71" s="789">
        <v>68.0</v>
      </c>
      <c r="B71" s="500">
        <v>526639.0</v>
      </c>
      <c r="C71" s="792">
        <v>37.0</v>
      </c>
      <c r="D71" s="792">
        <v>22.0</v>
      </c>
      <c r="E71" s="792">
        <v>220.0</v>
      </c>
      <c r="F71" s="793">
        <v>208.0</v>
      </c>
      <c r="G71" s="504">
        <f t="shared" ref="G71:H71" si="77">L71+N71+P71+R71+T71+V71+X71+Z71+AB71+AD71+AF71+AH71+AJ71+AL71+AN71+AP71+AR71+AT71+AV71+AX71+AZ71+BB71+BD71+BF71+BH71+BJ71+BL71+BN71+BP71+BR71+BT71</f>
        <v>0</v>
      </c>
      <c r="H71" s="505">
        <f t="shared" si="77"/>
        <v>0</v>
      </c>
      <c r="I71" s="786">
        <f t="shared" si="6"/>
        <v>208</v>
      </c>
      <c r="J71" s="815">
        <v>33.0</v>
      </c>
      <c r="K71" s="787">
        <f t="shared" si="7"/>
        <v>6864</v>
      </c>
      <c r="L71" s="795"/>
      <c r="M71" s="796"/>
      <c r="N71" s="795"/>
      <c r="O71" s="796"/>
      <c r="P71" s="795"/>
      <c r="Q71" s="796"/>
      <c r="R71" s="795"/>
      <c r="S71" s="796"/>
      <c r="T71" s="795"/>
      <c r="U71" s="796"/>
      <c r="V71" s="795"/>
      <c r="W71" s="796"/>
      <c r="X71" s="795"/>
      <c r="Y71" s="796"/>
      <c r="Z71" s="795"/>
      <c r="AA71" s="796"/>
      <c r="AB71" s="795"/>
      <c r="AC71" s="796"/>
      <c r="AD71" s="795"/>
      <c r="AE71" s="796"/>
      <c r="AF71" s="795"/>
      <c r="AG71" s="796"/>
      <c r="AH71" s="795"/>
      <c r="AI71" s="796"/>
      <c r="AJ71" s="795"/>
      <c r="AK71" s="796"/>
      <c r="AL71" s="795"/>
      <c r="AM71" s="796"/>
      <c r="AN71" s="795"/>
      <c r="AO71" s="796"/>
      <c r="AP71" s="795"/>
      <c r="AQ71" s="796"/>
      <c r="AR71" s="795"/>
      <c r="AS71" s="796"/>
      <c r="AT71" s="795"/>
      <c r="AU71" s="796"/>
      <c r="AV71" s="795"/>
      <c r="AW71" s="796"/>
      <c r="AX71" s="795"/>
      <c r="AY71" s="796"/>
      <c r="AZ71" s="795"/>
      <c r="BA71" s="796"/>
      <c r="BB71" s="795"/>
      <c r="BC71" s="796"/>
      <c r="BD71" s="795"/>
      <c r="BE71" s="796"/>
      <c r="BF71" s="795"/>
      <c r="BG71" s="796"/>
      <c r="BH71" s="795"/>
      <c r="BI71" s="796"/>
      <c r="BJ71" s="795"/>
      <c r="BK71" s="796"/>
      <c r="BL71" s="795"/>
      <c r="BM71" s="796"/>
      <c r="BN71" s="795"/>
      <c r="BO71" s="796"/>
      <c r="BP71" s="795"/>
      <c r="BQ71" s="796"/>
      <c r="BR71" s="795"/>
      <c r="BS71" s="796"/>
      <c r="BT71" s="795"/>
      <c r="BU71" s="796"/>
      <c r="BV71" s="788">
        <f t="shared" si="8"/>
        <v>6864</v>
      </c>
      <c r="BW71" s="788">
        <f t="shared" si="9"/>
        <v>0</v>
      </c>
      <c r="BX71" s="788">
        <f t="shared" si="10"/>
        <v>0</v>
      </c>
      <c r="BY71" s="788">
        <f t="shared" si="11"/>
        <v>6864</v>
      </c>
      <c r="BZ71" s="788"/>
      <c r="CA71" s="338"/>
      <c r="CB71" s="338"/>
      <c r="CC71" s="338"/>
      <c r="CD71" s="338"/>
      <c r="CE71" s="338"/>
      <c r="CF71" s="338"/>
    </row>
    <row r="72" ht="15.75" customHeight="1">
      <c r="A72" s="789">
        <v>69.0</v>
      </c>
      <c r="B72" s="500">
        <v>526612.0</v>
      </c>
      <c r="C72" s="792">
        <v>37.5</v>
      </c>
      <c r="D72" s="792">
        <v>22.0</v>
      </c>
      <c r="E72" s="792">
        <v>180.0</v>
      </c>
      <c r="F72" s="793">
        <v>566.0</v>
      </c>
      <c r="G72" s="504">
        <f t="shared" ref="G72:H72" si="78">L72+N72+P72+R72+T72+V72+X72+Z72+AB72+AD72+AF72+AH72+AJ72+AL72+AN72+AP72+AR72+AT72+AV72+AX72+AZ72+BB72+BD72+BF72+BH72+BJ72+BL72+BN72+BP72+BR72+BT72</f>
        <v>0</v>
      </c>
      <c r="H72" s="505">
        <f t="shared" si="78"/>
        <v>0</v>
      </c>
      <c r="I72" s="786">
        <f t="shared" si="6"/>
        <v>566</v>
      </c>
      <c r="J72" s="815">
        <v>33.5</v>
      </c>
      <c r="K72" s="787">
        <f t="shared" si="7"/>
        <v>18961</v>
      </c>
      <c r="L72" s="795"/>
      <c r="M72" s="796"/>
      <c r="N72" s="795"/>
      <c r="O72" s="796"/>
      <c r="P72" s="795"/>
      <c r="Q72" s="796"/>
      <c r="R72" s="795"/>
      <c r="S72" s="796"/>
      <c r="T72" s="795"/>
      <c r="U72" s="796"/>
      <c r="V72" s="795"/>
      <c r="W72" s="796"/>
      <c r="X72" s="795"/>
      <c r="Y72" s="796"/>
      <c r="Z72" s="795"/>
      <c r="AA72" s="796"/>
      <c r="AB72" s="795"/>
      <c r="AC72" s="796"/>
      <c r="AD72" s="795"/>
      <c r="AE72" s="796"/>
      <c r="AF72" s="795"/>
      <c r="AG72" s="796"/>
      <c r="AH72" s="795"/>
      <c r="AI72" s="796"/>
      <c r="AJ72" s="795"/>
      <c r="AK72" s="796"/>
      <c r="AL72" s="795"/>
      <c r="AM72" s="796"/>
      <c r="AN72" s="795"/>
      <c r="AO72" s="796"/>
      <c r="AP72" s="795"/>
      <c r="AQ72" s="796"/>
      <c r="AR72" s="795"/>
      <c r="AS72" s="796"/>
      <c r="AT72" s="795"/>
      <c r="AU72" s="796"/>
      <c r="AV72" s="795"/>
      <c r="AW72" s="796"/>
      <c r="AX72" s="795"/>
      <c r="AY72" s="796"/>
      <c r="AZ72" s="795"/>
      <c r="BA72" s="796"/>
      <c r="BB72" s="795"/>
      <c r="BC72" s="796"/>
      <c r="BD72" s="795"/>
      <c r="BE72" s="796"/>
      <c r="BF72" s="795"/>
      <c r="BG72" s="796"/>
      <c r="BH72" s="795"/>
      <c r="BI72" s="796"/>
      <c r="BJ72" s="795"/>
      <c r="BK72" s="796"/>
      <c r="BL72" s="795"/>
      <c r="BM72" s="796"/>
      <c r="BN72" s="795"/>
      <c r="BO72" s="796"/>
      <c r="BP72" s="795"/>
      <c r="BQ72" s="796"/>
      <c r="BR72" s="795"/>
      <c r="BS72" s="796"/>
      <c r="BT72" s="795"/>
      <c r="BU72" s="796"/>
      <c r="BV72" s="788">
        <f t="shared" si="8"/>
        <v>18961</v>
      </c>
      <c r="BW72" s="788">
        <f t="shared" si="9"/>
        <v>0</v>
      </c>
      <c r="BX72" s="788">
        <f t="shared" si="10"/>
        <v>0</v>
      </c>
      <c r="BY72" s="788">
        <f t="shared" si="11"/>
        <v>18961</v>
      </c>
      <c r="BZ72" s="788"/>
      <c r="CA72" s="338"/>
      <c r="CB72" s="338"/>
      <c r="CC72" s="338"/>
      <c r="CD72" s="338"/>
      <c r="CE72" s="338"/>
      <c r="CF72" s="338"/>
    </row>
    <row r="73" ht="15.75" customHeight="1">
      <c r="A73" s="789">
        <v>70.0</v>
      </c>
      <c r="B73" s="500">
        <v>526613.0</v>
      </c>
      <c r="C73" s="792">
        <v>37.5</v>
      </c>
      <c r="D73" s="792">
        <v>22.0</v>
      </c>
      <c r="E73" s="792">
        <v>180.0</v>
      </c>
      <c r="F73" s="793">
        <v>566.0</v>
      </c>
      <c r="G73" s="504">
        <f t="shared" ref="G73:H73" si="79">L73+N73+P73+R73+T73+V73+X73+Z73+AB73+AD73+AF73+AH73+AJ73+AL73+AN73+AP73+AR73+AT73+AV73+AX73+AZ73+BB73+BD73+BF73+BH73+BJ73+BL73+BN73+BP73+BR73+BT73</f>
        <v>0</v>
      </c>
      <c r="H73" s="505">
        <f t="shared" si="79"/>
        <v>0</v>
      </c>
      <c r="I73" s="786">
        <f t="shared" si="6"/>
        <v>566</v>
      </c>
      <c r="J73" s="815">
        <v>33.5</v>
      </c>
      <c r="K73" s="787">
        <f t="shared" si="7"/>
        <v>18961</v>
      </c>
      <c r="L73" s="795"/>
      <c r="M73" s="796"/>
      <c r="N73" s="795"/>
      <c r="O73" s="796"/>
      <c r="P73" s="795"/>
      <c r="Q73" s="796"/>
      <c r="R73" s="795"/>
      <c r="S73" s="796"/>
      <c r="T73" s="795"/>
      <c r="U73" s="796"/>
      <c r="V73" s="795"/>
      <c r="W73" s="796"/>
      <c r="X73" s="795"/>
      <c r="Y73" s="796"/>
      <c r="Z73" s="795"/>
      <c r="AA73" s="796"/>
      <c r="AB73" s="795"/>
      <c r="AC73" s="796"/>
      <c r="AD73" s="795"/>
      <c r="AE73" s="796"/>
      <c r="AF73" s="795"/>
      <c r="AG73" s="796"/>
      <c r="AH73" s="795"/>
      <c r="AI73" s="796"/>
      <c r="AJ73" s="795"/>
      <c r="AK73" s="796"/>
      <c r="AL73" s="795"/>
      <c r="AM73" s="796"/>
      <c r="AN73" s="795"/>
      <c r="AO73" s="796"/>
      <c r="AP73" s="795"/>
      <c r="AQ73" s="796"/>
      <c r="AR73" s="795"/>
      <c r="AS73" s="796"/>
      <c r="AT73" s="795"/>
      <c r="AU73" s="796"/>
      <c r="AV73" s="795"/>
      <c r="AW73" s="796"/>
      <c r="AX73" s="795"/>
      <c r="AY73" s="796"/>
      <c r="AZ73" s="795"/>
      <c r="BA73" s="796"/>
      <c r="BB73" s="795"/>
      <c r="BC73" s="796"/>
      <c r="BD73" s="795"/>
      <c r="BE73" s="796"/>
      <c r="BF73" s="795"/>
      <c r="BG73" s="796"/>
      <c r="BH73" s="795"/>
      <c r="BI73" s="796"/>
      <c r="BJ73" s="795"/>
      <c r="BK73" s="796"/>
      <c r="BL73" s="795"/>
      <c r="BM73" s="796"/>
      <c r="BN73" s="795"/>
      <c r="BO73" s="796"/>
      <c r="BP73" s="795"/>
      <c r="BQ73" s="796"/>
      <c r="BR73" s="795"/>
      <c r="BS73" s="796"/>
      <c r="BT73" s="795"/>
      <c r="BU73" s="796"/>
      <c r="BV73" s="788">
        <f t="shared" si="8"/>
        <v>18961</v>
      </c>
      <c r="BW73" s="788">
        <f t="shared" si="9"/>
        <v>0</v>
      </c>
      <c r="BX73" s="788">
        <f t="shared" si="10"/>
        <v>0</v>
      </c>
      <c r="BY73" s="788">
        <f t="shared" si="11"/>
        <v>18961</v>
      </c>
      <c r="BZ73" s="788"/>
      <c r="CA73" s="338"/>
      <c r="CB73" s="338"/>
      <c r="CC73" s="338"/>
      <c r="CD73" s="338"/>
      <c r="CE73" s="338"/>
      <c r="CF73" s="338"/>
    </row>
    <row r="74" ht="15.75" customHeight="1">
      <c r="A74" s="789">
        <v>71.0</v>
      </c>
      <c r="B74" s="500">
        <v>526577.0</v>
      </c>
      <c r="C74" s="792">
        <v>39.0</v>
      </c>
      <c r="D74" s="792">
        <v>18.0</v>
      </c>
      <c r="E74" s="792">
        <v>140.0</v>
      </c>
      <c r="F74" s="793">
        <v>470.0</v>
      </c>
      <c r="G74" s="504">
        <f t="shared" ref="G74:H74" si="80">L74+N74+P74+R74+T74+V74+X74+Z74+AB74+AD74+AF74+AH74+AJ74+AL74+AN74+AP74+AR74+AT74+AV74+AX74+AZ74+BB74+BD74+BF74+BH74+BJ74+BL74+BN74+BP74+BR74+BT74</f>
        <v>0</v>
      </c>
      <c r="H74" s="505">
        <f t="shared" si="80"/>
        <v>0</v>
      </c>
      <c r="I74" s="786">
        <f t="shared" si="6"/>
        <v>470</v>
      </c>
      <c r="J74" s="815">
        <v>31.75</v>
      </c>
      <c r="K74" s="787">
        <f t="shared" si="7"/>
        <v>14922.5</v>
      </c>
      <c r="L74" s="795"/>
      <c r="M74" s="796"/>
      <c r="N74" s="795"/>
      <c r="O74" s="796"/>
      <c r="P74" s="795"/>
      <c r="Q74" s="796"/>
      <c r="R74" s="795"/>
      <c r="S74" s="796"/>
      <c r="T74" s="795"/>
      <c r="U74" s="796"/>
      <c r="V74" s="795"/>
      <c r="W74" s="796"/>
      <c r="X74" s="795"/>
      <c r="Y74" s="796"/>
      <c r="Z74" s="795"/>
      <c r="AA74" s="796"/>
      <c r="AB74" s="795"/>
      <c r="AC74" s="796"/>
      <c r="AD74" s="795"/>
      <c r="AE74" s="796"/>
      <c r="AF74" s="795"/>
      <c r="AG74" s="796"/>
      <c r="AH74" s="795"/>
      <c r="AI74" s="796"/>
      <c r="AJ74" s="795"/>
      <c r="AK74" s="796"/>
      <c r="AL74" s="795"/>
      <c r="AM74" s="796"/>
      <c r="AN74" s="795"/>
      <c r="AO74" s="796"/>
      <c r="AP74" s="795"/>
      <c r="AQ74" s="796"/>
      <c r="AR74" s="795"/>
      <c r="AS74" s="796"/>
      <c r="AT74" s="795"/>
      <c r="AU74" s="796"/>
      <c r="AV74" s="795"/>
      <c r="AW74" s="796"/>
      <c r="AX74" s="795"/>
      <c r="AY74" s="796"/>
      <c r="AZ74" s="795"/>
      <c r="BA74" s="800"/>
      <c r="BB74" s="795"/>
      <c r="BC74" s="796"/>
      <c r="BD74" s="795"/>
      <c r="BE74" s="796"/>
      <c r="BF74" s="795"/>
      <c r="BG74" s="796"/>
      <c r="BH74" s="795"/>
      <c r="BI74" s="796"/>
      <c r="BJ74" s="795"/>
      <c r="BK74" s="796"/>
      <c r="BL74" s="795"/>
      <c r="BM74" s="796"/>
      <c r="BN74" s="795"/>
      <c r="BO74" s="796"/>
      <c r="BP74" s="795"/>
      <c r="BQ74" s="796"/>
      <c r="BR74" s="795"/>
      <c r="BS74" s="796"/>
      <c r="BT74" s="795"/>
      <c r="BU74" s="796"/>
      <c r="BV74" s="788">
        <f t="shared" si="8"/>
        <v>14922.5</v>
      </c>
      <c r="BW74" s="788">
        <f t="shared" si="9"/>
        <v>0</v>
      </c>
      <c r="BX74" s="788">
        <f t="shared" si="10"/>
        <v>0</v>
      </c>
      <c r="BY74" s="788">
        <f t="shared" si="11"/>
        <v>14922.5</v>
      </c>
      <c r="BZ74" s="788"/>
      <c r="CA74" s="338"/>
      <c r="CB74" s="338"/>
      <c r="CC74" s="338"/>
      <c r="CD74" s="338"/>
      <c r="CE74" s="338"/>
      <c r="CF74" s="338"/>
    </row>
    <row r="75" ht="15.75" customHeight="1">
      <c r="A75" s="789">
        <v>72.0</v>
      </c>
      <c r="B75" s="500">
        <v>526578.0</v>
      </c>
      <c r="C75" s="792">
        <v>39.0</v>
      </c>
      <c r="D75" s="792">
        <v>18.0</v>
      </c>
      <c r="E75" s="792">
        <v>140.0</v>
      </c>
      <c r="F75" s="793">
        <v>540.0</v>
      </c>
      <c r="G75" s="504">
        <f t="shared" ref="G75:H75" si="81">L75+N75+P75+R75+T75+V75+X75+Z75+AB75+AD75+AF75+AH75+AJ75+AL75+AN75+AP75+AR75+AT75+AV75+AX75+AZ75+BB75+BD75+BF75+BH75+BJ75+BL75+BN75+BP75+BR75+BT75</f>
        <v>0</v>
      </c>
      <c r="H75" s="505">
        <f t="shared" si="81"/>
        <v>0</v>
      </c>
      <c r="I75" s="786">
        <f t="shared" si="6"/>
        <v>540</v>
      </c>
      <c r="J75" s="815">
        <v>31.75</v>
      </c>
      <c r="K75" s="787">
        <f t="shared" si="7"/>
        <v>17145</v>
      </c>
      <c r="L75" s="795"/>
      <c r="M75" s="796"/>
      <c r="N75" s="795"/>
      <c r="O75" s="796"/>
      <c r="P75" s="795"/>
      <c r="Q75" s="796"/>
      <c r="R75" s="795"/>
      <c r="S75" s="796"/>
      <c r="T75" s="795"/>
      <c r="U75" s="796"/>
      <c r="V75" s="795"/>
      <c r="W75" s="796"/>
      <c r="X75" s="795"/>
      <c r="Y75" s="796"/>
      <c r="Z75" s="795"/>
      <c r="AA75" s="796"/>
      <c r="AB75" s="795"/>
      <c r="AC75" s="796"/>
      <c r="AD75" s="795"/>
      <c r="AE75" s="796"/>
      <c r="AF75" s="795"/>
      <c r="AG75" s="796"/>
      <c r="AH75" s="795"/>
      <c r="AI75" s="796"/>
      <c r="AJ75" s="795"/>
      <c r="AK75" s="796"/>
      <c r="AL75" s="795"/>
      <c r="AM75" s="796"/>
      <c r="AN75" s="795"/>
      <c r="AO75" s="796"/>
      <c r="AP75" s="795"/>
      <c r="AQ75" s="796"/>
      <c r="AR75" s="795"/>
      <c r="AS75" s="796"/>
      <c r="AT75" s="795"/>
      <c r="AU75" s="796"/>
      <c r="AV75" s="795"/>
      <c r="AW75" s="796"/>
      <c r="AX75" s="795"/>
      <c r="AY75" s="796"/>
      <c r="AZ75" s="795"/>
      <c r="BA75" s="796"/>
      <c r="BB75" s="795"/>
      <c r="BC75" s="796"/>
      <c r="BD75" s="795"/>
      <c r="BE75" s="796"/>
      <c r="BF75" s="795"/>
      <c r="BG75" s="796"/>
      <c r="BH75" s="795"/>
      <c r="BI75" s="796"/>
      <c r="BJ75" s="795"/>
      <c r="BK75" s="796"/>
      <c r="BL75" s="795"/>
      <c r="BM75" s="796"/>
      <c r="BN75" s="795"/>
      <c r="BO75" s="796"/>
      <c r="BP75" s="795"/>
      <c r="BQ75" s="796"/>
      <c r="BR75" s="795"/>
      <c r="BS75" s="796"/>
      <c r="BT75" s="795"/>
      <c r="BU75" s="796"/>
      <c r="BV75" s="788">
        <f t="shared" si="8"/>
        <v>17145</v>
      </c>
      <c r="BW75" s="788">
        <f t="shared" si="9"/>
        <v>0</v>
      </c>
      <c r="BX75" s="788">
        <f t="shared" si="10"/>
        <v>0</v>
      </c>
      <c r="BY75" s="788">
        <f t="shared" si="11"/>
        <v>17145</v>
      </c>
      <c r="BZ75" s="788"/>
      <c r="CA75" s="338"/>
      <c r="CB75" s="338"/>
      <c r="CC75" s="338"/>
      <c r="CD75" s="338"/>
      <c r="CE75" s="338"/>
      <c r="CF75" s="338"/>
    </row>
    <row r="76" ht="15.75" customHeight="1">
      <c r="A76" s="789">
        <v>73.0</v>
      </c>
      <c r="B76" s="500">
        <v>526606.0</v>
      </c>
      <c r="C76" s="792">
        <v>39.0</v>
      </c>
      <c r="D76" s="792">
        <v>22.0</v>
      </c>
      <c r="E76" s="792">
        <v>180.0</v>
      </c>
      <c r="F76" s="793">
        <v>385.0</v>
      </c>
      <c r="G76" s="504">
        <f t="shared" ref="G76:H76" si="82">L76+N76+P76+R76+T76+V76+X76+Z76+AB76+AD76+AF76+AH76+AJ76+AL76+AN76+AP76+AR76+AT76+AV76+AX76+AZ76+BB76+BD76+BF76+BH76+BJ76+BL76+BN76+BP76+BR76+BT76</f>
        <v>0</v>
      </c>
      <c r="H76" s="505">
        <f t="shared" si="82"/>
        <v>0</v>
      </c>
      <c r="I76" s="786">
        <f t="shared" si="6"/>
        <v>385</v>
      </c>
      <c r="J76" s="815">
        <v>33.5</v>
      </c>
      <c r="K76" s="787">
        <f t="shared" si="7"/>
        <v>12897.5</v>
      </c>
      <c r="L76" s="795"/>
      <c r="M76" s="796"/>
      <c r="N76" s="795"/>
      <c r="O76" s="796"/>
      <c r="P76" s="795"/>
      <c r="Q76" s="796"/>
      <c r="R76" s="795"/>
      <c r="S76" s="796"/>
      <c r="T76" s="795"/>
      <c r="U76" s="796"/>
      <c r="V76" s="795"/>
      <c r="W76" s="796"/>
      <c r="X76" s="795"/>
      <c r="Y76" s="796"/>
      <c r="Z76" s="795"/>
      <c r="AA76" s="796"/>
      <c r="AB76" s="795"/>
      <c r="AC76" s="796"/>
      <c r="AD76" s="795"/>
      <c r="AE76" s="796"/>
      <c r="AF76" s="795"/>
      <c r="AG76" s="796"/>
      <c r="AH76" s="795"/>
      <c r="AI76" s="796"/>
      <c r="AJ76" s="795"/>
      <c r="AK76" s="796"/>
      <c r="AL76" s="795"/>
      <c r="AM76" s="796"/>
      <c r="AN76" s="795"/>
      <c r="AO76" s="796"/>
      <c r="AP76" s="795"/>
      <c r="AQ76" s="796"/>
      <c r="AR76" s="795"/>
      <c r="AS76" s="796"/>
      <c r="AT76" s="795"/>
      <c r="AU76" s="796"/>
      <c r="AV76" s="795"/>
      <c r="AW76" s="796"/>
      <c r="AX76" s="795"/>
      <c r="AY76" s="796"/>
      <c r="AZ76" s="795"/>
      <c r="BA76" s="796"/>
      <c r="BB76" s="795"/>
      <c r="BC76" s="796"/>
      <c r="BD76" s="795"/>
      <c r="BE76" s="796"/>
      <c r="BF76" s="795"/>
      <c r="BG76" s="796"/>
      <c r="BH76" s="795"/>
      <c r="BI76" s="796"/>
      <c r="BJ76" s="795"/>
      <c r="BK76" s="796"/>
      <c r="BL76" s="795"/>
      <c r="BM76" s="796"/>
      <c r="BN76" s="795"/>
      <c r="BO76" s="796"/>
      <c r="BP76" s="795"/>
      <c r="BQ76" s="796"/>
      <c r="BR76" s="795"/>
      <c r="BS76" s="796"/>
      <c r="BT76" s="795"/>
      <c r="BU76" s="796"/>
      <c r="BV76" s="788">
        <f t="shared" si="8"/>
        <v>12897.5</v>
      </c>
      <c r="BW76" s="788">
        <f t="shared" si="9"/>
        <v>0</v>
      </c>
      <c r="BX76" s="788">
        <f t="shared" si="10"/>
        <v>0</v>
      </c>
      <c r="BY76" s="788">
        <f t="shared" si="11"/>
        <v>12897.5</v>
      </c>
      <c r="BZ76" s="788"/>
      <c r="CA76" s="338"/>
      <c r="CB76" s="338"/>
      <c r="CC76" s="338"/>
      <c r="CD76" s="338"/>
      <c r="CE76" s="338"/>
      <c r="CF76" s="338"/>
    </row>
    <row r="77" ht="15.75" customHeight="1">
      <c r="A77" s="789">
        <v>74.0</v>
      </c>
      <c r="B77" s="500">
        <v>526607.0</v>
      </c>
      <c r="C77" s="501">
        <v>39.0</v>
      </c>
      <c r="D77" s="501">
        <v>22.0</v>
      </c>
      <c r="E77" s="501">
        <v>180.0</v>
      </c>
      <c r="F77" s="811">
        <v>596.0</v>
      </c>
      <c r="G77" s="504">
        <f t="shared" ref="G77:H77" si="83">L77+N77+P77+R77+T77+V77+X77+Z77+AB77+AD77+AF77+AH77+AJ77+AL77+AN77+AP77+AR77+AT77+AV77+AX77+AZ77+BB77+BD77+BF77+BH77+BJ77+BL77+BN77+BP77+BR77+BT77</f>
        <v>0</v>
      </c>
      <c r="H77" s="505">
        <f t="shared" si="83"/>
        <v>0</v>
      </c>
      <c r="I77" s="786">
        <f t="shared" si="6"/>
        <v>596</v>
      </c>
      <c r="J77" s="507">
        <v>33.5</v>
      </c>
      <c r="K77" s="787">
        <f t="shared" si="7"/>
        <v>19966</v>
      </c>
      <c r="L77" s="812"/>
      <c r="M77" s="813"/>
      <c r="N77" s="812"/>
      <c r="O77" s="813"/>
      <c r="P77" s="812"/>
      <c r="Q77" s="813"/>
      <c r="R77" s="812"/>
      <c r="S77" s="813"/>
      <c r="T77" s="812"/>
      <c r="U77" s="813"/>
      <c r="V77" s="812"/>
      <c r="W77" s="813"/>
      <c r="X77" s="812"/>
      <c r="Y77" s="813"/>
      <c r="Z77" s="812"/>
      <c r="AA77" s="813"/>
      <c r="AB77" s="812"/>
      <c r="AC77" s="813"/>
      <c r="AD77" s="812"/>
      <c r="AE77" s="813"/>
      <c r="AF77" s="812"/>
      <c r="AG77" s="813"/>
      <c r="AH77" s="812"/>
      <c r="AI77" s="813"/>
      <c r="AJ77" s="812"/>
      <c r="AK77" s="813"/>
      <c r="AL77" s="812"/>
      <c r="AM77" s="813"/>
      <c r="AN77" s="812"/>
      <c r="AO77" s="813"/>
      <c r="AP77" s="812"/>
      <c r="AQ77" s="813"/>
      <c r="AR77" s="812"/>
      <c r="AS77" s="813"/>
      <c r="AT77" s="812"/>
      <c r="AU77" s="813"/>
      <c r="AV77" s="812"/>
      <c r="AW77" s="813"/>
      <c r="AX77" s="812"/>
      <c r="AY77" s="813"/>
      <c r="AZ77" s="812"/>
      <c r="BA77" s="813"/>
      <c r="BB77" s="812"/>
      <c r="BC77" s="813"/>
      <c r="BD77" s="812"/>
      <c r="BE77" s="813"/>
      <c r="BF77" s="812"/>
      <c r="BG77" s="813"/>
      <c r="BH77" s="812"/>
      <c r="BI77" s="813"/>
      <c r="BJ77" s="812"/>
      <c r="BK77" s="813"/>
      <c r="BL77" s="812"/>
      <c r="BM77" s="813"/>
      <c r="BN77" s="812"/>
      <c r="BO77" s="813"/>
      <c r="BP77" s="812"/>
      <c r="BQ77" s="813"/>
      <c r="BR77" s="812"/>
      <c r="BS77" s="813"/>
      <c r="BT77" s="812"/>
      <c r="BU77" s="813"/>
      <c r="BV77" s="788">
        <f t="shared" si="8"/>
        <v>19966</v>
      </c>
      <c r="BW77" s="788">
        <f t="shared" si="9"/>
        <v>0</v>
      </c>
      <c r="BX77" s="788">
        <f t="shared" si="10"/>
        <v>0</v>
      </c>
      <c r="BY77" s="788">
        <f t="shared" si="11"/>
        <v>19966</v>
      </c>
      <c r="BZ77" s="788"/>
      <c r="CA77" s="338"/>
      <c r="CB77" s="338"/>
      <c r="CC77" s="338"/>
      <c r="CD77" s="338"/>
      <c r="CE77" s="338"/>
      <c r="CF77" s="338"/>
    </row>
    <row r="78" ht="15.75" customHeight="1">
      <c r="A78" s="789">
        <v>75.0</v>
      </c>
      <c r="B78" s="500">
        <v>526608.0</v>
      </c>
      <c r="C78" s="792">
        <v>39.0</v>
      </c>
      <c r="D78" s="501">
        <v>22.0</v>
      </c>
      <c r="E78" s="501">
        <v>180.0</v>
      </c>
      <c r="F78" s="793">
        <v>260.0</v>
      </c>
      <c r="G78" s="504">
        <f t="shared" ref="G78:H78" si="84">L78+N78+P78+R78+T78+V78+X78+Z78+AB78+AD78+AF78+AH78+AJ78+AL78+AN78+AP78+AR78+AT78+AV78+AX78+AZ78+BB78+BD78+BF78+BH78+BJ78+BL78+BN78+BP78+BR78+BT78</f>
        <v>0</v>
      </c>
      <c r="H78" s="505">
        <f t="shared" si="84"/>
        <v>0</v>
      </c>
      <c r="I78" s="786">
        <f t="shared" si="6"/>
        <v>260</v>
      </c>
      <c r="J78" s="507">
        <v>33.5</v>
      </c>
      <c r="K78" s="787">
        <f t="shared" si="7"/>
        <v>8710</v>
      </c>
      <c r="L78" s="795"/>
      <c r="M78" s="796"/>
      <c r="N78" s="795"/>
      <c r="O78" s="796"/>
      <c r="P78" s="795"/>
      <c r="Q78" s="796"/>
      <c r="R78" s="795"/>
      <c r="S78" s="796"/>
      <c r="T78" s="795"/>
      <c r="U78" s="796"/>
      <c r="V78" s="795"/>
      <c r="W78" s="796"/>
      <c r="X78" s="795"/>
      <c r="Y78" s="796"/>
      <c r="Z78" s="795"/>
      <c r="AA78" s="796"/>
      <c r="AB78" s="795"/>
      <c r="AC78" s="796"/>
      <c r="AD78" s="795"/>
      <c r="AE78" s="796"/>
      <c r="AF78" s="795"/>
      <c r="AG78" s="796"/>
      <c r="AH78" s="795"/>
      <c r="AI78" s="796"/>
      <c r="AJ78" s="795"/>
      <c r="AK78" s="796"/>
      <c r="AL78" s="795"/>
      <c r="AM78" s="800"/>
      <c r="AN78" s="795"/>
      <c r="AO78" s="796"/>
      <c r="AP78" s="795"/>
      <c r="AQ78" s="800"/>
      <c r="AR78" s="795"/>
      <c r="AS78" s="796"/>
      <c r="AT78" s="795"/>
      <c r="AU78" s="796"/>
      <c r="AV78" s="795"/>
      <c r="AW78" s="796"/>
      <c r="AX78" s="795"/>
      <c r="AY78" s="796"/>
      <c r="AZ78" s="795"/>
      <c r="BA78" s="796"/>
      <c r="BB78" s="795"/>
      <c r="BC78" s="796"/>
      <c r="BD78" s="795"/>
      <c r="BE78" s="796"/>
      <c r="BF78" s="795"/>
      <c r="BG78" s="796"/>
      <c r="BH78" s="795"/>
      <c r="BI78" s="796"/>
      <c r="BJ78" s="795"/>
      <c r="BK78" s="796"/>
      <c r="BL78" s="795"/>
      <c r="BM78" s="796"/>
      <c r="BN78" s="795"/>
      <c r="BO78" s="796"/>
      <c r="BP78" s="795"/>
      <c r="BQ78" s="796"/>
      <c r="BR78" s="795"/>
      <c r="BS78" s="796"/>
      <c r="BT78" s="795"/>
      <c r="BU78" s="796"/>
      <c r="BV78" s="788">
        <f t="shared" si="8"/>
        <v>8710</v>
      </c>
      <c r="BW78" s="788">
        <f t="shared" si="9"/>
        <v>0</v>
      </c>
      <c r="BX78" s="788">
        <f t="shared" si="10"/>
        <v>0</v>
      </c>
      <c r="BY78" s="788">
        <f t="shared" si="11"/>
        <v>8710</v>
      </c>
      <c r="BZ78" s="788"/>
      <c r="CA78" s="338"/>
      <c r="CB78" s="338"/>
      <c r="CC78" s="338"/>
      <c r="CD78" s="338"/>
      <c r="CE78" s="338"/>
      <c r="CF78" s="338"/>
    </row>
    <row r="79" ht="15.75" customHeight="1">
      <c r="A79" s="789">
        <v>76.0</v>
      </c>
      <c r="B79" s="500">
        <v>526642.0</v>
      </c>
      <c r="C79" s="792">
        <v>39.0</v>
      </c>
      <c r="D79" s="501">
        <v>22.0</v>
      </c>
      <c r="E79" s="501">
        <v>220.0</v>
      </c>
      <c r="F79" s="793">
        <v>591.0</v>
      </c>
      <c r="G79" s="504">
        <f t="shared" ref="G79:H79" si="85">L79+N79+P79+R79+T79+V79+X79+Z79+AB79+AD79+AF79+AH79+AJ79+AL79+AN79+AP79+AR79+AT79+AV79+AX79+AZ79+BB79+BD79+BF79+BH79+BJ79+BL79+BN79+BP79+BR79+BT79</f>
        <v>0</v>
      </c>
      <c r="H79" s="505">
        <f t="shared" si="85"/>
        <v>591</v>
      </c>
      <c r="I79" s="786">
        <f t="shared" si="6"/>
        <v>0</v>
      </c>
      <c r="J79" s="507">
        <v>33.0</v>
      </c>
      <c r="K79" s="787">
        <f t="shared" si="7"/>
        <v>0</v>
      </c>
      <c r="L79" s="795"/>
      <c r="M79" s="800">
        <v>591.0</v>
      </c>
      <c r="N79" s="795"/>
      <c r="O79" s="796"/>
      <c r="P79" s="795"/>
      <c r="Q79" s="796"/>
      <c r="R79" s="795"/>
      <c r="S79" s="796"/>
      <c r="T79" s="795"/>
      <c r="U79" s="796"/>
      <c r="V79" s="795"/>
      <c r="W79" s="796"/>
      <c r="X79" s="795"/>
      <c r="Y79" s="796"/>
      <c r="Z79" s="795"/>
      <c r="AA79" s="796"/>
      <c r="AB79" s="795"/>
      <c r="AC79" s="796"/>
      <c r="AD79" s="795"/>
      <c r="AE79" s="796"/>
      <c r="AF79" s="795"/>
      <c r="AG79" s="796"/>
      <c r="AH79" s="795"/>
      <c r="AI79" s="796"/>
      <c r="AJ79" s="795"/>
      <c r="AK79" s="796"/>
      <c r="AL79" s="795"/>
      <c r="AM79" s="796"/>
      <c r="AN79" s="795"/>
      <c r="AO79" s="796"/>
      <c r="AP79" s="795"/>
      <c r="AQ79" s="796"/>
      <c r="AR79" s="795"/>
      <c r="AS79" s="796"/>
      <c r="AT79" s="795"/>
      <c r="AU79" s="796"/>
      <c r="AV79" s="795"/>
      <c r="AW79" s="796"/>
      <c r="AX79" s="795"/>
      <c r="AY79" s="796"/>
      <c r="AZ79" s="795"/>
      <c r="BA79" s="796"/>
      <c r="BB79" s="795"/>
      <c r="BC79" s="796"/>
      <c r="BD79" s="795"/>
      <c r="BE79" s="796"/>
      <c r="BF79" s="795"/>
      <c r="BG79" s="796"/>
      <c r="BH79" s="795"/>
      <c r="BI79" s="796"/>
      <c r="BJ79" s="795"/>
      <c r="BK79" s="796"/>
      <c r="BL79" s="795"/>
      <c r="BM79" s="796"/>
      <c r="BN79" s="795"/>
      <c r="BO79" s="796"/>
      <c r="BP79" s="795"/>
      <c r="BQ79" s="796"/>
      <c r="BR79" s="795"/>
      <c r="BS79" s="796"/>
      <c r="BT79" s="795"/>
      <c r="BU79" s="796"/>
      <c r="BV79" s="788">
        <f t="shared" si="8"/>
        <v>19503</v>
      </c>
      <c r="BW79" s="788">
        <f t="shared" si="9"/>
        <v>0</v>
      </c>
      <c r="BX79" s="788">
        <f t="shared" si="10"/>
        <v>19503</v>
      </c>
      <c r="BY79" s="788">
        <f t="shared" si="11"/>
        <v>0</v>
      </c>
      <c r="BZ79" s="788"/>
      <c r="CA79" s="338"/>
      <c r="CB79" s="338"/>
      <c r="CC79" s="338"/>
      <c r="CD79" s="338"/>
      <c r="CE79" s="338"/>
      <c r="CF79" s="338"/>
    </row>
    <row r="80" ht="15.75" customHeight="1">
      <c r="A80" s="789">
        <v>77.0</v>
      </c>
      <c r="B80" s="500">
        <v>526643.0</v>
      </c>
      <c r="C80" s="792">
        <v>39.0</v>
      </c>
      <c r="D80" s="501">
        <v>22.0</v>
      </c>
      <c r="E80" s="501">
        <v>220.0</v>
      </c>
      <c r="F80" s="793">
        <v>608.0</v>
      </c>
      <c r="G80" s="504">
        <f t="shared" ref="G80:H80" si="86">L80+N80+P80+R80+T80+V80+X80+Z80+AB80+AD80+AF80+AH80+AJ80+AL80+AN80+AP80+AR80+AT80+AV80+AX80+AZ80+BB80+BD80+BF80+BH80+BJ80+BL80+BN80+BP80+BR80+BT80</f>
        <v>0</v>
      </c>
      <c r="H80" s="505">
        <f t="shared" si="86"/>
        <v>554</v>
      </c>
      <c r="I80" s="786">
        <f t="shared" si="6"/>
        <v>54</v>
      </c>
      <c r="J80" s="507">
        <v>33.0</v>
      </c>
      <c r="K80" s="787">
        <f t="shared" si="7"/>
        <v>1782</v>
      </c>
      <c r="L80" s="795"/>
      <c r="M80" s="796">
        <f>608-54</f>
        <v>554</v>
      </c>
      <c r="N80" s="795"/>
      <c r="O80" s="796"/>
      <c r="P80" s="795"/>
      <c r="Q80" s="796"/>
      <c r="R80" s="795"/>
      <c r="S80" s="796"/>
      <c r="T80" s="795"/>
      <c r="U80" s="796"/>
      <c r="V80" s="795"/>
      <c r="W80" s="796"/>
      <c r="X80" s="795"/>
      <c r="Y80" s="796"/>
      <c r="Z80" s="795"/>
      <c r="AA80" s="796"/>
      <c r="AB80" s="795"/>
      <c r="AC80" s="796"/>
      <c r="AD80" s="795"/>
      <c r="AE80" s="796"/>
      <c r="AF80" s="795"/>
      <c r="AG80" s="796"/>
      <c r="AH80" s="795"/>
      <c r="AI80" s="796"/>
      <c r="AJ80" s="795"/>
      <c r="AK80" s="796"/>
      <c r="AL80" s="795"/>
      <c r="AM80" s="796"/>
      <c r="AN80" s="795"/>
      <c r="AO80" s="796"/>
      <c r="AP80" s="795"/>
      <c r="AQ80" s="796"/>
      <c r="AR80" s="795"/>
      <c r="AS80" s="796"/>
      <c r="AT80" s="795"/>
      <c r="AU80" s="796"/>
      <c r="AV80" s="795"/>
      <c r="AW80" s="796"/>
      <c r="AX80" s="795"/>
      <c r="AY80" s="796"/>
      <c r="AZ80" s="795"/>
      <c r="BA80" s="796"/>
      <c r="BB80" s="795"/>
      <c r="BC80" s="796"/>
      <c r="BD80" s="795"/>
      <c r="BE80" s="796"/>
      <c r="BF80" s="795"/>
      <c r="BG80" s="796"/>
      <c r="BH80" s="795"/>
      <c r="BI80" s="796"/>
      <c r="BJ80" s="795"/>
      <c r="BK80" s="796"/>
      <c r="BL80" s="795"/>
      <c r="BM80" s="796"/>
      <c r="BN80" s="795"/>
      <c r="BO80" s="796"/>
      <c r="BP80" s="795"/>
      <c r="BQ80" s="796"/>
      <c r="BR80" s="795"/>
      <c r="BS80" s="796"/>
      <c r="BT80" s="795"/>
      <c r="BU80" s="796"/>
      <c r="BV80" s="788">
        <f t="shared" si="8"/>
        <v>20064</v>
      </c>
      <c r="BW80" s="788">
        <f t="shared" si="9"/>
        <v>0</v>
      </c>
      <c r="BX80" s="788">
        <f t="shared" si="10"/>
        <v>18282</v>
      </c>
      <c r="BY80" s="788">
        <f t="shared" si="11"/>
        <v>1782</v>
      </c>
      <c r="BZ80" s="788"/>
      <c r="CA80" s="338"/>
      <c r="CB80" s="338"/>
      <c r="CC80" s="338"/>
      <c r="CD80" s="338"/>
      <c r="CE80" s="338"/>
      <c r="CF80" s="338"/>
    </row>
    <row r="81" ht="15.75" customHeight="1">
      <c r="A81" s="789">
        <v>78.0</v>
      </c>
      <c r="B81" s="797">
        <v>626563.0</v>
      </c>
      <c r="C81" s="798">
        <v>41.0</v>
      </c>
      <c r="D81" s="667">
        <v>28.0</v>
      </c>
      <c r="E81" s="667">
        <v>220.0</v>
      </c>
      <c r="F81" s="793">
        <v>628.0</v>
      </c>
      <c r="G81" s="504">
        <f t="shared" ref="G81:H81" si="87">L81+N81+P81+R81+T81+V81+X81+Z81+AB81+AD81+AF81+AH81+AJ81+AL81+AN81+AP81+AR81+AT81+AV81+AX81+AZ81+BB81+BD81+BF81+BH81+BJ81+BL81+BN81+BP81+BR81+BT81</f>
        <v>0</v>
      </c>
      <c r="H81" s="505">
        <f t="shared" si="87"/>
        <v>0</v>
      </c>
      <c r="I81" s="786">
        <f t="shared" si="6"/>
        <v>628</v>
      </c>
      <c r="J81" s="816">
        <v>40.33</v>
      </c>
      <c r="K81" s="787">
        <f t="shared" si="7"/>
        <v>25327.24</v>
      </c>
      <c r="L81" s="795"/>
      <c r="M81" s="796"/>
      <c r="N81" s="795"/>
      <c r="O81" s="796"/>
      <c r="P81" s="795"/>
      <c r="Q81" s="796"/>
      <c r="R81" s="795"/>
      <c r="S81" s="796"/>
      <c r="T81" s="795"/>
      <c r="U81" s="796"/>
      <c r="V81" s="795"/>
      <c r="W81" s="796"/>
      <c r="X81" s="795"/>
      <c r="Y81" s="796"/>
      <c r="Z81" s="795"/>
      <c r="AA81" s="796"/>
      <c r="AB81" s="801"/>
      <c r="AC81" s="796"/>
      <c r="AD81" s="795"/>
      <c r="AE81" s="796"/>
      <c r="AF81" s="795"/>
      <c r="AG81" s="796"/>
      <c r="AH81" s="795"/>
      <c r="AI81" s="796"/>
      <c r="AJ81" s="795"/>
      <c r="AK81" s="796"/>
      <c r="AL81" s="795"/>
      <c r="AM81" s="796"/>
      <c r="AN81" s="795"/>
      <c r="AO81" s="796"/>
      <c r="AP81" s="795"/>
      <c r="AQ81" s="796"/>
      <c r="AR81" s="795"/>
      <c r="AS81" s="796"/>
      <c r="AT81" s="795"/>
      <c r="AU81" s="796"/>
      <c r="AV81" s="795"/>
      <c r="AW81" s="796"/>
      <c r="AX81" s="795"/>
      <c r="AY81" s="796"/>
      <c r="AZ81" s="795"/>
      <c r="BA81" s="796"/>
      <c r="BB81" s="795"/>
      <c r="BC81" s="796"/>
      <c r="BD81" s="795"/>
      <c r="BE81" s="796"/>
      <c r="BF81" s="795"/>
      <c r="BG81" s="796"/>
      <c r="BH81" s="795"/>
      <c r="BI81" s="796"/>
      <c r="BJ81" s="795"/>
      <c r="BK81" s="796"/>
      <c r="BL81" s="795"/>
      <c r="BM81" s="796"/>
      <c r="BN81" s="795"/>
      <c r="BO81" s="796"/>
      <c r="BP81" s="795"/>
      <c r="BQ81" s="796"/>
      <c r="BR81" s="795"/>
      <c r="BS81" s="796"/>
      <c r="BT81" s="795"/>
      <c r="BU81" s="796"/>
      <c r="BV81" s="788">
        <f t="shared" si="8"/>
        <v>25327.24</v>
      </c>
      <c r="BW81" s="788">
        <f t="shared" si="9"/>
        <v>0</v>
      </c>
      <c r="BX81" s="788">
        <f t="shared" si="10"/>
        <v>0</v>
      </c>
      <c r="BY81" s="788">
        <f t="shared" si="11"/>
        <v>25327.24</v>
      </c>
      <c r="BZ81" s="788"/>
      <c r="CA81" s="338"/>
      <c r="CB81" s="338"/>
      <c r="CC81" s="338"/>
      <c r="CD81" s="338"/>
      <c r="CE81" s="338"/>
      <c r="CF81" s="338"/>
    </row>
    <row r="82" ht="15.75" customHeight="1">
      <c r="A82" s="789">
        <v>79.0</v>
      </c>
      <c r="B82" s="797">
        <v>626564.0</v>
      </c>
      <c r="C82" s="798">
        <v>41.0</v>
      </c>
      <c r="D82" s="667">
        <v>28.0</v>
      </c>
      <c r="E82" s="667">
        <v>220.0</v>
      </c>
      <c r="F82" s="793">
        <v>490.0</v>
      </c>
      <c r="G82" s="504">
        <f t="shared" ref="G82:H82" si="88">L82+N82+P82+R82+T82+V82+X82+Z82+AB82+AD82+AF82+AH82+AJ82+AL82+AN82+AP82+AR82+AT82+AV82+AX82+AZ82+BB82+BD82+BF82+BH82+BJ82+BL82+BN82+BP82+BR82+BT82</f>
        <v>0</v>
      </c>
      <c r="H82" s="505">
        <f t="shared" si="88"/>
        <v>0</v>
      </c>
      <c r="I82" s="786">
        <f t="shared" si="6"/>
        <v>490</v>
      </c>
      <c r="J82" s="816">
        <v>40.33</v>
      </c>
      <c r="K82" s="787">
        <f t="shared" si="7"/>
        <v>19761.7</v>
      </c>
      <c r="L82" s="795"/>
      <c r="M82" s="796"/>
      <c r="N82" s="795"/>
      <c r="O82" s="796"/>
      <c r="P82" s="795"/>
      <c r="Q82" s="796"/>
      <c r="R82" s="795"/>
      <c r="S82" s="796"/>
      <c r="T82" s="795"/>
      <c r="U82" s="796"/>
      <c r="V82" s="795"/>
      <c r="W82" s="796"/>
      <c r="X82" s="795"/>
      <c r="Y82" s="796"/>
      <c r="Z82" s="795"/>
      <c r="AA82" s="796"/>
      <c r="AB82" s="801"/>
      <c r="AC82" s="796"/>
      <c r="AD82" s="795"/>
      <c r="AE82" s="796"/>
      <c r="AF82" s="795"/>
      <c r="AG82" s="796"/>
      <c r="AH82" s="795"/>
      <c r="AI82" s="796"/>
      <c r="AJ82" s="795"/>
      <c r="AK82" s="796"/>
      <c r="AL82" s="795"/>
      <c r="AM82" s="796"/>
      <c r="AN82" s="795"/>
      <c r="AO82" s="796"/>
      <c r="AP82" s="795"/>
      <c r="AQ82" s="796"/>
      <c r="AR82" s="795"/>
      <c r="AS82" s="796"/>
      <c r="AT82" s="795"/>
      <c r="AU82" s="796"/>
      <c r="AV82" s="795"/>
      <c r="AW82" s="796"/>
      <c r="AX82" s="795"/>
      <c r="AY82" s="796"/>
      <c r="AZ82" s="795"/>
      <c r="BA82" s="796"/>
      <c r="BB82" s="795"/>
      <c r="BC82" s="796"/>
      <c r="BD82" s="795"/>
      <c r="BE82" s="796"/>
      <c r="BF82" s="795"/>
      <c r="BG82" s="796"/>
      <c r="BH82" s="795"/>
      <c r="BI82" s="796"/>
      <c r="BJ82" s="795"/>
      <c r="BK82" s="796"/>
      <c r="BL82" s="795"/>
      <c r="BM82" s="796"/>
      <c r="BN82" s="795"/>
      <c r="BO82" s="796"/>
      <c r="BP82" s="795"/>
      <c r="BQ82" s="796"/>
      <c r="BR82" s="795"/>
      <c r="BS82" s="796"/>
      <c r="BT82" s="795"/>
      <c r="BU82" s="796"/>
      <c r="BV82" s="788">
        <f t="shared" si="8"/>
        <v>19761.7</v>
      </c>
      <c r="BW82" s="788">
        <f t="shared" si="9"/>
        <v>0</v>
      </c>
      <c r="BX82" s="788">
        <f t="shared" si="10"/>
        <v>0</v>
      </c>
      <c r="BY82" s="788">
        <f t="shared" si="11"/>
        <v>19761.7</v>
      </c>
      <c r="BZ82" s="788"/>
      <c r="CA82" s="338"/>
      <c r="CB82" s="338"/>
      <c r="CC82" s="338"/>
      <c r="CD82" s="338"/>
      <c r="CE82" s="338"/>
      <c r="CF82" s="338"/>
    </row>
    <row r="83" ht="15.75" customHeight="1">
      <c r="A83" s="789">
        <v>80.0</v>
      </c>
      <c r="B83" s="797">
        <v>626615.0</v>
      </c>
      <c r="C83" s="798">
        <v>41.0</v>
      </c>
      <c r="D83" s="667">
        <v>18.0</v>
      </c>
      <c r="E83" s="667">
        <v>140.0</v>
      </c>
      <c r="F83" s="793">
        <v>365.0</v>
      </c>
      <c r="G83" s="504">
        <f t="shared" ref="G83:H83" si="89">L83+N83+P83+R83+T83+V83+X83+Z83+AB83+AD83+AF83+AH83+AJ83+AL83+AN83+AP83+AR83+AT83+AV83+AX83+AZ83+BB83+BD83+BF83+BH83+BJ83+BL83+BN83+BP83+BR83+BT83</f>
        <v>0</v>
      </c>
      <c r="H83" s="505">
        <f t="shared" si="89"/>
        <v>185</v>
      </c>
      <c r="I83" s="786">
        <f t="shared" si="6"/>
        <v>180</v>
      </c>
      <c r="J83" s="816">
        <v>31.55</v>
      </c>
      <c r="K83" s="787">
        <f t="shared" si="7"/>
        <v>5679</v>
      </c>
      <c r="L83" s="795"/>
      <c r="M83" s="796"/>
      <c r="N83" s="795"/>
      <c r="O83" s="796"/>
      <c r="P83" s="795"/>
      <c r="Q83" s="796">
        <f>365-180</f>
        <v>185</v>
      </c>
      <c r="R83" s="795"/>
      <c r="S83" s="796"/>
      <c r="T83" s="795"/>
      <c r="U83" s="796"/>
      <c r="V83" s="795"/>
      <c r="W83" s="796"/>
      <c r="X83" s="795"/>
      <c r="Y83" s="796"/>
      <c r="Z83" s="795"/>
      <c r="AA83" s="796"/>
      <c r="AB83" s="795"/>
      <c r="AC83" s="796"/>
      <c r="AD83" s="795"/>
      <c r="AE83" s="796"/>
      <c r="AF83" s="795"/>
      <c r="AG83" s="796"/>
      <c r="AH83" s="795"/>
      <c r="AI83" s="796"/>
      <c r="AJ83" s="795"/>
      <c r="AK83" s="796"/>
      <c r="AL83" s="795"/>
      <c r="AM83" s="796"/>
      <c r="AN83" s="795"/>
      <c r="AO83" s="796"/>
      <c r="AP83" s="795"/>
      <c r="AQ83" s="796"/>
      <c r="AR83" s="795"/>
      <c r="AS83" s="796"/>
      <c r="AT83" s="795"/>
      <c r="AU83" s="796"/>
      <c r="AV83" s="795"/>
      <c r="AW83" s="796"/>
      <c r="AX83" s="795"/>
      <c r="AY83" s="796"/>
      <c r="AZ83" s="795"/>
      <c r="BA83" s="796"/>
      <c r="BB83" s="795"/>
      <c r="BC83" s="796"/>
      <c r="BD83" s="795"/>
      <c r="BE83" s="796"/>
      <c r="BF83" s="795"/>
      <c r="BG83" s="796"/>
      <c r="BH83" s="795"/>
      <c r="BI83" s="796"/>
      <c r="BJ83" s="795"/>
      <c r="BK83" s="796"/>
      <c r="BL83" s="795"/>
      <c r="BM83" s="796"/>
      <c r="BN83" s="795"/>
      <c r="BO83" s="796"/>
      <c r="BP83" s="795"/>
      <c r="BQ83" s="796"/>
      <c r="BR83" s="801"/>
      <c r="BS83" s="796"/>
      <c r="BT83" s="795"/>
      <c r="BU83" s="796"/>
      <c r="BV83" s="788">
        <f t="shared" si="8"/>
        <v>11515.75</v>
      </c>
      <c r="BW83" s="788">
        <f t="shared" si="9"/>
        <v>0</v>
      </c>
      <c r="BX83" s="788">
        <f t="shared" si="10"/>
        <v>5836.75</v>
      </c>
      <c r="BY83" s="788">
        <f t="shared" si="11"/>
        <v>5679</v>
      </c>
      <c r="BZ83" s="788"/>
      <c r="CA83" s="338"/>
      <c r="CB83" s="338"/>
      <c r="CC83" s="338"/>
      <c r="CD83" s="338"/>
      <c r="CE83" s="338"/>
      <c r="CF83" s="338"/>
    </row>
    <row r="84" ht="15.75" customHeight="1">
      <c r="A84" s="789">
        <v>81.0</v>
      </c>
      <c r="B84" s="797">
        <v>726558.0</v>
      </c>
      <c r="C84" s="798">
        <v>41.0</v>
      </c>
      <c r="D84" s="667">
        <v>28.0</v>
      </c>
      <c r="E84" s="667">
        <v>220.0</v>
      </c>
      <c r="F84" s="793">
        <v>630.0</v>
      </c>
      <c r="G84" s="504">
        <f t="shared" ref="G84:H84" si="90">L84+N84+P84+R84+T84+V84+X84+Z84+AB84+AD84+AF84+AH84+AJ84+AL84+AN84+AP84+AR84+AT84+AV84+AX84+AZ84+BB84+BD84+BF84+BH84+BJ84+BL84+BN84+BP84+BR84+BT84</f>
        <v>0</v>
      </c>
      <c r="H84" s="505">
        <f t="shared" si="90"/>
        <v>0</v>
      </c>
      <c r="I84" s="786">
        <f t="shared" si="6"/>
        <v>630</v>
      </c>
      <c r="J84" s="817">
        <v>43.1</v>
      </c>
      <c r="K84" s="787">
        <f t="shared" si="7"/>
        <v>27153</v>
      </c>
      <c r="L84" s="795"/>
      <c r="M84" s="796"/>
      <c r="N84" s="795"/>
      <c r="O84" s="796"/>
      <c r="P84" s="795"/>
      <c r="Q84" s="796"/>
      <c r="R84" s="795"/>
      <c r="S84" s="796"/>
      <c r="T84" s="795"/>
      <c r="U84" s="796"/>
      <c r="V84" s="795"/>
      <c r="W84" s="796"/>
      <c r="X84" s="795"/>
      <c r="Y84" s="796"/>
      <c r="Z84" s="795"/>
      <c r="AA84" s="796"/>
      <c r="AB84" s="795"/>
      <c r="AC84" s="796"/>
      <c r="AD84" s="795"/>
      <c r="AE84" s="796"/>
      <c r="AF84" s="795"/>
      <c r="AG84" s="796"/>
      <c r="AH84" s="795"/>
      <c r="AI84" s="796"/>
      <c r="AJ84" s="801"/>
      <c r="AK84" s="796"/>
      <c r="AL84" s="795"/>
      <c r="AM84" s="796"/>
      <c r="AN84" s="795"/>
      <c r="AO84" s="796"/>
      <c r="AP84" s="795"/>
      <c r="AQ84" s="796"/>
      <c r="AR84" s="795"/>
      <c r="AS84" s="796"/>
      <c r="AT84" s="795"/>
      <c r="AU84" s="796"/>
      <c r="AV84" s="795"/>
      <c r="AW84" s="796"/>
      <c r="AX84" s="795"/>
      <c r="AY84" s="796"/>
      <c r="AZ84" s="795"/>
      <c r="BA84" s="796"/>
      <c r="BB84" s="795"/>
      <c r="BC84" s="796"/>
      <c r="BD84" s="795"/>
      <c r="BE84" s="796"/>
      <c r="BF84" s="795"/>
      <c r="BG84" s="796"/>
      <c r="BH84" s="795"/>
      <c r="BI84" s="796"/>
      <c r="BJ84" s="795"/>
      <c r="BK84" s="796"/>
      <c r="BL84" s="795"/>
      <c r="BM84" s="796"/>
      <c r="BN84" s="795"/>
      <c r="BO84" s="796"/>
      <c r="BP84" s="795"/>
      <c r="BQ84" s="796"/>
      <c r="BR84" s="795"/>
      <c r="BS84" s="796"/>
      <c r="BT84" s="795"/>
      <c r="BU84" s="796"/>
      <c r="BV84" s="788">
        <f t="shared" si="8"/>
        <v>27153</v>
      </c>
      <c r="BW84" s="788">
        <f t="shared" si="9"/>
        <v>0</v>
      </c>
      <c r="BX84" s="788">
        <f t="shared" si="10"/>
        <v>0</v>
      </c>
      <c r="BY84" s="788">
        <f t="shared" si="11"/>
        <v>27153</v>
      </c>
      <c r="BZ84" s="788"/>
      <c r="CA84" s="338"/>
      <c r="CB84" s="338"/>
      <c r="CC84" s="338"/>
      <c r="CD84" s="338"/>
      <c r="CE84" s="338"/>
      <c r="CF84" s="338"/>
    </row>
    <row r="85" ht="15.75" customHeight="1">
      <c r="A85" s="789">
        <v>82.0</v>
      </c>
      <c r="B85" s="797">
        <v>726559.0</v>
      </c>
      <c r="C85" s="798">
        <v>41.0</v>
      </c>
      <c r="D85" s="667">
        <v>28.0</v>
      </c>
      <c r="E85" s="667">
        <v>220.0</v>
      </c>
      <c r="F85" s="793">
        <v>602.0</v>
      </c>
      <c r="G85" s="504">
        <f t="shared" ref="G85:H85" si="91">L85+N85+P85+R85+T85+V85+X85+Z85+AB85+AD85+AF85+AH85+AJ85+AL85+AN85+AP85+AR85+AT85+AV85+AX85+AZ85+BB85+BD85+BF85+BH85+BJ85+BL85+BN85+BP85+BR85+BT85</f>
        <v>0</v>
      </c>
      <c r="H85" s="505">
        <f t="shared" si="91"/>
        <v>0</v>
      </c>
      <c r="I85" s="786">
        <f t="shared" si="6"/>
        <v>602</v>
      </c>
      <c r="J85" s="817">
        <v>43.1</v>
      </c>
      <c r="K85" s="787">
        <f t="shared" si="7"/>
        <v>25946.2</v>
      </c>
      <c r="L85" s="795"/>
      <c r="M85" s="796"/>
      <c r="N85" s="795"/>
      <c r="O85" s="796"/>
      <c r="P85" s="795"/>
      <c r="Q85" s="796"/>
      <c r="R85" s="795"/>
      <c r="S85" s="796"/>
      <c r="T85" s="795"/>
      <c r="U85" s="796"/>
      <c r="V85" s="795"/>
      <c r="W85" s="796"/>
      <c r="X85" s="795"/>
      <c r="Y85" s="796"/>
      <c r="Z85" s="795"/>
      <c r="AA85" s="796"/>
      <c r="AB85" s="795"/>
      <c r="AC85" s="796"/>
      <c r="AD85" s="795"/>
      <c r="AE85" s="796"/>
      <c r="AF85" s="795"/>
      <c r="AG85" s="796"/>
      <c r="AH85" s="795"/>
      <c r="AI85" s="796"/>
      <c r="AJ85" s="801"/>
      <c r="AK85" s="796"/>
      <c r="AL85" s="795"/>
      <c r="AM85" s="796"/>
      <c r="AN85" s="795"/>
      <c r="AO85" s="796"/>
      <c r="AP85" s="795"/>
      <c r="AQ85" s="796"/>
      <c r="AR85" s="795"/>
      <c r="AS85" s="796"/>
      <c r="AT85" s="795"/>
      <c r="AU85" s="796"/>
      <c r="AV85" s="795"/>
      <c r="AW85" s="796"/>
      <c r="AX85" s="795"/>
      <c r="AY85" s="796"/>
      <c r="AZ85" s="795"/>
      <c r="BA85" s="796"/>
      <c r="BB85" s="795"/>
      <c r="BC85" s="796"/>
      <c r="BD85" s="795"/>
      <c r="BE85" s="796"/>
      <c r="BF85" s="795"/>
      <c r="BG85" s="796"/>
      <c r="BH85" s="795"/>
      <c r="BI85" s="796"/>
      <c r="BJ85" s="795"/>
      <c r="BK85" s="796"/>
      <c r="BL85" s="795"/>
      <c r="BM85" s="796"/>
      <c r="BN85" s="795"/>
      <c r="BO85" s="796"/>
      <c r="BP85" s="795"/>
      <c r="BQ85" s="796"/>
      <c r="BR85" s="795"/>
      <c r="BS85" s="796"/>
      <c r="BT85" s="795"/>
      <c r="BU85" s="796"/>
      <c r="BV85" s="788">
        <f t="shared" si="8"/>
        <v>25946.2</v>
      </c>
      <c r="BW85" s="788">
        <f t="shared" si="9"/>
        <v>0</v>
      </c>
      <c r="BX85" s="788">
        <f t="shared" si="10"/>
        <v>0</v>
      </c>
      <c r="BY85" s="788">
        <f t="shared" si="11"/>
        <v>25946.2</v>
      </c>
      <c r="BZ85" s="788"/>
      <c r="CA85" s="338"/>
      <c r="CB85" s="338"/>
      <c r="CC85" s="338"/>
      <c r="CD85" s="338"/>
      <c r="CE85" s="338"/>
      <c r="CF85" s="338"/>
    </row>
    <row r="86" ht="15.75" customHeight="1">
      <c r="A86" s="789">
        <v>83.0</v>
      </c>
      <c r="B86" s="797">
        <v>626631.0</v>
      </c>
      <c r="C86" s="798">
        <v>42.5</v>
      </c>
      <c r="D86" s="667">
        <v>22.0</v>
      </c>
      <c r="E86" s="667">
        <v>180.0</v>
      </c>
      <c r="F86" s="793">
        <v>370.0</v>
      </c>
      <c r="G86" s="504">
        <f t="shared" ref="G86:H86" si="92">L86+N86+P86+R86+T86+V86+X86+Z86+AB86+AD86+AF86+AH86+AJ86+AL86+AN86+AP86+AR86+AT86+AV86+AX86+AZ86+BB86+BD86+BF86+BH86+BJ86+BL86+BN86+BP86+BR86+BT86</f>
        <v>0</v>
      </c>
      <c r="H86" s="505">
        <f t="shared" si="92"/>
        <v>338</v>
      </c>
      <c r="I86" s="786">
        <f t="shared" si="6"/>
        <v>32</v>
      </c>
      <c r="J86" s="816">
        <v>33.55</v>
      </c>
      <c r="K86" s="787">
        <f t="shared" si="7"/>
        <v>1073.6</v>
      </c>
      <c r="L86" s="795"/>
      <c r="M86" s="796"/>
      <c r="N86" s="795"/>
      <c r="O86" s="796"/>
      <c r="P86" s="795"/>
      <c r="Q86" s="800">
        <f>370-140</f>
        <v>230</v>
      </c>
      <c r="R86" s="795"/>
      <c r="S86" s="796">
        <f>140-32</f>
        <v>108</v>
      </c>
      <c r="T86" s="795"/>
      <c r="U86" s="796"/>
      <c r="V86" s="795"/>
      <c r="W86" s="796"/>
      <c r="X86" s="795"/>
      <c r="Y86" s="796"/>
      <c r="Z86" s="795"/>
      <c r="AA86" s="796"/>
      <c r="AB86" s="795"/>
      <c r="AC86" s="796"/>
      <c r="AD86" s="795"/>
      <c r="AE86" s="796"/>
      <c r="AF86" s="795"/>
      <c r="AG86" s="796"/>
      <c r="AH86" s="795"/>
      <c r="AI86" s="796"/>
      <c r="AJ86" s="795"/>
      <c r="AK86" s="796"/>
      <c r="AL86" s="795"/>
      <c r="AM86" s="796"/>
      <c r="AN86" s="795"/>
      <c r="AO86" s="796"/>
      <c r="AP86" s="795"/>
      <c r="AQ86" s="796"/>
      <c r="AR86" s="795"/>
      <c r="AS86" s="796"/>
      <c r="AT86" s="795"/>
      <c r="AU86" s="796"/>
      <c r="AV86" s="795"/>
      <c r="AW86" s="796"/>
      <c r="AX86" s="795"/>
      <c r="AY86" s="796"/>
      <c r="AZ86" s="795"/>
      <c r="BA86" s="796"/>
      <c r="BB86" s="795"/>
      <c r="BC86" s="796"/>
      <c r="BD86" s="795"/>
      <c r="BE86" s="796"/>
      <c r="BF86" s="795"/>
      <c r="BG86" s="796"/>
      <c r="BH86" s="795"/>
      <c r="BI86" s="796"/>
      <c r="BJ86" s="795"/>
      <c r="BK86" s="796"/>
      <c r="BL86" s="795"/>
      <c r="BM86" s="796"/>
      <c r="BN86" s="795"/>
      <c r="BO86" s="796"/>
      <c r="BP86" s="795"/>
      <c r="BQ86" s="796"/>
      <c r="BR86" s="801"/>
      <c r="BS86" s="796"/>
      <c r="BT86" s="795"/>
      <c r="BU86" s="796"/>
      <c r="BV86" s="788">
        <f t="shared" si="8"/>
        <v>12413.5</v>
      </c>
      <c r="BW86" s="788">
        <f t="shared" si="9"/>
        <v>0</v>
      </c>
      <c r="BX86" s="788">
        <f t="shared" si="10"/>
        <v>11339.9</v>
      </c>
      <c r="BY86" s="788">
        <f t="shared" si="11"/>
        <v>1073.6</v>
      </c>
      <c r="BZ86" s="788"/>
      <c r="CA86" s="338"/>
      <c r="CB86" s="338"/>
      <c r="CC86" s="338"/>
      <c r="CD86" s="338"/>
      <c r="CE86" s="338"/>
      <c r="CF86" s="338"/>
    </row>
    <row r="87" ht="15.75" customHeight="1">
      <c r="A87" s="789">
        <v>84.0</v>
      </c>
      <c r="B87" s="797">
        <v>626632.0</v>
      </c>
      <c r="C87" s="798">
        <v>42.5</v>
      </c>
      <c r="D87" s="667">
        <v>22.0</v>
      </c>
      <c r="E87" s="667">
        <v>180.0</v>
      </c>
      <c r="F87" s="793">
        <v>552.0</v>
      </c>
      <c r="G87" s="504">
        <f t="shared" ref="G87:H87" si="93">L87+N87+P87+R87+T87+V87+X87+Z87+AB87+AD87+AF87+AH87+AJ87+AL87+AN87+AP87+AR87+AT87+AV87+AX87+AZ87+BB87+BD87+BF87+BH87+BJ87+BL87+BN87+BP87+BR87+BT87</f>
        <v>0</v>
      </c>
      <c r="H87" s="505">
        <f t="shared" si="93"/>
        <v>0</v>
      </c>
      <c r="I87" s="786">
        <f t="shared" si="6"/>
        <v>552</v>
      </c>
      <c r="J87" s="816">
        <v>33.55</v>
      </c>
      <c r="K87" s="787">
        <f t="shared" si="7"/>
        <v>18519.6</v>
      </c>
      <c r="L87" s="795"/>
      <c r="M87" s="796"/>
      <c r="N87" s="795"/>
      <c r="O87" s="796"/>
      <c r="P87" s="795"/>
      <c r="Q87" s="796"/>
      <c r="R87" s="795"/>
      <c r="S87" s="796"/>
      <c r="T87" s="795"/>
      <c r="U87" s="796"/>
      <c r="V87" s="795"/>
      <c r="W87" s="796"/>
      <c r="X87" s="795"/>
      <c r="Y87" s="796"/>
      <c r="Z87" s="795"/>
      <c r="AA87" s="796"/>
      <c r="AB87" s="795"/>
      <c r="AC87" s="796"/>
      <c r="AD87" s="795"/>
      <c r="AE87" s="796"/>
      <c r="AF87" s="795"/>
      <c r="AG87" s="796"/>
      <c r="AH87" s="795"/>
      <c r="AI87" s="796"/>
      <c r="AJ87" s="795"/>
      <c r="AK87" s="796"/>
      <c r="AL87" s="795"/>
      <c r="AM87" s="796"/>
      <c r="AN87" s="795"/>
      <c r="AO87" s="796"/>
      <c r="AP87" s="795"/>
      <c r="AQ87" s="796"/>
      <c r="AR87" s="795"/>
      <c r="AS87" s="796"/>
      <c r="AT87" s="795"/>
      <c r="AU87" s="796"/>
      <c r="AV87" s="795"/>
      <c r="AW87" s="796"/>
      <c r="AX87" s="795"/>
      <c r="AY87" s="796"/>
      <c r="AZ87" s="795"/>
      <c r="BA87" s="796"/>
      <c r="BB87" s="795"/>
      <c r="BC87" s="796"/>
      <c r="BD87" s="795"/>
      <c r="BE87" s="796"/>
      <c r="BF87" s="795"/>
      <c r="BG87" s="796"/>
      <c r="BH87" s="795"/>
      <c r="BI87" s="796"/>
      <c r="BJ87" s="795"/>
      <c r="BK87" s="796"/>
      <c r="BL87" s="795"/>
      <c r="BM87" s="796"/>
      <c r="BN87" s="795"/>
      <c r="BO87" s="796"/>
      <c r="BP87" s="795"/>
      <c r="BQ87" s="796"/>
      <c r="BR87" s="801"/>
      <c r="BS87" s="796"/>
      <c r="BT87" s="795"/>
      <c r="BU87" s="796"/>
      <c r="BV87" s="788">
        <f t="shared" si="8"/>
        <v>18519.6</v>
      </c>
      <c r="BW87" s="788">
        <f t="shared" si="9"/>
        <v>0</v>
      </c>
      <c r="BX87" s="788">
        <f t="shared" si="10"/>
        <v>0</v>
      </c>
      <c r="BY87" s="788">
        <f t="shared" si="11"/>
        <v>18519.6</v>
      </c>
      <c r="BZ87" s="788"/>
      <c r="CA87" s="338"/>
      <c r="CB87" s="338"/>
      <c r="CC87" s="338"/>
      <c r="CD87" s="338"/>
      <c r="CE87" s="338"/>
      <c r="CF87" s="338"/>
    </row>
    <row r="88" ht="15.75" customHeight="1">
      <c r="A88" s="789">
        <v>85.0</v>
      </c>
      <c r="B88" s="500">
        <v>226640.0</v>
      </c>
      <c r="C88" s="501">
        <v>45.0</v>
      </c>
      <c r="D88" s="792">
        <v>25.0</v>
      </c>
      <c r="E88" s="792">
        <v>230.0</v>
      </c>
      <c r="F88" s="793">
        <v>687.0</v>
      </c>
      <c r="G88" s="504">
        <f t="shared" ref="G88:H88" si="94">L88+N88+P88+R88+T88+V88+X88+Z88+AB88+AD88+AF88+AH88+AJ88+AL88+AN88+AP88+AR88+AT88+AV88+AX88+AZ88+BB88+BD88+BF88+BH88+BJ88+BL88+BN88+BP88+BR88+BT88</f>
        <v>0</v>
      </c>
      <c r="H88" s="505">
        <f t="shared" si="94"/>
        <v>0</v>
      </c>
      <c r="I88" s="786">
        <f t="shared" si="6"/>
        <v>687</v>
      </c>
      <c r="J88" s="794">
        <v>35.0</v>
      </c>
      <c r="K88" s="787">
        <f t="shared" si="7"/>
        <v>24045</v>
      </c>
      <c r="L88" s="795"/>
      <c r="M88" s="796"/>
      <c r="N88" s="795"/>
      <c r="O88" s="796"/>
      <c r="P88" s="795"/>
      <c r="Q88" s="796"/>
      <c r="R88" s="795"/>
      <c r="S88" s="796"/>
      <c r="T88" s="795"/>
      <c r="U88" s="796"/>
      <c r="V88" s="795"/>
      <c r="W88" s="796"/>
      <c r="X88" s="795"/>
      <c r="Y88" s="796"/>
      <c r="Z88" s="795"/>
      <c r="AA88" s="796"/>
      <c r="AB88" s="795"/>
      <c r="AC88" s="796"/>
      <c r="AD88" s="795"/>
      <c r="AE88" s="796"/>
      <c r="AF88" s="795"/>
      <c r="AG88" s="796"/>
      <c r="AH88" s="795"/>
      <c r="AI88" s="796"/>
      <c r="AJ88" s="795"/>
      <c r="AK88" s="796"/>
      <c r="AL88" s="795"/>
      <c r="AM88" s="796"/>
      <c r="AN88" s="795"/>
      <c r="AO88" s="796"/>
      <c r="AP88" s="795"/>
      <c r="AQ88" s="796"/>
      <c r="AR88" s="795"/>
      <c r="AS88" s="796"/>
      <c r="AT88" s="795"/>
      <c r="AU88" s="796"/>
      <c r="AV88" s="795"/>
      <c r="AW88" s="796"/>
      <c r="AX88" s="795"/>
      <c r="AY88" s="796"/>
      <c r="AZ88" s="795"/>
      <c r="BA88" s="796"/>
      <c r="BB88" s="795"/>
      <c r="BC88" s="796"/>
      <c r="BD88" s="795"/>
      <c r="BE88" s="796"/>
      <c r="BF88" s="795"/>
      <c r="BG88" s="796"/>
      <c r="BH88" s="795"/>
      <c r="BI88" s="796"/>
      <c r="BJ88" s="795"/>
      <c r="BK88" s="796"/>
      <c r="BL88" s="795"/>
      <c r="BM88" s="796"/>
      <c r="BN88" s="795"/>
      <c r="BO88" s="796"/>
      <c r="BP88" s="795"/>
      <c r="BQ88" s="796"/>
      <c r="BR88" s="795"/>
      <c r="BS88" s="796"/>
      <c r="BT88" s="795"/>
      <c r="BU88" s="796"/>
      <c r="BV88" s="788">
        <f t="shared" si="8"/>
        <v>24045</v>
      </c>
      <c r="BW88" s="788">
        <f t="shared" si="9"/>
        <v>0</v>
      </c>
      <c r="BX88" s="788">
        <f t="shared" si="10"/>
        <v>0</v>
      </c>
      <c r="BY88" s="788">
        <f t="shared" si="11"/>
        <v>24045</v>
      </c>
      <c r="BZ88" s="788"/>
      <c r="CA88" s="338"/>
      <c r="CB88" s="338"/>
      <c r="CC88" s="338"/>
      <c r="CD88" s="338"/>
      <c r="CE88" s="338"/>
      <c r="CF88" s="338"/>
    </row>
    <row r="89" ht="15.75" customHeight="1">
      <c r="A89" s="789">
        <v>86.0</v>
      </c>
      <c r="B89" s="500">
        <v>326609.0</v>
      </c>
      <c r="C89" s="501">
        <v>45.0</v>
      </c>
      <c r="D89" s="792">
        <v>25.0</v>
      </c>
      <c r="E89" s="792">
        <v>230.0</v>
      </c>
      <c r="F89" s="793">
        <v>752.0</v>
      </c>
      <c r="G89" s="504">
        <f t="shared" ref="G89:H89" si="95">L89+N89+P89+R89+T89+V89+X89+Z89+AB89+AD89+AF89+AH89+AJ89+AL89+AN89+AP89+AR89+AT89+AV89+AX89+AZ89+BB89+BD89+BF89+BH89+BJ89+BL89+BN89+BP89+BR89+BT89</f>
        <v>0</v>
      </c>
      <c r="H89" s="505">
        <f t="shared" si="95"/>
        <v>0</v>
      </c>
      <c r="I89" s="786">
        <f t="shared" si="6"/>
        <v>752</v>
      </c>
      <c r="J89" s="794">
        <v>37.7</v>
      </c>
      <c r="K89" s="787">
        <f t="shared" si="7"/>
        <v>28350.4</v>
      </c>
      <c r="L89" s="795"/>
      <c r="M89" s="796"/>
      <c r="N89" s="795"/>
      <c r="O89" s="796"/>
      <c r="P89" s="795"/>
      <c r="Q89" s="796"/>
      <c r="R89" s="795"/>
      <c r="S89" s="796"/>
      <c r="T89" s="795"/>
      <c r="U89" s="796"/>
      <c r="V89" s="795"/>
      <c r="W89" s="796"/>
      <c r="X89" s="795"/>
      <c r="Y89" s="796"/>
      <c r="Z89" s="795"/>
      <c r="AA89" s="796"/>
      <c r="AB89" s="795"/>
      <c r="AC89" s="796"/>
      <c r="AD89" s="795"/>
      <c r="AE89" s="796"/>
      <c r="AF89" s="795"/>
      <c r="AG89" s="796"/>
      <c r="AH89" s="795"/>
      <c r="AI89" s="796"/>
      <c r="AJ89" s="795"/>
      <c r="AK89" s="796"/>
      <c r="AL89" s="795"/>
      <c r="AM89" s="796"/>
      <c r="AN89" s="795"/>
      <c r="AO89" s="796"/>
      <c r="AP89" s="795"/>
      <c r="AQ89" s="796"/>
      <c r="AR89" s="795"/>
      <c r="AS89" s="796"/>
      <c r="AT89" s="795"/>
      <c r="AU89" s="796"/>
      <c r="AV89" s="795"/>
      <c r="AW89" s="796"/>
      <c r="AX89" s="795"/>
      <c r="AY89" s="796"/>
      <c r="AZ89" s="795"/>
      <c r="BA89" s="796"/>
      <c r="BB89" s="795"/>
      <c r="BC89" s="796"/>
      <c r="BD89" s="795"/>
      <c r="BE89" s="796"/>
      <c r="BF89" s="795"/>
      <c r="BG89" s="796"/>
      <c r="BH89" s="795"/>
      <c r="BI89" s="796"/>
      <c r="BJ89" s="795"/>
      <c r="BK89" s="796"/>
      <c r="BL89" s="795"/>
      <c r="BM89" s="796"/>
      <c r="BN89" s="795"/>
      <c r="BO89" s="796"/>
      <c r="BP89" s="795"/>
      <c r="BQ89" s="796"/>
      <c r="BR89" s="795"/>
      <c r="BS89" s="796"/>
      <c r="BT89" s="795"/>
      <c r="BU89" s="796"/>
      <c r="BV89" s="788">
        <f t="shared" si="8"/>
        <v>28350.4</v>
      </c>
      <c r="BW89" s="788">
        <f t="shared" si="9"/>
        <v>0</v>
      </c>
      <c r="BX89" s="788">
        <f t="shared" si="10"/>
        <v>0</v>
      </c>
      <c r="BY89" s="788">
        <f t="shared" si="11"/>
        <v>28350.4</v>
      </c>
      <c r="BZ89" s="788"/>
      <c r="CA89" s="338"/>
      <c r="CB89" s="338"/>
      <c r="CC89" s="338"/>
      <c r="CD89" s="338"/>
      <c r="CE89" s="338"/>
      <c r="CF89" s="338"/>
    </row>
    <row r="90" ht="15.75" customHeight="1">
      <c r="A90" s="789">
        <v>87.0</v>
      </c>
      <c r="B90" s="500">
        <v>326784.0</v>
      </c>
      <c r="C90" s="501">
        <v>45.0</v>
      </c>
      <c r="D90" s="792">
        <v>25.0</v>
      </c>
      <c r="E90" s="792">
        <v>230.0</v>
      </c>
      <c r="F90" s="793">
        <v>713.0</v>
      </c>
      <c r="G90" s="504">
        <f t="shared" ref="G90:H90" si="96">L90+N90+P90+R90+T90+V90+X90+Z90+AB90+AD90+AF90+AH90+AJ90+AL90+AN90+AP90+AR90+AT90+AV90+AX90+AZ90+BB90+BD90+BF90+BH90+BJ90+BL90+BN90+BP90+BR90+BT90</f>
        <v>0</v>
      </c>
      <c r="H90" s="505">
        <f t="shared" si="96"/>
        <v>0</v>
      </c>
      <c r="I90" s="786">
        <f t="shared" si="6"/>
        <v>713</v>
      </c>
      <c r="J90" s="794">
        <v>39.9</v>
      </c>
      <c r="K90" s="787">
        <f t="shared" si="7"/>
        <v>28448.7</v>
      </c>
      <c r="L90" s="795"/>
      <c r="M90" s="796"/>
      <c r="N90" s="795"/>
      <c r="O90" s="796"/>
      <c r="P90" s="795"/>
      <c r="Q90" s="796"/>
      <c r="R90" s="795"/>
      <c r="S90" s="796"/>
      <c r="T90" s="795"/>
      <c r="U90" s="796"/>
      <c r="V90" s="795"/>
      <c r="W90" s="796"/>
      <c r="X90" s="795"/>
      <c r="Y90" s="796"/>
      <c r="Z90" s="795"/>
      <c r="AA90" s="796"/>
      <c r="AB90" s="795"/>
      <c r="AC90" s="796"/>
      <c r="AD90" s="795"/>
      <c r="AE90" s="796"/>
      <c r="AF90" s="795"/>
      <c r="AG90" s="796"/>
      <c r="AH90" s="795"/>
      <c r="AI90" s="796"/>
      <c r="AJ90" s="795"/>
      <c r="AK90" s="796"/>
      <c r="AL90" s="795"/>
      <c r="AM90" s="796"/>
      <c r="AN90" s="795"/>
      <c r="AO90" s="796"/>
      <c r="AP90" s="795"/>
      <c r="AQ90" s="796"/>
      <c r="AR90" s="795"/>
      <c r="AS90" s="796"/>
      <c r="AT90" s="795"/>
      <c r="AU90" s="796"/>
      <c r="AV90" s="795"/>
      <c r="AW90" s="796"/>
      <c r="AX90" s="795"/>
      <c r="AY90" s="796"/>
      <c r="AZ90" s="795"/>
      <c r="BA90" s="796"/>
      <c r="BB90" s="795"/>
      <c r="BC90" s="796"/>
      <c r="BD90" s="795"/>
      <c r="BE90" s="796"/>
      <c r="BF90" s="795"/>
      <c r="BG90" s="796"/>
      <c r="BH90" s="795"/>
      <c r="BI90" s="796"/>
      <c r="BJ90" s="795"/>
      <c r="BK90" s="796"/>
      <c r="BL90" s="795"/>
      <c r="BM90" s="796"/>
      <c r="BN90" s="795"/>
      <c r="BO90" s="796"/>
      <c r="BP90" s="795"/>
      <c r="BQ90" s="796"/>
      <c r="BR90" s="795"/>
      <c r="BS90" s="796"/>
      <c r="BT90" s="795"/>
      <c r="BU90" s="796"/>
      <c r="BV90" s="788">
        <f t="shared" si="8"/>
        <v>28448.7</v>
      </c>
      <c r="BW90" s="788">
        <f t="shared" si="9"/>
        <v>0</v>
      </c>
      <c r="BX90" s="788">
        <f t="shared" si="10"/>
        <v>0</v>
      </c>
      <c r="BY90" s="788">
        <f t="shared" si="11"/>
        <v>28448.7</v>
      </c>
      <c r="BZ90" s="788"/>
      <c r="CA90" s="338"/>
      <c r="CB90" s="338"/>
      <c r="CC90" s="338"/>
      <c r="CD90" s="338"/>
      <c r="CE90" s="338"/>
      <c r="CF90" s="338"/>
    </row>
    <row r="91" ht="15.75" customHeight="1">
      <c r="A91" s="789">
        <v>88.0</v>
      </c>
      <c r="B91" s="500">
        <v>326785.0</v>
      </c>
      <c r="C91" s="501">
        <v>45.0</v>
      </c>
      <c r="D91" s="792">
        <v>25.0</v>
      </c>
      <c r="E91" s="792">
        <v>230.0</v>
      </c>
      <c r="F91" s="793">
        <v>760.0</v>
      </c>
      <c r="G91" s="504">
        <f t="shared" ref="G91:H91" si="97">L91+N91+P91+R91+T91+V91+X91+Z91+AB91+AD91+AF91+AH91+AJ91+AL91+AN91+AP91+AR91+AT91+AV91+AX91+AZ91+BB91+BD91+BF91+BH91+BJ91+BL91+BN91+BP91+BR91+BT91</f>
        <v>0</v>
      </c>
      <c r="H91" s="505">
        <f t="shared" si="97"/>
        <v>0</v>
      </c>
      <c r="I91" s="786">
        <f t="shared" si="6"/>
        <v>760</v>
      </c>
      <c r="J91" s="794">
        <v>39.9</v>
      </c>
      <c r="K91" s="787">
        <f t="shared" si="7"/>
        <v>30324</v>
      </c>
      <c r="L91" s="795"/>
      <c r="M91" s="796"/>
      <c r="N91" s="795"/>
      <c r="O91" s="796"/>
      <c r="P91" s="795"/>
      <c r="Q91" s="796"/>
      <c r="R91" s="795"/>
      <c r="S91" s="796"/>
      <c r="T91" s="795"/>
      <c r="U91" s="796"/>
      <c r="V91" s="795"/>
      <c r="W91" s="796"/>
      <c r="X91" s="795"/>
      <c r="Y91" s="796"/>
      <c r="Z91" s="795"/>
      <c r="AA91" s="796"/>
      <c r="AB91" s="795"/>
      <c r="AC91" s="796"/>
      <c r="AD91" s="795"/>
      <c r="AE91" s="796"/>
      <c r="AF91" s="795"/>
      <c r="AG91" s="796"/>
      <c r="AH91" s="795"/>
      <c r="AI91" s="796"/>
      <c r="AJ91" s="795"/>
      <c r="AK91" s="796"/>
      <c r="AL91" s="795"/>
      <c r="AM91" s="796"/>
      <c r="AN91" s="795"/>
      <c r="AO91" s="796"/>
      <c r="AP91" s="795"/>
      <c r="AQ91" s="796"/>
      <c r="AR91" s="795"/>
      <c r="AS91" s="796"/>
      <c r="AT91" s="795"/>
      <c r="AU91" s="796"/>
      <c r="AV91" s="795"/>
      <c r="AW91" s="796"/>
      <c r="AX91" s="795"/>
      <c r="AY91" s="796"/>
      <c r="AZ91" s="795"/>
      <c r="BA91" s="796"/>
      <c r="BB91" s="795"/>
      <c r="BC91" s="796"/>
      <c r="BD91" s="795"/>
      <c r="BE91" s="796"/>
      <c r="BF91" s="795"/>
      <c r="BG91" s="796"/>
      <c r="BH91" s="795"/>
      <c r="BI91" s="796"/>
      <c r="BJ91" s="795"/>
      <c r="BK91" s="796"/>
      <c r="BL91" s="795"/>
      <c r="BM91" s="796"/>
      <c r="BN91" s="795"/>
      <c r="BO91" s="796"/>
      <c r="BP91" s="795"/>
      <c r="BQ91" s="796"/>
      <c r="BR91" s="795"/>
      <c r="BS91" s="796"/>
      <c r="BT91" s="795"/>
      <c r="BU91" s="796"/>
      <c r="BV91" s="788">
        <f t="shared" si="8"/>
        <v>30324</v>
      </c>
      <c r="BW91" s="788">
        <f t="shared" si="9"/>
        <v>0</v>
      </c>
      <c r="BX91" s="788">
        <f t="shared" si="10"/>
        <v>0</v>
      </c>
      <c r="BY91" s="788">
        <f t="shared" si="11"/>
        <v>30324</v>
      </c>
      <c r="BZ91" s="788"/>
      <c r="CA91" s="338"/>
      <c r="CB91" s="338"/>
      <c r="CC91" s="338"/>
      <c r="CD91" s="338"/>
      <c r="CE91" s="338"/>
      <c r="CF91" s="338"/>
    </row>
    <row r="92" ht="15.75" customHeight="1">
      <c r="A92" s="789">
        <v>89.0</v>
      </c>
      <c r="B92" s="500">
        <v>326787.0</v>
      </c>
      <c r="C92" s="501">
        <v>45.0</v>
      </c>
      <c r="D92" s="792">
        <v>25.0</v>
      </c>
      <c r="E92" s="792">
        <v>230.0</v>
      </c>
      <c r="F92" s="793">
        <v>781.0</v>
      </c>
      <c r="G92" s="504">
        <f t="shared" ref="G92:H92" si="98">L92+N92+P92+R92+T92+V92+X92+Z92+AB92+AD92+AF92+AH92+AJ92+AL92+AN92+AP92+AR92+AT92+AV92+AX92+AZ92+BB92+BD92+BF92+BH92+BJ92+BL92+BN92+BP92+BR92+BT92</f>
        <v>0</v>
      </c>
      <c r="H92" s="505">
        <f t="shared" si="98"/>
        <v>0</v>
      </c>
      <c r="I92" s="786">
        <f t="shared" si="6"/>
        <v>781</v>
      </c>
      <c r="J92" s="794">
        <v>39.9</v>
      </c>
      <c r="K92" s="787">
        <f t="shared" si="7"/>
        <v>31161.9</v>
      </c>
      <c r="L92" s="795"/>
      <c r="M92" s="796"/>
      <c r="N92" s="795"/>
      <c r="O92" s="796"/>
      <c r="P92" s="795"/>
      <c r="Q92" s="796"/>
      <c r="R92" s="795"/>
      <c r="S92" s="796"/>
      <c r="T92" s="795"/>
      <c r="U92" s="796"/>
      <c r="V92" s="795"/>
      <c r="W92" s="796"/>
      <c r="X92" s="795"/>
      <c r="Y92" s="796"/>
      <c r="Z92" s="795"/>
      <c r="AA92" s="796"/>
      <c r="AB92" s="795"/>
      <c r="AC92" s="796"/>
      <c r="AD92" s="795"/>
      <c r="AE92" s="796"/>
      <c r="AF92" s="795"/>
      <c r="AG92" s="796"/>
      <c r="AH92" s="795"/>
      <c r="AI92" s="796"/>
      <c r="AJ92" s="795"/>
      <c r="AK92" s="796"/>
      <c r="AL92" s="795"/>
      <c r="AM92" s="796"/>
      <c r="AN92" s="795"/>
      <c r="AO92" s="796"/>
      <c r="AP92" s="795"/>
      <c r="AQ92" s="796"/>
      <c r="AR92" s="795"/>
      <c r="AS92" s="796"/>
      <c r="AT92" s="795"/>
      <c r="AU92" s="796"/>
      <c r="AV92" s="795"/>
      <c r="AW92" s="796"/>
      <c r="AX92" s="795"/>
      <c r="AY92" s="796"/>
      <c r="AZ92" s="795"/>
      <c r="BA92" s="796"/>
      <c r="BB92" s="795"/>
      <c r="BC92" s="796"/>
      <c r="BD92" s="795"/>
      <c r="BE92" s="796"/>
      <c r="BF92" s="795"/>
      <c r="BG92" s="796"/>
      <c r="BH92" s="795"/>
      <c r="BI92" s="796"/>
      <c r="BJ92" s="795"/>
      <c r="BK92" s="796"/>
      <c r="BL92" s="795"/>
      <c r="BM92" s="796"/>
      <c r="BN92" s="795"/>
      <c r="BO92" s="796"/>
      <c r="BP92" s="795"/>
      <c r="BQ92" s="796"/>
      <c r="BR92" s="795"/>
      <c r="BS92" s="796"/>
      <c r="BT92" s="795"/>
      <c r="BU92" s="796"/>
      <c r="BV92" s="788">
        <f t="shared" si="8"/>
        <v>31161.9</v>
      </c>
      <c r="BW92" s="788">
        <f t="shared" si="9"/>
        <v>0</v>
      </c>
      <c r="BX92" s="788">
        <f t="shared" si="10"/>
        <v>0</v>
      </c>
      <c r="BY92" s="788">
        <f t="shared" si="11"/>
        <v>31161.9</v>
      </c>
      <c r="BZ92" s="788"/>
      <c r="CA92" s="338"/>
      <c r="CB92" s="338"/>
      <c r="CC92" s="338"/>
      <c r="CD92" s="338"/>
      <c r="CE92" s="338"/>
      <c r="CF92" s="338"/>
    </row>
    <row r="93" ht="15.75" customHeight="1">
      <c r="A93" s="789">
        <v>90.0</v>
      </c>
      <c r="B93" s="500">
        <v>326788.0</v>
      </c>
      <c r="C93" s="501">
        <v>45.0</v>
      </c>
      <c r="D93" s="792">
        <v>25.0</v>
      </c>
      <c r="E93" s="792">
        <v>230.0</v>
      </c>
      <c r="F93" s="793">
        <v>723.0</v>
      </c>
      <c r="G93" s="504">
        <f t="shared" ref="G93:H93" si="99">L93+N93+P93+R93+T93+V93+X93+Z93+AB93+AD93+AF93+AH93+AJ93+AL93+AN93+AP93+AR93+AT93+AV93+AX93+AZ93+BB93+BD93+BF93+BH93+BJ93+BL93+BN93+BP93+BR93+BT93</f>
        <v>0</v>
      </c>
      <c r="H93" s="505">
        <f t="shared" si="99"/>
        <v>0</v>
      </c>
      <c r="I93" s="786">
        <f t="shared" si="6"/>
        <v>723</v>
      </c>
      <c r="J93" s="794">
        <v>39.9</v>
      </c>
      <c r="K93" s="787">
        <f t="shared" si="7"/>
        <v>28847.7</v>
      </c>
      <c r="L93" s="795"/>
      <c r="M93" s="796"/>
      <c r="N93" s="795"/>
      <c r="O93" s="796"/>
      <c r="P93" s="795"/>
      <c r="Q93" s="796"/>
      <c r="R93" s="795"/>
      <c r="S93" s="796"/>
      <c r="T93" s="795"/>
      <c r="U93" s="796"/>
      <c r="V93" s="795"/>
      <c r="W93" s="796"/>
      <c r="X93" s="795"/>
      <c r="Y93" s="796"/>
      <c r="Z93" s="795"/>
      <c r="AA93" s="796"/>
      <c r="AB93" s="795"/>
      <c r="AC93" s="796"/>
      <c r="AD93" s="795"/>
      <c r="AE93" s="796"/>
      <c r="AF93" s="795"/>
      <c r="AG93" s="796"/>
      <c r="AH93" s="795"/>
      <c r="AI93" s="796"/>
      <c r="AJ93" s="795"/>
      <c r="AK93" s="796"/>
      <c r="AL93" s="795"/>
      <c r="AM93" s="796"/>
      <c r="AN93" s="795"/>
      <c r="AO93" s="796"/>
      <c r="AP93" s="795"/>
      <c r="AQ93" s="796"/>
      <c r="AR93" s="795"/>
      <c r="AS93" s="796"/>
      <c r="AT93" s="795"/>
      <c r="AU93" s="796"/>
      <c r="AV93" s="795"/>
      <c r="AW93" s="796"/>
      <c r="AX93" s="795"/>
      <c r="AY93" s="796"/>
      <c r="AZ93" s="795"/>
      <c r="BA93" s="796"/>
      <c r="BB93" s="795"/>
      <c r="BC93" s="796"/>
      <c r="BD93" s="795"/>
      <c r="BE93" s="796"/>
      <c r="BF93" s="795"/>
      <c r="BG93" s="796"/>
      <c r="BH93" s="795"/>
      <c r="BI93" s="796"/>
      <c r="BJ93" s="795"/>
      <c r="BK93" s="796"/>
      <c r="BL93" s="795"/>
      <c r="BM93" s="796"/>
      <c r="BN93" s="795"/>
      <c r="BO93" s="796"/>
      <c r="BP93" s="795"/>
      <c r="BQ93" s="796"/>
      <c r="BR93" s="795"/>
      <c r="BS93" s="796"/>
      <c r="BT93" s="795"/>
      <c r="BU93" s="796"/>
      <c r="BV93" s="788">
        <f t="shared" si="8"/>
        <v>28847.7</v>
      </c>
      <c r="BW93" s="788">
        <f t="shared" si="9"/>
        <v>0</v>
      </c>
      <c r="BX93" s="788">
        <f t="shared" si="10"/>
        <v>0</v>
      </c>
      <c r="BY93" s="788">
        <f t="shared" si="11"/>
        <v>28847.7</v>
      </c>
      <c r="BZ93" s="788"/>
      <c r="CA93" s="338"/>
      <c r="CB93" s="338"/>
      <c r="CC93" s="338"/>
      <c r="CD93" s="338"/>
      <c r="CE93" s="338"/>
      <c r="CF93" s="338"/>
    </row>
    <row r="94" ht="15.75" customHeight="1">
      <c r="A94" s="789">
        <v>91.0</v>
      </c>
      <c r="B94" s="500">
        <v>326789.0</v>
      </c>
      <c r="C94" s="501">
        <v>45.0</v>
      </c>
      <c r="D94" s="792">
        <v>25.0</v>
      </c>
      <c r="E94" s="792">
        <v>230.0</v>
      </c>
      <c r="F94" s="793">
        <v>724.0</v>
      </c>
      <c r="G94" s="504">
        <f t="shared" ref="G94:H94" si="100">L94+N94+P94+R94+T94+V94+X94+Z94+AB94+AD94+AF94+AH94+AJ94+AL94+AN94+AP94+AR94+AT94+AV94+AX94+AZ94+BB94+BD94+BF94+BH94+BJ94+BL94+BN94+BP94+BR94+BT94</f>
        <v>0</v>
      </c>
      <c r="H94" s="505">
        <f t="shared" si="100"/>
        <v>0</v>
      </c>
      <c r="I94" s="786">
        <f t="shared" si="6"/>
        <v>724</v>
      </c>
      <c r="J94" s="794">
        <v>39.9</v>
      </c>
      <c r="K94" s="787">
        <f t="shared" si="7"/>
        <v>28887.6</v>
      </c>
      <c r="L94" s="795"/>
      <c r="M94" s="796"/>
      <c r="N94" s="795"/>
      <c r="O94" s="796"/>
      <c r="P94" s="795"/>
      <c r="Q94" s="796"/>
      <c r="R94" s="795"/>
      <c r="S94" s="796"/>
      <c r="T94" s="795"/>
      <c r="U94" s="796"/>
      <c r="V94" s="795"/>
      <c r="W94" s="796"/>
      <c r="X94" s="795"/>
      <c r="Y94" s="796"/>
      <c r="Z94" s="795"/>
      <c r="AA94" s="796"/>
      <c r="AB94" s="795"/>
      <c r="AC94" s="796"/>
      <c r="AD94" s="795"/>
      <c r="AE94" s="796"/>
      <c r="AF94" s="795"/>
      <c r="AG94" s="796"/>
      <c r="AH94" s="795"/>
      <c r="AI94" s="796"/>
      <c r="AJ94" s="795"/>
      <c r="AK94" s="796"/>
      <c r="AL94" s="795"/>
      <c r="AM94" s="796"/>
      <c r="AN94" s="795"/>
      <c r="AO94" s="796"/>
      <c r="AP94" s="795"/>
      <c r="AQ94" s="796"/>
      <c r="AR94" s="795"/>
      <c r="AS94" s="796"/>
      <c r="AT94" s="795"/>
      <c r="AU94" s="796"/>
      <c r="AV94" s="795"/>
      <c r="AW94" s="796"/>
      <c r="AX94" s="795"/>
      <c r="AY94" s="796"/>
      <c r="AZ94" s="795"/>
      <c r="BA94" s="796"/>
      <c r="BB94" s="795"/>
      <c r="BC94" s="796"/>
      <c r="BD94" s="795"/>
      <c r="BE94" s="796"/>
      <c r="BF94" s="795"/>
      <c r="BG94" s="796"/>
      <c r="BH94" s="795"/>
      <c r="BI94" s="796"/>
      <c r="BJ94" s="795"/>
      <c r="BK94" s="796"/>
      <c r="BL94" s="795"/>
      <c r="BM94" s="796"/>
      <c r="BN94" s="795"/>
      <c r="BO94" s="796"/>
      <c r="BP94" s="795"/>
      <c r="BQ94" s="796"/>
      <c r="BR94" s="795"/>
      <c r="BS94" s="796"/>
      <c r="BT94" s="795"/>
      <c r="BU94" s="796"/>
      <c r="BV94" s="788">
        <f t="shared" si="8"/>
        <v>28887.6</v>
      </c>
      <c r="BW94" s="788">
        <f t="shared" si="9"/>
        <v>0</v>
      </c>
      <c r="BX94" s="788">
        <f t="shared" si="10"/>
        <v>0</v>
      </c>
      <c r="BY94" s="788">
        <f t="shared" si="11"/>
        <v>28887.6</v>
      </c>
      <c r="BZ94" s="788"/>
      <c r="CA94" s="338"/>
      <c r="CB94" s="338"/>
      <c r="CC94" s="338"/>
      <c r="CD94" s="338"/>
      <c r="CE94" s="338"/>
      <c r="CF94" s="338"/>
    </row>
    <row r="95" ht="15.75" customHeight="1">
      <c r="A95" s="789">
        <v>92.0</v>
      </c>
      <c r="B95" s="500">
        <v>426577.0</v>
      </c>
      <c r="C95" s="792">
        <v>45.0</v>
      </c>
      <c r="D95" s="792">
        <v>25.0</v>
      </c>
      <c r="E95" s="792">
        <v>230.0</v>
      </c>
      <c r="F95" s="793">
        <v>131.0</v>
      </c>
      <c r="G95" s="504">
        <f t="shared" ref="G95:H95" si="101">L95+N95+P95+R95+T95+V95+X95+Z95+AB95+AD95+AF95+AH95+AJ95+AL95+AN95+AP95+AR95+AT95+AV95+AX95+AZ95+BB95+BD95+BF95+BH95+BJ95+BL95+BN95+BP95+BR95+BT95</f>
        <v>0</v>
      </c>
      <c r="H95" s="505">
        <f t="shared" si="101"/>
        <v>0</v>
      </c>
      <c r="I95" s="786">
        <f t="shared" si="6"/>
        <v>131</v>
      </c>
      <c r="J95" s="815">
        <v>39.82</v>
      </c>
      <c r="K95" s="787">
        <f t="shared" si="7"/>
        <v>5216.42</v>
      </c>
      <c r="L95" s="795"/>
      <c r="M95" s="796"/>
      <c r="N95" s="795"/>
      <c r="O95" s="796"/>
      <c r="P95" s="795"/>
      <c r="Q95" s="796"/>
      <c r="R95" s="795"/>
      <c r="S95" s="796"/>
      <c r="T95" s="795"/>
      <c r="U95" s="796"/>
      <c r="V95" s="795"/>
      <c r="W95" s="796"/>
      <c r="X95" s="795"/>
      <c r="Y95" s="796"/>
      <c r="Z95" s="795"/>
      <c r="AA95" s="796"/>
      <c r="AB95" s="795"/>
      <c r="AC95" s="796"/>
      <c r="AD95" s="795"/>
      <c r="AE95" s="796"/>
      <c r="AF95" s="795"/>
      <c r="AG95" s="796"/>
      <c r="AH95" s="795"/>
      <c r="AI95" s="796"/>
      <c r="AJ95" s="795"/>
      <c r="AK95" s="800"/>
      <c r="AL95" s="795"/>
      <c r="AM95" s="796"/>
      <c r="AN95" s="795"/>
      <c r="AO95" s="796"/>
      <c r="AP95" s="795"/>
      <c r="AQ95" s="796"/>
      <c r="AR95" s="795"/>
      <c r="AS95" s="796"/>
      <c r="AT95" s="795"/>
      <c r="AU95" s="796"/>
      <c r="AV95" s="795"/>
      <c r="AW95" s="796"/>
      <c r="AX95" s="795"/>
      <c r="AY95" s="796"/>
      <c r="AZ95" s="795"/>
      <c r="BA95" s="796"/>
      <c r="BB95" s="795"/>
      <c r="BC95" s="796"/>
      <c r="BD95" s="795"/>
      <c r="BE95" s="796"/>
      <c r="BF95" s="795"/>
      <c r="BG95" s="796"/>
      <c r="BH95" s="795"/>
      <c r="BI95" s="796"/>
      <c r="BJ95" s="795"/>
      <c r="BK95" s="796"/>
      <c r="BL95" s="795"/>
      <c r="BM95" s="796"/>
      <c r="BN95" s="795"/>
      <c r="BO95" s="796"/>
      <c r="BP95" s="795"/>
      <c r="BQ95" s="796"/>
      <c r="BR95" s="795"/>
      <c r="BS95" s="796"/>
      <c r="BT95" s="795"/>
      <c r="BU95" s="796"/>
      <c r="BV95" s="788">
        <f t="shared" si="8"/>
        <v>5216.42</v>
      </c>
      <c r="BW95" s="788">
        <f t="shared" si="9"/>
        <v>0</v>
      </c>
      <c r="BX95" s="788">
        <f t="shared" si="10"/>
        <v>0</v>
      </c>
      <c r="BY95" s="788">
        <f t="shared" si="11"/>
        <v>5216.42</v>
      </c>
      <c r="BZ95" s="788"/>
      <c r="CA95" s="338"/>
      <c r="CB95" s="338"/>
      <c r="CC95" s="338"/>
      <c r="CD95" s="338"/>
      <c r="CE95" s="338"/>
      <c r="CF95" s="338"/>
    </row>
    <row r="96" ht="15.75" customHeight="1">
      <c r="A96" s="789">
        <v>93.0</v>
      </c>
      <c r="B96" s="500">
        <v>426637.0</v>
      </c>
      <c r="C96" s="792">
        <v>45.0</v>
      </c>
      <c r="D96" s="792">
        <v>22.0</v>
      </c>
      <c r="E96" s="792">
        <v>180.0</v>
      </c>
      <c r="F96" s="793">
        <v>59.0</v>
      </c>
      <c r="G96" s="504">
        <f t="shared" ref="G96:H96" si="102">L96+N96+P96+R96+T96+V96+X96+Z96+AB96+AD96+AF96+AH96+AJ96+AL96+AN96+AP96+AR96+AT96+AV96+AX96+AZ96+BB96+BD96+BF96+BH96+BJ96+BL96+BN96+BP96+BR96+BT96</f>
        <v>0</v>
      </c>
      <c r="H96" s="505">
        <f t="shared" si="102"/>
        <v>0</v>
      </c>
      <c r="I96" s="786">
        <f t="shared" si="6"/>
        <v>59</v>
      </c>
      <c r="J96" s="815">
        <v>35.0</v>
      </c>
      <c r="K96" s="787">
        <f t="shared" si="7"/>
        <v>2065</v>
      </c>
      <c r="L96" s="795"/>
      <c r="M96" s="796"/>
      <c r="N96" s="795"/>
      <c r="O96" s="796"/>
      <c r="P96" s="795"/>
      <c r="Q96" s="796"/>
      <c r="R96" s="795"/>
      <c r="S96" s="796"/>
      <c r="T96" s="795"/>
      <c r="U96" s="796"/>
      <c r="V96" s="795"/>
      <c r="W96" s="796"/>
      <c r="X96" s="795"/>
      <c r="Y96" s="796"/>
      <c r="Z96" s="795"/>
      <c r="AA96" s="796"/>
      <c r="AB96" s="795"/>
      <c r="AC96" s="796"/>
      <c r="AD96" s="795"/>
      <c r="AE96" s="796"/>
      <c r="AF96" s="795"/>
      <c r="AG96" s="796"/>
      <c r="AH96" s="795"/>
      <c r="AI96" s="796"/>
      <c r="AJ96" s="795"/>
      <c r="AK96" s="796"/>
      <c r="AL96" s="795"/>
      <c r="AM96" s="796"/>
      <c r="AN96" s="795"/>
      <c r="AO96" s="796"/>
      <c r="AP96" s="795"/>
      <c r="AQ96" s="796"/>
      <c r="AR96" s="795"/>
      <c r="AS96" s="796"/>
      <c r="AT96" s="795"/>
      <c r="AU96" s="796"/>
      <c r="AV96" s="795"/>
      <c r="AW96" s="796"/>
      <c r="AX96" s="795"/>
      <c r="AY96" s="796"/>
      <c r="AZ96" s="795"/>
      <c r="BA96" s="796"/>
      <c r="BB96" s="795"/>
      <c r="BC96" s="796"/>
      <c r="BD96" s="795"/>
      <c r="BE96" s="796"/>
      <c r="BF96" s="795"/>
      <c r="BG96" s="796"/>
      <c r="BH96" s="795"/>
      <c r="BI96" s="796"/>
      <c r="BJ96" s="795"/>
      <c r="BK96" s="796"/>
      <c r="BL96" s="795"/>
      <c r="BM96" s="796"/>
      <c r="BN96" s="795"/>
      <c r="BO96" s="796"/>
      <c r="BP96" s="795"/>
      <c r="BQ96" s="796"/>
      <c r="BR96" s="795"/>
      <c r="BS96" s="796"/>
      <c r="BT96" s="795"/>
      <c r="BU96" s="796"/>
      <c r="BV96" s="788">
        <f t="shared" si="8"/>
        <v>2065</v>
      </c>
      <c r="BW96" s="788">
        <f t="shared" si="9"/>
        <v>0</v>
      </c>
      <c r="BX96" s="788">
        <f t="shared" si="10"/>
        <v>0</v>
      </c>
      <c r="BY96" s="788">
        <f t="shared" si="11"/>
        <v>2065</v>
      </c>
      <c r="BZ96" s="788"/>
      <c r="CA96" s="338"/>
      <c r="CB96" s="338"/>
      <c r="CC96" s="338"/>
      <c r="CD96" s="338"/>
      <c r="CE96" s="338"/>
      <c r="CF96" s="338"/>
    </row>
    <row r="97" ht="15.75" customHeight="1">
      <c r="A97" s="789">
        <v>94.0</v>
      </c>
      <c r="B97" s="797">
        <v>626565.0</v>
      </c>
      <c r="C97" s="798">
        <v>45.0</v>
      </c>
      <c r="D97" s="798">
        <v>28.0</v>
      </c>
      <c r="E97" s="798">
        <v>220.0</v>
      </c>
      <c r="F97" s="793">
        <v>636.0</v>
      </c>
      <c r="G97" s="504">
        <f t="shared" ref="G97:H97" si="103">L97+N97+P97+R97+T97+V97+X97+Z97+AB97+AD97+AF97+AH97+AJ97+AL97+AN97+AP97+AR97+AT97+AV97+AX97+AZ97+BB97+BD97+BF97+BH97+BJ97+BL97+BN97+BP97+BR97+BT97</f>
        <v>0</v>
      </c>
      <c r="H97" s="505">
        <f t="shared" si="103"/>
        <v>0</v>
      </c>
      <c r="I97" s="786">
        <f t="shared" si="6"/>
        <v>636</v>
      </c>
      <c r="J97" s="799">
        <v>40.33</v>
      </c>
      <c r="K97" s="787">
        <f t="shared" si="7"/>
        <v>25649.88</v>
      </c>
      <c r="L97" s="795"/>
      <c r="M97" s="796"/>
      <c r="N97" s="795"/>
      <c r="O97" s="796"/>
      <c r="P97" s="795"/>
      <c r="Q97" s="796"/>
      <c r="R97" s="795"/>
      <c r="S97" s="796"/>
      <c r="T97" s="795"/>
      <c r="U97" s="796"/>
      <c r="V97" s="795"/>
      <c r="W97" s="796"/>
      <c r="X97" s="795"/>
      <c r="Y97" s="796"/>
      <c r="Z97" s="795"/>
      <c r="AA97" s="796"/>
      <c r="AB97" s="801"/>
      <c r="AC97" s="796"/>
      <c r="AD97" s="795"/>
      <c r="AE97" s="796"/>
      <c r="AF97" s="795"/>
      <c r="AG97" s="796"/>
      <c r="AH97" s="795"/>
      <c r="AI97" s="796"/>
      <c r="AJ97" s="795"/>
      <c r="AK97" s="796"/>
      <c r="AL97" s="795"/>
      <c r="AM97" s="796"/>
      <c r="AN97" s="795"/>
      <c r="AO97" s="796"/>
      <c r="AP97" s="795"/>
      <c r="AQ97" s="796"/>
      <c r="AR97" s="795"/>
      <c r="AS97" s="796"/>
      <c r="AT97" s="795"/>
      <c r="AU97" s="796"/>
      <c r="AV97" s="795"/>
      <c r="AW97" s="796"/>
      <c r="AX97" s="795"/>
      <c r="AY97" s="796"/>
      <c r="AZ97" s="795"/>
      <c r="BA97" s="796"/>
      <c r="BB97" s="795"/>
      <c r="BC97" s="796"/>
      <c r="BD97" s="795"/>
      <c r="BE97" s="796"/>
      <c r="BF97" s="795"/>
      <c r="BG97" s="796"/>
      <c r="BH97" s="795"/>
      <c r="BI97" s="796"/>
      <c r="BJ97" s="795"/>
      <c r="BK97" s="796"/>
      <c r="BL97" s="795"/>
      <c r="BM97" s="796"/>
      <c r="BN97" s="795"/>
      <c r="BO97" s="796"/>
      <c r="BP97" s="795"/>
      <c r="BQ97" s="796"/>
      <c r="BR97" s="795"/>
      <c r="BS97" s="796"/>
      <c r="BT97" s="795"/>
      <c r="BU97" s="796"/>
      <c r="BV97" s="788">
        <f t="shared" si="8"/>
        <v>25649.88</v>
      </c>
      <c r="BW97" s="788">
        <f t="shared" si="9"/>
        <v>0</v>
      </c>
      <c r="BX97" s="788">
        <f t="shared" si="10"/>
        <v>0</v>
      </c>
      <c r="BY97" s="788">
        <f t="shared" si="11"/>
        <v>25649.88</v>
      </c>
      <c r="BZ97" s="788"/>
      <c r="CA97" s="338"/>
      <c r="CB97" s="338"/>
      <c r="CC97" s="338"/>
      <c r="CD97" s="338"/>
      <c r="CE97" s="338"/>
      <c r="CF97" s="338"/>
    </row>
    <row r="98" ht="15.75" customHeight="1">
      <c r="A98" s="789">
        <v>95.0</v>
      </c>
      <c r="B98" s="797">
        <v>626606.0</v>
      </c>
      <c r="C98" s="798">
        <v>45.0</v>
      </c>
      <c r="D98" s="798">
        <v>22.0</v>
      </c>
      <c r="E98" s="798">
        <v>180.0</v>
      </c>
      <c r="F98" s="793">
        <v>210.0</v>
      </c>
      <c r="G98" s="504">
        <f t="shared" ref="G98:H98" si="104">L98+N98+P98+R98+T98+V98+X98+Z98+AB98+AD98+AF98+AH98+AJ98+AL98+AN98+AP98+AR98+AT98+AV98+AX98+AZ98+BB98+BD98+BF98+BH98+BJ98+BL98+BN98+BP98+BR98+BT98</f>
        <v>0</v>
      </c>
      <c r="H98" s="505">
        <f t="shared" si="104"/>
        <v>0</v>
      </c>
      <c r="I98" s="786">
        <f t="shared" si="6"/>
        <v>210</v>
      </c>
      <c r="J98" s="799">
        <v>32.55</v>
      </c>
      <c r="K98" s="787">
        <f t="shared" si="7"/>
        <v>6835.5</v>
      </c>
      <c r="L98" s="795"/>
      <c r="M98" s="796"/>
      <c r="N98" s="795"/>
      <c r="O98" s="796"/>
      <c r="P98" s="795"/>
      <c r="Q98" s="796"/>
      <c r="R98" s="795"/>
      <c r="S98" s="796"/>
      <c r="T98" s="795"/>
      <c r="U98" s="796"/>
      <c r="V98" s="795"/>
      <c r="W98" s="796"/>
      <c r="X98" s="795"/>
      <c r="Y98" s="796"/>
      <c r="Z98" s="795"/>
      <c r="AA98" s="796"/>
      <c r="AB98" s="795"/>
      <c r="AC98" s="796"/>
      <c r="AD98" s="795"/>
      <c r="AE98" s="796"/>
      <c r="AF98" s="795"/>
      <c r="AG98" s="796"/>
      <c r="AH98" s="795"/>
      <c r="AI98" s="796"/>
      <c r="AJ98" s="795"/>
      <c r="AK98" s="796"/>
      <c r="AL98" s="795"/>
      <c r="AM98" s="796"/>
      <c r="AN98" s="801"/>
      <c r="AO98" s="796"/>
      <c r="AP98" s="795"/>
      <c r="AQ98" s="796"/>
      <c r="AR98" s="795"/>
      <c r="AS98" s="796"/>
      <c r="AT98" s="795"/>
      <c r="AU98" s="796"/>
      <c r="AV98" s="795"/>
      <c r="AW98" s="796"/>
      <c r="AX98" s="795"/>
      <c r="AY98" s="796"/>
      <c r="AZ98" s="795"/>
      <c r="BA98" s="796"/>
      <c r="BB98" s="795"/>
      <c r="BC98" s="796"/>
      <c r="BD98" s="795"/>
      <c r="BE98" s="796"/>
      <c r="BF98" s="795"/>
      <c r="BG98" s="796"/>
      <c r="BH98" s="795"/>
      <c r="BI98" s="796"/>
      <c r="BJ98" s="795"/>
      <c r="BK98" s="796"/>
      <c r="BL98" s="795"/>
      <c r="BM98" s="796"/>
      <c r="BN98" s="795"/>
      <c r="BO98" s="796"/>
      <c r="BP98" s="795"/>
      <c r="BQ98" s="796"/>
      <c r="BR98" s="795"/>
      <c r="BS98" s="796"/>
      <c r="BT98" s="795"/>
      <c r="BU98" s="796"/>
      <c r="BV98" s="788">
        <f t="shared" si="8"/>
        <v>6835.5</v>
      </c>
      <c r="BW98" s="788">
        <f t="shared" si="9"/>
        <v>0</v>
      </c>
      <c r="BX98" s="788">
        <f t="shared" si="10"/>
        <v>0</v>
      </c>
      <c r="BY98" s="788">
        <f t="shared" si="11"/>
        <v>6835.5</v>
      </c>
      <c r="BZ98" s="788"/>
      <c r="CA98" s="338"/>
      <c r="CB98" s="338"/>
      <c r="CC98" s="338"/>
      <c r="CD98" s="338"/>
      <c r="CE98" s="338"/>
      <c r="CF98" s="338"/>
    </row>
    <row r="99" ht="15.75" customHeight="1">
      <c r="A99" s="789">
        <v>96.0</v>
      </c>
      <c r="B99" s="797">
        <v>726560.0</v>
      </c>
      <c r="C99" s="798">
        <v>45.0</v>
      </c>
      <c r="D99" s="798">
        <v>28.0</v>
      </c>
      <c r="E99" s="798">
        <v>220.0</v>
      </c>
      <c r="F99" s="793">
        <v>638.0</v>
      </c>
      <c r="G99" s="504">
        <f t="shared" ref="G99:H99" si="105">L99+N99+P99+R99+T99+V99+X99+Z99+AB99+AD99+AF99+AH99+AJ99+AL99+AN99+AP99+AR99+AT99+AV99+AX99+AZ99+BB99+BD99+BF99+BH99+BJ99+BL99+BN99+BP99+BR99+BT99</f>
        <v>0</v>
      </c>
      <c r="H99" s="505">
        <f t="shared" si="105"/>
        <v>0</v>
      </c>
      <c r="I99" s="786">
        <f t="shared" si="6"/>
        <v>638</v>
      </c>
      <c r="J99" s="804">
        <v>43.1</v>
      </c>
      <c r="K99" s="787">
        <f t="shared" si="7"/>
        <v>27497.8</v>
      </c>
      <c r="L99" s="795"/>
      <c r="M99" s="796"/>
      <c r="N99" s="795"/>
      <c r="O99" s="796"/>
      <c r="P99" s="795"/>
      <c r="Q99" s="796"/>
      <c r="R99" s="795"/>
      <c r="S99" s="796"/>
      <c r="T99" s="795"/>
      <c r="U99" s="796"/>
      <c r="V99" s="795"/>
      <c r="W99" s="796"/>
      <c r="X99" s="795"/>
      <c r="Y99" s="796"/>
      <c r="Z99" s="795"/>
      <c r="AA99" s="796"/>
      <c r="AB99" s="795"/>
      <c r="AC99" s="796"/>
      <c r="AD99" s="795"/>
      <c r="AE99" s="796"/>
      <c r="AF99" s="795"/>
      <c r="AG99" s="796"/>
      <c r="AH99" s="795"/>
      <c r="AI99" s="796"/>
      <c r="AJ99" s="801"/>
      <c r="AK99" s="796"/>
      <c r="AL99" s="795"/>
      <c r="AM99" s="796"/>
      <c r="AN99" s="795"/>
      <c r="AO99" s="796"/>
      <c r="AP99" s="795"/>
      <c r="AQ99" s="796"/>
      <c r="AR99" s="795"/>
      <c r="AS99" s="796"/>
      <c r="AT99" s="795"/>
      <c r="AU99" s="796"/>
      <c r="AV99" s="795"/>
      <c r="AW99" s="796"/>
      <c r="AX99" s="795"/>
      <c r="AY99" s="796"/>
      <c r="AZ99" s="795"/>
      <c r="BA99" s="796"/>
      <c r="BB99" s="795"/>
      <c r="BC99" s="796"/>
      <c r="BD99" s="795"/>
      <c r="BE99" s="796"/>
      <c r="BF99" s="795"/>
      <c r="BG99" s="796"/>
      <c r="BH99" s="795"/>
      <c r="BI99" s="796"/>
      <c r="BJ99" s="795"/>
      <c r="BK99" s="796"/>
      <c r="BL99" s="795"/>
      <c r="BM99" s="796"/>
      <c r="BN99" s="795"/>
      <c r="BO99" s="796"/>
      <c r="BP99" s="795"/>
      <c r="BQ99" s="796"/>
      <c r="BR99" s="795"/>
      <c r="BS99" s="796"/>
      <c r="BT99" s="795"/>
      <c r="BU99" s="796"/>
      <c r="BV99" s="788">
        <f t="shared" si="8"/>
        <v>27497.8</v>
      </c>
      <c r="BW99" s="788">
        <f t="shared" si="9"/>
        <v>0</v>
      </c>
      <c r="BX99" s="788">
        <f t="shared" si="10"/>
        <v>0</v>
      </c>
      <c r="BY99" s="788">
        <f t="shared" si="11"/>
        <v>27497.8</v>
      </c>
      <c r="BZ99" s="788"/>
      <c r="CA99" s="338"/>
      <c r="CB99" s="338"/>
      <c r="CC99" s="338"/>
      <c r="CD99" s="338"/>
      <c r="CE99" s="338"/>
      <c r="CF99" s="338"/>
    </row>
    <row r="100" ht="15.75" customHeight="1">
      <c r="A100" s="789">
        <v>97.0</v>
      </c>
      <c r="B100" s="797">
        <v>726561.0</v>
      </c>
      <c r="C100" s="798">
        <v>45.0</v>
      </c>
      <c r="D100" s="798">
        <v>28.0</v>
      </c>
      <c r="E100" s="798">
        <v>220.0</v>
      </c>
      <c r="F100" s="793">
        <v>672.0</v>
      </c>
      <c r="G100" s="504">
        <f t="shared" ref="G100:H100" si="106">L100+N100+P100+R100+T100+V100+X100+Z100+AB100+AD100+AF100+AH100+AJ100+AL100+AN100+AP100+AR100+AT100+AV100+AX100+AZ100+BB100+BD100+BF100+BH100+BJ100+BL100+BN100+BP100+BR100+BT100</f>
        <v>0</v>
      </c>
      <c r="H100" s="505">
        <f t="shared" si="106"/>
        <v>0</v>
      </c>
      <c r="I100" s="786">
        <f t="shared" si="6"/>
        <v>672</v>
      </c>
      <c r="J100" s="804">
        <v>43.1</v>
      </c>
      <c r="K100" s="787">
        <f t="shared" si="7"/>
        <v>28963.2</v>
      </c>
      <c r="L100" s="795"/>
      <c r="M100" s="796"/>
      <c r="N100" s="795"/>
      <c r="O100" s="796"/>
      <c r="P100" s="795"/>
      <c r="Q100" s="796"/>
      <c r="R100" s="795"/>
      <c r="S100" s="796"/>
      <c r="T100" s="795"/>
      <c r="U100" s="796"/>
      <c r="V100" s="795"/>
      <c r="W100" s="796"/>
      <c r="X100" s="795"/>
      <c r="Y100" s="796"/>
      <c r="Z100" s="795"/>
      <c r="AA100" s="796"/>
      <c r="AB100" s="795"/>
      <c r="AC100" s="796"/>
      <c r="AD100" s="795"/>
      <c r="AE100" s="796"/>
      <c r="AF100" s="795"/>
      <c r="AG100" s="796"/>
      <c r="AH100" s="795"/>
      <c r="AI100" s="796"/>
      <c r="AJ100" s="801"/>
      <c r="AK100" s="796"/>
      <c r="AL100" s="795"/>
      <c r="AM100" s="796"/>
      <c r="AN100" s="795"/>
      <c r="AO100" s="796"/>
      <c r="AP100" s="795"/>
      <c r="AQ100" s="796"/>
      <c r="AR100" s="795"/>
      <c r="AS100" s="796"/>
      <c r="AT100" s="795"/>
      <c r="AU100" s="796"/>
      <c r="AV100" s="795"/>
      <c r="AW100" s="796"/>
      <c r="AX100" s="795"/>
      <c r="AY100" s="796"/>
      <c r="AZ100" s="795"/>
      <c r="BA100" s="796"/>
      <c r="BB100" s="795"/>
      <c r="BC100" s="796"/>
      <c r="BD100" s="795"/>
      <c r="BE100" s="796"/>
      <c r="BF100" s="795"/>
      <c r="BG100" s="796"/>
      <c r="BH100" s="795"/>
      <c r="BI100" s="796"/>
      <c r="BJ100" s="795"/>
      <c r="BK100" s="796"/>
      <c r="BL100" s="795"/>
      <c r="BM100" s="796"/>
      <c r="BN100" s="795"/>
      <c r="BO100" s="796"/>
      <c r="BP100" s="795"/>
      <c r="BQ100" s="796"/>
      <c r="BR100" s="795"/>
      <c r="BS100" s="796"/>
      <c r="BT100" s="795"/>
      <c r="BU100" s="796"/>
      <c r="BV100" s="788">
        <f t="shared" si="8"/>
        <v>28963.2</v>
      </c>
      <c r="BW100" s="788">
        <f t="shared" si="9"/>
        <v>0</v>
      </c>
      <c r="BX100" s="788">
        <f t="shared" si="10"/>
        <v>0</v>
      </c>
      <c r="BY100" s="788">
        <f t="shared" si="11"/>
        <v>28963.2</v>
      </c>
      <c r="BZ100" s="788"/>
      <c r="CA100" s="338"/>
      <c r="CB100" s="338"/>
      <c r="CC100" s="338"/>
      <c r="CD100" s="338"/>
      <c r="CE100" s="338"/>
      <c r="CF100" s="338"/>
    </row>
    <row r="101" ht="15.75" customHeight="1">
      <c r="A101" s="789">
        <v>98.0</v>
      </c>
      <c r="B101" s="797">
        <v>726562.0</v>
      </c>
      <c r="C101" s="798">
        <v>45.0</v>
      </c>
      <c r="D101" s="798">
        <v>28.0</v>
      </c>
      <c r="E101" s="798">
        <v>220.0</v>
      </c>
      <c r="F101" s="793">
        <v>647.0</v>
      </c>
      <c r="G101" s="504">
        <f t="shared" ref="G101:H101" si="107">L101+N101+P101+R101+T101+V101+X101+Z101+AB101+AD101+AF101+AH101+AJ101+AL101+AN101+AP101+AR101+AT101+AV101+AX101+AZ101+BB101+BD101+BF101+BH101+BJ101+BL101+BN101+BP101+BR101+BT101</f>
        <v>0</v>
      </c>
      <c r="H101" s="505">
        <f t="shared" si="107"/>
        <v>0</v>
      </c>
      <c r="I101" s="786">
        <f t="shared" si="6"/>
        <v>647</v>
      </c>
      <c r="J101" s="804">
        <v>43.1</v>
      </c>
      <c r="K101" s="787">
        <f t="shared" si="7"/>
        <v>27885.7</v>
      </c>
      <c r="L101" s="795"/>
      <c r="M101" s="796"/>
      <c r="N101" s="795"/>
      <c r="O101" s="796"/>
      <c r="P101" s="795"/>
      <c r="Q101" s="796"/>
      <c r="R101" s="795"/>
      <c r="S101" s="796"/>
      <c r="T101" s="795"/>
      <c r="U101" s="796"/>
      <c r="V101" s="795"/>
      <c r="W101" s="796"/>
      <c r="X101" s="795"/>
      <c r="Y101" s="796"/>
      <c r="Z101" s="795"/>
      <c r="AA101" s="796"/>
      <c r="AB101" s="795"/>
      <c r="AC101" s="796"/>
      <c r="AD101" s="795"/>
      <c r="AE101" s="796"/>
      <c r="AF101" s="795"/>
      <c r="AG101" s="796"/>
      <c r="AH101" s="795"/>
      <c r="AI101" s="796"/>
      <c r="AJ101" s="801"/>
      <c r="AK101" s="796"/>
      <c r="AL101" s="795"/>
      <c r="AM101" s="796"/>
      <c r="AN101" s="795"/>
      <c r="AO101" s="796"/>
      <c r="AP101" s="795"/>
      <c r="AQ101" s="796"/>
      <c r="AR101" s="795"/>
      <c r="AS101" s="796"/>
      <c r="AT101" s="795"/>
      <c r="AU101" s="796"/>
      <c r="AV101" s="795"/>
      <c r="AW101" s="796"/>
      <c r="AX101" s="795"/>
      <c r="AY101" s="796"/>
      <c r="AZ101" s="795"/>
      <c r="BA101" s="796"/>
      <c r="BB101" s="795"/>
      <c r="BC101" s="796"/>
      <c r="BD101" s="795"/>
      <c r="BE101" s="796"/>
      <c r="BF101" s="795"/>
      <c r="BG101" s="796"/>
      <c r="BH101" s="795"/>
      <c r="BI101" s="796"/>
      <c r="BJ101" s="795"/>
      <c r="BK101" s="796"/>
      <c r="BL101" s="795"/>
      <c r="BM101" s="796"/>
      <c r="BN101" s="795"/>
      <c r="BO101" s="796"/>
      <c r="BP101" s="795"/>
      <c r="BQ101" s="796"/>
      <c r="BR101" s="795"/>
      <c r="BS101" s="796"/>
      <c r="BT101" s="795"/>
      <c r="BU101" s="796"/>
      <c r="BV101" s="788">
        <f t="shared" si="8"/>
        <v>27885.7</v>
      </c>
      <c r="BW101" s="788">
        <f t="shared" si="9"/>
        <v>0</v>
      </c>
      <c r="BX101" s="788">
        <f t="shared" si="10"/>
        <v>0</v>
      </c>
      <c r="BY101" s="788">
        <f t="shared" si="11"/>
        <v>27885.7</v>
      </c>
      <c r="BZ101" s="788"/>
      <c r="CA101" s="338"/>
      <c r="CB101" s="338"/>
      <c r="CC101" s="338"/>
      <c r="CD101" s="338"/>
      <c r="CE101" s="338"/>
      <c r="CF101" s="338"/>
    </row>
    <row r="102" ht="15.75" customHeight="1">
      <c r="A102" s="789">
        <v>99.0</v>
      </c>
      <c r="B102" s="500">
        <v>1225538.0</v>
      </c>
      <c r="C102" s="792">
        <v>45.5</v>
      </c>
      <c r="D102" s="792">
        <v>22.0</v>
      </c>
      <c r="E102" s="792">
        <v>220.0</v>
      </c>
      <c r="F102" s="793">
        <v>713.0</v>
      </c>
      <c r="G102" s="504">
        <f t="shared" ref="G102:H102" si="108">L102+N102+P102+R102+T102+V102+X102+Z102+AB102+AD102+AF102+AH102+AJ102+AL102+AN102+AP102+AR102+AT102+AV102+AX102+AZ102+BB102+BD102+BF102+BH102+BJ102+BL102+BN102+BP102+BR102+BT102</f>
        <v>0</v>
      </c>
      <c r="H102" s="505">
        <f t="shared" si="108"/>
        <v>713</v>
      </c>
      <c r="I102" s="786">
        <f t="shared" si="6"/>
        <v>0</v>
      </c>
      <c r="J102" s="794">
        <v>32.25</v>
      </c>
      <c r="K102" s="787">
        <f t="shared" si="7"/>
        <v>0</v>
      </c>
      <c r="L102" s="795"/>
      <c r="M102" s="796"/>
      <c r="N102" s="795"/>
      <c r="O102" s="796"/>
      <c r="P102" s="795"/>
      <c r="Q102" s="796"/>
      <c r="R102" s="795"/>
      <c r="S102" s="796"/>
      <c r="T102" s="795"/>
      <c r="U102" s="800">
        <v>713.0</v>
      </c>
      <c r="V102" s="795"/>
      <c r="W102" s="796"/>
      <c r="X102" s="795"/>
      <c r="Y102" s="796"/>
      <c r="Z102" s="795"/>
      <c r="AA102" s="796"/>
      <c r="AB102" s="795"/>
      <c r="AC102" s="796"/>
      <c r="AD102" s="795"/>
      <c r="AE102" s="796"/>
      <c r="AF102" s="795"/>
      <c r="AG102" s="796"/>
      <c r="AH102" s="795"/>
      <c r="AI102" s="796"/>
      <c r="AJ102" s="795"/>
      <c r="AK102" s="796"/>
      <c r="AL102" s="795"/>
      <c r="AM102" s="796"/>
      <c r="AN102" s="795"/>
      <c r="AO102" s="796"/>
      <c r="AP102" s="795"/>
      <c r="AQ102" s="796"/>
      <c r="AR102" s="795"/>
      <c r="AS102" s="796"/>
      <c r="AT102" s="795"/>
      <c r="AU102" s="796"/>
      <c r="AV102" s="795"/>
      <c r="AW102" s="796"/>
      <c r="AX102" s="795"/>
      <c r="AY102" s="796"/>
      <c r="AZ102" s="795"/>
      <c r="BA102" s="796"/>
      <c r="BB102" s="795"/>
      <c r="BC102" s="796"/>
      <c r="BD102" s="795"/>
      <c r="BE102" s="796"/>
      <c r="BF102" s="795"/>
      <c r="BG102" s="796"/>
      <c r="BH102" s="795"/>
      <c r="BI102" s="796"/>
      <c r="BJ102" s="795"/>
      <c r="BK102" s="796"/>
      <c r="BL102" s="795"/>
      <c r="BM102" s="796"/>
      <c r="BN102" s="795"/>
      <c r="BO102" s="796"/>
      <c r="BP102" s="795"/>
      <c r="BQ102" s="796"/>
      <c r="BR102" s="795"/>
      <c r="BS102" s="796"/>
      <c r="BT102" s="795"/>
      <c r="BU102" s="796"/>
      <c r="BV102" s="788">
        <f t="shared" si="8"/>
        <v>22994.25</v>
      </c>
      <c r="BW102" s="788">
        <f t="shared" si="9"/>
        <v>0</v>
      </c>
      <c r="BX102" s="788">
        <f t="shared" si="10"/>
        <v>22994.25</v>
      </c>
      <c r="BY102" s="788">
        <f t="shared" si="11"/>
        <v>0</v>
      </c>
      <c r="BZ102" s="788"/>
      <c r="CA102" s="338"/>
      <c r="CB102" s="338"/>
      <c r="CC102" s="338"/>
      <c r="CD102" s="338"/>
      <c r="CE102" s="338"/>
      <c r="CF102" s="338"/>
    </row>
    <row r="103" ht="15.75" customHeight="1">
      <c r="A103" s="789">
        <v>100.0</v>
      </c>
      <c r="B103" s="797">
        <v>626531.0</v>
      </c>
      <c r="C103" s="798">
        <v>45.5</v>
      </c>
      <c r="D103" s="798">
        <v>25.0</v>
      </c>
      <c r="E103" s="798">
        <v>220.0</v>
      </c>
      <c r="F103" s="793">
        <v>657.0</v>
      </c>
      <c r="G103" s="504">
        <f t="shared" ref="G103:H103" si="109">L103+N103+P103+R103+T103+V103+X103+Z103+AB103+AD103+AF103+AH103+AJ103+AL103+AN103+AP103+AR103+AT103+AV103+AX103+AZ103+BB103+BD103+BF103+BH103+BJ103+BL103+BN103+BP103+BR103+BT103</f>
        <v>0</v>
      </c>
      <c r="H103" s="505">
        <f t="shared" si="109"/>
        <v>157</v>
      </c>
      <c r="I103" s="786">
        <f t="shared" si="6"/>
        <v>500</v>
      </c>
      <c r="J103" s="799">
        <v>33.31</v>
      </c>
      <c r="K103" s="787">
        <f t="shared" si="7"/>
        <v>16655</v>
      </c>
      <c r="L103" s="795"/>
      <c r="M103" s="796"/>
      <c r="N103" s="795"/>
      <c r="O103" s="796"/>
      <c r="P103" s="795"/>
      <c r="Q103" s="796"/>
      <c r="R103" s="795"/>
      <c r="S103" s="796"/>
      <c r="T103" s="795"/>
      <c r="U103" s="800">
        <v>157.0</v>
      </c>
      <c r="V103" s="795"/>
      <c r="W103" s="796"/>
      <c r="X103" s="795"/>
      <c r="Y103" s="796"/>
      <c r="Z103" s="795"/>
      <c r="AA103" s="796"/>
      <c r="AB103" s="801"/>
      <c r="AC103" s="796"/>
      <c r="AD103" s="795"/>
      <c r="AE103" s="796"/>
      <c r="AF103" s="795"/>
      <c r="AG103" s="796"/>
      <c r="AH103" s="795"/>
      <c r="AI103" s="796"/>
      <c r="AJ103" s="795"/>
      <c r="AK103" s="796"/>
      <c r="AL103" s="795"/>
      <c r="AM103" s="796"/>
      <c r="AN103" s="795"/>
      <c r="AO103" s="796"/>
      <c r="AP103" s="795"/>
      <c r="AQ103" s="796"/>
      <c r="AR103" s="795"/>
      <c r="AS103" s="796"/>
      <c r="AT103" s="795"/>
      <c r="AU103" s="796"/>
      <c r="AV103" s="795"/>
      <c r="AW103" s="796"/>
      <c r="AX103" s="795"/>
      <c r="AY103" s="796"/>
      <c r="AZ103" s="795"/>
      <c r="BA103" s="796"/>
      <c r="BB103" s="795"/>
      <c r="BC103" s="796"/>
      <c r="BD103" s="795"/>
      <c r="BE103" s="796"/>
      <c r="BF103" s="795"/>
      <c r="BG103" s="796"/>
      <c r="BH103" s="795"/>
      <c r="BI103" s="796"/>
      <c r="BJ103" s="795"/>
      <c r="BK103" s="796"/>
      <c r="BL103" s="795"/>
      <c r="BM103" s="796"/>
      <c r="BN103" s="795"/>
      <c r="BO103" s="796"/>
      <c r="BP103" s="795"/>
      <c r="BQ103" s="796"/>
      <c r="BR103" s="795"/>
      <c r="BS103" s="796"/>
      <c r="BT103" s="795"/>
      <c r="BU103" s="796"/>
      <c r="BV103" s="788">
        <f t="shared" si="8"/>
        <v>21884.67</v>
      </c>
      <c r="BW103" s="788">
        <f t="shared" si="9"/>
        <v>0</v>
      </c>
      <c r="BX103" s="788">
        <f t="shared" si="10"/>
        <v>5229.67</v>
      </c>
      <c r="BY103" s="788">
        <f t="shared" si="11"/>
        <v>16655</v>
      </c>
      <c r="BZ103" s="788"/>
      <c r="CA103" s="338"/>
      <c r="CB103" s="338"/>
      <c r="CC103" s="338"/>
      <c r="CD103" s="338"/>
      <c r="CE103" s="338"/>
      <c r="CF103" s="338"/>
    </row>
    <row r="104" ht="15.75" customHeight="1">
      <c r="A104" s="789">
        <v>101.0</v>
      </c>
      <c r="B104" s="797">
        <v>626533.0</v>
      </c>
      <c r="C104" s="798">
        <v>45.5</v>
      </c>
      <c r="D104" s="798">
        <v>25.0</v>
      </c>
      <c r="E104" s="798">
        <v>220.0</v>
      </c>
      <c r="F104" s="793">
        <v>534.0</v>
      </c>
      <c r="G104" s="504">
        <f t="shared" ref="G104:H104" si="110">L104+N104+P104+R104+T104+V104+X104+Z104+AB104+AD104+AF104+AH104+AJ104+AL104+AN104+AP104+AR104+AT104+AV104+AX104+AZ104+BB104+BD104+BF104+BH104+BJ104+BL104+BN104+BP104+BR104+BT104</f>
        <v>0</v>
      </c>
      <c r="H104" s="505">
        <f t="shared" si="110"/>
        <v>534</v>
      </c>
      <c r="I104" s="786">
        <f t="shared" si="6"/>
        <v>0</v>
      </c>
      <c r="J104" s="799">
        <v>33.31</v>
      </c>
      <c r="K104" s="787">
        <f t="shared" si="7"/>
        <v>0</v>
      </c>
      <c r="L104" s="795"/>
      <c r="M104" s="796"/>
      <c r="N104" s="795"/>
      <c r="O104" s="796"/>
      <c r="P104" s="795"/>
      <c r="Q104" s="796"/>
      <c r="R104" s="795"/>
      <c r="S104" s="796"/>
      <c r="T104" s="795"/>
      <c r="U104" s="800">
        <v>534.0</v>
      </c>
      <c r="V104" s="795"/>
      <c r="W104" s="796"/>
      <c r="X104" s="795"/>
      <c r="Y104" s="796"/>
      <c r="Z104" s="795"/>
      <c r="AA104" s="796"/>
      <c r="AB104" s="801"/>
      <c r="AC104" s="796"/>
      <c r="AD104" s="795"/>
      <c r="AE104" s="796"/>
      <c r="AF104" s="795"/>
      <c r="AG104" s="796"/>
      <c r="AH104" s="795"/>
      <c r="AI104" s="796"/>
      <c r="AJ104" s="795"/>
      <c r="AK104" s="796"/>
      <c r="AL104" s="795"/>
      <c r="AM104" s="796"/>
      <c r="AN104" s="795"/>
      <c r="AO104" s="796"/>
      <c r="AP104" s="795"/>
      <c r="AQ104" s="796"/>
      <c r="AR104" s="795"/>
      <c r="AS104" s="796"/>
      <c r="AT104" s="795"/>
      <c r="AU104" s="796"/>
      <c r="AV104" s="795"/>
      <c r="AW104" s="796"/>
      <c r="AX104" s="795"/>
      <c r="AY104" s="796"/>
      <c r="AZ104" s="795"/>
      <c r="BA104" s="796"/>
      <c r="BB104" s="795"/>
      <c r="BC104" s="796"/>
      <c r="BD104" s="795"/>
      <c r="BE104" s="796"/>
      <c r="BF104" s="795"/>
      <c r="BG104" s="796"/>
      <c r="BH104" s="795"/>
      <c r="BI104" s="796"/>
      <c r="BJ104" s="795"/>
      <c r="BK104" s="796"/>
      <c r="BL104" s="795"/>
      <c r="BM104" s="796"/>
      <c r="BN104" s="795"/>
      <c r="BO104" s="796"/>
      <c r="BP104" s="795"/>
      <c r="BQ104" s="796"/>
      <c r="BR104" s="795"/>
      <c r="BS104" s="796"/>
      <c r="BT104" s="795"/>
      <c r="BU104" s="796"/>
      <c r="BV104" s="788">
        <f t="shared" si="8"/>
        <v>17787.54</v>
      </c>
      <c r="BW104" s="788">
        <f t="shared" si="9"/>
        <v>0</v>
      </c>
      <c r="BX104" s="788">
        <f t="shared" si="10"/>
        <v>17787.54</v>
      </c>
      <c r="BY104" s="788">
        <f t="shared" si="11"/>
        <v>0</v>
      </c>
      <c r="BZ104" s="788"/>
      <c r="CA104" s="338"/>
      <c r="CB104" s="338"/>
      <c r="CC104" s="338"/>
      <c r="CD104" s="338"/>
      <c r="CE104" s="338"/>
      <c r="CF104" s="338"/>
    </row>
    <row r="105" ht="15.75" customHeight="1">
      <c r="A105" s="789">
        <v>102.0</v>
      </c>
      <c r="B105" s="797">
        <v>726526.0</v>
      </c>
      <c r="C105" s="798">
        <v>45.5</v>
      </c>
      <c r="D105" s="798">
        <v>22.0</v>
      </c>
      <c r="E105" s="798">
        <v>220.0</v>
      </c>
      <c r="F105" s="793">
        <v>57.0</v>
      </c>
      <c r="G105" s="504">
        <f t="shared" ref="G105:H105" si="111">L105+N105+P105+R105+T105+V105+X105+Z105+AB105+AD105+AF105+AH105+AJ105+AL105+AN105+AP105+AR105+AT105+AV105+AX105+AZ105+BB105+BD105+BF105+BH105+BJ105+BL105+BN105+BP105+BR105+BT105</f>
        <v>0</v>
      </c>
      <c r="H105" s="505">
        <f t="shared" si="111"/>
        <v>0</v>
      </c>
      <c r="I105" s="786">
        <f t="shared" si="6"/>
        <v>57</v>
      </c>
      <c r="J105" s="819">
        <v>34.95</v>
      </c>
      <c r="K105" s="787">
        <f t="shared" si="7"/>
        <v>1992.15</v>
      </c>
      <c r="L105" s="795"/>
      <c r="M105" s="796"/>
      <c r="N105" s="801"/>
      <c r="O105" s="796"/>
      <c r="P105" s="795"/>
      <c r="Q105" s="796"/>
      <c r="R105" s="795"/>
      <c r="S105" s="796"/>
      <c r="T105" s="795"/>
      <c r="U105" s="796"/>
      <c r="V105" s="795"/>
      <c r="W105" s="796"/>
      <c r="X105" s="795"/>
      <c r="Y105" s="796"/>
      <c r="Z105" s="795"/>
      <c r="AA105" s="796"/>
      <c r="AB105" s="795"/>
      <c r="AC105" s="796"/>
      <c r="AD105" s="795"/>
      <c r="AE105" s="796"/>
      <c r="AF105" s="795"/>
      <c r="AG105" s="796"/>
      <c r="AH105" s="795"/>
      <c r="AI105" s="796"/>
      <c r="AJ105" s="795"/>
      <c r="AK105" s="796"/>
      <c r="AL105" s="795"/>
      <c r="AM105" s="796"/>
      <c r="AN105" s="795"/>
      <c r="AO105" s="796"/>
      <c r="AP105" s="795"/>
      <c r="AQ105" s="796"/>
      <c r="AR105" s="795"/>
      <c r="AS105" s="796"/>
      <c r="AT105" s="795"/>
      <c r="AU105" s="796"/>
      <c r="AV105" s="795"/>
      <c r="AW105" s="796"/>
      <c r="AX105" s="795"/>
      <c r="AY105" s="796"/>
      <c r="AZ105" s="795"/>
      <c r="BA105" s="796"/>
      <c r="BB105" s="795"/>
      <c r="BC105" s="796"/>
      <c r="BD105" s="795"/>
      <c r="BE105" s="796"/>
      <c r="BF105" s="795"/>
      <c r="BG105" s="796"/>
      <c r="BH105" s="795"/>
      <c r="BI105" s="796"/>
      <c r="BJ105" s="795"/>
      <c r="BK105" s="796"/>
      <c r="BL105" s="795"/>
      <c r="BM105" s="796"/>
      <c r="BN105" s="795"/>
      <c r="BO105" s="796"/>
      <c r="BP105" s="795"/>
      <c r="BQ105" s="796"/>
      <c r="BR105" s="795"/>
      <c r="BS105" s="796"/>
      <c r="BT105" s="795"/>
      <c r="BU105" s="796"/>
      <c r="BV105" s="788">
        <f t="shared" si="8"/>
        <v>1992.15</v>
      </c>
      <c r="BW105" s="788">
        <f t="shared" si="9"/>
        <v>0</v>
      </c>
      <c r="BX105" s="788">
        <f t="shared" si="10"/>
        <v>0</v>
      </c>
      <c r="BY105" s="788">
        <f t="shared" si="11"/>
        <v>1992.15</v>
      </c>
      <c r="BZ105" s="788"/>
      <c r="CA105" s="338"/>
      <c r="CB105" s="338"/>
      <c r="CC105" s="338"/>
      <c r="CD105" s="338"/>
      <c r="CE105" s="338"/>
      <c r="CF105" s="338"/>
    </row>
    <row r="106" ht="15.75" customHeight="1">
      <c r="A106" s="789">
        <v>103.0</v>
      </c>
      <c r="B106" s="500">
        <v>326554.0</v>
      </c>
      <c r="C106" s="792">
        <v>47.0</v>
      </c>
      <c r="D106" s="792">
        <v>22.0</v>
      </c>
      <c r="E106" s="792">
        <v>220.0</v>
      </c>
      <c r="F106" s="793">
        <v>76.0</v>
      </c>
      <c r="G106" s="504">
        <f t="shared" ref="G106:H106" si="112">L106+N106+P106+R106+T106+V106+X106+Z106+AB106+AD106+AF106+AH106+AJ106+AL106+AN106+AP106+AR106+AT106+AV106+AX106+AZ106+BB106+BD106+BF106+BH106+BJ106+BL106+BN106+BP106+BR106+BT106</f>
        <v>0</v>
      </c>
      <c r="H106" s="505">
        <f t="shared" si="112"/>
        <v>0</v>
      </c>
      <c r="I106" s="786">
        <f t="shared" si="6"/>
        <v>76</v>
      </c>
      <c r="J106" s="794">
        <v>34.25</v>
      </c>
      <c r="K106" s="787">
        <f t="shared" si="7"/>
        <v>2603</v>
      </c>
      <c r="L106" s="795"/>
      <c r="M106" s="796"/>
      <c r="N106" s="795"/>
      <c r="O106" s="796"/>
      <c r="P106" s="795"/>
      <c r="Q106" s="796"/>
      <c r="R106" s="795"/>
      <c r="S106" s="796"/>
      <c r="T106" s="795"/>
      <c r="U106" s="796"/>
      <c r="V106" s="795"/>
      <c r="W106" s="796"/>
      <c r="X106" s="795"/>
      <c r="Y106" s="800"/>
      <c r="Z106" s="795"/>
      <c r="AA106" s="796"/>
      <c r="AB106" s="795"/>
      <c r="AC106" s="796"/>
      <c r="AD106" s="795"/>
      <c r="AE106" s="796"/>
      <c r="AF106" s="795"/>
      <c r="AG106" s="796"/>
      <c r="AH106" s="795"/>
      <c r="AI106" s="796"/>
      <c r="AJ106" s="795"/>
      <c r="AK106" s="796"/>
      <c r="AL106" s="795"/>
      <c r="AM106" s="796"/>
      <c r="AN106" s="795"/>
      <c r="AO106" s="796"/>
      <c r="AP106" s="795"/>
      <c r="AQ106" s="796"/>
      <c r="AR106" s="795"/>
      <c r="AS106" s="796"/>
      <c r="AT106" s="795"/>
      <c r="AU106" s="796"/>
      <c r="AV106" s="795"/>
      <c r="AW106" s="796"/>
      <c r="AX106" s="795"/>
      <c r="AY106" s="796"/>
      <c r="AZ106" s="795"/>
      <c r="BA106" s="796"/>
      <c r="BB106" s="795"/>
      <c r="BC106" s="796"/>
      <c r="BD106" s="795"/>
      <c r="BE106" s="796"/>
      <c r="BF106" s="795"/>
      <c r="BG106" s="796"/>
      <c r="BH106" s="795"/>
      <c r="BI106" s="796"/>
      <c r="BJ106" s="795"/>
      <c r="BK106" s="796"/>
      <c r="BL106" s="795"/>
      <c r="BM106" s="796"/>
      <c r="BN106" s="795"/>
      <c r="BO106" s="796"/>
      <c r="BP106" s="795"/>
      <c r="BQ106" s="796"/>
      <c r="BR106" s="795"/>
      <c r="BS106" s="796"/>
      <c r="BT106" s="795"/>
      <c r="BU106" s="796"/>
      <c r="BV106" s="788">
        <f t="shared" si="8"/>
        <v>2603</v>
      </c>
      <c r="BW106" s="788">
        <f t="shared" si="9"/>
        <v>0</v>
      </c>
      <c r="BX106" s="788">
        <f t="shared" si="10"/>
        <v>0</v>
      </c>
      <c r="BY106" s="788">
        <f t="shared" si="11"/>
        <v>2603</v>
      </c>
      <c r="BZ106" s="788"/>
      <c r="CA106" s="338"/>
      <c r="CB106" s="338"/>
      <c r="CC106" s="338"/>
      <c r="CD106" s="338"/>
      <c r="CE106" s="338"/>
      <c r="CF106" s="338"/>
    </row>
    <row r="107" ht="15.75" customHeight="1">
      <c r="A107" s="789">
        <v>104.0</v>
      </c>
      <c r="B107" s="500">
        <v>326792.0</v>
      </c>
      <c r="C107" s="792">
        <v>48.0</v>
      </c>
      <c r="D107" s="792">
        <v>25.0</v>
      </c>
      <c r="E107" s="792">
        <v>230.0</v>
      </c>
      <c r="F107" s="793">
        <v>403.0</v>
      </c>
      <c r="G107" s="504">
        <f t="shared" ref="G107:H107" si="113">L107+N107+P107+R107+T107+V107+X107+Z107+AB107+AD107+AF107+AH107+AJ107+AL107+AN107+AP107+AR107+AT107+AV107+AX107+AZ107+BB107+BD107+BF107+BH107+BJ107+BL107+BN107+BP107+BR107+BT107</f>
        <v>0</v>
      </c>
      <c r="H107" s="505">
        <f t="shared" si="113"/>
        <v>0</v>
      </c>
      <c r="I107" s="786">
        <f t="shared" si="6"/>
        <v>403</v>
      </c>
      <c r="J107" s="794">
        <v>39.9</v>
      </c>
      <c r="K107" s="787">
        <f t="shared" si="7"/>
        <v>16079.7</v>
      </c>
      <c r="L107" s="795"/>
      <c r="M107" s="796"/>
      <c r="N107" s="795"/>
      <c r="O107" s="796"/>
      <c r="P107" s="795"/>
      <c r="Q107" s="796"/>
      <c r="R107" s="795"/>
      <c r="S107" s="796"/>
      <c r="T107" s="795"/>
      <c r="U107" s="796"/>
      <c r="V107" s="795"/>
      <c r="W107" s="796"/>
      <c r="X107" s="795"/>
      <c r="Y107" s="796"/>
      <c r="Z107" s="795"/>
      <c r="AA107" s="796"/>
      <c r="AB107" s="795"/>
      <c r="AC107" s="796"/>
      <c r="AD107" s="795"/>
      <c r="AE107" s="796"/>
      <c r="AF107" s="795"/>
      <c r="AG107" s="796"/>
      <c r="AH107" s="795"/>
      <c r="AI107" s="796"/>
      <c r="AJ107" s="795"/>
      <c r="AK107" s="796"/>
      <c r="AL107" s="795"/>
      <c r="AM107" s="796"/>
      <c r="AN107" s="795"/>
      <c r="AO107" s="796"/>
      <c r="AP107" s="795"/>
      <c r="AQ107" s="796"/>
      <c r="AR107" s="795"/>
      <c r="AS107" s="796"/>
      <c r="AT107" s="795"/>
      <c r="AU107" s="796"/>
      <c r="AV107" s="795"/>
      <c r="AW107" s="796"/>
      <c r="AX107" s="795"/>
      <c r="AY107" s="796"/>
      <c r="AZ107" s="795"/>
      <c r="BA107" s="796"/>
      <c r="BB107" s="795"/>
      <c r="BC107" s="796"/>
      <c r="BD107" s="795"/>
      <c r="BE107" s="796"/>
      <c r="BF107" s="795"/>
      <c r="BG107" s="796"/>
      <c r="BH107" s="795"/>
      <c r="BI107" s="796"/>
      <c r="BJ107" s="795"/>
      <c r="BK107" s="796"/>
      <c r="BL107" s="795"/>
      <c r="BM107" s="796"/>
      <c r="BN107" s="795"/>
      <c r="BO107" s="796"/>
      <c r="BP107" s="795"/>
      <c r="BQ107" s="796"/>
      <c r="BR107" s="795"/>
      <c r="BS107" s="796"/>
      <c r="BT107" s="795"/>
      <c r="BU107" s="796"/>
      <c r="BV107" s="788">
        <f t="shared" si="8"/>
        <v>16079.7</v>
      </c>
      <c r="BW107" s="788">
        <f t="shared" si="9"/>
        <v>0</v>
      </c>
      <c r="BX107" s="788">
        <f t="shared" si="10"/>
        <v>0</v>
      </c>
      <c r="BY107" s="788">
        <f t="shared" si="11"/>
        <v>16079.7</v>
      </c>
      <c r="BZ107" s="788"/>
      <c r="CA107" s="338"/>
      <c r="CB107" s="338"/>
      <c r="CC107" s="338"/>
      <c r="CD107" s="338"/>
      <c r="CE107" s="338"/>
      <c r="CF107" s="338"/>
    </row>
    <row r="108" ht="15.75" customHeight="1">
      <c r="A108" s="789">
        <v>105.0</v>
      </c>
      <c r="B108" s="797">
        <v>626568.0</v>
      </c>
      <c r="C108" s="798">
        <v>48.0</v>
      </c>
      <c r="D108" s="798">
        <v>28.0</v>
      </c>
      <c r="E108" s="798">
        <v>220.0</v>
      </c>
      <c r="F108" s="793">
        <v>751.0</v>
      </c>
      <c r="G108" s="504">
        <f t="shared" ref="G108:H108" si="114">L108+N108+P108+R108+T108+V108+X108+Z108+AB108+AD108+AF108+AH108+AJ108+AL108+AN108+AP108+AR108+AT108+AV108+AX108+AZ108+BB108+BD108+BF108+BH108+BJ108+BL108+BN108+BP108+BR108+BT108</f>
        <v>0</v>
      </c>
      <c r="H108" s="505">
        <f t="shared" si="114"/>
        <v>0</v>
      </c>
      <c r="I108" s="786">
        <f t="shared" si="6"/>
        <v>751</v>
      </c>
      <c r="J108" s="799">
        <v>40.33</v>
      </c>
      <c r="K108" s="787">
        <f t="shared" si="7"/>
        <v>30287.83</v>
      </c>
      <c r="L108" s="795"/>
      <c r="M108" s="796"/>
      <c r="N108" s="795"/>
      <c r="O108" s="796"/>
      <c r="P108" s="795"/>
      <c r="Q108" s="796"/>
      <c r="R108" s="795"/>
      <c r="S108" s="796"/>
      <c r="T108" s="795"/>
      <c r="U108" s="796"/>
      <c r="V108" s="795"/>
      <c r="W108" s="796"/>
      <c r="X108" s="795"/>
      <c r="Y108" s="796"/>
      <c r="Z108" s="795"/>
      <c r="AA108" s="796"/>
      <c r="AB108" s="801"/>
      <c r="AC108" s="796"/>
      <c r="AD108" s="795"/>
      <c r="AE108" s="796"/>
      <c r="AF108" s="795"/>
      <c r="AG108" s="796"/>
      <c r="AH108" s="795"/>
      <c r="AI108" s="796"/>
      <c r="AJ108" s="795"/>
      <c r="AK108" s="796"/>
      <c r="AL108" s="795"/>
      <c r="AM108" s="796"/>
      <c r="AN108" s="795"/>
      <c r="AO108" s="796"/>
      <c r="AP108" s="795"/>
      <c r="AQ108" s="796"/>
      <c r="AR108" s="795"/>
      <c r="AS108" s="796"/>
      <c r="AT108" s="795"/>
      <c r="AU108" s="796"/>
      <c r="AV108" s="795"/>
      <c r="AW108" s="796"/>
      <c r="AX108" s="795"/>
      <c r="AY108" s="796"/>
      <c r="AZ108" s="795"/>
      <c r="BA108" s="796"/>
      <c r="BB108" s="795"/>
      <c r="BC108" s="796"/>
      <c r="BD108" s="795"/>
      <c r="BE108" s="796"/>
      <c r="BF108" s="795"/>
      <c r="BG108" s="796"/>
      <c r="BH108" s="795"/>
      <c r="BI108" s="796"/>
      <c r="BJ108" s="795"/>
      <c r="BK108" s="796"/>
      <c r="BL108" s="795"/>
      <c r="BM108" s="796"/>
      <c r="BN108" s="795"/>
      <c r="BO108" s="796"/>
      <c r="BP108" s="795"/>
      <c r="BQ108" s="796"/>
      <c r="BR108" s="795"/>
      <c r="BS108" s="796"/>
      <c r="BT108" s="795"/>
      <c r="BU108" s="796"/>
      <c r="BV108" s="788">
        <f t="shared" si="8"/>
        <v>30287.83</v>
      </c>
      <c r="BW108" s="788">
        <f t="shared" si="9"/>
        <v>0</v>
      </c>
      <c r="BX108" s="788">
        <f t="shared" si="10"/>
        <v>0</v>
      </c>
      <c r="BY108" s="788">
        <f t="shared" si="11"/>
        <v>30287.83</v>
      </c>
      <c r="BZ108" s="788"/>
      <c r="CA108" s="338"/>
      <c r="CB108" s="338"/>
      <c r="CC108" s="338"/>
      <c r="CD108" s="338"/>
      <c r="CE108" s="338"/>
      <c r="CF108" s="338"/>
    </row>
    <row r="109" ht="15.75" customHeight="1">
      <c r="A109" s="789">
        <v>106.0</v>
      </c>
      <c r="B109" s="797">
        <v>626569.0</v>
      </c>
      <c r="C109" s="798">
        <v>48.0</v>
      </c>
      <c r="D109" s="798">
        <v>28.0</v>
      </c>
      <c r="E109" s="798">
        <v>220.0</v>
      </c>
      <c r="F109" s="793">
        <v>772.0</v>
      </c>
      <c r="G109" s="504">
        <f t="shared" ref="G109:H109" si="115">L109+N109+P109+R109+T109+V109+X109+Z109+AB109+AD109+AF109+AH109+AJ109+AL109+AN109+AP109+AR109+AT109+AV109+AX109+AZ109+BB109+BD109+BF109+BH109+BJ109+BL109+BN109+BP109+BR109+BT109</f>
        <v>0</v>
      </c>
      <c r="H109" s="505">
        <f t="shared" si="115"/>
        <v>0</v>
      </c>
      <c r="I109" s="786">
        <f t="shared" si="6"/>
        <v>772</v>
      </c>
      <c r="J109" s="799">
        <v>40.33</v>
      </c>
      <c r="K109" s="787">
        <f t="shared" si="7"/>
        <v>31134.76</v>
      </c>
      <c r="L109" s="795"/>
      <c r="M109" s="796"/>
      <c r="N109" s="795"/>
      <c r="O109" s="796"/>
      <c r="P109" s="795"/>
      <c r="Q109" s="796"/>
      <c r="R109" s="795"/>
      <c r="S109" s="796"/>
      <c r="T109" s="795"/>
      <c r="U109" s="796"/>
      <c r="V109" s="795"/>
      <c r="W109" s="796"/>
      <c r="X109" s="795"/>
      <c r="Y109" s="796"/>
      <c r="Z109" s="795"/>
      <c r="AA109" s="796"/>
      <c r="AB109" s="801"/>
      <c r="AC109" s="796"/>
      <c r="AD109" s="795"/>
      <c r="AE109" s="796"/>
      <c r="AF109" s="795"/>
      <c r="AG109" s="796"/>
      <c r="AH109" s="795"/>
      <c r="AI109" s="796"/>
      <c r="AJ109" s="795"/>
      <c r="AK109" s="796"/>
      <c r="AL109" s="795"/>
      <c r="AM109" s="796"/>
      <c r="AN109" s="795"/>
      <c r="AO109" s="796"/>
      <c r="AP109" s="795"/>
      <c r="AQ109" s="796"/>
      <c r="AR109" s="795"/>
      <c r="AS109" s="796"/>
      <c r="AT109" s="795"/>
      <c r="AU109" s="796"/>
      <c r="AV109" s="795"/>
      <c r="AW109" s="796"/>
      <c r="AX109" s="795"/>
      <c r="AY109" s="796"/>
      <c r="AZ109" s="795"/>
      <c r="BA109" s="796"/>
      <c r="BB109" s="795"/>
      <c r="BC109" s="796"/>
      <c r="BD109" s="795"/>
      <c r="BE109" s="796"/>
      <c r="BF109" s="795"/>
      <c r="BG109" s="796"/>
      <c r="BH109" s="795"/>
      <c r="BI109" s="796"/>
      <c r="BJ109" s="795"/>
      <c r="BK109" s="796"/>
      <c r="BL109" s="795"/>
      <c r="BM109" s="796"/>
      <c r="BN109" s="795"/>
      <c r="BO109" s="796"/>
      <c r="BP109" s="795"/>
      <c r="BQ109" s="796"/>
      <c r="BR109" s="795"/>
      <c r="BS109" s="796"/>
      <c r="BT109" s="795"/>
      <c r="BU109" s="796"/>
      <c r="BV109" s="788">
        <f t="shared" si="8"/>
        <v>31134.76</v>
      </c>
      <c r="BW109" s="788">
        <f t="shared" si="9"/>
        <v>0</v>
      </c>
      <c r="BX109" s="788">
        <f t="shared" si="10"/>
        <v>0</v>
      </c>
      <c r="BY109" s="788">
        <f t="shared" si="11"/>
        <v>31134.76</v>
      </c>
      <c r="BZ109" s="788"/>
      <c r="CA109" s="338"/>
      <c r="CB109" s="338"/>
      <c r="CC109" s="338"/>
      <c r="CD109" s="338"/>
      <c r="CE109" s="338"/>
      <c r="CF109" s="338"/>
    </row>
    <row r="110" ht="15.75" customHeight="1">
      <c r="A110" s="789">
        <v>107.0</v>
      </c>
      <c r="B110" s="797">
        <v>626607.0</v>
      </c>
      <c r="C110" s="798">
        <v>48.0</v>
      </c>
      <c r="D110" s="798">
        <v>22.0</v>
      </c>
      <c r="E110" s="798">
        <v>180.0</v>
      </c>
      <c r="F110" s="793">
        <v>729.0</v>
      </c>
      <c r="G110" s="504">
        <f t="shared" ref="G110:H110" si="116">L110+N110+P110+R110+T110+V110+X110+Z110+AB110+AD110+AF110+AH110+AJ110+AL110+AN110+AP110+AR110+AT110+AV110+AX110+AZ110+BB110+BD110+BF110+BH110+BJ110+BL110+BN110+BP110+BR110+BT110</f>
        <v>0</v>
      </c>
      <c r="H110" s="505">
        <f t="shared" si="116"/>
        <v>0</v>
      </c>
      <c r="I110" s="786">
        <f t="shared" si="6"/>
        <v>729</v>
      </c>
      <c r="J110" s="799">
        <v>32.55</v>
      </c>
      <c r="K110" s="787">
        <f t="shared" si="7"/>
        <v>23728.95</v>
      </c>
      <c r="L110" s="795"/>
      <c r="M110" s="796"/>
      <c r="N110" s="795"/>
      <c r="O110" s="796"/>
      <c r="P110" s="795"/>
      <c r="Q110" s="796"/>
      <c r="R110" s="795"/>
      <c r="S110" s="796"/>
      <c r="T110" s="795"/>
      <c r="U110" s="796"/>
      <c r="V110" s="795"/>
      <c r="W110" s="796"/>
      <c r="X110" s="795"/>
      <c r="Y110" s="796"/>
      <c r="Z110" s="795"/>
      <c r="AA110" s="796"/>
      <c r="AB110" s="795"/>
      <c r="AC110" s="796"/>
      <c r="AD110" s="795"/>
      <c r="AE110" s="796"/>
      <c r="AF110" s="795"/>
      <c r="AG110" s="796"/>
      <c r="AH110" s="795"/>
      <c r="AI110" s="796"/>
      <c r="AJ110" s="795"/>
      <c r="AK110" s="796"/>
      <c r="AL110" s="795"/>
      <c r="AM110" s="796"/>
      <c r="AN110" s="801"/>
      <c r="AO110" s="796"/>
      <c r="AP110" s="795"/>
      <c r="AQ110" s="796"/>
      <c r="AR110" s="795"/>
      <c r="AS110" s="796"/>
      <c r="AT110" s="795"/>
      <c r="AU110" s="796"/>
      <c r="AV110" s="795"/>
      <c r="AW110" s="796"/>
      <c r="AX110" s="795"/>
      <c r="AY110" s="796"/>
      <c r="AZ110" s="795"/>
      <c r="BA110" s="796"/>
      <c r="BB110" s="795"/>
      <c r="BC110" s="796"/>
      <c r="BD110" s="795"/>
      <c r="BE110" s="796"/>
      <c r="BF110" s="795"/>
      <c r="BG110" s="796"/>
      <c r="BH110" s="795"/>
      <c r="BI110" s="796"/>
      <c r="BJ110" s="795"/>
      <c r="BK110" s="796"/>
      <c r="BL110" s="795"/>
      <c r="BM110" s="796"/>
      <c r="BN110" s="795"/>
      <c r="BO110" s="796"/>
      <c r="BP110" s="795"/>
      <c r="BQ110" s="796"/>
      <c r="BR110" s="795"/>
      <c r="BS110" s="796"/>
      <c r="BT110" s="795"/>
      <c r="BU110" s="796"/>
      <c r="BV110" s="788">
        <f t="shared" si="8"/>
        <v>23728.95</v>
      </c>
      <c r="BW110" s="788">
        <f t="shared" si="9"/>
        <v>0</v>
      </c>
      <c r="BX110" s="788">
        <f t="shared" si="10"/>
        <v>0</v>
      </c>
      <c r="BY110" s="788">
        <f t="shared" si="11"/>
        <v>23728.95</v>
      </c>
      <c r="BZ110" s="788"/>
      <c r="CA110" s="338"/>
      <c r="CB110" s="338"/>
      <c r="CC110" s="338"/>
      <c r="CD110" s="338"/>
      <c r="CE110" s="338"/>
      <c r="CF110" s="338"/>
    </row>
    <row r="111" ht="15.75" customHeight="1">
      <c r="A111" s="789">
        <v>108.0</v>
      </c>
      <c r="B111" s="500">
        <v>226650.0</v>
      </c>
      <c r="C111" s="792">
        <v>50.0</v>
      </c>
      <c r="D111" s="792">
        <v>22.0</v>
      </c>
      <c r="E111" s="792">
        <v>180.0</v>
      </c>
      <c r="F111" s="793">
        <v>210.0</v>
      </c>
      <c r="G111" s="504">
        <f t="shared" ref="G111:H111" si="117">L111+N111+P111+R111+T111+V111+X111+Z111+AB111+AD111+AF111+AH111+AJ111+AL111+AN111+AP111+AR111+AT111+AV111+AX111+AZ111+BB111+BD111+BF111+BH111+BJ111+BL111+BN111+BP111+BR111+BT111</f>
        <v>0</v>
      </c>
      <c r="H111" s="505">
        <f t="shared" si="117"/>
        <v>0</v>
      </c>
      <c r="I111" s="786">
        <f t="shared" si="6"/>
        <v>210</v>
      </c>
      <c r="J111" s="794">
        <v>34.25</v>
      </c>
      <c r="K111" s="787">
        <f t="shared" si="7"/>
        <v>7192.5</v>
      </c>
      <c r="L111" s="795"/>
      <c r="M111" s="796"/>
      <c r="N111" s="795"/>
      <c r="O111" s="796"/>
      <c r="P111" s="795"/>
      <c r="Q111" s="796"/>
      <c r="R111" s="795"/>
      <c r="S111" s="796"/>
      <c r="T111" s="795"/>
      <c r="U111" s="796"/>
      <c r="V111" s="795"/>
      <c r="W111" s="796"/>
      <c r="X111" s="795"/>
      <c r="Y111" s="796"/>
      <c r="Z111" s="795"/>
      <c r="AA111" s="796"/>
      <c r="AB111" s="795"/>
      <c r="AC111" s="796"/>
      <c r="AD111" s="795"/>
      <c r="AE111" s="796"/>
      <c r="AF111" s="795"/>
      <c r="AG111" s="796"/>
      <c r="AH111" s="795"/>
      <c r="AI111" s="796"/>
      <c r="AJ111" s="795"/>
      <c r="AK111" s="796"/>
      <c r="AL111" s="795"/>
      <c r="AM111" s="796"/>
      <c r="AN111" s="795"/>
      <c r="AO111" s="796"/>
      <c r="AP111" s="795"/>
      <c r="AQ111" s="796"/>
      <c r="AR111" s="795"/>
      <c r="AS111" s="796"/>
      <c r="AT111" s="795"/>
      <c r="AU111" s="796"/>
      <c r="AV111" s="795"/>
      <c r="AW111" s="796"/>
      <c r="AX111" s="795"/>
      <c r="AY111" s="796"/>
      <c r="AZ111" s="795"/>
      <c r="BA111" s="796"/>
      <c r="BB111" s="795"/>
      <c r="BC111" s="796"/>
      <c r="BD111" s="795"/>
      <c r="BE111" s="796"/>
      <c r="BF111" s="795"/>
      <c r="BG111" s="796"/>
      <c r="BH111" s="795"/>
      <c r="BI111" s="796"/>
      <c r="BJ111" s="795"/>
      <c r="BK111" s="796"/>
      <c r="BL111" s="795"/>
      <c r="BM111" s="796"/>
      <c r="BN111" s="795"/>
      <c r="BO111" s="796"/>
      <c r="BP111" s="795"/>
      <c r="BQ111" s="796"/>
      <c r="BR111" s="795"/>
      <c r="BS111" s="796"/>
      <c r="BT111" s="795"/>
      <c r="BU111" s="796"/>
      <c r="BV111" s="788">
        <f t="shared" si="8"/>
        <v>7192.5</v>
      </c>
      <c r="BW111" s="788">
        <f t="shared" si="9"/>
        <v>0</v>
      </c>
      <c r="BX111" s="788">
        <f t="shared" si="10"/>
        <v>0</v>
      </c>
      <c r="BY111" s="788">
        <f t="shared" si="11"/>
        <v>7192.5</v>
      </c>
      <c r="BZ111" s="788"/>
      <c r="CA111" s="338"/>
      <c r="CB111" s="338"/>
      <c r="CC111" s="338"/>
      <c r="CD111" s="338"/>
      <c r="CE111" s="338"/>
      <c r="CF111" s="338"/>
    </row>
    <row r="112" ht="15.75" customHeight="1">
      <c r="A112" s="789">
        <v>109.0</v>
      </c>
      <c r="B112" s="500">
        <v>326575.0</v>
      </c>
      <c r="C112" s="792">
        <v>50.0</v>
      </c>
      <c r="D112" s="792">
        <v>22.0</v>
      </c>
      <c r="E112" s="792">
        <v>220.0</v>
      </c>
      <c r="F112" s="793">
        <v>231.0</v>
      </c>
      <c r="G112" s="504">
        <f t="shared" ref="G112:H112" si="118">L112+N112+P112+R112+T112+V112+X112+Z112+AB112+AD112+AF112+AH112+AJ112+AL112+AN112+AP112+AR112+AT112+AV112+AX112+AZ112+BB112+BD112+BF112+BH112+BJ112+BL112+BN112+BP112+BR112+BT112</f>
        <v>0</v>
      </c>
      <c r="H112" s="505">
        <f t="shared" si="118"/>
        <v>0</v>
      </c>
      <c r="I112" s="786">
        <f t="shared" si="6"/>
        <v>231</v>
      </c>
      <c r="J112" s="794">
        <v>35.7</v>
      </c>
      <c r="K112" s="787">
        <f t="shared" si="7"/>
        <v>8246.7</v>
      </c>
      <c r="L112" s="795"/>
      <c r="M112" s="796"/>
      <c r="N112" s="795"/>
      <c r="O112" s="796"/>
      <c r="P112" s="795"/>
      <c r="Q112" s="796"/>
      <c r="R112" s="795"/>
      <c r="S112" s="796"/>
      <c r="T112" s="795"/>
      <c r="U112" s="796"/>
      <c r="V112" s="795"/>
      <c r="W112" s="796"/>
      <c r="X112" s="795"/>
      <c r="Y112" s="796"/>
      <c r="Z112" s="795"/>
      <c r="AA112" s="796"/>
      <c r="AB112" s="795"/>
      <c r="AC112" s="796"/>
      <c r="AD112" s="795"/>
      <c r="AE112" s="796"/>
      <c r="AF112" s="795"/>
      <c r="AG112" s="796"/>
      <c r="AH112" s="795"/>
      <c r="AI112" s="796"/>
      <c r="AJ112" s="795"/>
      <c r="AK112" s="796"/>
      <c r="AL112" s="795"/>
      <c r="AM112" s="796"/>
      <c r="AN112" s="795"/>
      <c r="AO112" s="796"/>
      <c r="AP112" s="795"/>
      <c r="AQ112" s="796"/>
      <c r="AR112" s="795"/>
      <c r="AS112" s="796"/>
      <c r="AT112" s="795"/>
      <c r="AU112" s="796"/>
      <c r="AV112" s="795"/>
      <c r="AW112" s="796"/>
      <c r="AX112" s="795"/>
      <c r="AY112" s="796"/>
      <c r="AZ112" s="795"/>
      <c r="BA112" s="796"/>
      <c r="BB112" s="795"/>
      <c r="BC112" s="796"/>
      <c r="BD112" s="795"/>
      <c r="BE112" s="796"/>
      <c r="BF112" s="795"/>
      <c r="BG112" s="796"/>
      <c r="BH112" s="795"/>
      <c r="BI112" s="796"/>
      <c r="BJ112" s="795"/>
      <c r="BK112" s="796"/>
      <c r="BL112" s="795"/>
      <c r="BM112" s="796"/>
      <c r="BN112" s="795"/>
      <c r="BO112" s="796"/>
      <c r="BP112" s="795"/>
      <c r="BQ112" s="796"/>
      <c r="BR112" s="795"/>
      <c r="BS112" s="796"/>
      <c r="BT112" s="795"/>
      <c r="BU112" s="796"/>
      <c r="BV112" s="788">
        <f t="shared" si="8"/>
        <v>8246.7</v>
      </c>
      <c r="BW112" s="788">
        <f t="shared" si="9"/>
        <v>0</v>
      </c>
      <c r="BX112" s="788">
        <f t="shared" si="10"/>
        <v>0</v>
      </c>
      <c r="BY112" s="788">
        <f t="shared" si="11"/>
        <v>8246.7</v>
      </c>
      <c r="BZ112" s="788"/>
      <c r="CA112" s="338"/>
      <c r="CB112" s="338"/>
      <c r="CC112" s="338"/>
      <c r="CD112" s="338"/>
      <c r="CE112" s="338"/>
      <c r="CF112" s="338"/>
    </row>
    <row r="113" ht="15.75" customHeight="1">
      <c r="A113" s="789">
        <v>110.0</v>
      </c>
      <c r="B113" s="797">
        <v>626544.0</v>
      </c>
      <c r="C113" s="798">
        <v>50.0</v>
      </c>
      <c r="D113" s="798">
        <v>25.0</v>
      </c>
      <c r="E113" s="798">
        <v>230.0</v>
      </c>
      <c r="F113" s="793">
        <v>50.0</v>
      </c>
      <c r="G113" s="504">
        <f t="shared" ref="G113:H113" si="119">L113+N113+P113+R113+T113+V113+X113+Z113+AB113+AD113+AF113+AH113+AJ113+AL113+AN113+AP113+AR113+AT113+AV113+AX113+AZ113+BB113+BD113+BF113+BH113+BJ113+BL113+BN113+BP113+BR113+BT113</f>
        <v>0</v>
      </c>
      <c r="H113" s="505">
        <f t="shared" si="119"/>
        <v>0</v>
      </c>
      <c r="I113" s="786">
        <f t="shared" si="6"/>
        <v>50</v>
      </c>
      <c r="J113" s="799">
        <v>33.31</v>
      </c>
      <c r="K113" s="787">
        <f t="shared" si="7"/>
        <v>1665.5</v>
      </c>
      <c r="L113" s="795"/>
      <c r="M113" s="796"/>
      <c r="N113" s="795"/>
      <c r="O113" s="796"/>
      <c r="P113" s="795"/>
      <c r="Q113" s="796"/>
      <c r="R113" s="795"/>
      <c r="S113" s="796"/>
      <c r="T113" s="795"/>
      <c r="U113" s="796"/>
      <c r="V113" s="795"/>
      <c r="W113" s="796"/>
      <c r="X113" s="795"/>
      <c r="Y113" s="796"/>
      <c r="Z113" s="795"/>
      <c r="AA113" s="796"/>
      <c r="AB113" s="801"/>
      <c r="AC113" s="796"/>
      <c r="AD113" s="795"/>
      <c r="AE113" s="800"/>
      <c r="AF113" s="795"/>
      <c r="AG113" s="796"/>
      <c r="AH113" s="795"/>
      <c r="AI113" s="796"/>
      <c r="AJ113" s="795"/>
      <c r="AK113" s="796"/>
      <c r="AL113" s="795"/>
      <c r="AM113" s="796"/>
      <c r="AN113" s="795"/>
      <c r="AO113" s="796"/>
      <c r="AP113" s="795"/>
      <c r="AQ113" s="796"/>
      <c r="AR113" s="795"/>
      <c r="AS113" s="796"/>
      <c r="AT113" s="795"/>
      <c r="AU113" s="796"/>
      <c r="AV113" s="795"/>
      <c r="AW113" s="796"/>
      <c r="AX113" s="795"/>
      <c r="AY113" s="796"/>
      <c r="AZ113" s="795"/>
      <c r="BA113" s="796"/>
      <c r="BB113" s="795"/>
      <c r="BC113" s="796"/>
      <c r="BD113" s="795"/>
      <c r="BE113" s="796"/>
      <c r="BF113" s="795"/>
      <c r="BG113" s="796"/>
      <c r="BH113" s="795"/>
      <c r="BI113" s="796"/>
      <c r="BJ113" s="795"/>
      <c r="BK113" s="796"/>
      <c r="BL113" s="795"/>
      <c r="BM113" s="796"/>
      <c r="BN113" s="795"/>
      <c r="BO113" s="796"/>
      <c r="BP113" s="795"/>
      <c r="BQ113" s="796"/>
      <c r="BR113" s="795"/>
      <c r="BS113" s="796"/>
      <c r="BT113" s="795"/>
      <c r="BU113" s="796"/>
      <c r="BV113" s="788">
        <f t="shared" si="8"/>
        <v>1665.5</v>
      </c>
      <c r="BW113" s="788">
        <f t="shared" si="9"/>
        <v>0</v>
      </c>
      <c r="BX113" s="788">
        <f t="shared" si="10"/>
        <v>0</v>
      </c>
      <c r="BY113" s="788">
        <f t="shared" si="11"/>
        <v>1665.5</v>
      </c>
      <c r="BZ113" s="788"/>
      <c r="CA113" s="338"/>
      <c r="CB113" s="338"/>
      <c r="CC113" s="338"/>
      <c r="CD113" s="338"/>
      <c r="CE113" s="338"/>
      <c r="CF113" s="338"/>
    </row>
    <row r="114" ht="15.75" customHeight="1">
      <c r="A114" s="789">
        <v>111.0</v>
      </c>
      <c r="B114" s="797">
        <v>626629.0</v>
      </c>
      <c r="C114" s="798">
        <v>50.0</v>
      </c>
      <c r="D114" s="798">
        <v>22.0</v>
      </c>
      <c r="E114" s="798">
        <v>180.0</v>
      </c>
      <c r="F114" s="793">
        <v>35.0</v>
      </c>
      <c r="G114" s="504">
        <f t="shared" ref="G114:H114" si="120">L114+N114+P114+R114+T114+V114+X114+Z114+AB114+AD114+AF114+AH114+AJ114+AL114+AN114+AP114+AR114+AT114+AV114+AX114+AZ114+BB114+BD114+BF114+BH114+BJ114+BL114+BN114+BP114+BR114+BT114</f>
        <v>0</v>
      </c>
      <c r="H114" s="505">
        <f t="shared" si="120"/>
        <v>0</v>
      </c>
      <c r="I114" s="786">
        <f t="shared" si="6"/>
        <v>35</v>
      </c>
      <c r="J114" s="799">
        <v>33.55</v>
      </c>
      <c r="K114" s="787">
        <f t="shared" si="7"/>
        <v>1174.25</v>
      </c>
      <c r="L114" s="795"/>
      <c r="M114" s="796"/>
      <c r="N114" s="795"/>
      <c r="O114" s="796"/>
      <c r="P114" s="795"/>
      <c r="Q114" s="796"/>
      <c r="R114" s="795"/>
      <c r="S114" s="796"/>
      <c r="T114" s="795"/>
      <c r="U114" s="796"/>
      <c r="V114" s="795"/>
      <c r="W114" s="796"/>
      <c r="X114" s="795"/>
      <c r="Y114" s="796"/>
      <c r="Z114" s="795"/>
      <c r="AA114" s="796"/>
      <c r="AB114" s="795"/>
      <c r="AC114" s="796"/>
      <c r="AD114" s="795"/>
      <c r="AE114" s="796"/>
      <c r="AF114" s="795"/>
      <c r="AG114" s="796"/>
      <c r="AH114" s="795"/>
      <c r="AI114" s="796"/>
      <c r="AJ114" s="795"/>
      <c r="AK114" s="796"/>
      <c r="AL114" s="795"/>
      <c r="AM114" s="796"/>
      <c r="AN114" s="795"/>
      <c r="AO114" s="796"/>
      <c r="AP114" s="795"/>
      <c r="AQ114" s="796"/>
      <c r="AR114" s="795"/>
      <c r="AS114" s="796"/>
      <c r="AT114" s="795"/>
      <c r="AU114" s="796"/>
      <c r="AV114" s="795"/>
      <c r="AW114" s="796"/>
      <c r="AX114" s="795"/>
      <c r="AY114" s="796"/>
      <c r="AZ114" s="795"/>
      <c r="BA114" s="796"/>
      <c r="BB114" s="795"/>
      <c r="BC114" s="796"/>
      <c r="BD114" s="795"/>
      <c r="BE114" s="796"/>
      <c r="BF114" s="795"/>
      <c r="BG114" s="796"/>
      <c r="BH114" s="795"/>
      <c r="BI114" s="796"/>
      <c r="BJ114" s="795"/>
      <c r="BK114" s="796"/>
      <c r="BL114" s="795"/>
      <c r="BM114" s="796"/>
      <c r="BN114" s="795"/>
      <c r="BO114" s="796"/>
      <c r="BP114" s="795"/>
      <c r="BQ114" s="796"/>
      <c r="BR114" s="801"/>
      <c r="BS114" s="796"/>
      <c r="BT114" s="795"/>
      <c r="BU114" s="796"/>
      <c r="BV114" s="788">
        <f t="shared" si="8"/>
        <v>1174.25</v>
      </c>
      <c r="BW114" s="788">
        <f t="shared" si="9"/>
        <v>0</v>
      </c>
      <c r="BX114" s="788">
        <f t="shared" si="10"/>
        <v>0</v>
      </c>
      <c r="BY114" s="788">
        <f t="shared" si="11"/>
        <v>1174.25</v>
      </c>
      <c r="BZ114" s="788"/>
      <c r="CA114" s="338"/>
      <c r="CB114" s="338"/>
      <c r="CC114" s="338"/>
      <c r="CD114" s="338"/>
      <c r="CE114" s="338"/>
      <c r="CF114" s="338"/>
    </row>
    <row r="115" ht="15.75" customHeight="1">
      <c r="A115" s="789">
        <v>112.0</v>
      </c>
      <c r="B115" s="797">
        <v>726530.0</v>
      </c>
      <c r="C115" s="798">
        <v>50.0</v>
      </c>
      <c r="D115" s="798">
        <v>22.0</v>
      </c>
      <c r="E115" s="798">
        <v>220.0</v>
      </c>
      <c r="F115" s="793">
        <v>682.0</v>
      </c>
      <c r="G115" s="504">
        <f t="shared" ref="G115:H115" si="121">L115+N115+P115+R115+T115+V115+X115+Z115+AB115+AD115+AF115+AH115+AJ115+AL115+AN115+AP115+AR115+AT115+AV115+AX115+AZ115+BB115+BD115+BF115+BH115+BJ115+BL115+BN115+BP115+BR115+BT115</f>
        <v>0</v>
      </c>
      <c r="H115" s="505">
        <f t="shared" si="121"/>
        <v>682</v>
      </c>
      <c r="I115" s="786">
        <f t="shared" si="6"/>
        <v>0</v>
      </c>
      <c r="J115" s="819">
        <v>34.95</v>
      </c>
      <c r="K115" s="787">
        <f t="shared" si="7"/>
        <v>0</v>
      </c>
      <c r="L115" s="795"/>
      <c r="M115" s="796"/>
      <c r="N115" s="801"/>
      <c r="O115" s="796"/>
      <c r="P115" s="795"/>
      <c r="Q115" s="796"/>
      <c r="R115" s="795"/>
      <c r="S115" s="796"/>
      <c r="T115" s="795"/>
      <c r="U115" s="800">
        <v>682.0</v>
      </c>
      <c r="V115" s="795"/>
      <c r="W115" s="796"/>
      <c r="X115" s="795"/>
      <c r="Y115" s="796"/>
      <c r="Z115" s="795"/>
      <c r="AA115" s="796"/>
      <c r="AB115" s="795"/>
      <c r="AC115" s="796"/>
      <c r="AD115" s="795"/>
      <c r="AE115" s="796"/>
      <c r="AF115" s="795"/>
      <c r="AG115" s="796"/>
      <c r="AH115" s="795"/>
      <c r="AI115" s="796"/>
      <c r="AJ115" s="795"/>
      <c r="AK115" s="796"/>
      <c r="AL115" s="795"/>
      <c r="AM115" s="796"/>
      <c r="AN115" s="795"/>
      <c r="AO115" s="796"/>
      <c r="AP115" s="795"/>
      <c r="AQ115" s="796"/>
      <c r="AR115" s="795"/>
      <c r="AS115" s="796"/>
      <c r="AT115" s="795"/>
      <c r="AU115" s="796"/>
      <c r="AV115" s="795"/>
      <c r="AW115" s="796"/>
      <c r="AX115" s="795"/>
      <c r="AY115" s="796"/>
      <c r="AZ115" s="795"/>
      <c r="BA115" s="796"/>
      <c r="BB115" s="795"/>
      <c r="BC115" s="796"/>
      <c r="BD115" s="795"/>
      <c r="BE115" s="796"/>
      <c r="BF115" s="795"/>
      <c r="BG115" s="796"/>
      <c r="BH115" s="795"/>
      <c r="BI115" s="796"/>
      <c r="BJ115" s="795"/>
      <c r="BK115" s="796"/>
      <c r="BL115" s="795"/>
      <c r="BM115" s="796"/>
      <c r="BN115" s="795"/>
      <c r="BO115" s="796"/>
      <c r="BP115" s="795"/>
      <c r="BQ115" s="796"/>
      <c r="BR115" s="795"/>
      <c r="BS115" s="796"/>
      <c r="BT115" s="795"/>
      <c r="BU115" s="796"/>
      <c r="BV115" s="788">
        <f t="shared" si="8"/>
        <v>23835.9</v>
      </c>
      <c r="BW115" s="788">
        <f t="shared" si="9"/>
        <v>0</v>
      </c>
      <c r="BX115" s="788">
        <f t="shared" si="10"/>
        <v>23835.9</v>
      </c>
      <c r="BY115" s="788">
        <f t="shared" si="11"/>
        <v>0</v>
      </c>
      <c r="BZ115" s="788"/>
      <c r="CA115" s="338"/>
      <c r="CB115" s="338"/>
      <c r="CC115" s="338"/>
      <c r="CD115" s="338"/>
      <c r="CE115" s="338"/>
      <c r="CF115" s="338"/>
    </row>
    <row r="116" ht="15.75" customHeight="1">
      <c r="A116" s="789">
        <v>113.0</v>
      </c>
      <c r="B116" s="797">
        <v>726532.0</v>
      </c>
      <c r="C116" s="798">
        <v>50.0</v>
      </c>
      <c r="D116" s="798">
        <v>22.0</v>
      </c>
      <c r="E116" s="798">
        <v>220.0</v>
      </c>
      <c r="F116" s="793">
        <v>838.0</v>
      </c>
      <c r="G116" s="504">
        <f t="shared" ref="G116:H116" si="122">L116+N116+P116+R116+T116+V116+X116+Z116+AB116+AD116+AF116+AH116+AJ116+AL116+AN116+AP116+AR116+AT116+AV116+AX116+AZ116+BB116+BD116+BF116+BH116+BJ116+BL116+BN116+BP116+BR116+BT116</f>
        <v>0</v>
      </c>
      <c r="H116" s="505">
        <f t="shared" si="122"/>
        <v>618</v>
      </c>
      <c r="I116" s="786">
        <f t="shared" si="6"/>
        <v>220</v>
      </c>
      <c r="J116" s="819">
        <v>34.95</v>
      </c>
      <c r="K116" s="787">
        <f t="shared" si="7"/>
        <v>7689</v>
      </c>
      <c r="L116" s="795"/>
      <c r="M116" s="796"/>
      <c r="N116" s="801"/>
      <c r="O116" s="796"/>
      <c r="P116" s="795"/>
      <c r="Q116" s="796"/>
      <c r="R116" s="795"/>
      <c r="S116" s="796"/>
      <c r="T116" s="795"/>
      <c r="U116" s="796">
        <f>838-220</f>
        <v>618</v>
      </c>
      <c r="V116" s="795"/>
      <c r="W116" s="796"/>
      <c r="X116" s="795"/>
      <c r="Y116" s="796"/>
      <c r="Z116" s="795"/>
      <c r="AA116" s="796"/>
      <c r="AB116" s="795"/>
      <c r="AC116" s="796"/>
      <c r="AD116" s="795"/>
      <c r="AE116" s="796"/>
      <c r="AF116" s="795"/>
      <c r="AG116" s="796"/>
      <c r="AH116" s="795"/>
      <c r="AI116" s="796"/>
      <c r="AJ116" s="795"/>
      <c r="AK116" s="796"/>
      <c r="AL116" s="795"/>
      <c r="AM116" s="796"/>
      <c r="AN116" s="795"/>
      <c r="AO116" s="796"/>
      <c r="AP116" s="795"/>
      <c r="AQ116" s="796"/>
      <c r="AR116" s="795"/>
      <c r="AS116" s="796"/>
      <c r="AT116" s="795"/>
      <c r="AU116" s="796"/>
      <c r="AV116" s="795"/>
      <c r="AW116" s="796"/>
      <c r="AX116" s="795"/>
      <c r="AY116" s="796"/>
      <c r="AZ116" s="795"/>
      <c r="BA116" s="796"/>
      <c r="BB116" s="795"/>
      <c r="BC116" s="796"/>
      <c r="BD116" s="795"/>
      <c r="BE116" s="796"/>
      <c r="BF116" s="795"/>
      <c r="BG116" s="796"/>
      <c r="BH116" s="795"/>
      <c r="BI116" s="796"/>
      <c r="BJ116" s="795"/>
      <c r="BK116" s="796"/>
      <c r="BL116" s="795"/>
      <c r="BM116" s="796"/>
      <c r="BN116" s="795"/>
      <c r="BO116" s="796"/>
      <c r="BP116" s="795"/>
      <c r="BQ116" s="796"/>
      <c r="BR116" s="795"/>
      <c r="BS116" s="796"/>
      <c r="BT116" s="795"/>
      <c r="BU116" s="796"/>
      <c r="BV116" s="788">
        <f t="shared" si="8"/>
        <v>29288.1</v>
      </c>
      <c r="BW116" s="788">
        <f t="shared" si="9"/>
        <v>0</v>
      </c>
      <c r="BX116" s="788">
        <f t="shared" si="10"/>
        <v>21599.1</v>
      </c>
      <c r="BY116" s="788">
        <f t="shared" si="11"/>
        <v>7689</v>
      </c>
      <c r="BZ116" s="788"/>
      <c r="CA116" s="338"/>
      <c r="CB116" s="338"/>
      <c r="CC116" s="338"/>
      <c r="CD116" s="338"/>
      <c r="CE116" s="338"/>
      <c r="CF116" s="338"/>
    </row>
    <row r="117" ht="15.75" customHeight="1">
      <c r="A117" s="789">
        <v>114.0</v>
      </c>
      <c r="B117" s="797">
        <v>726563.0</v>
      </c>
      <c r="C117" s="798">
        <v>50.0</v>
      </c>
      <c r="D117" s="798">
        <v>28.0</v>
      </c>
      <c r="E117" s="798">
        <v>220.0</v>
      </c>
      <c r="F117" s="793">
        <v>180.0</v>
      </c>
      <c r="G117" s="504">
        <f t="shared" ref="G117:H117" si="123">L117+N117+P117+R117+T117+V117+X117+Z117+AB117+AD117+AF117+AH117+AJ117+AL117+AN117+AP117+AR117+AT117+AV117+AX117+AZ117+BB117+BD117+BF117+BH117+BJ117+BL117+BN117+BP117+BR117+BT117</f>
        <v>0</v>
      </c>
      <c r="H117" s="505">
        <f t="shared" si="123"/>
        <v>180</v>
      </c>
      <c r="I117" s="786">
        <f t="shared" si="6"/>
        <v>0</v>
      </c>
      <c r="J117" s="804">
        <v>43.1</v>
      </c>
      <c r="K117" s="787">
        <f t="shared" si="7"/>
        <v>0</v>
      </c>
      <c r="L117" s="795"/>
      <c r="M117" s="796"/>
      <c r="N117" s="795"/>
      <c r="O117" s="796"/>
      <c r="P117" s="795"/>
      <c r="Q117" s="796"/>
      <c r="R117" s="795"/>
      <c r="S117" s="796"/>
      <c r="T117" s="795"/>
      <c r="U117" s="800">
        <v>180.0</v>
      </c>
      <c r="V117" s="795"/>
      <c r="W117" s="796"/>
      <c r="X117" s="795"/>
      <c r="Y117" s="796"/>
      <c r="Z117" s="795"/>
      <c r="AA117" s="796"/>
      <c r="AB117" s="795"/>
      <c r="AC117" s="796"/>
      <c r="AD117" s="795"/>
      <c r="AE117" s="796"/>
      <c r="AF117" s="795"/>
      <c r="AG117" s="796"/>
      <c r="AH117" s="795"/>
      <c r="AI117" s="796"/>
      <c r="AJ117" s="801"/>
      <c r="AK117" s="796"/>
      <c r="AL117" s="795"/>
      <c r="AM117" s="796"/>
      <c r="AN117" s="795"/>
      <c r="AO117" s="796"/>
      <c r="AP117" s="795"/>
      <c r="AQ117" s="796"/>
      <c r="AR117" s="795"/>
      <c r="AS117" s="796"/>
      <c r="AT117" s="795"/>
      <c r="AU117" s="796"/>
      <c r="AV117" s="795"/>
      <c r="AW117" s="796"/>
      <c r="AX117" s="795"/>
      <c r="AY117" s="796"/>
      <c r="AZ117" s="795"/>
      <c r="BA117" s="796"/>
      <c r="BB117" s="795"/>
      <c r="BC117" s="796"/>
      <c r="BD117" s="795"/>
      <c r="BE117" s="796"/>
      <c r="BF117" s="795"/>
      <c r="BG117" s="796"/>
      <c r="BH117" s="795"/>
      <c r="BI117" s="796"/>
      <c r="BJ117" s="795"/>
      <c r="BK117" s="796"/>
      <c r="BL117" s="795"/>
      <c r="BM117" s="796"/>
      <c r="BN117" s="795"/>
      <c r="BO117" s="796"/>
      <c r="BP117" s="795"/>
      <c r="BQ117" s="796"/>
      <c r="BR117" s="795"/>
      <c r="BS117" s="796"/>
      <c r="BT117" s="795"/>
      <c r="BU117" s="796"/>
      <c r="BV117" s="788">
        <f t="shared" si="8"/>
        <v>7758</v>
      </c>
      <c r="BW117" s="788">
        <f t="shared" si="9"/>
        <v>0</v>
      </c>
      <c r="BX117" s="788">
        <f t="shared" si="10"/>
        <v>7758</v>
      </c>
      <c r="BY117" s="788">
        <f t="shared" si="11"/>
        <v>0</v>
      </c>
      <c r="BZ117" s="788"/>
      <c r="CA117" s="338"/>
      <c r="CB117" s="338"/>
      <c r="CC117" s="338"/>
      <c r="CD117" s="338"/>
      <c r="CE117" s="338"/>
      <c r="CF117" s="338"/>
    </row>
    <row r="118" ht="15.75" customHeight="1">
      <c r="A118" s="789">
        <v>115.0</v>
      </c>
      <c r="B118" s="797">
        <v>726564.0</v>
      </c>
      <c r="C118" s="798">
        <v>50.0</v>
      </c>
      <c r="D118" s="798">
        <v>28.0</v>
      </c>
      <c r="E118" s="798">
        <v>220.0</v>
      </c>
      <c r="F118" s="793">
        <v>725.0</v>
      </c>
      <c r="G118" s="504">
        <f t="shared" ref="G118:H118" si="124">L118+N118+P118+R118+T118+V118+X118+Z118+AB118+AD118+AF118+AH118+AJ118+AL118+AN118+AP118+AR118+AT118+AV118+AX118+AZ118+BB118+BD118+BF118+BH118+BJ118+BL118+BN118+BP118+BR118+BT118</f>
        <v>0</v>
      </c>
      <c r="H118" s="505">
        <f t="shared" si="124"/>
        <v>0</v>
      </c>
      <c r="I118" s="786">
        <f t="shared" si="6"/>
        <v>725</v>
      </c>
      <c r="J118" s="804">
        <v>43.1</v>
      </c>
      <c r="K118" s="787">
        <f t="shared" si="7"/>
        <v>31247.5</v>
      </c>
      <c r="L118" s="795"/>
      <c r="M118" s="796"/>
      <c r="N118" s="795"/>
      <c r="O118" s="796"/>
      <c r="P118" s="795"/>
      <c r="Q118" s="796"/>
      <c r="R118" s="795"/>
      <c r="S118" s="796"/>
      <c r="T118" s="795"/>
      <c r="U118" s="796"/>
      <c r="V118" s="795"/>
      <c r="W118" s="796"/>
      <c r="X118" s="795"/>
      <c r="Y118" s="796"/>
      <c r="Z118" s="795"/>
      <c r="AA118" s="796"/>
      <c r="AB118" s="795"/>
      <c r="AC118" s="796"/>
      <c r="AD118" s="795"/>
      <c r="AE118" s="796"/>
      <c r="AF118" s="795"/>
      <c r="AG118" s="796"/>
      <c r="AH118" s="795"/>
      <c r="AI118" s="796"/>
      <c r="AJ118" s="801"/>
      <c r="AK118" s="796"/>
      <c r="AL118" s="795"/>
      <c r="AM118" s="796"/>
      <c r="AN118" s="795"/>
      <c r="AO118" s="796"/>
      <c r="AP118" s="795"/>
      <c r="AQ118" s="796"/>
      <c r="AR118" s="795"/>
      <c r="AS118" s="796"/>
      <c r="AT118" s="795"/>
      <c r="AU118" s="796"/>
      <c r="AV118" s="795"/>
      <c r="AW118" s="796"/>
      <c r="AX118" s="795"/>
      <c r="AY118" s="796"/>
      <c r="AZ118" s="795"/>
      <c r="BA118" s="796"/>
      <c r="BB118" s="795"/>
      <c r="BC118" s="796"/>
      <c r="BD118" s="795"/>
      <c r="BE118" s="796"/>
      <c r="BF118" s="795"/>
      <c r="BG118" s="796"/>
      <c r="BH118" s="795"/>
      <c r="BI118" s="796"/>
      <c r="BJ118" s="795"/>
      <c r="BK118" s="796"/>
      <c r="BL118" s="795"/>
      <c r="BM118" s="796"/>
      <c r="BN118" s="795"/>
      <c r="BO118" s="796"/>
      <c r="BP118" s="795"/>
      <c r="BQ118" s="796"/>
      <c r="BR118" s="795"/>
      <c r="BS118" s="796"/>
      <c r="BT118" s="795"/>
      <c r="BU118" s="796"/>
      <c r="BV118" s="788">
        <f t="shared" si="8"/>
        <v>31247.5</v>
      </c>
      <c r="BW118" s="788">
        <f t="shared" si="9"/>
        <v>0</v>
      </c>
      <c r="BX118" s="788">
        <f t="shared" si="10"/>
        <v>0</v>
      </c>
      <c r="BY118" s="788">
        <f t="shared" si="11"/>
        <v>31247.5</v>
      </c>
      <c r="BZ118" s="788"/>
      <c r="CA118" s="338"/>
      <c r="CB118" s="338"/>
      <c r="CC118" s="338"/>
      <c r="CD118" s="338"/>
      <c r="CE118" s="338"/>
      <c r="CF118" s="338"/>
    </row>
    <row r="119" ht="15.75" customHeight="1">
      <c r="A119" s="789">
        <v>116.0</v>
      </c>
      <c r="B119" s="797">
        <v>726565.0</v>
      </c>
      <c r="C119" s="798">
        <v>50.0</v>
      </c>
      <c r="D119" s="798">
        <v>28.0</v>
      </c>
      <c r="E119" s="798">
        <v>220.0</v>
      </c>
      <c r="F119" s="793">
        <v>773.0</v>
      </c>
      <c r="G119" s="504">
        <f t="shared" ref="G119:H119" si="125">L119+N119+P119+R119+T119+V119+X119+Z119+AB119+AD119+AF119+AH119+AJ119+AL119+AN119+AP119+AR119+AT119+AV119+AX119+AZ119+BB119+BD119+BF119+BH119+BJ119+BL119+BN119+BP119+BR119+BT119</f>
        <v>0</v>
      </c>
      <c r="H119" s="505">
        <f t="shared" si="125"/>
        <v>773</v>
      </c>
      <c r="I119" s="786">
        <f t="shared" si="6"/>
        <v>0</v>
      </c>
      <c r="J119" s="804">
        <v>43.1</v>
      </c>
      <c r="K119" s="787">
        <f t="shared" si="7"/>
        <v>0</v>
      </c>
      <c r="L119" s="795"/>
      <c r="M119" s="796"/>
      <c r="N119" s="795"/>
      <c r="O119" s="796"/>
      <c r="P119" s="795"/>
      <c r="Q119" s="796"/>
      <c r="R119" s="795"/>
      <c r="S119" s="796"/>
      <c r="T119" s="795"/>
      <c r="U119" s="800">
        <v>773.0</v>
      </c>
      <c r="V119" s="795"/>
      <c r="W119" s="796"/>
      <c r="X119" s="795"/>
      <c r="Y119" s="796"/>
      <c r="Z119" s="795"/>
      <c r="AA119" s="796"/>
      <c r="AB119" s="795"/>
      <c r="AC119" s="796"/>
      <c r="AD119" s="795"/>
      <c r="AE119" s="796"/>
      <c r="AF119" s="795"/>
      <c r="AG119" s="796"/>
      <c r="AH119" s="795"/>
      <c r="AI119" s="796"/>
      <c r="AJ119" s="801"/>
      <c r="AK119" s="796"/>
      <c r="AL119" s="795"/>
      <c r="AM119" s="796"/>
      <c r="AN119" s="795"/>
      <c r="AO119" s="796"/>
      <c r="AP119" s="795"/>
      <c r="AQ119" s="796"/>
      <c r="AR119" s="795"/>
      <c r="AS119" s="796"/>
      <c r="AT119" s="795"/>
      <c r="AU119" s="796"/>
      <c r="AV119" s="795"/>
      <c r="AW119" s="796"/>
      <c r="AX119" s="795"/>
      <c r="AY119" s="796"/>
      <c r="AZ119" s="795"/>
      <c r="BA119" s="796"/>
      <c r="BB119" s="795"/>
      <c r="BC119" s="796"/>
      <c r="BD119" s="795"/>
      <c r="BE119" s="796"/>
      <c r="BF119" s="795"/>
      <c r="BG119" s="796"/>
      <c r="BH119" s="795"/>
      <c r="BI119" s="796"/>
      <c r="BJ119" s="795"/>
      <c r="BK119" s="796"/>
      <c r="BL119" s="795"/>
      <c r="BM119" s="796"/>
      <c r="BN119" s="795"/>
      <c r="BO119" s="796"/>
      <c r="BP119" s="795"/>
      <c r="BQ119" s="796"/>
      <c r="BR119" s="795"/>
      <c r="BS119" s="796"/>
      <c r="BT119" s="795"/>
      <c r="BU119" s="796"/>
      <c r="BV119" s="788">
        <f t="shared" si="8"/>
        <v>33316.3</v>
      </c>
      <c r="BW119" s="788">
        <f t="shared" si="9"/>
        <v>0</v>
      </c>
      <c r="BX119" s="788">
        <f t="shared" si="10"/>
        <v>33316.3</v>
      </c>
      <c r="BY119" s="788">
        <f t="shared" si="11"/>
        <v>0</v>
      </c>
      <c r="BZ119" s="788"/>
      <c r="CA119" s="338"/>
      <c r="CB119" s="338"/>
      <c r="CC119" s="338"/>
      <c r="CD119" s="338"/>
      <c r="CE119" s="338"/>
      <c r="CF119" s="338"/>
    </row>
    <row r="120" ht="15.75" customHeight="1">
      <c r="A120" s="789">
        <v>117.0</v>
      </c>
      <c r="B120" s="797">
        <v>726583.0</v>
      </c>
      <c r="C120" s="814">
        <v>31.0</v>
      </c>
      <c r="D120" s="814">
        <v>22.0</v>
      </c>
      <c r="E120" s="814">
        <v>220.0</v>
      </c>
      <c r="F120" s="354">
        <v>211.0</v>
      </c>
      <c r="G120" s="504">
        <f t="shared" ref="G120:H120" si="126">L120+N120+P120+R120+T120+V120+X120+Z120+AB120+AD120+AF120+AH120+AJ120+AL120+AN120+AP120+AR120+AT120+AV120+AX120+AZ120+BB120+BD120+BF120+BH120+BJ120+BL120+BN120+BP120+BR120+BT120</f>
        <v>0</v>
      </c>
      <c r="H120" s="505">
        <f t="shared" si="126"/>
        <v>0</v>
      </c>
      <c r="I120" s="786">
        <f t="shared" si="6"/>
        <v>211</v>
      </c>
      <c r="J120" s="804">
        <v>35.85</v>
      </c>
      <c r="K120" s="787">
        <f t="shared" si="7"/>
        <v>7564.35</v>
      </c>
      <c r="L120" s="795"/>
      <c r="M120" s="796"/>
      <c r="N120" s="795"/>
      <c r="O120" s="796"/>
      <c r="P120" s="795"/>
      <c r="Q120" s="796"/>
      <c r="R120" s="795"/>
      <c r="S120" s="796"/>
      <c r="T120" s="795"/>
      <c r="U120" s="796"/>
      <c r="V120" s="795"/>
      <c r="W120" s="796"/>
      <c r="X120" s="795"/>
      <c r="Y120" s="796"/>
      <c r="Z120" s="795"/>
      <c r="AA120" s="796"/>
      <c r="AB120" s="795"/>
      <c r="AC120" s="796"/>
      <c r="AD120" s="795"/>
      <c r="AE120" s="796"/>
      <c r="AF120" s="795"/>
      <c r="AG120" s="796"/>
      <c r="AH120" s="795"/>
      <c r="AI120" s="796"/>
      <c r="AJ120" s="795"/>
      <c r="AK120" s="796"/>
      <c r="AL120" s="795"/>
      <c r="AM120" s="796"/>
      <c r="AN120" s="795"/>
      <c r="AO120" s="796"/>
      <c r="AP120" s="795"/>
      <c r="AQ120" s="796"/>
      <c r="AR120" s="795"/>
      <c r="AS120" s="796"/>
      <c r="AT120" s="795"/>
      <c r="AU120" s="796"/>
      <c r="AV120" s="795"/>
      <c r="AW120" s="796"/>
      <c r="AX120" s="795"/>
      <c r="AY120" s="796"/>
      <c r="AZ120" s="795"/>
      <c r="BA120" s="796"/>
      <c r="BB120" s="795"/>
      <c r="BC120" s="796"/>
      <c r="BD120" s="795"/>
      <c r="BE120" s="796"/>
      <c r="BF120" s="795"/>
      <c r="BG120" s="796"/>
      <c r="BH120" s="795"/>
      <c r="BI120" s="796"/>
      <c r="BJ120" s="795"/>
      <c r="BK120" s="796"/>
      <c r="BL120" s="795"/>
      <c r="BM120" s="796"/>
      <c r="BN120" s="795"/>
      <c r="BO120" s="796"/>
      <c r="BP120" s="795"/>
      <c r="BQ120" s="796"/>
      <c r="BR120" s="795"/>
      <c r="BS120" s="796"/>
      <c r="BT120" s="795"/>
      <c r="BU120" s="796"/>
      <c r="BV120" s="788">
        <f t="shared" si="8"/>
        <v>7564.35</v>
      </c>
      <c r="BW120" s="788">
        <f t="shared" si="9"/>
        <v>0</v>
      </c>
      <c r="BX120" s="788">
        <f t="shared" si="10"/>
        <v>0</v>
      </c>
      <c r="BY120" s="788">
        <f t="shared" si="11"/>
        <v>7564.35</v>
      </c>
      <c r="BZ120" s="338"/>
      <c r="CA120" s="338"/>
      <c r="CB120" s="338"/>
      <c r="CC120" s="338"/>
      <c r="CD120" s="338"/>
      <c r="CE120" s="338"/>
      <c r="CF120" s="338"/>
    </row>
    <row r="121" ht="15.75" customHeight="1">
      <c r="A121" s="789">
        <v>118.0</v>
      </c>
      <c r="B121" s="797">
        <v>726589.0</v>
      </c>
      <c r="C121" s="814">
        <v>34.0</v>
      </c>
      <c r="D121" s="814">
        <v>22.0</v>
      </c>
      <c r="E121" s="814">
        <v>220.0</v>
      </c>
      <c r="F121" s="354">
        <v>437.0</v>
      </c>
      <c r="G121" s="504">
        <f t="shared" ref="G121:H121" si="127">L121+N121+P121+R121+T121+V121+X121+Z121+AB121+AD121+AF121+AH121+AJ121+AL121+AN121+AP121+AR121+AT121+AV121+AX121+AZ121+BB121+BD121+BF121+BH121+BJ121+BL121+BN121+BP121+BR121+BT121</f>
        <v>0</v>
      </c>
      <c r="H121" s="505">
        <f t="shared" si="127"/>
        <v>437</v>
      </c>
      <c r="I121" s="786">
        <f t="shared" si="6"/>
        <v>0</v>
      </c>
      <c r="J121" s="804">
        <v>35.85</v>
      </c>
      <c r="K121" s="787">
        <f t="shared" si="7"/>
        <v>0</v>
      </c>
      <c r="L121" s="795"/>
      <c r="M121" s="796">
        <f>437-208</f>
        <v>229</v>
      </c>
      <c r="N121" s="795"/>
      <c r="O121" s="796"/>
      <c r="P121" s="795"/>
      <c r="Q121" s="796"/>
      <c r="R121" s="795"/>
      <c r="S121" s="796"/>
      <c r="T121" s="795"/>
      <c r="U121" s="800">
        <v>208.0</v>
      </c>
      <c r="V121" s="795"/>
      <c r="W121" s="796"/>
      <c r="X121" s="795"/>
      <c r="Y121" s="796"/>
      <c r="Z121" s="795"/>
      <c r="AA121" s="796"/>
      <c r="AB121" s="795"/>
      <c r="AC121" s="796"/>
      <c r="AD121" s="795"/>
      <c r="AE121" s="796"/>
      <c r="AF121" s="795"/>
      <c r="AG121" s="796"/>
      <c r="AH121" s="795"/>
      <c r="AI121" s="796"/>
      <c r="AJ121" s="801"/>
      <c r="AK121" s="796"/>
      <c r="AL121" s="795"/>
      <c r="AM121" s="796"/>
      <c r="AN121" s="795"/>
      <c r="AO121" s="796"/>
      <c r="AP121" s="795"/>
      <c r="AQ121" s="796"/>
      <c r="AR121" s="795"/>
      <c r="AS121" s="796"/>
      <c r="AT121" s="795"/>
      <c r="AU121" s="796"/>
      <c r="AV121" s="795"/>
      <c r="AW121" s="796"/>
      <c r="AX121" s="795"/>
      <c r="AY121" s="796"/>
      <c r="AZ121" s="795"/>
      <c r="BA121" s="796"/>
      <c r="BB121" s="795"/>
      <c r="BC121" s="796"/>
      <c r="BD121" s="795"/>
      <c r="BE121" s="796"/>
      <c r="BF121" s="795"/>
      <c r="BG121" s="796"/>
      <c r="BH121" s="795"/>
      <c r="BI121" s="796"/>
      <c r="BJ121" s="795"/>
      <c r="BK121" s="796"/>
      <c r="BL121" s="795"/>
      <c r="BM121" s="796"/>
      <c r="BN121" s="795"/>
      <c r="BO121" s="796"/>
      <c r="BP121" s="795"/>
      <c r="BQ121" s="796"/>
      <c r="BR121" s="795"/>
      <c r="BS121" s="796"/>
      <c r="BT121" s="795"/>
      <c r="BU121" s="796"/>
      <c r="BV121" s="788">
        <f t="shared" si="8"/>
        <v>15666.45</v>
      </c>
      <c r="BW121" s="788">
        <f t="shared" si="9"/>
        <v>0</v>
      </c>
      <c r="BX121" s="788">
        <f t="shared" si="10"/>
        <v>15666.45</v>
      </c>
      <c r="BY121" s="788">
        <f t="shared" si="11"/>
        <v>0</v>
      </c>
      <c r="BZ121" s="338"/>
      <c r="CA121" s="338"/>
      <c r="CB121" s="338"/>
      <c r="CC121" s="338"/>
      <c r="CD121" s="338"/>
      <c r="CE121" s="338"/>
      <c r="CF121" s="338"/>
    </row>
    <row r="122" ht="15.75" customHeight="1">
      <c r="A122" s="789">
        <v>119.0</v>
      </c>
      <c r="B122" s="814">
        <v>726590.0</v>
      </c>
      <c r="C122" s="814">
        <v>34.0</v>
      </c>
      <c r="D122" s="814">
        <v>22.0</v>
      </c>
      <c r="E122" s="814">
        <v>220.0</v>
      </c>
      <c r="F122" s="354">
        <v>474.0</v>
      </c>
      <c r="G122" s="504">
        <f t="shared" ref="G122:H122" si="128">L122+N122+P122+R122+T122+V122+X122+Z122+AB122+AD122+AF122+AH122+AJ122+AL122+AN122+AP122+AR122+AT122+AV122+AX122+AZ122+BB122+BD122+BF122+BH122+BJ122+BL122+BN122+BP122+BR122+BT122</f>
        <v>0</v>
      </c>
      <c r="H122" s="505">
        <f t="shared" si="128"/>
        <v>0</v>
      </c>
      <c r="I122" s="786">
        <f t="shared" si="6"/>
        <v>474</v>
      </c>
      <c r="J122" s="804">
        <v>35.85</v>
      </c>
      <c r="K122" s="787">
        <f t="shared" si="7"/>
        <v>16992.9</v>
      </c>
      <c r="L122" s="795"/>
      <c r="M122" s="796"/>
      <c r="N122" s="795"/>
      <c r="O122" s="796"/>
      <c r="P122" s="795"/>
      <c r="Q122" s="796"/>
      <c r="R122" s="795"/>
      <c r="S122" s="796"/>
      <c r="T122" s="795"/>
      <c r="U122" s="796"/>
      <c r="V122" s="795"/>
      <c r="W122" s="796"/>
      <c r="X122" s="795"/>
      <c r="Y122" s="796"/>
      <c r="Z122" s="795"/>
      <c r="AA122" s="796"/>
      <c r="AB122" s="795"/>
      <c r="AC122" s="796"/>
      <c r="AD122" s="795"/>
      <c r="AE122" s="796"/>
      <c r="AF122" s="795"/>
      <c r="AG122" s="796"/>
      <c r="AH122" s="795"/>
      <c r="AI122" s="796"/>
      <c r="AJ122" s="801"/>
      <c r="AK122" s="796"/>
      <c r="AL122" s="795"/>
      <c r="AM122" s="796"/>
      <c r="AN122" s="795"/>
      <c r="AO122" s="796"/>
      <c r="AP122" s="795"/>
      <c r="AQ122" s="796"/>
      <c r="AR122" s="795"/>
      <c r="AS122" s="796"/>
      <c r="AT122" s="795"/>
      <c r="AU122" s="796"/>
      <c r="AV122" s="795"/>
      <c r="AW122" s="796"/>
      <c r="AX122" s="795"/>
      <c r="AY122" s="796"/>
      <c r="AZ122" s="795"/>
      <c r="BA122" s="796"/>
      <c r="BB122" s="795"/>
      <c r="BC122" s="796"/>
      <c r="BD122" s="795"/>
      <c r="BE122" s="796"/>
      <c r="BF122" s="795"/>
      <c r="BG122" s="796"/>
      <c r="BH122" s="795"/>
      <c r="BI122" s="796"/>
      <c r="BJ122" s="795"/>
      <c r="BK122" s="796"/>
      <c r="BL122" s="795"/>
      <c r="BM122" s="796"/>
      <c r="BN122" s="795"/>
      <c r="BO122" s="796"/>
      <c r="BP122" s="795"/>
      <c r="BQ122" s="796"/>
      <c r="BR122" s="795"/>
      <c r="BS122" s="796"/>
      <c r="BT122" s="795"/>
      <c r="BU122" s="796"/>
      <c r="BV122" s="788">
        <f t="shared" si="8"/>
        <v>16992.9</v>
      </c>
      <c r="BW122" s="788">
        <f t="shared" si="9"/>
        <v>0</v>
      </c>
      <c r="BX122" s="788">
        <f t="shared" si="10"/>
        <v>0</v>
      </c>
      <c r="BY122" s="788">
        <f t="shared" si="11"/>
        <v>16992.9</v>
      </c>
      <c r="BZ122" s="338"/>
      <c r="CA122" s="338"/>
      <c r="CB122" s="338"/>
      <c r="CC122" s="338"/>
      <c r="CD122" s="338"/>
      <c r="CE122" s="338"/>
      <c r="CF122" s="338"/>
    </row>
    <row r="123" ht="15.75" customHeight="1">
      <c r="A123" s="789">
        <v>120.0</v>
      </c>
      <c r="B123" s="797">
        <v>726591.0</v>
      </c>
      <c r="C123" s="814">
        <v>34.0</v>
      </c>
      <c r="D123" s="814">
        <v>22.0</v>
      </c>
      <c r="E123" s="814">
        <v>220.0</v>
      </c>
      <c r="F123" s="354">
        <v>307.0</v>
      </c>
      <c r="G123" s="504">
        <f t="shared" ref="G123:H123" si="129">L123+N123+P123+R123+T123+V123+X123+Z123+AB123+AD123+AF123+AH123+AJ123+AL123+AN123+AP123+AR123+AT123+AV123+AX123+AZ123+BB123+BD123+BF123+BH123+BJ123+BL123+BN123+BP123+BR123+BT123</f>
        <v>0</v>
      </c>
      <c r="H123" s="505">
        <f t="shared" si="129"/>
        <v>0</v>
      </c>
      <c r="I123" s="786">
        <f t="shared" si="6"/>
        <v>307</v>
      </c>
      <c r="J123" s="804">
        <v>35.85</v>
      </c>
      <c r="K123" s="787">
        <f t="shared" si="7"/>
        <v>11005.95</v>
      </c>
      <c r="L123" s="795"/>
      <c r="M123" s="796"/>
      <c r="N123" s="795"/>
      <c r="O123" s="796"/>
      <c r="P123" s="795"/>
      <c r="Q123" s="796"/>
      <c r="R123" s="795"/>
      <c r="S123" s="796"/>
      <c r="T123" s="795"/>
      <c r="U123" s="796"/>
      <c r="V123" s="795"/>
      <c r="W123" s="796"/>
      <c r="X123" s="795"/>
      <c r="Y123" s="796"/>
      <c r="Z123" s="795"/>
      <c r="AA123" s="796"/>
      <c r="AB123" s="795"/>
      <c r="AC123" s="796"/>
      <c r="AD123" s="795"/>
      <c r="AE123" s="796"/>
      <c r="AF123" s="795"/>
      <c r="AG123" s="796"/>
      <c r="AH123" s="795"/>
      <c r="AI123" s="796"/>
      <c r="AJ123" s="801"/>
      <c r="AK123" s="796"/>
      <c r="AL123" s="795"/>
      <c r="AM123" s="796"/>
      <c r="AN123" s="795"/>
      <c r="AO123" s="796"/>
      <c r="AP123" s="795"/>
      <c r="AQ123" s="796"/>
      <c r="AR123" s="795"/>
      <c r="AS123" s="796"/>
      <c r="AT123" s="795"/>
      <c r="AU123" s="796"/>
      <c r="AV123" s="795"/>
      <c r="AW123" s="796"/>
      <c r="AX123" s="795"/>
      <c r="AY123" s="796"/>
      <c r="AZ123" s="795"/>
      <c r="BA123" s="796"/>
      <c r="BB123" s="795"/>
      <c r="BC123" s="800"/>
      <c r="BD123" s="795"/>
      <c r="BE123" s="796"/>
      <c r="BF123" s="795"/>
      <c r="BG123" s="796"/>
      <c r="BH123" s="795"/>
      <c r="BI123" s="796"/>
      <c r="BJ123" s="795"/>
      <c r="BK123" s="796"/>
      <c r="BL123" s="795"/>
      <c r="BM123" s="796"/>
      <c r="BN123" s="795"/>
      <c r="BO123" s="796"/>
      <c r="BP123" s="795"/>
      <c r="BQ123" s="796"/>
      <c r="BR123" s="795"/>
      <c r="BS123" s="796"/>
      <c r="BT123" s="795"/>
      <c r="BU123" s="796"/>
      <c r="BV123" s="788">
        <f t="shared" si="8"/>
        <v>11005.95</v>
      </c>
      <c r="BW123" s="788">
        <f t="shared" si="9"/>
        <v>0</v>
      </c>
      <c r="BX123" s="788">
        <f t="shared" si="10"/>
        <v>0</v>
      </c>
      <c r="BY123" s="788">
        <f t="shared" si="11"/>
        <v>11005.95</v>
      </c>
      <c r="BZ123" s="338"/>
      <c r="CA123" s="338"/>
      <c r="CB123" s="338"/>
      <c r="CC123" s="338"/>
      <c r="CD123" s="338"/>
      <c r="CE123" s="338"/>
      <c r="CF123" s="338"/>
    </row>
    <row r="124" ht="15.75" customHeight="1">
      <c r="A124" s="789">
        <v>121.0</v>
      </c>
      <c r="B124" s="814">
        <v>726596.0</v>
      </c>
      <c r="C124" s="814">
        <v>39.0</v>
      </c>
      <c r="D124" s="814">
        <v>22.0</v>
      </c>
      <c r="E124" s="814">
        <v>220.0</v>
      </c>
      <c r="F124" s="354">
        <v>597.0</v>
      </c>
      <c r="G124" s="504">
        <f t="shared" ref="G124:H124" si="130">L124+N124+P124+R124+T124+V124+X124+Z124+AB124+AD124+AF124+AH124+AJ124+AL124+AN124+AP124+AR124+AT124+AV124+AX124+AZ124+BB124+BD124+BF124+BH124+BJ124+BL124+BN124+BP124+BR124+BT124</f>
        <v>0</v>
      </c>
      <c r="H124" s="505">
        <f t="shared" si="130"/>
        <v>417</v>
      </c>
      <c r="I124" s="786">
        <f t="shared" si="6"/>
        <v>180</v>
      </c>
      <c r="J124" s="804">
        <v>35.85</v>
      </c>
      <c r="K124" s="787">
        <f t="shared" si="7"/>
        <v>6453</v>
      </c>
      <c r="L124" s="795"/>
      <c r="M124" s="796">
        <f>597-180</f>
        <v>417</v>
      </c>
      <c r="N124" s="795"/>
      <c r="O124" s="796"/>
      <c r="P124" s="795"/>
      <c r="Q124" s="796"/>
      <c r="R124" s="795"/>
      <c r="S124" s="796"/>
      <c r="T124" s="795"/>
      <c r="U124" s="796"/>
      <c r="V124" s="795"/>
      <c r="W124" s="796"/>
      <c r="X124" s="795"/>
      <c r="Y124" s="796"/>
      <c r="Z124" s="795"/>
      <c r="AA124" s="796"/>
      <c r="AB124" s="795"/>
      <c r="AC124" s="796"/>
      <c r="AD124" s="795"/>
      <c r="AE124" s="796"/>
      <c r="AF124" s="795"/>
      <c r="AG124" s="796"/>
      <c r="AH124" s="795"/>
      <c r="AI124" s="796"/>
      <c r="AJ124" s="801"/>
      <c r="AK124" s="796"/>
      <c r="AL124" s="795"/>
      <c r="AM124" s="796"/>
      <c r="AN124" s="795"/>
      <c r="AO124" s="796"/>
      <c r="AP124" s="795"/>
      <c r="AQ124" s="796"/>
      <c r="AR124" s="795"/>
      <c r="AS124" s="796"/>
      <c r="AT124" s="795"/>
      <c r="AU124" s="796"/>
      <c r="AV124" s="795"/>
      <c r="AW124" s="796"/>
      <c r="AX124" s="795"/>
      <c r="AY124" s="796"/>
      <c r="AZ124" s="795"/>
      <c r="BA124" s="796"/>
      <c r="BB124" s="795"/>
      <c r="BC124" s="796"/>
      <c r="BD124" s="795"/>
      <c r="BE124" s="796"/>
      <c r="BF124" s="795"/>
      <c r="BG124" s="796"/>
      <c r="BH124" s="795"/>
      <c r="BI124" s="796"/>
      <c r="BJ124" s="795"/>
      <c r="BK124" s="796"/>
      <c r="BL124" s="795"/>
      <c r="BM124" s="796"/>
      <c r="BN124" s="795"/>
      <c r="BO124" s="796"/>
      <c r="BP124" s="795"/>
      <c r="BQ124" s="796"/>
      <c r="BR124" s="795"/>
      <c r="BS124" s="796"/>
      <c r="BT124" s="795"/>
      <c r="BU124" s="796"/>
      <c r="BV124" s="788">
        <f t="shared" si="8"/>
        <v>21402.45</v>
      </c>
      <c r="BW124" s="788">
        <f t="shared" si="9"/>
        <v>0</v>
      </c>
      <c r="BX124" s="788">
        <f t="shared" si="10"/>
        <v>14949.45</v>
      </c>
      <c r="BY124" s="788">
        <f t="shared" si="11"/>
        <v>6453</v>
      </c>
      <c r="BZ124" s="338"/>
      <c r="CA124" s="338"/>
      <c r="CB124" s="338"/>
      <c r="CC124" s="338"/>
      <c r="CD124" s="338"/>
      <c r="CE124" s="338"/>
      <c r="CF124" s="338"/>
    </row>
    <row r="125" ht="15.75" customHeight="1">
      <c r="A125" s="789">
        <v>122.0</v>
      </c>
      <c r="B125" s="797">
        <v>726599.0</v>
      </c>
      <c r="C125" s="814">
        <v>41.0</v>
      </c>
      <c r="D125" s="814">
        <v>22.0</v>
      </c>
      <c r="E125" s="814">
        <v>220.0</v>
      </c>
      <c r="F125" s="354">
        <v>632.0</v>
      </c>
      <c r="G125" s="504">
        <f t="shared" ref="G125:H125" si="131">L125+N125+P125+R125+T125+V125+X125+Z125+AB125+AD125+AF125+AH125+AJ125+AL125+AN125+AP125+AR125+AT125+AV125+AX125+AZ125+BB125+BD125+BF125+BH125+BJ125+BL125+BN125+BP125+BR125+BT125</f>
        <v>0</v>
      </c>
      <c r="H125" s="505">
        <f t="shared" si="131"/>
        <v>0</v>
      </c>
      <c r="I125" s="786">
        <f t="shared" si="6"/>
        <v>632</v>
      </c>
      <c r="J125" s="804">
        <v>35.85</v>
      </c>
      <c r="K125" s="787">
        <f t="shared" si="7"/>
        <v>22657.2</v>
      </c>
      <c r="L125" s="795"/>
      <c r="M125" s="796"/>
      <c r="N125" s="795"/>
      <c r="O125" s="796"/>
      <c r="P125" s="795"/>
      <c r="Q125" s="796"/>
      <c r="R125" s="795"/>
      <c r="S125" s="796"/>
      <c r="T125" s="795"/>
      <c r="U125" s="796"/>
      <c r="V125" s="795"/>
      <c r="W125" s="796"/>
      <c r="X125" s="795"/>
      <c r="Y125" s="796"/>
      <c r="Z125" s="795"/>
      <c r="AA125" s="796"/>
      <c r="AB125" s="795"/>
      <c r="AC125" s="796"/>
      <c r="AD125" s="795"/>
      <c r="AE125" s="796"/>
      <c r="AF125" s="795"/>
      <c r="AG125" s="796"/>
      <c r="AH125" s="795"/>
      <c r="AI125" s="796"/>
      <c r="AJ125" s="801"/>
      <c r="AK125" s="796"/>
      <c r="AL125" s="795"/>
      <c r="AM125" s="796"/>
      <c r="AN125" s="795"/>
      <c r="AO125" s="796"/>
      <c r="AP125" s="795"/>
      <c r="AQ125" s="796"/>
      <c r="AR125" s="795"/>
      <c r="AS125" s="796"/>
      <c r="AT125" s="795"/>
      <c r="AU125" s="796"/>
      <c r="AV125" s="795"/>
      <c r="AW125" s="796"/>
      <c r="AX125" s="795"/>
      <c r="AY125" s="796"/>
      <c r="AZ125" s="795"/>
      <c r="BA125" s="796"/>
      <c r="BB125" s="795"/>
      <c r="BC125" s="796"/>
      <c r="BD125" s="795"/>
      <c r="BE125" s="796"/>
      <c r="BF125" s="795"/>
      <c r="BG125" s="796"/>
      <c r="BH125" s="795"/>
      <c r="BI125" s="796"/>
      <c r="BJ125" s="795"/>
      <c r="BK125" s="796"/>
      <c r="BL125" s="795"/>
      <c r="BM125" s="796"/>
      <c r="BN125" s="795"/>
      <c r="BO125" s="796"/>
      <c r="BP125" s="795"/>
      <c r="BQ125" s="796"/>
      <c r="BR125" s="795"/>
      <c r="BS125" s="796"/>
      <c r="BT125" s="795"/>
      <c r="BU125" s="796"/>
      <c r="BV125" s="788">
        <f t="shared" si="8"/>
        <v>22657.2</v>
      </c>
      <c r="BW125" s="788">
        <f t="shared" si="9"/>
        <v>0</v>
      </c>
      <c r="BX125" s="788">
        <f t="shared" si="10"/>
        <v>0</v>
      </c>
      <c r="BY125" s="788">
        <f t="shared" si="11"/>
        <v>22657.2</v>
      </c>
      <c r="BZ125" s="338"/>
      <c r="CA125" s="338"/>
      <c r="CB125" s="338"/>
      <c r="CC125" s="338"/>
      <c r="CD125" s="338"/>
      <c r="CE125" s="338"/>
      <c r="CF125" s="338"/>
    </row>
    <row r="126" ht="15.75" customHeight="1">
      <c r="A126" s="789">
        <v>123.0</v>
      </c>
      <c r="B126" s="814">
        <v>726600.0</v>
      </c>
      <c r="C126" s="814">
        <v>41.0</v>
      </c>
      <c r="D126" s="814">
        <v>22.0</v>
      </c>
      <c r="E126" s="814">
        <v>220.0</v>
      </c>
      <c r="F126" s="354">
        <v>625.0</v>
      </c>
      <c r="G126" s="504">
        <f t="shared" ref="G126:H126" si="132">L126+N126+P126+R126+T126+V126+X126+Z126+AB126+AD126+AF126+AH126+AJ126+AL126+AN126+AP126+AR126+AT126+AV126+AX126+AZ126+BB126+BD126+BF126+BH126+BJ126+BL126+BN126+BP126+BR126+BT126</f>
        <v>0</v>
      </c>
      <c r="H126" s="505">
        <f t="shared" si="132"/>
        <v>0</v>
      </c>
      <c r="I126" s="786">
        <f t="shared" si="6"/>
        <v>625</v>
      </c>
      <c r="J126" s="804">
        <v>35.85</v>
      </c>
      <c r="K126" s="787">
        <f t="shared" si="7"/>
        <v>22406.25</v>
      </c>
      <c r="L126" s="795"/>
      <c r="M126" s="796"/>
      <c r="N126" s="795"/>
      <c r="O126" s="796"/>
      <c r="P126" s="795"/>
      <c r="Q126" s="796"/>
      <c r="R126" s="795"/>
      <c r="S126" s="796"/>
      <c r="T126" s="795"/>
      <c r="U126" s="796"/>
      <c r="V126" s="795"/>
      <c r="W126" s="796"/>
      <c r="X126" s="795"/>
      <c r="Y126" s="796"/>
      <c r="Z126" s="795"/>
      <c r="AA126" s="796"/>
      <c r="AB126" s="795"/>
      <c r="AC126" s="796"/>
      <c r="AD126" s="795"/>
      <c r="AE126" s="796"/>
      <c r="AF126" s="795"/>
      <c r="AG126" s="796"/>
      <c r="AH126" s="795"/>
      <c r="AI126" s="796"/>
      <c r="AJ126" s="801"/>
      <c r="AK126" s="796"/>
      <c r="AL126" s="795"/>
      <c r="AM126" s="796"/>
      <c r="AN126" s="795"/>
      <c r="AO126" s="796"/>
      <c r="AP126" s="795"/>
      <c r="AQ126" s="796"/>
      <c r="AR126" s="795"/>
      <c r="AS126" s="796"/>
      <c r="AT126" s="795"/>
      <c r="AU126" s="796"/>
      <c r="AV126" s="795"/>
      <c r="AW126" s="796"/>
      <c r="AX126" s="795"/>
      <c r="AY126" s="796"/>
      <c r="AZ126" s="795"/>
      <c r="BA126" s="796"/>
      <c r="BB126" s="795"/>
      <c r="BC126" s="796"/>
      <c r="BD126" s="795"/>
      <c r="BE126" s="796"/>
      <c r="BF126" s="795"/>
      <c r="BG126" s="796"/>
      <c r="BH126" s="795"/>
      <c r="BI126" s="796"/>
      <c r="BJ126" s="795"/>
      <c r="BK126" s="796"/>
      <c r="BL126" s="795"/>
      <c r="BM126" s="796"/>
      <c r="BN126" s="795"/>
      <c r="BO126" s="796"/>
      <c r="BP126" s="795"/>
      <c r="BQ126" s="796"/>
      <c r="BR126" s="795"/>
      <c r="BS126" s="796"/>
      <c r="BT126" s="795"/>
      <c r="BU126" s="796"/>
      <c r="BV126" s="788">
        <f t="shared" si="8"/>
        <v>22406.25</v>
      </c>
      <c r="BW126" s="788">
        <f t="shared" si="9"/>
        <v>0</v>
      </c>
      <c r="BX126" s="788">
        <f t="shared" si="10"/>
        <v>0</v>
      </c>
      <c r="BY126" s="788">
        <f t="shared" si="11"/>
        <v>22406.25</v>
      </c>
      <c r="BZ126" s="338"/>
      <c r="CA126" s="338"/>
      <c r="CB126" s="338"/>
      <c r="CC126" s="338"/>
      <c r="CD126" s="338"/>
      <c r="CE126" s="338"/>
      <c r="CF126" s="338"/>
    </row>
    <row r="127" ht="15.75" customHeight="1">
      <c r="A127" s="789">
        <v>124.0</v>
      </c>
      <c r="B127" s="797">
        <v>726601.0</v>
      </c>
      <c r="C127" s="814">
        <v>41.0</v>
      </c>
      <c r="D127" s="814">
        <v>22.0</v>
      </c>
      <c r="E127" s="814">
        <v>220.0</v>
      </c>
      <c r="F127" s="354">
        <v>635.0</v>
      </c>
      <c r="G127" s="504">
        <f t="shared" ref="G127:H127" si="133">L127+N127+P127+R127+T127+V127+X127+Z127+AB127+AD127+AF127+AH127+AJ127+AL127+AN127+AP127+AR127+AT127+AV127+AX127+AZ127+BB127+BD127+BF127+BH127+BJ127+BL127+BN127+BP127+BR127+BT127</f>
        <v>0</v>
      </c>
      <c r="H127" s="505">
        <f t="shared" si="133"/>
        <v>195</v>
      </c>
      <c r="I127" s="786">
        <f t="shared" si="6"/>
        <v>440</v>
      </c>
      <c r="J127" s="804">
        <v>35.85</v>
      </c>
      <c r="K127" s="787">
        <f t="shared" si="7"/>
        <v>15774</v>
      </c>
      <c r="L127" s="795"/>
      <c r="M127" s="796">
        <f>635-440</f>
        <v>195</v>
      </c>
      <c r="N127" s="795"/>
      <c r="O127" s="796"/>
      <c r="P127" s="795"/>
      <c r="Q127" s="796"/>
      <c r="R127" s="795"/>
      <c r="S127" s="796"/>
      <c r="T127" s="795"/>
      <c r="U127" s="796"/>
      <c r="V127" s="795"/>
      <c r="W127" s="796"/>
      <c r="X127" s="795"/>
      <c r="Y127" s="796"/>
      <c r="Z127" s="795"/>
      <c r="AA127" s="796"/>
      <c r="AB127" s="795"/>
      <c r="AC127" s="796"/>
      <c r="AD127" s="795"/>
      <c r="AE127" s="796"/>
      <c r="AF127" s="795"/>
      <c r="AG127" s="796"/>
      <c r="AH127" s="795"/>
      <c r="AI127" s="796"/>
      <c r="AJ127" s="801"/>
      <c r="AK127" s="796"/>
      <c r="AL127" s="795"/>
      <c r="AM127" s="796"/>
      <c r="AN127" s="795"/>
      <c r="AO127" s="796"/>
      <c r="AP127" s="795"/>
      <c r="AQ127" s="796"/>
      <c r="AR127" s="795"/>
      <c r="AS127" s="796"/>
      <c r="AT127" s="795"/>
      <c r="AU127" s="796"/>
      <c r="AV127" s="795"/>
      <c r="AW127" s="796"/>
      <c r="AX127" s="795"/>
      <c r="AY127" s="796"/>
      <c r="AZ127" s="795"/>
      <c r="BA127" s="796"/>
      <c r="BB127" s="795"/>
      <c r="BC127" s="796"/>
      <c r="BD127" s="795"/>
      <c r="BE127" s="796"/>
      <c r="BF127" s="795"/>
      <c r="BG127" s="796"/>
      <c r="BH127" s="795"/>
      <c r="BI127" s="796"/>
      <c r="BJ127" s="795"/>
      <c r="BK127" s="796"/>
      <c r="BL127" s="795"/>
      <c r="BM127" s="796"/>
      <c r="BN127" s="795"/>
      <c r="BO127" s="796"/>
      <c r="BP127" s="795"/>
      <c r="BQ127" s="796"/>
      <c r="BR127" s="795"/>
      <c r="BS127" s="796"/>
      <c r="BT127" s="795"/>
      <c r="BU127" s="796"/>
      <c r="BV127" s="788">
        <f t="shared" si="8"/>
        <v>22764.75</v>
      </c>
      <c r="BW127" s="788">
        <f t="shared" si="9"/>
        <v>0</v>
      </c>
      <c r="BX127" s="788">
        <f t="shared" si="10"/>
        <v>6990.75</v>
      </c>
      <c r="BY127" s="788">
        <f t="shared" si="11"/>
        <v>15774</v>
      </c>
      <c r="BZ127" s="338"/>
      <c r="CA127" s="338"/>
      <c r="CB127" s="338"/>
      <c r="CC127" s="338"/>
      <c r="CD127" s="338"/>
      <c r="CE127" s="338"/>
      <c r="CF127" s="338"/>
    </row>
    <row r="128" ht="15.75" customHeight="1">
      <c r="A128" s="789">
        <v>125.0</v>
      </c>
      <c r="B128" s="797">
        <v>726605.0</v>
      </c>
      <c r="C128" s="814">
        <v>45.5</v>
      </c>
      <c r="D128" s="814">
        <v>22.0</v>
      </c>
      <c r="E128" s="814">
        <v>220.0</v>
      </c>
      <c r="F128" s="354">
        <v>631.0</v>
      </c>
      <c r="G128" s="504">
        <f t="shared" ref="G128:H128" si="134">L128+N128+P128+R128+T128+V128+X128+Z128+AB128+AD128+AF128+AH128+AJ128+AL128+AN128+AP128+AR128+AT128+AV128+AX128+AZ128+BB128+BD128+BF128+BH128+BJ128+BL128+BN128+BP128+BR128+BT128</f>
        <v>0</v>
      </c>
      <c r="H128" s="505">
        <f t="shared" si="134"/>
        <v>175</v>
      </c>
      <c r="I128" s="786">
        <f t="shared" si="6"/>
        <v>456</v>
      </c>
      <c r="J128" s="804">
        <v>35.85</v>
      </c>
      <c r="K128" s="787">
        <f t="shared" si="7"/>
        <v>16347.6</v>
      </c>
      <c r="L128" s="795"/>
      <c r="M128" s="796">
        <f>631-456</f>
        <v>175</v>
      </c>
      <c r="N128" s="795"/>
      <c r="O128" s="796"/>
      <c r="P128" s="795"/>
      <c r="Q128" s="796"/>
      <c r="R128" s="795"/>
      <c r="S128" s="796"/>
      <c r="T128" s="795"/>
      <c r="U128" s="796"/>
      <c r="V128" s="795"/>
      <c r="W128" s="796"/>
      <c r="X128" s="795"/>
      <c r="Y128" s="796"/>
      <c r="Z128" s="795"/>
      <c r="AA128" s="796"/>
      <c r="AB128" s="795"/>
      <c r="AC128" s="796"/>
      <c r="AD128" s="795"/>
      <c r="AE128" s="796"/>
      <c r="AF128" s="795"/>
      <c r="AG128" s="796"/>
      <c r="AH128" s="795"/>
      <c r="AI128" s="796"/>
      <c r="AJ128" s="801"/>
      <c r="AK128" s="796"/>
      <c r="AL128" s="795"/>
      <c r="AM128" s="796"/>
      <c r="AN128" s="795"/>
      <c r="AO128" s="796"/>
      <c r="AP128" s="795"/>
      <c r="AQ128" s="796"/>
      <c r="AR128" s="795"/>
      <c r="AS128" s="796"/>
      <c r="AT128" s="795"/>
      <c r="AU128" s="796"/>
      <c r="AV128" s="795"/>
      <c r="AW128" s="796"/>
      <c r="AX128" s="795"/>
      <c r="AY128" s="796"/>
      <c r="AZ128" s="795"/>
      <c r="BA128" s="796"/>
      <c r="BB128" s="795"/>
      <c r="BC128" s="796"/>
      <c r="BD128" s="795"/>
      <c r="BE128" s="796"/>
      <c r="BF128" s="795"/>
      <c r="BG128" s="796"/>
      <c r="BH128" s="795"/>
      <c r="BI128" s="796"/>
      <c r="BJ128" s="795"/>
      <c r="BK128" s="796"/>
      <c r="BL128" s="795"/>
      <c r="BM128" s="796"/>
      <c r="BN128" s="795"/>
      <c r="BO128" s="796"/>
      <c r="BP128" s="795"/>
      <c r="BQ128" s="796"/>
      <c r="BR128" s="795"/>
      <c r="BS128" s="796"/>
      <c r="BT128" s="795"/>
      <c r="BU128" s="796"/>
      <c r="BV128" s="788">
        <f t="shared" si="8"/>
        <v>22621.35</v>
      </c>
      <c r="BW128" s="788">
        <f t="shared" si="9"/>
        <v>0</v>
      </c>
      <c r="BX128" s="788">
        <f t="shared" si="10"/>
        <v>6273.75</v>
      </c>
      <c r="BY128" s="788">
        <f t="shared" si="11"/>
        <v>16347.6</v>
      </c>
      <c r="BZ128" s="338"/>
      <c r="CA128" s="338"/>
      <c r="CB128" s="338"/>
      <c r="CC128" s="338"/>
      <c r="CD128" s="338"/>
      <c r="CE128" s="338"/>
      <c r="CF128" s="338"/>
    </row>
    <row r="129" ht="15.75" customHeight="1">
      <c r="A129" s="789">
        <v>126.0</v>
      </c>
      <c r="B129" s="797">
        <v>726607.0</v>
      </c>
      <c r="C129" s="814">
        <v>45.5</v>
      </c>
      <c r="D129" s="814">
        <v>22.0</v>
      </c>
      <c r="E129" s="814">
        <v>220.0</v>
      </c>
      <c r="F129" s="354">
        <v>638.0</v>
      </c>
      <c r="G129" s="504">
        <f t="shared" ref="G129:H129" si="135">L129+N129+P129+R129+T129+V129+X129+Z129+AB129+AD129+AF129+AH129+AJ129+AL129+AN129+AP129+AR129+AT129+AV129+AX129+AZ129+BB129+BD129+BF129+BH129+BJ129+BL129+BN129+BP129+BR129+BT129</f>
        <v>0</v>
      </c>
      <c r="H129" s="505">
        <f t="shared" si="135"/>
        <v>638</v>
      </c>
      <c r="I129" s="786">
        <f t="shared" si="6"/>
        <v>0</v>
      </c>
      <c r="J129" s="804">
        <v>35.85</v>
      </c>
      <c r="K129" s="787">
        <f t="shared" si="7"/>
        <v>0</v>
      </c>
      <c r="L129" s="795"/>
      <c r="M129" s="800">
        <v>638.0</v>
      </c>
      <c r="N129" s="795"/>
      <c r="O129" s="796"/>
      <c r="P129" s="795"/>
      <c r="Q129" s="796"/>
      <c r="R129" s="795"/>
      <c r="S129" s="796"/>
      <c r="T129" s="795"/>
      <c r="U129" s="796"/>
      <c r="V129" s="795"/>
      <c r="W129" s="796"/>
      <c r="X129" s="795"/>
      <c r="Y129" s="796"/>
      <c r="Z129" s="795"/>
      <c r="AA129" s="796"/>
      <c r="AB129" s="795"/>
      <c r="AC129" s="796"/>
      <c r="AD129" s="795"/>
      <c r="AE129" s="796"/>
      <c r="AF129" s="795"/>
      <c r="AG129" s="796"/>
      <c r="AH129" s="795"/>
      <c r="AI129" s="796"/>
      <c r="AJ129" s="801"/>
      <c r="AK129" s="796"/>
      <c r="AL129" s="795"/>
      <c r="AM129" s="796"/>
      <c r="AN129" s="795"/>
      <c r="AO129" s="796"/>
      <c r="AP129" s="795"/>
      <c r="AQ129" s="796"/>
      <c r="AR129" s="795"/>
      <c r="AS129" s="796"/>
      <c r="AT129" s="795"/>
      <c r="AU129" s="796"/>
      <c r="AV129" s="795"/>
      <c r="AW129" s="796"/>
      <c r="AX129" s="795"/>
      <c r="AY129" s="796"/>
      <c r="AZ129" s="795"/>
      <c r="BA129" s="796"/>
      <c r="BB129" s="795"/>
      <c r="BC129" s="796"/>
      <c r="BD129" s="795"/>
      <c r="BE129" s="796"/>
      <c r="BF129" s="795"/>
      <c r="BG129" s="796"/>
      <c r="BH129" s="795"/>
      <c r="BI129" s="796"/>
      <c r="BJ129" s="795"/>
      <c r="BK129" s="796"/>
      <c r="BL129" s="795"/>
      <c r="BM129" s="796"/>
      <c r="BN129" s="795"/>
      <c r="BO129" s="796"/>
      <c r="BP129" s="795"/>
      <c r="BQ129" s="796"/>
      <c r="BR129" s="795"/>
      <c r="BS129" s="796"/>
      <c r="BT129" s="795"/>
      <c r="BU129" s="796"/>
      <c r="BV129" s="788">
        <f t="shared" si="8"/>
        <v>22872.3</v>
      </c>
      <c r="BW129" s="788">
        <f t="shared" si="9"/>
        <v>0</v>
      </c>
      <c r="BX129" s="788">
        <f t="shared" si="10"/>
        <v>22872.3</v>
      </c>
      <c r="BY129" s="788">
        <f t="shared" si="11"/>
        <v>0</v>
      </c>
      <c r="BZ129" s="338"/>
      <c r="CA129" s="338"/>
      <c r="CB129" s="338"/>
      <c r="CC129" s="338"/>
      <c r="CD129" s="338"/>
      <c r="CE129" s="338"/>
      <c r="CF129" s="338"/>
    </row>
    <row r="130" ht="15.75" customHeight="1">
      <c r="A130" s="789">
        <v>127.0</v>
      </c>
      <c r="B130" s="814">
        <v>726608.0</v>
      </c>
      <c r="C130" s="814">
        <v>45.5</v>
      </c>
      <c r="D130" s="814">
        <v>22.0</v>
      </c>
      <c r="E130" s="814">
        <v>220.0</v>
      </c>
      <c r="F130" s="354">
        <v>706.0</v>
      </c>
      <c r="G130" s="504">
        <f t="shared" ref="G130:H130" si="136">L130+N130+P130+R130+T130+V130+X130+Z130+AB130+AD130+AF130+AH130+AJ130+AL130+AN130+AP130+AR130+AT130+AV130+AX130+AZ130+BB130+BD130+BF130+BH130+BJ130+BL130+BN130+BP130+BR130+BT130</f>
        <v>0</v>
      </c>
      <c r="H130" s="505">
        <f t="shared" si="136"/>
        <v>706</v>
      </c>
      <c r="I130" s="786">
        <f t="shared" si="6"/>
        <v>0</v>
      </c>
      <c r="J130" s="804">
        <v>35.85</v>
      </c>
      <c r="K130" s="787">
        <f t="shared" si="7"/>
        <v>0</v>
      </c>
      <c r="L130" s="795"/>
      <c r="M130" s="800">
        <v>706.0</v>
      </c>
      <c r="N130" s="795"/>
      <c r="O130" s="796"/>
      <c r="P130" s="795"/>
      <c r="Q130" s="796"/>
      <c r="R130" s="795"/>
      <c r="S130" s="796"/>
      <c r="T130" s="795"/>
      <c r="U130" s="796"/>
      <c r="V130" s="795"/>
      <c r="W130" s="796"/>
      <c r="X130" s="795"/>
      <c r="Y130" s="796"/>
      <c r="Z130" s="795"/>
      <c r="AA130" s="796"/>
      <c r="AB130" s="795"/>
      <c r="AC130" s="796"/>
      <c r="AD130" s="795"/>
      <c r="AE130" s="796"/>
      <c r="AF130" s="795"/>
      <c r="AG130" s="796"/>
      <c r="AH130" s="795"/>
      <c r="AI130" s="796"/>
      <c r="AJ130" s="801"/>
      <c r="AK130" s="796"/>
      <c r="AL130" s="795"/>
      <c r="AM130" s="796"/>
      <c r="AN130" s="795"/>
      <c r="AO130" s="796"/>
      <c r="AP130" s="795"/>
      <c r="AQ130" s="796"/>
      <c r="AR130" s="795"/>
      <c r="AS130" s="796"/>
      <c r="AT130" s="795"/>
      <c r="AU130" s="796"/>
      <c r="AV130" s="795"/>
      <c r="AW130" s="796"/>
      <c r="AX130" s="795"/>
      <c r="AY130" s="796"/>
      <c r="AZ130" s="795"/>
      <c r="BA130" s="796"/>
      <c r="BB130" s="795"/>
      <c r="BC130" s="796"/>
      <c r="BD130" s="795"/>
      <c r="BE130" s="796"/>
      <c r="BF130" s="795"/>
      <c r="BG130" s="796"/>
      <c r="BH130" s="795"/>
      <c r="BI130" s="796"/>
      <c r="BJ130" s="795"/>
      <c r="BK130" s="796"/>
      <c r="BL130" s="795"/>
      <c r="BM130" s="796"/>
      <c r="BN130" s="795"/>
      <c r="BO130" s="796"/>
      <c r="BP130" s="795"/>
      <c r="BQ130" s="796"/>
      <c r="BR130" s="795"/>
      <c r="BS130" s="796"/>
      <c r="BT130" s="795"/>
      <c r="BU130" s="796"/>
      <c r="BV130" s="788">
        <f t="shared" si="8"/>
        <v>25310.1</v>
      </c>
      <c r="BW130" s="788">
        <f t="shared" si="9"/>
        <v>0</v>
      </c>
      <c r="BX130" s="788">
        <f t="shared" si="10"/>
        <v>25310.1</v>
      </c>
      <c r="BY130" s="788">
        <f t="shared" si="11"/>
        <v>0</v>
      </c>
      <c r="BZ130" s="338"/>
      <c r="CA130" s="338"/>
      <c r="CB130" s="338"/>
      <c r="CC130" s="338"/>
      <c r="CD130" s="338"/>
      <c r="CE130" s="338"/>
      <c r="CF130" s="338"/>
    </row>
    <row r="131" ht="15.75" customHeight="1">
      <c r="A131" s="789">
        <v>128.0</v>
      </c>
      <c r="B131" s="797">
        <v>726609.0</v>
      </c>
      <c r="C131" s="814">
        <v>50.0</v>
      </c>
      <c r="D131" s="814">
        <v>22.0</v>
      </c>
      <c r="E131" s="814">
        <v>220.0</v>
      </c>
      <c r="F131" s="354">
        <v>786.0</v>
      </c>
      <c r="G131" s="504">
        <f t="shared" ref="G131:H131" si="137">L131+N131+P131+R131+T131+V131+X131+Z131+AB131+AD131+AF131+AH131+AJ131+AL131+AN131+AP131+AR131+AT131+AV131+AX131+AZ131+BB131+BD131+BF131+BH131+BJ131+BL131+BN131+BP131+BR131+BT131</f>
        <v>0</v>
      </c>
      <c r="H131" s="505">
        <f t="shared" si="137"/>
        <v>786</v>
      </c>
      <c r="I131" s="786">
        <f t="shared" si="6"/>
        <v>0</v>
      </c>
      <c r="J131" s="804">
        <v>35.85</v>
      </c>
      <c r="K131" s="787">
        <f t="shared" si="7"/>
        <v>0</v>
      </c>
      <c r="L131" s="795"/>
      <c r="M131" s="796"/>
      <c r="N131" s="795"/>
      <c r="O131" s="796"/>
      <c r="P131" s="795"/>
      <c r="Q131" s="796"/>
      <c r="R131" s="795"/>
      <c r="S131" s="796"/>
      <c r="T131" s="795"/>
      <c r="U131" s="800">
        <v>786.0</v>
      </c>
      <c r="V131" s="795"/>
      <c r="W131" s="796"/>
      <c r="X131" s="795"/>
      <c r="Y131" s="796"/>
      <c r="Z131" s="795"/>
      <c r="AA131" s="796"/>
      <c r="AB131" s="795"/>
      <c r="AC131" s="796"/>
      <c r="AD131" s="795"/>
      <c r="AE131" s="796"/>
      <c r="AF131" s="795"/>
      <c r="AG131" s="796"/>
      <c r="AH131" s="795"/>
      <c r="AI131" s="796"/>
      <c r="AJ131" s="801"/>
      <c r="AK131" s="796"/>
      <c r="AL131" s="795"/>
      <c r="AM131" s="796"/>
      <c r="AN131" s="795"/>
      <c r="AO131" s="800"/>
      <c r="AP131" s="795"/>
      <c r="AQ131" s="796"/>
      <c r="AR131" s="795"/>
      <c r="AS131" s="796"/>
      <c r="AT131" s="795"/>
      <c r="AU131" s="796"/>
      <c r="AV131" s="795"/>
      <c r="AW131" s="796"/>
      <c r="AX131" s="795"/>
      <c r="AY131" s="796"/>
      <c r="AZ131" s="795"/>
      <c r="BA131" s="796"/>
      <c r="BB131" s="795"/>
      <c r="BC131" s="796"/>
      <c r="BD131" s="795"/>
      <c r="BE131" s="796"/>
      <c r="BF131" s="795"/>
      <c r="BG131" s="796"/>
      <c r="BH131" s="795"/>
      <c r="BI131" s="796"/>
      <c r="BJ131" s="795"/>
      <c r="BK131" s="796"/>
      <c r="BL131" s="795"/>
      <c r="BM131" s="796"/>
      <c r="BN131" s="795"/>
      <c r="BO131" s="796"/>
      <c r="BP131" s="795"/>
      <c r="BQ131" s="796"/>
      <c r="BR131" s="795"/>
      <c r="BS131" s="796"/>
      <c r="BT131" s="795"/>
      <c r="BU131" s="796"/>
      <c r="BV131" s="788">
        <f t="shared" si="8"/>
        <v>28178.1</v>
      </c>
      <c r="BW131" s="788">
        <f t="shared" si="9"/>
        <v>0</v>
      </c>
      <c r="BX131" s="788">
        <f t="shared" si="10"/>
        <v>28178.1</v>
      </c>
      <c r="BY131" s="788">
        <f t="shared" si="11"/>
        <v>0</v>
      </c>
      <c r="BZ131" s="338"/>
      <c r="CA131" s="338"/>
      <c r="CB131" s="338"/>
      <c r="CC131" s="338"/>
      <c r="CD131" s="338"/>
      <c r="CE131" s="338"/>
      <c r="CF131" s="338"/>
    </row>
    <row r="132" ht="15.75" customHeight="1">
      <c r="A132" s="789">
        <v>129.0</v>
      </c>
      <c r="B132" s="814">
        <v>726613.0</v>
      </c>
      <c r="C132" s="814">
        <v>25.5</v>
      </c>
      <c r="D132" s="814">
        <v>22.0</v>
      </c>
      <c r="E132" s="814">
        <v>180.0</v>
      </c>
      <c r="F132" s="354">
        <v>348.0</v>
      </c>
      <c r="G132" s="504">
        <f t="shared" ref="G132:H132" si="138">L132+N132+P132+R132+T132+V132+X132+Z132+AB132+AD132+AF132+AH132+AJ132+AL132+AN132+AP132+AR132+AT132+AV132+AX132+AZ132+BB132+BD132+BF132+BH132+BJ132+BL132+BN132+BP132+BR132+BT132</f>
        <v>0</v>
      </c>
      <c r="H132" s="505">
        <f t="shared" si="138"/>
        <v>0</v>
      </c>
      <c r="I132" s="786">
        <f t="shared" si="6"/>
        <v>348</v>
      </c>
      <c r="J132" s="804">
        <v>35.85</v>
      </c>
      <c r="K132" s="787">
        <f t="shared" si="7"/>
        <v>12475.8</v>
      </c>
      <c r="L132" s="795"/>
      <c r="M132" s="796"/>
      <c r="N132" s="795"/>
      <c r="O132" s="796"/>
      <c r="P132" s="795"/>
      <c r="Q132" s="796"/>
      <c r="R132" s="795"/>
      <c r="S132" s="796"/>
      <c r="T132" s="795"/>
      <c r="U132" s="796"/>
      <c r="V132" s="795"/>
      <c r="W132" s="796"/>
      <c r="X132" s="795"/>
      <c r="Y132" s="796"/>
      <c r="Z132" s="795"/>
      <c r="AA132" s="796"/>
      <c r="AB132" s="795"/>
      <c r="AC132" s="796"/>
      <c r="AD132" s="795"/>
      <c r="AE132" s="796"/>
      <c r="AF132" s="795"/>
      <c r="AG132" s="796"/>
      <c r="AH132" s="795"/>
      <c r="AI132" s="796"/>
      <c r="AJ132" s="801"/>
      <c r="AK132" s="796"/>
      <c r="AL132" s="795"/>
      <c r="AM132" s="796"/>
      <c r="AN132" s="795"/>
      <c r="AO132" s="796"/>
      <c r="AP132" s="795"/>
      <c r="AQ132" s="796"/>
      <c r="AR132" s="801"/>
      <c r="AS132" s="796"/>
      <c r="AT132" s="795"/>
      <c r="AU132" s="796"/>
      <c r="AV132" s="795"/>
      <c r="AW132" s="796"/>
      <c r="AX132" s="795"/>
      <c r="AY132" s="796"/>
      <c r="AZ132" s="795"/>
      <c r="BA132" s="796"/>
      <c r="BB132" s="795"/>
      <c r="BC132" s="796"/>
      <c r="BD132" s="795"/>
      <c r="BE132" s="796"/>
      <c r="BF132" s="795"/>
      <c r="BG132" s="796"/>
      <c r="BH132" s="795"/>
      <c r="BI132" s="796"/>
      <c r="BJ132" s="795"/>
      <c r="BK132" s="796"/>
      <c r="BL132" s="795"/>
      <c r="BM132" s="796"/>
      <c r="BN132" s="795"/>
      <c r="BO132" s="796"/>
      <c r="BP132" s="795"/>
      <c r="BQ132" s="796"/>
      <c r="BR132" s="795"/>
      <c r="BS132" s="796"/>
      <c r="BT132" s="795"/>
      <c r="BU132" s="796"/>
      <c r="BV132" s="788">
        <f t="shared" si="8"/>
        <v>12475.8</v>
      </c>
      <c r="BW132" s="788">
        <f t="shared" si="9"/>
        <v>0</v>
      </c>
      <c r="BX132" s="788">
        <f t="shared" si="10"/>
        <v>0</v>
      </c>
      <c r="BY132" s="788">
        <f t="shared" si="11"/>
        <v>12475.8</v>
      </c>
      <c r="BZ132" s="338"/>
      <c r="CA132" s="338"/>
      <c r="CB132" s="338"/>
      <c r="CC132" s="338"/>
      <c r="CD132" s="338"/>
      <c r="CE132" s="338"/>
      <c r="CF132" s="338"/>
    </row>
    <row r="133" ht="15.75" customHeight="1">
      <c r="A133" s="789">
        <v>130.0</v>
      </c>
      <c r="B133" s="814">
        <v>726614.0</v>
      </c>
      <c r="C133" s="814">
        <v>25.5</v>
      </c>
      <c r="D133" s="814">
        <v>22.0</v>
      </c>
      <c r="E133" s="814">
        <v>180.0</v>
      </c>
      <c r="F133" s="354">
        <v>95.0</v>
      </c>
      <c r="G133" s="504">
        <f t="shared" ref="G133:H133" si="139">L133+N133+P133+R133+T133+V133+X133+Z133+AB133+AD133+AF133+AH133+AJ133+AL133+AN133+AP133+AR133+AT133+AV133+AX133+AZ133+BB133+BD133+BF133+BH133+BJ133+BL133+BN133+BP133+BR133+BT133</f>
        <v>0</v>
      </c>
      <c r="H133" s="505">
        <f t="shared" si="139"/>
        <v>0</v>
      </c>
      <c r="I133" s="786">
        <f t="shared" si="6"/>
        <v>95</v>
      </c>
      <c r="J133" s="804">
        <v>35.85</v>
      </c>
      <c r="K133" s="787">
        <f t="shared" si="7"/>
        <v>3405.75</v>
      </c>
      <c r="L133" s="795"/>
      <c r="M133" s="796"/>
      <c r="N133" s="795"/>
      <c r="O133" s="796"/>
      <c r="P133" s="795"/>
      <c r="Q133" s="796"/>
      <c r="R133" s="795"/>
      <c r="S133" s="796"/>
      <c r="T133" s="795"/>
      <c r="U133" s="796"/>
      <c r="V133" s="795"/>
      <c r="W133" s="796"/>
      <c r="X133" s="795"/>
      <c r="Y133" s="796"/>
      <c r="Z133" s="795"/>
      <c r="AA133" s="796"/>
      <c r="AB133" s="795"/>
      <c r="AC133" s="796"/>
      <c r="AD133" s="795"/>
      <c r="AE133" s="796"/>
      <c r="AF133" s="795"/>
      <c r="AG133" s="796"/>
      <c r="AH133" s="795"/>
      <c r="AI133" s="796"/>
      <c r="AJ133" s="801"/>
      <c r="AK133" s="796"/>
      <c r="AL133" s="795"/>
      <c r="AM133" s="796"/>
      <c r="AN133" s="795"/>
      <c r="AO133" s="796"/>
      <c r="AP133" s="795"/>
      <c r="AQ133" s="796"/>
      <c r="AR133" s="801"/>
      <c r="AS133" s="796"/>
      <c r="AT133" s="795"/>
      <c r="AU133" s="796"/>
      <c r="AV133" s="795"/>
      <c r="AW133" s="796"/>
      <c r="AX133" s="795"/>
      <c r="AY133" s="796"/>
      <c r="AZ133" s="795"/>
      <c r="BA133" s="796"/>
      <c r="BB133" s="795"/>
      <c r="BC133" s="796"/>
      <c r="BD133" s="795"/>
      <c r="BE133" s="796"/>
      <c r="BF133" s="795"/>
      <c r="BG133" s="796"/>
      <c r="BH133" s="795"/>
      <c r="BI133" s="796"/>
      <c r="BJ133" s="795"/>
      <c r="BK133" s="796"/>
      <c r="BL133" s="795"/>
      <c r="BM133" s="796"/>
      <c r="BN133" s="795"/>
      <c r="BO133" s="796"/>
      <c r="BP133" s="795"/>
      <c r="BQ133" s="796"/>
      <c r="BR133" s="795"/>
      <c r="BS133" s="796"/>
      <c r="BT133" s="795"/>
      <c r="BU133" s="796"/>
      <c r="BV133" s="788">
        <f t="shared" si="8"/>
        <v>3405.75</v>
      </c>
      <c r="BW133" s="788">
        <f t="shared" si="9"/>
        <v>0</v>
      </c>
      <c r="BX133" s="788">
        <f t="shared" si="10"/>
        <v>0</v>
      </c>
      <c r="BY133" s="788">
        <f t="shared" si="11"/>
        <v>3405.75</v>
      </c>
      <c r="BZ133" s="338"/>
      <c r="CA133" s="338"/>
      <c r="CB133" s="338"/>
      <c r="CC133" s="338"/>
      <c r="CD133" s="338"/>
      <c r="CE133" s="338"/>
      <c r="CF133" s="338"/>
    </row>
    <row r="134" ht="15.75" customHeight="1">
      <c r="A134" s="789">
        <v>131.0</v>
      </c>
      <c r="B134" s="814">
        <v>726631.0</v>
      </c>
      <c r="C134" s="814">
        <v>30.0</v>
      </c>
      <c r="D134" s="814">
        <v>22.0</v>
      </c>
      <c r="E134" s="814">
        <v>180.0</v>
      </c>
      <c r="F134" s="354">
        <v>88.0</v>
      </c>
      <c r="G134" s="504">
        <f t="shared" ref="G134:H134" si="140">L134+N134+P134+R134+T134+V134+X134+Z134+AB134+AD134+AF134+AH134+AJ134+AL134+AN134+AP134+AR134+AT134+AV134+AX134+AZ134+BB134+BD134+BF134+BH134+BJ134+BL134+BN134+BP134+BR134+BT134</f>
        <v>0</v>
      </c>
      <c r="H134" s="505">
        <f t="shared" si="140"/>
        <v>0</v>
      </c>
      <c r="I134" s="786">
        <f t="shared" si="6"/>
        <v>88</v>
      </c>
      <c r="J134" s="804">
        <v>35.85</v>
      </c>
      <c r="K134" s="787">
        <f t="shared" si="7"/>
        <v>3154.8</v>
      </c>
      <c r="L134" s="795"/>
      <c r="M134" s="796"/>
      <c r="N134" s="795"/>
      <c r="O134" s="796"/>
      <c r="P134" s="795"/>
      <c r="Q134" s="796"/>
      <c r="R134" s="795"/>
      <c r="S134" s="796"/>
      <c r="T134" s="795"/>
      <c r="U134" s="796"/>
      <c r="V134" s="795"/>
      <c r="W134" s="796"/>
      <c r="X134" s="795"/>
      <c r="Y134" s="796"/>
      <c r="Z134" s="795"/>
      <c r="AA134" s="796"/>
      <c r="AB134" s="801"/>
      <c r="AC134" s="796"/>
      <c r="AD134" s="795"/>
      <c r="AE134" s="796"/>
      <c r="AF134" s="795"/>
      <c r="AG134" s="796"/>
      <c r="AH134" s="795"/>
      <c r="AI134" s="796"/>
      <c r="AJ134" s="795"/>
      <c r="AK134" s="796"/>
      <c r="AL134" s="795"/>
      <c r="AM134" s="796"/>
      <c r="AN134" s="795"/>
      <c r="AO134" s="796"/>
      <c r="AP134" s="795"/>
      <c r="AQ134" s="796"/>
      <c r="AR134" s="801"/>
      <c r="AS134" s="796"/>
      <c r="AT134" s="795"/>
      <c r="AU134" s="796"/>
      <c r="AV134" s="795"/>
      <c r="AW134" s="796"/>
      <c r="AX134" s="795"/>
      <c r="AY134" s="796"/>
      <c r="AZ134" s="795"/>
      <c r="BA134" s="796"/>
      <c r="BB134" s="795"/>
      <c r="BC134" s="796"/>
      <c r="BD134" s="795"/>
      <c r="BE134" s="796"/>
      <c r="BF134" s="795"/>
      <c r="BG134" s="796"/>
      <c r="BH134" s="795"/>
      <c r="BI134" s="796"/>
      <c r="BJ134" s="795"/>
      <c r="BK134" s="796"/>
      <c r="BL134" s="795"/>
      <c r="BM134" s="796"/>
      <c r="BN134" s="795"/>
      <c r="BO134" s="796"/>
      <c r="BP134" s="795"/>
      <c r="BQ134" s="800"/>
      <c r="BR134" s="795"/>
      <c r="BS134" s="796"/>
      <c r="BT134" s="795"/>
      <c r="BU134" s="800"/>
      <c r="BV134" s="788">
        <f t="shared" si="8"/>
        <v>3154.8</v>
      </c>
      <c r="BW134" s="788">
        <f t="shared" si="9"/>
        <v>0</v>
      </c>
      <c r="BX134" s="788">
        <f t="shared" si="10"/>
        <v>0</v>
      </c>
      <c r="BY134" s="788">
        <f t="shared" si="11"/>
        <v>3154.8</v>
      </c>
      <c r="BZ134" s="338"/>
      <c r="CA134" s="338"/>
      <c r="CB134" s="338"/>
      <c r="CC134" s="338"/>
      <c r="CD134" s="338"/>
      <c r="CE134" s="338"/>
      <c r="CF134" s="338"/>
    </row>
    <row r="135" ht="15.75" customHeight="1">
      <c r="A135" s="789">
        <v>132.0</v>
      </c>
      <c r="B135" s="814">
        <v>726635.0</v>
      </c>
      <c r="C135" s="814">
        <v>32.5</v>
      </c>
      <c r="D135" s="814">
        <v>22.0</v>
      </c>
      <c r="E135" s="814">
        <v>180.0</v>
      </c>
      <c r="F135" s="354">
        <v>114.0</v>
      </c>
      <c r="G135" s="504">
        <f t="shared" ref="G135:H135" si="141">L135+N135+P135+R135+T135+V135+X135+Z135+AB135+AD135+AF135+AH135+AJ135+AL135+AN135+AP135+AR135+AT135+AV135+AX135+AZ135+BB135+BD135+BF135+BH135+BJ135+BL135+BN135+BP135+BR135+BT135</f>
        <v>0</v>
      </c>
      <c r="H135" s="505">
        <f t="shared" si="141"/>
        <v>114</v>
      </c>
      <c r="I135" s="786">
        <f t="shared" si="6"/>
        <v>0</v>
      </c>
      <c r="J135" s="804">
        <v>35.85</v>
      </c>
      <c r="K135" s="787">
        <f t="shared" si="7"/>
        <v>0</v>
      </c>
      <c r="L135" s="795"/>
      <c r="M135" s="796"/>
      <c r="N135" s="795"/>
      <c r="O135" s="796"/>
      <c r="P135" s="795"/>
      <c r="Q135" s="800">
        <v>114.0</v>
      </c>
      <c r="R135" s="795"/>
      <c r="S135" s="796"/>
      <c r="T135" s="795"/>
      <c r="U135" s="796"/>
      <c r="V135" s="795"/>
      <c r="W135" s="796"/>
      <c r="X135" s="795"/>
      <c r="Y135" s="796"/>
      <c r="Z135" s="795"/>
      <c r="AA135" s="796"/>
      <c r="AB135" s="795"/>
      <c r="AC135" s="796"/>
      <c r="AD135" s="795"/>
      <c r="AE135" s="796"/>
      <c r="AF135" s="795"/>
      <c r="AG135" s="796"/>
      <c r="AH135" s="795"/>
      <c r="AI135" s="796"/>
      <c r="AJ135" s="795"/>
      <c r="AK135" s="796"/>
      <c r="AL135" s="795"/>
      <c r="AM135" s="796"/>
      <c r="AN135" s="795"/>
      <c r="AO135" s="796"/>
      <c r="AP135" s="795"/>
      <c r="AQ135" s="796"/>
      <c r="AR135" s="801"/>
      <c r="AS135" s="796"/>
      <c r="AT135" s="795"/>
      <c r="AU135" s="796"/>
      <c r="AV135" s="795"/>
      <c r="AW135" s="796"/>
      <c r="AX135" s="795"/>
      <c r="AY135" s="796"/>
      <c r="AZ135" s="795"/>
      <c r="BA135" s="796"/>
      <c r="BB135" s="795"/>
      <c r="BC135" s="796"/>
      <c r="BD135" s="795"/>
      <c r="BE135" s="796"/>
      <c r="BF135" s="795"/>
      <c r="BG135" s="796"/>
      <c r="BH135" s="795"/>
      <c r="BI135" s="796"/>
      <c r="BJ135" s="795"/>
      <c r="BK135" s="796"/>
      <c r="BL135" s="795"/>
      <c r="BM135" s="796"/>
      <c r="BN135" s="795"/>
      <c r="BO135" s="796"/>
      <c r="BP135" s="795"/>
      <c r="BQ135" s="796"/>
      <c r="BR135" s="795"/>
      <c r="BS135" s="796"/>
      <c r="BT135" s="795"/>
      <c r="BU135" s="796"/>
      <c r="BV135" s="788">
        <f t="shared" si="8"/>
        <v>4086.9</v>
      </c>
      <c r="BW135" s="788">
        <f t="shared" si="9"/>
        <v>0</v>
      </c>
      <c r="BX135" s="788">
        <f t="shared" si="10"/>
        <v>4086.9</v>
      </c>
      <c r="BY135" s="788">
        <f t="shared" si="11"/>
        <v>0</v>
      </c>
      <c r="BZ135" s="338"/>
      <c r="CA135" s="338"/>
      <c r="CB135" s="338"/>
      <c r="CC135" s="338"/>
      <c r="CD135" s="338"/>
      <c r="CE135" s="338"/>
      <c r="CF135" s="338"/>
    </row>
    <row r="136" ht="15.75" customHeight="1">
      <c r="A136" s="789">
        <v>133.0</v>
      </c>
      <c r="B136" s="814">
        <v>726636.0</v>
      </c>
      <c r="C136" s="814">
        <v>32.5</v>
      </c>
      <c r="D136" s="814">
        <v>22.0</v>
      </c>
      <c r="E136" s="814">
        <v>180.0</v>
      </c>
      <c r="F136" s="354">
        <v>491.0</v>
      </c>
      <c r="G136" s="504">
        <f t="shared" ref="G136:H136" si="142">L136+N136+P136+R136+T136+V136+X136+Z136+AB136+AD136+AF136+AH136+AJ136+AL136+AN136+AP136+AR136+AT136+AV136+AX136+AZ136+BB136+BD136+BF136+BH136+BJ136+BL136+BN136+BP136+BR136+BT136</f>
        <v>0</v>
      </c>
      <c r="H136" s="505">
        <f t="shared" si="142"/>
        <v>275</v>
      </c>
      <c r="I136" s="786">
        <f t="shared" si="6"/>
        <v>216</v>
      </c>
      <c r="J136" s="804">
        <v>35.85</v>
      </c>
      <c r="K136" s="787">
        <f t="shared" si="7"/>
        <v>7743.6</v>
      </c>
      <c r="L136" s="795"/>
      <c r="M136" s="796"/>
      <c r="N136" s="795"/>
      <c r="O136" s="796"/>
      <c r="P136" s="795"/>
      <c r="Q136" s="796"/>
      <c r="R136" s="795"/>
      <c r="S136" s="796">
        <f>491-216</f>
        <v>275</v>
      </c>
      <c r="T136" s="795"/>
      <c r="U136" s="796"/>
      <c r="V136" s="795"/>
      <c r="W136" s="796"/>
      <c r="X136" s="795"/>
      <c r="Y136" s="796"/>
      <c r="Z136" s="795"/>
      <c r="AA136" s="796"/>
      <c r="AB136" s="795"/>
      <c r="AC136" s="796"/>
      <c r="AD136" s="795"/>
      <c r="AE136" s="796"/>
      <c r="AF136" s="795"/>
      <c r="AG136" s="800"/>
      <c r="AH136" s="795"/>
      <c r="AI136" s="796"/>
      <c r="AJ136" s="795"/>
      <c r="AK136" s="796"/>
      <c r="AL136" s="795"/>
      <c r="AM136" s="796"/>
      <c r="AN136" s="795"/>
      <c r="AO136" s="796"/>
      <c r="AP136" s="795"/>
      <c r="AQ136" s="796"/>
      <c r="AR136" s="801"/>
      <c r="AS136" s="796"/>
      <c r="AT136" s="795"/>
      <c r="AU136" s="796"/>
      <c r="AV136" s="795"/>
      <c r="AW136" s="796"/>
      <c r="AX136" s="795"/>
      <c r="AY136" s="796"/>
      <c r="AZ136" s="795"/>
      <c r="BA136" s="796"/>
      <c r="BB136" s="795"/>
      <c r="BC136" s="796"/>
      <c r="BD136" s="795"/>
      <c r="BE136" s="796"/>
      <c r="BF136" s="795"/>
      <c r="BG136" s="796"/>
      <c r="BH136" s="795"/>
      <c r="BI136" s="796"/>
      <c r="BJ136" s="795"/>
      <c r="BK136" s="796"/>
      <c r="BL136" s="795"/>
      <c r="BM136" s="796"/>
      <c r="BN136" s="795"/>
      <c r="BO136" s="796"/>
      <c r="BP136" s="795"/>
      <c r="BQ136" s="796"/>
      <c r="BR136" s="795"/>
      <c r="BS136" s="796"/>
      <c r="BT136" s="795"/>
      <c r="BU136" s="796"/>
      <c r="BV136" s="788">
        <f t="shared" si="8"/>
        <v>17602.35</v>
      </c>
      <c r="BW136" s="788">
        <f t="shared" si="9"/>
        <v>0</v>
      </c>
      <c r="BX136" s="788">
        <f t="shared" si="10"/>
        <v>9858.75</v>
      </c>
      <c r="BY136" s="788">
        <f t="shared" si="11"/>
        <v>7743.6</v>
      </c>
      <c r="BZ136" s="338"/>
      <c r="CA136" s="338"/>
      <c r="CB136" s="338"/>
      <c r="CC136" s="338"/>
      <c r="CD136" s="338"/>
      <c r="CE136" s="338"/>
      <c r="CF136" s="338"/>
    </row>
    <row r="137" ht="15.75" customHeight="1">
      <c r="A137" s="789">
        <v>134.0</v>
      </c>
      <c r="B137" s="814">
        <v>726641.0</v>
      </c>
      <c r="C137" s="814">
        <v>36.0</v>
      </c>
      <c r="D137" s="814">
        <v>22.0</v>
      </c>
      <c r="E137" s="814">
        <v>180.0</v>
      </c>
      <c r="F137" s="354">
        <v>507.0</v>
      </c>
      <c r="G137" s="504">
        <f t="shared" ref="G137:H137" si="143">L137+N137+P137+R137+T137+V137+X137+Z137+AB137+AD137+AF137+AH137+AJ137+AL137+AN137+AP137+AR137+AT137+AV137+AX137+AZ137+BB137+BD137+BF137+BH137+BJ137+BL137+BN137+BP137+BR137+BT137</f>
        <v>0</v>
      </c>
      <c r="H137" s="505">
        <f t="shared" si="143"/>
        <v>447</v>
      </c>
      <c r="I137" s="786">
        <f t="shared" si="6"/>
        <v>60</v>
      </c>
      <c r="J137" s="804">
        <v>35.85</v>
      </c>
      <c r="K137" s="787">
        <f t="shared" si="7"/>
        <v>2151</v>
      </c>
      <c r="L137" s="795"/>
      <c r="M137" s="796"/>
      <c r="N137" s="795"/>
      <c r="O137" s="796"/>
      <c r="P137" s="795"/>
      <c r="Q137" s="796">
        <f>507-295</f>
        <v>212</v>
      </c>
      <c r="R137" s="795"/>
      <c r="S137" s="800">
        <v>235.0</v>
      </c>
      <c r="T137" s="795"/>
      <c r="U137" s="796"/>
      <c r="V137" s="795"/>
      <c r="W137" s="796"/>
      <c r="X137" s="795"/>
      <c r="Y137" s="796"/>
      <c r="Z137" s="795"/>
      <c r="AA137" s="796"/>
      <c r="AB137" s="795"/>
      <c r="AC137" s="796"/>
      <c r="AD137" s="795"/>
      <c r="AE137" s="796"/>
      <c r="AF137" s="795"/>
      <c r="AG137" s="796"/>
      <c r="AH137" s="795"/>
      <c r="AI137" s="796"/>
      <c r="AJ137" s="801"/>
      <c r="AK137" s="796"/>
      <c r="AL137" s="795"/>
      <c r="AM137" s="796"/>
      <c r="AN137" s="795"/>
      <c r="AO137" s="796"/>
      <c r="AP137" s="795"/>
      <c r="AQ137" s="796"/>
      <c r="AR137" s="801"/>
      <c r="AS137" s="796"/>
      <c r="AT137" s="795"/>
      <c r="AU137" s="796"/>
      <c r="AV137" s="795"/>
      <c r="AW137" s="796"/>
      <c r="AX137" s="795"/>
      <c r="AY137" s="796"/>
      <c r="AZ137" s="795"/>
      <c r="BA137" s="796"/>
      <c r="BB137" s="795"/>
      <c r="BC137" s="796"/>
      <c r="BD137" s="795"/>
      <c r="BE137" s="796"/>
      <c r="BF137" s="795"/>
      <c r="BG137" s="796"/>
      <c r="BH137" s="795"/>
      <c r="BI137" s="796"/>
      <c r="BJ137" s="795"/>
      <c r="BK137" s="796"/>
      <c r="BL137" s="795"/>
      <c r="BM137" s="796"/>
      <c r="BN137" s="795"/>
      <c r="BO137" s="796"/>
      <c r="BP137" s="795"/>
      <c r="BQ137" s="796"/>
      <c r="BR137" s="795"/>
      <c r="BS137" s="796"/>
      <c r="BT137" s="795"/>
      <c r="BU137" s="796"/>
      <c r="BV137" s="788">
        <f t="shared" si="8"/>
        <v>18175.95</v>
      </c>
      <c r="BW137" s="788">
        <f t="shared" si="9"/>
        <v>0</v>
      </c>
      <c r="BX137" s="788">
        <f t="shared" si="10"/>
        <v>16024.95</v>
      </c>
      <c r="BY137" s="788">
        <f t="shared" si="11"/>
        <v>2151</v>
      </c>
      <c r="BZ137" s="338"/>
      <c r="CA137" s="338"/>
      <c r="CB137" s="338"/>
      <c r="CC137" s="338"/>
      <c r="CD137" s="338"/>
      <c r="CE137" s="338"/>
      <c r="CF137" s="338"/>
    </row>
    <row r="138" ht="15.75" customHeight="1">
      <c r="A138" s="789">
        <v>135.0</v>
      </c>
      <c r="B138" s="814">
        <v>726642.0</v>
      </c>
      <c r="C138" s="814">
        <v>36.0</v>
      </c>
      <c r="D138" s="814">
        <v>22.0</v>
      </c>
      <c r="E138" s="814">
        <v>180.0</v>
      </c>
      <c r="F138" s="354">
        <v>258.0</v>
      </c>
      <c r="G138" s="504">
        <f t="shared" ref="G138:H138" si="144">L138+N138+P138+R138+T138+V138+X138+Z138+AB138+AD138+AF138+AH138+AJ138+AL138+AN138+AP138+AR138+AT138+AV138+AX138+AZ138+BB138+BD138+BF138+BH138+BJ138+BL138+BN138+BP138+BR138+BT138</f>
        <v>0</v>
      </c>
      <c r="H138" s="505">
        <f t="shared" si="144"/>
        <v>228</v>
      </c>
      <c r="I138" s="786">
        <f t="shared" si="6"/>
        <v>30</v>
      </c>
      <c r="J138" s="804">
        <v>35.85</v>
      </c>
      <c r="K138" s="787">
        <f t="shared" si="7"/>
        <v>1075.5</v>
      </c>
      <c r="L138" s="795"/>
      <c r="M138" s="796">
        <f>258-95</f>
        <v>163</v>
      </c>
      <c r="N138" s="795"/>
      <c r="O138" s="796"/>
      <c r="P138" s="795"/>
      <c r="Q138" s="800">
        <v>65.0</v>
      </c>
      <c r="R138" s="795"/>
      <c r="S138" s="796"/>
      <c r="T138" s="795"/>
      <c r="U138" s="796"/>
      <c r="V138" s="795"/>
      <c r="W138" s="796"/>
      <c r="X138" s="795"/>
      <c r="Y138" s="796"/>
      <c r="Z138" s="795"/>
      <c r="AA138" s="796"/>
      <c r="AB138" s="795"/>
      <c r="AC138" s="796"/>
      <c r="AD138" s="795"/>
      <c r="AE138" s="796"/>
      <c r="AF138" s="795"/>
      <c r="AG138" s="796"/>
      <c r="AH138" s="795"/>
      <c r="AI138" s="796"/>
      <c r="AJ138" s="801"/>
      <c r="AK138" s="796"/>
      <c r="AL138" s="795"/>
      <c r="AM138" s="796"/>
      <c r="AN138" s="795"/>
      <c r="AO138" s="796"/>
      <c r="AP138" s="795"/>
      <c r="AQ138" s="796"/>
      <c r="AR138" s="801"/>
      <c r="AS138" s="796"/>
      <c r="AT138" s="795"/>
      <c r="AU138" s="796"/>
      <c r="AV138" s="795"/>
      <c r="AW138" s="796"/>
      <c r="AX138" s="795"/>
      <c r="AY138" s="796"/>
      <c r="AZ138" s="795"/>
      <c r="BA138" s="796"/>
      <c r="BB138" s="795"/>
      <c r="BC138" s="796"/>
      <c r="BD138" s="795"/>
      <c r="BE138" s="796"/>
      <c r="BF138" s="795"/>
      <c r="BG138" s="796"/>
      <c r="BH138" s="795"/>
      <c r="BI138" s="796"/>
      <c r="BJ138" s="795"/>
      <c r="BK138" s="796"/>
      <c r="BL138" s="795"/>
      <c r="BM138" s="796"/>
      <c r="BN138" s="795"/>
      <c r="BO138" s="796"/>
      <c r="BP138" s="795"/>
      <c r="BQ138" s="796"/>
      <c r="BR138" s="795"/>
      <c r="BS138" s="796"/>
      <c r="BT138" s="795"/>
      <c r="BU138" s="796"/>
      <c r="BV138" s="788">
        <f t="shared" si="8"/>
        <v>9249.3</v>
      </c>
      <c r="BW138" s="788">
        <f t="shared" si="9"/>
        <v>0</v>
      </c>
      <c r="BX138" s="788">
        <f t="shared" si="10"/>
        <v>8173.8</v>
      </c>
      <c r="BY138" s="788">
        <f t="shared" si="11"/>
        <v>1075.5</v>
      </c>
      <c r="BZ138" s="338"/>
      <c r="CA138" s="338"/>
      <c r="CB138" s="338"/>
      <c r="CC138" s="338"/>
      <c r="CD138" s="338"/>
      <c r="CE138" s="338"/>
      <c r="CF138" s="338"/>
    </row>
    <row r="139" ht="15.75" customHeight="1">
      <c r="A139" s="789">
        <v>136.0</v>
      </c>
      <c r="B139" s="814">
        <v>726644.0</v>
      </c>
      <c r="C139" s="814">
        <v>36.0</v>
      </c>
      <c r="D139" s="814">
        <v>22.0</v>
      </c>
      <c r="E139" s="814">
        <v>180.0</v>
      </c>
      <c r="F139" s="354">
        <v>33.0</v>
      </c>
      <c r="G139" s="504">
        <f t="shared" ref="G139:H139" si="145">L139+N139+P139+R139+T139+V139+X139+Z139+AB139+AD139+AF139+AH139+AJ139+AL139+AN139+AP139+AR139+AT139+AV139+AX139+AZ139+BB139+BD139+BF139+BH139+BJ139+BL139+BN139+BP139+BR139+BT139</f>
        <v>0</v>
      </c>
      <c r="H139" s="505">
        <f t="shared" si="145"/>
        <v>0</v>
      </c>
      <c r="I139" s="786">
        <f t="shared" si="6"/>
        <v>33</v>
      </c>
      <c r="J139" s="804">
        <v>35.85</v>
      </c>
      <c r="K139" s="787">
        <f t="shared" si="7"/>
        <v>1183.05</v>
      </c>
      <c r="L139" s="795"/>
      <c r="M139" s="796"/>
      <c r="N139" s="795"/>
      <c r="O139" s="796"/>
      <c r="P139" s="795"/>
      <c r="Q139" s="796"/>
      <c r="R139" s="795"/>
      <c r="S139" s="796"/>
      <c r="T139" s="795"/>
      <c r="U139" s="796"/>
      <c r="V139" s="795"/>
      <c r="W139" s="796"/>
      <c r="X139" s="795"/>
      <c r="Y139" s="796"/>
      <c r="Z139" s="795"/>
      <c r="AA139" s="796"/>
      <c r="AB139" s="795"/>
      <c r="AC139" s="796"/>
      <c r="AD139" s="795"/>
      <c r="AE139" s="796"/>
      <c r="AF139" s="795"/>
      <c r="AG139" s="796"/>
      <c r="AH139" s="795"/>
      <c r="AI139" s="796"/>
      <c r="AJ139" s="801"/>
      <c r="AK139" s="796"/>
      <c r="AL139" s="795"/>
      <c r="AM139" s="796"/>
      <c r="AN139" s="795"/>
      <c r="AO139" s="796"/>
      <c r="AP139" s="795"/>
      <c r="AQ139" s="796"/>
      <c r="AR139" s="801"/>
      <c r="AS139" s="796"/>
      <c r="AT139" s="795"/>
      <c r="AU139" s="796"/>
      <c r="AV139" s="795"/>
      <c r="AW139" s="796"/>
      <c r="AX139" s="795"/>
      <c r="AY139" s="796"/>
      <c r="AZ139" s="795"/>
      <c r="BA139" s="796"/>
      <c r="BB139" s="795"/>
      <c r="BC139" s="796"/>
      <c r="BD139" s="795"/>
      <c r="BE139" s="796"/>
      <c r="BF139" s="795"/>
      <c r="BG139" s="796"/>
      <c r="BH139" s="795"/>
      <c r="BI139" s="796"/>
      <c r="BJ139" s="795"/>
      <c r="BK139" s="796"/>
      <c r="BL139" s="795"/>
      <c r="BM139" s="796"/>
      <c r="BN139" s="795"/>
      <c r="BO139" s="800"/>
      <c r="BP139" s="795"/>
      <c r="BQ139" s="796"/>
      <c r="BR139" s="795"/>
      <c r="BS139" s="796"/>
      <c r="BT139" s="795"/>
      <c r="BU139" s="796"/>
      <c r="BV139" s="788">
        <f t="shared" si="8"/>
        <v>1183.05</v>
      </c>
      <c r="BW139" s="788">
        <f t="shared" si="9"/>
        <v>0</v>
      </c>
      <c r="BX139" s="788">
        <f t="shared" si="10"/>
        <v>0</v>
      </c>
      <c r="BY139" s="788">
        <f t="shared" si="11"/>
        <v>1183.05</v>
      </c>
      <c r="BZ139" s="338"/>
      <c r="CA139" s="338"/>
      <c r="CB139" s="338"/>
      <c r="CC139" s="338"/>
      <c r="CD139" s="338"/>
      <c r="CE139" s="338"/>
      <c r="CF139" s="338"/>
    </row>
    <row r="140" ht="15.75" customHeight="1">
      <c r="A140" s="789">
        <v>137.0</v>
      </c>
      <c r="B140" s="814">
        <v>726645.0</v>
      </c>
      <c r="C140" s="814">
        <v>42.5</v>
      </c>
      <c r="D140" s="814">
        <v>22.0</v>
      </c>
      <c r="E140" s="814">
        <v>180.0</v>
      </c>
      <c r="F140" s="354">
        <v>616.0</v>
      </c>
      <c r="G140" s="504">
        <f t="shared" ref="G140:H140" si="146">L140+N140+P140+R140+T140+V140+X140+Z140+AB140+AD140+AF140+AH140+AJ140+AL140+AN140+AP140+AR140+AT140+AV140+AX140+AZ140+BB140+BD140+BF140+BH140+BJ140+BL140+BN140+BP140+BR140+BT140</f>
        <v>0</v>
      </c>
      <c r="H140" s="505">
        <f t="shared" si="146"/>
        <v>0</v>
      </c>
      <c r="I140" s="786">
        <f t="shared" si="6"/>
        <v>616</v>
      </c>
      <c r="J140" s="804">
        <v>35.85</v>
      </c>
      <c r="K140" s="787">
        <f t="shared" si="7"/>
        <v>22083.6</v>
      </c>
      <c r="L140" s="795"/>
      <c r="M140" s="796"/>
      <c r="N140" s="795"/>
      <c r="O140" s="796"/>
      <c r="P140" s="795"/>
      <c r="Q140" s="796"/>
      <c r="R140" s="795"/>
      <c r="S140" s="796"/>
      <c r="T140" s="795"/>
      <c r="U140" s="796"/>
      <c r="V140" s="795"/>
      <c r="W140" s="796"/>
      <c r="X140" s="795"/>
      <c r="Y140" s="796"/>
      <c r="Z140" s="795"/>
      <c r="AA140" s="796"/>
      <c r="AB140" s="795"/>
      <c r="AC140" s="796"/>
      <c r="AD140" s="795"/>
      <c r="AE140" s="796"/>
      <c r="AF140" s="795"/>
      <c r="AG140" s="796"/>
      <c r="AH140" s="795"/>
      <c r="AI140" s="796"/>
      <c r="AJ140" s="801"/>
      <c r="AK140" s="796"/>
      <c r="AL140" s="795"/>
      <c r="AM140" s="796"/>
      <c r="AN140" s="795"/>
      <c r="AO140" s="796"/>
      <c r="AP140" s="795"/>
      <c r="AQ140" s="796"/>
      <c r="AR140" s="801"/>
      <c r="AS140" s="796"/>
      <c r="AT140" s="795"/>
      <c r="AU140" s="796"/>
      <c r="AV140" s="795"/>
      <c r="AW140" s="796"/>
      <c r="AX140" s="795"/>
      <c r="AY140" s="796"/>
      <c r="AZ140" s="795"/>
      <c r="BA140" s="796"/>
      <c r="BB140" s="795"/>
      <c r="BC140" s="796"/>
      <c r="BD140" s="795"/>
      <c r="BE140" s="796"/>
      <c r="BF140" s="795"/>
      <c r="BG140" s="796"/>
      <c r="BH140" s="795"/>
      <c r="BI140" s="796"/>
      <c r="BJ140" s="795"/>
      <c r="BK140" s="796"/>
      <c r="BL140" s="795"/>
      <c r="BM140" s="796"/>
      <c r="BN140" s="795"/>
      <c r="BO140" s="796"/>
      <c r="BP140" s="795"/>
      <c r="BQ140" s="796"/>
      <c r="BR140" s="795"/>
      <c r="BS140" s="796"/>
      <c r="BT140" s="795"/>
      <c r="BU140" s="796"/>
      <c r="BV140" s="788">
        <f t="shared" si="8"/>
        <v>22083.6</v>
      </c>
      <c r="BW140" s="788">
        <f t="shared" si="9"/>
        <v>0</v>
      </c>
      <c r="BX140" s="788">
        <f t="shared" si="10"/>
        <v>0</v>
      </c>
      <c r="BY140" s="788">
        <f t="shared" si="11"/>
        <v>22083.6</v>
      </c>
      <c r="BZ140" s="338"/>
      <c r="CA140" s="338"/>
      <c r="CB140" s="338"/>
      <c r="CC140" s="338"/>
      <c r="CD140" s="338"/>
      <c r="CE140" s="338"/>
      <c r="CF140" s="338"/>
    </row>
    <row r="141" ht="15.75" customHeight="1">
      <c r="A141" s="789">
        <v>138.0</v>
      </c>
      <c r="B141" s="814">
        <v>726648.0</v>
      </c>
      <c r="C141" s="814">
        <v>45.0</v>
      </c>
      <c r="D141" s="814">
        <v>22.0</v>
      </c>
      <c r="E141" s="814">
        <v>180.0</v>
      </c>
      <c r="F141" s="354">
        <v>704.0</v>
      </c>
      <c r="G141" s="504">
        <f t="shared" ref="G141:H141" si="147">L141+N141+P141+R141+T141+V141+X141+Z141+AB141+AD141+AF141+AH141+AJ141+AL141+AN141+AP141+AR141+AT141+AV141+AX141+AZ141+BB141+BD141+BF141+BH141+BJ141+BL141+BN141+BP141+BR141+BT141</f>
        <v>0</v>
      </c>
      <c r="H141" s="505">
        <f t="shared" si="147"/>
        <v>0</v>
      </c>
      <c r="I141" s="786">
        <f t="shared" si="6"/>
        <v>704</v>
      </c>
      <c r="J141" s="804">
        <v>35.85</v>
      </c>
      <c r="K141" s="787">
        <f t="shared" si="7"/>
        <v>25238.4</v>
      </c>
      <c r="L141" s="795"/>
      <c r="M141" s="796"/>
      <c r="N141" s="795"/>
      <c r="O141" s="796"/>
      <c r="P141" s="795"/>
      <c r="Q141" s="796"/>
      <c r="R141" s="795"/>
      <c r="S141" s="796"/>
      <c r="T141" s="795"/>
      <c r="U141" s="796"/>
      <c r="V141" s="795"/>
      <c r="W141" s="796"/>
      <c r="X141" s="795"/>
      <c r="Y141" s="796"/>
      <c r="Z141" s="795"/>
      <c r="AA141" s="796"/>
      <c r="AB141" s="795"/>
      <c r="AC141" s="796"/>
      <c r="AD141" s="795"/>
      <c r="AE141" s="796"/>
      <c r="AF141" s="795"/>
      <c r="AG141" s="796"/>
      <c r="AH141" s="795"/>
      <c r="AI141" s="796"/>
      <c r="AJ141" s="801"/>
      <c r="AK141" s="796"/>
      <c r="AL141" s="795"/>
      <c r="AM141" s="796"/>
      <c r="AN141" s="795"/>
      <c r="AO141" s="796"/>
      <c r="AP141" s="795"/>
      <c r="AQ141" s="796"/>
      <c r="AR141" s="801"/>
      <c r="AS141" s="796"/>
      <c r="AT141" s="795"/>
      <c r="AU141" s="796"/>
      <c r="AV141" s="795"/>
      <c r="AW141" s="796"/>
      <c r="AX141" s="795"/>
      <c r="AY141" s="796"/>
      <c r="AZ141" s="795"/>
      <c r="BA141" s="796"/>
      <c r="BB141" s="795"/>
      <c r="BC141" s="796"/>
      <c r="BD141" s="795"/>
      <c r="BE141" s="796"/>
      <c r="BF141" s="795"/>
      <c r="BG141" s="796"/>
      <c r="BH141" s="795"/>
      <c r="BI141" s="796"/>
      <c r="BJ141" s="795"/>
      <c r="BK141" s="796"/>
      <c r="BL141" s="795"/>
      <c r="BM141" s="796"/>
      <c r="BN141" s="795"/>
      <c r="BO141" s="796"/>
      <c r="BP141" s="795"/>
      <c r="BQ141" s="796"/>
      <c r="BR141" s="795"/>
      <c r="BS141" s="796"/>
      <c r="BT141" s="795"/>
      <c r="BU141" s="796"/>
      <c r="BV141" s="788">
        <f t="shared" si="8"/>
        <v>25238.4</v>
      </c>
      <c r="BW141" s="788">
        <f t="shared" si="9"/>
        <v>0</v>
      </c>
      <c r="BX141" s="788">
        <f t="shared" si="10"/>
        <v>0</v>
      </c>
      <c r="BY141" s="788">
        <f t="shared" si="11"/>
        <v>25238.4</v>
      </c>
      <c r="BZ141" s="338"/>
      <c r="CA141" s="338"/>
      <c r="CB141" s="338"/>
      <c r="CC141" s="338"/>
      <c r="CD141" s="338"/>
      <c r="CE141" s="338"/>
      <c r="CF141" s="338"/>
    </row>
    <row r="142" ht="15.75" customHeight="1">
      <c r="A142" s="789">
        <v>139.0</v>
      </c>
      <c r="B142" s="814">
        <v>726649.0</v>
      </c>
      <c r="C142" s="814">
        <v>45.0</v>
      </c>
      <c r="D142" s="814">
        <v>22.0</v>
      </c>
      <c r="E142" s="814">
        <v>180.0</v>
      </c>
      <c r="F142" s="354">
        <v>675.0</v>
      </c>
      <c r="G142" s="504">
        <f t="shared" ref="G142:H142" si="148">L142+N142+P142+R142+T142+V142+X142+Z142+AB142+AD142+AF142+AH142+AJ142+AL142+AN142+AP142+AR142+AT142+AV142+AX142+AZ142+BB142+BD142+BF142+BH142+BJ142+BL142+BN142+BP142+BR142+BT142</f>
        <v>0</v>
      </c>
      <c r="H142" s="505">
        <f t="shared" si="148"/>
        <v>0</v>
      </c>
      <c r="I142" s="786">
        <f t="shared" si="6"/>
        <v>675</v>
      </c>
      <c r="J142" s="804">
        <v>35.85</v>
      </c>
      <c r="K142" s="787">
        <f t="shared" si="7"/>
        <v>24198.75</v>
      </c>
      <c r="L142" s="795"/>
      <c r="M142" s="796"/>
      <c r="N142" s="795"/>
      <c r="O142" s="796"/>
      <c r="P142" s="795"/>
      <c r="Q142" s="796"/>
      <c r="R142" s="795"/>
      <c r="S142" s="796"/>
      <c r="T142" s="795"/>
      <c r="U142" s="796"/>
      <c r="V142" s="795"/>
      <c r="W142" s="796"/>
      <c r="X142" s="795"/>
      <c r="Y142" s="796"/>
      <c r="Z142" s="795"/>
      <c r="AA142" s="796"/>
      <c r="AB142" s="795"/>
      <c r="AC142" s="796"/>
      <c r="AD142" s="795"/>
      <c r="AE142" s="796"/>
      <c r="AF142" s="795"/>
      <c r="AG142" s="796"/>
      <c r="AH142" s="795"/>
      <c r="AI142" s="796"/>
      <c r="AJ142" s="801"/>
      <c r="AK142" s="796"/>
      <c r="AL142" s="795"/>
      <c r="AM142" s="796"/>
      <c r="AN142" s="795"/>
      <c r="AO142" s="796"/>
      <c r="AP142" s="795"/>
      <c r="AQ142" s="796"/>
      <c r="AR142" s="801"/>
      <c r="AS142" s="796"/>
      <c r="AT142" s="795"/>
      <c r="AU142" s="796"/>
      <c r="AV142" s="795"/>
      <c r="AW142" s="796"/>
      <c r="AX142" s="795"/>
      <c r="AY142" s="796"/>
      <c r="AZ142" s="795"/>
      <c r="BA142" s="796"/>
      <c r="BB142" s="795"/>
      <c r="BC142" s="796"/>
      <c r="BD142" s="795"/>
      <c r="BE142" s="796"/>
      <c r="BF142" s="795"/>
      <c r="BG142" s="796"/>
      <c r="BH142" s="795"/>
      <c r="BI142" s="796"/>
      <c r="BJ142" s="795"/>
      <c r="BK142" s="796"/>
      <c r="BL142" s="795"/>
      <c r="BM142" s="796"/>
      <c r="BN142" s="795"/>
      <c r="BO142" s="796"/>
      <c r="BP142" s="795"/>
      <c r="BQ142" s="796"/>
      <c r="BR142" s="795"/>
      <c r="BS142" s="796"/>
      <c r="BT142" s="795"/>
      <c r="BU142" s="796"/>
      <c r="BV142" s="788">
        <f t="shared" si="8"/>
        <v>24198.75</v>
      </c>
      <c r="BW142" s="788">
        <f t="shared" si="9"/>
        <v>0</v>
      </c>
      <c r="BX142" s="788">
        <f t="shared" si="10"/>
        <v>0</v>
      </c>
      <c r="BY142" s="788">
        <f t="shared" si="11"/>
        <v>24198.75</v>
      </c>
      <c r="BZ142" s="338"/>
      <c r="CA142" s="338"/>
      <c r="CB142" s="338"/>
      <c r="CC142" s="338"/>
      <c r="CD142" s="338"/>
      <c r="CE142" s="338"/>
      <c r="CF142" s="338"/>
    </row>
    <row r="143" ht="15.75" customHeight="1">
      <c r="A143" s="789">
        <v>140.0</v>
      </c>
      <c r="B143" s="814">
        <v>726650.0</v>
      </c>
      <c r="C143" s="814">
        <v>45.0</v>
      </c>
      <c r="D143" s="814">
        <v>22.0</v>
      </c>
      <c r="E143" s="814">
        <v>180.0</v>
      </c>
      <c r="F143" s="354">
        <v>260.0</v>
      </c>
      <c r="G143" s="504">
        <f t="shared" ref="G143:H143" si="149">L143+N143+P143+R143+T143+V143+X143+Z143+AB143+AD143+AF143+AH143+AJ143+AL143+AN143+AP143+AR143+AT143+AV143+AX143+AZ143+BB143+BD143+BF143+BH143+BJ143+BL143+BN143+BP143+BR143+BT143</f>
        <v>0</v>
      </c>
      <c r="H143" s="505">
        <f t="shared" si="149"/>
        <v>0</v>
      </c>
      <c r="I143" s="786">
        <f t="shared" si="6"/>
        <v>260</v>
      </c>
      <c r="J143" s="804">
        <v>35.85</v>
      </c>
      <c r="K143" s="787">
        <f t="shared" si="7"/>
        <v>9321</v>
      </c>
      <c r="L143" s="795"/>
      <c r="M143" s="796"/>
      <c r="N143" s="795"/>
      <c r="O143" s="796"/>
      <c r="P143" s="795"/>
      <c r="Q143" s="796"/>
      <c r="R143" s="795"/>
      <c r="S143" s="796"/>
      <c r="T143" s="795"/>
      <c r="U143" s="796"/>
      <c r="V143" s="795"/>
      <c r="W143" s="796"/>
      <c r="X143" s="795"/>
      <c r="Y143" s="796"/>
      <c r="Z143" s="795"/>
      <c r="AA143" s="796"/>
      <c r="AB143" s="795"/>
      <c r="AC143" s="796"/>
      <c r="AD143" s="795"/>
      <c r="AE143" s="796"/>
      <c r="AF143" s="795"/>
      <c r="AG143" s="796"/>
      <c r="AH143" s="795"/>
      <c r="AI143" s="796"/>
      <c r="AJ143" s="801"/>
      <c r="AK143" s="796"/>
      <c r="AL143" s="795"/>
      <c r="AM143" s="796"/>
      <c r="AN143" s="795"/>
      <c r="AO143" s="796"/>
      <c r="AP143" s="795"/>
      <c r="AQ143" s="796"/>
      <c r="AR143" s="801"/>
      <c r="AS143" s="796"/>
      <c r="AT143" s="795"/>
      <c r="AU143" s="796"/>
      <c r="AV143" s="795"/>
      <c r="AW143" s="796"/>
      <c r="AX143" s="795"/>
      <c r="AY143" s="796"/>
      <c r="AZ143" s="795"/>
      <c r="BA143" s="796"/>
      <c r="BB143" s="795"/>
      <c r="BC143" s="796"/>
      <c r="BD143" s="795"/>
      <c r="BE143" s="796"/>
      <c r="BF143" s="795"/>
      <c r="BG143" s="796"/>
      <c r="BH143" s="795"/>
      <c r="BI143" s="796"/>
      <c r="BJ143" s="795"/>
      <c r="BK143" s="800"/>
      <c r="BL143" s="795"/>
      <c r="BM143" s="796"/>
      <c r="BN143" s="795"/>
      <c r="BO143" s="796"/>
      <c r="BP143" s="795"/>
      <c r="BQ143" s="796"/>
      <c r="BR143" s="795"/>
      <c r="BS143" s="796"/>
      <c r="BT143" s="795"/>
      <c r="BU143" s="796"/>
      <c r="BV143" s="788">
        <f t="shared" si="8"/>
        <v>9321</v>
      </c>
      <c r="BW143" s="788">
        <f t="shared" si="9"/>
        <v>0</v>
      </c>
      <c r="BX143" s="788">
        <f t="shared" si="10"/>
        <v>0</v>
      </c>
      <c r="BY143" s="788">
        <f t="shared" si="11"/>
        <v>9321</v>
      </c>
      <c r="BZ143" s="338"/>
      <c r="CA143" s="338"/>
      <c r="CB143" s="338"/>
      <c r="CC143" s="338"/>
      <c r="CD143" s="338"/>
      <c r="CE143" s="338"/>
      <c r="CF143" s="338"/>
    </row>
    <row r="144" ht="15.75" customHeight="1">
      <c r="A144" s="789">
        <v>141.0</v>
      </c>
      <c r="B144" s="814">
        <v>726651.0</v>
      </c>
      <c r="C144" s="814">
        <v>48.0</v>
      </c>
      <c r="D144" s="814">
        <v>22.0</v>
      </c>
      <c r="E144" s="814">
        <v>180.0</v>
      </c>
      <c r="F144" s="354">
        <v>711.0</v>
      </c>
      <c r="G144" s="504">
        <f t="shared" ref="G144:H144" si="150">L144+N144+P144+R144+T144+V144+X144+Z144+AB144+AD144+AF144+AH144+AJ144+AL144+AN144+AP144+AR144+AT144+AV144+AX144+AZ144+BB144+BD144+BF144+BH144+BJ144+BL144+BN144+BP144+BR144+BT144</f>
        <v>0</v>
      </c>
      <c r="H144" s="505">
        <f t="shared" si="150"/>
        <v>673</v>
      </c>
      <c r="I144" s="786">
        <f t="shared" si="6"/>
        <v>38</v>
      </c>
      <c r="J144" s="804">
        <v>35.85</v>
      </c>
      <c r="K144" s="787">
        <f t="shared" si="7"/>
        <v>1362.3</v>
      </c>
      <c r="L144" s="795"/>
      <c r="M144" s="796">
        <f>711-186</f>
        <v>525</v>
      </c>
      <c r="N144" s="795"/>
      <c r="O144" s="796"/>
      <c r="P144" s="795"/>
      <c r="Q144" s="796">
        <f>186-38</f>
        <v>148</v>
      </c>
      <c r="R144" s="795"/>
      <c r="S144" s="796"/>
      <c r="T144" s="795"/>
      <c r="U144" s="796"/>
      <c r="V144" s="795"/>
      <c r="W144" s="796"/>
      <c r="X144" s="795"/>
      <c r="Y144" s="796"/>
      <c r="Z144" s="795"/>
      <c r="AA144" s="796"/>
      <c r="AB144" s="795"/>
      <c r="AC144" s="796"/>
      <c r="AD144" s="795"/>
      <c r="AE144" s="796"/>
      <c r="AF144" s="795"/>
      <c r="AG144" s="796"/>
      <c r="AH144" s="795"/>
      <c r="AI144" s="796"/>
      <c r="AJ144" s="801"/>
      <c r="AK144" s="796"/>
      <c r="AL144" s="795"/>
      <c r="AM144" s="796"/>
      <c r="AN144" s="795"/>
      <c r="AO144" s="796"/>
      <c r="AP144" s="795"/>
      <c r="AQ144" s="796"/>
      <c r="AR144" s="801"/>
      <c r="AS144" s="796"/>
      <c r="AT144" s="795"/>
      <c r="AU144" s="796"/>
      <c r="AV144" s="795"/>
      <c r="AW144" s="796"/>
      <c r="AX144" s="795"/>
      <c r="AY144" s="796"/>
      <c r="AZ144" s="795"/>
      <c r="BA144" s="796"/>
      <c r="BB144" s="795"/>
      <c r="BC144" s="796"/>
      <c r="BD144" s="795"/>
      <c r="BE144" s="796"/>
      <c r="BF144" s="795"/>
      <c r="BG144" s="796"/>
      <c r="BH144" s="795"/>
      <c r="BI144" s="796"/>
      <c r="BJ144" s="795"/>
      <c r="BK144" s="796"/>
      <c r="BL144" s="795"/>
      <c r="BM144" s="796"/>
      <c r="BN144" s="795"/>
      <c r="BO144" s="796"/>
      <c r="BP144" s="795"/>
      <c r="BQ144" s="796"/>
      <c r="BR144" s="795"/>
      <c r="BS144" s="796"/>
      <c r="BT144" s="795"/>
      <c r="BU144" s="796"/>
      <c r="BV144" s="788">
        <f t="shared" si="8"/>
        <v>25489.35</v>
      </c>
      <c r="BW144" s="788">
        <f t="shared" si="9"/>
        <v>0</v>
      </c>
      <c r="BX144" s="788">
        <f t="shared" si="10"/>
        <v>24127.05</v>
      </c>
      <c r="BY144" s="788">
        <f t="shared" si="11"/>
        <v>1362.3</v>
      </c>
      <c r="BZ144" s="338"/>
      <c r="CA144" s="338"/>
      <c r="CB144" s="338"/>
      <c r="CC144" s="338"/>
      <c r="CD144" s="338"/>
      <c r="CE144" s="338"/>
      <c r="CF144" s="338"/>
    </row>
    <row r="145" ht="15.75" customHeight="1">
      <c r="A145" s="789">
        <v>142.0</v>
      </c>
      <c r="B145" s="814">
        <v>726652.0</v>
      </c>
      <c r="C145" s="814">
        <v>48.0</v>
      </c>
      <c r="D145" s="814">
        <v>22.0</v>
      </c>
      <c r="E145" s="814">
        <v>180.0</v>
      </c>
      <c r="F145" s="354">
        <v>308.0</v>
      </c>
      <c r="G145" s="504">
        <f t="shared" ref="G145:H145" si="151">L145+N145+P145+R145+T145+V145+X145+Z145+AB145+AD145+AF145+AH145+AJ145+AL145+AN145+AP145+AR145+AT145+AV145+AX145+AZ145+BB145+BD145+BF145+BH145+BJ145+BL145+BN145+BP145+BR145+BT145</f>
        <v>0</v>
      </c>
      <c r="H145" s="505">
        <f t="shared" si="151"/>
        <v>240</v>
      </c>
      <c r="I145" s="786">
        <f t="shared" si="6"/>
        <v>68</v>
      </c>
      <c r="J145" s="804">
        <v>35.85</v>
      </c>
      <c r="K145" s="787">
        <f t="shared" si="7"/>
        <v>2437.8</v>
      </c>
      <c r="L145" s="795"/>
      <c r="M145" s="800">
        <f>308-68</f>
        <v>240</v>
      </c>
      <c r="N145" s="795"/>
      <c r="O145" s="796"/>
      <c r="P145" s="795"/>
      <c r="Q145" s="796"/>
      <c r="R145" s="795"/>
      <c r="S145" s="796"/>
      <c r="T145" s="795"/>
      <c r="U145" s="796"/>
      <c r="V145" s="795"/>
      <c r="W145" s="796"/>
      <c r="X145" s="795"/>
      <c r="Y145" s="796"/>
      <c r="Z145" s="795"/>
      <c r="AA145" s="796"/>
      <c r="AB145" s="795"/>
      <c r="AC145" s="796"/>
      <c r="AD145" s="795"/>
      <c r="AE145" s="796"/>
      <c r="AF145" s="795"/>
      <c r="AG145" s="796"/>
      <c r="AH145" s="795"/>
      <c r="AI145" s="796"/>
      <c r="AJ145" s="801"/>
      <c r="AK145" s="796"/>
      <c r="AL145" s="795"/>
      <c r="AM145" s="796"/>
      <c r="AN145" s="795"/>
      <c r="AO145" s="796"/>
      <c r="AP145" s="795"/>
      <c r="AQ145" s="796"/>
      <c r="AR145" s="801"/>
      <c r="AS145" s="796"/>
      <c r="AT145" s="795"/>
      <c r="AU145" s="796"/>
      <c r="AV145" s="795"/>
      <c r="AW145" s="796"/>
      <c r="AX145" s="795"/>
      <c r="AY145" s="796"/>
      <c r="AZ145" s="795"/>
      <c r="BA145" s="796"/>
      <c r="BB145" s="795"/>
      <c r="BC145" s="796"/>
      <c r="BD145" s="795"/>
      <c r="BE145" s="796"/>
      <c r="BF145" s="795"/>
      <c r="BG145" s="796"/>
      <c r="BH145" s="795"/>
      <c r="BI145" s="796"/>
      <c r="BJ145" s="795"/>
      <c r="BK145" s="796"/>
      <c r="BL145" s="795"/>
      <c r="BM145" s="796"/>
      <c r="BN145" s="795"/>
      <c r="BO145" s="796"/>
      <c r="BP145" s="795"/>
      <c r="BQ145" s="796"/>
      <c r="BR145" s="795"/>
      <c r="BS145" s="796"/>
      <c r="BT145" s="795"/>
      <c r="BU145" s="796"/>
      <c r="BV145" s="788">
        <f t="shared" si="8"/>
        <v>11041.8</v>
      </c>
      <c r="BW145" s="788">
        <f t="shared" si="9"/>
        <v>0</v>
      </c>
      <c r="BX145" s="788">
        <f t="shared" si="10"/>
        <v>8604</v>
      </c>
      <c r="BY145" s="788">
        <f t="shared" si="11"/>
        <v>2437.8</v>
      </c>
      <c r="BZ145" s="338"/>
      <c r="CA145" s="338"/>
      <c r="CB145" s="338"/>
      <c r="CC145" s="338"/>
      <c r="CD145" s="338"/>
      <c r="CE145" s="338"/>
      <c r="CF145" s="338"/>
    </row>
    <row r="146" ht="15.75" customHeight="1">
      <c r="A146" s="789">
        <v>143.0</v>
      </c>
      <c r="B146" s="814">
        <v>726654.0</v>
      </c>
      <c r="C146" s="814">
        <v>50.0</v>
      </c>
      <c r="D146" s="814">
        <v>22.0</v>
      </c>
      <c r="E146" s="814">
        <v>180.0</v>
      </c>
      <c r="F146" s="354">
        <v>707.0</v>
      </c>
      <c r="G146" s="504">
        <f t="shared" ref="G146:H146" si="152">L146+N146+P146+R146+T146+V146+X146+Z146+AB146+AD146+AF146+AH146+AJ146+AL146+AN146+AP146+AR146+AT146+AV146+AX146+AZ146+BB146+BD146+BF146+BH146+BJ146+BL146+BN146+BP146+BR146+BT146</f>
        <v>0</v>
      </c>
      <c r="H146" s="505">
        <f t="shared" si="152"/>
        <v>0</v>
      </c>
      <c r="I146" s="786">
        <f t="shared" si="6"/>
        <v>707</v>
      </c>
      <c r="J146" s="804">
        <v>35.85</v>
      </c>
      <c r="K146" s="787">
        <f t="shared" si="7"/>
        <v>25345.95</v>
      </c>
      <c r="L146" s="795"/>
      <c r="M146" s="796"/>
      <c r="N146" s="795"/>
      <c r="O146" s="796"/>
      <c r="P146" s="795"/>
      <c r="Q146" s="796"/>
      <c r="R146" s="795"/>
      <c r="S146" s="796"/>
      <c r="T146" s="795"/>
      <c r="U146" s="796"/>
      <c r="V146" s="795"/>
      <c r="W146" s="796"/>
      <c r="X146" s="795"/>
      <c r="Y146" s="796"/>
      <c r="Z146" s="795"/>
      <c r="AA146" s="796"/>
      <c r="AB146" s="795"/>
      <c r="AC146" s="796"/>
      <c r="AD146" s="795"/>
      <c r="AE146" s="796"/>
      <c r="AF146" s="795"/>
      <c r="AG146" s="796"/>
      <c r="AH146" s="795"/>
      <c r="AI146" s="796"/>
      <c r="AJ146" s="801"/>
      <c r="AK146" s="796"/>
      <c r="AL146" s="795"/>
      <c r="AM146" s="796"/>
      <c r="AN146" s="795"/>
      <c r="AO146" s="796"/>
      <c r="AP146" s="795"/>
      <c r="AQ146" s="796"/>
      <c r="AR146" s="801"/>
      <c r="AS146" s="796"/>
      <c r="AT146" s="795"/>
      <c r="AU146" s="796"/>
      <c r="AV146" s="795"/>
      <c r="AW146" s="796"/>
      <c r="AX146" s="795"/>
      <c r="AY146" s="796"/>
      <c r="AZ146" s="795"/>
      <c r="BA146" s="796"/>
      <c r="BB146" s="795"/>
      <c r="BC146" s="796"/>
      <c r="BD146" s="795"/>
      <c r="BE146" s="796"/>
      <c r="BF146" s="795"/>
      <c r="BG146" s="796"/>
      <c r="BH146" s="795"/>
      <c r="BI146" s="796"/>
      <c r="BJ146" s="795"/>
      <c r="BK146" s="796"/>
      <c r="BL146" s="795"/>
      <c r="BM146" s="796"/>
      <c r="BN146" s="795"/>
      <c r="BO146" s="796"/>
      <c r="BP146" s="795"/>
      <c r="BQ146" s="796"/>
      <c r="BR146" s="795"/>
      <c r="BS146" s="796"/>
      <c r="BT146" s="795"/>
      <c r="BU146" s="796"/>
      <c r="BV146" s="788">
        <f t="shared" si="8"/>
        <v>25345.95</v>
      </c>
      <c r="BW146" s="788">
        <f t="shared" si="9"/>
        <v>0</v>
      </c>
      <c r="BX146" s="788">
        <f t="shared" si="10"/>
        <v>0</v>
      </c>
      <c r="BY146" s="788">
        <f t="shared" si="11"/>
        <v>25345.95</v>
      </c>
      <c r="BZ146" s="338"/>
      <c r="CA146" s="338"/>
      <c r="CB146" s="338"/>
      <c r="CC146" s="338"/>
      <c r="CD146" s="338"/>
      <c r="CE146" s="338"/>
      <c r="CF146" s="338"/>
    </row>
    <row r="147" ht="15.75" customHeight="1">
      <c r="A147" s="789">
        <v>144.0</v>
      </c>
      <c r="B147" s="814">
        <v>726701.0</v>
      </c>
      <c r="C147" s="814">
        <v>28.0</v>
      </c>
      <c r="D147" s="814">
        <v>18.0</v>
      </c>
      <c r="E147" s="814">
        <v>140.0</v>
      </c>
      <c r="F147" s="354">
        <v>196.0</v>
      </c>
      <c r="G147" s="504">
        <f t="shared" ref="G147:H147" si="153">L147+N147+P147+R147+T147+V147+X147+Z147+AB147+AD147+AF147+AH147+AJ147+AL147+AN147+AP147+AR147+AT147+AV147+AX147+AZ147+BB147+BD147+BF147+BH147+BJ147+BL147+BN147+BP147+BR147+BT147</f>
        <v>0</v>
      </c>
      <c r="H147" s="505">
        <f t="shared" si="153"/>
        <v>0</v>
      </c>
      <c r="I147" s="786">
        <f t="shared" si="6"/>
        <v>196</v>
      </c>
      <c r="J147" s="804">
        <v>35.25</v>
      </c>
      <c r="K147" s="787">
        <f t="shared" si="7"/>
        <v>6909</v>
      </c>
      <c r="L147" s="795"/>
      <c r="M147" s="796"/>
      <c r="N147" s="795"/>
      <c r="O147" s="796"/>
      <c r="P147" s="795"/>
      <c r="Q147" s="796"/>
      <c r="R147" s="795"/>
      <c r="S147" s="796"/>
      <c r="T147" s="795"/>
      <c r="U147" s="796"/>
      <c r="V147" s="795"/>
      <c r="W147" s="796"/>
      <c r="X147" s="795"/>
      <c r="Y147" s="796"/>
      <c r="Z147" s="795"/>
      <c r="AA147" s="796"/>
      <c r="AB147" s="795"/>
      <c r="AC147" s="796"/>
      <c r="AD147" s="795"/>
      <c r="AE147" s="796"/>
      <c r="AF147" s="795"/>
      <c r="AG147" s="796"/>
      <c r="AH147" s="795"/>
      <c r="AI147" s="796"/>
      <c r="AJ147" s="801"/>
      <c r="AK147" s="796"/>
      <c r="AL147" s="795"/>
      <c r="AM147" s="796"/>
      <c r="AN147" s="795"/>
      <c r="AO147" s="796"/>
      <c r="AP147" s="795"/>
      <c r="AQ147" s="796"/>
      <c r="AR147" s="795"/>
      <c r="AS147" s="796"/>
      <c r="AT147" s="795"/>
      <c r="AU147" s="796"/>
      <c r="AV147" s="795"/>
      <c r="AW147" s="796"/>
      <c r="AX147" s="795"/>
      <c r="AY147" s="796"/>
      <c r="AZ147" s="795"/>
      <c r="BA147" s="796"/>
      <c r="BB147" s="795"/>
      <c r="BC147" s="796"/>
      <c r="BD147" s="795"/>
      <c r="BE147" s="796"/>
      <c r="BF147" s="795"/>
      <c r="BG147" s="796"/>
      <c r="BH147" s="795"/>
      <c r="BI147" s="796"/>
      <c r="BJ147" s="795"/>
      <c r="BK147" s="796"/>
      <c r="BL147" s="795"/>
      <c r="BM147" s="796"/>
      <c r="BN147" s="795"/>
      <c r="BO147" s="796"/>
      <c r="BP147" s="801"/>
      <c r="BQ147" s="796"/>
      <c r="BR147" s="795"/>
      <c r="BS147" s="796"/>
      <c r="BT147" s="795"/>
      <c r="BU147" s="796"/>
      <c r="BV147" s="788">
        <f t="shared" si="8"/>
        <v>6909</v>
      </c>
      <c r="BW147" s="788">
        <f t="shared" si="9"/>
        <v>0</v>
      </c>
      <c r="BX147" s="788">
        <f t="shared" si="10"/>
        <v>0</v>
      </c>
      <c r="BY147" s="788">
        <f t="shared" si="11"/>
        <v>6909</v>
      </c>
      <c r="BZ147" s="338"/>
      <c r="CA147" s="338"/>
      <c r="CB147" s="338"/>
      <c r="CC147" s="338"/>
      <c r="CD147" s="338"/>
      <c r="CE147" s="338"/>
      <c r="CF147" s="338"/>
    </row>
    <row r="148" ht="15.75" customHeight="1">
      <c r="A148" s="789">
        <v>145.0</v>
      </c>
      <c r="B148" s="539">
        <v>726704.0</v>
      </c>
      <c r="C148" s="539">
        <v>30.0</v>
      </c>
      <c r="D148" s="539">
        <v>18.0</v>
      </c>
      <c r="E148" s="539">
        <v>180.0</v>
      </c>
      <c r="F148" s="354">
        <v>148.0</v>
      </c>
      <c r="G148" s="504">
        <f t="shared" ref="G148:H148" si="154">L148+N148+P148+R148+T148+V148+X148+Z148+AB148+AD148+AF148+AH148+AJ148+AL148+AN148+AP148+AR148+AT148+AV148+AX148+AZ148+BB148+BD148+BF148+BH148+BJ148+BL148+BN148+BP148+BR148+BT148</f>
        <v>0</v>
      </c>
      <c r="H148" s="505">
        <f t="shared" si="154"/>
        <v>148</v>
      </c>
      <c r="I148" s="786">
        <f t="shared" si="6"/>
        <v>0</v>
      </c>
      <c r="J148" s="804">
        <v>35.25</v>
      </c>
      <c r="K148" s="787">
        <f t="shared" si="7"/>
        <v>0</v>
      </c>
      <c r="L148" s="795"/>
      <c r="M148" s="796"/>
      <c r="N148" s="795"/>
      <c r="O148" s="796"/>
      <c r="P148" s="795"/>
      <c r="Q148" s="800">
        <v>148.0</v>
      </c>
      <c r="R148" s="795"/>
      <c r="S148" s="796"/>
      <c r="T148" s="795"/>
      <c r="U148" s="796"/>
      <c r="V148" s="795"/>
      <c r="W148" s="796"/>
      <c r="X148" s="795"/>
      <c r="Y148" s="796"/>
      <c r="Z148" s="795"/>
      <c r="AA148" s="796"/>
      <c r="AB148" s="795"/>
      <c r="AC148" s="796"/>
      <c r="AD148" s="795"/>
      <c r="AE148" s="796"/>
      <c r="AF148" s="795"/>
      <c r="AG148" s="796"/>
      <c r="AH148" s="795"/>
      <c r="AI148" s="796"/>
      <c r="AJ148" s="801"/>
      <c r="AK148" s="796"/>
      <c r="AL148" s="795"/>
      <c r="AM148" s="796"/>
      <c r="AN148" s="795"/>
      <c r="AO148" s="796"/>
      <c r="AP148" s="795"/>
      <c r="AQ148" s="796"/>
      <c r="AR148" s="795"/>
      <c r="AS148" s="796"/>
      <c r="AT148" s="795"/>
      <c r="AU148" s="796"/>
      <c r="AV148" s="795"/>
      <c r="AW148" s="796"/>
      <c r="AX148" s="795"/>
      <c r="AY148" s="796"/>
      <c r="AZ148" s="795"/>
      <c r="BA148" s="796"/>
      <c r="BB148" s="795"/>
      <c r="BC148" s="796"/>
      <c r="BD148" s="795"/>
      <c r="BE148" s="796"/>
      <c r="BF148" s="795"/>
      <c r="BG148" s="796"/>
      <c r="BH148" s="795"/>
      <c r="BI148" s="796"/>
      <c r="BJ148" s="795"/>
      <c r="BK148" s="796"/>
      <c r="BL148" s="795"/>
      <c r="BM148" s="796"/>
      <c r="BN148" s="795"/>
      <c r="BO148" s="796"/>
      <c r="BP148" s="795"/>
      <c r="BQ148" s="796"/>
      <c r="BR148" s="795"/>
      <c r="BS148" s="796"/>
      <c r="BT148" s="795"/>
      <c r="BU148" s="796"/>
      <c r="BV148" s="788">
        <f t="shared" si="8"/>
        <v>5217</v>
      </c>
      <c r="BW148" s="788">
        <f t="shared" si="9"/>
        <v>0</v>
      </c>
      <c r="BX148" s="788">
        <f t="shared" si="10"/>
        <v>5217</v>
      </c>
      <c r="BY148" s="788">
        <f t="shared" si="11"/>
        <v>0</v>
      </c>
      <c r="BZ148" s="338"/>
      <c r="CA148" s="338"/>
      <c r="CB148" s="338"/>
      <c r="CC148" s="338"/>
      <c r="CD148" s="338"/>
      <c r="CE148" s="338"/>
      <c r="CF148" s="338"/>
    </row>
    <row r="149" ht="15.75" customHeight="1">
      <c r="A149" s="789">
        <v>146.0</v>
      </c>
      <c r="B149" s="814">
        <v>826501.0</v>
      </c>
      <c r="C149" s="814">
        <v>30.0</v>
      </c>
      <c r="D149" s="814">
        <v>18.0</v>
      </c>
      <c r="E149" s="814">
        <v>140.0</v>
      </c>
      <c r="F149" s="346"/>
      <c r="G149" s="504">
        <f t="shared" ref="G149:H149" si="155">L149+N149+P149+R149+T149+V149+X149+Z149+AB149+AD149+AF149+AH149+AJ149+AL149+AN149+AP149+AR149+AT149+AV149+AX149+AZ149+BB149+BD149+BF149+BH149+BJ149+BL149+BN149+BP149+BR149+BT149</f>
        <v>416</v>
      </c>
      <c r="H149" s="505">
        <f t="shared" si="155"/>
        <v>368</v>
      </c>
      <c r="I149" s="786">
        <f t="shared" si="6"/>
        <v>48</v>
      </c>
      <c r="J149" s="804">
        <v>35.75</v>
      </c>
      <c r="K149" s="787">
        <f t="shared" si="7"/>
        <v>1716</v>
      </c>
      <c r="L149" s="795"/>
      <c r="M149" s="796"/>
      <c r="N149" s="795"/>
      <c r="O149" s="796"/>
      <c r="P149" s="801">
        <v>416.0</v>
      </c>
      <c r="Q149" s="796"/>
      <c r="R149" s="795"/>
      <c r="S149" s="796">
        <f>416-48</f>
        <v>368</v>
      </c>
      <c r="T149" s="795"/>
      <c r="U149" s="796"/>
      <c r="V149" s="795"/>
      <c r="W149" s="796"/>
      <c r="X149" s="795"/>
      <c r="Y149" s="796"/>
      <c r="Z149" s="795"/>
      <c r="AA149" s="796"/>
      <c r="AB149" s="795"/>
      <c r="AC149" s="796"/>
      <c r="AD149" s="795"/>
      <c r="AE149" s="796"/>
      <c r="AF149" s="795"/>
      <c r="AG149" s="796"/>
      <c r="AH149" s="795"/>
      <c r="AI149" s="796"/>
      <c r="AJ149" s="801"/>
      <c r="AK149" s="796"/>
      <c r="AL149" s="795"/>
      <c r="AM149" s="796"/>
      <c r="AN149" s="795"/>
      <c r="AO149" s="796"/>
      <c r="AP149" s="795"/>
      <c r="AQ149" s="796"/>
      <c r="AR149" s="795"/>
      <c r="AS149" s="796"/>
      <c r="AT149" s="795"/>
      <c r="AU149" s="796"/>
      <c r="AV149" s="795"/>
      <c r="AW149" s="796"/>
      <c r="AX149" s="795"/>
      <c r="AY149" s="796"/>
      <c r="AZ149" s="795"/>
      <c r="BA149" s="796"/>
      <c r="BB149" s="795"/>
      <c r="BC149" s="796"/>
      <c r="BD149" s="795"/>
      <c r="BE149" s="796"/>
      <c r="BF149" s="795"/>
      <c r="BG149" s="796"/>
      <c r="BH149" s="795"/>
      <c r="BI149" s="796"/>
      <c r="BJ149" s="795"/>
      <c r="BK149" s="796"/>
      <c r="BL149" s="795"/>
      <c r="BM149" s="796"/>
      <c r="BN149" s="795"/>
      <c r="BO149" s="796"/>
      <c r="BP149" s="795"/>
      <c r="BQ149" s="796"/>
      <c r="BR149" s="795"/>
      <c r="BS149" s="796"/>
      <c r="BT149" s="795"/>
      <c r="BU149" s="796"/>
      <c r="BV149" s="788">
        <f t="shared" si="8"/>
        <v>0</v>
      </c>
      <c r="BW149" s="788">
        <f t="shared" si="9"/>
        <v>14872</v>
      </c>
      <c r="BX149" s="788">
        <f t="shared" si="10"/>
        <v>13156</v>
      </c>
      <c r="BY149" s="788">
        <f t="shared" si="11"/>
        <v>1716</v>
      </c>
      <c r="BZ149" s="338"/>
      <c r="CA149" s="338"/>
      <c r="CB149" s="338"/>
      <c r="CC149" s="338"/>
      <c r="CD149" s="338"/>
      <c r="CE149" s="338"/>
      <c r="CF149" s="338"/>
    </row>
    <row r="150" ht="15.75" customHeight="1">
      <c r="A150" s="789">
        <v>147.0</v>
      </c>
      <c r="B150" s="814">
        <v>826502.0</v>
      </c>
      <c r="C150" s="814">
        <v>30.0</v>
      </c>
      <c r="D150" s="814">
        <v>18.0</v>
      </c>
      <c r="E150" s="814">
        <v>140.0</v>
      </c>
      <c r="F150" s="346"/>
      <c r="G150" s="504">
        <f t="shared" ref="G150:H150" si="156">L150+N150+P150+R150+T150+V150+X150+Z150+AB150+AD150+AF150+AH150+AJ150+AL150+AN150+AP150+AR150+AT150+AV150+AX150+AZ150+BB150+BD150+BF150+BH150+BJ150+BL150+BN150+BP150+BR150+BT150</f>
        <v>416</v>
      </c>
      <c r="H150" s="505">
        <f t="shared" si="156"/>
        <v>416</v>
      </c>
      <c r="I150" s="786">
        <f t="shared" si="6"/>
        <v>0</v>
      </c>
      <c r="J150" s="804">
        <v>35.75</v>
      </c>
      <c r="K150" s="787">
        <f t="shared" si="7"/>
        <v>0</v>
      </c>
      <c r="L150" s="795"/>
      <c r="M150" s="796"/>
      <c r="N150" s="795"/>
      <c r="O150" s="796"/>
      <c r="P150" s="801">
        <v>416.0</v>
      </c>
      <c r="Q150" s="796"/>
      <c r="R150" s="795"/>
      <c r="S150" s="800">
        <v>36.0</v>
      </c>
      <c r="T150" s="795"/>
      <c r="U150" s="800">
        <v>380.0</v>
      </c>
      <c r="V150" s="795"/>
      <c r="W150" s="796"/>
      <c r="X150" s="795"/>
      <c r="Y150" s="796"/>
      <c r="Z150" s="795"/>
      <c r="AA150" s="796"/>
      <c r="AB150" s="795"/>
      <c r="AC150" s="796"/>
      <c r="AD150" s="795"/>
      <c r="AE150" s="796"/>
      <c r="AF150" s="795"/>
      <c r="AG150" s="796"/>
      <c r="AH150" s="795"/>
      <c r="AI150" s="796"/>
      <c r="AJ150" s="801"/>
      <c r="AK150" s="796"/>
      <c r="AL150" s="795"/>
      <c r="AM150" s="796"/>
      <c r="AN150" s="795"/>
      <c r="AO150" s="796"/>
      <c r="AP150" s="795"/>
      <c r="AQ150" s="796"/>
      <c r="AR150" s="795"/>
      <c r="AS150" s="796"/>
      <c r="AT150" s="795"/>
      <c r="AU150" s="796"/>
      <c r="AV150" s="795"/>
      <c r="AW150" s="796"/>
      <c r="AX150" s="795"/>
      <c r="AY150" s="796"/>
      <c r="AZ150" s="795"/>
      <c r="BA150" s="796"/>
      <c r="BB150" s="795"/>
      <c r="BC150" s="796"/>
      <c r="BD150" s="795"/>
      <c r="BE150" s="796"/>
      <c r="BF150" s="795"/>
      <c r="BG150" s="796"/>
      <c r="BH150" s="795"/>
      <c r="BI150" s="796"/>
      <c r="BJ150" s="795"/>
      <c r="BK150" s="796"/>
      <c r="BL150" s="795"/>
      <c r="BM150" s="796"/>
      <c r="BN150" s="795"/>
      <c r="BO150" s="796"/>
      <c r="BP150" s="795"/>
      <c r="BQ150" s="796"/>
      <c r="BR150" s="795"/>
      <c r="BS150" s="796"/>
      <c r="BT150" s="795"/>
      <c r="BU150" s="796"/>
      <c r="BV150" s="788"/>
      <c r="BW150" s="788"/>
      <c r="BX150" s="788"/>
      <c r="BY150" s="788"/>
      <c r="BZ150" s="338"/>
      <c r="CA150" s="338"/>
      <c r="CB150" s="338"/>
      <c r="CC150" s="338"/>
      <c r="CD150" s="338"/>
      <c r="CE150" s="338"/>
      <c r="CF150" s="338"/>
    </row>
    <row r="151" ht="15.75" customHeight="1">
      <c r="A151" s="789">
        <v>148.0</v>
      </c>
      <c r="B151" s="814">
        <v>826503.0</v>
      </c>
      <c r="C151" s="814">
        <v>30.0</v>
      </c>
      <c r="D151" s="814">
        <v>22.0</v>
      </c>
      <c r="E151" s="814">
        <v>220.0</v>
      </c>
      <c r="F151" s="346"/>
      <c r="G151" s="504">
        <f t="shared" ref="G151:H151" si="157">L151+N151+P151+R151+T151+V151+X151+Z151+AB151+AD151+AF151+AH151+AJ151+AL151+AN151+AP151+AR151+AT151+AV151+AX151+AZ151+BB151+BD151+BF151+BH151+BJ151+BL151+BN151+BP151+BR151+BT151</f>
        <v>446</v>
      </c>
      <c r="H151" s="505">
        <f t="shared" si="157"/>
        <v>446</v>
      </c>
      <c r="I151" s="786">
        <f t="shared" si="6"/>
        <v>0</v>
      </c>
      <c r="J151" s="804">
        <v>37.75</v>
      </c>
      <c r="K151" s="787">
        <f t="shared" si="7"/>
        <v>0</v>
      </c>
      <c r="L151" s="795"/>
      <c r="M151" s="796"/>
      <c r="N151" s="795"/>
      <c r="O151" s="796"/>
      <c r="P151" s="801">
        <v>446.0</v>
      </c>
      <c r="Q151" s="796"/>
      <c r="R151" s="795"/>
      <c r="S151" s="800">
        <v>446.0</v>
      </c>
      <c r="T151" s="795"/>
      <c r="U151" s="796"/>
      <c r="V151" s="795"/>
      <c r="W151" s="796"/>
      <c r="X151" s="795"/>
      <c r="Y151" s="796"/>
      <c r="Z151" s="795"/>
      <c r="AA151" s="796"/>
      <c r="AB151" s="795"/>
      <c r="AC151" s="796"/>
      <c r="AD151" s="795"/>
      <c r="AE151" s="796"/>
      <c r="AF151" s="795"/>
      <c r="AG151" s="796"/>
      <c r="AH151" s="795"/>
      <c r="AI151" s="796"/>
      <c r="AJ151" s="801"/>
      <c r="AK151" s="796"/>
      <c r="AL151" s="795"/>
      <c r="AM151" s="796"/>
      <c r="AN151" s="795"/>
      <c r="AO151" s="796"/>
      <c r="AP151" s="795"/>
      <c r="AQ151" s="796"/>
      <c r="AR151" s="795"/>
      <c r="AS151" s="796"/>
      <c r="AT151" s="795"/>
      <c r="AU151" s="796"/>
      <c r="AV151" s="795"/>
      <c r="AW151" s="796"/>
      <c r="AX151" s="795"/>
      <c r="AY151" s="796"/>
      <c r="AZ151" s="795"/>
      <c r="BA151" s="796"/>
      <c r="BB151" s="795"/>
      <c r="BC151" s="796"/>
      <c r="BD151" s="795"/>
      <c r="BE151" s="796"/>
      <c r="BF151" s="795"/>
      <c r="BG151" s="796"/>
      <c r="BH151" s="795"/>
      <c r="BI151" s="796"/>
      <c r="BJ151" s="795"/>
      <c r="BK151" s="796"/>
      <c r="BL151" s="795"/>
      <c r="BM151" s="796"/>
      <c r="BN151" s="795"/>
      <c r="BO151" s="796"/>
      <c r="BP151" s="795"/>
      <c r="BQ151" s="796"/>
      <c r="BR151" s="795"/>
      <c r="BS151" s="796"/>
      <c r="BT151" s="795"/>
      <c r="BU151" s="796"/>
      <c r="BV151" s="788"/>
      <c r="BW151" s="788"/>
      <c r="BX151" s="788"/>
      <c r="BY151" s="788"/>
      <c r="BZ151" s="338"/>
      <c r="CA151" s="338"/>
      <c r="CB151" s="338"/>
      <c r="CC151" s="338"/>
      <c r="CD151" s="338"/>
      <c r="CE151" s="338"/>
      <c r="CF151" s="338"/>
    </row>
    <row r="152" ht="15.75" customHeight="1">
      <c r="A152" s="789">
        <v>149.0</v>
      </c>
      <c r="B152" s="814">
        <v>826504.0</v>
      </c>
      <c r="C152" s="814">
        <v>30.0</v>
      </c>
      <c r="D152" s="814">
        <v>22.0</v>
      </c>
      <c r="E152" s="814">
        <v>220.0</v>
      </c>
      <c r="F152" s="346"/>
      <c r="G152" s="504">
        <f t="shared" ref="G152:H152" si="158">L152+N152+P152+R152+T152+V152+X152+Z152+AB152+AD152+AF152+AH152+AJ152+AL152+AN152+AP152+AR152+AT152+AV152+AX152+AZ152+BB152+BD152+BF152+BH152+BJ152+BL152+BN152+BP152+BR152+BT152</f>
        <v>432</v>
      </c>
      <c r="H152" s="505">
        <f t="shared" si="158"/>
        <v>432</v>
      </c>
      <c r="I152" s="786">
        <f t="shared" si="6"/>
        <v>0</v>
      </c>
      <c r="J152" s="804">
        <v>37.75</v>
      </c>
      <c r="K152" s="787">
        <f t="shared" si="7"/>
        <v>0</v>
      </c>
      <c r="L152" s="795"/>
      <c r="M152" s="796"/>
      <c r="N152" s="795"/>
      <c r="O152" s="796"/>
      <c r="P152" s="801">
        <v>432.0</v>
      </c>
      <c r="Q152" s="796">
        <f>432-130</f>
        <v>302</v>
      </c>
      <c r="R152" s="795"/>
      <c r="S152" s="800">
        <v>130.0</v>
      </c>
      <c r="T152" s="795"/>
      <c r="U152" s="796"/>
      <c r="V152" s="795"/>
      <c r="W152" s="796"/>
      <c r="X152" s="795"/>
      <c r="Y152" s="796"/>
      <c r="Z152" s="795"/>
      <c r="AA152" s="796"/>
      <c r="AB152" s="795"/>
      <c r="AC152" s="796"/>
      <c r="AD152" s="795"/>
      <c r="AE152" s="796"/>
      <c r="AF152" s="795"/>
      <c r="AG152" s="796"/>
      <c r="AH152" s="795"/>
      <c r="AI152" s="796"/>
      <c r="AJ152" s="801"/>
      <c r="AK152" s="796"/>
      <c r="AL152" s="795"/>
      <c r="AM152" s="796"/>
      <c r="AN152" s="795"/>
      <c r="AO152" s="796"/>
      <c r="AP152" s="795"/>
      <c r="AQ152" s="796"/>
      <c r="AR152" s="795"/>
      <c r="AS152" s="796"/>
      <c r="AT152" s="795"/>
      <c r="AU152" s="796"/>
      <c r="AV152" s="795"/>
      <c r="AW152" s="796"/>
      <c r="AX152" s="795"/>
      <c r="AY152" s="796"/>
      <c r="AZ152" s="795"/>
      <c r="BA152" s="796"/>
      <c r="BB152" s="795"/>
      <c r="BC152" s="796"/>
      <c r="BD152" s="795"/>
      <c r="BE152" s="796"/>
      <c r="BF152" s="795"/>
      <c r="BG152" s="796"/>
      <c r="BH152" s="795"/>
      <c r="BI152" s="796"/>
      <c r="BJ152" s="795"/>
      <c r="BK152" s="796"/>
      <c r="BL152" s="795"/>
      <c r="BM152" s="796"/>
      <c r="BN152" s="795"/>
      <c r="BO152" s="796"/>
      <c r="BP152" s="795"/>
      <c r="BQ152" s="796"/>
      <c r="BR152" s="795"/>
      <c r="BS152" s="796"/>
      <c r="BT152" s="795"/>
      <c r="BU152" s="796"/>
      <c r="BV152" s="788"/>
      <c r="BW152" s="788"/>
      <c r="BX152" s="788"/>
      <c r="BY152" s="788"/>
      <c r="BZ152" s="338"/>
      <c r="CA152" s="338"/>
      <c r="CB152" s="338"/>
      <c r="CC152" s="338"/>
      <c r="CD152" s="338"/>
      <c r="CE152" s="338"/>
      <c r="CF152" s="338"/>
    </row>
    <row r="153" ht="15.75" customHeight="1">
      <c r="A153" s="789">
        <v>150.0</v>
      </c>
      <c r="B153" s="814">
        <v>826505.0</v>
      </c>
      <c r="C153" s="814">
        <v>30.0</v>
      </c>
      <c r="D153" s="814">
        <v>22.0</v>
      </c>
      <c r="E153" s="814">
        <v>220.0</v>
      </c>
      <c r="F153" s="346"/>
      <c r="G153" s="504">
        <f t="shared" ref="G153:H153" si="159">L153+N153+P153+R153+T153+V153+X153+Z153+AB153+AD153+AF153+AH153+AJ153+AL153+AN153+AP153+AR153+AT153+AV153+AX153+AZ153+BB153+BD153+BF153+BH153+BJ153+BL153+BN153+BP153+BR153+BT153</f>
        <v>477</v>
      </c>
      <c r="H153" s="505">
        <f t="shared" si="159"/>
        <v>477</v>
      </c>
      <c r="I153" s="786">
        <f t="shared" si="6"/>
        <v>0</v>
      </c>
      <c r="J153" s="804">
        <v>37.75</v>
      </c>
      <c r="K153" s="787">
        <f t="shared" si="7"/>
        <v>0</v>
      </c>
      <c r="L153" s="795"/>
      <c r="M153" s="796"/>
      <c r="N153" s="795"/>
      <c r="O153" s="796"/>
      <c r="P153" s="801">
        <v>477.0</v>
      </c>
      <c r="Q153" s="796"/>
      <c r="R153" s="795"/>
      <c r="S153" s="800">
        <v>477.0</v>
      </c>
      <c r="T153" s="795"/>
      <c r="U153" s="796"/>
      <c r="V153" s="795"/>
      <c r="W153" s="796"/>
      <c r="X153" s="795"/>
      <c r="Y153" s="796"/>
      <c r="Z153" s="795"/>
      <c r="AA153" s="796"/>
      <c r="AB153" s="795"/>
      <c r="AC153" s="796"/>
      <c r="AD153" s="795"/>
      <c r="AE153" s="796"/>
      <c r="AF153" s="795"/>
      <c r="AG153" s="796"/>
      <c r="AH153" s="795"/>
      <c r="AI153" s="796"/>
      <c r="AJ153" s="801"/>
      <c r="AK153" s="796"/>
      <c r="AL153" s="795"/>
      <c r="AM153" s="796"/>
      <c r="AN153" s="795"/>
      <c r="AO153" s="796"/>
      <c r="AP153" s="795"/>
      <c r="AQ153" s="796"/>
      <c r="AR153" s="795"/>
      <c r="AS153" s="796"/>
      <c r="AT153" s="795"/>
      <c r="AU153" s="796"/>
      <c r="AV153" s="795"/>
      <c r="AW153" s="796"/>
      <c r="AX153" s="795"/>
      <c r="AY153" s="796"/>
      <c r="AZ153" s="795"/>
      <c r="BA153" s="796"/>
      <c r="BB153" s="795"/>
      <c r="BC153" s="796"/>
      <c r="BD153" s="795"/>
      <c r="BE153" s="796"/>
      <c r="BF153" s="795"/>
      <c r="BG153" s="796"/>
      <c r="BH153" s="795"/>
      <c r="BI153" s="796"/>
      <c r="BJ153" s="795"/>
      <c r="BK153" s="796"/>
      <c r="BL153" s="795"/>
      <c r="BM153" s="796"/>
      <c r="BN153" s="795"/>
      <c r="BO153" s="796"/>
      <c r="BP153" s="795"/>
      <c r="BQ153" s="796"/>
      <c r="BR153" s="795"/>
      <c r="BS153" s="796"/>
      <c r="BT153" s="795"/>
      <c r="BU153" s="796"/>
      <c r="BV153" s="788"/>
      <c r="BW153" s="788"/>
      <c r="BX153" s="788"/>
      <c r="BY153" s="788"/>
      <c r="BZ153" s="338"/>
      <c r="CA153" s="338"/>
      <c r="CB153" s="338"/>
      <c r="CC153" s="338"/>
      <c r="CD153" s="338"/>
      <c r="CE153" s="338"/>
      <c r="CF153" s="338"/>
    </row>
    <row r="154" ht="15.75" customHeight="1">
      <c r="A154" s="789">
        <v>151.0</v>
      </c>
      <c r="B154" s="814">
        <v>826506.0</v>
      </c>
      <c r="C154" s="814">
        <v>32.0</v>
      </c>
      <c r="D154" s="814">
        <v>22.0</v>
      </c>
      <c r="E154" s="814">
        <v>180.0</v>
      </c>
      <c r="F154" s="346"/>
      <c r="G154" s="504">
        <f t="shared" ref="G154:H154" si="160">L154+N154+P154+R154+T154+V154+X154+Z154+AB154+AD154+AF154+AH154+AJ154+AL154+AN154+AP154+AR154+AT154+AV154+AX154+AZ154+BB154+BD154+BF154+BH154+BJ154+BL154+BN154+BP154+BR154+BT154</f>
        <v>492</v>
      </c>
      <c r="H154" s="505">
        <f t="shared" si="160"/>
        <v>492</v>
      </c>
      <c r="I154" s="786">
        <f t="shared" si="6"/>
        <v>0</v>
      </c>
      <c r="J154" s="804">
        <v>37.75</v>
      </c>
      <c r="K154" s="787">
        <f t="shared" si="7"/>
        <v>0</v>
      </c>
      <c r="L154" s="795"/>
      <c r="M154" s="796"/>
      <c r="N154" s="795"/>
      <c r="O154" s="796"/>
      <c r="P154" s="801">
        <v>492.0</v>
      </c>
      <c r="Q154" s="800">
        <v>492.0</v>
      </c>
      <c r="R154" s="795"/>
      <c r="S154" s="796"/>
      <c r="T154" s="795"/>
      <c r="U154" s="796"/>
      <c r="V154" s="795"/>
      <c r="W154" s="796"/>
      <c r="X154" s="795"/>
      <c r="Y154" s="796"/>
      <c r="Z154" s="795"/>
      <c r="AA154" s="796"/>
      <c r="AB154" s="795"/>
      <c r="AC154" s="796"/>
      <c r="AD154" s="795"/>
      <c r="AE154" s="796"/>
      <c r="AF154" s="795"/>
      <c r="AG154" s="796"/>
      <c r="AH154" s="795"/>
      <c r="AI154" s="796"/>
      <c r="AJ154" s="801"/>
      <c r="AK154" s="796"/>
      <c r="AL154" s="795"/>
      <c r="AM154" s="796"/>
      <c r="AN154" s="795"/>
      <c r="AO154" s="796"/>
      <c r="AP154" s="795"/>
      <c r="AQ154" s="796"/>
      <c r="AR154" s="795"/>
      <c r="AS154" s="796"/>
      <c r="AT154" s="795"/>
      <c r="AU154" s="796"/>
      <c r="AV154" s="795"/>
      <c r="AW154" s="796"/>
      <c r="AX154" s="795"/>
      <c r="AY154" s="796"/>
      <c r="AZ154" s="795"/>
      <c r="BA154" s="796"/>
      <c r="BB154" s="795"/>
      <c r="BC154" s="796"/>
      <c r="BD154" s="795"/>
      <c r="BE154" s="796"/>
      <c r="BF154" s="795"/>
      <c r="BG154" s="796"/>
      <c r="BH154" s="795"/>
      <c r="BI154" s="796"/>
      <c r="BJ154" s="795"/>
      <c r="BK154" s="796"/>
      <c r="BL154" s="795"/>
      <c r="BM154" s="796"/>
      <c r="BN154" s="795"/>
      <c r="BO154" s="796"/>
      <c r="BP154" s="795"/>
      <c r="BQ154" s="796"/>
      <c r="BR154" s="795"/>
      <c r="BS154" s="796"/>
      <c r="BT154" s="795"/>
      <c r="BU154" s="796"/>
      <c r="BV154" s="788"/>
      <c r="BW154" s="788"/>
      <c r="BX154" s="788"/>
      <c r="BY154" s="788"/>
      <c r="BZ154" s="338"/>
      <c r="CA154" s="338"/>
      <c r="CB154" s="338"/>
      <c r="CC154" s="338"/>
      <c r="CD154" s="338"/>
      <c r="CE154" s="338"/>
      <c r="CF154" s="338"/>
    </row>
    <row r="155" ht="15.75" customHeight="1">
      <c r="A155" s="789">
        <v>152.0</v>
      </c>
      <c r="B155" s="814">
        <v>826507.0</v>
      </c>
      <c r="C155" s="814">
        <v>32.0</v>
      </c>
      <c r="D155" s="814">
        <v>22.0</v>
      </c>
      <c r="E155" s="814">
        <v>220.0</v>
      </c>
      <c r="F155" s="346"/>
      <c r="G155" s="504">
        <f t="shared" ref="G155:H155" si="161">L155+N155+P155+R155+T155+V155+X155+Z155+AB155+AD155+AF155+AH155+AJ155+AL155+AN155+AP155+AR155+AT155+AV155+AX155+AZ155+BB155+BD155+BF155+BH155+BJ155+BL155+BN155+BP155+BR155+BT155</f>
        <v>500</v>
      </c>
      <c r="H155" s="505">
        <f t="shared" si="161"/>
        <v>500</v>
      </c>
      <c r="I155" s="786">
        <f t="shared" si="6"/>
        <v>0</v>
      </c>
      <c r="J155" s="804">
        <v>37.75</v>
      </c>
      <c r="K155" s="787">
        <f t="shared" si="7"/>
        <v>0</v>
      </c>
      <c r="L155" s="795"/>
      <c r="M155" s="796"/>
      <c r="N155" s="795"/>
      <c r="O155" s="796"/>
      <c r="P155" s="795"/>
      <c r="Q155" s="796"/>
      <c r="R155" s="795"/>
      <c r="S155" s="796"/>
      <c r="T155" s="801">
        <v>500.0</v>
      </c>
      <c r="U155" s="800">
        <v>500.0</v>
      </c>
      <c r="V155" s="795"/>
      <c r="W155" s="796"/>
      <c r="X155" s="795"/>
      <c r="Y155" s="796"/>
      <c r="Z155" s="795"/>
      <c r="AA155" s="796"/>
      <c r="AB155" s="795"/>
      <c r="AC155" s="796"/>
      <c r="AD155" s="795"/>
      <c r="AE155" s="796"/>
      <c r="AF155" s="795"/>
      <c r="AG155" s="796"/>
      <c r="AH155" s="795"/>
      <c r="AI155" s="796"/>
      <c r="AJ155" s="801"/>
      <c r="AK155" s="796"/>
      <c r="AL155" s="795"/>
      <c r="AM155" s="796"/>
      <c r="AN155" s="795"/>
      <c r="AO155" s="796"/>
      <c r="AP155" s="795"/>
      <c r="AQ155" s="796"/>
      <c r="AR155" s="795"/>
      <c r="AS155" s="796"/>
      <c r="AT155" s="795"/>
      <c r="AU155" s="796"/>
      <c r="AV155" s="795"/>
      <c r="AW155" s="796"/>
      <c r="AX155" s="795"/>
      <c r="AY155" s="796"/>
      <c r="AZ155" s="795"/>
      <c r="BA155" s="796"/>
      <c r="BB155" s="795"/>
      <c r="BC155" s="796"/>
      <c r="BD155" s="795"/>
      <c r="BE155" s="796"/>
      <c r="BF155" s="795"/>
      <c r="BG155" s="796"/>
      <c r="BH155" s="795"/>
      <c r="BI155" s="796"/>
      <c r="BJ155" s="795"/>
      <c r="BK155" s="796"/>
      <c r="BL155" s="795"/>
      <c r="BM155" s="796"/>
      <c r="BN155" s="795"/>
      <c r="BO155" s="796"/>
      <c r="BP155" s="795"/>
      <c r="BQ155" s="796"/>
      <c r="BR155" s="795"/>
      <c r="BS155" s="796"/>
      <c r="BT155" s="795"/>
      <c r="BU155" s="796"/>
      <c r="BV155" s="788"/>
      <c r="BW155" s="788"/>
      <c r="BX155" s="788"/>
      <c r="BY155" s="788"/>
      <c r="BZ155" s="338"/>
      <c r="CA155" s="338"/>
      <c r="CB155" s="338"/>
      <c r="CC155" s="338"/>
      <c r="CD155" s="338"/>
      <c r="CE155" s="338"/>
      <c r="CF155" s="338"/>
    </row>
    <row r="156" ht="15.75" customHeight="1">
      <c r="A156" s="789">
        <v>153.0</v>
      </c>
      <c r="B156" s="814">
        <v>826508.0</v>
      </c>
      <c r="C156" s="814">
        <v>33.0</v>
      </c>
      <c r="D156" s="814">
        <v>22.0</v>
      </c>
      <c r="E156" s="814">
        <v>220.0</v>
      </c>
      <c r="F156" s="346"/>
      <c r="G156" s="504">
        <f t="shared" ref="G156:H156" si="162">L156+N156+P156+R156+T156+V156+X156+Z156+AB156+AD156+AF156+AH156+AJ156+AL156+AN156+AP156+AR156+AT156+AV156+AX156+AZ156+BB156+BD156+BF156+BH156+BJ156+BL156+BN156+BP156+BR156+BT156</f>
        <v>521</v>
      </c>
      <c r="H156" s="505">
        <f t="shared" si="162"/>
        <v>0</v>
      </c>
      <c r="I156" s="786">
        <f t="shared" si="6"/>
        <v>521</v>
      </c>
      <c r="J156" s="804">
        <v>37.75</v>
      </c>
      <c r="K156" s="787">
        <f t="shared" si="7"/>
        <v>19667.75</v>
      </c>
      <c r="L156" s="795"/>
      <c r="M156" s="796"/>
      <c r="N156" s="795"/>
      <c r="O156" s="796"/>
      <c r="P156" s="795"/>
      <c r="Q156" s="796"/>
      <c r="R156" s="795"/>
      <c r="S156" s="796"/>
      <c r="T156" s="801">
        <v>521.0</v>
      </c>
      <c r="U156" s="796"/>
      <c r="V156" s="795"/>
      <c r="W156" s="796"/>
      <c r="X156" s="795"/>
      <c r="Y156" s="796"/>
      <c r="Z156" s="795"/>
      <c r="AA156" s="796"/>
      <c r="AB156" s="795"/>
      <c r="AC156" s="796"/>
      <c r="AD156" s="795"/>
      <c r="AE156" s="796"/>
      <c r="AF156" s="795"/>
      <c r="AG156" s="796"/>
      <c r="AH156" s="795"/>
      <c r="AI156" s="796"/>
      <c r="AJ156" s="801"/>
      <c r="AK156" s="796"/>
      <c r="AL156" s="795"/>
      <c r="AM156" s="796"/>
      <c r="AN156" s="795"/>
      <c r="AO156" s="796"/>
      <c r="AP156" s="795"/>
      <c r="AQ156" s="796"/>
      <c r="AR156" s="795"/>
      <c r="AS156" s="796"/>
      <c r="AT156" s="795"/>
      <c r="AU156" s="796"/>
      <c r="AV156" s="795"/>
      <c r="AW156" s="796"/>
      <c r="AX156" s="795"/>
      <c r="AY156" s="796"/>
      <c r="AZ156" s="795"/>
      <c r="BA156" s="796"/>
      <c r="BB156" s="795"/>
      <c r="BC156" s="796"/>
      <c r="BD156" s="795"/>
      <c r="BE156" s="796"/>
      <c r="BF156" s="795"/>
      <c r="BG156" s="796"/>
      <c r="BH156" s="795"/>
      <c r="BI156" s="796"/>
      <c r="BJ156" s="795"/>
      <c r="BK156" s="796"/>
      <c r="BL156" s="795"/>
      <c r="BM156" s="796"/>
      <c r="BN156" s="795"/>
      <c r="BO156" s="796"/>
      <c r="BP156" s="795"/>
      <c r="BQ156" s="796"/>
      <c r="BR156" s="795"/>
      <c r="BS156" s="796"/>
      <c r="BT156" s="795"/>
      <c r="BU156" s="796"/>
      <c r="BV156" s="788"/>
      <c r="BW156" s="788"/>
      <c r="BX156" s="788"/>
      <c r="BY156" s="788"/>
      <c r="BZ156" s="338"/>
      <c r="CA156" s="338"/>
      <c r="CB156" s="338"/>
      <c r="CC156" s="338"/>
      <c r="CD156" s="338"/>
      <c r="CE156" s="338"/>
      <c r="CF156" s="338"/>
    </row>
    <row r="157" ht="15.75" customHeight="1">
      <c r="A157" s="789">
        <v>154.0</v>
      </c>
      <c r="B157" s="814">
        <v>826509.0</v>
      </c>
      <c r="C157" s="814">
        <v>34.0</v>
      </c>
      <c r="D157" s="814">
        <v>22.0</v>
      </c>
      <c r="E157" s="814">
        <v>220.0</v>
      </c>
      <c r="F157" s="346"/>
      <c r="G157" s="504">
        <f t="shared" ref="G157:H157" si="163">L157+N157+P157+R157+T157+V157+X157+Z157+AB157+AD157+AF157+AH157+AJ157+AL157+AN157+AP157+AR157+AT157+AV157+AX157+AZ157+BB157+BD157+BF157+BH157+BJ157+BL157+BN157+BP157+BR157+BT157</f>
        <v>567</v>
      </c>
      <c r="H157" s="505">
        <f t="shared" si="163"/>
        <v>567</v>
      </c>
      <c r="I157" s="786">
        <f t="shared" si="6"/>
        <v>0</v>
      </c>
      <c r="J157" s="804">
        <v>37.75</v>
      </c>
      <c r="K157" s="787">
        <f t="shared" si="7"/>
        <v>0</v>
      </c>
      <c r="L157" s="795"/>
      <c r="M157" s="796"/>
      <c r="N157" s="795"/>
      <c r="O157" s="796"/>
      <c r="P157" s="795"/>
      <c r="Q157" s="796"/>
      <c r="R157" s="795"/>
      <c r="S157" s="796"/>
      <c r="T157" s="801">
        <v>567.0</v>
      </c>
      <c r="U157" s="800">
        <v>567.0</v>
      </c>
      <c r="V157" s="795"/>
      <c r="W157" s="796"/>
      <c r="X157" s="795"/>
      <c r="Y157" s="796"/>
      <c r="Z157" s="795"/>
      <c r="AA157" s="796"/>
      <c r="AB157" s="795"/>
      <c r="AC157" s="796"/>
      <c r="AD157" s="795"/>
      <c r="AE157" s="796"/>
      <c r="AF157" s="795"/>
      <c r="AG157" s="796"/>
      <c r="AH157" s="795"/>
      <c r="AI157" s="796"/>
      <c r="AJ157" s="801"/>
      <c r="AK157" s="796"/>
      <c r="AL157" s="795"/>
      <c r="AM157" s="796"/>
      <c r="AN157" s="795"/>
      <c r="AO157" s="796"/>
      <c r="AP157" s="795"/>
      <c r="AQ157" s="796"/>
      <c r="AR157" s="795"/>
      <c r="AS157" s="796"/>
      <c r="AT157" s="795"/>
      <c r="AU157" s="796"/>
      <c r="AV157" s="795"/>
      <c r="AW157" s="796"/>
      <c r="AX157" s="795"/>
      <c r="AY157" s="796"/>
      <c r="AZ157" s="795"/>
      <c r="BA157" s="796"/>
      <c r="BB157" s="795"/>
      <c r="BC157" s="796"/>
      <c r="BD157" s="795"/>
      <c r="BE157" s="796"/>
      <c r="BF157" s="795"/>
      <c r="BG157" s="796"/>
      <c r="BH157" s="795"/>
      <c r="BI157" s="796"/>
      <c r="BJ157" s="795"/>
      <c r="BK157" s="796"/>
      <c r="BL157" s="795"/>
      <c r="BM157" s="796"/>
      <c r="BN157" s="795"/>
      <c r="BO157" s="796"/>
      <c r="BP157" s="795"/>
      <c r="BQ157" s="796"/>
      <c r="BR157" s="795"/>
      <c r="BS157" s="796"/>
      <c r="BT157" s="795"/>
      <c r="BU157" s="796"/>
      <c r="BV157" s="788"/>
      <c r="BW157" s="788"/>
      <c r="BX157" s="788"/>
      <c r="BY157" s="788"/>
      <c r="BZ157" s="338"/>
      <c r="CA157" s="338"/>
      <c r="CB157" s="338"/>
      <c r="CC157" s="338"/>
      <c r="CD157" s="338"/>
      <c r="CE157" s="338"/>
      <c r="CF157" s="338"/>
    </row>
    <row r="158" ht="15.75" customHeight="1">
      <c r="A158" s="789">
        <v>155.0</v>
      </c>
      <c r="B158" s="814">
        <v>826510.0</v>
      </c>
      <c r="C158" s="814">
        <v>50.0</v>
      </c>
      <c r="D158" s="814">
        <v>18.0</v>
      </c>
      <c r="E158" s="814">
        <v>140.0</v>
      </c>
      <c r="F158" s="346"/>
      <c r="G158" s="504">
        <f t="shared" ref="G158:H158" si="164">L158+N158+P158+R158+T158+V158+X158+Z158+AB158+AD158+AF158+AH158+AJ158+AL158+AN158+AP158+AR158+AT158+AV158+AX158+AZ158+BB158+BD158+BF158+BH158+BJ158+BL158+BN158+BP158+BR158+BT158</f>
        <v>770</v>
      </c>
      <c r="H158" s="505">
        <f t="shared" si="164"/>
        <v>0</v>
      </c>
      <c r="I158" s="786">
        <f t="shared" si="6"/>
        <v>770</v>
      </c>
      <c r="J158" s="804">
        <v>35.75</v>
      </c>
      <c r="K158" s="787">
        <f t="shared" si="7"/>
        <v>27527.5</v>
      </c>
      <c r="L158" s="795"/>
      <c r="M158" s="796"/>
      <c r="N158" s="795"/>
      <c r="O158" s="796"/>
      <c r="P158" s="795"/>
      <c r="Q158" s="796"/>
      <c r="R158" s="795"/>
      <c r="S158" s="796"/>
      <c r="T158" s="795"/>
      <c r="U158" s="796"/>
      <c r="V158" s="801">
        <v>770.0</v>
      </c>
      <c r="W158" s="796"/>
      <c r="X158" s="795"/>
      <c r="Y158" s="796"/>
      <c r="Z158" s="795"/>
      <c r="AA158" s="796"/>
      <c r="AB158" s="795"/>
      <c r="AC158" s="796"/>
      <c r="AD158" s="795"/>
      <c r="AE158" s="796"/>
      <c r="AF158" s="795"/>
      <c r="AG158" s="796"/>
      <c r="AH158" s="795"/>
      <c r="AI158" s="796"/>
      <c r="AJ158" s="801"/>
      <c r="AK158" s="796"/>
      <c r="AL158" s="795"/>
      <c r="AM158" s="796"/>
      <c r="AN158" s="795"/>
      <c r="AO158" s="796"/>
      <c r="AP158" s="795"/>
      <c r="AQ158" s="796"/>
      <c r="AR158" s="795"/>
      <c r="AS158" s="796"/>
      <c r="AT158" s="795"/>
      <c r="AU158" s="796"/>
      <c r="AV158" s="795"/>
      <c r="AW158" s="796"/>
      <c r="AX158" s="795"/>
      <c r="AY158" s="796"/>
      <c r="AZ158" s="795"/>
      <c r="BA158" s="796"/>
      <c r="BB158" s="795"/>
      <c r="BC158" s="796"/>
      <c r="BD158" s="795"/>
      <c r="BE158" s="796"/>
      <c r="BF158" s="795"/>
      <c r="BG158" s="796"/>
      <c r="BH158" s="795"/>
      <c r="BI158" s="796"/>
      <c r="BJ158" s="795"/>
      <c r="BK158" s="796"/>
      <c r="BL158" s="795"/>
      <c r="BM158" s="796"/>
      <c r="BN158" s="795"/>
      <c r="BO158" s="796"/>
      <c r="BP158" s="795"/>
      <c r="BQ158" s="796"/>
      <c r="BR158" s="795"/>
      <c r="BS158" s="796"/>
      <c r="BT158" s="795"/>
      <c r="BU158" s="796"/>
      <c r="BV158" s="788"/>
      <c r="BW158" s="788"/>
      <c r="BX158" s="788"/>
      <c r="BY158" s="788"/>
      <c r="BZ158" s="338"/>
      <c r="CA158" s="338"/>
      <c r="CB158" s="338"/>
      <c r="CC158" s="338"/>
      <c r="CD158" s="338"/>
      <c r="CE158" s="338"/>
      <c r="CF158" s="338"/>
    </row>
    <row r="159" ht="15.75" customHeight="1">
      <c r="A159" s="789">
        <v>156.0</v>
      </c>
      <c r="B159" s="338"/>
      <c r="C159" s="338"/>
      <c r="D159" s="338"/>
      <c r="E159" s="338"/>
      <c r="F159" s="346"/>
      <c r="G159" s="504">
        <f t="shared" ref="G159:H159" si="165">L159+N159+P159+R159+T159+V159+X159+Z159+AB159+AD159+AF159+AH159+AJ159+AL159+AN159+AP159+AR159+AT159+AV159+AX159+AZ159+BB159+BD159+BF159+BH159+BJ159+BL159+BN159+BP159+BR159+BT159</f>
        <v>0</v>
      </c>
      <c r="H159" s="505">
        <f t="shared" si="165"/>
        <v>0</v>
      </c>
      <c r="I159" s="786">
        <f t="shared" si="6"/>
        <v>0</v>
      </c>
      <c r="J159" s="820"/>
      <c r="K159" s="787">
        <f t="shared" si="7"/>
        <v>0</v>
      </c>
      <c r="L159" s="795"/>
      <c r="M159" s="796"/>
      <c r="N159" s="795"/>
      <c r="O159" s="796"/>
      <c r="P159" s="795"/>
      <c r="Q159" s="796"/>
      <c r="R159" s="795"/>
      <c r="S159" s="796"/>
      <c r="T159" s="795"/>
      <c r="U159" s="796"/>
      <c r="V159" s="795"/>
      <c r="W159" s="796"/>
      <c r="X159" s="795"/>
      <c r="Y159" s="796"/>
      <c r="Z159" s="795"/>
      <c r="AA159" s="796"/>
      <c r="AB159" s="795"/>
      <c r="AC159" s="796"/>
      <c r="AD159" s="795"/>
      <c r="AE159" s="796"/>
      <c r="AF159" s="795"/>
      <c r="AG159" s="796"/>
      <c r="AH159" s="795"/>
      <c r="AI159" s="796"/>
      <c r="AJ159" s="801"/>
      <c r="AK159" s="796"/>
      <c r="AL159" s="795"/>
      <c r="AM159" s="796"/>
      <c r="AN159" s="795"/>
      <c r="AO159" s="796"/>
      <c r="AP159" s="795"/>
      <c r="AQ159" s="796"/>
      <c r="AR159" s="795"/>
      <c r="AS159" s="796"/>
      <c r="AT159" s="795"/>
      <c r="AU159" s="796"/>
      <c r="AV159" s="795"/>
      <c r="AW159" s="796"/>
      <c r="AX159" s="795"/>
      <c r="AY159" s="796"/>
      <c r="AZ159" s="795"/>
      <c r="BA159" s="796"/>
      <c r="BB159" s="795"/>
      <c r="BC159" s="796"/>
      <c r="BD159" s="795"/>
      <c r="BE159" s="796"/>
      <c r="BF159" s="795"/>
      <c r="BG159" s="796"/>
      <c r="BH159" s="795"/>
      <c r="BI159" s="796"/>
      <c r="BJ159" s="795"/>
      <c r="BK159" s="796"/>
      <c r="BL159" s="795"/>
      <c r="BM159" s="796"/>
      <c r="BN159" s="795"/>
      <c r="BO159" s="796"/>
      <c r="BP159" s="795"/>
      <c r="BQ159" s="796"/>
      <c r="BR159" s="795"/>
      <c r="BS159" s="796"/>
      <c r="BT159" s="795"/>
      <c r="BU159" s="796"/>
      <c r="BV159" s="788"/>
      <c r="BW159" s="788"/>
      <c r="BX159" s="788"/>
      <c r="BY159" s="788"/>
      <c r="BZ159" s="338"/>
      <c r="CA159" s="338"/>
      <c r="CB159" s="338"/>
      <c r="CC159" s="338"/>
      <c r="CD159" s="338"/>
      <c r="CE159" s="338"/>
      <c r="CF159" s="338"/>
    </row>
    <row r="160" ht="15.75" customHeight="1">
      <c r="A160" s="789">
        <v>157.0</v>
      </c>
      <c r="B160" s="338"/>
      <c r="C160" s="338"/>
      <c r="D160" s="338"/>
      <c r="E160" s="338"/>
      <c r="F160" s="346"/>
      <c r="G160" s="504">
        <f t="shared" ref="G160:H160" si="166">L160+N160+P160+R160+T160+V160+X160+Z160+AB160+AD160+AF160+AH160+AJ160+AL160+AN160+AP160+AR160+AT160+AV160+AX160+AZ160+BB160+BD160+BF160+BH160+BJ160+BL160+BN160+BP160+BR160+BT160</f>
        <v>0</v>
      </c>
      <c r="H160" s="505">
        <f t="shared" si="166"/>
        <v>0</v>
      </c>
      <c r="I160" s="786">
        <f t="shared" si="6"/>
        <v>0</v>
      </c>
      <c r="J160" s="820"/>
      <c r="K160" s="787">
        <f t="shared" si="7"/>
        <v>0</v>
      </c>
      <c r="L160" s="795"/>
      <c r="M160" s="796"/>
      <c r="N160" s="795"/>
      <c r="O160" s="796"/>
      <c r="P160" s="795"/>
      <c r="Q160" s="796"/>
      <c r="R160" s="795"/>
      <c r="S160" s="796"/>
      <c r="T160" s="795"/>
      <c r="U160" s="796"/>
      <c r="V160" s="795"/>
      <c r="W160" s="796"/>
      <c r="X160" s="795"/>
      <c r="Y160" s="796"/>
      <c r="Z160" s="795"/>
      <c r="AA160" s="796"/>
      <c r="AB160" s="795"/>
      <c r="AC160" s="796"/>
      <c r="AD160" s="795"/>
      <c r="AE160" s="796"/>
      <c r="AF160" s="795"/>
      <c r="AG160" s="796"/>
      <c r="AH160" s="795"/>
      <c r="AI160" s="796"/>
      <c r="AJ160" s="801"/>
      <c r="AK160" s="796"/>
      <c r="AL160" s="795"/>
      <c r="AM160" s="796"/>
      <c r="AN160" s="795"/>
      <c r="AO160" s="796"/>
      <c r="AP160" s="795"/>
      <c r="AQ160" s="796"/>
      <c r="AR160" s="795"/>
      <c r="AS160" s="796"/>
      <c r="AT160" s="795"/>
      <c r="AU160" s="796"/>
      <c r="AV160" s="795"/>
      <c r="AW160" s="796"/>
      <c r="AX160" s="795"/>
      <c r="AY160" s="796"/>
      <c r="AZ160" s="795"/>
      <c r="BA160" s="796"/>
      <c r="BB160" s="795"/>
      <c r="BC160" s="796"/>
      <c r="BD160" s="795"/>
      <c r="BE160" s="796"/>
      <c r="BF160" s="795"/>
      <c r="BG160" s="796"/>
      <c r="BH160" s="795"/>
      <c r="BI160" s="796"/>
      <c r="BJ160" s="795"/>
      <c r="BK160" s="796"/>
      <c r="BL160" s="795"/>
      <c r="BM160" s="796"/>
      <c r="BN160" s="795"/>
      <c r="BO160" s="796"/>
      <c r="BP160" s="795"/>
      <c r="BQ160" s="796"/>
      <c r="BR160" s="795"/>
      <c r="BS160" s="796"/>
      <c r="BT160" s="795"/>
      <c r="BU160" s="796"/>
      <c r="BV160" s="788"/>
      <c r="BW160" s="788"/>
      <c r="BX160" s="788"/>
      <c r="BY160" s="788"/>
      <c r="BZ160" s="338"/>
      <c r="CA160" s="338"/>
      <c r="CB160" s="338"/>
      <c r="CC160" s="338"/>
      <c r="CD160" s="338"/>
      <c r="CE160" s="338"/>
      <c r="CF160" s="338"/>
    </row>
    <row r="161" ht="15.75" customHeight="1">
      <c r="A161" s="789">
        <v>158.0</v>
      </c>
      <c r="B161" s="338"/>
      <c r="C161" s="338"/>
      <c r="D161" s="338"/>
      <c r="E161" s="338"/>
      <c r="F161" s="346"/>
      <c r="G161" s="504">
        <f t="shared" ref="G161:H161" si="167">L161+N161+P161+R161+T161+V161+X161+Z161+AB161+AD161+AF161+AH161+AJ161+AL161+AN161+AP161+AR161+AT161+AV161+AX161+AZ161+BB161+BD161+BF161+BH161+BJ161+BL161+BN161+BP161+BR161+BT161</f>
        <v>0</v>
      </c>
      <c r="H161" s="505">
        <f t="shared" si="167"/>
        <v>0</v>
      </c>
      <c r="I161" s="786">
        <f t="shared" si="6"/>
        <v>0</v>
      </c>
      <c r="J161" s="820"/>
      <c r="K161" s="787">
        <f t="shared" si="7"/>
        <v>0</v>
      </c>
      <c r="L161" s="795"/>
      <c r="M161" s="796"/>
      <c r="N161" s="795"/>
      <c r="O161" s="796"/>
      <c r="P161" s="795"/>
      <c r="Q161" s="796"/>
      <c r="R161" s="795"/>
      <c r="S161" s="796"/>
      <c r="T161" s="795"/>
      <c r="U161" s="796"/>
      <c r="V161" s="795"/>
      <c r="W161" s="796"/>
      <c r="X161" s="795"/>
      <c r="Y161" s="796"/>
      <c r="Z161" s="795"/>
      <c r="AA161" s="796"/>
      <c r="AB161" s="795"/>
      <c r="AC161" s="796"/>
      <c r="AD161" s="795"/>
      <c r="AE161" s="796"/>
      <c r="AF161" s="795"/>
      <c r="AG161" s="796"/>
      <c r="AH161" s="795"/>
      <c r="AI161" s="796"/>
      <c r="AJ161" s="801"/>
      <c r="AK161" s="796"/>
      <c r="AL161" s="795"/>
      <c r="AM161" s="796"/>
      <c r="AN161" s="795"/>
      <c r="AO161" s="796"/>
      <c r="AP161" s="795"/>
      <c r="AQ161" s="796"/>
      <c r="AR161" s="795"/>
      <c r="AS161" s="796"/>
      <c r="AT161" s="795"/>
      <c r="AU161" s="796"/>
      <c r="AV161" s="795"/>
      <c r="AW161" s="796"/>
      <c r="AX161" s="795"/>
      <c r="AY161" s="796"/>
      <c r="AZ161" s="795"/>
      <c r="BA161" s="796"/>
      <c r="BB161" s="795"/>
      <c r="BC161" s="796"/>
      <c r="BD161" s="795"/>
      <c r="BE161" s="796"/>
      <c r="BF161" s="795"/>
      <c r="BG161" s="796"/>
      <c r="BH161" s="795"/>
      <c r="BI161" s="796"/>
      <c r="BJ161" s="795"/>
      <c r="BK161" s="796"/>
      <c r="BL161" s="795"/>
      <c r="BM161" s="796"/>
      <c r="BN161" s="795"/>
      <c r="BO161" s="796"/>
      <c r="BP161" s="795"/>
      <c r="BQ161" s="796"/>
      <c r="BR161" s="795"/>
      <c r="BS161" s="796"/>
      <c r="BT161" s="795"/>
      <c r="BU161" s="796"/>
      <c r="BV161" s="788"/>
      <c r="BW161" s="788"/>
      <c r="BX161" s="788"/>
      <c r="BY161" s="788"/>
      <c r="BZ161" s="338"/>
      <c r="CA161" s="338"/>
      <c r="CB161" s="338"/>
      <c r="CC161" s="338"/>
      <c r="CD161" s="338"/>
      <c r="CE161" s="338"/>
      <c r="CF161" s="338"/>
    </row>
    <row r="162" ht="15.75" customHeight="1">
      <c r="A162" s="789">
        <v>159.0</v>
      </c>
      <c r="B162" s="338"/>
      <c r="C162" s="338"/>
      <c r="D162" s="338"/>
      <c r="E162" s="338"/>
      <c r="F162" s="346"/>
      <c r="G162" s="504">
        <f t="shared" ref="G162:H162" si="168">L162+N162+P162+R162+T162+V162+X162+Z162+AB162+AD162+AF162+AH162+AJ162+AL162+AN162+AP162+AR162+AT162+AV162+AX162+AZ162+BB162+BD162+BF162+BH162+BJ162+BL162+BN162+BP162+BR162+BT162</f>
        <v>0</v>
      </c>
      <c r="H162" s="505">
        <f t="shared" si="168"/>
        <v>0</v>
      </c>
      <c r="I162" s="786">
        <f t="shared" si="6"/>
        <v>0</v>
      </c>
      <c r="J162" s="820"/>
      <c r="K162" s="787">
        <f t="shared" si="7"/>
        <v>0</v>
      </c>
      <c r="L162" s="795"/>
      <c r="M162" s="796"/>
      <c r="N162" s="795"/>
      <c r="O162" s="796"/>
      <c r="P162" s="795"/>
      <c r="Q162" s="796"/>
      <c r="R162" s="795"/>
      <c r="S162" s="796"/>
      <c r="T162" s="795"/>
      <c r="U162" s="796"/>
      <c r="V162" s="795"/>
      <c r="W162" s="796"/>
      <c r="X162" s="795"/>
      <c r="Y162" s="796"/>
      <c r="Z162" s="795"/>
      <c r="AA162" s="796"/>
      <c r="AB162" s="795"/>
      <c r="AC162" s="796"/>
      <c r="AD162" s="795"/>
      <c r="AE162" s="796"/>
      <c r="AF162" s="795"/>
      <c r="AG162" s="796"/>
      <c r="AH162" s="795"/>
      <c r="AI162" s="796"/>
      <c r="AJ162" s="801"/>
      <c r="AK162" s="796"/>
      <c r="AL162" s="795"/>
      <c r="AM162" s="796"/>
      <c r="AN162" s="795"/>
      <c r="AO162" s="796"/>
      <c r="AP162" s="795"/>
      <c r="AQ162" s="796"/>
      <c r="AR162" s="795"/>
      <c r="AS162" s="796"/>
      <c r="AT162" s="795"/>
      <c r="AU162" s="796"/>
      <c r="AV162" s="795"/>
      <c r="AW162" s="796"/>
      <c r="AX162" s="795"/>
      <c r="AY162" s="796"/>
      <c r="AZ162" s="795"/>
      <c r="BA162" s="796"/>
      <c r="BB162" s="795"/>
      <c r="BC162" s="796"/>
      <c r="BD162" s="795"/>
      <c r="BE162" s="796"/>
      <c r="BF162" s="795"/>
      <c r="BG162" s="796"/>
      <c r="BH162" s="795"/>
      <c r="BI162" s="796"/>
      <c r="BJ162" s="795"/>
      <c r="BK162" s="796"/>
      <c r="BL162" s="795"/>
      <c r="BM162" s="796"/>
      <c r="BN162" s="795"/>
      <c r="BO162" s="796"/>
      <c r="BP162" s="795"/>
      <c r="BQ162" s="796"/>
      <c r="BR162" s="795"/>
      <c r="BS162" s="796"/>
      <c r="BT162" s="795"/>
      <c r="BU162" s="796"/>
      <c r="BV162" s="788"/>
      <c r="BW162" s="788"/>
      <c r="BX162" s="788"/>
      <c r="BY162" s="788"/>
      <c r="BZ162" s="338"/>
      <c r="CA162" s="338"/>
      <c r="CB162" s="338"/>
      <c r="CC162" s="338"/>
      <c r="CD162" s="338"/>
      <c r="CE162" s="338"/>
      <c r="CF162" s="338"/>
    </row>
    <row r="163" ht="15.75" customHeight="1">
      <c r="A163" s="789">
        <v>160.0</v>
      </c>
      <c r="B163" s="338"/>
      <c r="C163" s="338"/>
      <c r="D163" s="338"/>
      <c r="E163" s="338"/>
      <c r="F163" s="346"/>
      <c r="G163" s="504">
        <f t="shared" ref="G163:H163" si="169">L163+N163+P163+R163+T163+V163+X163+Z163+AB163+AD163+AF163+AH163+AJ163+AL163+AN163+AP163+AR163+AT163+AV163+AX163+AZ163+BB163+BD163+BF163+BH163+BJ163+BL163+BN163+BP163+BR163+BT163</f>
        <v>0</v>
      </c>
      <c r="H163" s="505">
        <f t="shared" si="169"/>
        <v>0</v>
      </c>
      <c r="I163" s="786">
        <f t="shared" si="6"/>
        <v>0</v>
      </c>
      <c r="J163" s="820"/>
      <c r="K163" s="787">
        <f t="shared" si="7"/>
        <v>0</v>
      </c>
      <c r="L163" s="795"/>
      <c r="M163" s="796"/>
      <c r="N163" s="795"/>
      <c r="O163" s="796"/>
      <c r="P163" s="795"/>
      <c r="Q163" s="796"/>
      <c r="R163" s="795"/>
      <c r="S163" s="796"/>
      <c r="T163" s="795"/>
      <c r="U163" s="796"/>
      <c r="V163" s="795"/>
      <c r="W163" s="796"/>
      <c r="X163" s="795"/>
      <c r="Y163" s="796"/>
      <c r="Z163" s="795"/>
      <c r="AA163" s="796"/>
      <c r="AB163" s="795"/>
      <c r="AC163" s="796"/>
      <c r="AD163" s="795"/>
      <c r="AE163" s="796"/>
      <c r="AF163" s="795"/>
      <c r="AG163" s="796"/>
      <c r="AH163" s="795"/>
      <c r="AI163" s="796"/>
      <c r="AJ163" s="801"/>
      <c r="AK163" s="796"/>
      <c r="AL163" s="795"/>
      <c r="AM163" s="796"/>
      <c r="AN163" s="795"/>
      <c r="AO163" s="796"/>
      <c r="AP163" s="795"/>
      <c r="AQ163" s="796"/>
      <c r="AR163" s="795"/>
      <c r="AS163" s="796"/>
      <c r="AT163" s="795"/>
      <c r="AU163" s="796"/>
      <c r="AV163" s="795"/>
      <c r="AW163" s="796"/>
      <c r="AX163" s="795"/>
      <c r="AY163" s="796"/>
      <c r="AZ163" s="795"/>
      <c r="BA163" s="796"/>
      <c r="BB163" s="795"/>
      <c r="BC163" s="796"/>
      <c r="BD163" s="795"/>
      <c r="BE163" s="796"/>
      <c r="BF163" s="795"/>
      <c r="BG163" s="796"/>
      <c r="BH163" s="795"/>
      <c r="BI163" s="796"/>
      <c r="BJ163" s="795"/>
      <c r="BK163" s="796"/>
      <c r="BL163" s="795"/>
      <c r="BM163" s="796"/>
      <c r="BN163" s="795"/>
      <c r="BO163" s="796"/>
      <c r="BP163" s="795"/>
      <c r="BQ163" s="796"/>
      <c r="BR163" s="795"/>
      <c r="BS163" s="796"/>
      <c r="BT163" s="795"/>
      <c r="BU163" s="796"/>
      <c r="BV163" s="788"/>
      <c r="BW163" s="788"/>
      <c r="BX163" s="788"/>
      <c r="BY163" s="788"/>
      <c r="BZ163" s="338"/>
      <c r="CA163" s="338"/>
      <c r="CB163" s="338"/>
      <c r="CC163" s="338"/>
      <c r="CD163" s="338"/>
      <c r="CE163" s="338"/>
      <c r="CF163" s="338"/>
    </row>
    <row r="164" ht="15.75" customHeight="1">
      <c r="A164" s="789">
        <v>161.0</v>
      </c>
      <c r="B164" s="338"/>
      <c r="C164" s="338"/>
      <c r="D164" s="338"/>
      <c r="E164" s="338"/>
      <c r="F164" s="346"/>
      <c r="G164" s="504">
        <f t="shared" ref="G164:H164" si="170">L164+N164+P164+R164+T164+V164+X164+Z164+AB164+AD164+AF164+AH164+AJ164+AL164+AN164+AP164+AR164+AT164+AV164+AX164+AZ164+BB164+BD164+BF164+BH164+BJ164+BL164+BN164+BP164+BR164+BT164</f>
        <v>0</v>
      </c>
      <c r="H164" s="505">
        <f t="shared" si="170"/>
        <v>0</v>
      </c>
      <c r="I164" s="786">
        <f t="shared" si="6"/>
        <v>0</v>
      </c>
      <c r="J164" s="820"/>
      <c r="K164" s="787">
        <f t="shared" si="7"/>
        <v>0</v>
      </c>
      <c r="L164" s="795"/>
      <c r="M164" s="796"/>
      <c r="N164" s="795"/>
      <c r="O164" s="796"/>
      <c r="P164" s="795"/>
      <c r="Q164" s="796"/>
      <c r="R164" s="795"/>
      <c r="S164" s="796"/>
      <c r="T164" s="795"/>
      <c r="U164" s="796"/>
      <c r="V164" s="795"/>
      <c r="W164" s="796"/>
      <c r="X164" s="795"/>
      <c r="Y164" s="796"/>
      <c r="Z164" s="795"/>
      <c r="AA164" s="796"/>
      <c r="AB164" s="795"/>
      <c r="AC164" s="796"/>
      <c r="AD164" s="795"/>
      <c r="AE164" s="796"/>
      <c r="AF164" s="795"/>
      <c r="AG164" s="796"/>
      <c r="AH164" s="795"/>
      <c r="AI164" s="796"/>
      <c r="AJ164" s="801"/>
      <c r="AK164" s="796"/>
      <c r="AL164" s="795"/>
      <c r="AM164" s="796"/>
      <c r="AN164" s="795"/>
      <c r="AO164" s="796"/>
      <c r="AP164" s="795"/>
      <c r="AQ164" s="796"/>
      <c r="AR164" s="795"/>
      <c r="AS164" s="796"/>
      <c r="AT164" s="795"/>
      <c r="AU164" s="796"/>
      <c r="AV164" s="795"/>
      <c r="AW164" s="796"/>
      <c r="AX164" s="795"/>
      <c r="AY164" s="796"/>
      <c r="AZ164" s="795"/>
      <c r="BA164" s="796"/>
      <c r="BB164" s="795"/>
      <c r="BC164" s="796"/>
      <c r="BD164" s="795"/>
      <c r="BE164" s="796"/>
      <c r="BF164" s="795"/>
      <c r="BG164" s="796"/>
      <c r="BH164" s="795"/>
      <c r="BI164" s="796"/>
      <c r="BJ164" s="795"/>
      <c r="BK164" s="796"/>
      <c r="BL164" s="795"/>
      <c r="BM164" s="796"/>
      <c r="BN164" s="795"/>
      <c r="BO164" s="796"/>
      <c r="BP164" s="795"/>
      <c r="BQ164" s="796"/>
      <c r="BR164" s="795"/>
      <c r="BS164" s="796"/>
      <c r="BT164" s="795"/>
      <c r="BU164" s="796"/>
      <c r="BV164" s="788"/>
      <c r="BW164" s="788"/>
      <c r="BX164" s="788"/>
      <c r="BY164" s="788"/>
      <c r="BZ164" s="338"/>
      <c r="CA164" s="338"/>
      <c r="CB164" s="338"/>
      <c r="CC164" s="338"/>
      <c r="CD164" s="338"/>
      <c r="CE164" s="338"/>
      <c r="CF164" s="338"/>
    </row>
    <row r="165" ht="15.75" customHeight="1">
      <c r="A165" s="789">
        <v>162.0</v>
      </c>
      <c r="B165" s="338"/>
      <c r="C165" s="338"/>
      <c r="D165" s="338"/>
      <c r="E165" s="338"/>
      <c r="F165" s="346"/>
      <c r="G165" s="504">
        <f t="shared" ref="G165:H165" si="171">L165+N165+P165+R165+T165+V165+X165+Z165+AB165+AD165+AF165+AH165+AJ165+AL165+AN165+AP165+AR165+AT165+AV165+AX165+AZ165+BB165+BD165+BF165+BH165+BJ165+BL165+BN165+BP165+BR165+BT165</f>
        <v>0</v>
      </c>
      <c r="H165" s="505">
        <f t="shared" si="171"/>
        <v>0</v>
      </c>
      <c r="I165" s="786">
        <f t="shared" si="6"/>
        <v>0</v>
      </c>
      <c r="J165" s="820"/>
      <c r="K165" s="787">
        <f t="shared" si="7"/>
        <v>0</v>
      </c>
      <c r="L165" s="795"/>
      <c r="M165" s="796"/>
      <c r="N165" s="795"/>
      <c r="O165" s="796"/>
      <c r="P165" s="795"/>
      <c r="Q165" s="796"/>
      <c r="R165" s="795"/>
      <c r="S165" s="796"/>
      <c r="T165" s="795"/>
      <c r="U165" s="796"/>
      <c r="V165" s="795"/>
      <c r="W165" s="796"/>
      <c r="X165" s="795"/>
      <c r="Y165" s="796"/>
      <c r="Z165" s="795"/>
      <c r="AA165" s="796"/>
      <c r="AB165" s="795"/>
      <c r="AC165" s="796"/>
      <c r="AD165" s="795"/>
      <c r="AE165" s="796"/>
      <c r="AF165" s="795"/>
      <c r="AG165" s="796"/>
      <c r="AH165" s="795"/>
      <c r="AI165" s="796"/>
      <c r="AJ165" s="801"/>
      <c r="AK165" s="796"/>
      <c r="AL165" s="795"/>
      <c r="AM165" s="796"/>
      <c r="AN165" s="795"/>
      <c r="AO165" s="796"/>
      <c r="AP165" s="795"/>
      <c r="AQ165" s="796"/>
      <c r="AR165" s="795"/>
      <c r="AS165" s="796"/>
      <c r="AT165" s="795"/>
      <c r="AU165" s="796"/>
      <c r="AV165" s="795"/>
      <c r="AW165" s="796"/>
      <c r="AX165" s="795"/>
      <c r="AY165" s="796"/>
      <c r="AZ165" s="795"/>
      <c r="BA165" s="796"/>
      <c r="BB165" s="795"/>
      <c r="BC165" s="796"/>
      <c r="BD165" s="795"/>
      <c r="BE165" s="796"/>
      <c r="BF165" s="795"/>
      <c r="BG165" s="796"/>
      <c r="BH165" s="795"/>
      <c r="BI165" s="796"/>
      <c r="BJ165" s="795"/>
      <c r="BK165" s="796"/>
      <c r="BL165" s="795"/>
      <c r="BM165" s="796"/>
      <c r="BN165" s="795"/>
      <c r="BO165" s="796"/>
      <c r="BP165" s="795"/>
      <c r="BQ165" s="796"/>
      <c r="BR165" s="795"/>
      <c r="BS165" s="796"/>
      <c r="BT165" s="795"/>
      <c r="BU165" s="796"/>
      <c r="BV165" s="788"/>
      <c r="BW165" s="788"/>
      <c r="BX165" s="788"/>
      <c r="BY165" s="788"/>
      <c r="BZ165" s="338"/>
      <c r="CA165" s="338"/>
      <c r="CB165" s="338"/>
      <c r="CC165" s="338"/>
      <c r="CD165" s="338"/>
      <c r="CE165" s="338"/>
      <c r="CF165" s="338"/>
    </row>
    <row r="166" ht="15.75" customHeight="1">
      <c r="A166" s="789">
        <v>163.0</v>
      </c>
      <c r="B166" s="338"/>
      <c r="C166" s="338"/>
      <c r="D166" s="338"/>
      <c r="E166" s="338"/>
      <c r="F166" s="346"/>
      <c r="G166" s="504">
        <f t="shared" ref="G166:H166" si="172">L166+N166+P166+R166+T166+V166+X166+Z166+AB166+AD166+AF166+AH166+AJ166+AL166+AN166+AP166+AR166+AT166+AV166+AX166+AZ166+BB166+BD166+BF166+BH166+BJ166+BL166+BN166+BP166+BR166+BT166</f>
        <v>0</v>
      </c>
      <c r="H166" s="505">
        <f t="shared" si="172"/>
        <v>0</v>
      </c>
      <c r="I166" s="786">
        <f t="shared" si="6"/>
        <v>0</v>
      </c>
      <c r="J166" s="820"/>
      <c r="K166" s="787">
        <f t="shared" si="7"/>
        <v>0</v>
      </c>
      <c r="L166" s="795"/>
      <c r="M166" s="796"/>
      <c r="N166" s="795"/>
      <c r="O166" s="796"/>
      <c r="P166" s="795"/>
      <c r="Q166" s="796"/>
      <c r="R166" s="795"/>
      <c r="S166" s="796"/>
      <c r="T166" s="795"/>
      <c r="U166" s="796"/>
      <c r="V166" s="795"/>
      <c r="W166" s="796"/>
      <c r="X166" s="795"/>
      <c r="Y166" s="796"/>
      <c r="Z166" s="795"/>
      <c r="AA166" s="796"/>
      <c r="AB166" s="795"/>
      <c r="AC166" s="796"/>
      <c r="AD166" s="795"/>
      <c r="AE166" s="796"/>
      <c r="AF166" s="795"/>
      <c r="AG166" s="796"/>
      <c r="AH166" s="795"/>
      <c r="AI166" s="796"/>
      <c r="AJ166" s="801"/>
      <c r="AK166" s="796"/>
      <c r="AL166" s="795"/>
      <c r="AM166" s="796"/>
      <c r="AN166" s="795"/>
      <c r="AO166" s="796"/>
      <c r="AP166" s="795"/>
      <c r="AQ166" s="796"/>
      <c r="AR166" s="795"/>
      <c r="AS166" s="796"/>
      <c r="AT166" s="795"/>
      <c r="AU166" s="796"/>
      <c r="AV166" s="795"/>
      <c r="AW166" s="796"/>
      <c r="AX166" s="795"/>
      <c r="AY166" s="796"/>
      <c r="AZ166" s="795"/>
      <c r="BA166" s="796"/>
      <c r="BB166" s="795"/>
      <c r="BC166" s="796"/>
      <c r="BD166" s="795"/>
      <c r="BE166" s="796"/>
      <c r="BF166" s="795"/>
      <c r="BG166" s="796"/>
      <c r="BH166" s="795"/>
      <c r="BI166" s="796"/>
      <c r="BJ166" s="795"/>
      <c r="BK166" s="796"/>
      <c r="BL166" s="795"/>
      <c r="BM166" s="796"/>
      <c r="BN166" s="795"/>
      <c r="BO166" s="796"/>
      <c r="BP166" s="795"/>
      <c r="BQ166" s="796"/>
      <c r="BR166" s="795"/>
      <c r="BS166" s="796"/>
      <c r="BT166" s="795"/>
      <c r="BU166" s="796"/>
      <c r="BV166" s="788"/>
      <c r="BW166" s="788"/>
      <c r="BX166" s="788"/>
      <c r="BY166" s="788"/>
      <c r="BZ166" s="338"/>
      <c r="CA166" s="338"/>
      <c r="CB166" s="338"/>
      <c r="CC166" s="338"/>
      <c r="CD166" s="338"/>
      <c r="CE166" s="338"/>
      <c r="CF166" s="338"/>
    </row>
    <row r="167" ht="15.75" customHeight="1">
      <c r="A167" s="789">
        <v>164.0</v>
      </c>
      <c r="B167" s="338"/>
      <c r="C167" s="338"/>
      <c r="D167" s="338"/>
      <c r="E167" s="338"/>
      <c r="F167" s="346"/>
      <c r="G167" s="504">
        <f t="shared" ref="G167:H167" si="173">L167+N167+P167+R167+T167+V167+X167+Z167+AB167+AD167+AF167+AH167+AJ167+AL167+AN167+AP167+AR167+AT167+AV167+AX167+AZ167+BB167+BD167+BF167+BH167+BJ167+BL167+BN167+BP167+BR167+BT167</f>
        <v>0</v>
      </c>
      <c r="H167" s="505">
        <f t="shared" si="173"/>
        <v>0</v>
      </c>
      <c r="I167" s="786">
        <f t="shared" si="6"/>
        <v>0</v>
      </c>
      <c r="J167" s="820"/>
      <c r="K167" s="787">
        <f t="shared" si="7"/>
        <v>0</v>
      </c>
      <c r="L167" s="795"/>
      <c r="M167" s="796"/>
      <c r="N167" s="795"/>
      <c r="O167" s="796"/>
      <c r="P167" s="795"/>
      <c r="Q167" s="796"/>
      <c r="R167" s="795"/>
      <c r="S167" s="796"/>
      <c r="T167" s="795"/>
      <c r="U167" s="796"/>
      <c r="V167" s="795"/>
      <c r="W167" s="796"/>
      <c r="X167" s="795"/>
      <c r="Y167" s="796"/>
      <c r="Z167" s="795"/>
      <c r="AA167" s="796"/>
      <c r="AB167" s="795"/>
      <c r="AC167" s="796"/>
      <c r="AD167" s="795"/>
      <c r="AE167" s="796"/>
      <c r="AF167" s="795"/>
      <c r="AG167" s="796"/>
      <c r="AH167" s="795"/>
      <c r="AI167" s="796"/>
      <c r="AJ167" s="801"/>
      <c r="AK167" s="796"/>
      <c r="AL167" s="795"/>
      <c r="AM167" s="796"/>
      <c r="AN167" s="795"/>
      <c r="AO167" s="796"/>
      <c r="AP167" s="795"/>
      <c r="AQ167" s="796"/>
      <c r="AR167" s="795"/>
      <c r="AS167" s="796"/>
      <c r="AT167" s="795"/>
      <c r="AU167" s="796"/>
      <c r="AV167" s="795"/>
      <c r="AW167" s="796"/>
      <c r="AX167" s="795"/>
      <c r="AY167" s="796"/>
      <c r="AZ167" s="795"/>
      <c r="BA167" s="796"/>
      <c r="BB167" s="795"/>
      <c r="BC167" s="796"/>
      <c r="BD167" s="795"/>
      <c r="BE167" s="796"/>
      <c r="BF167" s="795"/>
      <c r="BG167" s="796"/>
      <c r="BH167" s="795"/>
      <c r="BI167" s="796"/>
      <c r="BJ167" s="795"/>
      <c r="BK167" s="796"/>
      <c r="BL167" s="795"/>
      <c r="BM167" s="796"/>
      <c r="BN167" s="795"/>
      <c r="BO167" s="796"/>
      <c r="BP167" s="795"/>
      <c r="BQ167" s="796"/>
      <c r="BR167" s="795"/>
      <c r="BS167" s="796"/>
      <c r="BT167" s="795"/>
      <c r="BU167" s="796"/>
      <c r="BV167" s="788"/>
      <c r="BW167" s="788"/>
      <c r="BX167" s="788"/>
      <c r="BY167" s="788"/>
      <c r="BZ167" s="338"/>
      <c r="CA167" s="338"/>
      <c r="CB167" s="338"/>
      <c r="CC167" s="338"/>
      <c r="CD167" s="338"/>
      <c r="CE167" s="338"/>
      <c r="CF167" s="338"/>
    </row>
    <row r="168" ht="15.75" customHeight="1">
      <c r="A168" s="789">
        <v>165.0</v>
      </c>
      <c r="B168" s="338"/>
      <c r="C168" s="338"/>
      <c r="D168" s="338"/>
      <c r="E168" s="338"/>
      <c r="F168" s="346"/>
      <c r="G168" s="504">
        <f t="shared" ref="G168:H168" si="174">L168+N168+P168+R168+T168+V168+X168+Z168+AB168+AD168+AF168+AH168+AJ168+AL168+AN168+AP168+AR168+AT168+AV168+AX168+AZ168+BB168+BD168+BF168+BH168+BJ168+BL168+BN168+BP168+BR168+BT168</f>
        <v>0</v>
      </c>
      <c r="H168" s="505">
        <f t="shared" si="174"/>
        <v>0</v>
      </c>
      <c r="I168" s="786">
        <f t="shared" si="6"/>
        <v>0</v>
      </c>
      <c r="J168" s="820"/>
      <c r="K168" s="787">
        <f t="shared" si="7"/>
        <v>0</v>
      </c>
      <c r="L168" s="795"/>
      <c r="M168" s="796"/>
      <c r="N168" s="795"/>
      <c r="O168" s="796"/>
      <c r="P168" s="795"/>
      <c r="Q168" s="796"/>
      <c r="R168" s="795"/>
      <c r="S168" s="796"/>
      <c r="T168" s="795"/>
      <c r="U168" s="796"/>
      <c r="V168" s="795"/>
      <c r="W168" s="796"/>
      <c r="X168" s="795"/>
      <c r="Y168" s="796"/>
      <c r="Z168" s="795"/>
      <c r="AA168" s="796"/>
      <c r="AB168" s="795"/>
      <c r="AC168" s="796"/>
      <c r="AD168" s="795"/>
      <c r="AE168" s="796"/>
      <c r="AF168" s="795"/>
      <c r="AG168" s="796"/>
      <c r="AH168" s="795"/>
      <c r="AI168" s="796"/>
      <c r="AJ168" s="801"/>
      <c r="AK168" s="796"/>
      <c r="AL168" s="795"/>
      <c r="AM168" s="796"/>
      <c r="AN168" s="795"/>
      <c r="AO168" s="796"/>
      <c r="AP168" s="795"/>
      <c r="AQ168" s="796"/>
      <c r="AR168" s="795"/>
      <c r="AS168" s="796"/>
      <c r="AT168" s="795"/>
      <c r="AU168" s="796"/>
      <c r="AV168" s="795"/>
      <c r="AW168" s="796"/>
      <c r="AX168" s="795"/>
      <c r="AY168" s="796"/>
      <c r="AZ168" s="795"/>
      <c r="BA168" s="796"/>
      <c r="BB168" s="795"/>
      <c r="BC168" s="796"/>
      <c r="BD168" s="795"/>
      <c r="BE168" s="796"/>
      <c r="BF168" s="795"/>
      <c r="BG168" s="796"/>
      <c r="BH168" s="795"/>
      <c r="BI168" s="796"/>
      <c r="BJ168" s="795"/>
      <c r="BK168" s="796"/>
      <c r="BL168" s="795"/>
      <c r="BM168" s="796"/>
      <c r="BN168" s="795"/>
      <c r="BO168" s="796"/>
      <c r="BP168" s="795"/>
      <c r="BQ168" s="796"/>
      <c r="BR168" s="795"/>
      <c r="BS168" s="796"/>
      <c r="BT168" s="795"/>
      <c r="BU168" s="796"/>
      <c r="BV168" s="788"/>
      <c r="BW168" s="788"/>
      <c r="BX168" s="788"/>
      <c r="BY168" s="788"/>
      <c r="BZ168" s="338"/>
      <c r="CA168" s="338"/>
      <c r="CB168" s="338"/>
      <c r="CC168" s="338"/>
      <c r="CD168" s="338"/>
      <c r="CE168" s="338"/>
      <c r="CF168" s="338"/>
    </row>
    <row r="169" ht="15.75" customHeight="1">
      <c r="A169" s="789">
        <v>166.0</v>
      </c>
      <c r="B169" s="338"/>
      <c r="C169" s="338"/>
      <c r="D169" s="338"/>
      <c r="E169" s="338"/>
      <c r="F169" s="346"/>
      <c r="G169" s="504"/>
      <c r="H169" s="505"/>
      <c r="I169" s="786"/>
      <c r="J169" s="820"/>
      <c r="K169" s="787"/>
      <c r="L169" s="795"/>
      <c r="M169" s="796"/>
      <c r="N169" s="795"/>
      <c r="O169" s="796"/>
      <c r="P169" s="795"/>
      <c r="Q169" s="796"/>
      <c r="R169" s="795"/>
      <c r="S169" s="796"/>
      <c r="T169" s="795"/>
      <c r="U169" s="796"/>
      <c r="V169" s="795"/>
      <c r="W169" s="796"/>
      <c r="X169" s="795"/>
      <c r="Y169" s="796"/>
      <c r="Z169" s="795"/>
      <c r="AA169" s="796"/>
      <c r="AB169" s="795"/>
      <c r="AC169" s="796"/>
      <c r="AD169" s="795"/>
      <c r="AE169" s="796"/>
      <c r="AF169" s="795"/>
      <c r="AG169" s="796"/>
      <c r="AH169" s="795"/>
      <c r="AI169" s="796"/>
      <c r="AJ169" s="801"/>
      <c r="AK169" s="796"/>
      <c r="AL169" s="795"/>
      <c r="AM169" s="796"/>
      <c r="AN169" s="795"/>
      <c r="AO169" s="796"/>
      <c r="AP169" s="795"/>
      <c r="AQ169" s="796"/>
      <c r="AR169" s="795"/>
      <c r="AS169" s="796"/>
      <c r="AT169" s="795"/>
      <c r="AU169" s="796"/>
      <c r="AV169" s="795"/>
      <c r="AW169" s="796"/>
      <c r="AX169" s="795"/>
      <c r="AY169" s="796"/>
      <c r="AZ169" s="795"/>
      <c r="BA169" s="796"/>
      <c r="BB169" s="795"/>
      <c r="BC169" s="796"/>
      <c r="BD169" s="795"/>
      <c r="BE169" s="796"/>
      <c r="BF169" s="795"/>
      <c r="BG169" s="796"/>
      <c r="BH169" s="795"/>
      <c r="BI169" s="796"/>
      <c r="BJ169" s="795"/>
      <c r="BK169" s="796"/>
      <c r="BL169" s="795"/>
      <c r="BM169" s="796"/>
      <c r="BN169" s="795"/>
      <c r="BO169" s="796"/>
      <c r="BP169" s="795"/>
      <c r="BQ169" s="796"/>
      <c r="BR169" s="795"/>
      <c r="BS169" s="796"/>
      <c r="BT169" s="795"/>
      <c r="BU169" s="796"/>
      <c r="BV169" s="788"/>
      <c r="BW169" s="788"/>
      <c r="BX169" s="788"/>
      <c r="BY169" s="788"/>
      <c r="BZ169" s="338"/>
      <c r="CA169" s="338"/>
      <c r="CB169" s="338"/>
      <c r="CC169" s="338"/>
      <c r="CD169" s="338"/>
      <c r="CE169" s="338"/>
      <c r="CF169" s="338"/>
    </row>
    <row r="170" ht="15.75" customHeight="1">
      <c r="A170" s="789">
        <v>167.0</v>
      </c>
      <c r="B170" s="338"/>
      <c r="C170" s="338"/>
      <c r="D170" s="338"/>
      <c r="E170" s="338"/>
      <c r="F170" s="346"/>
      <c r="G170" s="504"/>
      <c r="H170" s="505"/>
      <c r="I170" s="786"/>
      <c r="J170" s="820"/>
      <c r="K170" s="787"/>
      <c r="L170" s="795"/>
      <c r="M170" s="796"/>
      <c r="N170" s="795"/>
      <c r="O170" s="796"/>
      <c r="P170" s="795"/>
      <c r="Q170" s="796"/>
      <c r="R170" s="795"/>
      <c r="S170" s="796"/>
      <c r="T170" s="795"/>
      <c r="U170" s="796"/>
      <c r="V170" s="795"/>
      <c r="W170" s="796"/>
      <c r="X170" s="795"/>
      <c r="Y170" s="796"/>
      <c r="Z170" s="795"/>
      <c r="AA170" s="796"/>
      <c r="AB170" s="795"/>
      <c r="AC170" s="796"/>
      <c r="AD170" s="795"/>
      <c r="AE170" s="796"/>
      <c r="AF170" s="795"/>
      <c r="AG170" s="796"/>
      <c r="AH170" s="795"/>
      <c r="AI170" s="796"/>
      <c r="AJ170" s="801"/>
      <c r="AK170" s="796"/>
      <c r="AL170" s="795"/>
      <c r="AM170" s="796"/>
      <c r="AN170" s="795"/>
      <c r="AO170" s="796"/>
      <c r="AP170" s="795"/>
      <c r="AQ170" s="796"/>
      <c r="AR170" s="795"/>
      <c r="AS170" s="796"/>
      <c r="AT170" s="795"/>
      <c r="AU170" s="796"/>
      <c r="AV170" s="795"/>
      <c r="AW170" s="796"/>
      <c r="AX170" s="795"/>
      <c r="AY170" s="796"/>
      <c r="AZ170" s="795"/>
      <c r="BA170" s="796"/>
      <c r="BB170" s="795"/>
      <c r="BC170" s="796"/>
      <c r="BD170" s="795"/>
      <c r="BE170" s="796"/>
      <c r="BF170" s="795"/>
      <c r="BG170" s="796"/>
      <c r="BH170" s="795"/>
      <c r="BI170" s="796"/>
      <c r="BJ170" s="795"/>
      <c r="BK170" s="796"/>
      <c r="BL170" s="795"/>
      <c r="BM170" s="796"/>
      <c r="BN170" s="795"/>
      <c r="BO170" s="796"/>
      <c r="BP170" s="795"/>
      <c r="BQ170" s="796"/>
      <c r="BR170" s="795"/>
      <c r="BS170" s="796"/>
      <c r="BT170" s="795"/>
      <c r="BU170" s="796"/>
      <c r="BV170" s="788"/>
      <c r="BW170" s="788"/>
      <c r="BX170" s="788"/>
      <c r="BY170" s="788"/>
      <c r="BZ170" s="338"/>
      <c r="CA170" s="338"/>
      <c r="CB170" s="338"/>
      <c r="CC170" s="338"/>
      <c r="CD170" s="338"/>
      <c r="CE170" s="338"/>
      <c r="CF170" s="338"/>
    </row>
    <row r="171" ht="15.75" customHeight="1">
      <c r="A171" s="789">
        <v>168.0</v>
      </c>
      <c r="B171" s="338"/>
      <c r="C171" s="338"/>
      <c r="D171" s="338"/>
      <c r="E171" s="338"/>
      <c r="F171" s="346"/>
      <c r="G171" s="504"/>
      <c r="H171" s="505"/>
      <c r="I171" s="786"/>
      <c r="J171" s="820"/>
      <c r="K171" s="787"/>
      <c r="L171" s="795"/>
      <c r="M171" s="796"/>
      <c r="N171" s="795"/>
      <c r="O171" s="796"/>
      <c r="P171" s="795"/>
      <c r="Q171" s="796"/>
      <c r="R171" s="795"/>
      <c r="S171" s="796"/>
      <c r="T171" s="795"/>
      <c r="U171" s="796"/>
      <c r="V171" s="795"/>
      <c r="W171" s="796"/>
      <c r="X171" s="795"/>
      <c r="Y171" s="796"/>
      <c r="Z171" s="795"/>
      <c r="AA171" s="796"/>
      <c r="AB171" s="795"/>
      <c r="AC171" s="796"/>
      <c r="AD171" s="795"/>
      <c r="AE171" s="796"/>
      <c r="AF171" s="795"/>
      <c r="AG171" s="796"/>
      <c r="AH171" s="795"/>
      <c r="AI171" s="796"/>
      <c r="AJ171" s="801"/>
      <c r="AK171" s="796"/>
      <c r="AL171" s="795"/>
      <c r="AM171" s="796"/>
      <c r="AN171" s="795"/>
      <c r="AO171" s="796"/>
      <c r="AP171" s="795"/>
      <c r="AQ171" s="796"/>
      <c r="AR171" s="795"/>
      <c r="AS171" s="796"/>
      <c r="AT171" s="795"/>
      <c r="AU171" s="796"/>
      <c r="AV171" s="795"/>
      <c r="AW171" s="796"/>
      <c r="AX171" s="795"/>
      <c r="AY171" s="796"/>
      <c r="AZ171" s="795"/>
      <c r="BA171" s="796"/>
      <c r="BB171" s="795"/>
      <c r="BC171" s="796"/>
      <c r="BD171" s="795"/>
      <c r="BE171" s="796"/>
      <c r="BF171" s="795"/>
      <c r="BG171" s="796"/>
      <c r="BH171" s="795"/>
      <c r="BI171" s="796"/>
      <c r="BJ171" s="795"/>
      <c r="BK171" s="796"/>
      <c r="BL171" s="795"/>
      <c r="BM171" s="796"/>
      <c r="BN171" s="795"/>
      <c r="BO171" s="796"/>
      <c r="BP171" s="795"/>
      <c r="BQ171" s="796"/>
      <c r="BR171" s="795"/>
      <c r="BS171" s="796"/>
      <c r="BT171" s="795"/>
      <c r="BU171" s="796"/>
      <c r="BV171" s="788"/>
      <c r="BW171" s="788"/>
      <c r="BX171" s="788"/>
      <c r="BY171" s="788"/>
      <c r="BZ171" s="338"/>
      <c r="CA171" s="338"/>
      <c r="CB171" s="338"/>
      <c r="CC171" s="338"/>
      <c r="CD171" s="338"/>
      <c r="CE171" s="338"/>
      <c r="CF171" s="338"/>
    </row>
    <row r="172" ht="15.75" customHeight="1">
      <c r="A172" s="789">
        <v>169.0</v>
      </c>
      <c r="B172" s="338"/>
      <c r="C172" s="338"/>
      <c r="D172" s="338"/>
      <c r="E172" s="338"/>
      <c r="F172" s="346"/>
      <c r="G172" s="504"/>
      <c r="H172" s="505"/>
      <c r="I172" s="786"/>
      <c r="J172" s="820"/>
      <c r="K172" s="787"/>
      <c r="L172" s="795"/>
      <c r="M172" s="796"/>
      <c r="N172" s="795"/>
      <c r="O172" s="796"/>
      <c r="P172" s="795"/>
      <c r="Q172" s="796"/>
      <c r="R172" s="795"/>
      <c r="S172" s="796"/>
      <c r="T172" s="795"/>
      <c r="U172" s="796"/>
      <c r="V172" s="795"/>
      <c r="W172" s="796"/>
      <c r="X172" s="795"/>
      <c r="Y172" s="796"/>
      <c r="Z172" s="795"/>
      <c r="AA172" s="796"/>
      <c r="AB172" s="795"/>
      <c r="AC172" s="796"/>
      <c r="AD172" s="795"/>
      <c r="AE172" s="796"/>
      <c r="AF172" s="795"/>
      <c r="AG172" s="796"/>
      <c r="AH172" s="795"/>
      <c r="AI172" s="796"/>
      <c r="AJ172" s="801"/>
      <c r="AK172" s="796"/>
      <c r="AL172" s="795"/>
      <c r="AM172" s="796"/>
      <c r="AN172" s="795"/>
      <c r="AO172" s="796"/>
      <c r="AP172" s="795"/>
      <c r="AQ172" s="796"/>
      <c r="AR172" s="795"/>
      <c r="AS172" s="796"/>
      <c r="AT172" s="795"/>
      <c r="AU172" s="796"/>
      <c r="AV172" s="795"/>
      <c r="AW172" s="796"/>
      <c r="AX172" s="795"/>
      <c r="AY172" s="796"/>
      <c r="AZ172" s="795"/>
      <c r="BA172" s="796"/>
      <c r="BB172" s="795"/>
      <c r="BC172" s="796"/>
      <c r="BD172" s="795"/>
      <c r="BE172" s="796"/>
      <c r="BF172" s="795"/>
      <c r="BG172" s="796"/>
      <c r="BH172" s="795"/>
      <c r="BI172" s="796"/>
      <c r="BJ172" s="795"/>
      <c r="BK172" s="796"/>
      <c r="BL172" s="795"/>
      <c r="BM172" s="796"/>
      <c r="BN172" s="795"/>
      <c r="BO172" s="796"/>
      <c r="BP172" s="795"/>
      <c r="BQ172" s="796"/>
      <c r="BR172" s="795"/>
      <c r="BS172" s="796"/>
      <c r="BT172" s="795"/>
      <c r="BU172" s="796"/>
      <c r="BV172" s="788"/>
      <c r="BW172" s="788"/>
      <c r="BX172" s="788"/>
      <c r="BY172" s="788"/>
      <c r="BZ172" s="338"/>
      <c r="CA172" s="338"/>
      <c r="CB172" s="338"/>
      <c r="CC172" s="338"/>
      <c r="CD172" s="338"/>
      <c r="CE172" s="338"/>
      <c r="CF172" s="338"/>
    </row>
    <row r="173" ht="15.75" customHeight="1">
      <c r="A173" s="789">
        <v>170.0</v>
      </c>
      <c r="B173" s="338"/>
      <c r="C173" s="338"/>
      <c r="D173" s="338"/>
      <c r="E173" s="338"/>
      <c r="F173" s="346"/>
      <c r="G173" s="504"/>
      <c r="H173" s="505"/>
      <c r="I173" s="786"/>
      <c r="J173" s="820"/>
      <c r="K173" s="787"/>
      <c r="L173" s="795"/>
      <c r="M173" s="796"/>
      <c r="N173" s="795"/>
      <c r="O173" s="796"/>
      <c r="P173" s="795"/>
      <c r="Q173" s="796"/>
      <c r="R173" s="795"/>
      <c r="S173" s="796"/>
      <c r="T173" s="795"/>
      <c r="U173" s="796"/>
      <c r="V173" s="795"/>
      <c r="W173" s="796"/>
      <c r="X173" s="795"/>
      <c r="Y173" s="796"/>
      <c r="Z173" s="795"/>
      <c r="AA173" s="796"/>
      <c r="AB173" s="795"/>
      <c r="AC173" s="796"/>
      <c r="AD173" s="795"/>
      <c r="AE173" s="796"/>
      <c r="AF173" s="795"/>
      <c r="AG173" s="796"/>
      <c r="AH173" s="795"/>
      <c r="AI173" s="796"/>
      <c r="AJ173" s="801"/>
      <c r="AK173" s="796"/>
      <c r="AL173" s="795"/>
      <c r="AM173" s="796"/>
      <c r="AN173" s="795"/>
      <c r="AO173" s="796"/>
      <c r="AP173" s="795"/>
      <c r="AQ173" s="796"/>
      <c r="AR173" s="795"/>
      <c r="AS173" s="796"/>
      <c r="AT173" s="795"/>
      <c r="AU173" s="796"/>
      <c r="AV173" s="795"/>
      <c r="AW173" s="796"/>
      <c r="AX173" s="795"/>
      <c r="AY173" s="796"/>
      <c r="AZ173" s="795"/>
      <c r="BA173" s="796"/>
      <c r="BB173" s="795"/>
      <c r="BC173" s="796"/>
      <c r="BD173" s="795"/>
      <c r="BE173" s="796"/>
      <c r="BF173" s="795"/>
      <c r="BG173" s="796"/>
      <c r="BH173" s="795"/>
      <c r="BI173" s="796"/>
      <c r="BJ173" s="795"/>
      <c r="BK173" s="796"/>
      <c r="BL173" s="795"/>
      <c r="BM173" s="796"/>
      <c r="BN173" s="795"/>
      <c r="BO173" s="796"/>
      <c r="BP173" s="795"/>
      <c r="BQ173" s="796"/>
      <c r="BR173" s="795"/>
      <c r="BS173" s="796"/>
      <c r="BT173" s="795"/>
      <c r="BU173" s="796"/>
      <c r="BV173" s="788"/>
      <c r="BW173" s="788"/>
      <c r="BX173" s="788"/>
      <c r="BY173" s="788"/>
      <c r="BZ173" s="338"/>
      <c r="CA173" s="338"/>
      <c r="CB173" s="338"/>
      <c r="CC173" s="338"/>
      <c r="CD173" s="338"/>
      <c r="CE173" s="338"/>
      <c r="CF173" s="338"/>
    </row>
    <row r="174" ht="15.75" customHeight="1">
      <c r="A174" s="789">
        <v>171.0</v>
      </c>
      <c r="B174" s="338"/>
      <c r="C174" s="338"/>
      <c r="D174" s="338"/>
      <c r="E174" s="338"/>
      <c r="F174" s="346"/>
      <c r="G174" s="504"/>
      <c r="H174" s="505"/>
      <c r="I174" s="786"/>
      <c r="J174" s="820"/>
      <c r="K174" s="787"/>
      <c r="L174" s="795"/>
      <c r="M174" s="796"/>
      <c r="N174" s="795"/>
      <c r="O174" s="796"/>
      <c r="P174" s="795"/>
      <c r="Q174" s="796"/>
      <c r="R174" s="795"/>
      <c r="S174" s="796"/>
      <c r="T174" s="795"/>
      <c r="U174" s="796"/>
      <c r="V174" s="795"/>
      <c r="W174" s="796"/>
      <c r="X174" s="795"/>
      <c r="Y174" s="796"/>
      <c r="Z174" s="795"/>
      <c r="AA174" s="796"/>
      <c r="AB174" s="795"/>
      <c r="AC174" s="796"/>
      <c r="AD174" s="795"/>
      <c r="AE174" s="796"/>
      <c r="AF174" s="795"/>
      <c r="AG174" s="796"/>
      <c r="AH174" s="795"/>
      <c r="AI174" s="796"/>
      <c r="AJ174" s="801"/>
      <c r="AK174" s="796"/>
      <c r="AL174" s="795"/>
      <c r="AM174" s="796"/>
      <c r="AN174" s="795"/>
      <c r="AO174" s="796"/>
      <c r="AP174" s="795"/>
      <c r="AQ174" s="796"/>
      <c r="AR174" s="795"/>
      <c r="AS174" s="796"/>
      <c r="AT174" s="795"/>
      <c r="AU174" s="796"/>
      <c r="AV174" s="795"/>
      <c r="AW174" s="796"/>
      <c r="AX174" s="795"/>
      <c r="AY174" s="796"/>
      <c r="AZ174" s="795"/>
      <c r="BA174" s="796"/>
      <c r="BB174" s="795"/>
      <c r="BC174" s="796"/>
      <c r="BD174" s="795"/>
      <c r="BE174" s="796"/>
      <c r="BF174" s="795"/>
      <c r="BG174" s="796"/>
      <c r="BH174" s="795"/>
      <c r="BI174" s="796"/>
      <c r="BJ174" s="795"/>
      <c r="BK174" s="796"/>
      <c r="BL174" s="795"/>
      <c r="BM174" s="796"/>
      <c r="BN174" s="795"/>
      <c r="BO174" s="796"/>
      <c r="BP174" s="795"/>
      <c r="BQ174" s="796"/>
      <c r="BR174" s="795"/>
      <c r="BS174" s="796"/>
      <c r="BT174" s="795"/>
      <c r="BU174" s="796"/>
      <c r="BV174" s="788"/>
      <c r="BW174" s="788"/>
      <c r="BX174" s="788"/>
      <c r="BY174" s="788"/>
      <c r="BZ174" s="338"/>
      <c r="CA174" s="338"/>
      <c r="CB174" s="338"/>
      <c r="CC174" s="338"/>
      <c r="CD174" s="338"/>
      <c r="CE174" s="338"/>
      <c r="CF174" s="338"/>
    </row>
    <row r="175" ht="15.75" customHeight="1">
      <c r="A175" s="789">
        <v>172.0</v>
      </c>
      <c r="B175" s="338"/>
      <c r="C175" s="338"/>
      <c r="D175" s="338"/>
      <c r="E175" s="338"/>
      <c r="F175" s="346"/>
      <c r="G175" s="504"/>
      <c r="H175" s="505"/>
      <c r="I175" s="786"/>
      <c r="J175" s="820"/>
      <c r="K175" s="787"/>
      <c r="L175" s="795"/>
      <c r="M175" s="796"/>
      <c r="N175" s="795"/>
      <c r="O175" s="796"/>
      <c r="P175" s="795"/>
      <c r="Q175" s="796"/>
      <c r="R175" s="795"/>
      <c r="S175" s="796"/>
      <c r="T175" s="795"/>
      <c r="U175" s="796"/>
      <c r="V175" s="795"/>
      <c r="W175" s="796"/>
      <c r="X175" s="795"/>
      <c r="Y175" s="796"/>
      <c r="Z175" s="795"/>
      <c r="AA175" s="796"/>
      <c r="AB175" s="795"/>
      <c r="AC175" s="796"/>
      <c r="AD175" s="795"/>
      <c r="AE175" s="796"/>
      <c r="AF175" s="795"/>
      <c r="AG175" s="796"/>
      <c r="AH175" s="795"/>
      <c r="AI175" s="796"/>
      <c r="AJ175" s="801"/>
      <c r="AK175" s="796"/>
      <c r="AL175" s="795"/>
      <c r="AM175" s="796"/>
      <c r="AN175" s="795"/>
      <c r="AO175" s="796"/>
      <c r="AP175" s="795"/>
      <c r="AQ175" s="796"/>
      <c r="AR175" s="795"/>
      <c r="AS175" s="796"/>
      <c r="AT175" s="795"/>
      <c r="AU175" s="796"/>
      <c r="AV175" s="795"/>
      <c r="AW175" s="796"/>
      <c r="AX175" s="795"/>
      <c r="AY175" s="796"/>
      <c r="AZ175" s="795"/>
      <c r="BA175" s="796"/>
      <c r="BB175" s="795"/>
      <c r="BC175" s="796"/>
      <c r="BD175" s="795"/>
      <c r="BE175" s="796"/>
      <c r="BF175" s="795"/>
      <c r="BG175" s="796"/>
      <c r="BH175" s="795"/>
      <c r="BI175" s="796"/>
      <c r="BJ175" s="795"/>
      <c r="BK175" s="796"/>
      <c r="BL175" s="795"/>
      <c r="BM175" s="796"/>
      <c r="BN175" s="795"/>
      <c r="BO175" s="796"/>
      <c r="BP175" s="795"/>
      <c r="BQ175" s="796"/>
      <c r="BR175" s="795"/>
      <c r="BS175" s="796"/>
      <c r="BT175" s="795"/>
      <c r="BU175" s="796"/>
      <c r="BV175" s="788"/>
      <c r="BW175" s="788"/>
      <c r="BX175" s="788"/>
      <c r="BY175" s="788"/>
      <c r="BZ175" s="338"/>
      <c r="CA175" s="338"/>
      <c r="CB175" s="338"/>
      <c r="CC175" s="338"/>
      <c r="CD175" s="338"/>
      <c r="CE175" s="338"/>
      <c r="CF175" s="338"/>
    </row>
    <row r="176" ht="15.75" customHeight="1">
      <c r="A176" s="789">
        <v>173.0</v>
      </c>
      <c r="B176" s="338"/>
      <c r="C176" s="338"/>
      <c r="D176" s="338"/>
      <c r="E176" s="338"/>
      <c r="F176" s="346"/>
      <c r="G176" s="504"/>
      <c r="H176" s="505"/>
      <c r="I176" s="786"/>
      <c r="J176" s="820"/>
      <c r="K176" s="787"/>
      <c r="L176" s="795"/>
      <c r="M176" s="796"/>
      <c r="N176" s="795"/>
      <c r="O176" s="796"/>
      <c r="P176" s="795"/>
      <c r="Q176" s="796"/>
      <c r="R176" s="795"/>
      <c r="S176" s="796"/>
      <c r="T176" s="795"/>
      <c r="U176" s="796"/>
      <c r="V176" s="795"/>
      <c r="W176" s="796"/>
      <c r="X176" s="795"/>
      <c r="Y176" s="796"/>
      <c r="Z176" s="795"/>
      <c r="AA176" s="796"/>
      <c r="AB176" s="795"/>
      <c r="AC176" s="796"/>
      <c r="AD176" s="795"/>
      <c r="AE176" s="796"/>
      <c r="AF176" s="795"/>
      <c r="AG176" s="796"/>
      <c r="AH176" s="795"/>
      <c r="AI176" s="796"/>
      <c r="AJ176" s="801"/>
      <c r="AK176" s="796"/>
      <c r="AL176" s="795"/>
      <c r="AM176" s="796"/>
      <c r="AN176" s="795"/>
      <c r="AO176" s="796"/>
      <c r="AP176" s="795"/>
      <c r="AQ176" s="796"/>
      <c r="AR176" s="795"/>
      <c r="AS176" s="796"/>
      <c r="AT176" s="795"/>
      <c r="AU176" s="796"/>
      <c r="AV176" s="795"/>
      <c r="AW176" s="796"/>
      <c r="AX176" s="795"/>
      <c r="AY176" s="796"/>
      <c r="AZ176" s="795"/>
      <c r="BA176" s="796"/>
      <c r="BB176" s="795"/>
      <c r="BC176" s="796"/>
      <c r="BD176" s="795"/>
      <c r="BE176" s="796"/>
      <c r="BF176" s="795"/>
      <c r="BG176" s="796"/>
      <c r="BH176" s="795"/>
      <c r="BI176" s="796"/>
      <c r="BJ176" s="795"/>
      <c r="BK176" s="796"/>
      <c r="BL176" s="795"/>
      <c r="BM176" s="796"/>
      <c r="BN176" s="795"/>
      <c r="BO176" s="796"/>
      <c r="BP176" s="795"/>
      <c r="BQ176" s="796"/>
      <c r="BR176" s="795"/>
      <c r="BS176" s="796"/>
      <c r="BT176" s="795"/>
      <c r="BU176" s="796"/>
      <c r="BV176" s="788"/>
      <c r="BW176" s="788"/>
      <c r="BX176" s="788"/>
      <c r="BY176" s="788"/>
      <c r="BZ176" s="338"/>
      <c r="CA176" s="338"/>
      <c r="CB176" s="338"/>
      <c r="CC176" s="338"/>
      <c r="CD176" s="338"/>
      <c r="CE176" s="338"/>
      <c r="CF176" s="338"/>
    </row>
    <row r="177" ht="15.75" customHeight="1">
      <c r="A177" s="789">
        <v>174.0</v>
      </c>
      <c r="B177" s="338"/>
      <c r="C177" s="338"/>
      <c r="D177" s="338"/>
      <c r="E177" s="338"/>
      <c r="F177" s="346"/>
      <c r="G177" s="504"/>
      <c r="H177" s="505"/>
      <c r="I177" s="786"/>
      <c r="J177" s="820"/>
      <c r="K177" s="787"/>
      <c r="L177" s="795"/>
      <c r="M177" s="796"/>
      <c r="N177" s="795"/>
      <c r="O177" s="796"/>
      <c r="P177" s="795"/>
      <c r="Q177" s="796"/>
      <c r="R177" s="795"/>
      <c r="S177" s="796"/>
      <c r="T177" s="795"/>
      <c r="U177" s="796"/>
      <c r="V177" s="795"/>
      <c r="W177" s="796"/>
      <c r="X177" s="795"/>
      <c r="Y177" s="796"/>
      <c r="Z177" s="795"/>
      <c r="AA177" s="796"/>
      <c r="AB177" s="795"/>
      <c r="AC177" s="796"/>
      <c r="AD177" s="795"/>
      <c r="AE177" s="796"/>
      <c r="AF177" s="795"/>
      <c r="AG177" s="796"/>
      <c r="AH177" s="795"/>
      <c r="AI177" s="796"/>
      <c r="AJ177" s="801"/>
      <c r="AK177" s="796"/>
      <c r="AL177" s="795"/>
      <c r="AM177" s="796"/>
      <c r="AN177" s="795"/>
      <c r="AO177" s="796"/>
      <c r="AP177" s="795"/>
      <c r="AQ177" s="796"/>
      <c r="AR177" s="795"/>
      <c r="AS177" s="796"/>
      <c r="AT177" s="795"/>
      <c r="AU177" s="796"/>
      <c r="AV177" s="795"/>
      <c r="AW177" s="796"/>
      <c r="AX177" s="795"/>
      <c r="AY177" s="796"/>
      <c r="AZ177" s="795"/>
      <c r="BA177" s="796"/>
      <c r="BB177" s="795"/>
      <c r="BC177" s="796"/>
      <c r="BD177" s="795"/>
      <c r="BE177" s="796"/>
      <c r="BF177" s="795"/>
      <c r="BG177" s="796"/>
      <c r="BH177" s="795"/>
      <c r="BI177" s="796"/>
      <c r="BJ177" s="795"/>
      <c r="BK177" s="796"/>
      <c r="BL177" s="795"/>
      <c r="BM177" s="796"/>
      <c r="BN177" s="795"/>
      <c r="BO177" s="796"/>
      <c r="BP177" s="795"/>
      <c r="BQ177" s="796"/>
      <c r="BR177" s="795"/>
      <c r="BS177" s="796"/>
      <c r="BT177" s="795"/>
      <c r="BU177" s="796"/>
      <c r="BV177" s="788"/>
      <c r="BW177" s="788"/>
      <c r="BX177" s="788"/>
      <c r="BY177" s="788"/>
      <c r="BZ177" s="338"/>
      <c r="CA177" s="338"/>
      <c r="CB177" s="338"/>
      <c r="CC177" s="338"/>
      <c r="CD177" s="338"/>
      <c r="CE177" s="338"/>
      <c r="CF177" s="338"/>
    </row>
    <row r="178" ht="15.75" customHeight="1">
      <c r="A178" s="789">
        <v>175.0</v>
      </c>
      <c r="B178" s="338"/>
      <c r="C178" s="338"/>
      <c r="D178" s="338"/>
      <c r="E178" s="338"/>
      <c r="F178" s="346"/>
      <c r="G178" s="504"/>
      <c r="H178" s="505"/>
      <c r="I178" s="786"/>
      <c r="J178" s="820"/>
      <c r="K178" s="787"/>
      <c r="L178" s="795"/>
      <c r="M178" s="796"/>
      <c r="N178" s="795"/>
      <c r="O178" s="796"/>
      <c r="P178" s="795"/>
      <c r="Q178" s="796"/>
      <c r="R178" s="795"/>
      <c r="S178" s="796"/>
      <c r="T178" s="795"/>
      <c r="U178" s="796"/>
      <c r="V178" s="795"/>
      <c r="W178" s="796"/>
      <c r="X178" s="795"/>
      <c r="Y178" s="796"/>
      <c r="Z178" s="795"/>
      <c r="AA178" s="796"/>
      <c r="AB178" s="795"/>
      <c r="AC178" s="796"/>
      <c r="AD178" s="795"/>
      <c r="AE178" s="796"/>
      <c r="AF178" s="795"/>
      <c r="AG178" s="796"/>
      <c r="AH178" s="795"/>
      <c r="AI178" s="796"/>
      <c r="AJ178" s="801"/>
      <c r="AK178" s="796"/>
      <c r="AL178" s="795"/>
      <c r="AM178" s="796"/>
      <c r="AN178" s="795"/>
      <c r="AO178" s="796"/>
      <c r="AP178" s="795"/>
      <c r="AQ178" s="796"/>
      <c r="AR178" s="795"/>
      <c r="AS178" s="796"/>
      <c r="AT178" s="795"/>
      <c r="AU178" s="796"/>
      <c r="AV178" s="795"/>
      <c r="AW178" s="796"/>
      <c r="AX178" s="795"/>
      <c r="AY178" s="796"/>
      <c r="AZ178" s="795"/>
      <c r="BA178" s="796"/>
      <c r="BB178" s="795"/>
      <c r="BC178" s="796"/>
      <c r="BD178" s="795"/>
      <c r="BE178" s="796"/>
      <c r="BF178" s="795"/>
      <c r="BG178" s="796"/>
      <c r="BH178" s="795"/>
      <c r="BI178" s="796"/>
      <c r="BJ178" s="795"/>
      <c r="BK178" s="796"/>
      <c r="BL178" s="795"/>
      <c r="BM178" s="796"/>
      <c r="BN178" s="795"/>
      <c r="BO178" s="796"/>
      <c r="BP178" s="795"/>
      <c r="BQ178" s="796"/>
      <c r="BR178" s="795"/>
      <c r="BS178" s="796"/>
      <c r="BT178" s="795"/>
      <c r="BU178" s="796"/>
      <c r="BV178" s="788"/>
      <c r="BW178" s="788"/>
      <c r="BX178" s="788"/>
      <c r="BY178" s="788"/>
      <c r="BZ178" s="338"/>
      <c r="CA178" s="338"/>
      <c r="CB178" s="338"/>
      <c r="CC178" s="338"/>
      <c r="CD178" s="338"/>
      <c r="CE178" s="338"/>
      <c r="CF178" s="338"/>
    </row>
    <row r="179" ht="15.75" customHeight="1">
      <c r="A179" s="789">
        <v>176.0</v>
      </c>
      <c r="B179" s="338"/>
      <c r="C179" s="338"/>
      <c r="D179" s="338"/>
      <c r="E179" s="338"/>
      <c r="F179" s="346"/>
      <c r="G179" s="504"/>
      <c r="H179" s="505"/>
      <c r="I179" s="786"/>
      <c r="J179" s="820"/>
      <c r="K179" s="787"/>
      <c r="L179" s="795"/>
      <c r="M179" s="796"/>
      <c r="N179" s="795"/>
      <c r="O179" s="796"/>
      <c r="P179" s="795"/>
      <c r="Q179" s="796"/>
      <c r="R179" s="795"/>
      <c r="S179" s="796"/>
      <c r="T179" s="795"/>
      <c r="U179" s="796"/>
      <c r="V179" s="795"/>
      <c r="W179" s="796"/>
      <c r="X179" s="795"/>
      <c r="Y179" s="796"/>
      <c r="Z179" s="795"/>
      <c r="AA179" s="796"/>
      <c r="AB179" s="795"/>
      <c r="AC179" s="796"/>
      <c r="AD179" s="795"/>
      <c r="AE179" s="796"/>
      <c r="AF179" s="795"/>
      <c r="AG179" s="796"/>
      <c r="AH179" s="795"/>
      <c r="AI179" s="796"/>
      <c r="AJ179" s="801"/>
      <c r="AK179" s="796"/>
      <c r="AL179" s="795"/>
      <c r="AM179" s="796"/>
      <c r="AN179" s="795"/>
      <c r="AO179" s="796"/>
      <c r="AP179" s="795"/>
      <c r="AQ179" s="796"/>
      <c r="AR179" s="795"/>
      <c r="AS179" s="796"/>
      <c r="AT179" s="795"/>
      <c r="AU179" s="796"/>
      <c r="AV179" s="795"/>
      <c r="AW179" s="796"/>
      <c r="AX179" s="795"/>
      <c r="AY179" s="796"/>
      <c r="AZ179" s="795"/>
      <c r="BA179" s="796"/>
      <c r="BB179" s="795"/>
      <c r="BC179" s="796"/>
      <c r="BD179" s="795"/>
      <c r="BE179" s="796"/>
      <c r="BF179" s="795"/>
      <c r="BG179" s="796"/>
      <c r="BH179" s="795"/>
      <c r="BI179" s="796"/>
      <c r="BJ179" s="795"/>
      <c r="BK179" s="796"/>
      <c r="BL179" s="795"/>
      <c r="BM179" s="796"/>
      <c r="BN179" s="795"/>
      <c r="BO179" s="796"/>
      <c r="BP179" s="795"/>
      <c r="BQ179" s="796"/>
      <c r="BR179" s="795"/>
      <c r="BS179" s="796"/>
      <c r="BT179" s="795"/>
      <c r="BU179" s="796"/>
      <c r="BV179" s="788"/>
      <c r="BW179" s="788"/>
      <c r="BX179" s="788"/>
      <c r="BY179" s="788"/>
      <c r="BZ179" s="338"/>
      <c r="CA179" s="338"/>
      <c r="CB179" s="338"/>
      <c r="CC179" s="338"/>
      <c r="CD179" s="338"/>
      <c r="CE179" s="338"/>
      <c r="CF179" s="338"/>
    </row>
    <row r="180" ht="15.75" customHeight="1">
      <c r="A180" s="789">
        <v>177.0</v>
      </c>
      <c r="B180" s="338"/>
      <c r="C180" s="338"/>
      <c r="D180" s="338"/>
      <c r="E180" s="338"/>
      <c r="F180" s="346"/>
      <c r="G180" s="504"/>
      <c r="H180" s="505"/>
      <c r="I180" s="786"/>
      <c r="J180" s="820"/>
      <c r="K180" s="787"/>
      <c r="L180" s="795"/>
      <c r="M180" s="796"/>
      <c r="N180" s="795"/>
      <c r="O180" s="796"/>
      <c r="P180" s="795"/>
      <c r="Q180" s="796"/>
      <c r="R180" s="795"/>
      <c r="S180" s="796"/>
      <c r="T180" s="795"/>
      <c r="U180" s="796"/>
      <c r="V180" s="795"/>
      <c r="W180" s="796"/>
      <c r="X180" s="795"/>
      <c r="Y180" s="796"/>
      <c r="Z180" s="795"/>
      <c r="AA180" s="796"/>
      <c r="AB180" s="795"/>
      <c r="AC180" s="796"/>
      <c r="AD180" s="795"/>
      <c r="AE180" s="796"/>
      <c r="AF180" s="795"/>
      <c r="AG180" s="796"/>
      <c r="AH180" s="795"/>
      <c r="AI180" s="796"/>
      <c r="AJ180" s="801"/>
      <c r="AK180" s="796"/>
      <c r="AL180" s="795"/>
      <c r="AM180" s="796"/>
      <c r="AN180" s="795"/>
      <c r="AO180" s="796"/>
      <c r="AP180" s="795"/>
      <c r="AQ180" s="796"/>
      <c r="AR180" s="795"/>
      <c r="AS180" s="796"/>
      <c r="AT180" s="795"/>
      <c r="AU180" s="796"/>
      <c r="AV180" s="795"/>
      <c r="AW180" s="796"/>
      <c r="AX180" s="795"/>
      <c r="AY180" s="796"/>
      <c r="AZ180" s="795"/>
      <c r="BA180" s="796"/>
      <c r="BB180" s="795"/>
      <c r="BC180" s="796"/>
      <c r="BD180" s="795"/>
      <c r="BE180" s="796"/>
      <c r="BF180" s="795"/>
      <c r="BG180" s="796"/>
      <c r="BH180" s="795"/>
      <c r="BI180" s="796"/>
      <c r="BJ180" s="795"/>
      <c r="BK180" s="796"/>
      <c r="BL180" s="795"/>
      <c r="BM180" s="796"/>
      <c r="BN180" s="795"/>
      <c r="BO180" s="796"/>
      <c r="BP180" s="795"/>
      <c r="BQ180" s="796"/>
      <c r="BR180" s="795"/>
      <c r="BS180" s="796"/>
      <c r="BT180" s="795"/>
      <c r="BU180" s="796"/>
      <c r="BV180" s="788"/>
      <c r="BW180" s="788"/>
      <c r="BX180" s="788"/>
      <c r="BY180" s="788"/>
      <c r="BZ180" s="338"/>
      <c r="CA180" s="338"/>
      <c r="CB180" s="338"/>
      <c r="CC180" s="338"/>
      <c r="CD180" s="338"/>
      <c r="CE180" s="338"/>
      <c r="CF180" s="338"/>
    </row>
    <row r="181" ht="15.75" customHeight="1">
      <c r="A181" s="789">
        <v>178.0</v>
      </c>
      <c r="B181" s="338"/>
      <c r="C181" s="338"/>
      <c r="D181" s="338"/>
      <c r="E181" s="338"/>
      <c r="F181" s="346"/>
      <c r="G181" s="504"/>
      <c r="H181" s="505"/>
      <c r="I181" s="786"/>
      <c r="J181" s="820"/>
      <c r="K181" s="787"/>
      <c r="L181" s="795"/>
      <c r="M181" s="796"/>
      <c r="N181" s="795"/>
      <c r="O181" s="796"/>
      <c r="P181" s="795"/>
      <c r="Q181" s="796"/>
      <c r="R181" s="795"/>
      <c r="S181" s="796"/>
      <c r="T181" s="795"/>
      <c r="U181" s="796"/>
      <c r="V181" s="795"/>
      <c r="W181" s="796"/>
      <c r="X181" s="795"/>
      <c r="Y181" s="796"/>
      <c r="Z181" s="795"/>
      <c r="AA181" s="796"/>
      <c r="AB181" s="795"/>
      <c r="AC181" s="796"/>
      <c r="AD181" s="795"/>
      <c r="AE181" s="796"/>
      <c r="AF181" s="795"/>
      <c r="AG181" s="796"/>
      <c r="AH181" s="795"/>
      <c r="AI181" s="796"/>
      <c r="AJ181" s="801"/>
      <c r="AK181" s="796"/>
      <c r="AL181" s="795"/>
      <c r="AM181" s="796"/>
      <c r="AN181" s="795"/>
      <c r="AO181" s="796"/>
      <c r="AP181" s="795"/>
      <c r="AQ181" s="796"/>
      <c r="AR181" s="795"/>
      <c r="AS181" s="796"/>
      <c r="AT181" s="795"/>
      <c r="AU181" s="796"/>
      <c r="AV181" s="795"/>
      <c r="AW181" s="796"/>
      <c r="AX181" s="795"/>
      <c r="AY181" s="796"/>
      <c r="AZ181" s="795"/>
      <c r="BA181" s="796"/>
      <c r="BB181" s="795"/>
      <c r="BC181" s="796"/>
      <c r="BD181" s="795"/>
      <c r="BE181" s="796"/>
      <c r="BF181" s="795"/>
      <c r="BG181" s="796"/>
      <c r="BH181" s="795"/>
      <c r="BI181" s="796"/>
      <c r="BJ181" s="795"/>
      <c r="BK181" s="796"/>
      <c r="BL181" s="795"/>
      <c r="BM181" s="796"/>
      <c r="BN181" s="795"/>
      <c r="BO181" s="796"/>
      <c r="BP181" s="795"/>
      <c r="BQ181" s="796"/>
      <c r="BR181" s="795"/>
      <c r="BS181" s="796"/>
      <c r="BT181" s="795"/>
      <c r="BU181" s="796"/>
      <c r="BV181" s="788"/>
      <c r="BW181" s="788"/>
      <c r="BX181" s="788"/>
      <c r="BY181" s="788"/>
      <c r="BZ181" s="338"/>
      <c r="CA181" s="338"/>
      <c r="CB181" s="338"/>
      <c r="CC181" s="338"/>
      <c r="CD181" s="338"/>
      <c r="CE181" s="338"/>
      <c r="CF181" s="338"/>
    </row>
    <row r="182" ht="15.75" customHeight="1">
      <c r="A182" s="789">
        <v>179.0</v>
      </c>
      <c r="B182" s="338"/>
      <c r="C182" s="338"/>
      <c r="D182" s="338"/>
      <c r="E182" s="338"/>
      <c r="F182" s="346"/>
      <c r="G182" s="504"/>
      <c r="H182" s="505"/>
      <c r="I182" s="786"/>
      <c r="J182" s="820"/>
      <c r="K182" s="787"/>
      <c r="L182" s="795"/>
      <c r="M182" s="796"/>
      <c r="N182" s="795"/>
      <c r="O182" s="796"/>
      <c r="P182" s="795"/>
      <c r="Q182" s="796"/>
      <c r="R182" s="795"/>
      <c r="S182" s="796"/>
      <c r="T182" s="795"/>
      <c r="U182" s="796"/>
      <c r="V182" s="795"/>
      <c r="W182" s="796"/>
      <c r="X182" s="795"/>
      <c r="Y182" s="796"/>
      <c r="Z182" s="795"/>
      <c r="AA182" s="796"/>
      <c r="AB182" s="795"/>
      <c r="AC182" s="796"/>
      <c r="AD182" s="795"/>
      <c r="AE182" s="796"/>
      <c r="AF182" s="795"/>
      <c r="AG182" s="796"/>
      <c r="AH182" s="795"/>
      <c r="AI182" s="796"/>
      <c r="AJ182" s="801"/>
      <c r="AK182" s="796"/>
      <c r="AL182" s="795"/>
      <c r="AM182" s="796"/>
      <c r="AN182" s="795"/>
      <c r="AO182" s="796"/>
      <c r="AP182" s="795"/>
      <c r="AQ182" s="796"/>
      <c r="AR182" s="795"/>
      <c r="AS182" s="796"/>
      <c r="AT182" s="795"/>
      <c r="AU182" s="796"/>
      <c r="AV182" s="795"/>
      <c r="AW182" s="796"/>
      <c r="AX182" s="795"/>
      <c r="AY182" s="796"/>
      <c r="AZ182" s="795"/>
      <c r="BA182" s="796"/>
      <c r="BB182" s="795"/>
      <c r="BC182" s="796"/>
      <c r="BD182" s="795"/>
      <c r="BE182" s="796"/>
      <c r="BF182" s="795"/>
      <c r="BG182" s="796"/>
      <c r="BH182" s="795"/>
      <c r="BI182" s="796"/>
      <c r="BJ182" s="795"/>
      <c r="BK182" s="796"/>
      <c r="BL182" s="795"/>
      <c r="BM182" s="796"/>
      <c r="BN182" s="795"/>
      <c r="BO182" s="796"/>
      <c r="BP182" s="795"/>
      <c r="BQ182" s="796"/>
      <c r="BR182" s="795"/>
      <c r="BS182" s="796"/>
      <c r="BT182" s="795"/>
      <c r="BU182" s="796"/>
      <c r="BV182" s="788"/>
      <c r="BW182" s="788"/>
      <c r="BX182" s="788"/>
      <c r="BY182" s="788"/>
      <c r="BZ182" s="338"/>
      <c r="CA182" s="338"/>
      <c r="CB182" s="338"/>
      <c r="CC182" s="338"/>
      <c r="CD182" s="338"/>
      <c r="CE182" s="338"/>
      <c r="CF182" s="338"/>
    </row>
    <row r="183" ht="15.75" customHeight="1">
      <c r="A183" s="789">
        <v>180.0</v>
      </c>
      <c r="B183" s="338"/>
      <c r="C183" s="338"/>
      <c r="D183" s="338"/>
      <c r="E183" s="338"/>
      <c r="F183" s="346"/>
      <c r="G183" s="504"/>
      <c r="H183" s="505"/>
      <c r="I183" s="786"/>
      <c r="J183" s="820"/>
      <c r="K183" s="787"/>
      <c r="L183" s="795"/>
      <c r="M183" s="796"/>
      <c r="N183" s="795"/>
      <c r="O183" s="796"/>
      <c r="P183" s="795"/>
      <c r="Q183" s="796"/>
      <c r="R183" s="795"/>
      <c r="S183" s="796"/>
      <c r="T183" s="795"/>
      <c r="U183" s="796"/>
      <c r="V183" s="795"/>
      <c r="W183" s="796"/>
      <c r="X183" s="795"/>
      <c r="Y183" s="796"/>
      <c r="Z183" s="795"/>
      <c r="AA183" s="796"/>
      <c r="AB183" s="795"/>
      <c r="AC183" s="796"/>
      <c r="AD183" s="795"/>
      <c r="AE183" s="796"/>
      <c r="AF183" s="795"/>
      <c r="AG183" s="796"/>
      <c r="AH183" s="795"/>
      <c r="AI183" s="796"/>
      <c r="AJ183" s="801"/>
      <c r="AK183" s="796"/>
      <c r="AL183" s="795"/>
      <c r="AM183" s="796"/>
      <c r="AN183" s="795"/>
      <c r="AO183" s="796"/>
      <c r="AP183" s="795"/>
      <c r="AQ183" s="796"/>
      <c r="AR183" s="795"/>
      <c r="AS183" s="796"/>
      <c r="AT183" s="795"/>
      <c r="AU183" s="796"/>
      <c r="AV183" s="795"/>
      <c r="AW183" s="796"/>
      <c r="AX183" s="795"/>
      <c r="AY183" s="796"/>
      <c r="AZ183" s="795"/>
      <c r="BA183" s="796"/>
      <c r="BB183" s="795"/>
      <c r="BC183" s="796"/>
      <c r="BD183" s="795"/>
      <c r="BE183" s="796"/>
      <c r="BF183" s="795"/>
      <c r="BG183" s="796"/>
      <c r="BH183" s="795"/>
      <c r="BI183" s="796"/>
      <c r="BJ183" s="795"/>
      <c r="BK183" s="796"/>
      <c r="BL183" s="795"/>
      <c r="BM183" s="796"/>
      <c r="BN183" s="795"/>
      <c r="BO183" s="796"/>
      <c r="BP183" s="795"/>
      <c r="BQ183" s="796"/>
      <c r="BR183" s="795"/>
      <c r="BS183" s="796"/>
      <c r="BT183" s="795"/>
      <c r="BU183" s="796"/>
      <c r="BV183" s="788"/>
      <c r="BW183" s="788"/>
      <c r="BX183" s="788"/>
      <c r="BY183" s="788"/>
      <c r="BZ183" s="338"/>
      <c r="CA183" s="338"/>
      <c r="CB183" s="338"/>
      <c r="CC183" s="338"/>
      <c r="CD183" s="338"/>
      <c r="CE183" s="338"/>
      <c r="CF183" s="338"/>
    </row>
    <row r="184" ht="15.75" customHeight="1">
      <c r="A184" s="789">
        <v>181.0</v>
      </c>
      <c r="B184" s="338"/>
      <c r="C184" s="338"/>
      <c r="D184" s="338"/>
      <c r="E184" s="338"/>
      <c r="F184" s="346"/>
      <c r="G184" s="504"/>
      <c r="H184" s="505"/>
      <c r="I184" s="786"/>
      <c r="J184" s="820"/>
      <c r="K184" s="787"/>
      <c r="L184" s="795"/>
      <c r="M184" s="796"/>
      <c r="N184" s="795"/>
      <c r="O184" s="796"/>
      <c r="P184" s="795"/>
      <c r="Q184" s="796"/>
      <c r="R184" s="795"/>
      <c r="S184" s="796"/>
      <c r="T184" s="795"/>
      <c r="U184" s="796"/>
      <c r="V184" s="795"/>
      <c r="W184" s="796"/>
      <c r="X184" s="795"/>
      <c r="Y184" s="796"/>
      <c r="Z184" s="795"/>
      <c r="AA184" s="796"/>
      <c r="AB184" s="795"/>
      <c r="AC184" s="796"/>
      <c r="AD184" s="795"/>
      <c r="AE184" s="796"/>
      <c r="AF184" s="795"/>
      <c r="AG184" s="796"/>
      <c r="AH184" s="795"/>
      <c r="AI184" s="796"/>
      <c r="AJ184" s="801"/>
      <c r="AK184" s="796"/>
      <c r="AL184" s="795"/>
      <c r="AM184" s="796"/>
      <c r="AN184" s="795"/>
      <c r="AO184" s="796"/>
      <c r="AP184" s="795"/>
      <c r="AQ184" s="796"/>
      <c r="AR184" s="795"/>
      <c r="AS184" s="796"/>
      <c r="AT184" s="795"/>
      <c r="AU184" s="796"/>
      <c r="AV184" s="795"/>
      <c r="AW184" s="796"/>
      <c r="AX184" s="795"/>
      <c r="AY184" s="796"/>
      <c r="AZ184" s="795"/>
      <c r="BA184" s="796"/>
      <c r="BB184" s="795"/>
      <c r="BC184" s="796"/>
      <c r="BD184" s="795"/>
      <c r="BE184" s="796"/>
      <c r="BF184" s="795"/>
      <c r="BG184" s="796"/>
      <c r="BH184" s="795"/>
      <c r="BI184" s="796"/>
      <c r="BJ184" s="795"/>
      <c r="BK184" s="796"/>
      <c r="BL184" s="795"/>
      <c r="BM184" s="796"/>
      <c r="BN184" s="795"/>
      <c r="BO184" s="796"/>
      <c r="BP184" s="795"/>
      <c r="BQ184" s="796"/>
      <c r="BR184" s="795"/>
      <c r="BS184" s="796"/>
      <c r="BT184" s="795"/>
      <c r="BU184" s="796"/>
      <c r="BV184" s="788"/>
      <c r="BW184" s="788"/>
      <c r="BX184" s="788"/>
      <c r="BY184" s="788"/>
      <c r="BZ184" s="338"/>
      <c r="CA184" s="338"/>
      <c r="CB184" s="338"/>
      <c r="CC184" s="338"/>
      <c r="CD184" s="338"/>
      <c r="CE184" s="338"/>
      <c r="CF184" s="338"/>
    </row>
    <row r="185" ht="15.75" customHeight="1">
      <c r="A185" s="789">
        <v>182.0</v>
      </c>
      <c r="B185" s="338"/>
      <c r="C185" s="338"/>
      <c r="D185" s="338"/>
      <c r="E185" s="338"/>
      <c r="F185" s="346"/>
      <c r="G185" s="504"/>
      <c r="H185" s="505"/>
      <c r="I185" s="786"/>
      <c r="J185" s="820"/>
      <c r="K185" s="787"/>
      <c r="L185" s="795"/>
      <c r="M185" s="796"/>
      <c r="N185" s="795"/>
      <c r="O185" s="796"/>
      <c r="P185" s="795"/>
      <c r="Q185" s="796"/>
      <c r="R185" s="795"/>
      <c r="S185" s="796"/>
      <c r="T185" s="795"/>
      <c r="U185" s="796"/>
      <c r="V185" s="795"/>
      <c r="W185" s="796"/>
      <c r="X185" s="795"/>
      <c r="Y185" s="796"/>
      <c r="Z185" s="795"/>
      <c r="AA185" s="796"/>
      <c r="AB185" s="795"/>
      <c r="AC185" s="796"/>
      <c r="AD185" s="795"/>
      <c r="AE185" s="796"/>
      <c r="AF185" s="795"/>
      <c r="AG185" s="796"/>
      <c r="AH185" s="795"/>
      <c r="AI185" s="796"/>
      <c r="AJ185" s="801"/>
      <c r="AK185" s="796"/>
      <c r="AL185" s="795"/>
      <c r="AM185" s="796"/>
      <c r="AN185" s="795"/>
      <c r="AO185" s="796"/>
      <c r="AP185" s="795"/>
      <c r="AQ185" s="796"/>
      <c r="AR185" s="795"/>
      <c r="AS185" s="796"/>
      <c r="AT185" s="795"/>
      <c r="AU185" s="796"/>
      <c r="AV185" s="795"/>
      <c r="AW185" s="796"/>
      <c r="AX185" s="795"/>
      <c r="AY185" s="796"/>
      <c r="AZ185" s="795"/>
      <c r="BA185" s="796"/>
      <c r="BB185" s="795"/>
      <c r="BC185" s="796"/>
      <c r="BD185" s="795"/>
      <c r="BE185" s="796"/>
      <c r="BF185" s="795"/>
      <c r="BG185" s="796"/>
      <c r="BH185" s="795"/>
      <c r="BI185" s="796"/>
      <c r="BJ185" s="795"/>
      <c r="BK185" s="796"/>
      <c r="BL185" s="795"/>
      <c r="BM185" s="796"/>
      <c r="BN185" s="795"/>
      <c r="BO185" s="796"/>
      <c r="BP185" s="795"/>
      <c r="BQ185" s="796"/>
      <c r="BR185" s="795"/>
      <c r="BS185" s="796"/>
      <c r="BT185" s="795"/>
      <c r="BU185" s="796"/>
      <c r="BV185" s="788"/>
      <c r="BW185" s="788"/>
      <c r="BX185" s="788"/>
      <c r="BY185" s="788"/>
      <c r="BZ185" s="338"/>
      <c r="CA185" s="338"/>
      <c r="CB185" s="338"/>
      <c r="CC185" s="338"/>
      <c r="CD185" s="338"/>
      <c r="CE185" s="338"/>
      <c r="CF185" s="338"/>
    </row>
    <row r="186" ht="15.75" customHeight="1">
      <c r="A186" s="789">
        <v>183.0</v>
      </c>
      <c r="B186" s="338"/>
      <c r="C186" s="338"/>
      <c r="D186" s="338"/>
      <c r="E186" s="338"/>
      <c r="F186" s="346"/>
      <c r="G186" s="504"/>
      <c r="H186" s="505"/>
      <c r="I186" s="786"/>
      <c r="J186" s="820"/>
      <c r="K186" s="787"/>
      <c r="L186" s="795"/>
      <c r="M186" s="796"/>
      <c r="N186" s="795"/>
      <c r="O186" s="796"/>
      <c r="P186" s="795"/>
      <c r="Q186" s="796"/>
      <c r="R186" s="795"/>
      <c r="S186" s="796"/>
      <c r="T186" s="795"/>
      <c r="U186" s="796"/>
      <c r="V186" s="795"/>
      <c r="W186" s="796"/>
      <c r="X186" s="795"/>
      <c r="Y186" s="796"/>
      <c r="Z186" s="795"/>
      <c r="AA186" s="796"/>
      <c r="AB186" s="795"/>
      <c r="AC186" s="796"/>
      <c r="AD186" s="795"/>
      <c r="AE186" s="796"/>
      <c r="AF186" s="795"/>
      <c r="AG186" s="796"/>
      <c r="AH186" s="795"/>
      <c r="AI186" s="796"/>
      <c r="AJ186" s="801"/>
      <c r="AK186" s="796"/>
      <c r="AL186" s="795"/>
      <c r="AM186" s="796"/>
      <c r="AN186" s="795"/>
      <c r="AO186" s="796"/>
      <c r="AP186" s="795"/>
      <c r="AQ186" s="796"/>
      <c r="AR186" s="795"/>
      <c r="AS186" s="796"/>
      <c r="AT186" s="795"/>
      <c r="AU186" s="796"/>
      <c r="AV186" s="795"/>
      <c r="AW186" s="796"/>
      <c r="AX186" s="795"/>
      <c r="AY186" s="796"/>
      <c r="AZ186" s="795"/>
      <c r="BA186" s="796"/>
      <c r="BB186" s="795"/>
      <c r="BC186" s="796"/>
      <c r="BD186" s="795"/>
      <c r="BE186" s="796"/>
      <c r="BF186" s="795"/>
      <c r="BG186" s="796"/>
      <c r="BH186" s="795"/>
      <c r="BI186" s="796"/>
      <c r="BJ186" s="795"/>
      <c r="BK186" s="796"/>
      <c r="BL186" s="795"/>
      <c r="BM186" s="796"/>
      <c r="BN186" s="795"/>
      <c r="BO186" s="796"/>
      <c r="BP186" s="795"/>
      <c r="BQ186" s="796"/>
      <c r="BR186" s="795"/>
      <c r="BS186" s="796"/>
      <c r="BT186" s="795"/>
      <c r="BU186" s="796"/>
      <c r="BV186" s="788"/>
      <c r="BW186" s="788"/>
      <c r="BX186" s="788"/>
      <c r="BY186" s="788"/>
      <c r="BZ186" s="338"/>
      <c r="CA186" s="338"/>
      <c r="CB186" s="338"/>
      <c r="CC186" s="338"/>
      <c r="CD186" s="338"/>
      <c r="CE186" s="338"/>
      <c r="CF186" s="338"/>
    </row>
    <row r="187" ht="15.75" customHeight="1">
      <c r="A187" s="789">
        <v>184.0</v>
      </c>
      <c r="B187" s="338"/>
      <c r="C187" s="338"/>
      <c r="D187" s="338"/>
      <c r="E187" s="338"/>
      <c r="F187" s="346"/>
      <c r="G187" s="504"/>
      <c r="H187" s="505"/>
      <c r="I187" s="786"/>
      <c r="J187" s="820"/>
      <c r="K187" s="787"/>
      <c r="L187" s="795"/>
      <c r="M187" s="796"/>
      <c r="N187" s="795"/>
      <c r="O187" s="796"/>
      <c r="P187" s="795"/>
      <c r="Q187" s="796"/>
      <c r="R187" s="795"/>
      <c r="S187" s="796"/>
      <c r="T187" s="795"/>
      <c r="U187" s="796"/>
      <c r="V187" s="795"/>
      <c r="W187" s="796"/>
      <c r="X187" s="795"/>
      <c r="Y187" s="796"/>
      <c r="Z187" s="795"/>
      <c r="AA187" s="796"/>
      <c r="AB187" s="795"/>
      <c r="AC187" s="796"/>
      <c r="AD187" s="795"/>
      <c r="AE187" s="796"/>
      <c r="AF187" s="795"/>
      <c r="AG187" s="796"/>
      <c r="AH187" s="795"/>
      <c r="AI187" s="796"/>
      <c r="AJ187" s="801"/>
      <c r="AK187" s="796"/>
      <c r="AL187" s="795"/>
      <c r="AM187" s="796"/>
      <c r="AN187" s="795"/>
      <c r="AO187" s="796"/>
      <c r="AP187" s="795"/>
      <c r="AQ187" s="796"/>
      <c r="AR187" s="795"/>
      <c r="AS187" s="796"/>
      <c r="AT187" s="795"/>
      <c r="AU187" s="796"/>
      <c r="AV187" s="795"/>
      <c r="AW187" s="796"/>
      <c r="AX187" s="795"/>
      <c r="AY187" s="796"/>
      <c r="AZ187" s="795"/>
      <c r="BA187" s="796"/>
      <c r="BB187" s="795"/>
      <c r="BC187" s="796"/>
      <c r="BD187" s="795"/>
      <c r="BE187" s="796"/>
      <c r="BF187" s="795"/>
      <c r="BG187" s="796"/>
      <c r="BH187" s="795"/>
      <c r="BI187" s="796"/>
      <c r="BJ187" s="795"/>
      <c r="BK187" s="796"/>
      <c r="BL187" s="795"/>
      <c r="BM187" s="796"/>
      <c r="BN187" s="795"/>
      <c r="BO187" s="796"/>
      <c r="BP187" s="795"/>
      <c r="BQ187" s="796"/>
      <c r="BR187" s="795"/>
      <c r="BS187" s="796"/>
      <c r="BT187" s="795"/>
      <c r="BU187" s="796"/>
      <c r="BV187" s="788"/>
      <c r="BW187" s="788"/>
      <c r="BX187" s="788"/>
      <c r="BY187" s="788"/>
      <c r="BZ187" s="338"/>
      <c r="CA187" s="338"/>
      <c r="CB187" s="338"/>
      <c r="CC187" s="338"/>
      <c r="CD187" s="338"/>
      <c r="CE187" s="338"/>
      <c r="CF187" s="338"/>
    </row>
    <row r="188" ht="15.75" customHeight="1">
      <c r="A188" s="789">
        <v>185.0</v>
      </c>
      <c r="B188" s="338"/>
      <c r="C188" s="338"/>
      <c r="D188" s="338"/>
      <c r="E188" s="338"/>
      <c r="F188" s="346"/>
      <c r="G188" s="504"/>
      <c r="H188" s="505"/>
      <c r="I188" s="786"/>
      <c r="J188" s="820"/>
      <c r="K188" s="787"/>
      <c r="L188" s="795"/>
      <c r="M188" s="796"/>
      <c r="N188" s="795"/>
      <c r="O188" s="796"/>
      <c r="P188" s="795"/>
      <c r="Q188" s="796"/>
      <c r="R188" s="795"/>
      <c r="S188" s="796"/>
      <c r="T188" s="795"/>
      <c r="U188" s="796"/>
      <c r="V188" s="795"/>
      <c r="W188" s="796"/>
      <c r="X188" s="795"/>
      <c r="Y188" s="796"/>
      <c r="Z188" s="795"/>
      <c r="AA188" s="796"/>
      <c r="AB188" s="795"/>
      <c r="AC188" s="796"/>
      <c r="AD188" s="795"/>
      <c r="AE188" s="796"/>
      <c r="AF188" s="795"/>
      <c r="AG188" s="796"/>
      <c r="AH188" s="795"/>
      <c r="AI188" s="796"/>
      <c r="AJ188" s="801"/>
      <c r="AK188" s="796"/>
      <c r="AL188" s="795"/>
      <c r="AM188" s="796"/>
      <c r="AN188" s="795"/>
      <c r="AO188" s="796"/>
      <c r="AP188" s="795"/>
      <c r="AQ188" s="796"/>
      <c r="AR188" s="795"/>
      <c r="AS188" s="796"/>
      <c r="AT188" s="795"/>
      <c r="AU188" s="796"/>
      <c r="AV188" s="795"/>
      <c r="AW188" s="796"/>
      <c r="AX188" s="795"/>
      <c r="AY188" s="796"/>
      <c r="AZ188" s="795"/>
      <c r="BA188" s="796"/>
      <c r="BB188" s="795"/>
      <c r="BC188" s="796"/>
      <c r="BD188" s="795"/>
      <c r="BE188" s="796"/>
      <c r="BF188" s="795"/>
      <c r="BG188" s="796"/>
      <c r="BH188" s="795"/>
      <c r="BI188" s="796"/>
      <c r="BJ188" s="795"/>
      <c r="BK188" s="796"/>
      <c r="BL188" s="795"/>
      <c r="BM188" s="796"/>
      <c r="BN188" s="795"/>
      <c r="BO188" s="796"/>
      <c r="BP188" s="795"/>
      <c r="BQ188" s="796"/>
      <c r="BR188" s="795"/>
      <c r="BS188" s="796"/>
      <c r="BT188" s="795"/>
      <c r="BU188" s="796"/>
      <c r="BV188" s="788"/>
      <c r="BW188" s="788"/>
      <c r="BX188" s="788"/>
      <c r="BY188" s="788"/>
      <c r="BZ188" s="338"/>
      <c r="CA188" s="338"/>
      <c r="CB188" s="338"/>
      <c r="CC188" s="338"/>
      <c r="CD188" s="338"/>
      <c r="CE188" s="338"/>
      <c r="CF188" s="338"/>
    </row>
    <row r="189" ht="15.75" customHeight="1">
      <c r="A189" s="789">
        <v>186.0</v>
      </c>
      <c r="B189" s="338"/>
      <c r="C189" s="338"/>
      <c r="D189" s="338"/>
      <c r="E189" s="338"/>
      <c r="F189" s="346"/>
      <c r="G189" s="504"/>
      <c r="H189" s="505"/>
      <c r="I189" s="786"/>
      <c r="J189" s="820"/>
      <c r="K189" s="787"/>
      <c r="L189" s="795"/>
      <c r="M189" s="796"/>
      <c r="N189" s="795"/>
      <c r="O189" s="796"/>
      <c r="P189" s="795"/>
      <c r="Q189" s="796"/>
      <c r="R189" s="795"/>
      <c r="S189" s="796"/>
      <c r="T189" s="795"/>
      <c r="U189" s="796"/>
      <c r="V189" s="795"/>
      <c r="W189" s="796"/>
      <c r="X189" s="795"/>
      <c r="Y189" s="796"/>
      <c r="Z189" s="795"/>
      <c r="AA189" s="796"/>
      <c r="AB189" s="795"/>
      <c r="AC189" s="796"/>
      <c r="AD189" s="795"/>
      <c r="AE189" s="796"/>
      <c r="AF189" s="795"/>
      <c r="AG189" s="796"/>
      <c r="AH189" s="795"/>
      <c r="AI189" s="796"/>
      <c r="AJ189" s="801"/>
      <c r="AK189" s="796"/>
      <c r="AL189" s="795"/>
      <c r="AM189" s="796"/>
      <c r="AN189" s="795"/>
      <c r="AO189" s="796"/>
      <c r="AP189" s="795"/>
      <c r="AQ189" s="796"/>
      <c r="AR189" s="795"/>
      <c r="AS189" s="796"/>
      <c r="AT189" s="795"/>
      <c r="AU189" s="796"/>
      <c r="AV189" s="795"/>
      <c r="AW189" s="796"/>
      <c r="AX189" s="795"/>
      <c r="AY189" s="796"/>
      <c r="AZ189" s="795"/>
      <c r="BA189" s="796"/>
      <c r="BB189" s="795"/>
      <c r="BC189" s="796"/>
      <c r="BD189" s="795"/>
      <c r="BE189" s="796"/>
      <c r="BF189" s="795"/>
      <c r="BG189" s="796"/>
      <c r="BH189" s="795"/>
      <c r="BI189" s="796"/>
      <c r="BJ189" s="795"/>
      <c r="BK189" s="796"/>
      <c r="BL189" s="795"/>
      <c r="BM189" s="796"/>
      <c r="BN189" s="795"/>
      <c r="BO189" s="796"/>
      <c r="BP189" s="795"/>
      <c r="BQ189" s="796"/>
      <c r="BR189" s="795"/>
      <c r="BS189" s="796"/>
      <c r="BT189" s="795"/>
      <c r="BU189" s="796"/>
      <c r="BV189" s="788"/>
      <c r="BW189" s="788"/>
      <c r="BX189" s="788"/>
      <c r="BY189" s="788"/>
      <c r="BZ189" s="338"/>
      <c r="CA189" s="338"/>
      <c r="CB189" s="338"/>
      <c r="CC189" s="338"/>
      <c r="CD189" s="338"/>
      <c r="CE189" s="338"/>
      <c r="CF189" s="338"/>
    </row>
    <row r="190" ht="15.75" customHeight="1">
      <c r="A190" s="789">
        <v>187.0</v>
      </c>
      <c r="B190" s="338"/>
      <c r="C190" s="338"/>
      <c r="D190" s="338"/>
      <c r="E190" s="338"/>
      <c r="F190" s="346"/>
      <c r="G190" s="504"/>
      <c r="H190" s="505"/>
      <c r="I190" s="786"/>
      <c r="J190" s="820"/>
      <c r="K190" s="787"/>
      <c r="L190" s="795"/>
      <c r="M190" s="796"/>
      <c r="N190" s="795"/>
      <c r="O190" s="796"/>
      <c r="P190" s="795"/>
      <c r="Q190" s="796"/>
      <c r="R190" s="795"/>
      <c r="S190" s="796"/>
      <c r="T190" s="795"/>
      <c r="U190" s="796"/>
      <c r="V190" s="795"/>
      <c r="W190" s="796"/>
      <c r="X190" s="795"/>
      <c r="Y190" s="796"/>
      <c r="Z190" s="795"/>
      <c r="AA190" s="796"/>
      <c r="AB190" s="795"/>
      <c r="AC190" s="796"/>
      <c r="AD190" s="795"/>
      <c r="AE190" s="796"/>
      <c r="AF190" s="795"/>
      <c r="AG190" s="796"/>
      <c r="AH190" s="795"/>
      <c r="AI190" s="796"/>
      <c r="AJ190" s="801"/>
      <c r="AK190" s="796"/>
      <c r="AL190" s="795"/>
      <c r="AM190" s="796"/>
      <c r="AN190" s="795"/>
      <c r="AO190" s="796"/>
      <c r="AP190" s="795"/>
      <c r="AQ190" s="796"/>
      <c r="AR190" s="795"/>
      <c r="AS190" s="796"/>
      <c r="AT190" s="795"/>
      <c r="AU190" s="796"/>
      <c r="AV190" s="795"/>
      <c r="AW190" s="796"/>
      <c r="AX190" s="795"/>
      <c r="AY190" s="796"/>
      <c r="AZ190" s="795"/>
      <c r="BA190" s="796"/>
      <c r="BB190" s="795"/>
      <c r="BC190" s="796"/>
      <c r="BD190" s="795"/>
      <c r="BE190" s="796"/>
      <c r="BF190" s="795"/>
      <c r="BG190" s="796"/>
      <c r="BH190" s="795"/>
      <c r="BI190" s="796"/>
      <c r="BJ190" s="795"/>
      <c r="BK190" s="796"/>
      <c r="BL190" s="795"/>
      <c r="BM190" s="796"/>
      <c r="BN190" s="795"/>
      <c r="BO190" s="796"/>
      <c r="BP190" s="795"/>
      <c r="BQ190" s="796"/>
      <c r="BR190" s="795"/>
      <c r="BS190" s="796"/>
      <c r="BT190" s="795"/>
      <c r="BU190" s="796"/>
      <c r="BV190" s="788"/>
      <c r="BW190" s="788"/>
      <c r="BX190" s="788"/>
      <c r="BY190" s="788"/>
      <c r="BZ190" s="338"/>
      <c r="CA190" s="338"/>
      <c r="CB190" s="338"/>
      <c r="CC190" s="338"/>
      <c r="CD190" s="338"/>
      <c r="CE190" s="338"/>
      <c r="CF190" s="338"/>
    </row>
    <row r="191" ht="15.75" customHeight="1">
      <c r="A191" s="789">
        <v>188.0</v>
      </c>
      <c r="B191" s="338"/>
      <c r="C191" s="338"/>
      <c r="D191" s="338"/>
      <c r="E191" s="338"/>
      <c r="F191" s="346"/>
      <c r="G191" s="504"/>
      <c r="H191" s="505"/>
      <c r="I191" s="786"/>
      <c r="J191" s="820"/>
      <c r="K191" s="787"/>
      <c r="L191" s="795"/>
      <c r="M191" s="796"/>
      <c r="N191" s="795"/>
      <c r="O191" s="796"/>
      <c r="P191" s="795"/>
      <c r="Q191" s="796"/>
      <c r="R191" s="795"/>
      <c r="S191" s="796"/>
      <c r="T191" s="795"/>
      <c r="U191" s="796"/>
      <c r="V191" s="795"/>
      <c r="W191" s="796"/>
      <c r="X191" s="795"/>
      <c r="Y191" s="796"/>
      <c r="Z191" s="795"/>
      <c r="AA191" s="796"/>
      <c r="AB191" s="795"/>
      <c r="AC191" s="796"/>
      <c r="AD191" s="795"/>
      <c r="AE191" s="796"/>
      <c r="AF191" s="795"/>
      <c r="AG191" s="796"/>
      <c r="AH191" s="795"/>
      <c r="AI191" s="796"/>
      <c r="AJ191" s="801"/>
      <c r="AK191" s="796"/>
      <c r="AL191" s="795"/>
      <c r="AM191" s="796"/>
      <c r="AN191" s="795"/>
      <c r="AO191" s="796"/>
      <c r="AP191" s="795"/>
      <c r="AQ191" s="796"/>
      <c r="AR191" s="795"/>
      <c r="AS191" s="796"/>
      <c r="AT191" s="795"/>
      <c r="AU191" s="796"/>
      <c r="AV191" s="795"/>
      <c r="AW191" s="796"/>
      <c r="AX191" s="795"/>
      <c r="AY191" s="796"/>
      <c r="AZ191" s="795"/>
      <c r="BA191" s="796"/>
      <c r="BB191" s="795"/>
      <c r="BC191" s="796"/>
      <c r="BD191" s="795"/>
      <c r="BE191" s="796"/>
      <c r="BF191" s="795"/>
      <c r="BG191" s="796"/>
      <c r="BH191" s="795"/>
      <c r="BI191" s="796"/>
      <c r="BJ191" s="795"/>
      <c r="BK191" s="796"/>
      <c r="BL191" s="795"/>
      <c r="BM191" s="796"/>
      <c r="BN191" s="795"/>
      <c r="BO191" s="796"/>
      <c r="BP191" s="795"/>
      <c r="BQ191" s="796"/>
      <c r="BR191" s="795"/>
      <c r="BS191" s="796"/>
      <c r="BT191" s="795"/>
      <c r="BU191" s="796"/>
      <c r="BV191" s="788"/>
      <c r="BW191" s="788"/>
      <c r="BX191" s="788"/>
      <c r="BY191" s="788"/>
      <c r="BZ191" s="338"/>
      <c r="CA191" s="338"/>
      <c r="CB191" s="338"/>
      <c r="CC191" s="338"/>
      <c r="CD191" s="338"/>
      <c r="CE191" s="338"/>
      <c r="CF191" s="338"/>
    </row>
    <row r="192" ht="15.75" customHeight="1">
      <c r="A192" s="789">
        <v>189.0</v>
      </c>
      <c r="B192" s="338"/>
      <c r="C192" s="338"/>
      <c r="D192" s="338"/>
      <c r="E192" s="338"/>
      <c r="F192" s="346"/>
      <c r="G192" s="504"/>
      <c r="H192" s="505"/>
      <c r="I192" s="786"/>
      <c r="J192" s="820"/>
      <c r="K192" s="787"/>
      <c r="L192" s="795"/>
      <c r="M192" s="796"/>
      <c r="N192" s="795"/>
      <c r="O192" s="796"/>
      <c r="P192" s="795"/>
      <c r="Q192" s="796"/>
      <c r="R192" s="795"/>
      <c r="S192" s="796"/>
      <c r="T192" s="795"/>
      <c r="U192" s="796"/>
      <c r="V192" s="795"/>
      <c r="W192" s="796"/>
      <c r="X192" s="795"/>
      <c r="Y192" s="796"/>
      <c r="Z192" s="795"/>
      <c r="AA192" s="796"/>
      <c r="AB192" s="795"/>
      <c r="AC192" s="796"/>
      <c r="AD192" s="795"/>
      <c r="AE192" s="796"/>
      <c r="AF192" s="795"/>
      <c r="AG192" s="796"/>
      <c r="AH192" s="795"/>
      <c r="AI192" s="796"/>
      <c r="AJ192" s="801"/>
      <c r="AK192" s="796"/>
      <c r="AL192" s="795"/>
      <c r="AM192" s="796"/>
      <c r="AN192" s="795"/>
      <c r="AO192" s="796"/>
      <c r="AP192" s="795"/>
      <c r="AQ192" s="796"/>
      <c r="AR192" s="795"/>
      <c r="AS192" s="796"/>
      <c r="AT192" s="795"/>
      <c r="AU192" s="796"/>
      <c r="AV192" s="795"/>
      <c r="AW192" s="796"/>
      <c r="AX192" s="795"/>
      <c r="AY192" s="796"/>
      <c r="AZ192" s="795"/>
      <c r="BA192" s="796"/>
      <c r="BB192" s="795"/>
      <c r="BC192" s="796"/>
      <c r="BD192" s="795"/>
      <c r="BE192" s="796"/>
      <c r="BF192" s="795"/>
      <c r="BG192" s="796"/>
      <c r="BH192" s="795"/>
      <c r="BI192" s="796"/>
      <c r="BJ192" s="795"/>
      <c r="BK192" s="796"/>
      <c r="BL192" s="795"/>
      <c r="BM192" s="796"/>
      <c r="BN192" s="795"/>
      <c r="BO192" s="796"/>
      <c r="BP192" s="795"/>
      <c r="BQ192" s="796"/>
      <c r="BR192" s="795"/>
      <c r="BS192" s="796"/>
      <c r="BT192" s="795"/>
      <c r="BU192" s="796"/>
      <c r="BV192" s="788"/>
      <c r="BW192" s="788"/>
      <c r="BX192" s="788"/>
      <c r="BY192" s="788"/>
      <c r="BZ192" s="338"/>
      <c r="CA192" s="338"/>
      <c r="CB192" s="338"/>
      <c r="CC192" s="338"/>
      <c r="CD192" s="338"/>
      <c r="CE192" s="338"/>
      <c r="CF192" s="338"/>
    </row>
    <row r="193" ht="15.75" customHeight="1">
      <c r="A193" s="789">
        <v>190.0</v>
      </c>
      <c r="B193" s="338"/>
      <c r="C193" s="338"/>
      <c r="D193" s="338"/>
      <c r="E193" s="338"/>
      <c r="F193" s="346"/>
      <c r="G193" s="504"/>
      <c r="H193" s="505"/>
      <c r="I193" s="786"/>
      <c r="J193" s="820"/>
      <c r="K193" s="787"/>
      <c r="L193" s="795"/>
      <c r="M193" s="796"/>
      <c r="N193" s="795"/>
      <c r="O193" s="796"/>
      <c r="P193" s="795"/>
      <c r="Q193" s="796"/>
      <c r="R193" s="795"/>
      <c r="S193" s="796"/>
      <c r="T193" s="795"/>
      <c r="U193" s="796"/>
      <c r="V193" s="795"/>
      <c r="W193" s="796"/>
      <c r="X193" s="795"/>
      <c r="Y193" s="796"/>
      <c r="Z193" s="795"/>
      <c r="AA193" s="796"/>
      <c r="AB193" s="795"/>
      <c r="AC193" s="796"/>
      <c r="AD193" s="795"/>
      <c r="AE193" s="796"/>
      <c r="AF193" s="795"/>
      <c r="AG193" s="796"/>
      <c r="AH193" s="795"/>
      <c r="AI193" s="796"/>
      <c r="AJ193" s="801"/>
      <c r="AK193" s="796"/>
      <c r="AL193" s="795"/>
      <c r="AM193" s="796"/>
      <c r="AN193" s="795"/>
      <c r="AO193" s="796"/>
      <c r="AP193" s="795"/>
      <c r="AQ193" s="796"/>
      <c r="AR193" s="795"/>
      <c r="AS193" s="796"/>
      <c r="AT193" s="795"/>
      <c r="AU193" s="796"/>
      <c r="AV193" s="795"/>
      <c r="AW193" s="796"/>
      <c r="AX193" s="795"/>
      <c r="AY193" s="796"/>
      <c r="AZ193" s="795"/>
      <c r="BA193" s="796"/>
      <c r="BB193" s="795"/>
      <c r="BC193" s="796"/>
      <c r="BD193" s="795"/>
      <c r="BE193" s="796"/>
      <c r="BF193" s="795"/>
      <c r="BG193" s="796"/>
      <c r="BH193" s="795"/>
      <c r="BI193" s="796"/>
      <c r="BJ193" s="795"/>
      <c r="BK193" s="796"/>
      <c r="BL193" s="795"/>
      <c r="BM193" s="796"/>
      <c r="BN193" s="795"/>
      <c r="BO193" s="796"/>
      <c r="BP193" s="795"/>
      <c r="BQ193" s="796"/>
      <c r="BR193" s="795"/>
      <c r="BS193" s="796"/>
      <c r="BT193" s="795"/>
      <c r="BU193" s="796"/>
      <c r="BV193" s="788"/>
      <c r="BW193" s="788"/>
      <c r="BX193" s="788"/>
      <c r="BY193" s="788"/>
      <c r="BZ193" s="338"/>
      <c r="CA193" s="338"/>
      <c r="CB193" s="338"/>
      <c r="CC193" s="338"/>
      <c r="CD193" s="338"/>
      <c r="CE193" s="338"/>
      <c r="CF193" s="338"/>
    </row>
    <row r="194" ht="15.75" customHeight="1">
      <c r="A194" s="789">
        <v>191.0</v>
      </c>
      <c r="B194" s="338"/>
      <c r="C194" s="338"/>
      <c r="D194" s="338"/>
      <c r="E194" s="338"/>
      <c r="F194" s="346"/>
      <c r="G194" s="504"/>
      <c r="H194" s="505"/>
      <c r="I194" s="786"/>
      <c r="J194" s="820"/>
      <c r="K194" s="787"/>
      <c r="L194" s="795"/>
      <c r="M194" s="796"/>
      <c r="N194" s="795"/>
      <c r="O194" s="796"/>
      <c r="P194" s="795"/>
      <c r="Q194" s="796"/>
      <c r="R194" s="795"/>
      <c r="S194" s="796"/>
      <c r="T194" s="795"/>
      <c r="U194" s="796"/>
      <c r="V194" s="795"/>
      <c r="W194" s="796"/>
      <c r="X194" s="795"/>
      <c r="Y194" s="796"/>
      <c r="Z194" s="795"/>
      <c r="AA194" s="796"/>
      <c r="AB194" s="795"/>
      <c r="AC194" s="796"/>
      <c r="AD194" s="795"/>
      <c r="AE194" s="796"/>
      <c r="AF194" s="795"/>
      <c r="AG194" s="796"/>
      <c r="AH194" s="795"/>
      <c r="AI194" s="796"/>
      <c r="AJ194" s="801"/>
      <c r="AK194" s="796"/>
      <c r="AL194" s="795"/>
      <c r="AM194" s="796"/>
      <c r="AN194" s="795"/>
      <c r="AO194" s="796"/>
      <c r="AP194" s="795"/>
      <c r="AQ194" s="796"/>
      <c r="AR194" s="795"/>
      <c r="AS194" s="796"/>
      <c r="AT194" s="795"/>
      <c r="AU194" s="796"/>
      <c r="AV194" s="795"/>
      <c r="AW194" s="796"/>
      <c r="AX194" s="795"/>
      <c r="AY194" s="796"/>
      <c r="AZ194" s="795"/>
      <c r="BA194" s="796"/>
      <c r="BB194" s="795"/>
      <c r="BC194" s="796"/>
      <c r="BD194" s="795"/>
      <c r="BE194" s="796"/>
      <c r="BF194" s="795"/>
      <c r="BG194" s="796"/>
      <c r="BH194" s="795"/>
      <c r="BI194" s="796"/>
      <c r="BJ194" s="795"/>
      <c r="BK194" s="796"/>
      <c r="BL194" s="795"/>
      <c r="BM194" s="796"/>
      <c r="BN194" s="795"/>
      <c r="BO194" s="796"/>
      <c r="BP194" s="795"/>
      <c r="BQ194" s="796"/>
      <c r="BR194" s="795"/>
      <c r="BS194" s="796"/>
      <c r="BT194" s="795"/>
      <c r="BU194" s="796"/>
      <c r="BV194" s="788"/>
      <c r="BW194" s="788"/>
      <c r="BX194" s="788"/>
      <c r="BY194" s="788"/>
      <c r="BZ194" s="338"/>
      <c r="CA194" s="338"/>
      <c r="CB194" s="338"/>
      <c r="CC194" s="338"/>
      <c r="CD194" s="338"/>
      <c r="CE194" s="338"/>
      <c r="CF194" s="338"/>
    </row>
    <row r="195" ht="15.75" customHeight="1">
      <c r="A195" s="789">
        <v>192.0</v>
      </c>
      <c r="B195" s="338"/>
      <c r="C195" s="338"/>
      <c r="D195" s="338"/>
      <c r="E195" s="338"/>
      <c r="F195" s="346"/>
      <c r="G195" s="504"/>
      <c r="H195" s="505"/>
      <c r="I195" s="786"/>
      <c r="J195" s="820"/>
      <c r="K195" s="787"/>
      <c r="L195" s="795"/>
      <c r="M195" s="796"/>
      <c r="N195" s="795"/>
      <c r="O195" s="796"/>
      <c r="P195" s="795"/>
      <c r="Q195" s="796"/>
      <c r="R195" s="795"/>
      <c r="S195" s="796"/>
      <c r="T195" s="795"/>
      <c r="U195" s="796"/>
      <c r="V195" s="795"/>
      <c r="W195" s="796"/>
      <c r="X195" s="795"/>
      <c r="Y195" s="796"/>
      <c r="Z195" s="795"/>
      <c r="AA195" s="796"/>
      <c r="AB195" s="795"/>
      <c r="AC195" s="796"/>
      <c r="AD195" s="795"/>
      <c r="AE195" s="796"/>
      <c r="AF195" s="795"/>
      <c r="AG195" s="796"/>
      <c r="AH195" s="795"/>
      <c r="AI195" s="796"/>
      <c r="AJ195" s="801"/>
      <c r="AK195" s="796"/>
      <c r="AL195" s="795"/>
      <c r="AM195" s="796"/>
      <c r="AN195" s="795"/>
      <c r="AO195" s="796"/>
      <c r="AP195" s="795"/>
      <c r="AQ195" s="796"/>
      <c r="AR195" s="795"/>
      <c r="AS195" s="796"/>
      <c r="AT195" s="795"/>
      <c r="AU195" s="796"/>
      <c r="AV195" s="795"/>
      <c r="AW195" s="796"/>
      <c r="AX195" s="795"/>
      <c r="AY195" s="796"/>
      <c r="AZ195" s="795"/>
      <c r="BA195" s="796"/>
      <c r="BB195" s="795"/>
      <c r="BC195" s="796"/>
      <c r="BD195" s="795"/>
      <c r="BE195" s="796"/>
      <c r="BF195" s="795"/>
      <c r="BG195" s="796"/>
      <c r="BH195" s="795"/>
      <c r="BI195" s="796"/>
      <c r="BJ195" s="795"/>
      <c r="BK195" s="796"/>
      <c r="BL195" s="795"/>
      <c r="BM195" s="796"/>
      <c r="BN195" s="795"/>
      <c r="BO195" s="796"/>
      <c r="BP195" s="795"/>
      <c r="BQ195" s="796"/>
      <c r="BR195" s="795"/>
      <c r="BS195" s="796"/>
      <c r="BT195" s="795"/>
      <c r="BU195" s="796"/>
      <c r="BV195" s="788"/>
      <c r="BW195" s="788"/>
      <c r="BX195" s="788"/>
      <c r="BY195" s="788"/>
      <c r="BZ195" s="338"/>
      <c r="CA195" s="338"/>
      <c r="CB195" s="338"/>
      <c r="CC195" s="338"/>
      <c r="CD195" s="338"/>
      <c r="CE195" s="338"/>
      <c r="CF195" s="338"/>
    </row>
    <row r="196" ht="15.75" customHeight="1">
      <c r="A196" s="789">
        <v>193.0</v>
      </c>
      <c r="B196" s="338"/>
      <c r="C196" s="338"/>
      <c r="D196" s="338"/>
      <c r="E196" s="338"/>
      <c r="F196" s="346"/>
      <c r="G196" s="504"/>
      <c r="H196" s="505"/>
      <c r="I196" s="786"/>
      <c r="J196" s="820"/>
      <c r="K196" s="787"/>
      <c r="L196" s="795"/>
      <c r="M196" s="796"/>
      <c r="N196" s="795"/>
      <c r="O196" s="796"/>
      <c r="P196" s="795"/>
      <c r="Q196" s="796"/>
      <c r="R196" s="795"/>
      <c r="S196" s="796"/>
      <c r="T196" s="795"/>
      <c r="U196" s="796"/>
      <c r="V196" s="795"/>
      <c r="W196" s="796"/>
      <c r="X196" s="795"/>
      <c r="Y196" s="796"/>
      <c r="Z196" s="795"/>
      <c r="AA196" s="796"/>
      <c r="AB196" s="795"/>
      <c r="AC196" s="796"/>
      <c r="AD196" s="795"/>
      <c r="AE196" s="796"/>
      <c r="AF196" s="795"/>
      <c r="AG196" s="796"/>
      <c r="AH196" s="795"/>
      <c r="AI196" s="796"/>
      <c r="AJ196" s="801"/>
      <c r="AK196" s="796"/>
      <c r="AL196" s="795"/>
      <c r="AM196" s="796"/>
      <c r="AN196" s="795"/>
      <c r="AO196" s="796"/>
      <c r="AP196" s="795"/>
      <c r="AQ196" s="796"/>
      <c r="AR196" s="795"/>
      <c r="AS196" s="796"/>
      <c r="AT196" s="795"/>
      <c r="AU196" s="796"/>
      <c r="AV196" s="795"/>
      <c r="AW196" s="796"/>
      <c r="AX196" s="795"/>
      <c r="AY196" s="796"/>
      <c r="AZ196" s="795"/>
      <c r="BA196" s="796"/>
      <c r="BB196" s="795"/>
      <c r="BC196" s="796"/>
      <c r="BD196" s="795"/>
      <c r="BE196" s="796"/>
      <c r="BF196" s="795"/>
      <c r="BG196" s="796"/>
      <c r="BH196" s="795"/>
      <c r="BI196" s="796"/>
      <c r="BJ196" s="795"/>
      <c r="BK196" s="796"/>
      <c r="BL196" s="795"/>
      <c r="BM196" s="796"/>
      <c r="BN196" s="795"/>
      <c r="BO196" s="796"/>
      <c r="BP196" s="795"/>
      <c r="BQ196" s="796"/>
      <c r="BR196" s="795"/>
      <c r="BS196" s="796"/>
      <c r="BT196" s="795"/>
      <c r="BU196" s="796"/>
      <c r="BV196" s="788"/>
      <c r="BW196" s="788"/>
      <c r="BX196" s="788"/>
      <c r="BY196" s="788"/>
      <c r="BZ196" s="338"/>
      <c r="CA196" s="338"/>
      <c r="CB196" s="338"/>
      <c r="CC196" s="338"/>
      <c r="CD196" s="338"/>
      <c r="CE196" s="338"/>
      <c r="CF196" s="338"/>
    </row>
    <row r="197" ht="15.75" customHeight="1">
      <c r="A197" s="789">
        <v>194.0</v>
      </c>
      <c r="B197" s="338"/>
      <c r="C197" s="338"/>
      <c r="D197" s="338"/>
      <c r="E197" s="338"/>
      <c r="F197" s="346"/>
      <c r="G197" s="504"/>
      <c r="H197" s="505"/>
      <c r="I197" s="786"/>
      <c r="J197" s="820"/>
      <c r="K197" s="787"/>
      <c r="L197" s="795"/>
      <c r="M197" s="796"/>
      <c r="N197" s="795"/>
      <c r="O197" s="796"/>
      <c r="P197" s="795"/>
      <c r="Q197" s="796"/>
      <c r="R197" s="795"/>
      <c r="S197" s="796"/>
      <c r="T197" s="795"/>
      <c r="U197" s="796"/>
      <c r="V197" s="795"/>
      <c r="W197" s="796"/>
      <c r="X197" s="795"/>
      <c r="Y197" s="796"/>
      <c r="Z197" s="795"/>
      <c r="AA197" s="796"/>
      <c r="AB197" s="795"/>
      <c r="AC197" s="796"/>
      <c r="AD197" s="795"/>
      <c r="AE197" s="796"/>
      <c r="AF197" s="795"/>
      <c r="AG197" s="796"/>
      <c r="AH197" s="795"/>
      <c r="AI197" s="796"/>
      <c r="AJ197" s="801"/>
      <c r="AK197" s="796"/>
      <c r="AL197" s="795"/>
      <c r="AM197" s="796"/>
      <c r="AN197" s="795"/>
      <c r="AO197" s="796"/>
      <c r="AP197" s="795"/>
      <c r="AQ197" s="796"/>
      <c r="AR197" s="795"/>
      <c r="AS197" s="796"/>
      <c r="AT197" s="795"/>
      <c r="AU197" s="796"/>
      <c r="AV197" s="795"/>
      <c r="AW197" s="796"/>
      <c r="AX197" s="795"/>
      <c r="AY197" s="796"/>
      <c r="AZ197" s="795"/>
      <c r="BA197" s="796"/>
      <c r="BB197" s="795"/>
      <c r="BC197" s="796"/>
      <c r="BD197" s="795"/>
      <c r="BE197" s="796"/>
      <c r="BF197" s="795"/>
      <c r="BG197" s="796"/>
      <c r="BH197" s="795"/>
      <c r="BI197" s="796"/>
      <c r="BJ197" s="795"/>
      <c r="BK197" s="796"/>
      <c r="BL197" s="795"/>
      <c r="BM197" s="796"/>
      <c r="BN197" s="795"/>
      <c r="BO197" s="796"/>
      <c r="BP197" s="795"/>
      <c r="BQ197" s="796"/>
      <c r="BR197" s="795"/>
      <c r="BS197" s="796"/>
      <c r="BT197" s="795"/>
      <c r="BU197" s="796"/>
      <c r="BV197" s="788"/>
      <c r="BW197" s="788"/>
      <c r="BX197" s="788"/>
      <c r="BY197" s="788"/>
      <c r="BZ197" s="338"/>
      <c r="CA197" s="338"/>
      <c r="CB197" s="338"/>
      <c r="CC197" s="338"/>
      <c r="CD197" s="338"/>
      <c r="CE197" s="338"/>
      <c r="CF197" s="338"/>
    </row>
    <row r="198" ht="15.75" customHeight="1">
      <c r="A198" s="789">
        <v>195.0</v>
      </c>
      <c r="B198" s="338"/>
      <c r="C198" s="338"/>
      <c r="D198" s="338"/>
      <c r="E198" s="338"/>
      <c r="F198" s="346"/>
      <c r="G198" s="504"/>
      <c r="H198" s="505"/>
      <c r="I198" s="786"/>
      <c r="J198" s="820"/>
      <c r="K198" s="787"/>
      <c r="L198" s="795"/>
      <c r="M198" s="796"/>
      <c r="N198" s="795"/>
      <c r="O198" s="796"/>
      <c r="P198" s="795"/>
      <c r="Q198" s="796"/>
      <c r="R198" s="795"/>
      <c r="S198" s="796"/>
      <c r="T198" s="795"/>
      <c r="U198" s="796"/>
      <c r="V198" s="795"/>
      <c r="W198" s="796"/>
      <c r="X198" s="795"/>
      <c r="Y198" s="796"/>
      <c r="Z198" s="795"/>
      <c r="AA198" s="796"/>
      <c r="AB198" s="795"/>
      <c r="AC198" s="796"/>
      <c r="AD198" s="795"/>
      <c r="AE198" s="796"/>
      <c r="AF198" s="795"/>
      <c r="AG198" s="796"/>
      <c r="AH198" s="795"/>
      <c r="AI198" s="796"/>
      <c r="AJ198" s="801"/>
      <c r="AK198" s="796"/>
      <c r="AL198" s="795"/>
      <c r="AM198" s="796"/>
      <c r="AN198" s="795"/>
      <c r="AO198" s="796"/>
      <c r="AP198" s="795"/>
      <c r="AQ198" s="796"/>
      <c r="AR198" s="795"/>
      <c r="AS198" s="796"/>
      <c r="AT198" s="795"/>
      <c r="AU198" s="796"/>
      <c r="AV198" s="795"/>
      <c r="AW198" s="796"/>
      <c r="AX198" s="795"/>
      <c r="AY198" s="796"/>
      <c r="AZ198" s="795"/>
      <c r="BA198" s="796"/>
      <c r="BB198" s="795"/>
      <c r="BC198" s="796"/>
      <c r="BD198" s="795"/>
      <c r="BE198" s="796"/>
      <c r="BF198" s="795"/>
      <c r="BG198" s="796"/>
      <c r="BH198" s="795"/>
      <c r="BI198" s="796"/>
      <c r="BJ198" s="795"/>
      <c r="BK198" s="796"/>
      <c r="BL198" s="795"/>
      <c r="BM198" s="796"/>
      <c r="BN198" s="795"/>
      <c r="BO198" s="796"/>
      <c r="BP198" s="795"/>
      <c r="BQ198" s="796"/>
      <c r="BR198" s="795"/>
      <c r="BS198" s="796"/>
      <c r="BT198" s="795"/>
      <c r="BU198" s="796"/>
      <c r="BV198" s="788"/>
      <c r="BW198" s="788"/>
      <c r="BX198" s="788"/>
      <c r="BY198" s="788"/>
      <c r="BZ198" s="338"/>
      <c r="CA198" s="338"/>
      <c r="CB198" s="338"/>
      <c r="CC198" s="338"/>
      <c r="CD198" s="338"/>
      <c r="CE198" s="338"/>
      <c r="CF198" s="338"/>
    </row>
    <row r="199" ht="15.75" customHeight="1">
      <c r="A199" s="789">
        <v>196.0</v>
      </c>
      <c r="B199" s="338"/>
      <c r="C199" s="338"/>
      <c r="D199" s="338"/>
      <c r="E199" s="338"/>
      <c r="F199" s="346"/>
      <c r="G199" s="504"/>
      <c r="H199" s="505"/>
      <c r="I199" s="786"/>
      <c r="J199" s="820"/>
      <c r="K199" s="787"/>
      <c r="L199" s="795"/>
      <c r="M199" s="796"/>
      <c r="N199" s="795"/>
      <c r="O199" s="796"/>
      <c r="P199" s="795"/>
      <c r="Q199" s="796"/>
      <c r="R199" s="795"/>
      <c r="S199" s="796"/>
      <c r="T199" s="795"/>
      <c r="U199" s="796"/>
      <c r="V199" s="795"/>
      <c r="W199" s="796"/>
      <c r="X199" s="795"/>
      <c r="Y199" s="796"/>
      <c r="Z199" s="795"/>
      <c r="AA199" s="796"/>
      <c r="AB199" s="795"/>
      <c r="AC199" s="796"/>
      <c r="AD199" s="795"/>
      <c r="AE199" s="796"/>
      <c r="AF199" s="795"/>
      <c r="AG199" s="796"/>
      <c r="AH199" s="795"/>
      <c r="AI199" s="796"/>
      <c r="AJ199" s="801"/>
      <c r="AK199" s="796"/>
      <c r="AL199" s="795"/>
      <c r="AM199" s="796"/>
      <c r="AN199" s="795"/>
      <c r="AO199" s="796"/>
      <c r="AP199" s="795"/>
      <c r="AQ199" s="796"/>
      <c r="AR199" s="795"/>
      <c r="AS199" s="796"/>
      <c r="AT199" s="795"/>
      <c r="AU199" s="796"/>
      <c r="AV199" s="795"/>
      <c r="AW199" s="796"/>
      <c r="AX199" s="795"/>
      <c r="AY199" s="796"/>
      <c r="AZ199" s="795"/>
      <c r="BA199" s="796"/>
      <c r="BB199" s="795"/>
      <c r="BC199" s="796"/>
      <c r="BD199" s="795"/>
      <c r="BE199" s="796"/>
      <c r="BF199" s="795"/>
      <c r="BG199" s="796"/>
      <c r="BH199" s="795"/>
      <c r="BI199" s="796"/>
      <c r="BJ199" s="795"/>
      <c r="BK199" s="796"/>
      <c r="BL199" s="795"/>
      <c r="BM199" s="796"/>
      <c r="BN199" s="795"/>
      <c r="BO199" s="796"/>
      <c r="BP199" s="795"/>
      <c r="BQ199" s="796"/>
      <c r="BR199" s="795"/>
      <c r="BS199" s="796"/>
      <c r="BT199" s="795"/>
      <c r="BU199" s="796"/>
      <c r="BV199" s="788"/>
      <c r="BW199" s="788"/>
      <c r="BX199" s="788"/>
      <c r="BY199" s="788"/>
      <c r="BZ199" s="338"/>
      <c r="CA199" s="338"/>
      <c r="CB199" s="338"/>
      <c r="CC199" s="338"/>
      <c r="CD199" s="338"/>
      <c r="CE199" s="338"/>
      <c r="CF199" s="338"/>
    </row>
    <row r="200" ht="15.75" customHeight="1">
      <c r="A200" s="789">
        <v>197.0</v>
      </c>
      <c r="B200" s="338"/>
      <c r="C200" s="338"/>
      <c r="D200" s="338"/>
      <c r="E200" s="338"/>
      <c r="F200" s="346"/>
      <c r="G200" s="504"/>
      <c r="H200" s="505"/>
      <c r="I200" s="786"/>
      <c r="J200" s="820"/>
      <c r="K200" s="787"/>
      <c r="L200" s="795"/>
      <c r="M200" s="796"/>
      <c r="N200" s="795"/>
      <c r="O200" s="796"/>
      <c r="P200" s="795"/>
      <c r="Q200" s="796"/>
      <c r="R200" s="795"/>
      <c r="S200" s="796"/>
      <c r="T200" s="795"/>
      <c r="U200" s="796"/>
      <c r="V200" s="795"/>
      <c r="W200" s="796"/>
      <c r="X200" s="795"/>
      <c r="Y200" s="796"/>
      <c r="Z200" s="795"/>
      <c r="AA200" s="796"/>
      <c r="AB200" s="795"/>
      <c r="AC200" s="796"/>
      <c r="AD200" s="795"/>
      <c r="AE200" s="796"/>
      <c r="AF200" s="795"/>
      <c r="AG200" s="796"/>
      <c r="AH200" s="795"/>
      <c r="AI200" s="796"/>
      <c r="AJ200" s="801"/>
      <c r="AK200" s="796"/>
      <c r="AL200" s="795"/>
      <c r="AM200" s="796"/>
      <c r="AN200" s="795"/>
      <c r="AO200" s="796"/>
      <c r="AP200" s="795"/>
      <c r="AQ200" s="796"/>
      <c r="AR200" s="795"/>
      <c r="AS200" s="796"/>
      <c r="AT200" s="795"/>
      <c r="AU200" s="796"/>
      <c r="AV200" s="795"/>
      <c r="AW200" s="796"/>
      <c r="AX200" s="795"/>
      <c r="AY200" s="796"/>
      <c r="AZ200" s="795"/>
      <c r="BA200" s="796"/>
      <c r="BB200" s="795"/>
      <c r="BC200" s="796"/>
      <c r="BD200" s="795"/>
      <c r="BE200" s="796"/>
      <c r="BF200" s="795"/>
      <c r="BG200" s="796"/>
      <c r="BH200" s="795"/>
      <c r="BI200" s="796"/>
      <c r="BJ200" s="795"/>
      <c r="BK200" s="796"/>
      <c r="BL200" s="795"/>
      <c r="BM200" s="796"/>
      <c r="BN200" s="795"/>
      <c r="BO200" s="796"/>
      <c r="BP200" s="795"/>
      <c r="BQ200" s="796"/>
      <c r="BR200" s="795"/>
      <c r="BS200" s="796"/>
      <c r="BT200" s="795"/>
      <c r="BU200" s="796"/>
      <c r="BV200" s="788"/>
      <c r="BW200" s="788"/>
      <c r="BX200" s="788"/>
      <c r="BY200" s="788"/>
      <c r="BZ200" s="338"/>
      <c r="CA200" s="338"/>
      <c r="CB200" s="338"/>
      <c r="CC200" s="338"/>
      <c r="CD200" s="338"/>
      <c r="CE200" s="338"/>
      <c r="CF200" s="338"/>
    </row>
    <row r="201" ht="15.75" customHeight="1">
      <c r="A201" s="789">
        <v>198.0</v>
      </c>
      <c r="B201" s="338"/>
      <c r="C201" s="338"/>
      <c r="D201" s="338"/>
      <c r="E201" s="338"/>
      <c r="F201" s="346"/>
      <c r="G201" s="504"/>
      <c r="H201" s="505"/>
      <c r="I201" s="786"/>
      <c r="J201" s="820"/>
      <c r="K201" s="787"/>
      <c r="L201" s="795"/>
      <c r="M201" s="796"/>
      <c r="N201" s="795"/>
      <c r="O201" s="796"/>
      <c r="P201" s="795"/>
      <c r="Q201" s="796"/>
      <c r="R201" s="795"/>
      <c r="S201" s="796"/>
      <c r="T201" s="795"/>
      <c r="U201" s="796"/>
      <c r="V201" s="795"/>
      <c r="W201" s="796"/>
      <c r="X201" s="795"/>
      <c r="Y201" s="796"/>
      <c r="Z201" s="795"/>
      <c r="AA201" s="796"/>
      <c r="AB201" s="795"/>
      <c r="AC201" s="796"/>
      <c r="AD201" s="795"/>
      <c r="AE201" s="796"/>
      <c r="AF201" s="795"/>
      <c r="AG201" s="796"/>
      <c r="AH201" s="795"/>
      <c r="AI201" s="796"/>
      <c r="AJ201" s="801"/>
      <c r="AK201" s="796"/>
      <c r="AL201" s="795"/>
      <c r="AM201" s="796"/>
      <c r="AN201" s="795"/>
      <c r="AO201" s="796"/>
      <c r="AP201" s="795"/>
      <c r="AQ201" s="796"/>
      <c r="AR201" s="795"/>
      <c r="AS201" s="796"/>
      <c r="AT201" s="795"/>
      <c r="AU201" s="796"/>
      <c r="AV201" s="795"/>
      <c r="AW201" s="796"/>
      <c r="AX201" s="795"/>
      <c r="AY201" s="796"/>
      <c r="AZ201" s="795"/>
      <c r="BA201" s="796"/>
      <c r="BB201" s="795"/>
      <c r="BC201" s="796"/>
      <c r="BD201" s="795"/>
      <c r="BE201" s="796"/>
      <c r="BF201" s="795"/>
      <c r="BG201" s="796"/>
      <c r="BH201" s="795"/>
      <c r="BI201" s="796"/>
      <c r="BJ201" s="795"/>
      <c r="BK201" s="796"/>
      <c r="BL201" s="795"/>
      <c r="BM201" s="796"/>
      <c r="BN201" s="795"/>
      <c r="BO201" s="796"/>
      <c r="BP201" s="795"/>
      <c r="BQ201" s="796"/>
      <c r="BR201" s="795"/>
      <c r="BS201" s="796"/>
      <c r="BT201" s="795"/>
      <c r="BU201" s="796"/>
      <c r="BV201" s="788"/>
      <c r="BW201" s="788"/>
      <c r="BX201" s="788"/>
      <c r="BY201" s="788"/>
      <c r="BZ201" s="338"/>
      <c r="CA201" s="338"/>
      <c r="CB201" s="338"/>
      <c r="CC201" s="338"/>
      <c r="CD201" s="338"/>
      <c r="CE201" s="338"/>
      <c r="CF201" s="338"/>
    </row>
    <row r="202" ht="15.75" customHeight="1">
      <c r="A202" s="789">
        <v>199.0</v>
      </c>
      <c r="B202" s="338"/>
      <c r="C202" s="338"/>
      <c r="D202" s="338"/>
      <c r="E202" s="338"/>
      <c r="F202" s="346"/>
      <c r="G202" s="504"/>
      <c r="H202" s="505"/>
      <c r="I202" s="786"/>
      <c r="J202" s="820"/>
      <c r="K202" s="787"/>
      <c r="L202" s="795"/>
      <c r="M202" s="796"/>
      <c r="N202" s="795"/>
      <c r="O202" s="796"/>
      <c r="P202" s="795"/>
      <c r="Q202" s="796"/>
      <c r="R202" s="795"/>
      <c r="S202" s="796"/>
      <c r="T202" s="795"/>
      <c r="U202" s="796"/>
      <c r="V202" s="795"/>
      <c r="W202" s="796"/>
      <c r="X202" s="795"/>
      <c r="Y202" s="796"/>
      <c r="Z202" s="795"/>
      <c r="AA202" s="796"/>
      <c r="AB202" s="795"/>
      <c r="AC202" s="796"/>
      <c r="AD202" s="795"/>
      <c r="AE202" s="796"/>
      <c r="AF202" s="795"/>
      <c r="AG202" s="796"/>
      <c r="AH202" s="795"/>
      <c r="AI202" s="796"/>
      <c r="AJ202" s="801"/>
      <c r="AK202" s="796"/>
      <c r="AL202" s="795"/>
      <c r="AM202" s="796"/>
      <c r="AN202" s="795"/>
      <c r="AO202" s="796"/>
      <c r="AP202" s="795"/>
      <c r="AQ202" s="796"/>
      <c r="AR202" s="795"/>
      <c r="AS202" s="796"/>
      <c r="AT202" s="795"/>
      <c r="AU202" s="796"/>
      <c r="AV202" s="795"/>
      <c r="AW202" s="796"/>
      <c r="AX202" s="795"/>
      <c r="AY202" s="796"/>
      <c r="AZ202" s="795"/>
      <c r="BA202" s="796"/>
      <c r="BB202" s="795"/>
      <c r="BC202" s="796"/>
      <c r="BD202" s="795"/>
      <c r="BE202" s="796"/>
      <c r="BF202" s="795"/>
      <c r="BG202" s="796"/>
      <c r="BH202" s="795"/>
      <c r="BI202" s="796"/>
      <c r="BJ202" s="795"/>
      <c r="BK202" s="796"/>
      <c r="BL202" s="795"/>
      <c r="BM202" s="796"/>
      <c r="BN202" s="795"/>
      <c r="BO202" s="796"/>
      <c r="BP202" s="795"/>
      <c r="BQ202" s="796"/>
      <c r="BR202" s="795"/>
      <c r="BS202" s="796"/>
      <c r="BT202" s="795"/>
      <c r="BU202" s="796"/>
      <c r="BV202" s="788"/>
      <c r="BW202" s="788"/>
      <c r="BX202" s="788"/>
      <c r="BY202" s="788"/>
      <c r="BZ202" s="338"/>
      <c r="CA202" s="338"/>
      <c r="CB202" s="338"/>
      <c r="CC202" s="338"/>
      <c r="CD202" s="338"/>
      <c r="CE202" s="338"/>
      <c r="CF202" s="338"/>
    </row>
    <row r="203" ht="15.75" customHeight="1">
      <c r="A203" s="789">
        <v>200.0</v>
      </c>
      <c r="B203" s="338"/>
      <c r="C203" s="338"/>
      <c r="D203" s="338"/>
      <c r="E203" s="338"/>
      <c r="F203" s="346"/>
      <c r="G203" s="504"/>
      <c r="H203" s="505"/>
      <c r="I203" s="786"/>
      <c r="J203" s="820"/>
      <c r="K203" s="787"/>
      <c r="L203" s="795"/>
      <c r="M203" s="796"/>
      <c r="N203" s="795"/>
      <c r="O203" s="796"/>
      <c r="P203" s="795"/>
      <c r="Q203" s="796"/>
      <c r="R203" s="795"/>
      <c r="S203" s="796"/>
      <c r="T203" s="795"/>
      <c r="U203" s="796"/>
      <c r="V203" s="795"/>
      <c r="W203" s="796"/>
      <c r="X203" s="795"/>
      <c r="Y203" s="796"/>
      <c r="Z203" s="795"/>
      <c r="AA203" s="796"/>
      <c r="AB203" s="795"/>
      <c r="AC203" s="796"/>
      <c r="AD203" s="795"/>
      <c r="AE203" s="796"/>
      <c r="AF203" s="795"/>
      <c r="AG203" s="796"/>
      <c r="AH203" s="795"/>
      <c r="AI203" s="796"/>
      <c r="AJ203" s="801"/>
      <c r="AK203" s="796"/>
      <c r="AL203" s="795"/>
      <c r="AM203" s="796"/>
      <c r="AN203" s="795"/>
      <c r="AO203" s="796"/>
      <c r="AP203" s="795"/>
      <c r="AQ203" s="796"/>
      <c r="AR203" s="795"/>
      <c r="AS203" s="796"/>
      <c r="AT203" s="795"/>
      <c r="AU203" s="796"/>
      <c r="AV203" s="795"/>
      <c r="AW203" s="796"/>
      <c r="AX203" s="795"/>
      <c r="AY203" s="796"/>
      <c r="AZ203" s="795"/>
      <c r="BA203" s="796"/>
      <c r="BB203" s="795"/>
      <c r="BC203" s="796"/>
      <c r="BD203" s="795"/>
      <c r="BE203" s="796"/>
      <c r="BF203" s="795"/>
      <c r="BG203" s="796"/>
      <c r="BH203" s="795"/>
      <c r="BI203" s="796"/>
      <c r="BJ203" s="795"/>
      <c r="BK203" s="796"/>
      <c r="BL203" s="795"/>
      <c r="BM203" s="796"/>
      <c r="BN203" s="795"/>
      <c r="BO203" s="796"/>
      <c r="BP203" s="795"/>
      <c r="BQ203" s="796"/>
      <c r="BR203" s="795"/>
      <c r="BS203" s="796"/>
      <c r="BT203" s="795"/>
      <c r="BU203" s="796"/>
      <c r="BV203" s="788"/>
      <c r="BW203" s="788"/>
      <c r="BX203" s="788"/>
      <c r="BY203" s="788"/>
      <c r="BZ203" s="338"/>
      <c r="CA203" s="338"/>
      <c r="CB203" s="338"/>
      <c r="CC203" s="338"/>
      <c r="CD203" s="338"/>
      <c r="CE203" s="338"/>
      <c r="CF203" s="338"/>
    </row>
    <row r="204" ht="15.75" customHeight="1">
      <c r="A204" s="789">
        <v>201.0</v>
      </c>
      <c r="B204" s="338"/>
      <c r="C204" s="338"/>
      <c r="D204" s="338"/>
      <c r="E204" s="338"/>
      <c r="F204" s="346"/>
      <c r="G204" s="504"/>
      <c r="H204" s="505"/>
      <c r="I204" s="786"/>
      <c r="J204" s="820"/>
      <c r="K204" s="787"/>
      <c r="L204" s="795"/>
      <c r="M204" s="796"/>
      <c r="N204" s="795"/>
      <c r="O204" s="796"/>
      <c r="P204" s="795"/>
      <c r="Q204" s="796"/>
      <c r="R204" s="795"/>
      <c r="S204" s="796"/>
      <c r="T204" s="795"/>
      <c r="U204" s="796"/>
      <c r="V204" s="795"/>
      <c r="W204" s="796"/>
      <c r="X204" s="795"/>
      <c r="Y204" s="796"/>
      <c r="Z204" s="795"/>
      <c r="AA204" s="796"/>
      <c r="AB204" s="795"/>
      <c r="AC204" s="796"/>
      <c r="AD204" s="795"/>
      <c r="AE204" s="796"/>
      <c r="AF204" s="795"/>
      <c r="AG204" s="796"/>
      <c r="AH204" s="795"/>
      <c r="AI204" s="796"/>
      <c r="AJ204" s="801"/>
      <c r="AK204" s="796"/>
      <c r="AL204" s="795"/>
      <c r="AM204" s="796"/>
      <c r="AN204" s="795"/>
      <c r="AO204" s="796"/>
      <c r="AP204" s="795"/>
      <c r="AQ204" s="796"/>
      <c r="AR204" s="795"/>
      <c r="AS204" s="796"/>
      <c r="AT204" s="795"/>
      <c r="AU204" s="796"/>
      <c r="AV204" s="795"/>
      <c r="AW204" s="796"/>
      <c r="AX204" s="795"/>
      <c r="AY204" s="796"/>
      <c r="AZ204" s="795"/>
      <c r="BA204" s="796"/>
      <c r="BB204" s="795"/>
      <c r="BC204" s="796"/>
      <c r="BD204" s="795"/>
      <c r="BE204" s="796"/>
      <c r="BF204" s="795"/>
      <c r="BG204" s="796"/>
      <c r="BH204" s="795"/>
      <c r="BI204" s="796"/>
      <c r="BJ204" s="795"/>
      <c r="BK204" s="796"/>
      <c r="BL204" s="795"/>
      <c r="BM204" s="796"/>
      <c r="BN204" s="795"/>
      <c r="BO204" s="796"/>
      <c r="BP204" s="795"/>
      <c r="BQ204" s="796"/>
      <c r="BR204" s="795"/>
      <c r="BS204" s="796"/>
      <c r="BT204" s="795"/>
      <c r="BU204" s="796"/>
      <c r="BV204" s="788"/>
      <c r="BW204" s="788"/>
      <c r="BX204" s="788"/>
      <c r="BY204" s="788"/>
      <c r="BZ204" s="338"/>
      <c r="CA204" s="338"/>
      <c r="CB204" s="338"/>
      <c r="CC204" s="338"/>
      <c r="CD204" s="338"/>
      <c r="CE204" s="338"/>
      <c r="CF204" s="338"/>
    </row>
    <row r="205" ht="15.75" customHeight="1">
      <c r="A205" s="789">
        <v>202.0</v>
      </c>
      <c r="B205" s="338"/>
      <c r="C205" s="338"/>
      <c r="D205" s="338"/>
      <c r="E205" s="338"/>
      <c r="F205" s="346"/>
      <c r="G205" s="504"/>
      <c r="H205" s="505"/>
      <c r="I205" s="786"/>
      <c r="J205" s="820"/>
      <c r="K205" s="787"/>
      <c r="L205" s="795"/>
      <c r="M205" s="796"/>
      <c r="N205" s="795"/>
      <c r="O205" s="796"/>
      <c r="P205" s="795"/>
      <c r="Q205" s="796"/>
      <c r="R205" s="795"/>
      <c r="S205" s="796"/>
      <c r="T205" s="795"/>
      <c r="U205" s="796"/>
      <c r="V205" s="795"/>
      <c r="W205" s="796"/>
      <c r="X205" s="795"/>
      <c r="Y205" s="796"/>
      <c r="Z205" s="795"/>
      <c r="AA205" s="796"/>
      <c r="AB205" s="795"/>
      <c r="AC205" s="796"/>
      <c r="AD205" s="795"/>
      <c r="AE205" s="796"/>
      <c r="AF205" s="795"/>
      <c r="AG205" s="796"/>
      <c r="AH205" s="795"/>
      <c r="AI205" s="796"/>
      <c r="AJ205" s="801"/>
      <c r="AK205" s="796"/>
      <c r="AL205" s="795"/>
      <c r="AM205" s="796"/>
      <c r="AN205" s="795"/>
      <c r="AO205" s="796"/>
      <c r="AP205" s="795"/>
      <c r="AQ205" s="796"/>
      <c r="AR205" s="795"/>
      <c r="AS205" s="796"/>
      <c r="AT205" s="795"/>
      <c r="AU205" s="796"/>
      <c r="AV205" s="795"/>
      <c r="AW205" s="796"/>
      <c r="AX205" s="795"/>
      <c r="AY205" s="796"/>
      <c r="AZ205" s="795"/>
      <c r="BA205" s="796"/>
      <c r="BB205" s="795"/>
      <c r="BC205" s="796"/>
      <c r="BD205" s="795"/>
      <c r="BE205" s="796"/>
      <c r="BF205" s="795"/>
      <c r="BG205" s="796"/>
      <c r="BH205" s="795"/>
      <c r="BI205" s="796"/>
      <c r="BJ205" s="795"/>
      <c r="BK205" s="796"/>
      <c r="BL205" s="795"/>
      <c r="BM205" s="796"/>
      <c r="BN205" s="795"/>
      <c r="BO205" s="796"/>
      <c r="BP205" s="795"/>
      <c r="BQ205" s="796"/>
      <c r="BR205" s="795"/>
      <c r="BS205" s="796"/>
      <c r="BT205" s="795"/>
      <c r="BU205" s="796"/>
      <c r="BV205" s="788"/>
      <c r="BW205" s="788"/>
      <c r="BX205" s="788"/>
      <c r="BY205" s="788"/>
      <c r="BZ205" s="338"/>
      <c r="CA205" s="338"/>
      <c r="CB205" s="338"/>
      <c r="CC205" s="338"/>
      <c r="CD205" s="338"/>
      <c r="CE205" s="338"/>
      <c r="CF205" s="338"/>
    </row>
    <row r="206" ht="15.75" customHeight="1">
      <c r="A206" s="789">
        <v>203.0</v>
      </c>
      <c r="B206" s="338"/>
      <c r="C206" s="338"/>
      <c r="D206" s="338"/>
      <c r="E206" s="338"/>
      <c r="F206" s="346"/>
      <c r="G206" s="504"/>
      <c r="H206" s="505"/>
      <c r="I206" s="786"/>
      <c r="J206" s="820"/>
      <c r="K206" s="787"/>
      <c r="L206" s="795"/>
      <c r="M206" s="796"/>
      <c r="N206" s="795"/>
      <c r="O206" s="796"/>
      <c r="P206" s="795"/>
      <c r="Q206" s="796"/>
      <c r="R206" s="795"/>
      <c r="S206" s="796"/>
      <c r="T206" s="795"/>
      <c r="U206" s="796"/>
      <c r="V206" s="795"/>
      <c r="W206" s="796"/>
      <c r="X206" s="795"/>
      <c r="Y206" s="796"/>
      <c r="Z206" s="795"/>
      <c r="AA206" s="796"/>
      <c r="AB206" s="795"/>
      <c r="AC206" s="796"/>
      <c r="AD206" s="795"/>
      <c r="AE206" s="796"/>
      <c r="AF206" s="795"/>
      <c r="AG206" s="796"/>
      <c r="AH206" s="795"/>
      <c r="AI206" s="796"/>
      <c r="AJ206" s="801"/>
      <c r="AK206" s="796"/>
      <c r="AL206" s="795"/>
      <c r="AM206" s="796"/>
      <c r="AN206" s="795"/>
      <c r="AO206" s="796"/>
      <c r="AP206" s="795"/>
      <c r="AQ206" s="796"/>
      <c r="AR206" s="795"/>
      <c r="AS206" s="796"/>
      <c r="AT206" s="795"/>
      <c r="AU206" s="796"/>
      <c r="AV206" s="795"/>
      <c r="AW206" s="796"/>
      <c r="AX206" s="795"/>
      <c r="AY206" s="796"/>
      <c r="AZ206" s="795"/>
      <c r="BA206" s="796"/>
      <c r="BB206" s="795"/>
      <c r="BC206" s="796"/>
      <c r="BD206" s="795"/>
      <c r="BE206" s="796"/>
      <c r="BF206" s="795"/>
      <c r="BG206" s="796"/>
      <c r="BH206" s="795"/>
      <c r="BI206" s="796"/>
      <c r="BJ206" s="795"/>
      <c r="BK206" s="796"/>
      <c r="BL206" s="795"/>
      <c r="BM206" s="796"/>
      <c r="BN206" s="795"/>
      <c r="BO206" s="796"/>
      <c r="BP206" s="795"/>
      <c r="BQ206" s="796"/>
      <c r="BR206" s="795"/>
      <c r="BS206" s="796"/>
      <c r="BT206" s="795"/>
      <c r="BU206" s="796"/>
      <c r="BV206" s="788"/>
      <c r="BW206" s="788"/>
      <c r="BX206" s="788"/>
      <c r="BY206" s="788"/>
      <c r="BZ206" s="338"/>
      <c r="CA206" s="338"/>
      <c r="CB206" s="338"/>
      <c r="CC206" s="338"/>
      <c r="CD206" s="338"/>
      <c r="CE206" s="338"/>
      <c r="CF206" s="338"/>
    </row>
    <row r="207" ht="15.75" customHeight="1">
      <c r="A207" s="789">
        <v>204.0</v>
      </c>
      <c r="B207" s="338"/>
      <c r="C207" s="338"/>
      <c r="D207" s="338"/>
      <c r="E207" s="338"/>
      <c r="F207" s="346"/>
      <c r="G207" s="504"/>
      <c r="H207" s="505"/>
      <c r="I207" s="786"/>
      <c r="J207" s="820"/>
      <c r="K207" s="787"/>
      <c r="L207" s="795"/>
      <c r="M207" s="796"/>
      <c r="N207" s="795"/>
      <c r="O207" s="796"/>
      <c r="P207" s="795"/>
      <c r="Q207" s="796"/>
      <c r="R207" s="795"/>
      <c r="S207" s="796"/>
      <c r="T207" s="795"/>
      <c r="U207" s="796"/>
      <c r="V207" s="795"/>
      <c r="W207" s="796"/>
      <c r="X207" s="795"/>
      <c r="Y207" s="796"/>
      <c r="Z207" s="795"/>
      <c r="AA207" s="796"/>
      <c r="AB207" s="795"/>
      <c r="AC207" s="796"/>
      <c r="AD207" s="795"/>
      <c r="AE207" s="796"/>
      <c r="AF207" s="795"/>
      <c r="AG207" s="796"/>
      <c r="AH207" s="795"/>
      <c r="AI207" s="796"/>
      <c r="AJ207" s="801"/>
      <c r="AK207" s="796"/>
      <c r="AL207" s="795"/>
      <c r="AM207" s="796"/>
      <c r="AN207" s="795"/>
      <c r="AO207" s="796"/>
      <c r="AP207" s="795"/>
      <c r="AQ207" s="796"/>
      <c r="AR207" s="795"/>
      <c r="AS207" s="796"/>
      <c r="AT207" s="795"/>
      <c r="AU207" s="796"/>
      <c r="AV207" s="795"/>
      <c r="AW207" s="796"/>
      <c r="AX207" s="795"/>
      <c r="AY207" s="796"/>
      <c r="AZ207" s="795"/>
      <c r="BA207" s="796"/>
      <c r="BB207" s="795"/>
      <c r="BC207" s="796"/>
      <c r="BD207" s="795"/>
      <c r="BE207" s="796"/>
      <c r="BF207" s="795"/>
      <c r="BG207" s="796"/>
      <c r="BH207" s="795"/>
      <c r="BI207" s="796"/>
      <c r="BJ207" s="795"/>
      <c r="BK207" s="796"/>
      <c r="BL207" s="795"/>
      <c r="BM207" s="796"/>
      <c r="BN207" s="795"/>
      <c r="BO207" s="796"/>
      <c r="BP207" s="795"/>
      <c r="BQ207" s="796"/>
      <c r="BR207" s="795"/>
      <c r="BS207" s="796"/>
      <c r="BT207" s="795"/>
      <c r="BU207" s="796"/>
      <c r="BV207" s="788"/>
      <c r="BW207" s="788"/>
      <c r="BX207" s="788"/>
      <c r="BY207" s="788"/>
      <c r="BZ207" s="338"/>
      <c r="CA207" s="338"/>
      <c r="CB207" s="338"/>
      <c r="CC207" s="338"/>
      <c r="CD207" s="338"/>
      <c r="CE207" s="338"/>
      <c r="CF207" s="338"/>
    </row>
    <row r="208" ht="15.75" customHeight="1">
      <c r="A208" s="789">
        <v>205.0</v>
      </c>
      <c r="B208" s="338"/>
      <c r="C208" s="338"/>
      <c r="D208" s="338"/>
      <c r="E208" s="338"/>
      <c r="F208" s="346"/>
      <c r="G208" s="504"/>
      <c r="H208" s="505"/>
      <c r="I208" s="786"/>
      <c r="J208" s="820"/>
      <c r="K208" s="787"/>
      <c r="L208" s="795"/>
      <c r="M208" s="796"/>
      <c r="N208" s="795"/>
      <c r="O208" s="796"/>
      <c r="P208" s="795"/>
      <c r="Q208" s="796"/>
      <c r="R208" s="795"/>
      <c r="S208" s="796"/>
      <c r="T208" s="795"/>
      <c r="U208" s="796"/>
      <c r="V208" s="795"/>
      <c r="W208" s="796"/>
      <c r="X208" s="795"/>
      <c r="Y208" s="796"/>
      <c r="Z208" s="795"/>
      <c r="AA208" s="796"/>
      <c r="AB208" s="795"/>
      <c r="AC208" s="796"/>
      <c r="AD208" s="795"/>
      <c r="AE208" s="796"/>
      <c r="AF208" s="795"/>
      <c r="AG208" s="796"/>
      <c r="AH208" s="795"/>
      <c r="AI208" s="796"/>
      <c r="AJ208" s="801"/>
      <c r="AK208" s="796"/>
      <c r="AL208" s="795"/>
      <c r="AM208" s="796"/>
      <c r="AN208" s="795"/>
      <c r="AO208" s="796"/>
      <c r="AP208" s="795"/>
      <c r="AQ208" s="796"/>
      <c r="AR208" s="795"/>
      <c r="AS208" s="796"/>
      <c r="AT208" s="795"/>
      <c r="AU208" s="796"/>
      <c r="AV208" s="795"/>
      <c r="AW208" s="796"/>
      <c r="AX208" s="795"/>
      <c r="AY208" s="796"/>
      <c r="AZ208" s="795"/>
      <c r="BA208" s="796"/>
      <c r="BB208" s="795"/>
      <c r="BC208" s="796"/>
      <c r="BD208" s="795"/>
      <c r="BE208" s="796"/>
      <c r="BF208" s="795"/>
      <c r="BG208" s="796"/>
      <c r="BH208" s="795"/>
      <c r="BI208" s="796"/>
      <c r="BJ208" s="795"/>
      <c r="BK208" s="796"/>
      <c r="BL208" s="795"/>
      <c r="BM208" s="796"/>
      <c r="BN208" s="795"/>
      <c r="BO208" s="796"/>
      <c r="BP208" s="795"/>
      <c r="BQ208" s="796"/>
      <c r="BR208" s="795"/>
      <c r="BS208" s="796"/>
      <c r="BT208" s="795"/>
      <c r="BU208" s="796"/>
      <c r="BV208" s="788"/>
      <c r="BW208" s="788"/>
      <c r="BX208" s="788"/>
      <c r="BY208" s="788"/>
      <c r="BZ208" s="338"/>
      <c r="CA208" s="338"/>
      <c r="CB208" s="338"/>
      <c r="CC208" s="338"/>
      <c r="CD208" s="338"/>
      <c r="CE208" s="338"/>
      <c r="CF208" s="338"/>
    </row>
    <row r="209" ht="15.75" customHeight="1">
      <c r="A209" s="789">
        <v>206.0</v>
      </c>
      <c r="B209" s="338"/>
      <c r="C209" s="338"/>
      <c r="D209" s="338"/>
      <c r="E209" s="338"/>
      <c r="F209" s="346"/>
      <c r="G209" s="504"/>
      <c r="H209" s="505"/>
      <c r="I209" s="786"/>
      <c r="J209" s="820"/>
      <c r="K209" s="787"/>
      <c r="L209" s="795"/>
      <c r="M209" s="796"/>
      <c r="N209" s="795"/>
      <c r="O209" s="796"/>
      <c r="P209" s="795"/>
      <c r="Q209" s="796"/>
      <c r="R209" s="795"/>
      <c r="S209" s="796"/>
      <c r="T209" s="795"/>
      <c r="U209" s="796"/>
      <c r="V209" s="795"/>
      <c r="W209" s="796"/>
      <c r="X209" s="795"/>
      <c r="Y209" s="796"/>
      <c r="Z209" s="795"/>
      <c r="AA209" s="796"/>
      <c r="AB209" s="795"/>
      <c r="AC209" s="796"/>
      <c r="AD209" s="795"/>
      <c r="AE209" s="796"/>
      <c r="AF209" s="795"/>
      <c r="AG209" s="796"/>
      <c r="AH209" s="795"/>
      <c r="AI209" s="796"/>
      <c r="AJ209" s="801"/>
      <c r="AK209" s="796"/>
      <c r="AL209" s="795"/>
      <c r="AM209" s="796"/>
      <c r="AN209" s="795"/>
      <c r="AO209" s="796"/>
      <c r="AP209" s="795"/>
      <c r="AQ209" s="796"/>
      <c r="AR209" s="795"/>
      <c r="AS209" s="796"/>
      <c r="AT209" s="795"/>
      <c r="AU209" s="796"/>
      <c r="AV209" s="795"/>
      <c r="AW209" s="796"/>
      <c r="AX209" s="795"/>
      <c r="AY209" s="796"/>
      <c r="AZ209" s="795"/>
      <c r="BA209" s="796"/>
      <c r="BB209" s="795"/>
      <c r="BC209" s="796"/>
      <c r="BD209" s="795"/>
      <c r="BE209" s="796"/>
      <c r="BF209" s="795"/>
      <c r="BG209" s="796"/>
      <c r="BH209" s="795"/>
      <c r="BI209" s="796"/>
      <c r="BJ209" s="795"/>
      <c r="BK209" s="796"/>
      <c r="BL209" s="795"/>
      <c r="BM209" s="796"/>
      <c r="BN209" s="795"/>
      <c r="BO209" s="796"/>
      <c r="BP209" s="795"/>
      <c r="BQ209" s="796"/>
      <c r="BR209" s="795"/>
      <c r="BS209" s="796"/>
      <c r="BT209" s="795"/>
      <c r="BU209" s="796"/>
      <c r="BV209" s="788"/>
      <c r="BW209" s="788"/>
      <c r="BX209" s="788"/>
      <c r="BY209" s="788"/>
      <c r="BZ209" s="338"/>
      <c r="CA209" s="338"/>
      <c r="CB209" s="338"/>
      <c r="CC209" s="338"/>
      <c r="CD209" s="338"/>
      <c r="CE209" s="338"/>
      <c r="CF209" s="338"/>
    </row>
    <row r="210" ht="15.75" customHeight="1">
      <c r="A210" s="789">
        <v>207.0</v>
      </c>
      <c r="B210" s="338"/>
      <c r="C210" s="338"/>
      <c r="D210" s="338"/>
      <c r="E210" s="338"/>
      <c r="F210" s="346"/>
      <c r="G210" s="504"/>
      <c r="H210" s="505"/>
      <c r="I210" s="786"/>
      <c r="J210" s="820"/>
      <c r="K210" s="787"/>
      <c r="L210" s="795"/>
      <c r="M210" s="796"/>
      <c r="N210" s="795"/>
      <c r="O210" s="796"/>
      <c r="P210" s="795"/>
      <c r="Q210" s="796"/>
      <c r="R210" s="795"/>
      <c r="S210" s="796"/>
      <c r="T210" s="795"/>
      <c r="U210" s="796"/>
      <c r="V210" s="795"/>
      <c r="W210" s="796"/>
      <c r="X210" s="795"/>
      <c r="Y210" s="796"/>
      <c r="Z210" s="795"/>
      <c r="AA210" s="796"/>
      <c r="AB210" s="795"/>
      <c r="AC210" s="796"/>
      <c r="AD210" s="795"/>
      <c r="AE210" s="796"/>
      <c r="AF210" s="795"/>
      <c r="AG210" s="796"/>
      <c r="AH210" s="795"/>
      <c r="AI210" s="796"/>
      <c r="AJ210" s="801"/>
      <c r="AK210" s="796"/>
      <c r="AL210" s="795"/>
      <c r="AM210" s="796"/>
      <c r="AN210" s="795"/>
      <c r="AO210" s="796"/>
      <c r="AP210" s="795"/>
      <c r="AQ210" s="796"/>
      <c r="AR210" s="795"/>
      <c r="AS210" s="796"/>
      <c r="AT210" s="795"/>
      <c r="AU210" s="796"/>
      <c r="AV210" s="795"/>
      <c r="AW210" s="796"/>
      <c r="AX210" s="795"/>
      <c r="AY210" s="796"/>
      <c r="AZ210" s="795"/>
      <c r="BA210" s="796"/>
      <c r="BB210" s="795"/>
      <c r="BC210" s="796"/>
      <c r="BD210" s="795"/>
      <c r="BE210" s="796"/>
      <c r="BF210" s="795"/>
      <c r="BG210" s="796"/>
      <c r="BH210" s="795"/>
      <c r="BI210" s="796"/>
      <c r="BJ210" s="795"/>
      <c r="BK210" s="796"/>
      <c r="BL210" s="795"/>
      <c r="BM210" s="796"/>
      <c r="BN210" s="795"/>
      <c r="BO210" s="796"/>
      <c r="BP210" s="795"/>
      <c r="BQ210" s="796"/>
      <c r="BR210" s="795"/>
      <c r="BS210" s="796"/>
      <c r="BT210" s="795"/>
      <c r="BU210" s="796"/>
      <c r="BV210" s="788"/>
      <c r="BW210" s="788"/>
      <c r="BX210" s="788"/>
      <c r="BY210" s="788"/>
      <c r="BZ210" s="338"/>
      <c r="CA210" s="338"/>
      <c r="CB210" s="338"/>
      <c r="CC210" s="338"/>
      <c r="CD210" s="338"/>
      <c r="CE210" s="338"/>
      <c r="CF210" s="338"/>
    </row>
    <row r="211" ht="15.75" customHeight="1">
      <c r="A211" s="789">
        <v>208.0</v>
      </c>
      <c r="B211" s="338"/>
      <c r="C211" s="338"/>
      <c r="D211" s="338"/>
      <c r="E211" s="338"/>
      <c r="F211" s="346"/>
      <c r="G211" s="504"/>
      <c r="H211" s="505"/>
      <c r="I211" s="786"/>
      <c r="J211" s="820"/>
      <c r="K211" s="787"/>
      <c r="L211" s="795"/>
      <c r="M211" s="796"/>
      <c r="N211" s="795"/>
      <c r="O211" s="796"/>
      <c r="P211" s="795"/>
      <c r="Q211" s="796"/>
      <c r="R211" s="795"/>
      <c r="S211" s="796"/>
      <c r="T211" s="795"/>
      <c r="U211" s="796"/>
      <c r="V211" s="795"/>
      <c r="W211" s="796"/>
      <c r="X211" s="795"/>
      <c r="Y211" s="796"/>
      <c r="Z211" s="795"/>
      <c r="AA211" s="796"/>
      <c r="AB211" s="795"/>
      <c r="AC211" s="796"/>
      <c r="AD211" s="795"/>
      <c r="AE211" s="796"/>
      <c r="AF211" s="795"/>
      <c r="AG211" s="796"/>
      <c r="AH211" s="795"/>
      <c r="AI211" s="796"/>
      <c r="AJ211" s="801"/>
      <c r="AK211" s="796"/>
      <c r="AL211" s="795"/>
      <c r="AM211" s="796"/>
      <c r="AN211" s="795"/>
      <c r="AO211" s="796"/>
      <c r="AP211" s="795"/>
      <c r="AQ211" s="796"/>
      <c r="AR211" s="795"/>
      <c r="AS211" s="796"/>
      <c r="AT211" s="795"/>
      <c r="AU211" s="796"/>
      <c r="AV211" s="795"/>
      <c r="AW211" s="796"/>
      <c r="AX211" s="795"/>
      <c r="AY211" s="796"/>
      <c r="AZ211" s="795"/>
      <c r="BA211" s="796"/>
      <c r="BB211" s="795"/>
      <c r="BC211" s="796"/>
      <c r="BD211" s="795"/>
      <c r="BE211" s="796"/>
      <c r="BF211" s="795"/>
      <c r="BG211" s="796"/>
      <c r="BH211" s="795"/>
      <c r="BI211" s="796"/>
      <c r="BJ211" s="795"/>
      <c r="BK211" s="796"/>
      <c r="BL211" s="795"/>
      <c r="BM211" s="796"/>
      <c r="BN211" s="795"/>
      <c r="BO211" s="796"/>
      <c r="BP211" s="795"/>
      <c r="BQ211" s="796"/>
      <c r="BR211" s="795"/>
      <c r="BS211" s="796"/>
      <c r="BT211" s="795"/>
      <c r="BU211" s="796"/>
      <c r="BV211" s="788"/>
      <c r="BW211" s="788"/>
      <c r="BX211" s="788"/>
      <c r="BY211" s="788"/>
      <c r="BZ211" s="338"/>
      <c r="CA211" s="338"/>
      <c r="CB211" s="338"/>
      <c r="CC211" s="338"/>
      <c r="CD211" s="338"/>
      <c r="CE211" s="338"/>
      <c r="CF211" s="338"/>
    </row>
    <row r="212" ht="15.75" customHeight="1">
      <c r="A212" s="789">
        <v>209.0</v>
      </c>
      <c r="B212" s="338"/>
      <c r="C212" s="338"/>
      <c r="D212" s="338"/>
      <c r="E212" s="338"/>
      <c r="F212" s="346"/>
      <c r="G212" s="504"/>
      <c r="H212" s="505"/>
      <c r="I212" s="786"/>
      <c r="J212" s="820"/>
      <c r="K212" s="787"/>
      <c r="L212" s="795"/>
      <c r="M212" s="796"/>
      <c r="N212" s="795"/>
      <c r="O212" s="796"/>
      <c r="P212" s="795"/>
      <c r="Q212" s="796"/>
      <c r="R212" s="795"/>
      <c r="S212" s="796"/>
      <c r="T212" s="795"/>
      <c r="U212" s="796"/>
      <c r="V212" s="795"/>
      <c r="W212" s="796"/>
      <c r="X212" s="795"/>
      <c r="Y212" s="796"/>
      <c r="Z212" s="795"/>
      <c r="AA212" s="796"/>
      <c r="AB212" s="795"/>
      <c r="AC212" s="796"/>
      <c r="AD212" s="795"/>
      <c r="AE212" s="796"/>
      <c r="AF212" s="795"/>
      <c r="AG212" s="796"/>
      <c r="AH212" s="795"/>
      <c r="AI212" s="796"/>
      <c r="AJ212" s="801"/>
      <c r="AK212" s="796"/>
      <c r="AL212" s="795"/>
      <c r="AM212" s="796"/>
      <c r="AN212" s="795"/>
      <c r="AO212" s="796"/>
      <c r="AP212" s="795"/>
      <c r="AQ212" s="796"/>
      <c r="AR212" s="795"/>
      <c r="AS212" s="796"/>
      <c r="AT212" s="795"/>
      <c r="AU212" s="796"/>
      <c r="AV212" s="795"/>
      <c r="AW212" s="796"/>
      <c r="AX212" s="795"/>
      <c r="AY212" s="796"/>
      <c r="AZ212" s="795"/>
      <c r="BA212" s="796"/>
      <c r="BB212" s="795"/>
      <c r="BC212" s="796"/>
      <c r="BD212" s="795"/>
      <c r="BE212" s="796"/>
      <c r="BF212" s="795"/>
      <c r="BG212" s="796"/>
      <c r="BH212" s="795"/>
      <c r="BI212" s="796"/>
      <c r="BJ212" s="795"/>
      <c r="BK212" s="796"/>
      <c r="BL212" s="795"/>
      <c r="BM212" s="796"/>
      <c r="BN212" s="795"/>
      <c r="BO212" s="796"/>
      <c r="BP212" s="795"/>
      <c r="BQ212" s="796"/>
      <c r="BR212" s="795"/>
      <c r="BS212" s="796"/>
      <c r="BT212" s="795"/>
      <c r="BU212" s="796"/>
      <c r="BV212" s="788"/>
      <c r="BW212" s="788"/>
      <c r="BX212" s="788"/>
      <c r="BY212" s="788"/>
      <c r="BZ212" s="338"/>
      <c r="CA212" s="338"/>
      <c r="CB212" s="338"/>
      <c r="CC212" s="338"/>
      <c r="CD212" s="338"/>
      <c r="CE212" s="338"/>
      <c r="CF212" s="338"/>
    </row>
    <row r="213" ht="15.75" customHeight="1">
      <c r="A213" s="789"/>
      <c r="B213" s="338"/>
      <c r="C213" s="338"/>
      <c r="D213" s="338"/>
      <c r="E213" s="338"/>
      <c r="F213" s="346"/>
      <c r="G213" s="504"/>
      <c r="H213" s="505"/>
      <c r="I213" s="786"/>
      <c r="J213" s="820"/>
      <c r="K213" s="787"/>
      <c r="L213" s="795"/>
      <c r="M213" s="796"/>
      <c r="N213" s="795"/>
      <c r="O213" s="796"/>
      <c r="P213" s="795"/>
      <c r="Q213" s="796"/>
      <c r="R213" s="795"/>
      <c r="S213" s="796"/>
      <c r="T213" s="795"/>
      <c r="U213" s="796"/>
      <c r="V213" s="795"/>
      <c r="W213" s="796"/>
      <c r="X213" s="795"/>
      <c r="Y213" s="796"/>
      <c r="Z213" s="795"/>
      <c r="AA213" s="796"/>
      <c r="AB213" s="795"/>
      <c r="AC213" s="796"/>
      <c r="AD213" s="795"/>
      <c r="AE213" s="796"/>
      <c r="AF213" s="795"/>
      <c r="AG213" s="796"/>
      <c r="AH213" s="795"/>
      <c r="AI213" s="796"/>
      <c r="AJ213" s="801"/>
      <c r="AK213" s="796"/>
      <c r="AL213" s="795"/>
      <c r="AM213" s="796"/>
      <c r="AN213" s="795"/>
      <c r="AO213" s="796"/>
      <c r="AP213" s="795"/>
      <c r="AQ213" s="796"/>
      <c r="AR213" s="795"/>
      <c r="AS213" s="796"/>
      <c r="AT213" s="795"/>
      <c r="AU213" s="796"/>
      <c r="AV213" s="795"/>
      <c r="AW213" s="796"/>
      <c r="AX213" s="795"/>
      <c r="AY213" s="796"/>
      <c r="AZ213" s="795"/>
      <c r="BA213" s="796"/>
      <c r="BB213" s="795"/>
      <c r="BC213" s="796"/>
      <c r="BD213" s="795"/>
      <c r="BE213" s="796"/>
      <c r="BF213" s="795"/>
      <c r="BG213" s="796"/>
      <c r="BH213" s="795"/>
      <c r="BI213" s="796"/>
      <c r="BJ213" s="795"/>
      <c r="BK213" s="796"/>
      <c r="BL213" s="795"/>
      <c r="BM213" s="796"/>
      <c r="BN213" s="795"/>
      <c r="BO213" s="796"/>
      <c r="BP213" s="795"/>
      <c r="BQ213" s="796"/>
      <c r="BR213" s="795"/>
      <c r="BS213" s="796"/>
      <c r="BT213" s="795"/>
      <c r="BU213" s="796"/>
      <c r="BV213" s="788"/>
      <c r="BW213" s="788"/>
      <c r="BX213" s="788"/>
      <c r="BY213" s="788"/>
      <c r="BZ213" s="338"/>
      <c r="CA213" s="338"/>
      <c r="CB213" s="338"/>
      <c r="CC213" s="338"/>
      <c r="CD213" s="338"/>
      <c r="CE213" s="338"/>
      <c r="CF213" s="338"/>
    </row>
    <row r="214" ht="15.75" customHeight="1">
      <c r="A214" s="789"/>
      <c r="B214" s="338"/>
      <c r="C214" s="338"/>
      <c r="D214" s="338"/>
      <c r="E214" s="338"/>
      <c r="F214" s="346"/>
      <c r="G214" s="504"/>
      <c r="H214" s="505"/>
      <c r="I214" s="786"/>
      <c r="J214" s="820"/>
      <c r="K214" s="787"/>
      <c r="L214" s="795"/>
      <c r="M214" s="796"/>
      <c r="N214" s="795"/>
      <c r="O214" s="796"/>
      <c r="P214" s="795"/>
      <c r="Q214" s="796"/>
      <c r="R214" s="795"/>
      <c r="S214" s="796"/>
      <c r="T214" s="795"/>
      <c r="U214" s="796"/>
      <c r="V214" s="795"/>
      <c r="W214" s="796"/>
      <c r="X214" s="795"/>
      <c r="Y214" s="796"/>
      <c r="Z214" s="795"/>
      <c r="AA214" s="796"/>
      <c r="AB214" s="795"/>
      <c r="AC214" s="796"/>
      <c r="AD214" s="795"/>
      <c r="AE214" s="796"/>
      <c r="AF214" s="795"/>
      <c r="AG214" s="796"/>
      <c r="AH214" s="795"/>
      <c r="AI214" s="796"/>
      <c r="AJ214" s="801"/>
      <c r="AK214" s="796"/>
      <c r="AL214" s="795"/>
      <c r="AM214" s="796"/>
      <c r="AN214" s="795"/>
      <c r="AO214" s="796"/>
      <c r="AP214" s="795"/>
      <c r="AQ214" s="796"/>
      <c r="AR214" s="795"/>
      <c r="AS214" s="796"/>
      <c r="AT214" s="795"/>
      <c r="AU214" s="796"/>
      <c r="AV214" s="795"/>
      <c r="AW214" s="796"/>
      <c r="AX214" s="795"/>
      <c r="AY214" s="796"/>
      <c r="AZ214" s="795"/>
      <c r="BA214" s="796"/>
      <c r="BB214" s="795"/>
      <c r="BC214" s="796"/>
      <c r="BD214" s="795"/>
      <c r="BE214" s="796"/>
      <c r="BF214" s="795"/>
      <c r="BG214" s="796"/>
      <c r="BH214" s="795"/>
      <c r="BI214" s="796"/>
      <c r="BJ214" s="795"/>
      <c r="BK214" s="796"/>
      <c r="BL214" s="795"/>
      <c r="BM214" s="796"/>
      <c r="BN214" s="795"/>
      <c r="BO214" s="796"/>
      <c r="BP214" s="795"/>
      <c r="BQ214" s="796"/>
      <c r="BR214" s="795"/>
      <c r="BS214" s="796"/>
      <c r="BT214" s="795"/>
      <c r="BU214" s="796"/>
      <c r="BV214" s="788"/>
      <c r="BW214" s="788"/>
      <c r="BX214" s="788"/>
      <c r="BY214" s="788"/>
      <c r="BZ214" s="338"/>
      <c r="CA214" s="338"/>
      <c r="CB214" s="338"/>
      <c r="CC214" s="338"/>
      <c r="CD214" s="338"/>
      <c r="CE214" s="338"/>
      <c r="CF214" s="338"/>
    </row>
    <row r="215" ht="15.75" customHeight="1">
      <c r="A215" s="789"/>
      <c r="B215" s="338"/>
      <c r="C215" s="338"/>
      <c r="D215" s="338"/>
      <c r="E215" s="338"/>
      <c r="F215" s="346"/>
      <c r="G215" s="504"/>
      <c r="H215" s="505"/>
      <c r="I215" s="786"/>
      <c r="J215" s="820"/>
      <c r="K215" s="787"/>
      <c r="L215" s="795"/>
      <c r="M215" s="796"/>
      <c r="N215" s="795"/>
      <c r="O215" s="796"/>
      <c r="P215" s="795"/>
      <c r="Q215" s="796"/>
      <c r="R215" s="795"/>
      <c r="S215" s="796"/>
      <c r="T215" s="795"/>
      <c r="U215" s="796"/>
      <c r="V215" s="795"/>
      <c r="W215" s="796"/>
      <c r="X215" s="795"/>
      <c r="Y215" s="796"/>
      <c r="Z215" s="795"/>
      <c r="AA215" s="796"/>
      <c r="AB215" s="795"/>
      <c r="AC215" s="796"/>
      <c r="AD215" s="795"/>
      <c r="AE215" s="796"/>
      <c r="AF215" s="795"/>
      <c r="AG215" s="796"/>
      <c r="AH215" s="795"/>
      <c r="AI215" s="796"/>
      <c r="AJ215" s="801"/>
      <c r="AK215" s="796"/>
      <c r="AL215" s="795"/>
      <c r="AM215" s="796"/>
      <c r="AN215" s="795"/>
      <c r="AO215" s="796"/>
      <c r="AP215" s="795"/>
      <c r="AQ215" s="796"/>
      <c r="AR215" s="795"/>
      <c r="AS215" s="796"/>
      <c r="AT215" s="795"/>
      <c r="AU215" s="796"/>
      <c r="AV215" s="795"/>
      <c r="AW215" s="796"/>
      <c r="AX215" s="795"/>
      <c r="AY215" s="796"/>
      <c r="AZ215" s="795"/>
      <c r="BA215" s="796"/>
      <c r="BB215" s="795"/>
      <c r="BC215" s="796"/>
      <c r="BD215" s="795"/>
      <c r="BE215" s="796"/>
      <c r="BF215" s="795"/>
      <c r="BG215" s="796"/>
      <c r="BH215" s="795"/>
      <c r="BI215" s="796"/>
      <c r="BJ215" s="795"/>
      <c r="BK215" s="796"/>
      <c r="BL215" s="795"/>
      <c r="BM215" s="796"/>
      <c r="BN215" s="795"/>
      <c r="BO215" s="796"/>
      <c r="BP215" s="795"/>
      <c r="BQ215" s="796"/>
      <c r="BR215" s="795"/>
      <c r="BS215" s="796"/>
      <c r="BT215" s="795"/>
      <c r="BU215" s="796"/>
      <c r="BV215" s="788"/>
      <c r="BW215" s="788"/>
      <c r="BX215" s="788"/>
      <c r="BY215" s="788"/>
      <c r="BZ215" s="338"/>
      <c r="CA215" s="338"/>
      <c r="CB215" s="338"/>
      <c r="CC215" s="338"/>
      <c r="CD215" s="338"/>
      <c r="CE215" s="338"/>
      <c r="CF215" s="338"/>
    </row>
    <row r="216" ht="15.75" customHeight="1">
      <c r="A216" s="789"/>
      <c r="B216" s="338"/>
      <c r="C216" s="338"/>
      <c r="D216" s="338"/>
      <c r="E216" s="338"/>
      <c r="F216" s="346"/>
      <c r="G216" s="504"/>
      <c r="H216" s="505"/>
      <c r="I216" s="786"/>
      <c r="J216" s="820"/>
      <c r="K216" s="787"/>
      <c r="L216" s="795"/>
      <c r="M216" s="796"/>
      <c r="N216" s="795"/>
      <c r="O216" s="796"/>
      <c r="P216" s="795"/>
      <c r="Q216" s="796"/>
      <c r="R216" s="795"/>
      <c r="S216" s="796"/>
      <c r="T216" s="795"/>
      <c r="U216" s="796"/>
      <c r="V216" s="795"/>
      <c r="W216" s="796"/>
      <c r="X216" s="795"/>
      <c r="Y216" s="796"/>
      <c r="Z216" s="795"/>
      <c r="AA216" s="796"/>
      <c r="AB216" s="795"/>
      <c r="AC216" s="796"/>
      <c r="AD216" s="795"/>
      <c r="AE216" s="796"/>
      <c r="AF216" s="795"/>
      <c r="AG216" s="796"/>
      <c r="AH216" s="795"/>
      <c r="AI216" s="796"/>
      <c r="AJ216" s="801"/>
      <c r="AK216" s="796"/>
      <c r="AL216" s="795"/>
      <c r="AM216" s="796"/>
      <c r="AN216" s="795"/>
      <c r="AO216" s="796"/>
      <c r="AP216" s="795"/>
      <c r="AQ216" s="796"/>
      <c r="AR216" s="795"/>
      <c r="AS216" s="796"/>
      <c r="AT216" s="795"/>
      <c r="AU216" s="796"/>
      <c r="AV216" s="795"/>
      <c r="AW216" s="796"/>
      <c r="AX216" s="795"/>
      <c r="AY216" s="796"/>
      <c r="AZ216" s="795"/>
      <c r="BA216" s="796"/>
      <c r="BB216" s="795"/>
      <c r="BC216" s="796"/>
      <c r="BD216" s="795"/>
      <c r="BE216" s="796"/>
      <c r="BF216" s="795"/>
      <c r="BG216" s="796"/>
      <c r="BH216" s="795"/>
      <c r="BI216" s="796"/>
      <c r="BJ216" s="795"/>
      <c r="BK216" s="796"/>
      <c r="BL216" s="795"/>
      <c r="BM216" s="796"/>
      <c r="BN216" s="795"/>
      <c r="BO216" s="796"/>
      <c r="BP216" s="795"/>
      <c r="BQ216" s="796"/>
      <c r="BR216" s="795"/>
      <c r="BS216" s="796"/>
      <c r="BT216" s="795"/>
      <c r="BU216" s="796"/>
      <c r="BV216" s="788"/>
      <c r="BW216" s="788"/>
      <c r="BX216" s="788"/>
      <c r="BY216" s="788"/>
      <c r="BZ216" s="338"/>
      <c r="CA216" s="338"/>
      <c r="CB216" s="338"/>
      <c r="CC216" s="338"/>
      <c r="CD216" s="338"/>
      <c r="CE216" s="338"/>
      <c r="CF216" s="338"/>
    </row>
    <row r="217" ht="15.75" customHeight="1">
      <c r="A217" s="789"/>
      <c r="B217" s="338"/>
      <c r="C217" s="338"/>
      <c r="D217" s="338"/>
      <c r="E217" s="338"/>
      <c r="F217" s="346"/>
      <c r="G217" s="504"/>
      <c r="H217" s="505"/>
      <c r="I217" s="786"/>
      <c r="J217" s="820"/>
      <c r="K217" s="787"/>
      <c r="L217" s="795"/>
      <c r="M217" s="796"/>
      <c r="N217" s="795"/>
      <c r="O217" s="796"/>
      <c r="P217" s="795"/>
      <c r="Q217" s="796"/>
      <c r="R217" s="795"/>
      <c r="S217" s="796"/>
      <c r="T217" s="795"/>
      <c r="U217" s="796"/>
      <c r="V217" s="795"/>
      <c r="W217" s="796"/>
      <c r="X217" s="795"/>
      <c r="Y217" s="796"/>
      <c r="Z217" s="795"/>
      <c r="AA217" s="796"/>
      <c r="AB217" s="795"/>
      <c r="AC217" s="796"/>
      <c r="AD217" s="795"/>
      <c r="AE217" s="796"/>
      <c r="AF217" s="795"/>
      <c r="AG217" s="796"/>
      <c r="AH217" s="795"/>
      <c r="AI217" s="796"/>
      <c r="AJ217" s="801"/>
      <c r="AK217" s="796"/>
      <c r="AL217" s="795"/>
      <c r="AM217" s="796"/>
      <c r="AN217" s="795"/>
      <c r="AO217" s="796"/>
      <c r="AP217" s="795"/>
      <c r="AQ217" s="796"/>
      <c r="AR217" s="795"/>
      <c r="AS217" s="796"/>
      <c r="AT217" s="795"/>
      <c r="AU217" s="796"/>
      <c r="AV217" s="795"/>
      <c r="AW217" s="796"/>
      <c r="AX217" s="795"/>
      <c r="AY217" s="796"/>
      <c r="AZ217" s="795"/>
      <c r="BA217" s="796"/>
      <c r="BB217" s="795"/>
      <c r="BC217" s="796"/>
      <c r="BD217" s="795"/>
      <c r="BE217" s="796"/>
      <c r="BF217" s="795"/>
      <c r="BG217" s="796"/>
      <c r="BH217" s="795"/>
      <c r="BI217" s="796"/>
      <c r="BJ217" s="795"/>
      <c r="BK217" s="796"/>
      <c r="BL217" s="795"/>
      <c r="BM217" s="796"/>
      <c r="BN217" s="795"/>
      <c r="BO217" s="796"/>
      <c r="BP217" s="795"/>
      <c r="BQ217" s="796"/>
      <c r="BR217" s="795"/>
      <c r="BS217" s="796"/>
      <c r="BT217" s="795"/>
      <c r="BU217" s="796"/>
      <c r="BV217" s="788"/>
      <c r="BW217" s="788"/>
      <c r="BX217" s="788"/>
      <c r="BY217" s="788"/>
      <c r="BZ217" s="338"/>
      <c r="CA217" s="338"/>
      <c r="CB217" s="338"/>
      <c r="CC217" s="338"/>
      <c r="CD217" s="338"/>
      <c r="CE217" s="338"/>
      <c r="CF217" s="338"/>
    </row>
    <row r="218" ht="15.75" customHeight="1">
      <c r="A218" s="789"/>
      <c r="B218" s="338"/>
      <c r="C218" s="338"/>
      <c r="D218" s="338"/>
      <c r="E218" s="338"/>
      <c r="F218" s="346"/>
      <c r="G218" s="504"/>
      <c r="H218" s="505"/>
      <c r="I218" s="786"/>
      <c r="J218" s="820"/>
      <c r="K218" s="787"/>
      <c r="L218" s="795"/>
      <c r="M218" s="796"/>
      <c r="N218" s="795"/>
      <c r="O218" s="796"/>
      <c r="P218" s="795"/>
      <c r="Q218" s="796"/>
      <c r="R218" s="795"/>
      <c r="S218" s="796"/>
      <c r="T218" s="795"/>
      <c r="U218" s="796"/>
      <c r="V218" s="795"/>
      <c r="W218" s="796"/>
      <c r="X218" s="795"/>
      <c r="Y218" s="796"/>
      <c r="Z218" s="795"/>
      <c r="AA218" s="796"/>
      <c r="AB218" s="795"/>
      <c r="AC218" s="796"/>
      <c r="AD218" s="795"/>
      <c r="AE218" s="796"/>
      <c r="AF218" s="795"/>
      <c r="AG218" s="796"/>
      <c r="AH218" s="795"/>
      <c r="AI218" s="796"/>
      <c r="AJ218" s="801"/>
      <c r="AK218" s="796"/>
      <c r="AL218" s="795"/>
      <c r="AM218" s="796"/>
      <c r="AN218" s="795"/>
      <c r="AO218" s="796"/>
      <c r="AP218" s="795"/>
      <c r="AQ218" s="796"/>
      <c r="AR218" s="795"/>
      <c r="AS218" s="796"/>
      <c r="AT218" s="795"/>
      <c r="AU218" s="796"/>
      <c r="AV218" s="795"/>
      <c r="AW218" s="796"/>
      <c r="AX218" s="795"/>
      <c r="AY218" s="796"/>
      <c r="AZ218" s="795"/>
      <c r="BA218" s="796"/>
      <c r="BB218" s="795"/>
      <c r="BC218" s="796"/>
      <c r="BD218" s="795"/>
      <c r="BE218" s="796"/>
      <c r="BF218" s="795"/>
      <c r="BG218" s="796"/>
      <c r="BH218" s="795"/>
      <c r="BI218" s="796"/>
      <c r="BJ218" s="795"/>
      <c r="BK218" s="796"/>
      <c r="BL218" s="795"/>
      <c r="BM218" s="796"/>
      <c r="BN218" s="795"/>
      <c r="BO218" s="796"/>
      <c r="BP218" s="795"/>
      <c r="BQ218" s="796"/>
      <c r="BR218" s="795"/>
      <c r="BS218" s="796"/>
      <c r="BT218" s="795"/>
      <c r="BU218" s="796"/>
      <c r="BV218" s="788"/>
      <c r="BW218" s="788"/>
      <c r="BX218" s="788"/>
      <c r="BY218" s="788"/>
      <c r="BZ218" s="338"/>
      <c r="CA218" s="338"/>
      <c r="CB218" s="338"/>
      <c r="CC218" s="338"/>
      <c r="CD218" s="338"/>
      <c r="CE218" s="338"/>
      <c r="CF218" s="338"/>
    </row>
    <row r="219" ht="15.75" customHeight="1">
      <c r="A219" s="789"/>
      <c r="B219" s="338"/>
      <c r="C219" s="338"/>
      <c r="D219" s="338"/>
      <c r="E219" s="338"/>
      <c r="F219" s="346"/>
      <c r="G219" s="504"/>
      <c r="H219" s="505"/>
      <c r="I219" s="786"/>
      <c r="J219" s="820"/>
      <c r="K219" s="787"/>
      <c r="L219" s="795"/>
      <c r="M219" s="796"/>
      <c r="N219" s="795"/>
      <c r="O219" s="796"/>
      <c r="P219" s="795"/>
      <c r="Q219" s="796"/>
      <c r="R219" s="795"/>
      <c r="S219" s="796"/>
      <c r="T219" s="795"/>
      <c r="U219" s="796"/>
      <c r="V219" s="795"/>
      <c r="W219" s="796"/>
      <c r="X219" s="795"/>
      <c r="Y219" s="796"/>
      <c r="Z219" s="795"/>
      <c r="AA219" s="796"/>
      <c r="AB219" s="795"/>
      <c r="AC219" s="796"/>
      <c r="AD219" s="795"/>
      <c r="AE219" s="796"/>
      <c r="AF219" s="795"/>
      <c r="AG219" s="796"/>
      <c r="AH219" s="795"/>
      <c r="AI219" s="796"/>
      <c r="AJ219" s="801"/>
      <c r="AK219" s="796"/>
      <c r="AL219" s="795"/>
      <c r="AM219" s="796"/>
      <c r="AN219" s="795"/>
      <c r="AO219" s="796"/>
      <c r="AP219" s="795"/>
      <c r="AQ219" s="796"/>
      <c r="AR219" s="795"/>
      <c r="AS219" s="796"/>
      <c r="AT219" s="795"/>
      <c r="AU219" s="796"/>
      <c r="AV219" s="795"/>
      <c r="AW219" s="796"/>
      <c r="AX219" s="795"/>
      <c r="AY219" s="796"/>
      <c r="AZ219" s="795"/>
      <c r="BA219" s="796"/>
      <c r="BB219" s="795"/>
      <c r="BC219" s="796"/>
      <c r="BD219" s="795"/>
      <c r="BE219" s="796"/>
      <c r="BF219" s="795"/>
      <c r="BG219" s="796"/>
      <c r="BH219" s="795"/>
      <c r="BI219" s="796"/>
      <c r="BJ219" s="795"/>
      <c r="BK219" s="796"/>
      <c r="BL219" s="795"/>
      <c r="BM219" s="796"/>
      <c r="BN219" s="795"/>
      <c r="BO219" s="796"/>
      <c r="BP219" s="795"/>
      <c r="BQ219" s="796"/>
      <c r="BR219" s="795"/>
      <c r="BS219" s="796"/>
      <c r="BT219" s="795"/>
      <c r="BU219" s="796"/>
      <c r="BV219" s="788"/>
      <c r="BW219" s="788"/>
      <c r="BX219" s="788"/>
      <c r="BY219" s="788"/>
      <c r="BZ219" s="338"/>
      <c r="CA219" s="338"/>
      <c r="CB219" s="338"/>
      <c r="CC219" s="338"/>
      <c r="CD219" s="338"/>
      <c r="CE219" s="338"/>
      <c r="CF219" s="338"/>
    </row>
    <row r="220" ht="15.75" customHeight="1">
      <c r="A220" s="789"/>
      <c r="B220" s="338"/>
      <c r="C220" s="338"/>
      <c r="D220" s="338"/>
      <c r="E220" s="338"/>
      <c r="F220" s="346"/>
      <c r="G220" s="504"/>
      <c r="H220" s="505"/>
      <c r="I220" s="786"/>
      <c r="J220" s="820"/>
      <c r="K220" s="787"/>
      <c r="L220" s="795"/>
      <c r="M220" s="796"/>
      <c r="N220" s="795"/>
      <c r="O220" s="796"/>
      <c r="P220" s="795"/>
      <c r="Q220" s="796"/>
      <c r="R220" s="795"/>
      <c r="S220" s="796"/>
      <c r="T220" s="795"/>
      <c r="U220" s="796"/>
      <c r="V220" s="795"/>
      <c r="W220" s="796"/>
      <c r="X220" s="795"/>
      <c r="Y220" s="796"/>
      <c r="Z220" s="795"/>
      <c r="AA220" s="796"/>
      <c r="AB220" s="795"/>
      <c r="AC220" s="796"/>
      <c r="AD220" s="795"/>
      <c r="AE220" s="796"/>
      <c r="AF220" s="795"/>
      <c r="AG220" s="796"/>
      <c r="AH220" s="795"/>
      <c r="AI220" s="796"/>
      <c r="AJ220" s="801"/>
      <c r="AK220" s="796"/>
      <c r="AL220" s="795"/>
      <c r="AM220" s="796"/>
      <c r="AN220" s="795"/>
      <c r="AO220" s="796"/>
      <c r="AP220" s="795"/>
      <c r="AQ220" s="796"/>
      <c r="AR220" s="795"/>
      <c r="AS220" s="796"/>
      <c r="AT220" s="795"/>
      <c r="AU220" s="796"/>
      <c r="AV220" s="795"/>
      <c r="AW220" s="796"/>
      <c r="AX220" s="795"/>
      <c r="AY220" s="796"/>
      <c r="AZ220" s="795"/>
      <c r="BA220" s="796"/>
      <c r="BB220" s="795"/>
      <c r="BC220" s="796"/>
      <c r="BD220" s="795"/>
      <c r="BE220" s="796"/>
      <c r="BF220" s="795"/>
      <c r="BG220" s="796"/>
      <c r="BH220" s="795"/>
      <c r="BI220" s="796"/>
      <c r="BJ220" s="795"/>
      <c r="BK220" s="796"/>
      <c r="BL220" s="795"/>
      <c r="BM220" s="796"/>
      <c r="BN220" s="795"/>
      <c r="BO220" s="796"/>
      <c r="BP220" s="795"/>
      <c r="BQ220" s="796"/>
      <c r="BR220" s="795"/>
      <c r="BS220" s="796"/>
      <c r="BT220" s="795"/>
      <c r="BU220" s="796"/>
      <c r="BV220" s="788"/>
      <c r="BW220" s="788"/>
      <c r="BX220" s="788"/>
      <c r="BY220" s="788"/>
      <c r="BZ220" s="338"/>
      <c r="CA220" s="338"/>
      <c r="CB220" s="338"/>
      <c r="CC220" s="338"/>
      <c r="CD220" s="338"/>
      <c r="CE220" s="338"/>
      <c r="CF220" s="338"/>
    </row>
    <row r="221" ht="15.75" customHeight="1">
      <c r="A221" s="789"/>
      <c r="B221" s="338"/>
      <c r="C221" s="338"/>
      <c r="D221" s="338"/>
      <c r="E221" s="338"/>
      <c r="F221" s="346"/>
      <c r="G221" s="504"/>
      <c r="H221" s="505"/>
      <c r="I221" s="786"/>
      <c r="J221" s="820"/>
      <c r="K221" s="787"/>
      <c r="L221" s="795"/>
      <c r="M221" s="796"/>
      <c r="N221" s="795"/>
      <c r="O221" s="796"/>
      <c r="P221" s="795"/>
      <c r="Q221" s="796"/>
      <c r="R221" s="795"/>
      <c r="S221" s="796"/>
      <c r="T221" s="795"/>
      <c r="U221" s="796"/>
      <c r="V221" s="795"/>
      <c r="W221" s="796"/>
      <c r="X221" s="795"/>
      <c r="Y221" s="796"/>
      <c r="Z221" s="795"/>
      <c r="AA221" s="796"/>
      <c r="AB221" s="795"/>
      <c r="AC221" s="796"/>
      <c r="AD221" s="795"/>
      <c r="AE221" s="796"/>
      <c r="AF221" s="795"/>
      <c r="AG221" s="796"/>
      <c r="AH221" s="795"/>
      <c r="AI221" s="796"/>
      <c r="AJ221" s="801"/>
      <c r="AK221" s="796"/>
      <c r="AL221" s="795"/>
      <c r="AM221" s="796"/>
      <c r="AN221" s="795"/>
      <c r="AO221" s="796"/>
      <c r="AP221" s="795"/>
      <c r="AQ221" s="796"/>
      <c r="AR221" s="795"/>
      <c r="AS221" s="796"/>
      <c r="AT221" s="795"/>
      <c r="AU221" s="796"/>
      <c r="AV221" s="795"/>
      <c r="AW221" s="796"/>
      <c r="AX221" s="795"/>
      <c r="AY221" s="796"/>
      <c r="AZ221" s="795"/>
      <c r="BA221" s="796"/>
      <c r="BB221" s="795"/>
      <c r="BC221" s="796"/>
      <c r="BD221" s="795"/>
      <c r="BE221" s="796"/>
      <c r="BF221" s="795"/>
      <c r="BG221" s="796"/>
      <c r="BH221" s="795"/>
      <c r="BI221" s="796"/>
      <c r="BJ221" s="795"/>
      <c r="BK221" s="796"/>
      <c r="BL221" s="795"/>
      <c r="BM221" s="796"/>
      <c r="BN221" s="795"/>
      <c r="BO221" s="796"/>
      <c r="BP221" s="795"/>
      <c r="BQ221" s="796"/>
      <c r="BR221" s="795"/>
      <c r="BS221" s="796"/>
      <c r="BT221" s="795"/>
      <c r="BU221" s="796"/>
      <c r="BV221" s="788"/>
      <c r="BW221" s="788"/>
      <c r="BX221" s="788"/>
      <c r="BY221" s="788"/>
      <c r="BZ221" s="338"/>
      <c r="CA221" s="338"/>
      <c r="CB221" s="338"/>
      <c r="CC221" s="338"/>
      <c r="CD221" s="338"/>
      <c r="CE221" s="338"/>
      <c r="CF221" s="338"/>
    </row>
    <row r="222" ht="15.75" customHeight="1">
      <c r="A222" s="789"/>
      <c r="B222" s="338"/>
      <c r="C222" s="338"/>
      <c r="D222" s="338"/>
      <c r="E222" s="338"/>
      <c r="F222" s="346"/>
      <c r="G222" s="504"/>
      <c r="H222" s="505"/>
      <c r="I222" s="786"/>
      <c r="J222" s="820"/>
      <c r="K222" s="787"/>
      <c r="L222" s="795"/>
      <c r="M222" s="796"/>
      <c r="N222" s="795"/>
      <c r="O222" s="796"/>
      <c r="P222" s="795"/>
      <c r="Q222" s="796"/>
      <c r="R222" s="795"/>
      <c r="S222" s="796"/>
      <c r="T222" s="795"/>
      <c r="U222" s="796"/>
      <c r="V222" s="795"/>
      <c r="W222" s="796"/>
      <c r="X222" s="795"/>
      <c r="Y222" s="796"/>
      <c r="Z222" s="795"/>
      <c r="AA222" s="796"/>
      <c r="AB222" s="795"/>
      <c r="AC222" s="796"/>
      <c r="AD222" s="795"/>
      <c r="AE222" s="796"/>
      <c r="AF222" s="795"/>
      <c r="AG222" s="796"/>
      <c r="AH222" s="795"/>
      <c r="AI222" s="796"/>
      <c r="AJ222" s="801"/>
      <c r="AK222" s="796"/>
      <c r="AL222" s="795"/>
      <c r="AM222" s="796"/>
      <c r="AN222" s="795"/>
      <c r="AO222" s="796"/>
      <c r="AP222" s="795"/>
      <c r="AQ222" s="796"/>
      <c r="AR222" s="795"/>
      <c r="AS222" s="796"/>
      <c r="AT222" s="795"/>
      <c r="AU222" s="796"/>
      <c r="AV222" s="795"/>
      <c r="AW222" s="796"/>
      <c r="AX222" s="795"/>
      <c r="AY222" s="796"/>
      <c r="AZ222" s="795"/>
      <c r="BA222" s="796"/>
      <c r="BB222" s="795"/>
      <c r="BC222" s="796"/>
      <c r="BD222" s="795"/>
      <c r="BE222" s="796"/>
      <c r="BF222" s="795"/>
      <c r="BG222" s="796"/>
      <c r="BH222" s="795"/>
      <c r="BI222" s="796"/>
      <c r="BJ222" s="795"/>
      <c r="BK222" s="796"/>
      <c r="BL222" s="795"/>
      <c r="BM222" s="796"/>
      <c r="BN222" s="795"/>
      <c r="BO222" s="796"/>
      <c r="BP222" s="795"/>
      <c r="BQ222" s="796"/>
      <c r="BR222" s="795"/>
      <c r="BS222" s="796"/>
      <c r="BT222" s="795"/>
      <c r="BU222" s="796"/>
      <c r="BV222" s="788"/>
      <c r="BW222" s="788"/>
      <c r="BX222" s="788"/>
      <c r="BY222" s="788"/>
      <c r="BZ222" s="338"/>
      <c r="CA222" s="338"/>
      <c r="CB222" s="338"/>
      <c r="CC222" s="338"/>
      <c r="CD222" s="338"/>
      <c r="CE222" s="338"/>
      <c r="CF222" s="338"/>
    </row>
    <row r="223" ht="15.75" customHeight="1">
      <c r="A223" s="789"/>
      <c r="B223" s="338"/>
      <c r="C223" s="338"/>
      <c r="D223" s="338"/>
      <c r="E223" s="338"/>
      <c r="F223" s="346"/>
      <c r="G223" s="504"/>
      <c r="H223" s="505"/>
      <c r="I223" s="786"/>
      <c r="J223" s="820"/>
      <c r="K223" s="787"/>
      <c r="L223" s="795"/>
      <c r="M223" s="796"/>
      <c r="N223" s="795"/>
      <c r="O223" s="796"/>
      <c r="P223" s="795"/>
      <c r="Q223" s="796"/>
      <c r="R223" s="795"/>
      <c r="S223" s="796"/>
      <c r="T223" s="795"/>
      <c r="U223" s="796"/>
      <c r="V223" s="795"/>
      <c r="W223" s="796"/>
      <c r="X223" s="795"/>
      <c r="Y223" s="796"/>
      <c r="Z223" s="795"/>
      <c r="AA223" s="796"/>
      <c r="AB223" s="795"/>
      <c r="AC223" s="796"/>
      <c r="AD223" s="795"/>
      <c r="AE223" s="796"/>
      <c r="AF223" s="795"/>
      <c r="AG223" s="796"/>
      <c r="AH223" s="795"/>
      <c r="AI223" s="796"/>
      <c r="AJ223" s="801"/>
      <c r="AK223" s="796"/>
      <c r="AL223" s="795"/>
      <c r="AM223" s="796"/>
      <c r="AN223" s="795"/>
      <c r="AO223" s="796"/>
      <c r="AP223" s="795"/>
      <c r="AQ223" s="796"/>
      <c r="AR223" s="795"/>
      <c r="AS223" s="796"/>
      <c r="AT223" s="795"/>
      <c r="AU223" s="796"/>
      <c r="AV223" s="795"/>
      <c r="AW223" s="796"/>
      <c r="AX223" s="795"/>
      <c r="AY223" s="796"/>
      <c r="AZ223" s="795"/>
      <c r="BA223" s="796"/>
      <c r="BB223" s="795"/>
      <c r="BC223" s="796"/>
      <c r="BD223" s="795"/>
      <c r="BE223" s="796"/>
      <c r="BF223" s="795"/>
      <c r="BG223" s="796"/>
      <c r="BH223" s="795"/>
      <c r="BI223" s="796"/>
      <c r="BJ223" s="795"/>
      <c r="BK223" s="796"/>
      <c r="BL223" s="795"/>
      <c r="BM223" s="796"/>
      <c r="BN223" s="795"/>
      <c r="BO223" s="796"/>
      <c r="BP223" s="795"/>
      <c r="BQ223" s="796"/>
      <c r="BR223" s="795"/>
      <c r="BS223" s="796"/>
      <c r="BT223" s="795"/>
      <c r="BU223" s="796"/>
      <c r="BV223" s="788"/>
      <c r="BW223" s="788"/>
      <c r="BX223" s="788"/>
      <c r="BY223" s="788"/>
      <c r="BZ223" s="338"/>
      <c r="CA223" s="338"/>
      <c r="CB223" s="338"/>
      <c r="CC223" s="338"/>
      <c r="CD223" s="338"/>
      <c r="CE223" s="338"/>
      <c r="CF223" s="338"/>
    </row>
    <row r="224" ht="15.75" customHeight="1">
      <c r="A224" s="789"/>
      <c r="B224" s="338"/>
      <c r="C224" s="338"/>
      <c r="D224" s="338"/>
      <c r="E224" s="338"/>
      <c r="F224" s="346"/>
      <c r="G224" s="504"/>
      <c r="H224" s="505"/>
      <c r="I224" s="786"/>
      <c r="J224" s="820"/>
      <c r="K224" s="787"/>
      <c r="L224" s="795"/>
      <c r="M224" s="796"/>
      <c r="N224" s="795"/>
      <c r="O224" s="796"/>
      <c r="P224" s="795"/>
      <c r="Q224" s="796"/>
      <c r="R224" s="795"/>
      <c r="S224" s="796"/>
      <c r="T224" s="795"/>
      <c r="U224" s="796"/>
      <c r="V224" s="795"/>
      <c r="W224" s="796"/>
      <c r="X224" s="795"/>
      <c r="Y224" s="796"/>
      <c r="Z224" s="795"/>
      <c r="AA224" s="796"/>
      <c r="AB224" s="795"/>
      <c r="AC224" s="796"/>
      <c r="AD224" s="795"/>
      <c r="AE224" s="796"/>
      <c r="AF224" s="795"/>
      <c r="AG224" s="796"/>
      <c r="AH224" s="795"/>
      <c r="AI224" s="796"/>
      <c r="AJ224" s="801"/>
      <c r="AK224" s="796"/>
      <c r="AL224" s="795"/>
      <c r="AM224" s="796"/>
      <c r="AN224" s="795"/>
      <c r="AO224" s="796"/>
      <c r="AP224" s="795"/>
      <c r="AQ224" s="796"/>
      <c r="AR224" s="795"/>
      <c r="AS224" s="796"/>
      <c r="AT224" s="795"/>
      <c r="AU224" s="796"/>
      <c r="AV224" s="795"/>
      <c r="AW224" s="796"/>
      <c r="AX224" s="795"/>
      <c r="AY224" s="796"/>
      <c r="AZ224" s="795"/>
      <c r="BA224" s="796"/>
      <c r="BB224" s="795"/>
      <c r="BC224" s="796"/>
      <c r="BD224" s="795"/>
      <c r="BE224" s="796"/>
      <c r="BF224" s="795"/>
      <c r="BG224" s="796"/>
      <c r="BH224" s="795"/>
      <c r="BI224" s="796"/>
      <c r="BJ224" s="795"/>
      <c r="BK224" s="796"/>
      <c r="BL224" s="795"/>
      <c r="BM224" s="796"/>
      <c r="BN224" s="795"/>
      <c r="BO224" s="796"/>
      <c r="BP224" s="795"/>
      <c r="BQ224" s="796"/>
      <c r="BR224" s="795"/>
      <c r="BS224" s="796"/>
      <c r="BT224" s="795"/>
      <c r="BU224" s="796"/>
      <c r="BV224" s="788"/>
      <c r="BW224" s="788"/>
      <c r="BX224" s="788"/>
      <c r="BY224" s="788"/>
      <c r="BZ224" s="338"/>
      <c r="CA224" s="338"/>
      <c r="CB224" s="338"/>
      <c r="CC224" s="338"/>
      <c r="CD224" s="338"/>
      <c r="CE224" s="338"/>
      <c r="CF224" s="338"/>
    </row>
    <row r="225" ht="15.75" customHeight="1">
      <c r="A225" s="789"/>
      <c r="B225" s="338"/>
      <c r="C225" s="338"/>
      <c r="D225" s="338"/>
      <c r="E225" s="338"/>
      <c r="F225" s="346"/>
      <c r="G225" s="504"/>
      <c r="H225" s="505"/>
      <c r="I225" s="786"/>
      <c r="J225" s="820"/>
      <c r="K225" s="787"/>
      <c r="L225" s="795"/>
      <c r="M225" s="796"/>
      <c r="N225" s="795"/>
      <c r="O225" s="796"/>
      <c r="P225" s="795"/>
      <c r="Q225" s="796"/>
      <c r="R225" s="795"/>
      <c r="S225" s="796"/>
      <c r="T225" s="795"/>
      <c r="U225" s="796"/>
      <c r="V225" s="795"/>
      <c r="W225" s="796"/>
      <c r="X225" s="795"/>
      <c r="Y225" s="796"/>
      <c r="Z225" s="795"/>
      <c r="AA225" s="796"/>
      <c r="AB225" s="795"/>
      <c r="AC225" s="796"/>
      <c r="AD225" s="795"/>
      <c r="AE225" s="796"/>
      <c r="AF225" s="795"/>
      <c r="AG225" s="796"/>
      <c r="AH225" s="795"/>
      <c r="AI225" s="796"/>
      <c r="AJ225" s="801"/>
      <c r="AK225" s="796"/>
      <c r="AL225" s="795"/>
      <c r="AM225" s="796"/>
      <c r="AN225" s="795"/>
      <c r="AO225" s="796"/>
      <c r="AP225" s="795"/>
      <c r="AQ225" s="796"/>
      <c r="AR225" s="795"/>
      <c r="AS225" s="796"/>
      <c r="AT225" s="795"/>
      <c r="AU225" s="796"/>
      <c r="AV225" s="795"/>
      <c r="AW225" s="796"/>
      <c r="AX225" s="795"/>
      <c r="AY225" s="796"/>
      <c r="AZ225" s="795"/>
      <c r="BA225" s="796"/>
      <c r="BB225" s="795"/>
      <c r="BC225" s="796"/>
      <c r="BD225" s="795"/>
      <c r="BE225" s="796"/>
      <c r="BF225" s="795"/>
      <c r="BG225" s="796"/>
      <c r="BH225" s="795"/>
      <c r="BI225" s="796"/>
      <c r="BJ225" s="795"/>
      <c r="BK225" s="796"/>
      <c r="BL225" s="795"/>
      <c r="BM225" s="796"/>
      <c r="BN225" s="795"/>
      <c r="BO225" s="796"/>
      <c r="BP225" s="795"/>
      <c r="BQ225" s="796"/>
      <c r="BR225" s="795"/>
      <c r="BS225" s="796"/>
      <c r="BT225" s="795"/>
      <c r="BU225" s="796"/>
      <c r="BV225" s="788"/>
      <c r="BW225" s="788"/>
      <c r="BX225" s="788"/>
      <c r="BY225" s="788"/>
      <c r="BZ225" s="338"/>
      <c r="CA225" s="338"/>
      <c r="CB225" s="338"/>
      <c r="CC225" s="338"/>
      <c r="CD225" s="338"/>
      <c r="CE225" s="338"/>
      <c r="CF225" s="338"/>
    </row>
    <row r="226" ht="15.75" customHeight="1">
      <c r="A226" s="789"/>
      <c r="B226" s="338"/>
      <c r="C226" s="338"/>
      <c r="D226" s="338"/>
      <c r="E226" s="338"/>
      <c r="F226" s="346"/>
      <c r="G226" s="504"/>
      <c r="H226" s="505"/>
      <c r="I226" s="786"/>
      <c r="J226" s="820"/>
      <c r="K226" s="787"/>
      <c r="L226" s="795"/>
      <c r="M226" s="796"/>
      <c r="N226" s="795"/>
      <c r="O226" s="796"/>
      <c r="P226" s="795"/>
      <c r="Q226" s="796"/>
      <c r="R226" s="795"/>
      <c r="S226" s="796"/>
      <c r="T226" s="795"/>
      <c r="U226" s="796"/>
      <c r="V226" s="795"/>
      <c r="W226" s="796"/>
      <c r="X226" s="795"/>
      <c r="Y226" s="796"/>
      <c r="Z226" s="795"/>
      <c r="AA226" s="796"/>
      <c r="AB226" s="795"/>
      <c r="AC226" s="796"/>
      <c r="AD226" s="795"/>
      <c r="AE226" s="796"/>
      <c r="AF226" s="795"/>
      <c r="AG226" s="796"/>
      <c r="AH226" s="795"/>
      <c r="AI226" s="796"/>
      <c r="AJ226" s="801"/>
      <c r="AK226" s="796"/>
      <c r="AL226" s="795"/>
      <c r="AM226" s="796"/>
      <c r="AN226" s="795"/>
      <c r="AO226" s="796"/>
      <c r="AP226" s="795"/>
      <c r="AQ226" s="796"/>
      <c r="AR226" s="795"/>
      <c r="AS226" s="796"/>
      <c r="AT226" s="795"/>
      <c r="AU226" s="796"/>
      <c r="AV226" s="795"/>
      <c r="AW226" s="796"/>
      <c r="AX226" s="795"/>
      <c r="AY226" s="796"/>
      <c r="AZ226" s="795"/>
      <c r="BA226" s="796"/>
      <c r="BB226" s="795"/>
      <c r="BC226" s="796"/>
      <c r="BD226" s="795"/>
      <c r="BE226" s="796"/>
      <c r="BF226" s="795"/>
      <c r="BG226" s="796"/>
      <c r="BH226" s="795"/>
      <c r="BI226" s="796"/>
      <c r="BJ226" s="795"/>
      <c r="BK226" s="796"/>
      <c r="BL226" s="795"/>
      <c r="BM226" s="796"/>
      <c r="BN226" s="795"/>
      <c r="BO226" s="796"/>
      <c r="BP226" s="795"/>
      <c r="BQ226" s="796"/>
      <c r="BR226" s="795"/>
      <c r="BS226" s="796"/>
      <c r="BT226" s="795"/>
      <c r="BU226" s="796"/>
      <c r="BV226" s="788"/>
      <c r="BW226" s="788"/>
      <c r="BX226" s="788"/>
      <c r="BY226" s="788"/>
      <c r="BZ226" s="338"/>
      <c r="CA226" s="338"/>
      <c r="CB226" s="338"/>
      <c r="CC226" s="338"/>
      <c r="CD226" s="338"/>
      <c r="CE226" s="338"/>
      <c r="CF226" s="338"/>
    </row>
    <row r="227" ht="15.75" customHeight="1">
      <c r="A227" s="789"/>
      <c r="B227" s="338"/>
      <c r="C227" s="338"/>
      <c r="D227" s="338"/>
      <c r="E227" s="338"/>
      <c r="F227" s="346"/>
      <c r="G227" s="504"/>
      <c r="H227" s="505"/>
      <c r="I227" s="786"/>
      <c r="J227" s="820"/>
      <c r="K227" s="787"/>
      <c r="L227" s="795"/>
      <c r="M227" s="796"/>
      <c r="N227" s="795"/>
      <c r="O227" s="796"/>
      <c r="P227" s="795"/>
      <c r="Q227" s="796"/>
      <c r="R227" s="795"/>
      <c r="S227" s="796"/>
      <c r="T227" s="795"/>
      <c r="U227" s="796"/>
      <c r="V227" s="795"/>
      <c r="W227" s="796"/>
      <c r="X227" s="795"/>
      <c r="Y227" s="796"/>
      <c r="Z227" s="795"/>
      <c r="AA227" s="796"/>
      <c r="AB227" s="795"/>
      <c r="AC227" s="796"/>
      <c r="AD227" s="795"/>
      <c r="AE227" s="796"/>
      <c r="AF227" s="795"/>
      <c r="AG227" s="796"/>
      <c r="AH227" s="795"/>
      <c r="AI227" s="796"/>
      <c r="AJ227" s="801"/>
      <c r="AK227" s="796"/>
      <c r="AL227" s="795"/>
      <c r="AM227" s="796"/>
      <c r="AN227" s="795"/>
      <c r="AO227" s="796"/>
      <c r="AP227" s="795"/>
      <c r="AQ227" s="796"/>
      <c r="AR227" s="795"/>
      <c r="AS227" s="796"/>
      <c r="AT227" s="795"/>
      <c r="AU227" s="796"/>
      <c r="AV227" s="795"/>
      <c r="AW227" s="796"/>
      <c r="AX227" s="795"/>
      <c r="AY227" s="796"/>
      <c r="AZ227" s="795"/>
      <c r="BA227" s="796"/>
      <c r="BB227" s="795"/>
      <c r="BC227" s="796"/>
      <c r="BD227" s="795"/>
      <c r="BE227" s="796"/>
      <c r="BF227" s="795"/>
      <c r="BG227" s="796"/>
      <c r="BH227" s="795"/>
      <c r="BI227" s="796"/>
      <c r="BJ227" s="795"/>
      <c r="BK227" s="796"/>
      <c r="BL227" s="795"/>
      <c r="BM227" s="796"/>
      <c r="BN227" s="795"/>
      <c r="BO227" s="796"/>
      <c r="BP227" s="795"/>
      <c r="BQ227" s="796"/>
      <c r="BR227" s="795"/>
      <c r="BS227" s="796"/>
      <c r="BT227" s="795"/>
      <c r="BU227" s="796"/>
      <c r="BV227" s="788"/>
      <c r="BW227" s="788"/>
      <c r="BX227" s="788"/>
      <c r="BY227" s="788"/>
      <c r="BZ227" s="338"/>
      <c r="CA227" s="338"/>
      <c r="CB227" s="338"/>
      <c r="CC227" s="338"/>
      <c r="CD227" s="338"/>
      <c r="CE227" s="338"/>
      <c r="CF227" s="338"/>
    </row>
    <row r="228" ht="15.75" customHeight="1">
      <c r="A228" s="789"/>
      <c r="B228" s="338"/>
      <c r="C228" s="338"/>
      <c r="D228" s="338"/>
      <c r="E228" s="338"/>
      <c r="F228" s="346"/>
      <c r="G228" s="504"/>
      <c r="H228" s="505"/>
      <c r="I228" s="786"/>
      <c r="J228" s="820"/>
      <c r="K228" s="787"/>
      <c r="L228" s="795"/>
      <c r="M228" s="796"/>
      <c r="N228" s="795"/>
      <c r="O228" s="796"/>
      <c r="P228" s="795"/>
      <c r="Q228" s="796"/>
      <c r="R228" s="795"/>
      <c r="S228" s="796"/>
      <c r="T228" s="795"/>
      <c r="U228" s="796"/>
      <c r="V228" s="795"/>
      <c r="W228" s="796"/>
      <c r="X228" s="795"/>
      <c r="Y228" s="796"/>
      <c r="Z228" s="795"/>
      <c r="AA228" s="796"/>
      <c r="AB228" s="795"/>
      <c r="AC228" s="796"/>
      <c r="AD228" s="795"/>
      <c r="AE228" s="796"/>
      <c r="AF228" s="795"/>
      <c r="AG228" s="796"/>
      <c r="AH228" s="795"/>
      <c r="AI228" s="796"/>
      <c r="AJ228" s="801"/>
      <c r="AK228" s="796"/>
      <c r="AL228" s="795"/>
      <c r="AM228" s="796"/>
      <c r="AN228" s="795"/>
      <c r="AO228" s="796"/>
      <c r="AP228" s="795"/>
      <c r="AQ228" s="796"/>
      <c r="AR228" s="795"/>
      <c r="AS228" s="796"/>
      <c r="AT228" s="795"/>
      <c r="AU228" s="796"/>
      <c r="AV228" s="795"/>
      <c r="AW228" s="796"/>
      <c r="AX228" s="795"/>
      <c r="AY228" s="796"/>
      <c r="AZ228" s="795"/>
      <c r="BA228" s="796"/>
      <c r="BB228" s="795"/>
      <c r="BC228" s="796"/>
      <c r="BD228" s="795"/>
      <c r="BE228" s="796"/>
      <c r="BF228" s="795"/>
      <c r="BG228" s="796"/>
      <c r="BH228" s="795"/>
      <c r="BI228" s="796"/>
      <c r="BJ228" s="795"/>
      <c r="BK228" s="796"/>
      <c r="BL228" s="795"/>
      <c r="BM228" s="796"/>
      <c r="BN228" s="795"/>
      <c r="BO228" s="796"/>
      <c r="BP228" s="795"/>
      <c r="BQ228" s="796"/>
      <c r="BR228" s="795"/>
      <c r="BS228" s="796"/>
      <c r="BT228" s="795"/>
      <c r="BU228" s="796"/>
      <c r="BV228" s="788"/>
      <c r="BW228" s="788"/>
      <c r="BX228" s="788"/>
      <c r="BY228" s="788"/>
      <c r="BZ228" s="338"/>
      <c r="CA228" s="338"/>
      <c r="CB228" s="338"/>
      <c r="CC228" s="338"/>
      <c r="CD228" s="338"/>
      <c r="CE228" s="338"/>
      <c r="CF228" s="338"/>
    </row>
    <row r="229" ht="15.75" customHeight="1">
      <c r="A229" s="789"/>
      <c r="B229" s="338"/>
      <c r="C229" s="338"/>
      <c r="D229" s="338"/>
      <c r="E229" s="338"/>
      <c r="F229" s="346"/>
      <c r="G229" s="504"/>
      <c r="H229" s="505"/>
      <c r="I229" s="786"/>
      <c r="J229" s="820"/>
      <c r="K229" s="787"/>
      <c r="L229" s="795"/>
      <c r="M229" s="796"/>
      <c r="N229" s="795"/>
      <c r="O229" s="796"/>
      <c r="P229" s="795"/>
      <c r="Q229" s="796"/>
      <c r="R229" s="795"/>
      <c r="S229" s="796"/>
      <c r="T229" s="795"/>
      <c r="U229" s="796"/>
      <c r="V229" s="795"/>
      <c r="W229" s="796"/>
      <c r="X229" s="795"/>
      <c r="Y229" s="796"/>
      <c r="Z229" s="795"/>
      <c r="AA229" s="796"/>
      <c r="AB229" s="795"/>
      <c r="AC229" s="796"/>
      <c r="AD229" s="795"/>
      <c r="AE229" s="796"/>
      <c r="AF229" s="795"/>
      <c r="AG229" s="796"/>
      <c r="AH229" s="795"/>
      <c r="AI229" s="796"/>
      <c r="AJ229" s="801"/>
      <c r="AK229" s="796"/>
      <c r="AL229" s="795"/>
      <c r="AM229" s="796"/>
      <c r="AN229" s="795"/>
      <c r="AO229" s="796"/>
      <c r="AP229" s="795"/>
      <c r="AQ229" s="796"/>
      <c r="AR229" s="795"/>
      <c r="AS229" s="796"/>
      <c r="AT229" s="795"/>
      <c r="AU229" s="796"/>
      <c r="AV229" s="795"/>
      <c r="AW229" s="796"/>
      <c r="AX229" s="795"/>
      <c r="AY229" s="796"/>
      <c r="AZ229" s="795"/>
      <c r="BA229" s="796"/>
      <c r="BB229" s="795"/>
      <c r="BC229" s="796"/>
      <c r="BD229" s="795"/>
      <c r="BE229" s="796"/>
      <c r="BF229" s="795"/>
      <c r="BG229" s="796"/>
      <c r="BH229" s="795"/>
      <c r="BI229" s="796"/>
      <c r="BJ229" s="795"/>
      <c r="BK229" s="796"/>
      <c r="BL229" s="795"/>
      <c r="BM229" s="796"/>
      <c r="BN229" s="795"/>
      <c r="BO229" s="796"/>
      <c r="BP229" s="795"/>
      <c r="BQ229" s="796"/>
      <c r="BR229" s="795"/>
      <c r="BS229" s="796"/>
      <c r="BT229" s="795"/>
      <c r="BU229" s="796"/>
      <c r="BV229" s="788"/>
      <c r="BW229" s="788"/>
      <c r="BX229" s="788"/>
      <c r="BY229" s="788"/>
      <c r="BZ229" s="338"/>
      <c r="CA229" s="338"/>
      <c r="CB229" s="338"/>
      <c r="CC229" s="338"/>
      <c r="CD229" s="338"/>
      <c r="CE229" s="338"/>
      <c r="CF229" s="338"/>
    </row>
    <row r="230" ht="15.75" customHeight="1">
      <c r="A230" s="789"/>
      <c r="B230" s="338"/>
      <c r="C230" s="338"/>
      <c r="D230" s="338"/>
      <c r="E230" s="338"/>
      <c r="F230" s="346"/>
      <c r="G230" s="504"/>
      <c r="H230" s="505"/>
      <c r="I230" s="786"/>
      <c r="J230" s="820"/>
      <c r="K230" s="787"/>
      <c r="L230" s="795"/>
      <c r="M230" s="796"/>
      <c r="N230" s="795"/>
      <c r="O230" s="796"/>
      <c r="P230" s="795"/>
      <c r="Q230" s="796"/>
      <c r="R230" s="795"/>
      <c r="S230" s="796"/>
      <c r="T230" s="795"/>
      <c r="U230" s="796"/>
      <c r="V230" s="795"/>
      <c r="W230" s="796"/>
      <c r="X230" s="795"/>
      <c r="Y230" s="796"/>
      <c r="Z230" s="795"/>
      <c r="AA230" s="796"/>
      <c r="AB230" s="795"/>
      <c r="AC230" s="796"/>
      <c r="AD230" s="795"/>
      <c r="AE230" s="796"/>
      <c r="AF230" s="795"/>
      <c r="AG230" s="796"/>
      <c r="AH230" s="795"/>
      <c r="AI230" s="796"/>
      <c r="AJ230" s="801"/>
      <c r="AK230" s="796"/>
      <c r="AL230" s="795"/>
      <c r="AM230" s="796"/>
      <c r="AN230" s="795"/>
      <c r="AO230" s="796"/>
      <c r="AP230" s="795"/>
      <c r="AQ230" s="796"/>
      <c r="AR230" s="795"/>
      <c r="AS230" s="796"/>
      <c r="AT230" s="795"/>
      <c r="AU230" s="796"/>
      <c r="AV230" s="795"/>
      <c r="AW230" s="796"/>
      <c r="AX230" s="795"/>
      <c r="AY230" s="796"/>
      <c r="AZ230" s="795"/>
      <c r="BA230" s="796"/>
      <c r="BB230" s="795"/>
      <c r="BC230" s="796"/>
      <c r="BD230" s="795"/>
      <c r="BE230" s="796"/>
      <c r="BF230" s="795"/>
      <c r="BG230" s="796"/>
      <c r="BH230" s="795"/>
      <c r="BI230" s="796"/>
      <c r="BJ230" s="795"/>
      <c r="BK230" s="796"/>
      <c r="BL230" s="795"/>
      <c r="BM230" s="796"/>
      <c r="BN230" s="795"/>
      <c r="BO230" s="796"/>
      <c r="BP230" s="795"/>
      <c r="BQ230" s="796"/>
      <c r="BR230" s="795"/>
      <c r="BS230" s="796"/>
      <c r="BT230" s="795"/>
      <c r="BU230" s="796"/>
      <c r="BV230" s="788"/>
      <c r="BW230" s="788"/>
      <c r="BX230" s="788"/>
      <c r="BY230" s="788"/>
      <c r="BZ230" s="338"/>
      <c r="CA230" s="338"/>
      <c r="CB230" s="338"/>
      <c r="CC230" s="338"/>
      <c r="CD230" s="338"/>
      <c r="CE230" s="338"/>
      <c r="CF230" s="338"/>
    </row>
    <row r="231" ht="15.75" customHeight="1">
      <c r="A231" s="789"/>
      <c r="B231" s="338"/>
      <c r="C231" s="338"/>
      <c r="D231" s="338"/>
      <c r="E231" s="338"/>
      <c r="F231" s="346"/>
      <c r="G231" s="504"/>
      <c r="H231" s="505"/>
      <c r="I231" s="786"/>
      <c r="J231" s="820"/>
      <c r="K231" s="787"/>
      <c r="L231" s="795"/>
      <c r="M231" s="796"/>
      <c r="N231" s="795"/>
      <c r="O231" s="796"/>
      <c r="P231" s="795"/>
      <c r="Q231" s="796"/>
      <c r="R231" s="795"/>
      <c r="S231" s="796"/>
      <c r="T231" s="795"/>
      <c r="U231" s="796"/>
      <c r="V231" s="795"/>
      <c r="W231" s="796"/>
      <c r="X231" s="795"/>
      <c r="Y231" s="796"/>
      <c r="Z231" s="795"/>
      <c r="AA231" s="796"/>
      <c r="AB231" s="795"/>
      <c r="AC231" s="796"/>
      <c r="AD231" s="795"/>
      <c r="AE231" s="796"/>
      <c r="AF231" s="795"/>
      <c r="AG231" s="796"/>
      <c r="AH231" s="795"/>
      <c r="AI231" s="796"/>
      <c r="AJ231" s="801"/>
      <c r="AK231" s="796"/>
      <c r="AL231" s="795"/>
      <c r="AM231" s="796"/>
      <c r="AN231" s="795"/>
      <c r="AO231" s="796"/>
      <c r="AP231" s="795"/>
      <c r="AQ231" s="796"/>
      <c r="AR231" s="795"/>
      <c r="AS231" s="796"/>
      <c r="AT231" s="795"/>
      <c r="AU231" s="796"/>
      <c r="AV231" s="795"/>
      <c r="AW231" s="796"/>
      <c r="AX231" s="795"/>
      <c r="AY231" s="796"/>
      <c r="AZ231" s="795"/>
      <c r="BA231" s="796"/>
      <c r="BB231" s="795"/>
      <c r="BC231" s="796"/>
      <c r="BD231" s="795"/>
      <c r="BE231" s="796"/>
      <c r="BF231" s="795"/>
      <c r="BG231" s="796"/>
      <c r="BH231" s="795"/>
      <c r="BI231" s="796"/>
      <c r="BJ231" s="795"/>
      <c r="BK231" s="796"/>
      <c r="BL231" s="795"/>
      <c r="BM231" s="796"/>
      <c r="BN231" s="795"/>
      <c r="BO231" s="796"/>
      <c r="BP231" s="795"/>
      <c r="BQ231" s="796"/>
      <c r="BR231" s="795"/>
      <c r="BS231" s="796"/>
      <c r="BT231" s="795"/>
      <c r="BU231" s="796"/>
      <c r="BV231" s="788"/>
      <c r="BW231" s="788"/>
      <c r="BX231" s="788"/>
      <c r="BY231" s="788"/>
      <c r="BZ231" s="338"/>
      <c r="CA231" s="338"/>
      <c r="CB231" s="338"/>
      <c r="CC231" s="338"/>
      <c r="CD231" s="338"/>
      <c r="CE231" s="338"/>
      <c r="CF231" s="338"/>
    </row>
    <row r="232" ht="15.75" customHeight="1">
      <c r="A232" s="789"/>
      <c r="B232" s="338"/>
      <c r="C232" s="338"/>
      <c r="D232" s="338"/>
      <c r="E232" s="338"/>
      <c r="F232" s="346"/>
      <c r="G232" s="504"/>
      <c r="H232" s="505"/>
      <c r="I232" s="786"/>
      <c r="J232" s="820"/>
      <c r="K232" s="787"/>
      <c r="L232" s="795"/>
      <c r="M232" s="796"/>
      <c r="N232" s="795"/>
      <c r="O232" s="796"/>
      <c r="P232" s="795"/>
      <c r="Q232" s="796"/>
      <c r="R232" s="795"/>
      <c r="S232" s="796"/>
      <c r="T232" s="795"/>
      <c r="U232" s="796"/>
      <c r="V232" s="795"/>
      <c r="W232" s="796"/>
      <c r="X232" s="795"/>
      <c r="Y232" s="796"/>
      <c r="Z232" s="795"/>
      <c r="AA232" s="796"/>
      <c r="AB232" s="795"/>
      <c r="AC232" s="796"/>
      <c r="AD232" s="795"/>
      <c r="AE232" s="796"/>
      <c r="AF232" s="795"/>
      <c r="AG232" s="796"/>
      <c r="AH232" s="795"/>
      <c r="AI232" s="796"/>
      <c r="AJ232" s="801"/>
      <c r="AK232" s="796"/>
      <c r="AL232" s="795"/>
      <c r="AM232" s="796"/>
      <c r="AN232" s="795"/>
      <c r="AO232" s="796"/>
      <c r="AP232" s="795"/>
      <c r="AQ232" s="796"/>
      <c r="AR232" s="795"/>
      <c r="AS232" s="796"/>
      <c r="AT232" s="795"/>
      <c r="AU232" s="796"/>
      <c r="AV232" s="795"/>
      <c r="AW232" s="796"/>
      <c r="AX232" s="795"/>
      <c r="AY232" s="796"/>
      <c r="AZ232" s="795"/>
      <c r="BA232" s="796"/>
      <c r="BB232" s="795"/>
      <c r="BC232" s="796"/>
      <c r="BD232" s="795"/>
      <c r="BE232" s="796"/>
      <c r="BF232" s="795"/>
      <c r="BG232" s="796"/>
      <c r="BH232" s="795"/>
      <c r="BI232" s="796"/>
      <c r="BJ232" s="795"/>
      <c r="BK232" s="796"/>
      <c r="BL232" s="795"/>
      <c r="BM232" s="796"/>
      <c r="BN232" s="795"/>
      <c r="BO232" s="796"/>
      <c r="BP232" s="795"/>
      <c r="BQ232" s="796"/>
      <c r="BR232" s="795"/>
      <c r="BS232" s="796"/>
      <c r="BT232" s="795"/>
      <c r="BU232" s="796"/>
      <c r="BV232" s="788"/>
      <c r="BW232" s="788"/>
      <c r="BX232" s="788"/>
      <c r="BY232" s="788"/>
      <c r="BZ232" s="338"/>
      <c r="CA232" s="338"/>
      <c r="CB232" s="338"/>
      <c r="CC232" s="338"/>
      <c r="CD232" s="338"/>
      <c r="CE232" s="338"/>
      <c r="CF232" s="338"/>
    </row>
    <row r="233" ht="15.75" customHeight="1">
      <c r="A233" s="789"/>
      <c r="B233" s="338"/>
      <c r="C233" s="338"/>
      <c r="D233" s="338"/>
      <c r="E233" s="338"/>
      <c r="F233" s="346"/>
      <c r="G233" s="504"/>
      <c r="H233" s="505"/>
      <c r="I233" s="786"/>
      <c r="J233" s="820"/>
      <c r="K233" s="787"/>
      <c r="L233" s="795"/>
      <c r="M233" s="796"/>
      <c r="N233" s="795"/>
      <c r="O233" s="796"/>
      <c r="P233" s="795"/>
      <c r="Q233" s="796"/>
      <c r="R233" s="795"/>
      <c r="S233" s="796"/>
      <c r="T233" s="795"/>
      <c r="U233" s="796"/>
      <c r="V233" s="795"/>
      <c r="W233" s="796"/>
      <c r="X233" s="795"/>
      <c r="Y233" s="796"/>
      <c r="Z233" s="795"/>
      <c r="AA233" s="796"/>
      <c r="AB233" s="795"/>
      <c r="AC233" s="796"/>
      <c r="AD233" s="795"/>
      <c r="AE233" s="796"/>
      <c r="AF233" s="795"/>
      <c r="AG233" s="796"/>
      <c r="AH233" s="795"/>
      <c r="AI233" s="796"/>
      <c r="AJ233" s="801"/>
      <c r="AK233" s="796"/>
      <c r="AL233" s="795"/>
      <c r="AM233" s="796"/>
      <c r="AN233" s="795"/>
      <c r="AO233" s="796"/>
      <c r="AP233" s="795"/>
      <c r="AQ233" s="796"/>
      <c r="AR233" s="795"/>
      <c r="AS233" s="796"/>
      <c r="AT233" s="795"/>
      <c r="AU233" s="796"/>
      <c r="AV233" s="795"/>
      <c r="AW233" s="796"/>
      <c r="AX233" s="795"/>
      <c r="AY233" s="796"/>
      <c r="AZ233" s="795"/>
      <c r="BA233" s="796"/>
      <c r="BB233" s="795"/>
      <c r="BC233" s="796"/>
      <c r="BD233" s="795"/>
      <c r="BE233" s="796"/>
      <c r="BF233" s="795"/>
      <c r="BG233" s="796"/>
      <c r="BH233" s="795"/>
      <c r="BI233" s="796"/>
      <c r="BJ233" s="795"/>
      <c r="BK233" s="796"/>
      <c r="BL233" s="795"/>
      <c r="BM233" s="796"/>
      <c r="BN233" s="795"/>
      <c r="BO233" s="796"/>
      <c r="BP233" s="795"/>
      <c r="BQ233" s="796"/>
      <c r="BR233" s="795"/>
      <c r="BS233" s="796"/>
      <c r="BT233" s="795"/>
      <c r="BU233" s="796"/>
      <c r="BV233" s="788"/>
      <c r="BW233" s="788"/>
      <c r="BX233" s="788"/>
      <c r="BY233" s="788"/>
      <c r="BZ233" s="338"/>
      <c r="CA233" s="338"/>
      <c r="CB233" s="338"/>
      <c r="CC233" s="338"/>
      <c r="CD233" s="338"/>
      <c r="CE233" s="338"/>
      <c r="CF233" s="338"/>
    </row>
    <row r="234" ht="15.75" customHeight="1">
      <c r="A234" s="789"/>
      <c r="B234" s="338"/>
      <c r="C234" s="338"/>
      <c r="D234" s="338"/>
      <c r="E234" s="338"/>
      <c r="F234" s="346"/>
      <c r="G234" s="504"/>
      <c r="H234" s="505"/>
      <c r="I234" s="786"/>
      <c r="J234" s="820"/>
      <c r="K234" s="787"/>
      <c r="L234" s="795"/>
      <c r="M234" s="796"/>
      <c r="N234" s="795"/>
      <c r="O234" s="796"/>
      <c r="P234" s="795"/>
      <c r="Q234" s="796"/>
      <c r="R234" s="795"/>
      <c r="S234" s="796"/>
      <c r="T234" s="795"/>
      <c r="U234" s="796"/>
      <c r="V234" s="795"/>
      <c r="W234" s="796"/>
      <c r="X234" s="795"/>
      <c r="Y234" s="796"/>
      <c r="Z234" s="795"/>
      <c r="AA234" s="796"/>
      <c r="AB234" s="795"/>
      <c r="AC234" s="796"/>
      <c r="AD234" s="795"/>
      <c r="AE234" s="796"/>
      <c r="AF234" s="795"/>
      <c r="AG234" s="796"/>
      <c r="AH234" s="795"/>
      <c r="AI234" s="796"/>
      <c r="AJ234" s="801"/>
      <c r="AK234" s="796"/>
      <c r="AL234" s="795"/>
      <c r="AM234" s="796"/>
      <c r="AN234" s="795"/>
      <c r="AO234" s="796"/>
      <c r="AP234" s="795"/>
      <c r="AQ234" s="796"/>
      <c r="AR234" s="795"/>
      <c r="AS234" s="796"/>
      <c r="AT234" s="795"/>
      <c r="AU234" s="796"/>
      <c r="AV234" s="795"/>
      <c r="AW234" s="796"/>
      <c r="AX234" s="795"/>
      <c r="AY234" s="796"/>
      <c r="AZ234" s="795"/>
      <c r="BA234" s="796"/>
      <c r="BB234" s="795"/>
      <c r="BC234" s="796"/>
      <c r="BD234" s="795"/>
      <c r="BE234" s="796"/>
      <c r="BF234" s="795"/>
      <c r="BG234" s="796"/>
      <c r="BH234" s="795"/>
      <c r="BI234" s="796"/>
      <c r="BJ234" s="795"/>
      <c r="BK234" s="796"/>
      <c r="BL234" s="795"/>
      <c r="BM234" s="796"/>
      <c r="BN234" s="795"/>
      <c r="BO234" s="796"/>
      <c r="BP234" s="795"/>
      <c r="BQ234" s="796"/>
      <c r="BR234" s="795"/>
      <c r="BS234" s="796"/>
      <c r="BT234" s="795"/>
      <c r="BU234" s="796"/>
      <c r="BV234" s="788"/>
      <c r="BW234" s="788"/>
      <c r="BX234" s="788"/>
      <c r="BY234" s="788"/>
      <c r="BZ234" s="338"/>
      <c r="CA234" s="338"/>
      <c r="CB234" s="338"/>
      <c r="CC234" s="338"/>
      <c r="CD234" s="338"/>
      <c r="CE234" s="338"/>
      <c r="CF234" s="338"/>
    </row>
    <row r="235" ht="15.75" customHeight="1">
      <c r="A235" s="789"/>
      <c r="B235" s="338"/>
      <c r="C235" s="338"/>
      <c r="D235" s="338"/>
      <c r="E235" s="338"/>
      <c r="F235" s="346"/>
      <c r="G235" s="504"/>
      <c r="H235" s="505"/>
      <c r="I235" s="786"/>
      <c r="J235" s="820"/>
      <c r="K235" s="787"/>
      <c r="L235" s="795"/>
      <c r="M235" s="796"/>
      <c r="N235" s="795"/>
      <c r="O235" s="796"/>
      <c r="P235" s="795"/>
      <c r="Q235" s="796"/>
      <c r="R235" s="795"/>
      <c r="S235" s="796"/>
      <c r="T235" s="795"/>
      <c r="U235" s="796"/>
      <c r="V235" s="795"/>
      <c r="W235" s="796"/>
      <c r="X235" s="795"/>
      <c r="Y235" s="796"/>
      <c r="Z235" s="795"/>
      <c r="AA235" s="796"/>
      <c r="AB235" s="795"/>
      <c r="AC235" s="796"/>
      <c r="AD235" s="795"/>
      <c r="AE235" s="796"/>
      <c r="AF235" s="795"/>
      <c r="AG235" s="796"/>
      <c r="AH235" s="795"/>
      <c r="AI235" s="796"/>
      <c r="AJ235" s="801"/>
      <c r="AK235" s="796"/>
      <c r="AL235" s="795"/>
      <c r="AM235" s="796"/>
      <c r="AN235" s="795"/>
      <c r="AO235" s="796"/>
      <c r="AP235" s="795"/>
      <c r="AQ235" s="796"/>
      <c r="AR235" s="795"/>
      <c r="AS235" s="796"/>
      <c r="AT235" s="795"/>
      <c r="AU235" s="796"/>
      <c r="AV235" s="795"/>
      <c r="AW235" s="796"/>
      <c r="AX235" s="795"/>
      <c r="AY235" s="796"/>
      <c r="AZ235" s="795"/>
      <c r="BA235" s="796"/>
      <c r="BB235" s="795"/>
      <c r="BC235" s="796"/>
      <c r="BD235" s="795"/>
      <c r="BE235" s="796"/>
      <c r="BF235" s="795"/>
      <c r="BG235" s="796"/>
      <c r="BH235" s="795"/>
      <c r="BI235" s="796"/>
      <c r="BJ235" s="795"/>
      <c r="BK235" s="796"/>
      <c r="BL235" s="795"/>
      <c r="BM235" s="796"/>
      <c r="BN235" s="795"/>
      <c r="BO235" s="796"/>
      <c r="BP235" s="795"/>
      <c r="BQ235" s="796"/>
      <c r="BR235" s="795"/>
      <c r="BS235" s="796"/>
      <c r="BT235" s="795"/>
      <c r="BU235" s="796"/>
      <c r="BV235" s="788"/>
      <c r="BW235" s="788"/>
      <c r="BX235" s="788"/>
      <c r="BY235" s="788"/>
      <c r="BZ235" s="338"/>
      <c r="CA235" s="338"/>
      <c r="CB235" s="338"/>
      <c r="CC235" s="338"/>
      <c r="CD235" s="338"/>
      <c r="CE235" s="338"/>
      <c r="CF235" s="338"/>
    </row>
    <row r="236" ht="15.75" customHeight="1">
      <c r="A236" s="789"/>
      <c r="B236" s="338"/>
      <c r="C236" s="338"/>
      <c r="D236" s="338"/>
      <c r="E236" s="338"/>
      <c r="F236" s="346"/>
      <c r="G236" s="504"/>
      <c r="H236" s="505"/>
      <c r="I236" s="786"/>
      <c r="J236" s="820"/>
      <c r="K236" s="787"/>
      <c r="L236" s="795"/>
      <c r="M236" s="796"/>
      <c r="N236" s="795"/>
      <c r="O236" s="796"/>
      <c r="P236" s="795"/>
      <c r="Q236" s="796"/>
      <c r="R236" s="795"/>
      <c r="S236" s="796"/>
      <c r="T236" s="795"/>
      <c r="U236" s="796"/>
      <c r="V236" s="795"/>
      <c r="W236" s="796"/>
      <c r="X236" s="795"/>
      <c r="Y236" s="796"/>
      <c r="Z236" s="795"/>
      <c r="AA236" s="796"/>
      <c r="AB236" s="795"/>
      <c r="AC236" s="796"/>
      <c r="AD236" s="795"/>
      <c r="AE236" s="796"/>
      <c r="AF236" s="795"/>
      <c r="AG236" s="796"/>
      <c r="AH236" s="795"/>
      <c r="AI236" s="796"/>
      <c r="AJ236" s="801"/>
      <c r="AK236" s="796"/>
      <c r="AL236" s="795"/>
      <c r="AM236" s="796"/>
      <c r="AN236" s="795"/>
      <c r="AO236" s="796"/>
      <c r="AP236" s="795"/>
      <c r="AQ236" s="796"/>
      <c r="AR236" s="795"/>
      <c r="AS236" s="796"/>
      <c r="AT236" s="795"/>
      <c r="AU236" s="796"/>
      <c r="AV236" s="795"/>
      <c r="AW236" s="796"/>
      <c r="AX236" s="795"/>
      <c r="AY236" s="796"/>
      <c r="AZ236" s="795"/>
      <c r="BA236" s="796"/>
      <c r="BB236" s="795"/>
      <c r="BC236" s="796"/>
      <c r="BD236" s="795"/>
      <c r="BE236" s="796"/>
      <c r="BF236" s="795"/>
      <c r="BG236" s="796"/>
      <c r="BH236" s="795"/>
      <c r="BI236" s="796"/>
      <c r="BJ236" s="795"/>
      <c r="BK236" s="796"/>
      <c r="BL236" s="795"/>
      <c r="BM236" s="796"/>
      <c r="BN236" s="795"/>
      <c r="BO236" s="796"/>
      <c r="BP236" s="795"/>
      <c r="BQ236" s="796"/>
      <c r="BR236" s="795"/>
      <c r="BS236" s="796"/>
      <c r="BT236" s="795"/>
      <c r="BU236" s="796"/>
      <c r="BV236" s="788"/>
      <c r="BW236" s="788"/>
      <c r="BX236" s="788"/>
      <c r="BY236" s="788"/>
      <c r="BZ236" s="338"/>
      <c r="CA236" s="338"/>
      <c r="CB236" s="338"/>
      <c r="CC236" s="338"/>
      <c r="CD236" s="338"/>
      <c r="CE236" s="338"/>
      <c r="CF236" s="338"/>
    </row>
    <row r="237" ht="15.75" customHeight="1">
      <c r="A237" s="789"/>
      <c r="B237" s="338"/>
      <c r="C237" s="338"/>
      <c r="D237" s="338"/>
      <c r="E237" s="338"/>
      <c r="F237" s="346"/>
      <c r="G237" s="504"/>
      <c r="H237" s="505"/>
      <c r="I237" s="786"/>
      <c r="J237" s="820"/>
      <c r="K237" s="787"/>
      <c r="L237" s="795"/>
      <c r="M237" s="796"/>
      <c r="N237" s="795"/>
      <c r="O237" s="796"/>
      <c r="P237" s="795"/>
      <c r="Q237" s="796"/>
      <c r="R237" s="795"/>
      <c r="S237" s="796"/>
      <c r="T237" s="795"/>
      <c r="U237" s="796"/>
      <c r="V237" s="795"/>
      <c r="W237" s="796"/>
      <c r="X237" s="795"/>
      <c r="Y237" s="796"/>
      <c r="Z237" s="795"/>
      <c r="AA237" s="796"/>
      <c r="AB237" s="795"/>
      <c r="AC237" s="796"/>
      <c r="AD237" s="795"/>
      <c r="AE237" s="796"/>
      <c r="AF237" s="795"/>
      <c r="AG237" s="796"/>
      <c r="AH237" s="795"/>
      <c r="AI237" s="796"/>
      <c r="AJ237" s="801"/>
      <c r="AK237" s="796"/>
      <c r="AL237" s="795"/>
      <c r="AM237" s="796"/>
      <c r="AN237" s="795"/>
      <c r="AO237" s="796"/>
      <c r="AP237" s="795"/>
      <c r="AQ237" s="796"/>
      <c r="AR237" s="795"/>
      <c r="AS237" s="796"/>
      <c r="AT237" s="795"/>
      <c r="AU237" s="796"/>
      <c r="AV237" s="795"/>
      <c r="AW237" s="796"/>
      <c r="AX237" s="795"/>
      <c r="AY237" s="796"/>
      <c r="AZ237" s="795"/>
      <c r="BA237" s="796"/>
      <c r="BB237" s="795"/>
      <c r="BC237" s="796"/>
      <c r="BD237" s="795"/>
      <c r="BE237" s="796"/>
      <c r="BF237" s="795"/>
      <c r="BG237" s="796"/>
      <c r="BH237" s="795"/>
      <c r="BI237" s="796"/>
      <c r="BJ237" s="795"/>
      <c r="BK237" s="796"/>
      <c r="BL237" s="795"/>
      <c r="BM237" s="796"/>
      <c r="BN237" s="795"/>
      <c r="BO237" s="796"/>
      <c r="BP237" s="795"/>
      <c r="BQ237" s="796"/>
      <c r="BR237" s="795"/>
      <c r="BS237" s="796"/>
      <c r="BT237" s="795"/>
      <c r="BU237" s="796"/>
      <c r="BV237" s="788"/>
      <c r="BW237" s="788"/>
      <c r="BX237" s="788"/>
      <c r="BY237" s="788"/>
      <c r="BZ237" s="338"/>
      <c r="CA237" s="338"/>
      <c r="CB237" s="338"/>
      <c r="CC237" s="338"/>
      <c r="CD237" s="338"/>
      <c r="CE237" s="338"/>
      <c r="CF237" s="338"/>
    </row>
    <row r="238" ht="15.75" customHeight="1">
      <c r="A238" s="789"/>
      <c r="B238" s="338"/>
      <c r="C238" s="338"/>
      <c r="D238" s="338"/>
      <c r="E238" s="338"/>
      <c r="F238" s="346"/>
      <c r="G238" s="504"/>
      <c r="H238" s="505"/>
      <c r="I238" s="786"/>
      <c r="J238" s="820"/>
      <c r="K238" s="787"/>
      <c r="L238" s="795"/>
      <c r="M238" s="796"/>
      <c r="N238" s="795"/>
      <c r="O238" s="796"/>
      <c r="P238" s="795"/>
      <c r="Q238" s="796"/>
      <c r="R238" s="795"/>
      <c r="S238" s="796"/>
      <c r="T238" s="795"/>
      <c r="U238" s="796"/>
      <c r="V238" s="795"/>
      <c r="W238" s="796"/>
      <c r="X238" s="795"/>
      <c r="Y238" s="796"/>
      <c r="Z238" s="795"/>
      <c r="AA238" s="796"/>
      <c r="AB238" s="795"/>
      <c r="AC238" s="796"/>
      <c r="AD238" s="795"/>
      <c r="AE238" s="796"/>
      <c r="AF238" s="795"/>
      <c r="AG238" s="796"/>
      <c r="AH238" s="795"/>
      <c r="AI238" s="796"/>
      <c r="AJ238" s="801"/>
      <c r="AK238" s="796"/>
      <c r="AL238" s="795"/>
      <c r="AM238" s="796"/>
      <c r="AN238" s="795"/>
      <c r="AO238" s="796"/>
      <c r="AP238" s="795"/>
      <c r="AQ238" s="796"/>
      <c r="AR238" s="795"/>
      <c r="AS238" s="796"/>
      <c r="AT238" s="795"/>
      <c r="AU238" s="796"/>
      <c r="AV238" s="795"/>
      <c r="AW238" s="796"/>
      <c r="AX238" s="795"/>
      <c r="AY238" s="796"/>
      <c r="AZ238" s="795"/>
      <c r="BA238" s="796"/>
      <c r="BB238" s="795"/>
      <c r="BC238" s="796"/>
      <c r="BD238" s="795"/>
      <c r="BE238" s="796"/>
      <c r="BF238" s="795"/>
      <c r="BG238" s="796"/>
      <c r="BH238" s="795"/>
      <c r="BI238" s="796"/>
      <c r="BJ238" s="795"/>
      <c r="BK238" s="796"/>
      <c r="BL238" s="795"/>
      <c r="BM238" s="796"/>
      <c r="BN238" s="795"/>
      <c r="BO238" s="796"/>
      <c r="BP238" s="795"/>
      <c r="BQ238" s="796"/>
      <c r="BR238" s="795"/>
      <c r="BS238" s="796"/>
      <c r="BT238" s="795"/>
      <c r="BU238" s="796"/>
      <c r="BV238" s="788"/>
      <c r="BW238" s="788"/>
      <c r="BX238" s="788"/>
      <c r="BY238" s="788"/>
      <c r="BZ238" s="338"/>
      <c r="CA238" s="338"/>
      <c r="CB238" s="338"/>
      <c r="CC238" s="338"/>
      <c r="CD238" s="338"/>
      <c r="CE238" s="338"/>
      <c r="CF238" s="338"/>
    </row>
    <row r="239" ht="15.75" customHeight="1">
      <c r="A239" s="789"/>
      <c r="B239" s="338"/>
      <c r="C239" s="338"/>
      <c r="D239" s="338"/>
      <c r="E239" s="338"/>
      <c r="F239" s="346"/>
      <c r="G239" s="504"/>
      <c r="H239" s="505"/>
      <c r="I239" s="786"/>
      <c r="J239" s="820"/>
      <c r="K239" s="787"/>
      <c r="L239" s="795"/>
      <c r="M239" s="796"/>
      <c r="N239" s="795"/>
      <c r="O239" s="796"/>
      <c r="P239" s="795"/>
      <c r="Q239" s="796"/>
      <c r="R239" s="795"/>
      <c r="S239" s="796"/>
      <c r="T239" s="795"/>
      <c r="U239" s="796"/>
      <c r="V239" s="795"/>
      <c r="W239" s="796"/>
      <c r="X239" s="795"/>
      <c r="Y239" s="796"/>
      <c r="Z239" s="795"/>
      <c r="AA239" s="796"/>
      <c r="AB239" s="795"/>
      <c r="AC239" s="796"/>
      <c r="AD239" s="795"/>
      <c r="AE239" s="796"/>
      <c r="AF239" s="795"/>
      <c r="AG239" s="796"/>
      <c r="AH239" s="795"/>
      <c r="AI239" s="796"/>
      <c r="AJ239" s="801"/>
      <c r="AK239" s="796"/>
      <c r="AL239" s="795"/>
      <c r="AM239" s="796"/>
      <c r="AN239" s="795"/>
      <c r="AO239" s="796"/>
      <c r="AP239" s="795"/>
      <c r="AQ239" s="796"/>
      <c r="AR239" s="795"/>
      <c r="AS239" s="796"/>
      <c r="AT239" s="795"/>
      <c r="AU239" s="796"/>
      <c r="AV239" s="795"/>
      <c r="AW239" s="796"/>
      <c r="AX239" s="795"/>
      <c r="AY239" s="796"/>
      <c r="AZ239" s="795"/>
      <c r="BA239" s="796"/>
      <c r="BB239" s="795"/>
      <c r="BC239" s="796"/>
      <c r="BD239" s="795"/>
      <c r="BE239" s="796"/>
      <c r="BF239" s="795"/>
      <c r="BG239" s="796"/>
      <c r="BH239" s="795"/>
      <c r="BI239" s="796"/>
      <c r="BJ239" s="795"/>
      <c r="BK239" s="796"/>
      <c r="BL239" s="795"/>
      <c r="BM239" s="796"/>
      <c r="BN239" s="795"/>
      <c r="BO239" s="796"/>
      <c r="BP239" s="795"/>
      <c r="BQ239" s="796"/>
      <c r="BR239" s="795"/>
      <c r="BS239" s="796"/>
      <c r="BT239" s="795"/>
      <c r="BU239" s="796"/>
      <c r="BV239" s="788"/>
      <c r="BW239" s="788"/>
      <c r="BX239" s="788"/>
      <c r="BY239" s="788"/>
      <c r="BZ239" s="338"/>
      <c r="CA239" s="338"/>
      <c r="CB239" s="338"/>
      <c r="CC239" s="338"/>
      <c r="CD239" s="338"/>
      <c r="CE239" s="338"/>
      <c r="CF239" s="338"/>
    </row>
    <row r="240" ht="15.75" customHeight="1">
      <c r="A240" s="789"/>
      <c r="B240" s="338"/>
      <c r="C240" s="338"/>
      <c r="D240" s="338"/>
      <c r="E240" s="338"/>
      <c r="F240" s="346"/>
      <c r="G240" s="504"/>
      <c r="H240" s="505"/>
      <c r="I240" s="786"/>
      <c r="J240" s="820"/>
      <c r="K240" s="787"/>
      <c r="L240" s="795"/>
      <c r="M240" s="796"/>
      <c r="N240" s="795"/>
      <c r="O240" s="796"/>
      <c r="P240" s="795"/>
      <c r="Q240" s="796"/>
      <c r="R240" s="795"/>
      <c r="S240" s="796"/>
      <c r="T240" s="795"/>
      <c r="U240" s="796"/>
      <c r="V240" s="795"/>
      <c r="W240" s="796"/>
      <c r="X240" s="795"/>
      <c r="Y240" s="796"/>
      <c r="Z240" s="795"/>
      <c r="AA240" s="796"/>
      <c r="AB240" s="795"/>
      <c r="AC240" s="796"/>
      <c r="AD240" s="795"/>
      <c r="AE240" s="796"/>
      <c r="AF240" s="795"/>
      <c r="AG240" s="796"/>
      <c r="AH240" s="795"/>
      <c r="AI240" s="796"/>
      <c r="AJ240" s="801"/>
      <c r="AK240" s="796"/>
      <c r="AL240" s="795"/>
      <c r="AM240" s="796"/>
      <c r="AN240" s="795"/>
      <c r="AO240" s="796"/>
      <c r="AP240" s="795"/>
      <c r="AQ240" s="796"/>
      <c r="AR240" s="795"/>
      <c r="AS240" s="796"/>
      <c r="AT240" s="795"/>
      <c r="AU240" s="796"/>
      <c r="AV240" s="795"/>
      <c r="AW240" s="796"/>
      <c r="AX240" s="795"/>
      <c r="AY240" s="796"/>
      <c r="AZ240" s="795"/>
      <c r="BA240" s="796"/>
      <c r="BB240" s="795"/>
      <c r="BC240" s="796"/>
      <c r="BD240" s="795"/>
      <c r="BE240" s="796"/>
      <c r="BF240" s="795"/>
      <c r="BG240" s="796"/>
      <c r="BH240" s="795"/>
      <c r="BI240" s="796"/>
      <c r="BJ240" s="795"/>
      <c r="BK240" s="796"/>
      <c r="BL240" s="795"/>
      <c r="BM240" s="796"/>
      <c r="BN240" s="795"/>
      <c r="BO240" s="796"/>
      <c r="BP240" s="795"/>
      <c r="BQ240" s="796"/>
      <c r="BR240" s="795"/>
      <c r="BS240" s="796"/>
      <c r="BT240" s="795"/>
      <c r="BU240" s="796"/>
      <c r="BV240" s="788"/>
      <c r="BW240" s="788"/>
      <c r="BX240" s="788"/>
      <c r="BY240" s="788"/>
      <c r="BZ240" s="338"/>
      <c r="CA240" s="338"/>
      <c r="CB240" s="338"/>
      <c r="CC240" s="338"/>
      <c r="CD240" s="338"/>
      <c r="CE240" s="338"/>
      <c r="CF240" s="338"/>
    </row>
    <row r="241" ht="15.75" customHeight="1">
      <c r="A241" s="789"/>
      <c r="B241" s="338"/>
      <c r="C241" s="338"/>
      <c r="D241" s="338"/>
      <c r="E241" s="338"/>
      <c r="F241" s="346"/>
      <c r="G241" s="504"/>
      <c r="H241" s="505"/>
      <c r="I241" s="786"/>
      <c r="J241" s="820"/>
      <c r="K241" s="787"/>
      <c r="L241" s="795"/>
      <c r="M241" s="796"/>
      <c r="N241" s="795"/>
      <c r="O241" s="796"/>
      <c r="P241" s="795"/>
      <c r="Q241" s="796"/>
      <c r="R241" s="795"/>
      <c r="S241" s="796"/>
      <c r="T241" s="795"/>
      <c r="U241" s="796"/>
      <c r="V241" s="795"/>
      <c r="W241" s="796"/>
      <c r="X241" s="795"/>
      <c r="Y241" s="796"/>
      <c r="Z241" s="795"/>
      <c r="AA241" s="796"/>
      <c r="AB241" s="795"/>
      <c r="AC241" s="796"/>
      <c r="AD241" s="795"/>
      <c r="AE241" s="796"/>
      <c r="AF241" s="795"/>
      <c r="AG241" s="796"/>
      <c r="AH241" s="795"/>
      <c r="AI241" s="796"/>
      <c r="AJ241" s="801"/>
      <c r="AK241" s="796"/>
      <c r="AL241" s="795"/>
      <c r="AM241" s="796"/>
      <c r="AN241" s="795"/>
      <c r="AO241" s="796"/>
      <c r="AP241" s="795"/>
      <c r="AQ241" s="796"/>
      <c r="AR241" s="795"/>
      <c r="AS241" s="796"/>
      <c r="AT241" s="795"/>
      <c r="AU241" s="796"/>
      <c r="AV241" s="795"/>
      <c r="AW241" s="796"/>
      <c r="AX241" s="795"/>
      <c r="AY241" s="796"/>
      <c r="AZ241" s="795"/>
      <c r="BA241" s="796"/>
      <c r="BB241" s="795"/>
      <c r="BC241" s="796"/>
      <c r="BD241" s="795"/>
      <c r="BE241" s="796"/>
      <c r="BF241" s="795"/>
      <c r="BG241" s="796"/>
      <c r="BH241" s="795"/>
      <c r="BI241" s="796"/>
      <c r="BJ241" s="795"/>
      <c r="BK241" s="796"/>
      <c r="BL241" s="795"/>
      <c r="BM241" s="796"/>
      <c r="BN241" s="795"/>
      <c r="BO241" s="796"/>
      <c r="BP241" s="795"/>
      <c r="BQ241" s="796"/>
      <c r="BR241" s="795"/>
      <c r="BS241" s="796"/>
      <c r="BT241" s="795"/>
      <c r="BU241" s="796"/>
      <c r="BV241" s="788"/>
      <c r="BW241" s="788"/>
      <c r="BX241" s="788"/>
      <c r="BY241" s="788"/>
      <c r="BZ241" s="338"/>
      <c r="CA241" s="338"/>
      <c r="CB241" s="338"/>
      <c r="CC241" s="338"/>
      <c r="CD241" s="338"/>
      <c r="CE241" s="338"/>
      <c r="CF241" s="338"/>
    </row>
    <row r="242" ht="15.75" customHeight="1">
      <c r="A242" s="789">
        <v>147.0</v>
      </c>
      <c r="B242" s="338"/>
      <c r="C242" s="338"/>
      <c r="D242" s="338"/>
      <c r="E242" s="338"/>
      <c r="F242" s="346"/>
      <c r="G242" s="504">
        <f t="shared" ref="G242:H242" si="175">L242+N242+P242+R242+T242+V242+X242+Z242+AB242+AD242+AF242+AH242+AJ242+AL242+AN242+AP242+AR242+AT242+AV242+AX242+AZ242+BB242+BD242+BF242+BH242+BJ242+BL242+BN242+BP242+BR242+BT242</f>
        <v>0</v>
      </c>
      <c r="H242" s="505">
        <f t="shared" si="175"/>
        <v>0</v>
      </c>
      <c r="I242" s="786">
        <f t="shared" ref="I242:I1153" si="177">F242+G242-H242</f>
        <v>0</v>
      </c>
      <c r="J242" s="820"/>
      <c r="K242" s="787">
        <f t="shared" ref="K242:K354" si="178">I242*J242</f>
        <v>0</v>
      </c>
      <c r="L242" s="795"/>
      <c r="M242" s="796"/>
      <c r="N242" s="795"/>
      <c r="O242" s="796"/>
      <c r="P242" s="795"/>
      <c r="Q242" s="796"/>
      <c r="R242" s="795"/>
      <c r="S242" s="796"/>
      <c r="T242" s="795"/>
      <c r="U242" s="796"/>
      <c r="V242" s="795"/>
      <c r="W242" s="796"/>
      <c r="X242" s="795"/>
      <c r="Y242" s="796"/>
      <c r="Z242" s="795"/>
      <c r="AA242" s="796"/>
      <c r="AB242" s="795"/>
      <c r="AC242" s="796"/>
      <c r="AD242" s="795"/>
      <c r="AE242" s="796"/>
      <c r="AF242" s="795"/>
      <c r="AG242" s="796"/>
      <c r="AH242" s="795"/>
      <c r="AI242" s="796"/>
      <c r="AJ242" s="801"/>
      <c r="AK242" s="796"/>
      <c r="AL242" s="795"/>
      <c r="AM242" s="796"/>
      <c r="AN242" s="795"/>
      <c r="AO242" s="796"/>
      <c r="AP242" s="795"/>
      <c r="AQ242" s="796"/>
      <c r="AR242" s="795"/>
      <c r="AS242" s="796"/>
      <c r="AT242" s="795"/>
      <c r="AU242" s="796"/>
      <c r="AV242" s="795"/>
      <c r="AW242" s="796"/>
      <c r="AX242" s="795"/>
      <c r="AY242" s="796"/>
      <c r="AZ242" s="795"/>
      <c r="BA242" s="796"/>
      <c r="BB242" s="795"/>
      <c r="BC242" s="796"/>
      <c r="BD242" s="795"/>
      <c r="BE242" s="796"/>
      <c r="BF242" s="795"/>
      <c r="BG242" s="796"/>
      <c r="BH242" s="795"/>
      <c r="BI242" s="796"/>
      <c r="BJ242" s="795"/>
      <c r="BK242" s="796"/>
      <c r="BL242" s="795"/>
      <c r="BM242" s="796"/>
      <c r="BN242" s="795"/>
      <c r="BO242" s="796"/>
      <c r="BP242" s="795"/>
      <c r="BQ242" s="796"/>
      <c r="BR242" s="795"/>
      <c r="BS242" s="796"/>
      <c r="BT242" s="795"/>
      <c r="BU242" s="796"/>
      <c r="BV242" s="788">
        <f t="shared" ref="BV242:BV290" si="179">F242*J242</f>
        <v>0</v>
      </c>
      <c r="BW242" s="788">
        <f t="shared" ref="BW242:BW290" si="180">G242*J242</f>
        <v>0</v>
      </c>
      <c r="BX242" s="788">
        <f t="shared" ref="BX242:BX290" si="181">H242*J242</f>
        <v>0</v>
      </c>
      <c r="BY242" s="788">
        <f t="shared" ref="BY242:BY290" si="182">I242*J242</f>
        <v>0</v>
      </c>
      <c r="BZ242" s="338"/>
      <c r="CA242" s="338"/>
      <c r="CB242" s="338"/>
      <c r="CC242" s="338"/>
      <c r="CD242" s="338"/>
      <c r="CE242" s="338"/>
      <c r="CF242" s="338"/>
    </row>
    <row r="243" ht="15.75" customHeight="1">
      <c r="A243" s="789">
        <v>148.0</v>
      </c>
      <c r="B243" s="338"/>
      <c r="C243" s="338"/>
      <c r="D243" s="338"/>
      <c r="E243" s="338"/>
      <c r="F243" s="346"/>
      <c r="G243" s="504">
        <f t="shared" ref="G243:H243" si="176">L243+N243+P243+R243+T243+V243+X243+Z243+AB243+AD243+AF243+AH243+AJ243+AL243+AN243+AP243+AR243+AT243+AV243+AX243+AZ243+BB243+BD243+BF243+BH243+BJ243+BL243+BN243+BP243+BR243+BT243</f>
        <v>0</v>
      </c>
      <c r="H243" s="505">
        <f t="shared" si="176"/>
        <v>0</v>
      </c>
      <c r="I243" s="786">
        <f t="shared" si="177"/>
        <v>0</v>
      </c>
      <c r="J243" s="820"/>
      <c r="K243" s="787">
        <f t="shared" si="178"/>
        <v>0</v>
      </c>
      <c r="L243" s="795"/>
      <c r="M243" s="796"/>
      <c r="N243" s="795"/>
      <c r="O243" s="796"/>
      <c r="P243" s="795"/>
      <c r="Q243" s="796"/>
      <c r="R243" s="795"/>
      <c r="S243" s="796"/>
      <c r="T243" s="795"/>
      <c r="U243" s="796"/>
      <c r="V243" s="795"/>
      <c r="W243" s="796"/>
      <c r="X243" s="795"/>
      <c r="Y243" s="796"/>
      <c r="Z243" s="795"/>
      <c r="AA243" s="796"/>
      <c r="AB243" s="795"/>
      <c r="AC243" s="796"/>
      <c r="AD243" s="795"/>
      <c r="AE243" s="796"/>
      <c r="AF243" s="795"/>
      <c r="AG243" s="796"/>
      <c r="AH243" s="795"/>
      <c r="AI243" s="796"/>
      <c r="AJ243" s="801"/>
      <c r="AK243" s="796"/>
      <c r="AL243" s="795"/>
      <c r="AM243" s="796"/>
      <c r="AN243" s="795"/>
      <c r="AO243" s="796"/>
      <c r="AP243" s="795"/>
      <c r="AQ243" s="796"/>
      <c r="AR243" s="795"/>
      <c r="AS243" s="796"/>
      <c r="AT243" s="795"/>
      <c r="AU243" s="796"/>
      <c r="AV243" s="795"/>
      <c r="AW243" s="796"/>
      <c r="AX243" s="795"/>
      <c r="AY243" s="796"/>
      <c r="AZ243" s="795"/>
      <c r="BA243" s="796"/>
      <c r="BB243" s="795"/>
      <c r="BC243" s="796"/>
      <c r="BD243" s="795"/>
      <c r="BE243" s="796"/>
      <c r="BF243" s="795"/>
      <c r="BG243" s="796"/>
      <c r="BH243" s="795"/>
      <c r="BI243" s="796"/>
      <c r="BJ243" s="795"/>
      <c r="BK243" s="796"/>
      <c r="BL243" s="795"/>
      <c r="BM243" s="796"/>
      <c r="BN243" s="795"/>
      <c r="BO243" s="796"/>
      <c r="BP243" s="795"/>
      <c r="BQ243" s="796"/>
      <c r="BR243" s="795"/>
      <c r="BS243" s="796"/>
      <c r="BT243" s="795"/>
      <c r="BU243" s="796"/>
      <c r="BV243" s="788">
        <f t="shared" si="179"/>
        <v>0</v>
      </c>
      <c r="BW243" s="788">
        <f t="shared" si="180"/>
        <v>0</v>
      </c>
      <c r="BX243" s="788">
        <f t="shared" si="181"/>
        <v>0</v>
      </c>
      <c r="BY243" s="788">
        <f t="shared" si="182"/>
        <v>0</v>
      </c>
      <c r="BZ243" s="338"/>
      <c r="CA243" s="338"/>
      <c r="CB243" s="338"/>
      <c r="CC243" s="338"/>
      <c r="CD243" s="338"/>
      <c r="CE243" s="338"/>
      <c r="CF243" s="338"/>
    </row>
    <row r="244" ht="15.75" customHeight="1">
      <c r="A244" s="789">
        <v>149.0</v>
      </c>
      <c r="B244" s="338"/>
      <c r="C244" s="338"/>
      <c r="D244" s="338"/>
      <c r="E244" s="338"/>
      <c r="F244" s="346"/>
      <c r="G244" s="504">
        <f t="shared" ref="G244:H244" si="183">L244+N244+P244+R244+T244+V244+X244+Z244+AB244+AD244+AF244+AH244+AJ244+AL244+AN244+AP244+AR244+AT244+AV244+AX244+AZ244+BB244+BD244+BF244+BH244+BJ244+BL244+BN244+BP244+BR244+BT244</f>
        <v>0</v>
      </c>
      <c r="H244" s="505">
        <f t="shared" si="183"/>
        <v>0</v>
      </c>
      <c r="I244" s="786">
        <f t="shared" si="177"/>
        <v>0</v>
      </c>
      <c r="J244" s="820"/>
      <c r="K244" s="787">
        <f t="shared" si="178"/>
        <v>0</v>
      </c>
      <c r="L244" s="795"/>
      <c r="M244" s="796"/>
      <c r="N244" s="795"/>
      <c r="O244" s="796"/>
      <c r="P244" s="795"/>
      <c r="Q244" s="796"/>
      <c r="R244" s="795"/>
      <c r="S244" s="796"/>
      <c r="T244" s="795"/>
      <c r="U244" s="796"/>
      <c r="V244" s="795"/>
      <c r="W244" s="796"/>
      <c r="X244" s="795"/>
      <c r="Y244" s="796"/>
      <c r="Z244" s="795"/>
      <c r="AA244" s="796"/>
      <c r="AB244" s="795"/>
      <c r="AC244" s="796"/>
      <c r="AD244" s="795"/>
      <c r="AE244" s="796"/>
      <c r="AF244" s="795"/>
      <c r="AG244" s="796"/>
      <c r="AH244" s="795"/>
      <c r="AI244" s="796"/>
      <c r="AJ244" s="801"/>
      <c r="AK244" s="796"/>
      <c r="AL244" s="795"/>
      <c r="AM244" s="796"/>
      <c r="AN244" s="795"/>
      <c r="AO244" s="796"/>
      <c r="AP244" s="795"/>
      <c r="AQ244" s="796"/>
      <c r="AR244" s="795"/>
      <c r="AS244" s="796"/>
      <c r="AT244" s="795"/>
      <c r="AU244" s="796"/>
      <c r="AV244" s="795"/>
      <c r="AW244" s="796"/>
      <c r="AX244" s="795"/>
      <c r="AY244" s="796"/>
      <c r="AZ244" s="795"/>
      <c r="BA244" s="796"/>
      <c r="BB244" s="795"/>
      <c r="BC244" s="796"/>
      <c r="BD244" s="795"/>
      <c r="BE244" s="796"/>
      <c r="BF244" s="795"/>
      <c r="BG244" s="796"/>
      <c r="BH244" s="795"/>
      <c r="BI244" s="796"/>
      <c r="BJ244" s="795"/>
      <c r="BK244" s="796"/>
      <c r="BL244" s="795"/>
      <c r="BM244" s="796"/>
      <c r="BN244" s="795"/>
      <c r="BO244" s="796"/>
      <c r="BP244" s="795"/>
      <c r="BQ244" s="796"/>
      <c r="BR244" s="795"/>
      <c r="BS244" s="796"/>
      <c r="BT244" s="795"/>
      <c r="BU244" s="796"/>
      <c r="BV244" s="788">
        <f t="shared" si="179"/>
        <v>0</v>
      </c>
      <c r="BW244" s="788">
        <f t="shared" si="180"/>
        <v>0</v>
      </c>
      <c r="BX244" s="788">
        <f t="shared" si="181"/>
        <v>0</v>
      </c>
      <c r="BY244" s="788">
        <f t="shared" si="182"/>
        <v>0</v>
      </c>
      <c r="BZ244" s="338"/>
      <c r="CA244" s="338"/>
      <c r="CB244" s="338"/>
      <c r="CC244" s="338"/>
      <c r="CD244" s="338"/>
      <c r="CE244" s="338"/>
      <c r="CF244" s="338"/>
    </row>
    <row r="245" ht="15.75" customHeight="1">
      <c r="A245" s="789">
        <v>150.0</v>
      </c>
      <c r="B245" s="338"/>
      <c r="C245" s="338"/>
      <c r="D245" s="338"/>
      <c r="E245" s="338"/>
      <c r="F245" s="346"/>
      <c r="G245" s="504">
        <f t="shared" ref="G245:H245" si="184">L245+N245+P245+R245+T245+V245+X245+Z245+AB245+AD245+AF245+AH245+AJ245+AL245+AN245+AP245+AR245+AT245+AV245+AX245+AZ245+BB245+BD245+BF245+BH245+BJ245+BL245+BN245+BP245+BR245+BT245</f>
        <v>0</v>
      </c>
      <c r="H245" s="505">
        <f t="shared" si="184"/>
        <v>0</v>
      </c>
      <c r="I245" s="786">
        <f t="shared" si="177"/>
        <v>0</v>
      </c>
      <c r="J245" s="820"/>
      <c r="K245" s="787">
        <f t="shared" si="178"/>
        <v>0</v>
      </c>
      <c r="L245" s="795"/>
      <c r="M245" s="796"/>
      <c r="N245" s="795"/>
      <c r="O245" s="796"/>
      <c r="P245" s="795"/>
      <c r="Q245" s="796"/>
      <c r="R245" s="795"/>
      <c r="S245" s="796"/>
      <c r="T245" s="795"/>
      <c r="U245" s="796"/>
      <c r="V245" s="795"/>
      <c r="W245" s="796"/>
      <c r="X245" s="795"/>
      <c r="Y245" s="796"/>
      <c r="Z245" s="795"/>
      <c r="AA245" s="796"/>
      <c r="AB245" s="795"/>
      <c r="AC245" s="796"/>
      <c r="AD245" s="795"/>
      <c r="AE245" s="796"/>
      <c r="AF245" s="795"/>
      <c r="AG245" s="796"/>
      <c r="AH245" s="795"/>
      <c r="AI245" s="796"/>
      <c r="AJ245" s="801"/>
      <c r="AK245" s="796"/>
      <c r="AL245" s="795"/>
      <c r="AM245" s="796"/>
      <c r="AN245" s="795"/>
      <c r="AO245" s="796"/>
      <c r="AP245" s="795"/>
      <c r="AQ245" s="796"/>
      <c r="AR245" s="795"/>
      <c r="AS245" s="796"/>
      <c r="AT245" s="795"/>
      <c r="AU245" s="796"/>
      <c r="AV245" s="795"/>
      <c r="AW245" s="796"/>
      <c r="AX245" s="795"/>
      <c r="AY245" s="796"/>
      <c r="AZ245" s="795"/>
      <c r="BA245" s="796"/>
      <c r="BB245" s="795"/>
      <c r="BC245" s="796"/>
      <c r="BD245" s="795"/>
      <c r="BE245" s="796"/>
      <c r="BF245" s="795"/>
      <c r="BG245" s="796"/>
      <c r="BH245" s="795"/>
      <c r="BI245" s="796"/>
      <c r="BJ245" s="795"/>
      <c r="BK245" s="796"/>
      <c r="BL245" s="795"/>
      <c r="BM245" s="796"/>
      <c r="BN245" s="795"/>
      <c r="BO245" s="796"/>
      <c r="BP245" s="795"/>
      <c r="BQ245" s="796"/>
      <c r="BR245" s="795"/>
      <c r="BS245" s="796"/>
      <c r="BT245" s="795"/>
      <c r="BU245" s="796"/>
      <c r="BV245" s="788">
        <f t="shared" si="179"/>
        <v>0</v>
      </c>
      <c r="BW245" s="788">
        <f t="shared" si="180"/>
        <v>0</v>
      </c>
      <c r="BX245" s="788">
        <f t="shared" si="181"/>
        <v>0</v>
      </c>
      <c r="BY245" s="788">
        <f t="shared" si="182"/>
        <v>0</v>
      </c>
      <c r="BZ245" s="338"/>
      <c r="CA245" s="338"/>
      <c r="CB245" s="338"/>
      <c r="CC245" s="338"/>
      <c r="CD245" s="338"/>
      <c r="CE245" s="338"/>
      <c r="CF245" s="338"/>
    </row>
    <row r="246" ht="15.75" customHeight="1">
      <c r="A246" s="789">
        <v>151.0</v>
      </c>
      <c r="B246" s="338"/>
      <c r="C246" s="338"/>
      <c r="D246" s="338"/>
      <c r="E246" s="338"/>
      <c r="F246" s="346"/>
      <c r="G246" s="504">
        <f t="shared" ref="G246:H246" si="185">L246+N246+P246+R246+T246+V246+X246+Z246+AB246+AD246+AF246+AH246+AJ246+AL246+AN246+AP246+AR246+AT246+AV246+AX246+AZ246+BB246+BD246+BF246+BH246+BJ246+BL246+BN246+BP246+BR246+BT246</f>
        <v>0</v>
      </c>
      <c r="H246" s="505">
        <f t="shared" si="185"/>
        <v>0</v>
      </c>
      <c r="I246" s="786">
        <f t="shared" si="177"/>
        <v>0</v>
      </c>
      <c r="J246" s="820"/>
      <c r="K246" s="787">
        <f t="shared" si="178"/>
        <v>0</v>
      </c>
      <c r="L246" s="795"/>
      <c r="M246" s="796"/>
      <c r="N246" s="795"/>
      <c r="O246" s="796"/>
      <c r="P246" s="795"/>
      <c r="Q246" s="796"/>
      <c r="R246" s="795"/>
      <c r="S246" s="796"/>
      <c r="T246" s="795"/>
      <c r="U246" s="796"/>
      <c r="V246" s="795"/>
      <c r="W246" s="796"/>
      <c r="X246" s="795"/>
      <c r="Y246" s="796"/>
      <c r="Z246" s="795"/>
      <c r="AA246" s="796"/>
      <c r="AB246" s="795"/>
      <c r="AC246" s="796"/>
      <c r="AD246" s="795"/>
      <c r="AE246" s="796"/>
      <c r="AF246" s="795"/>
      <c r="AG246" s="796"/>
      <c r="AH246" s="795"/>
      <c r="AI246" s="796"/>
      <c r="AJ246" s="801"/>
      <c r="AK246" s="796"/>
      <c r="AL246" s="795"/>
      <c r="AM246" s="796"/>
      <c r="AN246" s="795"/>
      <c r="AO246" s="796"/>
      <c r="AP246" s="795"/>
      <c r="AQ246" s="796"/>
      <c r="AR246" s="795"/>
      <c r="AS246" s="796"/>
      <c r="AT246" s="795"/>
      <c r="AU246" s="796"/>
      <c r="AV246" s="795"/>
      <c r="AW246" s="796"/>
      <c r="AX246" s="795"/>
      <c r="AY246" s="796"/>
      <c r="AZ246" s="795"/>
      <c r="BA246" s="796"/>
      <c r="BB246" s="795"/>
      <c r="BC246" s="796"/>
      <c r="BD246" s="795"/>
      <c r="BE246" s="796"/>
      <c r="BF246" s="795"/>
      <c r="BG246" s="796"/>
      <c r="BH246" s="795"/>
      <c r="BI246" s="796"/>
      <c r="BJ246" s="795"/>
      <c r="BK246" s="796"/>
      <c r="BL246" s="795"/>
      <c r="BM246" s="796"/>
      <c r="BN246" s="795"/>
      <c r="BO246" s="796"/>
      <c r="BP246" s="795"/>
      <c r="BQ246" s="796"/>
      <c r="BR246" s="795"/>
      <c r="BS246" s="796"/>
      <c r="BT246" s="795"/>
      <c r="BU246" s="796"/>
      <c r="BV246" s="788">
        <f t="shared" si="179"/>
        <v>0</v>
      </c>
      <c r="BW246" s="788">
        <f t="shared" si="180"/>
        <v>0</v>
      </c>
      <c r="BX246" s="788">
        <f t="shared" si="181"/>
        <v>0</v>
      </c>
      <c r="BY246" s="788">
        <f t="shared" si="182"/>
        <v>0</v>
      </c>
      <c r="BZ246" s="338"/>
      <c r="CA246" s="338"/>
      <c r="CB246" s="338"/>
      <c r="CC246" s="338"/>
      <c r="CD246" s="338"/>
      <c r="CE246" s="338"/>
      <c r="CF246" s="338"/>
    </row>
    <row r="247" ht="15.75" customHeight="1">
      <c r="A247" s="789">
        <v>152.0</v>
      </c>
      <c r="B247" s="338"/>
      <c r="C247" s="338"/>
      <c r="D247" s="338"/>
      <c r="E247" s="338"/>
      <c r="F247" s="346"/>
      <c r="G247" s="504">
        <f t="shared" ref="G247:H247" si="186">L247+N247+P247+R247+T247+V247+X247+Z247+AB247+AD247+AF247+AH247+AJ247+AL247+AN247+AP247+AR247+AT247+AV247+AX247+AZ247+BB247+BD247+BF247+BH247+BJ247+BL247+BN247+BP247+BR247+BT247</f>
        <v>0</v>
      </c>
      <c r="H247" s="505">
        <f t="shared" si="186"/>
        <v>0</v>
      </c>
      <c r="I247" s="786">
        <f t="shared" si="177"/>
        <v>0</v>
      </c>
      <c r="J247" s="820"/>
      <c r="K247" s="787">
        <f t="shared" si="178"/>
        <v>0</v>
      </c>
      <c r="L247" s="795"/>
      <c r="M247" s="796"/>
      <c r="N247" s="795"/>
      <c r="O247" s="796"/>
      <c r="P247" s="795"/>
      <c r="Q247" s="796"/>
      <c r="R247" s="795"/>
      <c r="S247" s="796"/>
      <c r="T247" s="795"/>
      <c r="U247" s="796"/>
      <c r="V247" s="795"/>
      <c r="W247" s="796"/>
      <c r="X247" s="795"/>
      <c r="Y247" s="796"/>
      <c r="Z247" s="795"/>
      <c r="AA247" s="796"/>
      <c r="AB247" s="795"/>
      <c r="AC247" s="796"/>
      <c r="AD247" s="795"/>
      <c r="AE247" s="796"/>
      <c r="AF247" s="795"/>
      <c r="AG247" s="796"/>
      <c r="AH247" s="795"/>
      <c r="AI247" s="796"/>
      <c r="AJ247" s="795"/>
      <c r="AK247" s="796"/>
      <c r="AL247" s="801"/>
      <c r="AM247" s="796"/>
      <c r="AN247" s="795"/>
      <c r="AO247" s="796"/>
      <c r="AP247" s="795"/>
      <c r="AQ247" s="796"/>
      <c r="AR247" s="795"/>
      <c r="AS247" s="796"/>
      <c r="AT247" s="795"/>
      <c r="AU247" s="796"/>
      <c r="AV247" s="795"/>
      <c r="AW247" s="796"/>
      <c r="AX247" s="795"/>
      <c r="AY247" s="796"/>
      <c r="AZ247" s="795"/>
      <c r="BA247" s="796"/>
      <c r="BB247" s="795"/>
      <c r="BC247" s="796"/>
      <c r="BD247" s="795"/>
      <c r="BE247" s="796"/>
      <c r="BF247" s="795"/>
      <c r="BG247" s="796"/>
      <c r="BH247" s="795"/>
      <c r="BI247" s="796"/>
      <c r="BJ247" s="795"/>
      <c r="BK247" s="796"/>
      <c r="BL247" s="795"/>
      <c r="BM247" s="796"/>
      <c r="BN247" s="795"/>
      <c r="BO247" s="796"/>
      <c r="BP247" s="795"/>
      <c r="BQ247" s="796"/>
      <c r="BR247" s="795"/>
      <c r="BS247" s="796"/>
      <c r="BT247" s="795"/>
      <c r="BU247" s="796"/>
      <c r="BV247" s="788">
        <f t="shared" si="179"/>
        <v>0</v>
      </c>
      <c r="BW247" s="788">
        <f t="shared" si="180"/>
        <v>0</v>
      </c>
      <c r="BX247" s="788">
        <f t="shared" si="181"/>
        <v>0</v>
      </c>
      <c r="BY247" s="788">
        <f t="shared" si="182"/>
        <v>0</v>
      </c>
      <c r="BZ247" s="338"/>
      <c r="CA247" s="338"/>
      <c r="CB247" s="338"/>
      <c r="CC247" s="338"/>
      <c r="CD247" s="338"/>
      <c r="CE247" s="338"/>
      <c r="CF247" s="338"/>
    </row>
    <row r="248" ht="15.75" customHeight="1">
      <c r="A248" s="789">
        <v>153.0</v>
      </c>
      <c r="B248" s="338"/>
      <c r="C248" s="338"/>
      <c r="D248" s="338"/>
      <c r="E248" s="338"/>
      <c r="F248" s="346"/>
      <c r="G248" s="504">
        <f t="shared" ref="G248:H248" si="187">L248+N248+P248+R248+T248+V248+X248+Z248+AB248+AD248+AF248+AH248+AJ248+AL248+AN248+AP248+AR248+AT248+AV248+AX248+AZ248+BB248+BD248+BF248+BH248+BJ248+BL248+BN248+BP248+BR248+BT248</f>
        <v>0</v>
      </c>
      <c r="H248" s="505">
        <f t="shared" si="187"/>
        <v>0</v>
      </c>
      <c r="I248" s="786">
        <f t="shared" si="177"/>
        <v>0</v>
      </c>
      <c r="J248" s="820"/>
      <c r="K248" s="787">
        <f t="shared" si="178"/>
        <v>0</v>
      </c>
      <c r="L248" s="795"/>
      <c r="M248" s="796"/>
      <c r="N248" s="795"/>
      <c r="O248" s="796"/>
      <c r="P248" s="795"/>
      <c r="Q248" s="796"/>
      <c r="R248" s="795"/>
      <c r="S248" s="796"/>
      <c r="T248" s="795"/>
      <c r="U248" s="796"/>
      <c r="V248" s="795"/>
      <c r="W248" s="796"/>
      <c r="X248" s="795"/>
      <c r="Y248" s="796"/>
      <c r="Z248" s="795"/>
      <c r="AA248" s="796"/>
      <c r="AB248" s="801"/>
      <c r="AC248" s="796"/>
      <c r="AD248" s="795"/>
      <c r="AE248" s="796"/>
      <c r="AF248" s="795"/>
      <c r="AG248" s="796"/>
      <c r="AH248" s="795"/>
      <c r="AI248" s="796"/>
      <c r="AJ248" s="795"/>
      <c r="AK248" s="796"/>
      <c r="AL248" s="795"/>
      <c r="AM248" s="796"/>
      <c r="AN248" s="801"/>
      <c r="AO248" s="796"/>
      <c r="AP248" s="795"/>
      <c r="AQ248" s="796"/>
      <c r="AR248" s="795"/>
      <c r="AS248" s="796"/>
      <c r="AT248" s="795"/>
      <c r="AU248" s="796"/>
      <c r="AV248" s="795"/>
      <c r="AW248" s="796"/>
      <c r="AX248" s="795"/>
      <c r="AY248" s="796"/>
      <c r="AZ248" s="795"/>
      <c r="BA248" s="796"/>
      <c r="BB248" s="795"/>
      <c r="BC248" s="796"/>
      <c r="BD248" s="795"/>
      <c r="BE248" s="796"/>
      <c r="BF248" s="795"/>
      <c r="BG248" s="796"/>
      <c r="BH248" s="795"/>
      <c r="BI248" s="796"/>
      <c r="BJ248" s="795"/>
      <c r="BK248" s="796"/>
      <c r="BL248" s="795"/>
      <c r="BM248" s="796"/>
      <c r="BN248" s="795"/>
      <c r="BO248" s="796"/>
      <c r="BP248" s="795"/>
      <c r="BQ248" s="796"/>
      <c r="BR248" s="795"/>
      <c r="BS248" s="796"/>
      <c r="BT248" s="795"/>
      <c r="BU248" s="796"/>
      <c r="BV248" s="788">
        <f t="shared" si="179"/>
        <v>0</v>
      </c>
      <c r="BW248" s="788">
        <f t="shared" si="180"/>
        <v>0</v>
      </c>
      <c r="BX248" s="788">
        <f t="shared" si="181"/>
        <v>0</v>
      </c>
      <c r="BY248" s="788">
        <f t="shared" si="182"/>
        <v>0</v>
      </c>
      <c r="BZ248" s="338"/>
      <c r="CA248" s="338"/>
      <c r="CB248" s="338"/>
      <c r="CC248" s="338"/>
      <c r="CD248" s="338"/>
      <c r="CE248" s="338"/>
      <c r="CF248" s="338"/>
    </row>
    <row r="249" ht="15.75" customHeight="1">
      <c r="A249" s="789">
        <v>154.0</v>
      </c>
      <c r="B249" s="338"/>
      <c r="C249" s="338"/>
      <c r="D249" s="338"/>
      <c r="E249" s="338"/>
      <c r="F249" s="346"/>
      <c r="G249" s="504">
        <f t="shared" ref="G249:H249" si="188">L249+N249+P249+R249+T249+V249+X249+Z249+AB249+AD249+AF249+AH249+AJ249+AL249+AN249+AP249+AR249+AT249+AV249+AX249+AZ249+BB249+BD249+BF249+BH249+BJ249+BL249+BN249+BP249+BR249+BT249</f>
        <v>0</v>
      </c>
      <c r="H249" s="505">
        <f t="shared" si="188"/>
        <v>0</v>
      </c>
      <c r="I249" s="786">
        <f t="shared" si="177"/>
        <v>0</v>
      </c>
      <c r="J249" s="820"/>
      <c r="K249" s="787">
        <f t="shared" si="178"/>
        <v>0</v>
      </c>
      <c r="L249" s="795"/>
      <c r="M249" s="796"/>
      <c r="N249" s="795"/>
      <c r="O249" s="796"/>
      <c r="P249" s="795"/>
      <c r="Q249" s="796"/>
      <c r="R249" s="795"/>
      <c r="S249" s="796"/>
      <c r="T249" s="795"/>
      <c r="U249" s="796"/>
      <c r="V249" s="795"/>
      <c r="W249" s="796"/>
      <c r="X249" s="795"/>
      <c r="Y249" s="796"/>
      <c r="Z249" s="795"/>
      <c r="AA249" s="796"/>
      <c r="AB249" s="801"/>
      <c r="AC249" s="796"/>
      <c r="AD249" s="795"/>
      <c r="AE249" s="796"/>
      <c r="AF249" s="795"/>
      <c r="AG249" s="796"/>
      <c r="AH249" s="795"/>
      <c r="AI249" s="796"/>
      <c r="AJ249" s="795"/>
      <c r="AK249" s="796"/>
      <c r="AL249" s="795"/>
      <c r="AM249" s="796"/>
      <c r="AN249" s="801"/>
      <c r="AO249" s="796"/>
      <c r="AP249" s="795"/>
      <c r="AQ249" s="796"/>
      <c r="AR249" s="795"/>
      <c r="AS249" s="796"/>
      <c r="AT249" s="795"/>
      <c r="AU249" s="796"/>
      <c r="AV249" s="795"/>
      <c r="AW249" s="796"/>
      <c r="AX249" s="795"/>
      <c r="AY249" s="796"/>
      <c r="AZ249" s="795"/>
      <c r="BA249" s="796"/>
      <c r="BB249" s="795"/>
      <c r="BC249" s="796"/>
      <c r="BD249" s="795"/>
      <c r="BE249" s="796"/>
      <c r="BF249" s="795"/>
      <c r="BG249" s="796"/>
      <c r="BH249" s="795"/>
      <c r="BI249" s="796"/>
      <c r="BJ249" s="795"/>
      <c r="BK249" s="796"/>
      <c r="BL249" s="795"/>
      <c r="BM249" s="796"/>
      <c r="BN249" s="795"/>
      <c r="BO249" s="796"/>
      <c r="BP249" s="795"/>
      <c r="BQ249" s="796"/>
      <c r="BR249" s="795"/>
      <c r="BS249" s="796"/>
      <c r="BT249" s="795"/>
      <c r="BU249" s="796"/>
      <c r="BV249" s="788">
        <f t="shared" si="179"/>
        <v>0</v>
      </c>
      <c r="BW249" s="788">
        <f t="shared" si="180"/>
        <v>0</v>
      </c>
      <c r="BX249" s="788">
        <f t="shared" si="181"/>
        <v>0</v>
      </c>
      <c r="BY249" s="788">
        <f t="shared" si="182"/>
        <v>0</v>
      </c>
      <c r="BZ249" s="338"/>
      <c r="CA249" s="338"/>
      <c r="CB249" s="338"/>
      <c r="CC249" s="338"/>
      <c r="CD249" s="338"/>
      <c r="CE249" s="338"/>
      <c r="CF249" s="338"/>
    </row>
    <row r="250" ht="15.75" customHeight="1">
      <c r="A250" s="789">
        <v>155.0</v>
      </c>
      <c r="B250" s="338"/>
      <c r="C250" s="338"/>
      <c r="D250" s="338"/>
      <c r="E250" s="338"/>
      <c r="F250" s="346"/>
      <c r="G250" s="504">
        <f t="shared" ref="G250:H250" si="189">L250+N250+P250+R250+T250+V250+X250+Z250+AB250+AD250+AF250+AH250+AJ250+AL250+AN250+AP250+AR250+AT250+AV250+AX250+AZ250+BB250+BD250+BF250+BH250+BJ250+BL250+BN250+BP250+BR250+BT250</f>
        <v>0</v>
      </c>
      <c r="H250" s="505">
        <f t="shared" si="189"/>
        <v>0</v>
      </c>
      <c r="I250" s="786">
        <f t="shared" si="177"/>
        <v>0</v>
      </c>
      <c r="J250" s="820"/>
      <c r="K250" s="787">
        <f t="shared" si="178"/>
        <v>0</v>
      </c>
      <c r="L250" s="795"/>
      <c r="M250" s="796"/>
      <c r="N250" s="795"/>
      <c r="O250" s="796"/>
      <c r="P250" s="795"/>
      <c r="Q250" s="796"/>
      <c r="R250" s="795"/>
      <c r="S250" s="796"/>
      <c r="T250" s="795"/>
      <c r="U250" s="796"/>
      <c r="V250" s="795"/>
      <c r="W250" s="796"/>
      <c r="X250" s="795"/>
      <c r="Y250" s="796"/>
      <c r="Z250" s="795"/>
      <c r="AA250" s="796"/>
      <c r="AB250" s="795"/>
      <c r="AC250" s="796"/>
      <c r="AD250" s="795"/>
      <c r="AE250" s="796"/>
      <c r="AF250" s="795"/>
      <c r="AG250" s="796"/>
      <c r="AH250" s="795"/>
      <c r="AI250" s="796"/>
      <c r="AJ250" s="795"/>
      <c r="AK250" s="796"/>
      <c r="AL250" s="795"/>
      <c r="AM250" s="796"/>
      <c r="AN250" s="801"/>
      <c r="AO250" s="796"/>
      <c r="AP250" s="795"/>
      <c r="AQ250" s="796"/>
      <c r="AR250" s="795"/>
      <c r="AS250" s="796"/>
      <c r="AT250" s="795"/>
      <c r="AU250" s="796"/>
      <c r="AV250" s="795"/>
      <c r="AW250" s="796"/>
      <c r="AX250" s="795"/>
      <c r="AY250" s="796"/>
      <c r="AZ250" s="795"/>
      <c r="BA250" s="796"/>
      <c r="BB250" s="795"/>
      <c r="BC250" s="796"/>
      <c r="BD250" s="795"/>
      <c r="BE250" s="796"/>
      <c r="BF250" s="795"/>
      <c r="BG250" s="796"/>
      <c r="BH250" s="795"/>
      <c r="BI250" s="796"/>
      <c r="BJ250" s="795"/>
      <c r="BK250" s="796"/>
      <c r="BL250" s="795"/>
      <c r="BM250" s="796"/>
      <c r="BN250" s="795"/>
      <c r="BO250" s="796"/>
      <c r="BP250" s="795"/>
      <c r="BQ250" s="796"/>
      <c r="BR250" s="795"/>
      <c r="BS250" s="796"/>
      <c r="BT250" s="795"/>
      <c r="BU250" s="796"/>
      <c r="BV250" s="788">
        <f t="shared" si="179"/>
        <v>0</v>
      </c>
      <c r="BW250" s="788">
        <f t="shared" si="180"/>
        <v>0</v>
      </c>
      <c r="BX250" s="788">
        <f t="shared" si="181"/>
        <v>0</v>
      </c>
      <c r="BY250" s="788">
        <f t="shared" si="182"/>
        <v>0</v>
      </c>
      <c r="BZ250" s="338"/>
      <c r="CA250" s="338"/>
      <c r="CB250" s="338"/>
      <c r="CC250" s="338"/>
      <c r="CD250" s="338"/>
      <c r="CE250" s="338"/>
      <c r="CF250" s="338"/>
    </row>
    <row r="251" ht="15.75" customHeight="1">
      <c r="A251" s="789">
        <v>156.0</v>
      </c>
      <c r="B251" s="338"/>
      <c r="C251" s="338"/>
      <c r="D251" s="338"/>
      <c r="E251" s="338"/>
      <c r="F251" s="346"/>
      <c r="G251" s="504">
        <f t="shared" ref="G251:H251" si="190">L251+N251+P251+R251+T251+V251+X251+Z251+AB251+AD251+AF251+AH251+AJ251+AL251+AN251+AP251+AR251+AT251+AV251+AX251+AZ251+BB251+BD251+BF251+BH251+BJ251+BL251+BN251+BP251+BR251+BT251</f>
        <v>0</v>
      </c>
      <c r="H251" s="505">
        <f t="shared" si="190"/>
        <v>0</v>
      </c>
      <c r="I251" s="786">
        <f t="shared" si="177"/>
        <v>0</v>
      </c>
      <c r="J251" s="820"/>
      <c r="K251" s="787">
        <f t="shared" si="178"/>
        <v>0</v>
      </c>
      <c r="L251" s="795"/>
      <c r="M251" s="796"/>
      <c r="N251" s="795"/>
      <c r="O251" s="796"/>
      <c r="P251" s="795"/>
      <c r="Q251" s="796"/>
      <c r="R251" s="795"/>
      <c r="S251" s="796"/>
      <c r="T251" s="795"/>
      <c r="U251" s="796"/>
      <c r="V251" s="795"/>
      <c r="W251" s="796"/>
      <c r="X251" s="795"/>
      <c r="Y251" s="796"/>
      <c r="Z251" s="795"/>
      <c r="AA251" s="796"/>
      <c r="AB251" s="795"/>
      <c r="AC251" s="796"/>
      <c r="AD251" s="795"/>
      <c r="AE251" s="796"/>
      <c r="AF251" s="795"/>
      <c r="AG251" s="796"/>
      <c r="AH251" s="795"/>
      <c r="AI251" s="796"/>
      <c r="AJ251" s="795"/>
      <c r="AK251" s="796"/>
      <c r="AL251" s="795"/>
      <c r="AM251" s="796"/>
      <c r="AN251" s="801"/>
      <c r="AO251" s="796"/>
      <c r="AP251" s="795"/>
      <c r="AQ251" s="796"/>
      <c r="AR251" s="795"/>
      <c r="AS251" s="796"/>
      <c r="AT251" s="795"/>
      <c r="AU251" s="796"/>
      <c r="AV251" s="795"/>
      <c r="AW251" s="796"/>
      <c r="AX251" s="795"/>
      <c r="AY251" s="796"/>
      <c r="AZ251" s="795"/>
      <c r="BA251" s="796"/>
      <c r="BB251" s="795"/>
      <c r="BC251" s="796"/>
      <c r="BD251" s="795"/>
      <c r="BE251" s="796"/>
      <c r="BF251" s="795"/>
      <c r="BG251" s="796"/>
      <c r="BH251" s="795"/>
      <c r="BI251" s="796"/>
      <c r="BJ251" s="795"/>
      <c r="BK251" s="796"/>
      <c r="BL251" s="795"/>
      <c r="BM251" s="796"/>
      <c r="BN251" s="795"/>
      <c r="BO251" s="796"/>
      <c r="BP251" s="795"/>
      <c r="BQ251" s="796"/>
      <c r="BR251" s="795"/>
      <c r="BS251" s="796"/>
      <c r="BT251" s="795"/>
      <c r="BU251" s="796"/>
      <c r="BV251" s="788">
        <f t="shared" si="179"/>
        <v>0</v>
      </c>
      <c r="BW251" s="788">
        <f t="shared" si="180"/>
        <v>0</v>
      </c>
      <c r="BX251" s="788">
        <f t="shared" si="181"/>
        <v>0</v>
      </c>
      <c r="BY251" s="788">
        <f t="shared" si="182"/>
        <v>0</v>
      </c>
      <c r="BZ251" s="338"/>
      <c r="CA251" s="338"/>
      <c r="CB251" s="338"/>
      <c r="CC251" s="338"/>
      <c r="CD251" s="338"/>
      <c r="CE251" s="338"/>
      <c r="CF251" s="338"/>
    </row>
    <row r="252" ht="15.75" customHeight="1">
      <c r="A252" s="789">
        <v>157.0</v>
      </c>
      <c r="B252" s="338"/>
      <c r="C252" s="338"/>
      <c r="D252" s="338"/>
      <c r="E252" s="338"/>
      <c r="F252" s="346"/>
      <c r="G252" s="504">
        <f t="shared" ref="G252:H252" si="191">L252+N252+P252+R252+T252+V252+X252+Z252+AB252+AD252+AF252+AH252+AJ252+AL252+AN252+AP252+AR252+AT252+AV252+AX252+AZ252+BB252+BD252+BF252+BH252+BJ252+BL252+BN252+BP252+BR252+BT252</f>
        <v>0</v>
      </c>
      <c r="H252" s="505">
        <f t="shared" si="191"/>
        <v>0</v>
      </c>
      <c r="I252" s="786">
        <f t="shared" si="177"/>
        <v>0</v>
      </c>
      <c r="J252" s="820"/>
      <c r="K252" s="787">
        <f t="shared" si="178"/>
        <v>0</v>
      </c>
      <c r="L252" s="795"/>
      <c r="M252" s="796"/>
      <c r="N252" s="795"/>
      <c r="O252" s="796"/>
      <c r="P252" s="795"/>
      <c r="Q252" s="796"/>
      <c r="R252" s="795"/>
      <c r="S252" s="796"/>
      <c r="T252" s="795"/>
      <c r="U252" s="796"/>
      <c r="V252" s="795"/>
      <c r="W252" s="796"/>
      <c r="X252" s="795"/>
      <c r="Y252" s="796"/>
      <c r="Z252" s="795"/>
      <c r="AA252" s="796"/>
      <c r="AB252" s="795"/>
      <c r="AC252" s="796"/>
      <c r="AD252" s="795"/>
      <c r="AE252" s="796"/>
      <c r="AF252" s="795"/>
      <c r="AG252" s="800"/>
      <c r="AH252" s="795"/>
      <c r="AI252" s="796"/>
      <c r="AJ252" s="795"/>
      <c r="AK252" s="796"/>
      <c r="AL252" s="795"/>
      <c r="AM252" s="796"/>
      <c r="AN252" s="801"/>
      <c r="AO252" s="796"/>
      <c r="AP252" s="795"/>
      <c r="AQ252" s="796"/>
      <c r="AR252" s="795"/>
      <c r="AS252" s="796"/>
      <c r="AT252" s="795"/>
      <c r="AU252" s="796"/>
      <c r="AV252" s="795"/>
      <c r="AW252" s="796"/>
      <c r="AX252" s="795"/>
      <c r="AY252" s="796"/>
      <c r="AZ252" s="795"/>
      <c r="BA252" s="796"/>
      <c r="BB252" s="795"/>
      <c r="BC252" s="796"/>
      <c r="BD252" s="795"/>
      <c r="BE252" s="796"/>
      <c r="BF252" s="795"/>
      <c r="BG252" s="796"/>
      <c r="BH252" s="795"/>
      <c r="BI252" s="796"/>
      <c r="BJ252" s="795"/>
      <c r="BK252" s="796"/>
      <c r="BL252" s="795"/>
      <c r="BM252" s="796"/>
      <c r="BN252" s="795"/>
      <c r="BO252" s="796"/>
      <c r="BP252" s="795"/>
      <c r="BQ252" s="796"/>
      <c r="BR252" s="795"/>
      <c r="BS252" s="796"/>
      <c r="BT252" s="795"/>
      <c r="BU252" s="796"/>
      <c r="BV252" s="788">
        <f t="shared" si="179"/>
        <v>0</v>
      </c>
      <c r="BW252" s="788">
        <f t="shared" si="180"/>
        <v>0</v>
      </c>
      <c r="BX252" s="788">
        <f t="shared" si="181"/>
        <v>0</v>
      </c>
      <c r="BY252" s="788">
        <f t="shared" si="182"/>
        <v>0</v>
      </c>
      <c r="BZ252" s="338"/>
      <c r="CA252" s="338"/>
      <c r="CB252" s="338"/>
      <c r="CC252" s="338"/>
      <c r="CD252" s="338"/>
      <c r="CE252" s="338"/>
      <c r="CF252" s="338"/>
    </row>
    <row r="253" ht="15.75" customHeight="1">
      <c r="A253" s="789">
        <v>158.0</v>
      </c>
      <c r="B253" s="338"/>
      <c r="C253" s="338"/>
      <c r="D253" s="338"/>
      <c r="E253" s="338"/>
      <c r="F253" s="346"/>
      <c r="G253" s="504">
        <f t="shared" ref="G253:H253" si="192">L253+N253+P253+R253+T253+V253+X253+Z253+AB253+AD253+AF253+AH253+AJ253+AL253+AN253+AP253+AR253+AT253+AV253+AX253+AZ253+BB253+BD253+BF253+BH253+BJ253+BL253+BN253+BP253+BR253+BT253</f>
        <v>0</v>
      </c>
      <c r="H253" s="505">
        <f t="shared" si="192"/>
        <v>0</v>
      </c>
      <c r="I253" s="786">
        <f t="shared" si="177"/>
        <v>0</v>
      </c>
      <c r="J253" s="820"/>
      <c r="K253" s="787">
        <f t="shared" si="178"/>
        <v>0</v>
      </c>
      <c r="L253" s="795"/>
      <c r="M253" s="796"/>
      <c r="N253" s="795"/>
      <c r="O253" s="796"/>
      <c r="P253" s="795"/>
      <c r="Q253" s="796"/>
      <c r="R253" s="795"/>
      <c r="S253" s="796"/>
      <c r="T253" s="795"/>
      <c r="U253" s="796"/>
      <c r="V253" s="795"/>
      <c r="W253" s="796"/>
      <c r="X253" s="795"/>
      <c r="Y253" s="796"/>
      <c r="Z253" s="795"/>
      <c r="AA253" s="796"/>
      <c r="AB253" s="801"/>
      <c r="AC253" s="796"/>
      <c r="AD253" s="795"/>
      <c r="AE253" s="796"/>
      <c r="AF253" s="795"/>
      <c r="AG253" s="796"/>
      <c r="AH253" s="795"/>
      <c r="AI253" s="796"/>
      <c r="AJ253" s="795"/>
      <c r="AK253" s="796"/>
      <c r="AL253" s="795"/>
      <c r="AM253" s="796"/>
      <c r="AN253" s="801"/>
      <c r="AO253" s="796"/>
      <c r="AP253" s="795"/>
      <c r="AQ253" s="796"/>
      <c r="AR253" s="795"/>
      <c r="AS253" s="796"/>
      <c r="AT253" s="795"/>
      <c r="AU253" s="796"/>
      <c r="AV253" s="795"/>
      <c r="AW253" s="796"/>
      <c r="AX253" s="795"/>
      <c r="AY253" s="796"/>
      <c r="AZ253" s="795"/>
      <c r="BA253" s="796"/>
      <c r="BB253" s="795"/>
      <c r="BC253" s="796"/>
      <c r="BD253" s="795"/>
      <c r="BE253" s="796"/>
      <c r="BF253" s="795"/>
      <c r="BG253" s="796"/>
      <c r="BH253" s="795"/>
      <c r="BI253" s="796"/>
      <c r="BJ253" s="795"/>
      <c r="BK253" s="796"/>
      <c r="BL253" s="795"/>
      <c r="BM253" s="796"/>
      <c r="BN253" s="795"/>
      <c r="BO253" s="796"/>
      <c r="BP253" s="795"/>
      <c r="BQ253" s="796"/>
      <c r="BR253" s="795"/>
      <c r="BS253" s="796"/>
      <c r="BT253" s="795"/>
      <c r="BU253" s="796"/>
      <c r="BV253" s="788">
        <f t="shared" si="179"/>
        <v>0</v>
      </c>
      <c r="BW253" s="788">
        <f t="shared" si="180"/>
        <v>0</v>
      </c>
      <c r="BX253" s="788">
        <f t="shared" si="181"/>
        <v>0</v>
      </c>
      <c r="BY253" s="788">
        <f t="shared" si="182"/>
        <v>0</v>
      </c>
      <c r="BZ253" s="338"/>
      <c r="CA253" s="338"/>
      <c r="CB253" s="338"/>
      <c r="CC253" s="338"/>
      <c r="CD253" s="338"/>
      <c r="CE253" s="338"/>
      <c r="CF253" s="338"/>
    </row>
    <row r="254" ht="15.75" customHeight="1">
      <c r="A254" s="789">
        <v>159.0</v>
      </c>
      <c r="B254" s="338"/>
      <c r="C254" s="338"/>
      <c r="D254" s="338"/>
      <c r="E254" s="338"/>
      <c r="F254" s="346"/>
      <c r="G254" s="504">
        <f t="shared" ref="G254:H254" si="193">L254+N254+P254+R254+T254+V254+X254+Z254+AB254+AD254+AF254+AH254+AJ254+AL254+AN254+AP254+AR254+AT254+AV254+AX254+AZ254+BB254+BD254+BF254+BH254+BJ254+BL254+BN254+BP254+BR254+BT254</f>
        <v>0</v>
      </c>
      <c r="H254" s="505">
        <f t="shared" si="193"/>
        <v>0</v>
      </c>
      <c r="I254" s="786">
        <f t="shared" si="177"/>
        <v>0</v>
      </c>
      <c r="J254" s="820"/>
      <c r="K254" s="787">
        <f t="shared" si="178"/>
        <v>0</v>
      </c>
      <c r="L254" s="795"/>
      <c r="M254" s="796"/>
      <c r="N254" s="795"/>
      <c r="O254" s="796"/>
      <c r="P254" s="795"/>
      <c r="Q254" s="796"/>
      <c r="R254" s="795"/>
      <c r="S254" s="796"/>
      <c r="T254" s="795"/>
      <c r="U254" s="796"/>
      <c r="V254" s="795"/>
      <c r="W254" s="796"/>
      <c r="X254" s="795"/>
      <c r="Y254" s="796"/>
      <c r="Z254" s="795"/>
      <c r="AA254" s="796"/>
      <c r="AB254" s="801"/>
      <c r="AC254" s="796"/>
      <c r="AD254" s="795"/>
      <c r="AE254" s="796"/>
      <c r="AF254" s="795"/>
      <c r="AG254" s="796"/>
      <c r="AH254" s="795"/>
      <c r="AI254" s="796"/>
      <c r="AJ254" s="795"/>
      <c r="AK254" s="796"/>
      <c r="AL254" s="795"/>
      <c r="AM254" s="796"/>
      <c r="AN254" s="795"/>
      <c r="AO254" s="796"/>
      <c r="AP254" s="795"/>
      <c r="AQ254" s="796"/>
      <c r="AR254" s="795"/>
      <c r="AS254" s="796"/>
      <c r="AT254" s="795"/>
      <c r="AU254" s="796"/>
      <c r="AV254" s="795"/>
      <c r="AW254" s="796"/>
      <c r="AX254" s="795"/>
      <c r="AY254" s="796"/>
      <c r="AZ254" s="795"/>
      <c r="BA254" s="796"/>
      <c r="BB254" s="795"/>
      <c r="BC254" s="796"/>
      <c r="BD254" s="795"/>
      <c r="BE254" s="796"/>
      <c r="BF254" s="795"/>
      <c r="BG254" s="796"/>
      <c r="BH254" s="795"/>
      <c r="BI254" s="796"/>
      <c r="BJ254" s="795"/>
      <c r="BK254" s="796"/>
      <c r="BL254" s="795"/>
      <c r="BM254" s="796"/>
      <c r="BN254" s="795"/>
      <c r="BO254" s="796"/>
      <c r="BP254" s="795"/>
      <c r="BQ254" s="796"/>
      <c r="BR254" s="795"/>
      <c r="BS254" s="796"/>
      <c r="BT254" s="795"/>
      <c r="BU254" s="796"/>
      <c r="BV254" s="788">
        <f t="shared" si="179"/>
        <v>0</v>
      </c>
      <c r="BW254" s="788">
        <f t="shared" si="180"/>
        <v>0</v>
      </c>
      <c r="BX254" s="788">
        <f t="shared" si="181"/>
        <v>0</v>
      </c>
      <c r="BY254" s="788">
        <f t="shared" si="182"/>
        <v>0</v>
      </c>
      <c r="BZ254" s="338"/>
      <c r="CA254" s="338"/>
      <c r="CB254" s="338"/>
      <c r="CC254" s="338"/>
      <c r="CD254" s="338"/>
      <c r="CE254" s="338"/>
      <c r="CF254" s="338"/>
    </row>
    <row r="255" ht="15.75" customHeight="1">
      <c r="A255" s="789">
        <v>160.0</v>
      </c>
      <c r="B255" s="338"/>
      <c r="C255" s="338"/>
      <c r="D255" s="338"/>
      <c r="E255" s="338"/>
      <c r="F255" s="346"/>
      <c r="G255" s="504">
        <f t="shared" ref="G255:H255" si="194">L255+N255+P255+R255+T255+V255+X255+Z255+AB255+AD255+AF255+AH255+AJ255+AL255+AN255+AP255+AR255+AT255+AV255+AX255+AZ255+BB255+BD255+BF255+BH255+BJ255+BL255+BN255+BP255+BR255+BT255</f>
        <v>0</v>
      </c>
      <c r="H255" s="505">
        <f t="shared" si="194"/>
        <v>0</v>
      </c>
      <c r="I255" s="786">
        <f t="shared" si="177"/>
        <v>0</v>
      </c>
      <c r="J255" s="820"/>
      <c r="K255" s="787">
        <f t="shared" si="178"/>
        <v>0</v>
      </c>
      <c r="L255" s="795"/>
      <c r="M255" s="796"/>
      <c r="N255" s="795"/>
      <c r="O255" s="796"/>
      <c r="P255" s="795"/>
      <c r="Q255" s="796"/>
      <c r="R255" s="795"/>
      <c r="S255" s="796"/>
      <c r="T255" s="795"/>
      <c r="U255" s="796"/>
      <c r="V255" s="795"/>
      <c r="W255" s="796"/>
      <c r="X255" s="795"/>
      <c r="Y255" s="796"/>
      <c r="Z255" s="795"/>
      <c r="AA255" s="796"/>
      <c r="AB255" s="801"/>
      <c r="AC255" s="796"/>
      <c r="AD255" s="795"/>
      <c r="AE255" s="796"/>
      <c r="AF255" s="795"/>
      <c r="AG255" s="796"/>
      <c r="AH255" s="795"/>
      <c r="AI255" s="796"/>
      <c r="AJ255" s="795"/>
      <c r="AK255" s="796"/>
      <c r="AL255" s="795"/>
      <c r="AM255" s="796"/>
      <c r="AN255" s="795"/>
      <c r="AO255" s="796"/>
      <c r="AP255" s="795"/>
      <c r="AQ255" s="796"/>
      <c r="AR255" s="795"/>
      <c r="AS255" s="796"/>
      <c r="AT255" s="795"/>
      <c r="AU255" s="796"/>
      <c r="AV255" s="795"/>
      <c r="AW255" s="796"/>
      <c r="AX255" s="795"/>
      <c r="AY255" s="796"/>
      <c r="AZ255" s="795"/>
      <c r="BA255" s="796"/>
      <c r="BB255" s="795"/>
      <c r="BC255" s="796"/>
      <c r="BD255" s="795"/>
      <c r="BE255" s="796"/>
      <c r="BF255" s="795"/>
      <c r="BG255" s="796"/>
      <c r="BH255" s="795"/>
      <c r="BI255" s="796"/>
      <c r="BJ255" s="795"/>
      <c r="BK255" s="796"/>
      <c r="BL255" s="795"/>
      <c r="BM255" s="796"/>
      <c r="BN255" s="795"/>
      <c r="BO255" s="796"/>
      <c r="BP255" s="795"/>
      <c r="BQ255" s="796"/>
      <c r="BR255" s="795"/>
      <c r="BS255" s="796"/>
      <c r="BT255" s="795"/>
      <c r="BU255" s="796"/>
      <c r="BV255" s="788">
        <f t="shared" si="179"/>
        <v>0</v>
      </c>
      <c r="BW255" s="788">
        <f t="shared" si="180"/>
        <v>0</v>
      </c>
      <c r="BX255" s="788">
        <f t="shared" si="181"/>
        <v>0</v>
      </c>
      <c r="BY255" s="788">
        <f t="shared" si="182"/>
        <v>0</v>
      </c>
      <c r="BZ255" s="338"/>
      <c r="CA255" s="338"/>
      <c r="CB255" s="338"/>
      <c r="CC255" s="338"/>
      <c r="CD255" s="338"/>
      <c r="CE255" s="338"/>
      <c r="CF255" s="338"/>
    </row>
    <row r="256" ht="15.75" customHeight="1">
      <c r="A256" s="789">
        <v>161.0</v>
      </c>
      <c r="B256" s="338"/>
      <c r="C256" s="338"/>
      <c r="D256" s="338"/>
      <c r="E256" s="338"/>
      <c r="F256" s="346"/>
      <c r="G256" s="504">
        <f t="shared" ref="G256:H256" si="195">L256+N256+P256+R256+T256+V256+X256+Z256+AB256+AD256+AF256+AH256+AJ256+AL256+AN256+AP256+AR256+AT256+AV256+AX256+AZ256+BB256+BD256+BF256+BH256+BJ256+BL256+BN256+BP256+BR256+BT256</f>
        <v>0</v>
      </c>
      <c r="H256" s="505">
        <f t="shared" si="195"/>
        <v>0</v>
      </c>
      <c r="I256" s="786">
        <f t="shared" si="177"/>
        <v>0</v>
      </c>
      <c r="J256" s="820"/>
      <c r="K256" s="787">
        <f t="shared" si="178"/>
        <v>0</v>
      </c>
      <c r="L256" s="795"/>
      <c r="M256" s="796"/>
      <c r="N256" s="795"/>
      <c r="O256" s="796"/>
      <c r="P256" s="795"/>
      <c r="Q256" s="796"/>
      <c r="R256" s="795"/>
      <c r="S256" s="796"/>
      <c r="T256" s="795"/>
      <c r="U256" s="796"/>
      <c r="V256" s="795"/>
      <c r="W256" s="796"/>
      <c r="X256" s="795"/>
      <c r="Y256" s="796"/>
      <c r="Z256" s="795"/>
      <c r="AA256" s="796"/>
      <c r="AB256" s="795"/>
      <c r="AC256" s="796"/>
      <c r="AD256" s="795"/>
      <c r="AE256" s="796"/>
      <c r="AF256" s="795"/>
      <c r="AG256" s="796"/>
      <c r="AH256" s="795"/>
      <c r="AI256" s="796"/>
      <c r="AJ256" s="795"/>
      <c r="AK256" s="796"/>
      <c r="AL256" s="795"/>
      <c r="AM256" s="796"/>
      <c r="AN256" s="801"/>
      <c r="AO256" s="796"/>
      <c r="AP256" s="795"/>
      <c r="AQ256" s="796"/>
      <c r="AR256" s="795"/>
      <c r="AS256" s="796"/>
      <c r="AT256" s="795"/>
      <c r="AU256" s="796"/>
      <c r="AV256" s="795"/>
      <c r="AW256" s="796"/>
      <c r="AX256" s="795"/>
      <c r="AY256" s="796"/>
      <c r="AZ256" s="795"/>
      <c r="BA256" s="796"/>
      <c r="BB256" s="795"/>
      <c r="BC256" s="796"/>
      <c r="BD256" s="795"/>
      <c r="BE256" s="796"/>
      <c r="BF256" s="795"/>
      <c r="BG256" s="796"/>
      <c r="BH256" s="795"/>
      <c r="BI256" s="796"/>
      <c r="BJ256" s="795"/>
      <c r="BK256" s="796"/>
      <c r="BL256" s="795"/>
      <c r="BM256" s="796"/>
      <c r="BN256" s="795"/>
      <c r="BO256" s="796"/>
      <c r="BP256" s="795"/>
      <c r="BQ256" s="796"/>
      <c r="BR256" s="795"/>
      <c r="BS256" s="796"/>
      <c r="BT256" s="795"/>
      <c r="BU256" s="796"/>
      <c r="BV256" s="788">
        <f t="shared" si="179"/>
        <v>0</v>
      </c>
      <c r="BW256" s="788">
        <f t="shared" si="180"/>
        <v>0</v>
      </c>
      <c r="BX256" s="788">
        <f t="shared" si="181"/>
        <v>0</v>
      </c>
      <c r="BY256" s="788">
        <f t="shared" si="182"/>
        <v>0</v>
      </c>
      <c r="BZ256" s="338"/>
      <c r="CA256" s="338"/>
      <c r="CB256" s="338"/>
      <c r="CC256" s="338"/>
      <c r="CD256" s="338"/>
      <c r="CE256" s="338"/>
      <c r="CF256" s="338"/>
    </row>
    <row r="257" ht="15.75" customHeight="1">
      <c r="A257" s="789">
        <v>162.0</v>
      </c>
      <c r="B257" s="338"/>
      <c r="C257" s="338"/>
      <c r="D257" s="338"/>
      <c r="E257" s="338"/>
      <c r="F257" s="346"/>
      <c r="G257" s="504">
        <f t="shared" ref="G257:H257" si="196">L257+N257+P257+R257+T257+V257+X257+Z257+AB257+AD257+AF257+AH257+AJ257+AL257+AN257+AP257+AR257+AT257+AV257+AX257+AZ257+BB257+BD257+BF257+BH257+BJ257+BL257+BN257+BP257+BR257+BT257</f>
        <v>0</v>
      </c>
      <c r="H257" s="505">
        <f t="shared" si="196"/>
        <v>0</v>
      </c>
      <c r="I257" s="786">
        <f t="shared" si="177"/>
        <v>0</v>
      </c>
      <c r="J257" s="820"/>
      <c r="K257" s="787">
        <f t="shared" si="178"/>
        <v>0</v>
      </c>
      <c r="L257" s="795"/>
      <c r="M257" s="796"/>
      <c r="N257" s="795"/>
      <c r="O257" s="796"/>
      <c r="P257" s="795"/>
      <c r="Q257" s="796"/>
      <c r="R257" s="795"/>
      <c r="S257" s="796"/>
      <c r="T257" s="795"/>
      <c r="U257" s="796"/>
      <c r="V257" s="795"/>
      <c r="W257" s="796"/>
      <c r="X257" s="795"/>
      <c r="Y257" s="796"/>
      <c r="Z257" s="795"/>
      <c r="AA257" s="796"/>
      <c r="AB257" s="795"/>
      <c r="AC257" s="796"/>
      <c r="AD257" s="795"/>
      <c r="AE257" s="796"/>
      <c r="AF257" s="795"/>
      <c r="AG257" s="796"/>
      <c r="AH257" s="795"/>
      <c r="AI257" s="796"/>
      <c r="AJ257" s="795"/>
      <c r="AK257" s="796"/>
      <c r="AL257" s="795"/>
      <c r="AM257" s="796"/>
      <c r="AN257" s="795"/>
      <c r="AO257" s="796"/>
      <c r="AP257" s="795"/>
      <c r="AQ257" s="796"/>
      <c r="AR257" s="795"/>
      <c r="AS257" s="796"/>
      <c r="AT257" s="795"/>
      <c r="AU257" s="796"/>
      <c r="AV257" s="795"/>
      <c r="AW257" s="796"/>
      <c r="AX257" s="795"/>
      <c r="AY257" s="796"/>
      <c r="AZ257" s="795"/>
      <c r="BA257" s="796"/>
      <c r="BB257" s="795"/>
      <c r="BC257" s="796"/>
      <c r="BD257" s="795"/>
      <c r="BE257" s="796"/>
      <c r="BF257" s="795"/>
      <c r="BG257" s="796"/>
      <c r="BH257" s="795"/>
      <c r="BI257" s="796"/>
      <c r="BJ257" s="795"/>
      <c r="BK257" s="796"/>
      <c r="BL257" s="795"/>
      <c r="BM257" s="796"/>
      <c r="BN257" s="795"/>
      <c r="BO257" s="796"/>
      <c r="BP257" s="795"/>
      <c r="BQ257" s="796"/>
      <c r="BR257" s="795"/>
      <c r="BS257" s="796"/>
      <c r="BT257" s="795"/>
      <c r="BU257" s="796"/>
      <c r="BV257" s="788">
        <f t="shared" si="179"/>
        <v>0</v>
      </c>
      <c r="BW257" s="788">
        <f t="shared" si="180"/>
        <v>0</v>
      </c>
      <c r="BX257" s="788">
        <f t="shared" si="181"/>
        <v>0</v>
      </c>
      <c r="BY257" s="788">
        <f t="shared" si="182"/>
        <v>0</v>
      </c>
      <c r="BZ257" s="338"/>
      <c r="CA257" s="338"/>
      <c r="CB257" s="338"/>
      <c r="CC257" s="338"/>
      <c r="CD257" s="338"/>
      <c r="CE257" s="338"/>
      <c r="CF257" s="338"/>
    </row>
    <row r="258" ht="15.75" customHeight="1">
      <c r="A258" s="789">
        <v>163.0</v>
      </c>
      <c r="B258" s="338"/>
      <c r="C258" s="338"/>
      <c r="D258" s="338"/>
      <c r="E258" s="338"/>
      <c r="F258" s="346"/>
      <c r="G258" s="504">
        <f t="shared" ref="G258:H258" si="197">L258+N258+P258+R258+T258+V258+X258+Z258+AB258+AD258+AF258+AH258+AJ258+AL258+AN258+AP258+AR258+AT258+AV258+AX258+AZ258+BB258+BD258+BF258+BH258+BJ258+BL258+BN258+BP258+BR258+BT258</f>
        <v>0</v>
      </c>
      <c r="H258" s="505">
        <f t="shared" si="197"/>
        <v>0</v>
      </c>
      <c r="I258" s="786">
        <f t="shared" si="177"/>
        <v>0</v>
      </c>
      <c r="J258" s="820"/>
      <c r="K258" s="787">
        <f t="shared" si="178"/>
        <v>0</v>
      </c>
      <c r="L258" s="795"/>
      <c r="M258" s="796"/>
      <c r="N258" s="795"/>
      <c r="O258" s="796"/>
      <c r="P258" s="795"/>
      <c r="Q258" s="796"/>
      <c r="R258" s="795"/>
      <c r="S258" s="796"/>
      <c r="T258" s="795"/>
      <c r="U258" s="796"/>
      <c r="V258" s="795"/>
      <c r="W258" s="796"/>
      <c r="X258" s="795"/>
      <c r="Y258" s="796"/>
      <c r="Z258" s="795"/>
      <c r="AA258" s="796"/>
      <c r="AB258" s="795"/>
      <c r="AC258" s="796"/>
      <c r="AD258" s="795"/>
      <c r="AE258" s="796"/>
      <c r="AF258" s="795"/>
      <c r="AG258" s="800"/>
      <c r="AH258" s="795"/>
      <c r="AI258" s="796"/>
      <c r="AJ258" s="795"/>
      <c r="AK258" s="796"/>
      <c r="AL258" s="795"/>
      <c r="AM258" s="796"/>
      <c r="AN258" s="795"/>
      <c r="AO258" s="796"/>
      <c r="AP258" s="795"/>
      <c r="AQ258" s="796"/>
      <c r="AR258" s="795"/>
      <c r="AS258" s="796"/>
      <c r="AT258" s="795"/>
      <c r="AU258" s="796"/>
      <c r="AV258" s="795"/>
      <c r="AW258" s="796"/>
      <c r="AX258" s="795"/>
      <c r="AY258" s="796"/>
      <c r="AZ258" s="795"/>
      <c r="BA258" s="796"/>
      <c r="BB258" s="795"/>
      <c r="BC258" s="796"/>
      <c r="BD258" s="795"/>
      <c r="BE258" s="796"/>
      <c r="BF258" s="795"/>
      <c r="BG258" s="796"/>
      <c r="BH258" s="795"/>
      <c r="BI258" s="796"/>
      <c r="BJ258" s="795"/>
      <c r="BK258" s="796"/>
      <c r="BL258" s="795"/>
      <c r="BM258" s="796"/>
      <c r="BN258" s="795"/>
      <c r="BO258" s="796"/>
      <c r="BP258" s="795"/>
      <c r="BQ258" s="796"/>
      <c r="BR258" s="795"/>
      <c r="BS258" s="796"/>
      <c r="BT258" s="795"/>
      <c r="BU258" s="796"/>
      <c r="BV258" s="788">
        <f t="shared" si="179"/>
        <v>0</v>
      </c>
      <c r="BW258" s="788">
        <f t="shared" si="180"/>
        <v>0</v>
      </c>
      <c r="BX258" s="788">
        <f t="shared" si="181"/>
        <v>0</v>
      </c>
      <c r="BY258" s="788">
        <f t="shared" si="182"/>
        <v>0</v>
      </c>
      <c r="BZ258" s="338"/>
      <c r="CA258" s="338"/>
      <c r="CB258" s="338"/>
      <c r="CC258" s="338"/>
      <c r="CD258" s="338"/>
      <c r="CE258" s="338"/>
      <c r="CF258" s="338"/>
    </row>
    <row r="259" ht="15.75" customHeight="1">
      <c r="A259" s="789">
        <v>164.0</v>
      </c>
      <c r="B259" s="338"/>
      <c r="C259" s="338"/>
      <c r="D259" s="338"/>
      <c r="E259" s="338"/>
      <c r="F259" s="346"/>
      <c r="G259" s="504">
        <f t="shared" ref="G259:H259" si="198">L259+N259+P259+R259+T259+V259+X259+Z259+AB259+AD259+AF259+AH259+AJ259+AL259+AN259+AP259+AR259+AT259+AV259+AX259+AZ259+BB259+BD259+BF259+BH259+BJ259+BL259+BN259+BP259+BR259+BT259</f>
        <v>0</v>
      </c>
      <c r="H259" s="505">
        <f t="shared" si="198"/>
        <v>0</v>
      </c>
      <c r="I259" s="786">
        <f t="shared" si="177"/>
        <v>0</v>
      </c>
      <c r="J259" s="820"/>
      <c r="K259" s="787">
        <f t="shared" si="178"/>
        <v>0</v>
      </c>
      <c r="L259" s="795"/>
      <c r="M259" s="796"/>
      <c r="N259" s="795"/>
      <c r="O259" s="796"/>
      <c r="P259" s="795"/>
      <c r="Q259" s="796"/>
      <c r="R259" s="795"/>
      <c r="S259" s="796"/>
      <c r="T259" s="795"/>
      <c r="U259" s="796"/>
      <c r="V259" s="795"/>
      <c r="W259" s="796"/>
      <c r="X259" s="795"/>
      <c r="Y259" s="796"/>
      <c r="Z259" s="795"/>
      <c r="AA259" s="796"/>
      <c r="AB259" s="801"/>
      <c r="AC259" s="796"/>
      <c r="AD259" s="795"/>
      <c r="AE259" s="796"/>
      <c r="AF259" s="795"/>
      <c r="AG259" s="796"/>
      <c r="AH259" s="795"/>
      <c r="AI259" s="796"/>
      <c r="AJ259" s="795"/>
      <c r="AK259" s="796"/>
      <c r="AL259" s="795"/>
      <c r="AM259" s="796"/>
      <c r="AN259" s="795"/>
      <c r="AO259" s="796"/>
      <c r="AP259" s="795"/>
      <c r="AQ259" s="796"/>
      <c r="AR259" s="795"/>
      <c r="AS259" s="796"/>
      <c r="AT259" s="795"/>
      <c r="AU259" s="796"/>
      <c r="AV259" s="795"/>
      <c r="AW259" s="796"/>
      <c r="AX259" s="795"/>
      <c r="AY259" s="796"/>
      <c r="AZ259" s="795"/>
      <c r="BA259" s="796"/>
      <c r="BB259" s="795"/>
      <c r="BC259" s="796"/>
      <c r="BD259" s="795"/>
      <c r="BE259" s="796"/>
      <c r="BF259" s="795"/>
      <c r="BG259" s="796"/>
      <c r="BH259" s="795"/>
      <c r="BI259" s="796"/>
      <c r="BJ259" s="795"/>
      <c r="BK259" s="796"/>
      <c r="BL259" s="795"/>
      <c r="BM259" s="796"/>
      <c r="BN259" s="795"/>
      <c r="BO259" s="796"/>
      <c r="BP259" s="795"/>
      <c r="BQ259" s="796"/>
      <c r="BR259" s="795"/>
      <c r="BS259" s="796"/>
      <c r="BT259" s="795"/>
      <c r="BU259" s="796"/>
      <c r="BV259" s="788">
        <f t="shared" si="179"/>
        <v>0</v>
      </c>
      <c r="BW259" s="788">
        <f t="shared" si="180"/>
        <v>0</v>
      </c>
      <c r="BX259" s="788">
        <f t="shared" si="181"/>
        <v>0</v>
      </c>
      <c r="BY259" s="788">
        <f t="shared" si="182"/>
        <v>0</v>
      </c>
      <c r="BZ259" s="338"/>
      <c r="CA259" s="338"/>
      <c r="CB259" s="338"/>
      <c r="CC259" s="338"/>
      <c r="CD259" s="338"/>
      <c r="CE259" s="338"/>
      <c r="CF259" s="338"/>
    </row>
    <row r="260" ht="15.75" customHeight="1">
      <c r="A260" s="789">
        <v>165.0</v>
      </c>
      <c r="B260" s="338"/>
      <c r="C260" s="338"/>
      <c r="D260" s="338"/>
      <c r="E260" s="338"/>
      <c r="F260" s="346"/>
      <c r="G260" s="504">
        <f t="shared" ref="G260:H260" si="199">L260+N260+P260+R260+T260+V260+X260+Z260+AB260+AD260+AF260+AH260+AJ260+AL260+AN260+AP260+AR260+AT260+AV260+AX260+AZ260+BB260+BD260+BF260+BH260+BJ260+BL260+BN260+BP260+BR260+BT260</f>
        <v>0</v>
      </c>
      <c r="H260" s="505">
        <f t="shared" si="199"/>
        <v>0</v>
      </c>
      <c r="I260" s="786">
        <f t="shared" si="177"/>
        <v>0</v>
      </c>
      <c r="J260" s="820"/>
      <c r="K260" s="787">
        <f t="shared" si="178"/>
        <v>0</v>
      </c>
      <c r="L260" s="795"/>
      <c r="M260" s="796"/>
      <c r="N260" s="795"/>
      <c r="O260" s="796"/>
      <c r="P260" s="795"/>
      <c r="Q260" s="796"/>
      <c r="R260" s="795"/>
      <c r="S260" s="796"/>
      <c r="T260" s="795"/>
      <c r="U260" s="796"/>
      <c r="V260" s="795"/>
      <c r="W260" s="796"/>
      <c r="X260" s="795"/>
      <c r="Y260" s="796"/>
      <c r="Z260" s="795"/>
      <c r="AA260" s="796"/>
      <c r="AB260" s="801"/>
      <c r="AC260" s="796"/>
      <c r="AD260" s="795"/>
      <c r="AE260" s="796"/>
      <c r="AF260" s="795"/>
      <c r="AG260" s="796"/>
      <c r="AH260" s="795"/>
      <c r="AI260" s="796"/>
      <c r="AJ260" s="795"/>
      <c r="AK260" s="796"/>
      <c r="AL260" s="795"/>
      <c r="AM260" s="796"/>
      <c r="AN260" s="795"/>
      <c r="AO260" s="796"/>
      <c r="AP260" s="795"/>
      <c r="AQ260" s="796"/>
      <c r="AR260" s="795"/>
      <c r="AS260" s="796"/>
      <c r="AT260" s="795"/>
      <c r="AU260" s="796"/>
      <c r="AV260" s="795"/>
      <c r="AW260" s="796"/>
      <c r="AX260" s="795"/>
      <c r="AY260" s="796"/>
      <c r="AZ260" s="795"/>
      <c r="BA260" s="796"/>
      <c r="BB260" s="795"/>
      <c r="BC260" s="796"/>
      <c r="BD260" s="795"/>
      <c r="BE260" s="796"/>
      <c r="BF260" s="795"/>
      <c r="BG260" s="796"/>
      <c r="BH260" s="795"/>
      <c r="BI260" s="796"/>
      <c r="BJ260" s="795"/>
      <c r="BK260" s="796"/>
      <c r="BL260" s="795"/>
      <c r="BM260" s="796"/>
      <c r="BN260" s="795"/>
      <c r="BO260" s="796"/>
      <c r="BP260" s="795"/>
      <c r="BQ260" s="796"/>
      <c r="BR260" s="795"/>
      <c r="BS260" s="796"/>
      <c r="BT260" s="795"/>
      <c r="BU260" s="796"/>
      <c r="BV260" s="788">
        <f t="shared" si="179"/>
        <v>0</v>
      </c>
      <c r="BW260" s="788">
        <f t="shared" si="180"/>
        <v>0</v>
      </c>
      <c r="BX260" s="788">
        <f t="shared" si="181"/>
        <v>0</v>
      </c>
      <c r="BY260" s="788">
        <f t="shared" si="182"/>
        <v>0</v>
      </c>
      <c r="BZ260" s="338"/>
      <c r="CA260" s="338"/>
      <c r="CB260" s="338"/>
      <c r="CC260" s="338"/>
      <c r="CD260" s="338"/>
      <c r="CE260" s="338"/>
      <c r="CF260" s="338"/>
    </row>
    <row r="261" ht="15.75" customHeight="1">
      <c r="A261" s="789">
        <v>166.0</v>
      </c>
      <c r="B261" s="338"/>
      <c r="C261" s="338"/>
      <c r="D261" s="338"/>
      <c r="E261" s="338"/>
      <c r="F261" s="346"/>
      <c r="G261" s="504">
        <f t="shared" ref="G261:H261" si="200">L261+N261+P261+R261+T261+V261+X261+Z261+AB261+AD261+AF261+AH261+AJ261+AL261+AN261+AP261+AR261+AT261+AV261+AX261+AZ261+BB261+BD261+BF261+BH261+BJ261+BL261+BN261+BP261+BR261+BT261</f>
        <v>0</v>
      </c>
      <c r="H261" s="505">
        <f t="shared" si="200"/>
        <v>0</v>
      </c>
      <c r="I261" s="786">
        <f t="shared" si="177"/>
        <v>0</v>
      </c>
      <c r="J261" s="820"/>
      <c r="K261" s="787">
        <f t="shared" si="178"/>
        <v>0</v>
      </c>
      <c r="L261" s="795"/>
      <c r="M261" s="796"/>
      <c r="N261" s="795"/>
      <c r="O261" s="796"/>
      <c r="P261" s="795"/>
      <c r="Q261" s="796"/>
      <c r="R261" s="795"/>
      <c r="S261" s="796"/>
      <c r="T261" s="795"/>
      <c r="U261" s="796"/>
      <c r="V261" s="795"/>
      <c r="W261" s="796"/>
      <c r="X261" s="795"/>
      <c r="Y261" s="796"/>
      <c r="Z261" s="795"/>
      <c r="AA261" s="796"/>
      <c r="AB261" s="801"/>
      <c r="AC261" s="796"/>
      <c r="AD261" s="795"/>
      <c r="AE261" s="796"/>
      <c r="AF261" s="795"/>
      <c r="AG261" s="796"/>
      <c r="AH261" s="795"/>
      <c r="AI261" s="796"/>
      <c r="AJ261" s="795"/>
      <c r="AK261" s="796"/>
      <c r="AL261" s="795"/>
      <c r="AM261" s="796"/>
      <c r="AN261" s="795"/>
      <c r="AO261" s="796"/>
      <c r="AP261" s="795"/>
      <c r="AQ261" s="796"/>
      <c r="AR261" s="795"/>
      <c r="AS261" s="796"/>
      <c r="AT261" s="795"/>
      <c r="AU261" s="796"/>
      <c r="AV261" s="795"/>
      <c r="AW261" s="796"/>
      <c r="AX261" s="795"/>
      <c r="AY261" s="796"/>
      <c r="AZ261" s="795"/>
      <c r="BA261" s="796"/>
      <c r="BB261" s="795"/>
      <c r="BC261" s="796"/>
      <c r="BD261" s="795"/>
      <c r="BE261" s="796"/>
      <c r="BF261" s="795"/>
      <c r="BG261" s="796"/>
      <c r="BH261" s="795"/>
      <c r="BI261" s="796"/>
      <c r="BJ261" s="795"/>
      <c r="BK261" s="796"/>
      <c r="BL261" s="795"/>
      <c r="BM261" s="796"/>
      <c r="BN261" s="795"/>
      <c r="BO261" s="796"/>
      <c r="BP261" s="795"/>
      <c r="BQ261" s="796"/>
      <c r="BR261" s="795"/>
      <c r="BS261" s="796"/>
      <c r="BT261" s="795"/>
      <c r="BU261" s="796"/>
      <c r="BV261" s="788">
        <f t="shared" si="179"/>
        <v>0</v>
      </c>
      <c r="BW261" s="788">
        <f t="shared" si="180"/>
        <v>0</v>
      </c>
      <c r="BX261" s="788">
        <f t="shared" si="181"/>
        <v>0</v>
      </c>
      <c r="BY261" s="788">
        <f t="shared" si="182"/>
        <v>0</v>
      </c>
      <c r="BZ261" s="338"/>
      <c r="CA261" s="338"/>
      <c r="CB261" s="338"/>
      <c r="CC261" s="338"/>
      <c r="CD261" s="338"/>
      <c r="CE261" s="338"/>
      <c r="CF261" s="338"/>
    </row>
    <row r="262" ht="15.75" customHeight="1">
      <c r="A262" s="789">
        <v>167.0</v>
      </c>
      <c r="B262" s="338"/>
      <c r="C262" s="338"/>
      <c r="D262" s="338"/>
      <c r="E262" s="338"/>
      <c r="F262" s="346"/>
      <c r="G262" s="504">
        <f t="shared" ref="G262:H262" si="201">L262+N262+P262+R262+T262+V262+X262+Z262+AB262+AD262+AF262+AH262+AJ262+AL262+AN262+AP262+AR262+AT262+AV262+AX262+AZ262+BB262+BD262+BF262+BH262+BJ262+BL262+BN262+BP262+BR262+BT262</f>
        <v>0</v>
      </c>
      <c r="H262" s="505">
        <f t="shared" si="201"/>
        <v>0</v>
      </c>
      <c r="I262" s="786">
        <f t="shared" si="177"/>
        <v>0</v>
      </c>
      <c r="J262" s="820"/>
      <c r="K262" s="787">
        <f t="shared" si="178"/>
        <v>0</v>
      </c>
      <c r="L262" s="795"/>
      <c r="M262" s="796"/>
      <c r="N262" s="795"/>
      <c r="O262" s="796"/>
      <c r="P262" s="795"/>
      <c r="Q262" s="796"/>
      <c r="R262" s="795"/>
      <c r="S262" s="796"/>
      <c r="T262" s="795"/>
      <c r="U262" s="796"/>
      <c r="V262" s="795"/>
      <c r="W262" s="796"/>
      <c r="X262" s="795"/>
      <c r="Y262" s="796"/>
      <c r="Z262" s="795"/>
      <c r="AA262" s="796"/>
      <c r="AB262" s="795"/>
      <c r="AC262" s="796"/>
      <c r="AD262" s="795"/>
      <c r="AE262" s="796"/>
      <c r="AF262" s="795"/>
      <c r="AG262" s="796"/>
      <c r="AH262" s="795"/>
      <c r="AI262" s="796"/>
      <c r="AJ262" s="795"/>
      <c r="AK262" s="796"/>
      <c r="AL262" s="795"/>
      <c r="AM262" s="796"/>
      <c r="AN262" s="801"/>
      <c r="AO262" s="796"/>
      <c r="AP262" s="795"/>
      <c r="AQ262" s="796"/>
      <c r="AR262" s="795"/>
      <c r="AS262" s="796"/>
      <c r="AT262" s="795"/>
      <c r="AU262" s="796"/>
      <c r="AV262" s="795"/>
      <c r="AW262" s="796"/>
      <c r="AX262" s="795"/>
      <c r="AY262" s="796"/>
      <c r="AZ262" s="795"/>
      <c r="BA262" s="796"/>
      <c r="BB262" s="795"/>
      <c r="BC262" s="796"/>
      <c r="BD262" s="795"/>
      <c r="BE262" s="796"/>
      <c r="BF262" s="795"/>
      <c r="BG262" s="796"/>
      <c r="BH262" s="795"/>
      <c r="BI262" s="796"/>
      <c r="BJ262" s="795"/>
      <c r="BK262" s="796"/>
      <c r="BL262" s="795"/>
      <c r="BM262" s="796"/>
      <c r="BN262" s="795"/>
      <c r="BO262" s="796"/>
      <c r="BP262" s="795"/>
      <c r="BQ262" s="796"/>
      <c r="BR262" s="795"/>
      <c r="BS262" s="796"/>
      <c r="BT262" s="795"/>
      <c r="BU262" s="796"/>
      <c r="BV262" s="788">
        <f t="shared" si="179"/>
        <v>0</v>
      </c>
      <c r="BW262" s="788">
        <f t="shared" si="180"/>
        <v>0</v>
      </c>
      <c r="BX262" s="788">
        <f t="shared" si="181"/>
        <v>0</v>
      </c>
      <c r="BY262" s="788">
        <f t="shared" si="182"/>
        <v>0</v>
      </c>
      <c r="BZ262" s="338"/>
      <c r="CA262" s="338"/>
      <c r="CB262" s="338"/>
      <c r="CC262" s="338"/>
      <c r="CD262" s="338"/>
      <c r="CE262" s="338"/>
      <c r="CF262" s="338"/>
    </row>
    <row r="263" ht="15.75" customHeight="1">
      <c r="A263" s="789">
        <v>168.0</v>
      </c>
      <c r="B263" s="338"/>
      <c r="C263" s="338"/>
      <c r="D263" s="338"/>
      <c r="E263" s="338"/>
      <c r="F263" s="346"/>
      <c r="G263" s="504">
        <f t="shared" ref="G263:H263" si="202">L263+N263+P263+R263+T263+V263+X263+Z263+AB263+AD263+AF263+AH263+AJ263+AL263+AN263+AP263+AR263+AT263+AV263+AX263+AZ263+BB263+BD263+BF263+BH263+BJ263+BL263+BN263+BP263+BR263+BT263</f>
        <v>0</v>
      </c>
      <c r="H263" s="505">
        <f t="shared" si="202"/>
        <v>0</v>
      </c>
      <c r="I263" s="786">
        <f t="shared" si="177"/>
        <v>0</v>
      </c>
      <c r="J263" s="820"/>
      <c r="K263" s="787">
        <f t="shared" si="178"/>
        <v>0</v>
      </c>
      <c r="L263" s="795"/>
      <c r="M263" s="796"/>
      <c r="N263" s="795"/>
      <c r="O263" s="796"/>
      <c r="P263" s="795"/>
      <c r="Q263" s="796"/>
      <c r="R263" s="795"/>
      <c r="S263" s="796"/>
      <c r="T263" s="795"/>
      <c r="U263" s="796"/>
      <c r="V263" s="795"/>
      <c r="W263" s="796"/>
      <c r="X263" s="795"/>
      <c r="Y263" s="796"/>
      <c r="Z263" s="795"/>
      <c r="AA263" s="796"/>
      <c r="AB263" s="795"/>
      <c r="AC263" s="796"/>
      <c r="AD263" s="795"/>
      <c r="AE263" s="796"/>
      <c r="AF263" s="795"/>
      <c r="AG263" s="796"/>
      <c r="AH263" s="795"/>
      <c r="AI263" s="796"/>
      <c r="AJ263" s="795"/>
      <c r="AK263" s="796"/>
      <c r="AL263" s="795"/>
      <c r="AM263" s="796"/>
      <c r="AN263" s="795"/>
      <c r="AO263" s="796"/>
      <c r="AP263" s="795"/>
      <c r="AQ263" s="796"/>
      <c r="AR263" s="795"/>
      <c r="AS263" s="796"/>
      <c r="AT263" s="795"/>
      <c r="AU263" s="796"/>
      <c r="AV263" s="795"/>
      <c r="AW263" s="796"/>
      <c r="AX263" s="795"/>
      <c r="AY263" s="796"/>
      <c r="AZ263" s="795"/>
      <c r="BA263" s="796"/>
      <c r="BB263" s="795"/>
      <c r="BC263" s="796"/>
      <c r="BD263" s="795"/>
      <c r="BE263" s="796"/>
      <c r="BF263" s="795"/>
      <c r="BG263" s="796"/>
      <c r="BH263" s="795"/>
      <c r="BI263" s="796"/>
      <c r="BJ263" s="795"/>
      <c r="BK263" s="796"/>
      <c r="BL263" s="795"/>
      <c r="BM263" s="796"/>
      <c r="BN263" s="795"/>
      <c r="BO263" s="796"/>
      <c r="BP263" s="795"/>
      <c r="BQ263" s="796"/>
      <c r="BR263" s="795"/>
      <c r="BS263" s="796"/>
      <c r="BT263" s="795"/>
      <c r="BU263" s="796"/>
      <c r="BV263" s="788">
        <f t="shared" si="179"/>
        <v>0</v>
      </c>
      <c r="BW263" s="788">
        <f t="shared" si="180"/>
        <v>0</v>
      </c>
      <c r="BX263" s="788">
        <f t="shared" si="181"/>
        <v>0</v>
      </c>
      <c r="BY263" s="788">
        <f t="shared" si="182"/>
        <v>0</v>
      </c>
      <c r="BZ263" s="338"/>
      <c r="CA263" s="338"/>
      <c r="CB263" s="338"/>
      <c r="CC263" s="338"/>
      <c r="CD263" s="338"/>
      <c r="CE263" s="338"/>
      <c r="CF263" s="338"/>
    </row>
    <row r="264" ht="15.75" customHeight="1">
      <c r="A264" s="789">
        <v>169.0</v>
      </c>
      <c r="B264" s="338"/>
      <c r="C264" s="338"/>
      <c r="D264" s="338"/>
      <c r="E264" s="338"/>
      <c r="F264" s="346"/>
      <c r="G264" s="504">
        <f t="shared" ref="G264:H264" si="203">L264+N264+P264+R264+T264+V264+X264+Z264+AB264+AD264+AF264+AH264+AJ264+AL264+AN264+AP264+AR264+AT264+AV264+AX264+AZ264+BB264+BD264+BF264+BH264+BJ264+BL264+BN264+BP264+BR264+BT264</f>
        <v>0</v>
      </c>
      <c r="H264" s="505">
        <f t="shared" si="203"/>
        <v>0</v>
      </c>
      <c r="I264" s="786">
        <f t="shared" si="177"/>
        <v>0</v>
      </c>
      <c r="J264" s="820"/>
      <c r="K264" s="787">
        <f t="shared" si="178"/>
        <v>0</v>
      </c>
      <c r="L264" s="795"/>
      <c r="M264" s="796"/>
      <c r="N264" s="795"/>
      <c r="O264" s="796"/>
      <c r="P264" s="795"/>
      <c r="Q264" s="796"/>
      <c r="R264" s="795"/>
      <c r="S264" s="796"/>
      <c r="T264" s="795"/>
      <c r="U264" s="796"/>
      <c r="V264" s="795"/>
      <c r="W264" s="796"/>
      <c r="X264" s="795"/>
      <c r="Y264" s="796"/>
      <c r="Z264" s="795"/>
      <c r="AA264" s="796"/>
      <c r="AB264" s="795"/>
      <c r="AC264" s="796"/>
      <c r="AD264" s="795"/>
      <c r="AE264" s="796"/>
      <c r="AF264" s="795"/>
      <c r="AG264" s="800"/>
      <c r="AH264" s="795"/>
      <c r="AI264" s="796"/>
      <c r="AJ264" s="795"/>
      <c r="AK264" s="796"/>
      <c r="AL264" s="795"/>
      <c r="AM264" s="796"/>
      <c r="AN264" s="795"/>
      <c r="AO264" s="796"/>
      <c r="AP264" s="795"/>
      <c r="AQ264" s="796"/>
      <c r="AR264" s="795"/>
      <c r="AS264" s="796"/>
      <c r="AT264" s="795"/>
      <c r="AU264" s="796"/>
      <c r="AV264" s="795"/>
      <c r="AW264" s="796"/>
      <c r="AX264" s="795"/>
      <c r="AY264" s="796"/>
      <c r="AZ264" s="795"/>
      <c r="BA264" s="796"/>
      <c r="BB264" s="795"/>
      <c r="BC264" s="796"/>
      <c r="BD264" s="795"/>
      <c r="BE264" s="796"/>
      <c r="BF264" s="795"/>
      <c r="BG264" s="796"/>
      <c r="BH264" s="795"/>
      <c r="BI264" s="796"/>
      <c r="BJ264" s="795"/>
      <c r="BK264" s="796"/>
      <c r="BL264" s="795"/>
      <c r="BM264" s="796"/>
      <c r="BN264" s="795"/>
      <c r="BO264" s="796"/>
      <c r="BP264" s="795"/>
      <c r="BQ264" s="796"/>
      <c r="BR264" s="795"/>
      <c r="BS264" s="796"/>
      <c r="BT264" s="795"/>
      <c r="BU264" s="796"/>
      <c r="BV264" s="788">
        <f t="shared" si="179"/>
        <v>0</v>
      </c>
      <c r="BW264" s="788">
        <f t="shared" si="180"/>
        <v>0</v>
      </c>
      <c r="BX264" s="788">
        <f t="shared" si="181"/>
        <v>0</v>
      </c>
      <c r="BY264" s="788">
        <f t="shared" si="182"/>
        <v>0</v>
      </c>
      <c r="BZ264" s="338"/>
      <c r="CA264" s="338"/>
      <c r="CB264" s="338"/>
      <c r="CC264" s="338"/>
      <c r="CD264" s="338"/>
      <c r="CE264" s="338"/>
      <c r="CF264" s="338"/>
    </row>
    <row r="265" ht="15.75" customHeight="1">
      <c r="A265" s="789">
        <v>170.0</v>
      </c>
      <c r="B265" s="338"/>
      <c r="C265" s="338"/>
      <c r="D265" s="338"/>
      <c r="E265" s="338"/>
      <c r="F265" s="346"/>
      <c r="G265" s="504">
        <f t="shared" ref="G265:H265" si="204">L265+N265+P265+R265+T265+V265+X265+Z265+AB265+AD265+AF265+AH265+AJ265+AL265+AN265+AP265+AR265+AT265+AV265+AX265+AZ265+BB265+BD265+BF265+BH265+BJ265+BL265+BN265+BP265+BR265+BT265</f>
        <v>0</v>
      </c>
      <c r="H265" s="505">
        <f t="shared" si="204"/>
        <v>0</v>
      </c>
      <c r="I265" s="786">
        <f t="shared" si="177"/>
        <v>0</v>
      </c>
      <c r="J265" s="820"/>
      <c r="K265" s="787">
        <f t="shared" si="178"/>
        <v>0</v>
      </c>
      <c r="L265" s="795"/>
      <c r="M265" s="796"/>
      <c r="N265" s="795"/>
      <c r="O265" s="796"/>
      <c r="P265" s="795"/>
      <c r="Q265" s="796"/>
      <c r="R265" s="795"/>
      <c r="S265" s="796"/>
      <c r="T265" s="795"/>
      <c r="U265" s="796"/>
      <c r="V265" s="795"/>
      <c r="W265" s="796"/>
      <c r="X265" s="795"/>
      <c r="Y265" s="796"/>
      <c r="Z265" s="795"/>
      <c r="AA265" s="796"/>
      <c r="AB265" s="801"/>
      <c r="AC265" s="796"/>
      <c r="AD265" s="795"/>
      <c r="AE265" s="796"/>
      <c r="AF265" s="795"/>
      <c r="AG265" s="796"/>
      <c r="AH265" s="795"/>
      <c r="AI265" s="796"/>
      <c r="AJ265" s="795"/>
      <c r="AK265" s="796"/>
      <c r="AL265" s="795"/>
      <c r="AM265" s="796"/>
      <c r="AN265" s="795"/>
      <c r="AO265" s="796"/>
      <c r="AP265" s="795"/>
      <c r="AQ265" s="796"/>
      <c r="AR265" s="795"/>
      <c r="AS265" s="796"/>
      <c r="AT265" s="795"/>
      <c r="AU265" s="796"/>
      <c r="AV265" s="795"/>
      <c r="AW265" s="796"/>
      <c r="AX265" s="795"/>
      <c r="AY265" s="796"/>
      <c r="AZ265" s="795"/>
      <c r="BA265" s="796"/>
      <c r="BB265" s="795"/>
      <c r="BC265" s="796"/>
      <c r="BD265" s="795"/>
      <c r="BE265" s="796"/>
      <c r="BF265" s="795"/>
      <c r="BG265" s="796"/>
      <c r="BH265" s="795"/>
      <c r="BI265" s="796"/>
      <c r="BJ265" s="795"/>
      <c r="BK265" s="796"/>
      <c r="BL265" s="795"/>
      <c r="BM265" s="796"/>
      <c r="BN265" s="795"/>
      <c r="BO265" s="796"/>
      <c r="BP265" s="795"/>
      <c r="BQ265" s="796"/>
      <c r="BR265" s="795"/>
      <c r="BS265" s="796"/>
      <c r="BT265" s="795"/>
      <c r="BU265" s="796"/>
      <c r="BV265" s="788">
        <f t="shared" si="179"/>
        <v>0</v>
      </c>
      <c r="BW265" s="788">
        <f t="shared" si="180"/>
        <v>0</v>
      </c>
      <c r="BX265" s="788">
        <f t="shared" si="181"/>
        <v>0</v>
      </c>
      <c r="BY265" s="788">
        <f t="shared" si="182"/>
        <v>0</v>
      </c>
      <c r="BZ265" s="338"/>
      <c r="CA265" s="338"/>
      <c r="CB265" s="338"/>
      <c r="CC265" s="338"/>
      <c r="CD265" s="338"/>
      <c r="CE265" s="338"/>
      <c r="CF265" s="338"/>
    </row>
    <row r="266" ht="15.75" customHeight="1">
      <c r="A266" s="789">
        <v>171.0</v>
      </c>
      <c r="B266" s="338"/>
      <c r="C266" s="338"/>
      <c r="D266" s="338"/>
      <c r="E266" s="338"/>
      <c r="F266" s="346"/>
      <c r="G266" s="504">
        <f t="shared" ref="G266:H266" si="205">L266+N266+P266+R266+T266+V266+X266+Z266+AB266+AD266+AF266+AH266+AJ266+AL266+AN266+AP266+AR266+AT266+AV266+AX266+AZ266+BB266+BD266+BF266+BH266+BJ266+BL266+BN266+BP266+BR266+BT266</f>
        <v>0</v>
      </c>
      <c r="H266" s="505">
        <f t="shared" si="205"/>
        <v>0</v>
      </c>
      <c r="I266" s="786">
        <f t="shared" si="177"/>
        <v>0</v>
      </c>
      <c r="J266" s="820"/>
      <c r="K266" s="787">
        <f t="shared" si="178"/>
        <v>0</v>
      </c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  <c r="AC266" s="338"/>
      <c r="AD266" s="338"/>
      <c r="AE266" s="338"/>
      <c r="AF266" s="338"/>
      <c r="AG266" s="338"/>
      <c r="AH266" s="338"/>
      <c r="AI266" s="338"/>
      <c r="AJ266" s="338"/>
      <c r="AK266" s="338"/>
      <c r="AL266" s="338"/>
      <c r="AM266" s="338"/>
      <c r="AN266" s="338"/>
      <c r="AO266" s="338"/>
      <c r="AP266" s="338"/>
      <c r="AQ266" s="338"/>
      <c r="AR266" s="338"/>
      <c r="AS266" s="338"/>
      <c r="AT266" s="338"/>
      <c r="AU266" s="338"/>
      <c r="AV266" s="338"/>
      <c r="AW266" s="338"/>
      <c r="AX266" s="338"/>
      <c r="AY266" s="338"/>
      <c r="AZ266" s="338"/>
      <c r="BA266" s="338"/>
      <c r="BB266" s="338"/>
      <c r="BC266" s="338"/>
      <c r="BD266" s="338"/>
      <c r="BE266" s="338"/>
      <c r="BF266" s="338"/>
      <c r="BG266" s="338"/>
      <c r="BH266" s="338"/>
      <c r="BI266" s="338"/>
      <c r="BJ266" s="338"/>
      <c r="BK266" s="338"/>
      <c r="BL266" s="338"/>
      <c r="BM266" s="338"/>
      <c r="BN266" s="338"/>
      <c r="BO266" s="338"/>
      <c r="BP266" s="338"/>
      <c r="BQ266" s="338"/>
      <c r="BR266" s="338"/>
      <c r="BS266" s="338"/>
      <c r="BT266" s="338"/>
      <c r="BU266" s="338"/>
      <c r="BV266" s="788">
        <f t="shared" si="179"/>
        <v>0</v>
      </c>
      <c r="BW266" s="788">
        <f t="shared" si="180"/>
        <v>0</v>
      </c>
      <c r="BX266" s="788">
        <f t="shared" si="181"/>
        <v>0</v>
      </c>
      <c r="BY266" s="788">
        <f t="shared" si="182"/>
        <v>0</v>
      </c>
      <c r="BZ266" s="338"/>
      <c r="CA266" s="338"/>
      <c r="CB266" s="338"/>
      <c r="CC266" s="338"/>
      <c r="CD266" s="338"/>
      <c r="CE266" s="338"/>
      <c r="CF266" s="338"/>
    </row>
    <row r="267" ht="15.75" customHeight="1">
      <c r="A267" s="789">
        <v>172.0</v>
      </c>
      <c r="B267" s="338"/>
      <c r="C267" s="338"/>
      <c r="D267" s="338"/>
      <c r="E267" s="338"/>
      <c r="F267" s="346"/>
      <c r="G267" s="504">
        <f t="shared" ref="G267:H267" si="206">L267+N267+P267+R267+T267+V267+X267+Z267+AB267+AD267+AF267+AH267+AJ267+AL267+AN267+AP267+AR267+AT267+AV267+AX267+AZ267+BB267+BD267+BF267+BH267+BJ267+BL267+BN267+BP267+BR267+BT267</f>
        <v>0</v>
      </c>
      <c r="H267" s="505">
        <f t="shared" si="206"/>
        <v>0</v>
      </c>
      <c r="I267" s="786">
        <f t="shared" si="177"/>
        <v>0</v>
      </c>
      <c r="J267" s="820"/>
      <c r="K267" s="787">
        <f t="shared" si="178"/>
        <v>0</v>
      </c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  <c r="AC267" s="338"/>
      <c r="AD267" s="338"/>
      <c r="AE267" s="338"/>
      <c r="AF267" s="338"/>
      <c r="AG267" s="338"/>
      <c r="AH267" s="338"/>
      <c r="AI267" s="338"/>
      <c r="AJ267" s="338"/>
      <c r="AK267" s="338"/>
      <c r="AL267" s="338"/>
      <c r="AM267" s="338"/>
      <c r="AN267" s="338"/>
      <c r="AO267" s="338"/>
      <c r="AP267" s="338"/>
      <c r="AQ267" s="338"/>
      <c r="AR267" s="338"/>
      <c r="AS267" s="338"/>
      <c r="AT267" s="338"/>
      <c r="AU267" s="338"/>
      <c r="AV267" s="338"/>
      <c r="AW267" s="338"/>
      <c r="AX267" s="338"/>
      <c r="AY267" s="338"/>
      <c r="AZ267" s="338"/>
      <c r="BA267" s="338"/>
      <c r="BB267" s="338"/>
      <c r="BC267" s="338"/>
      <c r="BD267" s="338"/>
      <c r="BE267" s="338"/>
      <c r="BF267" s="338"/>
      <c r="BG267" s="338"/>
      <c r="BH267" s="338"/>
      <c r="BI267" s="338"/>
      <c r="BJ267" s="338"/>
      <c r="BK267" s="338"/>
      <c r="BL267" s="338"/>
      <c r="BM267" s="338"/>
      <c r="BN267" s="338"/>
      <c r="BO267" s="338"/>
      <c r="BP267" s="338"/>
      <c r="BQ267" s="338"/>
      <c r="BR267" s="338"/>
      <c r="BS267" s="338"/>
      <c r="BT267" s="338"/>
      <c r="BU267" s="338"/>
      <c r="BV267" s="788">
        <f t="shared" si="179"/>
        <v>0</v>
      </c>
      <c r="BW267" s="788">
        <f t="shared" si="180"/>
        <v>0</v>
      </c>
      <c r="BX267" s="788">
        <f t="shared" si="181"/>
        <v>0</v>
      </c>
      <c r="BY267" s="788">
        <f t="shared" si="182"/>
        <v>0</v>
      </c>
      <c r="BZ267" s="338"/>
      <c r="CA267" s="338"/>
      <c r="CB267" s="338"/>
      <c r="CC267" s="338"/>
      <c r="CD267" s="338"/>
      <c r="CE267" s="338"/>
      <c r="CF267" s="338"/>
    </row>
    <row r="268" ht="15.75" customHeight="1">
      <c r="A268" s="789">
        <v>173.0</v>
      </c>
      <c r="B268" s="338"/>
      <c r="C268" s="338"/>
      <c r="D268" s="338"/>
      <c r="E268" s="338"/>
      <c r="F268" s="346"/>
      <c r="G268" s="504">
        <f t="shared" ref="G268:H268" si="207">L268+N268+P268+R268+T268+V268+X268+Z268+AB268+AD268+AF268+AH268+AJ268+AL268+AN268+AP268+AR268+AT268+AV268+AX268+AZ268+BB268+BD268+BF268+BH268+BJ268+BL268+BN268+BP268+BR268+BT268</f>
        <v>0</v>
      </c>
      <c r="H268" s="505">
        <f t="shared" si="207"/>
        <v>0</v>
      </c>
      <c r="I268" s="786">
        <f t="shared" si="177"/>
        <v>0</v>
      </c>
      <c r="J268" s="820"/>
      <c r="K268" s="787">
        <f t="shared" si="178"/>
        <v>0</v>
      </c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  <c r="AC268" s="338"/>
      <c r="AD268" s="338"/>
      <c r="AE268" s="338"/>
      <c r="AF268" s="338"/>
      <c r="AG268" s="338"/>
      <c r="AH268" s="338"/>
      <c r="AI268" s="338"/>
      <c r="AJ268" s="338"/>
      <c r="AK268" s="338"/>
      <c r="AL268" s="338"/>
      <c r="AM268" s="338"/>
      <c r="AN268" s="338"/>
      <c r="AO268" s="338"/>
      <c r="AP268" s="338"/>
      <c r="AQ268" s="338"/>
      <c r="AR268" s="338"/>
      <c r="AS268" s="338"/>
      <c r="AT268" s="338"/>
      <c r="AU268" s="338"/>
      <c r="AV268" s="338"/>
      <c r="AW268" s="338"/>
      <c r="AX268" s="338"/>
      <c r="AY268" s="338"/>
      <c r="AZ268" s="338"/>
      <c r="BA268" s="338"/>
      <c r="BB268" s="338"/>
      <c r="BC268" s="338"/>
      <c r="BD268" s="338"/>
      <c r="BE268" s="338"/>
      <c r="BF268" s="338"/>
      <c r="BG268" s="338"/>
      <c r="BH268" s="338"/>
      <c r="BI268" s="338"/>
      <c r="BJ268" s="338"/>
      <c r="BK268" s="338"/>
      <c r="BL268" s="338"/>
      <c r="BM268" s="338"/>
      <c r="BN268" s="338"/>
      <c r="BO268" s="338"/>
      <c r="BP268" s="338"/>
      <c r="BQ268" s="338"/>
      <c r="BR268" s="338"/>
      <c r="BS268" s="338"/>
      <c r="BT268" s="338"/>
      <c r="BU268" s="338"/>
      <c r="BV268" s="788">
        <f t="shared" si="179"/>
        <v>0</v>
      </c>
      <c r="BW268" s="788">
        <f t="shared" si="180"/>
        <v>0</v>
      </c>
      <c r="BX268" s="788">
        <f t="shared" si="181"/>
        <v>0</v>
      </c>
      <c r="BY268" s="788">
        <f t="shared" si="182"/>
        <v>0</v>
      </c>
      <c r="BZ268" s="338"/>
      <c r="CA268" s="338"/>
      <c r="CB268" s="338"/>
      <c r="CC268" s="338"/>
      <c r="CD268" s="338"/>
      <c r="CE268" s="338"/>
      <c r="CF268" s="338"/>
    </row>
    <row r="269" ht="15.75" customHeight="1">
      <c r="A269" s="789">
        <v>174.0</v>
      </c>
      <c r="B269" s="338"/>
      <c r="C269" s="338"/>
      <c r="D269" s="338"/>
      <c r="E269" s="338"/>
      <c r="F269" s="346"/>
      <c r="G269" s="504">
        <f t="shared" ref="G269:H269" si="208">L269+N269+P269+R269+T269+V269+X269+Z269+AB269+AD269+AF269+AH269+AJ269+AL269+AN269+AP269+AR269+AT269+AV269+AX269+AZ269+BB269+BD269+BF269+BH269+BJ269+BL269+BN269+BP269+BR269+BT269</f>
        <v>0</v>
      </c>
      <c r="H269" s="505">
        <f t="shared" si="208"/>
        <v>0</v>
      </c>
      <c r="I269" s="786">
        <f t="shared" si="177"/>
        <v>0</v>
      </c>
      <c r="J269" s="820"/>
      <c r="K269" s="787">
        <f t="shared" si="178"/>
        <v>0</v>
      </c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  <c r="AC269" s="338"/>
      <c r="AD269" s="338"/>
      <c r="AE269" s="338"/>
      <c r="AF269" s="338"/>
      <c r="AG269" s="338"/>
      <c r="AH269" s="338"/>
      <c r="AI269" s="338"/>
      <c r="AJ269" s="338"/>
      <c r="AK269" s="338"/>
      <c r="AL269" s="338"/>
      <c r="AM269" s="338"/>
      <c r="AN269" s="338"/>
      <c r="AO269" s="338"/>
      <c r="AP269" s="338"/>
      <c r="AQ269" s="338"/>
      <c r="AR269" s="338"/>
      <c r="AS269" s="338"/>
      <c r="AT269" s="338"/>
      <c r="AU269" s="338"/>
      <c r="AV269" s="338"/>
      <c r="AW269" s="338"/>
      <c r="AX269" s="338"/>
      <c r="AY269" s="338"/>
      <c r="AZ269" s="338"/>
      <c r="BA269" s="338"/>
      <c r="BB269" s="338"/>
      <c r="BC269" s="338"/>
      <c r="BD269" s="338"/>
      <c r="BE269" s="338"/>
      <c r="BF269" s="338"/>
      <c r="BG269" s="338"/>
      <c r="BH269" s="338"/>
      <c r="BI269" s="338"/>
      <c r="BJ269" s="338"/>
      <c r="BK269" s="338"/>
      <c r="BL269" s="338"/>
      <c r="BM269" s="338"/>
      <c r="BN269" s="338"/>
      <c r="BO269" s="338"/>
      <c r="BP269" s="338"/>
      <c r="BQ269" s="338"/>
      <c r="BR269" s="338"/>
      <c r="BS269" s="338"/>
      <c r="BT269" s="338"/>
      <c r="BU269" s="338"/>
      <c r="BV269" s="788">
        <f t="shared" si="179"/>
        <v>0</v>
      </c>
      <c r="BW269" s="788">
        <f t="shared" si="180"/>
        <v>0</v>
      </c>
      <c r="BX269" s="788">
        <f t="shared" si="181"/>
        <v>0</v>
      </c>
      <c r="BY269" s="788">
        <f t="shared" si="182"/>
        <v>0</v>
      </c>
      <c r="BZ269" s="338"/>
      <c r="CA269" s="338"/>
      <c r="CB269" s="338"/>
      <c r="CC269" s="338"/>
      <c r="CD269" s="338"/>
      <c r="CE269" s="338"/>
      <c r="CF269" s="338"/>
    </row>
    <row r="270" ht="15.75" customHeight="1">
      <c r="A270" s="789">
        <v>175.0</v>
      </c>
      <c r="B270" s="338"/>
      <c r="C270" s="338"/>
      <c r="D270" s="338"/>
      <c r="E270" s="338"/>
      <c r="F270" s="346"/>
      <c r="G270" s="504">
        <f t="shared" ref="G270:H270" si="209">L270+N270+P270+R270+T270+V270+X270+Z270+AB270+AD270+AF270+AH270+AJ270+AL270+AN270+AP270+AR270+AT270+AV270+AX270+AZ270+BB270+BD270+BF270+BH270+BJ270+BL270+BN270+BP270+BR270+BT270</f>
        <v>0</v>
      </c>
      <c r="H270" s="505">
        <f t="shared" si="209"/>
        <v>0</v>
      </c>
      <c r="I270" s="786">
        <f t="shared" si="177"/>
        <v>0</v>
      </c>
      <c r="J270" s="820"/>
      <c r="K270" s="787">
        <f t="shared" si="178"/>
        <v>0</v>
      </c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  <c r="AC270" s="338"/>
      <c r="AD270" s="338"/>
      <c r="AE270" s="338"/>
      <c r="AF270" s="338"/>
      <c r="AG270" s="338"/>
      <c r="AH270" s="338"/>
      <c r="AI270" s="338"/>
      <c r="AJ270" s="338"/>
      <c r="AK270" s="338"/>
      <c r="AL270" s="338"/>
      <c r="AM270" s="338"/>
      <c r="AN270" s="338"/>
      <c r="AO270" s="338"/>
      <c r="AP270" s="338"/>
      <c r="AQ270" s="338"/>
      <c r="AR270" s="338"/>
      <c r="AS270" s="338"/>
      <c r="AT270" s="338"/>
      <c r="AU270" s="338"/>
      <c r="AV270" s="338"/>
      <c r="AW270" s="338"/>
      <c r="AX270" s="338"/>
      <c r="AY270" s="338"/>
      <c r="AZ270" s="338"/>
      <c r="BA270" s="338"/>
      <c r="BB270" s="338"/>
      <c r="BC270" s="338"/>
      <c r="BD270" s="338"/>
      <c r="BE270" s="338"/>
      <c r="BF270" s="338"/>
      <c r="BG270" s="338"/>
      <c r="BH270" s="338"/>
      <c r="BI270" s="338"/>
      <c r="BJ270" s="338"/>
      <c r="BK270" s="338"/>
      <c r="BL270" s="338"/>
      <c r="BM270" s="338"/>
      <c r="BN270" s="338"/>
      <c r="BO270" s="338"/>
      <c r="BP270" s="338"/>
      <c r="BQ270" s="338"/>
      <c r="BR270" s="338"/>
      <c r="BS270" s="338"/>
      <c r="BT270" s="338"/>
      <c r="BU270" s="338"/>
      <c r="BV270" s="788">
        <f t="shared" si="179"/>
        <v>0</v>
      </c>
      <c r="BW270" s="788">
        <f t="shared" si="180"/>
        <v>0</v>
      </c>
      <c r="BX270" s="788">
        <f t="shared" si="181"/>
        <v>0</v>
      </c>
      <c r="BY270" s="788">
        <f t="shared" si="182"/>
        <v>0</v>
      </c>
      <c r="BZ270" s="338"/>
      <c r="CA270" s="338"/>
      <c r="CB270" s="338"/>
      <c r="CC270" s="338"/>
      <c r="CD270" s="338"/>
      <c r="CE270" s="338"/>
      <c r="CF270" s="338"/>
    </row>
    <row r="271" ht="15.75" customHeight="1">
      <c r="A271" s="789">
        <v>176.0</v>
      </c>
      <c r="B271" s="338"/>
      <c r="C271" s="338"/>
      <c r="D271" s="338"/>
      <c r="E271" s="338"/>
      <c r="F271" s="346"/>
      <c r="G271" s="504">
        <f t="shared" ref="G271:H271" si="210">L271+N271+P271+R271+T271+V271+X271+Z271+AB271+AD271+AF271+AH271+AJ271+AL271+AN271+AP271+AR271+AT271+AV271+AX271+AZ271+BB271+BD271+BF271+BH271+BJ271+BL271+BN271+BP271+BR271+BT271</f>
        <v>0</v>
      </c>
      <c r="H271" s="505">
        <f t="shared" si="210"/>
        <v>0</v>
      </c>
      <c r="I271" s="786">
        <f t="shared" si="177"/>
        <v>0</v>
      </c>
      <c r="J271" s="820"/>
      <c r="K271" s="787">
        <f t="shared" si="178"/>
        <v>0</v>
      </c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  <c r="AE271" s="338"/>
      <c r="AF271" s="338"/>
      <c r="AG271" s="338"/>
      <c r="AH271" s="338"/>
      <c r="AI271" s="338"/>
      <c r="AJ271" s="338"/>
      <c r="AK271" s="338"/>
      <c r="AL271" s="338"/>
      <c r="AM271" s="338"/>
      <c r="AN271" s="338"/>
      <c r="AO271" s="338"/>
      <c r="AP271" s="338"/>
      <c r="AQ271" s="338"/>
      <c r="AR271" s="338"/>
      <c r="AS271" s="338"/>
      <c r="AT271" s="338"/>
      <c r="AU271" s="338"/>
      <c r="AV271" s="338"/>
      <c r="AW271" s="338"/>
      <c r="AX271" s="338"/>
      <c r="AY271" s="338"/>
      <c r="AZ271" s="338"/>
      <c r="BA271" s="338"/>
      <c r="BB271" s="338"/>
      <c r="BC271" s="338"/>
      <c r="BD271" s="338"/>
      <c r="BE271" s="338"/>
      <c r="BF271" s="338"/>
      <c r="BG271" s="338"/>
      <c r="BH271" s="338"/>
      <c r="BI271" s="338"/>
      <c r="BJ271" s="338"/>
      <c r="BK271" s="338"/>
      <c r="BL271" s="338"/>
      <c r="BM271" s="338"/>
      <c r="BN271" s="338"/>
      <c r="BO271" s="338"/>
      <c r="BP271" s="338"/>
      <c r="BQ271" s="338"/>
      <c r="BR271" s="338"/>
      <c r="BS271" s="338"/>
      <c r="BT271" s="338"/>
      <c r="BU271" s="338"/>
      <c r="BV271" s="788">
        <f t="shared" si="179"/>
        <v>0</v>
      </c>
      <c r="BW271" s="788">
        <f t="shared" si="180"/>
        <v>0</v>
      </c>
      <c r="BX271" s="788">
        <f t="shared" si="181"/>
        <v>0</v>
      </c>
      <c r="BY271" s="788">
        <f t="shared" si="182"/>
        <v>0</v>
      </c>
      <c r="BZ271" s="338"/>
      <c r="CA271" s="338"/>
      <c r="CB271" s="338"/>
      <c r="CC271" s="338"/>
      <c r="CD271" s="338"/>
      <c r="CE271" s="338"/>
      <c r="CF271" s="338"/>
    </row>
    <row r="272" ht="15.75" customHeight="1">
      <c r="A272" s="789">
        <v>177.0</v>
      </c>
      <c r="B272" s="338"/>
      <c r="C272" s="338"/>
      <c r="D272" s="338"/>
      <c r="E272" s="338"/>
      <c r="F272" s="346"/>
      <c r="G272" s="504">
        <f t="shared" ref="G272:H272" si="211">L272+N272+P272+R272+T272+V272+X272+Z272+AB272+AD272+AF272+AH272+AJ272+AL272+AN272+AP272+AR272+AT272+AV272+AX272+AZ272+BB272+BD272+BF272+BH272+BJ272+BL272+BN272+BP272+BR272+BT272</f>
        <v>0</v>
      </c>
      <c r="H272" s="505">
        <f t="shared" si="211"/>
        <v>0</v>
      </c>
      <c r="I272" s="786">
        <f t="shared" si="177"/>
        <v>0</v>
      </c>
      <c r="J272" s="820"/>
      <c r="K272" s="787">
        <f t="shared" si="178"/>
        <v>0</v>
      </c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  <c r="AC272" s="338"/>
      <c r="AD272" s="338"/>
      <c r="AE272" s="338"/>
      <c r="AF272" s="338"/>
      <c r="AG272" s="338"/>
      <c r="AH272" s="338"/>
      <c r="AI272" s="338"/>
      <c r="AJ272" s="338"/>
      <c r="AK272" s="338"/>
      <c r="AL272" s="338"/>
      <c r="AM272" s="338"/>
      <c r="AN272" s="338"/>
      <c r="AO272" s="338"/>
      <c r="AP272" s="338"/>
      <c r="AQ272" s="338"/>
      <c r="AR272" s="338"/>
      <c r="AS272" s="338"/>
      <c r="AT272" s="338"/>
      <c r="AU272" s="338"/>
      <c r="AV272" s="338"/>
      <c r="AW272" s="338"/>
      <c r="AX272" s="338"/>
      <c r="AY272" s="338"/>
      <c r="AZ272" s="338"/>
      <c r="BA272" s="338"/>
      <c r="BB272" s="338"/>
      <c r="BC272" s="338"/>
      <c r="BD272" s="338"/>
      <c r="BE272" s="338"/>
      <c r="BF272" s="338"/>
      <c r="BG272" s="338"/>
      <c r="BH272" s="338"/>
      <c r="BI272" s="338"/>
      <c r="BJ272" s="338"/>
      <c r="BK272" s="338"/>
      <c r="BL272" s="338"/>
      <c r="BM272" s="338"/>
      <c r="BN272" s="338"/>
      <c r="BO272" s="338"/>
      <c r="BP272" s="338"/>
      <c r="BQ272" s="338"/>
      <c r="BR272" s="338"/>
      <c r="BS272" s="338"/>
      <c r="BT272" s="338"/>
      <c r="BU272" s="338"/>
      <c r="BV272" s="788">
        <f t="shared" si="179"/>
        <v>0</v>
      </c>
      <c r="BW272" s="788">
        <f t="shared" si="180"/>
        <v>0</v>
      </c>
      <c r="BX272" s="788">
        <f t="shared" si="181"/>
        <v>0</v>
      </c>
      <c r="BY272" s="788">
        <f t="shared" si="182"/>
        <v>0</v>
      </c>
      <c r="BZ272" s="338"/>
      <c r="CA272" s="338"/>
      <c r="CB272" s="338"/>
      <c r="CC272" s="338"/>
      <c r="CD272" s="338"/>
      <c r="CE272" s="338"/>
      <c r="CF272" s="338"/>
    </row>
    <row r="273" ht="15.75" customHeight="1">
      <c r="A273" s="789">
        <v>178.0</v>
      </c>
      <c r="B273" s="338"/>
      <c r="C273" s="338"/>
      <c r="D273" s="338"/>
      <c r="E273" s="338"/>
      <c r="F273" s="346"/>
      <c r="G273" s="504">
        <f t="shared" ref="G273:H273" si="212">L273+N273+P273+R273+T273+V273+X273+Z273+AB273+AD273+AF273+AH273+AJ273+AL273+AN273+AP273+AR273+AT273+AV273+AX273+AZ273+BB273+BD273+BF273+BH273+BJ273+BL273+BN273+BP273+BR273+BT273</f>
        <v>0</v>
      </c>
      <c r="H273" s="505">
        <f t="shared" si="212"/>
        <v>0</v>
      </c>
      <c r="I273" s="786">
        <f t="shared" si="177"/>
        <v>0</v>
      </c>
      <c r="J273" s="820"/>
      <c r="K273" s="787">
        <f t="shared" si="178"/>
        <v>0</v>
      </c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  <c r="AC273" s="338"/>
      <c r="AD273" s="338"/>
      <c r="AE273" s="338"/>
      <c r="AF273" s="338"/>
      <c r="AG273" s="338"/>
      <c r="AH273" s="338"/>
      <c r="AI273" s="338"/>
      <c r="AJ273" s="338"/>
      <c r="AK273" s="338"/>
      <c r="AL273" s="338"/>
      <c r="AM273" s="338"/>
      <c r="AN273" s="338"/>
      <c r="AO273" s="338"/>
      <c r="AP273" s="338"/>
      <c r="AQ273" s="338"/>
      <c r="AR273" s="338"/>
      <c r="AS273" s="338"/>
      <c r="AT273" s="338"/>
      <c r="AU273" s="338"/>
      <c r="AV273" s="338"/>
      <c r="AW273" s="338"/>
      <c r="AX273" s="338"/>
      <c r="AY273" s="338"/>
      <c r="AZ273" s="338"/>
      <c r="BA273" s="338"/>
      <c r="BB273" s="338"/>
      <c r="BC273" s="338"/>
      <c r="BD273" s="338"/>
      <c r="BE273" s="338"/>
      <c r="BF273" s="338"/>
      <c r="BG273" s="338"/>
      <c r="BH273" s="338"/>
      <c r="BI273" s="338"/>
      <c r="BJ273" s="338"/>
      <c r="BK273" s="338"/>
      <c r="BL273" s="338"/>
      <c r="BM273" s="338"/>
      <c r="BN273" s="338"/>
      <c r="BO273" s="338"/>
      <c r="BP273" s="338"/>
      <c r="BQ273" s="338"/>
      <c r="BR273" s="338"/>
      <c r="BS273" s="338"/>
      <c r="BT273" s="338"/>
      <c r="BU273" s="338"/>
      <c r="BV273" s="788">
        <f t="shared" si="179"/>
        <v>0</v>
      </c>
      <c r="BW273" s="788">
        <f t="shared" si="180"/>
        <v>0</v>
      </c>
      <c r="BX273" s="788">
        <f t="shared" si="181"/>
        <v>0</v>
      </c>
      <c r="BY273" s="788">
        <f t="shared" si="182"/>
        <v>0</v>
      </c>
      <c r="BZ273" s="338"/>
      <c r="CA273" s="338"/>
      <c r="CB273" s="338"/>
      <c r="CC273" s="338"/>
      <c r="CD273" s="338"/>
      <c r="CE273" s="338"/>
      <c r="CF273" s="338"/>
    </row>
    <row r="274" ht="15.75" customHeight="1">
      <c r="A274" s="789">
        <v>179.0</v>
      </c>
      <c r="B274" s="338"/>
      <c r="C274" s="338"/>
      <c r="D274" s="338"/>
      <c r="E274" s="338"/>
      <c r="F274" s="346"/>
      <c r="G274" s="504">
        <f t="shared" ref="G274:H274" si="213">L274+N274+P274+R274+T274+V274+X274+Z274+AB274+AD274+AF274+AH274+AJ274+AL274+AN274+AP274+AR274+AT274+AV274+AX274+AZ274+BB274+BD274+BF274+BH274+BJ274+BL274+BN274+BP274+BR274+BT274</f>
        <v>0</v>
      </c>
      <c r="H274" s="505">
        <f t="shared" si="213"/>
        <v>0</v>
      </c>
      <c r="I274" s="786">
        <f t="shared" si="177"/>
        <v>0</v>
      </c>
      <c r="J274" s="820"/>
      <c r="K274" s="787">
        <f t="shared" si="178"/>
        <v>0</v>
      </c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  <c r="AC274" s="338"/>
      <c r="AD274" s="338"/>
      <c r="AE274" s="338"/>
      <c r="AF274" s="338"/>
      <c r="AG274" s="338"/>
      <c r="AH274" s="338"/>
      <c r="AI274" s="338"/>
      <c r="AJ274" s="338"/>
      <c r="AK274" s="338"/>
      <c r="AL274" s="338"/>
      <c r="AM274" s="338"/>
      <c r="AN274" s="338"/>
      <c r="AO274" s="338"/>
      <c r="AP274" s="338"/>
      <c r="AQ274" s="338"/>
      <c r="AR274" s="338"/>
      <c r="AS274" s="338"/>
      <c r="AT274" s="338"/>
      <c r="AU274" s="338"/>
      <c r="AV274" s="338"/>
      <c r="AW274" s="338"/>
      <c r="AX274" s="338"/>
      <c r="AY274" s="338"/>
      <c r="AZ274" s="338"/>
      <c r="BA274" s="338"/>
      <c r="BB274" s="338"/>
      <c r="BC274" s="338"/>
      <c r="BD274" s="338"/>
      <c r="BE274" s="338"/>
      <c r="BF274" s="338"/>
      <c r="BG274" s="338"/>
      <c r="BH274" s="338"/>
      <c r="BI274" s="338"/>
      <c r="BJ274" s="338"/>
      <c r="BK274" s="338"/>
      <c r="BL274" s="338"/>
      <c r="BM274" s="338"/>
      <c r="BN274" s="338"/>
      <c r="BO274" s="338"/>
      <c r="BP274" s="338"/>
      <c r="BQ274" s="338"/>
      <c r="BR274" s="338"/>
      <c r="BS274" s="338"/>
      <c r="BT274" s="338"/>
      <c r="BU274" s="338"/>
      <c r="BV274" s="788">
        <f t="shared" si="179"/>
        <v>0</v>
      </c>
      <c r="BW274" s="788">
        <f t="shared" si="180"/>
        <v>0</v>
      </c>
      <c r="BX274" s="788">
        <f t="shared" si="181"/>
        <v>0</v>
      </c>
      <c r="BY274" s="788">
        <f t="shared" si="182"/>
        <v>0</v>
      </c>
      <c r="BZ274" s="338"/>
      <c r="CA274" s="338"/>
      <c r="CB274" s="338"/>
      <c r="CC274" s="338"/>
      <c r="CD274" s="338"/>
      <c r="CE274" s="338"/>
      <c r="CF274" s="338"/>
    </row>
    <row r="275" ht="15.75" customHeight="1">
      <c r="A275" s="789">
        <v>180.0</v>
      </c>
      <c r="B275" s="338"/>
      <c r="C275" s="338"/>
      <c r="D275" s="338"/>
      <c r="E275" s="338"/>
      <c r="F275" s="346"/>
      <c r="G275" s="504">
        <f t="shared" ref="G275:H275" si="214">L275+N275+P275+R275+T275+V275+X275+Z275+AB275+AD275+AF275+AH275+AJ275+AL275+AN275+AP275+AR275+AT275+AV275+AX275+AZ275+BB275+BD275+BF275+BH275+BJ275+BL275+BN275+BP275+BR275+BT275</f>
        <v>0</v>
      </c>
      <c r="H275" s="505">
        <f t="shared" si="214"/>
        <v>0</v>
      </c>
      <c r="I275" s="786">
        <f t="shared" si="177"/>
        <v>0</v>
      </c>
      <c r="J275" s="820"/>
      <c r="K275" s="787">
        <f t="shared" si="178"/>
        <v>0</v>
      </c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  <c r="AC275" s="338"/>
      <c r="AD275" s="338"/>
      <c r="AE275" s="338"/>
      <c r="AF275" s="338"/>
      <c r="AG275" s="338"/>
      <c r="AH275" s="338"/>
      <c r="AI275" s="338"/>
      <c r="AJ275" s="338"/>
      <c r="AK275" s="338"/>
      <c r="AL275" s="338"/>
      <c r="AM275" s="338"/>
      <c r="AN275" s="338"/>
      <c r="AO275" s="338"/>
      <c r="AP275" s="338"/>
      <c r="AQ275" s="338"/>
      <c r="AR275" s="338"/>
      <c r="AS275" s="338"/>
      <c r="AT275" s="338"/>
      <c r="AU275" s="338"/>
      <c r="AV275" s="338"/>
      <c r="AW275" s="338"/>
      <c r="AX275" s="338"/>
      <c r="AY275" s="338"/>
      <c r="AZ275" s="338"/>
      <c r="BA275" s="338"/>
      <c r="BB275" s="338"/>
      <c r="BC275" s="338"/>
      <c r="BD275" s="338"/>
      <c r="BE275" s="338"/>
      <c r="BF275" s="338"/>
      <c r="BG275" s="338"/>
      <c r="BH275" s="338"/>
      <c r="BI275" s="338"/>
      <c r="BJ275" s="338"/>
      <c r="BK275" s="338"/>
      <c r="BL275" s="338"/>
      <c r="BM275" s="338"/>
      <c r="BN275" s="338"/>
      <c r="BO275" s="338"/>
      <c r="BP275" s="338"/>
      <c r="BQ275" s="338"/>
      <c r="BR275" s="338"/>
      <c r="BS275" s="338"/>
      <c r="BT275" s="338"/>
      <c r="BU275" s="338"/>
      <c r="BV275" s="788">
        <f t="shared" si="179"/>
        <v>0</v>
      </c>
      <c r="BW275" s="788">
        <f t="shared" si="180"/>
        <v>0</v>
      </c>
      <c r="BX275" s="788">
        <f t="shared" si="181"/>
        <v>0</v>
      </c>
      <c r="BY275" s="788">
        <f t="shared" si="182"/>
        <v>0</v>
      </c>
      <c r="BZ275" s="338"/>
      <c r="CA275" s="338"/>
      <c r="CB275" s="338"/>
      <c r="CC275" s="338"/>
      <c r="CD275" s="338"/>
      <c r="CE275" s="338"/>
      <c r="CF275" s="338"/>
    </row>
    <row r="276" ht="15.75" customHeight="1">
      <c r="A276" s="789">
        <v>181.0</v>
      </c>
      <c r="B276" s="338"/>
      <c r="C276" s="338"/>
      <c r="D276" s="338"/>
      <c r="E276" s="338"/>
      <c r="F276" s="346"/>
      <c r="G276" s="504">
        <f t="shared" ref="G276:H276" si="215">L276+N276+P276+R276+T276+V276+X276+Z276+AB276+AD276+AF276+AH276+AJ276+AL276+AN276+AP276+AR276+AT276+AV276+AX276+AZ276+BB276+BD276+BF276+BH276+BJ276+BL276+BN276+BP276+BR276+BT276</f>
        <v>0</v>
      </c>
      <c r="H276" s="505">
        <f t="shared" si="215"/>
        <v>0</v>
      </c>
      <c r="I276" s="786">
        <f t="shared" si="177"/>
        <v>0</v>
      </c>
      <c r="J276" s="820"/>
      <c r="K276" s="787">
        <f t="shared" si="178"/>
        <v>0</v>
      </c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  <c r="AC276" s="338"/>
      <c r="AD276" s="338"/>
      <c r="AE276" s="338"/>
      <c r="AF276" s="338"/>
      <c r="AG276" s="338"/>
      <c r="AH276" s="338"/>
      <c r="AI276" s="338"/>
      <c r="AJ276" s="338"/>
      <c r="AK276" s="338"/>
      <c r="AL276" s="338"/>
      <c r="AM276" s="338"/>
      <c r="AN276" s="338"/>
      <c r="AO276" s="338"/>
      <c r="AP276" s="338"/>
      <c r="AQ276" s="338"/>
      <c r="AR276" s="338"/>
      <c r="AS276" s="338"/>
      <c r="AT276" s="338"/>
      <c r="AU276" s="338"/>
      <c r="AV276" s="338"/>
      <c r="AW276" s="338"/>
      <c r="AX276" s="338"/>
      <c r="AY276" s="338"/>
      <c r="AZ276" s="338"/>
      <c r="BA276" s="338"/>
      <c r="BB276" s="338"/>
      <c r="BC276" s="338"/>
      <c r="BD276" s="338"/>
      <c r="BE276" s="338"/>
      <c r="BF276" s="338"/>
      <c r="BG276" s="338"/>
      <c r="BH276" s="338"/>
      <c r="BI276" s="338"/>
      <c r="BJ276" s="338"/>
      <c r="BK276" s="338"/>
      <c r="BL276" s="338"/>
      <c r="BM276" s="338"/>
      <c r="BN276" s="338"/>
      <c r="BO276" s="338"/>
      <c r="BP276" s="338"/>
      <c r="BQ276" s="338"/>
      <c r="BR276" s="338"/>
      <c r="BS276" s="338"/>
      <c r="BT276" s="338"/>
      <c r="BU276" s="338"/>
      <c r="BV276" s="788">
        <f t="shared" si="179"/>
        <v>0</v>
      </c>
      <c r="BW276" s="788">
        <f t="shared" si="180"/>
        <v>0</v>
      </c>
      <c r="BX276" s="788">
        <f t="shared" si="181"/>
        <v>0</v>
      </c>
      <c r="BY276" s="788">
        <f t="shared" si="182"/>
        <v>0</v>
      </c>
      <c r="BZ276" s="338"/>
      <c r="CA276" s="338"/>
      <c r="CB276" s="338"/>
      <c r="CC276" s="338"/>
      <c r="CD276" s="338"/>
      <c r="CE276" s="338"/>
      <c r="CF276" s="338"/>
    </row>
    <row r="277" ht="15.75" customHeight="1">
      <c r="A277" s="789">
        <v>182.0</v>
      </c>
      <c r="B277" s="338"/>
      <c r="C277" s="338"/>
      <c r="D277" s="338"/>
      <c r="E277" s="338"/>
      <c r="F277" s="346"/>
      <c r="G277" s="504">
        <f t="shared" ref="G277:H277" si="216">L277+N277+P277+R277+T277+V277+X277+Z277+AB277+AD277+AF277+AH277+AJ277+AL277+AN277+AP277+AR277+AT277+AV277+AX277+AZ277+BB277+BD277+BF277+BH277+BJ277+BL277+BN277+BP277+BR277+BT277</f>
        <v>0</v>
      </c>
      <c r="H277" s="505">
        <f t="shared" si="216"/>
        <v>0</v>
      </c>
      <c r="I277" s="786">
        <f t="shared" si="177"/>
        <v>0</v>
      </c>
      <c r="J277" s="820"/>
      <c r="K277" s="787">
        <f t="shared" si="178"/>
        <v>0</v>
      </c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  <c r="AC277" s="338"/>
      <c r="AD277" s="338"/>
      <c r="AE277" s="338"/>
      <c r="AF277" s="338"/>
      <c r="AG277" s="338"/>
      <c r="AH277" s="338"/>
      <c r="AI277" s="338"/>
      <c r="AJ277" s="338"/>
      <c r="AK277" s="338"/>
      <c r="AL277" s="338"/>
      <c r="AM277" s="338"/>
      <c r="AN277" s="338"/>
      <c r="AO277" s="338"/>
      <c r="AP277" s="338"/>
      <c r="AQ277" s="338"/>
      <c r="AR277" s="338"/>
      <c r="AS277" s="338"/>
      <c r="AT277" s="338"/>
      <c r="AU277" s="338"/>
      <c r="AV277" s="338"/>
      <c r="AW277" s="338"/>
      <c r="AX277" s="338"/>
      <c r="AY277" s="338"/>
      <c r="AZ277" s="338"/>
      <c r="BA277" s="338"/>
      <c r="BB277" s="338"/>
      <c r="BC277" s="338"/>
      <c r="BD277" s="338"/>
      <c r="BE277" s="338"/>
      <c r="BF277" s="338"/>
      <c r="BG277" s="338"/>
      <c r="BH277" s="338"/>
      <c r="BI277" s="338"/>
      <c r="BJ277" s="338"/>
      <c r="BK277" s="338"/>
      <c r="BL277" s="338"/>
      <c r="BM277" s="338"/>
      <c r="BN277" s="338"/>
      <c r="BO277" s="338"/>
      <c r="BP277" s="338"/>
      <c r="BQ277" s="338"/>
      <c r="BR277" s="338"/>
      <c r="BS277" s="338"/>
      <c r="BT277" s="338"/>
      <c r="BU277" s="338"/>
      <c r="BV277" s="788">
        <f t="shared" si="179"/>
        <v>0</v>
      </c>
      <c r="BW277" s="788">
        <f t="shared" si="180"/>
        <v>0</v>
      </c>
      <c r="BX277" s="788">
        <f t="shared" si="181"/>
        <v>0</v>
      </c>
      <c r="BY277" s="788">
        <f t="shared" si="182"/>
        <v>0</v>
      </c>
      <c r="BZ277" s="338"/>
      <c r="CA277" s="338"/>
      <c r="CB277" s="338"/>
      <c r="CC277" s="338"/>
      <c r="CD277" s="338"/>
      <c r="CE277" s="338"/>
      <c r="CF277" s="338"/>
    </row>
    <row r="278" ht="15.75" customHeight="1">
      <c r="A278" s="789">
        <v>183.0</v>
      </c>
      <c r="B278" s="338"/>
      <c r="C278" s="338"/>
      <c r="D278" s="338"/>
      <c r="E278" s="338"/>
      <c r="F278" s="346"/>
      <c r="G278" s="504">
        <f t="shared" ref="G278:H278" si="217">L278+N278+P278+R278+T278+V278+X278+Z278+AB278+AD278+AF278+AH278+AJ278+AL278+AN278+AP278+AR278+AT278+AV278+AX278+AZ278+BB278+BD278+BF278+BH278+BJ278+BL278+BN278+BP278+BR278+BT278</f>
        <v>0</v>
      </c>
      <c r="H278" s="505">
        <f t="shared" si="217"/>
        <v>0</v>
      </c>
      <c r="I278" s="786">
        <f t="shared" si="177"/>
        <v>0</v>
      </c>
      <c r="J278" s="820"/>
      <c r="K278" s="787">
        <f t="shared" si="178"/>
        <v>0</v>
      </c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  <c r="AE278" s="338"/>
      <c r="AF278" s="338"/>
      <c r="AG278" s="338"/>
      <c r="AH278" s="338"/>
      <c r="AI278" s="338"/>
      <c r="AJ278" s="338"/>
      <c r="AK278" s="338"/>
      <c r="AL278" s="338"/>
      <c r="AM278" s="338"/>
      <c r="AN278" s="338"/>
      <c r="AO278" s="338"/>
      <c r="AP278" s="338"/>
      <c r="AQ278" s="338"/>
      <c r="AR278" s="338"/>
      <c r="AS278" s="338"/>
      <c r="AT278" s="338"/>
      <c r="AU278" s="338"/>
      <c r="AV278" s="338"/>
      <c r="AW278" s="338"/>
      <c r="AX278" s="338"/>
      <c r="AY278" s="338"/>
      <c r="AZ278" s="338"/>
      <c r="BA278" s="338"/>
      <c r="BB278" s="338"/>
      <c r="BC278" s="338"/>
      <c r="BD278" s="338"/>
      <c r="BE278" s="338"/>
      <c r="BF278" s="338"/>
      <c r="BG278" s="338"/>
      <c r="BH278" s="338"/>
      <c r="BI278" s="338"/>
      <c r="BJ278" s="338"/>
      <c r="BK278" s="338"/>
      <c r="BL278" s="338"/>
      <c r="BM278" s="338"/>
      <c r="BN278" s="338"/>
      <c r="BO278" s="338"/>
      <c r="BP278" s="338"/>
      <c r="BQ278" s="338"/>
      <c r="BR278" s="338"/>
      <c r="BS278" s="338"/>
      <c r="BT278" s="338"/>
      <c r="BU278" s="338"/>
      <c r="BV278" s="788">
        <f t="shared" si="179"/>
        <v>0</v>
      </c>
      <c r="BW278" s="788">
        <f t="shared" si="180"/>
        <v>0</v>
      </c>
      <c r="BX278" s="788">
        <f t="shared" si="181"/>
        <v>0</v>
      </c>
      <c r="BY278" s="788">
        <f t="shared" si="182"/>
        <v>0</v>
      </c>
      <c r="BZ278" s="338"/>
      <c r="CA278" s="338"/>
      <c r="CB278" s="338"/>
      <c r="CC278" s="338"/>
      <c r="CD278" s="338"/>
      <c r="CE278" s="338"/>
      <c r="CF278" s="338"/>
    </row>
    <row r="279" ht="15.75" customHeight="1">
      <c r="A279" s="789">
        <v>184.0</v>
      </c>
      <c r="B279" s="338"/>
      <c r="C279" s="338"/>
      <c r="D279" s="338"/>
      <c r="E279" s="338"/>
      <c r="F279" s="346"/>
      <c r="G279" s="504">
        <f t="shared" ref="G279:H279" si="218">L279+N279+P279+R279+T279+V279+X279+Z279+AB279+AD279+AF279+AH279+AJ279+AL279+AN279+AP279+AR279+AT279+AV279+AX279+AZ279+BB279+BD279+BF279+BH279+BJ279+BL279+BN279+BP279+BR279+BT279</f>
        <v>0</v>
      </c>
      <c r="H279" s="505">
        <f t="shared" si="218"/>
        <v>0</v>
      </c>
      <c r="I279" s="786">
        <f t="shared" si="177"/>
        <v>0</v>
      </c>
      <c r="J279" s="820"/>
      <c r="K279" s="787">
        <f t="shared" si="178"/>
        <v>0</v>
      </c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  <c r="AC279" s="338"/>
      <c r="AD279" s="338"/>
      <c r="AE279" s="338"/>
      <c r="AF279" s="338"/>
      <c r="AG279" s="338"/>
      <c r="AH279" s="338"/>
      <c r="AI279" s="338"/>
      <c r="AJ279" s="338"/>
      <c r="AK279" s="338"/>
      <c r="AL279" s="338"/>
      <c r="AM279" s="338"/>
      <c r="AN279" s="338"/>
      <c r="AO279" s="338"/>
      <c r="AP279" s="338"/>
      <c r="AQ279" s="338"/>
      <c r="AR279" s="338"/>
      <c r="AS279" s="338"/>
      <c r="AT279" s="338"/>
      <c r="AU279" s="338"/>
      <c r="AV279" s="338"/>
      <c r="AW279" s="338"/>
      <c r="AX279" s="338"/>
      <c r="AY279" s="338"/>
      <c r="AZ279" s="338"/>
      <c r="BA279" s="338"/>
      <c r="BB279" s="338"/>
      <c r="BC279" s="338"/>
      <c r="BD279" s="338"/>
      <c r="BE279" s="338"/>
      <c r="BF279" s="338"/>
      <c r="BG279" s="338"/>
      <c r="BH279" s="338"/>
      <c r="BI279" s="338"/>
      <c r="BJ279" s="338"/>
      <c r="BK279" s="338"/>
      <c r="BL279" s="338"/>
      <c r="BM279" s="338"/>
      <c r="BN279" s="338"/>
      <c r="BO279" s="338"/>
      <c r="BP279" s="338"/>
      <c r="BQ279" s="338"/>
      <c r="BR279" s="338"/>
      <c r="BS279" s="338"/>
      <c r="BT279" s="338"/>
      <c r="BU279" s="338"/>
      <c r="BV279" s="788">
        <f t="shared" si="179"/>
        <v>0</v>
      </c>
      <c r="BW279" s="788">
        <f t="shared" si="180"/>
        <v>0</v>
      </c>
      <c r="BX279" s="788">
        <f t="shared" si="181"/>
        <v>0</v>
      </c>
      <c r="BY279" s="788">
        <f t="shared" si="182"/>
        <v>0</v>
      </c>
      <c r="BZ279" s="338"/>
      <c r="CA279" s="338"/>
      <c r="CB279" s="338"/>
      <c r="CC279" s="338"/>
      <c r="CD279" s="338"/>
      <c r="CE279" s="338"/>
      <c r="CF279" s="338"/>
    </row>
    <row r="280" ht="15.75" customHeight="1">
      <c r="A280" s="789">
        <v>185.0</v>
      </c>
      <c r="B280" s="338"/>
      <c r="C280" s="338"/>
      <c r="D280" s="338"/>
      <c r="E280" s="338"/>
      <c r="F280" s="346"/>
      <c r="G280" s="504">
        <f t="shared" ref="G280:H280" si="219">L280+N280+P280+R280+T280+V280+X280+Z280+AB280+AD280+AF280+AH280+AJ280+AL280+AN280+AP280+AR280+AT280+AV280+AX280+AZ280+BB280+BD280+BF280+BH280+BJ280+BL280+BN280+BP280+BR280+BT280</f>
        <v>0</v>
      </c>
      <c r="H280" s="505">
        <f t="shared" si="219"/>
        <v>0</v>
      </c>
      <c r="I280" s="786">
        <f t="shared" si="177"/>
        <v>0</v>
      </c>
      <c r="J280" s="820"/>
      <c r="K280" s="787">
        <f t="shared" si="178"/>
        <v>0</v>
      </c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  <c r="AC280" s="338"/>
      <c r="AD280" s="338"/>
      <c r="AE280" s="338"/>
      <c r="AF280" s="338"/>
      <c r="AG280" s="338"/>
      <c r="AH280" s="338"/>
      <c r="AI280" s="338"/>
      <c r="AJ280" s="338"/>
      <c r="AK280" s="338"/>
      <c r="AL280" s="338"/>
      <c r="AM280" s="338"/>
      <c r="AN280" s="338"/>
      <c r="AO280" s="338"/>
      <c r="AP280" s="338"/>
      <c r="AQ280" s="338"/>
      <c r="AR280" s="338"/>
      <c r="AS280" s="338"/>
      <c r="AT280" s="338"/>
      <c r="AU280" s="338"/>
      <c r="AV280" s="338"/>
      <c r="AW280" s="338"/>
      <c r="AX280" s="338"/>
      <c r="AY280" s="338"/>
      <c r="AZ280" s="338"/>
      <c r="BA280" s="338"/>
      <c r="BB280" s="338"/>
      <c r="BC280" s="338"/>
      <c r="BD280" s="338"/>
      <c r="BE280" s="338"/>
      <c r="BF280" s="338"/>
      <c r="BG280" s="338"/>
      <c r="BH280" s="338"/>
      <c r="BI280" s="338"/>
      <c r="BJ280" s="338"/>
      <c r="BK280" s="338"/>
      <c r="BL280" s="338"/>
      <c r="BM280" s="338"/>
      <c r="BN280" s="338"/>
      <c r="BO280" s="338"/>
      <c r="BP280" s="338"/>
      <c r="BQ280" s="338"/>
      <c r="BR280" s="338"/>
      <c r="BS280" s="338"/>
      <c r="BT280" s="338"/>
      <c r="BU280" s="338"/>
      <c r="BV280" s="788">
        <f t="shared" si="179"/>
        <v>0</v>
      </c>
      <c r="BW280" s="788">
        <f t="shared" si="180"/>
        <v>0</v>
      </c>
      <c r="BX280" s="788">
        <f t="shared" si="181"/>
        <v>0</v>
      </c>
      <c r="BY280" s="788">
        <f t="shared" si="182"/>
        <v>0</v>
      </c>
      <c r="BZ280" s="338"/>
      <c r="CA280" s="338"/>
      <c r="CB280" s="338"/>
      <c r="CC280" s="338"/>
      <c r="CD280" s="338"/>
      <c r="CE280" s="338"/>
      <c r="CF280" s="338"/>
    </row>
    <row r="281" ht="15.75" customHeight="1">
      <c r="A281" s="789">
        <v>186.0</v>
      </c>
      <c r="B281" s="338"/>
      <c r="C281" s="338"/>
      <c r="D281" s="338"/>
      <c r="E281" s="338"/>
      <c r="F281" s="346"/>
      <c r="G281" s="504">
        <f t="shared" ref="G281:H281" si="220">L281+N281+P281+R281+T281+V281+X281+Z281+AB281+AD281+AF281+AH281+AJ281+AL281+AN281+AP281+AR281+AT281+AV281+AX281+AZ281+BB281+BD281+BF281+BH281+BJ281+BL281+BN281+BP281+BR281+BT281</f>
        <v>0</v>
      </c>
      <c r="H281" s="505">
        <f t="shared" si="220"/>
        <v>0</v>
      </c>
      <c r="I281" s="786">
        <f t="shared" si="177"/>
        <v>0</v>
      </c>
      <c r="J281" s="820"/>
      <c r="K281" s="787">
        <f t="shared" si="178"/>
        <v>0</v>
      </c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  <c r="AC281" s="338"/>
      <c r="AD281" s="338"/>
      <c r="AE281" s="338"/>
      <c r="AF281" s="338"/>
      <c r="AG281" s="338"/>
      <c r="AH281" s="338"/>
      <c r="AI281" s="338"/>
      <c r="AJ281" s="338"/>
      <c r="AK281" s="338"/>
      <c r="AL281" s="338"/>
      <c r="AM281" s="338"/>
      <c r="AN281" s="338"/>
      <c r="AO281" s="338"/>
      <c r="AP281" s="338"/>
      <c r="AQ281" s="338"/>
      <c r="AR281" s="338"/>
      <c r="AS281" s="338"/>
      <c r="AT281" s="338"/>
      <c r="AU281" s="338"/>
      <c r="AV281" s="338"/>
      <c r="AW281" s="338"/>
      <c r="AX281" s="338"/>
      <c r="AY281" s="338"/>
      <c r="AZ281" s="338"/>
      <c r="BA281" s="338"/>
      <c r="BB281" s="338"/>
      <c r="BC281" s="338"/>
      <c r="BD281" s="338"/>
      <c r="BE281" s="338"/>
      <c r="BF281" s="338"/>
      <c r="BG281" s="338"/>
      <c r="BH281" s="338"/>
      <c r="BI281" s="338"/>
      <c r="BJ281" s="338"/>
      <c r="BK281" s="338"/>
      <c r="BL281" s="338"/>
      <c r="BM281" s="338"/>
      <c r="BN281" s="338"/>
      <c r="BO281" s="338"/>
      <c r="BP281" s="338"/>
      <c r="BQ281" s="338"/>
      <c r="BR281" s="338"/>
      <c r="BS281" s="338"/>
      <c r="BT281" s="338"/>
      <c r="BU281" s="338"/>
      <c r="BV281" s="788">
        <f t="shared" si="179"/>
        <v>0</v>
      </c>
      <c r="BW281" s="788">
        <f t="shared" si="180"/>
        <v>0</v>
      </c>
      <c r="BX281" s="788">
        <f t="shared" si="181"/>
        <v>0</v>
      </c>
      <c r="BY281" s="788">
        <f t="shared" si="182"/>
        <v>0</v>
      </c>
      <c r="BZ281" s="338"/>
      <c r="CA281" s="338"/>
      <c r="CB281" s="338"/>
      <c r="CC281" s="338"/>
      <c r="CD281" s="338"/>
      <c r="CE281" s="338"/>
      <c r="CF281" s="338"/>
    </row>
    <row r="282" ht="15.75" customHeight="1">
      <c r="A282" s="789">
        <v>187.0</v>
      </c>
      <c r="B282" s="338"/>
      <c r="C282" s="338"/>
      <c r="D282" s="338"/>
      <c r="E282" s="338"/>
      <c r="F282" s="346"/>
      <c r="G282" s="504">
        <f t="shared" ref="G282:H282" si="221">L282+N282+P282+R282+T282+V282+X282+Z282+AB282+AD282+AF282+AH282+AJ282+AL282+AN282+AP282+AR282+AT282+AV282+AX282+AZ282+BB282+BD282+BF282+BH282+BJ282+BL282+BN282+BP282+BR282+BT282</f>
        <v>0</v>
      </c>
      <c r="H282" s="505">
        <f t="shared" si="221"/>
        <v>0</v>
      </c>
      <c r="I282" s="786">
        <f t="shared" si="177"/>
        <v>0</v>
      </c>
      <c r="J282" s="820"/>
      <c r="K282" s="787">
        <f t="shared" si="178"/>
        <v>0</v>
      </c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  <c r="AC282" s="338"/>
      <c r="AD282" s="338"/>
      <c r="AE282" s="338"/>
      <c r="AF282" s="338"/>
      <c r="AG282" s="338"/>
      <c r="AH282" s="338"/>
      <c r="AI282" s="338"/>
      <c r="AJ282" s="338"/>
      <c r="AK282" s="338"/>
      <c r="AL282" s="338"/>
      <c r="AM282" s="338"/>
      <c r="AN282" s="338"/>
      <c r="AO282" s="338"/>
      <c r="AP282" s="338"/>
      <c r="AQ282" s="338"/>
      <c r="AR282" s="338"/>
      <c r="AS282" s="338"/>
      <c r="AT282" s="338"/>
      <c r="AU282" s="338"/>
      <c r="AV282" s="338"/>
      <c r="AW282" s="338"/>
      <c r="AX282" s="338"/>
      <c r="AY282" s="338"/>
      <c r="AZ282" s="338"/>
      <c r="BA282" s="338"/>
      <c r="BB282" s="338"/>
      <c r="BC282" s="338"/>
      <c r="BD282" s="338"/>
      <c r="BE282" s="338"/>
      <c r="BF282" s="338"/>
      <c r="BG282" s="338"/>
      <c r="BH282" s="338"/>
      <c r="BI282" s="338"/>
      <c r="BJ282" s="338"/>
      <c r="BK282" s="338"/>
      <c r="BL282" s="338"/>
      <c r="BM282" s="338"/>
      <c r="BN282" s="338"/>
      <c r="BO282" s="338"/>
      <c r="BP282" s="338"/>
      <c r="BQ282" s="338"/>
      <c r="BR282" s="338"/>
      <c r="BS282" s="338"/>
      <c r="BT282" s="338"/>
      <c r="BU282" s="338"/>
      <c r="BV282" s="788">
        <f t="shared" si="179"/>
        <v>0</v>
      </c>
      <c r="BW282" s="788">
        <f t="shared" si="180"/>
        <v>0</v>
      </c>
      <c r="BX282" s="788">
        <f t="shared" si="181"/>
        <v>0</v>
      </c>
      <c r="BY282" s="788">
        <f t="shared" si="182"/>
        <v>0</v>
      </c>
      <c r="BZ282" s="338"/>
      <c r="CA282" s="338"/>
      <c r="CB282" s="338"/>
      <c r="CC282" s="338"/>
      <c r="CD282" s="338"/>
      <c r="CE282" s="338"/>
      <c r="CF282" s="338"/>
    </row>
    <row r="283" ht="15.75" customHeight="1">
      <c r="A283" s="789">
        <v>188.0</v>
      </c>
      <c r="B283" s="338"/>
      <c r="C283" s="338"/>
      <c r="D283" s="338"/>
      <c r="E283" s="338"/>
      <c r="F283" s="346"/>
      <c r="G283" s="504">
        <f t="shared" ref="G283:H283" si="222">L283+N283+P283+R283+T283+V283+X283+Z283+AB283+AD283+AF283+AH283+AJ283+AL283+AN283+AP283+AR283+AT283+AV283+AX283+AZ283+BB283+BD283+BF283+BH283+BJ283+BL283+BN283+BP283+BR283+BT283</f>
        <v>0</v>
      </c>
      <c r="H283" s="505">
        <f t="shared" si="222"/>
        <v>0</v>
      </c>
      <c r="I283" s="786">
        <f t="shared" si="177"/>
        <v>0</v>
      </c>
      <c r="J283" s="820"/>
      <c r="K283" s="787">
        <f t="shared" si="178"/>
        <v>0</v>
      </c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  <c r="AC283" s="338"/>
      <c r="AD283" s="338"/>
      <c r="AE283" s="338"/>
      <c r="AF283" s="338"/>
      <c r="AG283" s="338"/>
      <c r="AH283" s="338"/>
      <c r="AI283" s="338"/>
      <c r="AJ283" s="338"/>
      <c r="AK283" s="338"/>
      <c r="AL283" s="338"/>
      <c r="AM283" s="338"/>
      <c r="AN283" s="338"/>
      <c r="AO283" s="338"/>
      <c r="AP283" s="338"/>
      <c r="AQ283" s="338"/>
      <c r="AR283" s="338"/>
      <c r="AS283" s="338"/>
      <c r="AT283" s="338"/>
      <c r="AU283" s="338"/>
      <c r="AV283" s="338"/>
      <c r="AW283" s="338"/>
      <c r="AX283" s="338"/>
      <c r="AY283" s="338"/>
      <c r="AZ283" s="338"/>
      <c r="BA283" s="338"/>
      <c r="BB283" s="338"/>
      <c r="BC283" s="338"/>
      <c r="BD283" s="338"/>
      <c r="BE283" s="338"/>
      <c r="BF283" s="338"/>
      <c r="BG283" s="338"/>
      <c r="BH283" s="338"/>
      <c r="BI283" s="338"/>
      <c r="BJ283" s="338"/>
      <c r="BK283" s="338"/>
      <c r="BL283" s="338"/>
      <c r="BM283" s="338"/>
      <c r="BN283" s="338"/>
      <c r="BO283" s="338"/>
      <c r="BP283" s="338"/>
      <c r="BQ283" s="338"/>
      <c r="BR283" s="338"/>
      <c r="BS283" s="338"/>
      <c r="BT283" s="338"/>
      <c r="BU283" s="338"/>
      <c r="BV283" s="788">
        <f t="shared" si="179"/>
        <v>0</v>
      </c>
      <c r="BW283" s="788">
        <f t="shared" si="180"/>
        <v>0</v>
      </c>
      <c r="BX283" s="788">
        <f t="shared" si="181"/>
        <v>0</v>
      </c>
      <c r="BY283" s="788">
        <f t="shared" si="182"/>
        <v>0</v>
      </c>
      <c r="BZ283" s="338"/>
      <c r="CA283" s="338"/>
      <c r="CB283" s="338"/>
      <c r="CC283" s="338"/>
      <c r="CD283" s="338"/>
      <c r="CE283" s="338"/>
      <c r="CF283" s="338"/>
    </row>
    <row r="284" ht="15.75" customHeight="1">
      <c r="A284" s="789">
        <v>189.0</v>
      </c>
      <c r="B284" s="338"/>
      <c r="C284" s="338"/>
      <c r="D284" s="338"/>
      <c r="E284" s="338"/>
      <c r="F284" s="346"/>
      <c r="G284" s="504">
        <f t="shared" ref="G284:H284" si="223">L284+N284+P284+R284+T284+V284+X284+Z284+AB284+AD284+AF284+AH284+AJ284+AL284+AN284+AP284+AR284+AT284+AV284+AX284+AZ284+BB284+BD284+BF284+BH284+BJ284+BL284+BN284+BP284+BR284+BT284</f>
        <v>0</v>
      </c>
      <c r="H284" s="505">
        <f t="shared" si="223"/>
        <v>0</v>
      </c>
      <c r="I284" s="786">
        <f t="shared" si="177"/>
        <v>0</v>
      </c>
      <c r="J284" s="820"/>
      <c r="K284" s="787">
        <f t="shared" si="178"/>
        <v>0</v>
      </c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  <c r="AI284" s="338"/>
      <c r="AJ284" s="338"/>
      <c r="AK284" s="338"/>
      <c r="AL284" s="338"/>
      <c r="AM284" s="338"/>
      <c r="AN284" s="338"/>
      <c r="AO284" s="338"/>
      <c r="AP284" s="338"/>
      <c r="AQ284" s="338"/>
      <c r="AR284" s="338"/>
      <c r="AS284" s="338"/>
      <c r="AT284" s="338"/>
      <c r="AU284" s="338"/>
      <c r="AV284" s="338"/>
      <c r="AW284" s="338"/>
      <c r="AX284" s="338"/>
      <c r="AY284" s="338"/>
      <c r="AZ284" s="338"/>
      <c r="BA284" s="338"/>
      <c r="BB284" s="338"/>
      <c r="BC284" s="338"/>
      <c r="BD284" s="338"/>
      <c r="BE284" s="338"/>
      <c r="BF284" s="338"/>
      <c r="BG284" s="338"/>
      <c r="BH284" s="338"/>
      <c r="BI284" s="338"/>
      <c r="BJ284" s="338"/>
      <c r="BK284" s="338"/>
      <c r="BL284" s="338"/>
      <c r="BM284" s="338"/>
      <c r="BN284" s="338"/>
      <c r="BO284" s="338"/>
      <c r="BP284" s="338"/>
      <c r="BQ284" s="338"/>
      <c r="BR284" s="338"/>
      <c r="BS284" s="338"/>
      <c r="BT284" s="338"/>
      <c r="BU284" s="338"/>
      <c r="BV284" s="788">
        <f t="shared" si="179"/>
        <v>0</v>
      </c>
      <c r="BW284" s="788">
        <f t="shared" si="180"/>
        <v>0</v>
      </c>
      <c r="BX284" s="788">
        <f t="shared" si="181"/>
        <v>0</v>
      </c>
      <c r="BY284" s="788">
        <f t="shared" si="182"/>
        <v>0</v>
      </c>
      <c r="BZ284" s="338"/>
      <c r="CA284" s="338"/>
      <c r="CB284" s="338"/>
      <c r="CC284" s="338"/>
      <c r="CD284" s="338"/>
      <c r="CE284" s="338"/>
      <c r="CF284" s="338"/>
    </row>
    <row r="285" ht="15.75" customHeight="1">
      <c r="A285" s="789">
        <v>190.0</v>
      </c>
      <c r="B285" s="338"/>
      <c r="C285" s="338"/>
      <c r="D285" s="338"/>
      <c r="E285" s="338"/>
      <c r="F285" s="346"/>
      <c r="G285" s="504">
        <f t="shared" ref="G285:H285" si="224">L285+N285+P285+R285+T285+V285+X285+Z285+AB285+AD285+AF285+AH285+AJ285+AL285+AN285+AP285+AR285+AT285+AV285+AX285+AZ285+BB285+BD285+BF285+BH285+BJ285+BL285+BN285+BP285+BR285+BT285</f>
        <v>0</v>
      </c>
      <c r="H285" s="505">
        <f t="shared" si="224"/>
        <v>0</v>
      </c>
      <c r="I285" s="786">
        <f t="shared" si="177"/>
        <v>0</v>
      </c>
      <c r="J285" s="820"/>
      <c r="K285" s="787">
        <f t="shared" si="178"/>
        <v>0</v>
      </c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  <c r="AI285" s="338"/>
      <c r="AJ285" s="338"/>
      <c r="AK285" s="338"/>
      <c r="AL285" s="338"/>
      <c r="AM285" s="338"/>
      <c r="AN285" s="338"/>
      <c r="AO285" s="338"/>
      <c r="AP285" s="338"/>
      <c r="AQ285" s="338"/>
      <c r="AR285" s="338"/>
      <c r="AS285" s="338"/>
      <c r="AT285" s="338"/>
      <c r="AU285" s="338"/>
      <c r="AV285" s="338"/>
      <c r="AW285" s="338"/>
      <c r="AX285" s="338"/>
      <c r="AY285" s="338"/>
      <c r="AZ285" s="338"/>
      <c r="BA285" s="338"/>
      <c r="BB285" s="338"/>
      <c r="BC285" s="338"/>
      <c r="BD285" s="338"/>
      <c r="BE285" s="338"/>
      <c r="BF285" s="338"/>
      <c r="BG285" s="338"/>
      <c r="BH285" s="338"/>
      <c r="BI285" s="338"/>
      <c r="BJ285" s="338"/>
      <c r="BK285" s="338"/>
      <c r="BL285" s="338"/>
      <c r="BM285" s="338"/>
      <c r="BN285" s="338"/>
      <c r="BO285" s="338"/>
      <c r="BP285" s="338"/>
      <c r="BQ285" s="338"/>
      <c r="BR285" s="338"/>
      <c r="BS285" s="338"/>
      <c r="BT285" s="338"/>
      <c r="BU285" s="338"/>
      <c r="BV285" s="788">
        <f t="shared" si="179"/>
        <v>0</v>
      </c>
      <c r="BW285" s="788">
        <f t="shared" si="180"/>
        <v>0</v>
      </c>
      <c r="BX285" s="788">
        <f t="shared" si="181"/>
        <v>0</v>
      </c>
      <c r="BY285" s="788">
        <f t="shared" si="182"/>
        <v>0</v>
      </c>
      <c r="BZ285" s="338"/>
      <c r="CA285" s="338"/>
      <c r="CB285" s="338"/>
      <c r="CC285" s="338"/>
      <c r="CD285" s="338"/>
      <c r="CE285" s="338"/>
      <c r="CF285" s="338"/>
    </row>
    <row r="286" ht="15.75" customHeight="1">
      <c r="A286" s="789">
        <v>191.0</v>
      </c>
      <c r="B286" s="338"/>
      <c r="C286" s="338"/>
      <c r="D286" s="338"/>
      <c r="E286" s="338"/>
      <c r="F286" s="346"/>
      <c r="G286" s="504">
        <f t="shared" ref="G286:H286" si="225">L286+N286+P286+R286+T286+V286+X286+Z286+AB286+AD286+AF286+AH286+AJ286+AL286+AN286+AP286+AR286+AT286+AV286+AX286+AZ286+BB286+BD286+BF286+BH286+BJ286+BL286+BN286+BP286+BR286+BT286</f>
        <v>0</v>
      </c>
      <c r="H286" s="505">
        <f t="shared" si="225"/>
        <v>0</v>
      </c>
      <c r="I286" s="786">
        <f t="shared" si="177"/>
        <v>0</v>
      </c>
      <c r="J286" s="820"/>
      <c r="K286" s="787">
        <f t="shared" si="178"/>
        <v>0</v>
      </c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  <c r="AC286" s="338"/>
      <c r="AD286" s="338"/>
      <c r="AE286" s="338"/>
      <c r="AF286" s="338"/>
      <c r="AG286" s="338"/>
      <c r="AH286" s="338"/>
      <c r="AI286" s="338"/>
      <c r="AJ286" s="338"/>
      <c r="AK286" s="338"/>
      <c r="AL286" s="338"/>
      <c r="AM286" s="338"/>
      <c r="AN286" s="338"/>
      <c r="AO286" s="338"/>
      <c r="AP286" s="338"/>
      <c r="AQ286" s="338"/>
      <c r="AR286" s="338"/>
      <c r="AS286" s="338"/>
      <c r="AT286" s="338"/>
      <c r="AU286" s="338"/>
      <c r="AV286" s="338"/>
      <c r="AW286" s="338"/>
      <c r="AX286" s="338"/>
      <c r="AY286" s="338"/>
      <c r="AZ286" s="338"/>
      <c r="BA286" s="338"/>
      <c r="BB286" s="338"/>
      <c r="BC286" s="338"/>
      <c r="BD286" s="338"/>
      <c r="BE286" s="338"/>
      <c r="BF286" s="338"/>
      <c r="BG286" s="338"/>
      <c r="BH286" s="338"/>
      <c r="BI286" s="338"/>
      <c r="BJ286" s="338"/>
      <c r="BK286" s="338"/>
      <c r="BL286" s="338"/>
      <c r="BM286" s="338"/>
      <c r="BN286" s="338"/>
      <c r="BO286" s="338"/>
      <c r="BP286" s="338"/>
      <c r="BQ286" s="338"/>
      <c r="BR286" s="338"/>
      <c r="BS286" s="338"/>
      <c r="BT286" s="338"/>
      <c r="BU286" s="338"/>
      <c r="BV286" s="788">
        <f t="shared" si="179"/>
        <v>0</v>
      </c>
      <c r="BW286" s="788">
        <f t="shared" si="180"/>
        <v>0</v>
      </c>
      <c r="BX286" s="788">
        <f t="shared" si="181"/>
        <v>0</v>
      </c>
      <c r="BY286" s="788">
        <f t="shared" si="182"/>
        <v>0</v>
      </c>
      <c r="BZ286" s="338"/>
      <c r="CA286" s="338"/>
      <c r="CB286" s="338"/>
      <c r="CC286" s="338"/>
      <c r="CD286" s="338"/>
      <c r="CE286" s="338"/>
      <c r="CF286" s="338"/>
    </row>
    <row r="287" ht="15.75" customHeight="1">
      <c r="A287" s="789">
        <v>192.0</v>
      </c>
      <c r="B287" s="338"/>
      <c r="C287" s="338"/>
      <c r="D287" s="338"/>
      <c r="E287" s="338"/>
      <c r="F287" s="346"/>
      <c r="G287" s="504">
        <f t="shared" ref="G287:H287" si="226">L287+N287+P287+R287+T287+V287+X287+Z287+AB287+AD287+AF287+AH287+AJ287+AL287+AN287+AP287+AR287+AT287+AV287+AX287+AZ287+BB287+BD287+BF287+BH287+BJ287+BL287+BN287+BP287+BR287+BT287</f>
        <v>0</v>
      </c>
      <c r="H287" s="505">
        <f t="shared" si="226"/>
        <v>0</v>
      </c>
      <c r="I287" s="786">
        <f t="shared" si="177"/>
        <v>0</v>
      </c>
      <c r="J287" s="820"/>
      <c r="K287" s="787">
        <f t="shared" si="178"/>
        <v>0</v>
      </c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  <c r="AC287" s="338"/>
      <c r="AD287" s="338"/>
      <c r="AE287" s="338"/>
      <c r="AF287" s="338"/>
      <c r="AG287" s="338"/>
      <c r="AH287" s="338"/>
      <c r="AI287" s="338"/>
      <c r="AJ287" s="338"/>
      <c r="AK287" s="338"/>
      <c r="AL287" s="338"/>
      <c r="AM287" s="338"/>
      <c r="AN287" s="338"/>
      <c r="AO287" s="338"/>
      <c r="AP287" s="338"/>
      <c r="AQ287" s="338"/>
      <c r="AR287" s="338"/>
      <c r="AS287" s="338"/>
      <c r="AT287" s="338"/>
      <c r="AU287" s="338"/>
      <c r="AV287" s="338"/>
      <c r="AW287" s="338"/>
      <c r="AX287" s="338"/>
      <c r="AY287" s="338"/>
      <c r="AZ287" s="338"/>
      <c r="BA287" s="338"/>
      <c r="BB287" s="338"/>
      <c r="BC287" s="338"/>
      <c r="BD287" s="338"/>
      <c r="BE287" s="338"/>
      <c r="BF287" s="338"/>
      <c r="BG287" s="338"/>
      <c r="BH287" s="338"/>
      <c r="BI287" s="338"/>
      <c r="BJ287" s="338"/>
      <c r="BK287" s="338"/>
      <c r="BL287" s="338"/>
      <c r="BM287" s="338"/>
      <c r="BN287" s="338"/>
      <c r="BO287" s="338"/>
      <c r="BP287" s="338"/>
      <c r="BQ287" s="338"/>
      <c r="BR287" s="338"/>
      <c r="BS287" s="338"/>
      <c r="BT287" s="338"/>
      <c r="BU287" s="338"/>
      <c r="BV287" s="788">
        <f t="shared" si="179"/>
        <v>0</v>
      </c>
      <c r="BW287" s="788">
        <f t="shared" si="180"/>
        <v>0</v>
      </c>
      <c r="BX287" s="788">
        <f t="shared" si="181"/>
        <v>0</v>
      </c>
      <c r="BY287" s="788">
        <f t="shared" si="182"/>
        <v>0</v>
      </c>
      <c r="BZ287" s="338"/>
      <c r="CA287" s="338"/>
      <c r="CB287" s="338"/>
      <c r="CC287" s="338"/>
      <c r="CD287" s="338"/>
      <c r="CE287" s="338"/>
      <c r="CF287" s="338"/>
    </row>
    <row r="288" ht="15.75" customHeight="1">
      <c r="A288" s="789">
        <v>349.0</v>
      </c>
      <c r="B288" s="338"/>
      <c r="C288" s="338"/>
      <c r="D288" s="338"/>
      <c r="E288" s="338"/>
      <c r="F288" s="346"/>
      <c r="G288" s="504">
        <f t="shared" ref="G288:H288" si="227">L288+N288+P288+R288+T288+V288+X288+Z288+AB288+AD288+AF288+AH288+AJ288+AL288+AN288+AP288+AR288+AT288+AV288+AX288+AZ288+BB288+BD288+BF288+BH288+BJ288+BL288+BN288+BP288+BR288+BT288</f>
        <v>0</v>
      </c>
      <c r="H288" s="505">
        <f t="shared" si="227"/>
        <v>0</v>
      </c>
      <c r="I288" s="786">
        <f t="shared" si="177"/>
        <v>0</v>
      </c>
      <c r="J288" s="820"/>
      <c r="K288" s="787">
        <f t="shared" si="178"/>
        <v>0</v>
      </c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  <c r="AC288" s="338"/>
      <c r="AD288" s="338"/>
      <c r="AE288" s="338"/>
      <c r="AF288" s="338"/>
      <c r="AG288" s="338"/>
      <c r="AH288" s="338"/>
      <c r="AI288" s="338"/>
      <c r="AJ288" s="338"/>
      <c r="AK288" s="338"/>
      <c r="AL288" s="338"/>
      <c r="AM288" s="338"/>
      <c r="AN288" s="338"/>
      <c r="AO288" s="338"/>
      <c r="AP288" s="338"/>
      <c r="AQ288" s="338"/>
      <c r="AR288" s="338"/>
      <c r="AS288" s="338"/>
      <c r="AT288" s="338"/>
      <c r="AU288" s="338"/>
      <c r="AV288" s="338"/>
      <c r="AW288" s="338"/>
      <c r="AX288" s="338"/>
      <c r="AY288" s="338"/>
      <c r="AZ288" s="338"/>
      <c r="BA288" s="338"/>
      <c r="BB288" s="338"/>
      <c r="BC288" s="338"/>
      <c r="BD288" s="338"/>
      <c r="BE288" s="338"/>
      <c r="BF288" s="338"/>
      <c r="BG288" s="338"/>
      <c r="BH288" s="338"/>
      <c r="BI288" s="338"/>
      <c r="BJ288" s="338"/>
      <c r="BK288" s="338"/>
      <c r="BL288" s="338"/>
      <c r="BM288" s="338"/>
      <c r="BN288" s="338"/>
      <c r="BO288" s="338"/>
      <c r="BP288" s="338"/>
      <c r="BQ288" s="338"/>
      <c r="BR288" s="338"/>
      <c r="BS288" s="338"/>
      <c r="BT288" s="338"/>
      <c r="BU288" s="338"/>
      <c r="BV288" s="788">
        <f t="shared" si="179"/>
        <v>0</v>
      </c>
      <c r="BW288" s="788">
        <f t="shared" si="180"/>
        <v>0</v>
      </c>
      <c r="BX288" s="788">
        <f t="shared" si="181"/>
        <v>0</v>
      </c>
      <c r="BY288" s="788">
        <f t="shared" si="182"/>
        <v>0</v>
      </c>
      <c r="BZ288" s="338"/>
      <c r="CA288" s="338"/>
      <c r="CB288" s="338"/>
      <c r="CC288" s="338"/>
      <c r="CD288" s="338"/>
      <c r="CE288" s="338"/>
      <c r="CF288" s="338"/>
    </row>
    <row r="289" ht="15.75" customHeight="1">
      <c r="A289" s="789">
        <v>350.0</v>
      </c>
      <c r="B289" s="338"/>
      <c r="C289" s="338"/>
      <c r="D289" s="338"/>
      <c r="E289" s="338"/>
      <c r="F289" s="346"/>
      <c r="G289" s="504">
        <f t="shared" ref="G289:H289" si="228">L289+N289+P289+R289+T289+V289+X289+Z289+AB289+AD289+AF289+AH289+AJ289+AL289+AN289+AP289+AR289+AT289+AV289+AX289+AZ289+BB289+BD289+BF289+BH289+BJ289+BL289+BN289+BP289+BR289+BT289</f>
        <v>0</v>
      </c>
      <c r="H289" s="505">
        <f t="shared" si="228"/>
        <v>0</v>
      </c>
      <c r="I289" s="786">
        <f t="shared" si="177"/>
        <v>0</v>
      </c>
      <c r="J289" s="820"/>
      <c r="K289" s="787">
        <f t="shared" si="178"/>
        <v>0</v>
      </c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  <c r="AC289" s="338"/>
      <c r="AD289" s="338"/>
      <c r="AE289" s="338"/>
      <c r="AF289" s="338"/>
      <c r="AG289" s="338"/>
      <c r="AH289" s="338"/>
      <c r="AI289" s="338"/>
      <c r="AJ289" s="338"/>
      <c r="AK289" s="338"/>
      <c r="AL289" s="338"/>
      <c r="AM289" s="338"/>
      <c r="AN289" s="338"/>
      <c r="AO289" s="338"/>
      <c r="AP289" s="338"/>
      <c r="AQ289" s="338"/>
      <c r="AR289" s="338"/>
      <c r="AS289" s="338"/>
      <c r="AT289" s="338"/>
      <c r="AU289" s="338"/>
      <c r="AV289" s="338"/>
      <c r="AW289" s="338"/>
      <c r="AX289" s="338"/>
      <c r="AY289" s="338"/>
      <c r="AZ289" s="338"/>
      <c r="BA289" s="338"/>
      <c r="BB289" s="338"/>
      <c r="BC289" s="338"/>
      <c r="BD289" s="338"/>
      <c r="BE289" s="338"/>
      <c r="BF289" s="338"/>
      <c r="BG289" s="338"/>
      <c r="BH289" s="338"/>
      <c r="BI289" s="338"/>
      <c r="BJ289" s="338"/>
      <c r="BK289" s="338"/>
      <c r="BL289" s="338"/>
      <c r="BM289" s="338"/>
      <c r="BN289" s="338"/>
      <c r="BO289" s="338"/>
      <c r="BP289" s="338"/>
      <c r="BQ289" s="338"/>
      <c r="BR289" s="338"/>
      <c r="BS289" s="338"/>
      <c r="BT289" s="338"/>
      <c r="BU289" s="338"/>
      <c r="BV289" s="788">
        <f t="shared" si="179"/>
        <v>0</v>
      </c>
      <c r="BW289" s="788">
        <f t="shared" si="180"/>
        <v>0</v>
      </c>
      <c r="BX289" s="788">
        <f t="shared" si="181"/>
        <v>0</v>
      </c>
      <c r="BY289" s="788">
        <f t="shared" si="182"/>
        <v>0</v>
      </c>
      <c r="BZ289" s="338"/>
      <c r="CA289" s="338"/>
      <c r="CB289" s="338"/>
      <c r="CC289" s="338"/>
      <c r="CD289" s="338"/>
      <c r="CE289" s="338"/>
      <c r="CF289" s="338"/>
    </row>
    <row r="290" ht="15.75" customHeight="1">
      <c r="A290" s="789">
        <v>351.0</v>
      </c>
      <c r="B290" s="338"/>
      <c r="C290" s="338"/>
      <c r="D290" s="338"/>
      <c r="E290" s="338"/>
      <c r="F290" s="346"/>
      <c r="G290" s="504">
        <f t="shared" ref="G290:H290" si="229">L290+N290+P290+R290+T290+V290+X290+Z290+AB290+AD290+AF290+AH290+AJ290+AL290+AN290+AP290+AR290+AT290+AV290+AX290+AZ290+BB290+BD290+BF290+BH290+BJ290+BL290+BN290+BP290+BR290+BT290</f>
        <v>0</v>
      </c>
      <c r="H290" s="505">
        <f t="shared" si="229"/>
        <v>0</v>
      </c>
      <c r="I290" s="786">
        <f t="shared" si="177"/>
        <v>0</v>
      </c>
      <c r="J290" s="820"/>
      <c r="K290" s="787">
        <f t="shared" si="178"/>
        <v>0</v>
      </c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  <c r="AC290" s="338"/>
      <c r="AD290" s="338"/>
      <c r="AE290" s="338"/>
      <c r="AF290" s="338"/>
      <c r="AG290" s="338"/>
      <c r="AH290" s="338"/>
      <c r="AI290" s="338"/>
      <c r="AJ290" s="338"/>
      <c r="AK290" s="338"/>
      <c r="AL290" s="338"/>
      <c r="AM290" s="338"/>
      <c r="AN290" s="338"/>
      <c r="AO290" s="338"/>
      <c r="AP290" s="338"/>
      <c r="AQ290" s="338"/>
      <c r="AR290" s="338"/>
      <c r="AS290" s="338"/>
      <c r="AT290" s="338"/>
      <c r="AU290" s="338"/>
      <c r="AV290" s="338"/>
      <c r="AW290" s="338"/>
      <c r="AX290" s="338"/>
      <c r="AY290" s="338"/>
      <c r="AZ290" s="338"/>
      <c r="BA290" s="338"/>
      <c r="BB290" s="338"/>
      <c r="BC290" s="338"/>
      <c r="BD290" s="338"/>
      <c r="BE290" s="338"/>
      <c r="BF290" s="338"/>
      <c r="BG290" s="338"/>
      <c r="BH290" s="338"/>
      <c r="BI290" s="338"/>
      <c r="BJ290" s="338"/>
      <c r="BK290" s="338"/>
      <c r="BL290" s="338"/>
      <c r="BM290" s="338"/>
      <c r="BN290" s="338"/>
      <c r="BO290" s="338"/>
      <c r="BP290" s="338"/>
      <c r="BQ290" s="338"/>
      <c r="BR290" s="338"/>
      <c r="BS290" s="338"/>
      <c r="BT290" s="338"/>
      <c r="BU290" s="338"/>
      <c r="BV290" s="788">
        <f t="shared" si="179"/>
        <v>0</v>
      </c>
      <c r="BW290" s="788">
        <f t="shared" si="180"/>
        <v>0</v>
      </c>
      <c r="BX290" s="788">
        <f t="shared" si="181"/>
        <v>0</v>
      </c>
      <c r="BY290" s="788">
        <f t="shared" si="182"/>
        <v>0</v>
      </c>
      <c r="BZ290" s="338"/>
      <c r="CA290" s="338"/>
      <c r="CB290" s="338"/>
      <c r="CC290" s="338"/>
      <c r="CD290" s="338"/>
      <c r="CE290" s="338"/>
      <c r="CF290" s="338"/>
    </row>
    <row r="291" ht="15.75" customHeight="1">
      <c r="A291" s="789">
        <v>352.0</v>
      </c>
      <c r="B291" s="338"/>
      <c r="C291" s="338"/>
      <c r="D291" s="338"/>
      <c r="E291" s="338"/>
      <c r="F291" s="346"/>
      <c r="G291" s="504">
        <f t="shared" ref="G291:H291" si="230">L291+N291+P291+R291+T291+V291+X291+Z291+AB291+AD291+AF291+AH291+AJ291+AL291+AN291+AP291+AR291+AT291+AV291+AX291+AZ291+BB291+BD291+BF291+BH291+BJ291+BL291+BN291+BP291+BR291+BT291</f>
        <v>0</v>
      </c>
      <c r="H291" s="505">
        <f t="shared" si="230"/>
        <v>0</v>
      </c>
      <c r="I291" s="786">
        <f t="shared" si="177"/>
        <v>0</v>
      </c>
      <c r="J291" s="820"/>
      <c r="K291" s="787">
        <f t="shared" si="178"/>
        <v>0</v>
      </c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  <c r="AC291" s="338"/>
      <c r="AD291" s="338"/>
      <c r="AE291" s="338"/>
      <c r="AF291" s="338"/>
      <c r="AG291" s="338"/>
      <c r="AH291" s="338"/>
      <c r="AI291" s="338"/>
      <c r="AJ291" s="338"/>
      <c r="AK291" s="338"/>
      <c r="AL291" s="338"/>
      <c r="AM291" s="338"/>
      <c r="AN291" s="338"/>
      <c r="AO291" s="338"/>
      <c r="AP291" s="338"/>
      <c r="AQ291" s="338"/>
      <c r="AR291" s="338"/>
      <c r="AS291" s="338"/>
      <c r="AT291" s="338"/>
      <c r="AU291" s="338"/>
      <c r="AV291" s="338"/>
      <c r="AW291" s="338"/>
      <c r="AX291" s="338"/>
      <c r="AY291" s="338"/>
      <c r="AZ291" s="338"/>
      <c r="BA291" s="338"/>
      <c r="BB291" s="338"/>
      <c r="BC291" s="338"/>
      <c r="BD291" s="338"/>
      <c r="BE291" s="338"/>
      <c r="BF291" s="338"/>
      <c r="BG291" s="338"/>
      <c r="BH291" s="338"/>
      <c r="BI291" s="338"/>
      <c r="BJ291" s="338"/>
      <c r="BK291" s="338"/>
      <c r="BL291" s="338"/>
      <c r="BM291" s="338"/>
      <c r="BN291" s="338"/>
      <c r="BO291" s="338"/>
      <c r="BP291" s="338"/>
      <c r="BQ291" s="338"/>
      <c r="BR291" s="338"/>
      <c r="BS291" s="338"/>
      <c r="BT291" s="338"/>
      <c r="BU291" s="338"/>
      <c r="BV291" s="343"/>
      <c r="BW291" s="343"/>
      <c r="BX291" s="343"/>
      <c r="BY291" s="343"/>
      <c r="BZ291" s="338"/>
      <c r="CA291" s="338"/>
      <c r="CB291" s="338"/>
      <c r="CC291" s="338"/>
      <c r="CD291" s="338"/>
      <c r="CE291" s="338"/>
      <c r="CF291" s="338"/>
    </row>
    <row r="292" ht="15.75" customHeight="1">
      <c r="A292" s="789">
        <v>353.0</v>
      </c>
      <c r="B292" s="338"/>
      <c r="C292" s="338"/>
      <c r="D292" s="338"/>
      <c r="E292" s="338"/>
      <c r="F292" s="346"/>
      <c r="G292" s="504">
        <f t="shared" ref="G292:H292" si="231">L292+N292+P292+R292+T292+V292+X292+Z292+AB292+AD292+AF292+AH292+AJ292+AL292+AN292+AP292+AR292+AT292+AV292+AX292+AZ292+BB292+BD292+BF292+BH292+BJ292+BL292+BN292+BP292+BR292+BT292</f>
        <v>0</v>
      </c>
      <c r="H292" s="505">
        <f t="shared" si="231"/>
        <v>0</v>
      </c>
      <c r="I292" s="786">
        <f t="shared" si="177"/>
        <v>0</v>
      </c>
      <c r="J292" s="820"/>
      <c r="K292" s="787">
        <f t="shared" si="178"/>
        <v>0</v>
      </c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  <c r="AE292" s="338"/>
      <c r="AF292" s="338"/>
      <c r="AG292" s="338"/>
      <c r="AH292" s="338"/>
      <c r="AI292" s="338"/>
      <c r="AJ292" s="338"/>
      <c r="AK292" s="338"/>
      <c r="AL292" s="338"/>
      <c r="AM292" s="338"/>
      <c r="AN292" s="338"/>
      <c r="AO292" s="338"/>
      <c r="AP292" s="338"/>
      <c r="AQ292" s="338"/>
      <c r="AR292" s="338"/>
      <c r="AS292" s="338"/>
      <c r="AT292" s="338"/>
      <c r="AU292" s="338"/>
      <c r="AV292" s="338"/>
      <c r="AW292" s="338"/>
      <c r="AX292" s="338"/>
      <c r="AY292" s="338"/>
      <c r="AZ292" s="338"/>
      <c r="BA292" s="338"/>
      <c r="BB292" s="338"/>
      <c r="BC292" s="338"/>
      <c r="BD292" s="338"/>
      <c r="BE292" s="338"/>
      <c r="BF292" s="338"/>
      <c r="BG292" s="338"/>
      <c r="BH292" s="338"/>
      <c r="BI292" s="338"/>
      <c r="BJ292" s="338"/>
      <c r="BK292" s="338"/>
      <c r="BL292" s="338"/>
      <c r="BM292" s="338"/>
      <c r="BN292" s="338"/>
      <c r="BO292" s="338"/>
      <c r="BP292" s="338"/>
      <c r="BQ292" s="338"/>
      <c r="BR292" s="338"/>
      <c r="BS292" s="338"/>
      <c r="BT292" s="338"/>
      <c r="BU292" s="338"/>
      <c r="BV292" s="343"/>
      <c r="BW292" s="343"/>
      <c r="BX292" s="343"/>
      <c r="BY292" s="343"/>
      <c r="BZ292" s="338"/>
      <c r="CA292" s="338"/>
      <c r="CB292" s="338"/>
      <c r="CC292" s="338"/>
      <c r="CD292" s="338"/>
      <c r="CE292" s="338"/>
      <c r="CF292" s="338"/>
    </row>
    <row r="293" ht="15.75" customHeight="1">
      <c r="A293" s="789">
        <v>354.0</v>
      </c>
      <c r="B293" s="338"/>
      <c r="C293" s="338"/>
      <c r="D293" s="338"/>
      <c r="E293" s="338"/>
      <c r="F293" s="346"/>
      <c r="G293" s="504">
        <f t="shared" ref="G293:H293" si="232">L293+N293+P293+R293+T293+V293+X293+Z293+AB293+AD293+AF293+AH293+AJ293+AL293+AN293+AP293+AR293+AT293+AV293+AX293+AZ293+BB293+BD293+BF293+BH293+BJ293+BL293+BN293+BP293+BR293+BT293</f>
        <v>0</v>
      </c>
      <c r="H293" s="505">
        <f t="shared" si="232"/>
        <v>0</v>
      </c>
      <c r="I293" s="786">
        <f t="shared" si="177"/>
        <v>0</v>
      </c>
      <c r="J293" s="820"/>
      <c r="K293" s="787">
        <f t="shared" si="178"/>
        <v>0</v>
      </c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  <c r="AC293" s="338"/>
      <c r="AD293" s="338"/>
      <c r="AE293" s="338"/>
      <c r="AF293" s="338"/>
      <c r="AG293" s="338"/>
      <c r="AH293" s="338"/>
      <c r="AI293" s="338"/>
      <c r="AJ293" s="338"/>
      <c r="AK293" s="338"/>
      <c r="AL293" s="338"/>
      <c r="AM293" s="338"/>
      <c r="AN293" s="338"/>
      <c r="AO293" s="338"/>
      <c r="AP293" s="338"/>
      <c r="AQ293" s="338"/>
      <c r="AR293" s="338"/>
      <c r="AS293" s="338"/>
      <c r="AT293" s="338"/>
      <c r="AU293" s="338"/>
      <c r="AV293" s="338"/>
      <c r="AW293" s="338"/>
      <c r="AX293" s="338"/>
      <c r="AY293" s="338"/>
      <c r="AZ293" s="338"/>
      <c r="BA293" s="338"/>
      <c r="BB293" s="338"/>
      <c r="BC293" s="338"/>
      <c r="BD293" s="338"/>
      <c r="BE293" s="338"/>
      <c r="BF293" s="338"/>
      <c r="BG293" s="338"/>
      <c r="BH293" s="338"/>
      <c r="BI293" s="338"/>
      <c r="BJ293" s="338"/>
      <c r="BK293" s="338"/>
      <c r="BL293" s="338"/>
      <c r="BM293" s="338"/>
      <c r="BN293" s="338"/>
      <c r="BO293" s="338"/>
      <c r="BP293" s="338"/>
      <c r="BQ293" s="338"/>
      <c r="BR293" s="338"/>
      <c r="BS293" s="338"/>
      <c r="BT293" s="338"/>
      <c r="BU293" s="338"/>
      <c r="BV293" s="343"/>
      <c r="BW293" s="343"/>
      <c r="BX293" s="343"/>
      <c r="BY293" s="343"/>
      <c r="BZ293" s="338"/>
      <c r="CA293" s="338"/>
      <c r="CB293" s="338"/>
      <c r="CC293" s="338"/>
      <c r="CD293" s="338"/>
      <c r="CE293" s="338"/>
      <c r="CF293" s="338"/>
    </row>
    <row r="294" ht="15.75" customHeight="1">
      <c r="A294" s="789">
        <v>355.0</v>
      </c>
      <c r="B294" s="338"/>
      <c r="C294" s="338"/>
      <c r="D294" s="338"/>
      <c r="E294" s="338"/>
      <c r="F294" s="346"/>
      <c r="G294" s="504">
        <f t="shared" ref="G294:H294" si="233">L294+N294+P294+R294+T294+V294+X294+Z294+AB294+AD294+AF294+AH294+AJ294+AL294+AN294+AP294+AR294+AT294+AV294+AX294+AZ294+BB294+BD294+BF294+BH294+BJ294+BL294+BN294+BP294+BR294+BT294</f>
        <v>0</v>
      </c>
      <c r="H294" s="505">
        <f t="shared" si="233"/>
        <v>0</v>
      </c>
      <c r="I294" s="786">
        <f t="shared" si="177"/>
        <v>0</v>
      </c>
      <c r="J294" s="820"/>
      <c r="K294" s="787">
        <f t="shared" si="178"/>
        <v>0</v>
      </c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  <c r="AC294" s="338"/>
      <c r="AD294" s="338"/>
      <c r="AE294" s="338"/>
      <c r="AF294" s="338"/>
      <c r="AG294" s="338"/>
      <c r="AH294" s="338"/>
      <c r="AI294" s="338"/>
      <c r="AJ294" s="338"/>
      <c r="AK294" s="338"/>
      <c r="AL294" s="338"/>
      <c r="AM294" s="338"/>
      <c r="AN294" s="338"/>
      <c r="AO294" s="338"/>
      <c r="AP294" s="338"/>
      <c r="AQ294" s="338"/>
      <c r="AR294" s="338"/>
      <c r="AS294" s="338"/>
      <c r="AT294" s="338"/>
      <c r="AU294" s="338"/>
      <c r="AV294" s="338"/>
      <c r="AW294" s="338"/>
      <c r="AX294" s="338"/>
      <c r="AY294" s="338"/>
      <c r="AZ294" s="338"/>
      <c r="BA294" s="338"/>
      <c r="BB294" s="338"/>
      <c r="BC294" s="338"/>
      <c r="BD294" s="338"/>
      <c r="BE294" s="338"/>
      <c r="BF294" s="338"/>
      <c r="BG294" s="338"/>
      <c r="BH294" s="338"/>
      <c r="BI294" s="338"/>
      <c r="BJ294" s="338"/>
      <c r="BK294" s="338"/>
      <c r="BL294" s="338"/>
      <c r="BM294" s="338"/>
      <c r="BN294" s="338"/>
      <c r="BO294" s="338"/>
      <c r="BP294" s="338"/>
      <c r="BQ294" s="338"/>
      <c r="BR294" s="338"/>
      <c r="BS294" s="338"/>
      <c r="BT294" s="338"/>
      <c r="BU294" s="338"/>
      <c r="BV294" s="343"/>
      <c r="BW294" s="343"/>
      <c r="BX294" s="343"/>
      <c r="BY294" s="343"/>
      <c r="BZ294" s="338"/>
      <c r="CA294" s="338"/>
      <c r="CB294" s="338"/>
      <c r="CC294" s="338"/>
      <c r="CD294" s="338"/>
      <c r="CE294" s="338"/>
      <c r="CF294" s="338"/>
    </row>
    <row r="295" ht="15.75" customHeight="1">
      <c r="A295" s="789">
        <v>356.0</v>
      </c>
      <c r="B295" s="338"/>
      <c r="C295" s="338"/>
      <c r="D295" s="338"/>
      <c r="E295" s="338"/>
      <c r="F295" s="346"/>
      <c r="G295" s="504">
        <f t="shared" ref="G295:H295" si="234">L295+N295+P295+R295+T295+V295+X295+Z295+AB295+AD295+AF295+AH295+AJ295+AL295+AN295+AP295+AR295+AT295+AV295+AX295+AZ295+BB295+BD295+BF295+BH295+BJ295+BL295+BN295+BP295+BR295+BT295</f>
        <v>0</v>
      </c>
      <c r="H295" s="505">
        <f t="shared" si="234"/>
        <v>0</v>
      </c>
      <c r="I295" s="786">
        <f t="shared" si="177"/>
        <v>0</v>
      </c>
      <c r="J295" s="820"/>
      <c r="K295" s="787">
        <f t="shared" si="178"/>
        <v>0</v>
      </c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  <c r="AC295" s="338"/>
      <c r="AD295" s="338"/>
      <c r="AE295" s="338"/>
      <c r="AF295" s="338"/>
      <c r="AG295" s="338"/>
      <c r="AH295" s="338"/>
      <c r="AI295" s="338"/>
      <c r="AJ295" s="338"/>
      <c r="AK295" s="338"/>
      <c r="AL295" s="338"/>
      <c r="AM295" s="338"/>
      <c r="AN295" s="338"/>
      <c r="AO295" s="338"/>
      <c r="AP295" s="338"/>
      <c r="AQ295" s="338"/>
      <c r="AR295" s="338"/>
      <c r="AS295" s="338"/>
      <c r="AT295" s="338"/>
      <c r="AU295" s="338"/>
      <c r="AV295" s="338"/>
      <c r="AW295" s="338"/>
      <c r="AX295" s="338"/>
      <c r="AY295" s="338"/>
      <c r="AZ295" s="338"/>
      <c r="BA295" s="338"/>
      <c r="BB295" s="338"/>
      <c r="BC295" s="338"/>
      <c r="BD295" s="338"/>
      <c r="BE295" s="338"/>
      <c r="BF295" s="338"/>
      <c r="BG295" s="338"/>
      <c r="BH295" s="338"/>
      <c r="BI295" s="338"/>
      <c r="BJ295" s="338"/>
      <c r="BK295" s="338"/>
      <c r="BL295" s="338"/>
      <c r="BM295" s="338"/>
      <c r="BN295" s="338"/>
      <c r="BO295" s="338"/>
      <c r="BP295" s="338"/>
      <c r="BQ295" s="338"/>
      <c r="BR295" s="338"/>
      <c r="BS295" s="338"/>
      <c r="BT295" s="338"/>
      <c r="BU295" s="338"/>
      <c r="BV295" s="343"/>
      <c r="BW295" s="343"/>
      <c r="BX295" s="343"/>
      <c r="BY295" s="343"/>
      <c r="BZ295" s="338"/>
      <c r="CA295" s="338"/>
      <c r="CB295" s="338"/>
      <c r="CC295" s="338"/>
      <c r="CD295" s="338"/>
      <c r="CE295" s="338"/>
      <c r="CF295" s="338"/>
    </row>
    <row r="296" ht="15.75" customHeight="1">
      <c r="A296" s="789">
        <v>357.0</v>
      </c>
      <c r="B296" s="338"/>
      <c r="C296" s="338"/>
      <c r="D296" s="338"/>
      <c r="E296" s="338"/>
      <c r="F296" s="346"/>
      <c r="G296" s="504">
        <f t="shared" ref="G296:H296" si="235">L296+N296+P296+R296+T296+V296+X296+Z296+AB296+AD296+AF296+AH296+AJ296+AL296+AN296+AP296+AR296+AT296+AV296+AX296+AZ296+BB296+BD296+BF296+BH296+BJ296+BL296+BN296+BP296+BR296+BT296</f>
        <v>0</v>
      </c>
      <c r="H296" s="505">
        <f t="shared" si="235"/>
        <v>0</v>
      </c>
      <c r="I296" s="786">
        <f t="shared" si="177"/>
        <v>0</v>
      </c>
      <c r="J296" s="820"/>
      <c r="K296" s="787">
        <f t="shared" si="178"/>
        <v>0</v>
      </c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  <c r="AC296" s="338"/>
      <c r="AD296" s="338"/>
      <c r="AE296" s="338"/>
      <c r="AF296" s="338"/>
      <c r="AG296" s="338"/>
      <c r="AH296" s="338"/>
      <c r="AI296" s="338"/>
      <c r="AJ296" s="338"/>
      <c r="AK296" s="338"/>
      <c r="AL296" s="338"/>
      <c r="AM296" s="338"/>
      <c r="AN296" s="338"/>
      <c r="AO296" s="338"/>
      <c r="AP296" s="338"/>
      <c r="AQ296" s="338"/>
      <c r="AR296" s="338"/>
      <c r="AS296" s="338"/>
      <c r="AT296" s="338"/>
      <c r="AU296" s="338"/>
      <c r="AV296" s="338"/>
      <c r="AW296" s="338"/>
      <c r="AX296" s="338"/>
      <c r="AY296" s="338"/>
      <c r="AZ296" s="338"/>
      <c r="BA296" s="338"/>
      <c r="BB296" s="338"/>
      <c r="BC296" s="338"/>
      <c r="BD296" s="338"/>
      <c r="BE296" s="338"/>
      <c r="BF296" s="338"/>
      <c r="BG296" s="338"/>
      <c r="BH296" s="338"/>
      <c r="BI296" s="338"/>
      <c r="BJ296" s="338"/>
      <c r="BK296" s="338"/>
      <c r="BL296" s="338"/>
      <c r="BM296" s="338"/>
      <c r="BN296" s="338"/>
      <c r="BO296" s="338"/>
      <c r="BP296" s="338"/>
      <c r="BQ296" s="338"/>
      <c r="BR296" s="338"/>
      <c r="BS296" s="338"/>
      <c r="BT296" s="338"/>
      <c r="BU296" s="338"/>
      <c r="BV296" s="343"/>
      <c r="BW296" s="343"/>
      <c r="BX296" s="343"/>
      <c r="BY296" s="343"/>
      <c r="BZ296" s="338"/>
      <c r="CA296" s="338"/>
      <c r="CB296" s="338"/>
      <c r="CC296" s="338"/>
      <c r="CD296" s="338"/>
      <c r="CE296" s="338"/>
      <c r="CF296" s="338"/>
    </row>
    <row r="297" ht="15.75" customHeight="1">
      <c r="A297" s="789">
        <v>358.0</v>
      </c>
      <c r="B297" s="338"/>
      <c r="C297" s="338"/>
      <c r="D297" s="338"/>
      <c r="E297" s="338"/>
      <c r="F297" s="346"/>
      <c r="G297" s="504">
        <f t="shared" ref="G297:H297" si="236">L297+N297+P297+R297+T297+V297+X297+Z297+AB297+AD297+AF297+AH297+AJ297+AL297+AN297+AP297+AR297+AT297+AV297+AX297+AZ297+BB297+BD297+BF297+BH297+BJ297+BL297+BN297+BP297+BR297+BT297</f>
        <v>0</v>
      </c>
      <c r="H297" s="505">
        <f t="shared" si="236"/>
        <v>0</v>
      </c>
      <c r="I297" s="786">
        <f t="shared" si="177"/>
        <v>0</v>
      </c>
      <c r="J297" s="820"/>
      <c r="K297" s="787">
        <f t="shared" si="178"/>
        <v>0</v>
      </c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  <c r="AC297" s="338"/>
      <c r="AD297" s="338"/>
      <c r="AE297" s="338"/>
      <c r="AF297" s="338"/>
      <c r="AG297" s="338"/>
      <c r="AH297" s="338"/>
      <c r="AI297" s="338"/>
      <c r="AJ297" s="338"/>
      <c r="AK297" s="338"/>
      <c r="AL297" s="338"/>
      <c r="AM297" s="338"/>
      <c r="AN297" s="338"/>
      <c r="AO297" s="338"/>
      <c r="AP297" s="338"/>
      <c r="AQ297" s="338"/>
      <c r="AR297" s="338"/>
      <c r="AS297" s="338"/>
      <c r="AT297" s="338"/>
      <c r="AU297" s="338"/>
      <c r="AV297" s="338"/>
      <c r="AW297" s="338"/>
      <c r="AX297" s="338"/>
      <c r="AY297" s="338"/>
      <c r="AZ297" s="338"/>
      <c r="BA297" s="338"/>
      <c r="BB297" s="338"/>
      <c r="BC297" s="338"/>
      <c r="BD297" s="338"/>
      <c r="BE297" s="338"/>
      <c r="BF297" s="338"/>
      <c r="BG297" s="338"/>
      <c r="BH297" s="338"/>
      <c r="BI297" s="338"/>
      <c r="BJ297" s="338"/>
      <c r="BK297" s="338"/>
      <c r="BL297" s="338"/>
      <c r="BM297" s="338"/>
      <c r="BN297" s="338"/>
      <c r="BO297" s="338"/>
      <c r="BP297" s="338"/>
      <c r="BQ297" s="338"/>
      <c r="BR297" s="338"/>
      <c r="BS297" s="338"/>
      <c r="BT297" s="338"/>
      <c r="BU297" s="338"/>
      <c r="BV297" s="343"/>
      <c r="BW297" s="343"/>
      <c r="BX297" s="343"/>
      <c r="BY297" s="343"/>
      <c r="BZ297" s="338"/>
      <c r="CA297" s="338"/>
      <c r="CB297" s="338"/>
      <c r="CC297" s="338"/>
      <c r="CD297" s="338"/>
      <c r="CE297" s="338"/>
      <c r="CF297" s="338"/>
    </row>
    <row r="298" ht="15.75" customHeight="1">
      <c r="A298" s="789">
        <v>359.0</v>
      </c>
      <c r="B298" s="338"/>
      <c r="C298" s="338"/>
      <c r="D298" s="338"/>
      <c r="E298" s="338"/>
      <c r="F298" s="346"/>
      <c r="G298" s="504">
        <f t="shared" ref="G298:H298" si="237">L298+N298+P298+R298+T298+V298+X298+Z298+AB298+AD298+AF298+AH298+AJ298+AL298+AN298+AP298+AR298+AT298+AV298+AX298+AZ298+BB298+BD298+BF298+BH298+BJ298+BL298+BN298+BP298+BR298+BT298</f>
        <v>0</v>
      </c>
      <c r="H298" s="505">
        <f t="shared" si="237"/>
        <v>0</v>
      </c>
      <c r="I298" s="786">
        <f t="shared" si="177"/>
        <v>0</v>
      </c>
      <c r="J298" s="820"/>
      <c r="K298" s="787">
        <f t="shared" si="178"/>
        <v>0</v>
      </c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  <c r="AC298" s="338"/>
      <c r="AD298" s="338"/>
      <c r="AE298" s="338"/>
      <c r="AF298" s="338"/>
      <c r="AG298" s="338"/>
      <c r="AH298" s="338"/>
      <c r="AI298" s="338"/>
      <c r="AJ298" s="338"/>
      <c r="AK298" s="338"/>
      <c r="AL298" s="338"/>
      <c r="AM298" s="338"/>
      <c r="AN298" s="338"/>
      <c r="AO298" s="338"/>
      <c r="AP298" s="338"/>
      <c r="AQ298" s="338"/>
      <c r="AR298" s="338"/>
      <c r="AS298" s="338"/>
      <c r="AT298" s="338"/>
      <c r="AU298" s="338"/>
      <c r="AV298" s="338"/>
      <c r="AW298" s="338"/>
      <c r="AX298" s="338"/>
      <c r="AY298" s="338"/>
      <c r="AZ298" s="338"/>
      <c r="BA298" s="338"/>
      <c r="BB298" s="338"/>
      <c r="BC298" s="338"/>
      <c r="BD298" s="338"/>
      <c r="BE298" s="338"/>
      <c r="BF298" s="338"/>
      <c r="BG298" s="338"/>
      <c r="BH298" s="338"/>
      <c r="BI298" s="338"/>
      <c r="BJ298" s="338"/>
      <c r="BK298" s="338"/>
      <c r="BL298" s="338"/>
      <c r="BM298" s="338"/>
      <c r="BN298" s="338"/>
      <c r="BO298" s="338"/>
      <c r="BP298" s="338"/>
      <c r="BQ298" s="338"/>
      <c r="BR298" s="338"/>
      <c r="BS298" s="338"/>
      <c r="BT298" s="338"/>
      <c r="BU298" s="338"/>
      <c r="BV298" s="343"/>
      <c r="BW298" s="343"/>
      <c r="BX298" s="343"/>
      <c r="BY298" s="343"/>
      <c r="BZ298" s="338"/>
      <c r="CA298" s="338"/>
      <c r="CB298" s="338"/>
      <c r="CC298" s="338"/>
      <c r="CD298" s="338"/>
      <c r="CE298" s="338"/>
      <c r="CF298" s="338"/>
    </row>
    <row r="299" ht="15.75" customHeight="1">
      <c r="A299" s="789">
        <v>360.0</v>
      </c>
      <c r="B299" s="338"/>
      <c r="C299" s="338"/>
      <c r="D299" s="338"/>
      <c r="E299" s="338"/>
      <c r="F299" s="346"/>
      <c r="G299" s="504">
        <f t="shared" ref="G299:H299" si="238">L299+N299+P299+R299+T299+V299+X299+Z299+AB299+AD299+AF299+AH299+AJ299+AL299+AN299+AP299+AR299+AT299+AV299+AX299+AZ299+BB299+BD299+BF299+BH299+BJ299+BL299+BN299+BP299+BR299+BT299</f>
        <v>0</v>
      </c>
      <c r="H299" s="505">
        <f t="shared" si="238"/>
        <v>0</v>
      </c>
      <c r="I299" s="786">
        <f t="shared" si="177"/>
        <v>0</v>
      </c>
      <c r="J299" s="820"/>
      <c r="K299" s="787">
        <f t="shared" si="178"/>
        <v>0</v>
      </c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  <c r="AE299" s="338"/>
      <c r="AF299" s="338"/>
      <c r="AG299" s="338"/>
      <c r="AH299" s="338"/>
      <c r="AI299" s="338"/>
      <c r="AJ299" s="338"/>
      <c r="AK299" s="338"/>
      <c r="AL299" s="338"/>
      <c r="AM299" s="338"/>
      <c r="AN299" s="338"/>
      <c r="AO299" s="338"/>
      <c r="AP299" s="338"/>
      <c r="AQ299" s="338"/>
      <c r="AR299" s="338"/>
      <c r="AS299" s="338"/>
      <c r="AT299" s="338"/>
      <c r="AU299" s="338"/>
      <c r="AV299" s="338"/>
      <c r="AW299" s="338"/>
      <c r="AX299" s="338"/>
      <c r="AY299" s="338"/>
      <c r="AZ299" s="338"/>
      <c r="BA299" s="338"/>
      <c r="BB299" s="338"/>
      <c r="BC299" s="338"/>
      <c r="BD299" s="338"/>
      <c r="BE299" s="338"/>
      <c r="BF299" s="338"/>
      <c r="BG299" s="338"/>
      <c r="BH299" s="338"/>
      <c r="BI299" s="338"/>
      <c r="BJ299" s="338"/>
      <c r="BK299" s="338"/>
      <c r="BL299" s="338"/>
      <c r="BM299" s="338"/>
      <c r="BN299" s="338"/>
      <c r="BO299" s="338"/>
      <c r="BP299" s="338"/>
      <c r="BQ299" s="338"/>
      <c r="BR299" s="338"/>
      <c r="BS299" s="338"/>
      <c r="BT299" s="338"/>
      <c r="BU299" s="338"/>
      <c r="BV299" s="343"/>
      <c r="BW299" s="343"/>
      <c r="BX299" s="343"/>
      <c r="BY299" s="343"/>
      <c r="BZ299" s="338"/>
      <c r="CA299" s="338"/>
      <c r="CB299" s="338"/>
      <c r="CC299" s="338"/>
      <c r="CD299" s="338"/>
      <c r="CE299" s="338"/>
      <c r="CF299" s="338"/>
    </row>
    <row r="300" ht="15.75" customHeight="1">
      <c r="A300" s="789">
        <v>361.0</v>
      </c>
      <c r="B300" s="338"/>
      <c r="C300" s="338"/>
      <c r="D300" s="338"/>
      <c r="E300" s="338"/>
      <c r="F300" s="346"/>
      <c r="G300" s="504">
        <f t="shared" ref="G300:H300" si="239">L300+N300+P300+R300+T300+V300+X300+Z300+AB300+AD300+AF300+AH300+AJ300+AL300+AN300+AP300+AR300+AT300+AV300+AX300+AZ300+BB300+BD300+BF300+BH300+BJ300+BL300+BN300+BP300+BR300+BT300</f>
        <v>0</v>
      </c>
      <c r="H300" s="505">
        <f t="shared" si="239"/>
        <v>0</v>
      </c>
      <c r="I300" s="786">
        <f t="shared" si="177"/>
        <v>0</v>
      </c>
      <c r="J300" s="820"/>
      <c r="K300" s="787">
        <f t="shared" si="178"/>
        <v>0</v>
      </c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  <c r="AC300" s="338"/>
      <c r="AD300" s="338"/>
      <c r="AE300" s="338"/>
      <c r="AF300" s="338"/>
      <c r="AG300" s="338"/>
      <c r="AH300" s="338"/>
      <c r="AI300" s="338"/>
      <c r="AJ300" s="338"/>
      <c r="AK300" s="338"/>
      <c r="AL300" s="338"/>
      <c r="AM300" s="338"/>
      <c r="AN300" s="338"/>
      <c r="AO300" s="338"/>
      <c r="AP300" s="338"/>
      <c r="AQ300" s="338"/>
      <c r="AR300" s="338"/>
      <c r="AS300" s="338"/>
      <c r="AT300" s="338"/>
      <c r="AU300" s="338"/>
      <c r="AV300" s="338"/>
      <c r="AW300" s="338"/>
      <c r="AX300" s="338"/>
      <c r="AY300" s="338"/>
      <c r="AZ300" s="338"/>
      <c r="BA300" s="338"/>
      <c r="BB300" s="338"/>
      <c r="BC300" s="338"/>
      <c r="BD300" s="338"/>
      <c r="BE300" s="338"/>
      <c r="BF300" s="338"/>
      <c r="BG300" s="338"/>
      <c r="BH300" s="338"/>
      <c r="BI300" s="338"/>
      <c r="BJ300" s="338"/>
      <c r="BK300" s="338"/>
      <c r="BL300" s="338"/>
      <c r="BM300" s="338"/>
      <c r="BN300" s="338"/>
      <c r="BO300" s="338"/>
      <c r="BP300" s="338"/>
      <c r="BQ300" s="338"/>
      <c r="BR300" s="338"/>
      <c r="BS300" s="338"/>
      <c r="BT300" s="338"/>
      <c r="BU300" s="338"/>
      <c r="BV300" s="343"/>
      <c r="BW300" s="343"/>
      <c r="BX300" s="343"/>
      <c r="BY300" s="343"/>
      <c r="BZ300" s="338"/>
      <c r="CA300" s="338"/>
      <c r="CB300" s="338"/>
      <c r="CC300" s="338"/>
      <c r="CD300" s="338"/>
      <c r="CE300" s="338"/>
      <c r="CF300" s="338"/>
    </row>
    <row r="301" ht="15.75" customHeight="1">
      <c r="A301" s="789">
        <v>362.0</v>
      </c>
      <c r="B301" s="338"/>
      <c r="C301" s="338"/>
      <c r="D301" s="338"/>
      <c r="E301" s="338"/>
      <c r="F301" s="346"/>
      <c r="G301" s="504">
        <f t="shared" ref="G301:H301" si="240">L301+N301+P301+R301+T301+V301+X301+Z301+AB301+AD301+AF301+AH301+AJ301+AL301+AN301+AP301+AR301+AT301+AV301+AX301+AZ301+BB301+BD301+BF301+BH301+BJ301+BL301+BN301+BP301+BR301+BT301</f>
        <v>0</v>
      </c>
      <c r="H301" s="505">
        <f t="shared" si="240"/>
        <v>0</v>
      </c>
      <c r="I301" s="786">
        <f t="shared" si="177"/>
        <v>0</v>
      </c>
      <c r="J301" s="820"/>
      <c r="K301" s="787">
        <f t="shared" si="178"/>
        <v>0</v>
      </c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  <c r="AC301" s="338"/>
      <c r="AD301" s="338"/>
      <c r="AE301" s="338"/>
      <c r="AF301" s="338"/>
      <c r="AG301" s="338"/>
      <c r="AH301" s="338"/>
      <c r="AI301" s="338"/>
      <c r="AJ301" s="338"/>
      <c r="AK301" s="338"/>
      <c r="AL301" s="338"/>
      <c r="AM301" s="338"/>
      <c r="AN301" s="338"/>
      <c r="AO301" s="338"/>
      <c r="AP301" s="338"/>
      <c r="AQ301" s="338"/>
      <c r="AR301" s="338"/>
      <c r="AS301" s="338"/>
      <c r="AT301" s="338"/>
      <c r="AU301" s="338"/>
      <c r="AV301" s="338"/>
      <c r="AW301" s="338"/>
      <c r="AX301" s="338"/>
      <c r="AY301" s="338"/>
      <c r="AZ301" s="338"/>
      <c r="BA301" s="338"/>
      <c r="BB301" s="338"/>
      <c r="BC301" s="338"/>
      <c r="BD301" s="338"/>
      <c r="BE301" s="338"/>
      <c r="BF301" s="338"/>
      <c r="BG301" s="338"/>
      <c r="BH301" s="338"/>
      <c r="BI301" s="338"/>
      <c r="BJ301" s="338"/>
      <c r="BK301" s="338"/>
      <c r="BL301" s="338"/>
      <c r="BM301" s="338"/>
      <c r="BN301" s="338"/>
      <c r="BO301" s="338"/>
      <c r="BP301" s="338"/>
      <c r="BQ301" s="338"/>
      <c r="BR301" s="338"/>
      <c r="BS301" s="338"/>
      <c r="BT301" s="338"/>
      <c r="BU301" s="338"/>
      <c r="BV301" s="343"/>
      <c r="BW301" s="343"/>
      <c r="BX301" s="343"/>
      <c r="BY301" s="343"/>
      <c r="BZ301" s="338"/>
      <c r="CA301" s="338"/>
      <c r="CB301" s="338"/>
      <c r="CC301" s="338"/>
      <c r="CD301" s="338"/>
      <c r="CE301" s="338"/>
      <c r="CF301" s="338"/>
    </row>
    <row r="302" ht="15.75" customHeight="1">
      <c r="A302" s="789">
        <v>363.0</v>
      </c>
      <c r="B302" s="338"/>
      <c r="C302" s="338"/>
      <c r="D302" s="338"/>
      <c r="E302" s="338"/>
      <c r="F302" s="346"/>
      <c r="G302" s="504">
        <f t="shared" ref="G302:H302" si="241">L302+N302+P302+R302+T302+V302+X302+Z302+AB302+AD302+AF302+AH302+AJ302+AL302+AN302+AP302+AR302+AT302+AV302+AX302+AZ302+BB302+BD302+BF302+BH302+BJ302+BL302+BN302+BP302+BR302+BT302</f>
        <v>0</v>
      </c>
      <c r="H302" s="505">
        <f t="shared" si="241"/>
        <v>0</v>
      </c>
      <c r="I302" s="786">
        <f t="shared" si="177"/>
        <v>0</v>
      </c>
      <c r="J302" s="820"/>
      <c r="K302" s="787">
        <f t="shared" si="178"/>
        <v>0</v>
      </c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  <c r="AC302" s="338"/>
      <c r="AD302" s="338"/>
      <c r="AE302" s="338"/>
      <c r="AF302" s="338"/>
      <c r="AG302" s="338"/>
      <c r="AH302" s="338"/>
      <c r="AI302" s="338"/>
      <c r="AJ302" s="338"/>
      <c r="AK302" s="338"/>
      <c r="AL302" s="338"/>
      <c r="AM302" s="338"/>
      <c r="AN302" s="338"/>
      <c r="AO302" s="338"/>
      <c r="AP302" s="338"/>
      <c r="AQ302" s="338"/>
      <c r="AR302" s="338"/>
      <c r="AS302" s="338"/>
      <c r="AT302" s="338"/>
      <c r="AU302" s="338"/>
      <c r="AV302" s="338"/>
      <c r="AW302" s="338"/>
      <c r="AX302" s="338"/>
      <c r="AY302" s="338"/>
      <c r="AZ302" s="338"/>
      <c r="BA302" s="338"/>
      <c r="BB302" s="338"/>
      <c r="BC302" s="338"/>
      <c r="BD302" s="338"/>
      <c r="BE302" s="338"/>
      <c r="BF302" s="338"/>
      <c r="BG302" s="338"/>
      <c r="BH302" s="338"/>
      <c r="BI302" s="338"/>
      <c r="BJ302" s="338"/>
      <c r="BK302" s="338"/>
      <c r="BL302" s="338"/>
      <c r="BM302" s="338"/>
      <c r="BN302" s="338"/>
      <c r="BO302" s="338"/>
      <c r="BP302" s="338"/>
      <c r="BQ302" s="338"/>
      <c r="BR302" s="338"/>
      <c r="BS302" s="338"/>
      <c r="BT302" s="338"/>
      <c r="BU302" s="338"/>
      <c r="BV302" s="343"/>
      <c r="BW302" s="343"/>
      <c r="BX302" s="343"/>
      <c r="BY302" s="343"/>
      <c r="BZ302" s="338"/>
      <c r="CA302" s="338"/>
      <c r="CB302" s="338"/>
      <c r="CC302" s="338"/>
      <c r="CD302" s="338"/>
      <c r="CE302" s="338"/>
      <c r="CF302" s="338"/>
    </row>
    <row r="303" ht="15.75" customHeight="1">
      <c r="A303" s="789">
        <v>364.0</v>
      </c>
      <c r="B303" s="338"/>
      <c r="C303" s="338"/>
      <c r="D303" s="338"/>
      <c r="E303" s="338"/>
      <c r="F303" s="346"/>
      <c r="G303" s="504">
        <f t="shared" ref="G303:H303" si="242">L303+N303+P303+R303+T303+V303+X303+Z303+AB303+AD303+AF303+AH303+AJ303+AL303+AN303+AP303+AR303+AT303+AV303+AX303+AZ303+BB303+BD303+BF303+BH303+BJ303+BL303+BN303+BP303+BR303+BT303</f>
        <v>0</v>
      </c>
      <c r="H303" s="505">
        <f t="shared" si="242"/>
        <v>0</v>
      </c>
      <c r="I303" s="786">
        <f t="shared" si="177"/>
        <v>0</v>
      </c>
      <c r="J303" s="820"/>
      <c r="K303" s="787">
        <f t="shared" si="178"/>
        <v>0</v>
      </c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  <c r="AC303" s="338"/>
      <c r="AD303" s="338"/>
      <c r="AE303" s="338"/>
      <c r="AF303" s="338"/>
      <c r="AG303" s="338"/>
      <c r="AH303" s="338"/>
      <c r="AI303" s="338"/>
      <c r="AJ303" s="338"/>
      <c r="AK303" s="338"/>
      <c r="AL303" s="338"/>
      <c r="AM303" s="338"/>
      <c r="AN303" s="338"/>
      <c r="AO303" s="338"/>
      <c r="AP303" s="338"/>
      <c r="AQ303" s="338"/>
      <c r="AR303" s="338"/>
      <c r="AS303" s="338"/>
      <c r="AT303" s="338"/>
      <c r="AU303" s="338"/>
      <c r="AV303" s="338"/>
      <c r="AW303" s="338"/>
      <c r="AX303" s="338"/>
      <c r="AY303" s="338"/>
      <c r="AZ303" s="338"/>
      <c r="BA303" s="338"/>
      <c r="BB303" s="338"/>
      <c r="BC303" s="338"/>
      <c r="BD303" s="338"/>
      <c r="BE303" s="338"/>
      <c r="BF303" s="338"/>
      <c r="BG303" s="338"/>
      <c r="BH303" s="338"/>
      <c r="BI303" s="338"/>
      <c r="BJ303" s="338"/>
      <c r="BK303" s="338"/>
      <c r="BL303" s="338"/>
      <c r="BM303" s="338"/>
      <c r="BN303" s="338"/>
      <c r="BO303" s="338"/>
      <c r="BP303" s="338"/>
      <c r="BQ303" s="338"/>
      <c r="BR303" s="338"/>
      <c r="BS303" s="338"/>
      <c r="BT303" s="338"/>
      <c r="BU303" s="338"/>
      <c r="BV303" s="343"/>
      <c r="BW303" s="343"/>
      <c r="BX303" s="343"/>
      <c r="BY303" s="343"/>
      <c r="BZ303" s="338"/>
      <c r="CA303" s="338"/>
      <c r="CB303" s="338"/>
      <c r="CC303" s="338"/>
      <c r="CD303" s="338"/>
      <c r="CE303" s="338"/>
      <c r="CF303" s="338"/>
    </row>
    <row r="304" ht="15.75" customHeight="1">
      <c r="A304" s="789">
        <v>365.0</v>
      </c>
      <c r="B304" s="338"/>
      <c r="C304" s="338"/>
      <c r="D304" s="338"/>
      <c r="E304" s="338"/>
      <c r="F304" s="346"/>
      <c r="G304" s="504">
        <f t="shared" ref="G304:H304" si="243">L304+N304+P304+R304+T304+V304+X304+Z304+AB304+AD304+AF304+AH304+AJ304+AL304+AN304+AP304+AR304+AT304+AV304+AX304+AZ304+BB304+BD304+BF304+BH304+BJ304+BL304+BN304+BP304+BR304+BT304</f>
        <v>0</v>
      </c>
      <c r="H304" s="505">
        <f t="shared" si="243"/>
        <v>0</v>
      </c>
      <c r="I304" s="786">
        <f t="shared" si="177"/>
        <v>0</v>
      </c>
      <c r="J304" s="820"/>
      <c r="K304" s="787">
        <f t="shared" si="178"/>
        <v>0</v>
      </c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  <c r="AC304" s="338"/>
      <c r="AD304" s="338"/>
      <c r="AE304" s="338"/>
      <c r="AF304" s="338"/>
      <c r="AG304" s="338"/>
      <c r="AH304" s="338"/>
      <c r="AI304" s="338"/>
      <c r="AJ304" s="338"/>
      <c r="AK304" s="338"/>
      <c r="AL304" s="338"/>
      <c r="AM304" s="338"/>
      <c r="AN304" s="338"/>
      <c r="AO304" s="338"/>
      <c r="AP304" s="338"/>
      <c r="AQ304" s="338"/>
      <c r="AR304" s="338"/>
      <c r="AS304" s="338"/>
      <c r="AT304" s="338"/>
      <c r="AU304" s="338"/>
      <c r="AV304" s="338"/>
      <c r="AW304" s="338"/>
      <c r="AX304" s="338"/>
      <c r="AY304" s="338"/>
      <c r="AZ304" s="338"/>
      <c r="BA304" s="338"/>
      <c r="BB304" s="338"/>
      <c r="BC304" s="338"/>
      <c r="BD304" s="338"/>
      <c r="BE304" s="338"/>
      <c r="BF304" s="338"/>
      <c r="BG304" s="338"/>
      <c r="BH304" s="338"/>
      <c r="BI304" s="338"/>
      <c r="BJ304" s="338"/>
      <c r="BK304" s="338"/>
      <c r="BL304" s="338"/>
      <c r="BM304" s="338"/>
      <c r="BN304" s="338"/>
      <c r="BO304" s="338"/>
      <c r="BP304" s="338"/>
      <c r="BQ304" s="338"/>
      <c r="BR304" s="338"/>
      <c r="BS304" s="338"/>
      <c r="BT304" s="338"/>
      <c r="BU304" s="338"/>
      <c r="BV304" s="343"/>
      <c r="BW304" s="343"/>
      <c r="BX304" s="343"/>
      <c r="BY304" s="343"/>
      <c r="BZ304" s="338"/>
      <c r="CA304" s="338"/>
      <c r="CB304" s="338"/>
      <c r="CC304" s="338"/>
      <c r="CD304" s="338"/>
      <c r="CE304" s="338"/>
      <c r="CF304" s="338"/>
    </row>
    <row r="305" ht="15.75" customHeight="1">
      <c r="A305" s="789">
        <v>366.0</v>
      </c>
      <c r="B305" s="338"/>
      <c r="C305" s="338"/>
      <c r="D305" s="338"/>
      <c r="E305" s="338"/>
      <c r="F305" s="346"/>
      <c r="G305" s="504">
        <f t="shared" ref="G305:H305" si="244">L305+N305+P305+R305+T305+V305+X305+Z305+AB305+AD305+AF305+AH305+AJ305+AL305+AN305+AP305+AR305+AT305+AV305+AX305+AZ305+BB305+BD305+BF305+BH305+BJ305+BL305+BN305+BP305+BR305+BT305</f>
        <v>0</v>
      </c>
      <c r="H305" s="505">
        <f t="shared" si="244"/>
        <v>0</v>
      </c>
      <c r="I305" s="786">
        <f t="shared" si="177"/>
        <v>0</v>
      </c>
      <c r="J305" s="820"/>
      <c r="K305" s="787">
        <f t="shared" si="178"/>
        <v>0</v>
      </c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  <c r="AC305" s="338"/>
      <c r="AD305" s="338"/>
      <c r="AE305" s="338"/>
      <c r="AF305" s="338"/>
      <c r="AG305" s="338"/>
      <c r="AH305" s="338"/>
      <c r="AI305" s="338"/>
      <c r="AJ305" s="338"/>
      <c r="AK305" s="338"/>
      <c r="AL305" s="338"/>
      <c r="AM305" s="338"/>
      <c r="AN305" s="338"/>
      <c r="AO305" s="338"/>
      <c r="AP305" s="338"/>
      <c r="AQ305" s="338"/>
      <c r="AR305" s="338"/>
      <c r="AS305" s="338"/>
      <c r="AT305" s="338"/>
      <c r="AU305" s="338"/>
      <c r="AV305" s="338"/>
      <c r="AW305" s="338"/>
      <c r="AX305" s="338"/>
      <c r="AY305" s="338"/>
      <c r="AZ305" s="338"/>
      <c r="BA305" s="338"/>
      <c r="BB305" s="338"/>
      <c r="BC305" s="338"/>
      <c r="BD305" s="338"/>
      <c r="BE305" s="338"/>
      <c r="BF305" s="338"/>
      <c r="BG305" s="338"/>
      <c r="BH305" s="338"/>
      <c r="BI305" s="338"/>
      <c r="BJ305" s="338"/>
      <c r="BK305" s="338"/>
      <c r="BL305" s="338"/>
      <c r="BM305" s="338"/>
      <c r="BN305" s="338"/>
      <c r="BO305" s="338"/>
      <c r="BP305" s="338"/>
      <c r="BQ305" s="338"/>
      <c r="BR305" s="338"/>
      <c r="BS305" s="338"/>
      <c r="BT305" s="338"/>
      <c r="BU305" s="338"/>
      <c r="BV305" s="343"/>
      <c r="BW305" s="343"/>
      <c r="BX305" s="343"/>
      <c r="BY305" s="343"/>
      <c r="BZ305" s="338"/>
      <c r="CA305" s="338"/>
      <c r="CB305" s="338"/>
      <c r="CC305" s="338"/>
      <c r="CD305" s="338"/>
      <c r="CE305" s="338"/>
      <c r="CF305" s="338"/>
    </row>
    <row r="306" ht="15.75" customHeight="1">
      <c r="A306" s="789">
        <v>367.0</v>
      </c>
      <c r="B306" s="338"/>
      <c r="C306" s="338"/>
      <c r="D306" s="338"/>
      <c r="E306" s="338"/>
      <c r="F306" s="346"/>
      <c r="G306" s="504">
        <f t="shared" ref="G306:H306" si="245">L306+N306+P306+R306+T306+V306+X306+Z306+AB306+AD306+AF306+AH306+AJ306+AL306+AN306+AP306+AR306+AT306+AV306+AX306+AZ306+BB306+BD306+BF306+BH306+BJ306+BL306+BN306+BP306+BR306+BT306</f>
        <v>0</v>
      </c>
      <c r="H306" s="505">
        <f t="shared" si="245"/>
        <v>0</v>
      </c>
      <c r="I306" s="786">
        <f t="shared" si="177"/>
        <v>0</v>
      </c>
      <c r="J306" s="820"/>
      <c r="K306" s="787">
        <f t="shared" si="178"/>
        <v>0</v>
      </c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  <c r="AC306" s="338"/>
      <c r="AD306" s="338"/>
      <c r="AE306" s="338"/>
      <c r="AF306" s="338"/>
      <c r="AG306" s="338"/>
      <c r="AH306" s="338"/>
      <c r="AI306" s="338"/>
      <c r="AJ306" s="338"/>
      <c r="AK306" s="338"/>
      <c r="AL306" s="338"/>
      <c r="AM306" s="338"/>
      <c r="AN306" s="338"/>
      <c r="AO306" s="338"/>
      <c r="AP306" s="338"/>
      <c r="AQ306" s="338"/>
      <c r="AR306" s="338"/>
      <c r="AS306" s="338"/>
      <c r="AT306" s="338"/>
      <c r="AU306" s="338"/>
      <c r="AV306" s="338"/>
      <c r="AW306" s="338"/>
      <c r="AX306" s="338"/>
      <c r="AY306" s="338"/>
      <c r="AZ306" s="338"/>
      <c r="BA306" s="338"/>
      <c r="BB306" s="338"/>
      <c r="BC306" s="338"/>
      <c r="BD306" s="338"/>
      <c r="BE306" s="338"/>
      <c r="BF306" s="338"/>
      <c r="BG306" s="338"/>
      <c r="BH306" s="338"/>
      <c r="BI306" s="338"/>
      <c r="BJ306" s="338"/>
      <c r="BK306" s="338"/>
      <c r="BL306" s="338"/>
      <c r="BM306" s="338"/>
      <c r="BN306" s="338"/>
      <c r="BO306" s="338"/>
      <c r="BP306" s="338"/>
      <c r="BQ306" s="338"/>
      <c r="BR306" s="338"/>
      <c r="BS306" s="338"/>
      <c r="BT306" s="338"/>
      <c r="BU306" s="338"/>
      <c r="BV306" s="343"/>
      <c r="BW306" s="343"/>
      <c r="BX306" s="343"/>
      <c r="BY306" s="343"/>
      <c r="BZ306" s="338"/>
      <c r="CA306" s="338"/>
      <c r="CB306" s="338"/>
      <c r="CC306" s="338"/>
      <c r="CD306" s="338"/>
      <c r="CE306" s="338"/>
      <c r="CF306" s="338"/>
    </row>
    <row r="307" ht="15.75" customHeight="1">
      <c r="A307" s="789">
        <v>368.0</v>
      </c>
      <c r="B307" s="338"/>
      <c r="C307" s="338"/>
      <c r="D307" s="338"/>
      <c r="E307" s="338"/>
      <c r="F307" s="346"/>
      <c r="G307" s="504">
        <f t="shared" ref="G307:H307" si="246">L307+N307+P307+R307+T307+V307+X307+Z307+AB307+AD307+AF307+AH307+AJ307+AL307+AN307+AP307+AR307+AT307+AV307+AX307+AZ307+BB307+BD307+BF307+BH307+BJ307+BL307+BN307+BP307+BR307+BT307</f>
        <v>0</v>
      </c>
      <c r="H307" s="505">
        <f t="shared" si="246"/>
        <v>0</v>
      </c>
      <c r="I307" s="786">
        <f t="shared" si="177"/>
        <v>0</v>
      </c>
      <c r="J307" s="820"/>
      <c r="K307" s="787">
        <f t="shared" si="178"/>
        <v>0</v>
      </c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  <c r="AC307" s="338"/>
      <c r="AD307" s="338"/>
      <c r="AE307" s="338"/>
      <c r="AF307" s="338"/>
      <c r="AG307" s="338"/>
      <c r="AH307" s="338"/>
      <c r="AI307" s="338"/>
      <c r="AJ307" s="338"/>
      <c r="AK307" s="338"/>
      <c r="AL307" s="338"/>
      <c r="AM307" s="338"/>
      <c r="AN307" s="338"/>
      <c r="AO307" s="338"/>
      <c r="AP307" s="338"/>
      <c r="AQ307" s="338"/>
      <c r="AR307" s="338"/>
      <c r="AS307" s="338"/>
      <c r="AT307" s="338"/>
      <c r="AU307" s="338"/>
      <c r="AV307" s="338"/>
      <c r="AW307" s="338"/>
      <c r="AX307" s="338"/>
      <c r="AY307" s="338"/>
      <c r="AZ307" s="338"/>
      <c r="BA307" s="338"/>
      <c r="BB307" s="338"/>
      <c r="BC307" s="338"/>
      <c r="BD307" s="338"/>
      <c r="BE307" s="338"/>
      <c r="BF307" s="338"/>
      <c r="BG307" s="338"/>
      <c r="BH307" s="338"/>
      <c r="BI307" s="338"/>
      <c r="BJ307" s="338"/>
      <c r="BK307" s="338"/>
      <c r="BL307" s="338"/>
      <c r="BM307" s="338"/>
      <c r="BN307" s="338"/>
      <c r="BO307" s="338"/>
      <c r="BP307" s="338"/>
      <c r="BQ307" s="338"/>
      <c r="BR307" s="338"/>
      <c r="BS307" s="338"/>
      <c r="BT307" s="338"/>
      <c r="BU307" s="338"/>
      <c r="BV307" s="343"/>
      <c r="BW307" s="343"/>
      <c r="BX307" s="343"/>
      <c r="BY307" s="343"/>
      <c r="BZ307" s="338"/>
      <c r="CA307" s="338"/>
      <c r="CB307" s="338"/>
      <c r="CC307" s="338"/>
      <c r="CD307" s="338"/>
      <c r="CE307" s="338"/>
      <c r="CF307" s="338"/>
    </row>
    <row r="308" ht="15.75" customHeight="1">
      <c r="A308" s="789">
        <v>369.0</v>
      </c>
      <c r="B308" s="338"/>
      <c r="C308" s="338"/>
      <c r="D308" s="338"/>
      <c r="E308" s="338"/>
      <c r="F308" s="346"/>
      <c r="G308" s="504">
        <f t="shared" ref="G308:H308" si="247">L308+N308+P308+R308+T308+V308+X308+Z308+AB308+AD308+AF308+AH308+AJ308+AL308+AN308+AP308+AR308+AT308+AV308+AX308+AZ308+BB308+BD308+BF308+BH308+BJ308+BL308+BN308+BP308+BR308+BT308</f>
        <v>0</v>
      </c>
      <c r="H308" s="505">
        <f t="shared" si="247"/>
        <v>0</v>
      </c>
      <c r="I308" s="786">
        <f t="shared" si="177"/>
        <v>0</v>
      </c>
      <c r="J308" s="820"/>
      <c r="K308" s="787">
        <f t="shared" si="178"/>
        <v>0</v>
      </c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  <c r="AC308" s="338"/>
      <c r="AD308" s="338"/>
      <c r="AE308" s="338"/>
      <c r="AF308" s="338"/>
      <c r="AG308" s="338"/>
      <c r="AH308" s="338"/>
      <c r="AI308" s="338"/>
      <c r="AJ308" s="338"/>
      <c r="AK308" s="338"/>
      <c r="AL308" s="338"/>
      <c r="AM308" s="338"/>
      <c r="AN308" s="338"/>
      <c r="AO308" s="338"/>
      <c r="AP308" s="338"/>
      <c r="AQ308" s="338"/>
      <c r="AR308" s="338"/>
      <c r="AS308" s="338"/>
      <c r="AT308" s="338"/>
      <c r="AU308" s="338"/>
      <c r="AV308" s="338"/>
      <c r="AW308" s="338"/>
      <c r="AX308" s="338"/>
      <c r="AY308" s="338"/>
      <c r="AZ308" s="338"/>
      <c r="BA308" s="338"/>
      <c r="BB308" s="338"/>
      <c r="BC308" s="338"/>
      <c r="BD308" s="338"/>
      <c r="BE308" s="338"/>
      <c r="BF308" s="338"/>
      <c r="BG308" s="338"/>
      <c r="BH308" s="338"/>
      <c r="BI308" s="338"/>
      <c r="BJ308" s="338"/>
      <c r="BK308" s="338"/>
      <c r="BL308" s="338"/>
      <c r="BM308" s="338"/>
      <c r="BN308" s="338"/>
      <c r="BO308" s="338"/>
      <c r="BP308" s="338"/>
      <c r="BQ308" s="338"/>
      <c r="BR308" s="338"/>
      <c r="BS308" s="338"/>
      <c r="BT308" s="338"/>
      <c r="BU308" s="338"/>
      <c r="BV308" s="343"/>
      <c r="BW308" s="343"/>
      <c r="BX308" s="343"/>
      <c r="BY308" s="343"/>
      <c r="BZ308" s="338"/>
      <c r="CA308" s="338"/>
      <c r="CB308" s="338"/>
      <c r="CC308" s="338"/>
      <c r="CD308" s="338"/>
      <c r="CE308" s="338"/>
      <c r="CF308" s="338"/>
    </row>
    <row r="309" ht="15.75" customHeight="1">
      <c r="A309" s="789">
        <v>370.0</v>
      </c>
      <c r="B309" s="338"/>
      <c r="C309" s="338"/>
      <c r="D309" s="338"/>
      <c r="E309" s="338"/>
      <c r="F309" s="346"/>
      <c r="G309" s="504">
        <f t="shared" ref="G309:H309" si="248">L309+N309+P309+R309+T309+V309+X309+Z309+AB309+AD309+AF309+AH309+AJ309+AL309+AN309+AP309+AR309+AT309+AV309+AX309+AZ309+BB309+BD309+BF309+BH309+BJ309+BL309+BN309+BP309+BR309+BT309</f>
        <v>0</v>
      </c>
      <c r="H309" s="505">
        <f t="shared" si="248"/>
        <v>0</v>
      </c>
      <c r="I309" s="786">
        <f t="shared" si="177"/>
        <v>0</v>
      </c>
      <c r="J309" s="820"/>
      <c r="K309" s="787">
        <f t="shared" si="178"/>
        <v>0</v>
      </c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  <c r="AC309" s="338"/>
      <c r="AD309" s="338"/>
      <c r="AE309" s="338"/>
      <c r="AF309" s="338"/>
      <c r="AG309" s="338"/>
      <c r="AH309" s="338"/>
      <c r="AI309" s="338"/>
      <c r="AJ309" s="338"/>
      <c r="AK309" s="338"/>
      <c r="AL309" s="338"/>
      <c r="AM309" s="338"/>
      <c r="AN309" s="338"/>
      <c r="AO309" s="338"/>
      <c r="AP309" s="338"/>
      <c r="AQ309" s="338"/>
      <c r="AR309" s="338"/>
      <c r="AS309" s="338"/>
      <c r="AT309" s="338"/>
      <c r="AU309" s="338"/>
      <c r="AV309" s="338"/>
      <c r="AW309" s="338"/>
      <c r="AX309" s="338"/>
      <c r="AY309" s="338"/>
      <c r="AZ309" s="338"/>
      <c r="BA309" s="338"/>
      <c r="BB309" s="338"/>
      <c r="BC309" s="338"/>
      <c r="BD309" s="338"/>
      <c r="BE309" s="338"/>
      <c r="BF309" s="338"/>
      <c r="BG309" s="338"/>
      <c r="BH309" s="338"/>
      <c r="BI309" s="338"/>
      <c r="BJ309" s="338"/>
      <c r="BK309" s="338"/>
      <c r="BL309" s="338"/>
      <c r="BM309" s="338"/>
      <c r="BN309" s="338"/>
      <c r="BO309" s="338"/>
      <c r="BP309" s="338"/>
      <c r="BQ309" s="338"/>
      <c r="BR309" s="338"/>
      <c r="BS309" s="338"/>
      <c r="BT309" s="338"/>
      <c r="BU309" s="338"/>
      <c r="BV309" s="343"/>
      <c r="BW309" s="343"/>
      <c r="BX309" s="343"/>
      <c r="BY309" s="343"/>
      <c r="BZ309" s="338"/>
      <c r="CA309" s="338"/>
      <c r="CB309" s="338"/>
      <c r="CC309" s="338"/>
      <c r="CD309" s="338"/>
      <c r="CE309" s="338"/>
      <c r="CF309" s="338"/>
    </row>
    <row r="310" ht="15.75" customHeight="1">
      <c r="A310" s="789">
        <v>371.0</v>
      </c>
      <c r="B310" s="338"/>
      <c r="C310" s="338"/>
      <c r="D310" s="338"/>
      <c r="E310" s="338"/>
      <c r="F310" s="346"/>
      <c r="G310" s="504">
        <f t="shared" ref="G310:H310" si="249">L310+N310+P310+R310+T310+V310+X310+Z310+AB310+AD310+AF310+AH310+AJ310+AL310+AN310+AP310+AR310+AT310+AV310+AX310+AZ310+BB310+BD310+BF310+BH310+BJ310+BL310+BN310+BP310+BR310+BT310</f>
        <v>0</v>
      </c>
      <c r="H310" s="505">
        <f t="shared" si="249"/>
        <v>0</v>
      </c>
      <c r="I310" s="786">
        <f t="shared" si="177"/>
        <v>0</v>
      </c>
      <c r="J310" s="820"/>
      <c r="K310" s="787">
        <f t="shared" si="178"/>
        <v>0</v>
      </c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  <c r="AC310" s="338"/>
      <c r="AD310" s="338"/>
      <c r="AE310" s="338"/>
      <c r="AF310" s="338"/>
      <c r="AG310" s="338"/>
      <c r="AH310" s="338"/>
      <c r="AI310" s="338"/>
      <c r="AJ310" s="338"/>
      <c r="AK310" s="338"/>
      <c r="AL310" s="338"/>
      <c r="AM310" s="338"/>
      <c r="AN310" s="338"/>
      <c r="AO310" s="338"/>
      <c r="AP310" s="338"/>
      <c r="AQ310" s="338"/>
      <c r="AR310" s="338"/>
      <c r="AS310" s="338"/>
      <c r="AT310" s="338"/>
      <c r="AU310" s="338"/>
      <c r="AV310" s="338"/>
      <c r="AW310" s="338"/>
      <c r="AX310" s="338"/>
      <c r="AY310" s="338"/>
      <c r="AZ310" s="338"/>
      <c r="BA310" s="338"/>
      <c r="BB310" s="338"/>
      <c r="BC310" s="338"/>
      <c r="BD310" s="338"/>
      <c r="BE310" s="338"/>
      <c r="BF310" s="338"/>
      <c r="BG310" s="338"/>
      <c r="BH310" s="338"/>
      <c r="BI310" s="338"/>
      <c r="BJ310" s="338"/>
      <c r="BK310" s="338"/>
      <c r="BL310" s="338"/>
      <c r="BM310" s="338"/>
      <c r="BN310" s="338"/>
      <c r="BO310" s="338"/>
      <c r="BP310" s="338"/>
      <c r="BQ310" s="338"/>
      <c r="BR310" s="338"/>
      <c r="BS310" s="338"/>
      <c r="BT310" s="338"/>
      <c r="BU310" s="338"/>
      <c r="BV310" s="343"/>
      <c r="BW310" s="343"/>
      <c r="BX310" s="343"/>
      <c r="BY310" s="343"/>
      <c r="BZ310" s="338"/>
      <c r="CA310" s="338"/>
      <c r="CB310" s="338"/>
      <c r="CC310" s="338"/>
      <c r="CD310" s="338"/>
      <c r="CE310" s="338"/>
      <c r="CF310" s="338"/>
    </row>
    <row r="311" ht="15.75" customHeight="1">
      <c r="A311" s="789">
        <v>372.0</v>
      </c>
      <c r="B311" s="338"/>
      <c r="C311" s="338"/>
      <c r="D311" s="338"/>
      <c r="E311" s="338"/>
      <c r="F311" s="346"/>
      <c r="G311" s="504">
        <f t="shared" ref="G311:H311" si="250">L311+N311+P311+R311+T311+V311+X311+Z311+AB311+AD311+AF311+AH311+AJ311+AL311+AN311+AP311+AR311+AT311+AV311+AX311+AZ311+BB311+BD311+BF311+BH311+BJ311+BL311+BN311+BP311+BR311+BT311</f>
        <v>0</v>
      </c>
      <c r="H311" s="505">
        <f t="shared" si="250"/>
        <v>0</v>
      </c>
      <c r="I311" s="786">
        <f t="shared" si="177"/>
        <v>0</v>
      </c>
      <c r="J311" s="820"/>
      <c r="K311" s="787">
        <f t="shared" si="178"/>
        <v>0</v>
      </c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  <c r="AC311" s="338"/>
      <c r="AD311" s="338"/>
      <c r="AE311" s="338"/>
      <c r="AF311" s="338"/>
      <c r="AG311" s="338"/>
      <c r="AH311" s="338"/>
      <c r="AI311" s="338"/>
      <c r="AJ311" s="338"/>
      <c r="AK311" s="338"/>
      <c r="AL311" s="338"/>
      <c r="AM311" s="338"/>
      <c r="AN311" s="338"/>
      <c r="AO311" s="338"/>
      <c r="AP311" s="338"/>
      <c r="AQ311" s="338"/>
      <c r="AR311" s="338"/>
      <c r="AS311" s="338"/>
      <c r="AT311" s="338"/>
      <c r="AU311" s="338"/>
      <c r="AV311" s="338"/>
      <c r="AW311" s="338"/>
      <c r="AX311" s="338"/>
      <c r="AY311" s="338"/>
      <c r="AZ311" s="338"/>
      <c r="BA311" s="338"/>
      <c r="BB311" s="338"/>
      <c r="BC311" s="338"/>
      <c r="BD311" s="338"/>
      <c r="BE311" s="338"/>
      <c r="BF311" s="338"/>
      <c r="BG311" s="338"/>
      <c r="BH311" s="338"/>
      <c r="BI311" s="338"/>
      <c r="BJ311" s="338"/>
      <c r="BK311" s="338"/>
      <c r="BL311" s="338"/>
      <c r="BM311" s="338"/>
      <c r="BN311" s="338"/>
      <c r="BO311" s="338"/>
      <c r="BP311" s="338"/>
      <c r="BQ311" s="338"/>
      <c r="BR311" s="338"/>
      <c r="BS311" s="338"/>
      <c r="BT311" s="338"/>
      <c r="BU311" s="338"/>
      <c r="BV311" s="343"/>
      <c r="BW311" s="343"/>
      <c r="BX311" s="343"/>
      <c r="BY311" s="343"/>
      <c r="BZ311" s="338"/>
      <c r="CA311" s="338"/>
      <c r="CB311" s="338"/>
      <c r="CC311" s="338"/>
      <c r="CD311" s="338"/>
      <c r="CE311" s="338"/>
      <c r="CF311" s="338"/>
    </row>
    <row r="312" ht="15.75" customHeight="1">
      <c r="A312" s="789">
        <v>373.0</v>
      </c>
      <c r="B312" s="338"/>
      <c r="C312" s="338"/>
      <c r="D312" s="338"/>
      <c r="E312" s="338"/>
      <c r="F312" s="346"/>
      <c r="G312" s="504">
        <f t="shared" ref="G312:H312" si="251">L312+N312+P312+R312+T312+V312+X312+Z312+AB312+AD312+AF312+AH312+AJ312+AL312+AN312+AP312+AR312+AT312+AV312+AX312+AZ312+BB312+BD312+BF312+BH312+BJ312+BL312+BN312+BP312+BR312+BT312</f>
        <v>0</v>
      </c>
      <c r="H312" s="505">
        <f t="shared" si="251"/>
        <v>0</v>
      </c>
      <c r="I312" s="786">
        <f t="shared" si="177"/>
        <v>0</v>
      </c>
      <c r="J312" s="820"/>
      <c r="K312" s="787">
        <f t="shared" si="178"/>
        <v>0</v>
      </c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  <c r="AC312" s="338"/>
      <c r="AD312" s="338"/>
      <c r="AE312" s="338"/>
      <c r="AF312" s="338"/>
      <c r="AG312" s="338"/>
      <c r="AH312" s="338"/>
      <c r="AI312" s="338"/>
      <c r="AJ312" s="338"/>
      <c r="AK312" s="338"/>
      <c r="AL312" s="338"/>
      <c r="AM312" s="338"/>
      <c r="AN312" s="338"/>
      <c r="AO312" s="338"/>
      <c r="AP312" s="338"/>
      <c r="AQ312" s="338"/>
      <c r="AR312" s="338"/>
      <c r="AS312" s="338"/>
      <c r="AT312" s="338"/>
      <c r="AU312" s="338"/>
      <c r="AV312" s="338"/>
      <c r="AW312" s="338"/>
      <c r="AX312" s="338"/>
      <c r="AY312" s="338"/>
      <c r="AZ312" s="338"/>
      <c r="BA312" s="338"/>
      <c r="BB312" s="338"/>
      <c r="BC312" s="338"/>
      <c r="BD312" s="338"/>
      <c r="BE312" s="338"/>
      <c r="BF312" s="338"/>
      <c r="BG312" s="338"/>
      <c r="BH312" s="338"/>
      <c r="BI312" s="338"/>
      <c r="BJ312" s="338"/>
      <c r="BK312" s="338"/>
      <c r="BL312" s="338"/>
      <c r="BM312" s="338"/>
      <c r="BN312" s="338"/>
      <c r="BO312" s="338"/>
      <c r="BP312" s="338"/>
      <c r="BQ312" s="338"/>
      <c r="BR312" s="338"/>
      <c r="BS312" s="338"/>
      <c r="BT312" s="338"/>
      <c r="BU312" s="338"/>
      <c r="BV312" s="343"/>
      <c r="BW312" s="343"/>
      <c r="BX312" s="343"/>
      <c r="BY312" s="343"/>
      <c r="BZ312" s="338"/>
      <c r="CA312" s="338"/>
      <c r="CB312" s="338"/>
      <c r="CC312" s="338"/>
      <c r="CD312" s="338"/>
      <c r="CE312" s="338"/>
      <c r="CF312" s="338"/>
    </row>
    <row r="313" ht="15.75" customHeight="1">
      <c r="A313" s="789">
        <v>374.0</v>
      </c>
      <c r="B313" s="338"/>
      <c r="C313" s="338"/>
      <c r="D313" s="338"/>
      <c r="E313" s="338"/>
      <c r="F313" s="346"/>
      <c r="G313" s="504">
        <f t="shared" ref="G313:H313" si="252">L313+N313+P313+R313+T313+V313+X313+Z313+AB313+AD313+AF313+AH313+AJ313+AL313+AN313+AP313+AR313+AT313+AV313+AX313+AZ313+BB313+BD313+BF313+BH313+BJ313+BL313+BN313+BP313+BR313+BT313</f>
        <v>0</v>
      </c>
      <c r="H313" s="505">
        <f t="shared" si="252"/>
        <v>0</v>
      </c>
      <c r="I313" s="786">
        <f t="shared" si="177"/>
        <v>0</v>
      </c>
      <c r="J313" s="820"/>
      <c r="K313" s="787">
        <f t="shared" si="178"/>
        <v>0</v>
      </c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  <c r="AE313" s="338"/>
      <c r="AF313" s="338"/>
      <c r="AG313" s="338"/>
      <c r="AH313" s="338"/>
      <c r="AI313" s="338"/>
      <c r="AJ313" s="338"/>
      <c r="AK313" s="338"/>
      <c r="AL313" s="338"/>
      <c r="AM313" s="338"/>
      <c r="AN313" s="338"/>
      <c r="AO313" s="338"/>
      <c r="AP313" s="338"/>
      <c r="AQ313" s="338"/>
      <c r="AR313" s="338"/>
      <c r="AS313" s="338"/>
      <c r="AT313" s="338"/>
      <c r="AU313" s="338"/>
      <c r="AV313" s="338"/>
      <c r="AW313" s="338"/>
      <c r="AX313" s="338"/>
      <c r="AY313" s="338"/>
      <c r="AZ313" s="338"/>
      <c r="BA313" s="338"/>
      <c r="BB313" s="338"/>
      <c r="BC313" s="338"/>
      <c r="BD313" s="338"/>
      <c r="BE313" s="338"/>
      <c r="BF313" s="338"/>
      <c r="BG313" s="338"/>
      <c r="BH313" s="338"/>
      <c r="BI313" s="338"/>
      <c r="BJ313" s="338"/>
      <c r="BK313" s="338"/>
      <c r="BL313" s="338"/>
      <c r="BM313" s="338"/>
      <c r="BN313" s="338"/>
      <c r="BO313" s="338"/>
      <c r="BP313" s="338"/>
      <c r="BQ313" s="338"/>
      <c r="BR313" s="338"/>
      <c r="BS313" s="338"/>
      <c r="BT313" s="338"/>
      <c r="BU313" s="338"/>
      <c r="BV313" s="343"/>
      <c r="BW313" s="343"/>
      <c r="BX313" s="343"/>
      <c r="BY313" s="343"/>
      <c r="BZ313" s="338"/>
      <c r="CA313" s="338"/>
      <c r="CB313" s="338"/>
      <c r="CC313" s="338"/>
      <c r="CD313" s="338"/>
      <c r="CE313" s="338"/>
      <c r="CF313" s="338"/>
    </row>
    <row r="314" ht="15.75" customHeight="1">
      <c r="A314" s="789">
        <v>375.0</v>
      </c>
      <c r="B314" s="338"/>
      <c r="C314" s="338"/>
      <c r="D314" s="338"/>
      <c r="E314" s="338"/>
      <c r="F314" s="346"/>
      <c r="G314" s="504">
        <f t="shared" ref="G314:H314" si="253">L314+N314+P314+R314+T314+V314+X314+Z314+AB314+AD314+AF314+AH314+AJ314+AL314+AN314+AP314+AR314+AT314+AV314+AX314+AZ314+BB314+BD314+BF314+BH314+BJ314+BL314+BN314+BP314+BR314+BT314</f>
        <v>0</v>
      </c>
      <c r="H314" s="505">
        <f t="shared" si="253"/>
        <v>0</v>
      </c>
      <c r="I314" s="786">
        <f t="shared" si="177"/>
        <v>0</v>
      </c>
      <c r="J314" s="820"/>
      <c r="K314" s="787">
        <f t="shared" si="178"/>
        <v>0</v>
      </c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  <c r="AC314" s="338"/>
      <c r="AD314" s="338"/>
      <c r="AE314" s="338"/>
      <c r="AF314" s="338"/>
      <c r="AG314" s="338"/>
      <c r="AH314" s="338"/>
      <c r="AI314" s="338"/>
      <c r="AJ314" s="338"/>
      <c r="AK314" s="338"/>
      <c r="AL314" s="338"/>
      <c r="AM314" s="338"/>
      <c r="AN314" s="338"/>
      <c r="AO314" s="338"/>
      <c r="AP314" s="338"/>
      <c r="AQ314" s="338"/>
      <c r="AR314" s="338"/>
      <c r="AS314" s="338"/>
      <c r="AT314" s="338"/>
      <c r="AU314" s="338"/>
      <c r="AV314" s="338"/>
      <c r="AW314" s="338"/>
      <c r="AX314" s="338"/>
      <c r="AY314" s="338"/>
      <c r="AZ314" s="338"/>
      <c r="BA314" s="338"/>
      <c r="BB314" s="338"/>
      <c r="BC314" s="338"/>
      <c r="BD314" s="338"/>
      <c r="BE314" s="338"/>
      <c r="BF314" s="338"/>
      <c r="BG314" s="338"/>
      <c r="BH314" s="338"/>
      <c r="BI314" s="338"/>
      <c r="BJ314" s="338"/>
      <c r="BK314" s="338"/>
      <c r="BL314" s="338"/>
      <c r="BM314" s="338"/>
      <c r="BN314" s="338"/>
      <c r="BO314" s="338"/>
      <c r="BP314" s="338"/>
      <c r="BQ314" s="338"/>
      <c r="BR314" s="338"/>
      <c r="BS314" s="338"/>
      <c r="BT314" s="338"/>
      <c r="BU314" s="338"/>
      <c r="BV314" s="343"/>
      <c r="BW314" s="343"/>
      <c r="BX314" s="343"/>
      <c r="BY314" s="343"/>
      <c r="BZ314" s="338"/>
      <c r="CA314" s="338"/>
      <c r="CB314" s="338"/>
      <c r="CC314" s="338"/>
      <c r="CD314" s="338"/>
      <c r="CE314" s="338"/>
      <c r="CF314" s="338"/>
    </row>
    <row r="315" ht="15.75" customHeight="1">
      <c r="A315" s="789">
        <v>376.0</v>
      </c>
      <c r="B315" s="338"/>
      <c r="C315" s="338"/>
      <c r="D315" s="338"/>
      <c r="E315" s="338"/>
      <c r="F315" s="346"/>
      <c r="G315" s="504">
        <f t="shared" ref="G315:H315" si="254">L315+N315+P315+R315+T315+V315+X315+Z315+AB315+AD315+AF315+AH315+AJ315+AL315+AN315+AP315+AR315+AT315+AV315+AX315+AZ315+BB315+BD315+BF315+BH315+BJ315+BL315+BN315+BP315+BR315+BT315</f>
        <v>0</v>
      </c>
      <c r="H315" s="505">
        <f t="shared" si="254"/>
        <v>0</v>
      </c>
      <c r="I315" s="786">
        <f t="shared" si="177"/>
        <v>0</v>
      </c>
      <c r="J315" s="820"/>
      <c r="K315" s="787">
        <f t="shared" si="178"/>
        <v>0</v>
      </c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  <c r="AC315" s="338"/>
      <c r="AD315" s="338"/>
      <c r="AE315" s="338"/>
      <c r="AF315" s="338"/>
      <c r="AG315" s="338"/>
      <c r="AH315" s="338"/>
      <c r="AI315" s="338"/>
      <c r="AJ315" s="338"/>
      <c r="AK315" s="338"/>
      <c r="AL315" s="338"/>
      <c r="AM315" s="338"/>
      <c r="AN315" s="338"/>
      <c r="AO315" s="338"/>
      <c r="AP315" s="338"/>
      <c r="AQ315" s="338"/>
      <c r="AR315" s="338"/>
      <c r="AS315" s="338"/>
      <c r="AT315" s="338"/>
      <c r="AU315" s="338"/>
      <c r="AV315" s="338"/>
      <c r="AW315" s="338"/>
      <c r="AX315" s="338"/>
      <c r="AY315" s="338"/>
      <c r="AZ315" s="338"/>
      <c r="BA315" s="338"/>
      <c r="BB315" s="338"/>
      <c r="BC315" s="338"/>
      <c r="BD315" s="338"/>
      <c r="BE315" s="338"/>
      <c r="BF315" s="338"/>
      <c r="BG315" s="338"/>
      <c r="BH315" s="338"/>
      <c r="BI315" s="338"/>
      <c r="BJ315" s="338"/>
      <c r="BK315" s="338"/>
      <c r="BL315" s="338"/>
      <c r="BM315" s="338"/>
      <c r="BN315" s="338"/>
      <c r="BO315" s="338"/>
      <c r="BP315" s="338"/>
      <c r="BQ315" s="338"/>
      <c r="BR315" s="338"/>
      <c r="BS315" s="338"/>
      <c r="BT315" s="338"/>
      <c r="BU315" s="338"/>
      <c r="BV315" s="343"/>
      <c r="BW315" s="343"/>
      <c r="BX315" s="343"/>
      <c r="BY315" s="343"/>
      <c r="BZ315" s="338"/>
      <c r="CA315" s="338"/>
      <c r="CB315" s="338"/>
      <c r="CC315" s="338"/>
      <c r="CD315" s="338"/>
      <c r="CE315" s="338"/>
      <c r="CF315" s="338"/>
    </row>
    <row r="316" ht="15.75" customHeight="1">
      <c r="A316" s="789">
        <v>377.0</v>
      </c>
      <c r="B316" s="338"/>
      <c r="C316" s="338"/>
      <c r="D316" s="338"/>
      <c r="E316" s="338"/>
      <c r="F316" s="346"/>
      <c r="G316" s="504">
        <f t="shared" ref="G316:H316" si="255">L316+N316+P316+R316+T316+V316+X316+Z316+AB316+AD316+AF316+AH316+AJ316+AL316+AN316+AP316+AR316+AT316+AV316+AX316+AZ316+BB316+BD316+BF316+BH316+BJ316+BL316+BN316+BP316+BR316+BT316</f>
        <v>0</v>
      </c>
      <c r="H316" s="505">
        <f t="shared" si="255"/>
        <v>0</v>
      </c>
      <c r="I316" s="786">
        <f t="shared" si="177"/>
        <v>0</v>
      </c>
      <c r="J316" s="820"/>
      <c r="K316" s="787">
        <f t="shared" si="178"/>
        <v>0</v>
      </c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  <c r="AC316" s="338"/>
      <c r="AD316" s="338"/>
      <c r="AE316" s="338"/>
      <c r="AF316" s="338"/>
      <c r="AG316" s="338"/>
      <c r="AH316" s="338"/>
      <c r="AI316" s="338"/>
      <c r="AJ316" s="338"/>
      <c r="AK316" s="338"/>
      <c r="AL316" s="338"/>
      <c r="AM316" s="338"/>
      <c r="AN316" s="338"/>
      <c r="AO316" s="338"/>
      <c r="AP316" s="338"/>
      <c r="AQ316" s="338"/>
      <c r="AR316" s="338"/>
      <c r="AS316" s="338"/>
      <c r="AT316" s="338"/>
      <c r="AU316" s="338"/>
      <c r="AV316" s="338"/>
      <c r="AW316" s="338"/>
      <c r="AX316" s="338"/>
      <c r="AY316" s="338"/>
      <c r="AZ316" s="338"/>
      <c r="BA316" s="338"/>
      <c r="BB316" s="338"/>
      <c r="BC316" s="338"/>
      <c r="BD316" s="338"/>
      <c r="BE316" s="338"/>
      <c r="BF316" s="338"/>
      <c r="BG316" s="338"/>
      <c r="BH316" s="338"/>
      <c r="BI316" s="338"/>
      <c r="BJ316" s="338"/>
      <c r="BK316" s="338"/>
      <c r="BL316" s="338"/>
      <c r="BM316" s="338"/>
      <c r="BN316" s="338"/>
      <c r="BO316" s="338"/>
      <c r="BP316" s="338"/>
      <c r="BQ316" s="338"/>
      <c r="BR316" s="338"/>
      <c r="BS316" s="338"/>
      <c r="BT316" s="338"/>
      <c r="BU316" s="338"/>
      <c r="BV316" s="343"/>
      <c r="BW316" s="343"/>
      <c r="BX316" s="343"/>
      <c r="BY316" s="343"/>
      <c r="BZ316" s="338"/>
      <c r="CA316" s="338"/>
      <c r="CB316" s="338"/>
      <c r="CC316" s="338"/>
      <c r="CD316" s="338"/>
      <c r="CE316" s="338"/>
      <c r="CF316" s="338"/>
    </row>
    <row r="317" ht="15.75" customHeight="1">
      <c r="A317" s="789">
        <v>378.0</v>
      </c>
      <c r="B317" s="338"/>
      <c r="C317" s="338"/>
      <c r="D317" s="338"/>
      <c r="E317" s="338"/>
      <c r="F317" s="346"/>
      <c r="G317" s="504">
        <f t="shared" ref="G317:H317" si="256">L317+N317+P317+R317+T317+V317+X317+Z317+AB317+AD317+AF317+AH317+AJ317+AL317+AN317+AP317+AR317+AT317+AV317+AX317+AZ317+BB317+BD317+BF317+BH317+BJ317+BL317+BN317+BP317+BR317+BT317</f>
        <v>0</v>
      </c>
      <c r="H317" s="505">
        <f t="shared" si="256"/>
        <v>0</v>
      </c>
      <c r="I317" s="786">
        <f t="shared" si="177"/>
        <v>0</v>
      </c>
      <c r="J317" s="820"/>
      <c r="K317" s="787">
        <f t="shared" si="178"/>
        <v>0</v>
      </c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  <c r="AC317" s="338"/>
      <c r="AD317" s="338"/>
      <c r="AE317" s="338"/>
      <c r="AF317" s="338"/>
      <c r="AG317" s="338"/>
      <c r="AH317" s="338"/>
      <c r="AI317" s="338"/>
      <c r="AJ317" s="338"/>
      <c r="AK317" s="338"/>
      <c r="AL317" s="338"/>
      <c r="AM317" s="338"/>
      <c r="AN317" s="338"/>
      <c r="AO317" s="338"/>
      <c r="AP317" s="338"/>
      <c r="AQ317" s="338"/>
      <c r="AR317" s="338"/>
      <c r="AS317" s="338"/>
      <c r="AT317" s="338"/>
      <c r="AU317" s="338"/>
      <c r="AV317" s="338"/>
      <c r="AW317" s="338"/>
      <c r="AX317" s="338"/>
      <c r="AY317" s="338"/>
      <c r="AZ317" s="338"/>
      <c r="BA317" s="338"/>
      <c r="BB317" s="338"/>
      <c r="BC317" s="338"/>
      <c r="BD317" s="338"/>
      <c r="BE317" s="338"/>
      <c r="BF317" s="338"/>
      <c r="BG317" s="338"/>
      <c r="BH317" s="338"/>
      <c r="BI317" s="338"/>
      <c r="BJ317" s="338"/>
      <c r="BK317" s="338"/>
      <c r="BL317" s="338"/>
      <c r="BM317" s="338"/>
      <c r="BN317" s="338"/>
      <c r="BO317" s="338"/>
      <c r="BP317" s="338"/>
      <c r="BQ317" s="338"/>
      <c r="BR317" s="338"/>
      <c r="BS317" s="338"/>
      <c r="BT317" s="338"/>
      <c r="BU317" s="338"/>
      <c r="BV317" s="343"/>
      <c r="BW317" s="343"/>
      <c r="BX317" s="343"/>
      <c r="BY317" s="343"/>
      <c r="BZ317" s="338"/>
      <c r="CA317" s="338"/>
      <c r="CB317" s="338"/>
      <c r="CC317" s="338"/>
      <c r="CD317" s="338"/>
      <c r="CE317" s="338"/>
      <c r="CF317" s="338"/>
    </row>
    <row r="318" ht="15.75" customHeight="1">
      <c r="A318" s="789">
        <v>379.0</v>
      </c>
      <c r="B318" s="338"/>
      <c r="C318" s="338"/>
      <c r="D318" s="338"/>
      <c r="E318" s="338"/>
      <c r="F318" s="346"/>
      <c r="G318" s="504">
        <f t="shared" ref="G318:H318" si="257">L318+N318+P318+R318+T318+V318+X318+Z318+AB318+AD318+AF318+AH318+AJ318+AL318+AN318+AP318+AR318+AT318+AV318+AX318+AZ318+BB318+BD318+BF318+BH318+BJ318+BL318+BN318+BP318+BR318+BT318</f>
        <v>0</v>
      </c>
      <c r="H318" s="505">
        <f t="shared" si="257"/>
        <v>0</v>
      </c>
      <c r="I318" s="786">
        <f t="shared" si="177"/>
        <v>0</v>
      </c>
      <c r="J318" s="820"/>
      <c r="K318" s="787">
        <f t="shared" si="178"/>
        <v>0</v>
      </c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  <c r="AC318" s="338"/>
      <c r="AD318" s="338"/>
      <c r="AE318" s="338"/>
      <c r="AF318" s="338"/>
      <c r="AG318" s="338"/>
      <c r="AH318" s="338"/>
      <c r="AI318" s="338"/>
      <c r="AJ318" s="338"/>
      <c r="AK318" s="338"/>
      <c r="AL318" s="338"/>
      <c r="AM318" s="338"/>
      <c r="AN318" s="338"/>
      <c r="AO318" s="338"/>
      <c r="AP318" s="338"/>
      <c r="AQ318" s="338"/>
      <c r="AR318" s="338"/>
      <c r="AS318" s="338"/>
      <c r="AT318" s="338"/>
      <c r="AU318" s="338"/>
      <c r="AV318" s="338"/>
      <c r="AW318" s="338"/>
      <c r="AX318" s="338"/>
      <c r="AY318" s="338"/>
      <c r="AZ318" s="338"/>
      <c r="BA318" s="338"/>
      <c r="BB318" s="338"/>
      <c r="BC318" s="338"/>
      <c r="BD318" s="338"/>
      <c r="BE318" s="338"/>
      <c r="BF318" s="338"/>
      <c r="BG318" s="338"/>
      <c r="BH318" s="338"/>
      <c r="BI318" s="338"/>
      <c r="BJ318" s="338"/>
      <c r="BK318" s="338"/>
      <c r="BL318" s="338"/>
      <c r="BM318" s="338"/>
      <c r="BN318" s="338"/>
      <c r="BO318" s="338"/>
      <c r="BP318" s="338"/>
      <c r="BQ318" s="338"/>
      <c r="BR318" s="338"/>
      <c r="BS318" s="338"/>
      <c r="BT318" s="338"/>
      <c r="BU318" s="338"/>
      <c r="BV318" s="343"/>
      <c r="BW318" s="343"/>
      <c r="BX318" s="343"/>
      <c r="BY318" s="343"/>
      <c r="BZ318" s="338"/>
      <c r="CA318" s="338"/>
      <c r="CB318" s="338"/>
      <c r="CC318" s="338"/>
      <c r="CD318" s="338"/>
      <c r="CE318" s="338"/>
      <c r="CF318" s="338"/>
    </row>
    <row r="319" ht="15.75" customHeight="1">
      <c r="A319" s="789">
        <v>380.0</v>
      </c>
      <c r="B319" s="338"/>
      <c r="C319" s="338"/>
      <c r="D319" s="338"/>
      <c r="E319" s="338"/>
      <c r="F319" s="346"/>
      <c r="G319" s="504">
        <f t="shared" ref="G319:H319" si="258">L319+N319+P319+R319+T319+V319+X319+Z319+AB319+AD319+AF319+AH319+AJ319+AL319+AN319+AP319+AR319+AT319+AV319+AX319+AZ319+BB319+BD319+BF319+BH319+BJ319+BL319+BN319+BP319+BR319+BT319</f>
        <v>0</v>
      </c>
      <c r="H319" s="505">
        <f t="shared" si="258"/>
        <v>0</v>
      </c>
      <c r="I319" s="786">
        <f t="shared" si="177"/>
        <v>0</v>
      </c>
      <c r="J319" s="820"/>
      <c r="K319" s="787">
        <f t="shared" si="178"/>
        <v>0</v>
      </c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  <c r="AC319" s="338"/>
      <c r="AD319" s="338"/>
      <c r="AE319" s="338"/>
      <c r="AF319" s="338"/>
      <c r="AG319" s="338"/>
      <c r="AH319" s="338"/>
      <c r="AI319" s="338"/>
      <c r="AJ319" s="338"/>
      <c r="AK319" s="338"/>
      <c r="AL319" s="338"/>
      <c r="AM319" s="338"/>
      <c r="AN319" s="338"/>
      <c r="AO319" s="338"/>
      <c r="AP319" s="338"/>
      <c r="AQ319" s="338"/>
      <c r="AR319" s="338"/>
      <c r="AS319" s="338"/>
      <c r="AT319" s="338"/>
      <c r="AU319" s="338"/>
      <c r="AV319" s="338"/>
      <c r="AW319" s="338"/>
      <c r="AX319" s="338"/>
      <c r="AY319" s="338"/>
      <c r="AZ319" s="338"/>
      <c r="BA319" s="338"/>
      <c r="BB319" s="338"/>
      <c r="BC319" s="338"/>
      <c r="BD319" s="338"/>
      <c r="BE319" s="338"/>
      <c r="BF319" s="338"/>
      <c r="BG319" s="338"/>
      <c r="BH319" s="338"/>
      <c r="BI319" s="338"/>
      <c r="BJ319" s="338"/>
      <c r="BK319" s="338"/>
      <c r="BL319" s="338"/>
      <c r="BM319" s="338"/>
      <c r="BN319" s="338"/>
      <c r="BO319" s="338"/>
      <c r="BP319" s="338"/>
      <c r="BQ319" s="338"/>
      <c r="BR319" s="338"/>
      <c r="BS319" s="338"/>
      <c r="BT319" s="338"/>
      <c r="BU319" s="338"/>
      <c r="BV319" s="343"/>
      <c r="BW319" s="343"/>
      <c r="BX319" s="343"/>
      <c r="BY319" s="343"/>
      <c r="BZ319" s="338"/>
      <c r="CA319" s="338"/>
      <c r="CB319" s="338"/>
      <c r="CC319" s="338"/>
      <c r="CD319" s="338"/>
      <c r="CE319" s="338"/>
      <c r="CF319" s="338"/>
    </row>
    <row r="320" ht="15.75" customHeight="1">
      <c r="A320" s="789">
        <v>381.0</v>
      </c>
      <c r="B320" s="338"/>
      <c r="C320" s="338"/>
      <c r="D320" s="338"/>
      <c r="E320" s="338"/>
      <c r="F320" s="346"/>
      <c r="G320" s="504">
        <f t="shared" ref="G320:H320" si="259">L320+N320+P320+R320+T320+V320+X320+Z320+AB320+AD320+AF320+AH320+AJ320+AL320+AN320+AP320+AR320+AT320+AV320+AX320+AZ320+BB320+BD320+BF320+BH320+BJ320+BL320+BN320+BP320+BR320+BT320</f>
        <v>0</v>
      </c>
      <c r="H320" s="505">
        <f t="shared" si="259"/>
        <v>0</v>
      </c>
      <c r="I320" s="786">
        <f t="shared" si="177"/>
        <v>0</v>
      </c>
      <c r="J320" s="820"/>
      <c r="K320" s="787">
        <f t="shared" si="178"/>
        <v>0</v>
      </c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  <c r="AC320" s="338"/>
      <c r="AD320" s="338"/>
      <c r="AE320" s="338"/>
      <c r="AF320" s="338"/>
      <c r="AG320" s="338"/>
      <c r="AH320" s="338"/>
      <c r="AI320" s="338"/>
      <c r="AJ320" s="338"/>
      <c r="AK320" s="338"/>
      <c r="AL320" s="338"/>
      <c r="AM320" s="338"/>
      <c r="AN320" s="338"/>
      <c r="AO320" s="338"/>
      <c r="AP320" s="338"/>
      <c r="AQ320" s="338"/>
      <c r="AR320" s="338"/>
      <c r="AS320" s="338"/>
      <c r="AT320" s="338"/>
      <c r="AU320" s="338"/>
      <c r="AV320" s="338"/>
      <c r="AW320" s="338"/>
      <c r="AX320" s="338"/>
      <c r="AY320" s="338"/>
      <c r="AZ320" s="338"/>
      <c r="BA320" s="338"/>
      <c r="BB320" s="338"/>
      <c r="BC320" s="338"/>
      <c r="BD320" s="338"/>
      <c r="BE320" s="338"/>
      <c r="BF320" s="338"/>
      <c r="BG320" s="338"/>
      <c r="BH320" s="338"/>
      <c r="BI320" s="338"/>
      <c r="BJ320" s="338"/>
      <c r="BK320" s="338"/>
      <c r="BL320" s="338"/>
      <c r="BM320" s="338"/>
      <c r="BN320" s="338"/>
      <c r="BO320" s="338"/>
      <c r="BP320" s="338"/>
      <c r="BQ320" s="338"/>
      <c r="BR320" s="338"/>
      <c r="BS320" s="338"/>
      <c r="BT320" s="338"/>
      <c r="BU320" s="338"/>
      <c r="BV320" s="343"/>
      <c r="BW320" s="343"/>
      <c r="BX320" s="343"/>
      <c r="BY320" s="343"/>
      <c r="BZ320" s="338"/>
      <c r="CA320" s="338"/>
      <c r="CB320" s="338"/>
      <c r="CC320" s="338"/>
      <c r="CD320" s="338"/>
      <c r="CE320" s="338"/>
      <c r="CF320" s="338"/>
    </row>
    <row r="321" ht="15.75" customHeight="1">
      <c r="A321" s="789">
        <v>382.0</v>
      </c>
      <c r="B321" s="338"/>
      <c r="C321" s="338"/>
      <c r="D321" s="338"/>
      <c r="E321" s="338"/>
      <c r="F321" s="346"/>
      <c r="G321" s="504">
        <f t="shared" ref="G321:H321" si="260">L321+N321+P321+R321+T321+V321+X321+Z321+AB321+AD321+AF321+AH321+AJ321+AL321+AN321+AP321+AR321+AT321+AV321+AX321+AZ321+BB321+BD321+BF321+BH321+BJ321+BL321+BN321+BP321+BR321+BT321</f>
        <v>0</v>
      </c>
      <c r="H321" s="505">
        <f t="shared" si="260"/>
        <v>0</v>
      </c>
      <c r="I321" s="786">
        <f t="shared" si="177"/>
        <v>0</v>
      </c>
      <c r="J321" s="820"/>
      <c r="K321" s="787">
        <f t="shared" si="178"/>
        <v>0</v>
      </c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  <c r="AC321" s="338"/>
      <c r="AD321" s="338"/>
      <c r="AE321" s="338"/>
      <c r="AF321" s="338"/>
      <c r="AG321" s="338"/>
      <c r="AH321" s="338"/>
      <c r="AI321" s="338"/>
      <c r="AJ321" s="338"/>
      <c r="AK321" s="338"/>
      <c r="AL321" s="338"/>
      <c r="AM321" s="338"/>
      <c r="AN321" s="338"/>
      <c r="AO321" s="338"/>
      <c r="AP321" s="338"/>
      <c r="AQ321" s="338"/>
      <c r="AR321" s="338"/>
      <c r="AS321" s="338"/>
      <c r="AT321" s="338"/>
      <c r="AU321" s="338"/>
      <c r="AV321" s="338"/>
      <c r="AW321" s="338"/>
      <c r="AX321" s="338"/>
      <c r="AY321" s="338"/>
      <c r="AZ321" s="338"/>
      <c r="BA321" s="338"/>
      <c r="BB321" s="338"/>
      <c r="BC321" s="338"/>
      <c r="BD321" s="338"/>
      <c r="BE321" s="338"/>
      <c r="BF321" s="338"/>
      <c r="BG321" s="338"/>
      <c r="BH321" s="338"/>
      <c r="BI321" s="338"/>
      <c r="BJ321" s="338"/>
      <c r="BK321" s="338"/>
      <c r="BL321" s="338"/>
      <c r="BM321" s="338"/>
      <c r="BN321" s="338"/>
      <c r="BO321" s="338"/>
      <c r="BP321" s="338"/>
      <c r="BQ321" s="338"/>
      <c r="BR321" s="338"/>
      <c r="BS321" s="338"/>
      <c r="BT321" s="338"/>
      <c r="BU321" s="338"/>
      <c r="BV321" s="343"/>
      <c r="BW321" s="343"/>
      <c r="BX321" s="343"/>
      <c r="BY321" s="343"/>
      <c r="BZ321" s="338"/>
      <c r="CA321" s="338"/>
      <c r="CB321" s="338"/>
      <c r="CC321" s="338"/>
      <c r="CD321" s="338"/>
      <c r="CE321" s="338"/>
      <c r="CF321" s="338"/>
    </row>
    <row r="322" ht="15.75" customHeight="1">
      <c r="A322" s="789">
        <v>383.0</v>
      </c>
      <c r="B322" s="338"/>
      <c r="C322" s="338"/>
      <c r="D322" s="338"/>
      <c r="E322" s="338"/>
      <c r="F322" s="346"/>
      <c r="G322" s="504">
        <f t="shared" ref="G322:H322" si="261">L322+N322+P322+R322+T322+V322+X322+Z322+AB322+AD322+AF322+AH322+AJ322+AL322+AN322+AP322+AR322+AT322+AV322+AX322+AZ322+BB322+BD322+BF322+BH322+BJ322+BL322+BN322+BP322+BR322+BT322</f>
        <v>0</v>
      </c>
      <c r="H322" s="505">
        <f t="shared" si="261"/>
        <v>0</v>
      </c>
      <c r="I322" s="786">
        <f t="shared" si="177"/>
        <v>0</v>
      </c>
      <c r="J322" s="820"/>
      <c r="K322" s="787">
        <f t="shared" si="178"/>
        <v>0</v>
      </c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  <c r="AC322" s="338"/>
      <c r="AD322" s="338"/>
      <c r="AE322" s="338"/>
      <c r="AF322" s="338"/>
      <c r="AG322" s="338"/>
      <c r="AH322" s="338"/>
      <c r="AI322" s="338"/>
      <c r="AJ322" s="338"/>
      <c r="AK322" s="338"/>
      <c r="AL322" s="338"/>
      <c r="AM322" s="338"/>
      <c r="AN322" s="338"/>
      <c r="AO322" s="338"/>
      <c r="AP322" s="338"/>
      <c r="AQ322" s="338"/>
      <c r="AR322" s="338"/>
      <c r="AS322" s="338"/>
      <c r="AT322" s="338"/>
      <c r="AU322" s="338"/>
      <c r="AV322" s="338"/>
      <c r="AW322" s="338"/>
      <c r="AX322" s="338"/>
      <c r="AY322" s="338"/>
      <c r="AZ322" s="338"/>
      <c r="BA322" s="338"/>
      <c r="BB322" s="338"/>
      <c r="BC322" s="338"/>
      <c r="BD322" s="338"/>
      <c r="BE322" s="338"/>
      <c r="BF322" s="338"/>
      <c r="BG322" s="338"/>
      <c r="BH322" s="338"/>
      <c r="BI322" s="338"/>
      <c r="BJ322" s="338"/>
      <c r="BK322" s="338"/>
      <c r="BL322" s="338"/>
      <c r="BM322" s="338"/>
      <c r="BN322" s="338"/>
      <c r="BO322" s="338"/>
      <c r="BP322" s="338"/>
      <c r="BQ322" s="338"/>
      <c r="BR322" s="338"/>
      <c r="BS322" s="338"/>
      <c r="BT322" s="338"/>
      <c r="BU322" s="338"/>
      <c r="BV322" s="343"/>
      <c r="BW322" s="343"/>
      <c r="BX322" s="343"/>
      <c r="BY322" s="343"/>
      <c r="BZ322" s="338"/>
      <c r="CA322" s="338"/>
      <c r="CB322" s="338"/>
      <c r="CC322" s="338"/>
      <c r="CD322" s="338"/>
      <c r="CE322" s="338"/>
      <c r="CF322" s="338"/>
    </row>
    <row r="323" ht="15.75" customHeight="1">
      <c r="A323" s="789">
        <v>384.0</v>
      </c>
      <c r="B323" s="338"/>
      <c r="C323" s="338"/>
      <c r="D323" s="338"/>
      <c r="E323" s="338"/>
      <c r="F323" s="346"/>
      <c r="G323" s="504">
        <f t="shared" ref="G323:H323" si="262">L323+N323+P323+R323+T323+V323+X323+Z323+AB323+AD323+AF323+AH323+AJ323+AL323+AN323+AP323+AR323+AT323+AV323+AX323+AZ323+BB323+BD323+BF323+BH323+BJ323+BL323+BN323+BP323+BR323+BT323</f>
        <v>0</v>
      </c>
      <c r="H323" s="505">
        <f t="shared" si="262"/>
        <v>0</v>
      </c>
      <c r="I323" s="786">
        <f t="shared" si="177"/>
        <v>0</v>
      </c>
      <c r="J323" s="820"/>
      <c r="K323" s="787">
        <f t="shared" si="178"/>
        <v>0</v>
      </c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338"/>
      <c r="AJ323" s="338"/>
      <c r="AK323" s="338"/>
      <c r="AL323" s="338"/>
      <c r="AM323" s="338"/>
      <c r="AN323" s="338"/>
      <c r="AO323" s="338"/>
      <c r="AP323" s="338"/>
      <c r="AQ323" s="338"/>
      <c r="AR323" s="338"/>
      <c r="AS323" s="338"/>
      <c r="AT323" s="338"/>
      <c r="AU323" s="338"/>
      <c r="AV323" s="338"/>
      <c r="AW323" s="338"/>
      <c r="AX323" s="338"/>
      <c r="AY323" s="338"/>
      <c r="AZ323" s="338"/>
      <c r="BA323" s="338"/>
      <c r="BB323" s="338"/>
      <c r="BC323" s="338"/>
      <c r="BD323" s="338"/>
      <c r="BE323" s="338"/>
      <c r="BF323" s="338"/>
      <c r="BG323" s="338"/>
      <c r="BH323" s="338"/>
      <c r="BI323" s="338"/>
      <c r="BJ323" s="338"/>
      <c r="BK323" s="338"/>
      <c r="BL323" s="338"/>
      <c r="BM323" s="338"/>
      <c r="BN323" s="338"/>
      <c r="BO323" s="338"/>
      <c r="BP323" s="338"/>
      <c r="BQ323" s="338"/>
      <c r="BR323" s="338"/>
      <c r="BS323" s="338"/>
      <c r="BT323" s="338"/>
      <c r="BU323" s="338"/>
      <c r="BV323" s="343"/>
      <c r="BW323" s="343"/>
      <c r="BX323" s="343"/>
      <c r="BY323" s="343"/>
      <c r="BZ323" s="338"/>
      <c r="CA323" s="338"/>
      <c r="CB323" s="338"/>
      <c r="CC323" s="338"/>
      <c r="CD323" s="338"/>
      <c r="CE323" s="338"/>
      <c r="CF323" s="338"/>
    </row>
    <row r="324" ht="15.75" customHeight="1">
      <c r="A324" s="789">
        <v>385.0</v>
      </c>
      <c r="B324" s="338"/>
      <c r="C324" s="338"/>
      <c r="D324" s="338"/>
      <c r="E324" s="338"/>
      <c r="F324" s="346"/>
      <c r="G324" s="504">
        <f t="shared" ref="G324:H324" si="263">L324+N324+P324+R324+T324+V324+X324+Z324+AB324+AD324+AF324+AH324+AJ324+AL324+AN324+AP324+AR324+AT324+AV324+AX324+AZ324+BB324+BD324+BF324+BH324+BJ324+BL324+BN324+BP324+BR324+BT324</f>
        <v>0</v>
      </c>
      <c r="H324" s="505">
        <f t="shared" si="263"/>
        <v>0</v>
      </c>
      <c r="I324" s="786">
        <f t="shared" si="177"/>
        <v>0</v>
      </c>
      <c r="J324" s="820"/>
      <c r="K324" s="787">
        <f t="shared" si="178"/>
        <v>0</v>
      </c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338"/>
      <c r="AJ324" s="338"/>
      <c r="AK324" s="338"/>
      <c r="AL324" s="338"/>
      <c r="AM324" s="338"/>
      <c r="AN324" s="338"/>
      <c r="AO324" s="338"/>
      <c r="AP324" s="338"/>
      <c r="AQ324" s="338"/>
      <c r="AR324" s="338"/>
      <c r="AS324" s="338"/>
      <c r="AT324" s="338"/>
      <c r="AU324" s="338"/>
      <c r="AV324" s="338"/>
      <c r="AW324" s="338"/>
      <c r="AX324" s="338"/>
      <c r="AY324" s="338"/>
      <c r="AZ324" s="338"/>
      <c r="BA324" s="338"/>
      <c r="BB324" s="338"/>
      <c r="BC324" s="338"/>
      <c r="BD324" s="338"/>
      <c r="BE324" s="338"/>
      <c r="BF324" s="338"/>
      <c r="BG324" s="338"/>
      <c r="BH324" s="338"/>
      <c r="BI324" s="338"/>
      <c r="BJ324" s="338"/>
      <c r="BK324" s="338"/>
      <c r="BL324" s="338"/>
      <c r="BM324" s="338"/>
      <c r="BN324" s="338"/>
      <c r="BO324" s="338"/>
      <c r="BP324" s="338"/>
      <c r="BQ324" s="338"/>
      <c r="BR324" s="338"/>
      <c r="BS324" s="338"/>
      <c r="BT324" s="338"/>
      <c r="BU324" s="338"/>
      <c r="BV324" s="343"/>
      <c r="BW324" s="343"/>
      <c r="BX324" s="343"/>
      <c r="BY324" s="343"/>
      <c r="BZ324" s="338"/>
      <c r="CA324" s="338"/>
      <c r="CB324" s="338"/>
      <c r="CC324" s="338"/>
      <c r="CD324" s="338"/>
      <c r="CE324" s="338"/>
      <c r="CF324" s="338"/>
    </row>
    <row r="325" ht="15.75" customHeight="1">
      <c r="A325" s="789">
        <v>386.0</v>
      </c>
      <c r="B325" s="338"/>
      <c r="C325" s="338"/>
      <c r="D325" s="338"/>
      <c r="E325" s="338"/>
      <c r="F325" s="346"/>
      <c r="G325" s="504">
        <f t="shared" ref="G325:H325" si="264">L325+N325+P325+R325+T325+V325+X325+Z325+AB325+AD325+AF325+AH325+AJ325+AL325+AN325+AP325+AR325+AT325+AV325+AX325+AZ325+BB325+BD325+BF325+BH325+BJ325+BL325+BN325+BP325+BR325+BT325</f>
        <v>0</v>
      </c>
      <c r="H325" s="505">
        <f t="shared" si="264"/>
        <v>0</v>
      </c>
      <c r="I325" s="786">
        <f t="shared" si="177"/>
        <v>0</v>
      </c>
      <c r="J325" s="820"/>
      <c r="K325" s="787">
        <f t="shared" si="178"/>
        <v>0</v>
      </c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  <c r="AC325" s="338"/>
      <c r="AD325" s="338"/>
      <c r="AE325" s="338"/>
      <c r="AF325" s="338"/>
      <c r="AG325" s="338"/>
      <c r="AH325" s="338"/>
      <c r="AI325" s="338"/>
      <c r="AJ325" s="338"/>
      <c r="AK325" s="338"/>
      <c r="AL325" s="338"/>
      <c r="AM325" s="338"/>
      <c r="AN325" s="338"/>
      <c r="AO325" s="338"/>
      <c r="AP325" s="338"/>
      <c r="AQ325" s="338"/>
      <c r="AR325" s="338"/>
      <c r="AS325" s="338"/>
      <c r="AT325" s="338"/>
      <c r="AU325" s="338"/>
      <c r="AV325" s="338"/>
      <c r="AW325" s="338"/>
      <c r="AX325" s="338"/>
      <c r="AY325" s="338"/>
      <c r="AZ325" s="338"/>
      <c r="BA325" s="338"/>
      <c r="BB325" s="338"/>
      <c r="BC325" s="338"/>
      <c r="BD325" s="338"/>
      <c r="BE325" s="338"/>
      <c r="BF325" s="338"/>
      <c r="BG325" s="338"/>
      <c r="BH325" s="338"/>
      <c r="BI325" s="338"/>
      <c r="BJ325" s="338"/>
      <c r="BK325" s="338"/>
      <c r="BL325" s="338"/>
      <c r="BM325" s="338"/>
      <c r="BN325" s="338"/>
      <c r="BO325" s="338"/>
      <c r="BP325" s="338"/>
      <c r="BQ325" s="338"/>
      <c r="BR325" s="338"/>
      <c r="BS325" s="338"/>
      <c r="BT325" s="338"/>
      <c r="BU325" s="338"/>
      <c r="BV325" s="343"/>
      <c r="BW325" s="343"/>
      <c r="BX325" s="343"/>
      <c r="BY325" s="343"/>
      <c r="BZ325" s="338"/>
      <c r="CA325" s="338"/>
      <c r="CB325" s="338"/>
      <c r="CC325" s="338"/>
      <c r="CD325" s="338"/>
      <c r="CE325" s="338"/>
      <c r="CF325" s="338"/>
    </row>
    <row r="326" ht="15.75" customHeight="1">
      <c r="A326" s="789">
        <v>387.0</v>
      </c>
      <c r="B326" s="338"/>
      <c r="C326" s="338"/>
      <c r="D326" s="338"/>
      <c r="E326" s="338"/>
      <c r="F326" s="346"/>
      <c r="G326" s="504">
        <f t="shared" ref="G326:H326" si="265">L326+N326+P326+R326+T326+V326+X326+Z326+AB326+AD326+AF326+AH326+AJ326+AL326+AN326+AP326+AR326+AT326+AV326+AX326+AZ326+BB326+BD326+BF326+BH326+BJ326+BL326+BN326+BP326+BR326+BT326</f>
        <v>0</v>
      </c>
      <c r="H326" s="505">
        <f t="shared" si="265"/>
        <v>0</v>
      </c>
      <c r="I326" s="786">
        <f t="shared" si="177"/>
        <v>0</v>
      </c>
      <c r="J326" s="820"/>
      <c r="K326" s="787">
        <f t="shared" si="178"/>
        <v>0</v>
      </c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  <c r="AC326" s="338"/>
      <c r="AD326" s="338"/>
      <c r="AE326" s="338"/>
      <c r="AF326" s="338"/>
      <c r="AG326" s="338"/>
      <c r="AH326" s="338"/>
      <c r="AI326" s="338"/>
      <c r="AJ326" s="338"/>
      <c r="AK326" s="338"/>
      <c r="AL326" s="338"/>
      <c r="AM326" s="338"/>
      <c r="AN326" s="338"/>
      <c r="AO326" s="338"/>
      <c r="AP326" s="338"/>
      <c r="AQ326" s="338"/>
      <c r="AR326" s="338"/>
      <c r="AS326" s="338"/>
      <c r="AT326" s="338"/>
      <c r="AU326" s="338"/>
      <c r="AV326" s="338"/>
      <c r="AW326" s="338"/>
      <c r="AX326" s="338"/>
      <c r="AY326" s="338"/>
      <c r="AZ326" s="338"/>
      <c r="BA326" s="338"/>
      <c r="BB326" s="338"/>
      <c r="BC326" s="338"/>
      <c r="BD326" s="338"/>
      <c r="BE326" s="338"/>
      <c r="BF326" s="338"/>
      <c r="BG326" s="338"/>
      <c r="BH326" s="338"/>
      <c r="BI326" s="338"/>
      <c r="BJ326" s="338"/>
      <c r="BK326" s="338"/>
      <c r="BL326" s="338"/>
      <c r="BM326" s="338"/>
      <c r="BN326" s="338"/>
      <c r="BO326" s="338"/>
      <c r="BP326" s="338"/>
      <c r="BQ326" s="338"/>
      <c r="BR326" s="338"/>
      <c r="BS326" s="338"/>
      <c r="BT326" s="338"/>
      <c r="BU326" s="338"/>
      <c r="BV326" s="343"/>
      <c r="BW326" s="343"/>
      <c r="BX326" s="343"/>
      <c r="BY326" s="343"/>
      <c r="BZ326" s="338"/>
      <c r="CA326" s="338"/>
      <c r="CB326" s="338"/>
      <c r="CC326" s="338"/>
      <c r="CD326" s="338"/>
      <c r="CE326" s="338"/>
      <c r="CF326" s="338"/>
    </row>
    <row r="327" ht="15.75" customHeight="1">
      <c r="A327" s="789">
        <v>388.0</v>
      </c>
      <c r="B327" s="338"/>
      <c r="C327" s="338"/>
      <c r="D327" s="338"/>
      <c r="E327" s="338"/>
      <c r="F327" s="346"/>
      <c r="G327" s="504">
        <f t="shared" ref="G327:H327" si="266">L327+N327+P327+R327+T327+V327+X327+Z327+AB327+AD327+AF327+AH327+AJ327+AL327+AN327+AP327+AR327+AT327+AV327+AX327+AZ327+BB327+BD327+BF327+BH327+BJ327+BL327+BN327+BP327+BR327+BT327</f>
        <v>0</v>
      </c>
      <c r="H327" s="505">
        <f t="shared" si="266"/>
        <v>0</v>
      </c>
      <c r="I327" s="786">
        <f t="shared" si="177"/>
        <v>0</v>
      </c>
      <c r="J327" s="820"/>
      <c r="K327" s="787">
        <f t="shared" si="178"/>
        <v>0</v>
      </c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  <c r="AC327" s="338"/>
      <c r="AD327" s="338"/>
      <c r="AE327" s="338"/>
      <c r="AF327" s="338"/>
      <c r="AG327" s="338"/>
      <c r="AH327" s="338"/>
      <c r="AI327" s="338"/>
      <c r="AJ327" s="338"/>
      <c r="AK327" s="338"/>
      <c r="AL327" s="338"/>
      <c r="AM327" s="338"/>
      <c r="AN327" s="338"/>
      <c r="AO327" s="338"/>
      <c r="AP327" s="338"/>
      <c r="AQ327" s="338"/>
      <c r="AR327" s="338"/>
      <c r="AS327" s="338"/>
      <c r="AT327" s="338"/>
      <c r="AU327" s="338"/>
      <c r="AV327" s="338"/>
      <c r="AW327" s="338"/>
      <c r="AX327" s="338"/>
      <c r="AY327" s="338"/>
      <c r="AZ327" s="338"/>
      <c r="BA327" s="338"/>
      <c r="BB327" s="338"/>
      <c r="BC327" s="338"/>
      <c r="BD327" s="338"/>
      <c r="BE327" s="338"/>
      <c r="BF327" s="338"/>
      <c r="BG327" s="338"/>
      <c r="BH327" s="338"/>
      <c r="BI327" s="338"/>
      <c r="BJ327" s="338"/>
      <c r="BK327" s="338"/>
      <c r="BL327" s="338"/>
      <c r="BM327" s="338"/>
      <c r="BN327" s="338"/>
      <c r="BO327" s="338"/>
      <c r="BP327" s="338"/>
      <c r="BQ327" s="338"/>
      <c r="BR327" s="338"/>
      <c r="BS327" s="338"/>
      <c r="BT327" s="338"/>
      <c r="BU327" s="338"/>
      <c r="BV327" s="343"/>
      <c r="BW327" s="343"/>
      <c r="BX327" s="343"/>
      <c r="BY327" s="343"/>
      <c r="BZ327" s="338"/>
      <c r="CA327" s="338"/>
      <c r="CB327" s="338"/>
      <c r="CC327" s="338"/>
      <c r="CD327" s="338"/>
      <c r="CE327" s="338"/>
      <c r="CF327" s="338"/>
    </row>
    <row r="328" ht="15.75" customHeight="1">
      <c r="A328" s="829"/>
      <c r="B328" s="338"/>
      <c r="C328" s="338"/>
      <c r="D328" s="338"/>
      <c r="E328" s="338"/>
      <c r="F328" s="346"/>
      <c r="G328" s="504">
        <f t="shared" ref="G328:H328" si="267">L328+N328+P328+R328+T328+V328+X328+Z328+AB328+AD328+AF328+AH328+AJ328+AL328+AN328+AP328+AR328+AT328+AV328+AX328+AZ328+BB328+BD328+BF328+BH328+BJ328+BL328+BN328+BP328+BR328+BT328</f>
        <v>0</v>
      </c>
      <c r="H328" s="505">
        <f t="shared" si="267"/>
        <v>0</v>
      </c>
      <c r="I328" s="786">
        <f t="shared" si="177"/>
        <v>0</v>
      </c>
      <c r="J328" s="820"/>
      <c r="K328" s="787">
        <f t="shared" si="178"/>
        <v>0</v>
      </c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  <c r="AC328" s="338"/>
      <c r="AD328" s="338"/>
      <c r="AE328" s="338"/>
      <c r="AF328" s="338"/>
      <c r="AG328" s="338"/>
      <c r="AH328" s="338"/>
      <c r="AI328" s="338"/>
      <c r="AJ328" s="338"/>
      <c r="AK328" s="338"/>
      <c r="AL328" s="338"/>
      <c r="AM328" s="338"/>
      <c r="AN328" s="338"/>
      <c r="AO328" s="338"/>
      <c r="AP328" s="338"/>
      <c r="AQ328" s="338"/>
      <c r="AR328" s="338"/>
      <c r="AS328" s="338"/>
      <c r="AT328" s="338"/>
      <c r="AU328" s="338"/>
      <c r="AV328" s="338"/>
      <c r="AW328" s="338"/>
      <c r="AX328" s="338"/>
      <c r="AY328" s="338"/>
      <c r="AZ328" s="338"/>
      <c r="BA328" s="338"/>
      <c r="BB328" s="338"/>
      <c r="BC328" s="338"/>
      <c r="BD328" s="338"/>
      <c r="BE328" s="338"/>
      <c r="BF328" s="338"/>
      <c r="BG328" s="338"/>
      <c r="BH328" s="338"/>
      <c r="BI328" s="338"/>
      <c r="BJ328" s="338"/>
      <c r="BK328" s="338"/>
      <c r="BL328" s="338"/>
      <c r="BM328" s="338"/>
      <c r="BN328" s="338"/>
      <c r="BO328" s="338"/>
      <c r="BP328" s="338"/>
      <c r="BQ328" s="338"/>
      <c r="BR328" s="338"/>
      <c r="BS328" s="338"/>
      <c r="BT328" s="338"/>
      <c r="BU328" s="338"/>
      <c r="BV328" s="343"/>
      <c r="BW328" s="343"/>
      <c r="BX328" s="343"/>
      <c r="BY328" s="343"/>
      <c r="BZ328" s="338"/>
      <c r="CA328" s="338"/>
      <c r="CB328" s="338"/>
      <c r="CC328" s="338"/>
      <c r="CD328" s="338"/>
      <c r="CE328" s="338"/>
      <c r="CF328" s="338"/>
    </row>
    <row r="329" ht="15.75" customHeight="1">
      <c r="A329" s="829"/>
      <c r="B329" s="338"/>
      <c r="C329" s="338"/>
      <c r="D329" s="338"/>
      <c r="E329" s="338"/>
      <c r="F329" s="346"/>
      <c r="G329" s="504">
        <f t="shared" ref="G329:H329" si="268">L329+N329+P329+R329+T329+V329+X329+Z329+AB329+AD329+AF329+AH329+AJ329+AL329+AN329+AP329+AR329+AT329+AV329+AX329+AZ329+BB329+BD329+BF329+BH329+BJ329+BL329+BN329+BP329+BR329+BT329</f>
        <v>0</v>
      </c>
      <c r="H329" s="505">
        <f t="shared" si="268"/>
        <v>0</v>
      </c>
      <c r="I329" s="786">
        <f t="shared" si="177"/>
        <v>0</v>
      </c>
      <c r="J329" s="820"/>
      <c r="K329" s="787">
        <f t="shared" si="178"/>
        <v>0</v>
      </c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  <c r="AC329" s="338"/>
      <c r="AD329" s="338"/>
      <c r="AE329" s="338"/>
      <c r="AF329" s="338"/>
      <c r="AG329" s="338"/>
      <c r="AH329" s="338"/>
      <c r="AI329" s="338"/>
      <c r="AJ329" s="338"/>
      <c r="AK329" s="338"/>
      <c r="AL329" s="338"/>
      <c r="AM329" s="338"/>
      <c r="AN329" s="338"/>
      <c r="AO329" s="338"/>
      <c r="AP329" s="338"/>
      <c r="AQ329" s="338"/>
      <c r="AR329" s="338"/>
      <c r="AS329" s="338"/>
      <c r="AT329" s="338"/>
      <c r="AU329" s="338"/>
      <c r="AV329" s="338"/>
      <c r="AW329" s="338"/>
      <c r="AX329" s="338"/>
      <c r="AY329" s="338"/>
      <c r="AZ329" s="338"/>
      <c r="BA329" s="338"/>
      <c r="BB329" s="338"/>
      <c r="BC329" s="338"/>
      <c r="BD329" s="338"/>
      <c r="BE329" s="338"/>
      <c r="BF329" s="338"/>
      <c r="BG329" s="338"/>
      <c r="BH329" s="338"/>
      <c r="BI329" s="338"/>
      <c r="BJ329" s="338"/>
      <c r="BK329" s="338"/>
      <c r="BL329" s="338"/>
      <c r="BM329" s="338"/>
      <c r="BN329" s="338"/>
      <c r="BO329" s="338"/>
      <c r="BP329" s="338"/>
      <c r="BQ329" s="338"/>
      <c r="BR329" s="338"/>
      <c r="BS329" s="338"/>
      <c r="BT329" s="338"/>
      <c r="BU329" s="338"/>
      <c r="BV329" s="343"/>
      <c r="BW329" s="343"/>
      <c r="BX329" s="343"/>
      <c r="BY329" s="343"/>
      <c r="BZ329" s="338"/>
      <c r="CA329" s="338"/>
      <c r="CB329" s="338"/>
      <c r="CC329" s="338"/>
      <c r="CD329" s="338"/>
      <c r="CE329" s="338"/>
      <c r="CF329" s="338"/>
    </row>
    <row r="330" ht="15.75" customHeight="1">
      <c r="A330" s="829"/>
      <c r="B330" s="338"/>
      <c r="C330" s="338"/>
      <c r="D330" s="338"/>
      <c r="E330" s="338"/>
      <c r="F330" s="346"/>
      <c r="G330" s="504">
        <f t="shared" ref="G330:H330" si="269">L330+N330+P330+R330+T330+V330+X330+Z330+AB330+AD330+AF330+AH330+AJ330+AL330+AN330+AP330+AR330+AT330+AV330+AX330+AZ330+BB330+BD330+BF330+BH330+BJ330+BL330+BN330+BP330+BR330+BT330</f>
        <v>0</v>
      </c>
      <c r="H330" s="505">
        <f t="shared" si="269"/>
        <v>0</v>
      </c>
      <c r="I330" s="786">
        <f t="shared" si="177"/>
        <v>0</v>
      </c>
      <c r="J330" s="820"/>
      <c r="K330" s="787">
        <f t="shared" si="178"/>
        <v>0</v>
      </c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  <c r="AC330" s="338"/>
      <c r="AD330" s="338"/>
      <c r="AE330" s="338"/>
      <c r="AF330" s="338"/>
      <c r="AG330" s="338"/>
      <c r="AH330" s="338"/>
      <c r="AI330" s="338"/>
      <c r="AJ330" s="338"/>
      <c r="AK330" s="338"/>
      <c r="AL330" s="338"/>
      <c r="AM330" s="338"/>
      <c r="AN330" s="338"/>
      <c r="AO330" s="338"/>
      <c r="AP330" s="338"/>
      <c r="AQ330" s="338"/>
      <c r="AR330" s="338"/>
      <c r="AS330" s="338"/>
      <c r="AT330" s="338"/>
      <c r="AU330" s="338"/>
      <c r="AV330" s="338"/>
      <c r="AW330" s="338"/>
      <c r="AX330" s="338"/>
      <c r="AY330" s="338"/>
      <c r="AZ330" s="338"/>
      <c r="BA330" s="338"/>
      <c r="BB330" s="338"/>
      <c r="BC330" s="338"/>
      <c r="BD330" s="338"/>
      <c r="BE330" s="338"/>
      <c r="BF330" s="338"/>
      <c r="BG330" s="338"/>
      <c r="BH330" s="338"/>
      <c r="BI330" s="338"/>
      <c r="BJ330" s="338"/>
      <c r="BK330" s="338"/>
      <c r="BL330" s="338"/>
      <c r="BM330" s="338"/>
      <c r="BN330" s="338"/>
      <c r="BO330" s="338"/>
      <c r="BP330" s="338"/>
      <c r="BQ330" s="338"/>
      <c r="BR330" s="338"/>
      <c r="BS330" s="338"/>
      <c r="BT330" s="338"/>
      <c r="BU330" s="338"/>
      <c r="BV330" s="343"/>
      <c r="BW330" s="343"/>
      <c r="BX330" s="343"/>
      <c r="BY330" s="343"/>
      <c r="BZ330" s="338"/>
      <c r="CA330" s="338"/>
      <c r="CB330" s="338"/>
      <c r="CC330" s="338"/>
      <c r="CD330" s="338"/>
      <c r="CE330" s="338"/>
      <c r="CF330" s="338"/>
    </row>
    <row r="331" ht="15.75" customHeight="1">
      <c r="A331" s="829"/>
      <c r="B331" s="338"/>
      <c r="C331" s="338"/>
      <c r="D331" s="338"/>
      <c r="E331" s="338"/>
      <c r="F331" s="346"/>
      <c r="G331" s="504">
        <f t="shared" ref="G331:H331" si="270">L331+N331+P331+R331+T331+V331+X331+Z331+AB331+AD331+AF331+AH331+AJ331+AL331+AN331+AP331+AR331+AT331+AV331+AX331+AZ331+BB331+BD331+BF331+BH331+BJ331+BL331+BN331+BP331+BR331+BT331</f>
        <v>0</v>
      </c>
      <c r="H331" s="505">
        <f t="shared" si="270"/>
        <v>0</v>
      </c>
      <c r="I331" s="786">
        <f t="shared" si="177"/>
        <v>0</v>
      </c>
      <c r="J331" s="820"/>
      <c r="K331" s="787">
        <f t="shared" si="178"/>
        <v>0</v>
      </c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  <c r="AI331" s="338"/>
      <c r="AJ331" s="338"/>
      <c r="AK331" s="338"/>
      <c r="AL331" s="338"/>
      <c r="AM331" s="338"/>
      <c r="AN331" s="338"/>
      <c r="AO331" s="338"/>
      <c r="AP331" s="338"/>
      <c r="AQ331" s="338"/>
      <c r="AR331" s="338"/>
      <c r="AS331" s="338"/>
      <c r="AT331" s="338"/>
      <c r="AU331" s="338"/>
      <c r="AV331" s="338"/>
      <c r="AW331" s="338"/>
      <c r="AX331" s="338"/>
      <c r="AY331" s="338"/>
      <c r="AZ331" s="338"/>
      <c r="BA331" s="338"/>
      <c r="BB331" s="338"/>
      <c r="BC331" s="338"/>
      <c r="BD331" s="338"/>
      <c r="BE331" s="338"/>
      <c r="BF331" s="338"/>
      <c r="BG331" s="338"/>
      <c r="BH331" s="338"/>
      <c r="BI331" s="338"/>
      <c r="BJ331" s="338"/>
      <c r="BK331" s="338"/>
      <c r="BL331" s="338"/>
      <c r="BM331" s="338"/>
      <c r="BN331" s="338"/>
      <c r="BO331" s="338"/>
      <c r="BP331" s="338"/>
      <c r="BQ331" s="338"/>
      <c r="BR331" s="338"/>
      <c r="BS331" s="338"/>
      <c r="BT331" s="338"/>
      <c r="BU331" s="338"/>
      <c r="BV331" s="343"/>
      <c r="BW331" s="343"/>
      <c r="BX331" s="343"/>
      <c r="BY331" s="343"/>
      <c r="BZ331" s="338"/>
      <c r="CA331" s="338"/>
      <c r="CB331" s="338"/>
      <c r="CC331" s="338"/>
      <c r="CD331" s="338"/>
      <c r="CE331" s="338"/>
      <c r="CF331" s="338"/>
    </row>
    <row r="332" ht="15.75" customHeight="1">
      <c r="A332" s="829"/>
      <c r="B332" s="338"/>
      <c r="C332" s="338"/>
      <c r="D332" s="338"/>
      <c r="E332" s="338"/>
      <c r="F332" s="346"/>
      <c r="G332" s="504">
        <f t="shared" ref="G332:H332" si="271">L332+N332+P332+R332+T332+V332+X332+Z332+AB332+AD332+AF332+AH332+AJ332+AL332+AN332+AP332+AR332+AT332+AV332+AX332+AZ332+BB332+BD332+BF332+BH332+BJ332+BL332+BN332+BP332+BR332+BT332</f>
        <v>0</v>
      </c>
      <c r="H332" s="505">
        <f t="shared" si="271"/>
        <v>0</v>
      </c>
      <c r="I332" s="786">
        <f t="shared" si="177"/>
        <v>0</v>
      </c>
      <c r="J332" s="820"/>
      <c r="K332" s="787">
        <f t="shared" si="178"/>
        <v>0</v>
      </c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  <c r="AC332" s="338"/>
      <c r="AD332" s="338"/>
      <c r="AE332" s="338"/>
      <c r="AF332" s="338"/>
      <c r="AG332" s="338"/>
      <c r="AH332" s="338"/>
      <c r="AI332" s="338"/>
      <c r="AJ332" s="338"/>
      <c r="AK332" s="338"/>
      <c r="AL332" s="338"/>
      <c r="AM332" s="338"/>
      <c r="AN332" s="338"/>
      <c r="AO332" s="338"/>
      <c r="AP332" s="338"/>
      <c r="AQ332" s="338"/>
      <c r="AR332" s="338"/>
      <c r="AS332" s="338"/>
      <c r="AT332" s="338"/>
      <c r="AU332" s="338"/>
      <c r="AV332" s="338"/>
      <c r="AW332" s="338"/>
      <c r="AX332" s="338"/>
      <c r="AY332" s="338"/>
      <c r="AZ332" s="338"/>
      <c r="BA332" s="338"/>
      <c r="BB332" s="338"/>
      <c r="BC332" s="338"/>
      <c r="BD332" s="338"/>
      <c r="BE332" s="338"/>
      <c r="BF332" s="338"/>
      <c r="BG332" s="338"/>
      <c r="BH332" s="338"/>
      <c r="BI332" s="338"/>
      <c r="BJ332" s="338"/>
      <c r="BK332" s="338"/>
      <c r="BL332" s="338"/>
      <c r="BM332" s="338"/>
      <c r="BN332" s="338"/>
      <c r="BO332" s="338"/>
      <c r="BP332" s="338"/>
      <c r="BQ332" s="338"/>
      <c r="BR332" s="338"/>
      <c r="BS332" s="338"/>
      <c r="BT332" s="338"/>
      <c r="BU332" s="338"/>
      <c r="BV332" s="343"/>
      <c r="BW332" s="343"/>
      <c r="BX332" s="343"/>
      <c r="BY332" s="343"/>
      <c r="BZ332" s="338"/>
      <c r="CA332" s="338"/>
      <c r="CB332" s="338"/>
      <c r="CC332" s="338"/>
      <c r="CD332" s="338"/>
      <c r="CE332" s="338"/>
      <c r="CF332" s="338"/>
    </row>
    <row r="333" ht="15.75" customHeight="1">
      <c r="A333" s="829"/>
      <c r="B333" s="338"/>
      <c r="C333" s="338"/>
      <c r="D333" s="338"/>
      <c r="E333" s="338"/>
      <c r="F333" s="346"/>
      <c r="G333" s="504">
        <f t="shared" ref="G333:H333" si="272">L333+N333+P333+R333+T333+V333+X333+Z333+AB333+AD333+AF333+AH333+AJ333+AL333+AN333+AP333+AR333+AT333+AV333+AX333+AZ333+BB333+BD333+BF333+BH333+BJ333+BL333+BN333+BP333+BR333+BT333</f>
        <v>0</v>
      </c>
      <c r="H333" s="505">
        <f t="shared" si="272"/>
        <v>0</v>
      </c>
      <c r="I333" s="786">
        <f t="shared" si="177"/>
        <v>0</v>
      </c>
      <c r="J333" s="820"/>
      <c r="K333" s="787">
        <f t="shared" si="178"/>
        <v>0</v>
      </c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  <c r="AC333" s="338"/>
      <c r="AD333" s="338"/>
      <c r="AE333" s="338"/>
      <c r="AF333" s="338"/>
      <c r="AG333" s="338"/>
      <c r="AH333" s="338"/>
      <c r="AI333" s="338"/>
      <c r="AJ333" s="338"/>
      <c r="AK333" s="338"/>
      <c r="AL333" s="338"/>
      <c r="AM333" s="338"/>
      <c r="AN333" s="338"/>
      <c r="AO333" s="338"/>
      <c r="AP333" s="338"/>
      <c r="AQ333" s="338"/>
      <c r="AR333" s="338"/>
      <c r="AS333" s="338"/>
      <c r="AT333" s="338"/>
      <c r="AU333" s="338"/>
      <c r="AV333" s="338"/>
      <c r="AW333" s="338"/>
      <c r="AX333" s="338"/>
      <c r="AY333" s="338"/>
      <c r="AZ333" s="338"/>
      <c r="BA333" s="338"/>
      <c r="BB333" s="338"/>
      <c r="BC333" s="338"/>
      <c r="BD333" s="338"/>
      <c r="BE333" s="338"/>
      <c r="BF333" s="338"/>
      <c r="BG333" s="338"/>
      <c r="BH333" s="338"/>
      <c r="BI333" s="338"/>
      <c r="BJ333" s="338"/>
      <c r="BK333" s="338"/>
      <c r="BL333" s="338"/>
      <c r="BM333" s="338"/>
      <c r="BN333" s="338"/>
      <c r="BO333" s="338"/>
      <c r="BP333" s="338"/>
      <c r="BQ333" s="338"/>
      <c r="BR333" s="338"/>
      <c r="BS333" s="338"/>
      <c r="BT333" s="338"/>
      <c r="BU333" s="338"/>
      <c r="BV333" s="343"/>
      <c r="BW333" s="343"/>
      <c r="BX333" s="343"/>
      <c r="BY333" s="343"/>
      <c r="BZ333" s="338"/>
      <c r="CA333" s="338"/>
      <c r="CB333" s="338"/>
      <c r="CC333" s="338"/>
      <c r="CD333" s="338"/>
      <c r="CE333" s="338"/>
      <c r="CF333" s="338"/>
    </row>
    <row r="334" ht="15.75" customHeight="1">
      <c r="A334" s="829"/>
      <c r="B334" s="338"/>
      <c r="C334" s="338"/>
      <c r="D334" s="338"/>
      <c r="E334" s="338"/>
      <c r="F334" s="346"/>
      <c r="G334" s="504">
        <f t="shared" ref="G334:H334" si="273">L334+N334+P334+R334+T334+V334+X334+Z334+AB334+AD334+AF334+AH334+AJ334+AL334+AN334+AP334+AR334+AT334+AV334+AX334+AZ334+BB334+BD334+BF334+BH334+BJ334+BL334+BN334+BP334+BR334+BT334</f>
        <v>0</v>
      </c>
      <c r="H334" s="505">
        <f t="shared" si="273"/>
        <v>0</v>
      </c>
      <c r="I334" s="786">
        <f t="shared" si="177"/>
        <v>0</v>
      </c>
      <c r="J334" s="820"/>
      <c r="K334" s="787">
        <f t="shared" si="178"/>
        <v>0</v>
      </c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  <c r="AC334" s="338"/>
      <c r="AD334" s="338"/>
      <c r="AE334" s="338"/>
      <c r="AF334" s="338"/>
      <c r="AG334" s="338"/>
      <c r="AH334" s="338"/>
      <c r="AI334" s="338"/>
      <c r="AJ334" s="338"/>
      <c r="AK334" s="338"/>
      <c r="AL334" s="338"/>
      <c r="AM334" s="338"/>
      <c r="AN334" s="338"/>
      <c r="AO334" s="338"/>
      <c r="AP334" s="338"/>
      <c r="AQ334" s="338"/>
      <c r="AR334" s="338"/>
      <c r="AS334" s="338"/>
      <c r="AT334" s="338"/>
      <c r="AU334" s="338"/>
      <c r="AV334" s="338"/>
      <c r="AW334" s="338"/>
      <c r="AX334" s="338"/>
      <c r="AY334" s="338"/>
      <c r="AZ334" s="338"/>
      <c r="BA334" s="338"/>
      <c r="BB334" s="338"/>
      <c r="BC334" s="338"/>
      <c r="BD334" s="338"/>
      <c r="BE334" s="338"/>
      <c r="BF334" s="338"/>
      <c r="BG334" s="338"/>
      <c r="BH334" s="338"/>
      <c r="BI334" s="338"/>
      <c r="BJ334" s="338"/>
      <c r="BK334" s="338"/>
      <c r="BL334" s="338"/>
      <c r="BM334" s="338"/>
      <c r="BN334" s="338"/>
      <c r="BO334" s="338"/>
      <c r="BP334" s="338"/>
      <c r="BQ334" s="338"/>
      <c r="BR334" s="338"/>
      <c r="BS334" s="338"/>
      <c r="BT334" s="338"/>
      <c r="BU334" s="338"/>
      <c r="BV334" s="343"/>
      <c r="BW334" s="343"/>
      <c r="BX334" s="343"/>
      <c r="BY334" s="343"/>
      <c r="BZ334" s="338"/>
      <c r="CA334" s="338"/>
      <c r="CB334" s="338"/>
      <c r="CC334" s="338"/>
      <c r="CD334" s="338"/>
      <c r="CE334" s="338"/>
      <c r="CF334" s="338"/>
    </row>
    <row r="335" ht="15.75" customHeight="1">
      <c r="A335" s="829"/>
      <c r="B335" s="338"/>
      <c r="C335" s="338"/>
      <c r="D335" s="338"/>
      <c r="E335" s="338"/>
      <c r="F335" s="346"/>
      <c r="G335" s="504">
        <f t="shared" ref="G335:H335" si="274">L335+N335+P335+R335+T335+V335+X335+Z335+AB335+AD335+AF335+AH335+AJ335+AL335+AN335+AP335+AR335+AT335+AV335+AX335+AZ335+BB335+BD335+BF335+BH335+BJ335+BL335+BN335+BP335+BR335+BT335</f>
        <v>0</v>
      </c>
      <c r="H335" s="505">
        <f t="shared" si="274"/>
        <v>0</v>
      </c>
      <c r="I335" s="786">
        <f t="shared" si="177"/>
        <v>0</v>
      </c>
      <c r="J335" s="820"/>
      <c r="K335" s="787">
        <f t="shared" si="178"/>
        <v>0</v>
      </c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  <c r="AC335" s="338"/>
      <c r="AD335" s="338"/>
      <c r="AE335" s="338"/>
      <c r="AF335" s="338"/>
      <c r="AG335" s="338"/>
      <c r="AH335" s="338"/>
      <c r="AI335" s="338"/>
      <c r="AJ335" s="338"/>
      <c r="AK335" s="338"/>
      <c r="AL335" s="338"/>
      <c r="AM335" s="338"/>
      <c r="AN335" s="338"/>
      <c r="AO335" s="338"/>
      <c r="AP335" s="338"/>
      <c r="AQ335" s="338"/>
      <c r="AR335" s="338"/>
      <c r="AS335" s="338"/>
      <c r="AT335" s="338"/>
      <c r="AU335" s="338"/>
      <c r="AV335" s="338"/>
      <c r="AW335" s="338"/>
      <c r="AX335" s="338"/>
      <c r="AY335" s="338"/>
      <c r="AZ335" s="338"/>
      <c r="BA335" s="338"/>
      <c r="BB335" s="338"/>
      <c r="BC335" s="338"/>
      <c r="BD335" s="338"/>
      <c r="BE335" s="338"/>
      <c r="BF335" s="338"/>
      <c r="BG335" s="338"/>
      <c r="BH335" s="338"/>
      <c r="BI335" s="338"/>
      <c r="BJ335" s="338"/>
      <c r="BK335" s="338"/>
      <c r="BL335" s="338"/>
      <c r="BM335" s="338"/>
      <c r="BN335" s="338"/>
      <c r="BO335" s="338"/>
      <c r="BP335" s="338"/>
      <c r="BQ335" s="338"/>
      <c r="BR335" s="338"/>
      <c r="BS335" s="338"/>
      <c r="BT335" s="338"/>
      <c r="BU335" s="338"/>
      <c r="BV335" s="343"/>
      <c r="BW335" s="343"/>
      <c r="BX335" s="343"/>
      <c r="BY335" s="343"/>
      <c r="BZ335" s="338"/>
      <c r="CA335" s="338"/>
      <c r="CB335" s="338"/>
      <c r="CC335" s="338"/>
      <c r="CD335" s="338"/>
      <c r="CE335" s="338"/>
      <c r="CF335" s="338"/>
    </row>
    <row r="336" ht="15.75" customHeight="1">
      <c r="A336" s="829"/>
      <c r="B336" s="338"/>
      <c r="C336" s="338"/>
      <c r="D336" s="338"/>
      <c r="E336" s="338"/>
      <c r="F336" s="346"/>
      <c r="G336" s="504">
        <f t="shared" ref="G336:H336" si="275">L336+N336+P336+R336+T336+V336+X336+Z336+AB336+AD336+AF336+AH336+AJ336+AL336+AN336+AP336+AR336+AT336+AV336+AX336+AZ336+BB336+BD336+BF336+BH336+BJ336+BL336+BN336+BP336+BR336+BT336</f>
        <v>0</v>
      </c>
      <c r="H336" s="505">
        <f t="shared" si="275"/>
        <v>0</v>
      </c>
      <c r="I336" s="786">
        <f t="shared" si="177"/>
        <v>0</v>
      </c>
      <c r="J336" s="820"/>
      <c r="K336" s="787">
        <f t="shared" si="178"/>
        <v>0</v>
      </c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  <c r="AC336" s="338"/>
      <c r="AD336" s="338"/>
      <c r="AE336" s="338"/>
      <c r="AF336" s="338"/>
      <c r="AG336" s="338"/>
      <c r="AH336" s="338"/>
      <c r="AI336" s="338"/>
      <c r="AJ336" s="338"/>
      <c r="AK336" s="338"/>
      <c r="AL336" s="338"/>
      <c r="AM336" s="338"/>
      <c r="AN336" s="338"/>
      <c r="AO336" s="338"/>
      <c r="AP336" s="338"/>
      <c r="AQ336" s="338"/>
      <c r="AR336" s="338"/>
      <c r="AS336" s="338"/>
      <c r="AT336" s="338"/>
      <c r="AU336" s="338"/>
      <c r="AV336" s="338"/>
      <c r="AW336" s="338"/>
      <c r="AX336" s="338"/>
      <c r="AY336" s="338"/>
      <c r="AZ336" s="338"/>
      <c r="BA336" s="338"/>
      <c r="BB336" s="338"/>
      <c r="BC336" s="338"/>
      <c r="BD336" s="338"/>
      <c r="BE336" s="338"/>
      <c r="BF336" s="338"/>
      <c r="BG336" s="338"/>
      <c r="BH336" s="338"/>
      <c r="BI336" s="338"/>
      <c r="BJ336" s="338"/>
      <c r="BK336" s="338"/>
      <c r="BL336" s="338"/>
      <c r="BM336" s="338"/>
      <c r="BN336" s="338"/>
      <c r="BO336" s="338"/>
      <c r="BP336" s="338"/>
      <c r="BQ336" s="338"/>
      <c r="BR336" s="338"/>
      <c r="BS336" s="338"/>
      <c r="BT336" s="338"/>
      <c r="BU336" s="338"/>
      <c r="BV336" s="343"/>
      <c r="BW336" s="343"/>
      <c r="BX336" s="343"/>
      <c r="BY336" s="343"/>
      <c r="BZ336" s="338"/>
      <c r="CA336" s="338"/>
      <c r="CB336" s="338"/>
      <c r="CC336" s="338"/>
      <c r="CD336" s="338"/>
      <c r="CE336" s="338"/>
      <c r="CF336" s="338"/>
    </row>
    <row r="337" ht="15.75" customHeight="1">
      <c r="A337" s="829"/>
      <c r="B337" s="338"/>
      <c r="C337" s="338"/>
      <c r="D337" s="338"/>
      <c r="E337" s="338"/>
      <c r="F337" s="346"/>
      <c r="G337" s="504">
        <f t="shared" ref="G337:H337" si="276">L337+N337+P337+R337+T337+V337+X337+Z337+AB337+AD337+AF337+AH337+AJ337+AL337+AN337+AP337+AR337+AT337+AV337+AX337+AZ337+BB337+BD337+BF337+BH337+BJ337+BL337+BN337+BP337+BR337+BT337</f>
        <v>0</v>
      </c>
      <c r="H337" s="505">
        <f t="shared" si="276"/>
        <v>0</v>
      </c>
      <c r="I337" s="786">
        <f t="shared" si="177"/>
        <v>0</v>
      </c>
      <c r="J337" s="820"/>
      <c r="K337" s="787">
        <f t="shared" si="178"/>
        <v>0</v>
      </c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  <c r="AC337" s="338"/>
      <c r="AD337" s="338"/>
      <c r="AE337" s="338"/>
      <c r="AF337" s="338"/>
      <c r="AG337" s="338"/>
      <c r="AH337" s="338"/>
      <c r="AI337" s="338"/>
      <c r="AJ337" s="338"/>
      <c r="AK337" s="338"/>
      <c r="AL337" s="338"/>
      <c r="AM337" s="338"/>
      <c r="AN337" s="338"/>
      <c r="AO337" s="338"/>
      <c r="AP337" s="338"/>
      <c r="AQ337" s="338"/>
      <c r="AR337" s="338"/>
      <c r="AS337" s="338"/>
      <c r="AT337" s="338"/>
      <c r="AU337" s="338"/>
      <c r="AV337" s="338"/>
      <c r="AW337" s="338"/>
      <c r="AX337" s="338"/>
      <c r="AY337" s="338"/>
      <c r="AZ337" s="338"/>
      <c r="BA337" s="338"/>
      <c r="BB337" s="338"/>
      <c r="BC337" s="338"/>
      <c r="BD337" s="338"/>
      <c r="BE337" s="338"/>
      <c r="BF337" s="338"/>
      <c r="BG337" s="338"/>
      <c r="BH337" s="338"/>
      <c r="BI337" s="338"/>
      <c r="BJ337" s="338"/>
      <c r="BK337" s="338"/>
      <c r="BL337" s="338"/>
      <c r="BM337" s="338"/>
      <c r="BN337" s="338"/>
      <c r="BO337" s="338"/>
      <c r="BP337" s="338"/>
      <c r="BQ337" s="338"/>
      <c r="BR337" s="338"/>
      <c r="BS337" s="338"/>
      <c r="BT337" s="338"/>
      <c r="BU337" s="338"/>
      <c r="BV337" s="343"/>
      <c r="BW337" s="343"/>
      <c r="BX337" s="343"/>
      <c r="BY337" s="343"/>
      <c r="BZ337" s="338"/>
      <c r="CA337" s="338"/>
      <c r="CB337" s="338"/>
      <c r="CC337" s="338"/>
      <c r="CD337" s="338"/>
      <c r="CE337" s="338"/>
      <c r="CF337" s="338"/>
    </row>
    <row r="338" ht="15.75" customHeight="1">
      <c r="A338" s="829"/>
      <c r="B338" s="338"/>
      <c r="C338" s="338"/>
      <c r="D338" s="338"/>
      <c r="E338" s="338"/>
      <c r="F338" s="346"/>
      <c r="G338" s="504">
        <f t="shared" ref="G338:H338" si="277">L338+N338+P338+R338+T338+V338+X338+Z338+AB338+AD338+AF338+AH338+AJ338+AL338+AN338+AP338+AR338+AT338+AV338+AX338+AZ338+BB338+BD338+BF338+BH338+BJ338+BL338+BN338+BP338+BR338+BT338</f>
        <v>0</v>
      </c>
      <c r="H338" s="505">
        <f t="shared" si="277"/>
        <v>0</v>
      </c>
      <c r="I338" s="786">
        <f t="shared" si="177"/>
        <v>0</v>
      </c>
      <c r="J338" s="820"/>
      <c r="K338" s="787">
        <f t="shared" si="178"/>
        <v>0</v>
      </c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  <c r="AC338" s="338"/>
      <c r="AD338" s="338"/>
      <c r="AE338" s="338"/>
      <c r="AF338" s="338"/>
      <c r="AG338" s="338"/>
      <c r="AH338" s="338"/>
      <c r="AI338" s="338"/>
      <c r="AJ338" s="338"/>
      <c r="AK338" s="338"/>
      <c r="AL338" s="338"/>
      <c r="AM338" s="338"/>
      <c r="AN338" s="338"/>
      <c r="AO338" s="338"/>
      <c r="AP338" s="338"/>
      <c r="AQ338" s="338"/>
      <c r="AR338" s="338"/>
      <c r="AS338" s="338"/>
      <c r="AT338" s="338"/>
      <c r="AU338" s="338"/>
      <c r="AV338" s="338"/>
      <c r="AW338" s="338"/>
      <c r="AX338" s="338"/>
      <c r="AY338" s="338"/>
      <c r="AZ338" s="338"/>
      <c r="BA338" s="338"/>
      <c r="BB338" s="338"/>
      <c r="BC338" s="338"/>
      <c r="BD338" s="338"/>
      <c r="BE338" s="338"/>
      <c r="BF338" s="338"/>
      <c r="BG338" s="338"/>
      <c r="BH338" s="338"/>
      <c r="BI338" s="338"/>
      <c r="BJ338" s="338"/>
      <c r="BK338" s="338"/>
      <c r="BL338" s="338"/>
      <c r="BM338" s="338"/>
      <c r="BN338" s="338"/>
      <c r="BO338" s="338"/>
      <c r="BP338" s="338"/>
      <c r="BQ338" s="338"/>
      <c r="BR338" s="338"/>
      <c r="BS338" s="338"/>
      <c r="BT338" s="338"/>
      <c r="BU338" s="338"/>
      <c r="BV338" s="343"/>
      <c r="BW338" s="343"/>
      <c r="BX338" s="343"/>
      <c r="BY338" s="343"/>
      <c r="BZ338" s="338"/>
      <c r="CA338" s="338"/>
      <c r="CB338" s="338"/>
      <c r="CC338" s="338"/>
      <c r="CD338" s="338"/>
      <c r="CE338" s="338"/>
      <c r="CF338" s="338"/>
    </row>
    <row r="339" ht="15.75" customHeight="1">
      <c r="A339" s="829"/>
      <c r="B339" s="338"/>
      <c r="C339" s="338"/>
      <c r="D339" s="338"/>
      <c r="E339" s="338"/>
      <c r="F339" s="346"/>
      <c r="G339" s="504">
        <f t="shared" ref="G339:H339" si="278">L339+N339+P339+R339+T339+V339+X339+Z339+AB339+AD339+AF339+AH339+AJ339+AL339+AN339+AP339+AR339+AT339+AV339+AX339+AZ339+BB339+BD339+BF339+BH339+BJ339+BL339+BN339+BP339+BR339+BT339</f>
        <v>0</v>
      </c>
      <c r="H339" s="505">
        <f t="shared" si="278"/>
        <v>0</v>
      </c>
      <c r="I339" s="786">
        <f t="shared" si="177"/>
        <v>0</v>
      </c>
      <c r="J339" s="820"/>
      <c r="K339" s="787">
        <f t="shared" si="178"/>
        <v>0</v>
      </c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  <c r="AC339" s="338"/>
      <c r="AD339" s="338"/>
      <c r="AE339" s="338"/>
      <c r="AF339" s="338"/>
      <c r="AG339" s="338"/>
      <c r="AH339" s="338"/>
      <c r="AI339" s="338"/>
      <c r="AJ339" s="338"/>
      <c r="AK339" s="338"/>
      <c r="AL339" s="338"/>
      <c r="AM339" s="338"/>
      <c r="AN339" s="338"/>
      <c r="AO339" s="338"/>
      <c r="AP339" s="338"/>
      <c r="AQ339" s="338"/>
      <c r="AR339" s="338"/>
      <c r="AS339" s="338"/>
      <c r="AT339" s="338"/>
      <c r="AU339" s="338"/>
      <c r="AV339" s="338"/>
      <c r="AW339" s="338"/>
      <c r="AX339" s="338"/>
      <c r="AY339" s="338"/>
      <c r="AZ339" s="338"/>
      <c r="BA339" s="338"/>
      <c r="BB339" s="338"/>
      <c r="BC339" s="338"/>
      <c r="BD339" s="338"/>
      <c r="BE339" s="338"/>
      <c r="BF339" s="338"/>
      <c r="BG339" s="338"/>
      <c r="BH339" s="338"/>
      <c r="BI339" s="338"/>
      <c r="BJ339" s="338"/>
      <c r="BK339" s="338"/>
      <c r="BL339" s="338"/>
      <c r="BM339" s="338"/>
      <c r="BN339" s="338"/>
      <c r="BO339" s="338"/>
      <c r="BP339" s="338"/>
      <c r="BQ339" s="338"/>
      <c r="BR339" s="338"/>
      <c r="BS339" s="338"/>
      <c r="BT339" s="338"/>
      <c r="BU339" s="338"/>
      <c r="BV339" s="343"/>
      <c r="BW339" s="343"/>
      <c r="BX339" s="343"/>
      <c r="BY339" s="343"/>
      <c r="BZ339" s="338"/>
      <c r="CA339" s="338"/>
      <c r="CB339" s="338"/>
      <c r="CC339" s="338"/>
      <c r="CD339" s="338"/>
      <c r="CE339" s="338"/>
      <c r="CF339" s="338"/>
    </row>
    <row r="340" ht="15.75" customHeight="1">
      <c r="A340" s="829"/>
      <c r="B340" s="338"/>
      <c r="C340" s="338"/>
      <c r="D340" s="338"/>
      <c r="E340" s="338"/>
      <c r="F340" s="346"/>
      <c r="G340" s="504">
        <f t="shared" ref="G340:H340" si="279">L340+N340+P340+R340+T340+V340+X340+Z340+AB340+AD340+AF340+AH340+AJ340+AL340+AN340+AP340+AR340+AT340+AV340+AX340+AZ340+BB340+BD340+BF340+BH340+BJ340+BL340+BN340+BP340+BR340+BT340</f>
        <v>0</v>
      </c>
      <c r="H340" s="505">
        <f t="shared" si="279"/>
        <v>0</v>
      </c>
      <c r="I340" s="786">
        <f t="shared" si="177"/>
        <v>0</v>
      </c>
      <c r="J340" s="820"/>
      <c r="K340" s="787">
        <f t="shared" si="178"/>
        <v>0</v>
      </c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  <c r="AC340" s="338"/>
      <c r="AD340" s="338"/>
      <c r="AE340" s="338"/>
      <c r="AF340" s="338"/>
      <c r="AG340" s="338"/>
      <c r="AH340" s="338"/>
      <c r="AI340" s="338"/>
      <c r="AJ340" s="338"/>
      <c r="AK340" s="338"/>
      <c r="AL340" s="338"/>
      <c r="AM340" s="338"/>
      <c r="AN340" s="338"/>
      <c r="AO340" s="338"/>
      <c r="AP340" s="338"/>
      <c r="AQ340" s="338"/>
      <c r="AR340" s="338"/>
      <c r="AS340" s="338"/>
      <c r="AT340" s="338"/>
      <c r="AU340" s="338"/>
      <c r="AV340" s="338"/>
      <c r="AW340" s="338"/>
      <c r="AX340" s="338"/>
      <c r="AY340" s="338"/>
      <c r="AZ340" s="338"/>
      <c r="BA340" s="338"/>
      <c r="BB340" s="338"/>
      <c r="BC340" s="338"/>
      <c r="BD340" s="338"/>
      <c r="BE340" s="338"/>
      <c r="BF340" s="338"/>
      <c r="BG340" s="338"/>
      <c r="BH340" s="338"/>
      <c r="BI340" s="338"/>
      <c r="BJ340" s="338"/>
      <c r="BK340" s="338"/>
      <c r="BL340" s="338"/>
      <c r="BM340" s="338"/>
      <c r="BN340" s="338"/>
      <c r="BO340" s="338"/>
      <c r="BP340" s="338"/>
      <c r="BQ340" s="338"/>
      <c r="BR340" s="338"/>
      <c r="BS340" s="338"/>
      <c r="BT340" s="338"/>
      <c r="BU340" s="338"/>
      <c r="BV340" s="343"/>
      <c r="BW340" s="343"/>
      <c r="BX340" s="343"/>
      <c r="BY340" s="343"/>
      <c r="BZ340" s="338"/>
      <c r="CA340" s="338"/>
      <c r="CB340" s="338"/>
      <c r="CC340" s="338"/>
      <c r="CD340" s="338"/>
      <c r="CE340" s="338"/>
      <c r="CF340" s="338"/>
    </row>
    <row r="341" ht="15.75" customHeight="1">
      <c r="A341" s="829"/>
      <c r="B341" s="338"/>
      <c r="C341" s="338"/>
      <c r="D341" s="338"/>
      <c r="E341" s="338"/>
      <c r="F341" s="346"/>
      <c r="G341" s="504">
        <f t="shared" ref="G341:H341" si="280">L341+N341+P341+R341+T341+V341+X341+Z341+AB341+AD341+AF341+AH341+AJ341+AL341+AN341+AP341+AR341+AT341+AV341+AX341+AZ341+BB341+BD341+BF341+BH341+BJ341+BL341+BN341+BP341+BR341+BT341</f>
        <v>0</v>
      </c>
      <c r="H341" s="505">
        <f t="shared" si="280"/>
        <v>0</v>
      </c>
      <c r="I341" s="786">
        <f t="shared" si="177"/>
        <v>0</v>
      </c>
      <c r="J341" s="820"/>
      <c r="K341" s="787">
        <f t="shared" si="178"/>
        <v>0</v>
      </c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  <c r="AC341" s="338"/>
      <c r="AD341" s="338"/>
      <c r="AE341" s="338"/>
      <c r="AF341" s="338"/>
      <c r="AG341" s="338"/>
      <c r="AH341" s="338"/>
      <c r="AI341" s="338"/>
      <c r="AJ341" s="338"/>
      <c r="AK341" s="338"/>
      <c r="AL341" s="338"/>
      <c r="AM341" s="338"/>
      <c r="AN341" s="338"/>
      <c r="AO341" s="338"/>
      <c r="AP341" s="338"/>
      <c r="AQ341" s="338"/>
      <c r="AR341" s="338"/>
      <c r="AS341" s="338"/>
      <c r="AT341" s="338"/>
      <c r="AU341" s="338"/>
      <c r="AV341" s="338"/>
      <c r="AW341" s="338"/>
      <c r="AX341" s="338"/>
      <c r="AY341" s="338"/>
      <c r="AZ341" s="338"/>
      <c r="BA341" s="338"/>
      <c r="BB341" s="338"/>
      <c r="BC341" s="338"/>
      <c r="BD341" s="338"/>
      <c r="BE341" s="338"/>
      <c r="BF341" s="338"/>
      <c r="BG341" s="338"/>
      <c r="BH341" s="338"/>
      <c r="BI341" s="338"/>
      <c r="BJ341" s="338"/>
      <c r="BK341" s="338"/>
      <c r="BL341" s="338"/>
      <c r="BM341" s="338"/>
      <c r="BN341" s="338"/>
      <c r="BO341" s="338"/>
      <c r="BP341" s="338"/>
      <c r="BQ341" s="338"/>
      <c r="BR341" s="338"/>
      <c r="BS341" s="338"/>
      <c r="BT341" s="338"/>
      <c r="BU341" s="338"/>
      <c r="BV341" s="343"/>
      <c r="BW341" s="343"/>
      <c r="BX341" s="343"/>
      <c r="BY341" s="343"/>
      <c r="BZ341" s="338"/>
      <c r="CA341" s="338"/>
      <c r="CB341" s="338"/>
      <c r="CC341" s="338"/>
      <c r="CD341" s="338"/>
      <c r="CE341" s="338"/>
      <c r="CF341" s="338"/>
    </row>
    <row r="342" ht="15.75" customHeight="1">
      <c r="A342" s="829"/>
      <c r="B342" s="338"/>
      <c r="C342" s="338"/>
      <c r="D342" s="338"/>
      <c r="E342" s="338"/>
      <c r="F342" s="346"/>
      <c r="G342" s="504">
        <f t="shared" ref="G342:H342" si="281">L342+N342+P342+R342+T342+V342+X342+Z342+AB342+AD342+AF342+AH342+AJ342+AL342+AN342+AP342+AR342+AT342+AV342+AX342+AZ342+BB342+BD342+BF342+BH342+BJ342+BL342+BN342+BP342+BR342+BT342</f>
        <v>0</v>
      </c>
      <c r="H342" s="505">
        <f t="shared" si="281"/>
        <v>0</v>
      </c>
      <c r="I342" s="786">
        <f t="shared" si="177"/>
        <v>0</v>
      </c>
      <c r="J342" s="820"/>
      <c r="K342" s="787">
        <f t="shared" si="178"/>
        <v>0</v>
      </c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  <c r="AC342" s="338"/>
      <c r="AD342" s="338"/>
      <c r="AE342" s="338"/>
      <c r="AF342" s="338"/>
      <c r="AG342" s="338"/>
      <c r="AH342" s="338"/>
      <c r="AI342" s="338"/>
      <c r="AJ342" s="338"/>
      <c r="AK342" s="338"/>
      <c r="AL342" s="338"/>
      <c r="AM342" s="338"/>
      <c r="AN342" s="338"/>
      <c r="AO342" s="338"/>
      <c r="AP342" s="338"/>
      <c r="AQ342" s="338"/>
      <c r="AR342" s="338"/>
      <c r="AS342" s="338"/>
      <c r="AT342" s="338"/>
      <c r="AU342" s="338"/>
      <c r="AV342" s="338"/>
      <c r="AW342" s="338"/>
      <c r="AX342" s="338"/>
      <c r="AY342" s="338"/>
      <c r="AZ342" s="338"/>
      <c r="BA342" s="338"/>
      <c r="BB342" s="338"/>
      <c r="BC342" s="338"/>
      <c r="BD342" s="338"/>
      <c r="BE342" s="338"/>
      <c r="BF342" s="338"/>
      <c r="BG342" s="338"/>
      <c r="BH342" s="338"/>
      <c r="BI342" s="338"/>
      <c r="BJ342" s="338"/>
      <c r="BK342" s="338"/>
      <c r="BL342" s="338"/>
      <c r="BM342" s="338"/>
      <c r="BN342" s="338"/>
      <c r="BO342" s="338"/>
      <c r="BP342" s="338"/>
      <c r="BQ342" s="338"/>
      <c r="BR342" s="338"/>
      <c r="BS342" s="338"/>
      <c r="BT342" s="338"/>
      <c r="BU342" s="338"/>
      <c r="BV342" s="343"/>
      <c r="BW342" s="343"/>
      <c r="BX342" s="343"/>
      <c r="BY342" s="343"/>
      <c r="BZ342" s="338"/>
      <c r="CA342" s="338"/>
      <c r="CB342" s="338"/>
      <c r="CC342" s="338"/>
      <c r="CD342" s="338"/>
      <c r="CE342" s="338"/>
      <c r="CF342" s="338"/>
    </row>
    <row r="343" ht="15.75" customHeight="1">
      <c r="A343" s="829"/>
      <c r="B343" s="338"/>
      <c r="C343" s="338"/>
      <c r="D343" s="338"/>
      <c r="E343" s="338"/>
      <c r="F343" s="346"/>
      <c r="G343" s="504">
        <f t="shared" ref="G343:H343" si="282">L343+N343+P343+R343+T343+V343+X343+Z343+AB343+AD343+AF343+AH343+AJ343+AL343+AN343+AP343+AR343+AT343+AV343+AX343+AZ343+BB343+BD343+BF343+BH343+BJ343+BL343+BN343+BP343+BR343+BT343</f>
        <v>0</v>
      </c>
      <c r="H343" s="505">
        <f t="shared" si="282"/>
        <v>0</v>
      </c>
      <c r="I343" s="786">
        <f t="shared" si="177"/>
        <v>0</v>
      </c>
      <c r="J343" s="820"/>
      <c r="K343" s="787">
        <f t="shared" si="178"/>
        <v>0</v>
      </c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  <c r="AC343" s="338"/>
      <c r="AD343" s="338"/>
      <c r="AE343" s="338"/>
      <c r="AF343" s="338"/>
      <c r="AG343" s="338"/>
      <c r="AH343" s="338"/>
      <c r="AI343" s="338"/>
      <c r="AJ343" s="338"/>
      <c r="AK343" s="338"/>
      <c r="AL343" s="338"/>
      <c r="AM343" s="338"/>
      <c r="AN343" s="338"/>
      <c r="AO343" s="338"/>
      <c r="AP343" s="338"/>
      <c r="AQ343" s="338"/>
      <c r="AR343" s="338"/>
      <c r="AS343" s="338"/>
      <c r="AT343" s="338"/>
      <c r="AU343" s="338"/>
      <c r="AV343" s="338"/>
      <c r="AW343" s="338"/>
      <c r="AX343" s="338"/>
      <c r="AY343" s="338"/>
      <c r="AZ343" s="338"/>
      <c r="BA343" s="338"/>
      <c r="BB343" s="338"/>
      <c r="BC343" s="338"/>
      <c r="BD343" s="338"/>
      <c r="BE343" s="338"/>
      <c r="BF343" s="338"/>
      <c r="BG343" s="338"/>
      <c r="BH343" s="338"/>
      <c r="BI343" s="338"/>
      <c r="BJ343" s="338"/>
      <c r="BK343" s="338"/>
      <c r="BL343" s="338"/>
      <c r="BM343" s="338"/>
      <c r="BN343" s="338"/>
      <c r="BO343" s="338"/>
      <c r="BP343" s="338"/>
      <c r="BQ343" s="338"/>
      <c r="BR343" s="338"/>
      <c r="BS343" s="338"/>
      <c r="BT343" s="338"/>
      <c r="BU343" s="338"/>
      <c r="BV343" s="343"/>
      <c r="BW343" s="343"/>
      <c r="BX343" s="343"/>
      <c r="BY343" s="343"/>
      <c r="BZ343" s="338"/>
      <c r="CA343" s="338"/>
      <c r="CB343" s="338"/>
      <c r="CC343" s="338"/>
      <c r="CD343" s="338"/>
      <c r="CE343" s="338"/>
      <c r="CF343" s="338"/>
    </row>
    <row r="344" ht="15.75" customHeight="1">
      <c r="A344" s="829"/>
      <c r="B344" s="338"/>
      <c r="C344" s="338"/>
      <c r="D344" s="338"/>
      <c r="E344" s="338"/>
      <c r="F344" s="346"/>
      <c r="G344" s="504">
        <f t="shared" ref="G344:H344" si="283">L344+N344+P344+R344+T344+V344+X344+Z344+AB344+AD344+AF344+AH344+AJ344+AL344+AN344+AP344+AR344+AT344+AV344+AX344+AZ344+BB344+BD344+BF344+BH344+BJ344+BL344+BN344+BP344+BR344+BT344</f>
        <v>0</v>
      </c>
      <c r="H344" s="505">
        <f t="shared" si="283"/>
        <v>0</v>
      </c>
      <c r="I344" s="786">
        <f t="shared" si="177"/>
        <v>0</v>
      </c>
      <c r="J344" s="820"/>
      <c r="K344" s="787">
        <f t="shared" si="178"/>
        <v>0</v>
      </c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  <c r="AC344" s="338"/>
      <c r="AD344" s="338"/>
      <c r="AE344" s="338"/>
      <c r="AF344" s="338"/>
      <c r="AG344" s="338"/>
      <c r="AH344" s="338"/>
      <c r="AI344" s="338"/>
      <c r="AJ344" s="338"/>
      <c r="AK344" s="338"/>
      <c r="AL344" s="338"/>
      <c r="AM344" s="338"/>
      <c r="AN344" s="338"/>
      <c r="AO344" s="338"/>
      <c r="AP344" s="338"/>
      <c r="AQ344" s="338"/>
      <c r="AR344" s="338"/>
      <c r="AS344" s="338"/>
      <c r="AT344" s="338"/>
      <c r="AU344" s="338"/>
      <c r="AV344" s="338"/>
      <c r="AW344" s="338"/>
      <c r="AX344" s="338"/>
      <c r="AY344" s="338"/>
      <c r="AZ344" s="338"/>
      <c r="BA344" s="338"/>
      <c r="BB344" s="338"/>
      <c r="BC344" s="338"/>
      <c r="BD344" s="338"/>
      <c r="BE344" s="338"/>
      <c r="BF344" s="338"/>
      <c r="BG344" s="338"/>
      <c r="BH344" s="338"/>
      <c r="BI344" s="338"/>
      <c r="BJ344" s="338"/>
      <c r="BK344" s="338"/>
      <c r="BL344" s="338"/>
      <c r="BM344" s="338"/>
      <c r="BN344" s="338"/>
      <c r="BO344" s="338"/>
      <c r="BP344" s="338"/>
      <c r="BQ344" s="338"/>
      <c r="BR344" s="338"/>
      <c r="BS344" s="338"/>
      <c r="BT344" s="338"/>
      <c r="BU344" s="338"/>
      <c r="BV344" s="343"/>
      <c r="BW344" s="343"/>
      <c r="BX344" s="343"/>
      <c r="BY344" s="343"/>
      <c r="BZ344" s="338"/>
      <c r="CA344" s="338"/>
      <c r="CB344" s="338"/>
      <c r="CC344" s="338"/>
      <c r="CD344" s="338"/>
      <c r="CE344" s="338"/>
      <c r="CF344" s="338"/>
    </row>
    <row r="345" ht="15.75" customHeight="1">
      <c r="A345" s="829"/>
      <c r="B345" s="338"/>
      <c r="C345" s="338"/>
      <c r="D345" s="338"/>
      <c r="E345" s="338"/>
      <c r="F345" s="346"/>
      <c r="G345" s="504">
        <f t="shared" ref="G345:H345" si="284">L345+N345+P345+R345+T345+V345+X345+Z345+AB345+AD345+AF345+AH345+AJ345+AL345+AN345+AP345+AR345+AT345+AV345+AX345+AZ345+BB345+BD345+BF345+BH345+BJ345+BL345+BN345+BP345+BR345+BT345</f>
        <v>0</v>
      </c>
      <c r="H345" s="505">
        <f t="shared" si="284"/>
        <v>0</v>
      </c>
      <c r="I345" s="786">
        <f t="shared" si="177"/>
        <v>0</v>
      </c>
      <c r="J345" s="820"/>
      <c r="K345" s="787">
        <f t="shared" si="178"/>
        <v>0</v>
      </c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  <c r="AC345" s="338"/>
      <c r="AD345" s="338"/>
      <c r="AE345" s="338"/>
      <c r="AF345" s="338"/>
      <c r="AG345" s="338"/>
      <c r="AH345" s="338"/>
      <c r="AI345" s="338"/>
      <c r="AJ345" s="338"/>
      <c r="AK345" s="338"/>
      <c r="AL345" s="338"/>
      <c r="AM345" s="338"/>
      <c r="AN345" s="338"/>
      <c r="AO345" s="338"/>
      <c r="AP345" s="338"/>
      <c r="AQ345" s="338"/>
      <c r="AR345" s="338"/>
      <c r="AS345" s="338"/>
      <c r="AT345" s="338"/>
      <c r="AU345" s="338"/>
      <c r="AV345" s="338"/>
      <c r="AW345" s="338"/>
      <c r="AX345" s="338"/>
      <c r="AY345" s="338"/>
      <c r="AZ345" s="338"/>
      <c r="BA345" s="338"/>
      <c r="BB345" s="338"/>
      <c r="BC345" s="338"/>
      <c r="BD345" s="338"/>
      <c r="BE345" s="338"/>
      <c r="BF345" s="338"/>
      <c r="BG345" s="338"/>
      <c r="BH345" s="338"/>
      <c r="BI345" s="338"/>
      <c r="BJ345" s="338"/>
      <c r="BK345" s="338"/>
      <c r="BL345" s="338"/>
      <c r="BM345" s="338"/>
      <c r="BN345" s="338"/>
      <c r="BO345" s="338"/>
      <c r="BP345" s="338"/>
      <c r="BQ345" s="338"/>
      <c r="BR345" s="338"/>
      <c r="BS345" s="338"/>
      <c r="BT345" s="338"/>
      <c r="BU345" s="338"/>
      <c r="BV345" s="343"/>
      <c r="BW345" s="343"/>
      <c r="BX345" s="343"/>
      <c r="BY345" s="343"/>
      <c r="BZ345" s="338"/>
      <c r="CA345" s="338"/>
      <c r="CB345" s="338"/>
      <c r="CC345" s="338"/>
      <c r="CD345" s="338"/>
      <c r="CE345" s="338"/>
      <c r="CF345" s="338"/>
    </row>
    <row r="346" ht="15.75" customHeight="1">
      <c r="A346" s="829"/>
      <c r="B346" s="338"/>
      <c r="C346" s="338"/>
      <c r="D346" s="338"/>
      <c r="E346" s="338"/>
      <c r="F346" s="346"/>
      <c r="G346" s="504">
        <f t="shared" ref="G346:H346" si="285">L346+N346+P346+R346+T346+V346+X346+Z346+AB346+AD346+AF346+AH346+AJ346+AL346+AN346+AP346+AR346+AT346+AV346+AX346+AZ346+BB346+BD346+BF346+BH346+BJ346+BL346+BN346+BP346+BR346+BT346</f>
        <v>0</v>
      </c>
      <c r="H346" s="505">
        <f t="shared" si="285"/>
        <v>0</v>
      </c>
      <c r="I346" s="786">
        <f t="shared" si="177"/>
        <v>0</v>
      </c>
      <c r="J346" s="820"/>
      <c r="K346" s="787">
        <f t="shared" si="178"/>
        <v>0</v>
      </c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  <c r="AC346" s="338"/>
      <c r="AD346" s="338"/>
      <c r="AE346" s="338"/>
      <c r="AF346" s="338"/>
      <c r="AG346" s="338"/>
      <c r="AH346" s="338"/>
      <c r="AI346" s="338"/>
      <c r="AJ346" s="338"/>
      <c r="AK346" s="338"/>
      <c r="AL346" s="338"/>
      <c r="AM346" s="338"/>
      <c r="AN346" s="338"/>
      <c r="AO346" s="338"/>
      <c r="AP346" s="338"/>
      <c r="AQ346" s="338"/>
      <c r="AR346" s="338"/>
      <c r="AS346" s="338"/>
      <c r="AT346" s="338"/>
      <c r="AU346" s="338"/>
      <c r="AV346" s="338"/>
      <c r="AW346" s="338"/>
      <c r="AX346" s="338"/>
      <c r="AY346" s="338"/>
      <c r="AZ346" s="338"/>
      <c r="BA346" s="338"/>
      <c r="BB346" s="338"/>
      <c r="BC346" s="338"/>
      <c r="BD346" s="338"/>
      <c r="BE346" s="338"/>
      <c r="BF346" s="338"/>
      <c r="BG346" s="338"/>
      <c r="BH346" s="338"/>
      <c r="BI346" s="338"/>
      <c r="BJ346" s="338"/>
      <c r="BK346" s="338"/>
      <c r="BL346" s="338"/>
      <c r="BM346" s="338"/>
      <c r="BN346" s="338"/>
      <c r="BO346" s="338"/>
      <c r="BP346" s="338"/>
      <c r="BQ346" s="338"/>
      <c r="BR346" s="338"/>
      <c r="BS346" s="338"/>
      <c r="BT346" s="338"/>
      <c r="BU346" s="338"/>
      <c r="BV346" s="343"/>
      <c r="BW346" s="343"/>
      <c r="BX346" s="343"/>
      <c r="BY346" s="343"/>
      <c r="BZ346" s="338"/>
      <c r="CA346" s="338"/>
      <c r="CB346" s="338"/>
      <c r="CC346" s="338"/>
      <c r="CD346" s="338"/>
      <c r="CE346" s="338"/>
      <c r="CF346" s="338"/>
    </row>
    <row r="347" ht="15.75" customHeight="1">
      <c r="A347" s="829"/>
      <c r="B347" s="338"/>
      <c r="C347" s="338"/>
      <c r="D347" s="338"/>
      <c r="E347" s="338"/>
      <c r="F347" s="346"/>
      <c r="G347" s="504">
        <f t="shared" ref="G347:H347" si="286">L347+N347+P347+R347+T347+V347+X347+Z347+AB347+AD347+AF347+AH347+AJ347+AL347+AN347+AP347+AR347+AT347+AV347+AX347+AZ347+BB347+BD347+BF347+BH347+BJ347+BL347+BN347+BP347+BR347+BT347</f>
        <v>0</v>
      </c>
      <c r="H347" s="505">
        <f t="shared" si="286"/>
        <v>0</v>
      </c>
      <c r="I347" s="786">
        <f t="shared" si="177"/>
        <v>0</v>
      </c>
      <c r="J347" s="820"/>
      <c r="K347" s="787">
        <f t="shared" si="178"/>
        <v>0</v>
      </c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  <c r="AC347" s="338"/>
      <c r="AD347" s="338"/>
      <c r="AE347" s="338"/>
      <c r="AF347" s="338"/>
      <c r="AG347" s="338"/>
      <c r="AH347" s="338"/>
      <c r="AI347" s="338"/>
      <c r="AJ347" s="338"/>
      <c r="AK347" s="338"/>
      <c r="AL347" s="338"/>
      <c r="AM347" s="338"/>
      <c r="AN347" s="338"/>
      <c r="AO347" s="338"/>
      <c r="AP347" s="338"/>
      <c r="AQ347" s="338"/>
      <c r="AR347" s="338"/>
      <c r="AS347" s="338"/>
      <c r="AT347" s="338"/>
      <c r="AU347" s="338"/>
      <c r="AV347" s="338"/>
      <c r="AW347" s="338"/>
      <c r="AX347" s="338"/>
      <c r="AY347" s="338"/>
      <c r="AZ347" s="338"/>
      <c r="BA347" s="338"/>
      <c r="BB347" s="338"/>
      <c r="BC347" s="338"/>
      <c r="BD347" s="338"/>
      <c r="BE347" s="338"/>
      <c r="BF347" s="338"/>
      <c r="BG347" s="338"/>
      <c r="BH347" s="338"/>
      <c r="BI347" s="338"/>
      <c r="BJ347" s="338"/>
      <c r="BK347" s="338"/>
      <c r="BL347" s="338"/>
      <c r="BM347" s="338"/>
      <c r="BN347" s="338"/>
      <c r="BO347" s="338"/>
      <c r="BP347" s="338"/>
      <c r="BQ347" s="338"/>
      <c r="BR347" s="338"/>
      <c r="BS347" s="338"/>
      <c r="BT347" s="338"/>
      <c r="BU347" s="338"/>
      <c r="BV347" s="343"/>
      <c r="BW347" s="343"/>
      <c r="BX347" s="343"/>
      <c r="BY347" s="343"/>
      <c r="BZ347" s="338"/>
      <c r="CA347" s="338"/>
      <c r="CB347" s="338"/>
      <c r="CC347" s="338"/>
      <c r="CD347" s="338"/>
      <c r="CE347" s="338"/>
      <c r="CF347" s="338"/>
    </row>
    <row r="348" ht="15.75" customHeight="1">
      <c r="A348" s="829"/>
      <c r="B348" s="338"/>
      <c r="C348" s="338"/>
      <c r="D348" s="338"/>
      <c r="E348" s="338"/>
      <c r="F348" s="346"/>
      <c r="G348" s="504">
        <f t="shared" ref="G348:H348" si="287">L348+N348+P348+R348+T348+V348+X348+Z348+AB348+AD348+AF348+AH348+AJ348+AL348+AN348+AP348+AR348+AT348+AV348+AX348+AZ348+BB348+BD348+BF348+BH348+BJ348+BL348+BN348+BP348+BR348+BT348</f>
        <v>0</v>
      </c>
      <c r="H348" s="505">
        <f t="shared" si="287"/>
        <v>0</v>
      </c>
      <c r="I348" s="786">
        <f t="shared" si="177"/>
        <v>0</v>
      </c>
      <c r="J348" s="820"/>
      <c r="K348" s="787">
        <f t="shared" si="178"/>
        <v>0</v>
      </c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  <c r="AC348" s="338"/>
      <c r="AD348" s="338"/>
      <c r="AE348" s="338"/>
      <c r="AF348" s="338"/>
      <c r="AG348" s="338"/>
      <c r="AH348" s="338"/>
      <c r="AI348" s="338"/>
      <c r="AJ348" s="338"/>
      <c r="AK348" s="338"/>
      <c r="AL348" s="338"/>
      <c r="AM348" s="338"/>
      <c r="AN348" s="338"/>
      <c r="AO348" s="338"/>
      <c r="AP348" s="338"/>
      <c r="AQ348" s="338"/>
      <c r="AR348" s="338"/>
      <c r="AS348" s="338"/>
      <c r="AT348" s="338"/>
      <c r="AU348" s="338"/>
      <c r="AV348" s="338"/>
      <c r="AW348" s="338"/>
      <c r="AX348" s="338"/>
      <c r="AY348" s="338"/>
      <c r="AZ348" s="338"/>
      <c r="BA348" s="338"/>
      <c r="BB348" s="338"/>
      <c r="BC348" s="338"/>
      <c r="BD348" s="338"/>
      <c r="BE348" s="338"/>
      <c r="BF348" s="338"/>
      <c r="BG348" s="338"/>
      <c r="BH348" s="338"/>
      <c r="BI348" s="338"/>
      <c r="BJ348" s="338"/>
      <c r="BK348" s="338"/>
      <c r="BL348" s="338"/>
      <c r="BM348" s="338"/>
      <c r="BN348" s="338"/>
      <c r="BO348" s="338"/>
      <c r="BP348" s="338"/>
      <c r="BQ348" s="338"/>
      <c r="BR348" s="338"/>
      <c r="BS348" s="338"/>
      <c r="BT348" s="338"/>
      <c r="BU348" s="338"/>
      <c r="BV348" s="343"/>
      <c r="BW348" s="343"/>
      <c r="BX348" s="343"/>
      <c r="BY348" s="343"/>
      <c r="BZ348" s="338"/>
      <c r="CA348" s="338"/>
      <c r="CB348" s="338"/>
      <c r="CC348" s="338"/>
      <c r="CD348" s="338"/>
      <c r="CE348" s="338"/>
      <c r="CF348" s="338"/>
    </row>
    <row r="349" ht="15.75" customHeight="1">
      <c r="A349" s="829"/>
      <c r="B349" s="338"/>
      <c r="C349" s="338"/>
      <c r="D349" s="338"/>
      <c r="E349" s="338"/>
      <c r="F349" s="346"/>
      <c r="G349" s="504">
        <f t="shared" ref="G349:H349" si="288">L349+N349+P349+R349+T349+V349+X349+Z349+AB349+AD349+AF349+AH349+AJ349+AL349+AN349+AP349+AR349+AT349+AV349+AX349+AZ349+BB349+BD349+BF349+BH349+BJ349+BL349+BN349+BP349+BR349+BT349</f>
        <v>0</v>
      </c>
      <c r="H349" s="505">
        <f t="shared" si="288"/>
        <v>0</v>
      </c>
      <c r="I349" s="786">
        <f t="shared" si="177"/>
        <v>0</v>
      </c>
      <c r="J349" s="820"/>
      <c r="K349" s="787">
        <f t="shared" si="178"/>
        <v>0</v>
      </c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  <c r="AC349" s="338"/>
      <c r="AD349" s="338"/>
      <c r="AE349" s="338"/>
      <c r="AF349" s="338"/>
      <c r="AG349" s="338"/>
      <c r="AH349" s="338"/>
      <c r="AI349" s="338"/>
      <c r="AJ349" s="338"/>
      <c r="AK349" s="338"/>
      <c r="AL349" s="338"/>
      <c r="AM349" s="338"/>
      <c r="AN349" s="338"/>
      <c r="AO349" s="338"/>
      <c r="AP349" s="338"/>
      <c r="AQ349" s="338"/>
      <c r="AR349" s="338"/>
      <c r="AS349" s="338"/>
      <c r="AT349" s="338"/>
      <c r="AU349" s="338"/>
      <c r="AV349" s="338"/>
      <c r="AW349" s="338"/>
      <c r="AX349" s="338"/>
      <c r="AY349" s="338"/>
      <c r="AZ349" s="338"/>
      <c r="BA349" s="338"/>
      <c r="BB349" s="338"/>
      <c r="BC349" s="338"/>
      <c r="BD349" s="338"/>
      <c r="BE349" s="338"/>
      <c r="BF349" s="338"/>
      <c r="BG349" s="338"/>
      <c r="BH349" s="338"/>
      <c r="BI349" s="338"/>
      <c r="BJ349" s="338"/>
      <c r="BK349" s="338"/>
      <c r="BL349" s="338"/>
      <c r="BM349" s="338"/>
      <c r="BN349" s="338"/>
      <c r="BO349" s="338"/>
      <c r="BP349" s="338"/>
      <c r="BQ349" s="338"/>
      <c r="BR349" s="338"/>
      <c r="BS349" s="338"/>
      <c r="BT349" s="338"/>
      <c r="BU349" s="338"/>
      <c r="BV349" s="343"/>
      <c r="BW349" s="343"/>
      <c r="BX349" s="343"/>
      <c r="BY349" s="343"/>
      <c r="BZ349" s="338"/>
      <c r="CA349" s="338"/>
      <c r="CB349" s="338"/>
      <c r="CC349" s="338"/>
      <c r="CD349" s="338"/>
      <c r="CE349" s="338"/>
      <c r="CF349" s="338"/>
    </row>
    <row r="350" ht="15.75" customHeight="1">
      <c r="A350" s="829"/>
      <c r="B350" s="338"/>
      <c r="C350" s="338"/>
      <c r="D350" s="338"/>
      <c r="E350" s="338"/>
      <c r="F350" s="346"/>
      <c r="G350" s="504">
        <f t="shared" ref="G350:H350" si="289">L350+N350+P350+R350+T350+V350+X350+Z350+AB350+AD350+AF350+AH350+AJ350+AL350+AN350+AP350+AR350+AT350+AV350+AX350+AZ350+BB350+BD350+BF350+BH350+BJ350+BL350+BN350+BP350+BR350+BT350</f>
        <v>0</v>
      </c>
      <c r="H350" s="505">
        <f t="shared" si="289"/>
        <v>0</v>
      </c>
      <c r="I350" s="786">
        <f t="shared" si="177"/>
        <v>0</v>
      </c>
      <c r="J350" s="820"/>
      <c r="K350" s="787">
        <f t="shared" si="178"/>
        <v>0</v>
      </c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  <c r="AC350" s="338"/>
      <c r="AD350" s="338"/>
      <c r="AE350" s="338"/>
      <c r="AF350" s="338"/>
      <c r="AG350" s="338"/>
      <c r="AH350" s="338"/>
      <c r="AI350" s="338"/>
      <c r="AJ350" s="338"/>
      <c r="AK350" s="338"/>
      <c r="AL350" s="338"/>
      <c r="AM350" s="338"/>
      <c r="AN350" s="338"/>
      <c r="AO350" s="338"/>
      <c r="AP350" s="338"/>
      <c r="AQ350" s="338"/>
      <c r="AR350" s="338"/>
      <c r="AS350" s="338"/>
      <c r="AT350" s="338"/>
      <c r="AU350" s="338"/>
      <c r="AV350" s="338"/>
      <c r="AW350" s="338"/>
      <c r="AX350" s="338"/>
      <c r="AY350" s="338"/>
      <c r="AZ350" s="338"/>
      <c r="BA350" s="338"/>
      <c r="BB350" s="338"/>
      <c r="BC350" s="338"/>
      <c r="BD350" s="338"/>
      <c r="BE350" s="338"/>
      <c r="BF350" s="338"/>
      <c r="BG350" s="338"/>
      <c r="BH350" s="338"/>
      <c r="BI350" s="338"/>
      <c r="BJ350" s="338"/>
      <c r="BK350" s="338"/>
      <c r="BL350" s="338"/>
      <c r="BM350" s="338"/>
      <c r="BN350" s="338"/>
      <c r="BO350" s="338"/>
      <c r="BP350" s="338"/>
      <c r="BQ350" s="338"/>
      <c r="BR350" s="338"/>
      <c r="BS350" s="338"/>
      <c r="BT350" s="338"/>
      <c r="BU350" s="338"/>
      <c r="BV350" s="343"/>
      <c r="BW350" s="343"/>
      <c r="BX350" s="343"/>
      <c r="BY350" s="343"/>
      <c r="BZ350" s="338"/>
      <c r="CA350" s="338"/>
      <c r="CB350" s="338"/>
      <c r="CC350" s="338"/>
      <c r="CD350" s="338"/>
      <c r="CE350" s="338"/>
      <c r="CF350" s="338"/>
    </row>
    <row r="351" ht="15.75" customHeight="1">
      <c r="A351" s="829"/>
      <c r="B351" s="338"/>
      <c r="C351" s="338"/>
      <c r="D351" s="338"/>
      <c r="E351" s="338"/>
      <c r="F351" s="346"/>
      <c r="G351" s="504">
        <f t="shared" ref="G351:H351" si="290">L351+N351+P351+R351+T351+V351+X351+Z351+AB351+AD351+AF351+AH351+AJ351+AL351+AN351+AP351+AR351+AT351+AV351+AX351+AZ351+BB351+BD351+BF351+BH351+BJ351+BL351+BN351+BP351+BR351+BT351</f>
        <v>0</v>
      </c>
      <c r="H351" s="505">
        <f t="shared" si="290"/>
        <v>0</v>
      </c>
      <c r="I351" s="786">
        <f t="shared" si="177"/>
        <v>0</v>
      </c>
      <c r="J351" s="820"/>
      <c r="K351" s="787">
        <f t="shared" si="178"/>
        <v>0</v>
      </c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  <c r="AC351" s="338"/>
      <c r="AD351" s="338"/>
      <c r="AE351" s="338"/>
      <c r="AF351" s="338"/>
      <c r="AG351" s="338"/>
      <c r="AH351" s="338"/>
      <c r="AI351" s="338"/>
      <c r="AJ351" s="338"/>
      <c r="AK351" s="338"/>
      <c r="AL351" s="338"/>
      <c r="AM351" s="338"/>
      <c r="AN351" s="338"/>
      <c r="AO351" s="338"/>
      <c r="AP351" s="338"/>
      <c r="AQ351" s="338"/>
      <c r="AR351" s="338"/>
      <c r="AS351" s="338"/>
      <c r="AT351" s="338"/>
      <c r="AU351" s="338"/>
      <c r="AV351" s="338"/>
      <c r="AW351" s="338"/>
      <c r="AX351" s="338"/>
      <c r="AY351" s="338"/>
      <c r="AZ351" s="338"/>
      <c r="BA351" s="338"/>
      <c r="BB351" s="338"/>
      <c r="BC351" s="338"/>
      <c r="BD351" s="338"/>
      <c r="BE351" s="338"/>
      <c r="BF351" s="338"/>
      <c r="BG351" s="338"/>
      <c r="BH351" s="338"/>
      <c r="BI351" s="338"/>
      <c r="BJ351" s="338"/>
      <c r="BK351" s="338"/>
      <c r="BL351" s="338"/>
      <c r="BM351" s="338"/>
      <c r="BN351" s="338"/>
      <c r="BO351" s="338"/>
      <c r="BP351" s="338"/>
      <c r="BQ351" s="338"/>
      <c r="BR351" s="338"/>
      <c r="BS351" s="338"/>
      <c r="BT351" s="338"/>
      <c r="BU351" s="338"/>
      <c r="BV351" s="343"/>
      <c r="BW351" s="343"/>
      <c r="BX351" s="343"/>
      <c r="BY351" s="343"/>
      <c r="BZ351" s="338"/>
      <c r="CA351" s="338"/>
      <c r="CB351" s="338"/>
      <c r="CC351" s="338"/>
      <c r="CD351" s="338"/>
      <c r="CE351" s="338"/>
      <c r="CF351" s="338"/>
    </row>
    <row r="352" ht="15.75" customHeight="1">
      <c r="A352" s="829"/>
      <c r="B352" s="338"/>
      <c r="C352" s="338"/>
      <c r="D352" s="338"/>
      <c r="E352" s="338"/>
      <c r="F352" s="346"/>
      <c r="G352" s="504">
        <f t="shared" ref="G352:H352" si="291">L352+N352+P352+R352+T352+V352+X352+Z352+AB352+AD352+AF352+AH352+AJ352+AL352+AN352+AP352+AR352+AT352+AV352+AX352+AZ352+BB352+BD352+BF352+BH352+BJ352+BL352+BN352+BP352+BR352+BT352</f>
        <v>0</v>
      </c>
      <c r="H352" s="505">
        <f t="shared" si="291"/>
        <v>0</v>
      </c>
      <c r="I352" s="786">
        <f t="shared" si="177"/>
        <v>0</v>
      </c>
      <c r="J352" s="820"/>
      <c r="K352" s="787">
        <f t="shared" si="178"/>
        <v>0</v>
      </c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  <c r="AC352" s="338"/>
      <c r="AD352" s="338"/>
      <c r="AE352" s="338"/>
      <c r="AF352" s="338"/>
      <c r="AG352" s="338"/>
      <c r="AH352" s="338"/>
      <c r="AI352" s="338"/>
      <c r="AJ352" s="338"/>
      <c r="AK352" s="338"/>
      <c r="AL352" s="338"/>
      <c r="AM352" s="338"/>
      <c r="AN352" s="338"/>
      <c r="AO352" s="338"/>
      <c r="AP352" s="338"/>
      <c r="AQ352" s="338"/>
      <c r="AR352" s="338"/>
      <c r="AS352" s="338"/>
      <c r="AT352" s="338"/>
      <c r="AU352" s="338"/>
      <c r="AV352" s="338"/>
      <c r="AW352" s="338"/>
      <c r="AX352" s="338"/>
      <c r="AY352" s="338"/>
      <c r="AZ352" s="338"/>
      <c r="BA352" s="338"/>
      <c r="BB352" s="338"/>
      <c r="BC352" s="338"/>
      <c r="BD352" s="338"/>
      <c r="BE352" s="338"/>
      <c r="BF352" s="338"/>
      <c r="BG352" s="338"/>
      <c r="BH352" s="338"/>
      <c r="BI352" s="338"/>
      <c r="BJ352" s="338"/>
      <c r="BK352" s="338"/>
      <c r="BL352" s="338"/>
      <c r="BM352" s="338"/>
      <c r="BN352" s="338"/>
      <c r="BO352" s="338"/>
      <c r="BP352" s="338"/>
      <c r="BQ352" s="338"/>
      <c r="BR352" s="338"/>
      <c r="BS352" s="338"/>
      <c r="BT352" s="338"/>
      <c r="BU352" s="338"/>
      <c r="BV352" s="343"/>
      <c r="BW352" s="343"/>
      <c r="BX352" s="343"/>
      <c r="BY352" s="343"/>
      <c r="BZ352" s="338"/>
      <c r="CA352" s="338"/>
      <c r="CB352" s="338"/>
      <c r="CC352" s="338"/>
      <c r="CD352" s="338"/>
      <c r="CE352" s="338"/>
      <c r="CF352" s="338"/>
    </row>
    <row r="353" ht="15.75" customHeight="1">
      <c r="A353" s="829"/>
      <c r="B353" s="338"/>
      <c r="C353" s="338"/>
      <c r="D353" s="338"/>
      <c r="E353" s="338"/>
      <c r="F353" s="346"/>
      <c r="G353" s="504">
        <f t="shared" ref="G353:H353" si="292">L353+N353+P353+R353+T353+V353+X353+Z353+AB353+AD353+AF353+AH353+AJ353+AL353+AN353+AP353+AR353+AT353+AV353+AX353+AZ353+BB353+BD353+BF353+BH353+BJ353+BL353+BN353+BP353+BR353+BT353</f>
        <v>0</v>
      </c>
      <c r="H353" s="505">
        <f t="shared" si="292"/>
        <v>0</v>
      </c>
      <c r="I353" s="786">
        <f t="shared" si="177"/>
        <v>0</v>
      </c>
      <c r="J353" s="820"/>
      <c r="K353" s="787">
        <f t="shared" si="178"/>
        <v>0</v>
      </c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  <c r="AC353" s="338"/>
      <c r="AD353" s="338"/>
      <c r="AE353" s="338"/>
      <c r="AF353" s="338"/>
      <c r="AG353" s="338"/>
      <c r="AH353" s="338"/>
      <c r="AI353" s="338"/>
      <c r="AJ353" s="338"/>
      <c r="AK353" s="338"/>
      <c r="AL353" s="338"/>
      <c r="AM353" s="338"/>
      <c r="AN353" s="338"/>
      <c r="AO353" s="338"/>
      <c r="AP353" s="338"/>
      <c r="AQ353" s="338"/>
      <c r="AR353" s="338"/>
      <c r="AS353" s="338"/>
      <c r="AT353" s="338"/>
      <c r="AU353" s="338"/>
      <c r="AV353" s="338"/>
      <c r="AW353" s="338"/>
      <c r="AX353" s="338"/>
      <c r="AY353" s="338"/>
      <c r="AZ353" s="338"/>
      <c r="BA353" s="338"/>
      <c r="BB353" s="338"/>
      <c r="BC353" s="338"/>
      <c r="BD353" s="338"/>
      <c r="BE353" s="338"/>
      <c r="BF353" s="338"/>
      <c r="BG353" s="338"/>
      <c r="BH353" s="338"/>
      <c r="BI353" s="338"/>
      <c r="BJ353" s="338"/>
      <c r="BK353" s="338"/>
      <c r="BL353" s="338"/>
      <c r="BM353" s="338"/>
      <c r="BN353" s="338"/>
      <c r="BO353" s="338"/>
      <c r="BP353" s="338"/>
      <c r="BQ353" s="338"/>
      <c r="BR353" s="338"/>
      <c r="BS353" s="338"/>
      <c r="BT353" s="338"/>
      <c r="BU353" s="338"/>
      <c r="BV353" s="343"/>
      <c r="BW353" s="343"/>
      <c r="BX353" s="343"/>
      <c r="BY353" s="343"/>
      <c r="BZ353" s="338"/>
      <c r="CA353" s="338"/>
      <c r="CB353" s="338"/>
      <c r="CC353" s="338"/>
      <c r="CD353" s="338"/>
      <c r="CE353" s="338"/>
      <c r="CF353" s="338"/>
    </row>
    <row r="354" ht="15.75" customHeight="1">
      <c r="A354" s="829"/>
      <c r="B354" s="338"/>
      <c r="C354" s="338"/>
      <c r="D354" s="338"/>
      <c r="E354" s="338"/>
      <c r="F354" s="346"/>
      <c r="G354" s="504">
        <f t="shared" ref="G354:H354" si="293">L354+N354+P354+R354+T354+V354+X354+Z354+AB354+AD354+AF354+AH354+AJ354+AL354+AN354+AP354+AR354+AT354+AV354+AX354+AZ354+BB354+BD354+BF354+BH354+BJ354+BL354+BN354+BP354+BR354+BT354</f>
        <v>0</v>
      </c>
      <c r="H354" s="505">
        <f t="shared" si="293"/>
        <v>0</v>
      </c>
      <c r="I354" s="786">
        <f t="shared" si="177"/>
        <v>0</v>
      </c>
      <c r="J354" s="820"/>
      <c r="K354" s="787">
        <f t="shared" si="178"/>
        <v>0</v>
      </c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  <c r="AC354" s="338"/>
      <c r="AD354" s="338"/>
      <c r="AE354" s="338"/>
      <c r="AF354" s="338"/>
      <c r="AG354" s="338"/>
      <c r="AH354" s="338"/>
      <c r="AI354" s="338"/>
      <c r="AJ354" s="338"/>
      <c r="AK354" s="338"/>
      <c r="AL354" s="338"/>
      <c r="AM354" s="338"/>
      <c r="AN354" s="338"/>
      <c r="AO354" s="338"/>
      <c r="AP354" s="338"/>
      <c r="AQ354" s="338"/>
      <c r="AR354" s="338"/>
      <c r="AS354" s="338"/>
      <c r="AT354" s="338"/>
      <c r="AU354" s="338"/>
      <c r="AV354" s="338"/>
      <c r="AW354" s="338"/>
      <c r="AX354" s="338"/>
      <c r="AY354" s="338"/>
      <c r="AZ354" s="338"/>
      <c r="BA354" s="338"/>
      <c r="BB354" s="338"/>
      <c r="BC354" s="338"/>
      <c r="BD354" s="338"/>
      <c r="BE354" s="338"/>
      <c r="BF354" s="338"/>
      <c r="BG354" s="338"/>
      <c r="BH354" s="338"/>
      <c r="BI354" s="338"/>
      <c r="BJ354" s="338"/>
      <c r="BK354" s="338"/>
      <c r="BL354" s="338"/>
      <c r="BM354" s="338"/>
      <c r="BN354" s="338"/>
      <c r="BO354" s="338"/>
      <c r="BP354" s="338"/>
      <c r="BQ354" s="338"/>
      <c r="BR354" s="338"/>
      <c r="BS354" s="338"/>
      <c r="BT354" s="338"/>
      <c r="BU354" s="338"/>
      <c r="BV354" s="343"/>
      <c r="BW354" s="343"/>
      <c r="BX354" s="343"/>
      <c r="BY354" s="343"/>
      <c r="BZ354" s="338"/>
      <c r="CA354" s="338"/>
      <c r="CB354" s="338"/>
      <c r="CC354" s="338"/>
      <c r="CD354" s="338"/>
      <c r="CE354" s="338"/>
      <c r="CF354" s="338"/>
    </row>
    <row r="355" ht="15.75" customHeight="1">
      <c r="A355" s="829"/>
      <c r="B355" s="338"/>
      <c r="C355" s="338"/>
      <c r="D355" s="338"/>
      <c r="E355" s="338"/>
      <c r="F355" s="346"/>
      <c r="G355" s="546"/>
      <c r="H355" s="547"/>
      <c r="I355" s="786">
        <f t="shared" si="177"/>
        <v>0</v>
      </c>
      <c r="J355" s="448"/>
      <c r="K355" s="344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  <c r="AC355" s="338"/>
      <c r="AD355" s="338"/>
      <c r="AE355" s="338"/>
      <c r="AF355" s="338"/>
      <c r="AG355" s="338"/>
      <c r="AH355" s="338"/>
      <c r="AI355" s="338"/>
      <c r="AJ355" s="338"/>
      <c r="AK355" s="338"/>
      <c r="AL355" s="338"/>
      <c r="AM355" s="338"/>
      <c r="AN355" s="338"/>
      <c r="AO355" s="338"/>
      <c r="AP355" s="338"/>
      <c r="AQ355" s="338"/>
      <c r="AR355" s="338"/>
      <c r="AS355" s="338"/>
      <c r="AT355" s="338"/>
      <c r="AU355" s="338"/>
      <c r="AV355" s="338"/>
      <c r="AW355" s="338"/>
      <c r="AX355" s="338"/>
      <c r="AY355" s="338"/>
      <c r="AZ355" s="338"/>
      <c r="BA355" s="338"/>
      <c r="BB355" s="338"/>
      <c r="BC355" s="338"/>
      <c r="BD355" s="338"/>
      <c r="BE355" s="338"/>
      <c r="BF355" s="338"/>
      <c r="BG355" s="338"/>
      <c r="BH355" s="338"/>
      <c r="BI355" s="338"/>
      <c r="BJ355" s="338"/>
      <c r="BK355" s="338"/>
      <c r="BL355" s="338"/>
      <c r="BM355" s="338"/>
      <c r="BN355" s="338"/>
      <c r="BO355" s="338"/>
      <c r="BP355" s="338"/>
      <c r="BQ355" s="338"/>
      <c r="BR355" s="338"/>
      <c r="BS355" s="338"/>
      <c r="BT355" s="338"/>
      <c r="BU355" s="338"/>
      <c r="BV355" s="343"/>
      <c r="BW355" s="343"/>
      <c r="BX355" s="343"/>
      <c r="BY355" s="343"/>
      <c r="BZ355" s="338"/>
      <c r="CA355" s="338"/>
      <c r="CB355" s="338"/>
      <c r="CC355" s="338"/>
      <c r="CD355" s="338"/>
      <c r="CE355" s="338"/>
      <c r="CF355" s="338"/>
    </row>
    <row r="356" ht="15.75" customHeight="1">
      <c r="A356" s="829"/>
      <c r="B356" s="338"/>
      <c r="C356" s="338"/>
      <c r="D356" s="338"/>
      <c r="E356" s="338"/>
      <c r="F356" s="346"/>
      <c r="G356" s="546"/>
      <c r="H356" s="547"/>
      <c r="I356" s="786">
        <f t="shared" si="177"/>
        <v>0</v>
      </c>
      <c r="J356" s="448"/>
      <c r="K356" s="344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  <c r="AC356" s="338"/>
      <c r="AD356" s="338"/>
      <c r="AE356" s="338"/>
      <c r="AF356" s="338"/>
      <c r="AG356" s="338"/>
      <c r="AH356" s="338"/>
      <c r="AI356" s="338"/>
      <c r="AJ356" s="338"/>
      <c r="AK356" s="338"/>
      <c r="AL356" s="338"/>
      <c r="AM356" s="338"/>
      <c r="AN356" s="338"/>
      <c r="AO356" s="338"/>
      <c r="AP356" s="338"/>
      <c r="AQ356" s="338"/>
      <c r="AR356" s="338"/>
      <c r="AS356" s="338"/>
      <c r="AT356" s="338"/>
      <c r="AU356" s="338"/>
      <c r="AV356" s="338"/>
      <c r="AW356" s="338"/>
      <c r="AX356" s="338"/>
      <c r="AY356" s="338"/>
      <c r="AZ356" s="338"/>
      <c r="BA356" s="338"/>
      <c r="BB356" s="338"/>
      <c r="BC356" s="338"/>
      <c r="BD356" s="338"/>
      <c r="BE356" s="338"/>
      <c r="BF356" s="338"/>
      <c r="BG356" s="338"/>
      <c r="BH356" s="338"/>
      <c r="BI356" s="338"/>
      <c r="BJ356" s="338"/>
      <c r="BK356" s="338"/>
      <c r="BL356" s="338"/>
      <c r="BM356" s="338"/>
      <c r="BN356" s="338"/>
      <c r="BO356" s="338"/>
      <c r="BP356" s="338"/>
      <c r="BQ356" s="338"/>
      <c r="BR356" s="338"/>
      <c r="BS356" s="338"/>
      <c r="BT356" s="338"/>
      <c r="BU356" s="338"/>
      <c r="BV356" s="343"/>
      <c r="BW356" s="343"/>
      <c r="BX356" s="343"/>
      <c r="BY356" s="343"/>
      <c r="BZ356" s="338"/>
      <c r="CA356" s="338"/>
      <c r="CB356" s="338"/>
      <c r="CC356" s="338"/>
      <c r="CD356" s="338"/>
      <c r="CE356" s="338"/>
      <c r="CF356" s="338"/>
    </row>
    <row r="357" ht="15.75" customHeight="1">
      <c r="A357" s="829"/>
      <c r="B357" s="338"/>
      <c r="C357" s="338"/>
      <c r="D357" s="338"/>
      <c r="E357" s="338"/>
      <c r="F357" s="346"/>
      <c r="G357" s="546"/>
      <c r="H357" s="547"/>
      <c r="I357" s="786">
        <f t="shared" si="177"/>
        <v>0</v>
      </c>
      <c r="J357" s="448"/>
      <c r="K357" s="344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  <c r="AC357" s="338"/>
      <c r="AD357" s="338"/>
      <c r="AE357" s="338"/>
      <c r="AF357" s="338"/>
      <c r="AG357" s="338"/>
      <c r="AH357" s="338"/>
      <c r="AI357" s="338"/>
      <c r="AJ357" s="338"/>
      <c r="AK357" s="338"/>
      <c r="AL357" s="338"/>
      <c r="AM357" s="338"/>
      <c r="AN357" s="338"/>
      <c r="AO357" s="338"/>
      <c r="AP357" s="338"/>
      <c r="AQ357" s="338"/>
      <c r="AR357" s="338"/>
      <c r="AS357" s="338"/>
      <c r="AT357" s="338"/>
      <c r="AU357" s="338"/>
      <c r="AV357" s="338"/>
      <c r="AW357" s="338"/>
      <c r="AX357" s="338"/>
      <c r="AY357" s="338"/>
      <c r="AZ357" s="338"/>
      <c r="BA357" s="338"/>
      <c r="BB357" s="338"/>
      <c r="BC357" s="338"/>
      <c r="BD357" s="338"/>
      <c r="BE357" s="338"/>
      <c r="BF357" s="338"/>
      <c r="BG357" s="338"/>
      <c r="BH357" s="338"/>
      <c r="BI357" s="338"/>
      <c r="BJ357" s="338"/>
      <c r="BK357" s="338"/>
      <c r="BL357" s="338"/>
      <c r="BM357" s="338"/>
      <c r="BN357" s="338"/>
      <c r="BO357" s="338"/>
      <c r="BP357" s="338"/>
      <c r="BQ357" s="338"/>
      <c r="BR357" s="338"/>
      <c r="BS357" s="338"/>
      <c r="BT357" s="338"/>
      <c r="BU357" s="338"/>
      <c r="BV357" s="343"/>
      <c r="BW357" s="343"/>
      <c r="BX357" s="343"/>
      <c r="BY357" s="343"/>
      <c r="BZ357" s="338"/>
      <c r="CA357" s="338"/>
      <c r="CB357" s="338"/>
      <c r="CC357" s="338"/>
      <c r="CD357" s="338"/>
      <c r="CE357" s="338"/>
      <c r="CF357" s="338"/>
    </row>
    <row r="358" ht="15.75" customHeight="1">
      <c r="A358" s="829"/>
      <c r="B358" s="338"/>
      <c r="C358" s="338"/>
      <c r="D358" s="338"/>
      <c r="E358" s="338"/>
      <c r="F358" s="346"/>
      <c r="G358" s="546"/>
      <c r="H358" s="547"/>
      <c r="I358" s="786">
        <f t="shared" si="177"/>
        <v>0</v>
      </c>
      <c r="J358" s="448"/>
      <c r="K358" s="344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  <c r="AC358" s="338"/>
      <c r="AD358" s="338"/>
      <c r="AE358" s="338"/>
      <c r="AF358" s="338"/>
      <c r="AG358" s="338"/>
      <c r="AH358" s="338"/>
      <c r="AI358" s="338"/>
      <c r="AJ358" s="338"/>
      <c r="AK358" s="338"/>
      <c r="AL358" s="338"/>
      <c r="AM358" s="338"/>
      <c r="AN358" s="338"/>
      <c r="AO358" s="338"/>
      <c r="AP358" s="338"/>
      <c r="AQ358" s="338"/>
      <c r="AR358" s="338"/>
      <c r="AS358" s="338"/>
      <c r="AT358" s="338"/>
      <c r="AU358" s="338"/>
      <c r="AV358" s="338"/>
      <c r="AW358" s="338"/>
      <c r="AX358" s="338"/>
      <c r="AY358" s="338"/>
      <c r="AZ358" s="338"/>
      <c r="BA358" s="338"/>
      <c r="BB358" s="338"/>
      <c r="BC358" s="338"/>
      <c r="BD358" s="338"/>
      <c r="BE358" s="338"/>
      <c r="BF358" s="338"/>
      <c r="BG358" s="338"/>
      <c r="BH358" s="338"/>
      <c r="BI358" s="338"/>
      <c r="BJ358" s="338"/>
      <c r="BK358" s="338"/>
      <c r="BL358" s="338"/>
      <c r="BM358" s="338"/>
      <c r="BN358" s="338"/>
      <c r="BO358" s="338"/>
      <c r="BP358" s="338"/>
      <c r="BQ358" s="338"/>
      <c r="BR358" s="338"/>
      <c r="BS358" s="338"/>
      <c r="BT358" s="338"/>
      <c r="BU358" s="338"/>
      <c r="BV358" s="343"/>
      <c r="BW358" s="343"/>
      <c r="BX358" s="343"/>
      <c r="BY358" s="343"/>
      <c r="BZ358" s="338"/>
      <c r="CA358" s="338"/>
      <c r="CB358" s="338"/>
      <c r="CC358" s="338"/>
      <c r="CD358" s="338"/>
      <c r="CE358" s="338"/>
      <c r="CF358" s="338"/>
    </row>
    <row r="359" ht="15.75" customHeight="1">
      <c r="A359" s="829"/>
      <c r="B359" s="338"/>
      <c r="C359" s="338"/>
      <c r="D359" s="338"/>
      <c r="E359" s="338"/>
      <c r="F359" s="346"/>
      <c r="G359" s="546"/>
      <c r="H359" s="547"/>
      <c r="I359" s="786">
        <f t="shared" si="177"/>
        <v>0</v>
      </c>
      <c r="J359" s="448"/>
      <c r="K359" s="344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  <c r="AC359" s="338"/>
      <c r="AD359" s="338"/>
      <c r="AE359" s="338"/>
      <c r="AF359" s="338"/>
      <c r="AG359" s="338"/>
      <c r="AH359" s="338"/>
      <c r="AI359" s="338"/>
      <c r="AJ359" s="338"/>
      <c r="AK359" s="338"/>
      <c r="AL359" s="338"/>
      <c r="AM359" s="338"/>
      <c r="AN359" s="338"/>
      <c r="AO359" s="338"/>
      <c r="AP359" s="338"/>
      <c r="AQ359" s="338"/>
      <c r="AR359" s="338"/>
      <c r="AS359" s="338"/>
      <c r="AT359" s="338"/>
      <c r="AU359" s="338"/>
      <c r="AV359" s="338"/>
      <c r="AW359" s="338"/>
      <c r="AX359" s="338"/>
      <c r="AY359" s="338"/>
      <c r="AZ359" s="338"/>
      <c r="BA359" s="338"/>
      <c r="BB359" s="338"/>
      <c r="BC359" s="338"/>
      <c r="BD359" s="338"/>
      <c r="BE359" s="338"/>
      <c r="BF359" s="338"/>
      <c r="BG359" s="338"/>
      <c r="BH359" s="338"/>
      <c r="BI359" s="338"/>
      <c r="BJ359" s="338"/>
      <c r="BK359" s="338"/>
      <c r="BL359" s="338"/>
      <c r="BM359" s="338"/>
      <c r="BN359" s="338"/>
      <c r="BO359" s="338"/>
      <c r="BP359" s="338"/>
      <c r="BQ359" s="338"/>
      <c r="BR359" s="338"/>
      <c r="BS359" s="338"/>
      <c r="BT359" s="338"/>
      <c r="BU359" s="338"/>
      <c r="BV359" s="343"/>
      <c r="BW359" s="343"/>
      <c r="BX359" s="343"/>
      <c r="BY359" s="343"/>
      <c r="BZ359" s="338"/>
      <c r="CA359" s="338"/>
      <c r="CB359" s="338"/>
      <c r="CC359" s="338"/>
      <c r="CD359" s="338"/>
      <c r="CE359" s="338"/>
      <c r="CF359" s="338"/>
    </row>
    <row r="360" ht="15.75" customHeight="1">
      <c r="A360" s="829"/>
      <c r="B360" s="338"/>
      <c r="C360" s="338"/>
      <c r="D360" s="338"/>
      <c r="E360" s="338"/>
      <c r="F360" s="346"/>
      <c r="G360" s="546"/>
      <c r="H360" s="547"/>
      <c r="I360" s="786">
        <f t="shared" si="177"/>
        <v>0</v>
      </c>
      <c r="J360" s="448"/>
      <c r="K360" s="344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  <c r="AC360" s="338"/>
      <c r="AD360" s="338"/>
      <c r="AE360" s="338"/>
      <c r="AF360" s="338"/>
      <c r="AG360" s="338"/>
      <c r="AH360" s="338"/>
      <c r="AI360" s="338"/>
      <c r="AJ360" s="338"/>
      <c r="AK360" s="338"/>
      <c r="AL360" s="338"/>
      <c r="AM360" s="338"/>
      <c r="AN360" s="338"/>
      <c r="AO360" s="338"/>
      <c r="AP360" s="338"/>
      <c r="AQ360" s="338"/>
      <c r="AR360" s="338"/>
      <c r="AS360" s="338"/>
      <c r="AT360" s="338"/>
      <c r="AU360" s="338"/>
      <c r="AV360" s="338"/>
      <c r="AW360" s="338"/>
      <c r="AX360" s="338"/>
      <c r="AY360" s="338"/>
      <c r="AZ360" s="338"/>
      <c r="BA360" s="338"/>
      <c r="BB360" s="338"/>
      <c r="BC360" s="338"/>
      <c r="BD360" s="338"/>
      <c r="BE360" s="338"/>
      <c r="BF360" s="338"/>
      <c r="BG360" s="338"/>
      <c r="BH360" s="338"/>
      <c r="BI360" s="338"/>
      <c r="BJ360" s="338"/>
      <c r="BK360" s="338"/>
      <c r="BL360" s="338"/>
      <c r="BM360" s="338"/>
      <c r="BN360" s="338"/>
      <c r="BO360" s="338"/>
      <c r="BP360" s="338"/>
      <c r="BQ360" s="338"/>
      <c r="BR360" s="338"/>
      <c r="BS360" s="338"/>
      <c r="BT360" s="338"/>
      <c r="BU360" s="338"/>
      <c r="BV360" s="343"/>
      <c r="BW360" s="343"/>
      <c r="BX360" s="343"/>
      <c r="BY360" s="343"/>
      <c r="BZ360" s="338"/>
      <c r="CA360" s="338"/>
      <c r="CB360" s="338"/>
      <c r="CC360" s="338"/>
      <c r="CD360" s="338"/>
      <c r="CE360" s="338"/>
      <c r="CF360" s="338"/>
    </row>
    <row r="361" ht="15.75" customHeight="1">
      <c r="A361" s="829"/>
      <c r="B361" s="338"/>
      <c r="C361" s="338"/>
      <c r="D361" s="338"/>
      <c r="E361" s="338"/>
      <c r="F361" s="346"/>
      <c r="G361" s="546"/>
      <c r="H361" s="547"/>
      <c r="I361" s="786">
        <f t="shared" si="177"/>
        <v>0</v>
      </c>
      <c r="J361" s="448"/>
      <c r="K361" s="344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  <c r="AC361" s="338"/>
      <c r="AD361" s="338"/>
      <c r="AE361" s="338"/>
      <c r="AF361" s="338"/>
      <c r="AG361" s="338"/>
      <c r="AH361" s="338"/>
      <c r="AI361" s="338"/>
      <c r="AJ361" s="338"/>
      <c r="AK361" s="338"/>
      <c r="AL361" s="338"/>
      <c r="AM361" s="338"/>
      <c r="AN361" s="338"/>
      <c r="AO361" s="338"/>
      <c r="AP361" s="338"/>
      <c r="AQ361" s="338"/>
      <c r="AR361" s="338"/>
      <c r="AS361" s="338"/>
      <c r="AT361" s="338"/>
      <c r="AU361" s="338"/>
      <c r="AV361" s="338"/>
      <c r="AW361" s="338"/>
      <c r="AX361" s="338"/>
      <c r="AY361" s="338"/>
      <c r="AZ361" s="338"/>
      <c r="BA361" s="338"/>
      <c r="BB361" s="338"/>
      <c r="BC361" s="338"/>
      <c r="BD361" s="338"/>
      <c r="BE361" s="338"/>
      <c r="BF361" s="338"/>
      <c r="BG361" s="338"/>
      <c r="BH361" s="338"/>
      <c r="BI361" s="338"/>
      <c r="BJ361" s="338"/>
      <c r="BK361" s="338"/>
      <c r="BL361" s="338"/>
      <c r="BM361" s="338"/>
      <c r="BN361" s="338"/>
      <c r="BO361" s="338"/>
      <c r="BP361" s="338"/>
      <c r="BQ361" s="338"/>
      <c r="BR361" s="338"/>
      <c r="BS361" s="338"/>
      <c r="BT361" s="338"/>
      <c r="BU361" s="338"/>
      <c r="BV361" s="343"/>
      <c r="BW361" s="343"/>
      <c r="BX361" s="343"/>
      <c r="BY361" s="343"/>
      <c r="BZ361" s="338"/>
      <c r="CA361" s="338"/>
      <c r="CB361" s="338"/>
      <c r="CC361" s="338"/>
      <c r="CD361" s="338"/>
      <c r="CE361" s="338"/>
      <c r="CF361" s="338"/>
    </row>
    <row r="362" ht="15.75" customHeight="1">
      <c r="A362" s="829"/>
      <c r="B362" s="338"/>
      <c r="C362" s="338"/>
      <c r="D362" s="338"/>
      <c r="E362" s="338"/>
      <c r="F362" s="346"/>
      <c r="G362" s="546"/>
      <c r="H362" s="547"/>
      <c r="I362" s="786">
        <f t="shared" si="177"/>
        <v>0</v>
      </c>
      <c r="J362" s="448"/>
      <c r="K362" s="344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  <c r="AC362" s="338"/>
      <c r="AD362" s="338"/>
      <c r="AE362" s="338"/>
      <c r="AF362" s="338"/>
      <c r="AG362" s="338"/>
      <c r="AH362" s="338"/>
      <c r="AI362" s="338"/>
      <c r="AJ362" s="338"/>
      <c r="AK362" s="338"/>
      <c r="AL362" s="338"/>
      <c r="AM362" s="338"/>
      <c r="AN362" s="338"/>
      <c r="AO362" s="338"/>
      <c r="AP362" s="338"/>
      <c r="AQ362" s="338"/>
      <c r="AR362" s="338"/>
      <c r="AS362" s="338"/>
      <c r="AT362" s="338"/>
      <c r="AU362" s="338"/>
      <c r="AV362" s="338"/>
      <c r="AW362" s="338"/>
      <c r="AX362" s="338"/>
      <c r="AY362" s="338"/>
      <c r="AZ362" s="338"/>
      <c r="BA362" s="338"/>
      <c r="BB362" s="338"/>
      <c r="BC362" s="338"/>
      <c r="BD362" s="338"/>
      <c r="BE362" s="338"/>
      <c r="BF362" s="338"/>
      <c r="BG362" s="338"/>
      <c r="BH362" s="338"/>
      <c r="BI362" s="338"/>
      <c r="BJ362" s="338"/>
      <c r="BK362" s="338"/>
      <c r="BL362" s="338"/>
      <c r="BM362" s="338"/>
      <c r="BN362" s="338"/>
      <c r="BO362" s="338"/>
      <c r="BP362" s="338"/>
      <c r="BQ362" s="338"/>
      <c r="BR362" s="338"/>
      <c r="BS362" s="338"/>
      <c r="BT362" s="338"/>
      <c r="BU362" s="338"/>
      <c r="BV362" s="343"/>
      <c r="BW362" s="343"/>
      <c r="BX362" s="343"/>
      <c r="BY362" s="343"/>
      <c r="BZ362" s="338"/>
      <c r="CA362" s="338"/>
      <c r="CB362" s="338"/>
      <c r="CC362" s="338"/>
      <c r="CD362" s="338"/>
      <c r="CE362" s="338"/>
      <c r="CF362" s="338"/>
    </row>
    <row r="363" ht="15.75" customHeight="1">
      <c r="A363" s="829"/>
      <c r="B363" s="338"/>
      <c r="C363" s="338"/>
      <c r="D363" s="338"/>
      <c r="E363" s="338"/>
      <c r="F363" s="346"/>
      <c r="G363" s="546"/>
      <c r="H363" s="547"/>
      <c r="I363" s="786">
        <f t="shared" si="177"/>
        <v>0</v>
      </c>
      <c r="J363" s="448"/>
      <c r="K363" s="344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  <c r="AC363" s="338"/>
      <c r="AD363" s="338"/>
      <c r="AE363" s="338"/>
      <c r="AF363" s="338"/>
      <c r="AG363" s="338"/>
      <c r="AH363" s="338"/>
      <c r="AI363" s="338"/>
      <c r="AJ363" s="338"/>
      <c r="AK363" s="338"/>
      <c r="AL363" s="338"/>
      <c r="AM363" s="338"/>
      <c r="AN363" s="338"/>
      <c r="AO363" s="338"/>
      <c r="AP363" s="338"/>
      <c r="AQ363" s="338"/>
      <c r="AR363" s="338"/>
      <c r="AS363" s="338"/>
      <c r="AT363" s="338"/>
      <c r="AU363" s="338"/>
      <c r="AV363" s="338"/>
      <c r="AW363" s="338"/>
      <c r="AX363" s="338"/>
      <c r="AY363" s="338"/>
      <c r="AZ363" s="338"/>
      <c r="BA363" s="338"/>
      <c r="BB363" s="338"/>
      <c r="BC363" s="338"/>
      <c r="BD363" s="338"/>
      <c r="BE363" s="338"/>
      <c r="BF363" s="338"/>
      <c r="BG363" s="338"/>
      <c r="BH363" s="338"/>
      <c r="BI363" s="338"/>
      <c r="BJ363" s="338"/>
      <c r="BK363" s="338"/>
      <c r="BL363" s="338"/>
      <c r="BM363" s="338"/>
      <c r="BN363" s="338"/>
      <c r="BO363" s="338"/>
      <c r="BP363" s="338"/>
      <c r="BQ363" s="338"/>
      <c r="BR363" s="338"/>
      <c r="BS363" s="338"/>
      <c r="BT363" s="338"/>
      <c r="BU363" s="338"/>
      <c r="BV363" s="343"/>
      <c r="BW363" s="343"/>
      <c r="BX363" s="343"/>
      <c r="BY363" s="343"/>
      <c r="BZ363" s="338"/>
      <c r="CA363" s="338"/>
      <c r="CB363" s="338"/>
      <c r="CC363" s="338"/>
      <c r="CD363" s="338"/>
      <c r="CE363" s="338"/>
      <c r="CF363" s="338"/>
    </row>
    <row r="364" ht="15.75" customHeight="1">
      <c r="A364" s="829"/>
      <c r="B364" s="338"/>
      <c r="C364" s="338"/>
      <c r="D364" s="338"/>
      <c r="E364" s="338"/>
      <c r="F364" s="346"/>
      <c r="G364" s="546"/>
      <c r="H364" s="547"/>
      <c r="I364" s="786">
        <f t="shared" si="177"/>
        <v>0</v>
      </c>
      <c r="J364" s="448"/>
      <c r="K364" s="344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  <c r="AC364" s="338"/>
      <c r="AD364" s="338"/>
      <c r="AE364" s="338"/>
      <c r="AF364" s="338"/>
      <c r="AG364" s="338"/>
      <c r="AH364" s="338"/>
      <c r="AI364" s="338"/>
      <c r="AJ364" s="338"/>
      <c r="AK364" s="338"/>
      <c r="AL364" s="338"/>
      <c r="AM364" s="338"/>
      <c r="AN364" s="338"/>
      <c r="AO364" s="338"/>
      <c r="AP364" s="338"/>
      <c r="AQ364" s="338"/>
      <c r="AR364" s="338"/>
      <c r="AS364" s="338"/>
      <c r="AT364" s="338"/>
      <c r="AU364" s="338"/>
      <c r="AV364" s="338"/>
      <c r="AW364" s="338"/>
      <c r="AX364" s="338"/>
      <c r="AY364" s="338"/>
      <c r="AZ364" s="338"/>
      <c r="BA364" s="338"/>
      <c r="BB364" s="338"/>
      <c r="BC364" s="338"/>
      <c r="BD364" s="338"/>
      <c r="BE364" s="338"/>
      <c r="BF364" s="338"/>
      <c r="BG364" s="338"/>
      <c r="BH364" s="338"/>
      <c r="BI364" s="338"/>
      <c r="BJ364" s="338"/>
      <c r="BK364" s="338"/>
      <c r="BL364" s="338"/>
      <c r="BM364" s="338"/>
      <c r="BN364" s="338"/>
      <c r="BO364" s="338"/>
      <c r="BP364" s="338"/>
      <c r="BQ364" s="338"/>
      <c r="BR364" s="338"/>
      <c r="BS364" s="338"/>
      <c r="BT364" s="338"/>
      <c r="BU364" s="338"/>
      <c r="BV364" s="343"/>
      <c r="BW364" s="343"/>
      <c r="BX364" s="343"/>
      <c r="BY364" s="343"/>
      <c r="BZ364" s="338"/>
      <c r="CA364" s="338"/>
      <c r="CB364" s="338"/>
      <c r="CC364" s="338"/>
      <c r="CD364" s="338"/>
      <c r="CE364" s="338"/>
      <c r="CF364" s="338"/>
    </row>
    <row r="365" ht="15.75" customHeight="1">
      <c r="A365" s="829"/>
      <c r="B365" s="338"/>
      <c r="C365" s="338"/>
      <c r="D365" s="338"/>
      <c r="E365" s="338"/>
      <c r="F365" s="346"/>
      <c r="G365" s="546"/>
      <c r="H365" s="547"/>
      <c r="I365" s="786">
        <f t="shared" si="177"/>
        <v>0</v>
      </c>
      <c r="J365" s="448"/>
      <c r="K365" s="344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  <c r="AC365" s="338"/>
      <c r="AD365" s="338"/>
      <c r="AE365" s="338"/>
      <c r="AF365" s="338"/>
      <c r="AG365" s="338"/>
      <c r="AH365" s="338"/>
      <c r="AI365" s="338"/>
      <c r="AJ365" s="338"/>
      <c r="AK365" s="338"/>
      <c r="AL365" s="338"/>
      <c r="AM365" s="338"/>
      <c r="AN365" s="338"/>
      <c r="AO365" s="338"/>
      <c r="AP365" s="338"/>
      <c r="AQ365" s="338"/>
      <c r="AR365" s="338"/>
      <c r="AS365" s="338"/>
      <c r="AT365" s="338"/>
      <c r="AU365" s="338"/>
      <c r="AV365" s="338"/>
      <c r="AW365" s="338"/>
      <c r="AX365" s="338"/>
      <c r="AY365" s="338"/>
      <c r="AZ365" s="338"/>
      <c r="BA365" s="338"/>
      <c r="BB365" s="338"/>
      <c r="BC365" s="338"/>
      <c r="BD365" s="338"/>
      <c r="BE365" s="338"/>
      <c r="BF365" s="338"/>
      <c r="BG365" s="338"/>
      <c r="BH365" s="338"/>
      <c r="BI365" s="338"/>
      <c r="BJ365" s="338"/>
      <c r="BK365" s="338"/>
      <c r="BL365" s="338"/>
      <c r="BM365" s="338"/>
      <c r="BN365" s="338"/>
      <c r="BO365" s="338"/>
      <c r="BP365" s="338"/>
      <c r="BQ365" s="338"/>
      <c r="BR365" s="338"/>
      <c r="BS365" s="338"/>
      <c r="BT365" s="338"/>
      <c r="BU365" s="338"/>
      <c r="BV365" s="343"/>
      <c r="BW365" s="343"/>
      <c r="BX365" s="343"/>
      <c r="BY365" s="343"/>
      <c r="BZ365" s="338"/>
      <c r="CA365" s="338"/>
      <c r="CB365" s="338"/>
      <c r="CC365" s="338"/>
      <c r="CD365" s="338"/>
      <c r="CE365" s="338"/>
      <c r="CF365" s="338"/>
    </row>
    <row r="366" ht="15.75" customHeight="1">
      <c r="A366" s="829"/>
      <c r="B366" s="338"/>
      <c r="C366" s="338"/>
      <c r="D366" s="338"/>
      <c r="E366" s="338"/>
      <c r="F366" s="346"/>
      <c r="G366" s="546"/>
      <c r="H366" s="547"/>
      <c r="I366" s="786">
        <f t="shared" si="177"/>
        <v>0</v>
      </c>
      <c r="J366" s="448"/>
      <c r="K366" s="344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  <c r="AC366" s="338"/>
      <c r="AD366" s="338"/>
      <c r="AE366" s="338"/>
      <c r="AF366" s="338"/>
      <c r="AG366" s="338"/>
      <c r="AH366" s="338"/>
      <c r="AI366" s="338"/>
      <c r="AJ366" s="338"/>
      <c r="AK366" s="338"/>
      <c r="AL366" s="338"/>
      <c r="AM366" s="338"/>
      <c r="AN366" s="338"/>
      <c r="AO366" s="338"/>
      <c r="AP366" s="338"/>
      <c r="AQ366" s="338"/>
      <c r="AR366" s="338"/>
      <c r="AS366" s="338"/>
      <c r="AT366" s="338"/>
      <c r="AU366" s="338"/>
      <c r="AV366" s="338"/>
      <c r="AW366" s="338"/>
      <c r="AX366" s="338"/>
      <c r="AY366" s="338"/>
      <c r="AZ366" s="338"/>
      <c r="BA366" s="338"/>
      <c r="BB366" s="338"/>
      <c r="BC366" s="338"/>
      <c r="BD366" s="338"/>
      <c r="BE366" s="338"/>
      <c r="BF366" s="338"/>
      <c r="BG366" s="338"/>
      <c r="BH366" s="338"/>
      <c r="BI366" s="338"/>
      <c r="BJ366" s="338"/>
      <c r="BK366" s="338"/>
      <c r="BL366" s="338"/>
      <c r="BM366" s="338"/>
      <c r="BN366" s="338"/>
      <c r="BO366" s="338"/>
      <c r="BP366" s="338"/>
      <c r="BQ366" s="338"/>
      <c r="BR366" s="338"/>
      <c r="BS366" s="338"/>
      <c r="BT366" s="338"/>
      <c r="BU366" s="338"/>
      <c r="BV366" s="343"/>
      <c r="BW366" s="343"/>
      <c r="BX366" s="343"/>
      <c r="BY366" s="343"/>
      <c r="BZ366" s="338"/>
      <c r="CA366" s="338"/>
      <c r="CB366" s="338"/>
      <c r="CC366" s="338"/>
      <c r="CD366" s="338"/>
      <c r="CE366" s="338"/>
      <c r="CF366" s="338"/>
    </row>
    <row r="367" ht="15.75" customHeight="1">
      <c r="A367" s="829"/>
      <c r="B367" s="338"/>
      <c r="C367" s="338"/>
      <c r="D367" s="338"/>
      <c r="E367" s="338"/>
      <c r="F367" s="346"/>
      <c r="G367" s="546"/>
      <c r="H367" s="547"/>
      <c r="I367" s="786">
        <f t="shared" si="177"/>
        <v>0</v>
      </c>
      <c r="J367" s="448"/>
      <c r="K367" s="344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  <c r="AC367" s="338"/>
      <c r="AD367" s="338"/>
      <c r="AE367" s="338"/>
      <c r="AF367" s="338"/>
      <c r="AG367" s="338"/>
      <c r="AH367" s="338"/>
      <c r="AI367" s="338"/>
      <c r="AJ367" s="338"/>
      <c r="AK367" s="338"/>
      <c r="AL367" s="338"/>
      <c r="AM367" s="338"/>
      <c r="AN367" s="338"/>
      <c r="AO367" s="338"/>
      <c r="AP367" s="338"/>
      <c r="AQ367" s="338"/>
      <c r="AR367" s="338"/>
      <c r="AS367" s="338"/>
      <c r="AT367" s="338"/>
      <c r="AU367" s="338"/>
      <c r="AV367" s="338"/>
      <c r="AW367" s="338"/>
      <c r="AX367" s="338"/>
      <c r="AY367" s="338"/>
      <c r="AZ367" s="338"/>
      <c r="BA367" s="338"/>
      <c r="BB367" s="338"/>
      <c r="BC367" s="338"/>
      <c r="BD367" s="338"/>
      <c r="BE367" s="338"/>
      <c r="BF367" s="338"/>
      <c r="BG367" s="338"/>
      <c r="BH367" s="338"/>
      <c r="BI367" s="338"/>
      <c r="BJ367" s="338"/>
      <c r="BK367" s="338"/>
      <c r="BL367" s="338"/>
      <c r="BM367" s="338"/>
      <c r="BN367" s="338"/>
      <c r="BO367" s="338"/>
      <c r="BP367" s="338"/>
      <c r="BQ367" s="338"/>
      <c r="BR367" s="338"/>
      <c r="BS367" s="338"/>
      <c r="BT367" s="338"/>
      <c r="BU367" s="338"/>
      <c r="BV367" s="343"/>
      <c r="BW367" s="343"/>
      <c r="BX367" s="343"/>
      <c r="BY367" s="343"/>
      <c r="BZ367" s="338"/>
      <c r="CA367" s="338"/>
      <c r="CB367" s="338"/>
      <c r="CC367" s="338"/>
      <c r="CD367" s="338"/>
      <c r="CE367" s="338"/>
      <c r="CF367" s="338"/>
    </row>
    <row r="368" ht="15.75" customHeight="1">
      <c r="A368" s="829"/>
      <c r="B368" s="338"/>
      <c r="C368" s="338"/>
      <c r="D368" s="338"/>
      <c r="E368" s="338"/>
      <c r="F368" s="346"/>
      <c r="G368" s="546"/>
      <c r="H368" s="547"/>
      <c r="I368" s="786">
        <f t="shared" si="177"/>
        <v>0</v>
      </c>
      <c r="J368" s="448"/>
      <c r="K368" s="344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  <c r="AC368" s="338"/>
      <c r="AD368" s="338"/>
      <c r="AE368" s="338"/>
      <c r="AF368" s="338"/>
      <c r="AG368" s="338"/>
      <c r="AH368" s="338"/>
      <c r="AI368" s="338"/>
      <c r="AJ368" s="338"/>
      <c r="AK368" s="338"/>
      <c r="AL368" s="338"/>
      <c r="AM368" s="338"/>
      <c r="AN368" s="338"/>
      <c r="AO368" s="338"/>
      <c r="AP368" s="338"/>
      <c r="AQ368" s="338"/>
      <c r="AR368" s="338"/>
      <c r="AS368" s="338"/>
      <c r="AT368" s="338"/>
      <c r="AU368" s="338"/>
      <c r="AV368" s="338"/>
      <c r="AW368" s="338"/>
      <c r="AX368" s="338"/>
      <c r="AY368" s="338"/>
      <c r="AZ368" s="338"/>
      <c r="BA368" s="338"/>
      <c r="BB368" s="338"/>
      <c r="BC368" s="338"/>
      <c r="BD368" s="338"/>
      <c r="BE368" s="338"/>
      <c r="BF368" s="338"/>
      <c r="BG368" s="338"/>
      <c r="BH368" s="338"/>
      <c r="BI368" s="338"/>
      <c r="BJ368" s="338"/>
      <c r="BK368" s="338"/>
      <c r="BL368" s="338"/>
      <c r="BM368" s="338"/>
      <c r="BN368" s="338"/>
      <c r="BO368" s="338"/>
      <c r="BP368" s="338"/>
      <c r="BQ368" s="338"/>
      <c r="BR368" s="338"/>
      <c r="BS368" s="338"/>
      <c r="BT368" s="338"/>
      <c r="BU368" s="338"/>
      <c r="BV368" s="343"/>
      <c r="BW368" s="343"/>
      <c r="BX368" s="343"/>
      <c r="BY368" s="343"/>
      <c r="BZ368" s="338"/>
      <c r="CA368" s="338"/>
      <c r="CB368" s="338"/>
      <c r="CC368" s="338"/>
      <c r="CD368" s="338"/>
      <c r="CE368" s="338"/>
      <c r="CF368" s="338"/>
    </row>
    <row r="369" ht="15.75" customHeight="1">
      <c r="A369" s="829"/>
      <c r="B369" s="338"/>
      <c r="C369" s="338"/>
      <c r="D369" s="338"/>
      <c r="E369" s="338"/>
      <c r="F369" s="346"/>
      <c r="G369" s="546"/>
      <c r="H369" s="547"/>
      <c r="I369" s="786">
        <f t="shared" si="177"/>
        <v>0</v>
      </c>
      <c r="J369" s="448"/>
      <c r="K369" s="344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  <c r="AC369" s="338"/>
      <c r="AD369" s="338"/>
      <c r="AE369" s="338"/>
      <c r="AF369" s="338"/>
      <c r="AG369" s="338"/>
      <c r="AH369" s="338"/>
      <c r="AI369" s="338"/>
      <c r="AJ369" s="338"/>
      <c r="AK369" s="338"/>
      <c r="AL369" s="338"/>
      <c r="AM369" s="338"/>
      <c r="AN369" s="338"/>
      <c r="AO369" s="338"/>
      <c r="AP369" s="338"/>
      <c r="AQ369" s="338"/>
      <c r="AR369" s="338"/>
      <c r="AS369" s="338"/>
      <c r="AT369" s="338"/>
      <c r="AU369" s="338"/>
      <c r="AV369" s="338"/>
      <c r="AW369" s="338"/>
      <c r="AX369" s="338"/>
      <c r="AY369" s="338"/>
      <c r="AZ369" s="338"/>
      <c r="BA369" s="338"/>
      <c r="BB369" s="338"/>
      <c r="BC369" s="338"/>
      <c r="BD369" s="338"/>
      <c r="BE369" s="338"/>
      <c r="BF369" s="338"/>
      <c r="BG369" s="338"/>
      <c r="BH369" s="338"/>
      <c r="BI369" s="338"/>
      <c r="BJ369" s="338"/>
      <c r="BK369" s="338"/>
      <c r="BL369" s="338"/>
      <c r="BM369" s="338"/>
      <c r="BN369" s="338"/>
      <c r="BO369" s="338"/>
      <c r="BP369" s="338"/>
      <c r="BQ369" s="338"/>
      <c r="BR369" s="338"/>
      <c r="BS369" s="338"/>
      <c r="BT369" s="338"/>
      <c r="BU369" s="338"/>
      <c r="BV369" s="343"/>
      <c r="BW369" s="343"/>
      <c r="BX369" s="343"/>
      <c r="BY369" s="343"/>
      <c r="BZ369" s="338"/>
      <c r="CA369" s="338"/>
      <c r="CB369" s="338"/>
      <c r="CC369" s="338"/>
      <c r="CD369" s="338"/>
      <c r="CE369" s="338"/>
      <c r="CF369" s="338"/>
    </row>
    <row r="370" ht="15.75" customHeight="1">
      <c r="A370" s="829"/>
      <c r="B370" s="338"/>
      <c r="C370" s="338"/>
      <c r="D370" s="338"/>
      <c r="E370" s="338"/>
      <c r="F370" s="346"/>
      <c r="G370" s="546"/>
      <c r="H370" s="547"/>
      <c r="I370" s="786">
        <f t="shared" si="177"/>
        <v>0</v>
      </c>
      <c r="J370" s="448"/>
      <c r="K370" s="344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  <c r="AC370" s="338"/>
      <c r="AD370" s="338"/>
      <c r="AE370" s="338"/>
      <c r="AF370" s="338"/>
      <c r="AG370" s="338"/>
      <c r="AH370" s="338"/>
      <c r="AI370" s="338"/>
      <c r="AJ370" s="338"/>
      <c r="AK370" s="338"/>
      <c r="AL370" s="338"/>
      <c r="AM370" s="338"/>
      <c r="AN370" s="338"/>
      <c r="AO370" s="338"/>
      <c r="AP370" s="338"/>
      <c r="AQ370" s="338"/>
      <c r="AR370" s="338"/>
      <c r="AS370" s="338"/>
      <c r="AT370" s="338"/>
      <c r="AU370" s="338"/>
      <c r="AV370" s="338"/>
      <c r="AW370" s="338"/>
      <c r="AX370" s="338"/>
      <c r="AY370" s="338"/>
      <c r="AZ370" s="338"/>
      <c r="BA370" s="338"/>
      <c r="BB370" s="338"/>
      <c r="BC370" s="338"/>
      <c r="BD370" s="338"/>
      <c r="BE370" s="338"/>
      <c r="BF370" s="338"/>
      <c r="BG370" s="338"/>
      <c r="BH370" s="338"/>
      <c r="BI370" s="338"/>
      <c r="BJ370" s="338"/>
      <c r="BK370" s="338"/>
      <c r="BL370" s="338"/>
      <c r="BM370" s="338"/>
      <c r="BN370" s="338"/>
      <c r="BO370" s="338"/>
      <c r="BP370" s="338"/>
      <c r="BQ370" s="338"/>
      <c r="BR370" s="338"/>
      <c r="BS370" s="338"/>
      <c r="BT370" s="338"/>
      <c r="BU370" s="338"/>
      <c r="BV370" s="343"/>
      <c r="BW370" s="343"/>
      <c r="BX370" s="343"/>
      <c r="BY370" s="343"/>
      <c r="BZ370" s="338"/>
      <c r="CA370" s="338"/>
      <c r="CB370" s="338"/>
      <c r="CC370" s="338"/>
      <c r="CD370" s="338"/>
      <c r="CE370" s="338"/>
      <c r="CF370" s="338"/>
    </row>
    <row r="371" ht="15.75" customHeight="1">
      <c r="A371" s="829"/>
      <c r="B371" s="338"/>
      <c r="C371" s="338"/>
      <c r="D371" s="338"/>
      <c r="E371" s="338"/>
      <c r="F371" s="346"/>
      <c r="G371" s="546"/>
      <c r="H371" s="547"/>
      <c r="I371" s="786">
        <f t="shared" si="177"/>
        <v>0</v>
      </c>
      <c r="J371" s="448"/>
      <c r="K371" s="344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  <c r="AC371" s="338"/>
      <c r="AD371" s="338"/>
      <c r="AE371" s="338"/>
      <c r="AF371" s="338"/>
      <c r="AG371" s="338"/>
      <c r="AH371" s="338"/>
      <c r="AI371" s="338"/>
      <c r="AJ371" s="338"/>
      <c r="AK371" s="338"/>
      <c r="AL371" s="338"/>
      <c r="AM371" s="338"/>
      <c r="AN371" s="338"/>
      <c r="AO371" s="338"/>
      <c r="AP371" s="338"/>
      <c r="AQ371" s="338"/>
      <c r="AR371" s="338"/>
      <c r="AS371" s="338"/>
      <c r="AT371" s="338"/>
      <c r="AU371" s="338"/>
      <c r="AV371" s="338"/>
      <c r="AW371" s="338"/>
      <c r="AX371" s="338"/>
      <c r="AY371" s="338"/>
      <c r="AZ371" s="338"/>
      <c r="BA371" s="338"/>
      <c r="BB371" s="338"/>
      <c r="BC371" s="338"/>
      <c r="BD371" s="338"/>
      <c r="BE371" s="338"/>
      <c r="BF371" s="338"/>
      <c r="BG371" s="338"/>
      <c r="BH371" s="338"/>
      <c r="BI371" s="338"/>
      <c r="BJ371" s="338"/>
      <c r="BK371" s="338"/>
      <c r="BL371" s="338"/>
      <c r="BM371" s="338"/>
      <c r="BN371" s="338"/>
      <c r="BO371" s="338"/>
      <c r="BP371" s="338"/>
      <c r="BQ371" s="338"/>
      <c r="BR371" s="338"/>
      <c r="BS371" s="338"/>
      <c r="BT371" s="338"/>
      <c r="BU371" s="338"/>
      <c r="BV371" s="343"/>
      <c r="BW371" s="343"/>
      <c r="BX371" s="343"/>
      <c r="BY371" s="343"/>
      <c r="BZ371" s="338"/>
      <c r="CA371" s="338"/>
      <c r="CB371" s="338"/>
      <c r="CC371" s="338"/>
      <c r="CD371" s="338"/>
      <c r="CE371" s="338"/>
      <c r="CF371" s="338"/>
    </row>
    <row r="372" ht="15.75" customHeight="1">
      <c r="A372" s="829"/>
      <c r="B372" s="338"/>
      <c r="C372" s="338"/>
      <c r="D372" s="338"/>
      <c r="E372" s="338"/>
      <c r="F372" s="346"/>
      <c r="G372" s="546"/>
      <c r="H372" s="547"/>
      <c r="I372" s="786">
        <f t="shared" si="177"/>
        <v>0</v>
      </c>
      <c r="J372" s="448"/>
      <c r="K372" s="344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  <c r="AC372" s="338"/>
      <c r="AD372" s="338"/>
      <c r="AE372" s="338"/>
      <c r="AF372" s="338"/>
      <c r="AG372" s="338"/>
      <c r="AH372" s="338"/>
      <c r="AI372" s="338"/>
      <c r="AJ372" s="338"/>
      <c r="AK372" s="338"/>
      <c r="AL372" s="338"/>
      <c r="AM372" s="338"/>
      <c r="AN372" s="338"/>
      <c r="AO372" s="338"/>
      <c r="AP372" s="338"/>
      <c r="AQ372" s="338"/>
      <c r="AR372" s="338"/>
      <c r="AS372" s="338"/>
      <c r="AT372" s="338"/>
      <c r="AU372" s="338"/>
      <c r="AV372" s="338"/>
      <c r="AW372" s="338"/>
      <c r="AX372" s="338"/>
      <c r="AY372" s="338"/>
      <c r="AZ372" s="338"/>
      <c r="BA372" s="338"/>
      <c r="BB372" s="338"/>
      <c r="BC372" s="338"/>
      <c r="BD372" s="338"/>
      <c r="BE372" s="338"/>
      <c r="BF372" s="338"/>
      <c r="BG372" s="338"/>
      <c r="BH372" s="338"/>
      <c r="BI372" s="338"/>
      <c r="BJ372" s="338"/>
      <c r="BK372" s="338"/>
      <c r="BL372" s="338"/>
      <c r="BM372" s="338"/>
      <c r="BN372" s="338"/>
      <c r="BO372" s="338"/>
      <c r="BP372" s="338"/>
      <c r="BQ372" s="338"/>
      <c r="BR372" s="338"/>
      <c r="BS372" s="338"/>
      <c r="BT372" s="338"/>
      <c r="BU372" s="338"/>
      <c r="BV372" s="343"/>
      <c r="BW372" s="343"/>
      <c r="BX372" s="343"/>
      <c r="BY372" s="343"/>
      <c r="BZ372" s="338"/>
      <c r="CA372" s="338"/>
      <c r="CB372" s="338"/>
      <c r="CC372" s="338"/>
      <c r="CD372" s="338"/>
      <c r="CE372" s="338"/>
      <c r="CF372" s="338"/>
    </row>
    <row r="373" ht="15.75" customHeight="1">
      <c r="A373" s="829"/>
      <c r="B373" s="338"/>
      <c r="C373" s="338"/>
      <c r="D373" s="338"/>
      <c r="E373" s="338"/>
      <c r="F373" s="346"/>
      <c r="G373" s="546"/>
      <c r="H373" s="547"/>
      <c r="I373" s="786">
        <f t="shared" si="177"/>
        <v>0</v>
      </c>
      <c r="J373" s="448"/>
      <c r="K373" s="344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  <c r="AC373" s="338"/>
      <c r="AD373" s="338"/>
      <c r="AE373" s="338"/>
      <c r="AF373" s="338"/>
      <c r="AG373" s="338"/>
      <c r="AH373" s="338"/>
      <c r="AI373" s="338"/>
      <c r="AJ373" s="338"/>
      <c r="AK373" s="338"/>
      <c r="AL373" s="338"/>
      <c r="AM373" s="338"/>
      <c r="AN373" s="338"/>
      <c r="AO373" s="338"/>
      <c r="AP373" s="338"/>
      <c r="AQ373" s="338"/>
      <c r="AR373" s="338"/>
      <c r="AS373" s="338"/>
      <c r="AT373" s="338"/>
      <c r="AU373" s="338"/>
      <c r="AV373" s="338"/>
      <c r="AW373" s="338"/>
      <c r="AX373" s="338"/>
      <c r="AY373" s="338"/>
      <c r="AZ373" s="338"/>
      <c r="BA373" s="338"/>
      <c r="BB373" s="338"/>
      <c r="BC373" s="338"/>
      <c r="BD373" s="338"/>
      <c r="BE373" s="338"/>
      <c r="BF373" s="338"/>
      <c r="BG373" s="338"/>
      <c r="BH373" s="338"/>
      <c r="BI373" s="338"/>
      <c r="BJ373" s="338"/>
      <c r="BK373" s="338"/>
      <c r="BL373" s="338"/>
      <c r="BM373" s="338"/>
      <c r="BN373" s="338"/>
      <c r="BO373" s="338"/>
      <c r="BP373" s="338"/>
      <c r="BQ373" s="338"/>
      <c r="BR373" s="338"/>
      <c r="BS373" s="338"/>
      <c r="BT373" s="338"/>
      <c r="BU373" s="338"/>
      <c r="BV373" s="343"/>
      <c r="BW373" s="343"/>
      <c r="BX373" s="343"/>
      <c r="BY373" s="343"/>
      <c r="BZ373" s="338"/>
      <c r="CA373" s="338"/>
      <c r="CB373" s="338"/>
      <c r="CC373" s="338"/>
      <c r="CD373" s="338"/>
      <c r="CE373" s="338"/>
      <c r="CF373" s="338"/>
    </row>
    <row r="374" ht="15.75" customHeight="1">
      <c r="A374" s="829"/>
      <c r="B374" s="338"/>
      <c r="C374" s="338"/>
      <c r="D374" s="338"/>
      <c r="E374" s="338"/>
      <c r="F374" s="346"/>
      <c r="G374" s="546"/>
      <c r="H374" s="547"/>
      <c r="I374" s="786">
        <f t="shared" si="177"/>
        <v>0</v>
      </c>
      <c r="J374" s="448"/>
      <c r="K374" s="344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  <c r="AC374" s="338"/>
      <c r="AD374" s="338"/>
      <c r="AE374" s="338"/>
      <c r="AF374" s="338"/>
      <c r="AG374" s="338"/>
      <c r="AH374" s="338"/>
      <c r="AI374" s="338"/>
      <c r="AJ374" s="338"/>
      <c r="AK374" s="338"/>
      <c r="AL374" s="338"/>
      <c r="AM374" s="338"/>
      <c r="AN374" s="338"/>
      <c r="AO374" s="338"/>
      <c r="AP374" s="338"/>
      <c r="AQ374" s="338"/>
      <c r="AR374" s="338"/>
      <c r="AS374" s="338"/>
      <c r="AT374" s="338"/>
      <c r="AU374" s="338"/>
      <c r="AV374" s="338"/>
      <c r="AW374" s="338"/>
      <c r="AX374" s="338"/>
      <c r="AY374" s="338"/>
      <c r="AZ374" s="338"/>
      <c r="BA374" s="338"/>
      <c r="BB374" s="338"/>
      <c r="BC374" s="338"/>
      <c r="BD374" s="338"/>
      <c r="BE374" s="338"/>
      <c r="BF374" s="338"/>
      <c r="BG374" s="338"/>
      <c r="BH374" s="338"/>
      <c r="BI374" s="338"/>
      <c r="BJ374" s="338"/>
      <c r="BK374" s="338"/>
      <c r="BL374" s="338"/>
      <c r="BM374" s="338"/>
      <c r="BN374" s="338"/>
      <c r="BO374" s="338"/>
      <c r="BP374" s="338"/>
      <c r="BQ374" s="338"/>
      <c r="BR374" s="338"/>
      <c r="BS374" s="338"/>
      <c r="BT374" s="338"/>
      <c r="BU374" s="338"/>
      <c r="BV374" s="343"/>
      <c r="BW374" s="343"/>
      <c r="BX374" s="343"/>
      <c r="BY374" s="343"/>
      <c r="BZ374" s="338"/>
      <c r="CA374" s="338"/>
      <c r="CB374" s="338"/>
      <c r="CC374" s="338"/>
      <c r="CD374" s="338"/>
      <c r="CE374" s="338"/>
      <c r="CF374" s="338"/>
    </row>
    <row r="375" ht="15.75" customHeight="1">
      <c r="A375" s="829"/>
      <c r="B375" s="338"/>
      <c r="C375" s="338"/>
      <c r="D375" s="338"/>
      <c r="E375" s="338"/>
      <c r="F375" s="346"/>
      <c r="G375" s="546"/>
      <c r="H375" s="547"/>
      <c r="I375" s="786">
        <f t="shared" si="177"/>
        <v>0</v>
      </c>
      <c r="J375" s="448"/>
      <c r="K375" s="344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  <c r="AC375" s="338"/>
      <c r="AD375" s="338"/>
      <c r="AE375" s="338"/>
      <c r="AF375" s="338"/>
      <c r="AG375" s="338"/>
      <c r="AH375" s="338"/>
      <c r="AI375" s="338"/>
      <c r="AJ375" s="338"/>
      <c r="AK375" s="338"/>
      <c r="AL375" s="338"/>
      <c r="AM375" s="338"/>
      <c r="AN375" s="338"/>
      <c r="AO375" s="338"/>
      <c r="AP375" s="338"/>
      <c r="AQ375" s="338"/>
      <c r="AR375" s="338"/>
      <c r="AS375" s="338"/>
      <c r="AT375" s="338"/>
      <c r="AU375" s="338"/>
      <c r="AV375" s="338"/>
      <c r="AW375" s="338"/>
      <c r="AX375" s="338"/>
      <c r="AY375" s="338"/>
      <c r="AZ375" s="338"/>
      <c r="BA375" s="338"/>
      <c r="BB375" s="338"/>
      <c r="BC375" s="338"/>
      <c r="BD375" s="338"/>
      <c r="BE375" s="338"/>
      <c r="BF375" s="338"/>
      <c r="BG375" s="338"/>
      <c r="BH375" s="338"/>
      <c r="BI375" s="338"/>
      <c r="BJ375" s="338"/>
      <c r="BK375" s="338"/>
      <c r="BL375" s="338"/>
      <c r="BM375" s="338"/>
      <c r="BN375" s="338"/>
      <c r="BO375" s="338"/>
      <c r="BP375" s="338"/>
      <c r="BQ375" s="338"/>
      <c r="BR375" s="338"/>
      <c r="BS375" s="338"/>
      <c r="BT375" s="338"/>
      <c r="BU375" s="338"/>
      <c r="BV375" s="343"/>
      <c r="BW375" s="343"/>
      <c r="BX375" s="343"/>
      <c r="BY375" s="343"/>
      <c r="BZ375" s="338"/>
      <c r="CA375" s="338"/>
      <c r="CB375" s="338"/>
      <c r="CC375" s="338"/>
      <c r="CD375" s="338"/>
      <c r="CE375" s="338"/>
      <c r="CF375" s="338"/>
    </row>
    <row r="376" ht="15.75" customHeight="1">
      <c r="A376" s="829"/>
      <c r="B376" s="338"/>
      <c r="C376" s="338"/>
      <c r="D376" s="338"/>
      <c r="E376" s="338"/>
      <c r="F376" s="346"/>
      <c r="G376" s="546"/>
      <c r="H376" s="547"/>
      <c r="I376" s="786">
        <f t="shared" si="177"/>
        <v>0</v>
      </c>
      <c r="J376" s="448"/>
      <c r="K376" s="344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  <c r="AC376" s="338"/>
      <c r="AD376" s="338"/>
      <c r="AE376" s="338"/>
      <c r="AF376" s="338"/>
      <c r="AG376" s="338"/>
      <c r="AH376" s="338"/>
      <c r="AI376" s="338"/>
      <c r="AJ376" s="338"/>
      <c r="AK376" s="338"/>
      <c r="AL376" s="338"/>
      <c r="AM376" s="338"/>
      <c r="AN376" s="338"/>
      <c r="AO376" s="338"/>
      <c r="AP376" s="338"/>
      <c r="AQ376" s="338"/>
      <c r="AR376" s="338"/>
      <c r="AS376" s="338"/>
      <c r="AT376" s="338"/>
      <c r="AU376" s="338"/>
      <c r="AV376" s="338"/>
      <c r="AW376" s="338"/>
      <c r="AX376" s="338"/>
      <c r="AY376" s="338"/>
      <c r="AZ376" s="338"/>
      <c r="BA376" s="338"/>
      <c r="BB376" s="338"/>
      <c r="BC376" s="338"/>
      <c r="BD376" s="338"/>
      <c r="BE376" s="338"/>
      <c r="BF376" s="338"/>
      <c r="BG376" s="338"/>
      <c r="BH376" s="338"/>
      <c r="BI376" s="338"/>
      <c r="BJ376" s="338"/>
      <c r="BK376" s="338"/>
      <c r="BL376" s="338"/>
      <c r="BM376" s="338"/>
      <c r="BN376" s="338"/>
      <c r="BO376" s="338"/>
      <c r="BP376" s="338"/>
      <c r="BQ376" s="338"/>
      <c r="BR376" s="338"/>
      <c r="BS376" s="338"/>
      <c r="BT376" s="338"/>
      <c r="BU376" s="338"/>
      <c r="BV376" s="343"/>
      <c r="BW376" s="343"/>
      <c r="BX376" s="343"/>
      <c r="BY376" s="343"/>
      <c r="BZ376" s="338"/>
      <c r="CA376" s="338"/>
      <c r="CB376" s="338"/>
      <c r="CC376" s="338"/>
      <c r="CD376" s="338"/>
      <c r="CE376" s="338"/>
      <c r="CF376" s="338"/>
    </row>
    <row r="377" ht="15.75" customHeight="1">
      <c r="A377" s="829"/>
      <c r="B377" s="338"/>
      <c r="C377" s="338"/>
      <c r="D377" s="338"/>
      <c r="E377" s="338"/>
      <c r="F377" s="346"/>
      <c r="G377" s="546"/>
      <c r="H377" s="547"/>
      <c r="I377" s="786">
        <f t="shared" si="177"/>
        <v>0</v>
      </c>
      <c r="J377" s="448"/>
      <c r="K377" s="344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  <c r="AC377" s="338"/>
      <c r="AD377" s="338"/>
      <c r="AE377" s="338"/>
      <c r="AF377" s="338"/>
      <c r="AG377" s="338"/>
      <c r="AH377" s="338"/>
      <c r="AI377" s="338"/>
      <c r="AJ377" s="338"/>
      <c r="AK377" s="338"/>
      <c r="AL377" s="338"/>
      <c r="AM377" s="338"/>
      <c r="AN377" s="338"/>
      <c r="AO377" s="338"/>
      <c r="AP377" s="338"/>
      <c r="AQ377" s="338"/>
      <c r="AR377" s="338"/>
      <c r="AS377" s="338"/>
      <c r="AT377" s="338"/>
      <c r="AU377" s="338"/>
      <c r="AV377" s="338"/>
      <c r="AW377" s="338"/>
      <c r="AX377" s="338"/>
      <c r="AY377" s="338"/>
      <c r="AZ377" s="338"/>
      <c r="BA377" s="338"/>
      <c r="BB377" s="338"/>
      <c r="BC377" s="338"/>
      <c r="BD377" s="338"/>
      <c r="BE377" s="338"/>
      <c r="BF377" s="338"/>
      <c r="BG377" s="338"/>
      <c r="BH377" s="338"/>
      <c r="BI377" s="338"/>
      <c r="BJ377" s="338"/>
      <c r="BK377" s="338"/>
      <c r="BL377" s="338"/>
      <c r="BM377" s="338"/>
      <c r="BN377" s="338"/>
      <c r="BO377" s="338"/>
      <c r="BP377" s="338"/>
      <c r="BQ377" s="338"/>
      <c r="BR377" s="338"/>
      <c r="BS377" s="338"/>
      <c r="BT377" s="338"/>
      <c r="BU377" s="338"/>
      <c r="BV377" s="343"/>
      <c r="BW377" s="343"/>
      <c r="BX377" s="343"/>
      <c r="BY377" s="343"/>
      <c r="BZ377" s="338"/>
      <c r="CA377" s="338"/>
      <c r="CB377" s="338"/>
      <c r="CC377" s="338"/>
      <c r="CD377" s="338"/>
      <c r="CE377" s="338"/>
      <c r="CF377" s="338"/>
    </row>
    <row r="378" ht="15.75" customHeight="1">
      <c r="A378" s="829"/>
      <c r="B378" s="338"/>
      <c r="C378" s="338"/>
      <c r="D378" s="338"/>
      <c r="E378" s="338"/>
      <c r="F378" s="346"/>
      <c r="G378" s="546"/>
      <c r="H378" s="547"/>
      <c r="I378" s="786">
        <f t="shared" si="177"/>
        <v>0</v>
      </c>
      <c r="J378" s="448"/>
      <c r="K378" s="344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  <c r="AC378" s="338"/>
      <c r="AD378" s="338"/>
      <c r="AE378" s="338"/>
      <c r="AF378" s="338"/>
      <c r="AG378" s="338"/>
      <c r="AH378" s="338"/>
      <c r="AI378" s="338"/>
      <c r="AJ378" s="338"/>
      <c r="AK378" s="338"/>
      <c r="AL378" s="338"/>
      <c r="AM378" s="338"/>
      <c r="AN378" s="338"/>
      <c r="AO378" s="338"/>
      <c r="AP378" s="338"/>
      <c r="AQ378" s="338"/>
      <c r="AR378" s="338"/>
      <c r="AS378" s="338"/>
      <c r="AT378" s="338"/>
      <c r="AU378" s="338"/>
      <c r="AV378" s="338"/>
      <c r="AW378" s="338"/>
      <c r="AX378" s="338"/>
      <c r="AY378" s="338"/>
      <c r="AZ378" s="338"/>
      <c r="BA378" s="338"/>
      <c r="BB378" s="338"/>
      <c r="BC378" s="338"/>
      <c r="BD378" s="338"/>
      <c r="BE378" s="338"/>
      <c r="BF378" s="338"/>
      <c r="BG378" s="338"/>
      <c r="BH378" s="338"/>
      <c r="BI378" s="338"/>
      <c r="BJ378" s="338"/>
      <c r="BK378" s="338"/>
      <c r="BL378" s="338"/>
      <c r="BM378" s="338"/>
      <c r="BN378" s="338"/>
      <c r="BO378" s="338"/>
      <c r="BP378" s="338"/>
      <c r="BQ378" s="338"/>
      <c r="BR378" s="338"/>
      <c r="BS378" s="338"/>
      <c r="BT378" s="338"/>
      <c r="BU378" s="338"/>
      <c r="BV378" s="343"/>
      <c r="BW378" s="343"/>
      <c r="BX378" s="343"/>
      <c r="BY378" s="343"/>
      <c r="BZ378" s="338"/>
      <c r="CA378" s="338"/>
      <c r="CB378" s="338"/>
      <c r="CC378" s="338"/>
      <c r="CD378" s="338"/>
      <c r="CE378" s="338"/>
      <c r="CF378" s="338"/>
    </row>
    <row r="379" ht="15.75" customHeight="1">
      <c r="A379" s="829"/>
      <c r="B379" s="338"/>
      <c r="C379" s="338"/>
      <c r="D379" s="338"/>
      <c r="E379" s="338"/>
      <c r="F379" s="346"/>
      <c r="G379" s="546"/>
      <c r="H379" s="547"/>
      <c r="I379" s="786">
        <f t="shared" si="177"/>
        <v>0</v>
      </c>
      <c r="J379" s="448"/>
      <c r="K379" s="344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  <c r="AC379" s="338"/>
      <c r="AD379" s="338"/>
      <c r="AE379" s="338"/>
      <c r="AF379" s="338"/>
      <c r="AG379" s="338"/>
      <c r="AH379" s="338"/>
      <c r="AI379" s="338"/>
      <c r="AJ379" s="338"/>
      <c r="AK379" s="338"/>
      <c r="AL379" s="338"/>
      <c r="AM379" s="338"/>
      <c r="AN379" s="338"/>
      <c r="AO379" s="338"/>
      <c r="AP379" s="338"/>
      <c r="AQ379" s="338"/>
      <c r="AR379" s="338"/>
      <c r="AS379" s="338"/>
      <c r="AT379" s="338"/>
      <c r="AU379" s="338"/>
      <c r="AV379" s="338"/>
      <c r="AW379" s="338"/>
      <c r="AX379" s="338"/>
      <c r="AY379" s="338"/>
      <c r="AZ379" s="338"/>
      <c r="BA379" s="338"/>
      <c r="BB379" s="338"/>
      <c r="BC379" s="338"/>
      <c r="BD379" s="338"/>
      <c r="BE379" s="338"/>
      <c r="BF379" s="338"/>
      <c r="BG379" s="338"/>
      <c r="BH379" s="338"/>
      <c r="BI379" s="338"/>
      <c r="BJ379" s="338"/>
      <c r="BK379" s="338"/>
      <c r="BL379" s="338"/>
      <c r="BM379" s="338"/>
      <c r="BN379" s="338"/>
      <c r="BO379" s="338"/>
      <c r="BP379" s="338"/>
      <c r="BQ379" s="338"/>
      <c r="BR379" s="338"/>
      <c r="BS379" s="338"/>
      <c r="BT379" s="338"/>
      <c r="BU379" s="338"/>
      <c r="BV379" s="343"/>
      <c r="BW379" s="343"/>
      <c r="BX379" s="343"/>
      <c r="BY379" s="343"/>
      <c r="BZ379" s="338"/>
      <c r="CA379" s="338"/>
      <c r="CB379" s="338"/>
      <c r="CC379" s="338"/>
      <c r="CD379" s="338"/>
      <c r="CE379" s="338"/>
      <c r="CF379" s="338"/>
    </row>
    <row r="380" ht="15.75" customHeight="1">
      <c r="A380" s="829"/>
      <c r="B380" s="338"/>
      <c r="C380" s="338"/>
      <c r="D380" s="338"/>
      <c r="E380" s="338"/>
      <c r="F380" s="346"/>
      <c r="G380" s="546"/>
      <c r="H380" s="547"/>
      <c r="I380" s="786">
        <f t="shared" si="177"/>
        <v>0</v>
      </c>
      <c r="J380" s="448"/>
      <c r="K380" s="344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  <c r="AC380" s="338"/>
      <c r="AD380" s="338"/>
      <c r="AE380" s="338"/>
      <c r="AF380" s="338"/>
      <c r="AG380" s="338"/>
      <c r="AH380" s="338"/>
      <c r="AI380" s="338"/>
      <c r="AJ380" s="338"/>
      <c r="AK380" s="338"/>
      <c r="AL380" s="338"/>
      <c r="AM380" s="338"/>
      <c r="AN380" s="338"/>
      <c r="AO380" s="338"/>
      <c r="AP380" s="338"/>
      <c r="AQ380" s="338"/>
      <c r="AR380" s="338"/>
      <c r="AS380" s="338"/>
      <c r="AT380" s="338"/>
      <c r="AU380" s="338"/>
      <c r="AV380" s="338"/>
      <c r="AW380" s="338"/>
      <c r="AX380" s="338"/>
      <c r="AY380" s="338"/>
      <c r="AZ380" s="338"/>
      <c r="BA380" s="338"/>
      <c r="BB380" s="338"/>
      <c r="BC380" s="338"/>
      <c r="BD380" s="338"/>
      <c r="BE380" s="338"/>
      <c r="BF380" s="338"/>
      <c r="BG380" s="338"/>
      <c r="BH380" s="338"/>
      <c r="BI380" s="338"/>
      <c r="BJ380" s="338"/>
      <c r="BK380" s="338"/>
      <c r="BL380" s="338"/>
      <c r="BM380" s="338"/>
      <c r="BN380" s="338"/>
      <c r="BO380" s="338"/>
      <c r="BP380" s="338"/>
      <c r="BQ380" s="338"/>
      <c r="BR380" s="338"/>
      <c r="BS380" s="338"/>
      <c r="BT380" s="338"/>
      <c r="BU380" s="338"/>
      <c r="BV380" s="343"/>
      <c r="BW380" s="343"/>
      <c r="BX380" s="343"/>
      <c r="BY380" s="343"/>
      <c r="BZ380" s="338"/>
      <c r="CA380" s="338"/>
      <c r="CB380" s="338"/>
      <c r="CC380" s="338"/>
      <c r="CD380" s="338"/>
      <c r="CE380" s="338"/>
      <c r="CF380" s="338"/>
    </row>
    <row r="381" ht="15.75" customHeight="1">
      <c r="A381" s="829"/>
      <c r="B381" s="338"/>
      <c r="C381" s="338"/>
      <c r="D381" s="338"/>
      <c r="E381" s="338"/>
      <c r="F381" s="346"/>
      <c r="G381" s="546"/>
      <c r="H381" s="547"/>
      <c r="I381" s="786">
        <f t="shared" si="177"/>
        <v>0</v>
      </c>
      <c r="J381" s="448"/>
      <c r="K381" s="344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  <c r="AC381" s="338"/>
      <c r="AD381" s="338"/>
      <c r="AE381" s="338"/>
      <c r="AF381" s="338"/>
      <c r="AG381" s="338"/>
      <c r="AH381" s="338"/>
      <c r="AI381" s="338"/>
      <c r="AJ381" s="338"/>
      <c r="AK381" s="338"/>
      <c r="AL381" s="338"/>
      <c r="AM381" s="338"/>
      <c r="AN381" s="338"/>
      <c r="AO381" s="338"/>
      <c r="AP381" s="338"/>
      <c r="AQ381" s="338"/>
      <c r="AR381" s="338"/>
      <c r="AS381" s="338"/>
      <c r="AT381" s="338"/>
      <c r="AU381" s="338"/>
      <c r="AV381" s="338"/>
      <c r="AW381" s="338"/>
      <c r="AX381" s="338"/>
      <c r="AY381" s="338"/>
      <c r="AZ381" s="338"/>
      <c r="BA381" s="338"/>
      <c r="BB381" s="338"/>
      <c r="BC381" s="338"/>
      <c r="BD381" s="338"/>
      <c r="BE381" s="338"/>
      <c r="BF381" s="338"/>
      <c r="BG381" s="338"/>
      <c r="BH381" s="338"/>
      <c r="BI381" s="338"/>
      <c r="BJ381" s="338"/>
      <c r="BK381" s="338"/>
      <c r="BL381" s="338"/>
      <c r="BM381" s="338"/>
      <c r="BN381" s="338"/>
      <c r="BO381" s="338"/>
      <c r="BP381" s="338"/>
      <c r="BQ381" s="338"/>
      <c r="BR381" s="338"/>
      <c r="BS381" s="338"/>
      <c r="BT381" s="338"/>
      <c r="BU381" s="338"/>
      <c r="BV381" s="343"/>
      <c r="BW381" s="343"/>
      <c r="BX381" s="343"/>
      <c r="BY381" s="343"/>
      <c r="BZ381" s="338"/>
      <c r="CA381" s="338"/>
      <c r="CB381" s="338"/>
      <c r="CC381" s="338"/>
      <c r="CD381" s="338"/>
      <c r="CE381" s="338"/>
      <c r="CF381" s="338"/>
    </row>
    <row r="382" ht="15.75" customHeight="1">
      <c r="A382" s="829"/>
      <c r="B382" s="338"/>
      <c r="C382" s="338"/>
      <c r="D382" s="338"/>
      <c r="E382" s="338"/>
      <c r="F382" s="346"/>
      <c r="G382" s="546"/>
      <c r="H382" s="547"/>
      <c r="I382" s="786">
        <f t="shared" si="177"/>
        <v>0</v>
      </c>
      <c r="J382" s="448"/>
      <c r="K382" s="344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  <c r="AC382" s="338"/>
      <c r="AD382" s="338"/>
      <c r="AE382" s="338"/>
      <c r="AF382" s="338"/>
      <c r="AG382" s="338"/>
      <c r="AH382" s="338"/>
      <c r="AI382" s="338"/>
      <c r="AJ382" s="338"/>
      <c r="AK382" s="338"/>
      <c r="AL382" s="338"/>
      <c r="AM382" s="338"/>
      <c r="AN382" s="338"/>
      <c r="AO382" s="338"/>
      <c r="AP382" s="338"/>
      <c r="AQ382" s="338"/>
      <c r="AR382" s="338"/>
      <c r="AS382" s="338"/>
      <c r="AT382" s="338"/>
      <c r="AU382" s="338"/>
      <c r="AV382" s="338"/>
      <c r="AW382" s="338"/>
      <c r="AX382" s="338"/>
      <c r="AY382" s="338"/>
      <c r="AZ382" s="338"/>
      <c r="BA382" s="338"/>
      <c r="BB382" s="338"/>
      <c r="BC382" s="338"/>
      <c r="BD382" s="338"/>
      <c r="BE382" s="338"/>
      <c r="BF382" s="338"/>
      <c r="BG382" s="338"/>
      <c r="BH382" s="338"/>
      <c r="BI382" s="338"/>
      <c r="BJ382" s="338"/>
      <c r="BK382" s="338"/>
      <c r="BL382" s="338"/>
      <c r="BM382" s="338"/>
      <c r="BN382" s="338"/>
      <c r="BO382" s="338"/>
      <c r="BP382" s="338"/>
      <c r="BQ382" s="338"/>
      <c r="BR382" s="338"/>
      <c r="BS382" s="338"/>
      <c r="BT382" s="338"/>
      <c r="BU382" s="338"/>
      <c r="BV382" s="343"/>
      <c r="BW382" s="343"/>
      <c r="BX382" s="343"/>
      <c r="BY382" s="343"/>
      <c r="BZ382" s="338"/>
      <c r="CA382" s="338"/>
      <c r="CB382" s="338"/>
      <c r="CC382" s="338"/>
      <c r="CD382" s="338"/>
      <c r="CE382" s="338"/>
      <c r="CF382" s="338"/>
    </row>
    <row r="383" ht="15.75" customHeight="1">
      <c r="A383" s="829"/>
      <c r="B383" s="338"/>
      <c r="C383" s="338"/>
      <c r="D383" s="338"/>
      <c r="E383" s="338"/>
      <c r="F383" s="346"/>
      <c r="G383" s="546"/>
      <c r="H383" s="547"/>
      <c r="I383" s="786">
        <f t="shared" si="177"/>
        <v>0</v>
      </c>
      <c r="J383" s="448"/>
      <c r="K383" s="344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  <c r="AC383" s="338"/>
      <c r="AD383" s="338"/>
      <c r="AE383" s="338"/>
      <c r="AF383" s="338"/>
      <c r="AG383" s="338"/>
      <c r="AH383" s="338"/>
      <c r="AI383" s="338"/>
      <c r="AJ383" s="338"/>
      <c r="AK383" s="338"/>
      <c r="AL383" s="338"/>
      <c r="AM383" s="338"/>
      <c r="AN383" s="338"/>
      <c r="AO383" s="338"/>
      <c r="AP383" s="338"/>
      <c r="AQ383" s="338"/>
      <c r="AR383" s="338"/>
      <c r="AS383" s="338"/>
      <c r="AT383" s="338"/>
      <c r="AU383" s="338"/>
      <c r="AV383" s="338"/>
      <c r="AW383" s="338"/>
      <c r="AX383" s="338"/>
      <c r="AY383" s="338"/>
      <c r="AZ383" s="338"/>
      <c r="BA383" s="338"/>
      <c r="BB383" s="338"/>
      <c r="BC383" s="338"/>
      <c r="BD383" s="338"/>
      <c r="BE383" s="338"/>
      <c r="BF383" s="338"/>
      <c r="BG383" s="338"/>
      <c r="BH383" s="338"/>
      <c r="BI383" s="338"/>
      <c r="BJ383" s="338"/>
      <c r="BK383" s="338"/>
      <c r="BL383" s="338"/>
      <c r="BM383" s="338"/>
      <c r="BN383" s="338"/>
      <c r="BO383" s="338"/>
      <c r="BP383" s="338"/>
      <c r="BQ383" s="338"/>
      <c r="BR383" s="338"/>
      <c r="BS383" s="338"/>
      <c r="BT383" s="338"/>
      <c r="BU383" s="338"/>
      <c r="BV383" s="343"/>
      <c r="BW383" s="343"/>
      <c r="BX383" s="343"/>
      <c r="BY383" s="343"/>
      <c r="BZ383" s="338"/>
      <c r="CA383" s="338"/>
      <c r="CB383" s="338"/>
      <c r="CC383" s="338"/>
      <c r="CD383" s="338"/>
      <c r="CE383" s="338"/>
      <c r="CF383" s="338"/>
    </row>
    <row r="384" ht="15.75" customHeight="1">
      <c r="A384" s="829"/>
      <c r="B384" s="338"/>
      <c r="C384" s="338"/>
      <c r="D384" s="338"/>
      <c r="E384" s="338"/>
      <c r="F384" s="346"/>
      <c r="G384" s="546"/>
      <c r="H384" s="547"/>
      <c r="I384" s="786">
        <f t="shared" si="177"/>
        <v>0</v>
      </c>
      <c r="J384" s="448"/>
      <c r="K384" s="344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  <c r="AC384" s="338"/>
      <c r="AD384" s="338"/>
      <c r="AE384" s="338"/>
      <c r="AF384" s="338"/>
      <c r="AG384" s="338"/>
      <c r="AH384" s="338"/>
      <c r="AI384" s="338"/>
      <c r="AJ384" s="338"/>
      <c r="AK384" s="338"/>
      <c r="AL384" s="338"/>
      <c r="AM384" s="338"/>
      <c r="AN384" s="338"/>
      <c r="AO384" s="338"/>
      <c r="AP384" s="338"/>
      <c r="AQ384" s="338"/>
      <c r="AR384" s="338"/>
      <c r="AS384" s="338"/>
      <c r="AT384" s="338"/>
      <c r="AU384" s="338"/>
      <c r="AV384" s="338"/>
      <c r="AW384" s="338"/>
      <c r="AX384" s="338"/>
      <c r="AY384" s="338"/>
      <c r="AZ384" s="338"/>
      <c r="BA384" s="338"/>
      <c r="BB384" s="338"/>
      <c r="BC384" s="338"/>
      <c r="BD384" s="338"/>
      <c r="BE384" s="338"/>
      <c r="BF384" s="338"/>
      <c r="BG384" s="338"/>
      <c r="BH384" s="338"/>
      <c r="BI384" s="338"/>
      <c r="BJ384" s="338"/>
      <c r="BK384" s="338"/>
      <c r="BL384" s="338"/>
      <c r="BM384" s="338"/>
      <c r="BN384" s="338"/>
      <c r="BO384" s="338"/>
      <c r="BP384" s="338"/>
      <c r="BQ384" s="338"/>
      <c r="BR384" s="338"/>
      <c r="BS384" s="338"/>
      <c r="BT384" s="338"/>
      <c r="BU384" s="338"/>
      <c r="BV384" s="343"/>
      <c r="BW384" s="343"/>
      <c r="BX384" s="343"/>
      <c r="BY384" s="343"/>
      <c r="BZ384" s="338"/>
      <c r="CA384" s="338"/>
      <c r="CB384" s="338"/>
      <c r="CC384" s="338"/>
      <c r="CD384" s="338"/>
      <c r="CE384" s="338"/>
      <c r="CF384" s="338"/>
    </row>
    <row r="385" ht="15.75" customHeight="1">
      <c r="A385" s="829"/>
      <c r="B385" s="338"/>
      <c r="C385" s="338"/>
      <c r="D385" s="338"/>
      <c r="E385" s="338"/>
      <c r="F385" s="346"/>
      <c r="G385" s="546"/>
      <c r="H385" s="547"/>
      <c r="I385" s="786">
        <f t="shared" si="177"/>
        <v>0</v>
      </c>
      <c r="J385" s="448"/>
      <c r="K385" s="344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  <c r="AC385" s="338"/>
      <c r="AD385" s="338"/>
      <c r="AE385" s="338"/>
      <c r="AF385" s="338"/>
      <c r="AG385" s="338"/>
      <c r="AH385" s="338"/>
      <c r="AI385" s="338"/>
      <c r="AJ385" s="338"/>
      <c r="AK385" s="338"/>
      <c r="AL385" s="338"/>
      <c r="AM385" s="338"/>
      <c r="AN385" s="338"/>
      <c r="AO385" s="338"/>
      <c r="AP385" s="338"/>
      <c r="AQ385" s="338"/>
      <c r="AR385" s="338"/>
      <c r="AS385" s="338"/>
      <c r="AT385" s="338"/>
      <c r="AU385" s="338"/>
      <c r="AV385" s="338"/>
      <c r="AW385" s="338"/>
      <c r="AX385" s="338"/>
      <c r="AY385" s="338"/>
      <c r="AZ385" s="338"/>
      <c r="BA385" s="338"/>
      <c r="BB385" s="338"/>
      <c r="BC385" s="338"/>
      <c r="BD385" s="338"/>
      <c r="BE385" s="338"/>
      <c r="BF385" s="338"/>
      <c r="BG385" s="338"/>
      <c r="BH385" s="338"/>
      <c r="BI385" s="338"/>
      <c r="BJ385" s="338"/>
      <c r="BK385" s="338"/>
      <c r="BL385" s="338"/>
      <c r="BM385" s="338"/>
      <c r="BN385" s="338"/>
      <c r="BO385" s="338"/>
      <c r="BP385" s="338"/>
      <c r="BQ385" s="338"/>
      <c r="BR385" s="338"/>
      <c r="BS385" s="338"/>
      <c r="BT385" s="338"/>
      <c r="BU385" s="338"/>
      <c r="BV385" s="343"/>
      <c r="BW385" s="343"/>
      <c r="BX385" s="343"/>
      <c r="BY385" s="343"/>
      <c r="BZ385" s="338"/>
      <c r="CA385" s="338"/>
      <c r="CB385" s="338"/>
      <c r="CC385" s="338"/>
      <c r="CD385" s="338"/>
      <c r="CE385" s="338"/>
      <c r="CF385" s="338"/>
    </row>
    <row r="386" ht="15.75" customHeight="1">
      <c r="A386" s="829"/>
      <c r="B386" s="338"/>
      <c r="C386" s="338"/>
      <c r="D386" s="338"/>
      <c r="E386" s="338"/>
      <c r="F386" s="346"/>
      <c r="G386" s="546"/>
      <c r="H386" s="547"/>
      <c r="I386" s="786">
        <f t="shared" si="177"/>
        <v>0</v>
      </c>
      <c r="J386" s="448"/>
      <c r="K386" s="344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  <c r="AC386" s="338"/>
      <c r="AD386" s="338"/>
      <c r="AE386" s="338"/>
      <c r="AF386" s="338"/>
      <c r="AG386" s="338"/>
      <c r="AH386" s="338"/>
      <c r="AI386" s="338"/>
      <c r="AJ386" s="338"/>
      <c r="AK386" s="338"/>
      <c r="AL386" s="338"/>
      <c r="AM386" s="338"/>
      <c r="AN386" s="338"/>
      <c r="AO386" s="338"/>
      <c r="AP386" s="338"/>
      <c r="AQ386" s="338"/>
      <c r="AR386" s="338"/>
      <c r="AS386" s="338"/>
      <c r="AT386" s="338"/>
      <c r="AU386" s="338"/>
      <c r="AV386" s="338"/>
      <c r="AW386" s="338"/>
      <c r="AX386" s="338"/>
      <c r="AY386" s="338"/>
      <c r="AZ386" s="338"/>
      <c r="BA386" s="338"/>
      <c r="BB386" s="338"/>
      <c r="BC386" s="338"/>
      <c r="BD386" s="338"/>
      <c r="BE386" s="338"/>
      <c r="BF386" s="338"/>
      <c r="BG386" s="338"/>
      <c r="BH386" s="338"/>
      <c r="BI386" s="338"/>
      <c r="BJ386" s="338"/>
      <c r="BK386" s="338"/>
      <c r="BL386" s="338"/>
      <c r="BM386" s="338"/>
      <c r="BN386" s="338"/>
      <c r="BO386" s="338"/>
      <c r="BP386" s="338"/>
      <c r="BQ386" s="338"/>
      <c r="BR386" s="338"/>
      <c r="BS386" s="338"/>
      <c r="BT386" s="338"/>
      <c r="BU386" s="338"/>
      <c r="BV386" s="343"/>
      <c r="BW386" s="343"/>
      <c r="BX386" s="343"/>
      <c r="BY386" s="343"/>
      <c r="BZ386" s="338"/>
      <c r="CA386" s="338"/>
      <c r="CB386" s="338"/>
      <c r="CC386" s="338"/>
      <c r="CD386" s="338"/>
      <c r="CE386" s="338"/>
      <c r="CF386" s="338"/>
    </row>
    <row r="387" ht="15.75" customHeight="1">
      <c r="A387" s="829"/>
      <c r="B387" s="338"/>
      <c r="C387" s="338"/>
      <c r="D387" s="338"/>
      <c r="E387" s="338"/>
      <c r="F387" s="346"/>
      <c r="G387" s="546"/>
      <c r="H387" s="547"/>
      <c r="I387" s="786">
        <f t="shared" si="177"/>
        <v>0</v>
      </c>
      <c r="J387" s="448"/>
      <c r="K387" s="344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  <c r="AC387" s="338"/>
      <c r="AD387" s="338"/>
      <c r="AE387" s="338"/>
      <c r="AF387" s="338"/>
      <c r="AG387" s="338"/>
      <c r="AH387" s="338"/>
      <c r="AI387" s="338"/>
      <c r="AJ387" s="338"/>
      <c r="AK387" s="338"/>
      <c r="AL387" s="338"/>
      <c r="AM387" s="338"/>
      <c r="AN387" s="338"/>
      <c r="AO387" s="338"/>
      <c r="AP387" s="338"/>
      <c r="AQ387" s="338"/>
      <c r="AR387" s="338"/>
      <c r="AS387" s="338"/>
      <c r="AT387" s="338"/>
      <c r="AU387" s="338"/>
      <c r="AV387" s="338"/>
      <c r="AW387" s="338"/>
      <c r="AX387" s="338"/>
      <c r="AY387" s="338"/>
      <c r="AZ387" s="338"/>
      <c r="BA387" s="338"/>
      <c r="BB387" s="338"/>
      <c r="BC387" s="338"/>
      <c r="BD387" s="338"/>
      <c r="BE387" s="338"/>
      <c r="BF387" s="338"/>
      <c r="BG387" s="338"/>
      <c r="BH387" s="338"/>
      <c r="BI387" s="338"/>
      <c r="BJ387" s="338"/>
      <c r="BK387" s="338"/>
      <c r="BL387" s="338"/>
      <c r="BM387" s="338"/>
      <c r="BN387" s="338"/>
      <c r="BO387" s="338"/>
      <c r="BP387" s="338"/>
      <c r="BQ387" s="338"/>
      <c r="BR387" s="338"/>
      <c r="BS387" s="338"/>
      <c r="BT387" s="338"/>
      <c r="BU387" s="338"/>
      <c r="BV387" s="343"/>
      <c r="BW387" s="343"/>
      <c r="BX387" s="343"/>
      <c r="BY387" s="343"/>
      <c r="BZ387" s="338"/>
      <c r="CA387" s="338"/>
      <c r="CB387" s="338"/>
      <c r="CC387" s="338"/>
      <c r="CD387" s="338"/>
      <c r="CE387" s="338"/>
      <c r="CF387" s="338"/>
    </row>
    <row r="388" ht="15.75" customHeight="1">
      <c r="A388" s="829"/>
      <c r="B388" s="338"/>
      <c r="C388" s="338"/>
      <c r="D388" s="338"/>
      <c r="E388" s="338"/>
      <c r="F388" s="346"/>
      <c r="G388" s="546"/>
      <c r="H388" s="547"/>
      <c r="I388" s="786">
        <f t="shared" si="177"/>
        <v>0</v>
      </c>
      <c r="J388" s="448"/>
      <c r="K388" s="344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  <c r="AC388" s="338"/>
      <c r="AD388" s="338"/>
      <c r="AE388" s="338"/>
      <c r="AF388" s="338"/>
      <c r="AG388" s="338"/>
      <c r="AH388" s="338"/>
      <c r="AI388" s="338"/>
      <c r="AJ388" s="338"/>
      <c r="AK388" s="338"/>
      <c r="AL388" s="338"/>
      <c r="AM388" s="338"/>
      <c r="AN388" s="338"/>
      <c r="AO388" s="338"/>
      <c r="AP388" s="338"/>
      <c r="AQ388" s="338"/>
      <c r="AR388" s="338"/>
      <c r="AS388" s="338"/>
      <c r="AT388" s="338"/>
      <c r="AU388" s="338"/>
      <c r="AV388" s="338"/>
      <c r="AW388" s="338"/>
      <c r="AX388" s="338"/>
      <c r="AY388" s="338"/>
      <c r="AZ388" s="338"/>
      <c r="BA388" s="338"/>
      <c r="BB388" s="338"/>
      <c r="BC388" s="338"/>
      <c r="BD388" s="338"/>
      <c r="BE388" s="338"/>
      <c r="BF388" s="338"/>
      <c r="BG388" s="338"/>
      <c r="BH388" s="338"/>
      <c r="BI388" s="338"/>
      <c r="BJ388" s="338"/>
      <c r="BK388" s="338"/>
      <c r="BL388" s="338"/>
      <c r="BM388" s="338"/>
      <c r="BN388" s="338"/>
      <c r="BO388" s="338"/>
      <c r="BP388" s="338"/>
      <c r="BQ388" s="338"/>
      <c r="BR388" s="338"/>
      <c r="BS388" s="338"/>
      <c r="BT388" s="338"/>
      <c r="BU388" s="338"/>
      <c r="BV388" s="343"/>
      <c r="BW388" s="343"/>
      <c r="BX388" s="343"/>
      <c r="BY388" s="343"/>
      <c r="BZ388" s="338"/>
      <c r="CA388" s="338"/>
      <c r="CB388" s="338"/>
      <c r="CC388" s="338"/>
      <c r="CD388" s="338"/>
      <c r="CE388" s="338"/>
      <c r="CF388" s="338"/>
    </row>
    <row r="389" ht="15.75" customHeight="1">
      <c r="A389" s="829"/>
      <c r="B389" s="338"/>
      <c r="C389" s="338"/>
      <c r="D389" s="338"/>
      <c r="E389" s="338"/>
      <c r="F389" s="346"/>
      <c r="G389" s="546"/>
      <c r="H389" s="547"/>
      <c r="I389" s="786">
        <f t="shared" si="177"/>
        <v>0</v>
      </c>
      <c r="J389" s="448"/>
      <c r="K389" s="344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  <c r="AC389" s="338"/>
      <c r="AD389" s="338"/>
      <c r="AE389" s="338"/>
      <c r="AF389" s="338"/>
      <c r="AG389" s="338"/>
      <c r="AH389" s="338"/>
      <c r="AI389" s="338"/>
      <c r="AJ389" s="338"/>
      <c r="AK389" s="338"/>
      <c r="AL389" s="338"/>
      <c r="AM389" s="338"/>
      <c r="AN389" s="338"/>
      <c r="AO389" s="338"/>
      <c r="AP389" s="338"/>
      <c r="AQ389" s="338"/>
      <c r="AR389" s="338"/>
      <c r="AS389" s="338"/>
      <c r="AT389" s="338"/>
      <c r="AU389" s="338"/>
      <c r="AV389" s="338"/>
      <c r="AW389" s="338"/>
      <c r="AX389" s="338"/>
      <c r="AY389" s="338"/>
      <c r="AZ389" s="338"/>
      <c r="BA389" s="338"/>
      <c r="BB389" s="338"/>
      <c r="BC389" s="338"/>
      <c r="BD389" s="338"/>
      <c r="BE389" s="338"/>
      <c r="BF389" s="338"/>
      <c r="BG389" s="338"/>
      <c r="BH389" s="338"/>
      <c r="BI389" s="338"/>
      <c r="BJ389" s="338"/>
      <c r="BK389" s="338"/>
      <c r="BL389" s="338"/>
      <c r="BM389" s="338"/>
      <c r="BN389" s="338"/>
      <c r="BO389" s="338"/>
      <c r="BP389" s="338"/>
      <c r="BQ389" s="338"/>
      <c r="BR389" s="338"/>
      <c r="BS389" s="338"/>
      <c r="BT389" s="338"/>
      <c r="BU389" s="338"/>
      <c r="BV389" s="343"/>
      <c r="BW389" s="343"/>
      <c r="BX389" s="343"/>
      <c r="BY389" s="343"/>
      <c r="BZ389" s="338"/>
      <c r="CA389" s="338"/>
      <c r="CB389" s="338"/>
      <c r="CC389" s="338"/>
      <c r="CD389" s="338"/>
      <c r="CE389" s="338"/>
      <c r="CF389" s="338"/>
    </row>
    <row r="390" ht="15.75" customHeight="1">
      <c r="A390" s="829"/>
      <c r="B390" s="338"/>
      <c r="C390" s="338"/>
      <c r="D390" s="338"/>
      <c r="E390" s="338"/>
      <c r="F390" s="346"/>
      <c r="G390" s="546"/>
      <c r="H390" s="547"/>
      <c r="I390" s="786">
        <f t="shared" si="177"/>
        <v>0</v>
      </c>
      <c r="J390" s="448"/>
      <c r="K390" s="344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  <c r="AC390" s="338"/>
      <c r="AD390" s="338"/>
      <c r="AE390" s="338"/>
      <c r="AF390" s="338"/>
      <c r="AG390" s="338"/>
      <c r="AH390" s="338"/>
      <c r="AI390" s="338"/>
      <c r="AJ390" s="338"/>
      <c r="AK390" s="338"/>
      <c r="AL390" s="338"/>
      <c r="AM390" s="338"/>
      <c r="AN390" s="338"/>
      <c r="AO390" s="338"/>
      <c r="AP390" s="338"/>
      <c r="AQ390" s="338"/>
      <c r="AR390" s="338"/>
      <c r="AS390" s="338"/>
      <c r="AT390" s="338"/>
      <c r="AU390" s="338"/>
      <c r="AV390" s="338"/>
      <c r="AW390" s="338"/>
      <c r="AX390" s="338"/>
      <c r="AY390" s="338"/>
      <c r="AZ390" s="338"/>
      <c r="BA390" s="338"/>
      <c r="BB390" s="338"/>
      <c r="BC390" s="338"/>
      <c r="BD390" s="338"/>
      <c r="BE390" s="338"/>
      <c r="BF390" s="338"/>
      <c r="BG390" s="338"/>
      <c r="BH390" s="338"/>
      <c r="BI390" s="338"/>
      <c r="BJ390" s="338"/>
      <c r="BK390" s="338"/>
      <c r="BL390" s="338"/>
      <c r="BM390" s="338"/>
      <c r="BN390" s="338"/>
      <c r="BO390" s="338"/>
      <c r="BP390" s="338"/>
      <c r="BQ390" s="338"/>
      <c r="BR390" s="338"/>
      <c r="BS390" s="338"/>
      <c r="BT390" s="338"/>
      <c r="BU390" s="338"/>
      <c r="BV390" s="343"/>
      <c r="BW390" s="343"/>
      <c r="BX390" s="343"/>
      <c r="BY390" s="343"/>
      <c r="BZ390" s="338"/>
      <c r="CA390" s="338"/>
      <c r="CB390" s="338"/>
      <c r="CC390" s="338"/>
      <c r="CD390" s="338"/>
      <c r="CE390" s="338"/>
      <c r="CF390" s="338"/>
    </row>
    <row r="391" ht="15.75" customHeight="1">
      <c r="A391" s="829"/>
      <c r="B391" s="338"/>
      <c r="C391" s="338"/>
      <c r="D391" s="338"/>
      <c r="E391" s="338"/>
      <c r="F391" s="346"/>
      <c r="G391" s="546"/>
      <c r="H391" s="547"/>
      <c r="I391" s="786">
        <f t="shared" si="177"/>
        <v>0</v>
      </c>
      <c r="J391" s="448"/>
      <c r="K391" s="344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  <c r="AC391" s="338"/>
      <c r="AD391" s="338"/>
      <c r="AE391" s="338"/>
      <c r="AF391" s="338"/>
      <c r="AG391" s="338"/>
      <c r="AH391" s="338"/>
      <c r="AI391" s="338"/>
      <c r="AJ391" s="338"/>
      <c r="AK391" s="338"/>
      <c r="AL391" s="338"/>
      <c r="AM391" s="338"/>
      <c r="AN391" s="338"/>
      <c r="AO391" s="338"/>
      <c r="AP391" s="338"/>
      <c r="AQ391" s="338"/>
      <c r="AR391" s="338"/>
      <c r="AS391" s="338"/>
      <c r="AT391" s="338"/>
      <c r="AU391" s="338"/>
      <c r="AV391" s="338"/>
      <c r="AW391" s="338"/>
      <c r="AX391" s="338"/>
      <c r="AY391" s="338"/>
      <c r="AZ391" s="338"/>
      <c r="BA391" s="338"/>
      <c r="BB391" s="338"/>
      <c r="BC391" s="338"/>
      <c r="BD391" s="338"/>
      <c r="BE391" s="338"/>
      <c r="BF391" s="338"/>
      <c r="BG391" s="338"/>
      <c r="BH391" s="338"/>
      <c r="BI391" s="338"/>
      <c r="BJ391" s="338"/>
      <c r="BK391" s="338"/>
      <c r="BL391" s="338"/>
      <c r="BM391" s="338"/>
      <c r="BN391" s="338"/>
      <c r="BO391" s="338"/>
      <c r="BP391" s="338"/>
      <c r="BQ391" s="338"/>
      <c r="BR391" s="338"/>
      <c r="BS391" s="338"/>
      <c r="BT391" s="338"/>
      <c r="BU391" s="338"/>
      <c r="BV391" s="343"/>
      <c r="BW391" s="343"/>
      <c r="BX391" s="343"/>
      <c r="BY391" s="343"/>
      <c r="BZ391" s="338"/>
      <c r="CA391" s="338"/>
      <c r="CB391" s="338"/>
      <c r="CC391" s="338"/>
      <c r="CD391" s="338"/>
      <c r="CE391" s="338"/>
      <c r="CF391" s="338"/>
    </row>
    <row r="392" ht="15.75" customHeight="1">
      <c r="A392" s="829"/>
      <c r="B392" s="338"/>
      <c r="C392" s="338"/>
      <c r="D392" s="338"/>
      <c r="E392" s="338"/>
      <c r="F392" s="346"/>
      <c r="G392" s="546"/>
      <c r="H392" s="547"/>
      <c r="I392" s="786">
        <f t="shared" si="177"/>
        <v>0</v>
      </c>
      <c r="J392" s="448"/>
      <c r="K392" s="344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  <c r="AC392" s="338"/>
      <c r="AD392" s="338"/>
      <c r="AE392" s="338"/>
      <c r="AF392" s="338"/>
      <c r="AG392" s="338"/>
      <c r="AH392" s="338"/>
      <c r="AI392" s="338"/>
      <c r="AJ392" s="338"/>
      <c r="AK392" s="338"/>
      <c r="AL392" s="338"/>
      <c r="AM392" s="338"/>
      <c r="AN392" s="338"/>
      <c r="AO392" s="338"/>
      <c r="AP392" s="338"/>
      <c r="AQ392" s="338"/>
      <c r="AR392" s="338"/>
      <c r="AS392" s="338"/>
      <c r="AT392" s="338"/>
      <c r="AU392" s="338"/>
      <c r="AV392" s="338"/>
      <c r="AW392" s="338"/>
      <c r="AX392" s="338"/>
      <c r="AY392" s="338"/>
      <c r="AZ392" s="338"/>
      <c r="BA392" s="338"/>
      <c r="BB392" s="338"/>
      <c r="BC392" s="338"/>
      <c r="BD392" s="338"/>
      <c r="BE392" s="338"/>
      <c r="BF392" s="338"/>
      <c r="BG392" s="338"/>
      <c r="BH392" s="338"/>
      <c r="BI392" s="338"/>
      <c r="BJ392" s="338"/>
      <c r="BK392" s="338"/>
      <c r="BL392" s="338"/>
      <c r="BM392" s="338"/>
      <c r="BN392" s="338"/>
      <c r="BO392" s="338"/>
      <c r="BP392" s="338"/>
      <c r="BQ392" s="338"/>
      <c r="BR392" s="338"/>
      <c r="BS392" s="338"/>
      <c r="BT392" s="338"/>
      <c r="BU392" s="338"/>
      <c r="BV392" s="343"/>
      <c r="BW392" s="343"/>
      <c r="BX392" s="343"/>
      <c r="BY392" s="343"/>
      <c r="BZ392" s="338"/>
      <c r="CA392" s="338"/>
      <c r="CB392" s="338"/>
      <c r="CC392" s="338"/>
      <c r="CD392" s="338"/>
      <c r="CE392" s="338"/>
      <c r="CF392" s="338"/>
    </row>
    <row r="393" ht="15.75" customHeight="1">
      <c r="A393" s="829"/>
      <c r="B393" s="338"/>
      <c r="C393" s="338"/>
      <c r="D393" s="338"/>
      <c r="E393" s="338"/>
      <c r="F393" s="346"/>
      <c r="G393" s="546"/>
      <c r="H393" s="547"/>
      <c r="I393" s="786">
        <f t="shared" si="177"/>
        <v>0</v>
      </c>
      <c r="J393" s="448"/>
      <c r="K393" s="344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  <c r="AC393" s="338"/>
      <c r="AD393" s="338"/>
      <c r="AE393" s="338"/>
      <c r="AF393" s="338"/>
      <c r="AG393" s="338"/>
      <c r="AH393" s="338"/>
      <c r="AI393" s="338"/>
      <c r="AJ393" s="338"/>
      <c r="AK393" s="338"/>
      <c r="AL393" s="338"/>
      <c r="AM393" s="338"/>
      <c r="AN393" s="338"/>
      <c r="AO393" s="338"/>
      <c r="AP393" s="338"/>
      <c r="AQ393" s="338"/>
      <c r="AR393" s="338"/>
      <c r="AS393" s="338"/>
      <c r="AT393" s="338"/>
      <c r="AU393" s="338"/>
      <c r="AV393" s="338"/>
      <c r="AW393" s="338"/>
      <c r="AX393" s="338"/>
      <c r="AY393" s="338"/>
      <c r="AZ393" s="338"/>
      <c r="BA393" s="338"/>
      <c r="BB393" s="338"/>
      <c r="BC393" s="338"/>
      <c r="BD393" s="338"/>
      <c r="BE393" s="338"/>
      <c r="BF393" s="338"/>
      <c r="BG393" s="338"/>
      <c r="BH393" s="338"/>
      <c r="BI393" s="338"/>
      <c r="BJ393" s="338"/>
      <c r="BK393" s="338"/>
      <c r="BL393" s="338"/>
      <c r="BM393" s="338"/>
      <c r="BN393" s="338"/>
      <c r="BO393" s="338"/>
      <c r="BP393" s="338"/>
      <c r="BQ393" s="338"/>
      <c r="BR393" s="338"/>
      <c r="BS393" s="338"/>
      <c r="BT393" s="338"/>
      <c r="BU393" s="338"/>
      <c r="BV393" s="343"/>
      <c r="BW393" s="343"/>
      <c r="BX393" s="343"/>
      <c r="BY393" s="343"/>
      <c r="BZ393" s="338"/>
      <c r="CA393" s="338"/>
      <c r="CB393" s="338"/>
      <c r="CC393" s="338"/>
      <c r="CD393" s="338"/>
      <c r="CE393" s="338"/>
      <c r="CF393" s="338"/>
    </row>
    <row r="394" ht="15.75" customHeight="1">
      <c r="A394" s="829"/>
      <c r="B394" s="338"/>
      <c r="C394" s="338"/>
      <c r="D394" s="338"/>
      <c r="E394" s="338"/>
      <c r="F394" s="346"/>
      <c r="G394" s="546"/>
      <c r="H394" s="547"/>
      <c r="I394" s="786">
        <f t="shared" si="177"/>
        <v>0</v>
      </c>
      <c r="J394" s="448"/>
      <c r="K394" s="344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  <c r="AC394" s="338"/>
      <c r="AD394" s="338"/>
      <c r="AE394" s="338"/>
      <c r="AF394" s="338"/>
      <c r="AG394" s="338"/>
      <c r="AH394" s="338"/>
      <c r="AI394" s="338"/>
      <c r="AJ394" s="338"/>
      <c r="AK394" s="338"/>
      <c r="AL394" s="338"/>
      <c r="AM394" s="338"/>
      <c r="AN394" s="338"/>
      <c r="AO394" s="338"/>
      <c r="AP394" s="338"/>
      <c r="AQ394" s="338"/>
      <c r="AR394" s="338"/>
      <c r="AS394" s="338"/>
      <c r="AT394" s="338"/>
      <c r="AU394" s="338"/>
      <c r="AV394" s="338"/>
      <c r="AW394" s="338"/>
      <c r="AX394" s="338"/>
      <c r="AY394" s="338"/>
      <c r="AZ394" s="338"/>
      <c r="BA394" s="338"/>
      <c r="BB394" s="338"/>
      <c r="BC394" s="338"/>
      <c r="BD394" s="338"/>
      <c r="BE394" s="338"/>
      <c r="BF394" s="338"/>
      <c r="BG394" s="338"/>
      <c r="BH394" s="338"/>
      <c r="BI394" s="338"/>
      <c r="BJ394" s="338"/>
      <c r="BK394" s="338"/>
      <c r="BL394" s="338"/>
      <c r="BM394" s="338"/>
      <c r="BN394" s="338"/>
      <c r="BO394" s="338"/>
      <c r="BP394" s="338"/>
      <c r="BQ394" s="338"/>
      <c r="BR394" s="338"/>
      <c r="BS394" s="338"/>
      <c r="BT394" s="338"/>
      <c r="BU394" s="338"/>
      <c r="BV394" s="343"/>
      <c r="BW394" s="343"/>
      <c r="BX394" s="343"/>
      <c r="BY394" s="343"/>
      <c r="BZ394" s="338"/>
      <c r="CA394" s="338"/>
      <c r="CB394" s="338"/>
      <c r="CC394" s="338"/>
      <c r="CD394" s="338"/>
      <c r="CE394" s="338"/>
      <c r="CF394" s="338"/>
    </row>
    <row r="395" ht="15.75" customHeight="1">
      <c r="A395" s="829"/>
      <c r="B395" s="338"/>
      <c r="C395" s="338"/>
      <c r="D395" s="338"/>
      <c r="E395" s="338"/>
      <c r="F395" s="346"/>
      <c r="G395" s="546"/>
      <c r="H395" s="547"/>
      <c r="I395" s="786">
        <f t="shared" si="177"/>
        <v>0</v>
      </c>
      <c r="J395" s="448"/>
      <c r="K395" s="344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  <c r="AC395" s="338"/>
      <c r="AD395" s="338"/>
      <c r="AE395" s="338"/>
      <c r="AF395" s="338"/>
      <c r="AG395" s="338"/>
      <c r="AH395" s="338"/>
      <c r="AI395" s="338"/>
      <c r="AJ395" s="338"/>
      <c r="AK395" s="338"/>
      <c r="AL395" s="338"/>
      <c r="AM395" s="338"/>
      <c r="AN395" s="338"/>
      <c r="AO395" s="338"/>
      <c r="AP395" s="338"/>
      <c r="AQ395" s="338"/>
      <c r="AR395" s="338"/>
      <c r="AS395" s="338"/>
      <c r="AT395" s="338"/>
      <c r="AU395" s="338"/>
      <c r="AV395" s="338"/>
      <c r="AW395" s="338"/>
      <c r="AX395" s="338"/>
      <c r="AY395" s="338"/>
      <c r="AZ395" s="338"/>
      <c r="BA395" s="338"/>
      <c r="BB395" s="338"/>
      <c r="BC395" s="338"/>
      <c r="BD395" s="338"/>
      <c r="BE395" s="338"/>
      <c r="BF395" s="338"/>
      <c r="BG395" s="338"/>
      <c r="BH395" s="338"/>
      <c r="BI395" s="338"/>
      <c r="BJ395" s="338"/>
      <c r="BK395" s="338"/>
      <c r="BL395" s="338"/>
      <c r="BM395" s="338"/>
      <c r="BN395" s="338"/>
      <c r="BO395" s="338"/>
      <c r="BP395" s="338"/>
      <c r="BQ395" s="338"/>
      <c r="BR395" s="338"/>
      <c r="BS395" s="338"/>
      <c r="BT395" s="338"/>
      <c r="BU395" s="338"/>
      <c r="BV395" s="343"/>
      <c r="BW395" s="343"/>
      <c r="BX395" s="343"/>
      <c r="BY395" s="343"/>
      <c r="BZ395" s="338"/>
      <c r="CA395" s="338"/>
      <c r="CB395" s="338"/>
      <c r="CC395" s="338"/>
      <c r="CD395" s="338"/>
      <c r="CE395" s="338"/>
      <c r="CF395" s="338"/>
    </row>
    <row r="396" ht="15.75" customHeight="1">
      <c r="A396" s="829"/>
      <c r="B396" s="338"/>
      <c r="C396" s="338"/>
      <c r="D396" s="338"/>
      <c r="E396" s="338"/>
      <c r="F396" s="346"/>
      <c r="G396" s="546"/>
      <c r="H396" s="547"/>
      <c r="I396" s="786">
        <f t="shared" si="177"/>
        <v>0</v>
      </c>
      <c r="J396" s="448"/>
      <c r="K396" s="344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  <c r="AC396" s="338"/>
      <c r="AD396" s="338"/>
      <c r="AE396" s="338"/>
      <c r="AF396" s="338"/>
      <c r="AG396" s="338"/>
      <c r="AH396" s="338"/>
      <c r="AI396" s="338"/>
      <c r="AJ396" s="338"/>
      <c r="AK396" s="338"/>
      <c r="AL396" s="338"/>
      <c r="AM396" s="338"/>
      <c r="AN396" s="338"/>
      <c r="AO396" s="338"/>
      <c r="AP396" s="338"/>
      <c r="AQ396" s="338"/>
      <c r="AR396" s="338"/>
      <c r="AS396" s="338"/>
      <c r="AT396" s="338"/>
      <c r="AU396" s="338"/>
      <c r="AV396" s="338"/>
      <c r="AW396" s="338"/>
      <c r="AX396" s="338"/>
      <c r="AY396" s="338"/>
      <c r="AZ396" s="338"/>
      <c r="BA396" s="338"/>
      <c r="BB396" s="338"/>
      <c r="BC396" s="338"/>
      <c r="BD396" s="338"/>
      <c r="BE396" s="338"/>
      <c r="BF396" s="338"/>
      <c r="BG396" s="338"/>
      <c r="BH396" s="338"/>
      <c r="BI396" s="338"/>
      <c r="BJ396" s="338"/>
      <c r="BK396" s="338"/>
      <c r="BL396" s="338"/>
      <c r="BM396" s="338"/>
      <c r="BN396" s="338"/>
      <c r="BO396" s="338"/>
      <c r="BP396" s="338"/>
      <c r="BQ396" s="338"/>
      <c r="BR396" s="338"/>
      <c r="BS396" s="338"/>
      <c r="BT396" s="338"/>
      <c r="BU396" s="338"/>
      <c r="BV396" s="343"/>
      <c r="BW396" s="343"/>
      <c r="BX396" s="343"/>
      <c r="BY396" s="343"/>
      <c r="BZ396" s="338"/>
      <c r="CA396" s="338"/>
      <c r="CB396" s="338"/>
      <c r="CC396" s="338"/>
      <c r="CD396" s="338"/>
      <c r="CE396" s="338"/>
      <c r="CF396" s="338"/>
    </row>
    <row r="397" ht="15.75" customHeight="1">
      <c r="A397" s="829"/>
      <c r="B397" s="338"/>
      <c r="C397" s="338"/>
      <c r="D397" s="338"/>
      <c r="E397" s="338"/>
      <c r="F397" s="346"/>
      <c r="G397" s="546"/>
      <c r="H397" s="547"/>
      <c r="I397" s="786">
        <f t="shared" si="177"/>
        <v>0</v>
      </c>
      <c r="J397" s="448"/>
      <c r="K397" s="344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  <c r="AC397" s="338"/>
      <c r="AD397" s="338"/>
      <c r="AE397" s="338"/>
      <c r="AF397" s="338"/>
      <c r="AG397" s="338"/>
      <c r="AH397" s="338"/>
      <c r="AI397" s="338"/>
      <c r="AJ397" s="338"/>
      <c r="AK397" s="338"/>
      <c r="AL397" s="338"/>
      <c r="AM397" s="338"/>
      <c r="AN397" s="338"/>
      <c r="AO397" s="338"/>
      <c r="AP397" s="338"/>
      <c r="AQ397" s="338"/>
      <c r="AR397" s="338"/>
      <c r="AS397" s="338"/>
      <c r="AT397" s="338"/>
      <c r="AU397" s="338"/>
      <c r="AV397" s="338"/>
      <c r="AW397" s="338"/>
      <c r="AX397" s="338"/>
      <c r="AY397" s="338"/>
      <c r="AZ397" s="338"/>
      <c r="BA397" s="338"/>
      <c r="BB397" s="338"/>
      <c r="BC397" s="338"/>
      <c r="BD397" s="338"/>
      <c r="BE397" s="338"/>
      <c r="BF397" s="338"/>
      <c r="BG397" s="338"/>
      <c r="BH397" s="338"/>
      <c r="BI397" s="338"/>
      <c r="BJ397" s="338"/>
      <c r="BK397" s="338"/>
      <c r="BL397" s="338"/>
      <c r="BM397" s="338"/>
      <c r="BN397" s="338"/>
      <c r="BO397" s="338"/>
      <c r="BP397" s="338"/>
      <c r="BQ397" s="338"/>
      <c r="BR397" s="338"/>
      <c r="BS397" s="338"/>
      <c r="BT397" s="338"/>
      <c r="BU397" s="338"/>
      <c r="BV397" s="343"/>
      <c r="BW397" s="343"/>
      <c r="BX397" s="343"/>
      <c r="BY397" s="343"/>
      <c r="BZ397" s="338"/>
      <c r="CA397" s="338"/>
      <c r="CB397" s="338"/>
      <c r="CC397" s="338"/>
      <c r="CD397" s="338"/>
      <c r="CE397" s="338"/>
      <c r="CF397" s="338"/>
    </row>
    <row r="398" ht="15.75" customHeight="1">
      <c r="A398" s="829"/>
      <c r="B398" s="338"/>
      <c r="C398" s="338"/>
      <c r="D398" s="338"/>
      <c r="E398" s="338"/>
      <c r="F398" s="346"/>
      <c r="G398" s="546"/>
      <c r="H398" s="547"/>
      <c r="I398" s="786">
        <f t="shared" si="177"/>
        <v>0</v>
      </c>
      <c r="J398" s="448"/>
      <c r="K398" s="344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  <c r="AC398" s="338"/>
      <c r="AD398" s="338"/>
      <c r="AE398" s="338"/>
      <c r="AF398" s="338"/>
      <c r="AG398" s="338"/>
      <c r="AH398" s="338"/>
      <c r="AI398" s="338"/>
      <c r="AJ398" s="338"/>
      <c r="AK398" s="338"/>
      <c r="AL398" s="338"/>
      <c r="AM398" s="338"/>
      <c r="AN398" s="338"/>
      <c r="AO398" s="338"/>
      <c r="AP398" s="338"/>
      <c r="AQ398" s="338"/>
      <c r="AR398" s="338"/>
      <c r="AS398" s="338"/>
      <c r="AT398" s="338"/>
      <c r="AU398" s="338"/>
      <c r="AV398" s="338"/>
      <c r="AW398" s="338"/>
      <c r="AX398" s="338"/>
      <c r="AY398" s="338"/>
      <c r="AZ398" s="338"/>
      <c r="BA398" s="338"/>
      <c r="BB398" s="338"/>
      <c r="BC398" s="338"/>
      <c r="BD398" s="338"/>
      <c r="BE398" s="338"/>
      <c r="BF398" s="338"/>
      <c r="BG398" s="338"/>
      <c r="BH398" s="338"/>
      <c r="BI398" s="338"/>
      <c r="BJ398" s="338"/>
      <c r="BK398" s="338"/>
      <c r="BL398" s="338"/>
      <c r="BM398" s="338"/>
      <c r="BN398" s="338"/>
      <c r="BO398" s="338"/>
      <c r="BP398" s="338"/>
      <c r="BQ398" s="338"/>
      <c r="BR398" s="338"/>
      <c r="BS398" s="338"/>
      <c r="BT398" s="338"/>
      <c r="BU398" s="338"/>
      <c r="BV398" s="343"/>
      <c r="BW398" s="343"/>
      <c r="BX398" s="343"/>
      <c r="BY398" s="343"/>
      <c r="BZ398" s="338"/>
      <c r="CA398" s="338"/>
      <c r="CB398" s="338"/>
      <c r="CC398" s="338"/>
      <c r="CD398" s="338"/>
      <c r="CE398" s="338"/>
      <c r="CF398" s="338"/>
    </row>
    <row r="399" ht="15.75" customHeight="1">
      <c r="A399" s="829"/>
      <c r="B399" s="338"/>
      <c r="C399" s="338"/>
      <c r="D399" s="338"/>
      <c r="E399" s="338"/>
      <c r="F399" s="346"/>
      <c r="G399" s="546"/>
      <c r="H399" s="547"/>
      <c r="I399" s="786">
        <f t="shared" si="177"/>
        <v>0</v>
      </c>
      <c r="J399" s="448"/>
      <c r="K399" s="344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  <c r="AC399" s="338"/>
      <c r="AD399" s="338"/>
      <c r="AE399" s="338"/>
      <c r="AF399" s="338"/>
      <c r="AG399" s="338"/>
      <c r="AH399" s="338"/>
      <c r="AI399" s="338"/>
      <c r="AJ399" s="338"/>
      <c r="AK399" s="338"/>
      <c r="AL399" s="338"/>
      <c r="AM399" s="338"/>
      <c r="AN399" s="338"/>
      <c r="AO399" s="338"/>
      <c r="AP399" s="338"/>
      <c r="AQ399" s="338"/>
      <c r="AR399" s="338"/>
      <c r="AS399" s="338"/>
      <c r="AT399" s="338"/>
      <c r="AU399" s="338"/>
      <c r="AV399" s="338"/>
      <c r="AW399" s="338"/>
      <c r="AX399" s="338"/>
      <c r="AY399" s="338"/>
      <c r="AZ399" s="338"/>
      <c r="BA399" s="338"/>
      <c r="BB399" s="338"/>
      <c r="BC399" s="338"/>
      <c r="BD399" s="338"/>
      <c r="BE399" s="338"/>
      <c r="BF399" s="338"/>
      <c r="BG399" s="338"/>
      <c r="BH399" s="338"/>
      <c r="BI399" s="338"/>
      <c r="BJ399" s="338"/>
      <c r="BK399" s="338"/>
      <c r="BL399" s="338"/>
      <c r="BM399" s="338"/>
      <c r="BN399" s="338"/>
      <c r="BO399" s="338"/>
      <c r="BP399" s="338"/>
      <c r="BQ399" s="338"/>
      <c r="BR399" s="338"/>
      <c r="BS399" s="338"/>
      <c r="BT399" s="338"/>
      <c r="BU399" s="338"/>
      <c r="BV399" s="343"/>
      <c r="BW399" s="343"/>
      <c r="BX399" s="343"/>
      <c r="BY399" s="343"/>
      <c r="BZ399" s="338"/>
      <c r="CA399" s="338"/>
      <c r="CB399" s="338"/>
      <c r="CC399" s="338"/>
      <c r="CD399" s="338"/>
      <c r="CE399" s="338"/>
      <c r="CF399" s="338"/>
    </row>
    <row r="400" ht="15.75" customHeight="1">
      <c r="A400" s="829"/>
      <c r="B400" s="338"/>
      <c r="C400" s="338"/>
      <c r="D400" s="338"/>
      <c r="E400" s="338"/>
      <c r="F400" s="346"/>
      <c r="G400" s="546"/>
      <c r="H400" s="547"/>
      <c r="I400" s="786">
        <f t="shared" si="177"/>
        <v>0</v>
      </c>
      <c r="J400" s="448"/>
      <c r="K400" s="344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  <c r="AC400" s="338"/>
      <c r="AD400" s="338"/>
      <c r="AE400" s="338"/>
      <c r="AF400" s="338"/>
      <c r="AG400" s="338"/>
      <c r="AH400" s="338"/>
      <c r="AI400" s="338"/>
      <c r="AJ400" s="338"/>
      <c r="AK400" s="338"/>
      <c r="AL400" s="338"/>
      <c r="AM400" s="338"/>
      <c r="AN400" s="338"/>
      <c r="AO400" s="338"/>
      <c r="AP400" s="338"/>
      <c r="AQ400" s="338"/>
      <c r="AR400" s="338"/>
      <c r="AS400" s="338"/>
      <c r="AT400" s="338"/>
      <c r="AU400" s="338"/>
      <c r="AV400" s="338"/>
      <c r="AW400" s="338"/>
      <c r="AX400" s="338"/>
      <c r="AY400" s="338"/>
      <c r="AZ400" s="338"/>
      <c r="BA400" s="338"/>
      <c r="BB400" s="338"/>
      <c r="BC400" s="338"/>
      <c r="BD400" s="338"/>
      <c r="BE400" s="338"/>
      <c r="BF400" s="338"/>
      <c r="BG400" s="338"/>
      <c r="BH400" s="338"/>
      <c r="BI400" s="338"/>
      <c r="BJ400" s="338"/>
      <c r="BK400" s="338"/>
      <c r="BL400" s="338"/>
      <c r="BM400" s="338"/>
      <c r="BN400" s="338"/>
      <c r="BO400" s="338"/>
      <c r="BP400" s="338"/>
      <c r="BQ400" s="338"/>
      <c r="BR400" s="338"/>
      <c r="BS400" s="338"/>
      <c r="BT400" s="338"/>
      <c r="BU400" s="338"/>
      <c r="BV400" s="343"/>
      <c r="BW400" s="343"/>
      <c r="BX400" s="343"/>
      <c r="BY400" s="343"/>
      <c r="BZ400" s="338"/>
      <c r="CA400" s="338"/>
      <c r="CB400" s="338"/>
      <c r="CC400" s="338"/>
      <c r="CD400" s="338"/>
      <c r="CE400" s="338"/>
      <c r="CF400" s="338"/>
    </row>
    <row r="401" ht="15.75" customHeight="1">
      <c r="A401" s="829"/>
      <c r="B401" s="338"/>
      <c r="C401" s="338"/>
      <c r="D401" s="338"/>
      <c r="E401" s="338"/>
      <c r="F401" s="346"/>
      <c r="G401" s="546"/>
      <c r="H401" s="547"/>
      <c r="I401" s="786">
        <f t="shared" si="177"/>
        <v>0</v>
      </c>
      <c r="J401" s="448"/>
      <c r="K401" s="344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  <c r="AC401" s="338"/>
      <c r="AD401" s="338"/>
      <c r="AE401" s="338"/>
      <c r="AF401" s="338"/>
      <c r="AG401" s="338"/>
      <c r="AH401" s="338"/>
      <c r="AI401" s="338"/>
      <c r="AJ401" s="338"/>
      <c r="AK401" s="338"/>
      <c r="AL401" s="338"/>
      <c r="AM401" s="338"/>
      <c r="AN401" s="338"/>
      <c r="AO401" s="338"/>
      <c r="AP401" s="338"/>
      <c r="AQ401" s="338"/>
      <c r="AR401" s="338"/>
      <c r="AS401" s="338"/>
      <c r="AT401" s="338"/>
      <c r="AU401" s="338"/>
      <c r="AV401" s="338"/>
      <c r="AW401" s="338"/>
      <c r="AX401" s="338"/>
      <c r="AY401" s="338"/>
      <c r="AZ401" s="338"/>
      <c r="BA401" s="338"/>
      <c r="BB401" s="338"/>
      <c r="BC401" s="338"/>
      <c r="BD401" s="338"/>
      <c r="BE401" s="338"/>
      <c r="BF401" s="338"/>
      <c r="BG401" s="338"/>
      <c r="BH401" s="338"/>
      <c r="BI401" s="338"/>
      <c r="BJ401" s="338"/>
      <c r="BK401" s="338"/>
      <c r="BL401" s="338"/>
      <c r="BM401" s="338"/>
      <c r="BN401" s="338"/>
      <c r="BO401" s="338"/>
      <c r="BP401" s="338"/>
      <c r="BQ401" s="338"/>
      <c r="BR401" s="338"/>
      <c r="BS401" s="338"/>
      <c r="BT401" s="338"/>
      <c r="BU401" s="338"/>
      <c r="BV401" s="343"/>
      <c r="BW401" s="343"/>
      <c r="BX401" s="343"/>
      <c r="BY401" s="343"/>
      <c r="BZ401" s="338"/>
      <c r="CA401" s="338"/>
      <c r="CB401" s="338"/>
      <c r="CC401" s="338"/>
      <c r="CD401" s="338"/>
      <c r="CE401" s="338"/>
      <c r="CF401" s="338"/>
    </row>
    <row r="402" ht="15.75" customHeight="1">
      <c r="A402" s="829"/>
      <c r="B402" s="338"/>
      <c r="C402" s="338"/>
      <c r="D402" s="338"/>
      <c r="E402" s="338"/>
      <c r="F402" s="346"/>
      <c r="G402" s="546"/>
      <c r="H402" s="547"/>
      <c r="I402" s="786">
        <f t="shared" si="177"/>
        <v>0</v>
      </c>
      <c r="J402" s="448"/>
      <c r="K402" s="344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  <c r="AC402" s="338"/>
      <c r="AD402" s="338"/>
      <c r="AE402" s="338"/>
      <c r="AF402" s="338"/>
      <c r="AG402" s="338"/>
      <c r="AH402" s="338"/>
      <c r="AI402" s="338"/>
      <c r="AJ402" s="338"/>
      <c r="AK402" s="338"/>
      <c r="AL402" s="338"/>
      <c r="AM402" s="338"/>
      <c r="AN402" s="338"/>
      <c r="AO402" s="338"/>
      <c r="AP402" s="338"/>
      <c r="AQ402" s="338"/>
      <c r="AR402" s="338"/>
      <c r="AS402" s="338"/>
      <c r="AT402" s="338"/>
      <c r="AU402" s="338"/>
      <c r="AV402" s="338"/>
      <c r="AW402" s="338"/>
      <c r="AX402" s="338"/>
      <c r="AY402" s="338"/>
      <c r="AZ402" s="338"/>
      <c r="BA402" s="338"/>
      <c r="BB402" s="338"/>
      <c r="BC402" s="338"/>
      <c r="BD402" s="338"/>
      <c r="BE402" s="338"/>
      <c r="BF402" s="338"/>
      <c r="BG402" s="338"/>
      <c r="BH402" s="338"/>
      <c r="BI402" s="338"/>
      <c r="BJ402" s="338"/>
      <c r="BK402" s="338"/>
      <c r="BL402" s="338"/>
      <c r="BM402" s="338"/>
      <c r="BN402" s="338"/>
      <c r="BO402" s="338"/>
      <c r="BP402" s="338"/>
      <c r="BQ402" s="338"/>
      <c r="BR402" s="338"/>
      <c r="BS402" s="338"/>
      <c r="BT402" s="338"/>
      <c r="BU402" s="338"/>
      <c r="BV402" s="343"/>
      <c r="BW402" s="343"/>
      <c r="BX402" s="343"/>
      <c r="BY402" s="343"/>
      <c r="BZ402" s="338"/>
      <c r="CA402" s="338"/>
      <c r="CB402" s="338"/>
      <c r="CC402" s="338"/>
      <c r="CD402" s="338"/>
      <c r="CE402" s="338"/>
      <c r="CF402" s="338"/>
    </row>
    <row r="403" ht="15.75" customHeight="1">
      <c r="A403" s="829"/>
      <c r="B403" s="338"/>
      <c r="C403" s="338"/>
      <c r="D403" s="338"/>
      <c r="E403" s="338"/>
      <c r="F403" s="346"/>
      <c r="G403" s="546"/>
      <c r="H403" s="547"/>
      <c r="I403" s="786">
        <f t="shared" si="177"/>
        <v>0</v>
      </c>
      <c r="J403" s="448"/>
      <c r="K403" s="344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  <c r="AC403" s="338"/>
      <c r="AD403" s="338"/>
      <c r="AE403" s="338"/>
      <c r="AF403" s="338"/>
      <c r="AG403" s="338"/>
      <c r="AH403" s="338"/>
      <c r="AI403" s="338"/>
      <c r="AJ403" s="338"/>
      <c r="AK403" s="338"/>
      <c r="AL403" s="338"/>
      <c r="AM403" s="338"/>
      <c r="AN403" s="338"/>
      <c r="AO403" s="338"/>
      <c r="AP403" s="338"/>
      <c r="AQ403" s="338"/>
      <c r="AR403" s="338"/>
      <c r="AS403" s="338"/>
      <c r="AT403" s="338"/>
      <c r="AU403" s="338"/>
      <c r="AV403" s="338"/>
      <c r="AW403" s="338"/>
      <c r="AX403" s="338"/>
      <c r="AY403" s="338"/>
      <c r="AZ403" s="338"/>
      <c r="BA403" s="338"/>
      <c r="BB403" s="338"/>
      <c r="BC403" s="338"/>
      <c r="BD403" s="338"/>
      <c r="BE403" s="338"/>
      <c r="BF403" s="338"/>
      <c r="BG403" s="338"/>
      <c r="BH403" s="338"/>
      <c r="BI403" s="338"/>
      <c r="BJ403" s="338"/>
      <c r="BK403" s="338"/>
      <c r="BL403" s="338"/>
      <c r="BM403" s="338"/>
      <c r="BN403" s="338"/>
      <c r="BO403" s="338"/>
      <c r="BP403" s="338"/>
      <c r="BQ403" s="338"/>
      <c r="BR403" s="338"/>
      <c r="BS403" s="338"/>
      <c r="BT403" s="338"/>
      <c r="BU403" s="338"/>
      <c r="BV403" s="343"/>
      <c r="BW403" s="343"/>
      <c r="BX403" s="343"/>
      <c r="BY403" s="343"/>
      <c r="BZ403" s="338"/>
      <c r="CA403" s="338"/>
      <c r="CB403" s="338"/>
      <c r="CC403" s="338"/>
      <c r="CD403" s="338"/>
      <c r="CE403" s="338"/>
      <c r="CF403" s="338"/>
    </row>
    <row r="404" ht="15.75" customHeight="1">
      <c r="A404" s="829"/>
      <c r="B404" s="338"/>
      <c r="C404" s="338"/>
      <c r="D404" s="338"/>
      <c r="E404" s="338"/>
      <c r="F404" s="346"/>
      <c r="G404" s="546"/>
      <c r="H404" s="547"/>
      <c r="I404" s="786">
        <f t="shared" si="177"/>
        <v>0</v>
      </c>
      <c r="J404" s="448"/>
      <c r="K404" s="344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  <c r="AC404" s="338"/>
      <c r="AD404" s="338"/>
      <c r="AE404" s="338"/>
      <c r="AF404" s="338"/>
      <c r="AG404" s="338"/>
      <c r="AH404" s="338"/>
      <c r="AI404" s="338"/>
      <c r="AJ404" s="338"/>
      <c r="AK404" s="338"/>
      <c r="AL404" s="338"/>
      <c r="AM404" s="338"/>
      <c r="AN404" s="338"/>
      <c r="AO404" s="338"/>
      <c r="AP404" s="338"/>
      <c r="AQ404" s="338"/>
      <c r="AR404" s="338"/>
      <c r="AS404" s="338"/>
      <c r="AT404" s="338"/>
      <c r="AU404" s="338"/>
      <c r="AV404" s="338"/>
      <c r="AW404" s="338"/>
      <c r="AX404" s="338"/>
      <c r="AY404" s="338"/>
      <c r="AZ404" s="338"/>
      <c r="BA404" s="338"/>
      <c r="BB404" s="338"/>
      <c r="BC404" s="338"/>
      <c r="BD404" s="338"/>
      <c r="BE404" s="338"/>
      <c r="BF404" s="338"/>
      <c r="BG404" s="338"/>
      <c r="BH404" s="338"/>
      <c r="BI404" s="338"/>
      <c r="BJ404" s="338"/>
      <c r="BK404" s="338"/>
      <c r="BL404" s="338"/>
      <c r="BM404" s="338"/>
      <c r="BN404" s="338"/>
      <c r="BO404" s="338"/>
      <c r="BP404" s="338"/>
      <c r="BQ404" s="338"/>
      <c r="BR404" s="338"/>
      <c r="BS404" s="338"/>
      <c r="BT404" s="338"/>
      <c r="BU404" s="338"/>
      <c r="BV404" s="343"/>
      <c r="BW404" s="343"/>
      <c r="BX404" s="343"/>
      <c r="BY404" s="343"/>
      <c r="BZ404" s="338"/>
      <c r="CA404" s="338"/>
      <c r="CB404" s="338"/>
      <c r="CC404" s="338"/>
      <c r="CD404" s="338"/>
      <c r="CE404" s="338"/>
      <c r="CF404" s="338"/>
    </row>
    <row r="405" ht="15.75" customHeight="1">
      <c r="A405" s="829"/>
      <c r="B405" s="338"/>
      <c r="C405" s="338"/>
      <c r="D405" s="338"/>
      <c r="E405" s="338"/>
      <c r="F405" s="346"/>
      <c r="G405" s="546"/>
      <c r="H405" s="547"/>
      <c r="I405" s="786">
        <f t="shared" si="177"/>
        <v>0</v>
      </c>
      <c r="J405" s="448"/>
      <c r="K405" s="344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  <c r="AC405" s="338"/>
      <c r="AD405" s="338"/>
      <c r="AE405" s="338"/>
      <c r="AF405" s="338"/>
      <c r="AG405" s="338"/>
      <c r="AH405" s="338"/>
      <c r="AI405" s="338"/>
      <c r="AJ405" s="338"/>
      <c r="AK405" s="338"/>
      <c r="AL405" s="338"/>
      <c r="AM405" s="338"/>
      <c r="AN405" s="338"/>
      <c r="AO405" s="338"/>
      <c r="AP405" s="338"/>
      <c r="AQ405" s="338"/>
      <c r="AR405" s="338"/>
      <c r="AS405" s="338"/>
      <c r="AT405" s="338"/>
      <c r="AU405" s="338"/>
      <c r="AV405" s="338"/>
      <c r="AW405" s="338"/>
      <c r="AX405" s="338"/>
      <c r="AY405" s="338"/>
      <c r="AZ405" s="338"/>
      <c r="BA405" s="338"/>
      <c r="BB405" s="338"/>
      <c r="BC405" s="338"/>
      <c r="BD405" s="338"/>
      <c r="BE405" s="338"/>
      <c r="BF405" s="338"/>
      <c r="BG405" s="338"/>
      <c r="BH405" s="338"/>
      <c r="BI405" s="338"/>
      <c r="BJ405" s="338"/>
      <c r="BK405" s="338"/>
      <c r="BL405" s="338"/>
      <c r="BM405" s="338"/>
      <c r="BN405" s="338"/>
      <c r="BO405" s="338"/>
      <c r="BP405" s="338"/>
      <c r="BQ405" s="338"/>
      <c r="BR405" s="338"/>
      <c r="BS405" s="338"/>
      <c r="BT405" s="338"/>
      <c r="BU405" s="338"/>
      <c r="BV405" s="343"/>
      <c r="BW405" s="343"/>
      <c r="BX405" s="343"/>
      <c r="BY405" s="343"/>
      <c r="BZ405" s="338"/>
      <c r="CA405" s="338"/>
      <c r="CB405" s="338"/>
      <c r="CC405" s="338"/>
      <c r="CD405" s="338"/>
      <c r="CE405" s="338"/>
      <c r="CF405" s="338"/>
    </row>
    <row r="406" ht="15.75" customHeight="1">
      <c r="A406" s="829"/>
      <c r="B406" s="338"/>
      <c r="C406" s="338"/>
      <c r="D406" s="338"/>
      <c r="E406" s="338"/>
      <c r="F406" s="346"/>
      <c r="G406" s="546"/>
      <c r="H406" s="547"/>
      <c r="I406" s="786">
        <f t="shared" si="177"/>
        <v>0</v>
      </c>
      <c r="J406" s="448"/>
      <c r="K406" s="344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  <c r="AC406" s="338"/>
      <c r="AD406" s="338"/>
      <c r="AE406" s="338"/>
      <c r="AF406" s="338"/>
      <c r="AG406" s="338"/>
      <c r="AH406" s="338"/>
      <c r="AI406" s="338"/>
      <c r="AJ406" s="338"/>
      <c r="AK406" s="338"/>
      <c r="AL406" s="338"/>
      <c r="AM406" s="338"/>
      <c r="AN406" s="338"/>
      <c r="AO406" s="338"/>
      <c r="AP406" s="338"/>
      <c r="AQ406" s="338"/>
      <c r="AR406" s="338"/>
      <c r="AS406" s="338"/>
      <c r="AT406" s="338"/>
      <c r="AU406" s="338"/>
      <c r="AV406" s="338"/>
      <c r="AW406" s="338"/>
      <c r="AX406" s="338"/>
      <c r="AY406" s="338"/>
      <c r="AZ406" s="338"/>
      <c r="BA406" s="338"/>
      <c r="BB406" s="338"/>
      <c r="BC406" s="338"/>
      <c r="BD406" s="338"/>
      <c r="BE406" s="338"/>
      <c r="BF406" s="338"/>
      <c r="BG406" s="338"/>
      <c r="BH406" s="338"/>
      <c r="BI406" s="338"/>
      <c r="BJ406" s="338"/>
      <c r="BK406" s="338"/>
      <c r="BL406" s="338"/>
      <c r="BM406" s="338"/>
      <c r="BN406" s="338"/>
      <c r="BO406" s="338"/>
      <c r="BP406" s="338"/>
      <c r="BQ406" s="338"/>
      <c r="BR406" s="338"/>
      <c r="BS406" s="338"/>
      <c r="BT406" s="338"/>
      <c r="BU406" s="338"/>
      <c r="BV406" s="343"/>
      <c r="BW406" s="343"/>
      <c r="BX406" s="343"/>
      <c r="BY406" s="343"/>
      <c r="BZ406" s="338"/>
      <c r="CA406" s="338"/>
      <c r="CB406" s="338"/>
      <c r="CC406" s="338"/>
      <c r="CD406" s="338"/>
      <c r="CE406" s="338"/>
      <c r="CF406" s="338"/>
    </row>
    <row r="407" ht="15.75" customHeight="1">
      <c r="A407" s="829"/>
      <c r="B407" s="338"/>
      <c r="C407" s="338"/>
      <c r="D407" s="338"/>
      <c r="E407" s="338"/>
      <c r="F407" s="346"/>
      <c r="G407" s="546"/>
      <c r="H407" s="547"/>
      <c r="I407" s="786">
        <f t="shared" si="177"/>
        <v>0</v>
      </c>
      <c r="J407" s="448"/>
      <c r="K407" s="344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  <c r="AC407" s="338"/>
      <c r="AD407" s="338"/>
      <c r="AE407" s="338"/>
      <c r="AF407" s="338"/>
      <c r="AG407" s="338"/>
      <c r="AH407" s="338"/>
      <c r="AI407" s="338"/>
      <c r="AJ407" s="338"/>
      <c r="AK407" s="338"/>
      <c r="AL407" s="338"/>
      <c r="AM407" s="338"/>
      <c r="AN407" s="338"/>
      <c r="AO407" s="338"/>
      <c r="AP407" s="338"/>
      <c r="AQ407" s="338"/>
      <c r="AR407" s="338"/>
      <c r="AS407" s="338"/>
      <c r="AT407" s="338"/>
      <c r="AU407" s="338"/>
      <c r="AV407" s="338"/>
      <c r="AW407" s="338"/>
      <c r="AX407" s="338"/>
      <c r="AY407" s="338"/>
      <c r="AZ407" s="338"/>
      <c r="BA407" s="338"/>
      <c r="BB407" s="338"/>
      <c r="BC407" s="338"/>
      <c r="BD407" s="338"/>
      <c r="BE407" s="338"/>
      <c r="BF407" s="338"/>
      <c r="BG407" s="338"/>
      <c r="BH407" s="338"/>
      <c r="BI407" s="338"/>
      <c r="BJ407" s="338"/>
      <c r="BK407" s="338"/>
      <c r="BL407" s="338"/>
      <c r="BM407" s="338"/>
      <c r="BN407" s="338"/>
      <c r="BO407" s="338"/>
      <c r="BP407" s="338"/>
      <c r="BQ407" s="338"/>
      <c r="BR407" s="338"/>
      <c r="BS407" s="338"/>
      <c r="BT407" s="338"/>
      <c r="BU407" s="338"/>
      <c r="BV407" s="343"/>
      <c r="BW407" s="343"/>
      <c r="BX407" s="343"/>
      <c r="BY407" s="343"/>
      <c r="BZ407" s="338"/>
      <c r="CA407" s="338"/>
      <c r="CB407" s="338"/>
      <c r="CC407" s="338"/>
      <c r="CD407" s="338"/>
      <c r="CE407" s="338"/>
      <c r="CF407" s="338"/>
    </row>
    <row r="408" ht="15.75" customHeight="1">
      <c r="A408" s="829"/>
      <c r="B408" s="338"/>
      <c r="C408" s="338"/>
      <c r="D408" s="338"/>
      <c r="E408" s="338"/>
      <c r="F408" s="346"/>
      <c r="G408" s="546"/>
      <c r="H408" s="547"/>
      <c r="I408" s="786">
        <f t="shared" si="177"/>
        <v>0</v>
      </c>
      <c r="J408" s="448"/>
      <c r="K408" s="344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  <c r="AC408" s="338"/>
      <c r="AD408" s="338"/>
      <c r="AE408" s="338"/>
      <c r="AF408" s="338"/>
      <c r="AG408" s="338"/>
      <c r="AH408" s="338"/>
      <c r="AI408" s="338"/>
      <c r="AJ408" s="338"/>
      <c r="AK408" s="338"/>
      <c r="AL408" s="338"/>
      <c r="AM408" s="338"/>
      <c r="AN408" s="338"/>
      <c r="AO408" s="338"/>
      <c r="AP408" s="338"/>
      <c r="AQ408" s="338"/>
      <c r="AR408" s="338"/>
      <c r="AS408" s="338"/>
      <c r="AT408" s="338"/>
      <c r="AU408" s="338"/>
      <c r="AV408" s="338"/>
      <c r="AW408" s="338"/>
      <c r="AX408" s="338"/>
      <c r="AY408" s="338"/>
      <c r="AZ408" s="338"/>
      <c r="BA408" s="338"/>
      <c r="BB408" s="338"/>
      <c r="BC408" s="338"/>
      <c r="BD408" s="338"/>
      <c r="BE408" s="338"/>
      <c r="BF408" s="338"/>
      <c r="BG408" s="338"/>
      <c r="BH408" s="338"/>
      <c r="BI408" s="338"/>
      <c r="BJ408" s="338"/>
      <c r="BK408" s="338"/>
      <c r="BL408" s="338"/>
      <c r="BM408" s="338"/>
      <c r="BN408" s="338"/>
      <c r="BO408" s="338"/>
      <c r="BP408" s="338"/>
      <c r="BQ408" s="338"/>
      <c r="BR408" s="338"/>
      <c r="BS408" s="338"/>
      <c r="BT408" s="338"/>
      <c r="BU408" s="338"/>
      <c r="BV408" s="343"/>
      <c r="BW408" s="343"/>
      <c r="BX408" s="343"/>
      <c r="BY408" s="343"/>
      <c r="BZ408" s="338"/>
      <c r="CA408" s="338"/>
      <c r="CB408" s="338"/>
      <c r="CC408" s="338"/>
      <c r="CD408" s="338"/>
      <c r="CE408" s="338"/>
      <c r="CF408" s="338"/>
    </row>
    <row r="409" ht="15.75" customHeight="1">
      <c r="A409" s="829"/>
      <c r="B409" s="338"/>
      <c r="C409" s="338"/>
      <c r="D409" s="338"/>
      <c r="E409" s="338"/>
      <c r="F409" s="346"/>
      <c r="G409" s="546"/>
      <c r="H409" s="547"/>
      <c r="I409" s="786">
        <f t="shared" si="177"/>
        <v>0</v>
      </c>
      <c r="J409" s="448"/>
      <c r="K409" s="344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  <c r="AC409" s="338"/>
      <c r="AD409" s="338"/>
      <c r="AE409" s="338"/>
      <c r="AF409" s="338"/>
      <c r="AG409" s="338"/>
      <c r="AH409" s="338"/>
      <c r="AI409" s="338"/>
      <c r="AJ409" s="338"/>
      <c r="AK409" s="338"/>
      <c r="AL409" s="338"/>
      <c r="AM409" s="338"/>
      <c r="AN409" s="338"/>
      <c r="AO409" s="338"/>
      <c r="AP409" s="338"/>
      <c r="AQ409" s="338"/>
      <c r="AR409" s="338"/>
      <c r="AS409" s="338"/>
      <c r="AT409" s="338"/>
      <c r="AU409" s="338"/>
      <c r="AV409" s="338"/>
      <c r="AW409" s="338"/>
      <c r="AX409" s="338"/>
      <c r="AY409" s="338"/>
      <c r="AZ409" s="338"/>
      <c r="BA409" s="338"/>
      <c r="BB409" s="338"/>
      <c r="BC409" s="338"/>
      <c r="BD409" s="338"/>
      <c r="BE409" s="338"/>
      <c r="BF409" s="338"/>
      <c r="BG409" s="338"/>
      <c r="BH409" s="338"/>
      <c r="BI409" s="338"/>
      <c r="BJ409" s="338"/>
      <c r="BK409" s="338"/>
      <c r="BL409" s="338"/>
      <c r="BM409" s="338"/>
      <c r="BN409" s="338"/>
      <c r="BO409" s="338"/>
      <c r="BP409" s="338"/>
      <c r="BQ409" s="338"/>
      <c r="BR409" s="338"/>
      <c r="BS409" s="338"/>
      <c r="BT409" s="338"/>
      <c r="BU409" s="338"/>
      <c r="BV409" s="343"/>
      <c r="BW409" s="343"/>
      <c r="BX409" s="343"/>
      <c r="BY409" s="343"/>
      <c r="BZ409" s="338"/>
      <c r="CA409" s="338"/>
      <c r="CB409" s="338"/>
      <c r="CC409" s="338"/>
      <c r="CD409" s="338"/>
      <c r="CE409" s="338"/>
      <c r="CF409" s="338"/>
    </row>
    <row r="410" ht="15.75" customHeight="1">
      <c r="A410" s="829"/>
      <c r="B410" s="338"/>
      <c r="C410" s="338"/>
      <c r="D410" s="338"/>
      <c r="E410" s="338"/>
      <c r="F410" s="346"/>
      <c r="G410" s="546"/>
      <c r="H410" s="547"/>
      <c r="I410" s="786">
        <f t="shared" si="177"/>
        <v>0</v>
      </c>
      <c r="J410" s="448"/>
      <c r="K410" s="344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  <c r="AC410" s="338"/>
      <c r="AD410" s="338"/>
      <c r="AE410" s="338"/>
      <c r="AF410" s="338"/>
      <c r="AG410" s="338"/>
      <c r="AH410" s="338"/>
      <c r="AI410" s="338"/>
      <c r="AJ410" s="338"/>
      <c r="AK410" s="338"/>
      <c r="AL410" s="338"/>
      <c r="AM410" s="338"/>
      <c r="AN410" s="338"/>
      <c r="AO410" s="338"/>
      <c r="AP410" s="338"/>
      <c r="AQ410" s="338"/>
      <c r="AR410" s="338"/>
      <c r="AS410" s="338"/>
      <c r="AT410" s="338"/>
      <c r="AU410" s="338"/>
      <c r="AV410" s="338"/>
      <c r="AW410" s="338"/>
      <c r="AX410" s="338"/>
      <c r="AY410" s="338"/>
      <c r="AZ410" s="338"/>
      <c r="BA410" s="338"/>
      <c r="BB410" s="338"/>
      <c r="BC410" s="338"/>
      <c r="BD410" s="338"/>
      <c r="BE410" s="338"/>
      <c r="BF410" s="338"/>
      <c r="BG410" s="338"/>
      <c r="BH410" s="338"/>
      <c r="BI410" s="338"/>
      <c r="BJ410" s="338"/>
      <c r="BK410" s="338"/>
      <c r="BL410" s="338"/>
      <c r="BM410" s="338"/>
      <c r="BN410" s="338"/>
      <c r="BO410" s="338"/>
      <c r="BP410" s="338"/>
      <c r="BQ410" s="338"/>
      <c r="BR410" s="338"/>
      <c r="BS410" s="338"/>
      <c r="BT410" s="338"/>
      <c r="BU410" s="338"/>
      <c r="BV410" s="343"/>
      <c r="BW410" s="343"/>
      <c r="BX410" s="343"/>
      <c r="BY410" s="343"/>
      <c r="BZ410" s="338"/>
      <c r="CA410" s="338"/>
      <c r="CB410" s="338"/>
      <c r="CC410" s="338"/>
      <c r="CD410" s="338"/>
      <c r="CE410" s="338"/>
      <c r="CF410" s="338"/>
    </row>
    <row r="411" ht="15.75" customHeight="1">
      <c r="A411" s="829"/>
      <c r="B411" s="338"/>
      <c r="C411" s="338"/>
      <c r="D411" s="338"/>
      <c r="E411" s="338"/>
      <c r="F411" s="346"/>
      <c r="G411" s="546"/>
      <c r="H411" s="547"/>
      <c r="I411" s="786">
        <f t="shared" si="177"/>
        <v>0</v>
      </c>
      <c r="J411" s="448"/>
      <c r="K411" s="344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  <c r="AC411" s="338"/>
      <c r="AD411" s="338"/>
      <c r="AE411" s="338"/>
      <c r="AF411" s="338"/>
      <c r="AG411" s="338"/>
      <c r="AH411" s="338"/>
      <c r="AI411" s="338"/>
      <c r="AJ411" s="338"/>
      <c r="AK411" s="338"/>
      <c r="AL411" s="338"/>
      <c r="AM411" s="338"/>
      <c r="AN411" s="338"/>
      <c r="AO411" s="338"/>
      <c r="AP411" s="338"/>
      <c r="AQ411" s="338"/>
      <c r="AR411" s="338"/>
      <c r="AS411" s="338"/>
      <c r="AT411" s="338"/>
      <c r="AU411" s="338"/>
      <c r="AV411" s="338"/>
      <c r="AW411" s="338"/>
      <c r="AX411" s="338"/>
      <c r="AY411" s="338"/>
      <c r="AZ411" s="338"/>
      <c r="BA411" s="338"/>
      <c r="BB411" s="338"/>
      <c r="BC411" s="338"/>
      <c r="BD411" s="338"/>
      <c r="BE411" s="338"/>
      <c r="BF411" s="338"/>
      <c r="BG411" s="338"/>
      <c r="BH411" s="338"/>
      <c r="BI411" s="338"/>
      <c r="BJ411" s="338"/>
      <c r="BK411" s="338"/>
      <c r="BL411" s="338"/>
      <c r="BM411" s="338"/>
      <c r="BN411" s="338"/>
      <c r="BO411" s="338"/>
      <c r="BP411" s="338"/>
      <c r="BQ411" s="338"/>
      <c r="BR411" s="338"/>
      <c r="BS411" s="338"/>
      <c r="BT411" s="338"/>
      <c r="BU411" s="338"/>
      <c r="BV411" s="343"/>
      <c r="BW411" s="343"/>
      <c r="BX411" s="343"/>
      <c r="BY411" s="343"/>
      <c r="BZ411" s="338"/>
      <c r="CA411" s="338"/>
      <c r="CB411" s="338"/>
      <c r="CC411" s="338"/>
      <c r="CD411" s="338"/>
      <c r="CE411" s="338"/>
      <c r="CF411" s="338"/>
    </row>
    <row r="412" ht="15.75" customHeight="1">
      <c r="A412" s="829"/>
      <c r="B412" s="338"/>
      <c r="C412" s="338"/>
      <c r="D412" s="338"/>
      <c r="E412" s="338"/>
      <c r="F412" s="346"/>
      <c r="G412" s="546"/>
      <c r="H412" s="547"/>
      <c r="I412" s="786">
        <f t="shared" si="177"/>
        <v>0</v>
      </c>
      <c r="J412" s="448"/>
      <c r="K412" s="344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  <c r="AC412" s="338"/>
      <c r="AD412" s="338"/>
      <c r="AE412" s="338"/>
      <c r="AF412" s="338"/>
      <c r="AG412" s="338"/>
      <c r="AH412" s="338"/>
      <c r="AI412" s="338"/>
      <c r="AJ412" s="338"/>
      <c r="AK412" s="338"/>
      <c r="AL412" s="338"/>
      <c r="AM412" s="338"/>
      <c r="AN412" s="338"/>
      <c r="AO412" s="338"/>
      <c r="AP412" s="338"/>
      <c r="AQ412" s="338"/>
      <c r="AR412" s="338"/>
      <c r="AS412" s="338"/>
      <c r="AT412" s="338"/>
      <c r="AU412" s="338"/>
      <c r="AV412" s="338"/>
      <c r="AW412" s="338"/>
      <c r="AX412" s="338"/>
      <c r="AY412" s="338"/>
      <c r="AZ412" s="338"/>
      <c r="BA412" s="338"/>
      <c r="BB412" s="338"/>
      <c r="BC412" s="338"/>
      <c r="BD412" s="338"/>
      <c r="BE412" s="338"/>
      <c r="BF412" s="338"/>
      <c r="BG412" s="338"/>
      <c r="BH412" s="338"/>
      <c r="BI412" s="338"/>
      <c r="BJ412" s="338"/>
      <c r="BK412" s="338"/>
      <c r="BL412" s="338"/>
      <c r="BM412" s="338"/>
      <c r="BN412" s="338"/>
      <c r="BO412" s="338"/>
      <c r="BP412" s="338"/>
      <c r="BQ412" s="338"/>
      <c r="BR412" s="338"/>
      <c r="BS412" s="338"/>
      <c r="BT412" s="338"/>
      <c r="BU412" s="338"/>
      <c r="BV412" s="343"/>
      <c r="BW412" s="343"/>
      <c r="BX412" s="343"/>
      <c r="BY412" s="343"/>
      <c r="BZ412" s="338"/>
      <c r="CA412" s="338"/>
      <c r="CB412" s="338"/>
      <c r="CC412" s="338"/>
      <c r="CD412" s="338"/>
      <c r="CE412" s="338"/>
      <c r="CF412" s="338"/>
    </row>
    <row r="413" ht="15.75" customHeight="1">
      <c r="A413" s="829"/>
      <c r="B413" s="338"/>
      <c r="C413" s="338"/>
      <c r="D413" s="338"/>
      <c r="E413" s="338"/>
      <c r="F413" s="346"/>
      <c r="G413" s="546"/>
      <c r="H413" s="547"/>
      <c r="I413" s="786">
        <f t="shared" si="177"/>
        <v>0</v>
      </c>
      <c r="J413" s="448"/>
      <c r="K413" s="344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  <c r="AC413" s="338"/>
      <c r="AD413" s="338"/>
      <c r="AE413" s="338"/>
      <c r="AF413" s="338"/>
      <c r="AG413" s="338"/>
      <c r="AH413" s="338"/>
      <c r="AI413" s="338"/>
      <c r="AJ413" s="338"/>
      <c r="AK413" s="338"/>
      <c r="AL413" s="338"/>
      <c r="AM413" s="338"/>
      <c r="AN413" s="338"/>
      <c r="AO413" s="338"/>
      <c r="AP413" s="338"/>
      <c r="AQ413" s="338"/>
      <c r="AR413" s="338"/>
      <c r="AS413" s="338"/>
      <c r="AT413" s="338"/>
      <c r="AU413" s="338"/>
      <c r="AV413" s="338"/>
      <c r="AW413" s="338"/>
      <c r="AX413" s="338"/>
      <c r="AY413" s="338"/>
      <c r="AZ413" s="338"/>
      <c r="BA413" s="338"/>
      <c r="BB413" s="338"/>
      <c r="BC413" s="338"/>
      <c r="BD413" s="338"/>
      <c r="BE413" s="338"/>
      <c r="BF413" s="338"/>
      <c r="BG413" s="338"/>
      <c r="BH413" s="338"/>
      <c r="BI413" s="338"/>
      <c r="BJ413" s="338"/>
      <c r="BK413" s="338"/>
      <c r="BL413" s="338"/>
      <c r="BM413" s="338"/>
      <c r="BN413" s="338"/>
      <c r="BO413" s="338"/>
      <c r="BP413" s="338"/>
      <c r="BQ413" s="338"/>
      <c r="BR413" s="338"/>
      <c r="BS413" s="338"/>
      <c r="BT413" s="338"/>
      <c r="BU413" s="338"/>
      <c r="BV413" s="343"/>
      <c r="BW413" s="343"/>
      <c r="BX413" s="343"/>
      <c r="BY413" s="343"/>
      <c r="BZ413" s="338"/>
      <c r="CA413" s="338"/>
      <c r="CB413" s="338"/>
      <c r="CC413" s="338"/>
      <c r="CD413" s="338"/>
      <c r="CE413" s="338"/>
      <c r="CF413" s="338"/>
    </row>
    <row r="414" ht="15.75" customHeight="1">
      <c r="A414" s="829"/>
      <c r="B414" s="338"/>
      <c r="C414" s="338"/>
      <c r="D414" s="338"/>
      <c r="E414" s="338"/>
      <c r="F414" s="346"/>
      <c r="G414" s="546"/>
      <c r="H414" s="547"/>
      <c r="I414" s="786">
        <f t="shared" si="177"/>
        <v>0</v>
      </c>
      <c r="J414" s="448"/>
      <c r="K414" s="344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  <c r="AC414" s="338"/>
      <c r="AD414" s="338"/>
      <c r="AE414" s="338"/>
      <c r="AF414" s="338"/>
      <c r="AG414" s="338"/>
      <c r="AH414" s="338"/>
      <c r="AI414" s="338"/>
      <c r="AJ414" s="338"/>
      <c r="AK414" s="338"/>
      <c r="AL414" s="338"/>
      <c r="AM414" s="338"/>
      <c r="AN414" s="338"/>
      <c r="AO414" s="338"/>
      <c r="AP414" s="338"/>
      <c r="AQ414" s="338"/>
      <c r="AR414" s="338"/>
      <c r="AS414" s="338"/>
      <c r="AT414" s="338"/>
      <c r="AU414" s="338"/>
      <c r="AV414" s="338"/>
      <c r="AW414" s="338"/>
      <c r="AX414" s="338"/>
      <c r="AY414" s="338"/>
      <c r="AZ414" s="338"/>
      <c r="BA414" s="338"/>
      <c r="BB414" s="338"/>
      <c r="BC414" s="338"/>
      <c r="BD414" s="338"/>
      <c r="BE414" s="338"/>
      <c r="BF414" s="338"/>
      <c r="BG414" s="338"/>
      <c r="BH414" s="338"/>
      <c r="BI414" s="338"/>
      <c r="BJ414" s="338"/>
      <c r="BK414" s="338"/>
      <c r="BL414" s="338"/>
      <c r="BM414" s="338"/>
      <c r="BN414" s="338"/>
      <c r="BO414" s="338"/>
      <c r="BP414" s="338"/>
      <c r="BQ414" s="338"/>
      <c r="BR414" s="338"/>
      <c r="BS414" s="338"/>
      <c r="BT414" s="338"/>
      <c r="BU414" s="338"/>
      <c r="BV414" s="343"/>
      <c r="BW414" s="343"/>
      <c r="BX414" s="343"/>
      <c r="BY414" s="343"/>
      <c r="BZ414" s="338"/>
      <c r="CA414" s="338"/>
      <c r="CB414" s="338"/>
      <c r="CC414" s="338"/>
      <c r="CD414" s="338"/>
      <c r="CE414" s="338"/>
      <c r="CF414" s="338"/>
    </row>
    <row r="415" ht="15.75" customHeight="1">
      <c r="A415" s="829"/>
      <c r="B415" s="338"/>
      <c r="C415" s="338"/>
      <c r="D415" s="338"/>
      <c r="E415" s="338"/>
      <c r="F415" s="346"/>
      <c r="G415" s="546"/>
      <c r="H415" s="547"/>
      <c r="I415" s="786">
        <f t="shared" si="177"/>
        <v>0</v>
      </c>
      <c r="J415" s="448"/>
      <c r="K415" s="344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  <c r="AC415" s="338"/>
      <c r="AD415" s="338"/>
      <c r="AE415" s="338"/>
      <c r="AF415" s="338"/>
      <c r="AG415" s="338"/>
      <c r="AH415" s="338"/>
      <c r="AI415" s="338"/>
      <c r="AJ415" s="338"/>
      <c r="AK415" s="338"/>
      <c r="AL415" s="338"/>
      <c r="AM415" s="338"/>
      <c r="AN415" s="338"/>
      <c r="AO415" s="338"/>
      <c r="AP415" s="338"/>
      <c r="AQ415" s="338"/>
      <c r="AR415" s="338"/>
      <c r="AS415" s="338"/>
      <c r="AT415" s="338"/>
      <c r="AU415" s="338"/>
      <c r="AV415" s="338"/>
      <c r="AW415" s="338"/>
      <c r="AX415" s="338"/>
      <c r="AY415" s="338"/>
      <c r="AZ415" s="338"/>
      <c r="BA415" s="338"/>
      <c r="BB415" s="338"/>
      <c r="BC415" s="338"/>
      <c r="BD415" s="338"/>
      <c r="BE415" s="338"/>
      <c r="BF415" s="338"/>
      <c r="BG415" s="338"/>
      <c r="BH415" s="338"/>
      <c r="BI415" s="338"/>
      <c r="BJ415" s="338"/>
      <c r="BK415" s="338"/>
      <c r="BL415" s="338"/>
      <c r="BM415" s="338"/>
      <c r="BN415" s="338"/>
      <c r="BO415" s="338"/>
      <c r="BP415" s="338"/>
      <c r="BQ415" s="338"/>
      <c r="BR415" s="338"/>
      <c r="BS415" s="338"/>
      <c r="BT415" s="338"/>
      <c r="BU415" s="338"/>
      <c r="BV415" s="343"/>
      <c r="BW415" s="343"/>
      <c r="BX415" s="343"/>
      <c r="BY415" s="343"/>
      <c r="BZ415" s="338"/>
      <c r="CA415" s="338"/>
      <c r="CB415" s="338"/>
      <c r="CC415" s="338"/>
      <c r="CD415" s="338"/>
      <c r="CE415" s="338"/>
      <c r="CF415" s="338"/>
    </row>
    <row r="416" ht="15.75" customHeight="1">
      <c r="A416" s="829"/>
      <c r="B416" s="338"/>
      <c r="C416" s="338"/>
      <c r="D416" s="338"/>
      <c r="E416" s="338"/>
      <c r="F416" s="346"/>
      <c r="G416" s="546"/>
      <c r="H416" s="547"/>
      <c r="I416" s="786">
        <f t="shared" si="177"/>
        <v>0</v>
      </c>
      <c r="J416" s="448"/>
      <c r="K416" s="344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  <c r="AC416" s="338"/>
      <c r="AD416" s="338"/>
      <c r="AE416" s="338"/>
      <c r="AF416" s="338"/>
      <c r="AG416" s="338"/>
      <c r="AH416" s="338"/>
      <c r="AI416" s="338"/>
      <c r="AJ416" s="338"/>
      <c r="AK416" s="338"/>
      <c r="AL416" s="338"/>
      <c r="AM416" s="338"/>
      <c r="AN416" s="338"/>
      <c r="AO416" s="338"/>
      <c r="AP416" s="338"/>
      <c r="AQ416" s="338"/>
      <c r="AR416" s="338"/>
      <c r="AS416" s="338"/>
      <c r="AT416" s="338"/>
      <c r="AU416" s="338"/>
      <c r="AV416" s="338"/>
      <c r="AW416" s="338"/>
      <c r="AX416" s="338"/>
      <c r="AY416" s="338"/>
      <c r="AZ416" s="338"/>
      <c r="BA416" s="338"/>
      <c r="BB416" s="338"/>
      <c r="BC416" s="338"/>
      <c r="BD416" s="338"/>
      <c r="BE416" s="338"/>
      <c r="BF416" s="338"/>
      <c r="BG416" s="338"/>
      <c r="BH416" s="338"/>
      <c r="BI416" s="338"/>
      <c r="BJ416" s="338"/>
      <c r="BK416" s="338"/>
      <c r="BL416" s="338"/>
      <c r="BM416" s="338"/>
      <c r="BN416" s="338"/>
      <c r="BO416" s="338"/>
      <c r="BP416" s="338"/>
      <c r="BQ416" s="338"/>
      <c r="BR416" s="338"/>
      <c r="BS416" s="338"/>
      <c r="BT416" s="338"/>
      <c r="BU416" s="338"/>
      <c r="BV416" s="343"/>
      <c r="BW416" s="343"/>
      <c r="BX416" s="343"/>
      <c r="BY416" s="343"/>
      <c r="BZ416" s="338"/>
      <c r="CA416" s="338"/>
      <c r="CB416" s="338"/>
      <c r="CC416" s="338"/>
      <c r="CD416" s="338"/>
      <c r="CE416" s="338"/>
      <c r="CF416" s="338"/>
    </row>
    <row r="417" ht="15.75" customHeight="1">
      <c r="A417" s="829"/>
      <c r="B417" s="338"/>
      <c r="C417" s="338"/>
      <c r="D417" s="338"/>
      <c r="E417" s="338"/>
      <c r="F417" s="346"/>
      <c r="G417" s="546"/>
      <c r="H417" s="547"/>
      <c r="I417" s="786">
        <f t="shared" si="177"/>
        <v>0</v>
      </c>
      <c r="J417" s="448"/>
      <c r="K417" s="344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  <c r="AC417" s="338"/>
      <c r="AD417" s="338"/>
      <c r="AE417" s="338"/>
      <c r="AF417" s="338"/>
      <c r="AG417" s="338"/>
      <c r="AH417" s="338"/>
      <c r="AI417" s="338"/>
      <c r="AJ417" s="338"/>
      <c r="AK417" s="338"/>
      <c r="AL417" s="338"/>
      <c r="AM417" s="338"/>
      <c r="AN417" s="338"/>
      <c r="AO417" s="338"/>
      <c r="AP417" s="338"/>
      <c r="AQ417" s="338"/>
      <c r="AR417" s="338"/>
      <c r="AS417" s="338"/>
      <c r="AT417" s="338"/>
      <c r="AU417" s="338"/>
      <c r="AV417" s="338"/>
      <c r="AW417" s="338"/>
      <c r="AX417" s="338"/>
      <c r="AY417" s="338"/>
      <c r="AZ417" s="338"/>
      <c r="BA417" s="338"/>
      <c r="BB417" s="338"/>
      <c r="BC417" s="338"/>
      <c r="BD417" s="338"/>
      <c r="BE417" s="338"/>
      <c r="BF417" s="338"/>
      <c r="BG417" s="338"/>
      <c r="BH417" s="338"/>
      <c r="BI417" s="338"/>
      <c r="BJ417" s="338"/>
      <c r="BK417" s="338"/>
      <c r="BL417" s="338"/>
      <c r="BM417" s="338"/>
      <c r="BN417" s="338"/>
      <c r="BO417" s="338"/>
      <c r="BP417" s="338"/>
      <c r="BQ417" s="338"/>
      <c r="BR417" s="338"/>
      <c r="BS417" s="338"/>
      <c r="BT417" s="338"/>
      <c r="BU417" s="338"/>
      <c r="BV417" s="343"/>
      <c r="BW417" s="343"/>
      <c r="BX417" s="343"/>
      <c r="BY417" s="343"/>
      <c r="BZ417" s="338"/>
      <c r="CA417" s="338"/>
      <c r="CB417" s="338"/>
      <c r="CC417" s="338"/>
      <c r="CD417" s="338"/>
      <c r="CE417" s="338"/>
      <c r="CF417" s="338"/>
    </row>
    <row r="418" ht="15.75" customHeight="1">
      <c r="A418" s="829"/>
      <c r="B418" s="338"/>
      <c r="C418" s="338"/>
      <c r="D418" s="338"/>
      <c r="E418" s="338"/>
      <c r="F418" s="346"/>
      <c r="G418" s="546"/>
      <c r="H418" s="547"/>
      <c r="I418" s="786">
        <f t="shared" si="177"/>
        <v>0</v>
      </c>
      <c r="J418" s="448"/>
      <c r="K418" s="344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  <c r="AC418" s="338"/>
      <c r="AD418" s="338"/>
      <c r="AE418" s="338"/>
      <c r="AF418" s="338"/>
      <c r="AG418" s="338"/>
      <c r="AH418" s="338"/>
      <c r="AI418" s="338"/>
      <c r="AJ418" s="338"/>
      <c r="AK418" s="338"/>
      <c r="AL418" s="338"/>
      <c r="AM418" s="338"/>
      <c r="AN418" s="338"/>
      <c r="AO418" s="338"/>
      <c r="AP418" s="338"/>
      <c r="AQ418" s="338"/>
      <c r="AR418" s="338"/>
      <c r="AS418" s="338"/>
      <c r="AT418" s="338"/>
      <c r="AU418" s="338"/>
      <c r="AV418" s="338"/>
      <c r="AW418" s="338"/>
      <c r="AX418" s="338"/>
      <c r="AY418" s="338"/>
      <c r="AZ418" s="338"/>
      <c r="BA418" s="338"/>
      <c r="BB418" s="338"/>
      <c r="BC418" s="338"/>
      <c r="BD418" s="338"/>
      <c r="BE418" s="338"/>
      <c r="BF418" s="338"/>
      <c r="BG418" s="338"/>
      <c r="BH418" s="338"/>
      <c r="BI418" s="338"/>
      <c r="BJ418" s="338"/>
      <c r="BK418" s="338"/>
      <c r="BL418" s="338"/>
      <c r="BM418" s="338"/>
      <c r="BN418" s="338"/>
      <c r="BO418" s="338"/>
      <c r="BP418" s="338"/>
      <c r="BQ418" s="338"/>
      <c r="BR418" s="338"/>
      <c r="BS418" s="338"/>
      <c r="BT418" s="338"/>
      <c r="BU418" s="338"/>
      <c r="BV418" s="343"/>
      <c r="BW418" s="343"/>
      <c r="BX418" s="343"/>
      <c r="BY418" s="343"/>
      <c r="BZ418" s="338"/>
      <c r="CA418" s="338"/>
      <c r="CB418" s="338"/>
      <c r="CC418" s="338"/>
      <c r="CD418" s="338"/>
      <c r="CE418" s="338"/>
      <c r="CF418" s="338"/>
    </row>
    <row r="419" ht="15.75" customHeight="1">
      <c r="A419" s="829"/>
      <c r="B419" s="338"/>
      <c r="C419" s="338"/>
      <c r="D419" s="338"/>
      <c r="E419" s="338"/>
      <c r="F419" s="346"/>
      <c r="G419" s="546"/>
      <c r="H419" s="547"/>
      <c r="I419" s="786">
        <f t="shared" si="177"/>
        <v>0</v>
      </c>
      <c r="J419" s="448"/>
      <c r="K419" s="344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  <c r="AC419" s="338"/>
      <c r="AD419" s="338"/>
      <c r="AE419" s="338"/>
      <c r="AF419" s="338"/>
      <c r="AG419" s="338"/>
      <c r="AH419" s="338"/>
      <c r="AI419" s="338"/>
      <c r="AJ419" s="338"/>
      <c r="AK419" s="338"/>
      <c r="AL419" s="338"/>
      <c r="AM419" s="338"/>
      <c r="AN419" s="338"/>
      <c r="AO419" s="338"/>
      <c r="AP419" s="338"/>
      <c r="AQ419" s="338"/>
      <c r="AR419" s="338"/>
      <c r="AS419" s="338"/>
      <c r="AT419" s="338"/>
      <c r="AU419" s="338"/>
      <c r="AV419" s="338"/>
      <c r="AW419" s="338"/>
      <c r="AX419" s="338"/>
      <c r="AY419" s="338"/>
      <c r="AZ419" s="338"/>
      <c r="BA419" s="338"/>
      <c r="BB419" s="338"/>
      <c r="BC419" s="338"/>
      <c r="BD419" s="338"/>
      <c r="BE419" s="338"/>
      <c r="BF419" s="338"/>
      <c r="BG419" s="338"/>
      <c r="BH419" s="338"/>
      <c r="BI419" s="338"/>
      <c r="BJ419" s="338"/>
      <c r="BK419" s="338"/>
      <c r="BL419" s="338"/>
      <c r="BM419" s="338"/>
      <c r="BN419" s="338"/>
      <c r="BO419" s="338"/>
      <c r="BP419" s="338"/>
      <c r="BQ419" s="338"/>
      <c r="BR419" s="338"/>
      <c r="BS419" s="338"/>
      <c r="BT419" s="338"/>
      <c r="BU419" s="338"/>
      <c r="BV419" s="343"/>
      <c r="BW419" s="343"/>
      <c r="BX419" s="343"/>
      <c r="BY419" s="343"/>
      <c r="BZ419" s="338"/>
      <c r="CA419" s="338"/>
      <c r="CB419" s="338"/>
      <c r="CC419" s="338"/>
      <c r="CD419" s="338"/>
      <c r="CE419" s="338"/>
      <c r="CF419" s="338"/>
    </row>
    <row r="420" ht="15.75" customHeight="1">
      <c r="A420" s="829"/>
      <c r="B420" s="338"/>
      <c r="C420" s="338"/>
      <c r="D420" s="338"/>
      <c r="E420" s="338"/>
      <c r="F420" s="346"/>
      <c r="G420" s="546"/>
      <c r="H420" s="547"/>
      <c r="I420" s="786">
        <f t="shared" si="177"/>
        <v>0</v>
      </c>
      <c r="J420" s="448"/>
      <c r="K420" s="344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  <c r="AC420" s="338"/>
      <c r="AD420" s="338"/>
      <c r="AE420" s="338"/>
      <c r="AF420" s="338"/>
      <c r="AG420" s="338"/>
      <c r="AH420" s="338"/>
      <c r="AI420" s="338"/>
      <c r="AJ420" s="338"/>
      <c r="AK420" s="338"/>
      <c r="AL420" s="338"/>
      <c r="AM420" s="338"/>
      <c r="AN420" s="338"/>
      <c r="AO420" s="338"/>
      <c r="AP420" s="338"/>
      <c r="AQ420" s="338"/>
      <c r="AR420" s="338"/>
      <c r="AS420" s="338"/>
      <c r="AT420" s="338"/>
      <c r="AU420" s="338"/>
      <c r="AV420" s="338"/>
      <c r="AW420" s="338"/>
      <c r="AX420" s="338"/>
      <c r="AY420" s="338"/>
      <c r="AZ420" s="338"/>
      <c r="BA420" s="338"/>
      <c r="BB420" s="338"/>
      <c r="BC420" s="338"/>
      <c r="BD420" s="338"/>
      <c r="BE420" s="338"/>
      <c r="BF420" s="338"/>
      <c r="BG420" s="338"/>
      <c r="BH420" s="338"/>
      <c r="BI420" s="338"/>
      <c r="BJ420" s="338"/>
      <c r="BK420" s="338"/>
      <c r="BL420" s="338"/>
      <c r="BM420" s="338"/>
      <c r="BN420" s="338"/>
      <c r="BO420" s="338"/>
      <c r="BP420" s="338"/>
      <c r="BQ420" s="338"/>
      <c r="BR420" s="338"/>
      <c r="BS420" s="338"/>
      <c r="BT420" s="338"/>
      <c r="BU420" s="338"/>
      <c r="BV420" s="343"/>
      <c r="BW420" s="343"/>
      <c r="BX420" s="343"/>
      <c r="BY420" s="343"/>
      <c r="BZ420" s="338"/>
      <c r="CA420" s="338"/>
      <c r="CB420" s="338"/>
      <c r="CC420" s="338"/>
      <c r="CD420" s="338"/>
      <c r="CE420" s="338"/>
      <c r="CF420" s="338"/>
    </row>
    <row r="421" ht="15.75" customHeight="1">
      <c r="A421" s="829"/>
      <c r="B421" s="338"/>
      <c r="C421" s="338"/>
      <c r="D421" s="338"/>
      <c r="E421" s="338"/>
      <c r="F421" s="346"/>
      <c r="G421" s="546"/>
      <c r="H421" s="547"/>
      <c r="I421" s="786">
        <f t="shared" si="177"/>
        <v>0</v>
      </c>
      <c r="J421" s="448"/>
      <c r="K421" s="344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  <c r="AC421" s="338"/>
      <c r="AD421" s="338"/>
      <c r="AE421" s="338"/>
      <c r="AF421" s="338"/>
      <c r="AG421" s="338"/>
      <c r="AH421" s="338"/>
      <c r="AI421" s="338"/>
      <c r="AJ421" s="338"/>
      <c r="AK421" s="338"/>
      <c r="AL421" s="338"/>
      <c r="AM421" s="338"/>
      <c r="AN421" s="338"/>
      <c r="AO421" s="338"/>
      <c r="AP421" s="338"/>
      <c r="AQ421" s="338"/>
      <c r="AR421" s="338"/>
      <c r="AS421" s="338"/>
      <c r="AT421" s="338"/>
      <c r="AU421" s="338"/>
      <c r="AV421" s="338"/>
      <c r="AW421" s="338"/>
      <c r="AX421" s="338"/>
      <c r="AY421" s="338"/>
      <c r="AZ421" s="338"/>
      <c r="BA421" s="338"/>
      <c r="BB421" s="338"/>
      <c r="BC421" s="338"/>
      <c r="BD421" s="338"/>
      <c r="BE421" s="338"/>
      <c r="BF421" s="338"/>
      <c r="BG421" s="338"/>
      <c r="BH421" s="338"/>
      <c r="BI421" s="338"/>
      <c r="BJ421" s="338"/>
      <c r="BK421" s="338"/>
      <c r="BL421" s="338"/>
      <c r="BM421" s="338"/>
      <c r="BN421" s="338"/>
      <c r="BO421" s="338"/>
      <c r="BP421" s="338"/>
      <c r="BQ421" s="338"/>
      <c r="BR421" s="338"/>
      <c r="BS421" s="338"/>
      <c r="BT421" s="338"/>
      <c r="BU421" s="338"/>
      <c r="BV421" s="343"/>
      <c r="BW421" s="343"/>
      <c r="BX421" s="343"/>
      <c r="BY421" s="343"/>
      <c r="BZ421" s="338"/>
      <c r="CA421" s="338"/>
      <c r="CB421" s="338"/>
      <c r="CC421" s="338"/>
      <c r="CD421" s="338"/>
      <c r="CE421" s="338"/>
      <c r="CF421" s="338"/>
    </row>
    <row r="422" ht="15.75" customHeight="1">
      <c r="A422" s="829"/>
      <c r="B422" s="338"/>
      <c r="C422" s="338"/>
      <c r="D422" s="338"/>
      <c r="E422" s="338"/>
      <c r="F422" s="346"/>
      <c r="G422" s="546"/>
      <c r="H422" s="547"/>
      <c r="I422" s="786">
        <f t="shared" si="177"/>
        <v>0</v>
      </c>
      <c r="J422" s="448"/>
      <c r="K422" s="344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  <c r="AC422" s="338"/>
      <c r="AD422" s="338"/>
      <c r="AE422" s="338"/>
      <c r="AF422" s="338"/>
      <c r="AG422" s="338"/>
      <c r="AH422" s="338"/>
      <c r="AI422" s="338"/>
      <c r="AJ422" s="338"/>
      <c r="AK422" s="338"/>
      <c r="AL422" s="338"/>
      <c r="AM422" s="338"/>
      <c r="AN422" s="338"/>
      <c r="AO422" s="338"/>
      <c r="AP422" s="338"/>
      <c r="AQ422" s="338"/>
      <c r="AR422" s="338"/>
      <c r="AS422" s="338"/>
      <c r="AT422" s="338"/>
      <c r="AU422" s="338"/>
      <c r="AV422" s="338"/>
      <c r="AW422" s="338"/>
      <c r="AX422" s="338"/>
      <c r="AY422" s="338"/>
      <c r="AZ422" s="338"/>
      <c r="BA422" s="338"/>
      <c r="BB422" s="338"/>
      <c r="BC422" s="338"/>
      <c r="BD422" s="338"/>
      <c r="BE422" s="338"/>
      <c r="BF422" s="338"/>
      <c r="BG422" s="338"/>
      <c r="BH422" s="338"/>
      <c r="BI422" s="338"/>
      <c r="BJ422" s="338"/>
      <c r="BK422" s="338"/>
      <c r="BL422" s="338"/>
      <c r="BM422" s="338"/>
      <c r="BN422" s="338"/>
      <c r="BO422" s="338"/>
      <c r="BP422" s="338"/>
      <c r="BQ422" s="338"/>
      <c r="BR422" s="338"/>
      <c r="BS422" s="338"/>
      <c r="BT422" s="338"/>
      <c r="BU422" s="338"/>
      <c r="BV422" s="343"/>
      <c r="BW422" s="343"/>
      <c r="BX422" s="343"/>
      <c r="BY422" s="343"/>
      <c r="BZ422" s="338"/>
      <c r="CA422" s="338"/>
      <c r="CB422" s="338"/>
      <c r="CC422" s="338"/>
      <c r="CD422" s="338"/>
      <c r="CE422" s="338"/>
      <c r="CF422" s="338"/>
    </row>
    <row r="423" ht="15.75" customHeight="1">
      <c r="A423" s="829"/>
      <c r="B423" s="338"/>
      <c r="C423" s="338"/>
      <c r="D423" s="338"/>
      <c r="E423" s="338"/>
      <c r="F423" s="346"/>
      <c r="G423" s="546"/>
      <c r="H423" s="547"/>
      <c r="I423" s="786">
        <f t="shared" si="177"/>
        <v>0</v>
      </c>
      <c r="J423" s="448"/>
      <c r="K423" s="344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  <c r="AC423" s="338"/>
      <c r="AD423" s="338"/>
      <c r="AE423" s="338"/>
      <c r="AF423" s="338"/>
      <c r="AG423" s="338"/>
      <c r="AH423" s="338"/>
      <c r="AI423" s="338"/>
      <c r="AJ423" s="338"/>
      <c r="AK423" s="338"/>
      <c r="AL423" s="338"/>
      <c r="AM423" s="338"/>
      <c r="AN423" s="338"/>
      <c r="AO423" s="338"/>
      <c r="AP423" s="338"/>
      <c r="AQ423" s="338"/>
      <c r="AR423" s="338"/>
      <c r="AS423" s="338"/>
      <c r="AT423" s="338"/>
      <c r="AU423" s="338"/>
      <c r="AV423" s="338"/>
      <c r="AW423" s="338"/>
      <c r="AX423" s="338"/>
      <c r="AY423" s="338"/>
      <c r="AZ423" s="338"/>
      <c r="BA423" s="338"/>
      <c r="BB423" s="338"/>
      <c r="BC423" s="338"/>
      <c r="BD423" s="338"/>
      <c r="BE423" s="338"/>
      <c r="BF423" s="338"/>
      <c r="BG423" s="338"/>
      <c r="BH423" s="338"/>
      <c r="BI423" s="338"/>
      <c r="BJ423" s="338"/>
      <c r="BK423" s="338"/>
      <c r="BL423" s="338"/>
      <c r="BM423" s="338"/>
      <c r="BN423" s="338"/>
      <c r="BO423" s="338"/>
      <c r="BP423" s="338"/>
      <c r="BQ423" s="338"/>
      <c r="BR423" s="338"/>
      <c r="BS423" s="338"/>
      <c r="BT423" s="338"/>
      <c r="BU423" s="338"/>
      <c r="BV423" s="343"/>
      <c r="BW423" s="343"/>
      <c r="BX423" s="343"/>
      <c r="BY423" s="343"/>
      <c r="BZ423" s="338"/>
      <c r="CA423" s="338"/>
      <c r="CB423" s="338"/>
      <c r="CC423" s="338"/>
      <c r="CD423" s="338"/>
      <c r="CE423" s="338"/>
      <c r="CF423" s="338"/>
    </row>
    <row r="424" ht="15.75" customHeight="1">
      <c r="A424" s="829"/>
      <c r="B424" s="338"/>
      <c r="C424" s="338"/>
      <c r="D424" s="338"/>
      <c r="E424" s="338"/>
      <c r="F424" s="346"/>
      <c r="G424" s="546"/>
      <c r="H424" s="547"/>
      <c r="I424" s="786">
        <f t="shared" si="177"/>
        <v>0</v>
      </c>
      <c r="J424" s="448"/>
      <c r="K424" s="344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  <c r="AC424" s="338"/>
      <c r="AD424" s="338"/>
      <c r="AE424" s="338"/>
      <c r="AF424" s="338"/>
      <c r="AG424" s="338"/>
      <c r="AH424" s="338"/>
      <c r="AI424" s="338"/>
      <c r="AJ424" s="338"/>
      <c r="AK424" s="338"/>
      <c r="AL424" s="338"/>
      <c r="AM424" s="338"/>
      <c r="AN424" s="338"/>
      <c r="AO424" s="338"/>
      <c r="AP424" s="338"/>
      <c r="AQ424" s="338"/>
      <c r="AR424" s="338"/>
      <c r="AS424" s="338"/>
      <c r="AT424" s="338"/>
      <c r="AU424" s="338"/>
      <c r="AV424" s="338"/>
      <c r="AW424" s="338"/>
      <c r="AX424" s="338"/>
      <c r="AY424" s="338"/>
      <c r="AZ424" s="338"/>
      <c r="BA424" s="338"/>
      <c r="BB424" s="338"/>
      <c r="BC424" s="338"/>
      <c r="BD424" s="338"/>
      <c r="BE424" s="338"/>
      <c r="BF424" s="338"/>
      <c r="BG424" s="338"/>
      <c r="BH424" s="338"/>
      <c r="BI424" s="338"/>
      <c r="BJ424" s="338"/>
      <c r="BK424" s="338"/>
      <c r="BL424" s="338"/>
      <c r="BM424" s="338"/>
      <c r="BN424" s="338"/>
      <c r="BO424" s="338"/>
      <c r="BP424" s="338"/>
      <c r="BQ424" s="338"/>
      <c r="BR424" s="338"/>
      <c r="BS424" s="338"/>
      <c r="BT424" s="338"/>
      <c r="BU424" s="338"/>
      <c r="BV424" s="343"/>
      <c r="BW424" s="343"/>
      <c r="BX424" s="343"/>
      <c r="BY424" s="343"/>
      <c r="BZ424" s="338"/>
      <c r="CA424" s="338"/>
      <c r="CB424" s="338"/>
      <c r="CC424" s="338"/>
      <c r="CD424" s="338"/>
      <c r="CE424" s="338"/>
      <c r="CF424" s="338"/>
    </row>
    <row r="425" ht="15.75" customHeight="1">
      <c r="A425" s="829"/>
      <c r="B425" s="338"/>
      <c r="C425" s="338"/>
      <c r="D425" s="338"/>
      <c r="E425" s="338"/>
      <c r="F425" s="346"/>
      <c r="G425" s="546"/>
      <c r="H425" s="547"/>
      <c r="I425" s="786">
        <f t="shared" si="177"/>
        <v>0</v>
      </c>
      <c r="J425" s="448"/>
      <c r="K425" s="344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  <c r="AC425" s="338"/>
      <c r="AD425" s="338"/>
      <c r="AE425" s="338"/>
      <c r="AF425" s="338"/>
      <c r="AG425" s="338"/>
      <c r="AH425" s="338"/>
      <c r="AI425" s="338"/>
      <c r="AJ425" s="338"/>
      <c r="AK425" s="338"/>
      <c r="AL425" s="338"/>
      <c r="AM425" s="338"/>
      <c r="AN425" s="338"/>
      <c r="AO425" s="338"/>
      <c r="AP425" s="338"/>
      <c r="AQ425" s="338"/>
      <c r="AR425" s="338"/>
      <c r="AS425" s="338"/>
      <c r="AT425" s="338"/>
      <c r="AU425" s="338"/>
      <c r="AV425" s="338"/>
      <c r="AW425" s="338"/>
      <c r="AX425" s="338"/>
      <c r="AY425" s="338"/>
      <c r="AZ425" s="338"/>
      <c r="BA425" s="338"/>
      <c r="BB425" s="338"/>
      <c r="BC425" s="338"/>
      <c r="BD425" s="338"/>
      <c r="BE425" s="338"/>
      <c r="BF425" s="338"/>
      <c r="BG425" s="338"/>
      <c r="BH425" s="338"/>
      <c r="BI425" s="338"/>
      <c r="BJ425" s="338"/>
      <c r="BK425" s="338"/>
      <c r="BL425" s="338"/>
      <c r="BM425" s="338"/>
      <c r="BN425" s="338"/>
      <c r="BO425" s="338"/>
      <c r="BP425" s="338"/>
      <c r="BQ425" s="338"/>
      <c r="BR425" s="338"/>
      <c r="BS425" s="338"/>
      <c r="BT425" s="338"/>
      <c r="BU425" s="338"/>
      <c r="BV425" s="343"/>
      <c r="BW425" s="343"/>
      <c r="BX425" s="343"/>
      <c r="BY425" s="343"/>
      <c r="BZ425" s="338"/>
      <c r="CA425" s="338"/>
      <c r="CB425" s="338"/>
      <c r="CC425" s="338"/>
      <c r="CD425" s="338"/>
      <c r="CE425" s="338"/>
      <c r="CF425" s="338"/>
    </row>
    <row r="426" ht="15.75" customHeight="1">
      <c r="A426" s="829"/>
      <c r="B426" s="338"/>
      <c r="C426" s="338"/>
      <c r="D426" s="338"/>
      <c r="E426" s="338"/>
      <c r="F426" s="346"/>
      <c r="G426" s="546"/>
      <c r="H426" s="547"/>
      <c r="I426" s="786">
        <f t="shared" si="177"/>
        <v>0</v>
      </c>
      <c r="J426" s="448"/>
      <c r="K426" s="344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  <c r="AC426" s="338"/>
      <c r="AD426" s="338"/>
      <c r="AE426" s="338"/>
      <c r="AF426" s="338"/>
      <c r="AG426" s="338"/>
      <c r="AH426" s="338"/>
      <c r="AI426" s="338"/>
      <c r="AJ426" s="338"/>
      <c r="AK426" s="338"/>
      <c r="AL426" s="338"/>
      <c r="AM426" s="338"/>
      <c r="AN426" s="338"/>
      <c r="AO426" s="338"/>
      <c r="AP426" s="338"/>
      <c r="AQ426" s="338"/>
      <c r="AR426" s="338"/>
      <c r="AS426" s="338"/>
      <c r="AT426" s="338"/>
      <c r="AU426" s="338"/>
      <c r="AV426" s="338"/>
      <c r="AW426" s="338"/>
      <c r="AX426" s="338"/>
      <c r="AY426" s="338"/>
      <c r="AZ426" s="338"/>
      <c r="BA426" s="338"/>
      <c r="BB426" s="338"/>
      <c r="BC426" s="338"/>
      <c r="BD426" s="338"/>
      <c r="BE426" s="338"/>
      <c r="BF426" s="338"/>
      <c r="BG426" s="338"/>
      <c r="BH426" s="338"/>
      <c r="BI426" s="338"/>
      <c r="BJ426" s="338"/>
      <c r="BK426" s="338"/>
      <c r="BL426" s="338"/>
      <c r="BM426" s="338"/>
      <c r="BN426" s="338"/>
      <c r="BO426" s="338"/>
      <c r="BP426" s="338"/>
      <c r="BQ426" s="338"/>
      <c r="BR426" s="338"/>
      <c r="BS426" s="338"/>
      <c r="BT426" s="338"/>
      <c r="BU426" s="338"/>
      <c r="BV426" s="343"/>
      <c r="BW426" s="343"/>
      <c r="BX426" s="343"/>
      <c r="BY426" s="343"/>
      <c r="BZ426" s="338"/>
      <c r="CA426" s="338"/>
      <c r="CB426" s="338"/>
      <c r="CC426" s="338"/>
      <c r="CD426" s="338"/>
      <c r="CE426" s="338"/>
      <c r="CF426" s="338"/>
    </row>
    <row r="427" ht="15.75" customHeight="1">
      <c r="A427" s="829"/>
      <c r="B427" s="338"/>
      <c r="C427" s="338"/>
      <c r="D427" s="338"/>
      <c r="E427" s="338"/>
      <c r="F427" s="346"/>
      <c r="G427" s="546"/>
      <c r="H427" s="547"/>
      <c r="I427" s="786">
        <f t="shared" si="177"/>
        <v>0</v>
      </c>
      <c r="J427" s="448"/>
      <c r="K427" s="344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  <c r="AI427" s="338"/>
      <c r="AJ427" s="338"/>
      <c r="AK427" s="338"/>
      <c r="AL427" s="338"/>
      <c r="AM427" s="338"/>
      <c r="AN427" s="338"/>
      <c r="AO427" s="338"/>
      <c r="AP427" s="338"/>
      <c r="AQ427" s="338"/>
      <c r="AR427" s="338"/>
      <c r="AS427" s="338"/>
      <c r="AT427" s="338"/>
      <c r="AU427" s="338"/>
      <c r="AV427" s="338"/>
      <c r="AW427" s="338"/>
      <c r="AX427" s="338"/>
      <c r="AY427" s="338"/>
      <c r="AZ427" s="338"/>
      <c r="BA427" s="338"/>
      <c r="BB427" s="338"/>
      <c r="BC427" s="338"/>
      <c r="BD427" s="338"/>
      <c r="BE427" s="338"/>
      <c r="BF427" s="338"/>
      <c r="BG427" s="338"/>
      <c r="BH427" s="338"/>
      <c r="BI427" s="338"/>
      <c r="BJ427" s="338"/>
      <c r="BK427" s="338"/>
      <c r="BL427" s="338"/>
      <c r="BM427" s="338"/>
      <c r="BN427" s="338"/>
      <c r="BO427" s="338"/>
      <c r="BP427" s="338"/>
      <c r="BQ427" s="338"/>
      <c r="BR427" s="338"/>
      <c r="BS427" s="338"/>
      <c r="BT427" s="338"/>
      <c r="BU427" s="338"/>
      <c r="BV427" s="343"/>
      <c r="BW427" s="343"/>
      <c r="BX427" s="343"/>
      <c r="BY427" s="343"/>
      <c r="BZ427" s="338"/>
      <c r="CA427" s="338"/>
      <c r="CB427" s="338"/>
      <c r="CC427" s="338"/>
      <c r="CD427" s="338"/>
      <c r="CE427" s="338"/>
      <c r="CF427" s="338"/>
    </row>
    <row r="428" ht="15.75" customHeight="1">
      <c r="A428" s="829"/>
      <c r="B428" s="338"/>
      <c r="C428" s="338"/>
      <c r="D428" s="338"/>
      <c r="E428" s="338"/>
      <c r="F428" s="346"/>
      <c r="G428" s="546"/>
      <c r="H428" s="547"/>
      <c r="I428" s="786">
        <f t="shared" si="177"/>
        <v>0</v>
      </c>
      <c r="J428" s="448"/>
      <c r="K428" s="344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  <c r="AI428" s="338"/>
      <c r="AJ428" s="338"/>
      <c r="AK428" s="338"/>
      <c r="AL428" s="338"/>
      <c r="AM428" s="338"/>
      <c r="AN428" s="338"/>
      <c r="AO428" s="338"/>
      <c r="AP428" s="338"/>
      <c r="AQ428" s="338"/>
      <c r="AR428" s="338"/>
      <c r="AS428" s="338"/>
      <c r="AT428" s="338"/>
      <c r="AU428" s="338"/>
      <c r="AV428" s="338"/>
      <c r="AW428" s="338"/>
      <c r="AX428" s="338"/>
      <c r="AY428" s="338"/>
      <c r="AZ428" s="338"/>
      <c r="BA428" s="338"/>
      <c r="BB428" s="338"/>
      <c r="BC428" s="338"/>
      <c r="BD428" s="338"/>
      <c r="BE428" s="338"/>
      <c r="BF428" s="338"/>
      <c r="BG428" s="338"/>
      <c r="BH428" s="338"/>
      <c r="BI428" s="338"/>
      <c r="BJ428" s="338"/>
      <c r="BK428" s="338"/>
      <c r="BL428" s="338"/>
      <c r="BM428" s="338"/>
      <c r="BN428" s="338"/>
      <c r="BO428" s="338"/>
      <c r="BP428" s="338"/>
      <c r="BQ428" s="338"/>
      <c r="BR428" s="338"/>
      <c r="BS428" s="338"/>
      <c r="BT428" s="338"/>
      <c r="BU428" s="338"/>
      <c r="BV428" s="343"/>
      <c r="BW428" s="343"/>
      <c r="BX428" s="343"/>
      <c r="BY428" s="343"/>
      <c r="BZ428" s="338"/>
      <c r="CA428" s="338"/>
      <c r="CB428" s="338"/>
      <c r="CC428" s="338"/>
      <c r="CD428" s="338"/>
      <c r="CE428" s="338"/>
      <c r="CF428" s="338"/>
    </row>
    <row r="429" ht="15.75" customHeight="1">
      <c r="A429" s="829"/>
      <c r="B429" s="338"/>
      <c r="C429" s="338"/>
      <c r="D429" s="338"/>
      <c r="E429" s="338"/>
      <c r="F429" s="346"/>
      <c r="G429" s="546"/>
      <c r="H429" s="547"/>
      <c r="I429" s="786">
        <f t="shared" si="177"/>
        <v>0</v>
      </c>
      <c r="J429" s="448"/>
      <c r="K429" s="344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  <c r="AI429" s="338"/>
      <c r="AJ429" s="338"/>
      <c r="AK429" s="338"/>
      <c r="AL429" s="338"/>
      <c r="AM429" s="338"/>
      <c r="AN429" s="338"/>
      <c r="AO429" s="338"/>
      <c r="AP429" s="338"/>
      <c r="AQ429" s="338"/>
      <c r="AR429" s="338"/>
      <c r="AS429" s="338"/>
      <c r="AT429" s="338"/>
      <c r="AU429" s="338"/>
      <c r="AV429" s="338"/>
      <c r="AW429" s="338"/>
      <c r="AX429" s="338"/>
      <c r="AY429" s="338"/>
      <c r="AZ429" s="338"/>
      <c r="BA429" s="338"/>
      <c r="BB429" s="338"/>
      <c r="BC429" s="338"/>
      <c r="BD429" s="338"/>
      <c r="BE429" s="338"/>
      <c r="BF429" s="338"/>
      <c r="BG429" s="338"/>
      <c r="BH429" s="338"/>
      <c r="BI429" s="338"/>
      <c r="BJ429" s="338"/>
      <c r="BK429" s="338"/>
      <c r="BL429" s="338"/>
      <c r="BM429" s="338"/>
      <c r="BN429" s="338"/>
      <c r="BO429" s="338"/>
      <c r="BP429" s="338"/>
      <c r="BQ429" s="338"/>
      <c r="BR429" s="338"/>
      <c r="BS429" s="338"/>
      <c r="BT429" s="338"/>
      <c r="BU429" s="338"/>
      <c r="BV429" s="343"/>
      <c r="BW429" s="343"/>
      <c r="BX429" s="343"/>
      <c r="BY429" s="343"/>
      <c r="BZ429" s="338"/>
      <c r="CA429" s="338"/>
      <c r="CB429" s="338"/>
      <c r="CC429" s="338"/>
      <c r="CD429" s="338"/>
      <c r="CE429" s="338"/>
      <c r="CF429" s="338"/>
    </row>
    <row r="430" ht="15.75" customHeight="1">
      <c r="A430" s="829"/>
      <c r="B430" s="338"/>
      <c r="C430" s="338"/>
      <c r="D430" s="338"/>
      <c r="E430" s="338"/>
      <c r="F430" s="346"/>
      <c r="G430" s="546"/>
      <c r="H430" s="547"/>
      <c r="I430" s="786">
        <f t="shared" si="177"/>
        <v>0</v>
      </c>
      <c r="J430" s="448"/>
      <c r="K430" s="344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  <c r="AC430" s="338"/>
      <c r="AD430" s="338"/>
      <c r="AE430" s="338"/>
      <c r="AF430" s="338"/>
      <c r="AG430" s="338"/>
      <c r="AH430" s="338"/>
      <c r="AI430" s="338"/>
      <c r="AJ430" s="338"/>
      <c r="AK430" s="338"/>
      <c r="AL430" s="338"/>
      <c r="AM430" s="338"/>
      <c r="AN430" s="338"/>
      <c r="AO430" s="338"/>
      <c r="AP430" s="338"/>
      <c r="AQ430" s="338"/>
      <c r="AR430" s="338"/>
      <c r="AS430" s="338"/>
      <c r="AT430" s="338"/>
      <c r="AU430" s="338"/>
      <c r="AV430" s="338"/>
      <c r="AW430" s="338"/>
      <c r="AX430" s="338"/>
      <c r="AY430" s="338"/>
      <c r="AZ430" s="338"/>
      <c r="BA430" s="338"/>
      <c r="BB430" s="338"/>
      <c r="BC430" s="338"/>
      <c r="BD430" s="338"/>
      <c r="BE430" s="338"/>
      <c r="BF430" s="338"/>
      <c r="BG430" s="338"/>
      <c r="BH430" s="338"/>
      <c r="BI430" s="338"/>
      <c r="BJ430" s="338"/>
      <c r="BK430" s="338"/>
      <c r="BL430" s="338"/>
      <c r="BM430" s="338"/>
      <c r="BN430" s="338"/>
      <c r="BO430" s="338"/>
      <c r="BP430" s="338"/>
      <c r="BQ430" s="338"/>
      <c r="BR430" s="338"/>
      <c r="BS430" s="338"/>
      <c r="BT430" s="338"/>
      <c r="BU430" s="338"/>
      <c r="BV430" s="343"/>
      <c r="BW430" s="343"/>
      <c r="BX430" s="343"/>
      <c r="BY430" s="343"/>
      <c r="BZ430" s="338"/>
      <c r="CA430" s="338"/>
      <c r="CB430" s="338"/>
      <c r="CC430" s="338"/>
      <c r="CD430" s="338"/>
      <c r="CE430" s="338"/>
      <c r="CF430" s="338"/>
    </row>
    <row r="431" ht="15.75" customHeight="1">
      <c r="A431" s="829"/>
      <c r="B431" s="338"/>
      <c r="C431" s="338"/>
      <c r="D431" s="338"/>
      <c r="E431" s="338"/>
      <c r="F431" s="346"/>
      <c r="G431" s="546"/>
      <c r="H431" s="547"/>
      <c r="I431" s="786">
        <f t="shared" si="177"/>
        <v>0</v>
      </c>
      <c r="J431" s="448"/>
      <c r="K431" s="344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  <c r="AC431" s="338"/>
      <c r="AD431" s="338"/>
      <c r="AE431" s="338"/>
      <c r="AF431" s="338"/>
      <c r="AG431" s="338"/>
      <c r="AH431" s="338"/>
      <c r="AI431" s="338"/>
      <c r="AJ431" s="338"/>
      <c r="AK431" s="338"/>
      <c r="AL431" s="338"/>
      <c r="AM431" s="338"/>
      <c r="AN431" s="338"/>
      <c r="AO431" s="338"/>
      <c r="AP431" s="338"/>
      <c r="AQ431" s="338"/>
      <c r="AR431" s="338"/>
      <c r="AS431" s="338"/>
      <c r="AT431" s="338"/>
      <c r="AU431" s="338"/>
      <c r="AV431" s="338"/>
      <c r="AW431" s="338"/>
      <c r="AX431" s="338"/>
      <c r="AY431" s="338"/>
      <c r="AZ431" s="338"/>
      <c r="BA431" s="338"/>
      <c r="BB431" s="338"/>
      <c r="BC431" s="338"/>
      <c r="BD431" s="338"/>
      <c r="BE431" s="338"/>
      <c r="BF431" s="338"/>
      <c r="BG431" s="338"/>
      <c r="BH431" s="338"/>
      <c r="BI431" s="338"/>
      <c r="BJ431" s="338"/>
      <c r="BK431" s="338"/>
      <c r="BL431" s="338"/>
      <c r="BM431" s="338"/>
      <c r="BN431" s="338"/>
      <c r="BO431" s="338"/>
      <c r="BP431" s="338"/>
      <c r="BQ431" s="338"/>
      <c r="BR431" s="338"/>
      <c r="BS431" s="338"/>
      <c r="BT431" s="338"/>
      <c r="BU431" s="338"/>
      <c r="BV431" s="343"/>
      <c r="BW431" s="343"/>
      <c r="BX431" s="343"/>
      <c r="BY431" s="343"/>
      <c r="BZ431" s="338"/>
      <c r="CA431" s="338"/>
      <c r="CB431" s="338"/>
      <c r="CC431" s="338"/>
      <c r="CD431" s="338"/>
      <c r="CE431" s="338"/>
      <c r="CF431" s="338"/>
    </row>
    <row r="432" ht="15.75" customHeight="1">
      <c r="A432" s="829"/>
      <c r="B432" s="338"/>
      <c r="C432" s="338"/>
      <c r="D432" s="338"/>
      <c r="E432" s="338"/>
      <c r="F432" s="346"/>
      <c r="G432" s="546"/>
      <c r="H432" s="547"/>
      <c r="I432" s="786">
        <f t="shared" si="177"/>
        <v>0</v>
      </c>
      <c r="J432" s="448"/>
      <c r="K432" s="344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  <c r="AC432" s="338"/>
      <c r="AD432" s="338"/>
      <c r="AE432" s="338"/>
      <c r="AF432" s="338"/>
      <c r="AG432" s="338"/>
      <c r="AH432" s="338"/>
      <c r="AI432" s="338"/>
      <c r="AJ432" s="338"/>
      <c r="AK432" s="338"/>
      <c r="AL432" s="338"/>
      <c r="AM432" s="338"/>
      <c r="AN432" s="338"/>
      <c r="AO432" s="338"/>
      <c r="AP432" s="338"/>
      <c r="AQ432" s="338"/>
      <c r="AR432" s="338"/>
      <c r="AS432" s="338"/>
      <c r="AT432" s="338"/>
      <c r="AU432" s="338"/>
      <c r="AV432" s="338"/>
      <c r="AW432" s="338"/>
      <c r="AX432" s="338"/>
      <c r="AY432" s="338"/>
      <c r="AZ432" s="338"/>
      <c r="BA432" s="338"/>
      <c r="BB432" s="338"/>
      <c r="BC432" s="338"/>
      <c r="BD432" s="338"/>
      <c r="BE432" s="338"/>
      <c r="BF432" s="338"/>
      <c r="BG432" s="338"/>
      <c r="BH432" s="338"/>
      <c r="BI432" s="338"/>
      <c r="BJ432" s="338"/>
      <c r="BK432" s="338"/>
      <c r="BL432" s="338"/>
      <c r="BM432" s="338"/>
      <c r="BN432" s="338"/>
      <c r="BO432" s="338"/>
      <c r="BP432" s="338"/>
      <c r="BQ432" s="338"/>
      <c r="BR432" s="338"/>
      <c r="BS432" s="338"/>
      <c r="BT432" s="338"/>
      <c r="BU432" s="338"/>
      <c r="BV432" s="343"/>
      <c r="BW432" s="343"/>
      <c r="BX432" s="343"/>
      <c r="BY432" s="343"/>
      <c r="BZ432" s="338"/>
      <c r="CA432" s="338"/>
      <c r="CB432" s="338"/>
      <c r="CC432" s="338"/>
      <c r="CD432" s="338"/>
      <c r="CE432" s="338"/>
      <c r="CF432" s="338"/>
    </row>
    <row r="433" ht="15.75" customHeight="1">
      <c r="A433" s="829"/>
      <c r="B433" s="338"/>
      <c r="C433" s="338"/>
      <c r="D433" s="338"/>
      <c r="E433" s="338"/>
      <c r="F433" s="346"/>
      <c r="G433" s="546"/>
      <c r="H433" s="547"/>
      <c r="I433" s="786">
        <f t="shared" si="177"/>
        <v>0</v>
      </c>
      <c r="J433" s="448"/>
      <c r="K433" s="344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  <c r="AC433" s="338"/>
      <c r="AD433" s="338"/>
      <c r="AE433" s="338"/>
      <c r="AF433" s="338"/>
      <c r="AG433" s="338"/>
      <c r="AH433" s="338"/>
      <c r="AI433" s="338"/>
      <c r="AJ433" s="338"/>
      <c r="AK433" s="338"/>
      <c r="AL433" s="338"/>
      <c r="AM433" s="338"/>
      <c r="AN433" s="338"/>
      <c r="AO433" s="338"/>
      <c r="AP433" s="338"/>
      <c r="AQ433" s="338"/>
      <c r="AR433" s="338"/>
      <c r="AS433" s="338"/>
      <c r="AT433" s="338"/>
      <c r="AU433" s="338"/>
      <c r="AV433" s="338"/>
      <c r="AW433" s="338"/>
      <c r="AX433" s="338"/>
      <c r="AY433" s="338"/>
      <c r="AZ433" s="338"/>
      <c r="BA433" s="338"/>
      <c r="BB433" s="338"/>
      <c r="BC433" s="338"/>
      <c r="BD433" s="338"/>
      <c r="BE433" s="338"/>
      <c r="BF433" s="338"/>
      <c r="BG433" s="338"/>
      <c r="BH433" s="338"/>
      <c r="BI433" s="338"/>
      <c r="BJ433" s="338"/>
      <c r="BK433" s="338"/>
      <c r="BL433" s="338"/>
      <c r="BM433" s="338"/>
      <c r="BN433" s="338"/>
      <c r="BO433" s="338"/>
      <c r="BP433" s="338"/>
      <c r="BQ433" s="338"/>
      <c r="BR433" s="338"/>
      <c r="BS433" s="338"/>
      <c r="BT433" s="338"/>
      <c r="BU433" s="338"/>
      <c r="BV433" s="343"/>
      <c r="BW433" s="343"/>
      <c r="BX433" s="343"/>
      <c r="BY433" s="343"/>
      <c r="BZ433" s="338"/>
      <c r="CA433" s="338"/>
      <c r="CB433" s="338"/>
      <c r="CC433" s="338"/>
      <c r="CD433" s="338"/>
      <c r="CE433" s="338"/>
      <c r="CF433" s="338"/>
    </row>
    <row r="434" ht="15.75" customHeight="1">
      <c r="A434" s="829"/>
      <c r="B434" s="338"/>
      <c r="C434" s="338"/>
      <c r="D434" s="338"/>
      <c r="E434" s="338"/>
      <c r="F434" s="346"/>
      <c r="G434" s="546"/>
      <c r="H434" s="547"/>
      <c r="I434" s="786">
        <f t="shared" si="177"/>
        <v>0</v>
      </c>
      <c r="J434" s="448"/>
      <c r="K434" s="344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  <c r="AC434" s="338"/>
      <c r="AD434" s="338"/>
      <c r="AE434" s="338"/>
      <c r="AF434" s="338"/>
      <c r="AG434" s="338"/>
      <c r="AH434" s="338"/>
      <c r="AI434" s="338"/>
      <c r="AJ434" s="338"/>
      <c r="AK434" s="338"/>
      <c r="AL434" s="338"/>
      <c r="AM434" s="338"/>
      <c r="AN434" s="338"/>
      <c r="AO434" s="338"/>
      <c r="AP434" s="338"/>
      <c r="AQ434" s="338"/>
      <c r="AR434" s="338"/>
      <c r="AS434" s="338"/>
      <c r="AT434" s="338"/>
      <c r="AU434" s="338"/>
      <c r="AV434" s="338"/>
      <c r="AW434" s="338"/>
      <c r="AX434" s="338"/>
      <c r="AY434" s="338"/>
      <c r="AZ434" s="338"/>
      <c r="BA434" s="338"/>
      <c r="BB434" s="338"/>
      <c r="BC434" s="338"/>
      <c r="BD434" s="338"/>
      <c r="BE434" s="338"/>
      <c r="BF434" s="338"/>
      <c r="BG434" s="338"/>
      <c r="BH434" s="338"/>
      <c r="BI434" s="338"/>
      <c r="BJ434" s="338"/>
      <c r="BK434" s="338"/>
      <c r="BL434" s="338"/>
      <c r="BM434" s="338"/>
      <c r="BN434" s="338"/>
      <c r="BO434" s="338"/>
      <c r="BP434" s="338"/>
      <c r="BQ434" s="338"/>
      <c r="BR434" s="338"/>
      <c r="BS434" s="338"/>
      <c r="BT434" s="338"/>
      <c r="BU434" s="338"/>
      <c r="BV434" s="343"/>
      <c r="BW434" s="343"/>
      <c r="BX434" s="343"/>
      <c r="BY434" s="343"/>
      <c r="BZ434" s="338"/>
      <c r="CA434" s="338"/>
      <c r="CB434" s="338"/>
      <c r="CC434" s="338"/>
      <c r="CD434" s="338"/>
      <c r="CE434" s="338"/>
      <c r="CF434" s="338"/>
    </row>
    <row r="435" ht="15.75" customHeight="1">
      <c r="A435" s="829"/>
      <c r="B435" s="338"/>
      <c r="C435" s="338"/>
      <c r="D435" s="338"/>
      <c r="E435" s="338"/>
      <c r="F435" s="346"/>
      <c r="G435" s="546"/>
      <c r="H435" s="547"/>
      <c r="I435" s="786">
        <f t="shared" si="177"/>
        <v>0</v>
      </c>
      <c r="J435" s="448"/>
      <c r="K435" s="344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  <c r="AC435" s="338"/>
      <c r="AD435" s="338"/>
      <c r="AE435" s="338"/>
      <c r="AF435" s="338"/>
      <c r="AG435" s="338"/>
      <c r="AH435" s="338"/>
      <c r="AI435" s="338"/>
      <c r="AJ435" s="338"/>
      <c r="AK435" s="338"/>
      <c r="AL435" s="338"/>
      <c r="AM435" s="338"/>
      <c r="AN435" s="338"/>
      <c r="AO435" s="338"/>
      <c r="AP435" s="338"/>
      <c r="AQ435" s="338"/>
      <c r="AR435" s="338"/>
      <c r="AS435" s="338"/>
      <c r="AT435" s="338"/>
      <c r="AU435" s="338"/>
      <c r="AV435" s="338"/>
      <c r="AW435" s="338"/>
      <c r="AX435" s="338"/>
      <c r="AY435" s="338"/>
      <c r="AZ435" s="338"/>
      <c r="BA435" s="338"/>
      <c r="BB435" s="338"/>
      <c r="BC435" s="338"/>
      <c r="BD435" s="338"/>
      <c r="BE435" s="338"/>
      <c r="BF435" s="338"/>
      <c r="BG435" s="338"/>
      <c r="BH435" s="338"/>
      <c r="BI435" s="338"/>
      <c r="BJ435" s="338"/>
      <c r="BK435" s="338"/>
      <c r="BL435" s="338"/>
      <c r="BM435" s="338"/>
      <c r="BN435" s="338"/>
      <c r="BO435" s="338"/>
      <c r="BP435" s="338"/>
      <c r="BQ435" s="338"/>
      <c r="BR435" s="338"/>
      <c r="BS435" s="338"/>
      <c r="BT435" s="338"/>
      <c r="BU435" s="338"/>
      <c r="BV435" s="343"/>
      <c r="BW435" s="343"/>
      <c r="BX435" s="343"/>
      <c r="BY435" s="343"/>
      <c r="BZ435" s="338"/>
      <c r="CA435" s="338"/>
      <c r="CB435" s="338"/>
      <c r="CC435" s="338"/>
      <c r="CD435" s="338"/>
      <c r="CE435" s="338"/>
      <c r="CF435" s="338"/>
    </row>
    <row r="436" ht="15.75" customHeight="1">
      <c r="A436" s="829"/>
      <c r="B436" s="338"/>
      <c r="C436" s="338"/>
      <c r="D436" s="338"/>
      <c r="E436" s="338"/>
      <c r="F436" s="346"/>
      <c r="G436" s="546"/>
      <c r="H436" s="547"/>
      <c r="I436" s="786">
        <f t="shared" si="177"/>
        <v>0</v>
      </c>
      <c r="J436" s="448"/>
      <c r="K436" s="344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  <c r="AC436" s="338"/>
      <c r="AD436" s="338"/>
      <c r="AE436" s="338"/>
      <c r="AF436" s="338"/>
      <c r="AG436" s="338"/>
      <c r="AH436" s="338"/>
      <c r="AI436" s="338"/>
      <c r="AJ436" s="338"/>
      <c r="AK436" s="338"/>
      <c r="AL436" s="338"/>
      <c r="AM436" s="338"/>
      <c r="AN436" s="338"/>
      <c r="AO436" s="338"/>
      <c r="AP436" s="338"/>
      <c r="AQ436" s="338"/>
      <c r="AR436" s="338"/>
      <c r="AS436" s="338"/>
      <c r="AT436" s="338"/>
      <c r="AU436" s="338"/>
      <c r="AV436" s="338"/>
      <c r="AW436" s="338"/>
      <c r="AX436" s="338"/>
      <c r="AY436" s="338"/>
      <c r="AZ436" s="338"/>
      <c r="BA436" s="338"/>
      <c r="BB436" s="338"/>
      <c r="BC436" s="338"/>
      <c r="BD436" s="338"/>
      <c r="BE436" s="338"/>
      <c r="BF436" s="338"/>
      <c r="BG436" s="338"/>
      <c r="BH436" s="338"/>
      <c r="BI436" s="338"/>
      <c r="BJ436" s="338"/>
      <c r="BK436" s="338"/>
      <c r="BL436" s="338"/>
      <c r="BM436" s="338"/>
      <c r="BN436" s="338"/>
      <c r="BO436" s="338"/>
      <c r="BP436" s="338"/>
      <c r="BQ436" s="338"/>
      <c r="BR436" s="338"/>
      <c r="BS436" s="338"/>
      <c r="BT436" s="338"/>
      <c r="BU436" s="338"/>
      <c r="BV436" s="343"/>
      <c r="BW436" s="343"/>
      <c r="BX436" s="343"/>
      <c r="BY436" s="343"/>
      <c r="BZ436" s="338"/>
      <c r="CA436" s="338"/>
      <c r="CB436" s="338"/>
      <c r="CC436" s="338"/>
      <c r="CD436" s="338"/>
      <c r="CE436" s="338"/>
      <c r="CF436" s="338"/>
    </row>
    <row r="437" ht="15.75" customHeight="1">
      <c r="A437" s="829"/>
      <c r="B437" s="338"/>
      <c r="C437" s="338"/>
      <c r="D437" s="338"/>
      <c r="E437" s="338"/>
      <c r="F437" s="346"/>
      <c r="G437" s="546"/>
      <c r="H437" s="547"/>
      <c r="I437" s="786">
        <f t="shared" si="177"/>
        <v>0</v>
      </c>
      <c r="J437" s="448"/>
      <c r="K437" s="344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  <c r="AC437" s="338"/>
      <c r="AD437" s="338"/>
      <c r="AE437" s="338"/>
      <c r="AF437" s="338"/>
      <c r="AG437" s="338"/>
      <c r="AH437" s="338"/>
      <c r="AI437" s="338"/>
      <c r="AJ437" s="338"/>
      <c r="AK437" s="338"/>
      <c r="AL437" s="338"/>
      <c r="AM437" s="338"/>
      <c r="AN437" s="338"/>
      <c r="AO437" s="338"/>
      <c r="AP437" s="338"/>
      <c r="AQ437" s="338"/>
      <c r="AR437" s="338"/>
      <c r="AS437" s="338"/>
      <c r="AT437" s="338"/>
      <c r="AU437" s="338"/>
      <c r="AV437" s="338"/>
      <c r="AW437" s="338"/>
      <c r="AX437" s="338"/>
      <c r="AY437" s="338"/>
      <c r="AZ437" s="338"/>
      <c r="BA437" s="338"/>
      <c r="BB437" s="338"/>
      <c r="BC437" s="338"/>
      <c r="BD437" s="338"/>
      <c r="BE437" s="338"/>
      <c r="BF437" s="338"/>
      <c r="BG437" s="338"/>
      <c r="BH437" s="338"/>
      <c r="BI437" s="338"/>
      <c r="BJ437" s="338"/>
      <c r="BK437" s="338"/>
      <c r="BL437" s="338"/>
      <c r="BM437" s="338"/>
      <c r="BN437" s="338"/>
      <c r="BO437" s="338"/>
      <c r="BP437" s="338"/>
      <c r="BQ437" s="338"/>
      <c r="BR437" s="338"/>
      <c r="BS437" s="338"/>
      <c r="BT437" s="338"/>
      <c r="BU437" s="338"/>
      <c r="BV437" s="343"/>
      <c r="BW437" s="343"/>
      <c r="BX437" s="343"/>
      <c r="BY437" s="343"/>
      <c r="BZ437" s="338"/>
      <c r="CA437" s="338"/>
      <c r="CB437" s="338"/>
      <c r="CC437" s="338"/>
      <c r="CD437" s="338"/>
      <c r="CE437" s="338"/>
      <c r="CF437" s="338"/>
    </row>
    <row r="438" ht="15.75" customHeight="1">
      <c r="A438" s="829"/>
      <c r="B438" s="338"/>
      <c r="C438" s="338"/>
      <c r="D438" s="338"/>
      <c r="E438" s="338"/>
      <c r="F438" s="346"/>
      <c r="G438" s="546"/>
      <c r="H438" s="547"/>
      <c r="I438" s="786">
        <f t="shared" si="177"/>
        <v>0</v>
      </c>
      <c r="J438" s="448"/>
      <c r="K438" s="344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  <c r="AC438" s="338"/>
      <c r="AD438" s="338"/>
      <c r="AE438" s="338"/>
      <c r="AF438" s="338"/>
      <c r="AG438" s="338"/>
      <c r="AH438" s="338"/>
      <c r="AI438" s="338"/>
      <c r="AJ438" s="338"/>
      <c r="AK438" s="338"/>
      <c r="AL438" s="338"/>
      <c r="AM438" s="338"/>
      <c r="AN438" s="338"/>
      <c r="AO438" s="338"/>
      <c r="AP438" s="338"/>
      <c r="AQ438" s="338"/>
      <c r="AR438" s="338"/>
      <c r="AS438" s="338"/>
      <c r="AT438" s="338"/>
      <c r="AU438" s="338"/>
      <c r="AV438" s="338"/>
      <c r="AW438" s="338"/>
      <c r="AX438" s="338"/>
      <c r="AY438" s="338"/>
      <c r="AZ438" s="338"/>
      <c r="BA438" s="338"/>
      <c r="BB438" s="338"/>
      <c r="BC438" s="338"/>
      <c r="BD438" s="338"/>
      <c r="BE438" s="338"/>
      <c r="BF438" s="338"/>
      <c r="BG438" s="338"/>
      <c r="BH438" s="338"/>
      <c r="BI438" s="338"/>
      <c r="BJ438" s="338"/>
      <c r="BK438" s="338"/>
      <c r="BL438" s="338"/>
      <c r="BM438" s="338"/>
      <c r="BN438" s="338"/>
      <c r="BO438" s="338"/>
      <c r="BP438" s="338"/>
      <c r="BQ438" s="338"/>
      <c r="BR438" s="338"/>
      <c r="BS438" s="338"/>
      <c r="BT438" s="338"/>
      <c r="BU438" s="338"/>
      <c r="BV438" s="343"/>
      <c r="BW438" s="343"/>
      <c r="BX438" s="343"/>
      <c r="BY438" s="343"/>
      <c r="BZ438" s="338"/>
      <c r="CA438" s="338"/>
      <c r="CB438" s="338"/>
      <c r="CC438" s="338"/>
      <c r="CD438" s="338"/>
      <c r="CE438" s="338"/>
      <c r="CF438" s="338"/>
    </row>
    <row r="439" ht="15.75" customHeight="1">
      <c r="A439" s="829"/>
      <c r="B439" s="338"/>
      <c r="C439" s="338"/>
      <c r="D439" s="338"/>
      <c r="E439" s="338"/>
      <c r="F439" s="346"/>
      <c r="G439" s="546"/>
      <c r="H439" s="547"/>
      <c r="I439" s="786">
        <f t="shared" si="177"/>
        <v>0</v>
      </c>
      <c r="J439" s="448"/>
      <c r="K439" s="344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  <c r="AC439" s="338"/>
      <c r="AD439" s="338"/>
      <c r="AE439" s="338"/>
      <c r="AF439" s="338"/>
      <c r="AG439" s="338"/>
      <c r="AH439" s="338"/>
      <c r="AI439" s="338"/>
      <c r="AJ439" s="338"/>
      <c r="AK439" s="338"/>
      <c r="AL439" s="338"/>
      <c r="AM439" s="338"/>
      <c r="AN439" s="338"/>
      <c r="AO439" s="338"/>
      <c r="AP439" s="338"/>
      <c r="AQ439" s="338"/>
      <c r="AR439" s="338"/>
      <c r="AS439" s="338"/>
      <c r="AT439" s="338"/>
      <c r="AU439" s="338"/>
      <c r="AV439" s="338"/>
      <c r="AW439" s="338"/>
      <c r="AX439" s="338"/>
      <c r="AY439" s="338"/>
      <c r="AZ439" s="338"/>
      <c r="BA439" s="338"/>
      <c r="BB439" s="338"/>
      <c r="BC439" s="338"/>
      <c r="BD439" s="338"/>
      <c r="BE439" s="338"/>
      <c r="BF439" s="338"/>
      <c r="BG439" s="338"/>
      <c r="BH439" s="338"/>
      <c r="BI439" s="338"/>
      <c r="BJ439" s="338"/>
      <c r="BK439" s="338"/>
      <c r="BL439" s="338"/>
      <c r="BM439" s="338"/>
      <c r="BN439" s="338"/>
      <c r="BO439" s="338"/>
      <c r="BP439" s="338"/>
      <c r="BQ439" s="338"/>
      <c r="BR439" s="338"/>
      <c r="BS439" s="338"/>
      <c r="BT439" s="338"/>
      <c r="BU439" s="338"/>
      <c r="BV439" s="343"/>
      <c r="BW439" s="343"/>
      <c r="BX439" s="343"/>
      <c r="BY439" s="343"/>
      <c r="BZ439" s="338"/>
      <c r="CA439" s="338"/>
      <c r="CB439" s="338"/>
      <c r="CC439" s="338"/>
      <c r="CD439" s="338"/>
      <c r="CE439" s="338"/>
      <c r="CF439" s="338"/>
    </row>
    <row r="440" ht="15.75" customHeight="1">
      <c r="A440" s="829"/>
      <c r="B440" s="338"/>
      <c r="C440" s="338"/>
      <c r="D440" s="338"/>
      <c r="E440" s="338"/>
      <c r="F440" s="346"/>
      <c r="G440" s="546"/>
      <c r="H440" s="547"/>
      <c r="I440" s="786">
        <f t="shared" si="177"/>
        <v>0</v>
      </c>
      <c r="J440" s="448"/>
      <c r="K440" s="344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  <c r="AC440" s="338"/>
      <c r="AD440" s="338"/>
      <c r="AE440" s="338"/>
      <c r="AF440" s="338"/>
      <c r="AG440" s="338"/>
      <c r="AH440" s="338"/>
      <c r="AI440" s="338"/>
      <c r="AJ440" s="338"/>
      <c r="AK440" s="338"/>
      <c r="AL440" s="338"/>
      <c r="AM440" s="338"/>
      <c r="AN440" s="338"/>
      <c r="AO440" s="338"/>
      <c r="AP440" s="338"/>
      <c r="AQ440" s="338"/>
      <c r="AR440" s="338"/>
      <c r="AS440" s="338"/>
      <c r="AT440" s="338"/>
      <c r="AU440" s="338"/>
      <c r="AV440" s="338"/>
      <c r="AW440" s="338"/>
      <c r="AX440" s="338"/>
      <c r="AY440" s="338"/>
      <c r="AZ440" s="338"/>
      <c r="BA440" s="338"/>
      <c r="BB440" s="338"/>
      <c r="BC440" s="338"/>
      <c r="BD440" s="338"/>
      <c r="BE440" s="338"/>
      <c r="BF440" s="338"/>
      <c r="BG440" s="338"/>
      <c r="BH440" s="338"/>
      <c r="BI440" s="338"/>
      <c r="BJ440" s="338"/>
      <c r="BK440" s="338"/>
      <c r="BL440" s="338"/>
      <c r="BM440" s="338"/>
      <c r="BN440" s="338"/>
      <c r="BO440" s="338"/>
      <c r="BP440" s="338"/>
      <c r="BQ440" s="338"/>
      <c r="BR440" s="338"/>
      <c r="BS440" s="338"/>
      <c r="BT440" s="338"/>
      <c r="BU440" s="338"/>
      <c r="BV440" s="343"/>
      <c r="BW440" s="343"/>
      <c r="BX440" s="343"/>
      <c r="BY440" s="343"/>
      <c r="BZ440" s="338"/>
      <c r="CA440" s="338"/>
      <c r="CB440" s="338"/>
      <c r="CC440" s="338"/>
      <c r="CD440" s="338"/>
      <c r="CE440" s="338"/>
      <c r="CF440" s="338"/>
    </row>
    <row r="441" ht="15.75" customHeight="1">
      <c r="A441" s="829"/>
      <c r="B441" s="338"/>
      <c r="C441" s="338"/>
      <c r="D441" s="338"/>
      <c r="E441" s="338"/>
      <c r="F441" s="346"/>
      <c r="G441" s="546"/>
      <c r="H441" s="547"/>
      <c r="I441" s="786">
        <f t="shared" si="177"/>
        <v>0</v>
      </c>
      <c r="J441" s="448"/>
      <c r="K441" s="344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  <c r="AC441" s="338"/>
      <c r="AD441" s="338"/>
      <c r="AE441" s="338"/>
      <c r="AF441" s="338"/>
      <c r="AG441" s="338"/>
      <c r="AH441" s="338"/>
      <c r="AI441" s="338"/>
      <c r="AJ441" s="338"/>
      <c r="AK441" s="338"/>
      <c r="AL441" s="338"/>
      <c r="AM441" s="338"/>
      <c r="AN441" s="338"/>
      <c r="AO441" s="338"/>
      <c r="AP441" s="338"/>
      <c r="AQ441" s="338"/>
      <c r="AR441" s="338"/>
      <c r="AS441" s="338"/>
      <c r="AT441" s="338"/>
      <c r="AU441" s="338"/>
      <c r="AV441" s="338"/>
      <c r="AW441" s="338"/>
      <c r="AX441" s="338"/>
      <c r="AY441" s="338"/>
      <c r="AZ441" s="338"/>
      <c r="BA441" s="338"/>
      <c r="BB441" s="338"/>
      <c r="BC441" s="338"/>
      <c r="BD441" s="338"/>
      <c r="BE441" s="338"/>
      <c r="BF441" s="338"/>
      <c r="BG441" s="338"/>
      <c r="BH441" s="338"/>
      <c r="BI441" s="338"/>
      <c r="BJ441" s="338"/>
      <c r="BK441" s="338"/>
      <c r="BL441" s="338"/>
      <c r="BM441" s="338"/>
      <c r="BN441" s="338"/>
      <c r="BO441" s="338"/>
      <c r="BP441" s="338"/>
      <c r="BQ441" s="338"/>
      <c r="BR441" s="338"/>
      <c r="BS441" s="338"/>
      <c r="BT441" s="338"/>
      <c r="BU441" s="338"/>
      <c r="BV441" s="343"/>
      <c r="BW441" s="343"/>
      <c r="BX441" s="343"/>
      <c r="BY441" s="343"/>
      <c r="BZ441" s="338"/>
      <c r="CA441" s="338"/>
      <c r="CB441" s="338"/>
      <c r="CC441" s="338"/>
      <c r="CD441" s="338"/>
      <c r="CE441" s="338"/>
      <c r="CF441" s="338"/>
    </row>
    <row r="442" ht="15.75" customHeight="1">
      <c r="A442" s="829"/>
      <c r="B442" s="338"/>
      <c r="C442" s="338"/>
      <c r="D442" s="338"/>
      <c r="E442" s="338"/>
      <c r="F442" s="346"/>
      <c r="G442" s="546"/>
      <c r="H442" s="547"/>
      <c r="I442" s="786">
        <f t="shared" si="177"/>
        <v>0</v>
      </c>
      <c r="J442" s="448"/>
      <c r="K442" s="344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  <c r="AC442" s="338"/>
      <c r="AD442" s="338"/>
      <c r="AE442" s="338"/>
      <c r="AF442" s="338"/>
      <c r="AG442" s="338"/>
      <c r="AH442" s="338"/>
      <c r="AI442" s="338"/>
      <c r="AJ442" s="338"/>
      <c r="AK442" s="338"/>
      <c r="AL442" s="338"/>
      <c r="AM442" s="338"/>
      <c r="AN442" s="338"/>
      <c r="AO442" s="338"/>
      <c r="AP442" s="338"/>
      <c r="AQ442" s="338"/>
      <c r="AR442" s="338"/>
      <c r="AS442" s="338"/>
      <c r="AT442" s="338"/>
      <c r="AU442" s="338"/>
      <c r="AV442" s="338"/>
      <c r="AW442" s="338"/>
      <c r="AX442" s="338"/>
      <c r="AY442" s="338"/>
      <c r="AZ442" s="338"/>
      <c r="BA442" s="338"/>
      <c r="BB442" s="338"/>
      <c r="BC442" s="338"/>
      <c r="BD442" s="338"/>
      <c r="BE442" s="338"/>
      <c r="BF442" s="338"/>
      <c r="BG442" s="338"/>
      <c r="BH442" s="338"/>
      <c r="BI442" s="338"/>
      <c r="BJ442" s="338"/>
      <c r="BK442" s="338"/>
      <c r="BL442" s="338"/>
      <c r="BM442" s="338"/>
      <c r="BN442" s="338"/>
      <c r="BO442" s="338"/>
      <c r="BP442" s="338"/>
      <c r="BQ442" s="338"/>
      <c r="BR442" s="338"/>
      <c r="BS442" s="338"/>
      <c r="BT442" s="338"/>
      <c r="BU442" s="338"/>
      <c r="BV442" s="343"/>
      <c r="BW442" s="343"/>
      <c r="BX442" s="343"/>
      <c r="BY442" s="343"/>
      <c r="BZ442" s="338"/>
      <c r="CA442" s="338"/>
      <c r="CB442" s="338"/>
      <c r="CC442" s="338"/>
      <c r="CD442" s="338"/>
      <c r="CE442" s="338"/>
      <c r="CF442" s="338"/>
    </row>
    <row r="443" ht="15.75" customHeight="1">
      <c r="A443" s="829"/>
      <c r="B443" s="338"/>
      <c r="C443" s="338"/>
      <c r="D443" s="338"/>
      <c r="E443" s="338"/>
      <c r="F443" s="346"/>
      <c r="G443" s="546"/>
      <c r="H443" s="547"/>
      <c r="I443" s="786">
        <f t="shared" si="177"/>
        <v>0</v>
      </c>
      <c r="J443" s="448"/>
      <c r="K443" s="344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  <c r="AC443" s="338"/>
      <c r="AD443" s="338"/>
      <c r="AE443" s="338"/>
      <c r="AF443" s="338"/>
      <c r="AG443" s="338"/>
      <c r="AH443" s="338"/>
      <c r="AI443" s="338"/>
      <c r="AJ443" s="338"/>
      <c r="AK443" s="338"/>
      <c r="AL443" s="338"/>
      <c r="AM443" s="338"/>
      <c r="AN443" s="338"/>
      <c r="AO443" s="338"/>
      <c r="AP443" s="338"/>
      <c r="AQ443" s="338"/>
      <c r="AR443" s="338"/>
      <c r="AS443" s="338"/>
      <c r="AT443" s="338"/>
      <c r="AU443" s="338"/>
      <c r="AV443" s="338"/>
      <c r="AW443" s="338"/>
      <c r="AX443" s="338"/>
      <c r="AY443" s="338"/>
      <c r="AZ443" s="338"/>
      <c r="BA443" s="338"/>
      <c r="BB443" s="338"/>
      <c r="BC443" s="338"/>
      <c r="BD443" s="338"/>
      <c r="BE443" s="338"/>
      <c r="BF443" s="338"/>
      <c r="BG443" s="338"/>
      <c r="BH443" s="338"/>
      <c r="BI443" s="338"/>
      <c r="BJ443" s="338"/>
      <c r="BK443" s="338"/>
      <c r="BL443" s="338"/>
      <c r="BM443" s="338"/>
      <c r="BN443" s="338"/>
      <c r="BO443" s="338"/>
      <c r="BP443" s="338"/>
      <c r="BQ443" s="338"/>
      <c r="BR443" s="338"/>
      <c r="BS443" s="338"/>
      <c r="BT443" s="338"/>
      <c r="BU443" s="338"/>
      <c r="BV443" s="343"/>
      <c r="BW443" s="343"/>
      <c r="BX443" s="343"/>
      <c r="BY443" s="343"/>
      <c r="BZ443" s="338"/>
      <c r="CA443" s="338"/>
      <c r="CB443" s="338"/>
      <c r="CC443" s="338"/>
      <c r="CD443" s="338"/>
      <c r="CE443" s="338"/>
      <c r="CF443" s="338"/>
    </row>
    <row r="444" ht="15.75" customHeight="1">
      <c r="A444" s="829"/>
      <c r="B444" s="338"/>
      <c r="C444" s="338"/>
      <c r="D444" s="338"/>
      <c r="E444" s="338"/>
      <c r="F444" s="346"/>
      <c r="G444" s="546"/>
      <c r="H444" s="547"/>
      <c r="I444" s="786">
        <f t="shared" si="177"/>
        <v>0</v>
      </c>
      <c r="J444" s="448"/>
      <c r="K444" s="344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  <c r="AC444" s="338"/>
      <c r="AD444" s="338"/>
      <c r="AE444" s="338"/>
      <c r="AF444" s="338"/>
      <c r="AG444" s="338"/>
      <c r="AH444" s="338"/>
      <c r="AI444" s="338"/>
      <c r="AJ444" s="338"/>
      <c r="AK444" s="338"/>
      <c r="AL444" s="338"/>
      <c r="AM444" s="338"/>
      <c r="AN444" s="338"/>
      <c r="AO444" s="338"/>
      <c r="AP444" s="338"/>
      <c r="AQ444" s="338"/>
      <c r="AR444" s="338"/>
      <c r="AS444" s="338"/>
      <c r="AT444" s="338"/>
      <c r="AU444" s="338"/>
      <c r="AV444" s="338"/>
      <c r="AW444" s="338"/>
      <c r="AX444" s="338"/>
      <c r="AY444" s="338"/>
      <c r="AZ444" s="338"/>
      <c r="BA444" s="338"/>
      <c r="BB444" s="338"/>
      <c r="BC444" s="338"/>
      <c r="BD444" s="338"/>
      <c r="BE444" s="338"/>
      <c r="BF444" s="338"/>
      <c r="BG444" s="338"/>
      <c r="BH444" s="338"/>
      <c r="BI444" s="338"/>
      <c r="BJ444" s="338"/>
      <c r="BK444" s="338"/>
      <c r="BL444" s="338"/>
      <c r="BM444" s="338"/>
      <c r="BN444" s="338"/>
      <c r="BO444" s="338"/>
      <c r="BP444" s="338"/>
      <c r="BQ444" s="338"/>
      <c r="BR444" s="338"/>
      <c r="BS444" s="338"/>
      <c r="BT444" s="338"/>
      <c r="BU444" s="338"/>
      <c r="BV444" s="343"/>
      <c r="BW444" s="343"/>
      <c r="BX444" s="343"/>
      <c r="BY444" s="343"/>
      <c r="BZ444" s="338"/>
      <c r="CA444" s="338"/>
      <c r="CB444" s="338"/>
      <c r="CC444" s="338"/>
      <c r="CD444" s="338"/>
      <c r="CE444" s="338"/>
      <c r="CF444" s="338"/>
    </row>
    <row r="445" ht="15.75" customHeight="1">
      <c r="A445" s="829"/>
      <c r="B445" s="338"/>
      <c r="C445" s="338"/>
      <c r="D445" s="338"/>
      <c r="E445" s="338"/>
      <c r="F445" s="346"/>
      <c r="G445" s="546"/>
      <c r="H445" s="547"/>
      <c r="I445" s="786">
        <f t="shared" si="177"/>
        <v>0</v>
      </c>
      <c r="J445" s="448"/>
      <c r="K445" s="344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  <c r="AC445" s="338"/>
      <c r="AD445" s="338"/>
      <c r="AE445" s="338"/>
      <c r="AF445" s="338"/>
      <c r="AG445" s="338"/>
      <c r="AH445" s="338"/>
      <c r="AI445" s="338"/>
      <c r="AJ445" s="338"/>
      <c r="AK445" s="338"/>
      <c r="AL445" s="338"/>
      <c r="AM445" s="338"/>
      <c r="AN445" s="338"/>
      <c r="AO445" s="338"/>
      <c r="AP445" s="338"/>
      <c r="AQ445" s="338"/>
      <c r="AR445" s="338"/>
      <c r="AS445" s="338"/>
      <c r="AT445" s="338"/>
      <c r="AU445" s="338"/>
      <c r="AV445" s="338"/>
      <c r="AW445" s="338"/>
      <c r="AX445" s="338"/>
      <c r="AY445" s="338"/>
      <c r="AZ445" s="338"/>
      <c r="BA445" s="338"/>
      <c r="BB445" s="338"/>
      <c r="BC445" s="338"/>
      <c r="BD445" s="338"/>
      <c r="BE445" s="338"/>
      <c r="BF445" s="338"/>
      <c r="BG445" s="338"/>
      <c r="BH445" s="338"/>
      <c r="BI445" s="338"/>
      <c r="BJ445" s="338"/>
      <c r="BK445" s="338"/>
      <c r="BL445" s="338"/>
      <c r="BM445" s="338"/>
      <c r="BN445" s="338"/>
      <c r="BO445" s="338"/>
      <c r="BP445" s="338"/>
      <c r="BQ445" s="338"/>
      <c r="BR445" s="338"/>
      <c r="BS445" s="338"/>
      <c r="BT445" s="338"/>
      <c r="BU445" s="338"/>
      <c r="BV445" s="343"/>
      <c r="BW445" s="343"/>
      <c r="BX445" s="343"/>
      <c r="BY445" s="343"/>
      <c r="BZ445" s="338"/>
      <c r="CA445" s="338"/>
      <c r="CB445" s="338"/>
      <c r="CC445" s="338"/>
      <c r="CD445" s="338"/>
      <c r="CE445" s="338"/>
      <c r="CF445" s="338"/>
    </row>
    <row r="446" ht="15.75" customHeight="1">
      <c r="A446" s="829"/>
      <c r="B446" s="338"/>
      <c r="C446" s="338"/>
      <c r="D446" s="338"/>
      <c r="E446" s="338"/>
      <c r="F446" s="346"/>
      <c r="G446" s="546"/>
      <c r="H446" s="547"/>
      <c r="I446" s="786">
        <f t="shared" si="177"/>
        <v>0</v>
      </c>
      <c r="J446" s="448"/>
      <c r="K446" s="344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  <c r="AC446" s="338"/>
      <c r="AD446" s="338"/>
      <c r="AE446" s="338"/>
      <c r="AF446" s="338"/>
      <c r="AG446" s="338"/>
      <c r="AH446" s="338"/>
      <c r="AI446" s="338"/>
      <c r="AJ446" s="338"/>
      <c r="AK446" s="338"/>
      <c r="AL446" s="338"/>
      <c r="AM446" s="338"/>
      <c r="AN446" s="338"/>
      <c r="AO446" s="338"/>
      <c r="AP446" s="338"/>
      <c r="AQ446" s="338"/>
      <c r="AR446" s="338"/>
      <c r="AS446" s="338"/>
      <c r="AT446" s="338"/>
      <c r="AU446" s="338"/>
      <c r="AV446" s="338"/>
      <c r="AW446" s="338"/>
      <c r="AX446" s="338"/>
      <c r="AY446" s="338"/>
      <c r="AZ446" s="338"/>
      <c r="BA446" s="338"/>
      <c r="BB446" s="338"/>
      <c r="BC446" s="338"/>
      <c r="BD446" s="338"/>
      <c r="BE446" s="338"/>
      <c r="BF446" s="338"/>
      <c r="BG446" s="338"/>
      <c r="BH446" s="338"/>
      <c r="BI446" s="338"/>
      <c r="BJ446" s="338"/>
      <c r="BK446" s="338"/>
      <c r="BL446" s="338"/>
      <c r="BM446" s="338"/>
      <c r="BN446" s="338"/>
      <c r="BO446" s="338"/>
      <c r="BP446" s="338"/>
      <c r="BQ446" s="338"/>
      <c r="BR446" s="338"/>
      <c r="BS446" s="338"/>
      <c r="BT446" s="338"/>
      <c r="BU446" s="338"/>
      <c r="BV446" s="343"/>
      <c r="BW446" s="343"/>
      <c r="BX446" s="343"/>
      <c r="BY446" s="343"/>
      <c r="BZ446" s="338"/>
      <c r="CA446" s="338"/>
      <c r="CB446" s="338"/>
      <c r="CC446" s="338"/>
      <c r="CD446" s="338"/>
      <c r="CE446" s="338"/>
      <c r="CF446" s="338"/>
    </row>
    <row r="447" ht="15.75" customHeight="1">
      <c r="A447" s="829"/>
      <c r="B447" s="338"/>
      <c r="C447" s="338"/>
      <c r="D447" s="338"/>
      <c r="E447" s="338"/>
      <c r="F447" s="346"/>
      <c r="G447" s="546"/>
      <c r="H447" s="547"/>
      <c r="I447" s="786">
        <f t="shared" si="177"/>
        <v>0</v>
      </c>
      <c r="J447" s="448"/>
      <c r="K447" s="344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  <c r="AC447" s="338"/>
      <c r="AD447" s="338"/>
      <c r="AE447" s="338"/>
      <c r="AF447" s="338"/>
      <c r="AG447" s="338"/>
      <c r="AH447" s="338"/>
      <c r="AI447" s="338"/>
      <c r="AJ447" s="338"/>
      <c r="AK447" s="338"/>
      <c r="AL447" s="338"/>
      <c r="AM447" s="338"/>
      <c r="AN447" s="338"/>
      <c r="AO447" s="338"/>
      <c r="AP447" s="338"/>
      <c r="AQ447" s="338"/>
      <c r="AR447" s="338"/>
      <c r="AS447" s="338"/>
      <c r="AT447" s="338"/>
      <c r="AU447" s="338"/>
      <c r="AV447" s="338"/>
      <c r="AW447" s="338"/>
      <c r="AX447" s="338"/>
      <c r="AY447" s="338"/>
      <c r="AZ447" s="338"/>
      <c r="BA447" s="338"/>
      <c r="BB447" s="338"/>
      <c r="BC447" s="338"/>
      <c r="BD447" s="338"/>
      <c r="BE447" s="338"/>
      <c r="BF447" s="338"/>
      <c r="BG447" s="338"/>
      <c r="BH447" s="338"/>
      <c r="BI447" s="338"/>
      <c r="BJ447" s="338"/>
      <c r="BK447" s="338"/>
      <c r="BL447" s="338"/>
      <c r="BM447" s="338"/>
      <c r="BN447" s="338"/>
      <c r="BO447" s="338"/>
      <c r="BP447" s="338"/>
      <c r="BQ447" s="338"/>
      <c r="BR447" s="338"/>
      <c r="BS447" s="338"/>
      <c r="BT447" s="338"/>
      <c r="BU447" s="338"/>
      <c r="BV447" s="343"/>
      <c r="BW447" s="343"/>
      <c r="BX447" s="343"/>
      <c r="BY447" s="343"/>
      <c r="BZ447" s="338"/>
      <c r="CA447" s="338"/>
      <c r="CB447" s="338"/>
      <c r="CC447" s="338"/>
      <c r="CD447" s="338"/>
      <c r="CE447" s="338"/>
      <c r="CF447" s="338"/>
    </row>
    <row r="448" ht="15.75" customHeight="1">
      <c r="A448" s="829"/>
      <c r="B448" s="338"/>
      <c r="C448" s="338"/>
      <c r="D448" s="338"/>
      <c r="E448" s="338"/>
      <c r="F448" s="346"/>
      <c r="G448" s="546"/>
      <c r="H448" s="547"/>
      <c r="I448" s="786">
        <f t="shared" si="177"/>
        <v>0</v>
      </c>
      <c r="J448" s="448"/>
      <c r="K448" s="344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  <c r="AC448" s="338"/>
      <c r="AD448" s="338"/>
      <c r="AE448" s="338"/>
      <c r="AF448" s="338"/>
      <c r="AG448" s="338"/>
      <c r="AH448" s="338"/>
      <c r="AI448" s="338"/>
      <c r="AJ448" s="338"/>
      <c r="AK448" s="338"/>
      <c r="AL448" s="338"/>
      <c r="AM448" s="338"/>
      <c r="AN448" s="338"/>
      <c r="AO448" s="338"/>
      <c r="AP448" s="338"/>
      <c r="AQ448" s="338"/>
      <c r="AR448" s="338"/>
      <c r="AS448" s="338"/>
      <c r="AT448" s="338"/>
      <c r="AU448" s="338"/>
      <c r="AV448" s="338"/>
      <c r="AW448" s="338"/>
      <c r="AX448" s="338"/>
      <c r="AY448" s="338"/>
      <c r="AZ448" s="338"/>
      <c r="BA448" s="338"/>
      <c r="BB448" s="338"/>
      <c r="BC448" s="338"/>
      <c r="BD448" s="338"/>
      <c r="BE448" s="338"/>
      <c r="BF448" s="338"/>
      <c r="BG448" s="338"/>
      <c r="BH448" s="338"/>
      <c r="BI448" s="338"/>
      <c r="BJ448" s="338"/>
      <c r="BK448" s="338"/>
      <c r="BL448" s="338"/>
      <c r="BM448" s="338"/>
      <c r="BN448" s="338"/>
      <c r="BO448" s="338"/>
      <c r="BP448" s="338"/>
      <c r="BQ448" s="338"/>
      <c r="BR448" s="338"/>
      <c r="BS448" s="338"/>
      <c r="BT448" s="338"/>
      <c r="BU448" s="338"/>
      <c r="BV448" s="343"/>
      <c r="BW448" s="343"/>
      <c r="BX448" s="343"/>
      <c r="BY448" s="343"/>
      <c r="BZ448" s="338"/>
      <c r="CA448" s="338"/>
      <c r="CB448" s="338"/>
      <c r="CC448" s="338"/>
      <c r="CD448" s="338"/>
      <c r="CE448" s="338"/>
      <c r="CF448" s="338"/>
    </row>
    <row r="449" ht="15.75" customHeight="1">
      <c r="A449" s="829"/>
      <c r="B449" s="338"/>
      <c r="C449" s="338"/>
      <c r="D449" s="338"/>
      <c r="E449" s="338"/>
      <c r="F449" s="346"/>
      <c r="G449" s="546"/>
      <c r="H449" s="547"/>
      <c r="I449" s="786">
        <f t="shared" si="177"/>
        <v>0</v>
      </c>
      <c r="J449" s="448"/>
      <c r="K449" s="344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  <c r="AC449" s="338"/>
      <c r="AD449" s="338"/>
      <c r="AE449" s="338"/>
      <c r="AF449" s="338"/>
      <c r="AG449" s="338"/>
      <c r="AH449" s="338"/>
      <c r="AI449" s="338"/>
      <c r="AJ449" s="338"/>
      <c r="AK449" s="338"/>
      <c r="AL449" s="338"/>
      <c r="AM449" s="338"/>
      <c r="AN449" s="338"/>
      <c r="AO449" s="338"/>
      <c r="AP449" s="338"/>
      <c r="AQ449" s="338"/>
      <c r="AR449" s="338"/>
      <c r="AS449" s="338"/>
      <c r="AT449" s="338"/>
      <c r="AU449" s="338"/>
      <c r="AV449" s="338"/>
      <c r="AW449" s="338"/>
      <c r="AX449" s="338"/>
      <c r="AY449" s="338"/>
      <c r="AZ449" s="338"/>
      <c r="BA449" s="338"/>
      <c r="BB449" s="338"/>
      <c r="BC449" s="338"/>
      <c r="BD449" s="338"/>
      <c r="BE449" s="338"/>
      <c r="BF449" s="338"/>
      <c r="BG449" s="338"/>
      <c r="BH449" s="338"/>
      <c r="BI449" s="338"/>
      <c r="BJ449" s="338"/>
      <c r="BK449" s="338"/>
      <c r="BL449" s="338"/>
      <c r="BM449" s="338"/>
      <c r="BN449" s="338"/>
      <c r="BO449" s="338"/>
      <c r="BP449" s="338"/>
      <c r="BQ449" s="338"/>
      <c r="BR449" s="338"/>
      <c r="BS449" s="338"/>
      <c r="BT449" s="338"/>
      <c r="BU449" s="338"/>
      <c r="BV449" s="343"/>
      <c r="BW449" s="343"/>
      <c r="BX449" s="343"/>
      <c r="BY449" s="343"/>
      <c r="BZ449" s="338"/>
      <c r="CA449" s="338"/>
      <c r="CB449" s="338"/>
      <c r="CC449" s="338"/>
      <c r="CD449" s="338"/>
      <c r="CE449" s="338"/>
      <c r="CF449" s="338"/>
    </row>
    <row r="450" ht="15.75" customHeight="1">
      <c r="A450" s="829"/>
      <c r="B450" s="338"/>
      <c r="C450" s="338"/>
      <c r="D450" s="338"/>
      <c r="E450" s="338"/>
      <c r="F450" s="346"/>
      <c r="G450" s="546"/>
      <c r="H450" s="547"/>
      <c r="I450" s="786">
        <f t="shared" si="177"/>
        <v>0</v>
      </c>
      <c r="J450" s="448"/>
      <c r="K450" s="344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  <c r="AC450" s="338"/>
      <c r="AD450" s="338"/>
      <c r="AE450" s="338"/>
      <c r="AF450" s="338"/>
      <c r="AG450" s="338"/>
      <c r="AH450" s="338"/>
      <c r="AI450" s="338"/>
      <c r="AJ450" s="338"/>
      <c r="AK450" s="338"/>
      <c r="AL450" s="338"/>
      <c r="AM450" s="338"/>
      <c r="AN450" s="338"/>
      <c r="AO450" s="338"/>
      <c r="AP450" s="338"/>
      <c r="AQ450" s="338"/>
      <c r="AR450" s="338"/>
      <c r="AS450" s="338"/>
      <c r="AT450" s="338"/>
      <c r="AU450" s="338"/>
      <c r="AV450" s="338"/>
      <c r="AW450" s="338"/>
      <c r="AX450" s="338"/>
      <c r="AY450" s="338"/>
      <c r="AZ450" s="338"/>
      <c r="BA450" s="338"/>
      <c r="BB450" s="338"/>
      <c r="BC450" s="338"/>
      <c r="BD450" s="338"/>
      <c r="BE450" s="338"/>
      <c r="BF450" s="338"/>
      <c r="BG450" s="338"/>
      <c r="BH450" s="338"/>
      <c r="BI450" s="338"/>
      <c r="BJ450" s="338"/>
      <c r="BK450" s="338"/>
      <c r="BL450" s="338"/>
      <c r="BM450" s="338"/>
      <c r="BN450" s="338"/>
      <c r="BO450" s="338"/>
      <c r="BP450" s="338"/>
      <c r="BQ450" s="338"/>
      <c r="BR450" s="338"/>
      <c r="BS450" s="338"/>
      <c r="BT450" s="338"/>
      <c r="BU450" s="338"/>
      <c r="BV450" s="343"/>
      <c r="BW450" s="343"/>
      <c r="BX450" s="343"/>
      <c r="BY450" s="343"/>
      <c r="BZ450" s="338"/>
      <c r="CA450" s="338"/>
      <c r="CB450" s="338"/>
      <c r="CC450" s="338"/>
      <c r="CD450" s="338"/>
      <c r="CE450" s="338"/>
      <c r="CF450" s="338"/>
    </row>
    <row r="451" ht="15.75" customHeight="1">
      <c r="A451" s="829"/>
      <c r="B451" s="338"/>
      <c r="C451" s="338"/>
      <c r="D451" s="338"/>
      <c r="E451" s="338"/>
      <c r="F451" s="346"/>
      <c r="G451" s="546"/>
      <c r="H451" s="547"/>
      <c r="I451" s="786">
        <f t="shared" si="177"/>
        <v>0</v>
      </c>
      <c r="J451" s="448"/>
      <c r="K451" s="344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  <c r="AC451" s="338"/>
      <c r="AD451" s="338"/>
      <c r="AE451" s="338"/>
      <c r="AF451" s="338"/>
      <c r="AG451" s="338"/>
      <c r="AH451" s="338"/>
      <c r="AI451" s="338"/>
      <c r="AJ451" s="338"/>
      <c r="AK451" s="338"/>
      <c r="AL451" s="338"/>
      <c r="AM451" s="338"/>
      <c r="AN451" s="338"/>
      <c r="AO451" s="338"/>
      <c r="AP451" s="338"/>
      <c r="AQ451" s="338"/>
      <c r="AR451" s="338"/>
      <c r="AS451" s="338"/>
      <c r="AT451" s="338"/>
      <c r="AU451" s="338"/>
      <c r="AV451" s="338"/>
      <c r="AW451" s="338"/>
      <c r="AX451" s="338"/>
      <c r="AY451" s="338"/>
      <c r="AZ451" s="338"/>
      <c r="BA451" s="338"/>
      <c r="BB451" s="338"/>
      <c r="BC451" s="338"/>
      <c r="BD451" s="338"/>
      <c r="BE451" s="338"/>
      <c r="BF451" s="338"/>
      <c r="BG451" s="338"/>
      <c r="BH451" s="338"/>
      <c r="BI451" s="338"/>
      <c r="BJ451" s="338"/>
      <c r="BK451" s="338"/>
      <c r="BL451" s="338"/>
      <c r="BM451" s="338"/>
      <c r="BN451" s="338"/>
      <c r="BO451" s="338"/>
      <c r="BP451" s="338"/>
      <c r="BQ451" s="338"/>
      <c r="BR451" s="338"/>
      <c r="BS451" s="338"/>
      <c r="BT451" s="338"/>
      <c r="BU451" s="338"/>
      <c r="BV451" s="343"/>
      <c r="BW451" s="343"/>
      <c r="BX451" s="343"/>
      <c r="BY451" s="343"/>
      <c r="BZ451" s="338"/>
      <c r="CA451" s="338"/>
      <c r="CB451" s="338"/>
      <c r="CC451" s="338"/>
      <c r="CD451" s="338"/>
      <c r="CE451" s="338"/>
      <c r="CF451" s="338"/>
    </row>
    <row r="452" ht="15.75" customHeight="1">
      <c r="A452" s="829"/>
      <c r="B452" s="338"/>
      <c r="C452" s="338"/>
      <c r="D452" s="338"/>
      <c r="E452" s="338"/>
      <c r="F452" s="346"/>
      <c r="G452" s="546"/>
      <c r="H452" s="547"/>
      <c r="I452" s="786">
        <f t="shared" si="177"/>
        <v>0</v>
      </c>
      <c r="J452" s="448"/>
      <c r="K452" s="344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  <c r="AC452" s="338"/>
      <c r="AD452" s="338"/>
      <c r="AE452" s="338"/>
      <c r="AF452" s="338"/>
      <c r="AG452" s="338"/>
      <c r="AH452" s="338"/>
      <c r="AI452" s="338"/>
      <c r="AJ452" s="338"/>
      <c r="AK452" s="338"/>
      <c r="AL452" s="338"/>
      <c r="AM452" s="338"/>
      <c r="AN452" s="338"/>
      <c r="AO452" s="338"/>
      <c r="AP452" s="338"/>
      <c r="AQ452" s="338"/>
      <c r="AR452" s="338"/>
      <c r="AS452" s="338"/>
      <c r="AT452" s="338"/>
      <c r="AU452" s="338"/>
      <c r="AV452" s="338"/>
      <c r="AW452" s="338"/>
      <c r="AX452" s="338"/>
      <c r="AY452" s="338"/>
      <c r="AZ452" s="338"/>
      <c r="BA452" s="338"/>
      <c r="BB452" s="338"/>
      <c r="BC452" s="338"/>
      <c r="BD452" s="338"/>
      <c r="BE452" s="338"/>
      <c r="BF452" s="338"/>
      <c r="BG452" s="338"/>
      <c r="BH452" s="338"/>
      <c r="BI452" s="338"/>
      <c r="BJ452" s="338"/>
      <c r="BK452" s="338"/>
      <c r="BL452" s="338"/>
      <c r="BM452" s="338"/>
      <c r="BN452" s="338"/>
      <c r="BO452" s="338"/>
      <c r="BP452" s="338"/>
      <c r="BQ452" s="338"/>
      <c r="BR452" s="338"/>
      <c r="BS452" s="338"/>
      <c r="BT452" s="338"/>
      <c r="BU452" s="338"/>
      <c r="BV452" s="343"/>
      <c r="BW452" s="343"/>
      <c r="BX452" s="343"/>
      <c r="BY452" s="343"/>
      <c r="BZ452" s="338"/>
      <c r="CA452" s="338"/>
      <c r="CB452" s="338"/>
      <c r="CC452" s="338"/>
      <c r="CD452" s="338"/>
      <c r="CE452" s="338"/>
      <c r="CF452" s="338"/>
    </row>
    <row r="453" ht="15.75" customHeight="1">
      <c r="A453" s="829"/>
      <c r="B453" s="338"/>
      <c r="C453" s="338"/>
      <c r="D453" s="338"/>
      <c r="E453" s="338"/>
      <c r="F453" s="346"/>
      <c r="G453" s="546"/>
      <c r="H453" s="547"/>
      <c r="I453" s="786">
        <f t="shared" si="177"/>
        <v>0</v>
      </c>
      <c r="J453" s="448"/>
      <c r="K453" s="344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  <c r="AC453" s="338"/>
      <c r="AD453" s="338"/>
      <c r="AE453" s="338"/>
      <c r="AF453" s="338"/>
      <c r="AG453" s="338"/>
      <c r="AH453" s="338"/>
      <c r="AI453" s="338"/>
      <c r="AJ453" s="338"/>
      <c r="AK453" s="338"/>
      <c r="AL453" s="338"/>
      <c r="AM453" s="338"/>
      <c r="AN453" s="338"/>
      <c r="AO453" s="338"/>
      <c r="AP453" s="338"/>
      <c r="AQ453" s="338"/>
      <c r="AR453" s="338"/>
      <c r="AS453" s="338"/>
      <c r="AT453" s="338"/>
      <c r="AU453" s="338"/>
      <c r="AV453" s="338"/>
      <c r="AW453" s="338"/>
      <c r="AX453" s="338"/>
      <c r="AY453" s="338"/>
      <c r="AZ453" s="338"/>
      <c r="BA453" s="338"/>
      <c r="BB453" s="338"/>
      <c r="BC453" s="338"/>
      <c r="BD453" s="338"/>
      <c r="BE453" s="338"/>
      <c r="BF453" s="338"/>
      <c r="BG453" s="338"/>
      <c r="BH453" s="338"/>
      <c r="BI453" s="338"/>
      <c r="BJ453" s="338"/>
      <c r="BK453" s="338"/>
      <c r="BL453" s="338"/>
      <c r="BM453" s="338"/>
      <c r="BN453" s="338"/>
      <c r="BO453" s="338"/>
      <c r="BP453" s="338"/>
      <c r="BQ453" s="338"/>
      <c r="BR453" s="338"/>
      <c r="BS453" s="338"/>
      <c r="BT453" s="338"/>
      <c r="BU453" s="338"/>
      <c r="BV453" s="343"/>
      <c r="BW453" s="343"/>
      <c r="BX453" s="343"/>
      <c r="BY453" s="343"/>
      <c r="BZ453" s="338"/>
      <c r="CA453" s="338"/>
      <c r="CB453" s="338"/>
      <c r="CC453" s="338"/>
      <c r="CD453" s="338"/>
      <c r="CE453" s="338"/>
      <c r="CF453" s="338"/>
    </row>
    <row r="454" ht="15.75" customHeight="1">
      <c r="A454" s="829"/>
      <c r="B454" s="338"/>
      <c r="C454" s="338"/>
      <c r="D454" s="338"/>
      <c r="E454" s="338"/>
      <c r="F454" s="346"/>
      <c r="G454" s="546"/>
      <c r="H454" s="547"/>
      <c r="I454" s="786">
        <f t="shared" si="177"/>
        <v>0</v>
      </c>
      <c r="J454" s="448"/>
      <c r="K454" s="344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  <c r="AC454" s="338"/>
      <c r="AD454" s="338"/>
      <c r="AE454" s="338"/>
      <c r="AF454" s="338"/>
      <c r="AG454" s="338"/>
      <c r="AH454" s="338"/>
      <c r="AI454" s="338"/>
      <c r="AJ454" s="338"/>
      <c r="AK454" s="338"/>
      <c r="AL454" s="338"/>
      <c r="AM454" s="338"/>
      <c r="AN454" s="338"/>
      <c r="AO454" s="338"/>
      <c r="AP454" s="338"/>
      <c r="AQ454" s="338"/>
      <c r="AR454" s="338"/>
      <c r="AS454" s="338"/>
      <c r="AT454" s="338"/>
      <c r="AU454" s="338"/>
      <c r="AV454" s="338"/>
      <c r="AW454" s="338"/>
      <c r="AX454" s="338"/>
      <c r="AY454" s="338"/>
      <c r="AZ454" s="338"/>
      <c r="BA454" s="338"/>
      <c r="BB454" s="338"/>
      <c r="BC454" s="338"/>
      <c r="BD454" s="338"/>
      <c r="BE454" s="338"/>
      <c r="BF454" s="338"/>
      <c r="BG454" s="338"/>
      <c r="BH454" s="338"/>
      <c r="BI454" s="338"/>
      <c r="BJ454" s="338"/>
      <c r="BK454" s="338"/>
      <c r="BL454" s="338"/>
      <c r="BM454" s="338"/>
      <c r="BN454" s="338"/>
      <c r="BO454" s="338"/>
      <c r="BP454" s="338"/>
      <c r="BQ454" s="338"/>
      <c r="BR454" s="338"/>
      <c r="BS454" s="338"/>
      <c r="BT454" s="338"/>
      <c r="BU454" s="338"/>
      <c r="BV454" s="343"/>
      <c r="BW454" s="343"/>
      <c r="BX454" s="343"/>
      <c r="BY454" s="343"/>
      <c r="BZ454" s="338"/>
      <c r="CA454" s="338"/>
      <c r="CB454" s="338"/>
      <c r="CC454" s="338"/>
      <c r="CD454" s="338"/>
      <c r="CE454" s="338"/>
      <c r="CF454" s="338"/>
    </row>
    <row r="455" ht="15.75" customHeight="1">
      <c r="A455" s="829"/>
      <c r="B455" s="338"/>
      <c r="C455" s="338"/>
      <c r="D455" s="338"/>
      <c r="E455" s="338"/>
      <c r="F455" s="346"/>
      <c r="G455" s="546"/>
      <c r="H455" s="547"/>
      <c r="I455" s="786">
        <f t="shared" si="177"/>
        <v>0</v>
      </c>
      <c r="J455" s="448"/>
      <c r="K455" s="344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  <c r="AC455" s="338"/>
      <c r="AD455" s="338"/>
      <c r="AE455" s="338"/>
      <c r="AF455" s="338"/>
      <c r="AG455" s="338"/>
      <c r="AH455" s="338"/>
      <c r="AI455" s="338"/>
      <c r="AJ455" s="338"/>
      <c r="AK455" s="338"/>
      <c r="AL455" s="338"/>
      <c r="AM455" s="338"/>
      <c r="AN455" s="338"/>
      <c r="AO455" s="338"/>
      <c r="AP455" s="338"/>
      <c r="AQ455" s="338"/>
      <c r="AR455" s="338"/>
      <c r="AS455" s="338"/>
      <c r="AT455" s="338"/>
      <c r="AU455" s="338"/>
      <c r="AV455" s="338"/>
      <c r="AW455" s="338"/>
      <c r="AX455" s="338"/>
      <c r="AY455" s="338"/>
      <c r="AZ455" s="338"/>
      <c r="BA455" s="338"/>
      <c r="BB455" s="338"/>
      <c r="BC455" s="338"/>
      <c r="BD455" s="338"/>
      <c r="BE455" s="338"/>
      <c r="BF455" s="338"/>
      <c r="BG455" s="338"/>
      <c r="BH455" s="338"/>
      <c r="BI455" s="338"/>
      <c r="BJ455" s="338"/>
      <c r="BK455" s="338"/>
      <c r="BL455" s="338"/>
      <c r="BM455" s="338"/>
      <c r="BN455" s="338"/>
      <c r="BO455" s="338"/>
      <c r="BP455" s="338"/>
      <c r="BQ455" s="338"/>
      <c r="BR455" s="338"/>
      <c r="BS455" s="338"/>
      <c r="BT455" s="338"/>
      <c r="BU455" s="338"/>
      <c r="BV455" s="343"/>
      <c r="BW455" s="343"/>
      <c r="BX455" s="343"/>
      <c r="BY455" s="343"/>
      <c r="BZ455" s="338"/>
      <c r="CA455" s="338"/>
      <c r="CB455" s="338"/>
      <c r="CC455" s="338"/>
      <c r="CD455" s="338"/>
      <c r="CE455" s="338"/>
      <c r="CF455" s="338"/>
    </row>
    <row r="456" ht="15.75" customHeight="1">
      <c r="A456" s="829"/>
      <c r="B456" s="338"/>
      <c r="C456" s="338"/>
      <c r="D456" s="338"/>
      <c r="E456" s="338"/>
      <c r="F456" s="346"/>
      <c r="G456" s="546"/>
      <c r="H456" s="547"/>
      <c r="I456" s="786">
        <f t="shared" si="177"/>
        <v>0</v>
      </c>
      <c r="J456" s="448"/>
      <c r="K456" s="344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  <c r="AC456" s="338"/>
      <c r="AD456" s="338"/>
      <c r="AE456" s="338"/>
      <c r="AF456" s="338"/>
      <c r="AG456" s="338"/>
      <c r="AH456" s="338"/>
      <c r="AI456" s="338"/>
      <c r="AJ456" s="338"/>
      <c r="AK456" s="338"/>
      <c r="AL456" s="338"/>
      <c r="AM456" s="338"/>
      <c r="AN456" s="338"/>
      <c r="AO456" s="338"/>
      <c r="AP456" s="338"/>
      <c r="AQ456" s="338"/>
      <c r="AR456" s="338"/>
      <c r="AS456" s="338"/>
      <c r="AT456" s="338"/>
      <c r="AU456" s="338"/>
      <c r="AV456" s="338"/>
      <c r="AW456" s="338"/>
      <c r="AX456" s="338"/>
      <c r="AY456" s="338"/>
      <c r="AZ456" s="338"/>
      <c r="BA456" s="338"/>
      <c r="BB456" s="338"/>
      <c r="BC456" s="338"/>
      <c r="BD456" s="338"/>
      <c r="BE456" s="338"/>
      <c r="BF456" s="338"/>
      <c r="BG456" s="338"/>
      <c r="BH456" s="338"/>
      <c r="BI456" s="338"/>
      <c r="BJ456" s="338"/>
      <c r="BK456" s="338"/>
      <c r="BL456" s="338"/>
      <c r="BM456" s="338"/>
      <c r="BN456" s="338"/>
      <c r="BO456" s="338"/>
      <c r="BP456" s="338"/>
      <c r="BQ456" s="338"/>
      <c r="BR456" s="338"/>
      <c r="BS456" s="338"/>
      <c r="BT456" s="338"/>
      <c r="BU456" s="338"/>
      <c r="BV456" s="343"/>
      <c r="BW456" s="343"/>
      <c r="BX456" s="343"/>
      <c r="BY456" s="343"/>
      <c r="BZ456" s="338"/>
      <c r="CA456" s="338"/>
      <c r="CB456" s="338"/>
      <c r="CC456" s="338"/>
      <c r="CD456" s="338"/>
      <c r="CE456" s="338"/>
      <c r="CF456" s="338"/>
    </row>
    <row r="457" ht="15.75" customHeight="1">
      <c r="A457" s="829"/>
      <c r="B457" s="338"/>
      <c r="C457" s="338"/>
      <c r="D457" s="338"/>
      <c r="E457" s="338"/>
      <c r="F457" s="346"/>
      <c r="G457" s="546"/>
      <c r="H457" s="547"/>
      <c r="I457" s="786">
        <f t="shared" si="177"/>
        <v>0</v>
      </c>
      <c r="J457" s="448"/>
      <c r="K457" s="344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  <c r="AC457" s="338"/>
      <c r="AD457" s="338"/>
      <c r="AE457" s="338"/>
      <c r="AF457" s="338"/>
      <c r="AG457" s="338"/>
      <c r="AH457" s="338"/>
      <c r="AI457" s="338"/>
      <c r="AJ457" s="338"/>
      <c r="AK457" s="338"/>
      <c r="AL457" s="338"/>
      <c r="AM457" s="338"/>
      <c r="AN457" s="338"/>
      <c r="AO457" s="338"/>
      <c r="AP457" s="338"/>
      <c r="AQ457" s="338"/>
      <c r="AR457" s="338"/>
      <c r="AS457" s="338"/>
      <c r="AT457" s="338"/>
      <c r="AU457" s="338"/>
      <c r="AV457" s="338"/>
      <c r="AW457" s="338"/>
      <c r="AX457" s="338"/>
      <c r="AY457" s="338"/>
      <c r="AZ457" s="338"/>
      <c r="BA457" s="338"/>
      <c r="BB457" s="338"/>
      <c r="BC457" s="338"/>
      <c r="BD457" s="338"/>
      <c r="BE457" s="338"/>
      <c r="BF457" s="338"/>
      <c r="BG457" s="338"/>
      <c r="BH457" s="338"/>
      <c r="BI457" s="338"/>
      <c r="BJ457" s="338"/>
      <c r="BK457" s="338"/>
      <c r="BL457" s="338"/>
      <c r="BM457" s="338"/>
      <c r="BN457" s="338"/>
      <c r="BO457" s="338"/>
      <c r="BP457" s="338"/>
      <c r="BQ457" s="338"/>
      <c r="BR457" s="338"/>
      <c r="BS457" s="338"/>
      <c r="BT457" s="338"/>
      <c r="BU457" s="338"/>
      <c r="BV457" s="343"/>
      <c r="BW457" s="343"/>
      <c r="BX457" s="343"/>
      <c r="BY457" s="343"/>
      <c r="BZ457" s="338"/>
      <c r="CA457" s="338"/>
      <c r="CB457" s="338"/>
      <c r="CC457" s="338"/>
      <c r="CD457" s="338"/>
      <c r="CE457" s="338"/>
      <c r="CF457" s="338"/>
    </row>
    <row r="458" ht="15.75" customHeight="1">
      <c r="A458" s="829"/>
      <c r="B458" s="338"/>
      <c r="C458" s="338"/>
      <c r="D458" s="338"/>
      <c r="E458" s="338"/>
      <c r="F458" s="346"/>
      <c r="G458" s="546"/>
      <c r="H458" s="547"/>
      <c r="I458" s="786">
        <f t="shared" si="177"/>
        <v>0</v>
      </c>
      <c r="J458" s="448"/>
      <c r="K458" s="344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  <c r="AC458" s="338"/>
      <c r="AD458" s="338"/>
      <c r="AE458" s="338"/>
      <c r="AF458" s="338"/>
      <c r="AG458" s="338"/>
      <c r="AH458" s="338"/>
      <c r="AI458" s="338"/>
      <c r="AJ458" s="338"/>
      <c r="AK458" s="338"/>
      <c r="AL458" s="338"/>
      <c r="AM458" s="338"/>
      <c r="AN458" s="338"/>
      <c r="AO458" s="338"/>
      <c r="AP458" s="338"/>
      <c r="AQ458" s="338"/>
      <c r="AR458" s="338"/>
      <c r="AS458" s="338"/>
      <c r="AT458" s="338"/>
      <c r="AU458" s="338"/>
      <c r="AV458" s="338"/>
      <c r="AW458" s="338"/>
      <c r="AX458" s="338"/>
      <c r="AY458" s="338"/>
      <c r="AZ458" s="338"/>
      <c r="BA458" s="338"/>
      <c r="BB458" s="338"/>
      <c r="BC458" s="338"/>
      <c r="BD458" s="338"/>
      <c r="BE458" s="338"/>
      <c r="BF458" s="338"/>
      <c r="BG458" s="338"/>
      <c r="BH458" s="338"/>
      <c r="BI458" s="338"/>
      <c r="BJ458" s="338"/>
      <c r="BK458" s="338"/>
      <c r="BL458" s="338"/>
      <c r="BM458" s="338"/>
      <c r="BN458" s="338"/>
      <c r="BO458" s="338"/>
      <c r="BP458" s="338"/>
      <c r="BQ458" s="338"/>
      <c r="BR458" s="338"/>
      <c r="BS458" s="338"/>
      <c r="BT458" s="338"/>
      <c r="BU458" s="338"/>
      <c r="BV458" s="343"/>
      <c r="BW458" s="343"/>
      <c r="BX458" s="343"/>
      <c r="BY458" s="343"/>
      <c r="BZ458" s="338"/>
      <c r="CA458" s="338"/>
      <c r="CB458" s="338"/>
      <c r="CC458" s="338"/>
      <c r="CD458" s="338"/>
      <c r="CE458" s="338"/>
      <c r="CF458" s="338"/>
    </row>
    <row r="459" ht="15.75" customHeight="1">
      <c r="A459" s="829"/>
      <c r="B459" s="338"/>
      <c r="C459" s="338"/>
      <c r="D459" s="338"/>
      <c r="E459" s="338"/>
      <c r="F459" s="346"/>
      <c r="G459" s="546"/>
      <c r="H459" s="547"/>
      <c r="I459" s="786">
        <f t="shared" si="177"/>
        <v>0</v>
      </c>
      <c r="J459" s="448"/>
      <c r="K459" s="344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  <c r="AC459" s="338"/>
      <c r="AD459" s="338"/>
      <c r="AE459" s="338"/>
      <c r="AF459" s="338"/>
      <c r="AG459" s="338"/>
      <c r="AH459" s="338"/>
      <c r="AI459" s="338"/>
      <c r="AJ459" s="338"/>
      <c r="AK459" s="338"/>
      <c r="AL459" s="338"/>
      <c r="AM459" s="338"/>
      <c r="AN459" s="338"/>
      <c r="AO459" s="338"/>
      <c r="AP459" s="338"/>
      <c r="AQ459" s="338"/>
      <c r="AR459" s="338"/>
      <c r="AS459" s="338"/>
      <c r="AT459" s="338"/>
      <c r="AU459" s="338"/>
      <c r="AV459" s="338"/>
      <c r="AW459" s="338"/>
      <c r="AX459" s="338"/>
      <c r="AY459" s="338"/>
      <c r="AZ459" s="338"/>
      <c r="BA459" s="338"/>
      <c r="BB459" s="338"/>
      <c r="BC459" s="338"/>
      <c r="BD459" s="338"/>
      <c r="BE459" s="338"/>
      <c r="BF459" s="338"/>
      <c r="BG459" s="338"/>
      <c r="BH459" s="338"/>
      <c r="BI459" s="338"/>
      <c r="BJ459" s="338"/>
      <c r="BK459" s="338"/>
      <c r="BL459" s="338"/>
      <c r="BM459" s="338"/>
      <c r="BN459" s="338"/>
      <c r="BO459" s="338"/>
      <c r="BP459" s="338"/>
      <c r="BQ459" s="338"/>
      <c r="BR459" s="338"/>
      <c r="BS459" s="338"/>
      <c r="BT459" s="338"/>
      <c r="BU459" s="338"/>
      <c r="BV459" s="343"/>
      <c r="BW459" s="343"/>
      <c r="BX459" s="343"/>
      <c r="BY459" s="343"/>
      <c r="BZ459" s="338"/>
      <c r="CA459" s="338"/>
      <c r="CB459" s="338"/>
      <c r="CC459" s="338"/>
      <c r="CD459" s="338"/>
      <c r="CE459" s="338"/>
      <c r="CF459" s="338"/>
    </row>
    <row r="460" ht="15.75" customHeight="1">
      <c r="A460" s="829"/>
      <c r="B460" s="338"/>
      <c r="C460" s="338"/>
      <c r="D460" s="338"/>
      <c r="E460" s="338"/>
      <c r="F460" s="346"/>
      <c r="G460" s="546"/>
      <c r="H460" s="547"/>
      <c r="I460" s="786">
        <f t="shared" si="177"/>
        <v>0</v>
      </c>
      <c r="J460" s="448"/>
      <c r="K460" s="344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  <c r="AC460" s="338"/>
      <c r="AD460" s="338"/>
      <c r="AE460" s="338"/>
      <c r="AF460" s="338"/>
      <c r="AG460" s="338"/>
      <c r="AH460" s="338"/>
      <c r="AI460" s="338"/>
      <c r="AJ460" s="338"/>
      <c r="AK460" s="338"/>
      <c r="AL460" s="338"/>
      <c r="AM460" s="338"/>
      <c r="AN460" s="338"/>
      <c r="AO460" s="338"/>
      <c r="AP460" s="338"/>
      <c r="AQ460" s="338"/>
      <c r="AR460" s="338"/>
      <c r="AS460" s="338"/>
      <c r="AT460" s="338"/>
      <c r="AU460" s="338"/>
      <c r="AV460" s="338"/>
      <c r="AW460" s="338"/>
      <c r="AX460" s="338"/>
      <c r="AY460" s="338"/>
      <c r="AZ460" s="338"/>
      <c r="BA460" s="338"/>
      <c r="BB460" s="338"/>
      <c r="BC460" s="338"/>
      <c r="BD460" s="338"/>
      <c r="BE460" s="338"/>
      <c r="BF460" s="338"/>
      <c r="BG460" s="338"/>
      <c r="BH460" s="338"/>
      <c r="BI460" s="338"/>
      <c r="BJ460" s="338"/>
      <c r="BK460" s="338"/>
      <c r="BL460" s="338"/>
      <c r="BM460" s="338"/>
      <c r="BN460" s="338"/>
      <c r="BO460" s="338"/>
      <c r="BP460" s="338"/>
      <c r="BQ460" s="338"/>
      <c r="BR460" s="338"/>
      <c r="BS460" s="338"/>
      <c r="BT460" s="338"/>
      <c r="BU460" s="338"/>
      <c r="BV460" s="343"/>
      <c r="BW460" s="343"/>
      <c r="BX460" s="343"/>
      <c r="BY460" s="343"/>
      <c r="BZ460" s="338"/>
      <c r="CA460" s="338"/>
      <c r="CB460" s="338"/>
      <c r="CC460" s="338"/>
      <c r="CD460" s="338"/>
      <c r="CE460" s="338"/>
      <c r="CF460" s="338"/>
    </row>
    <row r="461" ht="15.75" customHeight="1">
      <c r="A461" s="829"/>
      <c r="B461" s="338"/>
      <c r="C461" s="338"/>
      <c r="D461" s="338"/>
      <c r="E461" s="338"/>
      <c r="F461" s="346"/>
      <c r="G461" s="546"/>
      <c r="H461" s="547"/>
      <c r="I461" s="786">
        <f t="shared" si="177"/>
        <v>0</v>
      </c>
      <c r="J461" s="448"/>
      <c r="K461" s="344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  <c r="AC461" s="338"/>
      <c r="AD461" s="338"/>
      <c r="AE461" s="338"/>
      <c r="AF461" s="338"/>
      <c r="AG461" s="338"/>
      <c r="AH461" s="338"/>
      <c r="AI461" s="338"/>
      <c r="AJ461" s="338"/>
      <c r="AK461" s="338"/>
      <c r="AL461" s="338"/>
      <c r="AM461" s="338"/>
      <c r="AN461" s="338"/>
      <c r="AO461" s="338"/>
      <c r="AP461" s="338"/>
      <c r="AQ461" s="338"/>
      <c r="AR461" s="338"/>
      <c r="AS461" s="338"/>
      <c r="AT461" s="338"/>
      <c r="AU461" s="338"/>
      <c r="AV461" s="338"/>
      <c r="AW461" s="338"/>
      <c r="AX461" s="338"/>
      <c r="AY461" s="338"/>
      <c r="AZ461" s="338"/>
      <c r="BA461" s="338"/>
      <c r="BB461" s="338"/>
      <c r="BC461" s="338"/>
      <c r="BD461" s="338"/>
      <c r="BE461" s="338"/>
      <c r="BF461" s="338"/>
      <c r="BG461" s="338"/>
      <c r="BH461" s="338"/>
      <c r="BI461" s="338"/>
      <c r="BJ461" s="338"/>
      <c r="BK461" s="338"/>
      <c r="BL461" s="338"/>
      <c r="BM461" s="338"/>
      <c r="BN461" s="338"/>
      <c r="BO461" s="338"/>
      <c r="BP461" s="338"/>
      <c r="BQ461" s="338"/>
      <c r="BR461" s="338"/>
      <c r="BS461" s="338"/>
      <c r="BT461" s="338"/>
      <c r="BU461" s="338"/>
      <c r="BV461" s="343"/>
      <c r="BW461" s="343"/>
      <c r="BX461" s="343"/>
      <c r="BY461" s="343"/>
      <c r="BZ461" s="338"/>
      <c r="CA461" s="338"/>
      <c r="CB461" s="338"/>
      <c r="CC461" s="338"/>
      <c r="CD461" s="338"/>
      <c r="CE461" s="338"/>
      <c r="CF461" s="338"/>
    </row>
    <row r="462" ht="15.75" customHeight="1">
      <c r="A462" s="829"/>
      <c r="B462" s="338"/>
      <c r="C462" s="338"/>
      <c r="D462" s="338"/>
      <c r="E462" s="338"/>
      <c r="F462" s="346"/>
      <c r="G462" s="546"/>
      <c r="H462" s="547"/>
      <c r="I462" s="786">
        <f t="shared" si="177"/>
        <v>0</v>
      </c>
      <c r="J462" s="448"/>
      <c r="K462" s="344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  <c r="AC462" s="338"/>
      <c r="AD462" s="338"/>
      <c r="AE462" s="338"/>
      <c r="AF462" s="338"/>
      <c r="AG462" s="338"/>
      <c r="AH462" s="338"/>
      <c r="AI462" s="338"/>
      <c r="AJ462" s="338"/>
      <c r="AK462" s="338"/>
      <c r="AL462" s="338"/>
      <c r="AM462" s="338"/>
      <c r="AN462" s="338"/>
      <c r="AO462" s="338"/>
      <c r="AP462" s="338"/>
      <c r="AQ462" s="338"/>
      <c r="AR462" s="338"/>
      <c r="AS462" s="338"/>
      <c r="AT462" s="338"/>
      <c r="AU462" s="338"/>
      <c r="AV462" s="338"/>
      <c r="AW462" s="338"/>
      <c r="AX462" s="338"/>
      <c r="AY462" s="338"/>
      <c r="AZ462" s="338"/>
      <c r="BA462" s="338"/>
      <c r="BB462" s="338"/>
      <c r="BC462" s="338"/>
      <c r="BD462" s="338"/>
      <c r="BE462" s="338"/>
      <c r="BF462" s="338"/>
      <c r="BG462" s="338"/>
      <c r="BH462" s="338"/>
      <c r="BI462" s="338"/>
      <c r="BJ462" s="338"/>
      <c r="BK462" s="338"/>
      <c r="BL462" s="338"/>
      <c r="BM462" s="338"/>
      <c r="BN462" s="338"/>
      <c r="BO462" s="338"/>
      <c r="BP462" s="338"/>
      <c r="BQ462" s="338"/>
      <c r="BR462" s="338"/>
      <c r="BS462" s="338"/>
      <c r="BT462" s="338"/>
      <c r="BU462" s="338"/>
      <c r="BV462" s="343"/>
      <c r="BW462" s="343"/>
      <c r="BX462" s="343"/>
      <c r="BY462" s="343"/>
      <c r="BZ462" s="338"/>
      <c r="CA462" s="338"/>
      <c r="CB462" s="338"/>
      <c r="CC462" s="338"/>
      <c r="CD462" s="338"/>
      <c r="CE462" s="338"/>
      <c r="CF462" s="338"/>
    </row>
    <row r="463" ht="15.75" customHeight="1">
      <c r="A463" s="829"/>
      <c r="B463" s="338"/>
      <c r="C463" s="338"/>
      <c r="D463" s="338"/>
      <c r="E463" s="338"/>
      <c r="F463" s="346"/>
      <c r="G463" s="546"/>
      <c r="H463" s="547"/>
      <c r="I463" s="786">
        <f t="shared" si="177"/>
        <v>0</v>
      </c>
      <c r="J463" s="448"/>
      <c r="K463" s="344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  <c r="AC463" s="338"/>
      <c r="AD463" s="338"/>
      <c r="AE463" s="338"/>
      <c r="AF463" s="338"/>
      <c r="AG463" s="338"/>
      <c r="AH463" s="338"/>
      <c r="AI463" s="338"/>
      <c r="AJ463" s="338"/>
      <c r="AK463" s="338"/>
      <c r="AL463" s="338"/>
      <c r="AM463" s="338"/>
      <c r="AN463" s="338"/>
      <c r="AO463" s="338"/>
      <c r="AP463" s="338"/>
      <c r="AQ463" s="338"/>
      <c r="AR463" s="338"/>
      <c r="AS463" s="338"/>
      <c r="AT463" s="338"/>
      <c r="AU463" s="338"/>
      <c r="AV463" s="338"/>
      <c r="AW463" s="338"/>
      <c r="AX463" s="338"/>
      <c r="AY463" s="338"/>
      <c r="AZ463" s="338"/>
      <c r="BA463" s="338"/>
      <c r="BB463" s="338"/>
      <c r="BC463" s="338"/>
      <c r="BD463" s="338"/>
      <c r="BE463" s="338"/>
      <c r="BF463" s="338"/>
      <c r="BG463" s="338"/>
      <c r="BH463" s="338"/>
      <c r="BI463" s="338"/>
      <c r="BJ463" s="338"/>
      <c r="BK463" s="338"/>
      <c r="BL463" s="338"/>
      <c r="BM463" s="338"/>
      <c r="BN463" s="338"/>
      <c r="BO463" s="338"/>
      <c r="BP463" s="338"/>
      <c r="BQ463" s="338"/>
      <c r="BR463" s="338"/>
      <c r="BS463" s="338"/>
      <c r="BT463" s="338"/>
      <c r="BU463" s="338"/>
      <c r="BV463" s="343"/>
      <c r="BW463" s="343"/>
      <c r="BX463" s="343"/>
      <c r="BY463" s="343"/>
      <c r="BZ463" s="338"/>
      <c r="CA463" s="338"/>
      <c r="CB463" s="338"/>
      <c r="CC463" s="338"/>
      <c r="CD463" s="338"/>
      <c r="CE463" s="338"/>
      <c r="CF463" s="338"/>
    </row>
    <row r="464" ht="15.75" customHeight="1">
      <c r="A464" s="829"/>
      <c r="B464" s="338"/>
      <c r="C464" s="338"/>
      <c r="D464" s="338"/>
      <c r="E464" s="338"/>
      <c r="F464" s="346"/>
      <c r="G464" s="546"/>
      <c r="H464" s="547"/>
      <c r="I464" s="786">
        <f t="shared" si="177"/>
        <v>0</v>
      </c>
      <c r="J464" s="448"/>
      <c r="K464" s="344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  <c r="AC464" s="338"/>
      <c r="AD464" s="338"/>
      <c r="AE464" s="338"/>
      <c r="AF464" s="338"/>
      <c r="AG464" s="338"/>
      <c r="AH464" s="338"/>
      <c r="AI464" s="338"/>
      <c r="AJ464" s="338"/>
      <c r="AK464" s="338"/>
      <c r="AL464" s="338"/>
      <c r="AM464" s="338"/>
      <c r="AN464" s="338"/>
      <c r="AO464" s="338"/>
      <c r="AP464" s="338"/>
      <c r="AQ464" s="338"/>
      <c r="AR464" s="338"/>
      <c r="AS464" s="338"/>
      <c r="AT464" s="338"/>
      <c r="AU464" s="338"/>
      <c r="AV464" s="338"/>
      <c r="AW464" s="338"/>
      <c r="AX464" s="338"/>
      <c r="AY464" s="338"/>
      <c r="AZ464" s="338"/>
      <c r="BA464" s="338"/>
      <c r="BB464" s="338"/>
      <c r="BC464" s="338"/>
      <c r="BD464" s="338"/>
      <c r="BE464" s="338"/>
      <c r="BF464" s="338"/>
      <c r="BG464" s="338"/>
      <c r="BH464" s="338"/>
      <c r="BI464" s="338"/>
      <c r="BJ464" s="338"/>
      <c r="BK464" s="338"/>
      <c r="BL464" s="338"/>
      <c r="BM464" s="338"/>
      <c r="BN464" s="338"/>
      <c r="BO464" s="338"/>
      <c r="BP464" s="338"/>
      <c r="BQ464" s="338"/>
      <c r="BR464" s="338"/>
      <c r="BS464" s="338"/>
      <c r="BT464" s="338"/>
      <c r="BU464" s="338"/>
      <c r="BV464" s="343"/>
      <c r="BW464" s="343"/>
      <c r="BX464" s="343"/>
      <c r="BY464" s="343"/>
      <c r="BZ464" s="338"/>
      <c r="CA464" s="338"/>
      <c r="CB464" s="338"/>
      <c r="CC464" s="338"/>
      <c r="CD464" s="338"/>
      <c r="CE464" s="338"/>
      <c r="CF464" s="338"/>
    </row>
    <row r="465" ht="15.75" customHeight="1">
      <c r="A465" s="829"/>
      <c r="B465" s="338"/>
      <c r="C465" s="338"/>
      <c r="D465" s="338"/>
      <c r="E465" s="338"/>
      <c r="F465" s="346"/>
      <c r="G465" s="546"/>
      <c r="H465" s="547"/>
      <c r="I465" s="786">
        <f t="shared" si="177"/>
        <v>0</v>
      </c>
      <c r="J465" s="448"/>
      <c r="K465" s="344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  <c r="AC465" s="338"/>
      <c r="AD465" s="338"/>
      <c r="AE465" s="338"/>
      <c r="AF465" s="338"/>
      <c r="AG465" s="338"/>
      <c r="AH465" s="338"/>
      <c r="AI465" s="338"/>
      <c r="AJ465" s="338"/>
      <c r="AK465" s="338"/>
      <c r="AL465" s="338"/>
      <c r="AM465" s="338"/>
      <c r="AN465" s="338"/>
      <c r="AO465" s="338"/>
      <c r="AP465" s="338"/>
      <c r="AQ465" s="338"/>
      <c r="AR465" s="338"/>
      <c r="AS465" s="338"/>
      <c r="AT465" s="338"/>
      <c r="AU465" s="338"/>
      <c r="AV465" s="338"/>
      <c r="AW465" s="338"/>
      <c r="AX465" s="338"/>
      <c r="AY465" s="338"/>
      <c r="AZ465" s="338"/>
      <c r="BA465" s="338"/>
      <c r="BB465" s="338"/>
      <c r="BC465" s="338"/>
      <c r="BD465" s="338"/>
      <c r="BE465" s="338"/>
      <c r="BF465" s="338"/>
      <c r="BG465" s="338"/>
      <c r="BH465" s="338"/>
      <c r="BI465" s="338"/>
      <c r="BJ465" s="338"/>
      <c r="BK465" s="338"/>
      <c r="BL465" s="338"/>
      <c r="BM465" s="338"/>
      <c r="BN465" s="338"/>
      <c r="BO465" s="338"/>
      <c r="BP465" s="338"/>
      <c r="BQ465" s="338"/>
      <c r="BR465" s="338"/>
      <c r="BS465" s="338"/>
      <c r="BT465" s="338"/>
      <c r="BU465" s="338"/>
      <c r="BV465" s="343"/>
      <c r="BW465" s="343"/>
      <c r="BX465" s="343"/>
      <c r="BY465" s="343"/>
      <c r="BZ465" s="338"/>
      <c r="CA465" s="338"/>
      <c r="CB465" s="338"/>
      <c r="CC465" s="338"/>
      <c r="CD465" s="338"/>
      <c r="CE465" s="338"/>
      <c r="CF465" s="338"/>
    </row>
    <row r="466" ht="15.75" customHeight="1">
      <c r="A466" s="829"/>
      <c r="B466" s="338"/>
      <c r="C466" s="338"/>
      <c r="D466" s="338"/>
      <c r="E466" s="338"/>
      <c r="F466" s="346"/>
      <c r="G466" s="546"/>
      <c r="H466" s="547"/>
      <c r="I466" s="786">
        <f t="shared" si="177"/>
        <v>0</v>
      </c>
      <c r="J466" s="448"/>
      <c r="K466" s="344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  <c r="AC466" s="338"/>
      <c r="AD466" s="338"/>
      <c r="AE466" s="338"/>
      <c r="AF466" s="338"/>
      <c r="AG466" s="338"/>
      <c r="AH466" s="338"/>
      <c r="AI466" s="338"/>
      <c r="AJ466" s="338"/>
      <c r="AK466" s="338"/>
      <c r="AL466" s="338"/>
      <c r="AM466" s="338"/>
      <c r="AN466" s="338"/>
      <c r="AO466" s="338"/>
      <c r="AP466" s="338"/>
      <c r="AQ466" s="338"/>
      <c r="AR466" s="338"/>
      <c r="AS466" s="338"/>
      <c r="AT466" s="338"/>
      <c r="AU466" s="338"/>
      <c r="AV466" s="338"/>
      <c r="AW466" s="338"/>
      <c r="AX466" s="338"/>
      <c r="AY466" s="338"/>
      <c r="AZ466" s="338"/>
      <c r="BA466" s="338"/>
      <c r="BB466" s="338"/>
      <c r="BC466" s="338"/>
      <c r="BD466" s="338"/>
      <c r="BE466" s="338"/>
      <c r="BF466" s="338"/>
      <c r="BG466" s="338"/>
      <c r="BH466" s="338"/>
      <c r="BI466" s="338"/>
      <c r="BJ466" s="338"/>
      <c r="BK466" s="338"/>
      <c r="BL466" s="338"/>
      <c r="BM466" s="338"/>
      <c r="BN466" s="338"/>
      <c r="BO466" s="338"/>
      <c r="BP466" s="338"/>
      <c r="BQ466" s="338"/>
      <c r="BR466" s="338"/>
      <c r="BS466" s="338"/>
      <c r="BT466" s="338"/>
      <c r="BU466" s="338"/>
      <c r="BV466" s="343"/>
      <c r="BW466" s="343"/>
      <c r="BX466" s="343"/>
      <c r="BY466" s="343"/>
      <c r="BZ466" s="338"/>
      <c r="CA466" s="338"/>
      <c r="CB466" s="338"/>
      <c r="CC466" s="338"/>
      <c r="CD466" s="338"/>
      <c r="CE466" s="338"/>
      <c r="CF466" s="338"/>
    </row>
    <row r="467" ht="15.75" customHeight="1">
      <c r="A467" s="829"/>
      <c r="B467" s="338"/>
      <c r="C467" s="338"/>
      <c r="D467" s="338"/>
      <c r="E467" s="338"/>
      <c r="F467" s="346"/>
      <c r="G467" s="546"/>
      <c r="H467" s="547"/>
      <c r="I467" s="786">
        <f t="shared" si="177"/>
        <v>0</v>
      </c>
      <c r="J467" s="448"/>
      <c r="K467" s="344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  <c r="AC467" s="338"/>
      <c r="AD467" s="338"/>
      <c r="AE467" s="338"/>
      <c r="AF467" s="338"/>
      <c r="AG467" s="338"/>
      <c r="AH467" s="338"/>
      <c r="AI467" s="338"/>
      <c r="AJ467" s="338"/>
      <c r="AK467" s="338"/>
      <c r="AL467" s="338"/>
      <c r="AM467" s="338"/>
      <c r="AN467" s="338"/>
      <c r="AO467" s="338"/>
      <c r="AP467" s="338"/>
      <c r="AQ467" s="338"/>
      <c r="AR467" s="338"/>
      <c r="AS467" s="338"/>
      <c r="AT467" s="338"/>
      <c r="AU467" s="338"/>
      <c r="AV467" s="338"/>
      <c r="AW467" s="338"/>
      <c r="AX467" s="338"/>
      <c r="AY467" s="338"/>
      <c r="AZ467" s="338"/>
      <c r="BA467" s="338"/>
      <c r="BB467" s="338"/>
      <c r="BC467" s="338"/>
      <c r="BD467" s="338"/>
      <c r="BE467" s="338"/>
      <c r="BF467" s="338"/>
      <c r="BG467" s="338"/>
      <c r="BH467" s="338"/>
      <c r="BI467" s="338"/>
      <c r="BJ467" s="338"/>
      <c r="BK467" s="338"/>
      <c r="BL467" s="338"/>
      <c r="BM467" s="338"/>
      <c r="BN467" s="338"/>
      <c r="BO467" s="338"/>
      <c r="BP467" s="338"/>
      <c r="BQ467" s="338"/>
      <c r="BR467" s="338"/>
      <c r="BS467" s="338"/>
      <c r="BT467" s="338"/>
      <c r="BU467" s="338"/>
      <c r="BV467" s="343"/>
      <c r="BW467" s="343"/>
      <c r="BX467" s="343"/>
      <c r="BY467" s="343"/>
      <c r="BZ467" s="338"/>
      <c r="CA467" s="338"/>
      <c r="CB467" s="338"/>
      <c r="CC467" s="338"/>
      <c r="CD467" s="338"/>
      <c r="CE467" s="338"/>
      <c r="CF467" s="338"/>
    </row>
    <row r="468" ht="15.75" customHeight="1">
      <c r="A468" s="829"/>
      <c r="B468" s="338"/>
      <c r="C468" s="338"/>
      <c r="D468" s="338"/>
      <c r="E468" s="338"/>
      <c r="F468" s="346"/>
      <c r="G468" s="546"/>
      <c r="H468" s="547"/>
      <c r="I468" s="786">
        <f t="shared" si="177"/>
        <v>0</v>
      </c>
      <c r="J468" s="448"/>
      <c r="K468" s="344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  <c r="AC468" s="338"/>
      <c r="AD468" s="338"/>
      <c r="AE468" s="338"/>
      <c r="AF468" s="338"/>
      <c r="AG468" s="338"/>
      <c r="AH468" s="338"/>
      <c r="AI468" s="338"/>
      <c r="AJ468" s="338"/>
      <c r="AK468" s="338"/>
      <c r="AL468" s="338"/>
      <c r="AM468" s="338"/>
      <c r="AN468" s="338"/>
      <c r="AO468" s="338"/>
      <c r="AP468" s="338"/>
      <c r="AQ468" s="338"/>
      <c r="AR468" s="338"/>
      <c r="AS468" s="338"/>
      <c r="AT468" s="338"/>
      <c r="AU468" s="338"/>
      <c r="AV468" s="338"/>
      <c r="AW468" s="338"/>
      <c r="AX468" s="338"/>
      <c r="AY468" s="338"/>
      <c r="AZ468" s="338"/>
      <c r="BA468" s="338"/>
      <c r="BB468" s="338"/>
      <c r="BC468" s="338"/>
      <c r="BD468" s="338"/>
      <c r="BE468" s="338"/>
      <c r="BF468" s="338"/>
      <c r="BG468" s="338"/>
      <c r="BH468" s="338"/>
      <c r="BI468" s="338"/>
      <c r="BJ468" s="338"/>
      <c r="BK468" s="338"/>
      <c r="BL468" s="338"/>
      <c r="BM468" s="338"/>
      <c r="BN468" s="338"/>
      <c r="BO468" s="338"/>
      <c r="BP468" s="338"/>
      <c r="BQ468" s="338"/>
      <c r="BR468" s="338"/>
      <c r="BS468" s="338"/>
      <c r="BT468" s="338"/>
      <c r="BU468" s="338"/>
      <c r="BV468" s="343"/>
      <c r="BW468" s="343"/>
      <c r="BX468" s="343"/>
      <c r="BY468" s="343"/>
      <c r="BZ468" s="338"/>
      <c r="CA468" s="338"/>
      <c r="CB468" s="338"/>
      <c r="CC468" s="338"/>
      <c r="CD468" s="338"/>
      <c r="CE468" s="338"/>
      <c r="CF468" s="338"/>
    </row>
    <row r="469" ht="15.75" customHeight="1">
      <c r="A469" s="829"/>
      <c r="B469" s="338"/>
      <c r="C469" s="338"/>
      <c r="D469" s="338"/>
      <c r="E469" s="338"/>
      <c r="F469" s="346"/>
      <c r="G469" s="546"/>
      <c r="H469" s="547"/>
      <c r="I469" s="786">
        <f t="shared" si="177"/>
        <v>0</v>
      </c>
      <c r="J469" s="448"/>
      <c r="K469" s="344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  <c r="AC469" s="338"/>
      <c r="AD469" s="338"/>
      <c r="AE469" s="338"/>
      <c r="AF469" s="338"/>
      <c r="AG469" s="338"/>
      <c r="AH469" s="338"/>
      <c r="AI469" s="338"/>
      <c r="AJ469" s="338"/>
      <c r="AK469" s="338"/>
      <c r="AL469" s="338"/>
      <c r="AM469" s="338"/>
      <c r="AN469" s="338"/>
      <c r="AO469" s="338"/>
      <c r="AP469" s="338"/>
      <c r="AQ469" s="338"/>
      <c r="AR469" s="338"/>
      <c r="AS469" s="338"/>
      <c r="AT469" s="338"/>
      <c r="AU469" s="338"/>
      <c r="AV469" s="338"/>
      <c r="AW469" s="338"/>
      <c r="AX469" s="338"/>
      <c r="AY469" s="338"/>
      <c r="AZ469" s="338"/>
      <c r="BA469" s="338"/>
      <c r="BB469" s="338"/>
      <c r="BC469" s="338"/>
      <c r="BD469" s="338"/>
      <c r="BE469" s="338"/>
      <c r="BF469" s="338"/>
      <c r="BG469" s="338"/>
      <c r="BH469" s="338"/>
      <c r="BI469" s="338"/>
      <c r="BJ469" s="338"/>
      <c r="BK469" s="338"/>
      <c r="BL469" s="338"/>
      <c r="BM469" s="338"/>
      <c r="BN469" s="338"/>
      <c r="BO469" s="338"/>
      <c r="BP469" s="338"/>
      <c r="BQ469" s="338"/>
      <c r="BR469" s="338"/>
      <c r="BS469" s="338"/>
      <c r="BT469" s="338"/>
      <c r="BU469" s="338"/>
      <c r="BV469" s="343"/>
      <c r="BW469" s="343"/>
      <c r="BX469" s="343"/>
      <c r="BY469" s="343"/>
      <c r="BZ469" s="338"/>
      <c r="CA469" s="338"/>
      <c r="CB469" s="338"/>
      <c r="CC469" s="338"/>
      <c r="CD469" s="338"/>
      <c r="CE469" s="338"/>
      <c r="CF469" s="338"/>
    </row>
    <row r="470" ht="15.75" customHeight="1">
      <c r="A470" s="829"/>
      <c r="B470" s="338"/>
      <c r="C470" s="338"/>
      <c r="D470" s="338"/>
      <c r="E470" s="338"/>
      <c r="F470" s="346"/>
      <c r="G470" s="546"/>
      <c r="H470" s="547"/>
      <c r="I470" s="786">
        <f t="shared" si="177"/>
        <v>0</v>
      </c>
      <c r="J470" s="448"/>
      <c r="K470" s="344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  <c r="AC470" s="338"/>
      <c r="AD470" s="338"/>
      <c r="AE470" s="338"/>
      <c r="AF470" s="338"/>
      <c r="AG470" s="338"/>
      <c r="AH470" s="338"/>
      <c r="AI470" s="338"/>
      <c r="AJ470" s="338"/>
      <c r="AK470" s="338"/>
      <c r="AL470" s="338"/>
      <c r="AM470" s="338"/>
      <c r="AN470" s="338"/>
      <c r="AO470" s="338"/>
      <c r="AP470" s="338"/>
      <c r="AQ470" s="338"/>
      <c r="AR470" s="338"/>
      <c r="AS470" s="338"/>
      <c r="AT470" s="338"/>
      <c r="AU470" s="338"/>
      <c r="AV470" s="338"/>
      <c r="AW470" s="338"/>
      <c r="AX470" s="338"/>
      <c r="AY470" s="338"/>
      <c r="AZ470" s="338"/>
      <c r="BA470" s="338"/>
      <c r="BB470" s="338"/>
      <c r="BC470" s="338"/>
      <c r="BD470" s="338"/>
      <c r="BE470" s="338"/>
      <c r="BF470" s="338"/>
      <c r="BG470" s="338"/>
      <c r="BH470" s="338"/>
      <c r="BI470" s="338"/>
      <c r="BJ470" s="338"/>
      <c r="BK470" s="338"/>
      <c r="BL470" s="338"/>
      <c r="BM470" s="338"/>
      <c r="BN470" s="338"/>
      <c r="BO470" s="338"/>
      <c r="BP470" s="338"/>
      <c r="BQ470" s="338"/>
      <c r="BR470" s="338"/>
      <c r="BS470" s="338"/>
      <c r="BT470" s="338"/>
      <c r="BU470" s="338"/>
      <c r="BV470" s="343"/>
      <c r="BW470" s="343"/>
      <c r="BX470" s="343"/>
      <c r="BY470" s="343"/>
      <c r="BZ470" s="338"/>
      <c r="CA470" s="338"/>
      <c r="CB470" s="338"/>
      <c r="CC470" s="338"/>
      <c r="CD470" s="338"/>
      <c r="CE470" s="338"/>
      <c r="CF470" s="338"/>
    </row>
    <row r="471" ht="15.75" customHeight="1">
      <c r="A471" s="829"/>
      <c r="B471" s="338"/>
      <c r="C471" s="338"/>
      <c r="D471" s="338"/>
      <c r="E471" s="338"/>
      <c r="F471" s="346"/>
      <c r="G471" s="546"/>
      <c r="H471" s="547"/>
      <c r="I471" s="786">
        <f t="shared" si="177"/>
        <v>0</v>
      </c>
      <c r="J471" s="448"/>
      <c r="K471" s="344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  <c r="AC471" s="338"/>
      <c r="AD471" s="338"/>
      <c r="AE471" s="338"/>
      <c r="AF471" s="338"/>
      <c r="AG471" s="338"/>
      <c r="AH471" s="338"/>
      <c r="AI471" s="338"/>
      <c r="AJ471" s="338"/>
      <c r="AK471" s="338"/>
      <c r="AL471" s="338"/>
      <c r="AM471" s="338"/>
      <c r="AN471" s="338"/>
      <c r="AO471" s="338"/>
      <c r="AP471" s="338"/>
      <c r="AQ471" s="338"/>
      <c r="AR471" s="338"/>
      <c r="AS471" s="338"/>
      <c r="AT471" s="338"/>
      <c r="AU471" s="338"/>
      <c r="AV471" s="338"/>
      <c r="AW471" s="338"/>
      <c r="AX471" s="338"/>
      <c r="AY471" s="338"/>
      <c r="AZ471" s="338"/>
      <c r="BA471" s="338"/>
      <c r="BB471" s="338"/>
      <c r="BC471" s="338"/>
      <c r="BD471" s="338"/>
      <c r="BE471" s="338"/>
      <c r="BF471" s="338"/>
      <c r="BG471" s="338"/>
      <c r="BH471" s="338"/>
      <c r="BI471" s="338"/>
      <c r="BJ471" s="338"/>
      <c r="BK471" s="338"/>
      <c r="BL471" s="338"/>
      <c r="BM471" s="338"/>
      <c r="BN471" s="338"/>
      <c r="BO471" s="338"/>
      <c r="BP471" s="338"/>
      <c r="BQ471" s="338"/>
      <c r="BR471" s="338"/>
      <c r="BS471" s="338"/>
      <c r="BT471" s="338"/>
      <c r="BU471" s="338"/>
      <c r="BV471" s="343"/>
      <c r="BW471" s="343"/>
      <c r="BX471" s="343"/>
      <c r="BY471" s="343"/>
      <c r="BZ471" s="338"/>
      <c r="CA471" s="338"/>
      <c r="CB471" s="338"/>
      <c r="CC471" s="338"/>
      <c r="CD471" s="338"/>
      <c r="CE471" s="338"/>
      <c r="CF471" s="338"/>
    </row>
    <row r="472" ht="15.75" customHeight="1">
      <c r="A472" s="829"/>
      <c r="B472" s="338"/>
      <c r="C472" s="338"/>
      <c r="D472" s="338"/>
      <c r="E472" s="338"/>
      <c r="F472" s="346"/>
      <c r="G472" s="546"/>
      <c r="H472" s="547"/>
      <c r="I472" s="786">
        <f t="shared" si="177"/>
        <v>0</v>
      </c>
      <c r="J472" s="448"/>
      <c r="K472" s="344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  <c r="AC472" s="338"/>
      <c r="AD472" s="338"/>
      <c r="AE472" s="338"/>
      <c r="AF472" s="338"/>
      <c r="AG472" s="338"/>
      <c r="AH472" s="338"/>
      <c r="AI472" s="338"/>
      <c r="AJ472" s="338"/>
      <c r="AK472" s="338"/>
      <c r="AL472" s="338"/>
      <c r="AM472" s="338"/>
      <c r="AN472" s="338"/>
      <c r="AO472" s="338"/>
      <c r="AP472" s="338"/>
      <c r="AQ472" s="338"/>
      <c r="AR472" s="338"/>
      <c r="AS472" s="338"/>
      <c r="AT472" s="338"/>
      <c r="AU472" s="338"/>
      <c r="AV472" s="338"/>
      <c r="AW472" s="338"/>
      <c r="AX472" s="338"/>
      <c r="AY472" s="338"/>
      <c r="AZ472" s="338"/>
      <c r="BA472" s="338"/>
      <c r="BB472" s="338"/>
      <c r="BC472" s="338"/>
      <c r="BD472" s="338"/>
      <c r="BE472" s="338"/>
      <c r="BF472" s="338"/>
      <c r="BG472" s="338"/>
      <c r="BH472" s="338"/>
      <c r="BI472" s="338"/>
      <c r="BJ472" s="338"/>
      <c r="BK472" s="338"/>
      <c r="BL472" s="338"/>
      <c r="BM472" s="338"/>
      <c r="BN472" s="338"/>
      <c r="BO472" s="338"/>
      <c r="BP472" s="338"/>
      <c r="BQ472" s="338"/>
      <c r="BR472" s="338"/>
      <c r="BS472" s="338"/>
      <c r="BT472" s="338"/>
      <c r="BU472" s="338"/>
      <c r="BV472" s="343"/>
      <c r="BW472" s="343"/>
      <c r="BX472" s="343"/>
      <c r="BY472" s="343"/>
      <c r="BZ472" s="338"/>
      <c r="CA472" s="338"/>
      <c r="CB472" s="338"/>
      <c r="CC472" s="338"/>
      <c r="CD472" s="338"/>
      <c r="CE472" s="338"/>
      <c r="CF472" s="338"/>
    </row>
    <row r="473" ht="15.75" customHeight="1">
      <c r="A473" s="829"/>
      <c r="B473" s="338"/>
      <c r="C473" s="338"/>
      <c r="D473" s="338"/>
      <c r="E473" s="338"/>
      <c r="F473" s="346"/>
      <c r="G473" s="546"/>
      <c r="H473" s="547"/>
      <c r="I473" s="786">
        <f t="shared" si="177"/>
        <v>0</v>
      </c>
      <c r="J473" s="448"/>
      <c r="K473" s="344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  <c r="AC473" s="338"/>
      <c r="AD473" s="338"/>
      <c r="AE473" s="338"/>
      <c r="AF473" s="338"/>
      <c r="AG473" s="338"/>
      <c r="AH473" s="338"/>
      <c r="AI473" s="338"/>
      <c r="AJ473" s="338"/>
      <c r="AK473" s="338"/>
      <c r="AL473" s="338"/>
      <c r="AM473" s="338"/>
      <c r="AN473" s="338"/>
      <c r="AO473" s="338"/>
      <c r="AP473" s="338"/>
      <c r="AQ473" s="338"/>
      <c r="AR473" s="338"/>
      <c r="AS473" s="338"/>
      <c r="AT473" s="338"/>
      <c r="AU473" s="338"/>
      <c r="AV473" s="338"/>
      <c r="AW473" s="338"/>
      <c r="AX473" s="338"/>
      <c r="AY473" s="338"/>
      <c r="AZ473" s="338"/>
      <c r="BA473" s="338"/>
      <c r="BB473" s="338"/>
      <c r="BC473" s="338"/>
      <c r="BD473" s="338"/>
      <c r="BE473" s="338"/>
      <c r="BF473" s="338"/>
      <c r="BG473" s="338"/>
      <c r="BH473" s="338"/>
      <c r="BI473" s="338"/>
      <c r="BJ473" s="338"/>
      <c r="BK473" s="338"/>
      <c r="BL473" s="338"/>
      <c r="BM473" s="338"/>
      <c r="BN473" s="338"/>
      <c r="BO473" s="338"/>
      <c r="BP473" s="338"/>
      <c r="BQ473" s="338"/>
      <c r="BR473" s="338"/>
      <c r="BS473" s="338"/>
      <c r="BT473" s="338"/>
      <c r="BU473" s="338"/>
      <c r="BV473" s="343"/>
      <c r="BW473" s="343"/>
      <c r="BX473" s="343"/>
      <c r="BY473" s="343"/>
      <c r="BZ473" s="338"/>
      <c r="CA473" s="338"/>
      <c r="CB473" s="338"/>
      <c r="CC473" s="338"/>
      <c r="CD473" s="338"/>
      <c r="CE473" s="338"/>
      <c r="CF473" s="338"/>
    </row>
    <row r="474" ht="15.75" customHeight="1">
      <c r="A474" s="829"/>
      <c r="B474" s="338"/>
      <c r="C474" s="338"/>
      <c r="D474" s="338"/>
      <c r="E474" s="338"/>
      <c r="F474" s="346"/>
      <c r="G474" s="546"/>
      <c r="H474" s="547"/>
      <c r="I474" s="786">
        <f t="shared" si="177"/>
        <v>0</v>
      </c>
      <c r="J474" s="448"/>
      <c r="K474" s="344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  <c r="AC474" s="338"/>
      <c r="AD474" s="338"/>
      <c r="AE474" s="338"/>
      <c r="AF474" s="338"/>
      <c r="AG474" s="338"/>
      <c r="AH474" s="338"/>
      <c r="AI474" s="338"/>
      <c r="AJ474" s="338"/>
      <c r="AK474" s="338"/>
      <c r="AL474" s="338"/>
      <c r="AM474" s="338"/>
      <c r="AN474" s="338"/>
      <c r="AO474" s="338"/>
      <c r="AP474" s="338"/>
      <c r="AQ474" s="338"/>
      <c r="AR474" s="338"/>
      <c r="AS474" s="338"/>
      <c r="AT474" s="338"/>
      <c r="AU474" s="338"/>
      <c r="AV474" s="338"/>
      <c r="AW474" s="338"/>
      <c r="AX474" s="338"/>
      <c r="AY474" s="338"/>
      <c r="AZ474" s="338"/>
      <c r="BA474" s="338"/>
      <c r="BB474" s="338"/>
      <c r="BC474" s="338"/>
      <c r="BD474" s="338"/>
      <c r="BE474" s="338"/>
      <c r="BF474" s="338"/>
      <c r="BG474" s="338"/>
      <c r="BH474" s="338"/>
      <c r="BI474" s="338"/>
      <c r="BJ474" s="338"/>
      <c r="BK474" s="338"/>
      <c r="BL474" s="338"/>
      <c r="BM474" s="338"/>
      <c r="BN474" s="338"/>
      <c r="BO474" s="338"/>
      <c r="BP474" s="338"/>
      <c r="BQ474" s="338"/>
      <c r="BR474" s="338"/>
      <c r="BS474" s="338"/>
      <c r="BT474" s="338"/>
      <c r="BU474" s="338"/>
      <c r="BV474" s="343"/>
      <c r="BW474" s="343"/>
      <c r="BX474" s="343"/>
      <c r="BY474" s="343"/>
      <c r="BZ474" s="338"/>
      <c r="CA474" s="338"/>
      <c r="CB474" s="338"/>
      <c r="CC474" s="338"/>
      <c r="CD474" s="338"/>
      <c r="CE474" s="338"/>
      <c r="CF474" s="338"/>
    </row>
    <row r="475" ht="15.75" customHeight="1">
      <c r="A475" s="829"/>
      <c r="B475" s="338"/>
      <c r="C475" s="338"/>
      <c r="D475" s="338"/>
      <c r="E475" s="338"/>
      <c r="F475" s="346"/>
      <c r="G475" s="546"/>
      <c r="H475" s="547"/>
      <c r="I475" s="786">
        <f t="shared" si="177"/>
        <v>0</v>
      </c>
      <c r="J475" s="448"/>
      <c r="K475" s="344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  <c r="AC475" s="338"/>
      <c r="AD475" s="338"/>
      <c r="AE475" s="338"/>
      <c r="AF475" s="338"/>
      <c r="AG475" s="338"/>
      <c r="AH475" s="338"/>
      <c r="AI475" s="338"/>
      <c r="AJ475" s="338"/>
      <c r="AK475" s="338"/>
      <c r="AL475" s="338"/>
      <c r="AM475" s="338"/>
      <c r="AN475" s="338"/>
      <c r="AO475" s="338"/>
      <c r="AP475" s="338"/>
      <c r="AQ475" s="338"/>
      <c r="AR475" s="338"/>
      <c r="AS475" s="338"/>
      <c r="AT475" s="338"/>
      <c r="AU475" s="338"/>
      <c r="AV475" s="338"/>
      <c r="AW475" s="338"/>
      <c r="AX475" s="338"/>
      <c r="AY475" s="338"/>
      <c r="AZ475" s="338"/>
      <c r="BA475" s="338"/>
      <c r="BB475" s="338"/>
      <c r="BC475" s="338"/>
      <c r="BD475" s="338"/>
      <c r="BE475" s="338"/>
      <c r="BF475" s="338"/>
      <c r="BG475" s="338"/>
      <c r="BH475" s="338"/>
      <c r="BI475" s="338"/>
      <c r="BJ475" s="338"/>
      <c r="BK475" s="338"/>
      <c r="BL475" s="338"/>
      <c r="BM475" s="338"/>
      <c r="BN475" s="338"/>
      <c r="BO475" s="338"/>
      <c r="BP475" s="338"/>
      <c r="BQ475" s="338"/>
      <c r="BR475" s="338"/>
      <c r="BS475" s="338"/>
      <c r="BT475" s="338"/>
      <c r="BU475" s="338"/>
      <c r="BV475" s="343"/>
      <c r="BW475" s="343"/>
      <c r="BX475" s="343"/>
      <c r="BY475" s="343"/>
      <c r="BZ475" s="338"/>
      <c r="CA475" s="338"/>
      <c r="CB475" s="338"/>
      <c r="CC475" s="338"/>
      <c r="CD475" s="338"/>
      <c r="CE475" s="338"/>
      <c r="CF475" s="338"/>
    </row>
    <row r="476" ht="15.75" customHeight="1">
      <c r="A476" s="829"/>
      <c r="B476" s="338"/>
      <c r="C476" s="338"/>
      <c r="D476" s="338"/>
      <c r="E476" s="338"/>
      <c r="F476" s="346"/>
      <c r="G476" s="546"/>
      <c r="H476" s="547"/>
      <c r="I476" s="786">
        <f t="shared" si="177"/>
        <v>0</v>
      </c>
      <c r="J476" s="448"/>
      <c r="K476" s="344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  <c r="AC476" s="338"/>
      <c r="AD476" s="338"/>
      <c r="AE476" s="338"/>
      <c r="AF476" s="338"/>
      <c r="AG476" s="338"/>
      <c r="AH476" s="338"/>
      <c r="AI476" s="338"/>
      <c r="AJ476" s="338"/>
      <c r="AK476" s="338"/>
      <c r="AL476" s="338"/>
      <c r="AM476" s="338"/>
      <c r="AN476" s="338"/>
      <c r="AO476" s="338"/>
      <c r="AP476" s="338"/>
      <c r="AQ476" s="338"/>
      <c r="AR476" s="338"/>
      <c r="AS476" s="338"/>
      <c r="AT476" s="338"/>
      <c r="AU476" s="338"/>
      <c r="AV476" s="338"/>
      <c r="AW476" s="338"/>
      <c r="AX476" s="338"/>
      <c r="AY476" s="338"/>
      <c r="AZ476" s="338"/>
      <c r="BA476" s="338"/>
      <c r="BB476" s="338"/>
      <c r="BC476" s="338"/>
      <c r="BD476" s="338"/>
      <c r="BE476" s="338"/>
      <c r="BF476" s="338"/>
      <c r="BG476" s="338"/>
      <c r="BH476" s="338"/>
      <c r="BI476" s="338"/>
      <c r="BJ476" s="338"/>
      <c r="BK476" s="338"/>
      <c r="BL476" s="338"/>
      <c r="BM476" s="338"/>
      <c r="BN476" s="338"/>
      <c r="BO476" s="338"/>
      <c r="BP476" s="338"/>
      <c r="BQ476" s="338"/>
      <c r="BR476" s="338"/>
      <c r="BS476" s="338"/>
      <c r="BT476" s="338"/>
      <c r="BU476" s="338"/>
      <c r="BV476" s="343"/>
      <c r="BW476" s="343"/>
      <c r="BX476" s="343"/>
      <c r="BY476" s="343"/>
      <c r="BZ476" s="338"/>
      <c r="CA476" s="338"/>
      <c r="CB476" s="338"/>
      <c r="CC476" s="338"/>
      <c r="CD476" s="338"/>
      <c r="CE476" s="338"/>
      <c r="CF476" s="338"/>
    </row>
    <row r="477" ht="15.75" customHeight="1">
      <c r="A477" s="829"/>
      <c r="B477" s="338"/>
      <c r="C477" s="338"/>
      <c r="D477" s="338"/>
      <c r="E477" s="338"/>
      <c r="F477" s="346"/>
      <c r="G477" s="546"/>
      <c r="H477" s="547"/>
      <c r="I477" s="786">
        <f t="shared" si="177"/>
        <v>0</v>
      </c>
      <c r="J477" s="448"/>
      <c r="K477" s="344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  <c r="AC477" s="338"/>
      <c r="AD477" s="338"/>
      <c r="AE477" s="338"/>
      <c r="AF477" s="338"/>
      <c r="AG477" s="338"/>
      <c r="AH477" s="338"/>
      <c r="AI477" s="338"/>
      <c r="AJ477" s="338"/>
      <c r="AK477" s="338"/>
      <c r="AL477" s="338"/>
      <c r="AM477" s="338"/>
      <c r="AN477" s="338"/>
      <c r="AO477" s="338"/>
      <c r="AP477" s="338"/>
      <c r="AQ477" s="338"/>
      <c r="AR477" s="338"/>
      <c r="AS477" s="338"/>
      <c r="AT477" s="338"/>
      <c r="AU477" s="338"/>
      <c r="AV477" s="338"/>
      <c r="AW477" s="338"/>
      <c r="AX477" s="338"/>
      <c r="AY477" s="338"/>
      <c r="AZ477" s="338"/>
      <c r="BA477" s="338"/>
      <c r="BB477" s="338"/>
      <c r="BC477" s="338"/>
      <c r="BD477" s="338"/>
      <c r="BE477" s="338"/>
      <c r="BF477" s="338"/>
      <c r="BG477" s="338"/>
      <c r="BH477" s="338"/>
      <c r="BI477" s="338"/>
      <c r="BJ477" s="338"/>
      <c r="BK477" s="338"/>
      <c r="BL477" s="338"/>
      <c r="BM477" s="338"/>
      <c r="BN477" s="338"/>
      <c r="BO477" s="338"/>
      <c r="BP477" s="338"/>
      <c r="BQ477" s="338"/>
      <c r="BR477" s="338"/>
      <c r="BS477" s="338"/>
      <c r="BT477" s="338"/>
      <c r="BU477" s="338"/>
      <c r="BV477" s="343"/>
      <c r="BW477" s="343"/>
      <c r="BX477" s="343"/>
      <c r="BY477" s="343"/>
      <c r="BZ477" s="338"/>
      <c r="CA477" s="338"/>
      <c r="CB477" s="338"/>
      <c r="CC477" s="338"/>
      <c r="CD477" s="338"/>
      <c r="CE477" s="338"/>
      <c r="CF477" s="338"/>
    </row>
    <row r="478" ht="15.75" customHeight="1">
      <c r="A478" s="829"/>
      <c r="B478" s="338"/>
      <c r="C478" s="338"/>
      <c r="D478" s="338"/>
      <c r="E478" s="338"/>
      <c r="F478" s="346"/>
      <c r="G478" s="546"/>
      <c r="H478" s="547"/>
      <c r="I478" s="786">
        <f t="shared" si="177"/>
        <v>0</v>
      </c>
      <c r="J478" s="448"/>
      <c r="K478" s="344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  <c r="AC478" s="338"/>
      <c r="AD478" s="338"/>
      <c r="AE478" s="338"/>
      <c r="AF478" s="338"/>
      <c r="AG478" s="338"/>
      <c r="AH478" s="338"/>
      <c r="AI478" s="338"/>
      <c r="AJ478" s="338"/>
      <c r="AK478" s="338"/>
      <c r="AL478" s="338"/>
      <c r="AM478" s="338"/>
      <c r="AN478" s="338"/>
      <c r="AO478" s="338"/>
      <c r="AP478" s="338"/>
      <c r="AQ478" s="338"/>
      <c r="AR478" s="338"/>
      <c r="AS478" s="338"/>
      <c r="AT478" s="338"/>
      <c r="AU478" s="338"/>
      <c r="AV478" s="338"/>
      <c r="AW478" s="338"/>
      <c r="AX478" s="338"/>
      <c r="AY478" s="338"/>
      <c r="AZ478" s="338"/>
      <c r="BA478" s="338"/>
      <c r="BB478" s="338"/>
      <c r="BC478" s="338"/>
      <c r="BD478" s="338"/>
      <c r="BE478" s="338"/>
      <c r="BF478" s="338"/>
      <c r="BG478" s="338"/>
      <c r="BH478" s="338"/>
      <c r="BI478" s="338"/>
      <c r="BJ478" s="338"/>
      <c r="BK478" s="338"/>
      <c r="BL478" s="338"/>
      <c r="BM478" s="338"/>
      <c r="BN478" s="338"/>
      <c r="BO478" s="338"/>
      <c r="BP478" s="338"/>
      <c r="BQ478" s="338"/>
      <c r="BR478" s="338"/>
      <c r="BS478" s="338"/>
      <c r="BT478" s="338"/>
      <c r="BU478" s="338"/>
      <c r="BV478" s="343"/>
      <c r="BW478" s="343"/>
      <c r="BX478" s="343"/>
      <c r="BY478" s="343"/>
      <c r="BZ478" s="338"/>
      <c r="CA478" s="338"/>
      <c r="CB478" s="338"/>
      <c r="CC478" s="338"/>
      <c r="CD478" s="338"/>
      <c r="CE478" s="338"/>
      <c r="CF478" s="338"/>
    </row>
    <row r="479" ht="15.75" customHeight="1">
      <c r="A479" s="829"/>
      <c r="B479" s="338"/>
      <c r="C479" s="338"/>
      <c r="D479" s="338"/>
      <c r="E479" s="338"/>
      <c r="F479" s="346"/>
      <c r="G479" s="546"/>
      <c r="H479" s="547"/>
      <c r="I479" s="786">
        <f t="shared" si="177"/>
        <v>0</v>
      </c>
      <c r="J479" s="448"/>
      <c r="K479" s="344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  <c r="AC479" s="338"/>
      <c r="AD479" s="338"/>
      <c r="AE479" s="338"/>
      <c r="AF479" s="338"/>
      <c r="AG479" s="338"/>
      <c r="AH479" s="338"/>
      <c r="AI479" s="338"/>
      <c r="AJ479" s="338"/>
      <c r="AK479" s="338"/>
      <c r="AL479" s="338"/>
      <c r="AM479" s="338"/>
      <c r="AN479" s="338"/>
      <c r="AO479" s="338"/>
      <c r="AP479" s="338"/>
      <c r="AQ479" s="338"/>
      <c r="AR479" s="338"/>
      <c r="AS479" s="338"/>
      <c r="AT479" s="338"/>
      <c r="AU479" s="338"/>
      <c r="AV479" s="338"/>
      <c r="AW479" s="338"/>
      <c r="AX479" s="338"/>
      <c r="AY479" s="338"/>
      <c r="AZ479" s="338"/>
      <c r="BA479" s="338"/>
      <c r="BB479" s="338"/>
      <c r="BC479" s="338"/>
      <c r="BD479" s="338"/>
      <c r="BE479" s="338"/>
      <c r="BF479" s="338"/>
      <c r="BG479" s="338"/>
      <c r="BH479" s="338"/>
      <c r="BI479" s="338"/>
      <c r="BJ479" s="338"/>
      <c r="BK479" s="338"/>
      <c r="BL479" s="338"/>
      <c r="BM479" s="338"/>
      <c r="BN479" s="338"/>
      <c r="BO479" s="338"/>
      <c r="BP479" s="338"/>
      <c r="BQ479" s="338"/>
      <c r="BR479" s="338"/>
      <c r="BS479" s="338"/>
      <c r="BT479" s="338"/>
      <c r="BU479" s="338"/>
      <c r="BV479" s="343"/>
      <c r="BW479" s="343"/>
      <c r="BX479" s="343"/>
      <c r="BY479" s="343"/>
      <c r="BZ479" s="338"/>
      <c r="CA479" s="338"/>
      <c r="CB479" s="338"/>
      <c r="CC479" s="338"/>
      <c r="CD479" s="338"/>
      <c r="CE479" s="338"/>
      <c r="CF479" s="338"/>
    </row>
    <row r="480" ht="15.75" customHeight="1">
      <c r="A480" s="829"/>
      <c r="B480" s="338"/>
      <c r="C480" s="338"/>
      <c r="D480" s="338"/>
      <c r="E480" s="338"/>
      <c r="F480" s="346"/>
      <c r="G480" s="546"/>
      <c r="H480" s="547"/>
      <c r="I480" s="786">
        <f t="shared" si="177"/>
        <v>0</v>
      </c>
      <c r="J480" s="448"/>
      <c r="K480" s="344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  <c r="AC480" s="338"/>
      <c r="AD480" s="338"/>
      <c r="AE480" s="338"/>
      <c r="AF480" s="338"/>
      <c r="AG480" s="338"/>
      <c r="AH480" s="338"/>
      <c r="AI480" s="338"/>
      <c r="AJ480" s="338"/>
      <c r="AK480" s="338"/>
      <c r="AL480" s="338"/>
      <c r="AM480" s="338"/>
      <c r="AN480" s="338"/>
      <c r="AO480" s="338"/>
      <c r="AP480" s="338"/>
      <c r="AQ480" s="338"/>
      <c r="AR480" s="338"/>
      <c r="AS480" s="338"/>
      <c r="AT480" s="338"/>
      <c r="AU480" s="338"/>
      <c r="AV480" s="338"/>
      <c r="AW480" s="338"/>
      <c r="AX480" s="338"/>
      <c r="AY480" s="338"/>
      <c r="AZ480" s="338"/>
      <c r="BA480" s="338"/>
      <c r="BB480" s="338"/>
      <c r="BC480" s="338"/>
      <c r="BD480" s="338"/>
      <c r="BE480" s="338"/>
      <c r="BF480" s="338"/>
      <c r="BG480" s="338"/>
      <c r="BH480" s="338"/>
      <c r="BI480" s="338"/>
      <c r="BJ480" s="338"/>
      <c r="BK480" s="338"/>
      <c r="BL480" s="338"/>
      <c r="BM480" s="338"/>
      <c r="BN480" s="338"/>
      <c r="BO480" s="338"/>
      <c r="BP480" s="338"/>
      <c r="BQ480" s="338"/>
      <c r="BR480" s="338"/>
      <c r="BS480" s="338"/>
      <c r="BT480" s="338"/>
      <c r="BU480" s="338"/>
      <c r="BV480" s="343"/>
      <c r="BW480" s="343"/>
      <c r="BX480" s="343"/>
      <c r="BY480" s="343"/>
      <c r="BZ480" s="338"/>
      <c r="CA480" s="338"/>
      <c r="CB480" s="338"/>
      <c r="CC480" s="338"/>
      <c r="CD480" s="338"/>
      <c r="CE480" s="338"/>
      <c r="CF480" s="338"/>
    </row>
    <row r="481" ht="15.75" customHeight="1">
      <c r="A481" s="829"/>
      <c r="B481" s="338"/>
      <c r="C481" s="338"/>
      <c r="D481" s="338"/>
      <c r="E481" s="338"/>
      <c r="F481" s="346"/>
      <c r="G481" s="546"/>
      <c r="H481" s="547"/>
      <c r="I481" s="786">
        <f t="shared" si="177"/>
        <v>0</v>
      </c>
      <c r="J481" s="448"/>
      <c r="K481" s="344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  <c r="AC481" s="338"/>
      <c r="AD481" s="338"/>
      <c r="AE481" s="338"/>
      <c r="AF481" s="338"/>
      <c r="AG481" s="338"/>
      <c r="AH481" s="338"/>
      <c r="AI481" s="338"/>
      <c r="AJ481" s="338"/>
      <c r="AK481" s="338"/>
      <c r="AL481" s="338"/>
      <c r="AM481" s="338"/>
      <c r="AN481" s="338"/>
      <c r="AO481" s="338"/>
      <c r="AP481" s="338"/>
      <c r="AQ481" s="338"/>
      <c r="AR481" s="338"/>
      <c r="AS481" s="338"/>
      <c r="AT481" s="338"/>
      <c r="AU481" s="338"/>
      <c r="AV481" s="338"/>
      <c r="AW481" s="338"/>
      <c r="AX481" s="338"/>
      <c r="AY481" s="338"/>
      <c r="AZ481" s="338"/>
      <c r="BA481" s="338"/>
      <c r="BB481" s="338"/>
      <c r="BC481" s="338"/>
      <c r="BD481" s="338"/>
      <c r="BE481" s="338"/>
      <c r="BF481" s="338"/>
      <c r="BG481" s="338"/>
      <c r="BH481" s="338"/>
      <c r="BI481" s="338"/>
      <c r="BJ481" s="338"/>
      <c r="BK481" s="338"/>
      <c r="BL481" s="338"/>
      <c r="BM481" s="338"/>
      <c r="BN481" s="338"/>
      <c r="BO481" s="338"/>
      <c r="BP481" s="338"/>
      <c r="BQ481" s="338"/>
      <c r="BR481" s="338"/>
      <c r="BS481" s="338"/>
      <c r="BT481" s="338"/>
      <c r="BU481" s="338"/>
      <c r="BV481" s="343"/>
      <c r="BW481" s="343"/>
      <c r="BX481" s="343"/>
      <c r="BY481" s="343"/>
      <c r="BZ481" s="338"/>
      <c r="CA481" s="338"/>
      <c r="CB481" s="338"/>
      <c r="CC481" s="338"/>
      <c r="CD481" s="338"/>
      <c r="CE481" s="338"/>
      <c r="CF481" s="338"/>
    </row>
    <row r="482" ht="15.75" customHeight="1">
      <c r="A482" s="829"/>
      <c r="B482" s="338"/>
      <c r="C482" s="338"/>
      <c r="D482" s="338"/>
      <c r="E482" s="338"/>
      <c r="F482" s="346"/>
      <c r="G482" s="546"/>
      <c r="H482" s="547"/>
      <c r="I482" s="786">
        <f t="shared" si="177"/>
        <v>0</v>
      </c>
      <c r="J482" s="448"/>
      <c r="K482" s="344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  <c r="AC482" s="338"/>
      <c r="AD482" s="338"/>
      <c r="AE482" s="338"/>
      <c r="AF482" s="338"/>
      <c r="AG482" s="338"/>
      <c r="AH482" s="338"/>
      <c r="AI482" s="338"/>
      <c r="AJ482" s="338"/>
      <c r="AK482" s="338"/>
      <c r="AL482" s="338"/>
      <c r="AM482" s="338"/>
      <c r="AN482" s="338"/>
      <c r="AO482" s="338"/>
      <c r="AP482" s="338"/>
      <c r="AQ482" s="338"/>
      <c r="AR482" s="338"/>
      <c r="AS482" s="338"/>
      <c r="AT482" s="338"/>
      <c r="AU482" s="338"/>
      <c r="AV482" s="338"/>
      <c r="AW482" s="338"/>
      <c r="AX482" s="338"/>
      <c r="AY482" s="338"/>
      <c r="AZ482" s="338"/>
      <c r="BA482" s="338"/>
      <c r="BB482" s="338"/>
      <c r="BC482" s="338"/>
      <c r="BD482" s="338"/>
      <c r="BE482" s="338"/>
      <c r="BF482" s="338"/>
      <c r="BG482" s="338"/>
      <c r="BH482" s="338"/>
      <c r="BI482" s="338"/>
      <c r="BJ482" s="338"/>
      <c r="BK482" s="338"/>
      <c r="BL482" s="338"/>
      <c r="BM482" s="338"/>
      <c r="BN482" s="338"/>
      <c r="BO482" s="338"/>
      <c r="BP482" s="338"/>
      <c r="BQ482" s="338"/>
      <c r="BR482" s="338"/>
      <c r="BS482" s="338"/>
      <c r="BT482" s="338"/>
      <c r="BU482" s="338"/>
      <c r="BV482" s="343"/>
      <c r="BW482" s="343"/>
      <c r="BX482" s="343"/>
      <c r="BY482" s="343"/>
      <c r="BZ482" s="338"/>
      <c r="CA482" s="338"/>
      <c r="CB482" s="338"/>
      <c r="CC482" s="338"/>
      <c r="CD482" s="338"/>
      <c r="CE482" s="338"/>
      <c r="CF482" s="338"/>
    </row>
    <row r="483" ht="15.75" customHeight="1">
      <c r="A483" s="829"/>
      <c r="B483" s="338"/>
      <c r="C483" s="338"/>
      <c r="D483" s="338"/>
      <c r="E483" s="338"/>
      <c r="F483" s="346"/>
      <c r="G483" s="546"/>
      <c r="H483" s="547"/>
      <c r="I483" s="786">
        <f t="shared" si="177"/>
        <v>0</v>
      </c>
      <c r="J483" s="448"/>
      <c r="K483" s="344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  <c r="AC483" s="338"/>
      <c r="AD483" s="338"/>
      <c r="AE483" s="338"/>
      <c r="AF483" s="338"/>
      <c r="AG483" s="338"/>
      <c r="AH483" s="338"/>
      <c r="AI483" s="338"/>
      <c r="AJ483" s="338"/>
      <c r="AK483" s="338"/>
      <c r="AL483" s="338"/>
      <c r="AM483" s="338"/>
      <c r="AN483" s="338"/>
      <c r="AO483" s="338"/>
      <c r="AP483" s="338"/>
      <c r="AQ483" s="338"/>
      <c r="AR483" s="338"/>
      <c r="AS483" s="338"/>
      <c r="AT483" s="338"/>
      <c r="AU483" s="338"/>
      <c r="AV483" s="338"/>
      <c r="AW483" s="338"/>
      <c r="AX483" s="338"/>
      <c r="AY483" s="338"/>
      <c r="AZ483" s="338"/>
      <c r="BA483" s="338"/>
      <c r="BB483" s="338"/>
      <c r="BC483" s="338"/>
      <c r="BD483" s="338"/>
      <c r="BE483" s="338"/>
      <c r="BF483" s="338"/>
      <c r="BG483" s="338"/>
      <c r="BH483" s="338"/>
      <c r="BI483" s="338"/>
      <c r="BJ483" s="338"/>
      <c r="BK483" s="338"/>
      <c r="BL483" s="338"/>
      <c r="BM483" s="338"/>
      <c r="BN483" s="338"/>
      <c r="BO483" s="338"/>
      <c r="BP483" s="338"/>
      <c r="BQ483" s="338"/>
      <c r="BR483" s="338"/>
      <c r="BS483" s="338"/>
      <c r="BT483" s="338"/>
      <c r="BU483" s="338"/>
      <c r="BV483" s="343"/>
      <c r="BW483" s="343"/>
      <c r="BX483" s="343"/>
      <c r="BY483" s="343"/>
      <c r="BZ483" s="338"/>
      <c r="CA483" s="338"/>
      <c r="CB483" s="338"/>
      <c r="CC483" s="338"/>
      <c r="CD483" s="338"/>
      <c r="CE483" s="338"/>
      <c r="CF483" s="338"/>
    </row>
    <row r="484" ht="15.75" customHeight="1">
      <c r="A484" s="829"/>
      <c r="B484" s="338"/>
      <c r="C484" s="338"/>
      <c r="D484" s="338"/>
      <c r="E484" s="338"/>
      <c r="F484" s="346"/>
      <c r="G484" s="546"/>
      <c r="H484" s="547"/>
      <c r="I484" s="786">
        <f t="shared" si="177"/>
        <v>0</v>
      </c>
      <c r="J484" s="448"/>
      <c r="K484" s="344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  <c r="AC484" s="338"/>
      <c r="AD484" s="338"/>
      <c r="AE484" s="338"/>
      <c r="AF484" s="338"/>
      <c r="AG484" s="338"/>
      <c r="AH484" s="338"/>
      <c r="AI484" s="338"/>
      <c r="AJ484" s="338"/>
      <c r="AK484" s="338"/>
      <c r="AL484" s="338"/>
      <c r="AM484" s="338"/>
      <c r="AN484" s="338"/>
      <c r="AO484" s="338"/>
      <c r="AP484" s="338"/>
      <c r="AQ484" s="338"/>
      <c r="AR484" s="338"/>
      <c r="AS484" s="338"/>
      <c r="AT484" s="338"/>
      <c r="AU484" s="338"/>
      <c r="AV484" s="338"/>
      <c r="AW484" s="338"/>
      <c r="AX484" s="338"/>
      <c r="AY484" s="338"/>
      <c r="AZ484" s="338"/>
      <c r="BA484" s="338"/>
      <c r="BB484" s="338"/>
      <c r="BC484" s="338"/>
      <c r="BD484" s="338"/>
      <c r="BE484" s="338"/>
      <c r="BF484" s="338"/>
      <c r="BG484" s="338"/>
      <c r="BH484" s="338"/>
      <c r="BI484" s="338"/>
      <c r="BJ484" s="338"/>
      <c r="BK484" s="338"/>
      <c r="BL484" s="338"/>
      <c r="BM484" s="338"/>
      <c r="BN484" s="338"/>
      <c r="BO484" s="338"/>
      <c r="BP484" s="338"/>
      <c r="BQ484" s="338"/>
      <c r="BR484" s="338"/>
      <c r="BS484" s="338"/>
      <c r="BT484" s="338"/>
      <c r="BU484" s="338"/>
      <c r="BV484" s="343"/>
      <c r="BW484" s="343"/>
      <c r="BX484" s="343"/>
      <c r="BY484" s="343"/>
      <c r="BZ484" s="338"/>
      <c r="CA484" s="338"/>
      <c r="CB484" s="338"/>
      <c r="CC484" s="338"/>
      <c r="CD484" s="338"/>
      <c r="CE484" s="338"/>
      <c r="CF484" s="338"/>
    </row>
    <row r="485" ht="15.75" customHeight="1">
      <c r="A485" s="829"/>
      <c r="B485" s="338"/>
      <c r="C485" s="338"/>
      <c r="D485" s="338"/>
      <c r="E485" s="338"/>
      <c r="F485" s="346"/>
      <c r="G485" s="546"/>
      <c r="H485" s="547"/>
      <c r="I485" s="786">
        <f t="shared" si="177"/>
        <v>0</v>
      </c>
      <c r="J485" s="448"/>
      <c r="K485" s="344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  <c r="AC485" s="338"/>
      <c r="AD485" s="338"/>
      <c r="AE485" s="338"/>
      <c r="AF485" s="338"/>
      <c r="AG485" s="338"/>
      <c r="AH485" s="338"/>
      <c r="AI485" s="338"/>
      <c r="AJ485" s="338"/>
      <c r="AK485" s="338"/>
      <c r="AL485" s="338"/>
      <c r="AM485" s="338"/>
      <c r="AN485" s="338"/>
      <c r="AO485" s="338"/>
      <c r="AP485" s="338"/>
      <c r="AQ485" s="338"/>
      <c r="AR485" s="338"/>
      <c r="AS485" s="338"/>
      <c r="AT485" s="338"/>
      <c r="AU485" s="338"/>
      <c r="AV485" s="338"/>
      <c r="AW485" s="338"/>
      <c r="AX485" s="338"/>
      <c r="AY485" s="338"/>
      <c r="AZ485" s="338"/>
      <c r="BA485" s="338"/>
      <c r="BB485" s="338"/>
      <c r="BC485" s="338"/>
      <c r="BD485" s="338"/>
      <c r="BE485" s="338"/>
      <c r="BF485" s="338"/>
      <c r="BG485" s="338"/>
      <c r="BH485" s="338"/>
      <c r="BI485" s="338"/>
      <c r="BJ485" s="338"/>
      <c r="BK485" s="338"/>
      <c r="BL485" s="338"/>
      <c r="BM485" s="338"/>
      <c r="BN485" s="338"/>
      <c r="BO485" s="338"/>
      <c r="BP485" s="338"/>
      <c r="BQ485" s="338"/>
      <c r="BR485" s="338"/>
      <c r="BS485" s="338"/>
      <c r="BT485" s="338"/>
      <c r="BU485" s="338"/>
      <c r="BV485" s="343"/>
      <c r="BW485" s="343"/>
      <c r="BX485" s="343"/>
      <c r="BY485" s="343"/>
      <c r="BZ485" s="338"/>
      <c r="CA485" s="338"/>
      <c r="CB485" s="338"/>
      <c r="CC485" s="338"/>
      <c r="CD485" s="338"/>
      <c r="CE485" s="338"/>
      <c r="CF485" s="338"/>
    </row>
    <row r="486" ht="15.75" customHeight="1">
      <c r="A486" s="829"/>
      <c r="B486" s="338"/>
      <c r="C486" s="338"/>
      <c r="D486" s="338"/>
      <c r="E486" s="338"/>
      <c r="F486" s="346"/>
      <c r="G486" s="546"/>
      <c r="H486" s="547"/>
      <c r="I486" s="786">
        <f t="shared" si="177"/>
        <v>0</v>
      </c>
      <c r="J486" s="448"/>
      <c r="K486" s="344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  <c r="AC486" s="338"/>
      <c r="AD486" s="338"/>
      <c r="AE486" s="338"/>
      <c r="AF486" s="338"/>
      <c r="AG486" s="338"/>
      <c r="AH486" s="338"/>
      <c r="AI486" s="338"/>
      <c r="AJ486" s="338"/>
      <c r="AK486" s="338"/>
      <c r="AL486" s="338"/>
      <c r="AM486" s="338"/>
      <c r="AN486" s="338"/>
      <c r="AO486" s="338"/>
      <c r="AP486" s="338"/>
      <c r="AQ486" s="338"/>
      <c r="AR486" s="338"/>
      <c r="AS486" s="338"/>
      <c r="AT486" s="338"/>
      <c r="AU486" s="338"/>
      <c r="AV486" s="338"/>
      <c r="AW486" s="338"/>
      <c r="AX486" s="338"/>
      <c r="AY486" s="338"/>
      <c r="AZ486" s="338"/>
      <c r="BA486" s="338"/>
      <c r="BB486" s="338"/>
      <c r="BC486" s="338"/>
      <c r="BD486" s="338"/>
      <c r="BE486" s="338"/>
      <c r="BF486" s="338"/>
      <c r="BG486" s="338"/>
      <c r="BH486" s="338"/>
      <c r="BI486" s="338"/>
      <c r="BJ486" s="338"/>
      <c r="BK486" s="338"/>
      <c r="BL486" s="338"/>
      <c r="BM486" s="338"/>
      <c r="BN486" s="338"/>
      <c r="BO486" s="338"/>
      <c r="BP486" s="338"/>
      <c r="BQ486" s="338"/>
      <c r="BR486" s="338"/>
      <c r="BS486" s="338"/>
      <c r="BT486" s="338"/>
      <c r="BU486" s="338"/>
      <c r="BV486" s="343"/>
      <c r="BW486" s="343"/>
      <c r="BX486" s="343"/>
      <c r="BY486" s="343"/>
      <c r="BZ486" s="338"/>
      <c r="CA486" s="338"/>
      <c r="CB486" s="338"/>
      <c r="CC486" s="338"/>
      <c r="CD486" s="338"/>
      <c r="CE486" s="338"/>
      <c r="CF486" s="338"/>
    </row>
    <row r="487" ht="15.75" customHeight="1">
      <c r="A487" s="829"/>
      <c r="B487" s="338"/>
      <c r="C487" s="338"/>
      <c r="D487" s="338"/>
      <c r="E487" s="338"/>
      <c r="F487" s="346"/>
      <c r="G487" s="546"/>
      <c r="H487" s="547"/>
      <c r="I487" s="786">
        <f t="shared" si="177"/>
        <v>0</v>
      </c>
      <c r="J487" s="448"/>
      <c r="K487" s="344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  <c r="AC487" s="338"/>
      <c r="AD487" s="338"/>
      <c r="AE487" s="338"/>
      <c r="AF487" s="338"/>
      <c r="AG487" s="338"/>
      <c r="AH487" s="338"/>
      <c r="AI487" s="338"/>
      <c r="AJ487" s="338"/>
      <c r="AK487" s="338"/>
      <c r="AL487" s="338"/>
      <c r="AM487" s="338"/>
      <c r="AN487" s="338"/>
      <c r="AO487" s="338"/>
      <c r="AP487" s="338"/>
      <c r="AQ487" s="338"/>
      <c r="AR487" s="338"/>
      <c r="AS487" s="338"/>
      <c r="AT487" s="338"/>
      <c r="AU487" s="338"/>
      <c r="AV487" s="338"/>
      <c r="AW487" s="338"/>
      <c r="AX487" s="338"/>
      <c r="AY487" s="338"/>
      <c r="AZ487" s="338"/>
      <c r="BA487" s="338"/>
      <c r="BB487" s="338"/>
      <c r="BC487" s="338"/>
      <c r="BD487" s="338"/>
      <c r="BE487" s="338"/>
      <c r="BF487" s="338"/>
      <c r="BG487" s="338"/>
      <c r="BH487" s="338"/>
      <c r="BI487" s="338"/>
      <c r="BJ487" s="338"/>
      <c r="BK487" s="338"/>
      <c r="BL487" s="338"/>
      <c r="BM487" s="338"/>
      <c r="BN487" s="338"/>
      <c r="BO487" s="338"/>
      <c r="BP487" s="338"/>
      <c r="BQ487" s="338"/>
      <c r="BR487" s="338"/>
      <c r="BS487" s="338"/>
      <c r="BT487" s="338"/>
      <c r="BU487" s="338"/>
      <c r="BV487" s="343"/>
      <c r="BW487" s="343"/>
      <c r="BX487" s="343"/>
      <c r="BY487" s="343"/>
      <c r="BZ487" s="338"/>
      <c r="CA487" s="338"/>
      <c r="CB487" s="338"/>
      <c r="CC487" s="338"/>
      <c r="CD487" s="338"/>
      <c r="CE487" s="338"/>
      <c r="CF487" s="338"/>
    </row>
    <row r="488" ht="15.75" customHeight="1">
      <c r="A488" s="829"/>
      <c r="B488" s="338"/>
      <c r="C488" s="338"/>
      <c r="D488" s="338"/>
      <c r="E488" s="338"/>
      <c r="F488" s="346"/>
      <c r="G488" s="546"/>
      <c r="H488" s="547"/>
      <c r="I488" s="786">
        <f t="shared" si="177"/>
        <v>0</v>
      </c>
      <c r="J488" s="448"/>
      <c r="K488" s="344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  <c r="AC488" s="338"/>
      <c r="AD488" s="338"/>
      <c r="AE488" s="338"/>
      <c r="AF488" s="338"/>
      <c r="AG488" s="338"/>
      <c r="AH488" s="338"/>
      <c r="AI488" s="338"/>
      <c r="AJ488" s="338"/>
      <c r="AK488" s="338"/>
      <c r="AL488" s="338"/>
      <c r="AM488" s="338"/>
      <c r="AN488" s="338"/>
      <c r="AO488" s="338"/>
      <c r="AP488" s="338"/>
      <c r="AQ488" s="338"/>
      <c r="AR488" s="338"/>
      <c r="AS488" s="338"/>
      <c r="AT488" s="338"/>
      <c r="AU488" s="338"/>
      <c r="AV488" s="338"/>
      <c r="AW488" s="338"/>
      <c r="AX488" s="338"/>
      <c r="AY488" s="338"/>
      <c r="AZ488" s="338"/>
      <c r="BA488" s="338"/>
      <c r="BB488" s="338"/>
      <c r="BC488" s="338"/>
      <c r="BD488" s="338"/>
      <c r="BE488" s="338"/>
      <c r="BF488" s="338"/>
      <c r="BG488" s="338"/>
      <c r="BH488" s="338"/>
      <c r="BI488" s="338"/>
      <c r="BJ488" s="338"/>
      <c r="BK488" s="338"/>
      <c r="BL488" s="338"/>
      <c r="BM488" s="338"/>
      <c r="BN488" s="338"/>
      <c r="BO488" s="338"/>
      <c r="BP488" s="338"/>
      <c r="BQ488" s="338"/>
      <c r="BR488" s="338"/>
      <c r="BS488" s="338"/>
      <c r="BT488" s="338"/>
      <c r="BU488" s="338"/>
      <c r="BV488" s="343"/>
      <c r="BW488" s="343"/>
      <c r="BX488" s="343"/>
      <c r="BY488" s="343"/>
      <c r="BZ488" s="338"/>
      <c r="CA488" s="338"/>
      <c r="CB488" s="338"/>
      <c r="CC488" s="338"/>
      <c r="CD488" s="338"/>
      <c r="CE488" s="338"/>
      <c r="CF488" s="338"/>
    </row>
    <row r="489" ht="15.75" customHeight="1">
      <c r="A489" s="829"/>
      <c r="B489" s="338"/>
      <c r="C489" s="338"/>
      <c r="D489" s="338"/>
      <c r="E489" s="338"/>
      <c r="F489" s="346"/>
      <c r="G489" s="546"/>
      <c r="H489" s="547"/>
      <c r="I489" s="786">
        <f t="shared" si="177"/>
        <v>0</v>
      </c>
      <c r="J489" s="448"/>
      <c r="K489" s="344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  <c r="AC489" s="338"/>
      <c r="AD489" s="338"/>
      <c r="AE489" s="338"/>
      <c r="AF489" s="338"/>
      <c r="AG489" s="338"/>
      <c r="AH489" s="338"/>
      <c r="AI489" s="338"/>
      <c r="AJ489" s="338"/>
      <c r="AK489" s="338"/>
      <c r="AL489" s="338"/>
      <c r="AM489" s="338"/>
      <c r="AN489" s="338"/>
      <c r="AO489" s="338"/>
      <c r="AP489" s="338"/>
      <c r="AQ489" s="338"/>
      <c r="AR489" s="338"/>
      <c r="AS489" s="338"/>
      <c r="AT489" s="338"/>
      <c r="AU489" s="338"/>
      <c r="AV489" s="338"/>
      <c r="AW489" s="338"/>
      <c r="AX489" s="338"/>
      <c r="AY489" s="338"/>
      <c r="AZ489" s="338"/>
      <c r="BA489" s="338"/>
      <c r="BB489" s="338"/>
      <c r="BC489" s="338"/>
      <c r="BD489" s="338"/>
      <c r="BE489" s="338"/>
      <c r="BF489" s="338"/>
      <c r="BG489" s="338"/>
      <c r="BH489" s="338"/>
      <c r="BI489" s="338"/>
      <c r="BJ489" s="338"/>
      <c r="BK489" s="338"/>
      <c r="BL489" s="338"/>
      <c r="BM489" s="338"/>
      <c r="BN489" s="338"/>
      <c r="BO489" s="338"/>
      <c r="BP489" s="338"/>
      <c r="BQ489" s="338"/>
      <c r="BR489" s="338"/>
      <c r="BS489" s="338"/>
      <c r="BT489" s="338"/>
      <c r="BU489" s="338"/>
      <c r="BV489" s="343"/>
      <c r="BW489" s="343"/>
      <c r="BX489" s="343"/>
      <c r="BY489" s="343"/>
      <c r="BZ489" s="338"/>
      <c r="CA489" s="338"/>
      <c r="CB489" s="338"/>
      <c r="CC489" s="338"/>
      <c r="CD489" s="338"/>
      <c r="CE489" s="338"/>
      <c r="CF489" s="338"/>
    </row>
    <row r="490" ht="15.75" customHeight="1">
      <c r="A490" s="829"/>
      <c r="B490" s="338"/>
      <c r="C490" s="338"/>
      <c r="D490" s="338"/>
      <c r="E490" s="338"/>
      <c r="F490" s="346"/>
      <c r="G490" s="546"/>
      <c r="H490" s="547"/>
      <c r="I490" s="786">
        <f t="shared" si="177"/>
        <v>0</v>
      </c>
      <c r="J490" s="448"/>
      <c r="K490" s="344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  <c r="AC490" s="338"/>
      <c r="AD490" s="338"/>
      <c r="AE490" s="338"/>
      <c r="AF490" s="338"/>
      <c r="AG490" s="338"/>
      <c r="AH490" s="338"/>
      <c r="AI490" s="338"/>
      <c r="AJ490" s="338"/>
      <c r="AK490" s="338"/>
      <c r="AL490" s="338"/>
      <c r="AM490" s="338"/>
      <c r="AN490" s="338"/>
      <c r="AO490" s="338"/>
      <c r="AP490" s="338"/>
      <c r="AQ490" s="338"/>
      <c r="AR490" s="338"/>
      <c r="AS490" s="338"/>
      <c r="AT490" s="338"/>
      <c r="AU490" s="338"/>
      <c r="AV490" s="338"/>
      <c r="AW490" s="338"/>
      <c r="AX490" s="338"/>
      <c r="AY490" s="338"/>
      <c r="AZ490" s="338"/>
      <c r="BA490" s="338"/>
      <c r="BB490" s="338"/>
      <c r="BC490" s="338"/>
      <c r="BD490" s="338"/>
      <c r="BE490" s="338"/>
      <c r="BF490" s="338"/>
      <c r="BG490" s="338"/>
      <c r="BH490" s="338"/>
      <c r="BI490" s="338"/>
      <c r="BJ490" s="338"/>
      <c r="BK490" s="338"/>
      <c r="BL490" s="338"/>
      <c r="BM490" s="338"/>
      <c r="BN490" s="338"/>
      <c r="BO490" s="338"/>
      <c r="BP490" s="338"/>
      <c r="BQ490" s="338"/>
      <c r="BR490" s="338"/>
      <c r="BS490" s="338"/>
      <c r="BT490" s="338"/>
      <c r="BU490" s="338"/>
      <c r="BV490" s="343"/>
      <c r="BW490" s="343"/>
      <c r="BX490" s="343"/>
      <c r="BY490" s="343"/>
      <c r="BZ490" s="338"/>
      <c r="CA490" s="338"/>
      <c r="CB490" s="338"/>
      <c r="CC490" s="338"/>
      <c r="CD490" s="338"/>
      <c r="CE490" s="338"/>
      <c r="CF490" s="338"/>
    </row>
    <row r="491" ht="15.75" customHeight="1">
      <c r="A491" s="829"/>
      <c r="B491" s="338"/>
      <c r="C491" s="338"/>
      <c r="D491" s="338"/>
      <c r="E491" s="338"/>
      <c r="F491" s="346"/>
      <c r="G491" s="546"/>
      <c r="H491" s="547"/>
      <c r="I491" s="786">
        <f t="shared" si="177"/>
        <v>0</v>
      </c>
      <c r="J491" s="448"/>
      <c r="K491" s="344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  <c r="AC491" s="338"/>
      <c r="AD491" s="338"/>
      <c r="AE491" s="338"/>
      <c r="AF491" s="338"/>
      <c r="AG491" s="338"/>
      <c r="AH491" s="338"/>
      <c r="AI491" s="338"/>
      <c r="AJ491" s="338"/>
      <c r="AK491" s="338"/>
      <c r="AL491" s="338"/>
      <c r="AM491" s="338"/>
      <c r="AN491" s="338"/>
      <c r="AO491" s="338"/>
      <c r="AP491" s="338"/>
      <c r="AQ491" s="338"/>
      <c r="AR491" s="338"/>
      <c r="AS491" s="338"/>
      <c r="AT491" s="338"/>
      <c r="AU491" s="338"/>
      <c r="AV491" s="338"/>
      <c r="AW491" s="338"/>
      <c r="AX491" s="338"/>
      <c r="AY491" s="338"/>
      <c r="AZ491" s="338"/>
      <c r="BA491" s="338"/>
      <c r="BB491" s="338"/>
      <c r="BC491" s="338"/>
      <c r="BD491" s="338"/>
      <c r="BE491" s="338"/>
      <c r="BF491" s="338"/>
      <c r="BG491" s="338"/>
      <c r="BH491" s="338"/>
      <c r="BI491" s="338"/>
      <c r="BJ491" s="338"/>
      <c r="BK491" s="338"/>
      <c r="BL491" s="338"/>
      <c r="BM491" s="338"/>
      <c r="BN491" s="338"/>
      <c r="BO491" s="338"/>
      <c r="BP491" s="338"/>
      <c r="BQ491" s="338"/>
      <c r="BR491" s="338"/>
      <c r="BS491" s="338"/>
      <c r="BT491" s="338"/>
      <c r="BU491" s="338"/>
      <c r="BV491" s="343"/>
      <c r="BW491" s="343"/>
      <c r="BX491" s="343"/>
      <c r="BY491" s="343"/>
      <c r="BZ491" s="338"/>
      <c r="CA491" s="338"/>
      <c r="CB491" s="338"/>
      <c r="CC491" s="338"/>
      <c r="CD491" s="338"/>
      <c r="CE491" s="338"/>
      <c r="CF491" s="338"/>
    </row>
    <row r="492" ht="15.75" customHeight="1">
      <c r="A492" s="829"/>
      <c r="B492" s="338"/>
      <c r="C492" s="338"/>
      <c r="D492" s="338"/>
      <c r="E492" s="338"/>
      <c r="F492" s="346"/>
      <c r="G492" s="546"/>
      <c r="H492" s="547"/>
      <c r="I492" s="786">
        <f t="shared" si="177"/>
        <v>0</v>
      </c>
      <c r="J492" s="448"/>
      <c r="K492" s="344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  <c r="AI492" s="338"/>
      <c r="AJ492" s="338"/>
      <c r="AK492" s="338"/>
      <c r="AL492" s="338"/>
      <c r="AM492" s="338"/>
      <c r="AN492" s="338"/>
      <c r="AO492" s="338"/>
      <c r="AP492" s="338"/>
      <c r="AQ492" s="338"/>
      <c r="AR492" s="338"/>
      <c r="AS492" s="338"/>
      <c r="AT492" s="338"/>
      <c r="AU492" s="338"/>
      <c r="AV492" s="338"/>
      <c r="AW492" s="338"/>
      <c r="AX492" s="338"/>
      <c r="AY492" s="338"/>
      <c r="AZ492" s="338"/>
      <c r="BA492" s="338"/>
      <c r="BB492" s="338"/>
      <c r="BC492" s="338"/>
      <c r="BD492" s="338"/>
      <c r="BE492" s="338"/>
      <c r="BF492" s="338"/>
      <c r="BG492" s="338"/>
      <c r="BH492" s="338"/>
      <c r="BI492" s="338"/>
      <c r="BJ492" s="338"/>
      <c r="BK492" s="338"/>
      <c r="BL492" s="338"/>
      <c r="BM492" s="338"/>
      <c r="BN492" s="338"/>
      <c r="BO492" s="338"/>
      <c r="BP492" s="338"/>
      <c r="BQ492" s="338"/>
      <c r="BR492" s="338"/>
      <c r="BS492" s="338"/>
      <c r="BT492" s="338"/>
      <c r="BU492" s="338"/>
      <c r="BV492" s="343"/>
      <c r="BW492" s="343"/>
      <c r="BX492" s="343"/>
      <c r="BY492" s="343"/>
      <c r="BZ492" s="338"/>
      <c r="CA492" s="338"/>
      <c r="CB492" s="338"/>
      <c r="CC492" s="338"/>
      <c r="CD492" s="338"/>
      <c r="CE492" s="338"/>
      <c r="CF492" s="338"/>
    </row>
    <row r="493" ht="15.75" customHeight="1">
      <c r="A493" s="829"/>
      <c r="B493" s="338"/>
      <c r="C493" s="338"/>
      <c r="D493" s="338"/>
      <c r="E493" s="338"/>
      <c r="F493" s="346"/>
      <c r="G493" s="546"/>
      <c r="H493" s="547"/>
      <c r="I493" s="786">
        <f t="shared" si="177"/>
        <v>0</v>
      </c>
      <c r="J493" s="448"/>
      <c r="K493" s="344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  <c r="AI493" s="338"/>
      <c r="AJ493" s="338"/>
      <c r="AK493" s="338"/>
      <c r="AL493" s="338"/>
      <c r="AM493" s="338"/>
      <c r="AN493" s="338"/>
      <c r="AO493" s="338"/>
      <c r="AP493" s="338"/>
      <c r="AQ493" s="338"/>
      <c r="AR493" s="338"/>
      <c r="AS493" s="338"/>
      <c r="AT493" s="338"/>
      <c r="AU493" s="338"/>
      <c r="AV493" s="338"/>
      <c r="AW493" s="338"/>
      <c r="AX493" s="338"/>
      <c r="AY493" s="338"/>
      <c r="AZ493" s="338"/>
      <c r="BA493" s="338"/>
      <c r="BB493" s="338"/>
      <c r="BC493" s="338"/>
      <c r="BD493" s="338"/>
      <c r="BE493" s="338"/>
      <c r="BF493" s="338"/>
      <c r="BG493" s="338"/>
      <c r="BH493" s="338"/>
      <c r="BI493" s="338"/>
      <c r="BJ493" s="338"/>
      <c r="BK493" s="338"/>
      <c r="BL493" s="338"/>
      <c r="BM493" s="338"/>
      <c r="BN493" s="338"/>
      <c r="BO493" s="338"/>
      <c r="BP493" s="338"/>
      <c r="BQ493" s="338"/>
      <c r="BR493" s="338"/>
      <c r="BS493" s="338"/>
      <c r="BT493" s="338"/>
      <c r="BU493" s="338"/>
      <c r="BV493" s="343"/>
      <c r="BW493" s="343"/>
      <c r="BX493" s="343"/>
      <c r="BY493" s="343"/>
      <c r="BZ493" s="338"/>
      <c r="CA493" s="338"/>
      <c r="CB493" s="338"/>
      <c r="CC493" s="338"/>
      <c r="CD493" s="338"/>
      <c r="CE493" s="338"/>
      <c r="CF493" s="338"/>
    </row>
    <row r="494" ht="15.75" customHeight="1">
      <c r="A494" s="829"/>
      <c r="B494" s="338"/>
      <c r="C494" s="338"/>
      <c r="D494" s="338"/>
      <c r="E494" s="338"/>
      <c r="F494" s="346"/>
      <c r="G494" s="546"/>
      <c r="H494" s="547"/>
      <c r="I494" s="786">
        <f t="shared" si="177"/>
        <v>0</v>
      </c>
      <c r="J494" s="448"/>
      <c r="K494" s="344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  <c r="AI494" s="338"/>
      <c r="AJ494" s="338"/>
      <c r="AK494" s="338"/>
      <c r="AL494" s="338"/>
      <c r="AM494" s="338"/>
      <c r="AN494" s="338"/>
      <c r="AO494" s="338"/>
      <c r="AP494" s="338"/>
      <c r="AQ494" s="338"/>
      <c r="AR494" s="338"/>
      <c r="AS494" s="338"/>
      <c r="AT494" s="338"/>
      <c r="AU494" s="338"/>
      <c r="AV494" s="338"/>
      <c r="AW494" s="338"/>
      <c r="AX494" s="338"/>
      <c r="AY494" s="338"/>
      <c r="AZ494" s="338"/>
      <c r="BA494" s="338"/>
      <c r="BB494" s="338"/>
      <c r="BC494" s="338"/>
      <c r="BD494" s="338"/>
      <c r="BE494" s="338"/>
      <c r="BF494" s="338"/>
      <c r="BG494" s="338"/>
      <c r="BH494" s="338"/>
      <c r="BI494" s="338"/>
      <c r="BJ494" s="338"/>
      <c r="BK494" s="338"/>
      <c r="BL494" s="338"/>
      <c r="BM494" s="338"/>
      <c r="BN494" s="338"/>
      <c r="BO494" s="338"/>
      <c r="BP494" s="338"/>
      <c r="BQ494" s="338"/>
      <c r="BR494" s="338"/>
      <c r="BS494" s="338"/>
      <c r="BT494" s="338"/>
      <c r="BU494" s="338"/>
      <c r="BV494" s="343"/>
      <c r="BW494" s="343"/>
      <c r="BX494" s="343"/>
      <c r="BY494" s="343"/>
      <c r="BZ494" s="338"/>
      <c r="CA494" s="338"/>
      <c r="CB494" s="338"/>
      <c r="CC494" s="338"/>
      <c r="CD494" s="338"/>
      <c r="CE494" s="338"/>
      <c r="CF494" s="338"/>
    </row>
    <row r="495" ht="15.75" customHeight="1">
      <c r="A495" s="829"/>
      <c r="B495" s="338"/>
      <c r="C495" s="338"/>
      <c r="D495" s="338"/>
      <c r="E495" s="338"/>
      <c r="F495" s="346"/>
      <c r="G495" s="546"/>
      <c r="H495" s="547"/>
      <c r="I495" s="786">
        <f t="shared" si="177"/>
        <v>0</v>
      </c>
      <c r="J495" s="448"/>
      <c r="K495" s="344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  <c r="AI495" s="338"/>
      <c r="AJ495" s="338"/>
      <c r="AK495" s="338"/>
      <c r="AL495" s="338"/>
      <c r="AM495" s="338"/>
      <c r="AN495" s="338"/>
      <c r="AO495" s="338"/>
      <c r="AP495" s="338"/>
      <c r="AQ495" s="338"/>
      <c r="AR495" s="338"/>
      <c r="AS495" s="338"/>
      <c r="AT495" s="338"/>
      <c r="AU495" s="338"/>
      <c r="AV495" s="338"/>
      <c r="AW495" s="338"/>
      <c r="AX495" s="338"/>
      <c r="AY495" s="338"/>
      <c r="AZ495" s="338"/>
      <c r="BA495" s="338"/>
      <c r="BB495" s="338"/>
      <c r="BC495" s="338"/>
      <c r="BD495" s="338"/>
      <c r="BE495" s="338"/>
      <c r="BF495" s="338"/>
      <c r="BG495" s="338"/>
      <c r="BH495" s="338"/>
      <c r="BI495" s="338"/>
      <c r="BJ495" s="338"/>
      <c r="BK495" s="338"/>
      <c r="BL495" s="338"/>
      <c r="BM495" s="338"/>
      <c r="BN495" s="338"/>
      <c r="BO495" s="338"/>
      <c r="BP495" s="338"/>
      <c r="BQ495" s="338"/>
      <c r="BR495" s="338"/>
      <c r="BS495" s="338"/>
      <c r="BT495" s="338"/>
      <c r="BU495" s="338"/>
      <c r="BV495" s="343"/>
      <c r="BW495" s="343"/>
      <c r="BX495" s="343"/>
      <c r="BY495" s="343"/>
      <c r="BZ495" s="338"/>
      <c r="CA495" s="338"/>
      <c r="CB495" s="338"/>
      <c r="CC495" s="338"/>
      <c r="CD495" s="338"/>
      <c r="CE495" s="338"/>
      <c r="CF495" s="338"/>
    </row>
    <row r="496" ht="15.75" customHeight="1">
      <c r="A496" s="829"/>
      <c r="B496" s="338"/>
      <c r="C496" s="338"/>
      <c r="D496" s="338"/>
      <c r="E496" s="338"/>
      <c r="F496" s="346"/>
      <c r="G496" s="546"/>
      <c r="H496" s="547"/>
      <c r="I496" s="786">
        <f t="shared" si="177"/>
        <v>0</v>
      </c>
      <c r="J496" s="448"/>
      <c r="K496" s="344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  <c r="AI496" s="338"/>
      <c r="AJ496" s="338"/>
      <c r="AK496" s="338"/>
      <c r="AL496" s="338"/>
      <c r="AM496" s="338"/>
      <c r="AN496" s="338"/>
      <c r="AO496" s="338"/>
      <c r="AP496" s="338"/>
      <c r="AQ496" s="338"/>
      <c r="AR496" s="338"/>
      <c r="AS496" s="338"/>
      <c r="AT496" s="338"/>
      <c r="AU496" s="338"/>
      <c r="AV496" s="338"/>
      <c r="AW496" s="338"/>
      <c r="AX496" s="338"/>
      <c r="AY496" s="338"/>
      <c r="AZ496" s="338"/>
      <c r="BA496" s="338"/>
      <c r="BB496" s="338"/>
      <c r="BC496" s="338"/>
      <c r="BD496" s="338"/>
      <c r="BE496" s="338"/>
      <c r="BF496" s="338"/>
      <c r="BG496" s="338"/>
      <c r="BH496" s="338"/>
      <c r="BI496" s="338"/>
      <c r="BJ496" s="338"/>
      <c r="BK496" s="338"/>
      <c r="BL496" s="338"/>
      <c r="BM496" s="338"/>
      <c r="BN496" s="338"/>
      <c r="BO496" s="338"/>
      <c r="BP496" s="338"/>
      <c r="BQ496" s="338"/>
      <c r="BR496" s="338"/>
      <c r="BS496" s="338"/>
      <c r="BT496" s="338"/>
      <c r="BU496" s="338"/>
      <c r="BV496" s="343"/>
      <c r="BW496" s="343"/>
      <c r="BX496" s="343"/>
      <c r="BY496" s="343"/>
      <c r="BZ496" s="338"/>
      <c r="CA496" s="338"/>
      <c r="CB496" s="338"/>
      <c r="CC496" s="338"/>
      <c r="CD496" s="338"/>
      <c r="CE496" s="338"/>
      <c r="CF496" s="338"/>
    </row>
    <row r="497" ht="15.75" customHeight="1">
      <c r="A497" s="829"/>
      <c r="B497" s="338"/>
      <c r="C497" s="338"/>
      <c r="D497" s="338"/>
      <c r="E497" s="338"/>
      <c r="F497" s="346"/>
      <c r="G497" s="546"/>
      <c r="H497" s="547"/>
      <c r="I497" s="786">
        <f t="shared" si="177"/>
        <v>0</v>
      </c>
      <c r="J497" s="448"/>
      <c r="K497" s="344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  <c r="AI497" s="338"/>
      <c r="AJ497" s="338"/>
      <c r="AK497" s="338"/>
      <c r="AL497" s="338"/>
      <c r="AM497" s="338"/>
      <c r="AN497" s="338"/>
      <c r="AO497" s="338"/>
      <c r="AP497" s="338"/>
      <c r="AQ497" s="338"/>
      <c r="AR497" s="338"/>
      <c r="AS497" s="338"/>
      <c r="AT497" s="338"/>
      <c r="AU497" s="338"/>
      <c r="AV497" s="338"/>
      <c r="AW497" s="338"/>
      <c r="AX497" s="338"/>
      <c r="AY497" s="338"/>
      <c r="AZ497" s="338"/>
      <c r="BA497" s="338"/>
      <c r="BB497" s="338"/>
      <c r="BC497" s="338"/>
      <c r="BD497" s="338"/>
      <c r="BE497" s="338"/>
      <c r="BF497" s="338"/>
      <c r="BG497" s="338"/>
      <c r="BH497" s="338"/>
      <c r="BI497" s="338"/>
      <c r="BJ497" s="338"/>
      <c r="BK497" s="338"/>
      <c r="BL497" s="338"/>
      <c r="BM497" s="338"/>
      <c r="BN497" s="338"/>
      <c r="BO497" s="338"/>
      <c r="BP497" s="338"/>
      <c r="BQ497" s="338"/>
      <c r="BR497" s="338"/>
      <c r="BS497" s="338"/>
      <c r="BT497" s="338"/>
      <c r="BU497" s="338"/>
      <c r="BV497" s="343"/>
      <c r="BW497" s="343"/>
      <c r="BX497" s="343"/>
      <c r="BY497" s="343"/>
      <c r="BZ497" s="338"/>
      <c r="CA497" s="338"/>
      <c r="CB497" s="338"/>
      <c r="CC497" s="338"/>
      <c r="CD497" s="338"/>
      <c r="CE497" s="338"/>
      <c r="CF497" s="338"/>
    </row>
    <row r="498" ht="15.75" customHeight="1">
      <c r="A498" s="829"/>
      <c r="B498" s="338"/>
      <c r="C498" s="338"/>
      <c r="D498" s="338"/>
      <c r="E498" s="338"/>
      <c r="F498" s="346"/>
      <c r="G498" s="546"/>
      <c r="H498" s="547"/>
      <c r="I498" s="786">
        <f t="shared" si="177"/>
        <v>0</v>
      </c>
      <c r="J498" s="448"/>
      <c r="K498" s="344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  <c r="AI498" s="338"/>
      <c r="AJ498" s="338"/>
      <c r="AK498" s="338"/>
      <c r="AL498" s="338"/>
      <c r="AM498" s="338"/>
      <c r="AN498" s="338"/>
      <c r="AO498" s="338"/>
      <c r="AP498" s="338"/>
      <c r="AQ498" s="338"/>
      <c r="AR498" s="338"/>
      <c r="AS498" s="338"/>
      <c r="AT498" s="338"/>
      <c r="AU498" s="338"/>
      <c r="AV498" s="338"/>
      <c r="AW498" s="338"/>
      <c r="AX498" s="338"/>
      <c r="AY498" s="338"/>
      <c r="AZ498" s="338"/>
      <c r="BA498" s="338"/>
      <c r="BB498" s="338"/>
      <c r="BC498" s="338"/>
      <c r="BD498" s="338"/>
      <c r="BE498" s="338"/>
      <c r="BF498" s="338"/>
      <c r="BG498" s="338"/>
      <c r="BH498" s="338"/>
      <c r="BI498" s="338"/>
      <c r="BJ498" s="338"/>
      <c r="BK498" s="338"/>
      <c r="BL498" s="338"/>
      <c r="BM498" s="338"/>
      <c r="BN498" s="338"/>
      <c r="BO498" s="338"/>
      <c r="BP498" s="338"/>
      <c r="BQ498" s="338"/>
      <c r="BR498" s="338"/>
      <c r="BS498" s="338"/>
      <c r="BT498" s="338"/>
      <c r="BU498" s="338"/>
      <c r="BV498" s="343"/>
      <c r="BW498" s="343"/>
      <c r="BX498" s="343"/>
      <c r="BY498" s="343"/>
      <c r="BZ498" s="338"/>
      <c r="CA498" s="338"/>
      <c r="CB498" s="338"/>
      <c r="CC498" s="338"/>
      <c r="CD498" s="338"/>
      <c r="CE498" s="338"/>
      <c r="CF498" s="338"/>
    </row>
    <row r="499" ht="15.75" customHeight="1">
      <c r="A499" s="829"/>
      <c r="B499" s="338"/>
      <c r="C499" s="338"/>
      <c r="D499" s="338"/>
      <c r="E499" s="338"/>
      <c r="F499" s="346"/>
      <c r="G499" s="546"/>
      <c r="H499" s="547"/>
      <c r="I499" s="786">
        <f t="shared" si="177"/>
        <v>0</v>
      </c>
      <c r="J499" s="448"/>
      <c r="K499" s="344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  <c r="AI499" s="338"/>
      <c r="AJ499" s="338"/>
      <c r="AK499" s="338"/>
      <c r="AL499" s="338"/>
      <c r="AM499" s="338"/>
      <c r="AN499" s="338"/>
      <c r="AO499" s="338"/>
      <c r="AP499" s="338"/>
      <c r="AQ499" s="338"/>
      <c r="AR499" s="338"/>
      <c r="AS499" s="338"/>
      <c r="AT499" s="338"/>
      <c r="AU499" s="338"/>
      <c r="AV499" s="338"/>
      <c r="AW499" s="338"/>
      <c r="AX499" s="338"/>
      <c r="AY499" s="338"/>
      <c r="AZ499" s="338"/>
      <c r="BA499" s="338"/>
      <c r="BB499" s="338"/>
      <c r="BC499" s="338"/>
      <c r="BD499" s="338"/>
      <c r="BE499" s="338"/>
      <c r="BF499" s="338"/>
      <c r="BG499" s="338"/>
      <c r="BH499" s="338"/>
      <c r="BI499" s="338"/>
      <c r="BJ499" s="338"/>
      <c r="BK499" s="338"/>
      <c r="BL499" s="338"/>
      <c r="BM499" s="338"/>
      <c r="BN499" s="338"/>
      <c r="BO499" s="338"/>
      <c r="BP499" s="338"/>
      <c r="BQ499" s="338"/>
      <c r="BR499" s="338"/>
      <c r="BS499" s="338"/>
      <c r="BT499" s="338"/>
      <c r="BU499" s="338"/>
      <c r="BV499" s="343"/>
      <c r="BW499" s="343"/>
      <c r="BX499" s="343"/>
      <c r="BY499" s="343"/>
      <c r="BZ499" s="338"/>
      <c r="CA499" s="338"/>
      <c r="CB499" s="338"/>
      <c r="CC499" s="338"/>
      <c r="CD499" s="338"/>
      <c r="CE499" s="338"/>
      <c r="CF499" s="338"/>
    </row>
    <row r="500" ht="15.75" customHeight="1">
      <c r="A500" s="829"/>
      <c r="B500" s="338"/>
      <c r="C500" s="338"/>
      <c r="D500" s="338"/>
      <c r="E500" s="338"/>
      <c r="F500" s="346"/>
      <c r="G500" s="546"/>
      <c r="H500" s="547"/>
      <c r="I500" s="786">
        <f t="shared" si="177"/>
        <v>0</v>
      </c>
      <c r="J500" s="448"/>
      <c r="K500" s="344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  <c r="AI500" s="338"/>
      <c r="AJ500" s="338"/>
      <c r="AK500" s="338"/>
      <c r="AL500" s="338"/>
      <c r="AM500" s="338"/>
      <c r="AN500" s="338"/>
      <c r="AO500" s="338"/>
      <c r="AP500" s="338"/>
      <c r="AQ500" s="338"/>
      <c r="AR500" s="338"/>
      <c r="AS500" s="338"/>
      <c r="AT500" s="338"/>
      <c r="AU500" s="338"/>
      <c r="AV500" s="338"/>
      <c r="AW500" s="338"/>
      <c r="AX500" s="338"/>
      <c r="AY500" s="338"/>
      <c r="AZ500" s="338"/>
      <c r="BA500" s="338"/>
      <c r="BB500" s="338"/>
      <c r="BC500" s="338"/>
      <c r="BD500" s="338"/>
      <c r="BE500" s="338"/>
      <c r="BF500" s="338"/>
      <c r="BG500" s="338"/>
      <c r="BH500" s="338"/>
      <c r="BI500" s="338"/>
      <c r="BJ500" s="338"/>
      <c r="BK500" s="338"/>
      <c r="BL500" s="338"/>
      <c r="BM500" s="338"/>
      <c r="BN500" s="338"/>
      <c r="BO500" s="338"/>
      <c r="BP500" s="338"/>
      <c r="BQ500" s="338"/>
      <c r="BR500" s="338"/>
      <c r="BS500" s="338"/>
      <c r="BT500" s="338"/>
      <c r="BU500" s="338"/>
      <c r="BV500" s="343"/>
      <c r="BW500" s="343"/>
      <c r="BX500" s="343"/>
      <c r="BY500" s="343"/>
      <c r="BZ500" s="338"/>
      <c r="CA500" s="338"/>
      <c r="CB500" s="338"/>
      <c r="CC500" s="338"/>
      <c r="CD500" s="338"/>
      <c r="CE500" s="338"/>
      <c r="CF500" s="338"/>
    </row>
    <row r="501" ht="15.75" customHeight="1">
      <c r="A501" s="829"/>
      <c r="B501" s="338"/>
      <c r="C501" s="338"/>
      <c r="D501" s="338"/>
      <c r="E501" s="338"/>
      <c r="F501" s="346"/>
      <c r="G501" s="546"/>
      <c r="H501" s="547"/>
      <c r="I501" s="786">
        <f t="shared" si="177"/>
        <v>0</v>
      </c>
      <c r="J501" s="448"/>
      <c r="K501" s="344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  <c r="AI501" s="338"/>
      <c r="AJ501" s="338"/>
      <c r="AK501" s="338"/>
      <c r="AL501" s="338"/>
      <c r="AM501" s="338"/>
      <c r="AN501" s="338"/>
      <c r="AO501" s="338"/>
      <c r="AP501" s="338"/>
      <c r="AQ501" s="338"/>
      <c r="AR501" s="338"/>
      <c r="AS501" s="338"/>
      <c r="AT501" s="338"/>
      <c r="AU501" s="338"/>
      <c r="AV501" s="338"/>
      <c r="AW501" s="338"/>
      <c r="AX501" s="338"/>
      <c r="AY501" s="338"/>
      <c r="AZ501" s="338"/>
      <c r="BA501" s="338"/>
      <c r="BB501" s="338"/>
      <c r="BC501" s="338"/>
      <c r="BD501" s="338"/>
      <c r="BE501" s="338"/>
      <c r="BF501" s="338"/>
      <c r="BG501" s="338"/>
      <c r="BH501" s="338"/>
      <c r="BI501" s="338"/>
      <c r="BJ501" s="338"/>
      <c r="BK501" s="338"/>
      <c r="BL501" s="338"/>
      <c r="BM501" s="338"/>
      <c r="BN501" s="338"/>
      <c r="BO501" s="338"/>
      <c r="BP501" s="338"/>
      <c r="BQ501" s="338"/>
      <c r="BR501" s="338"/>
      <c r="BS501" s="338"/>
      <c r="BT501" s="338"/>
      <c r="BU501" s="338"/>
      <c r="BV501" s="343"/>
      <c r="BW501" s="343"/>
      <c r="BX501" s="343"/>
      <c r="BY501" s="343"/>
      <c r="BZ501" s="338"/>
      <c r="CA501" s="338"/>
      <c r="CB501" s="338"/>
      <c r="CC501" s="338"/>
      <c r="CD501" s="338"/>
      <c r="CE501" s="338"/>
      <c r="CF501" s="338"/>
    </row>
    <row r="502" ht="15.75" customHeight="1">
      <c r="A502" s="829"/>
      <c r="B502" s="338"/>
      <c r="C502" s="338"/>
      <c r="D502" s="338"/>
      <c r="E502" s="338"/>
      <c r="F502" s="346"/>
      <c r="G502" s="546"/>
      <c r="H502" s="547"/>
      <c r="I502" s="786">
        <f t="shared" si="177"/>
        <v>0</v>
      </c>
      <c r="J502" s="448"/>
      <c r="K502" s="344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  <c r="AI502" s="338"/>
      <c r="AJ502" s="338"/>
      <c r="AK502" s="338"/>
      <c r="AL502" s="338"/>
      <c r="AM502" s="338"/>
      <c r="AN502" s="338"/>
      <c r="AO502" s="338"/>
      <c r="AP502" s="338"/>
      <c r="AQ502" s="338"/>
      <c r="AR502" s="338"/>
      <c r="AS502" s="338"/>
      <c r="AT502" s="338"/>
      <c r="AU502" s="338"/>
      <c r="AV502" s="338"/>
      <c r="AW502" s="338"/>
      <c r="AX502" s="338"/>
      <c r="AY502" s="338"/>
      <c r="AZ502" s="338"/>
      <c r="BA502" s="338"/>
      <c r="BB502" s="338"/>
      <c r="BC502" s="338"/>
      <c r="BD502" s="338"/>
      <c r="BE502" s="338"/>
      <c r="BF502" s="338"/>
      <c r="BG502" s="338"/>
      <c r="BH502" s="338"/>
      <c r="BI502" s="338"/>
      <c r="BJ502" s="338"/>
      <c r="BK502" s="338"/>
      <c r="BL502" s="338"/>
      <c r="BM502" s="338"/>
      <c r="BN502" s="338"/>
      <c r="BO502" s="338"/>
      <c r="BP502" s="338"/>
      <c r="BQ502" s="338"/>
      <c r="BR502" s="338"/>
      <c r="BS502" s="338"/>
      <c r="BT502" s="338"/>
      <c r="BU502" s="338"/>
      <c r="BV502" s="343"/>
      <c r="BW502" s="343"/>
      <c r="BX502" s="343"/>
      <c r="BY502" s="343"/>
      <c r="BZ502" s="338"/>
      <c r="CA502" s="338"/>
      <c r="CB502" s="338"/>
      <c r="CC502" s="338"/>
      <c r="CD502" s="338"/>
      <c r="CE502" s="338"/>
      <c r="CF502" s="338"/>
    </row>
    <row r="503" ht="15.75" customHeight="1">
      <c r="A503" s="829"/>
      <c r="B503" s="338"/>
      <c r="C503" s="338"/>
      <c r="D503" s="338"/>
      <c r="E503" s="338"/>
      <c r="F503" s="346"/>
      <c r="G503" s="546"/>
      <c r="H503" s="547"/>
      <c r="I503" s="786">
        <f t="shared" si="177"/>
        <v>0</v>
      </c>
      <c r="J503" s="448"/>
      <c r="K503" s="344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  <c r="AI503" s="338"/>
      <c r="AJ503" s="338"/>
      <c r="AK503" s="338"/>
      <c r="AL503" s="338"/>
      <c r="AM503" s="338"/>
      <c r="AN503" s="338"/>
      <c r="AO503" s="338"/>
      <c r="AP503" s="338"/>
      <c r="AQ503" s="338"/>
      <c r="AR503" s="338"/>
      <c r="AS503" s="338"/>
      <c r="AT503" s="338"/>
      <c r="AU503" s="338"/>
      <c r="AV503" s="338"/>
      <c r="AW503" s="338"/>
      <c r="AX503" s="338"/>
      <c r="AY503" s="338"/>
      <c r="AZ503" s="338"/>
      <c r="BA503" s="338"/>
      <c r="BB503" s="338"/>
      <c r="BC503" s="338"/>
      <c r="BD503" s="338"/>
      <c r="BE503" s="338"/>
      <c r="BF503" s="338"/>
      <c r="BG503" s="338"/>
      <c r="BH503" s="338"/>
      <c r="BI503" s="338"/>
      <c r="BJ503" s="338"/>
      <c r="BK503" s="338"/>
      <c r="BL503" s="338"/>
      <c r="BM503" s="338"/>
      <c r="BN503" s="338"/>
      <c r="BO503" s="338"/>
      <c r="BP503" s="338"/>
      <c r="BQ503" s="338"/>
      <c r="BR503" s="338"/>
      <c r="BS503" s="338"/>
      <c r="BT503" s="338"/>
      <c r="BU503" s="338"/>
      <c r="BV503" s="343"/>
      <c r="BW503" s="343"/>
      <c r="BX503" s="343"/>
      <c r="BY503" s="343"/>
      <c r="BZ503" s="338"/>
      <c r="CA503" s="338"/>
      <c r="CB503" s="338"/>
      <c r="CC503" s="338"/>
      <c r="CD503" s="338"/>
      <c r="CE503" s="338"/>
      <c r="CF503" s="338"/>
    </row>
    <row r="504" ht="15.75" customHeight="1">
      <c r="A504" s="829"/>
      <c r="B504" s="338"/>
      <c r="C504" s="338"/>
      <c r="D504" s="338"/>
      <c r="E504" s="338"/>
      <c r="F504" s="346"/>
      <c r="G504" s="546"/>
      <c r="H504" s="547"/>
      <c r="I504" s="786">
        <f t="shared" si="177"/>
        <v>0</v>
      </c>
      <c r="J504" s="448"/>
      <c r="K504" s="344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  <c r="AI504" s="338"/>
      <c r="AJ504" s="338"/>
      <c r="AK504" s="338"/>
      <c r="AL504" s="338"/>
      <c r="AM504" s="338"/>
      <c r="AN504" s="338"/>
      <c r="AO504" s="338"/>
      <c r="AP504" s="338"/>
      <c r="AQ504" s="338"/>
      <c r="AR504" s="338"/>
      <c r="AS504" s="338"/>
      <c r="AT504" s="338"/>
      <c r="AU504" s="338"/>
      <c r="AV504" s="338"/>
      <c r="AW504" s="338"/>
      <c r="AX504" s="338"/>
      <c r="AY504" s="338"/>
      <c r="AZ504" s="338"/>
      <c r="BA504" s="338"/>
      <c r="BB504" s="338"/>
      <c r="BC504" s="338"/>
      <c r="BD504" s="338"/>
      <c r="BE504" s="338"/>
      <c r="BF504" s="338"/>
      <c r="BG504" s="338"/>
      <c r="BH504" s="338"/>
      <c r="BI504" s="338"/>
      <c r="BJ504" s="338"/>
      <c r="BK504" s="338"/>
      <c r="BL504" s="338"/>
      <c r="BM504" s="338"/>
      <c r="BN504" s="338"/>
      <c r="BO504" s="338"/>
      <c r="BP504" s="338"/>
      <c r="BQ504" s="338"/>
      <c r="BR504" s="338"/>
      <c r="BS504" s="338"/>
      <c r="BT504" s="338"/>
      <c r="BU504" s="338"/>
      <c r="BV504" s="343"/>
      <c r="BW504" s="343"/>
      <c r="BX504" s="343"/>
      <c r="BY504" s="343"/>
      <c r="BZ504" s="338"/>
      <c r="CA504" s="338"/>
      <c r="CB504" s="338"/>
      <c r="CC504" s="338"/>
      <c r="CD504" s="338"/>
      <c r="CE504" s="338"/>
      <c r="CF504" s="338"/>
    </row>
    <row r="505" ht="15.75" customHeight="1">
      <c r="A505" s="829"/>
      <c r="B505" s="338"/>
      <c r="C505" s="338"/>
      <c r="D505" s="338"/>
      <c r="E505" s="338"/>
      <c r="F505" s="346"/>
      <c r="G505" s="546"/>
      <c r="H505" s="547"/>
      <c r="I505" s="786">
        <f t="shared" si="177"/>
        <v>0</v>
      </c>
      <c r="J505" s="448"/>
      <c r="K505" s="344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  <c r="AI505" s="338"/>
      <c r="AJ505" s="338"/>
      <c r="AK505" s="338"/>
      <c r="AL505" s="338"/>
      <c r="AM505" s="338"/>
      <c r="AN505" s="338"/>
      <c r="AO505" s="338"/>
      <c r="AP505" s="338"/>
      <c r="AQ505" s="338"/>
      <c r="AR505" s="338"/>
      <c r="AS505" s="338"/>
      <c r="AT505" s="338"/>
      <c r="AU505" s="338"/>
      <c r="AV505" s="338"/>
      <c r="AW505" s="338"/>
      <c r="AX505" s="338"/>
      <c r="AY505" s="338"/>
      <c r="AZ505" s="338"/>
      <c r="BA505" s="338"/>
      <c r="BB505" s="338"/>
      <c r="BC505" s="338"/>
      <c r="BD505" s="338"/>
      <c r="BE505" s="338"/>
      <c r="BF505" s="338"/>
      <c r="BG505" s="338"/>
      <c r="BH505" s="338"/>
      <c r="BI505" s="338"/>
      <c r="BJ505" s="338"/>
      <c r="BK505" s="338"/>
      <c r="BL505" s="338"/>
      <c r="BM505" s="338"/>
      <c r="BN505" s="338"/>
      <c r="BO505" s="338"/>
      <c r="BP505" s="338"/>
      <c r="BQ505" s="338"/>
      <c r="BR505" s="338"/>
      <c r="BS505" s="338"/>
      <c r="BT505" s="338"/>
      <c r="BU505" s="338"/>
      <c r="BV505" s="343"/>
      <c r="BW505" s="343"/>
      <c r="BX505" s="343"/>
      <c r="BY505" s="343"/>
      <c r="BZ505" s="338"/>
      <c r="CA505" s="338"/>
      <c r="CB505" s="338"/>
      <c r="CC505" s="338"/>
      <c r="CD505" s="338"/>
      <c r="CE505" s="338"/>
      <c r="CF505" s="338"/>
    </row>
    <row r="506" ht="15.75" customHeight="1">
      <c r="A506" s="829"/>
      <c r="B506" s="338"/>
      <c r="C506" s="338"/>
      <c r="D506" s="338"/>
      <c r="E506" s="338"/>
      <c r="F506" s="346"/>
      <c r="G506" s="546"/>
      <c r="H506" s="547"/>
      <c r="I506" s="786">
        <f t="shared" si="177"/>
        <v>0</v>
      </c>
      <c r="J506" s="448"/>
      <c r="K506" s="344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  <c r="AI506" s="338"/>
      <c r="AJ506" s="338"/>
      <c r="AK506" s="338"/>
      <c r="AL506" s="338"/>
      <c r="AM506" s="338"/>
      <c r="AN506" s="338"/>
      <c r="AO506" s="338"/>
      <c r="AP506" s="338"/>
      <c r="AQ506" s="338"/>
      <c r="AR506" s="338"/>
      <c r="AS506" s="338"/>
      <c r="AT506" s="338"/>
      <c r="AU506" s="338"/>
      <c r="AV506" s="338"/>
      <c r="AW506" s="338"/>
      <c r="AX506" s="338"/>
      <c r="AY506" s="338"/>
      <c r="AZ506" s="338"/>
      <c r="BA506" s="338"/>
      <c r="BB506" s="338"/>
      <c r="BC506" s="338"/>
      <c r="BD506" s="338"/>
      <c r="BE506" s="338"/>
      <c r="BF506" s="338"/>
      <c r="BG506" s="338"/>
      <c r="BH506" s="338"/>
      <c r="BI506" s="338"/>
      <c r="BJ506" s="338"/>
      <c r="BK506" s="338"/>
      <c r="BL506" s="338"/>
      <c r="BM506" s="338"/>
      <c r="BN506" s="338"/>
      <c r="BO506" s="338"/>
      <c r="BP506" s="338"/>
      <c r="BQ506" s="338"/>
      <c r="BR506" s="338"/>
      <c r="BS506" s="338"/>
      <c r="BT506" s="338"/>
      <c r="BU506" s="338"/>
      <c r="BV506" s="343"/>
      <c r="BW506" s="343"/>
      <c r="BX506" s="343"/>
      <c r="BY506" s="343"/>
      <c r="BZ506" s="338"/>
      <c r="CA506" s="338"/>
      <c r="CB506" s="338"/>
      <c r="CC506" s="338"/>
      <c r="CD506" s="338"/>
      <c r="CE506" s="338"/>
      <c r="CF506" s="338"/>
    </row>
    <row r="507" ht="15.75" customHeight="1">
      <c r="A507" s="829"/>
      <c r="B507" s="338"/>
      <c r="C507" s="338"/>
      <c r="D507" s="338"/>
      <c r="E507" s="338"/>
      <c r="F507" s="346"/>
      <c r="G507" s="546"/>
      <c r="H507" s="547"/>
      <c r="I507" s="786">
        <f t="shared" si="177"/>
        <v>0</v>
      </c>
      <c r="J507" s="448"/>
      <c r="K507" s="344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  <c r="AI507" s="338"/>
      <c r="AJ507" s="338"/>
      <c r="AK507" s="338"/>
      <c r="AL507" s="338"/>
      <c r="AM507" s="338"/>
      <c r="AN507" s="338"/>
      <c r="AO507" s="338"/>
      <c r="AP507" s="338"/>
      <c r="AQ507" s="338"/>
      <c r="AR507" s="338"/>
      <c r="AS507" s="338"/>
      <c r="AT507" s="338"/>
      <c r="AU507" s="338"/>
      <c r="AV507" s="338"/>
      <c r="AW507" s="338"/>
      <c r="AX507" s="338"/>
      <c r="AY507" s="338"/>
      <c r="AZ507" s="338"/>
      <c r="BA507" s="338"/>
      <c r="BB507" s="338"/>
      <c r="BC507" s="338"/>
      <c r="BD507" s="338"/>
      <c r="BE507" s="338"/>
      <c r="BF507" s="338"/>
      <c r="BG507" s="338"/>
      <c r="BH507" s="338"/>
      <c r="BI507" s="338"/>
      <c r="BJ507" s="338"/>
      <c r="BK507" s="338"/>
      <c r="BL507" s="338"/>
      <c r="BM507" s="338"/>
      <c r="BN507" s="338"/>
      <c r="BO507" s="338"/>
      <c r="BP507" s="338"/>
      <c r="BQ507" s="338"/>
      <c r="BR507" s="338"/>
      <c r="BS507" s="338"/>
      <c r="BT507" s="338"/>
      <c r="BU507" s="338"/>
      <c r="BV507" s="343"/>
      <c r="BW507" s="343"/>
      <c r="BX507" s="343"/>
      <c r="BY507" s="343"/>
      <c r="BZ507" s="338"/>
      <c r="CA507" s="338"/>
      <c r="CB507" s="338"/>
      <c r="CC507" s="338"/>
      <c r="CD507" s="338"/>
      <c r="CE507" s="338"/>
      <c r="CF507" s="338"/>
    </row>
    <row r="508" ht="15.75" customHeight="1">
      <c r="A508" s="829"/>
      <c r="B508" s="338"/>
      <c r="C508" s="338"/>
      <c r="D508" s="338"/>
      <c r="E508" s="338"/>
      <c r="F508" s="346"/>
      <c r="G508" s="546"/>
      <c r="H508" s="547"/>
      <c r="I508" s="786">
        <f t="shared" si="177"/>
        <v>0</v>
      </c>
      <c r="J508" s="448"/>
      <c r="K508" s="344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  <c r="AI508" s="338"/>
      <c r="AJ508" s="338"/>
      <c r="AK508" s="338"/>
      <c r="AL508" s="338"/>
      <c r="AM508" s="338"/>
      <c r="AN508" s="338"/>
      <c r="AO508" s="338"/>
      <c r="AP508" s="338"/>
      <c r="AQ508" s="338"/>
      <c r="AR508" s="338"/>
      <c r="AS508" s="338"/>
      <c r="AT508" s="338"/>
      <c r="AU508" s="338"/>
      <c r="AV508" s="338"/>
      <c r="AW508" s="338"/>
      <c r="AX508" s="338"/>
      <c r="AY508" s="338"/>
      <c r="AZ508" s="338"/>
      <c r="BA508" s="338"/>
      <c r="BB508" s="338"/>
      <c r="BC508" s="338"/>
      <c r="BD508" s="338"/>
      <c r="BE508" s="338"/>
      <c r="BF508" s="338"/>
      <c r="BG508" s="338"/>
      <c r="BH508" s="338"/>
      <c r="BI508" s="338"/>
      <c r="BJ508" s="338"/>
      <c r="BK508" s="338"/>
      <c r="BL508" s="338"/>
      <c r="BM508" s="338"/>
      <c r="BN508" s="338"/>
      <c r="BO508" s="338"/>
      <c r="BP508" s="338"/>
      <c r="BQ508" s="338"/>
      <c r="BR508" s="338"/>
      <c r="BS508" s="338"/>
      <c r="BT508" s="338"/>
      <c r="BU508" s="338"/>
      <c r="BV508" s="343"/>
      <c r="BW508" s="343"/>
      <c r="BX508" s="343"/>
      <c r="BY508" s="343"/>
      <c r="BZ508" s="338"/>
      <c r="CA508" s="338"/>
      <c r="CB508" s="338"/>
      <c r="CC508" s="338"/>
      <c r="CD508" s="338"/>
      <c r="CE508" s="338"/>
      <c r="CF508" s="338"/>
    </row>
    <row r="509" ht="15.75" customHeight="1">
      <c r="A509" s="829"/>
      <c r="B509" s="338"/>
      <c r="C509" s="338"/>
      <c r="D509" s="338"/>
      <c r="E509" s="338"/>
      <c r="F509" s="346"/>
      <c r="G509" s="546"/>
      <c r="H509" s="547"/>
      <c r="I509" s="786">
        <f t="shared" si="177"/>
        <v>0</v>
      </c>
      <c r="J509" s="448"/>
      <c r="K509" s="344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  <c r="AI509" s="338"/>
      <c r="AJ509" s="338"/>
      <c r="AK509" s="338"/>
      <c r="AL509" s="338"/>
      <c r="AM509" s="338"/>
      <c r="AN509" s="338"/>
      <c r="AO509" s="338"/>
      <c r="AP509" s="338"/>
      <c r="AQ509" s="338"/>
      <c r="AR509" s="338"/>
      <c r="AS509" s="338"/>
      <c r="AT509" s="338"/>
      <c r="AU509" s="338"/>
      <c r="AV509" s="338"/>
      <c r="AW509" s="338"/>
      <c r="AX509" s="338"/>
      <c r="AY509" s="338"/>
      <c r="AZ509" s="338"/>
      <c r="BA509" s="338"/>
      <c r="BB509" s="338"/>
      <c r="BC509" s="338"/>
      <c r="BD509" s="338"/>
      <c r="BE509" s="338"/>
      <c r="BF509" s="338"/>
      <c r="BG509" s="338"/>
      <c r="BH509" s="338"/>
      <c r="BI509" s="338"/>
      <c r="BJ509" s="338"/>
      <c r="BK509" s="338"/>
      <c r="BL509" s="338"/>
      <c r="BM509" s="338"/>
      <c r="BN509" s="338"/>
      <c r="BO509" s="338"/>
      <c r="BP509" s="338"/>
      <c r="BQ509" s="338"/>
      <c r="BR509" s="338"/>
      <c r="BS509" s="338"/>
      <c r="BT509" s="338"/>
      <c r="BU509" s="338"/>
      <c r="BV509" s="343"/>
      <c r="BW509" s="343"/>
      <c r="BX509" s="343"/>
      <c r="BY509" s="343"/>
      <c r="BZ509" s="338"/>
      <c r="CA509" s="338"/>
      <c r="CB509" s="338"/>
      <c r="CC509" s="338"/>
      <c r="CD509" s="338"/>
      <c r="CE509" s="338"/>
      <c r="CF509" s="338"/>
    </row>
    <row r="510" ht="15.75" customHeight="1">
      <c r="A510" s="829"/>
      <c r="B510" s="338"/>
      <c r="C510" s="338"/>
      <c r="D510" s="338"/>
      <c r="E510" s="338"/>
      <c r="F510" s="346"/>
      <c r="G510" s="546"/>
      <c r="H510" s="547"/>
      <c r="I510" s="786">
        <f t="shared" si="177"/>
        <v>0</v>
      </c>
      <c r="J510" s="448"/>
      <c r="K510" s="344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  <c r="AI510" s="338"/>
      <c r="AJ510" s="338"/>
      <c r="AK510" s="338"/>
      <c r="AL510" s="338"/>
      <c r="AM510" s="338"/>
      <c r="AN510" s="338"/>
      <c r="AO510" s="338"/>
      <c r="AP510" s="338"/>
      <c r="AQ510" s="338"/>
      <c r="AR510" s="338"/>
      <c r="AS510" s="338"/>
      <c r="AT510" s="338"/>
      <c r="AU510" s="338"/>
      <c r="AV510" s="338"/>
      <c r="AW510" s="338"/>
      <c r="AX510" s="338"/>
      <c r="AY510" s="338"/>
      <c r="AZ510" s="338"/>
      <c r="BA510" s="338"/>
      <c r="BB510" s="338"/>
      <c r="BC510" s="338"/>
      <c r="BD510" s="338"/>
      <c r="BE510" s="338"/>
      <c r="BF510" s="338"/>
      <c r="BG510" s="338"/>
      <c r="BH510" s="338"/>
      <c r="BI510" s="338"/>
      <c r="BJ510" s="338"/>
      <c r="BK510" s="338"/>
      <c r="BL510" s="338"/>
      <c r="BM510" s="338"/>
      <c r="BN510" s="338"/>
      <c r="BO510" s="338"/>
      <c r="BP510" s="338"/>
      <c r="BQ510" s="338"/>
      <c r="BR510" s="338"/>
      <c r="BS510" s="338"/>
      <c r="BT510" s="338"/>
      <c r="BU510" s="338"/>
      <c r="BV510" s="343"/>
      <c r="BW510" s="343"/>
      <c r="BX510" s="343"/>
      <c r="BY510" s="343"/>
      <c r="BZ510" s="338"/>
      <c r="CA510" s="338"/>
      <c r="CB510" s="338"/>
      <c r="CC510" s="338"/>
      <c r="CD510" s="338"/>
      <c r="CE510" s="338"/>
      <c r="CF510" s="338"/>
    </row>
    <row r="511" ht="15.75" customHeight="1">
      <c r="A511" s="829"/>
      <c r="B511" s="338"/>
      <c r="C511" s="338"/>
      <c r="D511" s="338"/>
      <c r="E511" s="338"/>
      <c r="F511" s="346"/>
      <c r="G511" s="546"/>
      <c r="H511" s="547"/>
      <c r="I511" s="786">
        <f t="shared" si="177"/>
        <v>0</v>
      </c>
      <c r="J511" s="448"/>
      <c r="K511" s="344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  <c r="AI511" s="338"/>
      <c r="AJ511" s="338"/>
      <c r="AK511" s="338"/>
      <c r="AL511" s="338"/>
      <c r="AM511" s="338"/>
      <c r="AN511" s="338"/>
      <c r="AO511" s="338"/>
      <c r="AP511" s="338"/>
      <c r="AQ511" s="338"/>
      <c r="AR511" s="338"/>
      <c r="AS511" s="338"/>
      <c r="AT511" s="338"/>
      <c r="AU511" s="338"/>
      <c r="AV511" s="338"/>
      <c r="AW511" s="338"/>
      <c r="AX511" s="338"/>
      <c r="AY511" s="338"/>
      <c r="AZ511" s="338"/>
      <c r="BA511" s="338"/>
      <c r="BB511" s="338"/>
      <c r="BC511" s="338"/>
      <c r="BD511" s="338"/>
      <c r="BE511" s="338"/>
      <c r="BF511" s="338"/>
      <c r="BG511" s="338"/>
      <c r="BH511" s="338"/>
      <c r="BI511" s="338"/>
      <c r="BJ511" s="338"/>
      <c r="BK511" s="338"/>
      <c r="BL511" s="338"/>
      <c r="BM511" s="338"/>
      <c r="BN511" s="338"/>
      <c r="BO511" s="338"/>
      <c r="BP511" s="338"/>
      <c r="BQ511" s="338"/>
      <c r="BR511" s="338"/>
      <c r="BS511" s="338"/>
      <c r="BT511" s="338"/>
      <c r="BU511" s="338"/>
      <c r="BV511" s="343"/>
      <c r="BW511" s="343"/>
      <c r="BX511" s="343"/>
      <c r="BY511" s="343"/>
      <c r="BZ511" s="338"/>
      <c r="CA511" s="338"/>
      <c r="CB511" s="338"/>
      <c r="CC511" s="338"/>
      <c r="CD511" s="338"/>
      <c r="CE511" s="338"/>
      <c r="CF511" s="338"/>
    </row>
    <row r="512" ht="15.75" customHeight="1">
      <c r="A512" s="829"/>
      <c r="B512" s="338"/>
      <c r="C512" s="338"/>
      <c r="D512" s="338"/>
      <c r="E512" s="338"/>
      <c r="F512" s="346"/>
      <c r="G512" s="546"/>
      <c r="H512" s="547"/>
      <c r="I512" s="786">
        <f t="shared" si="177"/>
        <v>0</v>
      </c>
      <c r="J512" s="448"/>
      <c r="K512" s="344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  <c r="AI512" s="338"/>
      <c r="AJ512" s="338"/>
      <c r="AK512" s="338"/>
      <c r="AL512" s="338"/>
      <c r="AM512" s="338"/>
      <c r="AN512" s="338"/>
      <c r="AO512" s="338"/>
      <c r="AP512" s="338"/>
      <c r="AQ512" s="338"/>
      <c r="AR512" s="338"/>
      <c r="AS512" s="338"/>
      <c r="AT512" s="338"/>
      <c r="AU512" s="338"/>
      <c r="AV512" s="338"/>
      <c r="AW512" s="338"/>
      <c r="AX512" s="338"/>
      <c r="AY512" s="338"/>
      <c r="AZ512" s="338"/>
      <c r="BA512" s="338"/>
      <c r="BB512" s="338"/>
      <c r="BC512" s="338"/>
      <c r="BD512" s="338"/>
      <c r="BE512" s="338"/>
      <c r="BF512" s="338"/>
      <c r="BG512" s="338"/>
      <c r="BH512" s="338"/>
      <c r="BI512" s="338"/>
      <c r="BJ512" s="338"/>
      <c r="BK512" s="338"/>
      <c r="BL512" s="338"/>
      <c r="BM512" s="338"/>
      <c r="BN512" s="338"/>
      <c r="BO512" s="338"/>
      <c r="BP512" s="338"/>
      <c r="BQ512" s="338"/>
      <c r="BR512" s="338"/>
      <c r="BS512" s="338"/>
      <c r="BT512" s="338"/>
      <c r="BU512" s="338"/>
      <c r="BV512" s="343"/>
      <c r="BW512" s="343"/>
      <c r="BX512" s="343"/>
      <c r="BY512" s="343"/>
      <c r="BZ512" s="338"/>
      <c r="CA512" s="338"/>
      <c r="CB512" s="338"/>
      <c r="CC512" s="338"/>
      <c r="CD512" s="338"/>
      <c r="CE512" s="338"/>
      <c r="CF512" s="338"/>
    </row>
    <row r="513" ht="15.75" customHeight="1">
      <c r="A513" s="829"/>
      <c r="B513" s="338"/>
      <c r="C513" s="338"/>
      <c r="D513" s="338"/>
      <c r="E513" s="338"/>
      <c r="F513" s="346"/>
      <c r="G513" s="546"/>
      <c r="H513" s="547"/>
      <c r="I513" s="786">
        <f t="shared" si="177"/>
        <v>0</v>
      </c>
      <c r="J513" s="448"/>
      <c r="K513" s="344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  <c r="AI513" s="338"/>
      <c r="AJ513" s="338"/>
      <c r="AK513" s="338"/>
      <c r="AL513" s="338"/>
      <c r="AM513" s="338"/>
      <c r="AN513" s="338"/>
      <c r="AO513" s="338"/>
      <c r="AP513" s="338"/>
      <c r="AQ513" s="338"/>
      <c r="AR513" s="338"/>
      <c r="AS513" s="338"/>
      <c r="AT513" s="338"/>
      <c r="AU513" s="338"/>
      <c r="AV513" s="338"/>
      <c r="AW513" s="338"/>
      <c r="AX513" s="338"/>
      <c r="AY513" s="338"/>
      <c r="AZ513" s="338"/>
      <c r="BA513" s="338"/>
      <c r="BB513" s="338"/>
      <c r="BC513" s="338"/>
      <c r="BD513" s="338"/>
      <c r="BE513" s="338"/>
      <c r="BF513" s="338"/>
      <c r="BG513" s="338"/>
      <c r="BH513" s="338"/>
      <c r="BI513" s="338"/>
      <c r="BJ513" s="338"/>
      <c r="BK513" s="338"/>
      <c r="BL513" s="338"/>
      <c r="BM513" s="338"/>
      <c r="BN513" s="338"/>
      <c r="BO513" s="338"/>
      <c r="BP513" s="338"/>
      <c r="BQ513" s="338"/>
      <c r="BR513" s="338"/>
      <c r="BS513" s="338"/>
      <c r="BT513" s="338"/>
      <c r="BU513" s="338"/>
      <c r="BV513" s="343"/>
      <c r="BW513" s="343"/>
      <c r="BX513" s="343"/>
      <c r="BY513" s="343"/>
      <c r="BZ513" s="338"/>
      <c r="CA513" s="338"/>
      <c r="CB513" s="338"/>
      <c r="CC513" s="338"/>
      <c r="CD513" s="338"/>
      <c r="CE513" s="338"/>
      <c r="CF513" s="338"/>
    </row>
    <row r="514" ht="15.75" customHeight="1">
      <c r="A514" s="829"/>
      <c r="B514" s="338"/>
      <c r="C514" s="338"/>
      <c r="D514" s="338"/>
      <c r="E514" s="338"/>
      <c r="F514" s="346"/>
      <c r="G514" s="546"/>
      <c r="H514" s="547"/>
      <c r="I514" s="786">
        <f t="shared" si="177"/>
        <v>0</v>
      </c>
      <c r="J514" s="448"/>
      <c r="K514" s="344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  <c r="AI514" s="338"/>
      <c r="AJ514" s="338"/>
      <c r="AK514" s="338"/>
      <c r="AL514" s="338"/>
      <c r="AM514" s="338"/>
      <c r="AN514" s="338"/>
      <c r="AO514" s="338"/>
      <c r="AP514" s="338"/>
      <c r="AQ514" s="338"/>
      <c r="AR514" s="338"/>
      <c r="AS514" s="338"/>
      <c r="AT514" s="338"/>
      <c r="AU514" s="338"/>
      <c r="AV514" s="338"/>
      <c r="AW514" s="338"/>
      <c r="AX514" s="338"/>
      <c r="AY514" s="338"/>
      <c r="AZ514" s="338"/>
      <c r="BA514" s="338"/>
      <c r="BB514" s="338"/>
      <c r="BC514" s="338"/>
      <c r="BD514" s="338"/>
      <c r="BE514" s="338"/>
      <c r="BF514" s="338"/>
      <c r="BG514" s="338"/>
      <c r="BH514" s="338"/>
      <c r="BI514" s="338"/>
      <c r="BJ514" s="338"/>
      <c r="BK514" s="338"/>
      <c r="BL514" s="338"/>
      <c r="BM514" s="338"/>
      <c r="BN514" s="338"/>
      <c r="BO514" s="338"/>
      <c r="BP514" s="338"/>
      <c r="BQ514" s="338"/>
      <c r="BR514" s="338"/>
      <c r="BS514" s="338"/>
      <c r="BT514" s="338"/>
      <c r="BU514" s="338"/>
      <c r="BV514" s="343"/>
      <c r="BW514" s="343"/>
      <c r="BX514" s="343"/>
      <c r="BY514" s="343"/>
      <c r="BZ514" s="338"/>
      <c r="CA514" s="338"/>
      <c r="CB514" s="338"/>
      <c r="CC514" s="338"/>
      <c r="CD514" s="338"/>
      <c r="CE514" s="338"/>
      <c r="CF514" s="338"/>
    </row>
    <row r="515" ht="15.75" customHeight="1">
      <c r="A515" s="829"/>
      <c r="B515" s="338"/>
      <c r="C515" s="338"/>
      <c r="D515" s="338"/>
      <c r="E515" s="338"/>
      <c r="F515" s="346"/>
      <c r="G515" s="546"/>
      <c r="H515" s="547"/>
      <c r="I515" s="786">
        <f t="shared" si="177"/>
        <v>0</v>
      </c>
      <c r="J515" s="448"/>
      <c r="K515" s="344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  <c r="AI515" s="338"/>
      <c r="AJ515" s="338"/>
      <c r="AK515" s="338"/>
      <c r="AL515" s="338"/>
      <c r="AM515" s="338"/>
      <c r="AN515" s="338"/>
      <c r="AO515" s="338"/>
      <c r="AP515" s="338"/>
      <c r="AQ515" s="338"/>
      <c r="AR515" s="338"/>
      <c r="AS515" s="338"/>
      <c r="AT515" s="338"/>
      <c r="AU515" s="338"/>
      <c r="AV515" s="338"/>
      <c r="AW515" s="338"/>
      <c r="AX515" s="338"/>
      <c r="AY515" s="338"/>
      <c r="AZ515" s="338"/>
      <c r="BA515" s="338"/>
      <c r="BB515" s="338"/>
      <c r="BC515" s="338"/>
      <c r="BD515" s="338"/>
      <c r="BE515" s="338"/>
      <c r="BF515" s="338"/>
      <c r="BG515" s="338"/>
      <c r="BH515" s="338"/>
      <c r="BI515" s="338"/>
      <c r="BJ515" s="338"/>
      <c r="BK515" s="338"/>
      <c r="BL515" s="338"/>
      <c r="BM515" s="338"/>
      <c r="BN515" s="338"/>
      <c r="BO515" s="338"/>
      <c r="BP515" s="338"/>
      <c r="BQ515" s="338"/>
      <c r="BR515" s="338"/>
      <c r="BS515" s="338"/>
      <c r="BT515" s="338"/>
      <c r="BU515" s="338"/>
      <c r="BV515" s="343"/>
      <c r="BW515" s="343"/>
      <c r="BX515" s="343"/>
      <c r="BY515" s="343"/>
      <c r="BZ515" s="338"/>
      <c r="CA515" s="338"/>
      <c r="CB515" s="338"/>
      <c r="CC515" s="338"/>
      <c r="CD515" s="338"/>
      <c r="CE515" s="338"/>
      <c r="CF515" s="338"/>
    </row>
    <row r="516" ht="15.75" customHeight="1">
      <c r="A516" s="829"/>
      <c r="B516" s="338"/>
      <c r="C516" s="338"/>
      <c r="D516" s="338"/>
      <c r="E516" s="338"/>
      <c r="F516" s="346"/>
      <c r="G516" s="546"/>
      <c r="H516" s="547"/>
      <c r="I516" s="786">
        <f t="shared" si="177"/>
        <v>0</v>
      </c>
      <c r="J516" s="448"/>
      <c r="K516" s="344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  <c r="AI516" s="338"/>
      <c r="AJ516" s="338"/>
      <c r="AK516" s="338"/>
      <c r="AL516" s="338"/>
      <c r="AM516" s="338"/>
      <c r="AN516" s="338"/>
      <c r="AO516" s="338"/>
      <c r="AP516" s="338"/>
      <c r="AQ516" s="338"/>
      <c r="AR516" s="338"/>
      <c r="AS516" s="338"/>
      <c r="AT516" s="338"/>
      <c r="AU516" s="338"/>
      <c r="AV516" s="338"/>
      <c r="AW516" s="338"/>
      <c r="AX516" s="338"/>
      <c r="AY516" s="338"/>
      <c r="AZ516" s="338"/>
      <c r="BA516" s="338"/>
      <c r="BB516" s="338"/>
      <c r="BC516" s="338"/>
      <c r="BD516" s="338"/>
      <c r="BE516" s="338"/>
      <c r="BF516" s="338"/>
      <c r="BG516" s="338"/>
      <c r="BH516" s="338"/>
      <c r="BI516" s="338"/>
      <c r="BJ516" s="338"/>
      <c r="BK516" s="338"/>
      <c r="BL516" s="338"/>
      <c r="BM516" s="338"/>
      <c r="BN516" s="338"/>
      <c r="BO516" s="338"/>
      <c r="BP516" s="338"/>
      <c r="BQ516" s="338"/>
      <c r="BR516" s="338"/>
      <c r="BS516" s="338"/>
      <c r="BT516" s="338"/>
      <c r="BU516" s="338"/>
      <c r="BV516" s="343"/>
      <c r="BW516" s="343"/>
      <c r="BX516" s="343"/>
      <c r="BY516" s="343"/>
      <c r="BZ516" s="338"/>
      <c r="CA516" s="338"/>
      <c r="CB516" s="338"/>
      <c r="CC516" s="338"/>
      <c r="CD516" s="338"/>
      <c r="CE516" s="338"/>
      <c r="CF516" s="338"/>
    </row>
    <row r="517" ht="15.75" customHeight="1">
      <c r="A517" s="829"/>
      <c r="B517" s="338"/>
      <c r="C517" s="338"/>
      <c r="D517" s="338"/>
      <c r="E517" s="338"/>
      <c r="F517" s="346"/>
      <c r="G517" s="546"/>
      <c r="H517" s="547"/>
      <c r="I517" s="786">
        <f t="shared" si="177"/>
        <v>0</v>
      </c>
      <c r="J517" s="448"/>
      <c r="K517" s="344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  <c r="AI517" s="338"/>
      <c r="AJ517" s="338"/>
      <c r="AK517" s="338"/>
      <c r="AL517" s="338"/>
      <c r="AM517" s="338"/>
      <c r="AN517" s="338"/>
      <c r="AO517" s="338"/>
      <c r="AP517" s="338"/>
      <c r="AQ517" s="338"/>
      <c r="AR517" s="338"/>
      <c r="AS517" s="338"/>
      <c r="AT517" s="338"/>
      <c r="AU517" s="338"/>
      <c r="AV517" s="338"/>
      <c r="AW517" s="338"/>
      <c r="AX517" s="338"/>
      <c r="AY517" s="338"/>
      <c r="AZ517" s="338"/>
      <c r="BA517" s="338"/>
      <c r="BB517" s="338"/>
      <c r="BC517" s="338"/>
      <c r="BD517" s="338"/>
      <c r="BE517" s="338"/>
      <c r="BF517" s="338"/>
      <c r="BG517" s="338"/>
      <c r="BH517" s="338"/>
      <c r="BI517" s="338"/>
      <c r="BJ517" s="338"/>
      <c r="BK517" s="338"/>
      <c r="BL517" s="338"/>
      <c r="BM517" s="338"/>
      <c r="BN517" s="338"/>
      <c r="BO517" s="338"/>
      <c r="BP517" s="338"/>
      <c r="BQ517" s="338"/>
      <c r="BR517" s="338"/>
      <c r="BS517" s="338"/>
      <c r="BT517" s="338"/>
      <c r="BU517" s="338"/>
      <c r="BV517" s="343"/>
      <c r="BW517" s="343"/>
      <c r="BX517" s="343"/>
      <c r="BY517" s="343"/>
      <c r="BZ517" s="338"/>
      <c r="CA517" s="338"/>
      <c r="CB517" s="338"/>
      <c r="CC517" s="338"/>
      <c r="CD517" s="338"/>
      <c r="CE517" s="338"/>
      <c r="CF517" s="338"/>
    </row>
    <row r="518" ht="15.75" customHeight="1">
      <c r="A518" s="829"/>
      <c r="B518" s="338"/>
      <c r="C518" s="338"/>
      <c r="D518" s="338"/>
      <c r="E518" s="338"/>
      <c r="F518" s="346"/>
      <c r="G518" s="546"/>
      <c r="H518" s="547"/>
      <c r="I518" s="786">
        <f t="shared" si="177"/>
        <v>0</v>
      </c>
      <c r="J518" s="448"/>
      <c r="K518" s="344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  <c r="AI518" s="338"/>
      <c r="AJ518" s="338"/>
      <c r="AK518" s="338"/>
      <c r="AL518" s="338"/>
      <c r="AM518" s="338"/>
      <c r="AN518" s="338"/>
      <c r="AO518" s="338"/>
      <c r="AP518" s="338"/>
      <c r="AQ518" s="338"/>
      <c r="AR518" s="338"/>
      <c r="AS518" s="338"/>
      <c r="AT518" s="338"/>
      <c r="AU518" s="338"/>
      <c r="AV518" s="338"/>
      <c r="AW518" s="338"/>
      <c r="AX518" s="338"/>
      <c r="AY518" s="338"/>
      <c r="AZ518" s="338"/>
      <c r="BA518" s="338"/>
      <c r="BB518" s="338"/>
      <c r="BC518" s="338"/>
      <c r="BD518" s="338"/>
      <c r="BE518" s="338"/>
      <c r="BF518" s="338"/>
      <c r="BG518" s="338"/>
      <c r="BH518" s="338"/>
      <c r="BI518" s="338"/>
      <c r="BJ518" s="338"/>
      <c r="BK518" s="338"/>
      <c r="BL518" s="338"/>
      <c r="BM518" s="338"/>
      <c r="BN518" s="338"/>
      <c r="BO518" s="338"/>
      <c r="BP518" s="338"/>
      <c r="BQ518" s="338"/>
      <c r="BR518" s="338"/>
      <c r="BS518" s="338"/>
      <c r="BT518" s="338"/>
      <c r="BU518" s="338"/>
      <c r="BV518" s="343"/>
      <c r="BW518" s="343"/>
      <c r="BX518" s="343"/>
      <c r="BY518" s="343"/>
      <c r="BZ518" s="338"/>
      <c r="CA518" s="338"/>
      <c r="CB518" s="338"/>
      <c r="CC518" s="338"/>
      <c r="CD518" s="338"/>
      <c r="CE518" s="338"/>
      <c r="CF518" s="338"/>
    </row>
    <row r="519" ht="15.75" customHeight="1">
      <c r="A519" s="829"/>
      <c r="B519" s="338"/>
      <c r="C519" s="338"/>
      <c r="D519" s="338"/>
      <c r="E519" s="338"/>
      <c r="F519" s="346"/>
      <c r="G519" s="546"/>
      <c r="H519" s="547"/>
      <c r="I519" s="786">
        <f t="shared" si="177"/>
        <v>0</v>
      </c>
      <c r="J519" s="448"/>
      <c r="K519" s="344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  <c r="AI519" s="338"/>
      <c r="AJ519" s="338"/>
      <c r="AK519" s="338"/>
      <c r="AL519" s="338"/>
      <c r="AM519" s="338"/>
      <c r="AN519" s="338"/>
      <c r="AO519" s="338"/>
      <c r="AP519" s="338"/>
      <c r="AQ519" s="338"/>
      <c r="AR519" s="338"/>
      <c r="AS519" s="338"/>
      <c r="AT519" s="338"/>
      <c r="AU519" s="338"/>
      <c r="AV519" s="338"/>
      <c r="AW519" s="338"/>
      <c r="AX519" s="338"/>
      <c r="AY519" s="338"/>
      <c r="AZ519" s="338"/>
      <c r="BA519" s="338"/>
      <c r="BB519" s="338"/>
      <c r="BC519" s="338"/>
      <c r="BD519" s="338"/>
      <c r="BE519" s="338"/>
      <c r="BF519" s="338"/>
      <c r="BG519" s="338"/>
      <c r="BH519" s="338"/>
      <c r="BI519" s="338"/>
      <c r="BJ519" s="338"/>
      <c r="BK519" s="338"/>
      <c r="BL519" s="338"/>
      <c r="BM519" s="338"/>
      <c r="BN519" s="338"/>
      <c r="BO519" s="338"/>
      <c r="BP519" s="338"/>
      <c r="BQ519" s="338"/>
      <c r="BR519" s="338"/>
      <c r="BS519" s="338"/>
      <c r="BT519" s="338"/>
      <c r="BU519" s="338"/>
      <c r="BV519" s="343"/>
      <c r="BW519" s="343"/>
      <c r="BX519" s="343"/>
      <c r="BY519" s="343"/>
      <c r="BZ519" s="338"/>
      <c r="CA519" s="338"/>
      <c r="CB519" s="338"/>
      <c r="CC519" s="338"/>
      <c r="CD519" s="338"/>
      <c r="CE519" s="338"/>
      <c r="CF519" s="338"/>
    </row>
    <row r="520" ht="15.75" customHeight="1">
      <c r="A520" s="829"/>
      <c r="B520" s="338"/>
      <c r="C520" s="338"/>
      <c r="D520" s="338"/>
      <c r="E520" s="338"/>
      <c r="F520" s="346"/>
      <c r="G520" s="546"/>
      <c r="H520" s="547"/>
      <c r="I520" s="786">
        <f t="shared" si="177"/>
        <v>0</v>
      </c>
      <c r="J520" s="448"/>
      <c r="K520" s="344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  <c r="AI520" s="338"/>
      <c r="AJ520" s="338"/>
      <c r="AK520" s="338"/>
      <c r="AL520" s="338"/>
      <c r="AM520" s="338"/>
      <c r="AN520" s="338"/>
      <c r="AO520" s="338"/>
      <c r="AP520" s="338"/>
      <c r="AQ520" s="338"/>
      <c r="AR520" s="338"/>
      <c r="AS520" s="338"/>
      <c r="AT520" s="338"/>
      <c r="AU520" s="338"/>
      <c r="AV520" s="338"/>
      <c r="AW520" s="338"/>
      <c r="AX520" s="338"/>
      <c r="AY520" s="338"/>
      <c r="AZ520" s="338"/>
      <c r="BA520" s="338"/>
      <c r="BB520" s="338"/>
      <c r="BC520" s="338"/>
      <c r="BD520" s="338"/>
      <c r="BE520" s="338"/>
      <c r="BF520" s="338"/>
      <c r="BG520" s="338"/>
      <c r="BH520" s="338"/>
      <c r="BI520" s="338"/>
      <c r="BJ520" s="338"/>
      <c r="BK520" s="338"/>
      <c r="BL520" s="338"/>
      <c r="BM520" s="338"/>
      <c r="BN520" s="338"/>
      <c r="BO520" s="338"/>
      <c r="BP520" s="338"/>
      <c r="BQ520" s="338"/>
      <c r="BR520" s="338"/>
      <c r="BS520" s="338"/>
      <c r="BT520" s="338"/>
      <c r="BU520" s="338"/>
      <c r="BV520" s="343"/>
      <c r="BW520" s="343"/>
      <c r="BX520" s="343"/>
      <c r="BY520" s="343"/>
      <c r="BZ520" s="338"/>
      <c r="CA520" s="338"/>
      <c r="CB520" s="338"/>
      <c r="CC520" s="338"/>
      <c r="CD520" s="338"/>
      <c r="CE520" s="338"/>
      <c r="CF520" s="338"/>
    </row>
    <row r="521" ht="15.75" customHeight="1">
      <c r="A521" s="829"/>
      <c r="B521" s="338"/>
      <c r="C521" s="338"/>
      <c r="D521" s="338"/>
      <c r="E521" s="338"/>
      <c r="F521" s="346"/>
      <c r="G521" s="546"/>
      <c r="H521" s="547"/>
      <c r="I521" s="786">
        <f t="shared" si="177"/>
        <v>0</v>
      </c>
      <c r="J521" s="448"/>
      <c r="K521" s="344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  <c r="AV521" s="338"/>
      <c r="AW521" s="338"/>
      <c r="AX521" s="338"/>
      <c r="AY521" s="338"/>
      <c r="AZ521" s="338"/>
      <c r="BA521" s="338"/>
      <c r="BB521" s="338"/>
      <c r="BC521" s="338"/>
      <c r="BD521" s="338"/>
      <c r="BE521" s="338"/>
      <c r="BF521" s="338"/>
      <c r="BG521" s="338"/>
      <c r="BH521" s="338"/>
      <c r="BI521" s="338"/>
      <c r="BJ521" s="338"/>
      <c r="BK521" s="338"/>
      <c r="BL521" s="338"/>
      <c r="BM521" s="338"/>
      <c r="BN521" s="338"/>
      <c r="BO521" s="338"/>
      <c r="BP521" s="338"/>
      <c r="BQ521" s="338"/>
      <c r="BR521" s="338"/>
      <c r="BS521" s="338"/>
      <c r="BT521" s="338"/>
      <c r="BU521" s="338"/>
      <c r="BV521" s="343"/>
      <c r="BW521" s="343"/>
      <c r="BX521" s="343"/>
      <c r="BY521" s="343"/>
      <c r="BZ521" s="338"/>
      <c r="CA521" s="338"/>
      <c r="CB521" s="338"/>
      <c r="CC521" s="338"/>
      <c r="CD521" s="338"/>
      <c r="CE521" s="338"/>
      <c r="CF521" s="338"/>
    </row>
    <row r="522" ht="15.75" customHeight="1">
      <c r="A522" s="829"/>
      <c r="B522" s="338"/>
      <c r="C522" s="338"/>
      <c r="D522" s="338"/>
      <c r="E522" s="338"/>
      <c r="F522" s="346"/>
      <c r="G522" s="546"/>
      <c r="H522" s="547"/>
      <c r="I522" s="786">
        <f t="shared" si="177"/>
        <v>0</v>
      </c>
      <c r="J522" s="448"/>
      <c r="K522" s="344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  <c r="AV522" s="338"/>
      <c r="AW522" s="338"/>
      <c r="AX522" s="338"/>
      <c r="AY522" s="338"/>
      <c r="AZ522" s="338"/>
      <c r="BA522" s="338"/>
      <c r="BB522" s="338"/>
      <c r="BC522" s="338"/>
      <c r="BD522" s="338"/>
      <c r="BE522" s="338"/>
      <c r="BF522" s="338"/>
      <c r="BG522" s="338"/>
      <c r="BH522" s="338"/>
      <c r="BI522" s="338"/>
      <c r="BJ522" s="338"/>
      <c r="BK522" s="338"/>
      <c r="BL522" s="338"/>
      <c r="BM522" s="338"/>
      <c r="BN522" s="338"/>
      <c r="BO522" s="338"/>
      <c r="BP522" s="338"/>
      <c r="BQ522" s="338"/>
      <c r="BR522" s="338"/>
      <c r="BS522" s="338"/>
      <c r="BT522" s="338"/>
      <c r="BU522" s="338"/>
      <c r="BV522" s="343"/>
      <c r="BW522" s="343"/>
      <c r="BX522" s="343"/>
      <c r="BY522" s="343"/>
      <c r="BZ522" s="338"/>
      <c r="CA522" s="338"/>
      <c r="CB522" s="338"/>
      <c r="CC522" s="338"/>
      <c r="CD522" s="338"/>
      <c r="CE522" s="338"/>
      <c r="CF522" s="338"/>
    </row>
    <row r="523" ht="15.75" customHeight="1">
      <c r="A523" s="829"/>
      <c r="B523" s="338"/>
      <c r="C523" s="338"/>
      <c r="D523" s="338"/>
      <c r="E523" s="338"/>
      <c r="F523" s="346"/>
      <c r="G523" s="546"/>
      <c r="H523" s="547"/>
      <c r="I523" s="786">
        <f t="shared" si="177"/>
        <v>0</v>
      </c>
      <c r="J523" s="448"/>
      <c r="K523" s="344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  <c r="AV523" s="338"/>
      <c r="AW523" s="338"/>
      <c r="AX523" s="338"/>
      <c r="AY523" s="338"/>
      <c r="AZ523" s="338"/>
      <c r="BA523" s="338"/>
      <c r="BB523" s="338"/>
      <c r="BC523" s="338"/>
      <c r="BD523" s="338"/>
      <c r="BE523" s="338"/>
      <c r="BF523" s="338"/>
      <c r="BG523" s="338"/>
      <c r="BH523" s="338"/>
      <c r="BI523" s="338"/>
      <c r="BJ523" s="338"/>
      <c r="BK523" s="338"/>
      <c r="BL523" s="338"/>
      <c r="BM523" s="338"/>
      <c r="BN523" s="338"/>
      <c r="BO523" s="338"/>
      <c r="BP523" s="338"/>
      <c r="BQ523" s="338"/>
      <c r="BR523" s="338"/>
      <c r="BS523" s="338"/>
      <c r="BT523" s="338"/>
      <c r="BU523" s="338"/>
      <c r="BV523" s="343"/>
      <c r="BW523" s="343"/>
      <c r="BX523" s="343"/>
      <c r="BY523" s="343"/>
      <c r="BZ523" s="338"/>
      <c r="CA523" s="338"/>
      <c r="CB523" s="338"/>
      <c r="CC523" s="338"/>
      <c r="CD523" s="338"/>
      <c r="CE523" s="338"/>
      <c r="CF523" s="338"/>
    </row>
    <row r="524" ht="15.75" customHeight="1">
      <c r="A524" s="829"/>
      <c r="B524" s="338"/>
      <c r="C524" s="338"/>
      <c r="D524" s="338"/>
      <c r="E524" s="338"/>
      <c r="F524" s="346"/>
      <c r="G524" s="546"/>
      <c r="H524" s="547"/>
      <c r="I524" s="786">
        <f t="shared" si="177"/>
        <v>0</v>
      </c>
      <c r="J524" s="448"/>
      <c r="K524" s="344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  <c r="AV524" s="338"/>
      <c r="AW524" s="338"/>
      <c r="AX524" s="338"/>
      <c r="AY524" s="338"/>
      <c r="AZ524" s="338"/>
      <c r="BA524" s="338"/>
      <c r="BB524" s="338"/>
      <c r="BC524" s="338"/>
      <c r="BD524" s="338"/>
      <c r="BE524" s="338"/>
      <c r="BF524" s="338"/>
      <c r="BG524" s="338"/>
      <c r="BH524" s="338"/>
      <c r="BI524" s="338"/>
      <c r="BJ524" s="338"/>
      <c r="BK524" s="338"/>
      <c r="BL524" s="338"/>
      <c r="BM524" s="338"/>
      <c r="BN524" s="338"/>
      <c r="BO524" s="338"/>
      <c r="BP524" s="338"/>
      <c r="BQ524" s="338"/>
      <c r="BR524" s="338"/>
      <c r="BS524" s="338"/>
      <c r="BT524" s="338"/>
      <c r="BU524" s="338"/>
      <c r="BV524" s="343"/>
      <c r="BW524" s="343"/>
      <c r="BX524" s="343"/>
      <c r="BY524" s="343"/>
      <c r="BZ524" s="338"/>
      <c r="CA524" s="338"/>
      <c r="CB524" s="338"/>
      <c r="CC524" s="338"/>
      <c r="CD524" s="338"/>
      <c r="CE524" s="338"/>
      <c r="CF524" s="338"/>
    </row>
    <row r="525" ht="15.75" customHeight="1">
      <c r="A525" s="829"/>
      <c r="B525" s="338"/>
      <c r="C525" s="338"/>
      <c r="D525" s="338"/>
      <c r="E525" s="338"/>
      <c r="F525" s="346"/>
      <c r="G525" s="546"/>
      <c r="H525" s="547"/>
      <c r="I525" s="786">
        <f t="shared" si="177"/>
        <v>0</v>
      </c>
      <c r="J525" s="448"/>
      <c r="K525" s="344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  <c r="AV525" s="338"/>
      <c r="AW525" s="338"/>
      <c r="AX525" s="338"/>
      <c r="AY525" s="338"/>
      <c r="AZ525" s="338"/>
      <c r="BA525" s="338"/>
      <c r="BB525" s="338"/>
      <c r="BC525" s="338"/>
      <c r="BD525" s="338"/>
      <c r="BE525" s="338"/>
      <c r="BF525" s="338"/>
      <c r="BG525" s="338"/>
      <c r="BH525" s="338"/>
      <c r="BI525" s="338"/>
      <c r="BJ525" s="338"/>
      <c r="BK525" s="338"/>
      <c r="BL525" s="338"/>
      <c r="BM525" s="338"/>
      <c r="BN525" s="338"/>
      <c r="BO525" s="338"/>
      <c r="BP525" s="338"/>
      <c r="BQ525" s="338"/>
      <c r="BR525" s="338"/>
      <c r="BS525" s="338"/>
      <c r="BT525" s="338"/>
      <c r="BU525" s="338"/>
      <c r="BV525" s="343"/>
      <c r="BW525" s="343"/>
      <c r="BX525" s="343"/>
      <c r="BY525" s="343"/>
      <c r="BZ525" s="338"/>
      <c r="CA525" s="338"/>
      <c r="CB525" s="338"/>
      <c r="CC525" s="338"/>
      <c r="CD525" s="338"/>
      <c r="CE525" s="338"/>
      <c r="CF525" s="338"/>
    </row>
    <row r="526" ht="15.75" customHeight="1">
      <c r="A526" s="829"/>
      <c r="B526" s="338"/>
      <c r="C526" s="338"/>
      <c r="D526" s="338"/>
      <c r="E526" s="338"/>
      <c r="F526" s="346"/>
      <c r="G526" s="546"/>
      <c r="H526" s="547"/>
      <c r="I526" s="786">
        <f t="shared" si="177"/>
        <v>0</v>
      </c>
      <c r="J526" s="448"/>
      <c r="K526" s="344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  <c r="AV526" s="338"/>
      <c r="AW526" s="338"/>
      <c r="AX526" s="338"/>
      <c r="AY526" s="338"/>
      <c r="AZ526" s="338"/>
      <c r="BA526" s="338"/>
      <c r="BB526" s="338"/>
      <c r="BC526" s="338"/>
      <c r="BD526" s="338"/>
      <c r="BE526" s="338"/>
      <c r="BF526" s="338"/>
      <c r="BG526" s="338"/>
      <c r="BH526" s="338"/>
      <c r="BI526" s="338"/>
      <c r="BJ526" s="338"/>
      <c r="BK526" s="338"/>
      <c r="BL526" s="338"/>
      <c r="BM526" s="338"/>
      <c r="BN526" s="338"/>
      <c r="BO526" s="338"/>
      <c r="BP526" s="338"/>
      <c r="BQ526" s="338"/>
      <c r="BR526" s="338"/>
      <c r="BS526" s="338"/>
      <c r="BT526" s="338"/>
      <c r="BU526" s="338"/>
      <c r="BV526" s="343"/>
      <c r="BW526" s="343"/>
      <c r="BX526" s="343"/>
      <c r="BY526" s="343"/>
      <c r="BZ526" s="338"/>
      <c r="CA526" s="338"/>
      <c r="CB526" s="338"/>
      <c r="CC526" s="338"/>
      <c r="CD526" s="338"/>
      <c r="CE526" s="338"/>
      <c r="CF526" s="338"/>
    </row>
    <row r="527" ht="15.75" customHeight="1">
      <c r="A527" s="829"/>
      <c r="B527" s="338"/>
      <c r="C527" s="338"/>
      <c r="D527" s="338"/>
      <c r="E527" s="338"/>
      <c r="F527" s="346"/>
      <c r="G527" s="546"/>
      <c r="H527" s="547"/>
      <c r="I527" s="786">
        <f t="shared" si="177"/>
        <v>0</v>
      </c>
      <c r="J527" s="448"/>
      <c r="K527" s="344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  <c r="AV527" s="338"/>
      <c r="AW527" s="338"/>
      <c r="AX527" s="338"/>
      <c r="AY527" s="338"/>
      <c r="AZ527" s="338"/>
      <c r="BA527" s="338"/>
      <c r="BB527" s="338"/>
      <c r="BC527" s="338"/>
      <c r="BD527" s="338"/>
      <c r="BE527" s="338"/>
      <c r="BF527" s="338"/>
      <c r="BG527" s="338"/>
      <c r="BH527" s="338"/>
      <c r="BI527" s="338"/>
      <c r="BJ527" s="338"/>
      <c r="BK527" s="338"/>
      <c r="BL527" s="338"/>
      <c r="BM527" s="338"/>
      <c r="BN527" s="338"/>
      <c r="BO527" s="338"/>
      <c r="BP527" s="338"/>
      <c r="BQ527" s="338"/>
      <c r="BR527" s="338"/>
      <c r="BS527" s="338"/>
      <c r="BT527" s="338"/>
      <c r="BU527" s="338"/>
      <c r="BV527" s="343"/>
      <c r="BW527" s="343"/>
      <c r="BX527" s="343"/>
      <c r="BY527" s="343"/>
      <c r="BZ527" s="338"/>
      <c r="CA527" s="338"/>
      <c r="CB527" s="338"/>
      <c r="CC527" s="338"/>
      <c r="CD527" s="338"/>
      <c r="CE527" s="338"/>
      <c r="CF527" s="338"/>
    </row>
    <row r="528" ht="15.75" customHeight="1">
      <c r="A528" s="829"/>
      <c r="B528" s="338"/>
      <c r="C528" s="338"/>
      <c r="D528" s="338"/>
      <c r="E528" s="338"/>
      <c r="F528" s="346"/>
      <c r="G528" s="546"/>
      <c r="H528" s="547"/>
      <c r="I528" s="786">
        <f t="shared" si="177"/>
        <v>0</v>
      </c>
      <c r="J528" s="448"/>
      <c r="K528" s="344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  <c r="AV528" s="338"/>
      <c r="AW528" s="338"/>
      <c r="AX528" s="338"/>
      <c r="AY528" s="338"/>
      <c r="AZ528" s="338"/>
      <c r="BA528" s="338"/>
      <c r="BB528" s="338"/>
      <c r="BC528" s="338"/>
      <c r="BD528" s="338"/>
      <c r="BE528" s="338"/>
      <c r="BF528" s="338"/>
      <c r="BG528" s="338"/>
      <c r="BH528" s="338"/>
      <c r="BI528" s="338"/>
      <c r="BJ528" s="338"/>
      <c r="BK528" s="338"/>
      <c r="BL528" s="338"/>
      <c r="BM528" s="338"/>
      <c r="BN528" s="338"/>
      <c r="BO528" s="338"/>
      <c r="BP528" s="338"/>
      <c r="BQ528" s="338"/>
      <c r="BR528" s="338"/>
      <c r="BS528" s="338"/>
      <c r="BT528" s="338"/>
      <c r="BU528" s="338"/>
      <c r="BV528" s="343"/>
      <c r="BW528" s="343"/>
      <c r="BX528" s="343"/>
      <c r="BY528" s="343"/>
      <c r="BZ528" s="338"/>
      <c r="CA528" s="338"/>
      <c r="CB528" s="338"/>
      <c r="CC528" s="338"/>
      <c r="CD528" s="338"/>
      <c r="CE528" s="338"/>
      <c r="CF528" s="338"/>
    </row>
    <row r="529" ht="15.75" customHeight="1">
      <c r="A529" s="829"/>
      <c r="B529" s="338"/>
      <c r="C529" s="338"/>
      <c r="D529" s="338"/>
      <c r="E529" s="338"/>
      <c r="F529" s="346"/>
      <c r="G529" s="546"/>
      <c r="H529" s="547"/>
      <c r="I529" s="786">
        <f t="shared" si="177"/>
        <v>0</v>
      </c>
      <c r="J529" s="448"/>
      <c r="K529" s="344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  <c r="AV529" s="338"/>
      <c r="AW529" s="338"/>
      <c r="AX529" s="338"/>
      <c r="AY529" s="338"/>
      <c r="AZ529" s="338"/>
      <c r="BA529" s="338"/>
      <c r="BB529" s="338"/>
      <c r="BC529" s="338"/>
      <c r="BD529" s="338"/>
      <c r="BE529" s="338"/>
      <c r="BF529" s="338"/>
      <c r="BG529" s="338"/>
      <c r="BH529" s="338"/>
      <c r="BI529" s="338"/>
      <c r="BJ529" s="338"/>
      <c r="BK529" s="338"/>
      <c r="BL529" s="338"/>
      <c r="BM529" s="338"/>
      <c r="BN529" s="338"/>
      <c r="BO529" s="338"/>
      <c r="BP529" s="338"/>
      <c r="BQ529" s="338"/>
      <c r="BR529" s="338"/>
      <c r="BS529" s="338"/>
      <c r="BT529" s="338"/>
      <c r="BU529" s="338"/>
      <c r="BV529" s="343"/>
      <c r="BW529" s="343"/>
      <c r="BX529" s="343"/>
      <c r="BY529" s="343"/>
      <c r="BZ529" s="338"/>
      <c r="CA529" s="338"/>
      <c r="CB529" s="338"/>
      <c r="CC529" s="338"/>
      <c r="CD529" s="338"/>
      <c r="CE529" s="338"/>
      <c r="CF529" s="338"/>
    </row>
    <row r="530" ht="15.75" customHeight="1">
      <c r="A530" s="829"/>
      <c r="B530" s="338"/>
      <c r="C530" s="338"/>
      <c r="D530" s="338"/>
      <c r="E530" s="338"/>
      <c r="F530" s="346"/>
      <c r="G530" s="546"/>
      <c r="H530" s="547"/>
      <c r="I530" s="786">
        <f t="shared" si="177"/>
        <v>0</v>
      </c>
      <c r="J530" s="448"/>
      <c r="K530" s="344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  <c r="AV530" s="338"/>
      <c r="AW530" s="338"/>
      <c r="AX530" s="338"/>
      <c r="AY530" s="338"/>
      <c r="AZ530" s="338"/>
      <c r="BA530" s="338"/>
      <c r="BB530" s="338"/>
      <c r="BC530" s="338"/>
      <c r="BD530" s="338"/>
      <c r="BE530" s="338"/>
      <c r="BF530" s="338"/>
      <c r="BG530" s="338"/>
      <c r="BH530" s="338"/>
      <c r="BI530" s="338"/>
      <c r="BJ530" s="338"/>
      <c r="BK530" s="338"/>
      <c r="BL530" s="338"/>
      <c r="BM530" s="338"/>
      <c r="BN530" s="338"/>
      <c r="BO530" s="338"/>
      <c r="BP530" s="338"/>
      <c r="BQ530" s="338"/>
      <c r="BR530" s="338"/>
      <c r="BS530" s="338"/>
      <c r="BT530" s="338"/>
      <c r="BU530" s="338"/>
      <c r="BV530" s="343"/>
      <c r="BW530" s="343"/>
      <c r="BX530" s="343"/>
      <c r="BY530" s="343"/>
      <c r="BZ530" s="338"/>
      <c r="CA530" s="338"/>
      <c r="CB530" s="338"/>
      <c r="CC530" s="338"/>
      <c r="CD530" s="338"/>
      <c r="CE530" s="338"/>
      <c r="CF530" s="338"/>
    </row>
    <row r="531" ht="15.75" customHeight="1">
      <c r="A531" s="829"/>
      <c r="B531" s="338"/>
      <c r="C531" s="338"/>
      <c r="D531" s="338"/>
      <c r="E531" s="338"/>
      <c r="F531" s="346"/>
      <c r="G531" s="546"/>
      <c r="H531" s="547"/>
      <c r="I531" s="786">
        <f t="shared" si="177"/>
        <v>0</v>
      </c>
      <c r="J531" s="448"/>
      <c r="K531" s="344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  <c r="AV531" s="338"/>
      <c r="AW531" s="338"/>
      <c r="AX531" s="338"/>
      <c r="AY531" s="338"/>
      <c r="AZ531" s="338"/>
      <c r="BA531" s="338"/>
      <c r="BB531" s="338"/>
      <c r="BC531" s="338"/>
      <c r="BD531" s="338"/>
      <c r="BE531" s="338"/>
      <c r="BF531" s="338"/>
      <c r="BG531" s="338"/>
      <c r="BH531" s="338"/>
      <c r="BI531" s="338"/>
      <c r="BJ531" s="338"/>
      <c r="BK531" s="338"/>
      <c r="BL531" s="338"/>
      <c r="BM531" s="338"/>
      <c r="BN531" s="338"/>
      <c r="BO531" s="338"/>
      <c r="BP531" s="338"/>
      <c r="BQ531" s="338"/>
      <c r="BR531" s="338"/>
      <c r="BS531" s="338"/>
      <c r="BT531" s="338"/>
      <c r="BU531" s="338"/>
      <c r="BV531" s="343"/>
      <c r="BW531" s="343"/>
      <c r="BX531" s="343"/>
      <c r="BY531" s="343"/>
      <c r="BZ531" s="338"/>
      <c r="CA531" s="338"/>
      <c r="CB531" s="338"/>
      <c r="CC531" s="338"/>
      <c r="CD531" s="338"/>
      <c r="CE531" s="338"/>
      <c r="CF531" s="338"/>
    </row>
    <row r="532" ht="15.75" customHeight="1">
      <c r="A532" s="829"/>
      <c r="B532" s="338"/>
      <c r="C532" s="338"/>
      <c r="D532" s="338"/>
      <c r="E532" s="338"/>
      <c r="F532" s="346"/>
      <c r="G532" s="546"/>
      <c r="H532" s="547"/>
      <c r="I532" s="786">
        <f t="shared" si="177"/>
        <v>0</v>
      </c>
      <c r="J532" s="448"/>
      <c r="K532" s="344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  <c r="AV532" s="338"/>
      <c r="AW532" s="338"/>
      <c r="AX532" s="338"/>
      <c r="AY532" s="338"/>
      <c r="AZ532" s="338"/>
      <c r="BA532" s="338"/>
      <c r="BB532" s="338"/>
      <c r="BC532" s="338"/>
      <c r="BD532" s="338"/>
      <c r="BE532" s="338"/>
      <c r="BF532" s="338"/>
      <c r="BG532" s="338"/>
      <c r="BH532" s="338"/>
      <c r="BI532" s="338"/>
      <c r="BJ532" s="338"/>
      <c r="BK532" s="338"/>
      <c r="BL532" s="338"/>
      <c r="BM532" s="338"/>
      <c r="BN532" s="338"/>
      <c r="BO532" s="338"/>
      <c r="BP532" s="338"/>
      <c r="BQ532" s="338"/>
      <c r="BR532" s="338"/>
      <c r="BS532" s="338"/>
      <c r="BT532" s="338"/>
      <c r="BU532" s="338"/>
      <c r="BV532" s="343"/>
      <c r="BW532" s="343"/>
      <c r="BX532" s="343"/>
      <c r="BY532" s="343"/>
      <c r="BZ532" s="338"/>
      <c r="CA532" s="338"/>
      <c r="CB532" s="338"/>
      <c r="CC532" s="338"/>
      <c r="CD532" s="338"/>
      <c r="CE532" s="338"/>
      <c r="CF532" s="338"/>
    </row>
    <row r="533" ht="15.75" customHeight="1">
      <c r="A533" s="829"/>
      <c r="B533" s="338"/>
      <c r="C533" s="338"/>
      <c r="D533" s="338"/>
      <c r="E533" s="338"/>
      <c r="F533" s="346"/>
      <c r="G533" s="546"/>
      <c r="H533" s="547"/>
      <c r="I533" s="786">
        <f t="shared" si="177"/>
        <v>0</v>
      </c>
      <c r="J533" s="448"/>
      <c r="K533" s="344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  <c r="AV533" s="338"/>
      <c r="AW533" s="338"/>
      <c r="AX533" s="338"/>
      <c r="AY533" s="338"/>
      <c r="AZ533" s="338"/>
      <c r="BA533" s="338"/>
      <c r="BB533" s="338"/>
      <c r="BC533" s="338"/>
      <c r="BD533" s="338"/>
      <c r="BE533" s="338"/>
      <c r="BF533" s="338"/>
      <c r="BG533" s="338"/>
      <c r="BH533" s="338"/>
      <c r="BI533" s="338"/>
      <c r="BJ533" s="338"/>
      <c r="BK533" s="338"/>
      <c r="BL533" s="338"/>
      <c r="BM533" s="338"/>
      <c r="BN533" s="338"/>
      <c r="BO533" s="338"/>
      <c r="BP533" s="338"/>
      <c r="BQ533" s="338"/>
      <c r="BR533" s="338"/>
      <c r="BS533" s="338"/>
      <c r="BT533" s="338"/>
      <c r="BU533" s="338"/>
      <c r="BV533" s="343"/>
      <c r="BW533" s="343"/>
      <c r="BX533" s="343"/>
      <c r="BY533" s="343"/>
      <c r="BZ533" s="338"/>
      <c r="CA533" s="338"/>
      <c r="CB533" s="338"/>
      <c r="CC533" s="338"/>
      <c r="CD533" s="338"/>
      <c r="CE533" s="338"/>
      <c r="CF533" s="338"/>
    </row>
    <row r="534" ht="15.75" customHeight="1">
      <c r="A534" s="829"/>
      <c r="B534" s="338"/>
      <c r="C534" s="338"/>
      <c r="D534" s="338"/>
      <c r="E534" s="338"/>
      <c r="F534" s="346"/>
      <c r="G534" s="546"/>
      <c r="H534" s="547"/>
      <c r="I534" s="786">
        <f t="shared" si="177"/>
        <v>0</v>
      </c>
      <c r="J534" s="448"/>
      <c r="K534" s="344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  <c r="AV534" s="338"/>
      <c r="AW534" s="338"/>
      <c r="AX534" s="338"/>
      <c r="AY534" s="338"/>
      <c r="AZ534" s="338"/>
      <c r="BA534" s="338"/>
      <c r="BB534" s="338"/>
      <c r="BC534" s="338"/>
      <c r="BD534" s="338"/>
      <c r="BE534" s="338"/>
      <c r="BF534" s="338"/>
      <c r="BG534" s="338"/>
      <c r="BH534" s="338"/>
      <c r="BI534" s="338"/>
      <c r="BJ534" s="338"/>
      <c r="BK534" s="338"/>
      <c r="BL534" s="338"/>
      <c r="BM534" s="338"/>
      <c r="BN534" s="338"/>
      <c r="BO534" s="338"/>
      <c r="BP534" s="338"/>
      <c r="BQ534" s="338"/>
      <c r="BR534" s="338"/>
      <c r="BS534" s="338"/>
      <c r="BT534" s="338"/>
      <c r="BU534" s="338"/>
      <c r="BV534" s="343"/>
      <c r="BW534" s="343"/>
      <c r="BX534" s="343"/>
      <c r="BY534" s="343"/>
      <c r="BZ534" s="338"/>
      <c r="CA534" s="338"/>
      <c r="CB534" s="338"/>
      <c r="CC534" s="338"/>
      <c r="CD534" s="338"/>
      <c r="CE534" s="338"/>
      <c r="CF534" s="338"/>
    </row>
    <row r="535" ht="15.75" customHeight="1">
      <c r="A535" s="829"/>
      <c r="B535" s="338"/>
      <c r="C535" s="338"/>
      <c r="D535" s="338"/>
      <c r="E535" s="338"/>
      <c r="F535" s="346"/>
      <c r="G535" s="546"/>
      <c r="H535" s="547"/>
      <c r="I535" s="786">
        <f t="shared" si="177"/>
        <v>0</v>
      </c>
      <c r="J535" s="448"/>
      <c r="K535" s="344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  <c r="AV535" s="338"/>
      <c r="AW535" s="338"/>
      <c r="AX535" s="338"/>
      <c r="AY535" s="338"/>
      <c r="AZ535" s="338"/>
      <c r="BA535" s="338"/>
      <c r="BB535" s="338"/>
      <c r="BC535" s="338"/>
      <c r="BD535" s="338"/>
      <c r="BE535" s="338"/>
      <c r="BF535" s="338"/>
      <c r="BG535" s="338"/>
      <c r="BH535" s="338"/>
      <c r="BI535" s="338"/>
      <c r="BJ535" s="338"/>
      <c r="BK535" s="338"/>
      <c r="BL535" s="338"/>
      <c r="BM535" s="338"/>
      <c r="BN535" s="338"/>
      <c r="BO535" s="338"/>
      <c r="BP535" s="338"/>
      <c r="BQ535" s="338"/>
      <c r="BR535" s="338"/>
      <c r="BS535" s="338"/>
      <c r="BT535" s="338"/>
      <c r="BU535" s="338"/>
      <c r="BV535" s="343"/>
      <c r="BW535" s="343"/>
      <c r="BX535" s="343"/>
      <c r="BY535" s="343"/>
      <c r="BZ535" s="338"/>
      <c r="CA535" s="338"/>
      <c r="CB535" s="338"/>
      <c r="CC535" s="338"/>
      <c r="CD535" s="338"/>
      <c r="CE535" s="338"/>
      <c r="CF535" s="338"/>
    </row>
    <row r="536" ht="15.75" customHeight="1">
      <c r="A536" s="829"/>
      <c r="B536" s="338"/>
      <c r="C536" s="338"/>
      <c r="D536" s="338"/>
      <c r="E536" s="338"/>
      <c r="F536" s="346"/>
      <c r="G536" s="546"/>
      <c r="H536" s="547"/>
      <c r="I536" s="786">
        <f t="shared" si="177"/>
        <v>0</v>
      </c>
      <c r="J536" s="448"/>
      <c r="K536" s="344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  <c r="AV536" s="338"/>
      <c r="AW536" s="338"/>
      <c r="AX536" s="338"/>
      <c r="AY536" s="338"/>
      <c r="AZ536" s="338"/>
      <c r="BA536" s="338"/>
      <c r="BB536" s="338"/>
      <c r="BC536" s="338"/>
      <c r="BD536" s="338"/>
      <c r="BE536" s="338"/>
      <c r="BF536" s="338"/>
      <c r="BG536" s="338"/>
      <c r="BH536" s="338"/>
      <c r="BI536" s="338"/>
      <c r="BJ536" s="338"/>
      <c r="BK536" s="338"/>
      <c r="BL536" s="338"/>
      <c r="BM536" s="338"/>
      <c r="BN536" s="338"/>
      <c r="BO536" s="338"/>
      <c r="BP536" s="338"/>
      <c r="BQ536" s="338"/>
      <c r="BR536" s="338"/>
      <c r="BS536" s="338"/>
      <c r="BT536" s="338"/>
      <c r="BU536" s="338"/>
      <c r="BV536" s="343"/>
      <c r="BW536" s="343"/>
      <c r="BX536" s="343"/>
      <c r="BY536" s="343"/>
      <c r="BZ536" s="338"/>
      <c r="CA536" s="338"/>
      <c r="CB536" s="338"/>
      <c r="CC536" s="338"/>
      <c r="CD536" s="338"/>
      <c r="CE536" s="338"/>
      <c r="CF536" s="338"/>
    </row>
    <row r="537" ht="15.75" customHeight="1">
      <c r="A537" s="829"/>
      <c r="B537" s="338"/>
      <c r="C537" s="338"/>
      <c r="D537" s="338"/>
      <c r="E537" s="338"/>
      <c r="F537" s="346"/>
      <c r="G537" s="546"/>
      <c r="H537" s="547"/>
      <c r="I537" s="786">
        <f t="shared" si="177"/>
        <v>0</v>
      </c>
      <c r="J537" s="448"/>
      <c r="K537" s="344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  <c r="AV537" s="338"/>
      <c r="AW537" s="338"/>
      <c r="AX537" s="338"/>
      <c r="AY537" s="338"/>
      <c r="AZ537" s="338"/>
      <c r="BA537" s="338"/>
      <c r="BB537" s="338"/>
      <c r="BC537" s="338"/>
      <c r="BD537" s="338"/>
      <c r="BE537" s="338"/>
      <c r="BF537" s="338"/>
      <c r="BG537" s="338"/>
      <c r="BH537" s="338"/>
      <c r="BI537" s="338"/>
      <c r="BJ537" s="338"/>
      <c r="BK537" s="338"/>
      <c r="BL537" s="338"/>
      <c r="BM537" s="338"/>
      <c r="BN537" s="338"/>
      <c r="BO537" s="338"/>
      <c r="BP537" s="338"/>
      <c r="BQ537" s="338"/>
      <c r="BR537" s="338"/>
      <c r="BS537" s="338"/>
      <c r="BT537" s="338"/>
      <c r="BU537" s="338"/>
      <c r="BV537" s="343"/>
      <c r="BW537" s="343"/>
      <c r="BX537" s="343"/>
      <c r="BY537" s="343"/>
      <c r="BZ537" s="338"/>
      <c r="CA537" s="338"/>
      <c r="CB537" s="338"/>
      <c r="CC537" s="338"/>
      <c r="CD537" s="338"/>
      <c r="CE537" s="338"/>
      <c r="CF537" s="338"/>
    </row>
    <row r="538" ht="15.75" customHeight="1">
      <c r="A538" s="829"/>
      <c r="B538" s="338"/>
      <c r="C538" s="338"/>
      <c r="D538" s="338"/>
      <c r="E538" s="338"/>
      <c r="F538" s="346"/>
      <c r="G538" s="546"/>
      <c r="H538" s="547"/>
      <c r="I538" s="786">
        <f t="shared" si="177"/>
        <v>0</v>
      </c>
      <c r="J538" s="448"/>
      <c r="K538" s="344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  <c r="AV538" s="338"/>
      <c r="AW538" s="338"/>
      <c r="AX538" s="338"/>
      <c r="AY538" s="338"/>
      <c r="AZ538" s="338"/>
      <c r="BA538" s="338"/>
      <c r="BB538" s="338"/>
      <c r="BC538" s="338"/>
      <c r="BD538" s="338"/>
      <c r="BE538" s="338"/>
      <c r="BF538" s="338"/>
      <c r="BG538" s="338"/>
      <c r="BH538" s="338"/>
      <c r="BI538" s="338"/>
      <c r="BJ538" s="338"/>
      <c r="BK538" s="338"/>
      <c r="BL538" s="338"/>
      <c r="BM538" s="338"/>
      <c r="BN538" s="338"/>
      <c r="BO538" s="338"/>
      <c r="BP538" s="338"/>
      <c r="BQ538" s="338"/>
      <c r="BR538" s="338"/>
      <c r="BS538" s="338"/>
      <c r="BT538" s="338"/>
      <c r="BU538" s="338"/>
      <c r="BV538" s="343"/>
      <c r="BW538" s="343"/>
      <c r="BX538" s="343"/>
      <c r="BY538" s="343"/>
      <c r="BZ538" s="338"/>
      <c r="CA538" s="338"/>
      <c r="CB538" s="338"/>
      <c r="CC538" s="338"/>
      <c r="CD538" s="338"/>
      <c r="CE538" s="338"/>
      <c r="CF538" s="338"/>
    </row>
    <row r="539" ht="15.75" customHeight="1">
      <c r="A539" s="829"/>
      <c r="B539" s="338"/>
      <c r="C539" s="338"/>
      <c r="D539" s="338"/>
      <c r="E539" s="338"/>
      <c r="F539" s="346"/>
      <c r="G539" s="546"/>
      <c r="H539" s="547"/>
      <c r="I539" s="786">
        <f t="shared" si="177"/>
        <v>0</v>
      </c>
      <c r="J539" s="448"/>
      <c r="K539" s="344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  <c r="AV539" s="338"/>
      <c r="AW539" s="338"/>
      <c r="AX539" s="338"/>
      <c r="AY539" s="338"/>
      <c r="AZ539" s="338"/>
      <c r="BA539" s="338"/>
      <c r="BB539" s="338"/>
      <c r="BC539" s="338"/>
      <c r="BD539" s="338"/>
      <c r="BE539" s="338"/>
      <c r="BF539" s="338"/>
      <c r="BG539" s="338"/>
      <c r="BH539" s="338"/>
      <c r="BI539" s="338"/>
      <c r="BJ539" s="338"/>
      <c r="BK539" s="338"/>
      <c r="BL539" s="338"/>
      <c r="BM539" s="338"/>
      <c r="BN539" s="338"/>
      <c r="BO539" s="338"/>
      <c r="BP539" s="338"/>
      <c r="BQ539" s="338"/>
      <c r="BR539" s="338"/>
      <c r="BS539" s="338"/>
      <c r="BT539" s="338"/>
      <c r="BU539" s="338"/>
      <c r="BV539" s="343"/>
      <c r="BW539" s="343"/>
      <c r="BX539" s="343"/>
      <c r="BY539" s="343"/>
      <c r="BZ539" s="338"/>
      <c r="CA539" s="338"/>
      <c r="CB539" s="338"/>
      <c r="CC539" s="338"/>
      <c r="CD539" s="338"/>
      <c r="CE539" s="338"/>
      <c r="CF539" s="338"/>
    </row>
    <row r="540" ht="15.75" customHeight="1">
      <c r="A540" s="829"/>
      <c r="B540" s="338"/>
      <c r="C540" s="338"/>
      <c r="D540" s="338"/>
      <c r="E540" s="338"/>
      <c r="F540" s="346"/>
      <c r="G540" s="546"/>
      <c r="H540" s="547"/>
      <c r="I540" s="786">
        <f t="shared" si="177"/>
        <v>0</v>
      </c>
      <c r="J540" s="448"/>
      <c r="K540" s="344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  <c r="AV540" s="338"/>
      <c r="AW540" s="338"/>
      <c r="AX540" s="338"/>
      <c r="AY540" s="338"/>
      <c r="AZ540" s="338"/>
      <c r="BA540" s="338"/>
      <c r="BB540" s="338"/>
      <c r="BC540" s="338"/>
      <c r="BD540" s="338"/>
      <c r="BE540" s="338"/>
      <c r="BF540" s="338"/>
      <c r="BG540" s="338"/>
      <c r="BH540" s="338"/>
      <c r="BI540" s="338"/>
      <c r="BJ540" s="338"/>
      <c r="BK540" s="338"/>
      <c r="BL540" s="338"/>
      <c r="BM540" s="338"/>
      <c r="BN540" s="338"/>
      <c r="BO540" s="338"/>
      <c r="BP540" s="338"/>
      <c r="BQ540" s="338"/>
      <c r="BR540" s="338"/>
      <c r="BS540" s="338"/>
      <c r="BT540" s="338"/>
      <c r="BU540" s="338"/>
      <c r="BV540" s="343"/>
      <c r="BW540" s="343"/>
      <c r="BX540" s="343"/>
      <c r="BY540" s="343"/>
      <c r="BZ540" s="338"/>
      <c r="CA540" s="338"/>
      <c r="CB540" s="338"/>
      <c r="CC540" s="338"/>
      <c r="CD540" s="338"/>
      <c r="CE540" s="338"/>
      <c r="CF540" s="338"/>
    </row>
    <row r="541" ht="15.75" customHeight="1">
      <c r="A541" s="829"/>
      <c r="B541" s="338"/>
      <c r="C541" s="338"/>
      <c r="D541" s="338"/>
      <c r="E541" s="338"/>
      <c r="F541" s="346"/>
      <c r="G541" s="546"/>
      <c r="H541" s="547"/>
      <c r="I541" s="786">
        <f t="shared" si="177"/>
        <v>0</v>
      </c>
      <c r="J541" s="448"/>
      <c r="K541" s="344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  <c r="AV541" s="338"/>
      <c r="AW541" s="338"/>
      <c r="AX541" s="338"/>
      <c r="AY541" s="338"/>
      <c r="AZ541" s="338"/>
      <c r="BA541" s="338"/>
      <c r="BB541" s="338"/>
      <c r="BC541" s="338"/>
      <c r="BD541" s="338"/>
      <c r="BE541" s="338"/>
      <c r="BF541" s="338"/>
      <c r="BG541" s="338"/>
      <c r="BH541" s="338"/>
      <c r="BI541" s="338"/>
      <c r="BJ541" s="338"/>
      <c r="BK541" s="338"/>
      <c r="BL541" s="338"/>
      <c r="BM541" s="338"/>
      <c r="BN541" s="338"/>
      <c r="BO541" s="338"/>
      <c r="BP541" s="338"/>
      <c r="BQ541" s="338"/>
      <c r="BR541" s="338"/>
      <c r="BS541" s="338"/>
      <c r="BT541" s="338"/>
      <c r="BU541" s="338"/>
      <c r="BV541" s="343"/>
      <c r="BW541" s="343"/>
      <c r="BX541" s="343"/>
      <c r="BY541" s="343"/>
      <c r="BZ541" s="338"/>
      <c r="CA541" s="338"/>
      <c r="CB541" s="338"/>
      <c r="CC541" s="338"/>
      <c r="CD541" s="338"/>
      <c r="CE541" s="338"/>
      <c r="CF541" s="338"/>
    </row>
    <row r="542" ht="15.75" customHeight="1">
      <c r="A542" s="829"/>
      <c r="B542" s="338"/>
      <c r="C542" s="338"/>
      <c r="D542" s="338"/>
      <c r="E542" s="338"/>
      <c r="F542" s="346"/>
      <c r="G542" s="546"/>
      <c r="H542" s="547"/>
      <c r="I542" s="786">
        <f t="shared" si="177"/>
        <v>0</v>
      </c>
      <c r="J542" s="448"/>
      <c r="K542" s="344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  <c r="AV542" s="338"/>
      <c r="AW542" s="338"/>
      <c r="AX542" s="338"/>
      <c r="AY542" s="338"/>
      <c r="AZ542" s="338"/>
      <c r="BA542" s="338"/>
      <c r="BB542" s="338"/>
      <c r="BC542" s="338"/>
      <c r="BD542" s="338"/>
      <c r="BE542" s="338"/>
      <c r="BF542" s="338"/>
      <c r="BG542" s="338"/>
      <c r="BH542" s="338"/>
      <c r="BI542" s="338"/>
      <c r="BJ542" s="338"/>
      <c r="BK542" s="338"/>
      <c r="BL542" s="338"/>
      <c r="BM542" s="338"/>
      <c r="BN542" s="338"/>
      <c r="BO542" s="338"/>
      <c r="BP542" s="338"/>
      <c r="BQ542" s="338"/>
      <c r="BR542" s="338"/>
      <c r="BS542" s="338"/>
      <c r="BT542" s="338"/>
      <c r="BU542" s="338"/>
      <c r="BV542" s="343"/>
      <c r="BW542" s="343"/>
      <c r="BX542" s="343"/>
      <c r="BY542" s="343"/>
      <c r="BZ542" s="338"/>
      <c r="CA542" s="338"/>
      <c r="CB542" s="338"/>
      <c r="CC542" s="338"/>
      <c r="CD542" s="338"/>
      <c r="CE542" s="338"/>
      <c r="CF542" s="338"/>
    </row>
    <row r="543" ht="15.75" customHeight="1">
      <c r="A543" s="829"/>
      <c r="B543" s="338"/>
      <c r="C543" s="338"/>
      <c r="D543" s="338"/>
      <c r="E543" s="338"/>
      <c r="F543" s="346"/>
      <c r="G543" s="546"/>
      <c r="H543" s="547"/>
      <c r="I543" s="786">
        <f t="shared" si="177"/>
        <v>0</v>
      </c>
      <c r="J543" s="448"/>
      <c r="K543" s="344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  <c r="AV543" s="338"/>
      <c r="AW543" s="338"/>
      <c r="AX543" s="338"/>
      <c r="AY543" s="338"/>
      <c r="AZ543" s="338"/>
      <c r="BA543" s="338"/>
      <c r="BB543" s="338"/>
      <c r="BC543" s="338"/>
      <c r="BD543" s="338"/>
      <c r="BE543" s="338"/>
      <c r="BF543" s="338"/>
      <c r="BG543" s="338"/>
      <c r="BH543" s="338"/>
      <c r="BI543" s="338"/>
      <c r="BJ543" s="338"/>
      <c r="BK543" s="338"/>
      <c r="BL543" s="338"/>
      <c r="BM543" s="338"/>
      <c r="BN543" s="338"/>
      <c r="BO543" s="338"/>
      <c r="BP543" s="338"/>
      <c r="BQ543" s="338"/>
      <c r="BR543" s="338"/>
      <c r="BS543" s="338"/>
      <c r="BT543" s="338"/>
      <c r="BU543" s="338"/>
      <c r="BV543" s="343"/>
      <c r="BW543" s="343"/>
      <c r="BX543" s="343"/>
      <c r="BY543" s="343"/>
      <c r="BZ543" s="338"/>
      <c r="CA543" s="338"/>
      <c r="CB543" s="338"/>
      <c r="CC543" s="338"/>
      <c r="CD543" s="338"/>
      <c r="CE543" s="338"/>
      <c r="CF543" s="338"/>
    </row>
    <row r="544" ht="15.75" customHeight="1">
      <c r="A544" s="829"/>
      <c r="B544" s="338"/>
      <c r="C544" s="338"/>
      <c r="D544" s="338"/>
      <c r="E544" s="338"/>
      <c r="F544" s="346"/>
      <c r="G544" s="546"/>
      <c r="H544" s="547"/>
      <c r="I544" s="786">
        <f t="shared" si="177"/>
        <v>0</v>
      </c>
      <c r="J544" s="448"/>
      <c r="K544" s="344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  <c r="AV544" s="338"/>
      <c r="AW544" s="338"/>
      <c r="AX544" s="338"/>
      <c r="AY544" s="338"/>
      <c r="AZ544" s="338"/>
      <c r="BA544" s="338"/>
      <c r="BB544" s="338"/>
      <c r="BC544" s="338"/>
      <c r="BD544" s="338"/>
      <c r="BE544" s="338"/>
      <c r="BF544" s="338"/>
      <c r="BG544" s="338"/>
      <c r="BH544" s="338"/>
      <c r="BI544" s="338"/>
      <c r="BJ544" s="338"/>
      <c r="BK544" s="338"/>
      <c r="BL544" s="338"/>
      <c r="BM544" s="338"/>
      <c r="BN544" s="338"/>
      <c r="BO544" s="338"/>
      <c r="BP544" s="338"/>
      <c r="BQ544" s="338"/>
      <c r="BR544" s="338"/>
      <c r="BS544" s="338"/>
      <c r="BT544" s="338"/>
      <c r="BU544" s="338"/>
      <c r="BV544" s="343"/>
      <c r="BW544" s="343"/>
      <c r="BX544" s="343"/>
      <c r="BY544" s="343"/>
      <c r="BZ544" s="338"/>
      <c r="CA544" s="338"/>
      <c r="CB544" s="338"/>
      <c r="CC544" s="338"/>
      <c r="CD544" s="338"/>
      <c r="CE544" s="338"/>
      <c r="CF544" s="338"/>
    </row>
    <row r="545" ht="15.75" customHeight="1">
      <c r="A545" s="829"/>
      <c r="B545" s="338"/>
      <c r="C545" s="338"/>
      <c r="D545" s="338"/>
      <c r="E545" s="338"/>
      <c r="F545" s="346"/>
      <c r="G545" s="546"/>
      <c r="H545" s="547"/>
      <c r="I545" s="786">
        <f t="shared" si="177"/>
        <v>0</v>
      </c>
      <c r="J545" s="448"/>
      <c r="K545" s="344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  <c r="AV545" s="338"/>
      <c r="AW545" s="338"/>
      <c r="AX545" s="338"/>
      <c r="AY545" s="338"/>
      <c r="AZ545" s="338"/>
      <c r="BA545" s="338"/>
      <c r="BB545" s="338"/>
      <c r="BC545" s="338"/>
      <c r="BD545" s="338"/>
      <c r="BE545" s="338"/>
      <c r="BF545" s="338"/>
      <c r="BG545" s="338"/>
      <c r="BH545" s="338"/>
      <c r="BI545" s="338"/>
      <c r="BJ545" s="338"/>
      <c r="BK545" s="338"/>
      <c r="BL545" s="338"/>
      <c r="BM545" s="338"/>
      <c r="BN545" s="338"/>
      <c r="BO545" s="338"/>
      <c r="BP545" s="338"/>
      <c r="BQ545" s="338"/>
      <c r="BR545" s="338"/>
      <c r="BS545" s="338"/>
      <c r="BT545" s="338"/>
      <c r="BU545" s="338"/>
      <c r="BV545" s="343"/>
      <c r="BW545" s="343"/>
      <c r="BX545" s="343"/>
      <c r="BY545" s="343"/>
      <c r="BZ545" s="338"/>
      <c r="CA545" s="338"/>
      <c r="CB545" s="338"/>
      <c r="CC545" s="338"/>
      <c r="CD545" s="338"/>
      <c r="CE545" s="338"/>
      <c r="CF545" s="338"/>
    </row>
    <row r="546" ht="15.75" customHeight="1">
      <c r="A546" s="829"/>
      <c r="B546" s="338"/>
      <c r="C546" s="338"/>
      <c r="D546" s="338"/>
      <c r="E546" s="338"/>
      <c r="F546" s="346"/>
      <c r="G546" s="546"/>
      <c r="H546" s="547"/>
      <c r="I546" s="786">
        <f t="shared" si="177"/>
        <v>0</v>
      </c>
      <c r="J546" s="448"/>
      <c r="K546" s="344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  <c r="AV546" s="338"/>
      <c r="AW546" s="338"/>
      <c r="AX546" s="338"/>
      <c r="AY546" s="338"/>
      <c r="AZ546" s="338"/>
      <c r="BA546" s="338"/>
      <c r="BB546" s="338"/>
      <c r="BC546" s="338"/>
      <c r="BD546" s="338"/>
      <c r="BE546" s="338"/>
      <c r="BF546" s="338"/>
      <c r="BG546" s="338"/>
      <c r="BH546" s="338"/>
      <c r="BI546" s="338"/>
      <c r="BJ546" s="338"/>
      <c r="BK546" s="338"/>
      <c r="BL546" s="338"/>
      <c r="BM546" s="338"/>
      <c r="BN546" s="338"/>
      <c r="BO546" s="338"/>
      <c r="BP546" s="338"/>
      <c r="BQ546" s="338"/>
      <c r="BR546" s="338"/>
      <c r="BS546" s="338"/>
      <c r="BT546" s="338"/>
      <c r="BU546" s="338"/>
      <c r="BV546" s="343"/>
      <c r="BW546" s="343"/>
      <c r="BX546" s="343"/>
      <c r="BY546" s="343"/>
      <c r="BZ546" s="338"/>
      <c r="CA546" s="338"/>
      <c r="CB546" s="338"/>
      <c r="CC546" s="338"/>
      <c r="CD546" s="338"/>
      <c r="CE546" s="338"/>
      <c r="CF546" s="338"/>
    </row>
    <row r="547" ht="15.75" customHeight="1">
      <c r="A547" s="829"/>
      <c r="B547" s="338"/>
      <c r="C547" s="338"/>
      <c r="D547" s="338"/>
      <c r="E547" s="338"/>
      <c r="F547" s="346"/>
      <c r="G547" s="546"/>
      <c r="H547" s="547"/>
      <c r="I547" s="786">
        <f t="shared" si="177"/>
        <v>0</v>
      </c>
      <c r="J547" s="448"/>
      <c r="K547" s="344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  <c r="AV547" s="338"/>
      <c r="AW547" s="338"/>
      <c r="AX547" s="338"/>
      <c r="AY547" s="338"/>
      <c r="AZ547" s="338"/>
      <c r="BA547" s="338"/>
      <c r="BB547" s="338"/>
      <c r="BC547" s="338"/>
      <c r="BD547" s="338"/>
      <c r="BE547" s="338"/>
      <c r="BF547" s="338"/>
      <c r="BG547" s="338"/>
      <c r="BH547" s="338"/>
      <c r="BI547" s="338"/>
      <c r="BJ547" s="338"/>
      <c r="BK547" s="338"/>
      <c r="BL547" s="338"/>
      <c r="BM547" s="338"/>
      <c r="BN547" s="338"/>
      <c r="BO547" s="338"/>
      <c r="BP547" s="338"/>
      <c r="BQ547" s="338"/>
      <c r="BR547" s="338"/>
      <c r="BS547" s="338"/>
      <c r="BT547" s="338"/>
      <c r="BU547" s="338"/>
      <c r="BV547" s="343"/>
      <c r="BW547" s="343"/>
      <c r="BX547" s="343"/>
      <c r="BY547" s="343"/>
      <c r="BZ547" s="338"/>
      <c r="CA547" s="338"/>
      <c r="CB547" s="338"/>
      <c r="CC547" s="338"/>
      <c r="CD547" s="338"/>
      <c r="CE547" s="338"/>
      <c r="CF547" s="338"/>
    </row>
    <row r="548" ht="15.75" customHeight="1">
      <c r="A548" s="829"/>
      <c r="B548" s="338"/>
      <c r="C548" s="338"/>
      <c r="D548" s="338"/>
      <c r="E548" s="338"/>
      <c r="F548" s="346"/>
      <c r="G548" s="546"/>
      <c r="H548" s="547"/>
      <c r="I548" s="786">
        <f t="shared" si="177"/>
        <v>0</v>
      </c>
      <c r="J548" s="448"/>
      <c r="K548" s="344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  <c r="AV548" s="338"/>
      <c r="AW548" s="338"/>
      <c r="AX548" s="338"/>
      <c r="AY548" s="338"/>
      <c r="AZ548" s="338"/>
      <c r="BA548" s="338"/>
      <c r="BB548" s="338"/>
      <c r="BC548" s="338"/>
      <c r="BD548" s="338"/>
      <c r="BE548" s="338"/>
      <c r="BF548" s="338"/>
      <c r="BG548" s="338"/>
      <c r="BH548" s="338"/>
      <c r="BI548" s="338"/>
      <c r="BJ548" s="338"/>
      <c r="BK548" s="338"/>
      <c r="BL548" s="338"/>
      <c r="BM548" s="338"/>
      <c r="BN548" s="338"/>
      <c r="BO548" s="338"/>
      <c r="BP548" s="338"/>
      <c r="BQ548" s="338"/>
      <c r="BR548" s="338"/>
      <c r="BS548" s="338"/>
      <c r="BT548" s="338"/>
      <c r="BU548" s="338"/>
      <c r="BV548" s="343"/>
      <c r="BW548" s="343"/>
      <c r="BX548" s="343"/>
      <c r="BY548" s="343"/>
      <c r="BZ548" s="338"/>
      <c r="CA548" s="338"/>
      <c r="CB548" s="338"/>
      <c r="CC548" s="338"/>
      <c r="CD548" s="338"/>
      <c r="CE548" s="338"/>
      <c r="CF548" s="338"/>
    </row>
    <row r="549" ht="15.75" customHeight="1">
      <c r="A549" s="829"/>
      <c r="B549" s="338"/>
      <c r="C549" s="338"/>
      <c r="D549" s="338"/>
      <c r="E549" s="338"/>
      <c r="F549" s="346"/>
      <c r="G549" s="546"/>
      <c r="H549" s="547"/>
      <c r="I549" s="786">
        <f t="shared" si="177"/>
        <v>0</v>
      </c>
      <c r="J549" s="448"/>
      <c r="K549" s="344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  <c r="AV549" s="338"/>
      <c r="AW549" s="338"/>
      <c r="AX549" s="338"/>
      <c r="AY549" s="338"/>
      <c r="AZ549" s="338"/>
      <c r="BA549" s="338"/>
      <c r="BB549" s="338"/>
      <c r="BC549" s="338"/>
      <c r="BD549" s="338"/>
      <c r="BE549" s="338"/>
      <c r="BF549" s="338"/>
      <c r="BG549" s="338"/>
      <c r="BH549" s="338"/>
      <c r="BI549" s="338"/>
      <c r="BJ549" s="338"/>
      <c r="BK549" s="338"/>
      <c r="BL549" s="338"/>
      <c r="BM549" s="338"/>
      <c r="BN549" s="338"/>
      <c r="BO549" s="338"/>
      <c r="BP549" s="338"/>
      <c r="BQ549" s="338"/>
      <c r="BR549" s="338"/>
      <c r="BS549" s="338"/>
      <c r="BT549" s="338"/>
      <c r="BU549" s="338"/>
      <c r="BV549" s="343"/>
      <c r="BW549" s="343"/>
      <c r="BX549" s="343"/>
      <c r="BY549" s="343"/>
      <c r="BZ549" s="338"/>
      <c r="CA549" s="338"/>
      <c r="CB549" s="338"/>
      <c r="CC549" s="338"/>
      <c r="CD549" s="338"/>
      <c r="CE549" s="338"/>
      <c r="CF549" s="338"/>
    </row>
    <row r="550" ht="15.75" customHeight="1">
      <c r="A550" s="829"/>
      <c r="B550" s="338"/>
      <c r="C550" s="338"/>
      <c r="D550" s="338"/>
      <c r="E550" s="338"/>
      <c r="F550" s="346"/>
      <c r="G550" s="546"/>
      <c r="H550" s="547"/>
      <c r="I550" s="786">
        <f t="shared" si="177"/>
        <v>0</v>
      </c>
      <c r="J550" s="448"/>
      <c r="K550" s="344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  <c r="AV550" s="338"/>
      <c r="AW550" s="338"/>
      <c r="AX550" s="338"/>
      <c r="AY550" s="338"/>
      <c r="AZ550" s="338"/>
      <c r="BA550" s="338"/>
      <c r="BB550" s="338"/>
      <c r="BC550" s="338"/>
      <c r="BD550" s="338"/>
      <c r="BE550" s="338"/>
      <c r="BF550" s="338"/>
      <c r="BG550" s="338"/>
      <c r="BH550" s="338"/>
      <c r="BI550" s="338"/>
      <c r="BJ550" s="338"/>
      <c r="BK550" s="338"/>
      <c r="BL550" s="338"/>
      <c r="BM550" s="338"/>
      <c r="BN550" s="338"/>
      <c r="BO550" s="338"/>
      <c r="BP550" s="338"/>
      <c r="BQ550" s="338"/>
      <c r="BR550" s="338"/>
      <c r="BS550" s="338"/>
      <c r="BT550" s="338"/>
      <c r="BU550" s="338"/>
      <c r="BV550" s="343"/>
      <c r="BW550" s="343"/>
      <c r="BX550" s="343"/>
      <c r="BY550" s="343"/>
      <c r="BZ550" s="338"/>
      <c r="CA550" s="338"/>
      <c r="CB550" s="338"/>
      <c r="CC550" s="338"/>
      <c r="CD550" s="338"/>
      <c r="CE550" s="338"/>
      <c r="CF550" s="338"/>
    </row>
    <row r="551" ht="15.75" customHeight="1">
      <c r="A551" s="829"/>
      <c r="B551" s="338"/>
      <c r="C551" s="338"/>
      <c r="D551" s="338"/>
      <c r="E551" s="338"/>
      <c r="F551" s="346"/>
      <c r="G551" s="546"/>
      <c r="H551" s="547"/>
      <c r="I551" s="786">
        <f t="shared" si="177"/>
        <v>0</v>
      </c>
      <c r="J551" s="448"/>
      <c r="K551" s="344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  <c r="AV551" s="338"/>
      <c r="AW551" s="338"/>
      <c r="AX551" s="338"/>
      <c r="AY551" s="338"/>
      <c r="AZ551" s="338"/>
      <c r="BA551" s="338"/>
      <c r="BB551" s="338"/>
      <c r="BC551" s="338"/>
      <c r="BD551" s="338"/>
      <c r="BE551" s="338"/>
      <c r="BF551" s="338"/>
      <c r="BG551" s="338"/>
      <c r="BH551" s="338"/>
      <c r="BI551" s="338"/>
      <c r="BJ551" s="338"/>
      <c r="BK551" s="338"/>
      <c r="BL551" s="338"/>
      <c r="BM551" s="338"/>
      <c r="BN551" s="338"/>
      <c r="BO551" s="338"/>
      <c r="BP551" s="338"/>
      <c r="BQ551" s="338"/>
      <c r="BR551" s="338"/>
      <c r="BS551" s="338"/>
      <c r="BT551" s="338"/>
      <c r="BU551" s="338"/>
      <c r="BV551" s="343"/>
      <c r="BW551" s="343"/>
      <c r="BX551" s="343"/>
      <c r="BY551" s="343"/>
      <c r="BZ551" s="338"/>
      <c r="CA551" s="338"/>
      <c r="CB551" s="338"/>
      <c r="CC551" s="338"/>
      <c r="CD551" s="338"/>
      <c r="CE551" s="338"/>
      <c r="CF551" s="338"/>
    </row>
    <row r="552" ht="15.75" customHeight="1">
      <c r="A552" s="829"/>
      <c r="B552" s="338"/>
      <c r="C552" s="338"/>
      <c r="D552" s="338"/>
      <c r="E552" s="338"/>
      <c r="F552" s="346"/>
      <c r="G552" s="546"/>
      <c r="H552" s="547"/>
      <c r="I552" s="786">
        <f t="shared" si="177"/>
        <v>0</v>
      </c>
      <c r="J552" s="448"/>
      <c r="K552" s="344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  <c r="AV552" s="338"/>
      <c r="AW552" s="338"/>
      <c r="AX552" s="338"/>
      <c r="AY552" s="338"/>
      <c r="AZ552" s="338"/>
      <c r="BA552" s="338"/>
      <c r="BB552" s="338"/>
      <c r="BC552" s="338"/>
      <c r="BD552" s="338"/>
      <c r="BE552" s="338"/>
      <c r="BF552" s="338"/>
      <c r="BG552" s="338"/>
      <c r="BH552" s="338"/>
      <c r="BI552" s="338"/>
      <c r="BJ552" s="338"/>
      <c r="BK552" s="338"/>
      <c r="BL552" s="338"/>
      <c r="BM552" s="338"/>
      <c r="BN552" s="338"/>
      <c r="BO552" s="338"/>
      <c r="BP552" s="338"/>
      <c r="BQ552" s="338"/>
      <c r="BR552" s="338"/>
      <c r="BS552" s="338"/>
      <c r="BT552" s="338"/>
      <c r="BU552" s="338"/>
      <c r="BV552" s="343"/>
      <c r="BW552" s="343"/>
      <c r="BX552" s="343"/>
      <c r="BY552" s="343"/>
      <c r="BZ552" s="338"/>
      <c r="CA552" s="338"/>
      <c r="CB552" s="338"/>
      <c r="CC552" s="338"/>
      <c r="CD552" s="338"/>
      <c r="CE552" s="338"/>
      <c r="CF552" s="338"/>
    </row>
    <row r="553" ht="15.75" customHeight="1">
      <c r="A553" s="829"/>
      <c r="B553" s="338"/>
      <c r="C553" s="338"/>
      <c r="D553" s="338"/>
      <c r="E553" s="338"/>
      <c r="F553" s="346"/>
      <c r="G553" s="546"/>
      <c r="H553" s="547"/>
      <c r="I553" s="786">
        <f t="shared" si="177"/>
        <v>0</v>
      </c>
      <c r="J553" s="448"/>
      <c r="K553" s="344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  <c r="AV553" s="338"/>
      <c r="AW553" s="338"/>
      <c r="AX553" s="338"/>
      <c r="AY553" s="338"/>
      <c r="AZ553" s="338"/>
      <c r="BA553" s="338"/>
      <c r="BB553" s="338"/>
      <c r="BC553" s="338"/>
      <c r="BD553" s="338"/>
      <c r="BE553" s="338"/>
      <c r="BF553" s="338"/>
      <c r="BG553" s="338"/>
      <c r="BH553" s="338"/>
      <c r="BI553" s="338"/>
      <c r="BJ553" s="338"/>
      <c r="BK553" s="338"/>
      <c r="BL553" s="338"/>
      <c r="BM553" s="338"/>
      <c r="BN553" s="338"/>
      <c r="BO553" s="338"/>
      <c r="BP553" s="338"/>
      <c r="BQ553" s="338"/>
      <c r="BR553" s="338"/>
      <c r="BS553" s="338"/>
      <c r="BT553" s="338"/>
      <c r="BU553" s="338"/>
      <c r="BV553" s="343"/>
      <c r="BW553" s="343"/>
      <c r="BX553" s="343"/>
      <c r="BY553" s="343"/>
      <c r="BZ553" s="338"/>
      <c r="CA553" s="338"/>
      <c r="CB553" s="338"/>
      <c r="CC553" s="338"/>
      <c r="CD553" s="338"/>
      <c r="CE553" s="338"/>
      <c r="CF553" s="338"/>
    </row>
    <row r="554" ht="15.75" customHeight="1">
      <c r="A554" s="829"/>
      <c r="B554" s="338"/>
      <c r="C554" s="338"/>
      <c r="D554" s="338"/>
      <c r="E554" s="338"/>
      <c r="F554" s="346"/>
      <c r="G554" s="546"/>
      <c r="H554" s="547"/>
      <c r="I554" s="786">
        <f t="shared" si="177"/>
        <v>0</v>
      </c>
      <c r="J554" s="448"/>
      <c r="K554" s="344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  <c r="AV554" s="338"/>
      <c r="AW554" s="338"/>
      <c r="AX554" s="338"/>
      <c r="AY554" s="338"/>
      <c r="AZ554" s="338"/>
      <c r="BA554" s="338"/>
      <c r="BB554" s="338"/>
      <c r="BC554" s="338"/>
      <c r="BD554" s="338"/>
      <c r="BE554" s="338"/>
      <c r="BF554" s="338"/>
      <c r="BG554" s="338"/>
      <c r="BH554" s="338"/>
      <c r="BI554" s="338"/>
      <c r="BJ554" s="338"/>
      <c r="BK554" s="338"/>
      <c r="BL554" s="338"/>
      <c r="BM554" s="338"/>
      <c r="BN554" s="338"/>
      <c r="BO554" s="338"/>
      <c r="BP554" s="338"/>
      <c r="BQ554" s="338"/>
      <c r="BR554" s="338"/>
      <c r="BS554" s="338"/>
      <c r="BT554" s="338"/>
      <c r="BU554" s="338"/>
      <c r="BV554" s="343"/>
      <c r="BW554" s="343"/>
      <c r="BX554" s="343"/>
      <c r="BY554" s="343"/>
      <c r="BZ554" s="338"/>
      <c r="CA554" s="338"/>
      <c r="CB554" s="338"/>
      <c r="CC554" s="338"/>
      <c r="CD554" s="338"/>
      <c r="CE554" s="338"/>
      <c r="CF554" s="338"/>
    </row>
    <row r="555" ht="15.75" customHeight="1">
      <c r="A555" s="829"/>
      <c r="B555" s="338"/>
      <c r="C555" s="338"/>
      <c r="D555" s="338"/>
      <c r="E555" s="338"/>
      <c r="F555" s="346"/>
      <c r="G555" s="546"/>
      <c r="H555" s="547"/>
      <c r="I555" s="786">
        <f t="shared" si="177"/>
        <v>0</v>
      </c>
      <c r="J555" s="448"/>
      <c r="K555" s="344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  <c r="AV555" s="338"/>
      <c r="AW555" s="338"/>
      <c r="AX555" s="338"/>
      <c r="AY555" s="338"/>
      <c r="AZ555" s="338"/>
      <c r="BA555" s="338"/>
      <c r="BB555" s="338"/>
      <c r="BC555" s="338"/>
      <c r="BD555" s="338"/>
      <c r="BE555" s="338"/>
      <c r="BF555" s="338"/>
      <c r="BG555" s="338"/>
      <c r="BH555" s="338"/>
      <c r="BI555" s="338"/>
      <c r="BJ555" s="338"/>
      <c r="BK555" s="338"/>
      <c r="BL555" s="338"/>
      <c r="BM555" s="338"/>
      <c r="BN555" s="338"/>
      <c r="BO555" s="338"/>
      <c r="BP555" s="338"/>
      <c r="BQ555" s="338"/>
      <c r="BR555" s="338"/>
      <c r="BS555" s="338"/>
      <c r="BT555" s="338"/>
      <c r="BU555" s="338"/>
      <c r="BV555" s="343"/>
      <c r="BW555" s="343"/>
      <c r="BX555" s="343"/>
      <c r="BY555" s="343"/>
      <c r="BZ555" s="338"/>
      <c r="CA555" s="338"/>
      <c r="CB555" s="338"/>
      <c r="CC555" s="338"/>
      <c r="CD555" s="338"/>
      <c r="CE555" s="338"/>
      <c r="CF555" s="338"/>
    </row>
    <row r="556" ht="15.75" customHeight="1">
      <c r="A556" s="829"/>
      <c r="B556" s="338"/>
      <c r="C556" s="338"/>
      <c r="D556" s="338"/>
      <c r="E556" s="338"/>
      <c r="F556" s="346"/>
      <c r="G556" s="546"/>
      <c r="H556" s="547"/>
      <c r="I556" s="786">
        <f t="shared" si="177"/>
        <v>0</v>
      </c>
      <c r="J556" s="448"/>
      <c r="K556" s="344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  <c r="AV556" s="338"/>
      <c r="AW556" s="338"/>
      <c r="AX556" s="338"/>
      <c r="AY556" s="338"/>
      <c r="AZ556" s="338"/>
      <c r="BA556" s="338"/>
      <c r="BB556" s="338"/>
      <c r="BC556" s="338"/>
      <c r="BD556" s="338"/>
      <c r="BE556" s="338"/>
      <c r="BF556" s="338"/>
      <c r="BG556" s="338"/>
      <c r="BH556" s="338"/>
      <c r="BI556" s="338"/>
      <c r="BJ556" s="338"/>
      <c r="BK556" s="338"/>
      <c r="BL556" s="338"/>
      <c r="BM556" s="338"/>
      <c r="BN556" s="338"/>
      <c r="BO556" s="338"/>
      <c r="BP556" s="338"/>
      <c r="BQ556" s="338"/>
      <c r="BR556" s="338"/>
      <c r="BS556" s="338"/>
      <c r="BT556" s="338"/>
      <c r="BU556" s="338"/>
      <c r="BV556" s="343"/>
      <c r="BW556" s="343"/>
      <c r="BX556" s="343"/>
      <c r="BY556" s="343"/>
      <c r="BZ556" s="338"/>
      <c r="CA556" s="338"/>
      <c r="CB556" s="338"/>
      <c r="CC556" s="338"/>
      <c r="CD556" s="338"/>
      <c r="CE556" s="338"/>
      <c r="CF556" s="338"/>
    </row>
    <row r="557" ht="15.75" customHeight="1">
      <c r="A557" s="829"/>
      <c r="B557" s="338"/>
      <c r="C557" s="338"/>
      <c r="D557" s="338"/>
      <c r="E557" s="338"/>
      <c r="F557" s="346"/>
      <c r="G557" s="546"/>
      <c r="H557" s="547"/>
      <c r="I557" s="786">
        <f t="shared" si="177"/>
        <v>0</v>
      </c>
      <c r="J557" s="448"/>
      <c r="K557" s="344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  <c r="AV557" s="338"/>
      <c r="AW557" s="338"/>
      <c r="AX557" s="338"/>
      <c r="AY557" s="338"/>
      <c r="AZ557" s="338"/>
      <c r="BA557" s="338"/>
      <c r="BB557" s="338"/>
      <c r="BC557" s="338"/>
      <c r="BD557" s="338"/>
      <c r="BE557" s="338"/>
      <c r="BF557" s="338"/>
      <c r="BG557" s="338"/>
      <c r="BH557" s="338"/>
      <c r="BI557" s="338"/>
      <c r="BJ557" s="338"/>
      <c r="BK557" s="338"/>
      <c r="BL557" s="338"/>
      <c r="BM557" s="338"/>
      <c r="BN557" s="338"/>
      <c r="BO557" s="338"/>
      <c r="BP557" s="338"/>
      <c r="BQ557" s="338"/>
      <c r="BR557" s="338"/>
      <c r="BS557" s="338"/>
      <c r="BT557" s="338"/>
      <c r="BU557" s="338"/>
      <c r="BV557" s="343"/>
      <c r="BW557" s="343"/>
      <c r="BX557" s="343"/>
      <c r="BY557" s="343"/>
      <c r="BZ557" s="338"/>
      <c r="CA557" s="338"/>
      <c r="CB557" s="338"/>
      <c r="CC557" s="338"/>
      <c r="CD557" s="338"/>
      <c r="CE557" s="338"/>
      <c r="CF557" s="338"/>
    </row>
    <row r="558" ht="15.75" customHeight="1">
      <c r="A558" s="829"/>
      <c r="B558" s="338"/>
      <c r="C558" s="338"/>
      <c r="D558" s="338"/>
      <c r="E558" s="338"/>
      <c r="F558" s="346"/>
      <c r="G558" s="546"/>
      <c r="H558" s="547"/>
      <c r="I558" s="786">
        <f t="shared" si="177"/>
        <v>0</v>
      </c>
      <c r="J558" s="448"/>
      <c r="K558" s="344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  <c r="AV558" s="338"/>
      <c r="AW558" s="338"/>
      <c r="AX558" s="338"/>
      <c r="AY558" s="338"/>
      <c r="AZ558" s="338"/>
      <c r="BA558" s="338"/>
      <c r="BB558" s="338"/>
      <c r="BC558" s="338"/>
      <c r="BD558" s="338"/>
      <c r="BE558" s="338"/>
      <c r="BF558" s="338"/>
      <c r="BG558" s="338"/>
      <c r="BH558" s="338"/>
      <c r="BI558" s="338"/>
      <c r="BJ558" s="338"/>
      <c r="BK558" s="338"/>
      <c r="BL558" s="338"/>
      <c r="BM558" s="338"/>
      <c r="BN558" s="338"/>
      <c r="BO558" s="338"/>
      <c r="BP558" s="338"/>
      <c r="BQ558" s="338"/>
      <c r="BR558" s="338"/>
      <c r="BS558" s="338"/>
      <c r="BT558" s="338"/>
      <c r="BU558" s="338"/>
      <c r="BV558" s="343"/>
      <c r="BW558" s="343"/>
      <c r="BX558" s="343"/>
      <c r="BY558" s="343"/>
      <c r="BZ558" s="338"/>
      <c r="CA558" s="338"/>
      <c r="CB558" s="338"/>
      <c r="CC558" s="338"/>
      <c r="CD558" s="338"/>
      <c r="CE558" s="338"/>
      <c r="CF558" s="338"/>
    </row>
    <row r="559" ht="15.75" customHeight="1">
      <c r="A559" s="829"/>
      <c r="B559" s="338"/>
      <c r="C559" s="338"/>
      <c r="D559" s="338"/>
      <c r="E559" s="338"/>
      <c r="F559" s="346"/>
      <c r="G559" s="546"/>
      <c r="H559" s="547"/>
      <c r="I559" s="786">
        <f t="shared" si="177"/>
        <v>0</v>
      </c>
      <c r="J559" s="448"/>
      <c r="K559" s="344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  <c r="AV559" s="338"/>
      <c r="AW559" s="338"/>
      <c r="AX559" s="338"/>
      <c r="AY559" s="338"/>
      <c r="AZ559" s="338"/>
      <c r="BA559" s="338"/>
      <c r="BB559" s="338"/>
      <c r="BC559" s="338"/>
      <c r="BD559" s="338"/>
      <c r="BE559" s="338"/>
      <c r="BF559" s="338"/>
      <c r="BG559" s="338"/>
      <c r="BH559" s="338"/>
      <c r="BI559" s="338"/>
      <c r="BJ559" s="338"/>
      <c r="BK559" s="338"/>
      <c r="BL559" s="338"/>
      <c r="BM559" s="338"/>
      <c r="BN559" s="338"/>
      <c r="BO559" s="338"/>
      <c r="BP559" s="338"/>
      <c r="BQ559" s="338"/>
      <c r="BR559" s="338"/>
      <c r="BS559" s="338"/>
      <c r="BT559" s="338"/>
      <c r="BU559" s="338"/>
      <c r="BV559" s="343"/>
      <c r="BW559" s="343"/>
      <c r="BX559" s="343"/>
      <c r="BY559" s="343"/>
      <c r="BZ559" s="338"/>
      <c r="CA559" s="338"/>
      <c r="CB559" s="338"/>
      <c r="CC559" s="338"/>
      <c r="CD559" s="338"/>
      <c r="CE559" s="338"/>
      <c r="CF559" s="338"/>
    </row>
    <row r="560" ht="15.75" customHeight="1">
      <c r="A560" s="829"/>
      <c r="B560" s="338"/>
      <c r="C560" s="338"/>
      <c r="D560" s="338"/>
      <c r="E560" s="338"/>
      <c r="F560" s="346"/>
      <c r="G560" s="546"/>
      <c r="H560" s="547"/>
      <c r="I560" s="786">
        <f t="shared" si="177"/>
        <v>0</v>
      </c>
      <c r="J560" s="448"/>
      <c r="K560" s="344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  <c r="AV560" s="338"/>
      <c r="AW560" s="338"/>
      <c r="AX560" s="338"/>
      <c r="AY560" s="338"/>
      <c r="AZ560" s="338"/>
      <c r="BA560" s="338"/>
      <c r="BB560" s="338"/>
      <c r="BC560" s="338"/>
      <c r="BD560" s="338"/>
      <c r="BE560" s="338"/>
      <c r="BF560" s="338"/>
      <c r="BG560" s="338"/>
      <c r="BH560" s="338"/>
      <c r="BI560" s="338"/>
      <c r="BJ560" s="338"/>
      <c r="BK560" s="338"/>
      <c r="BL560" s="338"/>
      <c r="BM560" s="338"/>
      <c r="BN560" s="338"/>
      <c r="BO560" s="338"/>
      <c r="BP560" s="338"/>
      <c r="BQ560" s="338"/>
      <c r="BR560" s="338"/>
      <c r="BS560" s="338"/>
      <c r="BT560" s="338"/>
      <c r="BU560" s="338"/>
      <c r="BV560" s="343"/>
      <c r="BW560" s="343"/>
      <c r="BX560" s="343"/>
      <c r="BY560" s="343"/>
      <c r="BZ560" s="338"/>
      <c r="CA560" s="338"/>
      <c r="CB560" s="338"/>
      <c r="CC560" s="338"/>
      <c r="CD560" s="338"/>
      <c r="CE560" s="338"/>
      <c r="CF560" s="338"/>
    </row>
    <row r="561" ht="15.75" customHeight="1">
      <c r="A561" s="829"/>
      <c r="B561" s="338"/>
      <c r="C561" s="338"/>
      <c r="D561" s="338"/>
      <c r="E561" s="338"/>
      <c r="F561" s="346"/>
      <c r="G561" s="546"/>
      <c r="H561" s="547"/>
      <c r="I561" s="786">
        <f t="shared" si="177"/>
        <v>0</v>
      </c>
      <c r="J561" s="448"/>
      <c r="K561" s="344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  <c r="AV561" s="338"/>
      <c r="AW561" s="338"/>
      <c r="AX561" s="338"/>
      <c r="AY561" s="338"/>
      <c r="AZ561" s="338"/>
      <c r="BA561" s="338"/>
      <c r="BB561" s="338"/>
      <c r="BC561" s="338"/>
      <c r="BD561" s="338"/>
      <c r="BE561" s="338"/>
      <c r="BF561" s="338"/>
      <c r="BG561" s="338"/>
      <c r="BH561" s="338"/>
      <c r="BI561" s="338"/>
      <c r="BJ561" s="338"/>
      <c r="BK561" s="338"/>
      <c r="BL561" s="338"/>
      <c r="BM561" s="338"/>
      <c r="BN561" s="338"/>
      <c r="BO561" s="338"/>
      <c r="BP561" s="338"/>
      <c r="BQ561" s="338"/>
      <c r="BR561" s="338"/>
      <c r="BS561" s="338"/>
      <c r="BT561" s="338"/>
      <c r="BU561" s="338"/>
      <c r="BV561" s="343"/>
      <c r="BW561" s="343"/>
      <c r="BX561" s="343"/>
      <c r="BY561" s="343"/>
      <c r="BZ561" s="338"/>
      <c r="CA561" s="338"/>
      <c r="CB561" s="338"/>
      <c r="CC561" s="338"/>
      <c r="CD561" s="338"/>
      <c r="CE561" s="338"/>
      <c r="CF561" s="338"/>
    </row>
    <row r="562" ht="15.75" customHeight="1">
      <c r="A562" s="829"/>
      <c r="B562" s="338"/>
      <c r="C562" s="338"/>
      <c r="D562" s="338"/>
      <c r="E562" s="338"/>
      <c r="F562" s="346"/>
      <c r="G562" s="546"/>
      <c r="H562" s="547"/>
      <c r="I562" s="786">
        <f t="shared" si="177"/>
        <v>0</v>
      </c>
      <c r="J562" s="448"/>
      <c r="K562" s="344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  <c r="AV562" s="338"/>
      <c r="AW562" s="338"/>
      <c r="AX562" s="338"/>
      <c r="AY562" s="338"/>
      <c r="AZ562" s="338"/>
      <c r="BA562" s="338"/>
      <c r="BB562" s="338"/>
      <c r="BC562" s="338"/>
      <c r="BD562" s="338"/>
      <c r="BE562" s="338"/>
      <c r="BF562" s="338"/>
      <c r="BG562" s="338"/>
      <c r="BH562" s="338"/>
      <c r="BI562" s="338"/>
      <c r="BJ562" s="338"/>
      <c r="BK562" s="338"/>
      <c r="BL562" s="338"/>
      <c r="BM562" s="338"/>
      <c r="BN562" s="338"/>
      <c r="BO562" s="338"/>
      <c r="BP562" s="338"/>
      <c r="BQ562" s="338"/>
      <c r="BR562" s="338"/>
      <c r="BS562" s="338"/>
      <c r="BT562" s="338"/>
      <c r="BU562" s="338"/>
      <c r="BV562" s="343"/>
      <c r="BW562" s="343"/>
      <c r="BX562" s="343"/>
      <c r="BY562" s="343"/>
      <c r="BZ562" s="338"/>
      <c r="CA562" s="338"/>
      <c r="CB562" s="338"/>
      <c r="CC562" s="338"/>
      <c r="CD562" s="338"/>
      <c r="CE562" s="338"/>
      <c r="CF562" s="338"/>
    </row>
    <row r="563" ht="15.75" customHeight="1">
      <c r="A563" s="829"/>
      <c r="B563" s="338"/>
      <c r="C563" s="338"/>
      <c r="D563" s="338"/>
      <c r="E563" s="338"/>
      <c r="F563" s="346"/>
      <c r="G563" s="546"/>
      <c r="H563" s="547"/>
      <c r="I563" s="786">
        <f t="shared" si="177"/>
        <v>0</v>
      </c>
      <c r="J563" s="448"/>
      <c r="K563" s="344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  <c r="AV563" s="338"/>
      <c r="AW563" s="338"/>
      <c r="AX563" s="338"/>
      <c r="AY563" s="338"/>
      <c r="AZ563" s="338"/>
      <c r="BA563" s="338"/>
      <c r="BB563" s="338"/>
      <c r="BC563" s="338"/>
      <c r="BD563" s="338"/>
      <c r="BE563" s="338"/>
      <c r="BF563" s="338"/>
      <c r="BG563" s="338"/>
      <c r="BH563" s="338"/>
      <c r="BI563" s="338"/>
      <c r="BJ563" s="338"/>
      <c r="BK563" s="338"/>
      <c r="BL563" s="338"/>
      <c r="BM563" s="338"/>
      <c r="BN563" s="338"/>
      <c r="BO563" s="338"/>
      <c r="BP563" s="338"/>
      <c r="BQ563" s="338"/>
      <c r="BR563" s="338"/>
      <c r="BS563" s="338"/>
      <c r="BT563" s="338"/>
      <c r="BU563" s="338"/>
      <c r="BV563" s="343"/>
      <c r="BW563" s="343"/>
      <c r="BX563" s="343"/>
      <c r="BY563" s="343"/>
      <c r="BZ563" s="338"/>
      <c r="CA563" s="338"/>
      <c r="CB563" s="338"/>
      <c r="CC563" s="338"/>
      <c r="CD563" s="338"/>
      <c r="CE563" s="338"/>
      <c r="CF563" s="338"/>
    </row>
    <row r="564" ht="15.75" customHeight="1">
      <c r="A564" s="829"/>
      <c r="B564" s="338"/>
      <c r="C564" s="338"/>
      <c r="D564" s="338"/>
      <c r="E564" s="338"/>
      <c r="F564" s="346"/>
      <c r="G564" s="546"/>
      <c r="H564" s="547"/>
      <c r="I564" s="786">
        <f t="shared" si="177"/>
        <v>0</v>
      </c>
      <c r="J564" s="448"/>
      <c r="K564" s="344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  <c r="AV564" s="338"/>
      <c r="AW564" s="338"/>
      <c r="AX564" s="338"/>
      <c r="AY564" s="338"/>
      <c r="AZ564" s="338"/>
      <c r="BA564" s="338"/>
      <c r="BB564" s="338"/>
      <c r="BC564" s="338"/>
      <c r="BD564" s="338"/>
      <c r="BE564" s="338"/>
      <c r="BF564" s="338"/>
      <c r="BG564" s="338"/>
      <c r="BH564" s="338"/>
      <c r="BI564" s="338"/>
      <c r="BJ564" s="338"/>
      <c r="BK564" s="338"/>
      <c r="BL564" s="338"/>
      <c r="BM564" s="338"/>
      <c r="BN564" s="338"/>
      <c r="BO564" s="338"/>
      <c r="BP564" s="338"/>
      <c r="BQ564" s="338"/>
      <c r="BR564" s="338"/>
      <c r="BS564" s="338"/>
      <c r="BT564" s="338"/>
      <c r="BU564" s="338"/>
      <c r="BV564" s="343"/>
      <c r="BW564" s="343"/>
      <c r="BX564" s="343"/>
      <c r="BY564" s="343"/>
      <c r="BZ564" s="338"/>
      <c r="CA564" s="338"/>
      <c r="CB564" s="338"/>
      <c r="CC564" s="338"/>
      <c r="CD564" s="338"/>
      <c r="CE564" s="338"/>
      <c r="CF564" s="338"/>
    </row>
    <row r="565" ht="15.75" customHeight="1">
      <c r="A565" s="829"/>
      <c r="B565" s="338"/>
      <c r="C565" s="338"/>
      <c r="D565" s="338"/>
      <c r="E565" s="338"/>
      <c r="F565" s="346"/>
      <c r="G565" s="546"/>
      <c r="H565" s="547"/>
      <c r="I565" s="786">
        <f t="shared" si="177"/>
        <v>0</v>
      </c>
      <c r="J565" s="448"/>
      <c r="K565" s="344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  <c r="AV565" s="338"/>
      <c r="AW565" s="338"/>
      <c r="AX565" s="338"/>
      <c r="AY565" s="338"/>
      <c r="AZ565" s="338"/>
      <c r="BA565" s="338"/>
      <c r="BB565" s="338"/>
      <c r="BC565" s="338"/>
      <c r="BD565" s="338"/>
      <c r="BE565" s="338"/>
      <c r="BF565" s="338"/>
      <c r="BG565" s="338"/>
      <c r="BH565" s="338"/>
      <c r="BI565" s="338"/>
      <c r="BJ565" s="338"/>
      <c r="BK565" s="338"/>
      <c r="BL565" s="338"/>
      <c r="BM565" s="338"/>
      <c r="BN565" s="338"/>
      <c r="BO565" s="338"/>
      <c r="BP565" s="338"/>
      <c r="BQ565" s="338"/>
      <c r="BR565" s="338"/>
      <c r="BS565" s="338"/>
      <c r="BT565" s="338"/>
      <c r="BU565" s="338"/>
      <c r="BV565" s="343"/>
      <c r="BW565" s="343"/>
      <c r="BX565" s="343"/>
      <c r="BY565" s="343"/>
      <c r="BZ565" s="338"/>
      <c r="CA565" s="338"/>
      <c r="CB565" s="338"/>
      <c r="CC565" s="338"/>
      <c r="CD565" s="338"/>
      <c r="CE565" s="338"/>
      <c r="CF565" s="338"/>
    </row>
    <row r="566" ht="15.75" customHeight="1">
      <c r="A566" s="829"/>
      <c r="B566" s="338"/>
      <c r="C566" s="338"/>
      <c r="D566" s="338"/>
      <c r="E566" s="338"/>
      <c r="F566" s="346"/>
      <c r="G566" s="546"/>
      <c r="H566" s="547"/>
      <c r="I566" s="786">
        <f t="shared" si="177"/>
        <v>0</v>
      </c>
      <c r="J566" s="448"/>
      <c r="K566" s="344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  <c r="AV566" s="338"/>
      <c r="AW566" s="338"/>
      <c r="AX566" s="338"/>
      <c r="AY566" s="338"/>
      <c r="AZ566" s="338"/>
      <c r="BA566" s="338"/>
      <c r="BB566" s="338"/>
      <c r="BC566" s="338"/>
      <c r="BD566" s="338"/>
      <c r="BE566" s="338"/>
      <c r="BF566" s="338"/>
      <c r="BG566" s="338"/>
      <c r="BH566" s="338"/>
      <c r="BI566" s="338"/>
      <c r="BJ566" s="338"/>
      <c r="BK566" s="338"/>
      <c r="BL566" s="338"/>
      <c r="BM566" s="338"/>
      <c r="BN566" s="338"/>
      <c r="BO566" s="338"/>
      <c r="BP566" s="338"/>
      <c r="BQ566" s="338"/>
      <c r="BR566" s="338"/>
      <c r="BS566" s="338"/>
      <c r="BT566" s="338"/>
      <c r="BU566" s="338"/>
      <c r="BV566" s="343"/>
      <c r="BW566" s="343"/>
      <c r="BX566" s="343"/>
      <c r="BY566" s="343"/>
      <c r="BZ566" s="338"/>
      <c r="CA566" s="338"/>
      <c r="CB566" s="338"/>
      <c r="CC566" s="338"/>
      <c r="CD566" s="338"/>
      <c r="CE566" s="338"/>
      <c r="CF566" s="338"/>
    </row>
    <row r="567" ht="15.75" customHeight="1">
      <c r="A567" s="829"/>
      <c r="B567" s="338"/>
      <c r="C567" s="338"/>
      <c r="D567" s="338"/>
      <c r="E567" s="338"/>
      <c r="F567" s="346"/>
      <c r="G567" s="546"/>
      <c r="H567" s="547"/>
      <c r="I567" s="786">
        <f t="shared" si="177"/>
        <v>0</v>
      </c>
      <c r="J567" s="448"/>
      <c r="K567" s="344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  <c r="AV567" s="338"/>
      <c r="AW567" s="338"/>
      <c r="AX567" s="338"/>
      <c r="AY567" s="338"/>
      <c r="AZ567" s="338"/>
      <c r="BA567" s="338"/>
      <c r="BB567" s="338"/>
      <c r="BC567" s="338"/>
      <c r="BD567" s="338"/>
      <c r="BE567" s="338"/>
      <c r="BF567" s="338"/>
      <c r="BG567" s="338"/>
      <c r="BH567" s="338"/>
      <c r="BI567" s="338"/>
      <c r="BJ567" s="338"/>
      <c r="BK567" s="338"/>
      <c r="BL567" s="338"/>
      <c r="BM567" s="338"/>
      <c r="BN567" s="338"/>
      <c r="BO567" s="338"/>
      <c r="BP567" s="338"/>
      <c r="BQ567" s="338"/>
      <c r="BR567" s="338"/>
      <c r="BS567" s="338"/>
      <c r="BT567" s="338"/>
      <c r="BU567" s="338"/>
      <c r="BV567" s="343"/>
      <c r="BW567" s="343"/>
      <c r="BX567" s="343"/>
      <c r="BY567" s="343"/>
      <c r="BZ567" s="338"/>
      <c r="CA567" s="338"/>
      <c r="CB567" s="338"/>
      <c r="CC567" s="338"/>
      <c r="CD567" s="338"/>
      <c r="CE567" s="338"/>
      <c r="CF567" s="338"/>
    </row>
    <row r="568" ht="15.75" customHeight="1">
      <c r="A568" s="829"/>
      <c r="B568" s="338"/>
      <c r="C568" s="338"/>
      <c r="D568" s="338"/>
      <c r="E568" s="338"/>
      <c r="F568" s="346"/>
      <c r="G568" s="546"/>
      <c r="H568" s="547"/>
      <c r="I568" s="786">
        <f t="shared" si="177"/>
        <v>0</v>
      </c>
      <c r="J568" s="448"/>
      <c r="K568" s="344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  <c r="AV568" s="338"/>
      <c r="AW568" s="338"/>
      <c r="AX568" s="338"/>
      <c r="AY568" s="338"/>
      <c r="AZ568" s="338"/>
      <c r="BA568" s="338"/>
      <c r="BB568" s="338"/>
      <c r="BC568" s="338"/>
      <c r="BD568" s="338"/>
      <c r="BE568" s="338"/>
      <c r="BF568" s="338"/>
      <c r="BG568" s="338"/>
      <c r="BH568" s="338"/>
      <c r="BI568" s="338"/>
      <c r="BJ568" s="338"/>
      <c r="BK568" s="338"/>
      <c r="BL568" s="338"/>
      <c r="BM568" s="338"/>
      <c r="BN568" s="338"/>
      <c r="BO568" s="338"/>
      <c r="BP568" s="338"/>
      <c r="BQ568" s="338"/>
      <c r="BR568" s="338"/>
      <c r="BS568" s="338"/>
      <c r="BT568" s="338"/>
      <c r="BU568" s="338"/>
      <c r="BV568" s="343"/>
      <c r="BW568" s="343"/>
      <c r="BX568" s="343"/>
      <c r="BY568" s="343"/>
      <c r="BZ568" s="338"/>
      <c r="CA568" s="338"/>
      <c r="CB568" s="338"/>
      <c r="CC568" s="338"/>
      <c r="CD568" s="338"/>
      <c r="CE568" s="338"/>
      <c r="CF568" s="338"/>
    </row>
    <row r="569" ht="15.75" customHeight="1">
      <c r="A569" s="829"/>
      <c r="B569" s="338"/>
      <c r="C569" s="338"/>
      <c r="D569" s="338"/>
      <c r="E569" s="338"/>
      <c r="F569" s="346"/>
      <c r="G569" s="546"/>
      <c r="H569" s="547"/>
      <c r="I569" s="786">
        <f t="shared" si="177"/>
        <v>0</v>
      </c>
      <c r="J569" s="448"/>
      <c r="K569" s="344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  <c r="AV569" s="338"/>
      <c r="AW569" s="338"/>
      <c r="AX569" s="338"/>
      <c r="AY569" s="338"/>
      <c r="AZ569" s="338"/>
      <c r="BA569" s="338"/>
      <c r="BB569" s="338"/>
      <c r="BC569" s="338"/>
      <c r="BD569" s="338"/>
      <c r="BE569" s="338"/>
      <c r="BF569" s="338"/>
      <c r="BG569" s="338"/>
      <c r="BH569" s="338"/>
      <c r="BI569" s="338"/>
      <c r="BJ569" s="338"/>
      <c r="BK569" s="338"/>
      <c r="BL569" s="338"/>
      <c r="BM569" s="338"/>
      <c r="BN569" s="338"/>
      <c r="BO569" s="338"/>
      <c r="BP569" s="338"/>
      <c r="BQ569" s="338"/>
      <c r="BR569" s="338"/>
      <c r="BS569" s="338"/>
      <c r="BT569" s="338"/>
      <c r="BU569" s="338"/>
      <c r="BV569" s="343"/>
      <c r="BW569" s="343"/>
      <c r="BX569" s="343"/>
      <c r="BY569" s="343"/>
      <c r="BZ569" s="338"/>
      <c r="CA569" s="338"/>
      <c r="CB569" s="338"/>
      <c r="CC569" s="338"/>
      <c r="CD569" s="338"/>
      <c r="CE569" s="338"/>
      <c r="CF569" s="338"/>
    </row>
    <row r="570" ht="15.75" customHeight="1">
      <c r="A570" s="829"/>
      <c r="B570" s="338"/>
      <c r="C570" s="338"/>
      <c r="D570" s="338"/>
      <c r="E570" s="338"/>
      <c r="F570" s="346"/>
      <c r="G570" s="546"/>
      <c r="H570" s="547"/>
      <c r="I570" s="786">
        <f t="shared" si="177"/>
        <v>0</v>
      </c>
      <c r="J570" s="448"/>
      <c r="K570" s="344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  <c r="AV570" s="338"/>
      <c r="AW570" s="338"/>
      <c r="AX570" s="338"/>
      <c r="AY570" s="338"/>
      <c r="AZ570" s="338"/>
      <c r="BA570" s="338"/>
      <c r="BB570" s="338"/>
      <c r="BC570" s="338"/>
      <c r="BD570" s="338"/>
      <c r="BE570" s="338"/>
      <c r="BF570" s="338"/>
      <c r="BG570" s="338"/>
      <c r="BH570" s="338"/>
      <c r="BI570" s="338"/>
      <c r="BJ570" s="338"/>
      <c r="BK570" s="338"/>
      <c r="BL570" s="338"/>
      <c r="BM570" s="338"/>
      <c r="BN570" s="338"/>
      <c r="BO570" s="338"/>
      <c r="BP570" s="338"/>
      <c r="BQ570" s="338"/>
      <c r="BR570" s="338"/>
      <c r="BS570" s="338"/>
      <c r="BT570" s="338"/>
      <c r="BU570" s="338"/>
      <c r="BV570" s="343"/>
      <c r="BW570" s="343"/>
      <c r="BX570" s="343"/>
      <c r="BY570" s="343"/>
      <c r="BZ570" s="338"/>
      <c r="CA570" s="338"/>
      <c r="CB570" s="338"/>
      <c r="CC570" s="338"/>
      <c r="CD570" s="338"/>
      <c r="CE570" s="338"/>
      <c r="CF570" s="338"/>
    </row>
    <row r="571" ht="15.75" customHeight="1">
      <c r="A571" s="829"/>
      <c r="B571" s="338"/>
      <c r="C571" s="338"/>
      <c r="D571" s="338"/>
      <c r="E571" s="338"/>
      <c r="F571" s="346"/>
      <c r="G571" s="546"/>
      <c r="H571" s="547"/>
      <c r="I571" s="786">
        <f t="shared" si="177"/>
        <v>0</v>
      </c>
      <c r="J571" s="448"/>
      <c r="K571" s="344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  <c r="AV571" s="338"/>
      <c r="AW571" s="338"/>
      <c r="AX571" s="338"/>
      <c r="AY571" s="338"/>
      <c r="AZ571" s="338"/>
      <c r="BA571" s="338"/>
      <c r="BB571" s="338"/>
      <c r="BC571" s="338"/>
      <c r="BD571" s="338"/>
      <c r="BE571" s="338"/>
      <c r="BF571" s="338"/>
      <c r="BG571" s="338"/>
      <c r="BH571" s="338"/>
      <c r="BI571" s="338"/>
      <c r="BJ571" s="338"/>
      <c r="BK571" s="338"/>
      <c r="BL571" s="338"/>
      <c r="BM571" s="338"/>
      <c r="BN571" s="338"/>
      <c r="BO571" s="338"/>
      <c r="BP571" s="338"/>
      <c r="BQ571" s="338"/>
      <c r="BR571" s="338"/>
      <c r="BS571" s="338"/>
      <c r="BT571" s="338"/>
      <c r="BU571" s="338"/>
      <c r="BV571" s="343"/>
      <c r="BW571" s="343"/>
      <c r="BX571" s="343"/>
      <c r="BY571" s="343"/>
      <c r="BZ571" s="338"/>
      <c r="CA571" s="338"/>
      <c r="CB571" s="338"/>
      <c r="CC571" s="338"/>
      <c r="CD571" s="338"/>
      <c r="CE571" s="338"/>
      <c r="CF571" s="338"/>
    </row>
    <row r="572" ht="15.75" customHeight="1">
      <c r="A572" s="829"/>
      <c r="B572" s="338"/>
      <c r="C572" s="338"/>
      <c r="D572" s="338"/>
      <c r="E572" s="338"/>
      <c r="F572" s="346"/>
      <c r="G572" s="546"/>
      <c r="H572" s="547"/>
      <c r="I572" s="786">
        <f t="shared" si="177"/>
        <v>0</v>
      </c>
      <c r="J572" s="448"/>
      <c r="K572" s="344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  <c r="AV572" s="338"/>
      <c r="AW572" s="338"/>
      <c r="AX572" s="338"/>
      <c r="AY572" s="338"/>
      <c r="AZ572" s="338"/>
      <c r="BA572" s="338"/>
      <c r="BB572" s="338"/>
      <c r="BC572" s="338"/>
      <c r="BD572" s="338"/>
      <c r="BE572" s="338"/>
      <c r="BF572" s="338"/>
      <c r="BG572" s="338"/>
      <c r="BH572" s="338"/>
      <c r="BI572" s="338"/>
      <c r="BJ572" s="338"/>
      <c r="BK572" s="338"/>
      <c r="BL572" s="338"/>
      <c r="BM572" s="338"/>
      <c r="BN572" s="338"/>
      <c r="BO572" s="338"/>
      <c r="BP572" s="338"/>
      <c r="BQ572" s="338"/>
      <c r="BR572" s="338"/>
      <c r="BS572" s="338"/>
      <c r="BT572" s="338"/>
      <c r="BU572" s="338"/>
      <c r="BV572" s="343"/>
      <c r="BW572" s="343"/>
      <c r="BX572" s="343"/>
      <c r="BY572" s="343"/>
      <c r="BZ572" s="338"/>
      <c r="CA572" s="338"/>
      <c r="CB572" s="338"/>
      <c r="CC572" s="338"/>
      <c r="CD572" s="338"/>
      <c r="CE572" s="338"/>
      <c r="CF572" s="338"/>
    </row>
    <row r="573" ht="15.75" customHeight="1">
      <c r="A573" s="829"/>
      <c r="B573" s="338"/>
      <c r="C573" s="338"/>
      <c r="D573" s="338"/>
      <c r="E573" s="338"/>
      <c r="F573" s="346"/>
      <c r="G573" s="546"/>
      <c r="H573" s="547"/>
      <c r="I573" s="786">
        <f t="shared" si="177"/>
        <v>0</v>
      </c>
      <c r="J573" s="448"/>
      <c r="K573" s="344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  <c r="AV573" s="338"/>
      <c r="AW573" s="338"/>
      <c r="AX573" s="338"/>
      <c r="AY573" s="338"/>
      <c r="AZ573" s="338"/>
      <c r="BA573" s="338"/>
      <c r="BB573" s="338"/>
      <c r="BC573" s="338"/>
      <c r="BD573" s="338"/>
      <c r="BE573" s="338"/>
      <c r="BF573" s="338"/>
      <c r="BG573" s="338"/>
      <c r="BH573" s="338"/>
      <c r="BI573" s="338"/>
      <c r="BJ573" s="338"/>
      <c r="BK573" s="338"/>
      <c r="BL573" s="338"/>
      <c r="BM573" s="338"/>
      <c r="BN573" s="338"/>
      <c r="BO573" s="338"/>
      <c r="BP573" s="338"/>
      <c r="BQ573" s="338"/>
      <c r="BR573" s="338"/>
      <c r="BS573" s="338"/>
      <c r="BT573" s="338"/>
      <c r="BU573" s="338"/>
      <c r="BV573" s="343"/>
      <c r="BW573" s="343"/>
      <c r="BX573" s="343"/>
      <c r="BY573" s="343"/>
      <c r="BZ573" s="338"/>
      <c r="CA573" s="338"/>
      <c r="CB573" s="338"/>
      <c r="CC573" s="338"/>
      <c r="CD573" s="338"/>
      <c r="CE573" s="338"/>
      <c r="CF573" s="338"/>
    </row>
    <row r="574" ht="15.75" customHeight="1">
      <c r="A574" s="829"/>
      <c r="B574" s="338"/>
      <c r="C574" s="338"/>
      <c r="D574" s="338"/>
      <c r="E574" s="338"/>
      <c r="F574" s="346"/>
      <c r="G574" s="546"/>
      <c r="H574" s="547"/>
      <c r="I574" s="786">
        <f t="shared" si="177"/>
        <v>0</v>
      </c>
      <c r="J574" s="448"/>
      <c r="K574" s="344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  <c r="AV574" s="338"/>
      <c r="AW574" s="338"/>
      <c r="AX574" s="338"/>
      <c r="AY574" s="338"/>
      <c r="AZ574" s="338"/>
      <c r="BA574" s="338"/>
      <c r="BB574" s="338"/>
      <c r="BC574" s="338"/>
      <c r="BD574" s="338"/>
      <c r="BE574" s="338"/>
      <c r="BF574" s="338"/>
      <c r="BG574" s="338"/>
      <c r="BH574" s="338"/>
      <c r="BI574" s="338"/>
      <c r="BJ574" s="338"/>
      <c r="BK574" s="338"/>
      <c r="BL574" s="338"/>
      <c r="BM574" s="338"/>
      <c r="BN574" s="338"/>
      <c r="BO574" s="338"/>
      <c r="BP574" s="338"/>
      <c r="BQ574" s="338"/>
      <c r="BR574" s="338"/>
      <c r="BS574" s="338"/>
      <c r="BT574" s="338"/>
      <c r="BU574" s="338"/>
      <c r="BV574" s="343"/>
      <c r="BW574" s="343"/>
      <c r="BX574" s="343"/>
      <c r="BY574" s="343"/>
      <c r="BZ574" s="338"/>
      <c r="CA574" s="338"/>
      <c r="CB574" s="338"/>
      <c r="CC574" s="338"/>
      <c r="CD574" s="338"/>
      <c r="CE574" s="338"/>
      <c r="CF574" s="338"/>
    </row>
    <row r="575" ht="15.75" customHeight="1">
      <c r="A575" s="829"/>
      <c r="B575" s="338"/>
      <c r="C575" s="338"/>
      <c r="D575" s="338"/>
      <c r="E575" s="338"/>
      <c r="F575" s="346"/>
      <c r="G575" s="546"/>
      <c r="H575" s="547"/>
      <c r="I575" s="786">
        <f t="shared" si="177"/>
        <v>0</v>
      </c>
      <c r="J575" s="448"/>
      <c r="K575" s="344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  <c r="AV575" s="338"/>
      <c r="AW575" s="338"/>
      <c r="AX575" s="338"/>
      <c r="AY575" s="338"/>
      <c r="AZ575" s="338"/>
      <c r="BA575" s="338"/>
      <c r="BB575" s="338"/>
      <c r="BC575" s="338"/>
      <c r="BD575" s="338"/>
      <c r="BE575" s="338"/>
      <c r="BF575" s="338"/>
      <c r="BG575" s="338"/>
      <c r="BH575" s="338"/>
      <c r="BI575" s="338"/>
      <c r="BJ575" s="338"/>
      <c r="BK575" s="338"/>
      <c r="BL575" s="338"/>
      <c r="BM575" s="338"/>
      <c r="BN575" s="338"/>
      <c r="BO575" s="338"/>
      <c r="BP575" s="338"/>
      <c r="BQ575" s="338"/>
      <c r="BR575" s="338"/>
      <c r="BS575" s="338"/>
      <c r="BT575" s="338"/>
      <c r="BU575" s="338"/>
      <c r="BV575" s="343"/>
      <c r="BW575" s="343"/>
      <c r="BX575" s="343"/>
      <c r="BY575" s="343"/>
      <c r="BZ575" s="338"/>
      <c r="CA575" s="338"/>
      <c r="CB575" s="338"/>
      <c r="CC575" s="338"/>
      <c r="CD575" s="338"/>
      <c r="CE575" s="338"/>
      <c r="CF575" s="338"/>
    </row>
    <row r="576" ht="15.75" customHeight="1">
      <c r="A576" s="829"/>
      <c r="B576" s="338"/>
      <c r="C576" s="338"/>
      <c r="D576" s="338"/>
      <c r="E576" s="338"/>
      <c r="F576" s="346"/>
      <c r="G576" s="546"/>
      <c r="H576" s="547"/>
      <c r="I576" s="786">
        <f t="shared" si="177"/>
        <v>0</v>
      </c>
      <c r="J576" s="448"/>
      <c r="K576" s="344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  <c r="AV576" s="338"/>
      <c r="AW576" s="338"/>
      <c r="AX576" s="338"/>
      <c r="AY576" s="338"/>
      <c r="AZ576" s="338"/>
      <c r="BA576" s="338"/>
      <c r="BB576" s="338"/>
      <c r="BC576" s="338"/>
      <c r="BD576" s="338"/>
      <c r="BE576" s="338"/>
      <c r="BF576" s="338"/>
      <c r="BG576" s="338"/>
      <c r="BH576" s="338"/>
      <c r="BI576" s="338"/>
      <c r="BJ576" s="338"/>
      <c r="BK576" s="338"/>
      <c r="BL576" s="338"/>
      <c r="BM576" s="338"/>
      <c r="BN576" s="338"/>
      <c r="BO576" s="338"/>
      <c r="BP576" s="338"/>
      <c r="BQ576" s="338"/>
      <c r="BR576" s="338"/>
      <c r="BS576" s="338"/>
      <c r="BT576" s="338"/>
      <c r="BU576" s="338"/>
      <c r="BV576" s="343"/>
      <c r="BW576" s="343"/>
      <c r="BX576" s="343"/>
      <c r="BY576" s="343"/>
      <c r="BZ576" s="338"/>
      <c r="CA576" s="338"/>
      <c r="CB576" s="338"/>
      <c r="CC576" s="338"/>
      <c r="CD576" s="338"/>
      <c r="CE576" s="338"/>
      <c r="CF576" s="338"/>
    </row>
    <row r="577" ht="15.75" customHeight="1">
      <c r="A577" s="829"/>
      <c r="B577" s="338"/>
      <c r="C577" s="338"/>
      <c r="D577" s="338"/>
      <c r="E577" s="338"/>
      <c r="F577" s="346"/>
      <c r="G577" s="546"/>
      <c r="H577" s="547"/>
      <c r="I577" s="786">
        <f t="shared" si="177"/>
        <v>0</v>
      </c>
      <c r="J577" s="448"/>
      <c r="K577" s="344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  <c r="AV577" s="338"/>
      <c r="AW577" s="338"/>
      <c r="AX577" s="338"/>
      <c r="AY577" s="338"/>
      <c r="AZ577" s="338"/>
      <c r="BA577" s="338"/>
      <c r="BB577" s="338"/>
      <c r="BC577" s="338"/>
      <c r="BD577" s="338"/>
      <c r="BE577" s="338"/>
      <c r="BF577" s="338"/>
      <c r="BG577" s="338"/>
      <c r="BH577" s="338"/>
      <c r="BI577" s="338"/>
      <c r="BJ577" s="338"/>
      <c r="BK577" s="338"/>
      <c r="BL577" s="338"/>
      <c r="BM577" s="338"/>
      <c r="BN577" s="338"/>
      <c r="BO577" s="338"/>
      <c r="BP577" s="338"/>
      <c r="BQ577" s="338"/>
      <c r="BR577" s="338"/>
      <c r="BS577" s="338"/>
      <c r="BT577" s="338"/>
      <c r="BU577" s="338"/>
      <c r="BV577" s="343"/>
      <c r="BW577" s="343"/>
      <c r="BX577" s="343"/>
      <c r="BY577" s="343"/>
      <c r="BZ577" s="338"/>
      <c r="CA577" s="338"/>
      <c r="CB577" s="338"/>
      <c r="CC577" s="338"/>
      <c r="CD577" s="338"/>
      <c r="CE577" s="338"/>
      <c r="CF577" s="338"/>
    </row>
    <row r="578" ht="15.75" customHeight="1">
      <c r="A578" s="829"/>
      <c r="B578" s="338"/>
      <c r="C578" s="338"/>
      <c r="D578" s="338"/>
      <c r="E578" s="338"/>
      <c r="F578" s="346"/>
      <c r="G578" s="546"/>
      <c r="H578" s="547"/>
      <c r="I578" s="786">
        <f t="shared" si="177"/>
        <v>0</v>
      </c>
      <c r="J578" s="448"/>
      <c r="K578" s="344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  <c r="AV578" s="338"/>
      <c r="AW578" s="338"/>
      <c r="AX578" s="338"/>
      <c r="AY578" s="338"/>
      <c r="AZ578" s="338"/>
      <c r="BA578" s="338"/>
      <c r="BB578" s="338"/>
      <c r="BC578" s="338"/>
      <c r="BD578" s="338"/>
      <c r="BE578" s="338"/>
      <c r="BF578" s="338"/>
      <c r="BG578" s="338"/>
      <c r="BH578" s="338"/>
      <c r="BI578" s="338"/>
      <c r="BJ578" s="338"/>
      <c r="BK578" s="338"/>
      <c r="BL578" s="338"/>
      <c r="BM578" s="338"/>
      <c r="BN578" s="338"/>
      <c r="BO578" s="338"/>
      <c r="BP578" s="338"/>
      <c r="BQ578" s="338"/>
      <c r="BR578" s="338"/>
      <c r="BS578" s="338"/>
      <c r="BT578" s="338"/>
      <c r="BU578" s="338"/>
      <c r="BV578" s="343"/>
      <c r="BW578" s="343"/>
      <c r="BX578" s="343"/>
      <c r="BY578" s="343"/>
      <c r="BZ578" s="338"/>
      <c r="CA578" s="338"/>
      <c r="CB578" s="338"/>
      <c r="CC578" s="338"/>
      <c r="CD578" s="338"/>
      <c r="CE578" s="338"/>
      <c r="CF578" s="338"/>
    </row>
    <row r="579" ht="15.75" customHeight="1">
      <c r="A579" s="829"/>
      <c r="B579" s="338"/>
      <c r="C579" s="338"/>
      <c r="D579" s="338"/>
      <c r="E579" s="338"/>
      <c r="F579" s="346"/>
      <c r="G579" s="546"/>
      <c r="H579" s="547"/>
      <c r="I579" s="786">
        <f t="shared" si="177"/>
        <v>0</v>
      </c>
      <c r="J579" s="448"/>
      <c r="K579" s="344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  <c r="AV579" s="338"/>
      <c r="AW579" s="338"/>
      <c r="AX579" s="338"/>
      <c r="AY579" s="338"/>
      <c r="AZ579" s="338"/>
      <c r="BA579" s="338"/>
      <c r="BB579" s="338"/>
      <c r="BC579" s="338"/>
      <c r="BD579" s="338"/>
      <c r="BE579" s="338"/>
      <c r="BF579" s="338"/>
      <c r="BG579" s="338"/>
      <c r="BH579" s="338"/>
      <c r="BI579" s="338"/>
      <c r="BJ579" s="338"/>
      <c r="BK579" s="338"/>
      <c r="BL579" s="338"/>
      <c r="BM579" s="338"/>
      <c r="BN579" s="338"/>
      <c r="BO579" s="338"/>
      <c r="BP579" s="338"/>
      <c r="BQ579" s="338"/>
      <c r="BR579" s="338"/>
      <c r="BS579" s="338"/>
      <c r="BT579" s="338"/>
      <c r="BU579" s="338"/>
      <c r="BV579" s="343"/>
      <c r="BW579" s="343"/>
      <c r="BX579" s="343"/>
      <c r="BY579" s="343"/>
      <c r="BZ579" s="338"/>
      <c r="CA579" s="338"/>
      <c r="CB579" s="338"/>
      <c r="CC579" s="338"/>
      <c r="CD579" s="338"/>
      <c r="CE579" s="338"/>
      <c r="CF579" s="338"/>
    </row>
    <row r="580" ht="15.75" customHeight="1">
      <c r="A580" s="829"/>
      <c r="B580" s="338"/>
      <c r="C580" s="338"/>
      <c r="D580" s="338"/>
      <c r="E580" s="338"/>
      <c r="F580" s="346"/>
      <c r="G580" s="546"/>
      <c r="H580" s="547"/>
      <c r="I580" s="786">
        <f t="shared" si="177"/>
        <v>0</v>
      </c>
      <c r="J580" s="448"/>
      <c r="K580" s="344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  <c r="AV580" s="338"/>
      <c r="AW580" s="338"/>
      <c r="AX580" s="338"/>
      <c r="AY580" s="338"/>
      <c r="AZ580" s="338"/>
      <c r="BA580" s="338"/>
      <c r="BB580" s="338"/>
      <c r="BC580" s="338"/>
      <c r="BD580" s="338"/>
      <c r="BE580" s="338"/>
      <c r="BF580" s="338"/>
      <c r="BG580" s="338"/>
      <c r="BH580" s="338"/>
      <c r="BI580" s="338"/>
      <c r="BJ580" s="338"/>
      <c r="BK580" s="338"/>
      <c r="BL580" s="338"/>
      <c r="BM580" s="338"/>
      <c r="BN580" s="338"/>
      <c r="BO580" s="338"/>
      <c r="BP580" s="338"/>
      <c r="BQ580" s="338"/>
      <c r="BR580" s="338"/>
      <c r="BS580" s="338"/>
      <c r="BT580" s="338"/>
      <c r="BU580" s="338"/>
      <c r="BV580" s="343"/>
      <c r="BW580" s="343"/>
      <c r="BX580" s="343"/>
      <c r="BY580" s="343"/>
      <c r="BZ580" s="338"/>
      <c r="CA580" s="338"/>
      <c r="CB580" s="338"/>
      <c r="CC580" s="338"/>
      <c r="CD580" s="338"/>
      <c r="CE580" s="338"/>
      <c r="CF580" s="338"/>
    </row>
    <row r="581" ht="15.75" customHeight="1">
      <c r="A581" s="829"/>
      <c r="B581" s="338"/>
      <c r="C581" s="338"/>
      <c r="D581" s="338"/>
      <c r="E581" s="338"/>
      <c r="F581" s="346"/>
      <c r="G581" s="546"/>
      <c r="H581" s="547"/>
      <c r="I581" s="786">
        <f t="shared" si="177"/>
        <v>0</v>
      </c>
      <c r="J581" s="448"/>
      <c r="K581" s="344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  <c r="AV581" s="338"/>
      <c r="AW581" s="338"/>
      <c r="AX581" s="338"/>
      <c r="AY581" s="338"/>
      <c r="AZ581" s="338"/>
      <c r="BA581" s="338"/>
      <c r="BB581" s="338"/>
      <c r="BC581" s="338"/>
      <c r="BD581" s="338"/>
      <c r="BE581" s="338"/>
      <c r="BF581" s="338"/>
      <c r="BG581" s="338"/>
      <c r="BH581" s="338"/>
      <c r="BI581" s="338"/>
      <c r="BJ581" s="338"/>
      <c r="BK581" s="338"/>
      <c r="BL581" s="338"/>
      <c r="BM581" s="338"/>
      <c r="BN581" s="338"/>
      <c r="BO581" s="338"/>
      <c r="BP581" s="338"/>
      <c r="BQ581" s="338"/>
      <c r="BR581" s="338"/>
      <c r="BS581" s="338"/>
      <c r="BT581" s="338"/>
      <c r="BU581" s="338"/>
      <c r="BV581" s="343"/>
      <c r="BW581" s="343"/>
      <c r="BX581" s="343"/>
      <c r="BY581" s="343"/>
      <c r="BZ581" s="338"/>
      <c r="CA581" s="338"/>
      <c r="CB581" s="338"/>
      <c r="CC581" s="338"/>
      <c r="CD581" s="338"/>
      <c r="CE581" s="338"/>
      <c r="CF581" s="338"/>
    </row>
    <row r="582" ht="15.75" customHeight="1">
      <c r="A582" s="829"/>
      <c r="B582" s="338"/>
      <c r="C582" s="338"/>
      <c r="D582" s="338"/>
      <c r="E582" s="338"/>
      <c r="F582" s="346"/>
      <c r="G582" s="546"/>
      <c r="H582" s="547"/>
      <c r="I582" s="786">
        <f t="shared" si="177"/>
        <v>0</v>
      </c>
      <c r="J582" s="448"/>
      <c r="K582" s="344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  <c r="AV582" s="338"/>
      <c r="AW582" s="338"/>
      <c r="AX582" s="338"/>
      <c r="AY582" s="338"/>
      <c r="AZ582" s="338"/>
      <c r="BA582" s="338"/>
      <c r="BB582" s="338"/>
      <c r="BC582" s="338"/>
      <c r="BD582" s="338"/>
      <c r="BE582" s="338"/>
      <c r="BF582" s="338"/>
      <c r="BG582" s="338"/>
      <c r="BH582" s="338"/>
      <c r="BI582" s="338"/>
      <c r="BJ582" s="338"/>
      <c r="BK582" s="338"/>
      <c r="BL582" s="338"/>
      <c r="BM582" s="338"/>
      <c r="BN582" s="338"/>
      <c r="BO582" s="338"/>
      <c r="BP582" s="338"/>
      <c r="BQ582" s="338"/>
      <c r="BR582" s="338"/>
      <c r="BS582" s="338"/>
      <c r="BT582" s="338"/>
      <c r="BU582" s="338"/>
      <c r="BV582" s="343"/>
      <c r="BW582" s="343"/>
      <c r="BX582" s="343"/>
      <c r="BY582" s="343"/>
      <c r="BZ582" s="338"/>
      <c r="CA582" s="338"/>
      <c r="CB582" s="338"/>
      <c r="CC582" s="338"/>
      <c r="CD582" s="338"/>
      <c r="CE582" s="338"/>
      <c r="CF582" s="338"/>
    </row>
    <row r="583" ht="15.75" customHeight="1">
      <c r="A583" s="829"/>
      <c r="B583" s="338"/>
      <c r="C583" s="338"/>
      <c r="D583" s="338"/>
      <c r="E583" s="338"/>
      <c r="F583" s="346"/>
      <c r="G583" s="546"/>
      <c r="H583" s="547"/>
      <c r="I583" s="786">
        <f t="shared" si="177"/>
        <v>0</v>
      </c>
      <c r="J583" s="448"/>
      <c r="K583" s="344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  <c r="AV583" s="338"/>
      <c r="AW583" s="338"/>
      <c r="AX583" s="338"/>
      <c r="AY583" s="338"/>
      <c r="AZ583" s="338"/>
      <c r="BA583" s="338"/>
      <c r="BB583" s="338"/>
      <c r="BC583" s="338"/>
      <c r="BD583" s="338"/>
      <c r="BE583" s="338"/>
      <c r="BF583" s="338"/>
      <c r="BG583" s="338"/>
      <c r="BH583" s="338"/>
      <c r="BI583" s="338"/>
      <c r="BJ583" s="338"/>
      <c r="BK583" s="338"/>
      <c r="BL583" s="338"/>
      <c r="BM583" s="338"/>
      <c r="BN583" s="338"/>
      <c r="BO583" s="338"/>
      <c r="BP583" s="338"/>
      <c r="BQ583" s="338"/>
      <c r="BR583" s="338"/>
      <c r="BS583" s="338"/>
      <c r="BT583" s="338"/>
      <c r="BU583" s="338"/>
      <c r="BV583" s="343"/>
      <c r="BW583" s="343"/>
      <c r="BX583" s="343"/>
      <c r="BY583" s="343"/>
      <c r="BZ583" s="338"/>
      <c r="CA583" s="338"/>
      <c r="CB583" s="338"/>
      <c r="CC583" s="338"/>
      <c r="CD583" s="338"/>
      <c r="CE583" s="338"/>
      <c r="CF583" s="338"/>
    </row>
    <row r="584" ht="15.75" customHeight="1">
      <c r="A584" s="829"/>
      <c r="B584" s="338"/>
      <c r="C584" s="338"/>
      <c r="D584" s="338"/>
      <c r="E584" s="338"/>
      <c r="F584" s="346"/>
      <c r="G584" s="546"/>
      <c r="H584" s="547"/>
      <c r="I584" s="786">
        <f t="shared" si="177"/>
        <v>0</v>
      </c>
      <c r="J584" s="448"/>
      <c r="K584" s="344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  <c r="AV584" s="338"/>
      <c r="AW584" s="338"/>
      <c r="AX584" s="338"/>
      <c r="AY584" s="338"/>
      <c r="AZ584" s="338"/>
      <c r="BA584" s="338"/>
      <c r="BB584" s="338"/>
      <c r="BC584" s="338"/>
      <c r="BD584" s="338"/>
      <c r="BE584" s="338"/>
      <c r="BF584" s="338"/>
      <c r="BG584" s="338"/>
      <c r="BH584" s="338"/>
      <c r="BI584" s="338"/>
      <c r="BJ584" s="338"/>
      <c r="BK584" s="338"/>
      <c r="BL584" s="338"/>
      <c r="BM584" s="338"/>
      <c r="BN584" s="338"/>
      <c r="BO584" s="338"/>
      <c r="BP584" s="338"/>
      <c r="BQ584" s="338"/>
      <c r="BR584" s="338"/>
      <c r="BS584" s="338"/>
      <c r="BT584" s="338"/>
      <c r="BU584" s="338"/>
      <c r="BV584" s="343"/>
      <c r="BW584" s="343"/>
      <c r="BX584" s="343"/>
      <c r="BY584" s="343"/>
      <c r="BZ584" s="338"/>
      <c r="CA584" s="338"/>
      <c r="CB584" s="338"/>
      <c r="CC584" s="338"/>
      <c r="CD584" s="338"/>
      <c r="CE584" s="338"/>
      <c r="CF584" s="338"/>
    </row>
    <row r="585" ht="15.75" customHeight="1">
      <c r="A585" s="829"/>
      <c r="B585" s="338"/>
      <c r="C585" s="338"/>
      <c r="D585" s="338"/>
      <c r="E585" s="338"/>
      <c r="F585" s="346"/>
      <c r="G585" s="546"/>
      <c r="H585" s="547"/>
      <c r="I585" s="786">
        <f t="shared" si="177"/>
        <v>0</v>
      </c>
      <c r="J585" s="448"/>
      <c r="K585" s="344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  <c r="AV585" s="338"/>
      <c r="AW585" s="338"/>
      <c r="AX585" s="338"/>
      <c r="AY585" s="338"/>
      <c r="AZ585" s="338"/>
      <c r="BA585" s="338"/>
      <c r="BB585" s="338"/>
      <c r="BC585" s="338"/>
      <c r="BD585" s="338"/>
      <c r="BE585" s="338"/>
      <c r="BF585" s="338"/>
      <c r="BG585" s="338"/>
      <c r="BH585" s="338"/>
      <c r="BI585" s="338"/>
      <c r="BJ585" s="338"/>
      <c r="BK585" s="338"/>
      <c r="BL585" s="338"/>
      <c r="BM585" s="338"/>
      <c r="BN585" s="338"/>
      <c r="BO585" s="338"/>
      <c r="BP585" s="338"/>
      <c r="BQ585" s="338"/>
      <c r="BR585" s="338"/>
      <c r="BS585" s="338"/>
      <c r="BT585" s="338"/>
      <c r="BU585" s="338"/>
      <c r="BV585" s="343"/>
      <c r="BW585" s="343"/>
      <c r="BX585" s="343"/>
      <c r="BY585" s="343"/>
      <c r="BZ585" s="338"/>
      <c r="CA585" s="338"/>
      <c r="CB585" s="338"/>
      <c r="CC585" s="338"/>
      <c r="CD585" s="338"/>
      <c r="CE585" s="338"/>
      <c r="CF585" s="338"/>
    </row>
    <row r="586" ht="15.75" customHeight="1">
      <c r="A586" s="829"/>
      <c r="B586" s="338"/>
      <c r="C586" s="338"/>
      <c r="D586" s="338"/>
      <c r="E586" s="338"/>
      <c r="F586" s="346"/>
      <c r="G586" s="546"/>
      <c r="H586" s="547"/>
      <c r="I586" s="786">
        <f t="shared" si="177"/>
        <v>0</v>
      </c>
      <c r="J586" s="448"/>
      <c r="K586" s="344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  <c r="AV586" s="338"/>
      <c r="AW586" s="338"/>
      <c r="AX586" s="338"/>
      <c r="AY586" s="338"/>
      <c r="AZ586" s="338"/>
      <c r="BA586" s="338"/>
      <c r="BB586" s="338"/>
      <c r="BC586" s="338"/>
      <c r="BD586" s="338"/>
      <c r="BE586" s="338"/>
      <c r="BF586" s="338"/>
      <c r="BG586" s="338"/>
      <c r="BH586" s="338"/>
      <c r="BI586" s="338"/>
      <c r="BJ586" s="338"/>
      <c r="BK586" s="338"/>
      <c r="BL586" s="338"/>
      <c r="BM586" s="338"/>
      <c r="BN586" s="338"/>
      <c r="BO586" s="338"/>
      <c r="BP586" s="338"/>
      <c r="BQ586" s="338"/>
      <c r="BR586" s="338"/>
      <c r="BS586" s="338"/>
      <c r="BT586" s="338"/>
      <c r="BU586" s="338"/>
      <c r="BV586" s="343"/>
      <c r="BW586" s="343"/>
      <c r="BX586" s="343"/>
      <c r="BY586" s="343"/>
      <c r="BZ586" s="338"/>
      <c r="CA586" s="338"/>
      <c r="CB586" s="338"/>
      <c r="CC586" s="338"/>
      <c r="CD586" s="338"/>
      <c r="CE586" s="338"/>
      <c r="CF586" s="338"/>
    </row>
    <row r="587" ht="15.75" customHeight="1">
      <c r="A587" s="829"/>
      <c r="B587" s="338"/>
      <c r="C587" s="338"/>
      <c r="D587" s="338"/>
      <c r="E587" s="338"/>
      <c r="F587" s="346"/>
      <c r="G587" s="546"/>
      <c r="H587" s="547"/>
      <c r="I587" s="786">
        <f t="shared" si="177"/>
        <v>0</v>
      </c>
      <c r="J587" s="448"/>
      <c r="K587" s="344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  <c r="AV587" s="338"/>
      <c r="AW587" s="338"/>
      <c r="AX587" s="338"/>
      <c r="AY587" s="338"/>
      <c r="AZ587" s="338"/>
      <c r="BA587" s="338"/>
      <c r="BB587" s="338"/>
      <c r="BC587" s="338"/>
      <c r="BD587" s="338"/>
      <c r="BE587" s="338"/>
      <c r="BF587" s="338"/>
      <c r="BG587" s="338"/>
      <c r="BH587" s="338"/>
      <c r="BI587" s="338"/>
      <c r="BJ587" s="338"/>
      <c r="BK587" s="338"/>
      <c r="BL587" s="338"/>
      <c r="BM587" s="338"/>
      <c r="BN587" s="338"/>
      <c r="BO587" s="338"/>
      <c r="BP587" s="338"/>
      <c r="BQ587" s="338"/>
      <c r="BR587" s="338"/>
      <c r="BS587" s="338"/>
      <c r="BT587" s="338"/>
      <c r="BU587" s="338"/>
      <c r="BV587" s="343"/>
      <c r="BW587" s="343"/>
      <c r="BX587" s="343"/>
      <c r="BY587" s="343"/>
      <c r="BZ587" s="338"/>
      <c r="CA587" s="338"/>
      <c r="CB587" s="338"/>
      <c r="CC587" s="338"/>
      <c r="CD587" s="338"/>
      <c r="CE587" s="338"/>
      <c r="CF587" s="338"/>
    </row>
    <row r="588" ht="15.75" customHeight="1">
      <c r="A588" s="829"/>
      <c r="B588" s="338"/>
      <c r="C588" s="338"/>
      <c r="D588" s="338"/>
      <c r="E588" s="338"/>
      <c r="F588" s="346"/>
      <c r="G588" s="546"/>
      <c r="H588" s="547"/>
      <c r="I588" s="786">
        <f t="shared" si="177"/>
        <v>0</v>
      </c>
      <c r="J588" s="448"/>
      <c r="K588" s="344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  <c r="AV588" s="338"/>
      <c r="AW588" s="338"/>
      <c r="AX588" s="338"/>
      <c r="AY588" s="338"/>
      <c r="AZ588" s="338"/>
      <c r="BA588" s="338"/>
      <c r="BB588" s="338"/>
      <c r="BC588" s="338"/>
      <c r="BD588" s="338"/>
      <c r="BE588" s="338"/>
      <c r="BF588" s="338"/>
      <c r="BG588" s="338"/>
      <c r="BH588" s="338"/>
      <c r="BI588" s="338"/>
      <c r="BJ588" s="338"/>
      <c r="BK588" s="338"/>
      <c r="BL588" s="338"/>
      <c r="BM588" s="338"/>
      <c r="BN588" s="338"/>
      <c r="BO588" s="338"/>
      <c r="BP588" s="338"/>
      <c r="BQ588" s="338"/>
      <c r="BR588" s="338"/>
      <c r="BS588" s="338"/>
      <c r="BT588" s="338"/>
      <c r="BU588" s="338"/>
      <c r="BV588" s="343"/>
      <c r="BW588" s="343"/>
      <c r="BX588" s="343"/>
      <c r="BY588" s="343"/>
      <c r="BZ588" s="338"/>
      <c r="CA588" s="338"/>
      <c r="CB588" s="338"/>
      <c r="CC588" s="338"/>
      <c r="CD588" s="338"/>
      <c r="CE588" s="338"/>
      <c r="CF588" s="338"/>
    </row>
    <row r="589" ht="15.75" customHeight="1">
      <c r="A589" s="829"/>
      <c r="B589" s="338"/>
      <c r="C589" s="338"/>
      <c r="D589" s="338"/>
      <c r="E589" s="338"/>
      <c r="F589" s="346"/>
      <c r="G589" s="546"/>
      <c r="H589" s="547"/>
      <c r="I589" s="786">
        <f t="shared" si="177"/>
        <v>0</v>
      </c>
      <c r="J589" s="448"/>
      <c r="K589" s="344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  <c r="AV589" s="338"/>
      <c r="AW589" s="338"/>
      <c r="AX589" s="338"/>
      <c r="AY589" s="338"/>
      <c r="AZ589" s="338"/>
      <c r="BA589" s="338"/>
      <c r="BB589" s="338"/>
      <c r="BC589" s="338"/>
      <c r="BD589" s="338"/>
      <c r="BE589" s="338"/>
      <c r="BF589" s="338"/>
      <c r="BG589" s="338"/>
      <c r="BH589" s="338"/>
      <c r="BI589" s="338"/>
      <c r="BJ589" s="338"/>
      <c r="BK589" s="338"/>
      <c r="BL589" s="338"/>
      <c r="BM589" s="338"/>
      <c r="BN589" s="338"/>
      <c r="BO589" s="338"/>
      <c r="BP589" s="338"/>
      <c r="BQ589" s="338"/>
      <c r="BR589" s="338"/>
      <c r="BS589" s="338"/>
      <c r="BT589" s="338"/>
      <c r="BU589" s="338"/>
      <c r="BV589" s="343"/>
      <c r="BW589" s="343"/>
      <c r="BX589" s="343"/>
      <c r="BY589" s="343"/>
      <c r="BZ589" s="338"/>
      <c r="CA589" s="338"/>
      <c r="CB589" s="338"/>
      <c r="CC589" s="338"/>
      <c r="CD589" s="338"/>
      <c r="CE589" s="338"/>
      <c r="CF589" s="338"/>
    </row>
    <row r="590" ht="15.75" customHeight="1">
      <c r="A590" s="829"/>
      <c r="B590" s="338"/>
      <c r="C590" s="338"/>
      <c r="D590" s="338"/>
      <c r="E590" s="338"/>
      <c r="F590" s="346"/>
      <c r="G590" s="546"/>
      <c r="H590" s="547"/>
      <c r="I590" s="786">
        <f t="shared" si="177"/>
        <v>0</v>
      </c>
      <c r="J590" s="448"/>
      <c r="K590" s="344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  <c r="AV590" s="338"/>
      <c r="AW590" s="338"/>
      <c r="AX590" s="338"/>
      <c r="AY590" s="338"/>
      <c r="AZ590" s="338"/>
      <c r="BA590" s="338"/>
      <c r="BB590" s="338"/>
      <c r="BC590" s="338"/>
      <c r="BD590" s="338"/>
      <c r="BE590" s="338"/>
      <c r="BF590" s="338"/>
      <c r="BG590" s="338"/>
      <c r="BH590" s="338"/>
      <c r="BI590" s="338"/>
      <c r="BJ590" s="338"/>
      <c r="BK590" s="338"/>
      <c r="BL590" s="338"/>
      <c r="BM590" s="338"/>
      <c r="BN590" s="338"/>
      <c r="BO590" s="338"/>
      <c r="BP590" s="338"/>
      <c r="BQ590" s="338"/>
      <c r="BR590" s="338"/>
      <c r="BS590" s="338"/>
      <c r="BT590" s="338"/>
      <c r="BU590" s="338"/>
      <c r="BV590" s="343"/>
      <c r="BW590" s="343"/>
      <c r="BX590" s="343"/>
      <c r="BY590" s="343"/>
      <c r="BZ590" s="338"/>
      <c r="CA590" s="338"/>
      <c r="CB590" s="338"/>
      <c r="CC590" s="338"/>
      <c r="CD590" s="338"/>
      <c r="CE590" s="338"/>
      <c r="CF590" s="338"/>
    </row>
    <row r="591" ht="15.75" customHeight="1">
      <c r="A591" s="829"/>
      <c r="B591" s="338"/>
      <c r="C591" s="338"/>
      <c r="D591" s="338"/>
      <c r="E591" s="338"/>
      <c r="F591" s="346"/>
      <c r="G591" s="546"/>
      <c r="H591" s="547"/>
      <c r="I591" s="786">
        <f t="shared" si="177"/>
        <v>0</v>
      </c>
      <c r="J591" s="448"/>
      <c r="K591" s="344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  <c r="AV591" s="338"/>
      <c r="AW591" s="338"/>
      <c r="AX591" s="338"/>
      <c r="AY591" s="338"/>
      <c r="AZ591" s="338"/>
      <c r="BA591" s="338"/>
      <c r="BB591" s="338"/>
      <c r="BC591" s="338"/>
      <c r="BD591" s="338"/>
      <c r="BE591" s="338"/>
      <c r="BF591" s="338"/>
      <c r="BG591" s="338"/>
      <c r="BH591" s="338"/>
      <c r="BI591" s="338"/>
      <c r="BJ591" s="338"/>
      <c r="BK591" s="338"/>
      <c r="BL591" s="338"/>
      <c r="BM591" s="338"/>
      <c r="BN591" s="338"/>
      <c r="BO591" s="338"/>
      <c r="BP591" s="338"/>
      <c r="BQ591" s="338"/>
      <c r="BR591" s="338"/>
      <c r="BS591" s="338"/>
      <c r="BT591" s="338"/>
      <c r="BU591" s="338"/>
      <c r="BV591" s="343"/>
      <c r="BW591" s="343"/>
      <c r="BX591" s="343"/>
      <c r="BY591" s="343"/>
      <c r="BZ591" s="338"/>
      <c r="CA591" s="338"/>
      <c r="CB591" s="338"/>
      <c r="CC591" s="338"/>
      <c r="CD591" s="338"/>
      <c r="CE591" s="338"/>
      <c r="CF591" s="338"/>
    </row>
    <row r="592" ht="15.75" customHeight="1">
      <c r="A592" s="829"/>
      <c r="B592" s="338"/>
      <c r="C592" s="338"/>
      <c r="D592" s="338"/>
      <c r="E592" s="338"/>
      <c r="F592" s="346"/>
      <c r="G592" s="546"/>
      <c r="H592" s="547"/>
      <c r="I592" s="786">
        <f t="shared" si="177"/>
        <v>0</v>
      </c>
      <c r="J592" s="448"/>
      <c r="K592" s="344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  <c r="AV592" s="338"/>
      <c r="AW592" s="338"/>
      <c r="AX592" s="338"/>
      <c r="AY592" s="338"/>
      <c r="AZ592" s="338"/>
      <c r="BA592" s="338"/>
      <c r="BB592" s="338"/>
      <c r="BC592" s="338"/>
      <c r="BD592" s="338"/>
      <c r="BE592" s="338"/>
      <c r="BF592" s="338"/>
      <c r="BG592" s="338"/>
      <c r="BH592" s="338"/>
      <c r="BI592" s="338"/>
      <c r="BJ592" s="338"/>
      <c r="BK592" s="338"/>
      <c r="BL592" s="338"/>
      <c r="BM592" s="338"/>
      <c r="BN592" s="338"/>
      <c r="BO592" s="338"/>
      <c r="BP592" s="338"/>
      <c r="BQ592" s="338"/>
      <c r="BR592" s="338"/>
      <c r="BS592" s="338"/>
      <c r="BT592" s="338"/>
      <c r="BU592" s="338"/>
      <c r="BV592" s="343"/>
      <c r="BW592" s="343"/>
      <c r="BX592" s="343"/>
      <c r="BY592" s="343"/>
      <c r="BZ592" s="338"/>
      <c r="CA592" s="338"/>
      <c r="CB592" s="338"/>
      <c r="CC592" s="338"/>
      <c r="CD592" s="338"/>
      <c r="CE592" s="338"/>
      <c r="CF592" s="338"/>
    </row>
    <row r="593" ht="15.75" customHeight="1">
      <c r="A593" s="829"/>
      <c r="B593" s="338"/>
      <c r="C593" s="338"/>
      <c r="D593" s="338"/>
      <c r="E593" s="338"/>
      <c r="F593" s="346"/>
      <c r="G593" s="546"/>
      <c r="H593" s="547"/>
      <c r="I593" s="786">
        <f t="shared" si="177"/>
        <v>0</v>
      </c>
      <c r="J593" s="448"/>
      <c r="K593" s="344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  <c r="AV593" s="338"/>
      <c r="AW593" s="338"/>
      <c r="AX593" s="338"/>
      <c r="AY593" s="338"/>
      <c r="AZ593" s="338"/>
      <c r="BA593" s="338"/>
      <c r="BB593" s="338"/>
      <c r="BC593" s="338"/>
      <c r="BD593" s="338"/>
      <c r="BE593" s="338"/>
      <c r="BF593" s="338"/>
      <c r="BG593" s="338"/>
      <c r="BH593" s="338"/>
      <c r="BI593" s="338"/>
      <c r="BJ593" s="338"/>
      <c r="BK593" s="338"/>
      <c r="BL593" s="338"/>
      <c r="BM593" s="338"/>
      <c r="BN593" s="338"/>
      <c r="BO593" s="338"/>
      <c r="BP593" s="338"/>
      <c r="BQ593" s="338"/>
      <c r="BR593" s="338"/>
      <c r="BS593" s="338"/>
      <c r="BT593" s="338"/>
      <c r="BU593" s="338"/>
      <c r="BV593" s="343"/>
      <c r="BW593" s="343"/>
      <c r="BX593" s="343"/>
      <c r="BY593" s="343"/>
      <c r="BZ593" s="338"/>
      <c r="CA593" s="338"/>
      <c r="CB593" s="338"/>
      <c r="CC593" s="338"/>
      <c r="CD593" s="338"/>
      <c r="CE593" s="338"/>
      <c r="CF593" s="338"/>
    </row>
    <row r="594" ht="15.75" customHeight="1">
      <c r="A594" s="829"/>
      <c r="B594" s="338"/>
      <c r="C594" s="338"/>
      <c r="D594" s="338"/>
      <c r="E594" s="338"/>
      <c r="F594" s="346"/>
      <c r="G594" s="546"/>
      <c r="H594" s="547"/>
      <c r="I594" s="786">
        <f t="shared" si="177"/>
        <v>0</v>
      </c>
      <c r="J594" s="448"/>
      <c r="K594" s="344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  <c r="AV594" s="338"/>
      <c r="AW594" s="338"/>
      <c r="AX594" s="338"/>
      <c r="AY594" s="338"/>
      <c r="AZ594" s="338"/>
      <c r="BA594" s="338"/>
      <c r="BB594" s="338"/>
      <c r="BC594" s="338"/>
      <c r="BD594" s="338"/>
      <c r="BE594" s="338"/>
      <c r="BF594" s="338"/>
      <c r="BG594" s="338"/>
      <c r="BH594" s="338"/>
      <c r="BI594" s="338"/>
      <c r="BJ594" s="338"/>
      <c r="BK594" s="338"/>
      <c r="BL594" s="338"/>
      <c r="BM594" s="338"/>
      <c r="BN594" s="338"/>
      <c r="BO594" s="338"/>
      <c r="BP594" s="338"/>
      <c r="BQ594" s="338"/>
      <c r="BR594" s="338"/>
      <c r="BS594" s="338"/>
      <c r="BT594" s="338"/>
      <c r="BU594" s="338"/>
      <c r="BV594" s="343"/>
      <c r="BW594" s="343"/>
      <c r="BX594" s="343"/>
      <c r="BY594" s="343"/>
      <c r="BZ594" s="338"/>
      <c r="CA594" s="338"/>
      <c r="CB594" s="338"/>
      <c r="CC594" s="338"/>
      <c r="CD594" s="338"/>
      <c r="CE594" s="338"/>
      <c r="CF594" s="338"/>
    </row>
    <row r="595" ht="15.75" customHeight="1">
      <c r="A595" s="829"/>
      <c r="B595" s="338"/>
      <c r="C595" s="338"/>
      <c r="D595" s="338"/>
      <c r="E595" s="338"/>
      <c r="F595" s="346"/>
      <c r="G595" s="546"/>
      <c r="H595" s="547"/>
      <c r="I595" s="786">
        <f t="shared" si="177"/>
        <v>0</v>
      </c>
      <c r="J595" s="448"/>
      <c r="K595" s="344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  <c r="AV595" s="338"/>
      <c r="AW595" s="338"/>
      <c r="AX595" s="338"/>
      <c r="AY595" s="338"/>
      <c r="AZ595" s="338"/>
      <c r="BA595" s="338"/>
      <c r="BB595" s="338"/>
      <c r="BC595" s="338"/>
      <c r="BD595" s="338"/>
      <c r="BE595" s="338"/>
      <c r="BF595" s="338"/>
      <c r="BG595" s="338"/>
      <c r="BH595" s="338"/>
      <c r="BI595" s="338"/>
      <c r="BJ595" s="338"/>
      <c r="BK595" s="338"/>
      <c r="BL595" s="338"/>
      <c r="BM595" s="338"/>
      <c r="BN595" s="338"/>
      <c r="BO595" s="338"/>
      <c r="BP595" s="338"/>
      <c r="BQ595" s="338"/>
      <c r="BR595" s="338"/>
      <c r="BS595" s="338"/>
      <c r="BT595" s="338"/>
      <c r="BU595" s="338"/>
      <c r="BV595" s="343"/>
      <c r="BW595" s="343"/>
      <c r="BX595" s="343"/>
      <c r="BY595" s="343"/>
      <c r="BZ595" s="338"/>
      <c r="CA595" s="338"/>
      <c r="CB595" s="338"/>
      <c r="CC595" s="338"/>
      <c r="CD595" s="338"/>
      <c r="CE595" s="338"/>
      <c r="CF595" s="338"/>
    </row>
    <row r="596" ht="15.75" customHeight="1">
      <c r="A596" s="829"/>
      <c r="B596" s="338"/>
      <c r="C596" s="338"/>
      <c r="D596" s="338"/>
      <c r="E596" s="338"/>
      <c r="F596" s="346"/>
      <c r="G596" s="546"/>
      <c r="H596" s="547"/>
      <c r="I596" s="786">
        <f t="shared" si="177"/>
        <v>0</v>
      </c>
      <c r="J596" s="448"/>
      <c r="K596" s="344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  <c r="AV596" s="338"/>
      <c r="AW596" s="338"/>
      <c r="AX596" s="338"/>
      <c r="AY596" s="338"/>
      <c r="AZ596" s="338"/>
      <c r="BA596" s="338"/>
      <c r="BB596" s="338"/>
      <c r="BC596" s="338"/>
      <c r="BD596" s="338"/>
      <c r="BE596" s="338"/>
      <c r="BF596" s="338"/>
      <c r="BG596" s="338"/>
      <c r="BH596" s="338"/>
      <c r="BI596" s="338"/>
      <c r="BJ596" s="338"/>
      <c r="BK596" s="338"/>
      <c r="BL596" s="338"/>
      <c r="BM596" s="338"/>
      <c r="BN596" s="338"/>
      <c r="BO596" s="338"/>
      <c r="BP596" s="338"/>
      <c r="BQ596" s="338"/>
      <c r="BR596" s="338"/>
      <c r="BS596" s="338"/>
      <c r="BT596" s="338"/>
      <c r="BU596" s="338"/>
      <c r="BV596" s="343"/>
      <c r="BW596" s="343"/>
      <c r="BX596" s="343"/>
      <c r="BY596" s="343"/>
      <c r="BZ596" s="338"/>
      <c r="CA596" s="338"/>
      <c r="CB596" s="338"/>
      <c r="CC596" s="338"/>
      <c r="CD596" s="338"/>
      <c r="CE596" s="338"/>
      <c r="CF596" s="338"/>
    </row>
    <row r="597" ht="15.75" customHeight="1">
      <c r="A597" s="829"/>
      <c r="B597" s="338"/>
      <c r="C597" s="338"/>
      <c r="D597" s="338"/>
      <c r="E597" s="338"/>
      <c r="F597" s="346"/>
      <c r="G597" s="546"/>
      <c r="H597" s="547"/>
      <c r="I597" s="786">
        <f t="shared" si="177"/>
        <v>0</v>
      </c>
      <c r="J597" s="448"/>
      <c r="K597" s="344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  <c r="AV597" s="338"/>
      <c r="AW597" s="338"/>
      <c r="AX597" s="338"/>
      <c r="AY597" s="338"/>
      <c r="AZ597" s="338"/>
      <c r="BA597" s="338"/>
      <c r="BB597" s="338"/>
      <c r="BC597" s="338"/>
      <c r="BD597" s="338"/>
      <c r="BE597" s="338"/>
      <c r="BF597" s="338"/>
      <c r="BG597" s="338"/>
      <c r="BH597" s="338"/>
      <c r="BI597" s="338"/>
      <c r="BJ597" s="338"/>
      <c r="BK597" s="338"/>
      <c r="BL597" s="338"/>
      <c r="BM597" s="338"/>
      <c r="BN597" s="338"/>
      <c r="BO597" s="338"/>
      <c r="BP597" s="338"/>
      <c r="BQ597" s="338"/>
      <c r="BR597" s="338"/>
      <c r="BS597" s="338"/>
      <c r="BT597" s="338"/>
      <c r="BU597" s="338"/>
      <c r="BV597" s="343"/>
      <c r="BW597" s="343"/>
      <c r="BX597" s="343"/>
      <c r="BY597" s="343"/>
      <c r="BZ597" s="338"/>
      <c r="CA597" s="338"/>
      <c r="CB597" s="338"/>
      <c r="CC597" s="338"/>
      <c r="CD597" s="338"/>
      <c r="CE597" s="338"/>
      <c r="CF597" s="338"/>
    </row>
    <row r="598" ht="15.75" customHeight="1">
      <c r="A598" s="829"/>
      <c r="B598" s="338"/>
      <c r="C598" s="338"/>
      <c r="D598" s="338"/>
      <c r="E598" s="338"/>
      <c r="F598" s="346"/>
      <c r="G598" s="546"/>
      <c r="H598" s="547"/>
      <c r="I598" s="786">
        <f t="shared" si="177"/>
        <v>0</v>
      </c>
      <c r="J598" s="448"/>
      <c r="K598" s="344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  <c r="AV598" s="338"/>
      <c r="AW598" s="338"/>
      <c r="AX598" s="338"/>
      <c r="AY598" s="338"/>
      <c r="AZ598" s="338"/>
      <c r="BA598" s="338"/>
      <c r="BB598" s="338"/>
      <c r="BC598" s="338"/>
      <c r="BD598" s="338"/>
      <c r="BE598" s="338"/>
      <c r="BF598" s="338"/>
      <c r="BG598" s="338"/>
      <c r="BH598" s="338"/>
      <c r="BI598" s="338"/>
      <c r="BJ598" s="338"/>
      <c r="BK598" s="338"/>
      <c r="BL598" s="338"/>
      <c r="BM598" s="338"/>
      <c r="BN598" s="338"/>
      <c r="BO598" s="338"/>
      <c r="BP598" s="338"/>
      <c r="BQ598" s="338"/>
      <c r="BR598" s="338"/>
      <c r="BS598" s="338"/>
      <c r="BT598" s="338"/>
      <c r="BU598" s="338"/>
      <c r="BV598" s="343"/>
      <c r="BW598" s="343"/>
      <c r="BX598" s="343"/>
      <c r="BY598" s="343"/>
      <c r="BZ598" s="338"/>
      <c r="CA598" s="338"/>
      <c r="CB598" s="338"/>
      <c r="CC598" s="338"/>
      <c r="CD598" s="338"/>
      <c r="CE598" s="338"/>
      <c r="CF598" s="338"/>
    </row>
    <row r="599" ht="15.75" customHeight="1">
      <c r="A599" s="829"/>
      <c r="B599" s="338"/>
      <c r="C599" s="338"/>
      <c r="D599" s="338"/>
      <c r="E599" s="338"/>
      <c r="F599" s="346"/>
      <c r="G599" s="546"/>
      <c r="H599" s="547"/>
      <c r="I599" s="786">
        <f t="shared" si="177"/>
        <v>0</v>
      </c>
      <c r="J599" s="448"/>
      <c r="K599" s="344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  <c r="AV599" s="338"/>
      <c r="AW599" s="338"/>
      <c r="AX599" s="338"/>
      <c r="AY599" s="338"/>
      <c r="AZ599" s="338"/>
      <c r="BA599" s="338"/>
      <c r="BB599" s="338"/>
      <c r="BC599" s="338"/>
      <c r="BD599" s="338"/>
      <c r="BE599" s="338"/>
      <c r="BF599" s="338"/>
      <c r="BG599" s="338"/>
      <c r="BH599" s="338"/>
      <c r="BI599" s="338"/>
      <c r="BJ599" s="338"/>
      <c r="BK599" s="338"/>
      <c r="BL599" s="338"/>
      <c r="BM599" s="338"/>
      <c r="BN599" s="338"/>
      <c r="BO599" s="338"/>
      <c r="BP599" s="338"/>
      <c r="BQ599" s="338"/>
      <c r="BR599" s="338"/>
      <c r="BS599" s="338"/>
      <c r="BT599" s="338"/>
      <c r="BU599" s="338"/>
      <c r="BV599" s="343"/>
      <c r="BW599" s="343"/>
      <c r="BX599" s="343"/>
      <c r="BY599" s="343"/>
      <c r="BZ599" s="338"/>
      <c r="CA599" s="338"/>
      <c r="CB599" s="338"/>
      <c r="CC599" s="338"/>
      <c r="CD599" s="338"/>
      <c r="CE599" s="338"/>
      <c r="CF599" s="338"/>
    </row>
    <row r="600" ht="15.75" customHeight="1">
      <c r="A600" s="829"/>
      <c r="B600" s="338"/>
      <c r="C600" s="338"/>
      <c r="D600" s="338"/>
      <c r="E600" s="338"/>
      <c r="F600" s="346"/>
      <c r="G600" s="546"/>
      <c r="H600" s="547"/>
      <c r="I600" s="786">
        <f t="shared" si="177"/>
        <v>0</v>
      </c>
      <c r="J600" s="448"/>
      <c r="K600" s="344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  <c r="AV600" s="338"/>
      <c r="AW600" s="338"/>
      <c r="AX600" s="338"/>
      <c r="AY600" s="338"/>
      <c r="AZ600" s="338"/>
      <c r="BA600" s="338"/>
      <c r="BB600" s="338"/>
      <c r="BC600" s="338"/>
      <c r="BD600" s="338"/>
      <c r="BE600" s="338"/>
      <c r="BF600" s="338"/>
      <c r="BG600" s="338"/>
      <c r="BH600" s="338"/>
      <c r="BI600" s="338"/>
      <c r="BJ600" s="338"/>
      <c r="BK600" s="338"/>
      <c r="BL600" s="338"/>
      <c r="BM600" s="338"/>
      <c r="BN600" s="338"/>
      <c r="BO600" s="338"/>
      <c r="BP600" s="338"/>
      <c r="BQ600" s="338"/>
      <c r="BR600" s="338"/>
      <c r="BS600" s="338"/>
      <c r="BT600" s="338"/>
      <c r="BU600" s="338"/>
      <c r="BV600" s="343"/>
      <c r="BW600" s="343"/>
      <c r="BX600" s="343"/>
      <c r="BY600" s="343"/>
      <c r="BZ600" s="338"/>
      <c r="CA600" s="338"/>
      <c r="CB600" s="338"/>
      <c r="CC600" s="338"/>
      <c r="CD600" s="338"/>
      <c r="CE600" s="338"/>
      <c r="CF600" s="338"/>
    </row>
    <row r="601" ht="15.75" customHeight="1">
      <c r="A601" s="829"/>
      <c r="B601" s="338"/>
      <c r="C601" s="338"/>
      <c r="D601" s="338"/>
      <c r="E601" s="338"/>
      <c r="F601" s="346"/>
      <c r="G601" s="546"/>
      <c r="H601" s="547"/>
      <c r="I601" s="786">
        <f t="shared" si="177"/>
        <v>0</v>
      </c>
      <c r="J601" s="448"/>
      <c r="K601" s="344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  <c r="AV601" s="338"/>
      <c r="AW601" s="338"/>
      <c r="AX601" s="338"/>
      <c r="AY601" s="338"/>
      <c r="AZ601" s="338"/>
      <c r="BA601" s="338"/>
      <c r="BB601" s="338"/>
      <c r="BC601" s="338"/>
      <c r="BD601" s="338"/>
      <c r="BE601" s="338"/>
      <c r="BF601" s="338"/>
      <c r="BG601" s="338"/>
      <c r="BH601" s="338"/>
      <c r="BI601" s="338"/>
      <c r="BJ601" s="338"/>
      <c r="BK601" s="338"/>
      <c r="BL601" s="338"/>
      <c r="BM601" s="338"/>
      <c r="BN601" s="338"/>
      <c r="BO601" s="338"/>
      <c r="BP601" s="338"/>
      <c r="BQ601" s="338"/>
      <c r="BR601" s="338"/>
      <c r="BS601" s="338"/>
      <c r="BT601" s="338"/>
      <c r="BU601" s="338"/>
      <c r="BV601" s="343"/>
      <c r="BW601" s="343"/>
      <c r="BX601" s="343"/>
      <c r="BY601" s="343"/>
      <c r="BZ601" s="338"/>
      <c r="CA601" s="338"/>
      <c r="CB601" s="338"/>
      <c r="CC601" s="338"/>
      <c r="CD601" s="338"/>
      <c r="CE601" s="338"/>
      <c r="CF601" s="338"/>
    </row>
    <row r="602" ht="15.75" customHeight="1">
      <c r="A602" s="829"/>
      <c r="B602" s="338"/>
      <c r="C602" s="338"/>
      <c r="D602" s="338"/>
      <c r="E602" s="338"/>
      <c r="F602" s="346"/>
      <c r="G602" s="546"/>
      <c r="H602" s="547"/>
      <c r="I602" s="786">
        <f t="shared" si="177"/>
        <v>0</v>
      </c>
      <c r="J602" s="448"/>
      <c r="K602" s="344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  <c r="AV602" s="338"/>
      <c r="AW602" s="338"/>
      <c r="AX602" s="338"/>
      <c r="AY602" s="338"/>
      <c r="AZ602" s="338"/>
      <c r="BA602" s="338"/>
      <c r="BB602" s="338"/>
      <c r="BC602" s="338"/>
      <c r="BD602" s="338"/>
      <c r="BE602" s="338"/>
      <c r="BF602" s="338"/>
      <c r="BG602" s="338"/>
      <c r="BH602" s="338"/>
      <c r="BI602" s="338"/>
      <c r="BJ602" s="338"/>
      <c r="BK602" s="338"/>
      <c r="BL602" s="338"/>
      <c r="BM602" s="338"/>
      <c r="BN602" s="338"/>
      <c r="BO602" s="338"/>
      <c r="BP602" s="338"/>
      <c r="BQ602" s="338"/>
      <c r="BR602" s="338"/>
      <c r="BS602" s="338"/>
      <c r="BT602" s="338"/>
      <c r="BU602" s="338"/>
      <c r="BV602" s="343"/>
      <c r="BW602" s="343"/>
      <c r="BX602" s="343"/>
      <c r="BY602" s="343"/>
      <c r="BZ602" s="338"/>
      <c r="CA602" s="338"/>
      <c r="CB602" s="338"/>
      <c r="CC602" s="338"/>
      <c r="CD602" s="338"/>
      <c r="CE602" s="338"/>
      <c r="CF602" s="338"/>
    </row>
    <row r="603" ht="15.75" customHeight="1">
      <c r="A603" s="829"/>
      <c r="B603" s="338"/>
      <c r="C603" s="338"/>
      <c r="D603" s="338"/>
      <c r="E603" s="338"/>
      <c r="F603" s="346"/>
      <c r="G603" s="546"/>
      <c r="H603" s="547"/>
      <c r="I603" s="786">
        <f t="shared" si="177"/>
        <v>0</v>
      </c>
      <c r="J603" s="448"/>
      <c r="K603" s="344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  <c r="AV603" s="338"/>
      <c r="AW603" s="338"/>
      <c r="AX603" s="338"/>
      <c r="AY603" s="338"/>
      <c r="AZ603" s="338"/>
      <c r="BA603" s="338"/>
      <c r="BB603" s="338"/>
      <c r="BC603" s="338"/>
      <c r="BD603" s="338"/>
      <c r="BE603" s="338"/>
      <c r="BF603" s="338"/>
      <c r="BG603" s="338"/>
      <c r="BH603" s="338"/>
      <c r="BI603" s="338"/>
      <c r="BJ603" s="338"/>
      <c r="BK603" s="338"/>
      <c r="BL603" s="338"/>
      <c r="BM603" s="338"/>
      <c r="BN603" s="338"/>
      <c r="BO603" s="338"/>
      <c r="BP603" s="338"/>
      <c r="BQ603" s="338"/>
      <c r="BR603" s="338"/>
      <c r="BS603" s="338"/>
      <c r="BT603" s="338"/>
      <c r="BU603" s="338"/>
      <c r="BV603" s="343"/>
      <c r="BW603" s="343"/>
      <c r="BX603" s="343"/>
      <c r="BY603" s="343"/>
      <c r="BZ603" s="338"/>
      <c r="CA603" s="338"/>
      <c r="CB603" s="338"/>
      <c r="CC603" s="338"/>
      <c r="CD603" s="338"/>
      <c r="CE603" s="338"/>
      <c r="CF603" s="338"/>
    </row>
    <row r="604" ht="15.75" customHeight="1">
      <c r="A604" s="829"/>
      <c r="B604" s="338"/>
      <c r="C604" s="338"/>
      <c r="D604" s="338"/>
      <c r="E604" s="338"/>
      <c r="F604" s="346"/>
      <c r="G604" s="546"/>
      <c r="H604" s="547"/>
      <c r="I604" s="786">
        <f t="shared" si="177"/>
        <v>0</v>
      </c>
      <c r="J604" s="448"/>
      <c r="K604" s="344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  <c r="AV604" s="338"/>
      <c r="AW604" s="338"/>
      <c r="AX604" s="338"/>
      <c r="AY604" s="338"/>
      <c r="AZ604" s="338"/>
      <c r="BA604" s="338"/>
      <c r="BB604" s="338"/>
      <c r="BC604" s="338"/>
      <c r="BD604" s="338"/>
      <c r="BE604" s="338"/>
      <c r="BF604" s="338"/>
      <c r="BG604" s="338"/>
      <c r="BH604" s="338"/>
      <c r="BI604" s="338"/>
      <c r="BJ604" s="338"/>
      <c r="BK604" s="338"/>
      <c r="BL604" s="338"/>
      <c r="BM604" s="338"/>
      <c r="BN604" s="338"/>
      <c r="BO604" s="338"/>
      <c r="BP604" s="338"/>
      <c r="BQ604" s="338"/>
      <c r="BR604" s="338"/>
      <c r="BS604" s="338"/>
      <c r="BT604" s="338"/>
      <c r="BU604" s="338"/>
      <c r="BV604" s="343"/>
      <c r="BW604" s="343"/>
      <c r="BX604" s="343"/>
      <c r="BY604" s="343"/>
      <c r="BZ604" s="338"/>
      <c r="CA604" s="338"/>
      <c r="CB604" s="338"/>
      <c r="CC604" s="338"/>
      <c r="CD604" s="338"/>
      <c r="CE604" s="338"/>
      <c r="CF604" s="338"/>
    </row>
    <row r="605" ht="15.75" customHeight="1">
      <c r="A605" s="829"/>
      <c r="B605" s="338"/>
      <c r="C605" s="338"/>
      <c r="D605" s="338"/>
      <c r="E605" s="338"/>
      <c r="F605" s="346"/>
      <c r="G605" s="546"/>
      <c r="H605" s="547"/>
      <c r="I605" s="786">
        <f t="shared" si="177"/>
        <v>0</v>
      </c>
      <c r="J605" s="448"/>
      <c r="K605" s="344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  <c r="AV605" s="338"/>
      <c r="AW605" s="338"/>
      <c r="AX605" s="338"/>
      <c r="AY605" s="338"/>
      <c r="AZ605" s="338"/>
      <c r="BA605" s="338"/>
      <c r="BB605" s="338"/>
      <c r="BC605" s="338"/>
      <c r="BD605" s="338"/>
      <c r="BE605" s="338"/>
      <c r="BF605" s="338"/>
      <c r="BG605" s="338"/>
      <c r="BH605" s="338"/>
      <c r="BI605" s="338"/>
      <c r="BJ605" s="338"/>
      <c r="BK605" s="338"/>
      <c r="BL605" s="338"/>
      <c r="BM605" s="338"/>
      <c r="BN605" s="338"/>
      <c r="BO605" s="338"/>
      <c r="BP605" s="338"/>
      <c r="BQ605" s="338"/>
      <c r="BR605" s="338"/>
      <c r="BS605" s="338"/>
      <c r="BT605" s="338"/>
      <c r="BU605" s="338"/>
      <c r="BV605" s="343"/>
      <c r="BW605" s="343"/>
      <c r="BX605" s="343"/>
      <c r="BY605" s="343"/>
      <c r="BZ605" s="338"/>
      <c r="CA605" s="338"/>
      <c r="CB605" s="338"/>
      <c r="CC605" s="338"/>
      <c r="CD605" s="338"/>
      <c r="CE605" s="338"/>
      <c r="CF605" s="338"/>
    </row>
    <row r="606" ht="15.75" customHeight="1">
      <c r="A606" s="829"/>
      <c r="B606" s="338"/>
      <c r="C606" s="338"/>
      <c r="D606" s="338"/>
      <c r="E606" s="338"/>
      <c r="F606" s="346"/>
      <c r="G606" s="546"/>
      <c r="H606" s="547"/>
      <c r="I606" s="786">
        <f t="shared" si="177"/>
        <v>0</v>
      </c>
      <c r="J606" s="448"/>
      <c r="K606" s="344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  <c r="AV606" s="338"/>
      <c r="AW606" s="338"/>
      <c r="AX606" s="338"/>
      <c r="AY606" s="338"/>
      <c r="AZ606" s="338"/>
      <c r="BA606" s="338"/>
      <c r="BB606" s="338"/>
      <c r="BC606" s="338"/>
      <c r="BD606" s="338"/>
      <c r="BE606" s="338"/>
      <c r="BF606" s="338"/>
      <c r="BG606" s="338"/>
      <c r="BH606" s="338"/>
      <c r="BI606" s="338"/>
      <c r="BJ606" s="338"/>
      <c r="BK606" s="338"/>
      <c r="BL606" s="338"/>
      <c r="BM606" s="338"/>
      <c r="BN606" s="338"/>
      <c r="BO606" s="338"/>
      <c r="BP606" s="338"/>
      <c r="BQ606" s="338"/>
      <c r="BR606" s="338"/>
      <c r="BS606" s="338"/>
      <c r="BT606" s="338"/>
      <c r="BU606" s="338"/>
      <c r="BV606" s="343"/>
      <c r="BW606" s="343"/>
      <c r="BX606" s="343"/>
      <c r="BY606" s="343"/>
      <c r="BZ606" s="338"/>
      <c r="CA606" s="338"/>
      <c r="CB606" s="338"/>
      <c r="CC606" s="338"/>
      <c r="CD606" s="338"/>
      <c r="CE606" s="338"/>
      <c r="CF606" s="338"/>
    </row>
    <row r="607" ht="15.75" customHeight="1">
      <c r="A607" s="829"/>
      <c r="B607" s="338"/>
      <c r="C607" s="338"/>
      <c r="D607" s="338"/>
      <c r="E607" s="338"/>
      <c r="F607" s="346"/>
      <c r="G607" s="546"/>
      <c r="H607" s="547"/>
      <c r="I607" s="786">
        <f t="shared" si="177"/>
        <v>0</v>
      </c>
      <c r="J607" s="448"/>
      <c r="K607" s="344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  <c r="AV607" s="338"/>
      <c r="AW607" s="338"/>
      <c r="AX607" s="338"/>
      <c r="AY607" s="338"/>
      <c r="AZ607" s="338"/>
      <c r="BA607" s="338"/>
      <c r="BB607" s="338"/>
      <c r="BC607" s="338"/>
      <c r="BD607" s="338"/>
      <c r="BE607" s="338"/>
      <c r="BF607" s="338"/>
      <c r="BG607" s="338"/>
      <c r="BH607" s="338"/>
      <c r="BI607" s="338"/>
      <c r="BJ607" s="338"/>
      <c r="BK607" s="338"/>
      <c r="BL607" s="338"/>
      <c r="BM607" s="338"/>
      <c r="BN607" s="338"/>
      <c r="BO607" s="338"/>
      <c r="BP607" s="338"/>
      <c r="BQ607" s="338"/>
      <c r="BR607" s="338"/>
      <c r="BS607" s="338"/>
      <c r="BT607" s="338"/>
      <c r="BU607" s="338"/>
      <c r="BV607" s="343"/>
      <c r="BW607" s="343"/>
      <c r="BX607" s="343"/>
      <c r="BY607" s="343"/>
      <c r="BZ607" s="338"/>
      <c r="CA607" s="338"/>
      <c r="CB607" s="338"/>
      <c r="CC607" s="338"/>
      <c r="CD607" s="338"/>
      <c r="CE607" s="338"/>
      <c r="CF607" s="338"/>
    </row>
    <row r="608" ht="15.75" customHeight="1">
      <c r="A608" s="829"/>
      <c r="B608" s="338"/>
      <c r="C608" s="338"/>
      <c r="D608" s="338"/>
      <c r="E608" s="338"/>
      <c r="F608" s="346"/>
      <c r="G608" s="546"/>
      <c r="H608" s="547"/>
      <c r="I608" s="786">
        <f t="shared" si="177"/>
        <v>0</v>
      </c>
      <c r="J608" s="448"/>
      <c r="K608" s="344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  <c r="AV608" s="338"/>
      <c r="AW608" s="338"/>
      <c r="AX608" s="338"/>
      <c r="AY608" s="338"/>
      <c r="AZ608" s="338"/>
      <c r="BA608" s="338"/>
      <c r="BB608" s="338"/>
      <c r="BC608" s="338"/>
      <c r="BD608" s="338"/>
      <c r="BE608" s="338"/>
      <c r="BF608" s="338"/>
      <c r="BG608" s="338"/>
      <c r="BH608" s="338"/>
      <c r="BI608" s="338"/>
      <c r="BJ608" s="338"/>
      <c r="BK608" s="338"/>
      <c r="BL608" s="338"/>
      <c r="BM608" s="338"/>
      <c r="BN608" s="338"/>
      <c r="BO608" s="338"/>
      <c r="BP608" s="338"/>
      <c r="BQ608" s="338"/>
      <c r="BR608" s="338"/>
      <c r="BS608" s="338"/>
      <c r="BT608" s="338"/>
      <c r="BU608" s="338"/>
      <c r="BV608" s="343"/>
      <c r="BW608" s="343"/>
      <c r="BX608" s="343"/>
      <c r="BY608" s="343"/>
      <c r="BZ608" s="338"/>
      <c r="CA608" s="338"/>
      <c r="CB608" s="338"/>
      <c r="CC608" s="338"/>
      <c r="CD608" s="338"/>
      <c r="CE608" s="338"/>
      <c r="CF608" s="338"/>
    </row>
    <row r="609" ht="15.75" customHeight="1">
      <c r="A609" s="829"/>
      <c r="B609" s="338"/>
      <c r="C609" s="338"/>
      <c r="D609" s="338"/>
      <c r="E609" s="338"/>
      <c r="F609" s="346"/>
      <c r="G609" s="546"/>
      <c r="H609" s="547"/>
      <c r="I609" s="786">
        <f t="shared" si="177"/>
        <v>0</v>
      </c>
      <c r="J609" s="448"/>
      <c r="K609" s="344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  <c r="AV609" s="338"/>
      <c r="AW609" s="338"/>
      <c r="AX609" s="338"/>
      <c r="AY609" s="338"/>
      <c r="AZ609" s="338"/>
      <c r="BA609" s="338"/>
      <c r="BB609" s="338"/>
      <c r="BC609" s="338"/>
      <c r="BD609" s="338"/>
      <c r="BE609" s="338"/>
      <c r="BF609" s="338"/>
      <c r="BG609" s="338"/>
      <c r="BH609" s="338"/>
      <c r="BI609" s="338"/>
      <c r="BJ609" s="338"/>
      <c r="BK609" s="338"/>
      <c r="BL609" s="338"/>
      <c r="BM609" s="338"/>
      <c r="BN609" s="338"/>
      <c r="BO609" s="338"/>
      <c r="BP609" s="338"/>
      <c r="BQ609" s="338"/>
      <c r="BR609" s="338"/>
      <c r="BS609" s="338"/>
      <c r="BT609" s="338"/>
      <c r="BU609" s="338"/>
      <c r="BV609" s="343"/>
      <c r="BW609" s="343"/>
      <c r="BX609" s="343"/>
      <c r="BY609" s="343"/>
      <c r="BZ609" s="338"/>
      <c r="CA609" s="338"/>
      <c r="CB609" s="338"/>
      <c r="CC609" s="338"/>
      <c r="CD609" s="338"/>
      <c r="CE609" s="338"/>
      <c r="CF609" s="338"/>
    </row>
    <row r="610" ht="15.75" customHeight="1">
      <c r="A610" s="829"/>
      <c r="B610" s="338"/>
      <c r="C610" s="338"/>
      <c r="D610" s="338"/>
      <c r="E610" s="338"/>
      <c r="F610" s="346"/>
      <c r="G610" s="546"/>
      <c r="H610" s="547"/>
      <c r="I610" s="786">
        <f t="shared" si="177"/>
        <v>0</v>
      </c>
      <c r="J610" s="448"/>
      <c r="K610" s="344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  <c r="AV610" s="338"/>
      <c r="AW610" s="338"/>
      <c r="AX610" s="338"/>
      <c r="AY610" s="338"/>
      <c r="AZ610" s="338"/>
      <c r="BA610" s="338"/>
      <c r="BB610" s="338"/>
      <c r="BC610" s="338"/>
      <c r="BD610" s="338"/>
      <c r="BE610" s="338"/>
      <c r="BF610" s="338"/>
      <c r="BG610" s="338"/>
      <c r="BH610" s="338"/>
      <c r="BI610" s="338"/>
      <c r="BJ610" s="338"/>
      <c r="BK610" s="338"/>
      <c r="BL610" s="338"/>
      <c r="BM610" s="338"/>
      <c r="BN610" s="338"/>
      <c r="BO610" s="338"/>
      <c r="BP610" s="338"/>
      <c r="BQ610" s="338"/>
      <c r="BR610" s="338"/>
      <c r="BS610" s="338"/>
      <c r="BT610" s="338"/>
      <c r="BU610" s="338"/>
      <c r="BV610" s="343"/>
      <c r="BW610" s="343"/>
      <c r="BX610" s="343"/>
      <c r="BY610" s="343"/>
      <c r="BZ610" s="338"/>
      <c r="CA610" s="338"/>
      <c r="CB610" s="338"/>
      <c r="CC610" s="338"/>
      <c r="CD610" s="338"/>
      <c r="CE610" s="338"/>
      <c r="CF610" s="338"/>
    </row>
    <row r="611" ht="15.75" customHeight="1">
      <c r="A611" s="829"/>
      <c r="B611" s="338"/>
      <c r="C611" s="338"/>
      <c r="D611" s="338"/>
      <c r="E611" s="338"/>
      <c r="F611" s="346"/>
      <c r="G611" s="546"/>
      <c r="H611" s="547"/>
      <c r="I611" s="786">
        <f t="shared" si="177"/>
        <v>0</v>
      </c>
      <c r="J611" s="448"/>
      <c r="K611" s="344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  <c r="AV611" s="338"/>
      <c r="AW611" s="338"/>
      <c r="AX611" s="338"/>
      <c r="AY611" s="338"/>
      <c r="AZ611" s="338"/>
      <c r="BA611" s="338"/>
      <c r="BB611" s="338"/>
      <c r="BC611" s="338"/>
      <c r="BD611" s="338"/>
      <c r="BE611" s="338"/>
      <c r="BF611" s="338"/>
      <c r="BG611" s="338"/>
      <c r="BH611" s="338"/>
      <c r="BI611" s="338"/>
      <c r="BJ611" s="338"/>
      <c r="BK611" s="338"/>
      <c r="BL611" s="338"/>
      <c r="BM611" s="338"/>
      <c r="BN611" s="338"/>
      <c r="BO611" s="338"/>
      <c r="BP611" s="338"/>
      <c r="BQ611" s="338"/>
      <c r="BR611" s="338"/>
      <c r="BS611" s="338"/>
      <c r="BT611" s="338"/>
      <c r="BU611" s="338"/>
      <c r="BV611" s="343"/>
      <c r="BW611" s="343"/>
      <c r="BX611" s="343"/>
      <c r="BY611" s="343"/>
      <c r="BZ611" s="338"/>
      <c r="CA611" s="338"/>
      <c r="CB611" s="338"/>
      <c r="CC611" s="338"/>
      <c r="CD611" s="338"/>
      <c r="CE611" s="338"/>
      <c r="CF611" s="338"/>
    </row>
    <row r="612" ht="15.75" customHeight="1">
      <c r="A612" s="829"/>
      <c r="B612" s="338"/>
      <c r="C612" s="338"/>
      <c r="D612" s="338"/>
      <c r="E612" s="338"/>
      <c r="F612" s="346"/>
      <c r="G612" s="546"/>
      <c r="H612" s="547"/>
      <c r="I612" s="786">
        <f t="shared" si="177"/>
        <v>0</v>
      </c>
      <c r="J612" s="448"/>
      <c r="K612" s="344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  <c r="AV612" s="338"/>
      <c r="AW612" s="338"/>
      <c r="AX612" s="338"/>
      <c r="AY612" s="338"/>
      <c r="AZ612" s="338"/>
      <c r="BA612" s="338"/>
      <c r="BB612" s="338"/>
      <c r="BC612" s="338"/>
      <c r="BD612" s="338"/>
      <c r="BE612" s="338"/>
      <c r="BF612" s="338"/>
      <c r="BG612" s="338"/>
      <c r="BH612" s="338"/>
      <c r="BI612" s="338"/>
      <c r="BJ612" s="338"/>
      <c r="BK612" s="338"/>
      <c r="BL612" s="338"/>
      <c r="BM612" s="338"/>
      <c r="BN612" s="338"/>
      <c r="BO612" s="338"/>
      <c r="BP612" s="338"/>
      <c r="BQ612" s="338"/>
      <c r="BR612" s="338"/>
      <c r="BS612" s="338"/>
      <c r="BT612" s="338"/>
      <c r="BU612" s="338"/>
      <c r="BV612" s="343"/>
      <c r="BW612" s="343"/>
      <c r="BX612" s="343"/>
      <c r="BY612" s="343"/>
      <c r="BZ612" s="338"/>
      <c r="CA612" s="338"/>
      <c r="CB612" s="338"/>
      <c r="CC612" s="338"/>
      <c r="CD612" s="338"/>
      <c r="CE612" s="338"/>
      <c r="CF612" s="338"/>
    </row>
    <row r="613" ht="15.75" customHeight="1">
      <c r="A613" s="829"/>
      <c r="B613" s="338"/>
      <c r="C613" s="338"/>
      <c r="D613" s="338"/>
      <c r="E613" s="338"/>
      <c r="F613" s="346"/>
      <c r="G613" s="546"/>
      <c r="H613" s="547"/>
      <c r="I613" s="786">
        <f t="shared" si="177"/>
        <v>0</v>
      </c>
      <c r="J613" s="448"/>
      <c r="K613" s="344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  <c r="AV613" s="338"/>
      <c r="AW613" s="338"/>
      <c r="AX613" s="338"/>
      <c r="AY613" s="338"/>
      <c r="AZ613" s="338"/>
      <c r="BA613" s="338"/>
      <c r="BB613" s="338"/>
      <c r="BC613" s="338"/>
      <c r="BD613" s="338"/>
      <c r="BE613" s="338"/>
      <c r="BF613" s="338"/>
      <c r="BG613" s="338"/>
      <c r="BH613" s="338"/>
      <c r="BI613" s="338"/>
      <c r="BJ613" s="338"/>
      <c r="BK613" s="338"/>
      <c r="BL613" s="338"/>
      <c r="BM613" s="338"/>
      <c r="BN613" s="338"/>
      <c r="BO613" s="338"/>
      <c r="BP613" s="338"/>
      <c r="BQ613" s="338"/>
      <c r="BR613" s="338"/>
      <c r="BS613" s="338"/>
      <c r="BT613" s="338"/>
      <c r="BU613" s="338"/>
      <c r="BV613" s="343"/>
      <c r="BW613" s="343"/>
      <c r="BX613" s="343"/>
      <c r="BY613" s="343"/>
      <c r="BZ613" s="338"/>
      <c r="CA613" s="338"/>
      <c r="CB613" s="338"/>
      <c r="CC613" s="338"/>
      <c r="CD613" s="338"/>
      <c r="CE613" s="338"/>
      <c r="CF613" s="338"/>
    </row>
    <row r="614" ht="15.75" customHeight="1">
      <c r="A614" s="829"/>
      <c r="B614" s="338"/>
      <c r="C614" s="338"/>
      <c r="D614" s="338"/>
      <c r="E614" s="338"/>
      <c r="F614" s="346"/>
      <c r="G614" s="546"/>
      <c r="H614" s="547"/>
      <c r="I614" s="786">
        <f t="shared" si="177"/>
        <v>0</v>
      </c>
      <c r="J614" s="448"/>
      <c r="K614" s="344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  <c r="AV614" s="338"/>
      <c r="AW614" s="338"/>
      <c r="AX614" s="338"/>
      <c r="AY614" s="338"/>
      <c r="AZ614" s="338"/>
      <c r="BA614" s="338"/>
      <c r="BB614" s="338"/>
      <c r="BC614" s="338"/>
      <c r="BD614" s="338"/>
      <c r="BE614" s="338"/>
      <c r="BF614" s="338"/>
      <c r="BG614" s="338"/>
      <c r="BH614" s="338"/>
      <c r="BI614" s="338"/>
      <c r="BJ614" s="338"/>
      <c r="BK614" s="338"/>
      <c r="BL614" s="338"/>
      <c r="BM614" s="338"/>
      <c r="BN614" s="338"/>
      <c r="BO614" s="338"/>
      <c r="BP614" s="338"/>
      <c r="BQ614" s="338"/>
      <c r="BR614" s="338"/>
      <c r="BS614" s="338"/>
      <c r="BT614" s="338"/>
      <c r="BU614" s="338"/>
      <c r="BV614" s="343"/>
      <c r="BW614" s="343"/>
      <c r="BX614" s="343"/>
      <c r="BY614" s="343"/>
      <c r="BZ614" s="338"/>
      <c r="CA614" s="338"/>
      <c r="CB614" s="338"/>
      <c r="CC614" s="338"/>
      <c r="CD614" s="338"/>
      <c r="CE614" s="338"/>
      <c r="CF614" s="338"/>
    </row>
    <row r="615" ht="15.75" customHeight="1">
      <c r="A615" s="829"/>
      <c r="B615" s="338"/>
      <c r="C615" s="338"/>
      <c r="D615" s="338"/>
      <c r="E615" s="338"/>
      <c r="F615" s="346"/>
      <c r="G615" s="546"/>
      <c r="H615" s="547"/>
      <c r="I615" s="786">
        <f t="shared" si="177"/>
        <v>0</v>
      </c>
      <c r="J615" s="448"/>
      <c r="K615" s="344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  <c r="AV615" s="338"/>
      <c r="AW615" s="338"/>
      <c r="AX615" s="338"/>
      <c r="AY615" s="338"/>
      <c r="AZ615" s="338"/>
      <c r="BA615" s="338"/>
      <c r="BB615" s="338"/>
      <c r="BC615" s="338"/>
      <c r="BD615" s="338"/>
      <c r="BE615" s="338"/>
      <c r="BF615" s="338"/>
      <c r="BG615" s="338"/>
      <c r="BH615" s="338"/>
      <c r="BI615" s="338"/>
      <c r="BJ615" s="338"/>
      <c r="BK615" s="338"/>
      <c r="BL615" s="338"/>
      <c r="BM615" s="338"/>
      <c r="BN615" s="338"/>
      <c r="BO615" s="338"/>
      <c r="BP615" s="338"/>
      <c r="BQ615" s="338"/>
      <c r="BR615" s="338"/>
      <c r="BS615" s="338"/>
      <c r="BT615" s="338"/>
      <c r="BU615" s="338"/>
      <c r="BV615" s="343"/>
      <c r="BW615" s="343"/>
      <c r="BX615" s="343"/>
      <c r="BY615" s="343"/>
      <c r="BZ615" s="338"/>
      <c r="CA615" s="338"/>
      <c r="CB615" s="338"/>
      <c r="CC615" s="338"/>
      <c r="CD615" s="338"/>
      <c r="CE615" s="338"/>
      <c r="CF615" s="338"/>
    </row>
    <row r="616" ht="15.75" customHeight="1">
      <c r="A616" s="829"/>
      <c r="B616" s="338"/>
      <c r="C616" s="338"/>
      <c r="D616" s="338"/>
      <c r="E616" s="338"/>
      <c r="F616" s="346"/>
      <c r="G616" s="546"/>
      <c r="H616" s="547"/>
      <c r="I616" s="786">
        <f t="shared" si="177"/>
        <v>0</v>
      </c>
      <c r="J616" s="448"/>
      <c r="K616" s="344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  <c r="AV616" s="338"/>
      <c r="AW616" s="338"/>
      <c r="AX616" s="338"/>
      <c r="AY616" s="338"/>
      <c r="AZ616" s="338"/>
      <c r="BA616" s="338"/>
      <c r="BB616" s="338"/>
      <c r="BC616" s="338"/>
      <c r="BD616" s="338"/>
      <c r="BE616" s="338"/>
      <c r="BF616" s="338"/>
      <c r="BG616" s="338"/>
      <c r="BH616" s="338"/>
      <c r="BI616" s="338"/>
      <c r="BJ616" s="338"/>
      <c r="BK616" s="338"/>
      <c r="BL616" s="338"/>
      <c r="BM616" s="338"/>
      <c r="BN616" s="338"/>
      <c r="BO616" s="338"/>
      <c r="BP616" s="338"/>
      <c r="BQ616" s="338"/>
      <c r="BR616" s="338"/>
      <c r="BS616" s="338"/>
      <c r="BT616" s="338"/>
      <c r="BU616" s="338"/>
      <c r="BV616" s="343"/>
      <c r="BW616" s="343"/>
      <c r="BX616" s="343"/>
      <c r="BY616" s="343"/>
      <c r="BZ616" s="338"/>
      <c r="CA616" s="338"/>
      <c r="CB616" s="338"/>
      <c r="CC616" s="338"/>
      <c r="CD616" s="338"/>
      <c r="CE616" s="338"/>
      <c r="CF616" s="338"/>
    </row>
    <row r="617" ht="15.75" customHeight="1">
      <c r="A617" s="829"/>
      <c r="B617" s="338"/>
      <c r="C617" s="338"/>
      <c r="D617" s="338"/>
      <c r="E617" s="338"/>
      <c r="F617" s="346"/>
      <c r="G617" s="546"/>
      <c r="H617" s="547"/>
      <c r="I617" s="786">
        <f t="shared" si="177"/>
        <v>0</v>
      </c>
      <c r="J617" s="448"/>
      <c r="K617" s="344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  <c r="AV617" s="338"/>
      <c r="AW617" s="338"/>
      <c r="AX617" s="338"/>
      <c r="AY617" s="338"/>
      <c r="AZ617" s="338"/>
      <c r="BA617" s="338"/>
      <c r="BB617" s="338"/>
      <c r="BC617" s="338"/>
      <c r="BD617" s="338"/>
      <c r="BE617" s="338"/>
      <c r="BF617" s="338"/>
      <c r="BG617" s="338"/>
      <c r="BH617" s="338"/>
      <c r="BI617" s="338"/>
      <c r="BJ617" s="338"/>
      <c r="BK617" s="338"/>
      <c r="BL617" s="338"/>
      <c r="BM617" s="338"/>
      <c r="BN617" s="338"/>
      <c r="BO617" s="338"/>
      <c r="BP617" s="338"/>
      <c r="BQ617" s="338"/>
      <c r="BR617" s="338"/>
      <c r="BS617" s="338"/>
      <c r="BT617" s="338"/>
      <c r="BU617" s="338"/>
      <c r="BV617" s="343"/>
      <c r="BW617" s="343"/>
      <c r="BX617" s="343"/>
      <c r="BY617" s="343"/>
      <c r="BZ617" s="338"/>
      <c r="CA617" s="338"/>
      <c r="CB617" s="338"/>
      <c r="CC617" s="338"/>
      <c r="CD617" s="338"/>
      <c r="CE617" s="338"/>
      <c r="CF617" s="338"/>
    </row>
    <row r="618" ht="15.75" customHeight="1">
      <c r="A618" s="829"/>
      <c r="B618" s="338"/>
      <c r="C618" s="338"/>
      <c r="D618" s="338"/>
      <c r="E618" s="338"/>
      <c r="F618" s="346"/>
      <c r="G618" s="546"/>
      <c r="H618" s="547"/>
      <c r="I618" s="786">
        <f t="shared" si="177"/>
        <v>0</v>
      </c>
      <c r="J618" s="448"/>
      <c r="K618" s="344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  <c r="AV618" s="338"/>
      <c r="AW618" s="338"/>
      <c r="AX618" s="338"/>
      <c r="AY618" s="338"/>
      <c r="AZ618" s="338"/>
      <c r="BA618" s="338"/>
      <c r="BB618" s="338"/>
      <c r="BC618" s="338"/>
      <c r="BD618" s="338"/>
      <c r="BE618" s="338"/>
      <c r="BF618" s="338"/>
      <c r="BG618" s="338"/>
      <c r="BH618" s="338"/>
      <c r="BI618" s="338"/>
      <c r="BJ618" s="338"/>
      <c r="BK618" s="338"/>
      <c r="BL618" s="338"/>
      <c r="BM618" s="338"/>
      <c r="BN618" s="338"/>
      <c r="BO618" s="338"/>
      <c r="BP618" s="338"/>
      <c r="BQ618" s="338"/>
      <c r="BR618" s="338"/>
      <c r="BS618" s="338"/>
      <c r="BT618" s="338"/>
      <c r="BU618" s="338"/>
      <c r="BV618" s="343"/>
      <c r="BW618" s="343"/>
      <c r="BX618" s="343"/>
      <c r="BY618" s="343"/>
      <c r="BZ618" s="338"/>
      <c r="CA618" s="338"/>
      <c r="CB618" s="338"/>
      <c r="CC618" s="338"/>
      <c r="CD618" s="338"/>
      <c r="CE618" s="338"/>
      <c r="CF618" s="338"/>
    </row>
    <row r="619" ht="15.75" customHeight="1">
      <c r="A619" s="829"/>
      <c r="B619" s="338"/>
      <c r="C619" s="338"/>
      <c r="D619" s="338"/>
      <c r="E619" s="338"/>
      <c r="F619" s="346"/>
      <c r="G619" s="546"/>
      <c r="H619" s="547"/>
      <c r="I619" s="786">
        <f t="shared" si="177"/>
        <v>0</v>
      </c>
      <c r="J619" s="448"/>
      <c r="K619" s="344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  <c r="AV619" s="338"/>
      <c r="AW619" s="338"/>
      <c r="AX619" s="338"/>
      <c r="AY619" s="338"/>
      <c r="AZ619" s="338"/>
      <c r="BA619" s="338"/>
      <c r="BB619" s="338"/>
      <c r="BC619" s="338"/>
      <c r="BD619" s="338"/>
      <c r="BE619" s="338"/>
      <c r="BF619" s="338"/>
      <c r="BG619" s="338"/>
      <c r="BH619" s="338"/>
      <c r="BI619" s="338"/>
      <c r="BJ619" s="338"/>
      <c r="BK619" s="338"/>
      <c r="BL619" s="338"/>
      <c r="BM619" s="338"/>
      <c r="BN619" s="338"/>
      <c r="BO619" s="338"/>
      <c r="BP619" s="338"/>
      <c r="BQ619" s="338"/>
      <c r="BR619" s="338"/>
      <c r="BS619" s="338"/>
      <c r="BT619" s="338"/>
      <c r="BU619" s="338"/>
      <c r="BV619" s="343"/>
      <c r="BW619" s="343"/>
      <c r="BX619" s="343"/>
      <c r="BY619" s="343"/>
      <c r="BZ619" s="338"/>
      <c r="CA619" s="338"/>
      <c r="CB619" s="338"/>
      <c r="CC619" s="338"/>
      <c r="CD619" s="338"/>
      <c r="CE619" s="338"/>
      <c r="CF619" s="338"/>
    </row>
    <row r="620" ht="15.75" customHeight="1">
      <c r="A620" s="829"/>
      <c r="B620" s="338"/>
      <c r="C620" s="338"/>
      <c r="D620" s="338"/>
      <c r="E620" s="338"/>
      <c r="F620" s="346"/>
      <c r="G620" s="546"/>
      <c r="H620" s="547"/>
      <c r="I620" s="786">
        <f t="shared" si="177"/>
        <v>0</v>
      </c>
      <c r="J620" s="448"/>
      <c r="K620" s="344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  <c r="AV620" s="338"/>
      <c r="AW620" s="338"/>
      <c r="AX620" s="338"/>
      <c r="AY620" s="338"/>
      <c r="AZ620" s="338"/>
      <c r="BA620" s="338"/>
      <c r="BB620" s="338"/>
      <c r="BC620" s="338"/>
      <c r="BD620" s="338"/>
      <c r="BE620" s="338"/>
      <c r="BF620" s="338"/>
      <c r="BG620" s="338"/>
      <c r="BH620" s="338"/>
      <c r="BI620" s="338"/>
      <c r="BJ620" s="338"/>
      <c r="BK620" s="338"/>
      <c r="BL620" s="338"/>
      <c r="BM620" s="338"/>
      <c r="BN620" s="338"/>
      <c r="BO620" s="338"/>
      <c r="BP620" s="338"/>
      <c r="BQ620" s="338"/>
      <c r="BR620" s="338"/>
      <c r="BS620" s="338"/>
      <c r="BT620" s="338"/>
      <c r="BU620" s="338"/>
      <c r="BV620" s="343"/>
      <c r="BW620" s="343"/>
      <c r="BX620" s="343"/>
      <c r="BY620" s="343"/>
      <c r="BZ620" s="338"/>
      <c r="CA620" s="338"/>
      <c r="CB620" s="338"/>
      <c r="CC620" s="338"/>
      <c r="CD620" s="338"/>
      <c r="CE620" s="338"/>
      <c r="CF620" s="338"/>
    </row>
    <row r="621" ht="15.75" customHeight="1">
      <c r="A621" s="829"/>
      <c r="B621" s="338"/>
      <c r="C621" s="338"/>
      <c r="D621" s="338"/>
      <c r="E621" s="338"/>
      <c r="F621" s="346"/>
      <c r="G621" s="546"/>
      <c r="H621" s="547"/>
      <c r="I621" s="786">
        <f t="shared" si="177"/>
        <v>0</v>
      </c>
      <c r="J621" s="448"/>
      <c r="K621" s="344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  <c r="AV621" s="338"/>
      <c r="AW621" s="338"/>
      <c r="AX621" s="338"/>
      <c r="AY621" s="338"/>
      <c r="AZ621" s="338"/>
      <c r="BA621" s="338"/>
      <c r="BB621" s="338"/>
      <c r="BC621" s="338"/>
      <c r="BD621" s="338"/>
      <c r="BE621" s="338"/>
      <c r="BF621" s="338"/>
      <c r="BG621" s="338"/>
      <c r="BH621" s="338"/>
      <c r="BI621" s="338"/>
      <c r="BJ621" s="338"/>
      <c r="BK621" s="338"/>
      <c r="BL621" s="338"/>
      <c r="BM621" s="338"/>
      <c r="BN621" s="338"/>
      <c r="BO621" s="338"/>
      <c r="BP621" s="338"/>
      <c r="BQ621" s="338"/>
      <c r="BR621" s="338"/>
      <c r="BS621" s="338"/>
      <c r="BT621" s="338"/>
      <c r="BU621" s="338"/>
      <c r="BV621" s="343"/>
      <c r="BW621" s="343"/>
      <c r="BX621" s="343"/>
      <c r="BY621" s="343"/>
      <c r="BZ621" s="338"/>
      <c r="CA621" s="338"/>
      <c r="CB621" s="338"/>
      <c r="CC621" s="338"/>
      <c r="CD621" s="338"/>
      <c r="CE621" s="338"/>
      <c r="CF621" s="338"/>
    </row>
    <row r="622" ht="15.75" customHeight="1">
      <c r="A622" s="829"/>
      <c r="B622" s="338"/>
      <c r="C622" s="338"/>
      <c r="D622" s="338"/>
      <c r="E622" s="338"/>
      <c r="F622" s="346"/>
      <c r="G622" s="546"/>
      <c r="H622" s="547"/>
      <c r="I622" s="786">
        <f t="shared" si="177"/>
        <v>0</v>
      </c>
      <c r="J622" s="448"/>
      <c r="K622" s="344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  <c r="AV622" s="338"/>
      <c r="AW622" s="338"/>
      <c r="AX622" s="338"/>
      <c r="AY622" s="338"/>
      <c r="AZ622" s="338"/>
      <c r="BA622" s="338"/>
      <c r="BB622" s="338"/>
      <c r="BC622" s="338"/>
      <c r="BD622" s="338"/>
      <c r="BE622" s="338"/>
      <c r="BF622" s="338"/>
      <c r="BG622" s="338"/>
      <c r="BH622" s="338"/>
      <c r="BI622" s="338"/>
      <c r="BJ622" s="338"/>
      <c r="BK622" s="338"/>
      <c r="BL622" s="338"/>
      <c r="BM622" s="338"/>
      <c r="BN622" s="338"/>
      <c r="BO622" s="338"/>
      <c r="BP622" s="338"/>
      <c r="BQ622" s="338"/>
      <c r="BR622" s="338"/>
      <c r="BS622" s="338"/>
      <c r="BT622" s="338"/>
      <c r="BU622" s="338"/>
      <c r="BV622" s="343"/>
      <c r="BW622" s="343"/>
      <c r="BX622" s="343"/>
      <c r="BY622" s="343"/>
      <c r="BZ622" s="338"/>
      <c r="CA622" s="338"/>
      <c r="CB622" s="338"/>
      <c r="CC622" s="338"/>
      <c r="CD622" s="338"/>
      <c r="CE622" s="338"/>
      <c r="CF622" s="338"/>
    </row>
    <row r="623" ht="15.75" customHeight="1">
      <c r="A623" s="829"/>
      <c r="B623" s="338"/>
      <c r="C623" s="338"/>
      <c r="D623" s="338"/>
      <c r="E623" s="338"/>
      <c r="F623" s="346"/>
      <c r="G623" s="546"/>
      <c r="H623" s="547"/>
      <c r="I623" s="786">
        <f t="shared" si="177"/>
        <v>0</v>
      </c>
      <c r="J623" s="448"/>
      <c r="K623" s="344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  <c r="AV623" s="338"/>
      <c r="AW623" s="338"/>
      <c r="AX623" s="338"/>
      <c r="AY623" s="338"/>
      <c r="AZ623" s="338"/>
      <c r="BA623" s="338"/>
      <c r="BB623" s="338"/>
      <c r="BC623" s="338"/>
      <c r="BD623" s="338"/>
      <c r="BE623" s="338"/>
      <c r="BF623" s="338"/>
      <c r="BG623" s="338"/>
      <c r="BH623" s="338"/>
      <c r="BI623" s="338"/>
      <c r="BJ623" s="338"/>
      <c r="BK623" s="338"/>
      <c r="BL623" s="338"/>
      <c r="BM623" s="338"/>
      <c r="BN623" s="338"/>
      <c r="BO623" s="338"/>
      <c r="BP623" s="338"/>
      <c r="BQ623" s="338"/>
      <c r="BR623" s="338"/>
      <c r="BS623" s="338"/>
      <c r="BT623" s="338"/>
      <c r="BU623" s="338"/>
      <c r="BV623" s="343"/>
      <c r="BW623" s="343"/>
      <c r="BX623" s="343"/>
      <c r="BY623" s="343"/>
      <c r="BZ623" s="338"/>
      <c r="CA623" s="338"/>
      <c r="CB623" s="338"/>
      <c r="CC623" s="338"/>
      <c r="CD623" s="338"/>
      <c r="CE623" s="338"/>
      <c r="CF623" s="338"/>
    </row>
    <row r="624" ht="15.75" customHeight="1">
      <c r="A624" s="829"/>
      <c r="B624" s="338"/>
      <c r="C624" s="338"/>
      <c r="D624" s="338"/>
      <c r="E624" s="338"/>
      <c r="F624" s="346"/>
      <c r="G624" s="546"/>
      <c r="H624" s="547"/>
      <c r="I624" s="786">
        <f t="shared" si="177"/>
        <v>0</v>
      </c>
      <c r="J624" s="448"/>
      <c r="K624" s="344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  <c r="AV624" s="338"/>
      <c r="AW624" s="338"/>
      <c r="AX624" s="338"/>
      <c r="AY624" s="338"/>
      <c r="AZ624" s="338"/>
      <c r="BA624" s="338"/>
      <c r="BB624" s="338"/>
      <c r="BC624" s="338"/>
      <c r="BD624" s="338"/>
      <c r="BE624" s="338"/>
      <c r="BF624" s="338"/>
      <c r="BG624" s="338"/>
      <c r="BH624" s="338"/>
      <c r="BI624" s="338"/>
      <c r="BJ624" s="338"/>
      <c r="BK624" s="338"/>
      <c r="BL624" s="338"/>
      <c r="BM624" s="338"/>
      <c r="BN624" s="338"/>
      <c r="BO624" s="338"/>
      <c r="BP624" s="338"/>
      <c r="BQ624" s="338"/>
      <c r="BR624" s="338"/>
      <c r="BS624" s="338"/>
      <c r="BT624" s="338"/>
      <c r="BU624" s="338"/>
      <c r="BV624" s="343"/>
      <c r="BW624" s="343"/>
      <c r="BX624" s="343"/>
      <c r="BY624" s="343"/>
      <c r="BZ624" s="338"/>
      <c r="CA624" s="338"/>
      <c r="CB624" s="338"/>
      <c r="CC624" s="338"/>
      <c r="CD624" s="338"/>
      <c r="CE624" s="338"/>
      <c r="CF624" s="338"/>
    </row>
    <row r="625" ht="15.75" customHeight="1">
      <c r="A625" s="829"/>
      <c r="B625" s="338"/>
      <c r="C625" s="338"/>
      <c r="D625" s="338"/>
      <c r="E625" s="338"/>
      <c r="F625" s="346"/>
      <c r="G625" s="546"/>
      <c r="H625" s="547"/>
      <c r="I625" s="786">
        <f t="shared" si="177"/>
        <v>0</v>
      </c>
      <c r="J625" s="448"/>
      <c r="K625" s="344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  <c r="AV625" s="338"/>
      <c r="AW625" s="338"/>
      <c r="AX625" s="338"/>
      <c r="AY625" s="338"/>
      <c r="AZ625" s="338"/>
      <c r="BA625" s="338"/>
      <c r="BB625" s="338"/>
      <c r="BC625" s="338"/>
      <c r="BD625" s="338"/>
      <c r="BE625" s="338"/>
      <c r="BF625" s="338"/>
      <c r="BG625" s="338"/>
      <c r="BH625" s="338"/>
      <c r="BI625" s="338"/>
      <c r="BJ625" s="338"/>
      <c r="BK625" s="338"/>
      <c r="BL625" s="338"/>
      <c r="BM625" s="338"/>
      <c r="BN625" s="338"/>
      <c r="BO625" s="338"/>
      <c r="BP625" s="338"/>
      <c r="BQ625" s="338"/>
      <c r="BR625" s="338"/>
      <c r="BS625" s="338"/>
      <c r="BT625" s="338"/>
      <c r="BU625" s="338"/>
      <c r="BV625" s="343"/>
      <c r="BW625" s="343"/>
      <c r="BX625" s="343"/>
      <c r="BY625" s="343"/>
      <c r="BZ625" s="338"/>
      <c r="CA625" s="338"/>
      <c r="CB625" s="338"/>
      <c r="CC625" s="338"/>
      <c r="CD625" s="338"/>
      <c r="CE625" s="338"/>
      <c r="CF625" s="338"/>
    </row>
    <row r="626" ht="15.75" customHeight="1">
      <c r="A626" s="829"/>
      <c r="B626" s="338"/>
      <c r="C626" s="338"/>
      <c r="D626" s="338"/>
      <c r="E626" s="338"/>
      <c r="F626" s="346"/>
      <c r="G626" s="546"/>
      <c r="H626" s="547"/>
      <c r="I626" s="786">
        <f t="shared" si="177"/>
        <v>0</v>
      </c>
      <c r="J626" s="448"/>
      <c r="K626" s="344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  <c r="AV626" s="338"/>
      <c r="AW626" s="338"/>
      <c r="AX626" s="338"/>
      <c r="AY626" s="338"/>
      <c r="AZ626" s="338"/>
      <c r="BA626" s="338"/>
      <c r="BB626" s="338"/>
      <c r="BC626" s="338"/>
      <c r="BD626" s="338"/>
      <c r="BE626" s="338"/>
      <c r="BF626" s="338"/>
      <c r="BG626" s="338"/>
      <c r="BH626" s="338"/>
      <c r="BI626" s="338"/>
      <c r="BJ626" s="338"/>
      <c r="BK626" s="338"/>
      <c r="BL626" s="338"/>
      <c r="BM626" s="338"/>
      <c r="BN626" s="338"/>
      <c r="BO626" s="338"/>
      <c r="BP626" s="338"/>
      <c r="BQ626" s="338"/>
      <c r="BR626" s="338"/>
      <c r="BS626" s="338"/>
      <c r="BT626" s="338"/>
      <c r="BU626" s="338"/>
      <c r="BV626" s="343"/>
      <c r="BW626" s="343"/>
      <c r="BX626" s="343"/>
      <c r="BY626" s="343"/>
      <c r="BZ626" s="338"/>
      <c r="CA626" s="338"/>
      <c r="CB626" s="338"/>
      <c r="CC626" s="338"/>
      <c r="CD626" s="338"/>
      <c r="CE626" s="338"/>
      <c r="CF626" s="338"/>
    </row>
    <row r="627" ht="15.75" customHeight="1">
      <c r="A627" s="829"/>
      <c r="B627" s="338"/>
      <c r="C627" s="338"/>
      <c r="D627" s="338"/>
      <c r="E627" s="338"/>
      <c r="F627" s="346"/>
      <c r="G627" s="546"/>
      <c r="H627" s="547"/>
      <c r="I627" s="786">
        <f t="shared" si="177"/>
        <v>0</v>
      </c>
      <c r="J627" s="448"/>
      <c r="K627" s="344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  <c r="AV627" s="338"/>
      <c r="AW627" s="338"/>
      <c r="AX627" s="338"/>
      <c r="AY627" s="338"/>
      <c r="AZ627" s="338"/>
      <c r="BA627" s="338"/>
      <c r="BB627" s="338"/>
      <c r="BC627" s="338"/>
      <c r="BD627" s="338"/>
      <c r="BE627" s="338"/>
      <c r="BF627" s="338"/>
      <c r="BG627" s="338"/>
      <c r="BH627" s="338"/>
      <c r="BI627" s="338"/>
      <c r="BJ627" s="338"/>
      <c r="BK627" s="338"/>
      <c r="BL627" s="338"/>
      <c r="BM627" s="338"/>
      <c r="BN627" s="338"/>
      <c r="BO627" s="338"/>
      <c r="BP627" s="338"/>
      <c r="BQ627" s="338"/>
      <c r="BR627" s="338"/>
      <c r="BS627" s="338"/>
      <c r="BT627" s="338"/>
      <c r="BU627" s="338"/>
      <c r="BV627" s="343"/>
      <c r="BW627" s="343"/>
      <c r="BX627" s="343"/>
      <c r="BY627" s="343"/>
      <c r="BZ627" s="338"/>
      <c r="CA627" s="338"/>
      <c r="CB627" s="338"/>
      <c r="CC627" s="338"/>
      <c r="CD627" s="338"/>
      <c r="CE627" s="338"/>
      <c r="CF627" s="338"/>
    </row>
    <row r="628" ht="15.75" customHeight="1">
      <c r="A628" s="829"/>
      <c r="B628" s="338"/>
      <c r="C628" s="338"/>
      <c r="D628" s="338"/>
      <c r="E628" s="338"/>
      <c r="F628" s="346"/>
      <c r="G628" s="546"/>
      <c r="H628" s="547"/>
      <c r="I628" s="786">
        <f t="shared" si="177"/>
        <v>0</v>
      </c>
      <c r="J628" s="448"/>
      <c r="K628" s="344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  <c r="AV628" s="338"/>
      <c r="AW628" s="338"/>
      <c r="AX628" s="338"/>
      <c r="AY628" s="338"/>
      <c r="AZ628" s="338"/>
      <c r="BA628" s="338"/>
      <c r="BB628" s="338"/>
      <c r="BC628" s="338"/>
      <c r="BD628" s="338"/>
      <c r="BE628" s="338"/>
      <c r="BF628" s="338"/>
      <c r="BG628" s="338"/>
      <c r="BH628" s="338"/>
      <c r="BI628" s="338"/>
      <c r="BJ628" s="338"/>
      <c r="BK628" s="338"/>
      <c r="BL628" s="338"/>
      <c r="BM628" s="338"/>
      <c r="BN628" s="338"/>
      <c r="BO628" s="338"/>
      <c r="BP628" s="338"/>
      <c r="BQ628" s="338"/>
      <c r="BR628" s="338"/>
      <c r="BS628" s="338"/>
      <c r="BT628" s="338"/>
      <c r="BU628" s="338"/>
      <c r="BV628" s="343"/>
      <c r="BW628" s="343"/>
      <c r="BX628" s="343"/>
      <c r="BY628" s="343"/>
      <c r="BZ628" s="338"/>
      <c r="CA628" s="338"/>
      <c r="CB628" s="338"/>
      <c r="CC628" s="338"/>
      <c r="CD628" s="338"/>
      <c r="CE628" s="338"/>
      <c r="CF628" s="338"/>
    </row>
    <row r="629" ht="15.75" customHeight="1">
      <c r="A629" s="829"/>
      <c r="B629" s="338"/>
      <c r="C629" s="338"/>
      <c r="D629" s="338"/>
      <c r="E629" s="338"/>
      <c r="F629" s="346"/>
      <c r="G629" s="546"/>
      <c r="H629" s="547"/>
      <c r="I629" s="786">
        <f t="shared" si="177"/>
        <v>0</v>
      </c>
      <c r="J629" s="448"/>
      <c r="K629" s="344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  <c r="AV629" s="338"/>
      <c r="AW629" s="338"/>
      <c r="AX629" s="338"/>
      <c r="AY629" s="338"/>
      <c r="AZ629" s="338"/>
      <c r="BA629" s="338"/>
      <c r="BB629" s="338"/>
      <c r="BC629" s="338"/>
      <c r="BD629" s="338"/>
      <c r="BE629" s="338"/>
      <c r="BF629" s="338"/>
      <c r="BG629" s="338"/>
      <c r="BH629" s="338"/>
      <c r="BI629" s="338"/>
      <c r="BJ629" s="338"/>
      <c r="BK629" s="338"/>
      <c r="BL629" s="338"/>
      <c r="BM629" s="338"/>
      <c r="BN629" s="338"/>
      <c r="BO629" s="338"/>
      <c r="BP629" s="338"/>
      <c r="BQ629" s="338"/>
      <c r="BR629" s="338"/>
      <c r="BS629" s="338"/>
      <c r="BT629" s="338"/>
      <c r="BU629" s="338"/>
      <c r="BV629" s="343"/>
      <c r="BW629" s="343"/>
      <c r="BX629" s="343"/>
      <c r="BY629" s="343"/>
      <c r="BZ629" s="338"/>
      <c r="CA629" s="338"/>
      <c r="CB629" s="338"/>
      <c r="CC629" s="338"/>
      <c r="CD629" s="338"/>
      <c r="CE629" s="338"/>
      <c r="CF629" s="338"/>
    </row>
    <row r="630" ht="15.75" customHeight="1">
      <c r="A630" s="829"/>
      <c r="B630" s="338"/>
      <c r="C630" s="338"/>
      <c r="D630" s="338"/>
      <c r="E630" s="338"/>
      <c r="F630" s="346"/>
      <c r="G630" s="546"/>
      <c r="H630" s="547"/>
      <c r="I630" s="786">
        <f t="shared" si="177"/>
        <v>0</v>
      </c>
      <c r="J630" s="448"/>
      <c r="K630" s="344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  <c r="AV630" s="338"/>
      <c r="AW630" s="338"/>
      <c r="AX630" s="338"/>
      <c r="AY630" s="338"/>
      <c r="AZ630" s="338"/>
      <c r="BA630" s="338"/>
      <c r="BB630" s="338"/>
      <c r="BC630" s="338"/>
      <c r="BD630" s="338"/>
      <c r="BE630" s="338"/>
      <c r="BF630" s="338"/>
      <c r="BG630" s="338"/>
      <c r="BH630" s="338"/>
      <c r="BI630" s="338"/>
      <c r="BJ630" s="338"/>
      <c r="BK630" s="338"/>
      <c r="BL630" s="338"/>
      <c r="BM630" s="338"/>
      <c r="BN630" s="338"/>
      <c r="BO630" s="338"/>
      <c r="BP630" s="338"/>
      <c r="BQ630" s="338"/>
      <c r="BR630" s="338"/>
      <c r="BS630" s="338"/>
      <c r="BT630" s="338"/>
      <c r="BU630" s="338"/>
      <c r="BV630" s="343"/>
      <c r="BW630" s="343"/>
      <c r="BX630" s="343"/>
      <c r="BY630" s="343"/>
      <c r="BZ630" s="338"/>
      <c r="CA630" s="338"/>
      <c r="CB630" s="338"/>
      <c r="CC630" s="338"/>
      <c r="CD630" s="338"/>
      <c r="CE630" s="338"/>
      <c r="CF630" s="338"/>
    </row>
    <row r="631" ht="15.75" customHeight="1">
      <c r="A631" s="829"/>
      <c r="B631" s="338"/>
      <c r="C631" s="338"/>
      <c r="D631" s="338"/>
      <c r="E631" s="338"/>
      <c r="F631" s="346"/>
      <c r="G631" s="546"/>
      <c r="H631" s="547"/>
      <c r="I631" s="786">
        <f t="shared" si="177"/>
        <v>0</v>
      </c>
      <c r="J631" s="448"/>
      <c r="K631" s="344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  <c r="AV631" s="338"/>
      <c r="AW631" s="338"/>
      <c r="AX631" s="338"/>
      <c r="AY631" s="338"/>
      <c r="AZ631" s="338"/>
      <c r="BA631" s="338"/>
      <c r="BB631" s="338"/>
      <c r="BC631" s="338"/>
      <c r="BD631" s="338"/>
      <c r="BE631" s="338"/>
      <c r="BF631" s="338"/>
      <c r="BG631" s="338"/>
      <c r="BH631" s="338"/>
      <c r="BI631" s="338"/>
      <c r="BJ631" s="338"/>
      <c r="BK631" s="338"/>
      <c r="BL631" s="338"/>
      <c r="BM631" s="338"/>
      <c r="BN631" s="338"/>
      <c r="BO631" s="338"/>
      <c r="BP631" s="338"/>
      <c r="BQ631" s="338"/>
      <c r="BR631" s="338"/>
      <c r="BS631" s="338"/>
      <c r="BT631" s="338"/>
      <c r="BU631" s="338"/>
      <c r="BV631" s="343"/>
      <c r="BW631" s="343"/>
      <c r="BX631" s="343"/>
      <c r="BY631" s="343"/>
      <c r="BZ631" s="338"/>
      <c r="CA631" s="338"/>
      <c r="CB631" s="338"/>
      <c r="CC631" s="338"/>
      <c r="CD631" s="338"/>
      <c r="CE631" s="338"/>
      <c r="CF631" s="338"/>
    </row>
    <row r="632" ht="15.75" customHeight="1">
      <c r="A632" s="829"/>
      <c r="B632" s="338"/>
      <c r="C632" s="338"/>
      <c r="D632" s="338"/>
      <c r="E632" s="338"/>
      <c r="F632" s="346"/>
      <c r="G632" s="546"/>
      <c r="H632" s="547"/>
      <c r="I632" s="786">
        <f t="shared" si="177"/>
        <v>0</v>
      </c>
      <c r="J632" s="448"/>
      <c r="K632" s="344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  <c r="AV632" s="338"/>
      <c r="AW632" s="338"/>
      <c r="AX632" s="338"/>
      <c r="AY632" s="338"/>
      <c r="AZ632" s="338"/>
      <c r="BA632" s="338"/>
      <c r="BB632" s="338"/>
      <c r="BC632" s="338"/>
      <c r="BD632" s="338"/>
      <c r="BE632" s="338"/>
      <c r="BF632" s="338"/>
      <c r="BG632" s="338"/>
      <c r="BH632" s="338"/>
      <c r="BI632" s="338"/>
      <c r="BJ632" s="338"/>
      <c r="BK632" s="338"/>
      <c r="BL632" s="338"/>
      <c r="BM632" s="338"/>
      <c r="BN632" s="338"/>
      <c r="BO632" s="338"/>
      <c r="BP632" s="338"/>
      <c r="BQ632" s="338"/>
      <c r="BR632" s="338"/>
      <c r="BS632" s="338"/>
      <c r="BT632" s="338"/>
      <c r="BU632" s="338"/>
      <c r="BV632" s="343"/>
      <c r="BW632" s="343"/>
      <c r="BX632" s="343"/>
      <c r="BY632" s="343"/>
      <c r="BZ632" s="338"/>
      <c r="CA632" s="338"/>
      <c r="CB632" s="338"/>
      <c r="CC632" s="338"/>
      <c r="CD632" s="338"/>
      <c r="CE632" s="338"/>
      <c r="CF632" s="338"/>
    </row>
    <row r="633" ht="15.75" customHeight="1">
      <c r="A633" s="829"/>
      <c r="B633" s="338"/>
      <c r="C633" s="338"/>
      <c r="D633" s="338"/>
      <c r="E633" s="338"/>
      <c r="F633" s="346"/>
      <c r="G633" s="546"/>
      <c r="H633" s="547"/>
      <c r="I633" s="786">
        <f t="shared" si="177"/>
        <v>0</v>
      </c>
      <c r="J633" s="448"/>
      <c r="K633" s="344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  <c r="AV633" s="338"/>
      <c r="AW633" s="338"/>
      <c r="AX633" s="338"/>
      <c r="AY633" s="338"/>
      <c r="AZ633" s="338"/>
      <c r="BA633" s="338"/>
      <c r="BB633" s="338"/>
      <c r="BC633" s="338"/>
      <c r="BD633" s="338"/>
      <c r="BE633" s="338"/>
      <c r="BF633" s="338"/>
      <c r="BG633" s="338"/>
      <c r="BH633" s="338"/>
      <c r="BI633" s="338"/>
      <c r="BJ633" s="338"/>
      <c r="BK633" s="338"/>
      <c r="BL633" s="338"/>
      <c r="BM633" s="338"/>
      <c r="BN633" s="338"/>
      <c r="BO633" s="338"/>
      <c r="BP633" s="338"/>
      <c r="BQ633" s="338"/>
      <c r="BR633" s="338"/>
      <c r="BS633" s="338"/>
      <c r="BT633" s="338"/>
      <c r="BU633" s="338"/>
      <c r="BV633" s="343"/>
      <c r="BW633" s="343"/>
      <c r="BX633" s="343"/>
      <c r="BY633" s="343"/>
      <c r="BZ633" s="338"/>
      <c r="CA633" s="338"/>
      <c r="CB633" s="338"/>
      <c r="CC633" s="338"/>
      <c r="CD633" s="338"/>
      <c r="CE633" s="338"/>
      <c r="CF633" s="338"/>
    </row>
    <row r="634" ht="15.75" customHeight="1">
      <c r="A634" s="829"/>
      <c r="B634" s="338"/>
      <c r="C634" s="338"/>
      <c r="D634" s="338"/>
      <c r="E634" s="338"/>
      <c r="F634" s="346"/>
      <c r="G634" s="546"/>
      <c r="H634" s="547"/>
      <c r="I634" s="786">
        <f t="shared" si="177"/>
        <v>0</v>
      </c>
      <c r="J634" s="448"/>
      <c r="K634" s="344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  <c r="AV634" s="338"/>
      <c r="AW634" s="338"/>
      <c r="AX634" s="338"/>
      <c r="AY634" s="338"/>
      <c r="AZ634" s="338"/>
      <c r="BA634" s="338"/>
      <c r="BB634" s="338"/>
      <c r="BC634" s="338"/>
      <c r="BD634" s="338"/>
      <c r="BE634" s="338"/>
      <c r="BF634" s="338"/>
      <c r="BG634" s="338"/>
      <c r="BH634" s="338"/>
      <c r="BI634" s="338"/>
      <c r="BJ634" s="338"/>
      <c r="BK634" s="338"/>
      <c r="BL634" s="338"/>
      <c r="BM634" s="338"/>
      <c r="BN634" s="338"/>
      <c r="BO634" s="338"/>
      <c r="BP634" s="338"/>
      <c r="BQ634" s="338"/>
      <c r="BR634" s="338"/>
      <c r="BS634" s="338"/>
      <c r="BT634" s="338"/>
      <c r="BU634" s="338"/>
      <c r="BV634" s="343"/>
      <c r="BW634" s="343"/>
      <c r="BX634" s="343"/>
      <c r="BY634" s="343"/>
      <c r="BZ634" s="338"/>
      <c r="CA634" s="338"/>
      <c r="CB634" s="338"/>
      <c r="CC634" s="338"/>
      <c r="CD634" s="338"/>
      <c r="CE634" s="338"/>
      <c r="CF634" s="338"/>
    </row>
    <row r="635" ht="15.75" customHeight="1">
      <c r="A635" s="829"/>
      <c r="B635" s="338"/>
      <c r="C635" s="338"/>
      <c r="D635" s="338"/>
      <c r="E635" s="338"/>
      <c r="F635" s="346"/>
      <c r="G635" s="546"/>
      <c r="H635" s="547"/>
      <c r="I635" s="786">
        <f t="shared" si="177"/>
        <v>0</v>
      </c>
      <c r="J635" s="448"/>
      <c r="K635" s="344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  <c r="AV635" s="338"/>
      <c r="AW635" s="338"/>
      <c r="AX635" s="338"/>
      <c r="AY635" s="338"/>
      <c r="AZ635" s="338"/>
      <c r="BA635" s="338"/>
      <c r="BB635" s="338"/>
      <c r="BC635" s="338"/>
      <c r="BD635" s="338"/>
      <c r="BE635" s="338"/>
      <c r="BF635" s="338"/>
      <c r="BG635" s="338"/>
      <c r="BH635" s="338"/>
      <c r="BI635" s="338"/>
      <c r="BJ635" s="338"/>
      <c r="BK635" s="338"/>
      <c r="BL635" s="338"/>
      <c r="BM635" s="338"/>
      <c r="BN635" s="338"/>
      <c r="BO635" s="338"/>
      <c r="BP635" s="338"/>
      <c r="BQ635" s="338"/>
      <c r="BR635" s="338"/>
      <c r="BS635" s="338"/>
      <c r="BT635" s="338"/>
      <c r="BU635" s="338"/>
      <c r="BV635" s="343"/>
      <c r="BW635" s="343"/>
      <c r="BX635" s="343"/>
      <c r="BY635" s="343"/>
      <c r="BZ635" s="338"/>
      <c r="CA635" s="338"/>
      <c r="CB635" s="338"/>
      <c r="CC635" s="338"/>
      <c r="CD635" s="338"/>
      <c r="CE635" s="338"/>
      <c r="CF635" s="338"/>
    </row>
    <row r="636" ht="15.75" customHeight="1">
      <c r="A636" s="829"/>
      <c r="B636" s="338"/>
      <c r="C636" s="338"/>
      <c r="D636" s="338"/>
      <c r="E636" s="338"/>
      <c r="F636" s="346"/>
      <c r="G636" s="546"/>
      <c r="H636" s="547"/>
      <c r="I636" s="786">
        <f t="shared" si="177"/>
        <v>0</v>
      </c>
      <c r="J636" s="448"/>
      <c r="K636" s="344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  <c r="AV636" s="338"/>
      <c r="AW636" s="338"/>
      <c r="AX636" s="338"/>
      <c r="AY636" s="338"/>
      <c r="AZ636" s="338"/>
      <c r="BA636" s="338"/>
      <c r="BB636" s="338"/>
      <c r="BC636" s="338"/>
      <c r="BD636" s="338"/>
      <c r="BE636" s="338"/>
      <c r="BF636" s="338"/>
      <c r="BG636" s="338"/>
      <c r="BH636" s="338"/>
      <c r="BI636" s="338"/>
      <c r="BJ636" s="338"/>
      <c r="BK636" s="338"/>
      <c r="BL636" s="338"/>
      <c r="BM636" s="338"/>
      <c r="BN636" s="338"/>
      <c r="BO636" s="338"/>
      <c r="BP636" s="338"/>
      <c r="BQ636" s="338"/>
      <c r="BR636" s="338"/>
      <c r="BS636" s="338"/>
      <c r="BT636" s="338"/>
      <c r="BU636" s="338"/>
      <c r="BV636" s="343"/>
      <c r="BW636" s="343"/>
      <c r="BX636" s="343"/>
      <c r="BY636" s="343"/>
      <c r="BZ636" s="338"/>
      <c r="CA636" s="338"/>
      <c r="CB636" s="338"/>
      <c r="CC636" s="338"/>
      <c r="CD636" s="338"/>
      <c r="CE636" s="338"/>
      <c r="CF636" s="338"/>
    </row>
    <row r="637" ht="15.75" customHeight="1">
      <c r="A637" s="829"/>
      <c r="B637" s="338"/>
      <c r="C637" s="338"/>
      <c r="D637" s="338"/>
      <c r="E637" s="338"/>
      <c r="F637" s="346"/>
      <c r="G637" s="546"/>
      <c r="H637" s="547"/>
      <c r="I637" s="786">
        <f t="shared" si="177"/>
        <v>0</v>
      </c>
      <c r="J637" s="448"/>
      <c r="K637" s="344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  <c r="AV637" s="338"/>
      <c r="AW637" s="338"/>
      <c r="AX637" s="338"/>
      <c r="AY637" s="338"/>
      <c r="AZ637" s="338"/>
      <c r="BA637" s="338"/>
      <c r="BB637" s="338"/>
      <c r="BC637" s="338"/>
      <c r="BD637" s="338"/>
      <c r="BE637" s="338"/>
      <c r="BF637" s="338"/>
      <c r="BG637" s="338"/>
      <c r="BH637" s="338"/>
      <c r="BI637" s="338"/>
      <c r="BJ637" s="338"/>
      <c r="BK637" s="338"/>
      <c r="BL637" s="338"/>
      <c r="BM637" s="338"/>
      <c r="BN637" s="338"/>
      <c r="BO637" s="338"/>
      <c r="BP637" s="338"/>
      <c r="BQ637" s="338"/>
      <c r="BR637" s="338"/>
      <c r="BS637" s="338"/>
      <c r="BT637" s="338"/>
      <c r="BU637" s="338"/>
      <c r="BV637" s="343"/>
      <c r="BW637" s="343"/>
      <c r="BX637" s="343"/>
      <c r="BY637" s="343"/>
      <c r="BZ637" s="338"/>
      <c r="CA637" s="338"/>
      <c r="CB637" s="338"/>
      <c r="CC637" s="338"/>
      <c r="CD637" s="338"/>
      <c r="CE637" s="338"/>
      <c r="CF637" s="338"/>
    </row>
    <row r="638" ht="15.75" customHeight="1">
      <c r="A638" s="829"/>
      <c r="B638" s="338"/>
      <c r="C638" s="338"/>
      <c r="D638" s="338"/>
      <c r="E638" s="338"/>
      <c r="F638" s="346"/>
      <c r="G638" s="546"/>
      <c r="H638" s="547"/>
      <c r="I638" s="786">
        <f t="shared" si="177"/>
        <v>0</v>
      </c>
      <c r="J638" s="448"/>
      <c r="K638" s="344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  <c r="AV638" s="338"/>
      <c r="AW638" s="338"/>
      <c r="AX638" s="338"/>
      <c r="AY638" s="338"/>
      <c r="AZ638" s="338"/>
      <c r="BA638" s="338"/>
      <c r="BB638" s="338"/>
      <c r="BC638" s="338"/>
      <c r="BD638" s="338"/>
      <c r="BE638" s="338"/>
      <c r="BF638" s="338"/>
      <c r="BG638" s="338"/>
      <c r="BH638" s="338"/>
      <c r="BI638" s="338"/>
      <c r="BJ638" s="338"/>
      <c r="BK638" s="338"/>
      <c r="BL638" s="338"/>
      <c r="BM638" s="338"/>
      <c r="BN638" s="338"/>
      <c r="BO638" s="338"/>
      <c r="BP638" s="338"/>
      <c r="BQ638" s="338"/>
      <c r="BR638" s="338"/>
      <c r="BS638" s="338"/>
      <c r="BT638" s="338"/>
      <c r="BU638" s="338"/>
      <c r="BV638" s="343"/>
      <c r="BW638" s="343"/>
      <c r="BX638" s="343"/>
      <c r="BY638" s="343"/>
      <c r="BZ638" s="338"/>
      <c r="CA638" s="338"/>
      <c r="CB638" s="338"/>
      <c r="CC638" s="338"/>
      <c r="CD638" s="338"/>
      <c r="CE638" s="338"/>
      <c r="CF638" s="338"/>
    </row>
    <row r="639" ht="15.75" customHeight="1">
      <c r="A639" s="829"/>
      <c r="B639" s="338"/>
      <c r="C639" s="338"/>
      <c r="D639" s="338"/>
      <c r="E639" s="338"/>
      <c r="F639" s="346"/>
      <c r="G639" s="546"/>
      <c r="H639" s="547"/>
      <c r="I639" s="786">
        <f t="shared" si="177"/>
        <v>0</v>
      </c>
      <c r="J639" s="448"/>
      <c r="K639" s="344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  <c r="AV639" s="338"/>
      <c r="AW639" s="338"/>
      <c r="AX639" s="338"/>
      <c r="AY639" s="338"/>
      <c r="AZ639" s="338"/>
      <c r="BA639" s="338"/>
      <c r="BB639" s="338"/>
      <c r="BC639" s="338"/>
      <c r="BD639" s="338"/>
      <c r="BE639" s="338"/>
      <c r="BF639" s="338"/>
      <c r="BG639" s="338"/>
      <c r="BH639" s="338"/>
      <c r="BI639" s="338"/>
      <c r="BJ639" s="338"/>
      <c r="BK639" s="338"/>
      <c r="BL639" s="338"/>
      <c r="BM639" s="338"/>
      <c r="BN639" s="338"/>
      <c r="BO639" s="338"/>
      <c r="BP639" s="338"/>
      <c r="BQ639" s="338"/>
      <c r="BR639" s="338"/>
      <c r="BS639" s="338"/>
      <c r="BT639" s="338"/>
      <c r="BU639" s="338"/>
      <c r="BV639" s="343"/>
      <c r="BW639" s="343"/>
      <c r="BX639" s="343"/>
      <c r="BY639" s="343"/>
      <c r="BZ639" s="338"/>
      <c r="CA639" s="338"/>
      <c r="CB639" s="338"/>
      <c r="CC639" s="338"/>
      <c r="CD639" s="338"/>
      <c r="CE639" s="338"/>
      <c r="CF639" s="338"/>
    </row>
    <row r="640" ht="15.75" customHeight="1">
      <c r="A640" s="829"/>
      <c r="B640" s="338"/>
      <c r="C640" s="338"/>
      <c r="D640" s="338"/>
      <c r="E640" s="338"/>
      <c r="F640" s="346"/>
      <c r="G640" s="546"/>
      <c r="H640" s="547"/>
      <c r="I640" s="786">
        <f t="shared" si="177"/>
        <v>0</v>
      </c>
      <c r="J640" s="448"/>
      <c r="K640" s="344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  <c r="AV640" s="338"/>
      <c r="AW640" s="338"/>
      <c r="AX640" s="338"/>
      <c r="AY640" s="338"/>
      <c r="AZ640" s="338"/>
      <c r="BA640" s="338"/>
      <c r="BB640" s="338"/>
      <c r="BC640" s="338"/>
      <c r="BD640" s="338"/>
      <c r="BE640" s="338"/>
      <c r="BF640" s="338"/>
      <c r="BG640" s="338"/>
      <c r="BH640" s="338"/>
      <c r="BI640" s="338"/>
      <c r="BJ640" s="338"/>
      <c r="BK640" s="338"/>
      <c r="BL640" s="338"/>
      <c r="BM640" s="338"/>
      <c r="BN640" s="338"/>
      <c r="BO640" s="338"/>
      <c r="BP640" s="338"/>
      <c r="BQ640" s="338"/>
      <c r="BR640" s="338"/>
      <c r="BS640" s="338"/>
      <c r="BT640" s="338"/>
      <c r="BU640" s="338"/>
      <c r="BV640" s="343"/>
      <c r="BW640" s="343"/>
      <c r="BX640" s="343"/>
      <c r="BY640" s="343"/>
      <c r="BZ640" s="338"/>
      <c r="CA640" s="338"/>
      <c r="CB640" s="338"/>
      <c r="CC640" s="338"/>
      <c r="CD640" s="338"/>
      <c r="CE640" s="338"/>
      <c r="CF640" s="338"/>
    </row>
    <row r="641" ht="15.75" customHeight="1">
      <c r="A641" s="829"/>
      <c r="B641" s="338"/>
      <c r="C641" s="338"/>
      <c r="D641" s="338"/>
      <c r="E641" s="338"/>
      <c r="F641" s="346"/>
      <c r="G641" s="546"/>
      <c r="H641" s="547"/>
      <c r="I641" s="786">
        <f t="shared" si="177"/>
        <v>0</v>
      </c>
      <c r="J641" s="448"/>
      <c r="K641" s="344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  <c r="AV641" s="338"/>
      <c r="AW641" s="338"/>
      <c r="AX641" s="338"/>
      <c r="AY641" s="338"/>
      <c r="AZ641" s="338"/>
      <c r="BA641" s="338"/>
      <c r="BB641" s="338"/>
      <c r="BC641" s="338"/>
      <c r="BD641" s="338"/>
      <c r="BE641" s="338"/>
      <c r="BF641" s="338"/>
      <c r="BG641" s="338"/>
      <c r="BH641" s="338"/>
      <c r="BI641" s="338"/>
      <c r="BJ641" s="338"/>
      <c r="BK641" s="338"/>
      <c r="BL641" s="338"/>
      <c r="BM641" s="338"/>
      <c r="BN641" s="338"/>
      <c r="BO641" s="338"/>
      <c r="BP641" s="338"/>
      <c r="BQ641" s="338"/>
      <c r="BR641" s="338"/>
      <c r="BS641" s="338"/>
      <c r="BT641" s="338"/>
      <c r="BU641" s="338"/>
      <c r="BV641" s="343"/>
      <c r="BW641" s="343"/>
      <c r="BX641" s="343"/>
      <c r="BY641" s="343"/>
      <c r="BZ641" s="338"/>
      <c r="CA641" s="338"/>
      <c r="CB641" s="338"/>
      <c r="CC641" s="338"/>
      <c r="CD641" s="338"/>
      <c r="CE641" s="338"/>
      <c r="CF641" s="338"/>
    </row>
    <row r="642" ht="15.75" customHeight="1">
      <c r="A642" s="829"/>
      <c r="B642" s="338"/>
      <c r="C642" s="338"/>
      <c r="D642" s="338"/>
      <c r="E642" s="338"/>
      <c r="F642" s="346"/>
      <c r="G642" s="546"/>
      <c r="H642" s="547"/>
      <c r="I642" s="786">
        <f t="shared" si="177"/>
        <v>0</v>
      </c>
      <c r="J642" s="448"/>
      <c r="K642" s="344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  <c r="AV642" s="338"/>
      <c r="AW642" s="338"/>
      <c r="AX642" s="338"/>
      <c r="AY642" s="338"/>
      <c r="AZ642" s="338"/>
      <c r="BA642" s="338"/>
      <c r="BB642" s="338"/>
      <c r="BC642" s="338"/>
      <c r="BD642" s="338"/>
      <c r="BE642" s="338"/>
      <c r="BF642" s="338"/>
      <c r="BG642" s="338"/>
      <c r="BH642" s="338"/>
      <c r="BI642" s="338"/>
      <c r="BJ642" s="338"/>
      <c r="BK642" s="338"/>
      <c r="BL642" s="338"/>
      <c r="BM642" s="338"/>
      <c r="BN642" s="338"/>
      <c r="BO642" s="338"/>
      <c r="BP642" s="338"/>
      <c r="BQ642" s="338"/>
      <c r="BR642" s="338"/>
      <c r="BS642" s="338"/>
      <c r="BT642" s="338"/>
      <c r="BU642" s="338"/>
      <c r="BV642" s="343"/>
      <c r="BW642" s="343"/>
      <c r="BX642" s="343"/>
      <c r="BY642" s="343"/>
      <c r="BZ642" s="338"/>
      <c r="CA642" s="338"/>
      <c r="CB642" s="338"/>
      <c r="CC642" s="338"/>
      <c r="CD642" s="338"/>
      <c r="CE642" s="338"/>
      <c r="CF642" s="338"/>
    </row>
    <row r="643" ht="15.75" customHeight="1">
      <c r="A643" s="829"/>
      <c r="B643" s="338"/>
      <c r="C643" s="338"/>
      <c r="D643" s="338"/>
      <c r="E643" s="338"/>
      <c r="F643" s="346"/>
      <c r="G643" s="546"/>
      <c r="H643" s="547"/>
      <c r="I643" s="786">
        <f t="shared" si="177"/>
        <v>0</v>
      </c>
      <c r="J643" s="448"/>
      <c r="K643" s="344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  <c r="AV643" s="338"/>
      <c r="AW643" s="338"/>
      <c r="AX643" s="338"/>
      <c r="AY643" s="338"/>
      <c r="AZ643" s="338"/>
      <c r="BA643" s="338"/>
      <c r="BB643" s="338"/>
      <c r="BC643" s="338"/>
      <c r="BD643" s="338"/>
      <c r="BE643" s="338"/>
      <c r="BF643" s="338"/>
      <c r="BG643" s="338"/>
      <c r="BH643" s="338"/>
      <c r="BI643" s="338"/>
      <c r="BJ643" s="338"/>
      <c r="BK643" s="338"/>
      <c r="BL643" s="338"/>
      <c r="BM643" s="338"/>
      <c r="BN643" s="338"/>
      <c r="BO643" s="338"/>
      <c r="BP643" s="338"/>
      <c r="BQ643" s="338"/>
      <c r="BR643" s="338"/>
      <c r="BS643" s="338"/>
      <c r="BT643" s="338"/>
      <c r="BU643" s="338"/>
      <c r="BV643" s="343"/>
      <c r="BW643" s="343"/>
      <c r="BX643" s="343"/>
      <c r="BY643" s="343"/>
      <c r="BZ643" s="338"/>
      <c r="CA643" s="338"/>
      <c r="CB643" s="338"/>
      <c r="CC643" s="338"/>
      <c r="CD643" s="338"/>
      <c r="CE643" s="338"/>
      <c r="CF643" s="338"/>
    </row>
    <row r="644" ht="15.75" customHeight="1">
      <c r="A644" s="829"/>
      <c r="B644" s="338"/>
      <c r="C644" s="338"/>
      <c r="D644" s="338"/>
      <c r="E644" s="338"/>
      <c r="F644" s="346"/>
      <c r="G644" s="546"/>
      <c r="H644" s="547"/>
      <c r="I644" s="786">
        <f t="shared" si="177"/>
        <v>0</v>
      </c>
      <c r="J644" s="448"/>
      <c r="K644" s="344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  <c r="AV644" s="338"/>
      <c r="AW644" s="338"/>
      <c r="AX644" s="338"/>
      <c r="AY644" s="338"/>
      <c r="AZ644" s="338"/>
      <c r="BA644" s="338"/>
      <c r="BB644" s="338"/>
      <c r="BC644" s="338"/>
      <c r="BD644" s="338"/>
      <c r="BE644" s="338"/>
      <c r="BF644" s="338"/>
      <c r="BG644" s="338"/>
      <c r="BH644" s="338"/>
      <c r="BI644" s="338"/>
      <c r="BJ644" s="338"/>
      <c r="BK644" s="338"/>
      <c r="BL644" s="338"/>
      <c r="BM644" s="338"/>
      <c r="BN644" s="338"/>
      <c r="BO644" s="338"/>
      <c r="BP644" s="338"/>
      <c r="BQ644" s="338"/>
      <c r="BR644" s="338"/>
      <c r="BS644" s="338"/>
      <c r="BT644" s="338"/>
      <c r="BU644" s="338"/>
      <c r="BV644" s="343"/>
      <c r="BW644" s="343"/>
      <c r="BX644" s="343"/>
      <c r="BY644" s="343"/>
      <c r="BZ644" s="338"/>
      <c r="CA644" s="338"/>
      <c r="CB644" s="338"/>
      <c r="CC644" s="338"/>
      <c r="CD644" s="338"/>
      <c r="CE644" s="338"/>
      <c r="CF644" s="338"/>
    </row>
    <row r="645" ht="15.75" customHeight="1">
      <c r="A645" s="829"/>
      <c r="B645" s="338"/>
      <c r="C645" s="338"/>
      <c r="D645" s="338"/>
      <c r="E645" s="338"/>
      <c r="F645" s="346"/>
      <c r="G645" s="546"/>
      <c r="H645" s="547"/>
      <c r="I645" s="786">
        <f t="shared" si="177"/>
        <v>0</v>
      </c>
      <c r="J645" s="448"/>
      <c r="K645" s="344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  <c r="AV645" s="338"/>
      <c r="AW645" s="338"/>
      <c r="AX645" s="338"/>
      <c r="AY645" s="338"/>
      <c r="AZ645" s="338"/>
      <c r="BA645" s="338"/>
      <c r="BB645" s="338"/>
      <c r="BC645" s="338"/>
      <c r="BD645" s="338"/>
      <c r="BE645" s="338"/>
      <c r="BF645" s="338"/>
      <c r="BG645" s="338"/>
      <c r="BH645" s="338"/>
      <c r="BI645" s="338"/>
      <c r="BJ645" s="338"/>
      <c r="BK645" s="338"/>
      <c r="BL645" s="338"/>
      <c r="BM645" s="338"/>
      <c r="BN645" s="338"/>
      <c r="BO645" s="338"/>
      <c r="BP645" s="338"/>
      <c r="BQ645" s="338"/>
      <c r="BR645" s="338"/>
      <c r="BS645" s="338"/>
      <c r="BT645" s="338"/>
      <c r="BU645" s="338"/>
      <c r="BV645" s="343"/>
      <c r="BW645" s="343"/>
      <c r="BX645" s="343"/>
      <c r="BY645" s="343"/>
      <c r="BZ645" s="338"/>
      <c r="CA645" s="338"/>
      <c r="CB645" s="338"/>
      <c r="CC645" s="338"/>
      <c r="CD645" s="338"/>
      <c r="CE645" s="338"/>
      <c r="CF645" s="338"/>
    </row>
    <row r="646" ht="15.75" customHeight="1">
      <c r="A646" s="829"/>
      <c r="B646" s="338"/>
      <c r="C646" s="338"/>
      <c r="D646" s="338"/>
      <c r="E646" s="338"/>
      <c r="F646" s="346"/>
      <c r="G646" s="546"/>
      <c r="H646" s="547"/>
      <c r="I646" s="786">
        <f t="shared" si="177"/>
        <v>0</v>
      </c>
      <c r="J646" s="448"/>
      <c r="K646" s="344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  <c r="AV646" s="338"/>
      <c r="AW646" s="338"/>
      <c r="AX646" s="338"/>
      <c r="AY646" s="338"/>
      <c r="AZ646" s="338"/>
      <c r="BA646" s="338"/>
      <c r="BB646" s="338"/>
      <c r="BC646" s="338"/>
      <c r="BD646" s="338"/>
      <c r="BE646" s="338"/>
      <c r="BF646" s="338"/>
      <c r="BG646" s="338"/>
      <c r="BH646" s="338"/>
      <c r="BI646" s="338"/>
      <c r="BJ646" s="338"/>
      <c r="BK646" s="338"/>
      <c r="BL646" s="338"/>
      <c r="BM646" s="338"/>
      <c r="BN646" s="338"/>
      <c r="BO646" s="338"/>
      <c r="BP646" s="338"/>
      <c r="BQ646" s="338"/>
      <c r="BR646" s="338"/>
      <c r="BS646" s="338"/>
      <c r="BT646" s="338"/>
      <c r="BU646" s="338"/>
      <c r="BV646" s="343"/>
      <c r="BW646" s="343"/>
      <c r="BX646" s="343"/>
      <c r="BY646" s="343"/>
      <c r="BZ646" s="338"/>
      <c r="CA646" s="338"/>
      <c r="CB646" s="338"/>
      <c r="CC646" s="338"/>
      <c r="CD646" s="338"/>
      <c r="CE646" s="338"/>
      <c r="CF646" s="338"/>
    </row>
    <row r="647" ht="15.75" customHeight="1">
      <c r="A647" s="829"/>
      <c r="B647" s="338"/>
      <c r="C647" s="338"/>
      <c r="D647" s="338"/>
      <c r="E647" s="338"/>
      <c r="F647" s="346"/>
      <c r="G647" s="546"/>
      <c r="H647" s="547"/>
      <c r="I647" s="786">
        <f t="shared" si="177"/>
        <v>0</v>
      </c>
      <c r="J647" s="448"/>
      <c r="K647" s="344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  <c r="AV647" s="338"/>
      <c r="AW647" s="338"/>
      <c r="AX647" s="338"/>
      <c r="AY647" s="338"/>
      <c r="AZ647" s="338"/>
      <c r="BA647" s="338"/>
      <c r="BB647" s="338"/>
      <c r="BC647" s="338"/>
      <c r="BD647" s="338"/>
      <c r="BE647" s="338"/>
      <c r="BF647" s="338"/>
      <c r="BG647" s="338"/>
      <c r="BH647" s="338"/>
      <c r="BI647" s="338"/>
      <c r="BJ647" s="338"/>
      <c r="BK647" s="338"/>
      <c r="BL647" s="338"/>
      <c r="BM647" s="338"/>
      <c r="BN647" s="338"/>
      <c r="BO647" s="338"/>
      <c r="BP647" s="338"/>
      <c r="BQ647" s="338"/>
      <c r="BR647" s="338"/>
      <c r="BS647" s="338"/>
      <c r="BT647" s="338"/>
      <c r="BU647" s="338"/>
      <c r="BV647" s="343"/>
      <c r="BW647" s="343"/>
      <c r="BX647" s="343"/>
      <c r="BY647" s="343"/>
      <c r="BZ647" s="338"/>
      <c r="CA647" s="338"/>
      <c r="CB647" s="338"/>
      <c r="CC647" s="338"/>
      <c r="CD647" s="338"/>
      <c r="CE647" s="338"/>
      <c r="CF647" s="338"/>
    </row>
    <row r="648" ht="15.75" customHeight="1">
      <c r="A648" s="829"/>
      <c r="B648" s="338"/>
      <c r="C648" s="338"/>
      <c r="D648" s="338"/>
      <c r="E648" s="338"/>
      <c r="F648" s="346"/>
      <c r="G648" s="546"/>
      <c r="H648" s="547"/>
      <c r="I648" s="786">
        <f t="shared" si="177"/>
        <v>0</v>
      </c>
      <c r="J648" s="448"/>
      <c r="K648" s="344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  <c r="AV648" s="338"/>
      <c r="AW648" s="338"/>
      <c r="AX648" s="338"/>
      <c r="AY648" s="338"/>
      <c r="AZ648" s="338"/>
      <c r="BA648" s="338"/>
      <c r="BB648" s="338"/>
      <c r="BC648" s="338"/>
      <c r="BD648" s="338"/>
      <c r="BE648" s="338"/>
      <c r="BF648" s="338"/>
      <c r="BG648" s="338"/>
      <c r="BH648" s="338"/>
      <c r="BI648" s="338"/>
      <c r="BJ648" s="338"/>
      <c r="BK648" s="338"/>
      <c r="BL648" s="338"/>
      <c r="BM648" s="338"/>
      <c r="BN648" s="338"/>
      <c r="BO648" s="338"/>
      <c r="BP648" s="338"/>
      <c r="BQ648" s="338"/>
      <c r="BR648" s="338"/>
      <c r="BS648" s="338"/>
      <c r="BT648" s="338"/>
      <c r="BU648" s="338"/>
      <c r="BV648" s="343"/>
      <c r="BW648" s="343"/>
      <c r="BX648" s="343"/>
      <c r="BY648" s="343"/>
      <c r="BZ648" s="338"/>
      <c r="CA648" s="338"/>
      <c r="CB648" s="338"/>
      <c r="CC648" s="338"/>
      <c r="CD648" s="338"/>
      <c r="CE648" s="338"/>
      <c r="CF648" s="338"/>
    </row>
    <row r="649" ht="15.75" customHeight="1">
      <c r="A649" s="829"/>
      <c r="B649" s="338"/>
      <c r="C649" s="338"/>
      <c r="D649" s="338"/>
      <c r="E649" s="338"/>
      <c r="F649" s="346"/>
      <c r="G649" s="546"/>
      <c r="H649" s="547"/>
      <c r="I649" s="786">
        <f t="shared" si="177"/>
        <v>0</v>
      </c>
      <c r="J649" s="448"/>
      <c r="K649" s="344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  <c r="AV649" s="338"/>
      <c r="AW649" s="338"/>
      <c r="AX649" s="338"/>
      <c r="AY649" s="338"/>
      <c r="AZ649" s="338"/>
      <c r="BA649" s="338"/>
      <c r="BB649" s="338"/>
      <c r="BC649" s="338"/>
      <c r="BD649" s="338"/>
      <c r="BE649" s="338"/>
      <c r="BF649" s="338"/>
      <c r="BG649" s="338"/>
      <c r="BH649" s="338"/>
      <c r="BI649" s="338"/>
      <c r="BJ649" s="338"/>
      <c r="BK649" s="338"/>
      <c r="BL649" s="338"/>
      <c r="BM649" s="338"/>
      <c r="BN649" s="338"/>
      <c r="BO649" s="338"/>
      <c r="BP649" s="338"/>
      <c r="BQ649" s="338"/>
      <c r="BR649" s="338"/>
      <c r="BS649" s="338"/>
      <c r="BT649" s="338"/>
      <c r="BU649" s="338"/>
      <c r="BV649" s="343"/>
      <c r="BW649" s="343"/>
      <c r="BX649" s="343"/>
      <c r="BY649" s="343"/>
      <c r="BZ649" s="338"/>
      <c r="CA649" s="338"/>
      <c r="CB649" s="338"/>
      <c r="CC649" s="338"/>
      <c r="CD649" s="338"/>
      <c r="CE649" s="338"/>
      <c r="CF649" s="338"/>
    </row>
    <row r="650" ht="15.75" customHeight="1">
      <c r="A650" s="829"/>
      <c r="B650" s="338"/>
      <c r="C650" s="338"/>
      <c r="D650" s="338"/>
      <c r="E650" s="338"/>
      <c r="F650" s="346"/>
      <c r="G650" s="546"/>
      <c r="H650" s="547"/>
      <c r="I650" s="786">
        <f t="shared" si="177"/>
        <v>0</v>
      </c>
      <c r="J650" s="448"/>
      <c r="K650" s="344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  <c r="AV650" s="338"/>
      <c r="AW650" s="338"/>
      <c r="AX650" s="338"/>
      <c r="AY650" s="338"/>
      <c r="AZ650" s="338"/>
      <c r="BA650" s="338"/>
      <c r="BB650" s="338"/>
      <c r="BC650" s="338"/>
      <c r="BD650" s="338"/>
      <c r="BE650" s="338"/>
      <c r="BF650" s="338"/>
      <c r="BG650" s="338"/>
      <c r="BH650" s="338"/>
      <c r="BI650" s="338"/>
      <c r="BJ650" s="338"/>
      <c r="BK650" s="338"/>
      <c r="BL650" s="338"/>
      <c r="BM650" s="338"/>
      <c r="BN650" s="338"/>
      <c r="BO650" s="338"/>
      <c r="BP650" s="338"/>
      <c r="BQ650" s="338"/>
      <c r="BR650" s="338"/>
      <c r="BS650" s="338"/>
      <c r="BT650" s="338"/>
      <c r="BU650" s="338"/>
      <c r="BV650" s="343"/>
      <c r="BW650" s="343"/>
      <c r="BX650" s="343"/>
      <c r="BY650" s="343"/>
      <c r="BZ650" s="338"/>
      <c r="CA650" s="338"/>
      <c r="CB650" s="338"/>
      <c r="CC650" s="338"/>
      <c r="CD650" s="338"/>
      <c r="CE650" s="338"/>
      <c r="CF650" s="338"/>
    </row>
    <row r="651" ht="15.75" customHeight="1">
      <c r="A651" s="829"/>
      <c r="B651" s="338"/>
      <c r="C651" s="338"/>
      <c r="D651" s="338"/>
      <c r="E651" s="338"/>
      <c r="F651" s="346"/>
      <c r="G651" s="546"/>
      <c r="H651" s="547"/>
      <c r="I651" s="786">
        <f t="shared" si="177"/>
        <v>0</v>
      </c>
      <c r="J651" s="448"/>
      <c r="K651" s="344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  <c r="AV651" s="338"/>
      <c r="AW651" s="338"/>
      <c r="AX651" s="338"/>
      <c r="AY651" s="338"/>
      <c r="AZ651" s="338"/>
      <c r="BA651" s="338"/>
      <c r="BB651" s="338"/>
      <c r="BC651" s="338"/>
      <c r="BD651" s="338"/>
      <c r="BE651" s="338"/>
      <c r="BF651" s="338"/>
      <c r="BG651" s="338"/>
      <c r="BH651" s="338"/>
      <c r="BI651" s="338"/>
      <c r="BJ651" s="338"/>
      <c r="BK651" s="338"/>
      <c r="BL651" s="338"/>
      <c r="BM651" s="338"/>
      <c r="BN651" s="338"/>
      <c r="BO651" s="338"/>
      <c r="BP651" s="338"/>
      <c r="BQ651" s="338"/>
      <c r="BR651" s="338"/>
      <c r="BS651" s="338"/>
      <c r="BT651" s="338"/>
      <c r="BU651" s="338"/>
      <c r="BV651" s="343"/>
      <c r="BW651" s="343"/>
      <c r="BX651" s="343"/>
      <c r="BY651" s="343"/>
      <c r="BZ651" s="338"/>
      <c r="CA651" s="338"/>
      <c r="CB651" s="338"/>
      <c r="CC651" s="338"/>
      <c r="CD651" s="338"/>
      <c r="CE651" s="338"/>
      <c r="CF651" s="338"/>
    </row>
    <row r="652" ht="15.75" customHeight="1">
      <c r="A652" s="829"/>
      <c r="B652" s="338"/>
      <c r="C652" s="338"/>
      <c r="D652" s="338"/>
      <c r="E652" s="338"/>
      <c r="F652" s="346"/>
      <c r="G652" s="546"/>
      <c r="H652" s="547"/>
      <c r="I652" s="786">
        <f t="shared" si="177"/>
        <v>0</v>
      </c>
      <c r="J652" s="448"/>
      <c r="K652" s="344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  <c r="AV652" s="338"/>
      <c r="AW652" s="338"/>
      <c r="AX652" s="338"/>
      <c r="AY652" s="338"/>
      <c r="AZ652" s="338"/>
      <c r="BA652" s="338"/>
      <c r="BB652" s="338"/>
      <c r="BC652" s="338"/>
      <c r="BD652" s="338"/>
      <c r="BE652" s="338"/>
      <c r="BF652" s="338"/>
      <c r="BG652" s="338"/>
      <c r="BH652" s="338"/>
      <c r="BI652" s="338"/>
      <c r="BJ652" s="338"/>
      <c r="BK652" s="338"/>
      <c r="BL652" s="338"/>
      <c r="BM652" s="338"/>
      <c r="BN652" s="338"/>
      <c r="BO652" s="338"/>
      <c r="BP652" s="338"/>
      <c r="BQ652" s="338"/>
      <c r="BR652" s="338"/>
      <c r="BS652" s="338"/>
      <c r="BT652" s="338"/>
      <c r="BU652" s="338"/>
      <c r="BV652" s="343"/>
      <c r="BW652" s="343"/>
      <c r="BX652" s="343"/>
      <c r="BY652" s="343"/>
      <c r="BZ652" s="338"/>
      <c r="CA652" s="338"/>
      <c r="CB652" s="338"/>
      <c r="CC652" s="338"/>
      <c r="CD652" s="338"/>
      <c r="CE652" s="338"/>
      <c r="CF652" s="338"/>
    </row>
    <row r="653" ht="15.75" customHeight="1">
      <c r="A653" s="829"/>
      <c r="B653" s="338"/>
      <c r="C653" s="338"/>
      <c r="D653" s="338"/>
      <c r="E653" s="338"/>
      <c r="F653" s="346"/>
      <c r="G653" s="546"/>
      <c r="H653" s="547"/>
      <c r="I653" s="786">
        <f t="shared" si="177"/>
        <v>0</v>
      </c>
      <c r="J653" s="448"/>
      <c r="K653" s="344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  <c r="AV653" s="338"/>
      <c r="AW653" s="338"/>
      <c r="AX653" s="338"/>
      <c r="AY653" s="338"/>
      <c r="AZ653" s="338"/>
      <c r="BA653" s="338"/>
      <c r="BB653" s="338"/>
      <c r="BC653" s="338"/>
      <c r="BD653" s="338"/>
      <c r="BE653" s="338"/>
      <c r="BF653" s="338"/>
      <c r="BG653" s="338"/>
      <c r="BH653" s="338"/>
      <c r="BI653" s="338"/>
      <c r="BJ653" s="338"/>
      <c r="BK653" s="338"/>
      <c r="BL653" s="338"/>
      <c r="BM653" s="338"/>
      <c r="BN653" s="338"/>
      <c r="BO653" s="338"/>
      <c r="BP653" s="338"/>
      <c r="BQ653" s="338"/>
      <c r="BR653" s="338"/>
      <c r="BS653" s="338"/>
      <c r="BT653" s="338"/>
      <c r="BU653" s="338"/>
      <c r="BV653" s="343"/>
      <c r="BW653" s="343"/>
      <c r="BX653" s="343"/>
      <c r="BY653" s="343"/>
      <c r="BZ653" s="338"/>
      <c r="CA653" s="338"/>
      <c r="CB653" s="338"/>
      <c r="CC653" s="338"/>
      <c r="CD653" s="338"/>
      <c r="CE653" s="338"/>
      <c r="CF653" s="338"/>
    </row>
    <row r="654" ht="15.75" customHeight="1">
      <c r="A654" s="829"/>
      <c r="B654" s="338"/>
      <c r="C654" s="338"/>
      <c r="D654" s="338"/>
      <c r="E654" s="338"/>
      <c r="F654" s="346"/>
      <c r="G654" s="546"/>
      <c r="H654" s="547"/>
      <c r="I654" s="786">
        <f t="shared" si="177"/>
        <v>0</v>
      </c>
      <c r="J654" s="448"/>
      <c r="K654" s="344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  <c r="AV654" s="338"/>
      <c r="AW654" s="338"/>
      <c r="AX654" s="338"/>
      <c r="AY654" s="338"/>
      <c r="AZ654" s="338"/>
      <c r="BA654" s="338"/>
      <c r="BB654" s="338"/>
      <c r="BC654" s="338"/>
      <c r="BD654" s="338"/>
      <c r="BE654" s="338"/>
      <c r="BF654" s="338"/>
      <c r="BG654" s="338"/>
      <c r="BH654" s="338"/>
      <c r="BI654" s="338"/>
      <c r="BJ654" s="338"/>
      <c r="BK654" s="338"/>
      <c r="BL654" s="338"/>
      <c r="BM654" s="338"/>
      <c r="BN654" s="338"/>
      <c r="BO654" s="338"/>
      <c r="BP654" s="338"/>
      <c r="BQ654" s="338"/>
      <c r="BR654" s="338"/>
      <c r="BS654" s="338"/>
      <c r="BT654" s="338"/>
      <c r="BU654" s="338"/>
      <c r="BV654" s="343"/>
      <c r="BW654" s="343"/>
      <c r="BX654" s="343"/>
      <c r="BY654" s="343"/>
      <c r="BZ654" s="338"/>
      <c r="CA654" s="338"/>
      <c r="CB654" s="338"/>
      <c r="CC654" s="338"/>
      <c r="CD654" s="338"/>
      <c r="CE654" s="338"/>
      <c r="CF654" s="338"/>
    </row>
    <row r="655" ht="15.75" customHeight="1">
      <c r="A655" s="829"/>
      <c r="B655" s="338"/>
      <c r="C655" s="338"/>
      <c r="D655" s="338"/>
      <c r="E655" s="338"/>
      <c r="F655" s="346"/>
      <c r="G655" s="546"/>
      <c r="H655" s="547"/>
      <c r="I655" s="786">
        <f t="shared" si="177"/>
        <v>0</v>
      </c>
      <c r="J655" s="448"/>
      <c r="K655" s="344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  <c r="AV655" s="338"/>
      <c r="AW655" s="338"/>
      <c r="AX655" s="338"/>
      <c r="AY655" s="338"/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338"/>
      <c r="BV655" s="343"/>
      <c r="BW655" s="343"/>
      <c r="BX655" s="343"/>
      <c r="BY655" s="343"/>
      <c r="BZ655" s="338"/>
      <c r="CA655" s="338"/>
      <c r="CB655" s="338"/>
      <c r="CC655" s="338"/>
      <c r="CD655" s="338"/>
      <c r="CE655" s="338"/>
      <c r="CF655" s="338"/>
    </row>
    <row r="656" ht="15.75" customHeight="1">
      <c r="A656" s="829"/>
      <c r="B656" s="338"/>
      <c r="C656" s="338"/>
      <c r="D656" s="338"/>
      <c r="E656" s="338"/>
      <c r="F656" s="346"/>
      <c r="G656" s="546"/>
      <c r="H656" s="547"/>
      <c r="I656" s="786">
        <f t="shared" si="177"/>
        <v>0</v>
      </c>
      <c r="J656" s="448"/>
      <c r="K656" s="344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  <c r="AV656" s="338"/>
      <c r="AW656" s="338"/>
      <c r="AX656" s="338"/>
      <c r="AY656" s="338"/>
      <c r="AZ656" s="338"/>
      <c r="BA656" s="338"/>
      <c r="BB656" s="338"/>
      <c r="BC656" s="338"/>
      <c r="BD656" s="338"/>
      <c r="BE656" s="338"/>
      <c r="BF656" s="338"/>
      <c r="BG656" s="338"/>
      <c r="BH656" s="338"/>
      <c r="BI656" s="338"/>
      <c r="BJ656" s="338"/>
      <c r="BK656" s="338"/>
      <c r="BL656" s="338"/>
      <c r="BM656" s="338"/>
      <c r="BN656" s="338"/>
      <c r="BO656" s="338"/>
      <c r="BP656" s="338"/>
      <c r="BQ656" s="338"/>
      <c r="BR656" s="338"/>
      <c r="BS656" s="338"/>
      <c r="BT656" s="338"/>
      <c r="BU656" s="338"/>
      <c r="BV656" s="343"/>
      <c r="BW656" s="343"/>
      <c r="BX656" s="343"/>
      <c r="BY656" s="343"/>
      <c r="BZ656" s="338"/>
      <c r="CA656" s="338"/>
      <c r="CB656" s="338"/>
      <c r="CC656" s="338"/>
      <c r="CD656" s="338"/>
      <c r="CE656" s="338"/>
      <c r="CF656" s="338"/>
    </row>
    <row r="657" ht="15.75" customHeight="1">
      <c r="A657" s="829"/>
      <c r="B657" s="338"/>
      <c r="C657" s="338"/>
      <c r="D657" s="338"/>
      <c r="E657" s="338"/>
      <c r="F657" s="346"/>
      <c r="G657" s="546"/>
      <c r="H657" s="547"/>
      <c r="I657" s="786">
        <f t="shared" si="177"/>
        <v>0</v>
      </c>
      <c r="J657" s="448"/>
      <c r="K657" s="344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  <c r="AV657" s="338"/>
      <c r="AW657" s="338"/>
      <c r="AX657" s="338"/>
      <c r="AY657" s="338"/>
      <c r="AZ657" s="338"/>
      <c r="BA657" s="338"/>
      <c r="BB657" s="338"/>
      <c r="BC657" s="338"/>
      <c r="BD657" s="338"/>
      <c r="BE657" s="338"/>
      <c r="BF657" s="338"/>
      <c r="BG657" s="338"/>
      <c r="BH657" s="338"/>
      <c r="BI657" s="338"/>
      <c r="BJ657" s="338"/>
      <c r="BK657" s="338"/>
      <c r="BL657" s="338"/>
      <c r="BM657" s="338"/>
      <c r="BN657" s="338"/>
      <c r="BO657" s="338"/>
      <c r="BP657" s="338"/>
      <c r="BQ657" s="338"/>
      <c r="BR657" s="338"/>
      <c r="BS657" s="338"/>
      <c r="BT657" s="338"/>
      <c r="BU657" s="338"/>
      <c r="BV657" s="343"/>
      <c r="BW657" s="343"/>
      <c r="BX657" s="343"/>
      <c r="BY657" s="343"/>
      <c r="BZ657" s="338"/>
      <c r="CA657" s="338"/>
      <c r="CB657" s="338"/>
      <c r="CC657" s="338"/>
      <c r="CD657" s="338"/>
      <c r="CE657" s="338"/>
      <c r="CF657" s="338"/>
    </row>
    <row r="658" ht="15.75" customHeight="1">
      <c r="A658" s="829"/>
      <c r="B658" s="338"/>
      <c r="C658" s="338"/>
      <c r="D658" s="338"/>
      <c r="E658" s="338"/>
      <c r="F658" s="346"/>
      <c r="G658" s="546"/>
      <c r="H658" s="547"/>
      <c r="I658" s="786">
        <f t="shared" si="177"/>
        <v>0</v>
      </c>
      <c r="J658" s="448"/>
      <c r="K658" s="344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  <c r="AV658" s="338"/>
      <c r="AW658" s="338"/>
      <c r="AX658" s="338"/>
      <c r="AY658" s="338"/>
      <c r="AZ658" s="338"/>
      <c r="BA658" s="338"/>
      <c r="BB658" s="338"/>
      <c r="BC658" s="338"/>
      <c r="BD658" s="338"/>
      <c r="BE658" s="338"/>
      <c r="BF658" s="338"/>
      <c r="BG658" s="338"/>
      <c r="BH658" s="338"/>
      <c r="BI658" s="338"/>
      <c r="BJ658" s="338"/>
      <c r="BK658" s="338"/>
      <c r="BL658" s="338"/>
      <c r="BM658" s="338"/>
      <c r="BN658" s="338"/>
      <c r="BO658" s="338"/>
      <c r="BP658" s="338"/>
      <c r="BQ658" s="338"/>
      <c r="BR658" s="338"/>
      <c r="BS658" s="338"/>
      <c r="BT658" s="338"/>
      <c r="BU658" s="338"/>
      <c r="BV658" s="343"/>
      <c r="BW658" s="343"/>
      <c r="BX658" s="343"/>
      <c r="BY658" s="343"/>
      <c r="BZ658" s="338"/>
      <c r="CA658" s="338"/>
      <c r="CB658" s="338"/>
      <c r="CC658" s="338"/>
      <c r="CD658" s="338"/>
      <c r="CE658" s="338"/>
      <c r="CF658" s="338"/>
    </row>
    <row r="659" ht="15.75" customHeight="1">
      <c r="A659" s="829"/>
      <c r="B659" s="338"/>
      <c r="C659" s="338"/>
      <c r="D659" s="338"/>
      <c r="E659" s="338"/>
      <c r="F659" s="346"/>
      <c r="G659" s="546"/>
      <c r="H659" s="547"/>
      <c r="I659" s="786">
        <f t="shared" si="177"/>
        <v>0</v>
      </c>
      <c r="J659" s="448"/>
      <c r="K659" s="344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  <c r="AV659" s="338"/>
      <c r="AW659" s="338"/>
      <c r="AX659" s="338"/>
      <c r="AY659" s="338"/>
      <c r="AZ659" s="338"/>
      <c r="BA659" s="338"/>
      <c r="BB659" s="338"/>
      <c r="BC659" s="338"/>
      <c r="BD659" s="338"/>
      <c r="BE659" s="338"/>
      <c r="BF659" s="338"/>
      <c r="BG659" s="338"/>
      <c r="BH659" s="338"/>
      <c r="BI659" s="338"/>
      <c r="BJ659" s="338"/>
      <c r="BK659" s="338"/>
      <c r="BL659" s="338"/>
      <c r="BM659" s="338"/>
      <c r="BN659" s="338"/>
      <c r="BO659" s="338"/>
      <c r="BP659" s="338"/>
      <c r="BQ659" s="338"/>
      <c r="BR659" s="338"/>
      <c r="BS659" s="338"/>
      <c r="BT659" s="338"/>
      <c r="BU659" s="338"/>
      <c r="BV659" s="343"/>
      <c r="BW659" s="343"/>
      <c r="BX659" s="343"/>
      <c r="BY659" s="343"/>
      <c r="BZ659" s="338"/>
      <c r="CA659" s="338"/>
      <c r="CB659" s="338"/>
      <c r="CC659" s="338"/>
      <c r="CD659" s="338"/>
      <c r="CE659" s="338"/>
      <c r="CF659" s="338"/>
    </row>
    <row r="660" ht="15.75" customHeight="1">
      <c r="A660" s="829"/>
      <c r="B660" s="338"/>
      <c r="C660" s="338"/>
      <c r="D660" s="338"/>
      <c r="E660" s="338"/>
      <c r="F660" s="346"/>
      <c r="G660" s="546"/>
      <c r="H660" s="547"/>
      <c r="I660" s="786">
        <f t="shared" si="177"/>
        <v>0</v>
      </c>
      <c r="J660" s="448"/>
      <c r="K660" s="344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  <c r="AV660" s="338"/>
      <c r="AW660" s="338"/>
      <c r="AX660" s="338"/>
      <c r="AY660" s="338"/>
      <c r="AZ660" s="338"/>
      <c r="BA660" s="338"/>
      <c r="BB660" s="338"/>
      <c r="BC660" s="338"/>
      <c r="BD660" s="338"/>
      <c r="BE660" s="338"/>
      <c r="BF660" s="338"/>
      <c r="BG660" s="338"/>
      <c r="BH660" s="338"/>
      <c r="BI660" s="338"/>
      <c r="BJ660" s="338"/>
      <c r="BK660" s="338"/>
      <c r="BL660" s="338"/>
      <c r="BM660" s="338"/>
      <c r="BN660" s="338"/>
      <c r="BO660" s="338"/>
      <c r="BP660" s="338"/>
      <c r="BQ660" s="338"/>
      <c r="BR660" s="338"/>
      <c r="BS660" s="338"/>
      <c r="BT660" s="338"/>
      <c r="BU660" s="338"/>
      <c r="BV660" s="343"/>
      <c r="BW660" s="343"/>
      <c r="BX660" s="343"/>
      <c r="BY660" s="343"/>
      <c r="BZ660" s="338"/>
      <c r="CA660" s="338"/>
      <c r="CB660" s="338"/>
      <c r="CC660" s="338"/>
      <c r="CD660" s="338"/>
      <c r="CE660" s="338"/>
      <c r="CF660" s="338"/>
    </row>
    <row r="661" ht="15.75" customHeight="1">
      <c r="A661" s="829"/>
      <c r="B661" s="338"/>
      <c r="C661" s="338"/>
      <c r="D661" s="338"/>
      <c r="E661" s="338"/>
      <c r="F661" s="346"/>
      <c r="G661" s="546"/>
      <c r="H661" s="547"/>
      <c r="I661" s="786">
        <f t="shared" si="177"/>
        <v>0</v>
      </c>
      <c r="J661" s="448"/>
      <c r="K661" s="344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  <c r="AV661" s="338"/>
      <c r="AW661" s="338"/>
      <c r="AX661" s="338"/>
      <c r="AY661" s="338"/>
      <c r="AZ661" s="338"/>
      <c r="BA661" s="338"/>
      <c r="BB661" s="338"/>
      <c r="BC661" s="338"/>
      <c r="BD661" s="338"/>
      <c r="BE661" s="338"/>
      <c r="BF661" s="338"/>
      <c r="BG661" s="338"/>
      <c r="BH661" s="338"/>
      <c r="BI661" s="338"/>
      <c r="BJ661" s="338"/>
      <c r="BK661" s="338"/>
      <c r="BL661" s="338"/>
      <c r="BM661" s="338"/>
      <c r="BN661" s="338"/>
      <c r="BO661" s="338"/>
      <c r="BP661" s="338"/>
      <c r="BQ661" s="338"/>
      <c r="BR661" s="338"/>
      <c r="BS661" s="338"/>
      <c r="BT661" s="338"/>
      <c r="BU661" s="338"/>
      <c r="BV661" s="343"/>
      <c r="BW661" s="343"/>
      <c r="BX661" s="343"/>
      <c r="BY661" s="343"/>
      <c r="BZ661" s="338"/>
      <c r="CA661" s="338"/>
      <c r="CB661" s="338"/>
      <c r="CC661" s="338"/>
      <c r="CD661" s="338"/>
      <c r="CE661" s="338"/>
      <c r="CF661" s="338"/>
    </row>
    <row r="662" ht="15.75" customHeight="1">
      <c r="A662" s="829"/>
      <c r="B662" s="338"/>
      <c r="C662" s="338"/>
      <c r="D662" s="338"/>
      <c r="E662" s="338"/>
      <c r="F662" s="346"/>
      <c r="G662" s="546"/>
      <c r="H662" s="547"/>
      <c r="I662" s="786">
        <f t="shared" si="177"/>
        <v>0</v>
      </c>
      <c r="J662" s="448"/>
      <c r="K662" s="344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  <c r="AV662" s="338"/>
      <c r="AW662" s="338"/>
      <c r="AX662" s="338"/>
      <c r="AY662" s="338"/>
      <c r="AZ662" s="338"/>
      <c r="BA662" s="338"/>
      <c r="BB662" s="338"/>
      <c r="BC662" s="338"/>
      <c r="BD662" s="338"/>
      <c r="BE662" s="338"/>
      <c r="BF662" s="338"/>
      <c r="BG662" s="338"/>
      <c r="BH662" s="338"/>
      <c r="BI662" s="338"/>
      <c r="BJ662" s="338"/>
      <c r="BK662" s="338"/>
      <c r="BL662" s="338"/>
      <c r="BM662" s="338"/>
      <c r="BN662" s="338"/>
      <c r="BO662" s="338"/>
      <c r="BP662" s="338"/>
      <c r="BQ662" s="338"/>
      <c r="BR662" s="338"/>
      <c r="BS662" s="338"/>
      <c r="BT662" s="338"/>
      <c r="BU662" s="338"/>
      <c r="BV662" s="343"/>
      <c r="BW662" s="343"/>
      <c r="BX662" s="343"/>
      <c r="BY662" s="343"/>
      <c r="BZ662" s="338"/>
      <c r="CA662" s="338"/>
      <c r="CB662" s="338"/>
      <c r="CC662" s="338"/>
      <c r="CD662" s="338"/>
      <c r="CE662" s="338"/>
      <c r="CF662" s="338"/>
    </row>
    <row r="663" ht="15.75" customHeight="1">
      <c r="A663" s="829"/>
      <c r="B663" s="338"/>
      <c r="C663" s="338"/>
      <c r="D663" s="338"/>
      <c r="E663" s="338"/>
      <c r="F663" s="346"/>
      <c r="G663" s="546"/>
      <c r="H663" s="547"/>
      <c r="I663" s="786">
        <f t="shared" si="177"/>
        <v>0</v>
      </c>
      <c r="J663" s="448"/>
      <c r="K663" s="344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  <c r="AV663" s="338"/>
      <c r="AW663" s="338"/>
      <c r="AX663" s="338"/>
      <c r="AY663" s="338"/>
      <c r="AZ663" s="338"/>
      <c r="BA663" s="338"/>
      <c r="BB663" s="338"/>
      <c r="BC663" s="338"/>
      <c r="BD663" s="338"/>
      <c r="BE663" s="338"/>
      <c r="BF663" s="338"/>
      <c r="BG663" s="338"/>
      <c r="BH663" s="338"/>
      <c r="BI663" s="338"/>
      <c r="BJ663" s="338"/>
      <c r="BK663" s="338"/>
      <c r="BL663" s="338"/>
      <c r="BM663" s="338"/>
      <c r="BN663" s="338"/>
      <c r="BO663" s="338"/>
      <c r="BP663" s="338"/>
      <c r="BQ663" s="338"/>
      <c r="BR663" s="338"/>
      <c r="BS663" s="338"/>
      <c r="BT663" s="338"/>
      <c r="BU663" s="338"/>
      <c r="BV663" s="343"/>
      <c r="BW663" s="343"/>
      <c r="BX663" s="343"/>
      <c r="BY663" s="343"/>
      <c r="BZ663" s="338"/>
      <c r="CA663" s="338"/>
      <c r="CB663" s="338"/>
      <c r="CC663" s="338"/>
      <c r="CD663" s="338"/>
      <c r="CE663" s="338"/>
      <c r="CF663" s="338"/>
    </row>
    <row r="664" ht="15.75" customHeight="1">
      <c r="A664" s="829"/>
      <c r="B664" s="338"/>
      <c r="C664" s="338"/>
      <c r="D664" s="338"/>
      <c r="E664" s="338"/>
      <c r="F664" s="346"/>
      <c r="G664" s="546"/>
      <c r="H664" s="547"/>
      <c r="I664" s="786">
        <f t="shared" si="177"/>
        <v>0</v>
      </c>
      <c r="J664" s="448"/>
      <c r="K664" s="344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  <c r="AV664" s="338"/>
      <c r="AW664" s="338"/>
      <c r="AX664" s="338"/>
      <c r="AY664" s="338"/>
      <c r="AZ664" s="338"/>
      <c r="BA664" s="338"/>
      <c r="BB664" s="338"/>
      <c r="BC664" s="338"/>
      <c r="BD664" s="338"/>
      <c r="BE664" s="338"/>
      <c r="BF664" s="338"/>
      <c r="BG664" s="338"/>
      <c r="BH664" s="338"/>
      <c r="BI664" s="338"/>
      <c r="BJ664" s="338"/>
      <c r="BK664" s="338"/>
      <c r="BL664" s="338"/>
      <c r="BM664" s="338"/>
      <c r="BN664" s="338"/>
      <c r="BO664" s="338"/>
      <c r="BP664" s="338"/>
      <c r="BQ664" s="338"/>
      <c r="BR664" s="338"/>
      <c r="BS664" s="338"/>
      <c r="BT664" s="338"/>
      <c r="BU664" s="338"/>
      <c r="BV664" s="343"/>
      <c r="BW664" s="343"/>
      <c r="BX664" s="343"/>
      <c r="BY664" s="343"/>
      <c r="BZ664" s="338"/>
      <c r="CA664" s="338"/>
      <c r="CB664" s="338"/>
      <c r="CC664" s="338"/>
      <c r="CD664" s="338"/>
      <c r="CE664" s="338"/>
      <c r="CF664" s="338"/>
    </row>
    <row r="665" ht="15.75" customHeight="1">
      <c r="A665" s="829"/>
      <c r="B665" s="338"/>
      <c r="C665" s="338"/>
      <c r="D665" s="338"/>
      <c r="E665" s="338"/>
      <c r="F665" s="346"/>
      <c r="G665" s="546"/>
      <c r="H665" s="547"/>
      <c r="I665" s="786">
        <f t="shared" si="177"/>
        <v>0</v>
      </c>
      <c r="J665" s="448"/>
      <c r="K665" s="344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  <c r="AV665" s="338"/>
      <c r="AW665" s="338"/>
      <c r="AX665" s="338"/>
      <c r="AY665" s="338"/>
      <c r="AZ665" s="338"/>
      <c r="BA665" s="338"/>
      <c r="BB665" s="338"/>
      <c r="BC665" s="338"/>
      <c r="BD665" s="338"/>
      <c r="BE665" s="338"/>
      <c r="BF665" s="338"/>
      <c r="BG665" s="338"/>
      <c r="BH665" s="338"/>
      <c r="BI665" s="338"/>
      <c r="BJ665" s="338"/>
      <c r="BK665" s="338"/>
      <c r="BL665" s="338"/>
      <c r="BM665" s="338"/>
      <c r="BN665" s="338"/>
      <c r="BO665" s="338"/>
      <c r="BP665" s="338"/>
      <c r="BQ665" s="338"/>
      <c r="BR665" s="338"/>
      <c r="BS665" s="338"/>
      <c r="BT665" s="338"/>
      <c r="BU665" s="338"/>
      <c r="BV665" s="343"/>
      <c r="BW665" s="343"/>
      <c r="BX665" s="343"/>
      <c r="BY665" s="343"/>
      <c r="BZ665" s="338"/>
      <c r="CA665" s="338"/>
      <c r="CB665" s="338"/>
      <c r="CC665" s="338"/>
      <c r="CD665" s="338"/>
      <c r="CE665" s="338"/>
      <c r="CF665" s="338"/>
    </row>
    <row r="666" ht="15.75" customHeight="1">
      <c r="A666" s="829"/>
      <c r="B666" s="338"/>
      <c r="C666" s="338"/>
      <c r="D666" s="338"/>
      <c r="E666" s="338"/>
      <c r="F666" s="346"/>
      <c r="G666" s="546"/>
      <c r="H666" s="547"/>
      <c r="I666" s="786">
        <f t="shared" si="177"/>
        <v>0</v>
      </c>
      <c r="J666" s="448"/>
      <c r="K666" s="344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  <c r="AV666" s="338"/>
      <c r="AW666" s="338"/>
      <c r="AX666" s="338"/>
      <c r="AY666" s="338"/>
      <c r="AZ666" s="338"/>
      <c r="BA666" s="338"/>
      <c r="BB666" s="338"/>
      <c r="BC666" s="338"/>
      <c r="BD666" s="338"/>
      <c r="BE666" s="338"/>
      <c r="BF666" s="338"/>
      <c r="BG666" s="338"/>
      <c r="BH666" s="338"/>
      <c r="BI666" s="338"/>
      <c r="BJ666" s="338"/>
      <c r="BK666" s="338"/>
      <c r="BL666" s="338"/>
      <c r="BM666" s="338"/>
      <c r="BN666" s="338"/>
      <c r="BO666" s="338"/>
      <c r="BP666" s="338"/>
      <c r="BQ666" s="338"/>
      <c r="BR666" s="338"/>
      <c r="BS666" s="338"/>
      <c r="BT666" s="338"/>
      <c r="BU666" s="338"/>
      <c r="BV666" s="343"/>
      <c r="BW666" s="343"/>
      <c r="BX666" s="343"/>
      <c r="BY666" s="343"/>
      <c r="BZ666" s="338"/>
      <c r="CA666" s="338"/>
      <c r="CB666" s="338"/>
      <c r="CC666" s="338"/>
      <c r="CD666" s="338"/>
      <c r="CE666" s="338"/>
      <c r="CF666" s="338"/>
    </row>
    <row r="667" ht="15.75" customHeight="1">
      <c r="A667" s="829"/>
      <c r="B667" s="338"/>
      <c r="C667" s="338"/>
      <c r="D667" s="338"/>
      <c r="E667" s="338"/>
      <c r="F667" s="346"/>
      <c r="G667" s="546"/>
      <c r="H667" s="547"/>
      <c r="I667" s="786">
        <f t="shared" si="177"/>
        <v>0</v>
      </c>
      <c r="J667" s="448"/>
      <c r="K667" s="344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  <c r="AV667" s="338"/>
      <c r="AW667" s="338"/>
      <c r="AX667" s="338"/>
      <c r="AY667" s="338"/>
      <c r="AZ667" s="338"/>
      <c r="BA667" s="338"/>
      <c r="BB667" s="338"/>
      <c r="BC667" s="338"/>
      <c r="BD667" s="338"/>
      <c r="BE667" s="338"/>
      <c r="BF667" s="338"/>
      <c r="BG667" s="338"/>
      <c r="BH667" s="338"/>
      <c r="BI667" s="338"/>
      <c r="BJ667" s="338"/>
      <c r="BK667" s="338"/>
      <c r="BL667" s="338"/>
      <c r="BM667" s="338"/>
      <c r="BN667" s="338"/>
      <c r="BO667" s="338"/>
      <c r="BP667" s="338"/>
      <c r="BQ667" s="338"/>
      <c r="BR667" s="338"/>
      <c r="BS667" s="338"/>
      <c r="BT667" s="338"/>
      <c r="BU667" s="338"/>
      <c r="BV667" s="343"/>
      <c r="BW667" s="343"/>
      <c r="BX667" s="343"/>
      <c r="BY667" s="343"/>
      <c r="BZ667" s="338"/>
      <c r="CA667" s="338"/>
      <c r="CB667" s="338"/>
      <c r="CC667" s="338"/>
      <c r="CD667" s="338"/>
      <c r="CE667" s="338"/>
      <c r="CF667" s="338"/>
    </row>
    <row r="668" ht="15.75" customHeight="1">
      <c r="A668" s="829"/>
      <c r="B668" s="338"/>
      <c r="C668" s="338"/>
      <c r="D668" s="338"/>
      <c r="E668" s="338"/>
      <c r="F668" s="346"/>
      <c r="G668" s="546"/>
      <c r="H668" s="547"/>
      <c r="I668" s="786">
        <f t="shared" si="177"/>
        <v>0</v>
      </c>
      <c r="J668" s="448"/>
      <c r="K668" s="344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  <c r="AV668" s="338"/>
      <c r="AW668" s="338"/>
      <c r="AX668" s="338"/>
      <c r="AY668" s="338"/>
      <c r="AZ668" s="338"/>
      <c r="BA668" s="338"/>
      <c r="BB668" s="338"/>
      <c r="BC668" s="338"/>
      <c r="BD668" s="338"/>
      <c r="BE668" s="338"/>
      <c r="BF668" s="338"/>
      <c r="BG668" s="338"/>
      <c r="BH668" s="338"/>
      <c r="BI668" s="338"/>
      <c r="BJ668" s="338"/>
      <c r="BK668" s="338"/>
      <c r="BL668" s="338"/>
      <c r="BM668" s="338"/>
      <c r="BN668" s="338"/>
      <c r="BO668" s="338"/>
      <c r="BP668" s="338"/>
      <c r="BQ668" s="338"/>
      <c r="BR668" s="338"/>
      <c r="BS668" s="338"/>
      <c r="BT668" s="338"/>
      <c r="BU668" s="338"/>
      <c r="BV668" s="343"/>
      <c r="BW668" s="343"/>
      <c r="BX668" s="343"/>
      <c r="BY668" s="343"/>
      <c r="BZ668" s="338"/>
      <c r="CA668" s="338"/>
      <c r="CB668" s="338"/>
      <c r="CC668" s="338"/>
      <c r="CD668" s="338"/>
      <c r="CE668" s="338"/>
      <c r="CF668" s="338"/>
    </row>
    <row r="669" ht="15.75" customHeight="1">
      <c r="A669" s="829"/>
      <c r="B669" s="338"/>
      <c r="C669" s="338"/>
      <c r="D669" s="338"/>
      <c r="E669" s="338"/>
      <c r="F669" s="346"/>
      <c r="G669" s="546"/>
      <c r="H669" s="547"/>
      <c r="I669" s="786">
        <f t="shared" si="177"/>
        <v>0</v>
      </c>
      <c r="J669" s="448"/>
      <c r="K669" s="344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  <c r="AV669" s="338"/>
      <c r="AW669" s="338"/>
      <c r="AX669" s="338"/>
      <c r="AY669" s="338"/>
      <c r="AZ669" s="338"/>
      <c r="BA669" s="338"/>
      <c r="BB669" s="338"/>
      <c r="BC669" s="338"/>
      <c r="BD669" s="338"/>
      <c r="BE669" s="338"/>
      <c r="BF669" s="338"/>
      <c r="BG669" s="338"/>
      <c r="BH669" s="338"/>
      <c r="BI669" s="338"/>
      <c r="BJ669" s="338"/>
      <c r="BK669" s="338"/>
      <c r="BL669" s="338"/>
      <c r="BM669" s="338"/>
      <c r="BN669" s="338"/>
      <c r="BO669" s="338"/>
      <c r="BP669" s="338"/>
      <c r="BQ669" s="338"/>
      <c r="BR669" s="338"/>
      <c r="BS669" s="338"/>
      <c r="BT669" s="338"/>
      <c r="BU669" s="338"/>
      <c r="BV669" s="343"/>
      <c r="BW669" s="343"/>
      <c r="BX669" s="343"/>
      <c r="BY669" s="343"/>
      <c r="BZ669" s="338"/>
      <c r="CA669" s="338"/>
      <c r="CB669" s="338"/>
      <c r="CC669" s="338"/>
      <c r="CD669" s="338"/>
      <c r="CE669" s="338"/>
      <c r="CF669" s="338"/>
    </row>
    <row r="670" ht="15.75" customHeight="1">
      <c r="A670" s="829"/>
      <c r="B670" s="338"/>
      <c r="C670" s="338"/>
      <c r="D670" s="338"/>
      <c r="E670" s="338"/>
      <c r="F670" s="346"/>
      <c r="G670" s="546"/>
      <c r="H670" s="547"/>
      <c r="I670" s="786">
        <f t="shared" si="177"/>
        <v>0</v>
      </c>
      <c r="J670" s="448"/>
      <c r="K670" s="344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  <c r="AV670" s="338"/>
      <c r="AW670" s="338"/>
      <c r="AX670" s="338"/>
      <c r="AY670" s="338"/>
      <c r="AZ670" s="338"/>
      <c r="BA670" s="338"/>
      <c r="BB670" s="338"/>
      <c r="BC670" s="338"/>
      <c r="BD670" s="338"/>
      <c r="BE670" s="338"/>
      <c r="BF670" s="338"/>
      <c r="BG670" s="338"/>
      <c r="BH670" s="338"/>
      <c r="BI670" s="338"/>
      <c r="BJ670" s="338"/>
      <c r="BK670" s="338"/>
      <c r="BL670" s="338"/>
      <c r="BM670" s="338"/>
      <c r="BN670" s="338"/>
      <c r="BO670" s="338"/>
      <c r="BP670" s="338"/>
      <c r="BQ670" s="338"/>
      <c r="BR670" s="338"/>
      <c r="BS670" s="338"/>
      <c r="BT670" s="338"/>
      <c r="BU670" s="338"/>
      <c r="BV670" s="343"/>
      <c r="BW670" s="343"/>
      <c r="BX670" s="343"/>
      <c r="BY670" s="343"/>
      <c r="BZ670" s="338"/>
      <c r="CA670" s="338"/>
      <c r="CB670" s="338"/>
      <c r="CC670" s="338"/>
      <c r="CD670" s="338"/>
      <c r="CE670" s="338"/>
      <c r="CF670" s="338"/>
    </row>
    <row r="671" ht="15.75" customHeight="1">
      <c r="A671" s="829"/>
      <c r="B671" s="338"/>
      <c r="C671" s="338"/>
      <c r="D671" s="338"/>
      <c r="E671" s="338"/>
      <c r="F671" s="346"/>
      <c r="G671" s="546"/>
      <c r="H671" s="547"/>
      <c r="I671" s="786">
        <f t="shared" si="177"/>
        <v>0</v>
      </c>
      <c r="J671" s="448"/>
      <c r="K671" s="344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  <c r="AV671" s="338"/>
      <c r="AW671" s="338"/>
      <c r="AX671" s="338"/>
      <c r="AY671" s="338"/>
      <c r="AZ671" s="338"/>
      <c r="BA671" s="338"/>
      <c r="BB671" s="338"/>
      <c r="BC671" s="338"/>
      <c r="BD671" s="338"/>
      <c r="BE671" s="338"/>
      <c r="BF671" s="338"/>
      <c r="BG671" s="338"/>
      <c r="BH671" s="338"/>
      <c r="BI671" s="338"/>
      <c r="BJ671" s="338"/>
      <c r="BK671" s="338"/>
      <c r="BL671" s="338"/>
      <c r="BM671" s="338"/>
      <c r="BN671" s="338"/>
      <c r="BO671" s="338"/>
      <c r="BP671" s="338"/>
      <c r="BQ671" s="338"/>
      <c r="BR671" s="338"/>
      <c r="BS671" s="338"/>
      <c r="BT671" s="338"/>
      <c r="BU671" s="338"/>
      <c r="BV671" s="343"/>
      <c r="BW671" s="343"/>
      <c r="BX671" s="343"/>
      <c r="BY671" s="343"/>
      <c r="BZ671" s="338"/>
      <c r="CA671" s="338"/>
      <c r="CB671" s="338"/>
      <c r="CC671" s="338"/>
      <c r="CD671" s="338"/>
      <c r="CE671" s="338"/>
      <c r="CF671" s="338"/>
    </row>
    <row r="672" ht="15.75" customHeight="1">
      <c r="A672" s="829"/>
      <c r="B672" s="338"/>
      <c r="C672" s="338"/>
      <c r="D672" s="338"/>
      <c r="E672" s="338"/>
      <c r="F672" s="346"/>
      <c r="G672" s="546"/>
      <c r="H672" s="547"/>
      <c r="I672" s="786">
        <f t="shared" si="177"/>
        <v>0</v>
      </c>
      <c r="J672" s="448"/>
      <c r="K672" s="344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  <c r="AV672" s="338"/>
      <c r="AW672" s="338"/>
      <c r="AX672" s="338"/>
      <c r="AY672" s="338"/>
      <c r="AZ672" s="338"/>
      <c r="BA672" s="338"/>
      <c r="BB672" s="338"/>
      <c r="BC672" s="338"/>
      <c r="BD672" s="338"/>
      <c r="BE672" s="338"/>
      <c r="BF672" s="338"/>
      <c r="BG672" s="338"/>
      <c r="BH672" s="338"/>
      <c r="BI672" s="338"/>
      <c r="BJ672" s="338"/>
      <c r="BK672" s="338"/>
      <c r="BL672" s="338"/>
      <c r="BM672" s="338"/>
      <c r="BN672" s="338"/>
      <c r="BO672" s="338"/>
      <c r="BP672" s="338"/>
      <c r="BQ672" s="338"/>
      <c r="BR672" s="338"/>
      <c r="BS672" s="338"/>
      <c r="BT672" s="338"/>
      <c r="BU672" s="338"/>
      <c r="BV672" s="343"/>
      <c r="BW672" s="343"/>
      <c r="BX672" s="343"/>
      <c r="BY672" s="343"/>
      <c r="BZ672" s="338"/>
      <c r="CA672" s="338"/>
      <c r="CB672" s="338"/>
      <c r="CC672" s="338"/>
      <c r="CD672" s="338"/>
      <c r="CE672" s="338"/>
      <c r="CF672" s="338"/>
    </row>
    <row r="673" ht="15.75" customHeight="1">
      <c r="A673" s="829"/>
      <c r="B673" s="338"/>
      <c r="C673" s="338"/>
      <c r="D673" s="338"/>
      <c r="E673" s="338"/>
      <c r="F673" s="346"/>
      <c r="G673" s="546"/>
      <c r="H673" s="547"/>
      <c r="I673" s="786">
        <f t="shared" si="177"/>
        <v>0</v>
      </c>
      <c r="J673" s="448"/>
      <c r="K673" s="344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  <c r="AV673" s="338"/>
      <c r="AW673" s="338"/>
      <c r="AX673" s="338"/>
      <c r="AY673" s="338"/>
      <c r="AZ673" s="338"/>
      <c r="BA673" s="338"/>
      <c r="BB673" s="338"/>
      <c r="BC673" s="338"/>
      <c r="BD673" s="338"/>
      <c r="BE673" s="338"/>
      <c r="BF673" s="338"/>
      <c r="BG673" s="338"/>
      <c r="BH673" s="338"/>
      <c r="BI673" s="338"/>
      <c r="BJ673" s="338"/>
      <c r="BK673" s="338"/>
      <c r="BL673" s="338"/>
      <c r="BM673" s="338"/>
      <c r="BN673" s="338"/>
      <c r="BO673" s="338"/>
      <c r="BP673" s="338"/>
      <c r="BQ673" s="338"/>
      <c r="BR673" s="338"/>
      <c r="BS673" s="338"/>
      <c r="BT673" s="338"/>
      <c r="BU673" s="338"/>
      <c r="BV673" s="343"/>
      <c r="BW673" s="343"/>
      <c r="BX673" s="343"/>
      <c r="BY673" s="343"/>
      <c r="BZ673" s="338"/>
      <c r="CA673" s="338"/>
      <c r="CB673" s="338"/>
      <c r="CC673" s="338"/>
      <c r="CD673" s="338"/>
      <c r="CE673" s="338"/>
      <c r="CF673" s="338"/>
    </row>
    <row r="674" ht="15.75" customHeight="1">
      <c r="A674" s="829"/>
      <c r="B674" s="338"/>
      <c r="C674" s="338"/>
      <c r="D674" s="338"/>
      <c r="E674" s="338"/>
      <c r="F674" s="346"/>
      <c r="G674" s="546"/>
      <c r="H674" s="547"/>
      <c r="I674" s="786">
        <f t="shared" si="177"/>
        <v>0</v>
      </c>
      <c r="J674" s="448"/>
      <c r="K674" s="344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  <c r="AV674" s="338"/>
      <c r="AW674" s="338"/>
      <c r="AX674" s="338"/>
      <c r="AY674" s="338"/>
      <c r="AZ674" s="338"/>
      <c r="BA674" s="338"/>
      <c r="BB674" s="338"/>
      <c r="BC674" s="338"/>
      <c r="BD674" s="338"/>
      <c r="BE674" s="338"/>
      <c r="BF674" s="338"/>
      <c r="BG674" s="338"/>
      <c r="BH674" s="338"/>
      <c r="BI674" s="338"/>
      <c r="BJ674" s="338"/>
      <c r="BK674" s="338"/>
      <c r="BL674" s="338"/>
      <c r="BM674" s="338"/>
      <c r="BN674" s="338"/>
      <c r="BO674" s="338"/>
      <c r="BP674" s="338"/>
      <c r="BQ674" s="338"/>
      <c r="BR674" s="338"/>
      <c r="BS674" s="338"/>
      <c r="BT674" s="338"/>
      <c r="BU674" s="338"/>
      <c r="BV674" s="343"/>
      <c r="BW674" s="343"/>
      <c r="BX674" s="343"/>
      <c r="BY674" s="343"/>
      <c r="BZ674" s="338"/>
      <c r="CA674" s="338"/>
      <c r="CB674" s="338"/>
      <c r="CC674" s="338"/>
      <c r="CD674" s="338"/>
      <c r="CE674" s="338"/>
      <c r="CF674" s="338"/>
    </row>
    <row r="675" ht="15.75" customHeight="1">
      <c r="A675" s="829"/>
      <c r="B675" s="338"/>
      <c r="C675" s="338"/>
      <c r="D675" s="338"/>
      <c r="E675" s="338"/>
      <c r="F675" s="346"/>
      <c r="G675" s="546"/>
      <c r="H675" s="547"/>
      <c r="I675" s="786">
        <f t="shared" si="177"/>
        <v>0</v>
      </c>
      <c r="J675" s="448"/>
      <c r="K675" s="344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  <c r="AV675" s="338"/>
      <c r="AW675" s="338"/>
      <c r="AX675" s="338"/>
      <c r="AY675" s="338"/>
      <c r="AZ675" s="338"/>
      <c r="BA675" s="338"/>
      <c r="BB675" s="338"/>
      <c r="BC675" s="338"/>
      <c r="BD675" s="338"/>
      <c r="BE675" s="338"/>
      <c r="BF675" s="338"/>
      <c r="BG675" s="338"/>
      <c r="BH675" s="338"/>
      <c r="BI675" s="338"/>
      <c r="BJ675" s="338"/>
      <c r="BK675" s="338"/>
      <c r="BL675" s="338"/>
      <c r="BM675" s="338"/>
      <c r="BN675" s="338"/>
      <c r="BO675" s="338"/>
      <c r="BP675" s="338"/>
      <c r="BQ675" s="338"/>
      <c r="BR675" s="338"/>
      <c r="BS675" s="338"/>
      <c r="BT675" s="338"/>
      <c r="BU675" s="338"/>
      <c r="BV675" s="343"/>
      <c r="BW675" s="343"/>
      <c r="BX675" s="343"/>
      <c r="BY675" s="343"/>
      <c r="BZ675" s="338"/>
      <c r="CA675" s="338"/>
      <c r="CB675" s="338"/>
      <c r="CC675" s="338"/>
      <c r="CD675" s="338"/>
      <c r="CE675" s="338"/>
      <c r="CF675" s="338"/>
    </row>
    <row r="676" ht="15.75" customHeight="1">
      <c r="A676" s="829"/>
      <c r="B676" s="338"/>
      <c r="C676" s="338"/>
      <c r="D676" s="338"/>
      <c r="E676" s="338"/>
      <c r="F676" s="346"/>
      <c r="G676" s="546"/>
      <c r="H676" s="547"/>
      <c r="I676" s="786">
        <f t="shared" si="177"/>
        <v>0</v>
      </c>
      <c r="J676" s="448"/>
      <c r="K676" s="344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  <c r="AV676" s="338"/>
      <c r="AW676" s="338"/>
      <c r="AX676" s="338"/>
      <c r="AY676" s="338"/>
      <c r="AZ676" s="338"/>
      <c r="BA676" s="338"/>
      <c r="BB676" s="338"/>
      <c r="BC676" s="338"/>
      <c r="BD676" s="338"/>
      <c r="BE676" s="338"/>
      <c r="BF676" s="338"/>
      <c r="BG676" s="338"/>
      <c r="BH676" s="338"/>
      <c r="BI676" s="338"/>
      <c r="BJ676" s="338"/>
      <c r="BK676" s="338"/>
      <c r="BL676" s="338"/>
      <c r="BM676" s="338"/>
      <c r="BN676" s="338"/>
      <c r="BO676" s="338"/>
      <c r="BP676" s="338"/>
      <c r="BQ676" s="338"/>
      <c r="BR676" s="338"/>
      <c r="BS676" s="338"/>
      <c r="BT676" s="338"/>
      <c r="BU676" s="338"/>
      <c r="BV676" s="343"/>
      <c r="BW676" s="343"/>
      <c r="BX676" s="343"/>
      <c r="BY676" s="343"/>
      <c r="BZ676" s="338"/>
      <c r="CA676" s="338"/>
      <c r="CB676" s="338"/>
      <c r="CC676" s="338"/>
      <c r="CD676" s="338"/>
      <c r="CE676" s="338"/>
      <c r="CF676" s="338"/>
    </row>
    <row r="677" ht="15.75" customHeight="1">
      <c r="A677" s="829"/>
      <c r="B677" s="338"/>
      <c r="C677" s="338"/>
      <c r="D677" s="338"/>
      <c r="E677" s="338"/>
      <c r="F677" s="346"/>
      <c r="G677" s="546"/>
      <c r="H677" s="547"/>
      <c r="I677" s="786">
        <f t="shared" si="177"/>
        <v>0</v>
      </c>
      <c r="J677" s="448"/>
      <c r="K677" s="344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  <c r="AV677" s="338"/>
      <c r="AW677" s="338"/>
      <c r="AX677" s="338"/>
      <c r="AY677" s="338"/>
      <c r="AZ677" s="338"/>
      <c r="BA677" s="338"/>
      <c r="BB677" s="338"/>
      <c r="BC677" s="338"/>
      <c r="BD677" s="338"/>
      <c r="BE677" s="338"/>
      <c r="BF677" s="338"/>
      <c r="BG677" s="338"/>
      <c r="BH677" s="338"/>
      <c r="BI677" s="338"/>
      <c r="BJ677" s="338"/>
      <c r="BK677" s="338"/>
      <c r="BL677" s="338"/>
      <c r="BM677" s="338"/>
      <c r="BN677" s="338"/>
      <c r="BO677" s="338"/>
      <c r="BP677" s="338"/>
      <c r="BQ677" s="338"/>
      <c r="BR677" s="338"/>
      <c r="BS677" s="338"/>
      <c r="BT677" s="338"/>
      <c r="BU677" s="338"/>
      <c r="BV677" s="343"/>
      <c r="BW677" s="343"/>
      <c r="BX677" s="343"/>
      <c r="BY677" s="343"/>
      <c r="BZ677" s="338"/>
      <c r="CA677" s="338"/>
      <c r="CB677" s="338"/>
      <c r="CC677" s="338"/>
      <c r="CD677" s="338"/>
      <c r="CE677" s="338"/>
      <c r="CF677" s="338"/>
    </row>
    <row r="678" ht="15.75" customHeight="1">
      <c r="A678" s="829"/>
      <c r="B678" s="338"/>
      <c r="C678" s="338"/>
      <c r="D678" s="338"/>
      <c r="E678" s="338"/>
      <c r="F678" s="346"/>
      <c r="G678" s="546"/>
      <c r="H678" s="547"/>
      <c r="I678" s="786">
        <f t="shared" si="177"/>
        <v>0</v>
      </c>
      <c r="J678" s="448"/>
      <c r="K678" s="344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  <c r="AV678" s="338"/>
      <c r="AW678" s="338"/>
      <c r="AX678" s="338"/>
      <c r="AY678" s="338"/>
      <c r="AZ678" s="338"/>
      <c r="BA678" s="338"/>
      <c r="BB678" s="338"/>
      <c r="BC678" s="338"/>
      <c r="BD678" s="338"/>
      <c r="BE678" s="338"/>
      <c r="BF678" s="338"/>
      <c r="BG678" s="338"/>
      <c r="BH678" s="338"/>
      <c r="BI678" s="338"/>
      <c r="BJ678" s="338"/>
      <c r="BK678" s="338"/>
      <c r="BL678" s="338"/>
      <c r="BM678" s="338"/>
      <c r="BN678" s="338"/>
      <c r="BO678" s="338"/>
      <c r="BP678" s="338"/>
      <c r="BQ678" s="338"/>
      <c r="BR678" s="338"/>
      <c r="BS678" s="338"/>
      <c r="BT678" s="338"/>
      <c r="BU678" s="338"/>
      <c r="BV678" s="343"/>
      <c r="BW678" s="343"/>
      <c r="BX678" s="343"/>
      <c r="BY678" s="343"/>
      <c r="BZ678" s="338"/>
      <c r="CA678" s="338"/>
      <c r="CB678" s="338"/>
      <c r="CC678" s="338"/>
      <c r="CD678" s="338"/>
      <c r="CE678" s="338"/>
      <c r="CF678" s="338"/>
    </row>
    <row r="679" ht="15.75" customHeight="1">
      <c r="A679" s="829"/>
      <c r="B679" s="338"/>
      <c r="C679" s="338"/>
      <c r="D679" s="338"/>
      <c r="E679" s="338"/>
      <c r="F679" s="346"/>
      <c r="G679" s="546"/>
      <c r="H679" s="547"/>
      <c r="I679" s="786">
        <f t="shared" si="177"/>
        <v>0</v>
      </c>
      <c r="J679" s="448"/>
      <c r="K679" s="344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  <c r="AV679" s="338"/>
      <c r="AW679" s="338"/>
      <c r="AX679" s="338"/>
      <c r="AY679" s="338"/>
      <c r="AZ679" s="338"/>
      <c r="BA679" s="338"/>
      <c r="BB679" s="338"/>
      <c r="BC679" s="338"/>
      <c r="BD679" s="338"/>
      <c r="BE679" s="338"/>
      <c r="BF679" s="338"/>
      <c r="BG679" s="338"/>
      <c r="BH679" s="338"/>
      <c r="BI679" s="338"/>
      <c r="BJ679" s="338"/>
      <c r="BK679" s="338"/>
      <c r="BL679" s="338"/>
      <c r="BM679" s="338"/>
      <c r="BN679" s="338"/>
      <c r="BO679" s="338"/>
      <c r="BP679" s="338"/>
      <c r="BQ679" s="338"/>
      <c r="BR679" s="338"/>
      <c r="BS679" s="338"/>
      <c r="BT679" s="338"/>
      <c r="BU679" s="338"/>
      <c r="BV679" s="343"/>
      <c r="BW679" s="343"/>
      <c r="BX679" s="343"/>
      <c r="BY679" s="343"/>
      <c r="BZ679" s="338"/>
      <c r="CA679" s="338"/>
      <c r="CB679" s="338"/>
      <c r="CC679" s="338"/>
      <c r="CD679" s="338"/>
      <c r="CE679" s="338"/>
      <c r="CF679" s="338"/>
    </row>
    <row r="680" ht="15.75" customHeight="1">
      <c r="A680" s="829"/>
      <c r="B680" s="338"/>
      <c r="C680" s="338"/>
      <c r="D680" s="338"/>
      <c r="E680" s="338"/>
      <c r="F680" s="346"/>
      <c r="G680" s="546"/>
      <c r="H680" s="547"/>
      <c r="I680" s="786">
        <f t="shared" si="177"/>
        <v>0</v>
      </c>
      <c r="J680" s="448"/>
      <c r="K680" s="344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  <c r="AV680" s="338"/>
      <c r="AW680" s="338"/>
      <c r="AX680" s="338"/>
      <c r="AY680" s="338"/>
      <c r="AZ680" s="338"/>
      <c r="BA680" s="338"/>
      <c r="BB680" s="338"/>
      <c r="BC680" s="338"/>
      <c r="BD680" s="338"/>
      <c r="BE680" s="338"/>
      <c r="BF680" s="338"/>
      <c r="BG680" s="338"/>
      <c r="BH680" s="338"/>
      <c r="BI680" s="338"/>
      <c r="BJ680" s="338"/>
      <c r="BK680" s="338"/>
      <c r="BL680" s="338"/>
      <c r="BM680" s="338"/>
      <c r="BN680" s="338"/>
      <c r="BO680" s="338"/>
      <c r="BP680" s="338"/>
      <c r="BQ680" s="338"/>
      <c r="BR680" s="338"/>
      <c r="BS680" s="338"/>
      <c r="BT680" s="338"/>
      <c r="BU680" s="338"/>
      <c r="BV680" s="343"/>
      <c r="BW680" s="343"/>
      <c r="BX680" s="343"/>
      <c r="BY680" s="343"/>
      <c r="BZ680" s="338"/>
      <c r="CA680" s="338"/>
      <c r="CB680" s="338"/>
      <c r="CC680" s="338"/>
      <c r="CD680" s="338"/>
      <c r="CE680" s="338"/>
      <c r="CF680" s="338"/>
    </row>
    <row r="681" ht="15.75" customHeight="1">
      <c r="A681" s="829"/>
      <c r="B681" s="338"/>
      <c r="C681" s="338"/>
      <c r="D681" s="338"/>
      <c r="E681" s="338"/>
      <c r="F681" s="346"/>
      <c r="G681" s="546"/>
      <c r="H681" s="547"/>
      <c r="I681" s="786">
        <f t="shared" si="177"/>
        <v>0</v>
      </c>
      <c r="J681" s="448"/>
      <c r="K681" s="344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  <c r="AV681" s="338"/>
      <c r="AW681" s="338"/>
      <c r="AX681" s="338"/>
      <c r="AY681" s="338"/>
      <c r="AZ681" s="338"/>
      <c r="BA681" s="338"/>
      <c r="BB681" s="338"/>
      <c r="BC681" s="338"/>
      <c r="BD681" s="338"/>
      <c r="BE681" s="338"/>
      <c r="BF681" s="338"/>
      <c r="BG681" s="338"/>
      <c r="BH681" s="338"/>
      <c r="BI681" s="338"/>
      <c r="BJ681" s="338"/>
      <c r="BK681" s="338"/>
      <c r="BL681" s="338"/>
      <c r="BM681" s="338"/>
      <c r="BN681" s="338"/>
      <c r="BO681" s="338"/>
      <c r="BP681" s="338"/>
      <c r="BQ681" s="338"/>
      <c r="BR681" s="338"/>
      <c r="BS681" s="338"/>
      <c r="BT681" s="338"/>
      <c r="BU681" s="338"/>
      <c r="BV681" s="343"/>
      <c r="BW681" s="343"/>
      <c r="BX681" s="343"/>
      <c r="BY681" s="343"/>
      <c r="BZ681" s="338"/>
      <c r="CA681" s="338"/>
      <c r="CB681" s="338"/>
      <c r="CC681" s="338"/>
      <c r="CD681" s="338"/>
      <c r="CE681" s="338"/>
      <c r="CF681" s="338"/>
    </row>
    <row r="682" ht="15.75" customHeight="1">
      <c r="A682" s="829"/>
      <c r="B682" s="338"/>
      <c r="C682" s="338"/>
      <c r="D682" s="338"/>
      <c r="E682" s="338"/>
      <c r="F682" s="346"/>
      <c r="G682" s="546"/>
      <c r="H682" s="547"/>
      <c r="I682" s="786">
        <f t="shared" si="177"/>
        <v>0</v>
      </c>
      <c r="J682" s="448"/>
      <c r="K682" s="344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  <c r="AV682" s="338"/>
      <c r="AW682" s="338"/>
      <c r="AX682" s="338"/>
      <c r="AY682" s="338"/>
      <c r="AZ682" s="338"/>
      <c r="BA682" s="338"/>
      <c r="BB682" s="338"/>
      <c r="BC682" s="338"/>
      <c r="BD682" s="338"/>
      <c r="BE682" s="338"/>
      <c r="BF682" s="338"/>
      <c r="BG682" s="338"/>
      <c r="BH682" s="338"/>
      <c r="BI682" s="338"/>
      <c r="BJ682" s="338"/>
      <c r="BK682" s="338"/>
      <c r="BL682" s="338"/>
      <c r="BM682" s="338"/>
      <c r="BN682" s="338"/>
      <c r="BO682" s="338"/>
      <c r="BP682" s="338"/>
      <c r="BQ682" s="338"/>
      <c r="BR682" s="338"/>
      <c r="BS682" s="338"/>
      <c r="BT682" s="338"/>
      <c r="BU682" s="338"/>
      <c r="BV682" s="343"/>
      <c r="BW682" s="343"/>
      <c r="BX682" s="343"/>
      <c r="BY682" s="343"/>
      <c r="BZ682" s="338"/>
      <c r="CA682" s="338"/>
      <c r="CB682" s="338"/>
      <c r="CC682" s="338"/>
      <c r="CD682" s="338"/>
      <c r="CE682" s="338"/>
      <c r="CF682" s="338"/>
    </row>
    <row r="683" ht="15.75" customHeight="1">
      <c r="A683" s="829"/>
      <c r="B683" s="338"/>
      <c r="C683" s="338"/>
      <c r="D683" s="338"/>
      <c r="E683" s="338"/>
      <c r="F683" s="346"/>
      <c r="G683" s="546"/>
      <c r="H683" s="547"/>
      <c r="I683" s="786">
        <f t="shared" si="177"/>
        <v>0</v>
      </c>
      <c r="J683" s="448"/>
      <c r="K683" s="344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  <c r="AV683" s="338"/>
      <c r="AW683" s="338"/>
      <c r="AX683" s="338"/>
      <c r="AY683" s="338"/>
      <c r="AZ683" s="338"/>
      <c r="BA683" s="338"/>
      <c r="BB683" s="338"/>
      <c r="BC683" s="338"/>
      <c r="BD683" s="338"/>
      <c r="BE683" s="338"/>
      <c r="BF683" s="338"/>
      <c r="BG683" s="338"/>
      <c r="BH683" s="338"/>
      <c r="BI683" s="338"/>
      <c r="BJ683" s="338"/>
      <c r="BK683" s="338"/>
      <c r="BL683" s="338"/>
      <c r="BM683" s="338"/>
      <c r="BN683" s="338"/>
      <c r="BO683" s="338"/>
      <c r="BP683" s="338"/>
      <c r="BQ683" s="338"/>
      <c r="BR683" s="338"/>
      <c r="BS683" s="338"/>
      <c r="BT683" s="338"/>
      <c r="BU683" s="338"/>
      <c r="BV683" s="343"/>
      <c r="BW683" s="343"/>
      <c r="BX683" s="343"/>
      <c r="BY683" s="343"/>
      <c r="BZ683" s="338"/>
      <c r="CA683" s="338"/>
      <c r="CB683" s="338"/>
      <c r="CC683" s="338"/>
      <c r="CD683" s="338"/>
      <c r="CE683" s="338"/>
      <c r="CF683" s="338"/>
    </row>
    <row r="684" ht="15.75" customHeight="1">
      <c r="A684" s="829"/>
      <c r="B684" s="338"/>
      <c r="C684" s="338"/>
      <c r="D684" s="338"/>
      <c r="E684" s="338"/>
      <c r="F684" s="346"/>
      <c r="G684" s="546"/>
      <c r="H684" s="547"/>
      <c r="I684" s="786">
        <f t="shared" si="177"/>
        <v>0</v>
      </c>
      <c r="J684" s="448"/>
      <c r="K684" s="344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  <c r="AV684" s="338"/>
      <c r="AW684" s="338"/>
      <c r="AX684" s="338"/>
      <c r="AY684" s="338"/>
      <c r="AZ684" s="338"/>
      <c r="BA684" s="338"/>
      <c r="BB684" s="338"/>
      <c r="BC684" s="338"/>
      <c r="BD684" s="338"/>
      <c r="BE684" s="338"/>
      <c r="BF684" s="338"/>
      <c r="BG684" s="338"/>
      <c r="BH684" s="338"/>
      <c r="BI684" s="338"/>
      <c r="BJ684" s="338"/>
      <c r="BK684" s="338"/>
      <c r="BL684" s="338"/>
      <c r="BM684" s="338"/>
      <c r="BN684" s="338"/>
      <c r="BO684" s="338"/>
      <c r="BP684" s="338"/>
      <c r="BQ684" s="338"/>
      <c r="BR684" s="338"/>
      <c r="BS684" s="338"/>
      <c r="BT684" s="338"/>
      <c r="BU684" s="338"/>
      <c r="BV684" s="343"/>
      <c r="BW684" s="343"/>
      <c r="BX684" s="343"/>
      <c r="BY684" s="343"/>
      <c r="BZ684" s="338"/>
      <c r="CA684" s="338"/>
      <c r="CB684" s="338"/>
      <c r="CC684" s="338"/>
      <c r="CD684" s="338"/>
      <c r="CE684" s="338"/>
      <c r="CF684" s="338"/>
    </row>
    <row r="685" ht="15.75" customHeight="1">
      <c r="A685" s="829"/>
      <c r="B685" s="338"/>
      <c r="C685" s="338"/>
      <c r="D685" s="338"/>
      <c r="E685" s="338"/>
      <c r="F685" s="346"/>
      <c r="G685" s="546"/>
      <c r="H685" s="547"/>
      <c r="I685" s="786">
        <f t="shared" si="177"/>
        <v>0</v>
      </c>
      <c r="J685" s="448"/>
      <c r="K685" s="344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  <c r="AV685" s="338"/>
      <c r="AW685" s="338"/>
      <c r="AX685" s="338"/>
      <c r="AY685" s="338"/>
      <c r="AZ685" s="338"/>
      <c r="BA685" s="338"/>
      <c r="BB685" s="338"/>
      <c r="BC685" s="338"/>
      <c r="BD685" s="338"/>
      <c r="BE685" s="338"/>
      <c r="BF685" s="338"/>
      <c r="BG685" s="338"/>
      <c r="BH685" s="338"/>
      <c r="BI685" s="338"/>
      <c r="BJ685" s="338"/>
      <c r="BK685" s="338"/>
      <c r="BL685" s="338"/>
      <c r="BM685" s="338"/>
      <c r="BN685" s="338"/>
      <c r="BO685" s="338"/>
      <c r="BP685" s="338"/>
      <c r="BQ685" s="338"/>
      <c r="BR685" s="338"/>
      <c r="BS685" s="338"/>
      <c r="BT685" s="338"/>
      <c r="BU685" s="338"/>
      <c r="BV685" s="343"/>
      <c r="BW685" s="343"/>
      <c r="BX685" s="343"/>
      <c r="BY685" s="343"/>
      <c r="BZ685" s="338"/>
      <c r="CA685" s="338"/>
      <c r="CB685" s="338"/>
      <c r="CC685" s="338"/>
      <c r="CD685" s="338"/>
      <c r="CE685" s="338"/>
      <c r="CF685" s="338"/>
    </row>
    <row r="686" ht="15.75" customHeight="1">
      <c r="A686" s="829"/>
      <c r="B686" s="338"/>
      <c r="C686" s="338"/>
      <c r="D686" s="338"/>
      <c r="E686" s="338"/>
      <c r="F686" s="346"/>
      <c r="G686" s="546"/>
      <c r="H686" s="547"/>
      <c r="I686" s="786">
        <f t="shared" si="177"/>
        <v>0</v>
      </c>
      <c r="J686" s="448"/>
      <c r="K686" s="344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  <c r="AV686" s="338"/>
      <c r="AW686" s="338"/>
      <c r="AX686" s="338"/>
      <c r="AY686" s="338"/>
      <c r="AZ686" s="338"/>
      <c r="BA686" s="338"/>
      <c r="BB686" s="338"/>
      <c r="BC686" s="338"/>
      <c r="BD686" s="338"/>
      <c r="BE686" s="338"/>
      <c r="BF686" s="338"/>
      <c r="BG686" s="338"/>
      <c r="BH686" s="338"/>
      <c r="BI686" s="338"/>
      <c r="BJ686" s="338"/>
      <c r="BK686" s="338"/>
      <c r="BL686" s="338"/>
      <c r="BM686" s="338"/>
      <c r="BN686" s="338"/>
      <c r="BO686" s="338"/>
      <c r="BP686" s="338"/>
      <c r="BQ686" s="338"/>
      <c r="BR686" s="338"/>
      <c r="BS686" s="338"/>
      <c r="BT686" s="338"/>
      <c r="BU686" s="338"/>
      <c r="BV686" s="343"/>
      <c r="BW686" s="343"/>
      <c r="BX686" s="343"/>
      <c r="BY686" s="343"/>
      <c r="BZ686" s="338"/>
      <c r="CA686" s="338"/>
      <c r="CB686" s="338"/>
      <c r="CC686" s="338"/>
      <c r="CD686" s="338"/>
      <c r="CE686" s="338"/>
      <c r="CF686" s="338"/>
    </row>
    <row r="687" ht="15.75" customHeight="1">
      <c r="A687" s="829"/>
      <c r="B687" s="338"/>
      <c r="C687" s="338"/>
      <c r="D687" s="338"/>
      <c r="E687" s="338"/>
      <c r="F687" s="346"/>
      <c r="G687" s="546"/>
      <c r="H687" s="547"/>
      <c r="I687" s="786">
        <f t="shared" si="177"/>
        <v>0</v>
      </c>
      <c r="J687" s="448"/>
      <c r="K687" s="344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  <c r="AV687" s="338"/>
      <c r="AW687" s="338"/>
      <c r="AX687" s="338"/>
      <c r="AY687" s="338"/>
      <c r="AZ687" s="338"/>
      <c r="BA687" s="338"/>
      <c r="BB687" s="338"/>
      <c r="BC687" s="338"/>
      <c r="BD687" s="338"/>
      <c r="BE687" s="338"/>
      <c r="BF687" s="338"/>
      <c r="BG687" s="338"/>
      <c r="BH687" s="338"/>
      <c r="BI687" s="338"/>
      <c r="BJ687" s="338"/>
      <c r="BK687" s="338"/>
      <c r="BL687" s="338"/>
      <c r="BM687" s="338"/>
      <c r="BN687" s="338"/>
      <c r="BO687" s="338"/>
      <c r="BP687" s="338"/>
      <c r="BQ687" s="338"/>
      <c r="BR687" s="338"/>
      <c r="BS687" s="338"/>
      <c r="BT687" s="338"/>
      <c r="BU687" s="338"/>
      <c r="BV687" s="343"/>
      <c r="BW687" s="343"/>
      <c r="BX687" s="343"/>
      <c r="BY687" s="343"/>
      <c r="BZ687" s="338"/>
      <c r="CA687" s="338"/>
      <c r="CB687" s="338"/>
      <c r="CC687" s="338"/>
      <c r="CD687" s="338"/>
      <c r="CE687" s="338"/>
      <c r="CF687" s="338"/>
    </row>
    <row r="688" ht="15.75" customHeight="1">
      <c r="A688" s="829"/>
      <c r="B688" s="338"/>
      <c r="C688" s="338"/>
      <c r="D688" s="338"/>
      <c r="E688" s="338"/>
      <c r="F688" s="346"/>
      <c r="G688" s="546"/>
      <c r="H688" s="547"/>
      <c r="I688" s="786">
        <f t="shared" si="177"/>
        <v>0</v>
      </c>
      <c r="J688" s="448"/>
      <c r="K688" s="344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  <c r="AV688" s="338"/>
      <c r="AW688" s="338"/>
      <c r="AX688" s="338"/>
      <c r="AY688" s="338"/>
      <c r="AZ688" s="338"/>
      <c r="BA688" s="338"/>
      <c r="BB688" s="338"/>
      <c r="BC688" s="338"/>
      <c r="BD688" s="338"/>
      <c r="BE688" s="338"/>
      <c r="BF688" s="338"/>
      <c r="BG688" s="338"/>
      <c r="BH688" s="338"/>
      <c r="BI688" s="338"/>
      <c r="BJ688" s="338"/>
      <c r="BK688" s="338"/>
      <c r="BL688" s="338"/>
      <c r="BM688" s="338"/>
      <c r="BN688" s="338"/>
      <c r="BO688" s="338"/>
      <c r="BP688" s="338"/>
      <c r="BQ688" s="338"/>
      <c r="BR688" s="338"/>
      <c r="BS688" s="338"/>
      <c r="BT688" s="338"/>
      <c r="BU688" s="338"/>
      <c r="BV688" s="343"/>
      <c r="BW688" s="343"/>
      <c r="BX688" s="343"/>
      <c r="BY688" s="343"/>
      <c r="BZ688" s="338"/>
      <c r="CA688" s="338"/>
      <c r="CB688" s="338"/>
      <c r="CC688" s="338"/>
      <c r="CD688" s="338"/>
      <c r="CE688" s="338"/>
      <c r="CF688" s="338"/>
    </row>
    <row r="689" ht="15.75" customHeight="1">
      <c r="A689" s="829"/>
      <c r="B689" s="338"/>
      <c r="C689" s="338"/>
      <c r="D689" s="338"/>
      <c r="E689" s="338"/>
      <c r="F689" s="346"/>
      <c r="G689" s="546"/>
      <c r="H689" s="547"/>
      <c r="I689" s="786">
        <f t="shared" si="177"/>
        <v>0</v>
      </c>
      <c r="J689" s="448"/>
      <c r="K689" s="344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  <c r="AV689" s="338"/>
      <c r="AW689" s="338"/>
      <c r="AX689" s="338"/>
      <c r="AY689" s="338"/>
      <c r="AZ689" s="338"/>
      <c r="BA689" s="338"/>
      <c r="BB689" s="338"/>
      <c r="BC689" s="338"/>
      <c r="BD689" s="338"/>
      <c r="BE689" s="338"/>
      <c r="BF689" s="338"/>
      <c r="BG689" s="338"/>
      <c r="BH689" s="338"/>
      <c r="BI689" s="338"/>
      <c r="BJ689" s="338"/>
      <c r="BK689" s="338"/>
      <c r="BL689" s="338"/>
      <c r="BM689" s="338"/>
      <c r="BN689" s="338"/>
      <c r="BO689" s="338"/>
      <c r="BP689" s="338"/>
      <c r="BQ689" s="338"/>
      <c r="BR689" s="338"/>
      <c r="BS689" s="338"/>
      <c r="BT689" s="338"/>
      <c r="BU689" s="338"/>
      <c r="BV689" s="343"/>
      <c r="BW689" s="343"/>
      <c r="BX689" s="343"/>
      <c r="BY689" s="343"/>
      <c r="BZ689" s="338"/>
      <c r="CA689" s="338"/>
      <c r="CB689" s="338"/>
      <c r="CC689" s="338"/>
      <c r="CD689" s="338"/>
      <c r="CE689" s="338"/>
      <c r="CF689" s="338"/>
    </row>
    <row r="690" ht="15.75" customHeight="1">
      <c r="A690" s="829"/>
      <c r="B690" s="338"/>
      <c r="C690" s="338"/>
      <c r="D690" s="338"/>
      <c r="E690" s="338"/>
      <c r="F690" s="346"/>
      <c r="G690" s="546"/>
      <c r="H690" s="547"/>
      <c r="I690" s="786">
        <f t="shared" si="177"/>
        <v>0</v>
      </c>
      <c r="J690" s="448"/>
      <c r="K690" s="344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  <c r="AV690" s="338"/>
      <c r="AW690" s="338"/>
      <c r="AX690" s="338"/>
      <c r="AY690" s="338"/>
      <c r="AZ690" s="338"/>
      <c r="BA690" s="338"/>
      <c r="BB690" s="338"/>
      <c r="BC690" s="338"/>
      <c r="BD690" s="338"/>
      <c r="BE690" s="338"/>
      <c r="BF690" s="338"/>
      <c r="BG690" s="338"/>
      <c r="BH690" s="338"/>
      <c r="BI690" s="338"/>
      <c r="BJ690" s="338"/>
      <c r="BK690" s="338"/>
      <c r="BL690" s="338"/>
      <c r="BM690" s="338"/>
      <c r="BN690" s="338"/>
      <c r="BO690" s="338"/>
      <c r="BP690" s="338"/>
      <c r="BQ690" s="338"/>
      <c r="BR690" s="338"/>
      <c r="BS690" s="338"/>
      <c r="BT690" s="338"/>
      <c r="BU690" s="338"/>
      <c r="BV690" s="343"/>
      <c r="BW690" s="343"/>
      <c r="BX690" s="343"/>
      <c r="BY690" s="343"/>
      <c r="BZ690" s="338"/>
      <c r="CA690" s="338"/>
      <c r="CB690" s="338"/>
      <c r="CC690" s="338"/>
      <c r="CD690" s="338"/>
      <c r="CE690" s="338"/>
      <c r="CF690" s="338"/>
    </row>
    <row r="691" ht="15.75" customHeight="1">
      <c r="A691" s="829"/>
      <c r="B691" s="338"/>
      <c r="C691" s="338"/>
      <c r="D691" s="338"/>
      <c r="E691" s="338"/>
      <c r="F691" s="346"/>
      <c r="G691" s="546"/>
      <c r="H691" s="547"/>
      <c r="I691" s="786">
        <f t="shared" si="177"/>
        <v>0</v>
      </c>
      <c r="J691" s="448"/>
      <c r="K691" s="344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  <c r="AV691" s="338"/>
      <c r="AW691" s="338"/>
      <c r="AX691" s="338"/>
      <c r="AY691" s="338"/>
      <c r="AZ691" s="338"/>
      <c r="BA691" s="338"/>
      <c r="BB691" s="338"/>
      <c r="BC691" s="338"/>
      <c r="BD691" s="338"/>
      <c r="BE691" s="338"/>
      <c r="BF691" s="338"/>
      <c r="BG691" s="338"/>
      <c r="BH691" s="338"/>
      <c r="BI691" s="338"/>
      <c r="BJ691" s="338"/>
      <c r="BK691" s="338"/>
      <c r="BL691" s="338"/>
      <c r="BM691" s="338"/>
      <c r="BN691" s="338"/>
      <c r="BO691" s="338"/>
      <c r="BP691" s="338"/>
      <c r="BQ691" s="338"/>
      <c r="BR691" s="338"/>
      <c r="BS691" s="338"/>
      <c r="BT691" s="338"/>
      <c r="BU691" s="338"/>
      <c r="BV691" s="343"/>
      <c r="BW691" s="343"/>
      <c r="BX691" s="343"/>
      <c r="BY691" s="343"/>
      <c r="BZ691" s="338"/>
      <c r="CA691" s="338"/>
      <c r="CB691" s="338"/>
      <c r="CC691" s="338"/>
      <c r="CD691" s="338"/>
      <c r="CE691" s="338"/>
      <c r="CF691" s="338"/>
    </row>
    <row r="692" ht="15.75" customHeight="1">
      <c r="A692" s="829"/>
      <c r="B692" s="338"/>
      <c r="C692" s="338"/>
      <c r="D692" s="338"/>
      <c r="E692" s="338"/>
      <c r="F692" s="346"/>
      <c r="G692" s="546"/>
      <c r="H692" s="547"/>
      <c r="I692" s="786">
        <f t="shared" si="177"/>
        <v>0</v>
      </c>
      <c r="J692" s="448"/>
      <c r="K692" s="344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  <c r="AV692" s="338"/>
      <c r="AW692" s="338"/>
      <c r="AX692" s="338"/>
      <c r="AY692" s="338"/>
      <c r="AZ692" s="338"/>
      <c r="BA692" s="338"/>
      <c r="BB692" s="338"/>
      <c r="BC692" s="338"/>
      <c r="BD692" s="338"/>
      <c r="BE692" s="338"/>
      <c r="BF692" s="338"/>
      <c r="BG692" s="338"/>
      <c r="BH692" s="338"/>
      <c r="BI692" s="338"/>
      <c r="BJ692" s="338"/>
      <c r="BK692" s="338"/>
      <c r="BL692" s="338"/>
      <c r="BM692" s="338"/>
      <c r="BN692" s="338"/>
      <c r="BO692" s="338"/>
      <c r="BP692" s="338"/>
      <c r="BQ692" s="338"/>
      <c r="BR692" s="338"/>
      <c r="BS692" s="338"/>
      <c r="BT692" s="338"/>
      <c r="BU692" s="338"/>
      <c r="BV692" s="343"/>
      <c r="BW692" s="343"/>
      <c r="BX692" s="343"/>
      <c r="BY692" s="343"/>
      <c r="BZ692" s="338"/>
      <c r="CA692" s="338"/>
      <c r="CB692" s="338"/>
      <c r="CC692" s="338"/>
      <c r="CD692" s="338"/>
      <c r="CE692" s="338"/>
      <c r="CF692" s="338"/>
    </row>
    <row r="693" ht="15.75" customHeight="1">
      <c r="A693" s="829"/>
      <c r="B693" s="338"/>
      <c r="C693" s="338"/>
      <c r="D693" s="338"/>
      <c r="E693" s="338"/>
      <c r="F693" s="346"/>
      <c r="G693" s="546"/>
      <c r="H693" s="547"/>
      <c r="I693" s="786">
        <f t="shared" si="177"/>
        <v>0</v>
      </c>
      <c r="J693" s="448"/>
      <c r="K693" s="344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  <c r="AV693" s="338"/>
      <c r="AW693" s="338"/>
      <c r="AX693" s="338"/>
      <c r="AY693" s="338"/>
      <c r="AZ693" s="338"/>
      <c r="BA693" s="338"/>
      <c r="BB693" s="338"/>
      <c r="BC693" s="338"/>
      <c r="BD693" s="338"/>
      <c r="BE693" s="338"/>
      <c r="BF693" s="338"/>
      <c r="BG693" s="338"/>
      <c r="BH693" s="338"/>
      <c r="BI693" s="338"/>
      <c r="BJ693" s="338"/>
      <c r="BK693" s="338"/>
      <c r="BL693" s="338"/>
      <c r="BM693" s="338"/>
      <c r="BN693" s="338"/>
      <c r="BO693" s="338"/>
      <c r="BP693" s="338"/>
      <c r="BQ693" s="338"/>
      <c r="BR693" s="338"/>
      <c r="BS693" s="338"/>
      <c r="BT693" s="338"/>
      <c r="BU693" s="338"/>
      <c r="BV693" s="343"/>
      <c r="BW693" s="343"/>
      <c r="BX693" s="343"/>
      <c r="BY693" s="343"/>
      <c r="BZ693" s="338"/>
      <c r="CA693" s="338"/>
      <c r="CB693" s="338"/>
      <c r="CC693" s="338"/>
      <c r="CD693" s="338"/>
      <c r="CE693" s="338"/>
      <c r="CF693" s="338"/>
    </row>
    <row r="694" ht="15.75" customHeight="1">
      <c r="A694" s="829"/>
      <c r="B694" s="338"/>
      <c r="C694" s="338"/>
      <c r="D694" s="338"/>
      <c r="E694" s="338"/>
      <c r="F694" s="346"/>
      <c r="G694" s="546"/>
      <c r="H694" s="547"/>
      <c r="I694" s="786">
        <f t="shared" si="177"/>
        <v>0</v>
      </c>
      <c r="J694" s="448"/>
      <c r="K694" s="344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  <c r="AV694" s="338"/>
      <c r="AW694" s="338"/>
      <c r="AX694" s="338"/>
      <c r="AY694" s="338"/>
      <c r="AZ694" s="338"/>
      <c r="BA694" s="338"/>
      <c r="BB694" s="338"/>
      <c r="BC694" s="338"/>
      <c r="BD694" s="338"/>
      <c r="BE694" s="338"/>
      <c r="BF694" s="338"/>
      <c r="BG694" s="338"/>
      <c r="BH694" s="338"/>
      <c r="BI694" s="338"/>
      <c r="BJ694" s="338"/>
      <c r="BK694" s="338"/>
      <c r="BL694" s="338"/>
      <c r="BM694" s="338"/>
      <c r="BN694" s="338"/>
      <c r="BO694" s="338"/>
      <c r="BP694" s="338"/>
      <c r="BQ694" s="338"/>
      <c r="BR694" s="338"/>
      <c r="BS694" s="338"/>
      <c r="BT694" s="338"/>
      <c r="BU694" s="338"/>
      <c r="BV694" s="343"/>
      <c r="BW694" s="343"/>
      <c r="BX694" s="343"/>
      <c r="BY694" s="343"/>
      <c r="BZ694" s="338"/>
      <c r="CA694" s="338"/>
      <c r="CB694" s="338"/>
      <c r="CC694" s="338"/>
      <c r="CD694" s="338"/>
      <c r="CE694" s="338"/>
      <c r="CF694" s="338"/>
    </row>
    <row r="695" ht="15.75" customHeight="1">
      <c r="A695" s="829"/>
      <c r="B695" s="338"/>
      <c r="C695" s="338"/>
      <c r="D695" s="338"/>
      <c r="E695" s="338"/>
      <c r="F695" s="346"/>
      <c r="G695" s="546"/>
      <c r="H695" s="547"/>
      <c r="I695" s="786">
        <f t="shared" si="177"/>
        <v>0</v>
      </c>
      <c r="J695" s="448"/>
      <c r="K695" s="344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  <c r="AV695" s="338"/>
      <c r="AW695" s="338"/>
      <c r="AX695" s="338"/>
      <c r="AY695" s="338"/>
      <c r="AZ695" s="338"/>
      <c r="BA695" s="338"/>
      <c r="BB695" s="338"/>
      <c r="BC695" s="338"/>
      <c r="BD695" s="338"/>
      <c r="BE695" s="338"/>
      <c r="BF695" s="338"/>
      <c r="BG695" s="338"/>
      <c r="BH695" s="338"/>
      <c r="BI695" s="338"/>
      <c r="BJ695" s="338"/>
      <c r="BK695" s="338"/>
      <c r="BL695" s="338"/>
      <c r="BM695" s="338"/>
      <c r="BN695" s="338"/>
      <c r="BO695" s="338"/>
      <c r="BP695" s="338"/>
      <c r="BQ695" s="338"/>
      <c r="BR695" s="338"/>
      <c r="BS695" s="338"/>
      <c r="BT695" s="338"/>
      <c r="BU695" s="338"/>
      <c r="BV695" s="343"/>
      <c r="BW695" s="343"/>
      <c r="BX695" s="343"/>
      <c r="BY695" s="343"/>
      <c r="BZ695" s="338"/>
      <c r="CA695" s="338"/>
      <c r="CB695" s="338"/>
      <c r="CC695" s="338"/>
      <c r="CD695" s="338"/>
      <c r="CE695" s="338"/>
      <c r="CF695" s="338"/>
    </row>
    <row r="696" ht="15.75" customHeight="1">
      <c r="A696" s="829"/>
      <c r="B696" s="338"/>
      <c r="C696" s="338"/>
      <c r="D696" s="338"/>
      <c r="E696" s="338"/>
      <c r="F696" s="346"/>
      <c r="G696" s="546"/>
      <c r="H696" s="547"/>
      <c r="I696" s="786">
        <f t="shared" si="177"/>
        <v>0</v>
      </c>
      <c r="J696" s="448"/>
      <c r="K696" s="344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  <c r="AV696" s="338"/>
      <c r="AW696" s="338"/>
      <c r="AX696" s="338"/>
      <c r="AY696" s="338"/>
      <c r="AZ696" s="338"/>
      <c r="BA696" s="338"/>
      <c r="BB696" s="338"/>
      <c r="BC696" s="338"/>
      <c r="BD696" s="338"/>
      <c r="BE696" s="338"/>
      <c r="BF696" s="338"/>
      <c r="BG696" s="338"/>
      <c r="BH696" s="338"/>
      <c r="BI696" s="338"/>
      <c r="BJ696" s="338"/>
      <c r="BK696" s="338"/>
      <c r="BL696" s="338"/>
      <c r="BM696" s="338"/>
      <c r="BN696" s="338"/>
      <c r="BO696" s="338"/>
      <c r="BP696" s="338"/>
      <c r="BQ696" s="338"/>
      <c r="BR696" s="338"/>
      <c r="BS696" s="338"/>
      <c r="BT696" s="338"/>
      <c r="BU696" s="338"/>
      <c r="BV696" s="343"/>
      <c r="BW696" s="343"/>
      <c r="BX696" s="343"/>
      <c r="BY696" s="343"/>
      <c r="BZ696" s="338"/>
      <c r="CA696" s="338"/>
      <c r="CB696" s="338"/>
      <c r="CC696" s="338"/>
      <c r="CD696" s="338"/>
      <c r="CE696" s="338"/>
      <c r="CF696" s="338"/>
    </row>
    <row r="697" ht="15.75" customHeight="1">
      <c r="A697" s="829"/>
      <c r="B697" s="338"/>
      <c r="C697" s="338"/>
      <c r="D697" s="338"/>
      <c r="E697" s="338"/>
      <c r="F697" s="346"/>
      <c r="G697" s="546"/>
      <c r="H697" s="547"/>
      <c r="I697" s="786">
        <f t="shared" si="177"/>
        <v>0</v>
      </c>
      <c r="J697" s="448"/>
      <c r="K697" s="344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  <c r="AV697" s="338"/>
      <c r="AW697" s="338"/>
      <c r="AX697" s="338"/>
      <c r="AY697" s="338"/>
      <c r="AZ697" s="338"/>
      <c r="BA697" s="338"/>
      <c r="BB697" s="338"/>
      <c r="BC697" s="338"/>
      <c r="BD697" s="338"/>
      <c r="BE697" s="338"/>
      <c r="BF697" s="338"/>
      <c r="BG697" s="338"/>
      <c r="BH697" s="338"/>
      <c r="BI697" s="338"/>
      <c r="BJ697" s="338"/>
      <c r="BK697" s="338"/>
      <c r="BL697" s="338"/>
      <c r="BM697" s="338"/>
      <c r="BN697" s="338"/>
      <c r="BO697" s="338"/>
      <c r="BP697" s="338"/>
      <c r="BQ697" s="338"/>
      <c r="BR697" s="338"/>
      <c r="BS697" s="338"/>
      <c r="BT697" s="338"/>
      <c r="BU697" s="338"/>
      <c r="BV697" s="343"/>
      <c r="BW697" s="343"/>
      <c r="BX697" s="343"/>
      <c r="BY697" s="343"/>
      <c r="BZ697" s="338"/>
      <c r="CA697" s="338"/>
      <c r="CB697" s="338"/>
      <c r="CC697" s="338"/>
      <c r="CD697" s="338"/>
      <c r="CE697" s="338"/>
      <c r="CF697" s="338"/>
    </row>
    <row r="698" ht="15.75" customHeight="1">
      <c r="A698" s="829"/>
      <c r="B698" s="338"/>
      <c r="C698" s="338"/>
      <c r="D698" s="338"/>
      <c r="E698" s="338"/>
      <c r="F698" s="346"/>
      <c r="G698" s="546"/>
      <c r="H698" s="547"/>
      <c r="I698" s="786">
        <f t="shared" si="177"/>
        <v>0</v>
      </c>
      <c r="J698" s="448"/>
      <c r="K698" s="344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  <c r="AV698" s="338"/>
      <c r="AW698" s="338"/>
      <c r="AX698" s="338"/>
      <c r="AY698" s="338"/>
      <c r="AZ698" s="338"/>
      <c r="BA698" s="338"/>
      <c r="BB698" s="338"/>
      <c r="BC698" s="338"/>
      <c r="BD698" s="338"/>
      <c r="BE698" s="338"/>
      <c r="BF698" s="338"/>
      <c r="BG698" s="338"/>
      <c r="BH698" s="338"/>
      <c r="BI698" s="338"/>
      <c r="BJ698" s="338"/>
      <c r="BK698" s="338"/>
      <c r="BL698" s="338"/>
      <c r="BM698" s="338"/>
      <c r="BN698" s="338"/>
      <c r="BO698" s="338"/>
      <c r="BP698" s="338"/>
      <c r="BQ698" s="338"/>
      <c r="BR698" s="338"/>
      <c r="BS698" s="338"/>
      <c r="BT698" s="338"/>
      <c r="BU698" s="338"/>
      <c r="BV698" s="343"/>
      <c r="BW698" s="343"/>
      <c r="BX698" s="343"/>
      <c r="BY698" s="343"/>
      <c r="BZ698" s="338"/>
      <c r="CA698" s="338"/>
      <c r="CB698" s="338"/>
      <c r="CC698" s="338"/>
      <c r="CD698" s="338"/>
      <c r="CE698" s="338"/>
      <c r="CF698" s="338"/>
    </row>
    <row r="699" ht="15.75" customHeight="1">
      <c r="A699" s="829"/>
      <c r="B699" s="338"/>
      <c r="C699" s="338"/>
      <c r="D699" s="338"/>
      <c r="E699" s="338"/>
      <c r="F699" s="346"/>
      <c r="G699" s="546"/>
      <c r="H699" s="547"/>
      <c r="I699" s="786">
        <f t="shared" si="177"/>
        <v>0</v>
      </c>
      <c r="J699" s="448"/>
      <c r="K699" s="344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  <c r="AV699" s="338"/>
      <c r="AW699" s="338"/>
      <c r="AX699" s="338"/>
      <c r="AY699" s="338"/>
      <c r="AZ699" s="338"/>
      <c r="BA699" s="338"/>
      <c r="BB699" s="338"/>
      <c r="BC699" s="338"/>
      <c r="BD699" s="338"/>
      <c r="BE699" s="338"/>
      <c r="BF699" s="338"/>
      <c r="BG699" s="338"/>
      <c r="BH699" s="338"/>
      <c r="BI699" s="338"/>
      <c r="BJ699" s="338"/>
      <c r="BK699" s="338"/>
      <c r="BL699" s="338"/>
      <c r="BM699" s="338"/>
      <c r="BN699" s="338"/>
      <c r="BO699" s="338"/>
      <c r="BP699" s="338"/>
      <c r="BQ699" s="338"/>
      <c r="BR699" s="338"/>
      <c r="BS699" s="338"/>
      <c r="BT699" s="338"/>
      <c r="BU699" s="338"/>
      <c r="BV699" s="343"/>
      <c r="BW699" s="343"/>
      <c r="BX699" s="343"/>
      <c r="BY699" s="343"/>
      <c r="BZ699" s="338"/>
      <c r="CA699" s="338"/>
      <c r="CB699" s="338"/>
      <c r="CC699" s="338"/>
      <c r="CD699" s="338"/>
      <c r="CE699" s="338"/>
      <c r="CF699" s="338"/>
    </row>
    <row r="700" ht="15.75" customHeight="1">
      <c r="A700" s="829"/>
      <c r="B700" s="338"/>
      <c r="C700" s="338"/>
      <c r="D700" s="338"/>
      <c r="E700" s="338"/>
      <c r="F700" s="346"/>
      <c r="G700" s="546"/>
      <c r="H700" s="547"/>
      <c r="I700" s="786">
        <f t="shared" si="177"/>
        <v>0</v>
      </c>
      <c r="J700" s="448"/>
      <c r="K700" s="344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  <c r="AV700" s="338"/>
      <c r="AW700" s="338"/>
      <c r="AX700" s="338"/>
      <c r="AY700" s="338"/>
      <c r="AZ700" s="338"/>
      <c r="BA700" s="338"/>
      <c r="BB700" s="338"/>
      <c r="BC700" s="338"/>
      <c r="BD700" s="338"/>
      <c r="BE700" s="338"/>
      <c r="BF700" s="338"/>
      <c r="BG700" s="338"/>
      <c r="BH700" s="338"/>
      <c r="BI700" s="338"/>
      <c r="BJ700" s="338"/>
      <c r="BK700" s="338"/>
      <c r="BL700" s="338"/>
      <c r="BM700" s="338"/>
      <c r="BN700" s="338"/>
      <c r="BO700" s="338"/>
      <c r="BP700" s="338"/>
      <c r="BQ700" s="338"/>
      <c r="BR700" s="338"/>
      <c r="BS700" s="338"/>
      <c r="BT700" s="338"/>
      <c r="BU700" s="338"/>
      <c r="BV700" s="343"/>
      <c r="BW700" s="343"/>
      <c r="BX700" s="343"/>
      <c r="BY700" s="343"/>
      <c r="BZ700" s="338"/>
      <c r="CA700" s="338"/>
      <c r="CB700" s="338"/>
      <c r="CC700" s="338"/>
      <c r="CD700" s="338"/>
      <c r="CE700" s="338"/>
      <c r="CF700" s="338"/>
    </row>
    <row r="701" ht="15.75" customHeight="1">
      <c r="A701" s="829"/>
      <c r="B701" s="338"/>
      <c r="C701" s="338"/>
      <c r="D701" s="338"/>
      <c r="E701" s="338"/>
      <c r="F701" s="346"/>
      <c r="G701" s="546"/>
      <c r="H701" s="547"/>
      <c r="I701" s="786">
        <f t="shared" si="177"/>
        <v>0</v>
      </c>
      <c r="J701" s="448"/>
      <c r="K701" s="344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  <c r="AV701" s="338"/>
      <c r="AW701" s="338"/>
      <c r="AX701" s="338"/>
      <c r="AY701" s="338"/>
      <c r="AZ701" s="338"/>
      <c r="BA701" s="338"/>
      <c r="BB701" s="338"/>
      <c r="BC701" s="338"/>
      <c r="BD701" s="338"/>
      <c r="BE701" s="338"/>
      <c r="BF701" s="338"/>
      <c r="BG701" s="338"/>
      <c r="BH701" s="338"/>
      <c r="BI701" s="338"/>
      <c r="BJ701" s="338"/>
      <c r="BK701" s="338"/>
      <c r="BL701" s="338"/>
      <c r="BM701" s="338"/>
      <c r="BN701" s="338"/>
      <c r="BO701" s="338"/>
      <c r="BP701" s="338"/>
      <c r="BQ701" s="338"/>
      <c r="BR701" s="338"/>
      <c r="BS701" s="338"/>
      <c r="BT701" s="338"/>
      <c r="BU701" s="338"/>
      <c r="BV701" s="343"/>
      <c r="BW701" s="343"/>
      <c r="BX701" s="343"/>
      <c r="BY701" s="343"/>
      <c r="BZ701" s="338"/>
      <c r="CA701" s="338"/>
      <c r="CB701" s="338"/>
      <c r="CC701" s="338"/>
      <c r="CD701" s="338"/>
      <c r="CE701" s="338"/>
      <c r="CF701" s="338"/>
    </row>
    <row r="702" ht="15.75" customHeight="1">
      <c r="A702" s="829"/>
      <c r="B702" s="338"/>
      <c r="C702" s="338"/>
      <c r="D702" s="338"/>
      <c r="E702" s="338"/>
      <c r="F702" s="346"/>
      <c r="G702" s="546"/>
      <c r="H702" s="547"/>
      <c r="I702" s="786">
        <f t="shared" si="177"/>
        <v>0</v>
      </c>
      <c r="J702" s="448"/>
      <c r="K702" s="344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  <c r="AV702" s="338"/>
      <c r="AW702" s="338"/>
      <c r="AX702" s="338"/>
      <c r="AY702" s="338"/>
      <c r="AZ702" s="338"/>
      <c r="BA702" s="338"/>
      <c r="BB702" s="338"/>
      <c r="BC702" s="338"/>
      <c r="BD702" s="338"/>
      <c r="BE702" s="338"/>
      <c r="BF702" s="338"/>
      <c r="BG702" s="338"/>
      <c r="BH702" s="338"/>
      <c r="BI702" s="338"/>
      <c r="BJ702" s="338"/>
      <c r="BK702" s="338"/>
      <c r="BL702" s="338"/>
      <c r="BM702" s="338"/>
      <c r="BN702" s="338"/>
      <c r="BO702" s="338"/>
      <c r="BP702" s="338"/>
      <c r="BQ702" s="338"/>
      <c r="BR702" s="338"/>
      <c r="BS702" s="338"/>
      <c r="BT702" s="338"/>
      <c r="BU702" s="338"/>
      <c r="BV702" s="343"/>
      <c r="BW702" s="343"/>
      <c r="BX702" s="343"/>
      <c r="BY702" s="343"/>
      <c r="BZ702" s="338"/>
      <c r="CA702" s="338"/>
      <c r="CB702" s="338"/>
      <c r="CC702" s="338"/>
      <c r="CD702" s="338"/>
      <c r="CE702" s="338"/>
      <c r="CF702" s="338"/>
    </row>
    <row r="703" ht="15.75" customHeight="1">
      <c r="A703" s="829"/>
      <c r="B703" s="338"/>
      <c r="C703" s="338"/>
      <c r="D703" s="338"/>
      <c r="E703" s="338"/>
      <c r="F703" s="346"/>
      <c r="G703" s="546"/>
      <c r="H703" s="547"/>
      <c r="I703" s="786">
        <f t="shared" si="177"/>
        <v>0</v>
      </c>
      <c r="J703" s="448"/>
      <c r="K703" s="344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  <c r="AV703" s="338"/>
      <c r="AW703" s="338"/>
      <c r="AX703" s="338"/>
      <c r="AY703" s="338"/>
      <c r="AZ703" s="338"/>
      <c r="BA703" s="338"/>
      <c r="BB703" s="338"/>
      <c r="BC703" s="338"/>
      <c r="BD703" s="338"/>
      <c r="BE703" s="338"/>
      <c r="BF703" s="338"/>
      <c r="BG703" s="338"/>
      <c r="BH703" s="338"/>
      <c r="BI703" s="338"/>
      <c r="BJ703" s="338"/>
      <c r="BK703" s="338"/>
      <c r="BL703" s="338"/>
      <c r="BM703" s="338"/>
      <c r="BN703" s="338"/>
      <c r="BO703" s="338"/>
      <c r="BP703" s="338"/>
      <c r="BQ703" s="338"/>
      <c r="BR703" s="338"/>
      <c r="BS703" s="338"/>
      <c r="BT703" s="338"/>
      <c r="BU703" s="338"/>
      <c r="BV703" s="343"/>
      <c r="BW703" s="343"/>
      <c r="BX703" s="343"/>
      <c r="BY703" s="343"/>
      <c r="BZ703" s="338"/>
      <c r="CA703" s="338"/>
      <c r="CB703" s="338"/>
      <c r="CC703" s="338"/>
      <c r="CD703" s="338"/>
      <c r="CE703" s="338"/>
      <c r="CF703" s="338"/>
    </row>
    <row r="704" ht="15.75" customHeight="1">
      <c r="A704" s="829"/>
      <c r="B704" s="338"/>
      <c r="C704" s="338"/>
      <c r="D704" s="338"/>
      <c r="E704" s="338"/>
      <c r="F704" s="346"/>
      <c r="G704" s="546"/>
      <c r="H704" s="547"/>
      <c r="I704" s="786">
        <f t="shared" si="177"/>
        <v>0</v>
      </c>
      <c r="J704" s="448"/>
      <c r="K704" s="344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  <c r="AV704" s="338"/>
      <c r="AW704" s="338"/>
      <c r="AX704" s="338"/>
      <c r="AY704" s="338"/>
      <c r="AZ704" s="338"/>
      <c r="BA704" s="338"/>
      <c r="BB704" s="338"/>
      <c r="BC704" s="338"/>
      <c r="BD704" s="338"/>
      <c r="BE704" s="338"/>
      <c r="BF704" s="338"/>
      <c r="BG704" s="338"/>
      <c r="BH704" s="338"/>
      <c r="BI704" s="338"/>
      <c r="BJ704" s="338"/>
      <c r="BK704" s="338"/>
      <c r="BL704" s="338"/>
      <c r="BM704" s="338"/>
      <c r="BN704" s="338"/>
      <c r="BO704" s="338"/>
      <c r="BP704" s="338"/>
      <c r="BQ704" s="338"/>
      <c r="BR704" s="338"/>
      <c r="BS704" s="338"/>
      <c r="BT704" s="338"/>
      <c r="BU704" s="338"/>
      <c r="BV704" s="343"/>
      <c r="BW704" s="343"/>
      <c r="BX704" s="343"/>
      <c r="BY704" s="343"/>
      <c r="BZ704" s="338"/>
      <c r="CA704" s="338"/>
      <c r="CB704" s="338"/>
      <c r="CC704" s="338"/>
      <c r="CD704" s="338"/>
      <c r="CE704" s="338"/>
      <c r="CF704" s="338"/>
    </row>
    <row r="705" ht="15.75" customHeight="1">
      <c r="A705" s="829"/>
      <c r="B705" s="338"/>
      <c r="C705" s="338"/>
      <c r="D705" s="338"/>
      <c r="E705" s="338"/>
      <c r="F705" s="346"/>
      <c r="G705" s="546"/>
      <c r="H705" s="547"/>
      <c r="I705" s="786">
        <f t="shared" si="177"/>
        <v>0</v>
      </c>
      <c r="J705" s="448"/>
      <c r="K705" s="344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  <c r="AV705" s="338"/>
      <c r="AW705" s="338"/>
      <c r="AX705" s="338"/>
      <c r="AY705" s="338"/>
      <c r="AZ705" s="338"/>
      <c r="BA705" s="338"/>
      <c r="BB705" s="338"/>
      <c r="BC705" s="338"/>
      <c r="BD705" s="338"/>
      <c r="BE705" s="338"/>
      <c r="BF705" s="338"/>
      <c r="BG705" s="338"/>
      <c r="BH705" s="338"/>
      <c r="BI705" s="338"/>
      <c r="BJ705" s="338"/>
      <c r="BK705" s="338"/>
      <c r="BL705" s="338"/>
      <c r="BM705" s="338"/>
      <c r="BN705" s="338"/>
      <c r="BO705" s="338"/>
      <c r="BP705" s="338"/>
      <c r="BQ705" s="338"/>
      <c r="BR705" s="338"/>
      <c r="BS705" s="338"/>
      <c r="BT705" s="338"/>
      <c r="BU705" s="338"/>
      <c r="BV705" s="343"/>
      <c r="BW705" s="343"/>
      <c r="BX705" s="343"/>
      <c r="BY705" s="343"/>
      <c r="BZ705" s="338"/>
      <c r="CA705" s="338"/>
      <c r="CB705" s="338"/>
      <c r="CC705" s="338"/>
      <c r="CD705" s="338"/>
      <c r="CE705" s="338"/>
      <c r="CF705" s="338"/>
    </row>
    <row r="706" ht="15.75" customHeight="1">
      <c r="A706" s="829"/>
      <c r="B706" s="338"/>
      <c r="C706" s="338"/>
      <c r="D706" s="338"/>
      <c r="E706" s="338"/>
      <c r="F706" s="346"/>
      <c r="G706" s="546"/>
      <c r="H706" s="547"/>
      <c r="I706" s="786">
        <f t="shared" si="177"/>
        <v>0</v>
      </c>
      <c r="J706" s="448"/>
      <c r="K706" s="344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  <c r="AV706" s="338"/>
      <c r="AW706" s="338"/>
      <c r="AX706" s="338"/>
      <c r="AY706" s="338"/>
      <c r="AZ706" s="338"/>
      <c r="BA706" s="338"/>
      <c r="BB706" s="338"/>
      <c r="BC706" s="338"/>
      <c r="BD706" s="338"/>
      <c r="BE706" s="338"/>
      <c r="BF706" s="338"/>
      <c r="BG706" s="338"/>
      <c r="BH706" s="338"/>
      <c r="BI706" s="338"/>
      <c r="BJ706" s="338"/>
      <c r="BK706" s="338"/>
      <c r="BL706" s="338"/>
      <c r="BM706" s="338"/>
      <c r="BN706" s="338"/>
      <c r="BO706" s="338"/>
      <c r="BP706" s="338"/>
      <c r="BQ706" s="338"/>
      <c r="BR706" s="338"/>
      <c r="BS706" s="338"/>
      <c r="BT706" s="338"/>
      <c r="BU706" s="338"/>
      <c r="BV706" s="343"/>
      <c r="BW706" s="343"/>
      <c r="BX706" s="343"/>
      <c r="BY706" s="343"/>
      <c r="BZ706" s="338"/>
      <c r="CA706" s="338"/>
      <c r="CB706" s="338"/>
      <c r="CC706" s="338"/>
      <c r="CD706" s="338"/>
      <c r="CE706" s="338"/>
      <c r="CF706" s="338"/>
    </row>
    <row r="707" ht="15.75" customHeight="1">
      <c r="A707" s="829"/>
      <c r="B707" s="338"/>
      <c r="C707" s="338"/>
      <c r="D707" s="338"/>
      <c r="E707" s="338"/>
      <c r="F707" s="346"/>
      <c r="G707" s="546"/>
      <c r="H707" s="547"/>
      <c r="I707" s="786">
        <f t="shared" si="177"/>
        <v>0</v>
      </c>
      <c r="J707" s="448"/>
      <c r="K707" s="344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  <c r="AV707" s="338"/>
      <c r="AW707" s="338"/>
      <c r="AX707" s="338"/>
      <c r="AY707" s="338"/>
      <c r="AZ707" s="338"/>
      <c r="BA707" s="338"/>
      <c r="BB707" s="338"/>
      <c r="BC707" s="338"/>
      <c r="BD707" s="338"/>
      <c r="BE707" s="338"/>
      <c r="BF707" s="338"/>
      <c r="BG707" s="338"/>
      <c r="BH707" s="338"/>
      <c r="BI707" s="338"/>
      <c r="BJ707" s="338"/>
      <c r="BK707" s="338"/>
      <c r="BL707" s="338"/>
      <c r="BM707" s="338"/>
      <c r="BN707" s="338"/>
      <c r="BO707" s="338"/>
      <c r="BP707" s="338"/>
      <c r="BQ707" s="338"/>
      <c r="BR707" s="338"/>
      <c r="BS707" s="338"/>
      <c r="BT707" s="338"/>
      <c r="BU707" s="338"/>
      <c r="BV707" s="343"/>
      <c r="BW707" s="343"/>
      <c r="BX707" s="343"/>
      <c r="BY707" s="343"/>
      <c r="BZ707" s="338"/>
      <c r="CA707" s="338"/>
      <c r="CB707" s="338"/>
      <c r="CC707" s="338"/>
      <c r="CD707" s="338"/>
      <c r="CE707" s="338"/>
      <c r="CF707" s="338"/>
    </row>
    <row r="708" ht="15.75" customHeight="1">
      <c r="A708" s="829"/>
      <c r="B708" s="338"/>
      <c r="C708" s="338"/>
      <c r="D708" s="338"/>
      <c r="E708" s="338"/>
      <c r="F708" s="346"/>
      <c r="G708" s="546"/>
      <c r="H708" s="547"/>
      <c r="I708" s="786">
        <f t="shared" si="177"/>
        <v>0</v>
      </c>
      <c r="J708" s="448"/>
      <c r="K708" s="344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  <c r="AV708" s="338"/>
      <c r="AW708" s="338"/>
      <c r="AX708" s="338"/>
      <c r="AY708" s="338"/>
      <c r="AZ708" s="338"/>
      <c r="BA708" s="338"/>
      <c r="BB708" s="338"/>
      <c r="BC708" s="338"/>
      <c r="BD708" s="338"/>
      <c r="BE708" s="338"/>
      <c r="BF708" s="338"/>
      <c r="BG708" s="338"/>
      <c r="BH708" s="338"/>
      <c r="BI708" s="338"/>
      <c r="BJ708" s="338"/>
      <c r="BK708" s="338"/>
      <c r="BL708" s="338"/>
      <c r="BM708" s="338"/>
      <c r="BN708" s="338"/>
      <c r="BO708" s="338"/>
      <c r="BP708" s="338"/>
      <c r="BQ708" s="338"/>
      <c r="BR708" s="338"/>
      <c r="BS708" s="338"/>
      <c r="BT708" s="338"/>
      <c r="BU708" s="338"/>
      <c r="BV708" s="343"/>
      <c r="BW708" s="343"/>
      <c r="BX708" s="343"/>
      <c r="BY708" s="343"/>
      <c r="BZ708" s="338"/>
      <c r="CA708" s="338"/>
      <c r="CB708" s="338"/>
      <c r="CC708" s="338"/>
      <c r="CD708" s="338"/>
      <c r="CE708" s="338"/>
      <c r="CF708" s="338"/>
    </row>
    <row r="709" ht="15.75" customHeight="1">
      <c r="A709" s="829"/>
      <c r="B709" s="338"/>
      <c r="C709" s="338"/>
      <c r="D709" s="338"/>
      <c r="E709" s="338"/>
      <c r="F709" s="346"/>
      <c r="G709" s="546"/>
      <c r="H709" s="547"/>
      <c r="I709" s="786">
        <f t="shared" si="177"/>
        <v>0</v>
      </c>
      <c r="J709" s="448"/>
      <c r="K709" s="344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  <c r="AV709" s="338"/>
      <c r="AW709" s="338"/>
      <c r="AX709" s="338"/>
      <c r="AY709" s="338"/>
      <c r="AZ709" s="338"/>
      <c r="BA709" s="338"/>
      <c r="BB709" s="338"/>
      <c r="BC709" s="338"/>
      <c r="BD709" s="338"/>
      <c r="BE709" s="338"/>
      <c r="BF709" s="338"/>
      <c r="BG709" s="338"/>
      <c r="BH709" s="338"/>
      <c r="BI709" s="338"/>
      <c r="BJ709" s="338"/>
      <c r="BK709" s="338"/>
      <c r="BL709" s="338"/>
      <c r="BM709" s="338"/>
      <c r="BN709" s="338"/>
      <c r="BO709" s="338"/>
      <c r="BP709" s="338"/>
      <c r="BQ709" s="338"/>
      <c r="BR709" s="338"/>
      <c r="BS709" s="338"/>
      <c r="BT709" s="338"/>
      <c r="BU709" s="338"/>
      <c r="BV709" s="343"/>
      <c r="BW709" s="343"/>
      <c r="BX709" s="343"/>
      <c r="BY709" s="343"/>
      <c r="BZ709" s="338"/>
      <c r="CA709" s="338"/>
      <c r="CB709" s="338"/>
      <c r="CC709" s="338"/>
      <c r="CD709" s="338"/>
      <c r="CE709" s="338"/>
      <c r="CF709" s="338"/>
    </row>
    <row r="710" ht="15.75" customHeight="1">
      <c r="A710" s="829"/>
      <c r="B710" s="338"/>
      <c r="C710" s="338"/>
      <c r="D710" s="338"/>
      <c r="E710" s="338"/>
      <c r="F710" s="346"/>
      <c r="G710" s="546"/>
      <c r="H710" s="547"/>
      <c r="I710" s="786">
        <f t="shared" si="177"/>
        <v>0</v>
      </c>
      <c r="J710" s="448"/>
      <c r="K710" s="344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  <c r="AV710" s="338"/>
      <c r="AW710" s="338"/>
      <c r="AX710" s="338"/>
      <c r="AY710" s="338"/>
      <c r="AZ710" s="338"/>
      <c r="BA710" s="338"/>
      <c r="BB710" s="338"/>
      <c r="BC710" s="338"/>
      <c r="BD710" s="338"/>
      <c r="BE710" s="338"/>
      <c r="BF710" s="338"/>
      <c r="BG710" s="338"/>
      <c r="BH710" s="338"/>
      <c r="BI710" s="338"/>
      <c r="BJ710" s="338"/>
      <c r="BK710" s="338"/>
      <c r="BL710" s="338"/>
      <c r="BM710" s="338"/>
      <c r="BN710" s="338"/>
      <c r="BO710" s="338"/>
      <c r="BP710" s="338"/>
      <c r="BQ710" s="338"/>
      <c r="BR710" s="338"/>
      <c r="BS710" s="338"/>
      <c r="BT710" s="338"/>
      <c r="BU710" s="338"/>
      <c r="BV710" s="343"/>
      <c r="BW710" s="343"/>
      <c r="BX710" s="343"/>
      <c r="BY710" s="343"/>
      <c r="BZ710" s="338"/>
      <c r="CA710" s="338"/>
      <c r="CB710" s="338"/>
      <c r="CC710" s="338"/>
      <c r="CD710" s="338"/>
      <c r="CE710" s="338"/>
      <c r="CF710" s="338"/>
    </row>
    <row r="711" ht="15.75" customHeight="1">
      <c r="A711" s="829"/>
      <c r="B711" s="338"/>
      <c r="C711" s="338"/>
      <c r="D711" s="338"/>
      <c r="E711" s="338"/>
      <c r="F711" s="346"/>
      <c r="G711" s="546"/>
      <c r="H711" s="547"/>
      <c r="I711" s="786">
        <f t="shared" si="177"/>
        <v>0</v>
      </c>
      <c r="J711" s="448"/>
      <c r="K711" s="344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  <c r="AV711" s="338"/>
      <c r="AW711" s="338"/>
      <c r="AX711" s="338"/>
      <c r="AY711" s="338"/>
      <c r="AZ711" s="338"/>
      <c r="BA711" s="338"/>
      <c r="BB711" s="338"/>
      <c r="BC711" s="338"/>
      <c r="BD711" s="338"/>
      <c r="BE711" s="338"/>
      <c r="BF711" s="338"/>
      <c r="BG711" s="338"/>
      <c r="BH711" s="338"/>
      <c r="BI711" s="338"/>
      <c r="BJ711" s="338"/>
      <c r="BK711" s="338"/>
      <c r="BL711" s="338"/>
      <c r="BM711" s="338"/>
      <c r="BN711" s="338"/>
      <c r="BO711" s="338"/>
      <c r="BP711" s="338"/>
      <c r="BQ711" s="338"/>
      <c r="BR711" s="338"/>
      <c r="BS711" s="338"/>
      <c r="BT711" s="338"/>
      <c r="BU711" s="338"/>
      <c r="BV711" s="343"/>
      <c r="BW711" s="343"/>
      <c r="BX711" s="343"/>
      <c r="BY711" s="343"/>
      <c r="BZ711" s="338"/>
      <c r="CA711" s="338"/>
      <c r="CB711" s="338"/>
      <c r="CC711" s="338"/>
      <c r="CD711" s="338"/>
      <c r="CE711" s="338"/>
      <c r="CF711" s="338"/>
    </row>
    <row r="712" ht="15.75" customHeight="1">
      <c r="A712" s="829"/>
      <c r="B712" s="338"/>
      <c r="C712" s="338"/>
      <c r="D712" s="338"/>
      <c r="E712" s="338"/>
      <c r="F712" s="346"/>
      <c r="G712" s="546"/>
      <c r="H712" s="547"/>
      <c r="I712" s="786">
        <f t="shared" si="177"/>
        <v>0</v>
      </c>
      <c r="J712" s="448"/>
      <c r="K712" s="344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  <c r="AV712" s="338"/>
      <c r="AW712" s="338"/>
      <c r="AX712" s="338"/>
      <c r="AY712" s="338"/>
      <c r="AZ712" s="338"/>
      <c r="BA712" s="338"/>
      <c r="BB712" s="338"/>
      <c r="BC712" s="338"/>
      <c r="BD712" s="338"/>
      <c r="BE712" s="338"/>
      <c r="BF712" s="338"/>
      <c r="BG712" s="338"/>
      <c r="BH712" s="338"/>
      <c r="BI712" s="338"/>
      <c r="BJ712" s="338"/>
      <c r="BK712" s="338"/>
      <c r="BL712" s="338"/>
      <c r="BM712" s="338"/>
      <c r="BN712" s="338"/>
      <c r="BO712" s="338"/>
      <c r="BP712" s="338"/>
      <c r="BQ712" s="338"/>
      <c r="BR712" s="338"/>
      <c r="BS712" s="338"/>
      <c r="BT712" s="338"/>
      <c r="BU712" s="338"/>
      <c r="BV712" s="343"/>
      <c r="BW712" s="343"/>
      <c r="BX712" s="343"/>
      <c r="BY712" s="343"/>
      <c r="BZ712" s="338"/>
      <c r="CA712" s="338"/>
      <c r="CB712" s="338"/>
      <c r="CC712" s="338"/>
      <c r="CD712" s="338"/>
      <c r="CE712" s="338"/>
      <c r="CF712" s="338"/>
    </row>
    <row r="713" ht="15.75" customHeight="1">
      <c r="A713" s="829"/>
      <c r="B713" s="338"/>
      <c r="C713" s="338"/>
      <c r="D713" s="338"/>
      <c r="E713" s="338"/>
      <c r="F713" s="346"/>
      <c r="G713" s="546"/>
      <c r="H713" s="547"/>
      <c r="I713" s="786">
        <f t="shared" si="177"/>
        <v>0</v>
      </c>
      <c r="J713" s="448"/>
      <c r="K713" s="344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  <c r="AV713" s="338"/>
      <c r="AW713" s="338"/>
      <c r="AX713" s="338"/>
      <c r="AY713" s="338"/>
      <c r="AZ713" s="338"/>
      <c r="BA713" s="338"/>
      <c r="BB713" s="338"/>
      <c r="BC713" s="338"/>
      <c r="BD713" s="338"/>
      <c r="BE713" s="338"/>
      <c r="BF713" s="338"/>
      <c r="BG713" s="338"/>
      <c r="BH713" s="338"/>
      <c r="BI713" s="338"/>
      <c r="BJ713" s="338"/>
      <c r="BK713" s="338"/>
      <c r="BL713" s="338"/>
      <c r="BM713" s="338"/>
      <c r="BN713" s="338"/>
      <c r="BO713" s="338"/>
      <c r="BP713" s="338"/>
      <c r="BQ713" s="338"/>
      <c r="BR713" s="338"/>
      <c r="BS713" s="338"/>
      <c r="BT713" s="338"/>
      <c r="BU713" s="338"/>
      <c r="BV713" s="343"/>
      <c r="BW713" s="343"/>
      <c r="BX713" s="343"/>
      <c r="BY713" s="343"/>
      <c r="BZ713" s="338"/>
      <c r="CA713" s="338"/>
      <c r="CB713" s="338"/>
      <c r="CC713" s="338"/>
      <c r="CD713" s="338"/>
      <c r="CE713" s="338"/>
      <c r="CF713" s="338"/>
    </row>
    <row r="714" ht="15.75" customHeight="1">
      <c r="A714" s="829"/>
      <c r="B714" s="338"/>
      <c r="C714" s="338"/>
      <c r="D714" s="338"/>
      <c r="E714" s="338"/>
      <c r="F714" s="346"/>
      <c r="G714" s="546"/>
      <c r="H714" s="547"/>
      <c r="I714" s="786">
        <f t="shared" si="177"/>
        <v>0</v>
      </c>
      <c r="J714" s="448"/>
      <c r="K714" s="344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  <c r="AV714" s="338"/>
      <c r="AW714" s="338"/>
      <c r="AX714" s="338"/>
      <c r="AY714" s="338"/>
      <c r="AZ714" s="338"/>
      <c r="BA714" s="338"/>
      <c r="BB714" s="338"/>
      <c r="BC714" s="338"/>
      <c r="BD714" s="338"/>
      <c r="BE714" s="338"/>
      <c r="BF714" s="338"/>
      <c r="BG714" s="338"/>
      <c r="BH714" s="338"/>
      <c r="BI714" s="338"/>
      <c r="BJ714" s="338"/>
      <c r="BK714" s="338"/>
      <c r="BL714" s="338"/>
      <c r="BM714" s="338"/>
      <c r="BN714" s="338"/>
      <c r="BO714" s="338"/>
      <c r="BP714" s="338"/>
      <c r="BQ714" s="338"/>
      <c r="BR714" s="338"/>
      <c r="BS714" s="338"/>
      <c r="BT714" s="338"/>
      <c r="BU714" s="338"/>
      <c r="BV714" s="343"/>
      <c r="BW714" s="343"/>
      <c r="BX714" s="343"/>
      <c r="BY714" s="343"/>
      <c r="BZ714" s="338"/>
      <c r="CA714" s="338"/>
      <c r="CB714" s="338"/>
      <c r="CC714" s="338"/>
      <c r="CD714" s="338"/>
      <c r="CE714" s="338"/>
      <c r="CF714" s="338"/>
    </row>
    <row r="715" ht="15.75" customHeight="1">
      <c r="A715" s="829"/>
      <c r="B715" s="338"/>
      <c r="C715" s="338"/>
      <c r="D715" s="338"/>
      <c r="E715" s="338"/>
      <c r="F715" s="346"/>
      <c r="G715" s="546"/>
      <c r="H715" s="547"/>
      <c r="I715" s="786">
        <f t="shared" si="177"/>
        <v>0</v>
      </c>
      <c r="J715" s="448"/>
      <c r="K715" s="344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  <c r="AV715" s="338"/>
      <c r="AW715" s="338"/>
      <c r="AX715" s="338"/>
      <c r="AY715" s="338"/>
      <c r="AZ715" s="338"/>
      <c r="BA715" s="338"/>
      <c r="BB715" s="338"/>
      <c r="BC715" s="338"/>
      <c r="BD715" s="338"/>
      <c r="BE715" s="338"/>
      <c r="BF715" s="338"/>
      <c r="BG715" s="338"/>
      <c r="BH715" s="338"/>
      <c r="BI715" s="338"/>
      <c r="BJ715" s="338"/>
      <c r="BK715" s="338"/>
      <c r="BL715" s="338"/>
      <c r="BM715" s="338"/>
      <c r="BN715" s="338"/>
      <c r="BO715" s="338"/>
      <c r="BP715" s="338"/>
      <c r="BQ715" s="338"/>
      <c r="BR715" s="338"/>
      <c r="BS715" s="338"/>
      <c r="BT715" s="338"/>
      <c r="BU715" s="338"/>
      <c r="BV715" s="343"/>
      <c r="BW715" s="343"/>
      <c r="BX715" s="343"/>
      <c r="BY715" s="343"/>
      <c r="BZ715" s="338"/>
      <c r="CA715" s="338"/>
      <c r="CB715" s="338"/>
      <c r="CC715" s="338"/>
      <c r="CD715" s="338"/>
      <c r="CE715" s="338"/>
      <c r="CF715" s="338"/>
    </row>
    <row r="716" ht="15.75" customHeight="1">
      <c r="A716" s="829"/>
      <c r="B716" s="338"/>
      <c r="C716" s="338"/>
      <c r="D716" s="338"/>
      <c r="E716" s="338"/>
      <c r="F716" s="346"/>
      <c r="G716" s="546"/>
      <c r="H716" s="547"/>
      <c r="I716" s="786">
        <f t="shared" si="177"/>
        <v>0</v>
      </c>
      <c r="J716" s="448"/>
      <c r="K716" s="344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  <c r="AV716" s="338"/>
      <c r="AW716" s="338"/>
      <c r="AX716" s="338"/>
      <c r="AY716" s="338"/>
      <c r="AZ716" s="338"/>
      <c r="BA716" s="338"/>
      <c r="BB716" s="338"/>
      <c r="BC716" s="338"/>
      <c r="BD716" s="338"/>
      <c r="BE716" s="338"/>
      <c r="BF716" s="338"/>
      <c r="BG716" s="338"/>
      <c r="BH716" s="338"/>
      <c r="BI716" s="338"/>
      <c r="BJ716" s="338"/>
      <c r="BK716" s="338"/>
      <c r="BL716" s="338"/>
      <c r="BM716" s="338"/>
      <c r="BN716" s="338"/>
      <c r="BO716" s="338"/>
      <c r="BP716" s="338"/>
      <c r="BQ716" s="338"/>
      <c r="BR716" s="338"/>
      <c r="BS716" s="338"/>
      <c r="BT716" s="338"/>
      <c r="BU716" s="338"/>
      <c r="BV716" s="343"/>
      <c r="BW716" s="343"/>
      <c r="BX716" s="343"/>
      <c r="BY716" s="343"/>
      <c r="BZ716" s="338"/>
      <c r="CA716" s="338"/>
      <c r="CB716" s="338"/>
      <c r="CC716" s="338"/>
      <c r="CD716" s="338"/>
      <c r="CE716" s="338"/>
      <c r="CF716" s="338"/>
    </row>
    <row r="717" ht="15.75" customHeight="1">
      <c r="A717" s="829"/>
      <c r="B717" s="338"/>
      <c r="C717" s="338"/>
      <c r="D717" s="338"/>
      <c r="E717" s="338"/>
      <c r="F717" s="346"/>
      <c r="G717" s="546"/>
      <c r="H717" s="547"/>
      <c r="I717" s="786">
        <f t="shared" si="177"/>
        <v>0</v>
      </c>
      <c r="J717" s="448"/>
      <c r="K717" s="344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  <c r="AV717" s="338"/>
      <c r="AW717" s="338"/>
      <c r="AX717" s="338"/>
      <c r="AY717" s="338"/>
      <c r="AZ717" s="338"/>
      <c r="BA717" s="338"/>
      <c r="BB717" s="338"/>
      <c r="BC717" s="338"/>
      <c r="BD717" s="338"/>
      <c r="BE717" s="338"/>
      <c r="BF717" s="338"/>
      <c r="BG717" s="338"/>
      <c r="BH717" s="338"/>
      <c r="BI717" s="338"/>
      <c r="BJ717" s="338"/>
      <c r="BK717" s="338"/>
      <c r="BL717" s="338"/>
      <c r="BM717" s="338"/>
      <c r="BN717" s="338"/>
      <c r="BO717" s="338"/>
      <c r="BP717" s="338"/>
      <c r="BQ717" s="338"/>
      <c r="BR717" s="338"/>
      <c r="BS717" s="338"/>
      <c r="BT717" s="338"/>
      <c r="BU717" s="338"/>
      <c r="BV717" s="343"/>
      <c r="BW717" s="343"/>
      <c r="BX717" s="343"/>
      <c r="BY717" s="343"/>
      <c r="BZ717" s="338"/>
      <c r="CA717" s="338"/>
      <c r="CB717" s="338"/>
      <c r="CC717" s="338"/>
      <c r="CD717" s="338"/>
      <c r="CE717" s="338"/>
      <c r="CF717" s="338"/>
    </row>
    <row r="718" ht="15.75" customHeight="1">
      <c r="A718" s="829"/>
      <c r="B718" s="338"/>
      <c r="C718" s="338"/>
      <c r="D718" s="338"/>
      <c r="E718" s="338"/>
      <c r="F718" s="346"/>
      <c r="G718" s="546"/>
      <c r="H718" s="547"/>
      <c r="I718" s="786">
        <f t="shared" si="177"/>
        <v>0</v>
      </c>
      <c r="J718" s="448"/>
      <c r="K718" s="344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  <c r="AV718" s="338"/>
      <c r="AW718" s="338"/>
      <c r="AX718" s="338"/>
      <c r="AY718" s="338"/>
      <c r="AZ718" s="338"/>
      <c r="BA718" s="338"/>
      <c r="BB718" s="338"/>
      <c r="BC718" s="338"/>
      <c r="BD718" s="338"/>
      <c r="BE718" s="338"/>
      <c r="BF718" s="338"/>
      <c r="BG718" s="338"/>
      <c r="BH718" s="338"/>
      <c r="BI718" s="338"/>
      <c r="BJ718" s="338"/>
      <c r="BK718" s="338"/>
      <c r="BL718" s="338"/>
      <c r="BM718" s="338"/>
      <c r="BN718" s="338"/>
      <c r="BO718" s="338"/>
      <c r="BP718" s="338"/>
      <c r="BQ718" s="338"/>
      <c r="BR718" s="338"/>
      <c r="BS718" s="338"/>
      <c r="BT718" s="338"/>
      <c r="BU718" s="338"/>
      <c r="BV718" s="343"/>
      <c r="BW718" s="343"/>
      <c r="BX718" s="343"/>
      <c r="BY718" s="343"/>
      <c r="BZ718" s="338"/>
      <c r="CA718" s="338"/>
      <c r="CB718" s="338"/>
      <c r="CC718" s="338"/>
      <c r="CD718" s="338"/>
      <c r="CE718" s="338"/>
      <c r="CF718" s="338"/>
    </row>
    <row r="719" ht="15.75" customHeight="1">
      <c r="A719" s="829"/>
      <c r="B719" s="338"/>
      <c r="C719" s="338"/>
      <c r="D719" s="338"/>
      <c r="E719" s="338"/>
      <c r="F719" s="346"/>
      <c r="G719" s="546"/>
      <c r="H719" s="547"/>
      <c r="I719" s="786">
        <f t="shared" si="177"/>
        <v>0</v>
      </c>
      <c r="J719" s="448"/>
      <c r="K719" s="344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  <c r="AV719" s="338"/>
      <c r="AW719" s="338"/>
      <c r="AX719" s="338"/>
      <c r="AY719" s="338"/>
      <c r="AZ719" s="338"/>
      <c r="BA719" s="338"/>
      <c r="BB719" s="338"/>
      <c r="BC719" s="338"/>
      <c r="BD719" s="338"/>
      <c r="BE719" s="338"/>
      <c r="BF719" s="338"/>
      <c r="BG719" s="338"/>
      <c r="BH719" s="338"/>
      <c r="BI719" s="338"/>
      <c r="BJ719" s="338"/>
      <c r="BK719" s="338"/>
      <c r="BL719" s="338"/>
      <c r="BM719" s="338"/>
      <c r="BN719" s="338"/>
      <c r="BO719" s="338"/>
      <c r="BP719" s="338"/>
      <c r="BQ719" s="338"/>
      <c r="BR719" s="338"/>
      <c r="BS719" s="338"/>
      <c r="BT719" s="338"/>
      <c r="BU719" s="338"/>
      <c r="BV719" s="343"/>
      <c r="BW719" s="343"/>
      <c r="BX719" s="343"/>
      <c r="BY719" s="343"/>
      <c r="BZ719" s="338"/>
      <c r="CA719" s="338"/>
      <c r="CB719" s="338"/>
      <c r="CC719" s="338"/>
      <c r="CD719" s="338"/>
      <c r="CE719" s="338"/>
      <c r="CF719" s="338"/>
    </row>
    <row r="720" ht="15.75" customHeight="1">
      <c r="A720" s="829"/>
      <c r="B720" s="338"/>
      <c r="C720" s="338"/>
      <c r="D720" s="338"/>
      <c r="E720" s="338"/>
      <c r="F720" s="346"/>
      <c r="G720" s="546"/>
      <c r="H720" s="547"/>
      <c r="I720" s="786">
        <f t="shared" si="177"/>
        <v>0</v>
      </c>
      <c r="J720" s="448"/>
      <c r="K720" s="344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  <c r="AV720" s="338"/>
      <c r="AW720" s="338"/>
      <c r="AX720" s="338"/>
      <c r="AY720" s="338"/>
      <c r="AZ720" s="338"/>
      <c r="BA720" s="338"/>
      <c r="BB720" s="338"/>
      <c r="BC720" s="338"/>
      <c r="BD720" s="338"/>
      <c r="BE720" s="338"/>
      <c r="BF720" s="338"/>
      <c r="BG720" s="338"/>
      <c r="BH720" s="338"/>
      <c r="BI720" s="338"/>
      <c r="BJ720" s="338"/>
      <c r="BK720" s="338"/>
      <c r="BL720" s="338"/>
      <c r="BM720" s="338"/>
      <c r="BN720" s="338"/>
      <c r="BO720" s="338"/>
      <c r="BP720" s="338"/>
      <c r="BQ720" s="338"/>
      <c r="BR720" s="338"/>
      <c r="BS720" s="338"/>
      <c r="BT720" s="338"/>
      <c r="BU720" s="338"/>
      <c r="BV720" s="343"/>
      <c r="BW720" s="343"/>
      <c r="BX720" s="343"/>
      <c r="BY720" s="343"/>
      <c r="BZ720" s="338"/>
      <c r="CA720" s="338"/>
      <c r="CB720" s="338"/>
      <c r="CC720" s="338"/>
      <c r="CD720" s="338"/>
      <c r="CE720" s="338"/>
      <c r="CF720" s="338"/>
    </row>
    <row r="721" ht="15.75" customHeight="1">
      <c r="A721" s="829"/>
      <c r="B721" s="338"/>
      <c r="C721" s="338"/>
      <c r="D721" s="338"/>
      <c r="E721" s="338"/>
      <c r="F721" s="346"/>
      <c r="G721" s="546"/>
      <c r="H721" s="547"/>
      <c r="I721" s="786">
        <f t="shared" si="177"/>
        <v>0</v>
      </c>
      <c r="J721" s="448"/>
      <c r="K721" s="344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  <c r="AV721" s="338"/>
      <c r="AW721" s="338"/>
      <c r="AX721" s="338"/>
      <c r="AY721" s="338"/>
      <c r="AZ721" s="338"/>
      <c r="BA721" s="338"/>
      <c r="BB721" s="338"/>
      <c r="BC721" s="338"/>
      <c r="BD721" s="338"/>
      <c r="BE721" s="338"/>
      <c r="BF721" s="338"/>
      <c r="BG721" s="338"/>
      <c r="BH721" s="338"/>
      <c r="BI721" s="338"/>
      <c r="BJ721" s="338"/>
      <c r="BK721" s="338"/>
      <c r="BL721" s="338"/>
      <c r="BM721" s="338"/>
      <c r="BN721" s="338"/>
      <c r="BO721" s="338"/>
      <c r="BP721" s="338"/>
      <c r="BQ721" s="338"/>
      <c r="BR721" s="338"/>
      <c r="BS721" s="338"/>
      <c r="BT721" s="338"/>
      <c r="BU721" s="338"/>
      <c r="BV721" s="343"/>
      <c r="BW721" s="343"/>
      <c r="BX721" s="343"/>
      <c r="BY721" s="343"/>
      <c r="BZ721" s="338"/>
      <c r="CA721" s="338"/>
      <c r="CB721" s="338"/>
      <c r="CC721" s="338"/>
      <c r="CD721" s="338"/>
      <c r="CE721" s="338"/>
      <c r="CF721" s="338"/>
    </row>
    <row r="722" ht="15.75" customHeight="1">
      <c r="A722" s="829"/>
      <c r="B722" s="338"/>
      <c r="C722" s="338"/>
      <c r="D722" s="338"/>
      <c r="E722" s="338"/>
      <c r="F722" s="346"/>
      <c r="G722" s="546"/>
      <c r="H722" s="547"/>
      <c r="I722" s="786">
        <f t="shared" si="177"/>
        <v>0</v>
      </c>
      <c r="J722" s="448"/>
      <c r="K722" s="344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  <c r="AV722" s="338"/>
      <c r="AW722" s="338"/>
      <c r="AX722" s="338"/>
      <c r="AY722" s="338"/>
      <c r="AZ722" s="338"/>
      <c r="BA722" s="338"/>
      <c r="BB722" s="338"/>
      <c r="BC722" s="338"/>
      <c r="BD722" s="338"/>
      <c r="BE722" s="338"/>
      <c r="BF722" s="338"/>
      <c r="BG722" s="338"/>
      <c r="BH722" s="338"/>
      <c r="BI722" s="338"/>
      <c r="BJ722" s="338"/>
      <c r="BK722" s="338"/>
      <c r="BL722" s="338"/>
      <c r="BM722" s="338"/>
      <c r="BN722" s="338"/>
      <c r="BO722" s="338"/>
      <c r="BP722" s="338"/>
      <c r="BQ722" s="338"/>
      <c r="BR722" s="338"/>
      <c r="BS722" s="338"/>
      <c r="BT722" s="338"/>
      <c r="BU722" s="338"/>
      <c r="BV722" s="343"/>
      <c r="BW722" s="343"/>
      <c r="BX722" s="343"/>
      <c r="BY722" s="343"/>
      <c r="BZ722" s="338"/>
      <c r="CA722" s="338"/>
      <c r="CB722" s="338"/>
      <c r="CC722" s="338"/>
      <c r="CD722" s="338"/>
      <c r="CE722" s="338"/>
      <c r="CF722" s="338"/>
    </row>
    <row r="723" ht="15.75" customHeight="1">
      <c r="A723" s="829"/>
      <c r="B723" s="338"/>
      <c r="C723" s="338"/>
      <c r="D723" s="338"/>
      <c r="E723" s="338"/>
      <c r="F723" s="346"/>
      <c r="G723" s="546"/>
      <c r="H723" s="547"/>
      <c r="I723" s="786">
        <f t="shared" si="177"/>
        <v>0</v>
      </c>
      <c r="J723" s="448"/>
      <c r="K723" s="344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  <c r="AV723" s="338"/>
      <c r="AW723" s="338"/>
      <c r="AX723" s="338"/>
      <c r="AY723" s="338"/>
      <c r="AZ723" s="338"/>
      <c r="BA723" s="338"/>
      <c r="BB723" s="338"/>
      <c r="BC723" s="338"/>
      <c r="BD723" s="338"/>
      <c r="BE723" s="338"/>
      <c r="BF723" s="338"/>
      <c r="BG723" s="338"/>
      <c r="BH723" s="338"/>
      <c r="BI723" s="338"/>
      <c r="BJ723" s="338"/>
      <c r="BK723" s="338"/>
      <c r="BL723" s="338"/>
      <c r="BM723" s="338"/>
      <c r="BN723" s="338"/>
      <c r="BO723" s="338"/>
      <c r="BP723" s="338"/>
      <c r="BQ723" s="338"/>
      <c r="BR723" s="338"/>
      <c r="BS723" s="338"/>
      <c r="BT723" s="338"/>
      <c r="BU723" s="338"/>
      <c r="BV723" s="343"/>
      <c r="BW723" s="343"/>
      <c r="BX723" s="343"/>
      <c r="BY723" s="343"/>
      <c r="BZ723" s="338"/>
      <c r="CA723" s="338"/>
      <c r="CB723" s="338"/>
      <c r="CC723" s="338"/>
      <c r="CD723" s="338"/>
      <c r="CE723" s="338"/>
      <c r="CF723" s="338"/>
    </row>
    <row r="724" ht="15.75" customHeight="1">
      <c r="A724" s="829"/>
      <c r="B724" s="338"/>
      <c r="C724" s="338"/>
      <c r="D724" s="338"/>
      <c r="E724" s="338"/>
      <c r="F724" s="346"/>
      <c r="G724" s="546"/>
      <c r="H724" s="547"/>
      <c r="I724" s="786">
        <f t="shared" si="177"/>
        <v>0</v>
      </c>
      <c r="J724" s="448"/>
      <c r="K724" s="344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  <c r="AV724" s="338"/>
      <c r="AW724" s="338"/>
      <c r="AX724" s="338"/>
      <c r="AY724" s="338"/>
      <c r="AZ724" s="338"/>
      <c r="BA724" s="338"/>
      <c r="BB724" s="338"/>
      <c r="BC724" s="338"/>
      <c r="BD724" s="338"/>
      <c r="BE724" s="338"/>
      <c r="BF724" s="338"/>
      <c r="BG724" s="338"/>
      <c r="BH724" s="338"/>
      <c r="BI724" s="338"/>
      <c r="BJ724" s="338"/>
      <c r="BK724" s="338"/>
      <c r="BL724" s="338"/>
      <c r="BM724" s="338"/>
      <c r="BN724" s="338"/>
      <c r="BO724" s="338"/>
      <c r="BP724" s="338"/>
      <c r="BQ724" s="338"/>
      <c r="BR724" s="338"/>
      <c r="BS724" s="338"/>
      <c r="BT724" s="338"/>
      <c r="BU724" s="338"/>
      <c r="BV724" s="343"/>
      <c r="BW724" s="343"/>
      <c r="BX724" s="343"/>
      <c r="BY724" s="343"/>
      <c r="BZ724" s="338"/>
      <c r="CA724" s="338"/>
      <c r="CB724" s="338"/>
      <c r="CC724" s="338"/>
      <c r="CD724" s="338"/>
      <c r="CE724" s="338"/>
      <c r="CF724" s="338"/>
    </row>
    <row r="725" ht="15.75" customHeight="1">
      <c r="A725" s="829"/>
      <c r="B725" s="338"/>
      <c r="C725" s="338"/>
      <c r="D725" s="338"/>
      <c r="E725" s="338"/>
      <c r="F725" s="346"/>
      <c r="G725" s="546"/>
      <c r="H725" s="547"/>
      <c r="I725" s="786">
        <f t="shared" si="177"/>
        <v>0</v>
      </c>
      <c r="J725" s="448"/>
      <c r="K725" s="344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  <c r="AV725" s="338"/>
      <c r="AW725" s="338"/>
      <c r="AX725" s="338"/>
      <c r="AY725" s="338"/>
      <c r="AZ725" s="338"/>
      <c r="BA725" s="338"/>
      <c r="BB725" s="338"/>
      <c r="BC725" s="338"/>
      <c r="BD725" s="338"/>
      <c r="BE725" s="338"/>
      <c r="BF725" s="338"/>
      <c r="BG725" s="338"/>
      <c r="BH725" s="338"/>
      <c r="BI725" s="338"/>
      <c r="BJ725" s="338"/>
      <c r="BK725" s="338"/>
      <c r="BL725" s="338"/>
      <c r="BM725" s="338"/>
      <c r="BN725" s="338"/>
      <c r="BO725" s="338"/>
      <c r="BP725" s="338"/>
      <c r="BQ725" s="338"/>
      <c r="BR725" s="338"/>
      <c r="BS725" s="338"/>
      <c r="BT725" s="338"/>
      <c r="BU725" s="338"/>
      <c r="BV725" s="343"/>
      <c r="BW725" s="343"/>
      <c r="BX725" s="343"/>
      <c r="BY725" s="343"/>
      <c r="BZ725" s="338"/>
      <c r="CA725" s="338"/>
      <c r="CB725" s="338"/>
      <c r="CC725" s="338"/>
      <c r="CD725" s="338"/>
      <c r="CE725" s="338"/>
      <c r="CF725" s="338"/>
    </row>
    <row r="726" ht="15.75" customHeight="1">
      <c r="A726" s="829"/>
      <c r="B726" s="338"/>
      <c r="C726" s="338"/>
      <c r="D726" s="338"/>
      <c r="E726" s="338"/>
      <c r="F726" s="346"/>
      <c r="G726" s="546"/>
      <c r="H726" s="547"/>
      <c r="I726" s="786">
        <f t="shared" si="177"/>
        <v>0</v>
      </c>
      <c r="J726" s="448"/>
      <c r="K726" s="344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  <c r="AV726" s="338"/>
      <c r="AW726" s="338"/>
      <c r="AX726" s="338"/>
      <c r="AY726" s="338"/>
      <c r="AZ726" s="338"/>
      <c r="BA726" s="338"/>
      <c r="BB726" s="338"/>
      <c r="BC726" s="338"/>
      <c r="BD726" s="338"/>
      <c r="BE726" s="338"/>
      <c r="BF726" s="338"/>
      <c r="BG726" s="338"/>
      <c r="BH726" s="338"/>
      <c r="BI726" s="338"/>
      <c r="BJ726" s="338"/>
      <c r="BK726" s="338"/>
      <c r="BL726" s="338"/>
      <c r="BM726" s="338"/>
      <c r="BN726" s="338"/>
      <c r="BO726" s="338"/>
      <c r="BP726" s="338"/>
      <c r="BQ726" s="338"/>
      <c r="BR726" s="338"/>
      <c r="BS726" s="338"/>
      <c r="BT726" s="338"/>
      <c r="BU726" s="338"/>
      <c r="BV726" s="343"/>
      <c r="BW726" s="343"/>
      <c r="BX726" s="343"/>
      <c r="BY726" s="343"/>
      <c r="BZ726" s="338"/>
      <c r="CA726" s="338"/>
      <c r="CB726" s="338"/>
      <c r="CC726" s="338"/>
      <c r="CD726" s="338"/>
      <c r="CE726" s="338"/>
      <c r="CF726" s="338"/>
    </row>
    <row r="727" ht="15.75" customHeight="1">
      <c r="A727" s="829"/>
      <c r="B727" s="338"/>
      <c r="C727" s="338"/>
      <c r="D727" s="338"/>
      <c r="E727" s="338"/>
      <c r="F727" s="346"/>
      <c r="G727" s="546"/>
      <c r="H727" s="547"/>
      <c r="I727" s="786">
        <f t="shared" si="177"/>
        <v>0</v>
      </c>
      <c r="J727" s="448"/>
      <c r="K727" s="344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  <c r="AV727" s="338"/>
      <c r="AW727" s="338"/>
      <c r="AX727" s="338"/>
      <c r="AY727" s="338"/>
      <c r="AZ727" s="338"/>
      <c r="BA727" s="338"/>
      <c r="BB727" s="338"/>
      <c r="BC727" s="338"/>
      <c r="BD727" s="338"/>
      <c r="BE727" s="338"/>
      <c r="BF727" s="338"/>
      <c r="BG727" s="338"/>
      <c r="BH727" s="338"/>
      <c r="BI727" s="338"/>
      <c r="BJ727" s="338"/>
      <c r="BK727" s="338"/>
      <c r="BL727" s="338"/>
      <c r="BM727" s="338"/>
      <c r="BN727" s="338"/>
      <c r="BO727" s="338"/>
      <c r="BP727" s="338"/>
      <c r="BQ727" s="338"/>
      <c r="BR727" s="338"/>
      <c r="BS727" s="338"/>
      <c r="BT727" s="338"/>
      <c r="BU727" s="338"/>
      <c r="BV727" s="343"/>
      <c r="BW727" s="343"/>
      <c r="BX727" s="343"/>
      <c r="BY727" s="343"/>
      <c r="BZ727" s="338"/>
      <c r="CA727" s="338"/>
      <c r="CB727" s="338"/>
      <c r="CC727" s="338"/>
      <c r="CD727" s="338"/>
      <c r="CE727" s="338"/>
      <c r="CF727" s="338"/>
    </row>
    <row r="728" ht="15.75" customHeight="1">
      <c r="A728" s="829"/>
      <c r="B728" s="338"/>
      <c r="C728" s="338"/>
      <c r="D728" s="338"/>
      <c r="E728" s="338"/>
      <c r="F728" s="346"/>
      <c r="G728" s="546"/>
      <c r="H728" s="547"/>
      <c r="I728" s="786">
        <f t="shared" si="177"/>
        <v>0</v>
      </c>
      <c r="J728" s="448"/>
      <c r="K728" s="344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  <c r="AV728" s="338"/>
      <c r="AW728" s="338"/>
      <c r="AX728" s="338"/>
      <c r="AY728" s="338"/>
      <c r="AZ728" s="338"/>
      <c r="BA728" s="338"/>
      <c r="BB728" s="338"/>
      <c r="BC728" s="338"/>
      <c r="BD728" s="338"/>
      <c r="BE728" s="338"/>
      <c r="BF728" s="338"/>
      <c r="BG728" s="338"/>
      <c r="BH728" s="338"/>
      <c r="BI728" s="338"/>
      <c r="BJ728" s="338"/>
      <c r="BK728" s="338"/>
      <c r="BL728" s="338"/>
      <c r="BM728" s="338"/>
      <c r="BN728" s="338"/>
      <c r="BO728" s="338"/>
      <c r="BP728" s="338"/>
      <c r="BQ728" s="338"/>
      <c r="BR728" s="338"/>
      <c r="BS728" s="338"/>
      <c r="BT728" s="338"/>
      <c r="BU728" s="338"/>
      <c r="BV728" s="343"/>
      <c r="BW728" s="343"/>
      <c r="BX728" s="343"/>
      <c r="BY728" s="343"/>
      <c r="BZ728" s="338"/>
      <c r="CA728" s="338"/>
      <c r="CB728" s="338"/>
      <c r="CC728" s="338"/>
      <c r="CD728" s="338"/>
      <c r="CE728" s="338"/>
      <c r="CF728" s="338"/>
    </row>
    <row r="729" ht="15.75" customHeight="1">
      <c r="A729" s="829"/>
      <c r="B729" s="338"/>
      <c r="C729" s="338"/>
      <c r="D729" s="338"/>
      <c r="E729" s="338"/>
      <c r="F729" s="346"/>
      <c r="G729" s="546"/>
      <c r="H729" s="547"/>
      <c r="I729" s="786">
        <f t="shared" si="177"/>
        <v>0</v>
      </c>
      <c r="J729" s="448"/>
      <c r="K729" s="344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  <c r="AV729" s="338"/>
      <c r="AW729" s="338"/>
      <c r="AX729" s="338"/>
      <c r="AY729" s="338"/>
      <c r="AZ729" s="338"/>
      <c r="BA729" s="338"/>
      <c r="BB729" s="338"/>
      <c r="BC729" s="338"/>
      <c r="BD729" s="338"/>
      <c r="BE729" s="338"/>
      <c r="BF729" s="338"/>
      <c r="BG729" s="338"/>
      <c r="BH729" s="338"/>
      <c r="BI729" s="338"/>
      <c r="BJ729" s="338"/>
      <c r="BK729" s="338"/>
      <c r="BL729" s="338"/>
      <c r="BM729" s="338"/>
      <c r="BN729" s="338"/>
      <c r="BO729" s="338"/>
      <c r="BP729" s="338"/>
      <c r="BQ729" s="338"/>
      <c r="BR729" s="338"/>
      <c r="BS729" s="338"/>
      <c r="BT729" s="338"/>
      <c r="BU729" s="338"/>
      <c r="BV729" s="343"/>
      <c r="BW729" s="343"/>
      <c r="BX729" s="343"/>
      <c r="BY729" s="343"/>
      <c r="BZ729" s="338"/>
      <c r="CA729" s="338"/>
      <c r="CB729" s="338"/>
      <c r="CC729" s="338"/>
      <c r="CD729" s="338"/>
      <c r="CE729" s="338"/>
      <c r="CF729" s="338"/>
    </row>
    <row r="730" ht="15.75" customHeight="1">
      <c r="A730" s="829"/>
      <c r="B730" s="338"/>
      <c r="C730" s="338"/>
      <c r="D730" s="338"/>
      <c r="E730" s="338"/>
      <c r="F730" s="346"/>
      <c r="G730" s="546"/>
      <c r="H730" s="547"/>
      <c r="I730" s="786">
        <f t="shared" si="177"/>
        <v>0</v>
      </c>
      <c r="J730" s="448"/>
      <c r="K730" s="344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  <c r="AV730" s="338"/>
      <c r="AW730" s="338"/>
      <c r="AX730" s="338"/>
      <c r="AY730" s="338"/>
      <c r="AZ730" s="338"/>
      <c r="BA730" s="338"/>
      <c r="BB730" s="338"/>
      <c r="BC730" s="338"/>
      <c r="BD730" s="338"/>
      <c r="BE730" s="338"/>
      <c r="BF730" s="338"/>
      <c r="BG730" s="338"/>
      <c r="BH730" s="338"/>
      <c r="BI730" s="338"/>
      <c r="BJ730" s="338"/>
      <c r="BK730" s="338"/>
      <c r="BL730" s="338"/>
      <c r="BM730" s="338"/>
      <c r="BN730" s="338"/>
      <c r="BO730" s="338"/>
      <c r="BP730" s="338"/>
      <c r="BQ730" s="338"/>
      <c r="BR730" s="338"/>
      <c r="BS730" s="338"/>
      <c r="BT730" s="338"/>
      <c r="BU730" s="338"/>
      <c r="BV730" s="343"/>
      <c r="BW730" s="343"/>
      <c r="BX730" s="343"/>
      <c r="BY730" s="343"/>
      <c r="BZ730" s="338"/>
      <c r="CA730" s="338"/>
      <c r="CB730" s="338"/>
      <c r="CC730" s="338"/>
      <c r="CD730" s="338"/>
      <c r="CE730" s="338"/>
      <c r="CF730" s="338"/>
    </row>
    <row r="731" ht="15.75" customHeight="1">
      <c r="A731" s="829"/>
      <c r="B731" s="338"/>
      <c r="C731" s="338"/>
      <c r="D731" s="338"/>
      <c r="E731" s="338"/>
      <c r="F731" s="346"/>
      <c r="G731" s="546"/>
      <c r="H731" s="547"/>
      <c r="I731" s="786">
        <f t="shared" si="177"/>
        <v>0</v>
      </c>
      <c r="J731" s="448"/>
      <c r="K731" s="344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  <c r="AV731" s="338"/>
      <c r="AW731" s="338"/>
      <c r="AX731" s="338"/>
      <c r="AY731" s="338"/>
      <c r="AZ731" s="338"/>
      <c r="BA731" s="338"/>
      <c r="BB731" s="338"/>
      <c r="BC731" s="338"/>
      <c r="BD731" s="338"/>
      <c r="BE731" s="338"/>
      <c r="BF731" s="338"/>
      <c r="BG731" s="338"/>
      <c r="BH731" s="338"/>
      <c r="BI731" s="338"/>
      <c r="BJ731" s="338"/>
      <c r="BK731" s="338"/>
      <c r="BL731" s="338"/>
      <c r="BM731" s="338"/>
      <c r="BN731" s="338"/>
      <c r="BO731" s="338"/>
      <c r="BP731" s="338"/>
      <c r="BQ731" s="338"/>
      <c r="BR731" s="338"/>
      <c r="BS731" s="338"/>
      <c r="BT731" s="338"/>
      <c r="BU731" s="338"/>
      <c r="BV731" s="343"/>
      <c r="BW731" s="343"/>
      <c r="BX731" s="343"/>
      <c r="BY731" s="343"/>
      <c r="BZ731" s="338"/>
      <c r="CA731" s="338"/>
      <c r="CB731" s="338"/>
      <c r="CC731" s="338"/>
      <c r="CD731" s="338"/>
      <c r="CE731" s="338"/>
      <c r="CF731" s="338"/>
    </row>
    <row r="732" ht="15.75" customHeight="1">
      <c r="A732" s="829"/>
      <c r="B732" s="338"/>
      <c r="C732" s="338"/>
      <c r="D732" s="338"/>
      <c r="E732" s="338"/>
      <c r="F732" s="346"/>
      <c r="G732" s="546"/>
      <c r="H732" s="547"/>
      <c r="I732" s="786">
        <f t="shared" si="177"/>
        <v>0</v>
      </c>
      <c r="J732" s="448"/>
      <c r="K732" s="344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  <c r="AV732" s="338"/>
      <c r="AW732" s="338"/>
      <c r="AX732" s="338"/>
      <c r="AY732" s="338"/>
      <c r="AZ732" s="338"/>
      <c r="BA732" s="338"/>
      <c r="BB732" s="338"/>
      <c r="BC732" s="338"/>
      <c r="BD732" s="338"/>
      <c r="BE732" s="338"/>
      <c r="BF732" s="338"/>
      <c r="BG732" s="338"/>
      <c r="BH732" s="338"/>
      <c r="BI732" s="338"/>
      <c r="BJ732" s="338"/>
      <c r="BK732" s="338"/>
      <c r="BL732" s="338"/>
      <c r="BM732" s="338"/>
      <c r="BN732" s="338"/>
      <c r="BO732" s="338"/>
      <c r="BP732" s="338"/>
      <c r="BQ732" s="338"/>
      <c r="BR732" s="338"/>
      <c r="BS732" s="338"/>
      <c r="BT732" s="338"/>
      <c r="BU732" s="338"/>
      <c r="BV732" s="343"/>
      <c r="BW732" s="343"/>
      <c r="BX732" s="343"/>
      <c r="BY732" s="343"/>
      <c r="BZ732" s="338"/>
      <c r="CA732" s="338"/>
      <c r="CB732" s="338"/>
      <c r="CC732" s="338"/>
      <c r="CD732" s="338"/>
      <c r="CE732" s="338"/>
      <c r="CF732" s="338"/>
    </row>
    <row r="733" ht="15.75" customHeight="1">
      <c r="A733" s="829"/>
      <c r="B733" s="338"/>
      <c r="C733" s="338"/>
      <c r="D733" s="338"/>
      <c r="E733" s="338"/>
      <c r="F733" s="346"/>
      <c r="G733" s="546"/>
      <c r="H733" s="547"/>
      <c r="I733" s="786">
        <f t="shared" si="177"/>
        <v>0</v>
      </c>
      <c r="J733" s="448"/>
      <c r="K733" s="344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  <c r="AV733" s="338"/>
      <c r="AW733" s="338"/>
      <c r="AX733" s="338"/>
      <c r="AY733" s="338"/>
      <c r="AZ733" s="338"/>
      <c r="BA733" s="338"/>
      <c r="BB733" s="338"/>
      <c r="BC733" s="338"/>
      <c r="BD733" s="338"/>
      <c r="BE733" s="338"/>
      <c r="BF733" s="338"/>
      <c r="BG733" s="338"/>
      <c r="BH733" s="338"/>
      <c r="BI733" s="338"/>
      <c r="BJ733" s="338"/>
      <c r="BK733" s="338"/>
      <c r="BL733" s="338"/>
      <c r="BM733" s="338"/>
      <c r="BN733" s="338"/>
      <c r="BO733" s="338"/>
      <c r="BP733" s="338"/>
      <c r="BQ733" s="338"/>
      <c r="BR733" s="338"/>
      <c r="BS733" s="338"/>
      <c r="BT733" s="338"/>
      <c r="BU733" s="338"/>
      <c r="BV733" s="343"/>
      <c r="BW733" s="343"/>
      <c r="BX733" s="343"/>
      <c r="BY733" s="343"/>
      <c r="BZ733" s="338"/>
      <c r="CA733" s="338"/>
      <c r="CB733" s="338"/>
      <c r="CC733" s="338"/>
      <c r="CD733" s="338"/>
      <c r="CE733" s="338"/>
      <c r="CF733" s="338"/>
    </row>
    <row r="734" ht="15.75" customHeight="1">
      <c r="A734" s="829"/>
      <c r="B734" s="338"/>
      <c r="C734" s="338"/>
      <c r="D734" s="338"/>
      <c r="E734" s="338"/>
      <c r="F734" s="346"/>
      <c r="G734" s="546"/>
      <c r="H734" s="547"/>
      <c r="I734" s="786">
        <f t="shared" si="177"/>
        <v>0</v>
      </c>
      <c r="J734" s="448"/>
      <c r="K734" s="344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  <c r="AV734" s="338"/>
      <c r="AW734" s="338"/>
      <c r="AX734" s="338"/>
      <c r="AY734" s="338"/>
      <c r="AZ734" s="338"/>
      <c r="BA734" s="338"/>
      <c r="BB734" s="338"/>
      <c r="BC734" s="338"/>
      <c r="BD734" s="338"/>
      <c r="BE734" s="338"/>
      <c r="BF734" s="338"/>
      <c r="BG734" s="338"/>
      <c r="BH734" s="338"/>
      <c r="BI734" s="338"/>
      <c r="BJ734" s="338"/>
      <c r="BK734" s="338"/>
      <c r="BL734" s="338"/>
      <c r="BM734" s="338"/>
      <c r="BN734" s="338"/>
      <c r="BO734" s="338"/>
      <c r="BP734" s="338"/>
      <c r="BQ734" s="338"/>
      <c r="BR734" s="338"/>
      <c r="BS734" s="338"/>
      <c r="BT734" s="338"/>
      <c r="BU734" s="338"/>
      <c r="BV734" s="343"/>
      <c r="BW734" s="343"/>
      <c r="BX734" s="343"/>
      <c r="BY734" s="343"/>
      <c r="BZ734" s="338"/>
      <c r="CA734" s="338"/>
      <c r="CB734" s="338"/>
      <c r="CC734" s="338"/>
      <c r="CD734" s="338"/>
      <c r="CE734" s="338"/>
      <c r="CF734" s="338"/>
    </row>
    <row r="735" ht="15.75" customHeight="1">
      <c r="A735" s="829"/>
      <c r="B735" s="338"/>
      <c r="C735" s="338"/>
      <c r="D735" s="338"/>
      <c r="E735" s="338"/>
      <c r="F735" s="346"/>
      <c r="G735" s="546"/>
      <c r="H735" s="547"/>
      <c r="I735" s="786">
        <f t="shared" si="177"/>
        <v>0</v>
      </c>
      <c r="J735" s="448"/>
      <c r="K735" s="344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  <c r="AV735" s="338"/>
      <c r="AW735" s="338"/>
      <c r="AX735" s="338"/>
      <c r="AY735" s="338"/>
      <c r="AZ735" s="338"/>
      <c r="BA735" s="338"/>
      <c r="BB735" s="338"/>
      <c r="BC735" s="338"/>
      <c r="BD735" s="338"/>
      <c r="BE735" s="338"/>
      <c r="BF735" s="338"/>
      <c r="BG735" s="338"/>
      <c r="BH735" s="338"/>
      <c r="BI735" s="338"/>
      <c r="BJ735" s="338"/>
      <c r="BK735" s="338"/>
      <c r="BL735" s="338"/>
      <c r="BM735" s="338"/>
      <c r="BN735" s="338"/>
      <c r="BO735" s="338"/>
      <c r="BP735" s="338"/>
      <c r="BQ735" s="338"/>
      <c r="BR735" s="338"/>
      <c r="BS735" s="338"/>
      <c r="BT735" s="338"/>
      <c r="BU735" s="338"/>
      <c r="BV735" s="343"/>
      <c r="BW735" s="343"/>
      <c r="BX735" s="343"/>
      <c r="BY735" s="343"/>
      <c r="BZ735" s="338"/>
      <c r="CA735" s="338"/>
      <c r="CB735" s="338"/>
      <c r="CC735" s="338"/>
      <c r="CD735" s="338"/>
      <c r="CE735" s="338"/>
      <c r="CF735" s="338"/>
    </row>
    <row r="736" ht="15.75" customHeight="1">
      <c r="A736" s="829"/>
      <c r="B736" s="338"/>
      <c r="C736" s="338"/>
      <c r="D736" s="338"/>
      <c r="E736" s="338"/>
      <c r="F736" s="346"/>
      <c r="G736" s="546"/>
      <c r="H736" s="547"/>
      <c r="I736" s="786">
        <f t="shared" si="177"/>
        <v>0</v>
      </c>
      <c r="J736" s="448"/>
      <c r="K736" s="344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  <c r="AV736" s="338"/>
      <c r="AW736" s="338"/>
      <c r="AX736" s="338"/>
      <c r="AY736" s="338"/>
      <c r="AZ736" s="338"/>
      <c r="BA736" s="338"/>
      <c r="BB736" s="338"/>
      <c r="BC736" s="338"/>
      <c r="BD736" s="338"/>
      <c r="BE736" s="338"/>
      <c r="BF736" s="338"/>
      <c r="BG736" s="338"/>
      <c r="BH736" s="338"/>
      <c r="BI736" s="338"/>
      <c r="BJ736" s="338"/>
      <c r="BK736" s="338"/>
      <c r="BL736" s="338"/>
      <c r="BM736" s="338"/>
      <c r="BN736" s="338"/>
      <c r="BO736" s="338"/>
      <c r="BP736" s="338"/>
      <c r="BQ736" s="338"/>
      <c r="BR736" s="338"/>
      <c r="BS736" s="338"/>
      <c r="BT736" s="338"/>
      <c r="BU736" s="338"/>
      <c r="BV736" s="343"/>
      <c r="BW736" s="343"/>
      <c r="BX736" s="343"/>
      <c r="BY736" s="343"/>
      <c r="BZ736" s="338"/>
      <c r="CA736" s="338"/>
      <c r="CB736" s="338"/>
      <c r="CC736" s="338"/>
      <c r="CD736" s="338"/>
      <c r="CE736" s="338"/>
      <c r="CF736" s="338"/>
    </row>
    <row r="737" ht="15.75" customHeight="1">
      <c r="A737" s="829"/>
      <c r="B737" s="338"/>
      <c r="C737" s="338"/>
      <c r="D737" s="338"/>
      <c r="E737" s="338"/>
      <c r="F737" s="346"/>
      <c r="G737" s="546"/>
      <c r="H737" s="547"/>
      <c r="I737" s="786">
        <f t="shared" si="177"/>
        <v>0</v>
      </c>
      <c r="J737" s="448"/>
      <c r="K737" s="344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  <c r="AV737" s="338"/>
      <c r="AW737" s="338"/>
      <c r="AX737" s="338"/>
      <c r="AY737" s="338"/>
      <c r="AZ737" s="338"/>
      <c r="BA737" s="338"/>
      <c r="BB737" s="338"/>
      <c r="BC737" s="338"/>
      <c r="BD737" s="338"/>
      <c r="BE737" s="338"/>
      <c r="BF737" s="338"/>
      <c r="BG737" s="338"/>
      <c r="BH737" s="338"/>
      <c r="BI737" s="338"/>
      <c r="BJ737" s="338"/>
      <c r="BK737" s="338"/>
      <c r="BL737" s="338"/>
      <c r="BM737" s="338"/>
      <c r="BN737" s="338"/>
      <c r="BO737" s="338"/>
      <c r="BP737" s="338"/>
      <c r="BQ737" s="338"/>
      <c r="BR737" s="338"/>
      <c r="BS737" s="338"/>
      <c r="BT737" s="338"/>
      <c r="BU737" s="338"/>
      <c r="BV737" s="343"/>
      <c r="BW737" s="343"/>
      <c r="BX737" s="343"/>
      <c r="BY737" s="343"/>
      <c r="BZ737" s="338"/>
      <c r="CA737" s="338"/>
      <c r="CB737" s="338"/>
      <c r="CC737" s="338"/>
      <c r="CD737" s="338"/>
      <c r="CE737" s="338"/>
      <c r="CF737" s="338"/>
    </row>
    <row r="738" ht="15.75" customHeight="1">
      <c r="A738" s="829"/>
      <c r="B738" s="338"/>
      <c r="C738" s="338"/>
      <c r="D738" s="338"/>
      <c r="E738" s="338"/>
      <c r="F738" s="346"/>
      <c r="G738" s="546"/>
      <c r="H738" s="547"/>
      <c r="I738" s="786">
        <f t="shared" si="177"/>
        <v>0</v>
      </c>
      <c r="J738" s="448"/>
      <c r="K738" s="344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  <c r="AV738" s="338"/>
      <c r="AW738" s="338"/>
      <c r="AX738" s="338"/>
      <c r="AY738" s="338"/>
      <c r="AZ738" s="338"/>
      <c r="BA738" s="338"/>
      <c r="BB738" s="338"/>
      <c r="BC738" s="338"/>
      <c r="BD738" s="338"/>
      <c r="BE738" s="338"/>
      <c r="BF738" s="338"/>
      <c r="BG738" s="338"/>
      <c r="BH738" s="338"/>
      <c r="BI738" s="338"/>
      <c r="BJ738" s="338"/>
      <c r="BK738" s="338"/>
      <c r="BL738" s="338"/>
      <c r="BM738" s="338"/>
      <c r="BN738" s="338"/>
      <c r="BO738" s="338"/>
      <c r="BP738" s="338"/>
      <c r="BQ738" s="338"/>
      <c r="BR738" s="338"/>
      <c r="BS738" s="338"/>
      <c r="BT738" s="338"/>
      <c r="BU738" s="338"/>
      <c r="BV738" s="343"/>
      <c r="BW738" s="343"/>
      <c r="BX738" s="343"/>
      <c r="BY738" s="343"/>
      <c r="BZ738" s="338"/>
      <c r="CA738" s="338"/>
      <c r="CB738" s="338"/>
      <c r="CC738" s="338"/>
      <c r="CD738" s="338"/>
      <c r="CE738" s="338"/>
      <c r="CF738" s="338"/>
    </row>
    <row r="739" ht="15.75" customHeight="1">
      <c r="A739" s="829"/>
      <c r="B739" s="338"/>
      <c r="C739" s="338"/>
      <c r="D739" s="338"/>
      <c r="E739" s="338"/>
      <c r="F739" s="346"/>
      <c r="G739" s="546"/>
      <c r="H739" s="547"/>
      <c r="I739" s="786">
        <f t="shared" si="177"/>
        <v>0</v>
      </c>
      <c r="J739" s="448"/>
      <c r="K739" s="344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  <c r="AV739" s="338"/>
      <c r="AW739" s="338"/>
      <c r="AX739" s="338"/>
      <c r="AY739" s="338"/>
      <c r="AZ739" s="338"/>
      <c r="BA739" s="338"/>
      <c r="BB739" s="338"/>
      <c r="BC739" s="338"/>
      <c r="BD739" s="338"/>
      <c r="BE739" s="338"/>
      <c r="BF739" s="338"/>
      <c r="BG739" s="338"/>
      <c r="BH739" s="338"/>
      <c r="BI739" s="338"/>
      <c r="BJ739" s="338"/>
      <c r="BK739" s="338"/>
      <c r="BL739" s="338"/>
      <c r="BM739" s="338"/>
      <c r="BN739" s="338"/>
      <c r="BO739" s="338"/>
      <c r="BP739" s="338"/>
      <c r="BQ739" s="338"/>
      <c r="BR739" s="338"/>
      <c r="BS739" s="338"/>
      <c r="BT739" s="338"/>
      <c r="BU739" s="338"/>
      <c r="BV739" s="343"/>
      <c r="BW739" s="343"/>
      <c r="BX739" s="343"/>
      <c r="BY739" s="343"/>
      <c r="BZ739" s="338"/>
      <c r="CA739" s="338"/>
      <c r="CB739" s="338"/>
      <c r="CC739" s="338"/>
      <c r="CD739" s="338"/>
      <c r="CE739" s="338"/>
      <c r="CF739" s="338"/>
    </row>
    <row r="740" ht="15.75" customHeight="1">
      <c r="A740" s="829"/>
      <c r="B740" s="338"/>
      <c r="C740" s="338"/>
      <c r="D740" s="338"/>
      <c r="E740" s="338"/>
      <c r="F740" s="346"/>
      <c r="G740" s="546"/>
      <c r="H740" s="547"/>
      <c r="I740" s="786">
        <f t="shared" si="177"/>
        <v>0</v>
      </c>
      <c r="J740" s="448"/>
      <c r="K740" s="344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  <c r="AV740" s="338"/>
      <c r="AW740" s="338"/>
      <c r="AX740" s="338"/>
      <c r="AY740" s="338"/>
      <c r="AZ740" s="338"/>
      <c r="BA740" s="338"/>
      <c r="BB740" s="338"/>
      <c r="BC740" s="338"/>
      <c r="BD740" s="338"/>
      <c r="BE740" s="338"/>
      <c r="BF740" s="338"/>
      <c r="BG740" s="338"/>
      <c r="BH740" s="338"/>
      <c r="BI740" s="338"/>
      <c r="BJ740" s="338"/>
      <c r="BK740" s="338"/>
      <c r="BL740" s="338"/>
      <c r="BM740" s="338"/>
      <c r="BN740" s="338"/>
      <c r="BO740" s="338"/>
      <c r="BP740" s="338"/>
      <c r="BQ740" s="338"/>
      <c r="BR740" s="338"/>
      <c r="BS740" s="338"/>
      <c r="BT740" s="338"/>
      <c r="BU740" s="338"/>
      <c r="BV740" s="343"/>
      <c r="BW740" s="343"/>
      <c r="BX740" s="343"/>
      <c r="BY740" s="343"/>
      <c r="BZ740" s="338"/>
      <c r="CA740" s="338"/>
      <c r="CB740" s="338"/>
      <c r="CC740" s="338"/>
      <c r="CD740" s="338"/>
      <c r="CE740" s="338"/>
      <c r="CF740" s="338"/>
    </row>
    <row r="741" ht="15.75" customHeight="1">
      <c r="A741" s="829"/>
      <c r="B741" s="338"/>
      <c r="C741" s="338"/>
      <c r="D741" s="338"/>
      <c r="E741" s="338"/>
      <c r="F741" s="346"/>
      <c r="G741" s="546"/>
      <c r="H741" s="547"/>
      <c r="I741" s="786">
        <f t="shared" si="177"/>
        <v>0</v>
      </c>
      <c r="J741" s="448"/>
      <c r="K741" s="344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  <c r="AV741" s="338"/>
      <c r="AW741" s="338"/>
      <c r="AX741" s="338"/>
      <c r="AY741" s="338"/>
      <c r="AZ741" s="338"/>
      <c r="BA741" s="338"/>
      <c r="BB741" s="338"/>
      <c r="BC741" s="338"/>
      <c r="BD741" s="338"/>
      <c r="BE741" s="338"/>
      <c r="BF741" s="338"/>
      <c r="BG741" s="338"/>
      <c r="BH741" s="338"/>
      <c r="BI741" s="338"/>
      <c r="BJ741" s="338"/>
      <c r="BK741" s="338"/>
      <c r="BL741" s="338"/>
      <c r="BM741" s="338"/>
      <c r="BN741" s="338"/>
      <c r="BO741" s="338"/>
      <c r="BP741" s="338"/>
      <c r="BQ741" s="338"/>
      <c r="BR741" s="338"/>
      <c r="BS741" s="338"/>
      <c r="BT741" s="338"/>
      <c r="BU741" s="338"/>
      <c r="BV741" s="343"/>
      <c r="BW741" s="343"/>
      <c r="BX741" s="343"/>
      <c r="BY741" s="343"/>
      <c r="BZ741" s="338"/>
      <c r="CA741" s="338"/>
      <c r="CB741" s="338"/>
      <c r="CC741" s="338"/>
      <c r="CD741" s="338"/>
      <c r="CE741" s="338"/>
      <c r="CF741" s="338"/>
    </row>
    <row r="742" ht="15.75" customHeight="1">
      <c r="A742" s="829"/>
      <c r="B742" s="338"/>
      <c r="C742" s="338"/>
      <c r="D742" s="338"/>
      <c r="E742" s="338"/>
      <c r="F742" s="346"/>
      <c r="G742" s="546"/>
      <c r="H742" s="547"/>
      <c r="I742" s="786">
        <f t="shared" si="177"/>
        <v>0</v>
      </c>
      <c r="J742" s="448"/>
      <c r="K742" s="344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  <c r="AV742" s="338"/>
      <c r="AW742" s="338"/>
      <c r="AX742" s="338"/>
      <c r="AY742" s="338"/>
      <c r="AZ742" s="338"/>
      <c r="BA742" s="338"/>
      <c r="BB742" s="338"/>
      <c r="BC742" s="338"/>
      <c r="BD742" s="338"/>
      <c r="BE742" s="338"/>
      <c r="BF742" s="338"/>
      <c r="BG742" s="338"/>
      <c r="BH742" s="338"/>
      <c r="BI742" s="338"/>
      <c r="BJ742" s="338"/>
      <c r="BK742" s="338"/>
      <c r="BL742" s="338"/>
      <c r="BM742" s="338"/>
      <c r="BN742" s="338"/>
      <c r="BO742" s="338"/>
      <c r="BP742" s="338"/>
      <c r="BQ742" s="338"/>
      <c r="BR742" s="338"/>
      <c r="BS742" s="338"/>
      <c r="BT742" s="338"/>
      <c r="BU742" s="338"/>
      <c r="BV742" s="343"/>
      <c r="BW742" s="343"/>
      <c r="BX742" s="343"/>
      <c r="BY742" s="343"/>
      <c r="BZ742" s="338"/>
      <c r="CA742" s="338"/>
      <c r="CB742" s="338"/>
      <c r="CC742" s="338"/>
      <c r="CD742" s="338"/>
      <c r="CE742" s="338"/>
      <c r="CF742" s="338"/>
    </row>
    <row r="743" ht="15.75" customHeight="1">
      <c r="A743" s="829"/>
      <c r="B743" s="338"/>
      <c r="C743" s="338"/>
      <c r="D743" s="338"/>
      <c r="E743" s="338"/>
      <c r="F743" s="346"/>
      <c r="G743" s="546"/>
      <c r="H743" s="547"/>
      <c r="I743" s="786">
        <f t="shared" si="177"/>
        <v>0</v>
      </c>
      <c r="J743" s="448"/>
      <c r="K743" s="344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  <c r="AV743" s="338"/>
      <c r="AW743" s="338"/>
      <c r="AX743" s="338"/>
      <c r="AY743" s="338"/>
      <c r="AZ743" s="338"/>
      <c r="BA743" s="338"/>
      <c r="BB743" s="338"/>
      <c r="BC743" s="338"/>
      <c r="BD743" s="338"/>
      <c r="BE743" s="338"/>
      <c r="BF743" s="338"/>
      <c r="BG743" s="338"/>
      <c r="BH743" s="338"/>
      <c r="BI743" s="338"/>
      <c r="BJ743" s="338"/>
      <c r="BK743" s="338"/>
      <c r="BL743" s="338"/>
      <c r="BM743" s="338"/>
      <c r="BN743" s="338"/>
      <c r="BO743" s="338"/>
      <c r="BP743" s="338"/>
      <c r="BQ743" s="338"/>
      <c r="BR743" s="338"/>
      <c r="BS743" s="338"/>
      <c r="BT743" s="338"/>
      <c r="BU743" s="338"/>
      <c r="BV743" s="343"/>
      <c r="BW743" s="343"/>
      <c r="BX743" s="343"/>
      <c r="BY743" s="343"/>
      <c r="BZ743" s="338"/>
      <c r="CA743" s="338"/>
      <c r="CB743" s="338"/>
      <c r="CC743" s="338"/>
      <c r="CD743" s="338"/>
      <c r="CE743" s="338"/>
      <c r="CF743" s="338"/>
    </row>
    <row r="744" ht="15.75" customHeight="1">
      <c r="A744" s="829"/>
      <c r="B744" s="338"/>
      <c r="C744" s="338"/>
      <c r="D744" s="338"/>
      <c r="E744" s="338"/>
      <c r="F744" s="346"/>
      <c r="G744" s="546"/>
      <c r="H744" s="547"/>
      <c r="I744" s="786">
        <f t="shared" si="177"/>
        <v>0</v>
      </c>
      <c r="J744" s="448"/>
      <c r="K744" s="344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  <c r="AV744" s="338"/>
      <c r="AW744" s="338"/>
      <c r="AX744" s="338"/>
      <c r="AY744" s="338"/>
      <c r="AZ744" s="338"/>
      <c r="BA744" s="338"/>
      <c r="BB744" s="338"/>
      <c r="BC744" s="338"/>
      <c r="BD744" s="338"/>
      <c r="BE744" s="338"/>
      <c r="BF744" s="338"/>
      <c r="BG744" s="338"/>
      <c r="BH744" s="338"/>
      <c r="BI744" s="338"/>
      <c r="BJ744" s="338"/>
      <c r="BK744" s="338"/>
      <c r="BL744" s="338"/>
      <c r="BM744" s="338"/>
      <c r="BN744" s="338"/>
      <c r="BO744" s="338"/>
      <c r="BP744" s="338"/>
      <c r="BQ744" s="338"/>
      <c r="BR744" s="338"/>
      <c r="BS744" s="338"/>
      <c r="BT744" s="338"/>
      <c r="BU744" s="338"/>
      <c r="BV744" s="343"/>
      <c r="BW744" s="343"/>
      <c r="BX744" s="343"/>
      <c r="BY744" s="343"/>
      <c r="BZ744" s="338"/>
      <c r="CA744" s="338"/>
      <c r="CB744" s="338"/>
      <c r="CC744" s="338"/>
      <c r="CD744" s="338"/>
      <c r="CE744" s="338"/>
      <c r="CF744" s="338"/>
    </row>
    <row r="745" ht="15.75" customHeight="1">
      <c r="A745" s="829"/>
      <c r="B745" s="338"/>
      <c r="C745" s="338"/>
      <c r="D745" s="338"/>
      <c r="E745" s="338"/>
      <c r="F745" s="346"/>
      <c r="G745" s="546"/>
      <c r="H745" s="547"/>
      <c r="I745" s="786">
        <f t="shared" si="177"/>
        <v>0</v>
      </c>
      <c r="J745" s="448"/>
      <c r="K745" s="344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  <c r="AV745" s="338"/>
      <c r="AW745" s="338"/>
      <c r="AX745" s="338"/>
      <c r="AY745" s="338"/>
      <c r="AZ745" s="338"/>
      <c r="BA745" s="338"/>
      <c r="BB745" s="338"/>
      <c r="BC745" s="338"/>
      <c r="BD745" s="338"/>
      <c r="BE745" s="338"/>
      <c r="BF745" s="338"/>
      <c r="BG745" s="338"/>
      <c r="BH745" s="338"/>
      <c r="BI745" s="338"/>
      <c r="BJ745" s="338"/>
      <c r="BK745" s="338"/>
      <c r="BL745" s="338"/>
      <c r="BM745" s="338"/>
      <c r="BN745" s="338"/>
      <c r="BO745" s="338"/>
      <c r="BP745" s="338"/>
      <c r="BQ745" s="338"/>
      <c r="BR745" s="338"/>
      <c r="BS745" s="338"/>
      <c r="BT745" s="338"/>
      <c r="BU745" s="338"/>
      <c r="BV745" s="343"/>
      <c r="BW745" s="343"/>
      <c r="BX745" s="343"/>
      <c r="BY745" s="343"/>
      <c r="BZ745" s="338"/>
      <c r="CA745" s="338"/>
      <c r="CB745" s="338"/>
      <c r="CC745" s="338"/>
      <c r="CD745" s="338"/>
      <c r="CE745" s="338"/>
      <c r="CF745" s="338"/>
    </row>
    <row r="746" ht="15.75" customHeight="1">
      <c r="A746" s="829"/>
      <c r="B746" s="338"/>
      <c r="C746" s="338"/>
      <c r="D746" s="338"/>
      <c r="E746" s="338"/>
      <c r="F746" s="346"/>
      <c r="G746" s="546"/>
      <c r="H746" s="547"/>
      <c r="I746" s="786">
        <f t="shared" si="177"/>
        <v>0</v>
      </c>
      <c r="J746" s="448"/>
      <c r="K746" s="344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  <c r="AV746" s="338"/>
      <c r="AW746" s="338"/>
      <c r="AX746" s="338"/>
      <c r="AY746" s="338"/>
      <c r="AZ746" s="338"/>
      <c r="BA746" s="338"/>
      <c r="BB746" s="338"/>
      <c r="BC746" s="338"/>
      <c r="BD746" s="338"/>
      <c r="BE746" s="338"/>
      <c r="BF746" s="338"/>
      <c r="BG746" s="338"/>
      <c r="BH746" s="338"/>
      <c r="BI746" s="338"/>
      <c r="BJ746" s="338"/>
      <c r="BK746" s="338"/>
      <c r="BL746" s="338"/>
      <c r="BM746" s="338"/>
      <c r="BN746" s="338"/>
      <c r="BO746" s="338"/>
      <c r="BP746" s="338"/>
      <c r="BQ746" s="338"/>
      <c r="BR746" s="338"/>
      <c r="BS746" s="338"/>
      <c r="BT746" s="338"/>
      <c r="BU746" s="338"/>
      <c r="BV746" s="343"/>
      <c r="BW746" s="343"/>
      <c r="BX746" s="343"/>
      <c r="BY746" s="343"/>
      <c r="BZ746" s="338"/>
      <c r="CA746" s="338"/>
      <c r="CB746" s="338"/>
      <c r="CC746" s="338"/>
      <c r="CD746" s="338"/>
      <c r="CE746" s="338"/>
      <c r="CF746" s="338"/>
    </row>
    <row r="747" ht="15.75" customHeight="1">
      <c r="A747" s="829"/>
      <c r="B747" s="338"/>
      <c r="C747" s="338"/>
      <c r="D747" s="338"/>
      <c r="E747" s="338"/>
      <c r="F747" s="346"/>
      <c r="G747" s="546"/>
      <c r="H747" s="547"/>
      <c r="I747" s="786">
        <f t="shared" si="177"/>
        <v>0</v>
      </c>
      <c r="J747" s="448"/>
      <c r="K747" s="344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  <c r="AV747" s="338"/>
      <c r="AW747" s="338"/>
      <c r="AX747" s="338"/>
      <c r="AY747" s="338"/>
      <c r="AZ747" s="338"/>
      <c r="BA747" s="338"/>
      <c r="BB747" s="338"/>
      <c r="BC747" s="338"/>
      <c r="BD747" s="338"/>
      <c r="BE747" s="338"/>
      <c r="BF747" s="338"/>
      <c r="BG747" s="338"/>
      <c r="BH747" s="338"/>
      <c r="BI747" s="338"/>
      <c r="BJ747" s="338"/>
      <c r="BK747" s="338"/>
      <c r="BL747" s="338"/>
      <c r="BM747" s="338"/>
      <c r="BN747" s="338"/>
      <c r="BO747" s="338"/>
      <c r="BP747" s="338"/>
      <c r="BQ747" s="338"/>
      <c r="BR747" s="338"/>
      <c r="BS747" s="338"/>
      <c r="BT747" s="338"/>
      <c r="BU747" s="338"/>
      <c r="BV747" s="343"/>
      <c r="BW747" s="343"/>
      <c r="BX747" s="343"/>
      <c r="BY747" s="343"/>
      <c r="BZ747" s="338"/>
      <c r="CA747" s="338"/>
      <c r="CB747" s="338"/>
      <c r="CC747" s="338"/>
      <c r="CD747" s="338"/>
      <c r="CE747" s="338"/>
      <c r="CF747" s="338"/>
    </row>
    <row r="748" ht="15.75" customHeight="1">
      <c r="A748" s="829"/>
      <c r="B748" s="338"/>
      <c r="C748" s="338"/>
      <c r="D748" s="338"/>
      <c r="E748" s="338"/>
      <c r="F748" s="346"/>
      <c r="G748" s="546"/>
      <c r="H748" s="547"/>
      <c r="I748" s="786">
        <f t="shared" si="177"/>
        <v>0</v>
      </c>
      <c r="J748" s="448"/>
      <c r="K748" s="344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  <c r="AI748" s="338"/>
      <c r="AJ748" s="338"/>
      <c r="AK748" s="338"/>
      <c r="AL748" s="338"/>
      <c r="AM748" s="338"/>
      <c r="AN748" s="338"/>
      <c r="AO748" s="338"/>
      <c r="AP748" s="338"/>
      <c r="AQ748" s="338"/>
      <c r="AR748" s="338"/>
      <c r="AS748" s="338"/>
      <c r="AT748" s="338"/>
      <c r="AU748" s="338"/>
      <c r="AV748" s="338"/>
      <c r="AW748" s="338"/>
      <c r="AX748" s="338"/>
      <c r="AY748" s="338"/>
      <c r="AZ748" s="338"/>
      <c r="BA748" s="338"/>
      <c r="BB748" s="338"/>
      <c r="BC748" s="338"/>
      <c r="BD748" s="338"/>
      <c r="BE748" s="338"/>
      <c r="BF748" s="338"/>
      <c r="BG748" s="338"/>
      <c r="BH748" s="338"/>
      <c r="BI748" s="338"/>
      <c r="BJ748" s="338"/>
      <c r="BK748" s="338"/>
      <c r="BL748" s="338"/>
      <c r="BM748" s="338"/>
      <c r="BN748" s="338"/>
      <c r="BO748" s="338"/>
      <c r="BP748" s="338"/>
      <c r="BQ748" s="338"/>
      <c r="BR748" s="338"/>
      <c r="BS748" s="338"/>
      <c r="BT748" s="338"/>
      <c r="BU748" s="338"/>
      <c r="BV748" s="343"/>
      <c r="BW748" s="343"/>
      <c r="BX748" s="343"/>
      <c r="BY748" s="343"/>
      <c r="BZ748" s="338"/>
      <c r="CA748" s="338"/>
      <c r="CB748" s="338"/>
      <c r="CC748" s="338"/>
      <c r="CD748" s="338"/>
      <c r="CE748" s="338"/>
      <c r="CF748" s="338"/>
    </row>
    <row r="749" ht="15.75" customHeight="1">
      <c r="A749" s="829"/>
      <c r="B749" s="338"/>
      <c r="C749" s="338"/>
      <c r="D749" s="338"/>
      <c r="E749" s="338"/>
      <c r="F749" s="346"/>
      <c r="G749" s="546"/>
      <c r="H749" s="547"/>
      <c r="I749" s="786">
        <f t="shared" si="177"/>
        <v>0</v>
      </c>
      <c r="J749" s="448"/>
      <c r="K749" s="344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  <c r="AI749" s="338"/>
      <c r="AJ749" s="338"/>
      <c r="AK749" s="338"/>
      <c r="AL749" s="338"/>
      <c r="AM749" s="338"/>
      <c r="AN749" s="338"/>
      <c r="AO749" s="338"/>
      <c r="AP749" s="338"/>
      <c r="AQ749" s="338"/>
      <c r="AR749" s="338"/>
      <c r="AS749" s="338"/>
      <c r="AT749" s="338"/>
      <c r="AU749" s="338"/>
      <c r="AV749" s="338"/>
      <c r="AW749" s="338"/>
      <c r="AX749" s="338"/>
      <c r="AY749" s="338"/>
      <c r="AZ749" s="338"/>
      <c r="BA749" s="338"/>
      <c r="BB749" s="338"/>
      <c r="BC749" s="338"/>
      <c r="BD749" s="338"/>
      <c r="BE749" s="338"/>
      <c r="BF749" s="338"/>
      <c r="BG749" s="338"/>
      <c r="BH749" s="338"/>
      <c r="BI749" s="338"/>
      <c r="BJ749" s="338"/>
      <c r="BK749" s="338"/>
      <c r="BL749" s="338"/>
      <c r="BM749" s="338"/>
      <c r="BN749" s="338"/>
      <c r="BO749" s="338"/>
      <c r="BP749" s="338"/>
      <c r="BQ749" s="338"/>
      <c r="BR749" s="338"/>
      <c r="BS749" s="338"/>
      <c r="BT749" s="338"/>
      <c r="BU749" s="338"/>
      <c r="BV749" s="343"/>
      <c r="BW749" s="343"/>
      <c r="BX749" s="343"/>
      <c r="BY749" s="343"/>
      <c r="BZ749" s="338"/>
      <c r="CA749" s="338"/>
      <c r="CB749" s="338"/>
      <c r="CC749" s="338"/>
      <c r="CD749" s="338"/>
      <c r="CE749" s="338"/>
      <c r="CF749" s="338"/>
    </row>
    <row r="750" ht="15.75" customHeight="1">
      <c r="A750" s="829"/>
      <c r="B750" s="338"/>
      <c r="C750" s="338"/>
      <c r="D750" s="338"/>
      <c r="E750" s="338"/>
      <c r="F750" s="346"/>
      <c r="G750" s="546"/>
      <c r="H750" s="547"/>
      <c r="I750" s="786">
        <f t="shared" si="177"/>
        <v>0</v>
      </c>
      <c r="J750" s="448"/>
      <c r="K750" s="344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  <c r="AI750" s="338"/>
      <c r="AJ750" s="338"/>
      <c r="AK750" s="338"/>
      <c r="AL750" s="338"/>
      <c r="AM750" s="338"/>
      <c r="AN750" s="338"/>
      <c r="AO750" s="338"/>
      <c r="AP750" s="338"/>
      <c r="AQ750" s="338"/>
      <c r="AR750" s="338"/>
      <c r="AS750" s="338"/>
      <c r="AT750" s="338"/>
      <c r="AU750" s="338"/>
      <c r="AV750" s="338"/>
      <c r="AW750" s="338"/>
      <c r="AX750" s="338"/>
      <c r="AY750" s="338"/>
      <c r="AZ750" s="338"/>
      <c r="BA750" s="338"/>
      <c r="BB750" s="338"/>
      <c r="BC750" s="338"/>
      <c r="BD750" s="338"/>
      <c r="BE750" s="338"/>
      <c r="BF750" s="338"/>
      <c r="BG750" s="338"/>
      <c r="BH750" s="338"/>
      <c r="BI750" s="338"/>
      <c r="BJ750" s="338"/>
      <c r="BK750" s="338"/>
      <c r="BL750" s="338"/>
      <c r="BM750" s="338"/>
      <c r="BN750" s="338"/>
      <c r="BO750" s="338"/>
      <c r="BP750" s="338"/>
      <c r="BQ750" s="338"/>
      <c r="BR750" s="338"/>
      <c r="BS750" s="338"/>
      <c r="BT750" s="338"/>
      <c r="BU750" s="338"/>
      <c r="BV750" s="343"/>
      <c r="BW750" s="343"/>
      <c r="BX750" s="343"/>
      <c r="BY750" s="343"/>
      <c r="BZ750" s="338"/>
      <c r="CA750" s="338"/>
      <c r="CB750" s="338"/>
      <c r="CC750" s="338"/>
      <c r="CD750" s="338"/>
      <c r="CE750" s="338"/>
      <c r="CF750" s="338"/>
    </row>
    <row r="751" ht="15.75" customHeight="1">
      <c r="A751" s="829"/>
      <c r="B751" s="338"/>
      <c r="C751" s="338"/>
      <c r="D751" s="338"/>
      <c r="E751" s="338"/>
      <c r="F751" s="346"/>
      <c r="G751" s="546"/>
      <c r="H751" s="547"/>
      <c r="I751" s="786">
        <f t="shared" si="177"/>
        <v>0</v>
      </c>
      <c r="J751" s="448"/>
      <c r="K751" s="344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  <c r="AI751" s="338"/>
      <c r="AJ751" s="338"/>
      <c r="AK751" s="338"/>
      <c r="AL751" s="338"/>
      <c r="AM751" s="338"/>
      <c r="AN751" s="338"/>
      <c r="AO751" s="338"/>
      <c r="AP751" s="338"/>
      <c r="AQ751" s="338"/>
      <c r="AR751" s="338"/>
      <c r="AS751" s="338"/>
      <c r="AT751" s="338"/>
      <c r="AU751" s="338"/>
      <c r="AV751" s="338"/>
      <c r="AW751" s="338"/>
      <c r="AX751" s="338"/>
      <c r="AY751" s="338"/>
      <c r="AZ751" s="338"/>
      <c r="BA751" s="338"/>
      <c r="BB751" s="338"/>
      <c r="BC751" s="338"/>
      <c r="BD751" s="338"/>
      <c r="BE751" s="338"/>
      <c r="BF751" s="338"/>
      <c r="BG751" s="338"/>
      <c r="BH751" s="338"/>
      <c r="BI751" s="338"/>
      <c r="BJ751" s="338"/>
      <c r="BK751" s="338"/>
      <c r="BL751" s="338"/>
      <c r="BM751" s="338"/>
      <c r="BN751" s="338"/>
      <c r="BO751" s="338"/>
      <c r="BP751" s="338"/>
      <c r="BQ751" s="338"/>
      <c r="BR751" s="338"/>
      <c r="BS751" s="338"/>
      <c r="BT751" s="338"/>
      <c r="BU751" s="338"/>
      <c r="BV751" s="343"/>
      <c r="BW751" s="343"/>
      <c r="BX751" s="343"/>
      <c r="BY751" s="343"/>
      <c r="BZ751" s="338"/>
      <c r="CA751" s="338"/>
      <c r="CB751" s="338"/>
      <c r="CC751" s="338"/>
      <c r="CD751" s="338"/>
      <c r="CE751" s="338"/>
      <c r="CF751" s="338"/>
    </row>
    <row r="752" ht="15.75" customHeight="1">
      <c r="A752" s="829"/>
      <c r="B752" s="338"/>
      <c r="C752" s="338"/>
      <c r="D752" s="338"/>
      <c r="E752" s="338"/>
      <c r="F752" s="346"/>
      <c r="G752" s="546"/>
      <c r="H752" s="547"/>
      <c r="I752" s="786">
        <f t="shared" si="177"/>
        <v>0</v>
      </c>
      <c r="J752" s="448"/>
      <c r="K752" s="344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  <c r="AI752" s="338"/>
      <c r="AJ752" s="338"/>
      <c r="AK752" s="338"/>
      <c r="AL752" s="338"/>
      <c r="AM752" s="338"/>
      <c r="AN752" s="338"/>
      <c r="AO752" s="338"/>
      <c r="AP752" s="338"/>
      <c r="AQ752" s="338"/>
      <c r="AR752" s="338"/>
      <c r="AS752" s="338"/>
      <c r="AT752" s="338"/>
      <c r="AU752" s="338"/>
      <c r="AV752" s="338"/>
      <c r="AW752" s="338"/>
      <c r="AX752" s="338"/>
      <c r="AY752" s="338"/>
      <c r="AZ752" s="338"/>
      <c r="BA752" s="338"/>
      <c r="BB752" s="338"/>
      <c r="BC752" s="338"/>
      <c r="BD752" s="338"/>
      <c r="BE752" s="338"/>
      <c r="BF752" s="338"/>
      <c r="BG752" s="338"/>
      <c r="BH752" s="338"/>
      <c r="BI752" s="338"/>
      <c r="BJ752" s="338"/>
      <c r="BK752" s="338"/>
      <c r="BL752" s="338"/>
      <c r="BM752" s="338"/>
      <c r="BN752" s="338"/>
      <c r="BO752" s="338"/>
      <c r="BP752" s="338"/>
      <c r="BQ752" s="338"/>
      <c r="BR752" s="338"/>
      <c r="BS752" s="338"/>
      <c r="BT752" s="338"/>
      <c r="BU752" s="338"/>
      <c r="BV752" s="343"/>
      <c r="BW752" s="343"/>
      <c r="BX752" s="343"/>
      <c r="BY752" s="343"/>
      <c r="BZ752" s="338"/>
      <c r="CA752" s="338"/>
      <c r="CB752" s="338"/>
      <c r="CC752" s="338"/>
      <c r="CD752" s="338"/>
      <c r="CE752" s="338"/>
      <c r="CF752" s="338"/>
    </row>
    <row r="753" ht="15.75" customHeight="1">
      <c r="A753" s="829"/>
      <c r="B753" s="338"/>
      <c r="C753" s="338"/>
      <c r="D753" s="338"/>
      <c r="E753" s="338"/>
      <c r="F753" s="346"/>
      <c r="G753" s="546"/>
      <c r="H753" s="547"/>
      <c r="I753" s="786">
        <f t="shared" si="177"/>
        <v>0</v>
      </c>
      <c r="J753" s="448"/>
      <c r="K753" s="344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  <c r="AI753" s="338"/>
      <c r="AJ753" s="338"/>
      <c r="AK753" s="338"/>
      <c r="AL753" s="338"/>
      <c r="AM753" s="338"/>
      <c r="AN753" s="338"/>
      <c r="AO753" s="338"/>
      <c r="AP753" s="338"/>
      <c r="AQ753" s="338"/>
      <c r="AR753" s="338"/>
      <c r="AS753" s="338"/>
      <c r="AT753" s="338"/>
      <c r="AU753" s="338"/>
      <c r="AV753" s="338"/>
      <c r="AW753" s="338"/>
      <c r="AX753" s="338"/>
      <c r="AY753" s="338"/>
      <c r="AZ753" s="338"/>
      <c r="BA753" s="338"/>
      <c r="BB753" s="338"/>
      <c r="BC753" s="338"/>
      <c r="BD753" s="338"/>
      <c r="BE753" s="338"/>
      <c r="BF753" s="338"/>
      <c r="BG753" s="338"/>
      <c r="BH753" s="338"/>
      <c r="BI753" s="338"/>
      <c r="BJ753" s="338"/>
      <c r="BK753" s="338"/>
      <c r="BL753" s="338"/>
      <c r="BM753" s="338"/>
      <c r="BN753" s="338"/>
      <c r="BO753" s="338"/>
      <c r="BP753" s="338"/>
      <c r="BQ753" s="338"/>
      <c r="BR753" s="338"/>
      <c r="BS753" s="338"/>
      <c r="BT753" s="338"/>
      <c r="BU753" s="338"/>
      <c r="BV753" s="343"/>
      <c r="BW753" s="343"/>
      <c r="BX753" s="343"/>
      <c r="BY753" s="343"/>
      <c r="BZ753" s="338"/>
      <c r="CA753" s="338"/>
      <c r="CB753" s="338"/>
      <c r="CC753" s="338"/>
      <c r="CD753" s="338"/>
      <c r="CE753" s="338"/>
      <c r="CF753" s="338"/>
    </row>
    <row r="754" ht="15.75" customHeight="1">
      <c r="A754" s="829"/>
      <c r="B754" s="338"/>
      <c r="C754" s="338"/>
      <c r="D754" s="338"/>
      <c r="E754" s="338"/>
      <c r="F754" s="346"/>
      <c r="G754" s="546"/>
      <c r="H754" s="547"/>
      <c r="I754" s="786">
        <f t="shared" si="177"/>
        <v>0</v>
      </c>
      <c r="J754" s="448"/>
      <c r="K754" s="344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  <c r="AI754" s="338"/>
      <c r="AJ754" s="338"/>
      <c r="AK754" s="338"/>
      <c r="AL754" s="338"/>
      <c r="AM754" s="338"/>
      <c r="AN754" s="338"/>
      <c r="AO754" s="338"/>
      <c r="AP754" s="338"/>
      <c r="AQ754" s="338"/>
      <c r="AR754" s="338"/>
      <c r="AS754" s="338"/>
      <c r="AT754" s="338"/>
      <c r="AU754" s="338"/>
      <c r="AV754" s="338"/>
      <c r="AW754" s="338"/>
      <c r="AX754" s="338"/>
      <c r="AY754" s="338"/>
      <c r="AZ754" s="338"/>
      <c r="BA754" s="338"/>
      <c r="BB754" s="338"/>
      <c r="BC754" s="338"/>
      <c r="BD754" s="338"/>
      <c r="BE754" s="338"/>
      <c r="BF754" s="338"/>
      <c r="BG754" s="338"/>
      <c r="BH754" s="338"/>
      <c r="BI754" s="338"/>
      <c r="BJ754" s="338"/>
      <c r="BK754" s="338"/>
      <c r="BL754" s="338"/>
      <c r="BM754" s="338"/>
      <c r="BN754" s="338"/>
      <c r="BO754" s="338"/>
      <c r="BP754" s="338"/>
      <c r="BQ754" s="338"/>
      <c r="BR754" s="338"/>
      <c r="BS754" s="338"/>
      <c r="BT754" s="338"/>
      <c r="BU754" s="338"/>
      <c r="BV754" s="343"/>
      <c r="BW754" s="343"/>
      <c r="BX754" s="343"/>
      <c r="BY754" s="343"/>
      <c r="BZ754" s="338"/>
      <c r="CA754" s="338"/>
      <c r="CB754" s="338"/>
      <c r="CC754" s="338"/>
      <c r="CD754" s="338"/>
      <c r="CE754" s="338"/>
      <c r="CF754" s="338"/>
    </row>
    <row r="755" ht="15.75" customHeight="1">
      <c r="A755" s="829"/>
      <c r="B755" s="338"/>
      <c r="C755" s="338"/>
      <c r="D755" s="338"/>
      <c r="E755" s="338"/>
      <c r="F755" s="346"/>
      <c r="G755" s="546"/>
      <c r="H755" s="547"/>
      <c r="I755" s="786">
        <f t="shared" si="177"/>
        <v>0</v>
      </c>
      <c r="J755" s="448"/>
      <c r="K755" s="344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  <c r="AI755" s="338"/>
      <c r="AJ755" s="338"/>
      <c r="AK755" s="338"/>
      <c r="AL755" s="338"/>
      <c r="AM755" s="338"/>
      <c r="AN755" s="338"/>
      <c r="AO755" s="338"/>
      <c r="AP755" s="338"/>
      <c r="AQ755" s="338"/>
      <c r="AR755" s="338"/>
      <c r="AS755" s="338"/>
      <c r="AT755" s="338"/>
      <c r="AU755" s="338"/>
      <c r="AV755" s="338"/>
      <c r="AW755" s="338"/>
      <c r="AX755" s="338"/>
      <c r="AY755" s="338"/>
      <c r="AZ755" s="338"/>
      <c r="BA755" s="338"/>
      <c r="BB755" s="338"/>
      <c r="BC755" s="338"/>
      <c r="BD755" s="338"/>
      <c r="BE755" s="338"/>
      <c r="BF755" s="338"/>
      <c r="BG755" s="338"/>
      <c r="BH755" s="338"/>
      <c r="BI755" s="338"/>
      <c r="BJ755" s="338"/>
      <c r="BK755" s="338"/>
      <c r="BL755" s="338"/>
      <c r="BM755" s="338"/>
      <c r="BN755" s="338"/>
      <c r="BO755" s="338"/>
      <c r="BP755" s="338"/>
      <c r="BQ755" s="338"/>
      <c r="BR755" s="338"/>
      <c r="BS755" s="338"/>
      <c r="BT755" s="338"/>
      <c r="BU755" s="338"/>
      <c r="BV755" s="343"/>
      <c r="BW755" s="343"/>
      <c r="BX755" s="343"/>
      <c r="BY755" s="343"/>
      <c r="BZ755" s="338"/>
      <c r="CA755" s="338"/>
      <c r="CB755" s="338"/>
      <c r="CC755" s="338"/>
      <c r="CD755" s="338"/>
      <c r="CE755" s="338"/>
      <c r="CF755" s="338"/>
    </row>
    <row r="756" ht="15.75" customHeight="1">
      <c r="A756" s="829"/>
      <c r="B756" s="338"/>
      <c r="C756" s="338"/>
      <c r="D756" s="338"/>
      <c r="E756" s="338"/>
      <c r="F756" s="346"/>
      <c r="G756" s="546"/>
      <c r="H756" s="547"/>
      <c r="I756" s="786">
        <f t="shared" si="177"/>
        <v>0</v>
      </c>
      <c r="J756" s="448"/>
      <c r="K756" s="344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  <c r="AI756" s="338"/>
      <c r="AJ756" s="338"/>
      <c r="AK756" s="338"/>
      <c r="AL756" s="338"/>
      <c r="AM756" s="338"/>
      <c r="AN756" s="338"/>
      <c r="AO756" s="338"/>
      <c r="AP756" s="338"/>
      <c r="AQ756" s="338"/>
      <c r="AR756" s="338"/>
      <c r="AS756" s="338"/>
      <c r="AT756" s="338"/>
      <c r="AU756" s="338"/>
      <c r="AV756" s="338"/>
      <c r="AW756" s="338"/>
      <c r="AX756" s="338"/>
      <c r="AY756" s="338"/>
      <c r="AZ756" s="338"/>
      <c r="BA756" s="338"/>
      <c r="BB756" s="338"/>
      <c r="BC756" s="338"/>
      <c r="BD756" s="338"/>
      <c r="BE756" s="338"/>
      <c r="BF756" s="338"/>
      <c r="BG756" s="338"/>
      <c r="BH756" s="338"/>
      <c r="BI756" s="338"/>
      <c r="BJ756" s="338"/>
      <c r="BK756" s="338"/>
      <c r="BL756" s="338"/>
      <c r="BM756" s="338"/>
      <c r="BN756" s="338"/>
      <c r="BO756" s="338"/>
      <c r="BP756" s="338"/>
      <c r="BQ756" s="338"/>
      <c r="BR756" s="338"/>
      <c r="BS756" s="338"/>
      <c r="BT756" s="338"/>
      <c r="BU756" s="338"/>
      <c r="BV756" s="343"/>
      <c r="BW756" s="343"/>
      <c r="BX756" s="343"/>
      <c r="BY756" s="343"/>
      <c r="BZ756" s="338"/>
      <c r="CA756" s="338"/>
      <c r="CB756" s="338"/>
      <c r="CC756" s="338"/>
      <c r="CD756" s="338"/>
      <c r="CE756" s="338"/>
      <c r="CF756" s="338"/>
    </row>
    <row r="757" ht="15.75" customHeight="1">
      <c r="A757" s="829"/>
      <c r="B757" s="338"/>
      <c r="C757" s="338"/>
      <c r="D757" s="338"/>
      <c r="E757" s="338"/>
      <c r="F757" s="346"/>
      <c r="G757" s="546"/>
      <c r="H757" s="547"/>
      <c r="I757" s="786">
        <f t="shared" si="177"/>
        <v>0</v>
      </c>
      <c r="J757" s="448"/>
      <c r="K757" s="344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  <c r="AI757" s="338"/>
      <c r="AJ757" s="338"/>
      <c r="AK757" s="338"/>
      <c r="AL757" s="338"/>
      <c r="AM757" s="338"/>
      <c r="AN757" s="338"/>
      <c r="AO757" s="338"/>
      <c r="AP757" s="338"/>
      <c r="AQ757" s="338"/>
      <c r="AR757" s="338"/>
      <c r="AS757" s="338"/>
      <c r="AT757" s="338"/>
      <c r="AU757" s="338"/>
      <c r="AV757" s="338"/>
      <c r="AW757" s="338"/>
      <c r="AX757" s="338"/>
      <c r="AY757" s="338"/>
      <c r="AZ757" s="338"/>
      <c r="BA757" s="338"/>
      <c r="BB757" s="338"/>
      <c r="BC757" s="338"/>
      <c r="BD757" s="338"/>
      <c r="BE757" s="338"/>
      <c r="BF757" s="338"/>
      <c r="BG757" s="338"/>
      <c r="BH757" s="338"/>
      <c r="BI757" s="338"/>
      <c r="BJ757" s="338"/>
      <c r="BK757" s="338"/>
      <c r="BL757" s="338"/>
      <c r="BM757" s="338"/>
      <c r="BN757" s="338"/>
      <c r="BO757" s="338"/>
      <c r="BP757" s="338"/>
      <c r="BQ757" s="338"/>
      <c r="BR757" s="338"/>
      <c r="BS757" s="338"/>
      <c r="BT757" s="338"/>
      <c r="BU757" s="338"/>
      <c r="BV757" s="343"/>
      <c r="BW757" s="343"/>
      <c r="BX757" s="343"/>
      <c r="BY757" s="343"/>
      <c r="BZ757" s="338"/>
      <c r="CA757" s="338"/>
      <c r="CB757" s="338"/>
      <c r="CC757" s="338"/>
      <c r="CD757" s="338"/>
      <c r="CE757" s="338"/>
      <c r="CF757" s="338"/>
    </row>
    <row r="758" ht="15.75" customHeight="1">
      <c r="A758" s="829"/>
      <c r="B758" s="338"/>
      <c r="C758" s="338"/>
      <c r="D758" s="338"/>
      <c r="E758" s="338"/>
      <c r="F758" s="346"/>
      <c r="G758" s="546"/>
      <c r="H758" s="547"/>
      <c r="I758" s="786">
        <f t="shared" si="177"/>
        <v>0</v>
      </c>
      <c r="J758" s="448"/>
      <c r="K758" s="344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  <c r="AI758" s="338"/>
      <c r="AJ758" s="338"/>
      <c r="AK758" s="338"/>
      <c r="AL758" s="338"/>
      <c r="AM758" s="338"/>
      <c r="AN758" s="338"/>
      <c r="AO758" s="338"/>
      <c r="AP758" s="338"/>
      <c r="AQ758" s="338"/>
      <c r="AR758" s="338"/>
      <c r="AS758" s="338"/>
      <c r="AT758" s="338"/>
      <c r="AU758" s="338"/>
      <c r="AV758" s="338"/>
      <c r="AW758" s="338"/>
      <c r="AX758" s="338"/>
      <c r="AY758" s="338"/>
      <c r="AZ758" s="338"/>
      <c r="BA758" s="338"/>
      <c r="BB758" s="338"/>
      <c r="BC758" s="338"/>
      <c r="BD758" s="338"/>
      <c r="BE758" s="338"/>
      <c r="BF758" s="338"/>
      <c r="BG758" s="338"/>
      <c r="BH758" s="338"/>
      <c r="BI758" s="338"/>
      <c r="BJ758" s="338"/>
      <c r="BK758" s="338"/>
      <c r="BL758" s="338"/>
      <c r="BM758" s="338"/>
      <c r="BN758" s="338"/>
      <c r="BO758" s="338"/>
      <c r="BP758" s="338"/>
      <c r="BQ758" s="338"/>
      <c r="BR758" s="338"/>
      <c r="BS758" s="338"/>
      <c r="BT758" s="338"/>
      <c r="BU758" s="338"/>
      <c r="BV758" s="343"/>
      <c r="BW758" s="343"/>
      <c r="BX758" s="343"/>
      <c r="BY758" s="343"/>
      <c r="BZ758" s="338"/>
      <c r="CA758" s="338"/>
      <c r="CB758" s="338"/>
      <c r="CC758" s="338"/>
      <c r="CD758" s="338"/>
      <c r="CE758" s="338"/>
      <c r="CF758" s="338"/>
    </row>
    <row r="759" ht="15.75" customHeight="1">
      <c r="A759" s="829"/>
      <c r="B759" s="338"/>
      <c r="C759" s="338"/>
      <c r="D759" s="338"/>
      <c r="E759" s="338"/>
      <c r="F759" s="346"/>
      <c r="G759" s="546"/>
      <c r="H759" s="547"/>
      <c r="I759" s="786">
        <f t="shared" si="177"/>
        <v>0</v>
      </c>
      <c r="J759" s="448"/>
      <c r="K759" s="344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  <c r="AI759" s="338"/>
      <c r="AJ759" s="338"/>
      <c r="AK759" s="338"/>
      <c r="AL759" s="338"/>
      <c r="AM759" s="338"/>
      <c r="AN759" s="338"/>
      <c r="AO759" s="338"/>
      <c r="AP759" s="338"/>
      <c r="AQ759" s="338"/>
      <c r="AR759" s="338"/>
      <c r="AS759" s="338"/>
      <c r="AT759" s="338"/>
      <c r="AU759" s="338"/>
      <c r="AV759" s="338"/>
      <c r="AW759" s="338"/>
      <c r="AX759" s="338"/>
      <c r="AY759" s="338"/>
      <c r="AZ759" s="338"/>
      <c r="BA759" s="338"/>
      <c r="BB759" s="338"/>
      <c r="BC759" s="338"/>
      <c r="BD759" s="338"/>
      <c r="BE759" s="338"/>
      <c r="BF759" s="338"/>
      <c r="BG759" s="338"/>
      <c r="BH759" s="338"/>
      <c r="BI759" s="338"/>
      <c r="BJ759" s="338"/>
      <c r="BK759" s="338"/>
      <c r="BL759" s="338"/>
      <c r="BM759" s="338"/>
      <c r="BN759" s="338"/>
      <c r="BO759" s="338"/>
      <c r="BP759" s="338"/>
      <c r="BQ759" s="338"/>
      <c r="BR759" s="338"/>
      <c r="BS759" s="338"/>
      <c r="BT759" s="338"/>
      <c r="BU759" s="338"/>
      <c r="BV759" s="343"/>
      <c r="BW759" s="343"/>
      <c r="BX759" s="343"/>
      <c r="BY759" s="343"/>
      <c r="BZ759" s="338"/>
      <c r="CA759" s="338"/>
      <c r="CB759" s="338"/>
      <c r="CC759" s="338"/>
      <c r="CD759" s="338"/>
      <c r="CE759" s="338"/>
      <c r="CF759" s="338"/>
    </row>
    <row r="760" ht="15.75" customHeight="1">
      <c r="A760" s="829"/>
      <c r="B760" s="338"/>
      <c r="C760" s="338"/>
      <c r="D760" s="338"/>
      <c r="E760" s="338"/>
      <c r="F760" s="346"/>
      <c r="G760" s="546"/>
      <c r="H760" s="547"/>
      <c r="I760" s="786">
        <f t="shared" si="177"/>
        <v>0</v>
      </c>
      <c r="J760" s="448"/>
      <c r="K760" s="344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  <c r="AI760" s="338"/>
      <c r="AJ760" s="338"/>
      <c r="AK760" s="338"/>
      <c r="AL760" s="338"/>
      <c r="AM760" s="338"/>
      <c r="AN760" s="338"/>
      <c r="AO760" s="338"/>
      <c r="AP760" s="338"/>
      <c r="AQ760" s="338"/>
      <c r="AR760" s="338"/>
      <c r="AS760" s="338"/>
      <c r="AT760" s="338"/>
      <c r="AU760" s="338"/>
      <c r="AV760" s="338"/>
      <c r="AW760" s="338"/>
      <c r="AX760" s="338"/>
      <c r="AY760" s="338"/>
      <c r="AZ760" s="338"/>
      <c r="BA760" s="338"/>
      <c r="BB760" s="338"/>
      <c r="BC760" s="338"/>
      <c r="BD760" s="338"/>
      <c r="BE760" s="338"/>
      <c r="BF760" s="338"/>
      <c r="BG760" s="338"/>
      <c r="BH760" s="338"/>
      <c r="BI760" s="338"/>
      <c r="BJ760" s="338"/>
      <c r="BK760" s="338"/>
      <c r="BL760" s="338"/>
      <c r="BM760" s="338"/>
      <c r="BN760" s="338"/>
      <c r="BO760" s="338"/>
      <c r="BP760" s="338"/>
      <c r="BQ760" s="338"/>
      <c r="BR760" s="338"/>
      <c r="BS760" s="338"/>
      <c r="BT760" s="338"/>
      <c r="BU760" s="338"/>
      <c r="BV760" s="343"/>
      <c r="BW760" s="343"/>
      <c r="BX760" s="343"/>
      <c r="BY760" s="343"/>
      <c r="BZ760" s="338"/>
      <c r="CA760" s="338"/>
      <c r="CB760" s="338"/>
      <c r="CC760" s="338"/>
      <c r="CD760" s="338"/>
      <c r="CE760" s="338"/>
      <c r="CF760" s="338"/>
    </row>
    <row r="761" ht="15.75" customHeight="1">
      <c r="A761" s="829"/>
      <c r="B761" s="338"/>
      <c r="C761" s="338"/>
      <c r="D761" s="338"/>
      <c r="E761" s="338"/>
      <c r="F761" s="346"/>
      <c r="G761" s="546"/>
      <c r="H761" s="547"/>
      <c r="I761" s="786">
        <f t="shared" si="177"/>
        <v>0</v>
      </c>
      <c r="J761" s="448"/>
      <c r="K761" s="344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  <c r="AI761" s="338"/>
      <c r="AJ761" s="338"/>
      <c r="AK761" s="338"/>
      <c r="AL761" s="338"/>
      <c r="AM761" s="338"/>
      <c r="AN761" s="338"/>
      <c r="AO761" s="338"/>
      <c r="AP761" s="338"/>
      <c r="AQ761" s="338"/>
      <c r="AR761" s="338"/>
      <c r="AS761" s="338"/>
      <c r="AT761" s="338"/>
      <c r="AU761" s="338"/>
      <c r="AV761" s="338"/>
      <c r="AW761" s="338"/>
      <c r="AX761" s="338"/>
      <c r="AY761" s="338"/>
      <c r="AZ761" s="338"/>
      <c r="BA761" s="338"/>
      <c r="BB761" s="338"/>
      <c r="BC761" s="338"/>
      <c r="BD761" s="338"/>
      <c r="BE761" s="338"/>
      <c r="BF761" s="338"/>
      <c r="BG761" s="338"/>
      <c r="BH761" s="338"/>
      <c r="BI761" s="338"/>
      <c r="BJ761" s="338"/>
      <c r="BK761" s="338"/>
      <c r="BL761" s="338"/>
      <c r="BM761" s="338"/>
      <c r="BN761" s="338"/>
      <c r="BO761" s="338"/>
      <c r="BP761" s="338"/>
      <c r="BQ761" s="338"/>
      <c r="BR761" s="338"/>
      <c r="BS761" s="338"/>
      <c r="BT761" s="338"/>
      <c r="BU761" s="338"/>
      <c r="BV761" s="343"/>
      <c r="BW761" s="343"/>
      <c r="BX761" s="343"/>
      <c r="BY761" s="343"/>
      <c r="BZ761" s="338"/>
      <c r="CA761" s="338"/>
      <c r="CB761" s="338"/>
      <c r="CC761" s="338"/>
      <c r="CD761" s="338"/>
      <c r="CE761" s="338"/>
      <c r="CF761" s="338"/>
    </row>
    <row r="762" ht="15.75" customHeight="1">
      <c r="A762" s="829"/>
      <c r="B762" s="338"/>
      <c r="C762" s="338"/>
      <c r="D762" s="338"/>
      <c r="E762" s="338"/>
      <c r="F762" s="346"/>
      <c r="G762" s="546"/>
      <c r="H762" s="547"/>
      <c r="I762" s="786">
        <f t="shared" si="177"/>
        <v>0</v>
      </c>
      <c r="J762" s="448"/>
      <c r="K762" s="344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  <c r="AI762" s="338"/>
      <c r="AJ762" s="338"/>
      <c r="AK762" s="338"/>
      <c r="AL762" s="338"/>
      <c r="AM762" s="338"/>
      <c r="AN762" s="338"/>
      <c r="AO762" s="338"/>
      <c r="AP762" s="338"/>
      <c r="AQ762" s="338"/>
      <c r="AR762" s="338"/>
      <c r="AS762" s="338"/>
      <c r="AT762" s="338"/>
      <c r="AU762" s="338"/>
      <c r="AV762" s="338"/>
      <c r="AW762" s="338"/>
      <c r="AX762" s="338"/>
      <c r="AY762" s="338"/>
      <c r="AZ762" s="338"/>
      <c r="BA762" s="338"/>
      <c r="BB762" s="338"/>
      <c r="BC762" s="338"/>
      <c r="BD762" s="338"/>
      <c r="BE762" s="338"/>
      <c r="BF762" s="338"/>
      <c r="BG762" s="338"/>
      <c r="BH762" s="338"/>
      <c r="BI762" s="338"/>
      <c r="BJ762" s="338"/>
      <c r="BK762" s="338"/>
      <c r="BL762" s="338"/>
      <c r="BM762" s="338"/>
      <c r="BN762" s="338"/>
      <c r="BO762" s="338"/>
      <c r="BP762" s="338"/>
      <c r="BQ762" s="338"/>
      <c r="BR762" s="338"/>
      <c r="BS762" s="338"/>
      <c r="BT762" s="338"/>
      <c r="BU762" s="338"/>
      <c r="BV762" s="343"/>
      <c r="BW762" s="343"/>
      <c r="BX762" s="343"/>
      <c r="BY762" s="343"/>
      <c r="BZ762" s="338"/>
      <c r="CA762" s="338"/>
      <c r="CB762" s="338"/>
      <c r="CC762" s="338"/>
      <c r="CD762" s="338"/>
      <c r="CE762" s="338"/>
      <c r="CF762" s="338"/>
    </row>
    <row r="763" ht="15.75" customHeight="1">
      <c r="A763" s="829"/>
      <c r="B763" s="338"/>
      <c r="C763" s="338"/>
      <c r="D763" s="338"/>
      <c r="E763" s="338"/>
      <c r="F763" s="346"/>
      <c r="G763" s="546"/>
      <c r="H763" s="547"/>
      <c r="I763" s="786">
        <f t="shared" si="177"/>
        <v>0</v>
      </c>
      <c r="J763" s="448"/>
      <c r="K763" s="344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  <c r="AI763" s="338"/>
      <c r="AJ763" s="338"/>
      <c r="AK763" s="338"/>
      <c r="AL763" s="338"/>
      <c r="AM763" s="338"/>
      <c r="AN763" s="338"/>
      <c r="AO763" s="338"/>
      <c r="AP763" s="338"/>
      <c r="AQ763" s="338"/>
      <c r="AR763" s="338"/>
      <c r="AS763" s="338"/>
      <c r="AT763" s="338"/>
      <c r="AU763" s="338"/>
      <c r="AV763" s="338"/>
      <c r="AW763" s="338"/>
      <c r="AX763" s="338"/>
      <c r="AY763" s="338"/>
      <c r="AZ763" s="338"/>
      <c r="BA763" s="338"/>
      <c r="BB763" s="338"/>
      <c r="BC763" s="338"/>
      <c r="BD763" s="338"/>
      <c r="BE763" s="338"/>
      <c r="BF763" s="338"/>
      <c r="BG763" s="338"/>
      <c r="BH763" s="338"/>
      <c r="BI763" s="338"/>
      <c r="BJ763" s="338"/>
      <c r="BK763" s="338"/>
      <c r="BL763" s="338"/>
      <c r="BM763" s="338"/>
      <c r="BN763" s="338"/>
      <c r="BO763" s="338"/>
      <c r="BP763" s="338"/>
      <c r="BQ763" s="338"/>
      <c r="BR763" s="338"/>
      <c r="BS763" s="338"/>
      <c r="BT763" s="338"/>
      <c r="BU763" s="338"/>
      <c r="BV763" s="343"/>
      <c r="BW763" s="343"/>
      <c r="BX763" s="343"/>
      <c r="BY763" s="343"/>
      <c r="BZ763" s="338"/>
      <c r="CA763" s="338"/>
      <c r="CB763" s="338"/>
      <c r="CC763" s="338"/>
      <c r="CD763" s="338"/>
      <c r="CE763" s="338"/>
      <c r="CF763" s="338"/>
    </row>
    <row r="764" ht="15.75" customHeight="1">
      <c r="A764" s="829"/>
      <c r="B764" s="338"/>
      <c r="C764" s="338"/>
      <c r="D764" s="338"/>
      <c r="E764" s="338"/>
      <c r="F764" s="346"/>
      <c r="G764" s="546"/>
      <c r="H764" s="547"/>
      <c r="I764" s="786">
        <f t="shared" si="177"/>
        <v>0</v>
      </c>
      <c r="J764" s="448"/>
      <c r="K764" s="344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  <c r="AI764" s="338"/>
      <c r="AJ764" s="338"/>
      <c r="AK764" s="338"/>
      <c r="AL764" s="338"/>
      <c r="AM764" s="338"/>
      <c r="AN764" s="338"/>
      <c r="AO764" s="338"/>
      <c r="AP764" s="338"/>
      <c r="AQ764" s="338"/>
      <c r="AR764" s="338"/>
      <c r="AS764" s="338"/>
      <c r="AT764" s="338"/>
      <c r="AU764" s="338"/>
      <c r="AV764" s="338"/>
      <c r="AW764" s="338"/>
      <c r="AX764" s="338"/>
      <c r="AY764" s="338"/>
      <c r="AZ764" s="338"/>
      <c r="BA764" s="338"/>
      <c r="BB764" s="338"/>
      <c r="BC764" s="338"/>
      <c r="BD764" s="338"/>
      <c r="BE764" s="338"/>
      <c r="BF764" s="338"/>
      <c r="BG764" s="338"/>
      <c r="BH764" s="338"/>
      <c r="BI764" s="338"/>
      <c r="BJ764" s="338"/>
      <c r="BK764" s="338"/>
      <c r="BL764" s="338"/>
      <c r="BM764" s="338"/>
      <c r="BN764" s="338"/>
      <c r="BO764" s="338"/>
      <c r="BP764" s="338"/>
      <c r="BQ764" s="338"/>
      <c r="BR764" s="338"/>
      <c r="BS764" s="338"/>
      <c r="BT764" s="338"/>
      <c r="BU764" s="338"/>
      <c r="BV764" s="343"/>
      <c r="BW764" s="343"/>
      <c r="BX764" s="343"/>
      <c r="BY764" s="343"/>
      <c r="BZ764" s="338"/>
      <c r="CA764" s="338"/>
      <c r="CB764" s="338"/>
      <c r="CC764" s="338"/>
      <c r="CD764" s="338"/>
      <c r="CE764" s="338"/>
      <c r="CF764" s="338"/>
    </row>
    <row r="765" ht="15.75" customHeight="1">
      <c r="A765" s="829"/>
      <c r="B765" s="338"/>
      <c r="C765" s="338"/>
      <c r="D765" s="338"/>
      <c r="E765" s="338"/>
      <c r="F765" s="346"/>
      <c r="G765" s="546"/>
      <c r="H765" s="547"/>
      <c r="I765" s="786">
        <f t="shared" si="177"/>
        <v>0</v>
      </c>
      <c r="J765" s="448"/>
      <c r="K765" s="344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  <c r="AI765" s="338"/>
      <c r="AJ765" s="338"/>
      <c r="AK765" s="338"/>
      <c r="AL765" s="338"/>
      <c r="AM765" s="338"/>
      <c r="AN765" s="338"/>
      <c r="AO765" s="338"/>
      <c r="AP765" s="338"/>
      <c r="AQ765" s="338"/>
      <c r="AR765" s="338"/>
      <c r="AS765" s="338"/>
      <c r="AT765" s="338"/>
      <c r="AU765" s="338"/>
      <c r="AV765" s="338"/>
      <c r="AW765" s="338"/>
      <c r="AX765" s="338"/>
      <c r="AY765" s="338"/>
      <c r="AZ765" s="338"/>
      <c r="BA765" s="338"/>
      <c r="BB765" s="338"/>
      <c r="BC765" s="338"/>
      <c r="BD765" s="338"/>
      <c r="BE765" s="338"/>
      <c r="BF765" s="338"/>
      <c r="BG765" s="338"/>
      <c r="BH765" s="338"/>
      <c r="BI765" s="338"/>
      <c r="BJ765" s="338"/>
      <c r="BK765" s="338"/>
      <c r="BL765" s="338"/>
      <c r="BM765" s="338"/>
      <c r="BN765" s="338"/>
      <c r="BO765" s="338"/>
      <c r="BP765" s="338"/>
      <c r="BQ765" s="338"/>
      <c r="BR765" s="338"/>
      <c r="BS765" s="338"/>
      <c r="BT765" s="338"/>
      <c r="BU765" s="338"/>
      <c r="BV765" s="343"/>
      <c r="BW765" s="343"/>
      <c r="BX765" s="343"/>
      <c r="BY765" s="343"/>
      <c r="BZ765" s="338"/>
      <c r="CA765" s="338"/>
      <c r="CB765" s="338"/>
      <c r="CC765" s="338"/>
      <c r="CD765" s="338"/>
      <c r="CE765" s="338"/>
      <c r="CF765" s="338"/>
    </row>
    <row r="766" ht="15.75" customHeight="1">
      <c r="A766" s="829"/>
      <c r="B766" s="338"/>
      <c r="C766" s="338"/>
      <c r="D766" s="338"/>
      <c r="E766" s="338"/>
      <c r="F766" s="346"/>
      <c r="G766" s="546"/>
      <c r="H766" s="547"/>
      <c r="I766" s="786">
        <f t="shared" si="177"/>
        <v>0</v>
      </c>
      <c r="J766" s="448"/>
      <c r="K766" s="344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  <c r="AI766" s="338"/>
      <c r="AJ766" s="338"/>
      <c r="AK766" s="338"/>
      <c r="AL766" s="338"/>
      <c r="AM766" s="338"/>
      <c r="AN766" s="338"/>
      <c r="AO766" s="338"/>
      <c r="AP766" s="338"/>
      <c r="AQ766" s="338"/>
      <c r="AR766" s="338"/>
      <c r="AS766" s="338"/>
      <c r="AT766" s="338"/>
      <c r="AU766" s="338"/>
      <c r="AV766" s="338"/>
      <c r="AW766" s="338"/>
      <c r="AX766" s="338"/>
      <c r="AY766" s="338"/>
      <c r="AZ766" s="338"/>
      <c r="BA766" s="338"/>
      <c r="BB766" s="338"/>
      <c r="BC766" s="338"/>
      <c r="BD766" s="338"/>
      <c r="BE766" s="338"/>
      <c r="BF766" s="338"/>
      <c r="BG766" s="338"/>
      <c r="BH766" s="338"/>
      <c r="BI766" s="338"/>
      <c r="BJ766" s="338"/>
      <c r="BK766" s="338"/>
      <c r="BL766" s="338"/>
      <c r="BM766" s="338"/>
      <c r="BN766" s="338"/>
      <c r="BO766" s="338"/>
      <c r="BP766" s="338"/>
      <c r="BQ766" s="338"/>
      <c r="BR766" s="338"/>
      <c r="BS766" s="338"/>
      <c r="BT766" s="338"/>
      <c r="BU766" s="338"/>
      <c r="BV766" s="343"/>
      <c r="BW766" s="343"/>
      <c r="BX766" s="343"/>
      <c r="BY766" s="343"/>
      <c r="BZ766" s="338"/>
      <c r="CA766" s="338"/>
      <c r="CB766" s="338"/>
      <c r="CC766" s="338"/>
      <c r="CD766" s="338"/>
      <c r="CE766" s="338"/>
      <c r="CF766" s="338"/>
    </row>
    <row r="767" ht="15.75" customHeight="1">
      <c r="A767" s="829"/>
      <c r="B767" s="338"/>
      <c r="C767" s="338"/>
      <c r="D767" s="338"/>
      <c r="E767" s="338"/>
      <c r="F767" s="346"/>
      <c r="G767" s="546"/>
      <c r="H767" s="547"/>
      <c r="I767" s="786">
        <f t="shared" si="177"/>
        <v>0</v>
      </c>
      <c r="J767" s="448"/>
      <c r="K767" s="344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  <c r="AI767" s="338"/>
      <c r="AJ767" s="338"/>
      <c r="AK767" s="338"/>
      <c r="AL767" s="338"/>
      <c r="AM767" s="338"/>
      <c r="AN767" s="338"/>
      <c r="AO767" s="338"/>
      <c r="AP767" s="338"/>
      <c r="AQ767" s="338"/>
      <c r="AR767" s="338"/>
      <c r="AS767" s="338"/>
      <c r="AT767" s="338"/>
      <c r="AU767" s="338"/>
      <c r="AV767" s="338"/>
      <c r="AW767" s="338"/>
      <c r="AX767" s="338"/>
      <c r="AY767" s="338"/>
      <c r="AZ767" s="338"/>
      <c r="BA767" s="338"/>
      <c r="BB767" s="338"/>
      <c r="BC767" s="338"/>
      <c r="BD767" s="338"/>
      <c r="BE767" s="338"/>
      <c r="BF767" s="338"/>
      <c r="BG767" s="338"/>
      <c r="BH767" s="338"/>
      <c r="BI767" s="338"/>
      <c r="BJ767" s="338"/>
      <c r="BK767" s="338"/>
      <c r="BL767" s="338"/>
      <c r="BM767" s="338"/>
      <c r="BN767" s="338"/>
      <c r="BO767" s="338"/>
      <c r="BP767" s="338"/>
      <c r="BQ767" s="338"/>
      <c r="BR767" s="338"/>
      <c r="BS767" s="338"/>
      <c r="BT767" s="338"/>
      <c r="BU767" s="338"/>
      <c r="BV767" s="343"/>
      <c r="BW767" s="343"/>
      <c r="BX767" s="343"/>
      <c r="BY767" s="343"/>
      <c r="BZ767" s="338"/>
      <c r="CA767" s="338"/>
      <c r="CB767" s="338"/>
      <c r="CC767" s="338"/>
      <c r="CD767" s="338"/>
      <c r="CE767" s="338"/>
      <c r="CF767" s="338"/>
    </row>
    <row r="768" ht="15.75" customHeight="1">
      <c r="A768" s="829"/>
      <c r="B768" s="338"/>
      <c r="C768" s="338"/>
      <c r="D768" s="338"/>
      <c r="E768" s="338"/>
      <c r="F768" s="346"/>
      <c r="G768" s="546"/>
      <c r="H768" s="547"/>
      <c r="I768" s="786">
        <f t="shared" si="177"/>
        <v>0</v>
      </c>
      <c r="J768" s="448"/>
      <c r="K768" s="344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  <c r="AI768" s="338"/>
      <c r="AJ768" s="338"/>
      <c r="AK768" s="338"/>
      <c r="AL768" s="338"/>
      <c r="AM768" s="338"/>
      <c r="AN768" s="338"/>
      <c r="AO768" s="338"/>
      <c r="AP768" s="338"/>
      <c r="AQ768" s="338"/>
      <c r="AR768" s="338"/>
      <c r="AS768" s="338"/>
      <c r="AT768" s="338"/>
      <c r="AU768" s="338"/>
      <c r="AV768" s="338"/>
      <c r="AW768" s="338"/>
      <c r="AX768" s="338"/>
      <c r="AY768" s="338"/>
      <c r="AZ768" s="338"/>
      <c r="BA768" s="338"/>
      <c r="BB768" s="338"/>
      <c r="BC768" s="338"/>
      <c r="BD768" s="338"/>
      <c r="BE768" s="338"/>
      <c r="BF768" s="338"/>
      <c r="BG768" s="338"/>
      <c r="BH768" s="338"/>
      <c r="BI768" s="338"/>
      <c r="BJ768" s="338"/>
      <c r="BK768" s="338"/>
      <c r="BL768" s="338"/>
      <c r="BM768" s="338"/>
      <c r="BN768" s="338"/>
      <c r="BO768" s="338"/>
      <c r="BP768" s="338"/>
      <c r="BQ768" s="338"/>
      <c r="BR768" s="338"/>
      <c r="BS768" s="338"/>
      <c r="BT768" s="338"/>
      <c r="BU768" s="338"/>
      <c r="BV768" s="343"/>
      <c r="BW768" s="343"/>
      <c r="BX768" s="343"/>
      <c r="BY768" s="343"/>
      <c r="BZ768" s="338"/>
      <c r="CA768" s="338"/>
      <c r="CB768" s="338"/>
      <c r="CC768" s="338"/>
      <c r="CD768" s="338"/>
      <c r="CE768" s="338"/>
      <c r="CF768" s="338"/>
    </row>
    <row r="769" ht="15.75" customHeight="1">
      <c r="A769" s="829"/>
      <c r="B769" s="338"/>
      <c r="C769" s="338"/>
      <c r="D769" s="338"/>
      <c r="E769" s="338"/>
      <c r="F769" s="346"/>
      <c r="G769" s="546"/>
      <c r="H769" s="547"/>
      <c r="I769" s="786">
        <f t="shared" si="177"/>
        <v>0</v>
      </c>
      <c r="J769" s="448"/>
      <c r="K769" s="344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  <c r="AI769" s="338"/>
      <c r="AJ769" s="338"/>
      <c r="AK769" s="338"/>
      <c r="AL769" s="338"/>
      <c r="AM769" s="338"/>
      <c r="AN769" s="338"/>
      <c r="AO769" s="338"/>
      <c r="AP769" s="338"/>
      <c r="AQ769" s="338"/>
      <c r="AR769" s="338"/>
      <c r="AS769" s="338"/>
      <c r="AT769" s="338"/>
      <c r="AU769" s="338"/>
      <c r="AV769" s="338"/>
      <c r="AW769" s="338"/>
      <c r="AX769" s="338"/>
      <c r="AY769" s="338"/>
      <c r="AZ769" s="338"/>
      <c r="BA769" s="338"/>
      <c r="BB769" s="338"/>
      <c r="BC769" s="338"/>
      <c r="BD769" s="338"/>
      <c r="BE769" s="338"/>
      <c r="BF769" s="338"/>
      <c r="BG769" s="338"/>
      <c r="BH769" s="338"/>
      <c r="BI769" s="338"/>
      <c r="BJ769" s="338"/>
      <c r="BK769" s="338"/>
      <c r="BL769" s="338"/>
      <c r="BM769" s="338"/>
      <c r="BN769" s="338"/>
      <c r="BO769" s="338"/>
      <c r="BP769" s="338"/>
      <c r="BQ769" s="338"/>
      <c r="BR769" s="338"/>
      <c r="BS769" s="338"/>
      <c r="BT769" s="338"/>
      <c r="BU769" s="338"/>
      <c r="BV769" s="343"/>
      <c r="BW769" s="343"/>
      <c r="BX769" s="343"/>
      <c r="BY769" s="343"/>
      <c r="BZ769" s="338"/>
      <c r="CA769" s="338"/>
      <c r="CB769" s="338"/>
      <c r="CC769" s="338"/>
      <c r="CD769" s="338"/>
      <c r="CE769" s="338"/>
      <c r="CF769" s="338"/>
    </row>
    <row r="770" ht="15.75" customHeight="1">
      <c r="A770" s="829"/>
      <c r="B770" s="338"/>
      <c r="C770" s="338"/>
      <c r="D770" s="338"/>
      <c r="E770" s="338"/>
      <c r="F770" s="346"/>
      <c r="G770" s="546"/>
      <c r="H770" s="547"/>
      <c r="I770" s="786">
        <f t="shared" si="177"/>
        <v>0</v>
      </c>
      <c r="J770" s="448"/>
      <c r="K770" s="344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  <c r="AI770" s="338"/>
      <c r="AJ770" s="338"/>
      <c r="AK770" s="338"/>
      <c r="AL770" s="338"/>
      <c r="AM770" s="338"/>
      <c r="AN770" s="338"/>
      <c r="AO770" s="338"/>
      <c r="AP770" s="338"/>
      <c r="AQ770" s="338"/>
      <c r="AR770" s="338"/>
      <c r="AS770" s="338"/>
      <c r="AT770" s="338"/>
      <c r="AU770" s="338"/>
      <c r="AV770" s="338"/>
      <c r="AW770" s="338"/>
      <c r="AX770" s="338"/>
      <c r="AY770" s="338"/>
      <c r="AZ770" s="338"/>
      <c r="BA770" s="338"/>
      <c r="BB770" s="338"/>
      <c r="BC770" s="338"/>
      <c r="BD770" s="338"/>
      <c r="BE770" s="338"/>
      <c r="BF770" s="338"/>
      <c r="BG770" s="338"/>
      <c r="BH770" s="338"/>
      <c r="BI770" s="338"/>
      <c r="BJ770" s="338"/>
      <c r="BK770" s="338"/>
      <c r="BL770" s="338"/>
      <c r="BM770" s="338"/>
      <c r="BN770" s="338"/>
      <c r="BO770" s="338"/>
      <c r="BP770" s="338"/>
      <c r="BQ770" s="338"/>
      <c r="BR770" s="338"/>
      <c r="BS770" s="338"/>
      <c r="BT770" s="338"/>
      <c r="BU770" s="338"/>
      <c r="BV770" s="343"/>
      <c r="BW770" s="343"/>
      <c r="BX770" s="343"/>
      <c r="BY770" s="343"/>
      <c r="BZ770" s="338"/>
      <c r="CA770" s="338"/>
      <c r="CB770" s="338"/>
      <c r="CC770" s="338"/>
      <c r="CD770" s="338"/>
      <c r="CE770" s="338"/>
      <c r="CF770" s="338"/>
    </row>
    <row r="771" ht="15.75" customHeight="1">
      <c r="A771" s="829"/>
      <c r="B771" s="338"/>
      <c r="C771" s="338"/>
      <c r="D771" s="338"/>
      <c r="E771" s="338"/>
      <c r="F771" s="346"/>
      <c r="G771" s="546"/>
      <c r="H771" s="547"/>
      <c r="I771" s="786">
        <f t="shared" si="177"/>
        <v>0</v>
      </c>
      <c r="J771" s="448"/>
      <c r="K771" s="344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  <c r="AI771" s="338"/>
      <c r="AJ771" s="338"/>
      <c r="AK771" s="338"/>
      <c r="AL771" s="338"/>
      <c r="AM771" s="338"/>
      <c r="AN771" s="338"/>
      <c r="AO771" s="338"/>
      <c r="AP771" s="338"/>
      <c r="AQ771" s="338"/>
      <c r="AR771" s="338"/>
      <c r="AS771" s="338"/>
      <c r="AT771" s="338"/>
      <c r="AU771" s="338"/>
      <c r="AV771" s="338"/>
      <c r="AW771" s="338"/>
      <c r="AX771" s="338"/>
      <c r="AY771" s="338"/>
      <c r="AZ771" s="338"/>
      <c r="BA771" s="338"/>
      <c r="BB771" s="338"/>
      <c r="BC771" s="338"/>
      <c r="BD771" s="338"/>
      <c r="BE771" s="338"/>
      <c r="BF771" s="338"/>
      <c r="BG771" s="338"/>
      <c r="BH771" s="338"/>
      <c r="BI771" s="338"/>
      <c r="BJ771" s="338"/>
      <c r="BK771" s="338"/>
      <c r="BL771" s="338"/>
      <c r="BM771" s="338"/>
      <c r="BN771" s="338"/>
      <c r="BO771" s="338"/>
      <c r="BP771" s="338"/>
      <c r="BQ771" s="338"/>
      <c r="BR771" s="338"/>
      <c r="BS771" s="338"/>
      <c r="BT771" s="338"/>
      <c r="BU771" s="338"/>
      <c r="BV771" s="343"/>
      <c r="BW771" s="343"/>
      <c r="BX771" s="343"/>
      <c r="BY771" s="343"/>
      <c r="BZ771" s="338"/>
      <c r="CA771" s="338"/>
      <c r="CB771" s="338"/>
      <c r="CC771" s="338"/>
      <c r="CD771" s="338"/>
      <c r="CE771" s="338"/>
      <c r="CF771" s="338"/>
    </row>
    <row r="772" ht="15.75" customHeight="1">
      <c r="A772" s="829"/>
      <c r="B772" s="338"/>
      <c r="C772" s="338"/>
      <c r="D772" s="338"/>
      <c r="E772" s="338"/>
      <c r="F772" s="346"/>
      <c r="G772" s="546"/>
      <c r="H772" s="547"/>
      <c r="I772" s="786">
        <f t="shared" si="177"/>
        <v>0</v>
      </c>
      <c r="J772" s="448"/>
      <c r="K772" s="344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  <c r="AI772" s="338"/>
      <c r="AJ772" s="338"/>
      <c r="AK772" s="338"/>
      <c r="AL772" s="338"/>
      <c r="AM772" s="338"/>
      <c r="AN772" s="338"/>
      <c r="AO772" s="338"/>
      <c r="AP772" s="338"/>
      <c r="AQ772" s="338"/>
      <c r="AR772" s="338"/>
      <c r="AS772" s="338"/>
      <c r="AT772" s="338"/>
      <c r="AU772" s="338"/>
      <c r="AV772" s="338"/>
      <c r="AW772" s="338"/>
      <c r="AX772" s="338"/>
      <c r="AY772" s="338"/>
      <c r="AZ772" s="338"/>
      <c r="BA772" s="338"/>
      <c r="BB772" s="338"/>
      <c r="BC772" s="338"/>
      <c r="BD772" s="338"/>
      <c r="BE772" s="338"/>
      <c r="BF772" s="338"/>
      <c r="BG772" s="338"/>
      <c r="BH772" s="338"/>
      <c r="BI772" s="338"/>
      <c r="BJ772" s="338"/>
      <c r="BK772" s="338"/>
      <c r="BL772" s="338"/>
      <c r="BM772" s="338"/>
      <c r="BN772" s="338"/>
      <c r="BO772" s="338"/>
      <c r="BP772" s="338"/>
      <c r="BQ772" s="338"/>
      <c r="BR772" s="338"/>
      <c r="BS772" s="338"/>
      <c r="BT772" s="338"/>
      <c r="BU772" s="338"/>
      <c r="BV772" s="343"/>
      <c r="BW772" s="343"/>
      <c r="BX772" s="343"/>
      <c r="BY772" s="343"/>
      <c r="BZ772" s="338"/>
      <c r="CA772" s="338"/>
      <c r="CB772" s="338"/>
      <c r="CC772" s="338"/>
      <c r="CD772" s="338"/>
      <c r="CE772" s="338"/>
      <c r="CF772" s="338"/>
    </row>
    <row r="773" ht="15.75" customHeight="1">
      <c r="A773" s="829"/>
      <c r="B773" s="338"/>
      <c r="C773" s="338"/>
      <c r="D773" s="338"/>
      <c r="E773" s="338"/>
      <c r="F773" s="346"/>
      <c r="G773" s="546"/>
      <c r="H773" s="547"/>
      <c r="I773" s="786">
        <f t="shared" si="177"/>
        <v>0</v>
      </c>
      <c r="J773" s="448"/>
      <c r="K773" s="344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  <c r="AI773" s="338"/>
      <c r="AJ773" s="338"/>
      <c r="AK773" s="338"/>
      <c r="AL773" s="338"/>
      <c r="AM773" s="338"/>
      <c r="AN773" s="338"/>
      <c r="AO773" s="338"/>
      <c r="AP773" s="338"/>
      <c r="AQ773" s="338"/>
      <c r="AR773" s="338"/>
      <c r="AS773" s="338"/>
      <c r="AT773" s="338"/>
      <c r="AU773" s="338"/>
      <c r="AV773" s="338"/>
      <c r="AW773" s="338"/>
      <c r="AX773" s="338"/>
      <c r="AY773" s="338"/>
      <c r="AZ773" s="338"/>
      <c r="BA773" s="338"/>
      <c r="BB773" s="338"/>
      <c r="BC773" s="338"/>
      <c r="BD773" s="338"/>
      <c r="BE773" s="338"/>
      <c r="BF773" s="338"/>
      <c r="BG773" s="338"/>
      <c r="BH773" s="338"/>
      <c r="BI773" s="338"/>
      <c r="BJ773" s="338"/>
      <c r="BK773" s="338"/>
      <c r="BL773" s="338"/>
      <c r="BM773" s="338"/>
      <c r="BN773" s="338"/>
      <c r="BO773" s="338"/>
      <c r="BP773" s="338"/>
      <c r="BQ773" s="338"/>
      <c r="BR773" s="338"/>
      <c r="BS773" s="338"/>
      <c r="BT773" s="338"/>
      <c r="BU773" s="338"/>
      <c r="BV773" s="343"/>
      <c r="BW773" s="343"/>
      <c r="BX773" s="343"/>
      <c r="BY773" s="343"/>
      <c r="BZ773" s="338"/>
      <c r="CA773" s="338"/>
      <c r="CB773" s="338"/>
      <c r="CC773" s="338"/>
      <c r="CD773" s="338"/>
      <c r="CE773" s="338"/>
      <c r="CF773" s="338"/>
    </row>
    <row r="774" ht="15.75" customHeight="1">
      <c r="A774" s="829"/>
      <c r="B774" s="338"/>
      <c r="C774" s="338"/>
      <c r="D774" s="338"/>
      <c r="E774" s="338"/>
      <c r="F774" s="346"/>
      <c r="G774" s="546"/>
      <c r="H774" s="547"/>
      <c r="I774" s="786">
        <f t="shared" si="177"/>
        <v>0</v>
      </c>
      <c r="J774" s="448"/>
      <c r="K774" s="344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  <c r="AI774" s="338"/>
      <c r="AJ774" s="338"/>
      <c r="AK774" s="338"/>
      <c r="AL774" s="338"/>
      <c r="AM774" s="338"/>
      <c r="AN774" s="338"/>
      <c r="AO774" s="338"/>
      <c r="AP774" s="338"/>
      <c r="AQ774" s="338"/>
      <c r="AR774" s="338"/>
      <c r="AS774" s="338"/>
      <c r="AT774" s="338"/>
      <c r="AU774" s="338"/>
      <c r="AV774" s="338"/>
      <c r="AW774" s="338"/>
      <c r="AX774" s="338"/>
      <c r="AY774" s="338"/>
      <c r="AZ774" s="338"/>
      <c r="BA774" s="338"/>
      <c r="BB774" s="338"/>
      <c r="BC774" s="338"/>
      <c r="BD774" s="338"/>
      <c r="BE774" s="338"/>
      <c r="BF774" s="338"/>
      <c r="BG774" s="338"/>
      <c r="BH774" s="338"/>
      <c r="BI774" s="338"/>
      <c r="BJ774" s="338"/>
      <c r="BK774" s="338"/>
      <c r="BL774" s="338"/>
      <c r="BM774" s="338"/>
      <c r="BN774" s="338"/>
      <c r="BO774" s="338"/>
      <c r="BP774" s="338"/>
      <c r="BQ774" s="338"/>
      <c r="BR774" s="338"/>
      <c r="BS774" s="338"/>
      <c r="BT774" s="338"/>
      <c r="BU774" s="338"/>
      <c r="BV774" s="343"/>
      <c r="BW774" s="343"/>
      <c r="BX774" s="343"/>
      <c r="BY774" s="343"/>
      <c r="BZ774" s="338"/>
      <c r="CA774" s="338"/>
      <c r="CB774" s="338"/>
      <c r="CC774" s="338"/>
      <c r="CD774" s="338"/>
      <c r="CE774" s="338"/>
      <c r="CF774" s="338"/>
    </row>
    <row r="775" ht="15.75" customHeight="1">
      <c r="A775" s="829"/>
      <c r="B775" s="338"/>
      <c r="C775" s="338"/>
      <c r="D775" s="338"/>
      <c r="E775" s="338"/>
      <c r="F775" s="346"/>
      <c r="G775" s="546"/>
      <c r="H775" s="547"/>
      <c r="I775" s="786">
        <f t="shared" si="177"/>
        <v>0</v>
      </c>
      <c r="J775" s="448"/>
      <c r="K775" s="344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  <c r="AI775" s="338"/>
      <c r="AJ775" s="338"/>
      <c r="AK775" s="338"/>
      <c r="AL775" s="338"/>
      <c r="AM775" s="338"/>
      <c r="AN775" s="338"/>
      <c r="AO775" s="338"/>
      <c r="AP775" s="338"/>
      <c r="AQ775" s="338"/>
      <c r="AR775" s="338"/>
      <c r="AS775" s="338"/>
      <c r="AT775" s="338"/>
      <c r="AU775" s="338"/>
      <c r="AV775" s="338"/>
      <c r="AW775" s="338"/>
      <c r="AX775" s="338"/>
      <c r="AY775" s="338"/>
      <c r="AZ775" s="338"/>
      <c r="BA775" s="338"/>
      <c r="BB775" s="338"/>
      <c r="BC775" s="338"/>
      <c r="BD775" s="338"/>
      <c r="BE775" s="338"/>
      <c r="BF775" s="338"/>
      <c r="BG775" s="338"/>
      <c r="BH775" s="338"/>
      <c r="BI775" s="338"/>
      <c r="BJ775" s="338"/>
      <c r="BK775" s="338"/>
      <c r="BL775" s="338"/>
      <c r="BM775" s="338"/>
      <c r="BN775" s="338"/>
      <c r="BO775" s="338"/>
      <c r="BP775" s="338"/>
      <c r="BQ775" s="338"/>
      <c r="BR775" s="338"/>
      <c r="BS775" s="338"/>
      <c r="BT775" s="338"/>
      <c r="BU775" s="338"/>
      <c r="BV775" s="343"/>
      <c r="BW775" s="343"/>
      <c r="BX775" s="343"/>
      <c r="BY775" s="343"/>
      <c r="BZ775" s="338"/>
      <c r="CA775" s="338"/>
      <c r="CB775" s="338"/>
      <c r="CC775" s="338"/>
      <c r="CD775" s="338"/>
      <c r="CE775" s="338"/>
      <c r="CF775" s="338"/>
    </row>
    <row r="776" ht="15.75" customHeight="1">
      <c r="A776" s="829"/>
      <c r="B776" s="338"/>
      <c r="C776" s="338"/>
      <c r="D776" s="338"/>
      <c r="E776" s="338"/>
      <c r="F776" s="346"/>
      <c r="G776" s="546"/>
      <c r="H776" s="547"/>
      <c r="I776" s="786">
        <f t="shared" si="177"/>
        <v>0</v>
      </c>
      <c r="J776" s="448"/>
      <c r="K776" s="344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  <c r="AI776" s="338"/>
      <c r="AJ776" s="338"/>
      <c r="AK776" s="338"/>
      <c r="AL776" s="338"/>
      <c r="AM776" s="338"/>
      <c r="AN776" s="338"/>
      <c r="AO776" s="338"/>
      <c r="AP776" s="338"/>
      <c r="AQ776" s="338"/>
      <c r="AR776" s="338"/>
      <c r="AS776" s="338"/>
      <c r="AT776" s="338"/>
      <c r="AU776" s="338"/>
      <c r="AV776" s="338"/>
      <c r="AW776" s="338"/>
      <c r="AX776" s="338"/>
      <c r="AY776" s="338"/>
      <c r="AZ776" s="338"/>
      <c r="BA776" s="338"/>
      <c r="BB776" s="338"/>
      <c r="BC776" s="338"/>
      <c r="BD776" s="338"/>
      <c r="BE776" s="338"/>
      <c r="BF776" s="338"/>
      <c r="BG776" s="338"/>
      <c r="BH776" s="338"/>
      <c r="BI776" s="338"/>
      <c r="BJ776" s="338"/>
      <c r="BK776" s="338"/>
      <c r="BL776" s="338"/>
      <c r="BM776" s="338"/>
      <c r="BN776" s="338"/>
      <c r="BO776" s="338"/>
      <c r="BP776" s="338"/>
      <c r="BQ776" s="338"/>
      <c r="BR776" s="338"/>
      <c r="BS776" s="338"/>
      <c r="BT776" s="338"/>
      <c r="BU776" s="338"/>
      <c r="BV776" s="343"/>
      <c r="BW776" s="343"/>
      <c r="BX776" s="343"/>
      <c r="BY776" s="343"/>
      <c r="BZ776" s="338"/>
      <c r="CA776" s="338"/>
      <c r="CB776" s="338"/>
      <c r="CC776" s="338"/>
      <c r="CD776" s="338"/>
      <c r="CE776" s="338"/>
      <c r="CF776" s="338"/>
    </row>
    <row r="777" ht="15.75" customHeight="1">
      <c r="A777" s="829"/>
      <c r="B777" s="338"/>
      <c r="C777" s="338"/>
      <c r="D777" s="338"/>
      <c r="E777" s="338"/>
      <c r="F777" s="346"/>
      <c r="G777" s="546"/>
      <c r="H777" s="547"/>
      <c r="I777" s="786">
        <f t="shared" si="177"/>
        <v>0</v>
      </c>
      <c r="J777" s="448"/>
      <c r="K777" s="344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  <c r="AI777" s="338"/>
      <c r="AJ777" s="338"/>
      <c r="AK777" s="338"/>
      <c r="AL777" s="338"/>
      <c r="AM777" s="338"/>
      <c r="AN777" s="338"/>
      <c r="AO777" s="338"/>
      <c r="AP777" s="338"/>
      <c r="AQ777" s="338"/>
      <c r="AR777" s="338"/>
      <c r="AS777" s="338"/>
      <c r="AT777" s="338"/>
      <c r="AU777" s="338"/>
      <c r="AV777" s="338"/>
      <c r="AW777" s="338"/>
      <c r="AX777" s="338"/>
      <c r="AY777" s="338"/>
      <c r="AZ777" s="338"/>
      <c r="BA777" s="338"/>
      <c r="BB777" s="338"/>
      <c r="BC777" s="338"/>
      <c r="BD777" s="338"/>
      <c r="BE777" s="338"/>
      <c r="BF777" s="338"/>
      <c r="BG777" s="338"/>
      <c r="BH777" s="338"/>
      <c r="BI777" s="338"/>
      <c r="BJ777" s="338"/>
      <c r="BK777" s="338"/>
      <c r="BL777" s="338"/>
      <c r="BM777" s="338"/>
      <c r="BN777" s="338"/>
      <c r="BO777" s="338"/>
      <c r="BP777" s="338"/>
      <c r="BQ777" s="338"/>
      <c r="BR777" s="338"/>
      <c r="BS777" s="338"/>
      <c r="BT777" s="338"/>
      <c r="BU777" s="338"/>
      <c r="BV777" s="343"/>
      <c r="BW777" s="343"/>
      <c r="BX777" s="343"/>
      <c r="BY777" s="343"/>
      <c r="BZ777" s="338"/>
      <c r="CA777" s="338"/>
      <c r="CB777" s="338"/>
      <c r="CC777" s="338"/>
      <c r="CD777" s="338"/>
      <c r="CE777" s="338"/>
      <c r="CF777" s="338"/>
    </row>
    <row r="778" ht="15.75" customHeight="1">
      <c r="A778" s="829"/>
      <c r="B778" s="338"/>
      <c r="C778" s="338"/>
      <c r="D778" s="338"/>
      <c r="E778" s="338"/>
      <c r="F778" s="346"/>
      <c r="G778" s="546"/>
      <c r="H778" s="547"/>
      <c r="I778" s="786">
        <f t="shared" si="177"/>
        <v>0</v>
      </c>
      <c r="J778" s="448"/>
      <c r="K778" s="344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  <c r="AI778" s="338"/>
      <c r="AJ778" s="338"/>
      <c r="AK778" s="338"/>
      <c r="AL778" s="338"/>
      <c r="AM778" s="338"/>
      <c r="AN778" s="338"/>
      <c r="AO778" s="338"/>
      <c r="AP778" s="338"/>
      <c r="AQ778" s="338"/>
      <c r="AR778" s="338"/>
      <c r="AS778" s="338"/>
      <c r="AT778" s="338"/>
      <c r="AU778" s="338"/>
      <c r="AV778" s="338"/>
      <c r="AW778" s="338"/>
      <c r="AX778" s="338"/>
      <c r="AY778" s="338"/>
      <c r="AZ778" s="338"/>
      <c r="BA778" s="338"/>
      <c r="BB778" s="338"/>
      <c r="BC778" s="338"/>
      <c r="BD778" s="338"/>
      <c r="BE778" s="338"/>
      <c r="BF778" s="338"/>
      <c r="BG778" s="338"/>
      <c r="BH778" s="338"/>
      <c r="BI778" s="338"/>
      <c r="BJ778" s="338"/>
      <c r="BK778" s="338"/>
      <c r="BL778" s="338"/>
      <c r="BM778" s="338"/>
      <c r="BN778" s="338"/>
      <c r="BO778" s="338"/>
      <c r="BP778" s="338"/>
      <c r="BQ778" s="338"/>
      <c r="BR778" s="338"/>
      <c r="BS778" s="338"/>
      <c r="BT778" s="338"/>
      <c r="BU778" s="338"/>
      <c r="BV778" s="343"/>
      <c r="BW778" s="343"/>
      <c r="BX778" s="343"/>
      <c r="BY778" s="343"/>
      <c r="BZ778" s="338"/>
      <c r="CA778" s="338"/>
      <c r="CB778" s="338"/>
      <c r="CC778" s="338"/>
      <c r="CD778" s="338"/>
      <c r="CE778" s="338"/>
      <c r="CF778" s="338"/>
    </row>
    <row r="779" ht="15.75" customHeight="1">
      <c r="A779" s="829"/>
      <c r="B779" s="338"/>
      <c r="C779" s="338"/>
      <c r="D779" s="338"/>
      <c r="E779" s="338"/>
      <c r="F779" s="346"/>
      <c r="G779" s="546"/>
      <c r="H779" s="547"/>
      <c r="I779" s="786">
        <f t="shared" si="177"/>
        <v>0</v>
      </c>
      <c r="J779" s="448"/>
      <c r="K779" s="344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  <c r="AI779" s="338"/>
      <c r="AJ779" s="338"/>
      <c r="AK779" s="338"/>
      <c r="AL779" s="338"/>
      <c r="AM779" s="338"/>
      <c r="AN779" s="338"/>
      <c r="AO779" s="338"/>
      <c r="AP779" s="338"/>
      <c r="AQ779" s="338"/>
      <c r="AR779" s="338"/>
      <c r="AS779" s="338"/>
      <c r="AT779" s="338"/>
      <c r="AU779" s="338"/>
      <c r="AV779" s="338"/>
      <c r="AW779" s="338"/>
      <c r="AX779" s="338"/>
      <c r="AY779" s="338"/>
      <c r="AZ779" s="338"/>
      <c r="BA779" s="338"/>
      <c r="BB779" s="338"/>
      <c r="BC779" s="338"/>
      <c r="BD779" s="338"/>
      <c r="BE779" s="338"/>
      <c r="BF779" s="338"/>
      <c r="BG779" s="338"/>
      <c r="BH779" s="338"/>
      <c r="BI779" s="338"/>
      <c r="BJ779" s="338"/>
      <c r="BK779" s="338"/>
      <c r="BL779" s="338"/>
      <c r="BM779" s="338"/>
      <c r="BN779" s="338"/>
      <c r="BO779" s="338"/>
      <c r="BP779" s="338"/>
      <c r="BQ779" s="338"/>
      <c r="BR779" s="338"/>
      <c r="BS779" s="338"/>
      <c r="BT779" s="338"/>
      <c r="BU779" s="338"/>
      <c r="BV779" s="343"/>
      <c r="BW779" s="343"/>
      <c r="BX779" s="343"/>
      <c r="BY779" s="343"/>
      <c r="BZ779" s="338"/>
      <c r="CA779" s="338"/>
      <c r="CB779" s="338"/>
      <c r="CC779" s="338"/>
      <c r="CD779" s="338"/>
      <c r="CE779" s="338"/>
      <c r="CF779" s="338"/>
    </row>
    <row r="780" ht="15.75" customHeight="1">
      <c r="A780" s="829"/>
      <c r="B780" s="338"/>
      <c r="C780" s="338"/>
      <c r="D780" s="338"/>
      <c r="E780" s="338"/>
      <c r="F780" s="346"/>
      <c r="G780" s="546"/>
      <c r="H780" s="547"/>
      <c r="I780" s="786">
        <f t="shared" si="177"/>
        <v>0</v>
      </c>
      <c r="J780" s="448"/>
      <c r="K780" s="344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  <c r="AI780" s="338"/>
      <c r="AJ780" s="338"/>
      <c r="AK780" s="338"/>
      <c r="AL780" s="338"/>
      <c r="AM780" s="338"/>
      <c r="AN780" s="338"/>
      <c r="AO780" s="338"/>
      <c r="AP780" s="338"/>
      <c r="AQ780" s="338"/>
      <c r="AR780" s="338"/>
      <c r="AS780" s="338"/>
      <c r="AT780" s="338"/>
      <c r="AU780" s="338"/>
      <c r="AV780" s="338"/>
      <c r="AW780" s="338"/>
      <c r="AX780" s="338"/>
      <c r="AY780" s="338"/>
      <c r="AZ780" s="338"/>
      <c r="BA780" s="338"/>
      <c r="BB780" s="338"/>
      <c r="BC780" s="338"/>
      <c r="BD780" s="338"/>
      <c r="BE780" s="338"/>
      <c r="BF780" s="338"/>
      <c r="BG780" s="338"/>
      <c r="BH780" s="338"/>
      <c r="BI780" s="338"/>
      <c r="BJ780" s="338"/>
      <c r="BK780" s="338"/>
      <c r="BL780" s="338"/>
      <c r="BM780" s="338"/>
      <c r="BN780" s="338"/>
      <c r="BO780" s="338"/>
      <c r="BP780" s="338"/>
      <c r="BQ780" s="338"/>
      <c r="BR780" s="338"/>
      <c r="BS780" s="338"/>
      <c r="BT780" s="338"/>
      <c r="BU780" s="338"/>
      <c r="BV780" s="343"/>
      <c r="BW780" s="343"/>
      <c r="BX780" s="343"/>
      <c r="BY780" s="343"/>
      <c r="BZ780" s="338"/>
      <c r="CA780" s="338"/>
      <c r="CB780" s="338"/>
      <c r="CC780" s="338"/>
      <c r="CD780" s="338"/>
      <c r="CE780" s="338"/>
      <c r="CF780" s="338"/>
    </row>
    <row r="781" ht="15.75" customHeight="1">
      <c r="A781" s="829"/>
      <c r="B781" s="338"/>
      <c r="C781" s="338"/>
      <c r="D781" s="338"/>
      <c r="E781" s="338"/>
      <c r="F781" s="346"/>
      <c r="G781" s="546"/>
      <c r="H781" s="547"/>
      <c r="I781" s="786">
        <f t="shared" si="177"/>
        <v>0</v>
      </c>
      <c r="J781" s="448"/>
      <c r="K781" s="344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  <c r="AI781" s="338"/>
      <c r="AJ781" s="338"/>
      <c r="AK781" s="338"/>
      <c r="AL781" s="338"/>
      <c r="AM781" s="338"/>
      <c r="AN781" s="338"/>
      <c r="AO781" s="338"/>
      <c r="AP781" s="338"/>
      <c r="AQ781" s="338"/>
      <c r="AR781" s="338"/>
      <c r="AS781" s="338"/>
      <c r="AT781" s="338"/>
      <c r="AU781" s="338"/>
      <c r="AV781" s="338"/>
      <c r="AW781" s="338"/>
      <c r="AX781" s="338"/>
      <c r="AY781" s="338"/>
      <c r="AZ781" s="338"/>
      <c r="BA781" s="338"/>
      <c r="BB781" s="338"/>
      <c r="BC781" s="338"/>
      <c r="BD781" s="338"/>
      <c r="BE781" s="338"/>
      <c r="BF781" s="338"/>
      <c r="BG781" s="338"/>
      <c r="BH781" s="338"/>
      <c r="BI781" s="338"/>
      <c r="BJ781" s="338"/>
      <c r="BK781" s="338"/>
      <c r="BL781" s="338"/>
      <c r="BM781" s="338"/>
      <c r="BN781" s="338"/>
      <c r="BO781" s="338"/>
      <c r="BP781" s="338"/>
      <c r="BQ781" s="338"/>
      <c r="BR781" s="338"/>
      <c r="BS781" s="338"/>
      <c r="BT781" s="338"/>
      <c r="BU781" s="338"/>
      <c r="BV781" s="343"/>
      <c r="BW781" s="343"/>
      <c r="BX781" s="343"/>
      <c r="BY781" s="343"/>
      <c r="BZ781" s="338"/>
      <c r="CA781" s="338"/>
      <c r="CB781" s="338"/>
      <c r="CC781" s="338"/>
      <c r="CD781" s="338"/>
      <c r="CE781" s="338"/>
      <c r="CF781" s="338"/>
    </row>
    <row r="782" ht="15.75" customHeight="1">
      <c r="A782" s="829"/>
      <c r="B782" s="338"/>
      <c r="C782" s="338"/>
      <c r="D782" s="338"/>
      <c r="E782" s="338"/>
      <c r="F782" s="346"/>
      <c r="G782" s="546"/>
      <c r="H782" s="547"/>
      <c r="I782" s="786">
        <f t="shared" si="177"/>
        <v>0</v>
      </c>
      <c r="J782" s="448"/>
      <c r="K782" s="344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  <c r="AI782" s="338"/>
      <c r="AJ782" s="338"/>
      <c r="AK782" s="338"/>
      <c r="AL782" s="338"/>
      <c r="AM782" s="338"/>
      <c r="AN782" s="338"/>
      <c r="AO782" s="338"/>
      <c r="AP782" s="338"/>
      <c r="AQ782" s="338"/>
      <c r="AR782" s="338"/>
      <c r="AS782" s="338"/>
      <c r="AT782" s="338"/>
      <c r="AU782" s="338"/>
      <c r="AV782" s="338"/>
      <c r="AW782" s="338"/>
      <c r="AX782" s="338"/>
      <c r="AY782" s="338"/>
      <c r="AZ782" s="338"/>
      <c r="BA782" s="338"/>
      <c r="BB782" s="338"/>
      <c r="BC782" s="338"/>
      <c r="BD782" s="338"/>
      <c r="BE782" s="338"/>
      <c r="BF782" s="338"/>
      <c r="BG782" s="338"/>
      <c r="BH782" s="338"/>
      <c r="BI782" s="338"/>
      <c r="BJ782" s="338"/>
      <c r="BK782" s="338"/>
      <c r="BL782" s="338"/>
      <c r="BM782" s="338"/>
      <c r="BN782" s="338"/>
      <c r="BO782" s="338"/>
      <c r="BP782" s="338"/>
      <c r="BQ782" s="338"/>
      <c r="BR782" s="338"/>
      <c r="BS782" s="338"/>
      <c r="BT782" s="338"/>
      <c r="BU782" s="338"/>
      <c r="BV782" s="343"/>
      <c r="BW782" s="343"/>
      <c r="BX782" s="343"/>
      <c r="BY782" s="343"/>
      <c r="BZ782" s="338"/>
      <c r="CA782" s="338"/>
      <c r="CB782" s="338"/>
      <c r="CC782" s="338"/>
      <c r="CD782" s="338"/>
      <c r="CE782" s="338"/>
      <c r="CF782" s="338"/>
    </row>
    <row r="783" ht="15.75" customHeight="1">
      <c r="A783" s="829"/>
      <c r="B783" s="338"/>
      <c r="C783" s="338"/>
      <c r="D783" s="338"/>
      <c r="E783" s="338"/>
      <c r="F783" s="346"/>
      <c r="G783" s="546"/>
      <c r="H783" s="547"/>
      <c r="I783" s="786">
        <f t="shared" si="177"/>
        <v>0</v>
      </c>
      <c r="J783" s="448"/>
      <c r="K783" s="344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  <c r="AV783" s="338"/>
      <c r="AW783" s="338"/>
      <c r="AX783" s="338"/>
      <c r="AY783" s="338"/>
      <c r="AZ783" s="338"/>
      <c r="BA783" s="338"/>
      <c r="BB783" s="338"/>
      <c r="BC783" s="338"/>
      <c r="BD783" s="338"/>
      <c r="BE783" s="338"/>
      <c r="BF783" s="338"/>
      <c r="BG783" s="338"/>
      <c r="BH783" s="338"/>
      <c r="BI783" s="338"/>
      <c r="BJ783" s="338"/>
      <c r="BK783" s="338"/>
      <c r="BL783" s="338"/>
      <c r="BM783" s="338"/>
      <c r="BN783" s="338"/>
      <c r="BO783" s="338"/>
      <c r="BP783" s="338"/>
      <c r="BQ783" s="338"/>
      <c r="BR783" s="338"/>
      <c r="BS783" s="338"/>
      <c r="BT783" s="338"/>
      <c r="BU783" s="338"/>
      <c r="BV783" s="343"/>
      <c r="BW783" s="343"/>
      <c r="BX783" s="343"/>
      <c r="BY783" s="343"/>
      <c r="BZ783" s="338"/>
      <c r="CA783" s="338"/>
      <c r="CB783" s="338"/>
      <c r="CC783" s="338"/>
      <c r="CD783" s="338"/>
      <c r="CE783" s="338"/>
      <c r="CF783" s="338"/>
    </row>
    <row r="784" ht="15.75" customHeight="1">
      <c r="A784" s="829"/>
      <c r="B784" s="338"/>
      <c r="C784" s="338"/>
      <c r="D784" s="338"/>
      <c r="E784" s="338"/>
      <c r="F784" s="346"/>
      <c r="G784" s="546"/>
      <c r="H784" s="547"/>
      <c r="I784" s="786">
        <f t="shared" si="177"/>
        <v>0</v>
      </c>
      <c r="J784" s="448"/>
      <c r="K784" s="344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  <c r="AI784" s="338"/>
      <c r="AJ784" s="338"/>
      <c r="AK784" s="338"/>
      <c r="AL784" s="338"/>
      <c r="AM784" s="338"/>
      <c r="AN784" s="338"/>
      <c r="AO784" s="338"/>
      <c r="AP784" s="338"/>
      <c r="AQ784" s="338"/>
      <c r="AR784" s="338"/>
      <c r="AS784" s="338"/>
      <c r="AT784" s="338"/>
      <c r="AU784" s="338"/>
      <c r="AV784" s="338"/>
      <c r="AW784" s="338"/>
      <c r="AX784" s="338"/>
      <c r="AY784" s="338"/>
      <c r="AZ784" s="338"/>
      <c r="BA784" s="338"/>
      <c r="BB784" s="338"/>
      <c r="BC784" s="338"/>
      <c r="BD784" s="338"/>
      <c r="BE784" s="338"/>
      <c r="BF784" s="338"/>
      <c r="BG784" s="338"/>
      <c r="BH784" s="338"/>
      <c r="BI784" s="338"/>
      <c r="BJ784" s="338"/>
      <c r="BK784" s="338"/>
      <c r="BL784" s="338"/>
      <c r="BM784" s="338"/>
      <c r="BN784" s="338"/>
      <c r="BO784" s="338"/>
      <c r="BP784" s="338"/>
      <c r="BQ784" s="338"/>
      <c r="BR784" s="338"/>
      <c r="BS784" s="338"/>
      <c r="BT784" s="338"/>
      <c r="BU784" s="338"/>
      <c r="BV784" s="343"/>
      <c r="BW784" s="343"/>
      <c r="BX784" s="343"/>
      <c r="BY784" s="343"/>
      <c r="BZ784" s="338"/>
      <c r="CA784" s="338"/>
      <c r="CB784" s="338"/>
      <c r="CC784" s="338"/>
      <c r="CD784" s="338"/>
      <c r="CE784" s="338"/>
      <c r="CF784" s="338"/>
    </row>
    <row r="785" ht="15.75" customHeight="1">
      <c r="A785" s="829"/>
      <c r="B785" s="338"/>
      <c r="C785" s="338"/>
      <c r="D785" s="338"/>
      <c r="E785" s="338"/>
      <c r="F785" s="346"/>
      <c r="G785" s="546"/>
      <c r="H785" s="547"/>
      <c r="I785" s="786">
        <f t="shared" si="177"/>
        <v>0</v>
      </c>
      <c r="J785" s="448"/>
      <c r="K785" s="344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8"/>
      <c r="AK785" s="338"/>
      <c r="AL785" s="338"/>
      <c r="AM785" s="338"/>
      <c r="AN785" s="338"/>
      <c r="AO785" s="338"/>
      <c r="AP785" s="338"/>
      <c r="AQ785" s="338"/>
      <c r="AR785" s="338"/>
      <c r="AS785" s="338"/>
      <c r="AT785" s="338"/>
      <c r="AU785" s="338"/>
      <c r="AV785" s="338"/>
      <c r="AW785" s="338"/>
      <c r="AX785" s="338"/>
      <c r="AY785" s="338"/>
      <c r="AZ785" s="338"/>
      <c r="BA785" s="338"/>
      <c r="BB785" s="338"/>
      <c r="BC785" s="338"/>
      <c r="BD785" s="338"/>
      <c r="BE785" s="338"/>
      <c r="BF785" s="338"/>
      <c r="BG785" s="338"/>
      <c r="BH785" s="338"/>
      <c r="BI785" s="338"/>
      <c r="BJ785" s="338"/>
      <c r="BK785" s="338"/>
      <c r="BL785" s="338"/>
      <c r="BM785" s="338"/>
      <c r="BN785" s="338"/>
      <c r="BO785" s="338"/>
      <c r="BP785" s="338"/>
      <c r="BQ785" s="338"/>
      <c r="BR785" s="338"/>
      <c r="BS785" s="338"/>
      <c r="BT785" s="338"/>
      <c r="BU785" s="338"/>
      <c r="BV785" s="343"/>
      <c r="BW785" s="343"/>
      <c r="BX785" s="343"/>
      <c r="BY785" s="343"/>
      <c r="BZ785" s="338"/>
      <c r="CA785" s="338"/>
      <c r="CB785" s="338"/>
      <c r="CC785" s="338"/>
      <c r="CD785" s="338"/>
      <c r="CE785" s="338"/>
      <c r="CF785" s="338"/>
    </row>
    <row r="786" ht="15.75" customHeight="1">
      <c r="A786" s="829"/>
      <c r="B786" s="338"/>
      <c r="C786" s="338"/>
      <c r="D786" s="338"/>
      <c r="E786" s="338"/>
      <c r="F786" s="346"/>
      <c r="G786" s="546"/>
      <c r="H786" s="547"/>
      <c r="I786" s="786">
        <f t="shared" si="177"/>
        <v>0</v>
      </c>
      <c r="J786" s="448"/>
      <c r="K786" s="344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  <c r="AI786" s="338"/>
      <c r="AJ786" s="338"/>
      <c r="AK786" s="338"/>
      <c r="AL786" s="338"/>
      <c r="AM786" s="338"/>
      <c r="AN786" s="338"/>
      <c r="AO786" s="338"/>
      <c r="AP786" s="338"/>
      <c r="AQ786" s="338"/>
      <c r="AR786" s="338"/>
      <c r="AS786" s="338"/>
      <c r="AT786" s="338"/>
      <c r="AU786" s="338"/>
      <c r="AV786" s="338"/>
      <c r="AW786" s="338"/>
      <c r="AX786" s="338"/>
      <c r="AY786" s="338"/>
      <c r="AZ786" s="338"/>
      <c r="BA786" s="338"/>
      <c r="BB786" s="338"/>
      <c r="BC786" s="338"/>
      <c r="BD786" s="338"/>
      <c r="BE786" s="338"/>
      <c r="BF786" s="338"/>
      <c r="BG786" s="338"/>
      <c r="BH786" s="338"/>
      <c r="BI786" s="338"/>
      <c r="BJ786" s="338"/>
      <c r="BK786" s="338"/>
      <c r="BL786" s="338"/>
      <c r="BM786" s="338"/>
      <c r="BN786" s="338"/>
      <c r="BO786" s="338"/>
      <c r="BP786" s="338"/>
      <c r="BQ786" s="338"/>
      <c r="BR786" s="338"/>
      <c r="BS786" s="338"/>
      <c r="BT786" s="338"/>
      <c r="BU786" s="338"/>
      <c r="BV786" s="343"/>
      <c r="BW786" s="343"/>
      <c r="BX786" s="343"/>
      <c r="BY786" s="343"/>
      <c r="BZ786" s="338"/>
      <c r="CA786" s="338"/>
      <c r="CB786" s="338"/>
      <c r="CC786" s="338"/>
      <c r="CD786" s="338"/>
      <c r="CE786" s="338"/>
      <c r="CF786" s="338"/>
    </row>
    <row r="787" ht="15.75" customHeight="1">
      <c r="A787" s="829"/>
      <c r="B787" s="338"/>
      <c r="C787" s="338"/>
      <c r="D787" s="338"/>
      <c r="E787" s="338"/>
      <c r="F787" s="346"/>
      <c r="G787" s="546"/>
      <c r="H787" s="547"/>
      <c r="I787" s="786">
        <f t="shared" si="177"/>
        <v>0</v>
      </c>
      <c r="J787" s="448"/>
      <c r="K787" s="344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  <c r="AI787" s="338"/>
      <c r="AJ787" s="338"/>
      <c r="AK787" s="338"/>
      <c r="AL787" s="338"/>
      <c r="AM787" s="338"/>
      <c r="AN787" s="338"/>
      <c r="AO787" s="338"/>
      <c r="AP787" s="338"/>
      <c r="AQ787" s="338"/>
      <c r="AR787" s="338"/>
      <c r="AS787" s="338"/>
      <c r="AT787" s="338"/>
      <c r="AU787" s="338"/>
      <c r="AV787" s="338"/>
      <c r="AW787" s="338"/>
      <c r="AX787" s="338"/>
      <c r="AY787" s="338"/>
      <c r="AZ787" s="338"/>
      <c r="BA787" s="338"/>
      <c r="BB787" s="338"/>
      <c r="BC787" s="338"/>
      <c r="BD787" s="338"/>
      <c r="BE787" s="338"/>
      <c r="BF787" s="338"/>
      <c r="BG787" s="338"/>
      <c r="BH787" s="338"/>
      <c r="BI787" s="338"/>
      <c r="BJ787" s="338"/>
      <c r="BK787" s="338"/>
      <c r="BL787" s="338"/>
      <c r="BM787" s="338"/>
      <c r="BN787" s="338"/>
      <c r="BO787" s="338"/>
      <c r="BP787" s="338"/>
      <c r="BQ787" s="338"/>
      <c r="BR787" s="338"/>
      <c r="BS787" s="338"/>
      <c r="BT787" s="338"/>
      <c r="BU787" s="338"/>
      <c r="BV787" s="343"/>
      <c r="BW787" s="343"/>
      <c r="BX787" s="343"/>
      <c r="BY787" s="343"/>
      <c r="BZ787" s="338"/>
      <c r="CA787" s="338"/>
      <c r="CB787" s="338"/>
      <c r="CC787" s="338"/>
      <c r="CD787" s="338"/>
      <c r="CE787" s="338"/>
      <c r="CF787" s="338"/>
    </row>
    <row r="788" ht="15.75" customHeight="1">
      <c r="A788" s="829"/>
      <c r="B788" s="338"/>
      <c r="C788" s="338"/>
      <c r="D788" s="338"/>
      <c r="E788" s="338"/>
      <c r="F788" s="346"/>
      <c r="G788" s="546"/>
      <c r="H788" s="547"/>
      <c r="I788" s="786">
        <f t="shared" si="177"/>
        <v>0</v>
      </c>
      <c r="J788" s="448"/>
      <c r="K788" s="344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  <c r="AI788" s="338"/>
      <c r="AJ788" s="338"/>
      <c r="AK788" s="338"/>
      <c r="AL788" s="338"/>
      <c r="AM788" s="338"/>
      <c r="AN788" s="338"/>
      <c r="AO788" s="338"/>
      <c r="AP788" s="338"/>
      <c r="AQ788" s="338"/>
      <c r="AR788" s="338"/>
      <c r="AS788" s="338"/>
      <c r="AT788" s="338"/>
      <c r="AU788" s="338"/>
      <c r="AV788" s="338"/>
      <c r="AW788" s="338"/>
      <c r="AX788" s="338"/>
      <c r="AY788" s="338"/>
      <c r="AZ788" s="338"/>
      <c r="BA788" s="338"/>
      <c r="BB788" s="338"/>
      <c r="BC788" s="338"/>
      <c r="BD788" s="338"/>
      <c r="BE788" s="338"/>
      <c r="BF788" s="338"/>
      <c r="BG788" s="338"/>
      <c r="BH788" s="338"/>
      <c r="BI788" s="338"/>
      <c r="BJ788" s="338"/>
      <c r="BK788" s="338"/>
      <c r="BL788" s="338"/>
      <c r="BM788" s="338"/>
      <c r="BN788" s="338"/>
      <c r="BO788" s="338"/>
      <c r="BP788" s="338"/>
      <c r="BQ788" s="338"/>
      <c r="BR788" s="338"/>
      <c r="BS788" s="338"/>
      <c r="BT788" s="338"/>
      <c r="BU788" s="338"/>
      <c r="BV788" s="343"/>
      <c r="BW788" s="343"/>
      <c r="BX788" s="343"/>
      <c r="BY788" s="343"/>
      <c r="BZ788" s="338"/>
      <c r="CA788" s="338"/>
      <c r="CB788" s="338"/>
      <c r="CC788" s="338"/>
      <c r="CD788" s="338"/>
      <c r="CE788" s="338"/>
      <c r="CF788" s="338"/>
    </row>
    <row r="789" ht="15.75" customHeight="1">
      <c r="A789" s="829"/>
      <c r="B789" s="338"/>
      <c r="C789" s="338"/>
      <c r="D789" s="338"/>
      <c r="E789" s="338"/>
      <c r="F789" s="346"/>
      <c r="G789" s="546"/>
      <c r="H789" s="547"/>
      <c r="I789" s="786">
        <f t="shared" si="177"/>
        <v>0</v>
      </c>
      <c r="J789" s="448"/>
      <c r="K789" s="344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  <c r="AI789" s="338"/>
      <c r="AJ789" s="338"/>
      <c r="AK789" s="338"/>
      <c r="AL789" s="338"/>
      <c r="AM789" s="338"/>
      <c r="AN789" s="338"/>
      <c r="AO789" s="338"/>
      <c r="AP789" s="338"/>
      <c r="AQ789" s="338"/>
      <c r="AR789" s="338"/>
      <c r="AS789" s="338"/>
      <c r="AT789" s="338"/>
      <c r="AU789" s="338"/>
      <c r="AV789" s="338"/>
      <c r="AW789" s="338"/>
      <c r="AX789" s="338"/>
      <c r="AY789" s="338"/>
      <c r="AZ789" s="338"/>
      <c r="BA789" s="338"/>
      <c r="BB789" s="338"/>
      <c r="BC789" s="338"/>
      <c r="BD789" s="338"/>
      <c r="BE789" s="338"/>
      <c r="BF789" s="338"/>
      <c r="BG789" s="338"/>
      <c r="BH789" s="338"/>
      <c r="BI789" s="338"/>
      <c r="BJ789" s="338"/>
      <c r="BK789" s="338"/>
      <c r="BL789" s="338"/>
      <c r="BM789" s="338"/>
      <c r="BN789" s="338"/>
      <c r="BO789" s="338"/>
      <c r="BP789" s="338"/>
      <c r="BQ789" s="338"/>
      <c r="BR789" s="338"/>
      <c r="BS789" s="338"/>
      <c r="BT789" s="338"/>
      <c r="BU789" s="338"/>
      <c r="BV789" s="343"/>
      <c r="BW789" s="343"/>
      <c r="BX789" s="343"/>
      <c r="BY789" s="343"/>
      <c r="BZ789" s="338"/>
      <c r="CA789" s="338"/>
      <c r="CB789" s="338"/>
      <c r="CC789" s="338"/>
      <c r="CD789" s="338"/>
      <c r="CE789" s="338"/>
      <c r="CF789" s="338"/>
    </row>
    <row r="790" ht="15.75" customHeight="1">
      <c r="A790" s="829"/>
      <c r="B790" s="338"/>
      <c r="C790" s="338"/>
      <c r="D790" s="338"/>
      <c r="E790" s="338"/>
      <c r="F790" s="346"/>
      <c r="G790" s="546"/>
      <c r="H790" s="547"/>
      <c r="I790" s="786">
        <f t="shared" si="177"/>
        <v>0</v>
      </c>
      <c r="J790" s="448"/>
      <c r="K790" s="344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  <c r="AI790" s="338"/>
      <c r="AJ790" s="338"/>
      <c r="AK790" s="338"/>
      <c r="AL790" s="338"/>
      <c r="AM790" s="338"/>
      <c r="AN790" s="338"/>
      <c r="AO790" s="338"/>
      <c r="AP790" s="338"/>
      <c r="AQ790" s="338"/>
      <c r="AR790" s="338"/>
      <c r="AS790" s="338"/>
      <c r="AT790" s="338"/>
      <c r="AU790" s="338"/>
      <c r="AV790" s="338"/>
      <c r="AW790" s="338"/>
      <c r="AX790" s="338"/>
      <c r="AY790" s="338"/>
      <c r="AZ790" s="338"/>
      <c r="BA790" s="338"/>
      <c r="BB790" s="338"/>
      <c r="BC790" s="338"/>
      <c r="BD790" s="338"/>
      <c r="BE790" s="338"/>
      <c r="BF790" s="338"/>
      <c r="BG790" s="338"/>
      <c r="BH790" s="338"/>
      <c r="BI790" s="338"/>
      <c r="BJ790" s="338"/>
      <c r="BK790" s="338"/>
      <c r="BL790" s="338"/>
      <c r="BM790" s="338"/>
      <c r="BN790" s="338"/>
      <c r="BO790" s="338"/>
      <c r="BP790" s="338"/>
      <c r="BQ790" s="338"/>
      <c r="BR790" s="338"/>
      <c r="BS790" s="338"/>
      <c r="BT790" s="338"/>
      <c r="BU790" s="338"/>
      <c r="BV790" s="343"/>
      <c r="BW790" s="343"/>
      <c r="BX790" s="343"/>
      <c r="BY790" s="343"/>
      <c r="BZ790" s="338"/>
      <c r="CA790" s="338"/>
      <c r="CB790" s="338"/>
      <c r="CC790" s="338"/>
      <c r="CD790" s="338"/>
      <c r="CE790" s="338"/>
      <c r="CF790" s="338"/>
    </row>
    <row r="791" ht="15.75" customHeight="1">
      <c r="A791" s="829"/>
      <c r="B791" s="338"/>
      <c r="C791" s="338"/>
      <c r="D791" s="338"/>
      <c r="E791" s="338"/>
      <c r="F791" s="346"/>
      <c r="G791" s="546"/>
      <c r="H791" s="547"/>
      <c r="I791" s="786">
        <f t="shared" si="177"/>
        <v>0</v>
      </c>
      <c r="J791" s="448"/>
      <c r="K791" s="344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  <c r="AI791" s="338"/>
      <c r="AJ791" s="338"/>
      <c r="AK791" s="338"/>
      <c r="AL791" s="338"/>
      <c r="AM791" s="338"/>
      <c r="AN791" s="338"/>
      <c r="AO791" s="338"/>
      <c r="AP791" s="338"/>
      <c r="AQ791" s="338"/>
      <c r="AR791" s="338"/>
      <c r="AS791" s="338"/>
      <c r="AT791" s="338"/>
      <c r="AU791" s="338"/>
      <c r="AV791" s="338"/>
      <c r="AW791" s="338"/>
      <c r="AX791" s="338"/>
      <c r="AY791" s="338"/>
      <c r="AZ791" s="338"/>
      <c r="BA791" s="338"/>
      <c r="BB791" s="338"/>
      <c r="BC791" s="338"/>
      <c r="BD791" s="338"/>
      <c r="BE791" s="338"/>
      <c r="BF791" s="338"/>
      <c r="BG791" s="338"/>
      <c r="BH791" s="338"/>
      <c r="BI791" s="338"/>
      <c r="BJ791" s="338"/>
      <c r="BK791" s="338"/>
      <c r="BL791" s="338"/>
      <c r="BM791" s="338"/>
      <c r="BN791" s="338"/>
      <c r="BO791" s="338"/>
      <c r="BP791" s="338"/>
      <c r="BQ791" s="338"/>
      <c r="BR791" s="338"/>
      <c r="BS791" s="338"/>
      <c r="BT791" s="338"/>
      <c r="BU791" s="338"/>
      <c r="BV791" s="343"/>
      <c r="BW791" s="343"/>
      <c r="BX791" s="343"/>
      <c r="BY791" s="343"/>
      <c r="BZ791" s="338"/>
      <c r="CA791" s="338"/>
      <c r="CB791" s="338"/>
      <c r="CC791" s="338"/>
      <c r="CD791" s="338"/>
      <c r="CE791" s="338"/>
      <c r="CF791" s="338"/>
    </row>
    <row r="792" ht="15.75" customHeight="1">
      <c r="A792" s="829"/>
      <c r="B792" s="338"/>
      <c r="C792" s="338"/>
      <c r="D792" s="338"/>
      <c r="E792" s="338"/>
      <c r="F792" s="346"/>
      <c r="G792" s="546"/>
      <c r="H792" s="547"/>
      <c r="I792" s="786">
        <f t="shared" si="177"/>
        <v>0</v>
      </c>
      <c r="J792" s="448"/>
      <c r="K792" s="344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  <c r="AI792" s="338"/>
      <c r="AJ792" s="338"/>
      <c r="AK792" s="338"/>
      <c r="AL792" s="338"/>
      <c r="AM792" s="338"/>
      <c r="AN792" s="338"/>
      <c r="AO792" s="338"/>
      <c r="AP792" s="338"/>
      <c r="AQ792" s="338"/>
      <c r="AR792" s="338"/>
      <c r="AS792" s="338"/>
      <c r="AT792" s="338"/>
      <c r="AU792" s="338"/>
      <c r="AV792" s="338"/>
      <c r="AW792" s="338"/>
      <c r="AX792" s="338"/>
      <c r="AY792" s="338"/>
      <c r="AZ792" s="338"/>
      <c r="BA792" s="338"/>
      <c r="BB792" s="338"/>
      <c r="BC792" s="338"/>
      <c r="BD792" s="338"/>
      <c r="BE792" s="338"/>
      <c r="BF792" s="338"/>
      <c r="BG792" s="338"/>
      <c r="BH792" s="338"/>
      <c r="BI792" s="338"/>
      <c r="BJ792" s="338"/>
      <c r="BK792" s="338"/>
      <c r="BL792" s="338"/>
      <c r="BM792" s="338"/>
      <c r="BN792" s="338"/>
      <c r="BO792" s="338"/>
      <c r="BP792" s="338"/>
      <c r="BQ792" s="338"/>
      <c r="BR792" s="338"/>
      <c r="BS792" s="338"/>
      <c r="BT792" s="338"/>
      <c r="BU792" s="338"/>
      <c r="BV792" s="343"/>
      <c r="BW792" s="343"/>
      <c r="BX792" s="343"/>
      <c r="BY792" s="343"/>
      <c r="BZ792" s="338"/>
      <c r="CA792" s="338"/>
      <c r="CB792" s="338"/>
      <c r="CC792" s="338"/>
      <c r="CD792" s="338"/>
      <c r="CE792" s="338"/>
      <c r="CF792" s="338"/>
    </row>
    <row r="793" ht="15.75" customHeight="1">
      <c r="A793" s="829"/>
      <c r="B793" s="338"/>
      <c r="C793" s="338"/>
      <c r="D793" s="338"/>
      <c r="E793" s="338"/>
      <c r="F793" s="346"/>
      <c r="G793" s="546"/>
      <c r="H793" s="547"/>
      <c r="I793" s="786">
        <f t="shared" si="177"/>
        <v>0</v>
      </c>
      <c r="J793" s="448"/>
      <c r="K793" s="344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  <c r="AI793" s="338"/>
      <c r="AJ793" s="338"/>
      <c r="AK793" s="338"/>
      <c r="AL793" s="338"/>
      <c r="AM793" s="338"/>
      <c r="AN793" s="338"/>
      <c r="AO793" s="338"/>
      <c r="AP793" s="338"/>
      <c r="AQ793" s="338"/>
      <c r="AR793" s="338"/>
      <c r="AS793" s="338"/>
      <c r="AT793" s="338"/>
      <c r="AU793" s="338"/>
      <c r="AV793" s="338"/>
      <c r="AW793" s="338"/>
      <c r="AX793" s="338"/>
      <c r="AY793" s="338"/>
      <c r="AZ793" s="338"/>
      <c r="BA793" s="338"/>
      <c r="BB793" s="338"/>
      <c r="BC793" s="338"/>
      <c r="BD793" s="338"/>
      <c r="BE793" s="338"/>
      <c r="BF793" s="338"/>
      <c r="BG793" s="338"/>
      <c r="BH793" s="338"/>
      <c r="BI793" s="338"/>
      <c r="BJ793" s="338"/>
      <c r="BK793" s="338"/>
      <c r="BL793" s="338"/>
      <c r="BM793" s="338"/>
      <c r="BN793" s="338"/>
      <c r="BO793" s="338"/>
      <c r="BP793" s="338"/>
      <c r="BQ793" s="338"/>
      <c r="BR793" s="338"/>
      <c r="BS793" s="338"/>
      <c r="BT793" s="338"/>
      <c r="BU793" s="338"/>
      <c r="BV793" s="343"/>
      <c r="BW793" s="343"/>
      <c r="BX793" s="343"/>
      <c r="BY793" s="343"/>
      <c r="BZ793" s="338"/>
      <c r="CA793" s="338"/>
      <c r="CB793" s="338"/>
      <c r="CC793" s="338"/>
      <c r="CD793" s="338"/>
      <c r="CE793" s="338"/>
      <c r="CF793" s="338"/>
    </row>
    <row r="794" ht="15.75" customHeight="1">
      <c r="A794" s="829"/>
      <c r="B794" s="338"/>
      <c r="C794" s="338"/>
      <c r="D794" s="338"/>
      <c r="E794" s="338"/>
      <c r="F794" s="346"/>
      <c r="G794" s="546"/>
      <c r="H794" s="547"/>
      <c r="I794" s="786">
        <f t="shared" si="177"/>
        <v>0</v>
      </c>
      <c r="J794" s="448"/>
      <c r="K794" s="344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  <c r="AI794" s="338"/>
      <c r="AJ794" s="338"/>
      <c r="AK794" s="338"/>
      <c r="AL794" s="338"/>
      <c r="AM794" s="338"/>
      <c r="AN794" s="338"/>
      <c r="AO794" s="338"/>
      <c r="AP794" s="338"/>
      <c r="AQ794" s="338"/>
      <c r="AR794" s="338"/>
      <c r="AS794" s="338"/>
      <c r="AT794" s="338"/>
      <c r="AU794" s="338"/>
      <c r="AV794" s="338"/>
      <c r="AW794" s="338"/>
      <c r="AX794" s="338"/>
      <c r="AY794" s="338"/>
      <c r="AZ794" s="338"/>
      <c r="BA794" s="338"/>
      <c r="BB794" s="338"/>
      <c r="BC794" s="338"/>
      <c r="BD794" s="338"/>
      <c r="BE794" s="338"/>
      <c r="BF794" s="338"/>
      <c r="BG794" s="338"/>
      <c r="BH794" s="338"/>
      <c r="BI794" s="338"/>
      <c r="BJ794" s="338"/>
      <c r="BK794" s="338"/>
      <c r="BL794" s="338"/>
      <c r="BM794" s="338"/>
      <c r="BN794" s="338"/>
      <c r="BO794" s="338"/>
      <c r="BP794" s="338"/>
      <c r="BQ794" s="338"/>
      <c r="BR794" s="338"/>
      <c r="BS794" s="338"/>
      <c r="BT794" s="338"/>
      <c r="BU794" s="338"/>
      <c r="BV794" s="343"/>
      <c r="BW794" s="343"/>
      <c r="BX794" s="343"/>
      <c r="BY794" s="343"/>
      <c r="BZ794" s="338"/>
      <c r="CA794" s="338"/>
      <c r="CB794" s="338"/>
      <c r="CC794" s="338"/>
      <c r="CD794" s="338"/>
      <c r="CE794" s="338"/>
      <c r="CF794" s="338"/>
    </row>
    <row r="795" ht="15.75" customHeight="1">
      <c r="A795" s="829"/>
      <c r="B795" s="338"/>
      <c r="C795" s="338"/>
      <c r="D795" s="338"/>
      <c r="E795" s="338"/>
      <c r="F795" s="346"/>
      <c r="G795" s="546"/>
      <c r="H795" s="547"/>
      <c r="I795" s="786">
        <f t="shared" si="177"/>
        <v>0</v>
      </c>
      <c r="J795" s="448"/>
      <c r="K795" s="344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  <c r="AI795" s="338"/>
      <c r="AJ795" s="338"/>
      <c r="AK795" s="338"/>
      <c r="AL795" s="338"/>
      <c r="AM795" s="338"/>
      <c r="AN795" s="338"/>
      <c r="AO795" s="338"/>
      <c r="AP795" s="338"/>
      <c r="AQ795" s="338"/>
      <c r="AR795" s="338"/>
      <c r="AS795" s="338"/>
      <c r="AT795" s="338"/>
      <c r="AU795" s="338"/>
      <c r="AV795" s="338"/>
      <c r="AW795" s="338"/>
      <c r="AX795" s="338"/>
      <c r="AY795" s="338"/>
      <c r="AZ795" s="338"/>
      <c r="BA795" s="338"/>
      <c r="BB795" s="338"/>
      <c r="BC795" s="338"/>
      <c r="BD795" s="338"/>
      <c r="BE795" s="338"/>
      <c r="BF795" s="338"/>
      <c r="BG795" s="338"/>
      <c r="BH795" s="338"/>
      <c r="BI795" s="338"/>
      <c r="BJ795" s="338"/>
      <c r="BK795" s="338"/>
      <c r="BL795" s="338"/>
      <c r="BM795" s="338"/>
      <c r="BN795" s="338"/>
      <c r="BO795" s="338"/>
      <c r="BP795" s="338"/>
      <c r="BQ795" s="338"/>
      <c r="BR795" s="338"/>
      <c r="BS795" s="338"/>
      <c r="BT795" s="338"/>
      <c r="BU795" s="338"/>
      <c r="BV795" s="343"/>
      <c r="BW795" s="343"/>
      <c r="BX795" s="343"/>
      <c r="BY795" s="343"/>
      <c r="BZ795" s="338"/>
      <c r="CA795" s="338"/>
      <c r="CB795" s="338"/>
      <c r="CC795" s="338"/>
      <c r="CD795" s="338"/>
      <c r="CE795" s="338"/>
      <c r="CF795" s="338"/>
    </row>
    <row r="796" ht="15.75" customHeight="1">
      <c r="A796" s="829"/>
      <c r="B796" s="338"/>
      <c r="C796" s="338"/>
      <c r="D796" s="338"/>
      <c r="E796" s="338"/>
      <c r="F796" s="346"/>
      <c r="G796" s="546"/>
      <c r="H796" s="547"/>
      <c r="I796" s="786">
        <f t="shared" si="177"/>
        <v>0</v>
      </c>
      <c r="J796" s="448"/>
      <c r="K796" s="344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  <c r="AI796" s="338"/>
      <c r="AJ796" s="338"/>
      <c r="AK796" s="338"/>
      <c r="AL796" s="338"/>
      <c r="AM796" s="338"/>
      <c r="AN796" s="338"/>
      <c r="AO796" s="338"/>
      <c r="AP796" s="338"/>
      <c r="AQ796" s="338"/>
      <c r="AR796" s="338"/>
      <c r="AS796" s="338"/>
      <c r="AT796" s="338"/>
      <c r="AU796" s="338"/>
      <c r="AV796" s="338"/>
      <c r="AW796" s="338"/>
      <c r="AX796" s="338"/>
      <c r="AY796" s="338"/>
      <c r="AZ796" s="338"/>
      <c r="BA796" s="338"/>
      <c r="BB796" s="338"/>
      <c r="BC796" s="338"/>
      <c r="BD796" s="338"/>
      <c r="BE796" s="338"/>
      <c r="BF796" s="338"/>
      <c r="BG796" s="338"/>
      <c r="BH796" s="338"/>
      <c r="BI796" s="338"/>
      <c r="BJ796" s="338"/>
      <c r="BK796" s="338"/>
      <c r="BL796" s="338"/>
      <c r="BM796" s="338"/>
      <c r="BN796" s="338"/>
      <c r="BO796" s="338"/>
      <c r="BP796" s="338"/>
      <c r="BQ796" s="338"/>
      <c r="BR796" s="338"/>
      <c r="BS796" s="338"/>
      <c r="BT796" s="338"/>
      <c r="BU796" s="338"/>
      <c r="BV796" s="343"/>
      <c r="BW796" s="343"/>
      <c r="BX796" s="343"/>
      <c r="BY796" s="343"/>
      <c r="BZ796" s="338"/>
      <c r="CA796" s="338"/>
      <c r="CB796" s="338"/>
      <c r="CC796" s="338"/>
      <c r="CD796" s="338"/>
      <c r="CE796" s="338"/>
      <c r="CF796" s="338"/>
    </row>
    <row r="797" ht="15.75" customHeight="1">
      <c r="A797" s="829"/>
      <c r="B797" s="338"/>
      <c r="C797" s="338"/>
      <c r="D797" s="338"/>
      <c r="E797" s="338"/>
      <c r="F797" s="346"/>
      <c r="G797" s="546"/>
      <c r="H797" s="547"/>
      <c r="I797" s="786">
        <f t="shared" si="177"/>
        <v>0</v>
      </c>
      <c r="J797" s="448"/>
      <c r="K797" s="344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  <c r="AI797" s="338"/>
      <c r="AJ797" s="338"/>
      <c r="AK797" s="338"/>
      <c r="AL797" s="338"/>
      <c r="AM797" s="338"/>
      <c r="AN797" s="338"/>
      <c r="AO797" s="338"/>
      <c r="AP797" s="338"/>
      <c r="AQ797" s="338"/>
      <c r="AR797" s="338"/>
      <c r="AS797" s="338"/>
      <c r="AT797" s="338"/>
      <c r="AU797" s="338"/>
      <c r="AV797" s="338"/>
      <c r="AW797" s="338"/>
      <c r="AX797" s="338"/>
      <c r="AY797" s="338"/>
      <c r="AZ797" s="338"/>
      <c r="BA797" s="338"/>
      <c r="BB797" s="338"/>
      <c r="BC797" s="338"/>
      <c r="BD797" s="338"/>
      <c r="BE797" s="338"/>
      <c r="BF797" s="338"/>
      <c r="BG797" s="338"/>
      <c r="BH797" s="338"/>
      <c r="BI797" s="338"/>
      <c r="BJ797" s="338"/>
      <c r="BK797" s="338"/>
      <c r="BL797" s="338"/>
      <c r="BM797" s="338"/>
      <c r="BN797" s="338"/>
      <c r="BO797" s="338"/>
      <c r="BP797" s="338"/>
      <c r="BQ797" s="338"/>
      <c r="BR797" s="338"/>
      <c r="BS797" s="338"/>
      <c r="BT797" s="338"/>
      <c r="BU797" s="338"/>
      <c r="BV797" s="343"/>
      <c r="BW797" s="343"/>
      <c r="BX797" s="343"/>
      <c r="BY797" s="343"/>
      <c r="BZ797" s="338"/>
      <c r="CA797" s="338"/>
      <c r="CB797" s="338"/>
      <c r="CC797" s="338"/>
      <c r="CD797" s="338"/>
      <c r="CE797" s="338"/>
      <c r="CF797" s="338"/>
    </row>
    <row r="798" ht="15.75" customHeight="1">
      <c r="A798" s="829"/>
      <c r="B798" s="338"/>
      <c r="C798" s="338"/>
      <c r="D798" s="338"/>
      <c r="E798" s="338"/>
      <c r="F798" s="346"/>
      <c r="G798" s="546"/>
      <c r="H798" s="547"/>
      <c r="I798" s="786">
        <f t="shared" si="177"/>
        <v>0</v>
      </c>
      <c r="J798" s="448"/>
      <c r="K798" s="344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  <c r="AI798" s="338"/>
      <c r="AJ798" s="338"/>
      <c r="AK798" s="338"/>
      <c r="AL798" s="338"/>
      <c r="AM798" s="338"/>
      <c r="AN798" s="338"/>
      <c r="AO798" s="338"/>
      <c r="AP798" s="338"/>
      <c r="AQ798" s="338"/>
      <c r="AR798" s="338"/>
      <c r="AS798" s="338"/>
      <c r="AT798" s="338"/>
      <c r="AU798" s="338"/>
      <c r="AV798" s="338"/>
      <c r="AW798" s="338"/>
      <c r="AX798" s="338"/>
      <c r="AY798" s="338"/>
      <c r="AZ798" s="338"/>
      <c r="BA798" s="338"/>
      <c r="BB798" s="338"/>
      <c r="BC798" s="338"/>
      <c r="BD798" s="338"/>
      <c r="BE798" s="338"/>
      <c r="BF798" s="338"/>
      <c r="BG798" s="338"/>
      <c r="BH798" s="338"/>
      <c r="BI798" s="338"/>
      <c r="BJ798" s="338"/>
      <c r="BK798" s="338"/>
      <c r="BL798" s="338"/>
      <c r="BM798" s="338"/>
      <c r="BN798" s="338"/>
      <c r="BO798" s="338"/>
      <c r="BP798" s="338"/>
      <c r="BQ798" s="338"/>
      <c r="BR798" s="338"/>
      <c r="BS798" s="338"/>
      <c r="BT798" s="338"/>
      <c r="BU798" s="338"/>
      <c r="BV798" s="343"/>
      <c r="BW798" s="343"/>
      <c r="BX798" s="343"/>
      <c r="BY798" s="343"/>
      <c r="BZ798" s="338"/>
      <c r="CA798" s="338"/>
      <c r="CB798" s="338"/>
      <c r="CC798" s="338"/>
      <c r="CD798" s="338"/>
      <c r="CE798" s="338"/>
      <c r="CF798" s="338"/>
    </row>
    <row r="799" ht="15.75" customHeight="1">
      <c r="A799" s="829"/>
      <c r="B799" s="338"/>
      <c r="C799" s="338"/>
      <c r="D799" s="338"/>
      <c r="E799" s="338"/>
      <c r="F799" s="346"/>
      <c r="G799" s="546"/>
      <c r="H799" s="547"/>
      <c r="I799" s="786">
        <f t="shared" si="177"/>
        <v>0</v>
      </c>
      <c r="J799" s="448"/>
      <c r="K799" s="344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  <c r="AI799" s="338"/>
      <c r="AJ799" s="338"/>
      <c r="AK799" s="338"/>
      <c r="AL799" s="338"/>
      <c r="AM799" s="338"/>
      <c r="AN799" s="338"/>
      <c r="AO799" s="338"/>
      <c r="AP799" s="338"/>
      <c r="AQ799" s="338"/>
      <c r="AR799" s="338"/>
      <c r="AS799" s="338"/>
      <c r="AT799" s="338"/>
      <c r="AU799" s="338"/>
      <c r="AV799" s="338"/>
      <c r="AW799" s="338"/>
      <c r="AX799" s="338"/>
      <c r="AY799" s="338"/>
      <c r="AZ799" s="338"/>
      <c r="BA799" s="338"/>
      <c r="BB799" s="338"/>
      <c r="BC799" s="338"/>
      <c r="BD799" s="338"/>
      <c r="BE799" s="338"/>
      <c r="BF799" s="338"/>
      <c r="BG799" s="338"/>
      <c r="BH799" s="338"/>
      <c r="BI799" s="338"/>
      <c r="BJ799" s="338"/>
      <c r="BK799" s="338"/>
      <c r="BL799" s="338"/>
      <c r="BM799" s="338"/>
      <c r="BN799" s="338"/>
      <c r="BO799" s="338"/>
      <c r="BP799" s="338"/>
      <c r="BQ799" s="338"/>
      <c r="BR799" s="338"/>
      <c r="BS799" s="338"/>
      <c r="BT799" s="338"/>
      <c r="BU799" s="338"/>
      <c r="BV799" s="343"/>
      <c r="BW799" s="343"/>
      <c r="BX799" s="343"/>
      <c r="BY799" s="343"/>
      <c r="BZ799" s="338"/>
      <c r="CA799" s="338"/>
      <c r="CB799" s="338"/>
      <c r="CC799" s="338"/>
      <c r="CD799" s="338"/>
      <c r="CE799" s="338"/>
      <c r="CF799" s="338"/>
    </row>
    <row r="800" ht="15.75" customHeight="1">
      <c r="A800" s="829"/>
      <c r="B800" s="338"/>
      <c r="C800" s="338"/>
      <c r="D800" s="338"/>
      <c r="E800" s="338"/>
      <c r="F800" s="346"/>
      <c r="G800" s="546"/>
      <c r="H800" s="547"/>
      <c r="I800" s="786">
        <f t="shared" si="177"/>
        <v>0</v>
      </c>
      <c r="J800" s="448"/>
      <c r="K800" s="344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  <c r="AI800" s="338"/>
      <c r="AJ800" s="338"/>
      <c r="AK800" s="338"/>
      <c r="AL800" s="338"/>
      <c r="AM800" s="338"/>
      <c r="AN800" s="338"/>
      <c r="AO800" s="338"/>
      <c r="AP800" s="338"/>
      <c r="AQ800" s="338"/>
      <c r="AR800" s="338"/>
      <c r="AS800" s="338"/>
      <c r="AT800" s="338"/>
      <c r="AU800" s="338"/>
      <c r="AV800" s="338"/>
      <c r="AW800" s="338"/>
      <c r="AX800" s="338"/>
      <c r="AY800" s="338"/>
      <c r="AZ800" s="338"/>
      <c r="BA800" s="338"/>
      <c r="BB800" s="338"/>
      <c r="BC800" s="338"/>
      <c r="BD800" s="338"/>
      <c r="BE800" s="338"/>
      <c r="BF800" s="338"/>
      <c r="BG800" s="338"/>
      <c r="BH800" s="338"/>
      <c r="BI800" s="338"/>
      <c r="BJ800" s="338"/>
      <c r="BK800" s="338"/>
      <c r="BL800" s="338"/>
      <c r="BM800" s="338"/>
      <c r="BN800" s="338"/>
      <c r="BO800" s="338"/>
      <c r="BP800" s="338"/>
      <c r="BQ800" s="338"/>
      <c r="BR800" s="338"/>
      <c r="BS800" s="338"/>
      <c r="BT800" s="338"/>
      <c r="BU800" s="338"/>
      <c r="BV800" s="343"/>
      <c r="BW800" s="343"/>
      <c r="BX800" s="343"/>
      <c r="BY800" s="343"/>
      <c r="BZ800" s="338"/>
      <c r="CA800" s="338"/>
      <c r="CB800" s="338"/>
      <c r="CC800" s="338"/>
      <c r="CD800" s="338"/>
      <c r="CE800" s="338"/>
      <c r="CF800" s="338"/>
    </row>
    <row r="801" ht="15.75" customHeight="1">
      <c r="A801" s="829"/>
      <c r="B801" s="338"/>
      <c r="C801" s="338"/>
      <c r="D801" s="338"/>
      <c r="E801" s="338"/>
      <c r="F801" s="346"/>
      <c r="G801" s="546"/>
      <c r="H801" s="547"/>
      <c r="I801" s="786">
        <f t="shared" si="177"/>
        <v>0</v>
      </c>
      <c r="J801" s="448"/>
      <c r="K801" s="344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  <c r="AI801" s="338"/>
      <c r="AJ801" s="338"/>
      <c r="AK801" s="338"/>
      <c r="AL801" s="338"/>
      <c r="AM801" s="338"/>
      <c r="AN801" s="338"/>
      <c r="AO801" s="338"/>
      <c r="AP801" s="338"/>
      <c r="AQ801" s="338"/>
      <c r="AR801" s="338"/>
      <c r="AS801" s="338"/>
      <c r="AT801" s="338"/>
      <c r="AU801" s="338"/>
      <c r="AV801" s="338"/>
      <c r="AW801" s="338"/>
      <c r="AX801" s="338"/>
      <c r="AY801" s="338"/>
      <c r="AZ801" s="338"/>
      <c r="BA801" s="338"/>
      <c r="BB801" s="338"/>
      <c r="BC801" s="338"/>
      <c r="BD801" s="338"/>
      <c r="BE801" s="338"/>
      <c r="BF801" s="338"/>
      <c r="BG801" s="338"/>
      <c r="BH801" s="338"/>
      <c r="BI801" s="338"/>
      <c r="BJ801" s="338"/>
      <c r="BK801" s="338"/>
      <c r="BL801" s="338"/>
      <c r="BM801" s="338"/>
      <c r="BN801" s="338"/>
      <c r="BO801" s="338"/>
      <c r="BP801" s="338"/>
      <c r="BQ801" s="338"/>
      <c r="BR801" s="338"/>
      <c r="BS801" s="338"/>
      <c r="BT801" s="338"/>
      <c r="BU801" s="338"/>
      <c r="BV801" s="343"/>
      <c r="BW801" s="343"/>
      <c r="BX801" s="343"/>
      <c r="BY801" s="343"/>
      <c r="BZ801" s="338"/>
      <c r="CA801" s="338"/>
      <c r="CB801" s="338"/>
      <c r="CC801" s="338"/>
      <c r="CD801" s="338"/>
      <c r="CE801" s="338"/>
      <c r="CF801" s="338"/>
    </row>
    <row r="802" ht="15.75" customHeight="1">
      <c r="A802" s="829"/>
      <c r="B802" s="338"/>
      <c r="C802" s="338"/>
      <c r="D802" s="338"/>
      <c r="E802" s="338"/>
      <c r="F802" s="346"/>
      <c r="G802" s="546"/>
      <c r="H802" s="547"/>
      <c r="I802" s="786">
        <f t="shared" si="177"/>
        <v>0</v>
      </c>
      <c r="J802" s="448"/>
      <c r="K802" s="344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  <c r="AI802" s="338"/>
      <c r="AJ802" s="338"/>
      <c r="AK802" s="338"/>
      <c r="AL802" s="338"/>
      <c r="AM802" s="338"/>
      <c r="AN802" s="338"/>
      <c r="AO802" s="338"/>
      <c r="AP802" s="338"/>
      <c r="AQ802" s="338"/>
      <c r="AR802" s="338"/>
      <c r="AS802" s="338"/>
      <c r="AT802" s="338"/>
      <c r="AU802" s="338"/>
      <c r="AV802" s="338"/>
      <c r="AW802" s="338"/>
      <c r="AX802" s="338"/>
      <c r="AY802" s="338"/>
      <c r="AZ802" s="338"/>
      <c r="BA802" s="338"/>
      <c r="BB802" s="338"/>
      <c r="BC802" s="338"/>
      <c r="BD802" s="338"/>
      <c r="BE802" s="338"/>
      <c r="BF802" s="338"/>
      <c r="BG802" s="338"/>
      <c r="BH802" s="338"/>
      <c r="BI802" s="338"/>
      <c r="BJ802" s="338"/>
      <c r="BK802" s="338"/>
      <c r="BL802" s="338"/>
      <c r="BM802" s="338"/>
      <c r="BN802" s="338"/>
      <c r="BO802" s="338"/>
      <c r="BP802" s="338"/>
      <c r="BQ802" s="338"/>
      <c r="BR802" s="338"/>
      <c r="BS802" s="338"/>
      <c r="BT802" s="338"/>
      <c r="BU802" s="338"/>
      <c r="BV802" s="343"/>
      <c r="BW802" s="343"/>
      <c r="BX802" s="343"/>
      <c r="BY802" s="343"/>
      <c r="BZ802" s="338"/>
      <c r="CA802" s="338"/>
      <c r="CB802" s="338"/>
      <c r="CC802" s="338"/>
      <c r="CD802" s="338"/>
      <c r="CE802" s="338"/>
      <c r="CF802" s="338"/>
    </row>
    <row r="803" ht="15.75" customHeight="1">
      <c r="A803" s="829"/>
      <c r="B803" s="338"/>
      <c r="C803" s="338"/>
      <c r="D803" s="338"/>
      <c r="E803" s="338"/>
      <c r="F803" s="346"/>
      <c r="G803" s="546"/>
      <c r="H803" s="547"/>
      <c r="I803" s="786">
        <f t="shared" si="177"/>
        <v>0</v>
      </c>
      <c r="J803" s="448"/>
      <c r="K803" s="344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  <c r="AI803" s="338"/>
      <c r="AJ803" s="338"/>
      <c r="AK803" s="338"/>
      <c r="AL803" s="338"/>
      <c r="AM803" s="338"/>
      <c r="AN803" s="338"/>
      <c r="AO803" s="338"/>
      <c r="AP803" s="338"/>
      <c r="AQ803" s="338"/>
      <c r="AR803" s="338"/>
      <c r="AS803" s="338"/>
      <c r="AT803" s="338"/>
      <c r="AU803" s="338"/>
      <c r="AV803" s="338"/>
      <c r="AW803" s="338"/>
      <c r="AX803" s="338"/>
      <c r="AY803" s="338"/>
      <c r="AZ803" s="338"/>
      <c r="BA803" s="338"/>
      <c r="BB803" s="338"/>
      <c r="BC803" s="338"/>
      <c r="BD803" s="338"/>
      <c r="BE803" s="338"/>
      <c r="BF803" s="338"/>
      <c r="BG803" s="338"/>
      <c r="BH803" s="338"/>
      <c r="BI803" s="338"/>
      <c r="BJ803" s="338"/>
      <c r="BK803" s="338"/>
      <c r="BL803" s="338"/>
      <c r="BM803" s="338"/>
      <c r="BN803" s="338"/>
      <c r="BO803" s="338"/>
      <c r="BP803" s="338"/>
      <c r="BQ803" s="338"/>
      <c r="BR803" s="338"/>
      <c r="BS803" s="338"/>
      <c r="BT803" s="338"/>
      <c r="BU803" s="338"/>
      <c r="BV803" s="343"/>
      <c r="BW803" s="343"/>
      <c r="BX803" s="343"/>
      <c r="BY803" s="343"/>
      <c r="BZ803" s="338"/>
      <c r="CA803" s="338"/>
      <c r="CB803" s="338"/>
      <c r="CC803" s="338"/>
      <c r="CD803" s="338"/>
      <c r="CE803" s="338"/>
      <c r="CF803" s="338"/>
    </row>
    <row r="804" ht="15.75" customHeight="1">
      <c r="A804" s="829"/>
      <c r="B804" s="338"/>
      <c r="C804" s="338"/>
      <c r="D804" s="338"/>
      <c r="E804" s="338"/>
      <c r="F804" s="346"/>
      <c r="G804" s="546"/>
      <c r="H804" s="547"/>
      <c r="I804" s="786">
        <f t="shared" si="177"/>
        <v>0</v>
      </c>
      <c r="J804" s="448"/>
      <c r="K804" s="344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  <c r="AI804" s="338"/>
      <c r="AJ804" s="338"/>
      <c r="AK804" s="338"/>
      <c r="AL804" s="338"/>
      <c r="AM804" s="338"/>
      <c r="AN804" s="338"/>
      <c r="AO804" s="338"/>
      <c r="AP804" s="338"/>
      <c r="AQ804" s="338"/>
      <c r="AR804" s="338"/>
      <c r="AS804" s="338"/>
      <c r="AT804" s="338"/>
      <c r="AU804" s="338"/>
      <c r="AV804" s="338"/>
      <c r="AW804" s="338"/>
      <c r="AX804" s="338"/>
      <c r="AY804" s="338"/>
      <c r="AZ804" s="338"/>
      <c r="BA804" s="338"/>
      <c r="BB804" s="338"/>
      <c r="BC804" s="338"/>
      <c r="BD804" s="338"/>
      <c r="BE804" s="338"/>
      <c r="BF804" s="338"/>
      <c r="BG804" s="338"/>
      <c r="BH804" s="338"/>
      <c r="BI804" s="338"/>
      <c r="BJ804" s="338"/>
      <c r="BK804" s="338"/>
      <c r="BL804" s="338"/>
      <c r="BM804" s="338"/>
      <c r="BN804" s="338"/>
      <c r="BO804" s="338"/>
      <c r="BP804" s="338"/>
      <c r="BQ804" s="338"/>
      <c r="BR804" s="338"/>
      <c r="BS804" s="338"/>
      <c r="BT804" s="338"/>
      <c r="BU804" s="338"/>
      <c r="BV804" s="343"/>
      <c r="BW804" s="343"/>
      <c r="BX804" s="343"/>
      <c r="BY804" s="343"/>
      <c r="BZ804" s="338"/>
      <c r="CA804" s="338"/>
      <c r="CB804" s="338"/>
      <c r="CC804" s="338"/>
      <c r="CD804" s="338"/>
      <c r="CE804" s="338"/>
      <c r="CF804" s="338"/>
    </row>
    <row r="805" ht="15.75" customHeight="1">
      <c r="A805" s="829"/>
      <c r="B805" s="338"/>
      <c r="C805" s="338"/>
      <c r="D805" s="338"/>
      <c r="E805" s="338"/>
      <c r="F805" s="346"/>
      <c r="G805" s="546"/>
      <c r="H805" s="547"/>
      <c r="I805" s="786">
        <f t="shared" si="177"/>
        <v>0</v>
      </c>
      <c r="J805" s="448"/>
      <c r="K805" s="344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  <c r="AI805" s="338"/>
      <c r="AJ805" s="338"/>
      <c r="AK805" s="338"/>
      <c r="AL805" s="338"/>
      <c r="AM805" s="338"/>
      <c r="AN805" s="338"/>
      <c r="AO805" s="338"/>
      <c r="AP805" s="338"/>
      <c r="AQ805" s="338"/>
      <c r="AR805" s="338"/>
      <c r="AS805" s="338"/>
      <c r="AT805" s="338"/>
      <c r="AU805" s="338"/>
      <c r="AV805" s="338"/>
      <c r="AW805" s="338"/>
      <c r="AX805" s="338"/>
      <c r="AY805" s="338"/>
      <c r="AZ805" s="338"/>
      <c r="BA805" s="338"/>
      <c r="BB805" s="338"/>
      <c r="BC805" s="338"/>
      <c r="BD805" s="338"/>
      <c r="BE805" s="338"/>
      <c r="BF805" s="338"/>
      <c r="BG805" s="338"/>
      <c r="BH805" s="338"/>
      <c r="BI805" s="338"/>
      <c r="BJ805" s="338"/>
      <c r="BK805" s="338"/>
      <c r="BL805" s="338"/>
      <c r="BM805" s="338"/>
      <c r="BN805" s="338"/>
      <c r="BO805" s="338"/>
      <c r="BP805" s="338"/>
      <c r="BQ805" s="338"/>
      <c r="BR805" s="338"/>
      <c r="BS805" s="338"/>
      <c r="BT805" s="338"/>
      <c r="BU805" s="338"/>
      <c r="BV805" s="343"/>
      <c r="BW805" s="343"/>
      <c r="BX805" s="343"/>
      <c r="BY805" s="343"/>
      <c r="BZ805" s="338"/>
      <c r="CA805" s="338"/>
      <c r="CB805" s="338"/>
      <c r="CC805" s="338"/>
      <c r="CD805" s="338"/>
      <c r="CE805" s="338"/>
      <c r="CF805" s="338"/>
    </row>
    <row r="806" ht="15.75" customHeight="1">
      <c r="A806" s="829"/>
      <c r="B806" s="338"/>
      <c r="C806" s="338"/>
      <c r="D806" s="338"/>
      <c r="E806" s="338"/>
      <c r="F806" s="346"/>
      <c r="G806" s="546"/>
      <c r="H806" s="547"/>
      <c r="I806" s="786">
        <f t="shared" si="177"/>
        <v>0</v>
      </c>
      <c r="J806" s="448"/>
      <c r="K806" s="344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  <c r="AI806" s="338"/>
      <c r="AJ806" s="338"/>
      <c r="AK806" s="338"/>
      <c r="AL806" s="338"/>
      <c r="AM806" s="338"/>
      <c r="AN806" s="338"/>
      <c r="AO806" s="338"/>
      <c r="AP806" s="338"/>
      <c r="AQ806" s="338"/>
      <c r="AR806" s="338"/>
      <c r="AS806" s="338"/>
      <c r="AT806" s="338"/>
      <c r="AU806" s="338"/>
      <c r="AV806" s="338"/>
      <c r="AW806" s="338"/>
      <c r="AX806" s="338"/>
      <c r="AY806" s="338"/>
      <c r="AZ806" s="338"/>
      <c r="BA806" s="338"/>
      <c r="BB806" s="338"/>
      <c r="BC806" s="338"/>
      <c r="BD806" s="338"/>
      <c r="BE806" s="338"/>
      <c r="BF806" s="338"/>
      <c r="BG806" s="338"/>
      <c r="BH806" s="338"/>
      <c r="BI806" s="338"/>
      <c r="BJ806" s="338"/>
      <c r="BK806" s="338"/>
      <c r="BL806" s="338"/>
      <c r="BM806" s="338"/>
      <c r="BN806" s="338"/>
      <c r="BO806" s="338"/>
      <c r="BP806" s="338"/>
      <c r="BQ806" s="338"/>
      <c r="BR806" s="338"/>
      <c r="BS806" s="338"/>
      <c r="BT806" s="338"/>
      <c r="BU806" s="338"/>
      <c r="BV806" s="343"/>
      <c r="BW806" s="343"/>
      <c r="BX806" s="343"/>
      <c r="BY806" s="343"/>
      <c r="BZ806" s="338"/>
      <c r="CA806" s="338"/>
      <c r="CB806" s="338"/>
      <c r="CC806" s="338"/>
      <c r="CD806" s="338"/>
      <c r="CE806" s="338"/>
      <c r="CF806" s="338"/>
    </row>
    <row r="807" ht="15.75" customHeight="1">
      <c r="A807" s="829"/>
      <c r="B807" s="338"/>
      <c r="C807" s="338"/>
      <c r="D807" s="338"/>
      <c r="E807" s="338"/>
      <c r="F807" s="346"/>
      <c r="G807" s="546"/>
      <c r="H807" s="547"/>
      <c r="I807" s="786">
        <f t="shared" si="177"/>
        <v>0</v>
      </c>
      <c r="J807" s="448"/>
      <c r="K807" s="344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  <c r="AI807" s="338"/>
      <c r="AJ807" s="338"/>
      <c r="AK807" s="338"/>
      <c r="AL807" s="338"/>
      <c r="AM807" s="338"/>
      <c r="AN807" s="338"/>
      <c r="AO807" s="338"/>
      <c r="AP807" s="338"/>
      <c r="AQ807" s="338"/>
      <c r="AR807" s="338"/>
      <c r="AS807" s="338"/>
      <c r="AT807" s="338"/>
      <c r="AU807" s="338"/>
      <c r="AV807" s="338"/>
      <c r="AW807" s="338"/>
      <c r="AX807" s="338"/>
      <c r="AY807" s="338"/>
      <c r="AZ807" s="338"/>
      <c r="BA807" s="338"/>
      <c r="BB807" s="338"/>
      <c r="BC807" s="338"/>
      <c r="BD807" s="338"/>
      <c r="BE807" s="338"/>
      <c r="BF807" s="338"/>
      <c r="BG807" s="338"/>
      <c r="BH807" s="338"/>
      <c r="BI807" s="338"/>
      <c r="BJ807" s="338"/>
      <c r="BK807" s="338"/>
      <c r="BL807" s="338"/>
      <c r="BM807" s="338"/>
      <c r="BN807" s="338"/>
      <c r="BO807" s="338"/>
      <c r="BP807" s="338"/>
      <c r="BQ807" s="338"/>
      <c r="BR807" s="338"/>
      <c r="BS807" s="338"/>
      <c r="BT807" s="338"/>
      <c r="BU807" s="338"/>
      <c r="BV807" s="343"/>
      <c r="BW807" s="343"/>
      <c r="BX807" s="343"/>
      <c r="BY807" s="343"/>
      <c r="BZ807" s="338"/>
      <c r="CA807" s="338"/>
      <c r="CB807" s="338"/>
      <c r="CC807" s="338"/>
      <c r="CD807" s="338"/>
      <c r="CE807" s="338"/>
      <c r="CF807" s="338"/>
    </row>
    <row r="808" ht="15.75" customHeight="1">
      <c r="A808" s="829"/>
      <c r="B808" s="338"/>
      <c r="C808" s="338"/>
      <c r="D808" s="338"/>
      <c r="E808" s="338"/>
      <c r="F808" s="346"/>
      <c r="G808" s="546"/>
      <c r="H808" s="547"/>
      <c r="I808" s="786">
        <f t="shared" si="177"/>
        <v>0</v>
      </c>
      <c r="J808" s="448"/>
      <c r="K808" s="344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  <c r="AI808" s="338"/>
      <c r="AJ808" s="338"/>
      <c r="AK808" s="338"/>
      <c r="AL808" s="338"/>
      <c r="AM808" s="338"/>
      <c r="AN808" s="338"/>
      <c r="AO808" s="338"/>
      <c r="AP808" s="338"/>
      <c r="AQ808" s="338"/>
      <c r="AR808" s="338"/>
      <c r="AS808" s="338"/>
      <c r="AT808" s="338"/>
      <c r="AU808" s="338"/>
      <c r="AV808" s="338"/>
      <c r="AW808" s="338"/>
      <c r="AX808" s="338"/>
      <c r="AY808" s="338"/>
      <c r="AZ808" s="338"/>
      <c r="BA808" s="338"/>
      <c r="BB808" s="338"/>
      <c r="BC808" s="338"/>
      <c r="BD808" s="338"/>
      <c r="BE808" s="338"/>
      <c r="BF808" s="338"/>
      <c r="BG808" s="338"/>
      <c r="BH808" s="338"/>
      <c r="BI808" s="338"/>
      <c r="BJ808" s="338"/>
      <c r="BK808" s="338"/>
      <c r="BL808" s="338"/>
      <c r="BM808" s="338"/>
      <c r="BN808" s="338"/>
      <c r="BO808" s="338"/>
      <c r="BP808" s="338"/>
      <c r="BQ808" s="338"/>
      <c r="BR808" s="338"/>
      <c r="BS808" s="338"/>
      <c r="BT808" s="338"/>
      <c r="BU808" s="338"/>
      <c r="BV808" s="343"/>
      <c r="BW808" s="343"/>
      <c r="BX808" s="343"/>
      <c r="BY808" s="343"/>
      <c r="BZ808" s="338"/>
      <c r="CA808" s="338"/>
      <c r="CB808" s="338"/>
      <c r="CC808" s="338"/>
      <c r="CD808" s="338"/>
      <c r="CE808" s="338"/>
      <c r="CF808" s="338"/>
    </row>
    <row r="809" ht="15.75" customHeight="1">
      <c r="A809" s="829"/>
      <c r="B809" s="338"/>
      <c r="C809" s="338"/>
      <c r="D809" s="338"/>
      <c r="E809" s="338"/>
      <c r="F809" s="346"/>
      <c r="G809" s="546"/>
      <c r="H809" s="547"/>
      <c r="I809" s="786">
        <f t="shared" si="177"/>
        <v>0</v>
      </c>
      <c r="J809" s="448"/>
      <c r="K809" s="344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  <c r="AI809" s="338"/>
      <c r="AJ809" s="338"/>
      <c r="AK809" s="338"/>
      <c r="AL809" s="338"/>
      <c r="AM809" s="338"/>
      <c r="AN809" s="338"/>
      <c r="AO809" s="338"/>
      <c r="AP809" s="338"/>
      <c r="AQ809" s="338"/>
      <c r="AR809" s="338"/>
      <c r="AS809" s="338"/>
      <c r="AT809" s="338"/>
      <c r="AU809" s="338"/>
      <c r="AV809" s="338"/>
      <c r="AW809" s="338"/>
      <c r="AX809" s="338"/>
      <c r="AY809" s="338"/>
      <c r="AZ809" s="338"/>
      <c r="BA809" s="338"/>
      <c r="BB809" s="338"/>
      <c r="BC809" s="338"/>
      <c r="BD809" s="338"/>
      <c r="BE809" s="338"/>
      <c r="BF809" s="338"/>
      <c r="BG809" s="338"/>
      <c r="BH809" s="338"/>
      <c r="BI809" s="338"/>
      <c r="BJ809" s="338"/>
      <c r="BK809" s="338"/>
      <c r="BL809" s="338"/>
      <c r="BM809" s="338"/>
      <c r="BN809" s="338"/>
      <c r="BO809" s="338"/>
      <c r="BP809" s="338"/>
      <c r="BQ809" s="338"/>
      <c r="BR809" s="338"/>
      <c r="BS809" s="338"/>
      <c r="BT809" s="338"/>
      <c r="BU809" s="338"/>
      <c r="BV809" s="343"/>
      <c r="BW809" s="343"/>
      <c r="BX809" s="343"/>
      <c r="BY809" s="343"/>
      <c r="BZ809" s="338"/>
      <c r="CA809" s="338"/>
      <c r="CB809" s="338"/>
      <c r="CC809" s="338"/>
      <c r="CD809" s="338"/>
      <c r="CE809" s="338"/>
      <c r="CF809" s="338"/>
    </row>
    <row r="810" ht="15.75" customHeight="1">
      <c r="A810" s="829"/>
      <c r="B810" s="338"/>
      <c r="C810" s="338"/>
      <c r="D810" s="338"/>
      <c r="E810" s="338"/>
      <c r="F810" s="346"/>
      <c r="G810" s="546"/>
      <c r="H810" s="547"/>
      <c r="I810" s="786">
        <f t="shared" si="177"/>
        <v>0</v>
      </c>
      <c r="J810" s="448"/>
      <c r="K810" s="344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  <c r="AI810" s="338"/>
      <c r="AJ810" s="338"/>
      <c r="AK810" s="338"/>
      <c r="AL810" s="338"/>
      <c r="AM810" s="338"/>
      <c r="AN810" s="338"/>
      <c r="AO810" s="338"/>
      <c r="AP810" s="338"/>
      <c r="AQ810" s="338"/>
      <c r="AR810" s="338"/>
      <c r="AS810" s="338"/>
      <c r="AT810" s="338"/>
      <c r="AU810" s="338"/>
      <c r="AV810" s="338"/>
      <c r="AW810" s="338"/>
      <c r="AX810" s="338"/>
      <c r="AY810" s="338"/>
      <c r="AZ810" s="338"/>
      <c r="BA810" s="338"/>
      <c r="BB810" s="338"/>
      <c r="BC810" s="338"/>
      <c r="BD810" s="338"/>
      <c r="BE810" s="338"/>
      <c r="BF810" s="338"/>
      <c r="BG810" s="338"/>
      <c r="BH810" s="338"/>
      <c r="BI810" s="338"/>
      <c r="BJ810" s="338"/>
      <c r="BK810" s="338"/>
      <c r="BL810" s="338"/>
      <c r="BM810" s="338"/>
      <c r="BN810" s="338"/>
      <c r="BO810" s="338"/>
      <c r="BP810" s="338"/>
      <c r="BQ810" s="338"/>
      <c r="BR810" s="338"/>
      <c r="BS810" s="338"/>
      <c r="BT810" s="338"/>
      <c r="BU810" s="338"/>
      <c r="BV810" s="343"/>
      <c r="BW810" s="343"/>
      <c r="BX810" s="343"/>
      <c r="BY810" s="343"/>
      <c r="BZ810" s="338"/>
      <c r="CA810" s="338"/>
      <c r="CB810" s="338"/>
      <c r="CC810" s="338"/>
      <c r="CD810" s="338"/>
      <c r="CE810" s="338"/>
      <c r="CF810" s="338"/>
    </row>
    <row r="811" ht="15.75" customHeight="1">
      <c r="A811" s="829"/>
      <c r="B811" s="338"/>
      <c r="C811" s="338"/>
      <c r="D811" s="338"/>
      <c r="E811" s="338"/>
      <c r="F811" s="346"/>
      <c r="G811" s="546"/>
      <c r="H811" s="547"/>
      <c r="I811" s="786">
        <f t="shared" si="177"/>
        <v>0</v>
      </c>
      <c r="J811" s="448"/>
      <c r="K811" s="344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  <c r="AI811" s="338"/>
      <c r="AJ811" s="338"/>
      <c r="AK811" s="338"/>
      <c r="AL811" s="338"/>
      <c r="AM811" s="338"/>
      <c r="AN811" s="338"/>
      <c r="AO811" s="338"/>
      <c r="AP811" s="338"/>
      <c r="AQ811" s="338"/>
      <c r="AR811" s="338"/>
      <c r="AS811" s="338"/>
      <c r="AT811" s="338"/>
      <c r="AU811" s="338"/>
      <c r="AV811" s="338"/>
      <c r="AW811" s="338"/>
      <c r="AX811" s="338"/>
      <c r="AY811" s="338"/>
      <c r="AZ811" s="338"/>
      <c r="BA811" s="338"/>
      <c r="BB811" s="338"/>
      <c r="BC811" s="338"/>
      <c r="BD811" s="338"/>
      <c r="BE811" s="338"/>
      <c r="BF811" s="338"/>
      <c r="BG811" s="338"/>
      <c r="BH811" s="338"/>
      <c r="BI811" s="338"/>
      <c r="BJ811" s="338"/>
      <c r="BK811" s="338"/>
      <c r="BL811" s="338"/>
      <c r="BM811" s="338"/>
      <c r="BN811" s="338"/>
      <c r="BO811" s="338"/>
      <c r="BP811" s="338"/>
      <c r="BQ811" s="338"/>
      <c r="BR811" s="338"/>
      <c r="BS811" s="338"/>
      <c r="BT811" s="338"/>
      <c r="BU811" s="338"/>
      <c r="BV811" s="343"/>
      <c r="BW811" s="343"/>
      <c r="BX811" s="343"/>
      <c r="BY811" s="343"/>
      <c r="BZ811" s="338"/>
      <c r="CA811" s="338"/>
      <c r="CB811" s="338"/>
      <c r="CC811" s="338"/>
      <c r="CD811" s="338"/>
      <c r="CE811" s="338"/>
      <c r="CF811" s="338"/>
    </row>
    <row r="812" ht="15.75" customHeight="1">
      <c r="A812" s="829"/>
      <c r="B812" s="338"/>
      <c r="C812" s="338"/>
      <c r="D812" s="338"/>
      <c r="E812" s="338"/>
      <c r="F812" s="346"/>
      <c r="G812" s="546"/>
      <c r="H812" s="547"/>
      <c r="I812" s="786">
        <f t="shared" si="177"/>
        <v>0</v>
      </c>
      <c r="J812" s="448"/>
      <c r="K812" s="344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  <c r="AI812" s="338"/>
      <c r="AJ812" s="338"/>
      <c r="AK812" s="338"/>
      <c r="AL812" s="338"/>
      <c r="AM812" s="338"/>
      <c r="AN812" s="338"/>
      <c r="AO812" s="338"/>
      <c r="AP812" s="338"/>
      <c r="AQ812" s="338"/>
      <c r="AR812" s="338"/>
      <c r="AS812" s="338"/>
      <c r="AT812" s="338"/>
      <c r="AU812" s="338"/>
      <c r="AV812" s="338"/>
      <c r="AW812" s="338"/>
      <c r="AX812" s="338"/>
      <c r="AY812" s="338"/>
      <c r="AZ812" s="338"/>
      <c r="BA812" s="338"/>
      <c r="BB812" s="338"/>
      <c r="BC812" s="338"/>
      <c r="BD812" s="338"/>
      <c r="BE812" s="338"/>
      <c r="BF812" s="338"/>
      <c r="BG812" s="338"/>
      <c r="BH812" s="338"/>
      <c r="BI812" s="338"/>
      <c r="BJ812" s="338"/>
      <c r="BK812" s="338"/>
      <c r="BL812" s="338"/>
      <c r="BM812" s="338"/>
      <c r="BN812" s="338"/>
      <c r="BO812" s="338"/>
      <c r="BP812" s="338"/>
      <c r="BQ812" s="338"/>
      <c r="BR812" s="338"/>
      <c r="BS812" s="338"/>
      <c r="BT812" s="338"/>
      <c r="BU812" s="338"/>
      <c r="BV812" s="343"/>
      <c r="BW812" s="343"/>
      <c r="BX812" s="343"/>
      <c r="BY812" s="343"/>
      <c r="BZ812" s="338"/>
      <c r="CA812" s="338"/>
      <c r="CB812" s="338"/>
      <c r="CC812" s="338"/>
      <c r="CD812" s="338"/>
      <c r="CE812" s="338"/>
      <c r="CF812" s="338"/>
    </row>
    <row r="813" ht="15.75" customHeight="1">
      <c r="A813" s="829"/>
      <c r="B813" s="338"/>
      <c r="C813" s="338"/>
      <c r="D813" s="338"/>
      <c r="E813" s="338"/>
      <c r="F813" s="346"/>
      <c r="G813" s="546"/>
      <c r="H813" s="547"/>
      <c r="I813" s="786">
        <f t="shared" si="177"/>
        <v>0</v>
      </c>
      <c r="J813" s="448"/>
      <c r="K813" s="344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  <c r="AI813" s="338"/>
      <c r="AJ813" s="338"/>
      <c r="AK813" s="338"/>
      <c r="AL813" s="338"/>
      <c r="AM813" s="338"/>
      <c r="AN813" s="338"/>
      <c r="AO813" s="338"/>
      <c r="AP813" s="338"/>
      <c r="AQ813" s="338"/>
      <c r="AR813" s="338"/>
      <c r="AS813" s="338"/>
      <c r="AT813" s="338"/>
      <c r="AU813" s="338"/>
      <c r="AV813" s="338"/>
      <c r="AW813" s="338"/>
      <c r="AX813" s="338"/>
      <c r="AY813" s="338"/>
      <c r="AZ813" s="338"/>
      <c r="BA813" s="338"/>
      <c r="BB813" s="338"/>
      <c r="BC813" s="338"/>
      <c r="BD813" s="338"/>
      <c r="BE813" s="338"/>
      <c r="BF813" s="338"/>
      <c r="BG813" s="338"/>
      <c r="BH813" s="338"/>
      <c r="BI813" s="338"/>
      <c r="BJ813" s="338"/>
      <c r="BK813" s="338"/>
      <c r="BL813" s="338"/>
      <c r="BM813" s="338"/>
      <c r="BN813" s="338"/>
      <c r="BO813" s="338"/>
      <c r="BP813" s="338"/>
      <c r="BQ813" s="338"/>
      <c r="BR813" s="338"/>
      <c r="BS813" s="338"/>
      <c r="BT813" s="338"/>
      <c r="BU813" s="338"/>
      <c r="BV813" s="343"/>
      <c r="BW813" s="343"/>
      <c r="BX813" s="343"/>
      <c r="BY813" s="343"/>
      <c r="BZ813" s="338"/>
      <c r="CA813" s="338"/>
      <c r="CB813" s="338"/>
      <c r="CC813" s="338"/>
      <c r="CD813" s="338"/>
      <c r="CE813" s="338"/>
      <c r="CF813" s="338"/>
    </row>
    <row r="814" ht="15.75" customHeight="1">
      <c r="A814" s="829"/>
      <c r="B814" s="338"/>
      <c r="C814" s="338"/>
      <c r="D814" s="338"/>
      <c r="E814" s="338"/>
      <c r="F814" s="346"/>
      <c r="G814" s="546"/>
      <c r="H814" s="547"/>
      <c r="I814" s="786">
        <f t="shared" si="177"/>
        <v>0</v>
      </c>
      <c r="J814" s="448"/>
      <c r="K814" s="344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  <c r="AI814" s="338"/>
      <c r="AJ814" s="338"/>
      <c r="AK814" s="338"/>
      <c r="AL814" s="338"/>
      <c r="AM814" s="338"/>
      <c r="AN814" s="338"/>
      <c r="AO814" s="338"/>
      <c r="AP814" s="338"/>
      <c r="AQ814" s="338"/>
      <c r="AR814" s="338"/>
      <c r="AS814" s="338"/>
      <c r="AT814" s="338"/>
      <c r="AU814" s="338"/>
      <c r="AV814" s="338"/>
      <c r="AW814" s="338"/>
      <c r="AX814" s="338"/>
      <c r="AY814" s="338"/>
      <c r="AZ814" s="338"/>
      <c r="BA814" s="338"/>
      <c r="BB814" s="338"/>
      <c r="BC814" s="338"/>
      <c r="BD814" s="338"/>
      <c r="BE814" s="338"/>
      <c r="BF814" s="338"/>
      <c r="BG814" s="338"/>
      <c r="BH814" s="338"/>
      <c r="BI814" s="338"/>
      <c r="BJ814" s="338"/>
      <c r="BK814" s="338"/>
      <c r="BL814" s="338"/>
      <c r="BM814" s="338"/>
      <c r="BN814" s="338"/>
      <c r="BO814" s="338"/>
      <c r="BP814" s="338"/>
      <c r="BQ814" s="338"/>
      <c r="BR814" s="338"/>
      <c r="BS814" s="338"/>
      <c r="BT814" s="338"/>
      <c r="BU814" s="338"/>
      <c r="BV814" s="343"/>
      <c r="BW814" s="343"/>
      <c r="BX814" s="343"/>
      <c r="BY814" s="343"/>
      <c r="BZ814" s="338"/>
      <c r="CA814" s="338"/>
      <c r="CB814" s="338"/>
      <c r="CC814" s="338"/>
      <c r="CD814" s="338"/>
      <c r="CE814" s="338"/>
      <c r="CF814" s="338"/>
    </row>
    <row r="815" ht="15.75" customHeight="1">
      <c r="A815" s="829"/>
      <c r="B815" s="338"/>
      <c r="C815" s="338"/>
      <c r="D815" s="338"/>
      <c r="E815" s="338"/>
      <c r="F815" s="346"/>
      <c r="G815" s="546"/>
      <c r="H815" s="547"/>
      <c r="I815" s="786">
        <f t="shared" si="177"/>
        <v>0</v>
      </c>
      <c r="J815" s="448"/>
      <c r="K815" s="344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  <c r="AI815" s="338"/>
      <c r="AJ815" s="338"/>
      <c r="AK815" s="338"/>
      <c r="AL815" s="338"/>
      <c r="AM815" s="338"/>
      <c r="AN815" s="338"/>
      <c r="AO815" s="338"/>
      <c r="AP815" s="338"/>
      <c r="AQ815" s="338"/>
      <c r="AR815" s="338"/>
      <c r="AS815" s="338"/>
      <c r="AT815" s="338"/>
      <c r="AU815" s="338"/>
      <c r="AV815" s="338"/>
      <c r="AW815" s="338"/>
      <c r="AX815" s="338"/>
      <c r="AY815" s="338"/>
      <c r="AZ815" s="338"/>
      <c r="BA815" s="338"/>
      <c r="BB815" s="338"/>
      <c r="BC815" s="338"/>
      <c r="BD815" s="338"/>
      <c r="BE815" s="338"/>
      <c r="BF815" s="338"/>
      <c r="BG815" s="338"/>
      <c r="BH815" s="338"/>
      <c r="BI815" s="338"/>
      <c r="BJ815" s="338"/>
      <c r="BK815" s="338"/>
      <c r="BL815" s="338"/>
      <c r="BM815" s="338"/>
      <c r="BN815" s="338"/>
      <c r="BO815" s="338"/>
      <c r="BP815" s="338"/>
      <c r="BQ815" s="338"/>
      <c r="BR815" s="338"/>
      <c r="BS815" s="338"/>
      <c r="BT815" s="338"/>
      <c r="BU815" s="338"/>
      <c r="BV815" s="343"/>
      <c r="BW815" s="343"/>
      <c r="BX815" s="343"/>
      <c r="BY815" s="343"/>
      <c r="BZ815" s="338"/>
      <c r="CA815" s="338"/>
      <c r="CB815" s="338"/>
      <c r="CC815" s="338"/>
      <c r="CD815" s="338"/>
      <c r="CE815" s="338"/>
      <c r="CF815" s="338"/>
    </row>
    <row r="816" ht="15.75" customHeight="1">
      <c r="A816" s="829"/>
      <c r="B816" s="338"/>
      <c r="C816" s="338"/>
      <c r="D816" s="338"/>
      <c r="E816" s="338"/>
      <c r="F816" s="346"/>
      <c r="G816" s="546"/>
      <c r="H816" s="547"/>
      <c r="I816" s="786">
        <f t="shared" si="177"/>
        <v>0</v>
      </c>
      <c r="J816" s="448"/>
      <c r="K816" s="344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  <c r="AI816" s="338"/>
      <c r="AJ816" s="338"/>
      <c r="AK816" s="338"/>
      <c r="AL816" s="338"/>
      <c r="AM816" s="338"/>
      <c r="AN816" s="338"/>
      <c r="AO816" s="338"/>
      <c r="AP816" s="338"/>
      <c r="AQ816" s="338"/>
      <c r="AR816" s="338"/>
      <c r="AS816" s="338"/>
      <c r="AT816" s="338"/>
      <c r="AU816" s="338"/>
      <c r="AV816" s="338"/>
      <c r="AW816" s="338"/>
      <c r="AX816" s="338"/>
      <c r="AY816" s="338"/>
      <c r="AZ816" s="338"/>
      <c r="BA816" s="338"/>
      <c r="BB816" s="338"/>
      <c r="BC816" s="338"/>
      <c r="BD816" s="338"/>
      <c r="BE816" s="338"/>
      <c r="BF816" s="338"/>
      <c r="BG816" s="338"/>
      <c r="BH816" s="338"/>
      <c r="BI816" s="338"/>
      <c r="BJ816" s="338"/>
      <c r="BK816" s="338"/>
      <c r="BL816" s="338"/>
      <c r="BM816" s="338"/>
      <c r="BN816" s="338"/>
      <c r="BO816" s="338"/>
      <c r="BP816" s="338"/>
      <c r="BQ816" s="338"/>
      <c r="BR816" s="338"/>
      <c r="BS816" s="338"/>
      <c r="BT816" s="338"/>
      <c r="BU816" s="338"/>
      <c r="BV816" s="343"/>
      <c r="BW816" s="343"/>
      <c r="BX816" s="343"/>
      <c r="BY816" s="343"/>
      <c r="BZ816" s="338"/>
      <c r="CA816" s="338"/>
      <c r="CB816" s="338"/>
      <c r="CC816" s="338"/>
      <c r="CD816" s="338"/>
      <c r="CE816" s="338"/>
      <c r="CF816" s="338"/>
    </row>
    <row r="817" ht="15.75" customHeight="1">
      <c r="A817" s="829"/>
      <c r="B817" s="338"/>
      <c r="C817" s="338"/>
      <c r="D817" s="338"/>
      <c r="E817" s="338"/>
      <c r="F817" s="346"/>
      <c r="G817" s="546"/>
      <c r="H817" s="547"/>
      <c r="I817" s="786">
        <f t="shared" si="177"/>
        <v>0</v>
      </c>
      <c r="J817" s="448"/>
      <c r="K817" s="344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  <c r="AI817" s="338"/>
      <c r="AJ817" s="338"/>
      <c r="AK817" s="338"/>
      <c r="AL817" s="338"/>
      <c r="AM817" s="338"/>
      <c r="AN817" s="338"/>
      <c r="AO817" s="338"/>
      <c r="AP817" s="338"/>
      <c r="AQ817" s="338"/>
      <c r="AR817" s="338"/>
      <c r="AS817" s="338"/>
      <c r="AT817" s="338"/>
      <c r="AU817" s="338"/>
      <c r="AV817" s="338"/>
      <c r="AW817" s="338"/>
      <c r="AX817" s="338"/>
      <c r="AY817" s="338"/>
      <c r="AZ817" s="338"/>
      <c r="BA817" s="338"/>
      <c r="BB817" s="338"/>
      <c r="BC817" s="338"/>
      <c r="BD817" s="338"/>
      <c r="BE817" s="338"/>
      <c r="BF817" s="338"/>
      <c r="BG817" s="338"/>
      <c r="BH817" s="338"/>
      <c r="BI817" s="338"/>
      <c r="BJ817" s="338"/>
      <c r="BK817" s="338"/>
      <c r="BL817" s="338"/>
      <c r="BM817" s="338"/>
      <c r="BN817" s="338"/>
      <c r="BO817" s="338"/>
      <c r="BP817" s="338"/>
      <c r="BQ817" s="338"/>
      <c r="BR817" s="338"/>
      <c r="BS817" s="338"/>
      <c r="BT817" s="338"/>
      <c r="BU817" s="338"/>
      <c r="BV817" s="343"/>
      <c r="BW817" s="343"/>
      <c r="BX817" s="343"/>
      <c r="BY817" s="343"/>
      <c r="BZ817" s="338"/>
      <c r="CA817" s="338"/>
      <c r="CB817" s="338"/>
      <c r="CC817" s="338"/>
      <c r="CD817" s="338"/>
      <c r="CE817" s="338"/>
      <c r="CF817" s="338"/>
    </row>
    <row r="818" ht="15.75" customHeight="1">
      <c r="A818" s="829"/>
      <c r="B818" s="338"/>
      <c r="C818" s="338"/>
      <c r="D818" s="338"/>
      <c r="E818" s="338"/>
      <c r="F818" s="346"/>
      <c r="G818" s="546"/>
      <c r="H818" s="547"/>
      <c r="I818" s="786">
        <f t="shared" si="177"/>
        <v>0</v>
      </c>
      <c r="J818" s="448"/>
      <c r="K818" s="344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  <c r="AI818" s="338"/>
      <c r="AJ818" s="338"/>
      <c r="AK818" s="338"/>
      <c r="AL818" s="338"/>
      <c r="AM818" s="338"/>
      <c r="AN818" s="338"/>
      <c r="AO818" s="338"/>
      <c r="AP818" s="338"/>
      <c r="AQ818" s="338"/>
      <c r="AR818" s="338"/>
      <c r="AS818" s="338"/>
      <c r="AT818" s="338"/>
      <c r="AU818" s="338"/>
      <c r="AV818" s="338"/>
      <c r="AW818" s="338"/>
      <c r="AX818" s="338"/>
      <c r="AY818" s="338"/>
      <c r="AZ818" s="338"/>
      <c r="BA818" s="338"/>
      <c r="BB818" s="338"/>
      <c r="BC818" s="338"/>
      <c r="BD818" s="338"/>
      <c r="BE818" s="338"/>
      <c r="BF818" s="338"/>
      <c r="BG818" s="338"/>
      <c r="BH818" s="338"/>
      <c r="BI818" s="338"/>
      <c r="BJ818" s="338"/>
      <c r="BK818" s="338"/>
      <c r="BL818" s="338"/>
      <c r="BM818" s="338"/>
      <c r="BN818" s="338"/>
      <c r="BO818" s="338"/>
      <c r="BP818" s="338"/>
      <c r="BQ818" s="338"/>
      <c r="BR818" s="338"/>
      <c r="BS818" s="338"/>
      <c r="BT818" s="338"/>
      <c r="BU818" s="338"/>
      <c r="BV818" s="343"/>
      <c r="BW818" s="343"/>
      <c r="BX818" s="343"/>
      <c r="BY818" s="343"/>
      <c r="BZ818" s="338"/>
      <c r="CA818" s="338"/>
      <c r="CB818" s="338"/>
      <c r="CC818" s="338"/>
      <c r="CD818" s="338"/>
      <c r="CE818" s="338"/>
      <c r="CF818" s="338"/>
    </row>
    <row r="819" ht="15.75" customHeight="1">
      <c r="A819" s="829"/>
      <c r="B819" s="338"/>
      <c r="C819" s="338"/>
      <c r="D819" s="338"/>
      <c r="E819" s="338"/>
      <c r="F819" s="346"/>
      <c r="G819" s="546"/>
      <c r="H819" s="547"/>
      <c r="I819" s="786">
        <f t="shared" si="177"/>
        <v>0</v>
      </c>
      <c r="J819" s="448"/>
      <c r="K819" s="344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  <c r="AI819" s="338"/>
      <c r="AJ819" s="338"/>
      <c r="AK819" s="338"/>
      <c r="AL819" s="338"/>
      <c r="AM819" s="338"/>
      <c r="AN819" s="338"/>
      <c r="AO819" s="338"/>
      <c r="AP819" s="338"/>
      <c r="AQ819" s="338"/>
      <c r="AR819" s="338"/>
      <c r="AS819" s="338"/>
      <c r="AT819" s="338"/>
      <c r="AU819" s="338"/>
      <c r="AV819" s="338"/>
      <c r="AW819" s="338"/>
      <c r="AX819" s="338"/>
      <c r="AY819" s="338"/>
      <c r="AZ819" s="338"/>
      <c r="BA819" s="338"/>
      <c r="BB819" s="338"/>
      <c r="BC819" s="338"/>
      <c r="BD819" s="338"/>
      <c r="BE819" s="338"/>
      <c r="BF819" s="338"/>
      <c r="BG819" s="338"/>
      <c r="BH819" s="338"/>
      <c r="BI819" s="338"/>
      <c r="BJ819" s="338"/>
      <c r="BK819" s="338"/>
      <c r="BL819" s="338"/>
      <c r="BM819" s="338"/>
      <c r="BN819" s="338"/>
      <c r="BO819" s="338"/>
      <c r="BP819" s="338"/>
      <c r="BQ819" s="338"/>
      <c r="BR819" s="338"/>
      <c r="BS819" s="338"/>
      <c r="BT819" s="338"/>
      <c r="BU819" s="338"/>
      <c r="BV819" s="343"/>
      <c r="BW819" s="343"/>
      <c r="BX819" s="343"/>
      <c r="BY819" s="343"/>
      <c r="BZ819" s="338"/>
      <c r="CA819" s="338"/>
      <c r="CB819" s="338"/>
      <c r="CC819" s="338"/>
      <c r="CD819" s="338"/>
      <c r="CE819" s="338"/>
      <c r="CF819" s="338"/>
    </row>
    <row r="820" ht="15.75" customHeight="1">
      <c r="A820" s="829"/>
      <c r="B820" s="338"/>
      <c r="C820" s="338"/>
      <c r="D820" s="338"/>
      <c r="E820" s="338"/>
      <c r="F820" s="346"/>
      <c r="G820" s="546"/>
      <c r="H820" s="547"/>
      <c r="I820" s="786">
        <f t="shared" si="177"/>
        <v>0</v>
      </c>
      <c r="J820" s="448"/>
      <c r="K820" s="344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  <c r="AI820" s="338"/>
      <c r="AJ820" s="338"/>
      <c r="AK820" s="338"/>
      <c r="AL820" s="338"/>
      <c r="AM820" s="338"/>
      <c r="AN820" s="338"/>
      <c r="AO820" s="338"/>
      <c r="AP820" s="338"/>
      <c r="AQ820" s="338"/>
      <c r="AR820" s="338"/>
      <c r="AS820" s="338"/>
      <c r="AT820" s="338"/>
      <c r="AU820" s="338"/>
      <c r="AV820" s="338"/>
      <c r="AW820" s="338"/>
      <c r="AX820" s="338"/>
      <c r="AY820" s="338"/>
      <c r="AZ820" s="338"/>
      <c r="BA820" s="338"/>
      <c r="BB820" s="338"/>
      <c r="BC820" s="338"/>
      <c r="BD820" s="338"/>
      <c r="BE820" s="338"/>
      <c r="BF820" s="338"/>
      <c r="BG820" s="338"/>
      <c r="BH820" s="338"/>
      <c r="BI820" s="338"/>
      <c r="BJ820" s="338"/>
      <c r="BK820" s="338"/>
      <c r="BL820" s="338"/>
      <c r="BM820" s="338"/>
      <c r="BN820" s="338"/>
      <c r="BO820" s="338"/>
      <c r="BP820" s="338"/>
      <c r="BQ820" s="338"/>
      <c r="BR820" s="338"/>
      <c r="BS820" s="338"/>
      <c r="BT820" s="338"/>
      <c r="BU820" s="338"/>
      <c r="BV820" s="343"/>
      <c r="BW820" s="343"/>
      <c r="BX820" s="343"/>
      <c r="BY820" s="343"/>
      <c r="BZ820" s="338"/>
      <c r="CA820" s="338"/>
      <c r="CB820" s="338"/>
      <c r="CC820" s="338"/>
      <c r="CD820" s="338"/>
      <c r="CE820" s="338"/>
      <c r="CF820" s="338"/>
    </row>
    <row r="821" ht="15.75" customHeight="1">
      <c r="A821" s="829"/>
      <c r="B821" s="338"/>
      <c r="C821" s="338"/>
      <c r="D821" s="338"/>
      <c r="E821" s="338"/>
      <c r="F821" s="346"/>
      <c r="G821" s="546"/>
      <c r="H821" s="547"/>
      <c r="I821" s="786">
        <f t="shared" si="177"/>
        <v>0</v>
      </c>
      <c r="J821" s="448"/>
      <c r="K821" s="344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  <c r="AI821" s="338"/>
      <c r="AJ821" s="338"/>
      <c r="AK821" s="338"/>
      <c r="AL821" s="338"/>
      <c r="AM821" s="338"/>
      <c r="AN821" s="338"/>
      <c r="AO821" s="338"/>
      <c r="AP821" s="338"/>
      <c r="AQ821" s="338"/>
      <c r="AR821" s="338"/>
      <c r="AS821" s="338"/>
      <c r="AT821" s="338"/>
      <c r="AU821" s="338"/>
      <c r="AV821" s="338"/>
      <c r="AW821" s="338"/>
      <c r="AX821" s="338"/>
      <c r="AY821" s="338"/>
      <c r="AZ821" s="338"/>
      <c r="BA821" s="338"/>
      <c r="BB821" s="338"/>
      <c r="BC821" s="338"/>
      <c r="BD821" s="338"/>
      <c r="BE821" s="338"/>
      <c r="BF821" s="338"/>
      <c r="BG821" s="338"/>
      <c r="BH821" s="338"/>
      <c r="BI821" s="338"/>
      <c r="BJ821" s="338"/>
      <c r="BK821" s="338"/>
      <c r="BL821" s="338"/>
      <c r="BM821" s="338"/>
      <c r="BN821" s="338"/>
      <c r="BO821" s="338"/>
      <c r="BP821" s="338"/>
      <c r="BQ821" s="338"/>
      <c r="BR821" s="338"/>
      <c r="BS821" s="338"/>
      <c r="BT821" s="338"/>
      <c r="BU821" s="338"/>
      <c r="BV821" s="343"/>
      <c r="BW821" s="343"/>
      <c r="BX821" s="343"/>
      <c r="BY821" s="343"/>
      <c r="BZ821" s="338"/>
      <c r="CA821" s="338"/>
      <c r="CB821" s="338"/>
      <c r="CC821" s="338"/>
      <c r="CD821" s="338"/>
      <c r="CE821" s="338"/>
      <c r="CF821" s="338"/>
    </row>
    <row r="822" ht="15.75" customHeight="1">
      <c r="A822" s="829"/>
      <c r="B822" s="338"/>
      <c r="C822" s="338"/>
      <c r="D822" s="338"/>
      <c r="E822" s="338"/>
      <c r="F822" s="346"/>
      <c r="G822" s="546"/>
      <c r="H822" s="547"/>
      <c r="I822" s="786">
        <f t="shared" si="177"/>
        <v>0</v>
      </c>
      <c r="J822" s="448"/>
      <c r="K822" s="344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  <c r="AI822" s="338"/>
      <c r="AJ822" s="338"/>
      <c r="AK822" s="338"/>
      <c r="AL822" s="338"/>
      <c r="AM822" s="338"/>
      <c r="AN822" s="338"/>
      <c r="AO822" s="338"/>
      <c r="AP822" s="338"/>
      <c r="AQ822" s="338"/>
      <c r="AR822" s="338"/>
      <c r="AS822" s="338"/>
      <c r="AT822" s="338"/>
      <c r="AU822" s="338"/>
      <c r="AV822" s="338"/>
      <c r="AW822" s="338"/>
      <c r="AX822" s="338"/>
      <c r="AY822" s="338"/>
      <c r="AZ822" s="338"/>
      <c r="BA822" s="338"/>
      <c r="BB822" s="338"/>
      <c r="BC822" s="338"/>
      <c r="BD822" s="338"/>
      <c r="BE822" s="338"/>
      <c r="BF822" s="338"/>
      <c r="BG822" s="338"/>
      <c r="BH822" s="338"/>
      <c r="BI822" s="338"/>
      <c r="BJ822" s="338"/>
      <c r="BK822" s="338"/>
      <c r="BL822" s="338"/>
      <c r="BM822" s="338"/>
      <c r="BN822" s="338"/>
      <c r="BO822" s="338"/>
      <c r="BP822" s="338"/>
      <c r="BQ822" s="338"/>
      <c r="BR822" s="338"/>
      <c r="BS822" s="338"/>
      <c r="BT822" s="338"/>
      <c r="BU822" s="338"/>
      <c r="BV822" s="343"/>
      <c r="BW822" s="343"/>
      <c r="BX822" s="343"/>
      <c r="BY822" s="343"/>
      <c r="BZ822" s="338"/>
      <c r="CA822" s="338"/>
      <c r="CB822" s="338"/>
      <c r="CC822" s="338"/>
      <c r="CD822" s="338"/>
      <c r="CE822" s="338"/>
      <c r="CF822" s="338"/>
    </row>
    <row r="823" ht="15.75" customHeight="1">
      <c r="A823" s="829"/>
      <c r="B823" s="338"/>
      <c r="C823" s="338"/>
      <c r="D823" s="338"/>
      <c r="E823" s="338"/>
      <c r="F823" s="346"/>
      <c r="G823" s="546"/>
      <c r="H823" s="547"/>
      <c r="I823" s="786">
        <f t="shared" si="177"/>
        <v>0</v>
      </c>
      <c r="J823" s="448"/>
      <c r="K823" s="344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  <c r="AI823" s="338"/>
      <c r="AJ823" s="338"/>
      <c r="AK823" s="338"/>
      <c r="AL823" s="338"/>
      <c r="AM823" s="338"/>
      <c r="AN823" s="338"/>
      <c r="AO823" s="338"/>
      <c r="AP823" s="338"/>
      <c r="AQ823" s="338"/>
      <c r="AR823" s="338"/>
      <c r="AS823" s="338"/>
      <c r="AT823" s="338"/>
      <c r="AU823" s="338"/>
      <c r="AV823" s="338"/>
      <c r="AW823" s="338"/>
      <c r="AX823" s="338"/>
      <c r="AY823" s="338"/>
      <c r="AZ823" s="338"/>
      <c r="BA823" s="338"/>
      <c r="BB823" s="338"/>
      <c r="BC823" s="338"/>
      <c r="BD823" s="338"/>
      <c r="BE823" s="338"/>
      <c r="BF823" s="338"/>
      <c r="BG823" s="338"/>
      <c r="BH823" s="338"/>
      <c r="BI823" s="338"/>
      <c r="BJ823" s="338"/>
      <c r="BK823" s="338"/>
      <c r="BL823" s="338"/>
      <c r="BM823" s="338"/>
      <c r="BN823" s="338"/>
      <c r="BO823" s="338"/>
      <c r="BP823" s="338"/>
      <c r="BQ823" s="338"/>
      <c r="BR823" s="338"/>
      <c r="BS823" s="338"/>
      <c r="BT823" s="338"/>
      <c r="BU823" s="338"/>
      <c r="BV823" s="343"/>
      <c r="BW823" s="343"/>
      <c r="BX823" s="343"/>
      <c r="BY823" s="343"/>
      <c r="BZ823" s="338"/>
      <c r="CA823" s="338"/>
      <c r="CB823" s="338"/>
      <c r="CC823" s="338"/>
      <c r="CD823" s="338"/>
      <c r="CE823" s="338"/>
      <c r="CF823" s="338"/>
    </row>
    <row r="824" ht="15.75" customHeight="1">
      <c r="A824" s="829"/>
      <c r="B824" s="338"/>
      <c r="C824" s="338"/>
      <c r="D824" s="338"/>
      <c r="E824" s="338"/>
      <c r="F824" s="346"/>
      <c r="G824" s="546"/>
      <c r="H824" s="547"/>
      <c r="I824" s="786">
        <f t="shared" si="177"/>
        <v>0</v>
      </c>
      <c r="J824" s="448"/>
      <c r="K824" s="344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  <c r="AI824" s="338"/>
      <c r="AJ824" s="338"/>
      <c r="AK824" s="338"/>
      <c r="AL824" s="338"/>
      <c r="AM824" s="338"/>
      <c r="AN824" s="338"/>
      <c r="AO824" s="338"/>
      <c r="AP824" s="338"/>
      <c r="AQ824" s="338"/>
      <c r="AR824" s="338"/>
      <c r="AS824" s="338"/>
      <c r="AT824" s="338"/>
      <c r="AU824" s="338"/>
      <c r="AV824" s="338"/>
      <c r="AW824" s="338"/>
      <c r="AX824" s="338"/>
      <c r="AY824" s="338"/>
      <c r="AZ824" s="338"/>
      <c r="BA824" s="338"/>
      <c r="BB824" s="338"/>
      <c r="BC824" s="338"/>
      <c r="BD824" s="338"/>
      <c r="BE824" s="338"/>
      <c r="BF824" s="338"/>
      <c r="BG824" s="338"/>
      <c r="BH824" s="338"/>
      <c r="BI824" s="338"/>
      <c r="BJ824" s="338"/>
      <c r="BK824" s="338"/>
      <c r="BL824" s="338"/>
      <c r="BM824" s="338"/>
      <c r="BN824" s="338"/>
      <c r="BO824" s="338"/>
      <c r="BP824" s="338"/>
      <c r="BQ824" s="338"/>
      <c r="BR824" s="338"/>
      <c r="BS824" s="338"/>
      <c r="BT824" s="338"/>
      <c r="BU824" s="338"/>
      <c r="BV824" s="343"/>
      <c r="BW824" s="343"/>
      <c r="BX824" s="343"/>
      <c r="BY824" s="343"/>
      <c r="BZ824" s="338"/>
      <c r="CA824" s="338"/>
      <c r="CB824" s="338"/>
      <c r="CC824" s="338"/>
      <c r="CD824" s="338"/>
      <c r="CE824" s="338"/>
      <c r="CF824" s="338"/>
    </row>
    <row r="825" ht="15.75" customHeight="1">
      <c r="A825" s="829"/>
      <c r="B825" s="338"/>
      <c r="C825" s="338"/>
      <c r="D825" s="338"/>
      <c r="E825" s="338"/>
      <c r="F825" s="346"/>
      <c r="G825" s="546"/>
      <c r="H825" s="547"/>
      <c r="I825" s="786">
        <f t="shared" si="177"/>
        <v>0</v>
      </c>
      <c r="J825" s="448"/>
      <c r="K825" s="344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  <c r="AI825" s="338"/>
      <c r="AJ825" s="338"/>
      <c r="AK825" s="338"/>
      <c r="AL825" s="338"/>
      <c r="AM825" s="338"/>
      <c r="AN825" s="338"/>
      <c r="AO825" s="338"/>
      <c r="AP825" s="338"/>
      <c r="AQ825" s="338"/>
      <c r="AR825" s="338"/>
      <c r="AS825" s="338"/>
      <c r="AT825" s="338"/>
      <c r="AU825" s="338"/>
      <c r="AV825" s="338"/>
      <c r="AW825" s="338"/>
      <c r="AX825" s="338"/>
      <c r="AY825" s="338"/>
      <c r="AZ825" s="338"/>
      <c r="BA825" s="338"/>
      <c r="BB825" s="338"/>
      <c r="BC825" s="338"/>
      <c r="BD825" s="338"/>
      <c r="BE825" s="338"/>
      <c r="BF825" s="338"/>
      <c r="BG825" s="338"/>
      <c r="BH825" s="338"/>
      <c r="BI825" s="338"/>
      <c r="BJ825" s="338"/>
      <c r="BK825" s="338"/>
      <c r="BL825" s="338"/>
      <c r="BM825" s="338"/>
      <c r="BN825" s="338"/>
      <c r="BO825" s="338"/>
      <c r="BP825" s="338"/>
      <c r="BQ825" s="338"/>
      <c r="BR825" s="338"/>
      <c r="BS825" s="338"/>
      <c r="BT825" s="338"/>
      <c r="BU825" s="338"/>
      <c r="BV825" s="343"/>
      <c r="BW825" s="343"/>
      <c r="BX825" s="343"/>
      <c r="BY825" s="343"/>
      <c r="BZ825" s="338"/>
      <c r="CA825" s="338"/>
      <c r="CB825" s="338"/>
      <c r="CC825" s="338"/>
      <c r="CD825" s="338"/>
      <c r="CE825" s="338"/>
      <c r="CF825" s="338"/>
    </row>
    <row r="826" ht="15.75" customHeight="1">
      <c r="A826" s="829"/>
      <c r="B826" s="338"/>
      <c r="C826" s="338"/>
      <c r="D826" s="338"/>
      <c r="E826" s="338"/>
      <c r="F826" s="346"/>
      <c r="G826" s="546"/>
      <c r="H826" s="547"/>
      <c r="I826" s="786">
        <f t="shared" si="177"/>
        <v>0</v>
      </c>
      <c r="J826" s="448"/>
      <c r="K826" s="344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  <c r="AI826" s="338"/>
      <c r="AJ826" s="338"/>
      <c r="AK826" s="338"/>
      <c r="AL826" s="338"/>
      <c r="AM826" s="338"/>
      <c r="AN826" s="338"/>
      <c r="AO826" s="338"/>
      <c r="AP826" s="338"/>
      <c r="AQ826" s="338"/>
      <c r="AR826" s="338"/>
      <c r="AS826" s="338"/>
      <c r="AT826" s="338"/>
      <c r="AU826" s="338"/>
      <c r="AV826" s="338"/>
      <c r="AW826" s="338"/>
      <c r="AX826" s="338"/>
      <c r="AY826" s="338"/>
      <c r="AZ826" s="338"/>
      <c r="BA826" s="338"/>
      <c r="BB826" s="338"/>
      <c r="BC826" s="338"/>
      <c r="BD826" s="338"/>
      <c r="BE826" s="338"/>
      <c r="BF826" s="338"/>
      <c r="BG826" s="338"/>
      <c r="BH826" s="338"/>
      <c r="BI826" s="338"/>
      <c r="BJ826" s="338"/>
      <c r="BK826" s="338"/>
      <c r="BL826" s="338"/>
      <c r="BM826" s="338"/>
      <c r="BN826" s="338"/>
      <c r="BO826" s="338"/>
      <c r="BP826" s="338"/>
      <c r="BQ826" s="338"/>
      <c r="BR826" s="338"/>
      <c r="BS826" s="338"/>
      <c r="BT826" s="338"/>
      <c r="BU826" s="338"/>
      <c r="BV826" s="343"/>
      <c r="BW826" s="343"/>
      <c r="BX826" s="343"/>
      <c r="BY826" s="343"/>
      <c r="BZ826" s="338"/>
      <c r="CA826" s="338"/>
      <c r="CB826" s="338"/>
      <c r="CC826" s="338"/>
      <c r="CD826" s="338"/>
      <c r="CE826" s="338"/>
      <c r="CF826" s="338"/>
    </row>
    <row r="827" ht="15.75" customHeight="1">
      <c r="A827" s="829"/>
      <c r="B827" s="338"/>
      <c r="C827" s="338"/>
      <c r="D827" s="338"/>
      <c r="E827" s="338"/>
      <c r="F827" s="346"/>
      <c r="G827" s="546"/>
      <c r="H827" s="547"/>
      <c r="I827" s="786">
        <f t="shared" si="177"/>
        <v>0</v>
      </c>
      <c r="J827" s="448"/>
      <c r="K827" s="344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  <c r="AI827" s="338"/>
      <c r="AJ827" s="338"/>
      <c r="AK827" s="338"/>
      <c r="AL827" s="338"/>
      <c r="AM827" s="338"/>
      <c r="AN827" s="338"/>
      <c r="AO827" s="338"/>
      <c r="AP827" s="338"/>
      <c r="AQ827" s="338"/>
      <c r="AR827" s="338"/>
      <c r="AS827" s="338"/>
      <c r="AT827" s="338"/>
      <c r="AU827" s="338"/>
      <c r="AV827" s="338"/>
      <c r="AW827" s="338"/>
      <c r="AX827" s="338"/>
      <c r="AY827" s="338"/>
      <c r="AZ827" s="338"/>
      <c r="BA827" s="338"/>
      <c r="BB827" s="338"/>
      <c r="BC827" s="338"/>
      <c r="BD827" s="338"/>
      <c r="BE827" s="338"/>
      <c r="BF827" s="338"/>
      <c r="BG827" s="338"/>
      <c r="BH827" s="338"/>
      <c r="BI827" s="338"/>
      <c r="BJ827" s="338"/>
      <c r="BK827" s="338"/>
      <c r="BL827" s="338"/>
      <c r="BM827" s="338"/>
      <c r="BN827" s="338"/>
      <c r="BO827" s="338"/>
      <c r="BP827" s="338"/>
      <c r="BQ827" s="338"/>
      <c r="BR827" s="338"/>
      <c r="BS827" s="338"/>
      <c r="BT827" s="338"/>
      <c r="BU827" s="338"/>
      <c r="BV827" s="343"/>
      <c r="BW827" s="343"/>
      <c r="BX827" s="343"/>
      <c r="BY827" s="343"/>
      <c r="BZ827" s="338"/>
      <c r="CA827" s="338"/>
      <c r="CB827" s="338"/>
      <c r="CC827" s="338"/>
      <c r="CD827" s="338"/>
      <c r="CE827" s="338"/>
      <c r="CF827" s="338"/>
    </row>
    <row r="828" ht="15.75" customHeight="1">
      <c r="A828" s="829"/>
      <c r="B828" s="338"/>
      <c r="C828" s="338"/>
      <c r="D828" s="338"/>
      <c r="E828" s="338"/>
      <c r="F828" s="346"/>
      <c r="G828" s="546"/>
      <c r="H828" s="547"/>
      <c r="I828" s="786">
        <f t="shared" si="177"/>
        <v>0</v>
      </c>
      <c r="J828" s="448"/>
      <c r="K828" s="344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  <c r="AI828" s="338"/>
      <c r="AJ828" s="338"/>
      <c r="AK828" s="338"/>
      <c r="AL828" s="338"/>
      <c r="AM828" s="338"/>
      <c r="AN828" s="338"/>
      <c r="AO828" s="338"/>
      <c r="AP828" s="338"/>
      <c r="AQ828" s="338"/>
      <c r="AR828" s="338"/>
      <c r="AS828" s="338"/>
      <c r="AT828" s="338"/>
      <c r="AU828" s="338"/>
      <c r="AV828" s="338"/>
      <c r="AW828" s="338"/>
      <c r="AX828" s="338"/>
      <c r="AY828" s="338"/>
      <c r="AZ828" s="338"/>
      <c r="BA828" s="338"/>
      <c r="BB828" s="338"/>
      <c r="BC828" s="338"/>
      <c r="BD828" s="338"/>
      <c r="BE828" s="338"/>
      <c r="BF828" s="338"/>
      <c r="BG828" s="338"/>
      <c r="BH828" s="338"/>
      <c r="BI828" s="338"/>
      <c r="BJ828" s="338"/>
      <c r="BK828" s="338"/>
      <c r="BL828" s="338"/>
      <c r="BM828" s="338"/>
      <c r="BN828" s="338"/>
      <c r="BO828" s="338"/>
      <c r="BP828" s="338"/>
      <c r="BQ828" s="338"/>
      <c r="BR828" s="338"/>
      <c r="BS828" s="338"/>
      <c r="BT828" s="338"/>
      <c r="BU828" s="338"/>
      <c r="BV828" s="343"/>
      <c r="BW828" s="343"/>
      <c r="BX828" s="343"/>
      <c r="BY828" s="343"/>
      <c r="BZ828" s="338"/>
      <c r="CA828" s="338"/>
      <c r="CB828" s="338"/>
      <c r="CC828" s="338"/>
      <c r="CD828" s="338"/>
      <c r="CE828" s="338"/>
      <c r="CF828" s="338"/>
    </row>
    <row r="829" ht="15.75" customHeight="1">
      <c r="A829" s="829"/>
      <c r="B829" s="338"/>
      <c r="C829" s="338"/>
      <c r="D829" s="338"/>
      <c r="E829" s="338"/>
      <c r="F829" s="346"/>
      <c r="G829" s="546"/>
      <c r="H829" s="547"/>
      <c r="I829" s="786">
        <f t="shared" si="177"/>
        <v>0</v>
      </c>
      <c r="J829" s="448"/>
      <c r="K829" s="344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  <c r="AI829" s="338"/>
      <c r="AJ829" s="338"/>
      <c r="AK829" s="338"/>
      <c r="AL829" s="338"/>
      <c r="AM829" s="338"/>
      <c r="AN829" s="338"/>
      <c r="AO829" s="338"/>
      <c r="AP829" s="338"/>
      <c r="AQ829" s="338"/>
      <c r="AR829" s="338"/>
      <c r="AS829" s="338"/>
      <c r="AT829" s="338"/>
      <c r="AU829" s="338"/>
      <c r="AV829" s="338"/>
      <c r="AW829" s="338"/>
      <c r="AX829" s="338"/>
      <c r="AY829" s="338"/>
      <c r="AZ829" s="338"/>
      <c r="BA829" s="338"/>
      <c r="BB829" s="338"/>
      <c r="BC829" s="338"/>
      <c r="BD829" s="338"/>
      <c r="BE829" s="338"/>
      <c r="BF829" s="338"/>
      <c r="BG829" s="338"/>
      <c r="BH829" s="338"/>
      <c r="BI829" s="338"/>
      <c r="BJ829" s="338"/>
      <c r="BK829" s="338"/>
      <c r="BL829" s="338"/>
      <c r="BM829" s="338"/>
      <c r="BN829" s="338"/>
      <c r="BO829" s="338"/>
      <c r="BP829" s="338"/>
      <c r="BQ829" s="338"/>
      <c r="BR829" s="338"/>
      <c r="BS829" s="338"/>
      <c r="BT829" s="338"/>
      <c r="BU829" s="338"/>
      <c r="BV829" s="343"/>
      <c r="BW829" s="343"/>
      <c r="BX829" s="343"/>
      <c r="BY829" s="343"/>
      <c r="BZ829" s="338"/>
      <c r="CA829" s="338"/>
      <c r="CB829" s="338"/>
      <c r="CC829" s="338"/>
      <c r="CD829" s="338"/>
      <c r="CE829" s="338"/>
      <c r="CF829" s="338"/>
    </row>
    <row r="830" ht="15.75" customHeight="1">
      <c r="A830" s="829"/>
      <c r="B830" s="338"/>
      <c r="C830" s="338"/>
      <c r="D830" s="338"/>
      <c r="E830" s="338"/>
      <c r="F830" s="346"/>
      <c r="G830" s="546"/>
      <c r="H830" s="547"/>
      <c r="I830" s="786">
        <f t="shared" si="177"/>
        <v>0</v>
      </c>
      <c r="J830" s="448"/>
      <c r="K830" s="344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  <c r="AI830" s="338"/>
      <c r="AJ830" s="338"/>
      <c r="AK830" s="338"/>
      <c r="AL830" s="338"/>
      <c r="AM830" s="338"/>
      <c r="AN830" s="338"/>
      <c r="AO830" s="338"/>
      <c r="AP830" s="338"/>
      <c r="AQ830" s="338"/>
      <c r="AR830" s="338"/>
      <c r="AS830" s="338"/>
      <c r="AT830" s="338"/>
      <c r="AU830" s="338"/>
      <c r="AV830" s="338"/>
      <c r="AW830" s="338"/>
      <c r="AX830" s="338"/>
      <c r="AY830" s="338"/>
      <c r="AZ830" s="338"/>
      <c r="BA830" s="338"/>
      <c r="BB830" s="338"/>
      <c r="BC830" s="338"/>
      <c r="BD830" s="338"/>
      <c r="BE830" s="338"/>
      <c r="BF830" s="338"/>
      <c r="BG830" s="338"/>
      <c r="BH830" s="338"/>
      <c r="BI830" s="338"/>
      <c r="BJ830" s="338"/>
      <c r="BK830" s="338"/>
      <c r="BL830" s="338"/>
      <c r="BM830" s="338"/>
      <c r="BN830" s="338"/>
      <c r="BO830" s="338"/>
      <c r="BP830" s="338"/>
      <c r="BQ830" s="338"/>
      <c r="BR830" s="338"/>
      <c r="BS830" s="338"/>
      <c r="BT830" s="338"/>
      <c r="BU830" s="338"/>
      <c r="BV830" s="343"/>
      <c r="BW830" s="343"/>
      <c r="BX830" s="343"/>
      <c r="BY830" s="343"/>
      <c r="BZ830" s="338"/>
      <c r="CA830" s="338"/>
      <c r="CB830" s="338"/>
      <c r="CC830" s="338"/>
      <c r="CD830" s="338"/>
      <c r="CE830" s="338"/>
      <c r="CF830" s="338"/>
    </row>
    <row r="831" ht="15.75" customHeight="1">
      <c r="A831" s="829"/>
      <c r="B831" s="338"/>
      <c r="C831" s="338"/>
      <c r="D831" s="338"/>
      <c r="E831" s="338"/>
      <c r="F831" s="346"/>
      <c r="G831" s="546"/>
      <c r="H831" s="547"/>
      <c r="I831" s="786">
        <f t="shared" si="177"/>
        <v>0</v>
      </c>
      <c r="J831" s="448"/>
      <c r="K831" s="344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  <c r="AI831" s="338"/>
      <c r="AJ831" s="338"/>
      <c r="AK831" s="338"/>
      <c r="AL831" s="338"/>
      <c r="AM831" s="338"/>
      <c r="AN831" s="338"/>
      <c r="AO831" s="338"/>
      <c r="AP831" s="338"/>
      <c r="AQ831" s="338"/>
      <c r="AR831" s="338"/>
      <c r="AS831" s="338"/>
      <c r="AT831" s="338"/>
      <c r="AU831" s="338"/>
      <c r="AV831" s="338"/>
      <c r="AW831" s="338"/>
      <c r="AX831" s="338"/>
      <c r="AY831" s="338"/>
      <c r="AZ831" s="338"/>
      <c r="BA831" s="338"/>
      <c r="BB831" s="338"/>
      <c r="BC831" s="338"/>
      <c r="BD831" s="338"/>
      <c r="BE831" s="338"/>
      <c r="BF831" s="338"/>
      <c r="BG831" s="338"/>
      <c r="BH831" s="338"/>
      <c r="BI831" s="338"/>
      <c r="BJ831" s="338"/>
      <c r="BK831" s="338"/>
      <c r="BL831" s="338"/>
      <c r="BM831" s="338"/>
      <c r="BN831" s="338"/>
      <c r="BO831" s="338"/>
      <c r="BP831" s="338"/>
      <c r="BQ831" s="338"/>
      <c r="BR831" s="338"/>
      <c r="BS831" s="338"/>
      <c r="BT831" s="338"/>
      <c r="BU831" s="338"/>
      <c r="BV831" s="343"/>
      <c r="BW831" s="343"/>
      <c r="BX831" s="343"/>
      <c r="BY831" s="343"/>
      <c r="BZ831" s="338"/>
      <c r="CA831" s="338"/>
      <c r="CB831" s="338"/>
      <c r="CC831" s="338"/>
      <c r="CD831" s="338"/>
      <c r="CE831" s="338"/>
      <c r="CF831" s="338"/>
    </row>
    <row r="832" ht="15.75" customHeight="1">
      <c r="A832" s="829"/>
      <c r="B832" s="338"/>
      <c r="C832" s="338"/>
      <c r="D832" s="338"/>
      <c r="E832" s="338"/>
      <c r="F832" s="346"/>
      <c r="G832" s="546"/>
      <c r="H832" s="547"/>
      <c r="I832" s="786">
        <f t="shared" si="177"/>
        <v>0</v>
      </c>
      <c r="J832" s="448"/>
      <c r="K832" s="344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  <c r="AI832" s="338"/>
      <c r="AJ832" s="338"/>
      <c r="AK832" s="338"/>
      <c r="AL832" s="338"/>
      <c r="AM832" s="338"/>
      <c r="AN832" s="338"/>
      <c r="AO832" s="338"/>
      <c r="AP832" s="338"/>
      <c r="AQ832" s="338"/>
      <c r="AR832" s="338"/>
      <c r="AS832" s="338"/>
      <c r="AT832" s="338"/>
      <c r="AU832" s="338"/>
      <c r="AV832" s="338"/>
      <c r="AW832" s="338"/>
      <c r="AX832" s="338"/>
      <c r="AY832" s="338"/>
      <c r="AZ832" s="338"/>
      <c r="BA832" s="338"/>
      <c r="BB832" s="338"/>
      <c r="BC832" s="338"/>
      <c r="BD832" s="338"/>
      <c r="BE832" s="338"/>
      <c r="BF832" s="338"/>
      <c r="BG832" s="338"/>
      <c r="BH832" s="338"/>
      <c r="BI832" s="338"/>
      <c r="BJ832" s="338"/>
      <c r="BK832" s="338"/>
      <c r="BL832" s="338"/>
      <c r="BM832" s="338"/>
      <c r="BN832" s="338"/>
      <c r="BO832" s="338"/>
      <c r="BP832" s="338"/>
      <c r="BQ832" s="338"/>
      <c r="BR832" s="338"/>
      <c r="BS832" s="338"/>
      <c r="BT832" s="338"/>
      <c r="BU832" s="338"/>
      <c r="BV832" s="343"/>
      <c r="BW832" s="343"/>
      <c r="BX832" s="343"/>
      <c r="BY832" s="343"/>
      <c r="BZ832" s="338"/>
      <c r="CA832" s="338"/>
      <c r="CB832" s="338"/>
      <c r="CC832" s="338"/>
      <c r="CD832" s="338"/>
      <c r="CE832" s="338"/>
      <c r="CF832" s="338"/>
    </row>
    <row r="833" ht="15.75" customHeight="1">
      <c r="A833" s="829"/>
      <c r="B833" s="338"/>
      <c r="C833" s="338"/>
      <c r="D833" s="338"/>
      <c r="E833" s="338"/>
      <c r="F833" s="346"/>
      <c r="G833" s="546"/>
      <c r="H833" s="547"/>
      <c r="I833" s="786">
        <f t="shared" si="177"/>
        <v>0</v>
      </c>
      <c r="J833" s="448"/>
      <c r="K833" s="344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  <c r="AI833" s="338"/>
      <c r="AJ833" s="338"/>
      <c r="AK833" s="338"/>
      <c r="AL833" s="338"/>
      <c r="AM833" s="338"/>
      <c r="AN833" s="338"/>
      <c r="AO833" s="338"/>
      <c r="AP833" s="338"/>
      <c r="AQ833" s="338"/>
      <c r="AR833" s="338"/>
      <c r="AS833" s="338"/>
      <c r="AT833" s="338"/>
      <c r="AU833" s="338"/>
      <c r="AV833" s="338"/>
      <c r="AW833" s="338"/>
      <c r="AX833" s="338"/>
      <c r="AY833" s="338"/>
      <c r="AZ833" s="338"/>
      <c r="BA833" s="338"/>
      <c r="BB833" s="338"/>
      <c r="BC833" s="338"/>
      <c r="BD833" s="338"/>
      <c r="BE833" s="338"/>
      <c r="BF833" s="338"/>
      <c r="BG833" s="338"/>
      <c r="BH833" s="338"/>
      <c r="BI833" s="338"/>
      <c r="BJ833" s="338"/>
      <c r="BK833" s="338"/>
      <c r="BL833" s="338"/>
      <c r="BM833" s="338"/>
      <c r="BN833" s="338"/>
      <c r="BO833" s="338"/>
      <c r="BP833" s="338"/>
      <c r="BQ833" s="338"/>
      <c r="BR833" s="338"/>
      <c r="BS833" s="338"/>
      <c r="BT833" s="338"/>
      <c r="BU833" s="338"/>
      <c r="BV833" s="343"/>
      <c r="BW833" s="343"/>
      <c r="BX833" s="343"/>
      <c r="BY833" s="343"/>
      <c r="BZ833" s="338"/>
      <c r="CA833" s="338"/>
      <c r="CB833" s="338"/>
      <c r="CC833" s="338"/>
      <c r="CD833" s="338"/>
      <c r="CE833" s="338"/>
      <c r="CF833" s="338"/>
    </row>
    <row r="834" ht="15.75" customHeight="1">
      <c r="A834" s="829"/>
      <c r="B834" s="338"/>
      <c r="C834" s="338"/>
      <c r="D834" s="338"/>
      <c r="E834" s="338"/>
      <c r="F834" s="346"/>
      <c r="G834" s="546"/>
      <c r="H834" s="547"/>
      <c r="I834" s="786">
        <f t="shared" si="177"/>
        <v>0</v>
      </c>
      <c r="J834" s="448"/>
      <c r="K834" s="344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  <c r="AI834" s="338"/>
      <c r="AJ834" s="338"/>
      <c r="AK834" s="338"/>
      <c r="AL834" s="338"/>
      <c r="AM834" s="338"/>
      <c r="AN834" s="338"/>
      <c r="AO834" s="338"/>
      <c r="AP834" s="338"/>
      <c r="AQ834" s="338"/>
      <c r="AR834" s="338"/>
      <c r="AS834" s="338"/>
      <c r="AT834" s="338"/>
      <c r="AU834" s="338"/>
      <c r="AV834" s="338"/>
      <c r="AW834" s="338"/>
      <c r="AX834" s="338"/>
      <c r="AY834" s="338"/>
      <c r="AZ834" s="338"/>
      <c r="BA834" s="338"/>
      <c r="BB834" s="338"/>
      <c r="BC834" s="338"/>
      <c r="BD834" s="338"/>
      <c r="BE834" s="338"/>
      <c r="BF834" s="338"/>
      <c r="BG834" s="338"/>
      <c r="BH834" s="338"/>
      <c r="BI834" s="338"/>
      <c r="BJ834" s="338"/>
      <c r="BK834" s="338"/>
      <c r="BL834" s="338"/>
      <c r="BM834" s="338"/>
      <c r="BN834" s="338"/>
      <c r="BO834" s="338"/>
      <c r="BP834" s="338"/>
      <c r="BQ834" s="338"/>
      <c r="BR834" s="338"/>
      <c r="BS834" s="338"/>
      <c r="BT834" s="338"/>
      <c r="BU834" s="338"/>
      <c r="BV834" s="343"/>
      <c r="BW834" s="343"/>
      <c r="BX834" s="343"/>
      <c r="BY834" s="343"/>
      <c r="BZ834" s="338"/>
      <c r="CA834" s="338"/>
      <c r="CB834" s="338"/>
      <c r="CC834" s="338"/>
      <c r="CD834" s="338"/>
      <c r="CE834" s="338"/>
      <c r="CF834" s="338"/>
    </row>
    <row r="835" ht="15.75" customHeight="1">
      <c r="A835" s="829"/>
      <c r="B835" s="338"/>
      <c r="C835" s="338"/>
      <c r="D835" s="338"/>
      <c r="E835" s="338"/>
      <c r="F835" s="346"/>
      <c r="G835" s="546"/>
      <c r="H835" s="547"/>
      <c r="I835" s="786">
        <f t="shared" si="177"/>
        <v>0</v>
      </c>
      <c r="J835" s="448"/>
      <c r="K835" s="344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  <c r="AI835" s="338"/>
      <c r="AJ835" s="338"/>
      <c r="AK835" s="338"/>
      <c r="AL835" s="338"/>
      <c r="AM835" s="338"/>
      <c r="AN835" s="338"/>
      <c r="AO835" s="338"/>
      <c r="AP835" s="338"/>
      <c r="AQ835" s="338"/>
      <c r="AR835" s="338"/>
      <c r="AS835" s="338"/>
      <c r="AT835" s="338"/>
      <c r="AU835" s="338"/>
      <c r="AV835" s="338"/>
      <c r="AW835" s="338"/>
      <c r="AX835" s="338"/>
      <c r="AY835" s="338"/>
      <c r="AZ835" s="338"/>
      <c r="BA835" s="338"/>
      <c r="BB835" s="338"/>
      <c r="BC835" s="338"/>
      <c r="BD835" s="338"/>
      <c r="BE835" s="338"/>
      <c r="BF835" s="338"/>
      <c r="BG835" s="338"/>
      <c r="BH835" s="338"/>
      <c r="BI835" s="338"/>
      <c r="BJ835" s="338"/>
      <c r="BK835" s="338"/>
      <c r="BL835" s="338"/>
      <c r="BM835" s="338"/>
      <c r="BN835" s="338"/>
      <c r="BO835" s="338"/>
      <c r="BP835" s="338"/>
      <c r="BQ835" s="338"/>
      <c r="BR835" s="338"/>
      <c r="BS835" s="338"/>
      <c r="BT835" s="338"/>
      <c r="BU835" s="338"/>
      <c r="BV835" s="343"/>
      <c r="BW835" s="343"/>
      <c r="BX835" s="343"/>
      <c r="BY835" s="343"/>
      <c r="BZ835" s="338"/>
      <c r="CA835" s="338"/>
      <c r="CB835" s="338"/>
      <c r="CC835" s="338"/>
      <c r="CD835" s="338"/>
      <c r="CE835" s="338"/>
      <c r="CF835" s="338"/>
    </row>
    <row r="836" ht="15.75" customHeight="1">
      <c r="A836" s="829"/>
      <c r="B836" s="338"/>
      <c r="C836" s="338"/>
      <c r="D836" s="338"/>
      <c r="E836" s="338"/>
      <c r="F836" s="346"/>
      <c r="G836" s="546"/>
      <c r="H836" s="547"/>
      <c r="I836" s="786">
        <f t="shared" si="177"/>
        <v>0</v>
      </c>
      <c r="J836" s="448"/>
      <c r="K836" s="344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  <c r="AI836" s="338"/>
      <c r="AJ836" s="338"/>
      <c r="AK836" s="338"/>
      <c r="AL836" s="338"/>
      <c r="AM836" s="338"/>
      <c r="AN836" s="338"/>
      <c r="AO836" s="338"/>
      <c r="AP836" s="338"/>
      <c r="AQ836" s="338"/>
      <c r="AR836" s="338"/>
      <c r="AS836" s="338"/>
      <c r="AT836" s="338"/>
      <c r="AU836" s="338"/>
      <c r="AV836" s="338"/>
      <c r="AW836" s="338"/>
      <c r="AX836" s="338"/>
      <c r="AY836" s="338"/>
      <c r="AZ836" s="338"/>
      <c r="BA836" s="338"/>
      <c r="BB836" s="338"/>
      <c r="BC836" s="338"/>
      <c r="BD836" s="338"/>
      <c r="BE836" s="338"/>
      <c r="BF836" s="338"/>
      <c r="BG836" s="338"/>
      <c r="BH836" s="338"/>
      <c r="BI836" s="338"/>
      <c r="BJ836" s="338"/>
      <c r="BK836" s="338"/>
      <c r="BL836" s="338"/>
      <c r="BM836" s="338"/>
      <c r="BN836" s="338"/>
      <c r="BO836" s="338"/>
      <c r="BP836" s="338"/>
      <c r="BQ836" s="338"/>
      <c r="BR836" s="338"/>
      <c r="BS836" s="338"/>
      <c r="BT836" s="338"/>
      <c r="BU836" s="338"/>
      <c r="BV836" s="343"/>
      <c r="BW836" s="343"/>
      <c r="BX836" s="343"/>
      <c r="BY836" s="343"/>
      <c r="BZ836" s="338"/>
      <c r="CA836" s="338"/>
      <c r="CB836" s="338"/>
      <c r="CC836" s="338"/>
      <c r="CD836" s="338"/>
      <c r="CE836" s="338"/>
      <c r="CF836" s="338"/>
    </row>
    <row r="837" ht="15.75" customHeight="1">
      <c r="A837" s="829"/>
      <c r="B837" s="338"/>
      <c r="C837" s="338"/>
      <c r="D837" s="338"/>
      <c r="E837" s="338"/>
      <c r="F837" s="346"/>
      <c r="G837" s="546"/>
      <c r="H837" s="547"/>
      <c r="I837" s="786">
        <f t="shared" si="177"/>
        <v>0</v>
      </c>
      <c r="J837" s="448"/>
      <c r="K837" s="344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  <c r="AI837" s="338"/>
      <c r="AJ837" s="338"/>
      <c r="AK837" s="338"/>
      <c r="AL837" s="338"/>
      <c r="AM837" s="338"/>
      <c r="AN837" s="338"/>
      <c r="AO837" s="338"/>
      <c r="AP837" s="338"/>
      <c r="AQ837" s="338"/>
      <c r="AR837" s="338"/>
      <c r="AS837" s="338"/>
      <c r="AT837" s="338"/>
      <c r="AU837" s="338"/>
      <c r="AV837" s="338"/>
      <c r="AW837" s="338"/>
      <c r="AX837" s="338"/>
      <c r="AY837" s="338"/>
      <c r="AZ837" s="338"/>
      <c r="BA837" s="338"/>
      <c r="BB837" s="338"/>
      <c r="BC837" s="338"/>
      <c r="BD837" s="338"/>
      <c r="BE837" s="338"/>
      <c r="BF837" s="338"/>
      <c r="BG837" s="338"/>
      <c r="BH837" s="338"/>
      <c r="BI837" s="338"/>
      <c r="BJ837" s="338"/>
      <c r="BK837" s="338"/>
      <c r="BL837" s="338"/>
      <c r="BM837" s="338"/>
      <c r="BN837" s="338"/>
      <c r="BO837" s="338"/>
      <c r="BP837" s="338"/>
      <c r="BQ837" s="338"/>
      <c r="BR837" s="338"/>
      <c r="BS837" s="338"/>
      <c r="BT837" s="338"/>
      <c r="BU837" s="338"/>
      <c r="BV837" s="343"/>
      <c r="BW837" s="343"/>
      <c r="BX837" s="343"/>
      <c r="BY837" s="343"/>
      <c r="BZ837" s="338"/>
      <c r="CA837" s="338"/>
      <c r="CB837" s="338"/>
      <c r="CC837" s="338"/>
      <c r="CD837" s="338"/>
      <c r="CE837" s="338"/>
      <c r="CF837" s="338"/>
    </row>
    <row r="838" ht="15.75" customHeight="1">
      <c r="A838" s="829"/>
      <c r="B838" s="338"/>
      <c r="C838" s="338"/>
      <c r="D838" s="338"/>
      <c r="E838" s="338"/>
      <c r="F838" s="346"/>
      <c r="G838" s="546"/>
      <c r="H838" s="547"/>
      <c r="I838" s="786">
        <f t="shared" si="177"/>
        <v>0</v>
      </c>
      <c r="J838" s="448"/>
      <c r="K838" s="344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  <c r="AI838" s="338"/>
      <c r="AJ838" s="338"/>
      <c r="AK838" s="338"/>
      <c r="AL838" s="338"/>
      <c r="AM838" s="338"/>
      <c r="AN838" s="338"/>
      <c r="AO838" s="338"/>
      <c r="AP838" s="338"/>
      <c r="AQ838" s="338"/>
      <c r="AR838" s="338"/>
      <c r="AS838" s="338"/>
      <c r="AT838" s="338"/>
      <c r="AU838" s="338"/>
      <c r="AV838" s="338"/>
      <c r="AW838" s="338"/>
      <c r="AX838" s="338"/>
      <c r="AY838" s="338"/>
      <c r="AZ838" s="338"/>
      <c r="BA838" s="338"/>
      <c r="BB838" s="338"/>
      <c r="BC838" s="338"/>
      <c r="BD838" s="338"/>
      <c r="BE838" s="338"/>
      <c r="BF838" s="338"/>
      <c r="BG838" s="338"/>
      <c r="BH838" s="338"/>
      <c r="BI838" s="338"/>
      <c r="BJ838" s="338"/>
      <c r="BK838" s="338"/>
      <c r="BL838" s="338"/>
      <c r="BM838" s="338"/>
      <c r="BN838" s="338"/>
      <c r="BO838" s="338"/>
      <c r="BP838" s="338"/>
      <c r="BQ838" s="338"/>
      <c r="BR838" s="338"/>
      <c r="BS838" s="338"/>
      <c r="BT838" s="338"/>
      <c r="BU838" s="338"/>
      <c r="BV838" s="343"/>
      <c r="BW838" s="343"/>
      <c r="BX838" s="343"/>
      <c r="BY838" s="343"/>
      <c r="BZ838" s="338"/>
      <c r="CA838" s="338"/>
      <c r="CB838" s="338"/>
      <c r="CC838" s="338"/>
      <c r="CD838" s="338"/>
      <c r="CE838" s="338"/>
      <c r="CF838" s="338"/>
    </row>
    <row r="839" ht="15.75" customHeight="1">
      <c r="A839" s="829"/>
      <c r="B839" s="338"/>
      <c r="C839" s="338"/>
      <c r="D839" s="338"/>
      <c r="E839" s="338"/>
      <c r="F839" s="346"/>
      <c r="G839" s="546"/>
      <c r="H839" s="547"/>
      <c r="I839" s="786">
        <f t="shared" si="177"/>
        <v>0</v>
      </c>
      <c r="J839" s="448"/>
      <c r="K839" s="344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  <c r="AI839" s="338"/>
      <c r="AJ839" s="338"/>
      <c r="AK839" s="338"/>
      <c r="AL839" s="338"/>
      <c r="AM839" s="338"/>
      <c r="AN839" s="338"/>
      <c r="AO839" s="338"/>
      <c r="AP839" s="338"/>
      <c r="AQ839" s="338"/>
      <c r="AR839" s="338"/>
      <c r="AS839" s="338"/>
      <c r="AT839" s="338"/>
      <c r="AU839" s="338"/>
      <c r="AV839" s="338"/>
      <c r="AW839" s="338"/>
      <c r="AX839" s="338"/>
      <c r="AY839" s="338"/>
      <c r="AZ839" s="338"/>
      <c r="BA839" s="338"/>
      <c r="BB839" s="338"/>
      <c r="BC839" s="338"/>
      <c r="BD839" s="338"/>
      <c r="BE839" s="338"/>
      <c r="BF839" s="338"/>
      <c r="BG839" s="338"/>
      <c r="BH839" s="338"/>
      <c r="BI839" s="338"/>
      <c r="BJ839" s="338"/>
      <c r="BK839" s="338"/>
      <c r="BL839" s="338"/>
      <c r="BM839" s="338"/>
      <c r="BN839" s="338"/>
      <c r="BO839" s="338"/>
      <c r="BP839" s="338"/>
      <c r="BQ839" s="338"/>
      <c r="BR839" s="338"/>
      <c r="BS839" s="338"/>
      <c r="BT839" s="338"/>
      <c r="BU839" s="338"/>
      <c r="BV839" s="343"/>
      <c r="BW839" s="343"/>
      <c r="BX839" s="343"/>
      <c r="BY839" s="343"/>
      <c r="BZ839" s="338"/>
      <c r="CA839" s="338"/>
      <c r="CB839" s="338"/>
      <c r="CC839" s="338"/>
      <c r="CD839" s="338"/>
      <c r="CE839" s="338"/>
      <c r="CF839" s="338"/>
    </row>
    <row r="840" ht="15.75" customHeight="1">
      <c r="A840" s="829"/>
      <c r="B840" s="338"/>
      <c r="C840" s="338"/>
      <c r="D840" s="338"/>
      <c r="E840" s="338"/>
      <c r="F840" s="346"/>
      <c r="G840" s="546"/>
      <c r="H840" s="547"/>
      <c r="I840" s="786">
        <f t="shared" si="177"/>
        <v>0</v>
      </c>
      <c r="J840" s="448"/>
      <c r="K840" s="344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  <c r="AI840" s="338"/>
      <c r="AJ840" s="338"/>
      <c r="AK840" s="338"/>
      <c r="AL840" s="338"/>
      <c r="AM840" s="338"/>
      <c r="AN840" s="338"/>
      <c r="AO840" s="338"/>
      <c r="AP840" s="338"/>
      <c r="AQ840" s="338"/>
      <c r="AR840" s="338"/>
      <c r="AS840" s="338"/>
      <c r="AT840" s="338"/>
      <c r="AU840" s="338"/>
      <c r="AV840" s="338"/>
      <c r="AW840" s="338"/>
      <c r="AX840" s="338"/>
      <c r="AY840" s="338"/>
      <c r="AZ840" s="338"/>
      <c r="BA840" s="338"/>
      <c r="BB840" s="338"/>
      <c r="BC840" s="338"/>
      <c r="BD840" s="338"/>
      <c r="BE840" s="338"/>
      <c r="BF840" s="338"/>
      <c r="BG840" s="338"/>
      <c r="BH840" s="338"/>
      <c r="BI840" s="338"/>
      <c r="BJ840" s="338"/>
      <c r="BK840" s="338"/>
      <c r="BL840" s="338"/>
      <c r="BM840" s="338"/>
      <c r="BN840" s="338"/>
      <c r="BO840" s="338"/>
      <c r="BP840" s="338"/>
      <c r="BQ840" s="338"/>
      <c r="BR840" s="338"/>
      <c r="BS840" s="338"/>
      <c r="BT840" s="338"/>
      <c r="BU840" s="338"/>
      <c r="BV840" s="343"/>
      <c r="BW840" s="343"/>
      <c r="BX840" s="343"/>
      <c r="BY840" s="343"/>
      <c r="BZ840" s="338"/>
      <c r="CA840" s="338"/>
      <c r="CB840" s="338"/>
      <c r="CC840" s="338"/>
      <c r="CD840" s="338"/>
      <c r="CE840" s="338"/>
      <c r="CF840" s="338"/>
    </row>
    <row r="841" ht="15.75" customHeight="1">
      <c r="A841" s="829"/>
      <c r="B841" s="338"/>
      <c r="C841" s="338"/>
      <c r="D841" s="338"/>
      <c r="E841" s="338"/>
      <c r="F841" s="346"/>
      <c r="G841" s="546"/>
      <c r="H841" s="547"/>
      <c r="I841" s="786">
        <f t="shared" si="177"/>
        <v>0</v>
      </c>
      <c r="J841" s="448"/>
      <c r="K841" s="344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  <c r="AI841" s="338"/>
      <c r="AJ841" s="338"/>
      <c r="AK841" s="338"/>
      <c r="AL841" s="338"/>
      <c r="AM841" s="338"/>
      <c r="AN841" s="338"/>
      <c r="AO841" s="338"/>
      <c r="AP841" s="338"/>
      <c r="AQ841" s="338"/>
      <c r="AR841" s="338"/>
      <c r="AS841" s="338"/>
      <c r="AT841" s="338"/>
      <c r="AU841" s="338"/>
      <c r="AV841" s="338"/>
      <c r="AW841" s="338"/>
      <c r="AX841" s="338"/>
      <c r="AY841" s="338"/>
      <c r="AZ841" s="338"/>
      <c r="BA841" s="338"/>
      <c r="BB841" s="338"/>
      <c r="BC841" s="338"/>
      <c r="BD841" s="338"/>
      <c r="BE841" s="338"/>
      <c r="BF841" s="338"/>
      <c r="BG841" s="338"/>
      <c r="BH841" s="338"/>
      <c r="BI841" s="338"/>
      <c r="BJ841" s="338"/>
      <c r="BK841" s="338"/>
      <c r="BL841" s="338"/>
      <c r="BM841" s="338"/>
      <c r="BN841" s="338"/>
      <c r="BO841" s="338"/>
      <c r="BP841" s="338"/>
      <c r="BQ841" s="338"/>
      <c r="BR841" s="338"/>
      <c r="BS841" s="338"/>
      <c r="BT841" s="338"/>
      <c r="BU841" s="338"/>
      <c r="BV841" s="343"/>
      <c r="BW841" s="343"/>
      <c r="BX841" s="343"/>
      <c r="BY841" s="343"/>
      <c r="BZ841" s="338"/>
      <c r="CA841" s="338"/>
      <c r="CB841" s="338"/>
      <c r="CC841" s="338"/>
      <c r="CD841" s="338"/>
      <c r="CE841" s="338"/>
      <c r="CF841" s="338"/>
    </row>
    <row r="842" ht="15.75" customHeight="1">
      <c r="A842" s="829"/>
      <c r="B842" s="338"/>
      <c r="C842" s="338"/>
      <c r="D842" s="338"/>
      <c r="E842" s="338"/>
      <c r="F842" s="346"/>
      <c r="G842" s="546"/>
      <c r="H842" s="547"/>
      <c r="I842" s="786">
        <f t="shared" si="177"/>
        <v>0</v>
      </c>
      <c r="J842" s="448"/>
      <c r="K842" s="344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  <c r="AI842" s="338"/>
      <c r="AJ842" s="338"/>
      <c r="AK842" s="338"/>
      <c r="AL842" s="338"/>
      <c r="AM842" s="338"/>
      <c r="AN842" s="338"/>
      <c r="AO842" s="338"/>
      <c r="AP842" s="338"/>
      <c r="AQ842" s="338"/>
      <c r="AR842" s="338"/>
      <c r="AS842" s="338"/>
      <c r="AT842" s="338"/>
      <c r="AU842" s="338"/>
      <c r="AV842" s="338"/>
      <c r="AW842" s="338"/>
      <c r="AX842" s="338"/>
      <c r="AY842" s="338"/>
      <c r="AZ842" s="338"/>
      <c r="BA842" s="338"/>
      <c r="BB842" s="338"/>
      <c r="BC842" s="338"/>
      <c r="BD842" s="338"/>
      <c r="BE842" s="338"/>
      <c r="BF842" s="338"/>
      <c r="BG842" s="338"/>
      <c r="BH842" s="338"/>
      <c r="BI842" s="338"/>
      <c r="BJ842" s="338"/>
      <c r="BK842" s="338"/>
      <c r="BL842" s="338"/>
      <c r="BM842" s="338"/>
      <c r="BN842" s="338"/>
      <c r="BO842" s="338"/>
      <c r="BP842" s="338"/>
      <c r="BQ842" s="338"/>
      <c r="BR842" s="338"/>
      <c r="BS842" s="338"/>
      <c r="BT842" s="338"/>
      <c r="BU842" s="338"/>
      <c r="BV842" s="343"/>
      <c r="BW842" s="343"/>
      <c r="BX842" s="343"/>
      <c r="BY842" s="343"/>
      <c r="BZ842" s="338"/>
      <c r="CA842" s="338"/>
      <c r="CB842" s="338"/>
      <c r="CC842" s="338"/>
      <c r="CD842" s="338"/>
      <c r="CE842" s="338"/>
      <c r="CF842" s="338"/>
    </row>
    <row r="843" ht="15.75" customHeight="1">
      <c r="A843" s="829"/>
      <c r="B843" s="338"/>
      <c r="C843" s="338"/>
      <c r="D843" s="338"/>
      <c r="E843" s="338"/>
      <c r="F843" s="346"/>
      <c r="G843" s="546"/>
      <c r="H843" s="547"/>
      <c r="I843" s="786">
        <f t="shared" si="177"/>
        <v>0</v>
      </c>
      <c r="J843" s="448"/>
      <c r="K843" s="344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  <c r="AI843" s="338"/>
      <c r="AJ843" s="338"/>
      <c r="AK843" s="338"/>
      <c r="AL843" s="338"/>
      <c r="AM843" s="338"/>
      <c r="AN843" s="338"/>
      <c r="AO843" s="338"/>
      <c r="AP843" s="338"/>
      <c r="AQ843" s="338"/>
      <c r="AR843" s="338"/>
      <c r="AS843" s="338"/>
      <c r="AT843" s="338"/>
      <c r="AU843" s="338"/>
      <c r="AV843" s="338"/>
      <c r="AW843" s="338"/>
      <c r="AX843" s="338"/>
      <c r="AY843" s="338"/>
      <c r="AZ843" s="338"/>
      <c r="BA843" s="338"/>
      <c r="BB843" s="338"/>
      <c r="BC843" s="338"/>
      <c r="BD843" s="338"/>
      <c r="BE843" s="338"/>
      <c r="BF843" s="338"/>
      <c r="BG843" s="338"/>
      <c r="BH843" s="338"/>
      <c r="BI843" s="338"/>
      <c r="BJ843" s="338"/>
      <c r="BK843" s="338"/>
      <c r="BL843" s="338"/>
      <c r="BM843" s="338"/>
      <c r="BN843" s="338"/>
      <c r="BO843" s="338"/>
      <c r="BP843" s="338"/>
      <c r="BQ843" s="338"/>
      <c r="BR843" s="338"/>
      <c r="BS843" s="338"/>
      <c r="BT843" s="338"/>
      <c r="BU843" s="338"/>
      <c r="BV843" s="343"/>
      <c r="BW843" s="343"/>
      <c r="BX843" s="343"/>
      <c r="BY843" s="343"/>
      <c r="BZ843" s="338"/>
      <c r="CA843" s="338"/>
      <c r="CB843" s="338"/>
      <c r="CC843" s="338"/>
      <c r="CD843" s="338"/>
      <c r="CE843" s="338"/>
      <c r="CF843" s="338"/>
    </row>
    <row r="844" ht="15.75" customHeight="1">
      <c r="A844" s="829"/>
      <c r="B844" s="338"/>
      <c r="C844" s="338"/>
      <c r="D844" s="338"/>
      <c r="E844" s="338"/>
      <c r="F844" s="346"/>
      <c r="G844" s="546"/>
      <c r="H844" s="547"/>
      <c r="I844" s="786">
        <f t="shared" si="177"/>
        <v>0</v>
      </c>
      <c r="J844" s="448"/>
      <c r="K844" s="344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  <c r="AI844" s="338"/>
      <c r="AJ844" s="338"/>
      <c r="AK844" s="338"/>
      <c r="AL844" s="338"/>
      <c r="AM844" s="338"/>
      <c r="AN844" s="338"/>
      <c r="AO844" s="338"/>
      <c r="AP844" s="338"/>
      <c r="AQ844" s="338"/>
      <c r="AR844" s="338"/>
      <c r="AS844" s="338"/>
      <c r="AT844" s="338"/>
      <c r="AU844" s="338"/>
      <c r="AV844" s="338"/>
      <c r="AW844" s="338"/>
      <c r="AX844" s="338"/>
      <c r="AY844" s="338"/>
      <c r="AZ844" s="338"/>
      <c r="BA844" s="338"/>
      <c r="BB844" s="338"/>
      <c r="BC844" s="338"/>
      <c r="BD844" s="338"/>
      <c r="BE844" s="338"/>
      <c r="BF844" s="338"/>
      <c r="BG844" s="338"/>
      <c r="BH844" s="338"/>
      <c r="BI844" s="338"/>
      <c r="BJ844" s="338"/>
      <c r="BK844" s="338"/>
      <c r="BL844" s="338"/>
      <c r="BM844" s="338"/>
      <c r="BN844" s="338"/>
      <c r="BO844" s="338"/>
      <c r="BP844" s="338"/>
      <c r="BQ844" s="338"/>
      <c r="BR844" s="338"/>
      <c r="BS844" s="338"/>
      <c r="BT844" s="338"/>
      <c r="BU844" s="338"/>
      <c r="BV844" s="343"/>
      <c r="BW844" s="343"/>
      <c r="BX844" s="343"/>
      <c r="BY844" s="343"/>
      <c r="BZ844" s="338"/>
      <c r="CA844" s="338"/>
      <c r="CB844" s="338"/>
      <c r="CC844" s="338"/>
      <c r="CD844" s="338"/>
      <c r="CE844" s="338"/>
      <c r="CF844" s="338"/>
    </row>
    <row r="845" ht="15.75" customHeight="1">
      <c r="A845" s="829"/>
      <c r="B845" s="338"/>
      <c r="C845" s="338"/>
      <c r="D845" s="338"/>
      <c r="E845" s="338"/>
      <c r="F845" s="346"/>
      <c r="G845" s="546"/>
      <c r="H845" s="547"/>
      <c r="I845" s="786">
        <f t="shared" si="177"/>
        <v>0</v>
      </c>
      <c r="J845" s="448"/>
      <c r="K845" s="344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  <c r="AI845" s="338"/>
      <c r="AJ845" s="338"/>
      <c r="AK845" s="338"/>
      <c r="AL845" s="338"/>
      <c r="AM845" s="338"/>
      <c r="AN845" s="338"/>
      <c r="AO845" s="338"/>
      <c r="AP845" s="338"/>
      <c r="AQ845" s="338"/>
      <c r="AR845" s="338"/>
      <c r="AS845" s="338"/>
      <c r="AT845" s="338"/>
      <c r="AU845" s="338"/>
      <c r="AV845" s="338"/>
      <c r="AW845" s="338"/>
      <c r="AX845" s="338"/>
      <c r="AY845" s="338"/>
      <c r="AZ845" s="338"/>
      <c r="BA845" s="338"/>
      <c r="BB845" s="338"/>
      <c r="BC845" s="338"/>
      <c r="BD845" s="338"/>
      <c r="BE845" s="338"/>
      <c r="BF845" s="338"/>
      <c r="BG845" s="338"/>
      <c r="BH845" s="338"/>
      <c r="BI845" s="338"/>
      <c r="BJ845" s="338"/>
      <c r="BK845" s="338"/>
      <c r="BL845" s="338"/>
      <c r="BM845" s="338"/>
      <c r="BN845" s="338"/>
      <c r="BO845" s="338"/>
      <c r="BP845" s="338"/>
      <c r="BQ845" s="338"/>
      <c r="BR845" s="338"/>
      <c r="BS845" s="338"/>
      <c r="BT845" s="338"/>
      <c r="BU845" s="338"/>
      <c r="BV845" s="343"/>
      <c r="BW845" s="343"/>
      <c r="BX845" s="343"/>
      <c r="BY845" s="343"/>
      <c r="BZ845" s="338"/>
      <c r="CA845" s="338"/>
      <c r="CB845" s="338"/>
      <c r="CC845" s="338"/>
      <c r="CD845" s="338"/>
      <c r="CE845" s="338"/>
      <c r="CF845" s="338"/>
    </row>
    <row r="846" ht="15.75" customHeight="1">
      <c r="A846" s="829"/>
      <c r="B846" s="338"/>
      <c r="C846" s="338"/>
      <c r="D846" s="338"/>
      <c r="E846" s="338"/>
      <c r="F846" s="346"/>
      <c r="G846" s="546"/>
      <c r="H846" s="547"/>
      <c r="I846" s="786">
        <f t="shared" si="177"/>
        <v>0</v>
      </c>
      <c r="J846" s="448"/>
      <c r="K846" s="344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  <c r="AI846" s="338"/>
      <c r="AJ846" s="338"/>
      <c r="AK846" s="338"/>
      <c r="AL846" s="338"/>
      <c r="AM846" s="338"/>
      <c r="AN846" s="338"/>
      <c r="AO846" s="338"/>
      <c r="AP846" s="338"/>
      <c r="AQ846" s="338"/>
      <c r="AR846" s="338"/>
      <c r="AS846" s="338"/>
      <c r="AT846" s="338"/>
      <c r="AU846" s="338"/>
      <c r="AV846" s="338"/>
      <c r="AW846" s="338"/>
      <c r="AX846" s="338"/>
      <c r="AY846" s="338"/>
      <c r="AZ846" s="338"/>
      <c r="BA846" s="338"/>
      <c r="BB846" s="338"/>
      <c r="BC846" s="338"/>
      <c r="BD846" s="338"/>
      <c r="BE846" s="338"/>
      <c r="BF846" s="338"/>
      <c r="BG846" s="338"/>
      <c r="BH846" s="338"/>
      <c r="BI846" s="338"/>
      <c r="BJ846" s="338"/>
      <c r="BK846" s="338"/>
      <c r="BL846" s="338"/>
      <c r="BM846" s="338"/>
      <c r="BN846" s="338"/>
      <c r="BO846" s="338"/>
      <c r="BP846" s="338"/>
      <c r="BQ846" s="338"/>
      <c r="BR846" s="338"/>
      <c r="BS846" s="338"/>
      <c r="BT846" s="338"/>
      <c r="BU846" s="338"/>
      <c r="BV846" s="343"/>
      <c r="BW846" s="343"/>
      <c r="BX846" s="343"/>
      <c r="BY846" s="343"/>
      <c r="BZ846" s="338"/>
      <c r="CA846" s="338"/>
      <c r="CB846" s="338"/>
      <c r="CC846" s="338"/>
      <c r="CD846" s="338"/>
      <c r="CE846" s="338"/>
      <c r="CF846" s="338"/>
    </row>
    <row r="847" ht="15.75" customHeight="1">
      <c r="A847" s="829"/>
      <c r="B847" s="338"/>
      <c r="C847" s="338"/>
      <c r="D847" s="338"/>
      <c r="E847" s="338"/>
      <c r="F847" s="346"/>
      <c r="G847" s="546"/>
      <c r="H847" s="547"/>
      <c r="I847" s="786">
        <f t="shared" si="177"/>
        <v>0</v>
      </c>
      <c r="J847" s="448"/>
      <c r="K847" s="344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  <c r="AI847" s="338"/>
      <c r="AJ847" s="338"/>
      <c r="AK847" s="338"/>
      <c r="AL847" s="338"/>
      <c r="AM847" s="338"/>
      <c r="AN847" s="338"/>
      <c r="AO847" s="338"/>
      <c r="AP847" s="338"/>
      <c r="AQ847" s="338"/>
      <c r="AR847" s="338"/>
      <c r="AS847" s="338"/>
      <c r="AT847" s="338"/>
      <c r="AU847" s="338"/>
      <c r="AV847" s="338"/>
      <c r="AW847" s="338"/>
      <c r="AX847" s="338"/>
      <c r="AY847" s="338"/>
      <c r="AZ847" s="338"/>
      <c r="BA847" s="338"/>
      <c r="BB847" s="338"/>
      <c r="BC847" s="338"/>
      <c r="BD847" s="338"/>
      <c r="BE847" s="338"/>
      <c r="BF847" s="338"/>
      <c r="BG847" s="338"/>
      <c r="BH847" s="338"/>
      <c r="BI847" s="338"/>
      <c r="BJ847" s="338"/>
      <c r="BK847" s="338"/>
      <c r="BL847" s="338"/>
      <c r="BM847" s="338"/>
      <c r="BN847" s="338"/>
      <c r="BO847" s="338"/>
      <c r="BP847" s="338"/>
      <c r="BQ847" s="338"/>
      <c r="BR847" s="338"/>
      <c r="BS847" s="338"/>
      <c r="BT847" s="338"/>
      <c r="BU847" s="338"/>
      <c r="BV847" s="343"/>
      <c r="BW847" s="343"/>
      <c r="BX847" s="343"/>
      <c r="BY847" s="343"/>
      <c r="BZ847" s="338"/>
      <c r="CA847" s="338"/>
      <c r="CB847" s="338"/>
      <c r="CC847" s="338"/>
      <c r="CD847" s="338"/>
      <c r="CE847" s="338"/>
      <c r="CF847" s="338"/>
    </row>
    <row r="848" ht="15.75" customHeight="1">
      <c r="A848" s="829"/>
      <c r="B848" s="338"/>
      <c r="C848" s="338"/>
      <c r="D848" s="338"/>
      <c r="E848" s="338"/>
      <c r="F848" s="346"/>
      <c r="G848" s="546"/>
      <c r="H848" s="547"/>
      <c r="I848" s="786">
        <f t="shared" si="177"/>
        <v>0</v>
      </c>
      <c r="J848" s="448"/>
      <c r="K848" s="344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  <c r="AI848" s="338"/>
      <c r="AJ848" s="338"/>
      <c r="AK848" s="338"/>
      <c r="AL848" s="338"/>
      <c r="AM848" s="338"/>
      <c r="AN848" s="338"/>
      <c r="AO848" s="338"/>
      <c r="AP848" s="338"/>
      <c r="AQ848" s="338"/>
      <c r="AR848" s="338"/>
      <c r="AS848" s="338"/>
      <c r="AT848" s="338"/>
      <c r="AU848" s="338"/>
      <c r="AV848" s="338"/>
      <c r="AW848" s="338"/>
      <c r="AX848" s="338"/>
      <c r="AY848" s="338"/>
      <c r="AZ848" s="338"/>
      <c r="BA848" s="338"/>
      <c r="BB848" s="338"/>
      <c r="BC848" s="338"/>
      <c r="BD848" s="338"/>
      <c r="BE848" s="338"/>
      <c r="BF848" s="338"/>
      <c r="BG848" s="338"/>
      <c r="BH848" s="338"/>
      <c r="BI848" s="338"/>
      <c r="BJ848" s="338"/>
      <c r="BK848" s="338"/>
      <c r="BL848" s="338"/>
      <c r="BM848" s="338"/>
      <c r="BN848" s="338"/>
      <c r="BO848" s="338"/>
      <c r="BP848" s="338"/>
      <c r="BQ848" s="338"/>
      <c r="BR848" s="338"/>
      <c r="BS848" s="338"/>
      <c r="BT848" s="338"/>
      <c r="BU848" s="338"/>
      <c r="BV848" s="343"/>
      <c r="BW848" s="343"/>
      <c r="BX848" s="343"/>
      <c r="BY848" s="343"/>
      <c r="BZ848" s="338"/>
      <c r="CA848" s="338"/>
      <c r="CB848" s="338"/>
      <c r="CC848" s="338"/>
      <c r="CD848" s="338"/>
      <c r="CE848" s="338"/>
      <c r="CF848" s="338"/>
    </row>
    <row r="849" ht="15.75" customHeight="1">
      <c r="A849" s="829"/>
      <c r="B849" s="338"/>
      <c r="C849" s="338"/>
      <c r="D849" s="338"/>
      <c r="E849" s="338"/>
      <c r="F849" s="346"/>
      <c r="G849" s="546"/>
      <c r="H849" s="547"/>
      <c r="I849" s="786">
        <f t="shared" si="177"/>
        <v>0</v>
      </c>
      <c r="J849" s="448"/>
      <c r="K849" s="344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  <c r="AI849" s="338"/>
      <c r="AJ849" s="338"/>
      <c r="AK849" s="338"/>
      <c r="AL849" s="338"/>
      <c r="AM849" s="338"/>
      <c r="AN849" s="338"/>
      <c r="AO849" s="338"/>
      <c r="AP849" s="338"/>
      <c r="AQ849" s="338"/>
      <c r="AR849" s="338"/>
      <c r="AS849" s="338"/>
      <c r="AT849" s="338"/>
      <c r="AU849" s="338"/>
      <c r="AV849" s="338"/>
      <c r="AW849" s="338"/>
      <c r="AX849" s="338"/>
      <c r="AY849" s="338"/>
      <c r="AZ849" s="338"/>
      <c r="BA849" s="338"/>
      <c r="BB849" s="338"/>
      <c r="BC849" s="338"/>
      <c r="BD849" s="338"/>
      <c r="BE849" s="338"/>
      <c r="BF849" s="338"/>
      <c r="BG849" s="338"/>
      <c r="BH849" s="338"/>
      <c r="BI849" s="338"/>
      <c r="BJ849" s="338"/>
      <c r="BK849" s="338"/>
      <c r="BL849" s="338"/>
      <c r="BM849" s="338"/>
      <c r="BN849" s="338"/>
      <c r="BO849" s="338"/>
      <c r="BP849" s="338"/>
      <c r="BQ849" s="338"/>
      <c r="BR849" s="338"/>
      <c r="BS849" s="338"/>
      <c r="BT849" s="338"/>
      <c r="BU849" s="338"/>
      <c r="BV849" s="343"/>
      <c r="BW849" s="343"/>
      <c r="BX849" s="343"/>
      <c r="BY849" s="343"/>
      <c r="BZ849" s="338"/>
      <c r="CA849" s="338"/>
      <c r="CB849" s="338"/>
      <c r="CC849" s="338"/>
      <c r="CD849" s="338"/>
      <c r="CE849" s="338"/>
      <c r="CF849" s="338"/>
    </row>
    <row r="850" ht="15.75" customHeight="1">
      <c r="A850" s="829"/>
      <c r="B850" s="338"/>
      <c r="C850" s="338"/>
      <c r="D850" s="338"/>
      <c r="E850" s="338"/>
      <c r="F850" s="346"/>
      <c r="G850" s="546"/>
      <c r="H850" s="547"/>
      <c r="I850" s="786">
        <f t="shared" si="177"/>
        <v>0</v>
      </c>
      <c r="J850" s="448"/>
      <c r="K850" s="344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  <c r="AI850" s="338"/>
      <c r="AJ850" s="338"/>
      <c r="AK850" s="338"/>
      <c r="AL850" s="338"/>
      <c r="AM850" s="338"/>
      <c r="AN850" s="338"/>
      <c r="AO850" s="338"/>
      <c r="AP850" s="338"/>
      <c r="AQ850" s="338"/>
      <c r="AR850" s="338"/>
      <c r="AS850" s="338"/>
      <c r="AT850" s="338"/>
      <c r="AU850" s="338"/>
      <c r="AV850" s="338"/>
      <c r="AW850" s="338"/>
      <c r="AX850" s="338"/>
      <c r="AY850" s="338"/>
      <c r="AZ850" s="338"/>
      <c r="BA850" s="338"/>
      <c r="BB850" s="338"/>
      <c r="BC850" s="338"/>
      <c r="BD850" s="338"/>
      <c r="BE850" s="338"/>
      <c r="BF850" s="338"/>
      <c r="BG850" s="338"/>
      <c r="BH850" s="338"/>
      <c r="BI850" s="338"/>
      <c r="BJ850" s="338"/>
      <c r="BK850" s="338"/>
      <c r="BL850" s="338"/>
      <c r="BM850" s="338"/>
      <c r="BN850" s="338"/>
      <c r="BO850" s="338"/>
      <c r="BP850" s="338"/>
      <c r="BQ850" s="338"/>
      <c r="BR850" s="338"/>
      <c r="BS850" s="338"/>
      <c r="BT850" s="338"/>
      <c r="BU850" s="338"/>
      <c r="BV850" s="343"/>
      <c r="BW850" s="343"/>
      <c r="BX850" s="343"/>
      <c r="BY850" s="343"/>
      <c r="BZ850" s="338"/>
      <c r="CA850" s="338"/>
      <c r="CB850" s="338"/>
      <c r="CC850" s="338"/>
      <c r="CD850" s="338"/>
      <c r="CE850" s="338"/>
      <c r="CF850" s="338"/>
    </row>
    <row r="851" ht="15.75" customHeight="1">
      <c r="A851" s="829"/>
      <c r="B851" s="338"/>
      <c r="C851" s="338"/>
      <c r="D851" s="338"/>
      <c r="E851" s="338"/>
      <c r="F851" s="346"/>
      <c r="G851" s="546"/>
      <c r="H851" s="547"/>
      <c r="I851" s="786">
        <f t="shared" si="177"/>
        <v>0</v>
      </c>
      <c r="J851" s="448"/>
      <c r="K851" s="344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  <c r="AI851" s="338"/>
      <c r="AJ851" s="338"/>
      <c r="AK851" s="338"/>
      <c r="AL851" s="338"/>
      <c r="AM851" s="338"/>
      <c r="AN851" s="338"/>
      <c r="AO851" s="338"/>
      <c r="AP851" s="338"/>
      <c r="AQ851" s="338"/>
      <c r="AR851" s="338"/>
      <c r="AS851" s="338"/>
      <c r="AT851" s="338"/>
      <c r="AU851" s="338"/>
      <c r="AV851" s="338"/>
      <c r="AW851" s="338"/>
      <c r="AX851" s="338"/>
      <c r="AY851" s="338"/>
      <c r="AZ851" s="338"/>
      <c r="BA851" s="338"/>
      <c r="BB851" s="338"/>
      <c r="BC851" s="338"/>
      <c r="BD851" s="338"/>
      <c r="BE851" s="338"/>
      <c r="BF851" s="338"/>
      <c r="BG851" s="338"/>
      <c r="BH851" s="338"/>
      <c r="BI851" s="338"/>
      <c r="BJ851" s="338"/>
      <c r="BK851" s="338"/>
      <c r="BL851" s="338"/>
      <c r="BM851" s="338"/>
      <c r="BN851" s="338"/>
      <c r="BO851" s="338"/>
      <c r="BP851" s="338"/>
      <c r="BQ851" s="338"/>
      <c r="BR851" s="338"/>
      <c r="BS851" s="338"/>
      <c r="BT851" s="338"/>
      <c r="BU851" s="338"/>
      <c r="BV851" s="343"/>
      <c r="BW851" s="343"/>
      <c r="BX851" s="343"/>
      <c r="BY851" s="343"/>
      <c r="BZ851" s="338"/>
      <c r="CA851" s="338"/>
      <c r="CB851" s="338"/>
      <c r="CC851" s="338"/>
      <c r="CD851" s="338"/>
      <c r="CE851" s="338"/>
      <c r="CF851" s="338"/>
    </row>
    <row r="852" ht="15.75" customHeight="1">
      <c r="A852" s="829"/>
      <c r="B852" s="338"/>
      <c r="C852" s="338"/>
      <c r="D852" s="338"/>
      <c r="E852" s="338"/>
      <c r="F852" s="346"/>
      <c r="G852" s="546"/>
      <c r="H852" s="547"/>
      <c r="I852" s="786">
        <f t="shared" si="177"/>
        <v>0</v>
      </c>
      <c r="J852" s="448"/>
      <c r="K852" s="344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  <c r="AI852" s="338"/>
      <c r="AJ852" s="338"/>
      <c r="AK852" s="338"/>
      <c r="AL852" s="338"/>
      <c r="AM852" s="338"/>
      <c r="AN852" s="338"/>
      <c r="AO852" s="338"/>
      <c r="AP852" s="338"/>
      <c r="AQ852" s="338"/>
      <c r="AR852" s="338"/>
      <c r="AS852" s="338"/>
      <c r="AT852" s="338"/>
      <c r="AU852" s="338"/>
      <c r="AV852" s="338"/>
      <c r="AW852" s="338"/>
      <c r="AX852" s="338"/>
      <c r="AY852" s="338"/>
      <c r="AZ852" s="338"/>
      <c r="BA852" s="338"/>
      <c r="BB852" s="338"/>
      <c r="BC852" s="338"/>
      <c r="BD852" s="338"/>
      <c r="BE852" s="338"/>
      <c r="BF852" s="338"/>
      <c r="BG852" s="338"/>
      <c r="BH852" s="338"/>
      <c r="BI852" s="338"/>
      <c r="BJ852" s="338"/>
      <c r="BK852" s="338"/>
      <c r="BL852" s="338"/>
      <c r="BM852" s="338"/>
      <c r="BN852" s="338"/>
      <c r="BO852" s="338"/>
      <c r="BP852" s="338"/>
      <c r="BQ852" s="338"/>
      <c r="BR852" s="338"/>
      <c r="BS852" s="338"/>
      <c r="BT852" s="338"/>
      <c r="BU852" s="338"/>
      <c r="BV852" s="343"/>
      <c r="BW852" s="343"/>
      <c r="BX852" s="343"/>
      <c r="BY852" s="343"/>
      <c r="BZ852" s="338"/>
      <c r="CA852" s="338"/>
      <c r="CB852" s="338"/>
      <c r="CC852" s="338"/>
      <c r="CD852" s="338"/>
      <c r="CE852" s="338"/>
      <c r="CF852" s="338"/>
    </row>
    <row r="853" ht="15.75" customHeight="1">
      <c r="A853" s="829"/>
      <c r="B853" s="338"/>
      <c r="C853" s="338"/>
      <c r="D853" s="338"/>
      <c r="E853" s="338"/>
      <c r="F853" s="346"/>
      <c r="G853" s="546"/>
      <c r="H853" s="547"/>
      <c r="I853" s="786">
        <f t="shared" si="177"/>
        <v>0</v>
      </c>
      <c r="J853" s="448"/>
      <c r="K853" s="344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  <c r="AI853" s="338"/>
      <c r="AJ853" s="338"/>
      <c r="AK853" s="338"/>
      <c r="AL853" s="338"/>
      <c r="AM853" s="338"/>
      <c r="AN853" s="338"/>
      <c r="AO853" s="338"/>
      <c r="AP853" s="338"/>
      <c r="AQ853" s="338"/>
      <c r="AR853" s="338"/>
      <c r="AS853" s="338"/>
      <c r="AT853" s="338"/>
      <c r="AU853" s="338"/>
      <c r="AV853" s="338"/>
      <c r="AW853" s="338"/>
      <c r="AX853" s="338"/>
      <c r="AY853" s="338"/>
      <c r="AZ853" s="338"/>
      <c r="BA853" s="338"/>
      <c r="BB853" s="338"/>
      <c r="BC853" s="338"/>
      <c r="BD853" s="338"/>
      <c r="BE853" s="338"/>
      <c r="BF853" s="338"/>
      <c r="BG853" s="338"/>
      <c r="BH853" s="338"/>
      <c r="BI853" s="338"/>
      <c r="BJ853" s="338"/>
      <c r="BK853" s="338"/>
      <c r="BL853" s="338"/>
      <c r="BM853" s="338"/>
      <c r="BN853" s="338"/>
      <c r="BO853" s="338"/>
      <c r="BP853" s="338"/>
      <c r="BQ853" s="338"/>
      <c r="BR853" s="338"/>
      <c r="BS853" s="338"/>
      <c r="BT853" s="338"/>
      <c r="BU853" s="338"/>
      <c r="BV853" s="343"/>
      <c r="BW853" s="343"/>
      <c r="BX853" s="343"/>
      <c r="BY853" s="343"/>
      <c r="BZ853" s="338"/>
      <c r="CA853" s="338"/>
      <c r="CB853" s="338"/>
      <c r="CC853" s="338"/>
      <c r="CD853" s="338"/>
      <c r="CE853" s="338"/>
      <c r="CF853" s="338"/>
    </row>
    <row r="854" ht="15.75" customHeight="1">
      <c r="A854" s="829"/>
      <c r="B854" s="338"/>
      <c r="C854" s="338"/>
      <c r="D854" s="338"/>
      <c r="E854" s="338"/>
      <c r="F854" s="346"/>
      <c r="G854" s="546"/>
      <c r="H854" s="547"/>
      <c r="I854" s="786">
        <f t="shared" si="177"/>
        <v>0</v>
      </c>
      <c r="J854" s="448"/>
      <c r="K854" s="344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  <c r="AI854" s="338"/>
      <c r="AJ854" s="338"/>
      <c r="AK854" s="338"/>
      <c r="AL854" s="338"/>
      <c r="AM854" s="338"/>
      <c r="AN854" s="338"/>
      <c r="AO854" s="338"/>
      <c r="AP854" s="338"/>
      <c r="AQ854" s="338"/>
      <c r="AR854" s="338"/>
      <c r="AS854" s="338"/>
      <c r="AT854" s="338"/>
      <c r="AU854" s="338"/>
      <c r="AV854" s="338"/>
      <c r="AW854" s="338"/>
      <c r="AX854" s="338"/>
      <c r="AY854" s="338"/>
      <c r="AZ854" s="338"/>
      <c r="BA854" s="338"/>
      <c r="BB854" s="338"/>
      <c r="BC854" s="338"/>
      <c r="BD854" s="338"/>
      <c r="BE854" s="338"/>
      <c r="BF854" s="338"/>
      <c r="BG854" s="338"/>
      <c r="BH854" s="338"/>
      <c r="BI854" s="338"/>
      <c r="BJ854" s="338"/>
      <c r="BK854" s="338"/>
      <c r="BL854" s="338"/>
      <c r="BM854" s="338"/>
      <c r="BN854" s="338"/>
      <c r="BO854" s="338"/>
      <c r="BP854" s="338"/>
      <c r="BQ854" s="338"/>
      <c r="BR854" s="338"/>
      <c r="BS854" s="338"/>
      <c r="BT854" s="338"/>
      <c r="BU854" s="338"/>
      <c r="BV854" s="343"/>
      <c r="BW854" s="343"/>
      <c r="BX854" s="343"/>
      <c r="BY854" s="343"/>
      <c r="BZ854" s="338"/>
      <c r="CA854" s="338"/>
      <c r="CB854" s="338"/>
      <c r="CC854" s="338"/>
      <c r="CD854" s="338"/>
      <c r="CE854" s="338"/>
      <c r="CF854" s="338"/>
    </row>
    <row r="855" ht="15.75" customHeight="1">
      <c r="A855" s="829"/>
      <c r="B855" s="338"/>
      <c r="C855" s="338"/>
      <c r="D855" s="338"/>
      <c r="E855" s="338"/>
      <c r="F855" s="346"/>
      <c r="G855" s="546"/>
      <c r="H855" s="547"/>
      <c r="I855" s="786">
        <f t="shared" si="177"/>
        <v>0</v>
      </c>
      <c r="J855" s="448"/>
      <c r="K855" s="344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  <c r="AI855" s="338"/>
      <c r="AJ855" s="338"/>
      <c r="AK855" s="338"/>
      <c r="AL855" s="338"/>
      <c r="AM855" s="338"/>
      <c r="AN855" s="338"/>
      <c r="AO855" s="338"/>
      <c r="AP855" s="338"/>
      <c r="AQ855" s="338"/>
      <c r="AR855" s="338"/>
      <c r="AS855" s="338"/>
      <c r="AT855" s="338"/>
      <c r="AU855" s="338"/>
      <c r="AV855" s="338"/>
      <c r="AW855" s="338"/>
      <c r="AX855" s="338"/>
      <c r="AY855" s="338"/>
      <c r="AZ855" s="338"/>
      <c r="BA855" s="338"/>
      <c r="BB855" s="338"/>
      <c r="BC855" s="338"/>
      <c r="BD855" s="338"/>
      <c r="BE855" s="338"/>
      <c r="BF855" s="338"/>
      <c r="BG855" s="338"/>
      <c r="BH855" s="338"/>
      <c r="BI855" s="338"/>
      <c r="BJ855" s="338"/>
      <c r="BK855" s="338"/>
      <c r="BL855" s="338"/>
      <c r="BM855" s="338"/>
      <c r="BN855" s="338"/>
      <c r="BO855" s="338"/>
      <c r="BP855" s="338"/>
      <c r="BQ855" s="338"/>
      <c r="BR855" s="338"/>
      <c r="BS855" s="338"/>
      <c r="BT855" s="338"/>
      <c r="BU855" s="338"/>
      <c r="BV855" s="343"/>
      <c r="BW855" s="343"/>
      <c r="BX855" s="343"/>
      <c r="BY855" s="343"/>
      <c r="BZ855" s="338"/>
      <c r="CA855" s="338"/>
      <c r="CB855" s="338"/>
      <c r="CC855" s="338"/>
      <c r="CD855" s="338"/>
      <c r="CE855" s="338"/>
      <c r="CF855" s="338"/>
    </row>
    <row r="856" ht="15.75" customHeight="1">
      <c r="A856" s="829"/>
      <c r="B856" s="338"/>
      <c r="C856" s="338"/>
      <c r="D856" s="338"/>
      <c r="E856" s="338"/>
      <c r="F856" s="346"/>
      <c r="G856" s="546"/>
      <c r="H856" s="547"/>
      <c r="I856" s="786">
        <f t="shared" si="177"/>
        <v>0</v>
      </c>
      <c r="J856" s="448"/>
      <c r="K856" s="344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  <c r="AI856" s="338"/>
      <c r="AJ856" s="338"/>
      <c r="AK856" s="338"/>
      <c r="AL856" s="338"/>
      <c r="AM856" s="338"/>
      <c r="AN856" s="338"/>
      <c r="AO856" s="338"/>
      <c r="AP856" s="338"/>
      <c r="AQ856" s="338"/>
      <c r="AR856" s="338"/>
      <c r="AS856" s="338"/>
      <c r="AT856" s="338"/>
      <c r="AU856" s="338"/>
      <c r="AV856" s="338"/>
      <c r="AW856" s="338"/>
      <c r="AX856" s="338"/>
      <c r="AY856" s="338"/>
      <c r="AZ856" s="338"/>
      <c r="BA856" s="338"/>
      <c r="BB856" s="338"/>
      <c r="BC856" s="338"/>
      <c r="BD856" s="338"/>
      <c r="BE856" s="338"/>
      <c r="BF856" s="338"/>
      <c r="BG856" s="338"/>
      <c r="BH856" s="338"/>
      <c r="BI856" s="338"/>
      <c r="BJ856" s="338"/>
      <c r="BK856" s="338"/>
      <c r="BL856" s="338"/>
      <c r="BM856" s="338"/>
      <c r="BN856" s="338"/>
      <c r="BO856" s="338"/>
      <c r="BP856" s="338"/>
      <c r="BQ856" s="338"/>
      <c r="BR856" s="338"/>
      <c r="BS856" s="338"/>
      <c r="BT856" s="338"/>
      <c r="BU856" s="338"/>
      <c r="BV856" s="343"/>
      <c r="BW856" s="343"/>
      <c r="BX856" s="343"/>
      <c r="BY856" s="343"/>
      <c r="BZ856" s="338"/>
      <c r="CA856" s="338"/>
      <c r="CB856" s="338"/>
      <c r="CC856" s="338"/>
      <c r="CD856" s="338"/>
      <c r="CE856" s="338"/>
      <c r="CF856" s="338"/>
    </row>
    <row r="857" ht="15.75" customHeight="1">
      <c r="A857" s="829"/>
      <c r="B857" s="338"/>
      <c r="C857" s="338"/>
      <c r="D857" s="338"/>
      <c r="E857" s="338"/>
      <c r="F857" s="346"/>
      <c r="G857" s="546"/>
      <c r="H857" s="547"/>
      <c r="I857" s="786">
        <f t="shared" si="177"/>
        <v>0</v>
      </c>
      <c r="J857" s="448"/>
      <c r="K857" s="344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  <c r="AI857" s="338"/>
      <c r="AJ857" s="338"/>
      <c r="AK857" s="338"/>
      <c r="AL857" s="338"/>
      <c r="AM857" s="338"/>
      <c r="AN857" s="338"/>
      <c r="AO857" s="338"/>
      <c r="AP857" s="338"/>
      <c r="AQ857" s="338"/>
      <c r="AR857" s="338"/>
      <c r="AS857" s="338"/>
      <c r="AT857" s="338"/>
      <c r="AU857" s="338"/>
      <c r="AV857" s="338"/>
      <c r="AW857" s="338"/>
      <c r="AX857" s="338"/>
      <c r="AY857" s="338"/>
      <c r="AZ857" s="338"/>
      <c r="BA857" s="338"/>
      <c r="BB857" s="338"/>
      <c r="BC857" s="338"/>
      <c r="BD857" s="338"/>
      <c r="BE857" s="338"/>
      <c r="BF857" s="338"/>
      <c r="BG857" s="338"/>
      <c r="BH857" s="338"/>
      <c r="BI857" s="338"/>
      <c r="BJ857" s="338"/>
      <c r="BK857" s="338"/>
      <c r="BL857" s="338"/>
      <c r="BM857" s="338"/>
      <c r="BN857" s="338"/>
      <c r="BO857" s="338"/>
      <c r="BP857" s="338"/>
      <c r="BQ857" s="338"/>
      <c r="BR857" s="338"/>
      <c r="BS857" s="338"/>
      <c r="BT857" s="338"/>
      <c r="BU857" s="338"/>
      <c r="BV857" s="343"/>
      <c r="BW857" s="343"/>
      <c r="BX857" s="343"/>
      <c r="BY857" s="343"/>
      <c r="BZ857" s="338"/>
      <c r="CA857" s="338"/>
      <c r="CB857" s="338"/>
      <c r="CC857" s="338"/>
      <c r="CD857" s="338"/>
      <c r="CE857" s="338"/>
      <c r="CF857" s="338"/>
    </row>
    <row r="858" ht="15.75" customHeight="1">
      <c r="A858" s="829"/>
      <c r="B858" s="338"/>
      <c r="C858" s="338"/>
      <c r="D858" s="338"/>
      <c r="E858" s="338"/>
      <c r="F858" s="346"/>
      <c r="G858" s="546"/>
      <c r="H858" s="547"/>
      <c r="I858" s="786">
        <f t="shared" si="177"/>
        <v>0</v>
      </c>
      <c r="J858" s="448"/>
      <c r="K858" s="344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  <c r="AI858" s="338"/>
      <c r="AJ858" s="338"/>
      <c r="AK858" s="338"/>
      <c r="AL858" s="338"/>
      <c r="AM858" s="338"/>
      <c r="AN858" s="338"/>
      <c r="AO858" s="338"/>
      <c r="AP858" s="338"/>
      <c r="AQ858" s="338"/>
      <c r="AR858" s="338"/>
      <c r="AS858" s="338"/>
      <c r="AT858" s="338"/>
      <c r="AU858" s="338"/>
      <c r="AV858" s="338"/>
      <c r="AW858" s="338"/>
      <c r="AX858" s="338"/>
      <c r="AY858" s="338"/>
      <c r="AZ858" s="338"/>
      <c r="BA858" s="338"/>
      <c r="BB858" s="338"/>
      <c r="BC858" s="338"/>
      <c r="BD858" s="338"/>
      <c r="BE858" s="338"/>
      <c r="BF858" s="338"/>
      <c r="BG858" s="338"/>
      <c r="BH858" s="338"/>
      <c r="BI858" s="338"/>
      <c r="BJ858" s="338"/>
      <c r="BK858" s="338"/>
      <c r="BL858" s="338"/>
      <c r="BM858" s="338"/>
      <c r="BN858" s="338"/>
      <c r="BO858" s="338"/>
      <c r="BP858" s="338"/>
      <c r="BQ858" s="338"/>
      <c r="BR858" s="338"/>
      <c r="BS858" s="338"/>
      <c r="BT858" s="338"/>
      <c r="BU858" s="338"/>
      <c r="BV858" s="343"/>
      <c r="BW858" s="343"/>
      <c r="BX858" s="343"/>
      <c r="BY858" s="343"/>
      <c r="BZ858" s="338"/>
      <c r="CA858" s="338"/>
      <c r="CB858" s="338"/>
      <c r="CC858" s="338"/>
      <c r="CD858" s="338"/>
      <c r="CE858" s="338"/>
      <c r="CF858" s="338"/>
    </row>
    <row r="859" ht="15.75" customHeight="1">
      <c r="A859" s="829"/>
      <c r="B859" s="338"/>
      <c r="C859" s="338"/>
      <c r="D859" s="338"/>
      <c r="E859" s="338"/>
      <c r="F859" s="346"/>
      <c r="G859" s="546"/>
      <c r="H859" s="547"/>
      <c r="I859" s="786">
        <f t="shared" si="177"/>
        <v>0</v>
      </c>
      <c r="J859" s="448"/>
      <c r="K859" s="344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  <c r="AI859" s="338"/>
      <c r="AJ859" s="338"/>
      <c r="AK859" s="338"/>
      <c r="AL859" s="338"/>
      <c r="AM859" s="338"/>
      <c r="AN859" s="338"/>
      <c r="AO859" s="338"/>
      <c r="AP859" s="338"/>
      <c r="AQ859" s="338"/>
      <c r="AR859" s="338"/>
      <c r="AS859" s="338"/>
      <c r="AT859" s="338"/>
      <c r="AU859" s="338"/>
      <c r="AV859" s="338"/>
      <c r="AW859" s="338"/>
      <c r="AX859" s="338"/>
      <c r="AY859" s="338"/>
      <c r="AZ859" s="338"/>
      <c r="BA859" s="338"/>
      <c r="BB859" s="338"/>
      <c r="BC859" s="338"/>
      <c r="BD859" s="338"/>
      <c r="BE859" s="338"/>
      <c r="BF859" s="338"/>
      <c r="BG859" s="338"/>
      <c r="BH859" s="338"/>
      <c r="BI859" s="338"/>
      <c r="BJ859" s="338"/>
      <c r="BK859" s="338"/>
      <c r="BL859" s="338"/>
      <c r="BM859" s="338"/>
      <c r="BN859" s="338"/>
      <c r="BO859" s="338"/>
      <c r="BP859" s="338"/>
      <c r="BQ859" s="338"/>
      <c r="BR859" s="338"/>
      <c r="BS859" s="338"/>
      <c r="BT859" s="338"/>
      <c r="BU859" s="338"/>
      <c r="BV859" s="343"/>
      <c r="BW859" s="343"/>
      <c r="BX859" s="343"/>
      <c r="BY859" s="343"/>
      <c r="BZ859" s="338"/>
      <c r="CA859" s="338"/>
      <c r="CB859" s="338"/>
      <c r="CC859" s="338"/>
      <c r="CD859" s="338"/>
      <c r="CE859" s="338"/>
      <c r="CF859" s="338"/>
    </row>
    <row r="860" ht="15.75" customHeight="1">
      <c r="A860" s="829"/>
      <c r="B860" s="338"/>
      <c r="C860" s="338"/>
      <c r="D860" s="338"/>
      <c r="E860" s="338"/>
      <c r="F860" s="346"/>
      <c r="G860" s="546"/>
      <c r="H860" s="547"/>
      <c r="I860" s="786">
        <f t="shared" si="177"/>
        <v>0</v>
      </c>
      <c r="J860" s="448"/>
      <c r="K860" s="344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  <c r="AI860" s="338"/>
      <c r="AJ860" s="338"/>
      <c r="AK860" s="338"/>
      <c r="AL860" s="338"/>
      <c r="AM860" s="338"/>
      <c r="AN860" s="338"/>
      <c r="AO860" s="338"/>
      <c r="AP860" s="338"/>
      <c r="AQ860" s="338"/>
      <c r="AR860" s="338"/>
      <c r="AS860" s="338"/>
      <c r="AT860" s="338"/>
      <c r="AU860" s="338"/>
      <c r="AV860" s="338"/>
      <c r="AW860" s="338"/>
      <c r="AX860" s="338"/>
      <c r="AY860" s="338"/>
      <c r="AZ860" s="338"/>
      <c r="BA860" s="338"/>
      <c r="BB860" s="338"/>
      <c r="BC860" s="338"/>
      <c r="BD860" s="338"/>
      <c r="BE860" s="338"/>
      <c r="BF860" s="338"/>
      <c r="BG860" s="338"/>
      <c r="BH860" s="338"/>
      <c r="BI860" s="338"/>
      <c r="BJ860" s="338"/>
      <c r="BK860" s="338"/>
      <c r="BL860" s="338"/>
      <c r="BM860" s="338"/>
      <c r="BN860" s="338"/>
      <c r="BO860" s="338"/>
      <c r="BP860" s="338"/>
      <c r="BQ860" s="338"/>
      <c r="BR860" s="338"/>
      <c r="BS860" s="338"/>
      <c r="BT860" s="338"/>
      <c r="BU860" s="338"/>
      <c r="BV860" s="343"/>
      <c r="BW860" s="343"/>
      <c r="BX860" s="343"/>
      <c r="BY860" s="343"/>
      <c r="BZ860" s="338"/>
      <c r="CA860" s="338"/>
      <c r="CB860" s="338"/>
      <c r="CC860" s="338"/>
      <c r="CD860" s="338"/>
      <c r="CE860" s="338"/>
      <c r="CF860" s="338"/>
    </row>
    <row r="861" ht="15.75" customHeight="1">
      <c r="A861" s="829"/>
      <c r="B861" s="338"/>
      <c r="C861" s="338"/>
      <c r="D861" s="338"/>
      <c r="E861" s="338"/>
      <c r="F861" s="346"/>
      <c r="G861" s="546"/>
      <c r="H861" s="547"/>
      <c r="I861" s="786">
        <f t="shared" si="177"/>
        <v>0</v>
      </c>
      <c r="J861" s="448"/>
      <c r="K861" s="344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  <c r="AI861" s="338"/>
      <c r="AJ861" s="338"/>
      <c r="AK861" s="338"/>
      <c r="AL861" s="338"/>
      <c r="AM861" s="338"/>
      <c r="AN861" s="338"/>
      <c r="AO861" s="338"/>
      <c r="AP861" s="338"/>
      <c r="AQ861" s="338"/>
      <c r="AR861" s="338"/>
      <c r="AS861" s="338"/>
      <c r="AT861" s="338"/>
      <c r="AU861" s="338"/>
      <c r="AV861" s="338"/>
      <c r="AW861" s="338"/>
      <c r="AX861" s="338"/>
      <c r="AY861" s="338"/>
      <c r="AZ861" s="338"/>
      <c r="BA861" s="338"/>
      <c r="BB861" s="338"/>
      <c r="BC861" s="338"/>
      <c r="BD861" s="338"/>
      <c r="BE861" s="338"/>
      <c r="BF861" s="338"/>
      <c r="BG861" s="338"/>
      <c r="BH861" s="338"/>
      <c r="BI861" s="338"/>
      <c r="BJ861" s="338"/>
      <c r="BK861" s="338"/>
      <c r="BL861" s="338"/>
      <c r="BM861" s="338"/>
      <c r="BN861" s="338"/>
      <c r="BO861" s="338"/>
      <c r="BP861" s="338"/>
      <c r="BQ861" s="338"/>
      <c r="BR861" s="338"/>
      <c r="BS861" s="338"/>
      <c r="BT861" s="338"/>
      <c r="BU861" s="338"/>
      <c r="BV861" s="343"/>
      <c r="BW861" s="343"/>
      <c r="BX861" s="343"/>
      <c r="BY861" s="343"/>
      <c r="BZ861" s="338"/>
      <c r="CA861" s="338"/>
      <c r="CB861" s="338"/>
      <c r="CC861" s="338"/>
      <c r="CD861" s="338"/>
      <c r="CE861" s="338"/>
      <c r="CF861" s="338"/>
    </row>
    <row r="862" ht="15.75" customHeight="1">
      <c r="A862" s="829"/>
      <c r="B862" s="338"/>
      <c r="C862" s="338"/>
      <c r="D862" s="338"/>
      <c r="E862" s="338"/>
      <c r="F862" s="346"/>
      <c r="G862" s="546"/>
      <c r="H862" s="547"/>
      <c r="I862" s="786">
        <f t="shared" si="177"/>
        <v>0</v>
      </c>
      <c r="J862" s="448"/>
      <c r="K862" s="344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  <c r="AI862" s="338"/>
      <c r="AJ862" s="338"/>
      <c r="AK862" s="338"/>
      <c r="AL862" s="338"/>
      <c r="AM862" s="338"/>
      <c r="AN862" s="338"/>
      <c r="AO862" s="338"/>
      <c r="AP862" s="338"/>
      <c r="AQ862" s="338"/>
      <c r="AR862" s="338"/>
      <c r="AS862" s="338"/>
      <c r="AT862" s="338"/>
      <c r="AU862" s="338"/>
      <c r="AV862" s="338"/>
      <c r="AW862" s="338"/>
      <c r="AX862" s="338"/>
      <c r="AY862" s="338"/>
      <c r="AZ862" s="338"/>
      <c r="BA862" s="338"/>
      <c r="BB862" s="338"/>
      <c r="BC862" s="338"/>
      <c r="BD862" s="338"/>
      <c r="BE862" s="338"/>
      <c r="BF862" s="338"/>
      <c r="BG862" s="338"/>
      <c r="BH862" s="338"/>
      <c r="BI862" s="338"/>
      <c r="BJ862" s="338"/>
      <c r="BK862" s="338"/>
      <c r="BL862" s="338"/>
      <c r="BM862" s="338"/>
      <c r="BN862" s="338"/>
      <c r="BO862" s="338"/>
      <c r="BP862" s="338"/>
      <c r="BQ862" s="338"/>
      <c r="BR862" s="338"/>
      <c r="BS862" s="338"/>
      <c r="BT862" s="338"/>
      <c r="BU862" s="338"/>
      <c r="BV862" s="343"/>
      <c r="BW862" s="343"/>
      <c r="BX862" s="343"/>
      <c r="BY862" s="343"/>
      <c r="BZ862" s="338"/>
      <c r="CA862" s="338"/>
      <c r="CB862" s="338"/>
      <c r="CC862" s="338"/>
      <c r="CD862" s="338"/>
      <c r="CE862" s="338"/>
      <c r="CF862" s="338"/>
    </row>
    <row r="863" ht="15.75" customHeight="1">
      <c r="A863" s="829"/>
      <c r="B863" s="338"/>
      <c r="C863" s="338"/>
      <c r="D863" s="338"/>
      <c r="E863" s="338"/>
      <c r="F863" s="346"/>
      <c r="G863" s="546"/>
      <c r="H863" s="547"/>
      <c r="I863" s="786">
        <f t="shared" si="177"/>
        <v>0</v>
      </c>
      <c r="J863" s="448"/>
      <c r="K863" s="344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  <c r="AI863" s="338"/>
      <c r="AJ863" s="338"/>
      <c r="AK863" s="338"/>
      <c r="AL863" s="338"/>
      <c r="AM863" s="338"/>
      <c r="AN863" s="338"/>
      <c r="AO863" s="338"/>
      <c r="AP863" s="338"/>
      <c r="AQ863" s="338"/>
      <c r="AR863" s="338"/>
      <c r="AS863" s="338"/>
      <c r="AT863" s="338"/>
      <c r="AU863" s="338"/>
      <c r="AV863" s="338"/>
      <c r="AW863" s="338"/>
      <c r="AX863" s="338"/>
      <c r="AY863" s="338"/>
      <c r="AZ863" s="338"/>
      <c r="BA863" s="338"/>
      <c r="BB863" s="338"/>
      <c r="BC863" s="338"/>
      <c r="BD863" s="338"/>
      <c r="BE863" s="338"/>
      <c r="BF863" s="338"/>
      <c r="BG863" s="338"/>
      <c r="BH863" s="338"/>
      <c r="BI863" s="338"/>
      <c r="BJ863" s="338"/>
      <c r="BK863" s="338"/>
      <c r="BL863" s="338"/>
      <c r="BM863" s="338"/>
      <c r="BN863" s="338"/>
      <c r="BO863" s="338"/>
      <c r="BP863" s="338"/>
      <c r="BQ863" s="338"/>
      <c r="BR863" s="338"/>
      <c r="BS863" s="338"/>
      <c r="BT863" s="338"/>
      <c r="BU863" s="338"/>
      <c r="BV863" s="343"/>
      <c r="BW863" s="343"/>
      <c r="BX863" s="343"/>
      <c r="BY863" s="343"/>
      <c r="BZ863" s="338"/>
      <c r="CA863" s="338"/>
      <c r="CB863" s="338"/>
      <c r="CC863" s="338"/>
      <c r="CD863" s="338"/>
      <c r="CE863" s="338"/>
      <c r="CF863" s="338"/>
    </row>
    <row r="864" ht="15.75" customHeight="1">
      <c r="A864" s="829"/>
      <c r="B864" s="338"/>
      <c r="C864" s="338"/>
      <c r="D864" s="338"/>
      <c r="E864" s="338"/>
      <c r="F864" s="346"/>
      <c r="G864" s="546"/>
      <c r="H864" s="547"/>
      <c r="I864" s="786">
        <f t="shared" si="177"/>
        <v>0</v>
      </c>
      <c r="J864" s="448"/>
      <c r="K864" s="344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  <c r="AI864" s="338"/>
      <c r="AJ864" s="338"/>
      <c r="AK864" s="338"/>
      <c r="AL864" s="338"/>
      <c r="AM864" s="338"/>
      <c r="AN864" s="338"/>
      <c r="AO864" s="338"/>
      <c r="AP864" s="338"/>
      <c r="AQ864" s="338"/>
      <c r="AR864" s="338"/>
      <c r="AS864" s="338"/>
      <c r="AT864" s="338"/>
      <c r="AU864" s="338"/>
      <c r="AV864" s="338"/>
      <c r="AW864" s="338"/>
      <c r="AX864" s="338"/>
      <c r="AY864" s="338"/>
      <c r="AZ864" s="338"/>
      <c r="BA864" s="338"/>
      <c r="BB864" s="338"/>
      <c r="BC864" s="338"/>
      <c r="BD864" s="338"/>
      <c r="BE864" s="338"/>
      <c r="BF864" s="338"/>
      <c r="BG864" s="338"/>
      <c r="BH864" s="338"/>
      <c r="BI864" s="338"/>
      <c r="BJ864" s="338"/>
      <c r="BK864" s="338"/>
      <c r="BL864" s="338"/>
      <c r="BM864" s="338"/>
      <c r="BN864" s="338"/>
      <c r="BO864" s="338"/>
      <c r="BP864" s="338"/>
      <c r="BQ864" s="338"/>
      <c r="BR864" s="338"/>
      <c r="BS864" s="338"/>
      <c r="BT864" s="338"/>
      <c r="BU864" s="338"/>
      <c r="BV864" s="343"/>
      <c r="BW864" s="343"/>
      <c r="BX864" s="343"/>
      <c r="BY864" s="343"/>
      <c r="BZ864" s="338"/>
      <c r="CA864" s="338"/>
      <c r="CB864" s="338"/>
      <c r="CC864" s="338"/>
      <c r="CD864" s="338"/>
      <c r="CE864" s="338"/>
      <c r="CF864" s="338"/>
    </row>
    <row r="865" ht="15.75" customHeight="1">
      <c r="A865" s="829"/>
      <c r="B865" s="338"/>
      <c r="C865" s="338"/>
      <c r="D865" s="338"/>
      <c r="E865" s="338"/>
      <c r="F865" s="346"/>
      <c r="G865" s="546"/>
      <c r="H865" s="547"/>
      <c r="I865" s="786">
        <f t="shared" si="177"/>
        <v>0</v>
      </c>
      <c r="J865" s="448"/>
      <c r="K865" s="344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  <c r="AI865" s="338"/>
      <c r="AJ865" s="338"/>
      <c r="AK865" s="338"/>
      <c r="AL865" s="338"/>
      <c r="AM865" s="338"/>
      <c r="AN865" s="338"/>
      <c r="AO865" s="338"/>
      <c r="AP865" s="338"/>
      <c r="AQ865" s="338"/>
      <c r="AR865" s="338"/>
      <c r="AS865" s="338"/>
      <c r="AT865" s="338"/>
      <c r="AU865" s="338"/>
      <c r="AV865" s="338"/>
      <c r="AW865" s="338"/>
      <c r="AX865" s="338"/>
      <c r="AY865" s="338"/>
      <c r="AZ865" s="338"/>
      <c r="BA865" s="338"/>
      <c r="BB865" s="338"/>
      <c r="BC865" s="338"/>
      <c r="BD865" s="338"/>
      <c r="BE865" s="338"/>
      <c r="BF865" s="338"/>
      <c r="BG865" s="338"/>
      <c r="BH865" s="338"/>
      <c r="BI865" s="338"/>
      <c r="BJ865" s="338"/>
      <c r="BK865" s="338"/>
      <c r="BL865" s="338"/>
      <c r="BM865" s="338"/>
      <c r="BN865" s="338"/>
      <c r="BO865" s="338"/>
      <c r="BP865" s="338"/>
      <c r="BQ865" s="338"/>
      <c r="BR865" s="338"/>
      <c r="BS865" s="338"/>
      <c r="BT865" s="338"/>
      <c r="BU865" s="338"/>
      <c r="BV865" s="343"/>
      <c r="BW865" s="343"/>
      <c r="BX865" s="343"/>
      <c r="BY865" s="343"/>
      <c r="BZ865" s="338"/>
      <c r="CA865" s="338"/>
      <c r="CB865" s="338"/>
      <c r="CC865" s="338"/>
      <c r="CD865" s="338"/>
      <c r="CE865" s="338"/>
      <c r="CF865" s="338"/>
    </row>
    <row r="866" ht="15.75" customHeight="1">
      <c r="A866" s="829"/>
      <c r="B866" s="338"/>
      <c r="C866" s="338"/>
      <c r="D866" s="338"/>
      <c r="E866" s="338"/>
      <c r="F866" s="346"/>
      <c r="G866" s="546"/>
      <c r="H866" s="547"/>
      <c r="I866" s="786">
        <f t="shared" si="177"/>
        <v>0</v>
      </c>
      <c r="J866" s="448"/>
      <c r="K866" s="344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  <c r="AI866" s="338"/>
      <c r="AJ866" s="338"/>
      <c r="AK866" s="338"/>
      <c r="AL866" s="338"/>
      <c r="AM866" s="338"/>
      <c r="AN866" s="338"/>
      <c r="AO866" s="338"/>
      <c r="AP866" s="338"/>
      <c r="AQ866" s="338"/>
      <c r="AR866" s="338"/>
      <c r="AS866" s="338"/>
      <c r="AT866" s="338"/>
      <c r="AU866" s="338"/>
      <c r="AV866" s="338"/>
      <c r="AW866" s="338"/>
      <c r="AX866" s="338"/>
      <c r="AY866" s="338"/>
      <c r="AZ866" s="338"/>
      <c r="BA866" s="338"/>
      <c r="BB866" s="338"/>
      <c r="BC866" s="338"/>
      <c r="BD866" s="338"/>
      <c r="BE866" s="338"/>
      <c r="BF866" s="338"/>
      <c r="BG866" s="338"/>
      <c r="BH866" s="338"/>
      <c r="BI866" s="338"/>
      <c r="BJ866" s="338"/>
      <c r="BK866" s="338"/>
      <c r="BL866" s="338"/>
      <c r="BM866" s="338"/>
      <c r="BN866" s="338"/>
      <c r="BO866" s="338"/>
      <c r="BP866" s="338"/>
      <c r="BQ866" s="338"/>
      <c r="BR866" s="338"/>
      <c r="BS866" s="338"/>
      <c r="BT866" s="338"/>
      <c r="BU866" s="338"/>
      <c r="BV866" s="343"/>
      <c r="BW866" s="343"/>
      <c r="BX866" s="343"/>
      <c r="BY866" s="343"/>
      <c r="BZ866" s="338"/>
      <c r="CA866" s="338"/>
      <c r="CB866" s="338"/>
      <c r="CC866" s="338"/>
      <c r="CD866" s="338"/>
      <c r="CE866" s="338"/>
      <c r="CF866" s="338"/>
    </row>
    <row r="867" ht="15.75" customHeight="1">
      <c r="A867" s="829"/>
      <c r="B867" s="338"/>
      <c r="C867" s="338"/>
      <c r="D867" s="338"/>
      <c r="E867" s="338"/>
      <c r="F867" s="346"/>
      <c r="G867" s="546"/>
      <c r="H867" s="547"/>
      <c r="I867" s="786">
        <f t="shared" si="177"/>
        <v>0</v>
      </c>
      <c r="J867" s="448"/>
      <c r="K867" s="344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  <c r="AI867" s="338"/>
      <c r="AJ867" s="338"/>
      <c r="AK867" s="338"/>
      <c r="AL867" s="338"/>
      <c r="AM867" s="338"/>
      <c r="AN867" s="338"/>
      <c r="AO867" s="338"/>
      <c r="AP867" s="338"/>
      <c r="AQ867" s="338"/>
      <c r="AR867" s="338"/>
      <c r="AS867" s="338"/>
      <c r="AT867" s="338"/>
      <c r="AU867" s="338"/>
      <c r="AV867" s="338"/>
      <c r="AW867" s="338"/>
      <c r="AX867" s="338"/>
      <c r="AY867" s="338"/>
      <c r="AZ867" s="338"/>
      <c r="BA867" s="338"/>
      <c r="BB867" s="338"/>
      <c r="BC867" s="338"/>
      <c r="BD867" s="338"/>
      <c r="BE867" s="338"/>
      <c r="BF867" s="338"/>
      <c r="BG867" s="338"/>
      <c r="BH867" s="338"/>
      <c r="BI867" s="338"/>
      <c r="BJ867" s="338"/>
      <c r="BK867" s="338"/>
      <c r="BL867" s="338"/>
      <c r="BM867" s="338"/>
      <c r="BN867" s="338"/>
      <c r="BO867" s="338"/>
      <c r="BP867" s="338"/>
      <c r="BQ867" s="338"/>
      <c r="BR867" s="338"/>
      <c r="BS867" s="338"/>
      <c r="BT867" s="338"/>
      <c r="BU867" s="338"/>
      <c r="BV867" s="343"/>
      <c r="BW867" s="343"/>
      <c r="BX867" s="343"/>
      <c r="BY867" s="343"/>
      <c r="BZ867" s="338"/>
      <c r="CA867" s="338"/>
      <c r="CB867" s="338"/>
      <c r="CC867" s="338"/>
      <c r="CD867" s="338"/>
      <c r="CE867" s="338"/>
      <c r="CF867" s="338"/>
    </row>
    <row r="868" ht="15.75" customHeight="1">
      <c r="A868" s="829"/>
      <c r="B868" s="338"/>
      <c r="C868" s="338"/>
      <c r="D868" s="338"/>
      <c r="E868" s="338"/>
      <c r="F868" s="346"/>
      <c r="G868" s="546"/>
      <c r="H868" s="547"/>
      <c r="I868" s="786">
        <f t="shared" si="177"/>
        <v>0</v>
      </c>
      <c r="J868" s="448"/>
      <c r="K868" s="344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  <c r="AI868" s="338"/>
      <c r="AJ868" s="338"/>
      <c r="AK868" s="338"/>
      <c r="AL868" s="338"/>
      <c r="AM868" s="338"/>
      <c r="AN868" s="338"/>
      <c r="AO868" s="338"/>
      <c r="AP868" s="338"/>
      <c r="AQ868" s="338"/>
      <c r="AR868" s="338"/>
      <c r="AS868" s="338"/>
      <c r="AT868" s="338"/>
      <c r="AU868" s="338"/>
      <c r="AV868" s="338"/>
      <c r="AW868" s="338"/>
      <c r="AX868" s="338"/>
      <c r="AY868" s="338"/>
      <c r="AZ868" s="338"/>
      <c r="BA868" s="338"/>
      <c r="BB868" s="338"/>
      <c r="BC868" s="338"/>
      <c r="BD868" s="338"/>
      <c r="BE868" s="338"/>
      <c r="BF868" s="338"/>
      <c r="BG868" s="338"/>
      <c r="BH868" s="338"/>
      <c r="BI868" s="338"/>
      <c r="BJ868" s="338"/>
      <c r="BK868" s="338"/>
      <c r="BL868" s="338"/>
      <c r="BM868" s="338"/>
      <c r="BN868" s="338"/>
      <c r="BO868" s="338"/>
      <c r="BP868" s="338"/>
      <c r="BQ868" s="338"/>
      <c r="BR868" s="338"/>
      <c r="BS868" s="338"/>
      <c r="BT868" s="338"/>
      <c r="BU868" s="338"/>
      <c r="BV868" s="343"/>
      <c r="BW868" s="343"/>
      <c r="BX868" s="343"/>
      <c r="BY868" s="343"/>
      <c r="BZ868" s="338"/>
      <c r="CA868" s="338"/>
      <c r="CB868" s="338"/>
      <c r="CC868" s="338"/>
      <c r="CD868" s="338"/>
      <c r="CE868" s="338"/>
      <c r="CF868" s="338"/>
    </row>
    <row r="869" ht="15.75" customHeight="1">
      <c r="A869" s="829"/>
      <c r="B869" s="338"/>
      <c r="C869" s="338"/>
      <c r="D869" s="338"/>
      <c r="E869" s="338"/>
      <c r="F869" s="346"/>
      <c r="G869" s="546"/>
      <c r="H869" s="547"/>
      <c r="I869" s="786">
        <f t="shared" si="177"/>
        <v>0</v>
      </c>
      <c r="J869" s="448"/>
      <c r="K869" s="344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  <c r="AI869" s="338"/>
      <c r="AJ869" s="338"/>
      <c r="AK869" s="338"/>
      <c r="AL869" s="338"/>
      <c r="AM869" s="338"/>
      <c r="AN869" s="338"/>
      <c r="AO869" s="338"/>
      <c r="AP869" s="338"/>
      <c r="AQ869" s="338"/>
      <c r="AR869" s="338"/>
      <c r="AS869" s="338"/>
      <c r="AT869" s="338"/>
      <c r="AU869" s="338"/>
      <c r="AV869" s="338"/>
      <c r="AW869" s="338"/>
      <c r="AX869" s="338"/>
      <c r="AY869" s="338"/>
      <c r="AZ869" s="338"/>
      <c r="BA869" s="338"/>
      <c r="BB869" s="338"/>
      <c r="BC869" s="338"/>
      <c r="BD869" s="338"/>
      <c r="BE869" s="338"/>
      <c r="BF869" s="338"/>
      <c r="BG869" s="338"/>
      <c r="BH869" s="338"/>
      <c r="BI869" s="338"/>
      <c r="BJ869" s="338"/>
      <c r="BK869" s="338"/>
      <c r="BL869" s="338"/>
      <c r="BM869" s="338"/>
      <c r="BN869" s="338"/>
      <c r="BO869" s="338"/>
      <c r="BP869" s="338"/>
      <c r="BQ869" s="338"/>
      <c r="BR869" s="338"/>
      <c r="BS869" s="338"/>
      <c r="BT869" s="338"/>
      <c r="BU869" s="338"/>
      <c r="BV869" s="343"/>
      <c r="BW869" s="343"/>
      <c r="BX869" s="343"/>
      <c r="BY869" s="343"/>
      <c r="BZ869" s="338"/>
      <c r="CA869" s="338"/>
      <c r="CB869" s="338"/>
      <c r="CC869" s="338"/>
      <c r="CD869" s="338"/>
      <c r="CE869" s="338"/>
      <c r="CF869" s="338"/>
    </row>
    <row r="870" ht="15.75" customHeight="1">
      <c r="A870" s="829"/>
      <c r="B870" s="338"/>
      <c r="C870" s="338"/>
      <c r="D870" s="338"/>
      <c r="E870" s="338"/>
      <c r="F870" s="346"/>
      <c r="G870" s="546"/>
      <c r="H870" s="547"/>
      <c r="I870" s="786">
        <f t="shared" si="177"/>
        <v>0</v>
      </c>
      <c r="J870" s="448"/>
      <c r="K870" s="344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  <c r="AI870" s="338"/>
      <c r="AJ870" s="338"/>
      <c r="AK870" s="338"/>
      <c r="AL870" s="338"/>
      <c r="AM870" s="338"/>
      <c r="AN870" s="338"/>
      <c r="AO870" s="338"/>
      <c r="AP870" s="338"/>
      <c r="AQ870" s="338"/>
      <c r="AR870" s="338"/>
      <c r="AS870" s="338"/>
      <c r="AT870" s="338"/>
      <c r="AU870" s="338"/>
      <c r="AV870" s="338"/>
      <c r="AW870" s="338"/>
      <c r="AX870" s="338"/>
      <c r="AY870" s="338"/>
      <c r="AZ870" s="338"/>
      <c r="BA870" s="338"/>
      <c r="BB870" s="338"/>
      <c r="BC870" s="338"/>
      <c r="BD870" s="338"/>
      <c r="BE870" s="338"/>
      <c r="BF870" s="338"/>
      <c r="BG870" s="338"/>
      <c r="BH870" s="338"/>
      <c r="BI870" s="338"/>
      <c r="BJ870" s="338"/>
      <c r="BK870" s="338"/>
      <c r="BL870" s="338"/>
      <c r="BM870" s="338"/>
      <c r="BN870" s="338"/>
      <c r="BO870" s="338"/>
      <c r="BP870" s="338"/>
      <c r="BQ870" s="338"/>
      <c r="BR870" s="338"/>
      <c r="BS870" s="338"/>
      <c r="BT870" s="338"/>
      <c r="BU870" s="338"/>
      <c r="BV870" s="343"/>
      <c r="BW870" s="343"/>
      <c r="BX870" s="343"/>
      <c r="BY870" s="343"/>
      <c r="BZ870" s="338"/>
      <c r="CA870" s="338"/>
      <c r="CB870" s="338"/>
      <c r="CC870" s="338"/>
      <c r="CD870" s="338"/>
      <c r="CE870" s="338"/>
      <c r="CF870" s="338"/>
    </row>
    <row r="871" ht="15.75" customHeight="1">
      <c r="A871" s="829"/>
      <c r="B871" s="338"/>
      <c r="C871" s="338"/>
      <c r="D871" s="338"/>
      <c r="E871" s="338"/>
      <c r="F871" s="346"/>
      <c r="G871" s="546"/>
      <c r="H871" s="547"/>
      <c r="I871" s="786">
        <f t="shared" si="177"/>
        <v>0</v>
      </c>
      <c r="J871" s="448"/>
      <c r="K871" s="344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  <c r="AI871" s="338"/>
      <c r="AJ871" s="338"/>
      <c r="AK871" s="338"/>
      <c r="AL871" s="338"/>
      <c r="AM871" s="338"/>
      <c r="AN871" s="338"/>
      <c r="AO871" s="338"/>
      <c r="AP871" s="338"/>
      <c r="AQ871" s="338"/>
      <c r="AR871" s="338"/>
      <c r="AS871" s="338"/>
      <c r="AT871" s="338"/>
      <c r="AU871" s="338"/>
      <c r="AV871" s="338"/>
      <c r="AW871" s="338"/>
      <c r="AX871" s="338"/>
      <c r="AY871" s="338"/>
      <c r="AZ871" s="338"/>
      <c r="BA871" s="338"/>
      <c r="BB871" s="338"/>
      <c r="BC871" s="338"/>
      <c r="BD871" s="338"/>
      <c r="BE871" s="338"/>
      <c r="BF871" s="338"/>
      <c r="BG871" s="338"/>
      <c r="BH871" s="338"/>
      <c r="BI871" s="338"/>
      <c r="BJ871" s="338"/>
      <c r="BK871" s="338"/>
      <c r="BL871" s="338"/>
      <c r="BM871" s="338"/>
      <c r="BN871" s="338"/>
      <c r="BO871" s="338"/>
      <c r="BP871" s="338"/>
      <c r="BQ871" s="338"/>
      <c r="BR871" s="338"/>
      <c r="BS871" s="338"/>
      <c r="BT871" s="338"/>
      <c r="BU871" s="338"/>
      <c r="BV871" s="343"/>
      <c r="BW871" s="343"/>
      <c r="BX871" s="343"/>
      <c r="BY871" s="343"/>
      <c r="BZ871" s="338"/>
      <c r="CA871" s="338"/>
      <c r="CB871" s="338"/>
      <c r="CC871" s="338"/>
      <c r="CD871" s="338"/>
      <c r="CE871" s="338"/>
      <c r="CF871" s="338"/>
    </row>
    <row r="872" ht="15.75" customHeight="1">
      <c r="A872" s="829"/>
      <c r="B872" s="338"/>
      <c r="C872" s="338"/>
      <c r="D872" s="338"/>
      <c r="E872" s="338"/>
      <c r="F872" s="346"/>
      <c r="G872" s="546"/>
      <c r="H872" s="547"/>
      <c r="I872" s="786">
        <f t="shared" si="177"/>
        <v>0</v>
      </c>
      <c r="J872" s="448"/>
      <c r="K872" s="344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  <c r="AI872" s="338"/>
      <c r="AJ872" s="338"/>
      <c r="AK872" s="338"/>
      <c r="AL872" s="338"/>
      <c r="AM872" s="338"/>
      <c r="AN872" s="338"/>
      <c r="AO872" s="338"/>
      <c r="AP872" s="338"/>
      <c r="AQ872" s="338"/>
      <c r="AR872" s="338"/>
      <c r="AS872" s="338"/>
      <c r="AT872" s="338"/>
      <c r="AU872" s="338"/>
      <c r="AV872" s="338"/>
      <c r="AW872" s="338"/>
      <c r="AX872" s="338"/>
      <c r="AY872" s="338"/>
      <c r="AZ872" s="338"/>
      <c r="BA872" s="338"/>
      <c r="BB872" s="338"/>
      <c r="BC872" s="338"/>
      <c r="BD872" s="338"/>
      <c r="BE872" s="338"/>
      <c r="BF872" s="338"/>
      <c r="BG872" s="338"/>
      <c r="BH872" s="338"/>
      <c r="BI872" s="338"/>
      <c r="BJ872" s="338"/>
      <c r="BK872" s="338"/>
      <c r="BL872" s="338"/>
      <c r="BM872" s="338"/>
      <c r="BN872" s="338"/>
      <c r="BO872" s="338"/>
      <c r="BP872" s="338"/>
      <c r="BQ872" s="338"/>
      <c r="BR872" s="338"/>
      <c r="BS872" s="338"/>
      <c r="BT872" s="338"/>
      <c r="BU872" s="338"/>
      <c r="BV872" s="343"/>
      <c r="BW872" s="343"/>
      <c r="BX872" s="343"/>
      <c r="BY872" s="343"/>
      <c r="BZ872" s="338"/>
      <c r="CA872" s="338"/>
      <c r="CB872" s="338"/>
      <c r="CC872" s="338"/>
      <c r="CD872" s="338"/>
      <c r="CE872" s="338"/>
      <c r="CF872" s="338"/>
    </row>
    <row r="873" ht="15.75" customHeight="1">
      <c r="A873" s="829"/>
      <c r="B873" s="338"/>
      <c r="C873" s="338"/>
      <c r="D873" s="338"/>
      <c r="E873" s="338"/>
      <c r="F873" s="346"/>
      <c r="G873" s="546"/>
      <c r="H873" s="547"/>
      <c r="I873" s="786">
        <f t="shared" si="177"/>
        <v>0</v>
      </c>
      <c r="J873" s="448"/>
      <c r="K873" s="344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  <c r="AI873" s="338"/>
      <c r="AJ873" s="338"/>
      <c r="AK873" s="338"/>
      <c r="AL873" s="338"/>
      <c r="AM873" s="338"/>
      <c r="AN873" s="338"/>
      <c r="AO873" s="338"/>
      <c r="AP873" s="338"/>
      <c r="AQ873" s="338"/>
      <c r="AR873" s="338"/>
      <c r="AS873" s="338"/>
      <c r="AT873" s="338"/>
      <c r="AU873" s="338"/>
      <c r="AV873" s="338"/>
      <c r="AW873" s="338"/>
      <c r="AX873" s="338"/>
      <c r="AY873" s="338"/>
      <c r="AZ873" s="338"/>
      <c r="BA873" s="338"/>
      <c r="BB873" s="338"/>
      <c r="BC873" s="338"/>
      <c r="BD873" s="338"/>
      <c r="BE873" s="338"/>
      <c r="BF873" s="338"/>
      <c r="BG873" s="338"/>
      <c r="BH873" s="338"/>
      <c r="BI873" s="338"/>
      <c r="BJ873" s="338"/>
      <c r="BK873" s="338"/>
      <c r="BL873" s="338"/>
      <c r="BM873" s="338"/>
      <c r="BN873" s="338"/>
      <c r="BO873" s="338"/>
      <c r="BP873" s="338"/>
      <c r="BQ873" s="338"/>
      <c r="BR873" s="338"/>
      <c r="BS873" s="338"/>
      <c r="BT873" s="338"/>
      <c r="BU873" s="338"/>
      <c r="BV873" s="343"/>
      <c r="BW873" s="343"/>
      <c r="BX873" s="343"/>
      <c r="BY873" s="343"/>
      <c r="BZ873" s="338"/>
      <c r="CA873" s="338"/>
      <c r="CB873" s="338"/>
      <c r="CC873" s="338"/>
      <c r="CD873" s="338"/>
      <c r="CE873" s="338"/>
      <c r="CF873" s="338"/>
    </row>
    <row r="874" ht="15.75" customHeight="1">
      <c r="A874" s="829"/>
      <c r="B874" s="338"/>
      <c r="C874" s="338"/>
      <c r="D874" s="338"/>
      <c r="E874" s="338"/>
      <c r="F874" s="346"/>
      <c r="G874" s="546"/>
      <c r="H874" s="547"/>
      <c r="I874" s="786">
        <f t="shared" si="177"/>
        <v>0</v>
      </c>
      <c r="J874" s="448"/>
      <c r="K874" s="344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  <c r="AI874" s="338"/>
      <c r="AJ874" s="338"/>
      <c r="AK874" s="338"/>
      <c r="AL874" s="338"/>
      <c r="AM874" s="338"/>
      <c r="AN874" s="338"/>
      <c r="AO874" s="338"/>
      <c r="AP874" s="338"/>
      <c r="AQ874" s="338"/>
      <c r="AR874" s="338"/>
      <c r="AS874" s="338"/>
      <c r="AT874" s="338"/>
      <c r="AU874" s="338"/>
      <c r="AV874" s="338"/>
      <c r="AW874" s="338"/>
      <c r="AX874" s="338"/>
      <c r="AY874" s="338"/>
      <c r="AZ874" s="338"/>
      <c r="BA874" s="338"/>
      <c r="BB874" s="338"/>
      <c r="BC874" s="338"/>
      <c r="BD874" s="338"/>
      <c r="BE874" s="338"/>
      <c r="BF874" s="338"/>
      <c r="BG874" s="338"/>
      <c r="BH874" s="338"/>
      <c r="BI874" s="338"/>
      <c r="BJ874" s="338"/>
      <c r="BK874" s="338"/>
      <c r="BL874" s="338"/>
      <c r="BM874" s="338"/>
      <c r="BN874" s="338"/>
      <c r="BO874" s="338"/>
      <c r="BP874" s="338"/>
      <c r="BQ874" s="338"/>
      <c r="BR874" s="338"/>
      <c r="BS874" s="338"/>
      <c r="BT874" s="338"/>
      <c r="BU874" s="338"/>
      <c r="BV874" s="343"/>
      <c r="BW874" s="343"/>
      <c r="BX874" s="343"/>
      <c r="BY874" s="343"/>
      <c r="BZ874" s="338"/>
      <c r="CA874" s="338"/>
      <c r="CB874" s="338"/>
      <c r="CC874" s="338"/>
      <c r="CD874" s="338"/>
      <c r="CE874" s="338"/>
      <c r="CF874" s="338"/>
    </row>
    <row r="875" ht="15.75" customHeight="1">
      <c r="A875" s="829"/>
      <c r="B875" s="338"/>
      <c r="C875" s="338"/>
      <c r="D875" s="338"/>
      <c r="E875" s="338"/>
      <c r="F875" s="346"/>
      <c r="G875" s="546"/>
      <c r="H875" s="547"/>
      <c r="I875" s="786">
        <f t="shared" si="177"/>
        <v>0</v>
      </c>
      <c r="J875" s="448"/>
      <c r="K875" s="344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  <c r="AI875" s="338"/>
      <c r="AJ875" s="338"/>
      <c r="AK875" s="338"/>
      <c r="AL875" s="338"/>
      <c r="AM875" s="338"/>
      <c r="AN875" s="338"/>
      <c r="AO875" s="338"/>
      <c r="AP875" s="338"/>
      <c r="AQ875" s="338"/>
      <c r="AR875" s="338"/>
      <c r="AS875" s="338"/>
      <c r="AT875" s="338"/>
      <c r="AU875" s="338"/>
      <c r="AV875" s="338"/>
      <c r="AW875" s="338"/>
      <c r="AX875" s="338"/>
      <c r="AY875" s="338"/>
      <c r="AZ875" s="338"/>
      <c r="BA875" s="338"/>
      <c r="BB875" s="338"/>
      <c r="BC875" s="338"/>
      <c r="BD875" s="338"/>
      <c r="BE875" s="338"/>
      <c r="BF875" s="338"/>
      <c r="BG875" s="338"/>
      <c r="BH875" s="338"/>
      <c r="BI875" s="338"/>
      <c r="BJ875" s="338"/>
      <c r="BK875" s="338"/>
      <c r="BL875" s="338"/>
      <c r="BM875" s="338"/>
      <c r="BN875" s="338"/>
      <c r="BO875" s="338"/>
      <c r="BP875" s="338"/>
      <c r="BQ875" s="338"/>
      <c r="BR875" s="338"/>
      <c r="BS875" s="338"/>
      <c r="BT875" s="338"/>
      <c r="BU875" s="338"/>
      <c r="BV875" s="343"/>
      <c r="BW875" s="343"/>
      <c r="BX875" s="343"/>
      <c r="BY875" s="343"/>
      <c r="BZ875" s="338"/>
      <c r="CA875" s="338"/>
      <c r="CB875" s="338"/>
      <c r="CC875" s="338"/>
      <c r="CD875" s="338"/>
      <c r="CE875" s="338"/>
      <c r="CF875" s="338"/>
    </row>
    <row r="876" ht="15.75" customHeight="1">
      <c r="A876" s="829"/>
      <c r="B876" s="338"/>
      <c r="C876" s="338"/>
      <c r="D876" s="338"/>
      <c r="E876" s="338"/>
      <c r="F876" s="346"/>
      <c r="G876" s="546"/>
      <c r="H876" s="547"/>
      <c r="I876" s="786">
        <f t="shared" si="177"/>
        <v>0</v>
      </c>
      <c r="J876" s="448"/>
      <c r="K876" s="344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  <c r="AI876" s="338"/>
      <c r="AJ876" s="338"/>
      <c r="AK876" s="338"/>
      <c r="AL876" s="338"/>
      <c r="AM876" s="338"/>
      <c r="AN876" s="338"/>
      <c r="AO876" s="338"/>
      <c r="AP876" s="338"/>
      <c r="AQ876" s="338"/>
      <c r="AR876" s="338"/>
      <c r="AS876" s="338"/>
      <c r="AT876" s="338"/>
      <c r="AU876" s="338"/>
      <c r="AV876" s="338"/>
      <c r="AW876" s="338"/>
      <c r="AX876" s="338"/>
      <c r="AY876" s="338"/>
      <c r="AZ876" s="338"/>
      <c r="BA876" s="338"/>
      <c r="BB876" s="338"/>
      <c r="BC876" s="338"/>
      <c r="BD876" s="338"/>
      <c r="BE876" s="338"/>
      <c r="BF876" s="338"/>
      <c r="BG876" s="338"/>
      <c r="BH876" s="338"/>
      <c r="BI876" s="338"/>
      <c r="BJ876" s="338"/>
      <c r="BK876" s="338"/>
      <c r="BL876" s="338"/>
      <c r="BM876" s="338"/>
      <c r="BN876" s="338"/>
      <c r="BO876" s="338"/>
      <c r="BP876" s="338"/>
      <c r="BQ876" s="338"/>
      <c r="BR876" s="338"/>
      <c r="BS876" s="338"/>
      <c r="BT876" s="338"/>
      <c r="BU876" s="338"/>
      <c r="BV876" s="343"/>
      <c r="BW876" s="343"/>
      <c r="BX876" s="343"/>
      <c r="BY876" s="343"/>
      <c r="BZ876" s="338"/>
      <c r="CA876" s="338"/>
      <c r="CB876" s="338"/>
      <c r="CC876" s="338"/>
      <c r="CD876" s="338"/>
      <c r="CE876" s="338"/>
      <c r="CF876" s="338"/>
    </row>
    <row r="877" ht="15.75" customHeight="1">
      <c r="A877" s="829"/>
      <c r="B877" s="338"/>
      <c r="C877" s="338"/>
      <c r="D877" s="338"/>
      <c r="E877" s="338"/>
      <c r="F877" s="346"/>
      <c r="G877" s="546"/>
      <c r="H877" s="547"/>
      <c r="I877" s="786">
        <f t="shared" si="177"/>
        <v>0</v>
      </c>
      <c r="J877" s="448"/>
      <c r="K877" s="344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  <c r="AI877" s="338"/>
      <c r="AJ877" s="338"/>
      <c r="AK877" s="338"/>
      <c r="AL877" s="338"/>
      <c r="AM877" s="338"/>
      <c r="AN877" s="338"/>
      <c r="AO877" s="338"/>
      <c r="AP877" s="338"/>
      <c r="AQ877" s="338"/>
      <c r="AR877" s="338"/>
      <c r="AS877" s="338"/>
      <c r="AT877" s="338"/>
      <c r="AU877" s="338"/>
      <c r="AV877" s="338"/>
      <c r="AW877" s="338"/>
      <c r="AX877" s="338"/>
      <c r="AY877" s="338"/>
      <c r="AZ877" s="338"/>
      <c r="BA877" s="338"/>
      <c r="BB877" s="338"/>
      <c r="BC877" s="338"/>
      <c r="BD877" s="338"/>
      <c r="BE877" s="338"/>
      <c r="BF877" s="338"/>
      <c r="BG877" s="338"/>
      <c r="BH877" s="338"/>
      <c r="BI877" s="338"/>
      <c r="BJ877" s="338"/>
      <c r="BK877" s="338"/>
      <c r="BL877" s="338"/>
      <c r="BM877" s="338"/>
      <c r="BN877" s="338"/>
      <c r="BO877" s="338"/>
      <c r="BP877" s="338"/>
      <c r="BQ877" s="338"/>
      <c r="BR877" s="338"/>
      <c r="BS877" s="338"/>
      <c r="BT877" s="338"/>
      <c r="BU877" s="338"/>
      <c r="BV877" s="343"/>
      <c r="BW877" s="343"/>
      <c r="BX877" s="343"/>
      <c r="BY877" s="343"/>
      <c r="BZ877" s="338"/>
      <c r="CA877" s="338"/>
      <c r="CB877" s="338"/>
      <c r="CC877" s="338"/>
      <c r="CD877" s="338"/>
      <c r="CE877" s="338"/>
      <c r="CF877" s="338"/>
    </row>
    <row r="878" ht="15.75" customHeight="1">
      <c r="A878" s="829"/>
      <c r="B878" s="338"/>
      <c r="C878" s="338"/>
      <c r="D878" s="338"/>
      <c r="E878" s="338"/>
      <c r="F878" s="346"/>
      <c r="G878" s="546"/>
      <c r="H878" s="547"/>
      <c r="I878" s="786">
        <f t="shared" si="177"/>
        <v>0</v>
      </c>
      <c r="J878" s="448"/>
      <c r="K878" s="344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  <c r="AI878" s="338"/>
      <c r="AJ878" s="338"/>
      <c r="AK878" s="338"/>
      <c r="AL878" s="338"/>
      <c r="AM878" s="338"/>
      <c r="AN878" s="338"/>
      <c r="AO878" s="338"/>
      <c r="AP878" s="338"/>
      <c r="AQ878" s="338"/>
      <c r="AR878" s="338"/>
      <c r="AS878" s="338"/>
      <c r="AT878" s="338"/>
      <c r="AU878" s="338"/>
      <c r="AV878" s="338"/>
      <c r="AW878" s="338"/>
      <c r="AX878" s="338"/>
      <c r="AY878" s="338"/>
      <c r="AZ878" s="338"/>
      <c r="BA878" s="338"/>
      <c r="BB878" s="338"/>
      <c r="BC878" s="338"/>
      <c r="BD878" s="338"/>
      <c r="BE878" s="338"/>
      <c r="BF878" s="338"/>
      <c r="BG878" s="338"/>
      <c r="BH878" s="338"/>
      <c r="BI878" s="338"/>
      <c r="BJ878" s="338"/>
      <c r="BK878" s="338"/>
      <c r="BL878" s="338"/>
      <c r="BM878" s="338"/>
      <c r="BN878" s="338"/>
      <c r="BO878" s="338"/>
      <c r="BP878" s="338"/>
      <c r="BQ878" s="338"/>
      <c r="BR878" s="338"/>
      <c r="BS878" s="338"/>
      <c r="BT878" s="338"/>
      <c r="BU878" s="338"/>
      <c r="BV878" s="343"/>
      <c r="BW878" s="343"/>
      <c r="BX878" s="343"/>
      <c r="BY878" s="343"/>
      <c r="BZ878" s="338"/>
      <c r="CA878" s="338"/>
      <c r="CB878" s="338"/>
      <c r="CC878" s="338"/>
      <c r="CD878" s="338"/>
      <c r="CE878" s="338"/>
      <c r="CF878" s="338"/>
    </row>
    <row r="879" ht="15.75" customHeight="1">
      <c r="A879" s="829"/>
      <c r="B879" s="338"/>
      <c r="C879" s="338"/>
      <c r="D879" s="338"/>
      <c r="E879" s="338"/>
      <c r="F879" s="346"/>
      <c r="G879" s="546"/>
      <c r="H879" s="547"/>
      <c r="I879" s="786">
        <f t="shared" si="177"/>
        <v>0</v>
      </c>
      <c r="J879" s="448"/>
      <c r="K879" s="344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  <c r="AI879" s="338"/>
      <c r="AJ879" s="338"/>
      <c r="AK879" s="338"/>
      <c r="AL879" s="338"/>
      <c r="AM879" s="338"/>
      <c r="AN879" s="338"/>
      <c r="AO879" s="338"/>
      <c r="AP879" s="338"/>
      <c r="AQ879" s="338"/>
      <c r="AR879" s="338"/>
      <c r="AS879" s="338"/>
      <c r="AT879" s="338"/>
      <c r="AU879" s="338"/>
      <c r="AV879" s="338"/>
      <c r="AW879" s="338"/>
      <c r="AX879" s="338"/>
      <c r="AY879" s="338"/>
      <c r="AZ879" s="338"/>
      <c r="BA879" s="338"/>
      <c r="BB879" s="338"/>
      <c r="BC879" s="338"/>
      <c r="BD879" s="338"/>
      <c r="BE879" s="338"/>
      <c r="BF879" s="338"/>
      <c r="BG879" s="338"/>
      <c r="BH879" s="338"/>
      <c r="BI879" s="338"/>
      <c r="BJ879" s="338"/>
      <c r="BK879" s="338"/>
      <c r="BL879" s="338"/>
      <c r="BM879" s="338"/>
      <c r="BN879" s="338"/>
      <c r="BO879" s="338"/>
      <c r="BP879" s="338"/>
      <c r="BQ879" s="338"/>
      <c r="BR879" s="338"/>
      <c r="BS879" s="338"/>
      <c r="BT879" s="338"/>
      <c r="BU879" s="338"/>
      <c r="BV879" s="343"/>
      <c r="BW879" s="343"/>
      <c r="BX879" s="343"/>
      <c r="BY879" s="343"/>
      <c r="BZ879" s="338"/>
      <c r="CA879" s="338"/>
      <c r="CB879" s="338"/>
      <c r="CC879" s="338"/>
      <c r="CD879" s="338"/>
      <c r="CE879" s="338"/>
      <c r="CF879" s="338"/>
    </row>
    <row r="880" ht="15.75" customHeight="1">
      <c r="A880" s="829"/>
      <c r="B880" s="338"/>
      <c r="C880" s="338"/>
      <c r="D880" s="338"/>
      <c r="E880" s="338"/>
      <c r="F880" s="346"/>
      <c r="G880" s="546"/>
      <c r="H880" s="547"/>
      <c r="I880" s="786">
        <f t="shared" si="177"/>
        <v>0</v>
      </c>
      <c r="J880" s="448"/>
      <c r="K880" s="344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  <c r="AI880" s="338"/>
      <c r="AJ880" s="338"/>
      <c r="AK880" s="338"/>
      <c r="AL880" s="338"/>
      <c r="AM880" s="338"/>
      <c r="AN880" s="338"/>
      <c r="AO880" s="338"/>
      <c r="AP880" s="338"/>
      <c r="AQ880" s="338"/>
      <c r="AR880" s="338"/>
      <c r="AS880" s="338"/>
      <c r="AT880" s="338"/>
      <c r="AU880" s="338"/>
      <c r="AV880" s="338"/>
      <c r="AW880" s="338"/>
      <c r="AX880" s="338"/>
      <c r="AY880" s="338"/>
      <c r="AZ880" s="338"/>
      <c r="BA880" s="338"/>
      <c r="BB880" s="338"/>
      <c r="BC880" s="338"/>
      <c r="BD880" s="338"/>
      <c r="BE880" s="338"/>
      <c r="BF880" s="338"/>
      <c r="BG880" s="338"/>
      <c r="BH880" s="338"/>
      <c r="BI880" s="338"/>
      <c r="BJ880" s="338"/>
      <c r="BK880" s="338"/>
      <c r="BL880" s="338"/>
      <c r="BM880" s="338"/>
      <c r="BN880" s="338"/>
      <c r="BO880" s="338"/>
      <c r="BP880" s="338"/>
      <c r="BQ880" s="338"/>
      <c r="BR880" s="338"/>
      <c r="BS880" s="338"/>
      <c r="BT880" s="338"/>
      <c r="BU880" s="338"/>
      <c r="BV880" s="343"/>
      <c r="BW880" s="343"/>
      <c r="BX880" s="343"/>
      <c r="BY880" s="343"/>
      <c r="BZ880" s="338"/>
      <c r="CA880" s="338"/>
      <c r="CB880" s="338"/>
      <c r="CC880" s="338"/>
      <c r="CD880" s="338"/>
      <c r="CE880" s="338"/>
      <c r="CF880" s="338"/>
    </row>
    <row r="881" ht="15.75" customHeight="1">
      <c r="A881" s="829"/>
      <c r="B881" s="338"/>
      <c r="C881" s="338"/>
      <c r="D881" s="338"/>
      <c r="E881" s="338"/>
      <c r="F881" s="346"/>
      <c r="G881" s="546"/>
      <c r="H881" s="547"/>
      <c r="I881" s="786">
        <f t="shared" si="177"/>
        <v>0</v>
      </c>
      <c r="J881" s="448"/>
      <c r="K881" s="344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  <c r="AI881" s="338"/>
      <c r="AJ881" s="338"/>
      <c r="AK881" s="338"/>
      <c r="AL881" s="338"/>
      <c r="AM881" s="338"/>
      <c r="AN881" s="338"/>
      <c r="AO881" s="338"/>
      <c r="AP881" s="338"/>
      <c r="AQ881" s="338"/>
      <c r="AR881" s="338"/>
      <c r="AS881" s="338"/>
      <c r="AT881" s="338"/>
      <c r="AU881" s="338"/>
      <c r="AV881" s="338"/>
      <c r="AW881" s="338"/>
      <c r="AX881" s="338"/>
      <c r="AY881" s="338"/>
      <c r="AZ881" s="338"/>
      <c r="BA881" s="338"/>
      <c r="BB881" s="338"/>
      <c r="BC881" s="338"/>
      <c r="BD881" s="338"/>
      <c r="BE881" s="338"/>
      <c r="BF881" s="338"/>
      <c r="BG881" s="338"/>
      <c r="BH881" s="338"/>
      <c r="BI881" s="338"/>
      <c r="BJ881" s="338"/>
      <c r="BK881" s="338"/>
      <c r="BL881" s="338"/>
      <c r="BM881" s="338"/>
      <c r="BN881" s="338"/>
      <c r="BO881" s="338"/>
      <c r="BP881" s="338"/>
      <c r="BQ881" s="338"/>
      <c r="BR881" s="338"/>
      <c r="BS881" s="338"/>
      <c r="BT881" s="338"/>
      <c r="BU881" s="338"/>
      <c r="BV881" s="343"/>
      <c r="BW881" s="343"/>
      <c r="BX881" s="343"/>
      <c r="BY881" s="343"/>
      <c r="BZ881" s="338"/>
      <c r="CA881" s="338"/>
      <c r="CB881" s="338"/>
      <c r="CC881" s="338"/>
      <c r="CD881" s="338"/>
      <c r="CE881" s="338"/>
      <c r="CF881" s="338"/>
    </row>
    <row r="882" ht="15.75" customHeight="1">
      <c r="A882" s="829"/>
      <c r="B882" s="338"/>
      <c r="C882" s="338"/>
      <c r="D882" s="338"/>
      <c r="E882" s="338"/>
      <c r="F882" s="346"/>
      <c r="G882" s="546"/>
      <c r="H882" s="547"/>
      <c r="I882" s="786">
        <f t="shared" si="177"/>
        <v>0</v>
      </c>
      <c r="J882" s="448"/>
      <c r="K882" s="344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  <c r="AI882" s="338"/>
      <c r="AJ882" s="338"/>
      <c r="AK882" s="338"/>
      <c r="AL882" s="338"/>
      <c r="AM882" s="338"/>
      <c r="AN882" s="338"/>
      <c r="AO882" s="338"/>
      <c r="AP882" s="338"/>
      <c r="AQ882" s="338"/>
      <c r="AR882" s="338"/>
      <c r="AS882" s="338"/>
      <c r="AT882" s="338"/>
      <c r="AU882" s="338"/>
      <c r="AV882" s="338"/>
      <c r="AW882" s="338"/>
      <c r="AX882" s="338"/>
      <c r="AY882" s="338"/>
      <c r="AZ882" s="338"/>
      <c r="BA882" s="338"/>
      <c r="BB882" s="338"/>
      <c r="BC882" s="338"/>
      <c r="BD882" s="338"/>
      <c r="BE882" s="338"/>
      <c r="BF882" s="338"/>
      <c r="BG882" s="338"/>
      <c r="BH882" s="338"/>
      <c r="BI882" s="338"/>
      <c r="BJ882" s="338"/>
      <c r="BK882" s="338"/>
      <c r="BL882" s="338"/>
      <c r="BM882" s="338"/>
      <c r="BN882" s="338"/>
      <c r="BO882" s="338"/>
      <c r="BP882" s="338"/>
      <c r="BQ882" s="338"/>
      <c r="BR882" s="338"/>
      <c r="BS882" s="338"/>
      <c r="BT882" s="338"/>
      <c r="BU882" s="338"/>
      <c r="BV882" s="343"/>
      <c r="BW882" s="343"/>
      <c r="BX882" s="343"/>
      <c r="BY882" s="343"/>
      <c r="BZ882" s="338"/>
      <c r="CA882" s="338"/>
      <c r="CB882" s="338"/>
      <c r="CC882" s="338"/>
      <c r="CD882" s="338"/>
      <c r="CE882" s="338"/>
      <c r="CF882" s="338"/>
    </row>
    <row r="883" ht="15.75" customHeight="1">
      <c r="A883" s="829"/>
      <c r="B883" s="338"/>
      <c r="C883" s="338"/>
      <c r="D883" s="338"/>
      <c r="E883" s="338"/>
      <c r="F883" s="346"/>
      <c r="G883" s="546"/>
      <c r="H883" s="547"/>
      <c r="I883" s="786">
        <f t="shared" si="177"/>
        <v>0</v>
      </c>
      <c r="J883" s="448"/>
      <c r="K883" s="344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  <c r="AI883" s="338"/>
      <c r="AJ883" s="338"/>
      <c r="AK883" s="338"/>
      <c r="AL883" s="338"/>
      <c r="AM883" s="338"/>
      <c r="AN883" s="338"/>
      <c r="AO883" s="338"/>
      <c r="AP883" s="338"/>
      <c r="AQ883" s="338"/>
      <c r="AR883" s="338"/>
      <c r="AS883" s="338"/>
      <c r="AT883" s="338"/>
      <c r="AU883" s="338"/>
      <c r="AV883" s="338"/>
      <c r="AW883" s="338"/>
      <c r="AX883" s="338"/>
      <c r="AY883" s="338"/>
      <c r="AZ883" s="338"/>
      <c r="BA883" s="338"/>
      <c r="BB883" s="338"/>
      <c r="BC883" s="338"/>
      <c r="BD883" s="338"/>
      <c r="BE883" s="338"/>
      <c r="BF883" s="338"/>
      <c r="BG883" s="338"/>
      <c r="BH883" s="338"/>
      <c r="BI883" s="338"/>
      <c r="BJ883" s="338"/>
      <c r="BK883" s="338"/>
      <c r="BL883" s="338"/>
      <c r="BM883" s="338"/>
      <c r="BN883" s="338"/>
      <c r="BO883" s="338"/>
      <c r="BP883" s="338"/>
      <c r="BQ883" s="338"/>
      <c r="BR883" s="338"/>
      <c r="BS883" s="338"/>
      <c r="BT883" s="338"/>
      <c r="BU883" s="338"/>
      <c r="BV883" s="343"/>
      <c r="BW883" s="343"/>
      <c r="BX883" s="343"/>
      <c r="BY883" s="343"/>
      <c r="BZ883" s="338"/>
      <c r="CA883" s="338"/>
      <c r="CB883" s="338"/>
      <c r="CC883" s="338"/>
      <c r="CD883" s="338"/>
      <c r="CE883" s="338"/>
      <c r="CF883" s="338"/>
    </row>
    <row r="884" ht="15.75" customHeight="1">
      <c r="A884" s="829"/>
      <c r="B884" s="338"/>
      <c r="C884" s="338"/>
      <c r="D884" s="338"/>
      <c r="E884" s="338"/>
      <c r="F884" s="346"/>
      <c r="G884" s="546"/>
      <c r="H884" s="547"/>
      <c r="I884" s="786">
        <f t="shared" si="177"/>
        <v>0</v>
      </c>
      <c r="J884" s="448"/>
      <c r="K884" s="344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  <c r="AI884" s="338"/>
      <c r="AJ884" s="338"/>
      <c r="AK884" s="338"/>
      <c r="AL884" s="338"/>
      <c r="AM884" s="338"/>
      <c r="AN884" s="338"/>
      <c r="AO884" s="338"/>
      <c r="AP884" s="338"/>
      <c r="AQ884" s="338"/>
      <c r="AR884" s="338"/>
      <c r="AS884" s="338"/>
      <c r="AT884" s="338"/>
      <c r="AU884" s="338"/>
      <c r="AV884" s="338"/>
      <c r="AW884" s="338"/>
      <c r="AX884" s="338"/>
      <c r="AY884" s="338"/>
      <c r="AZ884" s="338"/>
      <c r="BA884" s="338"/>
      <c r="BB884" s="338"/>
      <c r="BC884" s="338"/>
      <c r="BD884" s="338"/>
      <c r="BE884" s="338"/>
      <c r="BF884" s="338"/>
      <c r="BG884" s="338"/>
      <c r="BH884" s="338"/>
      <c r="BI884" s="338"/>
      <c r="BJ884" s="338"/>
      <c r="BK884" s="338"/>
      <c r="BL884" s="338"/>
      <c r="BM884" s="338"/>
      <c r="BN884" s="338"/>
      <c r="BO884" s="338"/>
      <c r="BP884" s="338"/>
      <c r="BQ884" s="338"/>
      <c r="BR884" s="338"/>
      <c r="BS884" s="338"/>
      <c r="BT884" s="338"/>
      <c r="BU884" s="338"/>
      <c r="BV884" s="343"/>
      <c r="BW884" s="343"/>
      <c r="BX884" s="343"/>
      <c r="BY884" s="343"/>
      <c r="BZ884" s="338"/>
      <c r="CA884" s="338"/>
      <c r="CB884" s="338"/>
      <c r="CC884" s="338"/>
      <c r="CD884" s="338"/>
      <c r="CE884" s="338"/>
      <c r="CF884" s="338"/>
    </row>
    <row r="885" ht="15.75" customHeight="1">
      <c r="A885" s="829"/>
      <c r="B885" s="338"/>
      <c r="C885" s="338"/>
      <c r="D885" s="338"/>
      <c r="E885" s="338"/>
      <c r="F885" s="346"/>
      <c r="G885" s="546"/>
      <c r="H885" s="547"/>
      <c r="I885" s="786">
        <f t="shared" si="177"/>
        <v>0</v>
      </c>
      <c r="J885" s="448"/>
      <c r="K885" s="344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  <c r="AI885" s="338"/>
      <c r="AJ885" s="338"/>
      <c r="AK885" s="338"/>
      <c r="AL885" s="338"/>
      <c r="AM885" s="338"/>
      <c r="AN885" s="338"/>
      <c r="AO885" s="338"/>
      <c r="AP885" s="338"/>
      <c r="AQ885" s="338"/>
      <c r="AR885" s="338"/>
      <c r="AS885" s="338"/>
      <c r="AT885" s="338"/>
      <c r="AU885" s="338"/>
      <c r="AV885" s="338"/>
      <c r="AW885" s="338"/>
      <c r="AX885" s="338"/>
      <c r="AY885" s="338"/>
      <c r="AZ885" s="338"/>
      <c r="BA885" s="338"/>
      <c r="BB885" s="338"/>
      <c r="BC885" s="338"/>
      <c r="BD885" s="338"/>
      <c r="BE885" s="338"/>
      <c r="BF885" s="338"/>
      <c r="BG885" s="338"/>
      <c r="BH885" s="338"/>
      <c r="BI885" s="338"/>
      <c r="BJ885" s="338"/>
      <c r="BK885" s="338"/>
      <c r="BL885" s="338"/>
      <c r="BM885" s="338"/>
      <c r="BN885" s="338"/>
      <c r="BO885" s="338"/>
      <c r="BP885" s="338"/>
      <c r="BQ885" s="338"/>
      <c r="BR885" s="338"/>
      <c r="BS885" s="338"/>
      <c r="BT885" s="338"/>
      <c r="BU885" s="338"/>
      <c r="BV885" s="343"/>
      <c r="BW885" s="343"/>
      <c r="BX885" s="343"/>
      <c r="BY885" s="343"/>
      <c r="BZ885" s="338"/>
      <c r="CA885" s="338"/>
      <c r="CB885" s="338"/>
      <c r="CC885" s="338"/>
      <c r="CD885" s="338"/>
      <c r="CE885" s="338"/>
      <c r="CF885" s="338"/>
    </row>
    <row r="886" ht="15.75" customHeight="1">
      <c r="A886" s="829"/>
      <c r="B886" s="338"/>
      <c r="C886" s="338"/>
      <c r="D886" s="338"/>
      <c r="E886" s="338"/>
      <c r="F886" s="346"/>
      <c r="G886" s="546"/>
      <c r="H886" s="547"/>
      <c r="I886" s="786">
        <f t="shared" si="177"/>
        <v>0</v>
      </c>
      <c r="J886" s="448"/>
      <c r="K886" s="344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  <c r="AI886" s="338"/>
      <c r="AJ886" s="338"/>
      <c r="AK886" s="338"/>
      <c r="AL886" s="338"/>
      <c r="AM886" s="338"/>
      <c r="AN886" s="338"/>
      <c r="AO886" s="338"/>
      <c r="AP886" s="338"/>
      <c r="AQ886" s="338"/>
      <c r="AR886" s="338"/>
      <c r="AS886" s="338"/>
      <c r="AT886" s="338"/>
      <c r="AU886" s="338"/>
      <c r="AV886" s="338"/>
      <c r="AW886" s="338"/>
      <c r="AX886" s="338"/>
      <c r="AY886" s="338"/>
      <c r="AZ886" s="338"/>
      <c r="BA886" s="338"/>
      <c r="BB886" s="338"/>
      <c r="BC886" s="338"/>
      <c r="BD886" s="338"/>
      <c r="BE886" s="338"/>
      <c r="BF886" s="338"/>
      <c r="BG886" s="338"/>
      <c r="BH886" s="338"/>
      <c r="BI886" s="338"/>
      <c r="BJ886" s="338"/>
      <c r="BK886" s="338"/>
      <c r="BL886" s="338"/>
      <c r="BM886" s="338"/>
      <c r="BN886" s="338"/>
      <c r="BO886" s="338"/>
      <c r="BP886" s="338"/>
      <c r="BQ886" s="338"/>
      <c r="BR886" s="338"/>
      <c r="BS886" s="338"/>
      <c r="BT886" s="338"/>
      <c r="BU886" s="338"/>
      <c r="BV886" s="343"/>
      <c r="BW886" s="343"/>
      <c r="BX886" s="343"/>
      <c r="BY886" s="343"/>
      <c r="BZ886" s="338"/>
      <c r="CA886" s="338"/>
      <c r="CB886" s="338"/>
      <c r="CC886" s="338"/>
      <c r="CD886" s="338"/>
      <c r="CE886" s="338"/>
      <c r="CF886" s="338"/>
    </row>
    <row r="887" ht="15.75" customHeight="1">
      <c r="A887" s="829"/>
      <c r="B887" s="338"/>
      <c r="C887" s="338"/>
      <c r="D887" s="338"/>
      <c r="E887" s="338"/>
      <c r="F887" s="346"/>
      <c r="G887" s="546"/>
      <c r="H887" s="547"/>
      <c r="I887" s="786">
        <f t="shared" si="177"/>
        <v>0</v>
      </c>
      <c r="J887" s="448"/>
      <c r="K887" s="344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  <c r="AI887" s="338"/>
      <c r="AJ887" s="338"/>
      <c r="AK887" s="338"/>
      <c r="AL887" s="338"/>
      <c r="AM887" s="338"/>
      <c r="AN887" s="338"/>
      <c r="AO887" s="338"/>
      <c r="AP887" s="338"/>
      <c r="AQ887" s="338"/>
      <c r="AR887" s="338"/>
      <c r="AS887" s="338"/>
      <c r="AT887" s="338"/>
      <c r="AU887" s="338"/>
      <c r="AV887" s="338"/>
      <c r="AW887" s="338"/>
      <c r="AX887" s="338"/>
      <c r="AY887" s="338"/>
      <c r="AZ887" s="338"/>
      <c r="BA887" s="338"/>
      <c r="BB887" s="338"/>
      <c r="BC887" s="338"/>
      <c r="BD887" s="338"/>
      <c r="BE887" s="338"/>
      <c r="BF887" s="338"/>
      <c r="BG887" s="338"/>
      <c r="BH887" s="338"/>
      <c r="BI887" s="338"/>
      <c r="BJ887" s="338"/>
      <c r="BK887" s="338"/>
      <c r="BL887" s="338"/>
      <c r="BM887" s="338"/>
      <c r="BN887" s="338"/>
      <c r="BO887" s="338"/>
      <c r="BP887" s="338"/>
      <c r="BQ887" s="338"/>
      <c r="BR887" s="338"/>
      <c r="BS887" s="338"/>
      <c r="BT887" s="338"/>
      <c r="BU887" s="338"/>
      <c r="BV887" s="343"/>
      <c r="BW887" s="343"/>
      <c r="BX887" s="343"/>
      <c r="BY887" s="343"/>
      <c r="BZ887" s="338"/>
      <c r="CA887" s="338"/>
      <c r="CB887" s="338"/>
      <c r="CC887" s="338"/>
      <c r="CD887" s="338"/>
      <c r="CE887" s="338"/>
      <c r="CF887" s="338"/>
    </row>
    <row r="888" ht="15.75" customHeight="1">
      <c r="A888" s="829"/>
      <c r="B888" s="338"/>
      <c r="C888" s="338"/>
      <c r="D888" s="338"/>
      <c r="E888" s="338"/>
      <c r="F888" s="346"/>
      <c r="G888" s="546"/>
      <c r="H888" s="547"/>
      <c r="I888" s="786">
        <f t="shared" si="177"/>
        <v>0</v>
      </c>
      <c r="J888" s="448"/>
      <c r="K888" s="344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  <c r="AI888" s="338"/>
      <c r="AJ888" s="338"/>
      <c r="AK888" s="338"/>
      <c r="AL888" s="338"/>
      <c r="AM888" s="338"/>
      <c r="AN888" s="338"/>
      <c r="AO888" s="338"/>
      <c r="AP888" s="338"/>
      <c r="AQ888" s="338"/>
      <c r="AR888" s="338"/>
      <c r="AS888" s="338"/>
      <c r="AT888" s="338"/>
      <c r="AU888" s="338"/>
      <c r="AV888" s="338"/>
      <c r="AW888" s="338"/>
      <c r="AX888" s="338"/>
      <c r="AY888" s="338"/>
      <c r="AZ888" s="338"/>
      <c r="BA888" s="338"/>
      <c r="BB888" s="338"/>
      <c r="BC888" s="338"/>
      <c r="BD888" s="338"/>
      <c r="BE888" s="338"/>
      <c r="BF888" s="338"/>
      <c r="BG888" s="338"/>
      <c r="BH888" s="338"/>
      <c r="BI888" s="338"/>
      <c r="BJ888" s="338"/>
      <c r="BK888" s="338"/>
      <c r="BL888" s="338"/>
      <c r="BM888" s="338"/>
      <c r="BN888" s="338"/>
      <c r="BO888" s="338"/>
      <c r="BP888" s="338"/>
      <c r="BQ888" s="338"/>
      <c r="BR888" s="338"/>
      <c r="BS888" s="338"/>
      <c r="BT888" s="338"/>
      <c r="BU888" s="338"/>
      <c r="BV888" s="343"/>
      <c r="BW888" s="343"/>
      <c r="BX888" s="343"/>
      <c r="BY888" s="343"/>
      <c r="BZ888" s="338"/>
      <c r="CA888" s="338"/>
      <c r="CB888" s="338"/>
      <c r="CC888" s="338"/>
      <c r="CD888" s="338"/>
      <c r="CE888" s="338"/>
      <c r="CF888" s="338"/>
    </row>
    <row r="889" ht="15.75" customHeight="1">
      <c r="A889" s="829"/>
      <c r="B889" s="338"/>
      <c r="C889" s="338"/>
      <c r="D889" s="338"/>
      <c r="E889" s="338"/>
      <c r="F889" s="346"/>
      <c r="G889" s="546"/>
      <c r="H889" s="547"/>
      <c r="I889" s="786">
        <f t="shared" si="177"/>
        <v>0</v>
      </c>
      <c r="J889" s="448"/>
      <c r="K889" s="344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  <c r="AI889" s="338"/>
      <c r="AJ889" s="338"/>
      <c r="AK889" s="338"/>
      <c r="AL889" s="338"/>
      <c r="AM889" s="338"/>
      <c r="AN889" s="338"/>
      <c r="AO889" s="338"/>
      <c r="AP889" s="338"/>
      <c r="AQ889" s="338"/>
      <c r="AR889" s="338"/>
      <c r="AS889" s="338"/>
      <c r="AT889" s="338"/>
      <c r="AU889" s="338"/>
      <c r="AV889" s="338"/>
      <c r="AW889" s="338"/>
      <c r="AX889" s="338"/>
      <c r="AY889" s="338"/>
      <c r="AZ889" s="338"/>
      <c r="BA889" s="338"/>
      <c r="BB889" s="338"/>
      <c r="BC889" s="338"/>
      <c r="BD889" s="338"/>
      <c r="BE889" s="338"/>
      <c r="BF889" s="338"/>
      <c r="BG889" s="338"/>
      <c r="BH889" s="338"/>
      <c r="BI889" s="338"/>
      <c r="BJ889" s="338"/>
      <c r="BK889" s="338"/>
      <c r="BL889" s="338"/>
      <c r="BM889" s="338"/>
      <c r="BN889" s="338"/>
      <c r="BO889" s="338"/>
      <c r="BP889" s="338"/>
      <c r="BQ889" s="338"/>
      <c r="BR889" s="338"/>
      <c r="BS889" s="338"/>
      <c r="BT889" s="338"/>
      <c r="BU889" s="338"/>
      <c r="BV889" s="343"/>
      <c r="BW889" s="343"/>
      <c r="BX889" s="343"/>
      <c r="BY889" s="343"/>
      <c r="BZ889" s="338"/>
      <c r="CA889" s="338"/>
      <c r="CB889" s="338"/>
      <c r="CC889" s="338"/>
      <c r="CD889" s="338"/>
      <c r="CE889" s="338"/>
      <c r="CF889" s="338"/>
    </row>
    <row r="890" ht="15.75" customHeight="1">
      <c r="A890" s="829"/>
      <c r="B890" s="338"/>
      <c r="C890" s="338"/>
      <c r="D890" s="338"/>
      <c r="E890" s="338"/>
      <c r="F890" s="346"/>
      <c r="G890" s="546"/>
      <c r="H890" s="547"/>
      <c r="I890" s="786">
        <f t="shared" si="177"/>
        <v>0</v>
      </c>
      <c r="J890" s="448"/>
      <c r="K890" s="344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  <c r="AI890" s="338"/>
      <c r="AJ890" s="338"/>
      <c r="AK890" s="338"/>
      <c r="AL890" s="338"/>
      <c r="AM890" s="338"/>
      <c r="AN890" s="338"/>
      <c r="AO890" s="338"/>
      <c r="AP890" s="338"/>
      <c r="AQ890" s="338"/>
      <c r="AR890" s="338"/>
      <c r="AS890" s="338"/>
      <c r="AT890" s="338"/>
      <c r="AU890" s="338"/>
      <c r="AV890" s="338"/>
      <c r="AW890" s="338"/>
      <c r="AX890" s="338"/>
      <c r="AY890" s="338"/>
      <c r="AZ890" s="338"/>
      <c r="BA890" s="338"/>
      <c r="BB890" s="338"/>
      <c r="BC890" s="338"/>
      <c r="BD890" s="338"/>
      <c r="BE890" s="338"/>
      <c r="BF890" s="338"/>
      <c r="BG890" s="338"/>
      <c r="BH890" s="338"/>
      <c r="BI890" s="338"/>
      <c r="BJ890" s="338"/>
      <c r="BK890" s="338"/>
      <c r="BL890" s="338"/>
      <c r="BM890" s="338"/>
      <c r="BN890" s="338"/>
      <c r="BO890" s="338"/>
      <c r="BP890" s="338"/>
      <c r="BQ890" s="338"/>
      <c r="BR890" s="338"/>
      <c r="BS890" s="338"/>
      <c r="BT890" s="338"/>
      <c r="BU890" s="338"/>
      <c r="BV890" s="343"/>
      <c r="BW890" s="343"/>
      <c r="BX890" s="343"/>
      <c r="BY890" s="343"/>
      <c r="BZ890" s="338"/>
      <c r="CA890" s="338"/>
      <c r="CB890" s="338"/>
      <c r="CC890" s="338"/>
      <c r="CD890" s="338"/>
      <c r="CE890" s="338"/>
      <c r="CF890" s="338"/>
    </row>
    <row r="891" ht="15.75" customHeight="1">
      <c r="A891" s="829"/>
      <c r="B891" s="338"/>
      <c r="C891" s="338"/>
      <c r="D891" s="338"/>
      <c r="E891" s="338"/>
      <c r="F891" s="346"/>
      <c r="G891" s="546"/>
      <c r="H891" s="547"/>
      <c r="I891" s="786">
        <f t="shared" si="177"/>
        <v>0</v>
      </c>
      <c r="J891" s="448"/>
      <c r="K891" s="344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  <c r="AI891" s="338"/>
      <c r="AJ891" s="338"/>
      <c r="AK891" s="338"/>
      <c r="AL891" s="338"/>
      <c r="AM891" s="338"/>
      <c r="AN891" s="338"/>
      <c r="AO891" s="338"/>
      <c r="AP891" s="338"/>
      <c r="AQ891" s="338"/>
      <c r="AR891" s="338"/>
      <c r="AS891" s="338"/>
      <c r="AT891" s="338"/>
      <c r="AU891" s="338"/>
      <c r="AV891" s="338"/>
      <c r="AW891" s="338"/>
      <c r="AX891" s="338"/>
      <c r="AY891" s="338"/>
      <c r="AZ891" s="338"/>
      <c r="BA891" s="338"/>
      <c r="BB891" s="338"/>
      <c r="BC891" s="338"/>
      <c r="BD891" s="338"/>
      <c r="BE891" s="338"/>
      <c r="BF891" s="338"/>
      <c r="BG891" s="338"/>
      <c r="BH891" s="338"/>
      <c r="BI891" s="338"/>
      <c r="BJ891" s="338"/>
      <c r="BK891" s="338"/>
      <c r="BL891" s="338"/>
      <c r="BM891" s="338"/>
      <c r="BN891" s="338"/>
      <c r="BO891" s="338"/>
      <c r="BP891" s="338"/>
      <c r="BQ891" s="338"/>
      <c r="BR891" s="338"/>
      <c r="BS891" s="338"/>
      <c r="BT891" s="338"/>
      <c r="BU891" s="338"/>
      <c r="BV891" s="343"/>
      <c r="BW891" s="343"/>
      <c r="BX891" s="343"/>
      <c r="BY891" s="343"/>
      <c r="BZ891" s="338"/>
      <c r="CA891" s="338"/>
      <c r="CB891" s="338"/>
      <c r="CC891" s="338"/>
      <c r="CD891" s="338"/>
      <c r="CE891" s="338"/>
      <c r="CF891" s="338"/>
    </row>
    <row r="892" ht="15.75" customHeight="1">
      <c r="A892" s="829"/>
      <c r="B892" s="338"/>
      <c r="C892" s="338"/>
      <c r="D892" s="338"/>
      <c r="E892" s="338"/>
      <c r="F892" s="346"/>
      <c r="G892" s="546"/>
      <c r="H892" s="547"/>
      <c r="I892" s="786">
        <f t="shared" si="177"/>
        <v>0</v>
      </c>
      <c r="J892" s="448"/>
      <c r="K892" s="344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  <c r="AI892" s="338"/>
      <c r="AJ892" s="338"/>
      <c r="AK892" s="338"/>
      <c r="AL892" s="338"/>
      <c r="AM892" s="338"/>
      <c r="AN892" s="338"/>
      <c r="AO892" s="338"/>
      <c r="AP892" s="338"/>
      <c r="AQ892" s="338"/>
      <c r="AR892" s="338"/>
      <c r="AS892" s="338"/>
      <c r="AT892" s="338"/>
      <c r="AU892" s="338"/>
      <c r="AV892" s="338"/>
      <c r="AW892" s="338"/>
      <c r="AX892" s="338"/>
      <c r="AY892" s="338"/>
      <c r="AZ892" s="338"/>
      <c r="BA892" s="338"/>
      <c r="BB892" s="338"/>
      <c r="BC892" s="338"/>
      <c r="BD892" s="338"/>
      <c r="BE892" s="338"/>
      <c r="BF892" s="338"/>
      <c r="BG892" s="338"/>
      <c r="BH892" s="338"/>
      <c r="BI892" s="338"/>
      <c r="BJ892" s="338"/>
      <c r="BK892" s="338"/>
      <c r="BL892" s="338"/>
      <c r="BM892" s="338"/>
      <c r="BN892" s="338"/>
      <c r="BO892" s="338"/>
      <c r="BP892" s="338"/>
      <c r="BQ892" s="338"/>
      <c r="BR892" s="338"/>
      <c r="BS892" s="338"/>
      <c r="BT892" s="338"/>
      <c r="BU892" s="338"/>
      <c r="BV892" s="343"/>
      <c r="BW892" s="343"/>
      <c r="BX892" s="343"/>
      <c r="BY892" s="343"/>
      <c r="BZ892" s="338"/>
      <c r="CA892" s="338"/>
      <c r="CB892" s="338"/>
      <c r="CC892" s="338"/>
      <c r="CD892" s="338"/>
      <c r="CE892" s="338"/>
      <c r="CF892" s="338"/>
    </row>
    <row r="893" ht="15.75" customHeight="1">
      <c r="A893" s="829"/>
      <c r="B893" s="338"/>
      <c r="C893" s="338"/>
      <c r="D893" s="338"/>
      <c r="E893" s="338"/>
      <c r="F893" s="346"/>
      <c r="G893" s="546"/>
      <c r="H893" s="547"/>
      <c r="I893" s="786">
        <f t="shared" si="177"/>
        <v>0</v>
      </c>
      <c r="J893" s="448"/>
      <c r="K893" s="344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  <c r="AI893" s="338"/>
      <c r="AJ893" s="338"/>
      <c r="AK893" s="338"/>
      <c r="AL893" s="338"/>
      <c r="AM893" s="338"/>
      <c r="AN893" s="338"/>
      <c r="AO893" s="338"/>
      <c r="AP893" s="338"/>
      <c r="AQ893" s="338"/>
      <c r="AR893" s="338"/>
      <c r="AS893" s="338"/>
      <c r="AT893" s="338"/>
      <c r="AU893" s="338"/>
      <c r="AV893" s="338"/>
      <c r="AW893" s="338"/>
      <c r="AX893" s="338"/>
      <c r="AY893" s="338"/>
      <c r="AZ893" s="338"/>
      <c r="BA893" s="338"/>
      <c r="BB893" s="338"/>
      <c r="BC893" s="338"/>
      <c r="BD893" s="338"/>
      <c r="BE893" s="338"/>
      <c r="BF893" s="338"/>
      <c r="BG893" s="338"/>
      <c r="BH893" s="338"/>
      <c r="BI893" s="338"/>
      <c r="BJ893" s="338"/>
      <c r="BK893" s="338"/>
      <c r="BL893" s="338"/>
      <c r="BM893" s="338"/>
      <c r="BN893" s="338"/>
      <c r="BO893" s="338"/>
      <c r="BP893" s="338"/>
      <c r="BQ893" s="338"/>
      <c r="BR893" s="338"/>
      <c r="BS893" s="338"/>
      <c r="BT893" s="338"/>
      <c r="BU893" s="338"/>
      <c r="BV893" s="343"/>
      <c r="BW893" s="343"/>
      <c r="BX893" s="343"/>
      <c r="BY893" s="343"/>
      <c r="BZ893" s="338"/>
      <c r="CA893" s="338"/>
      <c r="CB893" s="338"/>
      <c r="CC893" s="338"/>
      <c r="CD893" s="338"/>
      <c r="CE893" s="338"/>
      <c r="CF893" s="338"/>
    </row>
    <row r="894" ht="15.75" customHeight="1">
      <c r="A894" s="829"/>
      <c r="B894" s="338"/>
      <c r="C894" s="338"/>
      <c r="D894" s="338"/>
      <c r="E894" s="338"/>
      <c r="F894" s="346"/>
      <c r="G894" s="546"/>
      <c r="H894" s="547"/>
      <c r="I894" s="786">
        <f t="shared" si="177"/>
        <v>0</v>
      </c>
      <c r="J894" s="448"/>
      <c r="K894" s="344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  <c r="AI894" s="338"/>
      <c r="AJ894" s="338"/>
      <c r="AK894" s="338"/>
      <c r="AL894" s="338"/>
      <c r="AM894" s="338"/>
      <c r="AN894" s="338"/>
      <c r="AO894" s="338"/>
      <c r="AP894" s="338"/>
      <c r="AQ894" s="338"/>
      <c r="AR894" s="338"/>
      <c r="AS894" s="338"/>
      <c r="AT894" s="338"/>
      <c r="AU894" s="338"/>
      <c r="AV894" s="338"/>
      <c r="AW894" s="338"/>
      <c r="AX894" s="338"/>
      <c r="AY894" s="338"/>
      <c r="AZ894" s="338"/>
      <c r="BA894" s="338"/>
      <c r="BB894" s="338"/>
      <c r="BC894" s="338"/>
      <c r="BD894" s="338"/>
      <c r="BE894" s="338"/>
      <c r="BF894" s="338"/>
      <c r="BG894" s="338"/>
      <c r="BH894" s="338"/>
      <c r="BI894" s="338"/>
      <c r="BJ894" s="338"/>
      <c r="BK894" s="338"/>
      <c r="BL894" s="338"/>
      <c r="BM894" s="338"/>
      <c r="BN894" s="338"/>
      <c r="BO894" s="338"/>
      <c r="BP894" s="338"/>
      <c r="BQ894" s="338"/>
      <c r="BR894" s="338"/>
      <c r="BS894" s="338"/>
      <c r="BT894" s="338"/>
      <c r="BU894" s="338"/>
      <c r="BV894" s="343"/>
      <c r="BW894" s="343"/>
      <c r="BX894" s="343"/>
      <c r="BY894" s="343"/>
      <c r="BZ894" s="338"/>
      <c r="CA894" s="338"/>
      <c r="CB894" s="338"/>
      <c r="CC894" s="338"/>
      <c r="CD894" s="338"/>
      <c r="CE894" s="338"/>
      <c r="CF894" s="338"/>
    </row>
    <row r="895" ht="15.75" customHeight="1">
      <c r="A895" s="829"/>
      <c r="B895" s="338"/>
      <c r="C895" s="338"/>
      <c r="D895" s="338"/>
      <c r="E895" s="338"/>
      <c r="F895" s="346"/>
      <c r="G895" s="546"/>
      <c r="H895" s="547"/>
      <c r="I895" s="786">
        <f t="shared" si="177"/>
        <v>0</v>
      </c>
      <c r="J895" s="448"/>
      <c r="K895" s="344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  <c r="AI895" s="338"/>
      <c r="AJ895" s="338"/>
      <c r="AK895" s="338"/>
      <c r="AL895" s="338"/>
      <c r="AM895" s="338"/>
      <c r="AN895" s="338"/>
      <c r="AO895" s="338"/>
      <c r="AP895" s="338"/>
      <c r="AQ895" s="338"/>
      <c r="AR895" s="338"/>
      <c r="AS895" s="338"/>
      <c r="AT895" s="338"/>
      <c r="AU895" s="338"/>
      <c r="AV895" s="338"/>
      <c r="AW895" s="338"/>
      <c r="AX895" s="338"/>
      <c r="AY895" s="338"/>
      <c r="AZ895" s="338"/>
      <c r="BA895" s="338"/>
      <c r="BB895" s="338"/>
      <c r="BC895" s="338"/>
      <c r="BD895" s="338"/>
      <c r="BE895" s="338"/>
      <c r="BF895" s="338"/>
      <c r="BG895" s="338"/>
      <c r="BH895" s="338"/>
      <c r="BI895" s="338"/>
      <c r="BJ895" s="338"/>
      <c r="BK895" s="338"/>
      <c r="BL895" s="338"/>
      <c r="BM895" s="338"/>
      <c r="BN895" s="338"/>
      <c r="BO895" s="338"/>
      <c r="BP895" s="338"/>
      <c r="BQ895" s="338"/>
      <c r="BR895" s="338"/>
      <c r="BS895" s="338"/>
      <c r="BT895" s="338"/>
      <c r="BU895" s="338"/>
      <c r="BV895" s="343"/>
      <c r="BW895" s="343"/>
      <c r="BX895" s="343"/>
      <c r="BY895" s="343"/>
      <c r="BZ895" s="338"/>
      <c r="CA895" s="338"/>
      <c r="CB895" s="338"/>
      <c r="CC895" s="338"/>
      <c r="CD895" s="338"/>
      <c r="CE895" s="338"/>
      <c r="CF895" s="338"/>
    </row>
    <row r="896" ht="15.75" customHeight="1">
      <c r="A896" s="829"/>
      <c r="B896" s="338"/>
      <c r="C896" s="338"/>
      <c r="D896" s="338"/>
      <c r="E896" s="338"/>
      <c r="F896" s="346"/>
      <c r="G896" s="546"/>
      <c r="H896" s="547"/>
      <c r="I896" s="786">
        <f t="shared" si="177"/>
        <v>0</v>
      </c>
      <c r="J896" s="448"/>
      <c r="K896" s="344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  <c r="AI896" s="338"/>
      <c r="AJ896" s="338"/>
      <c r="AK896" s="338"/>
      <c r="AL896" s="338"/>
      <c r="AM896" s="338"/>
      <c r="AN896" s="338"/>
      <c r="AO896" s="338"/>
      <c r="AP896" s="338"/>
      <c r="AQ896" s="338"/>
      <c r="AR896" s="338"/>
      <c r="AS896" s="338"/>
      <c r="AT896" s="338"/>
      <c r="AU896" s="338"/>
      <c r="AV896" s="338"/>
      <c r="AW896" s="338"/>
      <c r="AX896" s="338"/>
      <c r="AY896" s="338"/>
      <c r="AZ896" s="338"/>
      <c r="BA896" s="338"/>
      <c r="BB896" s="338"/>
      <c r="BC896" s="338"/>
      <c r="BD896" s="338"/>
      <c r="BE896" s="338"/>
      <c r="BF896" s="338"/>
      <c r="BG896" s="338"/>
      <c r="BH896" s="338"/>
      <c r="BI896" s="338"/>
      <c r="BJ896" s="338"/>
      <c r="BK896" s="338"/>
      <c r="BL896" s="338"/>
      <c r="BM896" s="338"/>
      <c r="BN896" s="338"/>
      <c r="BO896" s="338"/>
      <c r="BP896" s="338"/>
      <c r="BQ896" s="338"/>
      <c r="BR896" s="338"/>
      <c r="BS896" s="338"/>
      <c r="BT896" s="338"/>
      <c r="BU896" s="338"/>
      <c r="BV896" s="343"/>
      <c r="BW896" s="343"/>
      <c r="BX896" s="343"/>
      <c r="BY896" s="343"/>
      <c r="BZ896" s="338"/>
      <c r="CA896" s="338"/>
      <c r="CB896" s="338"/>
      <c r="CC896" s="338"/>
      <c r="CD896" s="338"/>
      <c r="CE896" s="338"/>
      <c r="CF896" s="338"/>
    </row>
    <row r="897" ht="15.75" customHeight="1">
      <c r="A897" s="829"/>
      <c r="B897" s="338"/>
      <c r="C897" s="338"/>
      <c r="D897" s="338"/>
      <c r="E897" s="338"/>
      <c r="F897" s="346"/>
      <c r="G897" s="546"/>
      <c r="H897" s="547"/>
      <c r="I897" s="786">
        <f t="shared" si="177"/>
        <v>0</v>
      </c>
      <c r="J897" s="448"/>
      <c r="K897" s="344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  <c r="AI897" s="338"/>
      <c r="AJ897" s="338"/>
      <c r="AK897" s="338"/>
      <c r="AL897" s="338"/>
      <c r="AM897" s="338"/>
      <c r="AN897" s="338"/>
      <c r="AO897" s="338"/>
      <c r="AP897" s="338"/>
      <c r="AQ897" s="338"/>
      <c r="AR897" s="338"/>
      <c r="AS897" s="338"/>
      <c r="AT897" s="338"/>
      <c r="AU897" s="338"/>
      <c r="AV897" s="338"/>
      <c r="AW897" s="338"/>
      <c r="AX897" s="338"/>
      <c r="AY897" s="338"/>
      <c r="AZ897" s="338"/>
      <c r="BA897" s="338"/>
      <c r="BB897" s="338"/>
      <c r="BC897" s="338"/>
      <c r="BD897" s="338"/>
      <c r="BE897" s="338"/>
      <c r="BF897" s="338"/>
      <c r="BG897" s="338"/>
      <c r="BH897" s="338"/>
      <c r="BI897" s="338"/>
      <c r="BJ897" s="338"/>
      <c r="BK897" s="338"/>
      <c r="BL897" s="338"/>
      <c r="BM897" s="338"/>
      <c r="BN897" s="338"/>
      <c r="BO897" s="338"/>
      <c r="BP897" s="338"/>
      <c r="BQ897" s="338"/>
      <c r="BR897" s="338"/>
      <c r="BS897" s="338"/>
      <c r="BT897" s="338"/>
      <c r="BU897" s="338"/>
      <c r="BV897" s="343"/>
      <c r="BW897" s="343"/>
      <c r="BX897" s="343"/>
      <c r="BY897" s="343"/>
      <c r="BZ897" s="338"/>
      <c r="CA897" s="338"/>
      <c r="CB897" s="338"/>
      <c r="CC897" s="338"/>
      <c r="CD897" s="338"/>
      <c r="CE897" s="338"/>
      <c r="CF897" s="338"/>
    </row>
    <row r="898" ht="15.75" customHeight="1">
      <c r="A898" s="829"/>
      <c r="B898" s="338"/>
      <c r="C898" s="338"/>
      <c r="D898" s="338"/>
      <c r="E898" s="338"/>
      <c r="F898" s="346"/>
      <c r="G898" s="546"/>
      <c r="H898" s="547"/>
      <c r="I898" s="786">
        <f t="shared" si="177"/>
        <v>0</v>
      </c>
      <c r="J898" s="448"/>
      <c r="K898" s="344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  <c r="AI898" s="338"/>
      <c r="AJ898" s="338"/>
      <c r="AK898" s="338"/>
      <c r="AL898" s="338"/>
      <c r="AM898" s="338"/>
      <c r="AN898" s="338"/>
      <c r="AO898" s="338"/>
      <c r="AP898" s="338"/>
      <c r="AQ898" s="338"/>
      <c r="AR898" s="338"/>
      <c r="AS898" s="338"/>
      <c r="AT898" s="338"/>
      <c r="AU898" s="338"/>
      <c r="AV898" s="338"/>
      <c r="AW898" s="338"/>
      <c r="AX898" s="338"/>
      <c r="AY898" s="338"/>
      <c r="AZ898" s="338"/>
      <c r="BA898" s="338"/>
      <c r="BB898" s="338"/>
      <c r="BC898" s="338"/>
      <c r="BD898" s="338"/>
      <c r="BE898" s="338"/>
      <c r="BF898" s="338"/>
      <c r="BG898" s="338"/>
      <c r="BH898" s="338"/>
      <c r="BI898" s="338"/>
      <c r="BJ898" s="338"/>
      <c r="BK898" s="338"/>
      <c r="BL898" s="338"/>
      <c r="BM898" s="338"/>
      <c r="BN898" s="338"/>
      <c r="BO898" s="338"/>
      <c r="BP898" s="338"/>
      <c r="BQ898" s="338"/>
      <c r="BR898" s="338"/>
      <c r="BS898" s="338"/>
      <c r="BT898" s="338"/>
      <c r="BU898" s="338"/>
      <c r="BV898" s="343"/>
      <c r="BW898" s="343"/>
      <c r="BX898" s="343"/>
      <c r="BY898" s="343"/>
      <c r="BZ898" s="338"/>
      <c r="CA898" s="338"/>
      <c r="CB898" s="338"/>
      <c r="CC898" s="338"/>
      <c r="CD898" s="338"/>
      <c r="CE898" s="338"/>
      <c r="CF898" s="338"/>
    </row>
    <row r="899" ht="15.75" customHeight="1">
      <c r="A899" s="829"/>
      <c r="B899" s="338"/>
      <c r="C899" s="338"/>
      <c r="D899" s="338"/>
      <c r="E899" s="338"/>
      <c r="F899" s="346"/>
      <c r="G899" s="546"/>
      <c r="H899" s="547"/>
      <c r="I899" s="786">
        <f t="shared" si="177"/>
        <v>0</v>
      </c>
      <c r="J899" s="448"/>
      <c r="K899" s="344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  <c r="AI899" s="338"/>
      <c r="AJ899" s="338"/>
      <c r="AK899" s="338"/>
      <c r="AL899" s="338"/>
      <c r="AM899" s="338"/>
      <c r="AN899" s="338"/>
      <c r="AO899" s="338"/>
      <c r="AP899" s="338"/>
      <c r="AQ899" s="338"/>
      <c r="AR899" s="338"/>
      <c r="AS899" s="338"/>
      <c r="AT899" s="338"/>
      <c r="AU899" s="338"/>
      <c r="AV899" s="338"/>
      <c r="AW899" s="338"/>
      <c r="AX899" s="338"/>
      <c r="AY899" s="338"/>
      <c r="AZ899" s="338"/>
      <c r="BA899" s="338"/>
      <c r="BB899" s="338"/>
      <c r="BC899" s="338"/>
      <c r="BD899" s="338"/>
      <c r="BE899" s="338"/>
      <c r="BF899" s="338"/>
      <c r="BG899" s="338"/>
      <c r="BH899" s="338"/>
      <c r="BI899" s="338"/>
      <c r="BJ899" s="338"/>
      <c r="BK899" s="338"/>
      <c r="BL899" s="338"/>
      <c r="BM899" s="338"/>
      <c r="BN899" s="338"/>
      <c r="BO899" s="338"/>
      <c r="BP899" s="338"/>
      <c r="BQ899" s="338"/>
      <c r="BR899" s="338"/>
      <c r="BS899" s="338"/>
      <c r="BT899" s="338"/>
      <c r="BU899" s="338"/>
      <c r="BV899" s="343"/>
      <c r="BW899" s="343"/>
      <c r="BX899" s="343"/>
      <c r="BY899" s="343"/>
      <c r="BZ899" s="338"/>
      <c r="CA899" s="338"/>
      <c r="CB899" s="338"/>
      <c r="CC899" s="338"/>
      <c r="CD899" s="338"/>
      <c r="CE899" s="338"/>
      <c r="CF899" s="338"/>
    </row>
    <row r="900" ht="15.75" customHeight="1">
      <c r="A900" s="829"/>
      <c r="B900" s="338"/>
      <c r="C900" s="338"/>
      <c r="D900" s="338"/>
      <c r="E900" s="338"/>
      <c r="F900" s="346"/>
      <c r="G900" s="546"/>
      <c r="H900" s="547"/>
      <c r="I900" s="786">
        <f t="shared" si="177"/>
        <v>0</v>
      </c>
      <c r="J900" s="448"/>
      <c r="K900" s="344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  <c r="AI900" s="338"/>
      <c r="AJ900" s="338"/>
      <c r="AK900" s="338"/>
      <c r="AL900" s="338"/>
      <c r="AM900" s="338"/>
      <c r="AN900" s="338"/>
      <c r="AO900" s="338"/>
      <c r="AP900" s="338"/>
      <c r="AQ900" s="338"/>
      <c r="AR900" s="338"/>
      <c r="AS900" s="338"/>
      <c r="AT900" s="338"/>
      <c r="AU900" s="338"/>
      <c r="AV900" s="338"/>
      <c r="AW900" s="338"/>
      <c r="AX900" s="338"/>
      <c r="AY900" s="338"/>
      <c r="AZ900" s="338"/>
      <c r="BA900" s="338"/>
      <c r="BB900" s="338"/>
      <c r="BC900" s="338"/>
      <c r="BD900" s="338"/>
      <c r="BE900" s="338"/>
      <c r="BF900" s="338"/>
      <c r="BG900" s="338"/>
      <c r="BH900" s="338"/>
      <c r="BI900" s="338"/>
      <c r="BJ900" s="338"/>
      <c r="BK900" s="338"/>
      <c r="BL900" s="338"/>
      <c r="BM900" s="338"/>
      <c r="BN900" s="338"/>
      <c r="BO900" s="338"/>
      <c r="BP900" s="338"/>
      <c r="BQ900" s="338"/>
      <c r="BR900" s="338"/>
      <c r="BS900" s="338"/>
      <c r="BT900" s="338"/>
      <c r="BU900" s="338"/>
      <c r="BV900" s="343"/>
      <c r="BW900" s="343"/>
      <c r="BX900" s="343"/>
      <c r="BY900" s="343"/>
      <c r="BZ900" s="338"/>
      <c r="CA900" s="338"/>
      <c r="CB900" s="338"/>
      <c r="CC900" s="338"/>
      <c r="CD900" s="338"/>
      <c r="CE900" s="338"/>
      <c r="CF900" s="338"/>
    </row>
    <row r="901" ht="15.75" customHeight="1">
      <c r="A901" s="829"/>
      <c r="B901" s="338"/>
      <c r="C901" s="338"/>
      <c r="D901" s="338"/>
      <c r="E901" s="338"/>
      <c r="F901" s="346"/>
      <c r="G901" s="546"/>
      <c r="H901" s="547"/>
      <c r="I901" s="786">
        <f t="shared" si="177"/>
        <v>0</v>
      </c>
      <c r="J901" s="448"/>
      <c r="K901" s="344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  <c r="AI901" s="338"/>
      <c r="AJ901" s="338"/>
      <c r="AK901" s="338"/>
      <c r="AL901" s="338"/>
      <c r="AM901" s="338"/>
      <c r="AN901" s="338"/>
      <c r="AO901" s="338"/>
      <c r="AP901" s="338"/>
      <c r="AQ901" s="338"/>
      <c r="AR901" s="338"/>
      <c r="AS901" s="338"/>
      <c r="AT901" s="338"/>
      <c r="AU901" s="338"/>
      <c r="AV901" s="338"/>
      <c r="AW901" s="338"/>
      <c r="AX901" s="338"/>
      <c r="AY901" s="338"/>
      <c r="AZ901" s="338"/>
      <c r="BA901" s="338"/>
      <c r="BB901" s="338"/>
      <c r="BC901" s="338"/>
      <c r="BD901" s="338"/>
      <c r="BE901" s="338"/>
      <c r="BF901" s="338"/>
      <c r="BG901" s="338"/>
      <c r="BH901" s="338"/>
      <c r="BI901" s="338"/>
      <c r="BJ901" s="338"/>
      <c r="BK901" s="338"/>
      <c r="BL901" s="338"/>
      <c r="BM901" s="338"/>
      <c r="BN901" s="338"/>
      <c r="BO901" s="338"/>
      <c r="BP901" s="338"/>
      <c r="BQ901" s="338"/>
      <c r="BR901" s="338"/>
      <c r="BS901" s="338"/>
      <c r="BT901" s="338"/>
      <c r="BU901" s="338"/>
      <c r="BV901" s="343"/>
      <c r="BW901" s="343"/>
      <c r="BX901" s="343"/>
      <c r="BY901" s="343"/>
      <c r="BZ901" s="338"/>
      <c r="CA901" s="338"/>
      <c r="CB901" s="338"/>
      <c r="CC901" s="338"/>
      <c r="CD901" s="338"/>
      <c r="CE901" s="338"/>
      <c r="CF901" s="338"/>
    </row>
    <row r="902" ht="15.75" customHeight="1">
      <c r="A902" s="829"/>
      <c r="B902" s="338"/>
      <c r="C902" s="338"/>
      <c r="D902" s="338"/>
      <c r="E902" s="338"/>
      <c r="F902" s="346"/>
      <c r="G902" s="546"/>
      <c r="H902" s="547"/>
      <c r="I902" s="786">
        <f t="shared" si="177"/>
        <v>0</v>
      </c>
      <c r="J902" s="448"/>
      <c r="K902" s="344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  <c r="AI902" s="338"/>
      <c r="AJ902" s="338"/>
      <c r="AK902" s="338"/>
      <c r="AL902" s="338"/>
      <c r="AM902" s="338"/>
      <c r="AN902" s="338"/>
      <c r="AO902" s="338"/>
      <c r="AP902" s="338"/>
      <c r="AQ902" s="338"/>
      <c r="AR902" s="338"/>
      <c r="AS902" s="338"/>
      <c r="AT902" s="338"/>
      <c r="AU902" s="338"/>
      <c r="AV902" s="338"/>
      <c r="AW902" s="338"/>
      <c r="AX902" s="338"/>
      <c r="AY902" s="338"/>
      <c r="AZ902" s="338"/>
      <c r="BA902" s="338"/>
      <c r="BB902" s="338"/>
      <c r="BC902" s="338"/>
      <c r="BD902" s="338"/>
      <c r="BE902" s="338"/>
      <c r="BF902" s="338"/>
      <c r="BG902" s="338"/>
      <c r="BH902" s="338"/>
      <c r="BI902" s="338"/>
      <c r="BJ902" s="338"/>
      <c r="BK902" s="338"/>
      <c r="BL902" s="338"/>
      <c r="BM902" s="338"/>
      <c r="BN902" s="338"/>
      <c r="BO902" s="338"/>
      <c r="BP902" s="338"/>
      <c r="BQ902" s="338"/>
      <c r="BR902" s="338"/>
      <c r="BS902" s="338"/>
      <c r="BT902" s="338"/>
      <c r="BU902" s="338"/>
      <c r="BV902" s="343"/>
      <c r="BW902" s="343"/>
      <c r="BX902" s="343"/>
      <c r="BY902" s="343"/>
      <c r="BZ902" s="338"/>
      <c r="CA902" s="338"/>
      <c r="CB902" s="338"/>
      <c r="CC902" s="338"/>
      <c r="CD902" s="338"/>
      <c r="CE902" s="338"/>
      <c r="CF902" s="338"/>
    </row>
    <row r="903" ht="15.75" customHeight="1">
      <c r="A903" s="829"/>
      <c r="B903" s="338"/>
      <c r="C903" s="338"/>
      <c r="D903" s="338"/>
      <c r="E903" s="338"/>
      <c r="F903" s="346"/>
      <c r="G903" s="546"/>
      <c r="H903" s="547"/>
      <c r="I903" s="786">
        <f t="shared" si="177"/>
        <v>0</v>
      </c>
      <c r="J903" s="448"/>
      <c r="K903" s="344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  <c r="AI903" s="338"/>
      <c r="AJ903" s="338"/>
      <c r="AK903" s="338"/>
      <c r="AL903" s="338"/>
      <c r="AM903" s="338"/>
      <c r="AN903" s="338"/>
      <c r="AO903" s="338"/>
      <c r="AP903" s="338"/>
      <c r="AQ903" s="338"/>
      <c r="AR903" s="338"/>
      <c r="AS903" s="338"/>
      <c r="AT903" s="338"/>
      <c r="AU903" s="338"/>
      <c r="AV903" s="338"/>
      <c r="AW903" s="338"/>
      <c r="AX903" s="338"/>
      <c r="AY903" s="338"/>
      <c r="AZ903" s="338"/>
      <c r="BA903" s="338"/>
      <c r="BB903" s="338"/>
      <c r="BC903" s="338"/>
      <c r="BD903" s="338"/>
      <c r="BE903" s="338"/>
      <c r="BF903" s="338"/>
      <c r="BG903" s="338"/>
      <c r="BH903" s="338"/>
      <c r="BI903" s="338"/>
      <c r="BJ903" s="338"/>
      <c r="BK903" s="338"/>
      <c r="BL903" s="338"/>
      <c r="BM903" s="338"/>
      <c r="BN903" s="338"/>
      <c r="BO903" s="338"/>
      <c r="BP903" s="338"/>
      <c r="BQ903" s="338"/>
      <c r="BR903" s="338"/>
      <c r="BS903" s="338"/>
      <c r="BT903" s="338"/>
      <c r="BU903" s="338"/>
      <c r="BV903" s="343"/>
      <c r="BW903" s="343"/>
      <c r="BX903" s="343"/>
      <c r="BY903" s="343"/>
      <c r="BZ903" s="338"/>
      <c r="CA903" s="338"/>
      <c r="CB903" s="338"/>
      <c r="CC903" s="338"/>
      <c r="CD903" s="338"/>
      <c r="CE903" s="338"/>
      <c r="CF903" s="338"/>
    </row>
    <row r="904" ht="15.75" customHeight="1">
      <c r="A904" s="829"/>
      <c r="B904" s="338"/>
      <c r="C904" s="338"/>
      <c r="D904" s="338"/>
      <c r="E904" s="338"/>
      <c r="F904" s="346"/>
      <c r="G904" s="546"/>
      <c r="H904" s="547"/>
      <c r="I904" s="786">
        <f t="shared" si="177"/>
        <v>0</v>
      </c>
      <c r="J904" s="448"/>
      <c r="K904" s="344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  <c r="AI904" s="338"/>
      <c r="AJ904" s="338"/>
      <c r="AK904" s="338"/>
      <c r="AL904" s="338"/>
      <c r="AM904" s="338"/>
      <c r="AN904" s="338"/>
      <c r="AO904" s="338"/>
      <c r="AP904" s="338"/>
      <c r="AQ904" s="338"/>
      <c r="AR904" s="338"/>
      <c r="AS904" s="338"/>
      <c r="AT904" s="338"/>
      <c r="AU904" s="338"/>
      <c r="AV904" s="338"/>
      <c r="AW904" s="338"/>
      <c r="AX904" s="338"/>
      <c r="AY904" s="338"/>
      <c r="AZ904" s="338"/>
      <c r="BA904" s="338"/>
      <c r="BB904" s="338"/>
      <c r="BC904" s="338"/>
      <c r="BD904" s="338"/>
      <c r="BE904" s="338"/>
      <c r="BF904" s="338"/>
      <c r="BG904" s="338"/>
      <c r="BH904" s="338"/>
      <c r="BI904" s="338"/>
      <c r="BJ904" s="338"/>
      <c r="BK904" s="338"/>
      <c r="BL904" s="338"/>
      <c r="BM904" s="338"/>
      <c r="BN904" s="338"/>
      <c r="BO904" s="338"/>
      <c r="BP904" s="338"/>
      <c r="BQ904" s="338"/>
      <c r="BR904" s="338"/>
      <c r="BS904" s="338"/>
      <c r="BT904" s="338"/>
      <c r="BU904" s="338"/>
      <c r="BV904" s="343"/>
      <c r="BW904" s="343"/>
      <c r="BX904" s="343"/>
      <c r="BY904" s="343"/>
      <c r="BZ904" s="338"/>
      <c r="CA904" s="338"/>
      <c r="CB904" s="338"/>
      <c r="CC904" s="338"/>
      <c r="CD904" s="338"/>
      <c r="CE904" s="338"/>
      <c r="CF904" s="338"/>
    </row>
    <row r="905" ht="15.75" customHeight="1">
      <c r="A905" s="829"/>
      <c r="B905" s="338"/>
      <c r="C905" s="338"/>
      <c r="D905" s="338"/>
      <c r="E905" s="338"/>
      <c r="F905" s="346"/>
      <c r="G905" s="546"/>
      <c r="H905" s="547"/>
      <c r="I905" s="786">
        <f t="shared" si="177"/>
        <v>0</v>
      </c>
      <c r="J905" s="448"/>
      <c r="K905" s="344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  <c r="AI905" s="338"/>
      <c r="AJ905" s="338"/>
      <c r="AK905" s="338"/>
      <c r="AL905" s="338"/>
      <c r="AM905" s="338"/>
      <c r="AN905" s="338"/>
      <c r="AO905" s="338"/>
      <c r="AP905" s="338"/>
      <c r="AQ905" s="338"/>
      <c r="AR905" s="338"/>
      <c r="AS905" s="338"/>
      <c r="AT905" s="338"/>
      <c r="AU905" s="338"/>
      <c r="AV905" s="338"/>
      <c r="AW905" s="338"/>
      <c r="AX905" s="338"/>
      <c r="AY905" s="338"/>
      <c r="AZ905" s="338"/>
      <c r="BA905" s="338"/>
      <c r="BB905" s="338"/>
      <c r="BC905" s="338"/>
      <c r="BD905" s="338"/>
      <c r="BE905" s="338"/>
      <c r="BF905" s="338"/>
      <c r="BG905" s="338"/>
      <c r="BH905" s="338"/>
      <c r="BI905" s="338"/>
      <c r="BJ905" s="338"/>
      <c r="BK905" s="338"/>
      <c r="BL905" s="338"/>
      <c r="BM905" s="338"/>
      <c r="BN905" s="338"/>
      <c r="BO905" s="338"/>
      <c r="BP905" s="338"/>
      <c r="BQ905" s="338"/>
      <c r="BR905" s="338"/>
      <c r="BS905" s="338"/>
      <c r="BT905" s="338"/>
      <c r="BU905" s="338"/>
      <c r="BV905" s="343"/>
      <c r="BW905" s="343"/>
      <c r="BX905" s="343"/>
      <c r="BY905" s="343"/>
      <c r="BZ905" s="338"/>
      <c r="CA905" s="338"/>
      <c r="CB905" s="338"/>
      <c r="CC905" s="338"/>
      <c r="CD905" s="338"/>
      <c r="CE905" s="338"/>
      <c r="CF905" s="338"/>
    </row>
    <row r="906" ht="15.75" customHeight="1">
      <c r="A906" s="829"/>
      <c r="B906" s="338"/>
      <c r="C906" s="338"/>
      <c r="D906" s="338"/>
      <c r="E906" s="338"/>
      <c r="F906" s="346"/>
      <c r="G906" s="546"/>
      <c r="H906" s="547"/>
      <c r="I906" s="786">
        <f t="shared" si="177"/>
        <v>0</v>
      </c>
      <c r="J906" s="448"/>
      <c r="K906" s="344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  <c r="AI906" s="338"/>
      <c r="AJ906" s="338"/>
      <c r="AK906" s="338"/>
      <c r="AL906" s="338"/>
      <c r="AM906" s="338"/>
      <c r="AN906" s="338"/>
      <c r="AO906" s="338"/>
      <c r="AP906" s="338"/>
      <c r="AQ906" s="338"/>
      <c r="AR906" s="338"/>
      <c r="AS906" s="338"/>
      <c r="AT906" s="338"/>
      <c r="AU906" s="338"/>
      <c r="AV906" s="338"/>
      <c r="AW906" s="338"/>
      <c r="AX906" s="338"/>
      <c r="AY906" s="338"/>
      <c r="AZ906" s="338"/>
      <c r="BA906" s="338"/>
      <c r="BB906" s="338"/>
      <c r="BC906" s="338"/>
      <c r="BD906" s="338"/>
      <c r="BE906" s="338"/>
      <c r="BF906" s="338"/>
      <c r="BG906" s="338"/>
      <c r="BH906" s="338"/>
      <c r="BI906" s="338"/>
      <c r="BJ906" s="338"/>
      <c r="BK906" s="338"/>
      <c r="BL906" s="338"/>
      <c r="BM906" s="338"/>
      <c r="BN906" s="338"/>
      <c r="BO906" s="338"/>
      <c r="BP906" s="338"/>
      <c r="BQ906" s="338"/>
      <c r="BR906" s="338"/>
      <c r="BS906" s="338"/>
      <c r="BT906" s="338"/>
      <c r="BU906" s="338"/>
      <c r="BV906" s="343"/>
      <c r="BW906" s="343"/>
      <c r="BX906" s="343"/>
      <c r="BY906" s="343"/>
      <c r="BZ906" s="338"/>
      <c r="CA906" s="338"/>
      <c r="CB906" s="338"/>
      <c r="CC906" s="338"/>
      <c r="CD906" s="338"/>
      <c r="CE906" s="338"/>
      <c r="CF906" s="338"/>
    </row>
    <row r="907" ht="15.75" customHeight="1">
      <c r="A907" s="829"/>
      <c r="B907" s="338"/>
      <c r="C907" s="338"/>
      <c r="D907" s="338"/>
      <c r="E907" s="338"/>
      <c r="F907" s="346"/>
      <c r="G907" s="546"/>
      <c r="H907" s="547"/>
      <c r="I907" s="786">
        <f t="shared" si="177"/>
        <v>0</v>
      </c>
      <c r="J907" s="448"/>
      <c r="K907" s="344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  <c r="AI907" s="338"/>
      <c r="AJ907" s="338"/>
      <c r="AK907" s="338"/>
      <c r="AL907" s="338"/>
      <c r="AM907" s="338"/>
      <c r="AN907" s="338"/>
      <c r="AO907" s="338"/>
      <c r="AP907" s="338"/>
      <c r="AQ907" s="338"/>
      <c r="AR907" s="338"/>
      <c r="AS907" s="338"/>
      <c r="AT907" s="338"/>
      <c r="AU907" s="338"/>
      <c r="AV907" s="338"/>
      <c r="AW907" s="338"/>
      <c r="AX907" s="338"/>
      <c r="AY907" s="338"/>
      <c r="AZ907" s="338"/>
      <c r="BA907" s="338"/>
      <c r="BB907" s="338"/>
      <c r="BC907" s="338"/>
      <c r="BD907" s="338"/>
      <c r="BE907" s="338"/>
      <c r="BF907" s="338"/>
      <c r="BG907" s="338"/>
      <c r="BH907" s="338"/>
      <c r="BI907" s="338"/>
      <c r="BJ907" s="338"/>
      <c r="BK907" s="338"/>
      <c r="BL907" s="338"/>
      <c r="BM907" s="338"/>
      <c r="BN907" s="338"/>
      <c r="BO907" s="338"/>
      <c r="BP907" s="338"/>
      <c r="BQ907" s="338"/>
      <c r="BR907" s="338"/>
      <c r="BS907" s="338"/>
      <c r="BT907" s="338"/>
      <c r="BU907" s="338"/>
      <c r="BV907" s="343"/>
      <c r="BW907" s="343"/>
      <c r="BX907" s="343"/>
      <c r="BY907" s="343"/>
      <c r="BZ907" s="338"/>
      <c r="CA907" s="338"/>
      <c r="CB907" s="338"/>
      <c r="CC907" s="338"/>
      <c r="CD907" s="338"/>
      <c r="CE907" s="338"/>
      <c r="CF907" s="338"/>
    </row>
    <row r="908" ht="15.75" customHeight="1">
      <c r="A908" s="829"/>
      <c r="B908" s="338"/>
      <c r="C908" s="338"/>
      <c r="D908" s="338"/>
      <c r="E908" s="338"/>
      <c r="F908" s="346"/>
      <c r="G908" s="546"/>
      <c r="H908" s="547"/>
      <c r="I908" s="786">
        <f t="shared" si="177"/>
        <v>0</v>
      </c>
      <c r="J908" s="448"/>
      <c r="K908" s="344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  <c r="AI908" s="338"/>
      <c r="AJ908" s="338"/>
      <c r="AK908" s="338"/>
      <c r="AL908" s="338"/>
      <c r="AM908" s="338"/>
      <c r="AN908" s="338"/>
      <c r="AO908" s="338"/>
      <c r="AP908" s="338"/>
      <c r="AQ908" s="338"/>
      <c r="AR908" s="338"/>
      <c r="AS908" s="338"/>
      <c r="AT908" s="338"/>
      <c r="AU908" s="338"/>
      <c r="AV908" s="338"/>
      <c r="AW908" s="338"/>
      <c r="AX908" s="338"/>
      <c r="AY908" s="338"/>
      <c r="AZ908" s="338"/>
      <c r="BA908" s="338"/>
      <c r="BB908" s="338"/>
      <c r="BC908" s="338"/>
      <c r="BD908" s="338"/>
      <c r="BE908" s="338"/>
      <c r="BF908" s="338"/>
      <c r="BG908" s="338"/>
      <c r="BH908" s="338"/>
      <c r="BI908" s="338"/>
      <c r="BJ908" s="338"/>
      <c r="BK908" s="338"/>
      <c r="BL908" s="338"/>
      <c r="BM908" s="338"/>
      <c r="BN908" s="338"/>
      <c r="BO908" s="338"/>
      <c r="BP908" s="338"/>
      <c r="BQ908" s="338"/>
      <c r="BR908" s="338"/>
      <c r="BS908" s="338"/>
      <c r="BT908" s="338"/>
      <c r="BU908" s="338"/>
      <c r="BV908" s="343"/>
      <c r="BW908" s="343"/>
      <c r="BX908" s="343"/>
      <c r="BY908" s="343"/>
      <c r="BZ908" s="338"/>
      <c r="CA908" s="338"/>
      <c r="CB908" s="338"/>
      <c r="CC908" s="338"/>
      <c r="CD908" s="338"/>
      <c r="CE908" s="338"/>
      <c r="CF908" s="338"/>
    </row>
    <row r="909" ht="15.75" customHeight="1">
      <c r="A909" s="829"/>
      <c r="B909" s="338"/>
      <c r="C909" s="338"/>
      <c r="D909" s="338"/>
      <c r="E909" s="338"/>
      <c r="F909" s="346"/>
      <c r="G909" s="546"/>
      <c r="H909" s="547"/>
      <c r="I909" s="786">
        <f t="shared" si="177"/>
        <v>0</v>
      </c>
      <c r="J909" s="448"/>
      <c r="K909" s="344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  <c r="AI909" s="338"/>
      <c r="AJ909" s="338"/>
      <c r="AK909" s="338"/>
      <c r="AL909" s="338"/>
      <c r="AM909" s="338"/>
      <c r="AN909" s="338"/>
      <c r="AO909" s="338"/>
      <c r="AP909" s="338"/>
      <c r="AQ909" s="338"/>
      <c r="AR909" s="338"/>
      <c r="AS909" s="338"/>
      <c r="AT909" s="338"/>
      <c r="AU909" s="338"/>
      <c r="AV909" s="338"/>
      <c r="AW909" s="338"/>
      <c r="AX909" s="338"/>
      <c r="AY909" s="338"/>
      <c r="AZ909" s="338"/>
      <c r="BA909" s="338"/>
      <c r="BB909" s="338"/>
      <c r="BC909" s="338"/>
      <c r="BD909" s="338"/>
      <c r="BE909" s="338"/>
      <c r="BF909" s="338"/>
      <c r="BG909" s="338"/>
      <c r="BH909" s="338"/>
      <c r="BI909" s="338"/>
      <c r="BJ909" s="338"/>
      <c r="BK909" s="338"/>
      <c r="BL909" s="338"/>
      <c r="BM909" s="338"/>
      <c r="BN909" s="338"/>
      <c r="BO909" s="338"/>
      <c r="BP909" s="338"/>
      <c r="BQ909" s="338"/>
      <c r="BR909" s="338"/>
      <c r="BS909" s="338"/>
      <c r="BT909" s="338"/>
      <c r="BU909" s="338"/>
      <c r="BV909" s="343"/>
      <c r="BW909" s="343"/>
      <c r="BX909" s="343"/>
      <c r="BY909" s="343"/>
      <c r="BZ909" s="338"/>
      <c r="CA909" s="338"/>
      <c r="CB909" s="338"/>
      <c r="CC909" s="338"/>
      <c r="CD909" s="338"/>
      <c r="CE909" s="338"/>
      <c r="CF909" s="338"/>
    </row>
    <row r="910" ht="15.75" customHeight="1">
      <c r="A910" s="829"/>
      <c r="B910" s="338"/>
      <c r="C910" s="338"/>
      <c r="D910" s="338"/>
      <c r="E910" s="338"/>
      <c r="F910" s="346"/>
      <c r="G910" s="546"/>
      <c r="H910" s="547"/>
      <c r="I910" s="786">
        <f t="shared" si="177"/>
        <v>0</v>
      </c>
      <c r="J910" s="448"/>
      <c r="K910" s="344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  <c r="AI910" s="338"/>
      <c r="AJ910" s="338"/>
      <c r="AK910" s="338"/>
      <c r="AL910" s="338"/>
      <c r="AM910" s="338"/>
      <c r="AN910" s="338"/>
      <c r="AO910" s="338"/>
      <c r="AP910" s="338"/>
      <c r="AQ910" s="338"/>
      <c r="AR910" s="338"/>
      <c r="AS910" s="338"/>
      <c r="AT910" s="338"/>
      <c r="AU910" s="338"/>
      <c r="AV910" s="338"/>
      <c r="AW910" s="338"/>
      <c r="AX910" s="338"/>
      <c r="AY910" s="338"/>
      <c r="AZ910" s="338"/>
      <c r="BA910" s="338"/>
      <c r="BB910" s="338"/>
      <c r="BC910" s="338"/>
      <c r="BD910" s="338"/>
      <c r="BE910" s="338"/>
      <c r="BF910" s="338"/>
      <c r="BG910" s="338"/>
      <c r="BH910" s="338"/>
      <c r="BI910" s="338"/>
      <c r="BJ910" s="338"/>
      <c r="BK910" s="338"/>
      <c r="BL910" s="338"/>
      <c r="BM910" s="338"/>
      <c r="BN910" s="338"/>
      <c r="BO910" s="338"/>
      <c r="BP910" s="338"/>
      <c r="BQ910" s="338"/>
      <c r="BR910" s="338"/>
      <c r="BS910" s="338"/>
      <c r="BT910" s="338"/>
      <c r="BU910" s="338"/>
      <c r="BV910" s="343"/>
      <c r="BW910" s="343"/>
      <c r="BX910" s="343"/>
      <c r="BY910" s="343"/>
      <c r="BZ910" s="338"/>
      <c r="CA910" s="338"/>
      <c r="CB910" s="338"/>
      <c r="CC910" s="338"/>
      <c r="CD910" s="338"/>
      <c r="CE910" s="338"/>
      <c r="CF910" s="338"/>
    </row>
    <row r="911" ht="15.75" customHeight="1">
      <c r="A911" s="829"/>
      <c r="B911" s="338"/>
      <c r="C911" s="338"/>
      <c r="D911" s="338"/>
      <c r="E911" s="338"/>
      <c r="F911" s="346"/>
      <c r="G911" s="546"/>
      <c r="H911" s="547"/>
      <c r="I911" s="786">
        <f t="shared" si="177"/>
        <v>0</v>
      </c>
      <c r="J911" s="448"/>
      <c r="K911" s="344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  <c r="AI911" s="338"/>
      <c r="AJ911" s="338"/>
      <c r="AK911" s="338"/>
      <c r="AL911" s="338"/>
      <c r="AM911" s="338"/>
      <c r="AN911" s="338"/>
      <c r="AO911" s="338"/>
      <c r="AP911" s="338"/>
      <c r="AQ911" s="338"/>
      <c r="AR911" s="338"/>
      <c r="AS911" s="338"/>
      <c r="AT911" s="338"/>
      <c r="AU911" s="338"/>
      <c r="AV911" s="338"/>
      <c r="AW911" s="338"/>
      <c r="AX911" s="338"/>
      <c r="AY911" s="338"/>
      <c r="AZ911" s="338"/>
      <c r="BA911" s="338"/>
      <c r="BB911" s="338"/>
      <c r="BC911" s="338"/>
      <c r="BD911" s="338"/>
      <c r="BE911" s="338"/>
      <c r="BF911" s="338"/>
      <c r="BG911" s="338"/>
      <c r="BH911" s="338"/>
      <c r="BI911" s="338"/>
      <c r="BJ911" s="338"/>
      <c r="BK911" s="338"/>
      <c r="BL911" s="338"/>
      <c r="BM911" s="338"/>
      <c r="BN911" s="338"/>
      <c r="BO911" s="338"/>
      <c r="BP911" s="338"/>
      <c r="BQ911" s="338"/>
      <c r="BR911" s="338"/>
      <c r="BS911" s="338"/>
      <c r="BT911" s="338"/>
      <c r="BU911" s="338"/>
      <c r="BV911" s="343"/>
      <c r="BW911" s="343"/>
      <c r="BX911" s="343"/>
      <c r="BY911" s="343"/>
      <c r="BZ911" s="338"/>
      <c r="CA911" s="338"/>
      <c r="CB911" s="338"/>
      <c r="CC911" s="338"/>
      <c r="CD911" s="338"/>
      <c r="CE911" s="338"/>
      <c r="CF911" s="338"/>
    </row>
    <row r="912" ht="15.75" customHeight="1">
      <c r="A912" s="829"/>
      <c r="B912" s="338"/>
      <c r="C912" s="338"/>
      <c r="D912" s="338"/>
      <c r="E912" s="338"/>
      <c r="F912" s="346"/>
      <c r="G912" s="546"/>
      <c r="H912" s="547"/>
      <c r="I912" s="786">
        <f t="shared" si="177"/>
        <v>0</v>
      </c>
      <c r="J912" s="448"/>
      <c r="K912" s="344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  <c r="AI912" s="338"/>
      <c r="AJ912" s="338"/>
      <c r="AK912" s="338"/>
      <c r="AL912" s="338"/>
      <c r="AM912" s="338"/>
      <c r="AN912" s="338"/>
      <c r="AO912" s="338"/>
      <c r="AP912" s="338"/>
      <c r="AQ912" s="338"/>
      <c r="AR912" s="338"/>
      <c r="AS912" s="338"/>
      <c r="AT912" s="338"/>
      <c r="AU912" s="338"/>
      <c r="AV912" s="338"/>
      <c r="AW912" s="338"/>
      <c r="AX912" s="338"/>
      <c r="AY912" s="338"/>
      <c r="AZ912" s="338"/>
      <c r="BA912" s="338"/>
      <c r="BB912" s="338"/>
      <c r="BC912" s="338"/>
      <c r="BD912" s="338"/>
      <c r="BE912" s="338"/>
      <c r="BF912" s="338"/>
      <c r="BG912" s="338"/>
      <c r="BH912" s="338"/>
      <c r="BI912" s="338"/>
      <c r="BJ912" s="338"/>
      <c r="BK912" s="338"/>
      <c r="BL912" s="338"/>
      <c r="BM912" s="338"/>
      <c r="BN912" s="338"/>
      <c r="BO912" s="338"/>
      <c r="BP912" s="338"/>
      <c r="BQ912" s="338"/>
      <c r="BR912" s="338"/>
      <c r="BS912" s="338"/>
      <c r="BT912" s="338"/>
      <c r="BU912" s="338"/>
      <c r="BV912" s="343"/>
      <c r="BW912" s="343"/>
      <c r="BX912" s="343"/>
      <c r="BY912" s="343"/>
      <c r="BZ912" s="338"/>
      <c r="CA912" s="338"/>
      <c r="CB912" s="338"/>
      <c r="CC912" s="338"/>
      <c r="CD912" s="338"/>
      <c r="CE912" s="338"/>
      <c r="CF912" s="338"/>
    </row>
    <row r="913" ht="15.75" customHeight="1">
      <c r="A913" s="829"/>
      <c r="B913" s="338"/>
      <c r="C913" s="338"/>
      <c r="D913" s="338"/>
      <c r="E913" s="338"/>
      <c r="F913" s="346"/>
      <c r="G913" s="546"/>
      <c r="H913" s="547"/>
      <c r="I913" s="786">
        <f t="shared" si="177"/>
        <v>0</v>
      </c>
      <c r="J913" s="448"/>
      <c r="K913" s="344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  <c r="AI913" s="338"/>
      <c r="AJ913" s="338"/>
      <c r="AK913" s="338"/>
      <c r="AL913" s="338"/>
      <c r="AM913" s="338"/>
      <c r="AN913" s="338"/>
      <c r="AO913" s="338"/>
      <c r="AP913" s="338"/>
      <c r="AQ913" s="338"/>
      <c r="AR913" s="338"/>
      <c r="AS913" s="338"/>
      <c r="AT913" s="338"/>
      <c r="AU913" s="338"/>
      <c r="AV913" s="338"/>
      <c r="AW913" s="338"/>
      <c r="AX913" s="338"/>
      <c r="AY913" s="338"/>
      <c r="AZ913" s="338"/>
      <c r="BA913" s="338"/>
      <c r="BB913" s="338"/>
      <c r="BC913" s="338"/>
      <c r="BD913" s="338"/>
      <c r="BE913" s="338"/>
      <c r="BF913" s="338"/>
      <c r="BG913" s="338"/>
      <c r="BH913" s="338"/>
      <c r="BI913" s="338"/>
      <c r="BJ913" s="338"/>
      <c r="BK913" s="338"/>
      <c r="BL913" s="338"/>
      <c r="BM913" s="338"/>
      <c r="BN913" s="338"/>
      <c r="BO913" s="338"/>
      <c r="BP913" s="338"/>
      <c r="BQ913" s="338"/>
      <c r="BR913" s="338"/>
      <c r="BS913" s="338"/>
      <c r="BT913" s="338"/>
      <c r="BU913" s="338"/>
      <c r="BV913" s="343"/>
      <c r="BW913" s="343"/>
      <c r="BX913" s="343"/>
      <c r="BY913" s="343"/>
      <c r="BZ913" s="338"/>
      <c r="CA913" s="338"/>
      <c r="CB913" s="338"/>
      <c r="CC913" s="338"/>
      <c r="CD913" s="338"/>
      <c r="CE913" s="338"/>
      <c r="CF913" s="338"/>
    </row>
    <row r="914" ht="15.75" customHeight="1">
      <c r="A914" s="829"/>
      <c r="B914" s="338"/>
      <c r="C914" s="338"/>
      <c r="D914" s="338"/>
      <c r="E914" s="338"/>
      <c r="F914" s="346"/>
      <c r="G914" s="546"/>
      <c r="H914" s="547"/>
      <c r="I914" s="786">
        <f t="shared" si="177"/>
        <v>0</v>
      </c>
      <c r="J914" s="448"/>
      <c r="K914" s="344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  <c r="AI914" s="338"/>
      <c r="AJ914" s="338"/>
      <c r="AK914" s="338"/>
      <c r="AL914" s="338"/>
      <c r="AM914" s="338"/>
      <c r="AN914" s="338"/>
      <c r="AO914" s="338"/>
      <c r="AP914" s="338"/>
      <c r="AQ914" s="338"/>
      <c r="AR914" s="338"/>
      <c r="AS914" s="338"/>
      <c r="AT914" s="338"/>
      <c r="AU914" s="338"/>
      <c r="AV914" s="338"/>
      <c r="AW914" s="338"/>
      <c r="AX914" s="338"/>
      <c r="AY914" s="338"/>
      <c r="AZ914" s="338"/>
      <c r="BA914" s="338"/>
      <c r="BB914" s="338"/>
      <c r="BC914" s="338"/>
      <c r="BD914" s="338"/>
      <c r="BE914" s="338"/>
      <c r="BF914" s="338"/>
      <c r="BG914" s="338"/>
      <c r="BH914" s="338"/>
      <c r="BI914" s="338"/>
      <c r="BJ914" s="338"/>
      <c r="BK914" s="338"/>
      <c r="BL914" s="338"/>
      <c r="BM914" s="338"/>
      <c r="BN914" s="338"/>
      <c r="BO914" s="338"/>
      <c r="BP914" s="338"/>
      <c r="BQ914" s="338"/>
      <c r="BR914" s="338"/>
      <c r="BS914" s="338"/>
      <c r="BT914" s="338"/>
      <c r="BU914" s="338"/>
      <c r="BV914" s="343"/>
      <c r="BW914" s="343"/>
      <c r="BX914" s="343"/>
      <c r="BY914" s="343"/>
      <c r="BZ914" s="338"/>
      <c r="CA914" s="338"/>
      <c r="CB914" s="338"/>
      <c r="CC914" s="338"/>
      <c r="CD914" s="338"/>
      <c r="CE914" s="338"/>
      <c r="CF914" s="338"/>
    </row>
    <row r="915" ht="15.75" customHeight="1">
      <c r="A915" s="829"/>
      <c r="B915" s="338"/>
      <c r="C915" s="338"/>
      <c r="D915" s="338"/>
      <c r="E915" s="338"/>
      <c r="F915" s="346"/>
      <c r="G915" s="546"/>
      <c r="H915" s="547"/>
      <c r="I915" s="786">
        <f t="shared" si="177"/>
        <v>0</v>
      </c>
      <c r="J915" s="448"/>
      <c r="K915" s="344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  <c r="AI915" s="338"/>
      <c r="AJ915" s="338"/>
      <c r="AK915" s="338"/>
      <c r="AL915" s="338"/>
      <c r="AM915" s="338"/>
      <c r="AN915" s="338"/>
      <c r="AO915" s="338"/>
      <c r="AP915" s="338"/>
      <c r="AQ915" s="338"/>
      <c r="AR915" s="338"/>
      <c r="AS915" s="338"/>
      <c r="AT915" s="338"/>
      <c r="AU915" s="338"/>
      <c r="AV915" s="338"/>
      <c r="AW915" s="338"/>
      <c r="AX915" s="338"/>
      <c r="AY915" s="338"/>
      <c r="AZ915" s="338"/>
      <c r="BA915" s="338"/>
      <c r="BB915" s="338"/>
      <c r="BC915" s="338"/>
      <c r="BD915" s="338"/>
      <c r="BE915" s="338"/>
      <c r="BF915" s="338"/>
      <c r="BG915" s="338"/>
      <c r="BH915" s="338"/>
      <c r="BI915" s="338"/>
      <c r="BJ915" s="338"/>
      <c r="BK915" s="338"/>
      <c r="BL915" s="338"/>
      <c r="BM915" s="338"/>
      <c r="BN915" s="338"/>
      <c r="BO915" s="338"/>
      <c r="BP915" s="338"/>
      <c r="BQ915" s="338"/>
      <c r="BR915" s="338"/>
      <c r="BS915" s="338"/>
      <c r="BT915" s="338"/>
      <c r="BU915" s="338"/>
      <c r="BV915" s="343"/>
      <c r="BW915" s="343"/>
      <c r="BX915" s="343"/>
      <c r="BY915" s="343"/>
      <c r="BZ915" s="338"/>
      <c r="CA915" s="338"/>
      <c r="CB915" s="338"/>
      <c r="CC915" s="338"/>
      <c r="CD915" s="338"/>
      <c r="CE915" s="338"/>
      <c r="CF915" s="338"/>
    </row>
    <row r="916" ht="15.75" customHeight="1">
      <c r="A916" s="829"/>
      <c r="B916" s="338"/>
      <c r="C916" s="338"/>
      <c r="D916" s="338"/>
      <c r="E916" s="338"/>
      <c r="F916" s="346"/>
      <c r="G916" s="546"/>
      <c r="H916" s="547"/>
      <c r="I916" s="786">
        <f t="shared" si="177"/>
        <v>0</v>
      </c>
      <c r="J916" s="448"/>
      <c r="K916" s="344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  <c r="AI916" s="338"/>
      <c r="AJ916" s="338"/>
      <c r="AK916" s="338"/>
      <c r="AL916" s="338"/>
      <c r="AM916" s="338"/>
      <c r="AN916" s="338"/>
      <c r="AO916" s="338"/>
      <c r="AP916" s="338"/>
      <c r="AQ916" s="338"/>
      <c r="AR916" s="338"/>
      <c r="AS916" s="338"/>
      <c r="AT916" s="338"/>
      <c r="AU916" s="338"/>
      <c r="AV916" s="338"/>
      <c r="AW916" s="338"/>
      <c r="AX916" s="338"/>
      <c r="AY916" s="338"/>
      <c r="AZ916" s="338"/>
      <c r="BA916" s="338"/>
      <c r="BB916" s="338"/>
      <c r="BC916" s="338"/>
      <c r="BD916" s="338"/>
      <c r="BE916" s="338"/>
      <c r="BF916" s="338"/>
      <c r="BG916" s="338"/>
      <c r="BH916" s="338"/>
      <c r="BI916" s="338"/>
      <c r="BJ916" s="338"/>
      <c r="BK916" s="338"/>
      <c r="BL916" s="338"/>
      <c r="BM916" s="338"/>
      <c r="BN916" s="338"/>
      <c r="BO916" s="338"/>
      <c r="BP916" s="338"/>
      <c r="BQ916" s="338"/>
      <c r="BR916" s="338"/>
      <c r="BS916" s="338"/>
      <c r="BT916" s="338"/>
      <c r="BU916" s="338"/>
      <c r="BV916" s="343"/>
      <c r="BW916" s="343"/>
      <c r="BX916" s="343"/>
      <c r="BY916" s="343"/>
      <c r="BZ916" s="338"/>
      <c r="CA916" s="338"/>
      <c r="CB916" s="338"/>
      <c r="CC916" s="338"/>
      <c r="CD916" s="338"/>
      <c r="CE916" s="338"/>
      <c r="CF916" s="338"/>
    </row>
    <row r="917" ht="15.75" customHeight="1">
      <c r="A917" s="829"/>
      <c r="B917" s="338"/>
      <c r="C917" s="338"/>
      <c r="D917" s="338"/>
      <c r="E917" s="338"/>
      <c r="F917" s="346"/>
      <c r="G917" s="546"/>
      <c r="H917" s="547"/>
      <c r="I917" s="786">
        <f t="shared" si="177"/>
        <v>0</v>
      </c>
      <c r="J917" s="448"/>
      <c r="K917" s="344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  <c r="AI917" s="338"/>
      <c r="AJ917" s="338"/>
      <c r="AK917" s="338"/>
      <c r="AL917" s="338"/>
      <c r="AM917" s="338"/>
      <c r="AN917" s="338"/>
      <c r="AO917" s="338"/>
      <c r="AP917" s="338"/>
      <c r="AQ917" s="338"/>
      <c r="AR917" s="338"/>
      <c r="AS917" s="338"/>
      <c r="AT917" s="338"/>
      <c r="AU917" s="338"/>
      <c r="AV917" s="338"/>
      <c r="AW917" s="338"/>
      <c r="AX917" s="338"/>
      <c r="AY917" s="338"/>
      <c r="AZ917" s="338"/>
      <c r="BA917" s="338"/>
      <c r="BB917" s="338"/>
      <c r="BC917" s="338"/>
      <c r="BD917" s="338"/>
      <c r="BE917" s="338"/>
      <c r="BF917" s="338"/>
      <c r="BG917" s="338"/>
      <c r="BH917" s="338"/>
      <c r="BI917" s="338"/>
      <c r="BJ917" s="338"/>
      <c r="BK917" s="338"/>
      <c r="BL917" s="338"/>
      <c r="BM917" s="338"/>
      <c r="BN917" s="338"/>
      <c r="BO917" s="338"/>
      <c r="BP917" s="338"/>
      <c r="BQ917" s="338"/>
      <c r="BR917" s="338"/>
      <c r="BS917" s="338"/>
      <c r="BT917" s="338"/>
      <c r="BU917" s="338"/>
      <c r="BV917" s="343"/>
      <c r="BW917" s="343"/>
      <c r="BX917" s="343"/>
      <c r="BY917" s="343"/>
      <c r="BZ917" s="338"/>
      <c r="CA917" s="338"/>
      <c r="CB917" s="338"/>
      <c r="CC917" s="338"/>
      <c r="CD917" s="338"/>
      <c r="CE917" s="338"/>
      <c r="CF917" s="338"/>
    </row>
    <row r="918" ht="15.75" customHeight="1">
      <c r="A918" s="829"/>
      <c r="B918" s="338"/>
      <c r="C918" s="338"/>
      <c r="D918" s="338"/>
      <c r="E918" s="338"/>
      <c r="F918" s="346"/>
      <c r="G918" s="546"/>
      <c r="H918" s="547"/>
      <c r="I918" s="786">
        <f t="shared" si="177"/>
        <v>0</v>
      </c>
      <c r="J918" s="448"/>
      <c r="K918" s="344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  <c r="AI918" s="338"/>
      <c r="AJ918" s="338"/>
      <c r="AK918" s="338"/>
      <c r="AL918" s="338"/>
      <c r="AM918" s="338"/>
      <c r="AN918" s="338"/>
      <c r="AO918" s="338"/>
      <c r="AP918" s="338"/>
      <c r="AQ918" s="338"/>
      <c r="AR918" s="338"/>
      <c r="AS918" s="338"/>
      <c r="AT918" s="338"/>
      <c r="AU918" s="338"/>
      <c r="AV918" s="338"/>
      <c r="AW918" s="338"/>
      <c r="AX918" s="338"/>
      <c r="AY918" s="338"/>
      <c r="AZ918" s="338"/>
      <c r="BA918" s="338"/>
      <c r="BB918" s="338"/>
      <c r="BC918" s="338"/>
      <c r="BD918" s="338"/>
      <c r="BE918" s="338"/>
      <c r="BF918" s="338"/>
      <c r="BG918" s="338"/>
      <c r="BH918" s="338"/>
      <c r="BI918" s="338"/>
      <c r="BJ918" s="338"/>
      <c r="BK918" s="338"/>
      <c r="BL918" s="338"/>
      <c r="BM918" s="338"/>
      <c r="BN918" s="338"/>
      <c r="BO918" s="338"/>
      <c r="BP918" s="338"/>
      <c r="BQ918" s="338"/>
      <c r="BR918" s="338"/>
      <c r="BS918" s="338"/>
      <c r="BT918" s="338"/>
      <c r="BU918" s="338"/>
      <c r="BV918" s="343"/>
      <c r="BW918" s="343"/>
      <c r="BX918" s="343"/>
      <c r="BY918" s="343"/>
      <c r="BZ918" s="338"/>
      <c r="CA918" s="338"/>
      <c r="CB918" s="338"/>
      <c r="CC918" s="338"/>
      <c r="CD918" s="338"/>
      <c r="CE918" s="338"/>
      <c r="CF918" s="338"/>
    </row>
    <row r="919" ht="15.75" customHeight="1">
      <c r="A919" s="829"/>
      <c r="B919" s="338"/>
      <c r="C919" s="338"/>
      <c r="D919" s="338"/>
      <c r="E919" s="338"/>
      <c r="F919" s="346"/>
      <c r="G919" s="546"/>
      <c r="H919" s="547"/>
      <c r="I919" s="786">
        <f t="shared" si="177"/>
        <v>0</v>
      </c>
      <c r="J919" s="448"/>
      <c r="K919" s="344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  <c r="AI919" s="338"/>
      <c r="AJ919" s="338"/>
      <c r="AK919" s="338"/>
      <c r="AL919" s="338"/>
      <c r="AM919" s="338"/>
      <c r="AN919" s="338"/>
      <c r="AO919" s="338"/>
      <c r="AP919" s="338"/>
      <c r="AQ919" s="338"/>
      <c r="AR919" s="338"/>
      <c r="AS919" s="338"/>
      <c r="AT919" s="338"/>
      <c r="AU919" s="338"/>
      <c r="AV919" s="338"/>
      <c r="AW919" s="338"/>
      <c r="AX919" s="338"/>
      <c r="AY919" s="338"/>
      <c r="AZ919" s="338"/>
      <c r="BA919" s="338"/>
      <c r="BB919" s="338"/>
      <c r="BC919" s="338"/>
      <c r="BD919" s="338"/>
      <c r="BE919" s="338"/>
      <c r="BF919" s="338"/>
      <c r="BG919" s="338"/>
      <c r="BH919" s="338"/>
      <c r="BI919" s="338"/>
      <c r="BJ919" s="338"/>
      <c r="BK919" s="338"/>
      <c r="BL919" s="338"/>
      <c r="BM919" s="338"/>
      <c r="BN919" s="338"/>
      <c r="BO919" s="338"/>
      <c r="BP919" s="338"/>
      <c r="BQ919" s="338"/>
      <c r="BR919" s="338"/>
      <c r="BS919" s="338"/>
      <c r="BT919" s="338"/>
      <c r="BU919" s="338"/>
      <c r="BV919" s="343"/>
      <c r="BW919" s="343"/>
      <c r="BX919" s="343"/>
      <c r="BY919" s="343"/>
      <c r="BZ919" s="338"/>
      <c r="CA919" s="338"/>
      <c r="CB919" s="338"/>
      <c r="CC919" s="338"/>
      <c r="CD919" s="338"/>
      <c r="CE919" s="338"/>
      <c r="CF919" s="338"/>
    </row>
    <row r="920" ht="15.75" customHeight="1">
      <c r="A920" s="829"/>
      <c r="B920" s="338"/>
      <c r="C920" s="338"/>
      <c r="D920" s="338"/>
      <c r="E920" s="338"/>
      <c r="F920" s="346"/>
      <c r="G920" s="546"/>
      <c r="H920" s="547"/>
      <c r="I920" s="786">
        <f t="shared" si="177"/>
        <v>0</v>
      </c>
      <c r="J920" s="448"/>
      <c r="K920" s="344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  <c r="AI920" s="338"/>
      <c r="AJ920" s="338"/>
      <c r="AK920" s="338"/>
      <c r="AL920" s="338"/>
      <c r="AM920" s="338"/>
      <c r="AN920" s="338"/>
      <c r="AO920" s="338"/>
      <c r="AP920" s="338"/>
      <c r="AQ920" s="338"/>
      <c r="AR920" s="338"/>
      <c r="AS920" s="338"/>
      <c r="AT920" s="338"/>
      <c r="AU920" s="338"/>
      <c r="AV920" s="338"/>
      <c r="AW920" s="338"/>
      <c r="AX920" s="338"/>
      <c r="AY920" s="338"/>
      <c r="AZ920" s="338"/>
      <c r="BA920" s="338"/>
      <c r="BB920" s="338"/>
      <c r="BC920" s="338"/>
      <c r="BD920" s="338"/>
      <c r="BE920" s="338"/>
      <c r="BF920" s="338"/>
      <c r="BG920" s="338"/>
      <c r="BH920" s="338"/>
      <c r="BI920" s="338"/>
      <c r="BJ920" s="338"/>
      <c r="BK920" s="338"/>
      <c r="BL920" s="338"/>
      <c r="BM920" s="338"/>
      <c r="BN920" s="338"/>
      <c r="BO920" s="338"/>
      <c r="BP920" s="338"/>
      <c r="BQ920" s="338"/>
      <c r="BR920" s="338"/>
      <c r="BS920" s="338"/>
      <c r="BT920" s="338"/>
      <c r="BU920" s="338"/>
      <c r="BV920" s="343"/>
      <c r="BW920" s="343"/>
      <c r="BX920" s="343"/>
      <c r="BY920" s="343"/>
      <c r="BZ920" s="338"/>
      <c r="CA920" s="338"/>
      <c r="CB920" s="338"/>
      <c r="CC920" s="338"/>
      <c r="CD920" s="338"/>
      <c r="CE920" s="338"/>
      <c r="CF920" s="338"/>
    </row>
    <row r="921" ht="15.75" customHeight="1">
      <c r="A921" s="829"/>
      <c r="B921" s="338"/>
      <c r="C921" s="338"/>
      <c r="D921" s="338"/>
      <c r="E921" s="338"/>
      <c r="F921" s="346"/>
      <c r="G921" s="546"/>
      <c r="H921" s="547"/>
      <c r="I921" s="786">
        <f t="shared" si="177"/>
        <v>0</v>
      </c>
      <c r="J921" s="448"/>
      <c r="K921" s="344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  <c r="AI921" s="338"/>
      <c r="AJ921" s="338"/>
      <c r="AK921" s="338"/>
      <c r="AL921" s="338"/>
      <c r="AM921" s="338"/>
      <c r="AN921" s="338"/>
      <c r="AO921" s="338"/>
      <c r="AP921" s="338"/>
      <c r="AQ921" s="338"/>
      <c r="AR921" s="338"/>
      <c r="AS921" s="338"/>
      <c r="AT921" s="338"/>
      <c r="AU921" s="338"/>
      <c r="AV921" s="338"/>
      <c r="AW921" s="338"/>
      <c r="AX921" s="338"/>
      <c r="AY921" s="338"/>
      <c r="AZ921" s="338"/>
      <c r="BA921" s="338"/>
      <c r="BB921" s="338"/>
      <c r="BC921" s="338"/>
      <c r="BD921" s="338"/>
      <c r="BE921" s="338"/>
      <c r="BF921" s="338"/>
      <c r="BG921" s="338"/>
      <c r="BH921" s="338"/>
      <c r="BI921" s="338"/>
      <c r="BJ921" s="338"/>
      <c r="BK921" s="338"/>
      <c r="BL921" s="338"/>
      <c r="BM921" s="338"/>
      <c r="BN921" s="338"/>
      <c r="BO921" s="338"/>
      <c r="BP921" s="338"/>
      <c r="BQ921" s="338"/>
      <c r="BR921" s="338"/>
      <c r="BS921" s="338"/>
      <c r="BT921" s="338"/>
      <c r="BU921" s="338"/>
      <c r="BV921" s="343"/>
      <c r="BW921" s="343"/>
      <c r="BX921" s="343"/>
      <c r="BY921" s="343"/>
      <c r="BZ921" s="338"/>
      <c r="CA921" s="338"/>
      <c r="CB921" s="338"/>
      <c r="CC921" s="338"/>
      <c r="CD921" s="338"/>
      <c r="CE921" s="338"/>
      <c r="CF921" s="338"/>
    </row>
    <row r="922" ht="15.75" customHeight="1">
      <c r="A922" s="829"/>
      <c r="B922" s="338"/>
      <c r="C922" s="338"/>
      <c r="D922" s="338"/>
      <c r="E922" s="338"/>
      <c r="F922" s="346"/>
      <c r="G922" s="546"/>
      <c r="H922" s="547"/>
      <c r="I922" s="786">
        <f t="shared" si="177"/>
        <v>0</v>
      </c>
      <c r="J922" s="448"/>
      <c r="K922" s="344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  <c r="AI922" s="338"/>
      <c r="AJ922" s="338"/>
      <c r="AK922" s="338"/>
      <c r="AL922" s="338"/>
      <c r="AM922" s="338"/>
      <c r="AN922" s="338"/>
      <c r="AO922" s="338"/>
      <c r="AP922" s="338"/>
      <c r="AQ922" s="338"/>
      <c r="AR922" s="338"/>
      <c r="AS922" s="338"/>
      <c r="AT922" s="338"/>
      <c r="AU922" s="338"/>
      <c r="AV922" s="338"/>
      <c r="AW922" s="338"/>
      <c r="AX922" s="338"/>
      <c r="AY922" s="338"/>
      <c r="AZ922" s="338"/>
      <c r="BA922" s="338"/>
      <c r="BB922" s="338"/>
      <c r="BC922" s="338"/>
      <c r="BD922" s="338"/>
      <c r="BE922" s="338"/>
      <c r="BF922" s="338"/>
      <c r="BG922" s="338"/>
      <c r="BH922" s="338"/>
      <c r="BI922" s="338"/>
      <c r="BJ922" s="338"/>
      <c r="BK922" s="338"/>
      <c r="BL922" s="338"/>
      <c r="BM922" s="338"/>
      <c r="BN922" s="338"/>
      <c r="BO922" s="338"/>
      <c r="BP922" s="338"/>
      <c r="BQ922" s="338"/>
      <c r="BR922" s="338"/>
      <c r="BS922" s="338"/>
      <c r="BT922" s="338"/>
      <c r="BU922" s="338"/>
      <c r="BV922" s="343"/>
      <c r="BW922" s="343"/>
      <c r="BX922" s="343"/>
      <c r="BY922" s="343"/>
      <c r="BZ922" s="338"/>
      <c r="CA922" s="338"/>
      <c r="CB922" s="338"/>
      <c r="CC922" s="338"/>
      <c r="CD922" s="338"/>
      <c r="CE922" s="338"/>
      <c r="CF922" s="338"/>
    </row>
    <row r="923" ht="15.75" customHeight="1">
      <c r="A923" s="829"/>
      <c r="B923" s="338"/>
      <c r="C923" s="338"/>
      <c r="D923" s="338"/>
      <c r="E923" s="338"/>
      <c r="F923" s="346"/>
      <c r="G923" s="546"/>
      <c r="H923" s="547"/>
      <c r="I923" s="786">
        <f t="shared" si="177"/>
        <v>0</v>
      </c>
      <c r="J923" s="448"/>
      <c r="K923" s="344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  <c r="AI923" s="338"/>
      <c r="AJ923" s="338"/>
      <c r="AK923" s="338"/>
      <c r="AL923" s="338"/>
      <c r="AM923" s="338"/>
      <c r="AN923" s="338"/>
      <c r="AO923" s="338"/>
      <c r="AP923" s="338"/>
      <c r="AQ923" s="338"/>
      <c r="AR923" s="338"/>
      <c r="AS923" s="338"/>
      <c r="AT923" s="338"/>
      <c r="AU923" s="338"/>
      <c r="AV923" s="338"/>
      <c r="AW923" s="338"/>
      <c r="AX923" s="338"/>
      <c r="AY923" s="338"/>
      <c r="AZ923" s="338"/>
      <c r="BA923" s="338"/>
      <c r="BB923" s="338"/>
      <c r="BC923" s="338"/>
      <c r="BD923" s="338"/>
      <c r="BE923" s="338"/>
      <c r="BF923" s="338"/>
      <c r="BG923" s="338"/>
      <c r="BH923" s="338"/>
      <c r="BI923" s="338"/>
      <c r="BJ923" s="338"/>
      <c r="BK923" s="338"/>
      <c r="BL923" s="338"/>
      <c r="BM923" s="338"/>
      <c r="BN923" s="338"/>
      <c r="BO923" s="338"/>
      <c r="BP923" s="338"/>
      <c r="BQ923" s="338"/>
      <c r="BR923" s="338"/>
      <c r="BS923" s="338"/>
      <c r="BT923" s="338"/>
      <c r="BU923" s="338"/>
      <c r="BV923" s="343"/>
      <c r="BW923" s="343"/>
      <c r="BX923" s="343"/>
      <c r="BY923" s="343"/>
      <c r="BZ923" s="338"/>
      <c r="CA923" s="338"/>
      <c r="CB923" s="338"/>
      <c r="CC923" s="338"/>
      <c r="CD923" s="338"/>
      <c r="CE923" s="338"/>
      <c r="CF923" s="338"/>
    </row>
    <row r="924" ht="15.75" customHeight="1">
      <c r="A924" s="829"/>
      <c r="B924" s="338"/>
      <c r="C924" s="338"/>
      <c r="D924" s="338"/>
      <c r="E924" s="338"/>
      <c r="F924" s="346"/>
      <c r="G924" s="546"/>
      <c r="H924" s="547"/>
      <c r="I924" s="786">
        <f t="shared" si="177"/>
        <v>0</v>
      </c>
      <c r="J924" s="448"/>
      <c r="K924" s="344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  <c r="AI924" s="338"/>
      <c r="AJ924" s="338"/>
      <c r="AK924" s="338"/>
      <c r="AL924" s="338"/>
      <c r="AM924" s="338"/>
      <c r="AN924" s="338"/>
      <c r="AO924" s="338"/>
      <c r="AP924" s="338"/>
      <c r="AQ924" s="338"/>
      <c r="AR924" s="338"/>
      <c r="AS924" s="338"/>
      <c r="AT924" s="338"/>
      <c r="AU924" s="338"/>
      <c r="AV924" s="338"/>
      <c r="AW924" s="338"/>
      <c r="AX924" s="338"/>
      <c r="AY924" s="338"/>
      <c r="AZ924" s="338"/>
      <c r="BA924" s="338"/>
      <c r="BB924" s="338"/>
      <c r="BC924" s="338"/>
      <c r="BD924" s="338"/>
      <c r="BE924" s="338"/>
      <c r="BF924" s="338"/>
      <c r="BG924" s="338"/>
      <c r="BH924" s="338"/>
      <c r="BI924" s="338"/>
      <c r="BJ924" s="338"/>
      <c r="BK924" s="338"/>
      <c r="BL924" s="338"/>
      <c r="BM924" s="338"/>
      <c r="BN924" s="338"/>
      <c r="BO924" s="338"/>
      <c r="BP924" s="338"/>
      <c r="BQ924" s="338"/>
      <c r="BR924" s="338"/>
      <c r="BS924" s="338"/>
      <c r="BT924" s="338"/>
      <c r="BU924" s="338"/>
      <c r="BV924" s="343"/>
      <c r="BW924" s="343"/>
      <c r="BX924" s="343"/>
      <c r="BY924" s="343"/>
      <c r="BZ924" s="338"/>
      <c r="CA924" s="338"/>
      <c r="CB924" s="338"/>
      <c r="CC924" s="338"/>
      <c r="CD924" s="338"/>
      <c r="CE924" s="338"/>
      <c r="CF924" s="338"/>
    </row>
    <row r="925" ht="15.75" customHeight="1">
      <c r="A925" s="829"/>
      <c r="B925" s="338"/>
      <c r="C925" s="338"/>
      <c r="D925" s="338"/>
      <c r="E925" s="338"/>
      <c r="F925" s="346"/>
      <c r="G925" s="546"/>
      <c r="H925" s="547"/>
      <c r="I925" s="786">
        <f t="shared" si="177"/>
        <v>0</v>
      </c>
      <c r="J925" s="448"/>
      <c r="K925" s="344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  <c r="AI925" s="338"/>
      <c r="AJ925" s="338"/>
      <c r="AK925" s="338"/>
      <c r="AL925" s="338"/>
      <c r="AM925" s="338"/>
      <c r="AN925" s="338"/>
      <c r="AO925" s="338"/>
      <c r="AP925" s="338"/>
      <c r="AQ925" s="338"/>
      <c r="AR925" s="338"/>
      <c r="AS925" s="338"/>
      <c r="AT925" s="338"/>
      <c r="AU925" s="338"/>
      <c r="AV925" s="338"/>
      <c r="AW925" s="338"/>
      <c r="AX925" s="338"/>
      <c r="AY925" s="338"/>
      <c r="AZ925" s="338"/>
      <c r="BA925" s="338"/>
      <c r="BB925" s="338"/>
      <c r="BC925" s="338"/>
      <c r="BD925" s="338"/>
      <c r="BE925" s="338"/>
      <c r="BF925" s="338"/>
      <c r="BG925" s="338"/>
      <c r="BH925" s="338"/>
      <c r="BI925" s="338"/>
      <c r="BJ925" s="338"/>
      <c r="BK925" s="338"/>
      <c r="BL925" s="338"/>
      <c r="BM925" s="338"/>
      <c r="BN925" s="338"/>
      <c r="BO925" s="338"/>
      <c r="BP925" s="338"/>
      <c r="BQ925" s="338"/>
      <c r="BR925" s="338"/>
      <c r="BS925" s="338"/>
      <c r="BT925" s="338"/>
      <c r="BU925" s="338"/>
      <c r="BV925" s="343"/>
      <c r="BW925" s="343"/>
      <c r="BX925" s="343"/>
      <c r="BY925" s="343"/>
      <c r="BZ925" s="338"/>
      <c r="CA925" s="338"/>
      <c r="CB925" s="338"/>
      <c r="CC925" s="338"/>
      <c r="CD925" s="338"/>
      <c r="CE925" s="338"/>
      <c r="CF925" s="338"/>
    </row>
    <row r="926" ht="15.75" customHeight="1">
      <c r="A926" s="829"/>
      <c r="B926" s="338"/>
      <c r="C926" s="338"/>
      <c r="D926" s="338"/>
      <c r="E926" s="338"/>
      <c r="F926" s="346"/>
      <c r="G926" s="546"/>
      <c r="H926" s="547"/>
      <c r="I926" s="786">
        <f t="shared" si="177"/>
        <v>0</v>
      </c>
      <c r="J926" s="448"/>
      <c r="K926" s="344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  <c r="AI926" s="338"/>
      <c r="AJ926" s="338"/>
      <c r="AK926" s="338"/>
      <c r="AL926" s="338"/>
      <c r="AM926" s="338"/>
      <c r="AN926" s="338"/>
      <c r="AO926" s="338"/>
      <c r="AP926" s="338"/>
      <c r="AQ926" s="338"/>
      <c r="AR926" s="338"/>
      <c r="AS926" s="338"/>
      <c r="AT926" s="338"/>
      <c r="AU926" s="338"/>
      <c r="AV926" s="338"/>
      <c r="AW926" s="338"/>
      <c r="AX926" s="338"/>
      <c r="AY926" s="338"/>
      <c r="AZ926" s="338"/>
      <c r="BA926" s="338"/>
      <c r="BB926" s="338"/>
      <c r="BC926" s="338"/>
      <c r="BD926" s="338"/>
      <c r="BE926" s="338"/>
      <c r="BF926" s="338"/>
      <c r="BG926" s="338"/>
      <c r="BH926" s="338"/>
      <c r="BI926" s="338"/>
      <c r="BJ926" s="338"/>
      <c r="BK926" s="338"/>
      <c r="BL926" s="338"/>
      <c r="BM926" s="338"/>
      <c r="BN926" s="338"/>
      <c r="BO926" s="338"/>
      <c r="BP926" s="338"/>
      <c r="BQ926" s="338"/>
      <c r="BR926" s="338"/>
      <c r="BS926" s="338"/>
      <c r="BT926" s="338"/>
      <c r="BU926" s="338"/>
      <c r="BV926" s="343"/>
      <c r="BW926" s="343"/>
      <c r="BX926" s="343"/>
      <c r="BY926" s="343"/>
      <c r="BZ926" s="338"/>
      <c r="CA926" s="338"/>
      <c r="CB926" s="338"/>
      <c r="CC926" s="338"/>
      <c r="CD926" s="338"/>
      <c r="CE926" s="338"/>
      <c r="CF926" s="338"/>
    </row>
    <row r="927" ht="15.75" customHeight="1">
      <c r="A927" s="829"/>
      <c r="B927" s="338"/>
      <c r="C927" s="338"/>
      <c r="D927" s="338"/>
      <c r="E927" s="338"/>
      <c r="F927" s="346"/>
      <c r="G927" s="546"/>
      <c r="H927" s="547"/>
      <c r="I927" s="786">
        <f t="shared" si="177"/>
        <v>0</v>
      </c>
      <c r="J927" s="448"/>
      <c r="K927" s="344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  <c r="AI927" s="338"/>
      <c r="AJ927" s="338"/>
      <c r="AK927" s="338"/>
      <c r="AL927" s="338"/>
      <c r="AM927" s="338"/>
      <c r="AN927" s="338"/>
      <c r="AO927" s="338"/>
      <c r="AP927" s="338"/>
      <c r="AQ927" s="338"/>
      <c r="AR927" s="338"/>
      <c r="AS927" s="338"/>
      <c r="AT927" s="338"/>
      <c r="AU927" s="338"/>
      <c r="AV927" s="338"/>
      <c r="AW927" s="338"/>
      <c r="AX927" s="338"/>
      <c r="AY927" s="338"/>
      <c r="AZ927" s="338"/>
      <c r="BA927" s="338"/>
      <c r="BB927" s="338"/>
      <c r="BC927" s="338"/>
      <c r="BD927" s="338"/>
      <c r="BE927" s="338"/>
      <c r="BF927" s="338"/>
      <c r="BG927" s="338"/>
      <c r="BH927" s="338"/>
      <c r="BI927" s="338"/>
      <c r="BJ927" s="338"/>
      <c r="BK927" s="338"/>
      <c r="BL927" s="338"/>
      <c r="BM927" s="338"/>
      <c r="BN927" s="338"/>
      <c r="BO927" s="338"/>
      <c r="BP927" s="338"/>
      <c r="BQ927" s="338"/>
      <c r="BR927" s="338"/>
      <c r="BS927" s="338"/>
      <c r="BT927" s="338"/>
      <c r="BU927" s="338"/>
      <c r="BV927" s="343"/>
      <c r="BW927" s="343"/>
      <c r="BX927" s="343"/>
      <c r="BY927" s="343"/>
      <c r="BZ927" s="338"/>
      <c r="CA927" s="338"/>
      <c r="CB927" s="338"/>
      <c r="CC927" s="338"/>
      <c r="CD927" s="338"/>
      <c r="CE927" s="338"/>
      <c r="CF927" s="338"/>
    </row>
    <row r="928" ht="15.75" customHeight="1">
      <c r="A928" s="829"/>
      <c r="B928" s="338"/>
      <c r="C928" s="338"/>
      <c r="D928" s="338"/>
      <c r="E928" s="338"/>
      <c r="F928" s="346"/>
      <c r="G928" s="546"/>
      <c r="H928" s="547"/>
      <c r="I928" s="786">
        <f t="shared" si="177"/>
        <v>0</v>
      </c>
      <c r="J928" s="448"/>
      <c r="K928" s="344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  <c r="AI928" s="338"/>
      <c r="AJ928" s="338"/>
      <c r="AK928" s="338"/>
      <c r="AL928" s="338"/>
      <c r="AM928" s="338"/>
      <c r="AN928" s="338"/>
      <c r="AO928" s="338"/>
      <c r="AP928" s="338"/>
      <c r="AQ928" s="338"/>
      <c r="AR928" s="338"/>
      <c r="AS928" s="338"/>
      <c r="AT928" s="338"/>
      <c r="AU928" s="338"/>
      <c r="AV928" s="338"/>
      <c r="AW928" s="338"/>
      <c r="AX928" s="338"/>
      <c r="AY928" s="338"/>
      <c r="AZ928" s="338"/>
      <c r="BA928" s="338"/>
      <c r="BB928" s="338"/>
      <c r="BC928" s="338"/>
      <c r="BD928" s="338"/>
      <c r="BE928" s="338"/>
      <c r="BF928" s="338"/>
      <c r="BG928" s="338"/>
      <c r="BH928" s="338"/>
      <c r="BI928" s="338"/>
      <c r="BJ928" s="338"/>
      <c r="BK928" s="338"/>
      <c r="BL928" s="338"/>
      <c r="BM928" s="338"/>
      <c r="BN928" s="338"/>
      <c r="BO928" s="338"/>
      <c r="BP928" s="338"/>
      <c r="BQ928" s="338"/>
      <c r="BR928" s="338"/>
      <c r="BS928" s="338"/>
      <c r="BT928" s="338"/>
      <c r="BU928" s="338"/>
      <c r="BV928" s="343"/>
      <c r="BW928" s="343"/>
      <c r="BX928" s="343"/>
      <c r="BY928" s="343"/>
      <c r="BZ928" s="338"/>
      <c r="CA928" s="338"/>
      <c r="CB928" s="338"/>
      <c r="CC928" s="338"/>
      <c r="CD928" s="338"/>
      <c r="CE928" s="338"/>
      <c r="CF928" s="338"/>
    </row>
    <row r="929" ht="15.75" customHeight="1">
      <c r="A929" s="829"/>
      <c r="B929" s="338"/>
      <c r="C929" s="338"/>
      <c r="D929" s="338"/>
      <c r="E929" s="338"/>
      <c r="F929" s="346"/>
      <c r="G929" s="546"/>
      <c r="H929" s="547"/>
      <c r="I929" s="786">
        <f t="shared" si="177"/>
        <v>0</v>
      </c>
      <c r="J929" s="448"/>
      <c r="K929" s="344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  <c r="AI929" s="338"/>
      <c r="AJ929" s="338"/>
      <c r="AK929" s="338"/>
      <c r="AL929" s="338"/>
      <c r="AM929" s="338"/>
      <c r="AN929" s="338"/>
      <c r="AO929" s="338"/>
      <c r="AP929" s="338"/>
      <c r="AQ929" s="338"/>
      <c r="AR929" s="338"/>
      <c r="AS929" s="338"/>
      <c r="AT929" s="338"/>
      <c r="AU929" s="338"/>
      <c r="AV929" s="338"/>
      <c r="AW929" s="338"/>
      <c r="AX929" s="338"/>
      <c r="AY929" s="338"/>
      <c r="AZ929" s="338"/>
      <c r="BA929" s="338"/>
      <c r="BB929" s="338"/>
      <c r="BC929" s="338"/>
      <c r="BD929" s="338"/>
      <c r="BE929" s="338"/>
      <c r="BF929" s="338"/>
      <c r="BG929" s="338"/>
      <c r="BH929" s="338"/>
      <c r="BI929" s="338"/>
      <c r="BJ929" s="338"/>
      <c r="BK929" s="338"/>
      <c r="BL929" s="338"/>
      <c r="BM929" s="338"/>
      <c r="BN929" s="338"/>
      <c r="BO929" s="338"/>
      <c r="BP929" s="338"/>
      <c r="BQ929" s="338"/>
      <c r="BR929" s="338"/>
      <c r="BS929" s="338"/>
      <c r="BT929" s="338"/>
      <c r="BU929" s="338"/>
      <c r="BV929" s="343"/>
      <c r="BW929" s="343"/>
      <c r="BX929" s="343"/>
      <c r="BY929" s="343"/>
      <c r="BZ929" s="338"/>
      <c r="CA929" s="338"/>
      <c r="CB929" s="338"/>
      <c r="CC929" s="338"/>
      <c r="CD929" s="338"/>
      <c r="CE929" s="338"/>
      <c r="CF929" s="338"/>
    </row>
    <row r="930" ht="15.75" customHeight="1">
      <c r="A930" s="829"/>
      <c r="B930" s="338"/>
      <c r="C930" s="338"/>
      <c r="D930" s="338"/>
      <c r="E930" s="338"/>
      <c r="F930" s="346"/>
      <c r="G930" s="546"/>
      <c r="H930" s="547"/>
      <c r="I930" s="786">
        <f t="shared" si="177"/>
        <v>0</v>
      </c>
      <c r="J930" s="448"/>
      <c r="K930" s="344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  <c r="AI930" s="338"/>
      <c r="AJ930" s="338"/>
      <c r="AK930" s="338"/>
      <c r="AL930" s="338"/>
      <c r="AM930" s="338"/>
      <c r="AN930" s="338"/>
      <c r="AO930" s="338"/>
      <c r="AP930" s="338"/>
      <c r="AQ930" s="338"/>
      <c r="AR930" s="338"/>
      <c r="AS930" s="338"/>
      <c r="AT930" s="338"/>
      <c r="AU930" s="338"/>
      <c r="AV930" s="338"/>
      <c r="AW930" s="338"/>
      <c r="AX930" s="338"/>
      <c r="AY930" s="338"/>
      <c r="AZ930" s="338"/>
      <c r="BA930" s="338"/>
      <c r="BB930" s="338"/>
      <c r="BC930" s="338"/>
      <c r="BD930" s="338"/>
      <c r="BE930" s="338"/>
      <c r="BF930" s="338"/>
      <c r="BG930" s="338"/>
      <c r="BH930" s="338"/>
      <c r="BI930" s="338"/>
      <c r="BJ930" s="338"/>
      <c r="BK930" s="338"/>
      <c r="BL930" s="338"/>
      <c r="BM930" s="338"/>
      <c r="BN930" s="338"/>
      <c r="BO930" s="338"/>
      <c r="BP930" s="338"/>
      <c r="BQ930" s="338"/>
      <c r="BR930" s="338"/>
      <c r="BS930" s="338"/>
      <c r="BT930" s="338"/>
      <c r="BU930" s="338"/>
      <c r="BV930" s="343"/>
      <c r="BW930" s="343"/>
      <c r="BX930" s="343"/>
      <c r="BY930" s="343"/>
      <c r="BZ930" s="338"/>
      <c r="CA930" s="338"/>
      <c r="CB930" s="338"/>
      <c r="CC930" s="338"/>
      <c r="CD930" s="338"/>
      <c r="CE930" s="338"/>
      <c r="CF930" s="338"/>
    </row>
    <row r="931" ht="15.75" customHeight="1">
      <c r="A931" s="829"/>
      <c r="B931" s="338"/>
      <c r="C931" s="338"/>
      <c r="D931" s="338"/>
      <c r="E931" s="338"/>
      <c r="F931" s="346"/>
      <c r="G931" s="546"/>
      <c r="H931" s="547"/>
      <c r="I931" s="786">
        <f t="shared" si="177"/>
        <v>0</v>
      </c>
      <c r="J931" s="448"/>
      <c r="K931" s="344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  <c r="AI931" s="338"/>
      <c r="AJ931" s="338"/>
      <c r="AK931" s="338"/>
      <c r="AL931" s="338"/>
      <c r="AM931" s="338"/>
      <c r="AN931" s="338"/>
      <c r="AO931" s="338"/>
      <c r="AP931" s="338"/>
      <c r="AQ931" s="338"/>
      <c r="AR931" s="338"/>
      <c r="AS931" s="338"/>
      <c r="AT931" s="338"/>
      <c r="AU931" s="338"/>
      <c r="AV931" s="338"/>
      <c r="AW931" s="338"/>
      <c r="AX931" s="338"/>
      <c r="AY931" s="338"/>
      <c r="AZ931" s="338"/>
      <c r="BA931" s="338"/>
      <c r="BB931" s="338"/>
      <c r="BC931" s="338"/>
      <c r="BD931" s="338"/>
      <c r="BE931" s="338"/>
      <c r="BF931" s="338"/>
      <c r="BG931" s="338"/>
      <c r="BH931" s="338"/>
      <c r="BI931" s="338"/>
      <c r="BJ931" s="338"/>
      <c r="BK931" s="338"/>
      <c r="BL931" s="338"/>
      <c r="BM931" s="338"/>
      <c r="BN931" s="338"/>
      <c r="BO931" s="338"/>
      <c r="BP931" s="338"/>
      <c r="BQ931" s="338"/>
      <c r="BR931" s="338"/>
      <c r="BS931" s="338"/>
      <c r="BT931" s="338"/>
      <c r="BU931" s="338"/>
      <c r="BV931" s="343"/>
      <c r="BW931" s="343"/>
      <c r="BX931" s="343"/>
      <c r="BY931" s="343"/>
      <c r="BZ931" s="338"/>
      <c r="CA931" s="338"/>
      <c r="CB931" s="338"/>
      <c r="CC931" s="338"/>
      <c r="CD931" s="338"/>
      <c r="CE931" s="338"/>
      <c r="CF931" s="338"/>
    </row>
    <row r="932" ht="15.75" customHeight="1">
      <c r="A932" s="829"/>
      <c r="B932" s="338"/>
      <c r="C932" s="338"/>
      <c r="D932" s="338"/>
      <c r="E932" s="338"/>
      <c r="F932" s="346"/>
      <c r="G932" s="546"/>
      <c r="H932" s="547"/>
      <c r="I932" s="786">
        <f t="shared" si="177"/>
        <v>0</v>
      </c>
      <c r="J932" s="448"/>
      <c r="K932" s="344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  <c r="AI932" s="338"/>
      <c r="AJ932" s="338"/>
      <c r="AK932" s="338"/>
      <c r="AL932" s="338"/>
      <c r="AM932" s="338"/>
      <c r="AN932" s="338"/>
      <c r="AO932" s="338"/>
      <c r="AP932" s="338"/>
      <c r="AQ932" s="338"/>
      <c r="AR932" s="338"/>
      <c r="AS932" s="338"/>
      <c r="AT932" s="338"/>
      <c r="AU932" s="338"/>
      <c r="AV932" s="338"/>
      <c r="AW932" s="338"/>
      <c r="AX932" s="338"/>
      <c r="AY932" s="338"/>
      <c r="AZ932" s="338"/>
      <c r="BA932" s="338"/>
      <c r="BB932" s="338"/>
      <c r="BC932" s="338"/>
      <c r="BD932" s="338"/>
      <c r="BE932" s="338"/>
      <c r="BF932" s="338"/>
      <c r="BG932" s="338"/>
      <c r="BH932" s="338"/>
      <c r="BI932" s="338"/>
      <c r="BJ932" s="338"/>
      <c r="BK932" s="338"/>
      <c r="BL932" s="338"/>
      <c r="BM932" s="338"/>
      <c r="BN932" s="338"/>
      <c r="BO932" s="338"/>
      <c r="BP932" s="338"/>
      <c r="BQ932" s="338"/>
      <c r="BR932" s="338"/>
      <c r="BS932" s="338"/>
      <c r="BT932" s="338"/>
      <c r="BU932" s="338"/>
      <c r="BV932" s="343"/>
      <c r="BW932" s="343"/>
      <c r="BX932" s="343"/>
      <c r="BY932" s="343"/>
      <c r="BZ932" s="338"/>
      <c r="CA932" s="338"/>
      <c r="CB932" s="338"/>
      <c r="CC932" s="338"/>
      <c r="CD932" s="338"/>
      <c r="CE932" s="338"/>
      <c r="CF932" s="338"/>
    </row>
    <row r="933" ht="15.75" customHeight="1">
      <c r="A933" s="829"/>
      <c r="B933" s="338"/>
      <c r="C933" s="338"/>
      <c r="D933" s="338"/>
      <c r="E933" s="338"/>
      <c r="F933" s="346"/>
      <c r="G933" s="546"/>
      <c r="H933" s="547"/>
      <c r="I933" s="786">
        <f t="shared" si="177"/>
        <v>0</v>
      </c>
      <c r="J933" s="448"/>
      <c r="K933" s="344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  <c r="AI933" s="338"/>
      <c r="AJ933" s="338"/>
      <c r="AK933" s="338"/>
      <c r="AL933" s="338"/>
      <c r="AM933" s="338"/>
      <c r="AN933" s="338"/>
      <c r="AO933" s="338"/>
      <c r="AP933" s="338"/>
      <c r="AQ933" s="338"/>
      <c r="AR933" s="338"/>
      <c r="AS933" s="338"/>
      <c r="AT933" s="338"/>
      <c r="AU933" s="338"/>
      <c r="AV933" s="338"/>
      <c r="AW933" s="338"/>
      <c r="AX933" s="338"/>
      <c r="AY933" s="338"/>
      <c r="AZ933" s="338"/>
      <c r="BA933" s="338"/>
      <c r="BB933" s="338"/>
      <c r="BC933" s="338"/>
      <c r="BD933" s="338"/>
      <c r="BE933" s="338"/>
      <c r="BF933" s="338"/>
      <c r="BG933" s="338"/>
      <c r="BH933" s="338"/>
      <c r="BI933" s="338"/>
      <c r="BJ933" s="338"/>
      <c r="BK933" s="338"/>
      <c r="BL933" s="338"/>
      <c r="BM933" s="338"/>
      <c r="BN933" s="338"/>
      <c r="BO933" s="338"/>
      <c r="BP933" s="338"/>
      <c r="BQ933" s="338"/>
      <c r="BR933" s="338"/>
      <c r="BS933" s="338"/>
      <c r="BT933" s="338"/>
      <c r="BU933" s="338"/>
      <c r="BV933" s="343"/>
      <c r="BW933" s="343"/>
      <c r="BX933" s="343"/>
      <c r="BY933" s="343"/>
      <c r="BZ933" s="338"/>
      <c r="CA933" s="338"/>
      <c r="CB933" s="338"/>
      <c r="CC933" s="338"/>
      <c r="CD933" s="338"/>
      <c r="CE933" s="338"/>
      <c r="CF933" s="338"/>
    </row>
    <row r="934" ht="15.75" customHeight="1">
      <c r="A934" s="829"/>
      <c r="B934" s="338"/>
      <c r="C934" s="338"/>
      <c r="D934" s="338"/>
      <c r="E934" s="338"/>
      <c r="F934" s="346"/>
      <c r="G934" s="546"/>
      <c r="H934" s="547"/>
      <c r="I934" s="786">
        <f t="shared" si="177"/>
        <v>0</v>
      </c>
      <c r="J934" s="448"/>
      <c r="K934" s="344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  <c r="AI934" s="338"/>
      <c r="AJ934" s="338"/>
      <c r="AK934" s="338"/>
      <c r="AL934" s="338"/>
      <c r="AM934" s="338"/>
      <c r="AN934" s="338"/>
      <c r="AO934" s="338"/>
      <c r="AP934" s="338"/>
      <c r="AQ934" s="338"/>
      <c r="AR934" s="338"/>
      <c r="AS934" s="338"/>
      <c r="AT934" s="338"/>
      <c r="AU934" s="338"/>
      <c r="AV934" s="338"/>
      <c r="AW934" s="338"/>
      <c r="AX934" s="338"/>
      <c r="AY934" s="338"/>
      <c r="AZ934" s="338"/>
      <c r="BA934" s="338"/>
      <c r="BB934" s="338"/>
      <c r="BC934" s="338"/>
      <c r="BD934" s="338"/>
      <c r="BE934" s="338"/>
      <c r="BF934" s="338"/>
      <c r="BG934" s="338"/>
      <c r="BH934" s="338"/>
      <c r="BI934" s="338"/>
      <c r="BJ934" s="338"/>
      <c r="BK934" s="338"/>
      <c r="BL934" s="338"/>
      <c r="BM934" s="338"/>
      <c r="BN934" s="338"/>
      <c r="BO934" s="338"/>
      <c r="BP934" s="338"/>
      <c r="BQ934" s="338"/>
      <c r="BR934" s="338"/>
      <c r="BS934" s="338"/>
      <c r="BT934" s="338"/>
      <c r="BU934" s="338"/>
      <c r="BV934" s="343"/>
      <c r="BW934" s="343"/>
      <c r="BX934" s="343"/>
      <c r="BY934" s="343"/>
      <c r="BZ934" s="338"/>
      <c r="CA934" s="338"/>
      <c r="CB934" s="338"/>
      <c r="CC934" s="338"/>
      <c r="CD934" s="338"/>
      <c r="CE934" s="338"/>
      <c r="CF934" s="338"/>
    </row>
    <row r="935" ht="15.75" customHeight="1">
      <c r="A935" s="829"/>
      <c r="B935" s="338"/>
      <c r="C935" s="338"/>
      <c r="D935" s="338"/>
      <c r="E935" s="338"/>
      <c r="F935" s="346"/>
      <c r="G935" s="546"/>
      <c r="H935" s="547"/>
      <c r="I935" s="786">
        <f t="shared" si="177"/>
        <v>0</v>
      </c>
      <c r="J935" s="448"/>
      <c r="K935" s="344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  <c r="AI935" s="338"/>
      <c r="AJ935" s="338"/>
      <c r="AK935" s="338"/>
      <c r="AL935" s="338"/>
      <c r="AM935" s="338"/>
      <c r="AN935" s="338"/>
      <c r="AO935" s="338"/>
      <c r="AP935" s="338"/>
      <c r="AQ935" s="338"/>
      <c r="AR935" s="338"/>
      <c r="AS935" s="338"/>
      <c r="AT935" s="338"/>
      <c r="AU935" s="338"/>
      <c r="AV935" s="338"/>
      <c r="AW935" s="338"/>
      <c r="AX935" s="338"/>
      <c r="AY935" s="338"/>
      <c r="AZ935" s="338"/>
      <c r="BA935" s="338"/>
      <c r="BB935" s="338"/>
      <c r="BC935" s="338"/>
      <c r="BD935" s="338"/>
      <c r="BE935" s="338"/>
      <c r="BF935" s="338"/>
      <c r="BG935" s="338"/>
      <c r="BH935" s="338"/>
      <c r="BI935" s="338"/>
      <c r="BJ935" s="338"/>
      <c r="BK935" s="338"/>
      <c r="BL935" s="338"/>
      <c r="BM935" s="338"/>
      <c r="BN935" s="338"/>
      <c r="BO935" s="338"/>
      <c r="BP935" s="338"/>
      <c r="BQ935" s="338"/>
      <c r="BR935" s="338"/>
      <c r="BS935" s="338"/>
      <c r="BT935" s="338"/>
      <c r="BU935" s="338"/>
      <c r="BV935" s="343"/>
      <c r="BW935" s="343"/>
      <c r="BX935" s="343"/>
      <c r="BY935" s="343"/>
      <c r="BZ935" s="338"/>
      <c r="CA935" s="338"/>
      <c r="CB935" s="338"/>
      <c r="CC935" s="338"/>
      <c r="CD935" s="338"/>
      <c r="CE935" s="338"/>
      <c r="CF935" s="338"/>
    </row>
    <row r="936" ht="15.75" customHeight="1">
      <c r="A936" s="829"/>
      <c r="B936" s="338"/>
      <c r="C936" s="338"/>
      <c r="D936" s="338"/>
      <c r="E936" s="338"/>
      <c r="F936" s="346"/>
      <c r="G936" s="546"/>
      <c r="H936" s="547"/>
      <c r="I936" s="786">
        <f t="shared" si="177"/>
        <v>0</v>
      </c>
      <c r="J936" s="448"/>
      <c r="K936" s="344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  <c r="AI936" s="338"/>
      <c r="AJ936" s="338"/>
      <c r="AK936" s="338"/>
      <c r="AL936" s="338"/>
      <c r="AM936" s="338"/>
      <c r="AN936" s="338"/>
      <c r="AO936" s="338"/>
      <c r="AP936" s="338"/>
      <c r="AQ936" s="338"/>
      <c r="AR936" s="338"/>
      <c r="AS936" s="338"/>
      <c r="AT936" s="338"/>
      <c r="AU936" s="338"/>
      <c r="AV936" s="338"/>
      <c r="AW936" s="338"/>
      <c r="AX936" s="338"/>
      <c r="AY936" s="338"/>
      <c r="AZ936" s="338"/>
      <c r="BA936" s="338"/>
      <c r="BB936" s="338"/>
      <c r="BC936" s="338"/>
      <c r="BD936" s="338"/>
      <c r="BE936" s="338"/>
      <c r="BF936" s="338"/>
      <c r="BG936" s="338"/>
      <c r="BH936" s="338"/>
      <c r="BI936" s="338"/>
      <c r="BJ936" s="338"/>
      <c r="BK936" s="338"/>
      <c r="BL936" s="338"/>
      <c r="BM936" s="338"/>
      <c r="BN936" s="338"/>
      <c r="BO936" s="338"/>
      <c r="BP936" s="338"/>
      <c r="BQ936" s="338"/>
      <c r="BR936" s="338"/>
      <c r="BS936" s="338"/>
      <c r="BT936" s="338"/>
      <c r="BU936" s="338"/>
      <c r="BV936" s="343"/>
      <c r="BW936" s="343"/>
      <c r="BX936" s="343"/>
      <c r="BY936" s="343"/>
      <c r="BZ936" s="338"/>
      <c r="CA936" s="338"/>
      <c r="CB936" s="338"/>
      <c r="CC936" s="338"/>
      <c r="CD936" s="338"/>
      <c r="CE936" s="338"/>
      <c r="CF936" s="338"/>
    </row>
    <row r="937" ht="15.75" customHeight="1">
      <c r="A937" s="829"/>
      <c r="B937" s="338"/>
      <c r="C937" s="338"/>
      <c r="D937" s="338"/>
      <c r="E937" s="338"/>
      <c r="F937" s="346"/>
      <c r="G937" s="546"/>
      <c r="H937" s="547"/>
      <c r="I937" s="786">
        <f t="shared" si="177"/>
        <v>0</v>
      </c>
      <c r="J937" s="448"/>
      <c r="K937" s="344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  <c r="AI937" s="338"/>
      <c r="AJ937" s="338"/>
      <c r="AK937" s="338"/>
      <c r="AL937" s="338"/>
      <c r="AM937" s="338"/>
      <c r="AN937" s="338"/>
      <c r="AO937" s="338"/>
      <c r="AP937" s="338"/>
      <c r="AQ937" s="338"/>
      <c r="AR937" s="338"/>
      <c r="AS937" s="338"/>
      <c r="AT937" s="338"/>
      <c r="AU937" s="338"/>
      <c r="AV937" s="338"/>
      <c r="AW937" s="338"/>
      <c r="AX937" s="338"/>
      <c r="AY937" s="338"/>
      <c r="AZ937" s="338"/>
      <c r="BA937" s="338"/>
      <c r="BB937" s="338"/>
      <c r="BC937" s="338"/>
      <c r="BD937" s="338"/>
      <c r="BE937" s="338"/>
      <c r="BF937" s="338"/>
      <c r="BG937" s="338"/>
      <c r="BH937" s="338"/>
      <c r="BI937" s="338"/>
      <c r="BJ937" s="338"/>
      <c r="BK937" s="338"/>
      <c r="BL937" s="338"/>
      <c r="BM937" s="338"/>
      <c r="BN937" s="338"/>
      <c r="BO937" s="338"/>
      <c r="BP937" s="338"/>
      <c r="BQ937" s="338"/>
      <c r="BR937" s="338"/>
      <c r="BS937" s="338"/>
      <c r="BT937" s="338"/>
      <c r="BU937" s="338"/>
      <c r="BV937" s="343"/>
      <c r="BW937" s="343"/>
      <c r="BX937" s="343"/>
      <c r="BY937" s="343"/>
      <c r="BZ937" s="338"/>
      <c r="CA937" s="338"/>
      <c r="CB937" s="338"/>
      <c r="CC937" s="338"/>
      <c r="CD937" s="338"/>
      <c r="CE937" s="338"/>
      <c r="CF937" s="338"/>
    </row>
    <row r="938" ht="15.75" customHeight="1">
      <c r="A938" s="829"/>
      <c r="B938" s="338"/>
      <c r="C938" s="338"/>
      <c r="D938" s="338"/>
      <c r="E938" s="338"/>
      <c r="F938" s="346"/>
      <c r="G938" s="546"/>
      <c r="H938" s="547"/>
      <c r="I938" s="786">
        <f t="shared" si="177"/>
        <v>0</v>
      </c>
      <c r="J938" s="448"/>
      <c r="K938" s="344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  <c r="AI938" s="338"/>
      <c r="AJ938" s="338"/>
      <c r="AK938" s="338"/>
      <c r="AL938" s="338"/>
      <c r="AM938" s="338"/>
      <c r="AN938" s="338"/>
      <c r="AO938" s="338"/>
      <c r="AP938" s="338"/>
      <c r="AQ938" s="338"/>
      <c r="AR938" s="338"/>
      <c r="AS938" s="338"/>
      <c r="AT938" s="338"/>
      <c r="AU938" s="338"/>
      <c r="AV938" s="338"/>
      <c r="AW938" s="338"/>
      <c r="AX938" s="338"/>
      <c r="AY938" s="338"/>
      <c r="AZ938" s="338"/>
      <c r="BA938" s="338"/>
      <c r="BB938" s="338"/>
      <c r="BC938" s="338"/>
      <c r="BD938" s="338"/>
      <c r="BE938" s="338"/>
      <c r="BF938" s="338"/>
      <c r="BG938" s="338"/>
      <c r="BH938" s="338"/>
      <c r="BI938" s="338"/>
      <c r="BJ938" s="338"/>
      <c r="BK938" s="338"/>
      <c r="BL938" s="338"/>
      <c r="BM938" s="338"/>
      <c r="BN938" s="338"/>
      <c r="BO938" s="338"/>
      <c r="BP938" s="338"/>
      <c r="BQ938" s="338"/>
      <c r="BR938" s="338"/>
      <c r="BS938" s="338"/>
      <c r="BT938" s="338"/>
      <c r="BU938" s="338"/>
      <c r="BV938" s="343"/>
      <c r="BW938" s="343"/>
      <c r="BX938" s="343"/>
      <c r="BY938" s="343"/>
      <c r="BZ938" s="338"/>
      <c r="CA938" s="338"/>
      <c r="CB938" s="338"/>
      <c r="CC938" s="338"/>
      <c r="CD938" s="338"/>
      <c r="CE938" s="338"/>
      <c r="CF938" s="338"/>
    </row>
    <row r="939" ht="15.75" customHeight="1">
      <c r="A939" s="829"/>
      <c r="B939" s="338"/>
      <c r="C939" s="338"/>
      <c r="D939" s="338"/>
      <c r="E939" s="338"/>
      <c r="F939" s="346"/>
      <c r="G939" s="546"/>
      <c r="H939" s="547"/>
      <c r="I939" s="786">
        <f t="shared" si="177"/>
        <v>0</v>
      </c>
      <c r="J939" s="448"/>
      <c r="K939" s="344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  <c r="AI939" s="338"/>
      <c r="AJ939" s="338"/>
      <c r="AK939" s="338"/>
      <c r="AL939" s="338"/>
      <c r="AM939" s="338"/>
      <c r="AN939" s="338"/>
      <c r="AO939" s="338"/>
      <c r="AP939" s="338"/>
      <c r="AQ939" s="338"/>
      <c r="AR939" s="338"/>
      <c r="AS939" s="338"/>
      <c r="AT939" s="338"/>
      <c r="AU939" s="338"/>
      <c r="AV939" s="338"/>
      <c r="AW939" s="338"/>
      <c r="AX939" s="338"/>
      <c r="AY939" s="338"/>
      <c r="AZ939" s="338"/>
      <c r="BA939" s="338"/>
      <c r="BB939" s="338"/>
      <c r="BC939" s="338"/>
      <c r="BD939" s="338"/>
      <c r="BE939" s="338"/>
      <c r="BF939" s="338"/>
      <c r="BG939" s="338"/>
      <c r="BH939" s="338"/>
      <c r="BI939" s="338"/>
      <c r="BJ939" s="338"/>
      <c r="BK939" s="338"/>
      <c r="BL939" s="338"/>
      <c r="BM939" s="338"/>
      <c r="BN939" s="338"/>
      <c r="BO939" s="338"/>
      <c r="BP939" s="338"/>
      <c r="BQ939" s="338"/>
      <c r="BR939" s="338"/>
      <c r="BS939" s="338"/>
      <c r="BT939" s="338"/>
      <c r="BU939" s="338"/>
      <c r="BV939" s="343"/>
      <c r="BW939" s="343"/>
      <c r="BX939" s="343"/>
      <c r="BY939" s="343"/>
      <c r="BZ939" s="338"/>
      <c r="CA939" s="338"/>
      <c r="CB939" s="338"/>
      <c r="CC939" s="338"/>
      <c r="CD939" s="338"/>
      <c r="CE939" s="338"/>
      <c r="CF939" s="338"/>
    </row>
    <row r="940" ht="15.75" customHeight="1">
      <c r="A940" s="829"/>
      <c r="B940" s="338"/>
      <c r="C940" s="338"/>
      <c r="D940" s="338"/>
      <c r="E940" s="338"/>
      <c r="F940" s="346"/>
      <c r="G940" s="546"/>
      <c r="H940" s="547"/>
      <c r="I940" s="786">
        <f t="shared" si="177"/>
        <v>0</v>
      </c>
      <c r="J940" s="448"/>
      <c r="K940" s="344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  <c r="AI940" s="338"/>
      <c r="AJ940" s="338"/>
      <c r="AK940" s="338"/>
      <c r="AL940" s="338"/>
      <c r="AM940" s="338"/>
      <c r="AN940" s="338"/>
      <c r="AO940" s="338"/>
      <c r="AP940" s="338"/>
      <c r="AQ940" s="338"/>
      <c r="AR940" s="338"/>
      <c r="AS940" s="338"/>
      <c r="AT940" s="338"/>
      <c r="AU940" s="338"/>
      <c r="AV940" s="338"/>
      <c r="AW940" s="338"/>
      <c r="AX940" s="338"/>
      <c r="AY940" s="338"/>
      <c r="AZ940" s="338"/>
      <c r="BA940" s="338"/>
      <c r="BB940" s="338"/>
      <c r="BC940" s="338"/>
      <c r="BD940" s="338"/>
      <c r="BE940" s="338"/>
      <c r="BF940" s="338"/>
      <c r="BG940" s="338"/>
      <c r="BH940" s="338"/>
      <c r="BI940" s="338"/>
      <c r="BJ940" s="338"/>
      <c r="BK940" s="338"/>
      <c r="BL940" s="338"/>
      <c r="BM940" s="338"/>
      <c r="BN940" s="338"/>
      <c r="BO940" s="338"/>
      <c r="BP940" s="338"/>
      <c r="BQ940" s="338"/>
      <c r="BR940" s="338"/>
      <c r="BS940" s="338"/>
      <c r="BT940" s="338"/>
      <c r="BU940" s="338"/>
      <c r="BV940" s="343"/>
      <c r="BW940" s="343"/>
      <c r="BX940" s="343"/>
      <c r="BY940" s="343"/>
      <c r="BZ940" s="338"/>
      <c r="CA940" s="338"/>
      <c r="CB940" s="338"/>
      <c r="CC940" s="338"/>
      <c r="CD940" s="338"/>
      <c r="CE940" s="338"/>
      <c r="CF940" s="338"/>
    </row>
    <row r="941" ht="15.75" customHeight="1">
      <c r="A941" s="829"/>
      <c r="B941" s="338"/>
      <c r="C941" s="338"/>
      <c r="D941" s="338"/>
      <c r="E941" s="338"/>
      <c r="F941" s="346"/>
      <c r="G941" s="546"/>
      <c r="H941" s="547"/>
      <c r="I941" s="786">
        <f t="shared" si="177"/>
        <v>0</v>
      </c>
      <c r="J941" s="448"/>
      <c r="K941" s="344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  <c r="AI941" s="338"/>
      <c r="AJ941" s="338"/>
      <c r="AK941" s="338"/>
      <c r="AL941" s="338"/>
      <c r="AM941" s="338"/>
      <c r="AN941" s="338"/>
      <c r="AO941" s="338"/>
      <c r="AP941" s="338"/>
      <c r="AQ941" s="338"/>
      <c r="AR941" s="338"/>
      <c r="AS941" s="338"/>
      <c r="AT941" s="338"/>
      <c r="AU941" s="338"/>
      <c r="AV941" s="338"/>
      <c r="AW941" s="338"/>
      <c r="AX941" s="338"/>
      <c r="AY941" s="338"/>
      <c r="AZ941" s="338"/>
      <c r="BA941" s="338"/>
      <c r="BB941" s="338"/>
      <c r="BC941" s="338"/>
      <c r="BD941" s="338"/>
      <c r="BE941" s="338"/>
      <c r="BF941" s="338"/>
      <c r="BG941" s="338"/>
      <c r="BH941" s="338"/>
      <c r="BI941" s="338"/>
      <c r="BJ941" s="338"/>
      <c r="BK941" s="338"/>
      <c r="BL941" s="338"/>
      <c r="BM941" s="338"/>
      <c r="BN941" s="338"/>
      <c r="BO941" s="338"/>
      <c r="BP941" s="338"/>
      <c r="BQ941" s="338"/>
      <c r="BR941" s="338"/>
      <c r="BS941" s="338"/>
      <c r="BT941" s="338"/>
      <c r="BU941" s="338"/>
      <c r="BV941" s="343"/>
      <c r="BW941" s="343"/>
      <c r="BX941" s="343"/>
      <c r="BY941" s="343"/>
      <c r="BZ941" s="338"/>
      <c r="CA941" s="338"/>
      <c r="CB941" s="338"/>
      <c r="CC941" s="338"/>
      <c r="CD941" s="338"/>
      <c r="CE941" s="338"/>
      <c r="CF941" s="338"/>
    </row>
    <row r="942" ht="15.75" customHeight="1">
      <c r="A942" s="829"/>
      <c r="B942" s="338"/>
      <c r="C942" s="338"/>
      <c r="D942" s="338"/>
      <c r="E942" s="338"/>
      <c r="F942" s="346"/>
      <c r="G942" s="546"/>
      <c r="H942" s="547"/>
      <c r="I942" s="786">
        <f t="shared" si="177"/>
        <v>0</v>
      </c>
      <c r="J942" s="448"/>
      <c r="K942" s="344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  <c r="AI942" s="338"/>
      <c r="AJ942" s="338"/>
      <c r="AK942" s="338"/>
      <c r="AL942" s="338"/>
      <c r="AM942" s="338"/>
      <c r="AN942" s="338"/>
      <c r="AO942" s="338"/>
      <c r="AP942" s="338"/>
      <c r="AQ942" s="338"/>
      <c r="AR942" s="338"/>
      <c r="AS942" s="338"/>
      <c r="AT942" s="338"/>
      <c r="AU942" s="338"/>
      <c r="AV942" s="338"/>
      <c r="AW942" s="338"/>
      <c r="AX942" s="338"/>
      <c r="AY942" s="338"/>
      <c r="AZ942" s="338"/>
      <c r="BA942" s="338"/>
      <c r="BB942" s="338"/>
      <c r="BC942" s="338"/>
      <c r="BD942" s="338"/>
      <c r="BE942" s="338"/>
      <c r="BF942" s="338"/>
      <c r="BG942" s="338"/>
      <c r="BH942" s="338"/>
      <c r="BI942" s="338"/>
      <c r="BJ942" s="338"/>
      <c r="BK942" s="338"/>
      <c r="BL942" s="338"/>
      <c r="BM942" s="338"/>
      <c r="BN942" s="338"/>
      <c r="BO942" s="338"/>
      <c r="BP942" s="338"/>
      <c r="BQ942" s="338"/>
      <c r="BR942" s="338"/>
      <c r="BS942" s="338"/>
      <c r="BT942" s="338"/>
      <c r="BU942" s="338"/>
      <c r="BV942" s="343"/>
      <c r="BW942" s="343"/>
      <c r="BX942" s="343"/>
      <c r="BY942" s="343"/>
      <c r="BZ942" s="338"/>
      <c r="CA942" s="338"/>
      <c r="CB942" s="338"/>
      <c r="CC942" s="338"/>
      <c r="CD942" s="338"/>
      <c r="CE942" s="338"/>
      <c r="CF942" s="338"/>
    </row>
    <row r="943" ht="15.75" customHeight="1">
      <c r="A943" s="829"/>
      <c r="B943" s="338"/>
      <c r="C943" s="338"/>
      <c r="D943" s="338"/>
      <c r="E943" s="338"/>
      <c r="F943" s="346"/>
      <c r="G943" s="546"/>
      <c r="H943" s="547"/>
      <c r="I943" s="786">
        <f t="shared" si="177"/>
        <v>0</v>
      </c>
      <c r="J943" s="448"/>
      <c r="K943" s="344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  <c r="AI943" s="338"/>
      <c r="AJ943" s="338"/>
      <c r="AK943" s="338"/>
      <c r="AL943" s="338"/>
      <c r="AM943" s="338"/>
      <c r="AN943" s="338"/>
      <c r="AO943" s="338"/>
      <c r="AP943" s="338"/>
      <c r="AQ943" s="338"/>
      <c r="AR943" s="338"/>
      <c r="AS943" s="338"/>
      <c r="AT943" s="338"/>
      <c r="AU943" s="338"/>
      <c r="AV943" s="338"/>
      <c r="AW943" s="338"/>
      <c r="AX943" s="338"/>
      <c r="AY943" s="338"/>
      <c r="AZ943" s="338"/>
      <c r="BA943" s="338"/>
      <c r="BB943" s="338"/>
      <c r="BC943" s="338"/>
      <c r="BD943" s="338"/>
      <c r="BE943" s="338"/>
      <c r="BF943" s="338"/>
      <c r="BG943" s="338"/>
      <c r="BH943" s="338"/>
      <c r="BI943" s="338"/>
      <c r="BJ943" s="338"/>
      <c r="BK943" s="338"/>
      <c r="BL943" s="338"/>
      <c r="BM943" s="338"/>
      <c r="BN943" s="338"/>
      <c r="BO943" s="338"/>
      <c r="BP943" s="338"/>
      <c r="BQ943" s="338"/>
      <c r="BR943" s="338"/>
      <c r="BS943" s="338"/>
      <c r="BT943" s="338"/>
      <c r="BU943" s="338"/>
      <c r="BV943" s="343"/>
      <c r="BW943" s="343"/>
      <c r="BX943" s="343"/>
      <c r="BY943" s="343"/>
      <c r="BZ943" s="338"/>
      <c r="CA943" s="338"/>
      <c r="CB943" s="338"/>
      <c r="CC943" s="338"/>
      <c r="CD943" s="338"/>
      <c r="CE943" s="338"/>
      <c r="CF943" s="338"/>
    </row>
    <row r="944" ht="15.75" customHeight="1">
      <c r="A944" s="829"/>
      <c r="B944" s="338"/>
      <c r="C944" s="338"/>
      <c r="D944" s="338"/>
      <c r="E944" s="338"/>
      <c r="F944" s="346"/>
      <c r="G944" s="546"/>
      <c r="H944" s="547"/>
      <c r="I944" s="786">
        <f t="shared" si="177"/>
        <v>0</v>
      </c>
      <c r="J944" s="448"/>
      <c r="K944" s="344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  <c r="AI944" s="338"/>
      <c r="AJ944" s="338"/>
      <c r="AK944" s="338"/>
      <c r="AL944" s="338"/>
      <c r="AM944" s="338"/>
      <c r="AN944" s="338"/>
      <c r="AO944" s="338"/>
      <c r="AP944" s="338"/>
      <c r="AQ944" s="338"/>
      <c r="AR944" s="338"/>
      <c r="AS944" s="338"/>
      <c r="AT944" s="338"/>
      <c r="AU944" s="338"/>
      <c r="AV944" s="338"/>
      <c r="AW944" s="338"/>
      <c r="AX944" s="338"/>
      <c r="AY944" s="338"/>
      <c r="AZ944" s="338"/>
      <c r="BA944" s="338"/>
      <c r="BB944" s="338"/>
      <c r="BC944" s="338"/>
      <c r="BD944" s="338"/>
      <c r="BE944" s="338"/>
      <c r="BF944" s="338"/>
      <c r="BG944" s="338"/>
      <c r="BH944" s="338"/>
      <c r="BI944" s="338"/>
      <c r="BJ944" s="338"/>
      <c r="BK944" s="338"/>
      <c r="BL944" s="338"/>
      <c r="BM944" s="338"/>
      <c r="BN944" s="338"/>
      <c r="BO944" s="338"/>
      <c r="BP944" s="338"/>
      <c r="BQ944" s="338"/>
      <c r="BR944" s="338"/>
      <c r="BS944" s="338"/>
      <c r="BT944" s="338"/>
      <c r="BU944" s="338"/>
      <c r="BV944" s="343"/>
      <c r="BW944" s="343"/>
      <c r="BX944" s="343"/>
      <c r="BY944" s="343"/>
      <c r="BZ944" s="338"/>
      <c r="CA944" s="338"/>
      <c r="CB944" s="338"/>
      <c r="CC944" s="338"/>
      <c r="CD944" s="338"/>
      <c r="CE944" s="338"/>
      <c r="CF944" s="338"/>
    </row>
    <row r="945" ht="15.75" customHeight="1">
      <c r="A945" s="829"/>
      <c r="B945" s="338"/>
      <c r="C945" s="338"/>
      <c r="D945" s="338"/>
      <c r="E945" s="338"/>
      <c r="F945" s="346"/>
      <c r="G945" s="546"/>
      <c r="H945" s="547"/>
      <c r="I945" s="786">
        <f t="shared" si="177"/>
        <v>0</v>
      </c>
      <c r="J945" s="448"/>
      <c r="K945" s="344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  <c r="AI945" s="338"/>
      <c r="AJ945" s="338"/>
      <c r="AK945" s="338"/>
      <c r="AL945" s="338"/>
      <c r="AM945" s="338"/>
      <c r="AN945" s="338"/>
      <c r="AO945" s="338"/>
      <c r="AP945" s="338"/>
      <c r="AQ945" s="338"/>
      <c r="AR945" s="338"/>
      <c r="AS945" s="338"/>
      <c r="AT945" s="338"/>
      <c r="AU945" s="338"/>
      <c r="AV945" s="338"/>
      <c r="AW945" s="338"/>
      <c r="AX945" s="338"/>
      <c r="AY945" s="338"/>
      <c r="AZ945" s="338"/>
      <c r="BA945" s="338"/>
      <c r="BB945" s="338"/>
      <c r="BC945" s="338"/>
      <c r="BD945" s="338"/>
      <c r="BE945" s="338"/>
      <c r="BF945" s="338"/>
      <c r="BG945" s="338"/>
      <c r="BH945" s="338"/>
      <c r="BI945" s="338"/>
      <c r="BJ945" s="338"/>
      <c r="BK945" s="338"/>
      <c r="BL945" s="338"/>
      <c r="BM945" s="338"/>
      <c r="BN945" s="338"/>
      <c r="BO945" s="338"/>
      <c r="BP945" s="338"/>
      <c r="BQ945" s="338"/>
      <c r="BR945" s="338"/>
      <c r="BS945" s="338"/>
      <c r="BT945" s="338"/>
      <c r="BU945" s="338"/>
      <c r="BV945" s="343"/>
      <c r="BW945" s="343"/>
      <c r="BX945" s="343"/>
      <c r="BY945" s="343"/>
      <c r="BZ945" s="338"/>
      <c r="CA945" s="338"/>
      <c r="CB945" s="338"/>
      <c r="CC945" s="338"/>
      <c r="CD945" s="338"/>
      <c r="CE945" s="338"/>
      <c r="CF945" s="338"/>
    </row>
    <row r="946" ht="15.75" customHeight="1">
      <c r="A946" s="829"/>
      <c r="B946" s="338"/>
      <c r="C946" s="338"/>
      <c r="D946" s="338"/>
      <c r="E946" s="338"/>
      <c r="F946" s="346"/>
      <c r="G946" s="546"/>
      <c r="H946" s="547"/>
      <c r="I946" s="786">
        <f t="shared" si="177"/>
        <v>0</v>
      </c>
      <c r="J946" s="448"/>
      <c r="K946" s="344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  <c r="AI946" s="338"/>
      <c r="AJ946" s="338"/>
      <c r="AK946" s="338"/>
      <c r="AL946" s="338"/>
      <c r="AM946" s="338"/>
      <c r="AN946" s="338"/>
      <c r="AO946" s="338"/>
      <c r="AP946" s="338"/>
      <c r="AQ946" s="338"/>
      <c r="AR946" s="338"/>
      <c r="AS946" s="338"/>
      <c r="AT946" s="338"/>
      <c r="AU946" s="338"/>
      <c r="AV946" s="338"/>
      <c r="AW946" s="338"/>
      <c r="AX946" s="338"/>
      <c r="AY946" s="338"/>
      <c r="AZ946" s="338"/>
      <c r="BA946" s="338"/>
      <c r="BB946" s="338"/>
      <c r="BC946" s="338"/>
      <c r="BD946" s="338"/>
      <c r="BE946" s="338"/>
      <c r="BF946" s="338"/>
      <c r="BG946" s="338"/>
      <c r="BH946" s="338"/>
      <c r="BI946" s="338"/>
      <c r="BJ946" s="338"/>
      <c r="BK946" s="338"/>
      <c r="BL946" s="338"/>
      <c r="BM946" s="338"/>
      <c r="BN946" s="338"/>
      <c r="BO946" s="338"/>
      <c r="BP946" s="338"/>
      <c r="BQ946" s="338"/>
      <c r="BR946" s="338"/>
      <c r="BS946" s="338"/>
      <c r="BT946" s="338"/>
      <c r="BU946" s="338"/>
      <c r="BV946" s="343"/>
      <c r="BW946" s="343"/>
      <c r="BX946" s="343"/>
      <c r="BY946" s="343"/>
      <c r="BZ946" s="338"/>
      <c r="CA946" s="338"/>
      <c r="CB946" s="338"/>
      <c r="CC946" s="338"/>
      <c r="CD946" s="338"/>
      <c r="CE946" s="338"/>
      <c r="CF946" s="338"/>
    </row>
    <row r="947" ht="15.75" customHeight="1">
      <c r="A947" s="829"/>
      <c r="B947" s="338"/>
      <c r="C947" s="338"/>
      <c r="D947" s="338"/>
      <c r="E947" s="338"/>
      <c r="F947" s="346"/>
      <c r="G947" s="546"/>
      <c r="H947" s="547"/>
      <c r="I947" s="786">
        <f t="shared" si="177"/>
        <v>0</v>
      </c>
      <c r="J947" s="448"/>
      <c r="K947" s="344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  <c r="AI947" s="338"/>
      <c r="AJ947" s="338"/>
      <c r="AK947" s="338"/>
      <c r="AL947" s="338"/>
      <c r="AM947" s="338"/>
      <c r="AN947" s="338"/>
      <c r="AO947" s="338"/>
      <c r="AP947" s="338"/>
      <c r="AQ947" s="338"/>
      <c r="AR947" s="338"/>
      <c r="AS947" s="338"/>
      <c r="AT947" s="338"/>
      <c r="AU947" s="338"/>
      <c r="AV947" s="338"/>
      <c r="AW947" s="338"/>
      <c r="AX947" s="338"/>
      <c r="AY947" s="338"/>
      <c r="AZ947" s="338"/>
      <c r="BA947" s="338"/>
      <c r="BB947" s="338"/>
      <c r="BC947" s="338"/>
      <c r="BD947" s="338"/>
      <c r="BE947" s="338"/>
      <c r="BF947" s="338"/>
      <c r="BG947" s="338"/>
      <c r="BH947" s="338"/>
      <c r="BI947" s="338"/>
      <c r="BJ947" s="338"/>
      <c r="BK947" s="338"/>
      <c r="BL947" s="338"/>
      <c r="BM947" s="338"/>
      <c r="BN947" s="338"/>
      <c r="BO947" s="338"/>
      <c r="BP947" s="338"/>
      <c r="BQ947" s="338"/>
      <c r="BR947" s="338"/>
      <c r="BS947" s="338"/>
      <c r="BT947" s="338"/>
      <c r="BU947" s="338"/>
      <c r="BV947" s="343"/>
      <c r="BW947" s="343"/>
      <c r="BX947" s="343"/>
      <c r="BY947" s="343"/>
      <c r="BZ947" s="338"/>
      <c r="CA947" s="338"/>
      <c r="CB947" s="338"/>
      <c r="CC947" s="338"/>
      <c r="CD947" s="338"/>
      <c r="CE947" s="338"/>
      <c r="CF947" s="338"/>
    </row>
    <row r="948" ht="15.75" customHeight="1">
      <c r="A948" s="829"/>
      <c r="B948" s="338"/>
      <c r="C948" s="338"/>
      <c r="D948" s="338"/>
      <c r="E948" s="338"/>
      <c r="F948" s="346"/>
      <c r="G948" s="546"/>
      <c r="H948" s="547"/>
      <c r="I948" s="786">
        <f t="shared" si="177"/>
        <v>0</v>
      </c>
      <c r="J948" s="448"/>
      <c r="K948" s="344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  <c r="AI948" s="338"/>
      <c r="AJ948" s="338"/>
      <c r="AK948" s="338"/>
      <c r="AL948" s="338"/>
      <c r="AM948" s="338"/>
      <c r="AN948" s="338"/>
      <c r="AO948" s="338"/>
      <c r="AP948" s="338"/>
      <c r="AQ948" s="338"/>
      <c r="AR948" s="338"/>
      <c r="AS948" s="338"/>
      <c r="AT948" s="338"/>
      <c r="AU948" s="338"/>
      <c r="AV948" s="338"/>
      <c r="AW948" s="338"/>
      <c r="AX948" s="338"/>
      <c r="AY948" s="338"/>
      <c r="AZ948" s="338"/>
      <c r="BA948" s="338"/>
      <c r="BB948" s="338"/>
      <c r="BC948" s="338"/>
      <c r="BD948" s="338"/>
      <c r="BE948" s="338"/>
      <c r="BF948" s="338"/>
      <c r="BG948" s="338"/>
      <c r="BH948" s="338"/>
      <c r="BI948" s="338"/>
      <c r="BJ948" s="338"/>
      <c r="BK948" s="338"/>
      <c r="BL948" s="338"/>
      <c r="BM948" s="338"/>
      <c r="BN948" s="338"/>
      <c r="BO948" s="338"/>
      <c r="BP948" s="338"/>
      <c r="BQ948" s="338"/>
      <c r="BR948" s="338"/>
      <c r="BS948" s="338"/>
      <c r="BT948" s="338"/>
      <c r="BU948" s="338"/>
      <c r="BV948" s="343"/>
      <c r="BW948" s="343"/>
      <c r="BX948" s="343"/>
      <c r="BY948" s="343"/>
      <c r="BZ948" s="338"/>
      <c r="CA948" s="338"/>
      <c r="CB948" s="338"/>
      <c r="CC948" s="338"/>
      <c r="CD948" s="338"/>
      <c r="CE948" s="338"/>
      <c r="CF948" s="338"/>
    </row>
    <row r="949" ht="15.75" customHeight="1">
      <c r="A949" s="829"/>
      <c r="B949" s="338"/>
      <c r="C949" s="338"/>
      <c r="D949" s="338"/>
      <c r="E949" s="338"/>
      <c r="F949" s="346"/>
      <c r="G949" s="546"/>
      <c r="H949" s="547"/>
      <c r="I949" s="786">
        <f t="shared" si="177"/>
        <v>0</v>
      </c>
      <c r="J949" s="448"/>
      <c r="K949" s="344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  <c r="AI949" s="338"/>
      <c r="AJ949" s="338"/>
      <c r="AK949" s="338"/>
      <c r="AL949" s="338"/>
      <c r="AM949" s="338"/>
      <c r="AN949" s="338"/>
      <c r="AO949" s="338"/>
      <c r="AP949" s="338"/>
      <c r="AQ949" s="338"/>
      <c r="AR949" s="338"/>
      <c r="AS949" s="338"/>
      <c r="AT949" s="338"/>
      <c r="AU949" s="338"/>
      <c r="AV949" s="338"/>
      <c r="AW949" s="338"/>
      <c r="AX949" s="338"/>
      <c r="AY949" s="338"/>
      <c r="AZ949" s="338"/>
      <c r="BA949" s="338"/>
      <c r="BB949" s="338"/>
      <c r="BC949" s="338"/>
      <c r="BD949" s="338"/>
      <c r="BE949" s="338"/>
      <c r="BF949" s="338"/>
      <c r="BG949" s="338"/>
      <c r="BH949" s="338"/>
      <c r="BI949" s="338"/>
      <c r="BJ949" s="338"/>
      <c r="BK949" s="338"/>
      <c r="BL949" s="338"/>
      <c r="BM949" s="338"/>
      <c r="BN949" s="338"/>
      <c r="BO949" s="338"/>
      <c r="BP949" s="338"/>
      <c r="BQ949" s="338"/>
      <c r="BR949" s="338"/>
      <c r="BS949" s="338"/>
      <c r="BT949" s="338"/>
      <c r="BU949" s="338"/>
      <c r="BV949" s="343"/>
      <c r="BW949" s="343"/>
      <c r="BX949" s="343"/>
      <c r="BY949" s="343"/>
      <c r="BZ949" s="338"/>
      <c r="CA949" s="338"/>
      <c r="CB949" s="338"/>
      <c r="CC949" s="338"/>
      <c r="CD949" s="338"/>
      <c r="CE949" s="338"/>
      <c r="CF949" s="338"/>
    </row>
    <row r="950" ht="15.75" customHeight="1">
      <c r="A950" s="829"/>
      <c r="B950" s="338"/>
      <c r="C950" s="338"/>
      <c r="D950" s="338"/>
      <c r="E950" s="338"/>
      <c r="F950" s="346"/>
      <c r="G950" s="546"/>
      <c r="H950" s="547"/>
      <c r="I950" s="786">
        <f t="shared" si="177"/>
        <v>0</v>
      </c>
      <c r="J950" s="448"/>
      <c r="K950" s="344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  <c r="AI950" s="338"/>
      <c r="AJ950" s="338"/>
      <c r="AK950" s="338"/>
      <c r="AL950" s="338"/>
      <c r="AM950" s="338"/>
      <c r="AN950" s="338"/>
      <c r="AO950" s="338"/>
      <c r="AP950" s="338"/>
      <c r="AQ950" s="338"/>
      <c r="AR950" s="338"/>
      <c r="AS950" s="338"/>
      <c r="AT950" s="338"/>
      <c r="AU950" s="338"/>
      <c r="AV950" s="338"/>
      <c r="AW950" s="338"/>
      <c r="AX950" s="338"/>
      <c r="AY950" s="338"/>
      <c r="AZ950" s="338"/>
      <c r="BA950" s="338"/>
      <c r="BB950" s="338"/>
      <c r="BC950" s="338"/>
      <c r="BD950" s="338"/>
      <c r="BE950" s="338"/>
      <c r="BF950" s="338"/>
      <c r="BG950" s="338"/>
      <c r="BH950" s="338"/>
      <c r="BI950" s="338"/>
      <c r="BJ950" s="338"/>
      <c r="BK950" s="338"/>
      <c r="BL950" s="338"/>
      <c r="BM950" s="338"/>
      <c r="BN950" s="338"/>
      <c r="BO950" s="338"/>
      <c r="BP950" s="338"/>
      <c r="BQ950" s="338"/>
      <c r="BR950" s="338"/>
      <c r="BS950" s="338"/>
      <c r="BT950" s="338"/>
      <c r="BU950" s="338"/>
      <c r="BV950" s="343"/>
      <c r="BW950" s="343"/>
      <c r="BX950" s="343"/>
      <c r="BY950" s="343"/>
      <c r="BZ950" s="338"/>
      <c r="CA950" s="338"/>
      <c r="CB950" s="338"/>
      <c r="CC950" s="338"/>
      <c r="CD950" s="338"/>
      <c r="CE950" s="338"/>
      <c r="CF950" s="338"/>
    </row>
    <row r="951" ht="15.75" customHeight="1">
      <c r="A951" s="829"/>
      <c r="B951" s="338"/>
      <c r="C951" s="338"/>
      <c r="D951" s="338"/>
      <c r="E951" s="338"/>
      <c r="F951" s="346"/>
      <c r="G951" s="546"/>
      <c r="H951" s="547"/>
      <c r="I951" s="786">
        <f t="shared" si="177"/>
        <v>0</v>
      </c>
      <c r="J951" s="448"/>
      <c r="K951" s="344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  <c r="AI951" s="338"/>
      <c r="AJ951" s="338"/>
      <c r="AK951" s="338"/>
      <c r="AL951" s="338"/>
      <c r="AM951" s="338"/>
      <c r="AN951" s="338"/>
      <c r="AO951" s="338"/>
      <c r="AP951" s="338"/>
      <c r="AQ951" s="338"/>
      <c r="AR951" s="338"/>
      <c r="AS951" s="338"/>
      <c r="AT951" s="338"/>
      <c r="AU951" s="338"/>
      <c r="AV951" s="338"/>
      <c r="AW951" s="338"/>
      <c r="AX951" s="338"/>
      <c r="AY951" s="338"/>
      <c r="AZ951" s="338"/>
      <c r="BA951" s="338"/>
      <c r="BB951" s="338"/>
      <c r="BC951" s="338"/>
      <c r="BD951" s="338"/>
      <c r="BE951" s="338"/>
      <c r="BF951" s="338"/>
      <c r="BG951" s="338"/>
      <c r="BH951" s="338"/>
      <c r="BI951" s="338"/>
      <c r="BJ951" s="338"/>
      <c r="BK951" s="338"/>
      <c r="BL951" s="338"/>
      <c r="BM951" s="338"/>
      <c r="BN951" s="338"/>
      <c r="BO951" s="338"/>
      <c r="BP951" s="338"/>
      <c r="BQ951" s="338"/>
      <c r="BR951" s="338"/>
      <c r="BS951" s="338"/>
      <c r="BT951" s="338"/>
      <c r="BU951" s="338"/>
      <c r="BV951" s="343"/>
      <c r="BW951" s="343"/>
      <c r="BX951" s="343"/>
      <c r="BY951" s="343"/>
      <c r="BZ951" s="338"/>
      <c r="CA951" s="338"/>
      <c r="CB951" s="338"/>
      <c r="CC951" s="338"/>
      <c r="CD951" s="338"/>
      <c r="CE951" s="338"/>
      <c r="CF951" s="338"/>
    </row>
    <row r="952" ht="15.75" customHeight="1">
      <c r="A952" s="829"/>
      <c r="B952" s="338"/>
      <c r="C952" s="338"/>
      <c r="D952" s="338"/>
      <c r="E952" s="338"/>
      <c r="F952" s="346"/>
      <c r="G952" s="546"/>
      <c r="H952" s="547"/>
      <c r="I952" s="786">
        <f t="shared" si="177"/>
        <v>0</v>
      </c>
      <c r="J952" s="448"/>
      <c r="K952" s="344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  <c r="AI952" s="338"/>
      <c r="AJ952" s="338"/>
      <c r="AK952" s="338"/>
      <c r="AL952" s="338"/>
      <c r="AM952" s="338"/>
      <c r="AN952" s="338"/>
      <c r="AO952" s="338"/>
      <c r="AP952" s="338"/>
      <c r="AQ952" s="338"/>
      <c r="AR952" s="338"/>
      <c r="AS952" s="338"/>
      <c r="AT952" s="338"/>
      <c r="AU952" s="338"/>
      <c r="AV952" s="338"/>
      <c r="AW952" s="338"/>
      <c r="AX952" s="338"/>
      <c r="AY952" s="338"/>
      <c r="AZ952" s="338"/>
      <c r="BA952" s="338"/>
      <c r="BB952" s="338"/>
      <c r="BC952" s="338"/>
      <c r="BD952" s="338"/>
      <c r="BE952" s="338"/>
      <c r="BF952" s="338"/>
      <c r="BG952" s="338"/>
      <c r="BH952" s="338"/>
      <c r="BI952" s="338"/>
      <c r="BJ952" s="338"/>
      <c r="BK952" s="338"/>
      <c r="BL952" s="338"/>
      <c r="BM952" s="338"/>
      <c r="BN952" s="338"/>
      <c r="BO952" s="338"/>
      <c r="BP952" s="338"/>
      <c r="BQ952" s="338"/>
      <c r="BR952" s="338"/>
      <c r="BS952" s="338"/>
      <c r="BT952" s="338"/>
      <c r="BU952" s="338"/>
      <c r="BV952" s="343"/>
      <c r="BW952" s="343"/>
      <c r="BX952" s="343"/>
      <c r="BY952" s="343"/>
      <c r="BZ952" s="338"/>
      <c r="CA952" s="338"/>
      <c r="CB952" s="338"/>
      <c r="CC952" s="338"/>
      <c r="CD952" s="338"/>
      <c r="CE952" s="338"/>
      <c r="CF952" s="338"/>
    </row>
    <row r="953" ht="15.75" customHeight="1">
      <c r="A953" s="829"/>
      <c r="B953" s="338"/>
      <c r="C953" s="338"/>
      <c r="D953" s="338"/>
      <c r="E953" s="338"/>
      <c r="F953" s="346"/>
      <c r="G953" s="546"/>
      <c r="H953" s="547"/>
      <c r="I953" s="786">
        <f t="shared" si="177"/>
        <v>0</v>
      </c>
      <c r="J953" s="448"/>
      <c r="K953" s="344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  <c r="AI953" s="338"/>
      <c r="AJ953" s="338"/>
      <c r="AK953" s="338"/>
      <c r="AL953" s="338"/>
      <c r="AM953" s="338"/>
      <c r="AN953" s="338"/>
      <c r="AO953" s="338"/>
      <c r="AP953" s="338"/>
      <c r="AQ953" s="338"/>
      <c r="AR953" s="338"/>
      <c r="AS953" s="338"/>
      <c r="AT953" s="338"/>
      <c r="AU953" s="338"/>
      <c r="AV953" s="338"/>
      <c r="AW953" s="338"/>
      <c r="AX953" s="338"/>
      <c r="AY953" s="338"/>
      <c r="AZ953" s="338"/>
      <c r="BA953" s="338"/>
      <c r="BB953" s="338"/>
      <c r="BC953" s="338"/>
      <c r="BD953" s="338"/>
      <c r="BE953" s="338"/>
      <c r="BF953" s="338"/>
      <c r="BG953" s="338"/>
      <c r="BH953" s="338"/>
      <c r="BI953" s="338"/>
      <c r="BJ953" s="338"/>
      <c r="BK953" s="338"/>
      <c r="BL953" s="338"/>
      <c r="BM953" s="338"/>
      <c r="BN953" s="338"/>
      <c r="BO953" s="338"/>
      <c r="BP953" s="338"/>
      <c r="BQ953" s="338"/>
      <c r="BR953" s="338"/>
      <c r="BS953" s="338"/>
      <c r="BT953" s="338"/>
      <c r="BU953" s="338"/>
      <c r="BV953" s="343"/>
      <c r="BW953" s="343"/>
      <c r="BX953" s="343"/>
      <c r="BY953" s="343"/>
      <c r="BZ953" s="338"/>
      <c r="CA953" s="338"/>
      <c r="CB953" s="338"/>
      <c r="CC953" s="338"/>
      <c r="CD953" s="338"/>
      <c r="CE953" s="338"/>
      <c r="CF953" s="338"/>
    </row>
    <row r="954" ht="15.75" customHeight="1">
      <c r="A954" s="829"/>
      <c r="B954" s="338"/>
      <c r="C954" s="338"/>
      <c r="D954" s="338"/>
      <c r="E954" s="338"/>
      <c r="F954" s="346"/>
      <c r="G954" s="546"/>
      <c r="H954" s="547"/>
      <c r="I954" s="786">
        <f t="shared" si="177"/>
        <v>0</v>
      </c>
      <c r="J954" s="448"/>
      <c r="K954" s="344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  <c r="AI954" s="338"/>
      <c r="AJ954" s="338"/>
      <c r="AK954" s="338"/>
      <c r="AL954" s="338"/>
      <c r="AM954" s="338"/>
      <c r="AN954" s="338"/>
      <c r="AO954" s="338"/>
      <c r="AP954" s="338"/>
      <c r="AQ954" s="338"/>
      <c r="AR954" s="338"/>
      <c r="AS954" s="338"/>
      <c r="AT954" s="338"/>
      <c r="AU954" s="338"/>
      <c r="AV954" s="338"/>
      <c r="AW954" s="338"/>
      <c r="AX954" s="338"/>
      <c r="AY954" s="338"/>
      <c r="AZ954" s="338"/>
      <c r="BA954" s="338"/>
      <c r="BB954" s="338"/>
      <c r="BC954" s="338"/>
      <c r="BD954" s="338"/>
      <c r="BE954" s="338"/>
      <c r="BF954" s="338"/>
      <c r="BG954" s="338"/>
      <c r="BH954" s="338"/>
      <c r="BI954" s="338"/>
      <c r="BJ954" s="338"/>
      <c r="BK954" s="338"/>
      <c r="BL954" s="338"/>
      <c r="BM954" s="338"/>
      <c r="BN954" s="338"/>
      <c r="BO954" s="338"/>
      <c r="BP954" s="338"/>
      <c r="BQ954" s="338"/>
      <c r="BR954" s="338"/>
      <c r="BS954" s="338"/>
      <c r="BT954" s="338"/>
      <c r="BU954" s="338"/>
      <c r="BV954" s="343"/>
      <c r="BW954" s="343"/>
      <c r="BX954" s="343"/>
      <c r="BY954" s="343"/>
      <c r="BZ954" s="338"/>
      <c r="CA954" s="338"/>
      <c r="CB954" s="338"/>
      <c r="CC954" s="338"/>
      <c r="CD954" s="338"/>
      <c r="CE954" s="338"/>
      <c r="CF954" s="338"/>
    </row>
    <row r="955" ht="15.75" customHeight="1">
      <c r="A955" s="829"/>
      <c r="B955" s="338"/>
      <c r="C955" s="338"/>
      <c r="D955" s="338"/>
      <c r="E955" s="338"/>
      <c r="F955" s="346"/>
      <c r="G955" s="546"/>
      <c r="H955" s="547"/>
      <c r="I955" s="786">
        <f t="shared" si="177"/>
        <v>0</v>
      </c>
      <c r="J955" s="448"/>
      <c r="K955" s="344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  <c r="AI955" s="338"/>
      <c r="AJ955" s="338"/>
      <c r="AK955" s="338"/>
      <c r="AL955" s="338"/>
      <c r="AM955" s="338"/>
      <c r="AN955" s="338"/>
      <c r="AO955" s="338"/>
      <c r="AP955" s="338"/>
      <c r="AQ955" s="338"/>
      <c r="AR955" s="338"/>
      <c r="AS955" s="338"/>
      <c r="AT955" s="338"/>
      <c r="AU955" s="338"/>
      <c r="AV955" s="338"/>
      <c r="AW955" s="338"/>
      <c r="AX955" s="338"/>
      <c r="AY955" s="338"/>
      <c r="AZ955" s="338"/>
      <c r="BA955" s="338"/>
      <c r="BB955" s="338"/>
      <c r="BC955" s="338"/>
      <c r="BD955" s="338"/>
      <c r="BE955" s="338"/>
      <c r="BF955" s="338"/>
      <c r="BG955" s="338"/>
      <c r="BH955" s="338"/>
      <c r="BI955" s="338"/>
      <c r="BJ955" s="338"/>
      <c r="BK955" s="338"/>
      <c r="BL955" s="338"/>
      <c r="BM955" s="338"/>
      <c r="BN955" s="338"/>
      <c r="BO955" s="338"/>
      <c r="BP955" s="338"/>
      <c r="BQ955" s="338"/>
      <c r="BR955" s="338"/>
      <c r="BS955" s="338"/>
      <c r="BT955" s="338"/>
      <c r="BU955" s="338"/>
      <c r="BV955" s="343"/>
      <c r="BW955" s="343"/>
      <c r="BX955" s="343"/>
      <c r="BY955" s="343"/>
      <c r="BZ955" s="338"/>
      <c r="CA955" s="338"/>
      <c r="CB955" s="338"/>
      <c r="CC955" s="338"/>
      <c r="CD955" s="338"/>
      <c r="CE955" s="338"/>
      <c r="CF955" s="338"/>
    </row>
    <row r="956" ht="15.75" customHeight="1">
      <c r="A956" s="829"/>
      <c r="B956" s="338"/>
      <c r="C956" s="338"/>
      <c r="D956" s="338"/>
      <c r="E956" s="338"/>
      <c r="F956" s="346"/>
      <c r="G956" s="546"/>
      <c r="H956" s="547"/>
      <c r="I956" s="786">
        <f t="shared" si="177"/>
        <v>0</v>
      </c>
      <c r="J956" s="448"/>
      <c r="K956" s="344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  <c r="AI956" s="338"/>
      <c r="AJ956" s="338"/>
      <c r="AK956" s="338"/>
      <c r="AL956" s="338"/>
      <c r="AM956" s="338"/>
      <c r="AN956" s="338"/>
      <c r="AO956" s="338"/>
      <c r="AP956" s="338"/>
      <c r="AQ956" s="338"/>
      <c r="AR956" s="338"/>
      <c r="AS956" s="338"/>
      <c r="AT956" s="338"/>
      <c r="AU956" s="338"/>
      <c r="AV956" s="338"/>
      <c r="AW956" s="338"/>
      <c r="AX956" s="338"/>
      <c r="AY956" s="338"/>
      <c r="AZ956" s="338"/>
      <c r="BA956" s="338"/>
      <c r="BB956" s="338"/>
      <c r="BC956" s="338"/>
      <c r="BD956" s="338"/>
      <c r="BE956" s="338"/>
      <c r="BF956" s="338"/>
      <c r="BG956" s="338"/>
      <c r="BH956" s="338"/>
      <c r="BI956" s="338"/>
      <c r="BJ956" s="338"/>
      <c r="BK956" s="338"/>
      <c r="BL956" s="338"/>
      <c r="BM956" s="338"/>
      <c r="BN956" s="338"/>
      <c r="BO956" s="338"/>
      <c r="BP956" s="338"/>
      <c r="BQ956" s="338"/>
      <c r="BR956" s="338"/>
      <c r="BS956" s="338"/>
      <c r="BT956" s="338"/>
      <c r="BU956" s="338"/>
      <c r="BV956" s="343"/>
      <c r="BW956" s="343"/>
      <c r="BX956" s="343"/>
      <c r="BY956" s="343"/>
      <c r="BZ956" s="338"/>
      <c r="CA956" s="338"/>
      <c r="CB956" s="338"/>
      <c r="CC956" s="338"/>
      <c r="CD956" s="338"/>
      <c r="CE956" s="338"/>
      <c r="CF956" s="338"/>
    </row>
    <row r="957" ht="15.75" customHeight="1">
      <c r="A957" s="829"/>
      <c r="B957" s="338"/>
      <c r="C957" s="338"/>
      <c r="D957" s="338"/>
      <c r="E957" s="338"/>
      <c r="F957" s="346"/>
      <c r="G957" s="546"/>
      <c r="H957" s="547"/>
      <c r="I957" s="786">
        <f t="shared" si="177"/>
        <v>0</v>
      </c>
      <c r="J957" s="448"/>
      <c r="K957" s="344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  <c r="AI957" s="338"/>
      <c r="AJ957" s="338"/>
      <c r="AK957" s="338"/>
      <c r="AL957" s="338"/>
      <c r="AM957" s="338"/>
      <c r="AN957" s="338"/>
      <c r="AO957" s="338"/>
      <c r="AP957" s="338"/>
      <c r="AQ957" s="338"/>
      <c r="AR957" s="338"/>
      <c r="AS957" s="338"/>
      <c r="AT957" s="338"/>
      <c r="AU957" s="338"/>
      <c r="AV957" s="338"/>
      <c r="AW957" s="338"/>
      <c r="AX957" s="338"/>
      <c r="AY957" s="338"/>
      <c r="AZ957" s="338"/>
      <c r="BA957" s="338"/>
      <c r="BB957" s="338"/>
      <c r="BC957" s="338"/>
      <c r="BD957" s="338"/>
      <c r="BE957" s="338"/>
      <c r="BF957" s="338"/>
      <c r="BG957" s="338"/>
      <c r="BH957" s="338"/>
      <c r="BI957" s="338"/>
      <c r="BJ957" s="338"/>
      <c r="BK957" s="338"/>
      <c r="BL957" s="338"/>
      <c r="BM957" s="338"/>
      <c r="BN957" s="338"/>
      <c r="BO957" s="338"/>
      <c r="BP957" s="338"/>
      <c r="BQ957" s="338"/>
      <c r="BR957" s="338"/>
      <c r="BS957" s="338"/>
      <c r="BT957" s="338"/>
      <c r="BU957" s="338"/>
      <c r="BV957" s="343"/>
      <c r="BW957" s="343"/>
      <c r="BX957" s="343"/>
      <c r="BY957" s="343"/>
      <c r="BZ957" s="338"/>
      <c r="CA957" s="338"/>
      <c r="CB957" s="338"/>
      <c r="CC957" s="338"/>
      <c r="CD957" s="338"/>
      <c r="CE957" s="338"/>
      <c r="CF957" s="338"/>
    </row>
    <row r="958" ht="15.75" customHeight="1">
      <c r="A958" s="829"/>
      <c r="B958" s="338"/>
      <c r="C958" s="338"/>
      <c r="D958" s="338"/>
      <c r="E958" s="338"/>
      <c r="F958" s="346"/>
      <c r="G958" s="546"/>
      <c r="H958" s="547"/>
      <c r="I958" s="786">
        <f t="shared" si="177"/>
        <v>0</v>
      </c>
      <c r="J958" s="448"/>
      <c r="K958" s="344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  <c r="AI958" s="338"/>
      <c r="AJ958" s="338"/>
      <c r="AK958" s="338"/>
      <c r="AL958" s="338"/>
      <c r="AM958" s="338"/>
      <c r="AN958" s="338"/>
      <c r="AO958" s="338"/>
      <c r="AP958" s="338"/>
      <c r="AQ958" s="338"/>
      <c r="AR958" s="338"/>
      <c r="AS958" s="338"/>
      <c r="AT958" s="338"/>
      <c r="AU958" s="338"/>
      <c r="AV958" s="338"/>
      <c r="AW958" s="338"/>
      <c r="AX958" s="338"/>
      <c r="AY958" s="338"/>
      <c r="AZ958" s="338"/>
      <c r="BA958" s="338"/>
      <c r="BB958" s="338"/>
      <c r="BC958" s="338"/>
      <c r="BD958" s="338"/>
      <c r="BE958" s="338"/>
      <c r="BF958" s="338"/>
      <c r="BG958" s="338"/>
      <c r="BH958" s="338"/>
      <c r="BI958" s="338"/>
      <c r="BJ958" s="338"/>
      <c r="BK958" s="338"/>
      <c r="BL958" s="338"/>
      <c r="BM958" s="338"/>
      <c r="BN958" s="338"/>
      <c r="BO958" s="338"/>
      <c r="BP958" s="338"/>
      <c r="BQ958" s="338"/>
      <c r="BR958" s="338"/>
      <c r="BS958" s="338"/>
      <c r="BT958" s="338"/>
      <c r="BU958" s="338"/>
      <c r="BV958" s="343"/>
      <c r="BW958" s="343"/>
      <c r="BX958" s="343"/>
      <c r="BY958" s="343"/>
      <c r="BZ958" s="338"/>
      <c r="CA958" s="338"/>
      <c r="CB958" s="338"/>
      <c r="CC958" s="338"/>
      <c r="CD958" s="338"/>
      <c r="CE958" s="338"/>
      <c r="CF958" s="338"/>
    </row>
    <row r="959" ht="15.75" customHeight="1">
      <c r="A959" s="829"/>
      <c r="B959" s="338"/>
      <c r="C959" s="338"/>
      <c r="D959" s="338"/>
      <c r="E959" s="338"/>
      <c r="F959" s="346"/>
      <c r="G959" s="546"/>
      <c r="H959" s="547"/>
      <c r="I959" s="786">
        <f t="shared" si="177"/>
        <v>0</v>
      </c>
      <c r="J959" s="448"/>
      <c r="K959" s="344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  <c r="AI959" s="338"/>
      <c r="AJ959" s="338"/>
      <c r="AK959" s="338"/>
      <c r="AL959" s="338"/>
      <c r="AM959" s="338"/>
      <c r="AN959" s="338"/>
      <c r="AO959" s="338"/>
      <c r="AP959" s="338"/>
      <c r="AQ959" s="338"/>
      <c r="AR959" s="338"/>
      <c r="AS959" s="338"/>
      <c r="AT959" s="338"/>
      <c r="AU959" s="338"/>
      <c r="AV959" s="338"/>
      <c r="AW959" s="338"/>
      <c r="AX959" s="338"/>
      <c r="AY959" s="338"/>
      <c r="AZ959" s="338"/>
      <c r="BA959" s="338"/>
      <c r="BB959" s="338"/>
      <c r="BC959" s="338"/>
      <c r="BD959" s="338"/>
      <c r="BE959" s="338"/>
      <c r="BF959" s="338"/>
      <c r="BG959" s="338"/>
      <c r="BH959" s="338"/>
      <c r="BI959" s="338"/>
      <c r="BJ959" s="338"/>
      <c r="BK959" s="338"/>
      <c r="BL959" s="338"/>
      <c r="BM959" s="338"/>
      <c r="BN959" s="338"/>
      <c r="BO959" s="338"/>
      <c r="BP959" s="338"/>
      <c r="BQ959" s="338"/>
      <c r="BR959" s="338"/>
      <c r="BS959" s="338"/>
      <c r="BT959" s="338"/>
      <c r="BU959" s="338"/>
      <c r="BV959" s="343"/>
      <c r="BW959" s="343"/>
      <c r="BX959" s="343"/>
      <c r="BY959" s="343"/>
      <c r="BZ959" s="338"/>
      <c r="CA959" s="338"/>
      <c r="CB959" s="338"/>
      <c r="CC959" s="338"/>
      <c r="CD959" s="338"/>
      <c r="CE959" s="338"/>
      <c r="CF959" s="338"/>
    </row>
    <row r="960" ht="15.75" customHeight="1">
      <c r="A960" s="829"/>
      <c r="B960" s="338"/>
      <c r="C960" s="338"/>
      <c r="D960" s="338"/>
      <c r="E960" s="338"/>
      <c r="F960" s="346"/>
      <c r="G960" s="546"/>
      <c r="H960" s="547"/>
      <c r="I960" s="786">
        <f t="shared" si="177"/>
        <v>0</v>
      </c>
      <c r="J960" s="448"/>
      <c r="K960" s="344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  <c r="AI960" s="338"/>
      <c r="AJ960" s="338"/>
      <c r="AK960" s="338"/>
      <c r="AL960" s="338"/>
      <c r="AM960" s="338"/>
      <c r="AN960" s="338"/>
      <c r="AO960" s="338"/>
      <c r="AP960" s="338"/>
      <c r="AQ960" s="338"/>
      <c r="AR960" s="338"/>
      <c r="AS960" s="338"/>
      <c r="AT960" s="338"/>
      <c r="AU960" s="338"/>
      <c r="AV960" s="338"/>
      <c r="AW960" s="338"/>
      <c r="AX960" s="338"/>
      <c r="AY960" s="338"/>
      <c r="AZ960" s="338"/>
      <c r="BA960" s="338"/>
      <c r="BB960" s="338"/>
      <c r="BC960" s="338"/>
      <c r="BD960" s="338"/>
      <c r="BE960" s="338"/>
      <c r="BF960" s="338"/>
      <c r="BG960" s="338"/>
      <c r="BH960" s="338"/>
      <c r="BI960" s="338"/>
      <c r="BJ960" s="338"/>
      <c r="BK960" s="338"/>
      <c r="BL960" s="338"/>
      <c r="BM960" s="338"/>
      <c r="BN960" s="338"/>
      <c r="BO960" s="338"/>
      <c r="BP960" s="338"/>
      <c r="BQ960" s="338"/>
      <c r="BR960" s="338"/>
      <c r="BS960" s="338"/>
      <c r="BT960" s="338"/>
      <c r="BU960" s="338"/>
      <c r="BV960" s="343"/>
      <c r="BW960" s="343"/>
      <c r="BX960" s="343"/>
      <c r="BY960" s="343"/>
      <c r="BZ960" s="338"/>
      <c r="CA960" s="338"/>
      <c r="CB960" s="338"/>
      <c r="CC960" s="338"/>
      <c r="CD960" s="338"/>
      <c r="CE960" s="338"/>
      <c r="CF960" s="338"/>
    </row>
    <row r="961" ht="15.75" customHeight="1">
      <c r="A961" s="829"/>
      <c r="B961" s="338"/>
      <c r="C961" s="338"/>
      <c r="D961" s="338"/>
      <c r="E961" s="338"/>
      <c r="F961" s="346"/>
      <c r="G961" s="546"/>
      <c r="H961" s="547"/>
      <c r="I961" s="786">
        <f t="shared" si="177"/>
        <v>0</v>
      </c>
      <c r="J961" s="448"/>
      <c r="K961" s="344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  <c r="AI961" s="338"/>
      <c r="AJ961" s="338"/>
      <c r="AK961" s="338"/>
      <c r="AL961" s="338"/>
      <c r="AM961" s="338"/>
      <c r="AN961" s="338"/>
      <c r="AO961" s="338"/>
      <c r="AP961" s="338"/>
      <c r="AQ961" s="338"/>
      <c r="AR961" s="338"/>
      <c r="AS961" s="338"/>
      <c r="AT961" s="338"/>
      <c r="AU961" s="338"/>
      <c r="AV961" s="338"/>
      <c r="AW961" s="338"/>
      <c r="AX961" s="338"/>
      <c r="AY961" s="338"/>
      <c r="AZ961" s="338"/>
      <c r="BA961" s="338"/>
      <c r="BB961" s="338"/>
      <c r="BC961" s="338"/>
      <c r="BD961" s="338"/>
      <c r="BE961" s="338"/>
      <c r="BF961" s="338"/>
      <c r="BG961" s="338"/>
      <c r="BH961" s="338"/>
      <c r="BI961" s="338"/>
      <c r="BJ961" s="338"/>
      <c r="BK961" s="338"/>
      <c r="BL961" s="338"/>
      <c r="BM961" s="338"/>
      <c r="BN961" s="338"/>
      <c r="BO961" s="338"/>
      <c r="BP961" s="338"/>
      <c r="BQ961" s="338"/>
      <c r="BR961" s="338"/>
      <c r="BS961" s="338"/>
      <c r="BT961" s="338"/>
      <c r="BU961" s="338"/>
      <c r="BV961" s="343"/>
      <c r="BW961" s="343"/>
      <c r="BX961" s="343"/>
      <c r="BY961" s="343"/>
      <c r="BZ961" s="338"/>
      <c r="CA961" s="338"/>
      <c r="CB961" s="338"/>
      <c r="CC961" s="338"/>
      <c r="CD961" s="338"/>
      <c r="CE961" s="338"/>
      <c r="CF961" s="338"/>
    </row>
    <row r="962" ht="15.75" customHeight="1">
      <c r="A962" s="829"/>
      <c r="B962" s="338"/>
      <c r="C962" s="338"/>
      <c r="D962" s="338"/>
      <c r="E962" s="338"/>
      <c r="F962" s="346"/>
      <c r="G962" s="546"/>
      <c r="H962" s="547"/>
      <c r="I962" s="786">
        <f t="shared" si="177"/>
        <v>0</v>
      </c>
      <c r="J962" s="448"/>
      <c r="K962" s="344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  <c r="AI962" s="338"/>
      <c r="AJ962" s="338"/>
      <c r="AK962" s="338"/>
      <c r="AL962" s="338"/>
      <c r="AM962" s="338"/>
      <c r="AN962" s="338"/>
      <c r="AO962" s="338"/>
      <c r="AP962" s="338"/>
      <c r="AQ962" s="338"/>
      <c r="AR962" s="338"/>
      <c r="AS962" s="338"/>
      <c r="AT962" s="338"/>
      <c r="AU962" s="338"/>
      <c r="AV962" s="338"/>
      <c r="AW962" s="338"/>
      <c r="AX962" s="338"/>
      <c r="AY962" s="338"/>
      <c r="AZ962" s="338"/>
      <c r="BA962" s="338"/>
      <c r="BB962" s="338"/>
      <c r="BC962" s="338"/>
      <c r="BD962" s="338"/>
      <c r="BE962" s="338"/>
      <c r="BF962" s="338"/>
      <c r="BG962" s="338"/>
      <c r="BH962" s="338"/>
      <c r="BI962" s="338"/>
      <c r="BJ962" s="338"/>
      <c r="BK962" s="338"/>
      <c r="BL962" s="338"/>
      <c r="BM962" s="338"/>
      <c r="BN962" s="338"/>
      <c r="BO962" s="338"/>
      <c r="BP962" s="338"/>
      <c r="BQ962" s="338"/>
      <c r="BR962" s="338"/>
      <c r="BS962" s="338"/>
      <c r="BT962" s="338"/>
      <c r="BU962" s="338"/>
      <c r="BV962" s="343"/>
      <c r="BW962" s="343"/>
      <c r="BX962" s="343"/>
      <c r="BY962" s="343"/>
      <c r="BZ962" s="338"/>
      <c r="CA962" s="338"/>
      <c r="CB962" s="338"/>
      <c r="CC962" s="338"/>
      <c r="CD962" s="338"/>
      <c r="CE962" s="338"/>
      <c r="CF962" s="338"/>
    </row>
    <row r="963" ht="15.75" customHeight="1">
      <c r="A963" s="829"/>
      <c r="B963" s="338"/>
      <c r="C963" s="338"/>
      <c r="D963" s="338"/>
      <c r="E963" s="338"/>
      <c r="F963" s="346"/>
      <c r="G963" s="546"/>
      <c r="H963" s="547"/>
      <c r="I963" s="786">
        <f t="shared" si="177"/>
        <v>0</v>
      </c>
      <c r="J963" s="448"/>
      <c r="K963" s="344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  <c r="AI963" s="338"/>
      <c r="AJ963" s="338"/>
      <c r="AK963" s="338"/>
      <c r="AL963" s="338"/>
      <c r="AM963" s="338"/>
      <c r="AN963" s="338"/>
      <c r="AO963" s="338"/>
      <c r="AP963" s="338"/>
      <c r="AQ963" s="338"/>
      <c r="AR963" s="338"/>
      <c r="AS963" s="338"/>
      <c r="AT963" s="338"/>
      <c r="AU963" s="338"/>
      <c r="AV963" s="338"/>
      <c r="AW963" s="338"/>
      <c r="AX963" s="338"/>
      <c r="AY963" s="338"/>
      <c r="AZ963" s="338"/>
      <c r="BA963" s="338"/>
      <c r="BB963" s="338"/>
      <c r="BC963" s="338"/>
      <c r="BD963" s="338"/>
      <c r="BE963" s="338"/>
      <c r="BF963" s="338"/>
      <c r="BG963" s="338"/>
      <c r="BH963" s="338"/>
      <c r="BI963" s="338"/>
      <c r="BJ963" s="338"/>
      <c r="BK963" s="338"/>
      <c r="BL963" s="338"/>
      <c r="BM963" s="338"/>
      <c r="BN963" s="338"/>
      <c r="BO963" s="338"/>
      <c r="BP963" s="338"/>
      <c r="BQ963" s="338"/>
      <c r="BR963" s="338"/>
      <c r="BS963" s="338"/>
      <c r="BT963" s="338"/>
      <c r="BU963" s="338"/>
      <c r="BV963" s="343"/>
      <c r="BW963" s="343"/>
      <c r="BX963" s="343"/>
      <c r="BY963" s="343"/>
      <c r="BZ963" s="338"/>
      <c r="CA963" s="338"/>
      <c r="CB963" s="338"/>
      <c r="CC963" s="338"/>
      <c r="CD963" s="338"/>
      <c r="CE963" s="338"/>
      <c r="CF963" s="338"/>
    </row>
    <row r="964" ht="15.75" customHeight="1">
      <c r="A964" s="829"/>
      <c r="B964" s="338"/>
      <c r="C964" s="338"/>
      <c r="D964" s="338"/>
      <c r="E964" s="338"/>
      <c r="F964" s="346"/>
      <c r="G964" s="546"/>
      <c r="H964" s="547"/>
      <c r="I964" s="786">
        <f t="shared" si="177"/>
        <v>0</v>
      </c>
      <c r="J964" s="448"/>
      <c r="K964" s="344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  <c r="AI964" s="338"/>
      <c r="AJ964" s="338"/>
      <c r="AK964" s="338"/>
      <c r="AL964" s="338"/>
      <c r="AM964" s="338"/>
      <c r="AN964" s="338"/>
      <c r="AO964" s="338"/>
      <c r="AP964" s="338"/>
      <c r="AQ964" s="338"/>
      <c r="AR964" s="338"/>
      <c r="AS964" s="338"/>
      <c r="AT964" s="338"/>
      <c r="AU964" s="338"/>
      <c r="AV964" s="338"/>
      <c r="AW964" s="338"/>
      <c r="AX964" s="338"/>
      <c r="AY964" s="338"/>
      <c r="AZ964" s="338"/>
      <c r="BA964" s="338"/>
      <c r="BB964" s="338"/>
      <c r="BC964" s="338"/>
      <c r="BD964" s="338"/>
      <c r="BE964" s="338"/>
      <c r="BF964" s="338"/>
      <c r="BG964" s="338"/>
      <c r="BH964" s="338"/>
      <c r="BI964" s="338"/>
      <c r="BJ964" s="338"/>
      <c r="BK964" s="338"/>
      <c r="BL964" s="338"/>
      <c r="BM964" s="338"/>
      <c r="BN964" s="338"/>
      <c r="BO964" s="338"/>
      <c r="BP964" s="338"/>
      <c r="BQ964" s="338"/>
      <c r="BR964" s="338"/>
      <c r="BS964" s="338"/>
      <c r="BT964" s="338"/>
      <c r="BU964" s="338"/>
      <c r="BV964" s="343"/>
      <c r="BW964" s="343"/>
      <c r="BX964" s="343"/>
      <c r="BY964" s="343"/>
      <c r="BZ964" s="338"/>
      <c r="CA964" s="338"/>
      <c r="CB964" s="338"/>
      <c r="CC964" s="338"/>
      <c r="CD964" s="338"/>
      <c r="CE964" s="338"/>
      <c r="CF964" s="338"/>
    </row>
    <row r="965" ht="15.75" customHeight="1">
      <c r="A965" s="829"/>
      <c r="B965" s="338"/>
      <c r="C965" s="338"/>
      <c r="D965" s="338"/>
      <c r="E965" s="338"/>
      <c r="F965" s="346"/>
      <c r="G965" s="546"/>
      <c r="H965" s="547"/>
      <c r="I965" s="786">
        <f t="shared" si="177"/>
        <v>0</v>
      </c>
      <c r="J965" s="448"/>
      <c r="K965" s="344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  <c r="AI965" s="338"/>
      <c r="AJ965" s="338"/>
      <c r="AK965" s="338"/>
      <c r="AL965" s="338"/>
      <c r="AM965" s="338"/>
      <c r="AN965" s="338"/>
      <c r="AO965" s="338"/>
      <c r="AP965" s="338"/>
      <c r="AQ965" s="338"/>
      <c r="AR965" s="338"/>
      <c r="AS965" s="338"/>
      <c r="AT965" s="338"/>
      <c r="AU965" s="338"/>
      <c r="AV965" s="338"/>
      <c r="AW965" s="338"/>
      <c r="AX965" s="338"/>
      <c r="AY965" s="338"/>
      <c r="AZ965" s="338"/>
      <c r="BA965" s="338"/>
      <c r="BB965" s="338"/>
      <c r="BC965" s="338"/>
      <c r="BD965" s="338"/>
      <c r="BE965" s="338"/>
      <c r="BF965" s="338"/>
      <c r="BG965" s="338"/>
      <c r="BH965" s="338"/>
      <c r="BI965" s="338"/>
      <c r="BJ965" s="338"/>
      <c r="BK965" s="338"/>
      <c r="BL965" s="338"/>
      <c r="BM965" s="338"/>
      <c r="BN965" s="338"/>
      <c r="BO965" s="338"/>
      <c r="BP965" s="338"/>
      <c r="BQ965" s="338"/>
      <c r="BR965" s="338"/>
      <c r="BS965" s="338"/>
      <c r="BT965" s="338"/>
      <c r="BU965" s="338"/>
      <c r="BV965" s="343"/>
      <c r="BW965" s="343"/>
      <c r="BX965" s="343"/>
      <c r="BY965" s="343"/>
      <c r="BZ965" s="338"/>
      <c r="CA965" s="338"/>
      <c r="CB965" s="338"/>
      <c r="CC965" s="338"/>
      <c r="CD965" s="338"/>
      <c r="CE965" s="338"/>
      <c r="CF965" s="338"/>
    </row>
    <row r="966" ht="15.75" customHeight="1">
      <c r="A966" s="829"/>
      <c r="B966" s="338"/>
      <c r="C966" s="338"/>
      <c r="D966" s="338"/>
      <c r="E966" s="338"/>
      <c r="F966" s="346"/>
      <c r="G966" s="546"/>
      <c r="H966" s="547"/>
      <c r="I966" s="786">
        <f t="shared" si="177"/>
        <v>0</v>
      </c>
      <c r="J966" s="448"/>
      <c r="K966" s="344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  <c r="AI966" s="338"/>
      <c r="AJ966" s="338"/>
      <c r="AK966" s="338"/>
      <c r="AL966" s="338"/>
      <c r="AM966" s="338"/>
      <c r="AN966" s="338"/>
      <c r="AO966" s="338"/>
      <c r="AP966" s="338"/>
      <c r="AQ966" s="338"/>
      <c r="AR966" s="338"/>
      <c r="AS966" s="338"/>
      <c r="AT966" s="338"/>
      <c r="AU966" s="338"/>
      <c r="AV966" s="338"/>
      <c r="AW966" s="338"/>
      <c r="AX966" s="338"/>
      <c r="AY966" s="338"/>
      <c r="AZ966" s="338"/>
      <c r="BA966" s="338"/>
      <c r="BB966" s="338"/>
      <c r="BC966" s="338"/>
      <c r="BD966" s="338"/>
      <c r="BE966" s="338"/>
      <c r="BF966" s="338"/>
      <c r="BG966" s="338"/>
      <c r="BH966" s="338"/>
      <c r="BI966" s="338"/>
      <c r="BJ966" s="338"/>
      <c r="BK966" s="338"/>
      <c r="BL966" s="338"/>
      <c r="BM966" s="338"/>
      <c r="BN966" s="338"/>
      <c r="BO966" s="338"/>
      <c r="BP966" s="338"/>
      <c r="BQ966" s="338"/>
      <c r="BR966" s="338"/>
      <c r="BS966" s="338"/>
      <c r="BT966" s="338"/>
      <c r="BU966" s="338"/>
      <c r="BV966" s="343"/>
      <c r="BW966" s="343"/>
      <c r="BX966" s="343"/>
      <c r="BY966" s="343"/>
      <c r="BZ966" s="338"/>
      <c r="CA966" s="338"/>
      <c r="CB966" s="338"/>
      <c r="CC966" s="338"/>
      <c r="CD966" s="338"/>
      <c r="CE966" s="338"/>
      <c r="CF966" s="338"/>
    </row>
    <row r="967" ht="15.75" customHeight="1">
      <c r="A967" s="829"/>
      <c r="B967" s="338"/>
      <c r="C967" s="338"/>
      <c r="D967" s="338"/>
      <c r="E967" s="338"/>
      <c r="F967" s="346"/>
      <c r="G967" s="546"/>
      <c r="H967" s="547"/>
      <c r="I967" s="786">
        <f t="shared" si="177"/>
        <v>0</v>
      </c>
      <c r="J967" s="448"/>
      <c r="K967" s="344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  <c r="AI967" s="338"/>
      <c r="AJ967" s="338"/>
      <c r="AK967" s="338"/>
      <c r="AL967" s="338"/>
      <c r="AM967" s="338"/>
      <c r="AN967" s="338"/>
      <c r="AO967" s="338"/>
      <c r="AP967" s="338"/>
      <c r="AQ967" s="338"/>
      <c r="AR967" s="338"/>
      <c r="AS967" s="338"/>
      <c r="AT967" s="338"/>
      <c r="AU967" s="338"/>
      <c r="AV967" s="338"/>
      <c r="AW967" s="338"/>
      <c r="AX967" s="338"/>
      <c r="AY967" s="338"/>
      <c r="AZ967" s="338"/>
      <c r="BA967" s="338"/>
      <c r="BB967" s="338"/>
      <c r="BC967" s="338"/>
      <c r="BD967" s="338"/>
      <c r="BE967" s="338"/>
      <c r="BF967" s="338"/>
      <c r="BG967" s="338"/>
      <c r="BH967" s="338"/>
      <c r="BI967" s="338"/>
      <c r="BJ967" s="338"/>
      <c r="BK967" s="338"/>
      <c r="BL967" s="338"/>
      <c r="BM967" s="338"/>
      <c r="BN967" s="338"/>
      <c r="BO967" s="338"/>
      <c r="BP967" s="338"/>
      <c r="BQ967" s="338"/>
      <c r="BR967" s="338"/>
      <c r="BS967" s="338"/>
      <c r="BT967" s="338"/>
      <c r="BU967" s="338"/>
      <c r="BV967" s="343"/>
      <c r="BW967" s="343"/>
      <c r="BX967" s="343"/>
      <c r="BY967" s="343"/>
      <c r="BZ967" s="338"/>
      <c r="CA967" s="338"/>
      <c r="CB967" s="338"/>
      <c r="CC967" s="338"/>
      <c r="CD967" s="338"/>
      <c r="CE967" s="338"/>
      <c r="CF967" s="338"/>
    </row>
    <row r="968" ht="15.75" customHeight="1">
      <c r="A968" s="829"/>
      <c r="B968" s="338"/>
      <c r="C968" s="338"/>
      <c r="D968" s="338"/>
      <c r="E968" s="338"/>
      <c r="F968" s="346"/>
      <c r="G968" s="546"/>
      <c r="H968" s="547"/>
      <c r="I968" s="786">
        <f t="shared" si="177"/>
        <v>0</v>
      </c>
      <c r="J968" s="448"/>
      <c r="K968" s="344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  <c r="AI968" s="338"/>
      <c r="AJ968" s="338"/>
      <c r="AK968" s="338"/>
      <c r="AL968" s="338"/>
      <c r="AM968" s="338"/>
      <c r="AN968" s="338"/>
      <c r="AO968" s="338"/>
      <c r="AP968" s="338"/>
      <c r="AQ968" s="338"/>
      <c r="AR968" s="338"/>
      <c r="AS968" s="338"/>
      <c r="AT968" s="338"/>
      <c r="AU968" s="338"/>
      <c r="AV968" s="338"/>
      <c r="AW968" s="338"/>
      <c r="AX968" s="338"/>
      <c r="AY968" s="338"/>
      <c r="AZ968" s="338"/>
      <c r="BA968" s="338"/>
      <c r="BB968" s="338"/>
      <c r="BC968" s="338"/>
      <c r="BD968" s="338"/>
      <c r="BE968" s="338"/>
      <c r="BF968" s="338"/>
      <c r="BG968" s="338"/>
      <c r="BH968" s="338"/>
      <c r="BI968" s="338"/>
      <c r="BJ968" s="338"/>
      <c r="BK968" s="338"/>
      <c r="BL968" s="338"/>
      <c r="BM968" s="338"/>
      <c r="BN968" s="338"/>
      <c r="BO968" s="338"/>
      <c r="BP968" s="338"/>
      <c r="BQ968" s="338"/>
      <c r="BR968" s="338"/>
      <c r="BS968" s="338"/>
      <c r="BT968" s="338"/>
      <c r="BU968" s="338"/>
      <c r="BV968" s="343"/>
      <c r="BW968" s="343"/>
      <c r="BX968" s="343"/>
      <c r="BY968" s="343"/>
      <c r="BZ968" s="338"/>
      <c r="CA968" s="338"/>
      <c r="CB968" s="338"/>
      <c r="CC968" s="338"/>
      <c r="CD968" s="338"/>
      <c r="CE968" s="338"/>
      <c r="CF968" s="338"/>
    </row>
    <row r="969" ht="15.75" customHeight="1">
      <c r="A969" s="829"/>
      <c r="B969" s="338"/>
      <c r="C969" s="338"/>
      <c r="D969" s="338"/>
      <c r="E969" s="338"/>
      <c r="F969" s="346"/>
      <c r="G969" s="546"/>
      <c r="H969" s="547"/>
      <c r="I969" s="786">
        <f t="shared" si="177"/>
        <v>0</v>
      </c>
      <c r="J969" s="448"/>
      <c r="K969" s="344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  <c r="AI969" s="338"/>
      <c r="AJ969" s="338"/>
      <c r="AK969" s="338"/>
      <c r="AL969" s="338"/>
      <c r="AM969" s="338"/>
      <c r="AN969" s="338"/>
      <c r="AO969" s="338"/>
      <c r="AP969" s="338"/>
      <c r="AQ969" s="338"/>
      <c r="AR969" s="338"/>
      <c r="AS969" s="338"/>
      <c r="AT969" s="338"/>
      <c r="AU969" s="338"/>
      <c r="AV969" s="338"/>
      <c r="AW969" s="338"/>
      <c r="AX969" s="338"/>
      <c r="AY969" s="338"/>
      <c r="AZ969" s="338"/>
      <c r="BA969" s="338"/>
      <c r="BB969" s="338"/>
      <c r="BC969" s="338"/>
      <c r="BD969" s="338"/>
      <c r="BE969" s="338"/>
      <c r="BF969" s="338"/>
      <c r="BG969" s="338"/>
      <c r="BH969" s="338"/>
      <c r="BI969" s="338"/>
      <c r="BJ969" s="338"/>
      <c r="BK969" s="338"/>
      <c r="BL969" s="338"/>
      <c r="BM969" s="338"/>
      <c r="BN969" s="338"/>
      <c r="BO969" s="338"/>
      <c r="BP969" s="338"/>
      <c r="BQ969" s="338"/>
      <c r="BR969" s="338"/>
      <c r="BS969" s="338"/>
      <c r="BT969" s="338"/>
      <c r="BU969" s="338"/>
      <c r="BV969" s="343"/>
      <c r="BW969" s="343"/>
      <c r="BX969" s="343"/>
      <c r="BY969" s="343"/>
      <c r="BZ969" s="338"/>
      <c r="CA969" s="338"/>
      <c r="CB969" s="338"/>
      <c r="CC969" s="338"/>
      <c r="CD969" s="338"/>
      <c r="CE969" s="338"/>
      <c r="CF969" s="338"/>
    </row>
    <row r="970" ht="15.75" customHeight="1">
      <c r="A970" s="829"/>
      <c r="B970" s="338"/>
      <c r="C970" s="338"/>
      <c r="D970" s="338"/>
      <c r="E970" s="338"/>
      <c r="F970" s="346"/>
      <c r="G970" s="546"/>
      <c r="H970" s="547"/>
      <c r="I970" s="786">
        <f t="shared" si="177"/>
        <v>0</v>
      </c>
      <c r="J970" s="448"/>
      <c r="K970" s="344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  <c r="AI970" s="338"/>
      <c r="AJ970" s="338"/>
      <c r="AK970" s="338"/>
      <c r="AL970" s="338"/>
      <c r="AM970" s="338"/>
      <c r="AN970" s="338"/>
      <c r="AO970" s="338"/>
      <c r="AP970" s="338"/>
      <c r="AQ970" s="338"/>
      <c r="AR970" s="338"/>
      <c r="AS970" s="338"/>
      <c r="AT970" s="338"/>
      <c r="AU970" s="338"/>
      <c r="AV970" s="338"/>
      <c r="AW970" s="338"/>
      <c r="AX970" s="338"/>
      <c r="AY970" s="338"/>
      <c r="AZ970" s="338"/>
      <c r="BA970" s="338"/>
      <c r="BB970" s="338"/>
      <c r="BC970" s="338"/>
      <c r="BD970" s="338"/>
      <c r="BE970" s="338"/>
      <c r="BF970" s="338"/>
      <c r="BG970" s="338"/>
      <c r="BH970" s="338"/>
      <c r="BI970" s="338"/>
      <c r="BJ970" s="338"/>
      <c r="BK970" s="338"/>
      <c r="BL970" s="338"/>
      <c r="BM970" s="338"/>
      <c r="BN970" s="338"/>
      <c r="BO970" s="338"/>
      <c r="BP970" s="338"/>
      <c r="BQ970" s="338"/>
      <c r="BR970" s="338"/>
      <c r="BS970" s="338"/>
      <c r="BT970" s="338"/>
      <c r="BU970" s="338"/>
      <c r="BV970" s="343"/>
      <c r="BW970" s="343"/>
      <c r="BX970" s="343"/>
      <c r="BY970" s="343"/>
      <c r="BZ970" s="338"/>
      <c r="CA970" s="338"/>
      <c r="CB970" s="338"/>
      <c r="CC970" s="338"/>
      <c r="CD970" s="338"/>
      <c r="CE970" s="338"/>
      <c r="CF970" s="338"/>
    </row>
    <row r="971" ht="15.75" customHeight="1">
      <c r="A971" s="829"/>
      <c r="B971" s="338"/>
      <c r="C971" s="338"/>
      <c r="D971" s="338"/>
      <c r="E971" s="338"/>
      <c r="F971" s="346"/>
      <c r="G971" s="546"/>
      <c r="H971" s="547"/>
      <c r="I971" s="786">
        <f t="shared" si="177"/>
        <v>0</v>
      </c>
      <c r="J971" s="448"/>
      <c r="K971" s="344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  <c r="AI971" s="338"/>
      <c r="AJ971" s="338"/>
      <c r="AK971" s="338"/>
      <c r="AL971" s="338"/>
      <c r="AM971" s="338"/>
      <c r="AN971" s="338"/>
      <c r="AO971" s="338"/>
      <c r="AP971" s="338"/>
      <c r="AQ971" s="338"/>
      <c r="AR971" s="338"/>
      <c r="AS971" s="338"/>
      <c r="AT971" s="338"/>
      <c r="AU971" s="338"/>
      <c r="AV971" s="338"/>
      <c r="AW971" s="338"/>
      <c r="AX971" s="338"/>
      <c r="AY971" s="338"/>
      <c r="AZ971" s="338"/>
      <c r="BA971" s="338"/>
      <c r="BB971" s="338"/>
      <c r="BC971" s="338"/>
      <c r="BD971" s="338"/>
      <c r="BE971" s="338"/>
      <c r="BF971" s="338"/>
      <c r="BG971" s="338"/>
      <c r="BH971" s="338"/>
      <c r="BI971" s="338"/>
      <c r="BJ971" s="338"/>
      <c r="BK971" s="338"/>
      <c r="BL971" s="338"/>
      <c r="BM971" s="338"/>
      <c r="BN971" s="338"/>
      <c r="BO971" s="338"/>
      <c r="BP971" s="338"/>
      <c r="BQ971" s="338"/>
      <c r="BR971" s="338"/>
      <c r="BS971" s="338"/>
      <c r="BT971" s="338"/>
      <c r="BU971" s="338"/>
      <c r="BV971" s="343"/>
      <c r="BW971" s="343"/>
      <c r="BX971" s="343"/>
      <c r="BY971" s="343"/>
      <c r="BZ971" s="338"/>
      <c r="CA971" s="338"/>
      <c r="CB971" s="338"/>
      <c r="CC971" s="338"/>
      <c r="CD971" s="338"/>
      <c r="CE971" s="338"/>
      <c r="CF971" s="338"/>
    </row>
    <row r="972" ht="15.75" customHeight="1">
      <c r="A972" s="829"/>
      <c r="B972" s="338"/>
      <c r="C972" s="338"/>
      <c r="D972" s="338"/>
      <c r="E972" s="338"/>
      <c r="F972" s="346"/>
      <c r="G972" s="546"/>
      <c r="H972" s="547"/>
      <c r="I972" s="786">
        <f t="shared" si="177"/>
        <v>0</v>
      </c>
      <c r="J972" s="448"/>
      <c r="K972" s="344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  <c r="AI972" s="338"/>
      <c r="AJ972" s="338"/>
      <c r="AK972" s="338"/>
      <c r="AL972" s="338"/>
      <c r="AM972" s="338"/>
      <c r="AN972" s="338"/>
      <c r="AO972" s="338"/>
      <c r="AP972" s="338"/>
      <c r="AQ972" s="338"/>
      <c r="AR972" s="338"/>
      <c r="AS972" s="338"/>
      <c r="AT972" s="338"/>
      <c r="AU972" s="338"/>
      <c r="AV972" s="338"/>
      <c r="AW972" s="338"/>
      <c r="AX972" s="338"/>
      <c r="AY972" s="338"/>
      <c r="AZ972" s="338"/>
      <c r="BA972" s="338"/>
      <c r="BB972" s="338"/>
      <c r="BC972" s="338"/>
      <c r="BD972" s="338"/>
      <c r="BE972" s="338"/>
      <c r="BF972" s="338"/>
      <c r="BG972" s="338"/>
      <c r="BH972" s="338"/>
      <c r="BI972" s="338"/>
      <c r="BJ972" s="338"/>
      <c r="BK972" s="338"/>
      <c r="BL972" s="338"/>
      <c r="BM972" s="338"/>
      <c r="BN972" s="338"/>
      <c r="BO972" s="338"/>
      <c r="BP972" s="338"/>
      <c r="BQ972" s="338"/>
      <c r="BR972" s="338"/>
      <c r="BS972" s="338"/>
      <c r="BT972" s="338"/>
      <c r="BU972" s="338"/>
      <c r="BV972" s="343"/>
      <c r="BW972" s="343"/>
      <c r="BX972" s="343"/>
      <c r="BY972" s="343"/>
      <c r="BZ972" s="338"/>
      <c r="CA972" s="338"/>
      <c r="CB972" s="338"/>
      <c r="CC972" s="338"/>
      <c r="CD972" s="338"/>
      <c r="CE972" s="338"/>
      <c r="CF972" s="338"/>
    </row>
    <row r="973" ht="15.75" customHeight="1">
      <c r="A973" s="829"/>
      <c r="B973" s="338"/>
      <c r="C973" s="338"/>
      <c r="D973" s="338"/>
      <c r="E973" s="338"/>
      <c r="F973" s="346"/>
      <c r="G973" s="546"/>
      <c r="H973" s="547"/>
      <c r="I973" s="786">
        <f t="shared" si="177"/>
        <v>0</v>
      </c>
      <c r="J973" s="448"/>
      <c r="K973" s="344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  <c r="AI973" s="338"/>
      <c r="AJ973" s="338"/>
      <c r="AK973" s="338"/>
      <c r="AL973" s="338"/>
      <c r="AM973" s="338"/>
      <c r="AN973" s="338"/>
      <c r="AO973" s="338"/>
      <c r="AP973" s="338"/>
      <c r="AQ973" s="338"/>
      <c r="AR973" s="338"/>
      <c r="AS973" s="338"/>
      <c r="AT973" s="338"/>
      <c r="AU973" s="338"/>
      <c r="AV973" s="338"/>
      <c r="AW973" s="338"/>
      <c r="AX973" s="338"/>
      <c r="AY973" s="338"/>
      <c r="AZ973" s="338"/>
      <c r="BA973" s="338"/>
      <c r="BB973" s="338"/>
      <c r="BC973" s="338"/>
      <c r="BD973" s="338"/>
      <c r="BE973" s="338"/>
      <c r="BF973" s="338"/>
      <c r="BG973" s="338"/>
      <c r="BH973" s="338"/>
      <c r="BI973" s="338"/>
      <c r="BJ973" s="338"/>
      <c r="BK973" s="338"/>
      <c r="BL973" s="338"/>
      <c r="BM973" s="338"/>
      <c r="BN973" s="338"/>
      <c r="BO973" s="338"/>
      <c r="BP973" s="338"/>
      <c r="BQ973" s="338"/>
      <c r="BR973" s="338"/>
      <c r="BS973" s="338"/>
      <c r="BT973" s="338"/>
      <c r="BU973" s="338"/>
      <c r="BV973" s="343"/>
      <c r="BW973" s="343"/>
      <c r="BX973" s="343"/>
      <c r="BY973" s="343"/>
      <c r="BZ973" s="338"/>
      <c r="CA973" s="338"/>
      <c r="CB973" s="338"/>
      <c r="CC973" s="338"/>
      <c r="CD973" s="338"/>
      <c r="CE973" s="338"/>
      <c r="CF973" s="338"/>
    </row>
    <row r="974" ht="15.75" customHeight="1">
      <c r="A974" s="829"/>
      <c r="B974" s="338"/>
      <c r="C974" s="338"/>
      <c r="D974" s="338"/>
      <c r="E974" s="338"/>
      <c r="F974" s="346"/>
      <c r="G974" s="546"/>
      <c r="H974" s="547"/>
      <c r="I974" s="786">
        <f t="shared" si="177"/>
        <v>0</v>
      </c>
      <c r="J974" s="448"/>
      <c r="K974" s="344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  <c r="AI974" s="338"/>
      <c r="AJ974" s="338"/>
      <c r="AK974" s="338"/>
      <c r="AL974" s="338"/>
      <c r="AM974" s="338"/>
      <c r="AN974" s="338"/>
      <c r="AO974" s="338"/>
      <c r="AP974" s="338"/>
      <c r="AQ974" s="338"/>
      <c r="AR974" s="338"/>
      <c r="AS974" s="338"/>
      <c r="AT974" s="338"/>
      <c r="AU974" s="338"/>
      <c r="AV974" s="338"/>
      <c r="AW974" s="338"/>
      <c r="AX974" s="338"/>
      <c r="AY974" s="338"/>
      <c r="AZ974" s="338"/>
      <c r="BA974" s="338"/>
      <c r="BB974" s="338"/>
      <c r="BC974" s="338"/>
      <c r="BD974" s="338"/>
      <c r="BE974" s="338"/>
      <c r="BF974" s="338"/>
      <c r="BG974" s="338"/>
      <c r="BH974" s="338"/>
      <c r="BI974" s="338"/>
      <c r="BJ974" s="338"/>
      <c r="BK974" s="338"/>
      <c r="BL974" s="338"/>
      <c r="BM974" s="338"/>
      <c r="BN974" s="338"/>
      <c r="BO974" s="338"/>
      <c r="BP974" s="338"/>
      <c r="BQ974" s="338"/>
      <c r="BR974" s="338"/>
      <c r="BS974" s="338"/>
      <c r="BT974" s="338"/>
      <c r="BU974" s="338"/>
      <c r="BV974" s="343"/>
      <c r="BW974" s="343"/>
      <c r="BX974" s="343"/>
      <c r="BY974" s="343"/>
      <c r="BZ974" s="338"/>
      <c r="CA974" s="338"/>
      <c r="CB974" s="338"/>
      <c r="CC974" s="338"/>
      <c r="CD974" s="338"/>
      <c r="CE974" s="338"/>
      <c r="CF974" s="338"/>
    </row>
    <row r="975" ht="15.75" customHeight="1">
      <c r="A975" s="829"/>
      <c r="B975" s="338"/>
      <c r="C975" s="338"/>
      <c r="D975" s="338"/>
      <c r="E975" s="338"/>
      <c r="F975" s="346"/>
      <c r="G975" s="546"/>
      <c r="H975" s="547"/>
      <c r="I975" s="786">
        <f t="shared" si="177"/>
        <v>0</v>
      </c>
      <c r="J975" s="448"/>
      <c r="K975" s="344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  <c r="AI975" s="338"/>
      <c r="AJ975" s="338"/>
      <c r="AK975" s="338"/>
      <c r="AL975" s="338"/>
      <c r="AM975" s="338"/>
      <c r="AN975" s="338"/>
      <c r="AO975" s="338"/>
      <c r="AP975" s="338"/>
      <c r="AQ975" s="338"/>
      <c r="AR975" s="338"/>
      <c r="AS975" s="338"/>
      <c r="AT975" s="338"/>
      <c r="AU975" s="338"/>
      <c r="AV975" s="338"/>
      <c r="AW975" s="338"/>
      <c r="AX975" s="338"/>
      <c r="AY975" s="338"/>
      <c r="AZ975" s="338"/>
      <c r="BA975" s="338"/>
      <c r="BB975" s="338"/>
      <c r="BC975" s="338"/>
      <c r="BD975" s="338"/>
      <c r="BE975" s="338"/>
      <c r="BF975" s="338"/>
      <c r="BG975" s="338"/>
      <c r="BH975" s="338"/>
      <c r="BI975" s="338"/>
      <c r="BJ975" s="338"/>
      <c r="BK975" s="338"/>
      <c r="BL975" s="338"/>
      <c r="BM975" s="338"/>
      <c r="BN975" s="338"/>
      <c r="BO975" s="338"/>
      <c r="BP975" s="338"/>
      <c r="BQ975" s="338"/>
      <c r="BR975" s="338"/>
      <c r="BS975" s="338"/>
      <c r="BT975" s="338"/>
      <c r="BU975" s="338"/>
      <c r="BV975" s="343"/>
      <c r="BW975" s="343"/>
      <c r="BX975" s="343"/>
      <c r="BY975" s="343"/>
      <c r="BZ975" s="338"/>
      <c r="CA975" s="338"/>
      <c r="CB975" s="338"/>
      <c r="CC975" s="338"/>
      <c r="CD975" s="338"/>
      <c r="CE975" s="338"/>
      <c r="CF975" s="338"/>
    </row>
    <row r="976" ht="15.75" customHeight="1">
      <c r="A976" s="829"/>
      <c r="B976" s="338"/>
      <c r="C976" s="338"/>
      <c r="D976" s="338"/>
      <c r="E976" s="338"/>
      <c r="F976" s="346"/>
      <c r="G976" s="546"/>
      <c r="H976" s="547"/>
      <c r="I976" s="786">
        <f t="shared" si="177"/>
        <v>0</v>
      </c>
      <c r="J976" s="448"/>
      <c r="K976" s="344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  <c r="AI976" s="338"/>
      <c r="AJ976" s="338"/>
      <c r="AK976" s="338"/>
      <c r="AL976" s="338"/>
      <c r="AM976" s="338"/>
      <c r="AN976" s="338"/>
      <c r="AO976" s="338"/>
      <c r="AP976" s="338"/>
      <c r="AQ976" s="338"/>
      <c r="AR976" s="338"/>
      <c r="AS976" s="338"/>
      <c r="AT976" s="338"/>
      <c r="AU976" s="338"/>
      <c r="AV976" s="338"/>
      <c r="AW976" s="338"/>
      <c r="AX976" s="338"/>
      <c r="AY976" s="338"/>
      <c r="AZ976" s="338"/>
      <c r="BA976" s="338"/>
      <c r="BB976" s="338"/>
      <c r="BC976" s="338"/>
      <c r="BD976" s="338"/>
      <c r="BE976" s="338"/>
      <c r="BF976" s="338"/>
      <c r="BG976" s="338"/>
      <c r="BH976" s="338"/>
      <c r="BI976" s="338"/>
      <c r="BJ976" s="338"/>
      <c r="BK976" s="338"/>
      <c r="BL976" s="338"/>
      <c r="BM976" s="338"/>
      <c r="BN976" s="338"/>
      <c r="BO976" s="338"/>
      <c r="BP976" s="338"/>
      <c r="BQ976" s="338"/>
      <c r="BR976" s="338"/>
      <c r="BS976" s="338"/>
      <c r="BT976" s="338"/>
      <c r="BU976" s="338"/>
      <c r="BV976" s="343"/>
      <c r="BW976" s="343"/>
      <c r="BX976" s="343"/>
      <c r="BY976" s="343"/>
      <c r="BZ976" s="338"/>
      <c r="CA976" s="338"/>
      <c r="CB976" s="338"/>
      <c r="CC976" s="338"/>
      <c r="CD976" s="338"/>
      <c r="CE976" s="338"/>
      <c r="CF976" s="338"/>
    </row>
    <row r="977" ht="15.75" customHeight="1">
      <c r="A977" s="829"/>
      <c r="B977" s="338"/>
      <c r="C977" s="338"/>
      <c r="D977" s="338"/>
      <c r="E977" s="338"/>
      <c r="F977" s="346"/>
      <c r="G977" s="546"/>
      <c r="H977" s="547"/>
      <c r="I977" s="786">
        <f t="shared" si="177"/>
        <v>0</v>
      </c>
      <c r="J977" s="448"/>
      <c r="K977" s="344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  <c r="AI977" s="338"/>
      <c r="AJ977" s="338"/>
      <c r="AK977" s="338"/>
      <c r="AL977" s="338"/>
      <c r="AM977" s="338"/>
      <c r="AN977" s="338"/>
      <c r="AO977" s="338"/>
      <c r="AP977" s="338"/>
      <c r="AQ977" s="338"/>
      <c r="AR977" s="338"/>
      <c r="AS977" s="338"/>
      <c r="AT977" s="338"/>
      <c r="AU977" s="338"/>
      <c r="AV977" s="338"/>
      <c r="AW977" s="338"/>
      <c r="AX977" s="338"/>
      <c r="AY977" s="338"/>
      <c r="AZ977" s="338"/>
      <c r="BA977" s="338"/>
      <c r="BB977" s="338"/>
      <c r="BC977" s="338"/>
      <c r="BD977" s="338"/>
      <c r="BE977" s="338"/>
      <c r="BF977" s="338"/>
      <c r="BG977" s="338"/>
      <c r="BH977" s="338"/>
      <c r="BI977" s="338"/>
      <c r="BJ977" s="338"/>
      <c r="BK977" s="338"/>
      <c r="BL977" s="338"/>
      <c r="BM977" s="338"/>
      <c r="BN977" s="338"/>
      <c r="BO977" s="338"/>
      <c r="BP977" s="338"/>
      <c r="BQ977" s="338"/>
      <c r="BR977" s="338"/>
      <c r="BS977" s="338"/>
      <c r="BT977" s="338"/>
      <c r="BU977" s="338"/>
      <c r="BV977" s="343"/>
      <c r="BW977" s="343"/>
      <c r="BX977" s="343"/>
      <c r="BY977" s="343"/>
      <c r="BZ977" s="338"/>
      <c r="CA977" s="338"/>
      <c r="CB977" s="338"/>
      <c r="CC977" s="338"/>
      <c r="CD977" s="338"/>
      <c r="CE977" s="338"/>
      <c r="CF977" s="338"/>
    </row>
    <row r="978" ht="15.75" customHeight="1">
      <c r="A978" s="829"/>
      <c r="B978" s="338"/>
      <c r="C978" s="338"/>
      <c r="D978" s="338"/>
      <c r="E978" s="338"/>
      <c r="F978" s="346"/>
      <c r="G978" s="546"/>
      <c r="H978" s="547"/>
      <c r="I978" s="786">
        <f t="shared" si="177"/>
        <v>0</v>
      </c>
      <c r="J978" s="448"/>
      <c r="K978" s="344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  <c r="AI978" s="338"/>
      <c r="AJ978" s="338"/>
      <c r="AK978" s="338"/>
      <c r="AL978" s="338"/>
      <c r="AM978" s="338"/>
      <c r="AN978" s="338"/>
      <c r="AO978" s="338"/>
      <c r="AP978" s="338"/>
      <c r="AQ978" s="338"/>
      <c r="AR978" s="338"/>
      <c r="AS978" s="338"/>
      <c r="AT978" s="338"/>
      <c r="AU978" s="338"/>
      <c r="AV978" s="338"/>
      <c r="AW978" s="338"/>
      <c r="AX978" s="338"/>
      <c r="AY978" s="338"/>
      <c r="AZ978" s="338"/>
      <c r="BA978" s="338"/>
      <c r="BB978" s="338"/>
      <c r="BC978" s="338"/>
      <c r="BD978" s="338"/>
      <c r="BE978" s="338"/>
      <c r="BF978" s="338"/>
      <c r="BG978" s="338"/>
      <c r="BH978" s="338"/>
      <c r="BI978" s="338"/>
      <c r="BJ978" s="338"/>
      <c r="BK978" s="338"/>
      <c r="BL978" s="338"/>
      <c r="BM978" s="338"/>
      <c r="BN978" s="338"/>
      <c r="BO978" s="338"/>
      <c r="BP978" s="338"/>
      <c r="BQ978" s="338"/>
      <c r="BR978" s="338"/>
      <c r="BS978" s="338"/>
      <c r="BT978" s="338"/>
      <c r="BU978" s="338"/>
      <c r="BV978" s="343"/>
      <c r="BW978" s="343"/>
      <c r="BX978" s="343"/>
      <c r="BY978" s="343"/>
      <c r="BZ978" s="338"/>
      <c r="CA978" s="338"/>
      <c r="CB978" s="338"/>
      <c r="CC978" s="338"/>
      <c r="CD978" s="338"/>
      <c r="CE978" s="338"/>
      <c r="CF978" s="338"/>
    </row>
    <row r="979" ht="15.75" customHeight="1">
      <c r="A979" s="829"/>
      <c r="B979" s="338"/>
      <c r="C979" s="338"/>
      <c r="D979" s="338"/>
      <c r="E979" s="338"/>
      <c r="F979" s="346"/>
      <c r="G979" s="546"/>
      <c r="H979" s="547"/>
      <c r="I979" s="786">
        <f t="shared" si="177"/>
        <v>0</v>
      </c>
      <c r="J979" s="448"/>
      <c r="K979" s="344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  <c r="AI979" s="338"/>
      <c r="AJ979" s="338"/>
      <c r="AK979" s="338"/>
      <c r="AL979" s="338"/>
      <c r="AM979" s="338"/>
      <c r="AN979" s="338"/>
      <c r="AO979" s="338"/>
      <c r="AP979" s="338"/>
      <c r="AQ979" s="338"/>
      <c r="AR979" s="338"/>
      <c r="AS979" s="338"/>
      <c r="AT979" s="338"/>
      <c r="AU979" s="338"/>
      <c r="AV979" s="338"/>
      <c r="AW979" s="338"/>
      <c r="AX979" s="338"/>
      <c r="AY979" s="338"/>
      <c r="AZ979" s="338"/>
      <c r="BA979" s="338"/>
      <c r="BB979" s="338"/>
      <c r="BC979" s="338"/>
      <c r="BD979" s="338"/>
      <c r="BE979" s="338"/>
      <c r="BF979" s="338"/>
      <c r="BG979" s="338"/>
      <c r="BH979" s="338"/>
      <c r="BI979" s="338"/>
      <c r="BJ979" s="338"/>
      <c r="BK979" s="338"/>
      <c r="BL979" s="338"/>
      <c r="BM979" s="338"/>
      <c r="BN979" s="338"/>
      <c r="BO979" s="338"/>
      <c r="BP979" s="338"/>
      <c r="BQ979" s="338"/>
      <c r="BR979" s="338"/>
      <c r="BS979" s="338"/>
      <c r="BT979" s="338"/>
      <c r="BU979" s="338"/>
      <c r="BV979" s="343"/>
      <c r="BW979" s="343"/>
      <c r="BX979" s="343"/>
      <c r="BY979" s="343"/>
      <c r="BZ979" s="338"/>
      <c r="CA979" s="338"/>
      <c r="CB979" s="338"/>
      <c r="CC979" s="338"/>
      <c r="CD979" s="338"/>
      <c r="CE979" s="338"/>
      <c r="CF979" s="338"/>
    </row>
    <row r="980" ht="15.75" customHeight="1">
      <c r="A980" s="829"/>
      <c r="B980" s="338"/>
      <c r="C980" s="338"/>
      <c r="D980" s="338"/>
      <c r="E980" s="338"/>
      <c r="F980" s="346"/>
      <c r="G980" s="546"/>
      <c r="H980" s="547"/>
      <c r="I980" s="786">
        <f t="shared" si="177"/>
        <v>0</v>
      </c>
      <c r="J980" s="448"/>
      <c r="K980" s="344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  <c r="AI980" s="338"/>
      <c r="AJ980" s="338"/>
      <c r="AK980" s="338"/>
      <c r="AL980" s="338"/>
      <c r="AM980" s="338"/>
      <c r="AN980" s="338"/>
      <c r="AO980" s="338"/>
      <c r="AP980" s="338"/>
      <c r="AQ980" s="338"/>
      <c r="AR980" s="338"/>
      <c r="AS980" s="338"/>
      <c r="AT980" s="338"/>
      <c r="AU980" s="338"/>
      <c r="AV980" s="338"/>
      <c r="AW980" s="338"/>
      <c r="AX980" s="338"/>
      <c r="AY980" s="338"/>
      <c r="AZ980" s="338"/>
      <c r="BA980" s="338"/>
      <c r="BB980" s="338"/>
      <c r="BC980" s="338"/>
      <c r="BD980" s="338"/>
      <c r="BE980" s="338"/>
      <c r="BF980" s="338"/>
      <c r="BG980" s="338"/>
      <c r="BH980" s="338"/>
      <c r="BI980" s="338"/>
      <c r="BJ980" s="338"/>
      <c r="BK980" s="338"/>
      <c r="BL980" s="338"/>
      <c r="BM980" s="338"/>
      <c r="BN980" s="338"/>
      <c r="BO980" s="338"/>
      <c r="BP980" s="338"/>
      <c r="BQ980" s="338"/>
      <c r="BR980" s="338"/>
      <c r="BS980" s="338"/>
      <c r="BT980" s="338"/>
      <c r="BU980" s="338"/>
      <c r="BV980" s="343"/>
      <c r="BW980" s="343"/>
      <c r="BX980" s="343"/>
      <c r="BY980" s="343"/>
      <c r="BZ980" s="338"/>
      <c r="CA980" s="338"/>
      <c r="CB980" s="338"/>
      <c r="CC980" s="338"/>
      <c r="CD980" s="338"/>
      <c r="CE980" s="338"/>
      <c r="CF980" s="338"/>
    </row>
    <row r="981" ht="15.75" customHeight="1">
      <c r="A981" s="829"/>
      <c r="B981" s="338"/>
      <c r="C981" s="338"/>
      <c r="D981" s="338"/>
      <c r="E981" s="338"/>
      <c r="F981" s="346"/>
      <c r="G981" s="546"/>
      <c r="H981" s="547"/>
      <c r="I981" s="786">
        <f t="shared" si="177"/>
        <v>0</v>
      </c>
      <c r="J981" s="448"/>
      <c r="K981" s="344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  <c r="AI981" s="338"/>
      <c r="AJ981" s="338"/>
      <c r="AK981" s="338"/>
      <c r="AL981" s="338"/>
      <c r="AM981" s="338"/>
      <c r="AN981" s="338"/>
      <c r="AO981" s="338"/>
      <c r="AP981" s="338"/>
      <c r="AQ981" s="338"/>
      <c r="AR981" s="338"/>
      <c r="AS981" s="338"/>
      <c r="AT981" s="338"/>
      <c r="AU981" s="338"/>
      <c r="AV981" s="338"/>
      <c r="AW981" s="338"/>
      <c r="AX981" s="338"/>
      <c r="AY981" s="338"/>
      <c r="AZ981" s="338"/>
      <c r="BA981" s="338"/>
      <c r="BB981" s="338"/>
      <c r="BC981" s="338"/>
      <c r="BD981" s="338"/>
      <c r="BE981" s="338"/>
      <c r="BF981" s="338"/>
      <c r="BG981" s="338"/>
      <c r="BH981" s="338"/>
      <c r="BI981" s="338"/>
      <c r="BJ981" s="338"/>
      <c r="BK981" s="338"/>
      <c r="BL981" s="338"/>
      <c r="BM981" s="338"/>
      <c r="BN981" s="338"/>
      <c r="BO981" s="338"/>
      <c r="BP981" s="338"/>
      <c r="BQ981" s="338"/>
      <c r="BR981" s="338"/>
      <c r="BS981" s="338"/>
      <c r="BT981" s="338"/>
      <c r="BU981" s="338"/>
      <c r="BV981" s="343"/>
      <c r="BW981" s="343"/>
      <c r="BX981" s="343"/>
      <c r="BY981" s="343"/>
      <c r="BZ981" s="338"/>
      <c r="CA981" s="338"/>
      <c r="CB981" s="338"/>
      <c r="CC981" s="338"/>
      <c r="CD981" s="338"/>
      <c r="CE981" s="338"/>
      <c r="CF981" s="338"/>
    </row>
    <row r="982" ht="15.75" customHeight="1">
      <c r="A982" s="829"/>
      <c r="B982" s="338"/>
      <c r="C982" s="338"/>
      <c r="D982" s="338"/>
      <c r="E982" s="338"/>
      <c r="F982" s="346"/>
      <c r="G982" s="546"/>
      <c r="H982" s="547"/>
      <c r="I982" s="786">
        <f t="shared" si="177"/>
        <v>0</v>
      </c>
      <c r="J982" s="448"/>
      <c r="K982" s="344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  <c r="AI982" s="338"/>
      <c r="AJ982" s="338"/>
      <c r="AK982" s="338"/>
      <c r="AL982" s="338"/>
      <c r="AM982" s="338"/>
      <c r="AN982" s="338"/>
      <c r="AO982" s="338"/>
      <c r="AP982" s="338"/>
      <c r="AQ982" s="338"/>
      <c r="AR982" s="338"/>
      <c r="AS982" s="338"/>
      <c r="AT982" s="338"/>
      <c r="AU982" s="338"/>
      <c r="AV982" s="338"/>
      <c r="AW982" s="338"/>
      <c r="AX982" s="338"/>
      <c r="AY982" s="338"/>
      <c r="AZ982" s="338"/>
      <c r="BA982" s="338"/>
      <c r="BB982" s="338"/>
      <c r="BC982" s="338"/>
      <c r="BD982" s="338"/>
      <c r="BE982" s="338"/>
      <c r="BF982" s="338"/>
      <c r="BG982" s="338"/>
      <c r="BH982" s="338"/>
      <c r="BI982" s="338"/>
      <c r="BJ982" s="338"/>
      <c r="BK982" s="338"/>
      <c r="BL982" s="338"/>
      <c r="BM982" s="338"/>
      <c r="BN982" s="338"/>
      <c r="BO982" s="338"/>
      <c r="BP982" s="338"/>
      <c r="BQ982" s="338"/>
      <c r="BR982" s="338"/>
      <c r="BS982" s="338"/>
      <c r="BT982" s="338"/>
      <c r="BU982" s="338"/>
      <c r="BV982" s="343"/>
      <c r="BW982" s="343"/>
      <c r="BX982" s="343"/>
      <c r="BY982" s="343"/>
      <c r="BZ982" s="338"/>
      <c r="CA982" s="338"/>
      <c r="CB982" s="338"/>
      <c r="CC982" s="338"/>
      <c r="CD982" s="338"/>
      <c r="CE982" s="338"/>
      <c r="CF982" s="338"/>
    </row>
    <row r="983" ht="15.75" customHeight="1">
      <c r="A983" s="829"/>
      <c r="B983" s="338"/>
      <c r="C983" s="338"/>
      <c r="D983" s="338"/>
      <c r="E983" s="338"/>
      <c r="F983" s="346"/>
      <c r="G983" s="546"/>
      <c r="H983" s="547"/>
      <c r="I983" s="786">
        <f t="shared" si="177"/>
        <v>0</v>
      </c>
      <c r="J983" s="448"/>
      <c r="K983" s="344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  <c r="AI983" s="338"/>
      <c r="AJ983" s="338"/>
      <c r="AK983" s="338"/>
      <c r="AL983" s="338"/>
      <c r="AM983" s="338"/>
      <c r="AN983" s="338"/>
      <c r="AO983" s="338"/>
      <c r="AP983" s="338"/>
      <c r="AQ983" s="338"/>
      <c r="AR983" s="338"/>
      <c r="AS983" s="338"/>
      <c r="AT983" s="338"/>
      <c r="AU983" s="338"/>
      <c r="AV983" s="338"/>
      <c r="AW983" s="338"/>
      <c r="AX983" s="338"/>
      <c r="AY983" s="338"/>
      <c r="AZ983" s="338"/>
      <c r="BA983" s="338"/>
      <c r="BB983" s="338"/>
      <c r="BC983" s="338"/>
      <c r="BD983" s="338"/>
      <c r="BE983" s="338"/>
      <c r="BF983" s="338"/>
      <c r="BG983" s="338"/>
      <c r="BH983" s="338"/>
      <c r="BI983" s="338"/>
      <c r="BJ983" s="338"/>
      <c r="BK983" s="338"/>
      <c r="BL983" s="338"/>
      <c r="BM983" s="338"/>
      <c r="BN983" s="338"/>
      <c r="BO983" s="338"/>
      <c r="BP983" s="338"/>
      <c r="BQ983" s="338"/>
      <c r="BR983" s="338"/>
      <c r="BS983" s="338"/>
      <c r="BT983" s="338"/>
      <c r="BU983" s="338"/>
      <c r="BV983" s="343"/>
      <c r="BW983" s="343"/>
      <c r="BX983" s="343"/>
      <c r="BY983" s="343"/>
      <c r="BZ983" s="338"/>
      <c r="CA983" s="338"/>
      <c r="CB983" s="338"/>
      <c r="CC983" s="338"/>
      <c r="CD983" s="338"/>
      <c r="CE983" s="338"/>
      <c r="CF983" s="338"/>
    </row>
    <row r="984" ht="15.75" customHeight="1">
      <c r="A984" s="829"/>
      <c r="B984" s="338"/>
      <c r="C984" s="338"/>
      <c r="D984" s="338"/>
      <c r="E984" s="338"/>
      <c r="F984" s="346"/>
      <c r="G984" s="546"/>
      <c r="H984" s="547"/>
      <c r="I984" s="786">
        <f t="shared" si="177"/>
        <v>0</v>
      </c>
      <c r="J984" s="448"/>
      <c r="K984" s="344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  <c r="AI984" s="338"/>
      <c r="AJ984" s="338"/>
      <c r="AK984" s="338"/>
      <c r="AL984" s="338"/>
      <c r="AM984" s="338"/>
      <c r="AN984" s="338"/>
      <c r="AO984" s="338"/>
      <c r="AP984" s="338"/>
      <c r="AQ984" s="338"/>
      <c r="AR984" s="338"/>
      <c r="AS984" s="338"/>
      <c r="AT984" s="338"/>
      <c r="AU984" s="338"/>
      <c r="AV984" s="338"/>
      <c r="AW984" s="338"/>
      <c r="AX984" s="338"/>
      <c r="AY984" s="338"/>
      <c r="AZ984" s="338"/>
      <c r="BA984" s="338"/>
      <c r="BB984" s="338"/>
      <c r="BC984" s="338"/>
      <c r="BD984" s="338"/>
      <c r="BE984" s="338"/>
      <c r="BF984" s="338"/>
      <c r="BG984" s="338"/>
      <c r="BH984" s="338"/>
      <c r="BI984" s="338"/>
      <c r="BJ984" s="338"/>
      <c r="BK984" s="338"/>
      <c r="BL984" s="338"/>
      <c r="BM984" s="338"/>
      <c r="BN984" s="338"/>
      <c r="BO984" s="338"/>
      <c r="BP984" s="338"/>
      <c r="BQ984" s="338"/>
      <c r="BR984" s="338"/>
      <c r="BS984" s="338"/>
      <c r="BT984" s="338"/>
      <c r="BU984" s="338"/>
      <c r="BV984" s="343"/>
      <c r="BW984" s="343"/>
      <c r="BX984" s="343"/>
      <c r="BY984" s="343"/>
      <c r="BZ984" s="338"/>
      <c r="CA984" s="338"/>
      <c r="CB984" s="338"/>
      <c r="CC984" s="338"/>
      <c r="CD984" s="338"/>
      <c r="CE984" s="338"/>
      <c r="CF984" s="338"/>
    </row>
    <row r="985" ht="15.75" customHeight="1">
      <c r="A985" s="829"/>
      <c r="B985" s="338"/>
      <c r="C985" s="338"/>
      <c r="D985" s="338"/>
      <c r="E985" s="338"/>
      <c r="F985" s="346"/>
      <c r="G985" s="546"/>
      <c r="H985" s="547"/>
      <c r="I985" s="786">
        <f t="shared" si="177"/>
        <v>0</v>
      </c>
      <c r="J985" s="448"/>
      <c r="K985" s="344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  <c r="AV985" s="338"/>
      <c r="AW985" s="338"/>
      <c r="AX985" s="338"/>
      <c r="AY985" s="338"/>
      <c r="AZ985" s="338"/>
      <c r="BA985" s="338"/>
      <c r="BB985" s="338"/>
      <c r="BC985" s="338"/>
      <c r="BD985" s="338"/>
      <c r="BE985" s="338"/>
      <c r="BF985" s="338"/>
      <c r="BG985" s="338"/>
      <c r="BH985" s="338"/>
      <c r="BI985" s="338"/>
      <c r="BJ985" s="338"/>
      <c r="BK985" s="338"/>
      <c r="BL985" s="338"/>
      <c r="BM985" s="338"/>
      <c r="BN985" s="338"/>
      <c r="BO985" s="338"/>
      <c r="BP985" s="338"/>
      <c r="BQ985" s="338"/>
      <c r="BR985" s="338"/>
      <c r="BS985" s="338"/>
      <c r="BT985" s="338"/>
      <c r="BU985" s="338"/>
      <c r="BV985" s="343"/>
      <c r="BW985" s="343"/>
      <c r="BX985" s="343"/>
      <c r="BY985" s="343"/>
      <c r="BZ985" s="338"/>
      <c r="CA985" s="338"/>
      <c r="CB985" s="338"/>
      <c r="CC985" s="338"/>
      <c r="CD985" s="338"/>
      <c r="CE985" s="338"/>
      <c r="CF985" s="338"/>
    </row>
    <row r="986" ht="15.75" customHeight="1">
      <c r="A986" s="829"/>
      <c r="B986" s="338"/>
      <c r="C986" s="338"/>
      <c r="D986" s="338"/>
      <c r="E986" s="338"/>
      <c r="F986" s="346"/>
      <c r="G986" s="546"/>
      <c r="H986" s="547"/>
      <c r="I986" s="786">
        <f t="shared" si="177"/>
        <v>0</v>
      </c>
      <c r="J986" s="448"/>
      <c r="K986" s="344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  <c r="AI986" s="338"/>
      <c r="AJ986" s="338"/>
      <c r="AK986" s="338"/>
      <c r="AL986" s="338"/>
      <c r="AM986" s="338"/>
      <c r="AN986" s="338"/>
      <c r="AO986" s="338"/>
      <c r="AP986" s="338"/>
      <c r="AQ986" s="338"/>
      <c r="AR986" s="338"/>
      <c r="AS986" s="338"/>
      <c r="AT986" s="338"/>
      <c r="AU986" s="338"/>
      <c r="AV986" s="338"/>
      <c r="AW986" s="338"/>
      <c r="AX986" s="338"/>
      <c r="AY986" s="338"/>
      <c r="AZ986" s="338"/>
      <c r="BA986" s="338"/>
      <c r="BB986" s="338"/>
      <c r="BC986" s="338"/>
      <c r="BD986" s="338"/>
      <c r="BE986" s="338"/>
      <c r="BF986" s="338"/>
      <c r="BG986" s="338"/>
      <c r="BH986" s="338"/>
      <c r="BI986" s="338"/>
      <c r="BJ986" s="338"/>
      <c r="BK986" s="338"/>
      <c r="BL986" s="338"/>
      <c r="BM986" s="338"/>
      <c r="BN986" s="338"/>
      <c r="BO986" s="338"/>
      <c r="BP986" s="338"/>
      <c r="BQ986" s="338"/>
      <c r="BR986" s="338"/>
      <c r="BS986" s="338"/>
      <c r="BT986" s="338"/>
      <c r="BU986" s="338"/>
      <c r="BV986" s="343"/>
      <c r="BW986" s="343"/>
      <c r="BX986" s="343"/>
      <c r="BY986" s="343"/>
      <c r="BZ986" s="338"/>
      <c r="CA986" s="338"/>
      <c r="CB986" s="338"/>
      <c r="CC986" s="338"/>
      <c r="CD986" s="338"/>
      <c r="CE986" s="338"/>
      <c r="CF986" s="338"/>
    </row>
    <row r="987" ht="15.75" customHeight="1">
      <c r="A987" s="829"/>
      <c r="B987" s="338"/>
      <c r="C987" s="338"/>
      <c r="D987" s="338"/>
      <c r="E987" s="338"/>
      <c r="F987" s="346"/>
      <c r="G987" s="546"/>
      <c r="H987" s="547"/>
      <c r="I987" s="786">
        <f t="shared" si="177"/>
        <v>0</v>
      </c>
      <c r="J987" s="448"/>
      <c r="K987" s="344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  <c r="AI987" s="338"/>
      <c r="AJ987" s="338"/>
      <c r="AK987" s="338"/>
      <c r="AL987" s="338"/>
      <c r="AM987" s="338"/>
      <c r="AN987" s="338"/>
      <c r="AO987" s="338"/>
      <c r="AP987" s="338"/>
      <c r="AQ987" s="338"/>
      <c r="AR987" s="338"/>
      <c r="AS987" s="338"/>
      <c r="AT987" s="338"/>
      <c r="AU987" s="338"/>
      <c r="AV987" s="338"/>
      <c r="AW987" s="338"/>
      <c r="AX987" s="338"/>
      <c r="AY987" s="338"/>
      <c r="AZ987" s="338"/>
      <c r="BA987" s="338"/>
      <c r="BB987" s="338"/>
      <c r="BC987" s="338"/>
      <c r="BD987" s="338"/>
      <c r="BE987" s="338"/>
      <c r="BF987" s="338"/>
      <c r="BG987" s="338"/>
      <c r="BH987" s="338"/>
      <c r="BI987" s="338"/>
      <c r="BJ987" s="338"/>
      <c r="BK987" s="338"/>
      <c r="BL987" s="338"/>
      <c r="BM987" s="338"/>
      <c r="BN987" s="338"/>
      <c r="BO987" s="338"/>
      <c r="BP987" s="338"/>
      <c r="BQ987" s="338"/>
      <c r="BR987" s="338"/>
      <c r="BS987" s="338"/>
      <c r="BT987" s="338"/>
      <c r="BU987" s="338"/>
      <c r="BV987" s="343"/>
      <c r="BW987" s="343"/>
      <c r="BX987" s="343"/>
      <c r="BY987" s="343"/>
      <c r="BZ987" s="338"/>
      <c r="CA987" s="338"/>
      <c r="CB987" s="338"/>
      <c r="CC987" s="338"/>
      <c r="CD987" s="338"/>
      <c r="CE987" s="338"/>
      <c r="CF987" s="338"/>
    </row>
    <row r="988" ht="15.75" customHeight="1">
      <c r="A988" s="829"/>
      <c r="B988" s="338"/>
      <c r="C988" s="338"/>
      <c r="D988" s="338"/>
      <c r="E988" s="338"/>
      <c r="F988" s="346"/>
      <c r="G988" s="546"/>
      <c r="H988" s="547"/>
      <c r="I988" s="786">
        <f t="shared" si="177"/>
        <v>0</v>
      </c>
      <c r="J988" s="448"/>
      <c r="K988" s="344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  <c r="AI988" s="338"/>
      <c r="AJ988" s="338"/>
      <c r="AK988" s="338"/>
      <c r="AL988" s="338"/>
      <c r="AM988" s="338"/>
      <c r="AN988" s="338"/>
      <c r="AO988" s="338"/>
      <c r="AP988" s="338"/>
      <c r="AQ988" s="338"/>
      <c r="AR988" s="338"/>
      <c r="AS988" s="338"/>
      <c r="AT988" s="338"/>
      <c r="AU988" s="338"/>
      <c r="AV988" s="338"/>
      <c r="AW988" s="338"/>
      <c r="AX988" s="338"/>
      <c r="AY988" s="338"/>
      <c r="AZ988" s="338"/>
      <c r="BA988" s="338"/>
      <c r="BB988" s="338"/>
      <c r="BC988" s="338"/>
      <c r="BD988" s="338"/>
      <c r="BE988" s="338"/>
      <c r="BF988" s="338"/>
      <c r="BG988" s="338"/>
      <c r="BH988" s="338"/>
      <c r="BI988" s="338"/>
      <c r="BJ988" s="338"/>
      <c r="BK988" s="338"/>
      <c r="BL988" s="338"/>
      <c r="BM988" s="338"/>
      <c r="BN988" s="338"/>
      <c r="BO988" s="338"/>
      <c r="BP988" s="338"/>
      <c r="BQ988" s="338"/>
      <c r="BR988" s="338"/>
      <c r="BS988" s="338"/>
      <c r="BT988" s="338"/>
      <c r="BU988" s="338"/>
      <c r="BV988" s="343"/>
      <c r="BW988" s="343"/>
      <c r="BX988" s="343"/>
      <c r="BY988" s="343"/>
      <c r="BZ988" s="338"/>
      <c r="CA988" s="338"/>
      <c r="CB988" s="338"/>
      <c r="CC988" s="338"/>
      <c r="CD988" s="338"/>
      <c r="CE988" s="338"/>
      <c r="CF988" s="338"/>
    </row>
    <row r="989" ht="15.75" customHeight="1">
      <c r="A989" s="829"/>
      <c r="B989" s="338"/>
      <c r="C989" s="338"/>
      <c r="D989" s="338"/>
      <c r="E989" s="338"/>
      <c r="F989" s="346"/>
      <c r="G989" s="546"/>
      <c r="H989" s="547"/>
      <c r="I989" s="786">
        <f t="shared" si="177"/>
        <v>0</v>
      </c>
      <c r="J989" s="448"/>
      <c r="K989" s="344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  <c r="AI989" s="338"/>
      <c r="AJ989" s="338"/>
      <c r="AK989" s="338"/>
      <c r="AL989" s="338"/>
      <c r="AM989" s="338"/>
      <c r="AN989" s="338"/>
      <c r="AO989" s="338"/>
      <c r="AP989" s="338"/>
      <c r="AQ989" s="338"/>
      <c r="AR989" s="338"/>
      <c r="AS989" s="338"/>
      <c r="AT989" s="338"/>
      <c r="AU989" s="338"/>
      <c r="AV989" s="338"/>
      <c r="AW989" s="338"/>
      <c r="AX989" s="338"/>
      <c r="AY989" s="338"/>
      <c r="AZ989" s="338"/>
      <c r="BA989" s="338"/>
      <c r="BB989" s="338"/>
      <c r="BC989" s="338"/>
      <c r="BD989" s="338"/>
      <c r="BE989" s="338"/>
      <c r="BF989" s="338"/>
      <c r="BG989" s="338"/>
      <c r="BH989" s="338"/>
      <c r="BI989" s="338"/>
      <c r="BJ989" s="338"/>
      <c r="BK989" s="338"/>
      <c r="BL989" s="338"/>
      <c r="BM989" s="338"/>
      <c r="BN989" s="338"/>
      <c r="BO989" s="338"/>
      <c r="BP989" s="338"/>
      <c r="BQ989" s="338"/>
      <c r="BR989" s="338"/>
      <c r="BS989" s="338"/>
      <c r="BT989" s="338"/>
      <c r="BU989" s="338"/>
      <c r="BV989" s="343"/>
      <c r="BW989" s="343"/>
      <c r="BX989" s="343"/>
      <c r="BY989" s="343"/>
      <c r="BZ989" s="338"/>
      <c r="CA989" s="338"/>
      <c r="CB989" s="338"/>
      <c r="CC989" s="338"/>
      <c r="CD989" s="338"/>
      <c r="CE989" s="338"/>
      <c r="CF989" s="338"/>
    </row>
    <row r="990" ht="15.75" customHeight="1">
      <c r="A990" s="829"/>
      <c r="B990" s="338"/>
      <c r="C990" s="338"/>
      <c r="D990" s="338"/>
      <c r="E990" s="338"/>
      <c r="F990" s="346"/>
      <c r="G990" s="546"/>
      <c r="H990" s="547"/>
      <c r="I990" s="786">
        <f t="shared" si="177"/>
        <v>0</v>
      </c>
      <c r="J990" s="448"/>
      <c r="K990" s="344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  <c r="AI990" s="338"/>
      <c r="AJ990" s="338"/>
      <c r="AK990" s="338"/>
      <c r="AL990" s="338"/>
      <c r="AM990" s="338"/>
      <c r="AN990" s="338"/>
      <c r="AO990" s="338"/>
      <c r="AP990" s="338"/>
      <c r="AQ990" s="338"/>
      <c r="AR990" s="338"/>
      <c r="AS990" s="338"/>
      <c r="AT990" s="338"/>
      <c r="AU990" s="338"/>
      <c r="AV990" s="338"/>
      <c r="AW990" s="338"/>
      <c r="AX990" s="338"/>
      <c r="AY990" s="338"/>
      <c r="AZ990" s="338"/>
      <c r="BA990" s="338"/>
      <c r="BB990" s="338"/>
      <c r="BC990" s="338"/>
      <c r="BD990" s="338"/>
      <c r="BE990" s="338"/>
      <c r="BF990" s="338"/>
      <c r="BG990" s="338"/>
      <c r="BH990" s="338"/>
      <c r="BI990" s="338"/>
      <c r="BJ990" s="338"/>
      <c r="BK990" s="338"/>
      <c r="BL990" s="338"/>
      <c r="BM990" s="338"/>
      <c r="BN990" s="338"/>
      <c r="BO990" s="338"/>
      <c r="BP990" s="338"/>
      <c r="BQ990" s="338"/>
      <c r="BR990" s="338"/>
      <c r="BS990" s="338"/>
      <c r="BT990" s="338"/>
      <c r="BU990" s="338"/>
      <c r="BV990" s="343"/>
      <c r="BW990" s="343"/>
      <c r="BX990" s="343"/>
      <c r="BY990" s="343"/>
      <c r="BZ990" s="338"/>
      <c r="CA990" s="338"/>
      <c r="CB990" s="338"/>
      <c r="CC990" s="338"/>
      <c r="CD990" s="338"/>
      <c r="CE990" s="338"/>
      <c r="CF990" s="338"/>
    </row>
    <row r="991" ht="15.75" customHeight="1">
      <c r="A991" s="829"/>
      <c r="B991" s="338"/>
      <c r="C991" s="338"/>
      <c r="D991" s="338"/>
      <c r="E991" s="338"/>
      <c r="F991" s="346"/>
      <c r="G991" s="546"/>
      <c r="H991" s="547"/>
      <c r="I991" s="786">
        <f t="shared" si="177"/>
        <v>0</v>
      </c>
      <c r="J991" s="448"/>
      <c r="K991" s="344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  <c r="AI991" s="338"/>
      <c r="AJ991" s="338"/>
      <c r="AK991" s="338"/>
      <c r="AL991" s="338"/>
      <c r="AM991" s="338"/>
      <c r="AN991" s="338"/>
      <c r="AO991" s="338"/>
      <c r="AP991" s="338"/>
      <c r="AQ991" s="338"/>
      <c r="AR991" s="338"/>
      <c r="AS991" s="338"/>
      <c r="AT991" s="338"/>
      <c r="AU991" s="338"/>
      <c r="AV991" s="338"/>
      <c r="AW991" s="338"/>
      <c r="AX991" s="338"/>
      <c r="AY991" s="338"/>
      <c r="AZ991" s="338"/>
      <c r="BA991" s="338"/>
      <c r="BB991" s="338"/>
      <c r="BC991" s="338"/>
      <c r="BD991" s="338"/>
      <c r="BE991" s="338"/>
      <c r="BF991" s="338"/>
      <c r="BG991" s="338"/>
      <c r="BH991" s="338"/>
      <c r="BI991" s="338"/>
      <c r="BJ991" s="338"/>
      <c r="BK991" s="338"/>
      <c r="BL991" s="338"/>
      <c r="BM991" s="338"/>
      <c r="BN991" s="338"/>
      <c r="BO991" s="338"/>
      <c r="BP991" s="338"/>
      <c r="BQ991" s="338"/>
      <c r="BR991" s="338"/>
      <c r="BS991" s="338"/>
      <c r="BT991" s="338"/>
      <c r="BU991" s="338"/>
      <c r="BV991" s="343"/>
      <c r="BW991" s="343"/>
      <c r="BX991" s="343"/>
      <c r="BY991" s="343"/>
      <c r="BZ991" s="338"/>
      <c r="CA991" s="338"/>
      <c r="CB991" s="338"/>
      <c r="CC991" s="338"/>
      <c r="CD991" s="338"/>
      <c r="CE991" s="338"/>
      <c r="CF991" s="338"/>
    </row>
    <row r="992" ht="15.75" customHeight="1">
      <c r="A992" s="829"/>
      <c r="B992" s="338"/>
      <c r="C992" s="338"/>
      <c r="D992" s="338"/>
      <c r="E992" s="338"/>
      <c r="F992" s="346"/>
      <c r="G992" s="546"/>
      <c r="H992" s="547"/>
      <c r="I992" s="786">
        <f t="shared" si="177"/>
        <v>0</v>
      </c>
      <c r="J992" s="448"/>
      <c r="K992" s="344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  <c r="AI992" s="338"/>
      <c r="AJ992" s="338"/>
      <c r="AK992" s="338"/>
      <c r="AL992" s="338"/>
      <c r="AM992" s="338"/>
      <c r="AN992" s="338"/>
      <c r="AO992" s="338"/>
      <c r="AP992" s="338"/>
      <c r="AQ992" s="338"/>
      <c r="AR992" s="338"/>
      <c r="AS992" s="338"/>
      <c r="AT992" s="338"/>
      <c r="AU992" s="338"/>
      <c r="AV992" s="338"/>
      <c r="AW992" s="338"/>
      <c r="AX992" s="338"/>
      <c r="AY992" s="338"/>
      <c r="AZ992" s="338"/>
      <c r="BA992" s="338"/>
      <c r="BB992" s="338"/>
      <c r="BC992" s="338"/>
      <c r="BD992" s="338"/>
      <c r="BE992" s="338"/>
      <c r="BF992" s="338"/>
      <c r="BG992" s="338"/>
      <c r="BH992" s="338"/>
      <c r="BI992" s="338"/>
      <c r="BJ992" s="338"/>
      <c r="BK992" s="338"/>
      <c r="BL992" s="338"/>
      <c r="BM992" s="338"/>
      <c r="BN992" s="338"/>
      <c r="BO992" s="338"/>
      <c r="BP992" s="338"/>
      <c r="BQ992" s="338"/>
      <c r="BR992" s="338"/>
      <c r="BS992" s="338"/>
      <c r="BT992" s="338"/>
      <c r="BU992" s="338"/>
      <c r="BV992" s="343"/>
      <c r="BW992" s="343"/>
      <c r="BX992" s="343"/>
      <c r="BY992" s="343"/>
      <c r="BZ992" s="338"/>
      <c r="CA992" s="338"/>
      <c r="CB992" s="338"/>
      <c r="CC992" s="338"/>
      <c r="CD992" s="338"/>
      <c r="CE992" s="338"/>
      <c r="CF992" s="338"/>
    </row>
    <row r="993" ht="15.75" customHeight="1">
      <c r="A993" s="829"/>
      <c r="B993" s="338"/>
      <c r="C993" s="338"/>
      <c r="D993" s="338"/>
      <c r="E993" s="338"/>
      <c r="F993" s="346"/>
      <c r="G993" s="546"/>
      <c r="H993" s="547"/>
      <c r="I993" s="786">
        <f t="shared" si="177"/>
        <v>0</v>
      </c>
      <c r="J993" s="448"/>
      <c r="K993" s="344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  <c r="AI993" s="338"/>
      <c r="AJ993" s="338"/>
      <c r="AK993" s="338"/>
      <c r="AL993" s="338"/>
      <c r="AM993" s="338"/>
      <c r="AN993" s="338"/>
      <c r="AO993" s="338"/>
      <c r="AP993" s="338"/>
      <c r="AQ993" s="338"/>
      <c r="AR993" s="338"/>
      <c r="AS993" s="338"/>
      <c r="AT993" s="338"/>
      <c r="AU993" s="338"/>
      <c r="AV993" s="338"/>
      <c r="AW993" s="338"/>
      <c r="AX993" s="338"/>
      <c r="AY993" s="338"/>
      <c r="AZ993" s="338"/>
      <c r="BA993" s="338"/>
      <c r="BB993" s="338"/>
      <c r="BC993" s="338"/>
      <c r="BD993" s="338"/>
      <c r="BE993" s="338"/>
      <c r="BF993" s="338"/>
      <c r="BG993" s="338"/>
      <c r="BH993" s="338"/>
      <c r="BI993" s="338"/>
      <c r="BJ993" s="338"/>
      <c r="BK993" s="338"/>
      <c r="BL993" s="338"/>
      <c r="BM993" s="338"/>
      <c r="BN993" s="338"/>
      <c r="BO993" s="338"/>
      <c r="BP993" s="338"/>
      <c r="BQ993" s="338"/>
      <c r="BR993" s="338"/>
      <c r="BS993" s="338"/>
      <c r="BT993" s="338"/>
      <c r="BU993" s="338"/>
      <c r="BV993" s="343"/>
      <c r="BW993" s="343"/>
      <c r="BX993" s="343"/>
      <c r="BY993" s="343"/>
      <c r="BZ993" s="338"/>
      <c r="CA993" s="338"/>
      <c r="CB993" s="338"/>
      <c r="CC993" s="338"/>
      <c r="CD993" s="338"/>
      <c r="CE993" s="338"/>
      <c r="CF993" s="338"/>
    </row>
    <row r="994" ht="15.75" customHeight="1">
      <c r="A994" s="829"/>
      <c r="B994" s="338"/>
      <c r="C994" s="338"/>
      <c r="D994" s="338"/>
      <c r="E994" s="338"/>
      <c r="F994" s="346"/>
      <c r="G994" s="546"/>
      <c r="H994" s="547"/>
      <c r="I994" s="786">
        <f t="shared" si="177"/>
        <v>0</v>
      </c>
      <c r="J994" s="448"/>
      <c r="K994" s="344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  <c r="AI994" s="338"/>
      <c r="AJ994" s="338"/>
      <c r="AK994" s="338"/>
      <c r="AL994" s="338"/>
      <c r="AM994" s="338"/>
      <c r="AN994" s="338"/>
      <c r="AO994" s="338"/>
      <c r="AP994" s="338"/>
      <c r="AQ994" s="338"/>
      <c r="AR994" s="338"/>
      <c r="AS994" s="338"/>
      <c r="AT994" s="338"/>
      <c r="AU994" s="338"/>
      <c r="AV994" s="338"/>
      <c r="AW994" s="338"/>
      <c r="AX994" s="338"/>
      <c r="AY994" s="338"/>
      <c r="AZ994" s="338"/>
      <c r="BA994" s="338"/>
      <c r="BB994" s="338"/>
      <c r="BC994" s="338"/>
      <c r="BD994" s="338"/>
      <c r="BE994" s="338"/>
      <c r="BF994" s="338"/>
      <c r="BG994" s="338"/>
      <c r="BH994" s="338"/>
      <c r="BI994" s="338"/>
      <c r="BJ994" s="338"/>
      <c r="BK994" s="338"/>
      <c r="BL994" s="338"/>
      <c r="BM994" s="338"/>
      <c r="BN994" s="338"/>
      <c r="BO994" s="338"/>
      <c r="BP994" s="338"/>
      <c r="BQ994" s="338"/>
      <c r="BR994" s="338"/>
      <c r="BS994" s="338"/>
      <c r="BT994" s="338"/>
      <c r="BU994" s="338"/>
      <c r="BV994" s="343"/>
      <c r="BW994" s="343"/>
      <c r="BX994" s="343"/>
      <c r="BY994" s="343"/>
      <c r="BZ994" s="338"/>
      <c r="CA994" s="338"/>
      <c r="CB994" s="338"/>
      <c r="CC994" s="338"/>
      <c r="CD994" s="338"/>
      <c r="CE994" s="338"/>
      <c r="CF994" s="338"/>
    </row>
    <row r="995" ht="15.75" customHeight="1">
      <c r="A995" s="829"/>
      <c r="B995" s="338"/>
      <c r="C995" s="338"/>
      <c r="D995" s="338"/>
      <c r="E995" s="338"/>
      <c r="F995" s="346"/>
      <c r="G995" s="546"/>
      <c r="H995" s="547"/>
      <c r="I995" s="786">
        <f t="shared" si="177"/>
        <v>0</v>
      </c>
      <c r="J995" s="448"/>
      <c r="K995" s="344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  <c r="AI995" s="338"/>
      <c r="AJ995" s="338"/>
      <c r="AK995" s="338"/>
      <c r="AL995" s="338"/>
      <c r="AM995" s="338"/>
      <c r="AN995" s="338"/>
      <c r="AO995" s="338"/>
      <c r="AP995" s="338"/>
      <c r="AQ995" s="338"/>
      <c r="AR995" s="338"/>
      <c r="AS995" s="338"/>
      <c r="AT995" s="338"/>
      <c r="AU995" s="338"/>
      <c r="AV995" s="338"/>
      <c r="AW995" s="338"/>
      <c r="AX995" s="338"/>
      <c r="AY995" s="338"/>
      <c r="AZ995" s="338"/>
      <c r="BA995" s="338"/>
      <c r="BB995" s="338"/>
      <c r="BC995" s="338"/>
      <c r="BD995" s="338"/>
      <c r="BE995" s="338"/>
      <c r="BF995" s="338"/>
      <c r="BG995" s="338"/>
      <c r="BH995" s="338"/>
      <c r="BI995" s="338"/>
      <c r="BJ995" s="338"/>
      <c r="BK995" s="338"/>
      <c r="BL995" s="338"/>
      <c r="BM995" s="338"/>
      <c r="BN995" s="338"/>
      <c r="BO995" s="338"/>
      <c r="BP995" s="338"/>
      <c r="BQ995" s="338"/>
      <c r="BR995" s="338"/>
      <c r="BS995" s="338"/>
      <c r="BT995" s="338"/>
      <c r="BU995" s="338"/>
      <c r="BV995" s="343"/>
      <c r="BW995" s="343"/>
      <c r="BX995" s="343"/>
      <c r="BY995" s="343"/>
      <c r="BZ995" s="338"/>
      <c r="CA995" s="338"/>
      <c r="CB995" s="338"/>
      <c r="CC995" s="338"/>
      <c r="CD995" s="338"/>
      <c r="CE995" s="338"/>
      <c r="CF995" s="338"/>
    </row>
    <row r="996" ht="15.75" customHeight="1">
      <c r="A996" s="829"/>
      <c r="B996" s="338"/>
      <c r="C996" s="338"/>
      <c r="D996" s="338"/>
      <c r="E996" s="338"/>
      <c r="F996" s="346"/>
      <c r="G996" s="546"/>
      <c r="H996" s="547"/>
      <c r="I996" s="786">
        <f t="shared" si="177"/>
        <v>0</v>
      </c>
      <c r="J996" s="448"/>
      <c r="K996" s="344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  <c r="AI996" s="338"/>
      <c r="AJ996" s="338"/>
      <c r="AK996" s="338"/>
      <c r="AL996" s="338"/>
      <c r="AM996" s="338"/>
      <c r="AN996" s="338"/>
      <c r="AO996" s="338"/>
      <c r="AP996" s="338"/>
      <c r="AQ996" s="338"/>
      <c r="AR996" s="338"/>
      <c r="AS996" s="338"/>
      <c r="AT996" s="338"/>
      <c r="AU996" s="338"/>
      <c r="AV996" s="338"/>
      <c r="AW996" s="338"/>
      <c r="AX996" s="338"/>
      <c r="AY996" s="338"/>
      <c r="AZ996" s="338"/>
      <c r="BA996" s="338"/>
      <c r="BB996" s="338"/>
      <c r="BC996" s="338"/>
      <c r="BD996" s="338"/>
      <c r="BE996" s="338"/>
      <c r="BF996" s="338"/>
      <c r="BG996" s="338"/>
      <c r="BH996" s="338"/>
      <c r="BI996" s="338"/>
      <c r="BJ996" s="338"/>
      <c r="BK996" s="338"/>
      <c r="BL996" s="338"/>
      <c r="BM996" s="338"/>
      <c r="BN996" s="338"/>
      <c r="BO996" s="338"/>
      <c r="BP996" s="338"/>
      <c r="BQ996" s="338"/>
      <c r="BR996" s="338"/>
      <c r="BS996" s="338"/>
      <c r="BT996" s="338"/>
      <c r="BU996" s="338"/>
      <c r="BV996" s="343"/>
      <c r="BW996" s="343"/>
      <c r="BX996" s="343"/>
      <c r="BY996" s="343"/>
      <c r="BZ996" s="338"/>
      <c r="CA996" s="338"/>
      <c r="CB996" s="338"/>
      <c r="CC996" s="338"/>
      <c r="CD996" s="338"/>
      <c r="CE996" s="338"/>
      <c r="CF996" s="338"/>
    </row>
    <row r="997" ht="15.75" customHeight="1">
      <c r="A997" s="829"/>
      <c r="B997" s="338"/>
      <c r="C997" s="338"/>
      <c r="D997" s="338"/>
      <c r="E997" s="338"/>
      <c r="F997" s="346"/>
      <c r="G997" s="546"/>
      <c r="H997" s="547"/>
      <c r="I997" s="786">
        <f t="shared" si="177"/>
        <v>0</v>
      </c>
      <c r="J997" s="448"/>
      <c r="K997" s="344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  <c r="AI997" s="338"/>
      <c r="AJ997" s="338"/>
      <c r="AK997" s="338"/>
      <c r="AL997" s="338"/>
      <c r="AM997" s="338"/>
      <c r="AN997" s="338"/>
      <c r="AO997" s="338"/>
      <c r="AP997" s="338"/>
      <c r="AQ997" s="338"/>
      <c r="AR997" s="338"/>
      <c r="AS997" s="338"/>
      <c r="AT997" s="338"/>
      <c r="AU997" s="338"/>
      <c r="AV997" s="338"/>
      <c r="AW997" s="338"/>
      <c r="AX997" s="338"/>
      <c r="AY997" s="338"/>
      <c r="AZ997" s="338"/>
      <c r="BA997" s="338"/>
      <c r="BB997" s="338"/>
      <c r="BC997" s="338"/>
      <c r="BD997" s="338"/>
      <c r="BE997" s="338"/>
      <c r="BF997" s="338"/>
      <c r="BG997" s="338"/>
      <c r="BH997" s="338"/>
      <c r="BI997" s="338"/>
      <c r="BJ997" s="338"/>
      <c r="BK997" s="338"/>
      <c r="BL997" s="338"/>
      <c r="BM997" s="338"/>
      <c r="BN997" s="338"/>
      <c r="BO997" s="338"/>
      <c r="BP997" s="338"/>
      <c r="BQ997" s="338"/>
      <c r="BR997" s="338"/>
      <c r="BS997" s="338"/>
      <c r="BT997" s="338"/>
      <c r="BU997" s="338"/>
      <c r="BV997" s="343"/>
      <c r="BW997" s="343"/>
      <c r="BX997" s="343"/>
      <c r="BY997" s="343"/>
      <c r="BZ997" s="338"/>
      <c r="CA997" s="338"/>
      <c r="CB997" s="338"/>
      <c r="CC997" s="338"/>
      <c r="CD997" s="338"/>
      <c r="CE997" s="338"/>
      <c r="CF997" s="338"/>
    </row>
    <row r="998" ht="15.75" customHeight="1">
      <c r="A998" s="829"/>
      <c r="B998" s="338"/>
      <c r="C998" s="338"/>
      <c r="D998" s="338"/>
      <c r="E998" s="338"/>
      <c r="F998" s="346"/>
      <c r="G998" s="546"/>
      <c r="H998" s="547"/>
      <c r="I998" s="786">
        <f t="shared" si="177"/>
        <v>0</v>
      </c>
      <c r="J998" s="448"/>
      <c r="K998" s="344"/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  <c r="AI998" s="338"/>
      <c r="AJ998" s="338"/>
      <c r="AK998" s="338"/>
      <c r="AL998" s="338"/>
      <c r="AM998" s="338"/>
      <c r="AN998" s="338"/>
      <c r="AO998" s="338"/>
      <c r="AP998" s="338"/>
      <c r="AQ998" s="338"/>
      <c r="AR998" s="338"/>
      <c r="AS998" s="338"/>
      <c r="AT998" s="338"/>
      <c r="AU998" s="338"/>
      <c r="AV998" s="338"/>
      <c r="AW998" s="338"/>
      <c r="AX998" s="338"/>
      <c r="AY998" s="338"/>
      <c r="AZ998" s="338"/>
      <c r="BA998" s="338"/>
      <c r="BB998" s="338"/>
      <c r="BC998" s="338"/>
      <c r="BD998" s="338"/>
      <c r="BE998" s="338"/>
      <c r="BF998" s="338"/>
      <c r="BG998" s="338"/>
      <c r="BH998" s="338"/>
      <c r="BI998" s="338"/>
      <c r="BJ998" s="338"/>
      <c r="BK998" s="338"/>
      <c r="BL998" s="338"/>
      <c r="BM998" s="338"/>
      <c r="BN998" s="338"/>
      <c r="BO998" s="338"/>
      <c r="BP998" s="338"/>
      <c r="BQ998" s="338"/>
      <c r="BR998" s="338"/>
      <c r="BS998" s="338"/>
      <c r="BT998" s="338"/>
      <c r="BU998" s="338"/>
      <c r="BV998" s="343"/>
      <c r="BW998" s="343"/>
      <c r="BX998" s="343"/>
      <c r="BY998" s="343"/>
      <c r="BZ998" s="338"/>
      <c r="CA998" s="338"/>
      <c r="CB998" s="338"/>
      <c r="CC998" s="338"/>
      <c r="CD998" s="338"/>
      <c r="CE998" s="338"/>
      <c r="CF998" s="338"/>
    </row>
    <row r="999" ht="15.75" customHeight="1">
      <c r="A999" s="829"/>
      <c r="B999" s="338"/>
      <c r="C999" s="338"/>
      <c r="D999" s="338"/>
      <c r="E999" s="338"/>
      <c r="F999" s="346"/>
      <c r="G999" s="546"/>
      <c r="H999" s="547"/>
      <c r="I999" s="786">
        <f t="shared" si="177"/>
        <v>0</v>
      </c>
      <c r="J999" s="448"/>
      <c r="K999" s="344"/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  <c r="AI999" s="338"/>
      <c r="AJ999" s="338"/>
      <c r="AK999" s="338"/>
      <c r="AL999" s="338"/>
      <c r="AM999" s="338"/>
      <c r="AN999" s="338"/>
      <c r="AO999" s="338"/>
      <c r="AP999" s="338"/>
      <c r="AQ999" s="338"/>
      <c r="AR999" s="338"/>
      <c r="AS999" s="338"/>
      <c r="AT999" s="338"/>
      <c r="AU999" s="338"/>
      <c r="AV999" s="338"/>
      <c r="AW999" s="338"/>
      <c r="AX999" s="338"/>
      <c r="AY999" s="338"/>
      <c r="AZ999" s="338"/>
      <c r="BA999" s="338"/>
      <c r="BB999" s="338"/>
      <c r="BC999" s="338"/>
      <c r="BD999" s="338"/>
      <c r="BE999" s="338"/>
      <c r="BF999" s="338"/>
      <c r="BG999" s="338"/>
      <c r="BH999" s="338"/>
      <c r="BI999" s="338"/>
      <c r="BJ999" s="338"/>
      <c r="BK999" s="338"/>
      <c r="BL999" s="338"/>
      <c r="BM999" s="338"/>
      <c r="BN999" s="338"/>
      <c r="BO999" s="338"/>
      <c r="BP999" s="338"/>
      <c r="BQ999" s="338"/>
      <c r="BR999" s="338"/>
      <c r="BS999" s="338"/>
      <c r="BT999" s="338"/>
      <c r="BU999" s="338"/>
      <c r="BV999" s="343"/>
      <c r="BW999" s="343"/>
      <c r="BX999" s="343"/>
      <c r="BY999" s="343"/>
      <c r="BZ999" s="338"/>
      <c r="CA999" s="338"/>
      <c r="CB999" s="338"/>
      <c r="CC999" s="338"/>
      <c r="CD999" s="338"/>
      <c r="CE999" s="338"/>
      <c r="CF999" s="338"/>
    </row>
    <row r="1000" ht="15.75" customHeight="1">
      <c r="A1000" s="829"/>
      <c r="B1000" s="338"/>
      <c r="C1000" s="338"/>
      <c r="D1000" s="338"/>
      <c r="E1000" s="338"/>
      <c r="F1000" s="346"/>
      <c r="G1000" s="546"/>
      <c r="H1000" s="547"/>
      <c r="I1000" s="786">
        <f t="shared" si="177"/>
        <v>0</v>
      </c>
      <c r="J1000" s="448"/>
      <c r="K1000" s="344"/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  <c r="AI1000" s="338"/>
      <c r="AJ1000" s="338"/>
      <c r="AK1000" s="338"/>
      <c r="AL1000" s="338"/>
      <c r="AM1000" s="338"/>
      <c r="AN1000" s="338"/>
      <c r="AO1000" s="338"/>
      <c r="AP1000" s="338"/>
      <c r="AQ1000" s="338"/>
      <c r="AR1000" s="338"/>
      <c r="AS1000" s="338"/>
      <c r="AT1000" s="338"/>
      <c r="AU1000" s="338"/>
      <c r="AV1000" s="338"/>
      <c r="AW1000" s="338"/>
      <c r="AX1000" s="338"/>
      <c r="AY1000" s="338"/>
      <c r="AZ1000" s="338"/>
      <c r="BA1000" s="338"/>
      <c r="BB1000" s="338"/>
      <c r="BC1000" s="338"/>
      <c r="BD1000" s="338"/>
      <c r="BE1000" s="338"/>
      <c r="BF1000" s="338"/>
      <c r="BG1000" s="338"/>
      <c r="BH1000" s="338"/>
      <c r="BI1000" s="338"/>
      <c r="BJ1000" s="338"/>
      <c r="BK1000" s="338"/>
      <c r="BL1000" s="338"/>
      <c r="BM1000" s="338"/>
      <c r="BN1000" s="338"/>
      <c r="BO1000" s="338"/>
      <c r="BP1000" s="338"/>
      <c r="BQ1000" s="338"/>
      <c r="BR1000" s="338"/>
      <c r="BS1000" s="338"/>
      <c r="BT1000" s="338"/>
      <c r="BU1000" s="338"/>
      <c r="BV1000" s="343"/>
      <c r="BW1000" s="343"/>
      <c r="BX1000" s="343"/>
      <c r="BY1000" s="343"/>
      <c r="BZ1000" s="338"/>
      <c r="CA1000" s="338"/>
      <c r="CB1000" s="338"/>
      <c r="CC1000" s="338"/>
      <c r="CD1000" s="338"/>
      <c r="CE1000" s="338"/>
      <c r="CF1000" s="338"/>
    </row>
    <row r="1001" ht="15.75" customHeight="1">
      <c r="A1001" s="829"/>
      <c r="B1001" s="338"/>
      <c r="C1001" s="338"/>
      <c r="D1001" s="338"/>
      <c r="E1001" s="338"/>
      <c r="F1001" s="346"/>
      <c r="G1001" s="546"/>
      <c r="H1001" s="547"/>
      <c r="I1001" s="786">
        <f t="shared" si="177"/>
        <v>0</v>
      </c>
      <c r="J1001" s="448"/>
      <c r="K1001" s="344"/>
      <c r="L1001" s="338"/>
      <c r="M1001" s="338"/>
      <c r="N1001" s="338"/>
      <c r="O1001" s="338"/>
      <c r="P1001" s="338"/>
      <c r="Q1001" s="338"/>
      <c r="R1001" s="338"/>
      <c r="S1001" s="338"/>
      <c r="T1001" s="338"/>
      <c r="U1001" s="338"/>
      <c r="V1001" s="338"/>
      <c r="W1001" s="338"/>
      <c r="X1001" s="338"/>
      <c r="Y1001" s="338"/>
      <c r="Z1001" s="338"/>
      <c r="AA1001" s="338"/>
      <c r="AB1001" s="338"/>
      <c r="AC1001" s="338"/>
      <c r="AD1001" s="338"/>
      <c r="AE1001" s="338"/>
      <c r="AF1001" s="338"/>
      <c r="AG1001" s="338"/>
      <c r="AH1001" s="338"/>
      <c r="AI1001" s="338"/>
      <c r="AJ1001" s="338"/>
      <c r="AK1001" s="338"/>
      <c r="AL1001" s="338"/>
      <c r="AM1001" s="338"/>
      <c r="AN1001" s="338"/>
      <c r="AO1001" s="338"/>
      <c r="AP1001" s="338"/>
      <c r="AQ1001" s="338"/>
      <c r="AR1001" s="338"/>
      <c r="AS1001" s="338"/>
      <c r="AT1001" s="338"/>
      <c r="AU1001" s="338"/>
      <c r="AV1001" s="338"/>
      <c r="AW1001" s="338"/>
      <c r="AX1001" s="338"/>
      <c r="AY1001" s="338"/>
      <c r="AZ1001" s="338"/>
      <c r="BA1001" s="338"/>
      <c r="BB1001" s="338"/>
      <c r="BC1001" s="338"/>
      <c r="BD1001" s="338"/>
      <c r="BE1001" s="338"/>
      <c r="BF1001" s="338"/>
      <c r="BG1001" s="338"/>
      <c r="BH1001" s="338"/>
      <c r="BI1001" s="338"/>
      <c r="BJ1001" s="338"/>
      <c r="BK1001" s="338"/>
      <c r="BL1001" s="338"/>
      <c r="BM1001" s="338"/>
      <c r="BN1001" s="338"/>
      <c r="BO1001" s="338"/>
      <c r="BP1001" s="338"/>
      <c r="BQ1001" s="338"/>
      <c r="BR1001" s="338"/>
      <c r="BS1001" s="338"/>
      <c r="BT1001" s="338"/>
      <c r="BU1001" s="338"/>
      <c r="BV1001" s="343"/>
      <c r="BW1001" s="343"/>
      <c r="BX1001" s="343"/>
      <c r="BY1001" s="343"/>
      <c r="BZ1001" s="338"/>
      <c r="CA1001" s="338"/>
      <c r="CB1001" s="338"/>
      <c r="CC1001" s="338"/>
      <c r="CD1001" s="338"/>
      <c r="CE1001" s="338"/>
      <c r="CF1001" s="338"/>
    </row>
    <row r="1002" ht="15.75" customHeight="1">
      <c r="A1002" s="829"/>
      <c r="B1002" s="338"/>
      <c r="C1002" s="338"/>
      <c r="D1002" s="338"/>
      <c r="E1002" s="338"/>
      <c r="F1002" s="346"/>
      <c r="G1002" s="546"/>
      <c r="H1002" s="547"/>
      <c r="I1002" s="786">
        <f t="shared" si="177"/>
        <v>0</v>
      </c>
      <c r="J1002" s="448"/>
      <c r="K1002" s="344"/>
      <c r="L1002" s="338"/>
      <c r="M1002" s="338"/>
      <c r="N1002" s="338"/>
      <c r="O1002" s="338"/>
      <c r="P1002" s="338"/>
      <c r="Q1002" s="338"/>
      <c r="R1002" s="338"/>
      <c r="S1002" s="338"/>
      <c r="T1002" s="338"/>
      <c r="U1002" s="338"/>
      <c r="V1002" s="338"/>
      <c r="W1002" s="338"/>
      <c r="X1002" s="338"/>
      <c r="Y1002" s="338"/>
      <c r="Z1002" s="338"/>
      <c r="AA1002" s="338"/>
      <c r="AB1002" s="338"/>
      <c r="AC1002" s="338"/>
      <c r="AD1002" s="338"/>
      <c r="AE1002" s="338"/>
      <c r="AF1002" s="338"/>
      <c r="AG1002" s="338"/>
      <c r="AH1002" s="338"/>
      <c r="AI1002" s="338"/>
      <c r="AJ1002" s="338"/>
      <c r="AK1002" s="338"/>
      <c r="AL1002" s="338"/>
      <c r="AM1002" s="338"/>
      <c r="AN1002" s="338"/>
      <c r="AO1002" s="338"/>
      <c r="AP1002" s="338"/>
      <c r="AQ1002" s="338"/>
      <c r="AR1002" s="338"/>
      <c r="AS1002" s="338"/>
      <c r="AT1002" s="338"/>
      <c r="AU1002" s="338"/>
      <c r="AV1002" s="338"/>
      <c r="AW1002" s="338"/>
      <c r="AX1002" s="338"/>
      <c r="AY1002" s="338"/>
      <c r="AZ1002" s="338"/>
      <c r="BA1002" s="338"/>
      <c r="BB1002" s="338"/>
      <c r="BC1002" s="338"/>
      <c r="BD1002" s="338"/>
      <c r="BE1002" s="338"/>
      <c r="BF1002" s="338"/>
      <c r="BG1002" s="338"/>
      <c r="BH1002" s="338"/>
      <c r="BI1002" s="338"/>
      <c r="BJ1002" s="338"/>
      <c r="BK1002" s="338"/>
      <c r="BL1002" s="338"/>
      <c r="BM1002" s="338"/>
      <c r="BN1002" s="338"/>
      <c r="BO1002" s="338"/>
      <c r="BP1002" s="338"/>
      <c r="BQ1002" s="338"/>
      <c r="BR1002" s="338"/>
      <c r="BS1002" s="338"/>
      <c r="BT1002" s="338"/>
      <c r="BU1002" s="338"/>
      <c r="BV1002" s="343"/>
      <c r="BW1002" s="343"/>
      <c r="BX1002" s="343"/>
      <c r="BY1002" s="343"/>
      <c r="BZ1002" s="338"/>
      <c r="CA1002" s="338"/>
      <c r="CB1002" s="338"/>
      <c r="CC1002" s="338"/>
      <c r="CD1002" s="338"/>
      <c r="CE1002" s="338"/>
      <c r="CF1002" s="338"/>
    </row>
    <row r="1003" ht="15.75" customHeight="1">
      <c r="A1003" s="829"/>
      <c r="B1003" s="338"/>
      <c r="C1003" s="338"/>
      <c r="D1003" s="338"/>
      <c r="E1003" s="338"/>
      <c r="F1003" s="346"/>
      <c r="G1003" s="546"/>
      <c r="H1003" s="547"/>
      <c r="I1003" s="786">
        <f t="shared" si="177"/>
        <v>0</v>
      </c>
      <c r="J1003" s="448"/>
      <c r="K1003" s="344"/>
      <c r="L1003" s="338"/>
      <c r="M1003" s="338"/>
      <c r="N1003" s="338"/>
      <c r="O1003" s="338"/>
      <c r="P1003" s="338"/>
      <c r="Q1003" s="338"/>
      <c r="R1003" s="338"/>
      <c r="S1003" s="338"/>
      <c r="T1003" s="338"/>
      <c r="U1003" s="338"/>
      <c r="V1003" s="338"/>
      <c r="W1003" s="338"/>
      <c r="X1003" s="338"/>
      <c r="Y1003" s="338"/>
      <c r="Z1003" s="338"/>
      <c r="AA1003" s="338"/>
      <c r="AB1003" s="338"/>
      <c r="AC1003" s="338"/>
      <c r="AD1003" s="338"/>
      <c r="AE1003" s="338"/>
      <c r="AF1003" s="338"/>
      <c r="AG1003" s="338"/>
      <c r="AH1003" s="338"/>
      <c r="AI1003" s="338"/>
      <c r="AJ1003" s="338"/>
      <c r="AK1003" s="338"/>
      <c r="AL1003" s="338"/>
      <c r="AM1003" s="338"/>
      <c r="AN1003" s="338"/>
      <c r="AO1003" s="338"/>
      <c r="AP1003" s="338"/>
      <c r="AQ1003" s="338"/>
      <c r="AR1003" s="338"/>
      <c r="AS1003" s="338"/>
      <c r="AT1003" s="338"/>
      <c r="AU1003" s="338"/>
      <c r="AV1003" s="338"/>
      <c r="AW1003" s="338"/>
      <c r="AX1003" s="338"/>
      <c r="AY1003" s="338"/>
      <c r="AZ1003" s="338"/>
      <c r="BA1003" s="338"/>
      <c r="BB1003" s="338"/>
      <c r="BC1003" s="338"/>
      <c r="BD1003" s="338"/>
      <c r="BE1003" s="338"/>
      <c r="BF1003" s="338"/>
      <c r="BG1003" s="338"/>
      <c r="BH1003" s="338"/>
      <c r="BI1003" s="338"/>
      <c r="BJ1003" s="338"/>
      <c r="BK1003" s="338"/>
      <c r="BL1003" s="338"/>
      <c r="BM1003" s="338"/>
      <c r="BN1003" s="338"/>
      <c r="BO1003" s="338"/>
      <c r="BP1003" s="338"/>
      <c r="BQ1003" s="338"/>
      <c r="BR1003" s="338"/>
      <c r="BS1003" s="338"/>
      <c r="BT1003" s="338"/>
      <c r="BU1003" s="338"/>
      <c r="BV1003" s="343"/>
      <c r="BW1003" s="343"/>
      <c r="BX1003" s="343"/>
      <c r="BY1003" s="343"/>
      <c r="BZ1003" s="338"/>
      <c r="CA1003" s="338"/>
      <c r="CB1003" s="338"/>
      <c r="CC1003" s="338"/>
      <c r="CD1003" s="338"/>
      <c r="CE1003" s="338"/>
      <c r="CF1003" s="338"/>
    </row>
    <row r="1004" ht="15.75" customHeight="1">
      <c r="A1004" s="829"/>
      <c r="B1004" s="338"/>
      <c r="C1004" s="338"/>
      <c r="D1004" s="338"/>
      <c r="E1004" s="338"/>
      <c r="F1004" s="346"/>
      <c r="G1004" s="546"/>
      <c r="H1004" s="547"/>
      <c r="I1004" s="786">
        <f t="shared" si="177"/>
        <v>0</v>
      </c>
      <c r="J1004" s="448"/>
      <c r="K1004" s="344"/>
      <c r="L1004" s="338"/>
      <c r="M1004" s="338"/>
      <c r="N1004" s="338"/>
      <c r="O1004" s="338"/>
      <c r="P1004" s="338"/>
      <c r="Q1004" s="338"/>
      <c r="R1004" s="338"/>
      <c r="S1004" s="338"/>
      <c r="T1004" s="338"/>
      <c r="U1004" s="338"/>
      <c r="V1004" s="338"/>
      <c r="W1004" s="338"/>
      <c r="X1004" s="338"/>
      <c r="Y1004" s="338"/>
      <c r="Z1004" s="338"/>
      <c r="AA1004" s="338"/>
      <c r="AB1004" s="338"/>
      <c r="AC1004" s="338"/>
      <c r="AD1004" s="338"/>
      <c r="AE1004" s="338"/>
      <c r="AF1004" s="338"/>
      <c r="AG1004" s="338"/>
      <c r="AH1004" s="338"/>
      <c r="AI1004" s="338"/>
      <c r="AJ1004" s="338"/>
      <c r="AK1004" s="338"/>
      <c r="AL1004" s="338"/>
      <c r="AM1004" s="338"/>
      <c r="AN1004" s="338"/>
      <c r="AO1004" s="338"/>
      <c r="AP1004" s="338"/>
      <c r="AQ1004" s="338"/>
      <c r="AR1004" s="338"/>
      <c r="AS1004" s="338"/>
      <c r="AT1004" s="338"/>
      <c r="AU1004" s="338"/>
      <c r="AV1004" s="338"/>
      <c r="AW1004" s="338"/>
      <c r="AX1004" s="338"/>
      <c r="AY1004" s="338"/>
      <c r="AZ1004" s="338"/>
      <c r="BA1004" s="338"/>
      <c r="BB1004" s="338"/>
      <c r="BC1004" s="338"/>
      <c r="BD1004" s="338"/>
      <c r="BE1004" s="338"/>
      <c r="BF1004" s="338"/>
      <c r="BG1004" s="338"/>
      <c r="BH1004" s="338"/>
      <c r="BI1004" s="338"/>
      <c r="BJ1004" s="338"/>
      <c r="BK1004" s="338"/>
      <c r="BL1004" s="338"/>
      <c r="BM1004" s="338"/>
      <c r="BN1004" s="338"/>
      <c r="BO1004" s="338"/>
      <c r="BP1004" s="338"/>
      <c r="BQ1004" s="338"/>
      <c r="BR1004" s="338"/>
      <c r="BS1004" s="338"/>
      <c r="BT1004" s="338"/>
      <c r="BU1004" s="338"/>
      <c r="BV1004" s="343"/>
      <c r="BW1004" s="343"/>
      <c r="BX1004" s="343"/>
      <c r="BY1004" s="343"/>
      <c r="BZ1004" s="338"/>
      <c r="CA1004" s="338"/>
      <c r="CB1004" s="338"/>
      <c r="CC1004" s="338"/>
      <c r="CD1004" s="338"/>
      <c r="CE1004" s="338"/>
      <c r="CF1004" s="338"/>
    </row>
    <row r="1005" ht="15.75" customHeight="1">
      <c r="A1005" s="829"/>
      <c r="B1005" s="338"/>
      <c r="C1005" s="338"/>
      <c r="D1005" s="338"/>
      <c r="E1005" s="338"/>
      <c r="F1005" s="346"/>
      <c r="G1005" s="546"/>
      <c r="H1005" s="547"/>
      <c r="I1005" s="786">
        <f t="shared" si="177"/>
        <v>0</v>
      </c>
      <c r="J1005" s="448"/>
      <c r="K1005" s="344"/>
      <c r="L1005" s="338"/>
      <c r="M1005" s="338"/>
      <c r="N1005" s="338"/>
      <c r="O1005" s="338"/>
      <c r="P1005" s="338"/>
      <c r="Q1005" s="338"/>
      <c r="R1005" s="338"/>
      <c r="S1005" s="338"/>
      <c r="T1005" s="338"/>
      <c r="U1005" s="338"/>
      <c r="V1005" s="338"/>
      <c r="W1005" s="338"/>
      <c r="X1005" s="338"/>
      <c r="Y1005" s="338"/>
      <c r="Z1005" s="338"/>
      <c r="AA1005" s="338"/>
      <c r="AB1005" s="338"/>
      <c r="AC1005" s="338"/>
      <c r="AD1005" s="338"/>
      <c r="AE1005" s="338"/>
      <c r="AF1005" s="338"/>
      <c r="AG1005" s="338"/>
      <c r="AH1005" s="338"/>
      <c r="AI1005" s="338"/>
      <c r="AJ1005" s="338"/>
      <c r="AK1005" s="338"/>
      <c r="AL1005" s="338"/>
      <c r="AM1005" s="338"/>
      <c r="AN1005" s="338"/>
      <c r="AO1005" s="338"/>
      <c r="AP1005" s="338"/>
      <c r="AQ1005" s="338"/>
      <c r="AR1005" s="338"/>
      <c r="AS1005" s="338"/>
      <c r="AT1005" s="338"/>
      <c r="AU1005" s="338"/>
      <c r="AV1005" s="338"/>
      <c r="AW1005" s="338"/>
      <c r="AX1005" s="338"/>
      <c r="AY1005" s="338"/>
      <c r="AZ1005" s="338"/>
      <c r="BA1005" s="338"/>
      <c r="BB1005" s="338"/>
      <c r="BC1005" s="338"/>
      <c r="BD1005" s="338"/>
      <c r="BE1005" s="338"/>
      <c r="BF1005" s="338"/>
      <c r="BG1005" s="338"/>
      <c r="BH1005" s="338"/>
      <c r="BI1005" s="338"/>
      <c r="BJ1005" s="338"/>
      <c r="BK1005" s="338"/>
      <c r="BL1005" s="338"/>
      <c r="BM1005" s="338"/>
      <c r="BN1005" s="338"/>
      <c r="BO1005" s="338"/>
      <c r="BP1005" s="338"/>
      <c r="BQ1005" s="338"/>
      <c r="BR1005" s="338"/>
      <c r="BS1005" s="338"/>
      <c r="BT1005" s="338"/>
      <c r="BU1005" s="338"/>
      <c r="BV1005" s="343"/>
      <c r="BW1005" s="343"/>
      <c r="BX1005" s="343"/>
      <c r="BY1005" s="343"/>
      <c r="BZ1005" s="338"/>
      <c r="CA1005" s="338"/>
      <c r="CB1005" s="338"/>
      <c r="CC1005" s="338"/>
      <c r="CD1005" s="338"/>
      <c r="CE1005" s="338"/>
      <c r="CF1005" s="338"/>
    </row>
    <row r="1006" ht="15.75" customHeight="1">
      <c r="A1006" s="829"/>
      <c r="B1006" s="338"/>
      <c r="C1006" s="338"/>
      <c r="D1006" s="338"/>
      <c r="E1006" s="338"/>
      <c r="F1006" s="346"/>
      <c r="G1006" s="546"/>
      <c r="H1006" s="547"/>
      <c r="I1006" s="786">
        <f t="shared" si="177"/>
        <v>0</v>
      </c>
      <c r="J1006" s="448"/>
      <c r="K1006" s="344"/>
      <c r="L1006" s="338"/>
      <c r="M1006" s="338"/>
      <c r="N1006" s="338"/>
      <c r="O1006" s="338"/>
      <c r="P1006" s="338"/>
      <c r="Q1006" s="338"/>
      <c r="R1006" s="338"/>
      <c r="S1006" s="338"/>
      <c r="T1006" s="338"/>
      <c r="U1006" s="338"/>
      <c r="V1006" s="338"/>
      <c r="W1006" s="338"/>
      <c r="X1006" s="338"/>
      <c r="Y1006" s="338"/>
      <c r="Z1006" s="338"/>
      <c r="AA1006" s="338"/>
      <c r="AB1006" s="338"/>
      <c r="AC1006" s="338"/>
      <c r="AD1006" s="338"/>
      <c r="AE1006" s="338"/>
      <c r="AF1006" s="338"/>
      <c r="AG1006" s="338"/>
      <c r="AH1006" s="338"/>
      <c r="AI1006" s="338"/>
      <c r="AJ1006" s="338"/>
      <c r="AK1006" s="338"/>
      <c r="AL1006" s="338"/>
      <c r="AM1006" s="338"/>
      <c r="AN1006" s="338"/>
      <c r="AO1006" s="338"/>
      <c r="AP1006" s="338"/>
      <c r="AQ1006" s="338"/>
      <c r="AR1006" s="338"/>
      <c r="AS1006" s="338"/>
      <c r="AT1006" s="338"/>
      <c r="AU1006" s="338"/>
      <c r="AV1006" s="338"/>
      <c r="AW1006" s="338"/>
      <c r="AX1006" s="338"/>
      <c r="AY1006" s="338"/>
      <c r="AZ1006" s="338"/>
      <c r="BA1006" s="338"/>
      <c r="BB1006" s="338"/>
      <c r="BC1006" s="338"/>
      <c r="BD1006" s="338"/>
      <c r="BE1006" s="338"/>
      <c r="BF1006" s="338"/>
      <c r="BG1006" s="338"/>
      <c r="BH1006" s="338"/>
      <c r="BI1006" s="338"/>
      <c r="BJ1006" s="338"/>
      <c r="BK1006" s="338"/>
      <c r="BL1006" s="338"/>
      <c r="BM1006" s="338"/>
      <c r="BN1006" s="338"/>
      <c r="BO1006" s="338"/>
      <c r="BP1006" s="338"/>
      <c r="BQ1006" s="338"/>
      <c r="BR1006" s="338"/>
      <c r="BS1006" s="338"/>
      <c r="BT1006" s="338"/>
      <c r="BU1006" s="338"/>
      <c r="BV1006" s="343"/>
      <c r="BW1006" s="343"/>
      <c r="BX1006" s="343"/>
      <c r="BY1006" s="343"/>
      <c r="BZ1006" s="338"/>
      <c r="CA1006" s="338"/>
      <c r="CB1006" s="338"/>
      <c r="CC1006" s="338"/>
      <c r="CD1006" s="338"/>
      <c r="CE1006" s="338"/>
      <c r="CF1006" s="338"/>
    </row>
    <row r="1007" ht="15.75" customHeight="1">
      <c r="A1007" s="829"/>
      <c r="B1007" s="338"/>
      <c r="C1007" s="338"/>
      <c r="D1007" s="338"/>
      <c r="E1007" s="338"/>
      <c r="F1007" s="346"/>
      <c r="G1007" s="546"/>
      <c r="H1007" s="547"/>
      <c r="I1007" s="786">
        <f t="shared" si="177"/>
        <v>0</v>
      </c>
      <c r="J1007" s="448"/>
      <c r="K1007" s="344"/>
      <c r="L1007" s="338"/>
      <c r="M1007" s="338"/>
      <c r="N1007" s="338"/>
      <c r="O1007" s="338"/>
      <c r="P1007" s="338"/>
      <c r="Q1007" s="338"/>
      <c r="R1007" s="338"/>
      <c r="S1007" s="338"/>
      <c r="T1007" s="338"/>
      <c r="U1007" s="338"/>
      <c r="V1007" s="338"/>
      <c r="W1007" s="338"/>
      <c r="X1007" s="338"/>
      <c r="Y1007" s="338"/>
      <c r="Z1007" s="338"/>
      <c r="AA1007" s="338"/>
      <c r="AB1007" s="338"/>
      <c r="AC1007" s="338"/>
      <c r="AD1007" s="338"/>
      <c r="AE1007" s="338"/>
      <c r="AF1007" s="338"/>
      <c r="AG1007" s="338"/>
      <c r="AH1007" s="338"/>
      <c r="AI1007" s="338"/>
      <c r="AJ1007" s="338"/>
      <c r="AK1007" s="338"/>
      <c r="AL1007" s="338"/>
      <c r="AM1007" s="338"/>
      <c r="AN1007" s="338"/>
      <c r="AO1007" s="338"/>
      <c r="AP1007" s="338"/>
      <c r="AQ1007" s="338"/>
      <c r="AR1007" s="338"/>
      <c r="AS1007" s="338"/>
      <c r="AT1007" s="338"/>
      <c r="AU1007" s="338"/>
      <c r="AV1007" s="338"/>
      <c r="AW1007" s="338"/>
      <c r="AX1007" s="338"/>
      <c r="AY1007" s="338"/>
      <c r="AZ1007" s="338"/>
      <c r="BA1007" s="338"/>
      <c r="BB1007" s="338"/>
      <c r="BC1007" s="338"/>
      <c r="BD1007" s="338"/>
      <c r="BE1007" s="338"/>
      <c r="BF1007" s="338"/>
      <c r="BG1007" s="338"/>
      <c r="BH1007" s="338"/>
      <c r="BI1007" s="338"/>
      <c r="BJ1007" s="338"/>
      <c r="BK1007" s="338"/>
      <c r="BL1007" s="338"/>
      <c r="BM1007" s="338"/>
      <c r="BN1007" s="338"/>
      <c r="BO1007" s="338"/>
      <c r="BP1007" s="338"/>
      <c r="BQ1007" s="338"/>
      <c r="BR1007" s="338"/>
      <c r="BS1007" s="338"/>
      <c r="BT1007" s="338"/>
      <c r="BU1007" s="338"/>
      <c r="BV1007" s="343"/>
      <c r="BW1007" s="343"/>
      <c r="BX1007" s="343"/>
      <c r="BY1007" s="343"/>
      <c r="BZ1007" s="338"/>
      <c r="CA1007" s="338"/>
      <c r="CB1007" s="338"/>
      <c r="CC1007" s="338"/>
      <c r="CD1007" s="338"/>
      <c r="CE1007" s="338"/>
      <c r="CF1007" s="338"/>
    </row>
    <row r="1008" ht="15.75" customHeight="1">
      <c r="A1008" s="829"/>
      <c r="B1008" s="338"/>
      <c r="C1008" s="338"/>
      <c r="D1008" s="338"/>
      <c r="E1008" s="338"/>
      <c r="F1008" s="346"/>
      <c r="G1008" s="546"/>
      <c r="H1008" s="547"/>
      <c r="I1008" s="786">
        <f t="shared" si="177"/>
        <v>0</v>
      </c>
      <c r="J1008" s="448"/>
      <c r="K1008" s="344"/>
      <c r="L1008" s="338"/>
      <c r="M1008" s="338"/>
      <c r="N1008" s="338"/>
      <c r="O1008" s="338"/>
      <c r="P1008" s="338"/>
      <c r="Q1008" s="338"/>
      <c r="R1008" s="338"/>
      <c r="S1008" s="338"/>
      <c r="T1008" s="338"/>
      <c r="U1008" s="338"/>
      <c r="V1008" s="338"/>
      <c r="W1008" s="338"/>
      <c r="X1008" s="338"/>
      <c r="Y1008" s="338"/>
      <c r="Z1008" s="338"/>
      <c r="AA1008" s="338"/>
      <c r="AB1008" s="338"/>
      <c r="AC1008" s="338"/>
      <c r="AD1008" s="338"/>
      <c r="AE1008" s="338"/>
      <c r="AF1008" s="338"/>
      <c r="AG1008" s="338"/>
      <c r="AH1008" s="338"/>
      <c r="AI1008" s="338"/>
      <c r="AJ1008" s="338"/>
      <c r="AK1008" s="338"/>
      <c r="AL1008" s="338"/>
      <c r="AM1008" s="338"/>
      <c r="AN1008" s="338"/>
      <c r="AO1008" s="338"/>
      <c r="AP1008" s="338"/>
      <c r="AQ1008" s="338"/>
      <c r="AR1008" s="338"/>
      <c r="AS1008" s="338"/>
      <c r="AT1008" s="338"/>
      <c r="AU1008" s="338"/>
      <c r="AV1008" s="338"/>
      <c r="AW1008" s="338"/>
      <c r="AX1008" s="338"/>
      <c r="AY1008" s="338"/>
      <c r="AZ1008" s="338"/>
      <c r="BA1008" s="338"/>
      <c r="BB1008" s="338"/>
      <c r="BC1008" s="338"/>
      <c r="BD1008" s="338"/>
      <c r="BE1008" s="338"/>
      <c r="BF1008" s="338"/>
      <c r="BG1008" s="338"/>
      <c r="BH1008" s="338"/>
      <c r="BI1008" s="338"/>
      <c r="BJ1008" s="338"/>
      <c r="BK1008" s="338"/>
      <c r="BL1008" s="338"/>
      <c r="BM1008" s="338"/>
      <c r="BN1008" s="338"/>
      <c r="BO1008" s="338"/>
      <c r="BP1008" s="338"/>
      <c r="BQ1008" s="338"/>
      <c r="BR1008" s="338"/>
      <c r="BS1008" s="338"/>
      <c r="BT1008" s="338"/>
      <c r="BU1008" s="338"/>
      <c r="BV1008" s="343"/>
      <c r="BW1008" s="343"/>
      <c r="BX1008" s="343"/>
      <c r="BY1008" s="343"/>
      <c r="BZ1008" s="338"/>
      <c r="CA1008" s="338"/>
      <c r="CB1008" s="338"/>
      <c r="CC1008" s="338"/>
      <c r="CD1008" s="338"/>
      <c r="CE1008" s="338"/>
      <c r="CF1008" s="338"/>
    </row>
    <row r="1009" ht="15.75" customHeight="1">
      <c r="A1009" s="829"/>
      <c r="B1009" s="338"/>
      <c r="C1009" s="338"/>
      <c r="D1009" s="338"/>
      <c r="E1009" s="338"/>
      <c r="F1009" s="346"/>
      <c r="G1009" s="546"/>
      <c r="H1009" s="547"/>
      <c r="I1009" s="786">
        <f t="shared" si="177"/>
        <v>0</v>
      </c>
      <c r="J1009" s="448"/>
      <c r="K1009" s="344"/>
      <c r="L1009" s="338"/>
      <c r="M1009" s="338"/>
      <c r="N1009" s="338"/>
      <c r="O1009" s="338"/>
      <c r="P1009" s="338"/>
      <c r="Q1009" s="338"/>
      <c r="R1009" s="338"/>
      <c r="S1009" s="338"/>
      <c r="T1009" s="338"/>
      <c r="U1009" s="338"/>
      <c r="V1009" s="338"/>
      <c r="W1009" s="338"/>
      <c r="X1009" s="338"/>
      <c r="Y1009" s="338"/>
      <c r="Z1009" s="338"/>
      <c r="AA1009" s="338"/>
      <c r="AB1009" s="338"/>
      <c r="AC1009" s="338"/>
      <c r="AD1009" s="338"/>
      <c r="AE1009" s="338"/>
      <c r="AF1009" s="338"/>
      <c r="AG1009" s="338"/>
      <c r="AH1009" s="338"/>
      <c r="AI1009" s="338"/>
      <c r="AJ1009" s="338"/>
      <c r="AK1009" s="338"/>
      <c r="AL1009" s="338"/>
      <c r="AM1009" s="338"/>
      <c r="AN1009" s="338"/>
      <c r="AO1009" s="338"/>
      <c r="AP1009" s="338"/>
      <c r="AQ1009" s="338"/>
      <c r="AR1009" s="338"/>
      <c r="AS1009" s="338"/>
      <c r="AT1009" s="338"/>
      <c r="AU1009" s="338"/>
      <c r="AV1009" s="338"/>
      <c r="AW1009" s="338"/>
      <c r="AX1009" s="338"/>
      <c r="AY1009" s="338"/>
      <c r="AZ1009" s="338"/>
      <c r="BA1009" s="338"/>
      <c r="BB1009" s="338"/>
      <c r="BC1009" s="338"/>
      <c r="BD1009" s="338"/>
      <c r="BE1009" s="338"/>
      <c r="BF1009" s="338"/>
      <c r="BG1009" s="338"/>
      <c r="BH1009" s="338"/>
      <c r="BI1009" s="338"/>
      <c r="BJ1009" s="338"/>
      <c r="BK1009" s="338"/>
      <c r="BL1009" s="338"/>
      <c r="BM1009" s="338"/>
      <c r="BN1009" s="338"/>
      <c r="BO1009" s="338"/>
      <c r="BP1009" s="338"/>
      <c r="BQ1009" s="338"/>
      <c r="BR1009" s="338"/>
      <c r="BS1009" s="338"/>
      <c r="BT1009" s="338"/>
      <c r="BU1009" s="338"/>
      <c r="BV1009" s="343"/>
      <c r="BW1009" s="343"/>
      <c r="BX1009" s="343"/>
      <c r="BY1009" s="343"/>
      <c r="BZ1009" s="338"/>
      <c r="CA1009" s="338"/>
      <c r="CB1009" s="338"/>
      <c r="CC1009" s="338"/>
      <c r="CD1009" s="338"/>
      <c r="CE1009" s="338"/>
      <c r="CF1009" s="338"/>
    </row>
    <row r="1010" ht="15.75" customHeight="1">
      <c r="A1010" s="829"/>
      <c r="B1010" s="338"/>
      <c r="C1010" s="338"/>
      <c r="D1010" s="338"/>
      <c r="E1010" s="338"/>
      <c r="F1010" s="346"/>
      <c r="G1010" s="546"/>
      <c r="H1010" s="547"/>
      <c r="I1010" s="786">
        <f t="shared" si="177"/>
        <v>0</v>
      </c>
      <c r="J1010" s="448"/>
      <c r="K1010" s="344"/>
      <c r="L1010" s="338"/>
      <c r="M1010" s="338"/>
      <c r="N1010" s="338"/>
      <c r="O1010" s="338"/>
      <c r="P1010" s="338"/>
      <c r="Q1010" s="338"/>
      <c r="R1010" s="338"/>
      <c r="S1010" s="338"/>
      <c r="T1010" s="338"/>
      <c r="U1010" s="338"/>
      <c r="V1010" s="338"/>
      <c r="W1010" s="338"/>
      <c r="X1010" s="338"/>
      <c r="Y1010" s="338"/>
      <c r="Z1010" s="338"/>
      <c r="AA1010" s="338"/>
      <c r="AB1010" s="338"/>
      <c r="AC1010" s="338"/>
      <c r="AD1010" s="338"/>
      <c r="AE1010" s="338"/>
      <c r="AF1010" s="338"/>
      <c r="AG1010" s="338"/>
      <c r="AH1010" s="338"/>
      <c r="AI1010" s="338"/>
      <c r="AJ1010" s="338"/>
      <c r="AK1010" s="338"/>
      <c r="AL1010" s="338"/>
      <c r="AM1010" s="338"/>
      <c r="AN1010" s="338"/>
      <c r="AO1010" s="338"/>
      <c r="AP1010" s="338"/>
      <c r="AQ1010" s="338"/>
      <c r="AR1010" s="338"/>
      <c r="AS1010" s="338"/>
      <c r="AT1010" s="338"/>
      <c r="AU1010" s="338"/>
      <c r="AV1010" s="338"/>
      <c r="AW1010" s="338"/>
      <c r="AX1010" s="338"/>
      <c r="AY1010" s="338"/>
      <c r="AZ1010" s="338"/>
      <c r="BA1010" s="338"/>
      <c r="BB1010" s="338"/>
      <c r="BC1010" s="338"/>
      <c r="BD1010" s="338"/>
      <c r="BE1010" s="338"/>
      <c r="BF1010" s="338"/>
      <c r="BG1010" s="338"/>
      <c r="BH1010" s="338"/>
      <c r="BI1010" s="338"/>
      <c r="BJ1010" s="338"/>
      <c r="BK1010" s="338"/>
      <c r="BL1010" s="338"/>
      <c r="BM1010" s="338"/>
      <c r="BN1010" s="338"/>
      <c r="BO1010" s="338"/>
      <c r="BP1010" s="338"/>
      <c r="BQ1010" s="338"/>
      <c r="BR1010" s="338"/>
      <c r="BS1010" s="338"/>
      <c r="BT1010" s="338"/>
      <c r="BU1010" s="338"/>
      <c r="BV1010" s="343"/>
      <c r="BW1010" s="343"/>
      <c r="BX1010" s="343"/>
      <c r="BY1010" s="343"/>
      <c r="BZ1010" s="338"/>
      <c r="CA1010" s="338"/>
      <c r="CB1010" s="338"/>
      <c r="CC1010" s="338"/>
      <c r="CD1010" s="338"/>
      <c r="CE1010" s="338"/>
      <c r="CF1010" s="338"/>
    </row>
    <row r="1011" ht="15.75" customHeight="1">
      <c r="A1011" s="829"/>
      <c r="B1011" s="338"/>
      <c r="C1011" s="338"/>
      <c r="D1011" s="338"/>
      <c r="E1011" s="338"/>
      <c r="F1011" s="346"/>
      <c r="G1011" s="546"/>
      <c r="H1011" s="547"/>
      <c r="I1011" s="786">
        <f t="shared" si="177"/>
        <v>0</v>
      </c>
      <c r="J1011" s="448"/>
      <c r="K1011" s="344"/>
      <c r="L1011" s="338"/>
      <c r="M1011" s="338"/>
      <c r="N1011" s="338"/>
      <c r="O1011" s="338"/>
      <c r="P1011" s="338"/>
      <c r="Q1011" s="338"/>
      <c r="R1011" s="338"/>
      <c r="S1011" s="338"/>
      <c r="T1011" s="338"/>
      <c r="U1011" s="338"/>
      <c r="V1011" s="338"/>
      <c r="W1011" s="338"/>
      <c r="X1011" s="338"/>
      <c r="Y1011" s="338"/>
      <c r="Z1011" s="338"/>
      <c r="AA1011" s="338"/>
      <c r="AB1011" s="338"/>
      <c r="AC1011" s="338"/>
      <c r="AD1011" s="338"/>
      <c r="AE1011" s="338"/>
      <c r="AF1011" s="338"/>
      <c r="AG1011" s="338"/>
      <c r="AH1011" s="338"/>
      <c r="AI1011" s="338"/>
      <c r="AJ1011" s="338"/>
      <c r="AK1011" s="338"/>
      <c r="AL1011" s="338"/>
      <c r="AM1011" s="338"/>
      <c r="AN1011" s="338"/>
      <c r="AO1011" s="338"/>
      <c r="AP1011" s="338"/>
      <c r="AQ1011" s="338"/>
      <c r="AR1011" s="338"/>
      <c r="AS1011" s="338"/>
      <c r="AT1011" s="338"/>
      <c r="AU1011" s="338"/>
      <c r="AV1011" s="338"/>
      <c r="AW1011" s="338"/>
      <c r="AX1011" s="338"/>
      <c r="AY1011" s="338"/>
      <c r="AZ1011" s="338"/>
      <c r="BA1011" s="338"/>
      <c r="BB1011" s="338"/>
      <c r="BC1011" s="338"/>
      <c r="BD1011" s="338"/>
      <c r="BE1011" s="338"/>
      <c r="BF1011" s="338"/>
      <c r="BG1011" s="338"/>
      <c r="BH1011" s="338"/>
      <c r="BI1011" s="338"/>
      <c r="BJ1011" s="338"/>
      <c r="BK1011" s="338"/>
      <c r="BL1011" s="338"/>
      <c r="BM1011" s="338"/>
      <c r="BN1011" s="338"/>
      <c r="BO1011" s="338"/>
      <c r="BP1011" s="338"/>
      <c r="BQ1011" s="338"/>
      <c r="BR1011" s="338"/>
      <c r="BS1011" s="338"/>
      <c r="BT1011" s="338"/>
      <c r="BU1011" s="338"/>
      <c r="BV1011" s="343"/>
      <c r="BW1011" s="343"/>
      <c r="BX1011" s="343"/>
      <c r="BY1011" s="343"/>
      <c r="BZ1011" s="338"/>
      <c r="CA1011" s="338"/>
      <c r="CB1011" s="338"/>
      <c r="CC1011" s="338"/>
      <c r="CD1011" s="338"/>
      <c r="CE1011" s="338"/>
      <c r="CF1011" s="338"/>
    </row>
    <row r="1012" ht="15.75" customHeight="1">
      <c r="A1012" s="829"/>
      <c r="B1012" s="338"/>
      <c r="C1012" s="338"/>
      <c r="D1012" s="338"/>
      <c r="E1012" s="338"/>
      <c r="F1012" s="346"/>
      <c r="G1012" s="546"/>
      <c r="H1012" s="547"/>
      <c r="I1012" s="786">
        <f t="shared" si="177"/>
        <v>0</v>
      </c>
      <c r="J1012" s="448"/>
      <c r="K1012" s="344"/>
      <c r="L1012" s="338"/>
      <c r="M1012" s="338"/>
      <c r="N1012" s="338"/>
      <c r="O1012" s="338"/>
      <c r="P1012" s="338"/>
      <c r="Q1012" s="338"/>
      <c r="R1012" s="338"/>
      <c r="S1012" s="338"/>
      <c r="T1012" s="338"/>
      <c r="U1012" s="338"/>
      <c r="V1012" s="338"/>
      <c r="W1012" s="338"/>
      <c r="X1012" s="338"/>
      <c r="Y1012" s="338"/>
      <c r="Z1012" s="338"/>
      <c r="AA1012" s="338"/>
      <c r="AB1012" s="338"/>
      <c r="AC1012" s="338"/>
      <c r="AD1012" s="338"/>
      <c r="AE1012" s="338"/>
      <c r="AF1012" s="338"/>
      <c r="AG1012" s="338"/>
      <c r="AH1012" s="338"/>
      <c r="AI1012" s="338"/>
      <c r="AJ1012" s="338"/>
      <c r="AK1012" s="338"/>
      <c r="AL1012" s="338"/>
      <c r="AM1012" s="338"/>
      <c r="AN1012" s="338"/>
      <c r="AO1012" s="338"/>
      <c r="AP1012" s="338"/>
      <c r="AQ1012" s="338"/>
      <c r="AR1012" s="338"/>
      <c r="AS1012" s="338"/>
      <c r="AT1012" s="338"/>
      <c r="AU1012" s="338"/>
      <c r="AV1012" s="338"/>
      <c r="AW1012" s="338"/>
      <c r="AX1012" s="338"/>
      <c r="AY1012" s="338"/>
      <c r="AZ1012" s="338"/>
      <c r="BA1012" s="338"/>
      <c r="BB1012" s="338"/>
      <c r="BC1012" s="338"/>
      <c r="BD1012" s="338"/>
      <c r="BE1012" s="338"/>
      <c r="BF1012" s="338"/>
      <c r="BG1012" s="338"/>
      <c r="BH1012" s="338"/>
      <c r="BI1012" s="338"/>
      <c r="BJ1012" s="338"/>
      <c r="BK1012" s="338"/>
      <c r="BL1012" s="338"/>
      <c r="BM1012" s="338"/>
      <c r="BN1012" s="338"/>
      <c r="BO1012" s="338"/>
      <c r="BP1012" s="338"/>
      <c r="BQ1012" s="338"/>
      <c r="BR1012" s="338"/>
      <c r="BS1012" s="338"/>
      <c r="BT1012" s="338"/>
      <c r="BU1012" s="338"/>
      <c r="BV1012" s="343"/>
      <c r="BW1012" s="343"/>
      <c r="BX1012" s="343"/>
      <c r="BY1012" s="343"/>
      <c r="BZ1012" s="338"/>
      <c r="CA1012" s="338"/>
      <c r="CB1012" s="338"/>
      <c r="CC1012" s="338"/>
      <c r="CD1012" s="338"/>
      <c r="CE1012" s="338"/>
      <c r="CF1012" s="338"/>
    </row>
    <row r="1013" ht="15.75" customHeight="1">
      <c r="A1013" s="829"/>
      <c r="B1013" s="338"/>
      <c r="C1013" s="338"/>
      <c r="D1013" s="338"/>
      <c r="E1013" s="338"/>
      <c r="F1013" s="346"/>
      <c r="G1013" s="546"/>
      <c r="H1013" s="547"/>
      <c r="I1013" s="786">
        <f t="shared" si="177"/>
        <v>0</v>
      </c>
      <c r="J1013" s="448"/>
      <c r="K1013" s="344"/>
      <c r="L1013" s="338"/>
      <c r="M1013" s="338"/>
      <c r="N1013" s="338"/>
      <c r="O1013" s="338"/>
      <c r="P1013" s="338"/>
      <c r="Q1013" s="338"/>
      <c r="R1013" s="338"/>
      <c r="S1013" s="338"/>
      <c r="T1013" s="338"/>
      <c r="U1013" s="338"/>
      <c r="V1013" s="338"/>
      <c r="W1013" s="338"/>
      <c r="X1013" s="338"/>
      <c r="Y1013" s="338"/>
      <c r="Z1013" s="338"/>
      <c r="AA1013" s="338"/>
      <c r="AB1013" s="338"/>
      <c r="AC1013" s="338"/>
      <c r="AD1013" s="338"/>
      <c r="AE1013" s="338"/>
      <c r="AF1013" s="338"/>
      <c r="AG1013" s="338"/>
      <c r="AH1013" s="338"/>
      <c r="AI1013" s="338"/>
      <c r="AJ1013" s="338"/>
      <c r="AK1013" s="338"/>
      <c r="AL1013" s="338"/>
      <c r="AM1013" s="338"/>
      <c r="AN1013" s="338"/>
      <c r="AO1013" s="338"/>
      <c r="AP1013" s="338"/>
      <c r="AQ1013" s="338"/>
      <c r="AR1013" s="338"/>
      <c r="AS1013" s="338"/>
      <c r="AT1013" s="338"/>
      <c r="AU1013" s="338"/>
      <c r="AV1013" s="338"/>
      <c r="AW1013" s="338"/>
      <c r="AX1013" s="338"/>
      <c r="AY1013" s="338"/>
      <c r="AZ1013" s="338"/>
      <c r="BA1013" s="338"/>
      <c r="BB1013" s="338"/>
      <c r="BC1013" s="338"/>
      <c r="BD1013" s="338"/>
      <c r="BE1013" s="338"/>
      <c r="BF1013" s="338"/>
      <c r="BG1013" s="338"/>
      <c r="BH1013" s="338"/>
      <c r="BI1013" s="338"/>
      <c r="BJ1013" s="338"/>
      <c r="BK1013" s="338"/>
      <c r="BL1013" s="338"/>
      <c r="BM1013" s="338"/>
      <c r="BN1013" s="338"/>
      <c r="BO1013" s="338"/>
      <c r="BP1013" s="338"/>
      <c r="BQ1013" s="338"/>
      <c r="BR1013" s="338"/>
      <c r="BS1013" s="338"/>
      <c r="BT1013" s="338"/>
      <c r="BU1013" s="338"/>
      <c r="BV1013" s="343"/>
      <c r="BW1013" s="343"/>
      <c r="BX1013" s="343"/>
      <c r="BY1013" s="343"/>
      <c r="BZ1013" s="338"/>
      <c r="CA1013" s="338"/>
      <c r="CB1013" s="338"/>
      <c r="CC1013" s="338"/>
      <c r="CD1013" s="338"/>
      <c r="CE1013" s="338"/>
      <c r="CF1013" s="338"/>
    </row>
    <row r="1014" ht="15.75" customHeight="1">
      <c r="A1014" s="829"/>
      <c r="B1014" s="338"/>
      <c r="C1014" s="338"/>
      <c r="D1014" s="338"/>
      <c r="E1014" s="338"/>
      <c r="F1014" s="346"/>
      <c r="G1014" s="546"/>
      <c r="H1014" s="547"/>
      <c r="I1014" s="786">
        <f t="shared" si="177"/>
        <v>0</v>
      </c>
      <c r="J1014" s="448"/>
      <c r="K1014" s="344"/>
      <c r="L1014" s="338"/>
      <c r="M1014" s="338"/>
      <c r="N1014" s="338"/>
      <c r="O1014" s="338"/>
      <c r="P1014" s="338"/>
      <c r="Q1014" s="338"/>
      <c r="R1014" s="338"/>
      <c r="S1014" s="338"/>
      <c r="T1014" s="338"/>
      <c r="U1014" s="338"/>
      <c r="V1014" s="338"/>
      <c r="W1014" s="338"/>
      <c r="X1014" s="338"/>
      <c r="Y1014" s="338"/>
      <c r="Z1014" s="338"/>
      <c r="AA1014" s="338"/>
      <c r="AB1014" s="338"/>
      <c r="AC1014" s="338"/>
      <c r="AD1014" s="338"/>
      <c r="AE1014" s="338"/>
      <c r="AF1014" s="338"/>
      <c r="AG1014" s="338"/>
      <c r="AH1014" s="338"/>
      <c r="AI1014" s="338"/>
      <c r="AJ1014" s="338"/>
      <c r="AK1014" s="338"/>
      <c r="AL1014" s="338"/>
      <c r="AM1014" s="338"/>
      <c r="AN1014" s="338"/>
      <c r="AO1014" s="338"/>
      <c r="AP1014" s="338"/>
      <c r="AQ1014" s="338"/>
      <c r="AR1014" s="338"/>
      <c r="AS1014" s="338"/>
      <c r="AT1014" s="338"/>
      <c r="AU1014" s="338"/>
      <c r="AV1014" s="338"/>
      <c r="AW1014" s="338"/>
      <c r="AX1014" s="338"/>
      <c r="AY1014" s="338"/>
      <c r="AZ1014" s="338"/>
      <c r="BA1014" s="338"/>
      <c r="BB1014" s="338"/>
      <c r="BC1014" s="338"/>
      <c r="BD1014" s="338"/>
      <c r="BE1014" s="338"/>
      <c r="BF1014" s="338"/>
      <c r="BG1014" s="338"/>
      <c r="BH1014" s="338"/>
      <c r="BI1014" s="338"/>
      <c r="BJ1014" s="338"/>
      <c r="BK1014" s="338"/>
      <c r="BL1014" s="338"/>
      <c r="BM1014" s="338"/>
      <c r="BN1014" s="338"/>
      <c r="BO1014" s="338"/>
      <c r="BP1014" s="338"/>
      <c r="BQ1014" s="338"/>
      <c r="BR1014" s="338"/>
      <c r="BS1014" s="338"/>
      <c r="BT1014" s="338"/>
      <c r="BU1014" s="338"/>
      <c r="BV1014" s="343"/>
      <c r="BW1014" s="343"/>
      <c r="BX1014" s="343"/>
      <c r="BY1014" s="343"/>
      <c r="BZ1014" s="338"/>
      <c r="CA1014" s="338"/>
      <c r="CB1014" s="338"/>
      <c r="CC1014" s="338"/>
      <c r="CD1014" s="338"/>
      <c r="CE1014" s="338"/>
      <c r="CF1014" s="338"/>
    </row>
    <row r="1015" ht="15.75" customHeight="1">
      <c r="A1015" s="829"/>
      <c r="B1015" s="338"/>
      <c r="C1015" s="338"/>
      <c r="D1015" s="338"/>
      <c r="E1015" s="338"/>
      <c r="F1015" s="346"/>
      <c r="G1015" s="546"/>
      <c r="H1015" s="547"/>
      <c r="I1015" s="786">
        <f t="shared" si="177"/>
        <v>0</v>
      </c>
      <c r="J1015" s="448"/>
      <c r="K1015" s="344"/>
      <c r="L1015" s="338"/>
      <c r="M1015" s="338"/>
      <c r="N1015" s="338"/>
      <c r="O1015" s="338"/>
      <c r="P1015" s="338"/>
      <c r="Q1015" s="338"/>
      <c r="R1015" s="338"/>
      <c r="S1015" s="338"/>
      <c r="T1015" s="338"/>
      <c r="U1015" s="338"/>
      <c r="V1015" s="338"/>
      <c r="W1015" s="338"/>
      <c r="X1015" s="338"/>
      <c r="Y1015" s="338"/>
      <c r="Z1015" s="338"/>
      <c r="AA1015" s="338"/>
      <c r="AB1015" s="338"/>
      <c r="AC1015" s="338"/>
      <c r="AD1015" s="338"/>
      <c r="AE1015" s="338"/>
      <c r="AF1015" s="338"/>
      <c r="AG1015" s="338"/>
      <c r="AH1015" s="338"/>
      <c r="AI1015" s="338"/>
      <c r="AJ1015" s="338"/>
      <c r="AK1015" s="338"/>
      <c r="AL1015" s="338"/>
      <c r="AM1015" s="338"/>
      <c r="AN1015" s="338"/>
      <c r="AO1015" s="338"/>
      <c r="AP1015" s="338"/>
      <c r="AQ1015" s="338"/>
      <c r="AR1015" s="338"/>
      <c r="AS1015" s="338"/>
      <c r="AT1015" s="338"/>
      <c r="AU1015" s="338"/>
      <c r="AV1015" s="338"/>
      <c r="AW1015" s="338"/>
      <c r="AX1015" s="338"/>
      <c r="AY1015" s="338"/>
      <c r="AZ1015" s="338"/>
      <c r="BA1015" s="338"/>
      <c r="BB1015" s="338"/>
      <c r="BC1015" s="338"/>
      <c r="BD1015" s="338"/>
      <c r="BE1015" s="338"/>
      <c r="BF1015" s="338"/>
      <c r="BG1015" s="338"/>
      <c r="BH1015" s="338"/>
      <c r="BI1015" s="338"/>
      <c r="BJ1015" s="338"/>
      <c r="BK1015" s="338"/>
      <c r="BL1015" s="338"/>
      <c r="BM1015" s="338"/>
      <c r="BN1015" s="338"/>
      <c r="BO1015" s="338"/>
      <c r="BP1015" s="338"/>
      <c r="BQ1015" s="338"/>
      <c r="BR1015" s="338"/>
      <c r="BS1015" s="338"/>
      <c r="BT1015" s="338"/>
      <c r="BU1015" s="338"/>
      <c r="BV1015" s="343"/>
      <c r="BW1015" s="343"/>
      <c r="BX1015" s="343"/>
      <c r="BY1015" s="343"/>
      <c r="BZ1015" s="338"/>
      <c r="CA1015" s="338"/>
      <c r="CB1015" s="338"/>
      <c r="CC1015" s="338"/>
      <c r="CD1015" s="338"/>
      <c r="CE1015" s="338"/>
      <c r="CF1015" s="338"/>
    </row>
    <row r="1016" ht="15.75" customHeight="1">
      <c r="A1016" s="829"/>
      <c r="B1016" s="338"/>
      <c r="C1016" s="338"/>
      <c r="D1016" s="338"/>
      <c r="E1016" s="338"/>
      <c r="F1016" s="346"/>
      <c r="G1016" s="546"/>
      <c r="H1016" s="547"/>
      <c r="I1016" s="786">
        <f t="shared" si="177"/>
        <v>0</v>
      </c>
      <c r="J1016" s="448"/>
      <c r="K1016" s="344"/>
      <c r="L1016" s="338"/>
      <c r="M1016" s="338"/>
      <c r="N1016" s="338"/>
      <c r="O1016" s="338"/>
      <c r="P1016" s="338"/>
      <c r="Q1016" s="338"/>
      <c r="R1016" s="338"/>
      <c r="S1016" s="338"/>
      <c r="T1016" s="338"/>
      <c r="U1016" s="338"/>
      <c r="V1016" s="338"/>
      <c r="W1016" s="338"/>
      <c r="X1016" s="338"/>
      <c r="Y1016" s="338"/>
      <c r="Z1016" s="338"/>
      <c r="AA1016" s="338"/>
      <c r="AB1016" s="338"/>
      <c r="AC1016" s="338"/>
      <c r="AD1016" s="338"/>
      <c r="AE1016" s="338"/>
      <c r="AF1016" s="338"/>
      <c r="AG1016" s="338"/>
      <c r="AH1016" s="338"/>
      <c r="AI1016" s="338"/>
      <c r="AJ1016" s="338"/>
      <c r="AK1016" s="338"/>
      <c r="AL1016" s="338"/>
      <c r="AM1016" s="338"/>
      <c r="AN1016" s="338"/>
      <c r="AO1016" s="338"/>
      <c r="AP1016" s="338"/>
      <c r="AQ1016" s="338"/>
      <c r="AR1016" s="338"/>
      <c r="AS1016" s="338"/>
      <c r="AT1016" s="338"/>
      <c r="AU1016" s="338"/>
      <c r="AV1016" s="338"/>
      <c r="AW1016" s="338"/>
      <c r="AX1016" s="338"/>
      <c r="AY1016" s="338"/>
      <c r="AZ1016" s="338"/>
      <c r="BA1016" s="338"/>
      <c r="BB1016" s="338"/>
      <c r="BC1016" s="338"/>
      <c r="BD1016" s="338"/>
      <c r="BE1016" s="338"/>
      <c r="BF1016" s="338"/>
      <c r="BG1016" s="338"/>
      <c r="BH1016" s="338"/>
      <c r="BI1016" s="338"/>
      <c r="BJ1016" s="338"/>
      <c r="BK1016" s="338"/>
      <c r="BL1016" s="338"/>
      <c r="BM1016" s="338"/>
      <c r="BN1016" s="338"/>
      <c r="BO1016" s="338"/>
      <c r="BP1016" s="338"/>
      <c r="BQ1016" s="338"/>
      <c r="BR1016" s="338"/>
      <c r="BS1016" s="338"/>
      <c r="BT1016" s="338"/>
      <c r="BU1016" s="338"/>
      <c r="BV1016" s="343"/>
      <c r="BW1016" s="343"/>
      <c r="BX1016" s="343"/>
      <c r="BY1016" s="343"/>
      <c r="BZ1016" s="338"/>
      <c r="CA1016" s="338"/>
      <c r="CB1016" s="338"/>
      <c r="CC1016" s="338"/>
      <c r="CD1016" s="338"/>
      <c r="CE1016" s="338"/>
      <c r="CF1016" s="338"/>
    </row>
    <row r="1017" ht="15.75" customHeight="1">
      <c r="A1017" s="829"/>
      <c r="B1017" s="338"/>
      <c r="C1017" s="338"/>
      <c r="D1017" s="338"/>
      <c r="E1017" s="338"/>
      <c r="F1017" s="346"/>
      <c r="G1017" s="546"/>
      <c r="H1017" s="547"/>
      <c r="I1017" s="786">
        <f t="shared" si="177"/>
        <v>0</v>
      </c>
      <c r="J1017" s="448"/>
      <c r="K1017" s="344"/>
      <c r="L1017" s="338"/>
      <c r="M1017" s="338"/>
      <c r="N1017" s="338"/>
      <c r="O1017" s="338"/>
      <c r="P1017" s="338"/>
      <c r="Q1017" s="338"/>
      <c r="R1017" s="338"/>
      <c r="S1017" s="338"/>
      <c r="T1017" s="338"/>
      <c r="U1017" s="338"/>
      <c r="V1017" s="338"/>
      <c r="W1017" s="338"/>
      <c r="X1017" s="338"/>
      <c r="Y1017" s="338"/>
      <c r="Z1017" s="338"/>
      <c r="AA1017" s="338"/>
      <c r="AB1017" s="338"/>
      <c r="AC1017" s="338"/>
      <c r="AD1017" s="338"/>
      <c r="AE1017" s="338"/>
      <c r="AF1017" s="338"/>
      <c r="AG1017" s="338"/>
      <c r="AH1017" s="338"/>
      <c r="AI1017" s="338"/>
      <c r="AJ1017" s="338"/>
      <c r="AK1017" s="338"/>
      <c r="AL1017" s="338"/>
      <c r="AM1017" s="338"/>
      <c r="AN1017" s="338"/>
      <c r="AO1017" s="338"/>
      <c r="AP1017" s="338"/>
      <c r="AQ1017" s="338"/>
      <c r="AR1017" s="338"/>
      <c r="AS1017" s="338"/>
      <c r="AT1017" s="338"/>
      <c r="AU1017" s="338"/>
      <c r="AV1017" s="338"/>
      <c r="AW1017" s="338"/>
      <c r="AX1017" s="338"/>
      <c r="AY1017" s="338"/>
      <c r="AZ1017" s="338"/>
      <c r="BA1017" s="338"/>
      <c r="BB1017" s="338"/>
      <c r="BC1017" s="338"/>
      <c r="BD1017" s="338"/>
      <c r="BE1017" s="338"/>
      <c r="BF1017" s="338"/>
      <c r="BG1017" s="338"/>
      <c r="BH1017" s="338"/>
      <c r="BI1017" s="338"/>
      <c r="BJ1017" s="338"/>
      <c r="BK1017" s="338"/>
      <c r="BL1017" s="338"/>
      <c r="BM1017" s="338"/>
      <c r="BN1017" s="338"/>
      <c r="BO1017" s="338"/>
      <c r="BP1017" s="338"/>
      <c r="BQ1017" s="338"/>
      <c r="BR1017" s="338"/>
      <c r="BS1017" s="338"/>
      <c r="BT1017" s="338"/>
      <c r="BU1017" s="338"/>
      <c r="BV1017" s="343"/>
      <c r="BW1017" s="343"/>
      <c r="BX1017" s="343"/>
      <c r="BY1017" s="343"/>
      <c r="BZ1017" s="338"/>
      <c r="CA1017" s="338"/>
      <c r="CB1017" s="338"/>
      <c r="CC1017" s="338"/>
      <c r="CD1017" s="338"/>
      <c r="CE1017" s="338"/>
      <c r="CF1017" s="338"/>
    </row>
    <row r="1018" ht="15.75" customHeight="1">
      <c r="A1018" s="829"/>
      <c r="B1018" s="338"/>
      <c r="C1018" s="338"/>
      <c r="D1018" s="338"/>
      <c r="E1018" s="338"/>
      <c r="F1018" s="346"/>
      <c r="G1018" s="546"/>
      <c r="H1018" s="547"/>
      <c r="I1018" s="786">
        <f t="shared" si="177"/>
        <v>0</v>
      </c>
      <c r="J1018" s="448"/>
      <c r="K1018" s="344"/>
      <c r="L1018" s="338"/>
      <c r="M1018" s="338"/>
      <c r="N1018" s="338"/>
      <c r="O1018" s="338"/>
      <c r="P1018" s="338"/>
      <c r="Q1018" s="338"/>
      <c r="R1018" s="338"/>
      <c r="S1018" s="338"/>
      <c r="T1018" s="338"/>
      <c r="U1018" s="338"/>
      <c r="V1018" s="338"/>
      <c r="W1018" s="338"/>
      <c r="X1018" s="338"/>
      <c r="Y1018" s="338"/>
      <c r="Z1018" s="338"/>
      <c r="AA1018" s="338"/>
      <c r="AB1018" s="338"/>
      <c r="AC1018" s="338"/>
      <c r="AD1018" s="338"/>
      <c r="AE1018" s="338"/>
      <c r="AF1018" s="338"/>
      <c r="AG1018" s="338"/>
      <c r="AH1018" s="338"/>
      <c r="AI1018" s="338"/>
      <c r="AJ1018" s="338"/>
      <c r="AK1018" s="338"/>
      <c r="AL1018" s="338"/>
      <c r="AM1018" s="338"/>
      <c r="AN1018" s="338"/>
      <c r="AO1018" s="338"/>
      <c r="AP1018" s="338"/>
      <c r="AQ1018" s="338"/>
      <c r="AR1018" s="338"/>
      <c r="AS1018" s="338"/>
      <c r="AT1018" s="338"/>
      <c r="AU1018" s="338"/>
      <c r="AV1018" s="338"/>
      <c r="AW1018" s="338"/>
      <c r="AX1018" s="338"/>
      <c r="AY1018" s="338"/>
      <c r="AZ1018" s="338"/>
      <c r="BA1018" s="338"/>
      <c r="BB1018" s="338"/>
      <c r="BC1018" s="338"/>
      <c r="BD1018" s="338"/>
      <c r="BE1018" s="338"/>
      <c r="BF1018" s="338"/>
      <c r="BG1018" s="338"/>
      <c r="BH1018" s="338"/>
      <c r="BI1018" s="338"/>
      <c r="BJ1018" s="338"/>
      <c r="BK1018" s="338"/>
      <c r="BL1018" s="338"/>
      <c r="BM1018" s="338"/>
      <c r="BN1018" s="338"/>
      <c r="BO1018" s="338"/>
      <c r="BP1018" s="338"/>
      <c r="BQ1018" s="338"/>
      <c r="BR1018" s="338"/>
      <c r="BS1018" s="338"/>
      <c r="BT1018" s="338"/>
      <c r="BU1018" s="338"/>
      <c r="BV1018" s="343"/>
      <c r="BW1018" s="343"/>
      <c r="BX1018" s="343"/>
      <c r="BY1018" s="343"/>
      <c r="BZ1018" s="338"/>
      <c r="CA1018" s="338"/>
      <c r="CB1018" s="338"/>
      <c r="CC1018" s="338"/>
      <c r="CD1018" s="338"/>
      <c r="CE1018" s="338"/>
      <c r="CF1018" s="338"/>
    </row>
    <row r="1019" ht="15.75" customHeight="1">
      <c r="A1019" s="829"/>
      <c r="B1019" s="338"/>
      <c r="C1019" s="338"/>
      <c r="D1019" s="338"/>
      <c r="E1019" s="338"/>
      <c r="F1019" s="346"/>
      <c r="G1019" s="546"/>
      <c r="H1019" s="547"/>
      <c r="I1019" s="786">
        <f t="shared" si="177"/>
        <v>0</v>
      </c>
      <c r="J1019" s="448"/>
      <c r="K1019" s="344"/>
      <c r="L1019" s="338"/>
      <c r="M1019" s="338"/>
      <c r="N1019" s="338"/>
      <c r="O1019" s="338"/>
      <c r="P1019" s="338"/>
      <c r="Q1019" s="338"/>
      <c r="R1019" s="338"/>
      <c r="S1019" s="338"/>
      <c r="T1019" s="338"/>
      <c r="U1019" s="338"/>
      <c r="V1019" s="338"/>
      <c r="W1019" s="338"/>
      <c r="X1019" s="338"/>
      <c r="Y1019" s="338"/>
      <c r="Z1019" s="338"/>
      <c r="AA1019" s="338"/>
      <c r="AB1019" s="338"/>
      <c r="AC1019" s="338"/>
      <c r="AD1019" s="338"/>
      <c r="AE1019" s="338"/>
      <c r="AF1019" s="338"/>
      <c r="AG1019" s="338"/>
      <c r="AH1019" s="338"/>
      <c r="AI1019" s="338"/>
      <c r="AJ1019" s="338"/>
      <c r="AK1019" s="338"/>
      <c r="AL1019" s="338"/>
      <c r="AM1019" s="338"/>
      <c r="AN1019" s="338"/>
      <c r="AO1019" s="338"/>
      <c r="AP1019" s="338"/>
      <c r="AQ1019" s="338"/>
      <c r="AR1019" s="338"/>
      <c r="AS1019" s="338"/>
      <c r="AT1019" s="338"/>
      <c r="AU1019" s="338"/>
      <c r="AV1019" s="338"/>
      <c r="AW1019" s="338"/>
      <c r="AX1019" s="338"/>
      <c r="AY1019" s="338"/>
      <c r="AZ1019" s="338"/>
      <c r="BA1019" s="338"/>
      <c r="BB1019" s="338"/>
      <c r="BC1019" s="338"/>
      <c r="BD1019" s="338"/>
      <c r="BE1019" s="338"/>
      <c r="BF1019" s="338"/>
      <c r="BG1019" s="338"/>
      <c r="BH1019" s="338"/>
      <c r="BI1019" s="338"/>
      <c r="BJ1019" s="338"/>
      <c r="BK1019" s="338"/>
      <c r="BL1019" s="338"/>
      <c r="BM1019" s="338"/>
      <c r="BN1019" s="338"/>
      <c r="BO1019" s="338"/>
      <c r="BP1019" s="338"/>
      <c r="BQ1019" s="338"/>
      <c r="BR1019" s="338"/>
      <c r="BS1019" s="338"/>
      <c r="BT1019" s="338"/>
      <c r="BU1019" s="338"/>
      <c r="BV1019" s="343"/>
      <c r="BW1019" s="343"/>
      <c r="BX1019" s="343"/>
      <c r="BY1019" s="343"/>
      <c r="BZ1019" s="338"/>
      <c r="CA1019" s="338"/>
      <c r="CB1019" s="338"/>
      <c r="CC1019" s="338"/>
      <c r="CD1019" s="338"/>
      <c r="CE1019" s="338"/>
      <c r="CF1019" s="338"/>
    </row>
    <row r="1020" ht="15.75" customHeight="1">
      <c r="A1020" s="829"/>
      <c r="B1020" s="338"/>
      <c r="C1020" s="338"/>
      <c r="D1020" s="338"/>
      <c r="E1020" s="338"/>
      <c r="F1020" s="346"/>
      <c r="G1020" s="546"/>
      <c r="H1020" s="547"/>
      <c r="I1020" s="786">
        <f t="shared" si="177"/>
        <v>0</v>
      </c>
      <c r="J1020" s="448"/>
      <c r="K1020" s="344"/>
      <c r="L1020" s="338"/>
      <c r="M1020" s="338"/>
      <c r="N1020" s="338"/>
      <c r="O1020" s="338"/>
      <c r="P1020" s="338"/>
      <c r="Q1020" s="338"/>
      <c r="R1020" s="338"/>
      <c r="S1020" s="338"/>
      <c r="T1020" s="338"/>
      <c r="U1020" s="338"/>
      <c r="V1020" s="338"/>
      <c r="W1020" s="338"/>
      <c r="X1020" s="338"/>
      <c r="Y1020" s="338"/>
      <c r="Z1020" s="338"/>
      <c r="AA1020" s="338"/>
      <c r="AB1020" s="338"/>
      <c r="AC1020" s="338"/>
      <c r="AD1020" s="338"/>
      <c r="AE1020" s="338"/>
      <c r="AF1020" s="338"/>
      <c r="AG1020" s="338"/>
      <c r="AH1020" s="338"/>
      <c r="AI1020" s="338"/>
      <c r="AJ1020" s="338"/>
      <c r="AK1020" s="338"/>
      <c r="AL1020" s="338"/>
      <c r="AM1020" s="338"/>
      <c r="AN1020" s="338"/>
      <c r="AO1020" s="338"/>
      <c r="AP1020" s="338"/>
      <c r="AQ1020" s="338"/>
      <c r="AR1020" s="338"/>
      <c r="AS1020" s="338"/>
      <c r="AT1020" s="338"/>
      <c r="AU1020" s="338"/>
      <c r="AV1020" s="338"/>
      <c r="AW1020" s="338"/>
      <c r="AX1020" s="338"/>
      <c r="AY1020" s="338"/>
      <c r="AZ1020" s="338"/>
      <c r="BA1020" s="338"/>
      <c r="BB1020" s="338"/>
      <c r="BC1020" s="338"/>
      <c r="BD1020" s="338"/>
      <c r="BE1020" s="338"/>
      <c r="BF1020" s="338"/>
      <c r="BG1020" s="338"/>
      <c r="BH1020" s="338"/>
      <c r="BI1020" s="338"/>
      <c r="BJ1020" s="338"/>
      <c r="BK1020" s="338"/>
      <c r="BL1020" s="338"/>
      <c r="BM1020" s="338"/>
      <c r="BN1020" s="338"/>
      <c r="BO1020" s="338"/>
      <c r="BP1020" s="338"/>
      <c r="BQ1020" s="338"/>
      <c r="BR1020" s="338"/>
      <c r="BS1020" s="338"/>
      <c r="BT1020" s="338"/>
      <c r="BU1020" s="338"/>
      <c r="BV1020" s="343"/>
      <c r="BW1020" s="343"/>
      <c r="BX1020" s="343"/>
      <c r="BY1020" s="343"/>
      <c r="BZ1020" s="338"/>
      <c r="CA1020" s="338"/>
      <c r="CB1020" s="338"/>
      <c r="CC1020" s="338"/>
      <c r="CD1020" s="338"/>
      <c r="CE1020" s="338"/>
      <c r="CF1020" s="338"/>
    </row>
    <row r="1021" ht="15.75" customHeight="1">
      <c r="A1021" s="829"/>
      <c r="B1021" s="338"/>
      <c r="C1021" s="338"/>
      <c r="D1021" s="338"/>
      <c r="E1021" s="338"/>
      <c r="F1021" s="346"/>
      <c r="G1021" s="546"/>
      <c r="H1021" s="547"/>
      <c r="I1021" s="786">
        <f t="shared" si="177"/>
        <v>0</v>
      </c>
      <c r="J1021" s="448"/>
      <c r="K1021" s="344"/>
      <c r="L1021" s="338"/>
      <c r="M1021" s="338"/>
      <c r="N1021" s="338"/>
      <c r="O1021" s="338"/>
      <c r="P1021" s="338"/>
      <c r="Q1021" s="338"/>
      <c r="R1021" s="338"/>
      <c r="S1021" s="338"/>
      <c r="T1021" s="338"/>
      <c r="U1021" s="338"/>
      <c r="V1021" s="338"/>
      <c r="W1021" s="338"/>
      <c r="X1021" s="338"/>
      <c r="Y1021" s="338"/>
      <c r="Z1021" s="338"/>
      <c r="AA1021" s="338"/>
      <c r="AB1021" s="338"/>
      <c r="AC1021" s="338"/>
      <c r="AD1021" s="338"/>
      <c r="AE1021" s="338"/>
      <c r="AF1021" s="338"/>
      <c r="AG1021" s="338"/>
      <c r="AH1021" s="338"/>
      <c r="AI1021" s="338"/>
      <c r="AJ1021" s="338"/>
      <c r="AK1021" s="338"/>
      <c r="AL1021" s="338"/>
      <c r="AM1021" s="338"/>
      <c r="AN1021" s="338"/>
      <c r="AO1021" s="338"/>
      <c r="AP1021" s="338"/>
      <c r="AQ1021" s="338"/>
      <c r="AR1021" s="338"/>
      <c r="AS1021" s="338"/>
      <c r="AT1021" s="338"/>
      <c r="AU1021" s="338"/>
      <c r="AV1021" s="338"/>
      <c r="AW1021" s="338"/>
      <c r="AX1021" s="338"/>
      <c r="AY1021" s="338"/>
      <c r="AZ1021" s="338"/>
      <c r="BA1021" s="338"/>
      <c r="BB1021" s="338"/>
      <c r="BC1021" s="338"/>
      <c r="BD1021" s="338"/>
      <c r="BE1021" s="338"/>
      <c r="BF1021" s="338"/>
      <c r="BG1021" s="338"/>
      <c r="BH1021" s="338"/>
      <c r="BI1021" s="338"/>
      <c r="BJ1021" s="338"/>
      <c r="BK1021" s="338"/>
      <c r="BL1021" s="338"/>
      <c r="BM1021" s="338"/>
      <c r="BN1021" s="338"/>
      <c r="BO1021" s="338"/>
      <c r="BP1021" s="338"/>
      <c r="BQ1021" s="338"/>
      <c r="BR1021" s="338"/>
      <c r="BS1021" s="338"/>
      <c r="BT1021" s="338"/>
      <c r="BU1021" s="338"/>
      <c r="BV1021" s="343"/>
      <c r="BW1021" s="343"/>
      <c r="BX1021" s="343"/>
      <c r="BY1021" s="343"/>
      <c r="BZ1021" s="338"/>
      <c r="CA1021" s="338"/>
      <c r="CB1021" s="338"/>
      <c r="CC1021" s="338"/>
      <c r="CD1021" s="338"/>
      <c r="CE1021" s="338"/>
      <c r="CF1021" s="338"/>
    </row>
    <row r="1022" ht="15.75" customHeight="1">
      <c r="A1022" s="829"/>
      <c r="B1022" s="338"/>
      <c r="C1022" s="338"/>
      <c r="D1022" s="338"/>
      <c r="E1022" s="338"/>
      <c r="F1022" s="346"/>
      <c r="G1022" s="546"/>
      <c r="H1022" s="547"/>
      <c r="I1022" s="786">
        <f t="shared" si="177"/>
        <v>0</v>
      </c>
      <c r="J1022" s="448"/>
      <c r="K1022" s="344"/>
      <c r="L1022" s="338"/>
      <c r="M1022" s="338"/>
      <c r="N1022" s="338"/>
      <c r="O1022" s="338"/>
      <c r="P1022" s="338"/>
      <c r="Q1022" s="338"/>
      <c r="R1022" s="338"/>
      <c r="S1022" s="338"/>
      <c r="T1022" s="338"/>
      <c r="U1022" s="338"/>
      <c r="V1022" s="338"/>
      <c r="W1022" s="338"/>
      <c r="X1022" s="338"/>
      <c r="Y1022" s="338"/>
      <c r="Z1022" s="338"/>
      <c r="AA1022" s="338"/>
      <c r="AB1022" s="338"/>
      <c r="AC1022" s="338"/>
      <c r="AD1022" s="338"/>
      <c r="AE1022" s="338"/>
      <c r="AF1022" s="338"/>
      <c r="AG1022" s="338"/>
      <c r="AH1022" s="338"/>
      <c r="AI1022" s="338"/>
      <c r="AJ1022" s="338"/>
      <c r="AK1022" s="338"/>
      <c r="AL1022" s="338"/>
      <c r="AM1022" s="338"/>
      <c r="AN1022" s="338"/>
      <c r="AO1022" s="338"/>
      <c r="AP1022" s="338"/>
      <c r="AQ1022" s="338"/>
      <c r="AR1022" s="338"/>
      <c r="AS1022" s="338"/>
      <c r="AT1022" s="338"/>
      <c r="AU1022" s="338"/>
      <c r="AV1022" s="338"/>
      <c r="AW1022" s="338"/>
      <c r="AX1022" s="338"/>
      <c r="AY1022" s="338"/>
      <c r="AZ1022" s="338"/>
      <c r="BA1022" s="338"/>
      <c r="BB1022" s="338"/>
      <c r="BC1022" s="338"/>
      <c r="BD1022" s="338"/>
      <c r="BE1022" s="338"/>
      <c r="BF1022" s="338"/>
      <c r="BG1022" s="338"/>
      <c r="BH1022" s="338"/>
      <c r="BI1022" s="338"/>
      <c r="BJ1022" s="338"/>
      <c r="BK1022" s="338"/>
      <c r="BL1022" s="338"/>
      <c r="BM1022" s="338"/>
      <c r="BN1022" s="338"/>
      <c r="BO1022" s="338"/>
      <c r="BP1022" s="338"/>
      <c r="BQ1022" s="338"/>
      <c r="BR1022" s="338"/>
      <c r="BS1022" s="338"/>
      <c r="BT1022" s="338"/>
      <c r="BU1022" s="338"/>
      <c r="BV1022" s="343"/>
      <c r="BW1022" s="343"/>
      <c r="BX1022" s="343"/>
      <c r="BY1022" s="343"/>
      <c r="BZ1022" s="338"/>
      <c r="CA1022" s="338"/>
      <c r="CB1022" s="338"/>
      <c r="CC1022" s="338"/>
      <c r="CD1022" s="338"/>
      <c r="CE1022" s="338"/>
      <c r="CF1022" s="338"/>
    </row>
    <row r="1023" ht="15.75" customHeight="1">
      <c r="A1023" s="829"/>
      <c r="B1023" s="338"/>
      <c r="C1023" s="338"/>
      <c r="D1023" s="338"/>
      <c r="E1023" s="338"/>
      <c r="F1023" s="346"/>
      <c r="G1023" s="546"/>
      <c r="H1023" s="547"/>
      <c r="I1023" s="786">
        <f t="shared" si="177"/>
        <v>0</v>
      </c>
      <c r="J1023" s="448"/>
      <c r="K1023" s="344"/>
      <c r="L1023" s="338"/>
      <c r="M1023" s="338"/>
      <c r="N1023" s="338"/>
      <c r="O1023" s="338"/>
      <c r="P1023" s="338"/>
      <c r="Q1023" s="338"/>
      <c r="R1023" s="338"/>
      <c r="S1023" s="338"/>
      <c r="T1023" s="338"/>
      <c r="U1023" s="338"/>
      <c r="V1023" s="338"/>
      <c r="W1023" s="338"/>
      <c r="X1023" s="338"/>
      <c r="Y1023" s="338"/>
      <c r="Z1023" s="338"/>
      <c r="AA1023" s="338"/>
      <c r="AB1023" s="338"/>
      <c r="AC1023" s="338"/>
      <c r="AD1023" s="338"/>
      <c r="AE1023" s="338"/>
      <c r="AF1023" s="338"/>
      <c r="AG1023" s="338"/>
      <c r="AH1023" s="338"/>
      <c r="AI1023" s="338"/>
      <c r="AJ1023" s="338"/>
      <c r="AK1023" s="338"/>
      <c r="AL1023" s="338"/>
      <c r="AM1023" s="338"/>
      <c r="AN1023" s="338"/>
      <c r="AO1023" s="338"/>
      <c r="AP1023" s="338"/>
      <c r="AQ1023" s="338"/>
      <c r="AR1023" s="338"/>
      <c r="AS1023" s="338"/>
      <c r="AT1023" s="338"/>
      <c r="AU1023" s="338"/>
      <c r="AV1023" s="338"/>
      <c r="AW1023" s="338"/>
      <c r="AX1023" s="338"/>
      <c r="AY1023" s="338"/>
      <c r="AZ1023" s="338"/>
      <c r="BA1023" s="338"/>
      <c r="BB1023" s="338"/>
      <c r="BC1023" s="338"/>
      <c r="BD1023" s="338"/>
      <c r="BE1023" s="338"/>
      <c r="BF1023" s="338"/>
      <c r="BG1023" s="338"/>
      <c r="BH1023" s="338"/>
      <c r="BI1023" s="338"/>
      <c r="BJ1023" s="338"/>
      <c r="BK1023" s="338"/>
      <c r="BL1023" s="338"/>
      <c r="BM1023" s="338"/>
      <c r="BN1023" s="338"/>
      <c r="BO1023" s="338"/>
      <c r="BP1023" s="338"/>
      <c r="BQ1023" s="338"/>
      <c r="BR1023" s="338"/>
      <c r="BS1023" s="338"/>
      <c r="BT1023" s="338"/>
      <c r="BU1023" s="338"/>
      <c r="BV1023" s="343"/>
      <c r="BW1023" s="343"/>
      <c r="BX1023" s="343"/>
      <c r="BY1023" s="343"/>
      <c r="BZ1023" s="338"/>
      <c r="CA1023" s="338"/>
      <c r="CB1023" s="338"/>
      <c r="CC1023" s="338"/>
      <c r="CD1023" s="338"/>
      <c r="CE1023" s="338"/>
      <c r="CF1023" s="338"/>
    </row>
    <row r="1024" ht="15.75" customHeight="1">
      <c r="A1024" s="829"/>
      <c r="B1024" s="338"/>
      <c r="C1024" s="338"/>
      <c r="D1024" s="338"/>
      <c r="E1024" s="338"/>
      <c r="F1024" s="346"/>
      <c r="G1024" s="546"/>
      <c r="H1024" s="547"/>
      <c r="I1024" s="786">
        <f t="shared" si="177"/>
        <v>0</v>
      </c>
      <c r="J1024" s="448"/>
      <c r="K1024" s="344"/>
      <c r="L1024" s="338"/>
      <c r="M1024" s="338"/>
      <c r="N1024" s="338"/>
      <c r="O1024" s="338"/>
      <c r="P1024" s="338"/>
      <c r="Q1024" s="338"/>
      <c r="R1024" s="338"/>
      <c r="S1024" s="338"/>
      <c r="T1024" s="338"/>
      <c r="U1024" s="338"/>
      <c r="V1024" s="338"/>
      <c r="W1024" s="338"/>
      <c r="X1024" s="338"/>
      <c r="Y1024" s="338"/>
      <c r="Z1024" s="338"/>
      <c r="AA1024" s="338"/>
      <c r="AB1024" s="338"/>
      <c r="AC1024" s="338"/>
      <c r="AD1024" s="338"/>
      <c r="AE1024" s="338"/>
      <c r="AF1024" s="338"/>
      <c r="AG1024" s="338"/>
      <c r="AH1024" s="338"/>
      <c r="AI1024" s="338"/>
      <c r="AJ1024" s="338"/>
      <c r="AK1024" s="338"/>
      <c r="AL1024" s="338"/>
      <c r="AM1024" s="338"/>
      <c r="AN1024" s="338"/>
      <c r="AO1024" s="338"/>
      <c r="AP1024" s="338"/>
      <c r="AQ1024" s="338"/>
      <c r="AR1024" s="338"/>
      <c r="AS1024" s="338"/>
      <c r="AT1024" s="338"/>
      <c r="AU1024" s="338"/>
      <c r="AV1024" s="338"/>
      <c r="AW1024" s="338"/>
      <c r="AX1024" s="338"/>
      <c r="AY1024" s="338"/>
      <c r="AZ1024" s="338"/>
      <c r="BA1024" s="338"/>
      <c r="BB1024" s="338"/>
      <c r="BC1024" s="338"/>
      <c r="BD1024" s="338"/>
      <c r="BE1024" s="338"/>
      <c r="BF1024" s="338"/>
      <c r="BG1024" s="338"/>
      <c r="BH1024" s="338"/>
      <c r="BI1024" s="338"/>
      <c r="BJ1024" s="338"/>
      <c r="BK1024" s="338"/>
      <c r="BL1024" s="338"/>
      <c r="BM1024" s="338"/>
      <c r="BN1024" s="338"/>
      <c r="BO1024" s="338"/>
      <c r="BP1024" s="338"/>
      <c r="BQ1024" s="338"/>
      <c r="BR1024" s="338"/>
      <c r="BS1024" s="338"/>
      <c r="BT1024" s="338"/>
      <c r="BU1024" s="338"/>
      <c r="BV1024" s="343"/>
      <c r="BW1024" s="343"/>
      <c r="BX1024" s="343"/>
      <c r="BY1024" s="343"/>
      <c r="BZ1024" s="338"/>
      <c r="CA1024" s="338"/>
      <c r="CB1024" s="338"/>
      <c r="CC1024" s="338"/>
      <c r="CD1024" s="338"/>
      <c r="CE1024" s="338"/>
      <c r="CF1024" s="338"/>
    </row>
    <row r="1025" ht="15.75" customHeight="1">
      <c r="A1025" s="829"/>
      <c r="B1025" s="338"/>
      <c r="C1025" s="338"/>
      <c r="D1025" s="338"/>
      <c r="E1025" s="338"/>
      <c r="F1025" s="346"/>
      <c r="G1025" s="546"/>
      <c r="H1025" s="547"/>
      <c r="I1025" s="786">
        <f t="shared" si="177"/>
        <v>0</v>
      </c>
      <c r="J1025" s="448"/>
      <c r="K1025" s="344"/>
      <c r="L1025" s="338"/>
      <c r="M1025" s="338"/>
      <c r="N1025" s="338"/>
      <c r="O1025" s="338"/>
      <c r="P1025" s="338"/>
      <c r="Q1025" s="338"/>
      <c r="R1025" s="338"/>
      <c r="S1025" s="338"/>
      <c r="T1025" s="338"/>
      <c r="U1025" s="338"/>
      <c r="V1025" s="338"/>
      <c r="W1025" s="338"/>
      <c r="X1025" s="338"/>
      <c r="Y1025" s="338"/>
      <c r="Z1025" s="338"/>
      <c r="AA1025" s="338"/>
      <c r="AB1025" s="338"/>
      <c r="AC1025" s="338"/>
      <c r="AD1025" s="338"/>
      <c r="AE1025" s="338"/>
      <c r="AF1025" s="338"/>
      <c r="AG1025" s="338"/>
      <c r="AH1025" s="338"/>
      <c r="AI1025" s="338"/>
      <c r="AJ1025" s="338"/>
      <c r="AK1025" s="338"/>
      <c r="AL1025" s="338"/>
      <c r="AM1025" s="338"/>
      <c r="AN1025" s="338"/>
      <c r="AO1025" s="338"/>
      <c r="AP1025" s="338"/>
      <c r="AQ1025" s="338"/>
      <c r="AR1025" s="338"/>
      <c r="AS1025" s="338"/>
      <c r="AT1025" s="338"/>
      <c r="AU1025" s="338"/>
      <c r="AV1025" s="338"/>
      <c r="AW1025" s="338"/>
      <c r="AX1025" s="338"/>
      <c r="AY1025" s="338"/>
      <c r="AZ1025" s="338"/>
      <c r="BA1025" s="338"/>
      <c r="BB1025" s="338"/>
      <c r="BC1025" s="338"/>
      <c r="BD1025" s="338"/>
      <c r="BE1025" s="338"/>
      <c r="BF1025" s="338"/>
      <c r="BG1025" s="338"/>
      <c r="BH1025" s="338"/>
      <c r="BI1025" s="338"/>
      <c r="BJ1025" s="338"/>
      <c r="BK1025" s="338"/>
      <c r="BL1025" s="338"/>
      <c r="BM1025" s="338"/>
      <c r="BN1025" s="338"/>
      <c r="BO1025" s="338"/>
      <c r="BP1025" s="338"/>
      <c r="BQ1025" s="338"/>
      <c r="BR1025" s="338"/>
      <c r="BS1025" s="338"/>
      <c r="BT1025" s="338"/>
      <c r="BU1025" s="338"/>
      <c r="BV1025" s="343"/>
      <c r="BW1025" s="343"/>
      <c r="BX1025" s="343"/>
      <c r="BY1025" s="343"/>
      <c r="BZ1025" s="338"/>
      <c r="CA1025" s="338"/>
      <c r="CB1025" s="338"/>
      <c r="CC1025" s="338"/>
      <c r="CD1025" s="338"/>
      <c r="CE1025" s="338"/>
      <c r="CF1025" s="338"/>
    </row>
    <row r="1026" ht="15.75" customHeight="1">
      <c r="A1026" s="829"/>
      <c r="B1026" s="338"/>
      <c r="C1026" s="338"/>
      <c r="D1026" s="338"/>
      <c r="E1026" s="338"/>
      <c r="F1026" s="346"/>
      <c r="G1026" s="546"/>
      <c r="H1026" s="547"/>
      <c r="I1026" s="786">
        <f t="shared" si="177"/>
        <v>0</v>
      </c>
      <c r="J1026" s="448"/>
      <c r="K1026" s="344"/>
      <c r="L1026" s="338"/>
      <c r="M1026" s="338"/>
      <c r="N1026" s="338"/>
      <c r="O1026" s="338"/>
      <c r="P1026" s="338"/>
      <c r="Q1026" s="338"/>
      <c r="R1026" s="338"/>
      <c r="S1026" s="338"/>
      <c r="T1026" s="338"/>
      <c r="U1026" s="338"/>
      <c r="V1026" s="338"/>
      <c r="W1026" s="338"/>
      <c r="X1026" s="338"/>
      <c r="Y1026" s="338"/>
      <c r="Z1026" s="338"/>
      <c r="AA1026" s="338"/>
      <c r="AB1026" s="338"/>
      <c r="AC1026" s="338"/>
      <c r="AD1026" s="338"/>
      <c r="AE1026" s="338"/>
      <c r="AF1026" s="338"/>
      <c r="AG1026" s="338"/>
      <c r="AH1026" s="338"/>
      <c r="AI1026" s="338"/>
      <c r="AJ1026" s="338"/>
      <c r="AK1026" s="338"/>
      <c r="AL1026" s="338"/>
      <c r="AM1026" s="338"/>
      <c r="AN1026" s="338"/>
      <c r="AO1026" s="338"/>
      <c r="AP1026" s="338"/>
      <c r="AQ1026" s="338"/>
      <c r="AR1026" s="338"/>
      <c r="AS1026" s="338"/>
      <c r="AT1026" s="338"/>
      <c r="AU1026" s="338"/>
      <c r="AV1026" s="338"/>
      <c r="AW1026" s="338"/>
      <c r="AX1026" s="338"/>
      <c r="AY1026" s="338"/>
      <c r="AZ1026" s="338"/>
      <c r="BA1026" s="338"/>
      <c r="BB1026" s="338"/>
      <c r="BC1026" s="338"/>
      <c r="BD1026" s="338"/>
      <c r="BE1026" s="338"/>
      <c r="BF1026" s="338"/>
      <c r="BG1026" s="338"/>
      <c r="BH1026" s="338"/>
      <c r="BI1026" s="338"/>
      <c r="BJ1026" s="338"/>
      <c r="BK1026" s="338"/>
      <c r="BL1026" s="338"/>
      <c r="BM1026" s="338"/>
      <c r="BN1026" s="338"/>
      <c r="BO1026" s="338"/>
      <c r="BP1026" s="338"/>
      <c r="BQ1026" s="338"/>
      <c r="BR1026" s="338"/>
      <c r="BS1026" s="338"/>
      <c r="BT1026" s="338"/>
      <c r="BU1026" s="338"/>
      <c r="BV1026" s="343"/>
      <c r="BW1026" s="343"/>
      <c r="BX1026" s="343"/>
      <c r="BY1026" s="343"/>
      <c r="BZ1026" s="338"/>
      <c r="CA1026" s="338"/>
      <c r="CB1026" s="338"/>
      <c r="CC1026" s="338"/>
      <c r="CD1026" s="338"/>
      <c r="CE1026" s="338"/>
      <c r="CF1026" s="338"/>
    </row>
    <row r="1027" ht="15.75" customHeight="1">
      <c r="A1027" s="829"/>
      <c r="B1027" s="338"/>
      <c r="C1027" s="338"/>
      <c r="D1027" s="338"/>
      <c r="E1027" s="338"/>
      <c r="F1027" s="346"/>
      <c r="G1027" s="546"/>
      <c r="H1027" s="547"/>
      <c r="I1027" s="786">
        <f t="shared" si="177"/>
        <v>0</v>
      </c>
      <c r="J1027" s="448"/>
      <c r="K1027" s="344"/>
      <c r="L1027" s="338"/>
      <c r="M1027" s="338"/>
      <c r="N1027" s="338"/>
      <c r="O1027" s="338"/>
      <c r="P1027" s="338"/>
      <c r="Q1027" s="338"/>
      <c r="R1027" s="338"/>
      <c r="S1027" s="338"/>
      <c r="T1027" s="338"/>
      <c r="U1027" s="338"/>
      <c r="V1027" s="338"/>
      <c r="W1027" s="338"/>
      <c r="X1027" s="338"/>
      <c r="Y1027" s="338"/>
      <c r="Z1027" s="338"/>
      <c r="AA1027" s="338"/>
      <c r="AB1027" s="338"/>
      <c r="AC1027" s="338"/>
      <c r="AD1027" s="338"/>
      <c r="AE1027" s="338"/>
      <c r="AF1027" s="338"/>
      <c r="AG1027" s="338"/>
      <c r="AH1027" s="338"/>
      <c r="AI1027" s="338"/>
      <c r="AJ1027" s="338"/>
      <c r="AK1027" s="338"/>
      <c r="AL1027" s="338"/>
      <c r="AM1027" s="338"/>
      <c r="AN1027" s="338"/>
      <c r="AO1027" s="338"/>
      <c r="AP1027" s="338"/>
      <c r="AQ1027" s="338"/>
      <c r="AR1027" s="338"/>
      <c r="AS1027" s="338"/>
      <c r="AT1027" s="338"/>
      <c r="AU1027" s="338"/>
      <c r="AV1027" s="338"/>
      <c r="AW1027" s="338"/>
      <c r="AX1027" s="338"/>
      <c r="AY1027" s="338"/>
      <c r="AZ1027" s="338"/>
      <c r="BA1027" s="338"/>
      <c r="BB1027" s="338"/>
      <c r="BC1027" s="338"/>
      <c r="BD1027" s="338"/>
      <c r="BE1027" s="338"/>
      <c r="BF1027" s="338"/>
      <c r="BG1027" s="338"/>
      <c r="BH1027" s="338"/>
      <c r="BI1027" s="338"/>
      <c r="BJ1027" s="338"/>
      <c r="BK1027" s="338"/>
      <c r="BL1027" s="338"/>
      <c r="BM1027" s="338"/>
      <c r="BN1027" s="338"/>
      <c r="BO1027" s="338"/>
      <c r="BP1027" s="338"/>
      <c r="BQ1027" s="338"/>
      <c r="BR1027" s="338"/>
      <c r="BS1027" s="338"/>
      <c r="BT1027" s="338"/>
      <c r="BU1027" s="338"/>
      <c r="BV1027" s="343"/>
      <c r="BW1027" s="343"/>
      <c r="BX1027" s="343"/>
      <c r="BY1027" s="343"/>
      <c r="BZ1027" s="338"/>
      <c r="CA1027" s="338"/>
      <c r="CB1027" s="338"/>
      <c r="CC1027" s="338"/>
      <c r="CD1027" s="338"/>
      <c r="CE1027" s="338"/>
      <c r="CF1027" s="338"/>
    </row>
    <row r="1028" ht="15.75" customHeight="1">
      <c r="A1028" s="829"/>
      <c r="B1028" s="338"/>
      <c r="C1028" s="338"/>
      <c r="D1028" s="338"/>
      <c r="E1028" s="338"/>
      <c r="F1028" s="346"/>
      <c r="G1028" s="546"/>
      <c r="H1028" s="547"/>
      <c r="I1028" s="786">
        <f t="shared" si="177"/>
        <v>0</v>
      </c>
      <c r="J1028" s="448"/>
      <c r="K1028" s="344"/>
      <c r="L1028" s="338"/>
      <c r="M1028" s="338"/>
      <c r="N1028" s="338"/>
      <c r="O1028" s="338"/>
      <c r="P1028" s="338"/>
      <c r="Q1028" s="338"/>
      <c r="R1028" s="338"/>
      <c r="S1028" s="338"/>
      <c r="T1028" s="338"/>
      <c r="U1028" s="338"/>
      <c r="V1028" s="338"/>
      <c r="W1028" s="338"/>
      <c r="X1028" s="338"/>
      <c r="Y1028" s="338"/>
      <c r="Z1028" s="338"/>
      <c r="AA1028" s="338"/>
      <c r="AB1028" s="338"/>
      <c r="AC1028" s="338"/>
      <c r="AD1028" s="338"/>
      <c r="AE1028" s="338"/>
      <c r="AF1028" s="338"/>
      <c r="AG1028" s="338"/>
      <c r="AH1028" s="338"/>
      <c r="AI1028" s="338"/>
      <c r="AJ1028" s="338"/>
      <c r="AK1028" s="338"/>
      <c r="AL1028" s="338"/>
      <c r="AM1028" s="338"/>
      <c r="AN1028" s="338"/>
      <c r="AO1028" s="338"/>
      <c r="AP1028" s="338"/>
      <c r="AQ1028" s="338"/>
      <c r="AR1028" s="338"/>
      <c r="AS1028" s="338"/>
      <c r="AT1028" s="338"/>
      <c r="AU1028" s="338"/>
      <c r="AV1028" s="338"/>
      <c r="AW1028" s="338"/>
      <c r="AX1028" s="338"/>
      <c r="AY1028" s="338"/>
      <c r="AZ1028" s="338"/>
      <c r="BA1028" s="338"/>
      <c r="BB1028" s="338"/>
      <c r="BC1028" s="338"/>
      <c r="BD1028" s="338"/>
      <c r="BE1028" s="338"/>
      <c r="BF1028" s="338"/>
      <c r="BG1028" s="338"/>
      <c r="BH1028" s="338"/>
      <c r="BI1028" s="338"/>
      <c r="BJ1028" s="338"/>
      <c r="BK1028" s="338"/>
      <c r="BL1028" s="338"/>
      <c r="BM1028" s="338"/>
      <c r="BN1028" s="338"/>
      <c r="BO1028" s="338"/>
      <c r="BP1028" s="338"/>
      <c r="BQ1028" s="338"/>
      <c r="BR1028" s="338"/>
      <c r="BS1028" s="338"/>
      <c r="BT1028" s="338"/>
      <c r="BU1028" s="338"/>
      <c r="BV1028" s="343"/>
      <c r="BW1028" s="343"/>
      <c r="BX1028" s="343"/>
      <c r="BY1028" s="343"/>
      <c r="BZ1028" s="338"/>
      <c r="CA1028" s="338"/>
      <c r="CB1028" s="338"/>
      <c r="CC1028" s="338"/>
      <c r="CD1028" s="338"/>
      <c r="CE1028" s="338"/>
      <c r="CF1028" s="338"/>
    </row>
    <row r="1029" ht="15.75" customHeight="1">
      <c r="A1029" s="829"/>
      <c r="B1029" s="338"/>
      <c r="C1029" s="338"/>
      <c r="D1029" s="338"/>
      <c r="E1029" s="338"/>
      <c r="F1029" s="346"/>
      <c r="G1029" s="546"/>
      <c r="H1029" s="547"/>
      <c r="I1029" s="786">
        <f t="shared" si="177"/>
        <v>0</v>
      </c>
      <c r="J1029" s="448"/>
      <c r="K1029" s="344"/>
      <c r="L1029" s="338"/>
      <c r="M1029" s="338"/>
      <c r="N1029" s="338"/>
      <c r="O1029" s="338"/>
      <c r="P1029" s="338"/>
      <c r="Q1029" s="338"/>
      <c r="R1029" s="338"/>
      <c r="S1029" s="338"/>
      <c r="T1029" s="338"/>
      <c r="U1029" s="338"/>
      <c r="V1029" s="338"/>
      <c r="W1029" s="338"/>
      <c r="X1029" s="338"/>
      <c r="Y1029" s="338"/>
      <c r="Z1029" s="338"/>
      <c r="AA1029" s="338"/>
      <c r="AB1029" s="338"/>
      <c r="AC1029" s="338"/>
      <c r="AD1029" s="338"/>
      <c r="AE1029" s="338"/>
      <c r="AF1029" s="338"/>
      <c r="AG1029" s="338"/>
      <c r="AH1029" s="338"/>
      <c r="AI1029" s="338"/>
      <c r="AJ1029" s="338"/>
      <c r="AK1029" s="338"/>
      <c r="AL1029" s="338"/>
      <c r="AM1029" s="338"/>
      <c r="AN1029" s="338"/>
      <c r="AO1029" s="338"/>
      <c r="AP1029" s="338"/>
      <c r="AQ1029" s="338"/>
      <c r="AR1029" s="338"/>
      <c r="AS1029" s="338"/>
      <c r="AT1029" s="338"/>
      <c r="AU1029" s="338"/>
      <c r="AV1029" s="338"/>
      <c r="AW1029" s="338"/>
      <c r="AX1029" s="338"/>
      <c r="AY1029" s="338"/>
      <c r="AZ1029" s="338"/>
      <c r="BA1029" s="338"/>
      <c r="BB1029" s="338"/>
      <c r="BC1029" s="338"/>
      <c r="BD1029" s="338"/>
      <c r="BE1029" s="338"/>
      <c r="BF1029" s="338"/>
      <c r="BG1029" s="338"/>
      <c r="BH1029" s="338"/>
      <c r="BI1029" s="338"/>
      <c r="BJ1029" s="338"/>
      <c r="BK1029" s="338"/>
      <c r="BL1029" s="338"/>
      <c r="BM1029" s="338"/>
      <c r="BN1029" s="338"/>
      <c r="BO1029" s="338"/>
      <c r="BP1029" s="338"/>
      <c r="BQ1029" s="338"/>
      <c r="BR1029" s="338"/>
      <c r="BS1029" s="338"/>
      <c r="BT1029" s="338"/>
      <c r="BU1029" s="338"/>
      <c r="BV1029" s="343"/>
      <c r="BW1029" s="343"/>
      <c r="BX1029" s="343"/>
      <c r="BY1029" s="343"/>
      <c r="BZ1029" s="338"/>
      <c r="CA1029" s="338"/>
      <c r="CB1029" s="338"/>
      <c r="CC1029" s="338"/>
      <c r="CD1029" s="338"/>
      <c r="CE1029" s="338"/>
      <c r="CF1029" s="338"/>
    </row>
    <row r="1030" ht="15.75" customHeight="1">
      <c r="A1030" s="829"/>
      <c r="B1030" s="338"/>
      <c r="C1030" s="338"/>
      <c r="D1030" s="338"/>
      <c r="E1030" s="338"/>
      <c r="F1030" s="346"/>
      <c r="G1030" s="546"/>
      <c r="H1030" s="547"/>
      <c r="I1030" s="786">
        <f t="shared" si="177"/>
        <v>0</v>
      </c>
      <c r="J1030" s="448"/>
      <c r="K1030" s="344"/>
      <c r="L1030" s="338"/>
      <c r="M1030" s="338"/>
      <c r="N1030" s="338"/>
      <c r="O1030" s="338"/>
      <c r="P1030" s="338"/>
      <c r="Q1030" s="338"/>
      <c r="R1030" s="338"/>
      <c r="S1030" s="338"/>
      <c r="T1030" s="338"/>
      <c r="U1030" s="338"/>
      <c r="V1030" s="338"/>
      <c r="W1030" s="338"/>
      <c r="X1030" s="338"/>
      <c r="Y1030" s="338"/>
      <c r="Z1030" s="338"/>
      <c r="AA1030" s="338"/>
      <c r="AB1030" s="338"/>
      <c r="AC1030" s="338"/>
      <c r="AD1030" s="338"/>
      <c r="AE1030" s="338"/>
      <c r="AF1030" s="338"/>
      <c r="AG1030" s="338"/>
      <c r="AH1030" s="338"/>
      <c r="AI1030" s="338"/>
      <c r="AJ1030" s="338"/>
      <c r="AK1030" s="338"/>
      <c r="AL1030" s="338"/>
      <c r="AM1030" s="338"/>
      <c r="AN1030" s="338"/>
      <c r="AO1030" s="338"/>
      <c r="AP1030" s="338"/>
      <c r="AQ1030" s="338"/>
      <c r="AR1030" s="338"/>
      <c r="AS1030" s="338"/>
      <c r="AT1030" s="338"/>
      <c r="AU1030" s="338"/>
      <c r="AV1030" s="338"/>
      <c r="AW1030" s="338"/>
      <c r="AX1030" s="338"/>
      <c r="AY1030" s="338"/>
      <c r="AZ1030" s="338"/>
      <c r="BA1030" s="338"/>
      <c r="BB1030" s="338"/>
      <c r="BC1030" s="338"/>
      <c r="BD1030" s="338"/>
      <c r="BE1030" s="338"/>
      <c r="BF1030" s="338"/>
      <c r="BG1030" s="338"/>
      <c r="BH1030" s="338"/>
      <c r="BI1030" s="338"/>
      <c r="BJ1030" s="338"/>
      <c r="BK1030" s="338"/>
      <c r="BL1030" s="338"/>
      <c r="BM1030" s="338"/>
      <c r="BN1030" s="338"/>
      <c r="BO1030" s="338"/>
      <c r="BP1030" s="338"/>
      <c r="BQ1030" s="338"/>
      <c r="BR1030" s="338"/>
      <c r="BS1030" s="338"/>
      <c r="BT1030" s="338"/>
      <c r="BU1030" s="338"/>
      <c r="BV1030" s="343"/>
      <c r="BW1030" s="343"/>
      <c r="BX1030" s="343"/>
      <c r="BY1030" s="343"/>
      <c r="BZ1030" s="338"/>
      <c r="CA1030" s="338"/>
      <c r="CB1030" s="338"/>
      <c r="CC1030" s="338"/>
      <c r="CD1030" s="338"/>
      <c r="CE1030" s="338"/>
      <c r="CF1030" s="338"/>
    </row>
    <row r="1031" ht="15.75" customHeight="1">
      <c r="A1031" s="829"/>
      <c r="B1031" s="338"/>
      <c r="C1031" s="338"/>
      <c r="D1031" s="338"/>
      <c r="E1031" s="338"/>
      <c r="F1031" s="346"/>
      <c r="G1031" s="546"/>
      <c r="H1031" s="547"/>
      <c r="I1031" s="786">
        <f t="shared" si="177"/>
        <v>0</v>
      </c>
      <c r="J1031" s="448"/>
      <c r="K1031" s="344"/>
      <c r="L1031" s="338"/>
      <c r="M1031" s="338"/>
      <c r="N1031" s="338"/>
      <c r="O1031" s="338"/>
      <c r="P1031" s="338"/>
      <c r="Q1031" s="338"/>
      <c r="R1031" s="338"/>
      <c r="S1031" s="338"/>
      <c r="T1031" s="338"/>
      <c r="U1031" s="338"/>
      <c r="V1031" s="338"/>
      <c r="W1031" s="338"/>
      <c r="X1031" s="338"/>
      <c r="Y1031" s="338"/>
      <c r="Z1031" s="338"/>
      <c r="AA1031" s="338"/>
      <c r="AB1031" s="338"/>
      <c r="AC1031" s="338"/>
      <c r="AD1031" s="338"/>
      <c r="AE1031" s="338"/>
      <c r="AF1031" s="338"/>
      <c r="AG1031" s="338"/>
      <c r="AH1031" s="338"/>
      <c r="AI1031" s="338"/>
      <c r="AJ1031" s="338"/>
      <c r="AK1031" s="338"/>
      <c r="AL1031" s="338"/>
      <c r="AM1031" s="338"/>
      <c r="AN1031" s="338"/>
      <c r="AO1031" s="338"/>
      <c r="AP1031" s="338"/>
      <c r="AQ1031" s="338"/>
      <c r="AR1031" s="338"/>
      <c r="AS1031" s="338"/>
      <c r="AT1031" s="338"/>
      <c r="AU1031" s="338"/>
      <c r="AV1031" s="338"/>
      <c r="AW1031" s="338"/>
      <c r="AX1031" s="338"/>
      <c r="AY1031" s="338"/>
      <c r="AZ1031" s="338"/>
      <c r="BA1031" s="338"/>
      <c r="BB1031" s="338"/>
      <c r="BC1031" s="338"/>
      <c r="BD1031" s="338"/>
      <c r="BE1031" s="338"/>
      <c r="BF1031" s="338"/>
      <c r="BG1031" s="338"/>
      <c r="BH1031" s="338"/>
      <c r="BI1031" s="338"/>
      <c r="BJ1031" s="338"/>
      <c r="BK1031" s="338"/>
      <c r="BL1031" s="338"/>
      <c r="BM1031" s="338"/>
      <c r="BN1031" s="338"/>
      <c r="BO1031" s="338"/>
      <c r="BP1031" s="338"/>
      <c r="BQ1031" s="338"/>
      <c r="BR1031" s="338"/>
      <c r="BS1031" s="338"/>
      <c r="BT1031" s="338"/>
      <c r="BU1031" s="338"/>
      <c r="BV1031" s="343"/>
      <c r="BW1031" s="343"/>
      <c r="BX1031" s="343"/>
      <c r="BY1031" s="343"/>
      <c r="BZ1031" s="338"/>
      <c r="CA1031" s="338"/>
      <c r="CB1031" s="338"/>
      <c r="CC1031" s="338"/>
      <c r="CD1031" s="338"/>
      <c r="CE1031" s="338"/>
      <c r="CF1031" s="338"/>
    </row>
    <row r="1032" ht="15.75" customHeight="1">
      <c r="A1032" s="829"/>
      <c r="B1032" s="338"/>
      <c r="C1032" s="338"/>
      <c r="D1032" s="338"/>
      <c r="E1032" s="338"/>
      <c r="F1032" s="346"/>
      <c r="G1032" s="546"/>
      <c r="H1032" s="547"/>
      <c r="I1032" s="786">
        <f t="shared" si="177"/>
        <v>0</v>
      </c>
      <c r="J1032" s="448"/>
      <c r="K1032" s="344"/>
      <c r="L1032" s="338"/>
      <c r="M1032" s="338"/>
      <c r="N1032" s="338"/>
      <c r="O1032" s="338"/>
      <c r="P1032" s="338"/>
      <c r="Q1032" s="338"/>
      <c r="R1032" s="338"/>
      <c r="S1032" s="338"/>
      <c r="T1032" s="338"/>
      <c r="U1032" s="338"/>
      <c r="V1032" s="338"/>
      <c r="W1032" s="338"/>
      <c r="X1032" s="338"/>
      <c r="Y1032" s="338"/>
      <c r="Z1032" s="338"/>
      <c r="AA1032" s="338"/>
      <c r="AB1032" s="338"/>
      <c r="AC1032" s="338"/>
      <c r="AD1032" s="338"/>
      <c r="AE1032" s="338"/>
      <c r="AF1032" s="338"/>
      <c r="AG1032" s="338"/>
      <c r="AH1032" s="338"/>
      <c r="AI1032" s="338"/>
      <c r="AJ1032" s="338"/>
      <c r="AK1032" s="338"/>
      <c r="AL1032" s="338"/>
      <c r="AM1032" s="338"/>
      <c r="AN1032" s="338"/>
      <c r="AO1032" s="338"/>
      <c r="AP1032" s="338"/>
      <c r="AQ1032" s="338"/>
      <c r="AR1032" s="338"/>
      <c r="AS1032" s="338"/>
      <c r="AT1032" s="338"/>
      <c r="AU1032" s="338"/>
      <c r="AV1032" s="338"/>
      <c r="AW1032" s="338"/>
      <c r="AX1032" s="338"/>
      <c r="AY1032" s="338"/>
      <c r="AZ1032" s="338"/>
      <c r="BA1032" s="338"/>
      <c r="BB1032" s="338"/>
      <c r="BC1032" s="338"/>
      <c r="BD1032" s="338"/>
      <c r="BE1032" s="338"/>
      <c r="BF1032" s="338"/>
      <c r="BG1032" s="338"/>
      <c r="BH1032" s="338"/>
      <c r="BI1032" s="338"/>
      <c r="BJ1032" s="338"/>
      <c r="BK1032" s="338"/>
      <c r="BL1032" s="338"/>
      <c r="BM1032" s="338"/>
      <c r="BN1032" s="338"/>
      <c r="BO1032" s="338"/>
      <c r="BP1032" s="338"/>
      <c r="BQ1032" s="338"/>
      <c r="BR1032" s="338"/>
      <c r="BS1032" s="338"/>
      <c r="BT1032" s="338"/>
      <c r="BU1032" s="338"/>
      <c r="BV1032" s="343"/>
      <c r="BW1032" s="343"/>
      <c r="BX1032" s="343"/>
      <c r="BY1032" s="343"/>
      <c r="BZ1032" s="338"/>
      <c r="CA1032" s="338"/>
      <c r="CB1032" s="338"/>
      <c r="CC1032" s="338"/>
      <c r="CD1032" s="338"/>
      <c r="CE1032" s="338"/>
      <c r="CF1032" s="338"/>
    </row>
    <row r="1033" ht="15.75" customHeight="1">
      <c r="A1033" s="829"/>
      <c r="B1033" s="338"/>
      <c r="C1033" s="338"/>
      <c r="D1033" s="338"/>
      <c r="E1033" s="338"/>
      <c r="F1033" s="346"/>
      <c r="G1033" s="546"/>
      <c r="H1033" s="547"/>
      <c r="I1033" s="786">
        <f t="shared" si="177"/>
        <v>0</v>
      </c>
      <c r="J1033" s="448"/>
      <c r="K1033" s="344"/>
      <c r="L1033" s="338"/>
      <c r="M1033" s="338"/>
      <c r="N1033" s="338"/>
      <c r="O1033" s="338"/>
      <c r="P1033" s="338"/>
      <c r="Q1033" s="338"/>
      <c r="R1033" s="338"/>
      <c r="S1033" s="338"/>
      <c r="T1033" s="338"/>
      <c r="U1033" s="338"/>
      <c r="V1033" s="338"/>
      <c r="W1033" s="338"/>
      <c r="X1033" s="338"/>
      <c r="Y1033" s="338"/>
      <c r="Z1033" s="338"/>
      <c r="AA1033" s="338"/>
      <c r="AB1033" s="338"/>
      <c r="AC1033" s="338"/>
      <c r="AD1033" s="338"/>
      <c r="AE1033" s="338"/>
      <c r="AF1033" s="338"/>
      <c r="AG1033" s="338"/>
      <c r="AH1033" s="338"/>
      <c r="AI1033" s="338"/>
      <c r="AJ1033" s="338"/>
      <c r="AK1033" s="338"/>
      <c r="AL1033" s="338"/>
      <c r="AM1033" s="338"/>
      <c r="AN1033" s="338"/>
      <c r="AO1033" s="338"/>
      <c r="AP1033" s="338"/>
      <c r="AQ1033" s="338"/>
      <c r="AR1033" s="338"/>
      <c r="AS1033" s="338"/>
      <c r="AT1033" s="338"/>
      <c r="AU1033" s="338"/>
      <c r="AV1033" s="338"/>
      <c r="AW1033" s="338"/>
      <c r="AX1033" s="338"/>
      <c r="AY1033" s="338"/>
      <c r="AZ1033" s="338"/>
      <c r="BA1033" s="338"/>
      <c r="BB1033" s="338"/>
      <c r="BC1033" s="338"/>
      <c r="BD1033" s="338"/>
      <c r="BE1033" s="338"/>
      <c r="BF1033" s="338"/>
      <c r="BG1033" s="338"/>
      <c r="BH1033" s="338"/>
      <c r="BI1033" s="338"/>
      <c r="BJ1033" s="338"/>
      <c r="BK1033" s="338"/>
      <c r="BL1033" s="338"/>
      <c r="BM1033" s="338"/>
      <c r="BN1033" s="338"/>
      <c r="BO1033" s="338"/>
      <c r="BP1033" s="338"/>
      <c r="BQ1033" s="338"/>
      <c r="BR1033" s="338"/>
      <c r="BS1033" s="338"/>
      <c r="BT1033" s="338"/>
      <c r="BU1033" s="338"/>
      <c r="BV1033" s="343"/>
      <c r="BW1033" s="343"/>
      <c r="BX1033" s="343"/>
      <c r="BY1033" s="343"/>
      <c r="BZ1033" s="338"/>
      <c r="CA1033" s="338"/>
      <c r="CB1033" s="338"/>
      <c r="CC1033" s="338"/>
      <c r="CD1033" s="338"/>
      <c r="CE1033" s="338"/>
      <c r="CF1033" s="338"/>
    </row>
    <row r="1034" ht="15.75" customHeight="1">
      <c r="A1034" s="829"/>
      <c r="B1034" s="338"/>
      <c r="C1034" s="338"/>
      <c r="D1034" s="338"/>
      <c r="E1034" s="338"/>
      <c r="F1034" s="346"/>
      <c r="G1034" s="546"/>
      <c r="H1034" s="547"/>
      <c r="I1034" s="786">
        <f t="shared" si="177"/>
        <v>0</v>
      </c>
      <c r="J1034" s="448"/>
      <c r="K1034" s="344"/>
      <c r="L1034" s="338"/>
      <c r="M1034" s="338"/>
      <c r="N1034" s="338"/>
      <c r="O1034" s="338"/>
      <c r="P1034" s="338"/>
      <c r="Q1034" s="338"/>
      <c r="R1034" s="338"/>
      <c r="S1034" s="338"/>
      <c r="T1034" s="338"/>
      <c r="U1034" s="338"/>
      <c r="V1034" s="338"/>
      <c r="W1034" s="338"/>
      <c r="X1034" s="338"/>
      <c r="Y1034" s="338"/>
      <c r="Z1034" s="338"/>
      <c r="AA1034" s="338"/>
      <c r="AB1034" s="338"/>
      <c r="AC1034" s="338"/>
      <c r="AD1034" s="338"/>
      <c r="AE1034" s="338"/>
      <c r="AF1034" s="338"/>
      <c r="AG1034" s="338"/>
      <c r="AH1034" s="338"/>
      <c r="AI1034" s="338"/>
      <c r="AJ1034" s="338"/>
      <c r="AK1034" s="338"/>
      <c r="AL1034" s="338"/>
      <c r="AM1034" s="338"/>
      <c r="AN1034" s="338"/>
      <c r="AO1034" s="338"/>
      <c r="AP1034" s="338"/>
      <c r="AQ1034" s="338"/>
      <c r="AR1034" s="338"/>
      <c r="AS1034" s="338"/>
      <c r="AT1034" s="338"/>
      <c r="AU1034" s="338"/>
      <c r="AV1034" s="338"/>
      <c r="AW1034" s="338"/>
      <c r="AX1034" s="338"/>
      <c r="AY1034" s="338"/>
      <c r="AZ1034" s="338"/>
      <c r="BA1034" s="338"/>
      <c r="BB1034" s="338"/>
      <c r="BC1034" s="338"/>
      <c r="BD1034" s="338"/>
      <c r="BE1034" s="338"/>
      <c r="BF1034" s="338"/>
      <c r="BG1034" s="338"/>
      <c r="BH1034" s="338"/>
      <c r="BI1034" s="338"/>
      <c r="BJ1034" s="338"/>
      <c r="BK1034" s="338"/>
      <c r="BL1034" s="338"/>
      <c r="BM1034" s="338"/>
      <c r="BN1034" s="338"/>
      <c r="BO1034" s="338"/>
      <c r="BP1034" s="338"/>
      <c r="BQ1034" s="338"/>
      <c r="BR1034" s="338"/>
      <c r="BS1034" s="338"/>
      <c r="BT1034" s="338"/>
      <c r="BU1034" s="338"/>
      <c r="BV1034" s="343"/>
      <c r="BW1034" s="343"/>
      <c r="BX1034" s="343"/>
      <c r="BY1034" s="343"/>
      <c r="BZ1034" s="338"/>
      <c r="CA1034" s="338"/>
      <c r="CB1034" s="338"/>
      <c r="CC1034" s="338"/>
      <c r="CD1034" s="338"/>
      <c r="CE1034" s="338"/>
      <c r="CF1034" s="338"/>
    </row>
    <row r="1035" ht="15.75" customHeight="1">
      <c r="A1035" s="829"/>
      <c r="B1035" s="338"/>
      <c r="C1035" s="338"/>
      <c r="D1035" s="338"/>
      <c r="E1035" s="338"/>
      <c r="F1035" s="346"/>
      <c r="G1035" s="546"/>
      <c r="H1035" s="547"/>
      <c r="I1035" s="786">
        <f t="shared" si="177"/>
        <v>0</v>
      </c>
      <c r="J1035" s="448"/>
      <c r="K1035" s="344"/>
      <c r="L1035" s="338"/>
      <c r="M1035" s="338"/>
      <c r="N1035" s="338"/>
      <c r="O1035" s="338"/>
      <c r="P1035" s="338"/>
      <c r="Q1035" s="338"/>
      <c r="R1035" s="338"/>
      <c r="S1035" s="338"/>
      <c r="T1035" s="338"/>
      <c r="U1035" s="338"/>
      <c r="V1035" s="338"/>
      <c r="W1035" s="338"/>
      <c r="X1035" s="338"/>
      <c r="Y1035" s="338"/>
      <c r="Z1035" s="338"/>
      <c r="AA1035" s="338"/>
      <c r="AB1035" s="338"/>
      <c r="AC1035" s="338"/>
      <c r="AD1035" s="338"/>
      <c r="AE1035" s="338"/>
      <c r="AF1035" s="338"/>
      <c r="AG1035" s="338"/>
      <c r="AH1035" s="338"/>
      <c r="AI1035" s="338"/>
      <c r="AJ1035" s="338"/>
      <c r="AK1035" s="338"/>
      <c r="AL1035" s="338"/>
      <c r="AM1035" s="338"/>
      <c r="AN1035" s="338"/>
      <c r="AO1035" s="338"/>
      <c r="AP1035" s="338"/>
      <c r="AQ1035" s="338"/>
      <c r="AR1035" s="338"/>
      <c r="AS1035" s="338"/>
      <c r="AT1035" s="338"/>
      <c r="AU1035" s="338"/>
      <c r="AV1035" s="338"/>
      <c r="AW1035" s="338"/>
      <c r="AX1035" s="338"/>
      <c r="AY1035" s="338"/>
      <c r="AZ1035" s="338"/>
      <c r="BA1035" s="338"/>
      <c r="BB1035" s="338"/>
      <c r="BC1035" s="338"/>
      <c r="BD1035" s="338"/>
      <c r="BE1035" s="338"/>
      <c r="BF1035" s="338"/>
      <c r="BG1035" s="338"/>
      <c r="BH1035" s="338"/>
      <c r="BI1035" s="338"/>
      <c r="BJ1035" s="338"/>
      <c r="BK1035" s="338"/>
      <c r="BL1035" s="338"/>
      <c r="BM1035" s="338"/>
      <c r="BN1035" s="338"/>
      <c r="BO1035" s="338"/>
      <c r="BP1035" s="338"/>
      <c r="BQ1035" s="338"/>
      <c r="BR1035" s="338"/>
      <c r="BS1035" s="338"/>
      <c r="BT1035" s="338"/>
      <c r="BU1035" s="338"/>
      <c r="BV1035" s="343"/>
      <c r="BW1035" s="343"/>
      <c r="BX1035" s="343"/>
      <c r="BY1035" s="343"/>
      <c r="BZ1035" s="338"/>
      <c r="CA1035" s="338"/>
      <c r="CB1035" s="338"/>
      <c r="CC1035" s="338"/>
      <c r="CD1035" s="338"/>
      <c r="CE1035" s="338"/>
      <c r="CF1035" s="338"/>
    </row>
    <row r="1036" ht="15.75" customHeight="1">
      <c r="A1036" s="829"/>
      <c r="B1036" s="338"/>
      <c r="C1036" s="338"/>
      <c r="D1036" s="338"/>
      <c r="E1036" s="338"/>
      <c r="F1036" s="346"/>
      <c r="G1036" s="546"/>
      <c r="H1036" s="547"/>
      <c r="I1036" s="786">
        <f t="shared" si="177"/>
        <v>0</v>
      </c>
      <c r="J1036" s="448"/>
      <c r="K1036" s="344"/>
      <c r="L1036" s="338"/>
      <c r="M1036" s="338"/>
      <c r="N1036" s="338"/>
      <c r="O1036" s="338"/>
      <c r="P1036" s="338"/>
      <c r="Q1036" s="338"/>
      <c r="R1036" s="338"/>
      <c r="S1036" s="338"/>
      <c r="T1036" s="338"/>
      <c r="U1036" s="338"/>
      <c r="V1036" s="338"/>
      <c r="W1036" s="338"/>
      <c r="X1036" s="338"/>
      <c r="Y1036" s="338"/>
      <c r="Z1036" s="338"/>
      <c r="AA1036" s="338"/>
      <c r="AB1036" s="338"/>
      <c r="AC1036" s="338"/>
      <c r="AD1036" s="338"/>
      <c r="AE1036" s="338"/>
      <c r="AF1036" s="338"/>
      <c r="AG1036" s="338"/>
      <c r="AH1036" s="338"/>
      <c r="AI1036" s="338"/>
      <c r="AJ1036" s="338"/>
      <c r="AK1036" s="338"/>
      <c r="AL1036" s="338"/>
      <c r="AM1036" s="338"/>
      <c r="AN1036" s="338"/>
      <c r="AO1036" s="338"/>
      <c r="AP1036" s="338"/>
      <c r="AQ1036" s="338"/>
      <c r="AR1036" s="338"/>
      <c r="AS1036" s="338"/>
      <c r="AT1036" s="338"/>
      <c r="AU1036" s="338"/>
      <c r="AV1036" s="338"/>
      <c r="AW1036" s="338"/>
      <c r="AX1036" s="338"/>
      <c r="AY1036" s="338"/>
      <c r="AZ1036" s="338"/>
      <c r="BA1036" s="338"/>
      <c r="BB1036" s="338"/>
      <c r="BC1036" s="338"/>
      <c r="BD1036" s="338"/>
      <c r="BE1036" s="338"/>
      <c r="BF1036" s="338"/>
      <c r="BG1036" s="338"/>
      <c r="BH1036" s="338"/>
      <c r="BI1036" s="338"/>
      <c r="BJ1036" s="338"/>
      <c r="BK1036" s="338"/>
      <c r="BL1036" s="338"/>
      <c r="BM1036" s="338"/>
      <c r="BN1036" s="338"/>
      <c r="BO1036" s="338"/>
      <c r="BP1036" s="338"/>
      <c r="BQ1036" s="338"/>
      <c r="BR1036" s="338"/>
      <c r="BS1036" s="338"/>
      <c r="BT1036" s="338"/>
      <c r="BU1036" s="338"/>
      <c r="BV1036" s="343"/>
      <c r="BW1036" s="343"/>
      <c r="BX1036" s="343"/>
      <c r="BY1036" s="343"/>
      <c r="BZ1036" s="338"/>
      <c r="CA1036" s="338"/>
      <c r="CB1036" s="338"/>
      <c r="CC1036" s="338"/>
      <c r="CD1036" s="338"/>
      <c r="CE1036" s="338"/>
      <c r="CF1036" s="338"/>
    </row>
    <row r="1037" ht="15.75" customHeight="1">
      <c r="A1037" s="829"/>
      <c r="B1037" s="338"/>
      <c r="C1037" s="338"/>
      <c r="D1037" s="338"/>
      <c r="E1037" s="338"/>
      <c r="F1037" s="346"/>
      <c r="G1037" s="546"/>
      <c r="H1037" s="547"/>
      <c r="I1037" s="786">
        <f t="shared" si="177"/>
        <v>0</v>
      </c>
      <c r="J1037" s="448"/>
      <c r="K1037" s="344"/>
      <c r="L1037" s="338"/>
      <c r="M1037" s="338"/>
      <c r="N1037" s="338"/>
      <c r="O1037" s="338"/>
      <c r="P1037" s="338"/>
      <c r="Q1037" s="338"/>
      <c r="R1037" s="338"/>
      <c r="S1037" s="338"/>
      <c r="T1037" s="338"/>
      <c r="U1037" s="338"/>
      <c r="V1037" s="338"/>
      <c r="W1037" s="338"/>
      <c r="X1037" s="338"/>
      <c r="Y1037" s="338"/>
      <c r="Z1037" s="338"/>
      <c r="AA1037" s="338"/>
      <c r="AB1037" s="338"/>
      <c r="AC1037" s="338"/>
      <c r="AD1037" s="338"/>
      <c r="AE1037" s="338"/>
      <c r="AF1037" s="338"/>
      <c r="AG1037" s="338"/>
      <c r="AH1037" s="338"/>
      <c r="AI1037" s="338"/>
      <c r="AJ1037" s="338"/>
      <c r="AK1037" s="338"/>
      <c r="AL1037" s="338"/>
      <c r="AM1037" s="338"/>
      <c r="AN1037" s="338"/>
      <c r="AO1037" s="338"/>
      <c r="AP1037" s="338"/>
      <c r="AQ1037" s="338"/>
      <c r="AR1037" s="338"/>
      <c r="AS1037" s="338"/>
      <c r="AT1037" s="338"/>
      <c r="AU1037" s="338"/>
      <c r="AV1037" s="338"/>
      <c r="AW1037" s="338"/>
      <c r="AX1037" s="338"/>
      <c r="AY1037" s="338"/>
      <c r="AZ1037" s="338"/>
      <c r="BA1037" s="338"/>
      <c r="BB1037" s="338"/>
      <c r="BC1037" s="338"/>
      <c r="BD1037" s="338"/>
      <c r="BE1037" s="338"/>
      <c r="BF1037" s="338"/>
      <c r="BG1037" s="338"/>
      <c r="BH1037" s="338"/>
      <c r="BI1037" s="338"/>
      <c r="BJ1037" s="338"/>
      <c r="BK1037" s="338"/>
      <c r="BL1037" s="338"/>
      <c r="BM1037" s="338"/>
      <c r="BN1037" s="338"/>
      <c r="BO1037" s="338"/>
      <c r="BP1037" s="338"/>
      <c r="BQ1037" s="338"/>
      <c r="BR1037" s="338"/>
      <c r="BS1037" s="338"/>
      <c r="BT1037" s="338"/>
      <c r="BU1037" s="338"/>
      <c r="BV1037" s="343"/>
      <c r="BW1037" s="343"/>
      <c r="BX1037" s="343"/>
      <c r="BY1037" s="343"/>
      <c r="BZ1037" s="338"/>
      <c r="CA1037" s="338"/>
      <c r="CB1037" s="338"/>
      <c r="CC1037" s="338"/>
      <c r="CD1037" s="338"/>
      <c r="CE1037" s="338"/>
      <c r="CF1037" s="338"/>
    </row>
    <row r="1038" ht="15.75" customHeight="1">
      <c r="A1038" s="829"/>
      <c r="B1038" s="338"/>
      <c r="C1038" s="338"/>
      <c r="D1038" s="338"/>
      <c r="E1038" s="338"/>
      <c r="F1038" s="346"/>
      <c r="G1038" s="546"/>
      <c r="H1038" s="547"/>
      <c r="I1038" s="786">
        <f t="shared" si="177"/>
        <v>0</v>
      </c>
      <c r="J1038" s="448"/>
      <c r="K1038" s="344"/>
      <c r="L1038" s="338"/>
      <c r="M1038" s="338"/>
      <c r="N1038" s="338"/>
      <c r="O1038" s="338"/>
      <c r="P1038" s="338"/>
      <c r="Q1038" s="338"/>
      <c r="R1038" s="338"/>
      <c r="S1038" s="338"/>
      <c r="T1038" s="338"/>
      <c r="U1038" s="338"/>
      <c r="V1038" s="338"/>
      <c r="W1038" s="338"/>
      <c r="X1038" s="338"/>
      <c r="Y1038" s="338"/>
      <c r="Z1038" s="338"/>
      <c r="AA1038" s="338"/>
      <c r="AB1038" s="338"/>
      <c r="AC1038" s="338"/>
      <c r="AD1038" s="338"/>
      <c r="AE1038" s="338"/>
      <c r="AF1038" s="338"/>
      <c r="AG1038" s="338"/>
      <c r="AH1038" s="338"/>
      <c r="AI1038" s="338"/>
      <c r="AJ1038" s="338"/>
      <c r="AK1038" s="338"/>
      <c r="AL1038" s="338"/>
      <c r="AM1038" s="338"/>
      <c r="AN1038" s="338"/>
      <c r="AO1038" s="338"/>
      <c r="AP1038" s="338"/>
      <c r="AQ1038" s="338"/>
      <c r="AR1038" s="338"/>
      <c r="AS1038" s="338"/>
      <c r="AT1038" s="338"/>
      <c r="AU1038" s="338"/>
      <c r="AV1038" s="338"/>
      <c r="AW1038" s="338"/>
      <c r="AX1038" s="338"/>
      <c r="AY1038" s="338"/>
      <c r="AZ1038" s="338"/>
      <c r="BA1038" s="338"/>
      <c r="BB1038" s="338"/>
      <c r="BC1038" s="338"/>
      <c r="BD1038" s="338"/>
      <c r="BE1038" s="338"/>
      <c r="BF1038" s="338"/>
      <c r="BG1038" s="338"/>
      <c r="BH1038" s="338"/>
      <c r="BI1038" s="338"/>
      <c r="BJ1038" s="338"/>
      <c r="BK1038" s="338"/>
      <c r="BL1038" s="338"/>
      <c r="BM1038" s="338"/>
      <c r="BN1038" s="338"/>
      <c r="BO1038" s="338"/>
      <c r="BP1038" s="338"/>
      <c r="BQ1038" s="338"/>
      <c r="BR1038" s="338"/>
      <c r="BS1038" s="338"/>
      <c r="BT1038" s="338"/>
      <c r="BU1038" s="338"/>
      <c r="BV1038" s="343"/>
      <c r="BW1038" s="343"/>
      <c r="BX1038" s="343"/>
      <c r="BY1038" s="343"/>
      <c r="BZ1038" s="338"/>
      <c r="CA1038" s="338"/>
      <c r="CB1038" s="338"/>
      <c r="CC1038" s="338"/>
      <c r="CD1038" s="338"/>
      <c r="CE1038" s="338"/>
      <c r="CF1038" s="338"/>
    </row>
    <row r="1039" ht="15.75" customHeight="1">
      <c r="A1039" s="829"/>
      <c r="B1039" s="338"/>
      <c r="C1039" s="338"/>
      <c r="D1039" s="338"/>
      <c r="E1039" s="338"/>
      <c r="F1039" s="346"/>
      <c r="G1039" s="546"/>
      <c r="H1039" s="547"/>
      <c r="I1039" s="786">
        <f t="shared" si="177"/>
        <v>0</v>
      </c>
      <c r="J1039" s="448"/>
      <c r="K1039" s="344"/>
      <c r="L1039" s="338"/>
      <c r="M1039" s="338"/>
      <c r="N1039" s="338"/>
      <c r="O1039" s="338"/>
      <c r="P1039" s="338"/>
      <c r="Q1039" s="338"/>
      <c r="R1039" s="338"/>
      <c r="S1039" s="338"/>
      <c r="T1039" s="338"/>
      <c r="U1039" s="338"/>
      <c r="V1039" s="338"/>
      <c r="W1039" s="338"/>
      <c r="X1039" s="338"/>
      <c r="Y1039" s="338"/>
      <c r="Z1039" s="338"/>
      <c r="AA1039" s="338"/>
      <c r="AB1039" s="338"/>
      <c r="AC1039" s="338"/>
      <c r="AD1039" s="338"/>
      <c r="AE1039" s="338"/>
      <c r="AF1039" s="338"/>
      <c r="AG1039" s="338"/>
      <c r="AH1039" s="338"/>
      <c r="AI1039" s="338"/>
      <c r="AJ1039" s="338"/>
      <c r="AK1039" s="338"/>
      <c r="AL1039" s="338"/>
      <c r="AM1039" s="338"/>
      <c r="AN1039" s="338"/>
      <c r="AO1039" s="338"/>
      <c r="AP1039" s="338"/>
      <c r="AQ1039" s="338"/>
      <c r="AR1039" s="338"/>
      <c r="AS1039" s="338"/>
      <c r="AT1039" s="338"/>
      <c r="AU1039" s="338"/>
      <c r="AV1039" s="338"/>
      <c r="AW1039" s="338"/>
      <c r="AX1039" s="338"/>
      <c r="AY1039" s="338"/>
      <c r="AZ1039" s="338"/>
      <c r="BA1039" s="338"/>
      <c r="BB1039" s="338"/>
      <c r="BC1039" s="338"/>
      <c r="BD1039" s="338"/>
      <c r="BE1039" s="338"/>
      <c r="BF1039" s="338"/>
      <c r="BG1039" s="338"/>
      <c r="BH1039" s="338"/>
      <c r="BI1039" s="338"/>
      <c r="BJ1039" s="338"/>
      <c r="BK1039" s="338"/>
      <c r="BL1039" s="338"/>
      <c r="BM1039" s="338"/>
      <c r="BN1039" s="338"/>
      <c r="BO1039" s="338"/>
      <c r="BP1039" s="338"/>
      <c r="BQ1039" s="338"/>
      <c r="BR1039" s="338"/>
      <c r="BS1039" s="338"/>
      <c r="BT1039" s="338"/>
      <c r="BU1039" s="338"/>
      <c r="BV1039" s="343"/>
      <c r="BW1039" s="343"/>
      <c r="BX1039" s="343"/>
      <c r="BY1039" s="343"/>
      <c r="BZ1039" s="338"/>
      <c r="CA1039" s="338"/>
      <c r="CB1039" s="338"/>
      <c r="CC1039" s="338"/>
      <c r="CD1039" s="338"/>
      <c r="CE1039" s="338"/>
      <c r="CF1039" s="338"/>
    </row>
    <row r="1040" ht="15.75" customHeight="1">
      <c r="A1040" s="829"/>
      <c r="B1040" s="338"/>
      <c r="C1040" s="338"/>
      <c r="D1040" s="338"/>
      <c r="E1040" s="338"/>
      <c r="F1040" s="346"/>
      <c r="G1040" s="546"/>
      <c r="H1040" s="547"/>
      <c r="I1040" s="786">
        <f t="shared" si="177"/>
        <v>0</v>
      </c>
      <c r="J1040" s="448"/>
      <c r="K1040" s="344"/>
      <c r="L1040" s="338"/>
      <c r="M1040" s="338"/>
      <c r="N1040" s="338"/>
      <c r="O1040" s="338"/>
      <c r="P1040" s="338"/>
      <c r="Q1040" s="338"/>
      <c r="R1040" s="338"/>
      <c r="S1040" s="338"/>
      <c r="T1040" s="338"/>
      <c r="U1040" s="338"/>
      <c r="V1040" s="338"/>
      <c r="W1040" s="338"/>
      <c r="X1040" s="338"/>
      <c r="Y1040" s="338"/>
      <c r="Z1040" s="338"/>
      <c r="AA1040" s="338"/>
      <c r="AB1040" s="338"/>
      <c r="AC1040" s="338"/>
      <c r="AD1040" s="338"/>
      <c r="AE1040" s="338"/>
      <c r="AF1040" s="338"/>
      <c r="AG1040" s="338"/>
      <c r="AH1040" s="338"/>
      <c r="AI1040" s="338"/>
      <c r="AJ1040" s="338"/>
      <c r="AK1040" s="338"/>
      <c r="AL1040" s="338"/>
      <c r="AM1040" s="338"/>
      <c r="AN1040" s="338"/>
      <c r="AO1040" s="338"/>
      <c r="AP1040" s="338"/>
      <c r="AQ1040" s="338"/>
      <c r="AR1040" s="338"/>
      <c r="AS1040" s="338"/>
      <c r="AT1040" s="338"/>
      <c r="AU1040" s="338"/>
      <c r="AV1040" s="338"/>
      <c r="AW1040" s="338"/>
      <c r="AX1040" s="338"/>
      <c r="AY1040" s="338"/>
      <c r="AZ1040" s="338"/>
      <c r="BA1040" s="338"/>
      <c r="BB1040" s="338"/>
      <c r="BC1040" s="338"/>
      <c r="BD1040" s="338"/>
      <c r="BE1040" s="338"/>
      <c r="BF1040" s="338"/>
      <c r="BG1040" s="338"/>
      <c r="BH1040" s="338"/>
      <c r="BI1040" s="338"/>
      <c r="BJ1040" s="338"/>
      <c r="BK1040" s="338"/>
      <c r="BL1040" s="338"/>
      <c r="BM1040" s="338"/>
      <c r="BN1040" s="338"/>
      <c r="BO1040" s="338"/>
      <c r="BP1040" s="338"/>
      <c r="BQ1040" s="338"/>
      <c r="BR1040" s="338"/>
      <c r="BS1040" s="338"/>
      <c r="BT1040" s="338"/>
      <c r="BU1040" s="338"/>
      <c r="BV1040" s="343"/>
      <c r="BW1040" s="343"/>
      <c r="BX1040" s="343"/>
      <c r="BY1040" s="343"/>
      <c r="BZ1040" s="338"/>
      <c r="CA1040" s="338"/>
      <c r="CB1040" s="338"/>
      <c r="CC1040" s="338"/>
      <c r="CD1040" s="338"/>
      <c r="CE1040" s="338"/>
      <c r="CF1040" s="338"/>
    </row>
    <row r="1041" ht="15.75" customHeight="1">
      <c r="A1041" s="829"/>
      <c r="B1041" s="338"/>
      <c r="C1041" s="338"/>
      <c r="D1041" s="338"/>
      <c r="E1041" s="338"/>
      <c r="F1041" s="346"/>
      <c r="G1041" s="546"/>
      <c r="H1041" s="547"/>
      <c r="I1041" s="786">
        <f t="shared" si="177"/>
        <v>0</v>
      </c>
      <c r="J1041" s="448"/>
      <c r="K1041" s="344"/>
      <c r="L1041" s="338"/>
      <c r="M1041" s="338"/>
      <c r="N1041" s="338"/>
      <c r="O1041" s="338"/>
      <c r="P1041" s="338"/>
      <c r="Q1041" s="338"/>
      <c r="R1041" s="338"/>
      <c r="S1041" s="338"/>
      <c r="T1041" s="338"/>
      <c r="U1041" s="338"/>
      <c r="V1041" s="338"/>
      <c r="W1041" s="338"/>
      <c r="X1041" s="338"/>
      <c r="Y1041" s="338"/>
      <c r="Z1041" s="338"/>
      <c r="AA1041" s="338"/>
      <c r="AB1041" s="338"/>
      <c r="AC1041" s="338"/>
      <c r="AD1041" s="338"/>
      <c r="AE1041" s="338"/>
      <c r="AF1041" s="338"/>
      <c r="AG1041" s="338"/>
      <c r="AH1041" s="338"/>
      <c r="AI1041" s="338"/>
      <c r="AJ1041" s="338"/>
      <c r="AK1041" s="338"/>
      <c r="AL1041" s="338"/>
      <c r="AM1041" s="338"/>
      <c r="AN1041" s="338"/>
      <c r="AO1041" s="338"/>
      <c r="AP1041" s="338"/>
      <c r="AQ1041" s="338"/>
      <c r="AR1041" s="338"/>
      <c r="AS1041" s="338"/>
      <c r="AT1041" s="338"/>
      <c r="AU1041" s="338"/>
      <c r="AV1041" s="338"/>
      <c r="AW1041" s="338"/>
      <c r="AX1041" s="338"/>
      <c r="AY1041" s="338"/>
      <c r="AZ1041" s="338"/>
      <c r="BA1041" s="338"/>
      <c r="BB1041" s="338"/>
      <c r="BC1041" s="338"/>
      <c r="BD1041" s="338"/>
      <c r="BE1041" s="338"/>
      <c r="BF1041" s="338"/>
      <c r="BG1041" s="338"/>
      <c r="BH1041" s="338"/>
      <c r="BI1041" s="338"/>
      <c r="BJ1041" s="338"/>
      <c r="BK1041" s="338"/>
      <c r="BL1041" s="338"/>
      <c r="BM1041" s="338"/>
      <c r="BN1041" s="338"/>
      <c r="BO1041" s="338"/>
      <c r="BP1041" s="338"/>
      <c r="BQ1041" s="338"/>
      <c r="BR1041" s="338"/>
      <c r="BS1041" s="338"/>
      <c r="BT1041" s="338"/>
      <c r="BU1041" s="338"/>
      <c r="BV1041" s="343"/>
      <c r="BW1041" s="343"/>
      <c r="BX1041" s="343"/>
      <c r="BY1041" s="343"/>
      <c r="BZ1041" s="338"/>
      <c r="CA1041" s="338"/>
      <c r="CB1041" s="338"/>
      <c r="CC1041" s="338"/>
      <c r="CD1041" s="338"/>
      <c r="CE1041" s="338"/>
      <c r="CF1041" s="338"/>
    </row>
    <row r="1042" ht="15.75" customHeight="1">
      <c r="A1042" s="829"/>
      <c r="B1042" s="338"/>
      <c r="C1042" s="338"/>
      <c r="D1042" s="338"/>
      <c r="E1042" s="338"/>
      <c r="F1042" s="346"/>
      <c r="G1042" s="546"/>
      <c r="H1042" s="547"/>
      <c r="I1042" s="786">
        <f t="shared" si="177"/>
        <v>0</v>
      </c>
      <c r="J1042" s="448"/>
      <c r="K1042" s="344"/>
      <c r="L1042" s="338"/>
      <c r="M1042" s="338"/>
      <c r="N1042" s="338"/>
      <c r="O1042" s="338"/>
      <c r="P1042" s="338"/>
      <c r="Q1042" s="338"/>
      <c r="R1042" s="338"/>
      <c r="S1042" s="338"/>
      <c r="T1042" s="338"/>
      <c r="U1042" s="338"/>
      <c r="V1042" s="338"/>
      <c r="W1042" s="338"/>
      <c r="X1042" s="338"/>
      <c r="Y1042" s="338"/>
      <c r="Z1042" s="338"/>
      <c r="AA1042" s="338"/>
      <c r="AB1042" s="338"/>
      <c r="AC1042" s="338"/>
      <c r="AD1042" s="338"/>
      <c r="AE1042" s="338"/>
      <c r="AF1042" s="338"/>
      <c r="AG1042" s="338"/>
      <c r="AH1042" s="338"/>
      <c r="AI1042" s="338"/>
      <c r="AJ1042" s="338"/>
      <c r="AK1042" s="338"/>
      <c r="AL1042" s="338"/>
      <c r="AM1042" s="338"/>
      <c r="AN1042" s="338"/>
      <c r="AO1042" s="338"/>
      <c r="AP1042" s="338"/>
      <c r="AQ1042" s="338"/>
      <c r="AR1042" s="338"/>
      <c r="AS1042" s="338"/>
      <c r="AT1042" s="338"/>
      <c r="AU1042" s="338"/>
      <c r="AV1042" s="338"/>
      <c r="AW1042" s="338"/>
      <c r="AX1042" s="338"/>
      <c r="AY1042" s="338"/>
      <c r="AZ1042" s="338"/>
      <c r="BA1042" s="338"/>
      <c r="BB1042" s="338"/>
      <c r="BC1042" s="338"/>
      <c r="BD1042" s="338"/>
      <c r="BE1042" s="338"/>
      <c r="BF1042" s="338"/>
      <c r="BG1042" s="338"/>
      <c r="BH1042" s="338"/>
      <c r="BI1042" s="338"/>
      <c r="BJ1042" s="338"/>
      <c r="BK1042" s="338"/>
      <c r="BL1042" s="338"/>
      <c r="BM1042" s="338"/>
      <c r="BN1042" s="338"/>
      <c r="BO1042" s="338"/>
      <c r="BP1042" s="338"/>
      <c r="BQ1042" s="338"/>
      <c r="BR1042" s="338"/>
      <c r="BS1042" s="338"/>
      <c r="BT1042" s="338"/>
      <c r="BU1042" s="338"/>
      <c r="BV1042" s="343"/>
      <c r="BW1042" s="343"/>
      <c r="BX1042" s="343"/>
      <c r="BY1042" s="343"/>
      <c r="BZ1042" s="338"/>
      <c r="CA1042" s="338"/>
      <c r="CB1042" s="338"/>
      <c r="CC1042" s="338"/>
      <c r="CD1042" s="338"/>
      <c r="CE1042" s="338"/>
      <c r="CF1042" s="338"/>
    </row>
    <row r="1043" ht="15.75" customHeight="1">
      <c r="A1043" s="829"/>
      <c r="B1043" s="338"/>
      <c r="C1043" s="338"/>
      <c r="D1043" s="338"/>
      <c r="E1043" s="338"/>
      <c r="F1043" s="346"/>
      <c r="G1043" s="546"/>
      <c r="H1043" s="547"/>
      <c r="I1043" s="786">
        <f t="shared" si="177"/>
        <v>0</v>
      </c>
      <c r="J1043" s="448"/>
      <c r="K1043" s="344"/>
      <c r="L1043" s="338"/>
      <c r="M1043" s="338"/>
      <c r="N1043" s="338"/>
      <c r="O1043" s="338"/>
      <c r="P1043" s="338"/>
      <c r="Q1043" s="338"/>
      <c r="R1043" s="338"/>
      <c r="S1043" s="338"/>
      <c r="T1043" s="338"/>
      <c r="U1043" s="338"/>
      <c r="V1043" s="338"/>
      <c r="W1043" s="338"/>
      <c r="X1043" s="338"/>
      <c r="Y1043" s="338"/>
      <c r="Z1043" s="338"/>
      <c r="AA1043" s="338"/>
      <c r="AB1043" s="338"/>
      <c r="AC1043" s="338"/>
      <c r="AD1043" s="338"/>
      <c r="AE1043" s="338"/>
      <c r="AF1043" s="338"/>
      <c r="AG1043" s="338"/>
      <c r="AH1043" s="338"/>
      <c r="AI1043" s="338"/>
      <c r="AJ1043" s="338"/>
      <c r="AK1043" s="338"/>
      <c r="AL1043" s="338"/>
      <c r="AM1043" s="338"/>
      <c r="AN1043" s="338"/>
      <c r="AO1043" s="338"/>
      <c r="AP1043" s="338"/>
      <c r="AQ1043" s="338"/>
      <c r="AR1043" s="338"/>
      <c r="AS1043" s="338"/>
      <c r="AT1043" s="338"/>
      <c r="AU1043" s="338"/>
      <c r="AV1043" s="338"/>
      <c r="AW1043" s="338"/>
      <c r="AX1043" s="338"/>
      <c r="AY1043" s="338"/>
      <c r="AZ1043" s="338"/>
      <c r="BA1043" s="338"/>
      <c r="BB1043" s="338"/>
      <c r="BC1043" s="338"/>
      <c r="BD1043" s="338"/>
      <c r="BE1043" s="338"/>
      <c r="BF1043" s="338"/>
      <c r="BG1043" s="338"/>
      <c r="BH1043" s="338"/>
      <c r="BI1043" s="338"/>
      <c r="BJ1043" s="338"/>
      <c r="BK1043" s="338"/>
      <c r="BL1043" s="338"/>
      <c r="BM1043" s="338"/>
      <c r="BN1043" s="338"/>
      <c r="BO1043" s="338"/>
      <c r="BP1043" s="338"/>
      <c r="BQ1043" s="338"/>
      <c r="BR1043" s="338"/>
      <c r="BS1043" s="338"/>
      <c r="BT1043" s="338"/>
      <c r="BU1043" s="338"/>
      <c r="BV1043" s="343"/>
      <c r="BW1043" s="343"/>
      <c r="BX1043" s="343"/>
      <c r="BY1043" s="343"/>
      <c r="BZ1043" s="338"/>
      <c r="CA1043" s="338"/>
      <c r="CB1043" s="338"/>
      <c r="CC1043" s="338"/>
      <c r="CD1043" s="338"/>
      <c r="CE1043" s="338"/>
      <c r="CF1043" s="338"/>
    </row>
    <row r="1044" ht="15.75" customHeight="1">
      <c r="A1044" s="829"/>
      <c r="B1044" s="338"/>
      <c r="C1044" s="338"/>
      <c r="D1044" s="338"/>
      <c r="E1044" s="338"/>
      <c r="F1044" s="346"/>
      <c r="G1044" s="546"/>
      <c r="H1044" s="547"/>
      <c r="I1044" s="786">
        <f t="shared" si="177"/>
        <v>0</v>
      </c>
      <c r="J1044" s="448"/>
      <c r="K1044" s="344"/>
      <c r="L1044" s="338"/>
      <c r="M1044" s="338"/>
      <c r="N1044" s="338"/>
      <c r="O1044" s="338"/>
      <c r="P1044" s="338"/>
      <c r="Q1044" s="338"/>
      <c r="R1044" s="338"/>
      <c r="S1044" s="338"/>
      <c r="T1044" s="338"/>
      <c r="U1044" s="338"/>
      <c r="V1044" s="338"/>
      <c r="W1044" s="338"/>
      <c r="X1044" s="338"/>
      <c r="Y1044" s="338"/>
      <c r="Z1044" s="338"/>
      <c r="AA1044" s="338"/>
      <c r="AB1044" s="338"/>
      <c r="AC1044" s="338"/>
      <c r="AD1044" s="338"/>
      <c r="AE1044" s="338"/>
      <c r="AF1044" s="338"/>
      <c r="AG1044" s="338"/>
      <c r="AH1044" s="338"/>
      <c r="AI1044" s="338"/>
      <c r="AJ1044" s="338"/>
      <c r="AK1044" s="338"/>
      <c r="AL1044" s="338"/>
      <c r="AM1044" s="338"/>
      <c r="AN1044" s="338"/>
      <c r="AO1044" s="338"/>
      <c r="AP1044" s="338"/>
      <c r="AQ1044" s="338"/>
      <c r="AR1044" s="338"/>
      <c r="AS1044" s="338"/>
      <c r="AT1044" s="338"/>
      <c r="AU1044" s="338"/>
      <c r="AV1044" s="338"/>
      <c r="AW1044" s="338"/>
      <c r="AX1044" s="338"/>
      <c r="AY1044" s="338"/>
      <c r="AZ1044" s="338"/>
      <c r="BA1044" s="338"/>
      <c r="BB1044" s="338"/>
      <c r="BC1044" s="338"/>
      <c r="BD1044" s="338"/>
      <c r="BE1044" s="338"/>
      <c r="BF1044" s="338"/>
      <c r="BG1044" s="338"/>
      <c r="BH1044" s="338"/>
      <c r="BI1044" s="338"/>
      <c r="BJ1044" s="338"/>
      <c r="BK1044" s="338"/>
      <c r="BL1044" s="338"/>
      <c r="BM1044" s="338"/>
      <c r="BN1044" s="338"/>
      <c r="BO1044" s="338"/>
      <c r="BP1044" s="338"/>
      <c r="BQ1044" s="338"/>
      <c r="BR1044" s="338"/>
      <c r="BS1044" s="338"/>
      <c r="BT1044" s="338"/>
      <c r="BU1044" s="338"/>
      <c r="BV1044" s="343"/>
      <c r="BW1044" s="343"/>
      <c r="BX1044" s="343"/>
      <c r="BY1044" s="343"/>
      <c r="BZ1044" s="338"/>
      <c r="CA1044" s="338"/>
      <c r="CB1044" s="338"/>
      <c r="CC1044" s="338"/>
      <c r="CD1044" s="338"/>
      <c r="CE1044" s="338"/>
      <c r="CF1044" s="338"/>
    </row>
    <row r="1045" ht="15.75" customHeight="1">
      <c r="A1045" s="829"/>
      <c r="B1045" s="338"/>
      <c r="C1045" s="338"/>
      <c r="D1045" s="338"/>
      <c r="E1045" s="338"/>
      <c r="F1045" s="346"/>
      <c r="G1045" s="546"/>
      <c r="H1045" s="547"/>
      <c r="I1045" s="786">
        <f t="shared" si="177"/>
        <v>0</v>
      </c>
      <c r="J1045" s="448"/>
      <c r="K1045" s="344"/>
      <c r="L1045" s="338"/>
      <c r="M1045" s="338"/>
      <c r="N1045" s="338"/>
      <c r="O1045" s="338"/>
      <c r="P1045" s="338"/>
      <c r="Q1045" s="338"/>
      <c r="R1045" s="338"/>
      <c r="S1045" s="338"/>
      <c r="T1045" s="338"/>
      <c r="U1045" s="338"/>
      <c r="V1045" s="338"/>
      <c r="W1045" s="338"/>
      <c r="X1045" s="338"/>
      <c r="Y1045" s="338"/>
      <c r="Z1045" s="338"/>
      <c r="AA1045" s="338"/>
      <c r="AB1045" s="338"/>
      <c r="AC1045" s="338"/>
      <c r="AD1045" s="338"/>
      <c r="AE1045" s="338"/>
      <c r="AF1045" s="338"/>
      <c r="AG1045" s="338"/>
      <c r="AH1045" s="338"/>
      <c r="AI1045" s="338"/>
      <c r="AJ1045" s="338"/>
      <c r="AK1045" s="338"/>
      <c r="AL1045" s="338"/>
      <c r="AM1045" s="338"/>
      <c r="AN1045" s="338"/>
      <c r="AO1045" s="338"/>
      <c r="AP1045" s="338"/>
      <c r="AQ1045" s="338"/>
      <c r="AR1045" s="338"/>
      <c r="AS1045" s="338"/>
      <c r="AT1045" s="338"/>
      <c r="AU1045" s="338"/>
      <c r="AV1045" s="338"/>
      <c r="AW1045" s="338"/>
      <c r="AX1045" s="338"/>
      <c r="AY1045" s="338"/>
      <c r="AZ1045" s="338"/>
      <c r="BA1045" s="338"/>
      <c r="BB1045" s="338"/>
      <c r="BC1045" s="338"/>
      <c r="BD1045" s="338"/>
      <c r="BE1045" s="338"/>
      <c r="BF1045" s="338"/>
      <c r="BG1045" s="338"/>
      <c r="BH1045" s="338"/>
      <c r="BI1045" s="338"/>
      <c r="BJ1045" s="338"/>
      <c r="BK1045" s="338"/>
      <c r="BL1045" s="338"/>
      <c r="BM1045" s="338"/>
      <c r="BN1045" s="338"/>
      <c r="BO1045" s="338"/>
      <c r="BP1045" s="338"/>
      <c r="BQ1045" s="338"/>
      <c r="BR1045" s="338"/>
      <c r="BS1045" s="338"/>
      <c r="BT1045" s="338"/>
      <c r="BU1045" s="338"/>
      <c r="BV1045" s="343"/>
      <c r="BW1045" s="343"/>
      <c r="BX1045" s="343"/>
      <c r="BY1045" s="343"/>
      <c r="BZ1045" s="338"/>
      <c r="CA1045" s="338"/>
      <c r="CB1045" s="338"/>
      <c r="CC1045" s="338"/>
      <c r="CD1045" s="338"/>
      <c r="CE1045" s="338"/>
      <c r="CF1045" s="338"/>
    </row>
    <row r="1046" ht="15.75" customHeight="1">
      <c r="A1046" s="829"/>
      <c r="B1046" s="338"/>
      <c r="C1046" s="338"/>
      <c r="D1046" s="338"/>
      <c r="E1046" s="338"/>
      <c r="F1046" s="346"/>
      <c r="G1046" s="546"/>
      <c r="H1046" s="547"/>
      <c r="I1046" s="786">
        <f t="shared" si="177"/>
        <v>0</v>
      </c>
      <c r="J1046" s="448"/>
      <c r="K1046" s="344"/>
      <c r="L1046" s="338"/>
      <c r="M1046" s="338"/>
      <c r="N1046" s="338"/>
      <c r="O1046" s="338"/>
      <c r="P1046" s="338"/>
      <c r="Q1046" s="338"/>
      <c r="R1046" s="338"/>
      <c r="S1046" s="338"/>
      <c r="T1046" s="338"/>
      <c r="U1046" s="338"/>
      <c r="V1046" s="338"/>
      <c r="W1046" s="338"/>
      <c r="X1046" s="338"/>
      <c r="Y1046" s="338"/>
      <c r="Z1046" s="338"/>
      <c r="AA1046" s="338"/>
      <c r="AB1046" s="338"/>
      <c r="AC1046" s="338"/>
      <c r="AD1046" s="338"/>
      <c r="AE1046" s="338"/>
      <c r="AF1046" s="338"/>
      <c r="AG1046" s="338"/>
      <c r="AH1046" s="338"/>
      <c r="AI1046" s="338"/>
      <c r="AJ1046" s="338"/>
      <c r="AK1046" s="338"/>
      <c r="AL1046" s="338"/>
      <c r="AM1046" s="338"/>
      <c r="AN1046" s="338"/>
      <c r="AO1046" s="338"/>
      <c r="AP1046" s="338"/>
      <c r="AQ1046" s="338"/>
      <c r="AR1046" s="338"/>
      <c r="AS1046" s="338"/>
      <c r="AT1046" s="338"/>
      <c r="AU1046" s="338"/>
      <c r="AV1046" s="338"/>
      <c r="AW1046" s="338"/>
      <c r="AX1046" s="338"/>
      <c r="AY1046" s="338"/>
      <c r="AZ1046" s="338"/>
      <c r="BA1046" s="338"/>
      <c r="BB1046" s="338"/>
      <c r="BC1046" s="338"/>
      <c r="BD1046" s="338"/>
      <c r="BE1046" s="338"/>
      <c r="BF1046" s="338"/>
      <c r="BG1046" s="338"/>
      <c r="BH1046" s="338"/>
      <c r="BI1046" s="338"/>
      <c r="BJ1046" s="338"/>
      <c r="BK1046" s="338"/>
      <c r="BL1046" s="338"/>
      <c r="BM1046" s="338"/>
      <c r="BN1046" s="338"/>
      <c r="BO1046" s="338"/>
      <c r="BP1046" s="338"/>
      <c r="BQ1046" s="338"/>
      <c r="BR1046" s="338"/>
      <c r="BS1046" s="338"/>
      <c r="BT1046" s="338"/>
      <c r="BU1046" s="338"/>
      <c r="BV1046" s="343"/>
      <c r="BW1046" s="343"/>
      <c r="BX1046" s="343"/>
      <c r="BY1046" s="343"/>
      <c r="BZ1046" s="338"/>
      <c r="CA1046" s="338"/>
      <c r="CB1046" s="338"/>
      <c r="CC1046" s="338"/>
      <c r="CD1046" s="338"/>
      <c r="CE1046" s="338"/>
      <c r="CF1046" s="338"/>
    </row>
    <row r="1047" ht="15.75" customHeight="1">
      <c r="A1047" s="829"/>
      <c r="B1047" s="338"/>
      <c r="C1047" s="338"/>
      <c r="D1047" s="338"/>
      <c r="E1047" s="338"/>
      <c r="F1047" s="346"/>
      <c r="G1047" s="546"/>
      <c r="H1047" s="547"/>
      <c r="I1047" s="786">
        <f t="shared" si="177"/>
        <v>0</v>
      </c>
      <c r="J1047" s="448"/>
      <c r="K1047" s="344"/>
      <c r="L1047" s="338"/>
      <c r="M1047" s="338"/>
      <c r="N1047" s="338"/>
      <c r="O1047" s="338"/>
      <c r="P1047" s="338"/>
      <c r="Q1047" s="338"/>
      <c r="R1047" s="338"/>
      <c r="S1047" s="338"/>
      <c r="T1047" s="338"/>
      <c r="U1047" s="338"/>
      <c r="V1047" s="338"/>
      <c r="W1047" s="338"/>
      <c r="X1047" s="338"/>
      <c r="Y1047" s="338"/>
      <c r="Z1047" s="338"/>
      <c r="AA1047" s="338"/>
      <c r="AB1047" s="338"/>
      <c r="AC1047" s="338"/>
      <c r="AD1047" s="338"/>
      <c r="AE1047" s="338"/>
      <c r="AF1047" s="338"/>
      <c r="AG1047" s="338"/>
      <c r="AH1047" s="338"/>
      <c r="AI1047" s="338"/>
      <c r="AJ1047" s="338"/>
      <c r="AK1047" s="338"/>
      <c r="AL1047" s="338"/>
      <c r="AM1047" s="338"/>
      <c r="AN1047" s="338"/>
      <c r="AO1047" s="338"/>
      <c r="AP1047" s="338"/>
      <c r="AQ1047" s="338"/>
      <c r="AR1047" s="338"/>
      <c r="AS1047" s="338"/>
      <c r="AT1047" s="338"/>
      <c r="AU1047" s="338"/>
      <c r="AV1047" s="338"/>
      <c r="AW1047" s="338"/>
      <c r="AX1047" s="338"/>
      <c r="AY1047" s="338"/>
      <c r="AZ1047" s="338"/>
      <c r="BA1047" s="338"/>
      <c r="BB1047" s="338"/>
      <c r="BC1047" s="338"/>
      <c r="BD1047" s="338"/>
      <c r="BE1047" s="338"/>
      <c r="BF1047" s="338"/>
      <c r="BG1047" s="338"/>
      <c r="BH1047" s="338"/>
      <c r="BI1047" s="338"/>
      <c r="BJ1047" s="338"/>
      <c r="BK1047" s="338"/>
      <c r="BL1047" s="338"/>
      <c r="BM1047" s="338"/>
      <c r="BN1047" s="338"/>
      <c r="BO1047" s="338"/>
      <c r="BP1047" s="338"/>
      <c r="BQ1047" s="338"/>
      <c r="BR1047" s="338"/>
      <c r="BS1047" s="338"/>
      <c r="BT1047" s="338"/>
      <c r="BU1047" s="338"/>
      <c r="BV1047" s="343"/>
      <c r="BW1047" s="343"/>
      <c r="BX1047" s="343"/>
      <c r="BY1047" s="343"/>
      <c r="BZ1047" s="338"/>
      <c r="CA1047" s="338"/>
      <c r="CB1047" s="338"/>
      <c r="CC1047" s="338"/>
      <c r="CD1047" s="338"/>
      <c r="CE1047" s="338"/>
      <c r="CF1047" s="338"/>
    </row>
    <row r="1048" ht="15.75" customHeight="1">
      <c r="A1048" s="829"/>
      <c r="B1048" s="338"/>
      <c r="C1048" s="338"/>
      <c r="D1048" s="338"/>
      <c r="E1048" s="338"/>
      <c r="F1048" s="346"/>
      <c r="G1048" s="546"/>
      <c r="H1048" s="547"/>
      <c r="I1048" s="786">
        <f t="shared" si="177"/>
        <v>0</v>
      </c>
      <c r="J1048" s="448"/>
      <c r="K1048" s="344"/>
      <c r="L1048" s="338"/>
      <c r="M1048" s="338"/>
      <c r="N1048" s="338"/>
      <c r="O1048" s="338"/>
      <c r="P1048" s="338"/>
      <c r="Q1048" s="338"/>
      <c r="R1048" s="338"/>
      <c r="S1048" s="338"/>
      <c r="T1048" s="338"/>
      <c r="U1048" s="338"/>
      <c r="V1048" s="338"/>
      <c r="W1048" s="338"/>
      <c r="X1048" s="338"/>
      <c r="Y1048" s="338"/>
      <c r="Z1048" s="338"/>
      <c r="AA1048" s="338"/>
      <c r="AB1048" s="338"/>
      <c r="AC1048" s="338"/>
      <c r="AD1048" s="338"/>
      <c r="AE1048" s="338"/>
      <c r="AF1048" s="338"/>
      <c r="AG1048" s="338"/>
      <c r="AH1048" s="338"/>
      <c r="AI1048" s="338"/>
      <c r="AJ1048" s="338"/>
      <c r="AK1048" s="338"/>
      <c r="AL1048" s="338"/>
      <c r="AM1048" s="338"/>
      <c r="AN1048" s="338"/>
      <c r="AO1048" s="338"/>
      <c r="AP1048" s="338"/>
      <c r="AQ1048" s="338"/>
      <c r="AR1048" s="338"/>
      <c r="AS1048" s="338"/>
      <c r="AT1048" s="338"/>
      <c r="AU1048" s="338"/>
      <c r="AV1048" s="338"/>
      <c r="AW1048" s="338"/>
      <c r="AX1048" s="338"/>
      <c r="AY1048" s="338"/>
      <c r="AZ1048" s="338"/>
      <c r="BA1048" s="338"/>
      <c r="BB1048" s="338"/>
      <c r="BC1048" s="338"/>
      <c r="BD1048" s="338"/>
      <c r="BE1048" s="338"/>
      <c r="BF1048" s="338"/>
      <c r="BG1048" s="338"/>
      <c r="BH1048" s="338"/>
      <c r="BI1048" s="338"/>
      <c r="BJ1048" s="338"/>
      <c r="BK1048" s="338"/>
      <c r="BL1048" s="338"/>
      <c r="BM1048" s="338"/>
      <c r="BN1048" s="338"/>
      <c r="BO1048" s="338"/>
      <c r="BP1048" s="338"/>
      <c r="BQ1048" s="338"/>
      <c r="BR1048" s="338"/>
      <c r="BS1048" s="338"/>
      <c r="BT1048" s="338"/>
      <c r="BU1048" s="338"/>
      <c r="BV1048" s="343"/>
      <c r="BW1048" s="343"/>
      <c r="BX1048" s="343"/>
      <c r="BY1048" s="343"/>
      <c r="BZ1048" s="338"/>
      <c r="CA1048" s="338"/>
      <c r="CB1048" s="338"/>
      <c r="CC1048" s="338"/>
      <c r="CD1048" s="338"/>
      <c r="CE1048" s="338"/>
      <c r="CF1048" s="338"/>
    </row>
    <row r="1049" ht="15.75" customHeight="1">
      <c r="A1049" s="829"/>
      <c r="B1049" s="338"/>
      <c r="C1049" s="338"/>
      <c r="D1049" s="338"/>
      <c r="E1049" s="338"/>
      <c r="F1049" s="346"/>
      <c r="G1049" s="546"/>
      <c r="H1049" s="547"/>
      <c r="I1049" s="786">
        <f t="shared" si="177"/>
        <v>0</v>
      </c>
      <c r="J1049" s="448"/>
      <c r="K1049" s="344"/>
      <c r="L1049" s="338"/>
      <c r="M1049" s="338"/>
      <c r="N1049" s="338"/>
      <c r="O1049" s="338"/>
      <c r="P1049" s="338"/>
      <c r="Q1049" s="338"/>
      <c r="R1049" s="338"/>
      <c r="S1049" s="338"/>
      <c r="T1049" s="338"/>
      <c r="U1049" s="338"/>
      <c r="V1049" s="338"/>
      <c r="W1049" s="338"/>
      <c r="X1049" s="338"/>
      <c r="Y1049" s="338"/>
      <c r="Z1049" s="338"/>
      <c r="AA1049" s="338"/>
      <c r="AB1049" s="338"/>
      <c r="AC1049" s="338"/>
      <c r="AD1049" s="338"/>
      <c r="AE1049" s="338"/>
      <c r="AF1049" s="338"/>
      <c r="AG1049" s="338"/>
      <c r="AH1049" s="338"/>
      <c r="AI1049" s="338"/>
      <c r="AJ1049" s="338"/>
      <c r="AK1049" s="338"/>
      <c r="AL1049" s="338"/>
      <c r="AM1049" s="338"/>
      <c r="AN1049" s="338"/>
      <c r="AO1049" s="338"/>
      <c r="AP1049" s="338"/>
      <c r="AQ1049" s="338"/>
      <c r="AR1049" s="338"/>
      <c r="AS1049" s="338"/>
      <c r="AT1049" s="338"/>
      <c r="AU1049" s="338"/>
      <c r="AV1049" s="338"/>
      <c r="AW1049" s="338"/>
      <c r="AX1049" s="338"/>
      <c r="AY1049" s="338"/>
      <c r="AZ1049" s="338"/>
      <c r="BA1049" s="338"/>
      <c r="BB1049" s="338"/>
      <c r="BC1049" s="338"/>
      <c r="BD1049" s="338"/>
      <c r="BE1049" s="338"/>
      <c r="BF1049" s="338"/>
      <c r="BG1049" s="338"/>
      <c r="BH1049" s="338"/>
      <c r="BI1049" s="338"/>
      <c r="BJ1049" s="338"/>
      <c r="BK1049" s="338"/>
      <c r="BL1049" s="338"/>
      <c r="BM1049" s="338"/>
      <c r="BN1049" s="338"/>
      <c r="BO1049" s="338"/>
      <c r="BP1049" s="338"/>
      <c r="BQ1049" s="338"/>
      <c r="BR1049" s="338"/>
      <c r="BS1049" s="338"/>
      <c r="BT1049" s="338"/>
      <c r="BU1049" s="338"/>
      <c r="BV1049" s="343"/>
      <c r="BW1049" s="343"/>
      <c r="BX1049" s="343"/>
      <c r="BY1049" s="343"/>
      <c r="BZ1049" s="338"/>
      <c r="CA1049" s="338"/>
      <c r="CB1049" s="338"/>
      <c r="CC1049" s="338"/>
      <c r="CD1049" s="338"/>
      <c r="CE1049" s="338"/>
      <c r="CF1049" s="338"/>
    </row>
    <row r="1050" ht="15.75" customHeight="1">
      <c r="A1050" s="829"/>
      <c r="B1050" s="338"/>
      <c r="C1050" s="338"/>
      <c r="D1050" s="338"/>
      <c r="E1050" s="338"/>
      <c r="F1050" s="346"/>
      <c r="G1050" s="546"/>
      <c r="H1050" s="547"/>
      <c r="I1050" s="786">
        <f t="shared" si="177"/>
        <v>0</v>
      </c>
      <c r="J1050" s="448"/>
      <c r="K1050" s="344"/>
      <c r="L1050" s="338"/>
      <c r="M1050" s="338"/>
      <c r="N1050" s="338"/>
      <c r="O1050" s="338"/>
      <c r="P1050" s="338"/>
      <c r="Q1050" s="338"/>
      <c r="R1050" s="338"/>
      <c r="S1050" s="338"/>
      <c r="T1050" s="338"/>
      <c r="U1050" s="338"/>
      <c r="V1050" s="338"/>
      <c r="W1050" s="338"/>
      <c r="X1050" s="338"/>
      <c r="Y1050" s="338"/>
      <c r="Z1050" s="338"/>
      <c r="AA1050" s="338"/>
      <c r="AB1050" s="338"/>
      <c r="AC1050" s="338"/>
      <c r="AD1050" s="338"/>
      <c r="AE1050" s="338"/>
      <c r="AF1050" s="338"/>
      <c r="AG1050" s="338"/>
      <c r="AH1050" s="338"/>
      <c r="AI1050" s="338"/>
      <c r="AJ1050" s="338"/>
      <c r="AK1050" s="338"/>
      <c r="AL1050" s="338"/>
      <c r="AM1050" s="338"/>
      <c r="AN1050" s="338"/>
      <c r="AO1050" s="338"/>
      <c r="AP1050" s="338"/>
      <c r="AQ1050" s="338"/>
      <c r="AR1050" s="338"/>
      <c r="AS1050" s="338"/>
      <c r="AT1050" s="338"/>
      <c r="AU1050" s="338"/>
      <c r="AV1050" s="338"/>
      <c r="AW1050" s="338"/>
      <c r="AX1050" s="338"/>
      <c r="AY1050" s="338"/>
      <c r="AZ1050" s="338"/>
      <c r="BA1050" s="338"/>
      <c r="BB1050" s="338"/>
      <c r="BC1050" s="338"/>
      <c r="BD1050" s="338"/>
      <c r="BE1050" s="338"/>
      <c r="BF1050" s="338"/>
      <c r="BG1050" s="338"/>
      <c r="BH1050" s="338"/>
      <c r="BI1050" s="338"/>
      <c r="BJ1050" s="338"/>
      <c r="BK1050" s="338"/>
      <c r="BL1050" s="338"/>
      <c r="BM1050" s="338"/>
      <c r="BN1050" s="338"/>
      <c r="BO1050" s="338"/>
      <c r="BP1050" s="338"/>
      <c r="BQ1050" s="338"/>
      <c r="BR1050" s="338"/>
      <c r="BS1050" s="338"/>
      <c r="BT1050" s="338"/>
      <c r="BU1050" s="338"/>
      <c r="BV1050" s="343"/>
      <c r="BW1050" s="343"/>
      <c r="BX1050" s="343"/>
      <c r="BY1050" s="343"/>
      <c r="BZ1050" s="338"/>
      <c r="CA1050" s="338"/>
      <c r="CB1050" s="338"/>
      <c r="CC1050" s="338"/>
      <c r="CD1050" s="338"/>
      <c r="CE1050" s="338"/>
      <c r="CF1050" s="338"/>
    </row>
    <row r="1051" ht="15.75" customHeight="1">
      <c r="A1051" s="829"/>
      <c r="B1051" s="338"/>
      <c r="C1051" s="338"/>
      <c r="D1051" s="338"/>
      <c r="E1051" s="338"/>
      <c r="F1051" s="346"/>
      <c r="G1051" s="546"/>
      <c r="H1051" s="547"/>
      <c r="I1051" s="786">
        <f t="shared" si="177"/>
        <v>0</v>
      </c>
      <c r="J1051" s="448"/>
      <c r="K1051" s="344"/>
      <c r="L1051" s="338"/>
      <c r="M1051" s="338"/>
      <c r="N1051" s="338"/>
      <c r="O1051" s="338"/>
      <c r="P1051" s="338"/>
      <c r="Q1051" s="338"/>
      <c r="R1051" s="338"/>
      <c r="S1051" s="338"/>
      <c r="T1051" s="338"/>
      <c r="U1051" s="338"/>
      <c r="V1051" s="338"/>
      <c r="W1051" s="338"/>
      <c r="X1051" s="338"/>
      <c r="Y1051" s="338"/>
      <c r="Z1051" s="338"/>
      <c r="AA1051" s="338"/>
      <c r="AB1051" s="338"/>
      <c r="AC1051" s="338"/>
      <c r="AD1051" s="338"/>
      <c r="AE1051" s="338"/>
      <c r="AF1051" s="338"/>
      <c r="AG1051" s="338"/>
      <c r="AH1051" s="338"/>
      <c r="AI1051" s="338"/>
      <c r="AJ1051" s="338"/>
      <c r="AK1051" s="338"/>
      <c r="AL1051" s="338"/>
      <c r="AM1051" s="338"/>
      <c r="AN1051" s="338"/>
      <c r="AO1051" s="338"/>
      <c r="AP1051" s="338"/>
      <c r="AQ1051" s="338"/>
      <c r="AR1051" s="338"/>
      <c r="AS1051" s="338"/>
      <c r="AT1051" s="338"/>
      <c r="AU1051" s="338"/>
      <c r="AV1051" s="338"/>
      <c r="AW1051" s="338"/>
      <c r="AX1051" s="338"/>
      <c r="AY1051" s="338"/>
      <c r="AZ1051" s="338"/>
      <c r="BA1051" s="338"/>
      <c r="BB1051" s="338"/>
      <c r="BC1051" s="338"/>
      <c r="BD1051" s="338"/>
      <c r="BE1051" s="338"/>
      <c r="BF1051" s="338"/>
      <c r="BG1051" s="338"/>
      <c r="BH1051" s="338"/>
      <c r="BI1051" s="338"/>
      <c r="BJ1051" s="338"/>
      <c r="BK1051" s="338"/>
      <c r="BL1051" s="338"/>
      <c r="BM1051" s="338"/>
      <c r="BN1051" s="338"/>
      <c r="BO1051" s="338"/>
      <c r="BP1051" s="338"/>
      <c r="BQ1051" s="338"/>
      <c r="BR1051" s="338"/>
      <c r="BS1051" s="338"/>
      <c r="BT1051" s="338"/>
      <c r="BU1051" s="338"/>
      <c r="BV1051" s="343"/>
      <c r="BW1051" s="343"/>
      <c r="BX1051" s="343"/>
      <c r="BY1051" s="343"/>
      <c r="BZ1051" s="338"/>
      <c r="CA1051" s="338"/>
      <c r="CB1051" s="338"/>
      <c r="CC1051" s="338"/>
      <c r="CD1051" s="338"/>
      <c r="CE1051" s="338"/>
      <c r="CF1051" s="338"/>
    </row>
    <row r="1052" ht="15.75" customHeight="1">
      <c r="A1052" s="829"/>
      <c r="B1052" s="338"/>
      <c r="C1052" s="338"/>
      <c r="D1052" s="338"/>
      <c r="E1052" s="338"/>
      <c r="F1052" s="346"/>
      <c r="G1052" s="546"/>
      <c r="H1052" s="547"/>
      <c r="I1052" s="786">
        <f t="shared" si="177"/>
        <v>0</v>
      </c>
      <c r="J1052" s="448"/>
      <c r="K1052" s="344"/>
      <c r="L1052" s="338"/>
      <c r="M1052" s="338"/>
      <c r="N1052" s="338"/>
      <c r="O1052" s="338"/>
      <c r="P1052" s="338"/>
      <c r="Q1052" s="338"/>
      <c r="R1052" s="338"/>
      <c r="S1052" s="338"/>
      <c r="T1052" s="338"/>
      <c r="U1052" s="338"/>
      <c r="V1052" s="338"/>
      <c r="W1052" s="338"/>
      <c r="X1052" s="338"/>
      <c r="Y1052" s="338"/>
      <c r="Z1052" s="338"/>
      <c r="AA1052" s="338"/>
      <c r="AB1052" s="338"/>
      <c r="AC1052" s="338"/>
      <c r="AD1052" s="338"/>
      <c r="AE1052" s="338"/>
      <c r="AF1052" s="338"/>
      <c r="AG1052" s="338"/>
      <c r="AH1052" s="338"/>
      <c r="AI1052" s="338"/>
      <c r="AJ1052" s="338"/>
      <c r="AK1052" s="338"/>
      <c r="AL1052" s="338"/>
      <c r="AM1052" s="338"/>
      <c r="AN1052" s="338"/>
      <c r="AO1052" s="338"/>
      <c r="AP1052" s="338"/>
      <c r="AQ1052" s="338"/>
      <c r="AR1052" s="338"/>
      <c r="AS1052" s="338"/>
      <c r="AT1052" s="338"/>
      <c r="AU1052" s="338"/>
      <c r="AV1052" s="338"/>
      <c r="AW1052" s="338"/>
      <c r="AX1052" s="338"/>
      <c r="AY1052" s="338"/>
      <c r="AZ1052" s="338"/>
      <c r="BA1052" s="338"/>
      <c r="BB1052" s="338"/>
      <c r="BC1052" s="338"/>
      <c r="BD1052" s="338"/>
      <c r="BE1052" s="338"/>
      <c r="BF1052" s="338"/>
      <c r="BG1052" s="338"/>
      <c r="BH1052" s="338"/>
      <c r="BI1052" s="338"/>
      <c r="BJ1052" s="338"/>
      <c r="BK1052" s="338"/>
      <c r="BL1052" s="338"/>
      <c r="BM1052" s="338"/>
      <c r="BN1052" s="338"/>
      <c r="BO1052" s="338"/>
      <c r="BP1052" s="338"/>
      <c r="BQ1052" s="338"/>
      <c r="BR1052" s="338"/>
      <c r="BS1052" s="338"/>
      <c r="BT1052" s="338"/>
      <c r="BU1052" s="338"/>
      <c r="BV1052" s="343"/>
      <c r="BW1052" s="343"/>
      <c r="BX1052" s="343"/>
      <c r="BY1052" s="343"/>
      <c r="BZ1052" s="338"/>
      <c r="CA1052" s="338"/>
      <c r="CB1052" s="338"/>
      <c r="CC1052" s="338"/>
      <c r="CD1052" s="338"/>
      <c r="CE1052" s="338"/>
      <c r="CF1052" s="338"/>
    </row>
    <row r="1053" ht="15.75" customHeight="1">
      <c r="A1053" s="829"/>
      <c r="B1053" s="338"/>
      <c r="C1053" s="338"/>
      <c r="D1053" s="338"/>
      <c r="E1053" s="338"/>
      <c r="F1053" s="346"/>
      <c r="G1053" s="546"/>
      <c r="H1053" s="547"/>
      <c r="I1053" s="786">
        <f t="shared" si="177"/>
        <v>0</v>
      </c>
      <c r="J1053" s="448"/>
      <c r="K1053" s="344"/>
      <c r="L1053" s="338"/>
      <c r="M1053" s="338"/>
      <c r="N1053" s="338"/>
      <c r="O1053" s="338"/>
      <c r="P1053" s="338"/>
      <c r="Q1053" s="338"/>
      <c r="R1053" s="338"/>
      <c r="S1053" s="338"/>
      <c r="T1053" s="338"/>
      <c r="U1053" s="338"/>
      <c r="V1053" s="338"/>
      <c r="W1053" s="338"/>
      <c r="X1053" s="338"/>
      <c r="Y1053" s="338"/>
      <c r="Z1053" s="338"/>
      <c r="AA1053" s="338"/>
      <c r="AB1053" s="338"/>
      <c r="AC1053" s="338"/>
      <c r="AD1053" s="338"/>
      <c r="AE1053" s="338"/>
      <c r="AF1053" s="338"/>
      <c r="AG1053" s="338"/>
      <c r="AH1053" s="338"/>
      <c r="AI1053" s="338"/>
      <c r="AJ1053" s="338"/>
      <c r="AK1053" s="338"/>
      <c r="AL1053" s="338"/>
      <c r="AM1053" s="338"/>
      <c r="AN1053" s="338"/>
      <c r="AO1053" s="338"/>
      <c r="AP1053" s="338"/>
      <c r="AQ1053" s="338"/>
      <c r="AR1053" s="338"/>
      <c r="AS1053" s="338"/>
      <c r="AT1053" s="338"/>
      <c r="AU1053" s="338"/>
      <c r="AV1053" s="338"/>
      <c r="AW1053" s="338"/>
      <c r="AX1053" s="338"/>
      <c r="AY1053" s="338"/>
      <c r="AZ1053" s="338"/>
      <c r="BA1053" s="338"/>
      <c r="BB1053" s="338"/>
      <c r="BC1053" s="338"/>
      <c r="BD1053" s="338"/>
      <c r="BE1053" s="338"/>
      <c r="BF1053" s="338"/>
      <c r="BG1053" s="338"/>
      <c r="BH1053" s="338"/>
      <c r="BI1053" s="338"/>
      <c r="BJ1053" s="338"/>
      <c r="BK1053" s="338"/>
      <c r="BL1053" s="338"/>
      <c r="BM1053" s="338"/>
      <c r="BN1053" s="338"/>
      <c r="BO1053" s="338"/>
      <c r="BP1053" s="338"/>
      <c r="BQ1053" s="338"/>
      <c r="BR1053" s="338"/>
      <c r="BS1053" s="338"/>
      <c r="BT1053" s="338"/>
      <c r="BU1053" s="338"/>
      <c r="BV1053" s="343"/>
      <c r="BW1053" s="343"/>
      <c r="BX1053" s="343"/>
      <c r="BY1053" s="343"/>
      <c r="BZ1053" s="338"/>
      <c r="CA1053" s="338"/>
      <c r="CB1053" s="338"/>
      <c r="CC1053" s="338"/>
      <c r="CD1053" s="338"/>
      <c r="CE1053" s="338"/>
      <c r="CF1053" s="338"/>
    </row>
    <row r="1054" ht="15.75" customHeight="1">
      <c r="A1054" s="829"/>
      <c r="B1054" s="338"/>
      <c r="C1054" s="338"/>
      <c r="D1054" s="338"/>
      <c r="E1054" s="338"/>
      <c r="F1054" s="346"/>
      <c r="G1054" s="546"/>
      <c r="H1054" s="547"/>
      <c r="I1054" s="786">
        <f t="shared" si="177"/>
        <v>0</v>
      </c>
      <c r="J1054" s="448"/>
      <c r="K1054" s="344"/>
      <c r="L1054" s="338"/>
      <c r="M1054" s="338"/>
      <c r="N1054" s="338"/>
      <c r="O1054" s="338"/>
      <c r="P1054" s="338"/>
      <c r="Q1054" s="338"/>
      <c r="R1054" s="338"/>
      <c r="S1054" s="338"/>
      <c r="T1054" s="338"/>
      <c r="U1054" s="338"/>
      <c r="V1054" s="338"/>
      <c r="W1054" s="338"/>
      <c r="X1054" s="338"/>
      <c r="Y1054" s="338"/>
      <c r="Z1054" s="338"/>
      <c r="AA1054" s="338"/>
      <c r="AB1054" s="338"/>
      <c r="AC1054" s="338"/>
      <c r="AD1054" s="338"/>
      <c r="AE1054" s="338"/>
      <c r="AF1054" s="338"/>
      <c r="AG1054" s="338"/>
      <c r="AH1054" s="338"/>
      <c r="AI1054" s="338"/>
      <c r="AJ1054" s="338"/>
      <c r="AK1054" s="338"/>
      <c r="AL1054" s="338"/>
      <c r="AM1054" s="338"/>
      <c r="AN1054" s="338"/>
      <c r="AO1054" s="338"/>
      <c r="AP1054" s="338"/>
      <c r="AQ1054" s="338"/>
      <c r="AR1054" s="338"/>
      <c r="AS1054" s="338"/>
      <c r="AT1054" s="338"/>
      <c r="AU1054" s="338"/>
      <c r="AV1054" s="338"/>
      <c r="AW1054" s="338"/>
      <c r="AX1054" s="338"/>
      <c r="AY1054" s="338"/>
      <c r="AZ1054" s="338"/>
      <c r="BA1054" s="338"/>
      <c r="BB1054" s="338"/>
      <c r="BC1054" s="338"/>
      <c r="BD1054" s="338"/>
      <c r="BE1054" s="338"/>
      <c r="BF1054" s="338"/>
      <c r="BG1054" s="338"/>
      <c r="BH1054" s="338"/>
      <c r="BI1054" s="338"/>
      <c r="BJ1054" s="338"/>
      <c r="BK1054" s="338"/>
      <c r="BL1054" s="338"/>
      <c r="BM1054" s="338"/>
      <c r="BN1054" s="338"/>
      <c r="BO1054" s="338"/>
      <c r="BP1054" s="338"/>
      <c r="BQ1054" s="338"/>
      <c r="BR1054" s="338"/>
      <c r="BS1054" s="338"/>
      <c r="BT1054" s="338"/>
      <c r="BU1054" s="338"/>
      <c r="BV1054" s="343"/>
      <c r="BW1054" s="343"/>
      <c r="BX1054" s="343"/>
      <c r="BY1054" s="343"/>
      <c r="BZ1054" s="338"/>
      <c r="CA1054" s="338"/>
      <c r="CB1054" s="338"/>
      <c r="CC1054" s="338"/>
      <c r="CD1054" s="338"/>
      <c r="CE1054" s="338"/>
      <c r="CF1054" s="338"/>
    </row>
    <row r="1055" ht="15.75" customHeight="1">
      <c r="A1055" s="829"/>
      <c r="B1055" s="338"/>
      <c r="C1055" s="338"/>
      <c r="D1055" s="338"/>
      <c r="E1055" s="338"/>
      <c r="F1055" s="346"/>
      <c r="G1055" s="546"/>
      <c r="H1055" s="547"/>
      <c r="I1055" s="786">
        <f t="shared" si="177"/>
        <v>0</v>
      </c>
      <c r="J1055" s="448"/>
      <c r="K1055" s="344"/>
      <c r="L1055" s="338"/>
      <c r="M1055" s="338"/>
      <c r="N1055" s="338"/>
      <c r="O1055" s="338"/>
      <c r="P1055" s="338"/>
      <c r="Q1055" s="338"/>
      <c r="R1055" s="338"/>
      <c r="S1055" s="338"/>
      <c r="T1055" s="338"/>
      <c r="U1055" s="338"/>
      <c r="V1055" s="338"/>
      <c r="W1055" s="338"/>
      <c r="X1055" s="338"/>
      <c r="Y1055" s="338"/>
      <c r="Z1055" s="338"/>
      <c r="AA1055" s="338"/>
      <c r="AB1055" s="338"/>
      <c r="AC1055" s="338"/>
      <c r="AD1055" s="338"/>
      <c r="AE1055" s="338"/>
      <c r="AF1055" s="338"/>
      <c r="AG1055" s="338"/>
      <c r="AH1055" s="338"/>
      <c r="AI1055" s="338"/>
      <c r="AJ1055" s="338"/>
      <c r="AK1055" s="338"/>
      <c r="AL1055" s="338"/>
      <c r="AM1055" s="338"/>
      <c r="AN1055" s="338"/>
      <c r="AO1055" s="338"/>
      <c r="AP1055" s="338"/>
      <c r="AQ1055" s="338"/>
      <c r="AR1055" s="338"/>
      <c r="AS1055" s="338"/>
      <c r="AT1055" s="338"/>
      <c r="AU1055" s="338"/>
      <c r="AV1055" s="338"/>
      <c r="AW1055" s="338"/>
      <c r="AX1055" s="338"/>
      <c r="AY1055" s="338"/>
      <c r="AZ1055" s="338"/>
      <c r="BA1055" s="338"/>
      <c r="BB1055" s="338"/>
      <c r="BC1055" s="338"/>
      <c r="BD1055" s="338"/>
      <c r="BE1055" s="338"/>
      <c r="BF1055" s="338"/>
      <c r="BG1055" s="338"/>
      <c r="BH1055" s="338"/>
      <c r="BI1055" s="338"/>
      <c r="BJ1055" s="338"/>
      <c r="BK1055" s="338"/>
      <c r="BL1055" s="338"/>
      <c r="BM1055" s="338"/>
      <c r="BN1055" s="338"/>
      <c r="BO1055" s="338"/>
      <c r="BP1055" s="338"/>
      <c r="BQ1055" s="338"/>
      <c r="BR1055" s="338"/>
      <c r="BS1055" s="338"/>
      <c r="BT1055" s="338"/>
      <c r="BU1055" s="338"/>
      <c r="BV1055" s="343"/>
      <c r="BW1055" s="343"/>
      <c r="BX1055" s="343"/>
      <c r="BY1055" s="343"/>
      <c r="BZ1055" s="338"/>
      <c r="CA1055" s="338"/>
      <c r="CB1055" s="338"/>
      <c r="CC1055" s="338"/>
      <c r="CD1055" s="338"/>
      <c r="CE1055" s="338"/>
      <c r="CF1055" s="338"/>
    </row>
    <row r="1056" ht="15.75" customHeight="1">
      <c r="A1056" s="829"/>
      <c r="B1056" s="338"/>
      <c r="C1056" s="338"/>
      <c r="D1056" s="338"/>
      <c r="E1056" s="338"/>
      <c r="F1056" s="346"/>
      <c r="G1056" s="546"/>
      <c r="H1056" s="547"/>
      <c r="I1056" s="786">
        <f t="shared" si="177"/>
        <v>0</v>
      </c>
      <c r="J1056" s="448"/>
      <c r="K1056" s="344"/>
      <c r="L1056" s="338"/>
      <c r="M1056" s="338"/>
      <c r="N1056" s="338"/>
      <c r="O1056" s="338"/>
      <c r="P1056" s="338"/>
      <c r="Q1056" s="338"/>
      <c r="R1056" s="338"/>
      <c r="S1056" s="338"/>
      <c r="T1056" s="338"/>
      <c r="U1056" s="338"/>
      <c r="V1056" s="338"/>
      <c r="W1056" s="338"/>
      <c r="X1056" s="338"/>
      <c r="Y1056" s="338"/>
      <c r="Z1056" s="338"/>
      <c r="AA1056" s="338"/>
      <c r="AB1056" s="338"/>
      <c r="AC1056" s="338"/>
      <c r="AD1056" s="338"/>
      <c r="AE1056" s="338"/>
      <c r="AF1056" s="338"/>
      <c r="AG1056" s="338"/>
      <c r="AH1056" s="338"/>
      <c r="AI1056" s="338"/>
      <c r="AJ1056" s="338"/>
      <c r="AK1056" s="338"/>
      <c r="AL1056" s="338"/>
      <c r="AM1056" s="338"/>
      <c r="AN1056" s="338"/>
      <c r="AO1056" s="338"/>
      <c r="AP1056" s="338"/>
      <c r="AQ1056" s="338"/>
      <c r="AR1056" s="338"/>
      <c r="AS1056" s="338"/>
      <c r="AT1056" s="338"/>
      <c r="AU1056" s="338"/>
      <c r="AV1056" s="338"/>
      <c r="AW1056" s="338"/>
      <c r="AX1056" s="338"/>
      <c r="AY1056" s="338"/>
      <c r="AZ1056" s="338"/>
      <c r="BA1056" s="338"/>
      <c r="BB1056" s="338"/>
      <c r="BC1056" s="338"/>
      <c r="BD1056" s="338"/>
      <c r="BE1056" s="338"/>
      <c r="BF1056" s="338"/>
      <c r="BG1056" s="338"/>
      <c r="BH1056" s="338"/>
      <c r="BI1056" s="338"/>
      <c r="BJ1056" s="338"/>
      <c r="BK1056" s="338"/>
      <c r="BL1056" s="338"/>
      <c r="BM1056" s="338"/>
      <c r="BN1056" s="338"/>
      <c r="BO1056" s="338"/>
      <c r="BP1056" s="338"/>
      <c r="BQ1056" s="338"/>
      <c r="BR1056" s="338"/>
      <c r="BS1056" s="338"/>
      <c r="BT1056" s="338"/>
      <c r="BU1056" s="338"/>
      <c r="BV1056" s="343"/>
      <c r="BW1056" s="343"/>
      <c r="BX1056" s="343"/>
      <c r="BY1056" s="343"/>
      <c r="BZ1056" s="338"/>
      <c r="CA1056" s="338"/>
      <c r="CB1056" s="338"/>
      <c r="CC1056" s="338"/>
      <c r="CD1056" s="338"/>
      <c r="CE1056" s="338"/>
      <c r="CF1056" s="338"/>
    </row>
    <row r="1057" ht="15.75" customHeight="1">
      <c r="A1057" s="829"/>
      <c r="B1057" s="338"/>
      <c r="C1057" s="338"/>
      <c r="D1057" s="338"/>
      <c r="E1057" s="338"/>
      <c r="F1057" s="346"/>
      <c r="G1057" s="546"/>
      <c r="H1057" s="547"/>
      <c r="I1057" s="786">
        <f t="shared" si="177"/>
        <v>0</v>
      </c>
      <c r="J1057" s="448"/>
      <c r="K1057" s="344"/>
      <c r="L1057" s="338"/>
      <c r="M1057" s="338"/>
      <c r="N1057" s="338"/>
      <c r="O1057" s="338"/>
      <c r="P1057" s="338"/>
      <c r="Q1057" s="338"/>
      <c r="R1057" s="338"/>
      <c r="S1057" s="338"/>
      <c r="T1057" s="338"/>
      <c r="U1057" s="338"/>
      <c r="V1057" s="338"/>
      <c r="W1057" s="338"/>
      <c r="X1057" s="338"/>
      <c r="Y1057" s="338"/>
      <c r="Z1057" s="338"/>
      <c r="AA1057" s="338"/>
      <c r="AB1057" s="338"/>
      <c r="AC1057" s="338"/>
      <c r="AD1057" s="338"/>
      <c r="AE1057" s="338"/>
      <c r="AF1057" s="338"/>
      <c r="AG1057" s="338"/>
      <c r="AH1057" s="338"/>
      <c r="AI1057" s="338"/>
      <c r="AJ1057" s="338"/>
      <c r="AK1057" s="338"/>
      <c r="AL1057" s="338"/>
      <c r="AM1057" s="338"/>
      <c r="AN1057" s="338"/>
      <c r="AO1057" s="338"/>
      <c r="AP1057" s="338"/>
      <c r="AQ1057" s="338"/>
      <c r="AR1057" s="338"/>
      <c r="AS1057" s="338"/>
      <c r="AT1057" s="338"/>
      <c r="AU1057" s="338"/>
      <c r="AV1057" s="338"/>
      <c r="AW1057" s="338"/>
      <c r="AX1057" s="338"/>
      <c r="AY1057" s="338"/>
      <c r="AZ1057" s="338"/>
      <c r="BA1057" s="338"/>
      <c r="BB1057" s="338"/>
      <c r="BC1057" s="338"/>
      <c r="BD1057" s="338"/>
      <c r="BE1057" s="338"/>
      <c r="BF1057" s="338"/>
      <c r="BG1057" s="338"/>
      <c r="BH1057" s="338"/>
      <c r="BI1057" s="338"/>
      <c r="BJ1057" s="338"/>
      <c r="BK1057" s="338"/>
      <c r="BL1057" s="338"/>
      <c r="BM1057" s="338"/>
      <c r="BN1057" s="338"/>
      <c r="BO1057" s="338"/>
      <c r="BP1057" s="338"/>
      <c r="BQ1057" s="338"/>
      <c r="BR1057" s="338"/>
      <c r="BS1057" s="338"/>
      <c r="BT1057" s="338"/>
      <c r="BU1057" s="338"/>
      <c r="BV1057" s="343"/>
      <c r="BW1057" s="343"/>
      <c r="BX1057" s="343"/>
      <c r="BY1057" s="343"/>
      <c r="BZ1057" s="338"/>
      <c r="CA1057" s="338"/>
      <c r="CB1057" s="338"/>
      <c r="CC1057" s="338"/>
      <c r="CD1057" s="338"/>
      <c r="CE1057" s="338"/>
      <c r="CF1057" s="338"/>
    </row>
    <row r="1058" ht="15.75" customHeight="1">
      <c r="A1058" s="829"/>
      <c r="B1058" s="338"/>
      <c r="C1058" s="338"/>
      <c r="D1058" s="338"/>
      <c r="E1058" s="338"/>
      <c r="F1058" s="346"/>
      <c r="G1058" s="546"/>
      <c r="H1058" s="547"/>
      <c r="I1058" s="786">
        <f t="shared" si="177"/>
        <v>0</v>
      </c>
      <c r="J1058" s="448"/>
      <c r="K1058" s="344"/>
      <c r="L1058" s="338"/>
      <c r="M1058" s="338"/>
      <c r="N1058" s="338"/>
      <c r="O1058" s="338"/>
      <c r="P1058" s="338"/>
      <c r="Q1058" s="338"/>
      <c r="R1058" s="338"/>
      <c r="S1058" s="338"/>
      <c r="T1058" s="338"/>
      <c r="U1058" s="338"/>
      <c r="V1058" s="338"/>
      <c r="W1058" s="338"/>
      <c r="X1058" s="338"/>
      <c r="Y1058" s="338"/>
      <c r="Z1058" s="338"/>
      <c r="AA1058" s="338"/>
      <c r="AB1058" s="338"/>
      <c r="AC1058" s="338"/>
      <c r="AD1058" s="338"/>
      <c r="AE1058" s="338"/>
      <c r="AF1058" s="338"/>
      <c r="AG1058" s="338"/>
      <c r="AH1058" s="338"/>
      <c r="AI1058" s="338"/>
      <c r="AJ1058" s="338"/>
      <c r="AK1058" s="338"/>
      <c r="AL1058" s="338"/>
      <c r="AM1058" s="338"/>
      <c r="AN1058" s="338"/>
      <c r="AO1058" s="338"/>
      <c r="AP1058" s="338"/>
      <c r="AQ1058" s="338"/>
      <c r="AR1058" s="338"/>
      <c r="AS1058" s="338"/>
      <c r="AT1058" s="338"/>
      <c r="AU1058" s="338"/>
      <c r="AV1058" s="338"/>
      <c r="AW1058" s="338"/>
      <c r="AX1058" s="338"/>
      <c r="AY1058" s="338"/>
      <c r="AZ1058" s="338"/>
      <c r="BA1058" s="338"/>
      <c r="BB1058" s="338"/>
      <c r="BC1058" s="338"/>
      <c r="BD1058" s="338"/>
      <c r="BE1058" s="338"/>
      <c r="BF1058" s="338"/>
      <c r="BG1058" s="338"/>
      <c r="BH1058" s="338"/>
      <c r="BI1058" s="338"/>
      <c r="BJ1058" s="338"/>
      <c r="BK1058" s="338"/>
      <c r="BL1058" s="338"/>
      <c r="BM1058" s="338"/>
      <c r="BN1058" s="338"/>
      <c r="BO1058" s="338"/>
      <c r="BP1058" s="338"/>
      <c r="BQ1058" s="338"/>
      <c r="BR1058" s="338"/>
      <c r="BS1058" s="338"/>
      <c r="BT1058" s="338"/>
      <c r="BU1058" s="338"/>
      <c r="BV1058" s="343"/>
      <c r="BW1058" s="343"/>
      <c r="BX1058" s="343"/>
      <c r="BY1058" s="343"/>
      <c r="BZ1058" s="338"/>
      <c r="CA1058" s="338"/>
      <c r="CB1058" s="338"/>
      <c r="CC1058" s="338"/>
      <c r="CD1058" s="338"/>
      <c r="CE1058" s="338"/>
      <c r="CF1058" s="338"/>
    </row>
    <row r="1059" ht="15.75" customHeight="1">
      <c r="A1059" s="829"/>
      <c r="B1059" s="338"/>
      <c r="C1059" s="338"/>
      <c r="D1059" s="338"/>
      <c r="E1059" s="338"/>
      <c r="F1059" s="346"/>
      <c r="G1059" s="546"/>
      <c r="H1059" s="547"/>
      <c r="I1059" s="786">
        <f t="shared" si="177"/>
        <v>0</v>
      </c>
      <c r="J1059" s="448"/>
      <c r="K1059" s="344"/>
      <c r="L1059" s="338"/>
      <c r="M1059" s="338"/>
      <c r="N1059" s="338"/>
      <c r="O1059" s="338"/>
      <c r="P1059" s="338"/>
      <c r="Q1059" s="338"/>
      <c r="R1059" s="338"/>
      <c r="S1059" s="338"/>
      <c r="T1059" s="338"/>
      <c r="U1059" s="338"/>
      <c r="V1059" s="338"/>
      <c r="W1059" s="338"/>
      <c r="X1059" s="338"/>
      <c r="Y1059" s="338"/>
      <c r="Z1059" s="338"/>
      <c r="AA1059" s="338"/>
      <c r="AB1059" s="338"/>
      <c r="AC1059" s="338"/>
      <c r="AD1059" s="338"/>
      <c r="AE1059" s="338"/>
      <c r="AF1059" s="338"/>
      <c r="AG1059" s="338"/>
      <c r="AH1059" s="338"/>
      <c r="AI1059" s="338"/>
      <c r="AJ1059" s="338"/>
      <c r="AK1059" s="338"/>
      <c r="AL1059" s="338"/>
      <c r="AM1059" s="338"/>
      <c r="AN1059" s="338"/>
      <c r="AO1059" s="338"/>
      <c r="AP1059" s="338"/>
      <c r="AQ1059" s="338"/>
      <c r="AR1059" s="338"/>
      <c r="AS1059" s="338"/>
      <c r="AT1059" s="338"/>
      <c r="AU1059" s="338"/>
      <c r="AV1059" s="338"/>
      <c r="AW1059" s="338"/>
      <c r="AX1059" s="338"/>
      <c r="AY1059" s="338"/>
      <c r="AZ1059" s="338"/>
      <c r="BA1059" s="338"/>
      <c r="BB1059" s="338"/>
      <c r="BC1059" s="338"/>
      <c r="BD1059" s="338"/>
      <c r="BE1059" s="338"/>
      <c r="BF1059" s="338"/>
      <c r="BG1059" s="338"/>
      <c r="BH1059" s="338"/>
      <c r="BI1059" s="338"/>
      <c r="BJ1059" s="338"/>
      <c r="BK1059" s="338"/>
      <c r="BL1059" s="338"/>
      <c r="BM1059" s="338"/>
      <c r="BN1059" s="338"/>
      <c r="BO1059" s="338"/>
      <c r="BP1059" s="338"/>
      <c r="BQ1059" s="338"/>
      <c r="BR1059" s="338"/>
      <c r="BS1059" s="338"/>
      <c r="BT1059" s="338"/>
      <c r="BU1059" s="338"/>
      <c r="BV1059" s="343"/>
      <c r="BW1059" s="343"/>
      <c r="BX1059" s="343"/>
      <c r="BY1059" s="343"/>
      <c r="BZ1059" s="338"/>
      <c r="CA1059" s="338"/>
      <c r="CB1059" s="338"/>
      <c r="CC1059" s="338"/>
      <c r="CD1059" s="338"/>
      <c r="CE1059" s="338"/>
      <c r="CF1059" s="338"/>
    </row>
    <row r="1060" ht="15.75" customHeight="1">
      <c r="A1060" s="829"/>
      <c r="B1060" s="338"/>
      <c r="C1060" s="338"/>
      <c r="D1060" s="338"/>
      <c r="E1060" s="338"/>
      <c r="F1060" s="346"/>
      <c r="G1060" s="546"/>
      <c r="H1060" s="547"/>
      <c r="I1060" s="786">
        <f t="shared" si="177"/>
        <v>0</v>
      </c>
      <c r="J1060" s="448"/>
      <c r="K1060" s="344"/>
      <c r="L1060" s="338"/>
      <c r="M1060" s="338"/>
      <c r="N1060" s="338"/>
      <c r="O1060" s="338"/>
      <c r="P1060" s="338"/>
      <c r="Q1060" s="338"/>
      <c r="R1060" s="338"/>
      <c r="S1060" s="338"/>
      <c r="T1060" s="338"/>
      <c r="U1060" s="338"/>
      <c r="V1060" s="338"/>
      <c r="W1060" s="338"/>
      <c r="X1060" s="338"/>
      <c r="Y1060" s="338"/>
      <c r="Z1060" s="338"/>
      <c r="AA1060" s="338"/>
      <c r="AB1060" s="338"/>
      <c r="AC1060" s="338"/>
      <c r="AD1060" s="338"/>
      <c r="AE1060" s="338"/>
      <c r="AF1060" s="338"/>
      <c r="AG1060" s="338"/>
      <c r="AH1060" s="338"/>
      <c r="AI1060" s="338"/>
      <c r="AJ1060" s="338"/>
      <c r="AK1060" s="338"/>
      <c r="AL1060" s="338"/>
      <c r="AM1060" s="338"/>
      <c r="AN1060" s="338"/>
      <c r="AO1060" s="338"/>
      <c r="AP1060" s="338"/>
      <c r="AQ1060" s="338"/>
      <c r="AR1060" s="338"/>
      <c r="AS1060" s="338"/>
      <c r="AT1060" s="338"/>
      <c r="AU1060" s="338"/>
      <c r="AV1060" s="338"/>
      <c r="AW1060" s="338"/>
      <c r="AX1060" s="338"/>
      <c r="AY1060" s="338"/>
      <c r="AZ1060" s="338"/>
      <c r="BA1060" s="338"/>
      <c r="BB1060" s="338"/>
      <c r="BC1060" s="338"/>
      <c r="BD1060" s="338"/>
      <c r="BE1060" s="338"/>
      <c r="BF1060" s="338"/>
      <c r="BG1060" s="338"/>
      <c r="BH1060" s="338"/>
      <c r="BI1060" s="338"/>
      <c r="BJ1060" s="338"/>
      <c r="BK1060" s="338"/>
      <c r="BL1060" s="338"/>
      <c r="BM1060" s="338"/>
      <c r="BN1060" s="338"/>
      <c r="BO1060" s="338"/>
      <c r="BP1060" s="338"/>
      <c r="BQ1060" s="338"/>
      <c r="BR1060" s="338"/>
      <c r="BS1060" s="338"/>
      <c r="BT1060" s="338"/>
      <c r="BU1060" s="338"/>
      <c r="BV1060" s="343"/>
      <c r="BW1060" s="343"/>
      <c r="BX1060" s="343"/>
      <c r="BY1060" s="343"/>
      <c r="BZ1060" s="338"/>
      <c r="CA1060" s="338"/>
      <c r="CB1060" s="338"/>
      <c r="CC1060" s="338"/>
      <c r="CD1060" s="338"/>
      <c r="CE1060" s="338"/>
      <c r="CF1060" s="338"/>
    </row>
    <row r="1061" ht="15.75" customHeight="1">
      <c r="A1061" s="829"/>
      <c r="B1061" s="338"/>
      <c r="C1061" s="338"/>
      <c r="D1061" s="338"/>
      <c r="E1061" s="338"/>
      <c r="F1061" s="346"/>
      <c r="G1061" s="546"/>
      <c r="H1061" s="547"/>
      <c r="I1061" s="786">
        <f t="shared" si="177"/>
        <v>0</v>
      </c>
      <c r="J1061" s="448"/>
      <c r="K1061" s="344"/>
      <c r="L1061" s="338"/>
      <c r="M1061" s="338"/>
      <c r="N1061" s="338"/>
      <c r="O1061" s="338"/>
      <c r="P1061" s="338"/>
      <c r="Q1061" s="338"/>
      <c r="R1061" s="338"/>
      <c r="S1061" s="338"/>
      <c r="T1061" s="338"/>
      <c r="U1061" s="338"/>
      <c r="V1061" s="338"/>
      <c r="W1061" s="338"/>
      <c r="X1061" s="338"/>
      <c r="Y1061" s="338"/>
      <c r="Z1061" s="338"/>
      <c r="AA1061" s="338"/>
      <c r="AB1061" s="338"/>
      <c r="AC1061" s="338"/>
      <c r="AD1061" s="338"/>
      <c r="AE1061" s="338"/>
      <c r="AF1061" s="338"/>
      <c r="AG1061" s="338"/>
      <c r="AH1061" s="338"/>
      <c r="AI1061" s="338"/>
      <c r="AJ1061" s="338"/>
      <c r="AK1061" s="338"/>
      <c r="AL1061" s="338"/>
      <c r="AM1061" s="338"/>
      <c r="AN1061" s="338"/>
      <c r="AO1061" s="338"/>
      <c r="AP1061" s="338"/>
      <c r="AQ1061" s="338"/>
      <c r="AR1061" s="338"/>
      <c r="AS1061" s="338"/>
      <c r="AT1061" s="338"/>
      <c r="AU1061" s="338"/>
      <c r="AV1061" s="338"/>
      <c r="AW1061" s="338"/>
      <c r="AX1061" s="338"/>
      <c r="AY1061" s="338"/>
      <c r="AZ1061" s="338"/>
      <c r="BA1061" s="338"/>
      <c r="BB1061" s="338"/>
      <c r="BC1061" s="338"/>
      <c r="BD1061" s="338"/>
      <c r="BE1061" s="338"/>
      <c r="BF1061" s="338"/>
      <c r="BG1061" s="338"/>
      <c r="BH1061" s="338"/>
      <c r="BI1061" s="338"/>
      <c r="BJ1061" s="338"/>
      <c r="BK1061" s="338"/>
      <c r="BL1061" s="338"/>
      <c r="BM1061" s="338"/>
      <c r="BN1061" s="338"/>
      <c r="BO1061" s="338"/>
      <c r="BP1061" s="338"/>
      <c r="BQ1061" s="338"/>
      <c r="BR1061" s="338"/>
      <c r="BS1061" s="338"/>
      <c r="BT1061" s="338"/>
      <c r="BU1061" s="338"/>
      <c r="BV1061" s="343"/>
      <c r="BW1061" s="343"/>
      <c r="BX1061" s="343"/>
      <c r="BY1061" s="343"/>
      <c r="BZ1061" s="338"/>
      <c r="CA1061" s="338"/>
      <c r="CB1061" s="338"/>
      <c r="CC1061" s="338"/>
      <c r="CD1061" s="338"/>
      <c r="CE1061" s="338"/>
      <c r="CF1061" s="338"/>
    </row>
    <row r="1062" ht="15.75" customHeight="1">
      <c r="A1062" s="829"/>
      <c r="B1062" s="338"/>
      <c r="C1062" s="338"/>
      <c r="D1062" s="338"/>
      <c r="E1062" s="338"/>
      <c r="F1062" s="346"/>
      <c r="G1062" s="546"/>
      <c r="H1062" s="547"/>
      <c r="I1062" s="786">
        <f t="shared" si="177"/>
        <v>0</v>
      </c>
      <c r="J1062" s="448"/>
      <c r="K1062" s="344"/>
      <c r="L1062" s="338"/>
      <c r="M1062" s="338"/>
      <c r="N1062" s="338"/>
      <c r="O1062" s="338"/>
      <c r="P1062" s="338"/>
      <c r="Q1062" s="338"/>
      <c r="R1062" s="338"/>
      <c r="S1062" s="338"/>
      <c r="T1062" s="338"/>
      <c r="U1062" s="338"/>
      <c r="V1062" s="338"/>
      <c r="W1062" s="338"/>
      <c r="X1062" s="338"/>
      <c r="Y1062" s="338"/>
      <c r="Z1062" s="338"/>
      <c r="AA1062" s="338"/>
      <c r="AB1062" s="338"/>
      <c r="AC1062" s="338"/>
      <c r="AD1062" s="338"/>
      <c r="AE1062" s="338"/>
      <c r="AF1062" s="338"/>
      <c r="AG1062" s="338"/>
      <c r="AH1062" s="338"/>
      <c r="AI1062" s="338"/>
      <c r="AJ1062" s="338"/>
      <c r="AK1062" s="338"/>
      <c r="AL1062" s="338"/>
      <c r="AM1062" s="338"/>
      <c r="AN1062" s="338"/>
      <c r="AO1062" s="338"/>
      <c r="AP1062" s="338"/>
      <c r="AQ1062" s="338"/>
      <c r="AR1062" s="338"/>
      <c r="AS1062" s="338"/>
      <c r="AT1062" s="338"/>
      <c r="AU1062" s="338"/>
      <c r="AV1062" s="338"/>
      <c r="AW1062" s="338"/>
      <c r="AX1062" s="338"/>
      <c r="AY1062" s="338"/>
      <c r="AZ1062" s="338"/>
      <c r="BA1062" s="338"/>
      <c r="BB1062" s="338"/>
      <c r="BC1062" s="338"/>
      <c r="BD1062" s="338"/>
      <c r="BE1062" s="338"/>
      <c r="BF1062" s="338"/>
      <c r="BG1062" s="338"/>
      <c r="BH1062" s="338"/>
      <c r="BI1062" s="338"/>
      <c r="BJ1062" s="338"/>
      <c r="BK1062" s="338"/>
      <c r="BL1062" s="338"/>
      <c r="BM1062" s="338"/>
      <c r="BN1062" s="338"/>
      <c r="BO1062" s="338"/>
      <c r="BP1062" s="338"/>
      <c r="BQ1062" s="338"/>
      <c r="BR1062" s="338"/>
      <c r="BS1062" s="338"/>
      <c r="BT1062" s="338"/>
      <c r="BU1062" s="338"/>
      <c r="BV1062" s="343"/>
      <c r="BW1062" s="343"/>
      <c r="BX1062" s="343"/>
      <c r="BY1062" s="343"/>
      <c r="BZ1062" s="338"/>
      <c r="CA1062" s="338"/>
      <c r="CB1062" s="338"/>
      <c r="CC1062" s="338"/>
      <c r="CD1062" s="338"/>
      <c r="CE1062" s="338"/>
      <c r="CF1062" s="338"/>
    </row>
    <row r="1063" ht="15.75" customHeight="1">
      <c r="A1063" s="829"/>
      <c r="B1063" s="338"/>
      <c r="C1063" s="338"/>
      <c r="D1063" s="338"/>
      <c r="E1063" s="338"/>
      <c r="F1063" s="346"/>
      <c r="G1063" s="546"/>
      <c r="H1063" s="547"/>
      <c r="I1063" s="786">
        <f t="shared" si="177"/>
        <v>0</v>
      </c>
      <c r="J1063" s="448"/>
      <c r="K1063" s="344"/>
      <c r="L1063" s="338"/>
      <c r="M1063" s="338"/>
      <c r="N1063" s="338"/>
      <c r="O1063" s="338"/>
      <c r="P1063" s="338"/>
      <c r="Q1063" s="338"/>
      <c r="R1063" s="338"/>
      <c r="S1063" s="338"/>
      <c r="T1063" s="338"/>
      <c r="U1063" s="338"/>
      <c r="V1063" s="338"/>
      <c r="W1063" s="338"/>
      <c r="X1063" s="338"/>
      <c r="Y1063" s="338"/>
      <c r="Z1063" s="338"/>
      <c r="AA1063" s="338"/>
      <c r="AB1063" s="338"/>
      <c r="AC1063" s="338"/>
      <c r="AD1063" s="338"/>
      <c r="AE1063" s="338"/>
      <c r="AF1063" s="338"/>
      <c r="AG1063" s="338"/>
      <c r="AH1063" s="338"/>
      <c r="AI1063" s="338"/>
      <c r="AJ1063" s="338"/>
      <c r="AK1063" s="338"/>
      <c r="AL1063" s="338"/>
      <c r="AM1063" s="338"/>
      <c r="AN1063" s="338"/>
      <c r="AO1063" s="338"/>
      <c r="AP1063" s="338"/>
      <c r="AQ1063" s="338"/>
      <c r="AR1063" s="338"/>
      <c r="AS1063" s="338"/>
      <c r="AT1063" s="338"/>
      <c r="AU1063" s="338"/>
      <c r="AV1063" s="338"/>
      <c r="AW1063" s="338"/>
      <c r="AX1063" s="338"/>
      <c r="AY1063" s="338"/>
      <c r="AZ1063" s="338"/>
      <c r="BA1063" s="338"/>
      <c r="BB1063" s="338"/>
      <c r="BC1063" s="338"/>
      <c r="BD1063" s="338"/>
      <c r="BE1063" s="338"/>
      <c r="BF1063" s="338"/>
      <c r="BG1063" s="338"/>
      <c r="BH1063" s="338"/>
      <c r="BI1063" s="338"/>
      <c r="BJ1063" s="338"/>
      <c r="BK1063" s="338"/>
      <c r="BL1063" s="338"/>
      <c r="BM1063" s="338"/>
      <c r="BN1063" s="338"/>
      <c r="BO1063" s="338"/>
      <c r="BP1063" s="338"/>
      <c r="BQ1063" s="338"/>
      <c r="BR1063" s="338"/>
      <c r="BS1063" s="338"/>
      <c r="BT1063" s="338"/>
      <c r="BU1063" s="338"/>
      <c r="BV1063" s="343"/>
      <c r="BW1063" s="343"/>
      <c r="BX1063" s="343"/>
      <c r="BY1063" s="343"/>
      <c r="BZ1063" s="338"/>
      <c r="CA1063" s="338"/>
      <c r="CB1063" s="338"/>
      <c r="CC1063" s="338"/>
      <c r="CD1063" s="338"/>
      <c r="CE1063" s="338"/>
      <c r="CF1063" s="338"/>
    </row>
    <row r="1064" ht="15.75" customHeight="1">
      <c r="A1064" s="829"/>
      <c r="B1064" s="338"/>
      <c r="C1064" s="338"/>
      <c r="D1064" s="338"/>
      <c r="E1064" s="338"/>
      <c r="F1064" s="346"/>
      <c r="G1064" s="546"/>
      <c r="H1064" s="547"/>
      <c r="I1064" s="786">
        <f t="shared" si="177"/>
        <v>0</v>
      </c>
      <c r="J1064" s="448"/>
      <c r="K1064" s="344"/>
      <c r="L1064" s="338"/>
      <c r="M1064" s="338"/>
      <c r="N1064" s="338"/>
      <c r="O1064" s="338"/>
      <c r="P1064" s="338"/>
      <c r="Q1064" s="338"/>
      <c r="R1064" s="338"/>
      <c r="S1064" s="338"/>
      <c r="T1064" s="338"/>
      <c r="U1064" s="338"/>
      <c r="V1064" s="338"/>
      <c r="W1064" s="338"/>
      <c r="X1064" s="338"/>
      <c r="Y1064" s="338"/>
      <c r="Z1064" s="338"/>
      <c r="AA1064" s="338"/>
      <c r="AB1064" s="338"/>
      <c r="AC1064" s="338"/>
      <c r="AD1064" s="338"/>
      <c r="AE1064" s="338"/>
      <c r="AF1064" s="338"/>
      <c r="AG1064" s="338"/>
      <c r="AH1064" s="338"/>
      <c r="AI1064" s="338"/>
      <c r="AJ1064" s="338"/>
      <c r="AK1064" s="338"/>
      <c r="AL1064" s="338"/>
      <c r="AM1064" s="338"/>
      <c r="AN1064" s="338"/>
      <c r="AO1064" s="338"/>
      <c r="AP1064" s="338"/>
      <c r="AQ1064" s="338"/>
      <c r="AR1064" s="338"/>
      <c r="AS1064" s="338"/>
      <c r="AT1064" s="338"/>
      <c r="AU1064" s="338"/>
      <c r="AV1064" s="338"/>
      <c r="AW1064" s="338"/>
      <c r="AX1064" s="338"/>
      <c r="AY1064" s="338"/>
      <c r="AZ1064" s="338"/>
      <c r="BA1064" s="338"/>
      <c r="BB1064" s="338"/>
      <c r="BC1064" s="338"/>
      <c r="BD1064" s="338"/>
      <c r="BE1064" s="338"/>
      <c r="BF1064" s="338"/>
      <c r="BG1064" s="338"/>
      <c r="BH1064" s="338"/>
      <c r="BI1064" s="338"/>
      <c r="BJ1064" s="338"/>
      <c r="BK1064" s="338"/>
      <c r="BL1064" s="338"/>
      <c r="BM1064" s="338"/>
      <c r="BN1064" s="338"/>
      <c r="BO1064" s="338"/>
      <c r="BP1064" s="338"/>
      <c r="BQ1064" s="338"/>
      <c r="BR1064" s="338"/>
      <c r="BS1064" s="338"/>
      <c r="BT1064" s="338"/>
      <c r="BU1064" s="338"/>
      <c r="BV1064" s="343"/>
      <c r="BW1064" s="343"/>
      <c r="BX1064" s="343"/>
      <c r="BY1064" s="343"/>
      <c r="BZ1064" s="338"/>
      <c r="CA1064" s="338"/>
      <c r="CB1064" s="338"/>
      <c r="CC1064" s="338"/>
      <c r="CD1064" s="338"/>
      <c r="CE1064" s="338"/>
      <c r="CF1064" s="338"/>
    </row>
    <row r="1065" ht="15.75" customHeight="1">
      <c r="A1065" s="829"/>
      <c r="B1065" s="338"/>
      <c r="C1065" s="338"/>
      <c r="D1065" s="338"/>
      <c r="E1065" s="338"/>
      <c r="F1065" s="346"/>
      <c r="G1065" s="546"/>
      <c r="H1065" s="547"/>
      <c r="I1065" s="786">
        <f t="shared" si="177"/>
        <v>0</v>
      </c>
      <c r="J1065" s="448"/>
      <c r="K1065" s="344"/>
      <c r="L1065" s="338"/>
      <c r="M1065" s="338"/>
      <c r="N1065" s="338"/>
      <c r="O1065" s="338"/>
      <c r="P1065" s="338"/>
      <c r="Q1065" s="338"/>
      <c r="R1065" s="338"/>
      <c r="S1065" s="338"/>
      <c r="T1065" s="338"/>
      <c r="U1065" s="338"/>
      <c r="V1065" s="338"/>
      <c r="W1065" s="338"/>
      <c r="X1065" s="338"/>
      <c r="Y1065" s="338"/>
      <c r="Z1065" s="338"/>
      <c r="AA1065" s="338"/>
      <c r="AB1065" s="338"/>
      <c r="AC1065" s="338"/>
      <c r="AD1065" s="338"/>
      <c r="AE1065" s="338"/>
      <c r="AF1065" s="338"/>
      <c r="AG1065" s="338"/>
      <c r="AH1065" s="338"/>
      <c r="AI1065" s="338"/>
      <c r="AJ1065" s="338"/>
      <c r="AK1065" s="338"/>
      <c r="AL1065" s="338"/>
      <c r="AM1065" s="338"/>
      <c r="AN1065" s="338"/>
      <c r="AO1065" s="338"/>
      <c r="AP1065" s="338"/>
      <c r="AQ1065" s="338"/>
      <c r="AR1065" s="338"/>
      <c r="AS1065" s="338"/>
      <c r="AT1065" s="338"/>
      <c r="AU1065" s="338"/>
      <c r="AV1065" s="338"/>
      <c r="AW1065" s="338"/>
      <c r="AX1065" s="338"/>
      <c r="AY1065" s="338"/>
      <c r="AZ1065" s="338"/>
      <c r="BA1065" s="338"/>
      <c r="BB1065" s="338"/>
      <c r="BC1065" s="338"/>
      <c r="BD1065" s="338"/>
      <c r="BE1065" s="338"/>
      <c r="BF1065" s="338"/>
      <c r="BG1065" s="338"/>
      <c r="BH1065" s="338"/>
      <c r="BI1065" s="338"/>
      <c r="BJ1065" s="338"/>
      <c r="BK1065" s="338"/>
      <c r="BL1065" s="338"/>
      <c r="BM1065" s="338"/>
      <c r="BN1065" s="338"/>
      <c r="BO1065" s="338"/>
      <c r="BP1065" s="338"/>
      <c r="BQ1065" s="338"/>
      <c r="BR1065" s="338"/>
      <c r="BS1065" s="338"/>
      <c r="BT1065" s="338"/>
      <c r="BU1065" s="338"/>
      <c r="BV1065" s="343"/>
      <c r="BW1065" s="343"/>
      <c r="BX1065" s="343"/>
      <c r="BY1065" s="343"/>
      <c r="BZ1065" s="338"/>
      <c r="CA1065" s="338"/>
      <c r="CB1065" s="338"/>
      <c r="CC1065" s="338"/>
      <c r="CD1065" s="338"/>
      <c r="CE1065" s="338"/>
      <c r="CF1065" s="338"/>
    </row>
    <row r="1066" ht="15.75" customHeight="1">
      <c r="A1066" s="829"/>
      <c r="B1066" s="338"/>
      <c r="C1066" s="338"/>
      <c r="D1066" s="338"/>
      <c r="E1066" s="338"/>
      <c r="F1066" s="346"/>
      <c r="G1066" s="546"/>
      <c r="H1066" s="547"/>
      <c r="I1066" s="786">
        <f t="shared" si="177"/>
        <v>0</v>
      </c>
      <c r="J1066" s="448"/>
      <c r="K1066" s="344"/>
      <c r="L1066" s="338"/>
      <c r="M1066" s="338"/>
      <c r="N1066" s="338"/>
      <c r="O1066" s="338"/>
      <c r="P1066" s="338"/>
      <c r="Q1066" s="338"/>
      <c r="R1066" s="338"/>
      <c r="S1066" s="338"/>
      <c r="T1066" s="338"/>
      <c r="U1066" s="338"/>
      <c r="V1066" s="338"/>
      <c r="W1066" s="338"/>
      <c r="X1066" s="338"/>
      <c r="Y1066" s="338"/>
      <c r="Z1066" s="338"/>
      <c r="AA1066" s="338"/>
      <c r="AB1066" s="338"/>
      <c r="AC1066" s="338"/>
      <c r="AD1066" s="338"/>
      <c r="AE1066" s="338"/>
      <c r="AF1066" s="338"/>
      <c r="AG1066" s="338"/>
      <c r="AH1066" s="338"/>
      <c r="AI1066" s="338"/>
      <c r="AJ1066" s="338"/>
      <c r="AK1066" s="338"/>
      <c r="AL1066" s="338"/>
      <c r="AM1066" s="338"/>
      <c r="AN1066" s="338"/>
      <c r="AO1066" s="338"/>
      <c r="AP1066" s="338"/>
      <c r="AQ1066" s="338"/>
      <c r="AR1066" s="338"/>
      <c r="AS1066" s="338"/>
      <c r="AT1066" s="338"/>
      <c r="AU1066" s="338"/>
      <c r="AV1066" s="338"/>
      <c r="AW1066" s="338"/>
      <c r="AX1066" s="338"/>
      <c r="AY1066" s="338"/>
      <c r="AZ1066" s="338"/>
      <c r="BA1066" s="338"/>
      <c r="BB1066" s="338"/>
      <c r="BC1066" s="338"/>
      <c r="BD1066" s="338"/>
      <c r="BE1066" s="338"/>
      <c r="BF1066" s="338"/>
      <c r="BG1066" s="338"/>
      <c r="BH1066" s="338"/>
      <c r="BI1066" s="338"/>
      <c r="BJ1066" s="338"/>
      <c r="BK1066" s="338"/>
      <c r="BL1066" s="338"/>
      <c r="BM1066" s="338"/>
      <c r="BN1066" s="338"/>
      <c r="BO1066" s="338"/>
      <c r="BP1066" s="338"/>
      <c r="BQ1066" s="338"/>
      <c r="BR1066" s="338"/>
      <c r="BS1066" s="338"/>
      <c r="BT1066" s="338"/>
      <c r="BU1066" s="338"/>
      <c r="BV1066" s="343"/>
      <c r="BW1066" s="343"/>
      <c r="BX1066" s="343"/>
      <c r="BY1066" s="343"/>
      <c r="BZ1066" s="338"/>
      <c r="CA1066" s="338"/>
      <c r="CB1066" s="338"/>
      <c r="CC1066" s="338"/>
      <c r="CD1066" s="338"/>
      <c r="CE1066" s="338"/>
      <c r="CF1066" s="338"/>
    </row>
    <row r="1067" ht="15.75" customHeight="1">
      <c r="A1067" s="829"/>
      <c r="B1067" s="338"/>
      <c r="C1067" s="338"/>
      <c r="D1067" s="338"/>
      <c r="E1067" s="338"/>
      <c r="F1067" s="346"/>
      <c r="G1067" s="546"/>
      <c r="H1067" s="547"/>
      <c r="I1067" s="786">
        <f t="shared" si="177"/>
        <v>0</v>
      </c>
      <c r="J1067" s="448"/>
      <c r="K1067" s="344"/>
      <c r="L1067" s="338"/>
      <c r="M1067" s="338"/>
      <c r="N1067" s="338"/>
      <c r="O1067" s="338"/>
      <c r="P1067" s="338"/>
      <c r="Q1067" s="338"/>
      <c r="R1067" s="338"/>
      <c r="S1067" s="338"/>
      <c r="T1067" s="338"/>
      <c r="U1067" s="338"/>
      <c r="V1067" s="338"/>
      <c r="W1067" s="338"/>
      <c r="X1067" s="338"/>
      <c r="Y1067" s="338"/>
      <c r="Z1067" s="338"/>
      <c r="AA1067" s="338"/>
      <c r="AB1067" s="338"/>
      <c r="AC1067" s="338"/>
      <c r="AD1067" s="338"/>
      <c r="AE1067" s="338"/>
      <c r="AF1067" s="338"/>
      <c r="AG1067" s="338"/>
      <c r="AH1067" s="338"/>
      <c r="AI1067" s="338"/>
      <c r="AJ1067" s="338"/>
      <c r="AK1067" s="338"/>
      <c r="AL1067" s="338"/>
      <c r="AM1067" s="338"/>
      <c r="AN1067" s="338"/>
      <c r="AO1067" s="338"/>
      <c r="AP1067" s="338"/>
      <c r="AQ1067" s="338"/>
      <c r="AR1067" s="338"/>
      <c r="AS1067" s="338"/>
      <c r="AT1067" s="338"/>
      <c r="AU1067" s="338"/>
      <c r="AV1067" s="338"/>
      <c r="AW1067" s="338"/>
      <c r="AX1067" s="338"/>
      <c r="AY1067" s="338"/>
      <c r="AZ1067" s="338"/>
      <c r="BA1067" s="338"/>
      <c r="BB1067" s="338"/>
      <c r="BC1067" s="338"/>
      <c r="BD1067" s="338"/>
      <c r="BE1067" s="338"/>
      <c r="BF1067" s="338"/>
      <c r="BG1067" s="338"/>
      <c r="BH1067" s="338"/>
      <c r="BI1067" s="338"/>
      <c r="BJ1067" s="338"/>
      <c r="BK1067" s="338"/>
      <c r="BL1067" s="338"/>
      <c r="BM1067" s="338"/>
      <c r="BN1067" s="338"/>
      <c r="BO1067" s="338"/>
      <c r="BP1067" s="338"/>
      <c r="BQ1067" s="338"/>
      <c r="BR1067" s="338"/>
      <c r="BS1067" s="338"/>
      <c r="BT1067" s="338"/>
      <c r="BU1067" s="338"/>
      <c r="BV1067" s="343"/>
      <c r="BW1067" s="343"/>
      <c r="BX1067" s="343"/>
      <c r="BY1067" s="343"/>
      <c r="BZ1067" s="338"/>
      <c r="CA1067" s="338"/>
      <c r="CB1067" s="338"/>
      <c r="CC1067" s="338"/>
      <c r="CD1067" s="338"/>
      <c r="CE1067" s="338"/>
      <c r="CF1067" s="338"/>
    </row>
    <row r="1068" ht="15.75" customHeight="1">
      <c r="A1068" s="829"/>
      <c r="B1068" s="338"/>
      <c r="C1068" s="338"/>
      <c r="D1068" s="338"/>
      <c r="E1068" s="338"/>
      <c r="F1068" s="346"/>
      <c r="G1068" s="546"/>
      <c r="H1068" s="547"/>
      <c r="I1068" s="786">
        <f t="shared" si="177"/>
        <v>0</v>
      </c>
      <c r="J1068" s="448"/>
      <c r="K1068" s="344"/>
      <c r="L1068" s="338"/>
      <c r="M1068" s="338"/>
      <c r="N1068" s="338"/>
      <c r="O1068" s="338"/>
      <c r="P1068" s="338"/>
      <c r="Q1068" s="338"/>
      <c r="R1068" s="338"/>
      <c r="S1068" s="338"/>
      <c r="T1068" s="338"/>
      <c r="U1068" s="338"/>
      <c r="V1068" s="338"/>
      <c r="W1068" s="338"/>
      <c r="X1068" s="338"/>
      <c r="Y1068" s="338"/>
      <c r="Z1068" s="338"/>
      <c r="AA1068" s="338"/>
      <c r="AB1068" s="338"/>
      <c r="AC1068" s="338"/>
      <c r="AD1068" s="338"/>
      <c r="AE1068" s="338"/>
      <c r="AF1068" s="338"/>
      <c r="AG1068" s="338"/>
      <c r="AH1068" s="338"/>
      <c r="AI1068" s="338"/>
      <c r="AJ1068" s="338"/>
      <c r="AK1068" s="338"/>
      <c r="AL1068" s="338"/>
      <c r="AM1068" s="338"/>
      <c r="AN1068" s="338"/>
      <c r="AO1068" s="338"/>
      <c r="AP1068" s="338"/>
      <c r="AQ1068" s="338"/>
      <c r="AR1068" s="338"/>
      <c r="AS1068" s="338"/>
      <c r="AT1068" s="338"/>
      <c r="AU1068" s="338"/>
      <c r="AV1068" s="338"/>
      <c r="AW1068" s="338"/>
      <c r="AX1068" s="338"/>
      <c r="AY1068" s="338"/>
      <c r="AZ1068" s="338"/>
      <c r="BA1068" s="338"/>
      <c r="BB1068" s="338"/>
      <c r="BC1068" s="338"/>
      <c r="BD1068" s="338"/>
      <c r="BE1068" s="338"/>
      <c r="BF1068" s="338"/>
      <c r="BG1068" s="338"/>
      <c r="BH1068" s="338"/>
      <c r="BI1068" s="338"/>
      <c r="BJ1068" s="338"/>
      <c r="BK1068" s="338"/>
      <c r="BL1068" s="338"/>
      <c r="BM1068" s="338"/>
      <c r="BN1068" s="338"/>
      <c r="BO1068" s="338"/>
      <c r="BP1068" s="338"/>
      <c r="BQ1068" s="338"/>
      <c r="BR1068" s="338"/>
      <c r="BS1068" s="338"/>
      <c r="BT1068" s="338"/>
      <c r="BU1068" s="338"/>
      <c r="BV1068" s="343"/>
      <c r="BW1068" s="343"/>
      <c r="BX1068" s="343"/>
      <c r="BY1068" s="343"/>
      <c r="BZ1068" s="338"/>
      <c r="CA1068" s="338"/>
      <c r="CB1068" s="338"/>
      <c r="CC1068" s="338"/>
      <c r="CD1068" s="338"/>
      <c r="CE1068" s="338"/>
      <c r="CF1068" s="338"/>
    </row>
    <row r="1069" ht="15.75" customHeight="1">
      <c r="A1069" s="829"/>
      <c r="B1069" s="338"/>
      <c r="C1069" s="338"/>
      <c r="D1069" s="338"/>
      <c r="E1069" s="338"/>
      <c r="F1069" s="346"/>
      <c r="G1069" s="546"/>
      <c r="H1069" s="547"/>
      <c r="I1069" s="786">
        <f t="shared" si="177"/>
        <v>0</v>
      </c>
      <c r="J1069" s="448"/>
      <c r="K1069" s="344"/>
      <c r="L1069" s="338"/>
      <c r="M1069" s="338"/>
      <c r="N1069" s="338"/>
      <c r="O1069" s="338"/>
      <c r="P1069" s="338"/>
      <c r="Q1069" s="338"/>
      <c r="R1069" s="338"/>
      <c r="S1069" s="338"/>
      <c r="T1069" s="338"/>
      <c r="U1069" s="338"/>
      <c r="V1069" s="338"/>
      <c r="W1069" s="338"/>
      <c r="X1069" s="338"/>
      <c r="Y1069" s="338"/>
      <c r="Z1069" s="338"/>
      <c r="AA1069" s="338"/>
      <c r="AB1069" s="338"/>
      <c r="AC1069" s="338"/>
      <c r="AD1069" s="338"/>
      <c r="AE1069" s="338"/>
      <c r="AF1069" s="338"/>
      <c r="AG1069" s="338"/>
      <c r="AH1069" s="338"/>
      <c r="AI1069" s="338"/>
      <c r="AJ1069" s="338"/>
      <c r="AK1069" s="338"/>
      <c r="AL1069" s="338"/>
      <c r="AM1069" s="338"/>
      <c r="AN1069" s="338"/>
      <c r="AO1069" s="338"/>
      <c r="AP1069" s="338"/>
      <c r="AQ1069" s="338"/>
      <c r="AR1069" s="338"/>
      <c r="AS1069" s="338"/>
      <c r="AT1069" s="338"/>
      <c r="AU1069" s="338"/>
      <c r="AV1069" s="338"/>
      <c r="AW1069" s="338"/>
      <c r="AX1069" s="338"/>
      <c r="AY1069" s="338"/>
      <c r="AZ1069" s="338"/>
      <c r="BA1069" s="338"/>
      <c r="BB1069" s="338"/>
      <c r="BC1069" s="338"/>
      <c r="BD1069" s="338"/>
      <c r="BE1069" s="338"/>
      <c r="BF1069" s="338"/>
      <c r="BG1069" s="338"/>
      <c r="BH1069" s="338"/>
      <c r="BI1069" s="338"/>
      <c r="BJ1069" s="338"/>
      <c r="BK1069" s="338"/>
      <c r="BL1069" s="338"/>
      <c r="BM1069" s="338"/>
      <c r="BN1069" s="338"/>
      <c r="BO1069" s="338"/>
      <c r="BP1069" s="338"/>
      <c r="BQ1069" s="338"/>
      <c r="BR1069" s="338"/>
      <c r="BS1069" s="338"/>
      <c r="BT1069" s="338"/>
      <c r="BU1069" s="338"/>
      <c r="BV1069" s="343"/>
      <c r="BW1069" s="343"/>
      <c r="BX1069" s="343"/>
      <c r="BY1069" s="343"/>
      <c r="BZ1069" s="338"/>
      <c r="CA1069" s="338"/>
      <c r="CB1069" s="338"/>
      <c r="CC1069" s="338"/>
      <c r="CD1069" s="338"/>
      <c r="CE1069" s="338"/>
      <c r="CF1069" s="338"/>
    </row>
    <row r="1070" ht="15.75" customHeight="1">
      <c r="A1070" s="829"/>
      <c r="B1070" s="338"/>
      <c r="C1070" s="338"/>
      <c r="D1070" s="338"/>
      <c r="E1070" s="338"/>
      <c r="F1070" s="346"/>
      <c r="G1070" s="546"/>
      <c r="H1070" s="547"/>
      <c r="I1070" s="786">
        <f t="shared" si="177"/>
        <v>0</v>
      </c>
      <c r="J1070" s="448"/>
      <c r="K1070" s="344"/>
      <c r="L1070" s="338"/>
      <c r="M1070" s="338"/>
      <c r="N1070" s="338"/>
      <c r="O1070" s="338"/>
      <c r="P1070" s="338"/>
      <c r="Q1070" s="338"/>
      <c r="R1070" s="338"/>
      <c r="S1070" s="338"/>
      <c r="T1070" s="338"/>
      <c r="U1070" s="338"/>
      <c r="V1070" s="338"/>
      <c r="W1070" s="338"/>
      <c r="X1070" s="338"/>
      <c r="Y1070" s="338"/>
      <c r="Z1070" s="338"/>
      <c r="AA1070" s="338"/>
      <c r="AB1070" s="338"/>
      <c r="AC1070" s="338"/>
      <c r="AD1070" s="338"/>
      <c r="AE1070" s="338"/>
      <c r="AF1070" s="338"/>
      <c r="AG1070" s="338"/>
      <c r="AH1070" s="338"/>
      <c r="AI1070" s="338"/>
      <c r="AJ1070" s="338"/>
      <c r="AK1070" s="338"/>
      <c r="AL1070" s="338"/>
      <c r="AM1070" s="338"/>
      <c r="AN1070" s="338"/>
      <c r="AO1070" s="338"/>
      <c r="AP1070" s="338"/>
      <c r="AQ1070" s="338"/>
      <c r="AR1070" s="338"/>
      <c r="AS1070" s="338"/>
      <c r="AT1070" s="338"/>
      <c r="AU1070" s="338"/>
      <c r="AV1070" s="338"/>
      <c r="AW1070" s="338"/>
      <c r="AX1070" s="338"/>
      <c r="AY1070" s="338"/>
      <c r="AZ1070" s="338"/>
      <c r="BA1070" s="338"/>
      <c r="BB1070" s="338"/>
      <c r="BC1070" s="338"/>
      <c r="BD1070" s="338"/>
      <c r="BE1070" s="338"/>
      <c r="BF1070" s="338"/>
      <c r="BG1070" s="338"/>
      <c r="BH1070" s="338"/>
      <c r="BI1070" s="338"/>
      <c r="BJ1070" s="338"/>
      <c r="BK1070" s="338"/>
      <c r="BL1070" s="338"/>
      <c r="BM1070" s="338"/>
      <c r="BN1070" s="338"/>
      <c r="BO1070" s="338"/>
      <c r="BP1070" s="338"/>
      <c r="BQ1070" s="338"/>
      <c r="BR1070" s="338"/>
      <c r="BS1070" s="338"/>
      <c r="BT1070" s="338"/>
      <c r="BU1070" s="338"/>
      <c r="BV1070" s="343"/>
      <c r="BW1070" s="343"/>
      <c r="BX1070" s="343"/>
      <c r="BY1070" s="343"/>
      <c r="BZ1070" s="338"/>
      <c r="CA1070" s="338"/>
      <c r="CB1070" s="338"/>
      <c r="CC1070" s="338"/>
      <c r="CD1070" s="338"/>
      <c r="CE1070" s="338"/>
      <c r="CF1070" s="338"/>
    </row>
    <row r="1071" ht="15.75" customHeight="1">
      <c r="A1071" s="829"/>
      <c r="B1071" s="338"/>
      <c r="C1071" s="338"/>
      <c r="D1071" s="338"/>
      <c r="E1071" s="338"/>
      <c r="F1071" s="346"/>
      <c r="G1071" s="546"/>
      <c r="H1071" s="547"/>
      <c r="I1071" s="786">
        <f t="shared" si="177"/>
        <v>0</v>
      </c>
      <c r="J1071" s="448"/>
      <c r="K1071" s="344"/>
      <c r="L1071" s="338"/>
      <c r="M1071" s="338"/>
      <c r="N1071" s="338"/>
      <c r="O1071" s="338"/>
      <c r="P1071" s="338"/>
      <c r="Q1071" s="338"/>
      <c r="R1071" s="338"/>
      <c r="S1071" s="338"/>
      <c r="T1071" s="338"/>
      <c r="U1071" s="338"/>
      <c r="V1071" s="338"/>
      <c r="W1071" s="338"/>
      <c r="X1071" s="338"/>
      <c r="Y1071" s="338"/>
      <c r="Z1071" s="338"/>
      <c r="AA1071" s="338"/>
      <c r="AB1071" s="338"/>
      <c r="AC1071" s="338"/>
      <c r="AD1071" s="338"/>
      <c r="AE1071" s="338"/>
      <c r="AF1071" s="338"/>
      <c r="AG1071" s="338"/>
      <c r="AH1071" s="338"/>
      <c r="AI1071" s="338"/>
      <c r="AJ1071" s="338"/>
      <c r="AK1071" s="338"/>
      <c r="AL1071" s="338"/>
      <c r="AM1071" s="338"/>
      <c r="AN1071" s="338"/>
      <c r="AO1071" s="338"/>
      <c r="AP1071" s="338"/>
      <c r="AQ1071" s="338"/>
      <c r="AR1071" s="338"/>
      <c r="AS1071" s="338"/>
      <c r="AT1071" s="338"/>
      <c r="AU1071" s="338"/>
      <c r="AV1071" s="338"/>
      <c r="AW1071" s="338"/>
      <c r="AX1071" s="338"/>
      <c r="AY1071" s="338"/>
      <c r="AZ1071" s="338"/>
      <c r="BA1071" s="338"/>
      <c r="BB1071" s="338"/>
      <c r="BC1071" s="338"/>
      <c r="BD1071" s="338"/>
      <c r="BE1071" s="338"/>
      <c r="BF1071" s="338"/>
      <c r="BG1071" s="338"/>
      <c r="BH1071" s="338"/>
      <c r="BI1071" s="338"/>
      <c r="BJ1071" s="338"/>
      <c r="BK1071" s="338"/>
      <c r="BL1071" s="338"/>
      <c r="BM1071" s="338"/>
      <c r="BN1071" s="338"/>
      <c r="BO1071" s="338"/>
      <c r="BP1071" s="338"/>
      <c r="BQ1071" s="338"/>
      <c r="BR1071" s="338"/>
      <c r="BS1071" s="338"/>
      <c r="BT1071" s="338"/>
      <c r="BU1071" s="338"/>
      <c r="BV1071" s="343"/>
      <c r="BW1071" s="343"/>
      <c r="BX1071" s="343"/>
      <c r="BY1071" s="343"/>
      <c r="BZ1071" s="338"/>
      <c r="CA1071" s="338"/>
      <c r="CB1071" s="338"/>
      <c r="CC1071" s="338"/>
      <c r="CD1071" s="338"/>
      <c r="CE1071" s="338"/>
      <c r="CF1071" s="338"/>
    </row>
    <row r="1072" ht="15.75" customHeight="1">
      <c r="A1072" s="829"/>
      <c r="B1072" s="338"/>
      <c r="C1072" s="338"/>
      <c r="D1072" s="338"/>
      <c r="E1072" s="338"/>
      <c r="F1072" s="346"/>
      <c r="G1072" s="546"/>
      <c r="H1072" s="547"/>
      <c r="I1072" s="786">
        <f t="shared" si="177"/>
        <v>0</v>
      </c>
      <c r="J1072" s="448"/>
      <c r="K1072" s="344"/>
      <c r="L1072" s="338"/>
      <c r="M1072" s="338"/>
      <c r="N1072" s="338"/>
      <c r="O1072" s="338"/>
      <c r="P1072" s="338"/>
      <c r="Q1072" s="338"/>
      <c r="R1072" s="338"/>
      <c r="S1072" s="338"/>
      <c r="T1072" s="338"/>
      <c r="U1072" s="338"/>
      <c r="V1072" s="338"/>
      <c r="W1072" s="338"/>
      <c r="X1072" s="338"/>
      <c r="Y1072" s="338"/>
      <c r="Z1072" s="338"/>
      <c r="AA1072" s="338"/>
      <c r="AB1072" s="338"/>
      <c r="AC1072" s="338"/>
      <c r="AD1072" s="338"/>
      <c r="AE1072" s="338"/>
      <c r="AF1072" s="338"/>
      <c r="AG1072" s="338"/>
      <c r="AH1072" s="338"/>
      <c r="AI1072" s="338"/>
      <c r="AJ1072" s="338"/>
      <c r="AK1072" s="338"/>
      <c r="AL1072" s="338"/>
      <c r="AM1072" s="338"/>
      <c r="AN1072" s="338"/>
      <c r="AO1072" s="338"/>
      <c r="AP1072" s="338"/>
      <c r="AQ1072" s="338"/>
      <c r="AR1072" s="338"/>
      <c r="AS1072" s="338"/>
      <c r="AT1072" s="338"/>
      <c r="AU1072" s="338"/>
      <c r="AV1072" s="338"/>
      <c r="AW1072" s="338"/>
      <c r="AX1072" s="338"/>
      <c r="AY1072" s="338"/>
      <c r="AZ1072" s="338"/>
      <c r="BA1072" s="338"/>
      <c r="BB1072" s="338"/>
      <c r="BC1072" s="338"/>
      <c r="BD1072" s="338"/>
      <c r="BE1072" s="338"/>
      <c r="BF1072" s="338"/>
      <c r="BG1072" s="338"/>
      <c r="BH1072" s="338"/>
      <c r="BI1072" s="338"/>
      <c r="BJ1072" s="338"/>
      <c r="BK1072" s="338"/>
      <c r="BL1072" s="338"/>
      <c r="BM1072" s="338"/>
      <c r="BN1072" s="338"/>
      <c r="BO1072" s="338"/>
      <c r="BP1072" s="338"/>
      <c r="BQ1072" s="338"/>
      <c r="BR1072" s="338"/>
      <c r="BS1072" s="338"/>
      <c r="BT1072" s="338"/>
      <c r="BU1072" s="338"/>
      <c r="BV1072" s="343"/>
      <c r="BW1072" s="343"/>
      <c r="BX1072" s="343"/>
      <c r="BY1072" s="343"/>
      <c r="BZ1072" s="338"/>
      <c r="CA1072" s="338"/>
      <c r="CB1072" s="338"/>
      <c r="CC1072" s="338"/>
      <c r="CD1072" s="338"/>
      <c r="CE1072" s="338"/>
      <c r="CF1072" s="338"/>
    </row>
    <row r="1073" ht="15.75" customHeight="1">
      <c r="A1073" s="829"/>
      <c r="B1073" s="338"/>
      <c r="C1073" s="338"/>
      <c r="D1073" s="338"/>
      <c r="E1073" s="338"/>
      <c r="F1073" s="346"/>
      <c r="G1073" s="546"/>
      <c r="H1073" s="547"/>
      <c r="I1073" s="786">
        <f t="shared" si="177"/>
        <v>0</v>
      </c>
      <c r="J1073" s="448"/>
      <c r="K1073" s="344"/>
      <c r="L1073" s="338"/>
      <c r="M1073" s="338"/>
      <c r="N1073" s="338"/>
      <c r="O1073" s="338"/>
      <c r="P1073" s="338"/>
      <c r="Q1073" s="338"/>
      <c r="R1073" s="338"/>
      <c r="S1073" s="338"/>
      <c r="T1073" s="338"/>
      <c r="U1073" s="338"/>
      <c r="V1073" s="338"/>
      <c r="W1073" s="338"/>
      <c r="X1073" s="338"/>
      <c r="Y1073" s="338"/>
      <c r="Z1073" s="338"/>
      <c r="AA1073" s="338"/>
      <c r="AB1073" s="338"/>
      <c r="AC1073" s="338"/>
      <c r="AD1073" s="338"/>
      <c r="AE1073" s="338"/>
      <c r="AF1073" s="338"/>
      <c r="AG1073" s="338"/>
      <c r="AH1073" s="338"/>
      <c r="AI1073" s="338"/>
      <c r="AJ1073" s="338"/>
      <c r="AK1073" s="338"/>
      <c r="AL1073" s="338"/>
      <c r="AM1073" s="338"/>
      <c r="AN1073" s="338"/>
      <c r="AO1073" s="338"/>
      <c r="AP1073" s="338"/>
      <c r="AQ1073" s="338"/>
      <c r="AR1073" s="338"/>
      <c r="AS1073" s="338"/>
      <c r="AT1073" s="338"/>
      <c r="AU1073" s="338"/>
      <c r="AV1073" s="338"/>
      <c r="AW1073" s="338"/>
      <c r="AX1073" s="338"/>
      <c r="AY1073" s="338"/>
      <c r="AZ1073" s="338"/>
      <c r="BA1073" s="338"/>
      <c r="BB1073" s="338"/>
      <c r="BC1073" s="338"/>
      <c r="BD1073" s="338"/>
      <c r="BE1073" s="338"/>
      <c r="BF1073" s="338"/>
      <c r="BG1073" s="338"/>
      <c r="BH1073" s="338"/>
      <c r="BI1073" s="338"/>
      <c r="BJ1073" s="338"/>
      <c r="BK1073" s="338"/>
      <c r="BL1073" s="338"/>
      <c r="BM1073" s="338"/>
      <c r="BN1073" s="338"/>
      <c r="BO1073" s="338"/>
      <c r="BP1073" s="338"/>
      <c r="BQ1073" s="338"/>
      <c r="BR1073" s="338"/>
      <c r="BS1073" s="338"/>
      <c r="BT1073" s="338"/>
      <c r="BU1073" s="338"/>
      <c r="BV1073" s="343"/>
      <c r="BW1073" s="343"/>
      <c r="BX1073" s="343"/>
      <c r="BY1073" s="343"/>
      <c r="BZ1073" s="338"/>
      <c r="CA1073" s="338"/>
      <c r="CB1073" s="338"/>
      <c r="CC1073" s="338"/>
      <c r="CD1073" s="338"/>
      <c r="CE1073" s="338"/>
      <c r="CF1073" s="338"/>
    </row>
    <row r="1074" ht="15.75" customHeight="1">
      <c r="A1074" s="829"/>
      <c r="B1074" s="338"/>
      <c r="C1074" s="338"/>
      <c r="D1074" s="338"/>
      <c r="E1074" s="338"/>
      <c r="F1074" s="346"/>
      <c r="G1074" s="546"/>
      <c r="H1074" s="547"/>
      <c r="I1074" s="786">
        <f t="shared" si="177"/>
        <v>0</v>
      </c>
      <c r="J1074" s="448"/>
      <c r="K1074" s="344"/>
      <c r="L1074" s="338"/>
      <c r="M1074" s="338"/>
      <c r="N1074" s="338"/>
      <c r="O1074" s="338"/>
      <c r="P1074" s="338"/>
      <c r="Q1074" s="338"/>
      <c r="R1074" s="338"/>
      <c r="S1074" s="338"/>
      <c r="T1074" s="338"/>
      <c r="U1074" s="338"/>
      <c r="V1074" s="338"/>
      <c r="W1074" s="338"/>
      <c r="X1074" s="338"/>
      <c r="Y1074" s="338"/>
      <c r="Z1074" s="338"/>
      <c r="AA1074" s="338"/>
      <c r="AB1074" s="338"/>
      <c r="AC1074" s="338"/>
      <c r="AD1074" s="338"/>
      <c r="AE1074" s="338"/>
      <c r="AF1074" s="338"/>
      <c r="AG1074" s="338"/>
      <c r="AH1074" s="338"/>
      <c r="AI1074" s="338"/>
      <c r="AJ1074" s="338"/>
      <c r="AK1074" s="338"/>
      <c r="AL1074" s="338"/>
      <c r="AM1074" s="338"/>
      <c r="AN1074" s="338"/>
      <c r="AO1074" s="338"/>
      <c r="AP1074" s="338"/>
      <c r="AQ1074" s="338"/>
      <c r="AR1074" s="338"/>
      <c r="AS1074" s="338"/>
      <c r="AT1074" s="338"/>
      <c r="AU1074" s="338"/>
      <c r="AV1074" s="338"/>
      <c r="AW1074" s="338"/>
      <c r="AX1074" s="338"/>
      <c r="AY1074" s="338"/>
      <c r="AZ1074" s="338"/>
      <c r="BA1074" s="338"/>
      <c r="BB1074" s="338"/>
      <c r="BC1074" s="338"/>
      <c r="BD1074" s="338"/>
      <c r="BE1074" s="338"/>
      <c r="BF1074" s="338"/>
      <c r="BG1074" s="338"/>
      <c r="BH1074" s="338"/>
      <c r="BI1074" s="338"/>
      <c r="BJ1074" s="338"/>
      <c r="BK1074" s="338"/>
      <c r="BL1074" s="338"/>
      <c r="BM1074" s="338"/>
      <c r="BN1074" s="338"/>
      <c r="BO1074" s="338"/>
      <c r="BP1074" s="338"/>
      <c r="BQ1074" s="338"/>
      <c r="BR1074" s="338"/>
      <c r="BS1074" s="338"/>
      <c r="BT1074" s="338"/>
      <c r="BU1074" s="338"/>
      <c r="BV1074" s="343"/>
      <c r="BW1074" s="343"/>
      <c r="BX1074" s="343"/>
      <c r="BY1074" s="343"/>
      <c r="BZ1074" s="338"/>
      <c r="CA1074" s="338"/>
      <c r="CB1074" s="338"/>
      <c r="CC1074" s="338"/>
      <c r="CD1074" s="338"/>
      <c r="CE1074" s="338"/>
      <c r="CF1074" s="338"/>
    </row>
    <row r="1075" ht="15.75" customHeight="1">
      <c r="A1075" s="829"/>
      <c r="B1075" s="338"/>
      <c r="C1075" s="338"/>
      <c r="D1075" s="338"/>
      <c r="E1075" s="338"/>
      <c r="F1075" s="346"/>
      <c r="G1075" s="546"/>
      <c r="H1075" s="547"/>
      <c r="I1075" s="786">
        <f t="shared" si="177"/>
        <v>0</v>
      </c>
      <c r="J1075" s="448"/>
      <c r="K1075" s="344"/>
      <c r="L1075" s="338"/>
      <c r="M1075" s="338"/>
      <c r="N1075" s="338"/>
      <c r="O1075" s="338"/>
      <c r="P1075" s="338"/>
      <c r="Q1075" s="338"/>
      <c r="R1075" s="338"/>
      <c r="S1075" s="338"/>
      <c r="T1075" s="338"/>
      <c r="U1075" s="338"/>
      <c r="V1075" s="338"/>
      <c r="W1075" s="338"/>
      <c r="X1075" s="338"/>
      <c r="Y1075" s="338"/>
      <c r="Z1075" s="338"/>
      <c r="AA1075" s="338"/>
      <c r="AB1075" s="338"/>
      <c r="AC1075" s="338"/>
      <c r="AD1075" s="338"/>
      <c r="AE1075" s="338"/>
      <c r="AF1075" s="338"/>
      <c r="AG1075" s="338"/>
      <c r="AH1075" s="338"/>
      <c r="AI1075" s="338"/>
      <c r="AJ1075" s="338"/>
      <c r="AK1075" s="338"/>
      <c r="AL1075" s="338"/>
      <c r="AM1075" s="338"/>
      <c r="AN1075" s="338"/>
      <c r="AO1075" s="338"/>
      <c r="AP1075" s="338"/>
      <c r="AQ1075" s="338"/>
      <c r="AR1075" s="338"/>
      <c r="AS1075" s="338"/>
      <c r="AT1075" s="338"/>
      <c r="AU1075" s="338"/>
      <c r="AV1075" s="338"/>
      <c r="AW1075" s="338"/>
      <c r="AX1075" s="338"/>
      <c r="AY1075" s="338"/>
      <c r="AZ1075" s="338"/>
      <c r="BA1075" s="338"/>
      <c r="BB1075" s="338"/>
      <c r="BC1075" s="338"/>
      <c r="BD1075" s="338"/>
      <c r="BE1075" s="338"/>
      <c r="BF1075" s="338"/>
      <c r="BG1075" s="338"/>
      <c r="BH1075" s="338"/>
      <c r="BI1075" s="338"/>
      <c r="BJ1075" s="338"/>
      <c r="BK1075" s="338"/>
      <c r="BL1075" s="338"/>
      <c r="BM1075" s="338"/>
      <c r="BN1075" s="338"/>
      <c r="BO1075" s="338"/>
      <c r="BP1075" s="338"/>
      <c r="BQ1075" s="338"/>
      <c r="BR1075" s="338"/>
      <c r="BS1075" s="338"/>
      <c r="BT1075" s="338"/>
      <c r="BU1075" s="338"/>
      <c r="BV1075" s="343"/>
      <c r="BW1075" s="343"/>
      <c r="BX1075" s="343"/>
      <c r="BY1075" s="343"/>
      <c r="BZ1075" s="338"/>
      <c r="CA1075" s="338"/>
      <c r="CB1075" s="338"/>
      <c r="CC1075" s="338"/>
      <c r="CD1075" s="338"/>
      <c r="CE1075" s="338"/>
      <c r="CF1075" s="338"/>
    </row>
    <row r="1076" ht="15.75" customHeight="1">
      <c r="A1076" s="829"/>
      <c r="B1076" s="338"/>
      <c r="C1076" s="338"/>
      <c r="D1076" s="338"/>
      <c r="E1076" s="338"/>
      <c r="F1076" s="346"/>
      <c r="G1076" s="546"/>
      <c r="H1076" s="547"/>
      <c r="I1076" s="786">
        <f t="shared" si="177"/>
        <v>0</v>
      </c>
      <c r="J1076" s="448"/>
      <c r="K1076" s="344"/>
      <c r="L1076" s="338"/>
      <c r="M1076" s="338"/>
      <c r="N1076" s="338"/>
      <c r="O1076" s="338"/>
      <c r="P1076" s="338"/>
      <c r="Q1076" s="338"/>
      <c r="R1076" s="338"/>
      <c r="S1076" s="338"/>
      <c r="T1076" s="338"/>
      <c r="U1076" s="338"/>
      <c r="V1076" s="338"/>
      <c r="W1076" s="338"/>
      <c r="X1076" s="338"/>
      <c r="Y1076" s="338"/>
      <c r="Z1076" s="338"/>
      <c r="AA1076" s="338"/>
      <c r="AB1076" s="338"/>
      <c r="AC1076" s="338"/>
      <c r="AD1076" s="338"/>
      <c r="AE1076" s="338"/>
      <c r="AF1076" s="338"/>
      <c r="AG1076" s="338"/>
      <c r="AH1076" s="338"/>
      <c r="AI1076" s="338"/>
      <c r="AJ1076" s="338"/>
      <c r="AK1076" s="338"/>
      <c r="AL1076" s="338"/>
      <c r="AM1076" s="338"/>
      <c r="AN1076" s="338"/>
      <c r="AO1076" s="338"/>
      <c r="AP1076" s="338"/>
      <c r="AQ1076" s="338"/>
      <c r="AR1076" s="338"/>
      <c r="AS1076" s="338"/>
      <c r="AT1076" s="338"/>
      <c r="AU1076" s="338"/>
      <c r="AV1076" s="338"/>
      <c r="AW1076" s="338"/>
      <c r="AX1076" s="338"/>
      <c r="AY1076" s="338"/>
      <c r="AZ1076" s="338"/>
      <c r="BA1076" s="338"/>
      <c r="BB1076" s="338"/>
      <c r="BC1076" s="338"/>
      <c r="BD1076" s="338"/>
      <c r="BE1076" s="338"/>
      <c r="BF1076" s="338"/>
      <c r="BG1076" s="338"/>
      <c r="BH1076" s="338"/>
      <c r="BI1076" s="338"/>
      <c r="BJ1076" s="338"/>
      <c r="BK1076" s="338"/>
      <c r="BL1076" s="338"/>
      <c r="BM1076" s="338"/>
      <c r="BN1076" s="338"/>
      <c r="BO1076" s="338"/>
      <c r="BP1076" s="338"/>
      <c r="BQ1076" s="338"/>
      <c r="BR1076" s="338"/>
      <c r="BS1076" s="338"/>
      <c r="BT1076" s="338"/>
      <c r="BU1076" s="338"/>
      <c r="BV1076" s="343"/>
      <c r="BW1076" s="343"/>
      <c r="BX1076" s="343"/>
      <c r="BY1076" s="343"/>
      <c r="BZ1076" s="338"/>
      <c r="CA1076" s="338"/>
      <c r="CB1076" s="338"/>
      <c r="CC1076" s="338"/>
      <c r="CD1076" s="338"/>
      <c r="CE1076" s="338"/>
      <c r="CF1076" s="338"/>
    </row>
    <row r="1077" ht="15.75" customHeight="1">
      <c r="A1077" s="829"/>
      <c r="B1077" s="338"/>
      <c r="C1077" s="338"/>
      <c r="D1077" s="338"/>
      <c r="E1077" s="338"/>
      <c r="F1077" s="346"/>
      <c r="G1077" s="546"/>
      <c r="H1077" s="547"/>
      <c r="I1077" s="786">
        <f t="shared" si="177"/>
        <v>0</v>
      </c>
      <c r="J1077" s="448"/>
      <c r="K1077" s="344"/>
      <c r="L1077" s="338"/>
      <c r="M1077" s="338"/>
      <c r="N1077" s="338"/>
      <c r="O1077" s="338"/>
      <c r="P1077" s="338"/>
      <c r="Q1077" s="338"/>
      <c r="R1077" s="338"/>
      <c r="S1077" s="338"/>
      <c r="T1077" s="338"/>
      <c r="U1077" s="338"/>
      <c r="V1077" s="338"/>
      <c r="W1077" s="338"/>
      <c r="X1077" s="338"/>
      <c r="Y1077" s="338"/>
      <c r="Z1077" s="338"/>
      <c r="AA1077" s="338"/>
      <c r="AB1077" s="338"/>
      <c r="AC1077" s="338"/>
      <c r="AD1077" s="338"/>
      <c r="AE1077" s="338"/>
      <c r="AF1077" s="338"/>
      <c r="AG1077" s="338"/>
      <c r="AH1077" s="338"/>
      <c r="AI1077" s="338"/>
      <c r="AJ1077" s="338"/>
      <c r="AK1077" s="338"/>
      <c r="AL1077" s="338"/>
      <c r="AM1077" s="338"/>
      <c r="AN1077" s="338"/>
      <c r="AO1077" s="338"/>
      <c r="AP1077" s="338"/>
      <c r="AQ1077" s="338"/>
      <c r="AR1077" s="338"/>
      <c r="AS1077" s="338"/>
      <c r="AT1077" s="338"/>
      <c r="AU1077" s="338"/>
      <c r="AV1077" s="338"/>
      <c r="AW1077" s="338"/>
      <c r="AX1077" s="338"/>
      <c r="AY1077" s="338"/>
      <c r="AZ1077" s="338"/>
      <c r="BA1077" s="338"/>
      <c r="BB1077" s="338"/>
      <c r="BC1077" s="338"/>
      <c r="BD1077" s="338"/>
      <c r="BE1077" s="338"/>
      <c r="BF1077" s="338"/>
      <c r="BG1077" s="338"/>
      <c r="BH1077" s="338"/>
      <c r="BI1077" s="338"/>
      <c r="BJ1077" s="338"/>
      <c r="BK1077" s="338"/>
      <c r="BL1077" s="338"/>
      <c r="BM1077" s="338"/>
      <c r="BN1077" s="338"/>
      <c r="BO1077" s="338"/>
      <c r="BP1077" s="338"/>
      <c r="BQ1077" s="338"/>
      <c r="BR1077" s="338"/>
      <c r="BS1077" s="338"/>
      <c r="BT1077" s="338"/>
      <c r="BU1077" s="338"/>
      <c r="BV1077" s="343"/>
      <c r="BW1077" s="343"/>
      <c r="BX1077" s="343"/>
      <c r="BY1077" s="343"/>
      <c r="BZ1077" s="338"/>
      <c r="CA1077" s="338"/>
      <c r="CB1077" s="338"/>
      <c r="CC1077" s="338"/>
      <c r="CD1077" s="338"/>
      <c r="CE1077" s="338"/>
      <c r="CF1077" s="338"/>
    </row>
    <row r="1078" ht="15.75" customHeight="1">
      <c r="A1078" s="829"/>
      <c r="B1078" s="338"/>
      <c r="C1078" s="338"/>
      <c r="D1078" s="338"/>
      <c r="E1078" s="338"/>
      <c r="F1078" s="346"/>
      <c r="G1078" s="546"/>
      <c r="H1078" s="547"/>
      <c r="I1078" s="786">
        <f t="shared" si="177"/>
        <v>0</v>
      </c>
      <c r="J1078" s="448"/>
      <c r="K1078" s="344"/>
      <c r="L1078" s="338"/>
      <c r="M1078" s="338"/>
      <c r="N1078" s="338"/>
      <c r="O1078" s="338"/>
      <c r="P1078" s="338"/>
      <c r="Q1078" s="338"/>
      <c r="R1078" s="338"/>
      <c r="S1078" s="338"/>
      <c r="T1078" s="338"/>
      <c r="U1078" s="338"/>
      <c r="V1078" s="338"/>
      <c r="W1078" s="338"/>
      <c r="X1078" s="338"/>
      <c r="Y1078" s="338"/>
      <c r="Z1078" s="338"/>
      <c r="AA1078" s="338"/>
      <c r="AB1078" s="338"/>
      <c r="AC1078" s="338"/>
      <c r="AD1078" s="338"/>
      <c r="AE1078" s="338"/>
      <c r="AF1078" s="338"/>
      <c r="AG1078" s="338"/>
      <c r="AH1078" s="338"/>
      <c r="AI1078" s="338"/>
      <c r="AJ1078" s="338"/>
      <c r="AK1078" s="338"/>
      <c r="AL1078" s="338"/>
      <c r="AM1078" s="338"/>
      <c r="AN1078" s="338"/>
      <c r="AO1078" s="338"/>
      <c r="AP1078" s="338"/>
      <c r="AQ1078" s="338"/>
      <c r="AR1078" s="338"/>
      <c r="AS1078" s="338"/>
      <c r="AT1078" s="338"/>
      <c r="AU1078" s="338"/>
      <c r="AV1078" s="338"/>
      <c r="AW1078" s="338"/>
      <c r="AX1078" s="338"/>
      <c r="AY1078" s="338"/>
      <c r="AZ1078" s="338"/>
      <c r="BA1078" s="338"/>
      <c r="BB1078" s="338"/>
      <c r="BC1078" s="338"/>
      <c r="BD1078" s="338"/>
      <c r="BE1078" s="338"/>
      <c r="BF1078" s="338"/>
      <c r="BG1078" s="338"/>
      <c r="BH1078" s="338"/>
      <c r="BI1078" s="338"/>
      <c r="BJ1078" s="338"/>
      <c r="BK1078" s="338"/>
      <c r="BL1078" s="338"/>
      <c r="BM1078" s="338"/>
      <c r="BN1078" s="338"/>
      <c r="BO1078" s="338"/>
      <c r="BP1078" s="338"/>
      <c r="BQ1078" s="338"/>
      <c r="BR1078" s="338"/>
      <c r="BS1078" s="338"/>
      <c r="BT1078" s="338"/>
      <c r="BU1078" s="338"/>
      <c r="BV1078" s="343"/>
      <c r="BW1078" s="343"/>
      <c r="BX1078" s="343"/>
      <c r="BY1078" s="343"/>
      <c r="BZ1078" s="338"/>
      <c r="CA1078" s="338"/>
      <c r="CB1078" s="338"/>
      <c r="CC1078" s="338"/>
      <c r="CD1078" s="338"/>
      <c r="CE1078" s="338"/>
      <c r="CF1078" s="338"/>
    </row>
    <row r="1079" ht="15.75" customHeight="1">
      <c r="A1079" s="829"/>
      <c r="B1079" s="338"/>
      <c r="C1079" s="338"/>
      <c r="D1079" s="338"/>
      <c r="E1079" s="338"/>
      <c r="F1079" s="346"/>
      <c r="G1079" s="546"/>
      <c r="H1079" s="547"/>
      <c r="I1079" s="786">
        <f t="shared" si="177"/>
        <v>0</v>
      </c>
      <c r="J1079" s="448"/>
      <c r="K1079" s="344"/>
      <c r="L1079" s="338"/>
      <c r="M1079" s="338"/>
      <c r="N1079" s="338"/>
      <c r="O1079" s="338"/>
      <c r="P1079" s="338"/>
      <c r="Q1079" s="338"/>
      <c r="R1079" s="338"/>
      <c r="S1079" s="338"/>
      <c r="T1079" s="338"/>
      <c r="U1079" s="338"/>
      <c r="V1079" s="338"/>
      <c r="W1079" s="338"/>
      <c r="X1079" s="338"/>
      <c r="Y1079" s="338"/>
      <c r="Z1079" s="338"/>
      <c r="AA1079" s="338"/>
      <c r="AB1079" s="338"/>
      <c r="AC1079" s="338"/>
      <c r="AD1079" s="338"/>
      <c r="AE1079" s="338"/>
      <c r="AF1079" s="338"/>
      <c r="AG1079" s="338"/>
      <c r="AH1079" s="338"/>
      <c r="AI1079" s="338"/>
      <c r="AJ1079" s="338"/>
      <c r="AK1079" s="338"/>
      <c r="AL1079" s="338"/>
      <c r="AM1079" s="338"/>
      <c r="AN1079" s="338"/>
      <c r="AO1079" s="338"/>
      <c r="AP1079" s="338"/>
      <c r="AQ1079" s="338"/>
      <c r="AR1079" s="338"/>
      <c r="AS1079" s="338"/>
      <c r="AT1079" s="338"/>
      <c r="AU1079" s="338"/>
      <c r="AV1079" s="338"/>
      <c r="AW1079" s="338"/>
      <c r="AX1079" s="338"/>
      <c r="AY1079" s="338"/>
      <c r="AZ1079" s="338"/>
      <c r="BA1079" s="338"/>
      <c r="BB1079" s="338"/>
      <c r="BC1079" s="338"/>
      <c r="BD1079" s="338"/>
      <c r="BE1079" s="338"/>
      <c r="BF1079" s="338"/>
      <c r="BG1079" s="338"/>
      <c r="BH1079" s="338"/>
      <c r="BI1079" s="338"/>
      <c r="BJ1079" s="338"/>
      <c r="BK1079" s="338"/>
      <c r="BL1079" s="338"/>
      <c r="BM1079" s="338"/>
      <c r="BN1079" s="338"/>
      <c r="BO1079" s="338"/>
      <c r="BP1079" s="338"/>
      <c r="BQ1079" s="338"/>
      <c r="BR1079" s="338"/>
      <c r="BS1079" s="338"/>
      <c r="BT1079" s="338"/>
      <c r="BU1079" s="338"/>
      <c r="BV1079" s="343"/>
      <c r="BW1079" s="343"/>
      <c r="BX1079" s="343"/>
      <c r="BY1079" s="343"/>
      <c r="BZ1079" s="338"/>
      <c r="CA1079" s="338"/>
      <c r="CB1079" s="338"/>
      <c r="CC1079" s="338"/>
      <c r="CD1079" s="338"/>
      <c r="CE1079" s="338"/>
      <c r="CF1079" s="338"/>
    </row>
    <row r="1080" ht="15.75" customHeight="1">
      <c r="A1080" s="829"/>
      <c r="B1080" s="338"/>
      <c r="C1080" s="338"/>
      <c r="D1080" s="338"/>
      <c r="E1080" s="338"/>
      <c r="F1080" s="346"/>
      <c r="G1080" s="546"/>
      <c r="H1080" s="547"/>
      <c r="I1080" s="786">
        <f t="shared" si="177"/>
        <v>0</v>
      </c>
      <c r="J1080" s="448"/>
      <c r="K1080" s="344"/>
      <c r="L1080" s="338"/>
      <c r="M1080" s="338"/>
      <c r="N1080" s="338"/>
      <c r="O1080" s="338"/>
      <c r="P1080" s="338"/>
      <c r="Q1080" s="338"/>
      <c r="R1080" s="338"/>
      <c r="S1080" s="338"/>
      <c r="T1080" s="338"/>
      <c r="U1080" s="338"/>
      <c r="V1080" s="338"/>
      <c r="W1080" s="338"/>
      <c r="X1080" s="338"/>
      <c r="Y1080" s="338"/>
      <c r="Z1080" s="338"/>
      <c r="AA1080" s="338"/>
      <c r="AB1080" s="338"/>
      <c r="AC1080" s="338"/>
      <c r="AD1080" s="338"/>
      <c r="AE1080" s="338"/>
      <c r="AF1080" s="338"/>
      <c r="AG1080" s="338"/>
      <c r="AH1080" s="338"/>
      <c r="AI1080" s="338"/>
      <c r="AJ1080" s="338"/>
      <c r="AK1080" s="338"/>
      <c r="AL1080" s="338"/>
      <c r="AM1080" s="338"/>
      <c r="AN1080" s="338"/>
      <c r="AO1080" s="338"/>
      <c r="AP1080" s="338"/>
      <c r="AQ1080" s="338"/>
      <c r="AR1080" s="338"/>
      <c r="AS1080" s="338"/>
      <c r="AT1080" s="338"/>
      <c r="AU1080" s="338"/>
      <c r="AV1080" s="338"/>
      <c r="AW1080" s="338"/>
      <c r="AX1080" s="338"/>
      <c r="AY1080" s="338"/>
      <c r="AZ1080" s="338"/>
      <c r="BA1080" s="338"/>
      <c r="BB1080" s="338"/>
      <c r="BC1080" s="338"/>
      <c r="BD1080" s="338"/>
      <c r="BE1080" s="338"/>
      <c r="BF1080" s="338"/>
      <c r="BG1080" s="338"/>
      <c r="BH1080" s="338"/>
      <c r="BI1080" s="338"/>
      <c r="BJ1080" s="338"/>
      <c r="BK1080" s="338"/>
      <c r="BL1080" s="338"/>
      <c r="BM1080" s="338"/>
      <c r="BN1080" s="338"/>
      <c r="BO1080" s="338"/>
      <c r="BP1080" s="338"/>
      <c r="BQ1080" s="338"/>
      <c r="BR1080" s="338"/>
      <c r="BS1080" s="338"/>
      <c r="BT1080" s="338"/>
      <c r="BU1080" s="338"/>
      <c r="BV1080" s="343"/>
      <c r="BW1080" s="343"/>
      <c r="BX1080" s="343"/>
      <c r="BY1080" s="343"/>
      <c r="BZ1080" s="338"/>
      <c r="CA1080" s="338"/>
      <c r="CB1080" s="338"/>
      <c r="CC1080" s="338"/>
      <c r="CD1080" s="338"/>
      <c r="CE1080" s="338"/>
      <c r="CF1080" s="338"/>
    </row>
    <row r="1081" ht="15.75" customHeight="1">
      <c r="A1081" s="829"/>
      <c r="B1081" s="338"/>
      <c r="C1081" s="338"/>
      <c r="D1081" s="338"/>
      <c r="E1081" s="338"/>
      <c r="F1081" s="346"/>
      <c r="G1081" s="546"/>
      <c r="H1081" s="547"/>
      <c r="I1081" s="786">
        <f t="shared" si="177"/>
        <v>0</v>
      </c>
      <c r="J1081" s="448"/>
      <c r="K1081" s="344"/>
      <c r="L1081" s="338"/>
      <c r="M1081" s="338"/>
      <c r="N1081" s="338"/>
      <c r="O1081" s="338"/>
      <c r="P1081" s="338"/>
      <c r="Q1081" s="338"/>
      <c r="R1081" s="338"/>
      <c r="S1081" s="338"/>
      <c r="T1081" s="338"/>
      <c r="U1081" s="338"/>
      <c r="V1081" s="338"/>
      <c r="W1081" s="338"/>
      <c r="X1081" s="338"/>
      <c r="Y1081" s="338"/>
      <c r="Z1081" s="338"/>
      <c r="AA1081" s="338"/>
      <c r="AB1081" s="338"/>
      <c r="AC1081" s="338"/>
      <c r="AD1081" s="338"/>
      <c r="AE1081" s="338"/>
      <c r="AF1081" s="338"/>
      <c r="AG1081" s="338"/>
      <c r="AH1081" s="338"/>
      <c r="AI1081" s="338"/>
      <c r="AJ1081" s="338"/>
      <c r="AK1081" s="338"/>
      <c r="AL1081" s="338"/>
      <c r="AM1081" s="338"/>
      <c r="AN1081" s="338"/>
      <c r="AO1081" s="338"/>
      <c r="AP1081" s="338"/>
      <c r="AQ1081" s="338"/>
      <c r="AR1081" s="338"/>
      <c r="AS1081" s="338"/>
      <c r="AT1081" s="338"/>
      <c r="AU1081" s="338"/>
      <c r="AV1081" s="338"/>
      <c r="AW1081" s="338"/>
      <c r="AX1081" s="338"/>
      <c r="AY1081" s="338"/>
      <c r="AZ1081" s="338"/>
      <c r="BA1081" s="338"/>
      <c r="BB1081" s="338"/>
      <c r="BC1081" s="338"/>
      <c r="BD1081" s="338"/>
      <c r="BE1081" s="338"/>
      <c r="BF1081" s="338"/>
      <c r="BG1081" s="338"/>
      <c r="BH1081" s="338"/>
      <c r="BI1081" s="338"/>
      <c r="BJ1081" s="338"/>
      <c r="BK1081" s="338"/>
      <c r="BL1081" s="338"/>
      <c r="BM1081" s="338"/>
      <c r="BN1081" s="338"/>
      <c r="BO1081" s="338"/>
      <c r="BP1081" s="338"/>
      <c r="BQ1081" s="338"/>
      <c r="BR1081" s="338"/>
      <c r="BS1081" s="338"/>
      <c r="BT1081" s="338"/>
      <c r="BU1081" s="338"/>
      <c r="BV1081" s="343"/>
      <c r="BW1081" s="343"/>
      <c r="BX1081" s="343"/>
      <c r="BY1081" s="343"/>
      <c r="BZ1081" s="338"/>
      <c r="CA1081" s="338"/>
      <c r="CB1081" s="338"/>
      <c r="CC1081" s="338"/>
      <c r="CD1081" s="338"/>
      <c r="CE1081" s="338"/>
      <c r="CF1081" s="338"/>
    </row>
    <row r="1082" ht="15.75" customHeight="1">
      <c r="A1082" s="829"/>
      <c r="B1082" s="338"/>
      <c r="C1082" s="338"/>
      <c r="D1082" s="338"/>
      <c r="E1082" s="338"/>
      <c r="F1082" s="346"/>
      <c r="G1082" s="546"/>
      <c r="H1082" s="547"/>
      <c r="I1082" s="786">
        <f t="shared" si="177"/>
        <v>0</v>
      </c>
      <c r="J1082" s="448"/>
      <c r="K1082" s="344"/>
      <c r="L1082" s="338"/>
      <c r="M1082" s="338"/>
      <c r="N1082" s="338"/>
      <c r="O1082" s="338"/>
      <c r="P1082" s="338"/>
      <c r="Q1082" s="338"/>
      <c r="R1082" s="338"/>
      <c r="S1082" s="338"/>
      <c r="T1082" s="338"/>
      <c r="U1082" s="338"/>
      <c r="V1082" s="338"/>
      <c r="W1082" s="338"/>
      <c r="X1082" s="338"/>
      <c r="Y1082" s="338"/>
      <c r="Z1082" s="338"/>
      <c r="AA1082" s="338"/>
      <c r="AB1082" s="338"/>
      <c r="AC1082" s="338"/>
      <c r="AD1082" s="338"/>
      <c r="AE1082" s="338"/>
      <c r="AF1082" s="338"/>
      <c r="AG1082" s="338"/>
      <c r="AH1082" s="338"/>
      <c r="AI1082" s="338"/>
      <c r="AJ1082" s="338"/>
      <c r="AK1082" s="338"/>
      <c r="AL1082" s="338"/>
      <c r="AM1082" s="338"/>
      <c r="AN1082" s="338"/>
      <c r="AO1082" s="338"/>
      <c r="AP1082" s="338"/>
      <c r="AQ1082" s="338"/>
      <c r="AR1082" s="338"/>
      <c r="AS1082" s="338"/>
      <c r="AT1082" s="338"/>
      <c r="AU1082" s="338"/>
      <c r="AV1082" s="338"/>
      <c r="AW1082" s="338"/>
      <c r="AX1082" s="338"/>
      <c r="AY1082" s="338"/>
      <c r="AZ1082" s="338"/>
      <c r="BA1082" s="338"/>
      <c r="BB1082" s="338"/>
      <c r="BC1082" s="338"/>
      <c r="BD1082" s="338"/>
      <c r="BE1082" s="338"/>
      <c r="BF1082" s="338"/>
      <c r="BG1082" s="338"/>
      <c r="BH1082" s="338"/>
      <c r="BI1082" s="338"/>
      <c r="BJ1082" s="338"/>
      <c r="BK1082" s="338"/>
      <c r="BL1082" s="338"/>
      <c r="BM1082" s="338"/>
      <c r="BN1082" s="338"/>
      <c r="BO1082" s="338"/>
      <c r="BP1082" s="338"/>
      <c r="BQ1082" s="338"/>
      <c r="BR1082" s="338"/>
      <c r="BS1082" s="338"/>
      <c r="BT1082" s="338"/>
      <c r="BU1082" s="338"/>
      <c r="BV1082" s="343"/>
      <c r="BW1082" s="343"/>
      <c r="BX1082" s="343"/>
      <c r="BY1082" s="343"/>
      <c r="BZ1082" s="338"/>
      <c r="CA1082" s="338"/>
      <c r="CB1082" s="338"/>
      <c r="CC1082" s="338"/>
      <c r="CD1082" s="338"/>
      <c r="CE1082" s="338"/>
      <c r="CF1082" s="338"/>
    </row>
    <row r="1083" ht="15.75" customHeight="1">
      <c r="A1083" s="829"/>
      <c r="B1083" s="338"/>
      <c r="C1083" s="338"/>
      <c r="D1083" s="338"/>
      <c r="E1083" s="338"/>
      <c r="F1083" s="346"/>
      <c r="G1083" s="546"/>
      <c r="H1083" s="547"/>
      <c r="I1083" s="786">
        <f t="shared" si="177"/>
        <v>0</v>
      </c>
      <c r="J1083" s="448"/>
      <c r="K1083" s="344"/>
      <c r="L1083" s="338"/>
      <c r="M1083" s="338"/>
      <c r="N1083" s="338"/>
      <c r="O1083" s="338"/>
      <c r="P1083" s="338"/>
      <c r="Q1083" s="338"/>
      <c r="R1083" s="338"/>
      <c r="S1083" s="338"/>
      <c r="T1083" s="338"/>
      <c r="U1083" s="338"/>
      <c r="V1083" s="338"/>
      <c r="W1083" s="338"/>
      <c r="X1083" s="338"/>
      <c r="Y1083" s="338"/>
      <c r="Z1083" s="338"/>
      <c r="AA1083" s="338"/>
      <c r="AB1083" s="338"/>
      <c r="AC1083" s="338"/>
      <c r="AD1083" s="338"/>
      <c r="AE1083" s="338"/>
      <c r="AF1083" s="338"/>
      <c r="AG1083" s="338"/>
      <c r="AH1083" s="338"/>
      <c r="AI1083" s="338"/>
      <c r="AJ1083" s="338"/>
      <c r="AK1083" s="338"/>
      <c r="AL1083" s="338"/>
      <c r="AM1083" s="338"/>
      <c r="AN1083" s="338"/>
      <c r="AO1083" s="338"/>
      <c r="AP1083" s="338"/>
      <c r="AQ1083" s="338"/>
      <c r="AR1083" s="338"/>
      <c r="AS1083" s="338"/>
      <c r="AT1083" s="338"/>
      <c r="AU1083" s="338"/>
      <c r="AV1083" s="338"/>
      <c r="AW1083" s="338"/>
      <c r="AX1083" s="338"/>
      <c r="AY1083" s="338"/>
      <c r="AZ1083" s="338"/>
      <c r="BA1083" s="338"/>
      <c r="BB1083" s="338"/>
      <c r="BC1083" s="338"/>
      <c r="BD1083" s="338"/>
      <c r="BE1083" s="338"/>
      <c r="BF1083" s="338"/>
      <c r="BG1083" s="338"/>
      <c r="BH1083" s="338"/>
      <c r="BI1083" s="338"/>
      <c r="BJ1083" s="338"/>
      <c r="BK1083" s="338"/>
      <c r="BL1083" s="338"/>
      <c r="BM1083" s="338"/>
      <c r="BN1083" s="338"/>
      <c r="BO1083" s="338"/>
      <c r="BP1083" s="338"/>
      <c r="BQ1083" s="338"/>
      <c r="BR1083" s="338"/>
      <c r="BS1083" s="338"/>
      <c r="BT1083" s="338"/>
      <c r="BU1083" s="338"/>
      <c r="BV1083" s="343"/>
      <c r="BW1083" s="343"/>
      <c r="BX1083" s="343"/>
      <c r="BY1083" s="343"/>
      <c r="BZ1083" s="338"/>
      <c r="CA1083" s="338"/>
      <c r="CB1083" s="338"/>
      <c r="CC1083" s="338"/>
      <c r="CD1083" s="338"/>
      <c r="CE1083" s="338"/>
      <c r="CF1083" s="338"/>
    </row>
    <row r="1084" ht="15.75" customHeight="1">
      <c r="A1084" s="829"/>
      <c r="B1084" s="338"/>
      <c r="C1084" s="338"/>
      <c r="D1084" s="338"/>
      <c r="E1084" s="338"/>
      <c r="F1084" s="346"/>
      <c r="G1084" s="546"/>
      <c r="H1084" s="547"/>
      <c r="I1084" s="786">
        <f t="shared" si="177"/>
        <v>0</v>
      </c>
      <c r="J1084" s="448"/>
      <c r="K1084" s="344"/>
      <c r="L1084" s="338"/>
      <c r="M1084" s="338"/>
      <c r="N1084" s="338"/>
      <c r="O1084" s="338"/>
      <c r="P1084" s="338"/>
      <c r="Q1084" s="338"/>
      <c r="R1084" s="338"/>
      <c r="S1084" s="338"/>
      <c r="T1084" s="338"/>
      <c r="U1084" s="338"/>
      <c r="V1084" s="338"/>
      <c r="W1084" s="338"/>
      <c r="X1084" s="338"/>
      <c r="Y1084" s="338"/>
      <c r="Z1084" s="338"/>
      <c r="AA1084" s="338"/>
      <c r="AB1084" s="338"/>
      <c r="AC1084" s="338"/>
      <c r="AD1084" s="338"/>
      <c r="AE1084" s="338"/>
      <c r="AF1084" s="338"/>
      <c r="AG1084" s="338"/>
      <c r="AH1084" s="338"/>
      <c r="AI1084" s="338"/>
      <c r="AJ1084" s="338"/>
      <c r="AK1084" s="338"/>
      <c r="AL1084" s="338"/>
      <c r="AM1084" s="338"/>
      <c r="AN1084" s="338"/>
      <c r="AO1084" s="338"/>
      <c r="AP1084" s="338"/>
      <c r="AQ1084" s="338"/>
      <c r="AR1084" s="338"/>
      <c r="AS1084" s="338"/>
      <c r="AT1084" s="338"/>
      <c r="AU1084" s="338"/>
      <c r="AV1084" s="338"/>
      <c r="AW1084" s="338"/>
      <c r="AX1084" s="338"/>
      <c r="AY1084" s="338"/>
      <c r="AZ1084" s="338"/>
      <c r="BA1084" s="338"/>
      <c r="BB1084" s="338"/>
      <c r="BC1084" s="338"/>
      <c r="BD1084" s="338"/>
      <c r="BE1084" s="338"/>
      <c r="BF1084" s="338"/>
      <c r="BG1084" s="338"/>
      <c r="BH1084" s="338"/>
      <c r="BI1084" s="338"/>
      <c r="BJ1084" s="338"/>
      <c r="BK1084" s="338"/>
      <c r="BL1084" s="338"/>
      <c r="BM1084" s="338"/>
      <c r="BN1084" s="338"/>
      <c r="BO1084" s="338"/>
      <c r="BP1084" s="338"/>
      <c r="BQ1084" s="338"/>
      <c r="BR1084" s="338"/>
      <c r="BS1084" s="338"/>
      <c r="BT1084" s="338"/>
      <c r="BU1084" s="338"/>
      <c r="BV1084" s="343"/>
      <c r="BW1084" s="343"/>
      <c r="BX1084" s="343"/>
      <c r="BY1084" s="343"/>
      <c r="BZ1084" s="338"/>
      <c r="CA1084" s="338"/>
      <c r="CB1084" s="338"/>
      <c r="CC1084" s="338"/>
      <c r="CD1084" s="338"/>
      <c r="CE1084" s="338"/>
      <c r="CF1084" s="338"/>
    </row>
    <row r="1085" ht="15.75" customHeight="1">
      <c r="A1085" s="829"/>
      <c r="B1085" s="338"/>
      <c r="C1085" s="338"/>
      <c r="D1085" s="338"/>
      <c r="E1085" s="338"/>
      <c r="F1085" s="346"/>
      <c r="G1085" s="546"/>
      <c r="H1085" s="547"/>
      <c r="I1085" s="786">
        <f t="shared" si="177"/>
        <v>0</v>
      </c>
      <c r="J1085" s="448"/>
      <c r="K1085" s="344"/>
      <c r="L1085" s="338"/>
      <c r="M1085" s="338"/>
      <c r="N1085" s="338"/>
      <c r="O1085" s="338"/>
      <c r="P1085" s="338"/>
      <c r="Q1085" s="338"/>
      <c r="R1085" s="338"/>
      <c r="S1085" s="338"/>
      <c r="T1085" s="338"/>
      <c r="U1085" s="338"/>
      <c r="V1085" s="338"/>
      <c r="W1085" s="338"/>
      <c r="X1085" s="338"/>
      <c r="Y1085" s="338"/>
      <c r="Z1085" s="338"/>
      <c r="AA1085" s="338"/>
      <c r="AB1085" s="338"/>
      <c r="AC1085" s="338"/>
      <c r="AD1085" s="338"/>
      <c r="AE1085" s="338"/>
      <c r="AF1085" s="338"/>
      <c r="AG1085" s="338"/>
      <c r="AH1085" s="338"/>
      <c r="AI1085" s="338"/>
      <c r="AJ1085" s="338"/>
      <c r="AK1085" s="338"/>
      <c r="AL1085" s="338"/>
      <c r="AM1085" s="338"/>
      <c r="AN1085" s="338"/>
      <c r="AO1085" s="338"/>
      <c r="AP1085" s="338"/>
      <c r="AQ1085" s="338"/>
      <c r="AR1085" s="338"/>
      <c r="AS1085" s="338"/>
      <c r="AT1085" s="338"/>
      <c r="AU1085" s="338"/>
      <c r="AV1085" s="338"/>
      <c r="AW1085" s="338"/>
      <c r="AX1085" s="338"/>
      <c r="AY1085" s="338"/>
      <c r="AZ1085" s="338"/>
      <c r="BA1085" s="338"/>
      <c r="BB1085" s="338"/>
      <c r="BC1085" s="338"/>
      <c r="BD1085" s="338"/>
      <c r="BE1085" s="338"/>
      <c r="BF1085" s="338"/>
      <c r="BG1085" s="338"/>
      <c r="BH1085" s="338"/>
      <c r="BI1085" s="338"/>
      <c r="BJ1085" s="338"/>
      <c r="BK1085" s="338"/>
      <c r="BL1085" s="338"/>
      <c r="BM1085" s="338"/>
      <c r="BN1085" s="338"/>
      <c r="BO1085" s="338"/>
      <c r="BP1085" s="338"/>
      <c r="BQ1085" s="338"/>
      <c r="BR1085" s="338"/>
      <c r="BS1085" s="338"/>
      <c r="BT1085" s="338"/>
      <c r="BU1085" s="338"/>
      <c r="BV1085" s="343"/>
      <c r="BW1085" s="343"/>
      <c r="BX1085" s="343"/>
      <c r="BY1085" s="343"/>
      <c r="BZ1085" s="338"/>
      <c r="CA1085" s="338"/>
      <c r="CB1085" s="338"/>
      <c r="CC1085" s="338"/>
      <c r="CD1085" s="338"/>
      <c r="CE1085" s="338"/>
      <c r="CF1085" s="338"/>
    </row>
    <row r="1086" ht="15.75" customHeight="1">
      <c r="A1086" s="829"/>
      <c r="B1086" s="338"/>
      <c r="C1086" s="338"/>
      <c r="D1086" s="338"/>
      <c r="E1086" s="338"/>
      <c r="F1086" s="346"/>
      <c r="G1086" s="546"/>
      <c r="H1086" s="547"/>
      <c r="I1086" s="786">
        <f t="shared" si="177"/>
        <v>0</v>
      </c>
      <c r="J1086" s="448"/>
      <c r="K1086" s="344"/>
      <c r="L1086" s="338"/>
      <c r="M1086" s="338"/>
      <c r="N1086" s="338"/>
      <c r="O1086" s="338"/>
      <c r="P1086" s="338"/>
      <c r="Q1086" s="338"/>
      <c r="R1086" s="338"/>
      <c r="S1086" s="338"/>
      <c r="T1086" s="338"/>
      <c r="U1086" s="338"/>
      <c r="V1086" s="338"/>
      <c r="W1086" s="338"/>
      <c r="X1086" s="338"/>
      <c r="Y1086" s="338"/>
      <c r="Z1086" s="338"/>
      <c r="AA1086" s="338"/>
      <c r="AB1086" s="338"/>
      <c r="AC1086" s="338"/>
      <c r="AD1086" s="338"/>
      <c r="AE1086" s="338"/>
      <c r="AF1086" s="338"/>
      <c r="AG1086" s="338"/>
      <c r="AH1086" s="338"/>
      <c r="AI1086" s="338"/>
      <c r="AJ1086" s="338"/>
      <c r="AK1086" s="338"/>
      <c r="AL1086" s="338"/>
      <c r="AM1086" s="338"/>
      <c r="AN1086" s="338"/>
      <c r="AO1086" s="338"/>
      <c r="AP1086" s="338"/>
      <c r="AQ1086" s="338"/>
      <c r="AR1086" s="338"/>
      <c r="AS1086" s="338"/>
      <c r="AT1086" s="338"/>
      <c r="AU1086" s="338"/>
      <c r="AV1086" s="338"/>
      <c r="AW1086" s="338"/>
      <c r="AX1086" s="338"/>
      <c r="AY1086" s="338"/>
      <c r="AZ1086" s="338"/>
      <c r="BA1086" s="338"/>
      <c r="BB1086" s="338"/>
      <c r="BC1086" s="338"/>
      <c r="BD1086" s="338"/>
      <c r="BE1086" s="338"/>
      <c r="BF1086" s="338"/>
      <c r="BG1086" s="338"/>
      <c r="BH1086" s="338"/>
      <c r="BI1086" s="338"/>
      <c r="BJ1086" s="338"/>
      <c r="BK1086" s="338"/>
      <c r="BL1086" s="338"/>
      <c r="BM1086" s="338"/>
      <c r="BN1086" s="338"/>
      <c r="BO1086" s="338"/>
      <c r="BP1086" s="338"/>
      <c r="BQ1086" s="338"/>
      <c r="BR1086" s="338"/>
      <c r="BS1086" s="338"/>
      <c r="BT1086" s="338"/>
      <c r="BU1086" s="338"/>
      <c r="BV1086" s="343"/>
      <c r="BW1086" s="343"/>
      <c r="BX1086" s="343"/>
      <c r="BY1086" s="343"/>
      <c r="BZ1086" s="338"/>
      <c r="CA1086" s="338"/>
      <c r="CB1086" s="338"/>
      <c r="CC1086" s="338"/>
      <c r="CD1086" s="338"/>
      <c r="CE1086" s="338"/>
      <c r="CF1086" s="338"/>
    </row>
    <row r="1087" ht="15.75" customHeight="1">
      <c r="A1087" s="829"/>
      <c r="B1087" s="338"/>
      <c r="C1087" s="338"/>
      <c r="D1087" s="338"/>
      <c r="E1087" s="338"/>
      <c r="F1087" s="346"/>
      <c r="G1087" s="546"/>
      <c r="H1087" s="547"/>
      <c r="I1087" s="786">
        <f t="shared" si="177"/>
        <v>0</v>
      </c>
      <c r="J1087" s="448"/>
      <c r="K1087" s="344"/>
      <c r="L1087" s="338"/>
      <c r="M1087" s="338"/>
      <c r="N1087" s="338"/>
      <c r="O1087" s="338"/>
      <c r="P1087" s="338"/>
      <c r="Q1087" s="338"/>
      <c r="R1087" s="338"/>
      <c r="S1087" s="338"/>
      <c r="T1087" s="338"/>
      <c r="U1087" s="338"/>
      <c r="V1087" s="338"/>
      <c r="W1087" s="338"/>
      <c r="X1087" s="338"/>
      <c r="Y1087" s="338"/>
      <c r="Z1087" s="338"/>
      <c r="AA1087" s="338"/>
      <c r="AB1087" s="338"/>
      <c r="AC1087" s="338"/>
      <c r="AD1087" s="338"/>
      <c r="AE1087" s="338"/>
      <c r="AF1087" s="338"/>
      <c r="AG1087" s="338"/>
      <c r="AH1087" s="338"/>
      <c r="AI1087" s="338"/>
      <c r="AJ1087" s="338"/>
      <c r="AK1087" s="338"/>
      <c r="AL1087" s="338"/>
      <c r="AM1087" s="338"/>
      <c r="AN1087" s="338"/>
      <c r="AO1087" s="338"/>
      <c r="AP1087" s="338"/>
      <c r="AQ1087" s="338"/>
      <c r="AR1087" s="338"/>
      <c r="AS1087" s="338"/>
      <c r="AT1087" s="338"/>
      <c r="AU1087" s="338"/>
      <c r="AV1087" s="338"/>
      <c r="AW1087" s="338"/>
      <c r="AX1087" s="338"/>
      <c r="AY1087" s="338"/>
      <c r="AZ1087" s="338"/>
      <c r="BA1087" s="338"/>
      <c r="BB1087" s="338"/>
      <c r="BC1087" s="338"/>
      <c r="BD1087" s="338"/>
      <c r="BE1087" s="338"/>
      <c r="BF1087" s="338"/>
      <c r="BG1087" s="338"/>
      <c r="BH1087" s="338"/>
      <c r="BI1087" s="338"/>
      <c r="BJ1087" s="338"/>
      <c r="BK1087" s="338"/>
      <c r="BL1087" s="338"/>
      <c r="BM1087" s="338"/>
      <c r="BN1087" s="338"/>
      <c r="BO1087" s="338"/>
      <c r="BP1087" s="338"/>
      <c r="BQ1087" s="338"/>
      <c r="BR1087" s="338"/>
      <c r="BS1087" s="338"/>
      <c r="BT1087" s="338"/>
      <c r="BU1087" s="338"/>
      <c r="BV1087" s="343"/>
      <c r="BW1087" s="343"/>
      <c r="BX1087" s="343"/>
      <c r="BY1087" s="343"/>
      <c r="BZ1087" s="338"/>
      <c r="CA1087" s="338"/>
      <c r="CB1087" s="338"/>
      <c r="CC1087" s="338"/>
      <c r="CD1087" s="338"/>
      <c r="CE1087" s="338"/>
      <c r="CF1087" s="338"/>
    </row>
    <row r="1088" ht="15.75" customHeight="1">
      <c r="A1088" s="829"/>
      <c r="B1088" s="338"/>
      <c r="C1088" s="338"/>
      <c r="D1088" s="338"/>
      <c r="E1088" s="338"/>
      <c r="F1088" s="346"/>
      <c r="G1088" s="546"/>
      <c r="H1088" s="547"/>
      <c r="I1088" s="786">
        <f t="shared" si="177"/>
        <v>0</v>
      </c>
      <c r="J1088" s="448"/>
      <c r="K1088" s="344"/>
      <c r="L1088" s="338"/>
      <c r="M1088" s="338"/>
      <c r="N1088" s="338"/>
      <c r="O1088" s="338"/>
      <c r="P1088" s="338"/>
      <c r="Q1088" s="338"/>
      <c r="R1088" s="338"/>
      <c r="S1088" s="338"/>
      <c r="T1088" s="338"/>
      <c r="U1088" s="338"/>
      <c r="V1088" s="338"/>
      <c r="W1088" s="338"/>
      <c r="X1088" s="338"/>
      <c r="Y1088" s="338"/>
      <c r="Z1088" s="338"/>
      <c r="AA1088" s="338"/>
      <c r="AB1088" s="338"/>
      <c r="AC1088" s="338"/>
      <c r="AD1088" s="338"/>
      <c r="AE1088" s="338"/>
      <c r="AF1088" s="338"/>
      <c r="AG1088" s="338"/>
      <c r="AH1088" s="338"/>
      <c r="AI1088" s="338"/>
      <c r="AJ1088" s="338"/>
      <c r="AK1088" s="338"/>
      <c r="AL1088" s="338"/>
      <c r="AM1088" s="338"/>
      <c r="AN1088" s="338"/>
      <c r="AO1088" s="338"/>
      <c r="AP1088" s="338"/>
      <c r="AQ1088" s="338"/>
      <c r="AR1088" s="338"/>
      <c r="AS1088" s="338"/>
      <c r="AT1088" s="338"/>
      <c r="AU1088" s="338"/>
      <c r="AV1088" s="338"/>
      <c r="AW1088" s="338"/>
      <c r="AX1088" s="338"/>
      <c r="AY1088" s="338"/>
      <c r="AZ1088" s="338"/>
      <c r="BA1088" s="338"/>
      <c r="BB1088" s="338"/>
      <c r="BC1088" s="338"/>
      <c r="BD1088" s="338"/>
      <c r="BE1088" s="338"/>
      <c r="BF1088" s="338"/>
      <c r="BG1088" s="338"/>
      <c r="BH1088" s="338"/>
      <c r="BI1088" s="338"/>
      <c r="BJ1088" s="338"/>
      <c r="BK1088" s="338"/>
      <c r="BL1088" s="338"/>
      <c r="BM1088" s="338"/>
      <c r="BN1088" s="338"/>
      <c r="BO1088" s="338"/>
      <c r="BP1088" s="338"/>
      <c r="BQ1088" s="338"/>
      <c r="BR1088" s="338"/>
      <c r="BS1088" s="338"/>
      <c r="BT1088" s="338"/>
      <c r="BU1088" s="338"/>
      <c r="BV1088" s="343"/>
      <c r="BW1088" s="343"/>
      <c r="BX1088" s="343"/>
      <c r="BY1088" s="343"/>
      <c r="BZ1088" s="338"/>
      <c r="CA1088" s="338"/>
      <c r="CB1088" s="338"/>
      <c r="CC1088" s="338"/>
      <c r="CD1088" s="338"/>
      <c r="CE1088" s="338"/>
      <c r="CF1088" s="338"/>
    </row>
    <row r="1089" ht="15.75" customHeight="1">
      <c r="A1089" s="829"/>
      <c r="B1089" s="338"/>
      <c r="C1089" s="338"/>
      <c r="D1089" s="338"/>
      <c r="E1089" s="338"/>
      <c r="F1089" s="346"/>
      <c r="G1089" s="546"/>
      <c r="H1089" s="547"/>
      <c r="I1089" s="786">
        <f t="shared" si="177"/>
        <v>0</v>
      </c>
      <c r="J1089" s="448"/>
      <c r="K1089" s="344"/>
      <c r="L1089" s="338"/>
      <c r="M1089" s="338"/>
      <c r="N1089" s="338"/>
      <c r="O1089" s="338"/>
      <c r="P1089" s="338"/>
      <c r="Q1089" s="338"/>
      <c r="R1089" s="338"/>
      <c r="S1089" s="338"/>
      <c r="T1089" s="338"/>
      <c r="U1089" s="338"/>
      <c r="V1089" s="338"/>
      <c r="W1089" s="338"/>
      <c r="X1089" s="338"/>
      <c r="Y1089" s="338"/>
      <c r="Z1089" s="338"/>
      <c r="AA1089" s="338"/>
      <c r="AB1089" s="338"/>
      <c r="AC1089" s="338"/>
      <c r="AD1089" s="338"/>
      <c r="AE1089" s="338"/>
      <c r="AF1089" s="338"/>
      <c r="AG1089" s="338"/>
      <c r="AH1089" s="338"/>
      <c r="AI1089" s="338"/>
      <c r="AJ1089" s="338"/>
      <c r="AK1089" s="338"/>
      <c r="AL1089" s="338"/>
      <c r="AM1089" s="338"/>
      <c r="AN1089" s="338"/>
      <c r="AO1089" s="338"/>
      <c r="AP1089" s="338"/>
      <c r="AQ1089" s="338"/>
      <c r="AR1089" s="338"/>
      <c r="AS1089" s="338"/>
      <c r="AT1089" s="338"/>
      <c r="AU1089" s="338"/>
      <c r="AV1089" s="338"/>
      <c r="AW1089" s="338"/>
      <c r="AX1089" s="338"/>
      <c r="AY1089" s="338"/>
      <c r="AZ1089" s="338"/>
      <c r="BA1089" s="338"/>
      <c r="BB1089" s="338"/>
      <c r="BC1089" s="338"/>
      <c r="BD1089" s="338"/>
      <c r="BE1089" s="338"/>
      <c r="BF1089" s="338"/>
      <c r="BG1089" s="338"/>
      <c r="BH1089" s="338"/>
      <c r="BI1089" s="338"/>
      <c r="BJ1089" s="338"/>
      <c r="BK1089" s="338"/>
      <c r="BL1089" s="338"/>
      <c r="BM1089" s="338"/>
      <c r="BN1089" s="338"/>
      <c r="BO1089" s="338"/>
      <c r="BP1089" s="338"/>
      <c r="BQ1089" s="338"/>
      <c r="BR1089" s="338"/>
      <c r="BS1089" s="338"/>
      <c r="BT1089" s="338"/>
      <c r="BU1089" s="338"/>
      <c r="BV1089" s="343"/>
      <c r="BW1089" s="343"/>
      <c r="BX1089" s="343"/>
      <c r="BY1089" s="343"/>
      <c r="BZ1089" s="338"/>
      <c r="CA1089" s="338"/>
      <c r="CB1089" s="338"/>
      <c r="CC1089" s="338"/>
      <c r="CD1089" s="338"/>
      <c r="CE1089" s="338"/>
      <c r="CF1089" s="338"/>
    </row>
    <row r="1090" ht="15.75" customHeight="1">
      <c r="A1090" s="829"/>
      <c r="B1090" s="338"/>
      <c r="C1090" s="338"/>
      <c r="D1090" s="338"/>
      <c r="E1090" s="338"/>
      <c r="F1090" s="346"/>
      <c r="G1090" s="546"/>
      <c r="H1090" s="547"/>
      <c r="I1090" s="786">
        <f t="shared" si="177"/>
        <v>0</v>
      </c>
      <c r="J1090" s="448"/>
      <c r="K1090" s="344"/>
      <c r="L1090" s="338"/>
      <c r="M1090" s="338"/>
      <c r="N1090" s="338"/>
      <c r="O1090" s="338"/>
      <c r="P1090" s="338"/>
      <c r="Q1090" s="338"/>
      <c r="R1090" s="338"/>
      <c r="S1090" s="338"/>
      <c r="T1090" s="338"/>
      <c r="U1090" s="338"/>
      <c r="V1090" s="338"/>
      <c r="W1090" s="338"/>
      <c r="X1090" s="338"/>
      <c r="Y1090" s="338"/>
      <c r="Z1090" s="338"/>
      <c r="AA1090" s="338"/>
      <c r="AB1090" s="338"/>
      <c r="AC1090" s="338"/>
      <c r="AD1090" s="338"/>
      <c r="AE1090" s="338"/>
      <c r="AF1090" s="338"/>
      <c r="AG1090" s="338"/>
      <c r="AH1090" s="338"/>
      <c r="AI1090" s="338"/>
      <c r="AJ1090" s="338"/>
      <c r="AK1090" s="338"/>
      <c r="AL1090" s="338"/>
      <c r="AM1090" s="338"/>
      <c r="AN1090" s="338"/>
      <c r="AO1090" s="338"/>
      <c r="AP1090" s="338"/>
      <c r="AQ1090" s="338"/>
      <c r="AR1090" s="338"/>
      <c r="AS1090" s="338"/>
      <c r="AT1090" s="338"/>
      <c r="AU1090" s="338"/>
      <c r="AV1090" s="338"/>
      <c r="AW1090" s="338"/>
      <c r="AX1090" s="338"/>
      <c r="AY1090" s="338"/>
      <c r="AZ1090" s="338"/>
      <c r="BA1090" s="338"/>
      <c r="BB1090" s="338"/>
      <c r="BC1090" s="338"/>
      <c r="BD1090" s="338"/>
      <c r="BE1090" s="338"/>
      <c r="BF1090" s="338"/>
      <c r="BG1090" s="338"/>
      <c r="BH1090" s="338"/>
      <c r="BI1090" s="338"/>
      <c r="BJ1090" s="338"/>
      <c r="BK1090" s="338"/>
      <c r="BL1090" s="338"/>
      <c r="BM1090" s="338"/>
      <c r="BN1090" s="338"/>
      <c r="BO1090" s="338"/>
      <c r="BP1090" s="338"/>
      <c r="BQ1090" s="338"/>
      <c r="BR1090" s="338"/>
      <c r="BS1090" s="338"/>
      <c r="BT1090" s="338"/>
      <c r="BU1090" s="338"/>
      <c r="BV1090" s="343"/>
      <c r="BW1090" s="343"/>
      <c r="BX1090" s="343"/>
      <c r="BY1090" s="343"/>
      <c r="BZ1090" s="338"/>
      <c r="CA1090" s="338"/>
      <c r="CB1090" s="338"/>
      <c r="CC1090" s="338"/>
      <c r="CD1090" s="338"/>
      <c r="CE1090" s="338"/>
      <c r="CF1090" s="338"/>
    </row>
    <row r="1091" ht="15.75" customHeight="1">
      <c r="A1091" s="829"/>
      <c r="B1091" s="338"/>
      <c r="C1091" s="338"/>
      <c r="D1091" s="338"/>
      <c r="E1091" s="338"/>
      <c r="F1091" s="346"/>
      <c r="G1091" s="546"/>
      <c r="H1091" s="547"/>
      <c r="I1091" s="786">
        <f t="shared" si="177"/>
        <v>0</v>
      </c>
      <c r="J1091" s="448"/>
      <c r="K1091" s="344"/>
      <c r="L1091" s="338"/>
      <c r="M1091" s="338"/>
      <c r="N1091" s="338"/>
      <c r="O1091" s="338"/>
      <c r="P1091" s="338"/>
      <c r="Q1091" s="338"/>
      <c r="R1091" s="338"/>
      <c r="S1091" s="338"/>
      <c r="T1091" s="338"/>
      <c r="U1091" s="338"/>
      <c r="V1091" s="338"/>
      <c r="W1091" s="338"/>
      <c r="X1091" s="338"/>
      <c r="Y1091" s="338"/>
      <c r="Z1091" s="338"/>
      <c r="AA1091" s="338"/>
      <c r="AB1091" s="338"/>
      <c r="AC1091" s="338"/>
      <c r="AD1091" s="338"/>
      <c r="AE1091" s="338"/>
      <c r="AF1091" s="338"/>
      <c r="AG1091" s="338"/>
      <c r="AH1091" s="338"/>
      <c r="AI1091" s="338"/>
      <c r="AJ1091" s="338"/>
      <c r="AK1091" s="338"/>
      <c r="AL1091" s="338"/>
      <c r="AM1091" s="338"/>
      <c r="AN1091" s="338"/>
      <c r="AO1091" s="338"/>
      <c r="AP1091" s="338"/>
      <c r="AQ1091" s="338"/>
      <c r="AR1091" s="338"/>
      <c r="AS1091" s="338"/>
      <c r="AT1091" s="338"/>
      <c r="AU1091" s="338"/>
      <c r="AV1091" s="338"/>
      <c r="AW1091" s="338"/>
      <c r="AX1091" s="338"/>
      <c r="AY1091" s="338"/>
      <c r="AZ1091" s="338"/>
      <c r="BA1091" s="338"/>
      <c r="BB1091" s="338"/>
      <c r="BC1091" s="338"/>
      <c r="BD1091" s="338"/>
      <c r="BE1091" s="338"/>
      <c r="BF1091" s="338"/>
      <c r="BG1091" s="338"/>
      <c r="BH1091" s="338"/>
      <c r="BI1091" s="338"/>
      <c r="BJ1091" s="338"/>
      <c r="BK1091" s="338"/>
      <c r="BL1091" s="338"/>
      <c r="BM1091" s="338"/>
      <c r="BN1091" s="338"/>
      <c r="BO1091" s="338"/>
      <c r="BP1091" s="338"/>
      <c r="BQ1091" s="338"/>
      <c r="BR1091" s="338"/>
      <c r="BS1091" s="338"/>
      <c r="BT1091" s="338"/>
      <c r="BU1091" s="338"/>
      <c r="BV1091" s="343"/>
      <c r="BW1091" s="343"/>
      <c r="BX1091" s="343"/>
      <c r="BY1091" s="343"/>
      <c r="BZ1091" s="338"/>
      <c r="CA1091" s="338"/>
      <c r="CB1091" s="338"/>
      <c r="CC1091" s="338"/>
      <c r="CD1091" s="338"/>
      <c r="CE1091" s="338"/>
      <c r="CF1091" s="338"/>
    </row>
    <row r="1092" ht="15.75" customHeight="1">
      <c r="A1092" s="829"/>
      <c r="B1092" s="338"/>
      <c r="C1092" s="338"/>
      <c r="D1092" s="338"/>
      <c r="E1092" s="338"/>
      <c r="F1092" s="346"/>
      <c r="G1092" s="546"/>
      <c r="H1092" s="547"/>
      <c r="I1092" s="786">
        <f t="shared" si="177"/>
        <v>0</v>
      </c>
      <c r="J1092" s="448"/>
      <c r="K1092" s="344"/>
      <c r="L1092" s="338"/>
      <c r="M1092" s="338"/>
      <c r="N1092" s="338"/>
      <c r="O1092" s="338"/>
      <c r="P1092" s="338"/>
      <c r="Q1092" s="338"/>
      <c r="R1092" s="338"/>
      <c r="S1092" s="338"/>
      <c r="T1092" s="338"/>
      <c r="U1092" s="338"/>
      <c r="V1092" s="338"/>
      <c r="W1092" s="338"/>
      <c r="X1092" s="338"/>
      <c r="Y1092" s="338"/>
      <c r="Z1092" s="338"/>
      <c r="AA1092" s="338"/>
      <c r="AB1092" s="338"/>
      <c r="AC1092" s="338"/>
      <c r="AD1092" s="338"/>
      <c r="AE1092" s="338"/>
      <c r="AF1092" s="338"/>
      <c r="AG1092" s="338"/>
      <c r="AH1092" s="338"/>
      <c r="AI1092" s="338"/>
      <c r="AJ1092" s="338"/>
      <c r="AK1092" s="338"/>
      <c r="AL1092" s="338"/>
      <c r="AM1092" s="338"/>
      <c r="AN1092" s="338"/>
      <c r="AO1092" s="338"/>
      <c r="AP1092" s="338"/>
      <c r="AQ1092" s="338"/>
      <c r="AR1092" s="338"/>
      <c r="AS1092" s="338"/>
      <c r="AT1092" s="338"/>
      <c r="AU1092" s="338"/>
      <c r="AV1092" s="338"/>
      <c r="AW1092" s="338"/>
      <c r="AX1092" s="338"/>
      <c r="AY1092" s="338"/>
      <c r="AZ1092" s="338"/>
      <c r="BA1092" s="338"/>
      <c r="BB1092" s="338"/>
      <c r="BC1092" s="338"/>
      <c r="BD1092" s="338"/>
      <c r="BE1092" s="338"/>
      <c r="BF1092" s="338"/>
      <c r="BG1092" s="338"/>
      <c r="BH1092" s="338"/>
      <c r="BI1092" s="338"/>
      <c r="BJ1092" s="338"/>
      <c r="BK1092" s="338"/>
      <c r="BL1092" s="338"/>
      <c r="BM1092" s="338"/>
      <c r="BN1092" s="338"/>
      <c r="BO1092" s="338"/>
      <c r="BP1092" s="338"/>
      <c r="BQ1092" s="338"/>
      <c r="BR1092" s="338"/>
      <c r="BS1092" s="338"/>
      <c r="BT1092" s="338"/>
      <c r="BU1092" s="338"/>
      <c r="BV1092" s="343"/>
      <c r="BW1092" s="343"/>
      <c r="BX1092" s="343"/>
      <c r="BY1092" s="343"/>
      <c r="BZ1092" s="338"/>
      <c r="CA1092" s="338"/>
      <c r="CB1092" s="338"/>
      <c r="CC1092" s="338"/>
      <c r="CD1092" s="338"/>
      <c r="CE1092" s="338"/>
      <c r="CF1092" s="338"/>
    </row>
    <row r="1093" ht="15.75" customHeight="1">
      <c r="A1093" s="829"/>
      <c r="B1093" s="338"/>
      <c r="C1093" s="338"/>
      <c r="D1093" s="338"/>
      <c r="E1093" s="338"/>
      <c r="F1093" s="346"/>
      <c r="G1093" s="546"/>
      <c r="H1093" s="547"/>
      <c r="I1093" s="786">
        <f t="shared" si="177"/>
        <v>0</v>
      </c>
      <c r="J1093" s="448"/>
      <c r="K1093" s="344"/>
      <c r="L1093" s="338"/>
      <c r="M1093" s="338"/>
      <c r="N1093" s="338"/>
      <c r="O1093" s="338"/>
      <c r="P1093" s="338"/>
      <c r="Q1093" s="338"/>
      <c r="R1093" s="338"/>
      <c r="S1093" s="338"/>
      <c r="T1093" s="338"/>
      <c r="U1093" s="338"/>
      <c r="V1093" s="338"/>
      <c r="W1093" s="338"/>
      <c r="X1093" s="338"/>
      <c r="Y1093" s="338"/>
      <c r="Z1093" s="338"/>
      <c r="AA1093" s="338"/>
      <c r="AB1093" s="338"/>
      <c r="AC1093" s="338"/>
      <c r="AD1093" s="338"/>
      <c r="AE1093" s="338"/>
      <c r="AF1093" s="338"/>
      <c r="AG1093" s="338"/>
      <c r="AH1093" s="338"/>
      <c r="AI1093" s="338"/>
      <c r="AJ1093" s="338"/>
      <c r="AK1093" s="338"/>
      <c r="AL1093" s="338"/>
      <c r="AM1093" s="338"/>
      <c r="AN1093" s="338"/>
      <c r="AO1093" s="338"/>
      <c r="AP1093" s="338"/>
      <c r="AQ1093" s="338"/>
      <c r="AR1093" s="338"/>
      <c r="AS1093" s="338"/>
      <c r="AT1093" s="338"/>
      <c r="AU1093" s="338"/>
      <c r="AV1093" s="338"/>
      <c r="AW1093" s="338"/>
      <c r="AX1093" s="338"/>
      <c r="AY1093" s="338"/>
      <c r="AZ1093" s="338"/>
      <c r="BA1093" s="338"/>
      <c r="BB1093" s="338"/>
      <c r="BC1093" s="338"/>
      <c r="BD1093" s="338"/>
      <c r="BE1093" s="338"/>
      <c r="BF1093" s="338"/>
      <c r="BG1093" s="338"/>
      <c r="BH1093" s="338"/>
      <c r="BI1093" s="338"/>
      <c r="BJ1093" s="338"/>
      <c r="BK1093" s="338"/>
      <c r="BL1093" s="338"/>
      <c r="BM1093" s="338"/>
      <c r="BN1093" s="338"/>
      <c r="BO1093" s="338"/>
      <c r="BP1093" s="338"/>
      <c r="BQ1093" s="338"/>
      <c r="BR1093" s="338"/>
      <c r="BS1093" s="338"/>
      <c r="BT1093" s="338"/>
      <c r="BU1093" s="338"/>
      <c r="BV1093" s="343"/>
      <c r="BW1093" s="343"/>
      <c r="BX1093" s="343"/>
      <c r="BY1093" s="343"/>
      <c r="BZ1093" s="338"/>
      <c r="CA1093" s="338"/>
      <c r="CB1093" s="338"/>
      <c r="CC1093" s="338"/>
      <c r="CD1093" s="338"/>
      <c r="CE1093" s="338"/>
      <c r="CF1093" s="338"/>
    </row>
    <row r="1094" ht="15.75" customHeight="1">
      <c r="A1094" s="829"/>
      <c r="B1094" s="338"/>
      <c r="C1094" s="338"/>
      <c r="D1094" s="338"/>
      <c r="E1094" s="338"/>
      <c r="F1094" s="346"/>
      <c r="G1094" s="546"/>
      <c r="H1094" s="547"/>
      <c r="I1094" s="786">
        <f t="shared" si="177"/>
        <v>0</v>
      </c>
      <c r="J1094" s="448"/>
      <c r="K1094" s="344"/>
      <c r="L1094" s="338"/>
      <c r="M1094" s="338"/>
      <c r="N1094" s="338"/>
      <c r="O1094" s="338"/>
      <c r="P1094" s="338"/>
      <c r="Q1094" s="338"/>
      <c r="R1094" s="338"/>
      <c r="S1094" s="338"/>
      <c r="T1094" s="338"/>
      <c r="U1094" s="338"/>
      <c r="V1094" s="338"/>
      <c r="W1094" s="338"/>
      <c r="X1094" s="338"/>
      <c r="Y1094" s="338"/>
      <c r="Z1094" s="338"/>
      <c r="AA1094" s="338"/>
      <c r="AB1094" s="338"/>
      <c r="AC1094" s="338"/>
      <c r="AD1094" s="338"/>
      <c r="AE1094" s="338"/>
      <c r="AF1094" s="338"/>
      <c r="AG1094" s="338"/>
      <c r="AH1094" s="338"/>
      <c r="AI1094" s="338"/>
      <c r="AJ1094" s="338"/>
      <c r="AK1094" s="338"/>
      <c r="AL1094" s="338"/>
      <c r="AM1094" s="338"/>
      <c r="AN1094" s="338"/>
      <c r="AO1094" s="338"/>
      <c r="AP1094" s="338"/>
      <c r="AQ1094" s="338"/>
      <c r="AR1094" s="338"/>
      <c r="AS1094" s="338"/>
      <c r="AT1094" s="338"/>
      <c r="AU1094" s="338"/>
      <c r="AV1094" s="338"/>
      <c r="AW1094" s="338"/>
      <c r="AX1094" s="338"/>
      <c r="AY1094" s="338"/>
      <c r="AZ1094" s="338"/>
      <c r="BA1094" s="338"/>
      <c r="BB1094" s="338"/>
      <c r="BC1094" s="338"/>
      <c r="BD1094" s="338"/>
      <c r="BE1094" s="338"/>
      <c r="BF1094" s="338"/>
      <c r="BG1094" s="338"/>
      <c r="BH1094" s="338"/>
      <c r="BI1094" s="338"/>
      <c r="BJ1094" s="338"/>
      <c r="BK1094" s="338"/>
      <c r="BL1094" s="338"/>
      <c r="BM1094" s="338"/>
      <c r="BN1094" s="338"/>
      <c r="BO1094" s="338"/>
      <c r="BP1094" s="338"/>
      <c r="BQ1094" s="338"/>
      <c r="BR1094" s="338"/>
      <c r="BS1094" s="338"/>
      <c r="BT1094" s="338"/>
      <c r="BU1094" s="338"/>
      <c r="BV1094" s="343"/>
      <c r="BW1094" s="343"/>
      <c r="BX1094" s="343"/>
      <c r="BY1094" s="343"/>
      <c r="BZ1094" s="338"/>
      <c r="CA1094" s="338"/>
      <c r="CB1094" s="338"/>
      <c r="CC1094" s="338"/>
      <c r="CD1094" s="338"/>
      <c r="CE1094" s="338"/>
      <c r="CF1094" s="338"/>
    </row>
    <row r="1095" ht="15.75" customHeight="1">
      <c r="A1095" s="829"/>
      <c r="B1095" s="338"/>
      <c r="C1095" s="338"/>
      <c r="D1095" s="338"/>
      <c r="E1095" s="338"/>
      <c r="F1095" s="346"/>
      <c r="G1095" s="546"/>
      <c r="H1095" s="547"/>
      <c r="I1095" s="786">
        <f t="shared" si="177"/>
        <v>0</v>
      </c>
      <c r="J1095" s="448"/>
      <c r="K1095" s="344"/>
      <c r="L1095" s="338"/>
      <c r="M1095" s="338"/>
      <c r="N1095" s="338"/>
      <c r="O1095" s="338"/>
      <c r="P1095" s="338"/>
      <c r="Q1095" s="338"/>
      <c r="R1095" s="338"/>
      <c r="S1095" s="338"/>
      <c r="T1095" s="338"/>
      <c r="U1095" s="338"/>
      <c r="V1095" s="338"/>
      <c r="W1095" s="338"/>
      <c r="X1095" s="338"/>
      <c r="Y1095" s="338"/>
      <c r="Z1095" s="338"/>
      <c r="AA1095" s="338"/>
      <c r="AB1095" s="338"/>
      <c r="AC1095" s="338"/>
      <c r="AD1095" s="338"/>
      <c r="AE1095" s="338"/>
      <c r="AF1095" s="338"/>
      <c r="AG1095" s="338"/>
      <c r="AH1095" s="338"/>
      <c r="AI1095" s="338"/>
      <c r="AJ1095" s="338"/>
      <c r="AK1095" s="338"/>
      <c r="AL1095" s="338"/>
      <c r="AM1095" s="338"/>
      <c r="AN1095" s="338"/>
      <c r="AO1095" s="338"/>
      <c r="AP1095" s="338"/>
      <c r="AQ1095" s="338"/>
      <c r="AR1095" s="338"/>
      <c r="AS1095" s="338"/>
      <c r="AT1095" s="338"/>
      <c r="AU1095" s="338"/>
      <c r="AV1095" s="338"/>
      <c r="AW1095" s="338"/>
      <c r="AX1095" s="338"/>
      <c r="AY1095" s="338"/>
      <c r="AZ1095" s="338"/>
      <c r="BA1095" s="338"/>
      <c r="BB1095" s="338"/>
      <c r="BC1095" s="338"/>
      <c r="BD1095" s="338"/>
      <c r="BE1095" s="338"/>
      <c r="BF1095" s="338"/>
      <c r="BG1095" s="338"/>
      <c r="BH1095" s="338"/>
      <c r="BI1095" s="338"/>
      <c r="BJ1095" s="338"/>
      <c r="BK1095" s="338"/>
      <c r="BL1095" s="338"/>
      <c r="BM1095" s="338"/>
      <c r="BN1095" s="338"/>
      <c r="BO1095" s="338"/>
      <c r="BP1095" s="338"/>
      <c r="BQ1095" s="338"/>
      <c r="BR1095" s="338"/>
      <c r="BS1095" s="338"/>
      <c r="BT1095" s="338"/>
      <c r="BU1095" s="338"/>
      <c r="BV1095" s="343"/>
      <c r="BW1095" s="343"/>
      <c r="BX1095" s="343"/>
      <c r="BY1095" s="343"/>
      <c r="BZ1095" s="338"/>
      <c r="CA1095" s="338"/>
      <c r="CB1095" s="338"/>
      <c r="CC1095" s="338"/>
      <c r="CD1095" s="338"/>
      <c r="CE1095" s="338"/>
      <c r="CF1095" s="338"/>
    </row>
    <row r="1096" ht="15.75" customHeight="1">
      <c r="A1096" s="829"/>
      <c r="B1096" s="338"/>
      <c r="C1096" s="338"/>
      <c r="D1096" s="338"/>
      <c r="E1096" s="338"/>
      <c r="F1096" s="346"/>
      <c r="G1096" s="546"/>
      <c r="H1096" s="547"/>
      <c r="I1096" s="786">
        <f t="shared" si="177"/>
        <v>0</v>
      </c>
      <c r="J1096" s="448"/>
      <c r="K1096" s="344"/>
      <c r="L1096" s="338"/>
      <c r="M1096" s="338"/>
      <c r="N1096" s="338"/>
      <c r="O1096" s="338"/>
      <c r="P1096" s="338"/>
      <c r="Q1096" s="338"/>
      <c r="R1096" s="338"/>
      <c r="S1096" s="338"/>
      <c r="T1096" s="338"/>
      <c r="U1096" s="338"/>
      <c r="V1096" s="338"/>
      <c r="W1096" s="338"/>
      <c r="X1096" s="338"/>
      <c r="Y1096" s="338"/>
      <c r="Z1096" s="338"/>
      <c r="AA1096" s="338"/>
      <c r="AB1096" s="338"/>
      <c r="AC1096" s="338"/>
      <c r="AD1096" s="338"/>
      <c r="AE1096" s="338"/>
      <c r="AF1096" s="338"/>
      <c r="AG1096" s="338"/>
      <c r="AH1096" s="338"/>
      <c r="AI1096" s="338"/>
      <c r="AJ1096" s="338"/>
      <c r="AK1096" s="338"/>
      <c r="AL1096" s="338"/>
      <c r="AM1096" s="338"/>
      <c r="AN1096" s="338"/>
      <c r="AO1096" s="338"/>
      <c r="AP1096" s="338"/>
      <c r="AQ1096" s="338"/>
      <c r="AR1096" s="338"/>
      <c r="AS1096" s="338"/>
      <c r="AT1096" s="338"/>
      <c r="AU1096" s="338"/>
      <c r="AV1096" s="338"/>
      <c r="AW1096" s="338"/>
      <c r="AX1096" s="338"/>
      <c r="AY1096" s="338"/>
      <c r="AZ1096" s="338"/>
      <c r="BA1096" s="338"/>
      <c r="BB1096" s="338"/>
      <c r="BC1096" s="338"/>
      <c r="BD1096" s="338"/>
      <c r="BE1096" s="338"/>
      <c r="BF1096" s="338"/>
      <c r="BG1096" s="338"/>
      <c r="BH1096" s="338"/>
      <c r="BI1096" s="338"/>
      <c r="BJ1096" s="338"/>
      <c r="BK1096" s="338"/>
      <c r="BL1096" s="338"/>
      <c r="BM1096" s="338"/>
      <c r="BN1096" s="338"/>
      <c r="BO1096" s="338"/>
      <c r="BP1096" s="338"/>
      <c r="BQ1096" s="338"/>
      <c r="BR1096" s="338"/>
      <c r="BS1096" s="338"/>
      <c r="BT1096" s="338"/>
      <c r="BU1096" s="338"/>
      <c r="BV1096" s="343"/>
      <c r="BW1096" s="343"/>
      <c r="BX1096" s="343"/>
      <c r="BY1096" s="343"/>
      <c r="BZ1096" s="338"/>
      <c r="CA1096" s="338"/>
      <c r="CB1096" s="338"/>
      <c r="CC1096" s="338"/>
      <c r="CD1096" s="338"/>
      <c r="CE1096" s="338"/>
      <c r="CF1096" s="338"/>
    </row>
    <row r="1097" ht="15.75" customHeight="1">
      <c r="A1097" s="829"/>
      <c r="B1097" s="338"/>
      <c r="C1097" s="338"/>
      <c r="D1097" s="338"/>
      <c r="E1097" s="338"/>
      <c r="F1097" s="346"/>
      <c r="G1097" s="546"/>
      <c r="H1097" s="547"/>
      <c r="I1097" s="786">
        <f t="shared" si="177"/>
        <v>0</v>
      </c>
      <c r="J1097" s="448"/>
      <c r="K1097" s="344"/>
      <c r="L1097" s="338"/>
      <c r="M1097" s="338"/>
      <c r="N1097" s="338"/>
      <c r="O1097" s="338"/>
      <c r="P1097" s="338"/>
      <c r="Q1097" s="338"/>
      <c r="R1097" s="338"/>
      <c r="S1097" s="338"/>
      <c r="T1097" s="338"/>
      <c r="U1097" s="338"/>
      <c r="V1097" s="338"/>
      <c r="W1097" s="338"/>
      <c r="X1097" s="338"/>
      <c r="Y1097" s="338"/>
      <c r="Z1097" s="338"/>
      <c r="AA1097" s="338"/>
      <c r="AB1097" s="338"/>
      <c r="AC1097" s="338"/>
      <c r="AD1097" s="338"/>
      <c r="AE1097" s="338"/>
      <c r="AF1097" s="338"/>
      <c r="AG1097" s="338"/>
      <c r="AH1097" s="338"/>
      <c r="AI1097" s="338"/>
      <c r="AJ1097" s="338"/>
      <c r="AK1097" s="338"/>
      <c r="AL1097" s="338"/>
      <c r="AM1097" s="338"/>
      <c r="AN1097" s="338"/>
      <c r="AO1097" s="338"/>
      <c r="AP1097" s="338"/>
      <c r="AQ1097" s="338"/>
      <c r="AR1097" s="338"/>
      <c r="AS1097" s="338"/>
      <c r="AT1097" s="338"/>
      <c r="AU1097" s="338"/>
      <c r="AV1097" s="338"/>
      <c r="AW1097" s="338"/>
      <c r="AX1097" s="338"/>
      <c r="AY1097" s="338"/>
      <c r="AZ1097" s="338"/>
      <c r="BA1097" s="338"/>
      <c r="BB1097" s="338"/>
      <c r="BC1097" s="338"/>
      <c r="BD1097" s="338"/>
      <c r="BE1097" s="338"/>
      <c r="BF1097" s="338"/>
      <c r="BG1097" s="338"/>
      <c r="BH1097" s="338"/>
      <c r="BI1097" s="338"/>
      <c r="BJ1097" s="338"/>
      <c r="BK1097" s="338"/>
      <c r="BL1097" s="338"/>
      <c r="BM1097" s="338"/>
      <c r="BN1097" s="338"/>
      <c r="BO1097" s="338"/>
      <c r="BP1097" s="338"/>
      <c r="BQ1097" s="338"/>
      <c r="BR1097" s="338"/>
      <c r="BS1097" s="338"/>
      <c r="BT1097" s="338"/>
      <c r="BU1097" s="338"/>
      <c r="BV1097" s="343"/>
      <c r="BW1097" s="343"/>
      <c r="BX1097" s="343"/>
      <c r="BY1097" s="343"/>
      <c r="BZ1097" s="338"/>
      <c r="CA1097" s="338"/>
      <c r="CB1097" s="338"/>
      <c r="CC1097" s="338"/>
      <c r="CD1097" s="338"/>
      <c r="CE1097" s="338"/>
      <c r="CF1097" s="338"/>
    </row>
    <row r="1098" ht="15.75" customHeight="1">
      <c r="A1098" s="829"/>
      <c r="B1098" s="338"/>
      <c r="C1098" s="338"/>
      <c r="D1098" s="338"/>
      <c r="E1098" s="338"/>
      <c r="F1098" s="346"/>
      <c r="G1098" s="546"/>
      <c r="H1098" s="547"/>
      <c r="I1098" s="786">
        <f t="shared" si="177"/>
        <v>0</v>
      </c>
      <c r="J1098" s="448"/>
      <c r="K1098" s="344"/>
      <c r="L1098" s="338"/>
      <c r="M1098" s="338"/>
      <c r="N1098" s="338"/>
      <c r="O1098" s="338"/>
      <c r="P1098" s="338"/>
      <c r="Q1098" s="338"/>
      <c r="R1098" s="338"/>
      <c r="S1098" s="338"/>
      <c r="T1098" s="338"/>
      <c r="U1098" s="338"/>
      <c r="V1098" s="338"/>
      <c r="W1098" s="338"/>
      <c r="X1098" s="338"/>
      <c r="Y1098" s="338"/>
      <c r="Z1098" s="338"/>
      <c r="AA1098" s="338"/>
      <c r="AB1098" s="338"/>
      <c r="AC1098" s="338"/>
      <c r="AD1098" s="338"/>
      <c r="AE1098" s="338"/>
      <c r="AF1098" s="338"/>
      <c r="AG1098" s="338"/>
      <c r="AH1098" s="338"/>
      <c r="AI1098" s="338"/>
      <c r="AJ1098" s="338"/>
      <c r="AK1098" s="338"/>
      <c r="AL1098" s="338"/>
      <c r="AM1098" s="338"/>
      <c r="AN1098" s="338"/>
      <c r="AO1098" s="338"/>
      <c r="AP1098" s="338"/>
      <c r="AQ1098" s="338"/>
      <c r="AR1098" s="338"/>
      <c r="AS1098" s="338"/>
      <c r="AT1098" s="338"/>
      <c r="AU1098" s="338"/>
      <c r="AV1098" s="338"/>
      <c r="AW1098" s="338"/>
      <c r="AX1098" s="338"/>
      <c r="AY1098" s="338"/>
      <c r="AZ1098" s="338"/>
      <c r="BA1098" s="338"/>
      <c r="BB1098" s="338"/>
      <c r="BC1098" s="338"/>
      <c r="BD1098" s="338"/>
      <c r="BE1098" s="338"/>
      <c r="BF1098" s="338"/>
      <c r="BG1098" s="338"/>
      <c r="BH1098" s="338"/>
      <c r="BI1098" s="338"/>
      <c r="BJ1098" s="338"/>
      <c r="BK1098" s="338"/>
      <c r="BL1098" s="338"/>
      <c r="BM1098" s="338"/>
      <c r="BN1098" s="338"/>
      <c r="BO1098" s="338"/>
      <c r="BP1098" s="338"/>
      <c r="BQ1098" s="338"/>
      <c r="BR1098" s="338"/>
      <c r="BS1098" s="338"/>
      <c r="BT1098" s="338"/>
      <c r="BU1098" s="338"/>
      <c r="BV1098" s="343"/>
      <c r="BW1098" s="343"/>
      <c r="BX1098" s="343"/>
      <c r="BY1098" s="343"/>
      <c r="BZ1098" s="338"/>
      <c r="CA1098" s="338"/>
      <c r="CB1098" s="338"/>
      <c r="CC1098" s="338"/>
      <c r="CD1098" s="338"/>
      <c r="CE1098" s="338"/>
      <c r="CF1098" s="338"/>
    </row>
    <row r="1099" ht="15.75" customHeight="1">
      <c r="A1099" s="829"/>
      <c r="B1099" s="338"/>
      <c r="C1099" s="338"/>
      <c r="D1099" s="338"/>
      <c r="E1099" s="338"/>
      <c r="F1099" s="346"/>
      <c r="G1099" s="546"/>
      <c r="H1099" s="547"/>
      <c r="I1099" s="786">
        <f t="shared" si="177"/>
        <v>0</v>
      </c>
      <c r="J1099" s="448"/>
      <c r="K1099" s="344"/>
      <c r="L1099" s="338"/>
      <c r="M1099" s="338"/>
      <c r="N1099" s="338"/>
      <c r="O1099" s="338"/>
      <c r="P1099" s="338"/>
      <c r="Q1099" s="338"/>
      <c r="R1099" s="338"/>
      <c r="S1099" s="338"/>
      <c r="T1099" s="338"/>
      <c r="U1099" s="338"/>
      <c r="V1099" s="338"/>
      <c r="W1099" s="338"/>
      <c r="X1099" s="338"/>
      <c r="Y1099" s="338"/>
      <c r="Z1099" s="338"/>
      <c r="AA1099" s="338"/>
      <c r="AB1099" s="338"/>
      <c r="AC1099" s="338"/>
      <c r="AD1099" s="338"/>
      <c r="AE1099" s="338"/>
      <c r="AF1099" s="338"/>
      <c r="AG1099" s="338"/>
      <c r="AH1099" s="338"/>
      <c r="AI1099" s="338"/>
      <c r="AJ1099" s="338"/>
      <c r="AK1099" s="338"/>
      <c r="AL1099" s="338"/>
      <c r="AM1099" s="338"/>
      <c r="AN1099" s="338"/>
      <c r="AO1099" s="338"/>
      <c r="AP1099" s="338"/>
      <c r="AQ1099" s="338"/>
      <c r="AR1099" s="338"/>
      <c r="AS1099" s="338"/>
      <c r="AT1099" s="338"/>
      <c r="AU1099" s="338"/>
      <c r="AV1099" s="338"/>
      <c r="AW1099" s="338"/>
      <c r="AX1099" s="338"/>
      <c r="AY1099" s="338"/>
      <c r="AZ1099" s="338"/>
      <c r="BA1099" s="338"/>
      <c r="BB1099" s="338"/>
      <c r="BC1099" s="338"/>
      <c r="BD1099" s="338"/>
      <c r="BE1099" s="338"/>
      <c r="BF1099" s="338"/>
      <c r="BG1099" s="338"/>
      <c r="BH1099" s="338"/>
      <c r="BI1099" s="338"/>
      <c r="BJ1099" s="338"/>
      <c r="BK1099" s="338"/>
      <c r="BL1099" s="338"/>
      <c r="BM1099" s="338"/>
      <c r="BN1099" s="338"/>
      <c r="BO1099" s="338"/>
      <c r="BP1099" s="338"/>
      <c r="BQ1099" s="338"/>
      <c r="BR1099" s="338"/>
      <c r="BS1099" s="338"/>
      <c r="BT1099" s="338"/>
      <c r="BU1099" s="338"/>
      <c r="BV1099" s="343"/>
      <c r="BW1099" s="343"/>
      <c r="BX1099" s="343"/>
      <c r="BY1099" s="343"/>
      <c r="BZ1099" s="338"/>
      <c r="CA1099" s="338"/>
      <c r="CB1099" s="338"/>
      <c r="CC1099" s="338"/>
      <c r="CD1099" s="338"/>
      <c r="CE1099" s="338"/>
      <c r="CF1099" s="338"/>
    </row>
    <row r="1100" ht="15.75" customHeight="1">
      <c r="A1100" s="829"/>
      <c r="B1100" s="338"/>
      <c r="C1100" s="338"/>
      <c r="D1100" s="338"/>
      <c r="E1100" s="338"/>
      <c r="F1100" s="346"/>
      <c r="G1100" s="546"/>
      <c r="H1100" s="547"/>
      <c r="I1100" s="786">
        <f t="shared" si="177"/>
        <v>0</v>
      </c>
      <c r="J1100" s="448"/>
      <c r="K1100" s="344"/>
      <c r="L1100" s="338"/>
      <c r="M1100" s="338"/>
      <c r="N1100" s="338"/>
      <c r="O1100" s="338"/>
      <c r="P1100" s="338"/>
      <c r="Q1100" s="338"/>
      <c r="R1100" s="338"/>
      <c r="S1100" s="338"/>
      <c r="T1100" s="338"/>
      <c r="U1100" s="338"/>
      <c r="V1100" s="338"/>
      <c r="W1100" s="338"/>
      <c r="X1100" s="338"/>
      <c r="Y1100" s="338"/>
      <c r="Z1100" s="338"/>
      <c r="AA1100" s="338"/>
      <c r="AB1100" s="338"/>
      <c r="AC1100" s="338"/>
      <c r="AD1100" s="338"/>
      <c r="AE1100" s="338"/>
      <c r="AF1100" s="338"/>
      <c r="AG1100" s="338"/>
      <c r="AH1100" s="338"/>
      <c r="AI1100" s="338"/>
      <c r="AJ1100" s="338"/>
      <c r="AK1100" s="338"/>
      <c r="AL1100" s="338"/>
      <c r="AM1100" s="338"/>
      <c r="AN1100" s="338"/>
      <c r="AO1100" s="338"/>
      <c r="AP1100" s="338"/>
      <c r="AQ1100" s="338"/>
      <c r="AR1100" s="338"/>
      <c r="AS1100" s="338"/>
      <c r="AT1100" s="338"/>
      <c r="AU1100" s="338"/>
      <c r="AV1100" s="338"/>
      <c r="AW1100" s="338"/>
      <c r="AX1100" s="338"/>
      <c r="AY1100" s="338"/>
      <c r="AZ1100" s="338"/>
      <c r="BA1100" s="338"/>
      <c r="BB1100" s="338"/>
      <c r="BC1100" s="338"/>
      <c r="BD1100" s="338"/>
      <c r="BE1100" s="338"/>
      <c r="BF1100" s="338"/>
      <c r="BG1100" s="338"/>
      <c r="BH1100" s="338"/>
      <c r="BI1100" s="338"/>
      <c r="BJ1100" s="338"/>
      <c r="BK1100" s="338"/>
      <c r="BL1100" s="338"/>
      <c r="BM1100" s="338"/>
      <c r="BN1100" s="338"/>
      <c r="BO1100" s="338"/>
      <c r="BP1100" s="338"/>
      <c r="BQ1100" s="338"/>
      <c r="BR1100" s="338"/>
      <c r="BS1100" s="338"/>
      <c r="BT1100" s="338"/>
      <c r="BU1100" s="338"/>
      <c r="BV1100" s="343"/>
      <c r="BW1100" s="343"/>
      <c r="BX1100" s="343"/>
      <c r="BY1100" s="343"/>
      <c r="BZ1100" s="338"/>
      <c r="CA1100" s="338"/>
      <c r="CB1100" s="338"/>
      <c r="CC1100" s="338"/>
      <c r="CD1100" s="338"/>
      <c r="CE1100" s="338"/>
      <c r="CF1100" s="338"/>
    </row>
    <row r="1101" ht="15.75" customHeight="1">
      <c r="A1101" s="829"/>
      <c r="B1101" s="338"/>
      <c r="C1101" s="338"/>
      <c r="D1101" s="338"/>
      <c r="E1101" s="338"/>
      <c r="F1101" s="346"/>
      <c r="G1101" s="546"/>
      <c r="H1101" s="547"/>
      <c r="I1101" s="786">
        <f t="shared" si="177"/>
        <v>0</v>
      </c>
      <c r="J1101" s="448"/>
      <c r="K1101" s="344"/>
      <c r="L1101" s="338"/>
      <c r="M1101" s="338"/>
      <c r="N1101" s="338"/>
      <c r="O1101" s="338"/>
      <c r="P1101" s="338"/>
      <c r="Q1101" s="338"/>
      <c r="R1101" s="338"/>
      <c r="S1101" s="338"/>
      <c r="T1101" s="338"/>
      <c r="U1101" s="338"/>
      <c r="V1101" s="338"/>
      <c r="W1101" s="338"/>
      <c r="X1101" s="338"/>
      <c r="Y1101" s="338"/>
      <c r="Z1101" s="338"/>
      <c r="AA1101" s="338"/>
      <c r="AB1101" s="338"/>
      <c r="AC1101" s="338"/>
      <c r="AD1101" s="338"/>
      <c r="AE1101" s="338"/>
      <c r="AF1101" s="338"/>
      <c r="AG1101" s="338"/>
      <c r="AH1101" s="338"/>
      <c r="AI1101" s="338"/>
      <c r="AJ1101" s="338"/>
      <c r="AK1101" s="338"/>
      <c r="AL1101" s="338"/>
      <c r="AM1101" s="338"/>
      <c r="AN1101" s="338"/>
      <c r="AO1101" s="338"/>
      <c r="AP1101" s="338"/>
      <c r="AQ1101" s="338"/>
      <c r="AR1101" s="338"/>
      <c r="AS1101" s="338"/>
      <c r="AT1101" s="338"/>
      <c r="AU1101" s="338"/>
      <c r="AV1101" s="338"/>
      <c r="AW1101" s="338"/>
      <c r="AX1101" s="338"/>
      <c r="AY1101" s="338"/>
      <c r="AZ1101" s="338"/>
      <c r="BA1101" s="338"/>
      <c r="BB1101" s="338"/>
      <c r="BC1101" s="338"/>
      <c r="BD1101" s="338"/>
      <c r="BE1101" s="338"/>
      <c r="BF1101" s="338"/>
      <c r="BG1101" s="338"/>
      <c r="BH1101" s="338"/>
      <c r="BI1101" s="338"/>
      <c r="BJ1101" s="338"/>
      <c r="BK1101" s="338"/>
      <c r="BL1101" s="338"/>
      <c r="BM1101" s="338"/>
      <c r="BN1101" s="338"/>
      <c r="BO1101" s="338"/>
      <c r="BP1101" s="338"/>
      <c r="BQ1101" s="338"/>
      <c r="BR1101" s="338"/>
      <c r="BS1101" s="338"/>
      <c r="BT1101" s="338"/>
      <c r="BU1101" s="338"/>
      <c r="BV1101" s="343"/>
      <c r="BW1101" s="343"/>
      <c r="BX1101" s="343"/>
      <c r="BY1101" s="343"/>
      <c r="BZ1101" s="338"/>
      <c r="CA1101" s="338"/>
      <c r="CB1101" s="338"/>
      <c r="CC1101" s="338"/>
      <c r="CD1101" s="338"/>
      <c r="CE1101" s="338"/>
      <c r="CF1101" s="338"/>
    </row>
    <row r="1102" ht="15.75" customHeight="1">
      <c r="A1102" s="829"/>
      <c r="B1102" s="338"/>
      <c r="C1102" s="338"/>
      <c r="D1102" s="338"/>
      <c r="E1102" s="338"/>
      <c r="F1102" s="346"/>
      <c r="G1102" s="546"/>
      <c r="H1102" s="547"/>
      <c r="I1102" s="786">
        <f t="shared" si="177"/>
        <v>0</v>
      </c>
      <c r="J1102" s="448"/>
      <c r="K1102" s="344"/>
      <c r="L1102" s="338"/>
      <c r="M1102" s="338"/>
      <c r="N1102" s="338"/>
      <c r="O1102" s="338"/>
      <c r="P1102" s="338"/>
      <c r="Q1102" s="338"/>
      <c r="R1102" s="338"/>
      <c r="S1102" s="338"/>
      <c r="T1102" s="338"/>
      <c r="U1102" s="338"/>
      <c r="V1102" s="338"/>
      <c r="W1102" s="338"/>
      <c r="X1102" s="338"/>
      <c r="Y1102" s="338"/>
      <c r="Z1102" s="338"/>
      <c r="AA1102" s="338"/>
      <c r="AB1102" s="338"/>
      <c r="AC1102" s="338"/>
      <c r="AD1102" s="338"/>
      <c r="AE1102" s="338"/>
      <c r="AF1102" s="338"/>
      <c r="AG1102" s="338"/>
      <c r="AH1102" s="338"/>
      <c r="AI1102" s="338"/>
      <c r="AJ1102" s="338"/>
      <c r="AK1102" s="338"/>
      <c r="AL1102" s="338"/>
      <c r="AM1102" s="338"/>
      <c r="AN1102" s="338"/>
      <c r="AO1102" s="338"/>
      <c r="AP1102" s="338"/>
      <c r="AQ1102" s="338"/>
      <c r="AR1102" s="338"/>
      <c r="AS1102" s="338"/>
      <c r="AT1102" s="338"/>
      <c r="AU1102" s="338"/>
      <c r="AV1102" s="338"/>
      <c r="AW1102" s="338"/>
      <c r="AX1102" s="338"/>
      <c r="AY1102" s="338"/>
      <c r="AZ1102" s="338"/>
      <c r="BA1102" s="338"/>
      <c r="BB1102" s="338"/>
      <c r="BC1102" s="338"/>
      <c r="BD1102" s="338"/>
      <c r="BE1102" s="338"/>
      <c r="BF1102" s="338"/>
      <c r="BG1102" s="338"/>
      <c r="BH1102" s="338"/>
      <c r="BI1102" s="338"/>
      <c r="BJ1102" s="338"/>
      <c r="BK1102" s="338"/>
      <c r="BL1102" s="338"/>
      <c r="BM1102" s="338"/>
      <c r="BN1102" s="338"/>
      <c r="BO1102" s="338"/>
      <c r="BP1102" s="338"/>
      <c r="BQ1102" s="338"/>
      <c r="BR1102" s="338"/>
      <c r="BS1102" s="338"/>
      <c r="BT1102" s="338"/>
      <c r="BU1102" s="338"/>
      <c r="BV1102" s="343"/>
      <c r="BW1102" s="343"/>
      <c r="BX1102" s="343"/>
      <c r="BY1102" s="343"/>
      <c r="BZ1102" s="338"/>
      <c r="CA1102" s="338"/>
      <c r="CB1102" s="338"/>
      <c r="CC1102" s="338"/>
      <c r="CD1102" s="338"/>
      <c r="CE1102" s="338"/>
      <c r="CF1102" s="338"/>
    </row>
    <row r="1103" ht="15.75" customHeight="1">
      <c r="A1103" s="829"/>
      <c r="B1103" s="338"/>
      <c r="C1103" s="338"/>
      <c r="D1103" s="338"/>
      <c r="E1103" s="338"/>
      <c r="F1103" s="346"/>
      <c r="G1103" s="546"/>
      <c r="H1103" s="547"/>
      <c r="I1103" s="786">
        <f t="shared" si="177"/>
        <v>0</v>
      </c>
      <c r="J1103" s="448"/>
      <c r="K1103" s="344"/>
      <c r="L1103" s="338"/>
      <c r="M1103" s="338"/>
      <c r="N1103" s="338"/>
      <c r="O1103" s="338"/>
      <c r="P1103" s="338"/>
      <c r="Q1103" s="338"/>
      <c r="R1103" s="338"/>
      <c r="S1103" s="338"/>
      <c r="T1103" s="338"/>
      <c r="U1103" s="338"/>
      <c r="V1103" s="338"/>
      <c r="W1103" s="338"/>
      <c r="X1103" s="338"/>
      <c r="Y1103" s="338"/>
      <c r="Z1103" s="338"/>
      <c r="AA1103" s="338"/>
      <c r="AB1103" s="338"/>
      <c r="AC1103" s="338"/>
      <c r="AD1103" s="338"/>
      <c r="AE1103" s="338"/>
      <c r="AF1103" s="338"/>
      <c r="AG1103" s="338"/>
      <c r="AH1103" s="338"/>
      <c r="AI1103" s="338"/>
      <c r="AJ1103" s="338"/>
      <c r="AK1103" s="338"/>
      <c r="AL1103" s="338"/>
      <c r="AM1103" s="338"/>
      <c r="AN1103" s="338"/>
      <c r="AO1103" s="338"/>
      <c r="AP1103" s="338"/>
      <c r="AQ1103" s="338"/>
      <c r="AR1103" s="338"/>
      <c r="AS1103" s="338"/>
      <c r="AT1103" s="338"/>
      <c r="AU1103" s="338"/>
      <c r="AV1103" s="338"/>
      <c r="AW1103" s="338"/>
      <c r="AX1103" s="338"/>
      <c r="AY1103" s="338"/>
      <c r="AZ1103" s="338"/>
      <c r="BA1103" s="338"/>
      <c r="BB1103" s="338"/>
      <c r="BC1103" s="338"/>
      <c r="BD1103" s="338"/>
      <c r="BE1103" s="338"/>
      <c r="BF1103" s="338"/>
      <c r="BG1103" s="338"/>
      <c r="BH1103" s="338"/>
      <c r="BI1103" s="338"/>
      <c r="BJ1103" s="338"/>
      <c r="BK1103" s="338"/>
      <c r="BL1103" s="338"/>
      <c r="BM1103" s="338"/>
      <c r="BN1103" s="338"/>
      <c r="BO1103" s="338"/>
      <c r="BP1103" s="338"/>
      <c r="BQ1103" s="338"/>
      <c r="BR1103" s="338"/>
      <c r="BS1103" s="338"/>
      <c r="BT1103" s="338"/>
      <c r="BU1103" s="338"/>
      <c r="BV1103" s="343"/>
      <c r="BW1103" s="343"/>
      <c r="BX1103" s="343"/>
      <c r="BY1103" s="343"/>
      <c r="BZ1103" s="338"/>
      <c r="CA1103" s="338"/>
      <c r="CB1103" s="338"/>
      <c r="CC1103" s="338"/>
      <c r="CD1103" s="338"/>
      <c r="CE1103" s="338"/>
      <c r="CF1103" s="338"/>
    </row>
    <row r="1104" ht="15.75" customHeight="1">
      <c r="A1104" s="829"/>
      <c r="B1104" s="338"/>
      <c r="C1104" s="338"/>
      <c r="D1104" s="338"/>
      <c r="E1104" s="338"/>
      <c r="F1104" s="346"/>
      <c r="G1104" s="546"/>
      <c r="H1104" s="547"/>
      <c r="I1104" s="786">
        <f t="shared" si="177"/>
        <v>0</v>
      </c>
      <c r="J1104" s="448"/>
      <c r="K1104" s="344"/>
      <c r="L1104" s="338"/>
      <c r="M1104" s="338"/>
      <c r="N1104" s="338"/>
      <c r="O1104" s="338"/>
      <c r="P1104" s="338"/>
      <c r="Q1104" s="338"/>
      <c r="R1104" s="338"/>
      <c r="S1104" s="338"/>
      <c r="T1104" s="338"/>
      <c r="U1104" s="338"/>
      <c r="V1104" s="338"/>
      <c r="W1104" s="338"/>
      <c r="X1104" s="338"/>
      <c r="Y1104" s="338"/>
      <c r="Z1104" s="338"/>
      <c r="AA1104" s="338"/>
      <c r="AB1104" s="338"/>
      <c r="AC1104" s="338"/>
      <c r="AD1104" s="338"/>
      <c r="AE1104" s="338"/>
      <c r="AF1104" s="338"/>
      <c r="AG1104" s="338"/>
      <c r="AH1104" s="338"/>
      <c r="AI1104" s="338"/>
      <c r="AJ1104" s="338"/>
      <c r="AK1104" s="338"/>
      <c r="AL1104" s="338"/>
      <c r="AM1104" s="338"/>
      <c r="AN1104" s="338"/>
      <c r="AO1104" s="338"/>
      <c r="AP1104" s="338"/>
      <c r="AQ1104" s="338"/>
      <c r="AR1104" s="338"/>
      <c r="AS1104" s="338"/>
      <c r="AT1104" s="338"/>
      <c r="AU1104" s="338"/>
      <c r="AV1104" s="338"/>
      <c r="AW1104" s="338"/>
      <c r="AX1104" s="338"/>
      <c r="AY1104" s="338"/>
      <c r="AZ1104" s="338"/>
      <c r="BA1104" s="338"/>
      <c r="BB1104" s="338"/>
      <c r="BC1104" s="338"/>
      <c r="BD1104" s="338"/>
      <c r="BE1104" s="338"/>
      <c r="BF1104" s="338"/>
      <c r="BG1104" s="338"/>
      <c r="BH1104" s="338"/>
      <c r="BI1104" s="338"/>
      <c r="BJ1104" s="338"/>
      <c r="BK1104" s="338"/>
      <c r="BL1104" s="338"/>
      <c r="BM1104" s="338"/>
      <c r="BN1104" s="338"/>
      <c r="BO1104" s="338"/>
      <c r="BP1104" s="338"/>
      <c r="BQ1104" s="338"/>
      <c r="BR1104" s="338"/>
      <c r="BS1104" s="338"/>
      <c r="BT1104" s="338"/>
      <c r="BU1104" s="338"/>
      <c r="BV1104" s="343"/>
      <c r="BW1104" s="343"/>
      <c r="BX1104" s="343"/>
      <c r="BY1104" s="343"/>
      <c r="BZ1104" s="338"/>
      <c r="CA1104" s="338"/>
      <c r="CB1104" s="338"/>
      <c r="CC1104" s="338"/>
      <c r="CD1104" s="338"/>
      <c r="CE1104" s="338"/>
      <c r="CF1104" s="338"/>
    </row>
    <row r="1105" ht="15.75" customHeight="1">
      <c r="A1105" s="829"/>
      <c r="B1105" s="338"/>
      <c r="C1105" s="338"/>
      <c r="D1105" s="338"/>
      <c r="E1105" s="338"/>
      <c r="F1105" s="346"/>
      <c r="G1105" s="546"/>
      <c r="H1105" s="547"/>
      <c r="I1105" s="786">
        <f t="shared" si="177"/>
        <v>0</v>
      </c>
      <c r="J1105" s="448"/>
      <c r="K1105" s="344"/>
      <c r="L1105" s="338"/>
      <c r="M1105" s="338"/>
      <c r="N1105" s="338"/>
      <c r="O1105" s="338"/>
      <c r="P1105" s="338"/>
      <c r="Q1105" s="338"/>
      <c r="R1105" s="338"/>
      <c r="S1105" s="338"/>
      <c r="T1105" s="338"/>
      <c r="U1105" s="338"/>
      <c r="V1105" s="338"/>
      <c r="W1105" s="338"/>
      <c r="X1105" s="338"/>
      <c r="Y1105" s="338"/>
      <c r="Z1105" s="338"/>
      <c r="AA1105" s="338"/>
      <c r="AB1105" s="338"/>
      <c r="AC1105" s="338"/>
      <c r="AD1105" s="338"/>
      <c r="AE1105" s="338"/>
      <c r="AF1105" s="338"/>
      <c r="AG1105" s="338"/>
      <c r="AH1105" s="338"/>
      <c r="AI1105" s="338"/>
      <c r="AJ1105" s="338"/>
      <c r="AK1105" s="338"/>
      <c r="AL1105" s="338"/>
      <c r="AM1105" s="338"/>
      <c r="AN1105" s="338"/>
      <c r="AO1105" s="338"/>
      <c r="AP1105" s="338"/>
      <c r="AQ1105" s="338"/>
      <c r="AR1105" s="338"/>
      <c r="AS1105" s="338"/>
      <c r="AT1105" s="338"/>
      <c r="AU1105" s="338"/>
      <c r="AV1105" s="338"/>
      <c r="AW1105" s="338"/>
      <c r="AX1105" s="338"/>
      <c r="AY1105" s="338"/>
      <c r="AZ1105" s="338"/>
      <c r="BA1105" s="338"/>
      <c r="BB1105" s="338"/>
      <c r="BC1105" s="338"/>
      <c r="BD1105" s="338"/>
      <c r="BE1105" s="338"/>
      <c r="BF1105" s="338"/>
      <c r="BG1105" s="338"/>
      <c r="BH1105" s="338"/>
      <c r="BI1105" s="338"/>
      <c r="BJ1105" s="338"/>
      <c r="BK1105" s="338"/>
      <c r="BL1105" s="338"/>
      <c r="BM1105" s="338"/>
      <c r="BN1105" s="338"/>
      <c r="BO1105" s="338"/>
      <c r="BP1105" s="338"/>
      <c r="BQ1105" s="338"/>
      <c r="BR1105" s="338"/>
      <c r="BS1105" s="338"/>
      <c r="BT1105" s="338"/>
      <c r="BU1105" s="338"/>
      <c r="BV1105" s="343"/>
      <c r="BW1105" s="343"/>
      <c r="BX1105" s="343"/>
      <c r="BY1105" s="343"/>
      <c r="BZ1105" s="338"/>
      <c r="CA1105" s="338"/>
      <c r="CB1105" s="338"/>
      <c r="CC1105" s="338"/>
      <c r="CD1105" s="338"/>
      <c r="CE1105" s="338"/>
      <c r="CF1105" s="338"/>
    </row>
    <row r="1106" ht="15.75" customHeight="1">
      <c r="A1106" s="829"/>
      <c r="B1106" s="338"/>
      <c r="C1106" s="338"/>
      <c r="D1106" s="338"/>
      <c r="E1106" s="338"/>
      <c r="F1106" s="346"/>
      <c r="G1106" s="546"/>
      <c r="H1106" s="547"/>
      <c r="I1106" s="786">
        <f t="shared" si="177"/>
        <v>0</v>
      </c>
      <c r="J1106" s="448"/>
      <c r="K1106" s="344"/>
      <c r="L1106" s="338"/>
      <c r="M1106" s="338"/>
      <c r="N1106" s="338"/>
      <c r="O1106" s="338"/>
      <c r="P1106" s="338"/>
      <c r="Q1106" s="338"/>
      <c r="R1106" s="338"/>
      <c r="S1106" s="338"/>
      <c r="T1106" s="338"/>
      <c r="U1106" s="338"/>
      <c r="V1106" s="338"/>
      <c r="W1106" s="338"/>
      <c r="X1106" s="338"/>
      <c r="Y1106" s="338"/>
      <c r="Z1106" s="338"/>
      <c r="AA1106" s="338"/>
      <c r="AB1106" s="338"/>
      <c r="AC1106" s="338"/>
      <c r="AD1106" s="338"/>
      <c r="AE1106" s="338"/>
      <c r="AF1106" s="338"/>
      <c r="AG1106" s="338"/>
      <c r="AH1106" s="338"/>
      <c r="AI1106" s="338"/>
      <c r="AJ1106" s="338"/>
      <c r="AK1106" s="338"/>
      <c r="AL1106" s="338"/>
      <c r="AM1106" s="338"/>
      <c r="AN1106" s="338"/>
      <c r="AO1106" s="338"/>
      <c r="AP1106" s="338"/>
      <c r="AQ1106" s="338"/>
      <c r="AR1106" s="338"/>
      <c r="AS1106" s="338"/>
      <c r="AT1106" s="338"/>
      <c r="AU1106" s="338"/>
      <c r="AV1106" s="338"/>
      <c r="AW1106" s="338"/>
      <c r="AX1106" s="338"/>
      <c r="AY1106" s="338"/>
      <c r="AZ1106" s="338"/>
      <c r="BA1106" s="338"/>
      <c r="BB1106" s="338"/>
      <c r="BC1106" s="338"/>
      <c r="BD1106" s="338"/>
      <c r="BE1106" s="338"/>
      <c r="BF1106" s="338"/>
      <c r="BG1106" s="338"/>
      <c r="BH1106" s="338"/>
      <c r="BI1106" s="338"/>
      <c r="BJ1106" s="338"/>
      <c r="BK1106" s="338"/>
      <c r="BL1106" s="338"/>
      <c r="BM1106" s="338"/>
      <c r="BN1106" s="338"/>
      <c r="BO1106" s="338"/>
      <c r="BP1106" s="338"/>
      <c r="BQ1106" s="338"/>
      <c r="BR1106" s="338"/>
      <c r="BS1106" s="338"/>
      <c r="BT1106" s="338"/>
      <c r="BU1106" s="338"/>
      <c r="BV1106" s="343"/>
      <c r="BW1106" s="343"/>
      <c r="BX1106" s="343"/>
      <c r="BY1106" s="343"/>
      <c r="BZ1106" s="338"/>
      <c r="CA1106" s="338"/>
      <c r="CB1106" s="338"/>
      <c r="CC1106" s="338"/>
      <c r="CD1106" s="338"/>
      <c r="CE1106" s="338"/>
      <c r="CF1106" s="338"/>
    </row>
    <row r="1107" ht="15.75" customHeight="1">
      <c r="A1107" s="829"/>
      <c r="B1107" s="338"/>
      <c r="C1107" s="338"/>
      <c r="D1107" s="338"/>
      <c r="E1107" s="338"/>
      <c r="F1107" s="346"/>
      <c r="G1107" s="546"/>
      <c r="H1107" s="547"/>
      <c r="I1107" s="786">
        <f t="shared" si="177"/>
        <v>0</v>
      </c>
      <c r="J1107" s="448"/>
      <c r="K1107" s="344"/>
      <c r="L1107" s="338"/>
      <c r="M1107" s="338"/>
      <c r="N1107" s="338"/>
      <c r="O1107" s="338"/>
      <c r="P1107" s="338"/>
      <c r="Q1107" s="338"/>
      <c r="R1107" s="338"/>
      <c r="S1107" s="338"/>
      <c r="T1107" s="338"/>
      <c r="U1107" s="338"/>
      <c r="V1107" s="338"/>
      <c r="W1107" s="338"/>
      <c r="X1107" s="338"/>
      <c r="Y1107" s="338"/>
      <c r="Z1107" s="338"/>
      <c r="AA1107" s="338"/>
      <c r="AB1107" s="338"/>
      <c r="AC1107" s="338"/>
      <c r="AD1107" s="338"/>
      <c r="AE1107" s="338"/>
      <c r="AF1107" s="338"/>
      <c r="AG1107" s="338"/>
      <c r="AH1107" s="338"/>
      <c r="AI1107" s="338"/>
      <c r="AJ1107" s="338"/>
      <c r="AK1107" s="338"/>
      <c r="AL1107" s="338"/>
      <c r="AM1107" s="338"/>
      <c r="AN1107" s="338"/>
      <c r="AO1107" s="338"/>
      <c r="AP1107" s="338"/>
      <c r="AQ1107" s="338"/>
      <c r="AR1107" s="338"/>
      <c r="AS1107" s="338"/>
      <c r="AT1107" s="338"/>
      <c r="AU1107" s="338"/>
      <c r="AV1107" s="338"/>
      <c r="AW1107" s="338"/>
      <c r="AX1107" s="338"/>
      <c r="AY1107" s="338"/>
      <c r="AZ1107" s="338"/>
      <c r="BA1107" s="338"/>
      <c r="BB1107" s="338"/>
      <c r="BC1107" s="338"/>
      <c r="BD1107" s="338"/>
      <c r="BE1107" s="338"/>
      <c r="BF1107" s="338"/>
      <c r="BG1107" s="338"/>
      <c r="BH1107" s="338"/>
      <c r="BI1107" s="338"/>
      <c r="BJ1107" s="338"/>
      <c r="BK1107" s="338"/>
      <c r="BL1107" s="338"/>
      <c r="BM1107" s="338"/>
      <c r="BN1107" s="338"/>
      <c r="BO1107" s="338"/>
      <c r="BP1107" s="338"/>
      <c r="BQ1107" s="338"/>
      <c r="BR1107" s="338"/>
      <c r="BS1107" s="338"/>
      <c r="BT1107" s="338"/>
      <c r="BU1107" s="338"/>
      <c r="BV1107" s="343"/>
      <c r="BW1107" s="343"/>
      <c r="BX1107" s="343"/>
      <c r="BY1107" s="343"/>
      <c r="BZ1107" s="338"/>
      <c r="CA1107" s="338"/>
      <c r="CB1107" s="338"/>
      <c r="CC1107" s="338"/>
      <c r="CD1107" s="338"/>
      <c r="CE1107" s="338"/>
      <c r="CF1107" s="338"/>
    </row>
    <row r="1108" ht="15.75" customHeight="1">
      <c r="A1108" s="829"/>
      <c r="B1108" s="338"/>
      <c r="C1108" s="338"/>
      <c r="D1108" s="338"/>
      <c r="E1108" s="338"/>
      <c r="F1108" s="346"/>
      <c r="G1108" s="546"/>
      <c r="H1108" s="547"/>
      <c r="I1108" s="786">
        <f t="shared" si="177"/>
        <v>0</v>
      </c>
      <c r="J1108" s="448"/>
      <c r="K1108" s="344"/>
      <c r="L1108" s="338"/>
      <c r="M1108" s="338"/>
      <c r="N1108" s="338"/>
      <c r="O1108" s="338"/>
      <c r="P1108" s="338"/>
      <c r="Q1108" s="338"/>
      <c r="R1108" s="338"/>
      <c r="S1108" s="338"/>
      <c r="T1108" s="338"/>
      <c r="U1108" s="338"/>
      <c r="V1108" s="338"/>
      <c r="W1108" s="338"/>
      <c r="X1108" s="338"/>
      <c r="Y1108" s="338"/>
      <c r="Z1108" s="338"/>
      <c r="AA1108" s="338"/>
      <c r="AB1108" s="338"/>
      <c r="AC1108" s="338"/>
      <c r="AD1108" s="338"/>
      <c r="AE1108" s="338"/>
      <c r="AF1108" s="338"/>
      <c r="AG1108" s="338"/>
      <c r="AH1108" s="338"/>
      <c r="AI1108" s="338"/>
      <c r="AJ1108" s="338"/>
      <c r="AK1108" s="338"/>
      <c r="AL1108" s="338"/>
      <c r="AM1108" s="338"/>
      <c r="AN1108" s="338"/>
      <c r="AO1108" s="338"/>
      <c r="AP1108" s="338"/>
      <c r="AQ1108" s="338"/>
      <c r="AR1108" s="338"/>
      <c r="AS1108" s="338"/>
      <c r="AT1108" s="338"/>
      <c r="AU1108" s="338"/>
      <c r="AV1108" s="338"/>
      <c r="AW1108" s="338"/>
      <c r="AX1108" s="338"/>
      <c r="AY1108" s="338"/>
      <c r="AZ1108" s="338"/>
      <c r="BA1108" s="338"/>
      <c r="BB1108" s="338"/>
      <c r="BC1108" s="338"/>
      <c r="BD1108" s="338"/>
      <c r="BE1108" s="338"/>
      <c r="BF1108" s="338"/>
      <c r="BG1108" s="338"/>
      <c r="BH1108" s="338"/>
      <c r="BI1108" s="338"/>
      <c r="BJ1108" s="338"/>
      <c r="BK1108" s="338"/>
      <c r="BL1108" s="338"/>
      <c r="BM1108" s="338"/>
      <c r="BN1108" s="338"/>
      <c r="BO1108" s="338"/>
      <c r="BP1108" s="338"/>
      <c r="BQ1108" s="338"/>
      <c r="BR1108" s="338"/>
      <c r="BS1108" s="338"/>
      <c r="BT1108" s="338"/>
      <c r="BU1108" s="338"/>
      <c r="BV1108" s="343"/>
      <c r="BW1108" s="343"/>
      <c r="BX1108" s="343"/>
      <c r="BY1108" s="343"/>
      <c r="BZ1108" s="338"/>
      <c r="CA1108" s="338"/>
      <c r="CB1108" s="338"/>
      <c r="CC1108" s="338"/>
      <c r="CD1108" s="338"/>
      <c r="CE1108" s="338"/>
      <c r="CF1108" s="338"/>
    </row>
    <row r="1109" ht="15.75" customHeight="1">
      <c r="A1109" s="829"/>
      <c r="B1109" s="338"/>
      <c r="C1109" s="338"/>
      <c r="D1109" s="338"/>
      <c r="E1109" s="338"/>
      <c r="F1109" s="346"/>
      <c r="G1109" s="546"/>
      <c r="H1109" s="547"/>
      <c r="I1109" s="786">
        <f t="shared" si="177"/>
        <v>0</v>
      </c>
      <c r="J1109" s="448"/>
      <c r="K1109" s="344"/>
      <c r="L1109" s="338"/>
      <c r="M1109" s="338"/>
      <c r="N1109" s="338"/>
      <c r="O1109" s="338"/>
      <c r="P1109" s="338"/>
      <c r="Q1109" s="338"/>
      <c r="R1109" s="338"/>
      <c r="S1109" s="338"/>
      <c r="T1109" s="338"/>
      <c r="U1109" s="338"/>
      <c r="V1109" s="338"/>
      <c r="W1109" s="338"/>
      <c r="X1109" s="338"/>
      <c r="Y1109" s="338"/>
      <c r="Z1109" s="338"/>
      <c r="AA1109" s="338"/>
      <c r="AB1109" s="338"/>
      <c r="AC1109" s="338"/>
      <c r="AD1109" s="338"/>
      <c r="AE1109" s="338"/>
      <c r="AF1109" s="338"/>
      <c r="AG1109" s="338"/>
      <c r="AH1109" s="338"/>
      <c r="AI1109" s="338"/>
      <c r="AJ1109" s="338"/>
      <c r="AK1109" s="338"/>
      <c r="AL1109" s="338"/>
      <c r="AM1109" s="338"/>
      <c r="AN1109" s="338"/>
      <c r="AO1109" s="338"/>
      <c r="AP1109" s="338"/>
      <c r="AQ1109" s="338"/>
      <c r="AR1109" s="338"/>
      <c r="AS1109" s="338"/>
      <c r="AT1109" s="338"/>
      <c r="AU1109" s="338"/>
      <c r="AV1109" s="338"/>
      <c r="AW1109" s="338"/>
      <c r="AX1109" s="338"/>
      <c r="AY1109" s="338"/>
      <c r="AZ1109" s="338"/>
      <c r="BA1109" s="338"/>
      <c r="BB1109" s="338"/>
      <c r="BC1109" s="338"/>
      <c r="BD1109" s="338"/>
      <c r="BE1109" s="338"/>
      <c r="BF1109" s="338"/>
      <c r="BG1109" s="338"/>
      <c r="BH1109" s="338"/>
      <c r="BI1109" s="338"/>
      <c r="BJ1109" s="338"/>
      <c r="BK1109" s="338"/>
      <c r="BL1109" s="338"/>
      <c r="BM1109" s="338"/>
      <c r="BN1109" s="338"/>
      <c r="BO1109" s="338"/>
      <c r="BP1109" s="338"/>
      <c r="BQ1109" s="338"/>
      <c r="BR1109" s="338"/>
      <c r="BS1109" s="338"/>
      <c r="BT1109" s="338"/>
      <c r="BU1109" s="338"/>
      <c r="BV1109" s="343"/>
      <c r="BW1109" s="343"/>
      <c r="BX1109" s="343"/>
      <c r="BY1109" s="343"/>
      <c r="BZ1109" s="338"/>
      <c r="CA1109" s="338"/>
      <c r="CB1109" s="338"/>
      <c r="CC1109" s="338"/>
      <c r="CD1109" s="338"/>
      <c r="CE1109" s="338"/>
      <c r="CF1109" s="338"/>
    </row>
    <row r="1110" ht="15.75" customHeight="1">
      <c r="A1110" s="829"/>
      <c r="B1110" s="338"/>
      <c r="C1110" s="338"/>
      <c r="D1110" s="338"/>
      <c r="E1110" s="338"/>
      <c r="F1110" s="346"/>
      <c r="G1110" s="546"/>
      <c r="H1110" s="547"/>
      <c r="I1110" s="786">
        <f t="shared" si="177"/>
        <v>0</v>
      </c>
      <c r="J1110" s="448"/>
      <c r="K1110" s="344"/>
      <c r="L1110" s="338"/>
      <c r="M1110" s="338"/>
      <c r="N1110" s="338"/>
      <c r="O1110" s="338"/>
      <c r="P1110" s="338"/>
      <c r="Q1110" s="338"/>
      <c r="R1110" s="338"/>
      <c r="S1110" s="338"/>
      <c r="T1110" s="338"/>
      <c r="U1110" s="338"/>
      <c r="V1110" s="338"/>
      <c r="W1110" s="338"/>
      <c r="X1110" s="338"/>
      <c r="Y1110" s="338"/>
      <c r="Z1110" s="338"/>
      <c r="AA1110" s="338"/>
      <c r="AB1110" s="338"/>
      <c r="AC1110" s="338"/>
      <c r="AD1110" s="338"/>
      <c r="AE1110" s="338"/>
      <c r="AF1110" s="338"/>
      <c r="AG1110" s="338"/>
      <c r="AH1110" s="338"/>
      <c r="AI1110" s="338"/>
      <c r="AJ1110" s="338"/>
      <c r="AK1110" s="338"/>
      <c r="AL1110" s="338"/>
      <c r="AM1110" s="338"/>
      <c r="AN1110" s="338"/>
      <c r="AO1110" s="338"/>
      <c r="AP1110" s="338"/>
      <c r="AQ1110" s="338"/>
      <c r="AR1110" s="338"/>
      <c r="AS1110" s="338"/>
      <c r="AT1110" s="338"/>
      <c r="AU1110" s="338"/>
      <c r="AV1110" s="338"/>
      <c r="AW1110" s="338"/>
      <c r="AX1110" s="338"/>
      <c r="AY1110" s="338"/>
      <c r="AZ1110" s="338"/>
      <c r="BA1110" s="338"/>
      <c r="BB1110" s="338"/>
      <c r="BC1110" s="338"/>
      <c r="BD1110" s="338"/>
      <c r="BE1110" s="338"/>
      <c r="BF1110" s="338"/>
      <c r="BG1110" s="338"/>
      <c r="BH1110" s="338"/>
      <c r="BI1110" s="338"/>
      <c r="BJ1110" s="338"/>
      <c r="BK1110" s="338"/>
      <c r="BL1110" s="338"/>
      <c r="BM1110" s="338"/>
      <c r="BN1110" s="338"/>
      <c r="BO1110" s="338"/>
      <c r="BP1110" s="338"/>
      <c r="BQ1110" s="338"/>
      <c r="BR1110" s="338"/>
      <c r="BS1110" s="338"/>
      <c r="BT1110" s="338"/>
      <c r="BU1110" s="338"/>
      <c r="BV1110" s="343"/>
      <c r="BW1110" s="343"/>
      <c r="BX1110" s="343"/>
      <c r="BY1110" s="343"/>
      <c r="BZ1110" s="338"/>
      <c r="CA1110" s="338"/>
      <c r="CB1110" s="338"/>
      <c r="CC1110" s="338"/>
      <c r="CD1110" s="338"/>
      <c r="CE1110" s="338"/>
      <c r="CF1110" s="338"/>
    </row>
    <row r="1111" ht="15.75" customHeight="1">
      <c r="A1111" s="829"/>
      <c r="B1111" s="338"/>
      <c r="C1111" s="338"/>
      <c r="D1111" s="338"/>
      <c r="E1111" s="338"/>
      <c r="F1111" s="346"/>
      <c r="G1111" s="546"/>
      <c r="H1111" s="547"/>
      <c r="I1111" s="786">
        <f t="shared" si="177"/>
        <v>0</v>
      </c>
      <c r="J1111" s="448"/>
      <c r="K1111" s="344"/>
      <c r="L1111" s="338"/>
      <c r="M1111" s="338"/>
      <c r="N1111" s="338"/>
      <c r="O1111" s="338"/>
      <c r="P1111" s="338"/>
      <c r="Q1111" s="338"/>
      <c r="R1111" s="338"/>
      <c r="S1111" s="338"/>
      <c r="T1111" s="338"/>
      <c r="U1111" s="338"/>
      <c r="V1111" s="338"/>
      <c r="W1111" s="338"/>
      <c r="X1111" s="338"/>
      <c r="Y1111" s="338"/>
      <c r="Z1111" s="338"/>
      <c r="AA1111" s="338"/>
      <c r="AB1111" s="338"/>
      <c r="AC1111" s="338"/>
      <c r="AD1111" s="338"/>
      <c r="AE1111" s="338"/>
      <c r="AF1111" s="338"/>
      <c r="AG1111" s="338"/>
      <c r="AH1111" s="338"/>
      <c r="AI1111" s="338"/>
      <c r="AJ1111" s="338"/>
      <c r="AK1111" s="338"/>
      <c r="AL1111" s="338"/>
      <c r="AM1111" s="338"/>
      <c r="AN1111" s="338"/>
      <c r="AO1111" s="338"/>
      <c r="AP1111" s="338"/>
      <c r="AQ1111" s="338"/>
      <c r="AR1111" s="338"/>
      <c r="AS1111" s="338"/>
      <c r="AT1111" s="338"/>
      <c r="AU1111" s="338"/>
      <c r="AV1111" s="338"/>
      <c r="AW1111" s="338"/>
      <c r="AX1111" s="338"/>
      <c r="AY1111" s="338"/>
      <c r="AZ1111" s="338"/>
      <c r="BA1111" s="338"/>
      <c r="BB1111" s="338"/>
      <c r="BC1111" s="338"/>
      <c r="BD1111" s="338"/>
      <c r="BE1111" s="338"/>
      <c r="BF1111" s="338"/>
      <c r="BG1111" s="338"/>
      <c r="BH1111" s="338"/>
      <c r="BI1111" s="338"/>
      <c r="BJ1111" s="338"/>
      <c r="BK1111" s="338"/>
      <c r="BL1111" s="338"/>
      <c r="BM1111" s="338"/>
      <c r="BN1111" s="338"/>
      <c r="BO1111" s="338"/>
      <c r="BP1111" s="338"/>
      <c r="BQ1111" s="338"/>
      <c r="BR1111" s="338"/>
      <c r="BS1111" s="338"/>
      <c r="BT1111" s="338"/>
      <c r="BU1111" s="338"/>
      <c r="BV1111" s="343"/>
      <c r="BW1111" s="343"/>
      <c r="BX1111" s="343"/>
      <c r="BY1111" s="343"/>
      <c r="BZ1111" s="338"/>
      <c r="CA1111" s="338"/>
      <c r="CB1111" s="338"/>
      <c r="CC1111" s="338"/>
      <c r="CD1111" s="338"/>
      <c r="CE1111" s="338"/>
      <c r="CF1111" s="338"/>
    </row>
    <row r="1112" ht="15.75" customHeight="1">
      <c r="A1112" s="829"/>
      <c r="B1112" s="338"/>
      <c r="C1112" s="338"/>
      <c r="D1112" s="338"/>
      <c r="E1112" s="338"/>
      <c r="F1112" s="346"/>
      <c r="G1112" s="546"/>
      <c r="H1112" s="547"/>
      <c r="I1112" s="786">
        <f t="shared" si="177"/>
        <v>0</v>
      </c>
      <c r="J1112" s="448"/>
      <c r="K1112" s="344"/>
      <c r="L1112" s="338"/>
      <c r="M1112" s="338"/>
      <c r="N1112" s="338"/>
      <c r="O1112" s="338"/>
      <c r="P1112" s="338"/>
      <c r="Q1112" s="338"/>
      <c r="R1112" s="338"/>
      <c r="S1112" s="338"/>
      <c r="T1112" s="338"/>
      <c r="U1112" s="338"/>
      <c r="V1112" s="338"/>
      <c r="W1112" s="338"/>
      <c r="X1112" s="338"/>
      <c r="Y1112" s="338"/>
      <c r="Z1112" s="338"/>
      <c r="AA1112" s="338"/>
      <c r="AB1112" s="338"/>
      <c r="AC1112" s="338"/>
      <c r="AD1112" s="338"/>
      <c r="AE1112" s="338"/>
      <c r="AF1112" s="338"/>
      <c r="AG1112" s="338"/>
      <c r="AH1112" s="338"/>
      <c r="AI1112" s="338"/>
      <c r="AJ1112" s="338"/>
      <c r="AK1112" s="338"/>
      <c r="AL1112" s="338"/>
      <c r="AM1112" s="338"/>
      <c r="AN1112" s="338"/>
      <c r="AO1112" s="338"/>
      <c r="AP1112" s="338"/>
      <c r="AQ1112" s="338"/>
      <c r="AR1112" s="338"/>
      <c r="AS1112" s="338"/>
      <c r="AT1112" s="338"/>
      <c r="AU1112" s="338"/>
      <c r="AV1112" s="338"/>
      <c r="AW1112" s="338"/>
      <c r="AX1112" s="338"/>
      <c r="AY1112" s="338"/>
      <c r="AZ1112" s="338"/>
      <c r="BA1112" s="338"/>
      <c r="BB1112" s="338"/>
      <c r="BC1112" s="338"/>
      <c r="BD1112" s="338"/>
      <c r="BE1112" s="338"/>
      <c r="BF1112" s="338"/>
      <c r="BG1112" s="338"/>
      <c r="BH1112" s="338"/>
      <c r="BI1112" s="338"/>
      <c r="BJ1112" s="338"/>
      <c r="BK1112" s="338"/>
      <c r="BL1112" s="338"/>
      <c r="BM1112" s="338"/>
      <c r="BN1112" s="338"/>
      <c r="BO1112" s="338"/>
      <c r="BP1112" s="338"/>
      <c r="BQ1112" s="338"/>
      <c r="BR1112" s="338"/>
      <c r="BS1112" s="338"/>
      <c r="BT1112" s="338"/>
      <c r="BU1112" s="338"/>
      <c r="BV1112" s="343"/>
      <c r="BW1112" s="343"/>
      <c r="BX1112" s="343"/>
      <c r="BY1112" s="343"/>
      <c r="BZ1112" s="338"/>
      <c r="CA1112" s="338"/>
      <c r="CB1112" s="338"/>
      <c r="CC1112" s="338"/>
      <c r="CD1112" s="338"/>
      <c r="CE1112" s="338"/>
      <c r="CF1112" s="338"/>
    </row>
    <row r="1113" ht="15.75" customHeight="1">
      <c r="A1113" s="829"/>
      <c r="B1113" s="338"/>
      <c r="C1113" s="338"/>
      <c r="D1113" s="338"/>
      <c r="E1113" s="338"/>
      <c r="F1113" s="346"/>
      <c r="G1113" s="546"/>
      <c r="H1113" s="547"/>
      <c r="I1113" s="786">
        <f t="shared" si="177"/>
        <v>0</v>
      </c>
      <c r="J1113" s="448"/>
      <c r="K1113" s="344"/>
      <c r="L1113" s="338"/>
      <c r="M1113" s="338"/>
      <c r="N1113" s="338"/>
      <c r="O1113" s="338"/>
      <c r="P1113" s="338"/>
      <c r="Q1113" s="338"/>
      <c r="R1113" s="338"/>
      <c r="S1113" s="338"/>
      <c r="T1113" s="338"/>
      <c r="U1113" s="338"/>
      <c r="V1113" s="338"/>
      <c r="W1113" s="338"/>
      <c r="X1113" s="338"/>
      <c r="Y1113" s="338"/>
      <c r="Z1113" s="338"/>
      <c r="AA1113" s="338"/>
      <c r="AB1113" s="338"/>
      <c r="AC1113" s="338"/>
      <c r="AD1113" s="338"/>
      <c r="AE1113" s="338"/>
      <c r="AF1113" s="338"/>
      <c r="AG1113" s="338"/>
      <c r="AH1113" s="338"/>
      <c r="AI1113" s="338"/>
      <c r="AJ1113" s="338"/>
      <c r="AK1113" s="338"/>
      <c r="AL1113" s="338"/>
      <c r="AM1113" s="338"/>
      <c r="AN1113" s="338"/>
      <c r="AO1113" s="338"/>
      <c r="AP1113" s="338"/>
      <c r="AQ1113" s="338"/>
      <c r="AR1113" s="338"/>
      <c r="AS1113" s="338"/>
      <c r="AT1113" s="338"/>
      <c r="AU1113" s="338"/>
      <c r="AV1113" s="338"/>
      <c r="AW1113" s="338"/>
      <c r="AX1113" s="338"/>
      <c r="AY1113" s="338"/>
      <c r="AZ1113" s="338"/>
      <c r="BA1113" s="338"/>
      <c r="BB1113" s="338"/>
      <c r="BC1113" s="338"/>
      <c r="BD1113" s="338"/>
      <c r="BE1113" s="338"/>
      <c r="BF1113" s="338"/>
      <c r="BG1113" s="338"/>
      <c r="BH1113" s="338"/>
      <c r="BI1113" s="338"/>
      <c r="BJ1113" s="338"/>
      <c r="BK1113" s="338"/>
      <c r="BL1113" s="338"/>
      <c r="BM1113" s="338"/>
      <c r="BN1113" s="338"/>
      <c r="BO1113" s="338"/>
      <c r="BP1113" s="338"/>
      <c r="BQ1113" s="338"/>
      <c r="BR1113" s="338"/>
      <c r="BS1113" s="338"/>
      <c r="BT1113" s="338"/>
      <c r="BU1113" s="338"/>
      <c r="BV1113" s="343"/>
      <c r="BW1113" s="343"/>
      <c r="BX1113" s="343"/>
      <c r="BY1113" s="343"/>
      <c r="BZ1113" s="338"/>
      <c r="CA1113" s="338"/>
      <c r="CB1113" s="338"/>
      <c r="CC1113" s="338"/>
      <c r="CD1113" s="338"/>
      <c r="CE1113" s="338"/>
      <c r="CF1113" s="338"/>
    </row>
    <row r="1114" ht="15.75" customHeight="1">
      <c r="A1114" s="829"/>
      <c r="B1114" s="338"/>
      <c r="C1114" s="338"/>
      <c r="D1114" s="338"/>
      <c r="E1114" s="338"/>
      <c r="F1114" s="346"/>
      <c r="G1114" s="546"/>
      <c r="H1114" s="547"/>
      <c r="I1114" s="786">
        <f t="shared" si="177"/>
        <v>0</v>
      </c>
      <c r="J1114" s="448"/>
      <c r="K1114" s="344"/>
      <c r="L1114" s="338"/>
      <c r="M1114" s="338"/>
      <c r="N1114" s="338"/>
      <c r="O1114" s="338"/>
      <c r="P1114" s="338"/>
      <c r="Q1114" s="338"/>
      <c r="R1114" s="338"/>
      <c r="S1114" s="338"/>
      <c r="T1114" s="338"/>
      <c r="U1114" s="338"/>
      <c r="V1114" s="338"/>
      <c r="W1114" s="338"/>
      <c r="X1114" s="338"/>
      <c r="Y1114" s="338"/>
      <c r="Z1114" s="338"/>
      <c r="AA1114" s="338"/>
      <c r="AB1114" s="338"/>
      <c r="AC1114" s="338"/>
      <c r="AD1114" s="338"/>
      <c r="AE1114" s="338"/>
      <c r="AF1114" s="338"/>
      <c r="AG1114" s="338"/>
      <c r="AH1114" s="338"/>
      <c r="AI1114" s="338"/>
      <c r="AJ1114" s="338"/>
      <c r="AK1114" s="338"/>
      <c r="AL1114" s="338"/>
      <c r="AM1114" s="338"/>
      <c r="AN1114" s="338"/>
      <c r="AO1114" s="338"/>
      <c r="AP1114" s="338"/>
      <c r="AQ1114" s="338"/>
      <c r="AR1114" s="338"/>
      <c r="AS1114" s="338"/>
      <c r="AT1114" s="338"/>
      <c r="AU1114" s="338"/>
      <c r="AV1114" s="338"/>
      <c r="AW1114" s="338"/>
      <c r="AX1114" s="338"/>
      <c r="AY1114" s="338"/>
      <c r="AZ1114" s="338"/>
      <c r="BA1114" s="338"/>
      <c r="BB1114" s="338"/>
      <c r="BC1114" s="338"/>
      <c r="BD1114" s="338"/>
      <c r="BE1114" s="338"/>
      <c r="BF1114" s="338"/>
      <c r="BG1114" s="338"/>
      <c r="BH1114" s="338"/>
      <c r="BI1114" s="338"/>
      <c r="BJ1114" s="338"/>
      <c r="BK1114" s="338"/>
      <c r="BL1114" s="338"/>
      <c r="BM1114" s="338"/>
      <c r="BN1114" s="338"/>
      <c r="BO1114" s="338"/>
      <c r="BP1114" s="338"/>
      <c r="BQ1114" s="338"/>
      <c r="BR1114" s="338"/>
      <c r="BS1114" s="338"/>
      <c r="BT1114" s="338"/>
      <c r="BU1114" s="338"/>
      <c r="BV1114" s="343"/>
      <c r="BW1114" s="343"/>
      <c r="BX1114" s="343"/>
      <c r="BY1114" s="343"/>
      <c r="BZ1114" s="338"/>
      <c r="CA1114" s="338"/>
      <c r="CB1114" s="338"/>
      <c r="CC1114" s="338"/>
      <c r="CD1114" s="338"/>
      <c r="CE1114" s="338"/>
      <c r="CF1114" s="338"/>
    </row>
    <row r="1115" ht="15.75" customHeight="1">
      <c r="A1115" s="829"/>
      <c r="B1115" s="338"/>
      <c r="C1115" s="338"/>
      <c r="D1115" s="338"/>
      <c r="E1115" s="338"/>
      <c r="F1115" s="346"/>
      <c r="G1115" s="546"/>
      <c r="H1115" s="547"/>
      <c r="I1115" s="786">
        <f t="shared" si="177"/>
        <v>0</v>
      </c>
      <c r="J1115" s="448"/>
      <c r="K1115" s="344"/>
      <c r="L1115" s="338"/>
      <c r="M1115" s="338"/>
      <c r="N1115" s="338"/>
      <c r="O1115" s="338"/>
      <c r="P1115" s="338"/>
      <c r="Q1115" s="338"/>
      <c r="R1115" s="338"/>
      <c r="S1115" s="338"/>
      <c r="T1115" s="338"/>
      <c r="U1115" s="338"/>
      <c r="V1115" s="338"/>
      <c r="W1115" s="338"/>
      <c r="X1115" s="338"/>
      <c r="Y1115" s="338"/>
      <c r="Z1115" s="338"/>
      <c r="AA1115" s="338"/>
      <c r="AB1115" s="338"/>
      <c r="AC1115" s="338"/>
      <c r="AD1115" s="338"/>
      <c r="AE1115" s="338"/>
      <c r="AF1115" s="338"/>
      <c r="AG1115" s="338"/>
      <c r="AH1115" s="338"/>
      <c r="AI1115" s="338"/>
      <c r="AJ1115" s="338"/>
      <c r="AK1115" s="338"/>
      <c r="AL1115" s="338"/>
      <c r="AM1115" s="338"/>
      <c r="AN1115" s="338"/>
      <c r="AO1115" s="338"/>
      <c r="AP1115" s="338"/>
      <c r="AQ1115" s="338"/>
      <c r="AR1115" s="338"/>
      <c r="AS1115" s="338"/>
      <c r="AT1115" s="338"/>
      <c r="AU1115" s="338"/>
      <c r="AV1115" s="338"/>
      <c r="AW1115" s="338"/>
      <c r="AX1115" s="338"/>
      <c r="AY1115" s="338"/>
      <c r="AZ1115" s="338"/>
      <c r="BA1115" s="338"/>
      <c r="BB1115" s="338"/>
      <c r="BC1115" s="338"/>
      <c r="BD1115" s="338"/>
      <c r="BE1115" s="338"/>
      <c r="BF1115" s="338"/>
      <c r="BG1115" s="338"/>
      <c r="BH1115" s="338"/>
      <c r="BI1115" s="338"/>
      <c r="BJ1115" s="338"/>
      <c r="BK1115" s="338"/>
      <c r="BL1115" s="338"/>
      <c r="BM1115" s="338"/>
      <c r="BN1115" s="338"/>
      <c r="BO1115" s="338"/>
      <c r="BP1115" s="338"/>
      <c r="BQ1115" s="338"/>
      <c r="BR1115" s="338"/>
      <c r="BS1115" s="338"/>
      <c r="BT1115" s="338"/>
      <c r="BU1115" s="338"/>
      <c r="BV1115" s="343"/>
      <c r="BW1115" s="343"/>
      <c r="BX1115" s="343"/>
      <c r="BY1115" s="343"/>
      <c r="BZ1115" s="338"/>
      <c r="CA1115" s="338"/>
      <c r="CB1115" s="338"/>
      <c r="CC1115" s="338"/>
      <c r="CD1115" s="338"/>
      <c r="CE1115" s="338"/>
      <c r="CF1115" s="338"/>
    </row>
    <row r="1116" ht="15.75" customHeight="1">
      <c r="A1116" s="829"/>
      <c r="B1116" s="338"/>
      <c r="C1116" s="338"/>
      <c r="D1116" s="338"/>
      <c r="E1116" s="338"/>
      <c r="F1116" s="346"/>
      <c r="G1116" s="546"/>
      <c r="H1116" s="547"/>
      <c r="I1116" s="786">
        <f t="shared" si="177"/>
        <v>0</v>
      </c>
      <c r="J1116" s="448"/>
      <c r="K1116" s="344"/>
      <c r="L1116" s="338"/>
      <c r="M1116" s="338"/>
      <c r="N1116" s="338"/>
      <c r="O1116" s="338"/>
      <c r="P1116" s="338"/>
      <c r="Q1116" s="338"/>
      <c r="R1116" s="338"/>
      <c r="S1116" s="338"/>
      <c r="T1116" s="338"/>
      <c r="U1116" s="338"/>
      <c r="V1116" s="338"/>
      <c r="W1116" s="338"/>
      <c r="X1116" s="338"/>
      <c r="Y1116" s="338"/>
      <c r="Z1116" s="338"/>
      <c r="AA1116" s="338"/>
      <c r="AB1116" s="338"/>
      <c r="AC1116" s="338"/>
      <c r="AD1116" s="338"/>
      <c r="AE1116" s="338"/>
      <c r="AF1116" s="338"/>
      <c r="AG1116" s="338"/>
      <c r="AH1116" s="338"/>
      <c r="AI1116" s="338"/>
      <c r="AJ1116" s="338"/>
      <c r="AK1116" s="338"/>
      <c r="AL1116" s="338"/>
      <c r="AM1116" s="338"/>
      <c r="AN1116" s="338"/>
      <c r="AO1116" s="338"/>
      <c r="AP1116" s="338"/>
      <c r="AQ1116" s="338"/>
      <c r="AR1116" s="338"/>
      <c r="AS1116" s="338"/>
      <c r="AT1116" s="338"/>
      <c r="AU1116" s="338"/>
      <c r="AV1116" s="338"/>
      <c r="AW1116" s="338"/>
      <c r="AX1116" s="338"/>
      <c r="AY1116" s="338"/>
      <c r="AZ1116" s="338"/>
      <c r="BA1116" s="338"/>
      <c r="BB1116" s="338"/>
      <c r="BC1116" s="338"/>
      <c r="BD1116" s="338"/>
      <c r="BE1116" s="338"/>
      <c r="BF1116" s="338"/>
      <c r="BG1116" s="338"/>
      <c r="BH1116" s="338"/>
      <c r="BI1116" s="338"/>
      <c r="BJ1116" s="338"/>
      <c r="BK1116" s="338"/>
      <c r="BL1116" s="338"/>
      <c r="BM1116" s="338"/>
      <c r="BN1116" s="338"/>
      <c r="BO1116" s="338"/>
      <c r="BP1116" s="338"/>
      <c r="BQ1116" s="338"/>
      <c r="BR1116" s="338"/>
      <c r="BS1116" s="338"/>
      <c r="BT1116" s="338"/>
      <c r="BU1116" s="338"/>
      <c r="BV1116" s="343"/>
      <c r="BW1116" s="343"/>
      <c r="BX1116" s="343"/>
      <c r="BY1116" s="343"/>
      <c r="BZ1116" s="338"/>
      <c r="CA1116" s="338"/>
      <c r="CB1116" s="338"/>
      <c r="CC1116" s="338"/>
      <c r="CD1116" s="338"/>
      <c r="CE1116" s="338"/>
      <c r="CF1116" s="338"/>
    </row>
    <row r="1117" ht="15.75" customHeight="1">
      <c r="A1117" s="829"/>
      <c r="B1117" s="338"/>
      <c r="C1117" s="338"/>
      <c r="D1117" s="338"/>
      <c r="E1117" s="338"/>
      <c r="F1117" s="346"/>
      <c r="G1117" s="546"/>
      <c r="H1117" s="547"/>
      <c r="I1117" s="786">
        <f t="shared" si="177"/>
        <v>0</v>
      </c>
      <c r="J1117" s="448"/>
      <c r="K1117" s="344"/>
      <c r="L1117" s="338"/>
      <c r="M1117" s="338"/>
      <c r="N1117" s="338"/>
      <c r="O1117" s="338"/>
      <c r="P1117" s="338"/>
      <c r="Q1117" s="338"/>
      <c r="R1117" s="338"/>
      <c r="S1117" s="338"/>
      <c r="T1117" s="338"/>
      <c r="U1117" s="338"/>
      <c r="V1117" s="338"/>
      <c r="W1117" s="338"/>
      <c r="X1117" s="338"/>
      <c r="Y1117" s="338"/>
      <c r="Z1117" s="338"/>
      <c r="AA1117" s="338"/>
      <c r="AB1117" s="338"/>
      <c r="AC1117" s="338"/>
      <c r="AD1117" s="338"/>
      <c r="AE1117" s="338"/>
      <c r="AF1117" s="338"/>
      <c r="AG1117" s="338"/>
      <c r="AH1117" s="338"/>
      <c r="AI1117" s="338"/>
      <c r="AJ1117" s="338"/>
      <c r="AK1117" s="338"/>
      <c r="AL1117" s="338"/>
      <c r="AM1117" s="338"/>
      <c r="AN1117" s="338"/>
      <c r="AO1117" s="338"/>
      <c r="AP1117" s="338"/>
      <c r="AQ1117" s="338"/>
      <c r="AR1117" s="338"/>
      <c r="AS1117" s="338"/>
      <c r="AT1117" s="338"/>
      <c r="AU1117" s="338"/>
      <c r="AV1117" s="338"/>
      <c r="AW1117" s="338"/>
      <c r="AX1117" s="338"/>
      <c r="AY1117" s="338"/>
      <c r="AZ1117" s="338"/>
      <c r="BA1117" s="338"/>
      <c r="BB1117" s="338"/>
      <c r="BC1117" s="338"/>
      <c r="BD1117" s="338"/>
      <c r="BE1117" s="338"/>
      <c r="BF1117" s="338"/>
      <c r="BG1117" s="338"/>
      <c r="BH1117" s="338"/>
      <c r="BI1117" s="338"/>
      <c r="BJ1117" s="338"/>
      <c r="BK1117" s="338"/>
      <c r="BL1117" s="338"/>
      <c r="BM1117" s="338"/>
      <c r="BN1117" s="338"/>
      <c r="BO1117" s="338"/>
      <c r="BP1117" s="338"/>
      <c r="BQ1117" s="338"/>
      <c r="BR1117" s="338"/>
      <c r="BS1117" s="338"/>
      <c r="BT1117" s="338"/>
      <c r="BU1117" s="338"/>
      <c r="BV1117" s="343"/>
      <c r="BW1117" s="343"/>
      <c r="BX1117" s="343"/>
      <c r="BY1117" s="343"/>
      <c r="BZ1117" s="338"/>
      <c r="CA1117" s="338"/>
      <c r="CB1117" s="338"/>
      <c r="CC1117" s="338"/>
      <c r="CD1117" s="338"/>
      <c r="CE1117" s="338"/>
      <c r="CF1117" s="338"/>
    </row>
    <row r="1118" ht="15.75" customHeight="1">
      <c r="A1118" s="829"/>
      <c r="B1118" s="338"/>
      <c r="C1118" s="338"/>
      <c r="D1118" s="338"/>
      <c r="E1118" s="338"/>
      <c r="F1118" s="346"/>
      <c r="G1118" s="546"/>
      <c r="H1118" s="547"/>
      <c r="I1118" s="786">
        <f t="shared" si="177"/>
        <v>0</v>
      </c>
      <c r="J1118" s="448"/>
      <c r="K1118" s="344"/>
      <c r="L1118" s="338"/>
      <c r="M1118" s="338"/>
      <c r="N1118" s="338"/>
      <c r="O1118" s="338"/>
      <c r="P1118" s="338"/>
      <c r="Q1118" s="338"/>
      <c r="R1118" s="338"/>
      <c r="S1118" s="338"/>
      <c r="T1118" s="338"/>
      <c r="U1118" s="338"/>
      <c r="V1118" s="338"/>
      <c r="W1118" s="338"/>
      <c r="X1118" s="338"/>
      <c r="Y1118" s="338"/>
      <c r="Z1118" s="338"/>
      <c r="AA1118" s="338"/>
      <c r="AB1118" s="338"/>
      <c r="AC1118" s="338"/>
      <c r="AD1118" s="338"/>
      <c r="AE1118" s="338"/>
      <c r="AF1118" s="338"/>
      <c r="AG1118" s="338"/>
      <c r="AH1118" s="338"/>
      <c r="AI1118" s="338"/>
      <c r="AJ1118" s="338"/>
      <c r="AK1118" s="338"/>
      <c r="AL1118" s="338"/>
      <c r="AM1118" s="338"/>
      <c r="AN1118" s="338"/>
      <c r="AO1118" s="338"/>
      <c r="AP1118" s="338"/>
      <c r="AQ1118" s="338"/>
      <c r="AR1118" s="338"/>
      <c r="AS1118" s="338"/>
      <c r="AT1118" s="338"/>
      <c r="AU1118" s="338"/>
      <c r="AV1118" s="338"/>
      <c r="AW1118" s="338"/>
      <c r="AX1118" s="338"/>
      <c r="AY1118" s="338"/>
      <c r="AZ1118" s="338"/>
      <c r="BA1118" s="338"/>
      <c r="BB1118" s="338"/>
      <c r="BC1118" s="338"/>
      <c r="BD1118" s="338"/>
      <c r="BE1118" s="338"/>
      <c r="BF1118" s="338"/>
      <c r="BG1118" s="338"/>
      <c r="BH1118" s="338"/>
      <c r="BI1118" s="338"/>
      <c r="BJ1118" s="338"/>
      <c r="BK1118" s="338"/>
      <c r="BL1118" s="338"/>
      <c r="BM1118" s="338"/>
      <c r="BN1118" s="338"/>
      <c r="BO1118" s="338"/>
      <c r="BP1118" s="338"/>
      <c r="BQ1118" s="338"/>
      <c r="BR1118" s="338"/>
      <c r="BS1118" s="338"/>
      <c r="BT1118" s="338"/>
      <c r="BU1118" s="338"/>
      <c r="BV1118" s="343"/>
      <c r="BW1118" s="343"/>
      <c r="BX1118" s="343"/>
      <c r="BY1118" s="343"/>
      <c r="BZ1118" s="338"/>
      <c r="CA1118" s="338"/>
      <c r="CB1118" s="338"/>
      <c r="CC1118" s="338"/>
      <c r="CD1118" s="338"/>
      <c r="CE1118" s="338"/>
      <c r="CF1118" s="338"/>
    </row>
    <row r="1119" ht="15.75" customHeight="1">
      <c r="A1119" s="829"/>
      <c r="B1119" s="338"/>
      <c r="C1119" s="338"/>
      <c r="D1119" s="338"/>
      <c r="E1119" s="338"/>
      <c r="F1119" s="346"/>
      <c r="G1119" s="546"/>
      <c r="H1119" s="547"/>
      <c r="I1119" s="786">
        <f t="shared" si="177"/>
        <v>0</v>
      </c>
      <c r="J1119" s="448"/>
      <c r="K1119" s="344"/>
      <c r="L1119" s="338"/>
      <c r="M1119" s="338"/>
      <c r="N1119" s="338"/>
      <c r="O1119" s="338"/>
      <c r="P1119" s="338"/>
      <c r="Q1119" s="338"/>
      <c r="R1119" s="338"/>
      <c r="S1119" s="338"/>
      <c r="T1119" s="338"/>
      <c r="U1119" s="338"/>
      <c r="V1119" s="338"/>
      <c r="W1119" s="338"/>
      <c r="X1119" s="338"/>
      <c r="Y1119" s="338"/>
      <c r="Z1119" s="338"/>
      <c r="AA1119" s="338"/>
      <c r="AB1119" s="338"/>
      <c r="AC1119" s="338"/>
      <c r="AD1119" s="338"/>
      <c r="AE1119" s="338"/>
      <c r="AF1119" s="338"/>
      <c r="AG1119" s="338"/>
      <c r="AH1119" s="338"/>
      <c r="AI1119" s="338"/>
      <c r="AJ1119" s="338"/>
      <c r="AK1119" s="338"/>
      <c r="AL1119" s="338"/>
      <c r="AM1119" s="338"/>
      <c r="AN1119" s="338"/>
      <c r="AO1119" s="338"/>
      <c r="AP1119" s="338"/>
      <c r="AQ1119" s="338"/>
      <c r="AR1119" s="338"/>
      <c r="AS1119" s="338"/>
      <c r="AT1119" s="338"/>
      <c r="AU1119" s="338"/>
      <c r="AV1119" s="338"/>
      <c r="AW1119" s="338"/>
      <c r="AX1119" s="338"/>
      <c r="AY1119" s="338"/>
      <c r="AZ1119" s="338"/>
      <c r="BA1119" s="338"/>
      <c r="BB1119" s="338"/>
      <c r="BC1119" s="338"/>
      <c r="BD1119" s="338"/>
      <c r="BE1119" s="338"/>
      <c r="BF1119" s="338"/>
      <c r="BG1119" s="338"/>
      <c r="BH1119" s="338"/>
      <c r="BI1119" s="338"/>
      <c r="BJ1119" s="338"/>
      <c r="BK1119" s="338"/>
      <c r="BL1119" s="338"/>
      <c r="BM1119" s="338"/>
      <c r="BN1119" s="338"/>
      <c r="BO1119" s="338"/>
      <c r="BP1119" s="338"/>
      <c r="BQ1119" s="338"/>
      <c r="BR1119" s="338"/>
      <c r="BS1119" s="338"/>
      <c r="BT1119" s="338"/>
      <c r="BU1119" s="338"/>
      <c r="BV1119" s="343"/>
      <c r="BW1119" s="343"/>
      <c r="BX1119" s="343"/>
      <c r="BY1119" s="343"/>
      <c r="BZ1119" s="338"/>
      <c r="CA1119" s="338"/>
      <c r="CB1119" s="338"/>
      <c r="CC1119" s="338"/>
      <c r="CD1119" s="338"/>
      <c r="CE1119" s="338"/>
      <c r="CF1119" s="338"/>
    </row>
    <row r="1120" ht="15.75" customHeight="1">
      <c r="A1120" s="829"/>
      <c r="B1120" s="338"/>
      <c r="C1120" s="338"/>
      <c r="D1120" s="338"/>
      <c r="E1120" s="338"/>
      <c r="F1120" s="346"/>
      <c r="G1120" s="546"/>
      <c r="H1120" s="547"/>
      <c r="I1120" s="786">
        <f t="shared" si="177"/>
        <v>0</v>
      </c>
      <c r="J1120" s="448"/>
      <c r="K1120" s="344"/>
      <c r="L1120" s="338"/>
      <c r="M1120" s="338"/>
      <c r="N1120" s="338"/>
      <c r="O1120" s="338"/>
      <c r="P1120" s="338"/>
      <c r="Q1120" s="338"/>
      <c r="R1120" s="338"/>
      <c r="S1120" s="338"/>
      <c r="T1120" s="338"/>
      <c r="U1120" s="338"/>
      <c r="V1120" s="338"/>
      <c r="W1120" s="338"/>
      <c r="X1120" s="338"/>
      <c r="Y1120" s="338"/>
      <c r="Z1120" s="338"/>
      <c r="AA1120" s="338"/>
      <c r="AB1120" s="338"/>
      <c r="AC1120" s="338"/>
      <c r="AD1120" s="338"/>
      <c r="AE1120" s="338"/>
      <c r="AF1120" s="338"/>
      <c r="AG1120" s="338"/>
      <c r="AH1120" s="338"/>
      <c r="AI1120" s="338"/>
      <c r="AJ1120" s="338"/>
      <c r="AK1120" s="338"/>
      <c r="AL1120" s="338"/>
      <c r="AM1120" s="338"/>
      <c r="AN1120" s="338"/>
      <c r="AO1120" s="338"/>
      <c r="AP1120" s="338"/>
      <c r="AQ1120" s="338"/>
      <c r="AR1120" s="338"/>
      <c r="AS1120" s="338"/>
      <c r="AT1120" s="338"/>
      <c r="AU1120" s="338"/>
      <c r="AV1120" s="338"/>
      <c r="AW1120" s="338"/>
      <c r="AX1120" s="338"/>
      <c r="AY1120" s="338"/>
      <c r="AZ1120" s="338"/>
      <c r="BA1120" s="338"/>
      <c r="BB1120" s="338"/>
      <c r="BC1120" s="338"/>
      <c r="BD1120" s="338"/>
      <c r="BE1120" s="338"/>
      <c r="BF1120" s="338"/>
      <c r="BG1120" s="338"/>
      <c r="BH1120" s="338"/>
      <c r="BI1120" s="338"/>
      <c r="BJ1120" s="338"/>
      <c r="BK1120" s="338"/>
      <c r="BL1120" s="338"/>
      <c r="BM1120" s="338"/>
      <c r="BN1120" s="338"/>
      <c r="BO1120" s="338"/>
      <c r="BP1120" s="338"/>
      <c r="BQ1120" s="338"/>
      <c r="BR1120" s="338"/>
      <c r="BS1120" s="338"/>
      <c r="BT1120" s="338"/>
      <c r="BU1120" s="338"/>
      <c r="BV1120" s="343"/>
      <c r="BW1120" s="343"/>
      <c r="BX1120" s="343"/>
      <c r="BY1120" s="343"/>
      <c r="BZ1120" s="338"/>
      <c r="CA1120" s="338"/>
      <c r="CB1120" s="338"/>
      <c r="CC1120" s="338"/>
      <c r="CD1120" s="338"/>
      <c r="CE1120" s="338"/>
      <c r="CF1120" s="338"/>
    </row>
    <row r="1121" ht="15.75" customHeight="1">
      <c r="A1121" s="829"/>
      <c r="B1121" s="338"/>
      <c r="C1121" s="338"/>
      <c r="D1121" s="338"/>
      <c r="E1121" s="338"/>
      <c r="F1121" s="346"/>
      <c r="G1121" s="546"/>
      <c r="H1121" s="547"/>
      <c r="I1121" s="786">
        <f t="shared" si="177"/>
        <v>0</v>
      </c>
      <c r="J1121" s="448"/>
      <c r="K1121" s="344"/>
      <c r="L1121" s="338"/>
      <c r="M1121" s="338"/>
      <c r="N1121" s="338"/>
      <c r="O1121" s="338"/>
      <c r="P1121" s="338"/>
      <c r="Q1121" s="338"/>
      <c r="R1121" s="338"/>
      <c r="S1121" s="338"/>
      <c r="T1121" s="338"/>
      <c r="U1121" s="338"/>
      <c r="V1121" s="338"/>
      <c r="W1121" s="338"/>
      <c r="X1121" s="338"/>
      <c r="Y1121" s="338"/>
      <c r="Z1121" s="338"/>
      <c r="AA1121" s="338"/>
      <c r="AB1121" s="338"/>
      <c r="AC1121" s="338"/>
      <c r="AD1121" s="338"/>
      <c r="AE1121" s="338"/>
      <c r="AF1121" s="338"/>
      <c r="AG1121" s="338"/>
      <c r="AH1121" s="338"/>
      <c r="AI1121" s="338"/>
      <c r="AJ1121" s="338"/>
      <c r="AK1121" s="338"/>
      <c r="AL1121" s="338"/>
      <c r="AM1121" s="338"/>
      <c r="AN1121" s="338"/>
      <c r="AO1121" s="338"/>
      <c r="AP1121" s="338"/>
      <c r="AQ1121" s="338"/>
      <c r="AR1121" s="338"/>
      <c r="AS1121" s="338"/>
      <c r="AT1121" s="338"/>
      <c r="AU1121" s="338"/>
      <c r="AV1121" s="338"/>
      <c r="AW1121" s="338"/>
      <c r="AX1121" s="338"/>
      <c r="AY1121" s="338"/>
      <c r="AZ1121" s="338"/>
      <c r="BA1121" s="338"/>
      <c r="BB1121" s="338"/>
      <c r="BC1121" s="338"/>
      <c r="BD1121" s="338"/>
      <c r="BE1121" s="338"/>
      <c r="BF1121" s="338"/>
      <c r="BG1121" s="338"/>
      <c r="BH1121" s="338"/>
      <c r="BI1121" s="338"/>
      <c r="BJ1121" s="338"/>
      <c r="BK1121" s="338"/>
      <c r="BL1121" s="338"/>
      <c r="BM1121" s="338"/>
      <c r="BN1121" s="338"/>
      <c r="BO1121" s="338"/>
      <c r="BP1121" s="338"/>
      <c r="BQ1121" s="338"/>
      <c r="BR1121" s="338"/>
      <c r="BS1121" s="338"/>
      <c r="BT1121" s="338"/>
      <c r="BU1121" s="338"/>
      <c r="BV1121" s="343"/>
      <c r="BW1121" s="343"/>
      <c r="BX1121" s="343"/>
      <c r="BY1121" s="343"/>
      <c r="BZ1121" s="338"/>
      <c r="CA1121" s="338"/>
      <c r="CB1121" s="338"/>
      <c r="CC1121" s="338"/>
      <c r="CD1121" s="338"/>
      <c r="CE1121" s="338"/>
      <c r="CF1121" s="338"/>
    </row>
    <row r="1122" ht="15.75" customHeight="1">
      <c r="A1122" s="829"/>
      <c r="B1122" s="338"/>
      <c r="C1122" s="338"/>
      <c r="D1122" s="338"/>
      <c r="E1122" s="338"/>
      <c r="F1122" s="346"/>
      <c r="G1122" s="546"/>
      <c r="H1122" s="547"/>
      <c r="I1122" s="786">
        <f t="shared" si="177"/>
        <v>0</v>
      </c>
      <c r="J1122" s="448"/>
      <c r="K1122" s="344"/>
      <c r="L1122" s="338"/>
      <c r="M1122" s="338"/>
      <c r="N1122" s="338"/>
      <c r="O1122" s="338"/>
      <c r="P1122" s="338"/>
      <c r="Q1122" s="338"/>
      <c r="R1122" s="338"/>
      <c r="S1122" s="338"/>
      <c r="T1122" s="338"/>
      <c r="U1122" s="338"/>
      <c r="V1122" s="338"/>
      <c r="W1122" s="338"/>
      <c r="X1122" s="338"/>
      <c r="Y1122" s="338"/>
      <c r="Z1122" s="338"/>
      <c r="AA1122" s="338"/>
      <c r="AB1122" s="338"/>
      <c r="AC1122" s="338"/>
      <c r="AD1122" s="338"/>
      <c r="AE1122" s="338"/>
      <c r="AF1122" s="338"/>
      <c r="AG1122" s="338"/>
      <c r="AH1122" s="338"/>
      <c r="AI1122" s="338"/>
      <c r="AJ1122" s="338"/>
      <c r="AK1122" s="338"/>
      <c r="AL1122" s="338"/>
      <c r="AM1122" s="338"/>
      <c r="AN1122" s="338"/>
      <c r="AO1122" s="338"/>
      <c r="AP1122" s="338"/>
      <c r="AQ1122" s="338"/>
      <c r="AR1122" s="338"/>
      <c r="AS1122" s="338"/>
      <c r="AT1122" s="338"/>
      <c r="AU1122" s="338"/>
      <c r="AV1122" s="338"/>
      <c r="AW1122" s="338"/>
      <c r="AX1122" s="338"/>
      <c r="AY1122" s="338"/>
      <c r="AZ1122" s="338"/>
      <c r="BA1122" s="338"/>
      <c r="BB1122" s="338"/>
      <c r="BC1122" s="338"/>
      <c r="BD1122" s="338"/>
      <c r="BE1122" s="338"/>
      <c r="BF1122" s="338"/>
      <c r="BG1122" s="338"/>
      <c r="BH1122" s="338"/>
      <c r="BI1122" s="338"/>
      <c r="BJ1122" s="338"/>
      <c r="BK1122" s="338"/>
      <c r="BL1122" s="338"/>
      <c r="BM1122" s="338"/>
      <c r="BN1122" s="338"/>
      <c r="BO1122" s="338"/>
      <c r="BP1122" s="338"/>
      <c r="BQ1122" s="338"/>
      <c r="BR1122" s="338"/>
      <c r="BS1122" s="338"/>
      <c r="BT1122" s="338"/>
      <c r="BU1122" s="338"/>
      <c r="BV1122" s="343"/>
      <c r="BW1122" s="343"/>
      <c r="BX1122" s="343"/>
      <c r="BY1122" s="343"/>
      <c r="BZ1122" s="338"/>
      <c r="CA1122" s="338"/>
      <c r="CB1122" s="338"/>
      <c r="CC1122" s="338"/>
      <c r="CD1122" s="338"/>
      <c r="CE1122" s="338"/>
      <c r="CF1122" s="338"/>
    </row>
    <row r="1123" ht="15.75" customHeight="1">
      <c r="A1123" s="829"/>
      <c r="B1123" s="338"/>
      <c r="C1123" s="338"/>
      <c r="D1123" s="338"/>
      <c r="E1123" s="338"/>
      <c r="F1123" s="346"/>
      <c r="G1123" s="546"/>
      <c r="H1123" s="547"/>
      <c r="I1123" s="786">
        <f t="shared" si="177"/>
        <v>0</v>
      </c>
      <c r="J1123" s="448"/>
      <c r="K1123" s="344"/>
      <c r="L1123" s="338"/>
      <c r="M1123" s="338"/>
      <c r="N1123" s="338"/>
      <c r="O1123" s="338"/>
      <c r="P1123" s="338"/>
      <c r="Q1123" s="338"/>
      <c r="R1123" s="338"/>
      <c r="S1123" s="338"/>
      <c r="T1123" s="338"/>
      <c r="U1123" s="338"/>
      <c r="V1123" s="338"/>
      <c r="W1123" s="338"/>
      <c r="X1123" s="338"/>
      <c r="Y1123" s="338"/>
      <c r="Z1123" s="338"/>
      <c r="AA1123" s="338"/>
      <c r="AB1123" s="338"/>
      <c r="AC1123" s="338"/>
      <c r="AD1123" s="338"/>
      <c r="AE1123" s="338"/>
      <c r="AF1123" s="338"/>
      <c r="AG1123" s="338"/>
      <c r="AH1123" s="338"/>
      <c r="AI1123" s="338"/>
      <c r="AJ1123" s="338"/>
      <c r="AK1123" s="338"/>
      <c r="AL1123" s="338"/>
      <c r="AM1123" s="338"/>
      <c r="AN1123" s="338"/>
      <c r="AO1123" s="338"/>
      <c r="AP1123" s="338"/>
      <c r="AQ1123" s="338"/>
      <c r="AR1123" s="338"/>
      <c r="AS1123" s="338"/>
      <c r="AT1123" s="338"/>
      <c r="AU1123" s="338"/>
      <c r="AV1123" s="338"/>
      <c r="AW1123" s="338"/>
      <c r="AX1123" s="338"/>
      <c r="AY1123" s="338"/>
      <c r="AZ1123" s="338"/>
      <c r="BA1123" s="338"/>
      <c r="BB1123" s="338"/>
      <c r="BC1123" s="338"/>
      <c r="BD1123" s="338"/>
      <c r="BE1123" s="338"/>
      <c r="BF1123" s="338"/>
      <c r="BG1123" s="338"/>
      <c r="BH1123" s="338"/>
      <c r="BI1123" s="338"/>
      <c r="BJ1123" s="338"/>
      <c r="BK1123" s="338"/>
      <c r="BL1123" s="338"/>
      <c r="BM1123" s="338"/>
      <c r="BN1123" s="338"/>
      <c r="BO1123" s="338"/>
      <c r="BP1123" s="338"/>
      <c r="BQ1123" s="338"/>
      <c r="BR1123" s="338"/>
      <c r="BS1123" s="338"/>
      <c r="BT1123" s="338"/>
      <c r="BU1123" s="338"/>
      <c r="BV1123" s="343"/>
      <c r="BW1123" s="343"/>
      <c r="BX1123" s="343"/>
      <c r="BY1123" s="343"/>
      <c r="BZ1123" s="338"/>
      <c r="CA1123" s="338"/>
      <c r="CB1123" s="338"/>
      <c r="CC1123" s="338"/>
      <c r="CD1123" s="338"/>
      <c r="CE1123" s="338"/>
      <c r="CF1123" s="338"/>
    </row>
    <row r="1124" ht="15.75" customHeight="1">
      <c r="A1124" s="829"/>
      <c r="B1124" s="338"/>
      <c r="C1124" s="338"/>
      <c r="D1124" s="338"/>
      <c r="E1124" s="338"/>
      <c r="F1124" s="346"/>
      <c r="G1124" s="546"/>
      <c r="H1124" s="547"/>
      <c r="I1124" s="786">
        <f t="shared" si="177"/>
        <v>0</v>
      </c>
      <c r="J1124" s="448"/>
      <c r="K1124" s="344"/>
      <c r="L1124" s="338"/>
      <c r="M1124" s="338"/>
      <c r="N1124" s="338"/>
      <c r="O1124" s="338"/>
      <c r="P1124" s="338"/>
      <c r="Q1124" s="338"/>
      <c r="R1124" s="338"/>
      <c r="S1124" s="338"/>
      <c r="T1124" s="338"/>
      <c r="U1124" s="338"/>
      <c r="V1124" s="338"/>
      <c r="W1124" s="338"/>
      <c r="X1124" s="338"/>
      <c r="Y1124" s="338"/>
      <c r="Z1124" s="338"/>
      <c r="AA1124" s="338"/>
      <c r="AB1124" s="338"/>
      <c r="AC1124" s="338"/>
      <c r="AD1124" s="338"/>
      <c r="AE1124" s="338"/>
      <c r="AF1124" s="338"/>
      <c r="AG1124" s="338"/>
      <c r="AH1124" s="338"/>
      <c r="AI1124" s="338"/>
      <c r="AJ1124" s="338"/>
      <c r="AK1124" s="338"/>
      <c r="AL1124" s="338"/>
      <c r="AM1124" s="338"/>
      <c r="AN1124" s="338"/>
      <c r="AO1124" s="338"/>
      <c r="AP1124" s="338"/>
      <c r="AQ1124" s="338"/>
      <c r="AR1124" s="338"/>
      <c r="AS1124" s="338"/>
      <c r="AT1124" s="338"/>
      <c r="AU1124" s="338"/>
      <c r="AV1124" s="338"/>
      <c r="AW1124" s="338"/>
      <c r="AX1124" s="338"/>
      <c r="AY1124" s="338"/>
      <c r="AZ1124" s="338"/>
      <c r="BA1124" s="338"/>
      <c r="BB1124" s="338"/>
      <c r="BC1124" s="338"/>
      <c r="BD1124" s="338"/>
      <c r="BE1124" s="338"/>
      <c r="BF1124" s="338"/>
      <c r="BG1124" s="338"/>
      <c r="BH1124" s="338"/>
      <c r="BI1124" s="338"/>
      <c r="BJ1124" s="338"/>
      <c r="BK1124" s="338"/>
      <c r="BL1124" s="338"/>
      <c r="BM1124" s="338"/>
      <c r="BN1124" s="338"/>
      <c r="BO1124" s="338"/>
      <c r="BP1124" s="338"/>
      <c r="BQ1124" s="338"/>
      <c r="BR1124" s="338"/>
      <c r="BS1124" s="338"/>
      <c r="BT1124" s="338"/>
      <c r="BU1124" s="338"/>
      <c r="BV1124" s="343"/>
      <c r="BW1124" s="343"/>
      <c r="BX1124" s="343"/>
      <c r="BY1124" s="343"/>
      <c r="BZ1124" s="338"/>
      <c r="CA1124" s="338"/>
      <c r="CB1124" s="338"/>
      <c r="CC1124" s="338"/>
      <c r="CD1124" s="338"/>
      <c r="CE1124" s="338"/>
      <c r="CF1124" s="338"/>
    </row>
    <row r="1125" ht="15.75" customHeight="1">
      <c r="A1125" s="829"/>
      <c r="B1125" s="338"/>
      <c r="C1125" s="338"/>
      <c r="D1125" s="338"/>
      <c r="E1125" s="338"/>
      <c r="F1125" s="346"/>
      <c r="G1125" s="546"/>
      <c r="H1125" s="547"/>
      <c r="I1125" s="786">
        <f t="shared" si="177"/>
        <v>0</v>
      </c>
      <c r="J1125" s="448"/>
      <c r="K1125" s="344"/>
      <c r="L1125" s="338"/>
      <c r="M1125" s="338"/>
      <c r="N1125" s="338"/>
      <c r="O1125" s="338"/>
      <c r="P1125" s="338"/>
      <c r="Q1125" s="338"/>
      <c r="R1125" s="338"/>
      <c r="S1125" s="338"/>
      <c r="T1125" s="338"/>
      <c r="U1125" s="338"/>
      <c r="V1125" s="338"/>
      <c r="W1125" s="338"/>
      <c r="X1125" s="338"/>
      <c r="Y1125" s="338"/>
      <c r="Z1125" s="338"/>
      <c r="AA1125" s="338"/>
      <c r="AB1125" s="338"/>
      <c r="AC1125" s="338"/>
      <c r="AD1125" s="338"/>
      <c r="AE1125" s="338"/>
      <c r="AF1125" s="338"/>
      <c r="AG1125" s="338"/>
      <c r="AH1125" s="338"/>
      <c r="AI1125" s="338"/>
      <c r="AJ1125" s="338"/>
      <c r="AK1125" s="338"/>
      <c r="AL1125" s="338"/>
      <c r="AM1125" s="338"/>
      <c r="AN1125" s="338"/>
      <c r="AO1125" s="338"/>
      <c r="AP1125" s="338"/>
      <c r="AQ1125" s="338"/>
      <c r="AR1125" s="338"/>
      <c r="AS1125" s="338"/>
      <c r="AT1125" s="338"/>
      <c r="AU1125" s="338"/>
      <c r="AV1125" s="338"/>
      <c r="AW1125" s="338"/>
      <c r="AX1125" s="338"/>
      <c r="AY1125" s="338"/>
      <c r="AZ1125" s="338"/>
      <c r="BA1125" s="338"/>
      <c r="BB1125" s="338"/>
      <c r="BC1125" s="338"/>
      <c r="BD1125" s="338"/>
      <c r="BE1125" s="338"/>
      <c r="BF1125" s="338"/>
      <c r="BG1125" s="338"/>
      <c r="BH1125" s="338"/>
      <c r="BI1125" s="338"/>
      <c r="BJ1125" s="338"/>
      <c r="BK1125" s="338"/>
      <c r="BL1125" s="338"/>
      <c r="BM1125" s="338"/>
      <c r="BN1125" s="338"/>
      <c r="BO1125" s="338"/>
      <c r="BP1125" s="338"/>
      <c r="BQ1125" s="338"/>
      <c r="BR1125" s="338"/>
      <c r="BS1125" s="338"/>
      <c r="BT1125" s="338"/>
      <c r="BU1125" s="338"/>
      <c r="BV1125" s="343"/>
      <c r="BW1125" s="343"/>
      <c r="BX1125" s="343"/>
      <c r="BY1125" s="343"/>
      <c r="BZ1125" s="338"/>
      <c r="CA1125" s="338"/>
      <c r="CB1125" s="338"/>
      <c r="CC1125" s="338"/>
      <c r="CD1125" s="338"/>
      <c r="CE1125" s="338"/>
      <c r="CF1125" s="338"/>
    </row>
    <row r="1126" ht="15.75" customHeight="1">
      <c r="A1126" s="829"/>
      <c r="B1126" s="338"/>
      <c r="C1126" s="338"/>
      <c r="D1126" s="338"/>
      <c r="E1126" s="338"/>
      <c r="F1126" s="346"/>
      <c r="G1126" s="546"/>
      <c r="H1126" s="547"/>
      <c r="I1126" s="786">
        <f t="shared" si="177"/>
        <v>0</v>
      </c>
      <c r="J1126" s="448"/>
      <c r="K1126" s="344"/>
      <c r="L1126" s="338"/>
      <c r="M1126" s="338"/>
      <c r="N1126" s="338"/>
      <c r="O1126" s="338"/>
      <c r="P1126" s="338"/>
      <c r="Q1126" s="338"/>
      <c r="R1126" s="338"/>
      <c r="S1126" s="338"/>
      <c r="T1126" s="338"/>
      <c r="U1126" s="338"/>
      <c r="V1126" s="338"/>
      <c r="W1126" s="338"/>
      <c r="X1126" s="338"/>
      <c r="Y1126" s="338"/>
      <c r="Z1126" s="338"/>
      <c r="AA1126" s="338"/>
      <c r="AB1126" s="338"/>
      <c r="AC1126" s="338"/>
      <c r="AD1126" s="338"/>
      <c r="AE1126" s="338"/>
      <c r="AF1126" s="338"/>
      <c r="AG1126" s="338"/>
      <c r="AH1126" s="338"/>
      <c r="AI1126" s="338"/>
      <c r="AJ1126" s="338"/>
      <c r="AK1126" s="338"/>
      <c r="AL1126" s="338"/>
      <c r="AM1126" s="338"/>
      <c r="AN1126" s="338"/>
      <c r="AO1126" s="338"/>
      <c r="AP1126" s="338"/>
      <c r="AQ1126" s="338"/>
      <c r="AR1126" s="338"/>
      <c r="AS1126" s="338"/>
      <c r="AT1126" s="338"/>
      <c r="AU1126" s="338"/>
      <c r="AV1126" s="338"/>
      <c r="AW1126" s="338"/>
      <c r="AX1126" s="338"/>
      <c r="AY1126" s="338"/>
      <c r="AZ1126" s="338"/>
      <c r="BA1126" s="338"/>
      <c r="BB1126" s="338"/>
      <c r="BC1126" s="338"/>
      <c r="BD1126" s="338"/>
      <c r="BE1126" s="338"/>
      <c r="BF1126" s="338"/>
      <c r="BG1126" s="338"/>
      <c r="BH1126" s="338"/>
      <c r="BI1126" s="338"/>
      <c r="BJ1126" s="338"/>
      <c r="BK1126" s="338"/>
      <c r="BL1126" s="338"/>
      <c r="BM1126" s="338"/>
      <c r="BN1126" s="338"/>
      <c r="BO1126" s="338"/>
      <c r="BP1126" s="338"/>
      <c r="BQ1126" s="338"/>
      <c r="BR1126" s="338"/>
      <c r="BS1126" s="338"/>
      <c r="BT1126" s="338"/>
      <c r="BU1126" s="338"/>
      <c r="BV1126" s="343"/>
      <c r="BW1126" s="343"/>
      <c r="BX1126" s="343"/>
      <c r="BY1126" s="343"/>
      <c r="BZ1126" s="338"/>
      <c r="CA1126" s="338"/>
      <c r="CB1126" s="338"/>
      <c r="CC1126" s="338"/>
      <c r="CD1126" s="338"/>
      <c r="CE1126" s="338"/>
      <c r="CF1126" s="338"/>
    </row>
    <row r="1127" ht="15.75" customHeight="1">
      <c r="A1127" s="829"/>
      <c r="B1127" s="338"/>
      <c r="C1127" s="338"/>
      <c r="D1127" s="338"/>
      <c r="E1127" s="338"/>
      <c r="F1127" s="346"/>
      <c r="G1127" s="546"/>
      <c r="H1127" s="547"/>
      <c r="I1127" s="786">
        <f t="shared" si="177"/>
        <v>0</v>
      </c>
      <c r="J1127" s="448"/>
      <c r="K1127" s="344"/>
      <c r="L1127" s="338"/>
      <c r="M1127" s="338"/>
      <c r="N1127" s="338"/>
      <c r="O1127" s="338"/>
      <c r="P1127" s="338"/>
      <c r="Q1127" s="338"/>
      <c r="R1127" s="338"/>
      <c r="S1127" s="338"/>
      <c r="T1127" s="338"/>
      <c r="U1127" s="338"/>
      <c r="V1127" s="338"/>
      <c r="W1127" s="338"/>
      <c r="X1127" s="338"/>
      <c r="Y1127" s="338"/>
      <c r="Z1127" s="338"/>
      <c r="AA1127" s="338"/>
      <c r="AB1127" s="338"/>
      <c r="AC1127" s="338"/>
      <c r="AD1127" s="338"/>
      <c r="AE1127" s="338"/>
      <c r="AF1127" s="338"/>
      <c r="AG1127" s="338"/>
      <c r="AH1127" s="338"/>
      <c r="AI1127" s="338"/>
      <c r="AJ1127" s="338"/>
      <c r="AK1127" s="338"/>
      <c r="AL1127" s="338"/>
      <c r="AM1127" s="338"/>
      <c r="AN1127" s="338"/>
      <c r="AO1127" s="338"/>
      <c r="AP1127" s="338"/>
      <c r="AQ1127" s="338"/>
      <c r="AR1127" s="338"/>
      <c r="AS1127" s="338"/>
      <c r="AT1127" s="338"/>
      <c r="AU1127" s="338"/>
      <c r="AV1127" s="338"/>
      <c r="AW1127" s="338"/>
      <c r="AX1127" s="338"/>
      <c r="AY1127" s="338"/>
      <c r="AZ1127" s="338"/>
      <c r="BA1127" s="338"/>
      <c r="BB1127" s="338"/>
      <c r="BC1127" s="338"/>
      <c r="BD1127" s="338"/>
      <c r="BE1127" s="338"/>
      <c r="BF1127" s="338"/>
      <c r="BG1127" s="338"/>
      <c r="BH1127" s="338"/>
      <c r="BI1127" s="338"/>
      <c r="BJ1127" s="338"/>
      <c r="BK1127" s="338"/>
      <c r="BL1127" s="338"/>
      <c r="BM1127" s="338"/>
      <c r="BN1127" s="338"/>
      <c r="BO1127" s="338"/>
      <c r="BP1127" s="338"/>
      <c r="BQ1127" s="338"/>
      <c r="BR1127" s="338"/>
      <c r="BS1127" s="338"/>
      <c r="BT1127" s="338"/>
      <c r="BU1127" s="338"/>
      <c r="BV1127" s="343"/>
      <c r="BW1127" s="343"/>
      <c r="BX1127" s="343"/>
      <c r="BY1127" s="343"/>
      <c r="BZ1127" s="338"/>
      <c r="CA1127" s="338"/>
      <c r="CB1127" s="338"/>
      <c r="CC1127" s="338"/>
      <c r="CD1127" s="338"/>
      <c r="CE1127" s="338"/>
      <c r="CF1127" s="338"/>
    </row>
    <row r="1128" ht="15.75" customHeight="1">
      <c r="A1128" s="829"/>
      <c r="B1128" s="338"/>
      <c r="C1128" s="338"/>
      <c r="D1128" s="338"/>
      <c r="E1128" s="338"/>
      <c r="F1128" s="346"/>
      <c r="G1128" s="546"/>
      <c r="H1128" s="547"/>
      <c r="I1128" s="786">
        <f t="shared" si="177"/>
        <v>0</v>
      </c>
      <c r="J1128" s="448"/>
      <c r="K1128" s="344"/>
      <c r="L1128" s="338"/>
      <c r="M1128" s="338"/>
      <c r="N1128" s="338"/>
      <c r="O1128" s="338"/>
      <c r="P1128" s="338"/>
      <c r="Q1128" s="338"/>
      <c r="R1128" s="338"/>
      <c r="S1128" s="338"/>
      <c r="T1128" s="338"/>
      <c r="U1128" s="338"/>
      <c r="V1128" s="338"/>
      <c r="W1128" s="338"/>
      <c r="X1128" s="338"/>
      <c r="Y1128" s="338"/>
      <c r="Z1128" s="338"/>
      <c r="AA1128" s="338"/>
      <c r="AB1128" s="338"/>
      <c r="AC1128" s="338"/>
      <c r="AD1128" s="338"/>
      <c r="AE1128" s="338"/>
      <c r="AF1128" s="338"/>
      <c r="AG1128" s="338"/>
      <c r="AH1128" s="338"/>
      <c r="AI1128" s="338"/>
      <c r="AJ1128" s="338"/>
      <c r="AK1128" s="338"/>
      <c r="AL1128" s="338"/>
      <c r="AM1128" s="338"/>
      <c r="AN1128" s="338"/>
      <c r="AO1128" s="338"/>
      <c r="AP1128" s="338"/>
      <c r="AQ1128" s="338"/>
      <c r="AR1128" s="338"/>
      <c r="AS1128" s="338"/>
      <c r="AT1128" s="338"/>
      <c r="AU1128" s="338"/>
      <c r="AV1128" s="338"/>
      <c r="AW1128" s="338"/>
      <c r="AX1128" s="338"/>
      <c r="AY1128" s="338"/>
      <c r="AZ1128" s="338"/>
      <c r="BA1128" s="338"/>
      <c r="BB1128" s="338"/>
      <c r="BC1128" s="338"/>
      <c r="BD1128" s="338"/>
      <c r="BE1128" s="338"/>
      <c r="BF1128" s="338"/>
      <c r="BG1128" s="338"/>
      <c r="BH1128" s="338"/>
      <c r="BI1128" s="338"/>
      <c r="BJ1128" s="338"/>
      <c r="BK1128" s="338"/>
      <c r="BL1128" s="338"/>
      <c r="BM1128" s="338"/>
      <c r="BN1128" s="338"/>
      <c r="BO1128" s="338"/>
      <c r="BP1128" s="338"/>
      <c r="BQ1128" s="338"/>
      <c r="BR1128" s="338"/>
      <c r="BS1128" s="338"/>
      <c r="BT1128" s="338"/>
      <c r="BU1128" s="338"/>
      <c r="BV1128" s="343"/>
      <c r="BW1128" s="343"/>
      <c r="BX1128" s="343"/>
      <c r="BY1128" s="343"/>
      <c r="BZ1128" s="338"/>
      <c r="CA1128" s="338"/>
      <c r="CB1128" s="338"/>
      <c r="CC1128" s="338"/>
      <c r="CD1128" s="338"/>
      <c r="CE1128" s="338"/>
      <c r="CF1128" s="338"/>
    </row>
    <row r="1129" ht="15.75" customHeight="1">
      <c r="A1129" s="829"/>
      <c r="B1129" s="338"/>
      <c r="C1129" s="338"/>
      <c r="D1129" s="338"/>
      <c r="E1129" s="338"/>
      <c r="F1129" s="346"/>
      <c r="G1129" s="546"/>
      <c r="H1129" s="547"/>
      <c r="I1129" s="786">
        <f t="shared" si="177"/>
        <v>0</v>
      </c>
      <c r="J1129" s="448"/>
      <c r="K1129" s="344"/>
      <c r="L1129" s="338"/>
      <c r="M1129" s="338"/>
      <c r="N1129" s="338"/>
      <c r="O1129" s="338"/>
      <c r="P1129" s="338"/>
      <c r="Q1129" s="338"/>
      <c r="R1129" s="338"/>
      <c r="S1129" s="338"/>
      <c r="T1129" s="338"/>
      <c r="U1129" s="338"/>
      <c r="V1129" s="338"/>
      <c r="W1129" s="338"/>
      <c r="X1129" s="338"/>
      <c r="Y1129" s="338"/>
      <c r="Z1129" s="338"/>
      <c r="AA1129" s="338"/>
      <c r="AB1129" s="338"/>
      <c r="AC1129" s="338"/>
      <c r="AD1129" s="338"/>
      <c r="AE1129" s="338"/>
      <c r="AF1129" s="338"/>
      <c r="AG1129" s="338"/>
      <c r="AH1129" s="338"/>
      <c r="AI1129" s="338"/>
      <c r="AJ1129" s="338"/>
      <c r="AK1129" s="338"/>
      <c r="AL1129" s="338"/>
      <c r="AM1129" s="338"/>
      <c r="AN1129" s="338"/>
      <c r="AO1129" s="338"/>
      <c r="AP1129" s="338"/>
      <c r="AQ1129" s="338"/>
      <c r="AR1129" s="338"/>
      <c r="AS1129" s="338"/>
      <c r="AT1129" s="338"/>
      <c r="AU1129" s="338"/>
      <c r="AV1129" s="338"/>
      <c r="AW1129" s="338"/>
      <c r="AX1129" s="338"/>
      <c r="AY1129" s="338"/>
      <c r="AZ1129" s="338"/>
      <c r="BA1129" s="338"/>
      <c r="BB1129" s="338"/>
      <c r="BC1129" s="338"/>
      <c r="BD1129" s="338"/>
      <c r="BE1129" s="338"/>
      <c r="BF1129" s="338"/>
      <c r="BG1129" s="338"/>
      <c r="BH1129" s="338"/>
      <c r="BI1129" s="338"/>
      <c r="BJ1129" s="338"/>
      <c r="BK1129" s="338"/>
      <c r="BL1129" s="338"/>
      <c r="BM1129" s="338"/>
      <c r="BN1129" s="338"/>
      <c r="BO1129" s="338"/>
      <c r="BP1129" s="338"/>
      <c r="BQ1129" s="338"/>
      <c r="BR1129" s="338"/>
      <c r="BS1129" s="338"/>
      <c r="BT1129" s="338"/>
      <c r="BU1129" s="338"/>
      <c r="BV1129" s="343"/>
      <c r="BW1129" s="343"/>
      <c r="BX1129" s="343"/>
      <c r="BY1129" s="343"/>
      <c r="BZ1129" s="338"/>
      <c r="CA1129" s="338"/>
      <c r="CB1129" s="338"/>
      <c r="CC1129" s="338"/>
      <c r="CD1129" s="338"/>
      <c r="CE1129" s="338"/>
      <c r="CF1129" s="338"/>
    </row>
    <row r="1130" ht="15.75" customHeight="1">
      <c r="A1130" s="829"/>
      <c r="B1130" s="338"/>
      <c r="C1130" s="338"/>
      <c r="D1130" s="338"/>
      <c r="E1130" s="338"/>
      <c r="F1130" s="346"/>
      <c r="G1130" s="546"/>
      <c r="H1130" s="547"/>
      <c r="I1130" s="786">
        <f t="shared" si="177"/>
        <v>0</v>
      </c>
      <c r="J1130" s="448"/>
      <c r="K1130" s="344"/>
      <c r="L1130" s="338"/>
      <c r="M1130" s="338"/>
      <c r="N1130" s="338"/>
      <c r="O1130" s="338"/>
      <c r="P1130" s="338"/>
      <c r="Q1130" s="338"/>
      <c r="R1130" s="338"/>
      <c r="S1130" s="338"/>
      <c r="T1130" s="338"/>
      <c r="U1130" s="338"/>
      <c r="V1130" s="338"/>
      <c r="W1130" s="338"/>
      <c r="X1130" s="338"/>
      <c r="Y1130" s="338"/>
      <c r="Z1130" s="338"/>
      <c r="AA1130" s="338"/>
      <c r="AB1130" s="338"/>
      <c r="AC1130" s="338"/>
      <c r="AD1130" s="338"/>
      <c r="AE1130" s="338"/>
      <c r="AF1130" s="338"/>
      <c r="AG1130" s="338"/>
      <c r="AH1130" s="338"/>
      <c r="AI1130" s="338"/>
      <c r="AJ1130" s="338"/>
      <c r="AK1130" s="338"/>
      <c r="AL1130" s="338"/>
      <c r="AM1130" s="338"/>
      <c r="AN1130" s="338"/>
      <c r="AO1130" s="338"/>
      <c r="AP1130" s="338"/>
      <c r="AQ1130" s="338"/>
      <c r="AR1130" s="338"/>
      <c r="AS1130" s="338"/>
      <c r="AT1130" s="338"/>
      <c r="AU1130" s="338"/>
      <c r="AV1130" s="338"/>
      <c r="AW1130" s="338"/>
      <c r="AX1130" s="338"/>
      <c r="AY1130" s="338"/>
      <c r="AZ1130" s="338"/>
      <c r="BA1130" s="338"/>
      <c r="BB1130" s="338"/>
      <c r="BC1130" s="338"/>
      <c r="BD1130" s="338"/>
      <c r="BE1130" s="338"/>
      <c r="BF1130" s="338"/>
      <c r="BG1130" s="338"/>
      <c r="BH1130" s="338"/>
      <c r="BI1130" s="338"/>
      <c r="BJ1130" s="338"/>
      <c r="BK1130" s="338"/>
      <c r="BL1130" s="338"/>
      <c r="BM1130" s="338"/>
      <c r="BN1130" s="338"/>
      <c r="BO1130" s="338"/>
      <c r="BP1130" s="338"/>
      <c r="BQ1130" s="338"/>
      <c r="BR1130" s="338"/>
      <c r="BS1130" s="338"/>
      <c r="BT1130" s="338"/>
      <c r="BU1130" s="338"/>
      <c r="BV1130" s="343"/>
      <c r="BW1130" s="343"/>
      <c r="BX1130" s="343"/>
      <c r="BY1130" s="343"/>
      <c r="BZ1130" s="338"/>
      <c r="CA1130" s="338"/>
      <c r="CB1130" s="338"/>
      <c r="CC1130" s="338"/>
      <c r="CD1130" s="338"/>
      <c r="CE1130" s="338"/>
      <c r="CF1130" s="338"/>
    </row>
    <row r="1131" ht="15.75" customHeight="1">
      <c r="A1131" s="829"/>
      <c r="B1131" s="338"/>
      <c r="C1131" s="338"/>
      <c r="D1131" s="338"/>
      <c r="E1131" s="338"/>
      <c r="F1131" s="346"/>
      <c r="G1131" s="546"/>
      <c r="H1131" s="547"/>
      <c r="I1131" s="786">
        <f t="shared" si="177"/>
        <v>0</v>
      </c>
      <c r="J1131" s="448"/>
      <c r="K1131" s="344"/>
      <c r="L1131" s="338"/>
      <c r="M1131" s="338"/>
      <c r="N1131" s="338"/>
      <c r="O1131" s="338"/>
      <c r="P1131" s="338"/>
      <c r="Q1131" s="338"/>
      <c r="R1131" s="338"/>
      <c r="S1131" s="338"/>
      <c r="T1131" s="338"/>
      <c r="U1131" s="338"/>
      <c r="V1131" s="338"/>
      <c r="W1131" s="338"/>
      <c r="X1131" s="338"/>
      <c r="Y1131" s="338"/>
      <c r="Z1131" s="338"/>
      <c r="AA1131" s="338"/>
      <c r="AB1131" s="338"/>
      <c r="AC1131" s="338"/>
      <c r="AD1131" s="338"/>
      <c r="AE1131" s="338"/>
      <c r="AF1131" s="338"/>
      <c r="AG1131" s="338"/>
      <c r="AH1131" s="338"/>
      <c r="AI1131" s="338"/>
      <c r="AJ1131" s="338"/>
      <c r="AK1131" s="338"/>
      <c r="AL1131" s="338"/>
      <c r="AM1131" s="338"/>
      <c r="AN1131" s="338"/>
      <c r="AO1131" s="338"/>
      <c r="AP1131" s="338"/>
      <c r="AQ1131" s="338"/>
      <c r="AR1131" s="338"/>
      <c r="AS1131" s="338"/>
      <c r="AT1131" s="338"/>
      <c r="AU1131" s="338"/>
      <c r="AV1131" s="338"/>
      <c r="AW1131" s="338"/>
      <c r="AX1131" s="338"/>
      <c r="AY1131" s="338"/>
      <c r="AZ1131" s="338"/>
      <c r="BA1131" s="338"/>
      <c r="BB1131" s="338"/>
      <c r="BC1131" s="338"/>
      <c r="BD1131" s="338"/>
      <c r="BE1131" s="338"/>
      <c r="BF1131" s="338"/>
      <c r="BG1131" s="338"/>
      <c r="BH1131" s="338"/>
      <c r="BI1131" s="338"/>
      <c r="BJ1131" s="338"/>
      <c r="BK1131" s="338"/>
      <c r="BL1131" s="338"/>
      <c r="BM1131" s="338"/>
      <c r="BN1131" s="338"/>
      <c r="BO1131" s="338"/>
      <c r="BP1131" s="338"/>
      <c r="BQ1131" s="338"/>
      <c r="BR1131" s="338"/>
      <c r="BS1131" s="338"/>
      <c r="BT1131" s="338"/>
      <c r="BU1131" s="338"/>
      <c r="BV1131" s="343"/>
      <c r="BW1131" s="343"/>
      <c r="BX1131" s="343"/>
      <c r="BY1131" s="343"/>
      <c r="BZ1131" s="338"/>
      <c r="CA1131" s="338"/>
      <c r="CB1131" s="338"/>
      <c r="CC1131" s="338"/>
      <c r="CD1131" s="338"/>
      <c r="CE1131" s="338"/>
      <c r="CF1131" s="338"/>
    </row>
    <row r="1132" ht="15.75" customHeight="1">
      <c r="A1132" s="829"/>
      <c r="B1132" s="338"/>
      <c r="C1132" s="338"/>
      <c r="D1132" s="338"/>
      <c r="E1132" s="338"/>
      <c r="F1132" s="346"/>
      <c r="G1132" s="546"/>
      <c r="H1132" s="547"/>
      <c r="I1132" s="786">
        <f t="shared" si="177"/>
        <v>0</v>
      </c>
      <c r="J1132" s="448"/>
      <c r="K1132" s="344"/>
      <c r="L1132" s="338"/>
      <c r="M1132" s="338"/>
      <c r="N1132" s="338"/>
      <c r="O1132" s="338"/>
      <c r="P1132" s="338"/>
      <c r="Q1132" s="338"/>
      <c r="R1132" s="338"/>
      <c r="S1132" s="338"/>
      <c r="T1132" s="338"/>
      <c r="U1132" s="338"/>
      <c r="V1132" s="338"/>
      <c r="W1132" s="338"/>
      <c r="X1132" s="338"/>
      <c r="Y1132" s="338"/>
      <c r="Z1132" s="338"/>
      <c r="AA1132" s="338"/>
      <c r="AB1132" s="338"/>
      <c r="AC1132" s="338"/>
      <c r="AD1132" s="338"/>
      <c r="AE1132" s="338"/>
      <c r="AF1132" s="338"/>
      <c r="AG1132" s="338"/>
      <c r="AH1132" s="338"/>
      <c r="AI1132" s="338"/>
      <c r="AJ1132" s="338"/>
      <c r="AK1132" s="338"/>
      <c r="AL1132" s="338"/>
      <c r="AM1132" s="338"/>
      <c r="AN1132" s="338"/>
      <c r="AO1132" s="338"/>
      <c r="AP1132" s="338"/>
      <c r="AQ1132" s="338"/>
      <c r="AR1132" s="338"/>
      <c r="AS1132" s="338"/>
      <c r="AT1132" s="338"/>
      <c r="AU1132" s="338"/>
      <c r="AV1132" s="338"/>
      <c r="AW1132" s="338"/>
      <c r="AX1132" s="338"/>
      <c r="AY1132" s="338"/>
      <c r="AZ1132" s="338"/>
      <c r="BA1132" s="338"/>
      <c r="BB1132" s="338"/>
      <c r="BC1132" s="338"/>
      <c r="BD1132" s="338"/>
      <c r="BE1132" s="338"/>
      <c r="BF1132" s="338"/>
      <c r="BG1132" s="338"/>
      <c r="BH1132" s="338"/>
      <c r="BI1132" s="338"/>
      <c r="BJ1132" s="338"/>
      <c r="BK1132" s="338"/>
      <c r="BL1132" s="338"/>
      <c r="BM1132" s="338"/>
      <c r="BN1132" s="338"/>
      <c r="BO1132" s="338"/>
      <c r="BP1132" s="338"/>
      <c r="BQ1132" s="338"/>
      <c r="BR1132" s="338"/>
      <c r="BS1132" s="338"/>
      <c r="BT1132" s="338"/>
      <c r="BU1132" s="338"/>
      <c r="BV1132" s="343"/>
      <c r="BW1132" s="343"/>
      <c r="BX1132" s="343"/>
      <c r="BY1132" s="343"/>
      <c r="BZ1132" s="338"/>
      <c r="CA1132" s="338"/>
      <c r="CB1132" s="338"/>
      <c r="CC1132" s="338"/>
      <c r="CD1132" s="338"/>
      <c r="CE1132" s="338"/>
      <c r="CF1132" s="338"/>
    </row>
    <row r="1133" ht="15.75" customHeight="1">
      <c r="A1133" s="829"/>
      <c r="B1133" s="338"/>
      <c r="C1133" s="338"/>
      <c r="D1133" s="338"/>
      <c r="E1133" s="338"/>
      <c r="F1133" s="346"/>
      <c r="G1133" s="546"/>
      <c r="H1133" s="547"/>
      <c r="I1133" s="786">
        <f t="shared" si="177"/>
        <v>0</v>
      </c>
      <c r="J1133" s="448"/>
      <c r="K1133" s="344"/>
      <c r="L1133" s="338"/>
      <c r="M1133" s="338"/>
      <c r="N1133" s="338"/>
      <c r="O1133" s="338"/>
      <c r="P1133" s="338"/>
      <c r="Q1133" s="338"/>
      <c r="R1133" s="338"/>
      <c r="S1133" s="338"/>
      <c r="T1133" s="338"/>
      <c r="U1133" s="338"/>
      <c r="V1133" s="338"/>
      <c r="W1133" s="338"/>
      <c r="X1133" s="338"/>
      <c r="Y1133" s="338"/>
      <c r="Z1133" s="338"/>
      <c r="AA1133" s="338"/>
      <c r="AB1133" s="338"/>
      <c r="AC1133" s="338"/>
      <c r="AD1133" s="338"/>
      <c r="AE1133" s="338"/>
      <c r="AF1133" s="338"/>
      <c r="AG1133" s="338"/>
      <c r="AH1133" s="338"/>
      <c r="AI1133" s="338"/>
      <c r="AJ1133" s="338"/>
      <c r="AK1133" s="338"/>
      <c r="AL1133" s="338"/>
      <c r="AM1133" s="338"/>
      <c r="AN1133" s="338"/>
      <c r="AO1133" s="338"/>
      <c r="AP1133" s="338"/>
      <c r="AQ1133" s="338"/>
      <c r="AR1133" s="338"/>
      <c r="AS1133" s="338"/>
      <c r="AT1133" s="338"/>
      <c r="AU1133" s="338"/>
      <c r="AV1133" s="338"/>
      <c r="AW1133" s="338"/>
      <c r="AX1133" s="338"/>
      <c r="AY1133" s="338"/>
      <c r="AZ1133" s="338"/>
      <c r="BA1133" s="338"/>
      <c r="BB1133" s="338"/>
      <c r="BC1133" s="338"/>
      <c r="BD1133" s="338"/>
      <c r="BE1133" s="338"/>
      <c r="BF1133" s="338"/>
      <c r="BG1133" s="338"/>
      <c r="BH1133" s="338"/>
      <c r="BI1133" s="338"/>
      <c r="BJ1133" s="338"/>
      <c r="BK1133" s="338"/>
      <c r="BL1133" s="338"/>
      <c r="BM1133" s="338"/>
      <c r="BN1133" s="338"/>
      <c r="BO1133" s="338"/>
      <c r="BP1133" s="338"/>
      <c r="BQ1133" s="338"/>
      <c r="BR1133" s="338"/>
      <c r="BS1133" s="338"/>
      <c r="BT1133" s="338"/>
      <c r="BU1133" s="338"/>
      <c r="BV1133" s="343"/>
      <c r="BW1133" s="343"/>
      <c r="BX1133" s="343"/>
      <c r="BY1133" s="343"/>
      <c r="BZ1133" s="338"/>
      <c r="CA1133" s="338"/>
      <c r="CB1133" s="338"/>
      <c r="CC1133" s="338"/>
      <c r="CD1133" s="338"/>
      <c r="CE1133" s="338"/>
      <c r="CF1133" s="338"/>
    </row>
    <row r="1134" ht="15.75" customHeight="1">
      <c r="A1134" s="829"/>
      <c r="B1134" s="338"/>
      <c r="C1134" s="338"/>
      <c r="D1134" s="338"/>
      <c r="E1134" s="338"/>
      <c r="F1134" s="346"/>
      <c r="G1134" s="546"/>
      <c r="H1134" s="547"/>
      <c r="I1134" s="786">
        <f t="shared" si="177"/>
        <v>0</v>
      </c>
      <c r="J1134" s="448"/>
      <c r="K1134" s="344"/>
      <c r="L1134" s="338"/>
      <c r="M1134" s="338"/>
      <c r="N1134" s="338"/>
      <c r="O1134" s="338"/>
      <c r="P1134" s="338"/>
      <c r="Q1134" s="338"/>
      <c r="R1134" s="338"/>
      <c r="S1134" s="338"/>
      <c r="T1134" s="338"/>
      <c r="U1134" s="338"/>
      <c r="V1134" s="338"/>
      <c r="W1134" s="338"/>
      <c r="X1134" s="338"/>
      <c r="Y1134" s="338"/>
      <c r="Z1134" s="338"/>
      <c r="AA1134" s="338"/>
      <c r="AB1134" s="338"/>
      <c r="AC1134" s="338"/>
      <c r="AD1134" s="338"/>
      <c r="AE1134" s="338"/>
      <c r="AF1134" s="338"/>
      <c r="AG1134" s="338"/>
      <c r="AH1134" s="338"/>
      <c r="AI1134" s="338"/>
      <c r="AJ1134" s="338"/>
      <c r="AK1134" s="338"/>
      <c r="AL1134" s="338"/>
      <c r="AM1134" s="338"/>
      <c r="AN1134" s="338"/>
      <c r="AO1134" s="338"/>
      <c r="AP1134" s="338"/>
      <c r="AQ1134" s="338"/>
      <c r="AR1134" s="338"/>
      <c r="AS1134" s="338"/>
      <c r="AT1134" s="338"/>
      <c r="AU1134" s="338"/>
      <c r="AV1134" s="338"/>
      <c r="AW1134" s="338"/>
      <c r="AX1134" s="338"/>
      <c r="AY1134" s="338"/>
      <c r="AZ1134" s="338"/>
      <c r="BA1134" s="338"/>
      <c r="BB1134" s="338"/>
      <c r="BC1134" s="338"/>
      <c r="BD1134" s="338"/>
      <c r="BE1134" s="338"/>
      <c r="BF1134" s="338"/>
      <c r="BG1134" s="338"/>
      <c r="BH1134" s="338"/>
      <c r="BI1134" s="338"/>
      <c r="BJ1134" s="338"/>
      <c r="BK1134" s="338"/>
      <c r="BL1134" s="338"/>
      <c r="BM1134" s="338"/>
      <c r="BN1134" s="338"/>
      <c r="BO1134" s="338"/>
      <c r="BP1134" s="338"/>
      <c r="BQ1134" s="338"/>
      <c r="BR1134" s="338"/>
      <c r="BS1134" s="338"/>
      <c r="BT1134" s="338"/>
      <c r="BU1134" s="338"/>
      <c r="BV1134" s="343"/>
      <c r="BW1134" s="343"/>
      <c r="BX1134" s="343"/>
      <c r="BY1134" s="343"/>
      <c r="BZ1134" s="338"/>
      <c r="CA1134" s="338"/>
      <c r="CB1134" s="338"/>
      <c r="CC1134" s="338"/>
      <c r="CD1134" s="338"/>
      <c r="CE1134" s="338"/>
      <c r="CF1134" s="338"/>
    </row>
    <row r="1135" ht="15.75" customHeight="1">
      <c r="A1135" s="829"/>
      <c r="B1135" s="338"/>
      <c r="C1135" s="338"/>
      <c r="D1135" s="338"/>
      <c r="E1135" s="338"/>
      <c r="F1135" s="346"/>
      <c r="G1135" s="546"/>
      <c r="H1135" s="547"/>
      <c r="I1135" s="786">
        <f t="shared" si="177"/>
        <v>0</v>
      </c>
      <c r="J1135" s="448"/>
      <c r="K1135" s="344"/>
      <c r="L1135" s="338"/>
      <c r="M1135" s="338"/>
      <c r="N1135" s="338"/>
      <c r="O1135" s="338"/>
      <c r="P1135" s="338"/>
      <c r="Q1135" s="338"/>
      <c r="R1135" s="338"/>
      <c r="S1135" s="338"/>
      <c r="T1135" s="338"/>
      <c r="U1135" s="338"/>
      <c r="V1135" s="338"/>
      <c r="W1135" s="338"/>
      <c r="X1135" s="338"/>
      <c r="Y1135" s="338"/>
      <c r="Z1135" s="338"/>
      <c r="AA1135" s="338"/>
      <c r="AB1135" s="338"/>
      <c r="AC1135" s="338"/>
      <c r="AD1135" s="338"/>
      <c r="AE1135" s="338"/>
      <c r="AF1135" s="338"/>
      <c r="AG1135" s="338"/>
      <c r="AH1135" s="338"/>
      <c r="AI1135" s="338"/>
      <c r="AJ1135" s="338"/>
      <c r="AK1135" s="338"/>
      <c r="AL1135" s="338"/>
      <c r="AM1135" s="338"/>
      <c r="AN1135" s="338"/>
      <c r="AO1135" s="338"/>
      <c r="AP1135" s="338"/>
      <c r="AQ1135" s="338"/>
      <c r="AR1135" s="338"/>
      <c r="AS1135" s="338"/>
      <c r="AT1135" s="338"/>
      <c r="AU1135" s="338"/>
      <c r="AV1135" s="338"/>
      <c r="AW1135" s="338"/>
      <c r="AX1135" s="338"/>
      <c r="AY1135" s="338"/>
      <c r="AZ1135" s="338"/>
      <c r="BA1135" s="338"/>
      <c r="BB1135" s="338"/>
      <c r="BC1135" s="338"/>
      <c r="BD1135" s="338"/>
      <c r="BE1135" s="338"/>
      <c r="BF1135" s="338"/>
      <c r="BG1135" s="338"/>
      <c r="BH1135" s="338"/>
      <c r="BI1135" s="338"/>
      <c r="BJ1135" s="338"/>
      <c r="BK1135" s="338"/>
      <c r="BL1135" s="338"/>
      <c r="BM1135" s="338"/>
      <c r="BN1135" s="338"/>
      <c r="BO1135" s="338"/>
      <c r="BP1135" s="338"/>
      <c r="BQ1135" s="338"/>
      <c r="BR1135" s="338"/>
      <c r="BS1135" s="338"/>
      <c r="BT1135" s="338"/>
      <c r="BU1135" s="338"/>
      <c r="BV1135" s="343"/>
      <c r="BW1135" s="343"/>
      <c r="BX1135" s="343"/>
      <c r="BY1135" s="343"/>
      <c r="BZ1135" s="338"/>
      <c r="CA1135" s="338"/>
      <c r="CB1135" s="338"/>
      <c r="CC1135" s="338"/>
      <c r="CD1135" s="338"/>
      <c r="CE1135" s="338"/>
      <c r="CF1135" s="338"/>
    </row>
    <row r="1136" ht="15.75" customHeight="1">
      <c r="A1136" s="829"/>
      <c r="B1136" s="338"/>
      <c r="C1136" s="338"/>
      <c r="D1136" s="338"/>
      <c r="E1136" s="338"/>
      <c r="F1136" s="346"/>
      <c r="G1136" s="546"/>
      <c r="H1136" s="547"/>
      <c r="I1136" s="786">
        <f t="shared" si="177"/>
        <v>0</v>
      </c>
      <c r="J1136" s="448"/>
      <c r="K1136" s="344"/>
      <c r="L1136" s="338"/>
      <c r="M1136" s="338"/>
      <c r="N1136" s="338"/>
      <c r="O1136" s="338"/>
      <c r="P1136" s="338"/>
      <c r="Q1136" s="338"/>
      <c r="R1136" s="338"/>
      <c r="S1136" s="338"/>
      <c r="T1136" s="338"/>
      <c r="U1136" s="338"/>
      <c r="V1136" s="338"/>
      <c r="W1136" s="338"/>
      <c r="X1136" s="338"/>
      <c r="Y1136" s="338"/>
      <c r="Z1136" s="338"/>
      <c r="AA1136" s="338"/>
      <c r="AB1136" s="338"/>
      <c r="AC1136" s="338"/>
      <c r="AD1136" s="338"/>
      <c r="AE1136" s="338"/>
      <c r="AF1136" s="338"/>
      <c r="AG1136" s="338"/>
      <c r="AH1136" s="338"/>
      <c r="AI1136" s="338"/>
      <c r="AJ1136" s="338"/>
      <c r="AK1136" s="338"/>
      <c r="AL1136" s="338"/>
      <c r="AM1136" s="338"/>
      <c r="AN1136" s="338"/>
      <c r="AO1136" s="338"/>
      <c r="AP1136" s="338"/>
      <c r="AQ1136" s="338"/>
      <c r="AR1136" s="338"/>
      <c r="AS1136" s="338"/>
      <c r="AT1136" s="338"/>
      <c r="AU1136" s="338"/>
      <c r="AV1136" s="338"/>
      <c r="AW1136" s="338"/>
      <c r="AX1136" s="338"/>
      <c r="AY1136" s="338"/>
      <c r="AZ1136" s="338"/>
      <c r="BA1136" s="338"/>
      <c r="BB1136" s="338"/>
      <c r="BC1136" s="338"/>
      <c r="BD1136" s="338"/>
      <c r="BE1136" s="338"/>
      <c r="BF1136" s="338"/>
      <c r="BG1136" s="338"/>
      <c r="BH1136" s="338"/>
      <c r="BI1136" s="338"/>
      <c r="BJ1136" s="338"/>
      <c r="BK1136" s="338"/>
      <c r="BL1136" s="338"/>
      <c r="BM1136" s="338"/>
      <c r="BN1136" s="338"/>
      <c r="BO1136" s="338"/>
      <c r="BP1136" s="338"/>
      <c r="BQ1136" s="338"/>
      <c r="BR1136" s="338"/>
      <c r="BS1136" s="338"/>
      <c r="BT1136" s="338"/>
      <c r="BU1136" s="338"/>
      <c r="BV1136" s="343"/>
      <c r="BW1136" s="343"/>
      <c r="BX1136" s="343"/>
      <c r="BY1136" s="343"/>
      <c r="BZ1136" s="338"/>
      <c r="CA1136" s="338"/>
      <c r="CB1136" s="338"/>
      <c r="CC1136" s="338"/>
      <c r="CD1136" s="338"/>
      <c r="CE1136" s="338"/>
      <c r="CF1136" s="338"/>
    </row>
    <row r="1137" ht="15.75" customHeight="1">
      <c r="A1137" s="829"/>
      <c r="B1137" s="338"/>
      <c r="C1137" s="338"/>
      <c r="D1137" s="338"/>
      <c r="E1137" s="338"/>
      <c r="F1137" s="346"/>
      <c r="G1137" s="546"/>
      <c r="H1137" s="547"/>
      <c r="I1137" s="786">
        <f t="shared" si="177"/>
        <v>0</v>
      </c>
      <c r="J1137" s="448"/>
      <c r="K1137" s="344"/>
      <c r="L1137" s="338"/>
      <c r="M1137" s="338"/>
      <c r="N1137" s="338"/>
      <c r="O1137" s="338"/>
      <c r="P1137" s="338"/>
      <c r="Q1137" s="338"/>
      <c r="R1137" s="338"/>
      <c r="S1137" s="338"/>
      <c r="T1137" s="338"/>
      <c r="U1137" s="338"/>
      <c r="V1137" s="338"/>
      <c r="W1137" s="338"/>
      <c r="X1137" s="338"/>
      <c r="Y1137" s="338"/>
      <c r="Z1137" s="338"/>
      <c r="AA1137" s="338"/>
      <c r="AB1137" s="338"/>
      <c r="AC1137" s="338"/>
      <c r="AD1137" s="338"/>
      <c r="AE1137" s="338"/>
      <c r="AF1137" s="338"/>
      <c r="AG1137" s="338"/>
      <c r="AH1137" s="338"/>
      <c r="AI1137" s="338"/>
      <c r="AJ1137" s="338"/>
      <c r="AK1137" s="338"/>
      <c r="AL1137" s="338"/>
      <c r="AM1137" s="338"/>
      <c r="AN1137" s="338"/>
      <c r="AO1137" s="338"/>
      <c r="AP1137" s="338"/>
      <c r="AQ1137" s="338"/>
      <c r="AR1137" s="338"/>
      <c r="AS1137" s="338"/>
      <c r="AT1137" s="338"/>
      <c r="AU1137" s="338"/>
      <c r="AV1137" s="338"/>
      <c r="AW1137" s="338"/>
      <c r="AX1137" s="338"/>
      <c r="AY1137" s="338"/>
      <c r="AZ1137" s="338"/>
      <c r="BA1137" s="338"/>
      <c r="BB1137" s="338"/>
      <c r="BC1137" s="338"/>
      <c r="BD1137" s="338"/>
      <c r="BE1137" s="338"/>
      <c r="BF1137" s="338"/>
      <c r="BG1137" s="338"/>
      <c r="BH1137" s="338"/>
      <c r="BI1137" s="338"/>
      <c r="BJ1137" s="338"/>
      <c r="BK1137" s="338"/>
      <c r="BL1137" s="338"/>
      <c r="BM1137" s="338"/>
      <c r="BN1137" s="338"/>
      <c r="BO1137" s="338"/>
      <c r="BP1137" s="338"/>
      <c r="BQ1137" s="338"/>
      <c r="BR1137" s="338"/>
      <c r="BS1137" s="338"/>
      <c r="BT1137" s="338"/>
      <c r="BU1137" s="338"/>
      <c r="BV1137" s="343"/>
      <c r="BW1137" s="343"/>
      <c r="BX1137" s="343"/>
      <c r="BY1137" s="343"/>
      <c r="BZ1137" s="338"/>
      <c r="CA1137" s="338"/>
      <c r="CB1137" s="338"/>
      <c r="CC1137" s="338"/>
      <c r="CD1137" s="338"/>
      <c r="CE1137" s="338"/>
      <c r="CF1137" s="338"/>
    </row>
    <row r="1138" ht="15.75" customHeight="1">
      <c r="A1138" s="829"/>
      <c r="B1138" s="338"/>
      <c r="C1138" s="338"/>
      <c r="D1138" s="338"/>
      <c r="E1138" s="338"/>
      <c r="F1138" s="346"/>
      <c r="G1138" s="546"/>
      <c r="H1138" s="547"/>
      <c r="I1138" s="786">
        <f t="shared" si="177"/>
        <v>0</v>
      </c>
      <c r="J1138" s="448"/>
      <c r="K1138" s="344"/>
      <c r="L1138" s="338"/>
      <c r="M1138" s="338"/>
      <c r="N1138" s="338"/>
      <c r="O1138" s="338"/>
      <c r="P1138" s="338"/>
      <c r="Q1138" s="338"/>
      <c r="R1138" s="338"/>
      <c r="S1138" s="338"/>
      <c r="T1138" s="338"/>
      <c r="U1138" s="338"/>
      <c r="V1138" s="338"/>
      <c r="W1138" s="338"/>
      <c r="X1138" s="338"/>
      <c r="Y1138" s="338"/>
      <c r="Z1138" s="338"/>
      <c r="AA1138" s="338"/>
      <c r="AB1138" s="338"/>
      <c r="AC1138" s="338"/>
      <c r="AD1138" s="338"/>
      <c r="AE1138" s="338"/>
      <c r="AF1138" s="338"/>
      <c r="AG1138" s="338"/>
      <c r="AH1138" s="338"/>
      <c r="AI1138" s="338"/>
      <c r="AJ1138" s="338"/>
      <c r="AK1138" s="338"/>
      <c r="AL1138" s="338"/>
      <c r="AM1138" s="338"/>
      <c r="AN1138" s="338"/>
      <c r="AO1138" s="338"/>
      <c r="AP1138" s="338"/>
      <c r="AQ1138" s="338"/>
      <c r="AR1138" s="338"/>
      <c r="AS1138" s="338"/>
      <c r="AT1138" s="338"/>
      <c r="AU1138" s="338"/>
      <c r="AV1138" s="338"/>
      <c r="AW1138" s="338"/>
      <c r="AX1138" s="338"/>
      <c r="AY1138" s="338"/>
      <c r="AZ1138" s="338"/>
      <c r="BA1138" s="338"/>
      <c r="BB1138" s="338"/>
      <c r="BC1138" s="338"/>
      <c r="BD1138" s="338"/>
      <c r="BE1138" s="338"/>
      <c r="BF1138" s="338"/>
      <c r="BG1138" s="338"/>
      <c r="BH1138" s="338"/>
      <c r="BI1138" s="338"/>
      <c r="BJ1138" s="338"/>
      <c r="BK1138" s="338"/>
      <c r="BL1138" s="338"/>
      <c r="BM1138" s="338"/>
      <c r="BN1138" s="338"/>
      <c r="BO1138" s="338"/>
      <c r="BP1138" s="338"/>
      <c r="BQ1138" s="338"/>
      <c r="BR1138" s="338"/>
      <c r="BS1138" s="338"/>
      <c r="BT1138" s="338"/>
      <c r="BU1138" s="338"/>
      <c r="BV1138" s="343"/>
      <c r="BW1138" s="343"/>
      <c r="BX1138" s="343"/>
      <c r="BY1138" s="343"/>
      <c r="BZ1138" s="338"/>
      <c r="CA1138" s="338"/>
      <c r="CB1138" s="338"/>
      <c r="CC1138" s="338"/>
      <c r="CD1138" s="338"/>
      <c r="CE1138" s="338"/>
      <c r="CF1138" s="338"/>
    </row>
    <row r="1139" ht="15.75" customHeight="1">
      <c r="A1139" s="829"/>
      <c r="B1139" s="338"/>
      <c r="C1139" s="338"/>
      <c r="D1139" s="338"/>
      <c r="E1139" s="338"/>
      <c r="F1139" s="346"/>
      <c r="G1139" s="546"/>
      <c r="H1139" s="547"/>
      <c r="I1139" s="786">
        <f t="shared" si="177"/>
        <v>0</v>
      </c>
      <c r="J1139" s="448"/>
      <c r="K1139" s="344"/>
      <c r="L1139" s="338"/>
      <c r="M1139" s="338"/>
      <c r="N1139" s="338"/>
      <c r="O1139" s="338"/>
      <c r="P1139" s="338"/>
      <c r="Q1139" s="338"/>
      <c r="R1139" s="338"/>
      <c r="S1139" s="338"/>
      <c r="T1139" s="338"/>
      <c r="U1139" s="338"/>
      <c r="V1139" s="338"/>
      <c r="W1139" s="338"/>
      <c r="X1139" s="338"/>
      <c r="Y1139" s="338"/>
      <c r="Z1139" s="338"/>
      <c r="AA1139" s="338"/>
      <c r="AB1139" s="338"/>
      <c r="AC1139" s="338"/>
      <c r="AD1139" s="338"/>
      <c r="AE1139" s="338"/>
      <c r="AF1139" s="338"/>
      <c r="AG1139" s="338"/>
      <c r="AH1139" s="338"/>
      <c r="AI1139" s="338"/>
      <c r="AJ1139" s="338"/>
      <c r="AK1139" s="338"/>
      <c r="AL1139" s="338"/>
      <c r="AM1139" s="338"/>
      <c r="AN1139" s="338"/>
      <c r="AO1139" s="338"/>
      <c r="AP1139" s="338"/>
      <c r="AQ1139" s="338"/>
      <c r="AR1139" s="338"/>
      <c r="AS1139" s="338"/>
      <c r="AT1139" s="338"/>
      <c r="AU1139" s="338"/>
      <c r="AV1139" s="338"/>
      <c r="AW1139" s="338"/>
      <c r="AX1139" s="338"/>
      <c r="AY1139" s="338"/>
      <c r="AZ1139" s="338"/>
      <c r="BA1139" s="338"/>
      <c r="BB1139" s="338"/>
      <c r="BC1139" s="338"/>
      <c r="BD1139" s="338"/>
      <c r="BE1139" s="338"/>
      <c r="BF1139" s="338"/>
      <c r="BG1139" s="338"/>
      <c r="BH1139" s="338"/>
      <c r="BI1139" s="338"/>
      <c r="BJ1139" s="338"/>
      <c r="BK1139" s="338"/>
      <c r="BL1139" s="338"/>
      <c r="BM1139" s="338"/>
      <c r="BN1139" s="338"/>
      <c r="BO1139" s="338"/>
      <c r="BP1139" s="338"/>
      <c r="BQ1139" s="338"/>
      <c r="BR1139" s="338"/>
      <c r="BS1139" s="338"/>
      <c r="BT1139" s="338"/>
      <c r="BU1139" s="338"/>
      <c r="BV1139" s="343"/>
      <c r="BW1139" s="343"/>
      <c r="BX1139" s="343"/>
      <c r="BY1139" s="343"/>
      <c r="BZ1139" s="338"/>
      <c r="CA1139" s="338"/>
      <c r="CB1139" s="338"/>
      <c r="CC1139" s="338"/>
      <c r="CD1139" s="338"/>
      <c r="CE1139" s="338"/>
      <c r="CF1139" s="338"/>
    </row>
    <row r="1140" ht="15.75" customHeight="1">
      <c r="A1140" s="829"/>
      <c r="B1140" s="338"/>
      <c r="C1140" s="338"/>
      <c r="D1140" s="338"/>
      <c r="E1140" s="338"/>
      <c r="F1140" s="346"/>
      <c r="G1140" s="546"/>
      <c r="H1140" s="547"/>
      <c r="I1140" s="786">
        <f t="shared" si="177"/>
        <v>0</v>
      </c>
      <c r="J1140" s="448"/>
      <c r="K1140" s="344"/>
      <c r="L1140" s="338"/>
      <c r="M1140" s="338"/>
      <c r="N1140" s="338"/>
      <c r="O1140" s="338"/>
      <c r="P1140" s="338"/>
      <c r="Q1140" s="338"/>
      <c r="R1140" s="338"/>
      <c r="S1140" s="338"/>
      <c r="T1140" s="338"/>
      <c r="U1140" s="338"/>
      <c r="V1140" s="338"/>
      <c r="W1140" s="338"/>
      <c r="X1140" s="338"/>
      <c r="Y1140" s="338"/>
      <c r="Z1140" s="338"/>
      <c r="AA1140" s="338"/>
      <c r="AB1140" s="338"/>
      <c r="AC1140" s="338"/>
      <c r="AD1140" s="338"/>
      <c r="AE1140" s="338"/>
      <c r="AF1140" s="338"/>
      <c r="AG1140" s="338"/>
      <c r="AH1140" s="338"/>
      <c r="AI1140" s="338"/>
      <c r="AJ1140" s="338"/>
      <c r="AK1140" s="338"/>
      <c r="AL1140" s="338"/>
      <c r="AM1140" s="338"/>
      <c r="AN1140" s="338"/>
      <c r="AO1140" s="338"/>
      <c r="AP1140" s="338"/>
      <c r="AQ1140" s="338"/>
      <c r="AR1140" s="338"/>
      <c r="AS1140" s="338"/>
      <c r="AT1140" s="338"/>
      <c r="AU1140" s="338"/>
      <c r="AV1140" s="338"/>
      <c r="AW1140" s="338"/>
      <c r="AX1140" s="338"/>
      <c r="AY1140" s="338"/>
      <c r="AZ1140" s="338"/>
      <c r="BA1140" s="338"/>
      <c r="BB1140" s="338"/>
      <c r="BC1140" s="338"/>
      <c r="BD1140" s="338"/>
      <c r="BE1140" s="338"/>
      <c r="BF1140" s="338"/>
      <c r="BG1140" s="338"/>
      <c r="BH1140" s="338"/>
      <c r="BI1140" s="338"/>
      <c r="BJ1140" s="338"/>
      <c r="BK1140" s="338"/>
      <c r="BL1140" s="338"/>
      <c r="BM1140" s="338"/>
      <c r="BN1140" s="338"/>
      <c r="BO1140" s="338"/>
      <c r="BP1140" s="338"/>
      <c r="BQ1140" s="338"/>
      <c r="BR1140" s="338"/>
      <c r="BS1140" s="338"/>
      <c r="BT1140" s="338"/>
      <c r="BU1140" s="338"/>
      <c r="BV1140" s="343"/>
      <c r="BW1140" s="343"/>
      <c r="BX1140" s="343"/>
      <c r="BY1140" s="343"/>
      <c r="BZ1140" s="338"/>
      <c r="CA1140" s="338"/>
      <c r="CB1140" s="338"/>
      <c r="CC1140" s="338"/>
      <c r="CD1140" s="338"/>
      <c r="CE1140" s="338"/>
      <c r="CF1140" s="338"/>
    </row>
    <row r="1141" ht="15.75" customHeight="1">
      <c r="A1141" s="829"/>
      <c r="B1141" s="338"/>
      <c r="C1141" s="338"/>
      <c r="D1141" s="338"/>
      <c r="E1141" s="338"/>
      <c r="F1141" s="346"/>
      <c r="G1141" s="546"/>
      <c r="H1141" s="547"/>
      <c r="I1141" s="786">
        <f t="shared" si="177"/>
        <v>0</v>
      </c>
      <c r="J1141" s="448"/>
      <c r="K1141" s="344"/>
      <c r="L1141" s="338"/>
      <c r="M1141" s="338"/>
      <c r="N1141" s="338"/>
      <c r="O1141" s="338"/>
      <c r="P1141" s="338"/>
      <c r="Q1141" s="338"/>
      <c r="R1141" s="338"/>
      <c r="S1141" s="338"/>
      <c r="T1141" s="338"/>
      <c r="U1141" s="338"/>
      <c r="V1141" s="338"/>
      <c r="W1141" s="338"/>
      <c r="X1141" s="338"/>
      <c r="Y1141" s="338"/>
      <c r="Z1141" s="338"/>
      <c r="AA1141" s="338"/>
      <c r="AB1141" s="338"/>
      <c r="AC1141" s="338"/>
      <c r="AD1141" s="338"/>
      <c r="AE1141" s="338"/>
      <c r="AF1141" s="338"/>
      <c r="AG1141" s="338"/>
      <c r="AH1141" s="338"/>
      <c r="AI1141" s="338"/>
      <c r="AJ1141" s="338"/>
      <c r="AK1141" s="338"/>
      <c r="AL1141" s="338"/>
      <c r="AM1141" s="338"/>
      <c r="AN1141" s="338"/>
      <c r="AO1141" s="338"/>
      <c r="AP1141" s="338"/>
      <c r="AQ1141" s="338"/>
      <c r="AR1141" s="338"/>
      <c r="AS1141" s="338"/>
      <c r="AT1141" s="338"/>
      <c r="AU1141" s="338"/>
      <c r="AV1141" s="338"/>
      <c r="AW1141" s="338"/>
      <c r="AX1141" s="338"/>
      <c r="AY1141" s="338"/>
      <c r="AZ1141" s="338"/>
      <c r="BA1141" s="338"/>
      <c r="BB1141" s="338"/>
      <c r="BC1141" s="338"/>
      <c r="BD1141" s="338"/>
      <c r="BE1141" s="338"/>
      <c r="BF1141" s="338"/>
      <c r="BG1141" s="338"/>
      <c r="BH1141" s="338"/>
      <c r="BI1141" s="338"/>
      <c r="BJ1141" s="338"/>
      <c r="BK1141" s="338"/>
      <c r="BL1141" s="338"/>
      <c r="BM1141" s="338"/>
      <c r="BN1141" s="338"/>
      <c r="BO1141" s="338"/>
      <c r="BP1141" s="338"/>
      <c r="BQ1141" s="338"/>
      <c r="BR1141" s="338"/>
      <c r="BS1141" s="338"/>
      <c r="BT1141" s="338"/>
      <c r="BU1141" s="338"/>
      <c r="BV1141" s="343"/>
      <c r="BW1141" s="343"/>
      <c r="BX1141" s="343"/>
      <c r="BY1141" s="343"/>
      <c r="BZ1141" s="338"/>
      <c r="CA1141" s="338"/>
      <c r="CB1141" s="338"/>
      <c r="CC1141" s="338"/>
      <c r="CD1141" s="338"/>
      <c r="CE1141" s="338"/>
      <c r="CF1141" s="338"/>
    </row>
    <row r="1142" ht="15.75" customHeight="1">
      <c r="A1142" s="829"/>
      <c r="B1142" s="338"/>
      <c r="C1142" s="338"/>
      <c r="D1142" s="338"/>
      <c r="E1142" s="338"/>
      <c r="F1142" s="346"/>
      <c r="G1142" s="546"/>
      <c r="H1142" s="547"/>
      <c r="I1142" s="786">
        <f t="shared" si="177"/>
        <v>0</v>
      </c>
      <c r="J1142" s="448"/>
      <c r="K1142" s="344"/>
      <c r="L1142" s="338"/>
      <c r="M1142" s="338"/>
      <c r="N1142" s="338"/>
      <c r="O1142" s="338"/>
      <c r="P1142" s="338"/>
      <c r="Q1142" s="338"/>
      <c r="R1142" s="338"/>
      <c r="S1142" s="338"/>
      <c r="T1142" s="338"/>
      <c r="U1142" s="338"/>
      <c r="V1142" s="338"/>
      <c r="W1142" s="338"/>
      <c r="X1142" s="338"/>
      <c r="Y1142" s="338"/>
      <c r="Z1142" s="338"/>
      <c r="AA1142" s="338"/>
      <c r="AB1142" s="338"/>
      <c r="AC1142" s="338"/>
      <c r="AD1142" s="338"/>
      <c r="AE1142" s="338"/>
      <c r="AF1142" s="338"/>
      <c r="AG1142" s="338"/>
      <c r="AH1142" s="338"/>
      <c r="AI1142" s="338"/>
      <c r="AJ1142" s="338"/>
      <c r="AK1142" s="338"/>
      <c r="AL1142" s="338"/>
      <c r="AM1142" s="338"/>
      <c r="AN1142" s="338"/>
      <c r="AO1142" s="338"/>
      <c r="AP1142" s="338"/>
      <c r="AQ1142" s="338"/>
      <c r="AR1142" s="338"/>
      <c r="AS1142" s="338"/>
      <c r="AT1142" s="338"/>
      <c r="AU1142" s="338"/>
      <c r="AV1142" s="338"/>
      <c r="AW1142" s="338"/>
      <c r="AX1142" s="338"/>
      <c r="AY1142" s="338"/>
      <c r="AZ1142" s="338"/>
      <c r="BA1142" s="338"/>
      <c r="BB1142" s="338"/>
      <c r="BC1142" s="338"/>
      <c r="BD1142" s="338"/>
      <c r="BE1142" s="338"/>
      <c r="BF1142" s="338"/>
      <c r="BG1142" s="338"/>
      <c r="BH1142" s="338"/>
      <c r="BI1142" s="338"/>
      <c r="BJ1142" s="338"/>
      <c r="BK1142" s="338"/>
      <c r="BL1142" s="338"/>
      <c r="BM1142" s="338"/>
      <c r="BN1142" s="338"/>
      <c r="BO1142" s="338"/>
      <c r="BP1142" s="338"/>
      <c r="BQ1142" s="338"/>
      <c r="BR1142" s="338"/>
      <c r="BS1142" s="338"/>
      <c r="BT1142" s="338"/>
      <c r="BU1142" s="338"/>
      <c r="BV1142" s="343"/>
      <c r="BW1142" s="343"/>
      <c r="BX1142" s="343"/>
      <c r="BY1142" s="343"/>
      <c r="BZ1142" s="338"/>
      <c r="CA1142" s="338"/>
      <c r="CB1142" s="338"/>
      <c r="CC1142" s="338"/>
      <c r="CD1142" s="338"/>
      <c r="CE1142" s="338"/>
      <c r="CF1142" s="338"/>
    </row>
    <row r="1143" ht="15.75" customHeight="1">
      <c r="A1143" s="829"/>
      <c r="B1143" s="338"/>
      <c r="C1143" s="338"/>
      <c r="D1143" s="338"/>
      <c r="E1143" s="338"/>
      <c r="F1143" s="346"/>
      <c r="G1143" s="546"/>
      <c r="H1143" s="547"/>
      <c r="I1143" s="786">
        <f t="shared" si="177"/>
        <v>0</v>
      </c>
      <c r="J1143" s="448"/>
      <c r="K1143" s="344"/>
      <c r="L1143" s="338"/>
      <c r="M1143" s="338"/>
      <c r="N1143" s="338"/>
      <c r="O1143" s="338"/>
      <c r="P1143" s="338"/>
      <c r="Q1143" s="338"/>
      <c r="R1143" s="338"/>
      <c r="S1143" s="338"/>
      <c r="T1143" s="338"/>
      <c r="U1143" s="338"/>
      <c r="V1143" s="338"/>
      <c r="W1143" s="338"/>
      <c r="X1143" s="338"/>
      <c r="Y1143" s="338"/>
      <c r="Z1143" s="338"/>
      <c r="AA1143" s="338"/>
      <c r="AB1143" s="338"/>
      <c r="AC1143" s="338"/>
      <c r="AD1143" s="338"/>
      <c r="AE1143" s="338"/>
      <c r="AF1143" s="338"/>
      <c r="AG1143" s="338"/>
      <c r="AH1143" s="338"/>
      <c r="AI1143" s="338"/>
      <c r="AJ1143" s="338"/>
      <c r="AK1143" s="338"/>
      <c r="AL1143" s="338"/>
      <c r="AM1143" s="338"/>
      <c r="AN1143" s="338"/>
      <c r="AO1143" s="338"/>
      <c r="AP1143" s="338"/>
      <c r="AQ1143" s="338"/>
      <c r="AR1143" s="338"/>
      <c r="AS1143" s="338"/>
      <c r="AT1143" s="338"/>
      <c r="AU1143" s="338"/>
      <c r="AV1143" s="338"/>
      <c r="AW1143" s="338"/>
      <c r="AX1143" s="338"/>
      <c r="AY1143" s="338"/>
      <c r="AZ1143" s="338"/>
      <c r="BA1143" s="338"/>
      <c r="BB1143" s="338"/>
      <c r="BC1143" s="338"/>
      <c r="BD1143" s="338"/>
      <c r="BE1143" s="338"/>
      <c r="BF1143" s="338"/>
      <c r="BG1143" s="338"/>
      <c r="BH1143" s="338"/>
      <c r="BI1143" s="338"/>
      <c r="BJ1143" s="338"/>
      <c r="BK1143" s="338"/>
      <c r="BL1143" s="338"/>
      <c r="BM1143" s="338"/>
      <c r="BN1143" s="338"/>
      <c r="BO1143" s="338"/>
      <c r="BP1143" s="338"/>
      <c r="BQ1143" s="338"/>
      <c r="BR1143" s="338"/>
      <c r="BS1143" s="338"/>
      <c r="BT1143" s="338"/>
      <c r="BU1143" s="338"/>
      <c r="BV1143" s="343"/>
      <c r="BW1143" s="343"/>
      <c r="BX1143" s="343"/>
      <c r="BY1143" s="343"/>
      <c r="BZ1143" s="338"/>
      <c r="CA1143" s="338"/>
      <c r="CB1143" s="338"/>
      <c r="CC1143" s="338"/>
      <c r="CD1143" s="338"/>
      <c r="CE1143" s="338"/>
      <c r="CF1143" s="338"/>
    </row>
    <row r="1144" ht="15.75" customHeight="1">
      <c r="A1144" s="829"/>
      <c r="B1144" s="338"/>
      <c r="C1144" s="338"/>
      <c r="D1144" s="338"/>
      <c r="E1144" s="338"/>
      <c r="F1144" s="346"/>
      <c r="G1144" s="546"/>
      <c r="H1144" s="547"/>
      <c r="I1144" s="786">
        <f t="shared" si="177"/>
        <v>0</v>
      </c>
      <c r="J1144" s="448"/>
      <c r="K1144" s="344"/>
      <c r="L1144" s="338"/>
      <c r="M1144" s="338"/>
      <c r="N1144" s="338"/>
      <c r="O1144" s="338"/>
      <c r="P1144" s="338"/>
      <c r="Q1144" s="338"/>
      <c r="R1144" s="338"/>
      <c r="S1144" s="338"/>
      <c r="T1144" s="338"/>
      <c r="U1144" s="338"/>
      <c r="V1144" s="338"/>
      <c r="W1144" s="338"/>
      <c r="X1144" s="338"/>
      <c r="Y1144" s="338"/>
      <c r="Z1144" s="338"/>
      <c r="AA1144" s="338"/>
      <c r="AB1144" s="338"/>
      <c r="AC1144" s="338"/>
      <c r="AD1144" s="338"/>
      <c r="AE1144" s="338"/>
      <c r="AF1144" s="338"/>
      <c r="AG1144" s="338"/>
      <c r="AH1144" s="338"/>
      <c r="AI1144" s="338"/>
      <c r="AJ1144" s="338"/>
      <c r="AK1144" s="338"/>
      <c r="AL1144" s="338"/>
      <c r="AM1144" s="338"/>
      <c r="AN1144" s="338"/>
      <c r="AO1144" s="338"/>
      <c r="AP1144" s="338"/>
      <c r="AQ1144" s="338"/>
      <c r="AR1144" s="338"/>
      <c r="AS1144" s="338"/>
      <c r="AT1144" s="338"/>
      <c r="AU1144" s="338"/>
      <c r="AV1144" s="338"/>
      <c r="AW1144" s="338"/>
      <c r="AX1144" s="338"/>
      <c r="AY1144" s="338"/>
      <c r="AZ1144" s="338"/>
      <c r="BA1144" s="338"/>
      <c r="BB1144" s="338"/>
      <c r="BC1144" s="338"/>
      <c r="BD1144" s="338"/>
      <c r="BE1144" s="338"/>
      <c r="BF1144" s="338"/>
      <c r="BG1144" s="338"/>
      <c r="BH1144" s="338"/>
      <c r="BI1144" s="338"/>
      <c r="BJ1144" s="338"/>
      <c r="BK1144" s="338"/>
      <c r="BL1144" s="338"/>
      <c r="BM1144" s="338"/>
      <c r="BN1144" s="338"/>
      <c r="BO1144" s="338"/>
      <c r="BP1144" s="338"/>
      <c r="BQ1144" s="338"/>
      <c r="BR1144" s="338"/>
      <c r="BS1144" s="338"/>
      <c r="BT1144" s="338"/>
      <c r="BU1144" s="338"/>
      <c r="BV1144" s="343"/>
      <c r="BW1144" s="343"/>
      <c r="BX1144" s="343"/>
      <c r="BY1144" s="343"/>
      <c r="BZ1144" s="338"/>
      <c r="CA1144" s="338"/>
      <c r="CB1144" s="338"/>
      <c r="CC1144" s="338"/>
      <c r="CD1144" s="338"/>
      <c r="CE1144" s="338"/>
      <c r="CF1144" s="338"/>
    </row>
    <row r="1145" ht="15.75" customHeight="1">
      <c r="A1145" s="829"/>
      <c r="B1145" s="338"/>
      <c r="C1145" s="338"/>
      <c r="D1145" s="338"/>
      <c r="E1145" s="338"/>
      <c r="F1145" s="346"/>
      <c r="G1145" s="546"/>
      <c r="H1145" s="547"/>
      <c r="I1145" s="786">
        <f t="shared" si="177"/>
        <v>0</v>
      </c>
      <c r="J1145" s="448"/>
      <c r="K1145" s="344"/>
      <c r="L1145" s="338"/>
      <c r="M1145" s="338"/>
      <c r="N1145" s="338"/>
      <c r="O1145" s="338"/>
      <c r="P1145" s="338"/>
      <c r="Q1145" s="338"/>
      <c r="R1145" s="338"/>
      <c r="S1145" s="338"/>
      <c r="T1145" s="338"/>
      <c r="U1145" s="338"/>
      <c r="V1145" s="338"/>
      <c r="W1145" s="338"/>
      <c r="X1145" s="338"/>
      <c r="Y1145" s="338"/>
      <c r="Z1145" s="338"/>
      <c r="AA1145" s="338"/>
      <c r="AB1145" s="338"/>
      <c r="AC1145" s="338"/>
      <c r="AD1145" s="338"/>
      <c r="AE1145" s="338"/>
      <c r="AF1145" s="338"/>
      <c r="AG1145" s="338"/>
      <c r="AH1145" s="338"/>
      <c r="AI1145" s="338"/>
      <c r="AJ1145" s="338"/>
      <c r="AK1145" s="338"/>
      <c r="AL1145" s="338"/>
      <c r="AM1145" s="338"/>
      <c r="AN1145" s="338"/>
      <c r="AO1145" s="338"/>
      <c r="AP1145" s="338"/>
      <c r="AQ1145" s="338"/>
      <c r="AR1145" s="338"/>
      <c r="AS1145" s="338"/>
      <c r="AT1145" s="338"/>
      <c r="AU1145" s="338"/>
      <c r="AV1145" s="338"/>
      <c r="AW1145" s="338"/>
      <c r="AX1145" s="338"/>
      <c r="AY1145" s="338"/>
      <c r="AZ1145" s="338"/>
      <c r="BA1145" s="338"/>
      <c r="BB1145" s="338"/>
      <c r="BC1145" s="338"/>
      <c r="BD1145" s="338"/>
      <c r="BE1145" s="338"/>
      <c r="BF1145" s="338"/>
      <c r="BG1145" s="338"/>
      <c r="BH1145" s="338"/>
      <c r="BI1145" s="338"/>
      <c r="BJ1145" s="338"/>
      <c r="BK1145" s="338"/>
      <c r="BL1145" s="338"/>
      <c r="BM1145" s="338"/>
      <c r="BN1145" s="338"/>
      <c r="BO1145" s="338"/>
      <c r="BP1145" s="338"/>
      <c r="BQ1145" s="338"/>
      <c r="BR1145" s="338"/>
      <c r="BS1145" s="338"/>
      <c r="BT1145" s="338"/>
      <c r="BU1145" s="338"/>
      <c r="BV1145" s="343"/>
      <c r="BW1145" s="343"/>
      <c r="BX1145" s="343"/>
      <c r="BY1145" s="343"/>
      <c r="BZ1145" s="338"/>
      <c r="CA1145" s="338"/>
      <c r="CB1145" s="338"/>
      <c r="CC1145" s="338"/>
      <c r="CD1145" s="338"/>
      <c r="CE1145" s="338"/>
      <c r="CF1145" s="338"/>
    </row>
    <row r="1146" ht="15.75" customHeight="1">
      <c r="A1146" s="829"/>
      <c r="B1146" s="338"/>
      <c r="C1146" s="338"/>
      <c r="D1146" s="338"/>
      <c r="E1146" s="338"/>
      <c r="F1146" s="346"/>
      <c r="G1146" s="546"/>
      <c r="H1146" s="547"/>
      <c r="I1146" s="786">
        <f t="shared" si="177"/>
        <v>0</v>
      </c>
      <c r="J1146" s="448"/>
      <c r="K1146" s="344"/>
      <c r="L1146" s="338"/>
      <c r="M1146" s="338"/>
      <c r="N1146" s="338"/>
      <c r="O1146" s="338"/>
      <c r="P1146" s="338"/>
      <c r="Q1146" s="338"/>
      <c r="R1146" s="338"/>
      <c r="S1146" s="338"/>
      <c r="T1146" s="338"/>
      <c r="U1146" s="338"/>
      <c r="V1146" s="338"/>
      <c r="W1146" s="338"/>
      <c r="X1146" s="338"/>
      <c r="Y1146" s="338"/>
      <c r="Z1146" s="338"/>
      <c r="AA1146" s="338"/>
      <c r="AB1146" s="338"/>
      <c r="AC1146" s="338"/>
      <c r="AD1146" s="338"/>
      <c r="AE1146" s="338"/>
      <c r="AF1146" s="338"/>
      <c r="AG1146" s="338"/>
      <c r="AH1146" s="338"/>
      <c r="AI1146" s="338"/>
      <c r="AJ1146" s="338"/>
      <c r="AK1146" s="338"/>
      <c r="AL1146" s="338"/>
      <c r="AM1146" s="338"/>
      <c r="AN1146" s="338"/>
      <c r="AO1146" s="338"/>
      <c r="AP1146" s="338"/>
      <c r="AQ1146" s="338"/>
      <c r="AR1146" s="338"/>
      <c r="AS1146" s="338"/>
      <c r="AT1146" s="338"/>
      <c r="AU1146" s="338"/>
      <c r="AV1146" s="338"/>
      <c r="AW1146" s="338"/>
      <c r="AX1146" s="338"/>
      <c r="AY1146" s="338"/>
      <c r="AZ1146" s="338"/>
      <c r="BA1146" s="338"/>
      <c r="BB1146" s="338"/>
      <c r="BC1146" s="338"/>
      <c r="BD1146" s="338"/>
      <c r="BE1146" s="338"/>
      <c r="BF1146" s="338"/>
      <c r="BG1146" s="338"/>
      <c r="BH1146" s="338"/>
      <c r="BI1146" s="338"/>
      <c r="BJ1146" s="338"/>
      <c r="BK1146" s="338"/>
      <c r="BL1146" s="338"/>
      <c r="BM1146" s="338"/>
      <c r="BN1146" s="338"/>
      <c r="BO1146" s="338"/>
      <c r="BP1146" s="338"/>
      <c r="BQ1146" s="338"/>
      <c r="BR1146" s="338"/>
      <c r="BS1146" s="338"/>
      <c r="BT1146" s="338"/>
      <c r="BU1146" s="338"/>
      <c r="BV1146" s="343"/>
      <c r="BW1146" s="343"/>
      <c r="BX1146" s="343"/>
      <c r="BY1146" s="343"/>
      <c r="BZ1146" s="338"/>
      <c r="CA1146" s="338"/>
      <c r="CB1146" s="338"/>
      <c r="CC1146" s="338"/>
      <c r="CD1146" s="338"/>
      <c r="CE1146" s="338"/>
      <c r="CF1146" s="338"/>
    </row>
    <row r="1147" ht="15.75" customHeight="1">
      <c r="A1147" s="829"/>
      <c r="B1147" s="338"/>
      <c r="C1147" s="338"/>
      <c r="D1147" s="338"/>
      <c r="E1147" s="338"/>
      <c r="F1147" s="346"/>
      <c r="G1147" s="546"/>
      <c r="H1147" s="547"/>
      <c r="I1147" s="786">
        <f t="shared" si="177"/>
        <v>0</v>
      </c>
      <c r="J1147" s="448"/>
      <c r="K1147" s="344"/>
      <c r="L1147" s="338"/>
      <c r="M1147" s="338"/>
      <c r="N1147" s="338"/>
      <c r="O1147" s="338"/>
      <c r="P1147" s="338"/>
      <c r="Q1147" s="338"/>
      <c r="R1147" s="338"/>
      <c r="S1147" s="338"/>
      <c r="T1147" s="338"/>
      <c r="U1147" s="338"/>
      <c r="V1147" s="338"/>
      <c r="W1147" s="338"/>
      <c r="X1147" s="338"/>
      <c r="Y1147" s="338"/>
      <c r="Z1147" s="338"/>
      <c r="AA1147" s="338"/>
      <c r="AB1147" s="338"/>
      <c r="AC1147" s="338"/>
      <c r="AD1147" s="338"/>
      <c r="AE1147" s="338"/>
      <c r="AF1147" s="338"/>
      <c r="AG1147" s="338"/>
      <c r="AH1147" s="338"/>
      <c r="AI1147" s="338"/>
      <c r="AJ1147" s="338"/>
      <c r="AK1147" s="338"/>
      <c r="AL1147" s="338"/>
      <c r="AM1147" s="338"/>
      <c r="AN1147" s="338"/>
      <c r="AO1147" s="338"/>
      <c r="AP1147" s="338"/>
      <c r="AQ1147" s="338"/>
      <c r="AR1147" s="338"/>
      <c r="AS1147" s="338"/>
      <c r="AT1147" s="338"/>
      <c r="AU1147" s="338"/>
      <c r="AV1147" s="338"/>
      <c r="AW1147" s="338"/>
      <c r="AX1147" s="338"/>
      <c r="AY1147" s="338"/>
      <c r="AZ1147" s="338"/>
      <c r="BA1147" s="338"/>
      <c r="BB1147" s="338"/>
      <c r="BC1147" s="338"/>
      <c r="BD1147" s="338"/>
      <c r="BE1147" s="338"/>
      <c r="BF1147" s="338"/>
      <c r="BG1147" s="338"/>
      <c r="BH1147" s="338"/>
      <c r="BI1147" s="338"/>
      <c r="BJ1147" s="338"/>
      <c r="BK1147" s="338"/>
      <c r="BL1147" s="338"/>
      <c r="BM1147" s="338"/>
      <c r="BN1147" s="338"/>
      <c r="BO1147" s="338"/>
      <c r="BP1147" s="338"/>
      <c r="BQ1147" s="338"/>
      <c r="BR1147" s="338"/>
      <c r="BS1147" s="338"/>
      <c r="BT1147" s="338"/>
      <c r="BU1147" s="338"/>
      <c r="BV1147" s="343"/>
      <c r="BW1147" s="343"/>
      <c r="BX1147" s="343"/>
      <c r="BY1147" s="343"/>
      <c r="BZ1147" s="338"/>
      <c r="CA1147" s="338"/>
      <c r="CB1147" s="338"/>
      <c r="CC1147" s="338"/>
      <c r="CD1147" s="338"/>
      <c r="CE1147" s="338"/>
      <c r="CF1147" s="338"/>
    </row>
    <row r="1148" ht="15.75" customHeight="1">
      <c r="A1148" s="829"/>
      <c r="B1148" s="338"/>
      <c r="C1148" s="338"/>
      <c r="D1148" s="338"/>
      <c r="E1148" s="338"/>
      <c r="F1148" s="346"/>
      <c r="G1148" s="546"/>
      <c r="H1148" s="547"/>
      <c r="I1148" s="786">
        <f t="shared" si="177"/>
        <v>0</v>
      </c>
      <c r="J1148" s="448"/>
      <c r="K1148" s="344"/>
      <c r="L1148" s="338"/>
      <c r="M1148" s="338"/>
      <c r="N1148" s="338"/>
      <c r="O1148" s="338"/>
      <c r="P1148" s="338"/>
      <c r="Q1148" s="338"/>
      <c r="R1148" s="338"/>
      <c r="S1148" s="338"/>
      <c r="T1148" s="338"/>
      <c r="U1148" s="338"/>
      <c r="V1148" s="338"/>
      <c r="W1148" s="338"/>
      <c r="X1148" s="338"/>
      <c r="Y1148" s="338"/>
      <c r="Z1148" s="338"/>
      <c r="AA1148" s="338"/>
      <c r="AB1148" s="338"/>
      <c r="AC1148" s="338"/>
      <c r="AD1148" s="338"/>
      <c r="AE1148" s="338"/>
      <c r="AF1148" s="338"/>
      <c r="AG1148" s="338"/>
      <c r="AH1148" s="338"/>
      <c r="AI1148" s="338"/>
      <c r="AJ1148" s="338"/>
      <c r="AK1148" s="338"/>
      <c r="AL1148" s="338"/>
      <c r="AM1148" s="338"/>
      <c r="AN1148" s="338"/>
      <c r="AO1148" s="338"/>
      <c r="AP1148" s="338"/>
      <c r="AQ1148" s="338"/>
      <c r="AR1148" s="338"/>
      <c r="AS1148" s="338"/>
      <c r="AT1148" s="338"/>
      <c r="AU1148" s="338"/>
      <c r="AV1148" s="338"/>
      <c r="AW1148" s="338"/>
      <c r="AX1148" s="338"/>
      <c r="AY1148" s="338"/>
      <c r="AZ1148" s="338"/>
      <c r="BA1148" s="338"/>
      <c r="BB1148" s="338"/>
      <c r="BC1148" s="338"/>
      <c r="BD1148" s="338"/>
      <c r="BE1148" s="338"/>
      <c r="BF1148" s="338"/>
      <c r="BG1148" s="338"/>
      <c r="BH1148" s="338"/>
      <c r="BI1148" s="338"/>
      <c r="BJ1148" s="338"/>
      <c r="BK1148" s="338"/>
      <c r="BL1148" s="338"/>
      <c r="BM1148" s="338"/>
      <c r="BN1148" s="338"/>
      <c r="BO1148" s="338"/>
      <c r="BP1148" s="338"/>
      <c r="BQ1148" s="338"/>
      <c r="BR1148" s="338"/>
      <c r="BS1148" s="338"/>
      <c r="BT1148" s="338"/>
      <c r="BU1148" s="338"/>
      <c r="BV1148" s="343"/>
      <c r="BW1148" s="343"/>
      <c r="BX1148" s="343"/>
      <c r="BY1148" s="343"/>
      <c r="BZ1148" s="338"/>
      <c r="CA1148" s="338"/>
      <c r="CB1148" s="338"/>
      <c r="CC1148" s="338"/>
      <c r="CD1148" s="338"/>
      <c r="CE1148" s="338"/>
      <c r="CF1148" s="338"/>
    </row>
    <row r="1149" ht="15.75" customHeight="1">
      <c r="A1149" s="829"/>
      <c r="B1149" s="338"/>
      <c r="C1149" s="338"/>
      <c r="D1149" s="338"/>
      <c r="E1149" s="338"/>
      <c r="F1149" s="346"/>
      <c r="G1149" s="546"/>
      <c r="H1149" s="547"/>
      <c r="I1149" s="786">
        <f t="shared" si="177"/>
        <v>0</v>
      </c>
      <c r="J1149" s="448"/>
      <c r="K1149" s="344"/>
      <c r="L1149" s="338"/>
      <c r="M1149" s="338"/>
      <c r="N1149" s="338"/>
      <c r="O1149" s="338"/>
      <c r="P1149" s="338"/>
      <c r="Q1149" s="338"/>
      <c r="R1149" s="338"/>
      <c r="S1149" s="338"/>
      <c r="T1149" s="338"/>
      <c r="U1149" s="338"/>
      <c r="V1149" s="338"/>
      <c r="W1149" s="338"/>
      <c r="X1149" s="338"/>
      <c r="Y1149" s="338"/>
      <c r="Z1149" s="338"/>
      <c r="AA1149" s="338"/>
      <c r="AB1149" s="338"/>
      <c r="AC1149" s="338"/>
      <c r="AD1149" s="338"/>
      <c r="AE1149" s="338"/>
      <c r="AF1149" s="338"/>
      <c r="AG1149" s="338"/>
      <c r="AH1149" s="338"/>
      <c r="AI1149" s="338"/>
      <c r="AJ1149" s="338"/>
      <c r="AK1149" s="338"/>
      <c r="AL1149" s="338"/>
      <c r="AM1149" s="338"/>
      <c r="AN1149" s="338"/>
      <c r="AO1149" s="338"/>
      <c r="AP1149" s="338"/>
      <c r="AQ1149" s="338"/>
      <c r="AR1149" s="338"/>
      <c r="AS1149" s="338"/>
      <c r="AT1149" s="338"/>
      <c r="AU1149" s="338"/>
      <c r="AV1149" s="338"/>
      <c r="AW1149" s="338"/>
      <c r="AX1149" s="338"/>
      <c r="AY1149" s="338"/>
      <c r="AZ1149" s="338"/>
      <c r="BA1149" s="338"/>
      <c r="BB1149" s="338"/>
      <c r="BC1149" s="338"/>
      <c r="BD1149" s="338"/>
      <c r="BE1149" s="338"/>
      <c r="BF1149" s="338"/>
      <c r="BG1149" s="338"/>
      <c r="BH1149" s="338"/>
      <c r="BI1149" s="338"/>
      <c r="BJ1149" s="338"/>
      <c r="BK1149" s="338"/>
      <c r="BL1149" s="338"/>
      <c r="BM1149" s="338"/>
      <c r="BN1149" s="338"/>
      <c r="BO1149" s="338"/>
      <c r="BP1149" s="338"/>
      <c r="BQ1149" s="338"/>
      <c r="BR1149" s="338"/>
      <c r="BS1149" s="338"/>
      <c r="BT1149" s="338"/>
      <c r="BU1149" s="338"/>
      <c r="BV1149" s="343"/>
      <c r="BW1149" s="343"/>
      <c r="BX1149" s="343"/>
      <c r="BY1149" s="343"/>
      <c r="BZ1149" s="338"/>
      <c r="CA1149" s="338"/>
      <c r="CB1149" s="338"/>
      <c r="CC1149" s="338"/>
      <c r="CD1149" s="338"/>
      <c r="CE1149" s="338"/>
      <c r="CF1149" s="338"/>
    </row>
    <row r="1150" ht="15.75" customHeight="1">
      <c r="A1150" s="829"/>
      <c r="B1150" s="338"/>
      <c r="C1150" s="338"/>
      <c r="D1150" s="338"/>
      <c r="E1150" s="338"/>
      <c r="F1150" s="346"/>
      <c r="G1150" s="546"/>
      <c r="H1150" s="547"/>
      <c r="I1150" s="786">
        <f t="shared" si="177"/>
        <v>0</v>
      </c>
      <c r="J1150" s="448"/>
      <c r="K1150" s="344"/>
      <c r="L1150" s="338"/>
      <c r="M1150" s="338"/>
      <c r="N1150" s="338"/>
      <c r="O1150" s="338"/>
      <c r="P1150" s="338"/>
      <c r="Q1150" s="338"/>
      <c r="R1150" s="338"/>
      <c r="S1150" s="338"/>
      <c r="T1150" s="338"/>
      <c r="U1150" s="338"/>
      <c r="V1150" s="338"/>
      <c r="W1150" s="338"/>
      <c r="X1150" s="338"/>
      <c r="Y1150" s="338"/>
      <c r="Z1150" s="338"/>
      <c r="AA1150" s="338"/>
      <c r="AB1150" s="338"/>
      <c r="AC1150" s="338"/>
      <c r="AD1150" s="338"/>
      <c r="AE1150" s="338"/>
      <c r="AF1150" s="338"/>
      <c r="AG1150" s="338"/>
      <c r="AH1150" s="338"/>
      <c r="AI1150" s="338"/>
      <c r="AJ1150" s="338"/>
      <c r="AK1150" s="338"/>
      <c r="AL1150" s="338"/>
      <c r="AM1150" s="338"/>
      <c r="AN1150" s="338"/>
      <c r="AO1150" s="338"/>
      <c r="AP1150" s="338"/>
      <c r="AQ1150" s="338"/>
      <c r="AR1150" s="338"/>
      <c r="AS1150" s="338"/>
      <c r="AT1150" s="338"/>
      <c r="AU1150" s="338"/>
      <c r="AV1150" s="338"/>
      <c r="AW1150" s="338"/>
      <c r="AX1150" s="338"/>
      <c r="AY1150" s="338"/>
      <c r="AZ1150" s="338"/>
      <c r="BA1150" s="338"/>
      <c r="BB1150" s="338"/>
      <c r="BC1150" s="338"/>
      <c r="BD1150" s="338"/>
      <c r="BE1150" s="338"/>
      <c r="BF1150" s="338"/>
      <c r="BG1150" s="338"/>
      <c r="BH1150" s="338"/>
      <c r="BI1150" s="338"/>
      <c r="BJ1150" s="338"/>
      <c r="BK1150" s="338"/>
      <c r="BL1150" s="338"/>
      <c r="BM1150" s="338"/>
      <c r="BN1150" s="338"/>
      <c r="BO1150" s="338"/>
      <c r="BP1150" s="338"/>
      <c r="BQ1150" s="338"/>
      <c r="BR1150" s="338"/>
      <c r="BS1150" s="338"/>
      <c r="BT1150" s="338"/>
      <c r="BU1150" s="338"/>
      <c r="BV1150" s="343"/>
      <c r="BW1150" s="343"/>
      <c r="BX1150" s="343"/>
      <c r="BY1150" s="343"/>
      <c r="BZ1150" s="338"/>
      <c r="CA1150" s="338"/>
      <c r="CB1150" s="338"/>
      <c r="CC1150" s="338"/>
      <c r="CD1150" s="338"/>
      <c r="CE1150" s="338"/>
      <c r="CF1150" s="338"/>
    </row>
    <row r="1151" ht="15.75" customHeight="1">
      <c r="A1151" s="829"/>
      <c r="B1151" s="338"/>
      <c r="C1151" s="338"/>
      <c r="D1151" s="338"/>
      <c r="E1151" s="338"/>
      <c r="F1151" s="346"/>
      <c r="G1151" s="546"/>
      <c r="H1151" s="547"/>
      <c r="I1151" s="786">
        <f t="shared" si="177"/>
        <v>0</v>
      </c>
      <c r="J1151" s="448"/>
      <c r="K1151" s="344"/>
      <c r="L1151" s="338"/>
      <c r="M1151" s="338"/>
      <c r="N1151" s="338"/>
      <c r="O1151" s="338"/>
      <c r="P1151" s="338"/>
      <c r="Q1151" s="338"/>
      <c r="R1151" s="338"/>
      <c r="S1151" s="338"/>
      <c r="T1151" s="338"/>
      <c r="U1151" s="338"/>
      <c r="V1151" s="338"/>
      <c r="W1151" s="338"/>
      <c r="X1151" s="338"/>
      <c r="Y1151" s="338"/>
      <c r="Z1151" s="338"/>
      <c r="AA1151" s="338"/>
      <c r="AB1151" s="338"/>
      <c r="AC1151" s="338"/>
      <c r="AD1151" s="338"/>
      <c r="AE1151" s="338"/>
      <c r="AF1151" s="338"/>
      <c r="AG1151" s="338"/>
      <c r="AH1151" s="338"/>
      <c r="AI1151" s="338"/>
      <c r="AJ1151" s="338"/>
      <c r="AK1151" s="338"/>
      <c r="AL1151" s="338"/>
      <c r="AM1151" s="338"/>
      <c r="AN1151" s="338"/>
      <c r="AO1151" s="338"/>
      <c r="AP1151" s="338"/>
      <c r="AQ1151" s="338"/>
      <c r="AR1151" s="338"/>
      <c r="AS1151" s="338"/>
      <c r="AT1151" s="338"/>
      <c r="AU1151" s="338"/>
      <c r="AV1151" s="338"/>
      <c r="AW1151" s="338"/>
      <c r="AX1151" s="338"/>
      <c r="AY1151" s="338"/>
      <c r="AZ1151" s="338"/>
      <c r="BA1151" s="338"/>
      <c r="BB1151" s="338"/>
      <c r="BC1151" s="338"/>
      <c r="BD1151" s="338"/>
      <c r="BE1151" s="338"/>
      <c r="BF1151" s="338"/>
      <c r="BG1151" s="338"/>
      <c r="BH1151" s="338"/>
      <c r="BI1151" s="338"/>
      <c r="BJ1151" s="338"/>
      <c r="BK1151" s="338"/>
      <c r="BL1151" s="338"/>
      <c r="BM1151" s="338"/>
      <c r="BN1151" s="338"/>
      <c r="BO1151" s="338"/>
      <c r="BP1151" s="338"/>
      <c r="BQ1151" s="338"/>
      <c r="BR1151" s="338"/>
      <c r="BS1151" s="338"/>
      <c r="BT1151" s="338"/>
      <c r="BU1151" s="338"/>
      <c r="BV1151" s="343"/>
      <c r="BW1151" s="343"/>
      <c r="BX1151" s="343"/>
      <c r="BY1151" s="343"/>
      <c r="BZ1151" s="338"/>
      <c r="CA1151" s="338"/>
      <c r="CB1151" s="338"/>
      <c r="CC1151" s="338"/>
      <c r="CD1151" s="338"/>
      <c r="CE1151" s="338"/>
      <c r="CF1151" s="338"/>
    </row>
    <row r="1152" ht="15.75" customHeight="1">
      <c r="A1152" s="829"/>
      <c r="B1152" s="338"/>
      <c r="C1152" s="338"/>
      <c r="D1152" s="338"/>
      <c r="E1152" s="338"/>
      <c r="F1152" s="346"/>
      <c r="G1152" s="546"/>
      <c r="H1152" s="547"/>
      <c r="I1152" s="786">
        <f t="shared" si="177"/>
        <v>0</v>
      </c>
      <c r="J1152" s="448"/>
      <c r="K1152" s="344"/>
      <c r="L1152" s="338"/>
      <c r="M1152" s="338"/>
      <c r="N1152" s="338"/>
      <c r="O1152" s="338"/>
      <c r="P1152" s="338"/>
      <c r="Q1152" s="338"/>
      <c r="R1152" s="338"/>
      <c r="S1152" s="338"/>
      <c r="T1152" s="338"/>
      <c r="U1152" s="338"/>
      <c r="V1152" s="338"/>
      <c r="W1152" s="338"/>
      <c r="X1152" s="338"/>
      <c r="Y1152" s="338"/>
      <c r="Z1152" s="338"/>
      <c r="AA1152" s="338"/>
      <c r="AB1152" s="338"/>
      <c r="AC1152" s="338"/>
      <c r="AD1152" s="338"/>
      <c r="AE1152" s="338"/>
      <c r="AF1152" s="338"/>
      <c r="AG1152" s="338"/>
      <c r="AH1152" s="338"/>
      <c r="AI1152" s="338"/>
      <c r="AJ1152" s="338"/>
      <c r="AK1152" s="338"/>
      <c r="AL1152" s="338"/>
      <c r="AM1152" s="338"/>
      <c r="AN1152" s="338"/>
      <c r="AO1152" s="338"/>
      <c r="AP1152" s="338"/>
      <c r="AQ1152" s="338"/>
      <c r="AR1152" s="338"/>
      <c r="AS1152" s="338"/>
      <c r="AT1152" s="338"/>
      <c r="AU1152" s="338"/>
      <c r="AV1152" s="338"/>
      <c r="AW1152" s="338"/>
      <c r="AX1152" s="338"/>
      <c r="AY1152" s="338"/>
      <c r="AZ1152" s="338"/>
      <c r="BA1152" s="338"/>
      <c r="BB1152" s="338"/>
      <c r="BC1152" s="338"/>
      <c r="BD1152" s="338"/>
      <c r="BE1152" s="338"/>
      <c r="BF1152" s="338"/>
      <c r="BG1152" s="338"/>
      <c r="BH1152" s="338"/>
      <c r="BI1152" s="338"/>
      <c r="BJ1152" s="338"/>
      <c r="BK1152" s="338"/>
      <c r="BL1152" s="338"/>
      <c r="BM1152" s="338"/>
      <c r="BN1152" s="338"/>
      <c r="BO1152" s="338"/>
      <c r="BP1152" s="338"/>
      <c r="BQ1152" s="338"/>
      <c r="BR1152" s="338"/>
      <c r="BS1152" s="338"/>
      <c r="BT1152" s="338"/>
      <c r="BU1152" s="338"/>
      <c r="BV1152" s="343"/>
      <c r="BW1152" s="343"/>
      <c r="BX1152" s="343"/>
      <c r="BY1152" s="343"/>
      <c r="BZ1152" s="338"/>
      <c r="CA1152" s="338"/>
      <c r="CB1152" s="338"/>
      <c r="CC1152" s="338"/>
      <c r="CD1152" s="338"/>
      <c r="CE1152" s="338"/>
      <c r="CF1152" s="338"/>
    </row>
    <row r="1153" ht="15.75" customHeight="1">
      <c r="A1153" s="829"/>
      <c r="B1153" s="338"/>
      <c r="C1153" s="338"/>
      <c r="D1153" s="338"/>
      <c r="E1153" s="338"/>
      <c r="F1153" s="346"/>
      <c r="G1153" s="546"/>
      <c r="H1153" s="547"/>
      <c r="I1153" s="786">
        <f t="shared" si="177"/>
        <v>0</v>
      </c>
      <c r="J1153" s="448"/>
      <c r="K1153" s="344"/>
      <c r="L1153" s="338"/>
      <c r="M1153" s="338"/>
      <c r="N1153" s="338"/>
      <c r="O1153" s="338"/>
      <c r="P1153" s="338"/>
      <c r="Q1153" s="338"/>
      <c r="R1153" s="338"/>
      <c r="S1153" s="338"/>
      <c r="T1153" s="338"/>
      <c r="U1153" s="338"/>
      <c r="V1153" s="338"/>
      <c r="W1153" s="338"/>
      <c r="X1153" s="338"/>
      <c r="Y1153" s="338"/>
      <c r="Z1153" s="338"/>
      <c r="AA1153" s="338"/>
      <c r="AB1153" s="338"/>
      <c r="AC1153" s="338"/>
      <c r="AD1153" s="338"/>
      <c r="AE1153" s="338"/>
      <c r="AF1153" s="338"/>
      <c r="AG1153" s="338"/>
      <c r="AH1153" s="338"/>
      <c r="AI1153" s="338"/>
      <c r="AJ1153" s="338"/>
      <c r="AK1153" s="338"/>
      <c r="AL1153" s="338"/>
      <c r="AM1153" s="338"/>
      <c r="AN1153" s="338"/>
      <c r="AO1153" s="338"/>
      <c r="AP1153" s="338"/>
      <c r="AQ1153" s="338"/>
      <c r="AR1153" s="338"/>
      <c r="AS1153" s="338"/>
      <c r="AT1153" s="338"/>
      <c r="AU1153" s="338"/>
      <c r="AV1153" s="338"/>
      <c r="AW1153" s="338"/>
      <c r="AX1153" s="338"/>
      <c r="AY1153" s="338"/>
      <c r="AZ1153" s="338"/>
      <c r="BA1153" s="338"/>
      <c r="BB1153" s="338"/>
      <c r="BC1153" s="338"/>
      <c r="BD1153" s="338"/>
      <c r="BE1153" s="338"/>
      <c r="BF1153" s="338"/>
      <c r="BG1153" s="338"/>
      <c r="BH1153" s="338"/>
      <c r="BI1153" s="338"/>
      <c r="BJ1153" s="338"/>
      <c r="BK1153" s="338"/>
      <c r="BL1153" s="338"/>
      <c r="BM1153" s="338"/>
      <c r="BN1153" s="338"/>
      <c r="BO1153" s="338"/>
      <c r="BP1153" s="338"/>
      <c r="BQ1153" s="338"/>
      <c r="BR1153" s="338"/>
      <c r="BS1153" s="338"/>
      <c r="BT1153" s="338"/>
      <c r="BU1153" s="338"/>
      <c r="BV1153" s="343"/>
      <c r="BW1153" s="343"/>
      <c r="BX1153" s="343"/>
      <c r="BY1153" s="343"/>
      <c r="BZ1153" s="338"/>
      <c r="CA1153" s="338"/>
      <c r="CB1153" s="338"/>
      <c r="CC1153" s="338"/>
      <c r="CD1153" s="338"/>
      <c r="CE1153" s="338"/>
      <c r="CF1153" s="338"/>
    </row>
  </sheetData>
  <autoFilter ref="$A$3:$CF$119">
    <sortState ref="A3:CF119">
      <sortCondition ref="C3:C119"/>
      <sortCondition descending="1" ref="I3:I119"/>
    </sortState>
  </autoFilter>
  <mergeCells count="32">
    <mergeCell ref="A1:D1"/>
    <mergeCell ref="C2:E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N2:BO2"/>
    <mergeCell ref="BP2:BQ2"/>
    <mergeCell ref="BR2:BS2"/>
    <mergeCell ref="BT2:BU2"/>
    <mergeCell ref="AZ2:BA2"/>
    <mergeCell ref="BB2:BC2"/>
    <mergeCell ref="BD2:BE2"/>
    <mergeCell ref="BF2:BG2"/>
    <mergeCell ref="BH2:BI2"/>
    <mergeCell ref="BJ2:BK2"/>
    <mergeCell ref="BL2:BM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4.43" defaultRowHeight="15.0"/>
  <cols>
    <col customWidth="1" min="1" max="2" width="8.43"/>
    <col customWidth="1" min="3" max="3" width="6.71"/>
    <col customWidth="1" min="4" max="4" width="5.57"/>
    <col customWidth="1" min="5" max="5" width="7.71"/>
    <col customWidth="1" min="6" max="6" width="8.43"/>
    <col customWidth="1" min="7" max="7" width="6.71"/>
    <col customWidth="1" min="8" max="8" width="7.0"/>
    <col customWidth="1" min="9" max="9" width="9.43"/>
    <col customWidth="1" min="10" max="10" width="6.57"/>
    <col customWidth="1" min="11" max="72" width="7.57"/>
    <col customWidth="1" min="73" max="73" width="11.43"/>
    <col customWidth="1" min="74" max="74" width="17.29"/>
    <col customWidth="1" min="75" max="75" width="17.0"/>
    <col customWidth="1" min="76" max="76" width="14.57"/>
    <col customWidth="1" min="77" max="77" width="18.43"/>
  </cols>
  <sheetData>
    <row r="1" ht="17.25" customHeight="1">
      <c r="A1" s="834"/>
      <c r="B1" s="835"/>
      <c r="C1" s="836"/>
      <c r="D1" s="837"/>
      <c r="E1" s="838"/>
      <c r="F1" s="839">
        <f t="shared" ref="F1:I1" si="1">SUM(F4:F997)</f>
        <v>2251</v>
      </c>
      <c r="G1" s="839">
        <f t="shared" si="1"/>
        <v>0</v>
      </c>
      <c r="H1" s="839">
        <f t="shared" si="1"/>
        <v>0</v>
      </c>
      <c r="I1" s="839">
        <f t="shared" si="1"/>
        <v>2251</v>
      </c>
      <c r="J1" s="839"/>
      <c r="K1" s="840">
        <f t="shared" ref="K1:CD1" si="2">SUM(K4:K997)</f>
        <v>0</v>
      </c>
      <c r="L1" s="840">
        <f t="shared" si="2"/>
        <v>0</v>
      </c>
      <c r="M1" s="840">
        <f t="shared" si="2"/>
        <v>0</v>
      </c>
      <c r="N1" s="840">
        <f t="shared" si="2"/>
        <v>0</v>
      </c>
      <c r="O1" s="840">
        <f t="shared" si="2"/>
        <v>0</v>
      </c>
      <c r="P1" s="840">
        <f t="shared" si="2"/>
        <v>0</v>
      </c>
      <c r="Q1" s="840">
        <f t="shared" si="2"/>
        <v>0</v>
      </c>
      <c r="R1" s="840">
        <f t="shared" si="2"/>
        <v>0</v>
      </c>
      <c r="S1" s="840">
        <f t="shared" si="2"/>
        <v>0</v>
      </c>
      <c r="T1" s="840">
        <f t="shared" si="2"/>
        <v>0</v>
      </c>
      <c r="U1" s="840">
        <f t="shared" si="2"/>
        <v>0</v>
      </c>
      <c r="V1" s="840">
        <f t="shared" si="2"/>
        <v>0</v>
      </c>
      <c r="W1" s="840">
        <f t="shared" si="2"/>
        <v>0</v>
      </c>
      <c r="X1" s="840">
        <f t="shared" si="2"/>
        <v>0</v>
      </c>
      <c r="Y1" s="840">
        <f t="shared" si="2"/>
        <v>0</v>
      </c>
      <c r="Z1" s="840">
        <f t="shared" si="2"/>
        <v>0</v>
      </c>
      <c r="AA1" s="840">
        <f t="shared" si="2"/>
        <v>0</v>
      </c>
      <c r="AB1" s="840">
        <f t="shared" si="2"/>
        <v>0</v>
      </c>
      <c r="AC1" s="840">
        <f t="shared" si="2"/>
        <v>0</v>
      </c>
      <c r="AD1" s="840">
        <f t="shared" si="2"/>
        <v>0</v>
      </c>
      <c r="AE1" s="840">
        <f t="shared" si="2"/>
        <v>0</v>
      </c>
      <c r="AF1" s="840">
        <f t="shared" si="2"/>
        <v>0</v>
      </c>
      <c r="AG1" s="840">
        <f t="shared" si="2"/>
        <v>0</v>
      </c>
      <c r="AH1" s="840">
        <f t="shared" si="2"/>
        <v>0</v>
      </c>
      <c r="AI1" s="840">
        <f t="shared" si="2"/>
        <v>0</v>
      </c>
      <c r="AJ1" s="840">
        <f t="shared" si="2"/>
        <v>0</v>
      </c>
      <c r="AK1" s="840">
        <f t="shared" si="2"/>
        <v>0</v>
      </c>
      <c r="AL1" s="840">
        <f t="shared" si="2"/>
        <v>0</v>
      </c>
      <c r="AM1" s="840">
        <f t="shared" si="2"/>
        <v>0</v>
      </c>
      <c r="AN1" s="840">
        <f t="shared" si="2"/>
        <v>0</v>
      </c>
      <c r="AO1" s="840">
        <f t="shared" si="2"/>
        <v>0</v>
      </c>
      <c r="AP1" s="840">
        <f t="shared" si="2"/>
        <v>0</v>
      </c>
      <c r="AQ1" s="840">
        <f t="shared" si="2"/>
        <v>0</v>
      </c>
      <c r="AR1" s="840">
        <f t="shared" si="2"/>
        <v>0</v>
      </c>
      <c r="AS1" s="840">
        <f t="shared" si="2"/>
        <v>0</v>
      </c>
      <c r="AT1" s="840">
        <f t="shared" si="2"/>
        <v>0</v>
      </c>
      <c r="AU1" s="840">
        <f t="shared" si="2"/>
        <v>0</v>
      </c>
      <c r="AV1" s="840">
        <f t="shared" si="2"/>
        <v>0</v>
      </c>
      <c r="AW1" s="840">
        <f t="shared" si="2"/>
        <v>0</v>
      </c>
      <c r="AX1" s="840">
        <f t="shared" si="2"/>
        <v>0</v>
      </c>
      <c r="AY1" s="840">
        <f t="shared" si="2"/>
        <v>0</v>
      </c>
      <c r="AZ1" s="840">
        <f t="shared" si="2"/>
        <v>0</v>
      </c>
      <c r="BA1" s="840">
        <f t="shared" si="2"/>
        <v>0</v>
      </c>
      <c r="BB1" s="840">
        <f t="shared" si="2"/>
        <v>0</v>
      </c>
      <c r="BC1" s="840">
        <f t="shared" si="2"/>
        <v>0</v>
      </c>
      <c r="BD1" s="840">
        <f t="shared" si="2"/>
        <v>0</v>
      </c>
      <c r="BE1" s="840">
        <f t="shared" si="2"/>
        <v>0</v>
      </c>
      <c r="BF1" s="840">
        <f t="shared" si="2"/>
        <v>0</v>
      </c>
      <c r="BG1" s="840">
        <f t="shared" si="2"/>
        <v>0</v>
      </c>
      <c r="BH1" s="840">
        <f t="shared" si="2"/>
        <v>0</v>
      </c>
      <c r="BI1" s="840">
        <f t="shared" si="2"/>
        <v>0</v>
      </c>
      <c r="BJ1" s="840">
        <f t="shared" si="2"/>
        <v>0</v>
      </c>
      <c r="BK1" s="840">
        <f t="shared" si="2"/>
        <v>0</v>
      </c>
      <c r="BL1" s="840">
        <f t="shared" si="2"/>
        <v>0</v>
      </c>
      <c r="BM1" s="840">
        <f t="shared" si="2"/>
        <v>0</v>
      </c>
      <c r="BN1" s="840">
        <f t="shared" si="2"/>
        <v>0</v>
      </c>
      <c r="BO1" s="840">
        <f t="shared" si="2"/>
        <v>0</v>
      </c>
      <c r="BP1" s="840">
        <f t="shared" si="2"/>
        <v>0</v>
      </c>
      <c r="BQ1" s="840">
        <f t="shared" si="2"/>
        <v>0</v>
      </c>
      <c r="BR1" s="840">
        <f t="shared" si="2"/>
        <v>0</v>
      </c>
      <c r="BS1" s="840">
        <f t="shared" si="2"/>
        <v>0</v>
      </c>
      <c r="BT1" s="840">
        <f t="shared" si="2"/>
        <v>0</v>
      </c>
      <c r="BU1" s="840">
        <f t="shared" si="2"/>
        <v>135850.5</v>
      </c>
      <c r="BV1" s="840">
        <f t="shared" si="2"/>
        <v>0</v>
      </c>
      <c r="BW1" s="840">
        <f t="shared" si="2"/>
        <v>0</v>
      </c>
      <c r="BX1" s="840">
        <f t="shared" si="2"/>
        <v>135850.5</v>
      </c>
      <c r="BY1" s="840">
        <f t="shared" si="2"/>
        <v>0</v>
      </c>
      <c r="BZ1" s="840">
        <f t="shared" si="2"/>
        <v>0</v>
      </c>
      <c r="CA1" s="840">
        <f t="shared" si="2"/>
        <v>0</v>
      </c>
      <c r="CB1" s="840">
        <f t="shared" si="2"/>
        <v>0</v>
      </c>
      <c r="CC1" s="840">
        <f t="shared" si="2"/>
        <v>0</v>
      </c>
      <c r="CD1" s="840">
        <f t="shared" si="2"/>
        <v>0</v>
      </c>
      <c r="CE1" s="841"/>
    </row>
    <row r="2" ht="17.25" customHeight="1">
      <c r="A2" s="368"/>
      <c r="B2" s="368" t="s">
        <v>565</v>
      </c>
      <c r="C2" s="369"/>
      <c r="D2" s="370"/>
      <c r="E2" s="371"/>
      <c r="F2" s="842"/>
      <c r="G2" s="843" t="s">
        <v>566</v>
      </c>
      <c r="H2" s="844" t="s">
        <v>567</v>
      </c>
      <c r="I2" s="375"/>
      <c r="J2" s="376"/>
      <c r="K2" s="605">
        <v>1.0</v>
      </c>
      <c r="L2" s="48"/>
      <c r="M2" s="605">
        <v>2.0</v>
      </c>
      <c r="N2" s="48"/>
      <c r="O2" s="605">
        <v>3.0</v>
      </c>
      <c r="P2" s="48"/>
      <c r="Q2" s="605">
        <v>4.0</v>
      </c>
      <c r="R2" s="48"/>
      <c r="S2" s="605">
        <v>5.0</v>
      </c>
      <c r="T2" s="48"/>
      <c r="U2" s="606">
        <v>6.0</v>
      </c>
      <c r="V2" s="46"/>
      <c r="W2" s="606">
        <v>7.0</v>
      </c>
      <c r="X2" s="46"/>
      <c r="Y2" s="606">
        <v>8.0</v>
      </c>
      <c r="Z2" s="46"/>
      <c r="AA2" s="606">
        <v>9.0</v>
      </c>
      <c r="AB2" s="46"/>
      <c r="AC2" s="606">
        <v>10.0</v>
      </c>
      <c r="AD2" s="46"/>
      <c r="AE2" s="606">
        <v>11.0</v>
      </c>
      <c r="AF2" s="46"/>
      <c r="AG2" s="606">
        <v>12.0</v>
      </c>
      <c r="AH2" s="46"/>
      <c r="AI2" s="606">
        <v>13.0</v>
      </c>
      <c r="AJ2" s="46"/>
      <c r="AK2" s="606">
        <v>14.0</v>
      </c>
      <c r="AL2" s="46"/>
      <c r="AM2" s="606">
        <v>15.0</v>
      </c>
      <c r="AN2" s="46"/>
      <c r="AO2" s="606">
        <v>16.0</v>
      </c>
      <c r="AP2" s="46"/>
      <c r="AQ2" s="606">
        <v>17.0</v>
      </c>
      <c r="AR2" s="46"/>
      <c r="AS2" s="606">
        <v>18.0</v>
      </c>
      <c r="AT2" s="46"/>
      <c r="AU2" s="606">
        <v>19.0</v>
      </c>
      <c r="AV2" s="46"/>
      <c r="AW2" s="606">
        <v>20.0</v>
      </c>
      <c r="AX2" s="46"/>
      <c r="AY2" s="606">
        <v>21.0</v>
      </c>
      <c r="AZ2" s="46"/>
      <c r="BA2" s="606">
        <v>22.0</v>
      </c>
      <c r="BB2" s="46"/>
      <c r="BC2" s="606">
        <v>23.0</v>
      </c>
      <c r="BD2" s="46"/>
      <c r="BE2" s="606">
        <v>24.0</v>
      </c>
      <c r="BF2" s="46"/>
      <c r="BG2" s="606">
        <v>25.0</v>
      </c>
      <c r="BH2" s="46"/>
      <c r="BI2" s="606">
        <v>26.0</v>
      </c>
      <c r="BJ2" s="46"/>
      <c r="BK2" s="606">
        <v>27.0</v>
      </c>
      <c r="BL2" s="46"/>
      <c r="BM2" s="606">
        <v>28.0</v>
      </c>
      <c r="BN2" s="46"/>
      <c r="BO2" s="606">
        <v>29.0</v>
      </c>
      <c r="BP2" s="46"/>
      <c r="BQ2" s="606">
        <v>30.0</v>
      </c>
      <c r="BR2" s="46"/>
      <c r="BS2" s="606">
        <v>31.0</v>
      </c>
      <c r="BT2" s="46"/>
      <c r="BU2" s="607" t="str">
        <f t="shared" ref="BU2:BX2" si="3">#REF!</f>
        <v>#REF!</v>
      </c>
      <c r="BV2" s="608" t="str">
        <f t="shared" si="3"/>
        <v>#REF!</v>
      </c>
      <c r="BW2" s="766" t="str">
        <f t="shared" si="3"/>
        <v>#REF!</v>
      </c>
      <c r="BX2" s="608" t="str">
        <f t="shared" si="3"/>
        <v>#REF!</v>
      </c>
      <c r="BY2" s="610"/>
      <c r="BZ2" s="338"/>
      <c r="CA2" s="338"/>
      <c r="CB2" s="338"/>
      <c r="CC2" s="338"/>
      <c r="CD2" s="338"/>
      <c r="CE2" s="338"/>
    </row>
    <row r="3" ht="32.25" customHeight="1">
      <c r="A3" s="378" t="s">
        <v>569</v>
      </c>
      <c r="B3" s="379" t="s">
        <v>570</v>
      </c>
      <c r="C3" s="380" t="s">
        <v>571</v>
      </c>
      <c r="D3" s="381" t="s">
        <v>572</v>
      </c>
      <c r="E3" s="382" t="s">
        <v>573</v>
      </c>
      <c r="F3" s="845" t="s">
        <v>135</v>
      </c>
      <c r="G3" s="846" t="s">
        <v>136</v>
      </c>
      <c r="H3" s="846" t="s">
        <v>137</v>
      </c>
      <c r="I3" s="386" t="s">
        <v>138</v>
      </c>
      <c r="J3" s="376" t="s">
        <v>141</v>
      </c>
      <c r="K3" s="617" t="s">
        <v>136</v>
      </c>
      <c r="L3" s="616" t="s">
        <v>137</v>
      </c>
      <c r="M3" s="617" t="s">
        <v>136</v>
      </c>
      <c r="N3" s="616" t="s">
        <v>137</v>
      </c>
      <c r="O3" s="617" t="s">
        <v>136</v>
      </c>
      <c r="P3" s="616" t="s">
        <v>137</v>
      </c>
      <c r="Q3" s="617" t="s">
        <v>136</v>
      </c>
      <c r="R3" s="616" t="s">
        <v>137</v>
      </c>
      <c r="S3" s="617" t="s">
        <v>136</v>
      </c>
      <c r="T3" s="616" t="s">
        <v>137</v>
      </c>
      <c r="U3" s="618" t="s">
        <v>136</v>
      </c>
      <c r="V3" s="618" t="s">
        <v>137</v>
      </c>
      <c r="W3" s="617" t="s">
        <v>136</v>
      </c>
      <c r="X3" s="618" t="s">
        <v>137</v>
      </c>
      <c r="Y3" s="617" t="s">
        <v>136</v>
      </c>
      <c r="Z3" s="618" t="s">
        <v>137</v>
      </c>
      <c r="AA3" s="617" t="s">
        <v>136</v>
      </c>
      <c r="AB3" s="618" t="s">
        <v>137</v>
      </c>
      <c r="AC3" s="617" t="s">
        <v>136</v>
      </c>
      <c r="AD3" s="618" t="s">
        <v>137</v>
      </c>
      <c r="AE3" s="617" t="s">
        <v>136</v>
      </c>
      <c r="AF3" s="618" t="s">
        <v>137</v>
      </c>
      <c r="AG3" s="617" t="s">
        <v>136</v>
      </c>
      <c r="AH3" s="618" t="s">
        <v>137</v>
      </c>
      <c r="AI3" s="617" t="s">
        <v>136</v>
      </c>
      <c r="AJ3" s="618" t="s">
        <v>137</v>
      </c>
      <c r="AK3" s="617" t="s">
        <v>136</v>
      </c>
      <c r="AL3" s="618" t="s">
        <v>137</v>
      </c>
      <c r="AM3" s="617" t="s">
        <v>136</v>
      </c>
      <c r="AN3" s="618" t="s">
        <v>137</v>
      </c>
      <c r="AO3" s="617" t="s">
        <v>136</v>
      </c>
      <c r="AP3" s="618" t="s">
        <v>137</v>
      </c>
      <c r="AQ3" s="617" t="s">
        <v>136</v>
      </c>
      <c r="AR3" s="618" t="s">
        <v>137</v>
      </c>
      <c r="AS3" s="617" t="s">
        <v>136</v>
      </c>
      <c r="AT3" s="618" t="s">
        <v>137</v>
      </c>
      <c r="AU3" s="617" t="s">
        <v>136</v>
      </c>
      <c r="AV3" s="618" t="s">
        <v>137</v>
      </c>
      <c r="AW3" s="617" t="s">
        <v>136</v>
      </c>
      <c r="AX3" s="618" t="s">
        <v>137</v>
      </c>
      <c r="AY3" s="617" t="s">
        <v>136</v>
      </c>
      <c r="AZ3" s="618" t="s">
        <v>137</v>
      </c>
      <c r="BA3" s="617" t="s">
        <v>136</v>
      </c>
      <c r="BB3" s="618" t="s">
        <v>137</v>
      </c>
      <c r="BC3" s="617" t="s">
        <v>136</v>
      </c>
      <c r="BD3" s="618" t="s">
        <v>137</v>
      </c>
      <c r="BE3" s="617" t="s">
        <v>136</v>
      </c>
      <c r="BF3" s="618" t="s">
        <v>137</v>
      </c>
      <c r="BG3" s="617" t="s">
        <v>136</v>
      </c>
      <c r="BH3" s="618" t="s">
        <v>137</v>
      </c>
      <c r="BI3" s="617" t="s">
        <v>136</v>
      </c>
      <c r="BJ3" s="618" t="s">
        <v>137</v>
      </c>
      <c r="BK3" s="617" t="s">
        <v>136</v>
      </c>
      <c r="BL3" s="618" t="s">
        <v>137</v>
      </c>
      <c r="BM3" s="617" t="s">
        <v>136</v>
      </c>
      <c r="BN3" s="618" t="s">
        <v>137</v>
      </c>
      <c r="BO3" s="617" t="s">
        <v>136</v>
      </c>
      <c r="BP3" s="618" t="s">
        <v>137</v>
      </c>
      <c r="BQ3" s="617" t="s">
        <v>136</v>
      </c>
      <c r="BR3" s="618" t="s">
        <v>137</v>
      </c>
      <c r="BS3" s="617" t="s">
        <v>136</v>
      </c>
      <c r="BT3" s="618" t="s">
        <v>137</v>
      </c>
      <c r="BU3" s="619" t="s">
        <v>622</v>
      </c>
      <c r="BV3" s="620" t="s">
        <v>665</v>
      </c>
      <c r="BW3" s="620" t="s">
        <v>624</v>
      </c>
      <c r="BX3" s="620" t="s">
        <v>620</v>
      </c>
      <c r="BY3" s="621"/>
      <c r="BZ3" s="338"/>
      <c r="CA3" s="338"/>
      <c r="CB3" s="338"/>
      <c r="CC3" s="338"/>
      <c r="CD3" s="338"/>
      <c r="CE3" s="338"/>
    </row>
    <row r="4" ht="16.5" customHeight="1">
      <c r="A4" s="821">
        <v>1.0</v>
      </c>
      <c r="B4" s="847" t="s">
        <v>34</v>
      </c>
      <c r="C4" s="848">
        <v>23.5</v>
      </c>
      <c r="D4" s="848">
        <v>35.0</v>
      </c>
      <c r="E4" s="849">
        <v>200.0</v>
      </c>
      <c r="F4" s="850">
        <v>362.0</v>
      </c>
      <c r="G4" s="851">
        <f t="shared" ref="G4:H4" si="4">K4+M4+O4+Q4+S4+U4+W4+Y4+AA4+AC4+AE4+AG4+AI4+AK4+AM4+AO4+AQ4+AS4+AU4+AW4+AY4+BA4+BC4+BE4+BG4+BI4+BK4+BM4+BO4+BQ4+BS4</f>
        <v>0</v>
      </c>
      <c r="H4" s="671">
        <f t="shared" si="4"/>
        <v>0</v>
      </c>
      <c r="I4" s="774">
        <f t="shared" ref="I4:I490" si="6">F4+G4-H4</f>
        <v>362</v>
      </c>
      <c r="J4" s="406">
        <v>60.0</v>
      </c>
      <c r="K4" s="674"/>
      <c r="L4" s="675"/>
      <c r="M4" s="674"/>
      <c r="N4" s="675"/>
      <c r="O4" s="674"/>
      <c r="P4" s="675"/>
      <c r="Q4" s="674"/>
      <c r="R4" s="675"/>
      <c r="S4" s="674"/>
      <c r="T4" s="675"/>
      <c r="U4" s="674"/>
      <c r="V4" s="675"/>
      <c r="W4" s="674"/>
      <c r="X4" s="675"/>
      <c r="Y4" s="674"/>
      <c r="Z4" s="675"/>
      <c r="AA4" s="674"/>
      <c r="AB4" s="675"/>
      <c r="AC4" s="674"/>
      <c r="AD4" s="675"/>
      <c r="AE4" s="674"/>
      <c r="AF4" s="675"/>
      <c r="AG4" s="674"/>
      <c r="AH4" s="675"/>
      <c r="AI4" s="674"/>
      <c r="AJ4" s="675"/>
      <c r="AK4" s="674"/>
      <c r="AL4" s="675"/>
      <c r="AM4" s="674"/>
      <c r="AN4" s="675"/>
      <c r="AO4" s="674"/>
      <c r="AP4" s="675"/>
      <c r="AQ4" s="674"/>
      <c r="AR4" s="675"/>
      <c r="AS4" s="674"/>
      <c r="AT4" s="675"/>
      <c r="AU4" s="674"/>
      <c r="AV4" s="675"/>
      <c r="AW4" s="674"/>
      <c r="AX4" s="675"/>
      <c r="AY4" s="674"/>
      <c r="AZ4" s="675"/>
      <c r="BA4" s="674"/>
      <c r="BB4" s="675"/>
      <c r="BC4" s="674"/>
      <c r="BD4" s="675"/>
      <c r="BE4" s="674"/>
      <c r="BF4" s="675"/>
      <c r="BG4" s="674"/>
      <c r="BH4" s="675"/>
      <c r="BI4" s="674"/>
      <c r="BJ4" s="675"/>
      <c r="BK4" s="674"/>
      <c r="BL4" s="675"/>
      <c r="BM4" s="674"/>
      <c r="BN4" s="675"/>
      <c r="BO4" s="674"/>
      <c r="BP4" s="675"/>
      <c r="BQ4" s="674"/>
      <c r="BR4" s="675"/>
      <c r="BS4" s="674"/>
      <c r="BT4" s="675"/>
      <c r="BU4" s="643">
        <f t="shared" ref="BU4:BU690" si="7">F4*J4</f>
        <v>21720</v>
      </c>
      <c r="BV4" s="644">
        <f t="shared" ref="BV4:BV690" si="8">G4*J4</f>
        <v>0</v>
      </c>
      <c r="BW4" s="776">
        <f t="shared" ref="BW4:BW690" si="9">H4*J4</f>
        <v>0</v>
      </c>
      <c r="BX4" s="644">
        <f t="shared" ref="BX4:BX690" si="10">I4*J4</f>
        <v>21720</v>
      </c>
      <c r="BY4" s="645"/>
      <c r="BZ4" s="338"/>
      <c r="CA4" s="338"/>
      <c r="CB4" s="338"/>
      <c r="CC4" s="338"/>
      <c r="CD4" s="338"/>
      <c r="CE4" s="338"/>
    </row>
    <row r="5" ht="16.5" customHeight="1">
      <c r="A5" s="821">
        <v>2.0</v>
      </c>
      <c r="B5" s="847" t="s">
        <v>34</v>
      </c>
      <c r="C5" s="848">
        <v>25.0</v>
      </c>
      <c r="D5" s="848">
        <v>35.0</v>
      </c>
      <c r="E5" s="849">
        <v>200.0</v>
      </c>
      <c r="F5" s="850">
        <v>741.0</v>
      </c>
      <c r="G5" s="851">
        <f t="shared" ref="G5:H5" si="5">K5+M5+O5+Q5+S5+U5+W5+Y5+AA5+AC5+AE5+AG5+AI5+AK5+AM5+AO5+AQ5+AS5+AU5+AW5+AY5+BA5+BC5+BE5+BG5+BI5+BK5+BM5+BO5+BQ5+BS5</f>
        <v>0</v>
      </c>
      <c r="H5" s="671">
        <f t="shared" si="5"/>
        <v>0</v>
      </c>
      <c r="I5" s="774">
        <f t="shared" si="6"/>
        <v>741</v>
      </c>
      <c r="J5" s="406">
        <v>60.0</v>
      </c>
      <c r="K5" s="674"/>
      <c r="L5" s="675"/>
      <c r="M5" s="674"/>
      <c r="N5" s="675"/>
      <c r="O5" s="674"/>
      <c r="P5" s="675"/>
      <c r="Q5" s="674"/>
      <c r="R5" s="675"/>
      <c r="S5" s="674"/>
      <c r="T5" s="675"/>
      <c r="U5" s="674"/>
      <c r="V5" s="675"/>
      <c r="W5" s="674"/>
      <c r="X5" s="675"/>
      <c r="Y5" s="674"/>
      <c r="Z5" s="675"/>
      <c r="AA5" s="674"/>
      <c r="AB5" s="675"/>
      <c r="AC5" s="674"/>
      <c r="AD5" s="675"/>
      <c r="AE5" s="674"/>
      <c r="AF5" s="675"/>
      <c r="AG5" s="674"/>
      <c r="AH5" s="675"/>
      <c r="AI5" s="674"/>
      <c r="AJ5" s="675"/>
      <c r="AK5" s="674"/>
      <c r="AL5" s="675"/>
      <c r="AM5" s="674"/>
      <c r="AN5" s="675"/>
      <c r="AO5" s="674"/>
      <c r="AP5" s="675"/>
      <c r="AQ5" s="674"/>
      <c r="AR5" s="675"/>
      <c r="AS5" s="674"/>
      <c r="AT5" s="675"/>
      <c r="AU5" s="674"/>
      <c r="AV5" s="675"/>
      <c r="AW5" s="674"/>
      <c r="AX5" s="675"/>
      <c r="AY5" s="674"/>
      <c r="AZ5" s="675"/>
      <c r="BA5" s="674"/>
      <c r="BB5" s="675"/>
      <c r="BC5" s="674"/>
      <c r="BD5" s="675"/>
      <c r="BE5" s="674"/>
      <c r="BF5" s="675"/>
      <c r="BG5" s="674"/>
      <c r="BH5" s="675"/>
      <c r="BI5" s="674"/>
      <c r="BJ5" s="675"/>
      <c r="BK5" s="674"/>
      <c r="BL5" s="675"/>
      <c r="BM5" s="674"/>
      <c r="BN5" s="675"/>
      <c r="BO5" s="674"/>
      <c r="BP5" s="675"/>
      <c r="BQ5" s="674"/>
      <c r="BR5" s="675"/>
      <c r="BS5" s="674"/>
      <c r="BT5" s="675"/>
      <c r="BU5" s="643">
        <f t="shared" si="7"/>
        <v>44460</v>
      </c>
      <c r="BV5" s="644">
        <f t="shared" si="8"/>
        <v>0</v>
      </c>
      <c r="BW5" s="776">
        <f t="shared" si="9"/>
        <v>0</v>
      </c>
      <c r="BX5" s="644">
        <f t="shared" si="10"/>
        <v>44460</v>
      </c>
      <c r="BY5" s="645"/>
      <c r="BZ5" s="338"/>
      <c r="CA5" s="338"/>
      <c r="CB5" s="338"/>
      <c r="CC5" s="338"/>
      <c r="CD5" s="338"/>
      <c r="CE5" s="338"/>
    </row>
    <row r="6" ht="16.5" customHeight="1">
      <c r="A6" s="821">
        <v>3.0</v>
      </c>
      <c r="B6" s="847" t="s">
        <v>34</v>
      </c>
      <c r="C6" s="848">
        <v>25.5</v>
      </c>
      <c r="D6" s="848">
        <v>35.0</v>
      </c>
      <c r="E6" s="849">
        <v>200.0</v>
      </c>
      <c r="F6" s="850">
        <v>50.0</v>
      </c>
      <c r="G6" s="851">
        <f t="shared" ref="G6:H6" si="11">K6+M6+O6+Q6+S6+U6+W6+Y6+AA6+AC6+AE6+AG6+AI6+AK6+AM6+AO6+AQ6+AS6+AU6+AW6+AY6+BA6+BC6+BE6+BG6+BI6+BK6+BM6+BO6+BQ6+BS6</f>
        <v>0</v>
      </c>
      <c r="H6" s="671">
        <f t="shared" si="11"/>
        <v>0</v>
      </c>
      <c r="I6" s="774">
        <f t="shared" si="6"/>
        <v>50</v>
      </c>
      <c r="J6" s="406">
        <v>60.0</v>
      </c>
      <c r="K6" s="674"/>
      <c r="L6" s="675"/>
      <c r="M6" s="674"/>
      <c r="N6" s="675"/>
      <c r="O6" s="674"/>
      <c r="P6" s="675"/>
      <c r="Q6" s="674"/>
      <c r="R6" s="675"/>
      <c r="S6" s="674"/>
      <c r="T6" s="675"/>
      <c r="U6" s="674"/>
      <c r="V6" s="675"/>
      <c r="W6" s="674"/>
      <c r="X6" s="675"/>
      <c r="Y6" s="674"/>
      <c r="Z6" s="675"/>
      <c r="AA6" s="674"/>
      <c r="AB6" s="675"/>
      <c r="AC6" s="674"/>
      <c r="AD6" s="675"/>
      <c r="AE6" s="674"/>
      <c r="AF6" s="675"/>
      <c r="AG6" s="674"/>
      <c r="AH6" s="675"/>
      <c r="AI6" s="674"/>
      <c r="AJ6" s="675"/>
      <c r="AK6" s="674"/>
      <c r="AL6" s="675"/>
      <c r="AM6" s="674"/>
      <c r="AN6" s="675"/>
      <c r="AO6" s="674"/>
      <c r="AP6" s="675"/>
      <c r="AQ6" s="674"/>
      <c r="AR6" s="675"/>
      <c r="AS6" s="674"/>
      <c r="AT6" s="675"/>
      <c r="AU6" s="674"/>
      <c r="AV6" s="675"/>
      <c r="AW6" s="674"/>
      <c r="AX6" s="675"/>
      <c r="AY6" s="674"/>
      <c r="AZ6" s="675"/>
      <c r="BA6" s="674"/>
      <c r="BB6" s="675"/>
      <c r="BC6" s="674"/>
      <c r="BD6" s="675"/>
      <c r="BE6" s="674"/>
      <c r="BF6" s="675"/>
      <c r="BG6" s="674"/>
      <c r="BH6" s="675"/>
      <c r="BI6" s="674"/>
      <c r="BJ6" s="675"/>
      <c r="BK6" s="674"/>
      <c r="BL6" s="675"/>
      <c r="BM6" s="674"/>
      <c r="BN6" s="675"/>
      <c r="BO6" s="674"/>
      <c r="BP6" s="675"/>
      <c r="BQ6" s="674"/>
      <c r="BR6" s="675"/>
      <c r="BS6" s="674"/>
      <c r="BT6" s="675"/>
      <c r="BU6" s="643">
        <f t="shared" si="7"/>
        <v>3000</v>
      </c>
      <c r="BV6" s="644">
        <f t="shared" si="8"/>
        <v>0</v>
      </c>
      <c r="BW6" s="776">
        <f t="shared" si="9"/>
        <v>0</v>
      </c>
      <c r="BX6" s="644">
        <f t="shared" si="10"/>
        <v>3000</v>
      </c>
      <c r="BY6" s="645"/>
      <c r="BZ6" s="338"/>
      <c r="CA6" s="338"/>
      <c r="CB6" s="338"/>
      <c r="CC6" s="338"/>
      <c r="CD6" s="338"/>
      <c r="CE6" s="338"/>
    </row>
    <row r="7" ht="16.5" customHeight="1">
      <c r="A7" s="821">
        <v>6.0</v>
      </c>
      <c r="B7" s="847" t="s">
        <v>34</v>
      </c>
      <c r="C7" s="848">
        <v>33.0</v>
      </c>
      <c r="D7" s="848">
        <v>35.0</v>
      </c>
      <c r="E7" s="849">
        <v>200.0</v>
      </c>
      <c r="F7" s="850">
        <v>150.0</v>
      </c>
      <c r="G7" s="851">
        <f t="shared" ref="G7:H7" si="12">K7+M7+O7+Q7+S7+U7+W7+Y7+AA7+AC7+AE7+AG7+AI7+AK7+AM7+AO7+AQ7+AS7+AU7+AW7+AY7+BA7+BC7+BE7+BG7+BI7+BK7+BM7+BO7+BQ7+BS7</f>
        <v>0</v>
      </c>
      <c r="H7" s="671">
        <f t="shared" si="12"/>
        <v>0</v>
      </c>
      <c r="I7" s="774">
        <f t="shared" si="6"/>
        <v>150</v>
      </c>
      <c r="J7" s="406">
        <v>60.0</v>
      </c>
      <c r="K7" s="674"/>
      <c r="L7" s="675"/>
      <c r="M7" s="674"/>
      <c r="N7" s="675"/>
      <c r="O7" s="674"/>
      <c r="P7" s="675"/>
      <c r="Q7" s="674"/>
      <c r="R7" s="675"/>
      <c r="S7" s="674"/>
      <c r="T7" s="675"/>
      <c r="U7" s="674"/>
      <c r="V7" s="675"/>
      <c r="W7" s="674"/>
      <c r="X7" s="675"/>
      <c r="Y7" s="674"/>
      <c r="Z7" s="675"/>
      <c r="AA7" s="674"/>
      <c r="AB7" s="675"/>
      <c r="AC7" s="674"/>
      <c r="AD7" s="675"/>
      <c r="AE7" s="674"/>
      <c r="AF7" s="675"/>
      <c r="AG7" s="674"/>
      <c r="AH7" s="675"/>
      <c r="AI7" s="674"/>
      <c r="AJ7" s="675"/>
      <c r="AK7" s="674"/>
      <c r="AL7" s="675"/>
      <c r="AM7" s="674"/>
      <c r="AN7" s="675"/>
      <c r="AO7" s="674"/>
      <c r="AP7" s="675"/>
      <c r="AQ7" s="674"/>
      <c r="AR7" s="675"/>
      <c r="AS7" s="674"/>
      <c r="AT7" s="675"/>
      <c r="AU7" s="674"/>
      <c r="AV7" s="675"/>
      <c r="AW7" s="674"/>
      <c r="AX7" s="675"/>
      <c r="AY7" s="674"/>
      <c r="AZ7" s="675"/>
      <c r="BA7" s="674"/>
      <c r="BB7" s="675"/>
      <c r="BC7" s="674"/>
      <c r="BD7" s="675"/>
      <c r="BE7" s="674"/>
      <c r="BF7" s="675"/>
      <c r="BG7" s="674"/>
      <c r="BH7" s="675"/>
      <c r="BI7" s="674"/>
      <c r="BJ7" s="675"/>
      <c r="BK7" s="674"/>
      <c r="BL7" s="675"/>
      <c r="BM7" s="674"/>
      <c r="BN7" s="675"/>
      <c r="BO7" s="674"/>
      <c r="BP7" s="675"/>
      <c r="BQ7" s="674"/>
      <c r="BR7" s="675"/>
      <c r="BS7" s="674"/>
      <c r="BT7" s="675"/>
      <c r="BU7" s="643">
        <f t="shared" si="7"/>
        <v>9000</v>
      </c>
      <c r="BV7" s="644">
        <f t="shared" si="8"/>
        <v>0</v>
      </c>
      <c r="BW7" s="776">
        <f t="shared" si="9"/>
        <v>0</v>
      </c>
      <c r="BX7" s="644">
        <f t="shared" si="10"/>
        <v>9000</v>
      </c>
      <c r="BY7" s="645"/>
      <c r="BZ7" s="338"/>
      <c r="CA7" s="338"/>
      <c r="CB7" s="338"/>
      <c r="CC7" s="338"/>
      <c r="CD7" s="338"/>
      <c r="CE7" s="338"/>
    </row>
    <row r="8" ht="16.5" customHeight="1">
      <c r="A8" s="821">
        <v>7.0</v>
      </c>
      <c r="B8" s="847" t="s">
        <v>666</v>
      </c>
      <c r="C8" s="536">
        <v>34.0</v>
      </c>
      <c r="D8" s="852" t="s">
        <v>667</v>
      </c>
      <c r="E8" s="536">
        <v>240.0</v>
      </c>
      <c r="F8" s="853">
        <v>90.0</v>
      </c>
      <c r="G8" s="851">
        <f t="shared" ref="G8:H8" si="13">K8+M8+O8+Q8+S8+U8+W8+Y8+AA8+AC8+AE8+AG8+AI8+AK8+AM8+AO8+AQ8+AS8+AU8+AW8+AY8+BA8+BC8+BE8+BG8+BI8+BK8+BM8+BO8+BQ8+BS8</f>
        <v>0</v>
      </c>
      <c r="H8" s="671">
        <f t="shared" si="13"/>
        <v>0</v>
      </c>
      <c r="I8" s="774">
        <f t="shared" si="6"/>
        <v>90</v>
      </c>
      <c r="J8" s="406">
        <v>85.0</v>
      </c>
      <c r="K8" s="674"/>
      <c r="L8" s="681"/>
      <c r="M8" s="674"/>
      <c r="N8" s="681"/>
      <c r="O8" s="674"/>
      <c r="P8" s="681"/>
      <c r="Q8" s="674"/>
      <c r="R8" s="681"/>
      <c r="S8" s="674"/>
      <c r="T8" s="681"/>
      <c r="U8" s="674"/>
      <c r="V8" s="681"/>
      <c r="W8" s="674"/>
      <c r="X8" s="681"/>
      <c r="Y8" s="674"/>
      <c r="Z8" s="681"/>
      <c r="AA8" s="674"/>
      <c r="AB8" s="681"/>
      <c r="AC8" s="674"/>
      <c r="AD8" s="681"/>
      <c r="AE8" s="674"/>
      <c r="AF8" s="681"/>
      <c r="AG8" s="674"/>
      <c r="AH8" s="681"/>
      <c r="AI8" s="674"/>
      <c r="AJ8" s="681"/>
      <c r="AK8" s="674"/>
      <c r="AL8" s="681"/>
      <c r="AM8" s="674"/>
      <c r="AN8" s="681"/>
      <c r="AO8" s="674"/>
      <c r="AP8" s="681"/>
      <c r="AQ8" s="674"/>
      <c r="AR8" s="681"/>
      <c r="AS8" s="674"/>
      <c r="AT8" s="681"/>
      <c r="AU8" s="674"/>
      <c r="AV8" s="681"/>
      <c r="AW8" s="674"/>
      <c r="AX8" s="681"/>
      <c r="AY8" s="674"/>
      <c r="AZ8" s="681"/>
      <c r="BA8" s="674"/>
      <c r="BB8" s="681"/>
      <c r="BC8" s="674"/>
      <c r="BD8" s="681"/>
      <c r="BE8" s="674"/>
      <c r="BF8" s="681"/>
      <c r="BG8" s="674"/>
      <c r="BH8" s="681"/>
      <c r="BI8" s="674"/>
      <c r="BJ8" s="681"/>
      <c r="BK8" s="674"/>
      <c r="BL8" s="681"/>
      <c r="BM8" s="674"/>
      <c r="BN8" s="681"/>
      <c r="BO8" s="674"/>
      <c r="BP8" s="681"/>
      <c r="BQ8" s="674"/>
      <c r="BR8" s="681"/>
      <c r="BS8" s="674"/>
      <c r="BT8" s="681"/>
      <c r="BU8" s="643">
        <f t="shared" si="7"/>
        <v>7650</v>
      </c>
      <c r="BV8" s="644">
        <f t="shared" si="8"/>
        <v>0</v>
      </c>
      <c r="BW8" s="776">
        <f t="shared" si="9"/>
        <v>0</v>
      </c>
      <c r="BX8" s="644">
        <f t="shared" si="10"/>
        <v>7650</v>
      </c>
      <c r="BY8" s="645"/>
      <c r="BZ8" s="338"/>
      <c r="CA8" s="338"/>
      <c r="CB8" s="338"/>
      <c r="CC8" s="338"/>
      <c r="CD8" s="338"/>
      <c r="CE8" s="338"/>
    </row>
    <row r="9" ht="16.5" customHeight="1">
      <c r="A9" s="821">
        <v>8.0</v>
      </c>
      <c r="B9" s="847" t="s">
        <v>34</v>
      </c>
      <c r="C9" s="848">
        <v>39.5</v>
      </c>
      <c r="D9" s="848">
        <v>35.0</v>
      </c>
      <c r="E9" s="849">
        <v>200.0</v>
      </c>
      <c r="F9" s="850">
        <v>100.0</v>
      </c>
      <c r="G9" s="851">
        <f t="shared" ref="G9:H9" si="14">K9+M9+O9+Q9+S9+U9+W9+Y9+AA9+AC9+AE9+AG9+AI9+AK9+AM9+AO9+AQ9+AS9+AU9+AW9+AY9+BA9+BC9+BE9+BG9+BI9+BK9+BM9+BO9+BQ9+BS9</f>
        <v>0</v>
      </c>
      <c r="H9" s="671">
        <f t="shared" si="14"/>
        <v>0</v>
      </c>
      <c r="I9" s="774">
        <f t="shared" si="6"/>
        <v>100</v>
      </c>
      <c r="J9" s="406">
        <v>60.0</v>
      </c>
      <c r="K9" s="674"/>
      <c r="L9" s="675"/>
      <c r="M9" s="674"/>
      <c r="N9" s="675"/>
      <c r="O9" s="674"/>
      <c r="P9" s="675"/>
      <c r="Q9" s="674"/>
      <c r="R9" s="675"/>
      <c r="S9" s="674"/>
      <c r="T9" s="675"/>
      <c r="U9" s="674"/>
      <c r="V9" s="675"/>
      <c r="W9" s="674"/>
      <c r="X9" s="675"/>
      <c r="Y9" s="674"/>
      <c r="Z9" s="675"/>
      <c r="AA9" s="674"/>
      <c r="AB9" s="675"/>
      <c r="AC9" s="674"/>
      <c r="AD9" s="675"/>
      <c r="AE9" s="674"/>
      <c r="AF9" s="675"/>
      <c r="AG9" s="674"/>
      <c r="AH9" s="675"/>
      <c r="AI9" s="674"/>
      <c r="AJ9" s="675"/>
      <c r="AK9" s="674"/>
      <c r="AL9" s="675"/>
      <c r="AM9" s="674"/>
      <c r="AN9" s="675"/>
      <c r="AO9" s="674"/>
      <c r="AP9" s="675"/>
      <c r="AQ9" s="674"/>
      <c r="AR9" s="675"/>
      <c r="AS9" s="674"/>
      <c r="AT9" s="675"/>
      <c r="AU9" s="674"/>
      <c r="AV9" s="675"/>
      <c r="AW9" s="674"/>
      <c r="AX9" s="675"/>
      <c r="AY9" s="674"/>
      <c r="AZ9" s="675"/>
      <c r="BA9" s="674"/>
      <c r="BB9" s="675"/>
      <c r="BC9" s="674"/>
      <c r="BD9" s="675"/>
      <c r="BE9" s="674"/>
      <c r="BF9" s="675"/>
      <c r="BG9" s="674"/>
      <c r="BH9" s="675"/>
      <c r="BI9" s="674"/>
      <c r="BJ9" s="675"/>
      <c r="BK9" s="674"/>
      <c r="BL9" s="675"/>
      <c r="BM9" s="674"/>
      <c r="BN9" s="675"/>
      <c r="BO9" s="674"/>
      <c r="BP9" s="675"/>
      <c r="BQ9" s="674"/>
      <c r="BR9" s="675"/>
      <c r="BS9" s="674"/>
      <c r="BT9" s="675"/>
      <c r="BU9" s="643">
        <f t="shared" si="7"/>
        <v>6000</v>
      </c>
      <c r="BV9" s="644">
        <f t="shared" si="8"/>
        <v>0</v>
      </c>
      <c r="BW9" s="776">
        <f t="shared" si="9"/>
        <v>0</v>
      </c>
      <c r="BX9" s="644">
        <f t="shared" si="10"/>
        <v>6000</v>
      </c>
      <c r="BY9" s="645"/>
      <c r="BZ9" s="338"/>
      <c r="CA9" s="338"/>
      <c r="CB9" s="338"/>
      <c r="CC9" s="338"/>
      <c r="CD9" s="338"/>
      <c r="CE9" s="338"/>
    </row>
    <row r="10" ht="16.5" customHeight="1">
      <c r="A10" s="821">
        <v>9.0</v>
      </c>
      <c r="B10" s="847" t="s">
        <v>34</v>
      </c>
      <c r="C10" s="848">
        <v>44.0</v>
      </c>
      <c r="D10" s="848">
        <v>35.0</v>
      </c>
      <c r="E10" s="849">
        <v>200.0</v>
      </c>
      <c r="F10" s="854">
        <v>250.0</v>
      </c>
      <c r="G10" s="773">
        <f t="shared" ref="G10:H10" si="15">K10+M10+O10+Q10+S10+U10+W10+Y10+AA10+AC10+AE10+AG10+AI10+AK10+AM10+AO10+AQ10+AS10+AU10+AW10+AY10+BA10+BC10+BE10+BG10+BI10+BK10+BM10+BO10+BQ10+BS10</f>
        <v>0</v>
      </c>
      <c r="H10" s="671">
        <f t="shared" si="15"/>
        <v>0</v>
      </c>
      <c r="I10" s="774">
        <f t="shared" si="6"/>
        <v>250</v>
      </c>
      <c r="J10" s="406">
        <v>60.0</v>
      </c>
      <c r="K10" s="674"/>
      <c r="L10" s="681"/>
      <c r="M10" s="674"/>
      <c r="N10" s="681"/>
      <c r="O10" s="674"/>
      <c r="P10" s="681"/>
      <c r="Q10" s="674"/>
      <c r="R10" s="681"/>
      <c r="S10" s="674"/>
      <c r="T10" s="681"/>
      <c r="U10" s="674"/>
      <c r="V10" s="681"/>
      <c r="W10" s="674"/>
      <c r="X10" s="681"/>
      <c r="Y10" s="674"/>
      <c r="Z10" s="681"/>
      <c r="AA10" s="674"/>
      <c r="AB10" s="681"/>
      <c r="AC10" s="674"/>
      <c r="AD10" s="681"/>
      <c r="AE10" s="674"/>
      <c r="AF10" s="681"/>
      <c r="AG10" s="674"/>
      <c r="AH10" s="681"/>
      <c r="AI10" s="674"/>
      <c r="AJ10" s="681"/>
      <c r="AK10" s="674"/>
      <c r="AL10" s="681"/>
      <c r="AM10" s="674"/>
      <c r="AN10" s="681"/>
      <c r="AO10" s="674"/>
      <c r="AP10" s="681"/>
      <c r="AQ10" s="674"/>
      <c r="AR10" s="681"/>
      <c r="AS10" s="674"/>
      <c r="AT10" s="681"/>
      <c r="AU10" s="674"/>
      <c r="AV10" s="681"/>
      <c r="AW10" s="674"/>
      <c r="AX10" s="681"/>
      <c r="AY10" s="674"/>
      <c r="AZ10" s="681"/>
      <c r="BA10" s="674"/>
      <c r="BB10" s="681"/>
      <c r="BC10" s="674"/>
      <c r="BD10" s="681"/>
      <c r="BE10" s="674"/>
      <c r="BF10" s="681"/>
      <c r="BG10" s="674"/>
      <c r="BH10" s="681"/>
      <c r="BI10" s="674"/>
      <c r="BJ10" s="681"/>
      <c r="BK10" s="674"/>
      <c r="BL10" s="681"/>
      <c r="BM10" s="674"/>
      <c r="BN10" s="681"/>
      <c r="BO10" s="674"/>
      <c r="BP10" s="681"/>
      <c r="BQ10" s="674"/>
      <c r="BR10" s="681"/>
      <c r="BS10" s="674"/>
      <c r="BT10" s="681"/>
      <c r="BU10" s="643">
        <f t="shared" si="7"/>
        <v>15000</v>
      </c>
      <c r="BV10" s="644">
        <f t="shared" si="8"/>
        <v>0</v>
      </c>
      <c r="BW10" s="776">
        <f t="shared" si="9"/>
        <v>0</v>
      </c>
      <c r="BX10" s="644">
        <f t="shared" si="10"/>
        <v>15000</v>
      </c>
      <c r="BY10" s="645"/>
      <c r="BZ10" s="338"/>
      <c r="CA10" s="338"/>
      <c r="CB10" s="338"/>
      <c r="CC10" s="338"/>
      <c r="CD10" s="338"/>
      <c r="CE10" s="338"/>
    </row>
    <row r="11" ht="16.5" customHeight="1">
      <c r="A11" s="821">
        <v>10.0</v>
      </c>
      <c r="B11" s="847" t="s">
        <v>666</v>
      </c>
      <c r="C11" s="848">
        <v>76.2</v>
      </c>
      <c r="D11" s="848" t="s">
        <v>668</v>
      </c>
      <c r="E11" s="855">
        <v>230.0</v>
      </c>
      <c r="F11" s="856">
        <v>97.0</v>
      </c>
      <c r="G11" s="773">
        <f t="shared" ref="G11:H11" si="16">K11+M11+O11+Q11+S11+U11+W11+Y11+AA11+AC11+AE11+AG11+AI11+AK11+AM11+AO11+AQ11+AS11+AU11+AW11+AY11+BA11+BC11+BE11+BG11+BI11+BK11+BM11+BO11+BQ11+BS11</f>
        <v>0</v>
      </c>
      <c r="H11" s="671">
        <f t="shared" si="16"/>
        <v>0</v>
      </c>
      <c r="I11" s="774">
        <f t="shared" si="6"/>
        <v>97</v>
      </c>
      <c r="J11" s="406">
        <v>43.5</v>
      </c>
      <c r="K11" s="674"/>
      <c r="L11" s="742"/>
      <c r="M11" s="674"/>
      <c r="N11" s="742"/>
      <c r="O11" s="674"/>
      <c r="P11" s="742"/>
      <c r="Q11" s="674"/>
      <c r="R11" s="742"/>
      <c r="S11" s="674"/>
      <c r="T11" s="742"/>
      <c r="U11" s="674"/>
      <c r="V11" s="742"/>
      <c r="W11" s="674"/>
      <c r="X11" s="742"/>
      <c r="Y11" s="674"/>
      <c r="Z11" s="742"/>
      <c r="AA11" s="674"/>
      <c r="AB11" s="742"/>
      <c r="AC11" s="674"/>
      <c r="AD11" s="742"/>
      <c r="AE11" s="674"/>
      <c r="AF11" s="742"/>
      <c r="AG11" s="674"/>
      <c r="AH11" s="742"/>
      <c r="AI11" s="674"/>
      <c r="AJ11" s="742"/>
      <c r="AK11" s="674"/>
      <c r="AL11" s="742"/>
      <c r="AM11" s="674"/>
      <c r="AN11" s="742"/>
      <c r="AO11" s="674"/>
      <c r="AP11" s="742"/>
      <c r="AQ11" s="674"/>
      <c r="AR11" s="742"/>
      <c r="AS11" s="674"/>
      <c r="AT11" s="742"/>
      <c r="AU11" s="674"/>
      <c r="AV11" s="742"/>
      <c r="AW11" s="674"/>
      <c r="AX11" s="742"/>
      <c r="AY11" s="674"/>
      <c r="AZ11" s="742"/>
      <c r="BA11" s="674"/>
      <c r="BB11" s="742"/>
      <c r="BC11" s="674"/>
      <c r="BD11" s="742"/>
      <c r="BE11" s="674"/>
      <c r="BF11" s="742"/>
      <c r="BG11" s="674"/>
      <c r="BH11" s="742"/>
      <c r="BI11" s="674"/>
      <c r="BJ11" s="742"/>
      <c r="BK11" s="674"/>
      <c r="BL11" s="742"/>
      <c r="BM11" s="674"/>
      <c r="BN11" s="742"/>
      <c r="BO11" s="674"/>
      <c r="BP11" s="742"/>
      <c r="BQ11" s="674"/>
      <c r="BR11" s="742"/>
      <c r="BS11" s="674"/>
      <c r="BT11" s="742"/>
      <c r="BU11" s="643">
        <f t="shared" si="7"/>
        <v>4219.5</v>
      </c>
      <c r="BV11" s="644">
        <f t="shared" si="8"/>
        <v>0</v>
      </c>
      <c r="BW11" s="776">
        <f t="shared" si="9"/>
        <v>0</v>
      </c>
      <c r="BX11" s="644">
        <f t="shared" si="10"/>
        <v>4219.5</v>
      </c>
      <c r="BY11" s="645"/>
      <c r="BZ11" s="338"/>
      <c r="CA11" s="338"/>
      <c r="CB11" s="338"/>
      <c r="CC11" s="338"/>
      <c r="CD11" s="338"/>
      <c r="CE11" s="338"/>
    </row>
    <row r="12" ht="16.5" customHeight="1">
      <c r="A12" s="821">
        <v>11.0</v>
      </c>
      <c r="B12" s="847" t="s">
        <v>666</v>
      </c>
      <c r="C12" s="536">
        <v>112.0</v>
      </c>
      <c r="D12" s="536">
        <v>89.6</v>
      </c>
      <c r="E12" s="536">
        <v>270.0</v>
      </c>
      <c r="F12" s="857">
        <v>216.0</v>
      </c>
      <c r="G12" s="773">
        <f t="shared" ref="G12:H12" si="17">K12+M12+O12+Q12+S12+U12+W12+Y12+AA12+AC12+AE12+AG12+AI12+AK12+AM12+AO12+AQ12+AS12+AU12+AW12+AY12+BA12+BC12+BE12+BG12+BI12+BK12+BM12+BO12+BQ12+BS12</f>
        <v>0</v>
      </c>
      <c r="H12" s="671">
        <f t="shared" si="17"/>
        <v>0</v>
      </c>
      <c r="I12" s="774">
        <f t="shared" si="6"/>
        <v>216</v>
      </c>
      <c r="J12" s="406">
        <v>76.0</v>
      </c>
      <c r="K12" s="674"/>
      <c r="L12" s="681"/>
      <c r="M12" s="674"/>
      <c r="N12" s="681"/>
      <c r="O12" s="674"/>
      <c r="P12" s="681"/>
      <c r="Q12" s="674"/>
      <c r="R12" s="681"/>
      <c r="S12" s="674"/>
      <c r="T12" s="681"/>
      <c r="U12" s="674"/>
      <c r="V12" s="681"/>
      <c r="W12" s="674"/>
      <c r="X12" s="681"/>
      <c r="Y12" s="674"/>
      <c r="Z12" s="681"/>
      <c r="AA12" s="674"/>
      <c r="AB12" s="681"/>
      <c r="AC12" s="674"/>
      <c r="AD12" s="681"/>
      <c r="AE12" s="674"/>
      <c r="AF12" s="681"/>
      <c r="AG12" s="674"/>
      <c r="AH12" s="681"/>
      <c r="AI12" s="674"/>
      <c r="AJ12" s="681"/>
      <c r="AK12" s="674"/>
      <c r="AL12" s="681"/>
      <c r="AM12" s="674"/>
      <c r="AN12" s="681"/>
      <c r="AO12" s="674"/>
      <c r="AP12" s="681"/>
      <c r="AQ12" s="674"/>
      <c r="AR12" s="681"/>
      <c r="AS12" s="674"/>
      <c r="AT12" s="681"/>
      <c r="AU12" s="674"/>
      <c r="AV12" s="681"/>
      <c r="AW12" s="674"/>
      <c r="AX12" s="681"/>
      <c r="AY12" s="674"/>
      <c r="AZ12" s="681"/>
      <c r="BA12" s="674"/>
      <c r="BB12" s="681"/>
      <c r="BC12" s="674"/>
      <c r="BD12" s="681"/>
      <c r="BE12" s="674"/>
      <c r="BF12" s="681"/>
      <c r="BG12" s="674"/>
      <c r="BH12" s="681"/>
      <c r="BI12" s="674"/>
      <c r="BJ12" s="681"/>
      <c r="BK12" s="674"/>
      <c r="BL12" s="681"/>
      <c r="BM12" s="674"/>
      <c r="BN12" s="681"/>
      <c r="BO12" s="674"/>
      <c r="BP12" s="681"/>
      <c r="BQ12" s="674"/>
      <c r="BR12" s="681"/>
      <c r="BS12" s="674"/>
      <c r="BT12" s="681"/>
      <c r="BU12" s="643">
        <f t="shared" si="7"/>
        <v>16416</v>
      </c>
      <c r="BV12" s="644">
        <f t="shared" si="8"/>
        <v>0</v>
      </c>
      <c r="BW12" s="776">
        <f t="shared" si="9"/>
        <v>0</v>
      </c>
      <c r="BX12" s="644">
        <f t="shared" si="10"/>
        <v>16416</v>
      </c>
      <c r="BY12" s="645"/>
      <c r="BZ12" s="338"/>
      <c r="CA12" s="338"/>
      <c r="CB12" s="338"/>
      <c r="CC12" s="338"/>
      <c r="CD12" s="338"/>
      <c r="CE12" s="338"/>
    </row>
    <row r="13" ht="16.5" customHeight="1">
      <c r="A13" s="821">
        <v>15.0</v>
      </c>
      <c r="B13" s="847" t="s">
        <v>666</v>
      </c>
      <c r="C13" s="858">
        <v>44.0</v>
      </c>
      <c r="D13" s="858" t="s">
        <v>666</v>
      </c>
      <c r="E13" s="670">
        <v>230.0</v>
      </c>
      <c r="F13" s="859">
        <v>195.0</v>
      </c>
      <c r="G13" s="773">
        <f t="shared" ref="G13:H13" si="18">K13+M13+O13+Q13+S13+U13+W13+Y13+AA13+AC13+AE13+AG13+AI13+AK13+AM13+AO13+AQ13+AS13+AU13+AW13+AY13+BA13+BC13+BE13+BG13+BI13+BK13+BM13+BO13+BQ13+BS13</f>
        <v>0</v>
      </c>
      <c r="H13" s="671">
        <f t="shared" si="18"/>
        <v>0</v>
      </c>
      <c r="I13" s="774">
        <f t="shared" si="6"/>
        <v>195</v>
      </c>
      <c r="J13" s="406">
        <v>43.0</v>
      </c>
      <c r="K13" s="674"/>
      <c r="L13" s="675"/>
      <c r="M13" s="674"/>
      <c r="N13" s="675"/>
      <c r="O13" s="674"/>
      <c r="P13" s="675"/>
      <c r="Q13" s="674"/>
      <c r="R13" s="675"/>
      <c r="S13" s="674"/>
      <c r="T13" s="675"/>
      <c r="U13" s="674"/>
      <c r="V13" s="675"/>
      <c r="W13" s="674"/>
      <c r="X13" s="675"/>
      <c r="Y13" s="674"/>
      <c r="Z13" s="675"/>
      <c r="AA13" s="674"/>
      <c r="AB13" s="675"/>
      <c r="AC13" s="674"/>
      <c r="AD13" s="675"/>
      <c r="AE13" s="674"/>
      <c r="AF13" s="675"/>
      <c r="AG13" s="674"/>
      <c r="AH13" s="675"/>
      <c r="AI13" s="674"/>
      <c r="AJ13" s="675"/>
      <c r="AK13" s="674"/>
      <c r="AL13" s="675"/>
      <c r="AM13" s="674"/>
      <c r="AN13" s="675"/>
      <c r="AO13" s="674"/>
      <c r="AP13" s="675"/>
      <c r="AQ13" s="674"/>
      <c r="AR13" s="675"/>
      <c r="AS13" s="674"/>
      <c r="AT13" s="675"/>
      <c r="AU13" s="674"/>
      <c r="AV13" s="675"/>
      <c r="AW13" s="674"/>
      <c r="AX13" s="675"/>
      <c r="AY13" s="674"/>
      <c r="AZ13" s="675"/>
      <c r="BA13" s="674"/>
      <c r="BB13" s="675"/>
      <c r="BC13" s="674"/>
      <c r="BD13" s="675"/>
      <c r="BE13" s="674"/>
      <c r="BF13" s="675"/>
      <c r="BG13" s="674"/>
      <c r="BH13" s="675"/>
      <c r="BI13" s="674"/>
      <c r="BJ13" s="675"/>
      <c r="BK13" s="674"/>
      <c r="BL13" s="675"/>
      <c r="BM13" s="674"/>
      <c r="BN13" s="675"/>
      <c r="BO13" s="674"/>
      <c r="BP13" s="675"/>
      <c r="BQ13" s="674"/>
      <c r="BR13" s="675"/>
      <c r="BS13" s="674"/>
      <c r="BT13" s="675"/>
      <c r="BU13" s="643">
        <f t="shared" si="7"/>
        <v>8385</v>
      </c>
      <c r="BV13" s="644">
        <f t="shared" si="8"/>
        <v>0</v>
      </c>
      <c r="BW13" s="776">
        <f t="shared" si="9"/>
        <v>0</v>
      </c>
      <c r="BX13" s="644">
        <f t="shared" si="10"/>
        <v>8385</v>
      </c>
      <c r="BY13" s="645"/>
      <c r="BZ13" s="338"/>
      <c r="CA13" s="338"/>
      <c r="CB13" s="338"/>
      <c r="CC13" s="338"/>
      <c r="CD13" s="338"/>
      <c r="CE13" s="338"/>
    </row>
    <row r="14" ht="16.5" customHeight="1">
      <c r="A14" s="821">
        <v>19.0</v>
      </c>
      <c r="B14" s="860"/>
      <c r="C14" s="858"/>
      <c r="D14" s="858"/>
      <c r="E14" s="670"/>
      <c r="F14" s="737"/>
      <c r="G14" s="773">
        <f t="shared" ref="G14:H14" si="19">K14+M14+O14+Q14+S14+U14+W14+Y14+AA14+AC14+AE14+AG14+AI14+AK14+AM14+AO14+AQ14+AS14+AU14+AW14+AY14+BA14+BC14+BE14+BG14+BI14+BK14+BM14+BO14+BQ14+BS14</f>
        <v>0</v>
      </c>
      <c r="H14" s="671">
        <f t="shared" si="19"/>
        <v>0</v>
      </c>
      <c r="I14" s="774">
        <f t="shared" si="6"/>
        <v>0</v>
      </c>
      <c r="J14" s="406"/>
      <c r="K14" s="674"/>
      <c r="L14" s="675"/>
      <c r="M14" s="674"/>
      <c r="N14" s="675"/>
      <c r="O14" s="674"/>
      <c r="P14" s="675"/>
      <c r="Q14" s="674"/>
      <c r="R14" s="675"/>
      <c r="S14" s="674"/>
      <c r="T14" s="675"/>
      <c r="U14" s="674"/>
      <c r="V14" s="675"/>
      <c r="W14" s="674"/>
      <c r="X14" s="675"/>
      <c r="Y14" s="674"/>
      <c r="Z14" s="675"/>
      <c r="AA14" s="674"/>
      <c r="AB14" s="675"/>
      <c r="AC14" s="674"/>
      <c r="AD14" s="675"/>
      <c r="AE14" s="674"/>
      <c r="AF14" s="675"/>
      <c r="AG14" s="674"/>
      <c r="AH14" s="675"/>
      <c r="AI14" s="674"/>
      <c r="AJ14" s="675"/>
      <c r="AK14" s="674"/>
      <c r="AL14" s="675"/>
      <c r="AM14" s="674"/>
      <c r="AN14" s="675"/>
      <c r="AO14" s="674"/>
      <c r="AP14" s="675"/>
      <c r="AQ14" s="674"/>
      <c r="AR14" s="675"/>
      <c r="AS14" s="674"/>
      <c r="AT14" s="675"/>
      <c r="AU14" s="674"/>
      <c r="AV14" s="675"/>
      <c r="AW14" s="674"/>
      <c r="AX14" s="675"/>
      <c r="AY14" s="674"/>
      <c r="AZ14" s="675"/>
      <c r="BA14" s="674"/>
      <c r="BB14" s="675"/>
      <c r="BC14" s="674"/>
      <c r="BD14" s="675"/>
      <c r="BE14" s="674"/>
      <c r="BF14" s="675"/>
      <c r="BG14" s="674"/>
      <c r="BH14" s="675"/>
      <c r="BI14" s="674"/>
      <c r="BJ14" s="675"/>
      <c r="BK14" s="674"/>
      <c r="BL14" s="675"/>
      <c r="BM14" s="674"/>
      <c r="BN14" s="675"/>
      <c r="BO14" s="674"/>
      <c r="BP14" s="675"/>
      <c r="BQ14" s="674"/>
      <c r="BR14" s="675"/>
      <c r="BS14" s="674"/>
      <c r="BT14" s="675"/>
      <c r="BU14" s="643">
        <f t="shared" si="7"/>
        <v>0</v>
      </c>
      <c r="BV14" s="644">
        <f t="shared" si="8"/>
        <v>0</v>
      </c>
      <c r="BW14" s="776">
        <f t="shared" si="9"/>
        <v>0</v>
      </c>
      <c r="BX14" s="644">
        <f t="shared" si="10"/>
        <v>0</v>
      </c>
      <c r="BY14" s="645"/>
      <c r="BZ14" s="338"/>
      <c r="CA14" s="338"/>
      <c r="CB14" s="338"/>
      <c r="CC14" s="338"/>
      <c r="CD14" s="338"/>
      <c r="CE14" s="338"/>
    </row>
    <row r="15" ht="16.5" customHeight="1">
      <c r="A15" s="821">
        <v>20.0</v>
      </c>
      <c r="B15" s="860"/>
      <c r="C15" s="858"/>
      <c r="D15" s="858"/>
      <c r="E15" s="670"/>
      <c r="F15" s="737"/>
      <c r="G15" s="773">
        <f t="shared" ref="G15:H15" si="20">K15+M15+O15+Q15+S15+U15+W15+Y15+AA15+AC15+AE15+AG15+AI15+AK15+AM15+AO15+AQ15+AS15+AU15+AW15+AY15+BA15+BC15+BE15+BG15+BI15+BK15+BM15+BO15+BQ15+BS15</f>
        <v>0</v>
      </c>
      <c r="H15" s="671">
        <f t="shared" si="20"/>
        <v>0</v>
      </c>
      <c r="I15" s="774">
        <f t="shared" si="6"/>
        <v>0</v>
      </c>
      <c r="J15" s="406"/>
      <c r="K15" s="674"/>
      <c r="L15" s="675"/>
      <c r="M15" s="674"/>
      <c r="N15" s="675"/>
      <c r="O15" s="674"/>
      <c r="P15" s="675"/>
      <c r="Q15" s="674"/>
      <c r="R15" s="675"/>
      <c r="S15" s="674"/>
      <c r="T15" s="675"/>
      <c r="U15" s="674"/>
      <c r="V15" s="675"/>
      <c r="W15" s="674"/>
      <c r="X15" s="675"/>
      <c r="Y15" s="674"/>
      <c r="Z15" s="675"/>
      <c r="AA15" s="674"/>
      <c r="AB15" s="675"/>
      <c r="AC15" s="674"/>
      <c r="AD15" s="675"/>
      <c r="AE15" s="674"/>
      <c r="AF15" s="675"/>
      <c r="AG15" s="674"/>
      <c r="AH15" s="675"/>
      <c r="AI15" s="674"/>
      <c r="AJ15" s="675"/>
      <c r="AK15" s="674"/>
      <c r="AL15" s="675"/>
      <c r="AM15" s="674"/>
      <c r="AN15" s="675"/>
      <c r="AO15" s="674"/>
      <c r="AP15" s="675"/>
      <c r="AQ15" s="674"/>
      <c r="AR15" s="675"/>
      <c r="AS15" s="674"/>
      <c r="AT15" s="675"/>
      <c r="AU15" s="674"/>
      <c r="AV15" s="675"/>
      <c r="AW15" s="674"/>
      <c r="AX15" s="675"/>
      <c r="AY15" s="674"/>
      <c r="AZ15" s="675"/>
      <c r="BA15" s="674"/>
      <c r="BB15" s="675"/>
      <c r="BC15" s="674"/>
      <c r="BD15" s="675"/>
      <c r="BE15" s="674"/>
      <c r="BF15" s="675"/>
      <c r="BG15" s="674"/>
      <c r="BH15" s="675"/>
      <c r="BI15" s="674"/>
      <c r="BJ15" s="675"/>
      <c r="BK15" s="674"/>
      <c r="BL15" s="675"/>
      <c r="BM15" s="674"/>
      <c r="BN15" s="675"/>
      <c r="BO15" s="674"/>
      <c r="BP15" s="675"/>
      <c r="BQ15" s="674"/>
      <c r="BR15" s="675"/>
      <c r="BS15" s="674"/>
      <c r="BT15" s="675"/>
      <c r="BU15" s="643">
        <f t="shared" si="7"/>
        <v>0</v>
      </c>
      <c r="BV15" s="644">
        <f t="shared" si="8"/>
        <v>0</v>
      </c>
      <c r="BW15" s="776">
        <f t="shared" si="9"/>
        <v>0</v>
      </c>
      <c r="BX15" s="644">
        <f t="shared" si="10"/>
        <v>0</v>
      </c>
      <c r="BY15" s="645"/>
      <c r="BZ15" s="338"/>
      <c r="CA15" s="338"/>
      <c r="CB15" s="338"/>
      <c r="CC15" s="338"/>
      <c r="CD15" s="338"/>
      <c r="CE15" s="338"/>
    </row>
    <row r="16" ht="16.5" customHeight="1">
      <c r="A16" s="821">
        <v>21.0</v>
      </c>
      <c r="B16" s="860"/>
      <c r="C16" s="858"/>
      <c r="D16" s="858"/>
      <c r="E16" s="670"/>
      <c r="F16" s="737"/>
      <c r="G16" s="773">
        <f t="shared" ref="G16:H16" si="21">K16+M16+O16+Q16+S16+U16+W16+Y16+AA16+AC16+AE16+AG16+AI16+AK16+AM16+AO16+AQ16+AS16+AU16+AW16+AY16+BA16+BC16+BE16+BG16+BI16+BK16+BM16+BO16+BQ16+BS16</f>
        <v>0</v>
      </c>
      <c r="H16" s="671">
        <f t="shared" si="21"/>
        <v>0</v>
      </c>
      <c r="I16" s="774">
        <f t="shared" si="6"/>
        <v>0</v>
      </c>
      <c r="J16" s="406"/>
      <c r="K16" s="674"/>
      <c r="L16" s="675"/>
      <c r="M16" s="674"/>
      <c r="N16" s="675"/>
      <c r="O16" s="674"/>
      <c r="P16" s="675"/>
      <c r="Q16" s="674"/>
      <c r="R16" s="675"/>
      <c r="S16" s="674"/>
      <c r="T16" s="675"/>
      <c r="U16" s="674"/>
      <c r="V16" s="675"/>
      <c r="W16" s="674"/>
      <c r="X16" s="675"/>
      <c r="Y16" s="674"/>
      <c r="Z16" s="675"/>
      <c r="AA16" s="674"/>
      <c r="AB16" s="675"/>
      <c r="AC16" s="674"/>
      <c r="AD16" s="675"/>
      <c r="AE16" s="674"/>
      <c r="AF16" s="675"/>
      <c r="AG16" s="674"/>
      <c r="AH16" s="675"/>
      <c r="AI16" s="674"/>
      <c r="AJ16" s="675"/>
      <c r="AK16" s="674"/>
      <c r="AL16" s="675"/>
      <c r="AM16" s="674"/>
      <c r="AN16" s="675"/>
      <c r="AO16" s="674"/>
      <c r="AP16" s="675"/>
      <c r="AQ16" s="674"/>
      <c r="AR16" s="675"/>
      <c r="AS16" s="674"/>
      <c r="AT16" s="675"/>
      <c r="AU16" s="674"/>
      <c r="AV16" s="675"/>
      <c r="AW16" s="674"/>
      <c r="AX16" s="675"/>
      <c r="AY16" s="674"/>
      <c r="AZ16" s="675"/>
      <c r="BA16" s="674"/>
      <c r="BB16" s="675"/>
      <c r="BC16" s="674"/>
      <c r="BD16" s="675"/>
      <c r="BE16" s="674"/>
      <c r="BF16" s="675"/>
      <c r="BG16" s="674"/>
      <c r="BH16" s="675"/>
      <c r="BI16" s="674"/>
      <c r="BJ16" s="675"/>
      <c r="BK16" s="674"/>
      <c r="BL16" s="675"/>
      <c r="BM16" s="674"/>
      <c r="BN16" s="675"/>
      <c r="BO16" s="674"/>
      <c r="BP16" s="675"/>
      <c r="BQ16" s="674"/>
      <c r="BR16" s="675"/>
      <c r="BS16" s="674"/>
      <c r="BT16" s="675"/>
      <c r="BU16" s="643">
        <f t="shared" si="7"/>
        <v>0</v>
      </c>
      <c r="BV16" s="644">
        <f t="shared" si="8"/>
        <v>0</v>
      </c>
      <c r="BW16" s="776">
        <f t="shared" si="9"/>
        <v>0</v>
      </c>
      <c r="BX16" s="644">
        <f t="shared" si="10"/>
        <v>0</v>
      </c>
      <c r="BY16" s="645"/>
      <c r="BZ16" s="338"/>
      <c r="CA16" s="338"/>
      <c r="CB16" s="338"/>
      <c r="CC16" s="338"/>
      <c r="CD16" s="338"/>
      <c r="CE16" s="338"/>
    </row>
    <row r="17" ht="16.5" customHeight="1">
      <c r="A17" s="821">
        <v>22.0</v>
      </c>
      <c r="B17" s="860"/>
      <c r="C17" s="858"/>
      <c r="D17" s="858"/>
      <c r="E17" s="670"/>
      <c r="F17" s="737"/>
      <c r="G17" s="773">
        <f t="shared" ref="G17:H17" si="22">K17+M17+O17+Q17+S17+U17+W17+Y17+AA17+AC17+AE17+AG17+AI17+AK17+AM17+AO17+AQ17+AS17+AU17+AW17+AY17+BA17+BC17+BE17+BG17+BI17+BK17+BM17+BO17+BQ17+BS17</f>
        <v>0</v>
      </c>
      <c r="H17" s="671">
        <f t="shared" si="22"/>
        <v>0</v>
      </c>
      <c r="I17" s="774">
        <f t="shared" si="6"/>
        <v>0</v>
      </c>
      <c r="J17" s="406"/>
      <c r="K17" s="674"/>
      <c r="L17" s="675"/>
      <c r="M17" s="674"/>
      <c r="N17" s="675"/>
      <c r="O17" s="674"/>
      <c r="P17" s="675"/>
      <c r="Q17" s="674"/>
      <c r="R17" s="675"/>
      <c r="S17" s="674"/>
      <c r="T17" s="675"/>
      <c r="U17" s="674"/>
      <c r="V17" s="675"/>
      <c r="W17" s="674"/>
      <c r="X17" s="675"/>
      <c r="Y17" s="674"/>
      <c r="Z17" s="675"/>
      <c r="AA17" s="674"/>
      <c r="AB17" s="675"/>
      <c r="AC17" s="674"/>
      <c r="AD17" s="675"/>
      <c r="AE17" s="674"/>
      <c r="AF17" s="675"/>
      <c r="AG17" s="674"/>
      <c r="AH17" s="675"/>
      <c r="AI17" s="674"/>
      <c r="AJ17" s="675"/>
      <c r="AK17" s="674"/>
      <c r="AL17" s="675"/>
      <c r="AM17" s="674"/>
      <c r="AN17" s="675"/>
      <c r="AO17" s="674"/>
      <c r="AP17" s="675"/>
      <c r="AQ17" s="674"/>
      <c r="AR17" s="675"/>
      <c r="AS17" s="674"/>
      <c r="AT17" s="675"/>
      <c r="AU17" s="674"/>
      <c r="AV17" s="675"/>
      <c r="AW17" s="674"/>
      <c r="AX17" s="675"/>
      <c r="AY17" s="674"/>
      <c r="AZ17" s="675"/>
      <c r="BA17" s="674"/>
      <c r="BB17" s="675"/>
      <c r="BC17" s="674"/>
      <c r="BD17" s="675"/>
      <c r="BE17" s="674"/>
      <c r="BF17" s="675"/>
      <c r="BG17" s="674"/>
      <c r="BH17" s="675"/>
      <c r="BI17" s="674"/>
      <c r="BJ17" s="675"/>
      <c r="BK17" s="674"/>
      <c r="BL17" s="675"/>
      <c r="BM17" s="674"/>
      <c r="BN17" s="675"/>
      <c r="BO17" s="674"/>
      <c r="BP17" s="675"/>
      <c r="BQ17" s="674"/>
      <c r="BR17" s="675"/>
      <c r="BS17" s="674"/>
      <c r="BT17" s="675"/>
      <c r="BU17" s="643">
        <f t="shared" si="7"/>
        <v>0</v>
      </c>
      <c r="BV17" s="644">
        <f t="shared" si="8"/>
        <v>0</v>
      </c>
      <c r="BW17" s="776">
        <f t="shared" si="9"/>
        <v>0</v>
      </c>
      <c r="BX17" s="644">
        <f t="shared" si="10"/>
        <v>0</v>
      </c>
      <c r="BY17" s="645"/>
      <c r="BZ17" s="338"/>
      <c r="CA17" s="338"/>
      <c r="CB17" s="338"/>
      <c r="CC17" s="338"/>
      <c r="CD17" s="338"/>
      <c r="CE17" s="338"/>
    </row>
    <row r="18" ht="16.5" customHeight="1">
      <c r="A18" s="821">
        <v>23.0</v>
      </c>
      <c r="B18" s="860"/>
      <c r="C18" s="858"/>
      <c r="D18" s="858"/>
      <c r="E18" s="670"/>
      <c r="F18" s="737"/>
      <c r="G18" s="773">
        <f t="shared" ref="G18:H18" si="23">K18+M18+O18+Q18+S18+U18+W18+Y18+AA18+AC18+AE18+AG18+AI18+AK18+AM18+AO18+AQ18+AS18+AU18+AW18+AY18+BA18+BC18+BE18+BG18+BI18+BK18+BM18+BO18+BQ18+BS18</f>
        <v>0</v>
      </c>
      <c r="H18" s="671">
        <f t="shared" si="23"/>
        <v>0</v>
      </c>
      <c r="I18" s="774">
        <f t="shared" si="6"/>
        <v>0</v>
      </c>
      <c r="J18" s="406"/>
      <c r="K18" s="674"/>
      <c r="L18" s="675"/>
      <c r="M18" s="674"/>
      <c r="N18" s="675"/>
      <c r="O18" s="674"/>
      <c r="P18" s="675"/>
      <c r="Q18" s="674"/>
      <c r="R18" s="675"/>
      <c r="S18" s="674"/>
      <c r="T18" s="675"/>
      <c r="U18" s="674"/>
      <c r="V18" s="675"/>
      <c r="W18" s="674"/>
      <c r="X18" s="675"/>
      <c r="Y18" s="674"/>
      <c r="Z18" s="675"/>
      <c r="AA18" s="674"/>
      <c r="AB18" s="675"/>
      <c r="AC18" s="674"/>
      <c r="AD18" s="675"/>
      <c r="AE18" s="674"/>
      <c r="AF18" s="675"/>
      <c r="AG18" s="674"/>
      <c r="AH18" s="675"/>
      <c r="AI18" s="674"/>
      <c r="AJ18" s="675"/>
      <c r="AK18" s="674"/>
      <c r="AL18" s="675"/>
      <c r="AM18" s="674"/>
      <c r="AN18" s="675"/>
      <c r="AO18" s="674"/>
      <c r="AP18" s="675"/>
      <c r="AQ18" s="674"/>
      <c r="AR18" s="675"/>
      <c r="AS18" s="674"/>
      <c r="AT18" s="675"/>
      <c r="AU18" s="674"/>
      <c r="AV18" s="675"/>
      <c r="AW18" s="674"/>
      <c r="AX18" s="675"/>
      <c r="AY18" s="674"/>
      <c r="AZ18" s="675"/>
      <c r="BA18" s="674"/>
      <c r="BB18" s="675"/>
      <c r="BC18" s="674"/>
      <c r="BD18" s="675"/>
      <c r="BE18" s="674"/>
      <c r="BF18" s="675"/>
      <c r="BG18" s="674"/>
      <c r="BH18" s="675"/>
      <c r="BI18" s="674"/>
      <c r="BJ18" s="675"/>
      <c r="BK18" s="674"/>
      <c r="BL18" s="675"/>
      <c r="BM18" s="674"/>
      <c r="BN18" s="675"/>
      <c r="BO18" s="674"/>
      <c r="BP18" s="675"/>
      <c r="BQ18" s="674"/>
      <c r="BR18" s="675"/>
      <c r="BS18" s="674"/>
      <c r="BT18" s="675"/>
      <c r="BU18" s="643">
        <f t="shared" si="7"/>
        <v>0</v>
      </c>
      <c r="BV18" s="644">
        <f t="shared" si="8"/>
        <v>0</v>
      </c>
      <c r="BW18" s="776">
        <f t="shared" si="9"/>
        <v>0</v>
      </c>
      <c r="BX18" s="644">
        <f t="shared" si="10"/>
        <v>0</v>
      </c>
      <c r="BY18" s="645"/>
      <c r="BZ18" s="338"/>
      <c r="CA18" s="338"/>
      <c r="CB18" s="338"/>
      <c r="CC18" s="338"/>
      <c r="CD18" s="338"/>
      <c r="CE18" s="338"/>
    </row>
    <row r="19" ht="16.5" customHeight="1">
      <c r="A19" s="821">
        <v>24.0</v>
      </c>
      <c r="B19" s="860"/>
      <c r="C19" s="858"/>
      <c r="D19" s="858"/>
      <c r="E19" s="670"/>
      <c r="F19" s="737"/>
      <c r="G19" s="773">
        <f t="shared" ref="G19:H19" si="24">K19+M19+O19+Q19+S19+U19+W19+Y19+AA19+AC19+AE19+AG19+AI19+AK19+AM19+AO19+AQ19+AS19+AU19+AW19+AY19+BA19+BC19+BE19+BG19+BI19+BK19+BM19+BO19+BQ19+BS19</f>
        <v>0</v>
      </c>
      <c r="H19" s="671">
        <f t="shared" si="24"/>
        <v>0</v>
      </c>
      <c r="I19" s="774">
        <f t="shared" si="6"/>
        <v>0</v>
      </c>
      <c r="J19" s="406"/>
      <c r="K19" s="674"/>
      <c r="L19" s="675"/>
      <c r="M19" s="674"/>
      <c r="N19" s="675"/>
      <c r="O19" s="674"/>
      <c r="P19" s="675"/>
      <c r="Q19" s="674"/>
      <c r="R19" s="675"/>
      <c r="S19" s="674"/>
      <c r="T19" s="675"/>
      <c r="U19" s="674"/>
      <c r="V19" s="675"/>
      <c r="W19" s="674"/>
      <c r="X19" s="675"/>
      <c r="Y19" s="674"/>
      <c r="Z19" s="675"/>
      <c r="AA19" s="674"/>
      <c r="AB19" s="675"/>
      <c r="AC19" s="674"/>
      <c r="AD19" s="675"/>
      <c r="AE19" s="674"/>
      <c r="AF19" s="675"/>
      <c r="AG19" s="674"/>
      <c r="AH19" s="675"/>
      <c r="AI19" s="674"/>
      <c r="AJ19" s="675"/>
      <c r="AK19" s="674"/>
      <c r="AL19" s="675"/>
      <c r="AM19" s="674"/>
      <c r="AN19" s="675"/>
      <c r="AO19" s="674"/>
      <c r="AP19" s="675"/>
      <c r="AQ19" s="674"/>
      <c r="AR19" s="675"/>
      <c r="AS19" s="674"/>
      <c r="AT19" s="675"/>
      <c r="AU19" s="674"/>
      <c r="AV19" s="675"/>
      <c r="AW19" s="674"/>
      <c r="AX19" s="675"/>
      <c r="AY19" s="674"/>
      <c r="AZ19" s="675"/>
      <c r="BA19" s="674"/>
      <c r="BB19" s="675"/>
      <c r="BC19" s="674"/>
      <c r="BD19" s="675"/>
      <c r="BE19" s="674"/>
      <c r="BF19" s="675"/>
      <c r="BG19" s="674"/>
      <c r="BH19" s="675"/>
      <c r="BI19" s="674"/>
      <c r="BJ19" s="675"/>
      <c r="BK19" s="674"/>
      <c r="BL19" s="675"/>
      <c r="BM19" s="674"/>
      <c r="BN19" s="675"/>
      <c r="BO19" s="674"/>
      <c r="BP19" s="675"/>
      <c r="BQ19" s="674"/>
      <c r="BR19" s="675"/>
      <c r="BS19" s="674"/>
      <c r="BT19" s="675"/>
      <c r="BU19" s="643">
        <f t="shared" si="7"/>
        <v>0</v>
      </c>
      <c r="BV19" s="644">
        <f t="shared" si="8"/>
        <v>0</v>
      </c>
      <c r="BW19" s="776">
        <f t="shared" si="9"/>
        <v>0</v>
      </c>
      <c r="BX19" s="644">
        <f t="shared" si="10"/>
        <v>0</v>
      </c>
      <c r="BY19" s="645"/>
      <c r="BZ19" s="338"/>
      <c r="CA19" s="338"/>
      <c r="CB19" s="338"/>
      <c r="CC19" s="338"/>
      <c r="CD19" s="338"/>
      <c r="CE19" s="338"/>
    </row>
    <row r="20" ht="15.75" customHeight="1">
      <c r="A20" s="821">
        <v>25.0</v>
      </c>
      <c r="B20" s="860"/>
      <c r="C20" s="858"/>
      <c r="D20" s="858"/>
      <c r="E20" s="670"/>
      <c r="F20" s="737"/>
      <c r="G20" s="773">
        <f t="shared" ref="G20:H20" si="25">K20+M20+O20+Q20+S20+U20+W20+Y20+AA20+AC20+AE20+AG20+AI20+AK20+AM20+AO20+AQ20+AS20+AU20+AW20+AY20+BA20+BC20+BE20+BG20+BI20+BK20+BM20+BO20+BQ20+BS20</f>
        <v>0</v>
      </c>
      <c r="H20" s="671">
        <f t="shared" si="25"/>
        <v>0</v>
      </c>
      <c r="I20" s="774">
        <f t="shared" si="6"/>
        <v>0</v>
      </c>
      <c r="J20" s="406"/>
      <c r="K20" s="640"/>
      <c r="L20" s="642"/>
      <c r="M20" s="640"/>
      <c r="N20" s="642"/>
      <c r="O20" s="640"/>
      <c r="P20" s="642"/>
      <c r="Q20" s="640"/>
      <c r="R20" s="642"/>
      <c r="S20" s="640"/>
      <c r="T20" s="642"/>
      <c r="U20" s="640"/>
      <c r="V20" s="642"/>
      <c r="W20" s="640"/>
      <c r="X20" s="642"/>
      <c r="Y20" s="640"/>
      <c r="Z20" s="642"/>
      <c r="AA20" s="640"/>
      <c r="AB20" s="642"/>
      <c r="AC20" s="640"/>
      <c r="AD20" s="642"/>
      <c r="AE20" s="640"/>
      <c r="AF20" s="642"/>
      <c r="AG20" s="640"/>
      <c r="AH20" s="642"/>
      <c r="AI20" s="640"/>
      <c r="AJ20" s="642"/>
      <c r="AK20" s="640"/>
      <c r="AL20" s="642"/>
      <c r="AM20" s="640"/>
      <c r="AN20" s="642"/>
      <c r="AO20" s="640"/>
      <c r="AP20" s="642"/>
      <c r="AQ20" s="640"/>
      <c r="AR20" s="642"/>
      <c r="AS20" s="640"/>
      <c r="AT20" s="642"/>
      <c r="AU20" s="640"/>
      <c r="AV20" s="642"/>
      <c r="AW20" s="640"/>
      <c r="AX20" s="642"/>
      <c r="AY20" s="640"/>
      <c r="AZ20" s="642"/>
      <c r="BA20" s="640"/>
      <c r="BB20" s="642"/>
      <c r="BC20" s="640"/>
      <c r="BD20" s="642"/>
      <c r="BE20" s="640"/>
      <c r="BF20" s="642"/>
      <c r="BG20" s="640"/>
      <c r="BH20" s="642"/>
      <c r="BI20" s="640"/>
      <c r="BJ20" s="642"/>
      <c r="BK20" s="640"/>
      <c r="BL20" s="642"/>
      <c r="BM20" s="640"/>
      <c r="BN20" s="642"/>
      <c r="BO20" s="640"/>
      <c r="BP20" s="642"/>
      <c r="BQ20" s="640"/>
      <c r="BR20" s="642"/>
      <c r="BS20" s="640"/>
      <c r="BT20" s="642"/>
      <c r="BU20" s="643">
        <f t="shared" si="7"/>
        <v>0</v>
      </c>
      <c r="BV20" s="644">
        <f t="shared" si="8"/>
        <v>0</v>
      </c>
      <c r="BW20" s="776">
        <f t="shared" si="9"/>
        <v>0</v>
      </c>
      <c r="BX20" s="644">
        <f t="shared" si="10"/>
        <v>0</v>
      </c>
      <c r="BY20" s="645"/>
      <c r="BZ20" s="338"/>
      <c r="CA20" s="338"/>
      <c r="CB20" s="338"/>
      <c r="CC20" s="338"/>
      <c r="CD20" s="338"/>
      <c r="CE20" s="338"/>
    </row>
    <row r="21" ht="15.75" customHeight="1">
      <c r="A21" s="821">
        <v>26.0</v>
      </c>
      <c r="B21" s="860"/>
      <c r="C21" s="858"/>
      <c r="D21" s="858"/>
      <c r="E21" s="670"/>
      <c r="F21" s="737"/>
      <c r="G21" s="773">
        <f t="shared" ref="G21:H21" si="26">K21+M21+O21+Q21+S21+U21+W21+Y21+AA21+AC21+AE21+AG21+AI21+AK21+AM21+AO21+AQ21+AS21+AU21+AW21+AY21+BA21+BC21+BE21+BG21+BI21+BK21+BM21+BO21+BQ21+BS21</f>
        <v>0</v>
      </c>
      <c r="H21" s="671">
        <f t="shared" si="26"/>
        <v>0</v>
      </c>
      <c r="I21" s="774">
        <f t="shared" si="6"/>
        <v>0</v>
      </c>
      <c r="J21" s="406"/>
      <c r="K21" s="640"/>
      <c r="L21" s="642"/>
      <c r="M21" s="640"/>
      <c r="N21" s="642"/>
      <c r="O21" s="640"/>
      <c r="P21" s="642"/>
      <c r="Q21" s="640"/>
      <c r="R21" s="642"/>
      <c r="S21" s="640"/>
      <c r="T21" s="642"/>
      <c r="U21" s="640"/>
      <c r="V21" s="642"/>
      <c r="W21" s="640"/>
      <c r="X21" s="642"/>
      <c r="Y21" s="640"/>
      <c r="Z21" s="642"/>
      <c r="AA21" s="640"/>
      <c r="AB21" s="642"/>
      <c r="AC21" s="640"/>
      <c r="AD21" s="642"/>
      <c r="AE21" s="640"/>
      <c r="AF21" s="642"/>
      <c r="AG21" s="640"/>
      <c r="AH21" s="642"/>
      <c r="AI21" s="640"/>
      <c r="AJ21" s="642"/>
      <c r="AK21" s="640"/>
      <c r="AL21" s="642"/>
      <c r="AM21" s="640"/>
      <c r="AN21" s="642"/>
      <c r="AO21" s="640"/>
      <c r="AP21" s="642"/>
      <c r="AQ21" s="640"/>
      <c r="AR21" s="642"/>
      <c r="AS21" s="640"/>
      <c r="AT21" s="642"/>
      <c r="AU21" s="640"/>
      <c r="AV21" s="642"/>
      <c r="AW21" s="640"/>
      <c r="AX21" s="642"/>
      <c r="AY21" s="640"/>
      <c r="AZ21" s="642"/>
      <c r="BA21" s="640"/>
      <c r="BB21" s="642"/>
      <c r="BC21" s="640"/>
      <c r="BD21" s="642"/>
      <c r="BE21" s="640"/>
      <c r="BF21" s="642"/>
      <c r="BG21" s="640"/>
      <c r="BH21" s="642"/>
      <c r="BI21" s="640"/>
      <c r="BJ21" s="642"/>
      <c r="BK21" s="640"/>
      <c r="BL21" s="642"/>
      <c r="BM21" s="640"/>
      <c r="BN21" s="642"/>
      <c r="BO21" s="640"/>
      <c r="BP21" s="642"/>
      <c r="BQ21" s="640"/>
      <c r="BR21" s="642"/>
      <c r="BS21" s="640"/>
      <c r="BT21" s="642"/>
      <c r="BU21" s="643">
        <f t="shared" si="7"/>
        <v>0</v>
      </c>
      <c r="BV21" s="644">
        <f t="shared" si="8"/>
        <v>0</v>
      </c>
      <c r="BW21" s="776">
        <f t="shared" si="9"/>
        <v>0</v>
      </c>
      <c r="BX21" s="644">
        <f t="shared" si="10"/>
        <v>0</v>
      </c>
      <c r="BY21" s="645"/>
      <c r="BZ21" s="338"/>
      <c r="CA21" s="338"/>
      <c r="CB21" s="338"/>
      <c r="CC21" s="338"/>
      <c r="CD21" s="338"/>
      <c r="CE21" s="338"/>
    </row>
    <row r="22" ht="21.0" customHeight="1">
      <c r="A22" s="821">
        <v>27.0</v>
      </c>
      <c r="B22" s="860"/>
      <c r="C22" s="858"/>
      <c r="D22" s="858"/>
      <c r="E22" s="670"/>
      <c r="F22" s="737"/>
      <c r="G22" s="773">
        <f t="shared" ref="G22:H22" si="27">K22+M22+O22+Q22+S22+U22+W22+Y22+AA22+AC22+AE22+AG22+AI22+AK22+AM22+AO22+AQ22+AS22+AU22+AW22+AY22+BA22+BC22+BE22+BG22+BI22+BK22+BM22+BO22+BQ22+BS22</f>
        <v>0</v>
      </c>
      <c r="H22" s="671">
        <f t="shared" si="27"/>
        <v>0</v>
      </c>
      <c r="I22" s="774">
        <f t="shared" si="6"/>
        <v>0</v>
      </c>
      <c r="J22" s="406"/>
      <c r="K22" s="747"/>
      <c r="L22" s="745"/>
      <c r="M22" s="747"/>
      <c r="N22" s="745"/>
      <c r="O22" s="747"/>
      <c r="P22" s="745"/>
      <c r="Q22" s="747"/>
      <c r="R22" s="745"/>
      <c r="S22" s="747"/>
      <c r="T22" s="745"/>
      <c r="U22" s="747"/>
      <c r="V22" s="745"/>
      <c r="W22" s="747"/>
      <c r="X22" s="745"/>
      <c r="Y22" s="747"/>
      <c r="Z22" s="745"/>
      <c r="AA22" s="747"/>
      <c r="AB22" s="745"/>
      <c r="AC22" s="747"/>
      <c r="AD22" s="745"/>
      <c r="AE22" s="747"/>
      <c r="AF22" s="745"/>
      <c r="AG22" s="747"/>
      <c r="AH22" s="745"/>
      <c r="AI22" s="747"/>
      <c r="AJ22" s="745"/>
      <c r="AK22" s="747"/>
      <c r="AL22" s="745"/>
      <c r="AM22" s="747"/>
      <c r="AN22" s="745"/>
      <c r="AO22" s="747"/>
      <c r="AP22" s="745"/>
      <c r="AQ22" s="747"/>
      <c r="AR22" s="745"/>
      <c r="AS22" s="747"/>
      <c r="AT22" s="745"/>
      <c r="AU22" s="747"/>
      <c r="AV22" s="745"/>
      <c r="AW22" s="747"/>
      <c r="AX22" s="745"/>
      <c r="AY22" s="747"/>
      <c r="AZ22" s="745"/>
      <c r="BA22" s="747"/>
      <c r="BB22" s="745"/>
      <c r="BC22" s="747"/>
      <c r="BD22" s="745"/>
      <c r="BE22" s="747"/>
      <c r="BF22" s="745"/>
      <c r="BG22" s="747"/>
      <c r="BH22" s="745"/>
      <c r="BI22" s="747"/>
      <c r="BJ22" s="745"/>
      <c r="BK22" s="747"/>
      <c r="BL22" s="745"/>
      <c r="BM22" s="747"/>
      <c r="BN22" s="745"/>
      <c r="BO22" s="747"/>
      <c r="BP22" s="745"/>
      <c r="BQ22" s="747"/>
      <c r="BR22" s="745"/>
      <c r="BS22" s="747"/>
      <c r="BT22" s="745"/>
      <c r="BU22" s="643">
        <f t="shared" si="7"/>
        <v>0</v>
      </c>
      <c r="BV22" s="644">
        <f t="shared" si="8"/>
        <v>0</v>
      </c>
      <c r="BW22" s="776">
        <f t="shared" si="9"/>
        <v>0</v>
      </c>
      <c r="BX22" s="644">
        <f t="shared" si="10"/>
        <v>0</v>
      </c>
      <c r="BY22" s="645"/>
      <c r="BZ22" s="338"/>
      <c r="CA22" s="338"/>
      <c r="CB22" s="338"/>
      <c r="CC22" s="338"/>
      <c r="CD22" s="338"/>
      <c r="CE22" s="338"/>
    </row>
    <row r="23" ht="15.75" customHeight="1">
      <c r="A23" s="821">
        <v>28.0</v>
      </c>
      <c r="B23" s="860"/>
      <c r="C23" s="858"/>
      <c r="D23" s="858"/>
      <c r="E23" s="670"/>
      <c r="F23" s="737"/>
      <c r="G23" s="773">
        <f t="shared" ref="G23:H23" si="28">K23+M23+O23+Q23+S23+U23+W23+Y23+AA23+AC23+AE23+AG23+AI23+AK23+AM23+AO23+AQ23+AS23+AU23+AW23+AY23+BA23+BC23+BE23+BG23+BI23+BK23+BM23+BO23+BQ23+BS23</f>
        <v>0</v>
      </c>
      <c r="H23" s="671">
        <f t="shared" si="28"/>
        <v>0</v>
      </c>
      <c r="I23" s="774">
        <f t="shared" si="6"/>
        <v>0</v>
      </c>
      <c r="J23" s="406"/>
      <c r="K23" s="640"/>
      <c r="L23" s="642"/>
      <c r="M23" s="640"/>
      <c r="N23" s="642"/>
      <c r="O23" s="640"/>
      <c r="P23" s="642"/>
      <c r="Q23" s="640"/>
      <c r="R23" s="642"/>
      <c r="S23" s="640"/>
      <c r="T23" s="642"/>
      <c r="U23" s="640"/>
      <c r="V23" s="642"/>
      <c r="W23" s="640"/>
      <c r="X23" s="642"/>
      <c r="Y23" s="640"/>
      <c r="Z23" s="642"/>
      <c r="AA23" s="640"/>
      <c r="AB23" s="642"/>
      <c r="AC23" s="640"/>
      <c r="AD23" s="642"/>
      <c r="AE23" s="640"/>
      <c r="AF23" s="642"/>
      <c r="AG23" s="640"/>
      <c r="AH23" s="642"/>
      <c r="AI23" s="640"/>
      <c r="AJ23" s="642"/>
      <c r="AK23" s="640"/>
      <c r="AL23" s="642"/>
      <c r="AM23" s="640"/>
      <c r="AN23" s="642"/>
      <c r="AO23" s="640"/>
      <c r="AP23" s="642"/>
      <c r="AQ23" s="640"/>
      <c r="AR23" s="642"/>
      <c r="AS23" s="640"/>
      <c r="AT23" s="642"/>
      <c r="AU23" s="640"/>
      <c r="AV23" s="642"/>
      <c r="AW23" s="640"/>
      <c r="AX23" s="642"/>
      <c r="AY23" s="640"/>
      <c r="AZ23" s="642"/>
      <c r="BA23" s="640"/>
      <c r="BB23" s="642"/>
      <c r="BC23" s="640"/>
      <c r="BD23" s="642"/>
      <c r="BE23" s="640"/>
      <c r="BF23" s="642"/>
      <c r="BG23" s="640"/>
      <c r="BH23" s="642"/>
      <c r="BI23" s="640"/>
      <c r="BJ23" s="642"/>
      <c r="BK23" s="640"/>
      <c r="BL23" s="642"/>
      <c r="BM23" s="640"/>
      <c r="BN23" s="642"/>
      <c r="BO23" s="640"/>
      <c r="BP23" s="642"/>
      <c r="BQ23" s="640"/>
      <c r="BR23" s="642"/>
      <c r="BS23" s="640"/>
      <c r="BT23" s="642"/>
      <c r="BU23" s="643">
        <f t="shared" si="7"/>
        <v>0</v>
      </c>
      <c r="BV23" s="644">
        <f t="shared" si="8"/>
        <v>0</v>
      </c>
      <c r="BW23" s="776">
        <f t="shared" si="9"/>
        <v>0</v>
      </c>
      <c r="BX23" s="644">
        <f t="shared" si="10"/>
        <v>0</v>
      </c>
      <c r="BY23" s="645"/>
      <c r="BZ23" s="338"/>
      <c r="CA23" s="338"/>
      <c r="CB23" s="338"/>
      <c r="CC23" s="338"/>
      <c r="CD23" s="338"/>
      <c r="CE23" s="338"/>
    </row>
    <row r="24" ht="15.75" customHeight="1">
      <c r="A24" s="821">
        <v>29.0</v>
      </c>
      <c r="B24" s="860"/>
      <c r="C24" s="858"/>
      <c r="D24" s="858"/>
      <c r="E24" s="670"/>
      <c r="F24" s="737"/>
      <c r="G24" s="773">
        <f t="shared" ref="G24:H24" si="29">K24+M24+O24+Q24+S24+U24+W24+Y24+AA24+AC24+AE24+AG24+AI24+AK24+AM24+AO24+AQ24+AS24+AU24+AW24+AY24+BA24+BC24+BE24+BG24+BI24+BK24+BM24+BO24+BQ24+BS24</f>
        <v>0</v>
      </c>
      <c r="H24" s="671">
        <f t="shared" si="29"/>
        <v>0</v>
      </c>
      <c r="I24" s="774">
        <f t="shared" si="6"/>
        <v>0</v>
      </c>
      <c r="J24" s="406"/>
      <c r="K24" s="640"/>
      <c r="L24" s="642"/>
      <c r="M24" s="640"/>
      <c r="N24" s="642"/>
      <c r="O24" s="640"/>
      <c r="P24" s="642"/>
      <c r="Q24" s="640"/>
      <c r="R24" s="642"/>
      <c r="S24" s="640"/>
      <c r="T24" s="642"/>
      <c r="U24" s="640"/>
      <c r="V24" s="642"/>
      <c r="W24" s="640"/>
      <c r="X24" s="642"/>
      <c r="Y24" s="640"/>
      <c r="Z24" s="642"/>
      <c r="AA24" s="640"/>
      <c r="AB24" s="642"/>
      <c r="AC24" s="640"/>
      <c r="AD24" s="642"/>
      <c r="AE24" s="640"/>
      <c r="AF24" s="642"/>
      <c r="AG24" s="640"/>
      <c r="AH24" s="642"/>
      <c r="AI24" s="640"/>
      <c r="AJ24" s="642"/>
      <c r="AK24" s="640"/>
      <c r="AL24" s="642"/>
      <c r="AM24" s="640"/>
      <c r="AN24" s="642"/>
      <c r="AO24" s="640"/>
      <c r="AP24" s="642"/>
      <c r="AQ24" s="640"/>
      <c r="AR24" s="642"/>
      <c r="AS24" s="640"/>
      <c r="AT24" s="642"/>
      <c r="AU24" s="640"/>
      <c r="AV24" s="642"/>
      <c r="AW24" s="640"/>
      <c r="AX24" s="642"/>
      <c r="AY24" s="640"/>
      <c r="AZ24" s="642"/>
      <c r="BA24" s="640"/>
      <c r="BB24" s="642"/>
      <c r="BC24" s="640"/>
      <c r="BD24" s="642"/>
      <c r="BE24" s="640"/>
      <c r="BF24" s="642"/>
      <c r="BG24" s="640"/>
      <c r="BH24" s="642"/>
      <c r="BI24" s="640"/>
      <c r="BJ24" s="642"/>
      <c r="BK24" s="640"/>
      <c r="BL24" s="642"/>
      <c r="BM24" s="640"/>
      <c r="BN24" s="642"/>
      <c r="BO24" s="640"/>
      <c r="BP24" s="642"/>
      <c r="BQ24" s="640"/>
      <c r="BR24" s="642"/>
      <c r="BS24" s="640"/>
      <c r="BT24" s="642"/>
      <c r="BU24" s="643">
        <f t="shared" si="7"/>
        <v>0</v>
      </c>
      <c r="BV24" s="644">
        <f t="shared" si="8"/>
        <v>0</v>
      </c>
      <c r="BW24" s="776">
        <f t="shared" si="9"/>
        <v>0</v>
      </c>
      <c r="BX24" s="644">
        <f t="shared" si="10"/>
        <v>0</v>
      </c>
      <c r="BY24" s="645"/>
      <c r="BZ24" s="338"/>
      <c r="CA24" s="338"/>
      <c r="CB24" s="338"/>
      <c r="CC24" s="338"/>
      <c r="CD24" s="338"/>
      <c r="CE24" s="338"/>
    </row>
    <row r="25" ht="15.75" customHeight="1">
      <c r="A25" s="821">
        <v>30.0</v>
      </c>
      <c r="B25" s="860"/>
      <c r="C25" s="858"/>
      <c r="D25" s="858"/>
      <c r="E25" s="670"/>
      <c r="F25" s="737"/>
      <c r="G25" s="773">
        <f t="shared" ref="G25:H25" si="30">K25+M25+O25+Q25+S25+U25+W25+Y25+AA25+AC25+AE25+AG25+AI25+AK25+AM25+AO25+AQ25+AS25+AU25+AW25+AY25+BA25+BC25+BE25+BG25+BI25+BK25+BM25+BO25+BQ25+BS25</f>
        <v>0</v>
      </c>
      <c r="H25" s="671">
        <f t="shared" si="30"/>
        <v>0</v>
      </c>
      <c r="I25" s="774">
        <f t="shared" si="6"/>
        <v>0</v>
      </c>
      <c r="J25" s="406"/>
      <c r="K25" s="640"/>
      <c r="L25" s="642"/>
      <c r="M25" s="640"/>
      <c r="N25" s="642"/>
      <c r="O25" s="640"/>
      <c r="P25" s="642"/>
      <c r="Q25" s="640"/>
      <c r="R25" s="642"/>
      <c r="S25" s="640"/>
      <c r="T25" s="642"/>
      <c r="U25" s="640"/>
      <c r="V25" s="642"/>
      <c r="W25" s="640"/>
      <c r="X25" s="642"/>
      <c r="Y25" s="640"/>
      <c r="Z25" s="642"/>
      <c r="AA25" s="640"/>
      <c r="AB25" s="642"/>
      <c r="AC25" s="640"/>
      <c r="AD25" s="642"/>
      <c r="AE25" s="640"/>
      <c r="AF25" s="642"/>
      <c r="AG25" s="640"/>
      <c r="AH25" s="642"/>
      <c r="AI25" s="640"/>
      <c r="AJ25" s="642"/>
      <c r="AK25" s="640"/>
      <c r="AL25" s="642"/>
      <c r="AM25" s="640"/>
      <c r="AN25" s="642"/>
      <c r="AO25" s="640"/>
      <c r="AP25" s="642"/>
      <c r="AQ25" s="640"/>
      <c r="AR25" s="642"/>
      <c r="AS25" s="640"/>
      <c r="AT25" s="642"/>
      <c r="AU25" s="640"/>
      <c r="AV25" s="642"/>
      <c r="AW25" s="640"/>
      <c r="AX25" s="642"/>
      <c r="AY25" s="640"/>
      <c r="AZ25" s="642"/>
      <c r="BA25" s="640"/>
      <c r="BB25" s="642"/>
      <c r="BC25" s="640"/>
      <c r="BD25" s="642"/>
      <c r="BE25" s="640"/>
      <c r="BF25" s="642"/>
      <c r="BG25" s="640"/>
      <c r="BH25" s="642"/>
      <c r="BI25" s="640"/>
      <c r="BJ25" s="642"/>
      <c r="BK25" s="640"/>
      <c r="BL25" s="642"/>
      <c r="BM25" s="640"/>
      <c r="BN25" s="642"/>
      <c r="BO25" s="640"/>
      <c r="BP25" s="642"/>
      <c r="BQ25" s="640"/>
      <c r="BR25" s="642"/>
      <c r="BS25" s="640"/>
      <c r="BT25" s="642"/>
      <c r="BU25" s="643">
        <f t="shared" si="7"/>
        <v>0</v>
      </c>
      <c r="BV25" s="644">
        <f t="shared" si="8"/>
        <v>0</v>
      </c>
      <c r="BW25" s="776">
        <f t="shared" si="9"/>
        <v>0</v>
      </c>
      <c r="BX25" s="644">
        <f t="shared" si="10"/>
        <v>0</v>
      </c>
      <c r="BY25" s="645"/>
      <c r="BZ25" s="338"/>
      <c r="CA25" s="338"/>
      <c r="CB25" s="338"/>
      <c r="CC25" s="338"/>
      <c r="CD25" s="338"/>
      <c r="CE25" s="338"/>
    </row>
    <row r="26" ht="15.75" customHeight="1">
      <c r="A26" s="821">
        <v>31.0</v>
      </c>
      <c r="B26" s="860"/>
      <c r="C26" s="858"/>
      <c r="D26" s="858"/>
      <c r="E26" s="670"/>
      <c r="F26" s="737"/>
      <c r="G26" s="773">
        <f t="shared" ref="G26:H26" si="31">K26+M26+O26+Q26+S26+U26+W26+Y26+AA26+AC26+AE26+AG26+AI26+AK26+AM26+AO26+AQ26+AS26+AU26+AW26+AY26+BA26+BC26+BE26+BG26+BI26+BK26+BM26+BO26+BQ26+BS26</f>
        <v>0</v>
      </c>
      <c r="H26" s="671">
        <f t="shared" si="31"/>
        <v>0</v>
      </c>
      <c r="I26" s="774">
        <f t="shared" si="6"/>
        <v>0</v>
      </c>
      <c r="J26" s="406"/>
      <c r="K26" s="640"/>
      <c r="L26" s="642"/>
      <c r="M26" s="640"/>
      <c r="N26" s="642"/>
      <c r="O26" s="640"/>
      <c r="P26" s="642"/>
      <c r="Q26" s="640"/>
      <c r="R26" s="642"/>
      <c r="S26" s="640"/>
      <c r="T26" s="642"/>
      <c r="U26" s="640"/>
      <c r="V26" s="642"/>
      <c r="W26" s="640"/>
      <c r="X26" s="642"/>
      <c r="Y26" s="640"/>
      <c r="Z26" s="642"/>
      <c r="AA26" s="640"/>
      <c r="AB26" s="642"/>
      <c r="AC26" s="640"/>
      <c r="AD26" s="642"/>
      <c r="AE26" s="640"/>
      <c r="AF26" s="642"/>
      <c r="AG26" s="640"/>
      <c r="AH26" s="642"/>
      <c r="AI26" s="640"/>
      <c r="AJ26" s="642"/>
      <c r="AK26" s="640"/>
      <c r="AL26" s="642"/>
      <c r="AM26" s="640"/>
      <c r="AN26" s="642"/>
      <c r="AO26" s="640"/>
      <c r="AP26" s="642"/>
      <c r="AQ26" s="640"/>
      <c r="AR26" s="642"/>
      <c r="AS26" s="640"/>
      <c r="AT26" s="642"/>
      <c r="AU26" s="640"/>
      <c r="AV26" s="642"/>
      <c r="AW26" s="640"/>
      <c r="AX26" s="642"/>
      <c r="AY26" s="640"/>
      <c r="AZ26" s="642"/>
      <c r="BA26" s="640"/>
      <c r="BB26" s="642"/>
      <c r="BC26" s="640"/>
      <c r="BD26" s="642"/>
      <c r="BE26" s="640"/>
      <c r="BF26" s="642"/>
      <c r="BG26" s="640"/>
      <c r="BH26" s="642"/>
      <c r="BI26" s="640"/>
      <c r="BJ26" s="642"/>
      <c r="BK26" s="640"/>
      <c r="BL26" s="642"/>
      <c r="BM26" s="640"/>
      <c r="BN26" s="642"/>
      <c r="BO26" s="640"/>
      <c r="BP26" s="642"/>
      <c r="BQ26" s="640"/>
      <c r="BR26" s="642"/>
      <c r="BS26" s="640"/>
      <c r="BT26" s="642"/>
      <c r="BU26" s="643">
        <f t="shared" si="7"/>
        <v>0</v>
      </c>
      <c r="BV26" s="644">
        <f t="shared" si="8"/>
        <v>0</v>
      </c>
      <c r="BW26" s="776">
        <f t="shared" si="9"/>
        <v>0</v>
      </c>
      <c r="BX26" s="644">
        <f t="shared" si="10"/>
        <v>0</v>
      </c>
      <c r="BY26" s="645"/>
      <c r="BZ26" s="338"/>
      <c r="CA26" s="338"/>
      <c r="CB26" s="338"/>
      <c r="CC26" s="338"/>
      <c r="CD26" s="338"/>
      <c r="CE26" s="338"/>
    </row>
    <row r="27" ht="15.75" customHeight="1">
      <c r="A27" s="821">
        <v>32.0</v>
      </c>
      <c r="B27" s="860"/>
      <c r="C27" s="858"/>
      <c r="D27" s="858"/>
      <c r="E27" s="670"/>
      <c r="F27" s="861"/>
      <c r="G27" s="773">
        <f t="shared" ref="G27:H27" si="32">K27+M27+O27+Q27+S27+U27+W27+Y27+AA27+AC27+AE27+AG27+AI27+AK27+AM27+AO27+AQ27+AS27+AU27+AW27+AY27+BA27+BC27+BE27+BG27+BI27+BK27+BM27+BO27+BQ27+BS27</f>
        <v>0</v>
      </c>
      <c r="H27" s="671">
        <f t="shared" si="32"/>
        <v>0</v>
      </c>
      <c r="I27" s="774">
        <f t="shared" si="6"/>
        <v>0</v>
      </c>
      <c r="J27" s="406"/>
      <c r="K27" s="640"/>
      <c r="L27" s="642"/>
      <c r="M27" s="640"/>
      <c r="N27" s="642"/>
      <c r="O27" s="640"/>
      <c r="P27" s="642"/>
      <c r="Q27" s="640"/>
      <c r="R27" s="642"/>
      <c r="S27" s="640"/>
      <c r="T27" s="642"/>
      <c r="U27" s="640"/>
      <c r="V27" s="642"/>
      <c r="W27" s="640"/>
      <c r="X27" s="642"/>
      <c r="Y27" s="640"/>
      <c r="Z27" s="642"/>
      <c r="AA27" s="640"/>
      <c r="AB27" s="642"/>
      <c r="AC27" s="640"/>
      <c r="AD27" s="642"/>
      <c r="AE27" s="640"/>
      <c r="AF27" s="642"/>
      <c r="AG27" s="640"/>
      <c r="AH27" s="642"/>
      <c r="AI27" s="640"/>
      <c r="AJ27" s="642"/>
      <c r="AK27" s="640"/>
      <c r="AL27" s="642"/>
      <c r="AM27" s="640"/>
      <c r="AN27" s="642"/>
      <c r="AO27" s="640"/>
      <c r="AP27" s="642"/>
      <c r="AQ27" s="640"/>
      <c r="AR27" s="642"/>
      <c r="AS27" s="640"/>
      <c r="AT27" s="642"/>
      <c r="AU27" s="640"/>
      <c r="AV27" s="642"/>
      <c r="AW27" s="640"/>
      <c r="AX27" s="642"/>
      <c r="AY27" s="640"/>
      <c r="AZ27" s="642"/>
      <c r="BA27" s="640"/>
      <c r="BB27" s="642"/>
      <c r="BC27" s="640"/>
      <c r="BD27" s="642"/>
      <c r="BE27" s="640"/>
      <c r="BF27" s="642"/>
      <c r="BG27" s="640"/>
      <c r="BH27" s="642"/>
      <c r="BI27" s="640"/>
      <c r="BJ27" s="642"/>
      <c r="BK27" s="640"/>
      <c r="BL27" s="642"/>
      <c r="BM27" s="640"/>
      <c r="BN27" s="642"/>
      <c r="BO27" s="640"/>
      <c r="BP27" s="642"/>
      <c r="BQ27" s="640"/>
      <c r="BR27" s="642"/>
      <c r="BS27" s="640"/>
      <c r="BT27" s="642"/>
      <c r="BU27" s="643">
        <f t="shared" si="7"/>
        <v>0</v>
      </c>
      <c r="BV27" s="644">
        <f t="shared" si="8"/>
        <v>0</v>
      </c>
      <c r="BW27" s="776">
        <f t="shared" si="9"/>
        <v>0</v>
      </c>
      <c r="BX27" s="644">
        <f t="shared" si="10"/>
        <v>0</v>
      </c>
      <c r="BY27" s="645"/>
      <c r="BZ27" s="338"/>
      <c r="CA27" s="338"/>
      <c r="CB27" s="338"/>
      <c r="CC27" s="338"/>
      <c r="CD27" s="338"/>
      <c r="CE27" s="338"/>
    </row>
    <row r="28" ht="15.75" customHeight="1">
      <c r="A28" s="821">
        <v>33.0</v>
      </c>
      <c r="B28" s="860"/>
      <c r="C28" s="858"/>
      <c r="D28" s="858"/>
      <c r="E28" s="670"/>
      <c r="F28" s="861"/>
      <c r="G28" s="773">
        <f t="shared" ref="G28:H28" si="33">K28+M28+O28+Q28+S28+U28+W28+Y28+AA28+AC28+AE28+AG28+AI28+AK28+AM28+AO28+AQ28+AS28+AU28+AW28+AY28+BA28+BC28+BE28+BG28+BI28+BK28+BM28+BO28+BQ28+BS28</f>
        <v>0</v>
      </c>
      <c r="H28" s="671">
        <f t="shared" si="33"/>
        <v>0</v>
      </c>
      <c r="I28" s="774">
        <f t="shared" si="6"/>
        <v>0</v>
      </c>
      <c r="J28" s="406"/>
      <c r="K28" s="640"/>
      <c r="L28" s="642"/>
      <c r="M28" s="640"/>
      <c r="N28" s="642"/>
      <c r="O28" s="640"/>
      <c r="P28" s="642"/>
      <c r="Q28" s="640"/>
      <c r="R28" s="642"/>
      <c r="S28" s="640"/>
      <c r="T28" s="642"/>
      <c r="U28" s="640"/>
      <c r="V28" s="642"/>
      <c r="W28" s="640"/>
      <c r="X28" s="642"/>
      <c r="Y28" s="640"/>
      <c r="Z28" s="642"/>
      <c r="AA28" s="640"/>
      <c r="AB28" s="642"/>
      <c r="AC28" s="640"/>
      <c r="AD28" s="642"/>
      <c r="AE28" s="640"/>
      <c r="AF28" s="642"/>
      <c r="AG28" s="640"/>
      <c r="AH28" s="642"/>
      <c r="AI28" s="640"/>
      <c r="AJ28" s="642"/>
      <c r="AK28" s="640"/>
      <c r="AL28" s="642"/>
      <c r="AM28" s="640"/>
      <c r="AN28" s="642"/>
      <c r="AO28" s="640"/>
      <c r="AP28" s="642"/>
      <c r="AQ28" s="640"/>
      <c r="AR28" s="642"/>
      <c r="AS28" s="640"/>
      <c r="AT28" s="642"/>
      <c r="AU28" s="640"/>
      <c r="AV28" s="642"/>
      <c r="AW28" s="640"/>
      <c r="AX28" s="642"/>
      <c r="AY28" s="640"/>
      <c r="AZ28" s="642"/>
      <c r="BA28" s="640"/>
      <c r="BB28" s="642"/>
      <c r="BC28" s="640"/>
      <c r="BD28" s="642"/>
      <c r="BE28" s="640"/>
      <c r="BF28" s="642"/>
      <c r="BG28" s="640"/>
      <c r="BH28" s="642"/>
      <c r="BI28" s="640"/>
      <c r="BJ28" s="642"/>
      <c r="BK28" s="640"/>
      <c r="BL28" s="642"/>
      <c r="BM28" s="640"/>
      <c r="BN28" s="642"/>
      <c r="BO28" s="640"/>
      <c r="BP28" s="642"/>
      <c r="BQ28" s="640"/>
      <c r="BR28" s="642"/>
      <c r="BS28" s="640"/>
      <c r="BT28" s="642"/>
      <c r="BU28" s="643">
        <f t="shared" si="7"/>
        <v>0</v>
      </c>
      <c r="BV28" s="644">
        <f t="shared" si="8"/>
        <v>0</v>
      </c>
      <c r="BW28" s="776">
        <f t="shared" si="9"/>
        <v>0</v>
      </c>
      <c r="BX28" s="644">
        <f t="shared" si="10"/>
        <v>0</v>
      </c>
      <c r="BY28" s="645"/>
      <c r="BZ28" s="338"/>
      <c r="CA28" s="338"/>
      <c r="CB28" s="338"/>
      <c r="CC28" s="338"/>
      <c r="CD28" s="338"/>
      <c r="CE28" s="338"/>
    </row>
    <row r="29" ht="15.75" customHeight="1">
      <c r="A29" s="821">
        <v>34.0</v>
      </c>
      <c r="B29" s="860"/>
      <c r="C29" s="858"/>
      <c r="D29" s="858"/>
      <c r="E29" s="670"/>
      <c r="F29" s="737"/>
      <c r="G29" s="773">
        <f t="shared" ref="G29:H29" si="34">K29+M29+O29+Q29+S29+U29+W29+Y29+AA29+AC29+AE29+AG29+AI29+AK29+AM29+AO29+AQ29+AS29+AU29+AW29+AY29+BA29+BC29+BE29+BG29+BI29+BK29+BM29+BO29+BQ29+BS29</f>
        <v>0</v>
      </c>
      <c r="H29" s="671">
        <f t="shared" si="34"/>
        <v>0</v>
      </c>
      <c r="I29" s="774">
        <f t="shared" si="6"/>
        <v>0</v>
      </c>
      <c r="J29" s="406"/>
      <c r="K29" s="640"/>
      <c r="L29" s="642"/>
      <c r="M29" s="640"/>
      <c r="N29" s="642"/>
      <c r="O29" s="640"/>
      <c r="P29" s="642"/>
      <c r="Q29" s="640"/>
      <c r="R29" s="642"/>
      <c r="S29" s="640"/>
      <c r="T29" s="642"/>
      <c r="U29" s="640"/>
      <c r="V29" s="642"/>
      <c r="W29" s="640"/>
      <c r="X29" s="642"/>
      <c r="Y29" s="640"/>
      <c r="Z29" s="642"/>
      <c r="AA29" s="640"/>
      <c r="AB29" s="642"/>
      <c r="AC29" s="640"/>
      <c r="AD29" s="642"/>
      <c r="AE29" s="640"/>
      <c r="AF29" s="642"/>
      <c r="AG29" s="640"/>
      <c r="AH29" s="642"/>
      <c r="AI29" s="640"/>
      <c r="AJ29" s="642"/>
      <c r="AK29" s="640"/>
      <c r="AL29" s="642"/>
      <c r="AM29" s="640"/>
      <c r="AN29" s="642"/>
      <c r="AO29" s="640"/>
      <c r="AP29" s="642"/>
      <c r="AQ29" s="640"/>
      <c r="AR29" s="642"/>
      <c r="AS29" s="640"/>
      <c r="AT29" s="642"/>
      <c r="AU29" s="640"/>
      <c r="AV29" s="642"/>
      <c r="AW29" s="640"/>
      <c r="AX29" s="642"/>
      <c r="AY29" s="640"/>
      <c r="AZ29" s="642"/>
      <c r="BA29" s="640"/>
      <c r="BB29" s="642"/>
      <c r="BC29" s="640"/>
      <c r="BD29" s="642"/>
      <c r="BE29" s="640"/>
      <c r="BF29" s="642"/>
      <c r="BG29" s="640"/>
      <c r="BH29" s="642"/>
      <c r="BI29" s="640"/>
      <c r="BJ29" s="642"/>
      <c r="BK29" s="640"/>
      <c r="BL29" s="642"/>
      <c r="BM29" s="640"/>
      <c r="BN29" s="642"/>
      <c r="BO29" s="640"/>
      <c r="BP29" s="642"/>
      <c r="BQ29" s="640"/>
      <c r="BR29" s="642"/>
      <c r="BS29" s="640"/>
      <c r="BT29" s="642"/>
      <c r="BU29" s="643">
        <f t="shared" si="7"/>
        <v>0</v>
      </c>
      <c r="BV29" s="644">
        <f t="shared" si="8"/>
        <v>0</v>
      </c>
      <c r="BW29" s="776">
        <f t="shared" si="9"/>
        <v>0</v>
      </c>
      <c r="BX29" s="644">
        <f t="shared" si="10"/>
        <v>0</v>
      </c>
      <c r="BY29" s="645"/>
      <c r="BZ29" s="338"/>
      <c r="CA29" s="338"/>
      <c r="CB29" s="338"/>
      <c r="CC29" s="338"/>
      <c r="CD29" s="338"/>
      <c r="CE29" s="338"/>
    </row>
    <row r="30" ht="15.75" customHeight="1">
      <c r="A30" s="821">
        <v>35.0</v>
      </c>
      <c r="B30" s="860"/>
      <c r="C30" s="858"/>
      <c r="D30" s="858"/>
      <c r="E30" s="670"/>
      <c r="F30" s="737"/>
      <c r="G30" s="773">
        <f t="shared" ref="G30:H30" si="35">K30+M30+O30+Q30+S30+U30+W30+Y30+AA30+AC30+AE30+AG30+AI30+AK30+AM30+AO30+AQ30+AS30+AU30+AW30+AY30+BA30+BC30+BE30+BG30+BI30+BK30+BM30+BO30+BQ30+BS30</f>
        <v>0</v>
      </c>
      <c r="H30" s="671">
        <f t="shared" si="35"/>
        <v>0</v>
      </c>
      <c r="I30" s="774">
        <f t="shared" si="6"/>
        <v>0</v>
      </c>
      <c r="J30" s="406"/>
      <c r="K30" s="640"/>
      <c r="L30" s="642"/>
      <c r="M30" s="640"/>
      <c r="N30" s="642"/>
      <c r="O30" s="640"/>
      <c r="P30" s="642"/>
      <c r="Q30" s="640"/>
      <c r="R30" s="642"/>
      <c r="S30" s="640"/>
      <c r="T30" s="642"/>
      <c r="U30" s="640"/>
      <c r="V30" s="642"/>
      <c r="W30" s="640"/>
      <c r="X30" s="642"/>
      <c r="Y30" s="640"/>
      <c r="Z30" s="642"/>
      <c r="AA30" s="640"/>
      <c r="AB30" s="642"/>
      <c r="AC30" s="640"/>
      <c r="AD30" s="642"/>
      <c r="AE30" s="640"/>
      <c r="AF30" s="642"/>
      <c r="AG30" s="640"/>
      <c r="AH30" s="642"/>
      <c r="AI30" s="640"/>
      <c r="AJ30" s="642"/>
      <c r="AK30" s="640"/>
      <c r="AL30" s="642"/>
      <c r="AM30" s="640"/>
      <c r="AN30" s="642"/>
      <c r="AO30" s="640"/>
      <c r="AP30" s="642"/>
      <c r="AQ30" s="640"/>
      <c r="AR30" s="642"/>
      <c r="AS30" s="640"/>
      <c r="AT30" s="642"/>
      <c r="AU30" s="640"/>
      <c r="AV30" s="642"/>
      <c r="AW30" s="640"/>
      <c r="AX30" s="642"/>
      <c r="AY30" s="640"/>
      <c r="AZ30" s="642"/>
      <c r="BA30" s="640"/>
      <c r="BB30" s="642"/>
      <c r="BC30" s="640"/>
      <c r="BD30" s="642"/>
      <c r="BE30" s="640"/>
      <c r="BF30" s="642"/>
      <c r="BG30" s="640"/>
      <c r="BH30" s="642"/>
      <c r="BI30" s="640"/>
      <c r="BJ30" s="642"/>
      <c r="BK30" s="640"/>
      <c r="BL30" s="642"/>
      <c r="BM30" s="640"/>
      <c r="BN30" s="642"/>
      <c r="BO30" s="640"/>
      <c r="BP30" s="642"/>
      <c r="BQ30" s="640"/>
      <c r="BR30" s="642"/>
      <c r="BS30" s="640"/>
      <c r="BT30" s="642"/>
      <c r="BU30" s="643">
        <f t="shared" si="7"/>
        <v>0</v>
      </c>
      <c r="BV30" s="644">
        <f t="shared" si="8"/>
        <v>0</v>
      </c>
      <c r="BW30" s="776">
        <f t="shared" si="9"/>
        <v>0</v>
      </c>
      <c r="BX30" s="644">
        <f t="shared" si="10"/>
        <v>0</v>
      </c>
      <c r="BY30" s="645"/>
      <c r="BZ30" s="338"/>
      <c r="CA30" s="338"/>
      <c r="CB30" s="338"/>
      <c r="CC30" s="338"/>
      <c r="CD30" s="338"/>
      <c r="CE30" s="338"/>
    </row>
    <row r="31" ht="15.75" customHeight="1">
      <c r="A31" s="821">
        <v>36.0</v>
      </c>
      <c r="B31" s="860"/>
      <c r="C31" s="858"/>
      <c r="D31" s="858"/>
      <c r="E31" s="670"/>
      <c r="F31" s="737"/>
      <c r="G31" s="773">
        <f t="shared" ref="G31:H31" si="36">K31+M31+O31+Q31+S31+U31+W31+Y31+AA31+AC31+AE31+AG31+AI31+AK31+AM31+AO31+AQ31+AS31+AU31+AW31+AY31+BA31+BC31+BE31+BG31+BI31+BK31+BM31+BO31+BQ31+BS31</f>
        <v>0</v>
      </c>
      <c r="H31" s="671">
        <f t="shared" si="36"/>
        <v>0</v>
      </c>
      <c r="I31" s="774">
        <f t="shared" si="6"/>
        <v>0</v>
      </c>
      <c r="J31" s="406"/>
      <c r="K31" s="640"/>
      <c r="L31" s="642"/>
      <c r="M31" s="640"/>
      <c r="N31" s="642"/>
      <c r="O31" s="640"/>
      <c r="P31" s="642"/>
      <c r="Q31" s="640"/>
      <c r="R31" s="642"/>
      <c r="S31" s="640"/>
      <c r="T31" s="642"/>
      <c r="U31" s="640"/>
      <c r="V31" s="642"/>
      <c r="W31" s="640"/>
      <c r="X31" s="642"/>
      <c r="Y31" s="640"/>
      <c r="Z31" s="642"/>
      <c r="AA31" s="640"/>
      <c r="AB31" s="642"/>
      <c r="AC31" s="640"/>
      <c r="AD31" s="642"/>
      <c r="AE31" s="640"/>
      <c r="AF31" s="642"/>
      <c r="AG31" s="640"/>
      <c r="AH31" s="642"/>
      <c r="AI31" s="640"/>
      <c r="AJ31" s="642"/>
      <c r="AK31" s="640"/>
      <c r="AL31" s="642"/>
      <c r="AM31" s="640"/>
      <c r="AN31" s="642"/>
      <c r="AO31" s="640"/>
      <c r="AP31" s="642"/>
      <c r="AQ31" s="640"/>
      <c r="AR31" s="642"/>
      <c r="AS31" s="640"/>
      <c r="AT31" s="642"/>
      <c r="AU31" s="640"/>
      <c r="AV31" s="642"/>
      <c r="AW31" s="640"/>
      <c r="AX31" s="642"/>
      <c r="AY31" s="640"/>
      <c r="AZ31" s="642"/>
      <c r="BA31" s="640"/>
      <c r="BB31" s="642"/>
      <c r="BC31" s="640"/>
      <c r="BD31" s="642"/>
      <c r="BE31" s="640"/>
      <c r="BF31" s="642"/>
      <c r="BG31" s="640"/>
      <c r="BH31" s="642"/>
      <c r="BI31" s="640"/>
      <c r="BJ31" s="642"/>
      <c r="BK31" s="640"/>
      <c r="BL31" s="642"/>
      <c r="BM31" s="640"/>
      <c r="BN31" s="642"/>
      <c r="BO31" s="640"/>
      <c r="BP31" s="642"/>
      <c r="BQ31" s="640"/>
      <c r="BR31" s="642"/>
      <c r="BS31" s="640"/>
      <c r="BT31" s="642"/>
      <c r="BU31" s="643">
        <f t="shared" si="7"/>
        <v>0</v>
      </c>
      <c r="BV31" s="644">
        <f t="shared" si="8"/>
        <v>0</v>
      </c>
      <c r="BW31" s="776">
        <f t="shared" si="9"/>
        <v>0</v>
      </c>
      <c r="BX31" s="644">
        <f t="shared" si="10"/>
        <v>0</v>
      </c>
      <c r="BY31" s="645"/>
      <c r="BZ31" s="338"/>
      <c r="CA31" s="338"/>
      <c r="CB31" s="338"/>
      <c r="CC31" s="338"/>
      <c r="CD31" s="338"/>
      <c r="CE31" s="338"/>
    </row>
    <row r="32" ht="15.75" customHeight="1">
      <c r="A32" s="821">
        <v>37.0</v>
      </c>
      <c r="B32" s="860"/>
      <c r="C32" s="858"/>
      <c r="D32" s="858"/>
      <c r="E32" s="670"/>
      <c r="F32" s="737"/>
      <c r="G32" s="773">
        <f t="shared" ref="G32:H32" si="37">K32+M32+O32+Q32+S32+U32+W32+Y32+AA32+AC32+AE32+AG32+AI32+AK32+AM32+AO32+AQ32+AS32+AU32+AW32+AY32+BA32+BC32+BE32+BG32+BI32+BK32+BM32+BO32+BQ32+BS32</f>
        <v>0</v>
      </c>
      <c r="H32" s="671">
        <f t="shared" si="37"/>
        <v>0</v>
      </c>
      <c r="I32" s="774">
        <f t="shared" si="6"/>
        <v>0</v>
      </c>
      <c r="J32" s="406"/>
      <c r="K32" s="640"/>
      <c r="L32" s="642"/>
      <c r="M32" s="640"/>
      <c r="N32" s="642"/>
      <c r="O32" s="640"/>
      <c r="P32" s="642"/>
      <c r="Q32" s="640"/>
      <c r="R32" s="642"/>
      <c r="S32" s="640"/>
      <c r="T32" s="642"/>
      <c r="U32" s="640"/>
      <c r="V32" s="642"/>
      <c r="W32" s="640"/>
      <c r="X32" s="642"/>
      <c r="Y32" s="640"/>
      <c r="Z32" s="642"/>
      <c r="AA32" s="640"/>
      <c r="AB32" s="642"/>
      <c r="AC32" s="640"/>
      <c r="AD32" s="642"/>
      <c r="AE32" s="640"/>
      <c r="AF32" s="642"/>
      <c r="AG32" s="640"/>
      <c r="AH32" s="642"/>
      <c r="AI32" s="640"/>
      <c r="AJ32" s="642"/>
      <c r="AK32" s="640"/>
      <c r="AL32" s="642"/>
      <c r="AM32" s="640"/>
      <c r="AN32" s="642"/>
      <c r="AO32" s="640"/>
      <c r="AP32" s="642"/>
      <c r="AQ32" s="640"/>
      <c r="AR32" s="642"/>
      <c r="AS32" s="640"/>
      <c r="AT32" s="642"/>
      <c r="AU32" s="640"/>
      <c r="AV32" s="642"/>
      <c r="AW32" s="640"/>
      <c r="AX32" s="642"/>
      <c r="AY32" s="640"/>
      <c r="AZ32" s="642"/>
      <c r="BA32" s="640"/>
      <c r="BB32" s="642"/>
      <c r="BC32" s="640"/>
      <c r="BD32" s="642"/>
      <c r="BE32" s="640"/>
      <c r="BF32" s="642"/>
      <c r="BG32" s="640"/>
      <c r="BH32" s="642"/>
      <c r="BI32" s="640"/>
      <c r="BJ32" s="642"/>
      <c r="BK32" s="640"/>
      <c r="BL32" s="642"/>
      <c r="BM32" s="640"/>
      <c r="BN32" s="642"/>
      <c r="BO32" s="640"/>
      <c r="BP32" s="642"/>
      <c r="BQ32" s="640"/>
      <c r="BR32" s="642"/>
      <c r="BS32" s="640"/>
      <c r="BT32" s="642"/>
      <c r="BU32" s="643">
        <f t="shared" si="7"/>
        <v>0</v>
      </c>
      <c r="BV32" s="644">
        <f t="shared" si="8"/>
        <v>0</v>
      </c>
      <c r="BW32" s="776">
        <f t="shared" si="9"/>
        <v>0</v>
      </c>
      <c r="BX32" s="644">
        <f t="shared" si="10"/>
        <v>0</v>
      </c>
      <c r="BY32" s="645"/>
      <c r="BZ32" s="338"/>
      <c r="CA32" s="338"/>
      <c r="CB32" s="338"/>
      <c r="CC32" s="338"/>
      <c r="CD32" s="338"/>
      <c r="CE32" s="338"/>
    </row>
    <row r="33" ht="15.75" customHeight="1">
      <c r="A33" s="821">
        <v>38.0</v>
      </c>
      <c r="B33" s="860"/>
      <c r="C33" s="858"/>
      <c r="D33" s="858"/>
      <c r="E33" s="670"/>
      <c r="F33" s="737"/>
      <c r="G33" s="773">
        <f t="shared" ref="G33:H33" si="38">K33+M33+O33+Q33+S33+U33+W33+Y33+AA33+AC33+AE33+AG33+AI33+AK33+AM33+AO33+AQ33+AS33+AU33+AW33+AY33+BA33+BC33+BE33+BG33+BI33+BK33+BM33+BO33+BQ33+BS33</f>
        <v>0</v>
      </c>
      <c r="H33" s="671">
        <f t="shared" si="38"/>
        <v>0</v>
      </c>
      <c r="I33" s="774">
        <f t="shared" si="6"/>
        <v>0</v>
      </c>
      <c r="J33" s="406"/>
      <c r="K33" s="640"/>
      <c r="L33" s="642"/>
      <c r="M33" s="640"/>
      <c r="N33" s="642"/>
      <c r="O33" s="640"/>
      <c r="P33" s="642"/>
      <c r="Q33" s="640"/>
      <c r="R33" s="642"/>
      <c r="S33" s="640"/>
      <c r="T33" s="642"/>
      <c r="U33" s="640"/>
      <c r="V33" s="642"/>
      <c r="W33" s="640"/>
      <c r="X33" s="642"/>
      <c r="Y33" s="640"/>
      <c r="Z33" s="642"/>
      <c r="AA33" s="640"/>
      <c r="AB33" s="642"/>
      <c r="AC33" s="640"/>
      <c r="AD33" s="642"/>
      <c r="AE33" s="640"/>
      <c r="AF33" s="642"/>
      <c r="AG33" s="640"/>
      <c r="AH33" s="642"/>
      <c r="AI33" s="640"/>
      <c r="AJ33" s="642"/>
      <c r="AK33" s="640"/>
      <c r="AL33" s="642"/>
      <c r="AM33" s="640"/>
      <c r="AN33" s="642"/>
      <c r="AO33" s="640"/>
      <c r="AP33" s="642"/>
      <c r="AQ33" s="640"/>
      <c r="AR33" s="642"/>
      <c r="AS33" s="640"/>
      <c r="AT33" s="642"/>
      <c r="AU33" s="640"/>
      <c r="AV33" s="642"/>
      <c r="AW33" s="640"/>
      <c r="AX33" s="642"/>
      <c r="AY33" s="640"/>
      <c r="AZ33" s="642"/>
      <c r="BA33" s="640"/>
      <c r="BB33" s="642"/>
      <c r="BC33" s="640"/>
      <c r="BD33" s="642"/>
      <c r="BE33" s="640"/>
      <c r="BF33" s="642"/>
      <c r="BG33" s="640"/>
      <c r="BH33" s="642"/>
      <c r="BI33" s="640"/>
      <c r="BJ33" s="642"/>
      <c r="BK33" s="640"/>
      <c r="BL33" s="642"/>
      <c r="BM33" s="640"/>
      <c r="BN33" s="642"/>
      <c r="BO33" s="640"/>
      <c r="BP33" s="642"/>
      <c r="BQ33" s="640"/>
      <c r="BR33" s="642"/>
      <c r="BS33" s="640"/>
      <c r="BT33" s="642"/>
      <c r="BU33" s="643">
        <f t="shared" si="7"/>
        <v>0</v>
      </c>
      <c r="BV33" s="644">
        <f t="shared" si="8"/>
        <v>0</v>
      </c>
      <c r="BW33" s="776">
        <f t="shared" si="9"/>
        <v>0</v>
      </c>
      <c r="BX33" s="644">
        <f t="shared" si="10"/>
        <v>0</v>
      </c>
      <c r="BY33" s="645"/>
      <c r="BZ33" s="338"/>
      <c r="CA33" s="338"/>
      <c r="CB33" s="338"/>
      <c r="CC33" s="338"/>
      <c r="CD33" s="338"/>
      <c r="CE33" s="338"/>
    </row>
    <row r="34" ht="15.75" customHeight="1">
      <c r="A34" s="821">
        <v>39.0</v>
      </c>
      <c r="B34" s="860"/>
      <c r="C34" s="858"/>
      <c r="D34" s="858"/>
      <c r="E34" s="670"/>
      <c r="F34" s="737"/>
      <c r="G34" s="773">
        <f t="shared" ref="G34:H34" si="39">K34+M34+O34+Q34+S34+U34+W34+Y34+AA34+AC34+AE34+AG34+AI34+AK34+AM34+AO34+AQ34+AS34+AU34+AW34+AY34+BA34+BC34+BE34+BG34+BI34+BK34+BM34+BO34+BQ34+BS34</f>
        <v>0</v>
      </c>
      <c r="H34" s="671">
        <f t="shared" si="39"/>
        <v>0</v>
      </c>
      <c r="I34" s="774">
        <f t="shared" si="6"/>
        <v>0</v>
      </c>
      <c r="J34" s="406"/>
      <c r="K34" s="640"/>
      <c r="L34" s="642"/>
      <c r="M34" s="640"/>
      <c r="N34" s="642"/>
      <c r="O34" s="640"/>
      <c r="P34" s="642"/>
      <c r="Q34" s="640"/>
      <c r="R34" s="642"/>
      <c r="S34" s="640"/>
      <c r="T34" s="642"/>
      <c r="U34" s="640"/>
      <c r="V34" s="642"/>
      <c r="W34" s="640"/>
      <c r="X34" s="642"/>
      <c r="Y34" s="640"/>
      <c r="Z34" s="642"/>
      <c r="AA34" s="640"/>
      <c r="AB34" s="642"/>
      <c r="AC34" s="640"/>
      <c r="AD34" s="642"/>
      <c r="AE34" s="640"/>
      <c r="AF34" s="642"/>
      <c r="AG34" s="640"/>
      <c r="AH34" s="642"/>
      <c r="AI34" s="640"/>
      <c r="AJ34" s="642"/>
      <c r="AK34" s="640"/>
      <c r="AL34" s="642"/>
      <c r="AM34" s="640"/>
      <c r="AN34" s="642"/>
      <c r="AO34" s="640"/>
      <c r="AP34" s="642"/>
      <c r="AQ34" s="640"/>
      <c r="AR34" s="642"/>
      <c r="AS34" s="640"/>
      <c r="AT34" s="642"/>
      <c r="AU34" s="640"/>
      <c r="AV34" s="642"/>
      <c r="AW34" s="640"/>
      <c r="AX34" s="642"/>
      <c r="AY34" s="640"/>
      <c r="AZ34" s="642"/>
      <c r="BA34" s="640"/>
      <c r="BB34" s="642"/>
      <c r="BC34" s="640"/>
      <c r="BD34" s="642"/>
      <c r="BE34" s="640"/>
      <c r="BF34" s="642"/>
      <c r="BG34" s="640"/>
      <c r="BH34" s="642"/>
      <c r="BI34" s="640"/>
      <c r="BJ34" s="642"/>
      <c r="BK34" s="640"/>
      <c r="BL34" s="642"/>
      <c r="BM34" s="640"/>
      <c r="BN34" s="642"/>
      <c r="BO34" s="640"/>
      <c r="BP34" s="642"/>
      <c r="BQ34" s="640"/>
      <c r="BR34" s="642"/>
      <c r="BS34" s="640"/>
      <c r="BT34" s="642"/>
      <c r="BU34" s="643">
        <f t="shared" si="7"/>
        <v>0</v>
      </c>
      <c r="BV34" s="644">
        <f t="shared" si="8"/>
        <v>0</v>
      </c>
      <c r="BW34" s="776">
        <f t="shared" si="9"/>
        <v>0</v>
      </c>
      <c r="BX34" s="644">
        <f t="shared" si="10"/>
        <v>0</v>
      </c>
      <c r="BY34" s="645"/>
      <c r="BZ34" s="338"/>
      <c r="CA34" s="338"/>
      <c r="CB34" s="338"/>
      <c r="CC34" s="338"/>
      <c r="CD34" s="338"/>
      <c r="CE34" s="338"/>
    </row>
    <row r="35" ht="15.75" customHeight="1">
      <c r="A35" s="821">
        <v>40.0</v>
      </c>
      <c r="B35" s="860"/>
      <c r="C35" s="858"/>
      <c r="D35" s="858"/>
      <c r="E35" s="670"/>
      <c r="F35" s="737"/>
      <c r="G35" s="773">
        <f t="shared" ref="G35:H35" si="40">K35+M35+O35+Q35+S35+U35+W35+Y35+AA35+AC35+AE35+AG35+AI35+AK35+AM35+AO35+AQ35+AS35+AU35+AW35+AY35+BA35+BC35+BE35+BG35+BI35+BK35+BM35+BO35+BQ35+BS35</f>
        <v>0</v>
      </c>
      <c r="H35" s="671">
        <f t="shared" si="40"/>
        <v>0</v>
      </c>
      <c r="I35" s="774">
        <f t="shared" si="6"/>
        <v>0</v>
      </c>
      <c r="J35" s="406"/>
      <c r="K35" s="640"/>
      <c r="L35" s="642"/>
      <c r="M35" s="640"/>
      <c r="N35" s="642"/>
      <c r="O35" s="640"/>
      <c r="P35" s="642"/>
      <c r="Q35" s="640"/>
      <c r="R35" s="642"/>
      <c r="S35" s="640"/>
      <c r="T35" s="642"/>
      <c r="U35" s="640"/>
      <c r="V35" s="642"/>
      <c r="W35" s="640"/>
      <c r="X35" s="642"/>
      <c r="Y35" s="640"/>
      <c r="Z35" s="642"/>
      <c r="AA35" s="640"/>
      <c r="AB35" s="642"/>
      <c r="AC35" s="640"/>
      <c r="AD35" s="642"/>
      <c r="AE35" s="640"/>
      <c r="AF35" s="642"/>
      <c r="AG35" s="640"/>
      <c r="AH35" s="642"/>
      <c r="AI35" s="640"/>
      <c r="AJ35" s="642"/>
      <c r="AK35" s="640"/>
      <c r="AL35" s="642"/>
      <c r="AM35" s="640"/>
      <c r="AN35" s="642"/>
      <c r="AO35" s="640"/>
      <c r="AP35" s="642"/>
      <c r="AQ35" s="640"/>
      <c r="AR35" s="642"/>
      <c r="AS35" s="640"/>
      <c r="AT35" s="642"/>
      <c r="AU35" s="640"/>
      <c r="AV35" s="642"/>
      <c r="AW35" s="640"/>
      <c r="AX35" s="642"/>
      <c r="AY35" s="640"/>
      <c r="AZ35" s="642"/>
      <c r="BA35" s="640"/>
      <c r="BB35" s="642"/>
      <c r="BC35" s="640"/>
      <c r="BD35" s="642"/>
      <c r="BE35" s="640"/>
      <c r="BF35" s="642"/>
      <c r="BG35" s="640"/>
      <c r="BH35" s="642"/>
      <c r="BI35" s="640"/>
      <c r="BJ35" s="642"/>
      <c r="BK35" s="640"/>
      <c r="BL35" s="642"/>
      <c r="BM35" s="640"/>
      <c r="BN35" s="642"/>
      <c r="BO35" s="640"/>
      <c r="BP35" s="642"/>
      <c r="BQ35" s="640"/>
      <c r="BR35" s="642"/>
      <c r="BS35" s="640"/>
      <c r="BT35" s="642"/>
      <c r="BU35" s="643">
        <f t="shared" si="7"/>
        <v>0</v>
      </c>
      <c r="BV35" s="644">
        <f t="shared" si="8"/>
        <v>0</v>
      </c>
      <c r="BW35" s="776">
        <f t="shared" si="9"/>
        <v>0</v>
      </c>
      <c r="BX35" s="644">
        <f t="shared" si="10"/>
        <v>0</v>
      </c>
      <c r="BY35" s="645"/>
      <c r="BZ35" s="338"/>
      <c r="CA35" s="338"/>
      <c r="CB35" s="338"/>
      <c r="CC35" s="338"/>
      <c r="CD35" s="338"/>
      <c r="CE35" s="338"/>
    </row>
    <row r="36" ht="15.75" customHeight="1">
      <c r="A36" s="821">
        <v>41.0</v>
      </c>
      <c r="B36" s="860"/>
      <c r="C36" s="858"/>
      <c r="D36" s="858"/>
      <c r="E36" s="670"/>
      <c r="F36" s="737"/>
      <c r="G36" s="773">
        <f t="shared" ref="G36:H36" si="41">K36+M36+O36+Q36+S36+U36+W36+Y36+AA36+AC36+AE36+AG36+AI36+AK36+AM36+AO36+AQ36+AS36+AU36+AW36+AY36+BA36+BC36+BE36+BG36+BI36+BK36+BM36+BO36+BQ36+BS36</f>
        <v>0</v>
      </c>
      <c r="H36" s="671">
        <f t="shared" si="41"/>
        <v>0</v>
      </c>
      <c r="I36" s="774">
        <f t="shared" si="6"/>
        <v>0</v>
      </c>
      <c r="J36" s="406"/>
      <c r="K36" s="640"/>
      <c r="L36" s="642"/>
      <c r="M36" s="640"/>
      <c r="N36" s="642"/>
      <c r="O36" s="640"/>
      <c r="P36" s="642"/>
      <c r="Q36" s="640"/>
      <c r="R36" s="642"/>
      <c r="S36" s="640"/>
      <c r="T36" s="642"/>
      <c r="U36" s="640"/>
      <c r="V36" s="642"/>
      <c r="W36" s="640"/>
      <c r="X36" s="642"/>
      <c r="Y36" s="640"/>
      <c r="Z36" s="642"/>
      <c r="AA36" s="640"/>
      <c r="AB36" s="642"/>
      <c r="AC36" s="640"/>
      <c r="AD36" s="642"/>
      <c r="AE36" s="640"/>
      <c r="AF36" s="642"/>
      <c r="AG36" s="640"/>
      <c r="AH36" s="642"/>
      <c r="AI36" s="640"/>
      <c r="AJ36" s="642"/>
      <c r="AK36" s="640"/>
      <c r="AL36" s="642"/>
      <c r="AM36" s="640"/>
      <c r="AN36" s="642"/>
      <c r="AO36" s="640"/>
      <c r="AP36" s="642"/>
      <c r="AQ36" s="640"/>
      <c r="AR36" s="642"/>
      <c r="AS36" s="640"/>
      <c r="AT36" s="642"/>
      <c r="AU36" s="640"/>
      <c r="AV36" s="642"/>
      <c r="AW36" s="640"/>
      <c r="AX36" s="642"/>
      <c r="AY36" s="640"/>
      <c r="AZ36" s="642"/>
      <c r="BA36" s="640"/>
      <c r="BB36" s="642"/>
      <c r="BC36" s="640"/>
      <c r="BD36" s="642"/>
      <c r="BE36" s="640"/>
      <c r="BF36" s="642"/>
      <c r="BG36" s="640"/>
      <c r="BH36" s="642"/>
      <c r="BI36" s="640"/>
      <c r="BJ36" s="642"/>
      <c r="BK36" s="640"/>
      <c r="BL36" s="642"/>
      <c r="BM36" s="640"/>
      <c r="BN36" s="642"/>
      <c r="BO36" s="640"/>
      <c r="BP36" s="642"/>
      <c r="BQ36" s="640"/>
      <c r="BR36" s="642"/>
      <c r="BS36" s="640"/>
      <c r="BT36" s="642"/>
      <c r="BU36" s="643">
        <f t="shared" si="7"/>
        <v>0</v>
      </c>
      <c r="BV36" s="644">
        <f t="shared" si="8"/>
        <v>0</v>
      </c>
      <c r="BW36" s="776">
        <f t="shared" si="9"/>
        <v>0</v>
      </c>
      <c r="BX36" s="644">
        <f t="shared" si="10"/>
        <v>0</v>
      </c>
      <c r="BY36" s="645"/>
      <c r="BZ36" s="338"/>
      <c r="CA36" s="338"/>
      <c r="CB36" s="338"/>
      <c r="CC36" s="338"/>
      <c r="CD36" s="338"/>
      <c r="CE36" s="338"/>
    </row>
    <row r="37" ht="15.75" customHeight="1">
      <c r="A37" s="821">
        <v>42.0</v>
      </c>
      <c r="B37" s="860"/>
      <c r="C37" s="858"/>
      <c r="D37" s="858"/>
      <c r="E37" s="670"/>
      <c r="F37" s="737"/>
      <c r="G37" s="773">
        <f t="shared" ref="G37:H37" si="42">K37+M37+O37+Q37+S37+U37+W37+Y37+AA37+AC37+AE37+AG37+AI37+AK37+AM37+AO37+AQ37+AS37+AU37+AW37+AY37+BA37+BC37+BE37+BG37+BI37+BK37+BM37+BO37+BQ37+BS37</f>
        <v>0</v>
      </c>
      <c r="H37" s="671">
        <f t="shared" si="42"/>
        <v>0</v>
      </c>
      <c r="I37" s="774">
        <f t="shared" si="6"/>
        <v>0</v>
      </c>
      <c r="J37" s="406"/>
      <c r="K37" s="640"/>
      <c r="L37" s="642"/>
      <c r="M37" s="640"/>
      <c r="N37" s="642"/>
      <c r="O37" s="640"/>
      <c r="P37" s="642"/>
      <c r="Q37" s="640"/>
      <c r="R37" s="642"/>
      <c r="S37" s="640"/>
      <c r="T37" s="642"/>
      <c r="U37" s="640"/>
      <c r="V37" s="642"/>
      <c r="W37" s="640"/>
      <c r="X37" s="642"/>
      <c r="Y37" s="640"/>
      <c r="Z37" s="642"/>
      <c r="AA37" s="640"/>
      <c r="AB37" s="642"/>
      <c r="AC37" s="640"/>
      <c r="AD37" s="642"/>
      <c r="AE37" s="640"/>
      <c r="AF37" s="642"/>
      <c r="AG37" s="640"/>
      <c r="AH37" s="642"/>
      <c r="AI37" s="640"/>
      <c r="AJ37" s="642"/>
      <c r="AK37" s="640"/>
      <c r="AL37" s="642"/>
      <c r="AM37" s="640"/>
      <c r="AN37" s="642"/>
      <c r="AO37" s="640"/>
      <c r="AP37" s="642"/>
      <c r="AQ37" s="640"/>
      <c r="AR37" s="642"/>
      <c r="AS37" s="640"/>
      <c r="AT37" s="642"/>
      <c r="AU37" s="640"/>
      <c r="AV37" s="642"/>
      <c r="AW37" s="640"/>
      <c r="AX37" s="642"/>
      <c r="AY37" s="640"/>
      <c r="AZ37" s="642"/>
      <c r="BA37" s="640"/>
      <c r="BB37" s="642"/>
      <c r="BC37" s="640"/>
      <c r="BD37" s="642"/>
      <c r="BE37" s="640"/>
      <c r="BF37" s="642"/>
      <c r="BG37" s="640"/>
      <c r="BH37" s="642"/>
      <c r="BI37" s="640"/>
      <c r="BJ37" s="642"/>
      <c r="BK37" s="640"/>
      <c r="BL37" s="642"/>
      <c r="BM37" s="640"/>
      <c r="BN37" s="642"/>
      <c r="BO37" s="640"/>
      <c r="BP37" s="642"/>
      <c r="BQ37" s="640"/>
      <c r="BR37" s="642"/>
      <c r="BS37" s="640"/>
      <c r="BT37" s="642"/>
      <c r="BU37" s="643">
        <f t="shared" si="7"/>
        <v>0</v>
      </c>
      <c r="BV37" s="644">
        <f t="shared" si="8"/>
        <v>0</v>
      </c>
      <c r="BW37" s="776">
        <f t="shared" si="9"/>
        <v>0</v>
      </c>
      <c r="BX37" s="644">
        <f t="shared" si="10"/>
        <v>0</v>
      </c>
      <c r="BY37" s="645"/>
      <c r="BZ37" s="338"/>
      <c r="CA37" s="338"/>
      <c r="CB37" s="338"/>
      <c r="CC37" s="338"/>
      <c r="CD37" s="338"/>
      <c r="CE37" s="338"/>
    </row>
    <row r="38" ht="15.75" customHeight="1">
      <c r="A38" s="821">
        <v>43.0</v>
      </c>
      <c r="B38" s="860"/>
      <c r="C38" s="858"/>
      <c r="D38" s="858"/>
      <c r="E38" s="670"/>
      <c r="F38" s="737"/>
      <c r="G38" s="773">
        <f t="shared" ref="G38:H38" si="43">K38+M38+O38+Q38+S38+U38+W38+Y38+AA38+AC38+AE38+AG38+AI38+AK38+AM38+AO38+AQ38+AS38+AU38+AW38+AY38+BA38+BC38+BE38+BG38+BI38+BK38+BM38+BO38+BQ38+BS38</f>
        <v>0</v>
      </c>
      <c r="H38" s="671">
        <f t="shared" si="43"/>
        <v>0</v>
      </c>
      <c r="I38" s="774">
        <f t="shared" si="6"/>
        <v>0</v>
      </c>
      <c r="J38" s="406"/>
      <c r="K38" s="640"/>
      <c r="L38" s="642"/>
      <c r="M38" s="640"/>
      <c r="N38" s="642"/>
      <c r="O38" s="640"/>
      <c r="P38" s="642"/>
      <c r="Q38" s="640"/>
      <c r="R38" s="642"/>
      <c r="S38" s="640"/>
      <c r="T38" s="642"/>
      <c r="U38" s="640"/>
      <c r="V38" s="642"/>
      <c r="W38" s="640"/>
      <c r="X38" s="642"/>
      <c r="Y38" s="640"/>
      <c r="Z38" s="642"/>
      <c r="AA38" s="640"/>
      <c r="AB38" s="642"/>
      <c r="AC38" s="640"/>
      <c r="AD38" s="642"/>
      <c r="AE38" s="640"/>
      <c r="AF38" s="642"/>
      <c r="AG38" s="640"/>
      <c r="AH38" s="642"/>
      <c r="AI38" s="640"/>
      <c r="AJ38" s="642"/>
      <c r="AK38" s="640"/>
      <c r="AL38" s="642"/>
      <c r="AM38" s="640"/>
      <c r="AN38" s="642"/>
      <c r="AO38" s="640"/>
      <c r="AP38" s="642"/>
      <c r="AQ38" s="640"/>
      <c r="AR38" s="642"/>
      <c r="AS38" s="640"/>
      <c r="AT38" s="642"/>
      <c r="AU38" s="640"/>
      <c r="AV38" s="642"/>
      <c r="AW38" s="640"/>
      <c r="AX38" s="642"/>
      <c r="AY38" s="640"/>
      <c r="AZ38" s="642"/>
      <c r="BA38" s="640"/>
      <c r="BB38" s="642"/>
      <c r="BC38" s="640"/>
      <c r="BD38" s="642"/>
      <c r="BE38" s="640"/>
      <c r="BF38" s="642"/>
      <c r="BG38" s="640"/>
      <c r="BH38" s="642"/>
      <c r="BI38" s="640"/>
      <c r="BJ38" s="642"/>
      <c r="BK38" s="640"/>
      <c r="BL38" s="642"/>
      <c r="BM38" s="640"/>
      <c r="BN38" s="642"/>
      <c r="BO38" s="640"/>
      <c r="BP38" s="642"/>
      <c r="BQ38" s="640"/>
      <c r="BR38" s="642"/>
      <c r="BS38" s="640"/>
      <c r="BT38" s="642"/>
      <c r="BU38" s="643">
        <f t="shared" si="7"/>
        <v>0</v>
      </c>
      <c r="BV38" s="644">
        <f t="shared" si="8"/>
        <v>0</v>
      </c>
      <c r="BW38" s="776">
        <f t="shared" si="9"/>
        <v>0</v>
      </c>
      <c r="BX38" s="644">
        <f t="shared" si="10"/>
        <v>0</v>
      </c>
      <c r="BY38" s="645"/>
      <c r="BZ38" s="338"/>
      <c r="CA38" s="338"/>
      <c r="CB38" s="338"/>
      <c r="CC38" s="338"/>
      <c r="CD38" s="338"/>
      <c r="CE38" s="338"/>
    </row>
    <row r="39" ht="15.75" customHeight="1">
      <c r="A39" s="821">
        <v>44.0</v>
      </c>
      <c r="B39" s="860"/>
      <c r="C39" s="858"/>
      <c r="D39" s="858"/>
      <c r="E39" s="670"/>
      <c r="F39" s="737"/>
      <c r="G39" s="773">
        <f t="shared" ref="G39:H39" si="44">K39+M39+O39+Q39+S39+U39+W39+Y39+AA39+AC39+AE39+AG39+AI39+AK39+AM39+AO39+AQ39+AS39+AU39+AW39+AY39+BA39+BC39+BE39+BG39+BI39+BK39+BM39+BO39+BQ39+BS39</f>
        <v>0</v>
      </c>
      <c r="H39" s="671">
        <f t="shared" si="44"/>
        <v>0</v>
      </c>
      <c r="I39" s="774">
        <f t="shared" si="6"/>
        <v>0</v>
      </c>
      <c r="J39" s="406"/>
      <c r="K39" s="640"/>
      <c r="L39" s="642"/>
      <c r="M39" s="640"/>
      <c r="N39" s="642"/>
      <c r="O39" s="640"/>
      <c r="P39" s="642"/>
      <c r="Q39" s="640"/>
      <c r="R39" s="642"/>
      <c r="S39" s="640"/>
      <c r="T39" s="642"/>
      <c r="U39" s="640"/>
      <c r="V39" s="642"/>
      <c r="W39" s="640"/>
      <c r="X39" s="642"/>
      <c r="Y39" s="640"/>
      <c r="Z39" s="642"/>
      <c r="AA39" s="640"/>
      <c r="AB39" s="642"/>
      <c r="AC39" s="640"/>
      <c r="AD39" s="642"/>
      <c r="AE39" s="640"/>
      <c r="AF39" s="642"/>
      <c r="AG39" s="640"/>
      <c r="AH39" s="642"/>
      <c r="AI39" s="640"/>
      <c r="AJ39" s="642"/>
      <c r="AK39" s="640"/>
      <c r="AL39" s="642"/>
      <c r="AM39" s="640"/>
      <c r="AN39" s="642"/>
      <c r="AO39" s="640"/>
      <c r="AP39" s="642"/>
      <c r="AQ39" s="640"/>
      <c r="AR39" s="642"/>
      <c r="AS39" s="640"/>
      <c r="AT39" s="642"/>
      <c r="AU39" s="640"/>
      <c r="AV39" s="642"/>
      <c r="AW39" s="640"/>
      <c r="AX39" s="642"/>
      <c r="AY39" s="640"/>
      <c r="AZ39" s="642"/>
      <c r="BA39" s="640"/>
      <c r="BB39" s="642"/>
      <c r="BC39" s="640"/>
      <c r="BD39" s="642"/>
      <c r="BE39" s="640"/>
      <c r="BF39" s="642"/>
      <c r="BG39" s="640"/>
      <c r="BH39" s="642"/>
      <c r="BI39" s="640"/>
      <c r="BJ39" s="642"/>
      <c r="BK39" s="640"/>
      <c r="BL39" s="642"/>
      <c r="BM39" s="640"/>
      <c r="BN39" s="642"/>
      <c r="BO39" s="640"/>
      <c r="BP39" s="642"/>
      <c r="BQ39" s="640"/>
      <c r="BR39" s="642"/>
      <c r="BS39" s="640"/>
      <c r="BT39" s="642"/>
      <c r="BU39" s="643">
        <f t="shared" si="7"/>
        <v>0</v>
      </c>
      <c r="BV39" s="644">
        <f t="shared" si="8"/>
        <v>0</v>
      </c>
      <c r="BW39" s="776">
        <f t="shared" si="9"/>
        <v>0</v>
      </c>
      <c r="BX39" s="644">
        <f t="shared" si="10"/>
        <v>0</v>
      </c>
      <c r="BY39" s="645"/>
      <c r="BZ39" s="338"/>
      <c r="CA39" s="338"/>
      <c r="CB39" s="338"/>
      <c r="CC39" s="338"/>
      <c r="CD39" s="338"/>
      <c r="CE39" s="338"/>
    </row>
    <row r="40" ht="15.75" customHeight="1">
      <c r="A40" s="821">
        <v>45.0</v>
      </c>
      <c r="B40" s="860"/>
      <c r="C40" s="858"/>
      <c r="D40" s="858"/>
      <c r="E40" s="670"/>
      <c r="F40" s="737"/>
      <c r="G40" s="773">
        <f t="shared" ref="G40:H40" si="45">K40+M40+O40+Q40+S40+U40+W40+Y40+AA40+AC40+AE40+AG40+AI40+AK40+AM40+AO40+AQ40+AS40+AU40+AW40+AY40+BA40+BC40+BE40+BG40+BI40+BK40+BM40+BO40+BQ40+BS40</f>
        <v>0</v>
      </c>
      <c r="H40" s="671">
        <f t="shared" si="45"/>
        <v>0</v>
      </c>
      <c r="I40" s="774">
        <f t="shared" si="6"/>
        <v>0</v>
      </c>
      <c r="J40" s="406"/>
      <c r="K40" s="640"/>
      <c r="L40" s="642"/>
      <c r="M40" s="640"/>
      <c r="N40" s="642"/>
      <c r="O40" s="640"/>
      <c r="P40" s="642"/>
      <c r="Q40" s="640"/>
      <c r="R40" s="642"/>
      <c r="S40" s="640"/>
      <c r="T40" s="642"/>
      <c r="U40" s="640"/>
      <c r="V40" s="642"/>
      <c r="W40" s="640"/>
      <c r="X40" s="642"/>
      <c r="Y40" s="640"/>
      <c r="Z40" s="642"/>
      <c r="AA40" s="640"/>
      <c r="AB40" s="642"/>
      <c r="AC40" s="640"/>
      <c r="AD40" s="642"/>
      <c r="AE40" s="640"/>
      <c r="AF40" s="642"/>
      <c r="AG40" s="640"/>
      <c r="AH40" s="642"/>
      <c r="AI40" s="640"/>
      <c r="AJ40" s="642"/>
      <c r="AK40" s="640"/>
      <c r="AL40" s="642"/>
      <c r="AM40" s="640"/>
      <c r="AN40" s="642"/>
      <c r="AO40" s="640"/>
      <c r="AP40" s="642"/>
      <c r="AQ40" s="640"/>
      <c r="AR40" s="642"/>
      <c r="AS40" s="640"/>
      <c r="AT40" s="642"/>
      <c r="AU40" s="640"/>
      <c r="AV40" s="642"/>
      <c r="AW40" s="640"/>
      <c r="AX40" s="642"/>
      <c r="AY40" s="640"/>
      <c r="AZ40" s="642"/>
      <c r="BA40" s="640"/>
      <c r="BB40" s="642"/>
      <c r="BC40" s="640"/>
      <c r="BD40" s="642"/>
      <c r="BE40" s="640"/>
      <c r="BF40" s="642"/>
      <c r="BG40" s="640"/>
      <c r="BH40" s="642"/>
      <c r="BI40" s="640"/>
      <c r="BJ40" s="642"/>
      <c r="BK40" s="640"/>
      <c r="BL40" s="642"/>
      <c r="BM40" s="640"/>
      <c r="BN40" s="642"/>
      <c r="BO40" s="640"/>
      <c r="BP40" s="642"/>
      <c r="BQ40" s="640"/>
      <c r="BR40" s="642"/>
      <c r="BS40" s="640"/>
      <c r="BT40" s="642"/>
      <c r="BU40" s="643">
        <f t="shared" si="7"/>
        <v>0</v>
      </c>
      <c r="BV40" s="644">
        <f t="shared" si="8"/>
        <v>0</v>
      </c>
      <c r="BW40" s="776">
        <f t="shared" si="9"/>
        <v>0</v>
      </c>
      <c r="BX40" s="644">
        <f t="shared" si="10"/>
        <v>0</v>
      </c>
      <c r="BY40" s="645"/>
      <c r="BZ40" s="338"/>
      <c r="CA40" s="338"/>
      <c r="CB40" s="338"/>
      <c r="CC40" s="338"/>
      <c r="CD40" s="338"/>
      <c r="CE40" s="338"/>
    </row>
    <row r="41" ht="15.75" customHeight="1">
      <c r="A41" s="821">
        <v>46.0</v>
      </c>
      <c r="B41" s="860"/>
      <c r="C41" s="858"/>
      <c r="D41" s="858"/>
      <c r="E41" s="670"/>
      <c r="F41" s="737"/>
      <c r="G41" s="773">
        <f t="shared" ref="G41:H41" si="46">K41+M41+O41+Q41+S41+U41+W41+Y41+AA41+AC41+AE41+AG41+AI41+AK41+AM41+AO41+AQ41+AS41+AU41+AW41+AY41+BA41+BC41+BE41+BG41+BI41+BK41+BM41+BO41+BQ41+BS41</f>
        <v>0</v>
      </c>
      <c r="H41" s="671">
        <f t="shared" si="46"/>
        <v>0</v>
      </c>
      <c r="I41" s="774">
        <f t="shared" si="6"/>
        <v>0</v>
      </c>
      <c r="J41" s="406"/>
      <c r="K41" s="640"/>
      <c r="L41" s="642"/>
      <c r="M41" s="640"/>
      <c r="N41" s="642"/>
      <c r="O41" s="640"/>
      <c r="P41" s="642"/>
      <c r="Q41" s="640"/>
      <c r="R41" s="642"/>
      <c r="S41" s="640"/>
      <c r="T41" s="642"/>
      <c r="U41" s="640"/>
      <c r="V41" s="642"/>
      <c r="W41" s="640"/>
      <c r="X41" s="642"/>
      <c r="Y41" s="640"/>
      <c r="Z41" s="642"/>
      <c r="AA41" s="640"/>
      <c r="AB41" s="642"/>
      <c r="AC41" s="640"/>
      <c r="AD41" s="642"/>
      <c r="AE41" s="640"/>
      <c r="AF41" s="642"/>
      <c r="AG41" s="640"/>
      <c r="AH41" s="642"/>
      <c r="AI41" s="640"/>
      <c r="AJ41" s="642"/>
      <c r="AK41" s="640"/>
      <c r="AL41" s="642"/>
      <c r="AM41" s="640"/>
      <c r="AN41" s="642"/>
      <c r="AO41" s="640"/>
      <c r="AP41" s="642"/>
      <c r="AQ41" s="640"/>
      <c r="AR41" s="642"/>
      <c r="AS41" s="640"/>
      <c r="AT41" s="642"/>
      <c r="AU41" s="640"/>
      <c r="AV41" s="642"/>
      <c r="AW41" s="640"/>
      <c r="AX41" s="642"/>
      <c r="AY41" s="640"/>
      <c r="AZ41" s="642"/>
      <c r="BA41" s="640"/>
      <c r="BB41" s="642"/>
      <c r="BC41" s="640"/>
      <c r="BD41" s="642"/>
      <c r="BE41" s="640"/>
      <c r="BF41" s="642"/>
      <c r="BG41" s="640"/>
      <c r="BH41" s="642"/>
      <c r="BI41" s="640"/>
      <c r="BJ41" s="642"/>
      <c r="BK41" s="640"/>
      <c r="BL41" s="642"/>
      <c r="BM41" s="640"/>
      <c r="BN41" s="642"/>
      <c r="BO41" s="640"/>
      <c r="BP41" s="642"/>
      <c r="BQ41" s="640"/>
      <c r="BR41" s="642"/>
      <c r="BS41" s="640"/>
      <c r="BT41" s="642"/>
      <c r="BU41" s="643">
        <f t="shared" si="7"/>
        <v>0</v>
      </c>
      <c r="BV41" s="644">
        <f t="shared" si="8"/>
        <v>0</v>
      </c>
      <c r="BW41" s="776">
        <f t="shared" si="9"/>
        <v>0</v>
      </c>
      <c r="BX41" s="644">
        <f t="shared" si="10"/>
        <v>0</v>
      </c>
      <c r="BY41" s="645"/>
      <c r="BZ41" s="338"/>
      <c r="CA41" s="338"/>
      <c r="CB41" s="338"/>
      <c r="CC41" s="338"/>
      <c r="CD41" s="338"/>
      <c r="CE41" s="338"/>
    </row>
    <row r="42" ht="15.75" customHeight="1">
      <c r="A42" s="821">
        <v>47.0</v>
      </c>
      <c r="B42" s="860"/>
      <c r="C42" s="858"/>
      <c r="D42" s="858"/>
      <c r="E42" s="670"/>
      <c r="F42" s="737"/>
      <c r="G42" s="773">
        <f t="shared" ref="G42:H42" si="47">K42+M42+O42+Q42+S42+U42+W42+Y42+AA42+AC42+AE42+AG42+AI42+AK42+AM42+AO42+AQ42+AS42+AU42+AW42+AY42+BA42+BC42+BE42+BG42+BI42+BK42+BM42+BO42+BQ42+BS42</f>
        <v>0</v>
      </c>
      <c r="H42" s="671">
        <f t="shared" si="47"/>
        <v>0</v>
      </c>
      <c r="I42" s="774">
        <f t="shared" si="6"/>
        <v>0</v>
      </c>
      <c r="J42" s="406"/>
      <c r="K42" s="640"/>
      <c r="L42" s="642"/>
      <c r="M42" s="640"/>
      <c r="N42" s="642"/>
      <c r="O42" s="640"/>
      <c r="P42" s="642"/>
      <c r="Q42" s="640"/>
      <c r="R42" s="642"/>
      <c r="S42" s="640"/>
      <c r="T42" s="642"/>
      <c r="U42" s="640"/>
      <c r="V42" s="642"/>
      <c r="W42" s="640"/>
      <c r="X42" s="642"/>
      <c r="Y42" s="640"/>
      <c r="Z42" s="642"/>
      <c r="AA42" s="640"/>
      <c r="AB42" s="642"/>
      <c r="AC42" s="640"/>
      <c r="AD42" s="642"/>
      <c r="AE42" s="640"/>
      <c r="AF42" s="642"/>
      <c r="AG42" s="640"/>
      <c r="AH42" s="642"/>
      <c r="AI42" s="640"/>
      <c r="AJ42" s="642"/>
      <c r="AK42" s="640"/>
      <c r="AL42" s="642"/>
      <c r="AM42" s="640"/>
      <c r="AN42" s="642"/>
      <c r="AO42" s="640"/>
      <c r="AP42" s="642"/>
      <c r="AQ42" s="640"/>
      <c r="AR42" s="642"/>
      <c r="AS42" s="640"/>
      <c r="AT42" s="642"/>
      <c r="AU42" s="640"/>
      <c r="AV42" s="642"/>
      <c r="AW42" s="640"/>
      <c r="AX42" s="642"/>
      <c r="AY42" s="640"/>
      <c r="AZ42" s="642"/>
      <c r="BA42" s="640"/>
      <c r="BB42" s="642"/>
      <c r="BC42" s="640"/>
      <c r="BD42" s="642"/>
      <c r="BE42" s="640"/>
      <c r="BF42" s="642"/>
      <c r="BG42" s="640"/>
      <c r="BH42" s="642"/>
      <c r="BI42" s="640"/>
      <c r="BJ42" s="642"/>
      <c r="BK42" s="640"/>
      <c r="BL42" s="642"/>
      <c r="BM42" s="640"/>
      <c r="BN42" s="642"/>
      <c r="BO42" s="640"/>
      <c r="BP42" s="642"/>
      <c r="BQ42" s="640"/>
      <c r="BR42" s="642"/>
      <c r="BS42" s="640"/>
      <c r="BT42" s="642"/>
      <c r="BU42" s="643">
        <f t="shared" si="7"/>
        <v>0</v>
      </c>
      <c r="BV42" s="644">
        <f t="shared" si="8"/>
        <v>0</v>
      </c>
      <c r="BW42" s="776">
        <f t="shared" si="9"/>
        <v>0</v>
      </c>
      <c r="BX42" s="644">
        <f t="shared" si="10"/>
        <v>0</v>
      </c>
      <c r="BY42" s="645"/>
      <c r="BZ42" s="338"/>
      <c r="CA42" s="338"/>
      <c r="CB42" s="338"/>
      <c r="CC42" s="338"/>
      <c r="CD42" s="338"/>
      <c r="CE42" s="338"/>
    </row>
    <row r="43" ht="15.75" customHeight="1">
      <c r="A43" s="821">
        <v>48.0</v>
      </c>
      <c r="B43" s="860"/>
      <c r="C43" s="858"/>
      <c r="D43" s="858"/>
      <c r="E43" s="670"/>
      <c r="F43" s="737"/>
      <c r="G43" s="773">
        <f t="shared" ref="G43:H43" si="48">K43+M43+O43+Q43+S43+U43+W43+Y43+AA43+AC43+AE43+AG43+AI43+AK43+AM43+AO43+AQ43+AS43+AU43+AW43+AY43+BA43+BC43+BE43+BG43+BI43+BK43+BM43+BO43+BQ43+BS43</f>
        <v>0</v>
      </c>
      <c r="H43" s="671">
        <f t="shared" si="48"/>
        <v>0</v>
      </c>
      <c r="I43" s="774">
        <f t="shared" si="6"/>
        <v>0</v>
      </c>
      <c r="J43" s="406"/>
      <c r="K43" s="640"/>
      <c r="L43" s="642"/>
      <c r="M43" s="640"/>
      <c r="N43" s="642"/>
      <c r="O43" s="640"/>
      <c r="P43" s="642"/>
      <c r="Q43" s="640"/>
      <c r="R43" s="642"/>
      <c r="S43" s="640"/>
      <c r="T43" s="642"/>
      <c r="U43" s="640"/>
      <c r="V43" s="642"/>
      <c r="W43" s="640"/>
      <c r="X43" s="642"/>
      <c r="Y43" s="640"/>
      <c r="Z43" s="642"/>
      <c r="AA43" s="640"/>
      <c r="AB43" s="642"/>
      <c r="AC43" s="640"/>
      <c r="AD43" s="642"/>
      <c r="AE43" s="640"/>
      <c r="AF43" s="642"/>
      <c r="AG43" s="640"/>
      <c r="AH43" s="642"/>
      <c r="AI43" s="640"/>
      <c r="AJ43" s="642"/>
      <c r="AK43" s="640"/>
      <c r="AL43" s="642"/>
      <c r="AM43" s="640"/>
      <c r="AN43" s="642"/>
      <c r="AO43" s="640"/>
      <c r="AP43" s="642"/>
      <c r="AQ43" s="640"/>
      <c r="AR43" s="642"/>
      <c r="AS43" s="640"/>
      <c r="AT43" s="642"/>
      <c r="AU43" s="640"/>
      <c r="AV43" s="642"/>
      <c r="AW43" s="640"/>
      <c r="AX43" s="642"/>
      <c r="AY43" s="640"/>
      <c r="AZ43" s="642"/>
      <c r="BA43" s="640"/>
      <c r="BB43" s="642"/>
      <c r="BC43" s="640"/>
      <c r="BD43" s="642"/>
      <c r="BE43" s="640"/>
      <c r="BF43" s="642"/>
      <c r="BG43" s="640"/>
      <c r="BH43" s="642"/>
      <c r="BI43" s="640"/>
      <c r="BJ43" s="642"/>
      <c r="BK43" s="640"/>
      <c r="BL43" s="642"/>
      <c r="BM43" s="640"/>
      <c r="BN43" s="642"/>
      <c r="BO43" s="640"/>
      <c r="BP43" s="642"/>
      <c r="BQ43" s="640"/>
      <c r="BR43" s="642"/>
      <c r="BS43" s="640"/>
      <c r="BT43" s="642"/>
      <c r="BU43" s="643">
        <f t="shared" si="7"/>
        <v>0</v>
      </c>
      <c r="BV43" s="644">
        <f t="shared" si="8"/>
        <v>0</v>
      </c>
      <c r="BW43" s="776">
        <f t="shared" si="9"/>
        <v>0</v>
      </c>
      <c r="BX43" s="644">
        <f t="shared" si="10"/>
        <v>0</v>
      </c>
      <c r="BY43" s="645"/>
      <c r="BZ43" s="338"/>
      <c r="CA43" s="338"/>
      <c r="CB43" s="338"/>
      <c r="CC43" s="338"/>
      <c r="CD43" s="338"/>
      <c r="CE43" s="338"/>
    </row>
    <row r="44" ht="15.75" customHeight="1">
      <c r="A44" s="821">
        <v>49.0</v>
      </c>
      <c r="B44" s="860"/>
      <c r="C44" s="858"/>
      <c r="D44" s="858"/>
      <c r="E44" s="670"/>
      <c r="F44" s="737"/>
      <c r="G44" s="773">
        <f t="shared" ref="G44:H44" si="49">K44+M44+O44+Q44+S44+U44+W44+Y44+AA44+AC44+AE44+AG44+AI44+AK44+AM44+AO44+AQ44+AS44+AU44+AW44+AY44+BA44+BC44+BE44+BG44+BI44+BK44+BM44+BO44+BQ44+BS44</f>
        <v>0</v>
      </c>
      <c r="H44" s="671">
        <f t="shared" si="49"/>
        <v>0</v>
      </c>
      <c r="I44" s="774">
        <f t="shared" si="6"/>
        <v>0</v>
      </c>
      <c r="J44" s="406"/>
      <c r="K44" s="640"/>
      <c r="L44" s="642"/>
      <c r="M44" s="640"/>
      <c r="N44" s="642"/>
      <c r="O44" s="640"/>
      <c r="P44" s="642"/>
      <c r="Q44" s="640"/>
      <c r="R44" s="642"/>
      <c r="S44" s="640"/>
      <c r="T44" s="642"/>
      <c r="U44" s="640"/>
      <c r="V44" s="642"/>
      <c r="W44" s="640"/>
      <c r="X44" s="642"/>
      <c r="Y44" s="640"/>
      <c r="Z44" s="642"/>
      <c r="AA44" s="640"/>
      <c r="AB44" s="642"/>
      <c r="AC44" s="640"/>
      <c r="AD44" s="642"/>
      <c r="AE44" s="640"/>
      <c r="AF44" s="642"/>
      <c r="AG44" s="640"/>
      <c r="AH44" s="642"/>
      <c r="AI44" s="640"/>
      <c r="AJ44" s="642"/>
      <c r="AK44" s="640"/>
      <c r="AL44" s="642"/>
      <c r="AM44" s="640"/>
      <c r="AN44" s="642"/>
      <c r="AO44" s="640"/>
      <c r="AP44" s="642"/>
      <c r="AQ44" s="640"/>
      <c r="AR44" s="642"/>
      <c r="AS44" s="640"/>
      <c r="AT44" s="642"/>
      <c r="AU44" s="640"/>
      <c r="AV44" s="642"/>
      <c r="AW44" s="640"/>
      <c r="AX44" s="642"/>
      <c r="AY44" s="640"/>
      <c r="AZ44" s="642"/>
      <c r="BA44" s="640"/>
      <c r="BB44" s="642"/>
      <c r="BC44" s="640"/>
      <c r="BD44" s="642"/>
      <c r="BE44" s="640"/>
      <c r="BF44" s="642"/>
      <c r="BG44" s="640"/>
      <c r="BH44" s="642"/>
      <c r="BI44" s="640"/>
      <c r="BJ44" s="642"/>
      <c r="BK44" s="640"/>
      <c r="BL44" s="642"/>
      <c r="BM44" s="640"/>
      <c r="BN44" s="642"/>
      <c r="BO44" s="640"/>
      <c r="BP44" s="642"/>
      <c r="BQ44" s="640"/>
      <c r="BR44" s="642"/>
      <c r="BS44" s="640"/>
      <c r="BT44" s="642"/>
      <c r="BU44" s="643">
        <f t="shared" si="7"/>
        <v>0</v>
      </c>
      <c r="BV44" s="644">
        <f t="shared" si="8"/>
        <v>0</v>
      </c>
      <c r="BW44" s="776">
        <f t="shared" si="9"/>
        <v>0</v>
      </c>
      <c r="BX44" s="644">
        <f t="shared" si="10"/>
        <v>0</v>
      </c>
      <c r="BY44" s="645"/>
      <c r="BZ44" s="338"/>
      <c r="CA44" s="338"/>
      <c r="CB44" s="338"/>
      <c r="CC44" s="338"/>
      <c r="CD44" s="338"/>
      <c r="CE44" s="338"/>
    </row>
    <row r="45" ht="15.75" customHeight="1">
      <c r="A45" s="821">
        <v>50.0</v>
      </c>
      <c r="B45" s="860"/>
      <c r="C45" s="858"/>
      <c r="D45" s="858"/>
      <c r="E45" s="670"/>
      <c r="F45" s="737"/>
      <c r="G45" s="773">
        <f t="shared" ref="G45:H45" si="50">K45+M45+O45+Q45+S45+U45+W45+Y45+AA45+AC45+AE45+AG45+AI45+AK45+AM45+AO45+AQ45+AS45+AU45+AW45+AY45+BA45+BC45+BE45+BG45+BI45+BK45+BM45+BO45+BQ45+BS45</f>
        <v>0</v>
      </c>
      <c r="H45" s="671">
        <f t="shared" si="50"/>
        <v>0</v>
      </c>
      <c r="I45" s="774">
        <f t="shared" si="6"/>
        <v>0</v>
      </c>
      <c r="J45" s="406"/>
      <c r="K45" s="640"/>
      <c r="L45" s="642"/>
      <c r="M45" s="640"/>
      <c r="N45" s="642"/>
      <c r="O45" s="640"/>
      <c r="P45" s="642"/>
      <c r="Q45" s="640"/>
      <c r="R45" s="642"/>
      <c r="S45" s="640"/>
      <c r="T45" s="642"/>
      <c r="U45" s="640"/>
      <c r="V45" s="642"/>
      <c r="W45" s="640"/>
      <c r="X45" s="642"/>
      <c r="Y45" s="640"/>
      <c r="Z45" s="642"/>
      <c r="AA45" s="640"/>
      <c r="AB45" s="642"/>
      <c r="AC45" s="640"/>
      <c r="AD45" s="642"/>
      <c r="AE45" s="640"/>
      <c r="AF45" s="642"/>
      <c r="AG45" s="640"/>
      <c r="AH45" s="642"/>
      <c r="AI45" s="640"/>
      <c r="AJ45" s="642"/>
      <c r="AK45" s="640"/>
      <c r="AL45" s="642"/>
      <c r="AM45" s="640"/>
      <c r="AN45" s="642"/>
      <c r="AO45" s="640"/>
      <c r="AP45" s="642"/>
      <c r="AQ45" s="640"/>
      <c r="AR45" s="642"/>
      <c r="AS45" s="640"/>
      <c r="AT45" s="642"/>
      <c r="AU45" s="640"/>
      <c r="AV45" s="642"/>
      <c r="AW45" s="640"/>
      <c r="AX45" s="642"/>
      <c r="AY45" s="640"/>
      <c r="AZ45" s="642"/>
      <c r="BA45" s="640"/>
      <c r="BB45" s="642"/>
      <c r="BC45" s="640"/>
      <c r="BD45" s="642"/>
      <c r="BE45" s="640"/>
      <c r="BF45" s="642"/>
      <c r="BG45" s="640"/>
      <c r="BH45" s="642"/>
      <c r="BI45" s="640"/>
      <c r="BJ45" s="642"/>
      <c r="BK45" s="640"/>
      <c r="BL45" s="642"/>
      <c r="BM45" s="640"/>
      <c r="BN45" s="642"/>
      <c r="BO45" s="640"/>
      <c r="BP45" s="642"/>
      <c r="BQ45" s="640"/>
      <c r="BR45" s="642"/>
      <c r="BS45" s="640"/>
      <c r="BT45" s="642"/>
      <c r="BU45" s="643">
        <f t="shared" si="7"/>
        <v>0</v>
      </c>
      <c r="BV45" s="644">
        <f t="shared" si="8"/>
        <v>0</v>
      </c>
      <c r="BW45" s="776">
        <f t="shared" si="9"/>
        <v>0</v>
      </c>
      <c r="BX45" s="644">
        <f t="shared" si="10"/>
        <v>0</v>
      </c>
      <c r="BY45" s="645"/>
      <c r="BZ45" s="338"/>
      <c r="CA45" s="338"/>
      <c r="CB45" s="338"/>
      <c r="CC45" s="338"/>
      <c r="CD45" s="338"/>
      <c r="CE45" s="338"/>
    </row>
    <row r="46" ht="15.75" customHeight="1">
      <c r="A46" s="821">
        <v>51.0</v>
      </c>
      <c r="B46" s="860"/>
      <c r="C46" s="858"/>
      <c r="D46" s="858"/>
      <c r="E46" s="670"/>
      <c r="F46" s="737"/>
      <c r="G46" s="773">
        <f t="shared" ref="G46:H46" si="51">K46+M46+O46+Q46+S46+U46+W46+Y46+AA46+AC46+AE46+AG46+AI46+AK46+AM46+AO46+AQ46+AS46+AU46+AW46+AY46+BA46+BC46+BE46+BG46+BI46+BK46+BM46+BO46+BQ46+BS46</f>
        <v>0</v>
      </c>
      <c r="H46" s="671">
        <f t="shared" si="51"/>
        <v>0</v>
      </c>
      <c r="I46" s="774">
        <f t="shared" si="6"/>
        <v>0</v>
      </c>
      <c r="J46" s="406"/>
      <c r="K46" s="640"/>
      <c r="L46" s="642"/>
      <c r="M46" s="640"/>
      <c r="N46" s="642"/>
      <c r="O46" s="640"/>
      <c r="P46" s="642"/>
      <c r="Q46" s="640"/>
      <c r="R46" s="642"/>
      <c r="S46" s="640"/>
      <c r="T46" s="642"/>
      <c r="U46" s="640"/>
      <c r="V46" s="642"/>
      <c r="W46" s="640"/>
      <c r="X46" s="642"/>
      <c r="Y46" s="640"/>
      <c r="Z46" s="642"/>
      <c r="AA46" s="640"/>
      <c r="AB46" s="642"/>
      <c r="AC46" s="640"/>
      <c r="AD46" s="642"/>
      <c r="AE46" s="640"/>
      <c r="AF46" s="642"/>
      <c r="AG46" s="640"/>
      <c r="AH46" s="642"/>
      <c r="AI46" s="640"/>
      <c r="AJ46" s="642"/>
      <c r="AK46" s="640"/>
      <c r="AL46" s="642"/>
      <c r="AM46" s="640"/>
      <c r="AN46" s="642"/>
      <c r="AO46" s="640"/>
      <c r="AP46" s="642"/>
      <c r="AQ46" s="640"/>
      <c r="AR46" s="642"/>
      <c r="AS46" s="640"/>
      <c r="AT46" s="642"/>
      <c r="AU46" s="640"/>
      <c r="AV46" s="642"/>
      <c r="AW46" s="640"/>
      <c r="AX46" s="642"/>
      <c r="AY46" s="640"/>
      <c r="AZ46" s="642"/>
      <c r="BA46" s="640"/>
      <c r="BB46" s="642"/>
      <c r="BC46" s="640"/>
      <c r="BD46" s="642"/>
      <c r="BE46" s="640"/>
      <c r="BF46" s="642"/>
      <c r="BG46" s="640"/>
      <c r="BH46" s="642"/>
      <c r="BI46" s="640"/>
      <c r="BJ46" s="642"/>
      <c r="BK46" s="640"/>
      <c r="BL46" s="642"/>
      <c r="BM46" s="640"/>
      <c r="BN46" s="642"/>
      <c r="BO46" s="640"/>
      <c r="BP46" s="642"/>
      <c r="BQ46" s="640"/>
      <c r="BR46" s="642"/>
      <c r="BS46" s="640"/>
      <c r="BT46" s="642"/>
      <c r="BU46" s="643">
        <f t="shared" si="7"/>
        <v>0</v>
      </c>
      <c r="BV46" s="644">
        <f t="shared" si="8"/>
        <v>0</v>
      </c>
      <c r="BW46" s="776">
        <f t="shared" si="9"/>
        <v>0</v>
      </c>
      <c r="BX46" s="644">
        <f t="shared" si="10"/>
        <v>0</v>
      </c>
      <c r="BY46" s="645"/>
      <c r="BZ46" s="338"/>
      <c r="CA46" s="338"/>
      <c r="CB46" s="338"/>
      <c r="CC46" s="338"/>
      <c r="CD46" s="338"/>
      <c r="CE46" s="338"/>
    </row>
    <row r="47" ht="15.75" customHeight="1">
      <c r="A47" s="821">
        <v>52.0</v>
      </c>
      <c r="B47" s="860"/>
      <c r="C47" s="858"/>
      <c r="D47" s="858"/>
      <c r="E47" s="670"/>
      <c r="F47" s="861"/>
      <c r="G47" s="773">
        <f t="shared" ref="G47:H47" si="52">K47+M47+O47+Q47+S47+U47+W47+Y47+AA47+AC47+AE47+AG47+AI47+AK47+AM47+AO47+AQ47+AS47+AU47+AW47+AY47+BA47+BC47+BE47+BG47+BI47+BK47+BM47+BO47+BQ47+BS47</f>
        <v>0</v>
      </c>
      <c r="H47" s="671">
        <f t="shared" si="52"/>
        <v>0</v>
      </c>
      <c r="I47" s="774">
        <f t="shared" si="6"/>
        <v>0</v>
      </c>
      <c r="J47" s="406"/>
      <c r="K47" s="640"/>
      <c r="L47" s="642"/>
      <c r="M47" s="640"/>
      <c r="N47" s="642"/>
      <c r="O47" s="640"/>
      <c r="P47" s="642"/>
      <c r="Q47" s="640"/>
      <c r="R47" s="642"/>
      <c r="S47" s="640"/>
      <c r="T47" s="642"/>
      <c r="U47" s="640"/>
      <c r="V47" s="642"/>
      <c r="W47" s="640"/>
      <c r="X47" s="642"/>
      <c r="Y47" s="640"/>
      <c r="Z47" s="642"/>
      <c r="AA47" s="640"/>
      <c r="AB47" s="642"/>
      <c r="AC47" s="640"/>
      <c r="AD47" s="642"/>
      <c r="AE47" s="640"/>
      <c r="AF47" s="642"/>
      <c r="AG47" s="640"/>
      <c r="AH47" s="642"/>
      <c r="AI47" s="640"/>
      <c r="AJ47" s="642"/>
      <c r="AK47" s="640"/>
      <c r="AL47" s="642"/>
      <c r="AM47" s="640"/>
      <c r="AN47" s="642"/>
      <c r="AO47" s="640"/>
      <c r="AP47" s="642"/>
      <c r="AQ47" s="640"/>
      <c r="AR47" s="642"/>
      <c r="AS47" s="640"/>
      <c r="AT47" s="642"/>
      <c r="AU47" s="640"/>
      <c r="AV47" s="642"/>
      <c r="AW47" s="640"/>
      <c r="AX47" s="642"/>
      <c r="AY47" s="640"/>
      <c r="AZ47" s="642"/>
      <c r="BA47" s="640"/>
      <c r="BB47" s="642"/>
      <c r="BC47" s="640"/>
      <c r="BD47" s="642"/>
      <c r="BE47" s="640"/>
      <c r="BF47" s="642"/>
      <c r="BG47" s="640"/>
      <c r="BH47" s="642"/>
      <c r="BI47" s="640"/>
      <c r="BJ47" s="642"/>
      <c r="BK47" s="640"/>
      <c r="BL47" s="642"/>
      <c r="BM47" s="640"/>
      <c r="BN47" s="642"/>
      <c r="BO47" s="640"/>
      <c r="BP47" s="642"/>
      <c r="BQ47" s="640"/>
      <c r="BR47" s="642"/>
      <c r="BS47" s="640"/>
      <c r="BT47" s="642"/>
      <c r="BU47" s="643">
        <f t="shared" si="7"/>
        <v>0</v>
      </c>
      <c r="BV47" s="644">
        <f t="shared" si="8"/>
        <v>0</v>
      </c>
      <c r="BW47" s="776">
        <f t="shared" si="9"/>
        <v>0</v>
      </c>
      <c r="BX47" s="644">
        <f t="shared" si="10"/>
        <v>0</v>
      </c>
      <c r="BY47" s="645"/>
      <c r="BZ47" s="338"/>
      <c r="CA47" s="338"/>
      <c r="CB47" s="338"/>
      <c r="CC47" s="338"/>
      <c r="CD47" s="338"/>
      <c r="CE47" s="338"/>
    </row>
    <row r="48" ht="15.75" customHeight="1">
      <c r="A48" s="821">
        <v>53.0</v>
      </c>
      <c r="B48" s="860"/>
      <c r="C48" s="858"/>
      <c r="D48" s="858"/>
      <c r="E48" s="670"/>
      <c r="F48" s="862"/>
      <c r="G48" s="773">
        <f t="shared" ref="G48:H48" si="53">K48+M48+O48+Q48+S48+U48+W48+Y48+AA48+AC48+AE48+AG48+AI48+AK48+AM48+AO48+AQ48+AS48+AU48+AW48+AY48+BA48+BC48+BE48+BG48+BI48+BK48+BM48+BO48+BQ48+BS48</f>
        <v>0</v>
      </c>
      <c r="H48" s="671">
        <f t="shared" si="53"/>
        <v>0</v>
      </c>
      <c r="I48" s="774">
        <f t="shared" si="6"/>
        <v>0</v>
      </c>
      <c r="J48" s="406"/>
      <c r="K48" s="640"/>
      <c r="L48" s="642"/>
      <c r="M48" s="640"/>
      <c r="N48" s="642"/>
      <c r="O48" s="640"/>
      <c r="P48" s="642"/>
      <c r="Q48" s="640"/>
      <c r="R48" s="642"/>
      <c r="S48" s="640"/>
      <c r="T48" s="642"/>
      <c r="U48" s="640"/>
      <c r="V48" s="642"/>
      <c r="W48" s="640"/>
      <c r="X48" s="642"/>
      <c r="Y48" s="640"/>
      <c r="Z48" s="642"/>
      <c r="AA48" s="640"/>
      <c r="AB48" s="642"/>
      <c r="AC48" s="640"/>
      <c r="AD48" s="642"/>
      <c r="AE48" s="640"/>
      <c r="AF48" s="642"/>
      <c r="AG48" s="640"/>
      <c r="AH48" s="642"/>
      <c r="AI48" s="640"/>
      <c r="AJ48" s="642"/>
      <c r="AK48" s="640"/>
      <c r="AL48" s="642"/>
      <c r="AM48" s="640"/>
      <c r="AN48" s="642"/>
      <c r="AO48" s="640"/>
      <c r="AP48" s="642"/>
      <c r="AQ48" s="640"/>
      <c r="AR48" s="642"/>
      <c r="AS48" s="640"/>
      <c r="AT48" s="642"/>
      <c r="AU48" s="640"/>
      <c r="AV48" s="642"/>
      <c r="AW48" s="640"/>
      <c r="AX48" s="642"/>
      <c r="AY48" s="640"/>
      <c r="AZ48" s="642"/>
      <c r="BA48" s="640"/>
      <c r="BB48" s="642"/>
      <c r="BC48" s="640"/>
      <c r="BD48" s="642"/>
      <c r="BE48" s="640"/>
      <c r="BF48" s="642"/>
      <c r="BG48" s="640"/>
      <c r="BH48" s="642"/>
      <c r="BI48" s="640"/>
      <c r="BJ48" s="642"/>
      <c r="BK48" s="640"/>
      <c r="BL48" s="642"/>
      <c r="BM48" s="640"/>
      <c r="BN48" s="642"/>
      <c r="BO48" s="640"/>
      <c r="BP48" s="642"/>
      <c r="BQ48" s="640"/>
      <c r="BR48" s="642"/>
      <c r="BS48" s="640"/>
      <c r="BT48" s="642"/>
      <c r="BU48" s="643">
        <f t="shared" si="7"/>
        <v>0</v>
      </c>
      <c r="BV48" s="644">
        <f t="shared" si="8"/>
        <v>0</v>
      </c>
      <c r="BW48" s="776">
        <f t="shared" si="9"/>
        <v>0</v>
      </c>
      <c r="BX48" s="644">
        <f t="shared" si="10"/>
        <v>0</v>
      </c>
      <c r="BY48" s="645"/>
      <c r="BZ48" s="338"/>
      <c r="CA48" s="338"/>
      <c r="CB48" s="338"/>
      <c r="CC48" s="338"/>
      <c r="CD48" s="338"/>
      <c r="CE48" s="338"/>
    </row>
    <row r="49" ht="15.75" customHeight="1">
      <c r="A49" s="821">
        <v>54.0</v>
      </c>
      <c r="B49" s="860"/>
      <c r="C49" s="858"/>
      <c r="D49" s="858"/>
      <c r="E49" s="670"/>
      <c r="F49" s="737"/>
      <c r="G49" s="773">
        <f t="shared" ref="G49:H49" si="54">K49+M49+O49+Q49+S49+U49+W49+Y49+AA49+AC49+AE49+AG49+AI49+AK49+AM49+AO49+AQ49+AS49+AU49+AW49+AY49+BA49+BC49+BE49+BG49+BI49+BK49+BM49+BO49+BQ49+BS49</f>
        <v>0</v>
      </c>
      <c r="H49" s="671">
        <f t="shared" si="54"/>
        <v>0</v>
      </c>
      <c r="I49" s="774">
        <f t="shared" si="6"/>
        <v>0</v>
      </c>
      <c r="J49" s="406"/>
      <c r="K49" s="640"/>
      <c r="L49" s="642"/>
      <c r="M49" s="640"/>
      <c r="N49" s="642"/>
      <c r="O49" s="640"/>
      <c r="P49" s="642"/>
      <c r="Q49" s="640"/>
      <c r="R49" s="642"/>
      <c r="S49" s="640"/>
      <c r="T49" s="642"/>
      <c r="U49" s="640"/>
      <c r="V49" s="642"/>
      <c r="W49" s="640"/>
      <c r="X49" s="642"/>
      <c r="Y49" s="640"/>
      <c r="Z49" s="642"/>
      <c r="AA49" s="640"/>
      <c r="AB49" s="642"/>
      <c r="AC49" s="640"/>
      <c r="AD49" s="642"/>
      <c r="AE49" s="640"/>
      <c r="AF49" s="642"/>
      <c r="AG49" s="640"/>
      <c r="AH49" s="642"/>
      <c r="AI49" s="640"/>
      <c r="AJ49" s="642"/>
      <c r="AK49" s="640"/>
      <c r="AL49" s="642"/>
      <c r="AM49" s="640"/>
      <c r="AN49" s="642"/>
      <c r="AO49" s="640"/>
      <c r="AP49" s="642"/>
      <c r="AQ49" s="640"/>
      <c r="AR49" s="642"/>
      <c r="AS49" s="640"/>
      <c r="AT49" s="642"/>
      <c r="AU49" s="640"/>
      <c r="AV49" s="642"/>
      <c r="AW49" s="640"/>
      <c r="AX49" s="642"/>
      <c r="AY49" s="640"/>
      <c r="AZ49" s="642"/>
      <c r="BA49" s="640"/>
      <c r="BB49" s="642"/>
      <c r="BC49" s="640"/>
      <c r="BD49" s="642"/>
      <c r="BE49" s="640"/>
      <c r="BF49" s="642"/>
      <c r="BG49" s="640"/>
      <c r="BH49" s="642"/>
      <c r="BI49" s="640"/>
      <c r="BJ49" s="642"/>
      <c r="BK49" s="640"/>
      <c r="BL49" s="642"/>
      <c r="BM49" s="640"/>
      <c r="BN49" s="642"/>
      <c r="BO49" s="640"/>
      <c r="BP49" s="642"/>
      <c r="BQ49" s="640"/>
      <c r="BR49" s="642"/>
      <c r="BS49" s="640"/>
      <c r="BT49" s="642"/>
      <c r="BU49" s="643">
        <f t="shared" si="7"/>
        <v>0</v>
      </c>
      <c r="BV49" s="644">
        <f t="shared" si="8"/>
        <v>0</v>
      </c>
      <c r="BW49" s="776">
        <f t="shared" si="9"/>
        <v>0</v>
      </c>
      <c r="BX49" s="644">
        <f t="shared" si="10"/>
        <v>0</v>
      </c>
      <c r="BY49" s="645"/>
      <c r="BZ49" s="338"/>
      <c r="CA49" s="338"/>
      <c r="CB49" s="338"/>
      <c r="CC49" s="338"/>
      <c r="CD49" s="338"/>
      <c r="CE49" s="338"/>
    </row>
    <row r="50" ht="15.75" customHeight="1">
      <c r="A50" s="821">
        <v>55.0</v>
      </c>
      <c r="B50" s="860"/>
      <c r="C50" s="858"/>
      <c r="D50" s="858"/>
      <c r="E50" s="670"/>
      <c r="F50" s="737"/>
      <c r="G50" s="773">
        <f t="shared" ref="G50:H50" si="55">K50+M50+O50+Q50+S50+U50+W50+Y50+AA50+AC50+AE50+AG50+AI50+AK50+AM50+AO50+AQ50+AS50+AU50+AW50+AY50+BA50+BC50+BE50+BG50+BI50+BK50+BM50+BO50+BQ50+BS50</f>
        <v>0</v>
      </c>
      <c r="H50" s="671">
        <f t="shared" si="55"/>
        <v>0</v>
      </c>
      <c r="I50" s="774">
        <f t="shared" si="6"/>
        <v>0</v>
      </c>
      <c r="J50" s="406"/>
      <c r="K50" s="640"/>
      <c r="L50" s="642"/>
      <c r="M50" s="640"/>
      <c r="N50" s="642"/>
      <c r="O50" s="640"/>
      <c r="P50" s="642"/>
      <c r="Q50" s="640"/>
      <c r="R50" s="642"/>
      <c r="S50" s="640"/>
      <c r="T50" s="642"/>
      <c r="U50" s="640"/>
      <c r="V50" s="642"/>
      <c r="W50" s="640"/>
      <c r="X50" s="642"/>
      <c r="Y50" s="640"/>
      <c r="Z50" s="642"/>
      <c r="AA50" s="640"/>
      <c r="AB50" s="642"/>
      <c r="AC50" s="640"/>
      <c r="AD50" s="642"/>
      <c r="AE50" s="640"/>
      <c r="AF50" s="642"/>
      <c r="AG50" s="640"/>
      <c r="AH50" s="642"/>
      <c r="AI50" s="640"/>
      <c r="AJ50" s="642"/>
      <c r="AK50" s="640"/>
      <c r="AL50" s="642"/>
      <c r="AM50" s="640"/>
      <c r="AN50" s="642"/>
      <c r="AO50" s="640"/>
      <c r="AP50" s="642"/>
      <c r="AQ50" s="640"/>
      <c r="AR50" s="642"/>
      <c r="AS50" s="640"/>
      <c r="AT50" s="642"/>
      <c r="AU50" s="640"/>
      <c r="AV50" s="642"/>
      <c r="AW50" s="640"/>
      <c r="AX50" s="642"/>
      <c r="AY50" s="640"/>
      <c r="AZ50" s="642"/>
      <c r="BA50" s="640"/>
      <c r="BB50" s="642"/>
      <c r="BC50" s="640"/>
      <c r="BD50" s="642"/>
      <c r="BE50" s="640"/>
      <c r="BF50" s="642"/>
      <c r="BG50" s="640"/>
      <c r="BH50" s="642"/>
      <c r="BI50" s="640"/>
      <c r="BJ50" s="642"/>
      <c r="BK50" s="640"/>
      <c r="BL50" s="642"/>
      <c r="BM50" s="640"/>
      <c r="BN50" s="642"/>
      <c r="BO50" s="640"/>
      <c r="BP50" s="642"/>
      <c r="BQ50" s="640"/>
      <c r="BR50" s="642"/>
      <c r="BS50" s="640"/>
      <c r="BT50" s="642"/>
      <c r="BU50" s="643">
        <f t="shared" si="7"/>
        <v>0</v>
      </c>
      <c r="BV50" s="644">
        <f t="shared" si="8"/>
        <v>0</v>
      </c>
      <c r="BW50" s="776">
        <f t="shared" si="9"/>
        <v>0</v>
      </c>
      <c r="BX50" s="644">
        <f t="shared" si="10"/>
        <v>0</v>
      </c>
      <c r="BY50" s="645"/>
      <c r="BZ50" s="338"/>
      <c r="CA50" s="338"/>
      <c r="CB50" s="338"/>
      <c r="CC50" s="338"/>
      <c r="CD50" s="338"/>
      <c r="CE50" s="338"/>
    </row>
    <row r="51" ht="15.75" customHeight="1">
      <c r="A51" s="821">
        <v>56.0</v>
      </c>
      <c r="B51" s="860"/>
      <c r="C51" s="858"/>
      <c r="D51" s="858"/>
      <c r="E51" s="670"/>
      <c r="F51" s="737"/>
      <c r="G51" s="773">
        <f t="shared" ref="G51:H51" si="56">K51+M51+O51+Q51+S51+U51+W51+Y51+AA51+AC51+AE51+AG51+AI51+AK51+AM51+AO51+AQ51+AS51+AU51+AW51+AY51+BA51+BC51+BE51+BG51+BI51+BK51+BM51+BO51+BQ51+BS51</f>
        <v>0</v>
      </c>
      <c r="H51" s="671">
        <f t="shared" si="56"/>
        <v>0</v>
      </c>
      <c r="I51" s="774">
        <f t="shared" si="6"/>
        <v>0</v>
      </c>
      <c r="J51" s="406"/>
      <c r="K51" s="640"/>
      <c r="L51" s="642"/>
      <c r="M51" s="640"/>
      <c r="N51" s="642"/>
      <c r="O51" s="640"/>
      <c r="P51" s="642"/>
      <c r="Q51" s="640"/>
      <c r="R51" s="642"/>
      <c r="S51" s="640"/>
      <c r="T51" s="642"/>
      <c r="U51" s="640"/>
      <c r="V51" s="642"/>
      <c r="W51" s="640"/>
      <c r="X51" s="642"/>
      <c r="Y51" s="640"/>
      <c r="Z51" s="642"/>
      <c r="AA51" s="640"/>
      <c r="AB51" s="642"/>
      <c r="AC51" s="640"/>
      <c r="AD51" s="642"/>
      <c r="AE51" s="640"/>
      <c r="AF51" s="642"/>
      <c r="AG51" s="640"/>
      <c r="AH51" s="642"/>
      <c r="AI51" s="640"/>
      <c r="AJ51" s="642"/>
      <c r="AK51" s="640"/>
      <c r="AL51" s="642"/>
      <c r="AM51" s="640"/>
      <c r="AN51" s="642"/>
      <c r="AO51" s="640"/>
      <c r="AP51" s="642"/>
      <c r="AQ51" s="640"/>
      <c r="AR51" s="642"/>
      <c r="AS51" s="640"/>
      <c r="AT51" s="642"/>
      <c r="AU51" s="640"/>
      <c r="AV51" s="642"/>
      <c r="AW51" s="640"/>
      <c r="AX51" s="642"/>
      <c r="AY51" s="640"/>
      <c r="AZ51" s="642"/>
      <c r="BA51" s="640"/>
      <c r="BB51" s="642"/>
      <c r="BC51" s="640"/>
      <c r="BD51" s="642"/>
      <c r="BE51" s="640"/>
      <c r="BF51" s="642"/>
      <c r="BG51" s="640"/>
      <c r="BH51" s="642"/>
      <c r="BI51" s="640"/>
      <c r="BJ51" s="642"/>
      <c r="BK51" s="640"/>
      <c r="BL51" s="642"/>
      <c r="BM51" s="640"/>
      <c r="BN51" s="642"/>
      <c r="BO51" s="640"/>
      <c r="BP51" s="642"/>
      <c r="BQ51" s="640"/>
      <c r="BR51" s="642"/>
      <c r="BS51" s="640"/>
      <c r="BT51" s="642"/>
      <c r="BU51" s="643">
        <f t="shared" si="7"/>
        <v>0</v>
      </c>
      <c r="BV51" s="644">
        <f t="shared" si="8"/>
        <v>0</v>
      </c>
      <c r="BW51" s="776">
        <f t="shared" si="9"/>
        <v>0</v>
      </c>
      <c r="BX51" s="644">
        <f t="shared" si="10"/>
        <v>0</v>
      </c>
      <c r="BY51" s="645"/>
      <c r="BZ51" s="338"/>
      <c r="CA51" s="338"/>
      <c r="CB51" s="338"/>
      <c r="CC51" s="338"/>
      <c r="CD51" s="338"/>
      <c r="CE51" s="338"/>
    </row>
    <row r="52" ht="15.75" customHeight="1">
      <c r="A52" s="821">
        <v>57.0</v>
      </c>
      <c r="B52" s="860"/>
      <c r="C52" s="858"/>
      <c r="D52" s="858"/>
      <c r="E52" s="670"/>
      <c r="F52" s="737"/>
      <c r="G52" s="773">
        <f t="shared" ref="G52:H52" si="57">K52+M52+O52+Q52+S52+U52+W52+Y52+AA52+AC52+AE52+AG52+AI52+AK52+AM52+AO52+AQ52+AS52+AU52+AW52+AY52+BA52+BC52+BE52+BG52+BI52+BK52+BM52+BO52+BQ52+BS52</f>
        <v>0</v>
      </c>
      <c r="H52" s="671">
        <f t="shared" si="57"/>
        <v>0</v>
      </c>
      <c r="I52" s="774">
        <f t="shared" si="6"/>
        <v>0</v>
      </c>
      <c r="J52" s="406"/>
      <c r="K52" s="640"/>
      <c r="L52" s="642"/>
      <c r="M52" s="640"/>
      <c r="N52" s="642"/>
      <c r="O52" s="640"/>
      <c r="P52" s="642"/>
      <c r="Q52" s="640"/>
      <c r="R52" s="642"/>
      <c r="S52" s="640"/>
      <c r="T52" s="642"/>
      <c r="U52" s="640"/>
      <c r="V52" s="642"/>
      <c r="W52" s="640"/>
      <c r="X52" s="642"/>
      <c r="Y52" s="640"/>
      <c r="Z52" s="642"/>
      <c r="AA52" s="640"/>
      <c r="AB52" s="642"/>
      <c r="AC52" s="640"/>
      <c r="AD52" s="642"/>
      <c r="AE52" s="640"/>
      <c r="AF52" s="642"/>
      <c r="AG52" s="640"/>
      <c r="AH52" s="642"/>
      <c r="AI52" s="640"/>
      <c r="AJ52" s="642"/>
      <c r="AK52" s="640"/>
      <c r="AL52" s="642"/>
      <c r="AM52" s="640"/>
      <c r="AN52" s="642"/>
      <c r="AO52" s="640"/>
      <c r="AP52" s="642"/>
      <c r="AQ52" s="640"/>
      <c r="AR52" s="642"/>
      <c r="AS52" s="640"/>
      <c r="AT52" s="642"/>
      <c r="AU52" s="640"/>
      <c r="AV52" s="642"/>
      <c r="AW52" s="640"/>
      <c r="AX52" s="642"/>
      <c r="AY52" s="640"/>
      <c r="AZ52" s="642"/>
      <c r="BA52" s="640"/>
      <c r="BB52" s="642"/>
      <c r="BC52" s="640"/>
      <c r="BD52" s="642"/>
      <c r="BE52" s="640"/>
      <c r="BF52" s="642"/>
      <c r="BG52" s="640"/>
      <c r="BH52" s="642"/>
      <c r="BI52" s="640"/>
      <c r="BJ52" s="642"/>
      <c r="BK52" s="640"/>
      <c r="BL52" s="642"/>
      <c r="BM52" s="640"/>
      <c r="BN52" s="642"/>
      <c r="BO52" s="640"/>
      <c r="BP52" s="642"/>
      <c r="BQ52" s="640"/>
      <c r="BR52" s="642"/>
      <c r="BS52" s="640"/>
      <c r="BT52" s="642"/>
      <c r="BU52" s="643">
        <f t="shared" si="7"/>
        <v>0</v>
      </c>
      <c r="BV52" s="644">
        <f t="shared" si="8"/>
        <v>0</v>
      </c>
      <c r="BW52" s="776">
        <f t="shared" si="9"/>
        <v>0</v>
      </c>
      <c r="BX52" s="644">
        <f t="shared" si="10"/>
        <v>0</v>
      </c>
      <c r="BY52" s="645"/>
      <c r="BZ52" s="338"/>
      <c r="CA52" s="338"/>
      <c r="CB52" s="338"/>
      <c r="CC52" s="338"/>
      <c r="CD52" s="338"/>
      <c r="CE52" s="338"/>
    </row>
    <row r="53" ht="15.75" customHeight="1">
      <c r="A53" s="821">
        <v>58.0</v>
      </c>
      <c r="B53" s="860"/>
      <c r="C53" s="858"/>
      <c r="D53" s="858"/>
      <c r="E53" s="670"/>
      <c r="F53" s="737"/>
      <c r="G53" s="773">
        <f t="shared" ref="G53:H53" si="58">K53+M53+O53+Q53+S53+U53+W53+Y53+AA53+AC53+AE53+AG53+AI53+AK53+AM53+AO53+AQ53+AS53+AU53+AW53+AY53+BA53+BC53+BE53+BG53+BI53+BK53+BM53+BO53+BQ53+BS53</f>
        <v>0</v>
      </c>
      <c r="H53" s="671">
        <f t="shared" si="58"/>
        <v>0</v>
      </c>
      <c r="I53" s="774">
        <f t="shared" si="6"/>
        <v>0</v>
      </c>
      <c r="J53" s="406"/>
      <c r="K53" s="640"/>
      <c r="L53" s="642"/>
      <c r="M53" s="640"/>
      <c r="N53" s="642"/>
      <c r="O53" s="640"/>
      <c r="P53" s="642"/>
      <c r="Q53" s="640"/>
      <c r="R53" s="642"/>
      <c r="S53" s="640"/>
      <c r="T53" s="642"/>
      <c r="U53" s="640"/>
      <c r="V53" s="642"/>
      <c r="W53" s="640"/>
      <c r="X53" s="642"/>
      <c r="Y53" s="640"/>
      <c r="Z53" s="642"/>
      <c r="AA53" s="640"/>
      <c r="AB53" s="642"/>
      <c r="AC53" s="640"/>
      <c r="AD53" s="642"/>
      <c r="AE53" s="640"/>
      <c r="AF53" s="642"/>
      <c r="AG53" s="640"/>
      <c r="AH53" s="642"/>
      <c r="AI53" s="640"/>
      <c r="AJ53" s="642"/>
      <c r="AK53" s="640"/>
      <c r="AL53" s="642"/>
      <c r="AM53" s="640"/>
      <c r="AN53" s="642"/>
      <c r="AO53" s="640"/>
      <c r="AP53" s="642"/>
      <c r="AQ53" s="640"/>
      <c r="AR53" s="642"/>
      <c r="AS53" s="640"/>
      <c r="AT53" s="642"/>
      <c r="AU53" s="640"/>
      <c r="AV53" s="642"/>
      <c r="AW53" s="640"/>
      <c r="AX53" s="642"/>
      <c r="AY53" s="640"/>
      <c r="AZ53" s="642"/>
      <c r="BA53" s="640"/>
      <c r="BB53" s="642"/>
      <c r="BC53" s="640"/>
      <c r="BD53" s="642"/>
      <c r="BE53" s="640"/>
      <c r="BF53" s="642"/>
      <c r="BG53" s="640"/>
      <c r="BH53" s="642"/>
      <c r="BI53" s="640"/>
      <c r="BJ53" s="642"/>
      <c r="BK53" s="640"/>
      <c r="BL53" s="642"/>
      <c r="BM53" s="640"/>
      <c r="BN53" s="642"/>
      <c r="BO53" s="640"/>
      <c r="BP53" s="642"/>
      <c r="BQ53" s="640"/>
      <c r="BR53" s="642"/>
      <c r="BS53" s="640"/>
      <c r="BT53" s="642"/>
      <c r="BU53" s="643">
        <f t="shared" si="7"/>
        <v>0</v>
      </c>
      <c r="BV53" s="644">
        <f t="shared" si="8"/>
        <v>0</v>
      </c>
      <c r="BW53" s="776">
        <f t="shared" si="9"/>
        <v>0</v>
      </c>
      <c r="BX53" s="644">
        <f t="shared" si="10"/>
        <v>0</v>
      </c>
      <c r="BY53" s="645"/>
      <c r="BZ53" s="338"/>
      <c r="CA53" s="338"/>
      <c r="CB53" s="338"/>
      <c r="CC53" s="338"/>
      <c r="CD53" s="338"/>
      <c r="CE53" s="338"/>
    </row>
    <row r="54" ht="15.75" customHeight="1">
      <c r="A54" s="821">
        <v>59.0</v>
      </c>
      <c r="B54" s="860"/>
      <c r="C54" s="858"/>
      <c r="D54" s="858"/>
      <c r="E54" s="670"/>
      <c r="F54" s="737"/>
      <c r="G54" s="773">
        <f t="shared" ref="G54:H54" si="59">K54+M54+O54+Q54+S54+U54+W54+Y54+AA54+AC54+AE54+AG54+AI54+AK54+AM54+AO54+AQ54+AS54+AU54+AW54+AY54+BA54+BC54+BE54+BG54+BI54+BK54+BM54+BO54+BQ54+BS54</f>
        <v>0</v>
      </c>
      <c r="H54" s="671">
        <f t="shared" si="59"/>
        <v>0</v>
      </c>
      <c r="I54" s="774">
        <f t="shared" si="6"/>
        <v>0</v>
      </c>
      <c r="J54" s="406"/>
      <c r="K54" s="640"/>
      <c r="L54" s="642"/>
      <c r="M54" s="640"/>
      <c r="N54" s="642"/>
      <c r="O54" s="640"/>
      <c r="P54" s="642"/>
      <c r="Q54" s="640"/>
      <c r="R54" s="642"/>
      <c r="S54" s="640"/>
      <c r="T54" s="642"/>
      <c r="U54" s="640"/>
      <c r="V54" s="642"/>
      <c r="W54" s="640"/>
      <c r="X54" s="642"/>
      <c r="Y54" s="640"/>
      <c r="Z54" s="642"/>
      <c r="AA54" s="640"/>
      <c r="AB54" s="642"/>
      <c r="AC54" s="640"/>
      <c r="AD54" s="642"/>
      <c r="AE54" s="640"/>
      <c r="AF54" s="642"/>
      <c r="AG54" s="640"/>
      <c r="AH54" s="642"/>
      <c r="AI54" s="640"/>
      <c r="AJ54" s="642"/>
      <c r="AK54" s="640"/>
      <c r="AL54" s="642"/>
      <c r="AM54" s="640"/>
      <c r="AN54" s="642"/>
      <c r="AO54" s="640"/>
      <c r="AP54" s="642"/>
      <c r="AQ54" s="640"/>
      <c r="AR54" s="642"/>
      <c r="AS54" s="640"/>
      <c r="AT54" s="642"/>
      <c r="AU54" s="640"/>
      <c r="AV54" s="642"/>
      <c r="AW54" s="640"/>
      <c r="AX54" s="642"/>
      <c r="AY54" s="640"/>
      <c r="AZ54" s="642"/>
      <c r="BA54" s="640"/>
      <c r="BB54" s="642"/>
      <c r="BC54" s="640"/>
      <c r="BD54" s="642"/>
      <c r="BE54" s="640"/>
      <c r="BF54" s="642"/>
      <c r="BG54" s="640"/>
      <c r="BH54" s="642"/>
      <c r="BI54" s="640"/>
      <c r="BJ54" s="642"/>
      <c r="BK54" s="640"/>
      <c r="BL54" s="642"/>
      <c r="BM54" s="640"/>
      <c r="BN54" s="642"/>
      <c r="BO54" s="640"/>
      <c r="BP54" s="642"/>
      <c r="BQ54" s="640"/>
      <c r="BR54" s="642"/>
      <c r="BS54" s="640"/>
      <c r="BT54" s="642"/>
      <c r="BU54" s="643">
        <f t="shared" si="7"/>
        <v>0</v>
      </c>
      <c r="BV54" s="644">
        <f t="shared" si="8"/>
        <v>0</v>
      </c>
      <c r="BW54" s="776">
        <f t="shared" si="9"/>
        <v>0</v>
      </c>
      <c r="BX54" s="644">
        <f t="shared" si="10"/>
        <v>0</v>
      </c>
      <c r="BY54" s="645"/>
      <c r="BZ54" s="338"/>
      <c r="CA54" s="338"/>
      <c r="CB54" s="338"/>
      <c r="CC54" s="338"/>
      <c r="CD54" s="338"/>
      <c r="CE54" s="338"/>
    </row>
    <row r="55" ht="15.75" customHeight="1">
      <c r="A55" s="821">
        <v>60.0</v>
      </c>
      <c r="B55" s="860"/>
      <c r="C55" s="858"/>
      <c r="D55" s="858"/>
      <c r="E55" s="670"/>
      <c r="F55" s="737"/>
      <c r="G55" s="773">
        <f t="shared" ref="G55:H55" si="60">K55+M55+O55+Q55+S55+U55+W55+Y55+AA55+AC55+AE55+AG55+AI55+AK55+AM55+AO55+AQ55+AS55+AU55+AW55+AY55+BA55+BC55+BE55+BG55+BI55+BK55+BM55+BO55+BQ55+BS55</f>
        <v>0</v>
      </c>
      <c r="H55" s="671">
        <f t="shared" si="60"/>
        <v>0</v>
      </c>
      <c r="I55" s="774">
        <f t="shared" si="6"/>
        <v>0</v>
      </c>
      <c r="J55" s="406"/>
      <c r="K55" s="640"/>
      <c r="L55" s="642"/>
      <c r="M55" s="640"/>
      <c r="N55" s="642"/>
      <c r="O55" s="640"/>
      <c r="P55" s="642"/>
      <c r="Q55" s="640"/>
      <c r="R55" s="642"/>
      <c r="S55" s="640"/>
      <c r="T55" s="642"/>
      <c r="U55" s="640"/>
      <c r="V55" s="642"/>
      <c r="W55" s="640"/>
      <c r="X55" s="642"/>
      <c r="Y55" s="640"/>
      <c r="Z55" s="642"/>
      <c r="AA55" s="640"/>
      <c r="AB55" s="642"/>
      <c r="AC55" s="640"/>
      <c r="AD55" s="642"/>
      <c r="AE55" s="640"/>
      <c r="AF55" s="642"/>
      <c r="AG55" s="640"/>
      <c r="AH55" s="642"/>
      <c r="AI55" s="640"/>
      <c r="AJ55" s="642"/>
      <c r="AK55" s="640"/>
      <c r="AL55" s="642"/>
      <c r="AM55" s="640"/>
      <c r="AN55" s="642"/>
      <c r="AO55" s="640"/>
      <c r="AP55" s="642"/>
      <c r="AQ55" s="640"/>
      <c r="AR55" s="642"/>
      <c r="AS55" s="640"/>
      <c r="AT55" s="642"/>
      <c r="AU55" s="640"/>
      <c r="AV55" s="642"/>
      <c r="AW55" s="640"/>
      <c r="AX55" s="642"/>
      <c r="AY55" s="640"/>
      <c r="AZ55" s="642"/>
      <c r="BA55" s="640"/>
      <c r="BB55" s="642"/>
      <c r="BC55" s="640"/>
      <c r="BD55" s="642"/>
      <c r="BE55" s="640"/>
      <c r="BF55" s="642"/>
      <c r="BG55" s="640"/>
      <c r="BH55" s="642"/>
      <c r="BI55" s="640"/>
      <c r="BJ55" s="642"/>
      <c r="BK55" s="640"/>
      <c r="BL55" s="642"/>
      <c r="BM55" s="640"/>
      <c r="BN55" s="642"/>
      <c r="BO55" s="640"/>
      <c r="BP55" s="642"/>
      <c r="BQ55" s="640"/>
      <c r="BR55" s="642"/>
      <c r="BS55" s="640"/>
      <c r="BT55" s="642"/>
      <c r="BU55" s="643">
        <f t="shared" si="7"/>
        <v>0</v>
      </c>
      <c r="BV55" s="644">
        <f t="shared" si="8"/>
        <v>0</v>
      </c>
      <c r="BW55" s="776">
        <f t="shared" si="9"/>
        <v>0</v>
      </c>
      <c r="BX55" s="644">
        <f t="shared" si="10"/>
        <v>0</v>
      </c>
      <c r="BY55" s="645"/>
      <c r="BZ55" s="338"/>
      <c r="CA55" s="338"/>
      <c r="CB55" s="338"/>
      <c r="CC55" s="338"/>
      <c r="CD55" s="338"/>
      <c r="CE55" s="338"/>
    </row>
    <row r="56" ht="15.75" customHeight="1">
      <c r="A56" s="821">
        <v>61.0</v>
      </c>
      <c r="B56" s="860"/>
      <c r="C56" s="858"/>
      <c r="D56" s="858"/>
      <c r="E56" s="670"/>
      <c r="F56" s="737"/>
      <c r="G56" s="773">
        <f t="shared" ref="G56:H56" si="61">K56+M56+O56+Q56+S56+U56+W56+Y56+AA56+AC56+AE56+AG56+AI56+AK56+AM56+AO56+AQ56+AS56+AU56+AW56+AY56+BA56+BC56+BE56+BG56+BI56+BK56+BM56+BO56+BQ56+BS56</f>
        <v>0</v>
      </c>
      <c r="H56" s="671">
        <f t="shared" si="61"/>
        <v>0</v>
      </c>
      <c r="I56" s="774">
        <f t="shared" si="6"/>
        <v>0</v>
      </c>
      <c r="J56" s="406"/>
      <c r="K56" s="640"/>
      <c r="L56" s="642"/>
      <c r="M56" s="640"/>
      <c r="N56" s="642"/>
      <c r="O56" s="640"/>
      <c r="P56" s="642"/>
      <c r="Q56" s="640"/>
      <c r="R56" s="642"/>
      <c r="S56" s="640"/>
      <c r="T56" s="642"/>
      <c r="U56" s="640"/>
      <c r="V56" s="642"/>
      <c r="W56" s="640"/>
      <c r="X56" s="642"/>
      <c r="Y56" s="640"/>
      <c r="Z56" s="642"/>
      <c r="AA56" s="640"/>
      <c r="AB56" s="642"/>
      <c r="AC56" s="640"/>
      <c r="AD56" s="642"/>
      <c r="AE56" s="640"/>
      <c r="AF56" s="642"/>
      <c r="AG56" s="640"/>
      <c r="AH56" s="642"/>
      <c r="AI56" s="640"/>
      <c r="AJ56" s="642"/>
      <c r="AK56" s="640"/>
      <c r="AL56" s="642"/>
      <c r="AM56" s="640"/>
      <c r="AN56" s="642"/>
      <c r="AO56" s="640"/>
      <c r="AP56" s="642"/>
      <c r="AQ56" s="640"/>
      <c r="AR56" s="642"/>
      <c r="AS56" s="640"/>
      <c r="AT56" s="642"/>
      <c r="AU56" s="640"/>
      <c r="AV56" s="642"/>
      <c r="AW56" s="640"/>
      <c r="AX56" s="642"/>
      <c r="AY56" s="640"/>
      <c r="AZ56" s="642"/>
      <c r="BA56" s="640"/>
      <c r="BB56" s="642"/>
      <c r="BC56" s="640"/>
      <c r="BD56" s="642"/>
      <c r="BE56" s="640"/>
      <c r="BF56" s="642"/>
      <c r="BG56" s="640"/>
      <c r="BH56" s="642"/>
      <c r="BI56" s="640"/>
      <c r="BJ56" s="642"/>
      <c r="BK56" s="640"/>
      <c r="BL56" s="642"/>
      <c r="BM56" s="640"/>
      <c r="BN56" s="642"/>
      <c r="BO56" s="640"/>
      <c r="BP56" s="642"/>
      <c r="BQ56" s="640"/>
      <c r="BR56" s="642"/>
      <c r="BS56" s="640"/>
      <c r="BT56" s="642"/>
      <c r="BU56" s="643">
        <f t="shared" si="7"/>
        <v>0</v>
      </c>
      <c r="BV56" s="644">
        <f t="shared" si="8"/>
        <v>0</v>
      </c>
      <c r="BW56" s="776">
        <f t="shared" si="9"/>
        <v>0</v>
      </c>
      <c r="BX56" s="644">
        <f t="shared" si="10"/>
        <v>0</v>
      </c>
      <c r="BY56" s="645"/>
      <c r="BZ56" s="338"/>
      <c r="CA56" s="338"/>
      <c r="CB56" s="338"/>
      <c r="CC56" s="338"/>
      <c r="CD56" s="338"/>
      <c r="CE56" s="338"/>
    </row>
    <row r="57" ht="15.75" customHeight="1">
      <c r="A57" s="821">
        <v>62.0</v>
      </c>
      <c r="B57" s="860"/>
      <c r="C57" s="858"/>
      <c r="D57" s="858"/>
      <c r="E57" s="670"/>
      <c r="F57" s="737"/>
      <c r="G57" s="773">
        <f t="shared" ref="G57:H57" si="62">K57+M57+O57+Q57+S57+U57+W57+Y57+AA57+AC57+AE57+AG57+AI57+AK57+AM57+AO57+AQ57+AS57+AU57+AW57+AY57+BA57+BC57+BE57+BG57+BI57+BK57+BM57+BO57+BQ57+BS57</f>
        <v>0</v>
      </c>
      <c r="H57" s="671">
        <f t="shared" si="62"/>
        <v>0</v>
      </c>
      <c r="I57" s="774">
        <f t="shared" si="6"/>
        <v>0</v>
      </c>
      <c r="J57" s="406"/>
      <c r="K57" s="640"/>
      <c r="L57" s="642"/>
      <c r="M57" s="640"/>
      <c r="N57" s="642"/>
      <c r="O57" s="640"/>
      <c r="P57" s="642"/>
      <c r="Q57" s="640"/>
      <c r="R57" s="642"/>
      <c r="S57" s="640"/>
      <c r="T57" s="642"/>
      <c r="U57" s="640"/>
      <c r="V57" s="642"/>
      <c r="W57" s="640"/>
      <c r="X57" s="642"/>
      <c r="Y57" s="640"/>
      <c r="Z57" s="642"/>
      <c r="AA57" s="640"/>
      <c r="AB57" s="642"/>
      <c r="AC57" s="640"/>
      <c r="AD57" s="642"/>
      <c r="AE57" s="640"/>
      <c r="AF57" s="642"/>
      <c r="AG57" s="640"/>
      <c r="AH57" s="642"/>
      <c r="AI57" s="640"/>
      <c r="AJ57" s="642"/>
      <c r="AK57" s="640"/>
      <c r="AL57" s="642"/>
      <c r="AM57" s="640"/>
      <c r="AN57" s="642"/>
      <c r="AO57" s="640"/>
      <c r="AP57" s="642"/>
      <c r="AQ57" s="640"/>
      <c r="AR57" s="642"/>
      <c r="AS57" s="640"/>
      <c r="AT57" s="642"/>
      <c r="AU57" s="640"/>
      <c r="AV57" s="642"/>
      <c r="AW57" s="640"/>
      <c r="AX57" s="642"/>
      <c r="AY57" s="640"/>
      <c r="AZ57" s="642"/>
      <c r="BA57" s="640"/>
      <c r="BB57" s="642"/>
      <c r="BC57" s="640"/>
      <c r="BD57" s="642"/>
      <c r="BE57" s="640"/>
      <c r="BF57" s="642"/>
      <c r="BG57" s="640"/>
      <c r="BH57" s="642"/>
      <c r="BI57" s="640"/>
      <c r="BJ57" s="642"/>
      <c r="BK57" s="640"/>
      <c r="BL57" s="642"/>
      <c r="BM57" s="640"/>
      <c r="BN57" s="642"/>
      <c r="BO57" s="640"/>
      <c r="BP57" s="642"/>
      <c r="BQ57" s="640"/>
      <c r="BR57" s="642"/>
      <c r="BS57" s="640"/>
      <c r="BT57" s="642"/>
      <c r="BU57" s="643">
        <f t="shared" si="7"/>
        <v>0</v>
      </c>
      <c r="BV57" s="644">
        <f t="shared" si="8"/>
        <v>0</v>
      </c>
      <c r="BW57" s="776">
        <f t="shared" si="9"/>
        <v>0</v>
      </c>
      <c r="BX57" s="644">
        <f t="shared" si="10"/>
        <v>0</v>
      </c>
      <c r="BY57" s="645"/>
      <c r="BZ57" s="338"/>
      <c r="CA57" s="338"/>
      <c r="CB57" s="338"/>
      <c r="CC57" s="338"/>
      <c r="CD57" s="338"/>
      <c r="CE57" s="338"/>
    </row>
    <row r="58" ht="15.75" customHeight="1">
      <c r="A58" s="821">
        <v>63.0</v>
      </c>
      <c r="B58" s="860"/>
      <c r="C58" s="858"/>
      <c r="D58" s="858"/>
      <c r="E58" s="670"/>
      <c r="F58" s="737"/>
      <c r="G58" s="773">
        <f t="shared" ref="G58:H58" si="63">K58+M58+O58+Q58+S58+U58+W58+Y58+AA58+AC58+AE58+AG58+AI58+AK58+AM58+AO58+AQ58+AS58+AU58+AW58+AY58+BA58+BC58+BE58+BG58+BI58+BK58+BM58+BO58+BQ58+BS58</f>
        <v>0</v>
      </c>
      <c r="H58" s="671">
        <f t="shared" si="63"/>
        <v>0</v>
      </c>
      <c r="I58" s="774">
        <f t="shared" si="6"/>
        <v>0</v>
      </c>
      <c r="J58" s="406"/>
      <c r="K58" s="640"/>
      <c r="L58" s="642"/>
      <c r="M58" s="640"/>
      <c r="N58" s="642"/>
      <c r="O58" s="640"/>
      <c r="P58" s="642"/>
      <c r="Q58" s="640"/>
      <c r="R58" s="642"/>
      <c r="S58" s="640"/>
      <c r="T58" s="642"/>
      <c r="U58" s="640"/>
      <c r="V58" s="642"/>
      <c r="W58" s="640"/>
      <c r="X58" s="642"/>
      <c r="Y58" s="640"/>
      <c r="Z58" s="642"/>
      <c r="AA58" s="640"/>
      <c r="AB58" s="642"/>
      <c r="AC58" s="640"/>
      <c r="AD58" s="642"/>
      <c r="AE58" s="640"/>
      <c r="AF58" s="642"/>
      <c r="AG58" s="640"/>
      <c r="AH58" s="642"/>
      <c r="AI58" s="640"/>
      <c r="AJ58" s="642"/>
      <c r="AK58" s="640"/>
      <c r="AL58" s="642"/>
      <c r="AM58" s="640"/>
      <c r="AN58" s="642"/>
      <c r="AO58" s="640"/>
      <c r="AP58" s="642"/>
      <c r="AQ58" s="640"/>
      <c r="AR58" s="642"/>
      <c r="AS58" s="640"/>
      <c r="AT58" s="642"/>
      <c r="AU58" s="640"/>
      <c r="AV58" s="642"/>
      <c r="AW58" s="640"/>
      <c r="AX58" s="642"/>
      <c r="AY58" s="640"/>
      <c r="AZ58" s="642"/>
      <c r="BA58" s="640"/>
      <c r="BB58" s="642"/>
      <c r="BC58" s="640"/>
      <c r="BD58" s="642"/>
      <c r="BE58" s="640"/>
      <c r="BF58" s="642"/>
      <c r="BG58" s="640"/>
      <c r="BH58" s="642"/>
      <c r="BI58" s="640"/>
      <c r="BJ58" s="642"/>
      <c r="BK58" s="640"/>
      <c r="BL58" s="642"/>
      <c r="BM58" s="640"/>
      <c r="BN58" s="642"/>
      <c r="BO58" s="640"/>
      <c r="BP58" s="642"/>
      <c r="BQ58" s="640"/>
      <c r="BR58" s="642"/>
      <c r="BS58" s="640"/>
      <c r="BT58" s="642"/>
      <c r="BU58" s="643">
        <f t="shared" si="7"/>
        <v>0</v>
      </c>
      <c r="BV58" s="644">
        <f t="shared" si="8"/>
        <v>0</v>
      </c>
      <c r="BW58" s="776">
        <f t="shared" si="9"/>
        <v>0</v>
      </c>
      <c r="BX58" s="644">
        <f t="shared" si="10"/>
        <v>0</v>
      </c>
      <c r="BY58" s="645"/>
      <c r="BZ58" s="338"/>
      <c r="CA58" s="338"/>
      <c r="CB58" s="338"/>
      <c r="CC58" s="338"/>
      <c r="CD58" s="338"/>
      <c r="CE58" s="338"/>
    </row>
    <row r="59" ht="15.75" customHeight="1">
      <c r="A59" s="821">
        <v>64.0</v>
      </c>
      <c r="B59" s="860"/>
      <c r="C59" s="858"/>
      <c r="D59" s="858"/>
      <c r="E59" s="670"/>
      <c r="F59" s="737"/>
      <c r="G59" s="773">
        <f t="shared" ref="G59:H59" si="64">K59+M59+O59+Q59+S59+U59+W59+Y59+AA59+AC59+AE59+AG59+AI59+AK59+AM59+AO59+AQ59+AS59+AU59+AW59+AY59+BA59+BC59+BE59+BG59+BI59+BK59+BM59+BO59+BQ59+BS59</f>
        <v>0</v>
      </c>
      <c r="H59" s="671">
        <f t="shared" si="64"/>
        <v>0</v>
      </c>
      <c r="I59" s="774">
        <f t="shared" si="6"/>
        <v>0</v>
      </c>
      <c r="J59" s="406"/>
      <c r="K59" s="640"/>
      <c r="L59" s="642"/>
      <c r="M59" s="640"/>
      <c r="N59" s="642"/>
      <c r="O59" s="640"/>
      <c r="P59" s="642"/>
      <c r="Q59" s="640"/>
      <c r="R59" s="642"/>
      <c r="S59" s="640"/>
      <c r="T59" s="642"/>
      <c r="U59" s="640"/>
      <c r="V59" s="642"/>
      <c r="W59" s="640"/>
      <c r="X59" s="642"/>
      <c r="Y59" s="640"/>
      <c r="Z59" s="642"/>
      <c r="AA59" s="640"/>
      <c r="AB59" s="642"/>
      <c r="AC59" s="640"/>
      <c r="AD59" s="642"/>
      <c r="AE59" s="640"/>
      <c r="AF59" s="642"/>
      <c r="AG59" s="640"/>
      <c r="AH59" s="642"/>
      <c r="AI59" s="640"/>
      <c r="AJ59" s="642"/>
      <c r="AK59" s="640"/>
      <c r="AL59" s="642"/>
      <c r="AM59" s="640"/>
      <c r="AN59" s="642"/>
      <c r="AO59" s="640"/>
      <c r="AP59" s="642"/>
      <c r="AQ59" s="640"/>
      <c r="AR59" s="642"/>
      <c r="AS59" s="640"/>
      <c r="AT59" s="642"/>
      <c r="AU59" s="640"/>
      <c r="AV59" s="642"/>
      <c r="AW59" s="640"/>
      <c r="AX59" s="642"/>
      <c r="AY59" s="640"/>
      <c r="AZ59" s="642"/>
      <c r="BA59" s="640"/>
      <c r="BB59" s="642"/>
      <c r="BC59" s="640"/>
      <c r="BD59" s="642"/>
      <c r="BE59" s="640"/>
      <c r="BF59" s="642"/>
      <c r="BG59" s="640"/>
      <c r="BH59" s="642"/>
      <c r="BI59" s="640"/>
      <c r="BJ59" s="642"/>
      <c r="BK59" s="640"/>
      <c r="BL59" s="642"/>
      <c r="BM59" s="640"/>
      <c r="BN59" s="642"/>
      <c r="BO59" s="640"/>
      <c r="BP59" s="642"/>
      <c r="BQ59" s="640"/>
      <c r="BR59" s="642"/>
      <c r="BS59" s="640"/>
      <c r="BT59" s="642"/>
      <c r="BU59" s="643">
        <f t="shared" si="7"/>
        <v>0</v>
      </c>
      <c r="BV59" s="644">
        <f t="shared" si="8"/>
        <v>0</v>
      </c>
      <c r="BW59" s="776">
        <f t="shared" si="9"/>
        <v>0</v>
      </c>
      <c r="BX59" s="644">
        <f t="shared" si="10"/>
        <v>0</v>
      </c>
      <c r="BY59" s="645"/>
      <c r="BZ59" s="338"/>
      <c r="CA59" s="338"/>
      <c r="CB59" s="338"/>
      <c r="CC59" s="338"/>
      <c r="CD59" s="338"/>
      <c r="CE59" s="338"/>
    </row>
    <row r="60" ht="15.75" customHeight="1">
      <c r="A60" s="821">
        <v>65.0</v>
      </c>
      <c r="B60" s="860"/>
      <c r="C60" s="858"/>
      <c r="D60" s="858"/>
      <c r="E60" s="670"/>
      <c r="F60" s="737"/>
      <c r="G60" s="773">
        <f t="shared" ref="G60:H60" si="65">K60+M60+O60+Q60+S60+U60+W60+Y60+AA60+AC60+AE60+AG60+AI60+AK60+AM60+AO60+AQ60+AS60+AU60+AW60+AY60+BA60+BC60+BE60+BG60+BI60+BK60+BM60+BO60+BQ60+BS60</f>
        <v>0</v>
      </c>
      <c r="H60" s="671">
        <f t="shared" si="65"/>
        <v>0</v>
      </c>
      <c r="I60" s="774">
        <f t="shared" si="6"/>
        <v>0</v>
      </c>
      <c r="J60" s="406"/>
      <c r="K60" s="640"/>
      <c r="L60" s="642"/>
      <c r="M60" s="640"/>
      <c r="N60" s="642"/>
      <c r="O60" s="640"/>
      <c r="P60" s="642"/>
      <c r="Q60" s="640"/>
      <c r="R60" s="642"/>
      <c r="S60" s="640"/>
      <c r="T60" s="642"/>
      <c r="U60" s="640"/>
      <c r="V60" s="642"/>
      <c r="W60" s="640"/>
      <c r="X60" s="642"/>
      <c r="Y60" s="640"/>
      <c r="Z60" s="642"/>
      <c r="AA60" s="640"/>
      <c r="AB60" s="642"/>
      <c r="AC60" s="640"/>
      <c r="AD60" s="642"/>
      <c r="AE60" s="640"/>
      <c r="AF60" s="642"/>
      <c r="AG60" s="640"/>
      <c r="AH60" s="642"/>
      <c r="AI60" s="640"/>
      <c r="AJ60" s="642"/>
      <c r="AK60" s="640"/>
      <c r="AL60" s="642"/>
      <c r="AM60" s="640"/>
      <c r="AN60" s="642"/>
      <c r="AO60" s="640"/>
      <c r="AP60" s="642"/>
      <c r="AQ60" s="640"/>
      <c r="AR60" s="642"/>
      <c r="AS60" s="640"/>
      <c r="AT60" s="642"/>
      <c r="AU60" s="640"/>
      <c r="AV60" s="642"/>
      <c r="AW60" s="640"/>
      <c r="AX60" s="642"/>
      <c r="AY60" s="640"/>
      <c r="AZ60" s="642"/>
      <c r="BA60" s="640"/>
      <c r="BB60" s="642"/>
      <c r="BC60" s="640"/>
      <c r="BD60" s="642"/>
      <c r="BE60" s="640"/>
      <c r="BF60" s="642"/>
      <c r="BG60" s="640"/>
      <c r="BH60" s="642"/>
      <c r="BI60" s="640"/>
      <c r="BJ60" s="642"/>
      <c r="BK60" s="640"/>
      <c r="BL60" s="642"/>
      <c r="BM60" s="640"/>
      <c r="BN60" s="642"/>
      <c r="BO60" s="640"/>
      <c r="BP60" s="642"/>
      <c r="BQ60" s="640"/>
      <c r="BR60" s="642"/>
      <c r="BS60" s="640"/>
      <c r="BT60" s="642"/>
      <c r="BU60" s="643">
        <f t="shared" si="7"/>
        <v>0</v>
      </c>
      <c r="BV60" s="644">
        <f t="shared" si="8"/>
        <v>0</v>
      </c>
      <c r="BW60" s="776">
        <f t="shared" si="9"/>
        <v>0</v>
      </c>
      <c r="BX60" s="644">
        <f t="shared" si="10"/>
        <v>0</v>
      </c>
      <c r="BY60" s="645"/>
      <c r="BZ60" s="338"/>
      <c r="CA60" s="338"/>
      <c r="CB60" s="338"/>
      <c r="CC60" s="338"/>
      <c r="CD60" s="338"/>
      <c r="CE60" s="338"/>
    </row>
    <row r="61" ht="15.75" customHeight="1">
      <c r="A61" s="821">
        <v>66.0</v>
      </c>
      <c r="B61" s="860"/>
      <c r="C61" s="858"/>
      <c r="D61" s="858"/>
      <c r="E61" s="670"/>
      <c r="F61" s="737"/>
      <c r="G61" s="773">
        <f t="shared" ref="G61:H61" si="66">K61+M61+O61+Q61+S61+U61+W61+Y61+AA61+AC61+AE61+AG61+AI61+AK61+AM61+AO61+AQ61+AS61+AU61+AW61+AY61+BA61+BC61+BE61+BG61+BI61+BK61+BM61+BO61+BQ61+BS61</f>
        <v>0</v>
      </c>
      <c r="H61" s="671">
        <f t="shared" si="66"/>
        <v>0</v>
      </c>
      <c r="I61" s="774">
        <f t="shared" si="6"/>
        <v>0</v>
      </c>
      <c r="J61" s="406"/>
      <c r="K61" s="640"/>
      <c r="L61" s="642"/>
      <c r="M61" s="640"/>
      <c r="N61" s="642"/>
      <c r="O61" s="640"/>
      <c r="P61" s="642"/>
      <c r="Q61" s="640"/>
      <c r="R61" s="642"/>
      <c r="S61" s="640"/>
      <c r="T61" s="642"/>
      <c r="U61" s="640"/>
      <c r="V61" s="642"/>
      <c r="W61" s="640"/>
      <c r="X61" s="642"/>
      <c r="Y61" s="640"/>
      <c r="Z61" s="642"/>
      <c r="AA61" s="640"/>
      <c r="AB61" s="642"/>
      <c r="AC61" s="640"/>
      <c r="AD61" s="642"/>
      <c r="AE61" s="640"/>
      <c r="AF61" s="642"/>
      <c r="AG61" s="640"/>
      <c r="AH61" s="642"/>
      <c r="AI61" s="640"/>
      <c r="AJ61" s="642"/>
      <c r="AK61" s="640"/>
      <c r="AL61" s="642"/>
      <c r="AM61" s="640"/>
      <c r="AN61" s="642"/>
      <c r="AO61" s="640"/>
      <c r="AP61" s="642"/>
      <c r="AQ61" s="640"/>
      <c r="AR61" s="642"/>
      <c r="AS61" s="640"/>
      <c r="AT61" s="642"/>
      <c r="AU61" s="640"/>
      <c r="AV61" s="642"/>
      <c r="AW61" s="640"/>
      <c r="AX61" s="642"/>
      <c r="AY61" s="640"/>
      <c r="AZ61" s="642"/>
      <c r="BA61" s="640"/>
      <c r="BB61" s="642"/>
      <c r="BC61" s="640"/>
      <c r="BD61" s="642"/>
      <c r="BE61" s="640"/>
      <c r="BF61" s="642"/>
      <c r="BG61" s="640"/>
      <c r="BH61" s="642"/>
      <c r="BI61" s="640"/>
      <c r="BJ61" s="642"/>
      <c r="BK61" s="640"/>
      <c r="BL61" s="642"/>
      <c r="BM61" s="640"/>
      <c r="BN61" s="642"/>
      <c r="BO61" s="640"/>
      <c r="BP61" s="642"/>
      <c r="BQ61" s="640"/>
      <c r="BR61" s="642"/>
      <c r="BS61" s="640"/>
      <c r="BT61" s="642"/>
      <c r="BU61" s="643">
        <f t="shared" si="7"/>
        <v>0</v>
      </c>
      <c r="BV61" s="644">
        <f t="shared" si="8"/>
        <v>0</v>
      </c>
      <c r="BW61" s="776">
        <f t="shared" si="9"/>
        <v>0</v>
      </c>
      <c r="BX61" s="644">
        <f t="shared" si="10"/>
        <v>0</v>
      </c>
      <c r="BY61" s="645"/>
      <c r="BZ61" s="338"/>
      <c r="CA61" s="338"/>
      <c r="CB61" s="338"/>
      <c r="CC61" s="338"/>
      <c r="CD61" s="338"/>
      <c r="CE61" s="338"/>
    </row>
    <row r="62" ht="15.75" customHeight="1">
      <c r="A62" s="821">
        <v>67.0</v>
      </c>
      <c r="B62" s="860"/>
      <c r="C62" s="858"/>
      <c r="D62" s="858"/>
      <c r="E62" s="670"/>
      <c r="F62" s="737"/>
      <c r="G62" s="773">
        <f t="shared" ref="G62:H62" si="67">K62+M62+O62+Q62+S62+U62+W62+Y62+AA62+AC62+AE62+AG62+AI62+AK62+AM62+AO62+AQ62+AS62+AU62+AW62+AY62+BA62+BC62+BE62+BG62+BI62+BK62+BM62+BO62+BQ62+BS62</f>
        <v>0</v>
      </c>
      <c r="H62" s="671">
        <f t="shared" si="67"/>
        <v>0</v>
      </c>
      <c r="I62" s="774">
        <f t="shared" si="6"/>
        <v>0</v>
      </c>
      <c r="J62" s="406"/>
      <c r="K62" s="640"/>
      <c r="L62" s="642"/>
      <c r="M62" s="640"/>
      <c r="N62" s="642"/>
      <c r="O62" s="640"/>
      <c r="P62" s="642"/>
      <c r="Q62" s="640"/>
      <c r="R62" s="642"/>
      <c r="S62" s="640"/>
      <c r="T62" s="642"/>
      <c r="U62" s="640"/>
      <c r="V62" s="642"/>
      <c r="W62" s="640"/>
      <c r="X62" s="642"/>
      <c r="Y62" s="640"/>
      <c r="Z62" s="642"/>
      <c r="AA62" s="640"/>
      <c r="AB62" s="642"/>
      <c r="AC62" s="640"/>
      <c r="AD62" s="642"/>
      <c r="AE62" s="640"/>
      <c r="AF62" s="642"/>
      <c r="AG62" s="640"/>
      <c r="AH62" s="642"/>
      <c r="AI62" s="640"/>
      <c r="AJ62" s="642"/>
      <c r="AK62" s="640"/>
      <c r="AL62" s="642"/>
      <c r="AM62" s="640"/>
      <c r="AN62" s="642"/>
      <c r="AO62" s="640"/>
      <c r="AP62" s="642"/>
      <c r="AQ62" s="640"/>
      <c r="AR62" s="642"/>
      <c r="AS62" s="640"/>
      <c r="AT62" s="642"/>
      <c r="AU62" s="640"/>
      <c r="AV62" s="642"/>
      <c r="AW62" s="640"/>
      <c r="AX62" s="642"/>
      <c r="AY62" s="640"/>
      <c r="AZ62" s="642"/>
      <c r="BA62" s="640"/>
      <c r="BB62" s="642"/>
      <c r="BC62" s="640"/>
      <c r="BD62" s="642"/>
      <c r="BE62" s="640"/>
      <c r="BF62" s="642"/>
      <c r="BG62" s="640"/>
      <c r="BH62" s="642"/>
      <c r="BI62" s="640"/>
      <c r="BJ62" s="642"/>
      <c r="BK62" s="640"/>
      <c r="BL62" s="642"/>
      <c r="BM62" s="640"/>
      <c r="BN62" s="642"/>
      <c r="BO62" s="640"/>
      <c r="BP62" s="642"/>
      <c r="BQ62" s="640"/>
      <c r="BR62" s="642"/>
      <c r="BS62" s="640"/>
      <c r="BT62" s="642"/>
      <c r="BU62" s="643">
        <f t="shared" si="7"/>
        <v>0</v>
      </c>
      <c r="BV62" s="644">
        <f t="shared" si="8"/>
        <v>0</v>
      </c>
      <c r="BW62" s="776">
        <f t="shared" si="9"/>
        <v>0</v>
      </c>
      <c r="BX62" s="644">
        <f t="shared" si="10"/>
        <v>0</v>
      </c>
      <c r="BY62" s="645"/>
      <c r="BZ62" s="338"/>
      <c r="CA62" s="338"/>
      <c r="CB62" s="338"/>
      <c r="CC62" s="338"/>
      <c r="CD62" s="338"/>
      <c r="CE62" s="338"/>
    </row>
    <row r="63" ht="15.75" customHeight="1">
      <c r="A63" s="821">
        <v>68.0</v>
      </c>
      <c r="B63" s="860"/>
      <c r="C63" s="858"/>
      <c r="D63" s="858"/>
      <c r="E63" s="670"/>
      <c r="F63" s="737"/>
      <c r="G63" s="773">
        <f t="shared" ref="G63:H63" si="68">K63+M63+O63+Q63+S63+U63+W63+Y63+AA63+AC63+AE63+AG63+AI63+AK63+AM63+AO63+AQ63+AS63+AU63+AW63+AY63+BA63+BC63+BE63+BG63+BI63+BK63+BM63+BO63+BQ63+BS63</f>
        <v>0</v>
      </c>
      <c r="H63" s="671">
        <f t="shared" si="68"/>
        <v>0</v>
      </c>
      <c r="I63" s="774">
        <f t="shared" si="6"/>
        <v>0</v>
      </c>
      <c r="J63" s="406"/>
      <c r="K63" s="640"/>
      <c r="L63" s="642"/>
      <c r="M63" s="640"/>
      <c r="N63" s="642"/>
      <c r="O63" s="640"/>
      <c r="P63" s="642"/>
      <c r="Q63" s="640"/>
      <c r="R63" s="642"/>
      <c r="S63" s="640"/>
      <c r="T63" s="642"/>
      <c r="U63" s="640"/>
      <c r="V63" s="642"/>
      <c r="W63" s="640"/>
      <c r="X63" s="642"/>
      <c r="Y63" s="640"/>
      <c r="Z63" s="642"/>
      <c r="AA63" s="640"/>
      <c r="AB63" s="642"/>
      <c r="AC63" s="640"/>
      <c r="AD63" s="642"/>
      <c r="AE63" s="640"/>
      <c r="AF63" s="642"/>
      <c r="AG63" s="640"/>
      <c r="AH63" s="642"/>
      <c r="AI63" s="640"/>
      <c r="AJ63" s="642"/>
      <c r="AK63" s="640"/>
      <c r="AL63" s="642"/>
      <c r="AM63" s="640"/>
      <c r="AN63" s="642"/>
      <c r="AO63" s="640"/>
      <c r="AP63" s="642"/>
      <c r="AQ63" s="640"/>
      <c r="AR63" s="642"/>
      <c r="AS63" s="640"/>
      <c r="AT63" s="642"/>
      <c r="AU63" s="640"/>
      <c r="AV63" s="642"/>
      <c r="AW63" s="640"/>
      <c r="AX63" s="642"/>
      <c r="AY63" s="640"/>
      <c r="AZ63" s="642"/>
      <c r="BA63" s="640"/>
      <c r="BB63" s="642"/>
      <c r="BC63" s="640"/>
      <c r="BD63" s="642"/>
      <c r="BE63" s="640"/>
      <c r="BF63" s="642"/>
      <c r="BG63" s="640"/>
      <c r="BH63" s="642"/>
      <c r="BI63" s="640"/>
      <c r="BJ63" s="642"/>
      <c r="BK63" s="640"/>
      <c r="BL63" s="642"/>
      <c r="BM63" s="640"/>
      <c r="BN63" s="642"/>
      <c r="BO63" s="640"/>
      <c r="BP63" s="642"/>
      <c r="BQ63" s="640"/>
      <c r="BR63" s="642"/>
      <c r="BS63" s="640"/>
      <c r="BT63" s="642"/>
      <c r="BU63" s="643">
        <f t="shared" si="7"/>
        <v>0</v>
      </c>
      <c r="BV63" s="644">
        <f t="shared" si="8"/>
        <v>0</v>
      </c>
      <c r="BW63" s="776">
        <f t="shared" si="9"/>
        <v>0</v>
      </c>
      <c r="BX63" s="644">
        <f t="shared" si="10"/>
        <v>0</v>
      </c>
      <c r="BY63" s="645"/>
      <c r="BZ63" s="338"/>
      <c r="CA63" s="338"/>
      <c r="CB63" s="338"/>
      <c r="CC63" s="338"/>
      <c r="CD63" s="338"/>
      <c r="CE63" s="338"/>
    </row>
    <row r="64" ht="15.75" customHeight="1">
      <c r="A64" s="821">
        <v>69.0</v>
      </c>
      <c r="B64" s="860"/>
      <c r="C64" s="858"/>
      <c r="D64" s="858"/>
      <c r="E64" s="670"/>
      <c r="F64" s="737"/>
      <c r="G64" s="773">
        <f t="shared" ref="G64:H64" si="69">K64+M64+O64+Q64+S64+U64+W64+Y64+AA64+AC64+AE64+AG64+AI64+AK64+AM64+AO64+AQ64+AS64+AU64+AW64+AY64+BA64+BC64+BE64+BG64+BI64+BK64+BM64+BO64+BQ64+BS64</f>
        <v>0</v>
      </c>
      <c r="H64" s="671">
        <f t="shared" si="69"/>
        <v>0</v>
      </c>
      <c r="I64" s="774">
        <f t="shared" si="6"/>
        <v>0</v>
      </c>
      <c r="J64" s="406"/>
      <c r="K64" s="640"/>
      <c r="L64" s="642"/>
      <c r="M64" s="640"/>
      <c r="N64" s="642"/>
      <c r="O64" s="640"/>
      <c r="P64" s="642"/>
      <c r="Q64" s="640"/>
      <c r="R64" s="642"/>
      <c r="S64" s="640"/>
      <c r="T64" s="642"/>
      <c r="U64" s="640"/>
      <c r="V64" s="642"/>
      <c r="W64" s="640"/>
      <c r="X64" s="642"/>
      <c r="Y64" s="640"/>
      <c r="Z64" s="642"/>
      <c r="AA64" s="640"/>
      <c r="AB64" s="642"/>
      <c r="AC64" s="640"/>
      <c r="AD64" s="642"/>
      <c r="AE64" s="640"/>
      <c r="AF64" s="642"/>
      <c r="AG64" s="640"/>
      <c r="AH64" s="642"/>
      <c r="AI64" s="640"/>
      <c r="AJ64" s="642"/>
      <c r="AK64" s="640"/>
      <c r="AL64" s="642"/>
      <c r="AM64" s="640"/>
      <c r="AN64" s="642"/>
      <c r="AO64" s="640"/>
      <c r="AP64" s="642"/>
      <c r="AQ64" s="640"/>
      <c r="AR64" s="642"/>
      <c r="AS64" s="640"/>
      <c r="AT64" s="642"/>
      <c r="AU64" s="640"/>
      <c r="AV64" s="642"/>
      <c r="AW64" s="640"/>
      <c r="AX64" s="642"/>
      <c r="AY64" s="640"/>
      <c r="AZ64" s="642"/>
      <c r="BA64" s="640"/>
      <c r="BB64" s="642"/>
      <c r="BC64" s="640"/>
      <c r="BD64" s="642"/>
      <c r="BE64" s="640"/>
      <c r="BF64" s="642"/>
      <c r="BG64" s="640"/>
      <c r="BH64" s="642"/>
      <c r="BI64" s="640"/>
      <c r="BJ64" s="642"/>
      <c r="BK64" s="640"/>
      <c r="BL64" s="642"/>
      <c r="BM64" s="640"/>
      <c r="BN64" s="642"/>
      <c r="BO64" s="640"/>
      <c r="BP64" s="642"/>
      <c r="BQ64" s="640"/>
      <c r="BR64" s="642"/>
      <c r="BS64" s="640"/>
      <c r="BT64" s="642"/>
      <c r="BU64" s="643">
        <f t="shared" si="7"/>
        <v>0</v>
      </c>
      <c r="BV64" s="644">
        <f t="shared" si="8"/>
        <v>0</v>
      </c>
      <c r="BW64" s="776">
        <f t="shared" si="9"/>
        <v>0</v>
      </c>
      <c r="BX64" s="644">
        <f t="shared" si="10"/>
        <v>0</v>
      </c>
      <c r="BY64" s="645"/>
      <c r="BZ64" s="338"/>
      <c r="CA64" s="338"/>
      <c r="CB64" s="338"/>
      <c r="CC64" s="338"/>
      <c r="CD64" s="338"/>
      <c r="CE64" s="338"/>
    </row>
    <row r="65" ht="15.75" customHeight="1">
      <c r="A65" s="821">
        <v>70.0</v>
      </c>
      <c r="B65" s="860"/>
      <c r="C65" s="858"/>
      <c r="D65" s="858"/>
      <c r="E65" s="670"/>
      <c r="F65" s="861"/>
      <c r="G65" s="773">
        <f t="shared" ref="G65:H65" si="70">K65+M65+O65+Q65+S65+U65+W65+Y65+AA65+AC65+AE65+AG65+AI65+AK65+AM65+AO65+AQ65+AS65+AU65+AW65+AY65+BA65+BC65+BE65+BG65+BI65+BK65+BM65+BO65+BQ65+BS65</f>
        <v>0</v>
      </c>
      <c r="H65" s="671">
        <f t="shared" si="70"/>
        <v>0</v>
      </c>
      <c r="I65" s="774">
        <f t="shared" si="6"/>
        <v>0</v>
      </c>
      <c r="J65" s="406"/>
      <c r="K65" s="640"/>
      <c r="L65" s="642"/>
      <c r="M65" s="640"/>
      <c r="N65" s="642"/>
      <c r="O65" s="640"/>
      <c r="P65" s="642"/>
      <c r="Q65" s="640"/>
      <c r="R65" s="642"/>
      <c r="S65" s="640"/>
      <c r="T65" s="642"/>
      <c r="U65" s="640"/>
      <c r="V65" s="642"/>
      <c r="W65" s="640"/>
      <c r="X65" s="642"/>
      <c r="Y65" s="640"/>
      <c r="Z65" s="642"/>
      <c r="AA65" s="640"/>
      <c r="AB65" s="642"/>
      <c r="AC65" s="640"/>
      <c r="AD65" s="642"/>
      <c r="AE65" s="640"/>
      <c r="AF65" s="642"/>
      <c r="AG65" s="640"/>
      <c r="AH65" s="642"/>
      <c r="AI65" s="640"/>
      <c r="AJ65" s="642"/>
      <c r="AK65" s="640"/>
      <c r="AL65" s="642"/>
      <c r="AM65" s="640"/>
      <c r="AN65" s="642"/>
      <c r="AO65" s="640"/>
      <c r="AP65" s="642"/>
      <c r="AQ65" s="640"/>
      <c r="AR65" s="642"/>
      <c r="AS65" s="640"/>
      <c r="AT65" s="642"/>
      <c r="AU65" s="640"/>
      <c r="AV65" s="642"/>
      <c r="AW65" s="640"/>
      <c r="AX65" s="642"/>
      <c r="AY65" s="640"/>
      <c r="AZ65" s="642"/>
      <c r="BA65" s="640"/>
      <c r="BB65" s="642"/>
      <c r="BC65" s="640"/>
      <c r="BD65" s="642"/>
      <c r="BE65" s="640"/>
      <c r="BF65" s="642"/>
      <c r="BG65" s="640"/>
      <c r="BH65" s="642"/>
      <c r="BI65" s="640"/>
      <c r="BJ65" s="642"/>
      <c r="BK65" s="640"/>
      <c r="BL65" s="642"/>
      <c r="BM65" s="640"/>
      <c r="BN65" s="642"/>
      <c r="BO65" s="640"/>
      <c r="BP65" s="642"/>
      <c r="BQ65" s="640"/>
      <c r="BR65" s="642"/>
      <c r="BS65" s="640"/>
      <c r="BT65" s="642"/>
      <c r="BU65" s="643">
        <f t="shared" si="7"/>
        <v>0</v>
      </c>
      <c r="BV65" s="644">
        <f t="shared" si="8"/>
        <v>0</v>
      </c>
      <c r="BW65" s="776">
        <f t="shared" si="9"/>
        <v>0</v>
      </c>
      <c r="BX65" s="644">
        <f t="shared" si="10"/>
        <v>0</v>
      </c>
      <c r="BY65" s="645"/>
      <c r="BZ65" s="338"/>
      <c r="CA65" s="338"/>
      <c r="CB65" s="338"/>
      <c r="CC65" s="338"/>
      <c r="CD65" s="338"/>
      <c r="CE65" s="338"/>
    </row>
    <row r="66" ht="15.75" customHeight="1">
      <c r="A66" s="821">
        <v>71.0</v>
      </c>
      <c r="B66" s="860"/>
      <c r="C66" s="858"/>
      <c r="D66" s="858"/>
      <c r="E66" s="670"/>
      <c r="F66" s="737"/>
      <c r="G66" s="773">
        <f t="shared" ref="G66:H66" si="71">K66+M66+O66+Q66+S66+U66+W66+Y66+AA66+AC66+AE66+AG66+AI66+AK66+AM66+AO66+AQ66+AS66+AU66+AW66+AY66+BA66+BC66+BE66+BG66+BI66+BK66+BM66+BO66+BQ66+BS66</f>
        <v>0</v>
      </c>
      <c r="H66" s="671">
        <f t="shared" si="71"/>
        <v>0</v>
      </c>
      <c r="I66" s="774">
        <f t="shared" si="6"/>
        <v>0</v>
      </c>
      <c r="J66" s="406"/>
      <c r="K66" s="640"/>
      <c r="L66" s="642"/>
      <c r="M66" s="640"/>
      <c r="N66" s="642"/>
      <c r="O66" s="640"/>
      <c r="P66" s="642"/>
      <c r="Q66" s="640"/>
      <c r="R66" s="642"/>
      <c r="S66" s="640"/>
      <c r="T66" s="642"/>
      <c r="U66" s="640"/>
      <c r="V66" s="642"/>
      <c r="W66" s="640"/>
      <c r="X66" s="642"/>
      <c r="Y66" s="640"/>
      <c r="Z66" s="642"/>
      <c r="AA66" s="640"/>
      <c r="AB66" s="642"/>
      <c r="AC66" s="640"/>
      <c r="AD66" s="642"/>
      <c r="AE66" s="640"/>
      <c r="AF66" s="642"/>
      <c r="AG66" s="640"/>
      <c r="AH66" s="642"/>
      <c r="AI66" s="640"/>
      <c r="AJ66" s="642"/>
      <c r="AK66" s="640"/>
      <c r="AL66" s="642"/>
      <c r="AM66" s="640"/>
      <c r="AN66" s="642"/>
      <c r="AO66" s="640"/>
      <c r="AP66" s="642"/>
      <c r="AQ66" s="640"/>
      <c r="AR66" s="642"/>
      <c r="AS66" s="640"/>
      <c r="AT66" s="642"/>
      <c r="AU66" s="640"/>
      <c r="AV66" s="642"/>
      <c r="AW66" s="640"/>
      <c r="AX66" s="642"/>
      <c r="AY66" s="640"/>
      <c r="AZ66" s="642"/>
      <c r="BA66" s="640"/>
      <c r="BB66" s="642"/>
      <c r="BC66" s="640"/>
      <c r="BD66" s="642"/>
      <c r="BE66" s="640"/>
      <c r="BF66" s="642"/>
      <c r="BG66" s="640"/>
      <c r="BH66" s="642"/>
      <c r="BI66" s="640"/>
      <c r="BJ66" s="642"/>
      <c r="BK66" s="640"/>
      <c r="BL66" s="642"/>
      <c r="BM66" s="640"/>
      <c r="BN66" s="642"/>
      <c r="BO66" s="640"/>
      <c r="BP66" s="642"/>
      <c r="BQ66" s="640"/>
      <c r="BR66" s="642"/>
      <c r="BS66" s="640"/>
      <c r="BT66" s="642"/>
      <c r="BU66" s="643">
        <f t="shared" si="7"/>
        <v>0</v>
      </c>
      <c r="BV66" s="644">
        <f t="shared" si="8"/>
        <v>0</v>
      </c>
      <c r="BW66" s="776">
        <f t="shared" si="9"/>
        <v>0</v>
      </c>
      <c r="BX66" s="644">
        <f t="shared" si="10"/>
        <v>0</v>
      </c>
      <c r="BY66" s="645"/>
      <c r="BZ66" s="338"/>
      <c r="CA66" s="338"/>
      <c r="CB66" s="338"/>
      <c r="CC66" s="338"/>
      <c r="CD66" s="338"/>
      <c r="CE66" s="338"/>
    </row>
    <row r="67" ht="15.75" customHeight="1">
      <c r="A67" s="821">
        <v>72.0</v>
      </c>
      <c r="B67" s="860"/>
      <c r="C67" s="858"/>
      <c r="D67" s="858"/>
      <c r="E67" s="670"/>
      <c r="F67" s="737"/>
      <c r="G67" s="773">
        <f t="shared" ref="G67:H67" si="72">K67+M67+O67+Q67+S67+U67+W67+Y67+AA67+AC67+AE67+AG67+AI67+AK67+AM67+AO67+AQ67+AS67+AU67+AW67+AY67+BA67+BC67+BE67+BG67+BI67+BK67+BM67+BO67+BQ67+BS67</f>
        <v>0</v>
      </c>
      <c r="H67" s="671">
        <f t="shared" si="72"/>
        <v>0</v>
      </c>
      <c r="I67" s="774">
        <f t="shared" si="6"/>
        <v>0</v>
      </c>
      <c r="J67" s="406"/>
      <c r="K67" s="640"/>
      <c r="L67" s="642"/>
      <c r="M67" s="640"/>
      <c r="N67" s="642"/>
      <c r="O67" s="640"/>
      <c r="P67" s="642"/>
      <c r="Q67" s="640"/>
      <c r="R67" s="642"/>
      <c r="S67" s="640"/>
      <c r="T67" s="642"/>
      <c r="U67" s="640"/>
      <c r="V67" s="642"/>
      <c r="W67" s="640"/>
      <c r="X67" s="642"/>
      <c r="Y67" s="640"/>
      <c r="Z67" s="642"/>
      <c r="AA67" s="640"/>
      <c r="AB67" s="642"/>
      <c r="AC67" s="640"/>
      <c r="AD67" s="642"/>
      <c r="AE67" s="640"/>
      <c r="AF67" s="642"/>
      <c r="AG67" s="640"/>
      <c r="AH67" s="642"/>
      <c r="AI67" s="640"/>
      <c r="AJ67" s="642"/>
      <c r="AK67" s="640"/>
      <c r="AL67" s="642"/>
      <c r="AM67" s="640"/>
      <c r="AN67" s="642"/>
      <c r="AO67" s="640"/>
      <c r="AP67" s="642"/>
      <c r="AQ67" s="640"/>
      <c r="AR67" s="642"/>
      <c r="AS67" s="640"/>
      <c r="AT67" s="642"/>
      <c r="AU67" s="640"/>
      <c r="AV67" s="642"/>
      <c r="AW67" s="640"/>
      <c r="AX67" s="642"/>
      <c r="AY67" s="640"/>
      <c r="AZ67" s="642"/>
      <c r="BA67" s="640"/>
      <c r="BB67" s="642"/>
      <c r="BC67" s="640"/>
      <c r="BD67" s="642"/>
      <c r="BE67" s="640"/>
      <c r="BF67" s="642"/>
      <c r="BG67" s="640"/>
      <c r="BH67" s="642"/>
      <c r="BI67" s="640"/>
      <c r="BJ67" s="642"/>
      <c r="BK67" s="640"/>
      <c r="BL67" s="642"/>
      <c r="BM67" s="640"/>
      <c r="BN67" s="642"/>
      <c r="BO67" s="640"/>
      <c r="BP67" s="642"/>
      <c r="BQ67" s="640"/>
      <c r="BR67" s="642"/>
      <c r="BS67" s="640"/>
      <c r="BT67" s="642"/>
      <c r="BU67" s="643">
        <f t="shared" si="7"/>
        <v>0</v>
      </c>
      <c r="BV67" s="644">
        <f t="shared" si="8"/>
        <v>0</v>
      </c>
      <c r="BW67" s="776">
        <f t="shared" si="9"/>
        <v>0</v>
      </c>
      <c r="BX67" s="644">
        <f t="shared" si="10"/>
        <v>0</v>
      </c>
      <c r="BY67" s="645"/>
      <c r="BZ67" s="338"/>
      <c r="CA67" s="338"/>
      <c r="CB67" s="338"/>
      <c r="CC67" s="338"/>
      <c r="CD67" s="338"/>
      <c r="CE67" s="338"/>
    </row>
    <row r="68" ht="15.75" customHeight="1">
      <c r="A68" s="821">
        <v>73.0</v>
      </c>
      <c r="B68" s="860"/>
      <c r="C68" s="858"/>
      <c r="D68" s="858"/>
      <c r="E68" s="670"/>
      <c r="F68" s="737"/>
      <c r="G68" s="773">
        <f t="shared" ref="G68:H68" si="73">K68+M68+O68+Q68+S68+U68+W68+Y68+AA68+AC68+AE68+AG68+AI68+AK68+AM68+AO68+AQ68+AS68+AU68+AW68+AY68+BA68+BC68+BE68+BG68+BI68+BK68+BM68+BO68+BQ68+BS68</f>
        <v>0</v>
      </c>
      <c r="H68" s="671">
        <f t="shared" si="73"/>
        <v>0</v>
      </c>
      <c r="I68" s="774">
        <f t="shared" si="6"/>
        <v>0</v>
      </c>
      <c r="J68" s="406"/>
      <c r="K68" s="640"/>
      <c r="L68" s="642"/>
      <c r="M68" s="640"/>
      <c r="N68" s="642"/>
      <c r="O68" s="640"/>
      <c r="P68" s="642"/>
      <c r="Q68" s="640"/>
      <c r="R68" s="642"/>
      <c r="S68" s="640"/>
      <c r="T68" s="642"/>
      <c r="U68" s="640"/>
      <c r="V68" s="642"/>
      <c r="W68" s="640"/>
      <c r="X68" s="642"/>
      <c r="Y68" s="640"/>
      <c r="Z68" s="642"/>
      <c r="AA68" s="640"/>
      <c r="AB68" s="642"/>
      <c r="AC68" s="640"/>
      <c r="AD68" s="642"/>
      <c r="AE68" s="640"/>
      <c r="AF68" s="642"/>
      <c r="AG68" s="640"/>
      <c r="AH68" s="642"/>
      <c r="AI68" s="640"/>
      <c r="AJ68" s="642"/>
      <c r="AK68" s="640"/>
      <c r="AL68" s="642"/>
      <c r="AM68" s="640"/>
      <c r="AN68" s="642"/>
      <c r="AO68" s="640"/>
      <c r="AP68" s="642"/>
      <c r="AQ68" s="640"/>
      <c r="AR68" s="642"/>
      <c r="AS68" s="640"/>
      <c r="AT68" s="642"/>
      <c r="AU68" s="640"/>
      <c r="AV68" s="642"/>
      <c r="AW68" s="640"/>
      <c r="AX68" s="642"/>
      <c r="AY68" s="640"/>
      <c r="AZ68" s="642"/>
      <c r="BA68" s="640"/>
      <c r="BB68" s="642"/>
      <c r="BC68" s="640"/>
      <c r="BD68" s="642"/>
      <c r="BE68" s="640"/>
      <c r="BF68" s="642"/>
      <c r="BG68" s="640"/>
      <c r="BH68" s="642"/>
      <c r="BI68" s="640"/>
      <c r="BJ68" s="642"/>
      <c r="BK68" s="640"/>
      <c r="BL68" s="642"/>
      <c r="BM68" s="640"/>
      <c r="BN68" s="642"/>
      <c r="BO68" s="640"/>
      <c r="BP68" s="642"/>
      <c r="BQ68" s="640"/>
      <c r="BR68" s="642"/>
      <c r="BS68" s="640"/>
      <c r="BT68" s="642"/>
      <c r="BU68" s="643">
        <f t="shared" si="7"/>
        <v>0</v>
      </c>
      <c r="BV68" s="644">
        <f t="shared" si="8"/>
        <v>0</v>
      </c>
      <c r="BW68" s="776">
        <f t="shared" si="9"/>
        <v>0</v>
      </c>
      <c r="BX68" s="644">
        <f t="shared" si="10"/>
        <v>0</v>
      </c>
      <c r="BY68" s="645"/>
      <c r="BZ68" s="338"/>
      <c r="CA68" s="338"/>
      <c r="CB68" s="338"/>
      <c r="CC68" s="338"/>
      <c r="CD68" s="338"/>
      <c r="CE68" s="338"/>
    </row>
    <row r="69" ht="15.75" customHeight="1">
      <c r="A69" s="821">
        <v>74.0</v>
      </c>
      <c r="B69" s="860"/>
      <c r="C69" s="858"/>
      <c r="D69" s="858"/>
      <c r="E69" s="670"/>
      <c r="F69" s="737"/>
      <c r="G69" s="773">
        <f t="shared" ref="G69:H69" si="74">K69+M69+O69+Q69+S69+U69+W69+Y69+AA69+AC69+AE69+AG69+AI69+AK69+AM69+AO69+AQ69+AS69+AU69+AW69+AY69+BA69+BC69+BE69+BG69+BI69+BK69+BM69+BO69+BQ69+BS69</f>
        <v>0</v>
      </c>
      <c r="H69" s="671">
        <f t="shared" si="74"/>
        <v>0</v>
      </c>
      <c r="I69" s="774">
        <f t="shared" si="6"/>
        <v>0</v>
      </c>
      <c r="J69" s="406"/>
      <c r="K69" s="640"/>
      <c r="L69" s="642"/>
      <c r="M69" s="640"/>
      <c r="N69" s="642"/>
      <c r="O69" s="640"/>
      <c r="P69" s="642"/>
      <c r="Q69" s="640"/>
      <c r="R69" s="642"/>
      <c r="S69" s="640"/>
      <c r="T69" s="642"/>
      <c r="U69" s="640"/>
      <c r="V69" s="642"/>
      <c r="W69" s="640"/>
      <c r="X69" s="642"/>
      <c r="Y69" s="640"/>
      <c r="Z69" s="642"/>
      <c r="AA69" s="640"/>
      <c r="AB69" s="642"/>
      <c r="AC69" s="640"/>
      <c r="AD69" s="642"/>
      <c r="AE69" s="640"/>
      <c r="AF69" s="642"/>
      <c r="AG69" s="640"/>
      <c r="AH69" s="642"/>
      <c r="AI69" s="640"/>
      <c r="AJ69" s="642"/>
      <c r="AK69" s="640"/>
      <c r="AL69" s="642"/>
      <c r="AM69" s="640"/>
      <c r="AN69" s="642"/>
      <c r="AO69" s="640"/>
      <c r="AP69" s="642"/>
      <c r="AQ69" s="640"/>
      <c r="AR69" s="642"/>
      <c r="AS69" s="640"/>
      <c r="AT69" s="642"/>
      <c r="AU69" s="640"/>
      <c r="AV69" s="642"/>
      <c r="AW69" s="640"/>
      <c r="AX69" s="642"/>
      <c r="AY69" s="640"/>
      <c r="AZ69" s="642"/>
      <c r="BA69" s="640"/>
      <c r="BB69" s="642"/>
      <c r="BC69" s="640"/>
      <c r="BD69" s="642"/>
      <c r="BE69" s="640"/>
      <c r="BF69" s="642"/>
      <c r="BG69" s="640"/>
      <c r="BH69" s="642"/>
      <c r="BI69" s="640"/>
      <c r="BJ69" s="642"/>
      <c r="BK69" s="640"/>
      <c r="BL69" s="642"/>
      <c r="BM69" s="640"/>
      <c r="BN69" s="642"/>
      <c r="BO69" s="640"/>
      <c r="BP69" s="642"/>
      <c r="BQ69" s="640"/>
      <c r="BR69" s="642"/>
      <c r="BS69" s="640"/>
      <c r="BT69" s="642"/>
      <c r="BU69" s="643">
        <f t="shared" si="7"/>
        <v>0</v>
      </c>
      <c r="BV69" s="644">
        <f t="shared" si="8"/>
        <v>0</v>
      </c>
      <c r="BW69" s="776">
        <f t="shared" si="9"/>
        <v>0</v>
      </c>
      <c r="BX69" s="644">
        <f t="shared" si="10"/>
        <v>0</v>
      </c>
      <c r="BY69" s="645"/>
      <c r="BZ69" s="338"/>
      <c r="CA69" s="338"/>
      <c r="CB69" s="338"/>
      <c r="CC69" s="338"/>
      <c r="CD69" s="338"/>
      <c r="CE69" s="338"/>
    </row>
    <row r="70" ht="15.75" customHeight="1">
      <c r="A70" s="821">
        <v>75.0</v>
      </c>
      <c r="B70" s="860"/>
      <c r="C70" s="858"/>
      <c r="D70" s="858"/>
      <c r="E70" s="670"/>
      <c r="F70" s="737"/>
      <c r="G70" s="773">
        <f t="shared" ref="G70:H70" si="75">K70+M70+O70+Q70+S70+U70+W70+Y70+AA70+AC70+AE70+AG70+AI70+AK70+AM70+AO70+AQ70+AS70+AU70+AW70+AY70+BA70+BC70+BE70+BG70+BI70+BK70+BM70+BO70+BQ70+BS70</f>
        <v>0</v>
      </c>
      <c r="H70" s="671">
        <f t="shared" si="75"/>
        <v>0</v>
      </c>
      <c r="I70" s="774">
        <f t="shared" si="6"/>
        <v>0</v>
      </c>
      <c r="J70" s="406"/>
      <c r="K70" s="640"/>
      <c r="L70" s="642"/>
      <c r="M70" s="640"/>
      <c r="N70" s="642"/>
      <c r="O70" s="640"/>
      <c r="P70" s="642"/>
      <c r="Q70" s="640"/>
      <c r="R70" s="642"/>
      <c r="S70" s="640"/>
      <c r="T70" s="642"/>
      <c r="U70" s="640"/>
      <c r="V70" s="642"/>
      <c r="W70" s="640"/>
      <c r="X70" s="642"/>
      <c r="Y70" s="640"/>
      <c r="Z70" s="642"/>
      <c r="AA70" s="640"/>
      <c r="AB70" s="642"/>
      <c r="AC70" s="640"/>
      <c r="AD70" s="642"/>
      <c r="AE70" s="640"/>
      <c r="AF70" s="642"/>
      <c r="AG70" s="640"/>
      <c r="AH70" s="642"/>
      <c r="AI70" s="640"/>
      <c r="AJ70" s="642"/>
      <c r="AK70" s="640"/>
      <c r="AL70" s="642"/>
      <c r="AM70" s="640"/>
      <c r="AN70" s="642"/>
      <c r="AO70" s="640"/>
      <c r="AP70" s="642"/>
      <c r="AQ70" s="640"/>
      <c r="AR70" s="642"/>
      <c r="AS70" s="640"/>
      <c r="AT70" s="642"/>
      <c r="AU70" s="640"/>
      <c r="AV70" s="642"/>
      <c r="AW70" s="640"/>
      <c r="AX70" s="642"/>
      <c r="AY70" s="640"/>
      <c r="AZ70" s="642"/>
      <c r="BA70" s="640"/>
      <c r="BB70" s="642"/>
      <c r="BC70" s="640"/>
      <c r="BD70" s="642"/>
      <c r="BE70" s="640"/>
      <c r="BF70" s="642"/>
      <c r="BG70" s="640"/>
      <c r="BH70" s="642"/>
      <c r="BI70" s="640"/>
      <c r="BJ70" s="642"/>
      <c r="BK70" s="640"/>
      <c r="BL70" s="642"/>
      <c r="BM70" s="640"/>
      <c r="BN70" s="642"/>
      <c r="BO70" s="640"/>
      <c r="BP70" s="642"/>
      <c r="BQ70" s="640"/>
      <c r="BR70" s="642"/>
      <c r="BS70" s="640"/>
      <c r="BT70" s="642"/>
      <c r="BU70" s="643">
        <f t="shared" si="7"/>
        <v>0</v>
      </c>
      <c r="BV70" s="644">
        <f t="shared" si="8"/>
        <v>0</v>
      </c>
      <c r="BW70" s="776">
        <f t="shared" si="9"/>
        <v>0</v>
      </c>
      <c r="BX70" s="644">
        <f t="shared" si="10"/>
        <v>0</v>
      </c>
      <c r="BY70" s="645"/>
      <c r="BZ70" s="338"/>
      <c r="CA70" s="338"/>
      <c r="CB70" s="338"/>
      <c r="CC70" s="338"/>
      <c r="CD70" s="338"/>
      <c r="CE70" s="338"/>
    </row>
    <row r="71" ht="15.75" customHeight="1">
      <c r="A71" s="821">
        <v>76.0</v>
      </c>
      <c r="B71" s="860"/>
      <c r="C71" s="858"/>
      <c r="D71" s="858"/>
      <c r="E71" s="670"/>
      <c r="F71" s="737"/>
      <c r="G71" s="773">
        <f t="shared" ref="G71:H71" si="76">K71+M71+O71+Q71+S71+U71+W71+Y71+AA71+AC71+AE71+AG71+AI71+AK71+AM71+AO71+AQ71+AS71+AU71+AW71+AY71+BA71+BC71+BE71+BG71+BI71+BK71+BM71+BO71+BQ71+BS71</f>
        <v>0</v>
      </c>
      <c r="H71" s="671">
        <f t="shared" si="76"/>
        <v>0</v>
      </c>
      <c r="I71" s="774">
        <f t="shared" si="6"/>
        <v>0</v>
      </c>
      <c r="J71" s="406"/>
      <c r="K71" s="640"/>
      <c r="L71" s="642"/>
      <c r="M71" s="640"/>
      <c r="N71" s="642"/>
      <c r="O71" s="640"/>
      <c r="P71" s="642"/>
      <c r="Q71" s="640"/>
      <c r="R71" s="642"/>
      <c r="S71" s="640"/>
      <c r="T71" s="642"/>
      <c r="U71" s="640"/>
      <c r="V71" s="642"/>
      <c r="W71" s="640"/>
      <c r="X71" s="642"/>
      <c r="Y71" s="640"/>
      <c r="Z71" s="642"/>
      <c r="AA71" s="640"/>
      <c r="AB71" s="642"/>
      <c r="AC71" s="640"/>
      <c r="AD71" s="642"/>
      <c r="AE71" s="640"/>
      <c r="AF71" s="642"/>
      <c r="AG71" s="640"/>
      <c r="AH71" s="642"/>
      <c r="AI71" s="640"/>
      <c r="AJ71" s="642"/>
      <c r="AK71" s="640"/>
      <c r="AL71" s="642"/>
      <c r="AM71" s="640"/>
      <c r="AN71" s="642"/>
      <c r="AO71" s="640"/>
      <c r="AP71" s="642"/>
      <c r="AQ71" s="640"/>
      <c r="AR71" s="642"/>
      <c r="AS71" s="640"/>
      <c r="AT71" s="642"/>
      <c r="AU71" s="640"/>
      <c r="AV71" s="642"/>
      <c r="AW71" s="640"/>
      <c r="AX71" s="642"/>
      <c r="AY71" s="640"/>
      <c r="AZ71" s="642"/>
      <c r="BA71" s="640"/>
      <c r="BB71" s="642"/>
      <c r="BC71" s="640"/>
      <c r="BD71" s="642"/>
      <c r="BE71" s="640"/>
      <c r="BF71" s="642"/>
      <c r="BG71" s="640"/>
      <c r="BH71" s="642"/>
      <c r="BI71" s="640"/>
      <c r="BJ71" s="642"/>
      <c r="BK71" s="640"/>
      <c r="BL71" s="642"/>
      <c r="BM71" s="640"/>
      <c r="BN71" s="642"/>
      <c r="BO71" s="640"/>
      <c r="BP71" s="642"/>
      <c r="BQ71" s="640"/>
      <c r="BR71" s="642"/>
      <c r="BS71" s="640"/>
      <c r="BT71" s="642"/>
      <c r="BU71" s="643">
        <f t="shared" si="7"/>
        <v>0</v>
      </c>
      <c r="BV71" s="644">
        <f t="shared" si="8"/>
        <v>0</v>
      </c>
      <c r="BW71" s="776">
        <f t="shared" si="9"/>
        <v>0</v>
      </c>
      <c r="BX71" s="644">
        <f t="shared" si="10"/>
        <v>0</v>
      </c>
      <c r="BY71" s="645"/>
      <c r="BZ71" s="338"/>
      <c r="CA71" s="338"/>
      <c r="CB71" s="338"/>
      <c r="CC71" s="338"/>
      <c r="CD71" s="338"/>
      <c r="CE71" s="338"/>
    </row>
    <row r="72" ht="15.75" customHeight="1">
      <c r="A72" s="821">
        <v>77.0</v>
      </c>
      <c r="B72" s="860"/>
      <c r="C72" s="858"/>
      <c r="D72" s="858"/>
      <c r="E72" s="670"/>
      <c r="F72" s="737"/>
      <c r="G72" s="773">
        <f t="shared" ref="G72:H72" si="77">K72+M72+O72+Q72+S72+U72+W72+Y72+AA72+AC72+AE72+AG72+AI72+AK72+AM72+AO72+AQ72+AS72+AU72+AW72+AY72+BA72+BC72+BE72+BG72+BI72+BK72+BM72+BO72+BQ72+BS72</f>
        <v>0</v>
      </c>
      <c r="H72" s="671">
        <f t="shared" si="77"/>
        <v>0</v>
      </c>
      <c r="I72" s="774">
        <f t="shared" si="6"/>
        <v>0</v>
      </c>
      <c r="J72" s="406"/>
      <c r="K72" s="640"/>
      <c r="L72" s="642"/>
      <c r="M72" s="640"/>
      <c r="N72" s="642"/>
      <c r="O72" s="640"/>
      <c r="P72" s="642"/>
      <c r="Q72" s="640"/>
      <c r="R72" s="642"/>
      <c r="S72" s="640"/>
      <c r="T72" s="642"/>
      <c r="U72" s="640"/>
      <c r="V72" s="642"/>
      <c r="W72" s="640"/>
      <c r="X72" s="642"/>
      <c r="Y72" s="640"/>
      <c r="Z72" s="642"/>
      <c r="AA72" s="640"/>
      <c r="AB72" s="642"/>
      <c r="AC72" s="640"/>
      <c r="AD72" s="642"/>
      <c r="AE72" s="640"/>
      <c r="AF72" s="642"/>
      <c r="AG72" s="640"/>
      <c r="AH72" s="642"/>
      <c r="AI72" s="640"/>
      <c r="AJ72" s="642"/>
      <c r="AK72" s="640"/>
      <c r="AL72" s="642"/>
      <c r="AM72" s="640"/>
      <c r="AN72" s="642"/>
      <c r="AO72" s="640"/>
      <c r="AP72" s="642"/>
      <c r="AQ72" s="640"/>
      <c r="AR72" s="642"/>
      <c r="AS72" s="640"/>
      <c r="AT72" s="642"/>
      <c r="AU72" s="640"/>
      <c r="AV72" s="642"/>
      <c r="AW72" s="640"/>
      <c r="AX72" s="642"/>
      <c r="AY72" s="640"/>
      <c r="AZ72" s="642"/>
      <c r="BA72" s="640"/>
      <c r="BB72" s="642"/>
      <c r="BC72" s="640"/>
      <c r="BD72" s="642"/>
      <c r="BE72" s="640"/>
      <c r="BF72" s="642"/>
      <c r="BG72" s="640"/>
      <c r="BH72" s="642"/>
      <c r="BI72" s="640"/>
      <c r="BJ72" s="642"/>
      <c r="BK72" s="640"/>
      <c r="BL72" s="642"/>
      <c r="BM72" s="640"/>
      <c r="BN72" s="642"/>
      <c r="BO72" s="640"/>
      <c r="BP72" s="642"/>
      <c r="BQ72" s="640"/>
      <c r="BR72" s="642"/>
      <c r="BS72" s="640"/>
      <c r="BT72" s="642"/>
      <c r="BU72" s="643">
        <f t="shared" si="7"/>
        <v>0</v>
      </c>
      <c r="BV72" s="644">
        <f t="shared" si="8"/>
        <v>0</v>
      </c>
      <c r="BW72" s="776">
        <f t="shared" si="9"/>
        <v>0</v>
      </c>
      <c r="BX72" s="644">
        <f t="shared" si="10"/>
        <v>0</v>
      </c>
      <c r="BY72" s="645"/>
      <c r="BZ72" s="338"/>
      <c r="CA72" s="338"/>
      <c r="CB72" s="338"/>
      <c r="CC72" s="338"/>
      <c r="CD72" s="338"/>
      <c r="CE72" s="338"/>
    </row>
    <row r="73" ht="15.75" customHeight="1">
      <c r="A73" s="821">
        <v>78.0</v>
      </c>
      <c r="B73" s="860"/>
      <c r="C73" s="858"/>
      <c r="D73" s="858"/>
      <c r="E73" s="670"/>
      <c r="F73" s="737"/>
      <c r="G73" s="773">
        <f t="shared" ref="G73:H73" si="78">K73+M73+O73+Q73+S73+U73+W73+Y73+AA73+AC73+AE73+AG73+AI73+AK73+AM73+AO73+AQ73+AS73+AU73+AW73+AY73+BA73+BC73+BE73+BG73+BI73+BK73+BM73+BO73+BQ73+BS73</f>
        <v>0</v>
      </c>
      <c r="H73" s="671">
        <f t="shared" si="78"/>
        <v>0</v>
      </c>
      <c r="I73" s="774">
        <f t="shared" si="6"/>
        <v>0</v>
      </c>
      <c r="J73" s="406"/>
      <c r="K73" s="640"/>
      <c r="L73" s="642"/>
      <c r="M73" s="640"/>
      <c r="N73" s="642"/>
      <c r="O73" s="640"/>
      <c r="P73" s="642"/>
      <c r="Q73" s="640"/>
      <c r="R73" s="642"/>
      <c r="S73" s="640"/>
      <c r="T73" s="642"/>
      <c r="U73" s="640"/>
      <c r="V73" s="642"/>
      <c r="W73" s="640"/>
      <c r="X73" s="642"/>
      <c r="Y73" s="640"/>
      <c r="Z73" s="642"/>
      <c r="AA73" s="640"/>
      <c r="AB73" s="642"/>
      <c r="AC73" s="640"/>
      <c r="AD73" s="642"/>
      <c r="AE73" s="640"/>
      <c r="AF73" s="642"/>
      <c r="AG73" s="640"/>
      <c r="AH73" s="642"/>
      <c r="AI73" s="640"/>
      <c r="AJ73" s="642"/>
      <c r="AK73" s="640"/>
      <c r="AL73" s="642"/>
      <c r="AM73" s="640"/>
      <c r="AN73" s="642"/>
      <c r="AO73" s="640"/>
      <c r="AP73" s="642"/>
      <c r="AQ73" s="640"/>
      <c r="AR73" s="642"/>
      <c r="AS73" s="640"/>
      <c r="AT73" s="642"/>
      <c r="AU73" s="640"/>
      <c r="AV73" s="642"/>
      <c r="AW73" s="640"/>
      <c r="AX73" s="642"/>
      <c r="AY73" s="640"/>
      <c r="AZ73" s="642"/>
      <c r="BA73" s="640"/>
      <c r="BB73" s="642"/>
      <c r="BC73" s="640"/>
      <c r="BD73" s="642"/>
      <c r="BE73" s="640"/>
      <c r="BF73" s="642"/>
      <c r="BG73" s="640"/>
      <c r="BH73" s="642"/>
      <c r="BI73" s="640"/>
      <c r="BJ73" s="642"/>
      <c r="BK73" s="640"/>
      <c r="BL73" s="642"/>
      <c r="BM73" s="640"/>
      <c r="BN73" s="642"/>
      <c r="BO73" s="640"/>
      <c r="BP73" s="642"/>
      <c r="BQ73" s="640"/>
      <c r="BR73" s="642"/>
      <c r="BS73" s="640"/>
      <c r="BT73" s="642"/>
      <c r="BU73" s="643">
        <f t="shared" si="7"/>
        <v>0</v>
      </c>
      <c r="BV73" s="644">
        <f t="shared" si="8"/>
        <v>0</v>
      </c>
      <c r="BW73" s="776">
        <f t="shared" si="9"/>
        <v>0</v>
      </c>
      <c r="BX73" s="644">
        <f t="shared" si="10"/>
        <v>0</v>
      </c>
      <c r="BY73" s="645"/>
      <c r="BZ73" s="338"/>
      <c r="CA73" s="338"/>
      <c r="CB73" s="338"/>
      <c r="CC73" s="338"/>
      <c r="CD73" s="338"/>
      <c r="CE73" s="338"/>
    </row>
    <row r="74" ht="15.75" customHeight="1">
      <c r="A74" s="821">
        <v>79.0</v>
      </c>
      <c r="B74" s="860"/>
      <c r="C74" s="858"/>
      <c r="D74" s="858"/>
      <c r="E74" s="670"/>
      <c r="F74" s="737"/>
      <c r="G74" s="773">
        <f t="shared" ref="G74:H74" si="79">K74+M74+O74+Q74+S74+U74+W74+Y74+AA74+AC74+AE74+AG74+AI74+AK74+AM74+AO74+AQ74+AS74+AU74+AW74+AY74+BA74+BC74+BE74+BG74+BI74+BK74+BM74+BO74+BQ74+BS74</f>
        <v>0</v>
      </c>
      <c r="H74" s="671">
        <f t="shared" si="79"/>
        <v>0</v>
      </c>
      <c r="I74" s="774">
        <f t="shared" si="6"/>
        <v>0</v>
      </c>
      <c r="J74" s="406"/>
      <c r="K74" s="640"/>
      <c r="L74" s="642"/>
      <c r="M74" s="640"/>
      <c r="N74" s="642"/>
      <c r="O74" s="640"/>
      <c r="P74" s="642"/>
      <c r="Q74" s="640"/>
      <c r="R74" s="642"/>
      <c r="S74" s="640"/>
      <c r="T74" s="642"/>
      <c r="U74" s="640"/>
      <c r="V74" s="642"/>
      <c r="W74" s="640"/>
      <c r="X74" s="642"/>
      <c r="Y74" s="640"/>
      <c r="Z74" s="642"/>
      <c r="AA74" s="640"/>
      <c r="AB74" s="642"/>
      <c r="AC74" s="640"/>
      <c r="AD74" s="642"/>
      <c r="AE74" s="640"/>
      <c r="AF74" s="642"/>
      <c r="AG74" s="640"/>
      <c r="AH74" s="642"/>
      <c r="AI74" s="640"/>
      <c r="AJ74" s="642"/>
      <c r="AK74" s="640"/>
      <c r="AL74" s="642"/>
      <c r="AM74" s="640"/>
      <c r="AN74" s="642"/>
      <c r="AO74" s="640"/>
      <c r="AP74" s="642"/>
      <c r="AQ74" s="640"/>
      <c r="AR74" s="642"/>
      <c r="AS74" s="640"/>
      <c r="AT74" s="642"/>
      <c r="AU74" s="640"/>
      <c r="AV74" s="642"/>
      <c r="AW74" s="640"/>
      <c r="AX74" s="642"/>
      <c r="AY74" s="640"/>
      <c r="AZ74" s="642"/>
      <c r="BA74" s="640"/>
      <c r="BB74" s="642"/>
      <c r="BC74" s="640"/>
      <c r="BD74" s="642"/>
      <c r="BE74" s="640"/>
      <c r="BF74" s="642"/>
      <c r="BG74" s="640"/>
      <c r="BH74" s="642"/>
      <c r="BI74" s="640"/>
      <c r="BJ74" s="642"/>
      <c r="BK74" s="640"/>
      <c r="BL74" s="642"/>
      <c r="BM74" s="640"/>
      <c r="BN74" s="642"/>
      <c r="BO74" s="640"/>
      <c r="BP74" s="642"/>
      <c r="BQ74" s="640"/>
      <c r="BR74" s="642"/>
      <c r="BS74" s="640"/>
      <c r="BT74" s="642"/>
      <c r="BU74" s="643">
        <f t="shared" si="7"/>
        <v>0</v>
      </c>
      <c r="BV74" s="644">
        <f t="shared" si="8"/>
        <v>0</v>
      </c>
      <c r="BW74" s="776">
        <f t="shared" si="9"/>
        <v>0</v>
      </c>
      <c r="BX74" s="644">
        <f t="shared" si="10"/>
        <v>0</v>
      </c>
      <c r="BY74" s="645"/>
      <c r="BZ74" s="338"/>
      <c r="CA74" s="338"/>
      <c r="CB74" s="338"/>
      <c r="CC74" s="338"/>
      <c r="CD74" s="338"/>
      <c r="CE74" s="338"/>
    </row>
    <row r="75" ht="15.75" customHeight="1">
      <c r="A75" s="821">
        <v>80.0</v>
      </c>
      <c r="B75" s="863"/>
      <c r="C75" s="864"/>
      <c r="D75" s="864"/>
      <c r="E75" s="865"/>
      <c r="F75" s="866"/>
      <c r="G75" s="867">
        <f t="shared" ref="G75:H75" si="80">K75+M75+O75+Q75+S75+U75+W75+Y75+AA75+AC75+AE75+AG75+AI75+AK75+AM75+AO75+AQ75+AS75+AU75+AW75+AY75+BA75+BC75+BE75+BG75+BI75+BK75+BM75+BO75+BQ75+BS75</f>
        <v>0</v>
      </c>
      <c r="H75" s="671">
        <f t="shared" si="80"/>
        <v>0</v>
      </c>
      <c r="I75" s="774">
        <f t="shared" si="6"/>
        <v>0</v>
      </c>
      <c r="J75" s="868"/>
      <c r="K75" s="640"/>
      <c r="L75" s="642"/>
      <c r="M75" s="640"/>
      <c r="N75" s="642"/>
      <c r="O75" s="640"/>
      <c r="P75" s="642"/>
      <c r="Q75" s="640"/>
      <c r="R75" s="642"/>
      <c r="S75" s="640"/>
      <c r="T75" s="642"/>
      <c r="U75" s="640"/>
      <c r="V75" s="642"/>
      <c r="W75" s="640"/>
      <c r="X75" s="642"/>
      <c r="Y75" s="640"/>
      <c r="Z75" s="642"/>
      <c r="AA75" s="640"/>
      <c r="AB75" s="642"/>
      <c r="AC75" s="640"/>
      <c r="AD75" s="642"/>
      <c r="AE75" s="640"/>
      <c r="AF75" s="642"/>
      <c r="AG75" s="640"/>
      <c r="AH75" s="642"/>
      <c r="AI75" s="640"/>
      <c r="AJ75" s="642"/>
      <c r="AK75" s="640"/>
      <c r="AL75" s="642"/>
      <c r="AM75" s="640"/>
      <c r="AN75" s="642"/>
      <c r="AO75" s="640"/>
      <c r="AP75" s="642"/>
      <c r="AQ75" s="640"/>
      <c r="AR75" s="642"/>
      <c r="AS75" s="640"/>
      <c r="AT75" s="642"/>
      <c r="AU75" s="640"/>
      <c r="AV75" s="642"/>
      <c r="AW75" s="640"/>
      <c r="AX75" s="642"/>
      <c r="AY75" s="640"/>
      <c r="AZ75" s="642"/>
      <c r="BA75" s="640"/>
      <c r="BB75" s="642"/>
      <c r="BC75" s="640"/>
      <c r="BD75" s="642"/>
      <c r="BE75" s="640"/>
      <c r="BF75" s="642"/>
      <c r="BG75" s="640"/>
      <c r="BH75" s="642"/>
      <c r="BI75" s="640"/>
      <c r="BJ75" s="642"/>
      <c r="BK75" s="640"/>
      <c r="BL75" s="642"/>
      <c r="BM75" s="640"/>
      <c r="BN75" s="642"/>
      <c r="BO75" s="640"/>
      <c r="BP75" s="642"/>
      <c r="BQ75" s="640"/>
      <c r="BR75" s="642"/>
      <c r="BS75" s="640"/>
      <c r="BT75" s="642"/>
      <c r="BU75" s="643">
        <f t="shared" si="7"/>
        <v>0</v>
      </c>
      <c r="BV75" s="644">
        <f t="shared" si="8"/>
        <v>0</v>
      </c>
      <c r="BW75" s="776">
        <f t="shared" si="9"/>
        <v>0</v>
      </c>
      <c r="BX75" s="644">
        <f t="shared" si="10"/>
        <v>0</v>
      </c>
      <c r="BY75" s="645"/>
      <c r="BZ75" s="338"/>
      <c r="CA75" s="338"/>
      <c r="CB75" s="338"/>
      <c r="CC75" s="338"/>
      <c r="CD75" s="338"/>
      <c r="CE75" s="338"/>
    </row>
    <row r="76" ht="15.75" customHeight="1">
      <c r="A76" s="821">
        <v>81.0</v>
      </c>
      <c r="B76" s="869"/>
      <c r="C76" s="870"/>
      <c r="D76" s="870"/>
      <c r="E76" s="871"/>
      <c r="F76" s="872"/>
      <c r="G76" s="867">
        <f t="shared" ref="G76:H76" si="81">K76+M76+O76+Q76+S76+U76+W76+Y76+AA76+AC76+AE76+AG76+AI76+AK76+AM76+AO76+AQ76+AS76+AU76+AW76+AY76+BA76+BC76+BE76+BG76+BI76+BK76+BM76+BO76+BQ76+BS76</f>
        <v>0</v>
      </c>
      <c r="H76" s="671">
        <f t="shared" si="81"/>
        <v>0</v>
      </c>
      <c r="I76" s="774">
        <f t="shared" si="6"/>
        <v>0</v>
      </c>
      <c r="J76" s="868"/>
      <c r="K76" s="640"/>
      <c r="L76" s="642"/>
      <c r="M76" s="640"/>
      <c r="N76" s="642"/>
      <c r="O76" s="640"/>
      <c r="P76" s="642"/>
      <c r="Q76" s="640"/>
      <c r="R76" s="642"/>
      <c r="S76" s="640"/>
      <c r="T76" s="642"/>
      <c r="U76" s="640"/>
      <c r="V76" s="642"/>
      <c r="W76" s="640"/>
      <c r="X76" s="642"/>
      <c r="Y76" s="640"/>
      <c r="Z76" s="642"/>
      <c r="AA76" s="640"/>
      <c r="AB76" s="642"/>
      <c r="AC76" s="640"/>
      <c r="AD76" s="642"/>
      <c r="AE76" s="640"/>
      <c r="AF76" s="642"/>
      <c r="AG76" s="640"/>
      <c r="AH76" s="642"/>
      <c r="AI76" s="640"/>
      <c r="AJ76" s="642"/>
      <c r="AK76" s="640"/>
      <c r="AL76" s="642"/>
      <c r="AM76" s="640"/>
      <c r="AN76" s="642"/>
      <c r="AO76" s="640"/>
      <c r="AP76" s="642"/>
      <c r="AQ76" s="640"/>
      <c r="AR76" s="642"/>
      <c r="AS76" s="640"/>
      <c r="AT76" s="642"/>
      <c r="AU76" s="640"/>
      <c r="AV76" s="642"/>
      <c r="AW76" s="640"/>
      <c r="AX76" s="642"/>
      <c r="AY76" s="640"/>
      <c r="AZ76" s="642"/>
      <c r="BA76" s="640"/>
      <c r="BB76" s="642"/>
      <c r="BC76" s="640"/>
      <c r="BD76" s="642"/>
      <c r="BE76" s="640"/>
      <c r="BF76" s="642"/>
      <c r="BG76" s="640"/>
      <c r="BH76" s="642"/>
      <c r="BI76" s="640"/>
      <c r="BJ76" s="642"/>
      <c r="BK76" s="640"/>
      <c r="BL76" s="642"/>
      <c r="BM76" s="640"/>
      <c r="BN76" s="642"/>
      <c r="BO76" s="640"/>
      <c r="BP76" s="642"/>
      <c r="BQ76" s="640"/>
      <c r="BR76" s="642"/>
      <c r="BS76" s="640"/>
      <c r="BT76" s="642"/>
      <c r="BU76" s="643">
        <f t="shared" si="7"/>
        <v>0</v>
      </c>
      <c r="BV76" s="644">
        <f t="shared" si="8"/>
        <v>0</v>
      </c>
      <c r="BW76" s="776">
        <f t="shared" si="9"/>
        <v>0</v>
      </c>
      <c r="BX76" s="644">
        <f t="shared" si="10"/>
        <v>0</v>
      </c>
      <c r="BY76" s="645"/>
      <c r="BZ76" s="338"/>
      <c r="CA76" s="338"/>
      <c r="CB76" s="338"/>
      <c r="CC76" s="338"/>
      <c r="CD76" s="338"/>
      <c r="CE76" s="338"/>
    </row>
    <row r="77" ht="15.75" customHeight="1">
      <c r="A77" s="821">
        <v>82.0</v>
      </c>
      <c r="B77" s="873"/>
      <c r="C77" s="874"/>
      <c r="D77" s="874"/>
      <c r="E77" s="874"/>
      <c r="F77" s="866"/>
      <c r="G77" s="867">
        <f t="shared" ref="G77:H77" si="82">K77+M77+O77+Q77+S77+U77+W77+Y77+AA77+AC77+AE77+AG77+AI77+AK77+AM77+AO77+AQ77+AS77+AU77+AW77+AY77+BA77+BC77+BE77+BG77+BI77+BK77+BM77+BO77+BQ77+BS77</f>
        <v>0</v>
      </c>
      <c r="H77" s="671">
        <f t="shared" si="82"/>
        <v>0</v>
      </c>
      <c r="I77" s="774">
        <f t="shared" si="6"/>
        <v>0</v>
      </c>
      <c r="J77" s="868"/>
      <c r="K77" s="640"/>
      <c r="L77" s="642"/>
      <c r="M77" s="640"/>
      <c r="N77" s="642"/>
      <c r="O77" s="640"/>
      <c r="P77" s="642"/>
      <c r="Q77" s="640"/>
      <c r="R77" s="642"/>
      <c r="S77" s="640"/>
      <c r="T77" s="642"/>
      <c r="U77" s="640"/>
      <c r="V77" s="642"/>
      <c r="W77" s="640"/>
      <c r="X77" s="642"/>
      <c r="Y77" s="640"/>
      <c r="Z77" s="642"/>
      <c r="AA77" s="640"/>
      <c r="AB77" s="642"/>
      <c r="AC77" s="640"/>
      <c r="AD77" s="642"/>
      <c r="AE77" s="640"/>
      <c r="AF77" s="642"/>
      <c r="AG77" s="640"/>
      <c r="AH77" s="642"/>
      <c r="AI77" s="640"/>
      <c r="AJ77" s="642"/>
      <c r="AK77" s="640"/>
      <c r="AL77" s="642"/>
      <c r="AM77" s="640"/>
      <c r="AN77" s="642"/>
      <c r="AO77" s="640"/>
      <c r="AP77" s="642"/>
      <c r="AQ77" s="640"/>
      <c r="AR77" s="642"/>
      <c r="AS77" s="640"/>
      <c r="AT77" s="642"/>
      <c r="AU77" s="640"/>
      <c r="AV77" s="642"/>
      <c r="AW77" s="640"/>
      <c r="AX77" s="642"/>
      <c r="AY77" s="640"/>
      <c r="AZ77" s="642"/>
      <c r="BA77" s="640"/>
      <c r="BB77" s="642"/>
      <c r="BC77" s="640"/>
      <c r="BD77" s="642"/>
      <c r="BE77" s="640"/>
      <c r="BF77" s="642"/>
      <c r="BG77" s="640"/>
      <c r="BH77" s="642"/>
      <c r="BI77" s="640"/>
      <c r="BJ77" s="642"/>
      <c r="BK77" s="640"/>
      <c r="BL77" s="642"/>
      <c r="BM77" s="640"/>
      <c r="BN77" s="642"/>
      <c r="BO77" s="640"/>
      <c r="BP77" s="642"/>
      <c r="BQ77" s="640"/>
      <c r="BR77" s="642"/>
      <c r="BS77" s="640"/>
      <c r="BT77" s="642"/>
      <c r="BU77" s="643">
        <f t="shared" si="7"/>
        <v>0</v>
      </c>
      <c r="BV77" s="644">
        <f t="shared" si="8"/>
        <v>0</v>
      </c>
      <c r="BW77" s="776">
        <f t="shared" si="9"/>
        <v>0</v>
      </c>
      <c r="BX77" s="644">
        <f t="shared" si="10"/>
        <v>0</v>
      </c>
      <c r="BY77" s="645"/>
      <c r="BZ77" s="338"/>
      <c r="CA77" s="338"/>
      <c r="CB77" s="338"/>
      <c r="CC77" s="338"/>
      <c r="CD77" s="338"/>
      <c r="CE77" s="338"/>
    </row>
    <row r="78" ht="15.75" customHeight="1">
      <c r="A78" s="821">
        <v>83.0</v>
      </c>
      <c r="B78" s="873"/>
      <c r="C78" s="874"/>
      <c r="D78" s="874"/>
      <c r="E78" s="874"/>
      <c r="F78" s="866"/>
      <c r="G78" s="867">
        <f t="shared" ref="G78:H78" si="83">K78+M78+O78+Q78+S78+U78+W78+Y78+AA78+AC78+AE78+AG78+AI78+AK78+AM78+AO78+AQ78+AS78+AU78+AW78+AY78+BA78+BC78+BE78+BG78+BI78+BK78+BM78+BO78+BQ78+BS78</f>
        <v>0</v>
      </c>
      <c r="H78" s="671">
        <f t="shared" si="83"/>
        <v>0</v>
      </c>
      <c r="I78" s="774">
        <f t="shared" si="6"/>
        <v>0</v>
      </c>
      <c r="J78" s="868"/>
      <c r="K78" s="640"/>
      <c r="L78" s="642"/>
      <c r="M78" s="640"/>
      <c r="N78" s="642"/>
      <c r="O78" s="640"/>
      <c r="P78" s="642"/>
      <c r="Q78" s="640"/>
      <c r="R78" s="642"/>
      <c r="S78" s="640"/>
      <c r="T78" s="642"/>
      <c r="U78" s="640"/>
      <c r="V78" s="642"/>
      <c r="W78" s="640"/>
      <c r="X78" s="642"/>
      <c r="Y78" s="640"/>
      <c r="Z78" s="642"/>
      <c r="AA78" s="640"/>
      <c r="AB78" s="642"/>
      <c r="AC78" s="640"/>
      <c r="AD78" s="642"/>
      <c r="AE78" s="640"/>
      <c r="AF78" s="642"/>
      <c r="AG78" s="640"/>
      <c r="AH78" s="642"/>
      <c r="AI78" s="640"/>
      <c r="AJ78" s="642"/>
      <c r="AK78" s="640"/>
      <c r="AL78" s="642"/>
      <c r="AM78" s="640"/>
      <c r="AN78" s="642"/>
      <c r="AO78" s="640"/>
      <c r="AP78" s="642"/>
      <c r="AQ78" s="640"/>
      <c r="AR78" s="642"/>
      <c r="AS78" s="640"/>
      <c r="AT78" s="642"/>
      <c r="AU78" s="640"/>
      <c r="AV78" s="642"/>
      <c r="AW78" s="640"/>
      <c r="AX78" s="642"/>
      <c r="AY78" s="640"/>
      <c r="AZ78" s="642"/>
      <c r="BA78" s="640"/>
      <c r="BB78" s="642"/>
      <c r="BC78" s="640"/>
      <c r="BD78" s="642"/>
      <c r="BE78" s="640"/>
      <c r="BF78" s="642"/>
      <c r="BG78" s="640"/>
      <c r="BH78" s="642"/>
      <c r="BI78" s="640"/>
      <c r="BJ78" s="642"/>
      <c r="BK78" s="640"/>
      <c r="BL78" s="642"/>
      <c r="BM78" s="640"/>
      <c r="BN78" s="642"/>
      <c r="BO78" s="640"/>
      <c r="BP78" s="642"/>
      <c r="BQ78" s="640"/>
      <c r="BR78" s="642"/>
      <c r="BS78" s="640"/>
      <c r="BT78" s="642"/>
      <c r="BU78" s="643">
        <f t="shared" si="7"/>
        <v>0</v>
      </c>
      <c r="BV78" s="644">
        <f t="shared" si="8"/>
        <v>0</v>
      </c>
      <c r="BW78" s="776">
        <f t="shared" si="9"/>
        <v>0</v>
      </c>
      <c r="BX78" s="644">
        <f t="shared" si="10"/>
        <v>0</v>
      </c>
      <c r="BY78" s="645"/>
      <c r="BZ78" s="338"/>
      <c r="CA78" s="338"/>
      <c r="CB78" s="338"/>
      <c r="CC78" s="338"/>
      <c r="CD78" s="338"/>
      <c r="CE78" s="338"/>
    </row>
    <row r="79" ht="15.75" customHeight="1">
      <c r="A79" s="821">
        <v>84.0</v>
      </c>
      <c r="B79" s="873"/>
      <c r="C79" s="874"/>
      <c r="D79" s="874"/>
      <c r="E79" s="874"/>
      <c r="F79" s="866"/>
      <c r="G79" s="867">
        <f t="shared" ref="G79:H79" si="84">K79+M79+O79+Q79+S79+U79+W79+Y79+AA79+AC79+AE79+AG79+AI79+AK79+AM79+AO79+AQ79+AS79+AU79+AW79+AY79+BA79+BC79+BE79+BG79+BI79+BK79+BM79+BO79+BQ79+BS79</f>
        <v>0</v>
      </c>
      <c r="H79" s="671">
        <f t="shared" si="84"/>
        <v>0</v>
      </c>
      <c r="I79" s="774">
        <f t="shared" si="6"/>
        <v>0</v>
      </c>
      <c r="J79" s="868"/>
      <c r="K79" s="640"/>
      <c r="L79" s="642"/>
      <c r="M79" s="640"/>
      <c r="N79" s="642"/>
      <c r="O79" s="640"/>
      <c r="P79" s="642"/>
      <c r="Q79" s="640"/>
      <c r="R79" s="642"/>
      <c r="S79" s="640"/>
      <c r="T79" s="642"/>
      <c r="U79" s="640"/>
      <c r="V79" s="642"/>
      <c r="W79" s="640"/>
      <c r="X79" s="642"/>
      <c r="Y79" s="640"/>
      <c r="Z79" s="642"/>
      <c r="AA79" s="640"/>
      <c r="AB79" s="642"/>
      <c r="AC79" s="640"/>
      <c r="AD79" s="642"/>
      <c r="AE79" s="640"/>
      <c r="AF79" s="642"/>
      <c r="AG79" s="640"/>
      <c r="AH79" s="642"/>
      <c r="AI79" s="640"/>
      <c r="AJ79" s="642"/>
      <c r="AK79" s="640"/>
      <c r="AL79" s="642"/>
      <c r="AM79" s="640"/>
      <c r="AN79" s="642"/>
      <c r="AO79" s="640"/>
      <c r="AP79" s="642"/>
      <c r="AQ79" s="640"/>
      <c r="AR79" s="642"/>
      <c r="AS79" s="640"/>
      <c r="AT79" s="642"/>
      <c r="AU79" s="640"/>
      <c r="AV79" s="642"/>
      <c r="AW79" s="640"/>
      <c r="AX79" s="642"/>
      <c r="AY79" s="640"/>
      <c r="AZ79" s="642"/>
      <c r="BA79" s="640"/>
      <c r="BB79" s="642"/>
      <c r="BC79" s="640"/>
      <c r="BD79" s="642"/>
      <c r="BE79" s="640"/>
      <c r="BF79" s="642"/>
      <c r="BG79" s="640"/>
      <c r="BH79" s="642"/>
      <c r="BI79" s="640"/>
      <c r="BJ79" s="642"/>
      <c r="BK79" s="640"/>
      <c r="BL79" s="642"/>
      <c r="BM79" s="640"/>
      <c r="BN79" s="642"/>
      <c r="BO79" s="640"/>
      <c r="BP79" s="642"/>
      <c r="BQ79" s="640"/>
      <c r="BR79" s="642"/>
      <c r="BS79" s="640"/>
      <c r="BT79" s="642"/>
      <c r="BU79" s="643">
        <f t="shared" si="7"/>
        <v>0</v>
      </c>
      <c r="BV79" s="644">
        <f t="shared" si="8"/>
        <v>0</v>
      </c>
      <c r="BW79" s="776">
        <f t="shared" si="9"/>
        <v>0</v>
      </c>
      <c r="BX79" s="644">
        <f t="shared" si="10"/>
        <v>0</v>
      </c>
      <c r="BY79" s="645"/>
      <c r="BZ79" s="338"/>
      <c r="CA79" s="338"/>
      <c r="CB79" s="338"/>
      <c r="CC79" s="338"/>
      <c r="CD79" s="338"/>
      <c r="CE79" s="338"/>
    </row>
    <row r="80" ht="15.75" customHeight="1">
      <c r="A80" s="821">
        <v>85.0</v>
      </c>
      <c r="B80" s="873"/>
      <c r="C80" s="874"/>
      <c r="D80" s="874"/>
      <c r="E80" s="874"/>
      <c r="F80" s="866"/>
      <c r="G80" s="867">
        <f t="shared" ref="G80:H80" si="85">K80+M80+O80+Q80+S80+U80+W80+Y80+AA80+AC80+AE80+AG80+AI80+AK80+AM80+AO80+AQ80+AS80+AU80+AW80+AY80+BA80+BC80+BE80+BG80+BI80+BK80+BM80+BO80+BQ80+BS80</f>
        <v>0</v>
      </c>
      <c r="H80" s="671">
        <f t="shared" si="85"/>
        <v>0</v>
      </c>
      <c r="I80" s="774">
        <f t="shared" si="6"/>
        <v>0</v>
      </c>
      <c r="J80" s="868"/>
      <c r="K80" s="640"/>
      <c r="L80" s="642"/>
      <c r="M80" s="640"/>
      <c r="N80" s="642"/>
      <c r="O80" s="640"/>
      <c r="P80" s="642"/>
      <c r="Q80" s="640"/>
      <c r="R80" s="642"/>
      <c r="S80" s="640"/>
      <c r="T80" s="642"/>
      <c r="U80" s="640"/>
      <c r="V80" s="642"/>
      <c r="W80" s="640"/>
      <c r="X80" s="642"/>
      <c r="Y80" s="640"/>
      <c r="Z80" s="642"/>
      <c r="AA80" s="640"/>
      <c r="AB80" s="642"/>
      <c r="AC80" s="640"/>
      <c r="AD80" s="642"/>
      <c r="AE80" s="640"/>
      <c r="AF80" s="642"/>
      <c r="AG80" s="640"/>
      <c r="AH80" s="642"/>
      <c r="AI80" s="640"/>
      <c r="AJ80" s="642"/>
      <c r="AK80" s="640"/>
      <c r="AL80" s="642"/>
      <c r="AM80" s="640"/>
      <c r="AN80" s="642"/>
      <c r="AO80" s="640"/>
      <c r="AP80" s="642"/>
      <c r="AQ80" s="640"/>
      <c r="AR80" s="642"/>
      <c r="AS80" s="640"/>
      <c r="AT80" s="642"/>
      <c r="AU80" s="640"/>
      <c r="AV80" s="642"/>
      <c r="AW80" s="640"/>
      <c r="AX80" s="642"/>
      <c r="AY80" s="640"/>
      <c r="AZ80" s="642"/>
      <c r="BA80" s="640"/>
      <c r="BB80" s="642"/>
      <c r="BC80" s="640"/>
      <c r="BD80" s="642"/>
      <c r="BE80" s="640"/>
      <c r="BF80" s="642"/>
      <c r="BG80" s="640"/>
      <c r="BH80" s="642"/>
      <c r="BI80" s="640"/>
      <c r="BJ80" s="642"/>
      <c r="BK80" s="640"/>
      <c r="BL80" s="642"/>
      <c r="BM80" s="640"/>
      <c r="BN80" s="642"/>
      <c r="BO80" s="640"/>
      <c r="BP80" s="642"/>
      <c r="BQ80" s="640"/>
      <c r="BR80" s="642"/>
      <c r="BS80" s="640"/>
      <c r="BT80" s="642"/>
      <c r="BU80" s="643">
        <f t="shared" si="7"/>
        <v>0</v>
      </c>
      <c r="BV80" s="644">
        <f t="shared" si="8"/>
        <v>0</v>
      </c>
      <c r="BW80" s="776">
        <f t="shared" si="9"/>
        <v>0</v>
      </c>
      <c r="BX80" s="644">
        <f t="shared" si="10"/>
        <v>0</v>
      </c>
      <c r="BY80" s="645"/>
      <c r="BZ80" s="338"/>
      <c r="CA80" s="338"/>
      <c r="CB80" s="338"/>
      <c r="CC80" s="338"/>
      <c r="CD80" s="338"/>
      <c r="CE80" s="338"/>
    </row>
    <row r="81" ht="15.75" customHeight="1">
      <c r="A81" s="821">
        <v>86.0</v>
      </c>
      <c r="B81" s="873"/>
      <c r="C81" s="874"/>
      <c r="D81" s="874"/>
      <c r="E81" s="874"/>
      <c r="F81" s="866"/>
      <c r="G81" s="867">
        <f t="shared" ref="G81:H81" si="86">K81+M81+O81+Q81+S81+U81+W81+Y81+AA81+AC81+AE81+AG81+AI81+AK81+AM81+AO81+AQ81+AS81+AU81+AW81+AY81+BA81+BC81+BE81+BG81+BI81+BK81+BM81+BO81+BQ81+BS81</f>
        <v>0</v>
      </c>
      <c r="H81" s="671">
        <f t="shared" si="86"/>
        <v>0</v>
      </c>
      <c r="I81" s="774">
        <f t="shared" si="6"/>
        <v>0</v>
      </c>
      <c r="J81" s="868"/>
      <c r="K81" s="640"/>
      <c r="L81" s="642"/>
      <c r="M81" s="640"/>
      <c r="N81" s="642"/>
      <c r="O81" s="640"/>
      <c r="P81" s="642"/>
      <c r="Q81" s="640"/>
      <c r="R81" s="642"/>
      <c r="S81" s="640"/>
      <c r="T81" s="642"/>
      <c r="U81" s="640"/>
      <c r="V81" s="642"/>
      <c r="W81" s="640"/>
      <c r="X81" s="642"/>
      <c r="Y81" s="640"/>
      <c r="Z81" s="642"/>
      <c r="AA81" s="640"/>
      <c r="AB81" s="642"/>
      <c r="AC81" s="640"/>
      <c r="AD81" s="642"/>
      <c r="AE81" s="640"/>
      <c r="AF81" s="642"/>
      <c r="AG81" s="640"/>
      <c r="AH81" s="642"/>
      <c r="AI81" s="640"/>
      <c r="AJ81" s="642"/>
      <c r="AK81" s="640"/>
      <c r="AL81" s="642"/>
      <c r="AM81" s="640"/>
      <c r="AN81" s="642"/>
      <c r="AO81" s="640"/>
      <c r="AP81" s="642"/>
      <c r="AQ81" s="640"/>
      <c r="AR81" s="642"/>
      <c r="AS81" s="640"/>
      <c r="AT81" s="642"/>
      <c r="AU81" s="640"/>
      <c r="AV81" s="642"/>
      <c r="AW81" s="640"/>
      <c r="AX81" s="642"/>
      <c r="AY81" s="640"/>
      <c r="AZ81" s="642"/>
      <c r="BA81" s="640"/>
      <c r="BB81" s="642"/>
      <c r="BC81" s="640"/>
      <c r="BD81" s="642"/>
      <c r="BE81" s="640"/>
      <c r="BF81" s="642"/>
      <c r="BG81" s="640"/>
      <c r="BH81" s="642"/>
      <c r="BI81" s="640"/>
      <c r="BJ81" s="642"/>
      <c r="BK81" s="640"/>
      <c r="BL81" s="642"/>
      <c r="BM81" s="640"/>
      <c r="BN81" s="642"/>
      <c r="BO81" s="640"/>
      <c r="BP81" s="642"/>
      <c r="BQ81" s="640"/>
      <c r="BR81" s="642"/>
      <c r="BS81" s="640"/>
      <c r="BT81" s="642"/>
      <c r="BU81" s="643">
        <f t="shared" si="7"/>
        <v>0</v>
      </c>
      <c r="BV81" s="644">
        <f t="shared" si="8"/>
        <v>0</v>
      </c>
      <c r="BW81" s="776">
        <f t="shared" si="9"/>
        <v>0</v>
      </c>
      <c r="BX81" s="644">
        <f t="shared" si="10"/>
        <v>0</v>
      </c>
      <c r="BY81" s="645"/>
      <c r="BZ81" s="338"/>
      <c r="CA81" s="338"/>
      <c r="CB81" s="338"/>
      <c r="CC81" s="338"/>
      <c r="CD81" s="338"/>
      <c r="CE81" s="338"/>
    </row>
    <row r="82" ht="15.75" customHeight="1">
      <c r="A82" s="821">
        <v>87.0</v>
      </c>
      <c r="B82" s="873"/>
      <c r="C82" s="874"/>
      <c r="D82" s="874"/>
      <c r="E82" s="874"/>
      <c r="F82" s="866"/>
      <c r="G82" s="867">
        <f t="shared" ref="G82:H82" si="87">K82+M82+O82+Q82+S82+U82+W82+Y82+AA82+AC82+AE82+AG82+AI82+AK82+AM82+AO82+AQ82+AS82+AU82+AW82+AY82+BA82+BC82+BE82+BG82+BI82+BK82+BM82+BO82+BQ82+BS82</f>
        <v>0</v>
      </c>
      <c r="H82" s="671">
        <f t="shared" si="87"/>
        <v>0</v>
      </c>
      <c r="I82" s="774">
        <f t="shared" si="6"/>
        <v>0</v>
      </c>
      <c r="J82" s="868"/>
      <c r="K82" s="640"/>
      <c r="L82" s="642"/>
      <c r="M82" s="640"/>
      <c r="N82" s="642"/>
      <c r="O82" s="640"/>
      <c r="P82" s="642"/>
      <c r="Q82" s="640"/>
      <c r="R82" s="642"/>
      <c r="S82" s="640"/>
      <c r="T82" s="642"/>
      <c r="U82" s="640"/>
      <c r="V82" s="642"/>
      <c r="W82" s="640"/>
      <c r="X82" s="642"/>
      <c r="Y82" s="640"/>
      <c r="Z82" s="642"/>
      <c r="AA82" s="640"/>
      <c r="AB82" s="642"/>
      <c r="AC82" s="640"/>
      <c r="AD82" s="642"/>
      <c r="AE82" s="640"/>
      <c r="AF82" s="642"/>
      <c r="AG82" s="640"/>
      <c r="AH82" s="642"/>
      <c r="AI82" s="640"/>
      <c r="AJ82" s="642"/>
      <c r="AK82" s="640"/>
      <c r="AL82" s="642"/>
      <c r="AM82" s="640"/>
      <c r="AN82" s="642"/>
      <c r="AO82" s="640"/>
      <c r="AP82" s="642"/>
      <c r="AQ82" s="640"/>
      <c r="AR82" s="642"/>
      <c r="AS82" s="640"/>
      <c r="AT82" s="642"/>
      <c r="AU82" s="640"/>
      <c r="AV82" s="642"/>
      <c r="AW82" s="640"/>
      <c r="AX82" s="642"/>
      <c r="AY82" s="640"/>
      <c r="AZ82" s="642"/>
      <c r="BA82" s="640"/>
      <c r="BB82" s="642"/>
      <c r="BC82" s="640"/>
      <c r="BD82" s="642"/>
      <c r="BE82" s="640"/>
      <c r="BF82" s="642"/>
      <c r="BG82" s="640"/>
      <c r="BH82" s="642"/>
      <c r="BI82" s="640"/>
      <c r="BJ82" s="642"/>
      <c r="BK82" s="640"/>
      <c r="BL82" s="642"/>
      <c r="BM82" s="640"/>
      <c r="BN82" s="642"/>
      <c r="BO82" s="640"/>
      <c r="BP82" s="642"/>
      <c r="BQ82" s="640"/>
      <c r="BR82" s="642"/>
      <c r="BS82" s="640"/>
      <c r="BT82" s="642"/>
      <c r="BU82" s="643">
        <f t="shared" si="7"/>
        <v>0</v>
      </c>
      <c r="BV82" s="644">
        <f t="shared" si="8"/>
        <v>0</v>
      </c>
      <c r="BW82" s="776">
        <f t="shared" si="9"/>
        <v>0</v>
      </c>
      <c r="BX82" s="644">
        <f t="shared" si="10"/>
        <v>0</v>
      </c>
      <c r="BY82" s="645"/>
      <c r="BZ82" s="338"/>
      <c r="CA82" s="338"/>
      <c r="CB82" s="338"/>
      <c r="CC82" s="338"/>
      <c r="CD82" s="338"/>
      <c r="CE82" s="338"/>
    </row>
    <row r="83" ht="15.75" customHeight="1">
      <c r="A83" s="821">
        <v>88.0</v>
      </c>
      <c r="B83" s="873"/>
      <c r="C83" s="874"/>
      <c r="D83" s="874"/>
      <c r="E83" s="874"/>
      <c r="F83" s="866"/>
      <c r="G83" s="867">
        <f t="shared" ref="G83:H83" si="88">K83+M83+O83+Q83+S83+U83+W83+Y83+AA83+AC83+AE83+AG83+AI83+AK83+AM83+AO83+AQ83+AS83+AU83+AW83+AY83+BA83+BC83+BE83+BG83+BI83+BK83+BM83+BO83+BQ83+BS83</f>
        <v>0</v>
      </c>
      <c r="H83" s="671">
        <f t="shared" si="88"/>
        <v>0</v>
      </c>
      <c r="I83" s="774">
        <f t="shared" si="6"/>
        <v>0</v>
      </c>
      <c r="J83" s="868"/>
      <c r="K83" s="640"/>
      <c r="L83" s="642"/>
      <c r="M83" s="640"/>
      <c r="N83" s="642"/>
      <c r="O83" s="640"/>
      <c r="P83" s="642"/>
      <c r="Q83" s="640"/>
      <c r="R83" s="642"/>
      <c r="S83" s="640"/>
      <c r="T83" s="642"/>
      <c r="U83" s="640"/>
      <c r="V83" s="642"/>
      <c r="W83" s="640"/>
      <c r="X83" s="642"/>
      <c r="Y83" s="640"/>
      <c r="Z83" s="642"/>
      <c r="AA83" s="640"/>
      <c r="AB83" s="642"/>
      <c r="AC83" s="640"/>
      <c r="AD83" s="642"/>
      <c r="AE83" s="640"/>
      <c r="AF83" s="642"/>
      <c r="AG83" s="640"/>
      <c r="AH83" s="642"/>
      <c r="AI83" s="640"/>
      <c r="AJ83" s="642"/>
      <c r="AK83" s="640"/>
      <c r="AL83" s="642"/>
      <c r="AM83" s="640"/>
      <c r="AN83" s="642"/>
      <c r="AO83" s="640"/>
      <c r="AP83" s="642"/>
      <c r="AQ83" s="640"/>
      <c r="AR83" s="642"/>
      <c r="AS83" s="640"/>
      <c r="AT83" s="642"/>
      <c r="AU83" s="640"/>
      <c r="AV83" s="642"/>
      <c r="AW83" s="640"/>
      <c r="AX83" s="642"/>
      <c r="AY83" s="640"/>
      <c r="AZ83" s="642"/>
      <c r="BA83" s="640"/>
      <c r="BB83" s="642"/>
      <c r="BC83" s="640"/>
      <c r="BD83" s="642"/>
      <c r="BE83" s="640"/>
      <c r="BF83" s="642"/>
      <c r="BG83" s="640"/>
      <c r="BH83" s="642"/>
      <c r="BI83" s="640"/>
      <c r="BJ83" s="642"/>
      <c r="BK83" s="640"/>
      <c r="BL83" s="642"/>
      <c r="BM83" s="640"/>
      <c r="BN83" s="642"/>
      <c r="BO83" s="640"/>
      <c r="BP83" s="642"/>
      <c r="BQ83" s="640"/>
      <c r="BR83" s="642"/>
      <c r="BS83" s="640"/>
      <c r="BT83" s="642"/>
      <c r="BU83" s="643">
        <f t="shared" si="7"/>
        <v>0</v>
      </c>
      <c r="BV83" s="644">
        <f t="shared" si="8"/>
        <v>0</v>
      </c>
      <c r="BW83" s="776">
        <f t="shared" si="9"/>
        <v>0</v>
      </c>
      <c r="BX83" s="644">
        <f t="shared" si="10"/>
        <v>0</v>
      </c>
      <c r="BY83" s="645"/>
      <c r="BZ83" s="338"/>
      <c r="CA83" s="338"/>
      <c r="CB83" s="338"/>
      <c r="CC83" s="338"/>
      <c r="CD83" s="338"/>
      <c r="CE83" s="338"/>
    </row>
    <row r="84" ht="15.75" customHeight="1">
      <c r="A84" s="821">
        <v>89.0</v>
      </c>
      <c r="B84" s="873"/>
      <c r="C84" s="874"/>
      <c r="D84" s="874"/>
      <c r="E84" s="874"/>
      <c r="F84" s="866"/>
      <c r="G84" s="867">
        <f t="shared" ref="G84:H84" si="89">K84+M84+O84+Q84+S84+U84+W84+Y84+AA84+AC84+AE84+AG84+AI84+AK84+AM84+AO84+AQ84+AS84+AU84+AW84+AY84+BA84+BC84+BE84+BG84+BI84+BK84+BM84+BO84+BQ84+BS84</f>
        <v>0</v>
      </c>
      <c r="H84" s="671">
        <f t="shared" si="89"/>
        <v>0</v>
      </c>
      <c r="I84" s="774">
        <f t="shared" si="6"/>
        <v>0</v>
      </c>
      <c r="J84" s="868"/>
      <c r="K84" s="640"/>
      <c r="L84" s="642"/>
      <c r="M84" s="640"/>
      <c r="N84" s="642"/>
      <c r="O84" s="640"/>
      <c r="P84" s="642"/>
      <c r="Q84" s="640"/>
      <c r="R84" s="642"/>
      <c r="S84" s="640"/>
      <c r="T84" s="642"/>
      <c r="U84" s="640"/>
      <c r="V84" s="642"/>
      <c r="W84" s="640"/>
      <c r="X84" s="642"/>
      <c r="Y84" s="640"/>
      <c r="Z84" s="642"/>
      <c r="AA84" s="640"/>
      <c r="AB84" s="642"/>
      <c r="AC84" s="640"/>
      <c r="AD84" s="642"/>
      <c r="AE84" s="640"/>
      <c r="AF84" s="642"/>
      <c r="AG84" s="640"/>
      <c r="AH84" s="642"/>
      <c r="AI84" s="640"/>
      <c r="AJ84" s="642"/>
      <c r="AK84" s="640"/>
      <c r="AL84" s="642"/>
      <c r="AM84" s="640"/>
      <c r="AN84" s="642"/>
      <c r="AO84" s="640"/>
      <c r="AP84" s="642"/>
      <c r="AQ84" s="640"/>
      <c r="AR84" s="642"/>
      <c r="AS84" s="640"/>
      <c r="AT84" s="642"/>
      <c r="AU84" s="640"/>
      <c r="AV84" s="642"/>
      <c r="AW84" s="640"/>
      <c r="AX84" s="642"/>
      <c r="AY84" s="640"/>
      <c r="AZ84" s="642"/>
      <c r="BA84" s="640"/>
      <c r="BB84" s="642"/>
      <c r="BC84" s="640"/>
      <c r="BD84" s="642"/>
      <c r="BE84" s="640"/>
      <c r="BF84" s="642"/>
      <c r="BG84" s="640"/>
      <c r="BH84" s="642"/>
      <c r="BI84" s="640"/>
      <c r="BJ84" s="642"/>
      <c r="BK84" s="640"/>
      <c r="BL84" s="642"/>
      <c r="BM84" s="640"/>
      <c r="BN84" s="642"/>
      <c r="BO84" s="640"/>
      <c r="BP84" s="642"/>
      <c r="BQ84" s="640"/>
      <c r="BR84" s="642"/>
      <c r="BS84" s="640"/>
      <c r="BT84" s="642"/>
      <c r="BU84" s="643">
        <f t="shared" si="7"/>
        <v>0</v>
      </c>
      <c r="BV84" s="644">
        <f t="shared" si="8"/>
        <v>0</v>
      </c>
      <c r="BW84" s="776">
        <f t="shared" si="9"/>
        <v>0</v>
      </c>
      <c r="BX84" s="644">
        <f t="shared" si="10"/>
        <v>0</v>
      </c>
      <c r="BY84" s="645"/>
      <c r="BZ84" s="338"/>
      <c r="CA84" s="338"/>
      <c r="CB84" s="338"/>
      <c r="CC84" s="338"/>
      <c r="CD84" s="338"/>
      <c r="CE84" s="338"/>
    </row>
    <row r="85" ht="15.75" customHeight="1">
      <c r="A85" s="821">
        <v>90.0</v>
      </c>
      <c r="B85" s="873"/>
      <c r="C85" s="874"/>
      <c r="D85" s="874"/>
      <c r="E85" s="874"/>
      <c r="F85" s="866"/>
      <c r="G85" s="867">
        <f t="shared" ref="G85:H85" si="90">K85+M85+O85+Q85+S85+U85+W85+Y85+AA85+AC85+AE85+AG85+AI85+AK85+AM85+AO85+AQ85+AS85+AU85+AW85+AY85+BA85+BC85+BE85+BG85+BI85+BK85+BM85+BO85+BQ85+BS85</f>
        <v>0</v>
      </c>
      <c r="H85" s="671">
        <f t="shared" si="90"/>
        <v>0</v>
      </c>
      <c r="I85" s="774">
        <f t="shared" si="6"/>
        <v>0</v>
      </c>
      <c r="J85" s="868"/>
      <c r="K85" s="640"/>
      <c r="L85" s="642"/>
      <c r="M85" s="640"/>
      <c r="N85" s="642"/>
      <c r="O85" s="640"/>
      <c r="P85" s="642"/>
      <c r="Q85" s="640"/>
      <c r="R85" s="642"/>
      <c r="S85" s="640"/>
      <c r="T85" s="642"/>
      <c r="U85" s="640"/>
      <c r="V85" s="642"/>
      <c r="W85" s="640"/>
      <c r="X85" s="642"/>
      <c r="Y85" s="640"/>
      <c r="Z85" s="642"/>
      <c r="AA85" s="640"/>
      <c r="AB85" s="642"/>
      <c r="AC85" s="640"/>
      <c r="AD85" s="642"/>
      <c r="AE85" s="640"/>
      <c r="AF85" s="642"/>
      <c r="AG85" s="640"/>
      <c r="AH85" s="642"/>
      <c r="AI85" s="640"/>
      <c r="AJ85" s="642"/>
      <c r="AK85" s="640"/>
      <c r="AL85" s="642"/>
      <c r="AM85" s="640"/>
      <c r="AN85" s="642"/>
      <c r="AO85" s="640"/>
      <c r="AP85" s="642"/>
      <c r="AQ85" s="640"/>
      <c r="AR85" s="642"/>
      <c r="AS85" s="640"/>
      <c r="AT85" s="642"/>
      <c r="AU85" s="640"/>
      <c r="AV85" s="642"/>
      <c r="AW85" s="640"/>
      <c r="AX85" s="642"/>
      <c r="AY85" s="640"/>
      <c r="AZ85" s="642"/>
      <c r="BA85" s="640"/>
      <c r="BB85" s="642"/>
      <c r="BC85" s="640"/>
      <c r="BD85" s="642"/>
      <c r="BE85" s="640"/>
      <c r="BF85" s="642"/>
      <c r="BG85" s="640"/>
      <c r="BH85" s="642"/>
      <c r="BI85" s="640"/>
      <c r="BJ85" s="642"/>
      <c r="BK85" s="640"/>
      <c r="BL85" s="642"/>
      <c r="BM85" s="640"/>
      <c r="BN85" s="642"/>
      <c r="BO85" s="640"/>
      <c r="BP85" s="642"/>
      <c r="BQ85" s="640"/>
      <c r="BR85" s="642"/>
      <c r="BS85" s="640"/>
      <c r="BT85" s="642"/>
      <c r="BU85" s="643">
        <f t="shared" si="7"/>
        <v>0</v>
      </c>
      <c r="BV85" s="644">
        <f t="shared" si="8"/>
        <v>0</v>
      </c>
      <c r="BW85" s="776">
        <f t="shared" si="9"/>
        <v>0</v>
      </c>
      <c r="BX85" s="644">
        <f t="shared" si="10"/>
        <v>0</v>
      </c>
      <c r="BY85" s="645"/>
      <c r="BZ85" s="338"/>
      <c r="CA85" s="338"/>
      <c r="CB85" s="338"/>
      <c r="CC85" s="338"/>
      <c r="CD85" s="338"/>
      <c r="CE85" s="338"/>
    </row>
    <row r="86" ht="15.75" customHeight="1">
      <c r="A86" s="821">
        <v>91.0</v>
      </c>
      <c r="B86" s="873"/>
      <c r="C86" s="874"/>
      <c r="D86" s="874"/>
      <c r="E86" s="874"/>
      <c r="F86" s="866"/>
      <c r="G86" s="867">
        <f t="shared" ref="G86:H86" si="91">K86+M86+O86+Q86+S86+U86+W86+Y86+AA86+AC86+AE86+AG86+AI86+AK86+AM86+AO86+AQ86+AS86+AU86+AW86+AY86+BA86+BC86+BE86+BG86+BI86+BK86+BM86+BO86+BQ86+BS86</f>
        <v>0</v>
      </c>
      <c r="H86" s="671">
        <f t="shared" si="91"/>
        <v>0</v>
      </c>
      <c r="I86" s="774">
        <f t="shared" si="6"/>
        <v>0</v>
      </c>
      <c r="J86" s="868"/>
      <c r="K86" s="640"/>
      <c r="L86" s="642"/>
      <c r="M86" s="640"/>
      <c r="N86" s="642"/>
      <c r="O86" s="640"/>
      <c r="P86" s="642"/>
      <c r="Q86" s="640"/>
      <c r="R86" s="642"/>
      <c r="S86" s="640"/>
      <c r="T86" s="642"/>
      <c r="U86" s="640"/>
      <c r="V86" s="642"/>
      <c r="W86" s="640"/>
      <c r="X86" s="642"/>
      <c r="Y86" s="640"/>
      <c r="Z86" s="642"/>
      <c r="AA86" s="640"/>
      <c r="AB86" s="642"/>
      <c r="AC86" s="640"/>
      <c r="AD86" s="642"/>
      <c r="AE86" s="640"/>
      <c r="AF86" s="642"/>
      <c r="AG86" s="640"/>
      <c r="AH86" s="642"/>
      <c r="AI86" s="640"/>
      <c r="AJ86" s="642"/>
      <c r="AK86" s="640"/>
      <c r="AL86" s="642"/>
      <c r="AM86" s="640"/>
      <c r="AN86" s="642"/>
      <c r="AO86" s="640"/>
      <c r="AP86" s="642"/>
      <c r="AQ86" s="640"/>
      <c r="AR86" s="642"/>
      <c r="AS86" s="640"/>
      <c r="AT86" s="642"/>
      <c r="AU86" s="640"/>
      <c r="AV86" s="642"/>
      <c r="AW86" s="640"/>
      <c r="AX86" s="642"/>
      <c r="AY86" s="640"/>
      <c r="AZ86" s="642"/>
      <c r="BA86" s="640"/>
      <c r="BB86" s="642"/>
      <c r="BC86" s="640"/>
      <c r="BD86" s="642"/>
      <c r="BE86" s="640"/>
      <c r="BF86" s="642"/>
      <c r="BG86" s="640"/>
      <c r="BH86" s="642"/>
      <c r="BI86" s="640"/>
      <c r="BJ86" s="642"/>
      <c r="BK86" s="640"/>
      <c r="BL86" s="642"/>
      <c r="BM86" s="640"/>
      <c r="BN86" s="642"/>
      <c r="BO86" s="640"/>
      <c r="BP86" s="642"/>
      <c r="BQ86" s="640"/>
      <c r="BR86" s="642"/>
      <c r="BS86" s="640"/>
      <c r="BT86" s="642"/>
      <c r="BU86" s="643">
        <f t="shared" si="7"/>
        <v>0</v>
      </c>
      <c r="BV86" s="644">
        <f t="shared" si="8"/>
        <v>0</v>
      </c>
      <c r="BW86" s="776">
        <f t="shared" si="9"/>
        <v>0</v>
      </c>
      <c r="BX86" s="644">
        <f t="shared" si="10"/>
        <v>0</v>
      </c>
      <c r="BY86" s="645"/>
      <c r="BZ86" s="338"/>
      <c r="CA86" s="338"/>
      <c r="CB86" s="338"/>
      <c r="CC86" s="338"/>
      <c r="CD86" s="338"/>
      <c r="CE86" s="338"/>
    </row>
    <row r="87" ht="15.75" customHeight="1">
      <c r="A87" s="821">
        <v>92.0</v>
      </c>
      <c r="B87" s="873"/>
      <c r="C87" s="874"/>
      <c r="D87" s="874"/>
      <c r="E87" s="874"/>
      <c r="F87" s="866"/>
      <c r="G87" s="867">
        <f t="shared" ref="G87:H87" si="92">K87+M87+O87+Q87+S87+U87+W87+Y87+AA87+AC87+AE87+AG87+AI87+AK87+AM87+AO87+AQ87+AS87+AU87+AW87+AY87+BA87+BC87+BE87+BG87+BI87+BK87+BM87+BO87+BQ87+BS87</f>
        <v>0</v>
      </c>
      <c r="H87" s="671">
        <f t="shared" si="92"/>
        <v>0</v>
      </c>
      <c r="I87" s="774">
        <f t="shared" si="6"/>
        <v>0</v>
      </c>
      <c r="J87" s="868"/>
      <c r="K87" s="640"/>
      <c r="L87" s="642"/>
      <c r="M87" s="640"/>
      <c r="N87" s="642"/>
      <c r="O87" s="640"/>
      <c r="P87" s="642"/>
      <c r="Q87" s="640"/>
      <c r="R87" s="642"/>
      <c r="S87" s="640"/>
      <c r="T87" s="642"/>
      <c r="U87" s="640"/>
      <c r="V87" s="642"/>
      <c r="W87" s="640"/>
      <c r="X87" s="642"/>
      <c r="Y87" s="640"/>
      <c r="Z87" s="642"/>
      <c r="AA87" s="640"/>
      <c r="AB87" s="642"/>
      <c r="AC87" s="640"/>
      <c r="AD87" s="642"/>
      <c r="AE87" s="640"/>
      <c r="AF87" s="642"/>
      <c r="AG87" s="640"/>
      <c r="AH87" s="642"/>
      <c r="AI87" s="640"/>
      <c r="AJ87" s="642"/>
      <c r="AK87" s="640"/>
      <c r="AL87" s="642"/>
      <c r="AM87" s="640"/>
      <c r="AN87" s="642"/>
      <c r="AO87" s="640"/>
      <c r="AP87" s="642"/>
      <c r="AQ87" s="640"/>
      <c r="AR87" s="642"/>
      <c r="AS87" s="640"/>
      <c r="AT87" s="642"/>
      <c r="AU87" s="640"/>
      <c r="AV87" s="642"/>
      <c r="AW87" s="640"/>
      <c r="AX87" s="642"/>
      <c r="AY87" s="640"/>
      <c r="AZ87" s="642"/>
      <c r="BA87" s="640"/>
      <c r="BB87" s="642"/>
      <c r="BC87" s="640"/>
      <c r="BD87" s="642"/>
      <c r="BE87" s="640"/>
      <c r="BF87" s="642"/>
      <c r="BG87" s="640"/>
      <c r="BH87" s="642"/>
      <c r="BI87" s="640"/>
      <c r="BJ87" s="642"/>
      <c r="BK87" s="640"/>
      <c r="BL87" s="642"/>
      <c r="BM87" s="640"/>
      <c r="BN87" s="642"/>
      <c r="BO87" s="640"/>
      <c r="BP87" s="642"/>
      <c r="BQ87" s="640"/>
      <c r="BR87" s="642"/>
      <c r="BS87" s="640"/>
      <c r="BT87" s="642"/>
      <c r="BU87" s="643">
        <f t="shared" si="7"/>
        <v>0</v>
      </c>
      <c r="BV87" s="644">
        <f t="shared" si="8"/>
        <v>0</v>
      </c>
      <c r="BW87" s="776">
        <f t="shared" si="9"/>
        <v>0</v>
      </c>
      <c r="BX87" s="644">
        <f t="shared" si="10"/>
        <v>0</v>
      </c>
      <c r="BY87" s="645"/>
      <c r="BZ87" s="338"/>
      <c r="CA87" s="338"/>
      <c r="CB87" s="338"/>
      <c r="CC87" s="338"/>
      <c r="CD87" s="338"/>
      <c r="CE87" s="338"/>
    </row>
    <row r="88" ht="15.75" customHeight="1">
      <c r="A88" s="821">
        <v>93.0</v>
      </c>
      <c r="B88" s="873"/>
      <c r="C88" s="501"/>
      <c r="D88" s="874"/>
      <c r="E88" s="874"/>
      <c r="F88" s="737"/>
      <c r="G88" s="773">
        <f t="shared" ref="G88:H88" si="93">K88+M88+O88+Q88+S88+U88+W88+Y88+AA88+AC88+AE88+AG88+AI88+AK88+AM88+AO88+AQ88+AS88+AU88+AW88+AY88+BA88+BC88+BE88+BG88+BI88+BK88+BM88+BO88+BQ88+BS88</f>
        <v>0</v>
      </c>
      <c r="H88" s="671">
        <f t="shared" si="93"/>
        <v>0</v>
      </c>
      <c r="I88" s="774">
        <f t="shared" si="6"/>
        <v>0</v>
      </c>
      <c r="J88" s="406"/>
      <c r="K88" s="640"/>
      <c r="L88" s="642"/>
      <c r="M88" s="640"/>
      <c r="N88" s="642"/>
      <c r="O88" s="640"/>
      <c r="P88" s="642"/>
      <c r="Q88" s="640"/>
      <c r="R88" s="642"/>
      <c r="S88" s="640"/>
      <c r="T88" s="642"/>
      <c r="U88" s="640"/>
      <c r="V88" s="642"/>
      <c r="W88" s="640"/>
      <c r="X88" s="642"/>
      <c r="Y88" s="640"/>
      <c r="Z88" s="642"/>
      <c r="AA88" s="640"/>
      <c r="AB88" s="642"/>
      <c r="AC88" s="640"/>
      <c r="AD88" s="642"/>
      <c r="AE88" s="640"/>
      <c r="AF88" s="642"/>
      <c r="AG88" s="640"/>
      <c r="AH88" s="642"/>
      <c r="AI88" s="640"/>
      <c r="AJ88" s="642"/>
      <c r="AK88" s="640"/>
      <c r="AL88" s="642"/>
      <c r="AM88" s="640"/>
      <c r="AN88" s="642"/>
      <c r="AO88" s="640"/>
      <c r="AP88" s="642"/>
      <c r="AQ88" s="640"/>
      <c r="AR88" s="642"/>
      <c r="AS88" s="640"/>
      <c r="AT88" s="642"/>
      <c r="AU88" s="640"/>
      <c r="AV88" s="642"/>
      <c r="AW88" s="640"/>
      <c r="AX88" s="642"/>
      <c r="AY88" s="640"/>
      <c r="AZ88" s="642"/>
      <c r="BA88" s="640"/>
      <c r="BB88" s="642"/>
      <c r="BC88" s="640"/>
      <c r="BD88" s="642"/>
      <c r="BE88" s="640"/>
      <c r="BF88" s="642"/>
      <c r="BG88" s="640"/>
      <c r="BH88" s="642"/>
      <c r="BI88" s="640"/>
      <c r="BJ88" s="642"/>
      <c r="BK88" s="640"/>
      <c r="BL88" s="642"/>
      <c r="BM88" s="640"/>
      <c r="BN88" s="642"/>
      <c r="BO88" s="640"/>
      <c r="BP88" s="642"/>
      <c r="BQ88" s="640"/>
      <c r="BR88" s="642"/>
      <c r="BS88" s="640"/>
      <c r="BT88" s="642"/>
      <c r="BU88" s="643">
        <f t="shared" si="7"/>
        <v>0</v>
      </c>
      <c r="BV88" s="644">
        <f t="shared" si="8"/>
        <v>0</v>
      </c>
      <c r="BW88" s="776">
        <f t="shared" si="9"/>
        <v>0</v>
      </c>
      <c r="BX88" s="644">
        <f t="shared" si="10"/>
        <v>0</v>
      </c>
      <c r="BY88" s="645"/>
      <c r="BZ88" s="338"/>
      <c r="CA88" s="338"/>
      <c r="CB88" s="338"/>
      <c r="CC88" s="338"/>
      <c r="CD88" s="338"/>
      <c r="CE88" s="338"/>
    </row>
    <row r="89" ht="15.75" customHeight="1">
      <c r="A89" s="821">
        <v>94.0</v>
      </c>
      <c r="B89" s="873"/>
      <c r="C89" s="501"/>
      <c r="D89" s="874"/>
      <c r="E89" s="874"/>
      <c r="F89" s="737"/>
      <c r="G89" s="773">
        <f t="shared" ref="G89:H89" si="94">K89+M89+O89+Q89+S89+U89+W89+Y89+AA89+AC89+AE89+AG89+AI89+AK89+AM89+AO89+AQ89+AS89+AU89+AW89+AY89+BA89+BC89+BE89+BG89+BI89+BK89+BM89+BO89+BQ89+BS89</f>
        <v>0</v>
      </c>
      <c r="H89" s="671">
        <f t="shared" si="94"/>
        <v>0</v>
      </c>
      <c r="I89" s="774">
        <f t="shared" si="6"/>
        <v>0</v>
      </c>
      <c r="J89" s="406"/>
      <c r="K89" s="640"/>
      <c r="L89" s="642"/>
      <c r="M89" s="640"/>
      <c r="N89" s="642"/>
      <c r="O89" s="640"/>
      <c r="P89" s="642"/>
      <c r="Q89" s="640"/>
      <c r="R89" s="642"/>
      <c r="S89" s="640"/>
      <c r="T89" s="642"/>
      <c r="U89" s="640"/>
      <c r="V89" s="642"/>
      <c r="W89" s="640"/>
      <c r="X89" s="642"/>
      <c r="Y89" s="640"/>
      <c r="Z89" s="642"/>
      <c r="AA89" s="640"/>
      <c r="AB89" s="642"/>
      <c r="AC89" s="640"/>
      <c r="AD89" s="642"/>
      <c r="AE89" s="640"/>
      <c r="AF89" s="642"/>
      <c r="AG89" s="640"/>
      <c r="AH89" s="642"/>
      <c r="AI89" s="640"/>
      <c r="AJ89" s="642"/>
      <c r="AK89" s="640"/>
      <c r="AL89" s="642"/>
      <c r="AM89" s="640"/>
      <c r="AN89" s="642"/>
      <c r="AO89" s="640"/>
      <c r="AP89" s="642"/>
      <c r="AQ89" s="640"/>
      <c r="AR89" s="642"/>
      <c r="AS89" s="640"/>
      <c r="AT89" s="642"/>
      <c r="AU89" s="640"/>
      <c r="AV89" s="642"/>
      <c r="AW89" s="640"/>
      <c r="AX89" s="642"/>
      <c r="AY89" s="640"/>
      <c r="AZ89" s="642"/>
      <c r="BA89" s="640"/>
      <c r="BB89" s="642"/>
      <c r="BC89" s="640"/>
      <c r="BD89" s="642"/>
      <c r="BE89" s="640"/>
      <c r="BF89" s="642"/>
      <c r="BG89" s="640"/>
      <c r="BH89" s="642"/>
      <c r="BI89" s="640"/>
      <c r="BJ89" s="642"/>
      <c r="BK89" s="640"/>
      <c r="BL89" s="642"/>
      <c r="BM89" s="640"/>
      <c r="BN89" s="642"/>
      <c r="BO89" s="640"/>
      <c r="BP89" s="642"/>
      <c r="BQ89" s="640"/>
      <c r="BR89" s="642"/>
      <c r="BS89" s="640"/>
      <c r="BT89" s="642"/>
      <c r="BU89" s="643">
        <f t="shared" si="7"/>
        <v>0</v>
      </c>
      <c r="BV89" s="644">
        <f t="shared" si="8"/>
        <v>0</v>
      </c>
      <c r="BW89" s="776">
        <f t="shared" si="9"/>
        <v>0</v>
      </c>
      <c r="BX89" s="644">
        <f t="shared" si="10"/>
        <v>0</v>
      </c>
      <c r="BY89" s="645"/>
      <c r="BZ89" s="338"/>
      <c r="CA89" s="338"/>
      <c r="CB89" s="338"/>
      <c r="CC89" s="338"/>
      <c r="CD89" s="338"/>
      <c r="CE89" s="338"/>
    </row>
    <row r="90" ht="15.75" customHeight="1">
      <c r="A90" s="821">
        <v>95.0</v>
      </c>
      <c r="B90" s="873"/>
      <c r="C90" s="501"/>
      <c r="D90" s="874"/>
      <c r="E90" s="874"/>
      <c r="F90" s="737"/>
      <c r="G90" s="773">
        <f t="shared" ref="G90:H90" si="95">K90+M90+O90+Q90+S90+U90+W90+Y90+AA90+AC90+AE90+AG90+AI90+AK90+AM90+AO90+AQ90+AS90+AU90+AW90+AY90+BA90+BC90+BE90+BG90+BI90+BK90+BM90+BO90+BQ90+BS90</f>
        <v>0</v>
      </c>
      <c r="H90" s="671">
        <f t="shared" si="95"/>
        <v>0</v>
      </c>
      <c r="I90" s="774">
        <f t="shared" si="6"/>
        <v>0</v>
      </c>
      <c r="J90" s="406"/>
      <c r="K90" s="640"/>
      <c r="L90" s="642"/>
      <c r="M90" s="640"/>
      <c r="N90" s="642"/>
      <c r="O90" s="640"/>
      <c r="P90" s="642"/>
      <c r="Q90" s="640"/>
      <c r="R90" s="642"/>
      <c r="S90" s="640"/>
      <c r="T90" s="642"/>
      <c r="U90" s="640"/>
      <c r="V90" s="642"/>
      <c r="W90" s="640"/>
      <c r="X90" s="642"/>
      <c r="Y90" s="640"/>
      <c r="Z90" s="642"/>
      <c r="AA90" s="640"/>
      <c r="AB90" s="642"/>
      <c r="AC90" s="640"/>
      <c r="AD90" s="642"/>
      <c r="AE90" s="640"/>
      <c r="AF90" s="642"/>
      <c r="AG90" s="640"/>
      <c r="AH90" s="642"/>
      <c r="AI90" s="640"/>
      <c r="AJ90" s="642"/>
      <c r="AK90" s="640"/>
      <c r="AL90" s="642"/>
      <c r="AM90" s="640"/>
      <c r="AN90" s="642"/>
      <c r="AO90" s="640"/>
      <c r="AP90" s="642"/>
      <c r="AQ90" s="640"/>
      <c r="AR90" s="642"/>
      <c r="AS90" s="640"/>
      <c r="AT90" s="642"/>
      <c r="AU90" s="640"/>
      <c r="AV90" s="642"/>
      <c r="AW90" s="640"/>
      <c r="AX90" s="642"/>
      <c r="AY90" s="640"/>
      <c r="AZ90" s="642"/>
      <c r="BA90" s="640"/>
      <c r="BB90" s="642"/>
      <c r="BC90" s="640"/>
      <c r="BD90" s="642"/>
      <c r="BE90" s="640"/>
      <c r="BF90" s="642"/>
      <c r="BG90" s="640"/>
      <c r="BH90" s="642"/>
      <c r="BI90" s="640"/>
      <c r="BJ90" s="642"/>
      <c r="BK90" s="640"/>
      <c r="BL90" s="642"/>
      <c r="BM90" s="640"/>
      <c r="BN90" s="642"/>
      <c r="BO90" s="640"/>
      <c r="BP90" s="642"/>
      <c r="BQ90" s="640"/>
      <c r="BR90" s="642"/>
      <c r="BS90" s="640"/>
      <c r="BT90" s="642"/>
      <c r="BU90" s="643">
        <f t="shared" si="7"/>
        <v>0</v>
      </c>
      <c r="BV90" s="644">
        <f t="shared" si="8"/>
        <v>0</v>
      </c>
      <c r="BW90" s="776">
        <f t="shared" si="9"/>
        <v>0</v>
      </c>
      <c r="BX90" s="644">
        <f t="shared" si="10"/>
        <v>0</v>
      </c>
      <c r="BY90" s="645"/>
      <c r="BZ90" s="338"/>
      <c r="CA90" s="338"/>
      <c r="CB90" s="338"/>
      <c r="CC90" s="338"/>
      <c r="CD90" s="338"/>
      <c r="CE90" s="338"/>
    </row>
    <row r="91" ht="15.75" customHeight="1">
      <c r="A91" s="821">
        <v>96.0</v>
      </c>
      <c r="B91" s="873"/>
      <c r="C91" s="501"/>
      <c r="D91" s="874"/>
      <c r="E91" s="874"/>
      <c r="F91" s="737"/>
      <c r="G91" s="773">
        <f t="shared" ref="G91:H91" si="96">K91+M91+O91+Q91+S91+U91+W91+Y91+AA91+AC91+AE91+AG91+AI91+AK91+AM91+AO91+AQ91+AS91+AU91+AW91+AY91+BA91+BC91+BE91+BG91+BI91+BK91+BM91+BO91+BQ91+BS91</f>
        <v>0</v>
      </c>
      <c r="H91" s="671">
        <f t="shared" si="96"/>
        <v>0</v>
      </c>
      <c r="I91" s="774">
        <f t="shared" si="6"/>
        <v>0</v>
      </c>
      <c r="J91" s="406"/>
      <c r="K91" s="640"/>
      <c r="L91" s="642"/>
      <c r="M91" s="640"/>
      <c r="N91" s="642"/>
      <c r="O91" s="640"/>
      <c r="P91" s="642"/>
      <c r="Q91" s="640"/>
      <c r="R91" s="642"/>
      <c r="S91" s="640"/>
      <c r="T91" s="642"/>
      <c r="U91" s="640"/>
      <c r="V91" s="642"/>
      <c r="W91" s="640"/>
      <c r="X91" s="642"/>
      <c r="Y91" s="640"/>
      <c r="Z91" s="642"/>
      <c r="AA91" s="640"/>
      <c r="AB91" s="642"/>
      <c r="AC91" s="640"/>
      <c r="AD91" s="642"/>
      <c r="AE91" s="640"/>
      <c r="AF91" s="642"/>
      <c r="AG91" s="640"/>
      <c r="AH91" s="642"/>
      <c r="AI91" s="640"/>
      <c r="AJ91" s="642"/>
      <c r="AK91" s="640"/>
      <c r="AL91" s="642"/>
      <c r="AM91" s="640"/>
      <c r="AN91" s="642"/>
      <c r="AO91" s="640"/>
      <c r="AP91" s="642"/>
      <c r="AQ91" s="640"/>
      <c r="AR91" s="642"/>
      <c r="AS91" s="640"/>
      <c r="AT91" s="642"/>
      <c r="AU91" s="640"/>
      <c r="AV91" s="642"/>
      <c r="AW91" s="640"/>
      <c r="AX91" s="642"/>
      <c r="AY91" s="640"/>
      <c r="AZ91" s="642"/>
      <c r="BA91" s="640"/>
      <c r="BB91" s="642"/>
      <c r="BC91" s="640"/>
      <c r="BD91" s="642"/>
      <c r="BE91" s="640"/>
      <c r="BF91" s="642"/>
      <c r="BG91" s="640"/>
      <c r="BH91" s="642"/>
      <c r="BI91" s="640"/>
      <c r="BJ91" s="642"/>
      <c r="BK91" s="640"/>
      <c r="BL91" s="642"/>
      <c r="BM91" s="640"/>
      <c r="BN91" s="642"/>
      <c r="BO91" s="640"/>
      <c r="BP91" s="642"/>
      <c r="BQ91" s="640"/>
      <c r="BR91" s="642"/>
      <c r="BS91" s="640"/>
      <c r="BT91" s="642"/>
      <c r="BU91" s="643">
        <f t="shared" si="7"/>
        <v>0</v>
      </c>
      <c r="BV91" s="644">
        <f t="shared" si="8"/>
        <v>0</v>
      </c>
      <c r="BW91" s="776">
        <f t="shared" si="9"/>
        <v>0</v>
      </c>
      <c r="BX91" s="644">
        <f t="shared" si="10"/>
        <v>0</v>
      </c>
      <c r="BY91" s="645"/>
      <c r="BZ91" s="338"/>
      <c r="CA91" s="338"/>
      <c r="CB91" s="338"/>
      <c r="CC91" s="338"/>
      <c r="CD91" s="338"/>
      <c r="CE91" s="338"/>
    </row>
    <row r="92" ht="15.75" customHeight="1">
      <c r="A92" s="821">
        <v>97.0</v>
      </c>
      <c r="B92" s="873"/>
      <c r="C92" s="501"/>
      <c r="D92" s="874"/>
      <c r="E92" s="874"/>
      <c r="F92" s="737"/>
      <c r="G92" s="773">
        <f t="shared" ref="G92:H92" si="97">K92+M92+O92+Q92+S92+U92+W92+Y92+AA92+AC92+AE92+AG92+AI92+AK92+AM92+AO92+AQ92+AS92+AU92+AW92+AY92+BA92+BC92+BE92+BG92+BI92+BK92+BM92+BO92+BQ92+BS92</f>
        <v>0</v>
      </c>
      <c r="H92" s="671">
        <f t="shared" si="97"/>
        <v>0</v>
      </c>
      <c r="I92" s="774">
        <f t="shared" si="6"/>
        <v>0</v>
      </c>
      <c r="J92" s="406"/>
      <c r="K92" s="640"/>
      <c r="L92" s="642"/>
      <c r="M92" s="640"/>
      <c r="N92" s="642"/>
      <c r="O92" s="640"/>
      <c r="P92" s="642"/>
      <c r="Q92" s="640"/>
      <c r="R92" s="642"/>
      <c r="S92" s="640"/>
      <c r="T92" s="642"/>
      <c r="U92" s="640"/>
      <c r="V92" s="642"/>
      <c r="W92" s="640"/>
      <c r="X92" s="642"/>
      <c r="Y92" s="640"/>
      <c r="Z92" s="642"/>
      <c r="AA92" s="640"/>
      <c r="AB92" s="642"/>
      <c r="AC92" s="640"/>
      <c r="AD92" s="642"/>
      <c r="AE92" s="640"/>
      <c r="AF92" s="642"/>
      <c r="AG92" s="640"/>
      <c r="AH92" s="642"/>
      <c r="AI92" s="640"/>
      <c r="AJ92" s="642"/>
      <c r="AK92" s="640"/>
      <c r="AL92" s="642"/>
      <c r="AM92" s="640"/>
      <c r="AN92" s="642"/>
      <c r="AO92" s="640"/>
      <c r="AP92" s="642"/>
      <c r="AQ92" s="640"/>
      <c r="AR92" s="642"/>
      <c r="AS92" s="640"/>
      <c r="AT92" s="642"/>
      <c r="AU92" s="640"/>
      <c r="AV92" s="642"/>
      <c r="AW92" s="640"/>
      <c r="AX92" s="642"/>
      <c r="AY92" s="640"/>
      <c r="AZ92" s="642"/>
      <c r="BA92" s="640"/>
      <c r="BB92" s="642"/>
      <c r="BC92" s="640"/>
      <c r="BD92" s="642"/>
      <c r="BE92" s="640"/>
      <c r="BF92" s="642"/>
      <c r="BG92" s="640"/>
      <c r="BH92" s="642"/>
      <c r="BI92" s="640"/>
      <c r="BJ92" s="642"/>
      <c r="BK92" s="640"/>
      <c r="BL92" s="642"/>
      <c r="BM92" s="640"/>
      <c r="BN92" s="642"/>
      <c r="BO92" s="640"/>
      <c r="BP92" s="642"/>
      <c r="BQ92" s="640"/>
      <c r="BR92" s="642"/>
      <c r="BS92" s="640"/>
      <c r="BT92" s="642"/>
      <c r="BU92" s="643">
        <f t="shared" si="7"/>
        <v>0</v>
      </c>
      <c r="BV92" s="644">
        <f t="shared" si="8"/>
        <v>0</v>
      </c>
      <c r="BW92" s="776">
        <f t="shared" si="9"/>
        <v>0</v>
      </c>
      <c r="BX92" s="644">
        <f t="shared" si="10"/>
        <v>0</v>
      </c>
      <c r="BY92" s="645"/>
      <c r="BZ92" s="338"/>
      <c r="CA92" s="338"/>
      <c r="CB92" s="338"/>
      <c r="CC92" s="338"/>
      <c r="CD92" s="338"/>
      <c r="CE92" s="338"/>
    </row>
    <row r="93" ht="15.75" customHeight="1">
      <c r="A93" s="821">
        <v>98.0</v>
      </c>
      <c r="B93" s="873"/>
      <c r="C93" s="501"/>
      <c r="D93" s="874"/>
      <c r="E93" s="874"/>
      <c r="F93" s="737"/>
      <c r="G93" s="773">
        <f t="shared" ref="G93:H93" si="98">K93+M93+O93+Q93+S93+U93+W93+Y93+AA93+AC93+AE93+AG93+AI93+AK93+AM93+AO93+AQ93+AS93+AU93+AW93+AY93+BA93+BC93+BE93+BG93+BI93+BK93+BM93+BO93+BQ93+BS93</f>
        <v>0</v>
      </c>
      <c r="H93" s="671">
        <f t="shared" si="98"/>
        <v>0</v>
      </c>
      <c r="I93" s="774">
        <f t="shared" si="6"/>
        <v>0</v>
      </c>
      <c r="J93" s="406"/>
      <c r="K93" s="640"/>
      <c r="L93" s="642"/>
      <c r="M93" s="640"/>
      <c r="N93" s="642"/>
      <c r="O93" s="640"/>
      <c r="P93" s="642"/>
      <c r="Q93" s="640"/>
      <c r="R93" s="642"/>
      <c r="S93" s="640"/>
      <c r="T93" s="642"/>
      <c r="U93" s="640"/>
      <c r="V93" s="642"/>
      <c r="W93" s="640"/>
      <c r="X93" s="642"/>
      <c r="Y93" s="640"/>
      <c r="Z93" s="642"/>
      <c r="AA93" s="640"/>
      <c r="AB93" s="642"/>
      <c r="AC93" s="640"/>
      <c r="AD93" s="642"/>
      <c r="AE93" s="640"/>
      <c r="AF93" s="642"/>
      <c r="AG93" s="640"/>
      <c r="AH93" s="642"/>
      <c r="AI93" s="640"/>
      <c r="AJ93" s="642"/>
      <c r="AK93" s="640"/>
      <c r="AL93" s="642"/>
      <c r="AM93" s="640"/>
      <c r="AN93" s="642"/>
      <c r="AO93" s="640"/>
      <c r="AP93" s="642"/>
      <c r="AQ93" s="640"/>
      <c r="AR93" s="642"/>
      <c r="AS93" s="640"/>
      <c r="AT93" s="642"/>
      <c r="AU93" s="640"/>
      <c r="AV93" s="642"/>
      <c r="AW93" s="640"/>
      <c r="AX93" s="642"/>
      <c r="AY93" s="640"/>
      <c r="AZ93" s="642"/>
      <c r="BA93" s="640"/>
      <c r="BB93" s="642"/>
      <c r="BC93" s="640"/>
      <c r="BD93" s="642"/>
      <c r="BE93" s="640"/>
      <c r="BF93" s="642"/>
      <c r="BG93" s="640"/>
      <c r="BH93" s="642"/>
      <c r="BI93" s="640"/>
      <c r="BJ93" s="642"/>
      <c r="BK93" s="640"/>
      <c r="BL93" s="642"/>
      <c r="BM93" s="640"/>
      <c r="BN93" s="642"/>
      <c r="BO93" s="640"/>
      <c r="BP93" s="642"/>
      <c r="BQ93" s="640"/>
      <c r="BR93" s="642"/>
      <c r="BS93" s="640"/>
      <c r="BT93" s="642"/>
      <c r="BU93" s="643">
        <f t="shared" si="7"/>
        <v>0</v>
      </c>
      <c r="BV93" s="644">
        <f t="shared" si="8"/>
        <v>0</v>
      </c>
      <c r="BW93" s="776">
        <f t="shared" si="9"/>
        <v>0</v>
      </c>
      <c r="BX93" s="644">
        <f t="shared" si="10"/>
        <v>0</v>
      </c>
      <c r="BY93" s="645"/>
      <c r="BZ93" s="338"/>
      <c r="CA93" s="338"/>
      <c r="CB93" s="338"/>
      <c r="CC93" s="338"/>
      <c r="CD93" s="338"/>
      <c r="CE93" s="338"/>
    </row>
    <row r="94" ht="15.75" customHeight="1">
      <c r="A94" s="821">
        <v>99.0</v>
      </c>
      <c r="B94" s="873"/>
      <c r="C94" s="501"/>
      <c r="D94" s="874"/>
      <c r="E94" s="874"/>
      <c r="F94" s="737"/>
      <c r="G94" s="773">
        <f t="shared" ref="G94:H94" si="99">K94+M94+O94+Q94+S94+U94+W94+Y94+AA94+AC94+AE94+AG94+AI94+AK94+AM94+AO94+AQ94+AS94+AU94+AW94+AY94+BA94+BC94+BE94+BG94+BI94+BK94+BM94+BO94+BQ94+BS94</f>
        <v>0</v>
      </c>
      <c r="H94" s="671">
        <f t="shared" si="99"/>
        <v>0</v>
      </c>
      <c r="I94" s="774">
        <f t="shared" si="6"/>
        <v>0</v>
      </c>
      <c r="J94" s="406"/>
      <c r="K94" s="640"/>
      <c r="L94" s="642"/>
      <c r="M94" s="640"/>
      <c r="N94" s="642"/>
      <c r="O94" s="640"/>
      <c r="P94" s="642"/>
      <c r="Q94" s="640"/>
      <c r="R94" s="642"/>
      <c r="S94" s="640"/>
      <c r="T94" s="642"/>
      <c r="U94" s="640"/>
      <c r="V94" s="642"/>
      <c r="W94" s="640"/>
      <c r="X94" s="642"/>
      <c r="Y94" s="640"/>
      <c r="Z94" s="642"/>
      <c r="AA94" s="640"/>
      <c r="AB94" s="642"/>
      <c r="AC94" s="640"/>
      <c r="AD94" s="642"/>
      <c r="AE94" s="640"/>
      <c r="AF94" s="642"/>
      <c r="AG94" s="640"/>
      <c r="AH94" s="642"/>
      <c r="AI94" s="640"/>
      <c r="AJ94" s="642"/>
      <c r="AK94" s="640"/>
      <c r="AL94" s="642"/>
      <c r="AM94" s="640"/>
      <c r="AN94" s="642"/>
      <c r="AO94" s="640"/>
      <c r="AP94" s="642"/>
      <c r="AQ94" s="640"/>
      <c r="AR94" s="642"/>
      <c r="AS94" s="640"/>
      <c r="AT94" s="642"/>
      <c r="AU94" s="640"/>
      <c r="AV94" s="642"/>
      <c r="AW94" s="640"/>
      <c r="AX94" s="642"/>
      <c r="AY94" s="640"/>
      <c r="AZ94" s="642"/>
      <c r="BA94" s="640"/>
      <c r="BB94" s="642"/>
      <c r="BC94" s="640"/>
      <c r="BD94" s="642"/>
      <c r="BE94" s="640"/>
      <c r="BF94" s="642"/>
      <c r="BG94" s="640"/>
      <c r="BH94" s="642"/>
      <c r="BI94" s="640"/>
      <c r="BJ94" s="642"/>
      <c r="BK94" s="640"/>
      <c r="BL94" s="642"/>
      <c r="BM94" s="640"/>
      <c r="BN94" s="642"/>
      <c r="BO94" s="640"/>
      <c r="BP94" s="642"/>
      <c r="BQ94" s="640"/>
      <c r="BR94" s="642"/>
      <c r="BS94" s="640"/>
      <c r="BT94" s="642"/>
      <c r="BU94" s="643">
        <f t="shared" si="7"/>
        <v>0</v>
      </c>
      <c r="BV94" s="644">
        <f t="shared" si="8"/>
        <v>0</v>
      </c>
      <c r="BW94" s="776">
        <f t="shared" si="9"/>
        <v>0</v>
      </c>
      <c r="BX94" s="644">
        <f t="shared" si="10"/>
        <v>0</v>
      </c>
      <c r="BY94" s="645"/>
      <c r="BZ94" s="338"/>
      <c r="CA94" s="338"/>
      <c r="CB94" s="338"/>
      <c r="CC94" s="338"/>
      <c r="CD94" s="338"/>
      <c r="CE94" s="338"/>
    </row>
    <row r="95" ht="15.75" customHeight="1">
      <c r="A95" s="821">
        <v>100.0</v>
      </c>
      <c r="B95" s="873"/>
      <c r="C95" s="501"/>
      <c r="D95" s="874"/>
      <c r="E95" s="874"/>
      <c r="F95" s="737"/>
      <c r="G95" s="773">
        <f t="shared" ref="G95:H95" si="100">K95+M95+O95+Q95+S95+U95+W95+Y95+AA95+AC95+AE95+AG95+AI95+AK95+AM95+AO95+AQ95+AS95+AU95+AW95+AY95+BA95+BC95+BE95+BG95+BI95+BK95+BM95+BO95+BQ95+BS95</f>
        <v>0</v>
      </c>
      <c r="H95" s="671">
        <f t="shared" si="100"/>
        <v>0</v>
      </c>
      <c r="I95" s="774">
        <f t="shared" si="6"/>
        <v>0</v>
      </c>
      <c r="J95" s="406"/>
      <c r="K95" s="640"/>
      <c r="L95" s="642"/>
      <c r="M95" s="640"/>
      <c r="N95" s="642"/>
      <c r="O95" s="640"/>
      <c r="P95" s="642"/>
      <c r="Q95" s="640"/>
      <c r="R95" s="642"/>
      <c r="S95" s="640"/>
      <c r="T95" s="642"/>
      <c r="U95" s="640"/>
      <c r="V95" s="642"/>
      <c r="W95" s="640"/>
      <c r="X95" s="642"/>
      <c r="Y95" s="640"/>
      <c r="Z95" s="642"/>
      <c r="AA95" s="640"/>
      <c r="AB95" s="642"/>
      <c r="AC95" s="640"/>
      <c r="AD95" s="642"/>
      <c r="AE95" s="640"/>
      <c r="AF95" s="642"/>
      <c r="AG95" s="640"/>
      <c r="AH95" s="642"/>
      <c r="AI95" s="640"/>
      <c r="AJ95" s="642"/>
      <c r="AK95" s="640"/>
      <c r="AL95" s="642"/>
      <c r="AM95" s="640"/>
      <c r="AN95" s="642"/>
      <c r="AO95" s="640"/>
      <c r="AP95" s="642"/>
      <c r="AQ95" s="640"/>
      <c r="AR95" s="642"/>
      <c r="AS95" s="640"/>
      <c r="AT95" s="642"/>
      <c r="AU95" s="640"/>
      <c r="AV95" s="642"/>
      <c r="AW95" s="640"/>
      <c r="AX95" s="642"/>
      <c r="AY95" s="640"/>
      <c r="AZ95" s="642"/>
      <c r="BA95" s="640"/>
      <c r="BB95" s="642"/>
      <c r="BC95" s="640"/>
      <c r="BD95" s="642"/>
      <c r="BE95" s="640"/>
      <c r="BF95" s="642"/>
      <c r="BG95" s="640"/>
      <c r="BH95" s="642"/>
      <c r="BI95" s="640"/>
      <c r="BJ95" s="642"/>
      <c r="BK95" s="640"/>
      <c r="BL95" s="642"/>
      <c r="BM95" s="640"/>
      <c r="BN95" s="642"/>
      <c r="BO95" s="640"/>
      <c r="BP95" s="642"/>
      <c r="BQ95" s="640"/>
      <c r="BR95" s="642"/>
      <c r="BS95" s="640"/>
      <c r="BT95" s="642"/>
      <c r="BU95" s="643">
        <f t="shared" si="7"/>
        <v>0</v>
      </c>
      <c r="BV95" s="644">
        <f t="shared" si="8"/>
        <v>0</v>
      </c>
      <c r="BW95" s="776">
        <f t="shared" si="9"/>
        <v>0</v>
      </c>
      <c r="BX95" s="644">
        <f t="shared" si="10"/>
        <v>0</v>
      </c>
      <c r="BY95" s="645"/>
      <c r="BZ95" s="338"/>
      <c r="CA95" s="338"/>
      <c r="CB95" s="338"/>
      <c r="CC95" s="338"/>
      <c r="CD95" s="338"/>
      <c r="CE95" s="338"/>
    </row>
    <row r="96" ht="15.75" customHeight="1">
      <c r="A96" s="821">
        <v>101.0</v>
      </c>
      <c r="B96" s="873"/>
      <c r="C96" s="501"/>
      <c r="D96" s="874"/>
      <c r="E96" s="874"/>
      <c r="F96" s="737"/>
      <c r="G96" s="773">
        <f t="shared" ref="G96:H96" si="101">K96+M96+O96+Q96+S96+U96+W96+Y96+AA96+AC96+AE96+AG96+AI96+AK96+AM96+AO96+AQ96+AS96+AU96+AW96+AY96+BA96+BC96+BE96+BG96+BI96+BK96+BM96+BO96+BQ96+BS96</f>
        <v>0</v>
      </c>
      <c r="H96" s="671">
        <f t="shared" si="101"/>
        <v>0</v>
      </c>
      <c r="I96" s="774">
        <f t="shared" si="6"/>
        <v>0</v>
      </c>
      <c r="J96" s="406"/>
      <c r="K96" s="640"/>
      <c r="L96" s="642"/>
      <c r="M96" s="640"/>
      <c r="N96" s="642"/>
      <c r="O96" s="640"/>
      <c r="P96" s="642"/>
      <c r="Q96" s="640"/>
      <c r="R96" s="642"/>
      <c r="S96" s="640"/>
      <c r="T96" s="642"/>
      <c r="U96" s="640"/>
      <c r="V96" s="642"/>
      <c r="W96" s="640"/>
      <c r="X96" s="642"/>
      <c r="Y96" s="640"/>
      <c r="Z96" s="642"/>
      <c r="AA96" s="640"/>
      <c r="AB96" s="642"/>
      <c r="AC96" s="640"/>
      <c r="AD96" s="642"/>
      <c r="AE96" s="640"/>
      <c r="AF96" s="642"/>
      <c r="AG96" s="640"/>
      <c r="AH96" s="642"/>
      <c r="AI96" s="640"/>
      <c r="AJ96" s="642"/>
      <c r="AK96" s="640"/>
      <c r="AL96" s="642"/>
      <c r="AM96" s="640"/>
      <c r="AN96" s="642"/>
      <c r="AO96" s="640"/>
      <c r="AP96" s="642"/>
      <c r="AQ96" s="640"/>
      <c r="AR96" s="642"/>
      <c r="AS96" s="640"/>
      <c r="AT96" s="642"/>
      <c r="AU96" s="640"/>
      <c r="AV96" s="642"/>
      <c r="AW96" s="640"/>
      <c r="AX96" s="642"/>
      <c r="AY96" s="640"/>
      <c r="AZ96" s="642"/>
      <c r="BA96" s="640"/>
      <c r="BB96" s="642"/>
      <c r="BC96" s="640"/>
      <c r="BD96" s="642"/>
      <c r="BE96" s="640"/>
      <c r="BF96" s="642"/>
      <c r="BG96" s="640"/>
      <c r="BH96" s="642"/>
      <c r="BI96" s="640"/>
      <c r="BJ96" s="642"/>
      <c r="BK96" s="640"/>
      <c r="BL96" s="642"/>
      <c r="BM96" s="640"/>
      <c r="BN96" s="642"/>
      <c r="BO96" s="640"/>
      <c r="BP96" s="642"/>
      <c r="BQ96" s="640"/>
      <c r="BR96" s="642"/>
      <c r="BS96" s="640"/>
      <c r="BT96" s="642"/>
      <c r="BU96" s="643">
        <f t="shared" si="7"/>
        <v>0</v>
      </c>
      <c r="BV96" s="644">
        <f t="shared" si="8"/>
        <v>0</v>
      </c>
      <c r="BW96" s="776">
        <f t="shared" si="9"/>
        <v>0</v>
      </c>
      <c r="BX96" s="644">
        <f t="shared" si="10"/>
        <v>0</v>
      </c>
      <c r="BY96" s="645"/>
      <c r="BZ96" s="338"/>
      <c r="CA96" s="338"/>
      <c r="CB96" s="338"/>
      <c r="CC96" s="338"/>
      <c r="CD96" s="338"/>
      <c r="CE96" s="338"/>
    </row>
    <row r="97" ht="15.75" customHeight="1">
      <c r="A97" s="821">
        <v>102.0</v>
      </c>
      <c r="B97" s="873"/>
      <c r="C97" s="501"/>
      <c r="D97" s="874"/>
      <c r="E97" s="874"/>
      <c r="F97" s="737"/>
      <c r="G97" s="773">
        <f t="shared" ref="G97:H97" si="102">K97+M97+O97+Q97+S97+U97+W97+Y97+AA97+AC97+AE97+AG97+AI97+AK97+AM97+AO97+AQ97+AS97+AU97+AW97+AY97+BA97+BC97+BE97+BG97+BI97+BK97+BM97+BO97+BQ97+BS97</f>
        <v>0</v>
      </c>
      <c r="H97" s="671">
        <f t="shared" si="102"/>
        <v>0</v>
      </c>
      <c r="I97" s="774">
        <f t="shared" si="6"/>
        <v>0</v>
      </c>
      <c r="J97" s="406"/>
      <c r="K97" s="640"/>
      <c r="L97" s="642"/>
      <c r="M97" s="640"/>
      <c r="N97" s="642"/>
      <c r="O97" s="640"/>
      <c r="P97" s="642"/>
      <c r="Q97" s="640"/>
      <c r="R97" s="642"/>
      <c r="S97" s="640"/>
      <c r="T97" s="642"/>
      <c r="U97" s="640"/>
      <c r="V97" s="642"/>
      <c r="W97" s="640"/>
      <c r="X97" s="642"/>
      <c r="Y97" s="640"/>
      <c r="Z97" s="642"/>
      <c r="AA97" s="640"/>
      <c r="AB97" s="642"/>
      <c r="AC97" s="640"/>
      <c r="AD97" s="642"/>
      <c r="AE97" s="640"/>
      <c r="AF97" s="642"/>
      <c r="AG97" s="640"/>
      <c r="AH97" s="642"/>
      <c r="AI97" s="640"/>
      <c r="AJ97" s="642"/>
      <c r="AK97" s="640"/>
      <c r="AL97" s="642"/>
      <c r="AM97" s="640"/>
      <c r="AN97" s="642"/>
      <c r="AO97" s="640"/>
      <c r="AP97" s="642"/>
      <c r="AQ97" s="640"/>
      <c r="AR97" s="642"/>
      <c r="AS97" s="640"/>
      <c r="AT97" s="642"/>
      <c r="AU97" s="640"/>
      <c r="AV97" s="642"/>
      <c r="AW97" s="640"/>
      <c r="AX97" s="642"/>
      <c r="AY97" s="640"/>
      <c r="AZ97" s="642"/>
      <c r="BA97" s="640"/>
      <c r="BB97" s="642"/>
      <c r="BC97" s="640"/>
      <c r="BD97" s="642"/>
      <c r="BE97" s="640"/>
      <c r="BF97" s="642"/>
      <c r="BG97" s="640"/>
      <c r="BH97" s="642"/>
      <c r="BI97" s="640"/>
      <c r="BJ97" s="642"/>
      <c r="BK97" s="640"/>
      <c r="BL97" s="642"/>
      <c r="BM97" s="640"/>
      <c r="BN97" s="642"/>
      <c r="BO97" s="640"/>
      <c r="BP97" s="642"/>
      <c r="BQ97" s="640"/>
      <c r="BR97" s="642"/>
      <c r="BS97" s="640"/>
      <c r="BT97" s="642"/>
      <c r="BU97" s="643">
        <f t="shared" si="7"/>
        <v>0</v>
      </c>
      <c r="BV97" s="644">
        <f t="shared" si="8"/>
        <v>0</v>
      </c>
      <c r="BW97" s="776">
        <f t="shared" si="9"/>
        <v>0</v>
      </c>
      <c r="BX97" s="644">
        <f t="shared" si="10"/>
        <v>0</v>
      </c>
      <c r="BY97" s="645"/>
      <c r="BZ97" s="338"/>
      <c r="CA97" s="338"/>
      <c r="CB97" s="338"/>
      <c r="CC97" s="338"/>
      <c r="CD97" s="338"/>
      <c r="CE97" s="338"/>
    </row>
    <row r="98" ht="15.75" customHeight="1">
      <c r="A98" s="821">
        <v>103.0</v>
      </c>
      <c r="B98" s="873"/>
      <c r="C98" s="501"/>
      <c r="D98" s="874"/>
      <c r="E98" s="874"/>
      <c r="F98" s="737"/>
      <c r="G98" s="773">
        <f t="shared" ref="G98:H98" si="103">K98+M98+O98+Q98+S98+U98+W98+Y98+AA98+AC98+AE98+AG98+AI98+AK98+AM98+AO98+AQ98+AS98+AU98+AW98+AY98+BA98+BC98+BE98+BG98+BI98+BK98+BM98+BO98+BQ98+BS98</f>
        <v>0</v>
      </c>
      <c r="H98" s="671">
        <f t="shared" si="103"/>
        <v>0</v>
      </c>
      <c r="I98" s="774">
        <f t="shared" si="6"/>
        <v>0</v>
      </c>
      <c r="J98" s="406"/>
      <c r="K98" s="640"/>
      <c r="L98" s="642"/>
      <c r="M98" s="640"/>
      <c r="N98" s="642"/>
      <c r="O98" s="640"/>
      <c r="P98" s="642"/>
      <c r="Q98" s="640"/>
      <c r="R98" s="642"/>
      <c r="S98" s="640"/>
      <c r="T98" s="642"/>
      <c r="U98" s="640"/>
      <c r="V98" s="642"/>
      <c r="W98" s="640"/>
      <c r="X98" s="642"/>
      <c r="Y98" s="640"/>
      <c r="Z98" s="642"/>
      <c r="AA98" s="640"/>
      <c r="AB98" s="642"/>
      <c r="AC98" s="640"/>
      <c r="AD98" s="642"/>
      <c r="AE98" s="640"/>
      <c r="AF98" s="642"/>
      <c r="AG98" s="640"/>
      <c r="AH98" s="642"/>
      <c r="AI98" s="640"/>
      <c r="AJ98" s="642"/>
      <c r="AK98" s="640"/>
      <c r="AL98" s="642"/>
      <c r="AM98" s="640"/>
      <c r="AN98" s="642"/>
      <c r="AO98" s="640"/>
      <c r="AP98" s="642"/>
      <c r="AQ98" s="640"/>
      <c r="AR98" s="642"/>
      <c r="AS98" s="640"/>
      <c r="AT98" s="642"/>
      <c r="AU98" s="640"/>
      <c r="AV98" s="642"/>
      <c r="AW98" s="640"/>
      <c r="AX98" s="642"/>
      <c r="AY98" s="640"/>
      <c r="AZ98" s="642"/>
      <c r="BA98" s="640"/>
      <c r="BB98" s="642"/>
      <c r="BC98" s="640"/>
      <c r="BD98" s="642"/>
      <c r="BE98" s="640"/>
      <c r="BF98" s="642"/>
      <c r="BG98" s="640"/>
      <c r="BH98" s="642"/>
      <c r="BI98" s="640"/>
      <c r="BJ98" s="642"/>
      <c r="BK98" s="640"/>
      <c r="BL98" s="642"/>
      <c r="BM98" s="640"/>
      <c r="BN98" s="642"/>
      <c r="BO98" s="640"/>
      <c r="BP98" s="642"/>
      <c r="BQ98" s="640"/>
      <c r="BR98" s="642"/>
      <c r="BS98" s="640"/>
      <c r="BT98" s="642"/>
      <c r="BU98" s="643">
        <f t="shared" si="7"/>
        <v>0</v>
      </c>
      <c r="BV98" s="644">
        <f t="shared" si="8"/>
        <v>0</v>
      </c>
      <c r="BW98" s="776">
        <f t="shared" si="9"/>
        <v>0</v>
      </c>
      <c r="BX98" s="644">
        <f t="shared" si="10"/>
        <v>0</v>
      </c>
      <c r="BY98" s="645"/>
      <c r="BZ98" s="338"/>
      <c r="CA98" s="338"/>
      <c r="CB98" s="338"/>
      <c r="CC98" s="338"/>
      <c r="CD98" s="338"/>
      <c r="CE98" s="338"/>
    </row>
    <row r="99" ht="15.75" customHeight="1">
      <c r="A99" s="821">
        <v>104.0</v>
      </c>
      <c r="B99" s="873"/>
      <c r="C99" s="501"/>
      <c r="D99" s="874"/>
      <c r="E99" s="874"/>
      <c r="F99" s="737"/>
      <c r="G99" s="773">
        <f t="shared" ref="G99:H99" si="104">K99+M99+O99+Q99+S99+U99+W99+Y99+AA99+AC99+AE99+AG99+AI99+AK99+AM99+AO99+AQ99+AS99+AU99+AW99+AY99+BA99+BC99+BE99+BG99+BI99+BK99+BM99+BO99+BQ99+BS99</f>
        <v>0</v>
      </c>
      <c r="H99" s="671">
        <f t="shared" si="104"/>
        <v>0</v>
      </c>
      <c r="I99" s="774">
        <f t="shared" si="6"/>
        <v>0</v>
      </c>
      <c r="J99" s="406"/>
      <c r="K99" s="640"/>
      <c r="L99" s="642"/>
      <c r="M99" s="640"/>
      <c r="N99" s="642"/>
      <c r="O99" s="640"/>
      <c r="P99" s="642"/>
      <c r="Q99" s="640"/>
      <c r="R99" s="642"/>
      <c r="S99" s="640"/>
      <c r="T99" s="642"/>
      <c r="U99" s="640"/>
      <c r="V99" s="642"/>
      <c r="W99" s="640"/>
      <c r="X99" s="642"/>
      <c r="Y99" s="640"/>
      <c r="Z99" s="642"/>
      <c r="AA99" s="640"/>
      <c r="AB99" s="642"/>
      <c r="AC99" s="640"/>
      <c r="AD99" s="642"/>
      <c r="AE99" s="640"/>
      <c r="AF99" s="642"/>
      <c r="AG99" s="640"/>
      <c r="AH99" s="642"/>
      <c r="AI99" s="640"/>
      <c r="AJ99" s="642"/>
      <c r="AK99" s="640"/>
      <c r="AL99" s="642"/>
      <c r="AM99" s="640"/>
      <c r="AN99" s="642"/>
      <c r="AO99" s="640"/>
      <c r="AP99" s="642"/>
      <c r="AQ99" s="640"/>
      <c r="AR99" s="642"/>
      <c r="AS99" s="640"/>
      <c r="AT99" s="642"/>
      <c r="AU99" s="640"/>
      <c r="AV99" s="642"/>
      <c r="AW99" s="640"/>
      <c r="AX99" s="642"/>
      <c r="AY99" s="640"/>
      <c r="AZ99" s="642"/>
      <c r="BA99" s="640"/>
      <c r="BB99" s="642"/>
      <c r="BC99" s="640"/>
      <c r="BD99" s="642"/>
      <c r="BE99" s="640"/>
      <c r="BF99" s="642"/>
      <c r="BG99" s="640"/>
      <c r="BH99" s="642"/>
      <c r="BI99" s="640"/>
      <c r="BJ99" s="642"/>
      <c r="BK99" s="640"/>
      <c r="BL99" s="642"/>
      <c r="BM99" s="640"/>
      <c r="BN99" s="642"/>
      <c r="BO99" s="640"/>
      <c r="BP99" s="642"/>
      <c r="BQ99" s="640"/>
      <c r="BR99" s="642"/>
      <c r="BS99" s="640"/>
      <c r="BT99" s="642"/>
      <c r="BU99" s="643">
        <f t="shared" si="7"/>
        <v>0</v>
      </c>
      <c r="BV99" s="644">
        <f t="shared" si="8"/>
        <v>0</v>
      </c>
      <c r="BW99" s="776">
        <f t="shared" si="9"/>
        <v>0</v>
      </c>
      <c r="BX99" s="644">
        <f t="shared" si="10"/>
        <v>0</v>
      </c>
      <c r="BY99" s="645"/>
      <c r="BZ99" s="338"/>
      <c r="CA99" s="338"/>
      <c r="CB99" s="338"/>
      <c r="CC99" s="338"/>
      <c r="CD99" s="338"/>
      <c r="CE99" s="338"/>
    </row>
    <row r="100" ht="15.75" customHeight="1">
      <c r="A100" s="821">
        <v>105.0</v>
      </c>
      <c r="B100" s="873"/>
      <c r="C100" s="501"/>
      <c r="D100" s="874"/>
      <c r="E100" s="874"/>
      <c r="F100" s="737"/>
      <c r="G100" s="773">
        <f t="shared" ref="G100:H100" si="105">K100+M100+O100+Q100+S100+U100+W100+Y100+AA100+AC100+AE100+AG100+AI100+AK100+AM100+AO100+AQ100+AS100+AU100+AW100+AY100+BA100+BC100+BE100+BG100+BI100+BK100+BM100+BO100+BQ100+BS100</f>
        <v>0</v>
      </c>
      <c r="H100" s="671">
        <f t="shared" si="105"/>
        <v>0</v>
      </c>
      <c r="I100" s="774">
        <f t="shared" si="6"/>
        <v>0</v>
      </c>
      <c r="J100" s="406"/>
      <c r="K100" s="640"/>
      <c r="L100" s="642"/>
      <c r="M100" s="640"/>
      <c r="N100" s="642"/>
      <c r="O100" s="640"/>
      <c r="P100" s="642"/>
      <c r="Q100" s="640"/>
      <c r="R100" s="642"/>
      <c r="S100" s="640"/>
      <c r="T100" s="642"/>
      <c r="U100" s="640"/>
      <c r="V100" s="642"/>
      <c r="W100" s="640"/>
      <c r="X100" s="642"/>
      <c r="Y100" s="640"/>
      <c r="Z100" s="642"/>
      <c r="AA100" s="640"/>
      <c r="AB100" s="642"/>
      <c r="AC100" s="640"/>
      <c r="AD100" s="642"/>
      <c r="AE100" s="640"/>
      <c r="AF100" s="642"/>
      <c r="AG100" s="640"/>
      <c r="AH100" s="642"/>
      <c r="AI100" s="640"/>
      <c r="AJ100" s="642"/>
      <c r="AK100" s="640"/>
      <c r="AL100" s="642"/>
      <c r="AM100" s="640"/>
      <c r="AN100" s="642"/>
      <c r="AO100" s="640"/>
      <c r="AP100" s="642"/>
      <c r="AQ100" s="640"/>
      <c r="AR100" s="642"/>
      <c r="AS100" s="640"/>
      <c r="AT100" s="642"/>
      <c r="AU100" s="640"/>
      <c r="AV100" s="642"/>
      <c r="AW100" s="640"/>
      <c r="AX100" s="642"/>
      <c r="AY100" s="640"/>
      <c r="AZ100" s="642"/>
      <c r="BA100" s="640"/>
      <c r="BB100" s="642"/>
      <c r="BC100" s="640"/>
      <c r="BD100" s="642"/>
      <c r="BE100" s="640"/>
      <c r="BF100" s="642"/>
      <c r="BG100" s="640"/>
      <c r="BH100" s="642"/>
      <c r="BI100" s="640"/>
      <c r="BJ100" s="642"/>
      <c r="BK100" s="640"/>
      <c r="BL100" s="642"/>
      <c r="BM100" s="640"/>
      <c r="BN100" s="642"/>
      <c r="BO100" s="640"/>
      <c r="BP100" s="642"/>
      <c r="BQ100" s="640"/>
      <c r="BR100" s="642"/>
      <c r="BS100" s="640"/>
      <c r="BT100" s="642"/>
      <c r="BU100" s="643">
        <f t="shared" si="7"/>
        <v>0</v>
      </c>
      <c r="BV100" s="644">
        <f t="shared" si="8"/>
        <v>0</v>
      </c>
      <c r="BW100" s="776">
        <f t="shared" si="9"/>
        <v>0</v>
      </c>
      <c r="BX100" s="644">
        <f t="shared" si="10"/>
        <v>0</v>
      </c>
      <c r="BY100" s="645"/>
      <c r="BZ100" s="338"/>
      <c r="CA100" s="338"/>
      <c r="CB100" s="338"/>
      <c r="CC100" s="338"/>
      <c r="CD100" s="338"/>
      <c r="CE100" s="338"/>
    </row>
    <row r="101" ht="15.75" customHeight="1">
      <c r="A101" s="821">
        <v>106.0</v>
      </c>
      <c r="B101" s="873"/>
      <c r="C101" s="501"/>
      <c r="D101" s="874"/>
      <c r="E101" s="874"/>
      <c r="F101" s="737"/>
      <c r="G101" s="773">
        <f t="shared" ref="G101:H101" si="106">K101+M101+O101+Q101+S101+U101+W101+Y101+AA101+AC101+AE101+AG101+AI101+AK101+AM101+AO101+AQ101+AS101+AU101+AW101+AY101+BA101+BC101+BE101+BG101+BI101+BK101+BM101+BO101+BQ101+BS101</f>
        <v>0</v>
      </c>
      <c r="H101" s="671">
        <f t="shared" si="106"/>
        <v>0</v>
      </c>
      <c r="I101" s="774">
        <f t="shared" si="6"/>
        <v>0</v>
      </c>
      <c r="J101" s="406"/>
      <c r="K101" s="640"/>
      <c r="L101" s="642"/>
      <c r="M101" s="640"/>
      <c r="N101" s="642"/>
      <c r="O101" s="640"/>
      <c r="P101" s="642"/>
      <c r="Q101" s="640"/>
      <c r="R101" s="642"/>
      <c r="S101" s="640"/>
      <c r="T101" s="642"/>
      <c r="U101" s="640"/>
      <c r="V101" s="642"/>
      <c r="W101" s="640"/>
      <c r="X101" s="642"/>
      <c r="Y101" s="640"/>
      <c r="Z101" s="642"/>
      <c r="AA101" s="640"/>
      <c r="AB101" s="642"/>
      <c r="AC101" s="640"/>
      <c r="AD101" s="642"/>
      <c r="AE101" s="640"/>
      <c r="AF101" s="642"/>
      <c r="AG101" s="640"/>
      <c r="AH101" s="642"/>
      <c r="AI101" s="640"/>
      <c r="AJ101" s="642"/>
      <c r="AK101" s="640"/>
      <c r="AL101" s="642"/>
      <c r="AM101" s="640"/>
      <c r="AN101" s="642"/>
      <c r="AO101" s="640"/>
      <c r="AP101" s="642"/>
      <c r="AQ101" s="640"/>
      <c r="AR101" s="642"/>
      <c r="AS101" s="640"/>
      <c r="AT101" s="642"/>
      <c r="AU101" s="640"/>
      <c r="AV101" s="642"/>
      <c r="AW101" s="640"/>
      <c r="AX101" s="642"/>
      <c r="AY101" s="640"/>
      <c r="AZ101" s="642"/>
      <c r="BA101" s="640"/>
      <c r="BB101" s="642"/>
      <c r="BC101" s="640"/>
      <c r="BD101" s="642"/>
      <c r="BE101" s="640"/>
      <c r="BF101" s="642"/>
      <c r="BG101" s="640"/>
      <c r="BH101" s="642"/>
      <c r="BI101" s="640"/>
      <c r="BJ101" s="642"/>
      <c r="BK101" s="640"/>
      <c r="BL101" s="642"/>
      <c r="BM101" s="640"/>
      <c r="BN101" s="642"/>
      <c r="BO101" s="640"/>
      <c r="BP101" s="642"/>
      <c r="BQ101" s="640"/>
      <c r="BR101" s="642"/>
      <c r="BS101" s="640"/>
      <c r="BT101" s="642"/>
      <c r="BU101" s="643">
        <f t="shared" si="7"/>
        <v>0</v>
      </c>
      <c r="BV101" s="644">
        <f t="shared" si="8"/>
        <v>0</v>
      </c>
      <c r="BW101" s="776">
        <f t="shared" si="9"/>
        <v>0</v>
      </c>
      <c r="BX101" s="644">
        <f t="shared" si="10"/>
        <v>0</v>
      </c>
      <c r="BY101" s="645"/>
      <c r="BZ101" s="338"/>
      <c r="CA101" s="338"/>
      <c r="CB101" s="338"/>
      <c r="CC101" s="338"/>
      <c r="CD101" s="338"/>
      <c r="CE101" s="338"/>
    </row>
    <row r="102" ht="15.75" customHeight="1">
      <c r="A102" s="821">
        <v>107.0</v>
      </c>
      <c r="B102" s="873"/>
      <c r="C102" s="501"/>
      <c r="D102" s="501"/>
      <c r="E102" s="501"/>
      <c r="F102" s="737"/>
      <c r="G102" s="773">
        <f t="shared" ref="G102:H102" si="107">K102+M102+O102+Q102+S102+U102+W102+Y102+AA102+AC102+AE102+AG102+AI102+AK102+AM102+AO102+AQ102+AS102+AU102+AW102+AY102+BA102+BC102+BE102+BG102+BI102+BK102+BM102+BO102+BQ102+BS102</f>
        <v>0</v>
      </c>
      <c r="H102" s="671">
        <f t="shared" si="107"/>
        <v>0</v>
      </c>
      <c r="I102" s="774">
        <f t="shared" si="6"/>
        <v>0</v>
      </c>
      <c r="J102" s="406"/>
      <c r="K102" s="640"/>
      <c r="L102" s="642"/>
      <c r="M102" s="640"/>
      <c r="N102" s="642"/>
      <c r="O102" s="640"/>
      <c r="P102" s="642"/>
      <c r="Q102" s="640"/>
      <c r="R102" s="642"/>
      <c r="S102" s="640"/>
      <c r="T102" s="642"/>
      <c r="U102" s="640"/>
      <c r="V102" s="642"/>
      <c r="W102" s="640"/>
      <c r="X102" s="642"/>
      <c r="Y102" s="640"/>
      <c r="Z102" s="642"/>
      <c r="AA102" s="640"/>
      <c r="AB102" s="642"/>
      <c r="AC102" s="640"/>
      <c r="AD102" s="642"/>
      <c r="AE102" s="640"/>
      <c r="AF102" s="642"/>
      <c r="AG102" s="640"/>
      <c r="AH102" s="642"/>
      <c r="AI102" s="640"/>
      <c r="AJ102" s="642"/>
      <c r="AK102" s="640"/>
      <c r="AL102" s="642"/>
      <c r="AM102" s="640"/>
      <c r="AN102" s="642"/>
      <c r="AO102" s="640"/>
      <c r="AP102" s="642"/>
      <c r="AQ102" s="640"/>
      <c r="AR102" s="642"/>
      <c r="AS102" s="640"/>
      <c r="AT102" s="642"/>
      <c r="AU102" s="640"/>
      <c r="AV102" s="642"/>
      <c r="AW102" s="640"/>
      <c r="AX102" s="642"/>
      <c r="AY102" s="640"/>
      <c r="AZ102" s="642"/>
      <c r="BA102" s="640"/>
      <c r="BB102" s="642"/>
      <c r="BC102" s="640"/>
      <c r="BD102" s="642"/>
      <c r="BE102" s="640"/>
      <c r="BF102" s="642"/>
      <c r="BG102" s="640"/>
      <c r="BH102" s="642"/>
      <c r="BI102" s="640"/>
      <c r="BJ102" s="642"/>
      <c r="BK102" s="640"/>
      <c r="BL102" s="642"/>
      <c r="BM102" s="640"/>
      <c r="BN102" s="642"/>
      <c r="BO102" s="640"/>
      <c r="BP102" s="642"/>
      <c r="BQ102" s="640"/>
      <c r="BR102" s="642"/>
      <c r="BS102" s="640"/>
      <c r="BT102" s="642"/>
      <c r="BU102" s="643">
        <f t="shared" si="7"/>
        <v>0</v>
      </c>
      <c r="BV102" s="644">
        <f t="shared" si="8"/>
        <v>0</v>
      </c>
      <c r="BW102" s="776">
        <f t="shared" si="9"/>
        <v>0</v>
      </c>
      <c r="BX102" s="644">
        <f t="shared" si="10"/>
        <v>0</v>
      </c>
      <c r="BY102" s="645"/>
      <c r="BZ102" s="338"/>
      <c r="CA102" s="338"/>
      <c r="CB102" s="338"/>
      <c r="CC102" s="338"/>
      <c r="CD102" s="338"/>
      <c r="CE102" s="338"/>
    </row>
    <row r="103" ht="15.75" customHeight="1">
      <c r="A103" s="821">
        <v>108.0</v>
      </c>
      <c r="B103" s="873"/>
      <c r="C103" s="501"/>
      <c r="D103" s="501"/>
      <c r="E103" s="501"/>
      <c r="F103" s="737"/>
      <c r="G103" s="773">
        <f t="shared" ref="G103:H103" si="108">K103+M103+O103+Q103+S103+U103+W103+Y103+AA103+AC103+AE103+AG103+AI103+AK103+AM103+AO103+AQ103+AS103+AU103+AW103+AY103+BA103+BC103+BE103+BG103+BI103+BK103+BM103+BO103+BQ103+BS103</f>
        <v>0</v>
      </c>
      <c r="H103" s="671">
        <f t="shared" si="108"/>
        <v>0</v>
      </c>
      <c r="I103" s="774">
        <f t="shared" si="6"/>
        <v>0</v>
      </c>
      <c r="J103" s="406"/>
      <c r="K103" s="640"/>
      <c r="L103" s="642"/>
      <c r="M103" s="640"/>
      <c r="N103" s="642"/>
      <c r="O103" s="640"/>
      <c r="P103" s="642"/>
      <c r="Q103" s="640"/>
      <c r="R103" s="642"/>
      <c r="S103" s="640"/>
      <c r="T103" s="642"/>
      <c r="U103" s="640"/>
      <c r="V103" s="642"/>
      <c r="W103" s="640"/>
      <c r="X103" s="642"/>
      <c r="Y103" s="640"/>
      <c r="Z103" s="642"/>
      <c r="AA103" s="640"/>
      <c r="AB103" s="642"/>
      <c r="AC103" s="640"/>
      <c r="AD103" s="642"/>
      <c r="AE103" s="640"/>
      <c r="AF103" s="642"/>
      <c r="AG103" s="640"/>
      <c r="AH103" s="642"/>
      <c r="AI103" s="640"/>
      <c r="AJ103" s="642"/>
      <c r="AK103" s="640"/>
      <c r="AL103" s="642"/>
      <c r="AM103" s="640"/>
      <c r="AN103" s="642"/>
      <c r="AO103" s="640"/>
      <c r="AP103" s="642"/>
      <c r="AQ103" s="640"/>
      <c r="AR103" s="642"/>
      <c r="AS103" s="640"/>
      <c r="AT103" s="642"/>
      <c r="AU103" s="640"/>
      <c r="AV103" s="642"/>
      <c r="AW103" s="640"/>
      <c r="AX103" s="642"/>
      <c r="AY103" s="640"/>
      <c r="AZ103" s="642"/>
      <c r="BA103" s="640"/>
      <c r="BB103" s="642"/>
      <c r="BC103" s="640"/>
      <c r="BD103" s="642"/>
      <c r="BE103" s="640"/>
      <c r="BF103" s="642"/>
      <c r="BG103" s="640"/>
      <c r="BH103" s="642"/>
      <c r="BI103" s="640"/>
      <c r="BJ103" s="642"/>
      <c r="BK103" s="640"/>
      <c r="BL103" s="642"/>
      <c r="BM103" s="640"/>
      <c r="BN103" s="642"/>
      <c r="BO103" s="640"/>
      <c r="BP103" s="642"/>
      <c r="BQ103" s="640"/>
      <c r="BR103" s="642"/>
      <c r="BS103" s="640"/>
      <c r="BT103" s="642"/>
      <c r="BU103" s="643">
        <f t="shared" si="7"/>
        <v>0</v>
      </c>
      <c r="BV103" s="644">
        <f t="shared" si="8"/>
        <v>0</v>
      </c>
      <c r="BW103" s="776">
        <f t="shared" si="9"/>
        <v>0</v>
      </c>
      <c r="BX103" s="644">
        <f t="shared" si="10"/>
        <v>0</v>
      </c>
      <c r="BY103" s="645"/>
      <c r="BZ103" s="338"/>
      <c r="CA103" s="338"/>
      <c r="CB103" s="338"/>
      <c r="CC103" s="338"/>
      <c r="CD103" s="338"/>
      <c r="CE103" s="338"/>
    </row>
    <row r="104" ht="15.75" customHeight="1">
      <c r="A104" s="821">
        <v>109.0</v>
      </c>
      <c r="B104" s="873"/>
      <c r="C104" s="501"/>
      <c r="D104" s="501"/>
      <c r="E104" s="501"/>
      <c r="F104" s="737"/>
      <c r="G104" s="773">
        <f t="shared" ref="G104:H104" si="109">K104+M104+O104+Q104+S104+U104+W104+Y104+AA104+AC104+AE104+AG104+AI104+AK104+AM104+AO104+AQ104+AS104+AU104+AW104+AY104+BA104+BC104+BE104+BG104+BI104+BK104+BM104+BO104+BQ104+BS104</f>
        <v>0</v>
      </c>
      <c r="H104" s="671">
        <f t="shared" si="109"/>
        <v>0</v>
      </c>
      <c r="I104" s="774">
        <f t="shared" si="6"/>
        <v>0</v>
      </c>
      <c r="J104" s="406"/>
      <c r="K104" s="640"/>
      <c r="L104" s="642"/>
      <c r="M104" s="640"/>
      <c r="N104" s="642"/>
      <c r="O104" s="640"/>
      <c r="P104" s="642"/>
      <c r="Q104" s="640"/>
      <c r="R104" s="642"/>
      <c r="S104" s="640"/>
      <c r="T104" s="642"/>
      <c r="U104" s="640"/>
      <c r="V104" s="642"/>
      <c r="W104" s="640"/>
      <c r="X104" s="642"/>
      <c r="Y104" s="640"/>
      <c r="Z104" s="642"/>
      <c r="AA104" s="640"/>
      <c r="AB104" s="642"/>
      <c r="AC104" s="640"/>
      <c r="AD104" s="642"/>
      <c r="AE104" s="640"/>
      <c r="AF104" s="642"/>
      <c r="AG104" s="640"/>
      <c r="AH104" s="642"/>
      <c r="AI104" s="640"/>
      <c r="AJ104" s="642"/>
      <c r="AK104" s="640"/>
      <c r="AL104" s="642"/>
      <c r="AM104" s="640"/>
      <c r="AN104" s="642"/>
      <c r="AO104" s="640"/>
      <c r="AP104" s="642"/>
      <c r="AQ104" s="640"/>
      <c r="AR104" s="642"/>
      <c r="AS104" s="640"/>
      <c r="AT104" s="642"/>
      <c r="AU104" s="640"/>
      <c r="AV104" s="642"/>
      <c r="AW104" s="640"/>
      <c r="AX104" s="642"/>
      <c r="AY104" s="640"/>
      <c r="AZ104" s="642"/>
      <c r="BA104" s="640"/>
      <c r="BB104" s="642"/>
      <c r="BC104" s="640"/>
      <c r="BD104" s="642"/>
      <c r="BE104" s="640"/>
      <c r="BF104" s="642"/>
      <c r="BG104" s="640"/>
      <c r="BH104" s="642"/>
      <c r="BI104" s="640"/>
      <c r="BJ104" s="642"/>
      <c r="BK104" s="640"/>
      <c r="BL104" s="642"/>
      <c r="BM104" s="640"/>
      <c r="BN104" s="642"/>
      <c r="BO104" s="640"/>
      <c r="BP104" s="642"/>
      <c r="BQ104" s="640"/>
      <c r="BR104" s="642"/>
      <c r="BS104" s="640"/>
      <c r="BT104" s="642"/>
      <c r="BU104" s="643">
        <f t="shared" si="7"/>
        <v>0</v>
      </c>
      <c r="BV104" s="644">
        <f t="shared" si="8"/>
        <v>0</v>
      </c>
      <c r="BW104" s="776">
        <f t="shared" si="9"/>
        <v>0</v>
      </c>
      <c r="BX104" s="644">
        <f t="shared" si="10"/>
        <v>0</v>
      </c>
      <c r="BY104" s="645"/>
      <c r="BZ104" s="338"/>
      <c r="CA104" s="338"/>
      <c r="CB104" s="338"/>
      <c r="CC104" s="338"/>
      <c r="CD104" s="338"/>
      <c r="CE104" s="338"/>
    </row>
    <row r="105" ht="15.75" customHeight="1">
      <c r="A105" s="821">
        <v>110.0</v>
      </c>
      <c r="B105" s="873"/>
      <c r="C105" s="501"/>
      <c r="D105" s="501"/>
      <c r="E105" s="501"/>
      <c r="F105" s="737"/>
      <c r="G105" s="773">
        <f t="shared" ref="G105:H105" si="110">K105+M105+O105+Q105+S105+U105+W105+Y105+AA105+AC105+AE105+AG105+AI105+AK105+AM105+AO105+AQ105+AS105+AU105+AW105+AY105+BA105+BC105+BE105+BG105+BI105+BK105+BM105+BO105+BQ105+BS105</f>
        <v>0</v>
      </c>
      <c r="H105" s="671">
        <f t="shared" si="110"/>
        <v>0</v>
      </c>
      <c r="I105" s="774">
        <f t="shared" si="6"/>
        <v>0</v>
      </c>
      <c r="J105" s="406"/>
      <c r="K105" s="640"/>
      <c r="L105" s="642"/>
      <c r="M105" s="640"/>
      <c r="N105" s="642"/>
      <c r="O105" s="640"/>
      <c r="P105" s="642"/>
      <c r="Q105" s="640"/>
      <c r="R105" s="642"/>
      <c r="S105" s="640"/>
      <c r="T105" s="642"/>
      <c r="U105" s="640"/>
      <c r="V105" s="642"/>
      <c r="W105" s="640"/>
      <c r="X105" s="642"/>
      <c r="Y105" s="640"/>
      <c r="Z105" s="642"/>
      <c r="AA105" s="640"/>
      <c r="AB105" s="642"/>
      <c r="AC105" s="640"/>
      <c r="AD105" s="642"/>
      <c r="AE105" s="640"/>
      <c r="AF105" s="642"/>
      <c r="AG105" s="640"/>
      <c r="AH105" s="642"/>
      <c r="AI105" s="640"/>
      <c r="AJ105" s="642"/>
      <c r="AK105" s="640"/>
      <c r="AL105" s="642"/>
      <c r="AM105" s="640"/>
      <c r="AN105" s="642"/>
      <c r="AO105" s="640"/>
      <c r="AP105" s="642"/>
      <c r="AQ105" s="640"/>
      <c r="AR105" s="642"/>
      <c r="AS105" s="640"/>
      <c r="AT105" s="642"/>
      <c r="AU105" s="640"/>
      <c r="AV105" s="642"/>
      <c r="AW105" s="640"/>
      <c r="AX105" s="642"/>
      <c r="AY105" s="640"/>
      <c r="AZ105" s="642"/>
      <c r="BA105" s="640"/>
      <c r="BB105" s="642"/>
      <c r="BC105" s="640"/>
      <c r="BD105" s="642"/>
      <c r="BE105" s="640"/>
      <c r="BF105" s="642"/>
      <c r="BG105" s="640"/>
      <c r="BH105" s="642"/>
      <c r="BI105" s="640"/>
      <c r="BJ105" s="642"/>
      <c r="BK105" s="640"/>
      <c r="BL105" s="642"/>
      <c r="BM105" s="640"/>
      <c r="BN105" s="642"/>
      <c r="BO105" s="640"/>
      <c r="BP105" s="642"/>
      <c r="BQ105" s="640"/>
      <c r="BR105" s="642"/>
      <c r="BS105" s="640"/>
      <c r="BT105" s="642"/>
      <c r="BU105" s="643">
        <f t="shared" si="7"/>
        <v>0</v>
      </c>
      <c r="BV105" s="644">
        <f t="shared" si="8"/>
        <v>0</v>
      </c>
      <c r="BW105" s="776">
        <f t="shared" si="9"/>
        <v>0</v>
      </c>
      <c r="BX105" s="644">
        <f t="shared" si="10"/>
        <v>0</v>
      </c>
      <c r="BY105" s="645"/>
      <c r="BZ105" s="338"/>
      <c r="CA105" s="338"/>
      <c r="CB105" s="338"/>
      <c r="CC105" s="338"/>
      <c r="CD105" s="338"/>
      <c r="CE105" s="338"/>
    </row>
    <row r="106" ht="15.75" customHeight="1">
      <c r="A106" s="821">
        <v>111.0</v>
      </c>
      <c r="B106" s="873"/>
      <c r="C106" s="501"/>
      <c r="D106" s="501"/>
      <c r="E106" s="501"/>
      <c r="F106" s="737"/>
      <c r="G106" s="773">
        <f t="shared" ref="G106:H106" si="111">K106+M106+O106+Q106+S106+U106+W106+Y106+AA106+AC106+AE106+AG106+AI106+AK106+AM106+AO106+AQ106+AS106+AU106+AW106+AY106+BA106+BC106+BE106+BG106+BI106+BK106+BM106+BO106+BQ106+BS106</f>
        <v>0</v>
      </c>
      <c r="H106" s="671">
        <f t="shared" si="111"/>
        <v>0</v>
      </c>
      <c r="I106" s="774">
        <f t="shared" si="6"/>
        <v>0</v>
      </c>
      <c r="J106" s="406"/>
      <c r="K106" s="640"/>
      <c r="L106" s="642"/>
      <c r="M106" s="640"/>
      <c r="N106" s="642"/>
      <c r="O106" s="640"/>
      <c r="P106" s="642"/>
      <c r="Q106" s="640"/>
      <c r="R106" s="642"/>
      <c r="S106" s="640"/>
      <c r="T106" s="642"/>
      <c r="U106" s="640"/>
      <c r="V106" s="642"/>
      <c r="W106" s="640"/>
      <c r="X106" s="642"/>
      <c r="Y106" s="640"/>
      <c r="Z106" s="642"/>
      <c r="AA106" s="640"/>
      <c r="AB106" s="642"/>
      <c r="AC106" s="640"/>
      <c r="AD106" s="642"/>
      <c r="AE106" s="640"/>
      <c r="AF106" s="642"/>
      <c r="AG106" s="640"/>
      <c r="AH106" s="642"/>
      <c r="AI106" s="640"/>
      <c r="AJ106" s="642"/>
      <c r="AK106" s="640"/>
      <c r="AL106" s="642"/>
      <c r="AM106" s="640"/>
      <c r="AN106" s="642"/>
      <c r="AO106" s="640"/>
      <c r="AP106" s="642"/>
      <c r="AQ106" s="640"/>
      <c r="AR106" s="642"/>
      <c r="AS106" s="640"/>
      <c r="AT106" s="642"/>
      <c r="AU106" s="640"/>
      <c r="AV106" s="642"/>
      <c r="AW106" s="640"/>
      <c r="AX106" s="642"/>
      <c r="AY106" s="640"/>
      <c r="AZ106" s="642"/>
      <c r="BA106" s="640"/>
      <c r="BB106" s="642"/>
      <c r="BC106" s="640"/>
      <c r="BD106" s="642"/>
      <c r="BE106" s="640"/>
      <c r="BF106" s="642"/>
      <c r="BG106" s="640"/>
      <c r="BH106" s="642"/>
      <c r="BI106" s="640"/>
      <c r="BJ106" s="642"/>
      <c r="BK106" s="640"/>
      <c r="BL106" s="642"/>
      <c r="BM106" s="640"/>
      <c r="BN106" s="642"/>
      <c r="BO106" s="640"/>
      <c r="BP106" s="642"/>
      <c r="BQ106" s="640"/>
      <c r="BR106" s="642"/>
      <c r="BS106" s="640"/>
      <c r="BT106" s="642"/>
      <c r="BU106" s="643">
        <f t="shared" si="7"/>
        <v>0</v>
      </c>
      <c r="BV106" s="644">
        <f t="shared" si="8"/>
        <v>0</v>
      </c>
      <c r="BW106" s="776">
        <f t="shared" si="9"/>
        <v>0</v>
      </c>
      <c r="BX106" s="644">
        <f t="shared" si="10"/>
        <v>0</v>
      </c>
      <c r="BY106" s="645"/>
      <c r="BZ106" s="338"/>
      <c r="CA106" s="338"/>
      <c r="CB106" s="338"/>
      <c r="CC106" s="338"/>
      <c r="CD106" s="338"/>
      <c r="CE106" s="338"/>
    </row>
    <row r="107" ht="15.75" customHeight="1">
      <c r="A107" s="821">
        <v>112.0</v>
      </c>
      <c r="B107" s="873"/>
      <c r="C107" s="501"/>
      <c r="D107" s="501"/>
      <c r="E107" s="501"/>
      <c r="F107" s="737"/>
      <c r="G107" s="773">
        <f t="shared" ref="G107:H107" si="112">K107+M107+O107+Q107+S107+U107+W107+Y107+AA107+AC107+AE107+AG107+AI107+AK107+AM107+AO107+AQ107+AS107+AU107+AW107+AY107+BA107+BC107+BE107+BG107+BI107+BK107+BM107+BO107+BQ107+BS107</f>
        <v>0</v>
      </c>
      <c r="H107" s="671">
        <f t="shared" si="112"/>
        <v>0</v>
      </c>
      <c r="I107" s="774">
        <f t="shared" si="6"/>
        <v>0</v>
      </c>
      <c r="J107" s="406"/>
      <c r="K107" s="640"/>
      <c r="L107" s="642"/>
      <c r="M107" s="640"/>
      <c r="N107" s="642"/>
      <c r="O107" s="640"/>
      <c r="P107" s="642"/>
      <c r="Q107" s="640"/>
      <c r="R107" s="642"/>
      <c r="S107" s="640"/>
      <c r="T107" s="642"/>
      <c r="U107" s="640"/>
      <c r="V107" s="642"/>
      <c r="W107" s="640"/>
      <c r="X107" s="642"/>
      <c r="Y107" s="640"/>
      <c r="Z107" s="642"/>
      <c r="AA107" s="640"/>
      <c r="AB107" s="642"/>
      <c r="AC107" s="640"/>
      <c r="AD107" s="642"/>
      <c r="AE107" s="640"/>
      <c r="AF107" s="642"/>
      <c r="AG107" s="640"/>
      <c r="AH107" s="642"/>
      <c r="AI107" s="640"/>
      <c r="AJ107" s="642"/>
      <c r="AK107" s="640"/>
      <c r="AL107" s="642"/>
      <c r="AM107" s="640"/>
      <c r="AN107" s="642"/>
      <c r="AO107" s="640"/>
      <c r="AP107" s="642"/>
      <c r="AQ107" s="640"/>
      <c r="AR107" s="642"/>
      <c r="AS107" s="640"/>
      <c r="AT107" s="642"/>
      <c r="AU107" s="640"/>
      <c r="AV107" s="642"/>
      <c r="AW107" s="640"/>
      <c r="AX107" s="642"/>
      <c r="AY107" s="640"/>
      <c r="AZ107" s="642"/>
      <c r="BA107" s="640"/>
      <c r="BB107" s="642"/>
      <c r="BC107" s="640"/>
      <c r="BD107" s="642"/>
      <c r="BE107" s="640"/>
      <c r="BF107" s="642"/>
      <c r="BG107" s="640"/>
      <c r="BH107" s="642"/>
      <c r="BI107" s="640"/>
      <c r="BJ107" s="642"/>
      <c r="BK107" s="640"/>
      <c r="BL107" s="642"/>
      <c r="BM107" s="640"/>
      <c r="BN107" s="642"/>
      <c r="BO107" s="640"/>
      <c r="BP107" s="642"/>
      <c r="BQ107" s="640"/>
      <c r="BR107" s="642"/>
      <c r="BS107" s="640"/>
      <c r="BT107" s="642"/>
      <c r="BU107" s="643">
        <f t="shared" si="7"/>
        <v>0</v>
      </c>
      <c r="BV107" s="644">
        <f t="shared" si="8"/>
        <v>0</v>
      </c>
      <c r="BW107" s="776">
        <f t="shared" si="9"/>
        <v>0</v>
      </c>
      <c r="BX107" s="644">
        <f t="shared" si="10"/>
        <v>0</v>
      </c>
      <c r="BY107" s="645"/>
      <c r="BZ107" s="338"/>
      <c r="CA107" s="338"/>
      <c r="CB107" s="338"/>
      <c r="CC107" s="338"/>
      <c r="CD107" s="338"/>
      <c r="CE107" s="338"/>
    </row>
    <row r="108" ht="15.75" customHeight="1">
      <c r="A108" s="821">
        <v>113.0</v>
      </c>
      <c r="B108" s="873"/>
      <c r="C108" s="501"/>
      <c r="D108" s="501"/>
      <c r="E108" s="501"/>
      <c r="F108" s="737"/>
      <c r="G108" s="773">
        <f t="shared" ref="G108:H108" si="113">K108+M108+O108+Q108+S108+U108+W108+Y108+AA108+AC108+AE108+AG108+AI108+AK108+AM108+AO108+AQ108+AS108+AU108+AW108+AY108+BA108+BC108+BE108+BG108+BI108+BK108+BM108+BO108+BQ108+BS108</f>
        <v>0</v>
      </c>
      <c r="H108" s="671">
        <f t="shared" si="113"/>
        <v>0</v>
      </c>
      <c r="I108" s="774">
        <f t="shared" si="6"/>
        <v>0</v>
      </c>
      <c r="J108" s="406"/>
      <c r="K108" s="640"/>
      <c r="L108" s="642"/>
      <c r="M108" s="640"/>
      <c r="N108" s="642"/>
      <c r="O108" s="640"/>
      <c r="P108" s="642"/>
      <c r="Q108" s="640"/>
      <c r="R108" s="642"/>
      <c r="S108" s="640"/>
      <c r="T108" s="642"/>
      <c r="U108" s="640"/>
      <c r="V108" s="642"/>
      <c r="W108" s="640"/>
      <c r="X108" s="642"/>
      <c r="Y108" s="640"/>
      <c r="Z108" s="642"/>
      <c r="AA108" s="640"/>
      <c r="AB108" s="642"/>
      <c r="AC108" s="640"/>
      <c r="AD108" s="642"/>
      <c r="AE108" s="640"/>
      <c r="AF108" s="642"/>
      <c r="AG108" s="640"/>
      <c r="AH108" s="642"/>
      <c r="AI108" s="640"/>
      <c r="AJ108" s="642"/>
      <c r="AK108" s="640"/>
      <c r="AL108" s="642"/>
      <c r="AM108" s="640"/>
      <c r="AN108" s="642"/>
      <c r="AO108" s="640"/>
      <c r="AP108" s="642"/>
      <c r="AQ108" s="640"/>
      <c r="AR108" s="642"/>
      <c r="AS108" s="640"/>
      <c r="AT108" s="642"/>
      <c r="AU108" s="640"/>
      <c r="AV108" s="642"/>
      <c r="AW108" s="640"/>
      <c r="AX108" s="642"/>
      <c r="AY108" s="640"/>
      <c r="AZ108" s="642"/>
      <c r="BA108" s="640"/>
      <c r="BB108" s="642"/>
      <c r="BC108" s="640"/>
      <c r="BD108" s="642"/>
      <c r="BE108" s="640"/>
      <c r="BF108" s="642"/>
      <c r="BG108" s="640"/>
      <c r="BH108" s="642"/>
      <c r="BI108" s="640"/>
      <c r="BJ108" s="642"/>
      <c r="BK108" s="640"/>
      <c r="BL108" s="642"/>
      <c r="BM108" s="640"/>
      <c r="BN108" s="642"/>
      <c r="BO108" s="640"/>
      <c r="BP108" s="642"/>
      <c r="BQ108" s="640"/>
      <c r="BR108" s="642"/>
      <c r="BS108" s="640"/>
      <c r="BT108" s="642"/>
      <c r="BU108" s="643">
        <f t="shared" si="7"/>
        <v>0</v>
      </c>
      <c r="BV108" s="644">
        <f t="shared" si="8"/>
        <v>0</v>
      </c>
      <c r="BW108" s="776">
        <f t="shared" si="9"/>
        <v>0</v>
      </c>
      <c r="BX108" s="644">
        <f t="shared" si="10"/>
        <v>0</v>
      </c>
      <c r="BY108" s="645"/>
      <c r="BZ108" s="338"/>
      <c r="CA108" s="338"/>
      <c r="CB108" s="338"/>
      <c r="CC108" s="338"/>
      <c r="CD108" s="338"/>
      <c r="CE108" s="338"/>
    </row>
    <row r="109" ht="15.75" customHeight="1">
      <c r="A109" s="821">
        <v>114.0</v>
      </c>
      <c r="B109" s="873"/>
      <c r="C109" s="501"/>
      <c r="D109" s="501"/>
      <c r="E109" s="501"/>
      <c r="F109" s="737"/>
      <c r="G109" s="773">
        <f t="shared" ref="G109:H109" si="114">K109+M109+O109+Q109+S109+U109+W109+Y109+AA109+AC109+AE109+AG109+AI109+AK109+AM109+AO109+AQ109+AS109+AU109+AW109+AY109+BA109+BC109+BE109+BG109+BI109+BK109+BM109+BO109+BQ109+BS109</f>
        <v>0</v>
      </c>
      <c r="H109" s="671">
        <f t="shared" si="114"/>
        <v>0</v>
      </c>
      <c r="I109" s="774">
        <f t="shared" si="6"/>
        <v>0</v>
      </c>
      <c r="J109" s="406"/>
      <c r="K109" s="640"/>
      <c r="L109" s="642"/>
      <c r="M109" s="640"/>
      <c r="N109" s="642"/>
      <c r="O109" s="640"/>
      <c r="P109" s="642"/>
      <c r="Q109" s="640"/>
      <c r="R109" s="642"/>
      <c r="S109" s="640"/>
      <c r="T109" s="642"/>
      <c r="U109" s="640"/>
      <c r="V109" s="642"/>
      <c r="W109" s="640"/>
      <c r="X109" s="642"/>
      <c r="Y109" s="640"/>
      <c r="Z109" s="642"/>
      <c r="AA109" s="640"/>
      <c r="AB109" s="642"/>
      <c r="AC109" s="640"/>
      <c r="AD109" s="642"/>
      <c r="AE109" s="640"/>
      <c r="AF109" s="642"/>
      <c r="AG109" s="640"/>
      <c r="AH109" s="642"/>
      <c r="AI109" s="640"/>
      <c r="AJ109" s="642"/>
      <c r="AK109" s="640"/>
      <c r="AL109" s="642"/>
      <c r="AM109" s="640"/>
      <c r="AN109" s="642"/>
      <c r="AO109" s="640"/>
      <c r="AP109" s="642"/>
      <c r="AQ109" s="640"/>
      <c r="AR109" s="642"/>
      <c r="AS109" s="640"/>
      <c r="AT109" s="642"/>
      <c r="AU109" s="640"/>
      <c r="AV109" s="642"/>
      <c r="AW109" s="640"/>
      <c r="AX109" s="642"/>
      <c r="AY109" s="640"/>
      <c r="AZ109" s="642"/>
      <c r="BA109" s="640"/>
      <c r="BB109" s="642"/>
      <c r="BC109" s="640"/>
      <c r="BD109" s="642"/>
      <c r="BE109" s="640"/>
      <c r="BF109" s="642"/>
      <c r="BG109" s="640"/>
      <c r="BH109" s="642"/>
      <c r="BI109" s="640"/>
      <c r="BJ109" s="642"/>
      <c r="BK109" s="640"/>
      <c r="BL109" s="642"/>
      <c r="BM109" s="640"/>
      <c r="BN109" s="642"/>
      <c r="BO109" s="640"/>
      <c r="BP109" s="642"/>
      <c r="BQ109" s="640"/>
      <c r="BR109" s="642"/>
      <c r="BS109" s="640"/>
      <c r="BT109" s="642"/>
      <c r="BU109" s="643">
        <f t="shared" si="7"/>
        <v>0</v>
      </c>
      <c r="BV109" s="644">
        <f t="shared" si="8"/>
        <v>0</v>
      </c>
      <c r="BW109" s="776">
        <f t="shared" si="9"/>
        <v>0</v>
      </c>
      <c r="BX109" s="644">
        <f t="shared" si="10"/>
        <v>0</v>
      </c>
      <c r="BY109" s="645"/>
      <c r="BZ109" s="338"/>
      <c r="CA109" s="338"/>
      <c r="CB109" s="338"/>
      <c r="CC109" s="338"/>
      <c r="CD109" s="338"/>
      <c r="CE109" s="338"/>
    </row>
    <row r="110" ht="15.75" customHeight="1">
      <c r="A110" s="821">
        <v>115.0</v>
      </c>
      <c r="B110" s="873"/>
      <c r="C110" s="501"/>
      <c r="D110" s="501"/>
      <c r="E110" s="501"/>
      <c r="F110" s="737"/>
      <c r="G110" s="773">
        <f t="shared" ref="G110:H110" si="115">K110+M110+O110+Q110+S110+U110+W110+Y110+AA110+AC110+AE110+AG110+AI110+AK110+AM110+AO110+AQ110+AS110+AU110+AW110+AY110+BA110+BC110+BE110+BG110+BI110+BK110+BM110+BO110+BQ110+BS110</f>
        <v>0</v>
      </c>
      <c r="H110" s="671">
        <f t="shared" si="115"/>
        <v>0</v>
      </c>
      <c r="I110" s="774">
        <f t="shared" si="6"/>
        <v>0</v>
      </c>
      <c r="J110" s="406"/>
      <c r="K110" s="640"/>
      <c r="L110" s="642"/>
      <c r="M110" s="640"/>
      <c r="N110" s="642"/>
      <c r="O110" s="640"/>
      <c r="P110" s="642"/>
      <c r="Q110" s="640"/>
      <c r="R110" s="642"/>
      <c r="S110" s="640"/>
      <c r="T110" s="642"/>
      <c r="U110" s="640"/>
      <c r="V110" s="642"/>
      <c r="W110" s="640"/>
      <c r="X110" s="642"/>
      <c r="Y110" s="640"/>
      <c r="Z110" s="642"/>
      <c r="AA110" s="640"/>
      <c r="AB110" s="642"/>
      <c r="AC110" s="640"/>
      <c r="AD110" s="642"/>
      <c r="AE110" s="640"/>
      <c r="AF110" s="642"/>
      <c r="AG110" s="640"/>
      <c r="AH110" s="642"/>
      <c r="AI110" s="640"/>
      <c r="AJ110" s="642"/>
      <c r="AK110" s="640"/>
      <c r="AL110" s="642"/>
      <c r="AM110" s="640"/>
      <c r="AN110" s="642"/>
      <c r="AO110" s="640"/>
      <c r="AP110" s="642"/>
      <c r="AQ110" s="640"/>
      <c r="AR110" s="642"/>
      <c r="AS110" s="640"/>
      <c r="AT110" s="642"/>
      <c r="AU110" s="640"/>
      <c r="AV110" s="642"/>
      <c r="AW110" s="640"/>
      <c r="AX110" s="642"/>
      <c r="AY110" s="640"/>
      <c r="AZ110" s="642"/>
      <c r="BA110" s="640"/>
      <c r="BB110" s="642"/>
      <c r="BC110" s="640"/>
      <c r="BD110" s="642"/>
      <c r="BE110" s="640"/>
      <c r="BF110" s="642"/>
      <c r="BG110" s="640"/>
      <c r="BH110" s="642"/>
      <c r="BI110" s="640"/>
      <c r="BJ110" s="642"/>
      <c r="BK110" s="640"/>
      <c r="BL110" s="642"/>
      <c r="BM110" s="640"/>
      <c r="BN110" s="642"/>
      <c r="BO110" s="640"/>
      <c r="BP110" s="642"/>
      <c r="BQ110" s="640"/>
      <c r="BR110" s="642"/>
      <c r="BS110" s="640"/>
      <c r="BT110" s="642"/>
      <c r="BU110" s="643">
        <f t="shared" si="7"/>
        <v>0</v>
      </c>
      <c r="BV110" s="644">
        <f t="shared" si="8"/>
        <v>0</v>
      </c>
      <c r="BW110" s="776">
        <f t="shared" si="9"/>
        <v>0</v>
      </c>
      <c r="BX110" s="644">
        <f t="shared" si="10"/>
        <v>0</v>
      </c>
      <c r="BY110" s="645"/>
      <c r="BZ110" s="338"/>
      <c r="CA110" s="338"/>
      <c r="CB110" s="338"/>
      <c r="CC110" s="338"/>
      <c r="CD110" s="338"/>
      <c r="CE110" s="338"/>
    </row>
    <row r="111" ht="15.75" customHeight="1">
      <c r="A111" s="821">
        <v>116.0</v>
      </c>
      <c r="B111" s="873"/>
      <c r="C111" s="501"/>
      <c r="D111" s="501"/>
      <c r="E111" s="501"/>
      <c r="F111" s="737"/>
      <c r="G111" s="773">
        <f t="shared" ref="G111:H111" si="116">K111+M111+O111+Q111+S111+U111+W111+Y111+AA111+AC111+AE111+AG111+AI111+AK111+AM111+AO111+AQ111+AS111+AU111+AW111+AY111+BA111+BC111+BE111+BG111+BI111+BK111+BM111+BO111+BQ111+BS111</f>
        <v>0</v>
      </c>
      <c r="H111" s="671">
        <f t="shared" si="116"/>
        <v>0</v>
      </c>
      <c r="I111" s="774">
        <f t="shared" si="6"/>
        <v>0</v>
      </c>
      <c r="J111" s="406"/>
      <c r="K111" s="640"/>
      <c r="L111" s="642"/>
      <c r="M111" s="640"/>
      <c r="N111" s="642"/>
      <c r="O111" s="640"/>
      <c r="P111" s="642"/>
      <c r="Q111" s="640"/>
      <c r="R111" s="642"/>
      <c r="S111" s="640"/>
      <c r="T111" s="642"/>
      <c r="U111" s="640"/>
      <c r="V111" s="642"/>
      <c r="W111" s="640"/>
      <c r="X111" s="642"/>
      <c r="Y111" s="640"/>
      <c r="Z111" s="642"/>
      <c r="AA111" s="640"/>
      <c r="AB111" s="642"/>
      <c r="AC111" s="640"/>
      <c r="AD111" s="642"/>
      <c r="AE111" s="640"/>
      <c r="AF111" s="642"/>
      <c r="AG111" s="640"/>
      <c r="AH111" s="642"/>
      <c r="AI111" s="640"/>
      <c r="AJ111" s="642"/>
      <c r="AK111" s="640"/>
      <c r="AL111" s="642"/>
      <c r="AM111" s="640"/>
      <c r="AN111" s="642"/>
      <c r="AO111" s="640"/>
      <c r="AP111" s="642"/>
      <c r="AQ111" s="640"/>
      <c r="AR111" s="642"/>
      <c r="AS111" s="640"/>
      <c r="AT111" s="642"/>
      <c r="AU111" s="640"/>
      <c r="AV111" s="642"/>
      <c r="AW111" s="640"/>
      <c r="AX111" s="642"/>
      <c r="AY111" s="640"/>
      <c r="AZ111" s="642"/>
      <c r="BA111" s="640"/>
      <c r="BB111" s="642"/>
      <c r="BC111" s="640"/>
      <c r="BD111" s="642"/>
      <c r="BE111" s="640"/>
      <c r="BF111" s="642"/>
      <c r="BG111" s="640"/>
      <c r="BH111" s="642"/>
      <c r="BI111" s="640"/>
      <c r="BJ111" s="642"/>
      <c r="BK111" s="640"/>
      <c r="BL111" s="642"/>
      <c r="BM111" s="640"/>
      <c r="BN111" s="642"/>
      <c r="BO111" s="640"/>
      <c r="BP111" s="642"/>
      <c r="BQ111" s="640"/>
      <c r="BR111" s="642"/>
      <c r="BS111" s="640"/>
      <c r="BT111" s="642"/>
      <c r="BU111" s="643">
        <f t="shared" si="7"/>
        <v>0</v>
      </c>
      <c r="BV111" s="644">
        <f t="shared" si="8"/>
        <v>0</v>
      </c>
      <c r="BW111" s="776">
        <f t="shared" si="9"/>
        <v>0</v>
      </c>
      <c r="BX111" s="644">
        <f t="shared" si="10"/>
        <v>0</v>
      </c>
      <c r="BY111" s="645"/>
      <c r="BZ111" s="338"/>
      <c r="CA111" s="338"/>
      <c r="CB111" s="338"/>
      <c r="CC111" s="338"/>
      <c r="CD111" s="338"/>
      <c r="CE111" s="338"/>
    </row>
    <row r="112" ht="15.75" customHeight="1">
      <c r="A112" s="821">
        <v>117.0</v>
      </c>
      <c r="B112" s="873"/>
      <c r="C112" s="501"/>
      <c r="D112" s="501"/>
      <c r="E112" s="501"/>
      <c r="F112" s="737"/>
      <c r="G112" s="773">
        <f t="shared" ref="G112:H112" si="117">K112+M112+O112+Q112+S112+U112+W112+Y112+AA112+AC112+AE112+AG112+AI112+AK112+AM112+AO112+AQ112+AS112+AU112+AW112+AY112+BA112+BC112+BE112+BG112+BI112+BK112+BM112+BO112+BQ112+BS112</f>
        <v>0</v>
      </c>
      <c r="H112" s="671">
        <f t="shared" si="117"/>
        <v>0</v>
      </c>
      <c r="I112" s="774">
        <f t="shared" si="6"/>
        <v>0</v>
      </c>
      <c r="J112" s="406"/>
      <c r="K112" s="640"/>
      <c r="L112" s="642"/>
      <c r="M112" s="640"/>
      <c r="N112" s="642"/>
      <c r="O112" s="640"/>
      <c r="P112" s="642"/>
      <c r="Q112" s="640"/>
      <c r="R112" s="642"/>
      <c r="S112" s="640"/>
      <c r="T112" s="642"/>
      <c r="U112" s="640"/>
      <c r="V112" s="642"/>
      <c r="W112" s="640"/>
      <c r="X112" s="642"/>
      <c r="Y112" s="640"/>
      <c r="Z112" s="642"/>
      <c r="AA112" s="640"/>
      <c r="AB112" s="642"/>
      <c r="AC112" s="640"/>
      <c r="AD112" s="642"/>
      <c r="AE112" s="640"/>
      <c r="AF112" s="642"/>
      <c r="AG112" s="640"/>
      <c r="AH112" s="642"/>
      <c r="AI112" s="640"/>
      <c r="AJ112" s="642"/>
      <c r="AK112" s="640"/>
      <c r="AL112" s="642"/>
      <c r="AM112" s="640"/>
      <c r="AN112" s="642"/>
      <c r="AO112" s="640"/>
      <c r="AP112" s="642"/>
      <c r="AQ112" s="640"/>
      <c r="AR112" s="642"/>
      <c r="AS112" s="640"/>
      <c r="AT112" s="642"/>
      <c r="AU112" s="640"/>
      <c r="AV112" s="642"/>
      <c r="AW112" s="640"/>
      <c r="AX112" s="642"/>
      <c r="AY112" s="640"/>
      <c r="AZ112" s="642"/>
      <c r="BA112" s="640"/>
      <c r="BB112" s="642"/>
      <c r="BC112" s="640"/>
      <c r="BD112" s="642"/>
      <c r="BE112" s="640"/>
      <c r="BF112" s="642"/>
      <c r="BG112" s="640"/>
      <c r="BH112" s="642"/>
      <c r="BI112" s="640"/>
      <c r="BJ112" s="642"/>
      <c r="BK112" s="640"/>
      <c r="BL112" s="642"/>
      <c r="BM112" s="640"/>
      <c r="BN112" s="642"/>
      <c r="BO112" s="640"/>
      <c r="BP112" s="642"/>
      <c r="BQ112" s="640"/>
      <c r="BR112" s="642"/>
      <c r="BS112" s="640"/>
      <c r="BT112" s="642"/>
      <c r="BU112" s="643">
        <f t="shared" si="7"/>
        <v>0</v>
      </c>
      <c r="BV112" s="644">
        <f t="shared" si="8"/>
        <v>0</v>
      </c>
      <c r="BW112" s="776">
        <f t="shared" si="9"/>
        <v>0</v>
      </c>
      <c r="BX112" s="644">
        <f t="shared" si="10"/>
        <v>0</v>
      </c>
      <c r="BY112" s="645"/>
      <c r="BZ112" s="338"/>
      <c r="CA112" s="338"/>
      <c r="CB112" s="338"/>
      <c r="CC112" s="338"/>
      <c r="CD112" s="338"/>
      <c r="CE112" s="338"/>
    </row>
    <row r="113" ht="15.75" customHeight="1">
      <c r="A113" s="821">
        <v>118.0</v>
      </c>
      <c r="B113" s="873"/>
      <c r="C113" s="501"/>
      <c r="D113" s="501"/>
      <c r="E113" s="501"/>
      <c r="F113" s="737"/>
      <c r="G113" s="773">
        <f t="shared" ref="G113:H113" si="118">K113+M113+O113+Q113+S113+U113+W113+Y113+AA113+AC113+AE113+AG113+AI113+AK113+AM113+AO113+AQ113+AS113+AU113+AW113+AY113+BA113+BC113+BE113+BG113+BI113+BK113+BM113+BO113+BQ113+BS113</f>
        <v>0</v>
      </c>
      <c r="H113" s="671">
        <f t="shared" si="118"/>
        <v>0</v>
      </c>
      <c r="I113" s="774">
        <f t="shared" si="6"/>
        <v>0</v>
      </c>
      <c r="J113" s="406"/>
      <c r="K113" s="640"/>
      <c r="L113" s="642"/>
      <c r="M113" s="640"/>
      <c r="N113" s="642"/>
      <c r="O113" s="640"/>
      <c r="P113" s="642"/>
      <c r="Q113" s="640"/>
      <c r="R113" s="642"/>
      <c r="S113" s="640"/>
      <c r="T113" s="642"/>
      <c r="U113" s="640"/>
      <c r="V113" s="642"/>
      <c r="W113" s="640"/>
      <c r="X113" s="642"/>
      <c r="Y113" s="640"/>
      <c r="Z113" s="642"/>
      <c r="AA113" s="640"/>
      <c r="AB113" s="642"/>
      <c r="AC113" s="640"/>
      <c r="AD113" s="642"/>
      <c r="AE113" s="640"/>
      <c r="AF113" s="642"/>
      <c r="AG113" s="640"/>
      <c r="AH113" s="642"/>
      <c r="AI113" s="640"/>
      <c r="AJ113" s="642"/>
      <c r="AK113" s="640"/>
      <c r="AL113" s="642"/>
      <c r="AM113" s="640"/>
      <c r="AN113" s="642"/>
      <c r="AO113" s="640"/>
      <c r="AP113" s="642"/>
      <c r="AQ113" s="640"/>
      <c r="AR113" s="642"/>
      <c r="AS113" s="640"/>
      <c r="AT113" s="642"/>
      <c r="AU113" s="640"/>
      <c r="AV113" s="642"/>
      <c r="AW113" s="640"/>
      <c r="AX113" s="642"/>
      <c r="AY113" s="640"/>
      <c r="AZ113" s="642"/>
      <c r="BA113" s="640"/>
      <c r="BB113" s="642"/>
      <c r="BC113" s="640"/>
      <c r="BD113" s="642"/>
      <c r="BE113" s="640"/>
      <c r="BF113" s="642"/>
      <c r="BG113" s="640"/>
      <c r="BH113" s="642"/>
      <c r="BI113" s="640"/>
      <c r="BJ113" s="642"/>
      <c r="BK113" s="640"/>
      <c r="BL113" s="642"/>
      <c r="BM113" s="640"/>
      <c r="BN113" s="642"/>
      <c r="BO113" s="640"/>
      <c r="BP113" s="642"/>
      <c r="BQ113" s="640"/>
      <c r="BR113" s="642"/>
      <c r="BS113" s="640"/>
      <c r="BT113" s="642"/>
      <c r="BU113" s="643">
        <f t="shared" si="7"/>
        <v>0</v>
      </c>
      <c r="BV113" s="644">
        <f t="shared" si="8"/>
        <v>0</v>
      </c>
      <c r="BW113" s="776">
        <f t="shared" si="9"/>
        <v>0</v>
      </c>
      <c r="BX113" s="644">
        <f t="shared" si="10"/>
        <v>0</v>
      </c>
      <c r="BY113" s="645"/>
      <c r="BZ113" s="338"/>
      <c r="CA113" s="338"/>
      <c r="CB113" s="338"/>
      <c r="CC113" s="338"/>
      <c r="CD113" s="338"/>
      <c r="CE113" s="338"/>
    </row>
    <row r="114" ht="15.75" customHeight="1">
      <c r="A114" s="821">
        <v>119.0</v>
      </c>
      <c r="B114" s="873"/>
      <c r="C114" s="501"/>
      <c r="D114" s="501"/>
      <c r="E114" s="501"/>
      <c r="F114" s="737"/>
      <c r="G114" s="773">
        <f t="shared" ref="G114:H114" si="119">K114+M114+O114+Q114+S114+U114+W114+Y114+AA114+AC114+AE114+AG114+AI114+AK114+AM114+AO114+AQ114+AS114+AU114+AW114+AY114+BA114+BC114+BE114+BG114+BI114+BK114+BM114+BO114+BQ114+BS114</f>
        <v>0</v>
      </c>
      <c r="H114" s="671">
        <f t="shared" si="119"/>
        <v>0</v>
      </c>
      <c r="I114" s="774">
        <f t="shared" si="6"/>
        <v>0</v>
      </c>
      <c r="J114" s="406"/>
      <c r="K114" s="640"/>
      <c r="L114" s="642"/>
      <c r="M114" s="640"/>
      <c r="N114" s="642"/>
      <c r="O114" s="640"/>
      <c r="P114" s="642"/>
      <c r="Q114" s="640"/>
      <c r="R114" s="642"/>
      <c r="S114" s="640"/>
      <c r="T114" s="642"/>
      <c r="U114" s="640"/>
      <c r="V114" s="642"/>
      <c r="W114" s="640"/>
      <c r="X114" s="642"/>
      <c r="Y114" s="640"/>
      <c r="Z114" s="642"/>
      <c r="AA114" s="640"/>
      <c r="AB114" s="642"/>
      <c r="AC114" s="640"/>
      <c r="AD114" s="642"/>
      <c r="AE114" s="640"/>
      <c r="AF114" s="642"/>
      <c r="AG114" s="640"/>
      <c r="AH114" s="642"/>
      <c r="AI114" s="640"/>
      <c r="AJ114" s="642"/>
      <c r="AK114" s="640"/>
      <c r="AL114" s="642"/>
      <c r="AM114" s="640"/>
      <c r="AN114" s="642"/>
      <c r="AO114" s="640"/>
      <c r="AP114" s="642"/>
      <c r="AQ114" s="640"/>
      <c r="AR114" s="642"/>
      <c r="AS114" s="640"/>
      <c r="AT114" s="642"/>
      <c r="AU114" s="640"/>
      <c r="AV114" s="642"/>
      <c r="AW114" s="640"/>
      <c r="AX114" s="642"/>
      <c r="AY114" s="640"/>
      <c r="AZ114" s="642"/>
      <c r="BA114" s="640"/>
      <c r="BB114" s="642"/>
      <c r="BC114" s="640"/>
      <c r="BD114" s="642"/>
      <c r="BE114" s="640"/>
      <c r="BF114" s="642"/>
      <c r="BG114" s="640"/>
      <c r="BH114" s="642"/>
      <c r="BI114" s="640"/>
      <c r="BJ114" s="642"/>
      <c r="BK114" s="640"/>
      <c r="BL114" s="642"/>
      <c r="BM114" s="640"/>
      <c r="BN114" s="642"/>
      <c r="BO114" s="640"/>
      <c r="BP114" s="642"/>
      <c r="BQ114" s="640"/>
      <c r="BR114" s="642"/>
      <c r="BS114" s="640"/>
      <c r="BT114" s="642"/>
      <c r="BU114" s="643">
        <f t="shared" si="7"/>
        <v>0</v>
      </c>
      <c r="BV114" s="644">
        <f t="shared" si="8"/>
        <v>0</v>
      </c>
      <c r="BW114" s="776">
        <f t="shared" si="9"/>
        <v>0</v>
      </c>
      <c r="BX114" s="644">
        <f t="shared" si="10"/>
        <v>0</v>
      </c>
      <c r="BY114" s="645"/>
      <c r="BZ114" s="338"/>
      <c r="CA114" s="338"/>
      <c r="CB114" s="338"/>
      <c r="CC114" s="338"/>
      <c r="CD114" s="338"/>
      <c r="CE114" s="338"/>
    </row>
    <row r="115" ht="15.75" customHeight="1">
      <c r="A115" s="821">
        <v>120.0</v>
      </c>
      <c r="B115" s="873"/>
      <c r="C115" s="501"/>
      <c r="D115" s="874"/>
      <c r="E115" s="874"/>
      <c r="F115" s="737"/>
      <c r="G115" s="773">
        <f t="shared" ref="G115:H115" si="120">K115+M115+O115+Q115+S115+U115+W115+Y115+AA115+AC115+AE115+AG115+AI115+AK115+AM115+AO115+AQ115+AS115+AU115+AW115+AY115+BA115+BC115+BE115+BG115+BI115+BK115+BM115+BO115+BQ115+BS115</f>
        <v>0</v>
      </c>
      <c r="H115" s="671">
        <f t="shared" si="120"/>
        <v>0</v>
      </c>
      <c r="I115" s="774">
        <f t="shared" si="6"/>
        <v>0</v>
      </c>
      <c r="J115" s="406"/>
      <c r="K115" s="640"/>
      <c r="L115" s="642"/>
      <c r="M115" s="640"/>
      <c r="N115" s="642"/>
      <c r="O115" s="640"/>
      <c r="P115" s="642"/>
      <c r="Q115" s="640"/>
      <c r="R115" s="642"/>
      <c r="S115" s="640"/>
      <c r="T115" s="642"/>
      <c r="U115" s="640"/>
      <c r="V115" s="642"/>
      <c r="W115" s="640"/>
      <c r="X115" s="642"/>
      <c r="Y115" s="640"/>
      <c r="Z115" s="642"/>
      <c r="AA115" s="640"/>
      <c r="AB115" s="642"/>
      <c r="AC115" s="640"/>
      <c r="AD115" s="642"/>
      <c r="AE115" s="640"/>
      <c r="AF115" s="642"/>
      <c r="AG115" s="640"/>
      <c r="AH115" s="642"/>
      <c r="AI115" s="640"/>
      <c r="AJ115" s="642"/>
      <c r="AK115" s="640"/>
      <c r="AL115" s="642"/>
      <c r="AM115" s="640"/>
      <c r="AN115" s="642"/>
      <c r="AO115" s="640"/>
      <c r="AP115" s="642"/>
      <c r="AQ115" s="640"/>
      <c r="AR115" s="642"/>
      <c r="AS115" s="640"/>
      <c r="AT115" s="642"/>
      <c r="AU115" s="640"/>
      <c r="AV115" s="642"/>
      <c r="AW115" s="640"/>
      <c r="AX115" s="642"/>
      <c r="AY115" s="640"/>
      <c r="AZ115" s="642"/>
      <c r="BA115" s="640"/>
      <c r="BB115" s="642"/>
      <c r="BC115" s="640"/>
      <c r="BD115" s="642"/>
      <c r="BE115" s="640"/>
      <c r="BF115" s="642"/>
      <c r="BG115" s="640"/>
      <c r="BH115" s="642"/>
      <c r="BI115" s="640"/>
      <c r="BJ115" s="642"/>
      <c r="BK115" s="640"/>
      <c r="BL115" s="642"/>
      <c r="BM115" s="640"/>
      <c r="BN115" s="642"/>
      <c r="BO115" s="640"/>
      <c r="BP115" s="642"/>
      <c r="BQ115" s="640"/>
      <c r="BR115" s="642"/>
      <c r="BS115" s="640"/>
      <c r="BT115" s="642"/>
      <c r="BU115" s="643">
        <f t="shared" si="7"/>
        <v>0</v>
      </c>
      <c r="BV115" s="644">
        <f t="shared" si="8"/>
        <v>0</v>
      </c>
      <c r="BW115" s="776">
        <f t="shared" si="9"/>
        <v>0</v>
      </c>
      <c r="BX115" s="644">
        <f t="shared" si="10"/>
        <v>0</v>
      </c>
      <c r="BY115" s="645"/>
      <c r="BZ115" s="338"/>
      <c r="CA115" s="338"/>
      <c r="CB115" s="338"/>
      <c r="CC115" s="338"/>
      <c r="CD115" s="338"/>
      <c r="CE115" s="338"/>
    </row>
    <row r="116" ht="15.75" customHeight="1">
      <c r="A116" s="821">
        <v>121.0</v>
      </c>
      <c r="B116" s="873"/>
      <c r="C116" s="501"/>
      <c r="D116" s="874"/>
      <c r="E116" s="874"/>
      <c r="F116" s="737"/>
      <c r="G116" s="773">
        <f t="shared" ref="G116:H116" si="121">K116+M116+O116+Q116+S116+U116+W116+Y116+AA116+AC116+AE116+AG116+AI116+AK116+AM116+AO116+AQ116+AS116+AU116+AW116+AY116+BA116+BC116+BE116+BG116+BI116+BK116+BM116+BO116+BQ116+BS116</f>
        <v>0</v>
      </c>
      <c r="H116" s="671">
        <f t="shared" si="121"/>
        <v>0</v>
      </c>
      <c r="I116" s="774">
        <f t="shared" si="6"/>
        <v>0</v>
      </c>
      <c r="J116" s="406"/>
      <c r="K116" s="640"/>
      <c r="L116" s="642"/>
      <c r="M116" s="640"/>
      <c r="N116" s="642"/>
      <c r="O116" s="640"/>
      <c r="P116" s="642"/>
      <c r="Q116" s="640"/>
      <c r="R116" s="642"/>
      <c r="S116" s="640"/>
      <c r="T116" s="642"/>
      <c r="U116" s="640"/>
      <c r="V116" s="642"/>
      <c r="W116" s="640"/>
      <c r="X116" s="642"/>
      <c r="Y116" s="640"/>
      <c r="Z116" s="642"/>
      <c r="AA116" s="640"/>
      <c r="AB116" s="642"/>
      <c r="AC116" s="640"/>
      <c r="AD116" s="642"/>
      <c r="AE116" s="640"/>
      <c r="AF116" s="642"/>
      <c r="AG116" s="640"/>
      <c r="AH116" s="642"/>
      <c r="AI116" s="640"/>
      <c r="AJ116" s="642"/>
      <c r="AK116" s="640"/>
      <c r="AL116" s="642"/>
      <c r="AM116" s="640"/>
      <c r="AN116" s="642"/>
      <c r="AO116" s="640"/>
      <c r="AP116" s="642"/>
      <c r="AQ116" s="640"/>
      <c r="AR116" s="642"/>
      <c r="AS116" s="640"/>
      <c r="AT116" s="642"/>
      <c r="AU116" s="640"/>
      <c r="AV116" s="642"/>
      <c r="AW116" s="640"/>
      <c r="AX116" s="642"/>
      <c r="AY116" s="640"/>
      <c r="AZ116" s="642"/>
      <c r="BA116" s="640"/>
      <c r="BB116" s="642"/>
      <c r="BC116" s="640"/>
      <c r="BD116" s="642"/>
      <c r="BE116" s="640"/>
      <c r="BF116" s="642"/>
      <c r="BG116" s="640"/>
      <c r="BH116" s="642"/>
      <c r="BI116" s="640"/>
      <c r="BJ116" s="642"/>
      <c r="BK116" s="640"/>
      <c r="BL116" s="642"/>
      <c r="BM116" s="640"/>
      <c r="BN116" s="642"/>
      <c r="BO116" s="640"/>
      <c r="BP116" s="642"/>
      <c r="BQ116" s="640"/>
      <c r="BR116" s="642"/>
      <c r="BS116" s="640"/>
      <c r="BT116" s="642"/>
      <c r="BU116" s="643">
        <f t="shared" si="7"/>
        <v>0</v>
      </c>
      <c r="BV116" s="644">
        <f t="shared" si="8"/>
        <v>0</v>
      </c>
      <c r="BW116" s="776">
        <f t="shared" si="9"/>
        <v>0</v>
      </c>
      <c r="BX116" s="644">
        <f t="shared" si="10"/>
        <v>0</v>
      </c>
      <c r="BY116" s="645"/>
      <c r="BZ116" s="338"/>
      <c r="CA116" s="338"/>
      <c r="CB116" s="338"/>
      <c r="CC116" s="338"/>
      <c r="CD116" s="338"/>
      <c r="CE116" s="338"/>
    </row>
    <row r="117" ht="15.75" customHeight="1">
      <c r="A117" s="821">
        <v>122.0</v>
      </c>
      <c r="B117" s="873"/>
      <c r="C117" s="501"/>
      <c r="D117" s="874"/>
      <c r="E117" s="874"/>
      <c r="F117" s="737"/>
      <c r="G117" s="773">
        <f t="shared" ref="G117:H117" si="122">K117+M117+O117+Q117+S117+U117+W117+Y117+AA117+AC117+AE117+AG117+AI117+AK117+AM117+AO117+AQ117+AS117+AU117+AW117+AY117+BA117+BC117+BE117+BG117+BI117+BK117+BM117+BO117+BQ117+BS117</f>
        <v>0</v>
      </c>
      <c r="H117" s="671">
        <f t="shared" si="122"/>
        <v>0</v>
      </c>
      <c r="I117" s="774">
        <f t="shared" si="6"/>
        <v>0</v>
      </c>
      <c r="J117" s="406"/>
      <c r="K117" s="640"/>
      <c r="L117" s="642"/>
      <c r="M117" s="640"/>
      <c r="N117" s="642"/>
      <c r="O117" s="640"/>
      <c r="P117" s="642"/>
      <c r="Q117" s="640"/>
      <c r="R117" s="642"/>
      <c r="S117" s="640"/>
      <c r="T117" s="642"/>
      <c r="U117" s="640"/>
      <c r="V117" s="642"/>
      <c r="W117" s="640"/>
      <c r="X117" s="642"/>
      <c r="Y117" s="640"/>
      <c r="Z117" s="642"/>
      <c r="AA117" s="640"/>
      <c r="AB117" s="642"/>
      <c r="AC117" s="640"/>
      <c r="AD117" s="642"/>
      <c r="AE117" s="640"/>
      <c r="AF117" s="642"/>
      <c r="AG117" s="640"/>
      <c r="AH117" s="642"/>
      <c r="AI117" s="640"/>
      <c r="AJ117" s="642"/>
      <c r="AK117" s="640"/>
      <c r="AL117" s="642"/>
      <c r="AM117" s="640"/>
      <c r="AN117" s="642"/>
      <c r="AO117" s="640"/>
      <c r="AP117" s="642"/>
      <c r="AQ117" s="640"/>
      <c r="AR117" s="642"/>
      <c r="AS117" s="640"/>
      <c r="AT117" s="642"/>
      <c r="AU117" s="640"/>
      <c r="AV117" s="642"/>
      <c r="AW117" s="640"/>
      <c r="AX117" s="642"/>
      <c r="AY117" s="640"/>
      <c r="AZ117" s="642"/>
      <c r="BA117" s="640"/>
      <c r="BB117" s="642"/>
      <c r="BC117" s="640"/>
      <c r="BD117" s="642"/>
      <c r="BE117" s="640"/>
      <c r="BF117" s="642"/>
      <c r="BG117" s="640"/>
      <c r="BH117" s="642"/>
      <c r="BI117" s="640"/>
      <c r="BJ117" s="642"/>
      <c r="BK117" s="640"/>
      <c r="BL117" s="642"/>
      <c r="BM117" s="640"/>
      <c r="BN117" s="642"/>
      <c r="BO117" s="640"/>
      <c r="BP117" s="642"/>
      <c r="BQ117" s="640"/>
      <c r="BR117" s="642"/>
      <c r="BS117" s="640"/>
      <c r="BT117" s="642"/>
      <c r="BU117" s="643">
        <f t="shared" si="7"/>
        <v>0</v>
      </c>
      <c r="BV117" s="644">
        <f t="shared" si="8"/>
        <v>0</v>
      </c>
      <c r="BW117" s="776">
        <f t="shared" si="9"/>
        <v>0</v>
      </c>
      <c r="BX117" s="644">
        <f t="shared" si="10"/>
        <v>0</v>
      </c>
      <c r="BY117" s="645"/>
      <c r="BZ117" s="338"/>
      <c r="CA117" s="338"/>
      <c r="CB117" s="338"/>
      <c r="CC117" s="338"/>
      <c r="CD117" s="338"/>
      <c r="CE117" s="338"/>
    </row>
    <row r="118" ht="15.75" customHeight="1">
      <c r="A118" s="821">
        <v>123.0</v>
      </c>
      <c r="B118" s="873"/>
      <c r="C118" s="501"/>
      <c r="D118" s="874"/>
      <c r="E118" s="874"/>
      <c r="F118" s="737"/>
      <c r="G118" s="773">
        <f t="shared" ref="G118:H118" si="123">K118+M118+O118+Q118+S118+U118+W118+Y118+AA118+AC118+AE118+AG118+AI118+AK118+AM118+AO118+AQ118+AS118+AU118+AW118+AY118+BA118+BC118+BE118+BG118+BI118+BK118+BM118+BO118+BQ118+BS118</f>
        <v>0</v>
      </c>
      <c r="H118" s="671">
        <f t="shared" si="123"/>
        <v>0</v>
      </c>
      <c r="I118" s="774">
        <f t="shared" si="6"/>
        <v>0</v>
      </c>
      <c r="J118" s="406"/>
      <c r="K118" s="640"/>
      <c r="L118" s="642"/>
      <c r="M118" s="640"/>
      <c r="N118" s="642"/>
      <c r="O118" s="640"/>
      <c r="P118" s="642"/>
      <c r="Q118" s="640"/>
      <c r="R118" s="642"/>
      <c r="S118" s="640"/>
      <c r="T118" s="642"/>
      <c r="U118" s="640"/>
      <c r="V118" s="642"/>
      <c r="W118" s="640"/>
      <c r="X118" s="642"/>
      <c r="Y118" s="640"/>
      <c r="Z118" s="642"/>
      <c r="AA118" s="640"/>
      <c r="AB118" s="642"/>
      <c r="AC118" s="640"/>
      <c r="AD118" s="642"/>
      <c r="AE118" s="640"/>
      <c r="AF118" s="642"/>
      <c r="AG118" s="640"/>
      <c r="AH118" s="642"/>
      <c r="AI118" s="640"/>
      <c r="AJ118" s="642"/>
      <c r="AK118" s="640"/>
      <c r="AL118" s="642"/>
      <c r="AM118" s="640"/>
      <c r="AN118" s="642"/>
      <c r="AO118" s="640"/>
      <c r="AP118" s="642"/>
      <c r="AQ118" s="640"/>
      <c r="AR118" s="642"/>
      <c r="AS118" s="640"/>
      <c r="AT118" s="642"/>
      <c r="AU118" s="640"/>
      <c r="AV118" s="642"/>
      <c r="AW118" s="640"/>
      <c r="AX118" s="642"/>
      <c r="AY118" s="640"/>
      <c r="AZ118" s="642"/>
      <c r="BA118" s="640"/>
      <c r="BB118" s="642"/>
      <c r="BC118" s="640"/>
      <c r="BD118" s="642"/>
      <c r="BE118" s="640"/>
      <c r="BF118" s="642"/>
      <c r="BG118" s="640"/>
      <c r="BH118" s="642"/>
      <c r="BI118" s="640"/>
      <c r="BJ118" s="642"/>
      <c r="BK118" s="640"/>
      <c r="BL118" s="642"/>
      <c r="BM118" s="640"/>
      <c r="BN118" s="642"/>
      <c r="BO118" s="640"/>
      <c r="BP118" s="642"/>
      <c r="BQ118" s="640"/>
      <c r="BR118" s="642"/>
      <c r="BS118" s="640"/>
      <c r="BT118" s="642"/>
      <c r="BU118" s="643">
        <f t="shared" si="7"/>
        <v>0</v>
      </c>
      <c r="BV118" s="644">
        <f t="shared" si="8"/>
        <v>0</v>
      </c>
      <c r="BW118" s="776">
        <f t="shared" si="9"/>
        <v>0</v>
      </c>
      <c r="BX118" s="644">
        <f t="shared" si="10"/>
        <v>0</v>
      </c>
      <c r="BY118" s="645"/>
      <c r="BZ118" s="338"/>
      <c r="CA118" s="338"/>
      <c r="CB118" s="338"/>
      <c r="CC118" s="338"/>
      <c r="CD118" s="338"/>
      <c r="CE118" s="338"/>
    </row>
    <row r="119" ht="15.75" customHeight="1">
      <c r="A119" s="821">
        <v>124.0</v>
      </c>
      <c r="B119" s="873"/>
      <c r="C119" s="501"/>
      <c r="D119" s="874"/>
      <c r="E119" s="874"/>
      <c r="F119" s="737"/>
      <c r="G119" s="773">
        <f t="shared" ref="G119:H119" si="124">K119+M119+O119+Q119+S119+U119+W119+Y119+AA119+AC119+AE119+AG119+AI119+AK119+AM119+AO119+AQ119+AS119+AU119+AW119+AY119+BA119+BC119+BE119+BG119+BI119+BK119+BM119+BO119+BQ119+BS119</f>
        <v>0</v>
      </c>
      <c r="H119" s="671">
        <f t="shared" si="124"/>
        <v>0</v>
      </c>
      <c r="I119" s="774">
        <f t="shared" si="6"/>
        <v>0</v>
      </c>
      <c r="J119" s="406"/>
      <c r="K119" s="640"/>
      <c r="L119" s="642"/>
      <c r="M119" s="640"/>
      <c r="N119" s="642"/>
      <c r="O119" s="640"/>
      <c r="P119" s="642"/>
      <c r="Q119" s="640"/>
      <c r="R119" s="642"/>
      <c r="S119" s="640"/>
      <c r="T119" s="642"/>
      <c r="U119" s="640"/>
      <c r="V119" s="642"/>
      <c r="W119" s="640"/>
      <c r="X119" s="642"/>
      <c r="Y119" s="640"/>
      <c r="Z119" s="642"/>
      <c r="AA119" s="640"/>
      <c r="AB119" s="642"/>
      <c r="AC119" s="640"/>
      <c r="AD119" s="642"/>
      <c r="AE119" s="640"/>
      <c r="AF119" s="642"/>
      <c r="AG119" s="640"/>
      <c r="AH119" s="642"/>
      <c r="AI119" s="640"/>
      <c r="AJ119" s="642"/>
      <c r="AK119" s="640"/>
      <c r="AL119" s="642"/>
      <c r="AM119" s="640"/>
      <c r="AN119" s="642"/>
      <c r="AO119" s="640"/>
      <c r="AP119" s="642"/>
      <c r="AQ119" s="640"/>
      <c r="AR119" s="642"/>
      <c r="AS119" s="640"/>
      <c r="AT119" s="642"/>
      <c r="AU119" s="640"/>
      <c r="AV119" s="642"/>
      <c r="AW119" s="640"/>
      <c r="AX119" s="642"/>
      <c r="AY119" s="640"/>
      <c r="AZ119" s="642"/>
      <c r="BA119" s="640"/>
      <c r="BB119" s="642"/>
      <c r="BC119" s="640"/>
      <c r="BD119" s="642"/>
      <c r="BE119" s="640"/>
      <c r="BF119" s="642"/>
      <c r="BG119" s="640"/>
      <c r="BH119" s="642"/>
      <c r="BI119" s="640"/>
      <c r="BJ119" s="642"/>
      <c r="BK119" s="640"/>
      <c r="BL119" s="642"/>
      <c r="BM119" s="640"/>
      <c r="BN119" s="642"/>
      <c r="BO119" s="640"/>
      <c r="BP119" s="642"/>
      <c r="BQ119" s="640"/>
      <c r="BR119" s="642"/>
      <c r="BS119" s="640"/>
      <c r="BT119" s="642"/>
      <c r="BU119" s="643">
        <f t="shared" si="7"/>
        <v>0</v>
      </c>
      <c r="BV119" s="644">
        <f t="shared" si="8"/>
        <v>0</v>
      </c>
      <c r="BW119" s="776">
        <f t="shared" si="9"/>
        <v>0</v>
      </c>
      <c r="BX119" s="644">
        <f t="shared" si="10"/>
        <v>0</v>
      </c>
      <c r="BY119" s="645"/>
      <c r="BZ119" s="338"/>
      <c r="CA119" s="338"/>
      <c r="CB119" s="338"/>
      <c r="CC119" s="338"/>
      <c r="CD119" s="338"/>
      <c r="CE119" s="338"/>
    </row>
    <row r="120" ht="15.75" customHeight="1">
      <c r="A120" s="821">
        <v>125.0</v>
      </c>
      <c r="B120" s="873"/>
      <c r="C120" s="501"/>
      <c r="D120" s="874"/>
      <c r="E120" s="874"/>
      <c r="F120" s="737"/>
      <c r="G120" s="773">
        <f t="shared" ref="G120:H120" si="125">K120+M120+O120+Q120+S120+U120+W120+Y120+AA120+AC120+AE120+AG120+AI120+AK120+AM120+AO120+AQ120+AS120+AU120+AW120+AY120+BA120+BC120+BE120+BG120+BI120+BK120+BM120+BO120+BQ120+BS120</f>
        <v>0</v>
      </c>
      <c r="H120" s="671">
        <f t="shared" si="125"/>
        <v>0</v>
      </c>
      <c r="I120" s="774">
        <f t="shared" si="6"/>
        <v>0</v>
      </c>
      <c r="J120" s="406"/>
      <c r="K120" s="640"/>
      <c r="L120" s="642"/>
      <c r="M120" s="640"/>
      <c r="N120" s="642"/>
      <c r="O120" s="640"/>
      <c r="P120" s="642"/>
      <c r="Q120" s="640"/>
      <c r="R120" s="642"/>
      <c r="S120" s="640"/>
      <c r="T120" s="642"/>
      <c r="U120" s="640"/>
      <c r="V120" s="642"/>
      <c r="W120" s="640"/>
      <c r="X120" s="642"/>
      <c r="Y120" s="640"/>
      <c r="Z120" s="642"/>
      <c r="AA120" s="640"/>
      <c r="AB120" s="642"/>
      <c r="AC120" s="640"/>
      <c r="AD120" s="642"/>
      <c r="AE120" s="640"/>
      <c r="AF120" s="642"/>
      <c r="AG120" s="640"/>
      <c r="AH120" s="642"/>
      <c r="AI120" s="640"/>
      <c r="AJ120" s="642"/>
      <c r="AK120" s="640"/>
      <c r="AL120" s="642"/>
      <c r="AM120" s="640"/>
      <c r="AN120" s="642"/>
      <c r="AO120" s="640"/>
      <c r="AP120" s="642"/>
      <c r="AQ120" s="640"/>
      <c r="AR120" s="642"/>
      <c r="AS120" s="640"/>
      <c r="AT120" s="642"/>
      <c r="AU120" s="640"/>
      <c r="AV120" s="642"/>
      <c r="AW120" s="640"/>
      <c r="AX120" s="642"/>
      <c r="AY120" s="640"/>
      <c r="AZ120" s="642"/>
      <c r="BA120" s="640"/>
      <c r="BB120" s="642"/>
      <c r="BC120" s="640"/>
      <c r="BD120" s="642"/>
      <c r="BE120" s="640"/>
      <c r="BF120" s="642"/>
      <c r="BG120" s="640"/>
      <c r="BH120" s="642"/>
      <c r="BI120" s="640"/>
      <c r="BJ120" s="642"/>
      <c r="BK120" s="640"/>
      <c r="BL120" s="642"/>
      <c r="BM120" s="640"/>
      <c r="BN120" s="642"/>
      <c r="BO120" s="640"/>
      <c r="BP120" s="642"/>
      <c r="BQ120" s="640"/>
      <c r="BR120" s="642"/>
      <c r="BS120" s="640"/>
      <c r="BT120" s="642"/>
      <c r="BU120" s="643">
        <f t="shared" si="7"/>
        <v>0</v>
      </c>
      <c r="BV120" s="644">
        <f t="shared" si="8"/>
        <v>0</v>
      </c>
      <c r="BW120" s="776">
        <f t="shared" si="9"/>
        <v>0</v>
      </c>
      <c r="BX120" s="644">
        <f t="shared" si="10"/>
        <v>0</v>
      </c>
      <c r="BY120" s="645"/>
      <c r="BZ120" s="338"/>
      <c r="CA120" s="338"/>
      <c r="CB120" s="338"/>
      <c r="CC120" s="338"/>
      <c r="CD120" s="338"/>
      <c r="CE120" s="338"/>
    </row>
    <row r="121" ht="15.75" customHeight="1">
      <c r="A121" s="821">
        <v>126.0</v>
      </c>
      <c r="B121" s="873"/>
      <c r="C121" s="501"/>
      <c r="D121" s="874"/>
      <c r="E121" s="874"/>
      <c r="F121" s="737"/>
      <c r="G121" s="773">
        <f t="shared" ref="G121:H121" si="126">K121+M121+O121+Q121+S121+U121+W121+Y121+AA121+AC121+AE121+AG121+AI121+AK121+AM121+AO121+AQ121+AS121+AU121+AW121+AY121+BA121+BC121+BE121+BG121+BI121+BK121+BM121+BO121+BQ121+BS121</f>
        <v>0</v>
      </c>
      <c r="H121" s="671">
        <f t="shared" si="126"/>
        <v>0</v>
      </c>
      <c r="I121" s="774">
        <f t="shared" si="6"/>
        <v>0</v>
      </c>
      <c r="J121" s="406"/>
      <c r="K121" s="640"/>
      <c r="L121" s="642"/>
      <c r="M121" s="640"/>
      <c r="N121" s="642"/>
      <c r="O121" s="640"/>
      <c r="P121" s="642"/>
      <c r="Q121" s="640"/>
      <c r="R121" s="642"/>
      <c r="S121" s="640"/>
      <c r="T121" s="642"/>
      <c r="U121" s="640"/>
      <c r="V121" s="642"/>
      <c r="W121" s="640"/>
      <c r="X121" s="642"/>
      <c r="Y121" s="640"/>
      <c r="Z121" s="642"/>
      <c r="AA121" s="640"/>
      <c r="AB121" s="642"/>
      <c r="AC121" s="640"/>
      <c r="AD121" s="642"/>
      <c r="AE121" s="640"/>
      <c r="AF121" s="642"/>
      <c r="AG121" s="640"/>
      <c r="AH121" s="642"/>
      <c r="AI121" s="640"/>
      <c r="AJ121" s="642"/>
      <c r="AK121" s="640"/>
      <c r="AL121" s="642"/>
      <c r="AM121" s="640"/>
      <c r="AN121" s="642"/>
      <c r="AO121" s="640"/>
      <c r="AP121" s="642"/>
      <c r="AQ121" s="640"/>
      <c r="AR121" s="642"/>
      <c r="AS121" s="640"/>
      <c r="AT121" s="642"/>
      <c r="AU121" s="640"/>
      <c r="AV121" s="642"/>
      <c r="AW121" s="640"/>
      <c r="AX121" s="642"/>
      <c r="AY121" s="640"/>
      <c r="AZ121" s="642"/>
      <c r="BA121" s="640"/>
      <c r="BB121" s="642"/>
      <c r="BC121" s="640"/>
      <c r="BD121" s="642"/>
      <c r="BE121" s="640"/>
      <c r="BF121" s="642"/>
      <c r="BG121" s="640"/>
      <c r="BH121" s="642"/>
      <c r="BI121" s="640"/>
      <c r="BJ121" s="642"/>
      <c r="BK121" s="640"/>
      <c r="BL121" s="642"/>
      <c r="BM121" s="640"/>
      <c r="BN121" s="642"/>
      <c r="BO121" s="640"/>
      <c r="BP121" s="642"/>
      <c r="BQ121" s="640"/>
      <c r="BR121" s="642"/>
      <c r="BS121" s="640"/>
      <c r="BT121" s="642"/>
      <c r="BU121" s="643">
        <f t="shared" si="7"/>
        <v>0</v>
      </c>
      <c r="BV121" s="644">
        <f t="shared" si="8"/>
        <v>0</v>
      </c>
      <c r="BW121" s="776">
        <f t="shared" si="9"/>
        <v>0</v>
      </c>
      <c r="BX121" s="644">
        <f t="shared" si="10"/>
        <v>0</v>
      </c>
      <c r="BY121" s="645"/>
      <c r="BZ121" s="338"/>
      <c r="CA121" s="338"/>
      <c r="CB121" s="338"/>
      <c r="CC121" s="338"/>
      <c r="CD121" s="338"/>
      <c r="CE121" s="338"/>
    </row>
    <row r="122" ht="15.75" customHeight="1">
      <c r="A122" s="821">
        <v>127.0</v>
      </c>
      <c r="B122" s="873"/>
      <c r="C122" s="501"/>
      <c r="D122" s="874"/>
      <c r="E122" s="874"/>
      <c r="F122" s="737"/>
      <c r="G122" s="773">
        <f t="shared" ref="G122:H122" si="127">K122+M122+O122+Q122+S122+U122+W122+Y122+AA122+AC122+AE122+AG122+AI122+AK122+AM122+AO122+AQ122+AS122+AU122+AW122+AY122+BA122+BC122+BE122+BG122+BI122+BK122+BM122+BO122+BQ122+BS122</f>
        <v>0</v>
      </c>
      <c r="H122" s="671">
        <f t="shared" si="127"/>
        <v>0</v>
      </c>
      <c r="I122" s="774">
        <f t="shared" si="6"/>
        <v>0</v>
      </c>
      <c r="J122" s="406"/>
      <c r="K122" s="640"/>
      <c r="L122" s="642"/>
      <c r="M122" s="640"/>
      <c r="N122" s="642"/>
      <c r="O122" s="640"/>
      <c r="P122" s="642"/>
      <c r="Q122" s="640"/>
      <c r="R122" s="642"/>
      <c r="S122" s="640"/>
      <c r="T122" s="642"/>
      <c r="U122" s="640"/>
      <c r="V122" s="642"/>
      <c r="W122" s="640"/>
      <c r="X122" s="642"/>
      <c r="Y122" s="640"/>
      <c r="Z122" s="642"/>
      <c r="AA122" s="640"/>
      <c r="AB122" s="642"/>
      <c r="AC122" s="640"/>
      <c r="AD122" s="642"/>
      <c r="AE122" s="640"/>
      <c r="AF122" s="642"/>
      <c r="AG122" s="640"/>
      <c r="AH122" s="642"/>
      <c r="AI122" s="640"/>
      <c r="AJ122" s="642"/>
      <c r="AK122" s="640"/>
      <c r="AL122" s="642"/>
      <c r="AM122" s="640"/>
      <c r="AN122" s="642"/>
      <c r="AO122" s="640"/>
      <c r="AP122" s="642"/>
      <c r="AQ122" s="640"/>
      <c r="AR122" s="642"/>
      <c r="AS122" s="640"/>
      <c r="AT122" s="642"/>
      <c r="AU122" s="640"/>
      <c r="AV122" s="642"/>
      <c r="AW122" s="640"/>
      <c r="AX122" s="642"/>
      <c r="AY122" s="640"/>
      <c r="AZ122" s="642"/>
      <c r="BA122" s="640"/>
      <c r="BB122" s="642"/>
      <c r="BC122" s="640"/>
      <c r="BD122" s="642"/>
      <c r="BE122" s="640"/>
      <c r="BF122" s="642"/>
      <c r="BG122" s="640"/>
      <c r="BH122" s="642"/>
      <c r="BI122" s="640"/>
      <c r="BJ122" s="642"/>
      <c r="BK122" s="640"/>
      <c r="BL122" s="642"/>
      <c r="BM122" s="640"/>
      <c r="BN122" s="642"/>
      <c r="BO122" s="640"/>
      <c r="BP122" s="642"/>
      <c r="BQ122" s="640"/>
      <c r="BR122" s="642"/>
      <c r="BS122" s="640"/>
      <c r="BT122" s="642"/>
      <c r="BU122" s="643">
        <f t="shared" si="7"/>
        <v>0</v>
      </c>
      <c r="BV122" s="644">
        <f t="shared" si="8"/>
        <v>0</v>
      </c>
      <c r="BW122" s="776">
        <f t="shared" si="9"/>
        <v>0</v>
      </c>
      <c r="BX122" s="644">
        <f t="shared" si="10"/>
        <v>0</v>
      </c>
      <c r="BY122" s="645"/>
      <c r="BZ122" s="338"/>
      <c r="CA122" s="338"/>
      <c r="CB122" s="338"/>
      <c r="CC122" s="338"/>
      <c r="CD122" s="338"/>
      <c r="CE122" s="338"/>
    </row>
    <row r="123" ht="15.75" customHeight="1">
      <c r="A123" s="821">
        <v>128.0</v>
      </c>
      <c r="B123" s="873"/>
      <c r="C123" s="501"/>
      <c r="D123" s="874"/>
      <c r="E123" s="874"/>
      <c r="F123" s="737"/>
      <c r="G123" s="773">
        <f t="shared" ref="G123:H123" si="128">K123+M123+O123+Q123+S123+U123+W123+Y123+AA123+AC123+AE123+AG123+AI123+AK123+AM123+AO123+AQ123+AS123+AU123+AW123+AY123+BA123+BC123+BE123+BG123+BI123+BK123+BM123+BO123+BQ123+BS123</f>
        <v>0</v>
      </c>
      <c r="H123" s="671">
        <f t="shared" si="128"/>
        <v>0</v>
      </c>
      <c r="I123" s="774">
        <f t="shared" si="6"/>
        <v>0</v>
      </c>
      <c r="J123" s="406"/>
      <c r="K123" s="640"/>
      <c r="L123" s="642"/>
      <c r="M123" s="640"/>
      <c r="N123" s="642"/>
      <c r="O123" s="640"/>
      <c r="P123" s="642"/>
      <c r="Q123" s="640"/>
      <c r="R123" s="642"/>
      <c r="S123" s="640"/>
      <c r="T123" s="642"/>
      <c r="U123" s="640"/>
      <c r="V123" s="642"/>
      <c r="W123" s="640"/>
      <c r="X123" s="642"/>
      <c r="Y123" s="640"/>
      <c r="Z123" s="642"/>
      <c r="AA123" s="640"/>
      <c r="AB123" s="642"/>
      <c r="AC123" s="640"/>
      <c r="AD123" s="642"/>
      <c r="AE123" s="640"/>
      <c r="AF123" s="642"/>
      <c r="AG123" s="640"/>
      <c r="AH123" s="642"/>
      <c r="AI123" s="640"/>
      <c r="AJ123" s="642"/>
      <c r="AK123" s="640"/>
      <c r="AL123" s="642"/>
      <c r="AM123" s="640"/>
      <c r="AN123" s="642"/>
      <c r="AO123" s="640"/>
      <c r="AP123" s="642"/>
      <c r="AQ123" s="640"/>
      <c r="AR123" s="642"/>
      <c r="AS123" s="640"/>
      <c r="AT123" s="642"/>
      <c r="AU123" s="640"/>
      <c r="AV123" s="642"/>
      <c r="AW123" s="640"/>
      <c r="AX123" s="642"/>
      <c r="AY123" s="640"/>
      <c r="AZ123" s="642"/>
      <c r="BA123" s="640"/>
      <c r="BB123" s="642"/>
      <c r="BC123" s="640"/>
      <c r="BD123" s="642"/>
      <c r="BE123" s="640"/>
      <c r="BF123" s="642"/>
      <c r="BG123" s="640"/>
      <c r="BH123" s="642"/>
      <c r="BI123" s="640"/>
      <c r="BJ123" s="642"/>
      <c r="BK123" s="640"/>
      <c r="BL123" s="642"/>
      <c r="BM123" s="640"/>
      <c r="BN123" s="642"/>
      <c r="BO123" s="640"/>
      <c r="BP123" s="642"/>
      <c r="BQ123" s="640"/>
      <c r="BR123" s="642"/>
      <c r="BS123" s="640"/>
      <c r="BT123" s="642"/>
      <c r="BU123" s="643">
        <f t="shared" si="7"/>
        <v>0</v>
      </c>
      <c r="BV123" s="644">
        <f t="shared" si="8"/>
        <v>0</v>
      </c>
      <c r="BW123" s="776">
        <f t="shared" si="9"/>
        <v>0</v>
      </c>
      <c r="BX123" s="644">
        <f t="shared" si="10"/>
        <v>0</v>
      </c>
      <c r="BY123" s="645"/>
      <c r="BZ123" s="338"/>
      <c r="CA123" s="338"/>
      <c r="CB123" s="338"/>
      <c r="CC123" s="338"/>
      <c r="CD123" s="338"/>
      <c r="CE123" s="338"/>
    </row>
    <row r="124" ht="15.75" customHeight="1">
      <c r="A124" s="821">
        <v>129.0</v>
      </c>
      <c r="B124" s="873"/>
      <c r="C124" s="501"/>
      <c r="D124" s="874"/>
      <c r="E124" s="874"/>
      <c r="F124" s="737"/>
      <c r="G124" s="773">
        <f t="shared" ref="G124:H124" si="129">K124+M124+O124+Q124+S124+U124+W124+Y124+AA124+AC124+AE124+AG124+AI124+AK124+AM124+AO124+AQ124+AS124+AU124+AW124+AY124+BA124+BC124+BE124+BG124+BI124+BK124+BM124+BO124+BQ124+BS124</f>
        <v>0</v>
      </c>
      <c r="H124" s="671">
        <f t="shared" si="129"/>
        <v>0</v>
      </c>
      <c r="I124" s="774">
        <f t="shared" si="6"/>
        <v>0</v>
      </c>
      <c r="J124" s="406"/>
      <c r="K124" s="640"/>
      <c r="L124" s="642"/>
      <c r="M124" s="640"/>
      <c r="N124" s="642"/>
      <c r="O124" s="640"/>
      <c r="P124" s="642"/>
      <c r="Q124" s="640"/>
      <c r="R124" s="642"/>
      <c r="S124" s="640"/>
      <c r="T124" s="642"/>
      <c r="U124" s="640"/>
      <c r="V124" s="642"/>
      <c r="W124" s="640"/>
      <c r="X124" s="642"/>
      <c r="Y124" s="640"/>
      <c r="Z124" s="642"/>
      <c r="AA124" s="640"/>
      <c r="AB124" s="642"/>
      <c r="AC124" s="640"/>
      <c r="AD124" s="642"/>
      <c r="AE124" s="640"/>
      <c r="AF124" s="642"/>
      <c r="AG124" s="640"/>
      <c r="AH124" s="642"/>
      <c r="AI124" s="640"/>
      <c r="AJ124" s="642"/>
      <c r="AK124" s="640"/>
      <c r="AL124" s="642"/>
      <c r="AM124" s="640"/>
      <c r="AN124" s="642"/>
      <c r="AO124" s="640"/>
      <c r="AP124" s="642"/>
      <c r="AQ124" s="640"/>
      <c r="AR124" s="642"/>
      <c r="AS124" s="640"/>
      <c r="AT124" s="642"/>
      <c r="AU124" s="640"/>
      <c r="AV124" s="642"/>
      <c r="AW124" s="640"/>
      <c r="AX124" s="642"/>
      <c r="AY124" s="640"/>
      <c r="AZ124" s="642"/>
      <c r="BA124" s="640"/>
      <c r="BB124" s="642"/>
      <c r="BC124" s="640"/>
      <c r="BD124" s="642"/>
      <c r="BE124" s="640"/>
      <c r="BF124" s="642"/>
      <c r="BG124" s="640"/>
      <c r="BH124" s="642"/>
      <c r="BI124" s="640"/>
      <c r="BJ124" s="642"/>
      <c r="BK124" s="640"/>
      <c r="BL124" s="642"/>
      <c r="BM124" s="640"/>
      <c r="BN124" s="642"/>
      <c r="BO124" s="640"/>
      <c r="BP124" s="642"/>
      <c r="BQ124" s="640"/>
      <c r="BR124" s="642"/>
      <c r="BS124" s="640"/>
      <c r="BT124" s="642"/>
      <c r="BU124" s="643">
        <f t="shared" si="7"/>
        <v>0</v>
      </c>
      <c r="BV124" s="644">
        <f t="shared" si="8"/>
        <v>0</v>
      </c>
      <c r="BW124" s="776">
        <f t="shared" si="9"/>
        <v>0</v>
      </c>
      <c r="BX124" s="644">
        <f t="shared" si="10"/>
        <v>0</v>
      </c>
      <c r="BY124" s="645"/>
      <c r="BZ124" s="338"/>
      <c r="CA124" s="338"/>
      <c r="CB124" s="338"/>
      <c r="CC124" s="338"/>
      <c r="CD124" s="338"/>
      <c r="CE124" s="338"/>
    </row>
    <row r="125" ht="15.75" customHeight="1">
      <c r="A125" s="821">
        <v>130.0</v>
      </c>
      <c r="B125" s="873"/>
      <c r="C125" s="501"/>
      <c r="D125" s="874"/>
      <c r="E125" s="874"/>
      <c r="F125" s="737"/>
      <c r="G125" s="773">
        <f t="shared" ref="G125:H125" si="130">K125+M125+O125+Q125+S125+U125+W125+Y125+AA125+AC125+AE125+AG125+AI125+AK125+AM125+AO125+AQ125+AS125+AU125+AW125+AY125+BA125+BC125+BE125+BG125+BI125+BK125+BM125+BO125+BQ125+BS125</f>
        <v>0</v>
      </c>
      <c r="H125" s="671">
        <f t="shared" si="130"/>
        <v>0</v>
      </c>
      <c r="I125" s="774">
        <f t="shared" si="6"/>
        <v>0</v>
      </c>
      <c r="J125" s="406"/>
      <c r="K125" s="640"/>
      <c r="L125" s="642"/>
      <c r="M125" s="640"/>
      <c r="N125" s="642"/>
      <c r="O125" s="640"/>
      <c r="P125" s="642"/>
      <c r="Q125" s="640"/>
      <c r="R125" s="642"/>
      <c r="S125" s="640"/>
      <c r="T125" s="642"/>
      <c r="U125" s="640"/>
      <c r="V125" s="642"/>
      <c r="W125" s="640"/>
      <c r="X125" s="642"/>
      <c r="Y125" s="640"/>
      <c r="Z125" s="642"/>
      <c r="AA125" s="640"/>
      <c r="AB125" s="642"/>
      <c r="AC125" s="640"/>
      <c r="AD125" s="642"/>
      <c r="AE125" s="640"/>
      <c r="AF125" s="642"/>
      <c r="AG125" s="640"/>
      <c r="AH125" s="642"/>
      <c r="AI125" s="640"/>
      <c r="AJ125" s="642"/>
      <c r="AK125" s="640"/>
      <c r="AL125" s="642"/>
      <c r="AM125" s="640"/>
      <c r="AN125" s="642"/>
      <c r="AO125" s="640"/>
      <c r="AP125" s="642"/>
      <c r="AQ125" s="640"/>
      <c r="AR125" s="642"/>
      <c r="AS125" s="640"/>
      <c r="AT125" s="642"/>
      <c r="AU125" s="640"/>
      <c r="AV125" s="642"/>
      <c r="AW125" s="640"/>
      <c r="AX125" s="642"/>
      <c r="AY125" s="640"/>
      <c r="AZ125" s="642"/>
      <c r="BA125" s="640"/>
      <c r="BB125" s="642"/>
      <c r="BC125" s="640"/>
      <c r="BD125" s="642"/>
      <c r="BE125" s="640"/>
      <c r="BF125" s="642"/>
      <c r="BG125" s="640"/>
      <c r="BH125" s="642"/>
      <c r="BI125" s="640"/>
      <c r="BJ125" s="642"/>
      <c r="BK125" s="640"/>
      <c r="BL125" s="642"/>
      <c r="BM125" s="640"/>
      <c r="BN125" s="642"/>
      <c r="BO125" s="640"/>
      <c r="BP125" s="642"/>
      <c r="BQ125" s="640"/>
      <c r="BR125" s="642"/>
      <c r="BS125" s="640"/>
      <c r="BT125" s="642"/>
      <c r="BU125" s="643">
        <f t="shared" si="7"/>
        <v>0</v>
      </c>
      <c r="BV125" s="644">
        <f t="shared" si="8"/>
        <v>0</v>
      </c>
      <c r="BW125" s="776">
        <f t="shared" si="9"/>
        <v>0</v>
      </c>
      <c r="BX125" s="644">
        <f t="shared" si="10"/>
        <v>0</v>
      </c>
      <c r="BY125" s="645"/>
      <c r="BZ125" s="338"/>
      <c r="CA125" s="338"/>
      <c r="CB125" s="338"/>
      <c r="CC125" s="338"/>
      <c r="CD125" s="338"/>
      <c r="CE125" s="338"/>
    </row>
    <row r="126" ht="15.75" customHeight="1">
      <c r="A126" s="821">
        <v>131.0</v>
      </c>
      <c r="B126" s="873"/>
      <c r="C126" s="501"/>
      <c r="D126" s="874"/>
      <c r="E126" s="874"/>
      <c r="F126" s="737"/>
      <c r="G126" s="773">
        <f t="shared" ref="G126:H126" si="131">K126+M126+O126+Q126+S126+U126+W126+Y126+AA126+AC126+AE126+AG126+AI126+AK126+AM126+AO126+AQ126+AS126+AU126+AW126+AY126+BA126+BC126+BE126+BG126+BI126+BK126+BM126+BO126+BQ126+BS126</f>
        <v>0</v>
      </c>
      <c r="H126" s="671">
        <f t="shared" si="131"/>
        <v>0</v>
      </c>
      <c r="I126" s="774">
        <f t="shared" si="6"/>
        <v>0</v>
      </c>
      <c r="J126" s="406"/>
      <c r="K126" s="640"/>
      <c r="L126" s="642"/>
      <c r="M126" s="640"/>
      <c r="N126" s="642"/>
      <c r="O126" s="640"/>
      <c r="P126" s="642"/>
      <c r="Q126" s="640"/>
      <c r="R126" s="642"/>
      <c r="S126" s="640"/>
      <c r="T126" s="642"/>
      <c r="U126" s="640"/>
      <c r="V126" s="642"/>
      <c r="W126" s="640"/>
      <c r="X126" s="642"/>
      <c r="Y126" s="640"/>
      <c r="Z126" s="642"/>
      <c r="AA126" s="640"/>
      <c r="AB126" s="642"/>
      <c r="AC126" s="640"/>
      <c r="AD126" s="642"/>
      <c r="AE126" s="640"/>
      <c r="AF126" s="642"/>
      <c r="AG126" s="640"/>
      <c r="AH126" s="642"/>
      <c r="AI126" s="640"/>
      <c r="AJ126" s="642"/>
      <c r="AK126" s="640"/>
      <c r="AL126" s="642"/>
      <c r="AM126" s="640"/>
      <c r="AN126" s="642"/>
      <c r="AO126" s="640"/>
      <c r="AP126" s="642"/>
      <c r="AQ126" s="640"/>
      <c r="AR126" s="642"/>
      <c r="AS126" s="640"/>
      <c r="AT126" s="642"/>
      <c r="AU126" s="640"/>
      <c r="AV126" s="642"/>
      <c r="AW126" s="640"/>
      <c r="AX126" s="642"/>
      <c r="AY126" s="640"/>
      <c r="AZ126" s="642"/>
      <c r="BA126" s="640"/>
      <c r="BB126" s="642"/>
      <c r="BC126" s="640"/>
      <c r="BD126" s="642"/>
      <c r="BE126" s="640"/>
      <c r="BF126" s="642"/>
      <c r="BG126" s="640"/>
      <c r="BH126" s="642"/>
      <c r="BI126" s="640"/>
      <c r="BJ126" s="642"/>
      <c r="BK126" s="640"/>
      <c r="BL126" s="642"/>
      <c r="BM126" s="640"/>
      <c r="BN126" s="642"/>
      <c r="BO126" s="640"/>
      <c r="BP126" s="642"/>
      <c r="BQ126" s="640"/>
      <c r="BR126" s="642"/>
      <c r="BS126" s="640"/>
      <c r="BT126" s="642"/>
      <c r="BU126" s="643">
        <f t="shared" si="7"/>
        <v>0</v>
      </c>
      <c r="BV126" s="644">
        <f t="shared" si="8"/>
        <v>0</v>
      </c>
      <c r="BW126" s="776">
        <f t="shared" si="9"/>
        <v>0</v>
      </c>
      <c r="BX126" s="644">
        <f t="shared" si="10"/>
        <v>0</v>
      </c>
      <c r="BY126" s="645"/>
      <c r="BZ126" s="338"/>
      <c r="CA126" s="338"/>
      <c r="CB126" s="338"/>
      <c r="CC126" s="338"/>
      <c r="CD126" s="338"/>
      <c r="CE126" s="338"/>
    </row>
    <row r="127" ht="15.75" customHeight="1">
      <c r="A127" s="821">
        <v>132.0</v>
      </c>
      <c r="B127" s="873"/>
      <c r="C127" s="501"/>
      <c r="D127" s="874"/>
      <c r="E127" s="874"/>
      <c r="F127" s="737"/>
      <c r="G127" s="773">
        <f t="shared" ref="G127:H127" si="132">K127+M127+O127+Q127+S127+U127+W127+Y127+AA127+AC127+AE127+AG127+AI127+AK127+AM127+AO127+AQ127+AS127+AU127+AW127+AY127+BA127+BC127+BE127+BG127+BI127+BK127+BM127+BO127+BQ127+BS127</f>
        <v>0</v>
      </c>
      <c r="H127" s="671">
        <f t="shared" si="132"/>
        <v>0</v>
      </c>
      <c r="I127" s="774">
        <f t="shared" si="6"/>
        <v>0</v>
      </c>
      <c r="J127" s="406"/>
      <c r="K127" s="640"/>
      <c r="L127" s="642"/>
      <c r="M127" s="640"/>
      <c r="N127" s="642"/>
      <c r="O127" s="640"/>
      <c r="P127" s="642"/>
      <c r="Q127" s="640"/>
      <c r="R127" s="642"/>
      <c r="S127" s="640"/>
      <c r="T127" s="642"/>
      <c r="U127" s="640"/>
      <c r="V127" s="642"/>
      <c r="W127" s="640"/>
      <c r="X127" s="642"/>
      <c r="Y127" s="640"/>
      <c r="Z127" s="642"/>
      <c r="AA127" s="640"/>
      <c r="AB127" s="642"/>
      <c r="AC127" s="640"/>
      <c r="AD127" s="642"/>
      <c r="AE127" s="640"/>
      <c r="AF127" s="642"/>
      <c r="AG127" s="640"/>
      <c r="AH127" s="642"/>
      <c r="AI127" s="640"/>
      <c r="AJ127" s="642"/>
      <c r="AK127" s="640"/>
      <c r="AL127" s="642"/>
      <c r="AM127" s="640"/>
      <c r="AN127" s="642"/>
      <c r="AO127" s="640"/>
      <c r="AP127" s="642"/>
      <c r="AQ127" s="640"/>
      <c r="AR127" s="642"/>
      <c r="AS127" s="640"/>
      <c r="AT127" s="642"/>
      <c r="AU127" s="640"/>
      <c r="AV127" s="642"/>
      <c r="AW127" s="640"/>
      <c r="AX127" s="642"/>
      <c r="AY127" s="640"/>
      <c r="AZ127" s="642"/>
      <c r="BA127" s="640"/>
      <c r="BB127" s="642"/>
      <c r="BC127" s="640"/>
      <c r="BD127" s="642"/>
      <c r="BE127" s="640"/>
      <c r="BF127" s="642"/>
      <c r="BG127" s="640"/>
      <c r="BH127" s="642"/>
      <c r="BI127" s="640"/>
      <c r="BJ127" s="642"/>
      <c r="BK127" s="640"/>
      <c r="BL127" s="642"/>
      <c r="BM127" s="640"/>
      <c r="BN127" s="642"/>
      <c r="BO127" s="640"/>
      <c r="BP127" s="642"/>
      <c r="BQ127" s="640"/>
      <c r="BR127" s="642"/>
      <c r="BS127" s="640"/>
      <c r="BT127" s="642"/>
      <c r="BU127" s="643">
        <f t="shared" si="7"/>
        <v>0</v>
      </c>
      <c r="BV127" s="644">
        <f t="shared" si="8"/>
        <v>0</v>
      </c>
      <c r="BW127" s="776">
        <f t="shared" si="9"/>
        <v>0</v>
      </c>
      <c r="BX127" s="644">
        <f t="shared" si="10"/>
        <v>0</v>
      </c>
      <c r="BY127" s="645"/>
      <c r="BZ127" s="338"/>
      <c r="CA127" s="338"/>
      <c r="CB127" s="338"/>
      <c r="CC127" s="338"/>
      <c r="CD127" s="338"/>
      <c r="CE127" s="338"/>
    </row>
    <row r="128" ht="15.75" customHeight="1">
      <c r="A128" s="821">
        <v>133.0</v>
      </c>
      <c r="B128" s="873"/>
      <c r="C128" s="501"/>
      <c r="D128" s="874"/>
      <c r="E128" s="874"/>
      <c r="F128" s="737"/>
      <c r="G128" s="773">
        <f t="shared" ref="G128:H128" si="133">K128+M128+O128+Q128+S128+U128+W128+Y128+AA128+AC128+AE128+AG128+AI128+AK128+AM128+AO128+AQ128+AS128+AU128+AW128+AY128+BA128+BC128+BE128+BG128+BI128+BK128+BM128+BO128+BQ128+BS128</f>
        <v>0</v>
      </c>
      <c r="H128" s="671">
        <f t="shared" si="133"/>
        <v>0</v>
      </c>
      <c r="I128" s="774">
        <f t="shared" si="6"/>
        <v>0</v>
      </c>
      <c r="J128" s="406"/>
      <c r="K128" s="640"/>
      <c r="L128" s="642"/>
      <c r="M128" s="640"/>
      <c r="N128" s="642"/>
      <c r="O128" s="640"/>
      <c r="P128" s="642"/>
      <c r="Q128" s="640"/>
      <c r="R128" s="642"/>
      <c r="S128" s="640"/>
      <c r="T128" s="642"/>
      <c r="U128" s="640"/>
      <c r="V128" s="642"/>
      <c r="W128" s="640"/>
      <c r="X128" s="642"/>
      <c r="Y128" s="640"/>
      <c r="Z128" s="642"/>
      <c r="AA128" s="640"/>
      <c r="AB128" s="642"/>
      <c r="AC128" s="640"/>
      <c r="AD128" s="642"/>
      <c r="AE128" s="640"/>
      <c r="AF128" s="642"/>
      <c r="AG128" s="640"/>
      <c r="AH128" s="642"/>
      <c r="AI128" s="640"/>
      <c r="AJ128" s="642"/>
      <c r="AK128" s="640"/>
      <c r="AL128" s="642"/>
      <c r="AM128" s="640"/>
      <c r="AN128" s="642"/>
      <c r="AO128" s="640"/>
      <c r="AP128" s="642"/>
      <c r="AQ128" s="640"/>
      <c r="AR128" s="642"/>
      <c r="AS128" s="640"/>
      <c r="AT128" s="642"/>
      <c r="AU128" s="640"/>
      <c r="AV128" s="642"/>
      <c r="AW128" s="640"/>
      <c r="AX128" s="642"/>
      <c r="AY128" s="640"/>
      <c r="AZ128" s="642"/>
      <c r="BA128" s="640"/>
      <c r="BB128" s="642"/>
      <c r="BC128" s="640"/>
      <c r="BD128" s="642"/>
      <c r="BE128" s="640"/>
      <c r="BF128" s="642"/>
      <c r="BG128" s="640"/>
      <c r="BH128" s="642"/>
      <c r="BI128" s="640"/>
      <c r="BJ128" s="642"/>
      <c r="BK128" s="640"/>
      <c r="BL128" s="642"/>
      <c r="BM128" s="640"/>
      <c r="BN128" s="642"/>
      <c r="BO128" s="640"/>
      <c r="BP128" s="642"/>
      <c r="BQ128" s="640"/>
      <c r="BR128" s="642"/>
      <c r="BS128" s="640"/>
      <c r="BT128" s="642"/>
      <c r="BU128" s="643">
        <f t="shared" si="7"/>
        <v>0</v>
      </c>
      <c r="BV128" s="644">
        <f t="shared" si="8"/>
        <v>0</v>
      </c>
      <c r="BW128" s="776">
        <f t="shared" si="9"/>
        <v>0</v>
      </c>
      <c r="BX128" s="644">
        <f t="shared" si="10"/>
        <v>0</v>
      </c>
      <c r="BY128" s="645"/>
      <c r="BZ128" s="338"/>
      <c r="CA128" s="338"/>
      <c r="CB128" s="338"/>
      <c r="CC128" s="338"/>
      <c r="CD128" s="338"/>
      <c r="CE128" s="338"/>
    </row>
    <row r="129" ht="15.75" customHeight="1">
      <c r="A129" s="821">
        <v>134.0</v>
      </c>
      <c r="B129" s="873"/>
      <c r="C129" s="501"/>
      <c r="D129" s="874"/>
      <c r="E129" s="874"/>
      <c r="F129" s="737"/>
      <c r="G129" s="773">
        <f t="shared" ref="G129:H129" si="134">K129+M129+O129+Q129+S129+U129+W129+Y129+AA129+AC129+AE129+AG129+AI129+AK129+AM129+AO129+AQ129+AS129+AU129+AW129+AY129+BA129+BC129+BE129+BG129+BI129+BK129+BM129+BO129+BQ129+BS129</f>
        <v>0</v>
      </c>
      <c r="H129" s="671">
        <f t="shared" si="134"/>
        <v>0</v>
      </c>
      <c r="I129" s="774">
        <f t="shared" si="6"/>
        <v>0</v>
      </c>
      <c r="J129" s="406"/>
      <c r="K129" s="640"/>
      <c r="L129" s="642"/>
      <c r="M129" s="640"/>
      <c r="N129" s="642"/>
      <c r="O129" s="640"/>
      <c r="P129" s="642"/>
      <c r="Q129" s="640"/>
      <c r="R129" s="642"/>
      <c r="S129" s="640"/>
      <c r="T129" s="642"/>
      <c r="U129" s="640"/>
      <c r="V129" s="642"/>
      <c r="W129" s="640"/>
      <c r="X129" s="642"/>
      <c r="Y129" s="640"/>
      <c r="Z129" s="642"/>
      <c r="AA129" s="640"/>
      <c r="AB129" s="642"/>
      <c r="AC129" s="640"/>
      <c r="AD129" s="642"/>
      <c r="AE129" s="640"/>
      <c r="AF129" s="642"/>
      <c r="AG129" s="640"/>
      <c r="AH129" s="642"/>
      <c r="AI129" s="640"/>
      <c r="AJ129" s="642"/>
      <c r="AK129" s="640"/>
      <c r="AL129" s="642"/>
      <c r="AM129" s="640"/>
      <c r="AN129" s="642"/>
      <c r="AO129" s="640"/>
      <c r="AP129" s="642"/>
      <c r="AQ129" s="640"/>
      <c r="AR129" s="642"/>
      <c r="AS129" s="640"/>
      <c r="AT129" s="642"/>
      <c r="AU129" s="640"/>
      <c r="AV129" s="642"/>
      <c r="AW129" s="640"/>
      <c r="AX129" s="642"/>
      <c r="AY129" s="640"/>
      <c r="AZ129" s="642"/>
      <c r="BA129" s="640"/>
      <c r="BB129" s="642"/>
      <c r="BC129" s="640"/>
      <c r="BD129" s="642"/>
      <c r="BE129" s="640"/>
      <c r="BF129" s="642"/>
      <c r="BG129" s="640"/>
      <c r="BH129" s="642"/>
      <c r="BI129" s="640"/>
      <c r="BJ129" s="642"/>
      <c r="BK129" s="640"/>
      <c r="BL129" s="642"/>
      <c r="BM129" s="640"/>
      <c r="BN129" s="642"/>
      <c r="BO129" s="640"/>
      <c r="BP129" s="642"/>
      <c r="BQ129" s="640"/>
      <c r="BR129" s="642"/>
      <c r="BS129" s="640"/>
      <c r="BT129" s="642"/>
      <c r="BU129" s="643">
        <f t="shared" si="7"/>
        <v>0</v>
      </c>
      <c r="BV129" s="644">
        <f t="shared" si="8"/>
        <v>0</v>
      </c>
      <c r="BW129" s="776">
        <f t="shared" si="9"/>
        <v>0</v>
      </c>
      <c r="BX129" s="644">
        <f t="shared" si="10"/>
        <v>0</v>
      </c>
      <c r="BY129" s="645"/>
      <c r="BZ129" s="338"/>
      <c r="CA129" s="338"/>
      <c r="CB129" s="338"/>
      <c r="CC129" s="338"/>
      <c r="CD129" s="338"/>
      <c r="CE129" s="338"/>
    </row>
    <row r="130" ht="15.75" customHeight="1">
      <c r="A130" s="821">
        <v>135.0</v>
      </c>
      <c r="B130" s="873"/>
      <c r="C130" s="501"/>
      <c r="D130" s="874"/>
      <c r="E130" s="874"/>
      <c r="F130" s="737"/>
      <c r="G130" s="773">
        <f t="shared" ref="G130:H130" si="135">K130+M130+O130+Q130+S130+U130+W130+Y130+AA130+AC130+AE130+AG130+AI130+AK130+AM130+AO130+AQ130+AS130+AU130+AW130+AY130+BA130+BC130+BE130+BG130+BI130+BK130+BM130+BO130+BQ130+BS130</f>
        <v>0</v>
      </c>
      <c r="H130" s="671">
        <f t="shared" si="135"/>
        <v>0</v>
      </c>
      <c r="I130" s="774">
        <f t="shared" si="6"/>
        <v>0</v>
      </c>
      <c r="J130" s="406"/>
      <c r="K130" s="640"/>
      <c r="L130" s="642"/>
      <c r="M130" s="640"/>
      <c r="N130" s="642"/>
      <c r="O130" s="640"/>
      <c r="P130" s="642"/>
      <c r="Q130" s="640"/>
      <c r="R130" s="642"/>
      <c r="S130" s="640"/>
      <c r="T130" s="642"/>
      <c r="U130" s="640"/>
      <c r="V130" s="642"/>
      <c r="W130" s="640"/>
      <c r="X130" s="642"/>
      <c r="Y130" s="640"/>
      <c r="Z130" s="642"/>
      <c r="AA130" s="640"/>
      <c r="AB130" s="642"/>
      <c r="AC130" s="640"/>
      <c r="AD130" s="642"/>
      <c r="AE130" s="640"/>
      <c r="AF130" s="642"/>
      <c r="AG130" s="640"/>
      <c r="AH130" s="642"/>
      <c r="AI130" s="640"/>
      <c r="AJ130" s="642"/>
      <c r="AK130" s="640"/>
      <c r="AL130" s="642"/>
      <c r="AM130" s="640"/>
      <c r="AN130" s="642"/>
      <c r="AO130" s="640"/>
      <c r="AP130" s="642"/>
      <c r="AQ130" s="640"/>
      <c r="AR130" s="642"/>
      <c r="AS130" s="640"/>
      <c r="AT130" s="642"/>
      <c r="AU130" s="640"/>
      <c r="AV130" s="642"/>
      <c r="AW130" s="640"/>
      <c r="AX130" s="642"/>
      <c r="AY130" s="640"/>
      <c r="AZ130" s="642"/>
      <c r="BA130" s="640"/>
      <c r="BB130" s="642"/>
      <c r="BC130" s="640"/>
      <c r="BD130" s="642"/>
      <c r="BE130" s="640"/>
      <c r="BF130" s="642"/>
      <c r="BG130" s="640"/>
      <c r="BH130" s="642"/>
      <c r="BI130" s="640"/>
      <c r="BJ130" s="642"/>
      <c r="BK130" s="640"/>
      <c r="BL130" s="642"/>
      <c r="BM130" s="640"/>
      <c r="BN130" s="642"/>
      <c r="BO130" s="640"/>
      <c r="BP130" s="642"/>
      <c r="BQ130" s="640"/>
      <c r="BR130" s="642"/>
      <c r="BS130" s="640"/>
      <c r="BT130" s="642"/>
      <c r="BU130" s="643">
        <f t="shared" si="7"/>
        <v>0</v>
      </c>
      <c r="BV130" s="644">
        <f t="shared" si="8"/>
        <v>0</v>
      </c>
      <c r="BW130" s="776">
        <f t="shared" si="9"/>
        <v>0</v>
      </c>
      <c r="BX130" s="644">
        <f t="shared" si="10"/>
        <v>0</v>
      </c>
      <c r="BY130" s="645"/>
      <c r="BZ130" s="338"/>
      <c r="CA130" s="338"/>
      <c r="CB130" s="338"/>
      <c r="CC130" s="338"/>
      <c r="CD130" s="338"/>
      <c r="CE130" s="338"/>
    </row>
    <row r="131" ht="15.75" customHeight="1">
      <c r="A131" s="821">
        <v>136.0</v>
      </c>
      <c r="B131" s="873"/>
      <c r="C131" s="501"/>
      <c r="D131" s="874"/>
      <c r="E131" s="874"/>
      <c r="F131" s="737"/>
      <c r="G131" s="773">
        <f t="shared" ref="G131:H131" si="136">K131+M131+O131+Q131+S131+U131+W131+Y131+AA131+AC131+AE131+AG131+AI131+AK131+AM131+AO131+AQ131+AS131+AU131+AW131+AY131+BA131+BC131+BE131+BG131+BI131+BK131+BM131+BO131+BQ131+BS131</f>
        <v>0</v>
      </c>
      <c r="H131" s="671">
        <f t="shared" si="136"/>
        <v>0</v>
      </c>
      <c r="I131" s="774">
        <f t="shared" si="6"/>
        <v>0</v>
      </c>
      <c r="J131" s="406"/>
      <c r="K131" s="640"/>
      <c r="L131" s="642"/>
      <c r="M131" s="640"/>
      <c r="N131" s="642"/>
      <c r="O131" s="640"/>
      <c r="P131" s="642"/>
      <c r="Q131" s="640"/>
      <c r="R131" s="642"/>
      <c r="S131" s="640"/>
      <c r="T131" s="642"/>
      <c r="U131" s="640"/>
      <c r="V131" s="642"/>
      <c r="W131" s="640"/>
      <c r="X131" s="642"/>
      <c r="Y131" s="640"/>
      <c r="Z131" s="642"/>
      <c r="AA131" s="640"/>
      <c r="AB131" s="642"/>
      <c r="AC131" s="640"/>
      <c r="AD131" s="642"/>
      <c r="AE131" s="640"/>
      <c r="AF131" s="642"/>
      <c r="AG131" s="640"/>
      <c r="AH131" s="642"/>
      <c r="AI131" s="640"/>
      <c r="AJ131" s="642"/>
      <c r="AK131" s="640"/>
      <c r="AL131" s="642"/>
      <c r="AM131" s="640"/>
      <c r="AN131" s="642"/>
      <c r="AO131" s="640"/>
      <c r="AP131" s="642"/>
      <c r="AQ131" s="640"/>
      <c r="AR131" s="642"/>
      <c r="AS131" s="640"/>
      <c r="AT131" s="642"/>
      <c r="AU131" s="640"/>
      <c r="AV131" s="642"/>
      <c r="AW131" s="640"/>
      <c r="AX131" s="642"/>
      <c r="AY131" s="640"/>
      <c r="AZ131" s="642"/>
      <c r="BA131" s="640"/>
      <c r="BB131" s="642"/>
      <c r="BC131" s="640"/>
      <c r="BD131" s="642"/>
      <c r="BE131" s="640"/>
      <c r="BF131" s="642"/>
      <c r="BG131" s="640"/>
      <c r="BH131" s="642"/>
      <c r="BI131" s="640"/>
      <c r="BJ131" s="642"/>
      <c r="BK131" s="640"/>
      <c r="BL131" s="642"/>
      <c r="BM131" s="640"/>
      <c r="BN131" s="642"/>
      <c r="BO131" s="640"/>
      <c r="BP131" s="642"/>
      <c r="BQ131" s="640"/>
      <c r="BR131" s="642"/>
      <c r="BS131" s="640"/>
      <c r="BT131" s="642"/>
      <c r="BU131" s="643">
        <f t="shared" si="7"/>
        <v>0</v>
      </c>
      <c r="BV131" s="644">
        <f t="shared" si="8"/>
        <v>0</v>
      </c>
      <c r="BW131" s="776">
        <f t="shared" si="9"/>
        <v>0</v>
      </c>
      <c r="BX131" s="644">
        <f t="shared" si="10"/>
        <v>0</v>
      </c>
      <c r="BY131" s="645"/>
      <c r="BZ131" s="338"/>
      <c r="CA131" s="338"/>
      <c r="CB131" s="338"/>
      <c r="CC131" s="338"/>
      <c r="CD131" s="338"/>
      <c r="CE131" s="338"/>
    </row>
    <row r="132" ht="15.75" customHeight="1">
      <c r="A132" s="821">
        <v>137.0</v>
      </c>
      <c r="B132" s="873"/>
      <c r="C132" s="501"/>
      <c r="D132" s="874"/>
      <c r="E132" s="874"/>
      <c r="F132" s="737"/>
      <c r="G132" s="773">
        <f t="shared" ref="G132:H132" si="137">K132+M132+O132+Q132+S132+U132+W132+Y132+AA132+AC132+AE132+AG132+AI132+AK132+AM132+AO132+AQ132+AS132+AU132+AW132+AY132+BA132+BC132+BE132+BG132+BI132+BK132+BM132+BO132+BQ132+BS132</f>
        <v>0</v>
      </c>
      <c r="H132" s="671">
        <f t="shared" si="137"/>
        <v>0</v>
      </c>
      <c r="I132" s="774">
        <f t="shared" si="6"/>
        <v>0</v>
      </c>
      <c r="J132" s="406"/>
      <c r="K132" s="640"/>
      <c r="L132" s="642"/>
      <c r="M132" s="640"/>
      <c r="N132" s="642"/>
      <c r="O132" s="640"/>
      <c r="P132" s="642"/>
      <c r="Q132" s="640"/>
      <c r="R132" s="642"/>
      <c r="S132" s="640"/>
      <c r="T132" s="642"/>
      <c r="U132" s="640"/>
      <c r="V132" s="642"/>
      <c r="W132" s="640"/>
      <c r="X132" s="642"/>
      <c r="Y132" s="640"/>
      <c r="Z132" s="642"/>
      <c r="AA132" s="640"/>
      <c r="AB132" s="642"/>
      <c r="AC132" s="640"/>
      <c r="AD132" s="642"/>
      <c r="AE132" s="640"/>
      <c r="AF132" s="642"/>
      <c r="AG132" s="640"/>
      <c r="AH132" s="642"/>
      <c r="AI132" s="640"/>
      <c r="AJ132" s="642"/>
      <c r="AK132" s="640"/>
      <c r="AL132" s="642"/>
      <c r="AM132" s="640"/>
      <c r="AN132" s="642"/>
      <c r="AO132" s="640"/>
      <c r="AP132" s="642"/>
      <c r="AQ132" s="640"/>
      <c r="AR132" s="642"/>
      <c r="AS132" s="640"/>
      <c r="AT132" s="642"/>
      <c r="AU132" s="640"/>
      <c r="AV132" s="642"/>
      <c r="AW132" s="640"/>
      <c r="AX132" s="642"/>
      <c r="AY132" s="640"/>
      <c r="AZ132" s="642"/>
      <c r="BA132" s="640"/>
      <c r="BB132" s="642"/>
      <c r="BC132" s="640"/>
      <c r="BD132" s="642"/>
      <c r="BE132" s="640"/>
      <c r="BF132" s="642"/>
      <c r="BG132" s="640"/>
      <c r="BH132" s="642"/>
      <c r="BI132" s="640"/>
      <c r="BJ132" s="642"/>
      <c r="BK132" s="640"/>
      <c r="BL132" s="642"/>
      <c r="BM132" s="640"/>
      <c r="BN132" s="642"/>
      <c r="BO132" s="640"/>
      <c r="BP132" s="642"/>
      <c r="BQ132" s="640"/>
      <c r="BR132" s="642"/>
      <c r="BS132" s="640"/>
      <c r="BT132" s="642"/>
      <c r="BU132" s="643">
        <f t="shared" si="7"/>
        <v>0</v>
      </c>
      <c r="BV132" s="644">
        <f t="shared" si="8"/>
        <v>0</v>
      </c>
      <c r="BW132" s="776">
        <f t="shared" si="9"/>
        <v>0</v>
      </c>
      <c r="BX132" s="644">
        <f t="shared" si="10"/>
        <v>0</v>
      </c>
      <c r="BY132" s="645"/>
      <c r="BZ132" s="338"/>
      <c r="CA132" s="338"/>
      <c r="CB132" s="338"/>
      <c r="CC132" s="338"/>
      <c r="CD132" s="338"/>
      <c r="CE132" s="338"/>
    </row>
    <row r="133" ht="15.75" customHeight="1">
      <c r="A133" s="821">
        <v>138.0</v>
      </c>
      <c r="B133" s="873"/>
      <c r="C133" s="501"/>
      <c r="D133" s="874"/>
      <c r="E133" s="874"/>
      <c r="F133" s="737"/>
      <c r="G133" s="773">
        <f t="shared" ref="G133:H133" si="138">K133+M133+O133+Q133+S133+U133+W133+Y133+AA133+AC133+AE133+AG133+AI133+AK133+AM133+AO133+AQ133+AS133+AU133+AW133+AY133+BA133+BC133+BE133+BG133+BI133+BK133+BM133+BO133+BQ133+BS133</f>
        <v>0</v>
      </c>
      <c r="H133" s="671">
        <f t="shared" si="138"/>
        <v>0</v>
      </c>
      <c r="I133" s="774">
        <f t="shared" si="6"/>
        <v>0</v>
      </c>
      <c r="J133" s="406"/>
      <c r="K133" s="640"/>
      <c r="L133" s="642"/>
      <c r="M133" s="640"/>
      <c r="N133" s="642"/>
      <c r="O133" s="640"/>
      <c r="P133" s="642"/>
      <c r="Q133" s="640"/>
      <c r="R133" s="642"/>
      <c r="S133" s="640"/>
      <c r="T133" s="642"/>
      <c r="U133" s="640"/>
      <c r="V133" s="642"/>
      <c r="W133" s="640"/>
      <c r="X133" s="642"/>
      <c r="Y133" s="640"/>
      <c r="Z133" s="642"/>
      <c r="AA133" s="640"/>
      <c r="AB133" s="642"/>
      <c r="AC133" s="640"/>
      <c r="AD133" s="642"/>
      <c r="AE133" s="640"/>
      <c r="AF133" s="642"/>
      <c r="AG133" s="640"/>
      <c r="AH133" s="642"/>
      <c r="AI133" s="640"/>
      <c r="AJ133" s="642"/>
      <c r="AK133" s="640"/>
      <c r="AL133" s="642"/>
      <c r="AM133" s="640"/>
      <c r="AN133" s="642"/>
      <c r="AO133" s="640"/>
      <c r="AP133" s="642"/>
      <c r="AQ133" s="640"/>
      <c r="AR133" s="642"/>
      <c r="AS133" s="640"/>
      <c r="AT133" s="642"/>
      <c r="AU133" s="640"/>
      <c r="AV133" s="642"/>
      <c r="AW133" s="640"/>
      <c r="AX133" s="642"/>
      <c r="AY133" s="640"/>
      <c r="AZ133" s="642"/>
      <c r="BA133" s="640"/>
      <c r="BB133" s="642"/>
      <c r="BC133" s="640"/>
      <c r="BD133" s="642"/>
      <c r="BE133" s="640"/>
      <c r="BF133" s="642"/>
      <c r="BG133" s="640"/>
      <c r="BH133" s="642"/>
      <c r="BI133" s="640"/>
      <c r="BJ133" s="642"/>
      <c r="BK133" s="640"/>
      <c r="BL133" s="642"/>
      <c r="BM133" s="640"/>
      <c r="BN133" s="642"/>
      <c r="BO133" s="640"/>
      <c r="BP133" s="642"/>
      <c r="BQ133" s="640"/>
      <c r="BR133" s="642"/>
      <c r="BS133" s="640"/>
      <c r="BT133" s="642"/>
      <c r="BU133" s="643">
        <f t="shared" si="7"/>
        <v>0</v>
      </c>
      <c r="BV133" s="644">
        <f t="shared" si="8"/>
        <v>0</v>
      </c>
      <c r="BW133" s="776">
        <f t="shared" si="9"/>
        <v>0</v>
      </c>
      <c r="BX133" s="644">
        <f t="shared" si="10"/>
        <v>0</v>
      </c>
      <c r="BY133" s="645"/>
      <c r="BZ133" s="338"/>
      <c r="CA133" s="338"/>
      <c r="CB133" s="338"/>
      <c r="CC133" s="338"/>
      <c r="CD133" s="338"/>
      <c r="CE133" s="338"/>
    </row>
    <row r="134" ht="15.75" customHeight="1">
      <c r="A134" s="821">
        <v>139.0</v>
      </c>
      <c r="B134" s="873"/>
      <c r="C134" s="501"/>
      <c r="D134" s="874"/>
      <c r="E134" s="874"/>
      <c r="F134" s="737"/>
      <c r="G134" s="773">
        <f t="shared" ref="G134:H134" si="139">K134+M134+O134+Q134+S134+U134+W134+Y134+AA134+AC134+AE134+AG134+AI134+AK134+AM134+AO134+AQ134+AS134+AU134+AW134+AY134+BA134+BC134+BE134+BG134+BI134+BK134+BM134+BO134+BQ134+BS134</f>
        <v>0</v>
      </c>
      <c r="H134" s="671">
        <f t="shared" si="139"/>
        <v>0</v>
      </c>
      <c r="I134" s="774">
        <f t="shared" si="6"/>
        <v>0</v>
      </c>
      <c r="J134" s="406"/>
      <c r="K134" s="640"/>
      <c r="L134" s="642"/>
      <c r="M134" s="640"/>
      <c r="N134" s="642"/>
      <c r="O134" s="640"/>
      <c r="P134" s="642"/>
      <c r="Q134" s="640"/>
      <c r="R134" s="642"/>
      <c r="S134" s="640"/>
      <c r="T134" s="642"/>
      <c r="U134" s="640"/>
      <c r="V134" s="642"/>
      <c r="W134" s="640"/>
      <c r="X134" s="642"/>
      <c r="Y134" s="640"/>
      <c r="Z134" s="642"/>
      <c r="AA134" s="640"/>
      <c r="AB134" s="642"/>
      <c r="AC134" s="640"/>
      <c r="AD134" s="642"/>
      <c r="AE134" s="640"/>
      <c r="AF134" s="642"/>
      <c r="AG134" s="640"/>
      <c r="AH134" s="642"/>
      <c r="AI134" s="640"/>
      <c r="AJ134" s="642"/>
      <c r="AK134" s="640"/>
      <c r="AL134" s="642"/>
      <c r="AM134" s="640"/>
      <c r="AN134" s="642"/>
      <c r="AO134" s="640"/>
      <c r="AP134" s="642"/>
      <c r="AQ134" s="640"/>
      <c r="AR134" s="642"/>
      <c r="AS134" s="640"/>
      <c r="AT134" s="642"/>
      <c r="AU134" s="640"/>
      <c r="AV134" s="642"/>
      <c r="AW134" s="640"/>
      <c r="AX134" s="642"/>
      <c r="AY134" s="640"/>
      <c r="AZ134" s="642"/>
      <c r="BA134" s="640"/>
      <c r="BB134" s="642"/>
      <c r="BC134" s="640"/>
      <c r="BD134" s="642"/>
      <c r="BE134" s="640"/>
      <c r="BF134" s="642"/>
      <c r="BG134" s="640"/>
      <c r="BH134" s="642"/>
      <c r="BI134" s="640"/>
      <c r="BJ134" s="642"/>
      <c r="BK134" s="640"/>
      <c r="BL134" s="642"/>
      <c r="BM134" s="640"/>
      <c r="BN134" s="642"/>
      <c r="BO134" s="640"/>
      <c r="BP134" s="642"/>
      <c r="BQ134" s="640"/>
      <c r="BR134" s="642"/>
      <c r="BS134" s="640"/>
      <c r="BT134" s="642"/>
      <c r="BU134" s="643">
        <f t="shared" si="7"/>
        <v>0</v>
      </c>
      <c r="BV134" s="644">
        <f t="shared" si="8"/>
        <v>0</v>
      </c>
      <c r="BW134" s="776">
        <f t="shared" si="9"/>
        <v>0</v>
      </c>
      <c r="BX134" s="644">
        <f t="shared" si="10"/>
        <v>0</v>
      </c>
      <c r="BY134" s="645"/>
      <c r="BZ134" s="338"/>
      <c r="CA134" s="338"/>
      <c r="CB134" s="338"/>
      <c r="CC134" s="338"/>
      <c r="CD134" s="338"/>
      <c r="CE134" s="338"/>
    </row>
    <row r="135" ht="15.75" customHeight="1">
      <c r="A135" s="821">
        <v>140.0</v>
      </c>
      <c r="B135" s="873"/>
      <c r="C135" s="501"/>
      <c r="D135" s="874"/>
      <c r="E135" s="874"/>
      <c r="F135" s="737"/>
      <c r="G135" s="773">
        <f t="shared" ref="G135:H135" si="140">K135+M135+O135+Q135+S135+U135+W135+Y135+AA135+AC135+AE135+AG135+AI135+AK135+AM135+AO135+AQ135+AS135+AU135+AW135+AY135+BA135+BC135+BE135+BG135+BI135+BK135+BM135+BO135+BQ135+BS135</f>
        <v>0</v>
      </c>
      <c r="H135" s="671">
        <f t="shared" si="140"/>
        <v>0</v>
      </c>
      <c r="I135" s="774">
        <f t="shared" si="6"/>
        <v>0</v>
      </c>
      <c r="J135" s="406"/>
      <c r="K135" s="640"/>
      <c r="L135" s="642"/>
      <c r="M135" s="640"/>
      <c r="N135" s="642"/>
      <c r="O135" s="640"/>
      <c r="P135" s="642"/>
      <c r="Q135" s="640"/>
      <c r="R135" s="642"/>
      <c r="S135" s="640"/>
      <c r="T135" s="642"/>
      <c r="U135" s="640"/>
      <c r="V135" s="642"/>
      <c r="W135" s="640"/>
      <c r="X135" s="642"/>
      <c r="Y135" s="640"/>
      <c r="Z135" s="642"/>
      <c r="AA135" s="640"/>
      <c r="AB135" s="642"/>
      <c r="AC135" s="640"/>
      <c r="AD135" s="642"/>
      <c r="AE135" s="640"/>
      <c r="AF135" s="642"/>
      <c r="AG135" s="640"/>
      <c r="AH135" s="642"/>
      <c r="AI135" s="640"/>
      <c r="AJ135" s="642"/>
      <c r="AK135" s="640"/>
      <c r="AL135" s="642"/>
      <c r="AM135" s="640"/>
      <c r="AN135" s="642"/>
      <c r="AO135" s="640"/>
      <c r="AP135" s="642"/>
      <c r="AQ135" s="640"/>
      <c r="AR135" s="642"/>
      <c r="AS135" s="640"/>
      <c r="AT135" s="642"/>
      <c r="AU135" s="640"/>
      <c r="AV135" s="642"/>
      <c r="AW135" s="640"/>
      <c r="AX135" s="642"/>
      <c r="AY135" s="640"/>
      <c r="AZ135" s="642"/>
      <c r="BA135" s="640"/>
      <c r="BB135" s="642"/>
      <c r="BC135" s="640"/>
      <c r="BD135" s="642"/>
      <c r="BE135" s="640"/>
      <c r="BF135" s="642"/>
      <c r="BG135" s="640"/>
      <c r="BH135" s="642"/>
      <c r="BI135" s="640"/>
      <c r="BJ135" s="642"/>
      <c r="BK135" s="640"/>
      <c r="BL135" s="642"/>
      <c r="BM135" s="640"/>
      <c r="BN135" s="642"/>
      <c r="BO135" s="640"/>
      <c r="BP135" s="642"/>
      <c r="BQ135" s="640"/>
      <c r="BR135" s="642"/>
      <c r="BS135" s="640"/>
      <c r="BT135" s="642"/>
      <c r="BU135" s="643">
        <f t="shared" si="7"/>
        <v>0</v>
      </c>
      <c r="BV135" s="644">
        <f t="shared" si="8"/>
        <v>0</v>
      </c>
      <c r="BW135" s="776">
        <f t="shared" si="9"/>
        <v>0</v>
      </c>
      <c r="BX135" s="644">
        <f t="shared" si="10"/>
        <v>0</v>
      </c>
      <c r="BY135" s="645"/>
      <c r="BZ135" s="338"/>
      <c r="CA135" s="338"/>
      <c r="CB135" s="338"/>
      <c r="CC135" s="338"/>
      <c r="CD135" s="338"/>
      <c r="CE135" s="338"/>
    </row>
    <row r="136" ht="15.75" customHeight="1">
      <c r="A136" s="821">
        <v>141.0</v>
      </c>
      <c r="B136" s="873"/>
      <c r="C136" s="501"/>
      <c r="D136" s="874"/>
      <c r="E136" s="874"/>
      <c r="F136" s="737"/>
      <c r="G136" s="773">
        <f t="shared" ref="G136:H136" si="141">K136+M136+O136+Q136+S136+U136+W136+Y136+AA136+AC136+AE136+AG136+AI136+AK136+AM136+AO136+AQ136+AS136+AU136+AW136+AY136+BA136+BC136+BE136+BG136+BI136+BK136+BM136+BO136+BQ136+BS136</f>
        <v>0</v>
      </c>
      <c r="H136" s="671">
        <f t="shared" si="141"/>
        <v>0</v>
      </c>
      <c r="I136" s="774">
        <f t="shared" si="6"/>
        <v>0</v>
      </c>
      <c r="J136" s="406"/>
      <c r="K136" s="640"/>
      <c r="L136" s="642"/>
      <c r="M136" s="640"/>
      <c r="N136" s="642"/>
      <c r="O136" s="640"/>
      <c r="P136" s="642"/>
      <c r="Q136" s="640"/>
      <c r="R136" s="642"/>
      <c r="S136" s="640"/>
      <c r="T136" s="642"/>
      <c r="U136" s="640"/>
      <c r="V136" s="642"/>
      <c r="W136" s="640"/>
      <c r="X136" s="642"/>
      <c r="Y136" s="640"/>
      <c r="Z136" s="642"/>
      <c r="AA136" s="640"/>
      <c r="AB136" s="642"/>
      <c r="AC136" s="640"/>
      <c r="AD136" s="642"/>
      <c r="AE136" s="640"/>
      <c r="AF136" s="642"/>
      <c r="AG136" s="640"/>
      <c r="AH136" s="642"/>
      <c r="AI136" s="640"/>
      <c r="AJ136" s="642"/>
      <c r="AK136" s="640"/>
      <c r="AL136" s="642"/>
      <c r="AM136" s="640"/>
      <c r="AN136" s="642"/>
      <c r="AO136" s="640"/>
      <c r="AP136" s="642"/>
      <c r="AQ136" s="640"/>
      <c r="AR136" s="642"/>
      <c r="AS136" s="640"/>
      <c r="AT136" s="642"/>
      <c r="AU136" s="640"/>
      <c r="AV136" s="642"/>
      <c r="AW136" s="640"/>
      <c r="AX136" s="642"/>
      <c r="AY136" s="640"/>
      <c r="AZ136" s="642"/>
      <c r="BA136" s="640"/>
      <c r="BB136" s="642"/>
      <c r="BC136" s="640"/>
      <c r="BD136" s="642"/>
      <c r="BE136" s="640"/>
      <c r="BF136" s="642"/>
      <c r="BG136" s="640"/>
      <c r="BH136" s="642"/>
      <c r="BI136" s="640"/>
      <c r="BJ136" s="642"/>
      <c r="BK136" s="640"/>
      <c r="BL136" s="642"/>
      <c r="BM136" s="640"/>
      <c r="BN136" s="642"/>
      <c r="BO136" s="640"/>
      <c r="BP136" s="642"/>
      <c r="BQ136" s="640"/>
      <c r="BR136" s="642"/>
      <c r="BS136" s="640"/>
      <c r="BT136" s="642"/>
      <c r="BU136" s="643">
        <f t="shared" si="7"/>
        <v>0</v>
      </c>
      <c r="BV136" s="644">
        <f t="shared" si="8"/>
        <v>0</v>
      </c>
      <c r="BW136" s="776">
        <f t="shared" si="9"/>
        <v>0</v>
      </c>
      <c r="BX136" s="644">
        <f t="shared" si="10"/>
        <v>0</v>
      </c>
      <c r="BY136" s="645"/>
      <c r="BZ136" s="338"/>
      <c r="CA136" s="338"/>
      <c r="CB136" s="338"/>
      <c r="CC136" s="338"/>
      <c r="CD136" s="338"/>
      <c r="CE136" s="338"/>
    </row>
    <row r="137" ht="15.75" customHeight="1">
      <c r="A137" s="821">
        <v>142.0</v>
      </c>
      <c r="B137" s="873"/>
      <c r="C137" s="501"/>
      <c r="D137" s="874"/>
      <c r="E137" s="874"/>
      <c r="F137" s="737"/>
      <c r="G137" s="773">
        <f t="shared" ref="G137:H137" si="142">K137+M137+O137+Q137+S137+U137+W137+Y137+AA137+AC137+AE137+AG137+AI137+AK137+AM137+AO137+AQ137+AS137+AU137+AW137+AY137+BA137+BC137+BE137+BG137+BI137+BK137+BM137+BO137+BQ137+BS137</f>
        <v>0</v>
      </c>
      <c r="H137" s="671">
        <f t="shared" si="142"/>
        <v>0</v>
      </c>
      <c r="I137" s="774">
        <f t="shared" si="6"/>
        <v>0</v>
      </c>
      <c r="J137" s="406"/>
      <c r="K137" s="640"/>
      <c r="L137" s="642"/>
      <c r="M137" s="640"/>
      <c r="N137" s="642"/>
      <c r="O137" s="640"/>
      <c r="P137" s="642"/>
      <c r="Q137" s="640"/>
      <c r="R137" s="642"/>
      <c r="S137" s="640"/>
      <c r="T137" s="642"/>
      <c r="U137" s="640"/>
      <c r="V137" s="642"/>
      <c r="W137" s="640"/>
      <c r="X137" s="642"/>
      <c r="Y137" s="640"/>
      <c r="Z137" s="642"/>
      <c r="AA137" s="640"/>
      <c r="AB137" s="642"/>
      <c r="AC137" s="640"/>
      <c r="AD137" s="642"/>
      <c r="AE137" s="640"/>
      <c r="AF137" s="642"/>
      <c r="AG137" s="640"/>
      <c r="AH137" s="642"/>
      <c r="AI137" s="640"/>
      <c r="AJ137" s="642"/>
      <c r="AK137" s="640"/>
      <c r="AL137" s="642"/>
      <c r="AM137" s="640"/>
      <c r="AN137" s="642"/>
      <c r="AO137" s="640"/>
      <c r="AP137" s="642"/>
      <c r="AQ137" s="640"/>
      <c r="AR137" s="642"/>
      <c r="AS137" s="640"/>
      <c r="AT137" s="642"/>
      <c r="AU137" s="640"/>
      <c r="AV137" s="642"/>
      <c r="AW137" s="640"/>
      <c r="AX137" s="642"/>
      <c r="AY137" s="640"/>
      <c r="AZ137" s="642"/>
      <c r="BA137" s="640"/>
      <c r="BB137" s="642"/>
      <c r="BC137" s="640"/>
      <c r="BD137" s="642"/>
      <c r="BE137" s="640"/>
      <c r="BF137" s="642"/>
      <c r="BG137" s="640"/>
      <c r="BH137" s="642"/>
      <c r="BI137" s="640"/>
      <c r="BJ137" s="642"/>
      <c r="BK137" s="640"/>
      <c r="BL137" s="642"/>
      <c r="BM137" s="640"/>
      <c r="BN137" s="642"/>
      <c r="BO137" s="640"/>
      <c r="BP137" s="642"/>
      <c r="BQ137" s="640"/>
      <c r="BR137" s="642"/>
      <c r="BS137" s="640"/>
      <c r="BT137" s="642"/>
      <c r="BU137" s="643">
        <f t="shared" si="7"/>
        <v>0</v>
      </c>
      <c r="BV137" s="644">
        <f t="shared" si="8"/>
        <v>0</v>
      </c>
      <c r="BW137" s="776">
        <f t="shared" si="9"/>
        <v>0</v>
      </c>
      <c r="BX137" s="644">
        <f t="shared" si="10"/>
        <v>0</v>
      </c>
      <c r="BY137" s="645"/>
      <c r="BZ137" s="338"/>
      <c r="CA137" s="338"/>
      <c r="CB137" s="338"/>
      <c r="CC137" s="338"/>
      <c r="CD137" s="338"/>
      <c r="CE137" s="338"/>
    </row>
    <row r="138" ht="15.75" customHeight="1">
      <c r="A138" s="821">
        <v>143.0</v>
      </c>
      <c r="B138" s="873"/>
      <c r="C138" s="501"/>
      <c r="D138" s="501"/>
      <c r="E138" s="501"/>
      <c r="F138" s="737"/>
      <c r="G138" s="773">
        <f t="shared" ref="G138:H138" si="143">K138+M138+O138+Q138+S138+U138+W138+Y138+AA138+AC138+AE138+AG138+AI138+AK138+AM138+AO138+AQ138+AS138+AU138+AW138+AY138+BA138+BC138+BE138+BG138+BI138+BK138+BM138+BO138+BQ138+BS138</f>
        <v>0</v>
      </c>
      <c r="H138" s="671">
        <f t="shared" si="143"/>
        <v>0</v>
      </c>
      <c r="I138" s="774">
        <f t="shared" si="6"/>
        <v>0</v>
      </c>
      <c r="J138" s="406"/>
      <c r="K138" s="640"/>
      <c r="L138" s="642"/>
      <c r="M138" s="640"/>
      <c r="N138" s="642"/>
      <c r="O138" s="640"/>
      <c r="P138" s="642"/>
      <c r="Q138" s="640"/>
      <c r="R138" s="642"/>
      <c r="S138" s="640"/>
      <c r="T138" s="642"/>
      <c r="U138" s="640"/>
      <c r="V138" s="642"/>
      <c r="W138" s="640"/>
      <c r="X138" s="642"/>
      <c r="Y138" s="640"/>
      <c r="Z138" s="642"/>
      <c r="AA138" s="640"/>
      <c r="AB138" s="642"/>
      <c r="AC138" s="640"/>
      <c r="AD138" s="642"/>
      <c r="AE138" s="640"/>
      <c r="AF138" s="642"/>
      <c r="AG138" s="640"/>
      <c r="AH138" s="642"/>
      <c r="AI138" s="640"/>
      <c r="AJ138" s="642"/>
      <c r="AK138" s="640"/>
      <c r="AL138" s="642"/>
      <c r="AM138" s="640"/>
      <c r="AN138" s="642"/>
      <c r="AO138" s="640"/>
      <c r="AP138" s="642"/>
      <c r="AQ138" s="640"/>
      <c r="AR138" s="642"/>
      <c r="AS138" s="640"/>
      <c r="AT138" s="642"/>
      <c r="AU138" s="640"/>
      <c r="AV138" s="642"/>
      <c r="AW138" s="640"/>
      <c r="AX138" s="642"/>
      <c r="AY138" s="640"/>
      <c r="AZ138" s="642"/>
      <c r="BA138" s="640"/>
      <c r="BB138" s="642"/>
      <c r="BC138" s="640"/>
      <c r="BD138" s="642"/>
      <c r="BE138" s="640"/>
      <c r="BF138" s="642"/>
      <c r="BG138" s="640"/>
      <c r="BH138" s="642"/>
      <c r="BI138" s="640"/>
      <c r="BJ138" s="642"/>
      <c r="BK138" s="640"/>
      <c r="BL138" s="642"/>
      <c r="BM138" s="640"/>
      <c r="BN138" s="642"/>
      <c r="BO138" s="640"/>
      <c r="BP138" s="642"/>
      <c r="BQ138" s="640"/>
      <c r="BR138" s="642"/>
      <c r="BS138" s="640"/>
      <c r="BT138" s="642"/>
      <c r="BU138" s="643">
        <f t="shared" si="7"/>
        <v>0</v>
      </c>
      <c r="BV138" s="644">
        <f t="shared" si="8"/>
        <v>0</v>
      </c>
      <c r="BW138" s="776">
        <f t="shared" si="9"/>
        <v>0</v>
      </c>
      <c r="BX138" s="644">
        <f t="shared" si="10"/>
        <v>0</v>
      </c>
      <c r="BY138" s="645"/>
      <c r="BZ138" s="338"/>
      <c r="CA138" s="338"/>
      <c r="CB138" s="338"/>
      <c r="CC138" s="338"/>
      <c r="CD138" s="338"/>
      <c r="CE138" s="338"/>
    </row>
    <row r="139" ht="15.75" customHeight="1">
      <c r="A139" s="821">
        <v>144.0</v>
      </c>
      <c r="B139" s="873"/>
      <c r="C139" s="501"/>
      <c r="D139" s="501"/>
      <c r="E139" s="501"/>
      <c r="F139" s="737"/>
      <c r="G139" s="773">
        <f t="shared" ref="G139:H139" si="144">K139+M139+O139+Q139+S139+U139+W139+Y139+AA139+AC139+AE139+AG139+AI139+AK139+AM139+AO139+AQ139+AS139+AU139+AW139+AY139+BA139+BC139+BE139+BG139+BI139+BK139+BM139+BO139+BQ139+BS139</f>
        <v>0</v>
      </c>
      <c r="H139" s="671">
        <f t="shared" si="144"/>
        <v>0</v>
      </c>
      <c r="I139" s="774">
        <f t="shared" si="6"/>
        <v>0</v>
      </c>
      <c r="J139" s="406"/>
      <c r="K139" s="640"/>
      <c r="L139" s="642"/>
      <c r="M139" s="640"/>
      <c r="N139" s="642"/>
      <c r="O139" s="640"/>
      <c r="P139" s="642"/>
      <c r="Q139" s="640"/>
      <c r="R139" s="642"/>
      <c r="S139" s="640"/>
      <c r="T139" s="642"/>
      <c r="U139" s="640"/>
      <c r="V139" s="642"/>
      <c r="W139" s="640"/>
      <c r="X139" s="642"/>
      <c r="Y139" s="640"/>
      <c r="Z139" s="642"/>
      <c r="AA139" s="640"/>
      <c r="AB139" s="642"/>
      <c r="AC139" s="640"/>
      <c r="AD139" s="642"/>
      <c r="AE139" s="640"/>
      <c r="AF139" s="642"/>
      <c r="AG139" s="640"/>
      <c r="AH139" s="642"/>
      <c r="AI139" s="640"/>
      <c r="AJ139" s="642"/>
      <c r="AK139" s="640"/>
      <c r="AL139" s="642"/>
      <c r="AM139" s="640"/>
      <c r="AN139" s="642"/>
      <c r="AO139" s="640"/>
      <c r="AP139" s="642"/>
      <c r="AQ139" s="640"/>
      <c r="AR139" s="642"/>
      <c r="AS139" s="640"/>
      <c r="AT139" s="642"/>
      <c r="AU139" s="640"/>
      <c r="AV139" s="642"/>
      <c r="AW139" s="640"/>
      <c r="AX139" s="642"/>
      <c r="AY139" s="640"/>
      <c r="AZ139" s="642"/>
      <c r="BA139" s="640"/>
      <c r="BB139" s="642"/>
      <c r="BC139" s="640"/>
      <c r="BD139" s="642"/>
      <c r="BE139" s="640"/>
      <c r="BF139" s="642"/>
      <c r="BG139" s="640"/>
      <c r="BH139" s="642"/>
      <c r="BI139" s="640"/>
      <c r="BJ139" s="642"/>
      <c r="BK139" s="640"/>
      <c r="BL139" s="642"/>
      <c r="BM139" s="640"/>
      <c r="BN139" s="642"/>
      <c r="BO139" s="640"/>
      <c r="BP139" s="642"/>
      <c r="BQ139" s="640"/>
      <c r="BR139" s="642"/>
      <c r="BS139" s="640"/>
      <c r="BT139" s="642"/>
      <c r="BU139" s="643">
        <f t="shared" si="7"/>
        <v>0</v>
      </c>
      <c r="BV139" s="644">
        <f t="shared" si="8"/>
        <v>0</v>
      </c>
      <c r="BW139" s="776">
        <f t="shared" si="9"/>
        <v>0</v>
      </c>
      <c r="BX139" s="644">
        <f t="shared" si="10"/>
        <v>0</v>
      </c>
      <c r="BY139" s="645"/>
      <c r="BZ139" s="338"/>
      <c r="CA139" s="338"/>
      <c r="CB139" s="338"/>
      <c r="CC139" s="338"/>
      <c r="CD139" s="338"/>
      <c r="CE139" s="338"/>
    </row>
    <row r="140" ht="15.75" customHeight="1">
      <c r="A140" s="821">
        <v>145.0</v>
      </c>
      <c r="B140" s="873"/>
      <c r="C140" s="501"/>
      <c r="D140" s="501"/>
      <c r="E140" s="501"/>
      <c r="F140" s="737"/>
      <c r="G140" s="773">
        <f t="shared" ref="G140:H140" si="145">K140+M140+O140+Q140+S140+U140+W140+Y140+AA140+AC140+AE140+AG140+AI140+AK140+AM140+AO140+AQ140+AS140+AU140+AW140+AY140+BA140+BC140+BE140+BG140+BI140+BK140+BM140+BO140+BQ140+BS140</f>
        <v>0</v>
      </c>
      <c r="H140" s="671">
        <f t="shared" si="145"/>
        <v>0</v>
      </c>
      <c r="I140" s="774">
        <f t="shared" si="6"/>
        <v>0</v>
      </c>
      <c r="J140" s="406"/>
      <c r="K140" s="640"/>
      <c r="L140" s="642"/>
      <c r="M140" s="640"/>
      <c r="N140" s="642"/>
      <c r="O140" s="640"/>
      <c r="P140" s="642"/>
      <c r="Q140" s="640"/>
      <c r="R140" s="642"/>
      <c r="S140" s="640"/>
      <c r="T140" s="642"/>
      <c r="U140" s="640"/>
      <c r="V140" s="642"/>
      <c r="W140" s="640"/>
      <c r="X140" s="642"/>
      <c r="Y140" s="640"/>
      <c r="Z140" s="642"/>
      <c r="AA140" s="640"/>
      <c r="AB140" s="642"/>
      <c r="AC140" s="640"/>
      <c r="AD140" s="642"/>
      <c r="AE140" s="640"/>
      <c r="AF140" s="642"/>
      <c r="AG140" s="640"/>
      <c r="AH140" s="642"/>
      <c r="AI140" s="640"/>
      <c r="AJ140" s="642"/>
      <c r="AK140" s="640"/>
      <c r="AL140" s="642"/>
      <c r="AM140" s="640"/>
      <c r="AN140" s="642"/>
      <c r="AO140" s="640"/>
      <c r="AP140" s="642"/>
      <c r="AQ140" s="640"/>
      <c r="AR140" s="642"/>
      <c r="AS140" s="640"/>
      <c r="AT140" s="642"/>
      <c r="AU140" s="640"/>
      <c r="AV140" s="642"/>
      <c r="AW140" s="640"/>
      <c r="AX140" s="642"/>
      <c r="AY140" s="640"/>
      <c r="AZ140" s="642"/>
      <c r="BA140" s="640"/>
      <c r="BB140" s="642"/>
      <c r="BC140" s="640"/>
      <c r="BD140" s="642"/>
      <c r="BE140" s="640"/>
      <c r="BF140" s="642"/>
      <c r="BG140" s="640"/>
      <c r="BH140" s="642"/>
      <c r="BI140" s="640"/>
      <c r="BJ140" s="642"/>
      <c r="BK140" s="640"/>
      <c r="BL140" s="642"/>
      <c r="BM140" s="640"/>
      <c r="BN140" s="642"/>
      <c r="BO140" s="640"/>
      <c r="BP140" s="642"/>
      <c r="BQ140" s="640"/>
      <c r="BR140" s="642"/>
      <c r="BS140" s="640"/>
      <c r="BT140" s="642"/>
      <c r="BU140" s="643">
        <f t="shared" si="7"/>
        <v>0</v>
      </c>
      <c r="BV140" s="644">
        <f t="shared" si="8"/>
        <v>0</v>
      </c>
      <c r="BW140" s="776">
        <f t="shared" si="9"/>
        <v>0</v>
      </c>
      <c r="BX140" s="644">
        <f t="shared" si="10"/>
        <v>0</v>
      </c>
      <c r="BY140" s="645"/>
      <c r="BZ140" s="338"/>
      <c r="CA140" s="338"/>
      <c r="CB140" s="338"/>
      <c r="CC140" s="338"/>
      <c r="CD140" s="338"/>
      <c r="CE140" s="338"/>
    </row>
    <row r="141" ht="15.75" customHeight="1">
      <c r="A141" s="821">
        <v>146.0</v>
      </c>
      <c r="B141" s="873"/>
      <c r="C141" s="501"/>
      <c r="D141" s="501"/>
      <c r="E141" s="501"/>
      <c r="F141" s="737"/>
      <c r="G141" s="773">
        <f t="shared" ref="G141:H141" si="146">K141+M141+O141+Q141+S141+U141+W141+Y141+AA141+AC141+AE141+AG141+AI141+AK141+AM141+AO141+AQ141+AS141+AU141+AW141+AY141+BA141+BC141+BE141+BG141+BI141+BK141+BM141+BO141+BQ141+BS141</f>
        <v>0</v>
      </c>
      <c r="H141" s="671">
        <f t="shared" si="146"/>
        <v>0</v>
      </c>
      <c r="I141" s="774">
        <f t="shared" si="6"/>
        <v>0</v>
      </c>
      <c r="J141" s="406"/>
      <c r="K141" s="640"/>
      <c r="L141" s="642"/>
      <c r="M141" s="640"/>
      <c r="N141" s="642"/>
      <c r="O141" s="640"/>
      <c r="P141" s="642"/>
      <c r="Q141" s="640"/>
      <c r="R141" s="642"/>
      <c r="S141" s="640"/>
      <c r="T141" s="642"/>
      <c r="U141" s="640"/>
      <c r="V141" s="642"/>
      <c r="W141" s="640"/>
      <c r="X141" s="642"/>
      <c r="Y141" s="640"/>
      <c r="Z141" s="642"/>
      <c r="AA141" s="640"/>
      <c r="AB141" s="642"/>
      <c r="AC141" s="640"/>
      <c r="AD141" s="642"/>
      <c r="AE141" s="640"/>
      <c r="AF141" s="642"/>
      <c r="AG141" s="640"/>
      <c r="AH141" s="642"/>
      <c r="AI141" s="640"/>
      <c r="AJ141" s="642"/>
      <c r="AK141" s="640"/>
      <c r="AL141" s="642"/>
      <c r="AM141" s="640"/>
      <c r="AN141" s="642"/>
      <c r="AO141" s="640"/>
      <c r="AP141" s="642"/>
      <c r="AQ141" s="640"/>
      <c r="AR141" s="642"/>
      <c r="AS141" s="640"/>
      <c r="AT141" s="642"/>
      <c r="AU141" s="640"/>
      <c r="AV141" s="642"/>
      <c r="AW141" s="640"/>
      <c r="AX141" s="642"/>
      <c r="AY141" s="640"/>
      <c r="AZ141" s="642"/>
      <c r="BA141" s="640"/>
      <c r="BB141" s="642"/>
      <c r="BC141" s="640"/>
      <c r="BD141" s="642"/>
      <c r="BE141" s="640"/>
      <c r="BF141" s="642"/>
      <c r="BG141" s="640"/>
      <c r="BH141" s="642"/>
      <c r="BI141" s="640"/>
      <c r="BJ141" s="642"/>
      <c r="BK141" s="640"/>
      <c r="BL141" s="642"/>
      <c r="BM141" s="640"/>
      <c r="BN141" s="642"/>
      <c r="BO141" s="640"/>
      <c r="BP141" s="642"/>
      <c r="BQ141" s="640"/>
      <c r="BR141" s="642"/>
      <c r="BS141" s="640"/>
      <c r="BT141" s="642"/>
      <c r="BU141" s="643">
        <f t="shared" si="7"/>
        <v>0</v>
      </c>
      <c r="BV141" s="644">
        <f t="shared" si="8"/>
        <v>0</v>
      </c>
      <c r="BW141" s="776">
        <f t="shared" si="9"/>
        <v>0</v>
      </c>
      <c r="BX141" s="644">
        <f t="shared" si="10"/>
        <v>0</v>
      </c>
      <c r="BY141" s="645"/>
      <c r="BZ141" s="338"/>
      <c r="CA141" s="338"/>
      <c r="CB141" s="338"/>
      <c r="CC141" s="338"/>
      <c r="CD141" s="338"/>
      <c r="CE141" s="338"/>
    </row>
    <row r="142" ht="15.75" customHeight="1">
      <c r="A142" s="821">
        <v>147.0</v>
      </c>
      <c r="B142" s="873"/>
      <c r="C142" s="501"/>
      <c r="D142" s="501"/>
      <c r="E142" s="501"/>
      <c r="F142" s="737"/>
      <c r="G142" s="773">
        <f t="shared" ref="G142:H142" si="147">K142+M142+O142+Q142+S142+U142+W142+Y142+AA142+AC142+AE142+AG142+AI142+AK142+AM142+AO142+AQ142+AS142+AU142+AW142+AY142+BA142+BC142+BE142+BG142+BI142+BK142+BM142+BO142+BQ142+BS142</f>
        <v>0</v>
      </c>
      <c r="H142" s="671">
        <f t="shared" si="147"/>
        <v>0</v>
      </c>
      <c r="I142" s="774">
        <f t="shared" si="6"/>
        <v>0</v>
      </c>
      <c r="J142" s="406"/>
      <c r="K142" s="640"/>
      <c r="L142" s="642"/>
      <c r="M142" s="640"/>
      <c r="N142" s="642"/>
      <c r="O142" s="640"/>
      <c r="P142" s="642"/>
      <c r="Q142" s="640"/>
      <c r="R142" s="642"/>
      <c r="S142" s="640"/>
      <c r="T142" s="642"/>
      <c r="U142" s="640"/>
      <c r="V142" s="642"/>
      <c r="W142" s="640"/>
      <c r="X142" s="642"/>
      <c r="Y142" s="640"/>
      <c r="Z142" s="642"/>
      <c r="AA142" s="640"/>
      <c r="AB142" s="642"/>
      <c r="AC142" s="640"/>
      <c r="AD142" s="642"/>
      <c r="AE142" s="640"/>
      <c r="AF142" s="642"/>
      <c r="AG142" s="640"/>
      <c r="AH142" s="642"/>
      <c r="AI142" s="640"/>
      <c r="AJ142" s="642"/>
      <c r="AK142" s="640"/>
      <c r="AL142" s="642"/>
      <c r="AM142" s="640"/>
      <c r="AN142" s="642"/>
      <c r="AO142" s="640"/>
      <c r="AP142" s="642"/>
      <c r="AQ142" s="640"/>
      <c r="AR142" s="642"/>
      <c r="AS142" s="640"/>
      <c r="AT142" s="642"/>
      <c r="AU142" s="640"/>
      <c r="AV142" s="642"/>
      <c r="AW142" s="640"/>
      <c r="AX142" s="642"/>
      <c r="AY142" s="640"/>
      <c r="AZ142" s="642"/>
      <c r="BA142" s="640"/>
      <c r="BB142" s="642"/>
      <c r="BC142" s="640"/>
      <c r="BD142" s="642"/>
      <c r="BE142" s="640"/>
      <c r="BF142" s="642"/>
      <c r="BG142" s="640"/>
      <c r="BH142" s="642"/>
      <c r="BI142" s="640"/>
      <c r="BJ142" s="642"/>
      <c r="BK142" s="640"/>
      <c r="BL142" s="642"/>
      <c r="BM142" s="640"/>
      <c r="BN142" s="642"/>
      <c r="BO142" s="640"/>
      <c r="BP142" s="642"/>
      <c r="BQ142" s="640"/>
      <c r="BR142" s="642"/>
      <c r="BS142" s="640"/>
      <c r="BT142" s="642"/>
      <c r="BU142" s="643">
        <f t="shared" si="7"/>
        <v>0</v>
      </c>
      <c r="BV142" s="644">
        <f t="shared" si="8"/>
        <v>0</v>
      </c>
      <c r="BW142" s="776">
        <f t="shared" si="9"/>
        <v>0</v>
      </c>
      <c r="BX142" s="644">
        <f t="shared" si="10"/>
        <v>0</v>
      </c>
      <c r="BY142" s="645"/>
      <c r="BZ142" s="338"/>
      <c r="CA142" s="338"/>
      <c r="CB142" s="338"/>
      <c r="CC142" s="338"/>
      <c r="CD142" s="338"/>
      <c r="CE142" s="338"/>
    </row>
    <row r="143" ht="15.75" customHeight="1">
      <c r="A143" s="821">
        <v>148.0</v>
      </c>
      <c r="B143" s="873"/>
      <c r="C143" s="501"/>
      <c r="D143" s="501"/>
      <c r="E143" s="501"/>
      <c r="F143" s="737"/>
      <c r="G143" s="773">
        <f t="shared" ref="G143:H143" si="148">K143+M143+O143+Q143+S143+U143+W143+Y143+AA143+AC143+AE143+AG143+AI143+AK143+AM143+AO143+AQ143+AS143+AU143+AW143+AY143+BA143+BC143+BE143+BG143+BI143+BK143+BM143+BO143+BQ143+BS143</f>
        <v>0</v>
      </c>
      <c r="H143" s="671">
        <f t="shared" si="148"/>
        <v>0</v>
      </c>
      <c r="I143" s="774">
        <f t="shared" si="6"/>
        <v>0</v>
      </c>
      <c r="J143" s="406"/>
      <c r="K143" s="640"/>
      <c r="L143" s="642"/>
      <c r="M143" s="640"/>
      <c r="N143" s="642"/>
      <c r="O143" s="640"/>
      <c r="P143" s="642"/>
      <c r="Q143" s="640"/>
      <c r="R143" s="642"/>
      <c r="S143" s="640"/>
      <c r="T143" s="642"/>
      <c r="U143" s="640"/>
      <c r="V143" s="642"/>
      <c r="W143" s="640"/>
      <c r="X143" s="642"/>
      <c r="Y143" s="640"/>
      <c r="Z143" s="642"/>
      <c r="AA143" s="640"/>
      <c r="AB143" s="642"/>
      <c r="AC143" s="640"/>
      <c r="AD143" s="642"/>
      <c r="AE143" s="640"/>
      <c r="AF143" s="642"/>
      <c r="AG143" s="640"/>
      <c r="AH143" s="642"/>
      <c r="AI143" s="640"/>
      <c r="AJ143" s="642"/>
      <c r="AK143" s="640"/>
      <c r="AL143" s="642"/>
      <c r="AM143" s="640"/>
      <c r="AN143" s="642"/>
      <c r="AO143" s="640"/>
      <c r="AP143" s="642"/>
      <c r="AQ143" s="640"/>
      <c r="AR143" s="642"/>
      <c r="AS143" s="640"/>
      <c r="AT143" s="642"/>
      <c r="AU143" s="640"/>
      <c r="AV143" s="642"/>
      <c r="AW143" s="640"/>
      <c r="AX143" s="642"/>
      <c r="AY143" s="640"/>
      <c r="AZ143" s="642"/>
      <c r="BA143" s="640"/>
      <c r="BB143" s="642"/>
      <c r="BC143" s="640"/>
      <c r="BD143" s="642"/>
      <c r="BE143" s="640"/>
      <c r="BF143" s="642"/>
      <c r="BG143" s="640"/>
      <c r="BH143" s="642"/>
      <c r="BI143" s="640"/>
      <c r="BJ143" s="642"/>
      <c r="BK143" s="640"/>
      <c r="BL143" s="642"/>
      <c r="BM143" s="640"/>
      <c r="BN143" s="642"/>
      <c r="BO143" s="640"/>
      <c r="BP143" s="642"/>
      <c r="BQ143" s="640"/>
      <c r="BR143" s="642"/>
      <c r="BS143" s="640"/>
      <c r="BT143" s="642"/>
      <c r="BU143" s="643">
        <f t="shared" si="7"/>
        <v>0</v>
      </c>
      <c r="BV143" s="644">
        <f t="shared" si="8"/>
        <v>0</v>
      </c>
      <c r="BW143" s="776">
        <f t="shared" si="9"/>
        <v>0</v>
      </c>
      <c r="BX143" s="644">
        <f t="shared" si="10"/>
        <v>0</v>
      </c>
      <c r="BY143" s="645"/>
      <c r="BZ143" s="338"/>
      <c r="CA143" s="338"/>
      <c r="CB143" s="338"/>
      <c r="CC143" s="338"/>
      <c r="CD143" s="338"/>
      <c r="CE143" s="338"/>
    </row>
    <row r="144" ht="15.75" customHeight="1">
      <c r="A144" s="821">
        <v>149.0</v>
      </c>
      <c r="B144" s="873"/>
      <c r="C144" s="501"/>
      <c r="D144" s="501"/>
      <c r="E144" s="501"/>
      <c r="F144" s="737"/>
      <c r="G144" s="773">
        <f t="shared" ref="G144:H144" si="149">K144+M144+O144+Q144+S144+U144+W144+Y144+AA144+AC144+AE144+AG144+AI144+AK144+AM144+AO144+AQ144+AS144+AU144+AW144+AY144+BA144+BC144+BE144+BG144+BI144+BK144+BM144+BO144+BQ144+BS144</f>
        <v>0</v>
      </c>
      <c r="H144" s="671">
        <f t="shared" si="149"/>
        <v>0</v>
      </c>
      <c r="I144" s="774">
        <f t="shared" si="6"/>
        <v>0</v>
      </c>
      <c r="J144" s="406"/>
      <c r="K144" s="640"/>
      <c r="L144" s="642"/>
      <c r="M144" s="640"/>
      <c r="N144" s="642"/>
      <c r="O144" s="640"/>
      <c r="P144" s="642"/>
      <c r="Q144" s="640"/>
      <c r="R144" s="642"/>
      <c r="S144" s="640"/>
      <c r="T144" s="642"/>
      <c r="U144" s="640"/>
      <c r="V144" s="642"/>
      <c r="W144" s="640"/>
      <c r="X144" s="642"/>
      <c r="Y144" s="640"/>
      <c r="Z144" s="642"/>
      <c r="AA144" s="640"/>
      <c r="AB144" s="642"/>
      <c r="AC144" s="640"/>
      <c r="AD144" s="642"/>
      <c r="AE144" s="640"/>
      <c r="AF144" s="642"/>
      <c r="AG144" s="640"/>
      <c r="AH144" s="642"/>
      <c r="AI144" s="640"/>
      <c r="AJ144" s="642"/>
      <c r="AK144" s="640"/>
      <c r="AL144" s="642"/>
      <c r="AM144" s="640"/>
      <c r="AN144" s="642"/>
      <c r="AO144" s="640"/>
      <c r="AP144" s="642"/>
      <c r="AQ144" s="640"/>
      <c r="AR144" s="642"/>
      <c r="AS144" s="640"/>
      <c r="AT144" s="642"/>
      <c r="AU144" s="640"/>
      <c r="AV144" s="642"/>
      <c r="AW144" s="640"/>
      <c r="AX144" s="642"/>
      <c r="AY144" s="640"/>
      <c r="AZ144" s="642"/>
      <c r="BA144" s="640"/>
      <c r="BB144" s="642"/>
      <c r="BC144" s="640"/>
      <c r="BD144" s="642"/>
      <c r="BE144" s="640"/>
      <c r="BF144" s="642"/>
      <c r="BG144" s="640"/>
      <c r="BH144" s="642"/>
      <c r="BI144" s="640"/>
      <c r="BJ144" s="642"/>
      <c r="BK144" s="640"/>
      <c r="BL144" s="642"/>
      <c r="BM144" s="640"/>
      <c r="BN144" s="642"/>
      <c r="BO144" s="640"/>
      <c r="BP144" s="642"/>
      <c r="BQ144" s="640"/>
      <c r="BR144" s="642"/>
      <c r="BS144" s="640"/>
      <c r="BT144" s="642"/>
      <c r="BU144" s="643">
        <f t="shared" si="7"/>
        <v>0</v>
      </c>
      <c r="BV144" s="644">
        <f t="shared" si="8"/>
        <v>0</v>
      </c>
      <c r="BW144" s="776">
        <f t="shared" si="9"/>
        <v>0</v>
      </c>
      <c r="BX144" s="644">
        <f t="shared" si="10"/>
        <v>0</v>
      </c>
      <c r="BY144" s="645"/>
      <c r="BZ144" s="338"/>
      <c r="CA144" s="338"/>
      <c r="CB144" s="338"/>
      <c r="CC144" s="338"/>
      <c r="CD144" s="338"/>
      <c r="CE144" s="338"/>
    </row>
    <row r="145" ht="15.75" customHeight="1">
      <c r="A145" s="821">
        <v>150.0</v>
      </c>
      <c r="B145" s="873"/>
      <c r="C145" s="501"/>
      <c r="D145" s="501"/>
      <c r="E145" s="501"/>
      <c r="F145" s="737"/>
      <c r="G145" s="773">
        <f t="shared" ref="G145:H145" si="150">K145+M145+O145+Q145+S145+U145+W145+Y145+AA145+AC145+AE145+AG145+AI145+AK145+AM145+AO145+AQ145+AS145+AU145+AW145+AY145+BA145+BC145+BE145+BG145+BI145+BK145+BM145+BO145+BQ145+BS145</f>
        <v>0</v>
      </c>
      <c r="H145" s="671">
        <f t="shared" si="150"/>
        <v>0</v>
      </c>
      <c r="I145" s="774">
        <f t="shared" si="6"/>
        <v>0</v>
      </c>
      <c r="J145" s="406"/>
      <c r="K145" s="640"/>
      <c r="L145" s="642"/>
      <c r="M145" s="640"/>
      <c r="N145" s="642"/>
      <c r="O145" s="640"/>
      <c r="P145" s="642"/>
      <c r="Q145" s="640"/>
      <c r="R145" s="642"/>
      <c r="S145" s="640"/>
      <c r="T145" s="642"/>
      <c r="U145" s="640"/>
      <c r="V145" s="642"/>
      <c r="W145" s="640"/>
      <c r="X145" s="642"/>
      <c r="Y145" s="640"/>
      <c r="Z145" s="642"/>
      <c r="AA145" s="640"/>
      <c r="AB145" s="642"/>
      <c r="AC145" s="640"/>
      <c r="AD145" s="642"/>
      <c r="AE145" s="640"/>
      <c r="AF145" s="642"/>
      <c r="AG145" s="640"/>
      <c r="AH145" s="642"/>
      <c r="AI145" s="640"/>
      <c r="AJ145" s="642"/>
      <c r="AK145" s="640"/>
      <c r="AL145" s="642"/>
      <c r="AM145" s="640"/>
      <c r="AN145" s="642"/>
      <c r="AO145" s="640"/>
      <c r="AP145" s="642"/>
      <c r="AQ145" s="640"/>
      <c r="AR145" s="642"/>
      <c r="AS145" s="640"/>
      <c r="AT145" s="642"/>
      <c r="AU145" s="640"/>
      <c r="AV145" s="642"/>
      <c r="AW145" s="640"/>
      <c r="AX145" s="642"/>
      <c r="AY145" s="640"/>
      <c r="AZ145" s="642"/>
      <c r="BA145" s="640"/>
      <c r="BB145" s="642"/>
      <c r="BC145" s="640"/>
      <c r="BD145" s="642"/>
      <c r="BE145" s="640"/>
      <c r="BF145" s="642"/>
      <c r="BG145" s="640"/>
      <c r="BH145" s="642"/>
      <c r="BI145" s="640"/>
      <c r="BJ145" s="642"/>
      <c r="BK145" s="640"/>
      <c r="BL145" s="642"/>
      <c r="BM145" s="640"/>
      <c r="BN145" s="642"/>
      <c r="BO145" s="640"/>
      <c r="BP145" s="642"/>
      <c r="BQ145" s="640"/>
      <c r="BR145" s="642"/>
      <c r="BS145" s="640"/>
      <c r="BT145" s="642"/>
      <c r="BU145" s="643">
        <f t="shared" si="7"/>
        <v>0</v>
      </c>
      <c r="BV145" s="644">
        <f t="shared" si="8"/>
        <v>0</v>
      </c>
      <c r="BW145" s="776">
        <f t="shared" si="9"/>
        <v>0</v>
      </c>
      <c r="BX145" s="644">
        <f t="shared" si="10"/>
        <v>0</v>
      </c>
      <c r="BY145" s="645"/>
      <c r="BZ145" s="338"/>
      <c r="CA145" s="338"/>
      <c r="CB145" s="338"/>
      <c r="CC145" s="338"/>
      <c r="CD145" s="338"/>
      <c r="CE145" s="338"/>
    </row>
    <row r="146" ht="15.75" customHeight="1">
      <c r="A146" s="821">
        <v>151.0</v>
      </c>
      <c r="B146" s="873"/>
      <c r="C146" s="501"/>
      <c r="D146" s="501"/>
      <c r="E146" s="501"/>
      <c r="F146" s="737"/>
      <c r="G146" s="773">
        <f t="shared" ref="G146:H146" si="151">K146+M146+O146+Q146+S146+U146+W146+Y146+AA146+AC146+AE146+AG146+AI146+AK146+AM146+AO146+AQ146+AS146+AU146+AW146+AY146+BA146+BC146+BE146+BG146+BI146+BK146+BM146+BO146+BQ146+BS146</f>
        <v>0</v>
      </c>
      <c r="H146" s="671">
        <f t="shared" si="151"/>
        <v>0</v>
      </c>
      <c r="I146" s="774">
        <f t="shared" si="6"/>
        <v>0</v>
      </c>
      <c r="J146" s="406"/>
      <c r="K146" s="640"/>
      <c r="L146" s="642"/>
      <c r="M146" s="640"/>
      <c r="N146" s="642"/>
      <c r="O146" s="640"/>
      <c r="P146" s="642"/>
      <c r="Q146" s="640"/>
      <c r="R146" s="642"/>
      <c r="S146" s="640"/>
      <c r="T146" s="642"/>
      <c r="U146" s="640"/>
      <c r="V146" s="642"/>
      <c r="W146" s="640"/>
      <c r="X146" s="642"/>
      <c r="Y146" s="640"/>
      <c r="Z146" s="642"/>
      <c r="AA146" s="640"/>
      <c r="AB146" s="642"/>
      <c r="AC146" s="640"/>
      <c r="AD146" s="642"/>
      <c r="AE146" s="640"/>
      <c r="AF146" s="642"/>
      <c r="AG146" s="640"/>
      <c r="AH146" s="642"/>
      <c r="AI146" s="640"/>
      <c r="AJ146" s="642"/>
      <c r="AK146" s="640"/>
      <c r="AL146" s="642"/>
      <c r="AM146" s="640"/>
      <c r="AN146" s="642"/>
      <c r="AO146" s="640"/>
      <c r="AP146" s="642"/>
      <c r="AQ146" s="640"/>
      <c r="AR146" s="642"/>
      <c r="AS146" s="640"/>
      <c r="AT146" s="642"/>
      <c r="AU146" s="640"/>
      <c r="AV146" s="642"/>
      <c r="AW146" s="640"/>
      <c r="AX146" s="642"/>
      <c r="AY146" s="640"/>
      <c r="AZ146" s="642"/>
      <c r="BA146" s="640"/>
      <c r="BB146" s="642"/>
      <c r="BC146" s="640"/>
      <c r="BD146" s="642"/>
      <c r="BE146" s="640"/>
      <c r="BF146" s="642"/>
      <c r="BG146" s="640"/>
      <c r="BH146" s="642"/>
      <c r="BI146" s="640"/>
      <c r="BJ146" s="642"/>
      <c r="BK146" s="640"/>
      <c r="BL146" s="642"/>
      <c r="BM146" s="640"/>
      <c r="BN146" s="642"/>
      <c r="BO146" s="640"/>
      <c r="BP146" s="642"/>
      <c r="BQ146" s="640"/>
      <c r="BR146" s="642"/>
      <c r="BS146" s="640"/>
      <c r="BT146" s="642"/>
      <c r="BU146" s="643">
        <f t="shared" si="7"/>
        <v>0</v>
      </c>
      <c r="BV146" s="644">
        <f t="shared" si="8"/>
        <v>0</v>
      </c>
      <c r="BW146" s="776">
        <f t="shared" si="9"/>
        <v>0</v>
      </c>
      <c r="BX146" s="644">
        <f t="shared" si="10"/>
        <v>0</v>
      </c>
      <c r="BY146" s="645"/>
      <c r="BZ146" s="338"/>
      <c r="CA146" s="338"/>
      <c r="CB146" s="338"/>
      <c r="CC146" s="338"/>
      <c r="CD146" s="338"/>
      <c r="CE146" s="338"/>
    </row>
    <row r="147" ht="15.75" customHeight="1">
      <c r="A147" s="821">
        <v>152.0</v>
      </c>
      <c r="B147" s="873"/>
      <c r="C147" s="501"/>
      <c r="D147" s="501"/>
      <c r="E147" s="501"/>
      <c r="F147" s="737"/>
      <c r="G147" s="773">
        <f t="shared" ref="G147:H147" si="152">K147+M147+O147+Q147+S147+U147+W147+Y147+AA147+AC147+AE147+AG147+AI147+AK147+AM147+AO147+AQ147+AS147+AU147+AW147+AY147+BA147+BC147+BE147+BG147+BI147+BK147+BM147+BO147+BQ147+BS147</f>
        <v>0</v>
      </c>
      <c r="H147" s="671">
        <f t="shared" si="152"/>
        <v>0</v>
      </c>
      <c r="I147" s="774">
        <f t="shared" si="6"/>
        <v>0</v>
      </c>
      <c r="J147" s="406"/>
      <c r="K147" s="640"/>
      <c r="L147" s="642"/>
      <c r="M147" s="640"/>
      <c r="N147" s="642"/>
      <c r="O147" s="640"/>
      <c r="P147" s="642"/>
      <c r="Q147" s="640"/>
      <c r="R147" s="642"/>
      <c r="S147" s="640"/>
      <c r="T147" s="642"/>
      <c r="U147" s="640"/>
      <c r="V147" s="642"/>
      <c r="W147" s="640"/>
      <c r="X147" s="642"/>
      <c r="Y147" s="640"/>
      <c r="Z147" s="642"/>
      <c r="AA147" s="640"/>
      <c r="AB147" s="642"/>
      <c r="AC147" s="640"/>
      <c r="AD147" s="642"/>
      <c r="AE147" s="640"/>
      <c r="AF147" s="642"/>
      <c r="AG147" s="640"/>
      <c r="AH147" s="642"/>
      <c r="AI147" s="640"/>
      <c r="AJ147" s="642"/>
      <c r="AK147" s="640"/>
      <c r="AL147" s="642"/>
      <c r="AM147" s="640"/>
      <c r="AN147" s="642"/>
      <c r="AO147" s="640"/>
      <c r="AP147" s="642"/>
      <c r="AQ147" s="640"/>
      <c r="AR147" s="642"/>
      <c r="AS147" s="640"/>
      <c r="AT147" s="642"/>
      <c r="AU147" s="640"/>
      <c r="AV147" s="642"/>
      <c r="AW147" s="640"/>
      <c r="AX147" s="642"/>
      <c r="AY147" s="640"/>
      <c r="AZ147" s="642"/>
      <c r="BA147" s="640"/>
      <c r="BB147" s="642"/>
      <c r="BC147" s="640"/>
      <c r="BD147" s="642"/>
      <c r="BE147" s="640"/>
      <c r="BF147" s="642"/>
      <c r="BG147" s="640"/>
      <c r="BH147" s="642"/>
      <c r="BI147" s="640"/>
      <c r="BJ147" s="642"/>
      <c r="BK147" s="640"/>
      <c r="BL147" s="642"/>
      <c r="BM147" s="640"/>
      <c r="BN147" s="642"/>
      <c r="BO147" s="640"/>
      <c r="BP147" s="642"/>
      <c r="BQ147" s="640"/>
      <c r="BR147" s="642"/>
      <c r="BS147" s="640"/>
      <c r="BT147" s="642"/>
      <c r="BU147" s="643">
        <f t="shared" si="7"/>
        <v>0</v>
      </c>
      <c r="BV147" s="644">
        <f t="shared" si="8"/>
        <v>0</v>
      </c>
      <c r="BW147" s="776">
        <f t="shared" si="9"/>
        <v>0</v>
      </c>
      <c r="BX147" s="644">
        <f t="shared" si="10"/>
        <v>0</v>
      </c>
      <c r="BY147" s="645"/>
      <c r="BZ147" s="338"/>
      <c r="CA147" s="338"/>
      <c r="CB147" s="338"/>
      <c r="CC147" s="338"/>
      <c r="CD147" s="338"/>
      <c r="CE147" s="338"/>
    </row>
    <row r="148" ht="15.75" customHeight="1">
      <c r="A148" s="821">
        <v>153.0</v>
      </c>
      <c r="B148" s="873"/>
      <c r="C148" s="501"/>
      <c r="D148" s="501"/>
      <c r="E148" s="501"/>
      <c r="F148" s="737"/>
      <c r="G148" s="773">
        <f t="shared" ref="G148:H148" si="153">K148+M148+O148+Q148+S148+U148+W148+Y148+AA148+AC148+AE148+AG148+AI148+AK148+AM148+AO148+AQ148+AS148+AU148+AW148+AY148+BA148+BC148+BE148+BG148+BI148+BK148+BM148+BO148+BQ148+BS148</f>
        <v>0</v>
      </c>
      <c r="H148" s="671">
        <f t="shared" si="153"/>
        <v>0</v>
      </c>
      <c r="I148" s="774">
        <f t="shared" si="6"/>
        <v>0</v>
      </c>
      <c r="J148" s="406"/>
      <c r="K148" s="640"/>
      <c r="L148" s="642"/>
      <c r="M148" s="640"/>
      <c r="N148" s="642"/>
      <c r="O148" s="640"/>
      <c r="P148" s="642"/>
      <c r="Q148" s="640"/>
      <c r="R148" s="642"/>
      <c r="S148" s="640"/>
      <c r="T148" s="642"/>
      <c r="U148" s="640"/>
      <c r="V148" s="642"/>
      <c r="W148" s="640"/>
      <c r="X148" s="642"/>
      <c r="Y148" s="640"/>
      <c r="Z148" s="642"/>
      <c r="AA148" s="640"/>
      <c r="AB148" s="642"/>
      <c r="AC148" s="640"/>
      <c r="AD148" s="642"/>
      <c r="AE148" s="640"/>
      <c r="AF148" s="642"/>
      <c r="AG148" s="640"/>
      <c r="AH148" s="642"/>
      <c r="AI148" s="640"/>
      <c r="AJ148" s="642"/>
      <c r="AK148" s="640"/>
      <c r="AL148" s="642"/>
      <c r="AM148" s="640"/>
      <c r="AN148" s="642"/>
      <c r="AO148" s="640"/>
      <c r="AP148" s="642"/>
      <c r="AQ148" s="640"/>
      <c r="AR148" s="642"/>
      <c r="AS148" s="640"/>
      <c r="AT148" s="642"/>
      <c r="AU148" s="640"/>
      <c r="AV148" s="642"/>
      <c r="AW148" s="640"/>
      <c r="AX148" s="642"/>
      <c r="AY148" s="640"/>
      <c r="AZ148" s="642"/>
      <c r="BA148" s="640"/>
      <c r="BB148" s="642"/>
      <c r="BC148" s="640"/>
      <c r="BD148" s="642"/>
      <c r="BE148" s="640"/>
      <c r="BF148" s="642"/>
      <c r="BG148" s="640"/>
      <c r="BH148" s="642"/>
      <c r="BI148" s="640"/>
      <c r="BJ148" s="642"/>
      <c r="BK148" s="640"/>
      <c r="BL148" s="642"/>
      <c r="BM148" s="640"/>
      <c r="BN148" s="642"/>
      <c r="BO148" s="640"/>
      <c r="BP148" s="642"/>
      <c r="BQ148" s="640"/>
      <c r="BR148" s="642"/>
      <c r="BS148" s="640"/>
      <c r="BT148" s="642"/>
      <c r="BU148" s="643">
        <f t="shared" si="7"/>
        <v>0</v>
      </c>
      <c r="BV148" s="644">
        <f t="shared" si="8"/>
        <v>0</v>
      </c>
      <c r="BW148" s="776">
        <f t="shared" si="9"/>
        <v>0</v>
      </c>
      <c r="BX148" s="644">
        <f t="shared" si="10"/>
        <v>0</v>
      </c>
      <c r="BY148" s="645"/>
      <c r="BZ148" s="338"/>
      <c r="CA148" s="338"/>
      <c r="CB148" s="338"/>
      <c r="CC148" s="338"/>
      <c r="CD148" s="338"/>
      <c r="CE148" s="338"/>
    </row>
    <row r="149" ht="15.75" customHeight="1">
      <c r="A149" s="821">
        <v>154.0</v>
      </c>
      <c r="B149" s="873"/>
      <c r="C149" s="501"/>
      <c r="D149" s="501"/>
      <c r="E149" s="501"/>
      <c r="F149" s="737"/>
      <c r="G149" s="773">
        <f t="shared" ref="G149:H149" si="154">K149+M149+O149+Q149+S149+U149+W149+Y149+AA149+AC149+AE149+AG149+AI149+AK149+AM149+AO149+AQ149+AS149+AU149+AW149+AY149+BA149+BC149+BE149+BG149+BI149+BK149+BM149+BO149+BQ149+BS149</f>
        <v>0</v>
      </c>
      <c r="H149" s="671">
        <f t="shared" si="154"/>
        <v>0</v>
      </c>
      <c r="I149" s="774">
        <f t="shared" si="6"/>
        <v>0</v>
      </c>
      <c r="J149" s="406"/>
      <c r="K149" s="640"/>
      <c r="L149" s="642"/>
      <c r="M149" s="640"/>
      <c r="N149" s="642"/>
      <c r="O149" s="640"/>
      <c r="P149" s="642"/>
      <c r="Q149" s="640"/>
      <c r="R149" s="642"/>
      <c r="S149" s="640"/>
      <c r="T149" s="642"/>
      <c r="U149" s="640"/>
      <c r="V149" s="642"/>
      <c r="W149" s="640"/>
      <c r="X149" s="642"/>
      <c r="Y149" s="640"/>
      <c r="Z149" s="642"/>
      <c r="AA149" s="640"/>
      <c r="AB149" s="642"/>
      <c r="AC149" s="640"/>
      <c r="AD149" s="642"/>
      <c r="AE149" s="640"/>
      <c r="AF149" s="642"/>
      <c r="AG149" s="640"/>
      <c r="AH149" s="642"/>
      <c r="AI149" s="640"/>
      <c r="AJ149" s="642"/>
      <c r="AK149" s="640"/>
      <c r="AL149" s="642"/>
      <c r="AM149" s="640"/>
      <c r="AN149" s="642"/>
      <c r="AO149" s="640"/>
      <c r="AP149" s="642"/>
      <c r="AQ149" s="640"/>
      <c r="AR149" s="642"/>
      <c r="AS149" s="640"/>
      <c r="AT149" s="642"/>
      <c r="AU149" s="640"/>
      <c r="AV149" s="642"/>
      <c r="AW149" s="640"/>
      <c r="AX149" s="642"/>
      <c r="AY149" s="640"/>
      <c r="AZ149" s="642"/>
      <c r="BA149" s="640"/>
      <c r="BB149" s="642"/>
      <c r="BC149" s="640"/>
      <c r="BD149" s="642"/>
      <c r="BE149" s="640"/>
      <c r="BF149" s="642"/>
      <c r="BG149" s="640"/>
      <c r="BH149" s="642"/>
      <c r="BI149" s="640"/>
      <c r="BJ149" s="642"/>
      <c r="BK149" s="640"/>
      <c r="BL149" s="642"/>
      <c r="BM149" s="640"/>
      <c r="BN149" s="642"/>
      <c r="BO149" s="640"/>
      <c r="BP149" s="642"/>
      <c r="BQ149" s="640"/>
      <c r="BR149" s="642"/>
      <c r="BS149" s="640"/>
      <c r="BT149" s="642"/>
      <c r="BU149" s="643">
        <f t="shared" si="7"/>
        <v>0</v>
      </c>
      <c r="BV149" s="644">
        <f t="shared" si="8"/>
        <v>0</v>
      </c>
      <c r="BW149" s="776">
        <f t="shared" si="9"/>
        <v>0</v>
      </c>
      <c r="BX149" s="644">
        <f t="shared" si="10"/>
        <v>0</v>
      </c>
      <c r="BY149" s="645"/>
      <c r="BZ149" s="338"/>
      <c r="CA149" s="338"/>
      <c r="CB149" s="338"/>
      <c r="CC149" s="338"/>
      <c r="CD149" s="338"/>
      <c r="CE149" s="338"/>
    </row>
    <row r="150" ht="15.75" customHeight="1">
      <c r="A150" s="821">
        <v>155.0</v>
      </c>
      <c r="B150" s="873"/>
      <c r="C150" s="501"/>
      <c r="D150" s="501"/>
      <c r="E150" s="501"/>
      <c r="F150" s="737"/>
      <c r="G150" s="773">
        <f t="shared" ref="G150:H150" si="155">K150+M150+O150+Q150+S150+U150+W150+Y150+AA150+AC150+AE150+AG150+AI150+AK150+AM150+AO150+AQ150+AS150+AU150+AW150+AY150+BA150+BC150+BE150+BG150+BI150+BK150+BM150+BO150+BQ150+BS150</f>
        <v>0</v>
      </c>
      <c r="H150" s="671">
        <f t="shared" si="155"/>
        <v>0</v>
      </c>
      <c r="I150" s="774">
        <f t="shared" si="6"/>
        <v>0</v>
      </c>
      <c r="J150" s="406"/>
      <c r="K150" s="640"/>
      <c r="L150" s="642"/>
      <c r="M150" s="640"/>
      <c r="N150" s="642"/>
      <c r="O150" s="640"/>
      <c r="P150" s="642"/>
      <c r="Q150" s="640"/>
      <c r="R150" s="642"/>
      <c r="S150" s="640"/>
      <c r="T150" s="642"/>
      <c r="U150" s="640"/>
      <c r="V150" s="642"/>
      <c r="W150" s="640"/>
      <c r="X150" s="642"/>
      <c r="Y150" s="640"/>
      <c r="Z150" s="642"/>
      <c r="AA150" s="640"/>
      <c r="AB150" s="642"/>
      <c r="AC150" s="640"/>
      <c r="AD150" s="642"/>
      <c r="AE150" s="640"/>
      <c r="AF150" s="642"/>
      <c r="AG150" s="640"/>
      <c r="AH150" s="642"/>
      <c r="AI150" s="640"/>
      <c r="AJ150" s="642"/>
      <c r="AK150" s="640"/>
      <c r="AL150" s="642"/>
      <c r="AM150" s="640"/>
      <c r="AN150" s="642"/>
      <c r="AO150" s="640"/>
      <c r="AP150" s="642"/>
      <c r="AQ150" s="640"/>
      <c r="AR150" s="642"/>
      <c r="AS150" s="640"/>
      <c r="AT150" s="642"/>
      <c r="AU150" s="640"/>
      <c r="AV150" s="642"/>
      <c r="AW150" s="640"/>
      <c r="AX150" s="642"/>
      <c r="AY150" s="640"/>
      <c r="AZ150" s="642"/>
      <c r="BA150" s="640"/>
      <c r="BB150" s="642"/>
      <c r="BC150" s="640"/>
      <c r="BD150" s="642"/>
      <c r="BE150" s="640"/>
      <c r="BF150" s="642"/>
      <c r="BG150" s="640"/>
      <c r="BH150" s="642"/>
      <c r="BI150" s="640"/>
      <c r="BJ150" s="642"/>
      <c r="BK150" s="640"/>
      <c r="BL150" s="642"/>
      <c r="BM150" s="640"/>
      <c r="BN150" s="642"/>
      <c r="BO150" s="640"/>
      <c r="BP150" s="642"/>
      <c r="BQ150" s="640"/>
      <c r="BR150" s="642"/>
      <c r="BS150" s="640"/>
      <c r="BT150" s="642"/>
      <c r="BU150" s="643">
        <f t="shared" si="7"/>
        <v>0</v>
      </c>
      <c r="BV150" s="644">
        <f t="shared" si="8"/>
        <v>0</v>
      </c>
      <c r="BW150" s="776">
        <f t="shared" si="9"/>
        <v>0</v>
      </c>
      <c r="BX150" s="644">
        <f t="shared" si="10"/>
        <v>0</v>
      </c>
      <c r="BY150" s="645"/>
      <c r="BZ150" s="338"/>
      <c r="CA150" s="338"/>
      <c r="CB150" s="338"/>
      <c r="CC150" s="338"/>
      <c r="CD150" s="338"/>
      <c r="CE150" s="338"/>
    </row>
    <row r="151" ht="15.75" customHeight="1">
      <c r="A151" s="821">
        <v>156.0</v>
      </c>
      <c r="B151" s="873"/>
      <c r="C151" s="501"/>
      <c r="D151" s="501"/>
      <c r="E151" s="501"/>
      <c r="F151" s="737"/>
      <c r="G151" s="773">
        <f t="shared" ref="G151:H151" si="156">K151+M151+O151+Q151+S151+U151+W151+Y151+AA151+AC151+AE151+AG151+AI151+AK151+AM151+AO151+AQ151+AS151+AU151+AW151+AY151+BA151+BC151+BE151+BG151+BI151+BK151+BM151+BO151+BQ151+BS151</f>
        <v>0</v>
      </c>
      <c r="H151" s="671">
        <f t="shared" si="156"/>
        <v>0</v>
      </c>
      <c r="I151" s="774">
        <f t="shared" si="6"/>
        <v>0</v>
      </c>
      <c r="J151" s="406"/>
      <c r="K151" s="640"/>
      <c r="L151" s="642"/>
      <c r="M151" s="640"/>
      <c r="N151" s="642"/>
      <c r="O151" s="640"/>
      <c r="P151" s="642"/>
      <c r="Q151" s="640"/>
      <c r="R151" s="642"/>
      <c r="S151" s="640"/>
      <c r="T151" s="642"/>
      <c r="U151" s="640"/>
      <c r="V151" s="642"/>
      <c r="W151" s="640"/>
      <c r="X151" s="642"/>
      <c r="Y151" s="640"/>
      <c r="Z151" s="642"/>
      <c r="AA151" s="640"/>
      <c r="AB151" s="642"/>
      <c r="AC151" s="640"/>
      <c r="AD151" s="642"/>
      <c r="AE151" s="640"/>
      <c r="AF151" s="642"/>
      <c r="AG151" s="640"/>
      <c r="AH151" s="642"/>
      <c r="AI151" s="640"/>
      <c r="AJ151" s="642"/>
      <c r="AK151" s="640"/>
      <c r="AL151" s="642"/>
      <c r="AM151" s="640"/>
      <c r="AN151" s="642"/>
      <c r="AO151" s="640"/>
      <c r="AP151" s="642"/>
      <c r="AQ151" s="640"/>
      <c r="AR151" s="642"/>
      <c r="AS151" s="640"/>
      <c r="AT151" s="642"/>
      <c r="AU151" s="640"/>
      <c r="AV151" s="642"/>
      <c r="AW151" s="640"/>
      <c r="AX151" s="642"/>
      <c r="AY151" s="640"/>
      <c r="AZ151" s="642"/>
      <c r="BA151" s="640"/>
      <c r="BB151" s="642"/>
      <c r="BC151" s="640"/>
      <c r="BD151" s="642"/>
      <c r="BE151" s="640"/>
      <c r="BF151" s="642"/>
      <c r="BG151" s="640"/>
      <c r="BH151" s="642"/>
      <c r="BI151" s="640"/>
      <c r="BJ151" s="642"/>
      <c r="BK151" s="640"/>
      <c r="BL151" s="642"/>
      <c r="BM151" s="640"/>
      <c r="BN151" s="642"/>
      <c r="BO151" s="640"/>
      <c r="BP151" s="642"/>
      <c r="BQ151" s="640"/>
      <c r="BR151" s="642"/>
      <c r="BS151" s="640"/>
      <c r="BT151" s="642"/>
      <c r="BU151" s="643">
        <f t="shared" si="7"/>
        <v>0</v>
      </c>
      <c r="BV151" s="644">
        <f t="shared" si="8"/>
        <v>0</v>
      </c>
      <c r="BW151" s="776">
        <f t="shared" si="9"/>
        <v>0</v>
      </c>
      <c r="BX151" s="644">
        <f t="shared" si="10"/>
        <v>0</v>
      </c>
      <c r="BY151" s="645"/>
      <c r="BZ151" s="338"/>
      <c r="CA151" s="338"/>
      <c r="CB151" s="338"/>
      <c r="CC151" s="338"/>
      <c r="CD151" s="338"/>
      <c r="CE151" s="338"/>
    </row>
    <row r="152" ht="15.75" customHeight="1">
      <c r="A152" s="821">
        <v>157.0</v>
      </c>
      <c r="B152" s="777"/>
      <c r="C152" s="501"/>
      <c r="D152" s="501"/>
      <c r="E152" s="501"/>
      <c r="F152" s="737"/>
      <c r="G152" s="773">
        <f t="shared" ref="G152:H152" si="157">K152+M152+O152+Q152+S152+U152+W152+Y152+AA152+AC152+AE152+AG152+AI152+AK152+AM152+AO152+AQ152+AS152+AU152+AW152+AY152+BA152+BC152+BE152+BG152+BI152+BK152+BM152+BO152+BQ152+BS152</f>
        <v>0</v>
      </c>
      <c r="H152" s="671">
        <f t="shared" si="157"/>
        <v>0</v>
      </c>
      <c r="I152" s="774">
        <f t="shared" si="6"/>
        <v>0</v>
      </c>
      <c r="J152" s="418"/>
      <c r="K152" s="640"/>
      <c r="L152" s="642"/>
      <c r="M152" s="640"/>
      <c r="N152" s="642"/>
      <c r="O152" s="640"/>
      <c r="P152" s="642"/>
      <c r="Q152" s="640"/>
      <c r="R152" s="642"/>
      <c r="S152" s="640"/>
      <c r="T152" s="642"/>
      <c r="U152" s="640"/>
      <c r="V152" s="642"/>
      <c r="W152" s="640"/>
      <c r="X152" s="642"/>
      <c r="Y152" s="640"/>
      <c r="Z152" s="642"/>
      <c r="AA152" s="640"/>
      <c r="AB152" s="642"/>
      <c r="AC152" s="640"/>
      <c r="AD152" s="642"/>
      <c r="AE152" s="640"/>
      <c r="AF152" s="642"/>
      <c r="AG152" s="640"/>
      <c r="AH152" s="642"/>
      <c r="AI152" s="640"/>
      <c r="AJ152" s="642"/>
      <c r="AK152" s="640"/>
      <c r="AL152" s="642"/>
      <c r="AM152" s="640"/>
      <c r="AN152" s="642"/>
      <c r="AO152" s="640"/>
      <c r="AP152" s="642"/>
      <c r="AQ152" s="640"/>
      <c r="AR152" s="642"/>
      <c r="AS152" s="640"/>
      <c r="AT152" s="642"/>
      <c r="AU152" s="640"/>
      <c r="AV152" s="642"/>
      <c r="AW152" s="640"/>
      <c r="AX152" s="642"/>
      <c r="AY152" s="640"/>
      <c r="AZ152" s="642"/>
      <c r="BA152" s="640"/>
      <c r="BB152" s="642"/>
      <c r="BC152" s="640"/>
      <c r="BD152" s="642"/>
      <c r="BE152" s="640"/>
      <c r="BF152" s="642"/>
      <c r="BG152" s="640"/>
      <c r="BH152" s="642"/>
      <c r="BI152" s="640"/>
      <c r="BJ152" s="642"/>
      <c r="BK152" s="640"/>
      <c r="BL152" s="642"/>
      <c r="BM152" s="640"/>
      <c r="BN152" s="642"/>
      <c r="BO152" s="640"/>
      <c r="BP152" s="642"/>
      <c r="BQ152" s="640"/>
      <c r="BR152" s="642"/>
      <c r="BS152" s="640"/>
      <c r="BT152" s="642"/>
      <c r="BU152" s="643">
        <f t="shared" si="7"/>
        <v>0</v>
      </c>
      <c r="BV152" s="644">
        <f t="shared" si="8"/>
        <v>0</v>
      </c>
      <c r="BW152" s="776">
        <f t="shared" si="9"/>
        <v>0</v>
      </c>
      <c r="BX152" s="644">
        <f t="shared" si="10"/>
        <v>0</v>
      </c>
      <c r="BY152" s="645"/>
      <c r="BZ152" s="338"/>
      <c r="CA152" s="338"/>
      <c r="CB152" s="338"/>
      <c r="CC152" s="338"/>
      <c r="CD152" s="338"/>
      <c r="CE152" s="338"/>
    </row>
    <row r="153" ht="15.75" customHeight="1">
      <c r="A153" s="821">
        <v>158.0</v>
      </c>
      <c r="B153" s="777"/>
      <c r="C153" s="501"/>
      <c r="D153" s="501"/>
      <c r="E153" s="501"/>
      <c r="F153" s="737"/>
      <c r="G153" s="773">
        <f t="shared" ref="G153:H153" si="158">K153+M153+O153+Q153+S153+U153+W153+Y153+AA153+AC153+AE153+AG153+AI153+AK153+AM153+AO153+AQ153+AS153+AU153+AW153+AY153+BA153+BC153+BE153+BG153+BI153+BK153+BM153+BO153+BQ153+BS153</f>
        <v>0</v>
      </c>
      <c r="H153" s="671">
        <f t="shared" si="158"/>
        <v>0</v>
      </c>
      <c r="I153" s="774">
        <f t="shared" si="6"/>
        <v>0</v>
      </c>
      <c r="J153" s="418"/>
      <c r="K153" s="640"/>
      <c r="L153" s="642"/>
      <c r="M153" s="640"/>
      <c r="N153" s="642"/>
      <c r="O153" s="640"/>
      <c r="P153" s="642"/>
      <c r="Q153" s="640"/>
      <c r="R153" s="642"/>
      <c r="S153" s="640"/>
      <c r="T153" s="642"/>
      <c r="U153" s="640"/>
      <c r="V153" s="642"/>
      <c r="W153" s="640"/>
      <c r="X153" s="642"/>
      <c r="Y153" s="640"/>
      <c r="Z153" s="642"/>
      <c r="AA153" s="640"/>
      <c r="AB153" s="642"/>
      <c r="AC153" s="640"/>
      <c r="AD153" s="642"/>
      <c r="AE153" s="640"/>
      <c r="AF153" s="642"/>
      <c r="AG153" s="640"/>
      <c r="AH153" s="642"/>
      <c r="AI153" s="640"/>
      <c r="AJ153" s="642"/>
      <c r="AK153" s="640"/>
      <c r="AL153" s="642"/>
      <c r="AM153" s="640"/>
      <c r="AN153" s="642"/>
      <c r="AO153" s="640"/>
      <c r="AP153" s="642"/>
      <c r="AQ153" s="640"/>
      <c r="AR153" s="642"/>
      <c r="AS153" s="640"/>
      <c r="AT153" s="642"/>
      <c r="AU153" s="640"/>
      <c r="AV153" s="642"/>
      <c r="AW153" s="640"/>
      <c r="AX153" s="642"/>
      <c r="AY153" s="640"/>
      <c r="AZ153" s="642"/>
      <c r="BA153" s="640"/>
      <c r="BB153" s="642"/>
      <c r="BC153" s="640"/>
      <c r="BD153" s="642"/>
      <c r="BE153" s="640"/>
      <c r="BF153" s="642"/>
      <c r="BG153" s="640"/>
      <c r="BH153" s="642"/>
      <c r="BI153" s="640"/>
      <c r="BJ153" s="642"/>
      <c r="BK153" s="640"/>
      <c r="BL153" s="642"/>
      <c r="BM153" s="640"/>
      <c r="BN153" s="642"/>
      <c r="BO153" s="640"/>
      <c r="BP153" s="642"/>
      <c r="BQ153" s="640"/>
      <c r="BR153" s="642"/>
      <c r="BS153" s="640"/>
      <c r="BT153" s="642"/>
      <c r="BU153" s="643">
        <f t="shared" si="7"/>
        <v>0</v>
      </c>
      <c r="BV153" s="644">
        <f t="shared" si="8"/>
        <v>0</v>
      </c>
      <c r="BW153" s="776">
        <f t="shared" si="9"/>
        <v>0</v>
      </c>
      <c r="BX153" s="644">
        <f t="shared" si="10"/>
        <v>0</v>
      </c>
      <c r="BY153" s="645"/>
      <c r="BZ153" s="338"/>
      <c r="CA153" s="338"/>
      <c r="CB153" s="338"/>
      <c r="CC153" s="338"/>
      <c r="CD153" s="338"/>
      <c r="CE153" s="338"/>
    </row>
    <row r="154" ht="15.75" customHeight="1">
      <c r="A154" s="821">
        <v>159.0</v>
      </c>
      <c r="B154" s="777"/>
      <c r="C154" s="501"/>
      <c r="D154" s="501"/>
      <c r="E154" s="501"/>
      <c r="F154" s="737"/>
      <c r="G154" s="773">
        <f t="shared" ref="G154:H154" si="159">K154+M154+O154+Q154+S154+U154+W154+Y154+AA154+AC154+AE154+AG154+AI154+AK154+AM154+AO154+AQ154+AS154+AU154+AW154+AY154+BA154+BC154+BE154+BG154+BI154+BK154+BM154+BO154+BQ154+BS154</f>
        <v>0</v>
      </c>
      <c r="H154" s="671">
        <f t="shared" si="159"/>
        <v>0</v>
      </c>
      <c r="I154" s="774">
        <f t="shared" si="6"/>
        <v>0</v>
      </c>
      <c r="J154" s="406"/>
      <c r="K154" s="640"/>
      <c r="L154" s="642"/>
      <c r="M154" s="640"/>
      <c r="N154" s="642"/>
      <c r="O154" s="640"/>
      <c r="P154" s="642"/>
      <c r="Q154" s="640"/>
      <c r="R154" s="642"/>
      <c r="S154" s="640"/>
      <c r="T154" s="642"/>
      <c r="U154" s="640"/>
      <c r="V154" s="642"/>
      <c r="W154" s="640"/>
      <c r="X154" s="642"/>
      <c r="Y154" s="640"/>
      <c r="Z154" s="642"/>
      <c r="AA154" s="640"/>
      <c r="AB154" s="642"/>
      <c r="AC154" s="640"/>
      <c r="AD154" s="642"/>
      <c r="AE154" s="640"/>
      <c r="AF154" s="642"/>
      <c r="AG154" s="640"/>
      <c r="AH154" s="642"/>
      <c r="AI154" s="640"/>
      <c r="AJ154" s="642"/>
      <c r="AK154" s="640"/>
      <c r="AL154" s="642"/>
      <c r="AM154" s="640"/>
      <c r="AN154" s="642"/>
      <c r="AO154" s="640"/>
      <c r="AP154" s="642"/>
      <c r="AQ154" s="640"/>
      <c r="AR154" s="642"/>
      <c r="AS154" s="640"/>
      <c r="AT154" s="642"/>
      <c r="AU154" s="640"/>
      <c r="AV154" s="642"/>
      <c r="AW154" s="640"/>
      <c r="AX154" s="642"/>
      <c r="AY154" s="640"/>
      <c r="AZ154" s="642"/>
      <c r="BA154" s="640"/>
      <c r="BB154" s="642"/>
      <c r="BC154" s="640"/>
      <c r="BD154" s="642"/>
      <c r="BE154" s="640"/>
      <c r="BF154" s="642"/>
      <c r="BG154" s="640"/>
      <c r="BH154" s="642"/>
      <c r="BI154" s="640"/>
      <c r="BJ154" s="642"/>
      <c r="BK154" s="640"/>
      <c r="BL154" s="642"/>
      <c r="BM154" s="640"/>
      <c r="BN154" s="642"/>
      <c r="BO154" s="640"/>
      <c r="BP154" s="642"/>
      <c r="BQ154" s="640"/>
      <c r="BR154" s="642"/>
      <c r="BS154" s="640"/>
      <c r="BT154" s="642"/>
      <c r="BU154" s="643">
        <f t="shared" si="7"/>
        <v>0</v>
      </c>
      <c r="BV154" s="644">
        <f t="shared" si="8"/>
        <v>0</v>
      </c>
      <c r="BW154" s="776">
        <f t="shared" si="9"/>
        <v>0</v>
      </c>
      <c r="BX154" s="644">
        <f t="shared" si="10"/>
        <v>0</v>
      </c>
      <c r="BY154" s="645"/>
      <c r="BZ154" s="338"/>
      <c r="CA154" s="338"/>
      <c r="CB154" s="338"/>
      <c r="CC154" s="338"/>
      <c r="CD154" s="338"/>
      <c r="CE154" s="338"/>
    </row>
    <row r="155" ht="15.75" customHeight="1">
      <c r="A155" s="821">
        <v>160.0</v>
      </c>
      <c r="B155" s="777"/>
      <c r="C155" s="501"/>
      <c r="D155" s="501"/>
      <c r="E155" s="501"/>
      <c r="F155" s="737"/>
      <c r="G155" s="773">
        <f t="shared" ref="G155:H155" si="160">K155+M155+O155+Q155+S155+U155+W155+Y155+AA155+AC155+AE155+AG155+AI155+AK155+AM155+AO155+AQ155+AS155+AU155+AW155+AY155+BA155+BC155+BE155+BG155+BI155+BK155+BM155+BO155+BQ155+BS155</f>
        <v>0</v>
      </c>
      <c r="H155" s="671">
        <f t="shared" si="160"/>
        <v>0</v>
      </c>
      <c r="I155" s="774">
        <f t="shared" si="6"/>
        <v>0</v>
      </c>
      <c r="J155" s="406"/>
      <c r="K155" s="640"/>
      <c r="L155" s="642"/>
      <c r="M155" s="640"/>
      <c r="N155" s="642"/>
      <c r="O155" s="640"/>
      <c r="P155" s="642"/>
      <c r="Q155" s="640"/>
      <c r="R155" s="642"/>
      <c r="S155" s="640"/>
      <c r="T155" s="642"/>
      <c r="U155" s="640"/>
      <c r="V155" s="642"/>
      <c r="W155" s="640"/>
      <c r="X155" s="642"/>
      <c r="Y155" s="640"/>
      <c r="Z155" s="642"/>
      <c r="AA155" s="640"/>
      <c r="AB155" s="642"/>
      <c r="AC155" s="640"/>
      <c r="AD155" s="642"/>
      <c r="AE155" s="640"/>
      <c r="AF155" s="642"/>
      <c r="AG155" s="640"/>
      <c r="AH155" s="642"/>
      <c r="AI155" s="640"/>
      <c r="AJ155" s="642"/>
      <c r="AK155" s="640"/>
      <c r="AL155" s="642"/>
      <c r="AM155" s="640"/>
      <c r="AN155" s="642"/>
      <c r="AO155" s="640"/>
      <c r="AP155" s="642"/>
      <c r="AQ155" s="640"/>
      <c r="AR155" s="642"/>
      <c r="AS155" s="640"/>
      <c r="AT155" s="642"/>
      <c r="AU155" s="640"/>
      <c r="AV155" s="642"/>
      <c r="AW155" s="640"/>
      <c r="AX155" s="642"/>
      <c r="AY155" s="640"/>
      <c r="AZ155" s="642"/>
      <c r="BA155" s="640"/>
      <c r="BB155" s="642"/>
      <c r="BC155" s="640"/>
      <c r="BD155" s="642"/>
      <c r="BE155" s="640"/>
      <c r="BF155" s="642"/>
      <c r="BG155" s="640"/>
      <c r="BH155" s="642"/>
      <c r="BI155" s="640"/>
      <c r="BJ155" s="642"/>
      <c r="BK155" s="640"/>
      <c r="BL155" s="642"/>
      <c r="BM155" s="640"/>
      <c r="BN155" s="642"/>
      <c r="BO155" s="640"/>
      <c r="BP155" s="642"/>
      <c r="BQ155" s="640"/>
      <c r="BR155" s="642"/>
      <c r="BS155" s="640"/>
      <c r="BT155" s="642"/>
      <c r="BU155" s="643">
        <f t="shared" si="7"/>
        <v>0</v>
      </c>
      <c r="BV155" s="644">
        <f t="shared" si="8"/>
        <v>0</v>
      </c>
      <c r="BW155" s="776">
        <f t="shared" si="9"/>
        <v>0</v>
      </c>
      <c r="BX155" s="644">
        <f t="shared" si="10"/>
        <v>0</v>
      </c>
      <c r="BY155" s="645"/>
      <c r="BZ155" s="338"/>
      <c r="CA155" s="338"/>
      <c r="CB155" s="338"/>
      <c r="CC155" s="338"/>
      <c r="CD155" s="338"/>
      <c r="CE155" s="338"/>
    </row>
    <row r="156" ht="15.75" customHeight="1">
      <c r="A156" s="821">
        <v>161.0</v>
      </c>
      <c r="B156" s="777"/>
      <c r="C156" s="501"/>
      <c r="D156" s="501"/>
      <c r="E156" s="501"/>
      <c r="F156" s="737"/>
      <c r="G156" s="773">
        <f t="shared" ref="G156:H156" si="161">K156+M156+O156+Q156+S156+U156+W156+Y156+AA156+AC156+AE156+AG156+AI156+AK156+AM156+AO156+AQ156+AS156+AU156+AW156+AY156+BA156+BC156+BE156+BG156+BI156+BK156+BM156+BO156+BQ156+BS156</f>
        <v>0</v>
      </c>
      <c r="H156" s="671">
        <f t="shared" si="161"/>
        <v>0</v>
      </c>
      <c r="I156" s="774">
        <f t="shared" si="6"/>
        <v>0</v>
      </c>
      <c r="J156" s="406"/>
      <c r="K156" s="640"/>
      <c r="L156" s="642"/>
      <c r="M156" s="640"/>
      <c r="N156" s="642"/>
      <c r="O156" s="640"/>
      <c r="P156" s="642"/>
      <c r="Q156" s="640"/>
      <c r="R156" s="642"/>
      <c r="S156" s="640"/>
      <c r="T156" s="642"/>
      <c r="U156" s="640"/>
      <c r="V156" s="642"/>
      <c r="W156" s="640"/>
      <c r="X156" s="642"/>
      <c r="Y156" s="640"/>
      <c r="Z156" s="642"/>
      <c r="AA156" s="640"/>
      <c r="AB156" s="642"/>
      <c r="AC156" s="640"/>
      <c r="AD156" s="642"/>
      <c r="AE156" s="640"/>
      <c r="AF156" s="642"/>
      <c r="AG156" s="640"/>
      <c r="AH156" s="642"/>
      <c r="AI156" s="640"/>
      <c r="AJ156" s="642"/>
      <c r="AK156" s="640"/>
      <c r="AL156" s="642"/>
      <c r="AM156" s="640"/>
      <c r="AN156" s="642"/>
      <c r="AO156" s="640"/>
      <c r="AP156" s="642"/>
      <c r="AQ156" s="640"/>
      <c r="AR156" s="642"/>
      <c r="AS156" s="640"/>
      <c r="AT156" s="642"/>
      <c r="AU156" s="640"/>
      <c r="AV156" s="642"/>
      <c r="AW156" s="640"/>
      <c r="AX156" s="642"/>
      <c r="AY156" s="640"/>
      <c r="AZ156" s="642"/>
      <c r="BA156" s="640"/>
      <c r="BB156" s="642"/>
      <c r="BC156" s="640"/>
      <c r="BD156" s="642"/>
      <c r="BE156" s="640"/>
      <c r="BF156" s="642"/>
      <c r="BG156" s="640"/>
      <c r="BH156" s="642"/>
      <c r="BI156" s="640"/>
      <c r="BJ156" s="642"/>
      <c r="BK156" s="640"/>
      <c r="BL156" s="642"/>
      <c r="BM156" s="640"/>
      <c r="BN156" s="642"/>
      <c r="BO156" s="640"/>
      <c r="BP156" s="642"/>
      <c r="BQ156" s="640"/>
      <c r="BR156" s="642"/>
      <c r="BS156" s="640"/>
      <c r="BT156" s="642"/>
      <c r="BU156" s="643">
        <f t="shared" si="7"/>
        <v>0</v>
      </c>
      <c r="BV156" s="644">
        <f t="shared" si="8"/>
        <v>0</v>
      </c>
      <c r="BW156" s="776">
        <f t="shared" si="9"/>
        <v>0</v>
      </c>
      <c r="BX156" s="644">
        <f t="shared" si="10"/>
        <v>0</v>
      </c>
      <c r="BY156" s="645"/>
      <c r="BZ156" s="338"/>
      <c r="CA156" s="338"/>
      <c r="CB156" s="338"/>
      <c r="CC156" s="338"/>
      <c r="CD156" s="338"/>
      <c r="CE156" s="338"/>
    </row>
    <row r="157" ht="15.75" customHeight="1">
      <c r="A157" s="821">
        <v>162.0</v>
      </c>
      <c r="B157" s="777"/>
      <c r="C157" s="501"/>
      <c r="D157" s="501"/>
      <c r="E157" s="501"/>
      <c r="F157" s="737"/>
      <c r="G157" s="773">
        <f t="shared" ref="G157:H157" si="162">K157+M157+O157+Q157+S157+U157+W157+Y157+AA157+AC157+AE157+AG157+AI157+AK157+AM157+AO157+AQ157+AS157+AU157+AW157+AY157+BA157+BC157+BE157+BG157+BI157+BK157+BM157+BO157+BQ157+BS157</f>
        <v>0</v>
      </c>
      <c r="H157" s="671">
        <f t="shared" si="162"/>
        <v>0</v>
      </c>
      <c r="I157" s="774">
        <f t="shared" si="6"/>
        <v>0</v>
      </c>
      <c r="J157" s="406"/>
      <c r="K157" s="640"/>
      <c r="L157" s="642"/>
      <c r="M157" s="640"/>
      <c r="N157" s="642"/>
      <c r="O157" s="640"/>
      <c r="P157" s="642"/>
      <c r="Q157" s="640"/>
      <c r="R157" s="642"/>
      <c r="S157" s="640"/>
      <c r="T157" s="642"/>
      <c r="U157" s="640"/>
      <c r="V157" s="642"/>
      <c r="W157" s="640"/>
      <c r="X157" s="642"/>
      <c r="Y157" s="640"/>
      <c r="Z157" s="642"/>
      <c r="AA157" s="640"/>
      <c r="AB157" s="642"/>
      <c r="AC157" s="640"/>
      <c r="AD157" s="642"/>
      <c r="AE157" s="640"/>
      <c r="AF157" s="642"/>
      <c r="AG157" s="640"/>
      <c r="AH157" s="642"/>
      <c r="AI157" s="640"/>
      <c r="AJ157" s="642"/>
      <c r="AK157" s="640"/>
      <c r="AL157" s="642"/>
      <c r="AM157" s="640"/>
      <c r="AN157" s="642"/>
      <c r="AO157" s="640"/>
      <c r="AP157" s="642"/>
      <c r="AQ157" s="640"/>
      <c r="AR157" s="642"/>
      <c r="AS157" s="640"/>
      <c r="AT157" s="642"/>
      <c r="AU157" s="640"/>
      <c r="AV157" s="642"/>
      <c r="AW157" s="640"/>
      <c r="AX157" s="642"/>
      <c r="AY157" s="640"/>
      <c r="AZ157" s="642"/>
      <c r="BA157" s="640"/>
      <c r="BB157" s="642"/>
      <c r="BC157" s="640"/>
      <c r="BD157" s="642"/>
      <c r="BE157" s="640"/>
      <c r="BF157" s="642"/>
      <c r="BG157" s="640"/>
      <c r="BH157" s="642"/>
      <c r="BI157" s="640"/>
      <c r="BJ157" s="642"/>
      <c r="BK157" s="640"/>
      <c r="BL157" s="642"/>
      <c r="BM157" s="640"/>
      <c r="BN157" s="642"/>
      <c r="BO157" s="640"/>
      <c r="BP157" s="642"/>
      <c r="BQ157" s="640"/>
      <c r="BR157" s="642"/>
      <c r="BS157" s="640"/>
      <c r="BT157" s="642"/>
      <c r="BU157" s="643">
        <f t="shared" si="7"/>
        <v>0</v>
      </c>
      <c r="BV157" s="644">
        <f t="shared" si="8"/>
        <v>0</v>
      </c>
      <c r="BW157" s="776">
        <f t="shared" si="9"/>
        <v>0</v>
      </c>
      <c r="BX157" s="644">
        <f t="shared" si="10"/>
        <v>0</v>
      </c>
      <c r="BY157" s="645"/>
      <c r="BZ157" s="338"/>
      <c r="CA157" s="338"/>
      <c r="CB157" s="338"/>
      <c r="CC157" s="338"/>
      <c r="CD157" s="338"/>
      <c r="CE157" s="338"/>
    </row>
    <row r="158" ht="15.75" customHeight="1">
      <c r="A158" s="821">
        <v>163.0</v>
      </c>
      <c r="B158" s="777"/>
      <c r="C158" s="501"/>
      <c r="D158" s="501"/>
      <c r="E158" s="501"/>
      <c r="F158" s="737"/>
      <c r="G158" s="773">
        <f t="shared" ref="G158:H158" si="163">K158+M158+O158+Q158+S158+U158+W158+Y158+AA158+AC158+AE158+AG158+AI158+AK158+AM158+AO158+AQ158+AS158+AU158+AW158+AY158+BA158+BC158+BE158+BG158+BI158+BK158+BM158+BO158+BQ158+BS158</f>
        <v>0</v>
      </c>
      <c r="H158" s="671">
        <f t="shared" si="163"/>
        <v>0</v>
      </c>
      <c r="I158" s="774">
        <f t="shared" si="6"/>
        <v>0</v>
      </c>
      <c r="J158" s="418"/>
      <c r="K158" s="640"/>
      <c r="L158" s="642"/>
      <c r="M158" s="640"/>
      <c r="N158" s="642"/>
      <c r="O158" s="640"/>
      <c r="P158" s="642"/>
      <c r="Q158" s="640"/>
      <c r="R158" s="642"/>
      <c r="S158" s="640"/>
      <c r="T158" s="642"/>
      <c r="U158" s="640"/>
      <c r="V158" s="642"/>
      <c r="W158" s="640"/>
      <c r="X158" s="642"/>
      <c r="Y158" s="640"/>
      <c r="Z158" s="642"/>
      <c r="AA158" s="640"/>
      <c r="AB158" s="642"/>
      <c r="AC158" s="640"/>
      <c r="AD158" s="642"/>
      <c r="AE158" s="640"/>
      <c r="AF158" s="642"/>
      <c r="AG158" s="640"/>
      <c r="AH158" s="642"/>
      <c r="AI158" s="640"/>
      <c r="AJ158" s="642"/>
      <c r="AK158" s="640"/>
      <c r="AL158" s="642"/>
      <c r="AM158" s="640"/>
      <c r="AN158" s="642"/>
      <c r="AO158" s="640"/>
      <c r="AP158" s="642"/>
      <c r="AQ158" s="640"/>
      <c r="AR158" s="642"/>
      <c r="AS158" s="640"/>
      <c r="AT158" s="642"/>
      <c r="AU158" s="640"/>
      <c r="AV158" s="642"/>
      <c r="AW158" s="640"/>
      <c r="AX158" s="642"/>
      <c r="AY158" s="640"/>
      <c r="AZ158" s="642"/>
      <c r="BA158" s="640"/>
      <c r="BB158" s="642"/>
      <c r="BC158" s="640"/>
      <c r="BD158" s="642"/>
      <c r="BE158" s="640"/>
      <c r="BF158" s="642"/>
      <c r="BG158" s="640"/>
      <c r="BH158" s="642"/>
      <c r="BI158" s="640"/>
      <c r="BJ158" s="642"/>
      <c r="BK158" s="640"/>
      <c r="BL158" s="642"/>
      <c r="BM158" s="640"/>
      <c r="BN158" s="642"/>
      <c r="BO158" s="640"/>
      <c r="BP158" s="642"/>
      <c r="BQ158" s="640"/>
      <c r="BR158" s="642"/>
      <c r="BS158" s="640"/>
      <c r="BT158" s="642"/>
      <c r="BU158" s="643">
        <f t="shared" si="7"/>
        <v>0</v>
      </c>
      <c r="BV158" s="644">
        <f t="shared" si="8"/>
        <v>0</v>
      </c>
      <c r="BW158" s="776">
        <f t="shared" si="9"/>
        <v>0</v>
      </c>
      <c r="BX158" s="644">
        <f t="shared" si="10"/>
        <v>0</v>
      </c>
      <c r="BY158" s="645"/>
      <c r="BZ158" s="338"/>
      <c r="CA158" s="338"/>
      <c r="CB158" s="338"/>
      <c r="CC158" s="338"/>
      <c r="CD158" s="338"/>
      <c r="CE158" s="338"/>
    </row>
    <row r="159" ht="15.75" customHeight="1">
      <c r="A159" s="821">
        <v>164.0</v>
      </c>
      <c r="B159" s="777"/>
      <c r="C159" s="501"/>
      <c r="D159" s="501"/>
      <c r="E159" s="501"/>
      <c r="F159" s="737"/>
      <c r="G159" s="773">
        <f t="shared" ref="G159:H159" si="164">K159+M159+O159+Q159+S159+U159+W159+Y159+AA159+AC159+AE159+AG159+AI159+AK159+AM159+AO159+AQ159+AS159+AU159+AW159+AY159+BA159+BC159+BE159+BG159+BI159+BK159+BM159+BO159+BQ159+BS159</f>
        <v>0</v>
      </c>
      <c r="H159" s="671">
        <f t="shared" si="164"/>
        <v>0</v>
      </c>
      <c r="I159" s="774">
        <f t="shared" si="6"/>
        <v>0</v>
      </c>
      <c r="J159" s="418"/>
      <c r="K159" s="640"/>
      <c r="L159" s="642"/>
      <c r="M159" s="640"/>
      <c r="N159" s="642"/>
      <c r="O159" s="640"/>
      <c r="P159" s="642"/>
      <c r="Q159" s="640"/>
      <c r="R159" s="642"/>
      <c r="S159" s="640"/>
      <c r="T159" s="642"/>
      <c r="U159" s="640"/>
      <c r="V159" s="642"/>
      <c r="W159" s="640"/>
      <c r="X159" s="642"/>
      <c r="Y159" s="640"/>
      <c r="Z159" s="642"/>
      <c r="AA159" s="640"/>
      <c r="AB159" s="642"/>
      <c r="AC159" s="640"/>
      <c r="AD159" s="642"/>
      <c r="AE159" s="640"/>
      <c r="AF159" s="642"/>
      <c r="AG159" s="640"/>
      <c r="AH159" s="642"/>
      <c r="AI159" s="640"/>
      <c r="AJ159" s="642"/>
      <c r="AK159" s="640"/>
      <c r="AL159" s="642"/>
      <c r="AM159" s="640"/>
      <c r="AN159" s="642"/>
      <c r="AO159" s="640"/>
      <c r="AP159" s="642"/>
      <c r="AQ159" s="640"/>
      <c r="AR159" s="642"/>
      <c r="AS159" s="640"/>
      <c r="AT159" s="642"/>
      <c r="AU159" s="640"/>
      <c r="AV159" s="642"/>
      <c r="AW159" s="640"/>
      <c r="AX159" s="642"/>
      <c r="AY159" s="640"/>
      <c r="AZ159" s="642"/>
      <c r="BA159" s="640"/>
      <c r="BB159" s="642"/>
      <c r="BC159" s="640"/>
      <c r="BD159" s="642"/>
      <c r="BE159" s="640"/>
      <c r="BF159" s="642"/>
      <c r="BG159" s="640"/>
      <c r="BH159" s="642"/>
      <c r="BI159" s="640"/>
      <c r="BJ159" s="642"/>
      <c r="BK159" s="640"/>
      <c r="BL159" s="642"/>
      <c r="BM159" s="640"/>
      <c r="BN159" s="642"/>
      <c r="BO159" s="640"/>
      <c r="BP159" s="642"/>
      <c r="BQ159" s="640"/>
      <c r="BR159" s="642"/>
      <c r="BS159" s="640"/>
      <c r="BT159" s="642"/>
      <c r="BU159" s="643">
        <f t="shared" si="7"/>
        <v>0</v>
      </c>
      <c r="BV159" s="644">
        <f t="shared" si="8"/>
        <v>0</v>
      </c>
      <c r="BW159" s="776">
        <f t="shared" si="9"/>
        <v>0</v>
      </c>
      <c r="BX159" s="644">
        <f t="shared" si="10"/>
        <v>0</v>
      </c>
      <c r="BY159" s="645"/>
      <c r="BZ159" s="338"/>
      <c r="CA159" s="338"/>
      <c r="CB159" s="338"/>
      <c r="CC159" s="338"/>
      <c r="CD159" s="338"/>
      <c r="CE159" s="338"/>
    </row>
    <row r="160" ht="15.75" customHeight="1">
      <c r="A160" s="821">
        <v>165.0</v>
      </c>
      <c r="B160" s="777"/>
      <c r="C160" s="501"/>
      <c r="D160" s="501"/>
      <c r="E160" s="501"/>
      <c r="F160" s="737"/>
      <c r="G160" s="773">
        <f t="shared" ref="G160:H160" si="165">K160+M160+O160+Q160+S160+U160+W160+Y160+AA160+AC160+AE160+AG160+AI160+AK160+AM160+AO160+AQ160+AS160+AU160+AW160+AY160+BA160+BC160+BE160+BG160+BI160+BK160+BM160+BO160+BQ160+BS160</f>
        <v>0</v>
      </c>
      <c r="H160" s="671">
        <f t="shared" si="165"/>
        <v>0</v>
      </c>
      <c r="I160" s="774">
        <f t="shared" si="6"/>
        <v>0</v>
      </c>
      <c r="J160" s="418"/>
      <c r="K160" s="640"/>
      <c r="L160" s="642"/>
      <c r="M160" s="640"/>
      <c r="N160" s="642"/>
      <c r="O160" s="640"/>
      <c r="P160" s="642"/>
      <c r="Q160" s="640"/>
      <c r="R160" s="642"/>
      <c r="S160" s="640"/>
      <c r="T160" s="642"/>
      <c r="U160" s="640"/>
      <c r="V160" s="642"/>
      <c r="W160" s="640"/>
      <c r="X160" s="642"/>
      <c r="Y160" s="640"/>
      <c r="Z160" s="642"/>
      <c r="AA160" s="640"/>
      <c r="AB160" s="642"/>
      <c r="AC160" s="640"/>
      <c r="AD160" s="642"/>
      <c r="AE160" s="640"/>
      <c r="AF160" s="642"/>
      <c r="AG160" s="640"/>
      <c r="AH160" s="642"/>
      <c r="AI160" s="640"/>
      <c r="AJ160" s="642"/>
      <c r="AK160" s="640"/>
      <c r="AL160" s="642"/>
      <c r="AM160" s="640"/>
      <c r="AN160" s="642"/>
      <c r="AO160" s="640"/>
      <c r="AP160" s="642"/>
      <c r="AQ160" s="640"/>
      <c r="AR160" s="642"/>
      <c r="AS160" s="640"/>
      <c r="AT160" s="642"/>
      <c r="AU160" s="640"/>
      <c r="AV160" s="642"/>
      <c r="AW160" s="640"/>
      <c r="AX160" s="642"/>
      <c r="AY160" s="640"/>
      <c r="AZ160" s="642"/>
      <c r="BA160" s="640"/>
      <c r="BB160" s="642"/>
      <c r="BC160" s="640"/>
      <c r="BD160" s="642"/>
      <c r="BE160" s="640"/>
      <c r="BF160" s="642"/>
      <c r="BG160" s="640"/>
      <c r="BH160" s="642"/>
      <c r="BI160" s="640"/>
      <c r="BJ160" s="642"/>
      <c r="BK160" s="640"/>
      <c r="BL160" s="642"/>
      <c r="BM160" s="640"/>
      <c r="BN160" s="642"/>
      <c r="BO160" s="640"/>
      <c r="BP160" s="642"/>
      <c r="BQ160" s="640"/>
      <c r="BR160" s="642"/>
      <c r="BS160" s="640"/>
      <c r="BT160" s="642"/>
      <c r="BU160" s="643">
        <f t="shared" si="7"/>
        <v>0</v>
      </c>
      <c r="BV160" s="644">
        <f t="shared" si="8"/>
        <v>0</v>
      </c>
      <c r="BW160" s="776">
        <f t="shared" si="9"/>
        <v>0</v>
      </c>
      <c r="BX160" s="644">
        <f t="shared" si="10"/>
        <v>0</v>
      </c>
      <c r="BY160" s="645"/>
      <c r="BZ160" s="338"/>
      <c r="CA160" s="338"/>
      <c r="CB160" s="338"/>
      <c r="CC160" s="338"/>
      <c r="CD160" s="338"/>
      <c r="CE160" s="338"/>
    </row>
    <row r="161" ht="15.75" customHeight="1">
      <c r="A161" s="821">
        <v>166.0</v>
      </c>
      <c r="B161" s="777"/>
      <c r="C161" s="501"/>
      <c r="D161" s="501"/>
      <c r="E161" s="501"/>
      <c r="F161" s="737"/>
      <c r="G161" s="773">
        <f t="shared" ref="G161:H161" si="166">K161+M161+O161+Q161+S161+U161+W161+Y161+AA161+AC161+AE161+AG161+AI161+AK161+AM161+AO161+AQ161+AS161+AU161+AW161+AY161+BA161+BC161+BE161+BG161+BI161+BK161+BM161+BO161+BQ161+BS161</f>
        <v>0</v>
      </c>
      <c r="H161" s="671">
        <f t="shared" si="166"/>
        <v>0</v>
      </c>
      <c r="I161" s="774">
        <f t="shared" si="6"/>
        <v>0</v>
      </c>
      <c r="J161" s="418"/>
      <c r="K161" s="640"/>
      <c r="L161" s="642"/>
      <c r="M161" s="640"/>
      <c r="N161" s="642"/>
      <c r="O161" s="640"/>
      <c r="P161" s="642"/>
      <c r="Q161" s="640"/>
      <c r="R161" s="642"/>
      <c r="S161" s="640"/>
      <c r="T161" s="642"/>
      <c r="U161" s="640"/>
      <c r="V161" s="642"/>
      <c r="W161" s="640"/>
      <c r="X161" s="642"/>
      <c r="Y161" s="640"/>
      <c r="Z161" s="642"/>
      <c r="AA161" s="640"/>
      <c r="AB161" s="642"/>
      <c r="AC161" s="640"/>
      <c r="AD161" s="642"/>
      <c r="AE161" s="640"/>
      <c r="AF161" s="642"/>
      <c r="AG161" s="640"/>
      <c r="AH161" s="642"/>
      <c r="AI161" s="640"/>
      <c r="AJ161" s="642"/>
      <c r="AK161" s="640"/>
      <c r="AL161" s="642"/>
      <c r="AM161" s="640"/>
      <c r="AN161" s="642"/>
      <c r="AO161" s="640"/>
      <c r="AP161" s="642"/>
      <c r="AQ161" s="640"/>
      <c r="AR161" s="642"/>
      <c r="AS161" s="640"/>
      <c r="AT161" s="642"/>
      <c r="AU161" s="640"/>
      <c r="AV161" s="642"/>
      <c r="AW161" s="640"/>
      <c r="AX161" s="642"/>
      <c r="AY161" s="640"/>
      <c r="AZ161" s="642"/>
      <c r="BA161" s="640"/>
      <c r="BB161" s="642"/>
      <c r="BC161" s="640"/>
      <c r="BD161" s="642"/>
      <c r="BE161" s="640"/>
      <c r="BF161" s="642"/>
      <c r="BG161" s="640"/>
      <c r="BH161" s="642"/>
      <c r="BI161" s="640"/>
      <c r="BJ161" s="642"/>
      <c r="BK161" s="640"/>
      <c r="BL161" s="642"/>
      <c r="BM161" s="640"/>
      <c r="BN161" s="642"/>
      <c r="BO161" s="640"/>
      <c r="BP161" s="642"/>
      <c r="BQ161" s="640"/>
      <c r="BR161" s="642"/>
      <c r="BS161" s="640"/>
      <c r="BT161" s="642"/>
      <c r="BU161" s="643">
        <f t="shared" si="7"/>
        <v>0</v>
      </c>
      <c r="BV161" s="644">
        <f t="shared" si="8"/>
        <v>0</v>
      </c>
      <c r="BW161" s="776">
        <f t="shared" si="9"/>
        <v>0</v>
      </c>
      <c r="BX161" s="644">
        <f t="shared" si="10"/>
        <v>0</v>
      </c>
      <c r="BY161" s="645"/>
      <c r="BZ161" s="338"/>
      <c r="CA161" s="338"/>
      <c r="CB161" s="338"/>
      <c r="CC161" s="338"/>
      <c r="CD161" s="338"/>
      <c r="CE161" s="338"/>
    </row>
    <row r="162" ht="15.75" customHeight="1">
      <c r="A162" s="821">
        <v>167.0</v>
      </c>
      <c r="B162" s="777"/>
      <c r="C162" s="501"/>
      <c r="D162" s="501"/>
      <c r="E162" s="501"/>
      <c r="F162" s="737"/>
      <c r="G162" s="773">
        <f t="shared" ref="G162:H162" si="167">K162+M162+O162+Q162+S162+U162+W162+Y162+AA162+AC162+AE162+AG162+AI162+AK162+AM162+AO162+AQ162+AS162+AU162+AW162+AY162+BA162+BC162+BE162+BG162+BI162+BK162+BM162+BO162+BQ162+BS162</f>
        <v>0</v>
      </c>
      <c r="H162" s="671">
        <f t="shared" si="167"/>
        <v>0</v>
      </c>
      <c r="I162" s="774">
        <f t="shared" si="6"/>
        <v>0</v>
      </c>
      <c r="J162" s="418"/>
      <c r="K162" s="640"/>
      <c r="L162" s="642"/>
      <c r="M162" s="640"/>
      <c r="N162" s="642"/>
      <c r="O162" s="640"/>
      <c r="P162" s="642"/>
      <c r="Q162" s="640"/>
      <c r="R162" s="642"/>
      <c r="S162" s="640"/>
      <c r="T162" s="642"/>
      <c r="U162" s="640"/>
      <c r="V162" s="642"/>
      <c r="W162" s="640"/>
      <c r="X162" s="642"/>
      <c r="Y162" s="640"/>
      <c r="Z162" s="642"/>
      <c r="AA162" s="640"/>
      <c r="AB162" s="642"/>
      <c r="AC162" s="640"/>
      <c r="AD162" s="642"/>
      <c r="AE162" s="640"/>
      <c r="AF162" s="642"/>
      <c r="AG162" s="640"/>
      <c r="AH162" s="642"/>
      <c r="AI162" s="640"/>
      <c r="AJ162" s="642"/>
      <c r="AK162" s="640"/>
      <c r="AL162" s="642"/>
      <c r="AM162" s="640"/>
      <c r="AN162" s="642"/>
      <c r="AO162" s="640"/>
      <c r="AP162" s="642"/>
      <c r="AQ162" s="640"/>
      <c r="AR162" s="642"/>
      <c r="AS162" s="640"/>
      <c r="AT162" s="642"/>
      <c r="AU162" s="640"/>
      <c r="AV162" s="642"/>
      <c r="AW162" s="640"/>
      <c r="AX162" s="642"/>
      <c r="AY162" s="640"/>
      <c r="AZ162" s="642"/>
      <c r="BA162" s="640"/>
      <c r="BB162" s="642"/>
      <c r="BC162" s="640"/>
      <c r="BD162" s="642"/>
      <c r="BE162" s="640"/>
      <c r="BF162" s="642"/>
      <c r="BG162" s="640"/>
      <c r="BH162" s="642"/>
      <c r="BI162" s="640"/>
      <c r="BJ162" s="642"/>
      <c r="BK162" s="640"/>
      <c r="BL162" s="642"/>
      <c r="BM162" s="640"/>
      <c r="BN162" s="642"/>
      <c r="BO162" s="640"/>
      <c r="BP162" s="642"/>
      <c r="BQ162" s="640"/>
      <c r="BR162" s="642"/>
      <c r="BS162" s="640"/>
      <c r="BT162" s="642"/>
      <c r="BU162" s="643">
        <f t="shared" si="7"/>
        <v>0</v>
      </c>
      <c r="BV162" s="644">
        <f t="shared" si="8"/>
        <v>0</v>
      </c>
      <c r="BW162" s="776">
        <f t="shared" si="9"/>
        <v>0</v>
      </c>
      <c r="BX162" s="644">
        <f t="shared" si="10"/>
        <v>0</v>
      </c>
      <c r="BY162" s="645"/>
      <c r="BZ162" s="338"/>
      <c r="CA162" s="338"/>
      <c r="CB162" s="338"/>
      <c r="CC162" s="338"/>
      <c r="CD162" s="338"/>
      <c r="CE162" s="338"/>
    </row>
    <row r="163" ht="15.75" customHeight="1">
      <c r="A163" s="821">
        <v>168.0</v>
      </c>
      <c r="B163" s="777"/>
      <c r="C163" s="501"/>
      <c r="D163" s="501"/>
      <c r="E163" s="501"/>
      <c r="F163" s="737"/>
      <c r="G163" s="773">
        <f t="shared" ref="G163:H163" si="168">K163+M163+O163+Q163+S163+U163+W163+Y163+AA163+AC163+AE163+AG163+AI163+AK163+AM163+AO163+AQ163+AS163+AU163+AW163+AY163+BA163+BC163+BE163+BG163+BI163+BK163+BM163+BO163+BQ163+BS163</f>
        <v>0</v>
      </c>
      <c r="H163" s="671">
        <f t="shared" si="168"/>
        <v>0</v>
      </c>
      <c r="I163" s="774">
        <f t="shared" si="6"/>
        <v>0</v>
      </c>
      <c r="J163" s="418"/>
      <c r="K163" s="640"/>
      <c r="L163" s="642"/>
      <c r="M163" s="640"/>
      <c r="N163" s="642"/>
      <c r="O163" s="640"/>
      <c r="P163" s="642"/>
      <c r="Q163" s="640"/>
      <c r="R163" s="642"/>
      <c r="S163" s="640"/>
      <c r="T163" s="642"/>
      <c r="U163" s="640"/>
      <c r="V163" s="642"/>
      <c r="W163" s="640"/>
      <c r="X163" s="642"/>
      <c r="Y163" s="640"/>
      <c r="Z163" s="642"/>
      <c r="AA163" s="640"/>
      <c r="AB163" s="642"/>
      <c r="AC163" s="640"/>
      <c r="AD163" s="642"/>
      <c r="AE163" s="640"/>
      <c r="AF163" s="642"/>
      <c r="AG163" s="640"/>
      <c r="AH163" s="642"/>
      <c r="AI163" s="640"/>
      <c r="AJ163" s="642"/>
      <c r="AK163" s="640"/>
      <c r="AL163" s="642"/>
      <c r="AM163" s="640"/>
      <c r="AN163" s="642"/>
      <c r="AO163" s="640"/>
      <c r="AP163" s="642"/>
      <c r="AQ163" s="640"/>
      <c r="AR163" s="642"/>
      <c r="AS163" s="640"/>
      <c r="AT163" s="642"/>
      <c r="AU163" s="640"/>
      <c r="AV163" s="642"/>
      <c r="AW163" s="640"/>
      <c r="AX163" s="642"/>
      <c r="AY163" s="640"/>
      <c r="AZ163" s="642"/>
      <c r="BA163" s="640"/>
      <c r="BB163" s="642"/>
      <c r="BC163" s="640"/>
      <c r="BD163" s="642"/>
      <c r="BE163" s="640"/>
      <c r="BF163" s="642"/>
      <c r="BG163" s="640"/>
      <c r="BH163" s="642"/>
      <c r="BI163" s="640"/>
      <c r="BJ163" s="642"/>
      <c r="BK163" s="640"/>
      <c r="BL163" s="642"/>
      <c r="BM163" s="640"/>
      <c r="BN163" s="642"/>
      <c r="BO163" s="640"/>
      <c r="BP163" s="642"/>
      <c r="BQ163" s="640"/>
      <c r="BR163" s="642"/>
      <c r="BS163" s="640"/>
      <c r="BT163" s="642"/>
      <c r="BU163" s="643">
        <f t="shared" si="7"/>
        <v>0</v>
      </c>
      <c r="BV163" s="644">
        <f t="shared" si="8"/>
        <v>0</v>
      </c>
      <c r="BW163" s="776">
        <f t="shared" si="9"/>
        <v>0</v>
      </c>
      <c r="BX163" s="644">
        <f t="shared" si="10"/>
        <v>0</v>
      </c>
      <c r="BY163" s="645"/>
      <c r="BZ163" s="338"/>
      <c r="CA163" s="338"/>
      <c r="CB163" s="338"/>
      <c r="CC163" s="338"/>
      <c r="CD163" s="338"/>
      <c r="CE163" s="338"/>
    </row>
    <row r="164" ht="15.75" customHeight="1">
      <c r="A164" s="821">
        <v>169.0</v>
      </c>
      <c r="B164" s="777"/>
      <c r="C164" s="501"/>
      <c r="D164" s="501"/>
      <c r="E164" s="501"/>
      <c r="F164" s="737"/>
      <c r="G164" s="773">
        <f t="shared" ref="G164:H164" si="169">K164+M164+O164+Q164+S164+U164+W164+Y164+AA164+AC164+AE164+AG164+AI164+AK164+AM164+AO164+AQ164+AS164+AU164+AW164+AY164+BA164+BC164+BE164+BG164+BI164+BK164+BM164+BO164+BQ164+BS164</f>
        <v>0</v>
      </c>
      <c r="H164" s="671">
        <f t="shared" si="169"/>
        <v>0</v>
      </c>
      <c r="I164" s="774">
        <f t="shared" si="6"/>
        <v>0</v>
      </c>
      <c r="J164" s="418"/>
      <c r="K164" s="640"/>
      <c r="L164" s="642"/>
      <c r="M164" s="640"/>
      <c r="N164" s="642"/>
      <c r="O164" s="640"/>
      <c r="P164" s="642"/>
      <c r="Q164" s="640"/>
      <c r="R164" s="642"/>
      <c r="S164" s="640"/>
      <c r="T164" s="642"/>
      <c r="U164" s="640"/>
      <c r="V164" s="642"/>
      <c r="W164" s="640"/>
      <c r="X164" s="642"/>
      <c r="Y164" s="640"/>
      <c r="Z164" s="642"/>
      <c r="AA164" s="640"/>
      <c r="AB164" s="642"/>
      <c r="AC164" s="640"/>
      <c r="AD164" s="642"/>
      <c r="AE164" s="640"/>
      <c r="AF164" s="642"/>
      <c r="AG164" s="640"/>
      <c r="AH164" s="642"/>
      <c r="AI164" s="640"/>
      <c r="AJ164" s="642"/>
      <c r="AK164" s="640"/>
      <c r="AL164" s="642"/>
      <c r="AM164" s="640"/>
      <c r="AN164" s="642"/>
      <c r="AO164" s="640"/>
      <c r="AP164" s="642"/>
      <c r="AQ164" s="640"/>
      <c r="AR164" s="642"/>
      <c r="AS164" s="640"/>
      <c r="AT164" s="642"/>
      <c r="AU164" s="640"/>
      <c r="AV164" s="642"/>
      <c r="AW164" s="640"/>
      <c r="AX164" s="642"/>
      <c r="AY164" s="640"/>
      <c r="AZ164" s="642"/>
      <c r="BA164" s="640"/>
      <c r="BB164" s="642"/>
      <c r="BC164" s="640"/>
      <c r="BD164" s="642"/>
      <c r="BE164" s="640"/>
      <c r="BF164" s="642"/>
      <c r="BG164" s="640"/>
      <c r="BH164" s="642"/>
      <c r="BI164" s="640"/>
      <c r="BJ164" s="642"/>
      <c r="BK164" s="640"/>
      <c r="BL164" s="642"/>
      <c r="BM164" s="640"/>
      <c r="BN164" s="642"/>
      <c r="BO164" s="640"/>
      <c r="BP164" s="642"/>
      <c r="BQ164" s="640"/>
      <c r="BR164" s="642"/>
      <c r="BS164" s="640"/>
      <c r="BT164" s="642"/>
      <c r="BU164" s="643">
        <f t="shared" si="7"/>
        <v>0</v>
      </c>
      <c r="BV164" s="644">
        <f t="shared" si="8"/>
        <v>0</v>
      </c>
      <c r="BW164" s="776">
        <f t="shared" si="9"/>
        <v>0</v>
      </c>
      <c r="BX164" s="644">
        <f t="shared" si="10"/>
        <v>0</v>
      </c>
      <c r="BY164" s="645"/>
      <c r="BZ164" s="338"/>
      <c r="CA164" s="338"/>
      <c r="CB164" s="338"/>
      <c r="CC164" s="338"/>
      <c r="CD164" s="338"/>
      <c r="CE164" s="338"/>
    </row>
    <row r="165" ht="15.75" customHeight="1">
      <c r="A165" s="821">
        <v>170.0</v>
      </c>
      <c r="B165" s="777"/>
      <c r="C165" s="501"/>
      <c r="D165" s="501"/>
      <c r="E165" s="501"/>
      <c r="F165" s="737"/>
      <c r="G165" s="773">
        <f t="shared" ref="G165:H165" si="170">K165+M165+O165+Q165+S165+U165+W165+Y165+AA165+AC165+AE165+AG165+AI165+AK165+AM165+AO165+AQ165+AS165+AU165+AW165+AY165+BA165+BC165+BE165+BG165+BI165+BK165+BM165+BO165+BQ165+BS165</f>
        <v>0</v>
      </c>
      <c r="H165" s="671">
        <f t="shared" si="170"/>
        <v>0</v>
      </c>
      <c r="I165" s="774">
        <f t="shared" si="6"/>
        <v>0</v>
      </c>
      <c r="J165" s="418"/>
      <c r="K165" s="640"/>
      <c r="L165" s="642"/>
      <c r="M165" s="640"/>
      <c r="N165" s="642"/>
      <c r="O165" s="640"/>
      <c r="P165" s="642"/>
      <c r="Q165" s="640"/>
      <c r="R165" s="642"/>
      <c r="S165" s="640"/>
      <c r="T165" s="642"/>
      <c r="U165" s="640"/>
      <c r="V165" s="642"/>
      <c r="W165" s="640"/>
      <c r="X165" s="642"/>
      <c r="Y165" s="640"/>
      <c r="Z165" s="642"/>
      <c r="AA165" s="640"/>
      <c r="AB165" s="642"/>
      <c r="AC165" s="640"/>
      <c r="AD165" s="642"/>
      <c r="AE165" s="640"/>
      <c r="AF165" s="642"/>
      <c r="AG165" s="640"/>
      <c r="AH165" s="642"/>
      <c r="AI165" s="640"/>
      <c r="AJ165" s="642"/>
      <c r="AK165" s="640"/>
      <c r="AL165" s="642"/>
      <c r="AM165" s="640"/>
      <c r="AN165" s="642"/>
      <c r="AO165" s="640"/>
      <c r="AP165" s="642"/>
      <c r="AQ165" s="640"/>
      <c r="AR165" s="642"/>
      <c r="AS165" s="640"/>
      <c r="AT165" s="642"/>
      <c r="AU165" s="640"/>
      <c r="AV165" s="642"/>
      <c r="AW165" s="640"/>
      <c r="AX165" s="642"/>
      <c r="AY165" s="640"/>
      <c r="AZ165" s="642"/>
      <c r="BA165" s="640"/>
      <c r="BB165" s="642"/>
      <c r="BC165" s="640"/>
      <c r="BD165" s="642"/>
      <c r="BE165" s="640"/>
      <c r="BF165" s="642"/>
      <c r="BG165" s="640"/>
      <c r="BH165" s="642"/>
      <c r="BI165" s="640"/>
      <c r="BJ165" s="642"/>
      <c r="BK165" s="640"/>
      <c r="BL165" s="642"/>
      <c r="BM165" s="640"/>
      <c r="BN165" s="642"/>
      <c r="BO165" s="640"/>
      <c r="BP165" s="642"/>
      <c r="BQ165" s="640"/>
      <c r="BR165" s="642"/>
      <c r="BS165" s="640"/>
      <c r="BT165" s="642"/>
      <c r="BU165" s="643">
        <f t="shared" si="7"/>
        <v>0</v>
      </c>
      <c r="BV165" s="644">
        <f t="shared" si="8"/>
        <v>0</v>
      </c>
      <c r="BW165" s="776">
        <f t="shared" si="9"/>
        <v>0</v>
      </c>
      <c r="BX165" s="644">
        <f t="shared" si="10"/>
        <v>0</v>
      </c>
      <c r="BY165" s="645"/>
      <c r="BZ165" s="338"/>
      <c r="CA165" s="338"/>
      <c r="CB165" s="338"/>
      <c r="CC165" s="338"/>
      <c r="CD165" s="338"/>
      <c r="CE165" s="338"/>
    </row>
    <row r="166" ht="15.75" customHeight="1">
      <c r="A166" s="821">
        <v>171.0</v>
      </c>
      <c r="B166" s="777"/>
      <c r="C166" s="501"/>
      <c r="D166" s="501"/>
      <c r="E166" s="501"/>
      <c r="F166" s="737"/>
      <c r="G166" s="773">
        <f t="shared" ref="G166:H166" si="171">K166+M166+O166+Q166+S166+U166+W166+Y166+AA166+AC166+AE166+AG166+AI166+AK166+AM166+AO166+AQ166+AS166+AU166+AW166+AY166+BA166+BC166+BE166+BG166+BI166+BK166+BM166+BO166+BQ166+BS166</f>
        <v>0</v>
      </c>
      <c r="H166" s="671">
        <f t="shared" si="171"/>
        <v>0</v>
      </c>
      <c r="I166" s="774">
        <f t="shared" si="6"/>
        <v>0</v>
      </c>
      <c r="J166" s="418"/>
      <c r="K166" s="640"/>
      <c r="L166" s="642"/>
      <c r="M166" s="640"/>
      <c r="N166" s="642"/>
      <c r="O166" s="640"/>
      <c r="P166" s="642"/>
      <c r="Q166" s="640"/>
      <c r="R166" s="642"/>
      <c r="S166" s="640"/>
      <c r="T166" s="642"/>
      <c r="U166" s="640"/>
      <c r="V166" s="642"/>
      <c r="W166" s="640"/>
      <c r="X166" s="642"/>
      <c r="Y166" s="640"/>
      <c r="Z166" s="642"/>
      <c r="AA166" s="640"/>
      <c r="AB166" s="642"/>
      <c r="AC166" s="640"/>
      <c r="AD166" s="642"/>
      <c r="AE166" s="640"/>
      <c r="AF166" s="642"/>
      <c r="AG166" s="640"/>
      <c r="AH166" s="642"/>
      <c r="AI166" s="640"/>
      <c r="AJ166" s="642"/>
      <c r="AK166" s="640"/>
      <c r="AL166" s="642"/>
      <c r="AM166" s="640"/>
      <c r="AN166" s="642"/>
      <c r="AO166" s="640"/>
      <c r="AP166" s="642"/>
      <c r="AQ166" s="640"/>
      <c r="AR166" s="642"/>
      <c r="AS166" s="640"/>
      <c r="AT166" s="642"/>
      <c r="AU166" s="640"/>
      <c r="AV166" s="642"/>
      <c r="AW166" s="640"/>
      <c r="AX166" s="642"/>
      <c r="AY166" s="640"/>
      <c r="AZ166" s="642"/>
      <c r="BA166" s="640"/>
      <c r="BB166" s="642"/>
      <c r="BC166" s="640"/>
      <c r="BD166" s="642"/>
      <c r="BE166" s="640"/>
      <c r="BF166" s="642"/>
      <c r="BG166" s="640"/>
      <c r="BH166" s="642"/>
      <c r="BI166" s="640"/>
      <c r="BJ166" s="642"/>
      <c r="BK166" s="640"/>
      <c r="BL166" s="642"/>
      <c r="BM166" s="640"/>
      <c r="BN166" s="642"/>
      <c r="BO166" s="640"/>
      <c r="BP166" s="642"/>
      <c r="BQ166" s="640"/>
      <c r="BR166" s="642"/>
      <c r="BS166" s="640"/>
      <c r="BT166" s="642"/>
      <c r="BU166" s="643">
        <f t="shared" si="7"/>
        <v>0</v>
      </c>
      <c r="BV166" s="644">
        <f t="shared" si="8"/>
        <v>0</v>
      </c>
      <c r="BW166" s="776">
        <f t="shared" si="9"/>
        <v>0</v>
      </c>
      <c r="BX166" s="644">
        <f t="shared" si="10"/>
        <v>0</v>
      </c>
      <c r="BY166" s="645"/>
      <c r="BZ166" s="338"/>
      <c r="CA166" s="338"/>
      <c r="CB166" s="338"/>
      <c r="CC166" s="338"/>
      <c r="CD166" s="338"/>
      <c r="CE166" s="338"/>
    </row>
    <row r="167" ht="15.75" customHeight="1">
      <c r="A167" s="821">
        <v>172.0</v>
      </c>
      <c r="B167" s="777"/>
      <c r="C167" s="501"/>
      <c r="D167" s="501"/>
      <c r="E167" s="501"/>
      <c r="F167" s="737"/>
      <c r="G167" s="773">
        <f t="shared" ref="G167:H167" si="172">K167+M167+O167+Q167+S167+U167+W167+Y167+AA167+AC167+AE167+AG167+AI167+AK167+AM167+AO167+AQ167+AS167+AU167+AW167+AY167+BA167+BC167+BE167+BG167+BI167+BK167+BM167+BO167+BQ167+BS167</f>
        <v>0</v>
      </c>
      <c r="H167" s="671">
        <f t="shared" si="172"/>
        <v>0</v>
      </c>
      <c r="I167" s="774">
        <f t="shared" si="6"/>
        <v>0</v>
      </c>
      <c r="J167" s="418"/>
      <c r="K167" s="640"/>
      <c r="L167" s="642"/>
      <c r="M167" s="640"/>
      <c r="N167" s="642"/>
      <c r="O167" s="640"/>
      <c r="P167" s="642"/>
      <c r="Q167" s="640"/>
      <c r="R167" s="642"/>
      <c r="S167" s="640"/>
      <c r="T167" s="642"/>
      <c r="U167" s="640"/>
      <c r="V167" s="642"/>
      <c r="W167" s="640"/>
      <c r="X167" s="642"/>
      <c r="Y167" s="640"/>
      <c r="Z167" s="642"/>
      <c r="AA167" s="640"/>
      <c r="AB167" s="642"/>
      <c r="AC167" s="640"/>
      <c r="AD167" s="642"/>
      <c r="AE167" s="640"/>
      <c r="AF167" s="642"/>
      <c r="AG167" s="640"/>
      <c r="AH167" s="642"/>
      <c r="AI167" s="640"/>
      <c r="AJ167" s="642"/>
      <c r="AK167" s="640"/>
      <c r="AL167" s="642"/>
      <c r="AM167" s="640"/>
      <c r="AN167" s="642"/>
      <c r="AO167" s="640"/>
      <c r="AP167" s="642"/>
      <c r="AQ167" s="640"/>
      <c r="AR167" s="642"/>
      <c r="AS167" s="640"/>
      <c r="AT167" s="642"/>
      <c r="AU167" s="640"/>
      <c r="AV167" s="642"/>
      <c r="AW167" s="640"/>
      <c r="AX167" s="642"/>
      <c r="AY167" s="640"/>
      <c r="AZ167" s="642"/>
      <c r="BA167" s="640"/>
      <c r="BB167" s="642"/>
      <c r="BC167" s="640"/>
      <c r="BD167" s="642"/>
      <c r="BE167" s="640"/>
      <c r="BF167" s="642"/>
      <c r="BG167" s="640"/>
      <c r="BH167" s="642"/>
      <c r="BI167" s="640"/>
      <c r="BJ167" s="642"/>
      <c r="BK167" s="640"/>
      <c r="BL167" s="642"/>
      <c r="BM167" s="640"/>
      <c r="BN167" s="642"/>
      <c r="BO167" s="640"/>
      <c r="BP167" s="642"/>
      <c r="BQ167" s="640"/>
      <c r="BR167" s="642"/>
      <c r="BS167" s="640"/>
      <c r="BT167" s="642"/>
      <c r="BU167" s="643">
        <f t="shared" si="7"/>
        <v>0</v>
      </c>
      <c r="BV167" s="644">
        <f t="shared" si="8"/>
        <v>0</v>
      </c>
      <c r="BW167" s="776">
        <f t="shared" si="9"/>
        <v>0</v>
      </c>
      <c r="BX167" s="644">
        <f t="shared" si="10"/>
        <v>0</v>
      </c>
      <c r="BY167" s="645"/>
      <c r="BZ167" s="338"/>
      <c r="CA167" s="338"/>
      <c r="CB167" s="338"/>
      <c r="CC167" s="338"/>
      <c r="CD167" s="338"/>
      <c r="CE167" s="338"/>
    </row>
    <row r="168" ht="15.75" customHeight="1">
      <c r="A168" s="821">
        <v>173.0</v>
      </c>
      <c r="B168" s="777"/>
      <c r="C168" s="501"/>
      <c r="D168" s="501"/>
      <c r="E168" s="501"/>
      <c r="F168" s="737"/>
      <c r="G168" s="773">
        <f t="shared" ref="G168:H168" si="173">K168+M168+O168+Q168+S168+U168+W168+Y168+AA168+AC168+AE168+AG168+AI168+AK168+AM168+AO168+AQ168+AS168+AU168+AW168+AY168+BA168+BC168+BE168+BG168+BI168+BK168+BM168+BO168+BQ168+BS168</f>
        <v>0</v>
      </c>
      <c r="H168" s="671">
        <f t="shared" si="173"/>
        <v>0</v>
      </c>
      <c r="I168" s="774">
        <f t="shared" si="6"/>
        <v>0</v>
      </c>
      <c r="J168" s="418"/>
      <c r="K168" s="640"/>
      <c r="L168" s="642"/>
      <c r="M168" s="640"/>
      <c r="N168" s="642"/>
      <c r="O168" s="640"/>
      <c r="P168" s="642"/>
      <c r="Q168" s="640"/>
      <c r="R168" s="642"/>
      <c r="S168" s="640"/>
      <c r="T168" s="642"/>
      <c r="U168" s="640"/>
      <c r="V168" s="642"/>
      <c r="W168" s="640"/>
      <c r="X168" s="642"/>
      <c r="Y168" s="640"/>
      <c r="Z168" s="642"/>
      <c r="AA168" s="640"/>
      <c r="AB168" s="642"/>
      <c r="AC168" s="640"/>
      <c r="AD168" s="642"/>
      <c r="AE168" s="640"/>
      <c r="AF168" s="642"/>
      <c r="AG168" s="640"/>
      <c r="AH168" s="642"/>
      <c r="AI168" s="640"/>
      <c r="AJ168" s="642"/>
      <c r="AK168" s="640"/>
      <c r="AL168" s="642"/>
      <c r="AM168" s="640"/>
      <c r="AN168" s="642"/>
      <c r="AO168" s="640"/>
      <c r="AP168" s="642"/>
      <c r="AQ168" s="640"/>
      <c r="AR168" s="642"/>
      <c r="AS168" s="640"/>
      <c r="AT168" s="642"/>
      <c r="AU168" s="640"/>
      <c r="AV168" s="642"/>
      <c r="AW168" s="640"/>
      <c r="AX168" s="642"/>
      <c r="AY168" s="640"/>
      <c r="AZ168" s="642"/>
      <c r="BA168" s="640"/>
      <c r="BB168" s="642"/>
      <c r="BC168" s="640"/>
      <c r="BD168" s="642"/>
      <c r="BE168" s="640"/>
      <c r="BF168" s="642"/>
      <c r="BG168" s="640"/>
      <c r="BH168" s="642"/>
      <c r="BI168" s="640"/>
      <c r="BJ168" s="642"/>
      <c r="BK168" s="640"/>
      <c r="BL168" s="642"/>
      <c r="BM168" s="640"/>
      <c r="BN168" s="642"/>
      <c r="BO168" s="640"/>
      <c r="BP168" s="642"/>
      <c r="BQ168" s="640"/>
      <c r="BR168" s="642"/>
      <c r="BS168" s="640"/>
      <c r="BT168" s="642"/>
      <c r="BU168" s="643">
        <f t="shared" si="7"/>
        <v>0</v>
      </c>
      <c r="BV168" s="644">
        <f t="shared" si="8"/>
        <v>0</v>
      </c>
      <c r="BW168" s="776">
        <f t="shared" si="9"/>
        <v>0</v>
      </c>
      <c r="BX168" s="644">
        <f t="shared" si="10"/>
        <v>0</v>
      </c>
      <c r="BY168" s="645"/>
      <c r="BZ168" s="338"/>
      <c r="CA168" s="338"/>
      <c r="CB168" s="338"/>
      <c r="CC168" s="338"/>
      <c r="CD168" s="338"/>
      <c r="CE168" s="338"/>
    </row>
    <row r="169" ht="15.75" customHeight="1">
      <c r="A169" s="821">
        <v>174.0</v>
      </c>
      <c r="B169" s="777"/>
      <c r="C169" s="501"/>
      <c r="D169" s="501"/>
      <c r="E169" s="501"/>
      <c r="F169" s="737"/>
      <c r="G169" s="773">
        <f t="shared" ref="G169:H169" si="174">K169+M169+O169+Q169+S169+U169+W169+Y169+AA169+AC169+AE169+AG169+AI169+AK169+AM169+AO169+AQ169+AS169+AU169+AW169+AY169+BA169+BC169+BE169+BG169+BI169+BK169+BM169+BO169+BQ169+BS169</f>
        <v>0</v>
      </c>
      <c r="H169" s="671">
        <f t="shared" si="174"/>
        <v>0</v>
      </c>
      <c r="I169" s="774">
        <f t="shared" si="6"/>
        <v>0</v>
      </c>
      <c r="J169" s="418"/>
      <c r="K169" s="640"/>
      <c r="L169" s="642"/>
      <c r="M169" s="640"/>
      <c r="N169" s="642"/>
      <c r="O169" s="640"/>
      <c r="P169" s="642"/>
      <c r="Q169" s="640"/>
      <c r="R169" s="642"/>
      <c r="S169" s="640"/>
      <c r="T169" s="642"/>
      <c r="U169" s="640"/>
      <c r="V169" s="642"/>
      <c r="W169" s="640"/>
      <c r="X169" s="642"/>
      <c r="Y169" s="640"/>
      <c r="Z169" s="642"/>
      <c r="AA169" s="640"/>
      <c r="AB169" s="642"/>
      <c r="AC169" s="640"/>
      <c r="AD169" s="642"/>
      <c r="AE169" s="640"/>
      <c r="AF169" s="642"/>
      <c r="AG169" s="640"/>
      <c r="AH169" s="642"/>
      <c r="AI169" s="640"/>
      <c r="AJ169" s="642"/>
      <c r="AK169" s="640"/>
      <c r="AL169" s="642"/>
      <c r="AM169" s="640"/>
      <c r="AN169" s="642"/>
      <c r="AO169" s="640"/>
      <c r="AP169" s="642"/>
      <c r="AQ169" s="640"/>
      <c r="AR169" s="642"/>
      <c r="AS169" s="640"/>
      <c r="AT169" s="642"/>
      <c r="AU169" s="640"/>
      <c r="AV169" s="642"/>
      <c r="AW169" s="640"/>
      <c r="AX169" s="642"/>
      <c r="AY169" s="640"/>
      <c r="AZ169" s="642"/>
      <c r="BA169" s="640"/>
      <c r="BB169" s="642"/>
      <c r="BC169" s="640"/>
      <c r="BD169" s="642"/>
      <c r="BE169" s="640"/>
      <c r="BF169" s="642"/>
      <c r="BG169" s="640"/>
      <c r="BH169" s="642"/>
      <c r="BI169" s="640"/>
      <c r="BJ169" s="642"/>
      <c r="BK169" s="640"/>
      <c r="BL169" s="642"/>
      <c r="BM169" s="640"/>
      <c r="BN169" s="642"/>
      <c r="BO169" s="640"/>
      <c r="BP169" s="642"/>
      <c r="BQ169" s="640"/>
      <c r="BR169" s="642"/>
      <c r="BS169" s="640"/>
      <c r="BT169" s="642"/>
      <c r="BU169" s="643">
        <f t="shared" si="7"/>
        <v>0</v>
      </c>
      <c r="BV169" s="644">
        <f t="shared" si="8"/>
        <v>0</v>
      </c>
      <c r="BW169" s="776">
        <f t="shared" si="9"/>
        <v>0</v>
      </c>
      <c r="BX169" s="644">
        <f t="shared" si="10"/>
        <v>0</v>
      </c>
      <c r="BY169" s="645"/>
      <c r="BZ169" s="338"/>
      <c r="CA169" s="338"/>
      <c r="CB169" s="338"/>
      <c r="CC169" s="338"/>
      <c r="CD169" s="338"/>
      <c r="CE169" s="338"/>
    </row>
    <row r="170" ht="15.75" customHeight="1">
      <c r="A170" s="821">
        <v>175.0</v>
      </c>
      <c r="B170" s="777"/>
      <c r="C170" s="501"/>
      <c r="D170" s="501"/>
      <c r="E170" s="501"/>
      <c r="F170" s="737"/>
      <c r="G170" s="773">
        <f t="shared" ref="G170:H170" si="175">K170+M170+O170+Q170+S170+U170+W170+Y170+AA170+AC170+AE170+AG170+AI170+AK170+AM170+AO170+AQ170+AS170+AU170+AW170+AY170+BA170+BC170+BE170+BG170+BI170+BK170+BM170+BO170+BQ170+BS170</f>
        <v>0</v>
      </c>
      <c r="H170" s="671">
        <f t="shared" si="175"/>
        <v>0</v>
      </c>
      <c r="I170" s="774">
        <f t="shared" si="6"/>
        <v>0</v>
      </c>
      <c r="J170" s="418"/>
      <c r="K170" s="640"/>
      <c r="L170" s="642"/>
      <c r="M170" s="640"/>
      <c r="N170" s="642"/>
      <c r="O170" s="640"/>
      <c r="P170" s="642"/>
      <c r="Q170" s="640"/>
      <c r="R170" s="642"/>
      <c r="S170" s="640"/>
      <c r="T170" s="642"/>
      <c r="U170" s="640"/>
      <c r="V170" s="642"/>
      <c r="W170" s="640"/>
      <c r="X170" s="642"/>
      <c r="Y170" s="640"/>
      <c r="Z170" s="642"/>
      <c r="AA170" s="640"/>
      <c r="AB170" s="642"/>
      <c r="AC170" s="640"/>
      <c r="AD170" s="642"/>
      <c r="AE170" s="640"/>
      <c r="AF170" s="642"/>
      <c r="AG170" s="640"/>
      <c r="AH170" s="642"/>
      <c r="AI170" s="640"/>
      <c r="AJ170" s="642"/>
      <c r="AK170" s="640"/>
      <c r="AL170" s="642"/>
      <c r="AM170" s="640"/>
      <c r="AN170" s="642"/>
      <c r="AO170" s="640"/>
      <c r="AP170" s="642"/>
      <c r="AQ170" s="640"/>
      <c r="AR170" s="642"/>
      <c r="AS170" s="640"/>
      <c r="AT170" s="642"/>
      <c r="AU170" s="640"/>
      <c r="AV170" s="642"/>
      <c r="AW170" s="640"/>
      <c r="AX170" s="642"/>
      <c r="AY170" s="640"/>
      <c r="AZ170" s="642"/>
      <c r="BA170" s="640"/>
      <c r="BB170" s="642"/>
      <c r="BC170" s="640"/>
      <c r="BD170" s="642"/>
      <c r="BE170" s="640"/>
      <c r="BF170" s="642"/>
      <c r="BG170" s="640"/>
      <c r="BH170" s="642"/>
      <c r="BI170" s="640"/>
      <c r="BJ170" s="642"/>
      <c r="BK170" s="640"/>
      <c r="BL170" s="642"/>
      <c r="BM170" s="640"/>
      <c r="BN170" s="642"/>
      <c r="BO170" s="640"/>
      <c r="BP170" s="642"/>
      <c r="BQ170" s="640"/>
      <c r="BR170" s="642"/>
      <c r="BS170" s="640"/>
      <c r="BT170" s="642"/>
      <c r="BU170" s="643">
        <f t="shared" si="7"/>
        <v>0</v>
      </c>
      <c r="BV170" s="644">
        <f t="shared" si="8"/>
        <v>0</v>
      </c>
      <c r="BW170" s="776">
        <f t="shared" si="9"/>
        <v>0</v>
      </c>
      <c r="BX170" s="644">
        <f t="shared" si="10"/>
        <v>0</v>
      </c>
      <c r="BY170" s="645"/>
      <c r="BZ170" s="338"/>
      <c r="CA170" s="338"/>
      <c r="CB170" s="338"/>
      <c r="CC170" s="338"/>
      <c r="CD170" s="338"/>
      <c r="CE170" s="338"/>
    </row>
    <row r="171" ht="15.75" customHeight="1">
      <c r="A171" s="821">
        <v>176.0</v>
      </c>
      <c r="B171" s="777"/>
      <c r="C171" s="501"/>
      <c r="D171" s="501"/>
      <c r="E171" s="501"/>
      <c r="F171" s="737"/>
      <c r="G171" s="773">
        <f t="shared" ref="G171:H171" si="176">K171+M171+O171+Q171+S171+U171+W171+Y171+AA171+AC171+AE171+AG171+AI171+AK171+AM171+AO171+AQ171+AS171+AU171+AW171+AY171+BA171+BC171+BE171+BG171+BI171+BK171+BM171+BO171+BQ171+BS171</f>
        <v>0</v>
      </c>
      <c r="H171" s="671">
        <f t="shared" si="176"/>
        <v>0</v>
      </c>
      <c r="I171" s="774">
        <f t="shared" si="6"/>
        <v>0</v>
      </c>
      <c r="J171" s="418"/>
      <c r="K171" s="640"/>
      <c r="L171" s="642"/>
      <c r="M171" s="640"/>
      <c r="N171" s="642"/>
      <c r="O171" s="640"/>
      <c r="P171" s="642"/>
      <c r="Q171" s="640"/>
      <c r="R171" s="642"/>
      <c r="S171" s="640"/>
      <c r="T171" s="642"/>
      <c r="U171" s="640"/>
      <c r="V171" s="642"/>
      <c r="W171" s="640"/>
      <c r="X171" s="642"/>
      <c r="Y171" s="640"/>
      <c r="Z171" s="642"/>
      <c r="AA171" s="640"/>
      <c r="AB171" s="642"/>
      <c r="AC171" s="640"/>
      <c r="AD171" s="642"/>
      <c r="AE171" s="640"/>
      <c r="AF171" s="642"/>
      <c r="AG171" s="640"/>
      <c r="AH171" s="642"/>
      <c r="AI171" s="640"/>
      <c r="AJ171" s="642"/>
      <c r="AK171" s="640"/>
      <c r="AL171" s="642"/>
      <c r="AM171" s="640"/>
      <c r="AN171" s="642"/>
      <c r="AO171" s="640"/>
      <c r="AP171" s="642"/>
      <c r="AQ171" s="640"/>
      <c r="AR171" s="642"/>
      <c r="AS171" s="640"/>
      <c r="AT171" s="642"/>
      <c r="AU171" s="640"/>
      <c r="AV171" s="642"/>
      <c r="AW171" s="640"/>
      <c r="AX171" s="642"/>
      <c r="AY171" s="640"/>
      <c r="AZ171" s="642"/>
      <c r="BA171" s="640"/>
      <c r="BB171" s="642"/>
      <c r="BC171" s="640"/>
      <c r="BD171" s="642"/>
      <c r="BE171" s="640"/>
      <c r="BF171" s="642"/>
      <c r="BG171" s="640"/>
      <c r="BH171" s="642"/>
      <c r="BI171" s="640"/>
      <c r="BJ171" s="642"/>
      <c r="BK171" s="640"/>
      <c r="BL171" s="642"/>
      <c r="BM171" s="640"/>
      <c r="BN171" s="642"/>
      <c r="BO171" s="640"/>
      <c r="BP171" s="642"/>
      <c r="BQ171" s="640"/>
      <c r="BR171" s="642"/>
      <c r="BS171" s="640"/>
      <c r="BT171" s="642"/>
      <c r="BU171" s="643">
        <f t="shared" si="7"/>
        <v>0</v>
      </c>
      <c r="BV171" s="644">
        <f t="shared" si="8"/>
        <v>0</v>
      </c>
      <c r="BW171" s="776">
        <f t="shared" si="9"/>
        <v>0</v>
      </c>
      <c r="BX171" s="644">
        <f t="shared" si="10"/>
        <v>0</v>
      </c>
      <c r="BY171" s="645"/>
      <c r="BZ171" s="338"/>
      <c r="CA171" s="338"/>
      <c r="CB171" s="338"/>
      <c r="CC171" s="338"/>
      <c r="CD171" s="338"/>
      <c r="CE171" s="338"/>
    </row>
    <row r="172" ht="15.75" customHeight="1">
      <c r="A172" s="821">
        <v>177.0</v>
      </c>
      <c r="B172" s="777"/>
      <c r="C172" s="501"/>
      <c r="D172" s="501"/>
      <c r="E172" s="501"/>
      <c r="F172" s="737"/>
      <c r="G172" s="773">
        <f t="shared" ref="G172:H172" si="177">K172+M172+O172+Q172+S172+U172+W172+Y172+AA172+AC172+AE172+AG172+AI172+AK172+AM172+AO172+AQ172+AS172+AU172+AW172+AY172+BA172+BC172+BE172+BG172+BI172+BK172+BM172+BO172+BQ172+BS172</f>
        <v>0</v>
      </c>
      <c r="H172" s="671">
        <f t="shared" si="177"/>
        <v>0</v>
      </c>
      <c r="I172" s="774">
        <f t="shared" si="6"/>
        <v>0</v>
      </c>
      <c r="J172" s="418"/>
      <c r="K172" s="640"/>
      <c r="L172" s="642"/>
      <c r="M172" s="640"/>
      <c r="N172" s="642"/>
      <c r="O172" s="640"/>
      <c r="P172" s="642"/>
      <c r="Q172" s="640"/>
      <c r="R172" s="642"/>
      <c r="S172" s="640"/>
      <c r="T172" s="642"/>
      <c r="U172" s="640"/>
      <c r="V172" s="642"/>
      <c r="W172" s="640"/>
      <c r="X172" s="642"/>
      <c r="Y172" s="640"/>
      <c r="Z172" s="642"/>
      <c r="AA172" s="640"/>
      <c r="AB172" s="642"/>
      <c r="AC172" s="640"/>
      <c r="AD172" s="642"/>
      <c r="AE172" s="640"/>
      <c r="AF172" s="642"/>
      <c r="AG172" s="640"/>
      <c r="AH172" s="642"/>
      <c r="AI172" s="640"/>
      <c r="AJ172" s="642"/>
      <c r="AK172" s="640"/>
      <c r="AL172" s="642"/>
      <c r="AM172" s="640"/>
      <c r="AN172" s="642"/>
      <c r="AO172" s="640"/>
      <c r="AP172" s="642"/>
      <c r="AQ172" s="640"/>
      <c r="AR172" s="642"/>
      <c r="AS172" s="640"/>
      <c r="AT172" s="642"/>
      <c r="AU172" s="640"/>
      <c r="AV172" s="642"/>
      <c r="AW172" s="640"/>
      <c r="AX172" s="642"/>
      <c r="AY172" s="640"/>
      <c r="AZ172" s="642"/>
      <c r="BA172" s="640"/>
      <c r="BB172" s="642"/>
      <c r="BC172" s="640"/>
      <c r="BD172" s="642"/>
      <c r="BE172" s="640"/>
      <c r="BF172" s="642"/>
      <c r="BG172" s="640"/>
      <c r="BH172" s="642"/>
      <c r="BI172" s="640"/>
      <c r="BJ172" s="642"/>
      <c r="BK172" s="640"/>
      <c r="BL172" s="642"/>
      <c r="BM172" s="640"/>
      <c r="BN172" s="642"/>
      <c r="BO172" s="640"/>
      <c r="BP172" s="642"/>
      <c r="BQ172" s="640"/>
      <c r="BR172" s="642"/>
      <c r="BS172" s="640"/>
      <c r="BT172" s="642"/>
      <c r="BU172" s="643">
        <f t="shared" si="7"/>
        <v>0</v>
      </c>
      <c r="BV172" s="644">
        <f t="shared" si="8"/>
        <v>0</v>
      </c>
      <c r="BW172" s="776">
        <f t="shared" si="9"/>
        <v>0</v>
      </c>
      <c r="BX172" s="644">
        <f t="shared" si="10"/>
        <v>0</v>
      </c>
      <c r="BY172" s="645"/>
      <c r="BZ172" s="338"/>
      <c r="CA172" s="338"/>
      <c r="CB172" s="338"/>
      <c r="CC172" s="338"/>
      <c r="CD172" s="338"/>
      <c r="CE172" s="338"/>
    </row>
    <row r="173" ht="15.75" customHeight="1">
      <c r="A173" s="821">
        <v>178.0</v>
      </c>
      <c r="B173" s="777"/>
      <c r="C173" s="501"/>
      <c r="D173" s="501"/>
      <c r="E173" s="501"/>
      <c r="F173" s="737"/>
      <c r="G173" s="773">
        <f t="shared" ref="G173:H173" si="178">K173+M173+O173+Q173+S173+U173+W173+Y173+AA173+AC173+AE173+AG173+AI173+AK173+AM173+AO173+AQ173+AS173+AU173+AW173+AY173+BA173+BC173+BE173+BG173+BI173+BK173+BM173+BO173+BQ173+BS173</f>
        <v>0</v>
      </c>
      <c r="H173" s="671">
        <f t="shared" si="178"/>
        <v>0</v>
      </c>
      <c r="I173" s="774">
        <f t="shared" si="6"/>
        <v>0</v>
      </c>
      <c r="J173" s="418"/>
      <c r="K173" s="640"/>
      <c r="L173" s="642"/>
      <c r="M173" s="640"/>
      <c r="N173" s="642"/>
      <c r="O173" s="640"/>
      <c r="P173" s="642"/>
      <c r="Q173" s="640"/>
      <c r="R173" s="642"/>
      <c r="S173" s="640"/>
      <c r="T173" s="642"/>
      <c r="U173" s="640"/>
      <c r="V173" s="642"/>
      <c r="W173" s="640"/>
      <c r="X173" s="642"/>
      <c r="Y173" s="640"/>
      <c r="Z173" s="642"/>
      <c r="AA173" s="640"/>
      <c r="AB173" s="642"/>
      <c r="AC173" s="640"/>
      <c r="AD173" s="642"/>
      <c r="AE173" s="640"/>
      <c r="AF173" s="642"/>
      <c r="AG173" s="640"/>
      <c r="AH173" s="642"/>
      <c r="AI173" s="640"/>
      <c r="AJ173" s="642"/>
      <c r="AK173" s="640"/>
      <c r="AL173" s="642"/>
      <c r="AM173" s="640"/>
      <c r="AN173" s="642"/>
      <c r="AO173" s="640"/>
      <c r="AP173" s="642"/>
      <c r="AQ173" s="640"/>
      <c r="AR173" s="642"/>
      <c r="AS173" s="640"/>
      <c r="AT173" s="642"/>
      <c r="AU173" s="640"/>
      <c r="AV173" s="642"/>
      <c r="AW173" s="640"/>
      <c r="AX173" s="642"/>
      <c r="AY173" s="640"/>
      <c r="AZ173" s="642"/>
      <c r="BA173" s="640"/>
      <c r="BB173" s="642"/>
      <c r="BC173" s="640"/>
      <c r="BD173" s="642"/>
      <c r="BE173" s="640"/>
      <c r="BF173" s="642"/>
      <c r="BG173" s="640"/>
      <c r="BH173" s="642"/>
      <c r="BI173" s="640"/>
      <c r="BJ173" s="642"/>
      <c r="BK173" s="640"/>
      <c r="BL173" s="642"/>
      <c r="BM173" s="640"/>
      <c r="BN173" s="642"/>
      <c r="BO173" s="640"/>
      <c r="BP173" s="642"/>
      <c r="BQ173" s="640"/>
      <c r="BR173" s="642"/>
      <c r="BS173" s="640"/>
      <c r="BT173" s="642"/>
      <c r="BU173" s="643">
        <f t="shared" si="7"/>
        <v>0</v>
      </c>
      <c r="BV173" s="644">
        <f t="shared" si="8"/>
        <v>0</v>
      </c>
      <c r="BW173" s="776">
        <f t="shared" si="9"/>
        <v>0</v>
      </c>
      <c r="BX173" s="644">
        <f t="shared" si="10"/>
        <v>0</v>
      </c>
      <c r="BY173" s="645"/>
      <c r="BZ173" s="338"/>
      <c r="CA173" s="338"/>
      <c r="CB173" s="338"/>
      <c r="CC173" s="338"/>
      <c r="CD173" s="338"/>
      <c r="CE173" s="338"/>
    </row>
    <row r="174" ht="15.75" customHeight="1">
      <c r="A174" s="821">
        <v>179.0</v>
      </c>
      <c r="B174" s="777"/>
      <c r="C174" s="501"/>
      <c r="D174" s="501"/>
      <c r="E174" s="501"/>
      <c r="F174" s="737"/>
      <c r="G174" s="773">
        <f t="shared" ref="G174:H174" si="179">K174+M174+O174+Q174+S174+U174+W174+Y174+AA174+AC174+AE174+AG174+AI174+AK174+AM174+AO174+AQ174+AS174+AU174+AW174+AY174+BA174+BC174+BE174+BG174+BI174+BK174+BM174+BO174+BQ174+BS174</f>
        <v>0</v>
      </c>
      <c r="H174" s="671">
        <f t="shared" si="179"/>
        <v>0</v>
      </c>
      <c r="I174" s="774">
        <f t="shared" si="6"/>
        <v>0</v>
      </c>
      <c r="J174" s="418"/>
      <c r="K174" s="640"/>
      <c r="L174" s="642"/>
      <c r="M174" s="640"/>
      <c r="N174" s="642"/>
      <c r="O174" s="640"/>
      <c r="P174" s="642"/>
      <c r="Q174" s="640"/>
      <c r="R174" s="642"/>
      <c r="S174" s="640"/>
      <c r="T174" s="642"/>
      <c r="U174" s="640"/>
      <c r="V174" s="642"/>
      <c r="W174" s="640"/>
      <c r="X174" s="642"/>
      <c r="Y174" s="640"/>
      <c r="Z174" s="642"/>
      <c r="AA174" s="640"/>
      <c r="AB174" s="642"/>
      <c r="AC174" s="640"/>
      <c r="AD174" s="642"/>
      <c r="AE174" s="640"/>
      <c r="AF174" s="642"/>
      <c r="AG174" s="640"/>
      <c r="AH174" s="642"/>
      <c r="AI174" s="640"/>
      <c r="AJ174" s="642"/>
      <c r="AK174" s="640"/>
      <c r="AL174" s="642"/>
      <c r="AM174" s="640"/>
      <c r="AN174" s="642"/>
      <c r="AO174" s="640"/>
      <c r="AP174" s="642"/>
      <c r="AQ174" s="640"/>
      <c r="AR174" s="642"/>
      <c r="AS174" s="640"/>
      <c r="AT174" s="642"/>
      <c r="AU174" s="640"/>
      <c r="AV174" s="642"/>
      <c r="AW174" s="640"/>
      <c r="AX174" s="642"/>
      <c r="AY174" s="640"/>
      <c r="AZ174" s="642"/>
      <c r="BA174" s="640"/>
      <c r="BB174" s="642"/>
      <c r="BC174" s="640"/>
      <c r="BD174" s="642"/>
      <c r="BE174" s="640"/>
      <c r="BF174" s="642"/>
      <c r="BG174" s="640"/>
      <c r="BH174" s="642"/>
      <c r="BI174" s="640"/>
      <c r="BJ174" s="642"/>
      <c r="BK174" s="640"/>
      <c r="BL174" s="642"/>
      <c r="BM174" s="640"/>
      <c r="BN174" s="642"/>
      <c r="BO174" s="640"/>
      <c r="BP174" s="642"/>
      <c r="BQ174" s="640"/>
      <c r="BR174" s="642"/>
      <c r="BS174" s="640"/>
      <c r="BT174" s="642"/>
      <c r="BU174" s="643">
        <f t="shared" si="7"/>
        <v>0</v>
      </c>
      <c r="BV174" s="644">
        <f t="shared" si="8"/>
        <v>0</v>
      </c>
      <c r="BW174" s="776">
        <f t="shared" si="9"/>
        <v>0</v>
      </c>
      <c r="BX174" s="644">
        <f t="shared" si="10"/>
        <v>0</v>
      </c>
      <c r="BY174" s="645"/>
      <c r="BZ174" s="338"/>
      <c r="CA174" s="338"/>
      <c r="CB174" s="338"/>
      <c r="CC174" s="338"/>
      <c r="CD174" s="338"/>
      <c r="CE174" s="338"/>
    </row>
    <row r="175" ht="15.75" customHeight="1">
      <c r="A175" s="821">
        <v>180.0</v>
      </c>
      <c r="B175" s="777"/>
      <c r="C175" s="501"/>
      <c r="D175" s="501"/>
      <c r="E175" s="501"/>
      <c r="F175" s="737"/>
      <c r="G175" s="773">
        <f t="shared" ref="G175:H175" si="180">K175+M175+O175+Q175+S175+U175+W175+Y175+AA175+AC175+AE175+AG175+AI175+AK175+AM175+AO175+AQ175+AS175+AU175+AW175+AY175+BA175+BC175+BE175+BG175+BI175+BK175+BM175+BO175+BQ175+BS175</f>
        <v>0</v>
      </c>
      <c r="H175" s="671">
        <f t="shared" si="180"/>
        <v>0</v>
      </c>
      <c r="I175" s="774">
        <f t="shared" si="6"/>
        <v>0</v>
      </c>
      <c r="J175" s="418"/>
      <c r="K175" s="640"/>
      <c r="L175" s="642"/>
      <c r="M175" s="640"/>
      <c r="N175" s="642"/>
      <c r="O175" s="640"/>
      <c r="P175" s="642"/>
      <c r="Q175" s="640"/>
      <c r="R175" s="642"/>
      <c r="S175" s="640"/>
      <c r="T175" s="642"/>
      <c r="U175" s="640"/>
      <c r="V175" s="642"/>
      <c r="W175" s="640"/>
      <c r="X175" s="642"/>
      <c r="Y175" s="640"/>
      <c r="Z175" s="642"/>
      <c r="AA175" s="640"/>
      <c r="AB175" s="642"/>
      <c r="AC175" s="640"/>
      <c r="AD175" s="642"/>
      <c r="AE175" s="640"/>
      <c r="AF175" s="642"/>
      <c r="AG175" s="640"/>
      <c r="AH175" s="642"/>
      <c r="AI175" s="640"/>
      <c r="AJ175" s="642"/>
      <c r="AK175" s="640"/>
      <c r="AL175" s="642"/>
      <c r="AM175" s="640"/>
      <c r="AN175" s="642"/>
      <c r="AO175" s="640"/>
      <c r="AP175" s="642"/>
      <c r="AQ175" s="640"/>
      <c r="AR175" s="642"/>
      <c r="AS175" s="640"/>
      <c r="AT175" s="642"/>
      <c r="AU175" s="640"/>
      <c r="AV175" s="642"/>
      <c r="AW175" s="640"/>
      <c r="AX175" s="642"/>
      <c r="AY175" s="640"/>
      <c r="AZ175" s="642"/>
      <c r="BA175" s="640"/>
      <c r="BB175" s="642"/>
      <c r="BC175" s="640"/>
      <c r="BD175" s="642"/>
      <c r="BE175" s="640"/>
      <c r="BF175" s="642"/>
      <c r="BG175" s="640"/>
      <c r="BH175" s="642"/>
      <c r="BI175" s="640"/>
      <c r="BJ175" s="642"/>
      <c r="BK175" s="640"/>
      <c r="BL175" s="642"/>
      <c r="BM175" s="640"/>
      <c r="BN175" s="642"/>
      <c r="BO175" s="640"/>
      <c r="BP175" s="642"/>
      <c r="BQ175" s="640"/>
      <c r="BR175" s="642"/>
      <c r="BS175" s="640"/>
      <c r="BT175" s="642"/>
      <c r="BU175" s="643">
        <f t="shared" si="7"/>
        <v>0</v>
      </c>
      <c r="BV175" s="644">
        <f t="shared" si="8"/>
        <v>0</v>
      </c>
      <c r="BW175" s="776">
        <f t="shared" si="9"/>
        <v>0</v>
      </c>
      <c r="BX175" s="644">
        <f t="shared" si="10"/>
        <v>0</v>
      </c>
      <c r="BY175" s="645"/>
      <c r="BZ175" s="338"/>
      <c r="CA175" s="338"/>
      <c r="CB175" s="338"/>
      <c r="CC175" s="338"/>
      <c r="CD175" s="338"/>
      <c r="CE175" s="338"/>
    </row>
    <row r="176" ht="15.75" customHeight="1">
      <c r="A176" s="821">
        <v>181.0</v>
      </c>
      <c r="B176" s="777"/>
      <c r="C176" s="501"/>
      <c r="D176" s="501"/>
      <c r="E176" s="501"/>
      <c r="F176" s="737"/>
      <c r="G176" s="773">
        <f t="shared" ref="G176:H176" si="181">K176+M176+O176+Q176+S176+U176+W176+Y176+AA176+AC176+AE176+AG176+AI176+AK176+AM176+AO176+AQ176+AS176+AU176+AW176+AY176+BA176+BC176+BE176+BG176+BI176+BK176+BM176+BO176+BQ176+BS176</f>
        <v>0</v>
      </c>
      <c r="H176" s="671">
        <f t="shared" si="181"/>
        <v>0</v>
      </c>
      <c r="I176" s="774">
        <f t="shared" si="6"/>
        <v>0</v>
      </c>
      <c r="J176" s="418"/>
      <c r="K176" s="640"/>
      <c r="L176" s="642"/>
      <c r="M176" s="640"/>
      <c r="N176" s="642"/>
      <c r="O176" s="640"/>
      <c r="P176" s="642"/>
      <c r="Q176" s="640"/>
      <c r="R176" s="642"/>
      <c r="S176" s="640"/>
      <c r="T176" s="642"/>
      <c r="U176" s="640"/>
      <c r="V176" s="642"/>
      <c r="W176" s="640"/>
      <c r="X176" s="642"/>
      <c r="Y176" s="640"/>
      <c r="Z176" s="642"/>
      <c r="AA176" s="640"/>
      <c r="AB176" s="642"/>
      <c r="AC176" s="640"/>
      <c r="AD176" s="642"/>
      <c r="AE176" s="640"/>
      <c r="AF176" s="642"/>
      <c r="AG176" s="640"/>
      <c r="AH176" s="642"/>
      <c r="AI176" s="640"/>
      <c r="AJ176" s="642"/>
      <c r="AK176" s="640"/>
      <c r="AL176" s="642"/>
      <c r="AM176" s="640"/>
      <c r="AN176" s="642"/>
      <c r="AO176" s="640"/>
      <c r="AP176" s="642"/>
      <c r="AQ176" s="640"/>
      <c r="AR176" s="642"/>
      <c r="AS176" s="640"/>
      <c r="AT176" s="642"/>
      <c r="AU176" s="640"/>
      <c r="AV176" s="642"/>
      <c r="AW176" s="640"/>
      <c r="AX176" s="642"/>
      <c r="AY176" s="640"/>
      <c r="AZ176" s="642"/>
      <c r="BA176" s="640"/>
      <c r="BB176" s="642"/>
      <c r="BC176" s="640"/>
      <c r="BD176" s="642"/>
      <c r="BE176" s="640"/>
      <c r="BF176" s="642"/>
      <c r="BG176" s="640"/>
      <c r="BH176" s="642"/>
      <c r="BI176" s="640"/>
      <c r="BJ176" s="642"/>
      <c r="BK176" s="640"/>
      <c r="BL176" s="642"/>
      <c r="BM176" s="640"/>
      <c r="BN176" s="642"/>
      <c r="BO176" s="640"/>
      <c r="BP176" s="642"/>
      <c r="BQ176" s="640"/>
      <c r="BR176" s="642"/>
      <c r="BS176" s="640"/>
      <c r="BT176" s="642"/>
      <c r="BU176" s="643">
        <f t="shared" si="7"/>
        <v>0</v>
      </c>
      <c r="BV176" s="644">
        <f t="shared" si="8"/>
        <v>0</v>
      </c>
      <c r="BW176" s="776">
        <f t="shared" si="9"/>
        <v>0</v>
      </c>
      <c r="BX176" s="644">
        <f t="shared" si="10"/>
        <v>0</v>
      </c>
      <c r="BY176" s="645"/>
      <c r="BZ176" s="338"/>
      <c r="CA176" s="338"/>
      <c r="CB176" s="338"/>
      <c r="CC176" s="338"/>
      <c r="CD176" s="338"/>
      <c r="CE176" s="338"/>
    </row>
    <row r="177" ht="15.75" customHeight="1">
      <c r="A177" s="821">
        <v>182.0</v>
      </c>
      <c r="B177" s="777"/>
      <c r="C177" s="501"/>
      <c r="D177" s="501"/>
      <c r="E177" s="501"/>
      <c r="F177" s="737"/>
      <c r="G177" s="773">
        <f t="shared" ref="G177:H177" si="182">K177+M177+O177+Q177+S177+U177+W177+Y177+AA177+AC177+AE177+AG177+AI177+AK177+AM177+AO177+AQ177+AS177+AU177+AW177+AY177+BA177+BC177+BE177+BG177+BI177+BK177+BM177+BO177+BQ177+BS177</f>
        <v>0</v>
      </c>
      <c r="H177" s="671">
        <f t="shared" si="182"/>
        <v>0</v>
      </c>
      <c r="I177" s="774">
        <f t="shared" si="6"/>
        <v>0</v>
      </c>
      <c r="J177" s="418"/>
      <c r="K177" s="640"/>
      <c r="L177" s="642"/>
      <c r="M177" s="640"/>
      <c r="N177" s="642"/>
      <c r="O177" s="640"/>
      <c r="P177" s="642"/>
      <c r="Q177" s="640"/>
      <c r="R177" s="642"/>
      <c r="S177" s="640"/>
      <c r="T177" s="642"/>
      <c r="U177" s="640"/>
      <c r="V177" s="642"/>
      <c r="W177" s="640"/>
      <c r="X177" s="642"/>
      <c r="Y177" s="640"/>
      <c r="Z177" s="642"/>
      <c r="AA177" s="640"/>
      <c r="AB177" s="642"/>
      <c r="AC177" s="640"/>
      <c r="AD177" s="642"/>
      <c r="AE177" s="640"/>
      <c r="AF177" s="642"/>
      <c r="AG177" s="640"/>
      <c r="AH177" s="642"/>
      <c r="AI177" s="640"/>
      <c r="AJ177" s="642"/>
      <c r="AK177" s="640"/>
      <c r="AL177" s="642"/>
      <c r="AM177" s="640"/>
      <c r="AN177" s="642"/>
      <c r="AO177" s="640"/>
      <c r="AP177" s="642"/>
      <c r="AQ177" s="640"/>
      <c r="AR177" s="642"/>
      <c r="AS177" s="640"/>
      <c r="AT177" s="642"/>
      <c r="AU177" s="640"/>
      <c r="AV177" s="642"/>
      <c r="AW177" s="640"/>
      <c r="AX177" s="642"/>
      <c r="AY177" s="640"/>
      <c r="AZ177" s="642"/>
      <c r="BA177" s="640"/>
      <c r="BB177" s="642"/>
      <c r="BC177" s="640"/>
      <c r="BD177" s="642"/>
      <c r="BE177" s="640"/>
      <c r="BF177" s="642"/>
      <c r="BG177" s="640"/>
      <c r="BH177" s="642"/>
      <c r="BI177" s="640"/>
      <c r="BJ177" s="642"/>
      <c r="BK177" s="640"/>
      <c r="BL177" s="642"/>
      <c r="BM177" s="640"/>
      <c r="BN177" s="642"/>
      <c r="BO177" s="640"/>
      <c r="BP177" s="642"/>
      <c r="BQ177" s="640"/>
      <c r="BR177" s="642"/>
      <c r="BS177" s="640"/>
      <c r="BT177" s="642"/>
      <c r="BU177" s="643">
        <f t="shared" si="7"/>
        <v>0</v>
      </c>
      <c r="BV177" s="644">
        <f t="shared" si="8"/>
        <v>0</v>
      </c>
      <c r="BW177" s="776">
        <f t="shared" si="9"/>
        <v>0</v>
      </c>
      <c r="BX177" s="644">
        <f t="shared" si="10"/>
        <v>0</v>
      </c>
      <c r="BY177" s="645"/>
      <c r="BZ177" s="338"/>
      <c r="CA177" s="338"/>
      <c r="CB177" s="338"/>
      <c r="CC177" s="338"/>
      <c r="CD177" s="338"/>
      <c r="CE177" s="338"/>
    </row>
    <row r="178" ht="15.75" customHeight="1">
      <c r="A178" s="821">
        <v>183.0</v>
      </c>
      <c r="B178" s="777"/>
      <c r="C178" s="501"/>
      <c r="D178" s="501"/>
      <c r="E178" s="501"/>
      <c r="F178" s="737"/>
      <c r="G178" s="773">
        <f t="shared" ref="G178:H178" si="183">K178+M178+O178+Q178+S178+U178+W178+Y178+AA178+AC178+AE178+AG178+AI178+AK178+AM178+AO178+AQ178+AS178+AU178+AW178+AY178+BA178+BC178+BE178+BG178+BI178+BK178+BM178+BO178+BQ178+BS178</f>
        <v>0</v>
      </c>
      <c r="H178" s="671">
        <f t="shared" si="183"/>
        <v>0</v>
      </c>
      <c r="I178" s="774">
        <f t="shared" si="6"/>
        <v>0</v>
      </c>
      <c r="J178" s="418"/>
      <c r="K178" s="640"/>
      <c r="L178" s="642"/>
      <c r="M178" s="640"/>
      <c r="N178" s="642"/>
      <c r="O178" s="640"/>
      <c r="P178" s="642"/>
      <c r="Q178" s="640"/>
      <c r="R178" s="642"/>
      <c r="S178" s="640"/>
      <c r="T178" s="642"/>
      <c r="U178" s="640"/>
      <c r="V178" s="642"/>
      <c r="W178" s="640"/>
      <c r="X178" s="642"/>
      <c r="Y178" s="640"/>
      <c r="Z178" s="642"/>
      <c r="AA178" s="640"/>
      <c r="AB178" s="642"/>
      <c r="AC178" s="640"/>
      <c r="AD178" s="642"/>
      <c r="AE178" s="640"/>
      <c r="AF178" s="642"/>
      <c r="AG178" s="640"/>
      <c r="AH178" s="642"/>
      <c r="AI178" s="640"/>
      <c r="AJ178" s="642"/>
      <c r="AK178" s="640"/>
      <c r="AL178" s="642"/>
      <c r="AM178" s="640"/>
      <c r="AN178" s="642"/>
      <c r="AO178" s="640"/>
      <c r="AP178" s="642"/>
      <c r="AQ178" s="640"/>
      <c r="AR178" s="642"/>
      <c r="AS178" s="640"/>
      <c r="AT178" s="642"/>
      <c r="AU178" s="640"/>
      <c r="AV178" s="642"/>
      <c r="AW178" s="640"/>
      <c r="AX178" s="642"/>
      <c r="AY178" s="640"/>
      <c r="AZ178" s="642"/>
      <c r="BA178" s="640"/>
      <c r="BB178" s="642"/>
      <c r="BC178" s="640"/>
      <c r="BD178" s="642"/>
      <c r="BE178" s="640"/>
      <c r="BF178" s="642"/>
      <c r="BG178" s="640"/>
      <c r="BH178" s="642"/>
      <c r="BI178" s="640"/>
      <c r="BJ178" s="642"/>
      <c r="BK178" s="640"/>
      <c r="BL178" s="642"/>
      <c r="BM178" s="640"/>
      <c r="BN178" s="642"/>
      <c r="BO178" s="640"/>
      <c r="BP178" s="642"/>
      <c r="BQ178" s="640"/>
      <c r="BR178" s="642"/>
      <c r="BS178" s="640"/>
      <c r="BT178" s="642"/>
      <c r="BU178" s="643">
        <f t="shared" si="7"/>
        <v>0</v>
      </c>
      <c r="BV178" s="644">
        <f t="shared" si="8"/>
        <v>0</v>
      </c>
      <c r="BW178" s="776">
        <f t="shared" si="9"/>
        <v>0</v>
      </c>
      <c r="BX178" s="644">
        <f t="shared" si="10"/>
        <v>0</v>
      </c>
      <c r="BY178" s="645"/>
      <c r="BZ178" s="338"/>
      <c r="CA178" s="338"/>
      <c r="CB178" s="338"/>
      <c r="CC178" s="338"/>
      <c r="CD178" s="338"/>
      <c r="CE178" s="338"/>
    </row>
    <row r="179" ht="15.75" customHeight="1">
      <c r="A179" s="821">
        <v>184.0</v>
      </c>
      <c r="B179" s="777"/>
      <c r="C179" s="501"/>
      <c r="D179" s="501"/>
      <c r="E179" s="501"/>
      <c r="F179" s="737"/>
      <c r="G179" s="773">
        <f t="shared" ref="G179:H179" si="184">K179+M179+O179+Q179+S179+U179+W179+Y179+AA179+AC179+AE179+AG179+AI179+AK179+AM179+AO179+AQ179+AS179+AU179+AW179+AY179+BA179+BC179+BE179+BG179+BI179+BK179+BM179+BO179+BQ179+BS179</f>
        <v>0</v>
      </c>
      <c r="H179" s="671">
        <f t="shared" si="184"/>
        <v>0</v>
      </c>
      <c r="I179" s="774">
        <f t="shared" si="6"/>
        <v>0</v>
      </c>
      <c r="J179" s="418"/>
      <c r="K179" s="640"/>
      <c r="L179" s="642"/>
      <c r="M179" s="640"/>
      <c r="N179" s="642"/>
      <c r="O179" s="640"/>
      <c r="P179" s="642"/>
      <c r="Q179" s="640"/>
      <c r="R179" s="642"/>
      <c r="S179" s="640"/>
      <c r="T179" s="642"/>
      <c r="U179" s="640"/>
      <c r="V179" s="642"/>
      <c r="W179" s="640"/>
      <c r="X179" s="642"/>
      <c r="Y179" s="640"/>
      <c r="Z179" s="642"/>
      <c r="AA179" s="640"/>
      <c r="AB179" s="642"/>
      <c r="AC179" s="640"/>
      <c r="AD179" s="642"/>
      <c r="AE179" s="640"/>
      <c r="AF179" s="642"/>
      <c r="AG179" s="640"/>
      <c r="AH179" s="642"/>
      <c r="AI179" s="640"/>
      <c r="AJ179" s="642"/>
      <c r="AK179" s="640"/>
      <c r="AL179" s="642"/>
      <c r="AM179" s="640"/>
      <c r="AN179" s="642"/>
      <c r="AO179" s="640"/>
      <c r="AP179" s="642"/>
      <c r="AQ179" s="640"/>
      <c r="AR179" s="642"/>
      <c r="AS179" s="640"/>
      <c r="AT179" s="642"/>
      <c r="AU179" s="640"/>
      <c r="AV179" s="642"/>
      <c r="AW179" s="640"/>
      <c r="AX179" s="642"/>
      <c r="AY179" s="640"/>
      <c r="AZ179" s="642"/>
      <c r="BA179" s="640"/>
      <c r="BB179" s="642"/>
      <c r="BC179" s="640"/>
      <c r="BD179" s="642"/>
      <c r="BE179" s="640"/>
      <c r="BF179" s="642"/>
      <c r="BG179" s="640"/>
      <c r="BH179" s="642"/>
      <c r="BI179" s="640"/>
      <c r="BJ179" s="642"/>
      <c r="BK179" s="640"/>
      <c r="BL179" s="642"/>
      <c r="BM179" s="640"/>
      <c r="BN179" s="642"/>
      <c r="BO179" s="640"/>
      <c r="BP179" s="642"/>
      <c r="BQ179" s="640"/>
      <c r="BR179" s="642"/>
      <c r="BS179" s="640"/>
      <c r="BT179" s="642"/>
      <c r="BU179" s="643">
        <f t="shared" si="7"/>
        <v>0</v>
      </c>
      <c r="BV179" s="644">
        <f t="shared" si="8"/>
        <v>0</v>
      </c>
      <c r="BW179" s="776">
        <f t="shared" si="9"/>
        <v>0</v>
      </c>
      <c r="BX179" s="644">
        <f t="shared" si="10"/>
        <v>0</v>
      </c>
      <c r="BY179" s="645"/>
      <c r="BZ179" s="338"/>
      <c r="CA179" s="338"/>
      <c r="CB179" s="338"/>
      <c r="CC179" s="338"/>
      <c r="CD179" s="338"/>
      <c r="CE179" s="338"/>
    </row>
    <row r="180" ht="15.75" customHeight="1">
      <c r="A180" s="821">
        <v>185.0</v>
      </c>
      <c r="B180" s="777"/>
      <c r="C180" s="501"/>
      <c r="D180" s="501"/>
      <c r="E180" s="501"/>
      <c r="F180" s="737"/>
      <c r="G180" s="773">
        <f t="shared" ref="G180:H180" si="185">K180+M180+O180+Q180+S180+U180+W180+Y180+AA180+AC180+AE180+AG180+AI180+AK180+AM180+AO180+AQ180+AS180+AU180+AW180+AY180+BA180+BC180+BE180+BG180+BI180+BK180+BM180+BO180+BQ180+BS180</f>
        <v>0</v>
      </c>
      <c r="H180" s="671">
        <f t="shared" si="185"/>
        <v>0</v>
      </c>
      <c r="I180" s="774">
        <f t="shared" si="6"/>
        <v>0</v>
      </c>
      <c r="J180" s="418"/>
      <c r="K180" s="640"/>
      <c r="L180" s="642"/>
      <c r="M180" s="640"/>
      <c r="N180" s="642"/>
      <c r="O180" s="640"/>
      <c r="P180" s="642"/>
      <c r="Q180" s="640"/>
      <c r="R180" s="642"/>
      <c r="S180" s="640"/>
      <c r="T180" s="642"/>
      <c r="U180" s="640"/>
      <c r="V180" s="642"/>
      <c r="W180" s="640"/>
      <c r="X180" s="642"/>
      <c r="Y180" s="640"/>
      <c r="Z180" s="642"/>
      <c r="AA180" s="640"/>
      <c r="AB180" s="642"/>
      <c r="AC180" s="640"/>
      <c r="AD180" s="642"/>
      <c r="AE180" s="640"/>
      <c r="AF180" s="642"/>
      <c r="AG180" s="640"/>
      <c r="AH180" s="642"/>
      <c r="AI180" s="640"/>
      <c r="AJ180" s="642"/>
      <c r="AK180" s="640"/>
      <c r="AL180" s="642"/>
      <c r="AM180" s="640"/>
      <c r="AN180" s="642"/>
      <c r="AO180" s="640"/>
      <c r="AP180" s="642"/>
      <c r="AQ180" s="640"/>
      <c r="AR180" s="642"/>
      <c r="AS180" s="640"/>
      <c r="AT180" s="642"/>
      <c r="AU180" s="640"/>
      <c r="AV180" s="642"/>
      <c r="AW180" s="640"/>
      <c r="AX180" s="642"/>
      <c r="AY180" s="640"/>
      <c r="AZ180" s="642"/>
      <c r="BA180" s="640"/>
      <c r="BB180" s="642"/>
      <c r="BC180" s="640"/>
      <c r="BD180" s="642"/>
      <c r="BE180" s="640"/>
      <c r="BF180" s="642"/>
      <c r="BG180" s="640"/>
      <c r="BH180" s="642"/>
      <c r="BI180" s="640"/>
      <c r="BJ180" s="642"/>
      <c r="BK180" s="640"/>
      <c r="BL180" s="642"/>
      <c r="BM180" s="640"/>
      <c r="BN180" s="642"/>
      <c r="BO180" s="640"/>
      <c r="BP180" s="642"/>
      <c r="BQ180" s="640"/>
      <c r="BR180" s="642"/>
      <c r="BS180" s="640"/>
      <c r="BT180" s="642"/>
      <c r="BU180" s="643">
        <f t="shared" si="7"/>
        <v>0</v>
      </c>
      <c r="BV180" s="644">
        <f t="shared" si="8"/>
        <v>0</v>
      </c>
      <c r="BW180" s="776">
        <f t="shared" si="9"/>
        <v>0</v>
      </c>
      <c r="BX180" s="644">
        <f t="shared" si="10"/>
        <v>0</v>
      </c>
      <c r="BY180" s="645"/>
      <c r="BZ180" s="338"/>
      <c r="CA180" s="338"/>
      <c r="CB180" s="338"/>
      <c r="CC180" s="338"/>
      <c r="CD180" s="338"/>
      <c r="CE180" s="338"/>
    </row>
    <row r="181" ht="15.75" customHeight="1">
      <c r="A181" s="821">
        <v>186.0</v>
      </c>
      <c r="B181" s="777"/>
      <c r="C181" s="501"/>
      <c r="D181" s="501"/>
      <c r="E181" s="501"/>
      <c r="F181" s="737"/>
      <c r="G181" s="773">
        <f t="shared" ref="G181:H181" si="186">K181+M181+O181+Q181+S181+U181+W181+Y181+AA181+AC181+AE181+AG181+AI181+AK181+AM181+AO181+AQ181+AS181+AU181+AW181+AY181+BA181+BC181+BE181+BG181+BI181+BK181+BM181+BO181+BQ181+BS181</f>
        <v>0</v>
      </c>
      <c r="H181" s="671">
        <f t="shared" si="186"/>
        <v>0</v>
      </c>
      <c r="I181" s="774">
        <f t="shared" si="6"/>
        <v>0</v>
      </c>
      <c r="J181" s="418"/>
      <c r="K181" s="640"/>
      <c r="L181" s="642"/>
      <c r="M181" s="640"/>
      <c r="N181" s="642"/>
      <c r="O181" s="640"/>
      <c r="P181" s="642"/>
      <c r="Q181" s="640"/>
      <c r="R181" s="642"/>
      <c r="S181" s="640"/>
      <c r="T181" s="642"/>
      <c r="U181" s="640"/>
      <c r="V181" s="642"/>
      <c r="W181" s="640"/>
      <c r="X181" s="642"/>
      <c r="Y181" s="640"/>
      <c r="Z181" s="642"/>
      <c r="AA181" s="640"/>
      <c r="AB181" s="642"/>
      <c r="AC181" s="640"/>
      <c r="AD181" s="642"/>
      <c r="AE181" s="640"/>
      <c r="AF181" s="642"/>
      <c r="AG181" s="640"/>
      <c r="AH181" s="642"/>
      <c r="AI181" s="640"/>
      <c r="AJ181" s="642"/>
      <c r="AK181" s="640"/>
      <c r="AL181" s="642"/>
      <c r="AM181" s="640"/>
      <c r="AN181" s="642"/>
      <c r="AO181" s="640"/>
      <c r="AP181" s="642"/>
      <c r="AQ181" s="640"/>
      <c r="AR181" s="642"/>
      <c r="AS181" s="640"/>
      <c r="AT181" s="642"/>
      <c r="AU181" s="640"/>
      <c r="AV181" s="642"/>
      <c r="AW181" s="640"/>
      <c r="AX181" s="642"/>
      <c r="AY181" s="640"/>
      <c r="AZ181" s="642"/>
      <c r="BA181" s="640"/>
      <c r="BB181" s="642"/>
      <c r="BC181" s="640"/>
      <c r="BD181" s="642"/>
      <c r="BE181" s="640"/>
      <c r="BF181" s="642"/>
      <c r="BG181" s="640"/>
      <c r="BH181" s="642"/>
      <c r="BI181" s="640"/>
      <c r="BJ181" s="642"/>
      <c r="BK181" s="640"/>
      <c r="BL181" s="642"/>
      <c r="BM181" s="640"/>
      <c r="BN181" s="642"/>
      <c r="BO181" s="640"/>
      <c r="BP181" s="642"/>
      <c r="BQ181" s="640"/>
      <c r="BR181" s="642"/>
      <c r="BS181" s="640"/>
      <c r="BT181" s="642"/>
      <c r="BU181" s="643">
        <f t="shared" si="7"/>
        <v>0</v>
      </c>
      <c r="BV181" s="644">
        <f t="shared" si="8"/>
        <v>0</v>
      </c>
      <c r="BW181" s="776">
        <f t="shared" si="9"/>
        <v>0</v>
      </c>
      <c r="BX181" s="644">
        <f t="shared" si="10"/>
        <v>0</v>
      </c>
      <c r="BY181" s="645"/>
      <c r="BZ181" s="338"/>
      <c r="CA181" s="338"/>
      <c r="CB181" s="338"/>
      <c r="CC181" s="338"/>
      <c r="CD181" s="338"/>
      <c r="CE181" s="338"/>
    </row>
    <row r="182" ht="15.75" customHeight="1">
      <c r="A182" s="821">
        <v>187.0</v>
      </c>
      <c r="B182" s="777"/>
      <c r="C182" s="501"/>
      <c r="D182" s="501"/>
      <c r="E182" s="501"/>
      <c r="F182" s="737"/>
      <c r="G182" s="773">
        <f t="shared" ref="G182:H182" si="187">K182+M182+O182+Q182+S182+U182+W182+Y182+AA182+AC182+AE182+AG182+AI182+AK182+AM182+AO182+AQ182+AS182+AU182+AW182+AY182+BA182+BC182+BE182+BG182+BI182+BK182+BM182+BO182+BQ182+BS182</f>
        <v>0</v>
      </c>
      <c r="H182" s="671">
        <f t="shared" si="187"/>
        <v>0</v>
      </c>
      <c r="I182" s="774">
        <f t="shared" si="6"/>
        <v>0</v>
      </c>
      <c r="J182" s="418"/>
      <c r="K182" s="640"/>
      <c r="L182" s="642"/>
      <c r="M182" s="640"/>
      <c r="N182" s="642"/>
      <c r="O182" s="640"/>
      <c r="P182" s="642"/>
      <c r="Q182" s="640"/>
      <c r="R182" s="642"/>
      <c r="S182" s="640"/>
      <c r="T182" s="642"/>
      <c r="U182" s="640"/>
      <c r="V182" s="642"/>
      <c r="W182" s="640"/>
      <c r="X182" s="642"/>
      <c r="Y182" s="640"/>
      <c r="Z182" s="642"/>
      <c r="AA182" s="640"/>
      <c r="AB182" s="642"/>
      <c r="AC182" s="640"/>
      <c r="AD182" s="642"/>
      <c r="AE182" s="640"/>
      <c r="AF182" s="642"/>
      <c r="AG182" s="640"/>
      <c r="AH182" s="642"/>
      <c r="AI182" s="640"/>
      <c r="AJ182" s="642"/>
      <c r="AK182" s="640"/>
      <c r="AL182" s="642"/>
      <c r="AM182" s="640"/>
      <c r="AN182" s="642"/>
      <c r="AO182" s="640"/>
      <c r="AP182" s="642"/>
      <c r="AQ182" s="640"/>
      <c r="AR182" s="642"/>
      <c r="AS182" s="640"/>
      <c r="AT182" s="642"/>
      <c r="AU182" s="640"/>
      <c r="AV182" s="642"/>
      <c r="AW182" s="640"/>
      <c r="AX182" s="642"/>
      <c r="AY182" s="640"/>
      <c r="AZ182" s="642"/>
      <c r="BA182" s="640"/>
      <c r="BB182" s="642"/>
      <c r="BC182" s="640"/>
      <c r="BD182" s="642"/>
      <c r="BE182" s="640"/>
      <c r="BF182" s="642"/>
      <c r="BG182" s="640"/>
      <c r="BH182" s="642"/>
      <c r="BI182" s="640"/>
      <c r="BJ182" s="642"/>
      <c r="BK182" s="640"/>
      <c r="BL182" s="642"/>
      <c r="BM182" s="640"/>
      <c r="BN182" s="642"/>
      <c r="BO182" s="640"/>
      <c r="BP182" s="642"/>
      <c r="BQ182" s="640"/>
      <c r="BR182" s="642"/>
      <c r="BS182" s="640"/>
      <c r="BT182" s="642"/>
      <c r="BU182" s="643">
        <f t="shared" si="7"/>
        <v>0</v>
      </c>
      <c r="BV182" s="644">
        <f t="shared" si="8"/>
        <v>0</v>
      </c>
      <c r="BW182" s="776">
        <f t="shared" si="9"/>
        <v>0</v>
      </c>
      <c r="BX182" s="644">
        <f t="shared" si="10"/>
        <v>0</v>
      </c>
      <c r="BY182" s="645"/>
      <c r="BZ182" s="338"/>
      <c r="CA182" s="338"/>
      <c r="CB182" s="338"/>
      <c r="CC182" s="338"/>
      <c r="CD182" s="338"/>
      <c r="CE182" s="338"/>
    </row>
    <row r="183" ht="15.75" customHeight="1">
      <c r="A183" s="821">
        <v>188.0</v>
      </c>
      <c r="B183" s="777"/>
      <c r="C183" s="501"/>
      <c r="D183" s="501"/>
      <c r="E183" s="501"/>
      <c r="F183" s="737"/>
      <c r="G183" s="773">
        <f t="shared" ref="G183:H183" si="188">K183+M183+O183+Q183+S183+U183+W183+Y183+AA183+AC183+AE183+AG183+AI183+AK183+AM183+AO183+AQ183+AS183+AU183+AW183+AY183+BA183+BC183+BE183+BG183+BI183+BK183+BM183+BO183+BQ183+BS183</f>
        <v>0</v>
      </c>
      <c r="H183" s="671">
        <f t="shared" si="188"/>
        <v>0</v>
      </c>
      <c r="I183" s="774">
        <f t="shared" si="6"/>
        <v>0</v>
      </c>
      <c r="J183" s="418"/>
      <c r="K183" s="640"/>
      <c r="L183" s="642"/>
      <c r="M183" s="640"/>
      <c r="N183" s="642"/>
      <c r="O183" s="640"/>
      <c r="P183" s="642"/>
      <c r="Q183" s="640"/>
      <c r="R183" s="642"/>
      <c r="S183" s="640"/>
      <c r="T183" s="642"/>
      <c r="U183" s="640"/>
      <c r="V183" s="642"/>
      <c r="W183" s="640"/>
      <c r="X183" s="642"/>
      <c r="Y183" s="640"/>
      <c r="Z183" s="642"/>
      <c r="AA183" s="640"/>
      <c r="AB183" s="642"/>
      <c r="AC183" s="640"/>
      <c r="AD183" s="642"/>
      <c r="AE183" s="640"/>
      <c r="AF183" s="642"/>
      <c r="AG183" s="640"/>
      <c r="AH183" s="642"/>
      <c r="AI183" s="640"/>
      <c r="AJ183" s="642"/>
      <c r="AK183" s="640"/>
      <c r="AL183" s="642"/>
      <c r="AM183" s="640"/>
      <c r="AN183" s="642"/>
      <c r="AO183" s="640"/>
      <c r="AP183" s="642"/>
      <c r="AQ183" s="640"/>
      <c r="AR183" s="642"/>
      <c r="AS183" s="640"/>
      <c r="AT183" s="642"/>
      <c r="AU183" s="640"/>
      <c r="AV183" s="642"/>
      <c r="AW183" s="640"/>
      <c r="AX183" s="642"/>
      <c r="AY183" s="640"/>
      <c r="AZ183" s="642"/>
      <c r="BA183" s="640"/>
      <c r="BB183" s="642"/>
      <c r="BC183" s="640"/>
      <c r="BD183" s="642"/>
      <c r="BE183" s="640"/>
      <c r="BF183" s="642"/>
      <c r="BG183" s="640"/>
      <c r="BH183" s="642"/>
      <c r="BI183" s="640"/>
      <c r="BJ183" s="642"/>
      <c r="BK183" s="640"/>
      <c r="BL183" s="642"/>
      <c r="BM183" s="640"/>
      <c r="BN183" s="642"/>
      <c r="BO183" s="640"/>
      <c r="BP183" s="642"/>
      <c r="BQ183" s="640"/>
      <c r="BR183" s="642"/>
      <c r="BS183" s="640"/>
      <c r="BT183" s="642"/>
      <c r="BU183" s="643">
        <f t="shared" si="7"/>
        <v>0</v>
      </c>
      <c r="BV183" s="644">
        <f t="shared" si="8"/>
        <v>0</v>
      </c>
      <c r="BW183" s="776">
        <f t="shared" si="9"/>
        <v>0</v>
      </c>
      <c r="BX183" s="644">
        <f t="shared" si="10"/>
        <v>0</v>
      </c>
      <c r="BY183" s="645"/>
      <c r="BZ183" s="338"/>
      <c r="CA183" s="338"/>
      <c r="CB183" s="338"/>
      <c r="CC183" s="338"/>
      <c r="CD183" s="338"/>
      <c r="CE183" s="338"/>
    </row>
    <row r="184" ht="15.75" customHeight="1">
      <c r="A184" s="821">
        <v>189.0</v>
      </c>
      <c r="B184" s="777"/>
      <c r="C184" s="501"/>
      <c r="D184" s="501"/>
      <c r="E184" s="501"/>
      <c r="F184" s="737"/>
      <c r="G184" s="773">
        <f t="shared" ref="G184:H184" si="189">K184+M184+O184+Q184+S184+U184+W184+Y184+AA184+AC184+AE184+AG184+AI184+AK184+AM184+AO184+AQ184+AS184+AU184+AW184+AY184+BA184+BC184+BE184+BG184+BI184+BK184+BM184+BO184+BQ184+BS184</f>
        <v>0</v>
      </c>
      <c r="H184" s="671">
        <f t="shared" si="189"/>
        <v>0</v>
      </c>
      <c r="I184" s="774">
        <f t="shared" si="6"/>
        <v>0</v>
      </c>
      <c r="J184" s="418"/>
      <c r="K184" s="640"/>
      <c r="L184" s="642"/>
      <c r="M184" s="640"/>
      <c r="N184" s="642"/>
      <c r="O184" s="640"/>
      <c r="P184" s="642"/>
      <c r="Q184" s="640"/>
      <c r="R184" s="642"/>
      <c r="S184" s="640"/>
      <c r="T184" s="642"/>
      <c r="U184" s="640"/>
      <c r="V184" s="642"/>
      <c r="W184" s="640"/>
      <c r="X184" s="642"/>
      <c r="Y184" s="640"/>
      <c r="Z184" s="642"/>
      <c r="AA184" s="640"/>
      <c r="AB184" s="642"/>
      <c r="AC184" s="640"/>
      <c r="AD184" s="642"/>
      <c r="AE184" s="640"/>
      <c r="AF184" s="642"/>
      <c r="AG184" s="640"/>
      <c r="AH184" s="642"/>
      <c r="AI184" s="640"/>
      <c r="AJ184" s="642"/>
      <c r="AK184" s="640"/>
      <c r="AL184" s="642"/>
      <c r="AM184" s="640"/>
      <c r="AN184" s="642"/>
      <c r="AO184" s="640"/>
      <c r="AP184" s="642"/>
      <c r="AQ184" s="640"/>
      <c r="AR184" s="642"/>
      <c r="AS184" s="640"/>
      <c r="AT184" s="642"/>
      <c r="AU184" s="640"/>
      <c r="AV184" s="642"/>
      <c r="AW184" s="640"/>
      <c r="AX184" s="642"/>
      <c r="AY184" s="640"/>
      <c r="AZ184" s="642"/>
      <c r="BA184" s="640"/>
      <c r="BB184" s="642"/>
      <c r="BC184" s="640"/>
      <c r="BD184" s="642"/>
      <c r="BE184" s="640"/>
      <c r="BF184" s="642"/>
      <c r="BG184" s="640"/>
      <c r="BH184" s="642"/>
      <c r="BI184" s="640"/>
      <c r="BJ184" s="642"/>
      <c r="BK184" s="640"/>
      <c r="BL184" s="642"/>
      <c r="BM184" s="640"/>
      <c r="BN184" s="642"/>
      <c r="BO184" s="640"/>
      <c r="BP184" s="642"/>
      <c r="BQ184" s="640"/>
      <c r="BR184" s="642"/>
      <c r="BS184" s="640"/>
      <c r="BT184" s="642"/>
      <c r="BU184" s="643">
        <f t="shared" si="7"/>
        <v>0</v>
      </c>
      <c r="BV184" s="644">
        <f t="shared" si="8"/>
        <v>0</v>
      </c>
      <c r="BW184" s="776">
        <f t="shared" si="9"/>
        <v>0</v>
      </c>
      <c r="BX184" s="644">
        <f t="shared" si="10"/>
        <v>0</v>
      </c>
      <c r="BY184" s="645"/>
      <c r="BZ184" s="338"/>
      <c r="CA184" s="338"/>
      <c r="CB184" s="338"/>
      <c r="CC184" s="338"/>
      <c r="CD184" s="338"/>
      <c r="CE184" s="338"/>
    </row>
    <row r="185" ht="15.75" customHeight="1">
      <c r="A185" s="821">
        <v>190.0</v>
      </c>
      <c r="B185" s="777"/>
      <c r="C185" s="501"/>
      <c r="D185" s="501"/>
      <c r="E185" s="501"/>
      <c r="F185" s="737"/>
      <c r="G185" s="773">
        <f t="shared" ref="G185:H185" si="190">K185+M185+O185+Q185+S185+U185+W185+Y185+AA185+AC185+AE185+AG185+AI185+AK185+AM185+AO185+AQ185+AS185+AU185+AW185+AY185+BA185+BC185+BE185+BG185+BI185+BK185+BM185+BO185+BQ185+BS185</f>
        <v>0</v>
      </c>
      <c r="H185" s="671">
        <f t="shared" si="190"/>
        <v>0</v>
      </c>
      <c r="I185" s="774">
        <f t="shared" si="6"/>
        <v>0</v>
      </c>
      <c r="J185" s="418"/>
      <c r="K185" s="640"/>
      <c r="L185" s="642"/>
      <c r="M185" s="640"/>
      <c r="N185" s="642"/>
      <c r="O185" s="640"/>
      <c r="P185" s="642"/>
      <c r="Q185" s="640"/>
      <c r="R185" s="642"/>
      <c r="S185" s="640"/>
      <c r="T185" s="642"/>
      <c r="U185" s="640"/>
      <c r="V185" s="642"/>
      <c r="W185" s="640"/>
      <c r="X185" s="642"/>
      <c r="Y185" s="640"/>
      <c r="Z185" s="642"/>
      <c r="AA185" s="640"/>
      <c r="AB185" s="642"/>
      <c r="AC185" s="640"/>
      <c r="AD185" s="642"/>
      <c r="AE185" s="640"/>
      <c r="AF185" s="642"/>
      <c r="AG185" s="640"/>
      <c r="AH185" s="642"/>
      <c r="AI185" s="640"/>
      <c r="AJ185" s="642"/>
      <c r="AK185" s="640"/>
      <c r="AL185" s="642"/>
      <c r="AM185" s="640"/>
      <c r="AN185" s="642"/>
      <c r="AO185" s="640"/>
      <c r="AP185" s="642"/>
      <c r="AQ185" s="640"/>
      <c r="AR185" s="642"/>
      <c r="AS185" s="640"/>
      <c r="AT185" s="642"/>
      <c r="AU185" s="640"/>
      <c r="AV185" s="642"/>
      <c r="AW185" s="640"/>
      <c r="AX185" s="642"/>
      <c r="AY185" s="640"/>
      <c r="AZ185" s="642"/>
      <c r="BA185" s="640"/>
      <c r="BB185" s="642"/>
      <c r="BC185" s="640"/>
      <c r="BD185" s="642"/>
      <c r="BE185" s="640"/>
      <c r="BF185" s="642"/>
      <c r="BG185" s="640"/>
      <c r="BH185" s="642"/>
      <c r="BI185" s="640"/>
      <c r="BJ185" s="642"/>
      <c r="BK185" s="640"/>
      <c r="BL185" s="642"/>
      <c r="BM185" s="640"/>
      <c r="BN185" s="642"/>
      <c r="BO185" s="640"/>
      <c r="BP185" s="642"/>
      <c r="BQ185" s="640"/>
      <c r="BR185" s="642"/>
      <c r="BS185" s="640"/>
      <c r="BT185" s="642"/>
      <c r="BU185" s="643">
        <f t="shared" si="7"/>
        <v>0</v>
      </c>
      <c r="BV185" s="644">
        <f t="shared" si="8"/>
        <v>0</v>
      </c>
      <c r="BW185" s="776">
        <f t="shared" si="9"/>
        <v>0</v>
      </c>
      <c r="BX185" s="644">
        <f t="shared" si="10"/>
        <v>0</v>
      </c>
      <c r="BY185" s="645"/>
      <c r="BZ185" s="338"/>
      <c r="CA185" s="338"/>
      <c r="CB185" s="338"/>
      <c r="CC185" s="338"/>
      <c r="CD185" s="338"/>
      <c r="CE185" s="338"/>
    </row>
    <row r="186" ht="15.75" customHeight="1">
      <c r="A186" s="821">
        <v>191.0</v>
      </c>
      <c r="B186" s="777"/>
      <c r="C186" s="501"/>
      <c r="D186" s="501"/>
      <c r="E186" s="501"/>
      <c r="F186" s="737"/>
      <c r="G186" s="773">
        <f t="shared" ref="G186:H186" si="191">K186+M186+O186+Q186+S186+U186+W186+Y186+AA186+AC186+AE186+AG186+AI186+AK186+AM186+AO186+AQ186+AS186+AU186+AW186+AY186+BA186+BC186+BE186+BG186+BI186+BK186+BM186+BO186+BQ186+BS186</f>
        <v>0</v>
      </c>
      <c r="H186" s="671">
        <f t="shared" si="191"/>
        <v>0</v>
      </c>
      <c r="I186" s="774">
        <f t="shared" si="6"/>
        <v>0</v>
      </c>
      <c r="J186" s="418"/>
      <c r="K186" s="640"/>
      <c r="L186" s="642"/>
      <c r="M186" s="640"/>
      <c r="N186" s="642"/>
      <c r="O186" s="640"/>
      <c r="P186" s="642"/>
      <c r="Q186" s="640"/>
      <c r="R186" s="642"/>
      <c r="S186" s="640"/>
      <c r="T186" s="642"/>
      <c r="U186" s="640"/>
      <c r="V186" s="642"/>
      <c r="W186" s="640"/>
      <c r="X186" s="642"/>
      <c r="Y186" s="640"/>
      <c r="Z186" s="642"/>
      <c r="AA186" s="640"/>
      <c r="AB186" s="642"/>
      <c r="AC186" s="640"/>
      <c r="AD186" s="642"/>
      <c r="AE186" s="640"/>
      <c r="AF186" s="642"/>
      <c r="AG186" s="640"/>
      <c r="AH186" s="642"/>
      <c r="AI186" s="640"/>
      <c r="AJ186" s="642"/>
      <c r="AK186" s="640"/>
      <c r="AL186" s="642"/>
      <c r="AM186" s="640"/>
      <c r="AN186" s="642"/>
      <c r="AO186" s="640"/>
      <c r="AP186" s="642"/>
      <c r="AQ186" s="640"/>
      <c r="AR186" s="642"/>
      <c r="AS186" s="640"/>
      <c r="AT186" s="642"/>
      <c r="AU186" s="640"/>
      <c r="AV186" s="642"/>
      <c r="AW186" s="640"/>
      <c r="AX186" s="642"/>
      <c r="AY186" s="640"/>
      <c r="AZ186" s="642"/>
      <c r="BA186" s="640"/>
      <c r="BB186" s="642"/>
      <c r="BC186" s="640"/>
      <c r="BD186" s="642"/>
      <c r="BE186" s="640"/>
      <c r="BF186" s="642"/>
      <c r="BG186" s="640"/>
      <c r="BH186" s="642"/>
      <c r="BI186" s="640"/>
      <c r="BJ186" s="642"/>
      <c r="BK186" s="640"/>
      <c r="BL186" s="642"/>
      <c r="BM186" s="640"/>
      <c r="BN186" s="642"/>
      <c r="BO186" s="640"/>
      <c r="BP186" s="642"/>
      <c r="BQ186" s="640"/>
      <c r="BR186" s="642"/>
      <c r="BS186" s="640"/>
      <c r="BT186" s="642"/>
      <c r="BU186" s="643">
        <f t="shared" si="7"/>
        <v>0</v>
      </c>
      <c r="BV186" s="644">
        <f t="shared" si="8"/>
        <v>0</v>
      </c>
      <c r="BW186" s="776">
        <f t="shared" si="9"/>
        <v>0</v>
      </c>
      <c r="BX186" s="644">
        <f t="shared" si="10"/>
        <v>0</v>
      </c>
      <c r="BY186" s="645"/>
      <c r="BZ186" s="338"/>
      <c r="CA186" s="338"/>
      <c r="CB186" s="338"/>
      <c r="CC186" s="338"/>
      <c r="CD186" s="338"/>
      <c r="CE186" s="338"/>
    </row>
    <row r="187" ht="15.75" customHeight="1">
      <c r="A187" s="821">
        <v>192.0</v>
      </c>
      <c r="B187" s="777"/>
      <c r="C187" s="501"/>
      <c r="D187" s="501"/>
      <c r="E187" s="501"/>
      <c r="F187" s="737"/>
      <c r="G187" s="773">
        <f t="shared" ref="G187:H187" si="192">K187+M187+O187+Q187+S187+U187+W187+Y187+AA187+AC187+AE187+AG187+AI187+AK187+AM187+AO187+AQ187+AS187+AU187+AW187+AY187+BA187+BC187+BE187+BG187+BI187+BK187+BM187+BO187+BQ187+BS187</f>
        <v>0</v>
      </c>
      <c r="H187" s="671">
        <f t="shared" si="192"/>
        <v>0</v>
      </c>
      <c r="I187" s="774">
        <f t="shared" si="6"/>
        <v>0</v>
      </c>
      <c r="J187" s="418"/>
      <c r="K187" s="640"/>
      <c r="L187" s="642"/>
      <c r="M187" s="640"/>
      <c r="N187" s="642"/>
      <c r="O187" s="640"/>
      <c r="P187" s="642"/>
      <c r="Q187" s="640"/>
      <c r="R187" s="642"/>
      <c r="S187" s="640"/>
      <c r="T187" s="642"/>
      <c r="U187" s="640"/>
      <c r="V187" s="642"/>
      <c r="W187" s="640"/>
      <c r="X187" s="642"/>
      <c r="Y187" s="640"/>
      <c r="Z187" s="642"/>
      <c r="AA187" s="640"/>
      <c r="AB187" s="642"/>
      <c r="AC187" s="640"/>
      <c r="AD187" s="642"/>
      <c r="AE187" s="640"/>
      <c r="AF187" s="642"/>
      <c r="AG187" s="640"/>
      <c r="AH187" s="642"/>
      <c r="AI187" s="640"/>
      <c r="AJ187" s="642"/>
      <c r="AK187" s="640"/>
      <c r="AL187" s="642"/>
      <c r="AM187" s="640"/>
      <c r="AN187" s="642"/>
      <c r="AO187" s="640"/>
      <c r="AP187" s="642"/>
      <c r="AQ187" s="640"/>
      <c r="AR187" s="642"/>
      <c r="AS187" s="640"/>
      <c r="AT187" s="642"/>
      <c r="AU187" s="640"/>
      <c r="AV187" s="642"/>
      <c r="AW187" s="640"/>
      <c r="AX187" s="642"/>
      <c r="AY187" s="640"/>
      <c r="AZ187" s="642"/>
      <c r="BA187" s="640"/>
      <c r="BB187" s="642"/>
      <c r="BC187" s="640"/>
      <c r="BD187" s="642"/>
      <c r="BE187" s="640"/>
      <c r="BF187" s="642"/>
      <c r="BG187" s="640"/>
      <c r="BH187" s="642"/>
      <c r="BI187" s="640"/>
      <c r="BJ187" s="642"/>
      <c r="BK187" s="640"/>
      <c r="BL187" s="642"/>
      <c r="BM187" s="640"/>
      <c r="BN187" s="642"/>
      <c r="BO187" s="640"/>
      <c r="BP187" s="642"/>
      <c r="BQ187" s="640"/>
      <c r="BR187" s="642"/>
      <c r="BS187" s="640"/>
      <c r="BT187" s="642"/>
      <c r="BU187" s="643">
        <f t="shared" si="7"/>
        <v>0</v>
      </c>
      <c r="BV187" s="644">
        <f t="shared" si="8"/>
        <v>0</v>
      </c>
      <c r="BW187" s="776">
        <f t="shared" si="9"/>
        <v>0</v>
      </c>
      <c r="BX187" s="644">
        <f t="shared" si="10"/>
        <v>0</v>
      </c>
      <c r="BY187" s="645"/>
      <c r="BZ187" s="338"/>
      <c r="CA187" s="338"/>
      <c r="CB187" s="338"/>
      <c r="CC187" s="338"/>
      <c r="CD187" s="338"/>
      <c r="CE187" s="338"/>
    </row>
    <row r="188" ht="15.75" customHeight="1">
      <c r="A188" s="821">
        <v>193.0</v>
      </c>
      <c r="B188" s="777"/>
      <c r="C188" s="501"/>
      <c r="D188" s="501"/>
      <c r="E188" s="501"/>
      <c r="F188" s="737"/>
      <c r="G188" s="773">
        <f t="shared" ref="G188:H188" si="193">K188+M188+O188+Q188+S188+U188+W188+Y188+AA188+AC188+AE188+AG188+AI188+AK188+AM188+AO188+AQ188+AS188+AU188+AW188+AY188+BA188+BC188+BE188+BG188+BI188+BK188+BM188+BO188+BQ188+BS188</f>
        <v>0</v>
      </c>
      <c r="H188" s="671">
        <f t="shared" si="193"/>
        <v>0</v>
      </c>
      <c r="I188" s="774">
        <f t="shared" si="6"/>
        <v>0</v>
      </c>
      <c r="J188" s="418"/>
      <c r="K188" s="640"/>
      <c r="L188" s="642"/>
      <c r="M188" s="640"/>
      <c r="N188" s="642"/>
      <c r="O188" s="640"/>
      <c r="P188" s="642"/>
      <c r="Q188" s="640"/>
      <c r="R188" s="642"/>
      <c r="S188" s="640"/>
      <c r="T188" s="642"/>
      <c r="U188" s="640"/>
      <c r="V188" s="642"/>
      <c r="W188" s="640"/>
      <c r="X188" s="642"/>
      <c r="Y188" s="640"/>
      <c r="Z188" s="642"/>
      <c r="AA188" s="640"/>
      <c r="AB188" s="642"/>
      <c r="AC188" s="640"/>
      <c r="AD188" s="642"/>
      <c r="AE188" s="640"/>
      <c r="AF188" s="642"/>
      <c r="AG188" s="640"/>
      <c r="AH188" s="642"/>
      <c r="AI188" s="640"/>
      <c r="AJ188" s="642"/>
      <c r="AK188" s="640"/>
      <c r="AL188" s="642"/>
      <c r="AM188" s="640"/>
      <c r="AN188" s="642"/>
      <c r="AO188" s="640"/>
      <c r="AP188" s="642"/>
      <c r="AQ188" s="640"/>
      <c r="AR188" s="642"/>
      <c r="AS188" s="640"/>
      <c r="AT188" s="642"/>
      <c r="AU188" s="640"/>
      <c r="AV188" s="642"/>
      <c r="AW188" s="640"/>
      <c r="AX188" s="642"/>
      <c r="AY188" s="640"/>
      <c r="AZ188" s="642"/>
      <c r="BA188" s="640"/>
      <c r="BB188" s="642"/>
      <c r="BC188" s="640"/>
      <c r="BD188" s="642"/>
      <c r="BE188" s="640"/>
      <c r="BF188" s="642"/>
      <c r="BG188" s="640"/>
      <c r="BH188" s="642"/>
      <c r="BI188" s="640"/>
      <c r="BJ188" s="642"/>
      <c r="BK188" s="640"/>
      <c r="BL188" s="642"/>
      <c r="BM188" s="640"/>
      <c r="BN188" s="642"/>
      <c r="BO188" s="640"/>
      <c r="BP188" s="642"/>
      <c r="BQ188" s="640"/>
      <c r="BR188" s="642"/>
      <c r="BS188" s="640"/>
      <c r="BT188" s="642"/>
      <c r="BU188" s="643">
        <f t="shared" si="7"/>
        <v>0</v>
      </c>
      <c r="BV188" s="644">
        <f t="shared" si="8"/>
        <v>0</v>
      </c>
      <c r="BW188" s="776">
        <f t="shared" si="9"/>
        <v>0</v>
      </c>
      <c r="BX188" s="644">
        <f t="shared" si="10"/>
        <v>0</v>
      </c>
      <c r="BY188" s="645"/>
      <c r="BZ188" s="338"/>
      <c r="CA188" s="338"/>
      <c r="CB188" s="338"/>
      <c r="CC188" s="338"/>
      <c r="CD188" s="338"/>
      <c r="CE188" s="338"/>
    </row>
    <row r="189" ht="15.75" customHeight="1">
      <c r="A189" s="821">
        <v>194.0</v>
      </c>
      <c r="B189" s="777"/>
      <c r="C189" s="501"/>
      <c r="D189" s="501"/>
      <c r="E189" s="501"/>
      <c r="F189" s="737"/>
      <c r="G189" s="773">
        <f t="shared" ref="G189:H189" si="194">K189+M189+O189+Q189+S189+U189+W189+Y189+AA189+AC189+AE189+AG189+AI189+AK189+AM189+AO189+AQ189+AS189+AU189+AW189+AY189+BA189+BC189+BE189+BG189+BI189+BK189+BM189+BO189+BQ189+BS189</f>
        <v>0</v>
      </c>
      <c r="H189" s="671">
        <f t="shared" si="194"/>
        <v>0</v>
      </c>
      <c r="I189" s="774">
        <f t="shared" si="6"/>
        <v>0</v>
      </c>
      <c r="J189" s="418"/>
      <c r="K189" s="640"/>
      <c r="L189" s="642"/>
      <c r="M189" s="640"/>
      <c r="N189" s="642"/>
      <c r="O189" s="640"/>
      <c r="P189" s="642"/>
      <c r="Q189" s="640"/>
      <c r="R189" s="642"/>
      <c r="S189" s="640"/>
      <c r="T189" s="642"/>
      <c r="U189" s="640"/>
      <c r="V189" s="642"/>
      <c r="W189" s="640"/>
      <c r="X189" s="642"/>
      <c r="Y189" s="640"/>
      <c r="Z189" s="642"/>
      <c r="AA189" s="640"/>
      <c r="AB189" s="642"/>
      <c r="AC189" s="640"/>
      <c r="AD189" s="642"/>
      <c r="AE189" s="640"/>
      <c r="AF189" s="642"/>
      <c r="AG189" s="640"/>
      <c r="AH189" s="642"/>
      <c r="AI189" s="640"/>
      <c r="AJ189" s="642"/>
      <c r="AK189" s="640"/>
      <c r="AL189" s="642"/>
      <c r="AM189" s="640"/>
      <c r="AN189" s="642"/>
      <c r="AO189" s="640"/>
      <c r="AP189" s="642"/>
      <c r="AQ189" s="640"/>
      <c r="AR189" s="642"/>
      <c r="AS189" s="640"/>
      <c r="AT189" s="642"/>
      <c r="AU189" s="640"/>
      <c r="AV189" s="642"/>
      <c r="AW189" s="640"/>
      <c r="AX189" s="642"/>
      <c r="AY189" s="640"/>
      <c r="AZ189" s="642"/>
      <c r="BA189" s="640"/>
      <c r="BB189" s="642"/>
      <c r="BC189" s="640"/>
      <c r="BD189" s="642"/>
      <c r="BE189" s="640"/>
      <c r="BF189" s="642"/>
      <c r="BG189" s="640"/>
      <c r="BH189" s="642"/>
      <c r="BI189" s="640"/>
      <c r="BJ189" s="642"/>
      <c r="BK189" s="640"/>
      <c r="BL189" s="642"/>
      <c r="BM189" s="640"/>
      <c r="BN189" s="642"/>
      <c r="BO189" s="640"/>
      <c r="BP189" s="642"/>
      <c r="BQ189" s="640"/>
      <c r="BR189" s="642"/>
      <c r="BS189" s="640"/>
      <c r="BT189" s="642"/>
      <c r="BU189" s="643">
        <f t="shared" si="7"/>
        <v>0</v>
      </c>
      <c r="BV189" s="644">
        <f t="shared" si="8"/>
        <v>0</v>
      </c>
      <c r="BW189" s="776">
        <f t="shared" si="9"/>
        <v>0</v>
      </c>
      <c r="BX189" s="644">
        <f t="shared" si="10"/>
        <v>0</v>
      </c>
      <c r="BY189" s="645"/>
      <c r="BZ189" s="338"/>
      <c r="CA189" s="338"/>
      <c r="CB189" s="338"/>
      <c r="CC189" s="338"/>
      <c r="CD189" s="338"/>
      <c r="CE189" s="338"/>
    </row>
    <row r="190" ht="15.75" customHeight="1">
      <c r="A190" s="821">
        <v>195.0</v>
      </c>
      <c r="B190" s="777"/>
      <c r="C190" s="501"/>
      <c r="D190" s="501"/>
      <c r="E190" s="501"/>
      <c r="F190" s="737"/>
      <c r="G190" s="773">
        <f t="shared" ref="G190:H190" si="195">K190+M190+O190+Q190+S190+U190+W190+Y190+AA190+AC190+AE190+AG190+AI190+AK190+AM190+AO190+AQ190+AS190+AU190+AW190+AY190+BA190+BC190+BE190+BG190+BI190+BK190+BM190+BO190+BQ190+BS190</f>
        <v>0</v>
      </c>
      <c r="H190" s="671">
        <f t="shared" si="195"/>
        <v>0</v>
      </c>
      <c r="I190" s="774">
        <f t="shared" si="6"/>
        <v>0</v>
      </c>
      <c r="J190" s="418"/>
      <c r="K190" s="640"/>
      <c r="L190" s="642"/>
      <c r="M190" s="640"/>
      <c r="N190" s="642"/>
      <c r="O190" s="640"/>
      <c r="P190" s="642"/>
      <c r="Q190" s="640"/>
      <c r="R190" s="642"/>
      <c r="S190" s="640"/>
      <c r="T190" s="642"/>
      <c r="U190" s="640"/>
      <c r="V190" s="642"/>
      <c r="W190" s="640"/>
      <c r="X190" s="642"/>
      <c r="Y190" s="640"/>
      <c r="Z190" s="642"/>
      <c r="AA190" s="640"/>
      <c r="AB190" s="642"/>
      <c r="AC190" s="640"/>
      <c r="AD190" s="642"/>
      <c r="AE190" s="640"/>
      <c r="AF190" s="642"/>
      <c r="AG190" s="640"/>
      <c r="AH190" s="642"/>
      <c r="AI190" s="640"/>
      <c r="AJ190" s="642"/>
      <c r="AK190" s="640"/>
      <c r="AL190" s="642"/>
      <c r="AM190" s="640"/>
      <c r="AN190" s="642"/>
      <c r="AO190" s="640"/>
      <c r="AP190" s="642"/>
      <c r="AQ190" s="640"/>
      <c r="AR190" s="642"/>
      <c r="AS190" s="640"/>
      <c r="AT190" s="642"/>
      <c r="AU190" s="640"/>
      <c r="AV190" s="642"/>
      <c r="AW190" s="640"/>
      <c r="AX190" s="642"/>
      <c r="AY190" s="640"/>
      <c r="AZ190" s="642"/>
      <c r="BA190" s="640"/>
      <c r="BB190" s="642"/>
      <c r="BC190" s="640"/>
      <c r="BD190" s="642"/>
      <c r="BE190" s="640"/>
      <c r="BF190" s="642"/>
      <c r="BG190" s="640"/>
      <c r="BH190" s="642"/>
      <c r="BI190" s="640"/>
      <c r="BJ190" s="642"/>
      <c r="BK190" s="640"/>
      <c r="BL190" s="642"/>
      <c r="BM190" s="640"/>
      <c r="BN190" s="642"/>
      <c r="BO190" s="640"/>
      <c r="BP190" s="642"/>
      <c r="BQ190" s="640"/>
      <c r="BR190" s="642"/>
      <c r="BS190" s="640"/>
      <c r="BT190" s="642"/>
      <c r="BU190" s="643">
        <f t="shared" si="7"/>
        <v>0</v>
      </c>
      <c r="BV190" s="644">
        <f t="shared" si="8"/>
        <v>0</v>
      </c>
      <c r="BW190" s="776">
        <f t="shared" si="9"/>
        <v>0</v>
      </c>
      <c r="BX190" s="644">
        <f t="shared" si="10"/>
        <v>0</v>
      </c>
      <c r="BY190" s="645"/>
      <c r="BZ190" s="338"/>
      <c r="CA190" s="338"/>
      <c r="CB190" s="338"/>
      <c r="CC190" s="338"/>
      <c r="CD190" s="338"/>
      <c r="CE190" s="338"/>
    </row>
    <row r="191" ht="15.75" customHeight="1">
      <c r="A191" s="821">
        <v>196.0</v>
      </c>
      <c r="B191" s="777"/>
      <c r="C191" s="501"/>
      <c r="D191" s="501"/>
      <c r="E191" s="501"/>
      <c r="F191" s="737"/>
      <c r="G191" s="773">
        <f t="shared" ref="G191:H191" si="196">K191+M191+O191+Q191+S191+U191+W191+Y191+AA191+AC191+AE191+AG191+AI191+AK191+AM191+AO191+AQ191+AS191+AU191+AW191+AY191+BA191+BC191+BE191+BG191+BI191+BK191+BM191+BO191+BQ191+BS191</f>
        <v>0</v>
      </c>
      <c r="H191" s="671">
        <f t="shared" si="196"/>
        <v>0</v>
      </c>
      <c r="I191" s="774">
        <f t="shared" si="6"/>
        <v>0</v>
      </c>
      <c r="J191" s="418"/>
      <c r="K191" s="640"/>
      <c r="L191" s="642"/>
      <c r="M191" s="640"/>
      <c r="N191" s="642"/>
      <c r="O191" s="640"/>
      <c r="P191" s="642"/>
      <c r="Q191" s="640"/>
      <c r="R191" s="642"/>
      <c r="S191" s="640"/>
      <c r="T191" s="642"/>
      <c r="U191" s="640"/>
      <c r="V191" s="642"/>
      <c r="W191" s="640"/>
      <c r="X191" s="642"/>
      <c r="Y191" s="640"/>
      <c r="Z191" s="642"/>
      <c r="AA191" s="640"/>
      <c r="AB191" s="642"/>
      <c r="AC191" s="640"/>
      <c r="AD191" s="642"/>
      <c r="AE191" s="640"/>
      <c r="AF191" s="642"/>
      <c r="AG191" s="640"/>
      <c r="AH191" s="642"/>
      <c r="AI191" s="640"/>
      <c r="AJ191" s="642"/>
      <c r="AK191" s="640"/>
      <c r="AL191" s="642"/>
      <c r="AM191" s="640"/>
      <c r="AN191" s="642"/>
      <c r="AO191" s="640"/>
      <c r="AP191" s="642"/>
      <c r="AQ191" s="640"/>
      <c r="AR191" s="642"/>
      <c r="AS191" s="640"/>
      <c r="AT191" s="642"/>
      <c r="AU191" s="640"/>
      <c r="AV191" s="642"/>
      <c r="AW191" s="640"/>
      <c r="AX191" s="642"/>
      <c r="AY191" s="640"/>
      <c r="AZ191" s="642"/>
      <c r="BA191" s="640"/>
      <c r="BB191" s="642"/>
      <c r="BC191" s="640"/>
      <c r="BD191" s="642"/>
      <c r="BE191" s="640"/>
      <c r="BF191" s="642"/>
      <c r="BG191" s="640"/>
      <c r="BH191" s="642"/>
      <c r="BI191" s="640"/>
      <c r="BJ191" s="642"/>
      <c r="BK191" s="640"/>
      <c r="BL191" s="642"/>
      <c r="BM191" s="640"/>
      <c r="BN191" s="642"/>
      <c r="BO191" s="640"/>
      <c r="BP191" s="642"/>
      <c r="BQ191" s="640"/>
      <c r="BR191" s="642"/>
      <c r="BS191" s="640"/>
      <c r="BT191" s="642"/>
      <c r="BU191" s="643">
        <f t="shared" si="7"/>
        <v>0</v>
      </c>
      <c r="BV191" s="644">
        <f t="shared" si="8"/>
        <v>0</v>
      </c>
      <c r="BW191" s="776">
        <f t="shared" si="9"/>
        <v>0</v>
      </c>
      <c r="BX191" s="644">
        <f t="shared" si="10"/>
        <v>0</v>
      </c>
      <c r="BY191" s="645"/>
      <c r="BZ191" s="338"/>
      <c r="CA191" s="338"/>
      <c r="CB191" s="338"/>
      <c r="CC191" s="338"/>
      <c r="CD191" s="338"/>
      <c r="CE191" s="338"/>
    </row>
    <row r="192" ht="15.75" customHeight="1">
      <c r="A192" s="821">
        <v>197.0</v>
      </c>
      <c r="B192" s="777"/>
      <c r="C192" s="501"/>
      <c r="D192" s="501"/>
      <c r="E192" s="501"/>
      <c r="F192" s="737"/>
      <c r="G192" s="773">
        <f t="shared" ref="G192:H192" si="197">K192+M192+O192+Q192+S192+U192+W192+Y192+AA192+AC192+AE192+AG192+AI192+AK192+AM192+AO192+AQ192+AS192+AU192+AW192+AY192+BA192+BC192+BE192+BG192+BI192+BK192+BM192+BO192+BQ192+BS192</f>
        <v>0</v>
      </c>
      <c r="H192" s="671">
        <f t="shared" si="197"/>
        <v>0</v>
      </c>
      <c r="I192" s="774">
        <f t="shared" si="6"/>
        <v>0</v>
      </c>
      <c r="J192" s="418"/>
      <c r="K192" s="640"/>
      <c r="L192" s="642"/>
      <c r="M192" s="640"/>
      <c r="N192" s="642"/>
      <c r="O192" s="640"/>
      <c r="P192" s="642"/>
      <c r="Q192" s="640"/>
      <c r="R192" s="642"/>
      <c r="S192" s="640"/>
      <c r="T192" s="642"/>
      <c r="U192" s="640"/>
      <c r="V192" s="642"/>
      <c r="W192" s="640"/>
      <c r="X192" s="642"/>
      <c r="Y192" s="640"/>
      <c r="Z192" s="642"/>
      <c r="AA192" s="640"/>
      <c r="AB192" s="642"/>
      <c r="AC192" s="640"/>
      <c r="AD192" s="642"/>
      <c r="AE192" s="640"/>
      <c r="AF192" s="642"/>
      <c r="AG192" s="640"/>
      <c r="AH192" s="642"/>
      <c r="AI192" s="640"/>
      <c r="AJ192" s="642"/>
      <c r="AK192" s="640"/>
      <c r="AL192" s="642"/>
      <c r="AM192" s="640"/>
      <c r="AN192" s="642"/>
      <c r="AO192" s="640"/>
      <c r="AP192" s="642"/>
      <c r="AQ192" s="640"/>
      <c r="AR192" s="642"/>
      <c r="AS192" s="640"/>
      <c r="AT192" s="642"/>
      <c r="AU192" s="640"/>
      <c r="AV192" s="642"/>
      <c r="AW192" s="640"/>
      <c r="AX192" s="642"/>
      <c r="AY192" s="640"/>
      <c r="AZ192" s="642"/>
      <c r="BA192" s="640"/>
      <c r="BB192" s="642"/>
      <c r="BC192" s="640"/>
      <c r="BD192" s="642"/>
      <c r="BE192" s="640"/>
      <c r="BF192" s="642"/>
      <c r="BG192" s="640"/>
      <c r="BH192" s="642"/>
      <c r="BI192" s="640"/>
      <c r="BJ192" s="642"/>
      <c r="BK192" s="640"/>
      <c r="BL192" s="642"/>
      <c r="BM192" s="640"/>
      <c r="BN192" s="642"/>
      <c r="BO192" s="640"/>
      <c r="BP192" s="642"/>
      <c r="BQ192" s="640"/>
      <c r="BR192" s="642"/>
      <c r="BS192" s="640"/>
      <c r="BT192" s="642"/>
      <c r="BU192" s="643">
        <f t="shared" si="7"/>
        <v>0</v>
      </c>
      <c r="BV192" s="644">
        <f t="shared" si="8"/>
        <v>0</v>
      </c>
      <c r="BW192" s="776">
        <f t="shared" si="9"/>
        <v>0</v>
      </c>
      <c r="BX192" s="644">
        <f t="shared" si="10"/>
        <v>0</v>
      </c>
      <c r="BY192" s="645"/>
      <c r="BZ192" s="338"/>
      <c r="CA192" s="338"/>
      <c r="CB192" s="338"/>
      <c r="CC192" s="338"/>
      <c r="CD192" s="338"/>
      <c r="CE192" s="338"/>
    </row>
    <row r="193" ht="15.75" customHeight="1">
      <c r="A193" s="821">
        <v>198.0</v>
      </c>
      <c r="B193" s="777"/>
      <c r="C193" s="501"/>
      <c r="D193" s="501"/>
      <c r="E193" s="501"/>
      <c r="F193" s="737"/>
      <c r="G193" s="773">
        <f t="shared" ref="G193:H193" si="198">K193+M193+O193+Q193+S193+U193+W193+Y193+AA193+AC193+AE193+AG193+AI193+AK193+AM193+AO193+AQ193+AS193+AU193+AW193+AY193+BA193+BC193+BE193+BG193+BI193+BK193+BM193+BO193+BQ193+BS193</f>
        <v>0</v>
      </c>
      <c r="H193" s="671">
        <f t="shared" si="198"/>
        <v>0</v>
      </c>
      <c r="I193" s="774">
        <f t="shared" si="6"/>
        <v>0</v>
      </c>
      <c r="J193" s="418"/>
      <c r="K193" s="640"/>
      <c r="L193" s="642"/>
      <c r="M193" s="640"/>
      <c r="N193" s="642"/>
      <c r="O193" s="640"/>
      <c r="P193" s="642"/>
      <c r="Q193" s="640"/>
      <c r="R193" s="642"/>
      <c r="S193" s="640"/>
      <c r="T193" s="642"/>
      <c r="U193" s="640"/>
      <c r="V193" s="642"/>
      <c r="W193" s="640"/>
      <c r="X193" s="642"/>
      <c r="Y193" s="640"/>
      <c r="Z193" s="642"/>
      <c r="AA193" s="640"/>
      <c r="AB193" s="642"/>
      <c r="AC193" s="640"/>
      <c r="AD193" s="642"/>
      <c r="AE193" s="640"/>
      <c r="AF193" s="642"/>
      <c r="AG193" s="640"/>
      <c r="AH193" s="642"/>
      <c r="AI193" s="640"/>
      <c r="AJ193" s="642"/>
      <c r="AK193" s="640"/>
      <c r="AL193" s="642"/>
      <c r="AM193" s="640"/>
      <c r="AN193" s="642"/>
      <c r="AO193" s="640"/>
      <c r="AP193" s="642"/>
      <c r="AQ193" s="640"/>
      <c r="AR193" s="642"/>
      <c r="AS193" s="640"/>
      <c r="AT193" s="642"/>
      <c r="AU193" s="640"/>
      <c r="AV193" s="642"/>
      <c r="AW193" s="640"/>
      <c r="AX193" s="642"/>
      <c r="AY193" s="640"/>
      <c r="AZ193" s="642"/>
      <c r="BA193" s="640"/>
      <c r="BB193" s="642"/>
      <c r="BC193" s="640"/>
      <c r="BD193" s="642"/>
      <c r="BE193" s="640"/>
      <c r="BF193" s="642"/>
      <c r="BG193" s="640"/>
      <c r="BH193" s="642"/>
      <c r="BI193" s="640"/>
      <c r="BJ193" s="642"/>
      <c r="BK193" s="640"/>
      <c r="BL193" s="642"/>
      <c r="BM193" s="640"/>
      <c r="BN193" s="642"/>
      <c r="BO193" s="640"/>
      <c r="BP193" s="642"/>
      <c r="BQ193" s="640"/>
      <c r="BR193" s="642"/>
      <c r="BS193" s="640"/>
      <c r="BT193" s="642"/>
      <c r="BU193" s="643">
        <f t="shared" si="7"/>
        <v>0</v>
      </c>
      <c r="BV193" s="644">
        <f t="shared" si="8"/>
        <v>0</v>
      </c>
      <c r="BW193" s="776">
        <f t="shared" si="9"/>
        <v>0</v>
      </c>
      <c r="BX193" s="644">
        <f t="shared" si="10"/>
        <v>0</v>
      </c>
      <c r="BY193" s="645"/>
      <c r="BZ193" s="338"/>
      <c r="CA193" s="338"/>
      <c r="CB193" s="338"/>
      <c r="CC193" s="338"/>
      <c r="CD193" s="338"/>
      <c r="CE193" s="338"/>
    </row>
    <row r="194" ht="15.75" customHeight="1">
      <c r="A194" s="821">
        <v>199.0</v>
      </c>
      <c r="B194" s="777"/>
      <c r="C194" s="501"/>
      <c r="D194" s="501"/>
      <c r="E194" s="501"/>
      <c r="F194" s="737"/>
      <c r="G194" s="773">
        <f t="shared" ref="G194:H194" si="199">K194+M194+O194+Q194+S194+U194+W194+Y194+AA194+AC194+AE194+AG194+AI194+AK194+AM194+AO194+AQ194+AS194+AU194+AW194+AY194+BA194+BC194+BE194+BG194+BI194+BK194+BM194+BO194+BQ194+BS194</f>
        <v>0</v>
      </c>
      <c r="H194" s="671">
        <f t="shared" si="199"/>
        <v>0</v>
      </c>
      <c r="I194" s="774">
        <f t="shared" si="6"/>
        <v>0</v>
      </c>
      <c r="J194" s="418"/>
      <c r="K194" s="640"/>
      <c r="L194" s="642"/>
      <c r="M194" s="640"/>
      <c r="N194" s="642"/>
      <c r="O194" s="640"/>
      <c r="P194" s="642"/>
      <c r="Q194" s="640"/>
      <c r="R194" s="642"/>
      <c r="S194" s="640"/>
      <c r="T194" s="642"/>
      <c r="U194" s="640"/>
      <c r="V194" s="642"/>
      <c r="W194" s="640"/>
      <c r="X194" s="642"/>
      <c r="Y194" s="640"/>
      <c r="Z194" s="642"/>
      <c r="AA194" s="640"/>
      <c r="AB194" s="642"/>
      <c r="AC194" s="640"/>
      <c r="AD194" s="642"/>
      <c r="AE194" s="640"/>
      <c r="AF194" s="642"/>
      <c r="AG194" s="640"/>
      <c r="AH194" s="642"/>
      <c r="AI194" s="640"/>
      <c r="AJ194" s="642"/>
      <c r="AK194" s="640"/>
      <c r="AL194" s="642"/>
      <c r="AM194" s="640"/>
      <c r="AN194" s="642"/>
      <c r="AO194" s="640"/>
      <c r="AP194" s="642"/>
      <c r="AQ194" s="640"/>
      <c r="AR194" s="642"/>
      <c r="AS194" s="640"/>
      <c r="AT194" s="642"/>
      <c r="AU194" s="640"/>
      <c r="AV194" s="642"/>
      <c r="AW194" s="640"/>
      <c r="AX194" s="642"/>
      <c r="AY194" s="640"/>
      <c r="AZ194" s="642"/>
      <c r="BA194" s="640"/>
      <c r="BB194" s="642"/>
      <c r="BC194" s="640"/>
      <c r="BD194" s="642"/>
      <c r="BE194" s="640"/>
      <c r="BF194" s="642"/>
      <c r="BG194" s="640"/>
      <c r="BH194" s="642"/>
      <c r="BI194" s="640"/>
      <c r="BJ194" s="642"/>
      <c r="BK194" s="640"/>
      <c r="BL194" s="642"/>
      <c r="BM194" s="640"/>
      <c r="BN194" s="642"/>
      <c r="BO194" s="640"/>
      <c r="BP194" s="642"/>
      <c r="BQ194" s="640"/>
      <c r="BR194" s="642"/>
      <c r="BS194" s="640"/>
      <c r="BT194" s="642"/>
      <c r="BU194" s="643">
        <f t="shared" si="7"/>
        <v>0</v>
      </c>
      <c r="BV194" s="644">
        <f t="shared" si="8"/>
        <v>0</v>
      </c>
      <c r="BW194" s="776">
        <f t="shared" si="9"/>
        <v>0</v>
      </c>
      <c r="BX194" s="644">
        <f t="shared" si="10"/>
        <v>0</v>
      </c>
      <c r="BY194" s="645"/>
      <c r="BZ194" s="338"/>
      <c r="CA194" s="338"/>
      <c r="CB194" s="338"/>
      <c r="CC194" s="338"/>
      <c r="CD194" s="338"/>
      <c r="CE194" s="338"/>
    </row>
    <row r="195" ht="15.75" customHeight="1">
      <c r="A195" s="821">
        <v>200.0</v>
      </c>
      <c r="B195" s="777"/>
      <c r="C195" s="501"/>
      <c r="D195" s="501"/>
      <c r="E195" s="501"/>
      <c r="F195" s="737"/>
      <c r="G195" s="773">
        <f t="shared" ref="G195:H195" si="200">K195+M195+O195+Q195+S195+U195+W195+Y195+AA195+AC195+AE195+AG195+AI195+AK195+AM195+AO195+AQ195+AS195+AU195+AW195+AY195+BA195+BC195+BE195+BG195+BI195+BK195+BM195+BO195+BQ195+BS195</f>
        <v>0</v>
      </c>
      <c r="H195" s="671">
        <f t="shared" si="200"/>
        <v>0</v>
      </c>
      <c r="I195" s="774">
        <f t="shared" si="6"/>
        <v>0</v>
      </c>
      <c r="J195" s="418"/>
      <c r="K195" s="640"/>
      <c r="L195" s="642"/>
      <c r="M195" s="640"/>
      <c r="N195" s="642"/>
      <c r="O195" s="640"/>
      <c r="P195" s="642"/>
      <c r="Q195" s="640"/>
      <c r="R195" s="642"/>
      <c r="S195" s="640"/>
      <c r="T195" s="642"/>
      <c r="U195" s="640"/>
      <c r="V195" s="642"/>
      <c r="W195" s="640"/>
      <c r="X195" s="642"/>
      <c r="Y195" s="640"/>
      <c r="Z195" s="642"/>
      <c r="AA195" s="640"/>
      <c r="AB195" s="642"/>
      <c r="AC195" s="640"/>
      <c r="AD195" s="642"/>
      <c r="AE195" s="640"/>
      <c r="AF195" s="642"/>
      <c r="AG195" s="640"/>
      <c r="AH195" s="642"/>
      <c r="AI195" s="640"/>
      <c r="AJ195" s="642"/>
      <c r="AK195" s="640"/>
      <c r="AL195" s="642"/>
      <c r="AM195" s="640"/>
      <c r="AN195" s="642"/>
      <c r="AO195" s="640"/>
      <c r="AP195" s="642"/>
      <c r="AQ195" s="640"/>
      <c r="AR195" s="642"/>
      <c r="AS195" s="640"/>
      <c r="AT195" s="642"/>
      <c r="AU195" s="640"/>
      <c r="AV195" s="642"/>
      <c r="AW195" s="640"/>
      <c r="AX195" s="642"/>
      <c r="AY195" s="640"/>
      <c r="AZ195" s="642"/>
      <c r="BA195" s="640"/>
      <c r="BB195" s="642"/>
      <c r="BC195" s="640"/>
      <c r="BD195" s="642"/>
      <c r="BE195" s="640"/>
      <c r="BF195" s="642"/>
      <c r="BG195" s="640"/>
      <c r="BH195" s="642"/>
      <c r="BI195" s="640"/>
      <c r="BJ195" s="642"/>
      <c r="BK195" s="640"/>
      <c r="BL195" s="642"/>
      <c r="BM195" s="640"/>
      <c r="BN195" s="642"/>
      <c r="BO195" s="640"/>
      <c r="BP195" s="642"/>
      <c r="BQ195" s="640"/>
      <c r="BR195" s="642"/>
      <c r="BS195" s="640"/>
      <c r="BT195" s="642"/>
      <c r="BU195" s="643">
        <f t="shared" si="7"/>
        <v>0</v>
      </c>
      <c r="BV195" s="644">
        <f t="shared" si="8"/>
        <v>0</v>
      </c>
      <c r="BW195" s="776">
        <f t="shared" si="9"/>
        <v>0</v>
      </c>
      <c r="BX195" s="644">
        <f t="shared" si="10"/>
        <v>0</v>
      </c>
      <c r="BY195" s="645"/>
      <c r="BZ195" s="338"/>
      <c r="CA195" s="338"/>
      <c r="CB195" s="338"/>
      <c r="CC195" s="338"/>
      <c r="CD195" s="338"/>
      <c r="CE195" s="338"/>
    </row>
    <row r="196" ht="15.75" customHeight="1">
      <c r="A196" s="821">
        <v>201.0</v>
      </c>
      <c r="B196" s="777"/>
      <c r="C196" s="501"/>
      <c r="D196" s="501"/>
      <c r="E196" s="501"/>
      <c r="F196" s="737"/>
      <c r="G196" s="773">
        <f t="shared" ref="G196:H196" si="201">K196+M196+O196+Q196+S196+U196+W196+Y196+AA196+AC196+AE196+AG196+AI196+AK196+AM196+AO196+AQ196+AS196+AU196+AW196+AY196+BA196+BC196+BE196+BG196+BI196+BK196+BM196+BO196+BQ196+BS196</f>
        <v>0</v>
      </c>
      <c r="H196" s="671">
        <f t="shared" si="201"/>
        <v>0</v>
      </c>
      <c r="I196" s="774">
        <f t="shared" si="6"/>
        <v>0</v>
      </c>
      <c r="J196" s="418"/>
      <c r="K196" s="640"/>
      <c r="L196" s="642"/>
      <c r="M196" s="640"/>
      <c r="N196" s="642"/>
      <c r="O196" s="640"/>
      <c r="P196" s="642"/>
      <c r="Q196" s="640"/>
      <c r="R196" s="642"/>
      <c r="S196" s="640"/>
      <c r="T196" s="642"/>
      <c r="U196" s="640"/>
      <c r="V196" s="642"/>
      <c r="W196" s="640"/>
      <c r="X196" s="642"/>
      <c r="Y196" s="640"/>
      <c r="Z196" s="642"/>
      <c r="AA196" s="640"/>
      <c r="AB196" s="642"/>
      <c r="AC196" s="640"/>
      <c r="AD196" s="642"/>
      <c r="AE196" s="640"/>
      <c r="AF196" s="642"/>
      <c r="AG196" s="640"/>
      <c r="AH196" s="642"/>
      <c r="AI196" s="640"/>
      <c r="AJ196" s="642"/>
      <c r="AK196" s="640"/>
      <c r="AL196" s="642"/>
      <c r="AM196" s="640"/>
      <c r="AN196" s="642"/>
      <c r="AO196" s="640"/>
      <c r="AP196" s="642"/>
      <c r="AQ196" s="640"/>
      <c r="AR196" s="642"/>
      <c r="AS196" s="640"/>
      <c r="AT196" s="642"/>
      <c r="AU196" s="640"/>
      <c r="AV196" s="642"/>
      <c r="AW196" s="640"/>
      <c r="AX196" s="642"/>
      <c r="AY196" s="640"/>
      <c r="AZ196" s="642"/>
      <c r="BA196" s="640"/>
      <c r="BB196" s="642"/>
      <c r="BC196" s="640"/>
      <c r="BD196" s="642"/>
      <c r="BE196" s="640"/>
      <c r="BF196" s="642"/>
      <c r="BG196" s="640"/>
      <c r="BH196" s="642"/>
      <c r="BI196" s="640"/>
      <c r="BJ196" s="642"/>
      <c r="BK196" s="640"/>
      <c r="BL196" s="642"/>
      <c r="BM196" s="640"/>
      <c r="BN196" s="642"/>
      <c r="BO196" s="640"/>
      <c r="BP196" s="642"/>
      <c r="BQ196" s="640"/>
      <c r="BR196" s="642"/>
      <c r="BS196" s="640"/>
      <c r="BT196" s="642"/>
      <c r="BU196" s="643">
        <f t="shared" si="7"/>
        <v>0</v>
      </c>
      <c r="BV196" s="644">
        <f t="shared" si="8"/>
        <v>0</v>
      </c>
      <c r="BW196" s="776">
        <f t="shared" si="9"/>
        <v>0</v>
      </c>
      <c r="BX196" s="644">
        <f t="shared" si="10"/>
        <v>0</v>
      </c>
      <c r="BY196" s="645"/>
      <c r="BZ196" s="338"/>
      <c r="CA196" s="338"/>
      <c r="CB196" s="338"/>
      <c r="CC196" s="338"/>
      <c r="CD196" s="338"/>
      <c r="CE196" s="338"/>
    </row>
    <row r="197" ht="15.75" customHeight="1">
      <c r="A197" s="821">
        <v>202.0</v>
      </c>
      <c r="B197" s="777"/>
      <c r="C197" s="501"/>
      <c r="D197" s="501"/>
      <c r="E197" s="501"/>
      <c r="F197" s="737"/>
      <c r="G197" s="773">
        <f t="shared" ref="G197:H197" si="202">K197+M197+O197+Q197+S197+U197+W197+Y197+AA197+AC197+AE197+AG197+AI197+AK197+AM197+AO197+AQ197+AS197+AU197+AW197+AY197+BA197+BC197+BE197+BG197+BI197+BK197+BM197+BO197+BQ197+BS197</f>
        <v>0</v>
      </c>
      <c r="H197" s="671">
        <f t="shared" si="202"/>
        <v>0</v>
      </c>
      <c r="I197" s="774">
        <f t="shared" si="6"/>
        <v>0</v>
      </c>
      <c r="J197" s="418"/>
      <c r="K197" s="640"/>
      <c r="L197" s="642"/>
      <c r="M197" s="640"/>
      <c r="N197" s="642"/>
      <c r="O197" s="640"/>
      <c r="P197" s="642"/>
      <c r="Q197" s="640"/>
      <c r="R197" s="642"/>
      <c r="S197" s="640"/>
      <c r="T197" s="642"/>
      <c r="U197" s="640"/>
      <c r="V197" s="642"/>
      <c r="W197" s="640"/>
      <c r="X197" s="642"/>
      <c r="Y197" s="640"/>
      <c r="Z197" s="642"/>
      <c r="AA197" s="640"/>
      <c r="AB197" s="642"/>
      <c r="AC197" s="640"/>
      <c r="AD197" s="642"/>
      <c r="AE197" s="640"/>
      <c r="AF197" s="642"/>
      <c r="AG197" s="640"/>
      <c r="AH197" s="642"/>
      <c r="AI197" s="640"/>
      <c r="AJ197" s="642"/>
      <c r="AK197" s="640"/>
      <c r="AL197" s="642"/>
      <c r="AM197" s="640"/>
      <c r="AN197" s="642"/>
      <c r="AO197" s="640"/>
      <c r="AP197" s="642"/>
      <c r="AQ197" s="640"/>
      <c r="AR197" s="642"/>
      <c r="AS197" s="640"/>
      <c r="AT197" s="642"/>
      <c r="AU197" s="640"/>
      <c r="AV197" s="642"/>
      <c r="AW197" s="640"/>
      <c r="AX197" s="642"/>
      <c r="AY197" s="640"/>
      <c r="AZ197" s="642"/>
      <c r="BA197" s="640"/>
      <c r="BB197" s="642"/>
      <c r="BC197" s="640"/>
      <c r="BD197" s="642"/>
      <c r="BE197" s="640"/>
      <c r="BF197" s="642"/>
      <c r="BG197" s="640"/>
      <c r="BH197" s="642"/>
      <c r="BI197" s="640"/>
      <c r="BJ197" s="642"/>
      <c r="BK197" s="640"/>
      <c r="BL197" s="642"/>
      <c r="BM197" s="640"/>
      <c r="BN197" s="642"/>
      <c r="BO197" s="640"/>
      <c r="BP197" s="642"/>
      <c r="BQ197" s="640"/>
      <c r="BR197" s="642"/>
      <c r="BS197" s="640"/>
      <c r="BT197" s="642"/>
      <c r="BU197" s="643">
        <f t="shared" si="7"/>
        <v>0</v>
      </c>
      <c r="BV197" s="644">
        <f t="shared" si="8"/>
        <v>0</v>
      </c>
      <c r="BW197" s="776">
        <f t="shared" si="9"/>
        <v>0</v>
      </c>
      <c r="BX197" s="644">
        <f t="shared" si="10"/>
        <v>0</v>
      </c>
      <c r="BY197" s="645"/>
      <c r="BZ197" s="338"/>
      <c r="CA197" s="338"/>
      <c r="CB197" s="338"/>
      <c r="CC197" s="338"/>
      <c r="CD197" s="338"/>
      <c r="CE197" s="338"/>
    </row>
    <row r="198" ht="15.75" customHeight="1">
      <c r="A198" s="821">
        <v>203.0</v>
      </c>
      <c r="B198" s="777"/>
      <c r="C198" s="501"/>
      <c r="D198" s="501"/>
      <c r="E198" s="501"/>
      <c r="F198" s="737"/>
      <c r="G198" s="773">
        <f t="shared" ref="G198:H198" si="203">K198+M198+O198+Q198+S198+U198+W198+Y198+AA198+AC198+AE198+AG198+AI198+AK198+AM198+AO198+AQ198+AS198+AU198+AW198+AY198+BA198+BC198+BE198+BG198+BI198+BK198+BM198+BO198+BQ198+BS198</f>
        <v>0</v>
      </c>
      <c r="H198" s="671">
        <f t="shared" si="203"/>
        <v>0</v>
      </c>
      <c r="I198" s="774">
        <f t="shared" si="6"/>
        <v>0</v>
      </c>
      <c r="J198" s="418"/>
      <c r="K198" s="640"/>
      <c r="L198" s="642"/>
      <c r="M198" s="640"/>
      <c r="N198" s="642"/>
      <c r="O198" s="640"/>
      <c r="P198" s="642"/>
      <c r="Q198" s="640"/>
      <c r="R198" s="642"/>
      <c r="S198" s="640"/>
      <c r="T198" s="642"/>
      <c r="U198" s="640"/>
      <c r="V198" s="642"/>
      <c r="W198" s="640"/>
      <c r="X198" s="642"/>
      <c r="Y198" s="640"/>
      <c r="Z198" s="642"/>
      <c r="AA198" s="640"/>
      <c r="AB198" s="642"/>
      <c r="AC198" s="640"/>
      <c r="AD198" s="642"/>
      <c r="AE198" s="640"/>
      <c r="AF198" s="642"/>
      <c r="AG198" s="640"/>
      <c r="AH198" s="642"/>
      <c r="AI198" s="640"/>
      <c r="AJ198" s="642"/>
      <c r="AK198" s="640"/>
      <c r="AL198" s="642"/>
      <c r="AM198" s="640"/>
      <c r="AN198" s="642"/>
      <c r="AO198" s="640"/>
      <c r="AP198" s="642"/>
      <c r="AQ198" s="640"/>
      <c r="AR198" s="642"/>
      <c r="AS198" s="640"/>
      <c r="AT198" s="642"/>
      <c r="AU198" s="640"/>
      <c r="AV198" s="642"/>
      <c r="AW198" s="640"/>
      <c r="AX198" s="642"/>
      <c r="AY198" s="640"/>
      <c r="AZ198" s="642"/>
      <c r="BA198" s="640"/>
      <c r="BB198" s="642"/>
      <c r="BC198" s="640"/>
      <c r="BD198" s="642"/>
      <c r="BE198" s="640"/>
      <c r="BF198" s="642"/>
      <c r="BG198" s="640"/>
      <c r="BH198" s="642"/>
      <c r="BI198" s="640"/>
      <c r="BJ198" s="642"/>
      <c r="BK198" s="640"/>
      <c r="BL198" s="642"/>
      <c r="BM198" s="640"/>
      <c r="BN198" s="642"/>
      <c r="BO198" s="640"/>
      <c r="BP198" s="642"/>
      <c r="BQ198" s="640"/>
      <c r="BR198" s="642"/>
      <c r="BS198" s="640"/>
      <c r="BT198" s="642"/>
      <c r="BU198" s="643">
        <f t="shared" si="7"/>
        <v>0</v>
      </c>
      <c r="BV198" s="644">
        <f t="shared" si="8"/>
        <v>0</v>
      </c>
      <c r="BW198" s="776">
        <f t="shared" si="9"/>
        <v>0</v>
      </c>
      <c r="BX198" s="644">
        <f t="shared" si="10"/>
        <v>0</v>
      </c>
      <c r="BY198" s="645"/>
      <c r="BZ198" s="338"/>
      <c r="CA198" s="338"/>
      <c r="CB198" s="338"/>
      <c r="CC198" s="338"/>
      <c r="CD198" s="338"/>
      <c r="CE198" s="338"/>
    </row>
    <row r="199" ht="15.75" customHeight="1">
      <c r="A199" s="821">
        <v>204.0</v>
      </c>
      <c r="B199" s="777"/>
      <c r="C199" s="501"/>
      <c r="D199" s="501"/>
      <c r="E199" s="501"/>
      <c r="F199" s="737"/>
      <c r="G199" s="773">
        <f t="shared" ref="G199:H199" si="204">K199+M199+O199+Q199+S199+U199+W199+Y199+AA199+AC199+AE199+AG199+AI199+AK199+AM199+AO199+AQ199+AS199+AU199+AW199+AY199+BA199+BC199+BE199+BG199+BI199+BK199+BM199+BO199+BQ199+BS199</f>
        <v>0</v>
      </c>
      <c r="H199" s="671">
        <f t="shared" si="204"/>
        <v>0</v>
      </c>
      <c r="I199" s="774">
        <f t="shared" si="6"/>
        <v>0</v>
      </c>
      <c r="J199" s="418"/>
      <c r="K199" s="640"/>
      <c r="L199" s="642"/>
      <c r="M199" s="640"/>
      <c r="N199" s="642"/>
      <c r="O199" s="640"/>
      <c r="P199" s="642"/>
      <c r="Q199" s="640"/>
      <c r="R199" s="642"/>
      <c r="S199" s="640"/>
      <c r="T199" s="642"/>
      <c r="U199" s="640"/>
      <c r="V199" s="642"/>
      <c r="W199" s="640"/>
      <c r="X199" s="642"/>
      <c r="Y199" s="640"/>
      <c r="Z199" s="642"/>
      <c r="AA199" s="640"/>
      <c r="AB199" s="642"/>
      <c r="AC199" s="640"/>
      <c r="AD199" s="642"/>
      <c r="AE199" s="640"/>
      <c r="AF199" s="642"/>
      <c r="AG199" s="640"/>
      <c r="AH199" s="642"/>
      <c r="AI199" s="640"/>
      <c r="AJ199" s="642"/>
      <c r="AK199" s="640"/>
      <c r="AL199" s="642"/>
      <c r="AM199" s="640"/>
      <c r="AN199" s="642"/>
      <c r="AO199" s="640"/>
      <c r="AP199" s="642"/>
      <c r="AQ199" s="640"/>
      <c r="AR199" s="642"/>
      <c r="AS199" s="640"/>
      <c r="AT199" s="642"/>
      <c r="AU199" s="640"/>
      <c r="AV199" s="642"/>
      <c r="AW199" s="640"/>
      <c r="AX199" s="642"/>
      <c r="AY199" s="640"/>
      <c r="AZ199" s="642"/>
      <c r="BA199" s="640"/>
      <c r="BB199" s="642"/>
      <c r="BC199" s="640"/>
      <c r="BD199" s="642"/>
      <c r="BE199" s="640"/>
      <c r="BF199" s="642"/>
      <c r="BG199" s="640"/>
      <c r="BH199" s="642"/>
      <c r="BI199" s="640"/>
      <c r="BJ199" s="642"/>
      <c r="BK199" s="640"/>
      <c r="BL199" s="642"/>
      <c r="BM199" s="640"/>
      <c r="BN199" s="642"/>
      <c r="BO199" s="640"/>
      <c r="BP199" s="642"/>
      <c r="BQ199" s="640"/>
      <c r="BR199" s="642"/>
      <c r="BS199" s="640"/>
      <c r="BT199" s="642"/>
      <c r="BU199" s="643">
        <f t="shared" si="7"/>
        <v>0</v>
      </c>
      <c r="BV199" s="644">
        <f t="shared" si="8"/>
        <v>0</v>
      </c>
      <c r="BW199" s="776">
        <f t="shared" si="9"/>
        <v>0</v>
      </c>
      <c r="BX199" s="644">
        <f t="shared" si="10"/>
        <v>0</v>
      </c>
      <c r="BY199" s="645"/>
      <c r="BZ199" s="338"/>
      <c r="CA199" s="338"/>
      <c r="CB199" s="338"/>
      <c r="CC199" s="338"/>
      <c r="CD199" s="338"/>
      <c r="CE199" s="338"/>
    </row>
    <row r="200" ht="15.75" customHeight="1">
      <c r="A200" s="821">
        <v>205.0</v>
      </c>
      <c r="B200" s="777"/>
      <c r="C200" s="501"/>
      <c r="D200" s="501"/>
      <c r="E200" s="501"/>
      <c r="F200" s="737"/>
      <c r="G200" s="773">
        <f t="shared" ref="G200:H200" si="205">K200+M200+O200+Q200+S200+U200+W200+Y200+AA200+AC200+AE200+AG200+AI200+AK200+AM200+AO200+AQ200+AS200+AU200+AW200+AY200+BA200+BC200+BE200+BG200+BI200+BK200+BM200+BO200+BQ200+BS200</f>
        <v>0</v>
      </c>
      <c r="H200" s="671">
        <f t="shared" si="205"/>
        <v>0</v>
      </c>
      <c r="I200" s="774">
        <f t="shared" si="6"/>
        <v>0</v>
      </c>
      <c r="J200" s="418"/>
      <c r="K200" s="640"/>
      <c r="L200" s="642"/>
      <c r="M200" s="640"/>
      <c r="N200" s="642"/>
      <c r="O200" s="640"/>
      <c r="P200" s="642"/>
      <c r="Q200" s="640"/>
      <c r="R200" s="642"/>
      <c r="S200" s="640"/>
      <c r="T200" s="642"/>
      <c r="U200" s="640"/>
      <c r="V200" s="642"/>
      <c r="W200" s="640"/>
      <c r="X200" s="642"/>
      <c r="Y200" s="640"/>
      <c r="Z200" s="642"/>
      <c r="AA200" s="640"/>
      <c r="AB200" s="642"/>
      <c r="AC200" s="640"/>
      <c r="AD200" s="642"/>
      <c r="AE200" s="640"/>
      <c r="AF200" s="642"/>
      <c r="AG200" s="640"/>
      <c r="AH200" s="642"/>
      <c r="AI200" s="640"/>
      <c r="AJ200" s="642"/>
      <c r="AK200" s="640"/>
      <c r="AL200" s="642"/>
      <c r="AM200" s="640"/>
      <c r="AN200" s="642"/>
      <c r="AO200" s="640"/>
      <c r="AP200" s="642"/>
      <c r="AQ200" s="640"/>
      <c r="AR200" s="642"/>
      <c r="AS200" s="640"/>
      <c r="AT200" s="642"/>
      <c r="AU200" s="640"/>
      <c r="AV200" s="642"/>
      <c r="AW200" s="640"/>
      <c r="AX200" s="642"/>
      <c r="AY200" s="640"/>
      <c r="AZ200" s="642"/>
      <c r="BA200" s="640"/>
      <c r="BB200" s="642"/>
      <c r="BC200" s="640"/>
      <c r="BD200" s="642"/>
      <c r="BE200" s="640"/>
      <c r="BF200" s="642"/>
      <c r="BG200" s="640"/>
      <c r="BH200" s="642"/>
      <c r="BI200" s="640"/>
      <c r="BJ200" s="642"/>
      <c r="BK200" s="640"/>
      <c r="BL200" s="642"/>
      <c r="BM200" s="640"/>
      <c r="BN200" s="642"/>
      <c r="BO200" s="640"/>
      <c r="BP200" s="642"/>
      <c r="BQ200" s="640"/>
      <c r="BR200" s="642"/>
      <c r="BS200" s="640"/>
      <c r="BT200" s="642"/>
      <c r="BU200" s="643">
        <f t="shared" si="7"/>
        <v>0</v>
      </c>
      <c r="BV200" s="644">
        <f t="shared" si="8"/>
        <v>0</v>
      </c>
      <c r="BW200" s="776">
        <f t="shared" si="9"/>
        <v>0</v>
      </c>
      <c r="BX200" s="644">
        <f t="shared" si="10"/>
        <v>0</v>
      </c>
      <c r="BY200" s="645"/>
      <c r="BZ200" s="338"/>
      <c r="CA200" s="338"/>
      <c r="CB200" s="338"/>
      <c r="CC200" s="338"/>
      <c r="CD200" s="338"/>
      <c r="CE200" s="338"/>
    </row>
    <row r="201" ht="15.75" customHeight="1">
      <c r="A201" s="821">
        <v>206.0</v>
      </c>
      <c r="B201" s="777"/>
      <c r="C201" s="501"/>
      <c r="D201" s="501"/>
      <c r="E201" s="501"/>
      <c r="F201" s="737"/>
      <c r="G201" s="773">
        <f t="shared" ref="G201:H201" si="206">K201+M201+O201+Q201+S201+U201+W201+Y201+AA201+AC201+AE201+AG201+AI201+AK201+AM201+AO201+AQ201+AS201+AU201+AW201+AY201+BA201+BC201+BE201+BG201+BI201+BK201+BM201+BO201+BQ201+BS201</f>
        <v>0</v>
      </c>
      <c r="H201" s="671">
        <f t="shared" si="206"/>
        <v>0</v>
      </c>
      <c r="I201" s="774">
        <f t="shared" si="6"/>
        <v>0</v>
      </c>
      <c r="J201" s="418"/>
      <c r="K201" s="640"/>
      <c r="L201" s="642"/>
      <c r="M201" s="640"/>
      <c r="N201" s="642"/>
      <c r="O201" s="640"/>
      <c r="P201" s="642"/>
      <c r="Q201" s="640"/>
      <c r="R201" s="642"/>
      <c r="S201" s="640"/>
      <c r="T201" s="642"/>
      <c r="U201" s="640"/>
      <c r="V201" s="642"/>
      <c r="W201" s="640"/>
      <c r="X201" s="642"/>
      <c r="Y201" s="640"/>
      <c r="Z201" s="642"/>
      <c r="AA201" s="640"/>
      <c r="AB201" s="642"/>
      <c r="AC201" s="640"/>
      <c r="AD201" s="642"/>
      <c r="AE201" s="640"/>
      <c r="AF201" s="642"/>
      <c r="AG201" s="640"/>
      <c r="AH201" s="642"/>
      <c r="AI201" s="640"/>
      <c r="AJ201" s="642"/>
      <c r="AK201" s="640"/>
      <c r="AL201" s="642"/>
      <c r="AM201" s="640"/>
      <c r="AN201" s="642"/>
      <c r="AO201" s="640"/>
      <c r="AP201" s="642"/>
      <c r="AQ201" s="640"/>
      <c r="AR201" s="642"/>
      <c r="AS201" s="640"/>
      <c r="AT201" s="642"/>
      <c r="AU201" s="640"/>
      <c r="AV201" s="642"/>
      <c r="AW201" s="640"/>
      <c r="AX201" s="642"/>
      <c r="AY201" s="640"/>
      <c r="AZ201" s="642"/>
      <c r="BA201" s="640"/>
      <c r="BB201" s="642"/>
      <c r="BC201" s="640"/>
      <c r="BD201" s="642"/>
      <c r="BE201" s="640"/>
      <c r="BF201" s="642"/>
      <c r="BG201" s="640"/>
      <c r="BH201" s="642"/>
      <c r="BI201" s="640"/>
      <c r="BJ201" s="642"/>
      <c r="BK201" s="640"/>
      <c r="BL201" s="642"/>
      <c r="BM201" s="640"/>
      <c r="BN201" s="642"/>
      <c r="BO201" s="640"/>
      <c r="BP201" s="642"/>
      <c r="BQ201" s="640"/>
      <c r="BR201" s="642"/>
      <c r="BS201" s="640"/>
      <c r="BT201" s="642"/>
      <c r="BU201" s="643">
        <f t="shared" si="7"/>
        <v>0</v>
      </c>
      <c r="BV201" s="644">
        <f t="shared" si="8"/>
        <v>0</v>
      </c>
      <c r="BW201" s="776">
        <f t="shared" si="9"/>
        <v>0</v>
      </c>
      <c r="BX201" s="644">
        <f t="shared" si="10"/>
        <v>0</v>
      </c>
      <c r="BY201" s="645"/>
      <c r="BZ201" s="338"/>
      <c r="CA201" s="338"/>
      <c r="CB201" s="338"/>
      <c r="CC201" s="338"/>
      <c r="CD201" s="338"/>
      <c r="CE201" s="338"/>
    </row>
    <row r="202" ht="15.75" customHeight="1">
      <c r="A202" s="821">
        <v>207.0</v>
      </c>
      <c r="B202" s="777"/>
      <c r="C202" s="501"/>
      <c r="D202" s="501"/>
      <c r="E202" s="501"/>
      <c r="F202" s="737"/>
      <c r="G202" s="773">
        <f t="shared" ref="G202:H202" si="207">K202+M202+O202+Q202+S202+U202+W202+Y202+AA202+AC202+AE202+AG202+AI202+AK202+AM202+AO202+AQ202+AS202+AU202+AW202+AY202+BA202+BC202+BE202+BG202+BI202+BK202+BM202+BO202+BQ202+BS202</f>
        <v>0</v>
      </c>
      <c r="H202" s="671">
        <f t="shared" si="207"/>
        <v>0</v>
      </c>
      <c r="I202" s="774">
        <f t="shared" si="6"/>
        <v>0</v>
      </c>
      <c r="J202" s="418"/>
      <c r="K202" s="640"/>
      <c r="L202" s="642"/>
      <c r="M202" s="640"/>
      <c r="N202" s="642"/>
      <c r="O202" s="640"/>
      <c r="P202" s="642"/>
      <c r="Q202" s="640"/>
      <c r="R202" s="642"/>
      <c r="S202" s="640"/>
      <c r="T202" s="642"/>
      <c r="U202" s="640"/>
      <c r="V202" s="642"/>
      <c r="W202" s="640"/>
      <c r="X202" s="642"/>
      <c r="Y202" s="640"/>
      <c r="Z202" s="642"/>
      <c r="AA202" s="640"/>
      <c r="AB202" s="642"/>
      <c r="AC202" s="640"/>
      <c r="AD202" s="642"/>
      <c r="AE202" s="640"/>
      <c r="AF202" s="642"/>
      <c r="AG202" s="640"/>
      <c r="AH202" s="642"/>
      <c r="AI202" s="640"/>
      <c r="AJ202" s="642"/>
      <c r="AK202" s="640"/>
      <c r="AL202" s="642"/>
      <c r="AM202" s="640"/>
      <c r="AN202" s="642"/>
      <c r="AO202" s="640"/>
      <c r="AP202" s="642"/>
      <c r="AQ202" s="640"/>
      <c r="AR202" s="642"/>
      <c r="AS202" s="640"/>
      <c r="AT202" s="642"/>
      <c r="AU202" s="640"/>
      <c r="AV202" s="642"/>
      <c r="AW202" s="640"/>
      <c r="AX202" s="642"/>
      <c r="AY202" s="640"/>
      <c r="AZ202" s="642"/>
      <c r="BA202" s="640"/>
      <c r="BB202" s="642"/>
      <c r="BC202" s="640"/>
      <c r="BD202" s="642"/>
      <c r="BE202" s="640"/>
      <c r="BF202" s="642"/>
      <c r="BG202" s="640"/>
      <c r="BH202" s="642"/>
      <c r="BI202" s="640"/>
      <c r="BJ202" s="642"/>
      <c r="BK202" s="640"/>
      <c r="BL202" s="642"/>
      <c r="BM202" s="640"/>
      <c r="BN202" s="642"/>
      <c r="BO202" s="640"/>
      <c r="BP202" s="642"/>
      <c r="BQ202" s="640"/>
      <c r="BR202" s="642"/>
      <c r="BS202" s="640"/>
      <c r="BT202" s="642"/>
      <c r="BU202" s="643">
        <f t="shared" si="7"/>
        <v>0</v>
      </c>
      <c r="BV202" s="644">
        <f t="shared" si="8"/>
        <v>0</v>
      </c>
      <c r="BW202" s="776">
        <f t="shared" si="9"/>
        <v>0</v>
      </c>
      <c r="BX202" s="644">
        <f t="shared" si="10"/>
        <v>0</v>
      </c>
      <c r="BY202" s="645"/>
      <c r="BZ202" s="338"/>
      <c r="CA202" s="338"/>
      <c r="CB202" s="338"/>
      <c r="CC202" s="338"/>
      <c r="CD202" s="338"/>
      <c r="CE202" s="338"/>
    </row>
    <row r="203" ht="15.75" customHeight="1">
      <c r="A203" s="821">
        <v>208.0</v>
      </c>
      <c r="B203" s="777"/>
      <c r="C203" s="501"/>
      <c r="D203" s="501"/>
      <c r="E203" s="501"/>
      <c r="F203" s="737"/>
      <c r="G203" s="773">
        <f t="shared" ref="G203:H203" si="208">K203+M203+O203+Q203+S203+U203+W203+Y203+AA203+AC203+AE203+AG203+AI203+AK203+AM203+AO203+AQ203+AS203+AU203+AW203+AY203+BA203+BC203+BE203+BG203+BI203+BK203+BM203+BO203+BQ203+BS203</f>
        <v>0</v>
      </c>
      <c r="H203" s="671">
        <f t="shared" si="208"/>
        <v>0</v>
      </c>
      <c r="I203" s="774">
        <f t="shared" si="6"/>
        <v>0</v>
      </c>
      <c r="J203" s="418"/>
      <c r="K203" s="640"/>
      <c r="L203" s="642"/>
      <c r="M203" s="640"/>
      <c r="N203" s="642"/>
      <c r="O203" s="640"/>
      <c r="P203" s="642"/>
      <c r="Q203" s="640"/>
      <c r="R203" s="642"/>
      <c r="S203" s="640"/>
      <c r="T203" s="642"/>
      <c r="U203" s="640"/>
      <c r="V203" s="642"/>
      <c r="W203" s="640"/>
      <c r="X203" s="642"/>
      <c r="Y203" s="640"/>
      <c r="Z203" s="642"/>
      <c r="AA203" s="640"/>
      <c r="AB203" s="642"/>
      <c r="AC203" s="640"/>
      <c r="AD203" s="642"/>
      <c r="AE203" s="640"/>
      <c r="AF203" s="642"/>
      <c r="AG203" s="640"/>
      <c r="AH203" s="642"/>
      <c r="AI203" s="640"/>
      <c r="AJ203" s="642"/>
      <c r="AK203" s="640"/>
      <c r="AL203" s="642"/>
      <c r="AM203" s="640"/>
      <c r="AN203" s="642"/>
      <c r="AO203" s="640"/>
      <c r="AP203" s="642"/>
      <c r="AQ203" s="640"/>
      <c r="AR203" s="642"/>
      <c r="AS203" s="640"/>
      <c r="AT203" s="642"/>
      <c r="AU203" s="640"/>
      <c r="AV203" s="642"/>
      <c r="AW203" s="640"/>
      <c r="AX203" s="642"/>
      <c r="AY203" s="640"/>
      <c r="AZ203" s="642"/>
      <c r="BA203" s="640"/>
      <c r="BB203" s="642"/>
      <c r="BC203" s="640"/>
      <c r="BD203" s="642"/>
      <c r="BE203" s="640"/>
      <c r="BF203" s="642"/>
      <c r="BG203" s="640"/>
      <c r="BH203" s="642"/>
      <c r="BI203" s="640"/>
      <c r="BJ203" s="642"/>
      <c r="BK203" s="640"/>
      <c r="BL203" s="642"/>
      <c r="BM203" s="640"/>
      <c r="BN203" s="642"/>
      <c r="BO203" s="640"/>
      <c r="BP203" s="642"/>
      <c r="BQ203" s="640"/>
      <c r="BR203" s="642"/>
      <c r="BS203" s="640"/>
      <c r="BT203" s="642"/>
      <c r="BU203" s="643">
        <f t="shared" si="7"/>
        <v>0</v>
      </c>
      <c r="BV203" s="644">
        <f t="shared" si="8"/>
        <v>0</v>
      </c>
      <c r="BW203" s="776">
        <f t="shared" si="9"/>
        <v>0</v>
      </c>
      <c r="BX203" s="644">
        <f t="shared" si="10"/>
        <v>0</v>
      </c>
      <c r="BY203" s="645"/>
      <c r="BZ203" s="338"/>
      <c r="CA203" s="338"/>
      <c r="CB203" s="338"/>
      <c r="CC203" s="338"/>
      <c r="CD203" s="338"/>
      <c r="CE203" s="338"/>
    </row>
    <row r="204" ht="15.75" customHeight="1">
      <c r="A204" s="821">
        <v>209.0</v>
      </c>
      <c r="B204" s="777"/>
      <c r="C204" s="501"/>
      <c r="D204" s="501"/>
      <c r="E204" s="501"/>
      <c r="F204" s="737"/>
      <c r="G204" s="773">
        <f t="shared" ref="G204:H204" si="209">K204+M204+O204+Q204+S204+U204+W204+Y204+AA204+AC204+AE204+AG204+AI204+AK204+AM204+AO204+AQ204+AS204+AU204+AW204+AY204+BA204+BC204+BE204+BG204+BI204+BK204+BM204+BO204+BQ204+BS204</f>
        <v>0</v>
      </c>
      <c r="H204" s="671">
        <f t="shared" si="209"/>
        <v>0</v>
      </c>
      <c r="I204" s="774">
        <f t="shared" si="6"/>
        <v>0</v>
      </c>
      <c r="J204" s="418"/>
      <c r="K204" s="640"/>
      <c r="L204" s="642"/>
      <c r="M204" s="640"/>
      <c r="N204" s="642"/>
      <c r="O204" s="640"/>
      <c r="P204" s="642"/>
      <c r="Q204" s="640"/>
      <c r="R204" s="642"/>
      <c r="S204" s="640"/>
      <c r="T204" s="642"/>
      <c r="U204" s="640"/>
      <c r="V204" s="642"/>
      <c r="W204" s="640"/>
      <c r="X204" s="642"/>
      <c r="Y204" s="640"/>
      <c r="Z204" s="642"/>
      <c r="AA204" s="640"/>
      <c r="AB204" s="642"/>
      <c r="AC204" s="640"/>
      <c r="AD204" s="642"/>
      <c r="AE204" s="640"/>
      <c r="AF204" s="642"/>
      <c r="AG204" s="640"/>
      <c r="AH204" s="642"/>
      <c r="AI204" s="640"/>
      <c r="AJ204" s="642"/>
      <c r="AK204" s="640"/>
      <c r="AL204" s="642"/>
      <c r="AM204" s="640"/>
      <c r="AN204" s="642"/>
      <c r="AO204" s="640"/>
      <c r="AP204" s="642"/>
      <c r="AQ204" s="640"/>
      <c r="AR204" s="642"/>
      <c r="AS204" s="640"/>
      <c r="AT204" s="642"/>
      <c r="AU204" s="640"/>
      <c r="AV204" s="642"/>
      <c r="AW204" s="640"/>
      <c r="AX204" s="642"/>
      <c r="AY204" s="640"/>
      <c r="AZ204" s="642"/>
      <c r="BA204" s="640"/>
      <c r="BB204" s="642"/>
      <c r="BC204" s="640"/>
      <c r="BD204" s="642"/>
      <c r="BE204" s="640"/>
      <c r="BF204" s="642"/>
      <c r="BG204" s="640"/>
      <c r="BH204" s="642"/>
      <c r="BI204" s="640"/>
      <c r="BJ204" s="642"/>
      <c r="BK204" s="640"/>
      <c r="BL204" s="642"/>
      <c r="BM204" s="640"/>
      <c r="BN204" s="642"/>
      <c r="BO204" s="640"/>
      <c r="BP204" s="642"/>
      <c r="BQ204" s="640"/>
      <c r="BR204" s="642"/>
      <c r="BS204" s="640"/>
      <c r="BT204" s="642"/>
      <c r="BU204" s="643">
        <f t="shared" si="7"/>
        <v>0</v>
      </c>
      <c r="BV204" s="644">
        <f t="shared" si="8"/>
        <v>0</v>
      </c>
      <c r="BW204" s="776">
        <f t="shared" si="9"/>
        <v>0</v>
      </c>
      <c r="BX204" s="644">
        <f t="shared" si="10"/>
        <v>0</v>
      </c>
      <c r="BY204" s="645"/>
      <c r="BZ204" s="338"/>
      <c r="CA204" s="338"/>
      <c r="CB204" s="338"/>
      <c r="CC204" s="338"/>
      <c r="CD204" s="338"/>
      <c r="CE204" s="338"/>
    </row>
    <row r="205" ht="15.75" customHeight="1">
      <c r="A205" s="821">
        <v>210.0</v>
      </c>
      <c r="B205" s="777"/>
      <c r="C205" s="501"/>
      <c r="D205" s="501"/>
      <c r="E205" s="501"/>
      <c r="F205" s="737"/>
      <c r="G205" s="773">
        <f t="shared" ref="G205:H205" si="210">K205+M205+O205+Q205+S205+U205+W205+Y205+AA205+AC205+AE205+AG205+AI205+AK205+AM205+AO205+AQ205+AS205+AU205+AW205+AY205+BA205+BC205+BE205+BG205+BI205+BK205+BM205+BO205+BQ205+BS205</f>
        <v>0</v>
      </c>
      <c r="H205" s="671">
        <f t="shared" si="210"/>
        <v>0</v>
      </c>
      <c r="I205" s="774">
        <f t="shared" si="6"/>
        <v>0</v>
      </c>
      <c r="J205" s="418"/>
      <c r="K205" s="640"/>
      <c r="L205" s="642"/>
      <c r="M205" s="640"/>
      <c r="N205" s="642"/>
      <c r="O205" s="640"/>
      <c r="P205" s="642"/>
      <c r="Q205" s="640"/>
      <c r="R205" s="642"/>
      <c r="S205" s="640"/>
      <c r="T205" s="642"/>
      <c r="U205" s="640"/>
      <c r="V205" s="642"/>
      <c r="W205" s="640"/>
      <c r="X205" s="642"/>
      <c r="Y205" s="640"/>
      <c r="Z205" s="642"/>
      <c r="AA205" s="640"/>
      <c r="AB205" s="642"/>
      <c r="AC205" s="640"/>
      <c r="AD205" s="642"/>
      <c r="AE205" s="640"/>
      <c r="AF205" s="642"/>
      <c r="AG205" s="640"/>
      <c r="AH205" s="642"/>
      <c r="AI205" s="640"/>
      <c r="AJ205" s="642"/>
      <c r="AK205" s="640"/>
      <c r="AL205" s="642"/>
      <c r="AM205" s="640"/>
      <c r="AN205" s="642"/>
      <c r="AO205" s="640"/>
      <c r="AP205" s="642"/>
      <c r="AQ205" s="640"/>
      <c r="AR205" s="642"/>
      <c r="AS205" s="640"/>
      <c r="AT205" s="642"/>
      <c r="AU205" s="640"/>
      <c r="AV205" s="642"/>
      <c r="AW205" s="640"/>
      <c r="AX205" s="642"/>
      <c r="AY205" s="640"/>
      <c r="AZ205" s="642"/>
      <c r="BA205" s="640"/>
      <c r="BB205" s="642"/>
      <c r="BC205" s="640"/>
      <c r="BD205" s="642"/>
      <c r="BE205" s="640"/>
      <c r="BF205" s="642"/>
      <c r="BG205" s="640"/>
      <c r="BH205" s="642"/>
      <c r="BI205" s="640"/>
      <c r="BJ205" s="642"/>
      <c r="BK205" s="640"/>
      <c r="BL205" s="642"/>
      <c r="BM205" s="640"/>
      <c r="BN205" s="642"/>
      <c r="BO205" s="640"/>
      <c r="BP205" s="642"/>
      <c r="BQ205" s="640"/>
      <c r="BR205" s="642"/>
      <c r="BS205" s="640"/>
      <c r="BT205" s="642"/>
      <c r="BU205" s="643">
        <f t="shared" si="7"/>
        <v>0</v>
      </c>
      <c r="BV205" s="644">
        <f t="shared" si="8"/>
        <v>0</v>
      </c>
      <c r="BW205" s="776">
        <f t="shared" si="9"/>
        <v>0</v>
      </c>
      <c r="BX205" s="644">
        <f t="shared" si="10"/>
        <v>0</v>
      </c>
      <c r="BY205" s="645"/>
      <c r="BZ205" s="338"/>
      <c r="CA205" s="338"/>
      <c r="CB205" s="338"/>
      <c r="CC205" s="338"/>
      <c r="CD205" s="338"/>
      <c r="CE205" s="338"/>
    </row>
    <row r="206" ht="15.75" customHeight="1">
      <c r="A206" s="821">
        <v>211.0</v>
      </c>
      <c r="B206" s="777"/>
      <c r="C206" s="501"/>
      <c r="D206" s="501"/>
      <c r="E206" s="501"/>
      <c r="F206" s="737"/>
      <c r="G206" s="773">
        <f t="shared" ref="G206:H206" si="211">K206+M206+O206+Q206+S206+U206+W206+Y206+AA206+AC206+AE206+AG206+AI206+AK206+AM206+AO206+AQ206+AS206+AU206+AW206+AY206+BA206+BC206+BE206+BG206+BI206+BK206+BM206+BO206+BQ206+BS206</f>
        <v>0</v>
      </c>
      <c r="H206" s="671">
        <f t="shared" si="211"/>
        <v>0</v>
      </c>
      <c r="I206" s="774">
        <f t="shared" si="6"/>
        <v>0</v>
      </c>
      <c r="J206" s="418"/>
      <c r="K206" s="640"/>
      <c r="L206" s="642"/>
      <c r="M206" s="640"/>
      <c r="N206" s="642"/>
      <c r="O206" s="640"/>
      <c r="P206" s="642"/>
      <c r="Q206" s="640"/>
      <c r="R206" s="642"/>
      <c r="S206" s="640"/>
      <c r="T206" s="642"/>
      <c r="U206" s="640"/>
      <c r="V206" s="642"/>
      <c r="W206" s="640"/>
      <c r="X206" s="642"/>
      <c r="Y206" s="640"/>
      <c r="Z206" s="642"/>
      <c r="AA206" s="640"/>
      <c r="AB206" s="642"/>
      <c r="AC206" s="640"/>
      <c r="AD206" s="642"/>
      <c r="AE206" s="640"/>
      <c r="AF206" s="642"/>
      <c r="AG206" s="640"/>
      <c r="AH206" s="642"/>
      <c r="AI206" s="640"/>
      <c r="AJ206" s="642"/>
      <c r="AK206" s="640"/>
      <c r="AL206" s="642"/>
      <c r="AM206" s="640"/>
      <c r="AN206" s="642"/>
      <c r="AO206" s="640"/>
      <c r="AP206" s="642"/>
      <c r="AQ206" s="640"/>
      <c r="AR206" s="642"/>
      <c r="AS206" s="640"/>
      <c r="AT206" s="642"/>
      <c r="AU206" s="640"/>
      <c r="AV206" s="642"/>
      <c r="AW206" s="640"/>
      <c r="AX206" s="642"/>
      <c r="AY206" s="640"/>
      <c r="AZ206" s="642"/>
      <c r="BA206" s="640"/>
      <c r="BB206" s="642"/>
      <c r="BC206" s="640"/>
      <c r="BD206" s="642"/>
      <c r="BE206" s="640"/>
      <c r="BF206" s="642"/>
      <c r="BG206" s="640"/>
      <c r="BH206" s="642"/>
      <c r="BI206" s="640"/>
      <c r="BJ206" s="642"/>
      <c r="BK206" s="640"/>
      <c r="BL206" s="642"/>
      <c r="BM206" s="640"/>
      <c r="BN206" s="642"/>
      <c r="BO206" s="640"/>
      <c r="BP206" s="642"/>
      <c r="BQ206" s="640"/>
      <c r="BR206" s="642"/>
      <c r="BS206" s="640"/>
      <c r="BT206" s="642"/>
      <c r="BU206" s="643">
        <f t="shared" si="7"/>
        <v>0</v>
      </c>
      <c r="BV206" s="644">
        <f t="shared" si="8"/>
        <v>0</v>
      </c>
      <c r="BW206" s="776">
        <f t="shared" si="9"/>
        <v>0</v>
      </c>
      <c r="BX206" s="644">
        <f t="shared" si="10"/>
        <v>0</v>
      </c>
      <c r="BY206" s="645"/>
      <c r="BZ206" s="338"/>
      <c r="CA206" s="338"/>
      <c r="CB206" s="338"/>
      <c r="CC206" s="338"/>
      <c r="CD206" s="338"/>
      <c r="CE206" s="338"/>
    </row>
    <row r="207" ht="15.75" customHeight="1">
      <c r="A207" s="821">
        <v>212.0</v>
      </c>
      <c r="B207" s="777"/>
      <c r="C207" s="501"/>
      <c r="D207" s="501"/>
      <c r="E207" s="501"/>
      <c r="F207" s="737"/>
      <c r="G207" s="773">
        <f t="shared" ref="G207:H207" si="212">K207+M207+O207+Q207+S207+U207+W207+Y207+AA207+AC207+AE207+AG207+AI207+AK207+AM207+AO207+AQ207+AS207+AU207+AW207+AY207+BA207+BC207+BE207+BG207+BI207+BK207+BM207+BO207+BQ207+BS207</f>
        <v>0</v>
      </c>
      <c r="H207" s="671">
        <f t="shared" si="212"/>
        <v>0</v>
      </c>
      <c r="I207" s="774">
        <f t="shared" si="6"/>
        <v>0</v>
      </c>
      <c r="J207" s="418"/>
      <c r="K207" s="640"/>
      <c r="L207" s="642"/>
      <c r="M207" s="640"/>
      <c r="N207" s="642"/>
      <c r="O207" s="640"/>
      <c r="P207" s="642"/>
      <c r="Q207" s="640"/>
      <c r="R207" s="642"/>
      <c r="S207" s="640"/>
      <c r="T207" s="642"/>
      <c r="U207" s="640"/>
      <c r="V207" s="642"/>
      <c r="W207" s="640"/>
      <c r="X207" s="642"/>
      <c r="Y207" s="640"/>
      <c r="Z207" s="642"/>
      <c r="AA207" s="640"/>
      <c r="AB207" s="642"/>
      <c r="AC207" s="640"/>
      <c r="AD207" s="642"/>
      <c r="AE207" s="640"/>
      <c r="AF207" s="642"/>
      <c r="AG207" s="640"/>
      <c r="AH207" s="642"/>
      <c r="AI207" s="640"/>
      <c r="AJ207" s="642"/>
      <c r="AK207" s="640"/>
      <c r="AL207" s="642"/>
      <c r="AM207" s="640"/>
      <c r="AN207" s="642"/>
      <c r="AO207" s="640"/>
      <c r="AP207" s="642"/>
      <c r="AQ207" s="640"/>
      <c r="AR207" s="642"/>
      <c r="AS207" s="640"/>
      <c r="AT207" s="642"/>
      <c r="AU207" s="640"/>
      <c r="AV207" s="642"/>
      <c r="AW207" s="640"/>
      <c r="AX207" s="642"/>
      <c r="AY207" s="640"/>
      <c r="AZ207" s="642"/>
      <c r="BA207" s="640"/>
      <c r="BB207" s="642"/>
      <c r="BC207" s="640"/>
      <c r="BD207" s="642"/>
      <c r="BE207" s="640"/>
      <c r="BF207" s="642"/>
      <c r="BG207" s="640"/>
      <c r="BH207" s="642"/>
      <c r="BI207" s="640"/>
      <c r="BJ207" s="642"/>
      <c r="BK207" s="640"/>
      <c r="BL207" s="642"/>
      <c r="BM207" s="640"/>
      <c r="BN207" s="642"/>
      <c r="BO207" s="640"/>
      <c r="BP207" s="642"/>
      <c r="BQ207" s="640"/>
      <c r="BR207" s="642"/>
      <c r="BS207" s="640"/>
      <c r="BT207" s="642"/>
      <c r="BU207" s="643">
        <f t="shared" si="7"/>
        <v>0</v>
      </c>
      <c r="BV207" s="644">
        <f t="shared" si="8"/>
        <v>0</v>
      </c>
      <c r="BW207" s="776">
        <f t="shared" si="9"/>
        <v>0</v>
      </c>
      <c r="BX207" s="644">
        <f t="shared" si="10"/>
        <v>0</v>
      </c>
      <c r="BY207" s="645"/>
      <c r="BZ207" s="338"/>
      <c r="CA207" s="338"/>
      <c r="CB207" s="338"/>
      <c r="CC207" s="338"/>
      <c r="CD207" s="338"/>
      <c r="CE207" s="338"/>
    </row>
    <row r="208" ht="15.75" customHeight="1">
      <c r="A208" s="821">
        <v>213.0</v>
      </c>
      <c r="B208" s="777"/>
      <c r="C208" s="501"/>
      <c r="D208" s="501"/>
      <c r="E208" s="501"/>
      <c r="F208" s="737"/>
      <c r="G208" s="773">
        <f t="shared" ref="G208:H208" si="213">K208+M208+O208+Q208+S208+U208+W208+Y208+AA208+AC208+AE208+AG208+AI208+AK208+AM208+AO208+AQ208+AS208+AU208+AW208+AY208+BA208+BC208+BE208+BG208+BI208+BK208+BM208+BO208+BQ208+BS208</f>
        <v>0</v>
      </c>
      <c r="H208" s="671">
        <f t="shared" si="213"/>
        <v>0</v>
      </c>
      <c r="I208" s="774">
        <f t="shared" si="6"/>
        <v>0</v>
      </c>
      <c r="J208" s="418"/>
      <c r="K208" s="640"/>
      <c r="L208" s="642"/>
      <c r="M208" s="640"/>
      <c r="N208" s="642"/>
      <c r="O208" s="640"/>
      <c r="P208" s="642"/>
      <c r="Q208" s="640"/>
      <c r="R208" s="642"/>
      <c r="S208" s="640"/>
      <c r="T208" s="642"/>
      <c r="U208" s="640"/>
      <c r="V208" s="642"/>
      <c r="W208" s="640"/>
      <c r="X208" s="642"/>
      <c r="Y208" s="640"/>
      <c r="Z208" s="642"/>
      <c r="AA208" s="640"/>
      <c r="AB208" s="642"/>
      <c r="AC208" s="640"/>
      <c r="AD208" s="642"/>
      <c r="AE208" s="640"/>
      <c r="AF208" s="642"/>
      <c r="AG208" s="640"/>
      <c r="AH208" s="642"/>
      <c r="AI208" s="640"/>
      <c r="AJ208" s="642"/>
      <c r="AK208" s="640"/>
      <c r="AL208" s="642"/>
      <c r="AM208" s="640"/>
      <c r="AN208" s="642"/>
      <c r="AO208" s="640"/>
      <c r="AP208" s="642"/>
      <c r="AQ208" s="640"/>
      <c r="AR208" s="642"/>
      <c r="AS208" s="640"/>
      <c r="AT208" s="642"/>
      <c r="AU208" s="640"/>
      <c r="AV208" s="642"/>
      <c r="AW208" s="640"/>
      <c r="AX208" s="642"/>
      <c r="AY208" s="640"/>
      <c r="AZ208" s="642"/>
      <c r="BA208" s="640"/>
      <c r="BB208" s="642"/>
      <c r="BC208" s="640"/>
      <c r="BD208" s="642"/>
      <c r="BE208" s="640"/>
      <c r="BF208" s="642"/>
      <c r="BG208" s="640"/>
      <c r="BH208" s="642"/>
      <c r="BI208" s="640"/>
      <c r="BJ208" s="642"/>
      <c r="BK208" s="640"/>
      <c r="BL208" s="642"/>
      <c r="BM208" s="640"/>
      <c r="BN208" s="642"/>
      <c r="BO208" s="640"/>
      <c r="BP208" s="642"/>
      <c r="BQ208" s="640"/>
      <c r="BR208" s="642"/>
      <c r="BS208" s="640"/>
      <c r="BT208" s="642"/>
      <c r="BU208" s="643">
        <f t="shared" si="7"/>
        <v>0</v>
      </c>
      <c r="BV208" s="644">
        <f t="shared" si="8"/>
        <v>0</v>
      </c>
      <c r="BW208" s="776">
        <f t="shared" si="9"/>
        <v>0</v>
      </c>
      <c r="BX208" s="644">
        <f t="shared" si="10"/>
        <v>0</v>
      </c>
      <c r="BY208" s="645"/>
      <c r="BZ208" s="338"/>
      <c r="CA208" s="338"/>
      <c r="CB208" s="338"/>
      <c r="CC208" s="338"/>
      <c r="CD208" s="338"/>
      <c r="CE208" s="338"/>
    </row>
    <row r="209" ht="15.75" customHeight="1">
      <c r="A209" s="821">
        <v>214.0</v>
      </c>
      <c r="B209" s="777"/>
      <c r="C209" s="501"/>
      <c r="D209" s="501"/>
      <c r="E209" s="501"/>
      <c r="F209" s="737"/>
      <c r="G209" s="773">
        <f t="shared" ref="G209:H209" si="214">K209+M209+O209+Q209+S209+U209+W209+Y209+AA209+AC209+AE209+AG209+AI209+AK209+AM209+AO209+AQ209+AS209+AU209+AW209+AY209+BA209+BC209+BE209+BG209+BI209+BK209+BM209+BO209+BQ209+BS209</f>
        <v>0</v>
      </c>
      <c r="H209" s="671">
        <f t="shared" si="214"/>
        <v>0</v>
      </c>
      <c r="I209" s="774">
        <f t="shared" si="6"/>
        <v>0</v>
      </c>
      <c r="J209" s="418"/>
      <c r="K209" s="640"/>
      <c r="L209" s="642"/>
      <c r="M209" s="640"/>
      <c r="N209" s="642"/>
      <c r="O209" s="640"/>
      <c r="P209" s="642"/>
      <c r="Q209" s="640"/>
      <c r="R209" s="642"/>
      <c r="S209" s="640"/>
      <c r="T209" s="642"/>
      <c r="U209" s="640"/>
      <c r="V209" s="642"/>
      <c r="W209" s="640"/>
      <c r="X209" s="642"/>
      <c r="Y209" s="640"/>
      <c r="Z209" s="642"/>
      <c r="AA209" s="640"/>
      <c r="AB209" s="642"/>
      <c r="AC209" s="640"/>
      <c r="AD209" s="642"/>
      <c r="AE209" s="640"/>
      <c r="AF209" s="642"/>
      <c r="AG209" s="640"/>
      <c r="AH209" s="642"/>
      <c r="AI209" s="640"/>
      <c r="AJ209" s="642"/>
      <c r="AK209" s="640"/>
      <c r="AL209" s="642"/>
      <c r="AM209" s="640"/>
      <c r="AN209" s="642"/>
      <c r="AO209" s="640"/>
      <c r="AP209" s="642"/>
      <c r="AQ209" s="640"/>
      <c r="AR209" s="642"/>
      <c r="AS209" s="640"/>
      <c r="AT209" s="642"/>
      <c r="AU209" s="640"/>
      <c r="AV209" s="642"/>
      <c r="AW209" s="640"/>
      <c r="AX209" s="642"/>
      <c r="AY209" s="640"/>
      <c r="AZ209" s="642"/>
      <c r="BA209" s="640"/>
      <c r="BB209" s="642"/>
      <c r="BC209" s="640"/>
      <c r="BD209" s="642"/>
      <c r="BE209" s="640"/>
      <c r="BF209" s="642"/>
      <c r="BG209" s="640"/>
      <c r="BH209" s="642"/>
      <c r="BI209" s="640"/>
      <c r="BJ209" s="642"/>
      <c r="BK209" s="640"/>
      <c r="BL209" s="642"/>
      <c r="BM209" s="640"/>
      <c r="BN209" s="642"/>
      <c r="BO209" s="640"/>
      <c r="BP209" s="642"/>
      <c r="BQ209" s="640"/>
      <c r="BR209" s="642"/>
      <c r="BS209" s="640"/>
      <c r="BT209" s="642"/>
      <c r="BU209" s="643">
        <f t="shared" si="7"/>
        <v>0</v>
      </c>
      <c r="BV209" s="644">
        <f t="shared" si="8"/>
        <v>0</v>
      </c>
      <c r="BW209" s="776">
        <f t="shared" si="9"/>
        <v>0</v>
      </c>
      <c r="BX209" s="644">
        <f t="shared" si="10"/>
        <v>0</v>
      </c>
      <c r="BY209" s="645"/>
      <c r="BZ209" s="338"/>
      <c r="CA209" s="338"/>
      <c r="CB209" s="338"/>
      <c r="CC209" s="338"/>
      <c r="CD209" s="338"/>
      <c r="CE209" s="338"/>
    </row>
    <row r="210" ht="15.75" customHeight="1">
      <c r="A210" s="821">
        <v>215.0</v>
      </c>
      <c r="B210" s="777"/>
      <c r="C210" s="501"/>
      <c r="D210" s="501"/>
      <c r="E210" s="501"/>
      <c r="F210" s="737"/>
      <c r="G210" s="773">
        <f t="shared" ref="G210:H210" si="215">K210+M210+O210+Q210+S210+U210+W210+Y210+AA210+AC210+AE210+AG210+AI210+AK210+AM210+AO210+AQ210+AS210+AU210+AW210+AY210+BA210+BC210+BE210+BG210+BI210+BK210+BM210+BO210+BQ210+BS210</f>
        <v>0</v>
      </c>
      <c r="H210" s="671">
        <f t="shared" si="215"/>
        <v>0</v>
      </c>
      <c r="I210" s="774">
        <f t="shared" si="6"/>
        <v>0</v>
      </c>
      <c r="J210" s="418"/>
      <c r="K210" s="640"/>
      <c r="L210" s="642"/>
      <c r="M210" s="640"/>
      <c r="N210" s="642"/>
      <c r="O210" s="640"/>
      <c r="P210" s="642"/>
      <c r="Q210" s="640"/>
      <c r="R210" s="642"/>
      <c r="S210" s="640"/>
      <c r="T210" s="642"/>
      <c r="U210" s="640"/>
      <c r="V210" s="642"/>
      <c r="W210" s="640"/>
      <c r="X210" s="642"/>
      <c r="Y210" s="640"/>
      <c r="Z210" s="642"/>
      <c r="AA210" s="640"/>
      <c r="AB210" s="642"/>
      <c r="AC210" s="640"/>
      <c r="AD210" s="642"/>
      <c r="AE210" s="640"/>
      <c r="AF210" s="642"/>
      <c r="AG210" s="640"/>
      <c r="AH210" s="642"/>
      <c r="AI210" s="640"/>
      <c r="AJ210" s="642"/>
      <c r="AK210" s="640"/>
      <c r="AL210" s="642"/>
      <c r="AM210" s="640"/>
      <c r="AN210" s="642"/>
      <c r="AO210" s="640"/>
      <c r="AP210" s="642"/>
      <c r="AQ210" s="640"/>
      <c r="AR210" s="642"/>
      <c r="AS210" s="640"/>
      <c r="AT210" s="642"/>
      <c r="AU210" s="640"/>
      <c r="AV210" s="642"/>
      <c r="AW210" s="640"/>
      <c r="AX210" s="642"/>
      <c r="AY210" s="640"/>
      <c r="AZ210" s="642"/>
      <c r="BA210" s="640"/>
      <c r="BB210" s="642"/>
      <c r="BC210" s="640"/>
      <c r="BD210" s="642"/>
      <c r="BE210" s="640"/>
      <c r="BF210" s="642"/>
      <c r="BG210" s="640"/>
      <c r="BH210" s="642"/>
      <c r="BI210" s="640"/>
      <c r="BJ210" s="642"/>
      <c r="BK210" s="640"/>
      <c r="BL210" s="642"/>
      <c r="BM210" s="640"/>
      <c r="BN210" s="642"/>
      <c r="BO210" s="640"/>
      <c r="BP210" s="642"/>
      <c r="BQ210" s="640"/>
      <c r="BR210" s="642"/>
      <c r="BS210" s="640"/>
      <c r="BT210" s="642"/>
      <c r="BU210" s="643">
        <f t="shared" si="7"/>
        <v>0</v>
      </c>
      <c r="BV210" s="644">
        <f t="shared" si="8"/>
        <v>0</v>
      </c>
      <c r="BW210" s="776">
        <f t="shared" si="9"/>
        <v>0</v>
      </c>
      <c r="BX210" s="644">
        <f t="shared" si="10"/>
        <v>0</v>
      </c>
      <c r="BY210" s="645"/>
      <c r="BZ210" s="338"/>
      <c r="CA210" s="338"/>
      <c r="CB210" s="338"/>
      <c r="CC210" s="338"/>
      <c r="CD210" s="338"/>
      <c r="CE210" s="338"/>
    </row>
    <row r="211" ht="15.75" customHeight="1">
      <c r="A211" s="821">
        <v>216.0</v>
      </c>
      <c r="B211" s="777"/>
      <c r="C211" s="501"/>
      <c r="D211" s="501"/>
      <c r="E211" s="501"/>
      <c r="F211" s="737"/>
      <c r="G211" s="773">
        <f t="shared" ref="G211:H211" si="216">K211+M211+O211+Q211+S211+U211+W211+Y211+AA211+AC211+AE211+AG211+AI211+AK211+AM211+AO211+AQ211+AS211+AU211+AW211+AY211+BA211+BC211+BE211+BG211+BI211+BK211+BM211+BO211+BQ211+BS211</f>
        <v>0</v>
      </c>
      <c r="H211" s="671">
        <f t="shared" si="216"/>
        <v>0</v>
      </c>
      <c r="I211" s="774">
        <f t="shared" si="6"/>
        <v>0</v>
      </c>
      <c r="J211" s="418"/>
      <c r="K211" s="640"/>
      <c r="L211" s="642"/>
      <c r="M211" s="640"/>
      <c r="N211" s="642"/>
      <c r="O211" s="640"/>
      <c r="P211" s="642"/>
      <c r="Q211" s="640"/>
      <c r="R211" s="642"/>
      <c r="S211" s="640"/>
      <c r="T211" s="642"/>
      <c r="U211" s="640"/>
      <c r="V211" s="642"/>
      <c r="W211" s="640"/>
      <c r="X211" s="642"/>
      <c r="Y211" s="640"/>
      <c r="Z211" s="642"/>
      <c r="AA211" s="640"/>
      <c r="AB211" s="642"/>
      <c r="AC211" s="640"/>
      <c r="AD211" s="642"/>
      <c r="AE211" s="640"/>
      <c r="AF211" s="642"/>
      <c r="AG211" s="640"/>
      <c r="AH211" s="642"/>
      <c r="AI211" s="640"/>
      <c r="AJ211" s="642"/>
      <c r="AK211" s="640"/>
      <c r="AL211" s="642"/>
      <c r="AM211" s="640"/>
      <c r="AN211" s="642"/>
      <c r="AO211" s="640"/>
      <c r="AP211" s="642"/>
      <c r="AQ211" s="640"/>
      <c r="AR211" s="642"/>
      <c r="AS211" s="640"/>
      <c r="AT211" s="642"/>
      <c r="AU211" s="640"/>
      <c r="AV211" s="642"/>
      <c r="AW211" s="640"/>
      <c r="AX211" s="642"/>
      <c r="AY211" s="640"/>
      <c r="AZ211" s="642"/>
      <c r="BA211" s="640"/>
      <c r="BB211" s="642"/>
      <c r="BC211" s="640"/>
      <c r="BD211" s="642"/>
      <c r="BE211" s="640"/>
      <c r="BF211" s="642"/>
      <c r="BG211" s="640"/>
      <c r="BH211" s="642"/>
      <c r="BI211" s="640"/>
      <c r="BJ211" s="642"/>
      <c r="BK211" s="640"/>
      <c r="BL211" s="642"/>
      <c r="BM211" s="640"/>
      <c r="BN211" s="642"/>
      <c r="BO211" s="640"/>
      <c r="BP211" s="642"/>
      <c r="BQ211" s="640"/>
      <c r="BR211" s="642"/>
      <c r="BS211" s="640"/>
      <c r="BT211" s="642"/>
      <c r="BU211" s="643">
        <f t="shared" si="7"/>
        <v>0</v>
      </c>
      <c r="BV211" s="644">
        <f t="shared" si="8"/>
        <v>0</v>
      </c>
      <c r="BW211" s="776">
        <f t="shared" si="9"/>
        <v>0</v>
      </c>
      <c r="BX211" s="644">
        <f t="shared" si="10"/>
        <v>0</v>
      </c>
      <c r="BY211" s="645"/>
      <c r="BZ211" s="338"/>
      <c r="CA211" s="338"/>
      <c r="CB211" s="338"/>
      <c r="CC211" s="338"/>
      <c r="CD211" s="338"/>
      <c r="CE211" s="338"/>
    </row>
    <row r="212" ht="15.75" customHeight="1">
      <c r="A212" s="821">
        <v>217.0</v>
      </c>
      <c r="B212" s="777"/>
      <c r="C212" s="501"/>
      <c r="D212" s="501"/>
      <c r="E212" s="501"/>
      <c r="F212" s="737"/>
      <c r="G212" s="773">
        <f t="shared" ref="G212:H212" si="217">K212+M212+O212+Q212+S212+U212+W212+Y212+AA212+AC212+AE212+AG212+AI212+AK212+AM212+AO212+AQ212+AS212+AU212+AW212+AY212+BA212+BC212+BE212+BG212+BI212+BK212+BM212+BO212+BQ212+BS212</f>
        <v>0</v>
      </c>
      <c r="H212" s="671">
        <f t="shared" si="217"/>
        <v>0</v>
      </c>
      <c r="I212" s="774">
        <f t="shared" si="6"/>
        <v>0</v>
      </c>
      <c r="J212" s="418"/>
      <c r="K212" s="640"/>
      <c r="L212" s="642"/>
      <c r="M212" s="640"/>
      <c r="N212" s="642"/>
      <c r="O212" s="640"/>
      <c r="P212" s="642"/>
      <c r="Q212" s="640"/>
      <c r="R212" s="642"/>
      <c r="S212" s="640"/>
      <c r="T212" s="642"/>
      <c r="U212" s="640"/>
      <c r="V212" s="642"/>
      <c r="W212" s="640"/>
      <c r="X212" s="642"/>
      <c r="Y212" s="640"/>
      <c r="Z212" s="642"/>
      <c r="AA212" s="640"/>
      <c r="AB212" s="642"/>
      <c r="AC212" s="640"/>
      <c r="AD212" s="642"/>
      <c r="AE212" s="640"/>
      <c r="AF212" s="642"/>
      <c r="AG212" s="640"/>
      <c r="AH212" s="642"/>
      <c r="AI212" s="640"/>
      <c r="AJ212" s="642"/>
      <c r="AK212" s="640"/>
      <c r="AL212" s="642"/>
      <c r="AM212" s="640"/>
      <c r="AN212" s="642"/>
      <c r="AO212" s="640"/>
      <c r="AP212" s="642"/>
      <c r="AQ212" s="640"/>
      <c r="AR212" s="642"/>
      <c r="AS212" s="640"/>
      <c r="AT212" s="642"/>
      <c r="AU212" s="640"/>
      <c r="AV212" s="642"/>
      <c r="AW212" s="640"/>
      <c r="AX212" s="642"/>
      <c r="AY212" s="640"/>
      <c r="AZ212" s="642"/>
      <c r="BA212" s="640"/>
      <c r="BB212" s="642"/>
      <c r="BC212" s="640"/>
      <c r="BD212" s="642"/>
      <c r="BE212" s="640"/>
      <c r="BF212" s="642"/>
      <c r="BG212" s="640"/>
      <c r="BH212" s="642"/>
      <c r="BI212" s="640"/>
      <c r="BJ212" s="642"/>
      <c r="BK212" s="640"/>
      <c r="BL212" s="642"/>
      <c r="BM212" s="640"/>
      <c r="BN212" s="642"/>
      <c r="BO212" s="640"/>
      <c r="BP212" s="642"/>
      <c r="BQ212" s="640"/>
      <c r="BR212" s="642"/>
      <c r="BS212" s="640"/>
      <c r="BT212" s="642"/>
      <c r="BU212" s="643">
        <f t="shared" si="7"/>
        <v>0</v>
      </c>
      <c r="BV212" s="644">
        <f t="shared" si="8"/>
        <v>0</v>
      </c>
      <c r="BW212" s="776">
        <f t="shared" si="9"/>
        <v>0</v>
      </c>
      <c r="BX212" s="644">
        <f t="shared" si="10"/>
        <v>0</v>
      </c>
      <c r="BY212" s="645"/>
      <c r="BZ212" s="338"/>
      <c r="CA212" s="338"/>
      <c r="CB212" s="338"/>
      <c r="CC212" s="338"/>
      <c r="CD212" s="338"/>
      <c r="CE212" s="338"/>
    </row>
    <row r="213" ht="15.75" customHeight="1">
      <c r="A213" s="821">
        <v>218.0</v>
      </c>
      <c r="B213" s="777"/>
      <c r="C213" s="501"/>
      <c r="D213" s="501"/>
      <c r="E213" s="501"/>
      <c r="F213" s="737"/>
      <c r="G213" s="773">
        <f t="shared" ref="G213:H213" si="218">K213+M213+O213+Q213+S213+U213+W213+Y213+AA213+AC213+AE213+AG213+AI213+AK213+AM213+AO213+AQ213+AS213+AU213+AW213+AY213+BA213+BC213+BE213+BG213+BI213+BK213+BM213+BO213+BQ213+BS213</f>
        <v>0</v>
      </c>
      <c r="H213" s="671">
        <f t="shared" si="218"/>
        <v>0</v>
      </c>
      <c r="I213" s="774">
        <f t="shared" si="6"/>
        <v>0</v>
      </c>
      <c r="J213" s="418"/>
      <c r="K213" s="640"/>
      <c r="L213" s="642"/>
      <c r="M213" s="640"/>
      <c r="N213" s="642"/>
      <c r="O213" s="640"/>
      <c r="P213" s="642"/>
      <c r="Q213" s="640"/>
      <c r="R213" s="642"/>
      <c r="S213" s="640"/>
      <c r="T213" s="642"/>
      <c r="U213" s="640"/>
      <c r="V213" s="642"/>
      <c r="W213" s="640"/>
      <c r="X213" s="642"/>
      <c r="Y213" s="640"/>
      <c r="Z213" s="642"/>
      <c r="AA213" s="640"/>
      <c r="AB213" s="642"/>
      <c r="AC213" s="640"/>
      <c r="AD213" s="642"/>
      <c r="AE213" s="640"/>
      <c r="AF213" s="642"/>
      <c r="AG213" s="640"/>
      <c r="AH213" s="642"/>
      <c r="AI213" s="640"/>
      <c r="AJ213" s="642"/>
      <c r="AK213" s="640"/>
      <c r="AL213" s="642"/>
      <c r="AM213" s="640"/>
      <c r="AN213" s="642"/>
      <c r="AO213" s="640"/>
      <c r="AP213" s="642"/>
      <c r="AQ213" s="640"/>
      <c r="AR213" s="642"/>
      <c r="AS213" s="640"/>
      <c r="AT213" s="642"/>
      <c r="AU213" s="640"/>
      <c r="AV213" s="642"/>
      <c r="AW213" s="640"/>
      <c r="AX213" s="642"/>
      <c r="AY213" s="640"/>
      <c r="AZ213" s="642"/>
      <c r="BA213" s="640"/>
      <c r="BB213" s="642"/>
      <c r="BC213" s="640"/>
      <c r="BD213" s="642"/>
      <c r="BE213" s="640"/>
      <c r="BF213" s="642"/>
      <c r="BG213" s="640"/>
      <c r="BH213" s="642"/>
      <c r="BI213" s="640"/>
      <c r="BJ213" s="642"/>
      <c r="BK213" s="640"/>
      <c r="BL213" s="642"/>
      <c r="BM213" s="640"/>
      <c r="BN213" s="642"/>
      <c r="BO213" s="640"/>
      <c r="BP213" s="642"/>
      <c r="BQ213" s="640"/>
      <c r="BR213" s="642"/>
      <c r="BS213" s="640"/>
      <c r="BT213" s="642"/>
      <c r="BU213" s="643">
        <f t="shared" si="7"/>
        <v>0</v>
      </c>
      <c r="BV213" s="644">
        <f t="shared" si="8"/>
        <v>0</v>
      </c>
      <c r="BW213" s="776">
        <f t="shared" si="9"/>
        <v>0</v>
      </c>
      <c r="BX213" s="644">
        <f t="shared" si="10"/>
        <v>0</v>
      </c>
      <c r="BY213" s="645"/>
      <c r="BZ213" s="338"/>
      <c r="CA213" s="338"/>
      <c r="CB213" s="338"/>
      <c r="CC213" s="338"/>
      <c r="CD213" s="338"/>
      <c r="CE213" s="338"/>
    </row>
    <row r="214" ht="15.75" customHeight="1">
      <c r="A214" s="821">
        <v>219.0</v>
      </c>
      <c r="B214" s="777"/>
      <c r="C214" s="501"/>
      <c r="D214" s="501"/>
      <c r="E214" s="501"/>
      <c r="F214" s="737"/>
      <c r="G214" s="773">
        <f t="shared" ref="G214:H214" si="219">K214+M214+O214+Q214+S214+U214+W214+Y214+AA214+AC214+AE214+AG214+AI214+AK214+AM214+AO214+AQ214+AS214+AU214+AW214+AY214+BA214+BC214+BE214+BG214+BI214+BK214+BM214+BO214+BQ214+BS214</f>
        <v>0</v>
      </c>
      <c r="H214" s="671">
        <f t="shared" si="219"/>
        <v>0</v>
      </c>
      <c r="I214" s="774">
        <f t="shared" si="6"/>
        <v>0</v>
      </c>
      <c r="J214" s="418"/>
      <c r="K214" s="640"/>
      <c r="L214" s="642"/>
      <c r="M214" s="640"/>
      <c r="N214" s="642"/>
      <c r="O214" s="640"/>
      <c r="P214" s="642"/>
      <c r="Q214" s="640"/>
      <c r="R214" s="642"/>
      <c r="S214" s="640"/>
      <c r="T214" s="642"/>
      <c r="U214" s="640"/>
      <c r="V214" s="642"/>
      <c r="W214" s="640"/>
      <c r="X214" s="642"/>
      <c r="Y214" s="640"/>
      <c r="Z214" s="642"/>
      <c r="AA214" s="640"/>
      <c r="AB214" s="642"/>
      <c r="AC214" s="640"/>
      <c r="AD214" s="642"/>
      <c r="AE214" s="640"/>
      <c r="AF214" s="642"/>
      <c r="AG214" s="640"/>
      <c r="AH214" s="642"/>
      <c r="AI214" s="640"/>
      <c r="AJ214" s="642"/>
      <c r="AK214" s="640"/>
      <c r="AL214" s="642"/>
      <c r="AM214" s="640"/>
      <c r="AN214" s="642"/>
      <c r="AO214" s="640"/>
      <c r="AP214" s="642"/>
      <c r="AQ214" s="640"/>
      <c r="AR214" s="642"/>
      <c r="AS214" s="640"/>
      <c r="AT214" s="642"/>
      <c r="AU214" s="640"/>
      <c r="AV214" s="642"/>
      <c r="AW214" s="640"/>
      <c r="AX214" s="642"/>
      <c r="AY214" s="640"/>
      <c r="AZ214" s="642"/>
      <c r="BA214" s="640"/>
      <c r="BB214" s="642"/>
      <c r="BC214" s="640"/>
      <c r="BD214" s="642"/>
      <c r="BE214" s="640"/>
      <c r="BF214" s="642"/>
      <c r="BG214" s="640"/>
      <c r="BH214" s="642"/>
      <c r="BI214" s="640"/>
      <c r="BJ214" s="642"/>
      <c r="BK214" s="640"/>
      <c r="BL214" s="642"/>
      <c r="BM214" s="640"/>
      <c r="BN214" s="642"/>
      <c r="BO214" s="640"/>
      <c r="BP214" s="642"/>
      <c r="BQ214" s="640"/>
      <c r="BR214" s="642"/>
      <c r="BS214" s="640"/>
      <c r="BT214" s="642"/>
      <c r="BU214" s="643">
        <f t="shared" si="7"/>
        <v>0</v>
      </c>
      <c r="BV214" s="644">
        <f t="shared" si="8"/>
        <v>0</v>
      </c>
      <c r="BW214" s="776">
        <f t="shared" si="9"/>
        <v>0</v>
      </c>
      <c r="BX214" s="644">
        <f t="shared" si="10"/>
        <v>0</v>
      </c>
      <c r="BY214" s="645"/>
      <c r="BZ214" s="338"/>
      <c r="CA214" s="338"/>
      <c r="CB214" s="338"/>
      <c r="CC214" s="338"/>
      <c r="CD214" s="338"/>
      <c r="CE214" s="338"/>
    </row>
    <row r="215" ht="15.75" customHeight="1">
      <c r="A215" s="821">
        <v>220.0</v>
      </c>
      <c r="B215" s="777"/>
      <c r="C215" s="501"/>
      <c r="D215" s="501"/>
      <c r="E215" s="501"/>
      <c r="F215" s="737"/>
      <c r="G215" s="773">
        <f t="shared" ref="G215:H215" si="220">K215+M215+O215+Q215+S215+U215+W215+Y215+AA215+AC215+AE215+AG215+AI215+AK215+AM215+AO215+AQ215+AS215+AU215+AW215+AY215+BA215+BC215+BE215+BG215+BI215+BK215+BM215+BO215+BQ215+BS215</f>
        <v>0</v>
      </c>
      <c r="H215" s="671">
        <f t="shared" si="220"/>
        <v>0</v>
      </c>
      <c r="I215" s="774">
        <f t="shared" si="6"/>
        <v>0</v>
      </c>
      <c r="J215" s="418"/>
      <c r="K215" s="640"/>
      <c r="L215" s="642"/>
      <c r="M215" s="640"/>
      <c r="N215" s="642"/>
      <c r="O215" s="640"/>
      <c r="P215" s="642"/>
      <c r="Q215" s="640"/>
      <c r="R215" s="642"/>
      <c r="S215" s="640"/>
      <c r="T215" s="642"/>
      <c r="U215" s="640"/>
      <c r="V215" s="642"/>
      <c r="W215" s="640"/>
      <c r="X215" s="642"/>
      <c r="Y215" s="640"/>
      <c r="Z215" s="642"/>
      <c r="AA215" s="640"/>
      <c r="AB215" s="642"/>
      <c r="AC215" s="640"/>
      <c r="AD215" s="642"/>
      <c r="AE215" s="640"/>
      <c r="AF215" s="642"/>
      <c r="AG215" s="640"/>
      <c r="AH215" s="642"/>
      <c r="AI215" s="640"/>
      <c r="AJ215" s="642"/>
      <c r="AK215" s="640"/>
      <c r="AL215" s="642"/>
      <c r="AM215" s="640"/>
      <c r="AN215" s="642"/>
      <c r="AO215" s="640"/>
      <c r="AP215" s="642"/>
      <c r="AQ215" s="640"/>
      <c r="AR215" s="642"/>
      <c r="AS215" s="640"/>
      <c r="AT215" s="642"/>
      <c r="AU215" s="640"/>
      <c r="AV215" s="642"/>
      <c r="AW215" s="640"/>
      <c r="AX215" s="642"/>
      <c r="AY215" s="640"/>
      <c r="AZ215" s="642"/>
      <c r="BA215" s="640"/>
      <c r="BB215" s="642"/>
      <c r="BC215" s="640"/>
      <c r="BD215" s="642"/>
      <c r="BE215" s="640"/>
      <c r="BF215" s="642"/>
      <c r="BG215" s="640"/>
      <c r="BH215" s="642"/>
      <c r="BI215" s="640"/>
      <c r="BJ215" s="642"/>
      <c r="BK215" s="640"/>
      <c r="BL215" s="642"/>
      <c r="BM215" s="640"/>
      <c r="BN215" s="642"/>
      <c r="BO215" s="640"/>
      <c r="BP215" s="642"/>
      <c r="BQ215" s="640"/>
      <c r="BR215" s="642"/>
      <c r="BS215" s="640"/>
      <c r="BT215" s="642"/>
      <c r="BU215" s="643">
        <f t="shared" si="7"/>
        <v>0</v>
      </c>
      <c r="BV215" s="644">
        <f t="shared" si="8"/>
        <v>0</v>
      </c>
      <c r="BW215" s="776">
        <f t="shared" si="9"/>
        <v>0</v>
      </c>
      <c r="BX215" s="644">
        <f t="shared" si="10"/>
        <v>0</v>
      </c>
      <c r="BY215" s="645"/>
      <c r="BZ215" s="338"/>
      <c r="CA215" s="338"/>
      <c r="CB215" s="338"/>
      <c r="CC215" s="338"/>
      <c r="CD215" s="338"/>
      <c r="CE215" s="338"/>
    </row>
    <row r="216" ht="15.75" customHeight="1">
      <c r="A216" s="821">
        <v>221.0</v>
      </c>
      <c r="B216" s="777"/>
      <c r="C216" s="501"/>
      <c r="D216" s="501"/>
      <c r="E216" s="501"/>
      <c r="F216" s="737"/>
      <c r="G216" s="773">
        <f t="shared" ref="G216:H216" si="221">K216+M216+O216+Q216+S216+U216+W216+Y216+AA216+AC216+AE216+AG216+AI216+AK216+AM216+AO216+AQ216+AS216+AU216+AW216+AY216+BA216+BC216+BE216+BG216+BI216+BK216+BM216+BO216+BQ216+BS216</f>
        <v>0</v>
      </c>
      <c r="H216" s="671">
        <f t="shared" si="221"/>
        <v>0</v>
      </c>
      <c r="I216" s="774">
        <f t="shared" si="6"/>
        <v>0</v>
      </c>
      <c r="J216" s="418"/>
      <c r="K216" s="640"/>
      <c r="L216" s="642"/>
      <c r="M216" s="640"/>
      <c r="N216" s="642"/>
      <c r="O216" s="640"/>
      <c r="P216" s="642"/>
      <c r="Q216" s="640"/>
      <c r="R216" s="642"/>
      <c r="S216" s="640"/>
      <c r="T216" s="642"/>
      <c r="U216" s="640"/>
      <c r="V216" s="642"/>
      <c r="W216" s="640"/>
      <c r="X216" s="642"/>
      <c r="Y216" s="640"/>
      <c r="Z216" s="642"/>
      <c r="AA216" s="640"/>
      <c r="AB216" s="642"/>
      <c r="AC216" s="640"/>
      <c r="AD216" s="642"/>
      <c r="AE216" s="640"/>
      <c r="AF216" s="642"/>
      <c r="AG216" s="640"/>
      <c r="AH216" s="642"/>
      <c r="AI216" s="640"/>
      <c r="AJ216" s="642"/>
      <c r="AK216" s="640"/>
      <c r="AL216" s="642"/>
      <c r="AM216" s="640"/>
      <c r="AN216" s="642"/>
      <c r="AO216" s="640"/>
      <c r="AP216" s="642"/>
      <c r="AQ216" s="640"/>
      <c r="AR216" s="642"/>
      <c r="AS216" s="640"/>
      <c r="AT216" s="642"/>
      <c r="AU216" s="640"/>
      <c r="AV216" s="642"/>
      <c r="AW216" s="640"/>
      <c r="AX216" s="642"/>
      <c r="AY216" s="640"/>
      <c r="AZ216" s="642"/>
      <c r="BA216" s="640"/>
      <c r="BB216" s="642"/>
      <c r="BC216" s="640"/>
      <c r="BD216" s="642"/>
      <c r="BE216" s="640"/>
      <c r="BF216" s="642"/>
      <c r="BG216" s="640"/>
      <c r="BH216" s="642"/>
      <c r="BI216" s="640"/>
      <c r="BJ216" s="642"/>
      <c r="BK216" s="640"/>
      <c r="BL216" s="642"/>
      <c r="BM216" s="640"/>
      <c r="BN216" s="642"/>
      <c r="BO216" s="640"/>
      <c r="BP216" s="642"/>
      <c r="BQ216" s="640"/>
      <c r="BR216" s="642"/>
      <c r="BS216" s="640"/>
      <c r="BT216" s="642"/>
      <c r="BU216" s="643">
        <f t="shared" si="7"/>
        <v>0</v>
      </c>
      <c r="BV216" s="644">
        <f t="shared" si="8"/>
        <v>0</v>
      </c>
      <c r="BW216" s="776">
        <f t="shared" si="9"/>
        <v>0</v>
      </c>
      <c r="BX216" s="644">
        <f t="shared" si="10"/>
        <v>0</v>
      </c>
      <c r="BY216" s="645"/>
      <c r="BZ216" s="338"/>
      <c r="CA216" s="338"/>
      <c r="CB216" s="338"/>
      <c r="CC216" s="338"/>
      <c r="CD216" s="338"/>
      <c r="CE216" s="338"/>
    </row>
    <row r="217" ht="15.75" customHeight="1">
      <c r="A217" s="821">
        <v>222.0</v>
      </c>
      <c r="B217" s="777"/>
      <c r="C217" s="501"/>
      <c r="D217" s="501"/>
      <c r="E217" s="501"/>
      <c r="F217" s="737"/>
      <c r="G217" s="773">
        <f t="shared" ref="G217:H217" si="222">K217+M217+O217+Q217+S217+U217+W217+Y217+AA217+AC217+AE217+AG217+AI217+AK217+AM217+AO217+AQ217+AS217+AU217+AW217+AY217+BA217+BC217+BE217+BG217+BI217+BK217+BM217+BO217+BQ217+BS217</f>
        <v>0</v>
      </c>
      <c r="H217" s="671">
        <f t="shared" si="222"/>
        <v>0</v>
      </c>
      <c r="I217" s="774">
        <f t="shared" si="6"/>
        <v>0</v>
      </c>
      <c r="J217" s="418"/>
      <c r="K217" s="640"/>
      <c r="L217" s="642"/>
      <c r="M217" s="640"/>
      <c r="N217" s="642"/>
      <c r="O217" s="640"/>
      <c r="P217" s="642"/>
      <c r="Q217" s="640"/>
      <c r="R217" s="642"/>
      <c r="S217" s="640"/>
      <c r="T217" s="642"/>
      <c r="U217" s="640"/>
      <c r="V217" s="642"/>
      <c r="W217" s="640"/>
      <c r="X217" s="642"/>
      <c r="Y217" s="640"/>
      <c r="Z217" s="642"/>
      <c r="AA217" s="640"/>
      <c r="AB217" s="642"/>
      <c r="AC217" s="640"/>
      <c r="AD217" s="642"/>
      <c r="AE217" s="640"/>
      <c r="AF217" s="642"/>
      <c r="AG217" s="640"/>
      <c r="AH217" s="642"/>
      <c r="AI217" s="640"/>
      <c r="AJ217" s="642"/>
      <c r="AK217" s="640"/>
      <c r="AL217" s="642"/>
      <c r="AM217" s="640"/>
      <c r="AN217" s="642"/>
      <c r="AO217" s="640"/>
      <c r="AP217" s="642"/>
      <c r="AQ217" s="640"/>
      <c r="AR217" s="642"/>
      <c r="AS217" s="640"/>
      <c r="AT217" s="642"/>
      <c r="AU217" s="640"/>
      <c r="AV217" s="642"/>
      <c r="AW217" s="640"/>
      <c r="AX217" s="642"/>
      <c r="AY217" s="640"/>
      <c r="AZ217" s="642"/>
      <c r="BA217" s="640"/>
      <c r="BB217" s="642"/>
      <c r="BC217" s="640"/>
      <c r="BD217" s="642"/>
      <c r="BE217" s="640"/>
      <c r="BF217" s="642"/>
      <c r="BG217" s="640"/>
      <c r="BH217" s="642"/>
      <c r="BI217" s="640"/>
      <c r="BJ217" s="642"/>
      <c r="BK217" s="640"/>
      <c r="BL217" s="642"/>
      <c r="BM217" s="640"/>
      <c r="BN217" s="642"/>
      <c r="BO217" s="640"/>
      <c r="BP217" s="642"/>
      <c r="BQ217" s="640"/>
      <c r="BR217" s="642"/>
      <c r="BS217" s="640"/>
      <c r="BT217" s="642"/>
      <c r="BU217" s="643">
        <f t="shared" si="7"/>
        <v>0</v>
      </c>
      <c r="BV217" s="644">
        <f t="shared" si="8"/>
        <v>0</v>
      </c>
      <c r="BW217" s="776">
        <f t="shared" si="9"/>
        <v>0</v>
      </c>
      <c r="BX217" s="644">
        <f t="shared" si="10"/>
        <v>0</v>
      </c>
      <c r="BY217" s="645"/>
      <c r="BZ217" s="338"/>
      <c r="CA217" s="338"/>
      <c r="CB217" s="338"/>
      <c r="CC217" s="338"/>
      <c r="CD217" s="338"/>
      <c r="CE217" s="338"/>
    </row>
    <row r="218" ht="15.75" customHeight="1">
      <c r="A218" s="821">
        <v>223.0</v>
      </c>
      <c r="B218" s="777"/>
      <c r="C218" s="501"/>
      <c r="D218" s="501"/>
      <c r="E218" s="501"/>
      <c r="F218" s="737"/>
      <c r="G218" s="773">
        <f t="shared" ref="G218:H218" si="223">K218+M218+O218+Q218+S218+U218+W218+Y218+AA218+AC218+AE218+AG218+AI218+AK218+AM218+AO218+AQ218+AS218+AU218+AW218+AY218+BA218+BC218+BE218+BG218+BI218+BK218+BM218+BO218+BQ218+BS218</f>
        <v>0</v>
      </c>
      <c r="H218" s="671">
        <f t="shared" si="223"/>
        <v>0</v>
      </c>
      <c r="I218" s="774">
        <f t="shared" si="6"/>
        <v>0</v>
      </c>
      <c r="J218" s="418"/>
      <c r="K218" s="640"/>
      <c r="L218" s="642"/>
      <c r="M218" s="640"/>
      <c r="N218" s="642"/>
      <c r="O218" s="640"/>
      <c r="P218" s="642"/>
      <c r="Q218" s="640"/>
      <c r="R218" s="642"/>
      <c r="S218" s="640"/>
      <c r="T218" s="642"/>
      <c r="U218" s="640"/>
      <c r="V218" s="642"/>
      <c r="W218" s="640"/>
      <c r="X218" s="642"/>
      <c r="Y218" s="640"/>
      <c r="Z218" s="642"/>
      <c r="AA218" s="640"/>
      <c r="AB218" s="642"/>
      <c r="AC218" s="640"/>
      <c r="AD218" s="642"/>
      <c r="AE218" s="640"/>
      <c r="AF218" s="642"/>
      <c r="AG218" s="640"/>
      <c r="AH218" s="642"/>
      <c r="AI218" s="640"/>
      <c r="AJ218" s="642"/>
      <c r="AK218" s="640"/>
      <c r="AL218" s="642"/>
      <c r="AM218" s="640"/>
      <c r="AN218" s="642"/>
      <c r="AO218" s="640"/>
      <c r="AP218" s="642"/>
      <c r="AQ218" s="640"/>
      <c r="AR218" s="642"/>
      <c r="AS218" s="640"/>
      <c r="AT218" s="642"/>
      <c r="AU218" s="640"/>
      <c r="AV218" s="642"/>
      <c r="AW218" s="640"/>
      <c r="AX218" s="642"/>
      <c r="AY218" s="640"/>
      <c r="AZ218" s="642"/>
      <c r="BA218" s="640"/>
      <c r="BB218" s="642"/>
      <c r="BC218" s="640"/>
      <c r="BD218" s="642"/>
      <c r="BE218" s="640"/>
      <c r="BF218" s="642"/>
      <c r="BG218" s="640"/>
      <c r="BH218" s="642"/>
      <c r="BI218" s="640"/>
      <c r="BJ218" s="642"/>
      <c r="BK218" s="640"/>
      <c r="BL218" s="642"/>
      <c r="BM218" s="640"/>
      <c r="BN218" s="642"/>
      <c r="BO218" s="640"/>
      <c r="BP218" s="642"/>
      <c r="BQ218" s="640"/>
      <c r="BR218" s="642"/>
      <c r="BS218" s="640"/>
      <c r="BT218" s="642"/>
      <c r="BU218" s="643">
        <f t="shared" si="7"/>
        <v>0</v>
      </c>
      <c r="BV218" s="644">
        <f t="shared" si="8"/>
        <v>0</v>
      </c>
      <c r="BW218" s="776">
        <f t="shared" si="9"/>
        <v>0</v>
      </c>
      <c r="BX218" s="644">
        <f t="shared" si="10"/>
        <v>0</v>
      </c>
      <c r="BY218" s="645"/>
      <c r="BZ218" s="338"/>
      <c r="CA218" s="338"/>
      <c r="CB218" s="338"/>
      <c r="CC218" s="338"/>
      <c r="CD218" s="338"/>
      <c r="CE218" s="338"/>
    </row>
    <row r="219" ht="15.75" customHeight="1">
      <c r="A219" s="821">
        <v>224.0</v>
      </c>
      <c r="B219" s="777"/>
      <c r="C219" s="501"/>
      <c r="D219" s="501"/>
      <c r="E219" s="501"/>
      <c r="F219" s="737"/>
      <c r="G219" s="773">
        <f t="shared" ref="G219:H219" si="224">K219+M219+O219+Q219+S219+U219+W219+Y219+AA219+AC219+AE219+AG219+AI219+AK219+AM219+AO219+AQ219+AS219+AU219+AW219+AY219+BA219+BC219+BE219+BG219+BI219+BK219+BM219+BO219+BQ219+BS219</f>
        <v>0</v>
      </c>
      <c r="H219" s="671">
        <f t="shared" si="224"/>
        <v>0</v>
      </c>
      <c r="I219" s="774">
        <f t="shared" si="6"/>
        <v>0</v>
      </c>
      <c r="J219" s="418"/>
      <c r="K219" s="640"/>
      <c r="L219" s="642"/>
      <c r="M219" s="640"/>
      <c r="N219" s="642"/>
      <c r="O219" s="640"/>
      <c r="P219" s="642"/>
      <c r="Q219" s="640"/>
      <c r="R219" s="642"/>
      <c r="S219" s="640"/>
      <c r="T219" s="642"/>
      <c r="U219" s="640"/>
      <c r="V219" s="642"/>
      <c r="W219" s="640"/>
      <c r="X219" s="642"/>
      <c r="Y219" s="640"/>
      <c r="Z219" s="642"/>
      <c r="AA219" s="640"/>
      <c r="AB219" s="642"/>
      <c r="AC219" s="640"/>
      <c r="AD219" s="642"/>
      <c r="AE219" s="640"/>
      <c r="AF219" s="642"/>
      <c r="AG219" s="640"/>
      <c r="AH219" s="642"/>
      <c r="AI219" s="640"/>
      <c r="AJ219" s="642"/>
      <c r="AK219" s="640"/>
      <c r="AL219" s="642"/>
      <c r="AM219" s="640"/>
      <c r="AN219" s="642"/>
      <c r="AO219" s="640"/>
      <c r="AP219" s="642"/>
      <c r="AQ219" s="640"/>
      <c r="AR219" s="642"/>
      <c r="AS219" s="640"/>
      <c r="AT219" s="642"/>
      <c r="AU219" s="640"/>
      <c r="AV219" s="642"/>
      <c r="AW219" s="640"/>
      <c r="AX219" s="642"/>
      <c r="AY219" s="640"/>
      <c r="AZ219" s="642"/>
      <c r="BA219" s="640"/>
      <c r="BB219" s="642"/>
      <c r="BC219" s="640"/>
      <c r="BD219" s="642"/>
      <c r="BE219" s="640"/>
      <c r="BF219" s="642"/>
      <c r="BG219" s="640"/>
      <c r="BH219" s="642"/>
      <c r="BI219" s="640"/>
      <c r="BJ219" s="642"/>
      <c r="BK219" s="640"/>
      <c r="BL219" s="642"/>
      <c r="BM219" s="640"/>
      <c r="BN219" s="642"/>
      <c r="BO219" s="640"/>
      <c r="BP219" s="642"/>
      <c r="BQ219" s="640"/>
      <c r="BR219" s="642"/>
      <c r="BS219" s="640"/>
      <c r="BT219" s="642"/>
      <c r="BU219" s="643">
        <f t="shared" si="7"/>
        <v>0</v>
      </c>
      <c r="BV219" s="644">
        <f t="shared" si="8"/>
        <v>0</v>
      </c>
      <c r="BW219" s="776">
        <f t="shared" si="9"/>
        <v>0</v>
      </c>
      <c r="BX219" s="644">
        <f t="shared" si="10"/>
        <v>0</v>
      </c>
      <c r="BY219" s="645"/>
      <c r="BZ219" s="338"/>
      <c r="CA219" s="338"/>
      <c r="CB219" s="338"/>
      <c r="CC219" s="338"/>
      <c r="CD219" s="338"/>
      <c r="CE219" s="338"/>
    </row>
    <row r="220" ht="15.75" customHeight="1">
      <c r="A220" s="821">
        <v>225.0</v>
      </c>
      <c r="B220" s="777"/>
      <c r="C220" s="501"/>
      <c r="D220" s="501"/>
      <c r="E220" s="501"/>
      <c r="F220" s="737"/>
      <c r="G220" s="773">
        <f t="shared" ref="G220:H220" si="225">K220+M220+O220+Q220+S220+U220+W220+Y220+AA220+AC220+AE220+AG220+AI220+AK220+AM220+AO220+AQ220+AS220+AU220+AW220+AY220+BA220+BC220+BE220+BG220+BI220+BK220+BM220+BO220+BQ220+BS220</f>
        <v>0</v>
      </c>
      <c r="H220" s="671">
        <f t="shared" si="225"/>
        <v>0</v>
      </c>
      <c r="I220" s="774">
        <f t="shared" si="6"/>
        <v>0</v>
      </c>
      <c r="J220" s="418"/>
      <c r="K220" s="640"/>
      <c r="L220" s="642"/>
      <c r="M220" s="640"/>
      <c r="N220" s="642"/>
      <c r="O220" s="640"/>
      <c r="P220" s="642"/>
      <c r="Q220" s="640"/>
      <c r="R220" s="642"/>
      <c r="S220" s="640"/>
      <c r="T220" s="642"/>
      <c r="U220" s="640"/>
      <c r="V220" s="642"/>
      <c r="W220" s="640"/>
      <c r="X220" s="642"/>
      <c r="Y220" s="640"/>
      <c r="Z220" s="642"/>
      <c r="AA220" s="640"/>
      <c r="AB220" s="642"/>
      <c r="AC220" s="640"/>
      <c r="AD220" s="642"/>
      <c r="AE220" s="640"/>
      <c r="AF220" s="642"/>
      <c r="AG220" s="640"/>
      <c r="AH220" s="642"/>
      <c r="AI220" s="640"/>
      <c r="AJ220" s="642"/>
      <c r="AK220" s="640"/>
      <c r="AL220" s="642"/>
      <c r="AM220" s="640"/>
      <c r="AN220" s="642"/>
      <c r="AO220" s="640"/>
      <c r="AP220" s="642"/>
      <c r="AQ220" s="640"/>
      <c r="AR220" s="642"/>
      <c r="AS220" s="640"/>
      <c r="AT220" s="642"/>
      <c r="AU220" s="640"/>
      <c r="AV220" s="642"/>
      <c r="AW220" s="640"/>
      <c r="AX220" s="642"/>
      <c r="AY220" s="640"/>
      <c r="AZ220" s="642"/>
      <c r="BA220" s="640"/>
      <c r="BB220" s="642"/>
      <c r="BC220" s="640"/>
      <c r="BD220" s="642"/>
      <c r="BE220" s="640"/>
      <c r="BF220" s="642"/>
      <c r="BG220" s="640"/>
      <c r="BH220" s="642"/>
      <c r="BI220" s="640"/>
      <c r="BJ220" s="642"/>
      <c r="BK220" s="640"/>
      <c r="BL220" s="642"/>
      <c r="BM220" s="640"/>
      <c r="BN220" s="642"/>
      <c r="BO220" s="640"/>
      <c r="BP220" s="642"/>
      <c r="BQ220" s="640"/>
      <c r="BR220" s="642"/>
      <c r="BS220" s="640"/>
      <c r="BT220" s="642"/>
      <c r="BU220" s="643">
        <f t="shared" si="7"/>
        <v>0</v>
      </c>
      <c r="BV220" s="644">
        <f t="shared" si="8"/>
        <v>0</v>
      </c>
      <c r="BW220" s="776">
        <f t="shared" si="9"/>
        <v>0</v>
      </c>
      <c r="BX220" s="644">
        <f t="shared" si="10"/>
        <v>0</v>
      </c>
      <c r="BY220" s="645"/>
      <c r="BZ220" s="338"/>
      <c r="CA220" s="338"/>
      <c r="CB220" s="338"/>
      <c r="CC220" s="338"/>
      <c r="CD220" s="338"/>
      <c r="CE220" s="338"/>
    </row>
    <row r="221" ht="15.75" customHeight="1">
      <c r="A221" s="821">
        <v>226.0</v>
      </c>
      <c r="B221" s="777"/>
      <c r="C221" s="501"/>
      <c r="D221" s="501"/>
      <c r="E221" s="501"/>
      <c r="F221" s="737"/>
      <c r="G221" s="773">
        <f t="shared" ref="G221:H221" si="226">K221+M221+O221+Q221+S221+U221+W221+Y221+AA221+AC221+AE221+AG221+AI221+AK221+AM221+AO221+AQ221+AS221+AU221+AW221+AY221+BA221+BC221+BE221+BG221+BI221+BK221+BM221+BO221+BQ221+BS221</f>
        <v>0</v>
      </c>
      <c r="H221" s="671">
        <f t="shared" si="226"/>
        <v>0</v>
      </c>
      <c r="I221" s="774">
        <f t="shared" si="6"/>
        <v>0</v>
      </c>
      <c r="J221" s="418"/>
      <c r="K221" s="640"/>
      <c r="L221" s="642"/>
      <c r="M221" s="640"/>
      <c r="N221" s="642"/>
      <c r="O221" s="640"/>
      <c r="P221" s="642"/>
      <c r="Q221" s="640"/>
      <c r="R221" s="642"/>
      <c r="S221" s="640"/>
      <c r="T221" s="642"/>
      <c r="U221" s="640"/>
      <c r="V221" s="642"/>
      <c r="W221" s="640"/>
      <c r="X221" s="642"/>
      <c r="Y221" s="640"/>
      <c r="Z221" s="642"/>
      <c r="AA221" s="640"/>
      <c r="AB221" s="642"/>
      <c r="AC221" s="640"/>
      <c r="AD221" s="642"/>
      <c r="AE221" s="640"/>
      <c r="AF221" s="642"/>
      <c r="AG221" s="640"/>
      <c r="AH221" s="642"/>
      <c r="AI221" s="640"/>
      <c r="AJ221" s="642"/>
      <c r="AK221" s="640"/>
      <c r="AL221" s="642"/>
      <c r="AM221" s="640"/>
      <c r="AN221" s="642"/>
      <c r="AO221" s="640"/>
      <c r="AP221" s="642"/>
      <c r="AQ221" s="640"/>
      <c r="AR221" s="642"/>
      <c r="AS221" s="640"/>
      <c r="AT221" s="642"/>
      <c r="AU221" s="640"/>
      <c r="AV221" s="642"/>
      <c r="AW221" s="640"/>
      <c r="AX221" s="642"/>
      <c r="AY221" s="640"/>
      <c r="AZ221" s="642"/>
      <c r="BA221" s="640"/>
      <c r="BB221" s="642"/>
      <c r="BC221" s="640"/>
      <c r="BD221" s="642"/>
      <c r="BE221" s="640"/>
      <c r="BF221" s="642"/>
      <c r="BG221" s="640"/>
      <c r="BH221" s="642"/>
      <c r="BI221" s="640"/>
      <c r="BJ221" s="642"/>
      <c r="BK221" s="640"/>
      <c r="BL221" s="642"/>
      <c r="BM221" s="640"/>
      <c r="BN221" s="642"/>
      <c r="BO221" s="640"/>
      <c r="BP221" s="642"/>
      <c r="BQ221" s="640"/>
      <c r="BR221" s="642"/>
      <c r="BS221" s="640"/>
      <c r="BT221" s="642"/>
      <c r="BU221" s="643">
        <f t="shared" si="7"/>
        <v>0</v>
      </c>
      <c r="BV221" s="644">
        <f t="shared" si="8"/>
        <v>0</v>
      </c>
      <c r="BW221" s="776">
        <f t="shared" si="9"/>
        <v>0</v>
      </c>
      <c r="BX221" s="644">
        <f t="shared" si="10"/>
        <v>0</v>
      </c>
      <c r="BY221" s="645"/>
      <c r="BZ221" s="338"/>
      <c r="CA221" s="338"/>
      <c r="CB221" s="338"/>
      <c r="CC221" s="338"/>
      <c r="CD221" s="338"/>
      <c r="CE221" s="338"/>
    </row>
    <row r="222" ht="15.75" customHeight="1">
      <c r="A222" s="821">
        <v>227.0</v>
      </c>
      <c r="B222" s="777"/>
      <c r="C222" s="501"/>
      <c r="D222" s="501"/>
      <c r="E222" s="501"/>
      <c r="F222" s="737"/>
      <c r="G222" s="773">
        <f t="shared" ref="G222:H222" si="227">K222+M222+O222+Q222+S222+U222+W222+Y222+AA222+AC222+AE222+AG222+AI222+AK222+AM222+AO222+AQ222+AS222+AU222+AW222+AY222+BA222+BC222+BE222+BG222+BI222+BK222+BM222+BO222+BQ222+BS222</f>
        <v>0</v>
      </c>
      <c r="H222" s="671">
        <f t="shared" si="227"/>
        <v>0</v>
      </c>
      <c r="I222" s="774">
        <f t="shared" si="6"/>
        <v>0</v>
      </c>
      <c r="J222" s="418"/>
      <c r="K222" s="640"/>
      <c r="L222" s="642"/>
      <c r="M222" s="640"/>
      <c r="N222" s="642"/>
      <c r="O222" s="640"/>
      <c r="P222" s="642"/>
      <c r="Q222" s="640"/>
      <c r="R222" s="642"/>
      <c r="S222" s="640"/>
      <c r="T222" s="642"/>
      <c r="U222" s="640"/>
      <c r="V222" s="642"/>
      <c r="W222" s="640"/>
      <c r="X222" s="642"/>
      <c r="Y222" s="640"/>
      <c r="Z222" s="642"/>
      <c r="AA222" s="640"/>
      <c r="AB222" s="642"/>
      <c r="AC222" s="640"/>
      <c r="AD222" s="642"/>
      <c r="AE222" s="640"/>
      <c r="AF222" s="642"/>
      <c r="AG222" s="640"/>
      <c r="AH222" s="642"/>
      <c r="AI222" s="640"/>
      <c r="AJ222" s="642"/>
      <c r="AK222" s="640"/>
      <c r="AL222" s="642"/>
      <c r="AM222" s="640"/>
      <c r="AN222" s="642"/>
      <c r="AO222" s="640"/>
      <c r="AP222" s="642"/>
      <c r="AQ222" s="640"/>
      <c r="AR222" s="642"/>
      <c r="AS222" s="640"/>
      <c r="AT222" s="642"/>
      <c r="AU222" s="640"/>
      <c r="AV222" s="642"/>
      <c r="AW222" s="640"/>
      <c r="AX222" s="642"/>
      <c r="AY222" s="640"/>
      <c r="AZ222" s="642"/>
      <c r="BA222" s="640"/>
      <c r="BB222" s="642"/>
      <c r="BC222" s="640"/>
      <c r="BD222" s="642"/>
      <c r="BE222" s="640"/>
      <c r="BF222" s="642"/>
      <c r="BG222" s="640"/>
      <c r="BH222" s="642"/>
      <c r="BI222" s="640"/>
      <c r="BJ222" s="642"/>
      <c r="BK222" s="640"/>
      <c r="BL222" s="642"/>
      <c r="BM222" s="640"/>
      <c r="BN222" s="642"/>
      <c r="BO222" s="640"/>
      <c r="BP222" s="642"/>
      <c r="BQ222" s="640"/>
      <c r="BR222" s="642"/>
      <c r="BS222" s="640"/>
      <c r="BT222" s="642"/>
      <c r="BU222" s="643">
        <f t="shared" si="7"/>
        <v>0</v>
      </c>
      <c r="BV222" s="644">
        <f t="shared" si="8"/>
        <v>0</v>
      </c>
      <c r="BW222" s="776">
        <f t="shared" si="9"/>
        <v>0</v>
      </c>
      <c r="BX222" s="644">
        <f t="shared" si="10"/>
        <v>0</v>
      </c>
      <c r="BY222" s="645"/>
      <c r="BZ222" s="338"/>
      <c r="CA222" s="338"/>
      <c r="CB222" s="338"/>
      <c r="CC222" s="338"/>
      <c r="CD222" s="338"/>
      <c r="CE222" s="338"/>
    </row>
    <row r="223" ht="15.75" customHeight="1">
      <c r="A223" s="821">
        <v>228.0</v>
      </c>
      <c r="B223" s="777"/>
      <c r="C223" s="501"/>
      <c r="D223" s="501"/>
      <c r="E223" s="501"/>
      <c r="F223" s="737"/>
      <c r="G223" s="773">
        <f t="shared" ref="G223:H223" si="228">K223+M223+O223+Q223+S223+U223+W223+Y223+AA223+AC223+AE223+AG223+AI223+AK223+AM223+AO223+AQ223+AS223+AU223+AW223+AY223+BA223+BC223+BE223+BG223+BI223+BK223+BM223+BO223+BQ223+BS223</f>
        <v>0</v>
      </c>
      <c r="H223" s="671">
        <f t="shared" si="228"/>
        <v>0</v>
      </c>
      <c r="I223" s="774">
        <f t="shared" si="6"/>
        <v>0</v>
      </c>
      <c r="J223" s="418"/>
      <c r="K223" s="640"/>
      <c r="L223" s="642"/>
      <c r="M223" s="640"/>
      <c r="N223" s="642"/>
      <c r="O223" s="640"/>
      <c r="P223" s="642"/>
      <c r="Q223" s="640"/>
      <c r="R223" s="642"/>
      <c r="S223" s="640"/>
      <c r="T223" s="642"/>
      <c r="U223" s="640"/>
      <c r="V223" s="642"/>
      <c r="W223" s="640"/>
      <c r="X223" s="642"/>
      <c r="Y223" s="640"/>
      <c r="Z223" s="642"/>
      <c r="AA223" s="640"/>
      <c r="AB223" s="642"/>
      <c r="AC223" s="640"/>
      <c r="AD223" s="642"/>
      <c r="AE223" s="640"/>
      <c r="AF223" s="642"/>
      <c r="AG223" s="640"/>
      <c r="AH223" s="642"/>
      <c r="AI223" s="640"/>
      <c r="AJ223" s="642"/>
      <c r="AK223" s="640"/>
      <c r="AL223" s="642"/>
      <c r="AM223" s="640"/>
      <c r="AN223" s="642"/>
      <c r="AO223" s="640"/>
      <c r="AP223" s="642"/>
      <c r="AQ223" s="640"/>
      <c r="AR223" s="642"/>
      <c r="AS223" s="640"/>
      <c r="AT223" s="642"/>
      <c r="AU223" s="640"/>
      <c r="AV223" s="642"/>
      <c r="AW223" s="640"/>
      <c r="AX223" s="642"/>
      <c r="AY223" s="640"/>
      <c r="AZ223" s="642"/>
      <c r="BA223" s="640"/>
      <c r="BB223" s="642"/>
      <c r="BC223" s="640"/>
      <c r="BD223" s="642"/>
      <c r="BE223" s="640"/>
      <c r="BF223" s="642"/>
      <c r="BG223" s="640"/>
      <c r="BH223" s="642"/>
      <c r="BI223" s="640"/>
      <c r="BJ223" s="642"/>
      <c r="BK223" s="640"/>
      <c r="BL223" s="642"/>
      <c r="BM223" s="640"/>
      <c r="BN223" s="642"/>
      <c r="BO223" s="640"/>
      <c r="BP223" s="642"/>
      <c r="BQ223" s="640"/>
      <c r="BR223" s="642"/>
      <c r="BS223" s="640"/>
      <c r="BT223" s="642"/>
      <c r="BU223" s="643">
        <f t="shared" si="7"/>
        <v>0</v>
      </c>
      <c r="BV223" s="644">
        <f t="shared" si="8"/>
        <v>0</v>
      </c>
      <c r="BW223" s="776">
        <f t="shared" si="9"/>
        <v>0</v>
      </c>
      <c r="BX223" s="644">
        <f t="shared" si="10"/>
        <v>0</v>
      </c>
      <c r="BY223" s="645"/>
      <c r="BZ223" s="338"/>
      <c r="CA223" s="338"/>
      <c r="CB223" s="338"/>
      <c r="CC223" s="338"/>
      <c r="CD223" s="338"/>
      <c r="CE223" s="338"/>
    </row>
    <row r="224" ht="15.75" customHeight="1">
      <c r="A224" s="821">
        <v>229.0</v>
      </c>
      <c r="B224" s="777"/>
      <c r="C224" s="501"/>
      <c r="D224" s="501"/>
      <c r="E224" s="501"/>
      <c r="F224" s="737"/>
      <c r="G224" s="773">
        <f t="shared" ref="G224:H224" si="229">K224+M224+O224+Q224+S224+U224+W224+Y224+AA224+AC224+AE224+AG224+AI224+AK224+AM224+AO224+AQ224+AS224+AU224+AW224+AY224+BA224+BC224+BE224+BG224+BI224+BK224+BM224+BO224+BQ224+BS224</f>
        <v>0</v>
      </c>
      <c r="H224" s="671">
        <f t="shared" si="229"/>
        <v>0</v>
      </c>
      <c r="I224" s="774">
        <f t="shared" si="6"/>
        <v>0</v>
      </c>
      <c r="J224" s="418"/>
      <c r="K224" s="640"/>
      <c r="L224" s="642"/>
      <c r="M224" s="640"/>
      <c r="N224" s="642"/>
      <c r="O224" s="640"/>
      <c r="P224" s="642"/>
      <c r="Q224" s="640"/>
      <c r="R224" s="642"/>
      <c r="S224" s="640"/>
      <c r="T224" s="642"/>
      <c r="U224" s="640"/>
      <c r="V224" s="642"/>
      <c r="W224" s="640"/>
      <c r="X224" s="642"/>
      <c r="Y224" s="640"/>
      <c r="Z224" s="642"/>
      <c r="AA224" s="640"/>
      <c r="AB224" s="642"/>
      <c r="AC224" s="640"/>
      <c r="AD224" s="642"/>
      <c r="AE224" s="640"/>
      <c r="AF224" s="642"/>
      <c r="AG224" s="640"/>
      <c r="AH224" s="642"/>
      <c r="AI224" s="640"/>
      <c r="AJ224" s="642"/>
      <c r="AK224" s="640"/>
      <c r="AL224" s="642"/>
      <c r="AM224" s="640"/>
      <c r="AN224" s="642"/>
      <c r="AO224" s="640"/>
      <c r="AP224" s="642"/>
      <c r="AQ224" s="640"/>
      <c r="AR224" s="642"/>
      <c r="AS224" s="640"/>
      <c r="AT224" s="642"/>
      <c r="AU224" s="640"/>
      <c r="AV224" s="642"/>
      <c r="AW224" s="640"/>
      <c r="AX224" s="642"/>
      <c r="AY224" s="640"/>
      <c r="AZ224" s="642"/>
      <c r="BA224" s="640"/>
      <c r="BB224" s="642"/>
      <c r="BC224" s="640"/>
      <c r="BD224" s="642"/>
      <c r="BE224" s="640"/>
      <c r="BF224" s="642"/>
      <c r="BG224" s="640"/>
      <c r="BH224" s="642"/>
      <c r="BI224" s="640"/>
      <c r="BJ224" s="642"/>
      <c r="BK224" s="640"/>
      <c r="BL224" s="642"/>
      <c r="BM224" s="640"/>
      <c r="BN224" s="642"/>
      <c r="BO224" s="640"/>
      <c r="BP224" s="642"/>
      <c r="BQ224" s="640"/>
      <c r="BR224" s="642"/>
      <c r="BS224" s="640"/>
      <c r="BT224" s="642"/>
      <c r="BU224" s="643">
        <f t="shared" si="7"/>
        <v>0</v>
      </c>
      <c r="BV224" s="644">
        <f t="shared" si="8"/>
        <v>0</v>
      </c>
      <c r="BW224" s="776">
        <f t="shared" si="9"/>
        <v>0</v>
      </c>
      <c r="BX224" s="644">
        <f t="shared" si="10"/>
        <v>0</v>
      </c>
      <c r="BY224" s="645"/>
      <c r="BZ224" s="338"/>
      <c r="CA224" s="338"/>
      <c r="CB224" s="338"/>
      <c r="CC224" s="338"/>
      <c r="CD224" s="338"/>
      <c r="CE224" s="338"/>
    </row>
    <row r="225" ht="15.75" customHeight="1">
      <c r="A225" s="821">
        <v>230.0</v>
      </c>
      <c r="B225" s="777"/>
      <c r="C225" s="501"/>
      <c r="D225" s="501"/>
      <c r="E225" s="501"/>
      <c r="F225" s="737"/>
      <c r="G225" s="773">
        <f t="shared" ref="G225:H225" si="230">K225+M225+O225+Q225+S225+U225+W225+Y225+AA225+AC225+AE225+AG225+AI225+AK225+AM225+AO225+AQ225+AS225+AU225+AW225+AY225+BA225+BC225+BE225+BG225+BI225+BK225+BM225+BO225+BQ225+BS225</f>
        <v>0</v>
      </c>
      <c r="H225" s="671">
        <f t="shared" si="230"/>
        <v>0</v>
      </c>
      <c r="I225" s="774">
        <f t="shared" si="6"/>
        <v>0</v>
      </c>
      <c r="J225" s="418"/>
      <c r="K225" s="640"/>
      <c r="L225" s="642"/>
      <c r="M225" s="640"/>
      <c r="N225" s="642"/>
      <c r="O225" s="640"/>
      <c r="P225" s="642"/>
      <c r="Q225" s="640"/>
      <c r="R225" s="642"/>
      <c r="S225" s="640"/>
      <c r="T225" s="642"/>
      <c r="U225" s="640"/>
      <c r="V225" s="642"/>
      <c r="W225" s="640"/>
      <c r="X225" s="642"/>
      <c r="Y225" s="640"/>
      <c r="Z225" s="642"/>
      <c r="AA225" s="640"/>
      <c r="AB225" s="642"/>
      <c r="AC225" s="640"/>
      <c r="AD225" s="642"/>
      <c r="AE225" s="640"/>
      <c r="AF225" s="642"/>
      <c r="AG225" s="640"/>
      <c r="AH225" s="642"/>
      <c r="AI225" s="640"/>
      <c r="AJ225" s="642"/>
      <c r="AK225" s="640"/>
      <c r="AL225" s="642"/>
      <c r="AM225" s="640"/>
      <c r="AN225" s="642"/>
      <c r="AO225" s="640"/>
      <c r="AP225" s="642"/>
      <c r="AQ225" s="640"/>
      <c r="AR225" s="642"/>
      <c r="AS225" s="640"/>
      <c r="AT225" s="642"/>
      <c r="AU225" s="640"/>
      <c r="AV225" s="642"/>
      <c r="AW225" s="640"/>
      <c r="AX225" s="642"/>
      <c r="AY225" s="640"/>
      <c r="AZ225" s="642"/>
      <c r="BA225" s="640"/>
      <c r="BB225" s="642"/>
      <c r="BC225" s="640"/>
      <c r="BD225" s="642"/>
      <c r="BE225" s="640"/>
      <c r="BF225" s="642"/>
      <c r="BG225" s="640"/>
      <c r="BH225" s="642"/>
      <c r="BI225" s="640"/>
      <c r="BJ225" s="642"/>
      <c r="BK225" s="640"/>
      <c r="BL225" s="642"/>
      <c r="BM225" s="640"/>
      <c r="BN225" s="642"/>
      <c r="BO225" s="640"/>
      <c r="BP225" s="642"/>
      <c r="BQ225" s="640"/>
      <c r="BR225" s="642"/>
      <c r="BS225" s="640"/>
      <c r="BT225" s="642"/>
      <c r="BU225" s="643">
        <f t="shared" si="7"/>
        <v>0</v>
      </c>
      <c r="BV225" s="644">
        <f t="shared" si="8"/>
        <v>0</v>
      </c>
      <c r="BW225" s="776">
        <f t="shared" si="9"/>
        <v>0</v>
      </c>
      <c r="BX225" s="644">
        <f t="shared" si="10"/>
        <v>0</v>
      </c>
      <c r="BY225" s="645"/>
      <c r="BZ225" s="338"/>
      <c r="CA225" s="338"/>
      <c r="CB225" s="338"/>
      <c r="CC225" s="338"/>
      <c r="CD225" s="338"/>
      <c r="CE225" s="338"/>
    </row>
    <row r="226" ht="15.75" customHeight="1">
      <c r="A226" s="821">
        <v>231.0</v>
      </c>
      <c r="B226" s="777"/>
      <c r="C226" s="501"/>
      <c r="D226" s="501"/>
      <c r="E226" s="501"/>
      <c r="F226" s="737"/>
      <c r="G226" s="773">
        <f t="shared" ref="G226:H226" si="231">K226+M226+O226+Q226+S226+U226+W226+Y226+AA226+AC226+AE226+AG226+AI226+AK226+AM226+AO226+AQ226+AS226+AU226+AW226+AY226+BA226+BC226+BE226+BG226+BI226+BK226+BM226+BO226+BQ226+BS226</f>
        <v>0</v>
      </c>
      <c r="H226" s="671">
        <f t="shared" si="231"/>
        <v>0</v>
      </c>
      <c r="I226" s="774">
        <f t="shared" si="6"/>
        <v>0</v>
      </c>
      <c r="J226" s="418"/>
      <c r="K226" s="640"/>
      <c r="L226" s="642"/>
      <c r="M226" s="640"/>
      <c r="N226" s="642"/>
      <c r="O226" s="640"/>
      <c r="P226" s="642"/>
      <c r="Q226" s="640"/>
      <c r="R226" s="642"/>
      <c r="S226" s="640"/>
      <c r="T226" s="642"/>
      <c r="U226" s="640"/>
      <c r="V226" s="642"/>
      <c r="W226" s="640"/>
      <c r="X226" s="642"/>
      <c r="Y226" s="640"/>
      <c r="Z226" s="642"/>
      <c r="AA226" s="640"/>
      <c r="AB226" s="642"/>
      <c r="AC226" s="640"/>
      <c r="AD226" s="642"/>
      <c r="AE226" s="640"/>
      <c r="AF226" s="642"/>
      <c r="AG226" s="640"/>
      <c r="AH226" s="642"/>
      <c r="AI226" s="640"/>
      <c r="AJ226" s="642"/>
      <c r="AK226" s="640"/>
      <c r="AL226" s="642"/>
      <c r="AM226" s="640"/>
      <c r="AN226" s="642"/>
      <c r="AO226" s="640"/>
      <c r="AP226" s="642"/>
      <c r="AQ226" s="640"/>
      <c r="AR226" s="642"/>
      <c r="AS226" s="640"/>
      <c r="AT226" s="642"/>
      <c r="AU226" s="640"/>
      <c r="AV226" s="642"/>
      <c r="AW226" s="640"/>
      <c r="AX226" s="642"/>
      <c r="AY226" s="640"/>
      <c r="AZ226" s="642"/>
      <c r="BA226" s="640"/>
      <c r="BB226" s="642"/>
      <c r="BC226" s="640"/>
      <c r="BD226" s="642"/>
      <c r="BE226" s="640"/>
      <c r="BF226" s="642"/>
      <c r="BG226" s="640"/>
      <c r="BH226" s="642"/>
      <c r="BI226" s="640"/>
      <c r="BJ226" s="642"/>
      <c r="BK226" s="640"/>
      <c r="BL226" s="642"/>
      <c r="BM226" s="640"/>
      <c r="BN226" s="642"/>
      <c r="BO226" s="640"/>
      <c r="BP226" s="642"/>
      <c r="BQ226" s="640"/>
      <c r="BR226" s="642"/>
      <c r="BS226" s="640"/>
      <c r="BT226" s="642"/>
      <c r="BU226" s="643">
        <f t="shared" si="7"/>
        <v>0</v>
      </c>
      <c r="BV226" s="644">
        <f t="shared" si="8"/>
        <v>0</v>
      </c>
      <c r="BW226" s="776">
        <f t="shared" si="9"/>
        <v>0</v>
      </c>
      <c r="BX226" s="644">
        <f t="shared" si="10"/>
        <v>0</v>
      </c>
      <c r="BY226" s="645"/>
      <c r="BZ226" s="338"/>
      <c r="CA226" s="338"/>
      <c r="CB226" s="338"/>
      <c r="CC226" s="338"/>
      <c r="CD226" s="338"/>
      <c r="CE226" s="338"/>
    </row>
    <row r="227" ht="15.75" customHeight="1">
      <c r="A227" s="821">
        <v>232.0</v>
      </c>
      <c r="B227" s="777"/>
      <c r="C227" s="501"/>
      <c r="D227" s="501"/>
      <c r="E227" s="501"/>
      <c r="F227" s="737"/>
      <c r="G227" s="773">
        <f t="shared" ref="G227:H227" si="232">K227+M227+O227+Q227+S227+U227+W227+Y227+AA227+AC227+AE227+AG227+AI227+AK227+AM227+AO227+AQ227+AS227+AU227+AW227+AY227+BA227+BC227+BE227+BG227+BI227+BK227+BM227+BO227+BQ227+BS227</f>
        <v>0</v>
      </c>
      <c r="H227" s="671">
        <f t="shared" si="232"/>
        <v>0</v>
      </c>
      <c r="I227" s="774">
        <f t="shared" si="6"/>
        <v>0</v>
      </c>
      <c r="J227" s="418"/>
      <c r="K227" s="640"/>
      <c r="L227" s="642"/>
      <c r="M227" s="640"/>
      <c r="N227" s="642"/>
      <c r="O227" s="640"/>
      <c r="P227" s="642"/>
      <c r="Q227" s="640"/>
      <c r="R227" s="642"/>
      <c r="S227" s="640"/>
      <c r="T227" s="642"/>
      <c r="U227" s="640"/>
      <c r="V227" s="642"/>
      <c r="W227" s="640"/>
      <c r="X227" s="642"/>
      <c r="Y227" s="640"/>
      <c r="Z227" s="642"/>
      <c r="AA227" s="640"/>
      <c r="AB227" s="642"/>
      <c r="AC227" s="640"/>
      <c r="AD227" s="642"/>
      <c r="AE227" s="640"/>
      <c r="AF227" s="642"/>
      <c r="AG227" s="640"/>
      <c r="AH227" s="642"/>
      <c r="AI227" s="640"/>
      <c r="AJ227" s="642"/>
      <c r="AK227" s="640"/>
      <c r="AL227" s="642"/>
      <c r="AM227" s="640"/>
      <c r="AN227" s="642"/>
      <c r="AO227" s="640"/>
      <c r="AP227" s="642"/>
      <c r="AQ227" s="640"/>
      <c r="AR227" s="642"/>
      <c r="AS227" s="640"/>
      <c r="AT227" s="642"/>
      <c r="AU227" s="640"/>
      <c r="AV227" s="642"/>
      <c r="AW227" s="640"/>
      <c r="AX227" s="642"/>
      <c r="AY227" s="640"/>
      <c r="AZ227" s="642"/>
      <c r="BA227" s="640"/>
      <c r="BB227" s="642"/>
      <c r="BC227" s="640"/>
      <c r="BD227" s="642"/>
      <c r="BE227" s="640"/>
      <c r="BF227" s="642"/>
      <c r="BG227" s="640"/>
      <c r="BH227" s="642"/>
      <c r="BI227" s="640"/>
      <c r="BJ227" s="642"/>
      <c r="BK227" s="640"/>
      <c r="BL227" s="642"/>
      <c r="BM227" s="640"/>
      <c r="BN227" s="642"/>
      <c r="BO227" s="640"/>
      <c r="BP227" s="642"/>
      <c r="BQ227" s="640"/>
      <c r="BR227" s="642"/>
      <c r="BS227" s="640"/>
      <c r="BT227" s="642"/>
      <c r="BU227" s="643">
        <f t="shared" si="7"/>
        <v>0</v>
      </c>
      <c r="BV227" s="644">
        <f t="shared" si="8"/>
        <v>0</v>
      </c>
      <c r="BW227" s="776">
        <f t="shared" si="9"/>
        <v>0</v>
      </c>
      <c r="BX227" s="644">
        <f t="shared" si="10"/>
        <v>0</v>
      </c>
      <c r="BY227" s="645"/>
      <c r="BZ227" s="338"/>
      <c r="CA227" s="338"/>
      <c r="CB227" s="338"/>
      <c r="CC227" s="338"/>
      <c r="CD227" s="338"/>
      <c r="CE227" s="338"/>
    </row>
    <row r="228" ht="15.75" customHeight="1">
      <c r="A228" s="821">
        <v>233.0</v>
      </c>
      <c r="B228" s="777"/>
      <c r="C228" s="501"/>
      <c r="D228" s="501"/>
      <c r="E228" s="501"/>
      <c r="F228" s="737"/>
      <c r="G228" s="773">
        <f t="shared" ref="G228:H228" si="233">K228+M228+O228+Q228+S228+U228+W228+Y228+AA228+AC228+AE228+AG228+AI228+AK228+AM228+AO228+AQ228+AS228+AU228+AW228+AY228+BA228+BC228+BE228+BG228+BI228+BK228+BM228+BO228+BQ228+BS228</f>
        <v>0</v>
      </c>
      <c r="H228" s="671">
        <f t="shared" si="233"/>
        <v>0</v>
      </c>
      <c r="I228" s="774">
        <f t="shared" si="6"/>
        <v>0</v>
      </c>
      <c r="J228" s="418"/>
      <c r="K228" s="640"/>
      <c r="L228" s="642"/>
      <c r="M228" s="640"/>
      <c r="N228" s="642"/>
      <c r="O228" s="640"/>
      <c r="P228" s="642"/>
      <c r="Q228" s="640"/>
      <c r="R228" s="642"/>
      <c r="S228" s="640"/>
      <c r="T228" s="642"/>
      <c r="U228" s="640"/>
      <c r="V228" s="642"/>
      <c r="W228" s="640"/>
      <c r="X228" s="642"/>
      <c r="Y228" s="640"/>
      <c r="Z228" s="642"/>
      <c r="AA228" s="640"/>
      <c r="AB228" s="642"/>
      <c r="AC228" s="640"/>
      <c r="AD228" s="642"/>
      <c r="AE228" s="640"/>
      <c r="AF228" s="642"/>
      <c r="AG228" s="640"/>
      <c r="AH228" s="642"/>
      <c r="AI228" s="640"/>
      <c r="AJ228" s="642"/>
      <c r="AK228" s="640"/>
      <c r="AL228" s="642"/>
      <c r="AM228" s="640"/>
      <c r="AN228" s="642"/>
      <c r="AO228" s="640"/>
      <c r="AP228" s="642"/>
      <c r="AQ228" s="640"/>
      <c r="AR228" s="642"/>
      <c r="AS228" s="640"/>
      <c r="AT228" s="642"/>
      <c r="AU228" s="640"/>
      <c r="AV228" s="642"/>
      <c r="AW228" s="640"/>
      <c r="AX228" s="642"/>
      <c r="AY228" s="640"/>
      <c r="AZ228" s="642"/>
      <c r="BA228" s="640"/>
      <c r="BB228" s="642"/>
      <c r="BC228" s="640"/>
      <c r="BD228" s="642"/>
      <c r="BE228" s="640"/>
      <c r="BF228" s="642"/>
      <c r="BG228" s="640"/>
      <c r="BH228" s="642"/>
      <c r="BI228" s="640"/>
      <c r="BJ228" s="642"/>
      <c r="BK228" s="640"/>
      <c r="BL228" s="642"/>
      <c r="BM228" s="640"/>
      <c r="BN228" s="642"/>
      <c r="BO228" s="640"/>
      <c r="BP228" s="642"/>
      <c r="BQ228" s="640"/>
      <c r="BR228" s="642"/>
      <c r="BS228" s="640"/>
      <c r="BT228" s="642"/>
      <c r="BU228" s="643">
        <f t="shared" si="7"/>
        <v>0</v>
      </c>
      <c r="BV228" s="644">
        <f t="shared" si="8"/>
        <v>0</v>
      </c>
      <c r="BW228" s="776">
        <f t="shared" si="9"/>
        <v>0</v>
      </c>
      <c r="BX228" s="644">
        <f t="shared" si="10"/>
        <v>0</v>
      </c>
      <c r="BY228" s="645"/>
      <c r="BZ228" s="338"/>
      <c r="CA228" s="338"/>
      <c r="CB228" s="338"/>
      <c r="CC228" s="338"/>
      <c r="CD228" s="338"/>
      <c r="CE228" s="338"/>
    </row>
    <row r="229" ht="15.75" customHeight="1">
      <c r="A229" s="821">
        <v>234.0</v>
      </c>
      <c r="B229" s="777"/>
      <c r="C229" s="501"/>
      <c r="D229" s="501"/>
      <c r="E229" s="501"/>
      <c r="F229" s="737"/>
      <c r="G229" s="773">
        <f t="shared" ref="G229:H229" si="234">K229+M229+O229+Q229+S229+U229+W229+Y229+AA229+AC229+AE229+AG229+AI229+AK229+AM229+AO229+AQ229+AS229+AU229+AW229+AY229+BA229+BC229+BE229+BG229+BI229+BK229+BM229+BO229+BQ229+BS229</f>
        <v>0</v>
      </c>
      <c r="H229" s="671">
        <f t="shared" si="234"/>
        <v>0</v>
      </c>
      <c r="I229" s="774">
        <f t="shared" si="6"/>
        <v>0</v>
      </c>
      <c r="J229" s="418"/>
      <c r="K229" s="640"/>
      <c r="L229" s="642"/>
      <c r="M229" s="640"/>
      <c r="N229" s="642"/>
      <c r="O229" s="640"/>
      <c r="P229" s="642"/>
      <c r="Q229" s="640"/>
      <c r="R229" s="642"/>
      <c r="S229" s="640"/>
      <c r="T229" s="642"/>
      <c r="U229" s="640"/>
      <c r="V229" s="642"/>
      <c r="W229" s="640"/>
      <c r="X229" s="642"/>
      <c r="Y229" s="640"/>
      <c r="Z229" s="642"/>
      <c r="AA229" s="640"/>
      <c r="AB229" s="642"/>
      <c r="AC229" s="640"/>
      <c r="AD229" s="642"/>
      <c r="AE229" s="640"/>
      <c r="AF229" s="642"/>
      <c r="AG229" s="640"/>
      <c r="AH229" s="642"/>
      <c r="AI229" s="640"/>
      <c r="AJ229" s="642"/>
      <c r="AK229" s="640"/>
      <c r="AL229" s="642"/>
      <c r="AM229" s="640"/>
      <c r="AN229" s="642"/>
      <c r="AO229" s="640"/>
      <c r="AP229" s="642"/>
      <c r="AQ229" s="640"/>
      <c r="AR229" s="642"/>
      <c r="AS229" s="640"/>
      <c r="AT229" s="642"/>
      <c r="AU229" s="640"/>
      <c r="AV229" s="642"/>
      <c r="AW229" s="640"/>
      <c r="AX229" s="642"/>
      <c r="AY229" s="640"/>
      <c r="AZ229" s="642"/>
      <c r="BA229" s="640"/>
      <c r="BB229" s="642"/>
      <c r="BC229" s="640"/>
      <c r="BD229" s="642"/>
      <c r="BE229" s="640"/>
      <c r="BF229" s="642"/>
      <c r="BG229" s="640"/>
      <c r="BH229" s="642"/>
      <c r="BI229" s="640"/>
      <c r="BJ229" s="642"/>
      <c r="BK229" s="640"/>
      <c r="BL229" s="642"/>
      <c r="BM229" s="640"/>
      <c r="BN229" s="642"/>
      <c r="BO229" s="640"/>
      <c r="BP229" s="642"/>
      <c r="BQ229" s="640"/>
      <c r="BR229" s="642"/>
      <c r="BS229" s="640"/>
      <c r="BT229" s="642"/>
      <c r="BU229" s="643">
        <f t="shared" si="7"/>
        <v>0</v>
      </c>
      <c r="BV229" s="644">
        <f t="shared" si="8"/>
        <v>0</v>
      </c>
      <c r="BW229" s="776">
        <f t="shared" si="9"/>
        <v>0</v>
      </c>
      <c r="BX229" s="644">
        <f t="shared" si="10"/>
        <v>0</v>
      </c>
      <c r="BY229" s="645"/>
      <c r="BZ229" s="338"/>
      <c r="CA229" s="338"/>
      <c r="CB229" s="338"/>
      <c r="CC229" s="338"/>
      <c r="CD229" s="338"/>
      <c r="CE229" s="338"/>
    </row>
    <row r="230" ht="15.75" customHeight="1">
      <c r="A230" s="821">
        <v>235.0</v>
      </c>
      <c r="B230" s="777"/>
      <c r="C230" s="501"/>
      <c r="D230" s="501"/>
      <c r="E230" s="501"/>
      <c r="F230" s="737"/>
      <c r="G230" s="773">
        <f t="shared" ref="G230:H230" si="235">K230+M230+O230+Q230+S230+U230+W230+Y230+AA230+AC230+AE230+AG230+AI230+AK230+AM230+AO230+AQ230+AS230+AU230+AW230+AY230+BA230+BC230+BE230+BG230+BI230+BK230+BM230+BO230+BQ230+BS230</f>
        <v>0</v>
      </c>
      <c r="H230" s="671">
        <f t="shared" si="235"/>
        <v>0</v>
      </c>
      <c r="I230" s="774">
        <f t="shared" si="6"/>
        <v>0</v>
      </c>
      <c r="J230" s="418"/>
      <c r="K230" s="640"/>
      <c r="L230" s="642"/>
      <c r="M230" s="640"/>
      <c r="N230" s="642"/>
      <c r="O230" s="640"/>
      <c r="P230" s="642"/>
      <c r="Q230" s="640"/>
      <c r="R230" s="642"/>
      <c r="S230" s="640"/>
      <c r="T230" s="642"/>
      <c r="U230" s="640"/>
      <c r="V230" s="642"/>
      <c r="W230" s="640"/>
      <c r="X230" s="642"/>
      <c r="Y230" s="640"/>
      <c r="Z230" s="642"/>
      <c r="AA230" s="640"/>
      <c r="AB230" s="642"/>
      <c r="AC230" s="640"/>
      <c r="AD230" s="642"/>
      <c r="AE230" s="640"/>
      <c r="AF230" s="642"/>
      <c r="AG230" s="640"/>
      <c r="AH230" s="642"/>
      <c r="AI230" s="640"/>
      <c r="AJ230" s="642"/>
      <c r="AK230" s="640"/>
      <c r="AL230" s="642"/>
      <c r="AM230" s="640"/>
      <c r="AN230" s="642"/>
      <c r="AO230" s="640"/>
      <c r="AP230" s="642"/>
      <c r="AQ230" s="640"/>
      <c r="AR230" s="642"/>
      <c r="AS230" s="640"/>
      <c r="AT230" s="642"/>
      <c r="AU230" s="640"/>
      <c r="AV230" s="642"/>
      <c r="AW230" s="640"/>
      <c r="AX230" s="642"/>
      <c r="AY230" s="640"/>
      <c r="AZ230" s="642"/>
      <c r="BA230" s="640"/>
      <c r="BB230" s="642"/>
      <c r="BC230" s="640"/>
      <c r="BD230" s="642"/>
      <c r="BE230" s="640"/>
      <c r="BF230" s="642"/>
      <c r="BG230" s="640"/>
      <c r="BH230" s="642"/>
      <c r="BI230" s="640"/>
      <c r="BJ230" s="642"/>
      <c r="BK230" s="640"/>
      <c r="BL230" s="642"/>
      <c r="BM230" s="640"/>
      <c r="BN230" s="642"/>
      <c r="BO230" s="640"/>
      <c r="BP230" s="642"/>
      <c r="BQ230" s="640"/>
      <c r="BR230" s="642"/>
      <c r="BS230" s="640"/>
      <c r="BT230" s="642"/>
      <c r="BU230" s="643">
        <f t="shared" si="7"/>
        <v>0</v>
      </c>
      <c r="BV230" s="644">
        <f t="shared" si="8"/>
        <v>0</v>
      </c>
      <c r="BW230" s="776">
        <f t="shared" si="9"/>
        <v>0</v>
      </c>
      <c r="BX230" s="644">
        <f t="shared" si="10"/>
        <v>0</v>
      </c>
      <c r="BY230" s="645"/>
      <c r="BZ230" s="338"/>
      <c r="CA230" s="338"/>
      <c r="CB230" s="338"/>
      <c r="CC230" s="338"/>
      <c r="CD230" s="338"/>
      <c r="CE230" s="338"/>
    </row>
    <row r="231" ht="15.75" customHeight="1">
      <c r="A231" s="821">
        <v>236.0</v>
      </c>
      <c r="B231" s="777"/>
      <c r="C231" s="501"/>
      <c r="D231" s="501"/>
      <c r="E231" s="501"/>
      <c r="F231" s="737"/>
      <c r="G231" s="773">
        <f t="shared" ref="G231:H231" si="236">K231+M231+O231+Q231+S231+U231+W231+Y231+AA231+AC231+AE231+AG231+AI231+AK231+AM231+AO231+AQ231+AS231+AU231+AW231+AY231+BA231+BC231+BE231+BG231+BI231+BK231+BM231+BO231+BQ231+BS231</f>
        <v>0</v>
      </c>
      <c r="H231" s="671">
        <f t="shared" si="236"/>
        <v>0</v>
      </c>
      <c r="I231" s="774">
        <f t="shared" si="6"/>
        <v>0</v>
      </c>
      <c r="J231" s="418"/>
      <c r="K231" s="640"/>
      <c r="L231" s="642"/>
      <c r="M231" s="640"/>
      <c r="N231" s="642"/>
      <c r="O231" s="640"/>
      <c r="P231" s="642"/>
      <c r="Q231" s="640"/>
      <c r="R231" s="642"/>
      <c r="S231" s="640"/>
      <c r="T231" s="642"/>
      <c r="U231" s="640"/>
      <c r="V231" s="642"/>
      <c r="W231" s="640"/>
      <c r="X231" s="642"/>
      <c r="Y231" s="640"/>
      <c r="Z231" s="642"/>
      <c r="AA231" s="640"/>
      <c r="AB231" s="642"/>
      <c r="AC231" s="640"/>
      <c r="AD231" s="642"/>
      <c r="AE231" s="640"/>
      <c r="AF231" s="642"/>
      <c r="AG231" s="640"/>
      <c r="AH231" s="642"/>
      <c r="AI231" s="640"/>
      <c r="AJ231" s="642"/>
      <c r="AK231" s="640"/>
      <c r="AL231" s="642"/>
      <c r="AM231" s="640"/>
      <c r="AN231" s="642"/>
      <c r="AO231" s="640"/>
      <c r="AP231" s="642"/>
      <c r="AQ231" s="640"/>
      <c r="AR231" s="642"/>
      <c r="AS231" s="640"/>
      <c r="AT231" s="642"/>
      <c r="AU231" s="640"/>
      <c r="AV231" s="642"/>
      <c r="AW231" s="640"/>
      <c r="AX231" s="642"/>
      <c r="AY231" s="640"/>
      <c r="AZ231" s="642"/>
      <c r="BA231" s="640"/>
      <c r="BB231" s="642"/>
      <c r="BC231" s="640"/>
      <c r="BD231" s="642"/>
      <c r="BE231" s="640"/>
      <c r="BF231" s="642"/>
      <c r="BG231" s="640"/>
      <c r="BH231" s="642"/>
      <c r="BI231" s="640"/>
      <c r="BJ231" s="642"/>
      <c r="BK231" s="640"/>
      <c r="BL231" s="642"/>
      <c r="BM231" s="640"/>
      <c r="BN231" s="642"/>
      <c r="BO231" s="640"/>
      <c r="BP231" s="642"/>
      <c r="BQ231" s="640"/>
      <c r="BR231" s="642"/>
      <c r="BS231" s="640"/>
      <c r="BT231" s="642"/>
      <c r="BU231" s="643">
        <f t="shared" si="7"/>
        <v>0</v>
      </c>
      <c r="BV231" s="644">
        <f t="shared" si="8"/>
        <v>0</v>
      </c>
      <c r="BW231" s="776">
        <f t="shared" si="9"/>
        <v>0</v>
      </c>
      <c r="BX231" s="644">
        <f t="shared" si="10"/>
        <v>0</v>
      </c>
      <c r="BY231" s="645"/>
      <c r="BZ231" s="338"/>
      <c r="CA231" s="338"/>
      <c r="CB231" s="338"/>
      <c r="CC231" s="338"/>
      <c r="CD231" s="338"/>
      <c r="CE231" s="338"/>
    </row>
    <row r="232" ht="15.75" customHeight="1">
      <c r="A232" s="821">
        <v>237.0</v>
      </c>
      <c r="B232" s="777"/>
      <c r="C232" s="501"/>
      <c r="D232" s="501"/>
      <c r="E232" s="501"/>
      <c r="F232" s="737"/>
      <c r="G232" s="773">
        <f t="shared" ref="G232:H232" si="237">K232+M232+O232+Q232+S232+U232+W232+Y232+AA232+AC232+AE232+AG232+AI232+AK232+AM232+AO232+AQ232+AS232+AU232+AW232+AY232+BA232+BC232+BE232+BG232+BI232+BK232+BM232+BO232+BQ232+BS232</f>
        <v>0</v>
      </c>
      <c r="H232" s="671">
        <f t="shared" si="237"/>
        <v>0</v>
      </c>
      <c r="I232" s="774">
        <f t="shared" si="6"/>
        <v>0</v>
      </c>
      <c r="J232" s="418"/>
      <c r="K232" s="640"/>
      <c r="L232" s="642"/>
      <c r="M232" s="640"/>
      <c r="N232" s="642"/>
      <c r="O232" s="640"/>
      <c r="P232" s="642"/>
      <c r="Q232" s="640"/>
      <c r="R232" s="642"/>
      <c r="S232" s="640"/>
      <c r="T232" s="642"/>
      <c r="U232" s="640"/>
      <c r="V232" s="642"/>
      <c r="W232" s="640"/>
      <c r="X232" s="642"/>
      <c r="Y232" s="640"/>
      <c r="Z232" s="642"/>
      <c r="AA232" s="640"/>
      <c r="AB232" s="642"/>
      <c r="AC232" s="640"/>
      <c r="AD232" s="642"/>
      <c r="AE232" s="640"/>
      <c r="AF232" s="642"/>
      <c r="AG232" s="640"/>
      <c r="AH232" s="642"/>
      <c r="AI232" s="640"/>
      <c r="AJ232" s="642"/>
      <c r="AK232" s="640"/>
      <c r="AL232" s="642"/>
      <c r="AM232" s="640"/>
      <c r="AN232" s="642"/>
      <c r="AO232" s="640"/>
      <c r="AP232" s="642"/>
      <c r="AQ232" s="640"/>
      <c r="AR232" s="642"/>
      <c r="AS232" s="640"/>
      <c r="AT232" s="642"/>
      <c r="AU232" s="640"/>
      <c r="AV232" s="642"/>
      <c r="AW232" s="640"/>
      <c r="AX232" s="642"/>
      <c r="AY232" s="640"/>
      <c r="AZ232" s="642"/>
      <c r="BA232" s="640"/>
      <c r="BB232" s="642"/>
      <c r="BC232" s="640"/>
      <c r="BD232" s="642"/>
      <c r="BE232" s="640"/>
      <c r="BF232" s="642"/>
      <c r="BG232" s="640"/>
      <c r="BH232" s="642"/>
      <c r="BI232" s="640"/>
      <c r="BJ232" s="642"/>
      <c r="BK232" s="640"/>
      <c r="BL232" s="642"/>
      <c r="BM232" s="640"/>
      <c r="BN232" s="642"/>
      <c r="BO232" s="640"/>
      <c r="BP232" s="642"/>
      <c r="BQ232" s="640"/>
      <c r="BR232" s="642"/>
      <c r="BS232" s="640"/>
      <c r="BT232" s="642"/>
      <c r="BU232" s="643">
        <f t="shared" si="7"/>
        <v>0</v>
      </c>
      <c r="BV232" s="644">
        <f t="shared" si="8"/>
        <v>0</v>
      </c>
      <c r="BW232" s="776">
        <f t="shared" si="9"/>
        <v>0</v>
      </c>
      <c r="BX232" s="644">
        <f t="shared" si="10"/>
        <v>0</v>
      </c>
      <c r="BY232" s="645"/>
      <c r="BZ232" s="338"/>
      <c r="CA232" s="338"/>
      <c r="CB232" s="338"/>
      <c r="CC232" s="338"/>
      <c r="CD232" s="338"/>
      <c r="CE232" s="338"/>
    </row>
    <row r="233" ht="15.75" customHeight="1">
      <c r="A233" s="821">
        <v>238.0</v>
      </c>
      <c r="B233" s="777"/>
      <c r="C233" s="501"/>
      <c r="D233" s="501"/>
      <c r="E233" s="501"/>
      <c r="F233" s="737"/>
      <c r="G233" s="773">
        <f t="shared" ref="G233:H233" si="238">K233+M233+O233+Q233+S233+U233+W233+Y233+AA233+AC233+AE233+AG233+AI233+AK233+AM233+AO233+AQ233+AS233+AU233+AW233+AY233+BA233+BC233+BE233+BG233+BI233+BK233+BM233+BO233+BQ233+BS233</f>
        <v>0</v>
      </c>
      <c r="H233" s="671">
        <f t="shared" si="238"/>
        <v>0</v>
      </c>
      <c r="I233" s="774">
        <f t="shared" si="6"/>
        <v>0</v>
      </c>
      <c r="J233" s="418"/>
      <c r="K233" s="640"/>
      <c r="L233" s="642"/>
      <c r="M233" s="640"/>
      <c r="N233" s="642"/>
      <c r="O233" s="640"/>
      <c r="P233" s="642"/>
      <c r="Q233" s="640"/>
      <c r="R233" s="642"/>
      <c r="S233" s="640"/>
      <c r="T233" s="642"/>
      <c r="U233" s="640"/>
      <c r="V233" s="642"/>
      <c r="W233" s="640"/>
      <c r="X233" s="642"/>
      <c r="Y233" s="640"/>
      <c r="Z233" s="642"/>
      <c r="AA233" s="640"/>
      <c r="AB233" s="642"/>
      <c r="AC233" s="640"/>
      <c r="AD233" s="642"/>
      <c r="AE233" s="640"/>
      <c r="AF233" s="642"/>
      <c r="AG233" s="640"/>
      <c r="AH233" s="642"/>
      <c r="AI233" s="640"/>
      <c r="AJ233" s="642"/>
      <c r="AK233" s="640"/>
      <c r="AL233" s="642"/>
      <c r="AM233" s="640"/>
      <c r="AN233" s="642"/>
      <c r="AO233" s="640"/>
      <c r="AP233" s="642"/>
      <c r="AQ233" s="640"/>
      <c r="AR233" s="642"/>
      <c r="AS233" s="640"/>
      <c r="AT233" s="642"/>
      <c r="AU233" s="640"/>
      <c r="AV233" s="642"/>
      <c r="AW233" s="640"/>
      <c r="AX233" s="642"/>
      <c r="AY233" s="640"/>
      <c r="AZ233" s="642"/>
      <c r="BA233" s="640"/>
      <c r="BB233" s="642"/>
      <c r="BC233" s="640"/>
      <c r="BD233" s="642"/>
      <c r="BE233" s="640"/>
      <c r="BF233" s="642"/>
      <c r="BG233" s="640"/>
      <c r="BH233" s="642"/>
      <c r="BI233" s="640"/>
      <c r="BJ233" s="642"/>
      <c r="BK233" s="640"/>
      <c r="BL233" s="642"/>
      <c r="BM233" s="640"/>
      <c r="BN233" s="642"/>
      <c r="BO233" s="640"/>
      <c r="BP233" s="642"/>
      <c r="BQ233" s="640"/>
      <c r="BR233" s="642"/>
      <c r="BS233" s="640"/>
      <c r="BT233" s="642"/>
      <c r="BU233" s="643">
        <f t="shared" si="7"/>
        <v>0</v>
      </c>
      <c r="BV233" s="644">
        <f t="shared" si="8"/>
        <v>0</v>
      </c>
      <c r="BW233" s="776">
        <f t="shared" si="9"/>
        <v>0</v>
      </c>
      <c r="BX233" s="644">
        <f t="shared" si="10"/>
        <v>0</v>
      </c>
      <c r="BY233" s="645"/>
      <c r="BZ233" s="338"/>
      <c r="CA233" s="338"/>
      <c r="CB233" s="338"/>
      <c r="CC233" s="338"/>
      <c r="CD233" s="338"/>
      <c r="CE233" s="338"/>
    </row>
    <row r="234" ht="15.75" customHeight="1">
      <c r="A234" s="821">
        <v>239.0</v>
      </c>
      <c r="B234" s="777"/>
      <c r="C234" s="501"/>
      <c r="D234" s="501"/>
      <c r="E234" s="501"/>
      <c r="F234" s="737"/>
      <c r="G234" s="773">
        <f t="shared" ref="G234:H234" si="239">K234+M234+O234+Q234+S234+U234+W234+Y234+AA234+AC234+AE234+AG234+AI234+AK234+AM234+AO234+AQ234+AS234+AU234+AW234+AY234+BA234+BC234+BE234+BG234+BI234+BK234+BM234+BO234+BQ234+BS234</f>
        <v>0</v>
      </c>
      <c r="H234" s="671">
        <f t="shared" si="239"/>
        <v>0</v>
      </c>
      <c r="I234" s="774">
        <f t="shared" si="6"/>
        <v>0</v>
      </c>
      <c r="J234" s="418"/>
      <c r="K234" s="640"/>
      <c r="L234" s="642"/>
      <c r="M234" s="640"/>
      <c r="N234" s="642"/>
      <c r="O234" s="640"/>
      <c r="P234" s="642"/>
      <c r="Q234" s="640"/>
      <c r="R234" s="642"/>
      <c r="S234" s="640"/>
      <c r="T234" s="642"/>
      <c r="U234" s="640"/>
      <c r="V234" s="642"/>
      <c r="W234" s="640"/>
      <c r="X234" s="642"/>
      <c r="Y234" s="640"/>
      <c r="Z234" s="642"/>
      <c r="AA234" s="640"/>
      <c r="AB234" s="642"/>
      <c r="AC234" s="640"/>
      <c r="AD234" s="642"/>
      <c r="AE234" s="640"/>
      <c r="AF234" s="642"/>
      <c r="AG234" s="640"/>
      <c r="AH234" s="642"/>
      <c r="AI234" s="640"/>
      <c r="AJ234" s="642"/>
      <c r="AK234" s="640"/>
      <c r="AL234" s="642"/>
      <c r="AM234" s="640"/>
      <c r="AN234" s="642"/>
      <c r="AO234" s="640"/>
      <c r="AP234" s="642"/>
      <c r="AQ234" s="640"/>
      <c r="AR234" s="642"/>
      <c r="AS234" s="640"/>
      <c r="AT234" s="642"/>
      <c r="AU234" s="640"/>
      <c r="AV234" s="642"/>
      <c r="AW234" s="640"/>
      <c r="AX234" s="642"/>
      <c r="AY234" s="640"/>
      <c r="AZ234" s="642"/>
      <c r="BA234" s="640"/>
      <c r="BB234" s="642"/>
      <c r="BC234" s="640"/>
      <c r="BD234" s="642"/>
      <c r="BE234" s="640"/>
      <c r="BF234" s="642"/>
      <c r="BG234" s="640"/>
      <c r="BH234" s="642"/>
      <c r="BI234" s="640"/>
      <c r="BJ234" s="642"/>
      <c r="BK234" s="640"/>
      <c r="BL234" s="642"/>
      <c r="BM234" s="640"/>
      <c r="BN234" s="642"/>
      <c r="BO234" s="640"/>
      <c r="BP234" s="642"/>
      <c r="BQ234" s="640"/>
      <c r="BR234" s="642"/>
      <c r="BS234" s="640"/>
      <c r="BT234" s="642"/>
      <c r="BU234" s="643">
        <f t="shared" si="7"/>
        <v>0</v>
      </c>
      <c r="BV234" s="644">
        <f t="shared" si="8"/>
        <v>0</v>
      </c>
      <c r="BW234" s="776">
        <f t="shared" si="9"/>
        <v>0</v>
      </c>
      <c r="BX234" s="644">
        <f t="shared" si="10"/>
        <v>0</v>
      </c>
      <c r="BY234" s="645"/>
      <c r="BZ234" s="338"/>
      <c r="CA234" s="338"/>
      <c r="CB234" s="338"/>
      <c r="CC234" s="338"/>
      <c r="CD234" s="338"/>
      <c r="CE234" s="338"/>
    </row>
    <row r="235" ht="15.75" customHeight="1">
      <c r="A235" s="821">
        <v>240.0</v>
      </c>
      <c r="B235" s="777"/>
      <c r="C235" s="501"/>
      <c r="D235" s="501"/>
      <c r="E235" s="501"/>
      <c r="F235" s="737"/>
      <c r="G235" s="773">
        <f t="shared" ref="G235:H235" si="240">K235+M235+O235+Q235+S235+U235+W235+Y235+AA235+AC235+AE235+AG235+AI235+AK235+AM235+AO235+AQ235+AS235+AU235+AW235+AY235+BA235+BC235+BE235+BG235+BI235+BK235+BM235+BO235+BQ235+BS235</f>
        <v>0</v>
      </c>
      <c r="H235" s="671">
        <f t="shared" si="240"/>
        <v>0</v>
      </c>
      <c r="I235" s="774">
        <f t="shared" si="6"/>
        <v>0</v>
      </c>
      <c r="J235" s="418"/>
      <c r="K235" s="640"/>
      <c r="L235" s="642"/>
      <c r="M235" s="640"/>
      <c r="N235" s="642"/>
      <c r="O235" s="640"/>
      <c r="P235" s="642"/>
      <c r="Q235" s="640"/>
      <c r="R235" s="642"/>
      <c r="S235" s="640"/>
      <c r="T235" s="642"/>
      <c r="U235" s="640"/>
      <c r="V235" s="642"/>
      <c r="W235" s="640"/>
      <c r="X235" s="642"/>
      <c r="Y235" s="640"/>
      <c r="Z235" s="642"/>
      <c r="AA235" s="640"/>
      <c r="AB235" s="642"/>
      <c r="AC235" s="640"/>
      <c r="AD235" s="642"/>
      <c r="AE235" s="640"/>
      <c r="AF235" s="642"/>
      <c r="AG235" s="640"/>
      <c r="AH235" s="642"/>
      <c r="AI235" s="640"/>
      <c r="AJ235" s="642"/>
      <c r="AK235" s="640"/>
      <c r="AL235" s="642"/>
      <c r="AM235" s="640"/>
      <c r="AN235" s="642"/>
      <c r="AO235" s="640"/>
      <c r="AP235" s="642"/>
      <c r="AQ235" s="640"/>
      <c r="AR235" s="642"/>
      <c r="AS235" s="640"/>
      <c r="AT235" s="642"/>
      <c r="AU235" s="640"/>
      <c r="AV235" s="642"/>
      <c r="AW235" s="640"/>
      <c r="AX235" s="642"/>
      <c r="AY235" s="640"/>
      <c r="AZ235" s="642"/>
      <c r="BA235" s="640"/>
      <c r="BB235" s="642"/>
      <c r="BC235" s="640"/>
      <c r="BD235" s="642"/>
      <c r="BE235" s="640"/>
      <c r="BF235" s="642"/>
      <c r="BG235" s="640"/>
      <c r="BH235" s="642"/>
      <c r="BI235" s="640"/>
      <c r="BJ235" s="642"/>
      <c r="BK235" s="640"/>
      <c r="BL235" s="642"/>
      <c r="BM235" s="640"/>
      <c r="BN235" s="642"/>
      <c r="BO235" s="640"/>
      <c r="BP235" s="642"/>
      <c r="BQ235" s="640"/>
      <c r="BR235" s="642"/>
      <c r="BS235" s="640"/>
      <c r="BT235" s="642"/>
      <c r="BU235" s="643">
        <f t="shared" si="7"/>
        <v>0</v>
      </c>
      <c r="BV235" s="644">
        <f t="shared" si="8"/>
        <v>0</v>
      </c>
      <c r="BW235" s="776">
        <f t="shared" si="9"/>
        <v>0</v>
      </c>
      <c r="BX235" s="644">
        <f t="shared" si="10"/>
        <v>0</v>
      </c>
      <c r="BY235" s="645"/>
      <c r="BZ235" s="338"/>
      <c r="CA235" s="338"/>
      <c r="CB235" s="338"/>
      <c r="CC235" s="338"/>
      <c r="CD235" s="338"/>
      <c r="CE235" s="338"/>
    </row>
    <row r="236" ht="15.75" customHeight="1">
      <c r="A236" s="821">
        <v>241.0</v>
      </c>
      <c r="B236" s="777"/>
      <c r="C236" s="501"/>
      <c r="D236" s="501"/>
      <c r="E236" s="501"/>
      <c r="F236" s="737"/>
      <c r="G236" s="773">
        <f t="shared" ref="G236:H236" si="241">K236+M236+O236+Q236+S236+U236+W236+Y236+AA236+AC236+AE236+AG236+AI236+AK236+AM236+AO236+AQ236+AS236+AU236+AW236+AY236+BA236+BC236+BE236+BG236+BI236+BK236+BM236+BO236+BQ236+BS236</f>
        <v>0</v>
      </c>
      <c r="H236" s="671">
        <f t="shared" si="241"/>
        <v>0</v>
      </c>
      <c r="I236" s="774">
        <f t="shared" si="6"/>
        <v>0</v>
      </c>
      <c r="J236" s="418"/>
      <c r="K236" s="640"/>
      <c r="L236" s="642"/>
      <c r="M236" s="640"/>
      <c r="N236" s="642"/>
      <c r="O236" s="640"/>
      <c r="P236" s="642"/>
      <c r="Q236" s="640"/>
      <c r="R236" s="642"/>
      <c r="S236" s="640"/>
      <c r="T236" s="642"/>
      <c r="U236" s="640"/>
      <c r="V236" s="642"/>
      <c r="W236" s="640"/>
      <c r="X236" s="642"/>
      <c r="Y236" s="640"/>
      <c r="Z236" s="642"/>
      <c r="AA236" s="640"/>
      <c r="AB236" s="642"/>
      <c r="AC236" s="640"/>
      <c r="AD236" s="642"/>
      <c r="AE236" s="640"/>
      <c r="AF236" s="642"/>
      <c r="AG236" s="640"/>
      <c r="AH236" s="642"/>
      <c r="AI236" s="640"/>
      <c r="AJ236" s="642"/>
      <c r="AK236" s="640"/>
      <c r="AL236" s="642"/>
      <c r="AM236" s="640"/>
      <c r="AN236" s="642"/>
      <c r="AO236" s="640"/>
      <c r="AP236" s="642"/>
      <c r="AQ236" s="640"/>
      <c r="AR236" s="642"/>
      <c r="AS236" s="640"/>
      <c r="AT236" s="642"/>
      <c r="AU236" s="640"/>
      <c r="AV236" s="642"/>
      <c r="AW236" s="640"/>
      <c r="AX236" s="642"/>
      <c r="AY236" s="640"/>
      <c r="AZ236" s="642"/>
      <c r="BA236" s="640"/>
      <c r="BB236" s="642"/>
      <c r="BC236" s="640"/>
      <c r="BD236" s="642"/>
      <c r="BE236" s="640"/>
      <c r="BF236" s="642"/>
      <c r="BG236" s="640"/>
      <c r="BH236" s="642"/>
      <c r="BI236" s="640"/>
      <c r="BJ236" s="642"/>
      <c r="BK236" s="640"/>
      <c r="BL236" s="642"/>
      <c r="BM236" s="640"/>
      <c r="BN236" s="642"/>
      <c r="BO236" s="640"/>
      <c r="BP236" s="642"/>
      <c r="BQ236" s="640"/>
      <c r="BR236" s="642"/>
      <c r="BS236" s="640"/>
      <c r="BT236" s="642"/>
      <c r="BU236" s="643">
        <f t="shared" si="7"/>
        <v>0</v>
      </c>
      <c r="BV236" s="644">
        <f t="shared" si="8"/>
        <v>0</v>
      </c>
      <c r="BW236" s="776">
        <f t="shared" si="9"/>
        <v>0</v>
      </c>
      <c r="BX236" s="644">
        <f t="shared" si="10"/>
        <v>0</v>
      </c>
      <c r="BY236" s="645"/>
      <c r="BZ236" s="338"/>
      <c r="CA236" s="338"/>
      <c r="CB236" s="338"/>
      <c r="CC236" s="338"/>
      <c r="CD236" s="338"/>
      <c r="CE236" s="338"/>
    </row>
    <row r="237" ht="15.75" customHeight="1">
      <c r="A237" s="821">
        <v>242.0</v>
      </c>
      <c r="B237" s="777"/>
      <c r="C237" s="501"/>
      <c r="D237" s="501"/>
      <c r="E237" s="501"/>
      <c r="F237" s="737"/>
      <c r="G237" s="773">
        <f t="shared" ref="G237:H237" si="242">K237+M237+O237+Q237+S237+U237+W237+Y237+AA237+AC237+AE237+AG237+AI237+AK237+AM237+AO237+AQ237+AS237+AU237+AW237+AY237+BA237+BC237+BE237+BG237+BI237+BK237+BM237+BO237+BQ237+BS237</f>
        <v>0</v>
      </c>
      <c r="H237" s="671">
        <f t="shared" si="242"/>
        <v>0</v>
      </c>
      <c r="I237" s="774">
        <f t="shared" si="6"/>
        <v>0</v>
      </c>
      <c r="J237" s="418"/>
      <c r="K237" s="640"/>
      <c r="L237" s="642"/>
      <c r="M237" s="640"/>
      <c r="N237" s="642"/>
      <c r="O237" s="640"/>
      <c r="P237" s="642"/>
      <c r="Q237" s="640"/>
      <c r="R237" s="642"/>
      <c r="S237" s="640"/>
      <c r="T237" s="642"/>
      <c r="U237" s="640"/>
      <c r="V237" s="642"/>
      <c r="W237" s="640"/>
      <c r="X237" s="642"/>
      <c r="Y237" s="640"/>
      <c r="Z237" s="642"/>
      <c r="AA237" s="640"/>
      <c r="AB237" s="642"/>
      <c r="AC237" s="640"/>
      <c r="AD237" s="642"/>
      <c r="AE237" s="640"/>
      <c r="AF237" s="642"/>
      <c r="AG237" s="640"/>
      <c r="AH237" s="642"/>
      <c r="AI237" s="640"/>
      <c r="AJ237" s="642"/>
      <c r="AK237" s="640"/>
      <c r="AL237" s="642"/>
      <c r="AM237" s="640"/>
      <c r="AN237" s="642"/>
      <c r="AO237" s="640"/>
      <c r="AP237" s="642"/>
      <c r="AQ237" s="640"/>
      <c r="AR237" s="642"/>
      <c r="AS237" s="640"/>
      <c r="AT237" s="642"/>
      <c r="AU237" s="640"/>
      <c r="AV237" s="642"/>
      <c r="AW237" s="640"/>
      <c r="AX237" s="642"/>
      <c r="AY237" s="640"/>
      <c r="AZ237" s="642"/>
      <c r="BA237" s="640"/>
      <c r="BB237" s="642"/>
      <c r="BC237" s="640"/>
      <c r="BD237" s="642"/>
      <c r="BE237" s="640"/>
      <c r="BF237" s="642"/>
      <c r="BG237" s="640"/>
      <c r="BH237" s="642"/>
      <c r="BI237" s="640"/>
      <c r="BJ237" s="642"/>
      <c r="BK237" s="640"/>
      <c r="BL237" s="642"/>
      <c r="BM237" s="640"/>
      <c r="BN237" s="642"/>
      <c r="BO237" s="640"/>
      <c r="BP237" s="642"/>
      <c r="BQ237" s="640"/>
      <c r="BR237" s="642"/>
      <c r="BS237" s="640"/>
      <c r="BT237" s="642"/>
      <c r="BU237" s="643">
        <f t="shared" si="7"/>
        <v>0</v>
      </c>
      <c r="BV237" s="644">
        <f t="shared" si="8"/>
        <v>0</v>
      </c>
      <c r="BW237" s="776">
        <f t="shared" si="9"/>
        <v>0</v>
      </c>
      <c r="BX237" s="644">
        <f t="shared" si="10"/>
        <v>0</v>
      </c>
      <c r="BY237" s="645"/>
      <c r="BZ237" s="338"/>
      <c r="CA237" s="338"/>
      <c r="CB237" s="338"/>
      <c r="CC237" s="338"/>
      <c r="CD237" s="338"/>
      <c r="CE237" s="338"/>
    </row>
    <row r="238" ht="15.75" customHeight="1">
      <c r="A238" s="821">
        <v>243.0</v>
      </c>
      <c r="B238" s="777"/>
      <c r="C238" s="501"/>
      <c r="D238" s="501"/>
      <c r="E238" s="501"/>
      <c r="F238" s="737"/>
      <c r="G238" s="773">
        <f t="shared" ref="G238:H238" si="243">K238+M238+O238+Q238+S238+U238+W238+Y238+AA238+AC238+AE238+AG238+AI238+AK238+AM238+AO238+AQ238+AS238+AU238+AW238+AY238+BA238+BC238+BE238+BG238+BI238+BK238+BM238+BO238+BQ238+BS238</f>
        <v>0</v>
      </c>
      <c r="H238" s="671">
        <f t="shared" si="243"/>
        <v>0</v>
      </c>
      <c r="I238" s="774">
        <f t="shared" si="6"/>
        <v>0</v>
      </c>
      <c r="J238" s="418"/>
      <c r="K238" s="640"/>
      <c r="L238" s="642"/>
      <c r="M238" s="640"/>
      <c r="N238" s="642"/>
      <c r="O238" s="640"/>
      <c r="P238" s="642"/>
      <c r="Q238" s="640"/>
      <c r="R238" s="642"/>
      <c r="S238" s="640"/>
      <c r="T238" s="642"/>
      <c r="U238" s="640"/>
      <c r="V238" s="642"/>
      <c r="W238" s="640"/>
      <c r="X238" s="642"/>
      <c r="Y238" s="640"/>
      <c r="Z238" s="642"/>
      <c r="AA238" s="640"/>
      <c r="AB238" s="642"/>
      <c r="AC238" s="640"/>
      <c r="AD238" s="642"/>
      <c r="AE238" s="640"/>
      <c r="AF238" s="642"/>
      <c r="AG238" s="640"/>
      <c r="AH238" s="642"/>
      <c r="AI238" s="640"/>
      <c r="AJ238" s="642"/>
      <c r="AK238" s="640"/>
      <c r="AL238" s="642"/>
      <c r="AM238" s="640"/>
      <c r="AN238" s="642"/>
      <c r="AO238" s="640"/>
      <c r="AP238" s="642"/>
      <c r="AQ238" s="640"/>
      <c r="AR238" s="642"/>
      <c r="AS238" s="640"/>
      <c r="AT238" s="642"/>
      <c r="AU238" s="640"/>
      <c r="AV238" s="642"/>
      <c r="AW238" s="640"/>
      <c r="AX238" s="642"/>
      <c r="AY238" s="640"/>
      <c r="AZ238" s="642"/>
      <c r="BA238" s="640"/>
      <c r="BB238" s="642"/>
      <c r="BC238" s="640"/>
      <c r="BD238" s="642"/>
      <c r="BE238" s="640"/>
      <c r="BF238" s="642"/>
      <c r="BG238" s="640"/>
      <c r="BH238" s="642"/>
      <c r="BI238" s="640"/>
      <c r="BJ238" s="642"/>
      <c r="BK238" s="640"/>
      <c r="BL238" s="642"/>
      <c r="BM238" s="640"/>
      <c r="BN238" s="642"/>
      <c r="BO238" s="640"/>
      <c r="BP238" s="642"/>
      <c r="BQ238" s="640"/>
      <c r="BR238" s="642"/>
      <c r="BS238" s="640"/>
      <c r="BT238" s="642"/>
      <c r="BU238" s="643">
        <f t="shared" si="7"/>
        <v>0</v>
      </c>
      <c r="BV238" s="644">
        <f t="shared" si="8"/>
        <v>0</v>
      </c>
      <c r="BW238" s="776">
        <f t="shared" si="9"/>
        <v>0</v>
      </c>
      <c r="BX238" s="644">
        <f t="shared" si="10"/>
        <v>0</v>
      </c>
      <c r="BY238" s="645"/>
      <c r="BZ238" s="338"/>
      <c r="CA238" s="338"/>
      <c r="CB238" s="338"/>
      <c r="CC238" s="338"/>
      <c r="CD238" s="338"/>
      <c r="CE238" s="338"/>
    </row>
    <row r="239" ht="15.75" customHeight="1">
      <c r="A239" s="821">
        <v>244.0</v>
      </c>
      <c r="B239" s="777"/>
      <c r="C239" s="501"/>
      <c r="D239" s="501"/>
      <c r="E239" s="501"/>
      <c r="F239" s="737"/>
      <c r="G239" s="773">
        <f t="shared" ref="G239:H239" si="244">K239+M239+O239+Q239+S239+U239+W239+Y239+AA239+AC239+AE239+AG239+AI239+AK239+AM239+AO239+AQ239+AS239+AU239+AW239+AY239+BA239+BC239+BE239+BG239+BI239+BK239+BM239+BO239+BQ239+BS239</f>
        <v>0</v>
      </c>
      <c r="H239" s="671">
        <f t="shared" si="244"/>
        <v>0</v>
      </c>
      <c r="I239" s="774">
        <f t="shared" si="6"/>
        <v>0</v>
      </c>
      <c r="J239" s="418"/>
      <c r="K239" s="640"/>
      <c r="L239" s="642"/>
      <c r="M239" s="640"/>
      <c r="N239" s="642"/>
      <c r="O239" s="640"/>
      <c r="P239" s="642"/>
      <c r="Q239" s="640"/>
      <c r="R239" s="642"/>
      <c r="S239" s="640"/>
      <c r="T239" s="642"/>
      <c r="U239" s="640"/>
      <c r="V239" s="642"/>
      <c r="W239" s="640"/>
      <c r="X239" s="642"/>
      <c r="Y239" s="640"/>
      <c r="Z239" s="642"/>
      <c r="AA239" s="640"/>
      <c r="AB239" s="642"/>
      <c r="AC239" s="640"/>
      <c r="AD239" s="642"/>
      <c r="AE239" s="640"/>
      <c r="AF239" s="642"/>
      <c r="AG239" s="640"/>
      <c r="AH239" s="642"/>
      <c r="AI239" s="640"/>
      <c r="AJ239" s="642"/>
      <c r="AK239" s="640"/>
      <c r="AL239" s="642"/>
      <c r="AM239" s="640"/>
      <c r="AN239" s="642"/>
      <c r="AO239" s="640"/>
      <c r="AP239" s="642"/>
      <c r="AQ239" s="640"/>
      <c r="AR239" s="642"/>
      <c r="AS239" s="640"/>
      <c r="AT239" s="642"/>
      <c r="AU239" s="640"/>
      <c r="AV239" s="642"/>
      <c r="AW239" s="640"/>
      <c r="AX239" s="642"/>
      <c r="AY239" s="640"/>
      <c r="AZ239" s="642"/>
      <c r="BA239" s="640"/>
      <c r="BB239" s="642"/>
      <c r="BC239" s="640"/>
      <c r="BD239" s="642"/>
      <c r="BE239" s="640"/>
      <c r="BF239" s="642"/>
      <c r="BG239" s="640"/>
      <c r="BH239" s="642"/>
      <c r="BI239" s="640"/>
      <c r="BJ239" s="642"/>
      <c r="BK239" s="640"/>
      <c r="BL239" s="642"/>
      <c r="BM239" s="640"/>
      <c r="BN239" s="642"/>
      <c r="BO239" s="640"/>
      <c r="BP239" s="642"/>
      <c r="BQ239" s="640"/>
      <c r="BR239" s="642"/>
      <c r="BS239" s="640"/>
      <c r="BT239" s="642"/>
      <c r="BU239" s="643">
        <f t="shared" si="7"/>
        <v>0</v>
      </c>
      <c r="BV239" s="644">
        <f t="shared" si="8"/>
        <v>0</v>
      </c>
      <c r="BW239" s="776">
        <f t="shared" si="9"/>
        <v>0</v>
      </c>
      <c r="BX239" s="644">
        <f t="shared" si="10"/>
        <v>0</v>
      </c>
      <c r="BY239" s="645"/>
      <c r="BZ239" s="338"/>
      <c r="CA239" s="338"/>
      <c r="CB239" s="338"/>
      <c r="CC239" s="338"/>
      <c r="CD239" s="338"/>
      <c r="CE239" s="338"/>
    </row>
    <row r="240" ht="15.75" customHeight="1">
      <c r="A240" s="821">
        <v>245.0</v>
      </c>
      <c r="B240" s="777"/>
      <c r="C240" s="501"/>
      <c r="D240" s="501"/>
      <c r="E240" s="501"/>
      <c r="F240" s="737"/>
      <c r="G240" s="773">
        <f t="shared" ref="G240:H240" si="245">K240+M240+O240+Q240+S240+U240+W240+Y240+AA240+AC240+AE240+AG240+AI240+AK240+AM240+AO240+AQ240+AS240+AU240+AW240+AY240+BA240+BC240+BE240+BG240+BI240+BK240+BM240+BO240+BQ240+BS240</f>
        <v>0</v>
      </c>
      <c r="H240" s="671">
        <f t="shared" si="245"/>
        <v>0</v>
      </c>
      <c r="I240" s="774">
        <f t="shared" si="6"/>
        <v>0</v>
      </c>
      <c r="J240" s="418"/>
      <c r="K240" s="640"/>
      <c r="L240" s="642"/>
      <c r="M240" s="640"/>
      <c r="N240" s="642"/>
      <c r="O240" s="640"/>
      <c r="P240" s="642"/>
      <c r="Q240" s="640"/>
      <c r="R240" s="642"/>
      <c r="S240" s="640"/>
      <c r="T240" s="642"/>
      <c r="U240" s="640"/>
      <c r="V240" s="642"/>
      <c r="W240" s="640"/>
      <c r="X240" s="642"/>
      <c r="Y240" s="640"/>
      <c r="Z240" s="642"/>
      <c r="AA240" s="640"/>
      <c r="AB240" s="642"/>
      <c r="AC240" s="640"/>
      <c r="AD240" s="642"/>
      <c r="AE240" s="640"/>
      <c r="AF240" s="642"/>
      <c r="AG240" s="640"/>
      <c r="AH240" s="642"/>
      <c r="AI240" s="640"/>
      <c r="AJ240" s="642"/>
      <c r="AK240" s="640"/>
      <c r="AL240" s="642"/>
      <c r="AM240" s="640"/>
      <c r="AN240" s="642"/>
      <c r="AO240" s="640"/>
      <c r="AP240" s="642"/>
      <c r="AQ240" s="640"/>
      <c r="AR240" s="642"/>
      <c r="AS240" s="640"/>
      <c r="AT240" s="642"/>
      <c r="AU240" s="640"/>
      <c r="AV240" s="642"/>
      <c r="AW240" s="640"/>
      <c r="AX240" s="642"/>
      <c r="AY240" s="640"/>
      <c r="AZ240" s="642"/>
      <c r="BA240" s="640"/>
      <c r="BB240" s="642"/>
      <c r="BC240" s="640"/>
      <c r="BD240" s="642"/>
      <c r="BE240" s="640"/>
      <c r="BF240" s="642"/>
      <c r="BG240" s="640"/>
      <c r="BH240" s="642"/>
      <c r="BI240" s="640"/>
      <c r="BJ240" s="642"/>
      <c r="BK240" s="640"/>
      <c r="BL240" s="642"/>
      <c r="BM240" s="640"/>
      <c r="BN240" s="642"/>
      <c r="BO240" s="640"/>
      <c r="BP240" s="642"/>
      <c r="BQ240" s="640"/>
      <c r="BR240" s="642"/>
      <c r="BS240" s="640"/>
      <c r="BT240" s="642"/>
      <c r="BU240" s="643">
        <f t="shared" si="7"/>
        <v>0</v>
      </c>
      <c r="BV240" s="644">
        <f t="shared" si="8"/>
        <v>0</v>
      </c>
      <c r="BW240" s="776">
        <f t="shared" si="9"/>
        <v>0</v>
      </c>
      <c r="BX240" s="644">
        <f t="shared" si="10"/>
        <v>0</v>
      </c>
      <c r="BY240" s="645"/>
      <c r="BZ240" s="338"/>
      <c r="CA240" s="338"/>
      <c r="CB240" s="338"/>
      <c r="CC240" s="338"/>
      <c r="CD240" s="338"/>
      <c r="CE240" s="338"/>
    </row>
    <row r="241" ht="15.75" customHeight="1">
      <c r="A241" s="821">
        <v>246.0</v>
      </c>
      <c r="B241" s="777"/>
      <c r="C241" s="501"/>
      <c r="D241" s="501"/>
      <c r="E241" s="501"/>
      <c r="F241" s="737"/>
      <c r="G241" s="773">
        <f t="shared" ref="G241:H241" si="246">K241+M241+O241+Q241+S241+U241+W241+Y241+AA241+AC241+AE241+AG241+AI241+AK241+AM241+AO241+AQ241+AS241+AU241+AW241+AY241+BA241+BC241+BE241+BG241+BI241+BK241+BM241+BO241+BQ241+BS241</f>
        <v>0</v>
      </c>
      <c r="H241" s="671">
        <f t="shared" si="246"/>
        <v>0</v>
      </c>
      <c r="I241" s="774">
        <f t="shared" si="6"/>
        <v>0</v>
      </c>
      <c r="J241" s="418"/>
      <c r="K241" s="640"/>
      <c r="L241" s="642"/>
      <c r="M241" s="640"/>
      <c r="N241" s="642"/>
      <c r="O241" s="640"/>
      <c r="P241" s="642"/>
      <c r="Q241" s="640"/>
      <c r="R241" s="642"/>
      <c r="S241" s="640"/>
      <c r="T241" s="642"/>
      <c r="U241" s="640"/>
      <c r="V241" s="642"/>
      <c r="W241" s="640"/>
      <c r="X241" s="642"/>
      <c r="Y241" s="640"/>
      <c r="Z241" s="642"/>
      <c r="AA241" s="640"/>
      <c r="AB241" s="642"/>
      <c r="AC241" s="640"/>
      <c r="AD241" s="642"/>
      <c r="AE241" s="640"/>
      <c r="AF241" s="642"/>
      <c r="AG241" s="640"/>
      <c r="AH241" s="642"/>
      <c r="AI241" s="640"/>
      <c r="AJ241" s="642"/>
      <c r="AK241" s="640"/>
      <c r="AL241" s="642"/>
      <c r="AM241" s="640"/>
      <c r="AN241" s="642"/>
      <c r="AO241" s="640"/>
      <c r="AP241" s="642"/>
      <c r="AQ241" s="640"/>
      <c r="AR241" s="642"/>
      <c r="AS241" s="640"/>
      <c r="AT241" s="642"/>
      <c r="AU241" s="640"/>
      <c r="AV241" s="642"/>
      <c r="AW241" s="640"/>
      <c r="AX241" s="642"/>
      <c r="AY241" s="640"/>
      <c r="AZ241" s="642"/>
      <c r="BA241" s="640"/>
      <c r="BB241" s="642"/>
      <c r="BC241" s="640"/>
      <c r="BD241" s="642"/>
      <c r="BE241" s="640"/>
      <c r="BF241" s="642"/>
      <c r="BG241" s="640"/>
      <c r="BH241" s="642"/>
      <c r="BI241" s="640"/>
      <c r="BJ241" s="642"/>
      <c r="BK241" s="640"/>
      <c r="BL241" s="642"/>
      <c r="BM241" s="640"/>
      <c r="BN241" s="642"/>
      <c r="BO241" s="640"/>
      <c r="BP241" s="642"/>
      <c r="BQ241" s="640"/>
      <c r="BR241" s="642"/>
      <c r="BS241" s="640"/>
      <c r="BT241" s="642"/>
      <c r="BU241" s="643">
        <f t="shared" si="7"/>
        <v>0</v>
      </c>
      <c r="BV241" s="644">
        <f t="shared" si="8"/>
        <v>0</v>
      </c>
      <c r="BW241" s="776">
        <f t="shared" si="9"/>
        <v>0</v>
      </c>
      <c r="BX241" s="644">
        <f t="shared" si="10"/>
        <v>0</v>
      </c>
      <c r="BY241" s="645"/>
      <c r="BZ241" s="338"/>
      <c r="CA241" s="338"/>
      <c r="CB241" s="338"/>
      <c r="CC241" s="338"/>
      <c r="CD241" s="338"/>
      <c r="CE241" s="338"/>
    </row>
    <row r="242" ht="15.75" customHeight="1">
      <c r="A242" s="821">
        <v>247.0</v>
      </c>
      <c r="B242" s="777"/>
      <c r="C242" s="501"/>
      <c r="D242" s="501"/>
      <c r="E242" s="501"/>
      <c r="F242" s="737"/>
      <c r="G242" s="773">
        <f t="shared" ref="G242:H242" si="247">K242+M242+O242+Q242+S242+U242+W242+Y242+AA242+AC242+AE242+AG242+AI242+AK242+AM242+AO242+AQ242+AS242+AU242+AW242+AY242+BA242+BC242+BE242+BG242+BI242+BK242+BM242+BO242+BQ242+BS242</f>
        <v>0</v>
      </c>
      <c r="H242" s="671">
        <f t="shared" si="247"/>
        <v>0</v>
      </c>
      <c r="I242" s="774">
        <f t="shared" si="6"/>
        <v>0</v>
      </c>
      <c r="J242" s="418"/>
      <c r="K242" s="640"/>
      <c r="L242" s="642"/>
      <c r="M242" s="640"/>
      <c r="N242" s="642"/>
      <c r="O242" s="640"/>
      <c r="P242" s="642"/>
      <c r="Q242" s="640"/>
      <c r="R242" s="642"/>
      <c r="S242" s="640"/>
      <c r="T242" s="642"/>
      <c r="U242" s="640"/>
      <c r="V242" s="642"/>
      <c r="W242" s="640"/>
      <c r="X242" s="642"/>
      <c r="Y242" s="640"/>
      <c r="Z242" s="642"/>
      <c r="AA242" s="640"/>
      <c r="AB242" s="642"/>
      <c r="AC242" s="640"/>
      <c r="AD242" s="642"/>
      <c r="AE242" s="640"/>
      <c r="AF242" s="642"/>
      <c r="AG242" s="640"/>
      <c r="AH242" s="642"/>
      <c r="AI242" s="640"/>
      <c r="AJ242" s="642"/>
      <c r="AK242" s="640"/>
      <c r="AL242" s="642"/>
      <c r="AM242" s="640"/>
      <c r="AN242" s="642"/>
      <c r="AO242" s="640"/>
      <c r="AP242" s="642"/>
      <c r="AQ242" s="640"/>
      <c r="AR242" s="642"/>
      <c r="AS242" s="640"/>
      <c r="AT242" s="642"/>
      <c r="AU242" s="640"/>
      <c r="AV242" s="642"/>
      <c r="AW242" s="640"/>
      <c r="AX242" s="642"/>
      <c r="AY242" s="640"/>
      <c r="AZ242" s="642"/>
      <c r="BA242" s="640"/>
      <c r="BB242" s="642"/>
      <c r="BC242" s="640"/>
      <c r="BD242" s="642"/>
      <c r="BE242" s="640"/>
      <c r="BF242" s="642"/>
      <c r="BG242" s="640"/>
      <c r="BH242" s="642"/>
      <c r="BI242" s="640"/>
      <c r="BJ242" s="642"/>
      <c r="BK242" s="640"/>
      <c r="BL242" s="642"/>
      <c r="BM242" s="640"/>
      <c r="BN242" s="642"/>
      <c r="BO242" s="640"/>
      <c r="BP242" s="642"/>
      <c r="BQ242" s="640"/>
      <c r="BR242" s="642"/>
      <c r="BS242" s="640"/>
      <c r="BT242" s="642"/>
      <c r="BU242" s="643">
        <f t="shared" si="7"/>
        <v>0</v>
      </c>
      <c r="BV242" s="644">
        <f t="shared" si="8"/>
        <v>0</v>
      </c>
      <c r="BW242" s="776">
        <f t="shared" si="9"/>
        <v>0</v>
      </c>
      <c r="BX242" s="644">
        <f t="shared" si="10"/>
        <v>0</v>
      </c>
      <c r="BY242" s="645"/>
      <c r="BZ242" s="338"/>
      <c r="CA242" s="338"/>
      <c r="CB242" s="338"/>
      <c r="CC242" s="338"/>
      <c r="CD242" s="338"/>
      <c r="CE242" s="338"/>
    </row>
    <row r="243" ht="15.75" customHeight="1">
      <c r="A243" s="821">
        <v>248.0</v>
      </c>
      <c r="B243" s="777"/>
      <c r="C243" s="501"/>
      <c r="D243" s="501"/>
      <c r="E243" s="501"/>
      <c r="F243" s="737"/>
      <c r="G243" s="773">
        <f t="shared" ref="G243:H243" si="248">K243+M243+O243+Q243+S243+U243+W243+Y243+AA243+AC243+AE243+AG243+AI243+AK243+AM243+AO243+AQ243+AS243+AU243+AW243+AY243+BA243+BC243+BE243+BG243+BI243+BK243+BM243+BO243+BQ243+BS243</f>
        <v>0</v>
      </c>
      <c r="H243" s="671">
        <f t="shared" si="248"/>
        <v>0</v>
      </c>
      <c r="I243" s="774">
        <f t="shared" si="6"/>
        <v>0</v>
      </c>
      <c r="J243" s="418"/>
      <c r="K243" s="640"/>
      <c r="L243" s="642"/>
      <c r="M243" s="640"/>
      <c r="N243" s="642"/>
      <c r="O243" s="640"/>
      <c r="P243" s="642"/>
      <c r="Q243" s="640"/>
      <c r="R243" s="642"/>
      <c r="S243" s="640"/>
      <c r="T243" s="642"/>
      <c r="U243" s="640"/>
      <c r="V243" s="642"/>
      <c r="W243" s="640"/>
      <c r="X243" s="642"/>
      <c r="Y243" s="640"/>
      <c r="Z243" s="642"/>
      <c r="AA243" s="640"/>
      <c r="AB243" s="642"/>
      <c r="AC243" s="640"/>
      <c r="AD243" s="642"/>
      <c r="AE243" s="640"/>
      <c r="AF243" s="642"/>
      <c r="AG243" s="640"/>
      <c r="AH243" s="642"/>
      <c r="AI243" s="640"/>
      <c r="AJ243" s="642"/>
      <c r="AK243" s="640"/>
      <c r="AL243" s="642"/>
      <c r="AM243" s="640"/>
      <c r="AN243" s="642"/>
      <c r="AO243" s="640"/>
      <c r="AP243" s="642"/>
      <c r="AQ243" s="640"/>
      <c r="AR243" s="642"/>
      <c r="AS243" s="640"/>
      <c r="AT243" s="642"/>
      <c r="AU243" s="640"/>
      <c r="AV243" s="642"/>
      <c r="AW243" s="640"/>
      <c r="AX243" s="642"/>
      <c r="AY243" s="640"/>
      <c r="AZ243" s="642"/>
      <c r="BA243" s="640"/>
      <c r="BB243" s="642"/>
      <c r="BC243" s="640"/>
      <c r="BD243" s="642"/>
      <c r="BE243" s="640"/>
      <c r="BF243" s="642"/>
      <c r="BG243" s="640"/>
      <c r="BH243" s="642"/>
      <c r="BI243" s="640"/>
      <c r="BJ243" s="642"/>
      <c r="BK243" s="640"/>
      <c r="BL243" s="642"/>
      <c r="BM243" s="640"/>
      <c r="BN243" s="642"/>
      <c r="BO243" s="640"/>
      <c r="BP243" s="642"/>
      <c r="BQ243" s="640"/>
      <c r="BR243" s="642"/>
      <c r="BS243" s="640"/>
      <c r="BT243" s="642"/>
      <c r="BU243" s="643">
        <f t="shared" si="7"/>
        <v>0</v>
      </c>
      <c r="BV243" s="644">
        <f t="shared" si="8"/>
        <v>0</v>
      </c>
      <c r="BW243" s="776">
        <f t="shared" si="9"/>
        <v>0</v>
      </c>
      <c r="BX243" s="644">
        <f t="shared" si="10"/>
        <v>0</v>
      </c>
      <c r="BY243" s="645"/>
      <c r="BZ243" s="338"/>
      <c r="CA243" s="338"/>
      <c r="CB243" s="338"/>
      <c r="CC243" s="338"/>
      <c r="CD243" s="338"/>
      <c r="CE243" s="338"/>
    </row>
    <row r="244" ht="15.75" customHeight="1">
      <c r="A244" s="821">
        <v>249.0</v>
      </c>
      <c r="B244" s="777"/>
      <c r="C244" s="501"/>
      <c r="D244" s="501"/>
      <c r="E244" s="501"/>
      <c r="F244" s="737"/>
      <c r="G244" s="773">
        <f t="shared" ref="G244:H244" si="249">K244+M244+O244+Q244+S244+U244+W244+Y244+AA244+AC244+AE244+AG244+AI244+AK244+AM244+AO244+AQ244+AS244+AU244+AW244+AY244+BA244+BC244+BE244+BG244+BI244+BK244+BM244+BO244+BQ244+BS244</f>
        <v>0</v>
      </c>
      <c r="H244" s="671">
        <f t="shared" si="249"/>
        <v>0</v>
      </c>
      <c r="I244" s="774">
        <f t="shared" si="6"/>
        <v>0</v>
      </c>
      <c r="J244" s="418"/>
      <c r="K244" s="640"/>
      <c r="L244" s="642"/>
      <c r="M244" s="640"/>
      <c r="N244" s="642"/>
      <c r="O244" s="640"/>
      <c r="P244" s="642"/>
      <c r="Q244" s="640"/>
      <c r="R244" s="642"/>
      <c r="S244" s="640"/>
      <c r="T244" s="642"/>
      <c r="U244" s="640"/>
      <c r="V244" s="642"/>
      <c r="W244" s="640"/>
      <c r="X244" s="642"/>
      <c r="Y244" s="640"/>
      <c r="Z244" s="642"/>
      <c r="AA244" s="640"/>
      <c r="AB244" s="642"/>
      <c r="AC244" s="640"/>
      <c r="AD244" s="642"/>
      <c r="AE244" s="640"/>
      <c r="AF244" s="642"/>
      <c r="AG244" s="640"/>
      <c r="AH244" s="642"/>
      <c r="AI244" s="640"/>
      <c r="AJ244" s="642"/>
      <c r="AK244" s="640"/>
      <c r="AL244" s="642"/>
      <c r="AM244" s="640"/>
      <c r="AN244" s="642"/>
      <c r="AO244" s="640"/>
      <c r="AP244" s="642"/>
      <c r="AQ244" s="640"/>
      <c r="AR244" s="642"/>
      <c r="AS244" s="640"/>
      <c r="AT244" s="642"/>
      <c r="AU244" s="640"/>
      <c r="AV244" s="642"/>
      <c r="AW244" s="640"/>
      <c r="AX244" s="642"/>
      <c r="AY244" s="640"/>
      <c r="AZ244" s="642"/>
      <c r="BA244" s="640"/>
      <c r="BB244" s="642"/>
      <c r="BC244" s="640"/>
      <c r="BD244" s="642"/>
      <c r="BE244" s="640"/>
      <c r="BF244" s="642"/>
      <c r="BG244" s="640"/>
      <c r="BH244" s="642"/>
      <c r="BI244" s="640"/>
      <c r="BJ244" s="642"/>
      <c r="BK244" s="640"/>
      <c r="BL244" s="642"/>
      <c r="BM244" s="640"/>
      <c r="BN244" s="642"/>
      <c r="BO244" s="640"/>
      <c r="BP244" s="642"/>
      <c r="BQ244" s="640"/>
      <c r="BR244" s="642"/>
      <c r="BS244" s="640"/>
      <c r="BT244" s="642"/>
      <c r="BU244" s="643">
        <f t="shared" si="7"/>
        <v>0</v>
      </c>
      <c r="BV244" s="644">
        <f t="shared" si="8"/>
        <v>0</v>
      </c>
      <c r="BW244" s="776">
        <f t="shared" si="9"/>
        <v>0</v>
      </c>
      <c r="BX244" s="644">
        <f t="shared" si="10"/>
        <v>0</v>
      </c>
      <c r="BY244" s="645"/>
      <c r="BZ244" s="338"/>
      <c r="CA244" s="338"/>
      <c r="CB244" s="338"/>
      <c r="CC244" s="338"/>
      <c r="CD244" s="338"/>
      <c r="CE244" s="338"/>
    </row>
    <row r="245" ht="15.75" customHeight="1">
      <c r="A245" s="821">
        <v>250.0</v>
      </c>
      <c r="B245" s="777"/>
      <c r="C245" s="501"/>
      <c r="D245" s="501"/>
      <c r="E245" s="501"/>
      <c r="F245" s="737"/>
      <c r="G245" s="773">
        <f t="shared" ref="G245:H245" si="250">K245+M245+O245+Q245+S245+U245+W245+Y245+AA245+AC245+AE245+AG245+AI245+AK245+AM245+AO245+AQ245+AS245+AU245+AW245+AY245+BA245+BC245+BE245+BG245+BI245+BK245+BM245+BO245+BQ245+BS245</f>
        <v>0</v>
      </c>
      <c r="H245" s="671">
        <f t="shared" si="250"/>
        <v>0</v>
      </c>
      <c r="I245" s="774">
        <f t="shared" si="6"/>
        <v>0</v>
      </c>
      <c r="J245" s="418"/>
      <c r="K245" s="640"/>
      <c r="L245" s="642"/>
      <c r="M245" s="640"/>
      <c r="N245" s="642"/>
      <c r="O245" s="640"/>
      <c r="P245" s="642"/>
      <c r="Q245" s="640"/>
      <c r="R245" s="642"/>
      <c r="S245" s="640"/>
      <c r="T245" s="642"/>
      <c r="U245" s="640"/>
      <c r="V245" s="642"/>
      <c r="W245" s="640"/>
      <c r="X245" s="642"/>
      <c r="Y245" s="640"/>
      <c r="Z245" s="642"/>
      <c r="AA245" s="640"/>
      <c r="AB245" s="642"/>
      <c r="AC245" s="640"/>
      <c r="AD245" s="642"/>
      <c r="AE245" s="640"/>
      <c r="AF245" s="642"/>
      <c r="AG245" s="640"/>
      <c r="AH245" s="642"/>
      <c r="AI245" s="640"/>
      <c r="AJ245" s="642"/>
      <c r="AK245" s="640"/>
      <c r="AL245" s="642"/>
      <c r="AM245" s="640"/>
      <c r="AN245" s="642"/>
      <c r="AO245" s="640"/>
      <c r="AP245" s="642"/>
      <c r="AQ245" s="640"/>
      <c r="AR245" s="642"/>
      <c r="AS245" s="640"/>
      <c r="AT245" s="642"/>
      <c r="AU245" s="640"/>
      <c r="AV245" s="642"/>
      <c r="AW245" s="640"/>
      <c r="AX245" s="642"/>
      <c r="AY245" s="640"/>
      <c r="AZ245" s="642"/>
      <c r="BA245" s="640"/>
      <c r="BB245" s="642"/>
      <c r="BC245" s="640"/>
      <c r="BD245" s="642"/>
      <c r="BE245" s="640"/>
      <c r="BF245" s="642"/>
      <c r="BG245" s="640"/>
      <c r="BH245" s="642"/>
      <c r="BI245" s="640"/>
      <c r="BJ245" s="642"/>
      <c r="BK245" s="640"/>
      <c r="BL245" s="642"/>
      <c r="BM245" s="640"/>
      <c r="BN245" s="642"/>
      <c r="BO245" s="640"/>
      <c r="BP245" s="642"/>
      <c r="BQ245" s="640"/>
      <c r="BR245" s="642"/>
      <c r="BS245" s="640"/>
      <c r="BT245" s="642"/>
      <c r="BU245" s="643">
        <f t="shared" si="7"/>
        <v>0</v>
      </c>
      <c r="BV245" s="644">
        <f t="shared" si="8"/>
        <v>0</v>
      </c>
      <c r="BW245" s="776">
        <f t="shared" si="9"/>
        <v>0</v>
      </c>
      <c r="BX245" s="644">
        <f t="shared" si="10"/>
        <v>0</v>
      </c>
      <c r="BY245" s="645"/>
      <c r="BZ245" s="338"/>
      <c r="CA245" s="338"/>
      <c r="CB245" s="338"/>
      <c r="CC245" s="338"/>
      <c r="CD245" s="338"/>
      <c r="CE245" s="338"/>
    </row>
    <row r="246" ht="15.75" customHeight="1">
      <c r="A246" s="821">
        <v>251.0</v>
      </c>
      <c r="B246" s="777"/>
      <c r="C246" s="501"/>
      <c r="D246" s="501"/>
      <c r="E246" s="501"/>
      <c r="F246" s="737"/>
      <c r="G246" s="773">
        <f t="shared" ref="G246:H246" si="251">K246+M246+O246+Q246+S246+U246+W246+Y246+AA246+AC246+AE246+AG246+AI246+AK246+AM246+AO246+AQ246+AS246+AU246+AW246+AY246+BA246+BC246+BE246+BG246+BI246+BK246+BM246+BO246+BQ246+BS246</f>
        <v>0</v>
      </c>
      <c r="H246" s="671">
        <f t="shared" si="251"/>
        <v>0</v>
      </c>
      <c r="I246" s="774">
        <f t="shared" si="6"/>
        <v>0</v>
      </c>
      <c r="J246" s="418"/>
      <c r="K246" s="640"/>
      <c r="L246" s="642"/>
      <c r="M246" s="640"/>
      <c r="N246" s="642"/>
      <c r="O246" s="640"/>
      <c r="P246" s="642"/>
      <c r="Q246" s="640"/>
      <c r="R246" s="642"/>
      <c r="S246" s="640"/>
      <c r="T246" s="642"/>
      <c r="U246" s="640"/>
      <c r="V246" s="642"/>
      <c r="W246" s="640"/>
      <c r="X246" s="642"/>
      <c r="Y246" s="640"/>
      <c r="Z246" s="642"/>
      <c r="AA246" s="640"/>
      <c r="AB246" s="642"/>
      <c r="AC246" s="640"/>
      <c r="AD246" s="642"/>
      <c r="AE246" s="640"/>
      <c r="AF246" s="642"/>
      <c r="AG246" s="640"/>
      <c r="AH246" s="642"/>
      <c r="AI246" s="640"/>
      <c r="AJ246" s="642"/>
      <c r="AK246" s="640"/>
      <c r="AL246" s="642"/>
      <c r="AM246" s="640"/>
      <c r="AN246" s="642"/>
      <c r="AO246" s="640"/>
      <c r="AP246" s="642"/>
      <c r="AQ246" s="640"/>
      <c r="AR246" s="642"/>
      <c r="AS246" s="640"/>
      <c r="AT246" s="642"/>
      <c r="AU246" s="640"/>
      <c r="AV246" s="642"/>
      <c r="AW246" s="640"/>
      <c r="AX246" s="642"/>
      <c r="AY246" s="640"/>
      <c r="AZ246" s="642"/>
      <c r="BA246" s="640"/>
      <c r="BB246" s="642"/>
      <c r="BC246" s="640"/>
      <c r="BD246" s="642"/>
      <c r="BE246" s="640"/>
      <c r="BF246" s="642"/>
      <c r="BG246" s="640"/>
      <c r="BH246" s="642"/>
      <c r="BI246" s="640"/>
      <c r="BJ246" s="642"/>
      <c r="BK246" s="640"/>
      <c r="BL246" s="642"/>
      <c r="BM246" s="640"/>
      <c r="BN246" s="642"/>
      <c r="BO246" s="640"/>
      <c r="BP246" s="642"/>
      <c r="BQ246" s="640"/>
      <c r="BR246" s="642"/>
      <c r="BS246" s="640"/>
      <c r="BT246" s="642"/>
      <c r="BU246" s="643">
        <f t="shared" si="7"/>
        <v>0</v>
      </c>
      <c r="BV246" s="644">
        <f t="shared" si="8"/>
        <v>0</v>
      </c>
      <c r="BW246" s="776">
        <f t="shared" si="9"/>
        <v>0</v>
      </c>
      <c r="BX246" s="644">
        <f t="shared" si="10"/>
        <v>0</v>
      </c>
      <c r="BY246" s="645"/>
      <c r="BZ246" s="338"/>
      <c r="CA246" s="338"/>
      <c r="CB246" s="338"/>
      <c r="CC246" s="338"/>
      <c r="CD246" s="338"/>
      <c r="CE246" s="338"/>
    </row>
    <row r="247" ht="15.75" customHeight="1">
      <c r="A247" s="821">
        <v>252.0</v>
      </c>
      <c r="B247" s="777"/>
      <c r="C247" s="501"/>
      <c r="D247" s="501"/>
      <c r="E247" s="501"/>
      <c r="F247" s="737"/>
      <c r="G247" s="773">
        <f t="shared" ref="G247:H247" si="252">K247+M247+O247+Q247+S247+U247+W247+Y247+AA247+AC247+AE247+AG247+AI247+AK247+AM247+AO247+AQ247+AS247+AU247+AW247+AY247+BA247+BC247+BE247+BG247+BI247+BK247+BM247+BO247+BQ247+BS247</f>
        <v>0</v>
      </c>
      <c r="H247" s="671">
        <f t="shared" si="252"/>
        <v>0</v>
      </c>
      <c r="I247" s="774">
        <f t="shared" si="6"/>
        <v>0</v>
      </c>
      <c r="J247" s="418"/>
      <c r="K247" s="640"/>
      <c r="L247" s="642"/>
      <c r="M247" s="640"/>
      <c r="N247" s="642"/>
      <c r="O247" s="640"/>
      <c r="P247" s="642"/>
      <c r="Q247" s="640"/>
      <c r="R247" s="642"/>
      <c r="S247" s="640"/>
      <c r="T247" s="642"/>
      <c r="U247" s="640"/>
      <c r="V247" s="642"/>
      <c r="W247" s="640"/>
      <c r="X247" s="642"/>
      <c r="Y247" s="640"/>
      <c r="Z247" s="642"/>
      <c r="AA247" s="640"/>
      <c r="AB247" s="642"/>
      <c r="AC247" s="640"/>
      <c r="AD247" s="642"/>
      <c r="AE247" s="640"/>
      <c r="AF247" s="642"/>
      <c r="AG247" s="640"/>
      <c r="AH247" s="642"/>
      <c r="AI247" s="640"/>
      <c r="AJ247" s="642"/>
      <c r="AK247" s="640"/>
      <c r="AL247" s="642"/>
      <c r="AM247" s="640"/>
      <c r="AN247" s="642"/>
      <c r="AO247" s="640"/>
      <c r="AP247" s="642"/>
      <c r="AQ247" s="640"/>
      <c r="AR247" s="642"/>
      <c r="AS247" s="640"/>
      <c r="AT247" s="642"/>
      <c r="AU247" s="640"/>
      <c r="AV247" s="642"/>
      <c r="AW247" s="640"/>
      <c r="AX247" s="642"/>
      <c r="AY247" s="640"/>
      <c r="AZ247" s="642"/>
      <c r="BA247" s="640"/>
      <c r="BB247" s="642"/>
      <c r="BC247" s="640"/>
      <c r="BD247" s="642"/>
      <c r="BE247" s="640"/>
      <c r="BF247" s="642"/>
      <c r="BG247" s="640"/>
      <c r="BH247" s="642"/>
      <c r="BI247" s="640"/>
      <c r="BJ247" s="642"/>
      <c r="BK247" s="640"/>
      <c r="BL247" s="642"/>
      <c r="BM247" s="640"/>
      <c r="BN247" s="642"/>
      <c r="BO247" s="640"/>
      <c r="BP247" s="642"/>
      <c r="BQ247" s="640"/>
      <c r="BR247" s="642"/>
      <c r="BS247" s="640"/>
      <c r="BT247" s="642"/>
      <c r="BU247" s="643">
        <f t="shared" si="7"/>
        <v>0</v>
      </c>
      <c r="BV247" s="644">
        <f t="shared" si="8"/>
        <v>0</v>
      </c>
      <c r="BW247" s="776">
        <f t="shared" si="9"/>
        <v>0</v>
      </c>
      <c r="BX247" s="644">
        <f t="shared" si="10"/>
        <v>0</v>
      </c>
      <c r="BY247" s="645"/>
      <c r="BZ247" s="338"/>
      <c r="CA247" s="338"/>
      <c r="CB247" s="338"/>
      <c r="CC247" s="338"/>
      <c r="CD247" s="338"/>
      <c r="CE247" s="338"/>
    </row>
    <row r="248" ht="15.75" customHeight="1">
      <c r="A248" s="821">
        <v>253.0</v>
      </c>
      <c r="B248" s="777"/>
      <c r="C248" s="501"/>
      <c r="D248" s="501"/>
      <c r="E248" s="501"/>
      <c r="F248" s="737"/>
      <c r="G248" s="773">
        <f t="shared" ref="G248:H248" si="253">K248+M248+O248+Q248+S248+U248+W248+Y248+AA248+AC248+AE248+AG248+AI248+AK248+AM248+AO248+AQ248+AS248+AU248+AW248+AY248+BA248+BC248+BE248+BG248+BI248+BK248+BM248+BO248+BQ248+BS248</f>
        <v>0</v>
      </c>
      <c r="H248" s="671">
        <f t="shared" si="253"/>
        <v>0</v>
      </c>
      <c r="I248" s="774">
        <f t="shared" si="6"/>
        <v>0</v>
      </c>
      <c r="J248" s="418"/>
      <c r="K248" s="640"/>
      <c r="L248" s="642"/>
      <c r="M248" s="640"/>
      <c r="N248" s="642"/>
      <c r="O248" s="640"/>
      <c r="P248" s="642"/>
      <c r="Q248" s="640"/>
      <c r="R248" s="642"/>
      <c r="S248" s="640"/>
      <c r="T248" s="642"/>
      <c r="U248" s="640"/>
      <c r="V248" s="642"/>
      <c r="W248" s="640"/>
      <c r="X248" s="642"/>
      <c r="Y248" s="640"/>
      <c r="Z248" s="642"/>
      <c r="AA248" s="640"/>
      <c r="AB248" s="642"/>
      <c r="AC248" s="640"/>
      <c r="AD248" s="642"/>
      <c r="AE248" s="640"/>
      <c r="AF248" s="642"/>
      <c r="AG248" s="640"/>
      <c r="AH248" s="642"/>
      <c r="AI248" s="640"/>
      <c r="AJ248" s="642"/>
      <c r="AK248" s="640"/>
      <c r="AL248" s="642"/>
      <c r="AM248" s="640"/>
      <c r="AN248" s="642"/>
      <c r="AO248" s="640"/>
      <c r="AP248" s="642"/>
      <c r="AQ248" s="640"/>
      <c r="AR248" s="642"/>
      <c r="AS248" s="640"/>
      <c r="AT248" s="642"/>
      <c r="AU248" s="640"/>
      <c r="AV248" s="642"/>
      <c r="AW248" s="640"/>
      <c r="AX248" s="642"/>
      <c r="AY248" s="640"/>
      <c r="AZ248" s="642"/>
      <c r="BA248" s="640"/>
      <c r="BB248" s="642"/>
      <c r="BC248" s="640"/>
      <c r="BD248" s="642"/>
      <c r="BE248" s="640"/>
      <c r="BF248" s="642"/>
      <c r="BG248" s="640"/>
      <c r="BH248" s="642"/>
      <c r="BI248" s="640"/>
      <c r="BJ248" s="642"/>
      <c r="BK248" s="640"/>
      <c r="BL248" s="642"/>
      <c r="BM248" s="640"/>
      <c r="BN248" s="642"/>
      <c r="BO248" s="640"/>
      <c r="BP248" s="642"/>
      <c r="BQ248" s="640"/>
      <c r="BR248" s="642"/>
      <c r="BS248" s="640"/>
      <c r="BT248" s="642"/>
      <c r="BU248" s="643">
        <f t="shared" si="7"/>
        <v>0</v>
      </c>
      <c r="BV248" s="644">
        <f t="shared" si="8"/>
        <v>0</v>
      </c>
      <c r="BW248" s="776">
        <f t="shared" si="9"/>
        <v>0</v>
      </c>
      <c r="BX248" s="644">
        <f t="shared" si="10"/>
        <v>0</v>
      </c>
      <c r="BY248" s="645"/>
      <c r="BZ248" s="338"/>
      <c r="CA248" s="338"/>
      <c r="CB248" s="338"/>
      <c r="CC248" s="338"/>
      <c r="CD248" s="338"/>
      <c r="CE248" s="338"/>
    </row>
    <row r="249" ht="15.75" customHeight="1">
      <c r="A249" s="821">
        <v>254.0</v>
      </c>
      <c r="B249" s="777"/>
      <c r="C249" s="501"/>
      <c r="D249" s="501"/>
      <c r="E249" s="501"/>
      <c r="F249" s="737"/>
      <c r="G249" s="773">
        <f t="shared" ref="G249:H249" si="254">K249+M249+O249+Q249+S249+U249+W249+Y249+AA249+AC249+AE249+AG249+AI249+AK249+AM249+AO249+AQ249+AS249+AU249+AW249+AY249+BA249+BC249+BE249+BG249+BI249+BK249+BM249+BO249+BQ249+BS249</f>
        <v>0</v>
      </c>
      <c r="H249" s="671">
        <f t="shared" si="254"/>
        <v>0</v>
      </c>
      <c r="I249" s="774">
        <f t="shared" si="6"/>
        <v>0</v>
      </c>
      <c r="J249" s="418"/>
      <c r="K249" s="640"/>
      <c r="L249" s="642"/>
      <c r="M249" s="640"/>
      <c r="N249" s="642"/>
      <c r="O249" s="640"/>
      <c r="P249" s="642"/>
      <c r="Q249" s="640"/>
      <c r="R249" s="642"/>
      <c r="S249" s="640"/>
      <c r="T249" s="642"/>
      <c r="U249" s="640"/>
      <c r="V249" s="642"/>
      <c r="W249" s="640"/>
      <c r="X249" s="642"/>
      <c r="Y249" s="640"/>
      <c r="Z249" s="642"/>
      <c r="AA249" s="640"/>
      <c r="AB249" s="642"/>
      <c r="AC249" s="640"/>
      <c r="AD249" s="642"/>
      <c r="AE249" s="640"/>
      <c r="AF249" s="642"/>
      <c r="AG249" s="640"/>
      <c r="AH249" s="642"/>
      <c r="AI249" s="640"/>
      <c r="AJ249" s="642"/>
      <c r="AK249" s="640"/>
      <c r="AL249" s="642"/>
      <c r="AM249" s="640"/>
      <c r="AN249" s="642"/>
      <c r="AO249" s="640"/>
      <c r="AP249" s="642"/>
      <c r="AQ249" s="640"/>
      <c r="AR249" s="642"/>
      <c r="AS249" s="640"/>
      <c r="AT249" s="642"/>
      <c r="AU249" s="640"/>
      <c r="AV249" s="642"/>
      <c r="AW249" s="640"/>
      <c r="AX249" s="642"/>
      <c r="AY249" s="640"/>
      <c r="AZ249" s="642"/>
      <c r="BA249" s="640"/>
      <c r="BB249" s="642"/>
      <c r="BC249" s="640"/>
      <c r="BD249" s="642"/>
      <c r="BE249" s="640"/>
      <c r="BF249" s="642"/>
      <c r="BG249" s="640"/>
      <c r="BH249" s="642"/>
      <c r="BI249" s="640"/>
      <c r="BJ249" s="642"/>
      <c r="BK249" s="640"/>
      <c r="BL249" s="642"/>
      <c r="BM249" s="640"/>
      <c r="BN249" s="642"/>
      <c r="BO249" s="640"/>
      <c r="BP249" s="642"/>
      <c r="BQ249" s="640"/>
      <c r="BR249" s="642"/>
      <c r="BS249" s="640"/>
      <c r="BT249" s="642"/>
      <c r="BU249" s="643">
        <f t="shared" si="7"/>
        <v>0</v>
      </c>
      <c r="BV249" s="644">
        <f t="shared" si="8"/>
        <v>0</v>
      </c>
      <c r="BW249" s="776">
        <f t="shared" si="9"/>
        <v>0</v>
      </c>
      <c r="BX249" s="644">
        <f t="shared" si="10"/>
        <v>0</v>
      </c>
      <c r="BY249" s="645"/>
      <c r="BZ249" s="338"/>
      <c r="CA249" s="338"/>
      <c r="CB249" s="338"/>
      <c r="CC249" s="338"/>
      <c r="CD249" s="338"/>
      <c r="CE249" s="338"/>
    </row>
    <row r="250" ht="15.75" customHeight="1">
      <c r="A250" s="821">
        <v>255.0</v>
      </c>
      <c r="B250" s="777"/>
      <c r="C250" s="501"/>
      <c r="D250" s="501"/>
      <c r="E250" s="501"/>
      <c r="F250" s="737"/>
      <c r="G250" s="773">
        <f t="shared" ref="G250:H250" si="255">K250+M250+O250+Q250+S250+U250+W250+Y250+AA250+AC250+AE250+AG250+AI250+AK250+AM250+AO250+AQ250+AS250+AU250+AW250+AY250+BA250+BC250+BE250+BG250+BI250+BK250+BM250+BO250+BQ250+BS250</f>
        <v>0</v>
      </c>
      <c r="H250" s="671">
        <f t="shared" si="255"/>
        <v>0</v>
      </c>
      <c r="I250" s="774">
        <f t="shared" si="6"/>
        <v>0</v>
      </c>
      <c r="J250" s="418"/>
      <c r="K250" s="640"/>
      <c r="L250" s="642"/>
      <c r="M250" s="640"/>
      <c r="N250" s="642"/>
      <c r="O250" s="640"/>
      <c r="P250" s="642"/>
      <c r="Q250" s="640"/>
      <c r="R250" s="642"/>
      <c r="S250" s="640"/>
      <c r="T250" s="642"/>
      <c r="U250" s="640"/>
      <c r="V250" s="642"/>
      <c r="W250" s="640"/>
      <c r="X250" s="642"/>
      <c r="Y250" s="640"/>
      <c r="Z250" s="642"/>
      <c r="AA250" s="640"/>
      <c r="AB250" s="642"/>
      <c r="AC250" s="640"/>
      <c r="AD250" s="642"/>
      <c r="AE250" s="640"/>
      <c r="AF250" s="642"/>
      <c r="AG250" s="640"/>
      <c r="AH250" s="642"/>
      <c r="AI250" s="640"/>
      <c r="AJ250" s="642"/>
      <c r="AK250" s="640"/>
      <c r="AL250" s="642"/>
      <c r="AM250" s="640"/>
      <c r="AN250" s="642"/>
      <c r="AO250" s="640"/>
      <c r="AP250" s="642"/>
      <c r="AQ250" s="640"/>
      <c r="AR250" s="642"/>
      <c r="AS250" s="640"/>
      <c r="AT250" s="642"/>
      <c r="AU250" s="640"/>
      <c r="AV250" s="642"/>
      <c r="AW250" s="640"/>
      <c r="AX250" s="642"/>
      <c r="AY250" s="640"/>
      <c r="AZ250" s="642"/>
      <c r="BA250" s="640"/>
      <c r="BB250" s="642"/>
      <c r="BC250" s="640"/>
      <c r="BD250" s="642"/>
      <c r="BE250" s="640"/>
      <c r="BF250" s="642"/>
      <c r="BG250" s="640"/>
      <c r="BH250" s="642"/>
      <c r="BI250" s="640"/>
      <c r="BJ250" s="642"/>
      <c r="BK250" s="640"/>
      <c r="BL250" s="642"/>
      <c r="BM250" s="640"/>
      <c r="BN250" s="642"/>
      <c r="BO250" s="640"/>
      <c r="BP250" s="642"/>
      <c r="BQ250" s="640"/>
      <c r="BR250" s="642"/>
      <c r="BS250" s="640"/>
      <c r="BT250" s="642"/>
      <c r="BU250" s="643">
        <f t="shared" si="7"/>
        <v>0</v>
      </c>
      <c r="BV250" s="644">
        <f t="shared" si="8"/>
        <v>0</v>
      </c>
      <c r="BW250" s="776">
        <f t="shared" si="9"/>
        <v>0</v>
      </c>
      <c r="BX250" s="644">
        <f t="shared" si="10"/>
        <v>0</v>
      </c>
      <c r="BY250" s="645"/>
      <c r="BZ250" s="338"/>
      <c r="CA250" s="338"/>
      <c r="CB250" s="338"/>
      <c r="CC250" s="338"/>
      <c r="CD250" s="338"/>
      <c r="CE250" s="338"/>
    </row>
    <row r="251" ht="15.75" customHeight="1">
      <c r="A251" s="821">
        <v>256.0</v>
      </c>
      <c r="B251" s="777"/>
      <c r="C251" s="501"/>
      <c r="D251" s="501"/>
      <c r="E251" s="501"/>
      <c r="F251" s="737"/>
      <c r="G251" s="773">
        <f t="shared" ref="G251:H251" si="256">K251+M251+O251+Q251+S251+U251+W251+Y251+AA251+AC251+AE251+AG251+AI251+AK251+AM251+AO251+AQ251+AS251+AU251+AW251+AY251+BA251+BC251+BE251+BG251+BI251+BK251+BM251+BO251+BQ251+BS251</f>
        <v>0</v>
      </c>
      <c r="H251" s="671">
        <f t="shared" si="256"/>
        <v>0</v>
      </c>
      <c r="I251" s="774">
        <f t="shared" si="6"/>
        <v>0</v>
      </c>
      <c r="J251" s="418"/>
      <c r="K251" s="640"/>
      <c r="L251" s="642"/>
      <c r="M251" s="640"/>
      <c r="N251" s="642"/>
      <c r="O251" s="640"/>
      <c r="P251" s="642"/>
      <c r="Q251" s="640"/>
      <c r="R251" s="642"/>
      <c r="S251" s="640"/>
      <c r="T251" s="642"/>
      <c r="U251" s="640"/>
      <c r="V251" s="642"/>
      <c r="W251" s="640"/>
      <c r="X251" s="642"/>
      <c r="Y251" s="640"/>
      <c r="Z251" s="642"/>
      <c r="AA251" s="640"/>
      <c r="AB251" s="642"/>
      <c r="AC251" s="640"/>
      <c r="AD251" s="642"/>
      <c r="AE251" s="640"/>
      <c r="AF251" s="642"/>
      <c r="AG251" s="640"/>
      <c r="AH251" s="642"/>
      <c r="AI251" s="640"/>
      <c r="AJ251" s="642"/>
      <c r="AK251" s="640"/>
      <c r="AL251" s="642"/>
      <c r="AM251" s="640"/>
      <c r="AN251" s="642"/>
      <c r="AO251" s="640"/>
      <c r="AP251" s="642"/>
      <c r="AQ251" s="640"/>
      <c r="AR251" s="642"/>
      <c r="AS251" s="640"/>
      <c r="AT251" s="642"/>
      <c r="AU251" s="640"/>
      <c r="AV251" s="642"/>
      <c r="AW251" s="640"/>
      <c r="AX251" s="642"/>
      <c r="AY251" s="640"/>
      <c r="AZ251" s="642"/>
      <c r="BA251" s="640"/>
      <c r="BB251" s="642"/>
      <c r="BC251" s="640"/>
      <c r="BD251" s="642"/>
      <c r="BE251" s="640"/>
      <c r="BF251" s="642"/>
      <c r="BG251" s="640"/>
      <c r="BH251" s="642"/>
      <c r="BI251" s="640"/>
      <c r="BJ251" s="642"/>
      <c r="BK251" s="640"/>
      <c r="BL251" s="642"/>
      <c r="BM251" s="640"/>
      <c r="BN251" s="642"/>
      <c r="BO251" s="640"/>
      <c r="BP251" s="642"/>
      <c r="BQ251" s="640"/>
      <c r="BR251" s="642"/>
      <c r="BS251" s="640"/>
      <c r="BT251" s="642"/>
      <c r="BU251" s="643">
        <f t="shared" si="7"/>
        <v>0</v>
      </c>
      <c r="BV251" s="644">
        <f t="shared" si="8"/>
        <v>0</v>
      </c>
      <c r="BW251" s="776">
        <f t="shared" si="9"/>
        <v>0</v>
      </c>
      <c r="BX251" s="644">
        <f t="shared" si="10"/>
        <v>0</v>
      </c>
      <c r="BY251" s="645"/>
      <c r="BZ251" s="338"/>
      <c r="CA251" s="338"/>
      <c r="CB251" s="338"/>
      <c r="CC251" s="338"/>
      <c r="CD251" s="338"/>
      <c r="CE251" s="338"/>
    </row>
    <row r="252" ht="15.75" customHeight="1">
      <c r="A252" s="821">
        <v>257.0</v>
      </c>
      <c r="B252" s="777"/>
      <c r="C252" s="501"/>
      <c r="D252" s="501"/>
      <c r="E252" s="501"/>
      <c r="F252" s="737"/>
      <c r="G252" s="773">
        <f t="shared" ref="G252:H252" si="257">K252+M252+O252+Q252+S252+U252+W252+Y252+AA252+AC252+AE252+AG252+AI252+AK252+AM252+AO252+AQ252+AS252+AU252+AW252+AY252+BA252+BC252+BE252+BG252+BI252+BK252+BM252+BO252+BQ252+BS252</f>
        <v>0</v>
      </c>
      <c r="H252" s="671">
        <f t="shared" si="257"/>
        <v>0</v>
      </c>
      <c r="I252" s="774">
        <f t="shared" si="6"/>
        <v>0</v>
      </c>
      <c r="J252" s="418"/>
      <c r="K252" s="640"/>
      <c r="L252" s="642"/>
      <c r="M252" s="640"/>
      <c r="N252" s="642"/>
      <c r="O252" s="640"/>
      <c r="P252" s="642"/>
      <c r="Q252" s="640"/>
      <c r="R252" s="642"/>
      <c r="S252" s="640"/>
      <c r="T252" s="642"/>
      <c r="U252" s="640"/>
      <c r="V252" s="642"/>
      <c r="W252" s="640"/>
      <c r="X252" s="642"/>
      <c r="Y252" s="640"/>
      <c r="Z252" s="642"/>
      <c r="AA252" s="640"/>
      <c r="AB252" s="642"/>
      <c r="AC252" s="640"/>
      <c r="AD252" s="642"/>
      <c r="AE252" s="640"/>
      <c r="AF252" s="642"/>
      <c r="AG252" s="640"/>
      <c r="AH252" s="642"/>
      <c r="AI252" s="640"/>
      <c r="AJ252" s="642"/>
      <c r="AK252" s="640"/>
      <c r="AL252" s="642"/>
      <c r="AM252" s="640"/>
      <c r="AN252" s="642"/>
      <c r="AO252" s="640"/>
      <c r="AP252" s="642"/>
      <c r="AQ252" s="640"/>
      <c r="AR252" s="642"/>
      <c r="AS252" s="640"/>
      <c r="AT252" s="642"/>
      <c r="AU252" s="640"/>
      <c r="AV252" s="642"/>
      <c r="AW252" s="640"/>
      <c r="AX252" s="642"/>
      <c r="AY252" s="640"/>
      <c r="AZ252" s="642"/>
      <c r="BA252" s="640"/>
      <c r="BB252" s="642"/>
      <c r="BC252" s="640"/>
      <c r="BD252" s="642"/>
      <c r="BE252" s="640"/>
      <c r="BF252" s="642"/>
      <c r="BG252" s="640"/>
      <c r="BH252" s="642"/>
      <c r="BI252" s="640"/>
      <c r="BJ252" s="642"/>
      <c r="BK252" s="640"/>
      <c r="BL252" s="642"/>
      <c r="BM252" s="640"/>
      <c r="BN252" s="642"/>
      <c r="BO252" s="640"/>
      <c r="BP252" s="642"/>
      <c r="BQ252" s="640"/>
      <c r="BR252" s="642"/>
      <c r="BS252" s="640"/>
      <c r="BT252" s="642"/>
      <c r="BU252" s="643">
        <f t="shared" si="7"/>
        <v>0</v>
      </c>
      <c r="BV252" s="644">
        <f t="shared" si="8"/>
        <v>0</v>
      </c>
      <c r="BW252" s="776">
        <f t="shared" si="9"/>
        <v>0</v>
      </c>
      <c r="BX252" s="644">
        <f t="shared" si="10"/>
        <v>0</v>
      </c>
      <c r="BY252" s="645"/>
      <c r="BZ252" s="338"/>
      <c r="CA252" s="338"/>
      <c r="CB252" s="338"/>
      <c r="CC252" s="338"/>
      <c r="CD252" s="338"/>
      <c r="CE252" s="338"/>
    </row>
    <row r="253" ht="15.75" customHeight="1">
      <c r="A253" s="821">
        <v>258.0</v>
      </c>
      <c r="B253" s="777"/>
      <c r="C253" s="501"/>
      <c r="D253" s="501"/>
      <c r="E253" s="501"/>
      <c r="F253" s="737"/>
      <c r="G253" s="773">
        <f t="shared" ref="G253:H253" si="258">K253+M253+O253+Q253+S253+U253+W253+Y253+AA253+AC253+AE253+AG253+AI253+AK253+AM253+AO253+AQ253+AS253+AU253+AW253+AY253+BA253+BC253+BE253+BG253+BI253+BK253+BM253+BO253+BQ253+BS253</f>
        <v>0</v>
      </c>
      <c r="H253" s="671">
        <f t="shared" si="258"/>
        <v>0</v>
      </c>
      <c r="I253" s="774">
        <f t="shared" si="6"/>
        <v>0</v>
      </c>
      <c r="J253" s="418"/>
      <c r="K253" s="640"/>
      <c r="L253" s="642"/>
      <c r="M253" s="640"/>
      <c r="N253" s="642"/>
      <c r="O253" s="640"/>
      <c r="P253" s="642"/>
      <c r="Q253" s="640"/>
      <c r="R253" s="642"/>
      <c r="S253" s="640"/>
      <c r="T253" s="642"/>
      <c r="U253" s="640"/>
      <c r="V253" s="642"/>
      <c r="W253" s="640"/>
      <c r="X253" s="642"/>
      <c r="Y253" s="640"/>
      <c r="Z253" s="642"/>
      <c r="AA253" s="640"/>
      <c r="AB253" s="642"/>
      <c r="AC253" s="640"/>
      <c r="AD253" s="642"/>
      <c r="AE253" s="640"/>
      <c r="AF253" s="642"/>
      <c r="AG253" s="640"/>
      <c r="AH253" s="642"/>
      <c r="AI253" s="640"/>
      <c r="AJ253" s="642"/>
      <c r="AK253" s="640"/>
      <c r="AL253" s="642"/>
      <c r="AM253" s="640"/>
      <c r="AN253" s="642"/>
      <c r="AO253" s="640"/>
      <c r="AP253" s="642"/>
      <c r="AQ253" s="640"/>
      <c r="AR253" s="642"/>
      <c r="AS253" s="640"/>
      <c r="AT253" s="642"/>
      <c r="AU253" s="640"/>
      <c r="AV253" s="642"/>
      <c r="AW253" s="640"/>
      <c r="AX253" s="642"/>
      <c r="AY253" s="640"/>
      <c r="AZ253" s="642"/>
      <c r="BA253" s="640"/>
      <c r="BB253" s="642"/>
      <c r="BC253" s="640"/>
      <c r="BD253" s="642"/>
      <c r="BE253" s="640"/>
      <c r="BF253" s="642"/>
      <c r="BG253" s="640"/>
      <c r="BH253" s="642"/>
      <c r="BI253" s="640"/>
      <c r="BJ253" s="642"/>
      <c r="BK253" s="640"/>
      <c r="BL253" s="642"/>
      <c r="BM253" s="640"/>
      <c r="BN253" s="642"/>
      <c r="BO253" s="640"/>
      <c r="BP253" s="642"/>
      <c r="BQ253" s="640"/>
      <c r="BR253" s="642"/>
      <c r="BS253" s="640"/>
      <c r="BT253" s="642"/>
      <c r="BU253" s="643">
        <f t="shared" si="7"/>
        <v>0</v>
      </c>
      <c r="BV253" s="644">
        <f t="shared" si="8"/>
        <v>0</v>
      </c>
      <c r="BW253" s="776">
        <f t="shared" si="9"/>
        <v>0</v>
      </c>
      <c r="BX253" s="644">
        <f t="shared" si="10"/>
        <v>0</v>
      </c>
      <c r="BY253" s="645"/>
      <c r="BZ253" s="338"/>
      <c r="CA253" s="338"/>
      <c r="CB253" s="338"/>
      <c r="CC253" s="338"/>
      <c r="CD253" s="338"/>
      <c r="CE253" s="338"/>
    </row>
    <row r="254" ht="15.75" customHeight="1">
      <c r="A254" s="821">
        <v>259.0</v>
      </c>
      <c r="B254" s="777"/>
      <c r="C254" s="501"/>
      <c r="D254" s="501"/>
      <c r="E254" s="501"/>
      <c r="F254" s="737"/>
      <c r="G254" s="773">
        <f t="shared" ref="G254:H254" si="259">K254+M254+O254+Q254+S254+U254+W254+Y254+AA254+AC254+AE254+AG254+AI254+AK254+AM254+AO254+AQ254+AS254+AU254+AW254+AY254+BA254+BC254+BE254+BG254+BI254+BK254+BM254+BO254+BQ254+BS254</f>
        <v>0</v>
      </c>
      <c r="H254" s="671">
        <f t="shared" si="259"/>
        <v>0</v>
      </c>
      <c r="I254" s="774">
        <f t="shared" si="6"/>
        <v>0</v>
      </c>
      <c r="J254" s="418"/>
      <c r="K254" s="640"/>
      <c r="L254" s="642"/>
      <c r="M254" s="640"/>
      <c r="N254" s="642"/>
      <c r="O254" s="640"/>
      <c r="P254" s="642"/>
      <c r="Q254" s="640"/>
      <c r="R254" s="642"/>
      <c r="S254" s="640"/>
      <c r="T254" s="642"/>
      <c r="U254" s="640"/>
      <c r="V254" s="642"/>
      <c r="W254" s="640"/>
      <c r="X254" s="642"/>
      <c r="Y254" s="640"/>
      <c r="Z254" s="642"/>
      <c r="AA254" s="640"/>
      <c r="AB254" s="642"/>
      <c r="AC254" s="640"/>
      <c r="AD254" s="642"/>
      <c r="AE254" s="640"/>
      <c r="AF254" s="642"/>
      <c r="AG254" s="640"/>
      <c r="AH254" s="642"/>
      <c r="AI254" s="640"/>
      <c r="AJ254" s="642"/>
      <c r="AK254" s="640"/>
      <c r="AL254" s="642"/>
      <c r="AM254" s="640"/>
      <c r="AN254" s="642"/>
      <c r="AO254" s="640"/>
      <c r="AP254" s="642"/>
      <c r="AQ254" s="640"/>
      <c r="AR254" s="642"/>
      <c r="AS254" s="640"/>
      <c r="AT254" s="642"/>
      <c r="AU254" s="640"/>
      <c r="AV254" s="642"/>
      <c r="AW254" s="640"/>
      <c r="AX254" s="642"/>
      <c r="AY254" s="640"/>
      <c r="AZ254" s="642"/>
      <c r="BA254" s="640"/>
      <c r="BB254" s="642"/>
      <c r="BC254" s="640"/>
      <c r="BD254" s="642"/>
      <c r="BE254" s="640"/>
      <c r="BF254" s="642"/>
      <c r="BG254" s="640"/>
      <c r="BH254" s="642"/>
      <c r="BI254" s="640"/>
      <c r="BJ254" s="642"/>
      <c r="BK254" s="640"/>
      <c r="BL254" s="642"/>
      <c r="BM254" s="640"/>
      <c r="BN254" s="642"/>
      <c r="BO254" s="640"/>
      <c r="BP254" s="642"/>
      <c r="BQ254" s="640"/>
      <c r="BR254" s="642"/>
      <c r="BS254" s="640"/>
      <c r="BT254" s="642"/>
      <c r="BU254" s="643">
        <f t="shared" si="7"/>
        <v>0</v>
      </c>
      <c r="BV254" s="644">
        <f t="shared" si="8"/>
        <v>0</v>
      </c>
      <c r="BW254" s="776">
        <f t="shared" si="9"/>
        <v>0</v>
      </c>
      <c r="BX254" s="644">
        <f t="shared" si="10"/>
        <v>0</v>
      </c>
      <c r="BY254" s="645"/>
      <c r="BZ254" s="338"/>
      <c r="CA254" s="338"/>
      <c r="CB254" s="338"/>
      <c r="CC254" s="338"/>
      <c r="CD254" s="338"/>
      <c r="CE254" s="338"/>
    </row>
    <row r="255" ht="15.75" customHeight="1">
      <c r="A255" s="821">
        <v>260.0</v>
      </c>
      <c r="B255" s="777"/>
      <c r="C255" s="501"/>
      <c r="D255" s="501"/>
      <c r="E255" s="501"/>
      <c r="F255" s="737"/>
      <c r="G255" s="773">
        <f t="shared" ref="G255:H255" si="260">K255+M255+O255+Q255+S255+U255+W255+Y255+AA255+AC255+AE255+AG255+AI255+AK255+AM255+AO255+AQ255+AS255+AU255+AW255+AY255+BA255+BC255+BE255+BG255+BI255+BK255+BM255+BO255+BQ255+BS255</f>
        <v>0</v>
      </c>
      <c r="H255" s="671">
        <f t="shared" si="260"/>
        <v>0</v>
      </c>
      <c r="I255" s="774">
        <f t="shared" si="6"/>
        <v>0</v>
      </c>
      <c r="J255" s="418"/>
      <c r="K255" s="640"/>
      <c r="L255" s="642"/>
      <c r="M255" s="640"/>
      <c r="N255" s="642"/>
      <c r="O255" s="640"/>
      <c r="P255" s="642"/>
      <c r="Q255" s="640"/>
      <c r="R255" s="642"/>
      <c r="S255" s="640"/>
      <c r="T255" s="642"/>
      <c r="U255" s="640"/>
      <c r="V255" s="642"/>
      <c r="W255" s="640"/>
      <c r="X255" s="642"/>
      <c r="Y255" s="640"/>
      <c r="Z255" s="642"/>
      <c r="AA255" s="640"/>
      <c r="AB255" s="642"/>
      <c r="AC255" s="640"/>
      <c r="AD255" s="642"/>
      <c r="AE255" s="640"/>
      <c r="AF255" s="642"/>
      <c r="AG255" s="640"/>
      <c r="AH255" s="642"/>
      <c r="AI255" s="640"/>
      <c r="AJ255" s="642"/>
      <c r="AK255" s="640"/>
      <c r="AL255" s="642"/>
      <c r="AM255" s="640"/>
      <c r="AN255" s="642"/>
      <c r="AO255" s="640"/>
      <c r="AP255" s="642"/>
      <c r="AQ255" s="640"/>
      <c r="AR255" s="642"/>
      <c r="AS255" s="640"/>
      <c r="AT255" s="642"/>
      <c r="AU255" s="640"/>
      <c r="AV255" s="642"/>
      <c r="AW255" s="640"/>
      <c r="AX255" s="642"/>
      <c r="AY255" s="640"/>
      <c r="AZ255" s="642"/>
      <c r="BA255" s="640"/>
      <c r="BB255" s="642"/>
      <c r="BC255" s="640"/>
      <c r="BD255" s="642"/>
      <c r="BE255" s="640"/>
      <c r="BF255" s="642"/>
      <c r="BG255" s="640"/>
      <c r="BH255" s="642"/>
      <c r="BI255" s="640"/>
      <c r="BJ255" s="642"/>
      <c r="BK255" s="640"/>
      <c r="BL255" s="642"/>
      <c r="BM255" s="640"/>
      <c r="BN255" s="642"/>
      <c r="BO255" s="640"/>
      <c r="BP255" s="642"/>
      <c r="BQ255" s="640"/>
      <c r="BR255" s="642"/>
      <c r="BS255" s="640"/>
      <c r="BT255" s="642"/>
      <c r="BU255" s="643">
        <f t="shared" si="7"/>
        <v>0</v>
      </c>
      <c r="BV255" s="644">
        <f t="shared" si="8"/>
        <v>0</v>
      </c>
      <c r="BW255" s="776">
        <f t="shared" si="9"/>
        <v>0</v>
      </c>
      <c r="BX255" s="644">
        <f t="shared" si="10"/>
        <v>0</v>
      </c>
      <c r="BY255" s="645"/>
      <c r="BZ255" s="338"/>
      <c r="CA255" s="338"/>
      <c r="CB255" s="338"/>
      <c r="CC255" s="338"/>
      <c r="CD255" s="338"/>
      <c r="CE255" s="338"/>
    </row>
    <row r="256" ht="15.75" customHeight="1">
      <c r="A256" s="821">
        <v>261.0</v>
      </c>
      <c r="B256" s="777"/>
      <c r="C256" s="501"/>
      <c r="D256" s="501"/>
      <c r="E256" s="501"/>
      <c r="F256" s="737"/>
      <c r="G256" s="773">
        <f t="shared" ref="G256:H256" si="261">K256+M256+O256+Q256+S256+U256+W256+Y256+AA256+AC256+AE256+AG256+AI256+AK256+AM256+AO256+AQ256+AS256+AU256+AW256+AY256+BA256+BC256+BE256+BG256+BI256+BK256+BM256+BO256+BQ256+BS256</f>
        <v>0</v>
      </c>
      <c r="H256" s="671">
        <f t="shared" si="261"/>
        <v>0</v>
      </c>
      <c r="I256" s="774">
        <f t="shared" si="6"/>
        <v>0</v>
      </c>
      <c r="J256" s="418"/>
      <c r="K256" s="640"/>
      <c r="L256" s="642"/>
      <c r="M256" s="640"/>
      <c r="N256" s="642"/>
      <c r="O256" s="640"/>
      <c r="P256" s="642"/>
      <c r="Q256" s="640"/>
      <c r="R256" s="642"/>
      <c r="S256" s="640"/>
      <c r="T256" s="642"/>
      <c r="U256" s="640"/>
      <c r="V256" s="642"/>
      <c r="W256" s="640"/>
      <c r="X256" s="642"/>
      <c r="Y256" s="640"/>
      <c r="Z256" s="642"/>
      <c r="AA256" s="640"/>
      <c r="AB256" s="642"/>
      <c r="AC256" s="640"/>
      <c r="AD256" s="642"/>
      <c r="AE256" s="640"/>
      <c r="AF256" s="642"/>
      <c r="AG256" s="640"/>
      <c r="AH256" s="642"/>
      <c r="AI256" s="640"/>
      <c r="AJ256" s="642"/>
      <c r="AK256" s="640"/>
      <c r="AL256" s="642"/>
      <c r="AM256" s="640"/>
      <c r="AN256" s="642"/>
      <c r="AO256" s="640"/>
      <c r="AP256" s="642"/>
      <c r="AQ256" s="640"/>
      <c r="AR256" s="642"/>
      <c r="AS256" s="640"/>
      <c r="AT256" s="642"/>
      <c r="AU256" s="640"/>
      <c r="AV256" s="642"/>
      <c r="AW256" s="640"/>
      <c r="AX256" s="642"/>
      <c r="AY256" s="640"/>
      <c r="AZ256" s="642"/>
      <c r="BA256" s="640"/>
      <c r="BB256" s="642"/>
      <c r="BC256" s="640"/>
      <c r="BD256" s="642"/>
      <c r="BE256" s="640"/>
      <c r="BF256" s="642"/>
      <c r="BG256" s="640"/>
      <c r="BH256" s="642"/>
      <c r="BI256" s="640"/>
      <c r="BJ256" s="642"/>
      <c r="BK256" s="640"/>
      <c r="BL256" s="642"/>
      <c r="BM256" s="640"/>
      <c r="BN256" s="642"/>
      <c r="BO256" s="640"/>
      <c r="BP256" s="642"/>
      <c r="BQ256" s="640"/>
      <c r="BR256" s="642"/>
      <c r="BS256" s="640"/>
      <c r="BT256" s="642"/>
      <c r="BU256" s="643">
        <f t="shared" si="7"/>
        <v>0</v>
      </c>
      <c r="BV256" s="644">
        <f t="shared" si="8"/>
        <v>0</v>
      </c>
      <c r="BW256" s="776">
        <f t="shared" si="9"/>
        <v>0</v>
      </c>
      <c r="BX256" s="644">
        <f t="shared" si="10"/>
        <v>0</v>
      </c>
      <c r="BY256" s="645"/>
      <c r="BZ256" s="338"/>
      <c r="CA256" s="338"/>
      <c r="CB256" s="338"/>
      <c r="CC256" s="338"/>
      <c r="CD256" s="338"/>
      <c r="CE256" s="338"/>
    </row>
    <row r="257" ht="15.75" customHeight="1">
      <c r="A257" s="821">
        <v>262.0</v>
      </c>
      <c r="B257" s="777"/>
      <c r="C257" s="501"/>
      <c r="D257" s="501"/>
      <c r="E257" s="501"/>
      <c r="F257" s="737"/>
      <c r="G257" s="773">
        <f t="shared" ref="G257:H257" si="262">K257+M257+O257+Q257+S257+U257+W257+Y257+AA257+AC257+AE257+AG257+AI257+AK257+AM257+AO257+AQ257+AS257+AU257+AW257+AY257+BA257+BC257+BE257+BG257+BI257+BK257+BM257+BO257+BQ257+BS257</f>
        <v>0</v>
      </c>
      <c r="H257" s="671">
        <f t="shared" si="262"/>
        <v>0</v>
      </c>
      <c r="I257" s="774">
        <f t="shared" si="6"/>
        <v>0</v>
      </c>
      <c r="J257" s="418"/>
      <c r="K257" s="640"/>
      <c r="L257" s="642"/>
      <c r="M257" s="640"/>
      <c r="N257" s="642"/>
      <c r="O257" s="640"/>
      <c r="P257" s="642"/>
      <c r="Q257" s="640"/>
      <c r="R257" s="642"/>
      <c r="S257" s="640"/>
      <c r="T257" s="642"/>
      <c r="U257" s="640"/>
      <c r="V257" s="642"/>
      <c r="W257" s="640"/>
      <c r="X257" s="642"/>
      <c r="Y257" s="640"/>
      <c r="Z257" s="642"/>
      <c r="AA257" s="640"/>
      <c r="AB257" s="642"/>
      <c r="AC257" s="640"/>
      <c r="AD257" s="642"/>
      <c r="AE257" s="640"/>
      <c r="AF257" s="642"/>
      <c r="AG257" s="640"/>
      <c r="AH257" s="642"/>
      <c r="AI257" s="640"/>
      <c r="AJ257" s="642"/>
      <c r="AK257" s="640"/>
      <c r="AL257" s="642"/>
      <c r="AM257" s="640"/>
      <c r="AN257" s="642"/>
      <c r="AO257" s="640"/>
      <c r="AP257" s="642"/>
      <c r="AQ257" s="640"/>
      <c r="AR257" s="642"/>
      <c r="AS257" s="640"/>
      <c r="AT257" s="642"/>
      <c r="AU257" s="640"/>
      <c r="AV257" s="642"/>
      <c r="AW257" s="640"/>
      <c r="AX257" s="642"/>
      <c r="AY257" s="640"/>
      <c r="AZ257" s="642"/>
      <c r="BA257" s="640"/>
      <c r="BB257" s="642"/>
      <c r="BC257" s="640"/>
      <c r="BD257" s="642"/>
      <c r="BE257" s="640"/>
      <c r="BF257" s="642"/>
      <c r="BG257" s="640"/>
      <c r="BH257" s="642"/>
      <c r="BI257" s="640"/>
      <c r="BJ257" s="642"/>
      <c r="BK257" s="640"/>
      <c r="BL257" s="642"/>
      <c r="BM257" s="640"/>
      <c r="BN257" s="642"/>
      <c r="BO257" s="640"/>
      <c r="BP257" s="642"/>
      <c r="BQ257" s="640"/>
      <c r="BR257" s="642"/>
      <c r="BS257" s="640"/>
      <c r="BT257" s="642"/>
      <c r="BU257" s="643">
        <f t="shared" si="7"/>
        <v>0</v>
      </c>
      <c r="BV257" s="644">
        <f t="shared" si="8"/>
        <v>0</v>
      </c>
      <c r="BW257" s="776">
        <f t="shared" si="9"/>
        <v>0</v>
      </c>
      <c r="BX257" s="644">
        <f t="shared" si="10"/>
        <v>0</v>
      </c>
      <c r="BY257" s="645"/>
      <c r="BZ257" s="338"/>
      <c r="CA257" s="338"/>
      <c r="CB257" s="338"/>
      <c r="CC257" s="338"/>
      <c r="CD257" s="338"/>
      <c r="CE257" s="338"/>
    </row>
    <row r="258" ht="15.75" customHeight="1">
      <c r="A258" s="821">
        <v>263.0</v>
      </c>
      <c r="B258" s="777"/>
      <c r="C258" s="501"/>
      <c r="D258" s="501"/>
      <c r="E258" s="501"/>
      <c r="F258" s="737"/>
      <c r="G258" s="773">
        <f t="shared" ref="G258:H258" si="263">K258+M258+O258+Q258+S258+U258+W258+Y258+AA258+AC258+AE258+AG258+AI258+AK258+AM258+AO258+AQ258+AS258+AU258+AW258+AY258+BA258+BC258+BE258+BG258+BI258+BK258+BM258+BO258+BQ258+BS258</f>
        <v>0</v>
      </c>
      <c r="H258" s="671">
        <f t="shared" si="263"/>
        <v>0</v>
      </c>
      <c r="I258" s="774">
        <f t="shared" si="6"/>
        <v>0</v>
      </c>
      <c r="J258" s="418"/>
      <c r="K258" s="640"/>
      <c r="L258" s="642"/>
      <c r="M258" s="640"/>
      <c r="N258" s="642"/>
      <c r="O258" s="640"/>
      <c r="P258" s="642"/>
      <c r="Q258" s="640"/>
      <c r="R258" s="642"/>
      <c r="S258" s="640"/>
      <c r="T258" s="642"/>
      <c r="U258" s="640"/>
      <c r="V258" s="642"/>
      <c r="W258" s="640"/>
      <c r="X258" s="642"/>
      <c r="Y258" s="640"/>
      <c r="Z258" s="642"/>
      <c r="AA258" s="640"/>
      <c r="AB258" s="642"/>
      <c r="AC258" s="640"/>
      <c r="AD258" s="642"/>
      <c r="AE258" s="640"/>
      <c r="AF258" s="642"/>
      <c r="AG258" s="640"/>
      <c r="AH258" s="642"/>
      <c r="AI258" s="640"/>
      <c r="AJ258" s="642"/>
      <c r="AK258" s="640"/>
      <c r="AL258" s="642"/>
      <c r="AM258" s="640"/>
      <c r="AN258" s="642"/>
      <c r="AO258" s="640"/>
      <c r="AP258" s="642"/>
      <c r="AQ258" s="640"/>
      <c r="AR258" s="642"/>
      <c r="AS258" s="640"/>
      <c r="AT258" s="642"/>
      <c r="AU258" s="640"/>
      <c r="AV258" s="642"/>
      <c r="AW258" s="640"/>
      <c r="AX258" s="642"/>
      <c r="AY258" s="640"/>
      <c r="AZ258" s="642"/>
      <c r="BA258" s="640"/>
      <c r="BB258" s="642"/>
      <c r="BC258" s="640"/>
      <c r="BD258" s="642"/>
      <c r="BE258" s="640"/>
      <c r="BF258" s="642"/>
      <c r="BG258" s="640"/>
      <c r="BH258" s="642"/>
      <c r="BI258" s="640"/>
      <c r="BJ258" s="642"/>
      <c r="BK258" s="640"/>
      <c r="BL258" s="642"/>
      <c r="BM258" s="640"/>
      <c r="BN258" s="642"/>
      <c r="BO258" s="640"/>
      <c r="BP258" s="642"/>
      <c r="BQ258" s="640"/>
      <c r="BR258" s="642"/>
      <c r="BS258" s="640"/>
      <c r="BT258" s="642"/>
      <c r="BU258" s="643">
        <f t="shared" si="7"/>
        <v>0</v>
      </c>
      <c r="BV258" s="644">
        <f t="shared" si="8"/>
        <v>0</v>
      </c>
      <c r="BW258" s="776">
        <f t="shared" si="9"/>
        <v>0</v>
      </c>
      <c r="BX258" s="644">
        <f t="shared" si="10"/>
        <v>0</v>
      </c>
      <c r="BY258" s="645"/>
      <c r="BZ258" s="338"/>
      <c r="CA258" s="338"/>
      <c r="CB258" s="338"/>
      <c r="CC258" s="338"/>
      <c r="CD258" s="338"/>
      <c r="CE258" s="338"/>
    </row>
    <row r="259" ht="15.75" customHeight="1">
      <c r="A259" s="821">
        <v>264.0</v>
      </c>
      <c r="B259" s="777"/>
      <c r="C259" s="501"/>
      <c r="D259" s="501"/>
      <c r="E259" s="501"/>
      <c r="F259" s="737"/>
      <c r="G259" s="773">
        <f t="shared" ref="G259:H259" si="264">K259+M259+O259+Q259+S259+U259+W259+Y259+AA259+AC259+AE259+AG259+AI259+AK259+AM259+AO259+AQ259+AS259+AU259+AW259+AY259+BA259+BC259+BE259+BG259+BI259+BK259+BM259+BO259+BQ259+BS259</f>
        <v>0</v>
      </c>
      <c r="H259" s="671">
        <f t="shared" si="264"/>
        <v>0</v>
      </c>
      <c r="I259" s="774">
        <f t="shared" si="6"/>
        <v>0</v>
      </c>
      <c r="J259" s="418"/>
      <c r="K259" s="640"/>
      <c r="L259" s="642"/>
      <c r="M259" s="640"/>
      <c r="N259" s="642"/>
      <c r="O259" s="640"/>
      <c r="P259" s="642"/>
      <c r="Q259" s="640"/>
      <c r="R259" s="642"/>
      <c r="S259" s="640"/>
      <c r="T259" s="642"/>
      <c r="U259" s="640"/>
      <c r="V259" s="642"/>
      <c r="W259" s="640"/>
      <c r="X259" s="642"/>
      <c r="Y259" s="640"/>
      <c r="Z259" s="642"/>
      <c r="AA259" s="640"/>
      <c r="AB259" s="642"/>
      <c r="AC259" s="640"/>
      <c r="AD259" s="642"/>
      <c r="AE259" s="640"/>
      <c r="AF259" s="642"/>
      <c r="AG259" s="640"/>
      <c r="AH259" s="642"/>
      <c r="AI259" s="640"/>
      <c r="AJ259" s="642"/>
      <c r="AK259" s="640"/>
      <c r="AL259" s="642"/>
      <c r="AM259" s="640"/>
      <c r="AN259" s="642"/>
      <c r="AO259" s="640"/>
      <c r="AP259" s="642"/>
      <c r="AQ259" s="640"/>
      <c r="AR259" s="642"/>
      <c r="AS259" s="640"/>
      <c r="AT259" s="642"/>
      <c r="AU259" s="640"/>
      <c r="AV259" s="642"/>
      <c r="AW259" s="640"/>
      <c r="AX259" s="642"/>
      <c r="AY259" s="640"/>
      <c r="AZ259" s="642"/>
      <c r="BA259" s="640"/>
      <c r="BB259" s="642"/>
      <c r="BC259" s="640"/>
      <c r="BD259" s="642"/>
      <c r="BE259" s="640"/>
      <c r="BF259" s="642"/>
      <c r="BG259" s="640"/>
      <c r="BH259" s="642"/>
      <c r="BI259" s="640"/>
      <c r="BJ259" s="642"/>
      <c r="BK259" s="640"/>
      <c r="BL259" s="642"/>
      <c r="BM259" s="640"/>
      <c r="BN259" s="642"/>
      <c r="BO259" s="640"/>
      <c r="BP259" s="642"/>
      <c r="BQ259" s="640"/>
      <c r="BR259" s="642"/>
      <c r="BS259" s="640"/>
      <c r="BT259" s="642"/>
      <c r="BU259" s="643">
        <f t="shared" si="7"/>
        <v>0</v>
      </c>
      <c r="BV259" s="644">
        <f t="shared" si="8"/>
        <v>0</v>
      </c>
      <c r="BW259" s="776">
        <f t="shared" si="9"/>
        <v>0</v>
      </c>
      <c r="BX259" s="644">
        <f t="shared" si="10"/>
        <v>0</v>
      </c>
      <c r="BY259" s="645"/>
      <c r="BZ259" s="338"/>
      <c r="CA259" s="338"/>
      <c r="CB259" s="338"/>
      <c r="CC259" s="338"/>
      <c r="CD259" s="338"/>
      <c r="CE259" s="338"/>
    </row>
    <row r="260" ht="15.75" customHeight="1">
      <c r="A260" s="821">
        <v>265.0</v>
      </c>
      <c r="B260" s="777"/>
      <c r="C260" s="501"/>
      <c r="D260" s="501"/>
      <c r="E260" s="501"/>
      <c r="F260" s="737"/>
      <c r="G260" s="773">
        <f t="shared" ref="G260:H260" si="265">K260+M260+O260+Q260+S260+U260+W260+Y260+AA260+AC260+AE260+AG260+AI260+AK260+AM260+AO260+AQ260+AS260+AU260+AW260+AY260+BA260+BC260+BE260+BG260+BI260+BK260+BM260+BO260+BQ260+BS260</f>
        <v>0</v>
      </c>
      <c r="H260" s="671">
        <f t="shared" si="265"/>
        <v>0</v>
      </c>
      <c r="I260" s="774">
        <f t="shared" si="6"/>
        <v>0</v>
      </c>
      <c r="J260" s="418"/>
      <c r="K260" s="640"/>
      <c r="L260" s="642"/>
      <c r="M260" s="640"/>
      <c r="N260" s="642"/>
      <c r="O260" s="640"/>
      <c r="P260" s="642"/>
      <c r="Q260" s="640"/>
      <c r="R260" s="642"/>
      <c r="S260" s="640"/>
      <c r="T260" s="642"/>
      <c r="U260" s="640"/>
      <c r="V260" s="642"/>
      <c r="W260" s="640"/>
      <c r="X260" s="642"/>
      <c r="Y260" s="640"/>
      <c r="Z260" s="642"/>
      <c r="AA260" s="640"/>
      <c r="AB260" s="642"/>
      <c r="AC260" s="640"/>
      <c r="AD260" s="642"/>
      <c r="AE260" s="640"/>
      <c r="AF260" s="642"/>
      <c r="AG260" s="640"/>
      <c r="AH260" s="642"/>
      <c r="AI260" s="640"/>
      <c r="AJ260" s="642"/>
      <c r="AK260" s="640"/>
      <c r="AL260" s="642"/>
      <c r="AM260" s="640"/>
      <c r="AN260" s="642"/>
      <c r="AO260" s="640"/>
      <c r="AP260" s="642"/>
      <c r="AQ260" s="640"/>
      <c r="AR260" s="642"/>
      <c r="AS260" s="640"/>
      <c r="AT260" s="642"/>
      <c r="AU260" s="640"/>
      <c r="AV260" s="642"/>
      <c r="AW260" s="640"/>
      <c r="AX260" s="642"/>
      <c r="AY260" s="640"/>
      <c r="AZ260" s="642"/>
      <c r="BA260" s="640"/>
      <c r="BB260" s="642"/>
      <c r="BC260" s="640"/>
      <c r="BD260" s="642"/>
      <c r="BE260" s="640"/>
      <c r="BF260" s="642"/>
      <c r="BG260" s="640"/>
      <c r="BH260" s="642"/>
      <c r="BI260" s="640"/>
      <c r="BJ260" s="642"/>
      <c r="BK260" s="640"/>
      <c r="BL260" s="642"/>
      <c r="BM260" s="640"/>
      <c r="BN260" s="642"/>
      <c r="BO260" s="640"/>
      <c r="BP260" s="642"/>
      <c r="BQ260" s="640"/>
      <c r="BR260" s="642"/>
      <c r="BS260" s="640"/>
      <c r="BT260" s="642"/>
      <c r="BU260" s="643">
        <f t="shared" si="7"/>
        <v>0</v>
      </c>
      <c r="BV260" s="644">
        <f t="shared" si="8"/>
        <v>0</v>
      </c>
      <c r="BW260" s="776">
        <f t="shared" si="9"/>
        <v>0</v>
      </c>
      <c r="BX260" s="644">
        <f t="shared" si="10"/>
        <v>0</v>
      </c>
      <c r="BY260" s="645"/>
      <c r="BZ260" s="338"/>
      <c r="CA260" s="338"/>
      <c r="CB260" s="338"/>
      <c r="CC260" s="338"/>
      <c r="CD260" s="338"/>
      <c r="CE260" s="338"/>
    </row>
    <row r="261" ht="15.75" customHeight="1">
      <c r="A261" s="821">
        <v>266.0</v>
      </c>
      <c r="B261" s="777"/>
      <c r="C261" s="501"/>
      <c r="D261" s="501"/>
      <c r="E261" s="501"/>
      <c r="F261" s="737"/>
      <c r="G261" s="773">
        <f t="shared" ref="G261:H261" si="266">K261+M261+O261+Q261+S261+U261+W261+Y261+AA261+AC261+AE261+AG261+AI261+AK261+AM261+AO261+AQ261+AS261+AU261+AW261+AY261+BA261+BC261+BE261+BG261+BI261+BK261+BM261+BO261+BQ261+BS261</f>
        <v>0</v>
      </c>
      <c r="H261" s="671">
        <f t="shared" si="266"/>
        <v>0</v>
      </c>
      <c r="I261" s="774">
        <f t="shared" si="6"/>
        <v>0</v>
      </c>
      <c r="J261" s="418"/>
      <c r="K261" s="640"/>
      <c r="L261" s="642"/>
      <c r="M261" s="640"/>
      <c r="N261" s="642"/>
      <c r="O261" s="640"/>
      <c r="P261" s="642"/>
      <c r="Q261" s="640"/>
      <c r="R261" s="642"/>
      <c r="S261" s="640"/>
      <c r="T261" s="642"/>
      <c r="U261" s="640"/>
      <c r="V261" s="642"/>
      <c r="W261" s="640"/>
      <c r="X261" s="642"/>
      <c r="Y261" s="640"/>
      <c r="Z261" s="642"/>
      <c r="AA261" s="640"/>
      <c r="AB261" s="642"/>
      <c r="AC261" s="640"/>
      <c r="AD261" s="642"/>
      <c r="AE261" s="640"/>
      <c r="AF261" s="642"/>
      <c r="AG261" s="640"/>
      <c r="AH261" s="642"/>
      <c r="AI261" s="640"/>
      <c r="AJ261" s="642"/>
      <c r="AK261" s="640"/>
      <c r="AL261" s="642"/>
      <c r="AM261" s="640"/>
      <c r="AN261" s="642"/>
      <c r="AO261" s="640"/>
      <c r="AP261" s="642"/>
      <c r="AQ261" s="640"/>
      <c r="AR261" s="642"/>
      <c r="AS261" s="640"/>
      <c r="AT261" s="642"/>
      <c r="AU261" s="640"/>
      <c r="AV261" s="642"/>
      <c r="AW261" s="640"/>
      <c r="AX261" s="642"/>
      <c r="AY261" s="640"/>
      <c r="AZ261" s="642"/>
      <c r="BA261" s="640"/>
      <c r="BB261" s="642"/>
      <c r="BC261" s="640"/>
      <c r="BD261" s="642"/>
      <c r="BE261" s="640"/>
      <c r="BF261" s="642"/>
      <c r="BG261" s="640"/>
      <c r="BH261" s="642"/>
      <c r="BI261" s="640"/>
      <c r="BJ261" s="642"/>
      <c r="BK261" s="640"/>
      <c r="BL261" s="642"/>
      <c r="BM261" s="640"/>
      <c r="BN261" s="642"/>
      <c r="BO261" s="640"/>
      <c r="BP261" s="642"/>
      <c r="BQ261" s="640"/>
      <c r="BR261" s="642"/>
      <c r="BS261" s="640"/>
      <c r="BT261" s="642"/>
      <c r="BU261" s="643">
        <f t="shared" si="7"/>
        <v>0</v>
      </c>
      <c r="BV261" s="644">
        <f t="shared" si="8"/>
        <v>0</v>
      </c>
      <c r="BW261" s="776">
        <f t="shared" si="9"/>
        <v>0</v>
      </c>
      <c r="BX261" s="644">
        <f t="shared" si="10"/>
        <v>0</v>
      </c>
      <c r="BY261" s="645"/>
      <c r="BZ261" s="338"/>
      <c r="CA261" s="338"/>
      <c r="CB261" s="338"/>
      <c r="CC261" s="338"/>
      <c r="CD261" s="338"/>
      <c r="CE261" s="338"/>
    </row>
    <row r="262" ht="15.75" customHeight="1">
      <c r="A262" s="821">
        <v>267.0</v>
      </c>
      <c r="B262" s="777"/>
      <c r="C262" s="501"/>
      <c r="D262" s="501"/>
      <c r="E262" s="501"/>
      <c r="F262" s="737"/>
      <c r="G262" s="773">
        <f t="shared" ref="G262:H262" si="267">K262+M262+O262+Q262+S262+U262+W262+Y262+AA262+AC262+AE262+AG262+AI262+AK262+AM262+AO262+AQ262+AS262+AU262+AW262+AY262+BA262+BC262+BE262+BG262+BI262+BK262+BM262+BO262+BQ262+BS262</f>
        <v>0</v>
      </c>
      <c r="H262" s="671">
        <f t="shared" si="267"/>
        <v>0</v>
      </c>
      <c r="I262" s="774">
        <f t="shared" si="6"/>
        <v>0</v>
      </c>
      <c r="J262" s="418"/>
      <c r="K262" s="640"/>
      <c r="L262" s="642"/>
      <c r="M262" s="640"/>
      <c r="N262" s="642"/>
      <c r="O262" s="640"/>
      <c r="P262" s="642"/>
      <c r="Q262" s="640"/>
      <c r="R262" s="642"/>
      <c r="S262" s="640"/>
      <c r="T262" s="642"/>
      <c r="U262" s="640"/>
      <c r="V262" s="642"/>
      <c r="W262" s="640"/>
      <c r="X262" s="642"/>
      <c r="Y262" s="640"/>
      <c r="Z262" s="642"/>
      <c r="AA262" s="640"/>
      <c r="AB262" s="642"/>
      <c r="AC262" s="640"/>
      <c r="AD262" s="642"/>
      <c r="AE262" s="640"/>
      <c r="AF262" s="642"/>
      <c r="AG262" s="640"/>
      <c r="AH262" s="642"/>
      <c r="AI262" s="640"/>
      <c r="AJ262" s="642"/>
      <c r="AK262" s="640"/>
      <c r="AL262" s="642"/>
      <c r="AM262" s="640"/>
      <c r="AN262" s="642"/>
      <c r="AO262" s="640"/>
      <c r="AP262" s="642"/>
      <c r="AQ262" s="640"/>
      <c r="AR262" s="642"/>
      <c r="AS262" s="640"/>
      <c r="AT262" s="642"/>
      <c r="AU262" s="640"/>
      <c r="AV262" s="642"/>
      <c r="AW262" s="640"/>
      <c r="AX262" s="642"/>
      <c r="AY262" s="640"/>
      <c r="AZ262" s="642"/>
      <c r="BA262" s="640"/>
      <c r="BB262" s="642"/>
      <c r="BC262" s="640"/>
      <c r="BD262" s="642"/>
      <c r="BE262" s="640"/>
      <c r="BF262" s="642"/>
      <c r="BG262" s="640"/>
      <c r="BH262" s="642"/>
      <c r="BI262" s="640"/>
      <c r="BJ262" s="642"/>
      <c r="BK262" s="640"/>
      <c r="BL262" s="642"/>
      <c r="BM262" s="640"/>
      <c r="BN262" s="642"/>
      <c r="BO262" s="640"/>
      <c r="BP262" s="642"/>
      <c r="BQ262" s="640"/>
      <c r="BR262" s="642"/>
      <c r="BS262" s="640"/>
      <c r="BT262" s="642"/>
      <c r="BU262" s="643">
        <f t="shared" si="7"/>
        <v>0</v>
      </c>
      <c r="BV262" s="644">
        <f t="shared" si="8"/>
        <v>0</v>
      </c>
      <c r="BW262" s="776">
        <f t="shared" si="9"/>
        <v>0</v>
      </c>
      <c r="BX262" s="644">
        <f t="shared" si="10"/>
        <v>0</v>
      </c>
      <c r="BY262" s="645"/>
      <c r="BZ262" s="338"/>
      <c r="CA262" s="338"/>
      <c r="CB262" s="338"/>
      <c r="CC262" s="338"/>
      <c r="CD262" s="338"/>
      <c r="CE262" s="338"/>
    </row>
    <row r="263" ht="15.75" customHeight="1">
      <c r="A263" s="821">
        <v>268.0</v>
      </c>
      <c r="B263" s="777"/>
      <c r="C263" s="501"/>
      <c r="D263" s="501"/>
      <c r="E263" s="501"/>
      <c r="F263" s="737"/>
      <c r="G263" s="773">
        <f t="shared" ref="G263:H263" si="268">K263+M263+O263+Q263+S263+U263+W263+Y263+AA263+AC263+AE263+AG263+AI263+AK263+AM263+AO263+AQ263+AS263+AU263+AW263+AY263+BA263+BC263+BE263+BG263+BI263+BK263+BM263+BO263+BQ263+BS263</f>
        <v>0</v>
      </c>
      <c r="H263" s="671">
        <f t="shared" si="268"/>
        <v>0</v>
      </c>
      <c r="I263" s="774">
        <f t="shared" si="6"/>
        <v>0</v>
      </c>
      <c r="J263" s="418"/>
      <c r="K263" s="640"/>
      <c r="L263" s="642"/>
      <c r="M263" s="640"/>
      <c r="N263" s="642"/>
      <c r="O263" s="640"/>
      <c r="P263" s="642"/>
      <c r="Q263" s="640"/>
      <c r="R263" s="642"/>
      <c r="S263" s="640"/>
      <c r="T263" s="642"/>
      <c r="U263" s="640"/>
      <c r="V263" s="642"/>
      <c r="W263" s="640"/>
      <c r="X263" s="642"/>
      <c r="Y263" s="640"/>
      <c r="Z263" s="642"/>
      <c r="AA263" s="640"/>
      <c r="AB263" s="642"/>
      <c r="AC263" s="640"/>
      <c r="AD263" s="642"/>
      <c r="AE263" s="640"/>
      <c r="AF263" s="642"/>
      <c r="AG263" s="640"/>
      <c r="AH263" s="642"/>
      <c r="AI263" s="640"/>
      <c r="AJ263" s="642"/>
      <c r="AK263" s="640"/>
      <c r="AL263" s="642"/>
      <c r="AM263" s="640"/>
      <c r="AN263" s="642"/>
      <c r="AO263" s="640"/>
      <c r="AP263" s="642"/>
      <c r="AQ263" s="640"/>
      <c r="AR263" s="642"/>
      <c r="AS263" s="640"/>
      <c r="AT263" s="642"/>
      <c r="AU263" s="640"/>
      <c r="AV263" s="642"/>
      <c r="AW263" s="640"/>
      <c r="AX263" s="642"/>
      <c r="AY263" s="640"/>
      <c r="AZ263" s="642"/>
      <c r="BA263" s="640"/>
      <c r="BB263" s="642"/>
      <c r="BC263" s="640"/>
      <c r="BD263" s="642"/>
      <c r="BE263" s="640"/>
      <c r="BF263" s="642"/>
      <c r="BG263" s="640"/>
      <c r="BH263" s="642"/>
      <c r="BI263" s="640"/>
      <c r="BJ263" s="642"/>
      <c r="BK263" s="640"/>
      <c r="BL263" s="642"/>
      <c r="BM263" s="640"/>
      <c r="BN263" s="642"/>
      <c r="BO263" s="640"/>
      <c r="BP263" s="642"/>
      <c r="BQ263" s="640"/>
      <c r="BR263" s="642"/>
      <c r="BS263" s="640"/>
      <c r="BT263" s="642"/>
      <c r="BU263" s="643">
        <f t="shared" si="7"/>
        <v>0</v>
      </c>
      <c r="BV263" s="644">
        <f t="shared" si="8"/>
        <v>0</v>
      </c>
      <c r="BW263" s="776">
        <f t="shared" si="9"/>
        <v>0</v>
      </c>
      <c r="BX263" s="644">
        <f t="shared" si="10"/>
        <v>0</v>
      </c>
      <c r="BY263" s="645"/>
      <c r="BZ263" s="338"/>
      <c r="CA263" s="338"/>
      <c r="CB263" s="338"/>
      <c r="CC263" s="338"/>
      <c r="CD263" s="338"/>
      <c r="CE263" s="338"/>
    </row>
    <row r="264" ht="15.75" customHeight="1">
      <c r="A264" s="821">
        <v>269.0</v>
      </c>
      <c r="B264" s="777"/>
      <c r="C264" s="501"/>
      <c r="D264" s="501"/>
      <c r="E264" s="501"/>
      <c r="F264" s="737"/>
      <c r="G264" s="773">
        <f t="shared" ref="G264:H264" si="269">K264+M264+O264+Q264+S264+U264+W264+Y264+AA264+AC264+AE264+AG264+AI264+AK264+AM264+AO264+AQ264+AS264+AU264+AW264+AY264+BA264+BC264+BE264+BG264+BI264+BK264+BM264+BO264+BQ264+BS264</f>
        <v>0</v>
      </c>
      <c r="H264" s="671">
        <f t="shared" si="269"/>
        <v>0</v>
      </c>
      <c r="I264" s="774">
        <f t="shared" si="6"/>
        <v>0</v>
      </c>
      <c r="J264" s="418"/>
      <c r="K264" s="640"/>
      <c r="L264" s="642"/>
      <c r="M264" s="640"/>
      <c r="N264" s="642"/>
      <c r="O264" s="640"/>
      <c r="P264" s="642"/>
      <c r="Q264" s="640"/>
      <c r="R264" s="642"/>
      <c r="S264" s="640"/>
      <c r="T264" s="642"/>
      <c r="U264" s="640"/>
      <c r="V264" s="642"/>
      <c r="W264" s="640"/>
      <c r="X264" s="642"/>
      <c r="Y264" s="640"/>
      <c r="Z264" s="642"/>
      <c r="AA264" s="640"/>
      <c r="AB264" s="642"/>
      <c r="AC264" s="640"/>
      <c r="AD264" s="642"/>
      <c r="AE264" s="640"/>
      <c r="AF264" s="642"/>
      <c r="AG264" s="640"/>
      <c r="AH264" s="642"/>
      <c r="AI264" s="640"/>
      <c r="AJ264" s="642"/>
      <c r="AK264" s="640"/>
      <c r="AL264" s="642"/>
      <c r="AM264" s="640"/>
      <c r="AN264" s="642"/>
      <c r="AO264" s="640"/>
      <c r="AP264" s="642"/>
      <c r="AQ264" s="640"/>
      <c r="AR264" s="642"/>
      <c r="AS264" s="640"/>
      <c r="AT264" s="642"/>
      <c r="AU264" s="640"/>
      <c r="AV264" s="642"/>
      <c r="AW264" s="640"/>
      <c r="AX264" s="642"/>
      <c r="AY264" s="640"/>
      <c r="AZ264" s="642"/>
      <c r="BA264" s="640"/>
      <c r="BB264" s="642"/>
      <c r="BC264" s="640"/>
      <c r="BD264" s="642"/>
      <c r="BE264" s="640"/>
      <c r="BF264" s="642"/>
      <c r="BG264" s="640"/>
      <c r="BH264" s="642"/>
      <c r="BI264" s="640"/>
      <c r="BJ264" s="642"/>
      <c r="BK264" s="640"/>
      <c r="BL264" s="642"/>
      <c r="BM264" s="640"/>
      <c r="BN264" s="642"/>
      <c r="BO264" s="640"/>
      <c r="BP264" s="642"/>
      <c r="BQ264" s="640"/>
      <c r="BR264" s="642"/>
      <c r="BS264" s="640"/>
      <c r="BT264" s="642"/>
      <c r="BU264" s="643">
        <f t="shared" si="7"/>
        <v>0</v>
      </c>
      <c r="BV264" s="644">
        <f t="shared" si="8"/>
        <v>0</v>
      </c>
      <c r="BW264" s="776">
        <f t="shared" si="9"/>
        <v>0</v>
      </c>
      <c r="BX264" s="644">
        <f t="shared" si="10"/>
        <v>0</v>
      </c>
      <c r="BY264" s="645"/>
      <c r="BZ264" s="338"/>
      <c r="CA264" s="338"/>
      <c r="CB264" s="338"/>
      <c r="CC264" s="338"/>
      <c r="CD264" s="338"/>
      <c r="CE264" s="338"/>
    </row>
    <row r="265" ht="15.75" customHeight="1">
      <c r="A265" s="821">
        <v>270.0</v>
      </c>
      <c r="B265" s="777"/>
      <c r="C265" s="501"/>
      <c r="D265" s="501"/>
      <c r="E265" s="501"/>
      <c r="F265" s="737"/>
      <c r="G265" s="773">
        <f t="shared" ref="G265:H265" si="270">K265+M265+O265+Q265+S265+U265+W265+Y265+AA265+AC265+AE265+AG265+AI265+AK265+AM265+AO265+AQ265+AS265+AU265+AW265+AY265+BA265+BC265+BE265+BG265+BI265+BK265+BM265+BO265+BQ265+BS265</f>
        <v>0</v>
      </c>
      <c r="H265" s="671">
        <f t="shared" si="270"/>
        <v>0</v>
      </c>
      <c r="I265" s="774">
        <f t="shared" si="6"/>
        <v>0</v>
      </c>
      <c r="J265" s="418"/>
      <c r="K265" s="640"/>
      <c r="L265" s="642"/>
      <c r="M265" s="640"/>
      <c r="N265" s="642"/>
      <c r="O265" s="640"/>
      <c r="P265" s="642"/>
      <c r="Q265" s="640"/>
      <c r="R265" s="642"/>
      <c r="S265" s="640"/>
      <c r="T265" s="642"/>
      <c r="U265" s="640"/>
      <c r="V265" s="642"/>
      <c r="W265" s="640"/>
      <c r="X265" s="642"/>
      <c r="Y265" s="640"/>
      <c r="Z265" s="642"/>
      <c r="AA265" s="640"/>
      <c r="AB265" s="642"/>
      <c r="AC265" s="640"/>
      <c r="AD265" s="642"/>
      <c r="AE265" s="640"/>
      <c r="AF265" s="642"/>
      <c r="AG265" s="640"/>
      <c r="AH265" s="642"/>
      <c r="AI265" s="640"/>
      <c r="AJ265" s="642"/>
      <c r="AK265" s="640"/>
      <c r="AL265" s="642"/>
      <c r="AM265" s="640"/>
      <c r="AN265" s="642"/>
      <c r="AO265" s="640"/>
      <c r="AP265" s="642"/>
      <c r="AQ265" s="640"/>
      <c r="AR265" s="642"/>
      <c r="AS265" s="640"/>
      <c r="AT265" s="642"/>
      <c r="AU265" s="640"/>
      <c r="AV265" s="642"/>
      <c r="AW265" s="640"/>
      <c r="AX265" s="642"/>
      <c r="AY265" s="640"/>
      <c r="AZ265" s="642"/>
      <c r="BA265" s="640"/>
      <c r="BB265" s="642"/>
      <c r="BC265" s="640"/>
      <c r="BD265" s="642"/>
      <c r="BE265" s="640"/>
      <c r="BF265" s="642"/>
      <c r="BG265" s="640"/>
      <c r="BH265" s="642"/>
      <c r="BI265" s="640"/>
      <c r="BJ265" s="642"/>
      <c r="BK265" s="640"/>
      <c r="BL265" s="642"/>
      <c r="BM265" s="640"/>
      <c r="BN265" s="642"/>
      <c r="BO265" s="640"/>
      <c r="BP265" s="642"/>
      <c r="BQ265" s="640"/>
      <c r="BR265" s="642"/>
      <c r="BS265" s="640"/>
      <c r="BT265" s="642"/>
      <c r="BU265" s="643">
        <f t="shared" si="7"/>
        <v>0</v>
      </c>
      <c r="BV265" s="644">
        <f t="shared" si="8"/>
        <v>0</v>
      </c>
      <c r="BW265" s="776">
        <f t="shared" si="9"/>
        <v>0</v>
      </c>
      <c r="BX265" s="644">
        <f t="shared" si="10"/>
        <v>0</v>
      </c>
      <c r="BY265" s="645"/>
      <c r="BZ265" s="338"/>
      <c r="CA265" s="338"/>
      <c r="CB265" s="338"/>
      <c r="CC265" s="338"/>
      <c r="CD265" s="338"/>
      <c r="CE265" s="338"/>
    </row>
    <row r="266" ht="15.75" customHeight="1">
      <c r="A266" s="821">
        <v>271.0</v>
      </c>
      <c r="B266" s="777"/>
      <c r="C266" s="501"/>
      <c r="D266" s="501"/>
      <c r="E266" s="501"/>
      <c r="F266" s="737"/>
      <c r="G266" s="773">
        <f t="shared" ref="G266:H266" si="271">K266+M266+O266+Q266+S266+U266+W266+Y266+AA266+AC266+AE266+AG266+AI266+AK266+AM266+AO266+AQ266+AS266+AU266+AW266+AY266+BA266+BC266+BE266+BG266+BI266+BK266+BM266+BO266+BQ266+BS266</f>
        <v>0</v>
      </c>
      <c r="H266" s="671">
        <f t="shared" si="271"/>
        <v>0</v>
      </c>
      <c r="I266" s="774">
        <f t="shared" si="6"/>
        <v>0</v>
      </c>
      <c r="J266" s="418"/>
      <c r="K266" s="640"/>
      <c r="L266" s="642"/>
      <c r="M266" s="640"/>
      <c r="N266" s="642"/>
      <c r="O266" s="640"/>
      <c r="P266" s="642"/>
      <c r="Q266" s="640"/>
      <c r="R266" s="642"/>
      <c r="S266" s="640"/>
      <c r="T266" s="642"/>
      <c r="U266" s="640"/>
      <c r="V266" s="642"/>
      <c r="W266" s="640"/>
      <c r="X266" s="642"/>
      <c r="Y266" s="640"/>
      <c r="Z266" s="642"/>
      <c r="AA266" s="640"/>
      <c r="AB266" s="642"/>
      <c r="AC266" s="640"/>
      <c r="AD266" s="642"/>
      <c r="AE266" s="640"/>
      <c r="AF266" s="642"/>
      <c r="AG266" s="640"/>
      <c r="AH266" s="642"/>
      <c r="AI266" s="640"/>
      <c r="AJ266" s="642"/>
      <c r="AK266" s="640"/>
      <c r="AL266" s="642"/>
      <c r="AM266" s="640"/>
      <c r="AN266" s="642"/>
      <c r="AO266" s="640"/>
      <c r="AP266" s="642"/>
      <c r="AQ266" s="640"/>
      <c r="AR266" s="642"/>
      <c r="AS266" s="640"/>
      <c r="AT266" s="642"/>
      <c r="AU266" s="640"/>
      <c r="AV266" s="642"/>
      <c r="AW266" s="640"/>
      <c r="AX266" s="642"/>
      <c r="AY266" s="640"/>
      <c r="AZ266" s="642"/>
      <c r="BA266" s="640"/>
      <c r="BB266" s="642"/>
      <c r="BC266" s="640"/>
      <c r="BD266" s="642"/>
      <c r="BE266" s="640"/>
      <c r="BF266" s="642"/>
      <c r="BG266" s="640"/>
      <c r="BH266" s="642"/>
      <c r="BI266" s="640"/>
      <c r="BJ266" s="642"/>
      <c r="BK266" s="640"/>
      <c r="BL266" s="642"/>
      <c r="BM266" s="640"/>
      <c r="BN266" s="642"/>
      <c r="BO266" s="640"/>
      <c r="BP266" s="642"/>
      <c r="BQ266" s="640"/>
      <c r="BR266" s="642"/>
      <c r="BS266" s="640"/>
      <c r="BT266" s="642"/>
      <c r="BU266" s="643">
        <f t="shared" si="7"/>
        <v>0</v>
      </c>
      <c r="BV266" s="644">
        <f t="shared" si="8"/>
        <v>0</v>
      </c>
      <c r="BW266" s="776">
        <f t="shared" si="9"/>
        <v>0</v>
      </c>
      <c r="BX266" s="644">
        <f t="shared" si="10"/>
        <v>0</v>
      </c>
      <c r="BY266" s="645"/>
      <c r="BZ266" s="338"/>
      <c r="CA266" s="338"/>
      <c r="CB266" s="338"/>
      <c r="CC266" s="338"/>
      <c r="CD266" s="338"/>
      <c r="CE266" s="338"/>
    </row>
    <row r="267" ht="15.75" customHeight="1">
      <c r="A267" s="821">
        <v>272.0</v>
      </c>
      <c r="B267" s="777"/>
      <c r="C267" s="501"/>
      <c r="D267" s="501"/>
      <c r="E267" s="501"/>
      <c r="F267" s="737"/>
      <c r="G267" s="773">
        <f t="shared" ref="G267:H267" si="272">K267+M267+O267+Q267+S267+U267+W267+Y267+AA267+AC267+AE267+AG267+AI267+AK267+AM267+AO267+AQ267+AS267+AU267+AW267+AY267+BA267+BC267+BE267+BG267+BI267+BK267+BM267+BO267+BQ267+BS267</f>
        <v>0</v>
      </c>
      <c r="H267" s="671">
        <f t="shared" si="272"/>
        <v>0</v>
      </c>
      <c r="I267" s="774">
        <f t="shared" si="6"/>
        <v>0</v>
      </c>
      <c r="J267" s="418"/>
      <c r="K267" s="640"/>
      <c r="L267" s="642"/>
      <c r="M267" s="640"/>
      <c r="N267" s="642"/>
      <c r="O267" s="640"/>
      <c r="P267" s="642"/>
      <c r="Q267" s="640"/>
      <c r="R267" s="642"/>
      <c r="S267" s="640"/>
      <c r="T267" s="642"/>
      <c r="U267" s="640"/>
      <c r="V267" s="642"/>
      <c r="W267" s="640"/>
      <c r="X267" s="642"/>
      <c r="Y267" s="640"/>
      <c r="Z267" s="642"/>
      <c r="AA267" s="640"/>
      <c r="AB267" s="642"/>
      <c r="AC267" s="640"/>
      <c r="AD267" s="642"/>
      <c r="AE267" s="640"/>
      <c r="AF267" s="642"/>
      <c r="AG267" s="640"/>
      <c r="AH267" s="642"/>
      <c r="AI267" s="640"/>
      <c r="AJ267" s="642"/>
      <c r="AK267" s="640"/>
      <c r="AL267" s="642"/>
      <c r="AM267" s="640"/>
      <c r="AN267" s="642"/>
      <c r="AO267" s="640"/>
      <c r="AP267" s="642"/>
      <c r="AQ267" s="640"/>
      <c r="AR267" s="642"/>
      <c r="AS267" s="640"/>
      <c r="AT267" s="642"/>
      <c r="AU267" s="640"/>
      <c r="AV267" s="642"/>
      <c r="AW267" s="640"/>
      <c r="AX267" s="642"/>
      <c r="AY267" s="640"/>
      <c r="AZ267" s="642"/>
      <c r="BA267" s="640"/>
      <c r="BB267" s="642"/>
      <c r="BC267" s="640"/>
      <c r="BD267" s="642"/>
      <c r="BE267" s="640"/>
      <c r="BF267" s="642"/>
      <c r="BG267" s="640"/>
      <c r="BH267" s="642"/>
      <c r="BI267" s="640"/>
      <c r="BJ267" s="642"/>
      <c r="BK267" s="640"/>
      <c r="BL267" s="642"/>
      <c r="BM267" s="640"/>
      <c r="BN267" s="642"/>
      <c r="BO267" s="640"/>
      <c r="BP267" s="642"/>
      <c r="BQ267" s="640"/>
      <c r="BR267" s="642"/>
      <c r="BS267" s="640"/>
      <c r="BT267" s="642"/>
      <c r="BU267" s="643">
        <f t="shared" si="7"/>
        <v>0</v>
      </c>
      <c r="BV267" s="644">
        <f t="shared" si="8"/>
        <v>0</v>
      </c>
      <c r="BW267" s="776">
        <f t="shared" si="9"/>
        <v>0</v>
      </c>
      <c r="BX267" s="644">
        <f t="shared" si="10"/>
        <v>0</v>
      </c>
      <c r="BY267" s="645"/>
      <c r="BZ267" s="338"/>
      <c r="CA267" s="338"/>
      <c r="CB267" s="338"/>
      <c r="CC267" s="338"/>
      <c r="CD267" s="338"/>
      <c r="CE267" s="338"/>
    </row>
    <row r="268" ht="15.75" customHeight="1">
      <c r="A268" s="821">
        <v>273.0</v>
      </c>
      <c r="B268" s="777"/>
      <c r="C268" s="501"/>
      <c r="D268" s="501"/>
      <c r="E268" s="501"/>
      <c r="F268" s="737"/>
      <c r="G268" s="773">
        <f t="shared" ref="G268:H268" si="273">K268+M268+O268+Q268+S268+U268+W268+Y268+AA268+AC268+AE268+AG268+AI268+AK268+AM268+AO268+AQ268+AS268+AU268+AW268+AY268+BA268+BC268+BE268+BG268+BI268+BK268+BM268+BO268+BQ268+BS268</f>
        <v>0</v>
      </c>
      <c r="H268" s="671">
        <f t="shared" si="273"/>
        <v>0</v>
      </c>
      <c r="I268" s="774">
        <f t="shared" si="6"/>
        <v>0</v>
      </c>
      <c r="J268" s="418"/>
      <c r="K268" s="640"/>
      <c r="L268" s="642"/>
      <c r="M268" s="640"/>
      <c r="N268" s="642"/>
      <c r="O268" s="640"/>
      <c r="P268" s="642"/>
      <c r="Q268" s="640"/>
      <c r="R268" s="642"/>
      <c r="S268" s="640"/>
      <c r="T268" s="642"/>
      <c r="U268" s="640"/>
      <c r="V268" s="642"/>
      <c r="W268" s="640"/>
      <c r="X268" s="642"/>
      <c r="Y268" s="640"/>
      <c r="Z268" s="642"/>
      <c r="AA268" s="640"/>
      <c r="AB268" s="642"/>
      <c r="AC268" s="640"/>
      <c r="AD268" s="642"/>
      <c r="AE268" s="640"/>
      <c r="AF268" s="642"/>
      <c r="AG268" s="640"/>
      <c r="AH268" s="642"/>
      <c r="AI268" s="640"/>
      <c r="AJ268" s="642"/>
      <c r="AK268" s="640"/>
      <c r="AL268" s="642"/>
      <c r="AM268" s="640"/>
      <c r="AN268" s="642"/>
      <c r="AO268" s="640"/>
      <c r="AP268" s="642"/>
      <c r="AQ268" s="640"/>
      <c r="AR268" s="642"/>
      <c r="AS268" s="640"/>
      <c r="AT268" s="642"/>
      <c r="AU268" s="640"/>
      <c r="AV268" s="642"/>
      <c r="AW268" s="640"/>
      <c r="AX268" s="642"/>
      <c r="AY268" s="640"/>
      <c r="AZ268" s="642"/>
      <c r="BA268" s="640"/>
      <c r="BB268" s="642"/>
      <c r="BC268" s="640"/>
      <c r="BD268" s="642"/>
      <c r="BE268" s="640"/>
      <c r="BF268" s="642"/>
      <c r="BG268" s="640"/>
      <c r="BH268" s="642"/>
      <c r="BI268" s="640"/>
      <c r="BJ268" s="642"/>
      <c r="BK268" s="640"/>
      <c r="BL268" s="642"/>
      <c r="BM268" s="640"/>
      <c r="BN268" s="642"/>
      <c r="BO268" s="640"/>
      <c r="BP268" s="642"/>
      <c r="BQ268" s="640"/>
      <c r="BR268" s="642"/>
      <c r="BS268" s="640"/>
      <c r="BT268" s="642"/>
      <c r="BU268" s="643">
        <f t="shared" si="7"/>
        <v>0</v>
      </c>
      <c r="BV268" s="644">
        <f t="shared" si="8"/>
        <v>0</v>
      </c>
      <c r="BW268" s="776">
        <f t="shared" si="9"/>
        <v>0</v>
      </c>
      <c r="BX268" s="644">
        <f t="shared" si="10"/>
        <v>0</v>
      </c>
      <c r="BY268" s="645"/>
      <c r="BZ268" s="338"/>
      <c r="CA268" s="338"/>
      <c r="CB268" s="338"/>
      <c r="CC268" s="338"/>
      <c r="CD268" s="338"/>
      <c r="CE268" s="338"/>
    </row>
    <row r="269" ht="15.75" customHeight="1">
      <c r="A269" s="821">
        <v>274.0</v>
      </c>
      <c r="B269" s="777"/>
      <c r="C269" s="501"/>
      <c r="D269" s="501"/>
      <c r="E269" s="501"/>
      <c r="F269" s="737"/>
      <c r="G269" s="773">
        <f t="shared" ref="G269:H269" si="274">K269+M269+O269+Q269+S269+U269+W269+Y269+AA269+AC269+AE269+AG269+AI269+AK269+AM269+AO269+AQ269+AS269+AU269+AW269+AY269+BA269+BC269+BE269+BG269+BI269+BK269+BM269+BO269+BQ269+BS269</f>
        <v>0</v>
      </c>
      <c r="H269" s="671">
        <f t="shared" si="274"/>
        <v>0</v>
      </c>
      <c r="I269" s="774">
        <f t="shared" si="6"/>
        <v>0</v>
      </c>
      <c r="J269" s="418"/>
      <c r="K269" s="640"/>
      <c r="L269" s="642"/>
      <c r="M269" s="640"/>
      <c r="N269" s="642"/>
      <c r="O269" s="640"/>
      <c r="P269" s="642"/>
      <c r="Q269" s="640"/>
      <c r="R269" s="642"/>
      <c r="S269" s="640"/>
      <c r="T269" s="642"/>
      <c r="U269" s="640"/>
      <c r="V269" s="642"/>
      <c r="W269" s="640"/>
      <c r="X269" s="642"/>
      <c r="Y269" s="640"/>
      <c r="Z269" s="642"/>
      <c r="AA269" s="640"/>
      <c r="AB269" s="642"/>
      <c r="AC269" s="640"/>
      <c r="AD269" s="642"/>
      <c r="AE269" s="640"/>
      <c r="AF269" s="642"/>
      <c r="AG269" s="640"/>
      <c r="AH269" s="642"/>
      <c r="AI269" s="640"/>
      <c r="AJ269" s="642"/>
      <c r="AK269" s="640"/>
      <c r="AL269" s="642"/>
      <c r="AM269" s="640"/>
      <c r="AN269" s="642"/>
      <c r="AO269" s="640"/>
      <c r="AP269" s="642"/>
      <c r="AQ269" s="640"/>
      <c r="AR269" s="642"/>
      <c r="AS269" s="640"/>
      <c r="AT269" s="642"/>
      <c r="AU269" s="640"/>
      <c r="AV269" s="642"/>
      <c r="AW269" s="640"/>
      <c r="AX269" s="642"/>
      <c r="AY269" s="640"/>
      <c r="AZ269" s="642"/>
      <c r="BA269" s="640"/>
      <c r="BB269" s="642"/>
      <c r="BC269" s="640"/>
      <c r="BD269" s="642"/>
      <c r="BE269" s="640"/>
      <c r="BF269" s="642"/>
      <c r="BG269" s="640"/>
      <c r="BH269" s="642"/>
      <c r="BI269" s="640"/>
      <c r="BJ269" s="642"/>
      <c r="BK269" s="640"/>
      <c r="BL269" s="642"/>
      <c r="BM269" s="640"/>
      <c r="BN269" s="642"/>
      <c r="BO269" s="640"/>
      <c r="BP269" s="642"/>
      <c r="BQ269" s="640"/>
      <c r="BR269" s="642"/>
      <c r="BS269" s="640"/>
      <c r="BT269" s="642"/>
      <c r="BU269" s="643">
        <f t="shared" si="7"/>
        <v>0</v>
      </c>
      <c r="BV269" s="644">
        <f t="shared" si="8"/>
        <v>0</v>
      </c>
      <c r="BW269" s="776">
        <f t="shared" si="9"/>
        <v>0</v>
      </c>
      <c r="BX269" s="644">
        <f t="shared" si="10"/>
        <v>0</v>
      </c>
      <c r="BY269" s="645"/>
      <c r="BZ269" s="338"/>
      <c r="CA269" s="338"/>
      <c r="CB269" s="338"/>
      <c r="CC269" s="338"/>
      <c r="CD269" s="338"/>
      <c r="CE269" s="338"/>
    </row>
    <row r="270" ht="15.75" customHeight="1">
      <c r="A270" s="821">
        <v>275.0</v>
      </c>
      <c r="B270" s="777"/>
      <c r="C270" s="501"/>
      <c r="D270" s="501"/>
      <c r="E270" s="501"/>
      <c r="F270" s="737"/>
      <c r="G270" s="773">
        <f t="shared" ref="G270:H270" si="275">K270+M270+O270+Q270+S270+U270+W270+Y270+AA270+AC270+AE270+AG270+AI270+AK270+AM270+AO270+AQ270+AS270+AU270+AW270+AY270+BA270+BC270+BE270+BG270+BI270+BK270+BM270+BO270+BQ270+BS270</f>
        <v>0</v>
      </c>
      <c r="H270" s="671">
        <f t="shared" si="275"/>
        <v>0</v>
      </c>
      <c r="I270" s="774">
        <f t="shared" si="6"/>
        <v>0</v>
      </c>
      <c r="J270" s="418"/>
      <c r="K270" s="640"/>
      <c r="L270" s="642"/>
      <c r="M270" s="640"/>
      <c r="N270" s="642"/>
      <c r="O270" s="640"/>
      <c r="P270" s="642"/>
      <c r="Q270" s="640"/>
      <c r="R270" s="642"/>
      <c r="S270" s="640"/>
      <c r="T270" s="642"/>
      <c r="U270" s="640"/>
      <c r="V270" s="642"/>
      <c r="W270" s="640"/>
      <c r="X270" s="642"/>
      <c r="Y270" s="640"/>
      <c r="Z270" s="642"/>
      <c r="AA270" s="640"/>
      <c r="AB270" s="642"/>
      <c r="AC270" s="640"/>
      <c r="AD270" s="642"/>
      <c r="AE270" s="640"/>
      <c r="AF270" s="642"/>
      <c r="AG270" s="640"/>
      <c r="AH270" s="642"/>
      <c r="AI270" s="640"/>
      <c r="AJ270" s="642"/>
      <c r="AK270" s="640"/>
      <c r="AL270" s="642"/>
      <c r="AM270" s="640"/>
      <c r="AN270" s="642"/>
      <c r="AO270" s="640"/>
      <c r="AP270" s="642"/>
      <c r="AQ270" s="640"/>
      <c r="AR270" s="642"/>
      <c r="AS270" s="640"/>
      <c r="AT270" s="642"/>
      <c r="AU270" s="640"/>
      <c r="AV270" s="642"/>
      <c r="AW270" s="640"/>
      <c r="AX270" s="642"/>
      <c r="AY270" s="640"/>
      <c r="AZ270" s="642"/>
      <c r="BA270" s="640"/>
      <c r="BB270" s="642"/>
      <c r="BC270" s="640"/>
      <c r="BD270" s="642"/>
      <c r="BE270" s="640"/>
      <c r="BF270" s="642"/>
      <c r="BG270" s="640"/>
      <c r="BH270" s="642"/>
      <c r="BI270" s="640"/>
      <c r="BJ270" s="642"/>
      <c r="BK270" s="640"/>
      <c r="BL270" s="642"/>
      <c r="BM270" s="640"/>
      <c r="BN270" s="642"/>
      <c r="BO270" s="640"/>
      <c r="BP270" s="642"/>
      <c r="BQ270" s="640"/>
      <c r="BR270" s="642"/>
      <c r="BS270" s="640"/>
      <c r="BT270" s="642"/>
      <c r="BU270" s="643">
        <f t="shared" si="7"/>
        <v>0</v>
      </c>
      <c r="BV270" s="644">
        <f t="shared" si="8"/>
        <v>0</v>
      </c>
      <c r="BW270" s="776">
        <f t="shared" si="9"/>
        <v>0</v>
      </c>
      <c r="BX270" s="644">
        <f t="shared" si="10"/>
        <v>0</v>
      </c>
      <c r="BY270" s="645"/>
      <c r="BZ270" s="338"/>
      <c r="CA270" s="338"/>
      <c r="CB270" s="338"/>
      <c r="CC270" s="338"/>
      <c r="CD270" s="338"/>
      <c r="CE270" s="338"/>
    </row>
    <row r="271" ht="15.75" customHeight="1">
      <c r="A271" s="821">
        <v>276.0</v>
      </c>
      <c r="B271" s="777"/>
      <c r="C271" s="501"/>
      <c r="D271" s="501"/>
      <c r="E271" s="501"/>
      <c r="F271" s="737"/>
      <c r="G271" s="773">
        <f t="shared" ref="G271:H271" si="276">K271+M271+O271+Q271+S271+U271+W271+Y271+AA271+AC271+AE271+AG271+AI271+AK271+AM271+AO271+AQ271+AS271+AU271+AW271+AY271+BA271+BC271+BE271+BG271+BI271+BK271+BM271+BO271+BQ271+BS271</f>
        <v>0</v>
      </c>
      <c r="H271" s="671">
        <f t="shared" si="276"/>
        <v>0</v>
      </c>
      <c r="I271" s="774">
        <f t="shared" si="6"/>
        <v>0</v>
      </c>
      <c r="J271" s="418"/>
      <c r="K271" s="640"/>
      <c r="L271" s="642"/>
      <c r="M271" s="640"/>
      <c r="N271" s="642"/>
      <c r="O271" s="640"/>
      <c r="P271" s="642"/>
      <c r="Q271" s="640"/>
      <c r="R271" s="642"/>
      <c r="S271" s="640"/>
      <c r="T271" s="642"/>
      <c r="U271" s="640"/>
      <c r="V271" s="642"/>
      <c r="W271" s="640"/>
      <c r="X271" s="642"/>
      <c r="Y271" s="640"/>
      <c r="Z271" s="642"/>
      <c r="AA271" s="640"/>
      <c r="AB271" s="642"/>
      <c r="AC271" s="640"/>
      <c r="AD271" s="642"/>
      <c r="AE271" s="640"/>
      <c r="AF271" s="642"/>
      <c r="AG271" s="640"/>
      <c r="AH271" s="642"/>
      <c r="AI271" s="640"/>
      <c r="AJ271" s="642"/>
      <c r="AK271" s="640"/>
      <c r="AL271" s="642"/>
      <c r="AM271" s="640"/>
      <c r="AN271" s="642"/>
      <c r="AO271" s="640"/>
      <c r="AP271" s="642"/>
      <c r="AQ271" s="640"/>
      <c r="AR271" s="642"/>
      <c r="AS271" s="640"/>
      <c r="AT271" s="642"/>
      <c r="AU271" s="640"/>
      <c r="AV271" s="642"/>
      <c r="AW271" s="640"/>
      <c r="AX271" s="642"/>
      <c r="AY271" s="640"/>
      <c r="AZ271" s="642"/>
      <c r="BA271" s="640"/>
      <c r="BB271" s="642"/>
      <c r="BC271" s="640"/>
      <c r="BD271" s="642"/>
      <c r="BE271" s="640"/>
      <c r="BF271" s="642"/>
      <c r="BG271" s="640"/>
      <c r="BH271" s="642"/>
      <c r="BI271" s="640"/>
      <c r="BJ271" s="642"/>
      <c r="BK271" s="640"/>
      <c r="BL271" s="642"/>
      <c r="BM271" s="640"/>
      <c r="BN271" s="642"/>
      <c r="BO271" s="640"/>
      <c r="BP271" s="642"/>
      <c r="BQ271" s="640"/>
      <c r="BR271" s="642"/>
      <c r="BS271" s="640"/>
      <c r="BT271" s="642"/>
      <c r="BU271" s="643">
        <f t="shared" si="7"/>
        <v>0</v>
      </c>
      <c r="BV271" s="644">
        <f t="shared" si="8"/>
        <v>0</v>
      </c>
      <c r="BW271" s="776">
        <f t="shared" si="9"/>
        <v>0</v>
      </c>
      <c r="BX271" s="644">
        <f t="shared" si="10"/>
        <v>0</v>
      </c>
      <c r="BY271" s="645"/>
      <c r="BZ271" s="338"/>
      <c r="CA271" s="338"/>
      <c r="CB271" s="338"/>
      <c r="CC271" s="338"/>
      <c r="CD271" s="338"/>
      <c r="CE271" s="338"/>
    </row>
    <row r="272" ht="15.75" customHeight="1">
      <c r="A272" s="821">
        <v>277.0</v>
      </c>
      <c r="B272" s="777"/>
      <c r="C272" s="501"/>
      <c r="D272" s="501"/>
      <c r="E272" s="501"/>
      <c r="F272" s="737"/>
      <c r="G272" s="773">
        <f t="shared" ref="G272:H272" si="277">K272+M272+O272+Q272+S272+U272+W272+Y272+AA272+AC272+AE272+AG272+AI272+AK272+AM272+AO272+AQ272+AS272+AU272+AW272+AY272+BA272+BC272+BE272+BG272+BI272+BK272+BM272+BO272+BQ272+BS272</f>
        <v>0</v>
      </c>
      <c r="H272" s="671">
        <f t="shared" si="277"/>
        <v>0</v>
      </c>
      <c r="I272" s="774">
        <f t="shared" si="6"/>
        <v>0</v>
      </c>
      <c r="J272" s="418"/>
      <c r="K272" s="640"/>
      <c r="L272" s="642"/>
      <c r="M272" s="640"/>
      <c r="N272" s="642"/>
      <c r="O272" s="640"/>
      <c r="P272" s="642"/>
      <c r="Q272" s="640"/>
      <c r="R272" s="642"/>
      <c r="S272" s="640"/>
      <c r="T272" s="642"/>
      <c r="U272" s="640"/>
      <c r="V272" s="642"/>
      <c r="W272" s="640"/>
      <c r="X272" s="642"/>
      <c r="Y272" s="640"/>
      <c r="Z272" s="642"/>
      <c r="AA272" s="640"/>
      <c r="AB272" s="642"/>
      <c r="AC272" s="640"/>
      <c r="AD272" s="642"/>
      <c r="AE272" s="640"/>
      <c r="AF272" s="642"/>
      <c r="AG272" s="640"/>
      <c r="AH272" s="642"/>
      <c r="AI272" s="640"/>
      <c r="AJ272" s="642"/>
      <c r="AK272" s="640"/>
      <c r="AL272" s="642"/>
      <c r="AM272" s="640"/>
      <c r="AN272" s="642"/>
      <c r="AO272" s="640"/>
      <c r="AP272" s="642"/>
      <c r="AQ272" s="640"/>
      <c r="AR272" s="642"/>
      <c r="AS272" s="640"/>
      <c r="AT272" s="642"/>
      <c r="AU272" s="640"/>
      <c r="AV272" s="642"/>
      <c r="AW272" s="640"/>
      <c r="AX272" s="642"/>
      <c r="AY272" s="640"/>
      <c r="AZ272" s="642"/>
      <c r="BA272" s="640"/>
      <c r="BB272" s="642"/>
      <c r="BC272" s="640"/>
      <c r="BD272" s="642"/>
      <c r="BE272" s="640"/>
      <c r="BF272" s="642"/>
      <c r="BG272" s="640"/>
      <c r="BH272" s="642"/>
      <c r="BI272" s="640"/>
      <c r="BJ272" s="642"/>
      <c r="BK272" s="640"/>
      <c r="BL272" s="642"/>
      <c r="BM272" s="640"/>
      <c r="BN272" s="642"/>
      <c r="BO272" s="640"/>
      <c r="BP272" s="642"/>
      <c r="BQ272" s="640"/>
      <c r="BR272" s="642"/>
      <c r="BS272" s="640"/>
      <c r="BT272" s="642"/>
      <c r="BU272" s="643">
        <f t="shared" si="7"/>
        <v>0</v>
      </c>
      <c r="BV272" s="644">
        <f t="shared" si="8"/>
        <v>0</v>
      </c>
      <c r="BW272" s="776">
        <f t="shared" si="9"/>
        <v>0</v>
      </c>
      <c r="BX272" s="644">
        <f t="shared" si="10"/>
        <v>0</v>
      </c>
      <c r="BY272" s="645"/>
      <c r="BZ272" s="338"/>
      <c r="CA272" s="338"/>
      <c r="CB272" s="338"/>
      <c r="CC272" s="338"/>
      <c r="CD272" s="338"/>
      <c r="CE272" s="338"/>
    </row>
    <row r="273" ht="15.75" customHeight="1">
      <c r="A273" s="821">
        <v>278.0</v>
      </c>
      <c r="B273" s="777"/>
      <c r="C273" s="501"/>
      <c r="D273" s="501"/>
      <c r="E273" s="501"/>
      <c r="F273" s="737"/>
      <c r="G273" s="773">
        <f t="shared" ref="G273:H273" si="278">K273+M273+O273+Q273+S273+U273+W273+Y273+AA273+AC273+AE273+AG273+AI273+AK273+AM273+AO273+AQ273+AS273+AU273+AW273+AY273+BA273+BC273+BE273+BG273+BI273+BK273+BM273+BO273+BQ273+BS273</f>
        <v>0</v>
      </c>
      <c r="H273" s="671">
        <f t="shared" si="278"/>
        <v>0</v>
      </c>
      <c r="I273" s="774">
        <f t="shared" si="6"/>
        <v>0</v>
      </c>
      <c r="J273" s="418"/>
      <c r="K273" s="640"/>
      <c r="L273" s="642"/>
      <c r="M273" s="640"/>
      <c r="N273" s="642"/>
      <c r="O273" s="640"/>
      <c r="P273" s="642"/>
      <c r="Q273" s="640"/>
      <c r="R273" s="642"/>
      <c r="S273" s="640"/>
      <c r="T273" s="642"/>
      <c r="U273" s="640"/>
      <c r="V273" s="642"/>
      <c r="W273" s="640"/>
      <c r="X273" s="642"/>
      <c r="Y273" s="640"/>
      <c r="Z273" s="642"/>
      <c r="AA273" s="640"/>
      <c r="AB273" s="642"/>
      <c r="AC273" s="640"/>
      <c r="AD273" s="642"/>
      <c r="AE273" s="640"/>
      <c r="AF273" s="642"/>
      <c r="AG273" s="640"/>
      <c r="AH273" s="642"/>
      <c r="AI273" s="640"/>
      <c r="AJ273" s="642"/>
      <c r="AK273" s="640"/>
      <c r="AL273" s="642"/>
      <c r="AM273" s="640"/>
      <c r="AN273" s="642"/>
      <c r="AO273" s="640"/>
      <c r="AP273" s="642"/>
      <c r="AQ273" s="640"/>
      <c r="AR273" s="642"/>
      <c r="AS273" s="640"/>
      <c r="AT273" s="642"/>
      <c r="AU273" s="640"/>
      <c r="AV273" s="642"/>
      <c r="AW273" s="640"/>
      <c r="AX273" s="642"/>
      <c r="AY273" s="640"/>
      <c r="AZ273" s="642"/>
      <c r="BA273" s="640"/>
      <c r="BB273" s="642"/>
      <c r="BC273" s="640"/>
      <c r="BD273" s="642"/>
      <c r="BE273" s="640"/>
      <c r="BF273" s="642"/>
      <c r="BG273" s="640"/>
      <c r="BH273" s="642"/>
      <c r="BI273" s="640"/>
      <c r="BJ273" s="642"/>
      <c r="BK273" s="640"/>
      <c r="BL273" s="642"/>
      <c r="BM273" s="640"/>
      <c r="BN273" s="642"/>
      <c r="BO273" s="640"/>
      <c r="BP273" s="642"/>
      <c r="BQ273" s="640"/>
      <c r="BR273" s="642"/>
      <c r="BS273" s="640"/>
      <c r="BT273" s="642"/>
      <c r="BU273" s="643">
        <f t="shared" si="7"/>
        <v>0</v>
      </c>
      <c r="BV273" s="644">
        <f t="shared" si="8"/>
        <v>0</v>
      </c>
      <c r="BW273" s="776">
        <f t="shared" si="9"/>
        <v>0</v>
      </c>
      <c r="BX273" s="644">
        <f t="shared" si="10"/>
        <v>0</v>
      </c>
      <c r="BY273" s="645"/>
      <c r="BZ273" s="338"/>
      <c r="CA273" s="338"/>
      <c r="CB273" s="338"/>
      <c r="CC273" s="338"/>
      <c r="CD273" s="338"/>
      <c r="CE273" s="338"/>
    </row>
    <row r="274" ht="15.75" customHeight="1">
      <c r="A274" s="821">
        <v>279.0</v>
      </c>
      <c r="B274" s="777"/>
      <c r="C274" s="501"/>
      <c r="D274" s="501"/>
      <c r="E274" s="501"/>
      <c r="F274" s="737"/>
      <c r="G274" s="773">
        <f t="shared" ref="G274:H274" si="279">K274+M274+O274+Q274+S274+U274+W274+Y274+AA274+AC274+AE274+AG274+AI274+AK274+AM274+AO274+AQ274+AS274+AU274+AW274+AY274+BA274+BC274+BE274+BG274+BI274+BK274+BM274+BO274+BQ274+BS274</f>
        <v>0</v>
      </c>
      <c r="H274" s="671">
        <f t="shared" si="279"/>
        <v>0</v>
      </c>
      <c r="I274" s="774">
        <f t="shared" si="6"/>
        <v>0</v>
      </c>
      <c r="J274" s="418"/>
      <c r="K274" s="640"/>
      <c r="L274" s="642"/>
      <c r="M274" s="640"/>
      <c r="N274" s="642"/>
      <c r="O274" s="640"/>
      <c r="P274" s="642"/>
      <c r="Q274" s="640"/>
      <c r="R274" s="642"/>
      <c r="S274" s="640"/>
      <c r="T274" s="642"/>
      <c r="U274" s="640"/>
      <c r="V274" s="642"/>
      <c r="W274" s="640"/>
      <c r="X274" s="642"/>
      <c r="Y274" s="640"/>
      <c r="Z274" s="642"/>
      <c r="AA274" s="640"/>
      <c r="AB274" s="642"/>
      <c r="AC274" s="640"/>
      <c r="AD274" s="642"/>
      <c r="AE274" s="640"/>
      <c r="AF274" s="642"/>
      <c r="AG274" s="640"/>
      <c r="AH274" s="642"/>
      <c r="AI274" s="640"/>
      <c r="AJ274" s="642"/>
      <c r="AK274" s="640"/>
      <c r="AL274" s="642"/>
      <c r="AM274" s="640"/>
      <c r="AN274" s="642"/>
      <c r="AO274" s="640"/>
      <c r="AP274" s="642"/>
      <c r="AQ274" s="640"/>
      <c r="AR274" s="642"/>
      <c r="AS274" s="640"/>
      <c r="AT274" s="642"/>
      <c r="AU274" s="640"/>
      <c r="AV274" s="642"/>
      <c r="AW274" s="640"/>
      <c r="AX274" s="642"/>
      <c r="AY274" s="640"/>
      <c r="AZ274" s="642"/>
      <c r="BA274" s="640"/>
      <c r="BB274" s="642"/>
      <c r="BC274" s="640"/>
      <c r="BD274" s="642"/>
      <c r="BE274" s="640"/>
      <c r="BF274" s="642"/>
      <c r="BG274" s="640"/>
      <c r="BH274" s="642"/>
      <c r="BI274" s="640"/>
      <c r="BJ274" s="642"/>
      <c r="BK274" s="640"/>
      <c r="BL274" s="642"/>
      <c r="BM274" s="640"/>
      <c r="BN274" s="642"/>
      <c r="BO274" s="640"/>
      <c r="BP274" s="642"/>
      <c r="BQ274" s="640"/>
      <c r="BR274" s="642"/>
      <c r="BS274" s="640"/>
      <c r="BT274" s="642"/>
      <c r="BU274" s="643">
        <f t="shared" si="7"/>
        <v>0</v>
      </c>
      <c r="BV274" s="644">
        <f t="shared" si="8"/>
        <v>0</v>
      </c>
      <c r="BW274" s="776">
        <f t="shared" si="9"/>
        <v>0</v>
      </c>
      <c r="BX274" s="644">
        <f t="shared" si="10"/>
        <v>0</v>
      </c>
      <c r="BY274" s="645"/>
      <c r="BZ274" s="338"/>
      <c r="CA274" s="338"/>
      <c r="CB274" s="338"/>
      <c r="CC274" s="338"/>
      <c r="CD274" s="338"/>
      <c r="CE274" s="338"/>
    </row>
    <row r="275" ht="15.75" customHeight="1">
      <c r="A275" s="821">
        <v>280.0</v>
      </c>
      <c r="B275" s="777"/>
      <c r="C275" s="501"/>
      <c r="D275" s="501"/>
      <c r="E275" s="501"/>
      <c r="F275" s="737"/>
      <c r="G275" s="773">
        <f t="shared" ref="G275:H275" si="280">K275+M275+O275+Q275+S275+U275+W275+Y275+AA275+AC275+AE275+AG275+AI275+AK275+AM275+AO275+AQ275+AS275+AU275+AW275+AY275+BA275+BC275+BE275+BG275+BI275+BK275+BM275+BO275+BQ275+BS275</f>
        <v>0</v>
      </c>
      <c r="H275" s="671">
        <f t="shared" si="280"/>
        <v>0</v>
      </c>
      <c r="I275" s="774">
        <f t="shared" si="6"/>
        <v>0</v>
      </c>
      <c r="J275" s="418"/>
      <c r="K275" s="640"/>
      <c r="L275" s="642"/>
      <c r="M275" s="640"/>
      <c r="N275" s="642"/>
      <c r="O275" s="640"/>
      <c r="P275" s="642"/>
      <c r="Q275" s="640"/>
      <c r="R275" s="642"/>
      <c r="S275" s="640"/>
      <c r="T275" s="642"/>
      <c r="U275" s="640"/>
      <c r="V275" s="642"/>
      <c r="W275" s="640"/>
      <c r="X275" s="642"/>
      <c r="Y275" s="640"/>
      <c r="Z275" s="642"/>
      <c r="AA275" s="640"/>
      <c r="AB275" s="642"/>
      <c r="AC275" s="640"/>
      <c r="AD275" s="642"/>
      <c r="AE275" s="640"/>
      <c r="AF275" s="642"/>
      <c r="AG275" s="640"/>
      <c r="AH275" s="642"/>
      <c r="AI275" s="640"/>
      <c r="AJ275" s="642"/>
      <c r="AK275" s="640"/>
      <c r="AL275" s="642"/>
      <c r="AM275" s="640"/>
      <c r="AN275" s="642"/>
      <c r="AO275" s="640"/>
      <c r="AP275" s="642"/>
      <c r="AQ275" s="640"/>
      <c r="AR275" s="642"/>
      <c r="AS275" s="640"/>
      <c r="AT275" s="642"/>
      <c r="AU275" s="640"/>
      <c r="AV275" s="642"/>
      <c r="AW275" s="640"/>
      <c r="AX275" s="642"/>
      <c r="AY275" s="640"/>
      <c r="AZ275" s="642"/>
      <c r="BA275" s="640"/>
      <c r="BB275" s="642"/>
      <c r="BC275" s="640"/>
      <c r="BD275" s="642"/>
      <c r="BE275" s="640"/>
      <c r="BF275" s="642"/>
      <c r="BG275" s="640"/>
      <c r="BH275" s="642"/>
      <c r="BI275" s="640"/>
      <c r="BJ275" s="642"/>
      <c r="BK275" s="640"/>
      <c r="BL275" s="642"/>
      <c r="BM275" s="640"/>
      <c r="BN275" s="642"/>
      <c r="BO275" s="640"/>
      <c r="BP275" s="642"/>
      <c r="BQ275" s="640"/>
      <c r="BR275" s="642"/>
      <c r="BS275" s="640"/>
      <c r="BT275" s="642"/>
      <c r="BU275" s="643">
        <f t="shared" si="7"/>
        <v>0</v>
      </c>
      <c r="BV275" s="644">
        <f t="shared" si="8"/>
        <v>0</v>
      </c>
      <c r="BW275" s="776">
        <f t="shared" si="9"/>
        <v>0</v>
      </c>
      <c r="BX275" s="644">
        <f t="shared" si="10"/>
        <v>0</v>
      </c>
      <c r="BY275" s="645"/>
      <c r="BZ275" s="338"/>
      <c r="CA275" s="338"/>
      <c r="CB275" s="338"/>
      <c r="CC275" s="338"/>
      <c r="CD275" s="338"/>
      <c r="CE275" s="338"/>
    </row>
    <row r="276" ht="15.75" customHeight="1">
      <c r="A276" s="821">
        <v>281.0</v>
      </c>
      <c r="B276" s="777"/>
      <c r="C276" s="501"/>
      <c r="D276" s="501"/>
      <c r="E276" s="501"/>
      <c r="F276" s="737"/>
      <c r="G276" s="773">
        <f t="shared" ref="G276:H276" si="281">K276+M276+O276+Q276+S276+U276+W276+Y276+AA276+AC276+AE276+AG276+AI276+AK276+AM276+AO276+AQ276+AS276+AU276+AW276+AY276+BA276+BC276+BE276+BG276+BI276+BK276+BM276+BO276+BQ276+BS276</f>
        <v>0</v>
      </c>
      <c r="H276" s="671">
        <f t="shared" si="281"/>
        <v>0</v>
      </c>
      <c r="I276" s="774">
        <f t="shared" si="6"/>
        <v>0</v>
      </c>
      <c r="J276" s="418"/>
      <c r="K276" s="640"/>
      <c r="L276" s="642"/>
      <c r="M276" s="640"/>
      <c r="N276" s="642"/>
      <c r="O276" s="640"/>
      <c r="P276" s="642"/>
      <c r="Q276" s="640"/>
      <c r="R276" s="642"/>
      <c r="S276" s="640"/>
      <c r="T276" s="642"/>
      <c r="U276" s="640"/>
      <c r="V276" s="642"/>
      <c r="W276" s="640"/>
      <c r="X276" s="642"/>
      <c r="Y276" s="640"/>
      <c r="Z276" s="642"/>
      <c r="AA276" s="640"/>
      <c r="AB276" s="642"/>
      <c r="AC276" s="640"/>
      <c r="AD276" s="642"/>
      <c r="AE276" s="640"/>
      <c r="AF276" s="642"/>
      <c r="AG276" s="640"/>
      <c r="AH276" s="642"/>
      <c r="AI276" s="640"/>
      <c r="AJ276" s="642"/>
      <c r="AK276" s="640"/>
      <c r="AL276" s="642"/>
      <c r="AM276" s="640"/>
      <c r="AN276" s="642"/>
      <c r="AO276" s="640"/>
      <c r="AP276" s="642"/>
      <c r="AQ276" s="640"/>
      <c r="AR276" s="642"/>
      <c r="AS276" s="640"/>
      <c r="AT276" s="642"/>
      <c r="AU276" s="640"/>
      <c r="AV276" s="642"/>
      <c r="AW276" s="640"/>
      <c r="AX276" s="642"/>
      <c r="AY276" s="640"/>
      <c r="AZ276" s="642"/>
      <c r="BA276" s="640"/>
      <c r="BB276" s="642"/>
      <c r="BC276" s="640"/>
      <c r="BD276" s="642"/>
      <c r="BE276" s="640"/>
      <c r="BF276" s="642"/>
      <c r="BG276" s="640"/>
      <c r="BH276" s="642"/>
      <c r="BI276" s="640"/>
      <c r="BJ276" s="642"/>
      <c r="BK276" s="640"/>
      <c r="BL276" s="642"/>
      <c r="BM276" s="640"/>
      <c r="BN276" s="642"/>
      <c r="BO276" s="640"/>
      <c r="BP276" s="642"/>
      <c r="BQ276" s="640"/>
      <c r="BR276" s="642"/>
      <c r="BS276" s="640"/>
      <c r="BT276" s="642"/>
      <c r="BU276" s="643">
        <f t="shared" si="7"/>
        <v>0</v>
      </c>
      <c r="BV276" s="644">
        <f t="shared" si="8"/>
        <v>0</v>
      </c>
      <c r="BW276" s="776">
        <f t="shared" si="9"/>
        <v>0</v>
      </c>
      <c r="BX276" s="644">
        <f t="shared" si="10"/>
        <v>0</v>
      </c>
      <c r="BY276" s="645"/>
      <c r="BZ276" s="338"/>
      <c r="CA276" s="338"/>
      <c r="CB276" s="338"/>
      <c r="CC276" s="338"/>
      <c r="CD276" s="338"/>
      <c r="CE276" s="338"/>
    </row>
    <row r="277" ht="15.75" customHeight="1">
      <c r="A277" s="821">
        <v>282.0</v>
      </c>
      <c r="B277" s="777"/>
      <c r="C277" s="501"/>
      <c r="D277" s="501"/>
      <c r="E277" s="501"/>
      <c r="F277" s="737"/>
      <c r="G277" s="773">
        <f t="shared" ref="G277:H277" si="282">K277+M277+O277+Q277+S277+U277+W277+Y277+AA277+AC277+AE277+AG277+AI277+AK277+AM277+AO277+AQ277+AS277+AU277+AW277+AY277+BA277+BC277+BE277+BG277+BI277+BK277+BM277+BO277+BQ277+BS277</f>
        <v>0</v>
      </c>
      <c r="H277" s="671">
        <f t="shared" si="282"/>
        <v>0</v>
      </c>
      <c r="I277" s="774">
        <f t="shared" si="6"/>
        <v>0</v>
      </c>
      <c r="J277" s="418"/>
      <c r="K277" s="640"/>
      <c r="L277" s="642"/>
      <c r="M277" s="640"/>
      <c r="N277" s="642"/>
      <c r="O277" s="640"/>
      <c r="P277" s="642"/>
      <c r="Q277" s="640"/>
      <c r="R277" s="642"/>
      <c r="S277" s="640"/>
      <c r="T277" s="642"/>
      <c r="U277" s="640"/>
      <c r="V277" s="642"/>
      <c r="W277" s="640"/>
      <c r="X277" s="642"/>
      <c r="Y277" s="640"/>
      <c r="Z277" s="642"/>
      <c r="AA277" s="640"/>
      <c r="AB277" s="642"/>
      <c r="AC277" s="640"/>
      <c r="AD277" s="642"/>
      <c r="AE277" s="640"/>
      <c r="AF277" s="642"/>
      <c r="AG277" s="640"/>
      <c r="AH277" s="642"/>
      <c r="AI277" s="640"/>
      <c r="AJ277" s="642"/>
      <c r="AK277" s="640"/>
      <c r="AL277" s="642"/>
      <c r="AM277" s="640"/>
      <c r="AN277" s="642"/>
      <c r="AO277" s="640"/>
      <c r="AP277" s="642"/>
      <c r="AQ277" s="640"/>
      <c r="AR277" s="642"/>
      <c r="AS277" s="640"/>
      <c r="AT277" s="642"/>
      <c r="AU277" s="640"/>
      <c r="AV277" s="642"/>
      <c r="AW277" s="640"/>
      <c r="AX277" s="642"/>
      <c r="AY277" s="640"/>
      <c r="AZ277" s="642"/>
      <c r="BA277" s="640"/>
      <c r="BB277" s="642"/>
      <c r="BC277" s="640"/>
      <c r="BD277" s="642"/>
      <c r="BE277" s="640"/>
      <c r="BF277" s="642"/>
      <c r="BG277" s="640"/>
      <c r="BH277" s="642"/>
      <c r="BI277" s="640"/>
      <c r="BJ277" s="642"/>
      <c r="BK277" s="640"/>
      <c r="BL277" s="642"/>
      <c r="BM277" s="640"/>
      <c r="BN277" s="642"/>
      <c r="BO277" s="640"/>
      <c r="BP277" s="642"/>
      <c r="BQ277" s="640"/>
      <c r="BR277" s="642"/>
      <c r="BS277" s="640"/>
      <c r="BT277" s="642"/>
      <c r="BU277" s="643">
        <f t="shared" si="7"/>
        <v>0</v>
      </c>
      <c r="BV277" s="644">
        <f t="shared" si="8"/>
        <v>0</v>
      </c>
      <c r="BW277" s="776">
        <f t="shared" si="9"/>
        <v>0</v>
      </c>
      <c r="BX277" s="644">
        <f t="shared" si="10"/>
        <v>0</v>
      </c>
      <c r="BY277" s="645"/>
      <c r="BZ277" s="338"/>
      <c r="CA277" s="338"/>
      <c r="CB277" s="338"/>
      <c r="CC277" s="338"/>
      <c r="CD277" s="338"/>
      <c r="CE277" s="338"/>
    </row>
    <row r="278" ht="15.75" customHeight="1">
      <c r="A278" s="821">
        <v>283.0</v>
      </c>
      <c r="B278" s="777"/>
      <c r="C278" s="501"/>
      <c r="D278" s="501"/>
      <c r="E278" s="501"/>
      <c r="F278" s="737"/>
      <c r="G278" s="773">
        <f t="shared" ref="G278:H278" si="283">K278+M278+O278+Q278+S278+U278+W278+Y278+AA278+AC278+AE278+AG278+AI278+AK278+AM278+AO278+AQ278+AS278+AU278+AW278+AY278+BA278+BC278+BE278+BG278+BI278+BK278+BM278+BO278+BQ278+BS278</f>
        <v>0</v>
      </c>
      <c r="H278" s="671">
        <f t="shared" si="283"/>
        <v>0</v>
      </c>
      <c r="I278" s="774">
        <f t="shared" si="6"/>
        <v>0</v>
      </c>
      <c r="J278" s="418"/>
      <c r="K278" s="640"/>
      <c r="L278" s="642"/>
      <c r="M278" s="640"/>
      <c r="N278" s="642"/>
      <c r="O278" s="640"/>
      <c r="P278" s="642"/>
      <c r="Q278" s="640"/>
      <c r="R278" s="642"/>
      <c r="S278" s="640"/>
      <c r="T278" s="642"/>
      <c r="U278" s="640"/>
      <c r="V278" s="642"/>
      <c r="W278" s="640"/>
      <c r="X278" s="642"/>
      <c r="Y278" s="640"/>
      <c r="Z278" s="642"/>
      <c r="AA278" s="640"/>
      <c r="AB278" s="642"/>
      <c r="AC278" s="640"/>
      <c r="AD278" s="642"/>
      <c r="AE278" s="640"/>
      <c r="AF278" s="642"/>
      <c r="AG278" s="640"/>
      <c r="AH278" s="642"/>
      <c r="AI278" s="640"/>
      <c r="AJ278" s="642"/>
      <c r="AK278" s="640"/>
      <c r="AL278" s="642"/>
      <c r="AM278" s="640"/>
      <c r="AN278" s="642"/>
      <c r="AO278" s="640"/>
      <c r="AP278" s="642"/>
      <c r="AQ278" s="640"/>
      <c r="AR278" s="642"/>
      <c r="AS278" s="640"/>
      <c r="AT278" s="642"/>
      <c r="AU278" s="640"/>
      <c r="AV278" s="642"/>
      <c r="AW278" s="640"/>
      <c r="AX278" s="642"/>
      <c r="AY278" s="640"/>
      <c r="AZ278" s="642"/>
      <c r="BA278" s="640"/>
      <c r="BB278" s="642"/>
      <c r="BC278" s="640"/>
      <c r="BD278" s="642"/>
      <c r="BE278" s="640"/>
      <c r="BF278" s="642"/>
      <c r="BG278" s="640"/>
      <c r="BH278" s="642"/>
      <c r="BI278" s="640"/>
      <c r="BJ278" s="642"/>
      <c r="BK278" s="640"/>
      <c r="BL278" s="642"/>
      <c r="BM278" s="640"/>
      <c r="BN278" s="642"/>
      <c r="BO278" s="640"/>
      <c r="BP278" s="642"/>
      <c r="BQ278" s="640"/>
      <c r="BR278" s="642"/>
      <c r="BS278" s="640"/>
      <c r="BT278" s="642"/>
      <c r="BU278" s="643">
        <f t="shared" si="7"/>
        <v>0</v>
      </c>
      <c r="BV278" s="644">
        <f t="shared" si="8"/>
        <v>0</v>
      </c>
      <c r="BW278" s="776">
        <f t="shared" si="9"/>
        <v>0</v>
      </c>
      <c r="BX278" s="644">
        <f t="shared" si="10"/>
        <v>0</v>
      </c>
      <c r="BY278" s="645"/>
      <c r="BZ278" s="338"/>
      <c r="CA278" s="338"/>
      <c r="CB278" s="338"/>
      <c r="CC278" s="338"/>
      <c r="CD278" s="338"/>
      <c r="CE278" s="338"/>
    </row>
    <row r="279" ht="15.75" customHeight="1">
      <c r="A279" s="821">
        <v>284.0</v>
      </c>
      <c r="B279" s="777"/>
      <c r="C279" s="501"/>
      <c r="D279" s="501"/>
      <c r="E279" s="501"/>
      <c r="F279" s="737"/>
      <c r="G279" s="773">
        <f t="shared" ref="G279:H279" si="284">K279+M279+O279+Q279+S279+U279+W279+Y279+AA279+AC279+AE279+AG279+AI279+AK279+AM279+AO279+AQ279+AS279+AU279+AW279+AY279+BA279+BC279+BE279+BG279+BI279+BK279+BM279+BO279+BQ279+BS279</f>
        <v>0</v>
      </c>
      <c r="H279" s="671">
        <f t="shared" si="284"/>
        <v>0</v>
      </c>
      <c r="I279" s="774">
        <f t="shared" si="6"/>
        <v>0</v>
      </c>
      <c r="J279" s="418"/>
      <c r="K279" s="640"/>
      <c r="L279" s="642"/>
      <c r="M279" s="640"/>
      <c r="N279" s="642"/>
      <c r="O279" s="640"/>
      <c r="P279" s="642"/>
      <c r="Q279" s="640"/>
      <c r="R279" s="642"/>
      <c r="S279" s="640"/>
      <c r="T279" s="642"/>
      <c r="U279" s="640"/>
      <c r="V279" s="642"/>
      <c r="W279" s="640"/>
      <c r="X279" s="642"/>
      <c r="Y279" s="640"/>
      <c r="Z279" s="642"/>
      <c r="AA279" s="640"/>
      <c r="AB279" s="642"/>
      <c r="AC279" s="640"/>
      <c r="AD279" s="642"/>
      <c r="AE279" s="640"/>
      <c r="AF279" s="642"/>
      <c r="AG279" s="640"/>
      <c r="AH279" s="642"/>
      <c r="AI279" s="640"/>
      <c r="AJ279" s="642"/>
      <c r="AK279" s="640"/>
      <c r="AL279" s="642"/>
      <c r="AM279" s="640"/>
      <c r="AN279" s="642"/>
      <c r="AO279" s="640"/>
      <c r="AP279" s="642"/>
      <c r="AQ279" s="640"/>
      <c r="AR279" s="642"/>
      <c r="AS279" s="640"/>
      <c r="AT279" s="642"/>
      <c r="AU279" s="640"/>
      <c r="AV279" s="642"/>
      <c r="AW279" s="640"/>
      <c r="AX279" s="642"/>
      <c r="AY279" s="640"/>
      <c r="AZ279" s="642"/>
      <c r="BA279" s="640"/>
      <c r="BB279" s="642"/>
      <c r="BC279" s="640"/>
      <c r="BD279" s="642"/>
      <c r="BE279" s="640"/>
      <c r="BF279" s="642"/>
      <c r="BG279" s="640"/>
      <c r="BH279" s="642"/>
      <c r="BI279" s="640"/>
      <c r="BJ279" s="642"/>
      <c r="BK279" s="640"/>
      <c r="BL279" s="642"/>
      <c r="BM279" s="640"/>
      <c r="BN279" s="642"/>
      <c r="BO279" s="640"/>
      <c r="BP279" s="642"/>
      <c r="BQ279" s="640"/>
      <c r="BR279" s="642"/>
      <c r="BS279" s="640"/>
      <c r="BT279" s="642"/>
      <c r="BU279" s="643">
        <f t="shared" si="7"/>
        <v>0</v>
      </c>
      <c r="BV279" s="644">
        <f t="shared" si="8"/>
        <v>0</v>
      </c>
      <c r="BW279" s="776">
        <f t="shared" si="9"/>
        <v>0</v>
      </c>
      <c r="BX279" s="644">
        <f t="shared" si="10"/>
        <v>0</v>
      </c>
      <c r="BY279" s="645"/>
      <c r="BZ279" s="338"/>
      <c r="CA279" s="338"/>
      <c r="CB279" s="338"/>
      <c r="CC279" s="338"/>
      <c r="CD279" s="338"/>
      <c r="CE279" s="338"/>
    </row>
    <row r="280" ht="15.75" customHeight="1">
      <c r="A280" s="821">
        <v>285.0</v>
      </c>
      <c r="B280" s="777"/>
      <c r="C280" s="501"/>
      <c r="D280" s="501"/>
      <c r="E280" s="501"/>
      <c r="F280" s="737"/>
      <c r="G280" s="773">
        <f t="shared" ref="G280:H280" si="285">K280+M280+O280+Q280+S280+U280+W280+Y280+AA280+AC280+AE280+AG280+AI280+AK280+AM280+AO280+AQ280+AS280+AU280+AW280+AY280+BA280+BC280+BE280+BG280+BI280+BK280+BM280+BO280+BQ280+BS280</f>
        <v>0</v>
      </c>
      <c r="H280" s="671">
        <f t="shared" si="285"/>
        <v>0</v>
      </c>
      <c r="I280" s="774">
        <f t="shared" si="6"/>
        <v>0</v>
      </c>
      <c r="J280" s="418"/>
      <c r="K280" s="640"/>
      <c r="L280" s="642"/>
      <c r="M280" s="640"/>
      <c r="N280" s="642"/>
      <c r="O280" s="640"/>
      <c r="P280" s="642"/>
      <c r="Q280" s="640"/>
      <c r="R280" s="642"/>
      <c r="S280" s="640"/>
      <c r="T280" s="642"/>
      <c r="U280" s="640"/>
      <c r="V280" s="642"/>
      <c r="W280" s="640"/>
      <c r="X280" s="642"/>
      <c r="Y280" s="640"/>
      <c r="Z280" s="642"/>
      <c r="AA280" s="640"/>
      <c r="AB280" s="642"/>
      <c r="AC280" s="640"/>
      <c r="AD280" s="642"/>
      <c r="AE280" s="640"/>
      <c r="AF280" s="642"/>
      <c r="AG280" s="640"/>
      <c r="AH280" s="642"/>
      <c r="AI280" s="640"/>
      <c r="AJ280" s="642"/>
      <c r="AK280" s="640"/>
      <c r="AL280" s="642"/>
      <c r="AM280" s="640"/>
      <c r="AN280" s="642"/>
      <c r="AO280" s="640"/>
      <c r="AP280" s="642"/>
      <c r="AQ280" s="640"/>
      <c r="AR280" s="642"/>
      <c r="AS280" s="640"/>
      <c r="AT280" s="642"/>
      <c r="AU280" s="640"/>
      <c r="AV280" s="642"/>
      <c r="AW280" s="640"/>
      <c r="AX280" s="642"/>
      <c r="AY280" s="640"/>
      <c r="AZ280" s="642"/>
      <c r="BA280" s="640"/>
      <c r="BB280" s="642"/>
      <c r="BC280" s="640"/>
      <c r="BD280" s="642"/>
      <c r="BE280" s="640"/>
      <c r="BF280" s="642"/>
      <c r="BG280" s="640"/>
      <c r="BH280" s="642"/>
      <c r="BI280" s="640"/>
      <c r="BJ280" s="642"/>
      <c r="BK280" s="640"/>
      <c r="BL280" s="642"/>
      <c r="BM280" s="640"/>
      <c r="BN280" s="642"/>
      <c r="BO280" s="640"/>
      <c r="BP280" s="642"/>
      <c r="BQ280" s="640"/>
      <c r="BR280" s="642"/>
      <c r="BS280" s="640"/>
      <c r="BT280" s="642"/>
      <c r="BU280" s="643">
        <f t="shared" si="7"/>
        <v>0</v>
      </c>
      <c r="BV280" s="644">
        <f t="shared" si="8"/>
        <v>0</v>
      </c>
      <c r="BW280" s="776">
        <f t="shared" si="9"/>
        <v>0</v>
      </c>
      <c r="BX280" s="644">
        <f t="shared" si="10"/>
        <v>0</v>
      </c>
      <c r="BY280" s="645"/>
      <c r="BZ280" s="338"/>
      <c r="CA280" s="338"/>
      <c r="CB280" s="338"/>
      <c r="CC280" s="338"/>
      <c r="CD280" s="338"/>
      <c r="CE280" s="338"/>
    </row>
    <row r="281" ht="15.75" customHeight="1">
      <c r="A281" s="821">
        <v>286.0</v>
      </c>
      <c r="B281" s="777"/>
      <c r="C281" s="501"/>
      <c r="D281" s="501"/>
      <c r="E281" s="501"/>
      <c r="F281" s="737"/>
      <c r="G281" s="773">
        <f t="shared" ref="G281:H281" si="286">K281+M281+O281+Q281+S281+U281+W281+Y281+AA281+AC281+AE281+AG281+AI281+AK281+AM281+AO281+AQ281+AS281+AU281+AW281+AY281+BA281+BC281+BE281+BG281+BI281+BK281+BM281+BO281+BQ281+BS281</f>
        <v>0</v>
      </c>
      <c r="H281" s="671">
        <f t="shared" si="286"/>
        <v>0</v>
      </c>
      <c r="I281" s="774">
        <f t="shared" si="6"/>
        <v>0</v>
      </c>
      <c r="J281" s="418"/>
      <c r="K281" s="640"/>
      <c r="L281" s="642"/>
      <c r="M281" s="640"/>
      <c r="N281" s="642"/>
      <c r="O281" s="640"/>
      <c r="P281" s="642"/>
      <c r="Q281" s="640"/>
      <c r="R281" s="642"/>
      <c r="S281" s="640"/>
      <c r="T281" s="642"/>
      <c r="U281" s="640"/>
      <c r="V281" s="642"/>
      <c r="W281" s="640"/>
      <c r="X281" s="642"/>
      <c r="Y281" s="640"/>
      <c r="Z281" s="642"/>
      <c r="AA281" s="640"/>
      <c r="AB281" s="642"/>
      <c r="AC281" s="640"/>
      <c r="AD281" s="642"/>
      <c r="AE281" s="640"/>
      <c r="AF281" s="642"/>
      <c r="AG281" s="640"/>
      <c r="AH281" s="642"/>
      <c r="AI281" s="640"/>
      <c r="AJ281" s="642"/>
      <c r="AK281" s="640"/>
      <c r="AL281" s="642"/>
      <c r="AM281" s="640"/>
      <c r="AN281" s="642"/>
      <c r="AO281" s="640"/>
      <c r="AP281" s="642"/>
      <c r="AQ281" s="640"/>
      <c r="AR281" s="642"/>
      <c r="AS281" s="640"/>
      <c r="AT281" s="642"/>
      <c r="AU281" s="640"/>
      <c r="AV281" s="642"/>
      <c r="AW281" s="640"/>
      <c r="AX281" s="642"/>
      <c r="AY281" s="640"/>
      <c r="AZ281" s="642"/>
      <c r="BA281" s="640"/>
      <c r="BB281" s="642"/>
      <c r="BC281" s="640"/>
      <c r="BD281" s="642"/>
      <c r="BE281" s="640"/>
      <c r="BF281" s="642"/>
      <c r="BG281" s="640"/>
      <c r="BH281" s="642"/>
      <c r="BI281" s="640"/>
      <c r="BJ281" s="642"/>
      <c r="BK281" s="640"/>
      <c r="BL281" s="642"/>
      <c r="BM281" s="640"/>
      <c r="BN281" s="642"/>
      <c r="BO281" s="640"/>
      <c r="BP281" s="642"/>
      <c r="BQ281" s="640"/>
      <c r="BR281" s="642"/>
      <c r="BS281" s="640"/>
      <c r="BT281" s="642"/>
      <c r="BU281" s="643">
        <f t="shared" si="7"/>
        <v>0</v>
      </c>
      <c r="BV281" s="644">
        <f t="shared" si="8"/>
        <v>0</v>
      </c>
      <c r="BW281" s="776">
        <f t="shared" si="9"/>
        <v>0</v>
      </c>
      <c r="BX281" s="644">
        <f t="shared" si="10"/>
        <v>0</v>
      </c>
      <c r="BY281" s="645"/>
      <c r="BZ281" s="338"/>
      <c r="CA281" s="338"/>
      <c r="CB281" s="338"/>
      <c r="CC281" s="338"/>
      <c r="CD281" s="338"/>
      <c r="CE281" s="338"/>
    </row>
    <row r="282" ht="15.75" customHeight="1">
      <c r="A282" s="821">
        <v>287.0</v>
      </c>
      <c r="B282" s="777"/>
      <c r="C282" s="501"/>
      <c r="D282" s="501"/>
      <c r="E282" s="501"/>
      <c r="F282" s="737"/>
      <c r="G282" s="773">
        <f t="shared" ref="G282:H282" si="287">K282+M282+O282+Q282+S282+U282+W282+Y282+AA282+AC282+AE282+AG282+AI282+AK282+AM282+AO282+AQ282+AS282+AU282+AW282+AY282+BA282+BC282+BE282+BG282+BI282+BK282+BM282+BO282+BQ282+BS282</f>
        <v>0</v>
      </c>
      <c r="H282" s="671">
        <f t="shared" si="287"/>
        <v>0</v>
      </c>
      <c r="I282" s="774">
        <f t="shared" si="6"/>
        <v>0</v>
      </c>
      <c r="J282" s="418"/>
      <c r="K282" s="640"/>
      <c r="L282" s="642"/>
      <c r="M282" s="640"/>
      <c r="N282" s="642"/>
      <c r="O282" s="640"/>
      <c r="P282" s="642"/>
      <c r="Q282" s="640"/>
      <c r="R282" s="642"/>
      <c r="S282" s="640"/>
      <c r="T282" s="642"/>
      <c r="U282" s="640"/>
      <c r="V282" s="642"/>
      <c r="W282" s="640"/>
      <c r="X282" s="642"/>
      <c r="Y282" s="640"/>
      <c r="Z282" s="642"/>
      <c r="AA282" s="640"/>
      <c r="AB282" s="642"/>
      <c r="AC282" s="640"/>
      <c r="AD282" s="642"/>
      <c r="AE282" s="640"/>
      <c r="AF282" s="642"/>
      <c r="AG282" s="640"/>
      <c r="AH282" s="642"/>
      <c r="AI282" s="640"/>
      <c r="AJ282" s="642"/>
      <c r="AK282" s="640"/>
      <c r="AL282" s="642"/>
      <c r="AM282" s="640"/>
      <c r="AN282" s="642"/>
      <c r="AO282" s="640"/>
      <c r="AP282" s="642"/>
      <c r="AQ282" s="640"/>
      <c r="AR282" s="642"/>
      <c r="AS282" s="640"/>
      <c r="AT282" s="642"/>
      <c r="AU282" s="640"/>
      <c r="AV282" s="642"/>
      <c r="AW282" s="640"/>
      <c r="AX282" s="642"/>
      <c r="AY282" s="640"/>
      <c r="AZ282" s="642"/>
      <c r="BA282" s="640"/>
      <c r="BB282" s="642"/>
      <c r="BC282" s="640"/>
      <c r="BD282" s="642"/>
      <c r="BE282" s="640"/>
      <c r="BF282" s="642"/>
      <c r="BG282" s="640"/>
      <c r="BH282" s="642"/>
      <c r="BI282" s="640"/>
      <c r="BJ282" s="642"/>
      <c r="BK282" s="640"/>
      <c r="BL282" s="642"/>
      <c r="BM282" s="640"/>
      <c r="BN282" s="642"/>
      <c r="BO282" s="640"/>
      <c r="BP282" s="642"/>
      <c r="BQ282" s="640"/>
      <c r="BR282" s="642"/>
      <c r="BS282" s="640"/>
      <c r="BT282" s="642"/>
      <c r="BU282" s="643">
        <f t="shared" si="7"/>
        <v>0</v>
      </c>
      <c r="BV282" s="644">
        <f t="shared" si="8"/>
        <v>0</v>
      </c>
      <c r="BW282" s="776">
        <f t="shared" si="9"/>
        <v>0</v>
      </c>
      <c r="BX282" s="644">
        <f t="shared" si="10"/>
        <v>0</v>
      </c>
      <c r="BY282" s="645"/>
      <c r="BZ282" s="338"/>
      <c r="CA282" s="338"/>
      <c r="CB282" s="338"/>
      <c r="CC282" s="338"/>
      <c r="CD282" s="338"/>
      <c r="CE282" s="338"/>
    </row>
    <row r="283" ht="15.75" customHeight="1">
      <c r="A283" s="821">
        <v>288.0</v>
      </c>
      <c r="B283" s="777"/>
      <c r="C283" s="501"/>
      <c r="D283" s="501"/>
      <c r="E283" s="501"/>
      <c r="F283" s="737"/>
      <c r="G283" s="773">
        <f t="shared" ref="G283:H283" si="288">K283+M283+O283+Q283+S283+U283+W283+Y283+AA283+AC283+AE283+AG283+AI283+AK283+AM283+AO283+AQ283+AS283+AU283+AW283+AY283+BA283+BC283+BE283+BG283+BI283+BK283+BM283+BO283+BQ283+BS283</f>
        <v>0</v>
      </c>
      <c r="H283" s="671">
        <f t="shared" si="288"/>
        <v>0</v>
      </c>
      <c r="I283" s="774">
        <f t="shared" si="6"/>
        <v>0</v>
      </c>
      <c r="J283" s="418"/>
      <c r="K283" s="640"/>
      <c r="L283" s="642"/>
      <c r="M283" s="640"/>
      <c r="N283" s="642"/>
      <c r="O283" s="640"/>
      <c r="P283" s="642"/>
      <c r="Q283" s="640"/>
      <c r="R283" s="642"/>
      <c r="S283" s="640"/>
      <c r="T283" s="642"/>
      <c r="U283" s="640"/>
      <c r="V283" s="642"/>
      <c r="W283" s="640"/>
      <c r="X283" s="642"/>
      <c r="Y283" s="640"/>
      <c r="Z283" s="642"/>
      <c r="AA283" s="640"/>
      <c r="AB283" s="642"/>
      <c r="AC283" s="640"/>
      <c r="AD283" s="642"/>
      <c r="AE283" s="640"/>
      <c r="AF283" s="642"/>
      <c r="AG283" s="640"/>
      <c r="AH283" s="642"/>
      <c r="AI283" s="640"/>
      <c r="AJ283" s="642"/>
      <c r="AK283" s="640"/>
      <c r="AL283" s="642"/>
      <c r="AM283" s="640"/>
      <c r="AN283" s="642"/>
      <c r="AO283" s="640"/>
      <c r="AP283" s="642"/>
      <c r="AQ283" s="640"/>
      <c r="AR283" s="642"/>
      <c r="AS283" s="640"/>
      <c r="AT283" s="642"/>
      <c r="AU283" s="640"/>
      <c r="AV283" s="642"/>
      <c r="AW283" s="640"/>
      <c r="AX283" s="642"/>
      <c r="AY283" s="640"/>
      <c r="AZ283" s="642"/>
      <c r="BA283" s="640"/>
      <c r="BB283" s="642"/>
      <c r="BC283" s="640"/>
      <c r="BD283" s="642"/>
      <c r="BE283" s="640"/>
      <c r="BF283" s="642"/>
      <c r="BG283" s="640"/>
      <c r="BH283" s="642"/>
      <c r="BI283" s="640"/>
      <c r="BJ283" s="642"/>
      <c r="BK283" s="640"/>
      <c r="BL283" s="642"/>
      <c r="BM283" s="640"/>
      <c r="BN283" s="642"/>
      <c r="BO283" s="640"/>
      <c r="BP283" s="642"/>
      <c r="BQ283" s="640"/>
      <c r="BR283" s="642"/>
      <c r="BS283" s="640"/>
      <c r="BT283" s="642"/>
      <c r="BU283" s="643">
        <f t="shared" si="7"/>
        <v>0</v>
      </c>
      <c r="BV283" s="644">
        <f t="shared" si="8"/>
        <v>0</v>
      </c>
      <c r="BW283" s="776">
        <f t="shared" si="9"/>
        <v>0</v>
      </c>
      <c r="BX283" s="644">
        <f t="shared" si="10"/>
        <v>0</v>
      </c>
      <c r="BY283" s="645"/>
      <c r="BZ283" s="338"/>
      <c r="CA283" s="338"/>
      <c r="CB283" s="338"/>
      <c r="CC283" s="338"/>
      <c r="CD283" s="338"/>
      <c r="CE283" s="338"/>
    </row>
    <row r="284" ht="15.75" customHeight="1">
      <c r="A284" s="821">
        <v>289.0</v>
      </c>
      <c r="B284" s="777"/>
      <c r="C284" s="501"/>
      <c r="D284" s="501"/>
      <c r="E284" s="501"/>
      <c r="F284" s="737"/>
      <c r="G284" s="773">
        <f t="shared" ref="G284:H284" si="289">K284+M284+O284+Q284+S284+U284+W284+Y284+AA284+AC284+AE284+AG284+AI284+AK284+AM284+AO284+AQ284+AS284+AU284+AW284+AY284+BA284+BC284+BE284+BG284+BI284+BK284+BM284+BO284+BQ284+BS284</f>
        <v>0</v>
      </c>
      <c r="H284" s="671">
        <f t="shared" si="289"/>
        <v>0</v>
      </c>
      <c r="I284" s="774">
        <f t="shared" si="6"/>
        <v>0</v>
      </c>
      <c r="J284" s="418"/>
      <c r="K284" s="640"/>
      <c r="L284" s="642"/>
      <c r="M284" s="640"/>
      <c r="N284" s="642"/>
      <c r="O284" s="640"/>
      <c r="P284" s="642"/>
      <c r="Q284" s="640"/>
      <c r="R284" s="642"/>
      <c r="S284" s="640"/>
      <c r="T284" s="642"/>
      <c r="U284" s="640"/>
      <c r="V284" s="642"/>
      <c r="W284" s="640"/>
      <c r="X284" s="642"/>
      <c r="Y284" s="640"/>
      <c r="Z284" s="642"/>
      <c r="AA284" s="640"/>
      <c r="AB284" s="642"/>
      <c r="AC284" s="640"/>
      <c r="AD284" s="642"/>
      <c r="AE284" s="640"/>
      <c r="AF284" s="642"/>
      <c r="AG284" s="640"/>
      <c r="AH284" s="642"/>
      <c r="AI284" s="640"/>
      <c r="AJ284" s="642"/>
      <c r="AK284" s="640"/>
      <c r="AL284" s="642"/>
      <c r="AM284" s="640"/>
      <c r="AN284" s="642"/>
      <c r="AO284" s="640"/>
      <c r="AP284" s="642"/>
      <c r="AQ284" s="640"/>
      <c r="AR284" s="642"/>
      <c r="AS284" s="640"/>
      <c r="AT284" s="642"/>
      <c r="AU284" s="640"/>
      <c r="AV284" s="642"/>
      <c r="AW284" s="640"/>
      <c r="AX284" s="642"/>
      <c r="AY284" s="640"/>
      <c r="AZ284" s="642"/>
      <c r="BA284" s="640"/>
      <c r="BB284" s="642"/>
      <c r="BC284" s="640"/>
      <c r="BD284" s="642"/>
      <c r="BE284" s="640"/>
      <c r="BF284" s="642"/>
      <c r="BG284" s="640"/>
      <c r="BH284" s="642"/>
      <c r="BI284" s="640"/>
      <c r="BJ284" s="642"/>
      <c r="BK284" s="640"/>
      <c r="BL284" s="642"/>
      <c r="BM284" s="640"/>
      <c r="BN284" s="642"/>
      <c r="BO284" s="640"/>
      <c r="BP284" s="642"/>
      <c r="BQ284" s="640"/>
      <c r="BR284" s="642"/>
      <c r="BS284" s="640"/>
      <c r="BT284" s="642"/>
      <c r="BU284" s="643">
        <f t="shared" si="7"/>
        <v>0</v>
      </c>
      <c r="BV284" s="644">
        <f t="shared" si="8"/>
        <v>0</v>
      </c>
      <c r="BW284" s="776">
        <f t="shared" si="9"/>
        <v>0</v>
      </c>
      <c r="BX284" s="644">
        <f t="shared" si="10"/>
        <v>0</v>
      </c>
      <c r="BY284" s="645"/>
      <c r="BZ284" s="338"/>
      <c r="CA284" s="338"/>
      <c r="CB284" s="338"/>
      <c r="CC284" s="338"/>
      <c r="CD284" s="338"/>
      <c r="CE284" s="338"/>
    </row>
    <row r="285" ht="15.75" customHeight="1">
      <c r="A285" s="821">
        <v>290.0</v>
      </c>
      <c r="B285" s="777"/>
      <c r="C285" s="501"/>
      <c r="D285" s="501"/>
      <c r="E285" s="501"/>
      <c r="F285" s="737"/>
      <c r="G285" s="773">
        <f t="shared" ref="G285:H285" si="290">K285+M285+O285+Q285+S285+U285+W285+Y285+AA285+AC285+AE285+AG285+AI285+AK285+AM285+AO285+AQ285+AS285+AU285+AW285+AY285+BA285+BC285+BE285+BG285+BI285+BK285+BM285+BO285+BQ285+BS285</f>
        <v>0</v>
      </c>
      <c r="H285" s="671">
        <f t="shared" si="290"/>
        <v>0</v>
      </c>
      <c r="I285" s="774">
        <f t="shared" si="6"/>
        <v>0</v>
      </c>
      <c r="J285" s="418"/>
      <c r="K285" s="640"/>
      <c r="L285" s="642"/>
      <c r="M285" s="640"/>
      <c r="N285" s="642"/>
      <c r="O285" s="640"/>
      <c r="P285" s="642"/>
      <c r="Q285" s="640"/>
      <c r="R285" s="642"/>
      <c r="S285" s="640"/>
      <c r="T285" s="642"/>
      <c r="U285" s="640"/>
      <c r="V285" s="642"/>
      <c r="W285" s="640"/>
      <c r="X285" s="642"/>
      <c r="Y285" s="640"/>
      <c r="Z285" s="642"/>
      <c r="AA285" s="640"/>
      <c r="AB285" s="642"/>
      <c r="AC285" s="640"/>
      <c r="AD285" s="642"/>
      <c r="AE285" s="640"/>
      <c r="AF285" s="642"/>
      <c r="AG285" s="640"/>
      <c r="AH285" s="642"/>
      <c r="AI285" s="640"/>
      <c r="AJ285" s="642"/>
      <c r="AK285" s="640"/>
      <c r="AL285" s="642"/>
      <c r="AM285" s="640"/>
      <c r="AN285" s="642"/>
      <c r="AO285" s="640"/>
      <c r="AP285" s="642"/>
      <c r="AQ285" s="640"/>
      <c r="AR285" s="642"/>
      <c r="AS285" s="640"/>
      <c r="AT285" s="642"/>
      <c r="AU285" s="640"/>
      <c r="AV285" s="642"/>
      <c r="AW285" s="640"/>
      <c r="AX285" s="642"/>
      <c r="AY285" s="640"/>
      <c r="AZ285" s="642"/>
      <c r="BA285" s="640"/>
      <c r="BB285" s="642"/>
      <c r="BC285" s="640"/>
      <c r="BD285" s="642"/>
      <c r="BE285" s="640"/>
      <c r="BF285" s="642"/>
      <c r="BG285" s="640"/>
      <c r="BH285" s="642"/>
      <c r="BI285" s="640"/>
      <c r="BJ285" s="642"/>
      <c r="BK285" s="640"/>
      <c r="BL285" s="642"/>
      <c r="BM285" s="640"/>
      <c r="BN285" s="642"/>
      <c r="BO285" s="640"/>
      <c r="BP285" s="642"/>
      <c r="BQ285" s="640"/>
      <c r="BR285" s="642"/>
      <c r="BS285" s="640"/>
      <c r="BT285" s="642"/>
      <c r="BU285" s="643">
        <f t="shared" si="7"/>
        <v>0</v>
      </c>
      <c r="BV285" s="644">
        <f t="shared" si="8"/>
        <v>0</v>
      </c>
      <c r="BW285" s="776">
        <f t="shared" si="9"/>
        <v>0</v>
      </c>
      <c r="BX285" s="644">
        <f t="shared" si="10"/>
        <v>0</v>
      </c>
      <c r="BY285" s="645"/>
      <c r="BZ285" s="338"/>
      <c r="CA285" s="338"/>
      <c r="CB285" s="338"/>
      <c r="CC285" s="338"/>
      <c r="CD285" s="338"/>
      <c r="CE285" s="338"/>
    </row>
    <row r="286" ht="15.75" customHeight="1">
      <c r="A286" s="821">
        <v>291.0</v>
      </c>
      <c r="B286" s="777"/>
      <c r="C286" s="501"/>
      <c r="D286" s="501"/>
      <c r="E286" s="501"/>
      <c r="F286" s="737"/>
      <c r="G286" s="773">
        <f t="shared" ref="G286:H286" si="291">K286+M286+O286+Q286+S286+U286+W286+Y286+AA286+AC286+AE286+AG286+AI286+AK286+AM286+AO286+AQ286+AS286+AU286+AW286+AY286+BA286+BC286+BE286+BG286+BI286+BK286+BM286+BO286+BQ286+BS286</f>
        <v>0</v>
      </c>
      <c r="H286" s="671">
        <f t="shared" si="291"/>
        <v>0</v>
      </c>
      <c r="I286" s="774">
        <f t="shared" si="6"/>
        <v>0</v>
      </c>
      <c r="J286" s="418"/>
      <c r="K286" s="640"/>
      <c r="L286" s="642"/>
      <c r="M286" s="640"/>
      <c r="N286" s="642"/>
      <c r="O286" s="640"/>
      <c r="P286" s="642"/>
      <c r="Q286" s="640"/>
      <c r="R286" s="642"/>
      <c r="S286" s="640"/>
      <c r="T286" s="642"/>
      <c r="U286" s="640"/>
      <c r="V286" s="642"/>
      <c r="W286" s="640"/>
      <c r="X286" s="642"/>
      <c r="Y286" s="640"/>
      <c r="Z286" s="642"/>
      <c r="AA286" s="640"/>
      <c r="AB286" s="642"/>
      <c r="AC286" s="640"/>
      <c r="AD286" s="642"/>
      <c r="AE286" s="640"/>
      <c r="AF286" s="642"/>
      <c r="AG286" s="640"/>
      <c r="AH286" s="642"/>
      <c r="AI286" s="640"/>
      <c r="AJ286" s="642"/>
      <c r="AK286" s="640"/>
      <c r="AL286" s="642"/>
      <c r="AM286" s="640"/>
      <c r="AN286" s="642"/>
      <c r="AO286" s="640"/>
      <c r="AP286" s="642"/>
      <c r="AQ286" s="640"/>
      <c r="AR286" s="642"/>
      <c r="AS286" s="640"/>
      <c r="AT286" s="642"/>
      <c r="AU286" s="640"/>
      <c r="AV286" s="642"/>
      <c r="AW286" s="640"/>
      <c r="AX286" s="642"/>
      <c r="AY286" s="640"/>
      <c r="AZ286" s="642"/>
      <c r="BA286" s="640"/>
      <c r="BB286" s="642"/>
      <c r="BC286" s="640"/>
      <c r="BD286" s="642"/>
      <c r="BE286" s="640"/>
      <c r="BF286" s="642"/>
      <c r="BG286" s="640"/>
      <c r="BH286" s="642"/>
      <c r="BI286" s="640"/>
      <c r="BJ286" s="642"/>
      <c r="BK286" s="640"/>
      <c r="BL286" s="642"/>
      <c r="BM286" s="640"/>
      <c r="BN286" s="642"/>
      <c r="BO286" s="640"/>
      <c r="BP286" s="642"/>
      <c r="BQ286" s="640"/>
      <c r="BR286" s="642"/>
      <c r="BS286" s="640"/>
      <c r="BT286" s="642"/>
      <c r="BU286" s="643">
        <f t="shared" si="7"/>
        <v>0</v>
      </c>
      <c r="BV286" s="644">
        <f t="shared" si="8"/>
        <v>0</v>
      </c>
      <c r="BW286" s="776">
        <f t="shared" si="9"/>
        <v>0</v>
      </c>
      <c r="BX286" s="644">
        <f t="shared" si="10"/>
        <v>0</v>
      </c>
      <c r="BY286" s="645"/>
      <c r="BZ286" s="338"/>
      <c r="CA286" s="338"/>
      <c r="CB286" s="338"/>
      <c r="CC286" s="338"/>
      <c r="CD286" s="338"/>
      <c r="CE286" s="338"/>
    </row>
    <row r="287" ht="15.75" customHeight="1">
      <c r="A287" s="821">
        <v>292.0</v>
      </c>
      <c r="B287" s="777"/>
      <c r="C287" s="501"/>
      <c r="D287" s="501"/>
      <c r="E287" s="501"/>
      <c r="F287" s="737"/>
      <c r="G287" s="773">
        <f t="shared" ref="G287:H287" si="292">K287+M287+O287+Q287+S287+U287+W287+Y287+AA287+AC287+AE287+AG287+AI287+AK287+AM287+AO287+AQ287+AS287+AU287+AW287+AY287+BA287+BC287+BE287+BG287+BI287+BK287+BM287+BO287+BQ287+BS287</f>
        <v>0</v>
      </c>
      <c r="H287" s="671">
        <f t="shared" si="292"/>
        <v>0</v>
      </c>
      <c r="I287" s="774">
        <f t="shared" si="6"/>
        <v>0</v>
      </c>
      <c r="J287" s="418"/>
      <c r="K287" s="640"/>
      <c r="L287" s="642"/>
      <c r="M287" s="640"/>
      <c r="N287" s="642"/>
      <c r="O287" s="640"/>
      <c r="P287" s="642"/>
      <c r="Q287" s="640"/>
      <c r="R287" s="642"/>
      <c r="S287" s="640"/>
      <c r="T287" s="642"/>
      <c r="U287" s="640"/>
      <c r="V287" s="642"/>
      <c r="W287" s="640"/>
      <c r="X287" s="642"/>
      <c r="Y287" s="640"/>
      <c r="Z287" s="642"/>
      <c r="AA287" s="640"/>
      <c r="AB287" s="642"/>
      <c r="AC287" s="640"/>
      <c r="AD287" s="642"/>
      <c r="AE287" s="640"/>
      <c r="AF287" s="642"/>
      <c r="AG287" s="640"/>
      <c r="AH287" s="642"/>
      <c r="AI287" s="640"/>
      <c r="AJ287" s="642"/>
      <c r="AK287" s="640"/>
      <c r="AL287" s="642"/>
      <c r="AM287" s="640"/>
      <c r="AN287" s="642"/>
      <c r="AO287" s="640"/>
      <c r="AP287" s="642"/>
      <c r="AQ287" s="640"/>
      <c r="AR287" s="642"/>
      <c r="AS287" s="640"/>
      <c r="AT287" s="642"/>
      <c r="AU287" s="640"/>
      <c r="AV287" s="642"/>
      <c r="AW287" s="640"/>
      <c r="AX287" s="642"/>
      <c r="AY287" s="640"/>
      <c r="AZ287" s="642"/>
      <c r="BA287" s="640"/>
      <c r="BB287" s="642"/>
      <c r="BC287" s="640"/>
      <c r="BD287" s="642"/>
      <c r="BE287" s="640"/>
      <c r="BF287" s="642"/>
      <c r="BG287" s="640"/>
      <c r="BH287" s="642"/>
      <c r="BI287" s="640"/>
      <c r="BJ287" s="642"/>
      <c r="BK287" s="640"/>
      <c r="BL287" s="642"/>
      <c r="BM287" s="640"/>
      <c r="BN287" s="642"/>
      <c r="BO287" s="640"/>
      <c r="BP287" s="642"/>
      <c r="BQ287" s="640"/>
      <c r="BR287" s="642"/>
      <c r="BS287" s="640"/>
      <c r="BT287" s="642"/>
      <c r="BU287" s="643">
        <f t="shared" si="7"/>
        <v>0</v>
      </c>
      <c r="BV287" s="644">
        <f t="shared" si="8"/>
        <v>0</v>
      </c>
      <c r="BW287" s="776">
        <f t="shared" si="9"/>
        <v>0</v>
      </c>
      <c r="BX287" s="644">
        <f t="shared" si="10"/>
        <v>0</v>
      </c>
      <c r="BY287" s="645"/>
      <c r="BZ287" s="338"/>
      <c r="CA287" s="338"/>
      <c r="CB287" s="338"/>
      <c r="CC287" s="338"/>
      <c r="CD287" s="338"/>
      <c r="CE287" s="338"/>
    </row>
    <row r="288" ht="15.75" customHeight="1">
      <c r="A288" s="821">
        <v>293.0</v>
      </c>
      <c r="B288" s="777"/>
      <c r="C288" s="501"/>
      <c r="D288" s="501"/>
      <c r="E288" s="501"/>
      <c r="F288" s="737"/>
      <c r="G288" s="773">
        <f t="shared" ref="G288:H288" si="293">K288+M288+O288+Q288+S288+U288+W288+Y288+AA288+AC288+AE288+AG288+AI288+AK288+AM288+AO288+AQ288+AS288+AU288+AW288+AY288+BA288+BC288+BE288+BG288+BI288+BK288+BM288+BO288+BQ288+BS288</f>
        <v>0</v>
      </c>
      <c r="H288" s="671">
        <f t="shared" si="293"/>
        <v>0</v>
      </c>
      <c r="I288" s="774">
        <f t="shared" si="6"/>
        <v>0</v>
      </c>
      <c r="J288" s="418"/>
      <c r="K288" s="640"/>
      <c r="L288" s="642"/>
      <c r="M288" s="640"/>
      <c r="N288" s="642"/>
      <c r="O288" s="640"/>
      <c r="P288" s="642"/>
      <c r="Q288" s="640"/>
      <c r="R288" s="642"/>
      <c r="S288" s="640"/>
      <c r="T288" s="642"/>
      <c r="U288" s="640"/>
      <c r="V288" s="642"/>
      <c r="W288" s="640"/>
      <c r="X288" s="642"/>
      <c r="Y288" s="640"/>
      <c r="Z288" s="642"/>
      <c r="AA288" s="640"/>
      <c r="AB288" s="642"/>
      <c r="AC288" s="640"/>
      <c r="AD288" s="642"/>
      <c r="AE288" s="640"/>
      <c r="AF288" s="642"/>
      <c r="AG288" s="640"/>
      <c r="AH288" s="642"/>
      <c r="AI288" s="640"/>
      <c r="AJ288" s="642"/>
      <c r="AK288" s="640"/>
      <c r="AL288" s="642"/>
      <c r="AM288" s="640"/>
      <c r="AN288" s="642"/>
      <c r="AO288" s="640"/>
      <c r="AP288" s="642"/>
      <c r="AQ288" s="640"/>
      <c r="AR288" s="642"/>
      <c r="AS288" s="640"/>
      <c r="AT288" s="642"/>
      <c r="AU288" s="640"/>
      <c r="AV288" s="642"/>
      <c r="AW288" s="640"/>
      <c r="AX288" s="642"/>
      <c r="AY288" s="640"/>
      <c r="AZ288" s="642"/>
      <c r="BA288" s="640"/>
      <c r="BB288" s="642"/>
      <c r="BC288" s="640"/>
      <c r="BD288" s="642"/>
      <c r="BE288" s="640"/>
      <c r="BF288" s="642"/>
      <c r="BG288" s="640"/>
      <c r="BH288" s="642"/>
      <c r="BI288" s="640"/>
      <c r="BJ288" s="642"/>
      <c r="BK288" s="640"/>
      <c r="BL288" s="642"/>
      <c r="BM288" s="640"/>
      <c r="BN288" s="642"/>
      <c r="BO288" s="640"/>
      <c r="BP288" s="642"/>
      <c r="BQ288" s="640"/>
      <c r="BR288" s="642"/>
      <c r="BS288" s="640"/>
      <c r="BT288" s="642"/>
      <c r="BU288" s="643">
        <f t="shared" si="7"/>
        <v>0</v>
      </c>
      <c r="BV288" s="644">
        <f t="shared" si="8"/>
        <v>0</v>
      </c>
      <c r="BW288" s="776">
        <f t="shared" si="9"/>
        <v>0</v>
      </c>
      <c r="BX288" s="644">
        <f t="shared" si="10"/>
        <v>0</v>
      </c>
      <c r="BY288" s="645"/>
      <c r="BZ288" s="338"/>
      <c r="CA288" s="338"/>
      <c r="CB288" s="338"/>
      <c r="CC288" s="338"/>
      <c r="CD288" s="338"/>
      <c r="CE288" s="338"/>
    </row>
    <row r="289" ht="15.75" customHeight="1">
      <c r="A289" s="821">
        <v>294.0</v>
      </c>
      <c r="B289" s="777"/>
      <c r="C289" s="501"/>
      <c r="D289" s="501"/>
      <c r="E289" s="501"/>
      <c r="F289" s="737"/>
      <c r="G289" s="773">
        <f t="shared" ref="G289:H289" si="294">K289+M289+O289+Q289+S289+U289+W289+Y289+AA289+AC289+AE289+AG289+AI289+AK289+AM289+AO289+AQ289+AS289+AU289+AW289+AY289+BA289+BC289+BE289+BG289+BI289+BK289+BM289+BO289+BQ289+BS289</f>
        <v>0</v>
      </c>
      <c r="H289" s="671">
        <f t="shared" si="294"/>
        <v>0</v>
      </c>
      <c r="I289" s="774">
        <f t="shared" si="6"/>
        <v>0</v>
      </c>
      <c r="J289" s="418"/>
      <c r="K289" s="640"/>
      <c r="L289" s="642"/>
      <c r="M289" s="640"/>
      <c r="N289" s="642"/>
      <c r="O289" s="640"/>
      <c r="P289" s="642"/>
      <c r="Q289" s="640"/>
      <c r="R289" s="642"/>
      <c r="S289" s="640"/>
      <c r="T289" s="642"/>
      <c r="U289" s="640"/>
      <c r="V289" s="642"/>
      <c r="W289" s="640"/>
      <c r="X289" s="642"/>
      <c r="Y289" s="640"/>
      <c r="Z289" s="642"/>
      <c r="AA289" s="640"/>
      <c r="AB289" s="642"/>
      <c r="AC289" s="640"/>
      <c r="AD289" s="642"/>
      <c r="AE289" s="640"/>
      <c r="AF289" s="642"/>
      <c r="AG289" s="640"/>
      <c r="AH289" s="642"/>
      <c r="AI289" s="640"/>
      <c r="AJ289" s="642"/>
      <c r="AK289" s="640"/>
      <c r="AL289" s="642"/>
      <c r="AM289" s="640"/>
      <c r="AN289" s="642"/>
      <c r="AO289" s="640"/>
      <c r="AP289" s="642"/>
      <c r="AQ289" s="640"/>
      <c r="AR289" s="642"/>
      <c r="AS289" s="640"/>
      <c r="AT289" s="642"/>
      <c r="AU289" s="640"/>
      <c r="AV289" s="642"/>
      <c r="AW289" s="640"/>
      <c r="AX289" s="642"/>
      <c r="AY289" s="640"/>
      <c r="AZ289" s="642"/>
      <c r="BA289" s="640"/>
      <c r="BB289" s="642"/>
      <c r="BC289" s="640"/>
      <c r="BD289" s="642"/>
      <c r="BE289" s="640"/>
      <c r="BF289" s="642"/>
      <c r="BG289" s="640"/>
      <c r="BH289" s="642"/>
      <c r="BI289" s="640"/>
      <c r="BJ289" s="642"/>
      <c r="BK289" s="640"/>
      <c r="BL289" s="642"/>
      <c r="BM289" s="640"/>
      <c r="BN289" s="642"/>
      <c r="BO289" s="640"/>
      <c r="BP289" s="642"/>
      <c r="BQ289" s="640"/>
      <c r="BR289" s="642"/>
      <c r="BS289" s="640"/>
      <c r="BT289" s="642"/>
      <c r="BU289" s="643">
        <f t="shared" si="7"/>
        <v>0</v>
      </c>
      <c r="BV289" s="644">
        <f t="shared" si="8"/>
        <v>0</v>
      </c>
      <c r="BW289" s="776">
        <f t="shared" si="9"/>
        <v>0</v>
      </c>
      <c r="BX289" s="644">
        <f t="shared" si="10"/>
        <v>0</v>
      </c>
      <c r="BY289" s="645"/>
      <c r="BZ289" s="338"/>
      <c r="CA289" s="338"/>
      <c r="CB289" s="338"/>
      <c r="CC289" s="338"/>
      <c r="CD289" s="338"/>
      <c r="CE289" s="338"/>
    </row>
    <row r="290" ht="15.75" customHeight="1">
      <c r="A290" s="821">
        <v>295.0</v>
      </c>
      <c r="B290" s="777"/>
      <c r="C290" s="501"/>
      <c r="D290" s="501"/>
      <c r="E290" s="501"/>
      <c r="F290" s="737"/>
      <c r="G290" s="773">
        <f t="shared" ref="G290:H290" si="295">K290+M290+O290+Q290+S290+U290+W290+Y290+AA290+AC290+AE290+AG290+AI290+AK290+AM290+AO290+AQ290+AS290+AU290+AW290+AY290+BA290+BC290+BE290+BG290+BI290+BK290+BM290+BO290+BQ290+BS290</f>
        <v>0</v>
      </c>
      <c r="H290" s="671">
        <f t="shared" si="295"/>
        <v>0</v>
      </c>
      <c r="I290" s="774">
        <f t="shared" si="6"/>
        <v>0</v>
      </c>
      <c r="J290" s="418"/>
      <c r="K290" s="640"/>
      <c r="L290" s="642"/>
      <c r="M290" s="640"/>
      <c r="N290" s="642"/>
      <c r="O290" s="640"/>
      <c r="P290" s="642"/>
      <c r="Q290" s="640"/>
      <c r="R290" s="642"/>
      <c r="S290" s="640"/>
      <c r="T290" s="642"/>
      <c r="U290" s="640"/>
      <c r="V290" s="642"/>
      <c r="W290" s="640"/>
      <c r="X290" s="642"/>
      <c r="Y290" s="640"/>
      <c r="Z290" s="642"/>
      <c r="AA290" s="640"/>
      <c r="AB290" s="642"/>
      <c r="AC290" s="640"/>
      <c r="AD290" s="642"/>
      <c r="AE290" s="640"/>
      <c r="AF290" s="642"/>
      <c r="AG290" s="640"/>
      <c r="AH290" s="642"/>
      <c r="AI290" s="640"/>
      <c r="AJ290" s="642"/>
      <c r="AK290" s="640"/>
      <c r="AL290" s="642"/>
      <c r="AM290" s="640"/>
      <c r="AN290" s="642"/>
      <c r="AO290" s="640"/>
      <c r="AP290" s="642"/>
      <c r="AQ290" s="640"/>
      <c r="AR290" s="642"/>
      <c r="AS290" s="640"/>
      <c r="AT290" s="642"/>
      <c r="AU290" s="640"/>
      <c r="AV290" s="642"/>
      <c r="AW290" s="640"/>
      <c r="AX290" s="642"/>
      <c r="AY290" s="640"/>
      <c r="AZ290" s="642"/>
      <c r="BA290" s="640"/>
      <c r="BB290" s="642"/>
      <c r="BC290" s="640"/>
      <c r="BD290" s="642"/>
      <c r="BE290" s="640"/>
      <c r="BF290" s="642"/>
      <c r="BG290" s="640"/>
      <c r="BH290" s="642"/>
      <c r="BI290" s="640"/>
      <c r="BJ290" s="642"/>
      <c r="BK290" s="640"/>
      <c r="BL290" s="642"/>
      <c r="BM290" s="640"/>
      <c r="BN290" s="642"/>
      <c r="BO290" s="640"/>
      <c r="BP290" s="642"/>
      <c r="BQ290" s="640"/>
      <c r="BR290" s="642"/>
      <c r="BS290" s="640"/>
      <c r="BT290" s="642"/>
      <c r="BU290" s="643">
        <f t="shared" si="7"/>
        <v>0</v>
      </c>
      <c r="BV290" s="644">
        <f t="shared" si="8"/>
        <v>0</v>
      </c>
      <c r="BW290" s="776">
        <f t="shared" si="9"/>
        <v>0</v>
      </c>
      <c r="BX290" s="644">
        <f t="shared" si="10"/>
        <v>0</v>
      </c>
      <c r="BY290" s="645"/>
      <c r="BZ290" s="338"/>
      <c r="CA290" s="338"/>
      <c r="CB290" s="338"/>
      <c r="CC290" s="338"/>
      <c r="CD290" s="338"/>
      <c r="CE290" s="338"/>
    </row>
    <row r="291" ht="15.75" customHeight="1">
      <c r="A291" s="821">
        <v>296.0</v>
      </c>
      <c r="B291" s="777"/>
      <c r="C291" s="501"/>
      <c r="D291" s="501"/>
      <c r="E291" s="501"/>
      <c r="F291" s="737"/>
      <c r="G291" s="773">
        <f t="shared" ref="G291:H291" si="296">K291+M291+O291+Q291+S291+U291+W291+Y291+AA291+AC291+AE291+AG291+AI291+AK291+AM291+AO291+AQ291+AS291+AU291+AW291+AY291+BA291+BC291+BE291+BG291+BI291+BK291+BM291+BO291+BQ291+BS291</f>
        <v>0</v>
      </c>
      <c r="H291" s="671">
        <f t="shared" si="296"/>
        <v>0</v>
      </c>
      <c r="I291" s="774">
        <f t="shared" si="6"/>
        <v>0</v>
      </c>
      <c r="J291" s="418"/>
      <c r="K291" s="640"/>
      <c r="L291" s="642"/>
      <c r="M291" s="640"/>
      <c r="N291" s="642"/>
      <c r="O291" s="640"/>
      <c r="P291" s="642"/>
      <c r="Q291" s="640"/>
      <c r="R291" s="642"/>
      <c r="S291" s="640"/>
      <c r="T291" s="642"/>
      <c r="U291" s="640"/>
      <c r="V291" s="642"/>
      <c r="W291" s="640"/>
      <c r="X291" s="642"/>
      <c r="Y291" s="640"/>
      <c r="Z291" s="642"/>
      <c r="AA291" s="640"/>
      <c r="AB291" s="642"/>
      <c r="AC291" s="640"/>
      <c r="AD291" s="642"/>
      <c r="AE291" s="640"/>
      <c r="AF291" s="642"/>
      <c r="AG291" s="640"/>
      <c r="AH291" s="642"/>
      <c r="AI291" s="640"/>
      <c r="AJ291" s="642"/>
      <c r="AK291" s="640"/>
      <c r="AL291" s="642"/>
      <c r="AM291" s="640"/>
      <c r="AN291" s="642"/>
      <c r="AO291" s="640"/>
      <c r="AP291" s="642"/>
      <c r="AQ291" s="640"/>
      <c r="AR291" s="642"/>
      <c r="AS291" s="640"/>
      <c r="AT291" s="642"/>
      <c r="AU291" s="640"/>
      <c r="AV291" s="642"/>
      <c r="AW291" s="640"/>
      <c r="AX291" s="642"/>
      <c r="AY291" s="640"/>
      <c r="AZ291" s="642"/>
      <c r="BA291" s="640"/>
      <c r="BB291" s="642"/>
      <c r="BC291" s="640"/>
      <c r="BD291" s="642"/>
      <c r="BE291" s="640"/>
      <c r="BF291" s="642"/>
      <c r="BG291" s="640"/>
      <c r="BH291" s="642"/>
      <c r="BI291" s="640"/>
      <c r="BJ291" s="642"/>
      <c r="BK291" s="640"/>
      <c r="BL291" s="642"/>
      <c r="BM291" s="640"/>
      <c r="BN291" s="642"/>
      <c r="BO291" s="640"/>
      <c r="BP291" s="642"/>
      <c r="BQ291" s="640"/>
      <c r="BR291" s="642"/>
      <c r="BS291" s="640"/>
      <c r="BT291" s="642"/>
      <c r="BU291" s="643">
        <f t="shared" si="7"/>
        <v>0</v>
      </c>
      <c r="BV291" s="644">
        <f t="shared" si="8"/>
        <v>0</v>
      </c>
      <c r="BW291" s="776">
        <f t="shared" si="9"/>
        <v>0</v>
      </c>
      <c r="BX291" s="644">
        <f t="shared" si="10"/>
        <v>0</v>
      </c>
      <c r="BY291" s="645"/>
      <c r="BZ291" s="338"/>
      <c r="CA291" s="338"/>
      <c r="CB291" s="338"/>
      <c r="CC291" s="338"/>
      <c r="CD291" s="338"/>
      <c r="CE291" s="338"/>
    </row>
    <row r="292" ht="15.75" customHeight="1">
      <c r="A292" s="821">
        <v>297.0</v>
      </c>
      <c r="B292" s="777"/>
      <c r="C292" s="501"/>
      <c r="D292" s="501"/>
      <c r="E292" s="501"/>
      <c r="F292" s="737"/>
      <c r="G292" s="773">
        <f t="shared" ref="G292:H292" si="297">K292+M292+O292+Q292+S292+U292+W292+Y292+AA292+AC292+AE292+AG292+AI292+AK292+AM292+AO292+AQ292+AS292+AU292+AW292+AY292+BA292+BC292+BE292+BG292+BI292+BK292+BM292+BO292+BQ292+BS292</f>
        <v>0</v>
      </c>
      <c r="H292" s="671">
        <f t="shared" si="297"/>
        <v>0</v>
      </c>
      <c r="I292" s="774">
        <f t="shared" si="6"/>
        <v>0</v>
      </c>
      <c r="J292" s="418"/>
      <c r="K292" s="640"/>
      <c r="L292" s="642"/>
      <c r="M292" s="640"/>
      <c r="N292" s="642"/>
      <c r="O292" s="640"/>
      <c r="P292" s="642"/>
      <c r="Q292" s="640"/>
      <c r="R292" s="642"/>
      <c r="S292" s="640"/>
      <c r="T292" s="642"/>
      <c r="U292" s="640"/>
      <c r="V292" s="642"/>
      <c r="W292" s="640"/>
      <c r="X292" s="642"/>
      <c r="Y292" s="640"/>
      <c r="Z292" s="642"/>
      <c r="AA292" s="640"/>
      <c r="AB292" s="642"/>
      <c r="AC292" s="640"/>
      <c r="AD292" s="642"/>
      <c r="AE292" s="640"/>
      <c r="AF292" s="642"/>
      <c r="AG292" s="640"/>
      <c r="AH292" s="642"/>
      <c r="AI292" s="640"/>
      <c r="AJ292" s="642"/>
      <c r="AK292" s="640"/>
      <c r="AL292" s="642"/>
      <c r="AM292" s="640"/>
      <c r="AN292" s="642"/>
      <c r="AO292" s="640"/>
      <c r="AP292" s="642"/>
      <c r="AQ292" s="640"/>
      <c r="AR292" s="642"/>
      <c r="AS292" s="640"/>
      <c r="AT292" s="642"/>
      <c r="AU292" s="640"/>
      <c r="AV292" s="642"/>
      <c r="AW292" s="640"/>
      <c r="AX292" s="642"/>
      <c r="AY292" s="640"/>
      <c r="AZ292" s="642"/>
      <c r="BA292" s="640"/>
      <c r="BB292" s="642"/>
      <c r="BC292" s="640"/>
      <c r="BD292" s="642"/>
      <c r="BE292" s="640"/>
      <c r="BF292" s="642"/>
      <c r="BG292" s="640"/>
      <c r="BH292" s="642"/>
      <c r="BI292" s="640"/>
      <c r="BJ292" s="642"/>
      <c r="BK292" s="640"/>
      <c r="BL292" s="642"/>
      <c r="BM292" s="640"/>
      <c r="BN292" s="642"/>
      <c r="BO292" s="640"/>
      <c r="BP292" s="642"/>
      <c r="BQ292" s="640"/>
      <c r="BR292" s="642"/>
      <c r="BS292" s="640"/>
      <c r="BT292" s="642"/>
      <c r="BU292" s="643">
        <f t="shared" si="7"/>
        <v>0</v>
      </c>
      <c r="BV292" s="644">
        <f t="shared" si="8"/>
        <v>0</v>
      </c>
      <c r="BW292" s="776">
        <f t="shared" si="9"/>
        <v>0</v>
      </c>
      <c r="BX292" s="644">
        <f t="shared" si="10"/>
        <v>0</v>
      </c>
      <c r="BY292" s="645"/>
      <c r="BZ292" s="338"/>
      <c r="CA292" s="338"/>
      <c r="CB292" s="338"/>
      <c r="CC292" s="338"/>
      <c r="CD292" s="338"/>
      <c r="CE292" s="338"/>
    </row>
    <row r="293" ht="15.75" customHeight="1">
      <c r="A293" s="821">
        <v>298.0</v>
      </c>
      <c r="B293" s="777"/>
      <c r="C293" s="501"/>
      <c r="D293" s="501"/>
      <c r="E293" s="501"/>
      <c r="F293" s="737"/>
      <c r="G293" s="773">
        <f t="shared" ref="G293:H293" si="298">K293+M293+O293+Q293+S293+U293+W293+Y293+AA293+AC293+AE293+AG293+AI293+AK293+AM293+AO293+AQ293+AS293+AU293+AW293+AY293+BA293+BC293+BE293+BG293+BI293+BK293+BM293+BO293+BQ293+BS293</f>
        <v>0</v>
      </c>
      <c r="H293" s="671">
        <f t="shared" si="298"/>
        <v>0</v>
      </c>
      <c r="I293" s="774">
        <f t="shared" si="6"/>
        <v>0</v>
      </c>
      <c r="J293" s="418"/>
      <c r="K293" s="640"/>
      <c r="L293" s="642"/>
      <c r="M293" s="640"/>
      <c r="N293" s="642"/>
      <c r="O293" s="640"/>
      <c r="P293" s="642"/>
      <c r="Q293" s="640"/>
      <c r="R293" s="642"/>
      <c r="S293" s="640"/>
      <c r="T293" s="642"/>
      <c r="U293" s="640"/>
      <c r="V293" s="642"/>
      <c r="W293" s="640"/>
      <c r="X293" s="642"/>
      <c r="Y293" s="640"/>
      <c r="Z293" s="642"/>
      <c r="AA293" s="640"/>
      <c r="AB293" s="642"/>
      <c r="AC293" s="640"/>
      <c r="AD293" s="642"/>
      <c r="AE293" s="640"/>
      <c r="AF293" s="642"/>
      <c r="AG293" s="640"/>
      <c r="AH293" s="642"/>
      <c r="AI293" s="640"/>
      <c r="AJ293" s="642"/>
      <c r="AK293" s="640"/>
      <c r="AL293" s="642"/>
      <c r="AM293" s="640"/>
      <c r="AN293" s="642"/>
      <c r="AO293" s="640"/>
      <c r="AP293" s="642"/>
      <c r="AQ293" s="640"/>
      <c r="AR293" s="642"/>
      <c r="AS293" s="640"/>
      <c r="AT293" s="642"/>
      <c r="AU293" s="640"/>
      <c r="AV293" s="642"/>
      <c r="AW293" s="640"/>
      <c r="AX293" s="642"/>
      <c r="AY293" s="640"/>
      <c r="AZ293" s="642"/>
      <c r="BA293" s="640"/>
      <c r="BB293" s="642"/>
      <c r="BC293" s="640"/>
      <c r="BD293" s="642"/>
      <c r="BE293" s="640"/>
      <c r="BF293" s="642"/>
      <c r="BG293" s="640"/>
      <c r="BH293" s="642"/>
      <c r="BI293" s="640"/>
      <c r="BJ293" s="642"/>
      <c r="BK293" s="640"/>
      <c r="BL293" s="642"/>
      <c r="BM293" s="640"/>
      <c r="BN293" s="642"/>
      <c r="BO293" s="640"/>
      <c r="BP293" s="642"/>
      <c r="BQ293" s="640"/>
      <c r="BR293" s="642"/>
      <c r="BS293" s="640"/>
      <c r="BT293" s="642"/>
      <c r="BU293" s="643">
        <f t="shared" si="7"/>
        <v>0</v>
      </c>
      <c r="BV293" s="644">
        <f t="shared" si="8"/>
        <v>0</v>
      </c>
      <c r="BW293" s="776">
        <f t="shared" si="9"/>
        <v>0</v>
      </c>
      <c r="BX293" s="644">
        <f t="shared" si="10"/>
        <v>0</v>
      </c>
      <c r="BY293" s="645"/>
      <c r="BZ293" s="338"/>
      <c r="CA293" s="338"/>
      <c r="CB293" s="338"/>
      <c r="CC293" s="338"/>
      <c r="CD293" s="338"/>
      <c r="CE293" s="338"/>
    </row>
    <row r="294" ht="15.75" customHeight="1">
      <c r="A294" s="821">
        <v>299.0</v>
      </c>
      <c r="B294" s="777"/>
      <c r="C294" s="501"/>
      <c r="D294" s="501"/>
      <c r="E294" s="501"/>
      <c r="F294" s="737"/>
      <c r="G294" s="773">
        <f t="shared" ref="G294:H294" si="299">K294+M294+O294+Q294+S294+U294+W294+Y294+AA294+AC294+AE294+AG294+AI294+AK294+AM294+AO294+AQ294+AS294+AU294+AW294+AY294+BA294+BC294+BE294+BG294+BI294+BK294+BM294+BO294+BQ294+BS294</f>
        <v>0</v>
      </c>
      <c r="H294" s="671">
        <f t="shared" si="299"/>
        <v>0</v>
      </c>
      <c r="I294" s="774">
        <f t="shared" si="6"/>
        <v>0</v>
      </c>
      <c r="J294" s="418"/>
      <c r="K294" s="640"/>
      <c r="L294" s="642"/>
      <c r="M294" s="640"/>
      <c r="N294" s="642"/>
      <c r="O294" s="640"/>
      <c r="P294" s="642"/>
      <c r="Q294" s="640"/>
      <c r="R294" s="642"/>
      <c r="S294" s="640"/>
      <c r="T294" s="642"/>
      <c r="U294" s="640"/>
      <c r="V294" s="642"/>
      <c r="W294" s="640"/>
      <c r="X294" s="642"/>
      <c r="Y294" s="640"/>
      <c r="Z294" s="642"/>
      <c r="AA294" s="640"/>
      <c r="AB294" s="642"/>
      <c r="AC294" s="640"/>
      <c r="AD294" s="642"/>
      <c r="AE294" s="640"/>
      <c r="AF294" s="642"/>
      <c r="AG294" s="640"/>
      <c r="AH294" s="642"/>
      <c r="AI294" s="640"/>
      <c r="AJ294" s="642"/>
      <c r="AK294" s="640"/>
      <c r="AL294" s="642"/>
      <c r="AM294" s="640"/>
      <c r="AN294" s="642"/>
      <c r="AO294" s="640"/>
      <c r="AP294" s="642"/>
      <c r="AQ294" s="640"/>
      <c r="AR294" s="642"/>
      <c r="AS294" s="640"/>
      <c r="AT294" s="642"/>
      <c r="AU294" s="640"/>
      <c r="AV294" s="642"/>
      <c r="AW294" s="640"/>
      <c r="AX294" s="642"/>
      <c r="AY294" s="640"/>
      <c r="AZ294" s="642"/>
      <c r="BA294" s="640"/>
      <c r="BB294" s="642"/>
      <c r="BC294" s="640"/>
      <c r="BD294" s="642"/>
      <c r="BE294" s="640"/>
      <c r="BF294" s="642"/>
      <c r="BG294" s="640"/>
      <c r="BH294" s="642"/>
      <c r="BI294" s="640"/>
      <c r="BJ294" s="642"/>
      <c r="BK294" s="640"/>
      <c r="BL294" s="642"/>
      <c r="BM294" s="640"/>
      <c r="BN294" s="642"/>
      <c r="BO294" s="640"/>
      <c r="BP294" s="642"/>
      <c r="BQ294" s="640"/>
      <c r="BR294" s="642"/>
      <c r="BS294" s="640"/>
      <c r="BT294" s="642"/>
      <c r="BU294" s="643">
        <f t="shared" si="7"/>
        <v>0</v>
      </c>
      <c r="BV294" s="644">
        <f t="shared" si="8"/>
        <v>0</v>
      </c>
      <c r="BW294" s="776">
        <f t="shared" si="9"/>
        <v>0</v>
      </c>
      <c r="BX294" s="644">
        <f t="shared" si="10"/>
        <v>0</v>
      </c>
      <c r="BY294" s="645"/>
      <c r="BZ294" s="338"/>
      <c r="CA294" s="338"/>
      <c r="CB294" s="338"/>
      <c r="CC294" s="338"/>
      <c r="CD294" s="338"/>
      <c r="CE294" s="338"/>
    </row>
    <row r="295" ht="15.75" customHeight="1">
      <c r="A295" s="821">
        <v>300.0</v>
      </c>
      <c r="B295" s="777"/>
      <c r="C295" s="501"/>
      <c r="D295" s="501"/>
      <c r="E295" s="501"/>
      <c r="F295" s="737"/>
      <c r="G295" s="773">
        <f t="shared" ref="G295:H295" si="300">K295+M295+O295+Q295+S295+U295+W295+Y295+AA295+AC295+AE295+AG295+AI295+AK295+AM295+AO295+AQ295+AS295+AU295+AW295+AY295+BA295+BC295+BE295+BG295+BI295+BK295+BM295+BO295+BQ295+BS295</f>
        <v>0</v>
      </c>
      <c r="H295" s="671">
        <f t="shared" si="300"/>
        <v>0</v>
      </c>
      <c r="I295" s="774">
        <f t="shared" si="6"/>
        <v>0</v>
      </c>
      <c r="J295" s="418"/>
      <c r="K295" s="640"/>
      <c r="L295" s="642"/>
      <c r="M295" s="640"/>
      <c r="N295" s="642"/>
      <c r="O295" s="640"/>
      <c r="P295" s="642"/>
      <c r="Q295" s="640"/>
      <c r="R295" s="642"/>
      <c r="S295" s="640"/>
      <c r="T295" s="642"/>
      <c r="U295" s="640"/>
      <c r="V295" s="642"/>
      <c r="W295" s="640"/>
      <c r="X295" s="642"/>
      <c r="Y295" s="640"/>
      <c r="Z295" s="642"/>
      <c r="AA295" s="640"/>
      <c r="AB295" s="642"/>
      <c r="AC295" s="640"/>
      <c r="AD295" s="642"/>
      <c r="AE295" s="640"/>
      <c r="AF295" s="642"/>
      <c r="AG295" s="640"/>
      <c r="AH295" s="642"/>
      <c r="AI295" s="640"/>
      <c r="AJ295" s="642"/>
      <c r="AK295" s="640"/>
      <c r="AL295" s="642"/>
      <c r="AM295" s="640"/>
      <c r="AN295" s="642"/>
      <c r="AO295" s="640"/>
      <c r="AP295" s="642"/>
      <c r="AQ295" s="640"/>
      <c r="AR295" s="642"/>
      <c r="AS295" s="640"/>
      <c r="AT295" s="642"/>
      <c r="AU295" s="640"/>
      <c r="AV295" s="642"/>
      <c r="AW295" s="640"/>
      <c r="AX295" s="642"/>
      <c r="AY295" s="640"/>
      <c r="AZ295" s="642"/>
      <c r="BA295" s="640"/>
      <c r="BB295" s="642"/>
      <c r="BC295" s="640"/>
      <c r="BD295" s="642"/>
      <c r="BE295" s="640"/>
      <c r="BF295" s="642"/>
      <c r="BG295" s="640"/>
      <c r="BH295" s="642"/>
      <c r="BI295" s="640"/>
      <c r="BJ295" s="642"/>
      <c r="BK295" s="640"/>
      <c r="BL295" s="642"/>
      <c r="BM295" s="640"/>
      <c r="BN295" s="642"/>
      <c r="BO295" s="640"/>
      <c r="BP295" s="642"/>
      <c r="BQ295" s="640"/>
      <c r="BR295" s="642"/>
      <c r="BS295" s="640"/>
      <c r="BT295" s="642"/>
      <c r="BU295" s="643">
        <f t="shared" si="7"/>
        <v>0</v>
      </c>
      <c r="BV295" s="644">
        <f t="shared" si="8"/>
        <v>0</v>
      </c>
      <c r="BW295" s="776">
        <f t="shared" si="9"/>
        <v>0</v>
      </c>
      <c r="BX295" s="644">
        <f t="shared" si="10"/>
        <v>0</v>
      </c>
      <c r="BY295" s="645"/>
      <c r="BZ295" s="338"/>
      <c r="CA295" s="338"/>
      <c r="CB295" s="338"/>
      <c r="CC295" s="338"/>
      <c r="CD295" s="338"/>
      <c r="CE295" s="338"/>
    </row>
    <row r="296" ht="15.75" customHeight="1">
      <c r="A296" s="821">
        <v>301.0</v>
      </c>
      <c r="B296" s="777"/>
      <c r="C296" s="501"/>
      <c r="D296" s="501"/>
      <c r="E296" s="501"/>
      <c r="F296" s="737"/>
      <c r="G296" s="773">
        <f t="shared" ref="G296:H296" si="301">K296+M296+O296+Q296+S296+U296+W296+Y296+AA296+AC296+AE296+AG296+AI296+AK296+AM296+AO296+AQ296+AS296+AU296+AW296+AY296+BA296+BC296+BE296+BG296+BI296+BK296+BM296+BO296+BQ296+BS296</f>
        <v>0</v>
      </c>
      <c r="H296" s="671">
        <f t="shared" si="301"/>
        <v>0</v>
      </c>
      <c r="I296" s="774">
        <f t="shared" si="6"/>
        <v>0</v>
      </c>
      <c r="J296" s="418"/>
      <c r="K296" s="640"/>
      <c r="L296" s="642"/>
      <c r="M296" s="640"/>
      <c r="N296" s="642"/>
      <c r="O296" s="640"/>
      <c r="P296" s="642"/>
      <c r="Q296" s="640"/>
      <c r="R296" s="642"/>
      <c r="S296" s="640"/>
      <c r="T296" s="642"/>
      <c r="U296" s="640"/>
      <c r="V296" s="642"/>
      <c r="W296" s="640"/>
      <c r="X296" s="642"/>
      <c r="Y296" s="640"/>
      <c r="Z296" s="642"/>
      <c r="AA296" s="640"/>
      <c r="AB296" s="642"/>
      <c r="AC296" s="640"/>
      <c r="AD296" s="642"/>
      <c r="AE296" s="640"/>
      <c r="AF296" s="642"/>
      <c r="AG296" s="640"/>
      <c r="AH296" s="642"/>
      <c r="AI296" s="640"/>
      <c r="AJ296" s="642"/>
      <c r="AK296" s="640"/>
      <c r="AL296" s="642"/>
      <c r="AM296" s="640"/>
      <c r="AN296" s="642"/>
      <c r="AO296" s="640"/>
      <c r="AP296" s="642"/>
      <c r="AQ296" s="640"/>
      <c r="AR296" s="642"/>
      <c r="AS296" s="640"/>
      <c r="AT296" s="642"/>
      <c r="AU296" s="640"/>
      <c r="AV296" s="642"/>
      <c r="AW296" s="640"/>
      <c r="AX296" s="642"/>
      <c r="AY296" s="640"/>
      <c r="AZ296" s="642"/>
      <c r="BA296" s="640"/>
      <c r="BB296" s="642"/>
      <c r="BC296" s="640"/>
      <c r="BD296" s="642"/>
      <c r="BE296" s="640"/>
      <c r="BF296" s="642"/>
      <c r="BG296" s="640"/>
      <c r="BH296" s="642"/>
      <c r="BI296" s="640"/>
      <c r="BJ296" s="642"/>
      <c r="BK296" s="640"/>
      <c r="BL296" s="642"/>
      <c r="BM296" s="640"/>
      <c r="BN296" s="642"/>
      <c r="BO296" s="640"/>
      <c r="BP296" s="642"/>
      <c r="BQ296" s="640"/>
      <c r="BR296" s="642"/>
      <c r="BS296" s="640"/>
      <c r="BT296" s="642"/>
      <c r="BU296" s="643">
        <f t="shared" si="7"/>
        <v>0</v>
      </c>
      <c r="BV296" s="644">
        <f t="shared" si="8"/>
        <v>0</v>
      </c>
      <c r="BW296" s="776">
        <f t="shared" si="9"/>
        <v>0</v>
      </c>
      <c r="BX296" s="644">
        <f t="shared" si="10"/>
        <v>0</v>
      </c>
      <c r="BY296" s="645"/>
      <c r="BZ296" s="338"/>
      <c r="CA296" s="338"/>
      <c r="CB296" s="338"/>
      <c r="CC296" s="338"/>
      <c r="CD296" s="338"/>
      <c r="CE296" s="338"/>
    </row>
    <row r="297" ht="15.75" customHeight="1">
      <c r="A297" s="821">
        <v>302.0</v>
      </c>
      <c r="B297" s="777"/>
      <c r="C297" s="501"/>
      <c r="D297" s="501"/>
      <c r="E297" s="501"/>
      <c r="F297" s="737"/>
      <c r="G297" s="773">
        <f t="shared" ref="G297:H297" si="302">K297+M297+O297+Q297+S297+U297+W297+Y297+AA297+AC297+AE297+AG297+AI297+AK297+AM297+AO297+AQ297+AS297+AU297+AW297+AY297+BA297+BC297+BE297+BG297+BI297+BK297+BM297+BO297+BQ297+BS297</f>
        <v>0</v>
      </c>
      <c r="H297" s="671">
        <f t="shared" si="302"/>
        <v>0</v>
      </c>
      <c r="I297" s="774">
        <f t="shared" si="6"/>
        <v>0</v>
      </c>
      <c r="J297" s="418"/>
      <c r="K297" s="640"/>
      <c r="L297" s="642"/>
      <c r="M297" s="640"/>
      <c r="N297" s="642"/>
      <c r="O297" s="640"/>
      <c r="P297" s="642"/>
      <c r="Q297" s="640"/>
      <c r="R297" s="642"/>
      <c r="S297" s="640"/>
      <c r="T297" s="642"/>
      <c r="U297" s="640"/>
      <c r="V297" s="642"/>
      <c r="W297" s="640"/>
      <c r="X297" s="642"/>
      <c r="Y297" s="640"/>
      <c r="Z297" s="642"/>
      <c r="AA297" s="640"/>
      <c r="AB297" s="642"/>
      <c r="AC297" s="640"/>
      <c r="AD297" s="642"/>
      <c r="AE297" s="640"/>
      <c r="AF297" s="642"/>
      <c r="AG297" s="640"/>
      <c r="AH297" s="642"/>
      <c r="AI297" s="640"/>
      <c r="AJ297" s="642"/>
      <c r="AK297" s="640"/>
      <c r="AL297" s="642"/>
      <c r="AM297" s="640"/>
      <c r="AN297" s="642"/>
      <c r="AO297" s="640"/>
      <c r="AP297" s="642"/>
      <c r="AQ297" s="640"/>
      <c r="AR297" s="642"/>
      <c r="AS297" s="640"/>
      <c r="AT297" s="642"/>
      <c r="AU297" s="640"/>
      <c r="AV297" s="642"/>
      <c r="AW297" s="640"/>
      <c r="AX297" s="642"/>
      <c r="AY297" s="640"/>
      <c r="AZ297" s="642"/>
      <c r="BA297" s="640"/>
      <c r="BB297" s="642"/>
      <c r="BC297" s="640"/>
      <c r="BD297" s="642"/>
      <c r="BE297" s="640"/>
      <c r="BF297" s="642"/>
      <c r="BG297" s="640"/>
      <c r="BH297" s="642"/>
      <c r="BI297" s="640"/>
      <c r="BJ297" s="642"/>
      <c r="BK297" s="640"/>
      <c r="BL297" s="642"/>
      <c r="BM297" s="640"/>
      <c r="BN297" s="642"/>
      <c r="BO297" s="640"/>
      <c r="BP297" s="642"/>
      <c r="BQ297" s="640"/>
      <c r="BR297" s="642"/>
      <c r="BS297" s="640"/>
      <c r="BT297" s="642"/>
      <c r="BU297" s="643">
        <f t="shared" si="7"/>
        <v>0</v>
      </c>
      <c r="BV297" s="644">
        <f t="shared" si="8"/>
        <v>0</v>
      </c>
      <c r="BW297" s="776">
        <f t="shared" si="9"/>
        <v>0</v>
      </c>
      <c r="BX297" s="644">
        <f t="shared" si="10"/>
        <v>0</v>
      </c>
      <c r="BY297" s="645"/>
      <c r="BZ297" s="338"/>
      <c r="CA297" s="338"/>
      <c r="CB297" s="338"/>
      <c r="CC297" s="338"/>
      <c r="CD297" s="338"/>
      <c r="CE297" s="338"/>
    </row>
    <row r="298" ht="15.75" customHeight="1">
      <c r="A298" s="821">
        <v>303.0</v>
      </c>
      <c r="B298" s="777"/>
      <c r="C298" s="501"/>
      <c r="D298" s="501"/>
      <c r="E298" s="501"/>
      <c r="F298" s="737"/>
      <c r="G298" s="773">
        <f t="shared" ref="G298:H298" si="303">K298+M298+O298+Q298+S298+U298+W298+Y298+AA298+AC298+AE298+AG298+AI298+AK298+AM298+AO298+AQ298+AS298+AU298+AW298+AY298+BA298+BC298+BE298+BG298+BI298+BK298+BM298+BO298+BQ298+BS298</f>
        <v>0</v>
      </c>
      <c r="H298" s="671">
        <f t="shared" si="303"/>
        <v>0</v>
      </c>
      <c r="I298" s="774">
        <f t="shared" si="6"/>
        <v>0</v>
      </c>
      <c r="J298" s="418"/>
      <c r="K298" s="640"/>
      <c r="L298" s="642"/>
      <c r="M298" s="640"/>
      <c r="N298" s="642"/>
      <c r="O298" s="640"/>
      <c r="P298" s="642"/>
      <c r="Q298" s="640"/>
      <c r="R298" s="642"/>
      <c r="S298" s="640"/>
      <c r="T298" s="642"/>
      <c r="U298" s="640"/>
      <c r="V298" s="642"/>
      <c r="W298" s="640"/>
      <c r="X298" s="642"/>
      <c r="Y298" s="640"/>
      <c r="Z298" s="642"/>
      <c r="AA298" s="640"/>
      <c r="AB298" s="642"/>
      <c r="AC298" s="640"/>
      <c r="AD298" s="642"/>
      <c r="AE298" s="640"/>
      <c r="AF298" s="642"/>
      <c r="AG298" s="640"/>
      <c r="AH298" s="642"/>
      <c r="AI298" s="640"/>
      <c r="AJ298" s="642"/>
      <c r="AK298" s="640"/>
      <c r="AL298" s="642"/>
      <c r="AM298" s="640"/>
      <c r="AN298" s="642"/>
      <c r="AO298" s="640"/>
      <c r="AP298" s="642"/>
      <c r="AQ298" s="640"/>
      <c r="AR298" s="642"/>
      <c r="AS298" s="640"/>
      <c r="AT298" s="642"/>
      <c r="AU298" s="640"/>
      <c r="AV298" s="642"/>
      <c r="AW298" s="640"/>
      <c r="AX298" s="642"/>
      <c r="AY298" s="640"/>
      <c r="AZ298" s="642"/>
      <c r="BA298" s="640"/>
      <c r="BB298" s="642"/>
      <c r="BC298" s="640"/>
      <c r="BD298" s="642"/>
      <c r="BE298" s="640"/>
      <c r="BF298" s="642"/>
      <c r="BG298" s="640"/>
      <c r="BH298" s="642"/>
      <c r="BI298" s="640"/>
      <c r="BJ298" s="642"/>
      <c r="BK298" s="640"/>
      <c r="BL298" s="642"/>
      <c r="BM298" s="640"/>
      <c r="BN298" s="642"/>
      <c r="BO298" s="640"/>
      <c r="BP298" s="642"/>
      <c r="BQ298" s="640"/>
      <c r="BR298" s="642"/>
      <c r="BS298" s="640"/>
      <c r="BT298" s="642"/>
      <c r="BU298" s="643">
        <f t="shared" si="7"/>
        <v>0</v>
      </c>
      <c r="BV298" s="644">
        <f t="shared" si="8"/>
        <v>0</v>
      </c>
      <c r="BW298" s="776">
        <f t="shared" si="9"/>
        <v>0</v>
      </c>
      <c r="BX298" s="644">
        <f t="shared" si="10"/>
        <v>0</v>
      </c>
      <c r="BY298" s="645"/>
      <c r="BZ298" s="338"/>
      <c r="CA298" s="338"/>
      <c r="CB298" s="338"/>
      <c r="CC298" s="338"/>
      <c r="CD298" s="338"/>
      <c r="CE298" s="338"/>
    </row>
    <row r="299" ht="15.75" customHeight="1">
      <c r="A299" s="821">
        <v>304.0</v>
      </c>
      <c r="B299" s="777"/>
      <c r="C299" s="501"/>
      <c r="D299" s="501"/>
      <c r="E299" s="501"/>
      <c r="F299" s="737"/>
      <c r="G299" s="773">
        <f t="shared" ref="G299:H299" si="304">K299+M299+O299+Q299+S299+U299+W299+Y299+AA299+AC299+AE299+AG299+AI299+AK299+AM299+AO299+AQ299+AS299+AU299+AW299+AY299+BA299+BC299+BE299+BG299+BI299+BK299+BM299+BO299+BQ299+BS299</f>
        <v>0</v>
      </c>
      <c r="H299" s="671">
        <f t="shared" si="304"/>
        <v>0</v>
      </c>
      <c r="I299" s="774">
        <f t="shared" si="6"/>
        <v>0</v>
      </c>
      <c r="J299" s="418"/>
      <c r="K299" s="640"/>
      <c r="L299" s="642"/>
      <c r="M299" s="640"/>
      <c r="N299" s="642"/>
      <c r="O299" s="640"/>
      <c r="P299" s="642"/>
      <c r="Q299" s="640"/>
      <c r="R299" s="642"/>
      <c r="S299" s="640"/>
      <c r="T299" s="642"/>
      <c r="U299" s="640"/>
      <c r="V299" s="642"/>
      <c r="W299" s="640"/>
      <c r="X299" s="642"/>
      <c r="Y299" s="640"/>
      <c r="Z299" s="642"/>
      <c r="AA299" s="640"/>
      <c r="AB299" s="642"/>
      <c r="AC299" s="640"/>
      <c r="AD299" s="642"/>
      <c r="AE299" s="640"/>
      <c r="AF299" s="642"/>
      <c r="AG299" s="640"/>
      <c r="AH299" s="642"/>
      <c r="AI299" s="640"/>
      <c r="AJ299" s="642"/>
      <c r="AK299" s="640"/>
      <c r="AL299" s="642"/>
      <c r="AM299" s="640"/>
      <c r="AN299" s="642"/>
      <c r="AO299" s="640"/>
      <c r="AP299" s="642"/>
      <c r="AQ299" s="640"/>
      <c r="AR299" s="642"/>
      <c r="AS299" s="640"/>
      <c r="AT299" s="642"/>
      <c r="AU299" s="640"/>
      <c r="AV299" s="642"/>
      <c r="AW299" s="640"/>
      <c r="AX299" s="642"/>
      <c r="AY299" s="640"/>
      <c r="AZ299" s="642"/>
      <c r="BA299" s="640"/>
      <c r="BB299" s="642"/>
      <c r="BC299" s="640"/>
      <c r="BD299" s="642"/>
      <c r="BE299" s="640"/>
      <c r="BF299" s="642"/>
      <c r="BG299" s="640"/>
      <c r="BH299" s="642"/>
      <c r="BI299" s="640"/>
      <c r="BJ299" s="642"/>
      <c r="BK299" s="640"/>
      <c r="BL299" s="642"/>
      <c r="BM299" s="640"/>
      <c r="BN299" s="642"/>
      <c r="BO299" s="640"/>
      <c r="BP299" s="642"/>
      <c r="BQ299" s="640"/>
      <c r="BR299" s="642"/>
      <c r="BS299" s="640"/>
      <c r="BT299" s="642"/>
      <c r="BU299" s="643">
        <f t="shared" si="7"/>
        <v>0</v>
      </c>
      <c r="BV299" s="644">
        <f t="shared" si="8"/>
        <v>0</v>
      </c>
      <c r="BW299" s="776">
        <f t="shared" si="9"/>
        <v>0</v>
      </c>
      <c r="BX299" s="644">
        <f t="shared" si="10"/>
        <v>0</v>
      </c>
      <c r="BY299" s="645"/>
      <c r="BZ299" s="338"/>
      <c r="CA299" s="338"/>
      <c r="CB299" s="338"/>
      <c r="CC299" s="338"/>
      <c r="CD299" s="338"/>
      <c r="CE299" s="338"/>
    </row>
    <row r="300" ht="15.75" customHeight="1">
      <c r="A300" s="821">
        <v>305.0</v>
      </c>
      <c r="B300" s="777"/>
      <c r="C300" s="501"/>
      <c r="D300" s="501"/>
      <c r="E300" s="501"/>
      <c r="F300" s="737"/>
      <c r="G300" s="773">
        <f t="shared" ref="G300:H300" si="305">K300+M300+O300+Q300+S300+U300+W300+Y300+AA300+AC300+AE300+AG300+AI300+AK300+AM300+AO300+AQ300+AS300+AU300+AW300+AY300+BA300+BC300+BE300+BG300+BI300+BK300+BM300+BO300+BQ300+BS300</f>
        <v>0</v>
      </c>
      <c r="H300" s="671">
        <f t="shared" si="305"/>
        <v>0</v>
      </c>
      <c r="I300" s="774">
        <f t="shared" si="6"/>
        <v>0</v>
      </c>
      <c r="J300" s="418"/>
      <c r="K300" s="640"/>
      <c r="L300" s="642"/>
      <c r="M300" s="640"/>
      <c r="N300" s="642"/>
      <c r="O300" s="640"/>
      <c r="P300" s="642"/>
      <c r="Q300" s="640"/>
      <c r="R300" s="642"/>
      <c r="S300" s="640"/>
      <c r="T300" s="642"/>
      <c r="U300" s="640"/>
      <c r="V300" s="642"/>
      <c r="W300" s="640"/>
      <c r="X300" s="642"/>
      <c r="Y300" s="640"/>
      <c r="Z300" s="642"/>
      <c r="AA300" s="640"/>
      <c r="AB300" s="642"/>
      <c r="AC300" s="640"/>
      <c r="AD300" s="642"/>
      <c r="AE300" s="640"/>
      <c r="AF300" s="642"/>
      <c r="AG300" s="640"/>
      <c r="AH300" s="642"/>
      <c r="AI300" s="640"/>
      <c r="AJ300" s="642"/>
      <c r="AK300" s="640"/>
      <c r="AL300" s="642"/>
      <c r="AM300" s="640"/>
      <c r="AN300" s="642"/>
      <c r="AO300" s="640"/>
      <c r="AP300" s="642"/>
      <c r="AQ300" s="640"/>
      <c r="AR300" s="642"/>
      <c r="AS300" s="640"/>
      <c r="AT300" s="642"/>
      <c r="AU300" s="640"/>
      <c r="AV300" s="642"/>
      <c r="AW300" s="640"/>
      <c r="AX300" s="642"/>
      <c r="AY300" s="640"/>
      <c r="AZ300" s="642"/>
      <c r="BA300" s="640"/>
      <c r="BB300" s="642"/>
      <c r="BC300" s="640"/>
      <c r="BD300" s="642"/>
      <c r="BE300" s="640"/>
      <c r="BF300" s="642"/>
      <c r="BG300" s="640"/>
      <c r="BH300" s="642"/>
      <c r="BI300" s="640"/>
      <c r="BJ300" s="642"/>
      <c r="BK300" s="640"/>
      <c r="BL300" s="642"/>
      <c r="BM300" s="640"/>
      <c r="BN300" s="642"/>
      <c r="BO300" s="640"/>
      <c r="BP300" s="642"/>
      <c r="BQ300" s="640"/>
      <c r="BR300" s="642"/>
      <c r="BS300" s="640"/>
      <c r="BT300" s="642"/>
      <c r="BU300" s="643">
        <f t="shared" si="7"/>
        <v>0</v>
      </c>
      <c r="BV300" s="644">
        <f t="shared" si="8"/>
        <v>0</v>
      </c>
      <c r="BW300" s="776">
        <f t="shared" si="9"/>
        <v>0</v>
      </c>
      <c r="BX300" s="644">
        <f t="shared" si="10"/>
        <v>0</v>
      </c>
      <c r="BY300" s="645"/>
      <c r="BZ300" s="338"/>
      <c r="CA300" s="338"/>
      <c r="CB300" s="338"/>
      <c r="CC300" s="338"/>
      <c r="CD300" s="338"/>
      <c r="CE300" s="338"/>
    </row>
    <row r="301" ht="15.75" customHeight="1">
      <c r="A301" s="821">
        <v>306.0</v>
      </c>
      <c r="B301" s="777"/>
      <c r="C301" s="501"/>
      <c r="D301" s="501"/>
      <c r="E301" s="501"/>
      <c r="F301" s="737"/>
      <c r="G301" s="773">
        <f t="shared" ref="G301:H301" si="306">K301+M301+O301+Q301+S301+U301+W301+Y301+AA301+AC301+AE301+AG301+AI301+AK301+AM301+AO301+AQ301+AS301+AU301+AW301+AY301+BA301+BC301+BE301+BG301+BI301+BK301+BM301+BO301+BQ301+BS301</f>
        <v>0</v>
      </c>
      <c r="H301" s="671">
        <f t="shared" si="306"/>
        <v>0</v>
      </c>
      <c r="I301" s="774">
        <f t="shared" si="6"/>
        <v>0</v>
      </c>
      <c r="J301" s="418"/>
      <c r="K301" s="640"/>
      <c r="L301" s="642"/>
      <c r="M301" s="640"/>
      <c r="N301" s="642"/>
      <c r="O301" s="640"/>
      <c r="P301" s="642"/>
      <c r="Q301" s="640"/>
      <c r="R301" s="642"/>
      <c r="S301" s="640"/>
      <c r="T301" s="642"/>
      <c r="U301" s="640"/>
      <c r="V301" s="642"/>
      <c r="W301" s="640"/>
      <c r="X301" s="642"/>
      <c r="Y301" s="640"/>
      <c r="Z301" s="642"/>
      <c r="AA301" s="640"/>
      <c r="AB301" s="642"/>
      <c r="AC301" s="640"/>
      <c r="AD301" s="642"/>
      <c r="AE301" s="640"/>
      <c r="AF301" s="642"/>
      <c r="AG301" s="640"/>
      <c r="AH301" s="642"/>
      <c r="AI301" s="640"/>
      <c r="AJ301" s="642"/>
      <c r="AK301" s="640"/>
      <c r="AL301" s="642"/>
      <c r="AM301" s="640"/>
      <c r="AN301" s="642"/>
      <c r="AO301" s="640"/>
      <c r="AP301" s="642"/>
      <c r="AQ301" s="640"/>
      <c r="AR301" s="642"/>
      <c r="AS301" s="640"/>
      <c r="AT301" s="642"/>
      <c r="AU301" s="640"/>
      <c r="AV301" s="642"/>
      <c r="AW301" s="640"/>
      <c r="AX301" s="642"/>
      <c r="AY301" s="640"/>
      <c r="AZ301" s="642"/>
      <c r="BA301" s="640"/>
      <c r="BB301" s="642"/>
      <c r="BC301" s="640"/>
      <c r="BD301" s="642"/>
      <c r="BE301" s="640"/>
      <c r="BF301" s="642"/>
      <c r="BG301" s="640"/>
      <c r="BH301" s="642"/>
      <c r="BI301" s="640"/>
      <c r="BJ301" s="642"/>
      <c r="BK301" s="640"/>
      <c r="BL301" s="642"/>
      <c r="BM301" s="640"/>
      <c r="BN301" s="642"/>
      <c r="BO301" s="640"/>
      <c r="BP301" s="642"/>
      <c r="BQ301" s="640"/>
      <c r="BR301" s="642"/>
      <c r="BS301" s="640"/>
      <c r="BT301" s="642"/>
      <c r="BU301" s="643">
        <f t="shared" si="7"/>
        <v>0</v>
      </c>
      <c r="BV301" s="644">
        <f t="shared" si="8"/>
        <v>0</v>
      </c>
      <c r="BW301" s="776">
        <f t="shared" si="9"/>
        <v>0</v>
      </c>
      <c r="BX301" s="644">
        <f t="shared" si="10"/>
        <v>0</v>
      </c>
      <c r="BY301" s="645"/>
      <c r="BZ301" s="338"/>
      <c r="CA301" s="338"/>
      <c r="CB301" s="338"/>
      <c r="CC301" s="338"/>
      <c r="CD301" s="338"/>
      <c r="CE301" s="338"/>
    </row>
    <row r="302" ht="15.75" customHeight="1">
      <c r="A302" s="821">
        <v>307.0</v>
      </c>
      <c r="B302" s="777"/>
      <c r="C302" s="501"/>
      <c r="D302" s="501"/>
      <c r="E302" s="501"/>
      <c r="F302" s="737"/>
      <c r="G302" s="773">
        <f t="shared" ref="G302:H302" si="307">K302+M302+O302+Q302+S302+U302+W302+Y302+AA302+AC302+AE302+AG302+AI302+AK302+AM302+AO302+AQ302+AS302+AU302+AW302+AY302+BA302+BC302+BE302+BG302+BI302+BK302+BM302+BO302+BQ302+BS302</f>
        <v>0</v>
      </c>
      <c r="H302" s="671">
        <f t="shared" si="307"/>
        <v>0</v>
      </c>
      <c r="I302" s="774">
        <f t="shared" si="6"/>
        <v>0</v>
      </c>
      <c r="J302" s="418"/>
      <c r="K302" s="640"/>
      <c r="L302" s="642"/>
      <c r="M302" s="640"/>
      <c r="N302" s="642"/>
      <c r="O302" s="640"/>
      <c r="P302" s="642"/>
      <c r="Q302" s="640"/>
      <c r="R302" s="642"/>
      <c r="S302" s="640"/>
      <c r="T302" s="642"/>
      <c r="U302" s="640"/>
      <c r="V302" s="642"/>
      <c r="W302" s="640"/>
      <c r="X302" s="642"/>
      <c r="Y302" s="640"/>
      <c r="Z302" s="642"/>
      <c r="AA302" s="640"/>
      <c r="AB302" s="642"/>
      <c r="AC302" s="640"/>
      <c r="AD302" s="642"/>
      <c r="AE302" s="640"/>
      <c r="AF302" s="642"/>
      <c r="AG302" s="640"/>
      <c r="AH302" s="642"/>
      <c r="AI302" s="640"/>
      <c r="AJ302" s="642"/>
      <c r="AK302" s="640"/>
      <c r="AL302" s="642"/>
      <c r="AM302" s="640"/>
      <c r="AN302" s="642"/>
      <c r="AO302" s="640"/>
      <c r="AP302" s="642"/>
      <c r="AQ302" s="640"/>
      <c r="AR302" s="642"/>
      <c r="AS302" s="640"/>
      <c r="AT302" s="642"/>
      <c r="AU302" s="640"/>
      <c r="AV302" s="642"/>
      <c r="AW302" s="640"/>
      <c r="AX302" s="642"/>
      <c r="AY302" s="640"/>
      <c r="AZ302" s="642"/>
      <c r="BA302" s="640"/>
      <c r="BB302" s="642"/>
      <c r="BC302" s="640"/>
      <c r="BD302" s="642"/>
      <c r="BE302" s="640"/>
      <c r="BF302" s="642"/>
      <c r="BG302" s="640"/>
      <c r="BH302" s="642"/>
      <c r="BI302" s="640"/>
      <c r="BJ302" s="642"/>
      <c r="BK302" s="640"/>
      <c r="BL302" s="642"/>
      <c r="BM302" s="640"/>
      <c r="BN302" s="642"/>
      <c r="BO302" s="640"/>
      <c r="BP302" s="642"/>
      <c r="BQ302" s="640"/>
      <c r="BR302" s="642"/>
      <c r="BS302" s="640"/>
      <c r="BT302" s="642"/>
      <c r="BU302" s="643">
        <f t="shared" si="7"/>
        <v>0</v>
      </c>
      <c r="BV302" s="644">
        <f t="shared" si="8"/>
        <v>0</v>
      </c>
      <c r="BW302" s="776">
        <f t="shared" si="9"/>
        <v>0</v>
      </c>
      <c r="BX302" s="644">
        <f t="shared" si="10"/>
        <v>0</v>
      </c>
      <c r="BY302" s="645"/>
      <c r="BZ302" s="338"/>
      <c r="CA302" s="338"/>
      <c r="CB302" s="338"/>
      <c r="CC302" s="338"/>
      <c r="CD302" s="338"/>
      <c r="CE302" s="338"/>
    </row>
    <row r="303" ht="15.75" customHeight="1">
      <c r="A303" s="821">
        <v>308.0</v>
      </c>
      <c r="B303" s="777"/>
      <c r="C303" s="501"/>
      <c r="D303" s="501"/>
      <c r="E303" s="501"/>
      <c r="F303" s="737"/>
      <c r="G303" s="773">
        <f t="shared" ref="G303:H303" si="308">K303+M303+O303+Q303+S303+U303+W303+Y303+AA303+AC303+AE303+AG303+AI303+AK303+AM303+AO303+AQ303+AS303+AU303+AW303+AY303+BA303+BC303+BE303+BG303+BI303+BK303+BM303+BO303+BQ303+BS303</f>
        <v>0</v>
      </c>
      <c r="H303" s="671">
        <f t="shared" si="308"/>
        <v>0</v>
      </c>
      <c r="I303" s="774">
        <f t="shared" si="6"/>
        <v>0</v>
      </c>
      <c r="J303" s="418"/>
      <c r="K303" s="640"/>
      <c r="L303" s="642"/>
      <c r="M303" s="640"/>
      <c r="N303" s="642"/>
      <c r="O303" s="640"/>
      <c r="P303" s="642"/>
      <c r="Q303" s="640"/>
      <c r="R303" s="642"/>
      <c r="S303" s="640"/>
      <c r="T303" s="642"/>
      <c r="U303" s="640"/>
      <c r="V303" s="642"/>
      <c r="W303" s="640"/>
      <c r="X303" s="642"/>
      <c r="Y303" s="640"/>
      <c r="Z303" s="642"/>
      <c r="AA303" s="640"/>
      <c r="AB303" s="642"/>
      <c r="AC303" s="640"/>
      <c r="AD303" s="642"/>
      <c r="AE303" s="640"/>
      <c r="AF303" s="642"/>
      <c r="AG303" s="640"/>
      <c r="AH303" s="642"/>
      <c r="AI303" s="640"/>
      <c r="AJ303" s="642"/>
      <c r="AK303" s="640"/>
      <c r="AL303" s="642"/>
      <c r="AM303" s="640"/>
      <c r="AN303" s="642"/>
      <c r="AO303" s="640"/>
      <c r="AP303" s="642"/>
      <c r="AQ303" s="640"/>
      <c r="AR303" s="642"/>
      <c r="AS303" s="640"/>
      <c r="AT303" s="642"/>
      <c r="AU303" s="640"/>
      <c r="AV303" s="642"/>
      <c r="AW303" s="640"/>
      <c r="AX303" s="642"/>
      <c r="AY303" s="640"/>
      <c r="AZ303" s="642"/>
      <c r="BA303" s="640"/>
      <c r="BB303" s="642"/>
      <c r="BC303" s="640"/>
      <c r="BD303" s="642"/>
      <c r="BE303" s="640"/>
      <c r="BF303" s="642"/>
      <c r="BG303" s="640"/>
      <c r="BH303" s="642"/>
      <c r="BI303" s="640"/>
      <c r="BJ303" s="642"/>
      <c r="BK303" s="640"/>
      <c r="BL303" s="642"/>
      <c r="BM303" s="640"/>
      <c r="BN303" s="642"/>
      <c r="BO303" s="640"/>
      <c r="BP303" s="642"/>
      <c r="BQ303" s="640"/>
      <c r="BR303" s="642"/>
      <c r="BS303" s="640"/>
      <c r="BT303" s="642"/>
      <c r="BU303" s="643">
        <f t="shared" si="7"/>
        <v>0</v>
      </c>
      <c r="BV303" s="644">
        <f t="shared" si="8"/>
        <v>0</v>
      </c>
      <c r="BW303" s="776">
        <f t="shared" si="9"/>
        <v>0</v>
      </c>
      <c r="BX303" s="644">
        <f t="shared" si="10"/>
        <v>0</v>
      </c>
      <c r="BY303" s="645"/>
      <c r="BZ303" s="338"/>
      <c r="CA303" s="338"/>
      <c r="CB303" s="338"/>
      <c r="CC303" s="338"/>
      <c r="CD303" s="338"/>
      <c r="CE303" s="338"/>
    </row>
    <row r="304" ht="15.75" customHeight="1">
      <c r="A304" s="821">
        <v>309.0</v>
      </c>
      <c r="B304" s="777"/>
      <c r="C304" s="501"/>
      <c r="D304" s="501"/>
      <c r="E304" s="501"/>
      <c r="F304" s="737"/>
      <c r="G304" s="773">
        <f t="shared" ref="G304:H304" si="309">K304+M304+O304+Q304+S304+U304+W304+Y304+AA304+AC304+AE304+AG304+AI304+AK304+AM304+AO304+AQ304+AS304+AU304+AW304+AY304+BA304+BC304+BE304+BG304+BI304+BK304+BM304+BO304+BQ304+BS304</f>
        <v>0</v>
      </c>
      <c r="H304" s="671">
        <f t="shared" si="309"/>
        <v>0</v>
      </c>
      <c r="I304" s="774">
        <f t="shared" si="6"/>
        <v>0</v>
      </c>
      <c r="J304" s="418"/>
      <c r="K304" s="640"/>
      <c r="L304" s="642"/>
      <c r="M304" s="640"/>
      <c r="N304" s="642"/>
      <c r="O304" s="640"/>
      <c r="P304" s="642"/>
      <c r="Q304" s="640"/>
      <c r="R304" s="642"/>
      <c r="S304" s="640"/>
      <c r="T304" s="642"/>
      <c r="U304" s="640"/>
      <c r="V304" s="642"/>
      <c r="W304" s="640"/>
      <c r="X304" s="642"/>
      <c r="Y304" s="640"/>
      <c r="Z304" s="642"/>
      <c r="AA304" s="640"/>
      <c r="AB304" s="642"/>
      <c r="AC304" s="640"/>
      <c r="AD304" s="642"/>
      <c r="AE304" s="640"/>
      <c r="AF304" s="642"/>
      <c r="AG304" s="640"/>
      <c r="AH304" s="642"/>
      <c r="AI304" s="640"/>
      <c r="AJ304" s="642"/>
      <c r="AK304" s="640"/>
      <c r="AL304" s="642"/>
      <c r="AM304" s="640"/>
      <c r="AN304" s="642"/>
      <c r="AO304" s="640"/>
      <c r="AP304" s="642"/>
      <c r="AQ304" s="640"/>
      <c r="AR304" s="642"/>
      <c r="AS304" s="640"/>
      <c r="AT304" s="642"/>
      <c r="AU304" s="640"/>
      <c r="AV304" s="642"/>
      <c r="AW304" s="640"/>
      <c r="AX304" s="642"/>
      <c r="AY304" s="640"/>
      <c r="AZ304" s="642"/>
      <c r="BA304" s="640"/>
      <c r="BB304" s="642"/>
      <c r="BC304" s="640"/>
      <c r="BD304" s="642"/>
      <c r="BE304" s="640"/>
      <c r="BF304" s="642"/>
      <c r="BG304" s="640"/>
      <c r="BH304" s="642"/>
      <c r="BI304" s="640"/>
      <c r="BJ304" s="642"/>
      <c r="BK304" s="640"/>
      <c r="BL304" s="642"/>
      <c r="BM304" s="640"/>
      <c r="BN304" s="642"/>
      <c r="BO304" s="640"/>
      <c r="BP304" s="642"/>
      <c r="BQ304" s="640"/>
      <c r="BR304" s="642"/>
      <c r="BS304" s="640"/>
      <c r="BT304" s="642"/>
      <c r="BU304" s="643">
        <f t="shared" si="7"/>
        <v>0</v>
      </c>
      <c r="BV304" s="644">
        <f t="shared" si="8"/>
        <v>0</v>
      </c>
      <c r="BW304" s="776">
        <f t="shared" si="9"/>
        <v>0</v>
      </c>
      <c r="BX304" s="644">
        <f t="shared" si="10"/>
        <v>0</v>
      </c>
      <c r="BY304" s="645"/>
      <c r="BZ304" s="338"/>
      <c r="CA304" s="338"/>
      <c r="CB304" s="338"/>
      <c r="CC304" s="338"/>
      <c r="CD304" s="338"/>
      <c r="CE304" s="338"/>
    </row>
    <row r="305" ht="15.75" customHeight="1">
      <c r="A305" s="821">
        <v>310.0</v>
      </c>
      <c r="B305" s="777"/>
      <c r="C305" s="501"/>
      <c r="D305" s="501"/>
      <c r="E305" s="501"/>
      <c r="F305" s="737"/>
      <c r="G305" s="773">
        <f t="shared" ref="G305:H305" si="310">K305+M305+O305+Q305+S305+U305+W305+Y305+AA305+AC305+AE305+AG305+AI305+AK305+AM305+AO305+AQ305+AS305+AU305+AW305+AY305+BA305+BC305+BE305+BG305+BI305+BK305+BM305+BO305+BQ305+BS305</f>
        <v>0</v>
      </c>
      <c r="H305" s="671">
        <f t="shared" si="310"/>
        <v>0</v>
      </c>
      <c r="I305" s="774">
        <f t="shared" si="6"/>
        <v>0</v>
      </c>
      <c r="J305" s="418"/>
      <c r="K305" s="640"/>
      <c r="L305" s="642"/>
      <c r="M305" s="640"/>
      <c r="N305" s="642"/>
      <c r="O305" s="640"/>
      <c r="P305" s="642"/>
      <c r="Q305" s="640"/>
      <c r="R305" s="642"/>
      <c r="S305" s="640"/>
      <c r="T305" s="642"/>
      <c r="U305" s="640"/>
      <c r="V305" s="642"/>
      <c r="W305" s="640"/>
      <c r="X305" s="642"/>
      <c r="Y305" s="640"/>
      <c r="Z305" s="642"/>
      <c r="AA305" s="640"/>
      <c r="AB305" s="642"/>
      <c r="AC305" s="640"/>
      <c r="AD305" s="642"/>
      <c r="AE305" s="640"/>
      <c r="AF305" s="642"/>
      <c r="AG305" s="640"/>
      <c r="AH305" s="642"/>
      <c r="AI305" s="640"/>
      <c r="AJ305" s="642"/>
      <c r="AK305" s="640"/>
      <c r="AL305" s="642"/>
      <c r="AM305" s="640"/>
      <c r="AN305" s="642"/>
      <c r="AO305" s="640"/>
      <c r="AP305" s="642"/>
      <c r="AQ305" s="640"/>
      <c r="AR305" s="642"/>
      <c r="AS305" s="640"/>
      <c r="AT305" s="642"/>
      <c r="AU305" s="640"/>
      <c r="AV305" s="642"/>
      <c r="AW305" s="640"/>
      <c r="AX305" s="642"/>
      <c r="AY305" s="640"/>
      <c r="AZ305" s="642"/>
      <c r="BA305" s="640"/>
      <c r="BB305" s="642"/>
      <c r="BC305" s="640"/>
      <c r="BD305" s="642"/>
      <c r="BE305" s="640"/>
      <c r="BF305" s="642"/>
      <c r="BG305" s="640"/>
      <c r="BH305" s="642"/>
      <c r="BI305" s="640"/>
      <c r="BJ305" s="642"/>
      <c r="BK305" s="640"/>
      <c r="BL305" s="642"/>
      <c r="BM305" s="640"/>
      <c r="BN305" s="642"/>
      <c r="BO305" s="640"/>
      <c r="BP305" s="642"/>
      <c r="BQ305" s="640"/>
      <c r="BR305" s="642"/>
      <c r="BS305" s="640"/>
      <c r="BT305" s="642"/>
      <c r="BU305" s="643">
        <f t="shared" si="7"/>
        <v>0</v>
      </c>
      <c r="BV305" s="644">
        <f t="shared" si="8"/>
        <v>0</v>
      </c>
      <c r="BW305" s="776">
        <f t="shared" si="9"/>
        <v>0</v>
      </c>
      <c r="BX305" s="644">
        <f t="shared" si="10"/>
        <v>0</v>
      </c>
      <c r="BY305" s="645"/>
      <c r="BZ305" s="338"/>
      <c r="CA305" s="338"/>
      <c r="CB305" s="338"/>
      <c r="CC305" s="338"/>
      <c r="CD305" s="338"/>
      <c r="CE305" s="338"/>
    </row>
    <row r="306" ht="15.75" customHeight="1">
      <c r="A306" s="821">
        <v>311.0</v>
      </c>
      <c r="B306" s="777"/>
      <c r="C306" s="501"/>
      <c r="D306" s="501"/>
      <c r="E306" s="501"/>
      <c r="F306" s="737"/>
      <c r="G306" s="773">
        <f t="shared" ref="G306:H306" si="311">K306+M306+O306+Q306+S306+U306+W306+Y306+AA306+AC306+AE306+AG306+AI306+AK306+AM306+AO306+AQ306+AS306+AU306+AW306+AY306+BA306+BC306+BE306+BG306+BI306+BK306+BM306+BO306+BQ306+BS306</f>
        <v>0</v>
      </c>
      <c r="H306" s="671">
        <f t="shared" si="311"/>
        <v>0</v>
      </c>
      <c r="I306" s="774">
        <f t="shared" si="6"/>
        <v>0</v>
      </c>
      <c r="J306" s="418"/>
      <c r="K306" s="640"/>
      <c r="L306" s="642"/>
      <c r="M306" s="640"/>
      <c r="N306" s="642"/>
      <c r="O306" s="640"/>
      <c r="P306" s="642"/>
      <c r="Q306" s="640"/>
      <c r="R306" s="642"/>
      <c r="S306" s="640"/>
      <c r="T306" s="642"/>
      <c r="U306" s="640"/>
      <c r="V306" s="642"/>
      <c r="W306" s="640"/>
      <c r="X306" s="642"/>
      <c r="Y306" s="640"/>
      <c r="Z306" s="642"/>
      <c r="AA306" s="640"/>
      <c r="AB306" s="642"/>
      <c r="AC306" s="640"/>
      <c r="AD306" s="642"/>
      <c r="AE306" s="640"/>
      <c r="AF306" s="642"/>
      <c r="AG306" s="640"/>
      <c r="AH306" s="642"/>
      <c r="AI306" s="640"/>
      <c r="AJ306" s="642"/>
      <c r="AK306" s="640"/>
      <c r="AL306" s="642"/>
      <c r="AM306" s="640"/>
      <c r="AN306" s="642"/>
      <c r="AO306" s="640"/>
      <c r="AP306" s="642"/>
      <c r="AQ306" s="640"/>
      <c r="AR306" s="642"/>
      <c r="AS306" s="640"/>
      <c r="AT306" s="642"/>
      <c r="AU306" s="640"/>
      <c r="AV306" s="642"/>
      <c r="AW306" s="640"/>
      <c r="AX306" s="642"/>
      <c r="AY306" s="640"/>
      <c r="AZ306" s="642"/>
      <c r="BA306" s="640"/>
      <c r="BB306" s="642"/>
      <c r="BC306" s="640"/>
      <c r="BD306" s="642"/>
      <c r="BE306" s="640"/>
      <c r="BF306" s="642"/>
      <c r="BG306" s="640"/>
      <c r="BH306" s="642"/>
      <c r="BI306" s="640"/>
      <c r="BJ306" s="642"/>
      <c r="BK306" s="640"/>
      <c r="BL306" s="642"/>
      <c r="BM306" s="640"/>
      <c r="BN306" s="642"/>
      <c r="BO306" s="640"/>
      <c r="BP306" s="642"/>
      <c r="BQ306" s="640"/>
      <c r="BR306" s="642"/>
      <c r="BS306" s="640"/>
      <c r="BT306" s="642"/>
      <c r="BU306" s="643">
        <f t="shared" si="7"/>
        <v>0</v>
      </c>
      <c r="BV306" s="644">
        <f t="shared" si="8"/>
        <v>0</v>
      </c>
      <c r="BW306" s="776">
        <f t="shared" si="9"/>
        <v>0</v>
      </c>
      <c r="BX306" s="644">
        <f t="shared" si="10"/>
        <v>0</v>
      </c>
      <c r="BY306" s="645"/>
      <c r="BZ306" s="338"/>
      <c r="CA306" s="338"/>
      <c r="CB306" s="338"/>
      <c r="CC306" s="338"/>
      <c r="CD306" s="338"/>
      <c r="CE306" s="338"/>
    </row>
    <row r="307" ht="15.75" customHeight="1">
      <c r="A307" s="821">
        <v>312.0</v>
      </c>
      <c r="B307" s="777"/>
      <c r="C307" s="501"/>
      <c r="D307" s="501"/>
      <c r="E307" s="501"/>
      <c r="F307" s="737"/>
      <c r="G307" s="773">
        <f t="shared" ref="G307:H307" si="312">K307+M307+O307+Q307+S307+U307+W307+Y307+AA307+AC307+AE307+AG307+AI307+AK307+AM307+AO307+AQ307+AS307+AU307+AW307+AY307+BA307+BC307+BE307+BG307+BI307+BK307+BM307+BO307+BQ307+BS307</f>
        <v>0</v>
      </c>
      <c r="H307" s="671">
        <f t="shared" si="312"/>
        <v>0</v>
      </c>
      <c r="I307" s="774">
        <f t="shared" si="6"/>
        <v>0</v>
      </c>
      <c r="J307" s="418"/>
      <c r="K307" s="640"/>
      <c r="L307" s="642"/>
      <c r="M307" s="640"/>
      <c r="N307" s="642"/>
      <c r="O307" s="640"/>
      <c r="P307" s="642"/>
      <c r="Q307" s="640"/>
      <c r="R307" s="642"/>
      <c r="S307" s="640"/>
      <c r="T307" s="642"/>
      <c r="U307" s="640"/>
      <c r="V307" s="642"/>
      <c r="W307" s="640"/>
      <c r="X307" s="642"/>
      <c r="Y307" s="640"/>
      <c r="Z307" s="642"/>
      <c r="AA307" s="640"/>
      <c r="AB307" s="642"/>
      <c r="AC307" s="640"/>
      <c r="AD307" s="642"/>
      <c r="AE307" s="640"/>
      <c r="AF307" s="642"/>
      <c r="AG307" s="640"/>
      <c r="AH307" s="642"/>
      <c r="AI307" s="640"/>
      <c r="AJ307" s="642"/>
      <c r="AK307" s="640"/>
      <c r="AL307" s="642"/>
      <c r="AM307" s="640"/>
      <c r="AN307" s="642"/>
      <c r="AO307" s="640"/>
      <c r="AP307" s="642"/>
      <c r="AQ307" s="640"/>
      <c r="AR307" s="642"/>
      <c r="AS307" s="640"/>
      <c r="AT307" s="642"/>
      <c r="AU307" s="640"/>
      <c r="AV307" s="642"/>
      <c r="AW307" s="640"/>
      <c r="AX307" s="642"/>
      <c r="AY307" s="640"/>
      <c r="AZ307" s="642"/>
      <c r="BA307" s="640"/>
      <c r="BB307" s="642"/>
      <c r="BC307" s="640"/>
      <c r="BD307" s="642"/>
      <c r="BE307" s="640"/>
      <c r="BF307" s="642"/>
      <c r="BG307" s="640"/>
      <c r="BH307" s="642"/>
      <c r="BI307" s="640"/>
      <c r="BJ307" s="642"/>
      <c r="BK307" s="640"/>
      <c r="BL307" s="642"/>
      <c r="BM307" s="640"/>
      <c r="BN307" s="642"/>
      <c r="BO307" s="640"/>
      <c r="BP307" s="642"/>
      <c r="BQ307" s="640"/>
      <c r="BR307" s="642"/>
      <c r="BS307" s="640"/>
      <c r="BT307" s="642"/>
      <c r="BU307" s="643">
        <f t="shared" si="7"/>
        <v>0</v>
      </c>
      <c r="BV307" s="644">
        <f t="shared" si="8"/>
        <v>0</v>
      </c>
      <c r="BW307" s="776">
        <f t="shared" si="9"/>
        <v>0</v>
      </c>
      <c r="BX307" s="644">
        <f t="shared" si="10"/>
        <v>0</v>
      </c>
      <c r="BY307" s="645"/>
      <c r="BZ307" s="338"/>
      <c r="CA307" s="338"/>
      <c r="CB307" s="338"/>
      <c r="CC307" s="338"/>
      <c r="CD307" s="338"/>
      <c r="CE307" s="338"/>
    </row>
    <row r="308" ht="15.75" customHeight="1">
      <c r="A308" s="821">
        <v>313.0</v>
      </c>
      <c r="B308" s="777"/>
      <c r="C308" s="501"/>
      <c r="D308" s="501"/>
      <c r="E308" s="501"/>
      <c r="F308" s="737"/>
      <c r="G308" s="773">
        <f t="shared" ref="G308:H308" si="313">K308+M308+O308+Q308+S308+U308+W308+Y308+AA308+AC308+AE308+AG308+AI308+AK308+AM308+AO308+AQ308+AS308+AU308+AW308+AY308+BA308+BC308+BE308+BG308+BI308+BK308+BM308+BO308+BQ308+BS308</f>
        <v>0</v>
      </c>
      <c r="H308" s="671">
        <f t="shared" si="313"/>
        <v>0</v>
      </c>
      <c r="I308" s="774">
        <f t="shared" si="6"/>
        <v>0</v>
      </c>
      <c r="J308" s="418"/>
      <c r="K308" s="640"/>
      <c r="L308" s="642"/>
      <c r="M308" s="640"/>
      <c r="N308" s="642"/>
      <c r="O308" s="640"/>
      <c r="P308" s="642"/>
      <c r="Q308" s="640"/>
      <c r="R308" s="642"/>
      <c r="S308" s="640"/>
      <c r="T308" s="642"/>
      <c r="U308" s="640"/>
      <c r="V308" s="642"/>
      <c r="W308" s="640"/>
      <c r="X308" s="642"/>
      <c r="Y308" s="640"/>
      <c r="Z308" s="642"/>
      <c r="AA308" s="640"/>
      <c r="AB308" s="642"/>
      <c r="AC308" s="640"/>
      <c r="AD308" s="642"/>
      <c r="AE308" s="640"/>
      <c r="AF308" s="642"/>
      <c r="AG308" s="640"/>
      <c r="AH308" s="642"/>
      <c r="AI308" s="640"/>
      <c r="AJ308" s="642"/>
      <c r="AK308" s="640"/>
      <c r="AL308" s="642"/>
      <c r="AM308" s="640"/>
      <c r="AN308" s="642"/>
      <c r="AO308" s="640"/>
      <c r="AP308" s="642"/>
      <c r="AQ308" s="640"/>
      <c r="AR308" s="642"/>
      <c r="AS308" s="640"/>
      <c r="AT308" s="642"/>
      <c r="AU308" s="640"/>
      <c r="AV308" s="642"/>
      <c r="AW308" s="640"/>
      <c r="AX308" s="642"/>
      <c r="AY308" s="640"/>
      <c r="AZ308" s="642"/>
      <c r="BA308" s="640"/>
      <c r="BB308" s="642"/>
      <c r="BC308" s="640"/>
      <c r="BD308" s="642"/>
      <c r="BE308" s="640"/>
      <c r="BF308" s="642"/>
      <c r="BG308" s="640"/>
      <c r="BH308" s="642"/>
      <c r="BI308" s="640"/>
      <c r="BJ308" s="642"/>
      <c r="BK308" s="640"/>
      <c r="BL308" s="642"/>
      <c r="BM308" s="640"/>
      <c r="BN308" s="642"/>
      <c r="BO308" s="640"/>
      <c r="BP308" s="642"/>
      <c r="BQ308" s="640"/>
      <c r="BR308" s="642"/>
      <c r="BS308" s="640"/>
      <c r="BT308" s="642"/>
      <c r="BU308" s="643">
        <f t="shared" si="7"/>
        <v>0</v>
      </c>
      <c r="BV308" s="644">
        <f t="shared" si="8"/>
        <v>0</v>
      </c>
      <c r="BW308" s="776">
        <f t="shared" si="9"/>
        <v>0</v>
      </c>
      <c r="BX308" s="644">
        <f t="shared" si="10"/>
        <v>0</v>
      </c>
      <c r="BY308" s="645"/>
      <c r="BZ308" s="338"/>
      <c r="CA308" s="338"/>
      <c r="CB308" s="338"/>
      <c r="CC308" s="338"/>
      <c r="CD308" s="338"/>
      <c r="CE308" s="338"/>
    </row>
    <row r="309" ht="15.75" customHeight="1">
      <c r="A309" s="821">
        <v>314.0</v>
      </c>
      <c r="B309" s="777"/>
      <c r="C309" s="501"/>
      <c r="D309" s="501"/>
      <c r="E309" s="501"/>
      <c r="F309" s="737"/>
      <c r="G309" s="773">
        <f t="shared" ref="G309:H309" si="314">K309+M309+O309+Q309+S309+U309+W309+Y309+AA309+AC309+AE309+AG309+AI309+AK309+AM309+AO309+AQ309+AS309+AU309+AW309+AY309+BA309+BC309+BE309+BG309+BI309+BK309+BM309+BO309+BQ309+BS309</f>
        <v>0</v>
      </c>
      <c r="H309" s="671">
        <f t="shared" si="314"/>
        <v>0</v>
      </c>
      <c r="I309" s="774">
        <f t="shared" si="6"/>
        <v>0</v>
      </c>
      <c r="J309" s="418"/>
      <c r="K309" s="640"/>
      <c r="L309" s="642"/>
      <c r="M309" s="640"/>
      <c r="N309" s="642"/>
      <c r="O309" s="640"/>
      <c r="P309" s="642"/>
      <c r="Q309" s="640"/>
      <c r="R309" s="642"/>
      <c r="S309" s="640"/>
      <c r="T309" s="642"/>
      <c r="U309" s="640"/>
      <c r="V309" s="642"/>
      <c r="W309" s="640"/>
      <c r="X309" s="642"/>
      <c r="Y309" s="640"/>
      <c r="Z309" s="642"/>
      <c r="AA309" s="640"/>
      <c r="AB309" s="642"/>
      <c r="AC309" s="640"/>
      <c r="AD309" s="642"/>
      <c r="AE309" s="640"/>
      <c r="AF309" s="642"/>
      <c r="AG309" s="640"/>
      <c r="AH309" s="642"/>
      <c r="AI309" s="640"/>
      <c r="AJ309" s="642"/>
      <c r="AK309" s="640"/>
      <c r="AL309" s="642"/>
      <c r="AM309" s="640"/>
      <c r="AN309" s="642"/>
      <c r="AO309" s="640"/>
      <c r="AP309" s="642"/>
      <c r="AQ309" s="640"/>
      <c r="AR309" s="642"/>
      <c r="AS309" s="640"/>
      <c r="AT309" s="642"/>
      <c r="AU309" s="640"/>
      <c r="AV309" s="642"/>
      <c r="AW309" s="640"/>
      <c r="AX309" s="642"/>
      <c r="AY309" s="640"/>
      <c r="AZ309" s="642"/>
      <c r="BA309" s="640"/>
      <c r="BB309" s="642"/>
      <c r="BC309" s="640"/>
      <c r="BD309" s="642"/>
      <c r="BE309" s="640"/>
      <c r="BF309" s="642"/>
      <c r="BG309" s="640"/>
      <c r="BH309" s="642"/>
      <c r="BI309" s="640"/>
      <c r="BJ309" s="642"/>
      <c r="BK309" s="640"/>
      <c r="BL309" s="642"/>
      <c r="BM309" s="640"/>
      <c r="BN309" s="642"/>
      <c r="BO309" s="640"/>
      <c r="BP309" s="642"/>
      <c r="BQ309" s="640"/>
      <c r="BR309" s="642"/>
      <c r="BS309" s="640"/>
      <c r="BT309" s="642"/>
      <c r="BU309" s="643">
        <f t="shared" si="7"/>
        <v>0</v>
      </c>
      <c r="BV309" s="644">
        <f t="shared" si="8"/>
        <v>0</v>
      </c>
      <c r="BW309" s="776">
        <f t="shared" si="9"/>
        <v>0</v>
      </c>
      <c r="BX309" s="644">
        <f t="shared" si="10"/>
        <v>0</v>
      </c>
      <c r="BY309" s="645"/>
      <c r="BZ309" s="338"/>
      <c r="CA309" s="338"/>
      <c r="CB309" s="338"/>
      <c r="CC309" s="338"/>
      <c r="CD309" s="338"/>
      <c r="CE309" s="338"/>
    </row>
    <row r="310" ht="15.75" customHeight="1">
      <c r="A310" s="821">
        <v>315.0</v>
      </c>
      <c r="B310" s="777"/>
      <c r="C310" s="501"/>
      <c r="D310" s="501"/>
      <c r="E310" s="501"/>
      <c r="F310" s="737"/>
      <c r="G310" s="773">
        <f t="shared" ref="G310:H310" si="315">K310+M310+O310+Q310+S310+U310+W310+Y310+AA310+AC310+AE310+AG310+AI310+AK310+AM310+AO310+AQ310+AS310+AU310+AW310+AY310+BA310+BC310+BE310+BG310+BI310+BK310+BM310+BO310+BQ310+BS310</f>
        <v>0</v>
      </c>
      <c r="H310" s="671">
        <f t="shared" si="315"/>
        <v>0</v>
      </c>
      <c r="I310" s="774">
        <f t="shared" si="6"/>
        <v>0</v>
      </c>
      <c r="J310" s="418"/>
      <c r="K310" s="640"/>
      <c r="L310" s="642"/>
      <c r="M310" s="640"/>
      <c r="N310" s="642"/>
      <c r="O310" s="640"/>
      <c r="P310" s="642"/>
      <c r="Q310" s="640"/>
      <c r="R310" s="642"/>
      <c r="S310" s="640"/>
      <c r="T310" s="642"/>
      <c r="U310" s="640"/>
      <c r="V310" s="642"/>
      <c r="W310" s="640"/>
      <c r="X310" s="642"/>
      <c r="Y310" s="640"/>
      <c r="Z310" s="642"/>
      <c r="AA310" s="640"/>
      <c r="AB310" s="642"/>
      <c r="AC310" s="640"/>
      <c r="AD310" s="642"/>
      <c r="AE310" s="640"/>
      <c r="AF310" s="642"/>
      <c r="AG310" s="640"/>
      <c r="AH310" s="642"/>
      <c r="AI310" s="640"/>
      <c r="AJ310" s="642"/>
      <c r="AK310" s="640"/>
      <c r="AL310" s="642"/>
      <c r="AM310" s="640"/>
      <c r="AN310" s="642"/>
      <c r="AO310" s="640"/>
      <c r="AP310" s="642"/>
      <c r="AQ310" s="640"/>
      <c r="AR310" s="642"/>
      <c r="AS310" s="640"/>
      <c r="AT310" s="642"/>
      <c r="AU310" s="640"/>
      <c r="AV310" s="642"/>
      <c r="AW310" s="640"/>
      <c r="AX310" s="642"/>
      <c r="AY310" s="640"/>
      <c r="AZ310" s="642"/>
      <c r="BA310" s="640"/>
      <c r="BB310" s="642"/>
      <c r="BC310" s="640"/>
      <c r="BD310" s="642"/>
      <c r="BE310" s="640"/>
      <c r="BF310" s="642"/>
      <c r="BG310" s="640"/>
      <c r="BH310" s="642"/>
      <c r="BI310" s="640"/>
      <c r="BJ310" s="642"/>
      <c r="BK310" s="640"/>
      <c r="BL310" s="642"/>
      <c r="BM310" s="640"/>
      <c r="BN310" s="642"/>
      <c r="BO310" s="640"/>
      <c r="BP310" s="642"/>
      <c r="BQ310" s="640"/>
      <c r="BR310" s="642"/>
      <c r="BS310" s="640"/>
      <c r="BT310" s="642"/>
      <c r="BU310" s="643">
        <f t="shared" si="7"/>
        <v>0</v>
      </c>
      <c r="BV310" s="644">
        <f t="shared" si="8"/>
        <v>0</v>
      </c>
      <c r="BW310" s="776">
        <f t="shared" si="9"/>
        <v>0</v>
      </c>
      <c r="BX310" s="644">
        <f t="shared" si="10"/>
        <v>0</v>
      </c>
      <c r="BY310" s="645"/>
      <c r="BZ310" s="338"/>
      <c r="CA310" s="338"/>
      <c r="CB310" s="338"/>
      <c r="CC310" s="338"/>
      <c r="CD310" s="338"/>
      <c r="CE310" s="338"/>
    </row>
    <row r="311" ht="15.75" customHeight="1">
      <c r="A311" s="821">
        <v>316.0</v>
      </c>
      <c r="B311" s="777"/>
      <c r="C311" s="501"/>
      <c r="D311" s="501"/>
      <c r="E311" s="501"/>
      <c r="F311" s="737"/>
      <c r="G311" s="773">
        <f t="shared" ref="G311:H311" si="316">K311+M311+O311+Q311+S311+U311+W311+Y311+AA311+AC311+AE311+AG311+AI311+AK311+AM311+AO311+AQ311+AS311+AU311+AW311+AY311+BA311+BC311+BE311+BG311+BI311+BK311+BM311+BO311+BQ311+BS311</f>
        <v>0</v>
      </c>
      <c r="H311" s="671">
        <f t="shared" si="316"/>
        <v>0</v>
      </c>
      <c r="I311" s="774">
        <f t="shared" si="6"/>
        <v>0</v>
      </c>
      <c r="J311" s="418"/>
      <c r="K311" s="640"/>
      <c r="L311" s="642"/>
      <c r="M311" s="640"/>
      <c r="N311" s="642"/>
      <c r="O311" s="640"/>
      <c r="P311" s="642"/>
      <c r="Q311" s="640"/>
      <c r="R311" s="642"/>
      <c r="S311" s="640"/>
      <c r="T311" s="642"/>
      <c r="U311" s="640"/>
      <c r="V311" s="642"/>
      <c r="W311" s="640"/>
      <c r="X311" s="642"/>
      <c r="Y311" s="640"/>
      <c r="Z311" s="642"/>
      <c r="AA311" s="640"/>
      <c r="AB311" s="642"/>
      <c r="AC311" s="640"/>
      <c r="AD311" s="642"/>
      <c r="AE311" s="640"/>
      <c r="AF311" s="642"/>
      <c r="AG311" s="640"/>
      <c r="AH311" s="642"/>
      <c r="AI311" s="640"/>
      <c r="AJ311" s="642"/>
      <c r="AK311" s="640"/>
      <c r="AL311" s="642"/>
      <c r="AM311" s="640"/>
      <c r="AN311" s="642"/>
      <c r="AO311" s="640"/>
      <c r="AP311" s="642"/>
      <c r="AQ311" s="640"/>
      <c r="AR311" s="642"/>
      <c r="AS311" s="640"/>
      <c r="AT311" s="642"/>
      <c r="AU311" s="640"/>
      <c r="AV311" s="642"/>
      <c r="AW311" s="640"/>
      <c r="AX311" s="642"/>
      <c r="AY311" s="640"/>
      <c r="AZ311" s="642"/>
      <c r="BA311" s="640"/>
      <c r="BB311" s="642"/>
      <c r="BC311" s="640"/>
      <c r="BD311" s="642"/>
      <c r="BE311" s="640"/>
      <c r="BF311" s="642"/>
      <c r="BG311" s="640"/>
      <c r="BH311" s="642"/>
      <c r="BI311" s="640"/>
      <c r="BJ311" s="642"/>
      <c r="BK311" s="640"/>
      <c r="BL311" s="642"/>
      <c r="BM311" s="640"/>
      <c r="BN311" s="642"/>
      <c r="BO311" s="640"/>
      <c r="BP311" s="642"/>
      <c r="BQ311" s="640"/>
      <c r="BR311" s="642"/>
      <c r="BS311" s="640"/>
      <c r="BT311" s="642"/>
      <c r="BU311" s="643">
        <f t="shared" si="7"/>
        <v>0</v>
      </c>
      <c r="BV311" s="644">
        <f t="shared" si="8"/>
        <v>0</v>
      </c>
      <c r="BW311" s="776">
        <f t="shared" si="9"/>
        <v>0</v>
      </c>
      <c r="BX311" s="644">
        <f t="shared" si="10"/>
        <v>0</v>
      </c>
      <c r="BY311" s="645"/>
      <c r="BZ311" s="338"/>
      <c r="CA311" s="338"/>
      <c r="CB311" s="338"/>
      <c r="CC311" s="338"/>
      <c r="CD311" s="338"/>
      <c r="CE311" s="338"/>
    </row>
    <row r="312" ht="15.75" customHeight="1">
      <c r="A312" s="821">
        <v>317.0</v>
      </c>
      <c r="B312" s="777"/>
      <c r="C312" s="501"/>
      <c r="D312" s="501"/>
      <c r="E312" s="501"/>
      <c r="F312" s="737"/>
      <c r="G312" s="773">
        <f t="shared" ref="G312:H312" si="317">K312+M312+O312+Q312+S312+U312+W312+Y312+AA312+AC312+AE312+AG312+AI312+AK312+AM312+AO312+AQ312+AS312+AU312+AW312+AY312+BA312+BC312+BE312+BG312+BI312+BK312+BM312+BO312+BQ312+BS312</f>
        <v>0</v>
      </c>
      <c r="H312" s="671">
        <f t="shared" si="317"/>
        <v>0</v>
      </c>
      <c r="I312" s="774">
        <f t="shared" si="6"/>
        <v>0</v>
      </c>
      <c r="J312" s="418"/>
      <c r="K312" s="640"/>
      <c r="L312" s="642"/>
      <c r="M312" s="640"/>
      <c r="N312" s="642"/>
      <c r="O312" s="640"/>
      <c r="P312" s="642"/>
      <c r="Q312" s="640"/>
      <c r="R312" s="642"/>
      <c r="S312" s="640"/>
      <c r="T312" s="642"/>
      <c r="U312" s="640"/>
      <c r="V312" s="642"/>
      <c r="W312" s="640"/>
      <c r="X312" s="642"/>
      <c r="Y312" s="640"/>
      <c r="Z312" s="642"/>
      <c r="AA312" s="640"/>
      <c r="AB312" s="642"/>
      <c r="AC312" s="640"/>
      <c r="AD312" s="642"/>
      <c r="AE312" s="640"/>
      <c r="AF312" s="642"/>
      <c r="AG312" s="640"/>
      <c r="AH312" s="642"/>
      <c r="AI312" s="640"/>
      <c r="AJ312" s="642"/>
      <c r="AK312" s="640"/>
      <c r="AL312" s="642"/>
      <c r="AM312" s="640"/>
      <c r="AN312" s="642"/>
      <c r="AO312" s="640"/>
      <c r="AP312" s="642"/>
      <c r="AQ312" s="640"/>
      <c r="AR312" s="642"/>
      <c r="AS312" s="640"/>
      <c r="AT312" s="642"/>
      <c r="AU312" s="640"/>
      <c r="AV312" s="642"/>
      <c r="AW312" s="640"/>
      <c r="AX312" s="642"/>
      <c r="AY312" s="640"/>
      <c r="AZ312" s="642"/>
      <c r="BA312" s="640"/>
      <c r="BB312" s="642"/>
      <c r="BC312" s="640"/>
      <c r="BD312" s="642"/>
      <c r="BE312" s="640"/>
      <c r="BF312" s="642"/>
      <c r="BG312" s="640"/>
      <c r="BH312" s="642"/>
      <c r="BI312" s="640"/>
      <c r="BJ312" s="642"/>
      <c r="BK312" s="640"/>
      <c r="BL312" s="642"/>
      <c r="BM312" s="640"/>
      <c r="BN312" s="642"/>
      <c r="BO312" s="640"/>
      <c r="BP312" s="642"/>
      <c r="BQ312" s="640"/>
      <c r="BR312" s="642"/>
      <c r="BS312" s="640"/>
      <c r="BT312" s="642"/>
      <c r="BU312" s="643">
        <f t="shared" si="7"/>
        <v>0</v>
      </c>
      <c r="BV312" s="644">
        <f t="shared" si="8"/>
        <v>0</v>
      </c>
      <c r="BW312" s="776">
        <f t="shared" si="9"/>
        <v>0</v>
      </c>
      <c r="BX312" s="644">
        <f t="shared" si="10"/>
        <v>0</v>
      </c>
      <c r="BY312" s="645"/>
      <c r="BZ312" s="338"/>
      <c r="CA312" s="338"/>
      <c r="CB312" s="338"/>
      <c r="CC312" s="338"/>
      <c r="CD312" s="338"/>
      <c r="CE312" s="338"/>
    </row>
    <row r="313" ht="15.75" customHeight="1">
      <c r="A313" s="821">
        <v>318.0</v>
      </c>
      <c r="B313" s="777"/>
      <c r="C313" s="501"/>
      <c r="D313" s="501"/>
      <c r="E313" s="501"/>
      <c r="F313" s="737"/>
      <c r="G313" s="773">
        <f t="shared" ref="G313:H313" si="318">K313+M313+O313+Q313+S313+U313+W313+Y313+AA313+AC313+AE313+AG313+AI313+AK313+AM313+AO313+AQ313+AS313+AU313+AW313+AY313+BA313+BC313+BE313+BG313+BI313+BK313+BM313+BO313+BQ313+BS313</f>
        <v>0</v>
      </c>
      <c r="H313" s="671">
        <f t="shared" si="318"/>
        <v>0</v>
      </c>
      <c r="I313" s="774">
        <f t="shared" si="6"/>
        <v>0</v>
      </c>
      <c r="J313" s="418"/>
      <c r="K313" s="640"/>
      <c r="L313" s="642"/>
      <c r="M313" s="640"/>
      <c r="N313" s="642"/>
      <c r="O313" s="640"/>
      <c r="P313" s="642"/>
      <c r="Q313" s="640"/>
      <c r="R313" s="642"/>
      <c r="S313" s="640"/>
      <c r="T313" s="642"/>
      <c r="U313" s="640"/>
      <c r="V313" s="642"/>
      <c r="W313" s="640"/>
      <c r="X313" s="642"/>
      <c r="Y313" s="640"/>
      <c r="Z313" s="642"/>
      <c r="AA313" s="640"/>
      <c r="AB313" s="642"/>
      <c r="AC313" s="640"/>
      <c r="AD313" s="642"/>
      <c r="AE313" s="640"/>
      <c r="AF313" s="642"/>
      <c r="AG313" s="640"/>
      <c r="AH313" s="642"/>
      <c r="AI313" s="640"/>
      <c r="AJ313" s="642"/>
      <c r="AK313" s="640"/>
      <c r="AL313" s="642"/>
      <c r="AM313" s="640"/>
      <c r="AN313" s="642"/>
      <c r="AO313" s="640"/>
      <c r="AP313" s="642"/>
      <c r="AQ313" s="640"/>
      <c r="AR313" s="642"/>
      <c r="AS313" s="640"/>
      <c r="AT313" s="642"/>
      <c r="AU313" s="640"/>
      <c r="AV313" s="642"/>
      <c r="AW313" s="640"/>
      <c r="AX313" s="642"/>
      <c r="AY313" s="640"/>
      <c r="AZ313" s="642"/>
      <c r="BA313" s="640"/>
      <c r="BB313" s="642"/>
      <c r="BC313" s="640"/>
      <c r="BD313" s="642"/>
      <c r="BE313" s="640"/>
      <c r="BF313" s="642"/>
      <c r="BG313" s="640"/>
      <c r="BH313" s="642"/>
      <c r="BI313" s="640"/>
      <c r="BJ313" s="642"/>
      <c r="BK313" s="640"/>
      <c r="BL313" s="642"/>
      <c r="BM313" s="640"/>
      <c r="BN313" s="642"/>
      <c r="BO313" s="640"/>
      <c r="BP313" s="642"/>
      <c r="BQ313" s="640"/>
      <c r="BR313" s="642"/>
      <c r="BS313" s="640"/>
      <c r="BT313" s="642"/>
      <c r="BU313" s="643">
        <f t="shared" si="7"/>
        <v>0</v>
      </c>
      <c r="BV313" s="644">
        <f t="shared" si="8"/>
        <v>0</v>
      </c>
      <c r="BW313" s="776">
        <f t="shared" si="9"/>
        <v>0</v>
      </c>
      <c r="BX313" s="644">
        <f t="shared" si="10"/>
        <v>0</v>
      </c>
      <c r="BY313" s="645"/>
      <c r="BZ313" s="338"/>
      <c r="CA313" s="338"/>
      <c r="CB313" s="338"/>
      <c r="CC313" s="338"/>
      <c r="CD313" s="338"/>
      <c r="CE313" s="338"/>
    </row>
    <row r="314" ht="15.75" customHeight="1">
      <c r="A314" s="821">
        <v>319.0</v>
      </c>
      <c r="B314" s="777"/>
      <c r="C314" s="501"/>
      <c r="D314" s="501"/>
      <c r="E314" s="501"/>
      <c r="F314" s="737"/>
      <c r="G314" s="773">
        <f t="shared" ref="G314:H314" si="319">K314+M314+O314+Q314+S314+U314+W314+Y314+AA314+AC314+AE314+AG314+AI314+AK314+AM314+AO314+AQ314+AS314+AU314+AW314+AY314+BA314+BC314+BE314+BG314+BI314+BK314+BM314+BO314+BQ314+BS314</f>
        <v>0</v>
      </c>
      <c r="H314" s="671">
        <f t="shared" si="319"/>
        <v>0</v>
      </c>
      <c r="I314" s="774">
        <f t="shared" si="6"/>
        <v>0</v>
      </c>
      <c r="J314" s="418"/>
      <c r="K314" s="640"/>
      <c r="L314" s="642"/>
      <c r="M314" s="640"/>
      <c r="N314" s="642"/>
      <c r="O314" s="640"/>
      <c r="P314" s="642"/>
      <c r="Q314" s="640"/>
      <c r="R314" s="642"/>
      <c r="S314" s="640"/>
      <c r="T314" s="642"/>
      <c r="U314" s="640"/>
      <c r="V314" s="642"/>
      <c r="W314" s="640"/>
      <c r="X314" s="642"/>
      <c r="Y314" s="640"/>
      <c r="Z314" s="642"/>
      <c r="AA314" s="640"/>
      <c r="AB314" s="642"/>
      <c r="AC314" s="640"/>
      <c r="AD314" s="642"/>
      <c r="AE314" s="640"/>
      <c r="AF314" s="642"/>
      <c r="AG314" s="640"/>
      <c r="AH314" s="642"/>
      <c r="AI314" s="640"/>
      <c r="AJ314" s="642"/>
      <c r="AK314" s="640"/>
      <c r="AL314" s="642"/>
      <c r="AM314" s="640"/>
      <c r="AN314" s="642"/>
      <c r="AO314" s="640"/>
      <c r="AP314" s="642"/>
      <c r="AQ314" s="640"/>
      <c r="AR314" s="642"/>
      <c r="AS314" s="640"/>
      <c r="AT314" s="642"/>
      <c r="AU314" s="640"/>
      <c r="AV314" s="642"/>
      <c r="AW314" s="640"/>
      <c r="AX314" s="642"/>
      <c r="AY314" s="640"/>
      <c r="AZ314" s="642"/>
      <c r="BA314" s="640"/>
      <c r="BB314" s="642"/>
      <c r="BC314" s="640"/>
      <c r="BD314" s="642"/>
      <c r="BE314" s="640"/>
      <c r="BF314" s="642"/>
      <c r="BG314" s="640"/>
      <c r="BH314" s="642"/>
      <c r="BI314" s="640"/>
      <c r="BJ314" s="642"/>
      <c r="BK314" s="640"/>
      <c r="BL314" s="642"/>
      <c r="BM314" s="640"/>
      <c r="BN314" s="642"/>
      <c r="BO314" s="640"/>
      <c r="BP314" s="642"/>
      <c r="BQ314" s="640"/>
      <c r="BR314" s="642"/>
      <c r="BS314" s="640"/>
      <c r="BT314" s="642"/>
      <c r="BU314" s="643">
        <f t="shared" si="7"/>
        <v>0</v>
      </c>
      <c r="BV314" s="644">
        <f t="shared" si="8"/>
        <v>0</v>
      </c>
      <c r="BW314" s="776">
        <f t="shared" si="9"/>
        <v>0</v>
      </c>
      <c r="BX314" s="644">
        <f t="shared" si="10"/>
        <v>0</v>
      </c>
      <c r="BY314" s="645"/>
      <c r="BZ314" s="338"/>
      <c r="CA314" s="338"/>
      <c r="CB314" s="338"/>
      <c r="CC314" s="338"/>
      <c r="CD314" s="338"/>
      <c r="CE314" s="338"/>
    </row>
    <row r="315" ht="15.75" customHeight="1">
      <c r="A315" s="821">
        <v>320.0</v>
      </c>
      <c r="B315" s="777"/>
      <c r="C315" s="501"/>
      <c r="D315" s="501"/>
      <c r="E315" s="501"/>
      <c r="F315" s="737"/>
      <c r="G315" s="773">
        <f t="shared" ref="G315:H315" si="320">K315+M315+O315+Q315+S315+U315+W315+Y315+AA315+AC315+AE315+AG315+AI315+AK315+AM315+AO315+AQ315+AS315+AU315+AW315+AY315+BA315+BC315+BE315+BG315+BI315+BK315+BM315+BO315+BQ315+BS315</f>
        <v>0</v>
      </c>
      <c r="H315" s="671">
        <f t="shared" si="320"/>
        <v>0</v>
      </c>
      <c r="I315" s="774">
        <f t="shared" si="6"/>
        <v>0</v>
      </c>
      <c r="J315" s="418"/>
      <c r="K315" s="640"/>
      <c r="L315" s="642"/>
      <c r="M315" s="640"/>
      <c r="N315" s="642"/>
      <c r="O315" s="640"/>
      <c r="P315" s="642"/>
      <c r="Q315" s="640"/>
      <c r="R315" s="642"/>
      <c r="S315" s="640"/>
      <c r="T315" s="642"/>
      <c r="U315" s="640"/>
      <c r="V315" s="642"/>
      <c r="W315" s="640"/>
      <c r="X315" s="642"/>
      <c r="Y315" s="640"/>
      <c r="Z315" s="642"/>
      <c r="AA315" s="640"/>
      <c r="AB315" s="642"/>
      <c r="AC315" s="640"/>
      <c r="AD315" s="642"/>
      <c r="AE315" s="640"/>
      <c r="AF315" s="642"/>
      <c r="AG315" s="640"/>
      <c r="AH315" s="642"/>
      <c r="AI315" s="640"/>
      <c r="AJ315" s="642"/>
      <c r="AK315" s="640"/>
      <c r="AL315" s="642"/>
      <c r="AM315" s="640"/>
      <c r="AN315" s="642"/>
      <c r="AO315" s="640"/>
      <c r="AP315" s="642"/>
      <c r="AQ315" s="640"/>
      <c r="AR315" s="642"/>
      <c r="AS315" s="640"/>
      <c r="AT315" s="642"/>
      <c r="AU315" s="640"/>
      <c r="AV315" s="642"/>
      <c r="AW315" s="640"/>
      <c r="AX315" s="642"/>
      <c r="AY315" s="640"/>
      <c r="AZ315" s="642"/>
      <c r="BA315" s="640"/>
      <c r="BB315" s="642"/>
      <c r="BC315" s="640"/>
      <c r="BD315" s="642"/>
      <c r="BE315" s="640"/>
      <c r="BF315" s="642"/>
      <c r="BG315" s="640"/>
      <c r="BH315" s="642"/>
      <c r="BI315" s="640"/>
      <c r="BJ315" s="642"/>
      <c r="BK315" s="640"/>
      <c r="BL315" s="642"/>
      <c r="BM315" s="640"/>
      <c r="BN315" s="642"/>
      <c r="BO315" s="640"/>
      <c r="BP315" s="642"/>
      <c r="BQ315" s="640"/>
      <c r="BR315" s="642"/>
      <c r="BS315" s="640"/>
      <c r="BT315" s="642"/>
      <c r="BU315" s="643">
        <f t="shared" si="7"/>
        <v>0</v>
      </c>
      <c r="BV315" s="644">
        <f t="shared" si="8"/>
        <v>0</v>
      </c>
      <c r="BW315" s="776">
        <f t="shared" si="9"/>
        <v>0</v>
      </c>
      <c r="BX315" s="644">
        <f t="shared" si="10"/>
        <v>0</v>
      </c>
      <c r="BY315" s="645"/>
      <c r="BZ315" s="338"/>
      <c r="CA315" s="338"/>
      <c r="CB315" s="338"/>
      <c r="CC315" s="338"/>
      <c r="CD315" s="338"/>
      <c r="CE315" s="338"/>
    </row>
    <row r="316" ht="15.75" customHeight="1">
      <c r="A316" s="821">
        <v>321.0</v>
      </c>
      <c r="B316" s="777"/>
      <c r="C316" s="501"/>
      <c r="D316" s="501"/>
      <c r="E316" s="501"/>
      <c r="F316" s="737"/>
      <c r="G316" s="773">
        <f t="shared" ref="G316:H316" si="321">K316+M316+O316+Q316+S316+U316+W316+Y316+AA316+AC316+AE316+AG316+AI316+AK316+AM316+AO316+AQ316+AS316+AU316+AW316+AY316+BA316+BC316+BE316+BG316+BI316+BK316+BM316+BO316+BQ316+BS316</f>
        <v>0</v>
      </c>
      <c r="H316" s="671">
        <f t="shared" si="321"/>
        <v>0</v>
      </c>
      <c r="I316" s="774">
        <f t="shared" si="6"/>
        <v>0</v>
      </c>
      <c r="J316" s="418"/>
      <c r="K316" s="640"/>
      <c r="L316" s="642"/>
      <c r="M316" s="640"/>
      <c r="N316" s="642"/>
      <c r="O316" s="640"/>
      <c r="P316" s="642"/>
      <c r="Q316" s="640"/>
      <c r="R316" s="642"/>
      <c r="S316" s="640"/>
      <c r="T316" s="642"/>
      <c r="U316" s="640"/>
      <c r="V316" s="642"/>
      <c r="W316" s="640"/>
      <c r="X316" s="642"/>
      <c r="Y316" s="640"/>
      <c r="Z316" s="642"/>
      <c r="AA316" s="640"/>
      <c r="AB316" s="642"/>
      <c r="AC316" s="640"/>
      <c r="AD316" s="642"/>
      <c r="AE316" s="640"/>
      <c r="AF316" s="642"/>
      <c r="AG316" s="640"/>
      <c r="AH316" s="642"/>
      <c r="AI316" s="640"/>
      <c r="AJ316" s="642"/>
      <c r="AK316" s="640"/>
      <c r="AL316" s="642"/>
      <c r="AM316" s="640"/>
      <c r="AN316" s="642"/>
      <c r="AO316" s="640"/>
      <c r="AP316" s="642"/>
      <c r="AQ316" s="640"/>
      <c r="AR316" s="642"/>
      <c r="AS316" s="640"/>
      <c r="AT316" s="642"/>
      <c r="AU316" s="640"/>
      <c r="AV316" s="642"/>
      <c r="AW316" s="640"/>
      <c r="AX316" s="642"/>
      <c r="AY316" s="640"/>
      <c r="AZ316" s="642"/>
      <c r="BA316" s="640"/>
      <c r="BB316" s="642"/>
      <c r="BC316" s="640"/>
      <c r="BD316" s="642"/>
      <c r="BE316" s="640"/>
      <c r="BF316" s="642"/>
      <c r="BG316" s="640"/>
      <c r="BH316" s="642"/>
      <c r="BI316" s="640"/>
      <c r="BJ316" s="642"/>
      <c r="BK316" s="640"/>
      <c r="BL316" s="642"/>
      <c r="BM316" s="640"/>
      <c r="BN316" s="642"/>
      <c r="BO316" s="640"/>
      <c r="BP316" s="642"/>
      <c r="BQ316" s="640"/>
      <c r="BR316" s="642"/>
      <c r="BS316" s="640"/>
      <c r="BT316" s="642"/>
      <c r="BU316" s="643">
        <f t="shared" si="7"/>
        <v>0</v>
      </c>
      <c r="BV316" s="644">
        <f t="shared" si="8"/>
        <v>0</v>
      </c>
      <c r="BW316" s="776">
        <f t="shared" si="9"/>
        <v>0</v>
      </c>
      <c r="BX316" s="644">
        <f t="shared" si="10"/>
        <v>0</v>
      </c>
      <c r="BY316" s="645"/>
      <c r="BZ316" s="338"/>
      <c r="CA316" s="338"/>
      <c r="CB316" s="338"/>
      <c r="CC316" s="338"/>
      <c r="CD316" s="338"/>
      <c r="CE316" s="338"/>
    </row>
    <row r="317" ht="15.75" customHeight="1">
      <c r="A317" s="821">
        <v>322.0</v>
      </c>
      <c r="B317" s="777"/>
      <c r="C317" s="501"/>
      <c r="D317" s="501"/>
      <c r="E317" s="501"/>
      <c r="F317" s="737"/>
      <c r="G317" s="773">
        <f t="shared" ref="G317:H317" si="322">K317+M317+O317+Q317+S317+U317+W317+Y317+AA317+AC317+AE317+AG317+AI317+AK317+AM317+AO317+AQ317+AS317+AU317+AW317+AY317+BA317+BC317+BE317+BG317+BI317+BK317+BM317+BO317+BQ317+BS317</f>
        <v>0</v>
      </c>
      <c r="H317" s="671">
        <f t="shared" si="322"/>
        <v>0</v>
      </c>
      <c r="I317" s="774">
        <f t="shared" si="6"/>
        <v>0</v>
      </c>
      <c r="J317" s="418"/>
      <c r="K317" s="640"/>
      <c r="L317" s="642"/>
      <c r="M317" s="640"/>
      <c r="N317" s="642"/>
      <c r="O317" s="640"/>
      <c r="P317" s="642"/>
      <c r="Q317" s="640"/>
      <c r="R317" s="642"/>
      <c r="S317" s="640"/>
      <c r="T317" s="642"/>
      <c r="U317" s="640"/>
      <c r="V317" s="642"/>
      <c r="W317" s="640"/>
      <c r="X317" s="642"/>
      <c r="Y317" s="640"/>
      <c r="Z317" s="642"/>
      <c r="AA317" s="640"/>
      <c r="AB317" s="642"/>
      <c r="AC317" s="640"/>
      <c r="AD317" s="642"/>
      <c r="AE317" s="640"/>
      <c r="AF317" s="642"/>
      <c r="AG317" s="640"/>
      <c r="AH317" s="642"/>
      <c r="AI317" s="640"/>
      <c r="AJ317" s="642"/>
      <c r="AK317" s="640"/>
      <c r="AL317" s="642"/>
      <c r="AM317" s="640"/>
      <c r="AN317" s="642"/>
      <c r="AO317" s="640"/>
      <c r="AP317" s="642"/>
      <c r="AQ317" s="640"/>
      <c r="AR317" s="642"/>
      <c r="AS317" s="640"/>
      <c r="AT317" s="642"/>
      <c r="AU317" s="640"/>
      <c r="AV317" s="642"/>
      <c r="AW317" s="640"/>
      <c r="AX317" s="642"/>
      <c r="AY317" s="640"/>
      <c r="AZ317" s="642"/>
      <c r="BA317" s="640"/>
      <c r="BB317" s="642"/>
      <c r="BC317" s="640"/>
      <c r="BD317" s="642"/>
      <c r="BE317" s="640"/>
      <c r="BF317" s="642"/>
      <c r="BG317" s="640"/>
      <c r="BH317" s="642"/>
      <c r="BI317" s="640"/>
      <c r="BJ317" s="642"/>
      <c r="BK317" s="640"/>
      <c r="BL317" s="642"/>
      <c r="BM317" s="640"/>
      <c r="BN317" s="642"/>
      <c r="BO317" s="640"/>
      <c r="BP317" s="642"/>
      <c r="BQ317" s="640"/>
      <c r="BR317" s="642"/>
      <c r="BS317" s="640"/>
      <c r="BT317" s="642"/>
      <c r="BU317" s="643">
        <f t="shared" si="7"/>
        <v>0</v>
      </c>
      <c r="BV317" s="644">
        <f t="shared" si="8"/>
        <v>0</v>
      </c>
      <c r="BW317" s="776">
        <f t="shared" si="9"/>
        <v>0</v>
      </c>
      <c r="BX317" s="644">
        <f t="shared" si="10"/>
        <v>0</v>
      </c>
      <c r="BY317" s="645"/>
      <c r="BZ317" s="338"/>
      <c r="CA317" s="338"/>
      <c r="CB317" s="338"/>
      <c r="CC317" s="338"/>
      <c r="CD317" s="338"/>
      <c r="CE317" s="338"/>
    </row>
    <row r="318" ht="15.75" customHeight="1">
      <c r="A318" s="821">
        <v>323.0</v>
      </c>
      <c r="B318" s="777"/>
      <c r="C318" s="501"/>
      <c r="D318" s="501"/>
      <c r="E318" s="501"/>
      <c r="F318" s="737"/>
      <c r="G318" s="773">
        <f t="shared" ref="G318:H318" si="323">K318+M318+O318+Q318+S318+U318+W318+Y318+AA318+AC318+AE318+AG318+AI318+AK318+AM318+AO318+AQ318+AS318+AU318+AW318+AY318+BA318+BC318+BE318+BG318+BI318+BK318+BM318+BO318+BQ318+BS318</f>
        <v>0</v>
      </c>
      <c r="H318" s="671">
        <f t="shared" si="323"/>
        <v>0</v>
      </c>
      <c r="I318" s="774">
        <f t="shared" si="6"/>
        <v>0</v>
      </c>
      <c r="J318" s="418"/>
      <c r="K318" s="640"/>
      <c r="L318" s="642"/>
      <c r="M318" s="640"/>
      <c r="N318" s="642"/>
      <c r="O318" s="640"/>
      <c r="P318" s="642"/>
      <c r="Q318" s="640"/>
      <c r="R318" s="642"/>
      <c r="S318" s="640"/>
      <c r="T318" s="642"/>
      <c r="U318" s="640"/>
      <c r="V318" s="642"/>
      <c r="W318" s="640"/>
      <c r="X318" s="642"/>
      <c r="Y318" s="640"/>
      <c r="Z318" s="642"/>
      <c r="AA318" s="640"/>
      <c r="AB318" s="642"/>
      <c r="AC318" s="640"/>
      <c r="AD318" s="642"/>
      <c r="AE318" s="640"/>
      <c r="AF318" s="642"/>
      <c r="AG318" s="640"/>
      <c r="AH318" s="642"/>
      <c r="AI318" s="640"/>
      <c r="AJ318" s="642"/>
      <c r="AK318" s="640"/>
      <c r="AL318" s="642"/>
      <c r="AM318" s="640"/>
      <c r="AN318" s="642"/>
      <c r="AO318" s="640"/>
      <c r="AP318" s="642"/>
      <c r="AQ318" s="640"/>
      <c r="AR318" s="642"/>
      <c r="AS318" s="640"/>
      <c r="AT318" s="642"/>
      <c r="AU318" s="640"/>
      <c r="AV318" s="642"/>
      <c r="AW318" s="640"/>
      <c r="AX318" s="642"/>
      <c r="AY318" s="640"/>
      <c r="AZ318" s="642"/>
      <c r="BA318" s="640"/>
      <c r="BB318" s="642"/>
      <c r="BC318" s="640"/>
      <c r="BD318" s="642"/>
      <c r="BE318" s="640"/>
      <c r="BF318" s="642"/>
      <c r="BG318" s="640"/>
      <c r="BH318" s="642"/>
      <c r="BI318" s="640"/>
      <c r="BJ318" s="642"/>
      <c r="BK318" s="640"/>
      <c r="BL318" s="642"/>
      <c r="BM318" s="640"/>
      <c r="BN318" s="642"/>
      <c r="BO318" s="640"/>
      <c r="BP318" s="642"/>
      <c r="BQ318" s="640"/>
      <c r="BR318" s="642"/>
      <c r="BS318" s="640"/>
      <c r="BT318" s="642"/>
      <c r="BU318" s="643">
        <f t="shared" si="7"/>
        <v>0</v>
      </c>
      <c r="BV318" s="644">
        <f t="shared" si="8"/>
        <v>0</v>
      </c>
      <c r="BW318" s="776">
        <f t="shared" si="9"/>
        <v>0</v>
      </c>
      <c r="BX318" s="644">
        <f t="shared" si="10"/>
        <v>0</v>
      </c>
      <c r="BY318" s="645"/>
      <c r="BZ318" s="338"/>
      <c r="CA318" s="338"/>
      <c r="CB318" s="338"/>
      <c r="CC318" s="338"/>
      <c r="CD318" s="338"/>
      <c r="CE318" s="338"/>
    </row>
    <row r="319" ht="15.75" customHeight="1">
      <c r="A319" s="821">
        <v>324.0</v>
      </c>
      <c r="B319" s="777"/>
      <c r="C319" s="501"/>
      <c r="D319" s="501"/>
      <c r="E319" s="501"/>
      <c r="F319" s="737"/>
      <c r="G319" s="773">
        <f t="shared" ref="G319:H319" si="324">K319+M319+O319+Q319+S319+U319+W319+Y319+AA319+AC319+AE319+AG319+AI319+AK319+AM319+AO319+AQ319+AS319+AU319+AW319+AY319+BA319+BC319+BE319+BG319+BI319+BK319+BM319+BO319+BQ319+BS319</f>
        <v>0</v>
      </c>
      <c r="H319" s="671">
        <f t="shared" si="324"/>
        <v>0</v>
      </c>
      <c r="I319" s="774">
        <f t="shared" si="6"/>
        <v>0</v>
      </c>
      <c r="J319" s="418"/>
      <c r="K319" s="640"/>
      <c r="L319" s="642"/>
      <c r="M319" s="640"/>
      <c r="N319" s="642"/>
      <c r="O319" s="640"/>
      <c r="P319" s="642"/>
      <c r="Q319" s="640"/>
      <c r="R319" s="642"/>
      <c r="S319" s="640"/>
      <c r="T319" s="642"/>
      <c r="U319" s="640"/>
      <c r="V319" s="642"/>
      <c r="W319" s="640"/>
      <c r="X319" s="642"/>
      <c r="Y319" s="640"/>
      <c r="Z319" s="642"/>
      <c r="AA319" s="640"/>
      <c r="AB319" s="642"/>
      <c r="AC319" s="640"/>
      <c r="AD319" s="642"/>
      <c r="AE319" s="640"/>
      <c r="AF319" s="642"/>
      <c r="AG319" s="640"/>
      <c r="AH319" s="642"/>
      <c r="AI319" s="640"/>
      <c r="AJ319" s="642"/>
      <c r="AK319" s="640"/>
      <c r="AL319" s="642"/>
      <c r="AM319" s="640"/>
      <c r="AN319" s="642"/>
      <c r="AO319" s="640"/>
      <c r="AP319" s="642"/>
      <c r="AQ319" s="640"/>
      <c r="AR319" s="642"/>
      <c r="AS319" s="640"/>
      <c r="AT319" s="642"/>
      <c r="AU319" s="640"/>
      <c r="AV319" s="642"/>
      <c r="AW319" s="640"/>
      <c r="AX319" s="642"/>
      <c r="AY319" s="640"/>
      <c r="AZ319" s="642"/>
      <c r="BA319" s="640"/>
      <c r="BB319" s="642"/>
      <c r="BC319" s="640"/>
      <c r="BD319" s="642"/>
      <c r="BE319" s="640"/>
      <c r="BF319" s="642"/>
      <c r="BG319" s="640"/>
      <c r="BH319" s="642"/>
      <c r="BI319" s="640"/>
      <c r="BJ319" s="642"/>
      <c r="BK319" s="640"/>
      <c r="BL319" s="642"/>
      <c r="BM319" s="640"/>
      <c r="BN319" s="642"/>
      <c r="BO319" s="640"/>
      <c r="BP319" s="642"/>
      <c r="BQ319" s="640"/>
      <c r="BR319" s="642"/>
      <c r="BS319" s="640"/>
      <c r="BT319" s="642"/>
      <c r="BU319" s="643">
        <f t="shared" si="7"/>
        <v>0</v>
      </c>
      <c r="BV319" s="644">
        <f t="shared" si="8"/>
        <v>0</v>
      </c>
      <c r="BW319" s="776">
        <f t="shared" si="9"/>
        <v>0</v>
      </c>
      <c r="BX319" s="644">
        <f t="shared" si="10"/>
        <v>0</v>
      </c>
      <c r="BY319" s="645"/>
      <c r="BZ319" s="338"/>
      <c r="CA319" s="338"/>
      <c r="CB319" s="338"/>
      <c r="CC319" s="338"/>
      <c r="CD319" s="338"/>
      <c r="CE319" s="338"/>
    </row>
    <row r="320" ht="15.75" customHeight="1">
      <c r="A320" s="821">
        <v>325.0</v>
      </c>
      <c r="B320" s="777"/>
      <c r="C320" s="501"/>
      <c r="D320" s="501"/>
      <c r="E320" s="501"/>
      <c r="F320" s="737"/>
      <c r="G320" s="773">
        <f t="shared" ref="G320:H320" si="325">K320+M320+O320+Q320+S320+U320+W320+Y320+AA320+AC320+AE320+AG320+AI320+AK320+AM320+AO320+AQ320+AS320+AU320+AW320+AY320+BA320+BC320+BE320+BG320+BI320+BK320+BM320+BO320+BQ320+BS320</f>
        <v>0</v>
      </c>
      <c r="H320" s="671">
        <f t="shared" si="325"/>
        <v>0</v>
      </c>
      <c r="I320" s="774">
        <f t="shared" si="6"/>
        <v>0</v>
      </c>
      <c r="J320" s="418"/>
      <c r="K320" s="640"/>
      <c r="L320" s="642"/>
      <c r="M320" s="640"/>
      <c r="N320" s="642"/>
      <c r="O320" s="640"/>
      <c r="P320" s="642"/>
      <c r="Q320" s="640"/>
      <c r="R320" s="642"/>
      <c r="S320" s="640"/>
      <c r="T320" s="642"/>
      <c r="U320" s="640"/>
      <c r="V320" s="642"/>
      <c r="W320" s="640"/>
      <c r="X320" s="642"/>
      <c r="Y320" s="640"/>
      <c r="Z320" s="642"/>
      <c r="AA320" s="640"/>
      <c r="AB320" s="642"/>
      <c r="AC320" s="640"/>
      <c r="AD320" s="642"/>
      <c r="AE320" s="640"/>
      <c r="AF320" s="642"/>
      <c r="AG320" s="640"/>
      <c r="AH320" s="642"/>
      <c r="AI320" s="640"/>
      <c r="AJ320" s="642"/>
      <c r="AK320" s="640"/>
      <c r="AL320" s="642"/>
      <c r="AM320" s="640"/>
      <c r="AN320" s="642"/>
      <c r="AO320" s="640"/>
      <c r="AP320" s="642"/>
      <c r="AQ320" s="640"/>
      <c r="AR320" s="642"/>
      <c r="AS320" s="640"/>
      <c r="AT320" s="642"/>
      <c r="AU320" s="640"/>
      <c r="AV320" s="642"/>
      <c r="AW320" s="640"/>
      <c r="AX320" s="642"/>
      <c r="AY320" s="640"/>
      <c r="AZ320" s="642"/>
      <c r="BA320" s="640"/>
      <c r="BB320" s="642"/>
      <c r="BC320" s="640"/>
      <c r="BD320" s="642"/>
      <c r="BE320" s="640"/>
      <c r="BF320" s="642"/>
      <c r="BG320" s="640"/>
      <c r="BH320" s="642"/>
      <c r="BI320" s="640"/>
      <c r="BJ320" s="642"/>
      <c r="BK320" s="640"/>
      <c r="BL320" s="642"/>
      <c r="BM320" s="640"/>
      <c r="BN320" s="642"/>
      <c r="BO320" s="640"/>
      <c r="BP320" s="642"/>
      <c r="BQ320" s="640"/>
      <c r="BR320" s="642"/>
      <c r="BS320" s="640"/>
      <c r="BT320" s="642"/>
      <c r="BU320" s="643">
        <f t="shared" si="7"/>
        <v>0</v>
      </c>
      <c r="BV320" s="644">
        <f t="shared" si="8"/>
        <v>0</v>
      </c>
      <c r="BW320" s="776">
        <f t="shared" si="9"/>
        <v>0</v>
      </c>
      <c r="BX320" s="644">
        <f t="shared" si="10"/>
        <v>0</v>
      </c>
      <c r="BY320" s="645"/>
      <c r="BZ320" s="338"/>
      <c r="CA320" s="338"/>
      <c r="CB320" s="338"/>
      <c r="CC320" s="338"/>
      <c r="CD320" s="338"/>
      <c r="CE320" s="338"/>
    </row>
    <row r="321" ht="15.75" customHeight="1">
      <c r="A321" s="821">
        <v>326.0</v>
      </c>
      <c r="B321" s="777"/>
      <c r="C321" s="501"/>
      <c r="D321" s="501"/>
      <c r="E321" s="501"/>
      <c r="F321" s="737"/>
      <c r="G321" s="773">
        <f t="shared" ref="G321:H321" si="326">K321+M321+O321+Q321+S321+U321+W321+Y321+AA321+AC321+AE321+AG321+AI321+AK321+AM321+AO321+AQ321+AS321+AU321+AW321+AY321+BA321+BC321+BE321+BG321+BI321+BK321+BM321+BO321+BQ321+BS321</f>
        <v>0</v>
      </c>
      <c r="H321" s="671">
        <f t="shared" si="326"/>
        <v>0</v>
      </c>
      <c r="I321" s="774">
        <f t="shared" si="6"/>
        <v>0</v>
      </c>
      <c r="J321" s="418"/>
      <c r="K321" s="640"/>
      <c r="L321" s="642"/>
      <c r="M321" s="640"/>
      <c r="N321" s="642"/>
      <c r="O321" s="640"/>
      <c r="P321" s="642"/>
      <c r="Q321" s="640"/>
      <c r="R321" s="642"/>
      <c r="S321" s="640"/>
      <c r="T321" s="642"/>
      <c r="U321" s="640"/>
      <c r="V321" s="642"/>
      <c r="W321" s="640"/>
      <c r="X321" s="642"/>
      <c r="Y321" s="640"/>
      <c r="Z321" s="642"/>
      <c r="AA321" s="640"/>
      <c r="AB321" s="642"/>
      <c r="AC321" s="640"/>
      <c r="AD321" s="642"/>
      <c r="AE321" s="640"/>
      <c r="AF321" s="642"/>
      <c r="AG321" s="640"/>
      <c r="AH321" s="642"/>
      <c r="AI321" s="640"/>
      <c r="AJ321" s="642"/>
      <c r="AK321" s="640"/>
      <c r="AL321" s="642"/>
      <c r="AM321" s="640"/>
      <c r="AN321" s="642"/>
      <c r="AO321" s="640"/>
      <c r="AP321" s="642"/>
      <c r="AQ321" s="640"/>
      <c r="AR321" s="642"/>
      <c r="AS321" s="640"/>
      <c r="AT321" s="642"/>
      <c r="AU321" s="640"/>
      <c r="AV321" s="642"/>
      <c r="AW321" s="640"/>
      <c r="AX321" s="642"/>
      <c r="AY321" s="640"/>
      <c r="AZ321" s="642"/>
      <c r="BA321" s="640"/>
      <c r="BB321" s="642"/>
      <c r="BC321" s="640"/>
      <c r="BD321" s="642"/>
      <c r="BE321" s="640"/>
      <c r="BF321" s="642"/>
      <c r="BG321" s="640"/>
      <c r="BH321" s="642"/>
      <c r="BI321" s="640"/>
      <c r="BJ321" s="642"/>
      <c r="BK321" s="640"/>
      <c r="BL321" s="642"/>
      <c r="BM321" s="640"/>
      <c r="BN321" s="642"/>
      <c r="BO321" s="640"/>
      <c r="BP321" s="642"/>
      <c r="BQ321" s="640"/>
      <c r="BR321" s="642"/>
      <c r="BS321" s="640"/>
      <c r="BT321" s="642"/>
      <c r="BU321" s="643">
        <f t="shared" si="7"/>
        <v>0</v>
      </c>
      <c r="BV321" s="644">
        <f t="shared" si="8"/>
        <v>0</v>
      </c>
      <c r="BW321" s="776">
        <f t="shared" si="9"/>
        <v>0</v>
      </c>
      <c r="BX321" s="644">
        <f t="shared" si="10"/>
        <v>0</v>
      </c>
      <c r="BY321" s="645"/>
      <c r="BZ321" s="338"/>
      <c r="CA321" s="338"/>
      <c r="CB321" s="338"/>
      <c r="CC321" s="338"/>
      <c r="CD321" s="338"/>
      <c r="CE321" s="338"/>
    </row>
    <row r="322" ht="15.75" customHeight="1">
      <c r="A322" s="821">
        <v>327.0</v>
      </c>
      <c r="B322" s="777"/>
      <c r="C322" s="501"/>
      <c r="D322" s="501"/>
      <c r="E322" s="501"/>
      <c r="F322" s="737"/>
      <c r="G322" s="773">
        <f t="shared" ref="G322:H322" si="327">K322+M322+O322+Q322+S322+U322+W322+Y322+AA322+AC322+AE322+AG322+AI322+AK322+AM322+AO322+AQ322+AS322+AU322+AW322+AY322+BA322+BC322+BE322+BG322+BI322+BK322+BM322+BO322+BQ322+BS322</f>
        <v>0</v>
      </c>
      <c r="H322" s="671">
        <f t="shared" si="327"/>
        <v>0</v>
      </c>
      <c r="I322" s="774">
        <f t="shared" si="6"/>
        <v>0</v>
      </c>
      <c r="J322" s="418"/>
      <c r="K322" s="640"/>
      <c r="L322" s="642"/>
      <c r="M322" s="640"/>
      <c r="N322" s="642"/>
      <c r="O322" s="640"/>
      <c r="P322" s="642"/>
      <c r="Q322" s="640"/>
      <c r="R322" s="642"/>
      <c r="S322" s="640"/>
      <c r="T322" s="642"/>
      <c r="U322" s="640"/>
      <c r="V322" s="642"/>
      <c r="W322" s="640"/>
      <c r="X322" s="642"/>
      <c r="Y322" s="640"/>
      <c r="Z322" s="642"/>
      <c r="AA322" s="640"/>
      <c r="AB322" s="642"/>
      <c r="AC322" s="640"/>
      <c r="AD322" s="642"/>
      <c r="AE322" s="640"/>
      <c r="AF322" s="642"/>
      <c r="AG322" s="640"/>
      <c r="AH322" s="642"/>
      <c r="AI322" s="640"/>
      <c r="AJ322" s="642"/>
      <c r="AK322" s="640"/>
      <c r="AL322" s="642"/>
      <c r="AM322" s="640"/>
      <c r="AN322" s="642"/>
      <c r="AO322" s="640"/>
      <c r="AP322" s="642"/>
      <c r="AQ322" s="640"/>
      <c r="AR322" s="642"/>
      <c r="AS322" s="640"/>
      <c r="AT322" s="642"/>
      <c r="AU322" s="640"/>
      <c r="AV322" s="642"/>
      <c r="AW322" s="640"/>
      <c r="AX322" s="642"/>
      <c r="AY322" s="640"/>
      <c r="AZ322" s="642"/>
      <c r="BA322" s="640"/>
      <c r="BB322" s="642"/>
      <c r="BC322" s="640"/>
      <c r="BD322" s="642"/>
      <c r="BE322" s="640"/>
      <c r="BF322" s="642"/>
      <c r="BG322" s="640"/>
      <c r="BH322" s="642"/>
      <c r="BI322" s="640"/>
      <c r="BJ322" s="642"/>
      <c r="BK322" s="640"/>
      <c r="BL322" s="642"/>
      <c r="BM322" s="640"/>
      <c r="BN322" s="642"/>
      <c r="BO322" s="640"/>
      <c r="BP322" s="642"/>
      <c r="BQ322" s="640"/>
      <c r="BR322" s="642"/>
      <c r="BS322" s="640"/>
      <c r="BT322" s="642"/>
      <c r="BU322" s="643">
        <f t="shared" si="7"/>
        <v>0</v>
      </c>
      <c r="BV322" s="644">
        <f t="shared" si="8"/>
        <v>0</v>
      </c>
      <c r="BW322" s="776">
        <f t="shared" si="9"/>
        <v>0</v>
      </c>
      <c r="BX322" s="644">
        <f t="shared" si="10"/>
        <v>0</v>
      </c>
      <c r="BY322" s="645"/>
      <c r="BZ322" s="338"/>
      <c r="CA322" s="338"/>
      <c r="CB322" s="338"/>
      <c r="CC322" s="338"/>
      <c r="CD322" s="338"/>
      <c r="CE322" s="338"/>
    </row>
    <row r="323" ht="15.75" customHeight="1">
      <c r="A323" s="821">
        <v>328.0</v>
      </c>
      <c r="B323" s="777"/>
      <c r="C323" s="501"/>
      <c r="D323" s="501"/>
      <c r="E323" s="501"/>
      <c r="F323" s="737"/>
      <c r="G323" s="773">
        <f t="shared" ref="G323:H323" si="328">K323+M323+O323+Q323+S323+U323+W323+Y323+AA323+AC323+AE323+AG323+AI323+AK323+AM323+AO323+AQ323+AS323+AU323+AW323+AY323+BA323+BC323+BE323+BG323+BI323+BK323+BM323+BO323+BQ323+BS323</f>
        <v>0</v>
      </c>
      <c r="H323" s="671">
        <f t="shared" si="328"/>
        <v>0</v>
      </c>
      <c r="I323" s="774">
        <f t="shared" si="6"/>
        <v>0</v>
      </c>
      <c r="J323" s="418"/>
      <c r="K323" s="640"/>
      <c r="L323" s="642"/>
      <c r="M323" s="640"/>
      <c r="N323" s="642"/>
      <c r="O323" s="640"/>
      <c r="P323" s="642"/>
      <c r="Q323" s="640"/>
      <c r="R323" s="642"/>
      <c r="S323" s="640"/>
      <c r="T323" s="642"/>
      <c r="U323" s="640"/>
      <c r="V323" s="642"/>
      <c r="W323" s="640"/>
      <c r="X323" s="642"/>
      <c r="Y323" s="640"/>
      <c r="Z323" s="642"/>
      <c r="AA323" s="640"/>
      <c r="AB323" s="642"/>
      <c r="AC323" s="640"/>
      <c r="AD323" s="642"/>
      <c r="AE323" s="640"/>
      <c r="AF323" s="642"/>
      <c r="AG323" s="640"/>
      <c r="AH323" s="642"/>
      <c r="AI323" s="640"/>
      <c r="AJ323" s="642"/>
      <c r="AK323" s="640"/>
      <c r="AL323" s="642"/>
      <c r="AM323" s="640"/>
      <c r="AN323" s="642"/>
      <c r="AO323" s="640"/>
      <c r="AP323" s="642"/>
      <c r="AQ323" s="640"/>
      <c r="AR323" s="642"/>
      <c r="AS323" s="640"/>
      <c r="AT323" s="642"/>
      <c r="AU323" s="640"/>
      <c r="AV323" s="642"/>
      <c r="AW323" s="640"/>
      <c r="AX323" s="642"/>
      <c r="AY323" s="640"/>
      <c r="AZ323" s="642"/>
      <c r="BA323" s="640"/>
      <c r="BB323" s="642"/>
      <c r="BC323" s="640"/>
      <c r="BD323" s="642"/>
      <c r="BE323" s="640"/>
      <c r="BF323" s="642"/>
      <c r="BG323" s="640"/>
      <c r="BH323" s="642"/>
      <c r="BI323" s="640"/>
      <c r="BJ323" s="642"/>
      <c r="BK323" s="640"/>
      <c r="BL323" s="642"/>
      <c r="BM323" s="640"/>
      <c r="BN323" s="642"/>
      <c r="BO323" s="640"/>
      <c r="BP323" s="642"/>
      <c r="BQ323" s="640"/>
      <c r="BR323" s="642"/>
      <c r="BS323" s="640"/>
      <c r="BT323" s="642"/>
      <c r="BU323" s="643">
        <f t="shared" si="7"/>
        <v>0</v>
      </c>
      <c r="BV323" s="644">
        <f t="shared" si="8"/>
        <v>0</v>
      </c>
      <c r="BW323" s="776">
        <f t="shared" si="9"/>
        <v>0</v>
      </c>
      <c r="BX323" s="644">
        <f t="shared" si="10"/>
        <v>0</v>
      </c>
      <c r="BY323" s="645"/>
      <c r="BZ323" s="338"/>
      <c r="CA323" s="338"/>
      <c r="CB323" s="338"/>
      <c r="CC323" s="338"/>
      <c r="CD323" s="338"/>
      <c r="CE323" s="338"/>
    </row>
    <row r="324" ht="15.75" customHeight="1">
      <c r="A324" s="821">
        <v>329.0</v>
      </c>
      <c r="B324" s="777"/>
      <c r="C324" s="501"/>
      <c r="D324" s="501"/>
      <c r="E324" s="501"/>
      <c r="F324" s="737"/>
      <c r="G324" s="773">
        <f t="shared" ref="G324:H324" si="329">K324+M324+O324+Q324+S324+U324+W324+Y324+AA324+AC324+AE324+AG324+AI324+AK324+AM324+AO324+AQ324+AS324+AU324+AW324+AY324+BA324+BC324+BE324+BG324+BI324+BK324+BM324+BO324+BQ324+BS324</f>
        <v>0</v>
      </c>
      <c r="H324" s="671">
        <f t="shared" si="329"/>
        <v>0</v>
      </c>
      <c r="I324" s="774">
        <f t="shared" si="6"/>
        <v>0</v>
      </c>
      <c r="J324" s="418"/>
      <c r="K324" s="640"/>
      <c r="L324" s="642"/>
      <c r="M324" s="640"/>
      <c r="N324" s="642"/>
      <c r="O324" s="640"/>
      <c r="P324" s="642"/>
      <c r="Q324" s="640"/>
      <c r="R324" s="642"/>
      <c r="S324" s="640"/>
      <c r="T324" s="642"/>
      <c r="U324" s="640"/>
      <c r="V324" s="642"/>
      <c r="W324" s="640"/>
      <c r="X324" s="642"/>
      <c r="Y324" s="640"/>
      <c r="Z324" s="642"/>
      <c r="AA324" s="640"/>
      <c r="AB324" s="642"/>
      <c r="AC324" s="640"/>
      <c r="AD324" s="642"/>
      <c r="AE324" s="640"/>
      <c r="AF324" s="642"/>
      <c r="AG324" s="640"/>
      <c r="AH324" s="642"/>
      <c r="AI324" s="640"/>
      <c r="AJ324" s="642"/>
      <c r="AK324" s="640"/>
      <c r="AL324" s="642"/>
      <c r="AM324" s="640"/>
      <c r="AN324" s="642"/>
      <c r="AO324" s="640"/>
      <c r="AP324" s="642"/>
      <c r="AQ324" s="640"/>
      <c r="AR324" s="642"/>
      <c r="AS324" s="640"/>
      <c r="AT324" s="642"/>
      <c r="AU324" s="640"/>
      <c r="AV324" s="642"/>
      <c r="AW324" s="640"/>
      <c r="AX324" s="642"/>
      <c r="AY324" s="640"/>
      <c r="AZ324" s="642"/>
      <c r="BA324" s="640"/>
      <c r="BB324" s="642"/>
      <c r="BC324" s="640"/>
      <c r="BD324" s="642"/>
      <c r="BE324" s="640"/>
      <c r="BF324" s="642"/>
      <c r="BG324" s="640"/>
      <c r="BH324" s="642"/>
      <c r="BI324" s="640"/>
      <c r="BJ324" s="642"/>
      <c r="BK324" s="640"/>
      <c r="BL324" s="642"/>
      <c r="BM324" s="640"/>
      <c r="BN324" s="642"/>
      <c r="BO324" s="640"/>
      <c r="BP324" s="642"/>
      <c r="BQ324" s="640"/>
      <c r="BR324" s="642"/>
      <c r="BS324" s="640"/>
      <c r="BT324" s="642"/>
      <c r="BU324" s="643">
        <f t="shared" si="7"/>
        <v>0</v>
      </c>
      <c r="BV324" s="644">
        <f t="shared" si="8"/>
        <v>0</v>
      </c>
      <c r="BW324" s="776">
        <f t="shared" si="9"/>
        <v>0</v>
      </c>
      <c r="BX324" s="644">
        <f t="shared" si="10"/>
        <v>0</v>
      </c>
      <c r="BY324" s="645"/>
      <c r="BZ324" s="338"/>
      <c r="CA324" s="338"/>
      <c r="CB324" s="338"/>
      <c r="CC324" s="338"/>
      <c r="CD324" s="338"/>
      <c r="CE324" s="338"/>
    </row>
    <row r="325" ht="15.75" customHeight="1">
      <c r="A325" s="821">
        <v>330.0</v>
      </c>
      <c r="B325" s="777"/>
      <c r="C325" s="501"/>
      <c r="D325" s="501"/>
      <c r="E325" s="501"/>
      <c r="F325" s="737"/>
      <c r="G325" s="773">
        <f t="shared" ref="G325:H325" si="330">K325+M325+O325+Q325+S325+U325+W325+Y325+AA325+AC325+AE325+AG325+AI325+AK325+AM325+AO325+AQ325+AS325+AU325+AW325+AY325+BA325+BC325+BE325+BG325+BI325+BK325+BM325+BO325+BQ325+BS325</f>
        <v>0</v>
      </c>
      <c r="H325" s="671">
        <f t="shared" si="330"/>
        <v>0</v>
      </c>
      <c r="I325" s="774">
        <f t="shared" si="6"/>
        <v>0</v>
      </c>
      <c r="J325" s="418"/>
      <c r="K325" s="640"/>
      <c r="L325" s="642"/>
      <c r="M325" s="640"/>
      <c r="N325" s="642"/>
      <c r="O325" s="640"/>
      <c r="P325" s="642"/>
      <c r="Q325" s="640"/>
      <c r="R325" s="642"/>
      <c r="S325" s="640"/>
      <c r="T325" s="642"/>
      <c r="U325" s="640"/>
      <c r="V325" s="642"/>
      <c r="W325" s="640"/>
      <c r="X325" s="642"/>
      <c r="Y325" s="640"/>
      <c r="Z325" s="642"/>
      <c r="AA325" s="640"/>
      <c r="AB325" s="642"/>
      <c r="AC325" s="640"/>
      <c r="AD325" s="642"/>
      <c r="AE325" s="640"/>
      <c r="AF325" s="642"/>
      <c r="AG325" s="640"/>
      <c r="AH325" s="642"/>
      <c r="AI325" s="640"/>
      <c r="AJ325" s="642"/>
      <c r="AK325" s="640"/>
      <c r="AL325" s="642"/>
      <c r="AM325" s="640"/>
      <c r="AN325" s="642"/>
      <c r="AO325" s="640"/>
      <c r="AP325" s="642"/>
      <c r="AQ325" s="640"/>
      <c r="AR325" s="642"/>
      <c r="AS325" s="640"/>
      <c r="AT325" s="642"/>
      <c r="AU325" s="640"/>
      <c r="AV325" s="642"/>
      <c r="AW325" s="640"/>
      <c r="AX325" s="642"/>
      <c r="AY325" s="640"/>
      <c r="AZ325" s="642"/>
      <c r="BA325" s="640"/>
      <c r="BB325" s="642"/>
      <c r="BC325" s="640"/>
      <c r="BD325" s="642"/>
      <c r="BE325" s="640"/>
      <c r="BF325" s="642"/>
      <c r="BG325" s="640"/>
      <c r="BH325" s="642"/>
      <c r="BI325" s="640"/>
      <c r="BJ325" s="642"/>
      <c r="BK325" s="640"/>
      <c r="BL325" s="642"/>
      <c r="BM325" s="640"/>
      <c r="BN325" s="642"/>
      <c r="BO325" s="640"/>
      <c r="BP325" s="642"/>
      <c r="BQ325" s="640"/>
      <c r="BR325" s="642"/>
      <c r="BS325" s="640"/>
      <c r="BT325" s="642"/>
      <c r="BU325" s="643">
        <f t="shared" si="7"/>
        <v>0</v>
      </c>
      <c r="BV325" s="644">
        <f t="shared" si="8"/>
        <v>0</v>
      </c>
      <c r="BW325" s="776">
        <f t="shared" si="9"/>
        <v>0</v>
      </c>
      <c r="BX325" s="644">
        <f t="shared" si="10"/>
        <v>0</v>
      </c>
      <c r="BY325" s="645"/>
      <c r="BZ325" s="338"/>
      <c r="CA325" s="338"/>
      <c r="CB325" s="338"/>
      <c r="CC325" s="338"/>
      <c r="CD325" s="338"/>
      <c r="CE325" s="338"/>
    </row>
    <row r="326" ht="15.75" customHeight="1">
      <c r="A326" s="821">
        <v>331.0</v>
      </c>
      <c r="B326" s="777"/>
      <c r="C326" s="501"/>
      <c r="D326" s="501"/>
      <c r="E326" s="501"/>
      <c r="F326" s="737"/>
      <c r="G326" s="773">
        <f t="shared" ref="G326:H326" si="331">K326+M326+O326+Q326+S326+U326+W326+Y326+AA326+AC326+AE326+AG326+AI326+AK326+AM326+AO326+AQ326+AS326+AU326+AW326+AY326+BA326+BC326+BE326+BG326+BI326+BK326+BM326+BO326+BQ326+BS326</f>
        <v>0</v>
      </c>
      <c r="H326" s="671">
        <f t="shared" si="331"/>
        <v>0</v>
      </c>
      <c r="I326" s="774">
        <f t="shared" si="6"/>
        <v>0</v>
      </c>
      <c r="J326" s="418"/>
      <c r="K326" s="640"/>
      <c r="L326" s="642"/>
      <c r="M326" s="640"/>
      <c r="N326" s="642"/>
      <c r="O326" s="640"/>
      <c r="P326" s="642"/>
      <c r="Q326" s="640"/>
      <c r="R326" s="642"/>
      <c r="S326" s="640"/>
      <c r="T326" s="642"/>
      <c r="U326" s="640"/>
      <c r="V326" s="642"/>
      <c r="W326" s="640"/>
      <c r="X326" s="642"/>
      <c r="Y326" s="640"/>
      <c r="Z326" s="642"/>
      <c r="AA326" s="640"/>
      <c r="AB326" s="642"/>
      <c r="AC326" s="640"/>
      <c r="AD326" s="642"/>
      <c r="AE326" s="640"/>
      <c r="AF326" s="642"/>
      <c r="AG326" s="640"/>
      <c r="AH326" s="642"/>
      <c r="AI326" s="640"/>
      <c r="AJ326" s="642"/>
      <c r="AK326" s="640"/>
      <c r="AL326" s="642"/>
      <c r="AM326" s="640"/>
      <c r="AN326" s="642"/>
      <c r="AO326" s="640"/>
      <c r="AP326" s="642"/>
      <c r="AQ326" s="640"/>
      <c r="AR326" s="642"/>
      <c r="AS326" s="640"/>
      <c r="AT326" s="642"/>
      <c r="AU326" s="640"/>
      <c r="AV326" s="642"/>
      <c r="AW326" s="640"/>
      <c r="AX326" s="642"/>
      <c r="AY326" s="640"/>
      <c r="AZ326" s="642"/>
      <c r="BA326" s="640"/>
      <c r="BB326" s="642"/>
      <c r="BC326" s="640"/>
      <c r="BD326" s="642"/>
      <c r="BE326" s="640"/>
      <c r="BF326" s="642"/>
      <c r="BG326" s="640"/>
      <c r="BH326" s="642"/>
      <c r="BI326" s="640"/>
      <c r="BJ326" s="642"/>
      <c r="BK326" s="640"/>
      <c r="BL326" s="642"/>
      <c r="BM326" s="640"/>
      <c r="BN326" s="642"/>
      <c r="BO326" s="640"/>
      <c r="BP326" s="642"/>
      <c r="BQ326" s="640"/>
      <c r="BR326" s="642"/>
      <c r="BS326" s="640"/>
      <c r="BT326" s="642"/>
      <c r="BU326" s="643">
        <f t="shared" si="7"/>
        <v>0</v>
      </c>
      <c r="BV326" s="644">
        <f t="shared" si="8"/>
        <v>0</v>
      </c>
      <c r="BW326" s="776">
        <f t="shared" si="9"/>
        <v>0</v>
      </c>
      <c r="BX326" s="644">
        <f t="shared" si="10"/>
        <v>0</v>
      </c>
      <c r="BY326" s="645"/>
      <c r="BZ326" s="338"/>
      <c r="CA326" s="338"/>
      <c r="CB326" s="338"/>
      <c r="CC326" s="338"/>
      <c r="CD326" s="338"/>
      <c r="CE326" s="338"/>
    </row>
    <row r="327" ht="15.75" customHeight="1">
      <c r="A327" s="821">
        <v>332.0</v>
      </c>
      <c r="B327" s="777"/>
      <c r="C327" s="501"/>
      <c r="D327" s="501"/>
      <c r="E327" s="501"/>
      <c r="F327" s="737"/>
      <c r="G327" s="773">
        <f t="shared" ref="G327:H327" si="332">K327+M327+O327+Q327+S327+U327+W327+Y327+AA327+AC327+AE327+AG327+AI327+AK327+AM327+AO327+AQ327+AS327+AU327+AW327+AY327+BA327+BC327+BE327+BG327+BI327+BK327+BM327+BO327+BQ327+BS327</f>
        <v>0</v>
      </c>
      <c r="H327" s="671">
        <f t="shared" si="332"/>
        <v>0</v>
      </c>
      <c r="I327" s="774">
        <f t="shared" si="6"/>
        <v>0</v>
      </c>
      <c r="J327" s="418"/>
      <c r="K327" s="640"/>
      <c r="L327" s="642"/>
      <c r="M327" s="640"/>
      <c r="N327" s="642"/>
      <c r="O327" s="640"/>
      <c r="P327" s="642"/>
      <c r="Q327" s="640"/>
      <c r="R327" s="642"/>
      <c r="S327" s="640"/>
      <c r="T327" s="642"/>
      <c r="U327" s="640"/>
      <c r="V327" s="642"/>
      <c r="W327" s="640"/>
      <c r="X327" s="642"/>
      <c r="Y327" s="640"/>
      <c r="Z327" s="642"/>
      <c r="AA327" s="640"/>
      <c r="AB327" s="642"/>
      <c r="AC327" s="640"/>
      <c r="AD327" s="642"/>
      <c r="AE327" s="640"/>
      <c r="AF327" s="642"/>
      <c r="AG327" s="640"/>
      <c r="AH327" s="642"/>
      <c r="AI327" s="640"/>
      <c r="AJ327" s="642"/>
      <c r="AK327" s="640"/>
      <c r="AL327" s="642"/>
      <c r="AM327" s="640"/>
      <c r="AN327" s="642"/>
      <c r="AO327" s="640"/>
      <c r="AP327" s="642"/>
      <c r="AQ327" s="640"/>
      <c r="AR327" s="642"/>
      <c r="AS327" s="640"/>
      <c r="AT327" s="642"/>
      <c r="AU327" s="640"/>
      <c r="AV327" s="642"/>
      <c r="AW327" s="640"/>
      <c r="AX327" s="642"/>
      <c r="AY327" s="640"/>
      <c r="AZ327" s="642"/>
      <c r="BA327" s="640"/>
      <c r="BB327" s="642"/>
      <c r="BC327" s="640"/>
      <c r="BD327" s="642"/>
      <c r="BE327" s="640"/>
      <c r="BF327" s="642"/>
      <c r="BG327" s="640"/>
      <c r="BH327" s="642"/>
      <c r="BI327" s="640"/>
      <c r="BJ327" s="642"/>
      <c r="BK327" s="640"/>
      <c r="BL327" s="642"/>
      <c r="BM327" s="640"/>
      <c r="BN327" s="642"/>
      <c r="BO327" s="640"/>
      <c r="BP327" s="642"/>
      <c r="BQ327" s="640"/>
      <c r="BR327" s="642"/>
      <c r="BS327" s="640"/>
      <c r="BT327" s="642"/>
      <c r="BU327" s="643">
        <f t="shared" si="7"/>
        <v>0</v>
      </c>
      <c r="BV327" s="644">
        <f t="shared" si="8"/>
        <v>0</v>
      </c>
      <c r="BW327" s="776">
        <f t="shared" si="9"/>
        <v>0</v>
      </c>
      <c r="BX327" s="644">
        <f t="shared" si="10"/>
        <v>0</v>
      </c>
      <c r="BY327" s="645"/>
      <c r="BZ327" s="338"/>
      <c r="CA327" s="338"/>
      <c r="CB327" s="338"/>
      <c r="CC327" s="338"/>
      <c r="CD327" s="338"/>
      <c r="CE327" s="338"/>
    </row>
    <row r="328" ht="15.75" customHeight="1">
      <c r="A328" s="821">
        <v>333.0</v>
      </c>
      <c r="B328" s="777"/>
      <c r="C328" s="501"/>
      <c r="D328" s="501"/>
      <c r="E328" s="501"/>
      <c r="F328" s="737"/>
      <c r="G328" s="773">
        <f t="shared" ref="G328:H328" si="333">K328+M328+O328+Q328+S328+U328+W328+Y328+AA328+AC328+AE328+AG328+AI328+AK328+AM328+AO328+AQ328+AS328+AU328+AW328+AY328+BA328+BC328+BE328+BG328+BI328+BK328+BM328+BO328+BQ328+BS328</f>
        <v>0</v>
      </c>
      <c r="H328" s="671">
        <f t="shared" si="333"/>
        <v>0</v>
      </c>
      <c r="I328" s="774">
        <f t="shared" si="6"/>
        <v>0</v>
      </c>
      <c r="J328" s="418"/>
      <c r="K328" s="640"/>
      <c r="L328" s="642"/>
      <c r="M328" s="640"/>
      <c r="N328" s="642"/>
      <c r="O328" s="640"/>
      <c r="P328" s="642"/>
      <c r="Q328" s="640"/>
      <c r="R328" s="642"/>
      <c r="S328" s="640"/>
      <c r="T328" s="642"/>
      <c r="U328" s="640"/>
      <c r="V328" s="642"/>
      <c r="W328" s="640"/>
      <c r="X328" s="642"/>
      <c r="Y328" s="640"/>
      <c r="Z328" s="642"/>
      <c r="AA328" s="640"/>
      <c r="AB328" s="642"/>
      <c r="AC328" s="640"/>
      <c r="AD328" s="642"/>
      <c r="AE328" s="640"/>
      <c r="AF328" s="642"/>
      <c r="AG328" s="640"/>
      <c r="AH328" s="642"/>
      <c r="AI328" s="640"/>
      <c r="AJ328" s="642"/>
      <c r="AK328" s="640"/>
      <c r="AL328" s="642"/>
      <c r="AM328" s="640"/>
      <c r="AN328" s="642"/>
      <c r="AO328" s="640"/>
      <c r="AP328" s="642"/>
      <c r="AQ328" s="640"/>
      <c r="AR328" s="642"/>
      <c r="AS328" s="640"/>
      <c r="AT328" s="642"/>
      <c r="AU328" s="640"/>
      <c r="AV328" s="642"/>
      <c r="AW328" s="640"/>
      <c r="AX328" s="642"/>
      <c r="AY328" s="640"/>
      <c r="AZ328" s="642"/>
      <c r="BA328" s="640"/>
      <c r="BB328" s="642"/>
      <c r="BC328" s="640"/>
      <c r="BD328" s="642"/>
      <c r="BE328" s="640"/>
      <c r="BF328" s="642"/>
      <c r="BG328" s="640"/>
      <c r="BH328" s="642"/>
      <c r="BI328" s="640"/>
      <c r="BJ328" s="642"/>
      <c r="BK328" s="640"/>
      <c r="BL328" s="642"/>
      <c r="BM328" s="640"/>
      <c r="BN328" s="642"/>
      <c r="BO328" s="640"/>
      <c r="BP328" s="642"/>
      <c r="BQ328" s="640"/>
      <c r="BR328" s="642"/>
      <c r="BS328" s="640"/>
      <c r="BT328" s="642"/>
      <c r="BU328" s="643">
        <f t="shared" si="7"/>
        <v>0</v>
      </c>
      <c r="BV328" s="644">
        <f t="shared" si="8"/>
        <v>0</v>
      </c>
      <c r="BW328" s="776">
        <f t="shared" si="9"/>
        <v>0</v>
      </c>
      <c r="BX328" s="644">
        <f t="shared" si="10"/>
        <v>0</v>
      </c>
      <c r="BY328" s="645"/>
      <c r="BZ328" s="338"/>
      <c r="CA328" s="338"/>
      <c r="CB328" s="338"/>
      <c r="CC328" s="338"/>
      <c r="CD328" s="338"/>
      <c r="CE328" s="338"/>
    </row>
    <row r="329" ht="15.75" customHeight="1">
      <c r="A329" s="821">
        <v>334.0</v>
      </c>
      <c r="B329" s="777"/>
      <c r="C329" s="501"/>
      <c r="D329" s="501"/>
      <c r="E329" s="501"/>
      <c r="F329" s="737"/>
      <c r="G329" s="773">
        <f t="shared" ref="G329:H329" si="334">K329+M329+O329+Q329+S329+U329+W329+Y329+AA329+AC329+AE329+AG329+AI329+AK329+AM329+AO329+AQ329+AS329+AU329+AW329+AY329+BA329+BC329+BE329+BG329+BI329+BK329+BM329+BO329+BQ329+BS329</f>
        <v>0</v>
      </c>
      <c r="H329" s="671">
        <f t="shared" si="334"/>
        <v>0</v>
      </c>
      <c r="I329" s="774">
        <f t="shared" si="6"/>
        <v>0</v>
      </c>
      <c r="J329" s="418"/>
      <c r="K329" s="640"/>
      <c r="L329" s="642"/>
      <c r="M329" s="640"/>
      <c r="N329" s="642"/>
      <c r="O329" s="640"/>
      <c r="P329" s="642"/>
      <c r="Q329" s="640"/>
      <c r="R329" s="642"/>
      <c r="S329" s="640"/>
      <c r="T329" s="642"/>
      <c r="U329" s="640"/>
      <c r="V329" s="642"/>
      <c r="W329" s="640"/>
      <c r="X329" s="642"/>
      <c r="Y329" s="640"/>
      <c r="Z329" s="642"/>
      <c r="AA329" s="640"/>
      <c r="AB329" s="642"/>
      <c r="AC329" s="640"/>
      <c r="AD329" s="642"/>
      <c r="AE329" s="640"/>
      <c r="AF329" s="642"/>
      <c r="AG329" s="640"/>
      <c r="AH329" s="642"/>
      <c r="AI329" s="640"/>
      <c r="AJ329" s="642"/>
      <c r="AK329" s="640"/>
      <c r="AL329" s="642"/>
      <c r="AM329" s="640"/>
      <c r="AN329" s="642"/>
      <c r="AO329" s="640"/>
      <c r="AP329" s="642"/>
      <c r="AQ329" s="640"/>
      <c r="AR329" s="642"/>
      <c r="AS329" s="640"/>
      <c r="AT329" s="642"/>
      <c r="AU329" s="640"/>
      <c r="AV329" s="642"/>
      <c r="AW329" s="640"/>
      <c r="AX329" s="642"/>
      <c r="AY329" s="640"/>
      <c r="AZ329" s="642"/>
      <c r="BA329" s="640"/>
      <c r="BB329" s="642"/>
      <c r="BC329" s="640"/>
      <c r="BD329" s="642"/>
      <c r="BE329" s="640"/>
      <c r="BF329" s="642"/>
      <c r="BG329" s="640"/>
      <c r="BH329" s="642"/>
      <c r="BI329" s="640"/>
      <c r="BJ329" s="642"/>
      <c r="BK329" s="640"/>
      <c r="BL329" s="642"/>
      <c r="BM329" s="640"/>
      <c r="BN329" s="642"/>
      <c r="BO329" s="640"/>
      <c r="BP329" s="642"/>
      <c r="BQ329" s="640"/>
      <c r="BR329" s="642"/>
      <c r="BS329" s="640"/>
      <c r="BT329" s="642"/>
      <c r="BU329" s="643">
        <f t="shared" si="7"/>
        <v>0</v>
      </c>
      <c r="BV329" s="644">
        <f t="shared" si="8"/>
        <v>0</v>
      </c>
      <c r="BW329" s="776">
        <f t="shared" si="9"/>
        <v>0</v>
      </c>
      <c r="BX329" s="644">
        <f t="shared" si="10"/>
        <v>0</v>
      </c>
      <c r="BY329" s="645"/>
      <c r="BZ329" s="338"/>
      <c r="CA329" s="338"/>
      <c r="CB329" s="338"/>
      <c r="CC329" s="338"/>
      <c r="CD329" s="338"/>
      <c r="CE329" s="338"/>
    </row>
    <row r="330" ht="15.75" customHeight="1">
      <c r="A330" s="821">
        <v>335.0</v>
      </c>
      <c r="B330" s="777"/>
      <c r="C330" s="501"/>
      <c r="D330" s="501"/>
      <c r="E330" s="501"/>
      <c r="F330" s="737"/>
      <c r="G330" s="773">
        <f t="shared" ref="G330:H330" si="335">K330+M330+O330+Q330+S330+U330+W330+Y330+AA330+AC330+AE330+AG330+AI330+AK330+AM330+AO330+AQ330+AS330+AU330+AW330+AY330+BA330+BC330+BE330+BG330+BI330+BK330+BM330+BO330+BQ330+BS330</f>
        <v>0</v>
      </c>
      <c r="H330" s="671">
        <f t="shared" si="335"/>
        <v>0</v>
      </c>
      <c r="I330" s="774">
        <f t="shared" si="6"/>
        <v>0</v>
      </c>
      <c r="J330" s="418"/>
      <c r="K330" s="640"/>
      <c r="L330" s="642"/>
      <c r="M330" s="640"/>
      <c r="N330" s="642"/>
      <c r="O330" s="640"/>
      <c r="P330" s="642"/>
      <c r="Q330" s="640"/>
      <c r="R330" s="642"/>
      <c r="S330" s="640"/>
      <c r="T330" s="642"/>
      <c r="U330" s="640"/>
      <c r="V330" s="642"/>
      <c r="W330" s="640"/>
      <c r="X330" s="642"/>
      <c r="Y330" s="640"/>
      <c r="Z330" s="642"/>
      <c r="AA330" s="640"/>
      <c r="AB330" s="642"/>
      <c r="AC330" s="640"/>
      <c r="AD330" s="642"/>
      <c r="AE330" s="640"/>
      <c r="AF330" s="642"/>
      <c r="AG330" s="640"/>
      <c r="AH330" s="642"/>
      <c r="AI330" s="640"/>
      <c r="AJ330" s="642"/>
      <c r="AK330" s="640"/>
      <c r="AL330" s="642"/>
      <c r="AM330" s="640"/>
      <c r="AN330" s="642"/>
      <c r="AO330" s="640"/>
      <c r="AP330" s="642"/>
      <c r="AQ330" s="640"/>
      <c r="AR330" s="642"/>
      <c r="AS330" s="640"/>
      <c r="AT330" s="642"/>
      <c r="AU330" s="640"/>
      <c r="AV330" s="642"/>
      <c r="AW330" s="640"/>
      <c r="AX330" s="642"/>
      <c r="AY330" s="640"/>
      <c r="AZ330" s="642"/>
      <c r="BA330" s="640"/>
      <c r="BB330" s="642"/>
      <c r="BC330" s="640"/>
      <c r="BD330" s="642"/>
      <c r="BE330" s="640"/>
      <c r="BF330" s="642"/>
      <c r="BG330" s="640"/>
      <c r="BH330" s="642"/>
      <c r="BI330" s="640"/>
      <c r="BJ330" s="642"/>
      <c r="BK330" s="640"/>
      <c r="BL330" s="642"/>
      <c r="BM330" s="640"/>
      <c r="BN330" s="642"/>
      <c r="BO330" s="640"/>
      <c r="BP330" s="642"/>
      <c r="BQ330" s="640"/>
      <c r="BR330" s="642"/>
      <c r="BS330" s="640"/>
      <c r="BT330" s="642"/>
      <c r="BU330" s="643">
        <f t="shared" si="7"/>
        <v>0</v>
      </c>
      <c r="BV330" s="644">
        <f t="shared" si="8"/>
        <v>0</v>
      </c>
      <c r="BW330" s="776">
        <f t="shared" si="9"/>
        <v>0</v>
      </c>
      <c r="BX330" s="644">
        <f t="shared" si="10"/>
        <v>0</v>
      </c>
      <c r="BY330" s="645"/>
      <c r="BZ330" s="338"/>
      <c r="CA330" s="338"/>
      <c r="CB330" s="338"/>
      <c r="CC330" s="338"/>
      <c r="CD330" s="338"/>
      <c r="CE330" s="338"/>
    </row>
    <row r="331" ht="15.75" customHeight="1">
      <c r="A331" s="821">
        <v>336.0</v>
      </c>
      <c r="B331" s="777"/>
      <c r="C331" s="501"/>
      <c r="D331" s="501"/>
      <c r="E331" s="501"/>
      <c r="F331" s="737"/>
      <c r="G331" s="773">
        <f t="shared" ref="G331:H331" si="336">K331+M331+O331+Q331+S331+U331+W331+Y331+AA331+AC331+AE331+AG331+AI331+AK331+AM331+AO331+AQ331+AS331+AU331+AW331+AY331+BA331+BC331+BE331+BG331+BI331+BK331+BM331+BO331+BQ331+BS331</f>
        <v>0</v>
      </c>
      <c r="H331" s="671">
        <f t="shared" si="336"/>
        <v>0</v>
      </c>
      <c r="I331" s="774">
        <f t="shared" si="6"/>
        <v>0</v>
      </c>
      <c r="J331" s="418"/>
      <c r="K331" s="640"/>
      <c r="L331" s="642"/>
      <c r="M331" s="640"/>
      <c r="N331" s="642"/>
      <c r="O331" s="640"/>
      <c r="P331" s="642"/>
      <c r="Q331" s="640"/>
      <c r="R331" s="642"/>
      <c r="S331" s="640"/>
      <c r="T331" s="642"/>
      <c r="U331" s="640"/>
      <c r="V331" s="642"/>
      <c r="W331" s="640"/>
      <c r="X331" s="642"/>
      <c r="Y331" s="640"/>
      <c r="Z331" s="642"/>
      <c r="AA331" s="640"/>
      <c r="AB331" s="642"/>
      <c r="AC331" s="640"/>
      <c r="AD331" s="642"/>
      <c r="AE331" s="640"/>
      <c r="AF331" s="642"/>
      <c r="AG331" s="640"/>
      <c r="AH331" s="642"/>
      <c r="AI331" s="640"/>
      <c r="AJ331" s="642"/>
      <c r="AK331" s="640"/>
      <c r="AL331" s="642"/>
      <c r="AM331" s="640"/>
      <c r="AN331" s="642"/>
      <c r="AO331" s="640"/>
      <c r="AP331" s="642"/>
      <c r="AQ331" s="640"/>
      <c r="AR331" s="642"/>
      <c r="AS331" s="640"/>
      <c r="AT331" s="642"/>
      <c r="AU331" s="640"/>
      <c r="AV331" s="642"/>
      <c r="AW331" s="640"/>
      <c r="AX331" s="642"/>
      <c r="AY331" s="640"/>
      <c r="AZ331" s="642"/>
      <c r="BA331" s="640"/>
      <c r="BB331" s="642"/>
      <c r="BC331" s="640"/>
      <c r="BD331" s="642"/>
      <c r="BE331" s="640"/>
      <c r="BF331" s="642"/>
      <c r="BG331" s="640"/>
      <c r="BH331" s="642"/>
      <c r="BI331" s="640"/>
      <c r="BJ331" s="642"/>
      <c r="BK331" s="640"/>
      <c r="BL331" s="642"/>
      <c r="BM331" s="640"/>
      <c r="BN331" s="642"/>
      <c r="BO331" s="640"/>
      <c r="BP331" s="642"/>
      <c r="BQ331" s="640"/>
      <c r="BR331" s="642"/>
      <c r="BS331" s="640"/>
      <c r="BT331" s="642"/>
      <c r="BU331" s="643">
        <f t="shared" si="7"/>
        <v>0</v>
      </c>
      <c r="BV331" s="644">
        <f t="shared" si="8"/>
        <v>0</v>
      </c>
      <c r="BW331" s="776">
        <f t="shared" si="9"/>
        <v>0</v>
      </c>
      <c r="BX331" s="644">
        <f t="shared" si="10"/>
        <v>0</v>
      </c>
      <c r="BY331" s="645"/>
      <c r="BZ331" s="338"/>
      <c r="CA331" s="338"/>
      <c r="CB331" s="338"/>
      <c r="CC331" s="338"/>
      <c r="CD331" s="338"/>
      <c r="CE331" s="338"/>
    </row>
    <row r="332" ht="15.75" customHeight="1">
      <c r="A332" s="821">
        <v>337.0</v>
      </c>
      <c r="B332" s="777"/>
      <c r="C332" s="501"/>
      <c r="D332" s="501"/>
      <c r="E332" s="501"/>
      <c r="F332" s="737"/>
      <c r="G332" s="773">
        <f t="shared" ref="G332:H332" si="337">K332+M332+O332+Q332+S332+U332+W332+Y332+AA332+AC332+AE332+AG332+AI332+AK332+AM332+AO332+AQ332+AS332+AU332+AW332+AY332+BA332+BC332+BE332+BG332+BI332+BK332+BM332+BO332+BQ332+BS332</f>
        <v>0</v>
      </c>
      <c r="H332" s="671">
        <f t="shared" si="337"/>
        <v>0</v>
      </c>
      <c r="I332" s="774">
        <f t="shared" si="6"/>
        <v>0</v>
      </c>
      <c r="J332" s="418"/>
      <c r="K332" s="640"/>
      <c r="L332" s="642"/>
      <c r="M332" s="640"/>
      <c r="N332" s="642"/>
      <c r="O332" s="640"/>
      <c r="P332" s="642"/>
      <c r="Q332" s="640"/>
      <c r="R332" s="642"/>
      <c r="S332" s="640"/>
      <c r="T332" s="642"/>
      <c r="U332" s="640"/>
      <c r="V332" s="642"/>
      <c r="W332" s="640"/>
      <c r="X332" s="642"/>
      <c r="Y332" s="640"/>
      <c r="Z332" s="642"/>
      <c r="AA332" s="640"/>
      <c r="AB332" s="642"/>
      <c r="AC332" s="640"/>
      <c r="AD332" s="642"/>
      <c r="AE332" s="640"/>
      <c r="AF332" s="642"/>
      <c r="AG332" s="640"/>
      <c r="AH332" s="642"/>
      <c r="AI332" s="640"/>
      <c r="AJ332" s="642"/>
      <c r="AK332" s="640"/>
      <c r="AL332" s="642"/>
      <c r="AM332" s="640"/>
      <c r="AN332" s="642"/>
      <c r="AO332" s="640"/>
      <c r="AP332" s="642"/>
      <c r="AQ332" s="640"/>
      <c r="AR332" s="642"/>
      <c r="AS332" s="640"/>
      <c r="AT332" s="642"/>
      <c r="AU332" s="640"/>
      <c r="AV332" s="642"/>
      <c r="AW332" s="640"/>
      <c r="AX332" s="642"/>
      <c r="AY332" s="640"/>
      <c r="AZ332" s="642"/>
      <c r="BA332" s="640"/>
      <c r="BB332" s="642"/>
      <c r="BC332" s="640"/>
      <c r="BD332" s="642"/>
      <c r="BE332" s="640"/>
      <c r="BF332" s="642"/>
      <c r="BG332" s="640"/>
      <c r="BH332" s="642"/>
      <c r="BI332" s="640"/>
      <c r="BJ332" s="642"/>
      <c r="BK332" s="640"/>
      <c r="BL332" s="642"/>
      <c r="BM332" s="640"/>
      <c r="BN332" s="642"/>
      <c r="BO332" s="640"/>
      <c r="BP332" s="642"/>
      <c r="BQ332" s="640"/>
      <c r="BR332" s="642"/>
      <c r="BS332" s="640"/>
      <c r="BT332" s="642"/>
      <c r="BU332" s="643">
        <f t="shared" si="7"/>
        <v>0</v>
      </c>
      <c r="BV332" s="644">
        <f t="shared" si="8"/>
        <v>0</v>
      </c>
      <c r="BW332" s="776">
        <f t="shared" si="9"/>
        <v>0</v>
      </c>
      <c r="BX332" s="644">
        <f t="shared" si="10"/>
        <v>0</v>
      </c>
      <c r="BY332" s="645"/>
      <c r="BZ332" s="338"/>
      <c r="CA332" s="338"/>
      <c r="CB332" s="338"/>
      <c r="CC332" s="338"/>
      <c r="CD332" s="338"/>
      <c r="CE332" s="338"/>
    </row>
    <row r="333" ht="15.75" customHeight="1">
      <c r="A333" s="821">
        <v>338.0</v>
      </c>
      <c r="B333" s="777"/>
      <c r="C333" s="501"/>
      <c r="D333" s="501"/>
      <c r="E333" s="501"/>
      <c r="F333" s="737"/>
      <c r="G333" s="773">
        <f t="shared" ref="G333:H333" si="338">K333+M333+O333+Q333+S333+U333+W333+Y333+AA333+AC333+AE333+AG333+AI333+AK333+AM333+AO333+AQ333+AS333+AU333+AW333+AY333+BA333+BC333+BE333+BG333+BI333+BK333+BM333+BO333+BQ333+BS333</f>
        <v>0</v>
      </c>
      <c r="H333" s="671">
        <f t="shared" si="338"/>
        <v>0</v>
      </c>
      <c r="I333" s="774">
        <f t="shared" si="6"/>
        <v>0</v>
      </c>
      <c r="J333" s="418"/>
      <c r="K333" s="640"/>
      <c r="L333" s="642"/>
      <c r="M333" s="640"/>
      <c r="N333" s="642"/>
      <c r="O333" s="640"/>
      <c r="P333" s="642"/>
      <c r="Q333" s="640"/>
      <c r="R333" s="642"/>
      <c r="S333" s="640"/>
      <c r="T333" s="642"/>
      <c r="U333" s="640"/>
      <c r="V333" s="642"/>
      <c r="W333" s="640"/>
      <c r="X333" s="642"/>
      <c r="Y333" s="640"/>
      <c r="Z333" s="642"/>
      <c r="AA333" s="640"/>
      <c r="AB333" s="642"/>
      <c r="AC333" s="640"/>
      <c r="AD333" s="642"/>
      <c r="AE333" s="640"/>
      <c r="AF333" s="642"/>
      <c r="AG333" s="640"/>
      <c r="AH333" s="642"/>
      <c r="AI333" s="640"/>
      <c r="AJ333" s="642"/>
      <c r="AK333" s="640"/>
      <c r="AL333" s="642"/>
      <c r="AM333" s="640"/>
      <c r="AN333" s="642"/>
      <c r="AO333" s="640"/>
      <c r="AP333" s="642"/>
      <c r="AQ333" s="640"/>
      <c r="AR333" s="642"/>
      <c r="AS333" s="640"/>
      <c r="AT333" s="642"/>
      <c r="AU333" s="640"/>
      <c r="AV333" s="642"/>
      <c r="AW333" s="640"/>
      <c r="AX333" s="642"/>
      <c r="AY333" s="640"/>
      <c r="AZ333" s="642"/>
      <c r="BA333" s="640"/>
      <c r="BB333" s="642"/>
      <c r="BC333" s="640"/>
      <c r="BD333" s="642"/>
      <c r="BE333" s="640"/>
      <c r="BF333" s="642"/>
      <c r="BG333" s="640"/>
      <c r="BH333" s="642"/>
      <c r="BI333" s="640"/>
      <c r="BJ333" s="642"/>
      <c r="BK333" s="640"/>
      <c r="BL333" s="642"/>
      <c r="BM333" s="640"/>
      <c r="BN333" s="642"/>
      <c r="BO333" s="640"/>
      <c r="BP333" s="642"/>
      <c r="BQ333" s="640"/>
      <c r="BR333" s="642"/>
      <c r="BS333" s="640"/>
      <c r="BT333" s="642"/>
      <c r="BU333" s="643">
        <f t="shared" si="7"/>
        <v>0</v>
      </c>
      <c r="BV333" s="644">
        <f t="shared" si="8"/>
        <v>0</v>
      </c>
      <c r="BW333" s="776">
        <f t="shared" si="9"/>
        <v>0</v>
      </c>
      <c r="BX333" s="644">
        <f t="shared" si="10"/>
        <v>0</v>
      </c>
      <c r="BY333" s="645"/>
      <c r="BZ333" s="338"/>
      <c r="CA333" s="338"/>
      <c r="CB333" s="338"/>
      <c r="CC333" s="338"/>
      <c r="CD333" s="338"/>
      <c r="CE333" s="338"/>
    </row>
    <row r="334" ht="15.75" customHeight="1">
      <c r="A334" s="821">
        <v>339.0</v>
      </c>
      <c r="B334" s="777"/>
      <c r="C334" s="501"/>
      <c r="D334" s="501"/>
      <c r="E334" s="501"/>
      <c r="F334" s="737"/>
      <c r="G334" s="773">
        <f t="shared" ref="G334:H334" si="339">K334+M334+O334+Q334+S334+U334+W334+Y334+AA334+AC334+AE334+AG334+AI334+AK334+AM334+AO334+AQ334+AS334+AU334+AW334+AY334+BA334+BC334+BE334+BG334+BI334+BK334+BM334+BO334+BQ334+BS334</f>
        <v>0</v>
      </c>
      <c r="H334" s="671">
        <f t="shared" si="339"/>
        <v>0</v>
      </c>
      <c r="I334" s="774">
        <f t="shared" si="6"/>
        <v>0</v>
      </c>
      <c r="J334" s="418"/>
      <c r="K334" s="640"/>
      <c r="L334" s="642"/>
      <c r="M334" s="640"/>
      <c r="N334" s="642"/>
      <c r="O334" s="640"/>
      <c r="P334" s="642"/>
      <c r="Q334" s="640"/>
      <c r="R334" s="642"/>
      <c r="S334" s="640"/>
      <c r="T334" s="642"/>
      <c r="U334" s="640"/>
      <c r="V334" s="642"/>
      <c r="W334" s="640"/>
      <c r="X334" s="642"/>
      <c r="Y334" s="640"/>
      <c r="Z334" s="642"/>
      <c r="AA334" s="640"/>
      <c r="AB334" s="642"/>
      <c r="AC334" s="640"/>
      <c r="AD334" s="642"/>
      <c r="AE334" s="640"/>
      <c r="AF334" s="642"/>
      <c r="AG334" s="640"/>
      <c r="AH334" s="642"/>
      <c r="AI334" s="640"/>
      <c r="AJ334" s="642"/>
      <c r="AK334" s="640"/>
      <c r="AL334" s="642"/>
      <c r="AM334" s="640"/>
      <c r="AN334" s="642"/>
      <c r="AO334" s="640"/>
      <c r="AP334" s="642"/>
      <c r="AQ334" s="640"/>
      <c r="AR334" s="642"/>
      <c r="AS334" s="640"/>
      <c r="AT334" s="642"/>
      <c r="AU334" s="640"/>
      <c r="AV334" s="642"/>
      <c r="AW334" s="640"/>
      <c r="AX334" s="642"/>
      <c r="AY334" s="640"/>
      <c r="AZ334" s="642"/>
      <c r="BA334" s="640"/>
      <c r="BB334" s="642"/>
      <c r="BC334" s="640"/>
      <c r="BD334" s="642"/>
      <c r="BE334" s="640"/>
      <c r="BF334" s="642"/>
      <c r="BG334" s="640"/>
      <c r="BH334" s="642"/>
      <c r="BI334" s="640"/>
      <c r="BJ334" s="642"/>
      <c r="BK334" s="640"/>
      <c r="BL334" s="642"/>
      <c r="BM334" s="640"/>
      <c r="BN334" s="642"/>
      <c r="BO334" s="640"/>
      <c r="BP334" s="642"/>
      <c r="BQ334" s="640"/>
      <c r="BR334" s="642"/>
      <c r="BS334" s="640"/>
      <c r="BT334" s="642"/>
      <c r="BU334" s="643">
        <f t="shared" si="7"/>
        <v>0</v>
      </c>
      <c r="BV334" s="644">
        <f t="shared" si="8"/>
        <v>0</v>
      </c>
      <c r="BW334" s="776">
        <f t="shared" si="9"/>
        <v>0</v>
      </c>
      <c r="BX334" s="644">
        <f t="shared" si="10"/>
        <v>0</v>
      </c>
      <c r="BY334" s="645"/>
      <c r="BZ334" s="338"/>
      <c r="CA334" s="338"/>
      <c r="CB334" s="338"/>
      <c r="CC334" s="338"/>
      <c r="CD334" s="338"/>
      <c r="CE334" s="338"/>
    </row>
    <row r="335" ht="15.75" customHeight="1">
      <c r="A335" s="821">
        <v>340.0</v>
      </c>
      <c r="B335" s="777"/>
      <c r="C335" s="501"/>
      <c r="D335" s="501"/>
      <c r="E335" s="501"/>
      <c r="F335" s="737"/>
      <c r="G335" s="773">
        <f t="shared" ref="G335:H335" si="340">K335+M335+O335+Q335+S335+U335+W335+Y335+AA335+AC335+AE335+AG335+AI335+AK335+AM335+AO335+AQ335+AS335+AU335+AW335+AY335+BA335+BC335+BE335+BG335+BI335+BK335+BM335+BO335+BQ335+BS335</f>
        <v>0</v>
      </c>
      <c r="H335" s="671">
        <f t="shared" si="340"/>
        <v>0</v>
      </c>
      <c r="I335" s="774">
        <f t="shared" si="6"/>
        <v>0</v>
      </c>
      <c r="J335" s="418"/>
      <c r="K335" s="640"/>
      <c r="L335" s="642"/>
      <c r="M335" s="640"/>
      <c r="N335" s="642"/>
      <c r="O335" s="640"/>
      <c r="P335" s="642"/>
      <c r="Q335" s="640"/>
      <c r="R335" s="642"/>
      <c r="S335" s="640"/>
      <c r="T335" s="642"/>
      <c r="U335" s="640"/>
      <c r="V335" s="642"/>
      <c r="W335" s="640"/>
      <c r="X335" s="642"/>
      <c r="Y335" s="640"/>
      <c r="Z335" s="642"/>
      <c r="AA335" s="640"/>
      <c r="AB335" s="642"/>
      <c r="AC335" s="640"/>
      <c r="AD335" s="642"/>
      <c r="AE335" s="640"/>
      <c r="AF335" s="642"/>
      <c r="AG335" s="640"/>
      <c r="AH335" s="642"/>
      <c r="AI335" s="640"/>
      <c r="AJ335" s="642"/>
      <c r="AK335" s="640"/>
      <c r="AL335" s="642"/>
      <c r="AM335" s="640"/>
      <c r="AN335" s="642"/>
      <c r="AO335" s="640"/>
      <c r="AP335" s="642"/>
      <c r="AQ335" s="640"/>
      <c r="AR335" s="642"/>
      <c r="AS335" s="640"/>
      <c r="AT335" s="642"/>
      <c r="AU335" s="640"/>
      <c r="AV335" s="642"/>
      <c r="AW335" s="640"/>
      <c r="AX335" s="642"/>
      <c r="AY335" s="640"/>
      <c r="AZ335" s="642"/>
      <c r="BA335" s="640"/>
      <c r="BB335" s="642"/>
      <c r="BC335" s="640"/>
      <c r="BD335" s="642"/>
      <c r="BE335" s="640"/>
      <c r="BF335" s="642"/>
      <c r="BG335" s="640"/>
      <c r="BH335" s="642"/>
      <c r="BI335" s="640"/>
      <c r="BJ335" s="642"/>
      <c r="BK335" s="640"/>
      <c r="BL335" s="642"/>
      <c r="BM335" s="640"/>
      <c r="BN335" s="642"/>
      <c r="BO335" s="640"/>
      <c r="BP335" s="642"/>
      <c r="BQ335" s="640"/>
      <c r="BR335" s="642"/>
      <c r="BS335" s="640"/>
      <c r="BT335" s="642"/>
      <c r="BU335" s="643">
        <f t="shared" si="7"/>
        <v>0</v>
      </c>
      <c r="BV335" s="644">
        <f t="shared" si="8"/>
        <v>0</v>
      </c>
      <c r="BW335" s="776">
        <f t="shared" si="9"/>
        <v>0</v>
      </c>
      <c r="BX335" s="644">
        <f t="shared" si="10"/>
        <v>0</v>
      </c>
      <c r="BY335" s="645"/>
      <c r="BZ335" s="338"/>
      <c r="CA335" s="338"/>
      <c r="CB335" s="338"/>
      <c r="CC335" s="338"/>
      <c r="CD335" s="338"/>
      <c r="CE335" s="338"/>
    </row>
    <row r="336" ht="15.75" customHeight="1">
      <c r="A336" s="821">
        <v>341.0</v>
      </c>
      <c r="B336" s="777"/>
      <c r="C336" s="501"/>
      <c r="D336" s="501"/>
      <c r="E336" s="501"/>
      <c r="F336" s="737"/>
      <c r="G336" s="773">
        <f t="shared" ref="G336:H336" si="341">K336+M336+O336+Q336+S336+U336+W336+Y336+AA336+AC336+AE336+AG336+AI336+AK336+AM336+AO336+AQ336+AS336+AU336+AW336+AY336+BA336+BC336+BE336+BG336+BI336+BK336+BM336+BO336+BQ336+BS336</f>
        <v>0</v>
      </c>
      <c r="H336" s="671">
        <f t="shared" si="341"/>
        <v>0</v>
      </c>
      <c r="I336" s="774">
        <f t="shared" si="6"/>
        <v>0</v>
      </c>
      <c r="J336" s="418"/>
      <c r="K336" s="640"/>
      <c r="L336" s="642"/>
      <c r="M336" s="640"/>
      <c r="N336" s="642"/>
      <c r="O336" s="640"/>
      <c r="P336" s="642"/>
      <c r="Q336" s="640"/>
      <c r="R336" s="642"/>
      <c r="S336" s="640"/>
      <c r="T336" s="642"/>
      <c r="U336" s="640"/>
      <c r="V336" s="642"/>
      <c r="W336" s="640"/>
      <c r="X336" s="642"/>
      <c r="Y336" s="640"/>
      <c r="Z336" s="642"/>
      <c r="AA336" s="640"/>
      <c r="AB336" s="642"/>
      <c r="AC336" s="640"/>
      <c r="AD336" s="642"/>
      <c r="AE336" s="640"/>
      <c r="AF336" s="642"/>
      <c r="AG336" s="640"/>
      <c r="AH336" s="642"/>
      <c r="AI336" s="640"/>
      <c r="AJ336" s="642"/>
      <c r="AK336" s="640"/>
      <c r="AL336" s="642"/>
      <c r="AM336" s="640"/>
      <c r="AN336" s="642"/>
      <c r="AO336" s="640"/>
      <c r="AP336" s="642"/>
      <c r="AQ336" s="640"/>
      <c r="AR336" s="642"/>
      <c r="AS336" s="640"/>
      <c r="AT336" s="642"/>
      <c r="AU336" s="640"/>
      <c r="AV336" s="642"/>
      <c r="AW336" s="640"/>
      <c r="AX336" s="642"/>
      <c r="AY336" s="640"/>
      <c r="AZ336" s="642"/>
      <c r="BA336" s="640"/>
      <c r="BB336" s="642"/>
      <c r="BC336" s="640"/>
      <c r="BD336" s="642"/>
      <c r="BE336" s="640"/>
      <c r="BF336" s="642"/>
      <c r="BG336" s="640"/>
      <c r="BH336" s="642"/>
      <c r="BI336" s="640"/>
      <c r="BJ336" s="642"/>
      <c r="BK336" s="640"/>
      <c r="BL336" s="642"/>
      <c r="BM336" s="640"/>
      <c r="BN336" s="642"/>
      <c r="BO336" s="640"/>
      <c r="BP336" s="642"/>
      <c r="BQ336" s="640"/>
      <c r="BR336" s="642"/>
      <c r="BS336" s="640"/>
      <c r="BT336" s="642"/>
      <c r="BU336" s="643">
        <f t="shared" si="7"/>
        <v>0</v>
      </c>
      <c r="BV336" s="644">
        <f t="shared" si="8"/>
        <v>0</v>
      </c>
      <c r="BW336" s="776">
        <f t="shared" si="9"/>
        <v>0</v>
      </c>
      <c r="BX336" s="644">
        <f t="shared" si="10"/>
        <v>0</v>
      </c>
      <c r="BY336" s="645"/>
      <c r="BZ336" s="338"/>
      <c r="CA336" s="338"/>
      <c r="CB336" s="338"/>
      <c r="CC336" s="338"/>
      <c r="CD336" s="338"/>
      <c r="CE336" s="338"/>
    </row>
    <row r="337" ht="15.75" customHeight="1">
      <c r="A337" s="821">
        <v>342.0</v>
      </c>
      <c r="B337" s="777"/>
      <c r="C337" s="501"/>
      <c r="D337" s="501"/>
      <c r="E337" s="501"/>
      <c r="F337" s="737"/>
      <c r="G337" s="773">
        <f t="shared" ref="G337:H337" si="342">K337+M337+O337+Q337+S337+U337+W337+Y337+AA337+AC337+AE337+AG337+AI337+AK337+AM337+AO337+AQ337+AS337+AU337+AW337+AY337+BA337+BC337+BE337+BG337+BI337+BK337+BM337+BO337+BQ337+BS337</f>
        <v>0</v>
      </c>
      <c r="H337" s="671">
        <f t="shared" si="342"/>
        <v>0</v>
      </c>
      <c r="I337" s="774">
        <f t="shared" si="6"/>
        <v>0</v>
      </c>
      <c r="J337" s="418"/>
      <c r="K337" s="640"/>
      <c r="L337" s="642"/>
      <c r="M337" s="640"/>
      <c r="N337" s="642"/>
      <c r="O337" s="640"/>
      <c r="P337" s="642"/>
      <c r="Q337" s="640"/>
      <c r="R337" s="642"/>
      <c r="S337" s="640"/>
      <c r="T337" s="642"/>
      <c r="U337" s="640"/>
      <c r="V337" s="642"/>
      <c r="W337" s="640"/>
      <c r="X337" s="642"/>
      <c r="Y337" s="640"/>
      <c r="Z337" s="642"/>
      <c r="AA337" s="640"/>
      <c r="AB337" s="642"/>
      <c r="AC337" s="640"/>
      <c r="AD337" s="642"/>
      <c r="AE337" s="640"/>
      <c r="AF337" s="642"/>
      <c r="AG337" s="640"/>
      <c r="AH337" s="642"/>
      <c r="AI337" s="640"/>
      <c r="AJ337" s="642"/>
      <c r="AK337" s="640"/>
      <c r="AL337" s="642"/>
      <c r="AM337" s="640"/>
      <c r="AN337" s="642"/>
      <c r="AO337" s="640"/>
      <c r="AP337" s="642"/>
      <c r="AQ337" s="640"/>
      <c r="AR337" s="642"/>
      <c r="AS337" s="640"/>
      <c r="AT337" s="642"/>
      <c r="AU337" s="640"/>
      <c r="AV337" s="642"/>
      <c r="AW337" s="640"/>
      <c r="AX337" s="642"/>
      <c r="AY337" s="640"/>
      <c r="AZ337" s="642"/>
      <c r="BA337" s="640"/>
      <c r="BB337" s="642"/>
      <c r="BC337" s="640"/>
      <c r="BD337" s="642"/>
      <c r="BE337" s="640"/>
      <c r="BF337" s="642"/>
      <c r="BG337" s="640"/>
      <c r="BH337" s="642"/>
      <c r="BI337" s="640"/>
      <c r="BJ337" s="642"/>
      <c r="BK337" s="640"/>
      <c r="BL337" s="642"/>
      <c r="BM337" s="640"/>
      <c r="BN337" s="642"/>
      <c r="BO337" s="640"/>
      <c r="BP337" s="642"/>
      <c r="BQ337" s="640"/>
      <c r="BR337" s="642"/>
      <c r="BS337" s="640"/>
      <c r="BT337" s="642"/>
      <c r="BU337" s="643">
        <f t="shared" si="7"/>
        <v>0</v>
      </c>
      <c r="BV337" s="644">
        <f t="shared" si="8"/>
        <v>0</v>
      </c>
      <c r="BW337" s="776">
        <f t="shared" si="9"/>
        <v>0</v>
      </c>
      <c r="BX337" s="644">
        <f t="shared" si="10"/>
        <v>0</v>
      </c>
      <c r="BY337" s="645"/>
      <c r="BZ337" s="338"/>
      <c r="CA337" s="338"/>
      <c r="CB337" s="338"/>
      <c r="CC337" s="338"/>
      <c r="CD337" s="338"/>
      <c r="CE337" s="338"/>
    </row>
    <row r="338" ht="15.75" customHeight="1">
      <c r="A338" s="821">
        <v>343.0</v>
      </c>
      <c r="B338" s="777"/>
      <c r="C338" s="501"/>
      <c r="D338" s="501"/>
      <c r="E338" s="501"/>
      <c r="F338" s="737"/>
      <c r="G338" s="773">
        <f t="shared" ref="G338:H338" si="343">K338+M338+O338+Q338+S338+U338+W338+Y338+AA338+AC338+AE338+AG338+AI338+AK338+AM338+AO338+AQ338+AS338+AU338+AW338+AY338+BA338+BC338+BE338+BG338+BI338+BK338+BM338+BO338+BQ338+BS338</f>
        <v>0</v>
      </c>
      <c r="H338" s="671">
        <f t="shared" si="343"/>
        <v>0</v>
      </c>
      <c r="I338" s="774">
        <f t="shared" si="6"/>
        <v>0</v>
      </c>
      <c r="J338" s="418"/>
      <c r="K338" s="640"/>
      <c r="L338" s="642"/>
      <c r="M338" s="640"/>
      <c r="N338" s="642"/>
      <c r="O338" s="640"/>
      <c r="P338" s="642"/>
      <c r="Q338" s="640"/>
      <c r="R338" s="642"/>
      <c r="S338" s="640"/>
      <c r="T338" s="642"/>
      <c r="U338" s="640"/>
      <c r="V338" s="642"/>
      <c r="W338" s="640"/>
      <c r="X338" s="642"/>
      <c r="Y338" s="640"/>
      <c r="Z338" s="642"/>
      <c r="AA338" s="640"/>
      <c r="AB338" s="642"/>
      <c r="AC338" s="640"/>
      <c r="AD338" s="642"/>
      <c r="AE338" s="640"/>
      <c r="AF338" s="642"/>
      <c r="AG338" s="640"/>
      <c r="AH338" s="642"/>
      <c r="AI338" s="640"/>
      <c r="AJ338" s="642"/>
      <c r="AK338" s="640"/>
      <c r="AL338" s="642"/>
      <c r="AM338" s="640"/>
      <c r="AN338" s="642"/>
      <c r="AO338" s="640"/>
      <c r="AP338" s="642"/>
      <c r="AQ338" s="640"/>
      <c r="AR338" s="642"/>
      <c r="AS338" s="640"/>
      <c r="AT338" s="642"/>
      <c r="AU338" s="640"/>
      <c r="AV338" s="642"/>
      <c r="AW338" s="640"/>
      <c r="AX338" s="642"/>
      <c r="AY338" s="640"/>
      <c r="AZ338" s="642"/>
      <c r="BA338" s="640"/>
      <c r="BB338" s="642"/>
      <c r="BC338" s="640"/>
      <c r="BD338" s="642"/>
      <c r="BE338" s="640"/>
      <c r="BF338" s="642"/>
      <c r="BG338" s="640"/>
      <c r="BH338" s="642"/>
      <c r="BI338" s="640"/>
      <c r="BJ338" s="642"/>
      <c r="BK338" s="640"/>
      <c r="BL338" s="642"/>
      <c r="BM338" s="640"/>
      <c r="BN338" s="642"/>
      <c r="BO338" s="640"/>
      <c r="BP338" s="642"/>
      <c r="BQ338" s="640"/>
      <c r="BR338" s="642"/>
      <c r="BS338" s="640"/>
      <c r="BT338" s="642"/>
      <c r="BU338" s="643">
        <f t="shared" si="7"/>
        <v>0</v>
      </c>
      <c r="BV338" s="644">
        <f t="shared" si="8"/>
        <v>0</v>
      </c>
      <c r="BW338" s="776">
        <f t="shared" si="9"/>
        <v>0</v>
      </c>
      <c r="BX338" s="644">
        <f t="shared" si="10"/>
        <v>0</v>
      </c>
      <c r="BY338" s="645"/>
      <c r="BZ338" s="338"/>
      <c r="CA338" s="338"/>
      <c r="CB338" s="338"/>
      <c r="CC338" s="338"/>
      <c r="CD338" s="338"/>
      <c r="CE338" s="338"/>
    </row>
    <row r="339" ht="15.75" customHeight="1">
      <c r="A339" s="821">
        <v>344.0</v>
      </c>
      <c r="B339" s="777"/>
      <c r="C339" s="501"/>
      <c r="D339" s="501"/>
      <c r="E339" s="501"/>
      <c r="F339" s="737"/>
      <c r="G339" s="773">
        <f t="shared" ref="G339:H339" si="344">K339+M339+O339+Q339+S339+U339+W339+Y339+AA339+AC339+AE339+AG339+AI339+AK339+AM339+AO339+AQ339+AS339+AU339+AW339+AY339+BA339+BC339+BE339+BG339+BI339+BK339+BM339+BO339+BQ339+BS339</f>
        <v>0</v>
      </c>
      <c r="H339" s="671">
        <f t="shared" si="344"/>
        <v>0</v>
      </c>
      <c r="I339" s="774">
        <f t="shared" si="6"/>
        <v>0</v>
      </c>
      <c r="J339" s="418"/>
      <c r="K339" s="640"/>
      <c r="L339" s="642"/>
      <c r="M339" s="640"/>
      <c r="N339" s="642"/>
      <c r="O339" s="640"/>
      <c r="P339" s="642"/>
      <c r="Q339" s="640"/>
      <c r="R339" s="642"/>
      <c r="S339" s="640"/>
      <c r="T339" s="642"/>
      <c r="U339" s="640"/>
      <c r="V339" s="642"/>
      <c r="W339" s="640"/>
      <c r="X339" s="642"/>
      <c r="Y339" s="640"/>
      <c r="Z339" s="642"/>
      <c r="AA339" s="640"/>
      <c r="AB339" s="642"/>
      <c r="AC339" s="640"/>
      <c r="AD339" s="642"/>
      <c r="AE339" s="640"/>
      <c r="AF339" s="642"/>
      <c r="AG339" s="640"/>
      <c r="AH339" s="642"/>
      <c r="AI339" s="640"/>
      <c r="AJ339" s="642"/>
      <c r="AK339" s="640"/>
      <c r="AL339" s="642"/>
      <c r="AM339" s="640"/>
      <c r="AN339" s="642"/>
      <c r="AO339" s="640"/>
      <c r="AP339" s="642"/>
      <c r="AQ339" s="640"/>
      <c r="AR339" s="642"/>
      <c r="AS339" s="640"/>
      <c r="AT339" s="642"/>
      <c r="AU339" s="640"/>
      <c r="AV339" s="642"/>
      <c r="AW339" s="640"/>
      <c r="AX339" s="642"/>
      <c r="AY339" s="640"/>
      <c r="AZ339" s="642"/>
      <c r="BA339" s="640"/>
      <c r="BB339" s="642"/>
      <c r="BC339" s="640"/>
      <c r="BD339" s="642"/>
      <c r="BE339" s="640"/>
      <c r="BF339" s="642"/>
      <c r="BG339" s="640"/>
      <c r="BH339" s="642"/>
      <c r="BI339" s="640"/>
      <c r="BJ339" s="642"/>
      <c r="BK339" s="640"/>
      <c r="BL339" s="642"/>
      <c r="BM339" s="640"/>
      <c r="BN339" s="642"/>
      <c r="BO339" s="640"/>
      <c r="BP339" s="642"/>
      <c r="BQ339" s="640"/>
      <c r="BR339" s="642"/>
      <c r="BS339" s="640"/>
      <c r="BT339" s="642"/>
      <c r="BU339" s="643">
        <f t="shared" si="7"/>
        <v>0</v>
      </c>
      <c r="BV339" s="644">
        <f t="shared" si="8"/>
        <v>0</v>
      </c>
      <c r="BW339" s="776">
        <f t="shared" si="9"/>
        <v>0</v>
      </c>
      <c r="BX339" s="644">
        <f t="shared" si="10"/>
        <v>0</v>
      </c>
      <c r="BY339" s="645"/>
      <c r="BZ339" s="338"/>
      <c r="CA339" s="338"/>
      <c r="CB339" s="338"/>
      <c r="CC339" s="338"/>
      <c r="CD339" s="338"/>
      <c r="CE339" s="338"/>
    </row>
    <row r="340" ht="15.75" customHeight="1">
      <c r="A340" s="821">
        <v>345.0</v>
      </c>
      <c r="B340" s="777"/>
      <c r="C340" s="501"/>
      <c r="D340" s="501"/>
      <c r="E340" s="501"/>
      <c r="F340" s="737"/>
      <c r="G340" s="773">
        <f t="shared" ref="G340:H340" si="345">K340+M340+O340+Q340+S340+U340+W340+Y340+AA340+AC340+AE340+AG340+AI340+AK340+AM340+AO340+AQ340+AS340+AU340+AW340+AY340+BA340+BC340+BE340+BG340+BI340+BK340+BM340+BO340+BQ340+BS340</f>
        <v>0</v>
      </c>
      <c r="H340" s="671">
        <f t="shared" si="345"/>
        <v>0</v>
      </c>
      <c r="I340" s="774">
        <f t="shared" si="6"/>
        <v>0</v>
      </c>
      <c r="J340" s="418"/>
      <c r="K340" s="640"/>
      <c r="L340" s="642"/>
      <c r="M340" s="640"/>
      <c r="N340" s="642"/>
      <c r="O340" s="640"/>
      <c r="P340" s="642"/>
      <c r="Q340" s="640"/>
      <c r="R340" s="642"/>
      <c r="S340" s="640"/>
      <c r="T340" s="642"/>
      <c r="U340" s="640"/>
      <c r="V340" s="642"/>
      <c r="W340" s="640"/>
      <c r="X340" s="642"/>
      <c r="Y340" s="640"/>
      <c r="Z340" s="642"/>
      <c r="AA340" s="640"/>
      <c r="AB340" s="642"/>
      <c r="AC340" s="640"/>
      <c r="AD340" s="642"/>
      <c r="AE340" s="640"/>
      <c r="AF340" s="642"/>
      <c r="AG340" s="640"/>
      <c r="AH340" s="642"/>
      <c r="AI340" s="640"/>
      <c r="AJ340" s="642"/>
      <c r="AK340" s="640"/>
      <c r="AL340" s="642"/>
      <c r="AM340" s="640"/>
      <c r="AN340" s="642"/>
      <c r="AO340" s="640"/>
      <c r="AP340" s="642"/>
      <c r="AQ340" s="640"/>
      <c r="AR340" s="642"/>
      <c r="AS340" s="640"/>
      <c r="AT340" s="642"/>
      <c r="AU340" s="640"/>
      <c r="AV340" s="642"/>
      <c r="AW340" s="640"/>
      <c r="AX340" s="642"/>
      <c r="AY340" s="640"/>
      <c r="AZ340" s="642"/>
      <c r="BA340" s="640"/>
      <c r="BB340" s="642"/>
      <c r="BC340" s="640"/>
      <c r="BD340" s="642"/>
      <c r="BE340" s="640"/>
      <c r="BF340" s="642"/>
      <c r="BG340" s="640"/>
      <c r="BH340" s="642"/>
      <c r="BI340" s="640"/>
      <c r="BJ340" s="642"/>
      <c r="BK340" s="640"/>
      <c r="BL340" s="642"/>
      <c r="BM340" s="640"/>
      <c r="BN340" s="642"/>
      <c r="BO340" s="640"/>
      <c r="BP340" s="642"/>
      <c r="BQ340" s="640"/>
      <c r="BR340" s="642"/>
      <c r="BS340" s="640"/>
      <c r="BT340" s="642"/>
      <c r="BU340" s="643">
        <f t="shared" si="7"/>
        <v>0</v>
      </c>
      <c r="BV340" s="644">
        <f t="shared" si="8"/>
        <v>0</v>
      </c>
      <c r="BW340" s="776">
        <f t="shared" si="9"/>
        <v>0</v>
      </c>
      <c r="BX340" s="644">
        <f t="shared" si="10"/>
        <v>0</v>
      </c>
      <c r="BY340" s="645"/>
      <c r="BZ340" s="338"/>
      <c r="CA340" s="338"/>
      <c r="CB340" s="338"/>
      <c r="CC340" s="338"/>
      <c r="CD340" s="338"/>
      <c r="CE340" s="338"/>
    </row>
    <row r="341" ht="15.75" customHeight="1">
      <c r="A341" s="821">
        <v>346.0</v>
      </c>
      <c r="B341" s="777"/>
      <c r="C341" s="501"/>
      <c r="D341" s="501"/>
      <c r="E341" s="501"/>
      <c r="F341" s="737"/>
      <c r="G341" s="773">
        <f t="shared" ref="G341:H341" si="346">K341+M341+O341+Q341+S341+U341+W341+Y341+AA341+AC341+AE341+AG341+AI341+AK341+AM341+AO341+AQ341+AS341+AU341+AW341+AY341+BA341+BC341+BE341+BG341+BI341+BK341+BM341+BO341+BQ341+BS341</f>
        <v>0</v>
      </c>
      <c r="H341" s="671">
        <f t="shared" si="346"/>
        <v>0</v>
      </c>
      <c r="I341" s="774">
        <f t="shared" si="6"/>
        <v>0</v>
      </c>
      <c r="J341" s="418"/>
      <c r="K341" s="640"/>
      <c r="L341" s="642"/>
      <c r="M341" s="640"/>
      <c r="N341" s="642"/>
      <c r="O341" s="640"/>
      <c r="P341" s="642"/>
      <c r="Q341" s="640"/>
      <c r="R341" s="642"/>
      <c r="S341" s="640"/>
      <c r="T341" s="642"/>
      <c r="U341" s="640"/>
      <c r="V341" s="642"/>
      <c r="W341" s="640"/>
      <c r="X341" s="642"/>
      <c r="Y341" s="640"/>
      <c r="Z341" s="642"/>
      <c r="AA341" s="640"/>
      <c r="AB341" s="642"/>
      <c r="AC341" s="640"/>
      <c r="AD341" s="642"/>
      <c r="AE341" s="640"/>
      <c r="AF341" s="642"/>
      <c r="AG341" s="640"/>
      <c r="AH341" s="642"/>
      <c r="AI341" s="640"/>
      <c r="AJ341" s="642"/>
      <c r="AK341" s="640"/>
      <c r="AL341" s="642"/>
      <c r="AM341" s="640"/>
      <c r="AN341" s="642"/>
      <c r="AO341" s="640"/>
      <c r="AP341" s="642"/>
      <c r="AQ341" s="640"/>
      <c r="AR341" s="642"/>
      <c r="AS341" s="640"/>
      <c r="AT341" s="642"/>
      <c r="AU341" s="640"/>
      <c r="AV341" s="642"/>
      <c r="AW341" s="640"/>
      <c r="AX341" s="642"/>
      <c r="AY341" s="640"/>
      <c r="AZ341" s="642"/>
      <c r="BA341" s="640"/>
      <c r="BB341" s="642"/>
      <c r="BC341" s="640"/>
      <c r="BD341" s="642"/>
      <c r="BE341" s="640"/>
      <c r="BF341" s="642"/>
      <c r="BG341" s="640"/>
      <c r="BH341" s="642"/>
      <c r="BI341" s="640"/>
      <c r="BJ341" s="642"/>
      <c r="BK341" s="640"/>
      <c r="BL341" s="642"/>
      <c r="BM341" s="640"/>
      <c r="BN341" s="642"/>
      <c r="BO341" s="640"/>
      <c r="BP341" s="642"/>
      <c r="BQ341" s="640"/>
      <c r="BR341" s="642"/>
      <c r="BS341" s="640"/>
      <c r="BT341" s="642"/>
      <c r="BU341" s="643">
        <f t="shared" si="7"/>
        <v>0</v>
      </c>
      <c r="BV341" s="644">
        <f t="shared" si="8"/>
        <v>0</v>
      </c>
      <c r="BW341" s="776">
        <f t="shared" si="9"/>
        <v>0</v>
      </c>
      <c r="BX341" s="644">
        <f t="shared" si="10"/>
        <v>0</v>
      </c>
      <c r="BY341" s="645"/>
      <c r="BZ341" s="338"/>
      <c r="CA341" s="338"/>
      <c r="CB341" s="338"/>
      <c r="CC341" s="338"/>
      <c r="CD341" s="338"/>
      <c r="CE341" s="338"/>
    </row>
    <row r="342" ht="15.75" customHeight="1">
      <c r="A342" s="821">
        <v>347.0</v>
      </c>
      <c r="B342" s="777"/>
      <c r="C342" s="501"/>
      <c r="D342" s="501"/>
      <c r="E342" s="501"/>
      <c r="F342" s="737"/>
      <c r="G342" s="773">
        <f t="shared" ref="G342:H342" si="347">K342+M342+O342+Q342+S342+U342+W342+Y342+AA342+AC342+AE342+AG342+AI342+AK342+AM342+AO342+AQ342+AS342+AU342+AW342+AY342+BA342+BC342+BE342+BG342+BI342+BK342+BM342+BO342+BQ342+BS342</f>
        <v>0</v>
      </c>
      <c r="H342" s="671">
        <f t="shared" si="347"/>
        <v>0</v>
      </c>
      <c r="I342" s="774">
        <f t="shared" si="6"/>
        <v>0</v>
      </c>
      <c r="J342" s="418"/>
      <c r="K342" s="640"/>
      <c r="L342" s="642"/>
      <c r="M342" s="640"/>
      <c r="N342" s="642"/>
      <c r="O342" s="640"/>
      <c r="P342" s="642"/>
      <c r="Q342" s="640"/>
      <c r="R342" s="642"/>
      <c r="S342" s="640"/>
      <c r="T342" s="642"/>
      <c r="U342" s="640"/>
      <c r="V342" s="642"/>
      <c r="W342" s="640"/>
      <c r="X342" s="642"/>
      <c r="Y342" s="640"/>
      <c r="Z342" s="642"/>
      <c r="AA342" s="640"/>
      <c r="AB342" s="642"/>
      <c r="AC342" s="640"/>
      <c r="AD342" s="642"/>
      <c r="AE342" s="640"/>
      <c r="AF342" s="642"/>
      <c r="AG342" s="640"/>
      <c r="AH342" s="642"/>
      <c r="AI342" s="640"/>
      <c r="AJ342" s="642"/>
      <c r="AK342" s="640"/>
      <c r="AL342" s="642"/>
      <c r="AM342" s="640"/>
      <c r="AN342" s="642"/>
      <c r="AO342" s="640"/>
      <c r="AP342" s="642"/>
      <c r="AQ342" s="640"/>
      <c r="AR342" s="642"/>
      <c r="AS342" s="640"/>
      <c r="AT342" s="642"/>
      <c r="AU342" s="640"/>
      <c r="AV342" s="642"/>
      <c r="AW342" s="640"/>
      <c r="AX342" s="642"/>
      <c r="AY342" s="640"/>
      <c r="AZ342" s="642"/>
      <c r="BA342" s="640"/>
      <c r="BB342" s="642"/>
      <c r="BC342" s="640"/>
      <c r="BD342" s="642"/>
      <c r="BE342" s="640"/>
      <c r="BF342" s="642"/>
      <c r="BG342" s="640"/>
      <c r="BH342" s="642"/>
      <c r="BI342" s="640"/>
      <c r="BJ342" s="642"/>
      <c r="BK342" s="640"/>
      <c r="BL342" s="642"/>
      <c r="BM342" s="640"/>
      <c r="BN342" s="642"/>
      <c r="BO342" s="640"/>
      <c r="BP342" s="642"/>
      <c r="BQ342" s="640"/>
      <c r="BR342" s="642"/>
      <c r="BS342" s="640"/>
      <c r="BT342" s="642"/>
      <c r="BU342" s="643">
        <f t="shared" si="7"/>
        <v>0</v>
      </c>
      <c r="BV342" s="644">
        <f t="shared" si="8"/>
        <v>0</v>
      </c>
      <c r="BW342" s="776">
        <f t="shared" si="9"/>
        <v>0</v>
      </c>
      <c r="BX342" s="644">
        <f t="shared" si="10"/>
        <v>0</v>
      </c>
      <c r="BY342" s="645"/>
      <c r="BZ342" s="338"/>
      <c r="CA342" s="338"/>
      <c r="CB342" s="338"/>
      <c r="CC342" s="338"/>
      <c r="CD342" s="338"/>
      <c r="CE342" s="338"/>
    </row>
    <row r="343" ht="15.75" customHeight="1">
      <c r="A343" s="821">
        <v>348.0</v>
      </c>
      <c r="B343" s="777"/>
      <c r="C343" s="501"/>
      <c r="D343" s="501"/>
      <c r="E343" s="501"/>
      <c r="F343" s="737"/>
      <c r="G343" s="773">
        <f t="shared" ref="G343:H343" si="348">K343+M343+O343+Q343+S343+U343+W343+Y343+AA343+AC343+AE343+AG343+AI343+AK343+AM343+AO343+AQ343+AS343+AU343+AW343+AY343+BA343+BC343+BE343+BG343+BI343+BK343+BM343+BO343+BQ343+BS343</f>
        <v>0</v>
      </c>
      <c r="H343" s="671">
        <f t="shared" si="348"/>
        <v>0</v>
      </c>
      <c r="I343" s="774">
        <f t="shared" si="6"/>
        <v>0</v>
      </c>
      <c r="J343" s="418"/>
      <c r="K343" s="640"/>
      <c r="L343" s="642"/>
      <c r="M343" s="640"/>
      <c r="N343" s="642"/>
      <c r="O343" s="640"/>
      <c r="P343" s="642"/>
      <c r="Q343" s="640"/>
      <c r="R343" s="642"/>
      <c r="S343" s="640"/>
      <c r="T343" s="642"/>
      <c r="U343" s="640"/>
      <c r="V343" s="642"/>
      <c r="W343" s="640"/>
      <c r="X343" s="642"/>
      <c r="Y343" s="640"/>
      <c r="Z343" s="642"/>
      <c r="AA343" s="640"/>
      <c r="AB343" s="642"/>
      <c r="AC343" s="640"/>
      <c r="AD343" s="642"/>
      <c r="AE343" s="640"/>
      <c r="AF343" s="642"/>
      <c r="AG343" s="640"/>
      <c r="AH343" s="642"/>
      <c r="AI343" s="640"/>
      <c r="AJ343" s="642"/>
      <c r="AK343" s="640"/>
      <c r="AL343" s="642"/>
      <c r="AM343" s="640"/>
      <c r="AN343" s="642"/>
      <c r="AO343" s="640"/>
      <c r="AP343" s="642"/>
      <c r="AQ343" s="640"/>
      <c r="AR343" s="642"/>
      <c r="AS343" s="640"/>
      <c r="AT343" s="642"/>
      <c r="AU343" s="640"/>
      <c r="AV343" s="642"/>
      <c r="AW343" s="640"/>
      <c r="AX343" s="642"/>
      <c r="AY343" s="640"/>
      <c r="AZ343" s="642"/>
      <c r="BA343" s="640"/>
      <c r="BB343" s="642"/>
      <c r="BC343" s="640"/>
      <c r="BD343" s="642"/>
      <c r="BE343" s="640"/>
      <c r="BF343" s="642"/>
      <c r="BG343" s="640"/>
      <c r="BH343" s="642"/>
      <c r="BI343" s="640"/>
      <c r="BJ343" s="642"/>
      <c r="BK343" s="640"/>
      <c r="BL343" s="642"/>
      <c r="BM343" s="640"/>
      <c r="BN343" s="642"/>
      <c r="BO343" s="640"/>
      <c r="BP343" s="642"/>
      <c r="BQ343" s="640"/>
      <c r="BR343" s="642"/>
      <c r="BS343" s="640"/>
      <c r="BT343" s="642"/>
      <c r="BU343" s="643">
        <f t="shared" si="7"/>
        <v>0</v>
      </c>
      <c r="BV343" s="644">
        <f t="shared" si="8"/>
        <v>0</v>
      </c>
      <c r="BW343" s="776">
        <f t="shared" si="9"/>
        <v>0</v>
      </c>
      <c r="BX343" s="644">
        <f t="shared" si="10"/>
        <v>0</v>
      </c>
      <c r="BY343" s="645"/>
      <c r="BZ343" s="338"/>
      <c r="CA343" s="338"/>
      <c r="CB343" s="338"/>
      <c r="CC343" s="338"/>
      <c r="CD343" s="338"/>
      <c r="CE343" s="338"/>
    </row>
    <row r="344" ht="15.75" customHeight="1">
      <c r="A344" s="821">
        <v>349.0</v>
      </c>
      <c r="B344" s="777"/>
      <c r="C344" s="501"/>
      <c r="D344" s="501"/>
      <c r="E344" s="501"/>
      <c r="F344" s="737"/>
      <c r="G344" s="773">
        <f t="shared" ref="G344:H344" si="349">K344+M344+O344+Q344+S344+U344+W344+Y344+AA344+AC344+AE344+AG344+AI344+AK344+AM344+AO344+AQ344+AS344+AU344+AW344+AY344+BA344+BC344+BE344+BG344+BI344+BK344+BM344+BO344+BQ344+BS344</f>
        <v>0</v>
      </c>
      <c r="H344" s="671">
        <f t="shared" si="349"/>
        <v>0</v>
      </c>
      <c r="I344" s="774">
        <f t="shared" si="6"/>
        <v>0</v>
      </c>
      <c r="J344" s="418"/>
      <c r="K344" s="640"/>
      <c r="L344" s="642"/>
      <c r="M344" s="640"/>
      <c r="N344" s="642"/>
      <c r="O344" s="640"/>
      <c r="P344" s="642"/>
      <c r="Q344" s="640"/>
      <c r="R344" s="642"/>
      <c r="S344" s="640"/>
      <c r="T344" s="642"/>
      <c r="U344" s="640"/>
      <c r="V344" s="642"/>
      <c r="W344" s="640"/>
      <c r="X344" s="642"/>
      <c r="Y344" s="640"/>
      <c r="Z344" s="642"/>
      <c r="AA344" s="640"/>
      <c r="AB344" s="642"/>
      <c r="AC344" s="640"/>
      <c r="AD344" s="642"/>
      <c r="AE344" s="640"/>
      <c r="AF344" s="642"/>
      <c r="AG344" s="640"/>
      <c r="AH344" s="642"/>
      <c r="AI344" s="640"/>
      <c r="AJ344" s="642"/>
      <c r="AK344" s="640"/>
      <c r="AL344" s="642"/>
      <c r="AM344" s="640"/>
      <c r="AN344" s="642"/>
      <c r="AO344" s="640"/>
      <c r="AP344" s="642"/>
      <c r="AQ344" s="640"/>
      <c r="AR344" s="642"/>
      <c r="AS344" s="640"/>
      <c r="AT344" s="642"/>
      <c r="AU344" s="640"/>
      <c r="AV344" s="642"/>
      <c r="AW344" s="640"/>
      <c r="AX344" s="642"/>
      <c r="AY344" s="640"/>
      <c r="AZ344" s="642"/>
      <c r="BA344" s="640"/>
      <c r="BB344" s="642"/>
      <c r="BC344" s="640"/>
      <c r="BD344" s="642"/>
      <c r="BE344" s="640"/>
      <c r="BF344" s="642"/>
      <c r="BG344" s="640"/>
      <c r="BH344" s="642"/>
      <c r="BI344" s="640"/>
      <c r="BJ344" s="642"/>
      <c r="BK344" s="640"/>
      <c r="BL344" s="642"/>
      <c r="BM344" s="640"/>
      <c r="BN344" s="642"/>
      <c r="BO344" s="640"/>
      <c r="BP344" s="642"/>
      <c r="BQ344" s="640"/>
      <c r="BR344" s="642"/>
      <c r="BS344" s="640"/>
      <c r="BT344" s="642"/>
      <c r="BU344" s="643">
        <f t="shared" si="7"/>
        <v>0</v>
      </c>
      <c r="BV344" s="644">
        <f t="shared" si="8"/>
        <v>0</v>
      </c>
      <c r="BW344" s="776">
        <f t="shared" si="9"/>
        <v>0</v>
      </c>
      <c r="BX344" s="644">
        <f t="shared" si="10"/>
        <v>0</v>
      </c>
      <c r="BY344" s="645"/>
      <c r="BZ344" s="338"/>
      <c r="CA344" s="338"/>
      <c r="CB344" s="338"/>
      <c r="CC344" s="338"/>
      <c r="CD344" s="338"/>
      <c r="CE344" s="338"/>
    </row>
    <row r="345" ht="15.75" customHeight="1">
      <c r="A345" s="821">
        <v>350.0</v>
      </c>
      <c r="B345" s="777"/>
      <c r="C345" s="501"/>
      <c r="D345" s="501"/>
      <c r="E345" s="501"/>
      <c r="F345" s="737"/>
      <c r="G345" s="773">
        <f t="shared" ref="G345:H345" si="350">K345+M345+O345+Q345+S345+U345+W345+Y345+AA345+AC345+AE345+AG345+AI345+AK345+AM345+AO345+AQ345+AS345+AU345+AW345+AY345+BA345+BC345+BE345+BG345+BI345+BK345+BM345+BO345+BQ345+BS345</f>
        <v>0</v>
      </c>
      <c r="H345" s="671">
        <f t="shared" si="350"/>
        <v>0</v>
      </c>
      <c r="I345" s="774">
        <f t="shared" si="6"/>
        <v>0</v>
      </c>
      <c r="J345" s="418"/>
      <c r="K345" s="640"/>
      <c r="L345" s="642"/>
      <c r="M345" s="640"/>
      <c r="N345" s="642"/>
      <c r="O345" s="640"/>
      <c r="P345" s="642"/>
      <c r="Q345" s="640"/>
      <c r="R345" s="642"/>
      <c r="S345" s="640"/>
      <c r="T345" s="642"/>
      <c r="U345" s="640"/>
      <c r="V345" s="642"/>
      <c r="W345" s="640"/>
      <c r="X345" s="642"/>
      <c r="Y345" s="640"/>
      <c r="Z345" s="642"/>
      <c r="AA345" s="640"/>
      <c r="AB345" s="642"/>
      <c r="AC345" s="640"/>
      <c r="AD345" s="642"/>
      <c r="AE345" s="640"/>
      <c r="AF345" s="642"/>
      <c r="AG345" s="640"/>
      <c r="AH345" s="642"/>
      <c r="AI345" s="640"/>
      <c r="AJ345" s="642"/>
      <c r="AK345" s="640"/>
      <c r="AL345" s="642"/>
      <c r="AM345" s="640"/>
      <c r="AN345" s="642"/>
      <c r="AO345" s="640"/>
      <c r="AP345" s="642"/>
      <c r="AQ345" s="640"/>
      <c r="AR345" s="642"/>
      <c r="AS345" s="640"/>
      <c r="AT345" s="642"/>
      <c r="AU345" s="640"/>
      <c r="AV345" s="642"/>
      <c r="AW345" s="640"/>
      <c r="AX345" s="642"/>
      <c r="AY345" s="640"/>
      <c r="AZ345" s="642"/>
      <c r="BA345" s="640"/>
      <c r="BB345" s="642"/>
      <c r="BC345" s="640"/>
      <c r="BD345" s="642"/>
      <c r="BE345" s="640"/>
      <c r="BF345" s="642"/>
      <c r="BG345" s="640"/>
      <c r="BH345" s="642"/>
      <c r="BI345" s="640"/>
      <c r="BJ345" s="642"/>
      <c r="BK345" s="640"/>
      <c r="BL345" s="642"/>
      <c r="BM345" s="640"/>
      <c r="BN345" s="642"/>
      <c r="BO345" s="640"/>
      <c r="BP345" s="642"/>
      <c r="BQ345" s="640"/>
      <c r="BR345" s="642"/>
      <c r="BS345" s="640"/>
      <c r="BT345" s="642"/>
      <c r="BU345" s="643">
        <f t="shared" si="7"/>
        <v>0</v>
      </c>
      <c r="BV345" s="644">
        <f t="shared" si="8"/>
        <v>0</v>
      </c>
      <c r="BW345" s="776">
        <f t="shared" si="9"/>
        <v>0</v>
      </c>
      <c r="BX345" s="644">
        <f t="shared" si="10"/>
        <v>0</v>
      </c>
      <c r="BY345" s="645"/>
      <c r="BZ345" s="338"/>
      <c r="CA345" s="338"/>
      <c r="CB345" s="338"/>
      <c r="CC345" s="338"/>
      <c r="CD345" s="338"/>
      <c r="CE345" s="338"/>
    </row>
    <row r="346" ht="15.75" customHeight="1">
      <c r="A346" s="821">
        <v>351.0</v>
      </c>
      <c r="B346" s="777"/>
      <c r="C346" s="501"/>
      <c r="D346" s="501"/>
      <c r="E346" s="501"/>
      <c r="F346" s="737"/>
      <c r="G346" s="773">
        <f t="shared" ref="G346:H346" si="351">K346+M346+O346+Q346+S346+U346+W346+Y346+AA346+AC346+AE346+AG346+AI346+AK346+AM346+AO346+AQ346+AS346+AU346+AW346+AY346+BA346+BC346+BE346+BG346+BI346+BK346+BM346+BO346+BQ346+BS346</f>
        <v>0</v>
      </c>
      <c r="H346" s="671">
        <f t="shared" si="351"/>
        <v>0</v>
      </c>
      <c r="I346" s="774">
        <f t="shared" si="6"/>
        <v>0</v>
      </c>
      <c r="J346" s="418"/>
      <c r="K346" s="640"/>
      <c r="L346" s="642"/>
      <c r="M346" s="640"/>
      <c r="N346" s="642"/>
      <c r="O346" s="640"/>
      <c r="P346" s="642"/>
      <c r="Q346" s="640"/>
      <c r="R346" s="642"/>
      <c r="S346" s="640"/>
      <c r="T346" s="642"/>
      <c r="U346" s="640"/>
      <c r="V346" s="642"/>
      <c r="W346" s="640"/>
      <c r="X346" s="642"/>
      <c r="Y346" s="640"/>
      <c r="Z346" s="642"/>
      <c r="AA346" s="640"/>
      <c r="AB346" s="642"/>
      <c r="AC346" s="640"/>
      <c r="AD346" s="642"/>
      <c r="AE346" s="640"/>
      <c r="AF346" s="642"/>
      <c r="AG346" s="640"/>
      <c r="AH346" s="642"/>
      <c r="AI346" s="640"/>
      <c r="AJ346" s="642"/>
      <c r="AK346" s="640"/>
      <c r="AL346" s="642"/>
      <c r="AM346" s="640"/>
      <c r="AN346" s="642"/>
      <c r="AO346" s="640"/>
      <c r="AP346" s="642"/>
      <c r="AQ346" s="640"/>
      <c r="AR346" s="642"/>
      <c r="AS346" s="640"/>
      <c r="AT346" s="642"/>
      <c r="AU346" s="640"/>
      <c r="AV346" s="642"/>
      <c r="AW346" s="640"/>
      <c r="AX346" s="642"/>
      <c r="AY346" s="640"/>
      <c r="AZ346" s="642"/>
      <c r="BA346" s="640"/>
      <c r="BB346" s="642"/>
      <c r="BC346" s="640"/>
      <c r="BD346" s="642"/>
      <c r="BE346" s="640"/>
      <c r="BF346" s="642"/>
      <c r="BG346" s="640"/>
      <c r="BH346" s="642"/>
      <c r="BI346" s="640"/>
      <c r="BJ346" s="642"/>
      <c r="BK346" s="640"/>
      <c r="BL346" s="642"/>
      <c r="BM346" s="640"/>
      <c r="BN346" s="642"/>
      <c r="BO346" s="640"/>
      <c r="BP346" s="642"/>
      <c r="BQ346" s="640"/>
      <c r="BR346" s="642"/>
      <c r="BS346" s="640"/>
      <c r="BT346" s="642"/>
      <c r="BU346" s="643">
        <f t="shared" si="7"/>
        <v>0</v>
      </c>
      <c r="BV346" s="644">
        <f t="shared" si="8"/>
        <v>0</v>
      </c>
      <c r="BW346" s="776">
        <f t="shared" si="9"/>
        <v>0</v>
      </c>
      <c r="BX346" s="644">
        <f t="shared" si="10"/>
        <v>0</v>
      </c>
      <c r="BY346" s="645"/>
      <c r="BZ346" s="338"/>
      <c r="CA346" s="338"/>
      <c r="CB346" s="338"/>
      <c r="CC346" s="338"/>
      <c r="CD346" s="338"/>
      <c r="CE346" s="338"/>
    </row>
    <row r="347" ht="15.75" customHeight="1">
      <c r="A347" s="821">
        <v>352.0</v>
      </c>
      <c r="B347" s="777"/>
      <c r="C347" s="501"/>
      <c r="D347" s="501"/>
      <c r="E347" s="501"/>
      <c r="F347" s="737"/>
      <c r="G347" s="773">
        <f t="shared" ref="G347:H347" si="352">K347+M347+O347+Q347+S347+U347+W347+Y347+AA347+AC347+AE347+AG347+AI347+AK347+AM347+AO347+AQ347+AS347+AU347+AW347+AY347+BA347+BC347+BE347+BG347+BI347+BK347+BM347+BO347+BQ347+BS347</f>
        <v>0</v>
      </c>
      <c r="H347" s="671">
        <f t="shared" si="352"/>
        <v>0</v>
      </c>
      <c r="I347" s="774">
        <f t="shared" si="6"/>
        <v>0</v>
      </c>
      <c r="J347" s="418"/>
      <c r="K347" s="640"/>
      <c r="L347" s="642"/>
      <c r="M347" s="640"/>
      <c r="N347" s="642"/>
      <c r="O347" s="640"/>
      <c r="P347" s="642"/>
      <c r="Q347" s="640"/>
      <c r="R347" s="642"/>
      <c r="S347" s="640"/>
      <c r="T347" s="642"/>
      <c r="U347" s="640"/>
      <c r="V347" s="642"/>
      <c r="W347" s="640"/>
      <c r="X347" s="642"/>
      <c r="Y347" s="640"/>
      <c r="Z347" s="642"/>
      <c r="AA347" s="640"/>
      <c r="AB347" s="642"/>
      <c r="AC347" s="640"/>
      <c r="AD347" s="642"/>
      <c r="AE347" s="640"/>
      <c r="AF347" s="642"/>
      <c r="AG347" s="640"/>
      <c r="AH347" s="642"/>
      <c r="AI347" s="640"/>
      <c r="AJ347" s="642"/>
      <c r="AK347" s="640"/>
      <c r="AL347" s="642"/>
      <c r="AM347" s="640"/>
      <c r="AN347" s="642"/>
      <c r="AO347" s="640"/>
      <c r="AP347" s="642"/>
      <c r="AQ347" s="640"/>
      <c r="AR347" s="642"/>
      <c r="AS347" s="640"/>
      <c r="AT347" s="642"/>
      <c r="AU347" s="640"/>
      <c r="AV347" s="642"/>
      <c r="AW347" s="640"/>
      <c r="AX347" s="642"/>
      <c r="AY347" s="640"/>
      <c r="AZ347" s="642"/>
      <c r="BA347" s="640"/>
      <c r="BB347" s="642"/>
      <c r="BC347" s="640"/>
      <c r="BD347" s="642"/>
      <c r="BE347" s="640"/>
      <c r="BF347" s="642"/>
      <c r="BG347" s="640"/>
      <c r="BH347" s="642"/>
      <c r="BI347" s="640"/>
      <c r="BJ347" s="642"/>
      <c r="BK347" s="640"/>
      <c r="BL347" s="642"/>
      <c r="BM347" s="640"/>
      <c r="BN347" s="642"/>
      <c r="BO347" s="640"/>
      <c r="BP347" s="642"/>
      <c r="BQ347" s="640"/>
      <c r="BR347" s="642"/>
      <c r="BS347" s="640"/>
      <c r="BT347" s="642"/>
      <c r="BU347" s="643">
        <f t="shared" si="7"/>
        <v>0</v>
      </c>
      <c r="BV347" s="644">
        <f t="shared" si="8"/>
        <v>0</v>
      </c>
      <c r="BW347" s="776">
        <f t="shared" si="9"/>
        <v>0</v>
      </c>
      <c r="BX347" s="644">
        <f t="shared" si="10"/>
        <v>0</v>
      </c>
      <c r="BY347" s="645"/>
      <c r="BZ347" s="338"/>
      <c r="CA347" s="338"/>
      <c r="CB347" s="338"/>
      <c r="CC347" s="338"/>
      <c r="CD347" s="338"/>
      <c r="CE347" s="338"/>
    </row>
    <row r="348" ht="15.75" customHeight="1">
      <c r="A348" s="821">
        <v>353.0</v>
      </c>
      <c r="B348" s="777"/>
      <c r="C348" s="501"/>
      <c r="D348" s="501"/>
      <c r="E348" s="501"/>
      <c r="F348" s="737"/>
      <c r="G348" s="773">
        <f t="shared" ref="G348:H348" si="353">K348+M348+O348+Q348+S348+U348+W348+Y348+AA348+AC348+AE348+AG348+AI348+AK348+AM348+AO348+AQ348+AS348+AU348+AW348+AY348+BA348+BC348+BE348+BG348+BI348+BK348+BM348+BO348+BQ348+BS348</f>
        <v>0</v>
      </c>
      <c r="H348" s="671">
        <f t="shared" si="353"/>
        <v>0</v>
      </c>
      <c r="I348" s="774">
        <f t="shared" si="6"/>
        <v>0</v>
      </c>
      <c r="J348" s="418"/>
      <c r="K348" s="640"/>
      <c r="L348" s="642"/>
      <c r="M348" s="640"/>
      <c r="N348" s="642"/>
      <c r="O348" s="640"/>
      <c r="P348" s="642"/>
      <c r="Q348" s="640"/>
      <c r="R348" s="642"/>
      <c r="S348" s="640"/>
      <c r="T348" s="642"/>
      <c r="U348" s="640"/>
      <c r="V348" s="642"/>
      <c r="W348" s="640"/>
      <c r="X348" s="642"/>
      <c r="Y348" s="640"/>
      <c r="Z348" s="642"/>
      <c r="AA348" s="640"/>
      <c r="AB348" s="642"/>
      <c r="AC348" s="640"/>
      <c r="AD348" s="642"/>
      <c r="AE348" s="640"/>
      <c r="AF348" s="642"/>
      <c r="AG348" s="640"/>
      <c r="AH348" s="642"/>
      <c r="AI348" s="640"/>
      <c r="AJ348" s="642"/>
      <c r="AK348" s="640"/>
      <c r="AL348" s="642"/>
      <c r="AM348" s="640"/>
      <c r="AN348" s="642"/>
      <c r="AO348" s="640"/>
      <c r="AP348" s="642"/>
      <c r="AQ348" s="640"/>
      <c r="AR348" s="642"/>
      <c r="AS348" s="640"/>
      <c r="AT348" s="642"/>
      <c r="AU348" s="640"/>
      <c r="AV348" s="642"/>
      <c r="AW348" s="640"/>
      <c r="AX348" s="642"/>
      <c r="AY348" s="640"/>
      <c r="AZ348" s="642"/>
      <c r="BA348" s="640"/>
      <c r="BB348" s="642"/>
      <c r="BC348" s="640"/>
      <c r="BD348" s="642"/>
      <c r="BE348" s="640"/>
      <c r="BF348" s="642"/>
      <c r="BG348" s="640"/>
      <c r="BH348" s="642"/>
      <c r="BI348" s="640"/>
      <c r="BJ348" s="642"/>
      <c r="BK348" s="640"/>
      <c r="BL348" s="642"/>
      <c r="BM348" s="640"/>
      <c r="BN348" s="642"/>
      <c r="BO348" s="640"/>
      <c r="BP348" s="642"/>
      <c r="BQ348" s="640"/>
      <c r="BR348" s="642"/>
      <c r="BS348" s="640"/>
      <c r="BT348" s="642"/>
      <c r="BU348" s="643">
        <f t="shared" si="7"/>
        <v>0</v>
      </c>
      <c r="BV348" s="644">
        <f t="shared" si="8"/>
        <v>0</v>
      </c>
      <c r="BW348" s="776">
        <f t="shared" si="9"/>
        <v>0</v>
      </c>
      <c r="BX348" s="644">
        <f t="shared" si="10"/>
        <v>0</v>
      </c>
      <c r="BY348" s="645"/>
      <c r="BZ348" s="338"/>
      <c r="CA348" s="338"/>
      <c r="CB348" s="338"/>
      <c r="CC348" s="338"/>
      <c r="CD348" s="338"/>
      <c r="CE348" s="338"/>
    </row>
    <row r="349" ht="15.75" customHeight="1">
      <c r="A349" s="821">
        <v>354.0</v>
      </c>
      <c r="B349" s="777"/>
      <c r="C349" s="501"/>
      <c r="D349" s="501"/>
      <c r="E349" s="501"/>
      <c r="F349" s="737"/>
      <c r="G349" s="773">
        <f t="shared" ref="G349:H349" si="354">K349+M349+O349+Q349+S349+U349+W349+Y349+AA349+AC349+AE349+AG349+AI349+AK349+AM349+AO349+AQ349+AS349+AU349+AW349+AY349+BA349+BC349+BE349+BG349+BI349+BK349+BM349+BO349+BQ349+BS349</f>
        <v>0</v>
      </c>
      <c r="H349" s="671">
        <f t="shared" si="354"/>
        <v>0</v>
      </c>
      <c r="I349" s="774">
        <f t="shared" si="6"/>
        <v>0</v>
      </c>
      <c r="J349" s="418"/>
      <c r="K349" s="640"/>
      <c r="L349" s="642"/>
      <c r="M349" s="640"/>
      <c r="N349" s="642"/>
      <c r="O349" s="640"/>
      <c r="P349" s="642"/>
      <c r="Q349" s="640"/>
      <c r="R349" s="642"/>
      <c r="S349" s="640"/>
      <c r="T349" s="642"/>
      <c r="U349" s="640"/>
      <c r="V349" s="642"/>
      <c r="W349" s="640"/>
      <c r="X349" s="642"/>
      <c r="Y349" s="640"/>
      <c r="Z349" s="642"/>
      <c r="AA349" s="640"/>
      <c r="AB349" s="642"/>
      <c r="AC349" s="640"/>
      <c r="AD349" s="642"/>
      <c r="AE349" s="640"/>
      <c r="AF349" s="642"/>
      <c r="AG349" s="640"/>
      <c r="AH349" s="642"/>
      <c r="AI349" s="640"/>
      <c r="AJ349" s="642"/>
      <c r="AK349" s="640"/>
      <c r="AL349" s="642"/>
      <c r="AM349" s="640"/>
      <c r="AN349" s="642"/>
      <c r="AO349" s="640"/>
      <c r="AP349" s="642"/>
      <c r="AQ349" s="640"/>
      <c r="AR349" s="642"/>
      <c r="AS349" s="640"/>
      <c r="AT349" s="642"/>
      <c r="AU349" s="640"/>
      <c r="AV349" s="642"/>
      <c r="AW349" s="640"/>
      <c r="AX349" s="642"/>
      <c r="AY349" s="640"/>
      <c r="AZ349" s="642"/>
      <c r="BA349" s="640"/>
      <c r="BB349" s="642"/>
      <c r="BC349" s="640"/>
      <c r="BD349" s="642"/>
      <c r="BE349" s="640"/>
      <c r="BF349" s="642"/>
      <c r="BG349" s="640"/>
      <c r="BH349" s="642"/>
      <c r="BI349" s="640"/>
      <c r="BJ349" s="642"/>
      <c r="BK349" s="640"/>
      <c r="BL349" s="642"/>
      <c r="BM349" s="640"/>
      <c r="BN349" s="642"/>
      <c r="BO349" s="640"/>
      <c r="BP349" s="642"/>
      <c r="BQ349" s="640"/>
      <c r="BR349" s="642"/>
      <c r="BS349" s="640"/>
      <c r="BT349" s="642"/>
      <c r="BU349" s="643">
        <f t="shared" si="7"/>
        <v>0</v>
      </c>
      <c r="BV349" s="644">
        <f t="shared" si="8"/>
        <v>0</v>
      </c>
      <c r="BW349" s="776">
        <f t="shared" si="9"/>
        <v>0</v>
      </c>
      <c r="BX349" s="644">
        <f t="shared" si="10"/>
        <v>0</v>
      </c>
      <c r="BY349" s="645"/>
      <c r="BZ349" s="338"/>
      <c r="CA349" s="338"/>
      <c r="CB349" s="338"/>
      <c r="CC349" s="338"/>
      <c r="CD349" s="338"/>
      <c r="CE349" s="338"/>
    </row>
    <row r="350" ht="15.75" customHeight="1">
      <c r="A350" s="821">
        <v>355.0</v>
      </c>
      <c r="B350" s="777"/>
      <c r="C350" s="501"/>
      <c r="D350" s="501"/>
      <c r="E350" s="501"/>
      <c r="F350" s="737"/>
      <c r="G350" s="773">
        <f t="shared" ref="G350:H350" si="355">K350+M350+O350+Q350+S350+U350+W350+Y350+AA350+AC350+AE350+AG350+AI350+AK350+AM350+AO350+AQ350+AS350+AU350+AW350+AY350+BA350+BC350+BE350+BG350+BI350+BK350+BM350+BO350+BQ350+BS350</f>
        <v>0</v>
      </c>
      <c r="H350" s="671">
        <f t="shared" si="355"/>
        <v>0</v>
      </c>
      <c r="I350" s="774">
        <f t="shared" si="6"/>
        <v>0</v>
      </c>
      <c r="J350" s="418"/>
      <c r="K350" s="640"/>
      <c r="L350" s="642"/>
      <c r="M350" s="640"/>
      <c r="N350" s="642"/>
      <c r="O350" s="640"/>
      <c r="P350" s="642"/>
      <c r="Q350" s="640"/>
      <c r="R350" s="642"/>
      <c r="S350" s="640"/>
      <c r="T350" s="642"/>
      <c r="U350" s="640"/>
      <c r="V350" s="642"/>
      <c r="W350" s="640"/>
      <c r="X350" s="642"/>
      <c r="Y350" s="640"/>
      <c r="Z350" s="642"/>
      <c r="AA350" s="640"/>
      <c r="AB350" s="642"/>
      <c r="AC350" s="640"/>
      <c r="AD350" s="642"/>
      <c r="AE350" s="640"/>
      <c r="AF350" s="642"/>
      <c r="AG350" s="640"/>
      <c r="AH350" s="642"/>
      <c r="AI350" s="640"/>
      <c r="AJ350" s="642"/>
      <c r="AK350" s="640"/>
      <c r="AL350" s="642"/>
      <c r="AM350" s="640"/>
      <c r="AN350" s="642"/>
      <c r="AO350" s="640"/>
      <c r="AP350" s="642"/>
      <c r="AQ350" s="640"/>
      <c r="AR350" s="642"/>
      <c r="AS350" s="640"/>
      <c r="AT350" s="642"/>
      <c r="AU350" s="640"/>
      <c r="AV350" s="642"/>
      <c r="AW350" s="640"/>
      <c r="AX350" s="642"/>
      <c r="AY350" s="640"/>
      <c r="AZ350" s="642"/>
      <c r="BA350" s="640"/>
      <c r="BB350" s="642"/>
      <c r="BC350" s="640"/>
      <c r="BD350" s="642"/>
      <c r="BE350" s="640"/>
      <c r="BF350" s="642"/>
      <c r="BG350" s="640"/>
      <c r="BH350" s="642"/>
      <c r="BI350" s="640"/>
      <c r="BJ350" s="642"/>
      <c r="BK350" s="640"/>
      <c r="BL350" s="642"/>
      <c r="BM350" s="640"/>
      <c r="BN350" s="642"/>
      <c r="BO350" s="640"/>
      <c r="BP350" s="642"/>
      <c r="BQ350" s="640"/>
      <c r="BR350" s="642"/>
      <c r="BS350" s="640"/>
      <c r="BT350" s="642"/>
      <c r="BU350" s="643">
        <f t="shared" si="7"/>
        <v>0</v>
      </c>
      <c r="BV350" s="644">
        <f t="shared" si="8"/>
        <v>0</v>
      </c>
      <c r="BW350" s="776">
        <f t="shared" si="9"/>
        <v>0</v>
      </c>
      <c r="BX350" s="644">
        <f t="shared" si="10"/>
        <v>0</v>
      </c>
      <c r="BY350" s="645"/>
      <c r="BZ350" s="338"/>
      <c r="CA350" s="338"/>
      <c r="CB350" s="338"/>
      <c r="CC350" s="338"/>
      <c r="CD350" s="338"/>
      <c r="CE350" s="338"/>
    </row>
    <row r="351" ht="15.75" customHeight="1">
      <c r="A351" s="821">
        <v>356.0</v>
      </c>
      <c r="B351" s="777"/>
      <c r="C351" s="501"/>
      <c r="D351" s="501"/>
      <c r="E351" s="501"/>
      <c r="F351" s="737"/>
      <c r="G351" s="773">
        <f t="shared" ref="G351:H351" si="356">K351+M351+O351+Q351+S351+U351+W351+Y351+AA351+AC351+AE351+AG351+AI351+AK351+AM351+AO351+AQ351+AS351+AU351+AW351+AY351+BA351+BC351+BE351+BG351+BI351+BK351+BM351+BO351+BQ351+BS351</f>
        <v>0</v>
      </c>
      <c r="H351" s="671">
        <f t="shared" si="356"/>
        <v>0</v>
      </c>
      <c r="I351" s="774">
        <f t="shared" si="6"/>
        <v>0</v>
      </c>
      <c r="J351" s="418"/>
      <c r="K351" s="640"/>
      <c r="L351" s="642"/>
      <c r="M351" s="640"/>
      <c r="N351" s="642"/>
      <c r="O351" s="640"/>
      <c r="P351" s="642"/>
      <c r="Q351" s="640"/>
      <c r="R351" s="642"/>
      <c r="S351" s="640"/>
      <c r="T351" s="642"/>
      <c r="U351" s="640"/>
      <c r="V351" s="642"/>
      <c r="W351" s="640"/>
      <c r="X351" s="642"/>
      <c r="Y351" s="640"/>
      <c r="Z351" s="642"/>
      <c r="AA351" s="640"/>
      <c r="AB351" s="642"/>
      <c r="AC351" s="640"/>
      <c r="AD351" s="642"/>
      <c r="AE351" s="640"/>
      <c r="AF351" s="642"/>
      <c r="AG351" s="640"/>
      <c r="AH351" s="642"/>
      <c r="AI351" s="640"/>
      <c r="AJ351" s="642"/>
      <c r="AK351" s="640"/>
      <c r="AL351" s="642"/>
      <c r="AM351" s="640"/>
      <c r="AN351" s="642"/>
      <c r="AO351" s="640"/>
      <c r="AP351" s="642"/>
      <c r="AQ351" s="640"/>
      <c r="AR351" s="642"/>
      <c r="AS351" s="640"/>
      <c r="AT351" s="642"/>
      <c r="AU351" s="640"/>
      <c r="AV351" s="642"/>
      <c r="AW351" s="640"/>
      <c r="AX351" s="642"/>
      <c r="AY351" s="640"/>
      <c r="AZ351" s="642"/>
      <c r="BA351" s="640"/>
      <c r="BB351" s="642"/>
      <c r="BC351" s="640"/>
      <c r="BD351" s="642"/>
      <c r="BE351" s="640"/>
      <c r="BF351" s="642"/>
      <c r="BG351" s="640"/>
      <c r="BH351" s="642"/>
      <c r="BI351" s="640"/>
      <c r="BJ351" s="642"/>
      <c r="BK351" s="640"/>
      <c r="BL351" s="642"/>
      <c r="BM351" s="640"/>
      <c r="BN351" s="642"/>
      <c r="BO351" s="640"/>
      <c r="BP351" s="642"/>
      <c r="BQ351" s="640"/>
      <c r="BR351" s="642"/>
      <c r="BS351" s="640"/>
      <c r="BT351" s="642"/>
      <c r="BU351" s="643">
        <f t="shared" si="7"/>
        <v>0</v>
      </c>
      <c r="BV351" s="644">
        <f t="shared" si="8"/>
        <v>0</v>
      </c>
      <c r="BW351" s="776">
        <f t="shared" si="9"/>
        <v>0</v>
      </c>
      <c r="BX351" s="644">
        <f t="shared" si="10"/>
        <v>0</v>
      </c>
      <c r="BY351" s="645"/>
      <c r="BZ351" s="338"/>
      <c r="CA351" s="338"/>
      <c r="CB351" s="338"/>
      <c r="CC351" s="338"/>
      <c r="CD351" s="338"/>
      <c r="CE351" s="338"/>
    </row>
    <row r="352" ht="15.75" customHeight="1">
      <c r="A352" s="821">
        <v>357.0</v>
      </c>
      <c r="B352" s="777"/>
      <c r="C352" s="501"/>
      <c r="D352" s="501"/>
      <c r="E352" s="501"/>
      <c r="F352" s="737"/>
      <c r="G352" s="773">
        <f t="shared" ref="G352:H352" si="357">K352+M352+O352+Q352+S352+U352+W352+Y352+AA352+AC352+AE352+AG352+AI352+AK352+AM352+AO352+AQ352+AS352+AU352+AW352+AY352+BA352+BC352+BE352+BG352+BI352+BK352+BM352+BO352+BQ352+BS352</f>
        <v>0</v>
      </c>
      <c r="H352" s="671">
        <f t="shared" si="357"/>
        <v>0</v>
      </c>
      <c r="I352" s="774">
        <f t="shared" si="6"/>
        <v>0</v>
      </c>
      <c r="J352" s="418"/>
      <c r="K352" s="640"/>
      <c r="L352" s="642"/>
      <c r="M352" s="640"/>
      <c r="N352" s="642"/>
      <c r="O352" s="640"/>
      <c r="P352" s="642"/>
      <c r="Q352" s="640"/>
      <c r="R352" s="642"/>
      <c r="S352" s="640"/>
      <c r="T352" s="642"/>
      <c r="U352" s="640"/>
      <c r="V352" s="642"/>
      <c r="W352" s="640"/>
      <c r="X352" s="642"/>
      <c r="Y352" s="640"/>
      <c r="Z352" s="642"/>
      <c r="AA352" s="640"/>
      <c r="AB352" s="642"/>
      <c r="AC352" s="640"/>
      <c r="AD352" s="642"/>
      <c r="AE352" s="640"/>
      <c r="AF352" s="642"/>
      <c r="AG352" s="640"/>
      <c r="AH352" s="642"/>
      <c r="AI352" s="640"/>
      <c r="AJ352" s="642"/>
      <c r="AK352" s="640"/>
      <c r="AL352" s="642"/>
      <c r="AM352" s="640"/>
      <c r="AN352" s="642"/>
      <c r="AO352" s="640"/>
      <c r="AP352" s="642"/>
      <c r="AQ352" s="640"/>
      <c r="AR352" s="642"/>
      <c r="AS352" s="640"/>
      <c r="AT352" s="642"/>
      <c r="AU352" s="640"/>
      <c r="AV352" s="642"/>
      <c r="AW352" s="640"/>
      <c r="AX352" s="642"/>
      <c r="AY352" s="640"/>
      <c r="AZ352" s="642"/>
      <c r="BA352" s="640"/>
      <c r="BB352" s="642"/>
      <c r="BC352" s="640"/>
      <c r="BD352" s="642"/>
      <c r="BE352" s="640"/>
      <c r="BF352" s="642"/>
      <c r="BG352" s="640"/>
      <c r="BH352" s="642"/>
      <c r="BI352" s="640"/>
      <c r="BJ352" s="642"/>
      <c r="BK352" s="640"/>
      <c r="BL352" s="642"/>
      <c r="BM352" s="640"/>
      <c r="BN352" s="642"/>
      <c r="BO352" s="640"/>
      <c r="BP352" s="642"/>
      <c r="BQ352" s="640"/>
      <c r="BR352" s="642"/>
      <c r="BS352" s="640"/>
      <c r="BT352" s="642"/>
      <c r="BU352" s="643">
        <f t="shared" si="7"/>
        <v>0</v>
      </c>
      <c r="BV352" s="644">
        <f t="shared" si="8"/>
        <v>0</v>
      </c>
      <c r="BW352" s="776">
        <f t="shared" si="9"/>
        <v>0</v>
      </c>
      <c r="BX352" s="644">
        <f t="shared" si="10"/>
        <v>0</v>
      </c>
      <c r="BY352" s="645"/>
      <c r="BZ352" s="338"/>
      <c r="CA352" s="338"/>
      <c r="CB352" s="338"/>
      <c r="CC352" s="338"/>
      <c r="CD352" s="338"/>
      <c r="CE352" s="338"/>
    </row>
    <row r="353" ht="15.75" customHeight="1">
      <c r="A353" s="821">
        <v>358.0</v>
      </c>
      <c r="B353" s="777"/>
      <c r="C353" s="501"/>
      <c r="D353" s="501"/>
      <c r="E353" s="501"/>
      <c r="F353" s="737"/>
      <c r="G353" s="773">
        <f t="shared" ref="G353:H353" si="358">K353+M353+O353+Q353+S353+U353+W353+Y353+AA353+AC353+AE353+AG353+AI353+AK353+AM353+AO353+AQ353+AS353+AU353+AW353+AY353+BA353+BC353+BE353+BG353+BI353+BK353+BM353+BO353+BQ353+BS353</f>
        <v>0</v>
      </c>
      <c r="H353" s="671">
        <f t="shared" si="358"/>
        <v>0</v>
      </c>
      <c r="I353" s="774">
        <f t="shared" si="6"/>
        <v>0</v>
      </c>
      <c r="J353" s="418"/>
      <c r="K353" s="640"/>
      <c r="L353" s="642"/>
      <c r="M353" s="640"/>
      <c r="N353" s="642"/>
      <c r="O353" s="640"/>
      <c r="P353" s="642"/>
      <c r="Q353" s="640"/>
      <c r="R353" s="642"/>
      <c r="S353" s="640"/>
      <c r="T353" s="642"/>
      <c r="U353" s="640"/>
      <c r="V353" s="642"/>
      <c r="W353" s="640"/>
      <c r="X353" s="642"/>
      <c r="Y353" s="640"/>
      <c r="Z353" s="642"/>
      <c r="AA353" s="640"/>
      <c r="AB353" s="642"/>
      <c r="AC353" s="640"/>
      <c r="AD353" s="642"/>
      <c r="AE353" s="640"/>
      <c r="AF353" s="642"/>
      <c r="AG353" s="640"/>
      <c r="AH353" s="642"/>
      <c r="AI353" s="640"/>
      <c r="AJ353" s="642"/>
      <c r="AK353" s="640"/>
      <c r="AL353" s="642"/>
      <c r="AM353" s="640"/>
      <c r="AN353" s="642"/>
      <c r="AO353" s="640"/>
      <c r="AP353" s="642"/>
      <c r="AQ353" s="640"/>
      <c r="AR353" s="642"/>
      <c r="AS353" s="640"/>
      <c r="AT353" s="642"/>
      <c r="AU353" s="640"/>
      <c r="AV353" s="642"/>
      <c r="AW353" s="640"/>
      <c r="AX353" s="642"/>
      <c r="AY353" s="640"/>
      <c r="AZ353" s="642"/>
      <c r="BA353" s="640"/>
      <c r="BB353" s="642"/>
      <c r="BC353" s="640"/>
      <c r="BD353" s="642"/>
      <c r="BE353" s="640"/>
      <c r="BF353" s="642"/>
      <c r="BG353" s="640"/>
      <c r="BH353" s="642"/>
      <c r="BI353" s="640"/>
      <c r="BJ353" s="642"/>
      <c r="BK353" s="640"/>
      <c r="BL353" s="642"/>
      <c r="BM353" s="640"/>
      <c r="BN353" s="642"/>
      <c r="BO353" s="640"/>
      <c r="BP353" s="642"/>
      <c r="BQ353" s="640"/>
      <c r="BR353" s="642"/>
      <c r="BS353" s="640"/>
      <c r="BT353" s="642"/>
      <c r="BU353" s="643">
        <f t="shared" si="7"/>
        <v>0</v>
      </c>
      <c r="BV353" s="644">
        <f t="shared" si="8"/>
        <v>0</v>
      </c>
      <c r="BW353" s="776">
        <f t="shared" si="9"/>
        <v>0</v>
      </c>
      <c r="BX353" s="644">
        <f t="shared" si="10"/>
        <v>0</v>
      </c>
      <c r="BY353" s="645"/>
      <c r="BZ353" s="338"/>
      <c r="CA353" s="338"/>
      <c r="CB353" s="338"/>
      <c r="CC353" s="338"/>
      <c r="CD353" s="338"/>
      <c r="CE353" s="338"/>
    </row>
    <row r="354" ht="15.75" customHeight="1">
      <c r="A354" s="821">
        <v>359.0</v>
      </c>
      <c r="B354" s="777"/>
      <c r="C354" s="501"/>
      <c r="D354" s="501"/>
      <c r="E354" s="501"/>
      <c r="F354" s="737"/>
      <c r="G354" s="773">
        <f t="shared" ref="G354:H354" si="359">K354+M354+O354+Q354+S354+U354+W354+Y354+AA354+AC354+AE354+AG354+AI354+AK354+AM354+AO354+AQ354+AS354+AU354+AW354+AY354+BA354+BC354+BE354+BG354+BI354+BK354+BM354+BO354+BQ354+BS354</f>
        <v>0</v>
      </c>
      <c r="H354" s="671">
        <f t="shared" si="359"/>
        <v>0</v>
      </c>
      <c r="I354" s="774">
        <f t="shared" si="6"/>
        <v>0</v>
      </c>
      <c r="J354" s="418"/>
      <c r="K354" s="640"/>
      <c r="L354" s="642"/>
      <c r="M354" s="640"/>
      <c r="N354" s="642"/>
      <c r="O354" s="640"/>
      <c r="P354" s="642"/>
      <c r="Q354" s="640"/>
      <c r="R354" s="642"/>
      <c r="S354" s="640"/>
      <c r="T354" s="642"/>
      <c r="U354" s="640"/>
      <c r="V354" s="642"/>
      <c r="W354" s="640"/>
      <c r="X354" s="642"/>
      <c r="Y354" s="640"/>
      <c r="Z354" s="642"/>
      <c r="AA354" s="640"/>
      <c r="AB354" s="642"/>
      <c r="AC354" s="640"/>
      <c r="AD354" s="642"/>
      <c r="AE354" s="640"/>
      <c r="AF354" s="642"/>
      <c r="AG354" s="640"/>
      <c r="AH354" s="642"/>
      <c r="AI354" s="640"/>
      <c r="AJ354" s="642"/>
      <c r="AK354" s="640"/>
      <c r="AL354" s="642"/>
      <c r="AM354" s="640"/>
      <c r="AN354" s="642"/>
      <c r="AO354" s="640"/>
      <c r="AP354" s="642"/>
      <c r="AQ354" s="640"/>
      <c r="AR354" s="642"/>
      <c r="AS354" s="640"/>
      <c r="AT354" s="642"/>
      <c r="AU354" s="640"/>
      <c r="AV354" s="642"/>
      <c r="AW354" s="640"/>
      <c r="AX354" s="642"/>
      <c r="AY354" s="640"/>
      <c r="AZ354" s="642"/>
      <c r="BA354" s="640"/>
      <c r="BB354" s="642"/>
      <c r="BC354" s="640"/>
      <c r="BD354" s="642"/>
      <c r="BE354" s="640"/>
      <c r="BF354" s="642"/>
      <c r="BG354" s="640"/>
      <c r="BH354" s="642"/>
      <c r="BI354" s="640"/>
      <c r="BJ354" s="642"/>
      <c r="BK354" s="640"/>
      <c r="BL354" s="642"/>
      <c r="BM354" s="640"/>
      <c r="BN354" s="642"/>
      <c r="BO354" s="640"/>
      <c r="BP354" s="642"/>
      <c r="BQ354" s="640"/>
      <c r="BR354" s="642"/>
      <c r="BS354" s="640"/>
      <c r="BT354" s="642"/>
      <c r="BU354" s="643">
        <f t="shared" si="7"/>
        <v>0</v>
      </c>
      <c r="BV354" s="644">
        <f t="shared" si="8"/>
        <v>0</v>
      </c>
      <c r="BW354" s="776">
        <f t="shared" si="9"/>
        <v>0</v>
      </c>
      <c r="BX354" s="644">
        <f t="shared" si="10"/>
        <v>0</v>
      </c>
      <c r="BY354" s="645"/>
      <c r="BZ354" s="338"/>
      <c r="CA354" s="338"/>
      <c r="CB354" s="338"/>
      <c r="CC354" s="338"/>
      <c r="CD354" s="338"/>
      <c r="CE354" s="338"/>
    </row>
    <row r="355" ht="15.75" customHeight="1">
      <c r="A355" s="821">
        <v>360.0</v>
      </c>
      <c r="B355" s="777"/>
      <c r="C355" s="501"/>
      <c r="D355" s="501"/>
      <c r="E355" s="501"/>
      <c r="F355" s="737"/>
      <c r="G355" s="773">
        <f t="shared" ref="G355:H355" si="360">K355+M355+O355+Q355+S355+U355+W355+Y355+AA355+AC355+AE355+AG355+AI355+AK355+AM355+AO355+AQ355+AS355+AU355+AW355+AY355+BA355+BC355+BE355+BG355+BI355+BK355+BM355+BO355+BQ355+BS355</f>
        <v>0</v>
      </c>
      <c r="H355" s="671">
        <f t="shared" si="360"/>
        <v>0</v>
      </c>
      <c r="I355" s="774">
        <f t="shared" si="6"/>
        <v>0</v>
      </c>
      <c r="J355" s="418"/>
      <c r="K355" s="640"/>
      <c r="L355" s="642"/>
      <c r="M355" s="640"/>
      <c r="N355" s="642"/>
      <c r="O355" s="640"/>
      <c r="P355" s="642"/>
      <c r="Q355" s="640"/>
      <c r="R355" s="642"/>
      <c r="S355" s="640"/>
      <c r="T355" s="642"/>
      <c r="U355" s="640"/>
      <c r="V355" s="642"/>
      <c r="W355" s="640"/>
      <c r="X355" s="642"/>
      <c r="Y355" s="640"/>
      <c r="Z355" s="642"/>
      <c r="AA355" s="640"/>
      <c r="AB355" s="642"/>
      <c r="AC355" s="640"/>
      <c r="AD355" s="642"/>
      <c r="AE355" s="640"/>
      <c r="AF355" s="642"/>
      <c r="AG355" s="640"/>
      <c r="AH355" s="642"/>
      <c r="AI355" s="640"/>
      <c r="AJ355" s="642"/>
      <c r="AK355" s="640"/>
      <c r="AL355" s="642"/>
      <c r="AM355" s="640"/>
      <c r="AN355" s="642"/>
      <c r="AO355" s="640"/>
      <c r="AP355" s="642"/>
      <c r="AQ355" s="640"/>
      <c r="AR355" s="642"/>
      <c r="AS355" s="640"/>
      <c r="AT355" s="642"/>
      <c r="AU355" s="640"/>
      <c r="AV355" s="642"/>
      <c r="AW355" s="640"/>
      <c r="AX355" s="642"/>
      <c r="AY355" s="640"/>
      <c r="AZ355" s="642"/>
      <c r="BA355" s="640"/>
      <c r="BB355" s="642"/>
      <c r="BC355" s="640"/>
      <c r="BD355" s="642"/>
      <c r="BE355" s="640"/>
      <c r="BF355" s="642"/>
      <c r="BG355" s="640"/>
      <c r="BH355" s="642"/>
      <c r="BI355" s="640"/>
      <c r="BJ355" s="642"/>
      <c r="BK355" s="640"/>
      <c r="BL355" s="642"/>
      <c r="BM355" s="640"/>
      <c r="BN355" s="642"/>
      <c r="BO355" s="640"/>
      <c r="BP355" s="642"/>
      <c r="BQ355" s="640"/>
      <c r="BR355" s="642"/>
      <c r="BS355" s="640"/>
      <c r="BT355" s="642"/>
      <c r="BU355" s="643">
        <f t="shared" si="7"/>
        <v>0</v>
      </c>
      <c r="BV355" s="644">
        <f t="shared" si="8"/>
        <v>0</v>
      </c>
      <c r="BW355" s="776">
        <f t="shared" si="9"/>
        <v>0</v>
      </c>
      <c r="BX355" s="644">
        <f t="shared" si="10"/>
        <v>0</v>
      </c>
      <c r="BY355" s="645"/>
      <c r="BZ355" s="338"/>
      <c r="CA355" s="338"/>
      <c r="CB355" s="338"/>
      <c r="CC355" s="338"/>
      <c r="CD355" s="338"/>
      <c r="CE355" s="338"/>
    </row>
    <row r="356" ht="15.75" customHeight="1">
      <c r="A356" s="821">
        <v>361.0</v>
      </c>
      <c r="B356" s="777"/>
      <c r="C356" s="501"/>
      <c r="D356" s="501"/>
      <c r="E356" s="501"/>
      <c r="F356" s="737"/>
      <c r="G356" s="773">
        <f t="shared" ref="G356:H356" si="361">K356+M356+O356+Q356+S356+U356+W356+Y356+AA356+AC356+AE356+AG356+AI356+AK356+AM356+AO356+AQ356+AS356+AU356+AW356+AY356+BA356+BC356+BE356+BG356+BI356+BK356+BM356+BO356+BQ356+BS356</f>
        <v>0</v>
      </c>
      <c r="H356" s="671">
        <f t="shared" si="361"/>
        <v>0</v>
      </c>
      <c r="I356" s="774">
        <f t="shared" si="6"/>
        <v>0</v>
      </c>
      <c r="J356" s="418"/>
      <c r="K356" s="640"/>
      <c r="L356" s="642"/>
      <c r="M356" s="640"/>
      <c r="N356" s="642"/>
      <c r="O356" s="640"/>
      <c r="P356" s="642"/>
      <c r="Q356" s="640"/>
      <c r="R356" s="642"/>
      <c r="S356" s="640"/>
      <c r="T356" s="642"/>
      <c r="U356" s="640"/>
      <c r="V356" s="642"/>
      <c r="W356" s="640"/>
      <c r="X356" s="642"/>
      <c r="Y356" s="640"/>
      <c r="Z356" s="642"/>
      <c r="AA356" s="640"/>
      <c r="AB356" s="642"/>
      <c r="AC356" s="640"/>
      <c r="AD356" s="642"/>
      <c r="AE356" s="640"/>
      <c r="AF356" s="642"/>
      <c r="AG356" s="640"/>
      <c r="AH356" s="642"/>
      <c r="AI356" s="640"/>
      <c r="AJ356" s="642"/>
      <c r="AK356" s="640"/>
      <c r="AL356" s="642"/>
      <c r="AM356" s="640"/>
      <c r="AN356" s="642"/>
      <c r="AO356" s="640"/>
      <c r="AP356" s="642"/>
      <c r="AQ356" s="640"/>
      <c r="AR356" s="642"/>
      <c r="AS356" s="640"/>
      <c r="AT356" s="642"/>
      <c r="AU356" s="640"/>
      <c r="AV356" s="642"/>
      <c r="AW356" s="640"/>
      <c r="AX356" s="642"/>
      <c r="AY356" s="640"/>
      <c r="AZ356" s="642"/>
      <c r="BA356" s="640"/>
      <c r="BB356" s="642"/>
      <c r="BC356" s="640"/>
      <c r="BD356" s="642"/>
      <c r="BE356" s="640"/>
      <c r="BF356" s="642"/>
      <c r="BG356" s="640"/>
      <c r="BH356" s="642"/>
      <c r="BI356" s="640"/>
      <c r="BJ356" s="642"/>
      <c r="BK356" s="640"/>
      <c r="BL356" s="642"/>
      <c r="BM356" s="640"/>
      <c r="BN356" s="642"/>
      <c r="BO356" s="640"/>
      <c r="BP356" s="642"/>
      <c r="BQ356" s="640"/>
      <c r="BR356" s="642"/>
      <c r="BS356" s="640"/>
      <c r="BT356" s="642"/>
      <c r="BU356" s="643">
        <f t="shared" si="7"/>
        <v>0</v>
      </c>
      <c r="BV356" s="644">
        <f t="shared" si="8"/>
        <v>0</v>
      </c>
      <c r="BW356" s="776">
        <f t="shared" si="9"/>
        <v>0</v>
      </c>
      <c r="BX356" s="644">
        <f t="shared" si="10"/>
        <v>0</v>
      </c>
      <c r="BY356" s="645"/>
      <c r="BZ356" s="338"/>
      <c r="CA356" s="338"/>
      <c r="CB356" s="338"/>
      <c r="CC356" s="338"/>
      <c r="CD356" s="338"/>
      <c r="CE356" s="338"/>
    </row>
    <row r="357" ht="15.75" customHeight="1">
      <c r="A357" s="821">
        <v>362.0</v>
      </c>
      <c r="B357" s="777"/>
      <c r="C357" s="501"/>
      <c r="D357" s="501"/>
      <c r="E357" s="501"/>
      <c r="F357" s="737"/>
      <c r="G357" s="773">
        <f t="shared" ref="G357:H357" si="362">K357+M357+O357+Q357+S357+U357+W357+Y357+AA357+AC357+AE357+AG357+AI357+AK357+AM357+AO357+AQ357+AS357+AU357+AW357+AY357+BA357+BC357+BE357+BG357+BI357+BK357+BM357+BO357+BQ357+BS357</f>
        <v>0</v>
      </c>
      <c r="H357" s="671">
        <f t="shared" si="362"/>
        <v>0</v>
      </c>
      <c r="I357" s="774">
        <f t="shared" si="6"/>
        <v>0</v>
      </c>
      <c r="J357" s="418"/>
      <c r="K357" s="640"/>
      <c r="L357" s="642"/>
      <c r="M357" s="640"/>
      <c r="N357" s="642"/>
      <c r="O357" s="640"/>
      <c r="P357" s="642"/>
      <c r="Q357" s="640"/>
      <c r="R357" s="642"/>
      <c r="S357" s="640"/>
      <c r="T357" s="642"/>
      <c r="U357" s="640"/>
      <c r="V357" s="642"/>
      <c r="W357" s="640"/>
      <c r="X357" s="642"/>
      <c r="Y357" s="640"/>
      <c r="Z357" s="642"/>
      <c r="AA357" s="640"/>
      <c r="AB357" s="642"/>
      <c r="AC357" s="640"/>
      <c r="AD357" s="642"/>
      <c r="AE357" s="640"/>
      <c r="AF357" s="642"/>
      <c r="AG357" s="640"/>
      <c r="AH357" s="642"/>
      <c r="AI357" s="640"/>
      <c r="AJ357" s="642"/>
      <c r="AK357" s="640"/>
      <c r="AL357" s="642"/>
      <c r="AM357" s="640"/>
      <c r="AN357" s="642"/>
      <c r="AO357" s="640"/>
      <c r="AP357" s="642"/>
      <c r="AQ357" s="640"/>
      <c r="AR357" s="642"/>
      <c r="AS357" s="640"/>
      <c r="AT357" s="642"/>
      <c r="AU357" s="640"/>
      <c r="AV357" s="642"/>
      <c r="AW357" s="640"/>
      <c r="AX357" s="642"/>
      <c r="AY357" s="640"/>
      <c r="AZ357" s="642"/>
      <c r="BA357" s="640"/>
      <c r="BB357" s="642"/>
      <c r="BC357" s="640"/>
      <c r="BD357" s="642"/>
      <c r="BE357" s="640"/>
      <c r="BF357" s="642"/>
      <c r="BG357" s="640"/>
      <c r="BH357" s="642"/>
      <c r="BI357" s="640"/>
      <c r="BJ357" s="642"/>
      <c r="BK357" s="640"/>
      <c r="BL357" s="642"/>
      <c r="BM357" s="640"/>
      <c r="BN357" s="642"/>
      <c r="BO357" s="640"/>
      <c r="BP357" s="642"/>
      <c r="BQ357" s="640"/>
      <c r="BR357" s="642"/>
      <c r="BS357" s="640"/>
      <c r="BT357" s="642"/>
      <c r="BU357" s="643">
        <f t="shared" si="7"/>
        <v>0</v>
      </c>
      <c r="BV357" s="644">
        <f t="shared" si="8"/>
        <v>0</v>
      </c>
      <c r="BW357" s="776">
        <f t="shared" si="9"/>
        <v>0</v>
      </c>
      <c r="BX357" s="644">
        <f t="shared" si="10"/>
        <v>0</v>
      </c>
      <c r="BY357" s="645"/>
      <c r="BZ357" s="338"/>
      <c r="CA357" s="338"/>
      <c r="CB357" s="338"/>
      <c r="CC357" s="338"/>
      <c r="CD357" s="338"/>
      <c r="CE357" s="338"/>
    </row>
    <row r="358" ht="15.75" customHeight="1">
      <c r="A358" s="821">
        <v>363.0</v>
      </c>
      <c r="B358" s="777"/>
      <c r="C358" s="501"/>
      <c r="D358" s="501"/>
      <c r="E358" s="501"/>
      <c r="F358" s="737"/>
      <c r="G358" s="773">
        <f t="shared" ref="G358:H358" si="363">K358+M358+O358+Q358+S358+U358+W358+Y358+AA358+AC358+AE358+AG358+AI358+AK358+AM358+AO358+AQ358+AS358+AU358+AW358+AY358+BA358+BC358+BE358+BG358+BI358+BK358+BM358+BO358+BQ358+BS358</f>
        <v>0</v>
      </c>
      <c r="H358" s="671">
        <f t="shared" si="363"/>
        <v>0</v>
      </c>
      <c r="I358" s="774">
        <f t="shared" si="6"/>
        <v>0</v>
      </c>
      <c r="J358" s="418"/>
      <c r="K358" s="640"/>
      <c r="L358" s="642"/>
      <c r="M358" s="640"/>
      <c r="N358" s="642"/>
      <c r="O358" s="640"/>
      <c r="P358" s="642"/>
      <c r="Q358" s="640"/>
      <c r="R358" s="642"/>
      <c r="S358" s="640"/>
      <c r="T358" s="642"/>
      <c r="U358" s="640"/>
      <c r="V358" s="642"/>
      <c r="W358" s="640"/>
      <c r="X358" s="642"/>
      <c r="Y358" s="640"/>
      <c r="Z358" s="642"/>
      <c r="AA358" s="640"/>
      <c r="AB358" s="642"/>
      <c r="AC358" s="640"/>
      <c r="AD358" s="642"/>
      <c r="AE358" s="640"/>
      <c r="AF358" s="642"/>
      <c r="AG358" s="640"/>
      <c r="AH358" s="642"/>
      <c r="AI358" s="640"/>
      <c r="AJ358" s="642"/>
      <c r="AK358" s="640"/>
      <c r="AL358" s="642"/>
      <c r="AM358" s="640"/>
      <c r="AN358" s="642"/>
      <c r="AO358" s="640"/>
      <c r="AP358" s="642"/>
      <c r="AQ358" s="640"/>
      <c r="AR358" s="642"/>
      <c r="AS358" s="640"/>
      <c r="AT358" s="642"/>
      <c r="AU358" s="640"/>
      <c r="AV358" s="642"/>
      <c r="AW358" s="640"/>
      <c r="AX358" s="642"/>
      <c r="AY358" s="640"/>
      <c r="AZ358" s="642"/>
      <c r="BA358" s="640"/>
      <c r="BB358" s="642"/>
      <c r="BC358" s="640"/>
      <c r="BD358" s="642"/>
      <c r="BE358" s="640"/>
      <c r="BF358" s="642"/>
      <c r="BG358" s="640"/>
      <c r="BH358" s="642"/>
      <c r="BI358" s="640"/>
      <c r="BJ358" s="642"/>
      <c r="BK358" s="640"/>
      <c r="BL358" s="642"/>
      <c r="BM358" s="640"/>
      <c r="BN358" s="642"/>
      <c r="BO358" s="640"/>
      <c r="BP358" s="642"/>
      <c r="BQ358" s="640"/>
      <c r="BR358" s="642"/>
      <c r="BS358" s="640"/>
      <c r="BT358" s="642"/>
      <c r="BU358" s="643">
        <f t="shared" si="7"/>
        <v>0</v>
      </c>
      <c r="BV358" s="644">
        <f t="shared" si="8"/>
        <v>0</v>
      </c>
      <c r="BW358" s="776">
        <f t="shared" si="9"/>
        <v>0</v>
      </c>
      <c r="BX358" s="644">
        <f t="shared" si="10"/>
        <v>0</v>
      </c>
      <c r="BY358" s="645"/>
      <c r="BZ358" s="338"/>
      <c r="CA358" s="338"/>
      <c r="CB358" s="338"/>
      <c r="CC358" s="338"/>
      <c r="CD358" s="338"/>
      <c r="CE358" s="338"/>
    </row>
    <row r="359" ht="15.75" customHeight="1">
      <c r="A359" s="821">
        <v>364.0</v>
      </c>
      <c r="B359" s="777"/>
      <c r="C359" s="501"/>
      <c r="D359" s="501"/>
      <c r="E359" s="501"/>
      <c r="F359" s="737"/>
      <c r="G359" s="773">
        <f t="shared" ref="G359:H359" si="364">K359+M359+O359+Q359+S359+U359+W359+Y359+AA359+AC359+AE359+AG359+AI359+AK359+AM359+AO359+AQ359+AS359+AU359+AW359+AY359+BA359+BC359+BE359+BG359+BI359+BK359+BM359+BO359+BQ359+BS359</f>
        <v>0</v>
      </c>
      <c r="H359" s="671">
        <f t="shared" si="364"/>
        <v>0</v>
      </c>
      <c r="I359" s="774">
        <f t="shared" si="6"/>
        <v>0</v>
      </c>
      <c r="J359" s="418"/>
      <c r="K359" s="640"/>
      <c r="L359" s="642"/>
      <c r="M359" s="640"/>
      <c r="N359" s="642"/>
      <c r="O359" s="640"/>
      <c r="P359" s="642"/>
      <c r="Q359" s="640"/>
      <c r="R359" s="642"/>
      <c r="S359" s="640"/>
      <c r="T359" s="642"/>
      <c r="U359" s="640"/>
      <c r="V359" s="642"/>
      <c r="W359" s="640"/>
      <c r="X359" s="642"/>
      <c r="Y359" s="640"/>
      <c r="Z359" s="642"/>
      <c r="AA359" s="640"/>
      <c r="AB359" s="642"/>
      <c r="AC359" s="640"/>
      <c r="AD359" s="642"/>
      <c r="AE359" s="640"/>
      <c r="AF359" s="642"/>
      <c r="AG359" s="640"/>
      <c r="AH359" s="642"/>
      <c r="AI359" s="640"/>
      <c r="AJ359" s="642"/>
      <c r="AK359" s="640"/>
      <c r="AL359" s="642"/>
      <c r="AM359" s="640"/>
      <c r="AN359" s="642"/>
      <c r="AO359" s="640"/>
      <c r="AP359" s="642"/>
      <c r="AQ359" s="640"/>
      <c r="AR359" s="642"/>
      <c r="AS359" s="640"/>
      <c r="AT359" s="642"/>
      <c r="AU359" s="640"/>
      <c r="AV359" s="642"/>
      <c r="AW359" s="640"/>
      <c r="AX359" s="642"/>
      <c r="AY359" s="640"/>
      <c r="AZ359" s="642"/>
      <c r="BA359" s="640"/>
      <c r="BB359" s="642"/>
      <c r="BC359" s="640"/>
      <c r="BD359" s="642"/>
      <c r="BE359" s="640"/>
      <c r="BF359" s="642"/>
      <c r="BG359" s="640"/>
      <c r="BH359" s="642"/>
      <c r="BI359" s="640"/>
      <c r="BJ359" s="642"/>
      <c r="BK359" s="640"/>
      <c r="BL359" s="642"/>
      <c r="BM359" s="640"/>
      <c r="BN359" s="642"/>
      <c r="BO359" s="640"/>
      <c r="BP359" s="642"/>
      <c r="BQ359" s="640"/>
      <c r="BR359" s="642"/>
      <c r="BS359" s="640"/>
      <c r="BT359" s="642"/>
      <c r="BU359" s="643">
        <f t="shared" si="7"/>
        <v>0</v>
      </c>
      <c r="BV359" s="644">
        <f t="shared" si="8"/>
        <v>0</v>
      </c>
      <c r="BW359" s="776">
        <f t="shared" si="9"/>
        <v>0</v>
      </c>
      <c r="BX359" s="644">
        <f t="shared" si="10"/>
        <v>0</v>
      </c>
      <c r="BY359" s="645"/>
      <c r="BZ359" s="338"/>
      <c r="CA359" s="338"/>
      <c r="CB359" s="338"/>
      <c r="CC359" s="338"/>
      <c r="CD359" s="338"/>
      <c r="CE359" s="338"/>
    </row>
    <row r="360" ht="15.75" customHeight="1">
      <c r="A360" s="821">
        <v>365.0</v>
      </c>
      <c r="B360" s="777"/>
      <c r="C360" s="501"/>
      <c r="D360" s="501"/>
      <c r="E360" s="501"/>
      <c r="F360" s="737"/>
      <c r="G360" s="773">
        <f t="shared" ref="G360:H360" si="365">K360+M360+O360+Q360+S360+U360+W360+Y360+AA360+AC360+AE360+AG360+AI360+AK360+AM360+AO360+AQ360+AS360+AU360+AW360+AY360+BA360+BC360+BE360+BG360+BI360+BK360+BM360+BO360+BQ360+BS360</f>
        <v>0</v>
      </c>
      <c r="H360" s="671">
        <f t="shared" si="365"/>
        <v>0</v>
      </c>
      <c r="I360" s="774">
        <f t="shared" si="6"/>
        <v>0</v>
      </c>
      <c r="J360" s="418"/>
      <c r="K360" s="640"/>
      <c r="L360" s="642"/>
      <c r="M360" s="640"/>
      <c r="N360" s="642"/>
      <c r="O360" s="640"/>
      <c r="P360" s="642"/>
      <c r="Q360" s="640"/>
      <c r="R360" s="642"/>
      <c r="S360" s="640"/>
      <c r="T360" s="642"/>
      <c r="U360" s="640"/>
      <c r="V360" s="642"/>
      <c r="W360" s="640"/>
      <c r="X360" s="642"/>
      <c r="Y360" s="640"/>
      <c r="Z360" s="642"/>
      <c r="AA360" s="640"/>
      <c r="AB360" s="642"/>
      <c r="AC360" s="640"/>
      <c r="AD360" s="642"/>
      <c r="AE360" s="640"/>
      <c r="AF360" s="642"/>
      <c r="AG360" s="640"/>
      <c r="AH360" s="642"/>
      <c r="AI360" s="640"/>
      <c r="AJ360" s="642"/>
      <c r="AK360" s="640"/>
      <c r="AL360" s="642"/>
      <c r="AM360" s="640"/>
      <c r="AN360" s="642"/>
      <c r="AO360" s="640"/>
      <c r="AP360" s="642"/>
      <c r="AQ360" s="640"/>
      <c r="AR360" s="642"/>
      <c r="AS360" s="640"/>
      <c r="AT360" s="642"/>
      <c r="AU360" s="640"/>
      <c r="AV360" s="642"/>
      <c r="AW360" s="640"/>
      <c r="AX360" s="642"/>
      <c r="AY360" s="640"/>
      <c r="AZ360" s="642"/>
      <c r="BA360" s="640"/>
      <c r="BB360" s="642"/>
      <c r="BC360" s="640"/>
      <c r="BD360" s="642"/>
      <c r="BE360" s="640"/>
      <c r="BF360" s="642"/>
      <c r="BG360" s="640"/>
      <c r="BH360" s="642"/>
      <c r="BI360" s="640"/>
      <c r="BJ360" s="642"/>
      <c r="BK360" s="640"/>
      <c r="BL360" s="642"/>
      <c r="BM360" s="640"/>
      <c r="BN360" s="642"/>
      <c r="BO360" s="640"/>
      <c r="BP360" s="642"/>
      <c r="BQ360" s="640"/>
      <c r="BR360" s="642"/>
      <c r="BS360" s="640"/>
      <c r="BT360" s="642"/>
      <c r="BU360" s="643">
        <f t="shared" si="7"/>
        <v>0</v>
      </c>
      <c r="BV360" s="644">
        <f t="shared" si="8"/>
        <v>0</v>
      </c>
      <c r="BW360" s="776">
        <f t="shared" si="9"/>
        <v>0</v>
      </c>
      <c r="BX360" s="644">
        <f t="shared" si="10"/>
        <v>0</v>
      </c>
      <c r="BY360" s="645"/>
      <c r="BZ360" s="338"/>
      <c r="CA360" s="338"/>
      <c r="CB360" s="338"/>
      <c r="CC360" s="338"/>
      <c r="CD360" s="338"/>
      <c r="CE360" s="338"/>
    </row>
    <row r="361" ht="15.75" customHeight="1">
      <c r="A361" s="821">
        <v>366.0</v>
      </c>
      <c r="B361" s="777"/>
      <c r="C361" s="501"/>
      <c r="D361" s="501"/>
      <c r="E361" s="501"/>
      <c r="F361" s="737"/>
      <c r="G361" s="773">
        <f t="shared" ref="G361:H361" si="366">K361+M361+O361+Q361+S361+U361+W361+Y361+AA361+AC361+AE361+AG361+AI361+AK361+AM361+AO361+AQ361+AS361+AU361+AW361+AY361+BA361+BC361+BE361+BG361+BI361+BK361+BM361+BO361+BQ361+BS361</f>
        <v>0</v>
      </c>
      <c r="H361" s="671">
        <f t="shared" si="366"/>
        <v>0</v>
      </c>
      <c r="I361" s="774">
        <f t="shared" si="6"/>
        <v>0</v>
      </c>
      <c r="J361" s="418"/>
      <c r="K361" s="640"/>
      <c r="L361" s="642"/>
      <c r="M361" s="640"/>
      <c r="N361" s="642"/>
      <c r="O361" s="640"/>
      <c r="P361" s="642"/>
      <c r="Q361" s="640"/>
      <c r="R361" s="642"/>
      <c r="S361" s="640"/>
      <c r="T361" s="642"/>
      <c r="U361" s="640"/>
      <c r="V361" s="642"/>
      <c r="W361" s="640"/>
      <c r="X361" s="642"/>
      <c r="Y361" s="640"/>
      <c r="Z361" s="642"/>
      <c r="AA361" s="640"/>
      <c r="AB361" s="642"/>
      <c r="AC361" s="640"/>
      <c r="AD361" s="642"/>
      <c r="AE361" s="640"/>
      <c r="AF361" s="642"/>
      <c r="AG361" s="640"/>
      <c r="AH361" s="642"/>
      <c r="AI361" s="640"/>
      <c r="AJ361" s="642"/>
      <c r="AK361" s="640"/>
      <c r="AL361" s="642"/>
      <c r="AM361" s="640"/>
      <c r="AN361" s="642"/>
      <c r="AO361" s="640"/>
      <c r="AP361" s="642"/>
      <c r="AQ361" s="640"/>
      <c r="AR361" s="642"/>
      <c r="AS361" s="640"/>
      <c r="AT361" s="642"/>
      <c r="AU361" s="640"/>
      <c r="AV361" s="642"/>
      <c r="AW361" s="640"/>
      <c r="AX361" s="642"/>
      <c r="AY361" s="640"/>
      <c r="AZ361" s="642"/>
      <c r="BA361" s="640"/>
      <c r="BB361" s="642"/>
      <c r="BC361" s="640"/>
      <c r="BD361" s="642"/>
      <c r="BE361" s="640"/>
      <c r="BF361" s="642"/>
      <c r="BG361" s="640"/>
      <c r="BH361" s="642"/>
      <c r="BI361" s="640"/>
      <c r="BJ361" s="642"/>
      <c r="BK361" s="640"/>
      <c r="BL361" s="642"/>
      <c r="BM361" s="640"/>
      <c r="BN361" s="642"/>
      <c r="BO361" s="640"/>
      <c r="BP361" s="642"/>
      <c r="BQ361" s="640"/>
      <c r="BR361" s="642"/>
      <c r="BS361" s="640"/>
      <c r="BT361" s="642"/>
      <c r="BU361" s="643">
        <f t="shared" si="7"/>
        <v>0</v>
      </c>
      <c r="BV361" s="644">
        <f t="shared" si="8"/>
        <v>0</v>
      </c>
      <c r="BW361" s="776">
        <f t="shared" si="9"/>
        <v>0</v>
      </c>
      <c r="BX361" s="644">
        <f t="shared" si="10"/>
        <v>0</v>
      </c>
      <c r="BY361" s="645"/>
      <c r="BZ361" s="338"/>
      <c r="CA361" s="338"/>
      <c r="CB361" s="338"/>
      <c r="CC361" s="338"/>
      <c r="CD361" s="338"/>
      <c r="CE361" s="338"/>
    </row>
    <row r="362" ht="15.75" customHeight="1">
      <c r="A362" s="821">
        <v>367.0</v>
      </c>
      <c r="B362" s="777"/>
      <c r="C362" s="501"/>
      <c r="D362" s="501"/>
      <c r="E362" s="501"/>
      <c r="F362" s="737"/>
      <c r="G362" s="773">
        <f t="shared" ref="G362:H362" si="367">K362+M362+O362+Q362+S362+U362+W362+Y362+AA362+AC362+AE362+AG362+AI362+AK362+AM362+AO362+AQ362+AS362+AU362+AW362+AY362+BA362+BC362+BE362+BG362+BI362+BK362+BM362+BO362+BQ362+BS362</f>
        <v>0</v>
      </c>
      <c r="H362" s="671">
        <f t="shared" si="367"/>
        <v>0</v>
      </c>
      <c r="I362" s="774">
        <f t="shared" si="6"/>
        <v>0</v>
      </c>
      <c r="J362" s="418"/>
      <c r="K362" s="640"/>
      <c r="L362" s="642"/>
      <c r="M362" s="640"/>
      <c r="N362" s="642"/>
      <c r="O362" s="640"/>
      <c r="P362" s="642"/>
      <c r="Q362" s="640"/>
      <c r="R362" s="642"/>
      <c r="S362" s="640"/>
      <c r="T362" s="642"/>
      <c r="U362" s="640"/>
      <c r="V362" s="642"/>
      <c r="W362" s="640"/>
      <c r="X362" s="642"/>
      <c r="Y362" s="640"/>
      <c r="Z362" s="642"/>
      <c r="AA362" s="640"/>
      <c r="AB362" s="642"/>
      <c r="AC362" s="640"/>
      <c r="AD362" s="642"/>
      <c r="AE362" s="640"/>
      <c r="AF362" s="642"/>
      <c r="AG362" s="640"/>
      <c r="AH362" s="642"/>
      <c r="AI362" s="640"/>
      <c r="AJ362" s="642"/>
      <c r="AK362" s="640"/>
      <c r="AL362" s="642"/>
      <c r="AM362" s="640"/>
      <c r="AN362" s="642"/>
      <c r="AO362" s="640"/>
      <c r="AP362" s="642"/>
      <c r="AQ362" s="640"/>
      <c r="AR362" s="642"/>
      <c r="AS362" s="640"/>
      <c r="AT362" s="642"/>
      <c r="AU362" s="640"/>
      <c r="AV362" s="642"/>
      <c r="AW362" s="640"/>
      <c r="AX362" s="642"/>
      <c r="AY362" s="640"/>
      <c r="AZ362" s="642"/>
      <c r="BA362" s="640"/>
      <c r="BB362" s="642"/>
      <c r="BC362" s="640"/>
      <c r="BD362" s="642"/>
      <c r="BE362" s="640"/>
      <c r="BF362" s="642"/>
      <c r="BG362" s="640"/>
      <c r="BH362" s="642"/>
      <c r="BI362" s="640"/>
      <c r="BJ362" s="642"/>
      <c r="BK362" s="640"/>
      <c r="BL362" s="642"/>
      <c r="BM362" s="640"/>
      <c r="BN362" s="642"/>
      <c r="BO362" s="640"/>
      <c r="BP362" s="642"/>
      <c r="BQ362" s="640"/>
      <c r="BR362" s="642"/>
      <c r="BS362" s="640"/>
      <c r="BT362" s="642"/>
      <c r="BU362" s="643">
        <f t="shared" si="7"/>
        <v>0</v>
      </c>
      <c r="BV362" s="644">
        <f t="shared" si="8"/>
        <v>0</v>
      </c>
      <c r="BW362" s="776">
        <f t="shared" si="9"/>
        <v>0</v>
      </c>
      <c r="BX362" s="644">
        <f t="shared" si="10"/>
        <v>0</v>
      </c>
      <c r="BY362" s="645"/>
      <c r="BZ362" s="338"/>
      <c r="CA362" s="338"/>
      <c r="CB362" s="338"/>
      <c r="CC362" s="338"/>
      <c r="CD362" s="338"/>
      <c r="CE362" s="338"/>
    </row>
    <row r="363" ht="15.75" customHeight="1">
      <c r="A363" s="821">
        <v>368.0</v>
      </c>
      <c r="B363" s="777"/>
      <c r="C363" s="501"/>
      <c r="D363" s="501"/>
      <c r="E363" s="501"/>
      <c r="F363" s="737"/>
      <c r="G363" s="773">
        <f t="shared" ref="G363:H363" si="368">K363+M363+O363+Q363+S363+U363+W363+Y363+AA363+AC363+AE363+AG363+AI363+AK363+AM363+AO363+AQ363+AS363+AU363+AW363+AY363+BA363+BC363+BE363+BG363+BI363+BK363+BM363+BO363+BQ363+BS363</f>
        <v>0</v>
      </c>
      <c r="H363" s="671">
        <f t="shared" si="368"/>
        <v>0</v>
      </c>
      <c r="I363" s="774">
        <f t="shared" si="6"/>
        <v>0</v>
      </c>
      <c r="J363" s="418"/>
      <c r="K363" s="640"/>
      <c r="L363" s="642"/>
      <c r="M363" s="640"/>
      <c r="N363" s="642"/>
      <c r="O363" s="640"/>
      <c r="P363" s="642"/>
      <c r="Q363" s="640"/>
      <c r="R363" s="642"/>
      <c r="S363" s="640"/>
      <c r="T363" s="642"/>
      <c r="U363" s="640"/>
      <c r="V363" s="642"/>
      <c r="W363" s="640"/>
      <c r="X363" s="642"/>
      <c r="Y363" s="640"/>
      <c r="Z363" s="642"/>
      <c r="AA363" s="640"/>
      <c r="AB363" s="642"/>
      <c r="AC363" s="640"/>
      <c r="AD363" s="642"/>
      <c r="AE363" s="640"/>
      <c r="AF363" s="642"/>
      <c r="AG363" s="640"/>
      <c r="AH363" s="642"/>
      <c r="AI363" s="640"/>
      <c r="AJ363" s="642"/>
      <c r="AK363" s="640"/>
      <c r="AL363" s="642"/>
      <c r="AM363" s="640"/>
      <c r="AN363" s="642"/>
      <c r="AO363" s="640"/>
      <c r="AP363" s="642"/>
      <c r="AQ363" s="640"/>
      <c r="AR363" s="642"/>
      <c r="AS363" s="640"/>
      <c r="AT363" s="642"/>
      <c r="AU363" s="640"/>
      <c r="AV363" s="642"/>
      <c r="AW363" s="640"/>
      <c r="AX363" s="642"/>
      <c r="AY363" s="640"/>
      <c r="AZ363" s="642"/>
      <c r="BA363" s="640"/>
      <c r="BB363" s="642"/>
      <c r="BC363" s="640"/>
      <c r="BD363" s="642"/>
      <c r="BE363" s="640"/>
      <c r="BF363" s="642"/>
      <c r="BG363" s="640"/>
      <c r="BH363" s="642"/>
      <c r="BI363" s="640"/>
      <c r="BJ363" s="642"/>
      <c r="BK363" s="640"/>
      <c r="BL363" s="642"/>
      <c r="BM363" s="640"/>
      <c r="BN363" s="642"/>
      <c r="BO363" s="640"/>
      <c r="BP363" s="642"/>
      <c r="BQ363" s="640"/>
      <c r="BR363" s="642"/>
      <c r="BS363" s="640"/>
      <c r="BT363" s="642"/>
      <c r="BU363" s="643">
        <f t="shared" si="7"/>
        <v>0</v>
      </c>
      <c r="BV363" s="644">
        <f t="shared" si="8"/>
        <v>0</v>
      </c>
      <c r="BW363" s="776">
        <f t="shared" si="9"/>
        <v>0</v>
      </c>
      <c r="BX363" s="644">
        <f t="shared" si="10"/>
        <v>0</v>
      </c>
      <c r="BY363" s="645"/>
      <c r="BZ363" s="338"/>
      <c r="CA363" s="338"/>
      <c r="CB363" s="338"/>
      <c r="CC363" s="338"/>
      <c r="CD363" s="338"/>
      <c r="CE363" s="338"/>
    </row>
    <row r="364" ht="15.75" customHeight="1">
      <c r="A364" s="821">
        <v>369.0</v>
      </c>
      <c r="B364" s="777"/>
      <c r="C364" s="501"/>
      <c r="D364" s="501"/>
      <c r="E364" s="501"/>
      <c r="F364" s="737"/>
      <c r="G364" s="773">
        <f t="shared" ref="G364:H364" si="369">K364+M364+O364+Q364+S364+U364+W364+Y364+AA364+AC364+AE364+AG364+AI364+AK364+AM364+AO364+AQ364+AS364+AU364+AW364+AY364+BA364+BC364+BE364+BG364+BI364+BK364+BM364+BO364+BQ364+BS364</f>
        <v>0</v>
      </c>
      <c r="H364" s="671">
        <f t="shared" si="369"/>
        <v>0</v>
      </c>
      <c r="I364" s="774">
        <f t="shared" si="6"/>
        <v>0</v>
      </c>
      <c r="J364" s="418"/>
      <c r="K364" s="640"/>
      <c r="L364" s="642"/>
      <c r="M364" s="640"/>
      <c r="N364" s="642"/>
      <c r="O364" s="640"/>
      <c r="P364" s="642"/>
      <c r="Q364" s="640"/>
      <c r="R364" s="642"/>
      <c r="S364" s="640"/>
      <c r="T364" s="642"/>
      <c r="U364" s="640"/>
      <c r="V364" s="642"/>
      <c r="W364" s="640"/>
      <c r="X364" s="642"/>
      <c r="Y364" s="640"/>
      <c r="Z364" s="642"/>
      <c r="AA364" s="640"/>
      <c r="AB364" s="642"/>
      <c r="AC364" s="640"/>
      <c r="AD364" s="642"/>
      <c r="AE364" s="640"/>
      <c r="AF364" s="642"/>
      <c r="AG364" s="640"/>
      <c r="AH364" s="642"/>
      <c r="AI364" s="640"/>
      <c r="AJ364" s="642"/>
      <c r="AK364" s="640"/>
      <c r="AL364" s="642"/>
      <c r="AM364" s="640"/>
      <c r="AN364" s="642"/>
      <c r="AO364" s="640"/>
      <c r="AP364" s="642"/>
      <c r="AQ364" s="640"/>
      <c r="AR364" s="642"/>
      <c r="AS364" s="640"/>
      <c r="AT364" s="642"/>
      <c r="AU364" s="640"/>
      <c r="AV364" s="642"/>
      <c r="AW364" s="640"/>
      <c r="AX364" s="642"/>
      <c r="AY364" s="640"/>
      <c r="AZ364" s="642"/>
      <c r="BA364" s="640"/>
      <c r="BB364" s="642"/>
      <c r="BC364" s="640"/>
      <c r="BD364" s="642"/>
      <c r="BE364" s="640"/>
      <c r="BF364" s="642"/>
      <c r="BG364" s="640"/>
      <c r="BH364" s="642"/>
      <c r="BI364" s="640"/>
      <c r="BJ364" s="642"/>
      <c r="BK364" s="640"/>
      <c r="BL364" s="642"/>
      <c r="BM364" s="640"/>
      <c r="BN364" s="642"/>
      <c r="BO364" s="640"/>
      <c r="BP364" s="642"/>
      <c r="BQ364" s="640"/>
      <c r="BR364" s="642"/>
      <c r="BS364" s="640"/>
      <c r="BT364" s="642"/>
      <c r="BU364" s="643">
        <f t="shared" si="7"/>
        <v>0</v>
      </c>
      <c r="BV364" s="644">
        <f t="shared" si="8"/>
        <v>0</v>
      </c>
      <c r="BW364" s="776">
        <f t="shared" si="9"/>
        <v>0</v>
      </c>
      <c r="BX364" s="644">
        <f t="shared" si="10"/>
        <v>0</v>
      </c>
      <c r="BY364" s="645"/>
      <c r="BZ364" s="338"/>
      <c r="CA364" s="338"/>
      <c r="CB364" s="338"/>
      <c r="CC364" s="338"/>
      <c r="CD364" s="338"/>
      <c r="CE364" s="338"/>
    </row>
    <row r="365" ht="15.75" customHeight="1">
      <c r="A365" s="821">
        <v>370.0</v>
      </c>
      <c r="B365" s="777"/>
      <c r="C365" s="501"/>
      <c r="D365" s="501"/>
      <c r="E365" s="501"/>
      <c r="F365" s="737"/>
      <c r="G365" s="773">
        <f t="shared" ref="G365:H365" si="370">K365+M365+O365+Q365+S365+U365+W365+Y365+AA365+AC365+AE365+AG365+AI365+AK365+AM365+AO365+AQ365+AS365+AU365+AW365+AY365+BA365+BC365+BE365+BG365+BI365+BK365+BM365+BO365+BQ365+BS365</f>
        <v>0</v>
      </c>
      <c r="H365" s="671">
        <f t="shared" si="370"/>
        <v>0</v>
      </c>
      <c r="I365" s="774">
        <f t="shared" si="6"/>
        <v>0</v>
      </c>
      <c r="J365" s="418"/>
      <c r="K365" s="640"/>
      <c r="L365" s="642"/>
      <c r="M365" s="640"/>
      <c r="N365" s="642"/>
      <c r="O365" s="640"/>
      <c r="P365" s="642"/>
      <c r="Q365" s="640"/>
      <c r="R365" s="642"/>
      <c r="S365" s="640"/>
      <c r="T365" s="642"/>
      <c r="U365" s="640"/>
      <c r="V365" s="642"/>
      <c r="W365" s="640"/>
      <c r="X365" s="642"/>
      <c r="Y365" s="640"/>
      <c r="Z365" s="642"/>
      <c r="AA365" s="640"/>
      <c r="AB365" s="642"/>
      <c r="AC365" s="640"/>
      <c r="AD365" s="642"/>
      <c r="AE365" s="640"/>
      <c r="AF365" s="642"/>
      <c r="AG365" s="640"/>
      <c r="AH365" s="642"/>
      <c r="AI365" s="640"/>
      <c r="AJ365" s="642"/>
      <c r="AK365" s="640"/>
      <c r="AL365" s="642"/>
      <c r="AM365" s="640"/>
      <c r="AN365" s="642"/>
      <c r="AO365" s="640"/>
      <c r="AP365" s="642"/>
      <c r="AQ365" s="640"/>
      <c r="AR365" s="642"/>
      <c r="AS365" s="640"/>
      <c r="AT365" s="642"/>
      <c r="AU365" s="640"/>
      <c r="AV365" s="642"/>
      <c r="AW365" s="640"/>
      <c r="AX365" s="642"/>
      <c r="AY365" s="640"/>
      <c r="AZ365" s="642"/>
      <c r="BA365" s="640"/>
      <c r="BB365" s="642"/>
      <c r="BC365" s="640"/>
      <c r="BD365" s="642"/>
      <c r="BE365" s="640"/>
      <c r="BF365" s="642"/>
      <c r="BG365" s="640"/>
      <c r="BH365" s="642"/>
      <c r="BI365" s="640"/>
      <c r="BJ365" s="642"/>
      <c r="BK365" s="640"/>
      <c r="BL365" s="642"/>
      <c r="BM365" s="640"/>
      <c r="BN365" s="642"/>
      <c r="BO365" s="640"/>
      <c r="BP365" s="642"/>
      <c r="BQ365" s="640"/>
      <c r="BR365" s="642"/>
      <c r="BS365" s="640"/>
      <c r="BT365" s="642"/>
      <c r="BU365" s="643">
        <f t="shared" si="7"/>
        <v>0</v>
      </c>
      <c r="BV365" s="644">
        <f t="shared" si="8"/>
        <v>0</v>
      </c>
      <c r="BW365" s="776">
        <f t="shared" si="9"/>
        <v>0</v>
      </c>
      <c r="BX365" s="644">
        <f t="shared" si="10"/>
        <v>0</v>
      </c>
      <c r="BY365" s="645"/>
      <c r="BZ365" s="338"/>
      <c r="CA365" s="338"/>
      <c r="CB365" s="338"/>
      <c r="CC365" s="338"/>
      <c r="CD365" s="338"/>
      <c r="CE365" s="338"/>
    </row>
    <row r="366" ht="15.75" customHeight="1">
      <c r="A366" s="821">
        <v>371.0</v>
      </c>
      <c r="B366" s="777"/>
      <c r="C366" s="501"/>
      <c r="D366" s="501"/>
      <c r="E366" s="501"/>
      <c r="F366" s="737"/>
      <c r="G366" s="773">
        <f t="shared" ref="G366:H366" si="371">K366+M366+O366+Q366+S366+U366+W366+Y366+AA366+AC366+AE366+AG366+AI366+AK366+AM366+AO366+AQ366+AS366+AU366+AW366+AY366+BA366+BC366+BE366+BG366+BI366+BK366+BM366+BO366+BQ366+BS366</f>
        <v>0</v>
      </c>
      <c r="H366" s="671">
        <f t="shared" si="371"/>
        <v>0</v>
      </c>
      <c r="I366" s="774">
        <f t="shared" si="6"/>
        <v>0</v>
      </c>
      <c r="J366" s="418"/>
      <c r="K366" s="640"/>
      <c r="L366" s="642"/>
      <c r="M366" s="640"/>
      <c r="N366" s="642"/>
      <c r="O366" s="640"/>
      <c r="P366" s="642"/>
      <c r="Q366" s="640"/>
      <c r="R366" s="642"/>
      <c r="S366" s="640"/>
      <c r="T366" s="642"/>
      <c r="U366" s="640"/>
      <c r="V366" s="642"/>
      <c r="W366" s="640"/>
      <c r="X366" s="642"/>
      <c r="Y366" s="640"/>
      <c r="Z366" s="642"/>
      <c r="AA366" s="640"/>
      <c r="AB366" s="642"/>
      <c r="AC366" s="640"/>
      <c r="AD366" s="642"/>
      <c r="AE366" s="640"/>
      <c r="AF366" s="642"/>
      <c r="AG366" s="640"/>
      <c r="AH366" s="642"/>
      <c r="AI366" s="640"/>
      <c r="AJ366" s="642"/>
      <c r="AK366" s="640"/>
      <c r="AL366" s="642"/>
      <c r="AM366" s="640"/>
      <c r="AN366" s="642"/>
      <c r="AO366" s="640"/>
      <c r="AP366" s="642"/>
      <c r="AQ366" s="640"/>
      <c r="AR366" s="642"/>
      <c r="AS366" s="640"/>
      <c r="AT366" s="642"/>
      <c r="AU366" s="640"/>
      <c r="AV366" s="642"/>
      <c r="AW366" s="640"/>
      <c r="AX366" s="642"/>
      <c r="AY366" s="640"/>
      <c r="AZ366" s="642"/>
      <c r="BA366" s="640"/>
      <c r="BB366" s="642"/>
      <c r="BC366" s="640"/>
      <c r="BD366" s="642"/>
      <c r="BE366" s="640"/>
      <c r="BF366" s="642"/>
      <c r="BG366" s="640"/>
      <c r="BH366" s="642"/>
      <c r="BI366" s="640"/>
      <c r="BJ366" s="642"/>
      <c r="BK366" s="640"/>
      <c r="BL366" s="642"/>
      <c r="BM366" s="640"/>
      <c r="BN366" s="642"/>
      <c r="BO366" s="640"/>
      <c r="BP366" s="642"/>
      <c r="BQ366" s="640"/>
      <c r="BR366" s="642"/>
      <c r="BS366" s="640"/>
      <c r="BT366" s="642"/>
      <c r="BU366" s="643">
        <f t="shared" si="7"/>
        <v>0</v>
      </c>
      <c r="BV366" s="644">
        <f t="shared" si="8"/>
        <v>0</v>
      </c>
      <c r="BW366" s="776">
        <f t="shared" si="9"/>
        <v>0</v>
      </c>
      <c r="BX366" s="644">
        <f t="shared" si="10"/>
        <v>0</v>
      </c>
      <c r="BY366" s="645"/>
      <c r="BZ366" s="338"/>
      <c r="CA366" s="338"/>
      <c r="CB366" s="338"/>
      <c r="CC366" s="338"/>
      <c r="CD366" s="338"/>
      <c r="CE366" s="338"/>
    </row>
    <row r="367" ht="15.75" customHeight="1">
      <c r="A367" s="821">
        <v>372.0</v>
      </c>
      <c r="B367" s="777"/>
      <c r="C367" s="501"/>
      <c r="D367" s="501"/>
      <c r="E367" s="501"/>
      <c r="F367" s="737"/>
      <c r="G367" s="773">
        <f t="shared" ref="G367:H367" si="372">K367+M367+O367+Q367+S367+U367+W367+Y367+AA367+AC367+AE367+AG367+AI367+AK367+AM367+AO367+AQ367+AS367+AU367+AW367+AY367+BA367+BC367+BE367+BG367+BI367+BK367+BM367+BO367+BQ367+BS367</f>
        <v>0</v>
      </c>
      <c r="H367" s="671">
        <f t="shared" si="372"/>
        <v>0</v>
      </c>
      <c r="I367" s="774">
        <f t="shared" si="6"/>
        <v>0</v>
      </c>
      <c r="J367" s="418"/>
      <c r="K367" s="640"/>
      <c r="L367" s="642"/>
      <c r="M367" s="640"/>
      <c r="N367" s="642"/>
      <c r="O367" s="640"/>
      <c r="P367" s="642"/>
      <c r="Q367" s="640"/>
      <c r="R367" s="642"/>
      <c r="S367" s="640"/>
      <c r="T367" s="642"/>
      <c r="U367" s="640"/>
      <c r="V367" s="642"/>
      <c r="W367" s="640"/>
      <c r="X367" s="642"/>
      <c r="Y367" s="640"/>
      <c r="Z367" s="642"/>
      <c r="AA367" s="640"/>
      <c r="AB367" s="642"/>
      <c r="AC367" s="640"/>
      <c r="AD367" s="642"/>
      <c r="AE367" s="640"/>
      <c r="AF367" s="642"/>
      <c r="AG367" s="640"/>
      <c r="AH367" s="642"/>
      <c r="AI367" s="640"/>
      <c r="AJ367" s="642"/>
      <c r="AK367" s="640"/>
      <c r="AL367" s="642"/>
      <c r="AM367" s="640"/>
      <c r="AN367" s="642"/>
      <c r="AO367" s="640"/>
      <c r="AP367" s="642"/>
      <c r="AQ367" s="640"/>
      <c r="AR367" s="642"/>
      <c r="AS367" s="640"/>
      <c r="AT367" s="642"/>
      <c r="AU367" s="640"/>
      <c r="AV367" s="642"/>
      <c r="AW367" s="640"/>
      <c r="AX367" s="642"/>
      <c r="AY367" s="640"/>
      <c r="AZ367" s="642"/>
      <c r="BA367" s="640"/>
      <c r="BB367" s="642"/>
      <c r="BC367" s="640"/>
      <c r="BD367" s="642"/>
      <c r="BE367" s="640"/>
      <c r="BF367" s="642"/>
      <c r="BG367" s="640"/>
      <c r="BH367" s="642"/>
      <c r="BI367" s="640"/>
      <c r="BJ367" s="642"/>
      <c r="BK367" s="640"/>
      <c r="BL367" s="642"/>
      <c r="BM367" s="640"/>
      <c r="BN367" s="642"/>
      <c r="BO367" s="640"/>
      <c r="BP367" s="642"/>
      <c r="BQ367" s="640"/>
      <c r="BR367" s="642"/>
      <c r="BS367" s="640"/>
      <c r="BT367" s="642"/>
      <c r="BU367" s="643">
        <f t="shared" si="7"/>
        <v>0</v>
      </c>
      <c r="BV367" s="644">
        <f t="shared" si="8"/>
        <v>0</v>
      </c>
      <c r="BW367" s="776">
        <f t="shared" si="9"/>
        <v>0</v>
      </c>
      <c r="BX367" s="644">
        <f t="shared" si="10"/>
        <v>0</v>
      </c>
      <c r="BY367" s="645"/>
      <c r="BZ367" s="338"/>
      <c r="CA367" s="338"/>
      <c r="CB367" s="338"/>
      <c r="CC367" s="338"/>
      <c r="CD367" s="338"/>
      <c r="CE367" s="338"/>
    </row>
    <row r="368" ht="15.75" customHeight="1">
      <c r="A368" s="821">
        <v>373.0</v>
      </c>
      <c r="B368" s="777"/>
      <c r="C368" s="501"/>
      <c r="D368" s="501"/>
      <c r="E368" s="501"/>
      <c r="F368" s="737"/>
      <c r="G368" s="773">
        <f t="shared" ref="G368:H368" si="373">K368+M368+O368+Q368+S368+U368+W368+Y368+AA368+AC368+AE368+AG368+AI368+AK368+AM368+AO368+AQ368+AS368+AU368+AW368+AY368+BA368+BC368+BE368+BG368+BI368+BK368+BM368+BO368+BQ368+BS368</f>
        <v>0</v>
      </c>
      <c r="H368" s="671">
        <f t="shared" si="373"/>
        <v>0</v>
      </c>
      <c r="I368" s="774">
        <f t="shared" si="6"/>
        <v>0</v>
      </c>
      <c r="J368" s="418"/>
      <c r="K368" s="640"/>
      <c r="L368" s="642"/>
      <c r="M368" s="640"/>
      <c r="N368" s="642"/>
      <c r="O368" s="640"/>
      <c r="P368" s="642"/>
      <c r="Q368" s="640"/>
      <c r="R368" s="642"/>
      <c r="S368" s="640"/>
      <c r="T368" s="642"/>
      <c r="U368" s="640"/>
      <c r="V368" s="642"/>
      <c r="W368" s="640"/>
      <c r="X368" s="642"/>
      <c r="Y368" s="640"/>
      <c r="Z368" s="642"/>
      <c r="AA368" s="640"/>
      <c r="AB368" s="642"/>
      <c r="AC368" s="640"/>
      <c r="AD368" s="642"/>
      <c r="AE368" s="640"/>
      <c r="AF368" s="642"/>
      <c r="AG368" s="640"/>
      <c r="AH368" s="642"/>
      <c r="AI368" s="640"/>
      <c r="AJ368" s="642"/>
      <c r="AK368" s="640"/>
      <c r="AL368" s="642"/>
      <c r="AM368" s="640"/>
      <c r="AN368" s="642"/>
      <c r="AO368" s="640"/>
      <c r="AP368" s="642"/>
      <c r="AQ368" s="640"/>
      <c r="AR368" s="642"/>
      <c r="AS368" s="640"/>
      <c r="AT368" s="642"/>
      <c r="AU368" s="640"/>
      <c r="AV368" s="642"/>
      <c r="AW368" s="640"/>
      <c r="AX368" s="642"/>
      <c r="AY368" s="640"/>
      <c r="AZ368" s="642"/>
      <c r="BA368" s="640"/>
      <c r="BB368" s="642"/>
      <c r="BC368" s="640"/>
      <c r="BD368" s="642"/>
      <c r="BE368" s="640"/>
      <c r="BF368" s="642"/>
      <c r="BG368" s="640"/>
      <c r="BH368" s="642"/>
      <c r="BI368" s="640"/>
      <c r="BJ368" s="642"/>
      <c r="BK368" s="640"/>
      <c r="BL368" s="642"/>
      <c r="BM368" s="640"/>
      <c r="BN368" s="642"/>
      <c r="BO368" s="640"/>
      <c r="BP368" s="642"/>
      <c r="BQ368" s="640"/>
      <c r="BR368" s="642"/>
      <c r="BS368" s="640"/>
      <c r="BT368" s="642"/>
      <c r="BU368" s="643">
        <f t="shared" si="7"/>
        <v>0</v>
      </c>
      <c r="BV368" s="644">
        <f t="shared" si="8"/>
        <v>0</v>
      </c>
      <c r="BW368" s="776">
        <f t="shared" si="9"/>
        <v>0</v>
      </c>
      <c r="BX368" s="644">
        <f t="shared" si="10"/>
        <v>0</v>
      </c>
      <c r="BY368" s="645"/>
      <c r="BZ368" s="338"/>
      <c r="CA368" s="338"/>
      <c r="CB368" s="338"/>
      <c r="CC368" s="338"/>
      <c r="CD368" s="338"/>
      <c r="CE368" s="338"/>
    </row>
    <row r="369" ht="15.75" customHeight="1">
      <c r="A369" s="821">
        <v>374.0</v>
      </c>
      <c r="B369" s="777"/>
      <c r="C369" s="501"/>
      <c r="D369" s="501"/>
      <c r="E369" s="501"/>
      <c r="F369" s="737"/>
      <c r="G369" s="773">
        <f t="shared" ref="G369:H369" si="374">K369+M369+O369+Q369+S369+U369+W369+Y369+AA369+AC369+AE369+AG369+AI369+AK369+AM369+AO369+AQ369+AS369+AU369+AW369+AY369+BA369+BC369+BE369+BG369+BI369+BK369+BM369+BO369+BQ369+BS369</f>
        <v>0</v>
      </c>
      <c r="H369" s="671">
        <f t="shared" si="374"/>
        <v>0</v>
      </c>
      <c r="I369" s="774">
        <f t="shared" si="6"/>
        <v>0</v>
      </c>
      <c r="J369" s="418"/>
      <c r="K369" s="640"/>
      <c r="L369" s="642"/>
      <c r="M369" s="640"/>
      <c r="N369" s="642"/>
      <c r="O369" s="640"/>
      <c r="P369" s="642"/>
      <c r="Q369" s="640"/>
      <c r="R369" s="642"/>
      <c r="S369" s="640"/>
      <c r="T369" s="642"/>
      <c r="U369" s="640"/>
      <c r="V369" s="642"/>
      <c r="W369" s="640"/>
      <c r="X369" s="642"/>
      <c r="Y369" s="640"/>
      <c r="Z369" s="642"/>
      <c r="AA369" s="640"/>
      <c r="AB369" s="642"/>
      <c r="AC369" s="640"/>
      <c r="AD369" s="642"/>
      <c r="AE369" s="640"/>
      <c r="AF369" s="642"/>
      <c r="AG369" s="640"/>
      <c r="AH369" s="642"/>
      <c r="AI369" s="640"/>
      <c r="AJ369" s="642"/>
      <c r="AK369" s="640"/>
      <c r="AL369" s="642"/>
      <c r="AM369" s="640"/>
      <c r="AN369" s="642"/>
      <c r="AO369" s="640"/>
      <c r="AP369" s="642"/>
      <c r="AQ369" s="640"/>
      <c r="AR369" s="642"/>
      <c r="AS369" s="640"/>
      <c r="AT369" s="642"/>
      <c r="AU369" s="640"/>
      <c r="AV369" s="642"/>
      <c r="AW369" s="640"/>
      <c r="AX369" s="642"/>
      <c r="AY369" s="640"/>
      <c r="AZ369" s="642"/>
      <c r="BA369" s="640"/>
      <c r="BB369" s="642"/>
      <c r="BC369" s="640"/>
      <c r="BD369" s="642"/>
      <c r="BE369" s="640"/>
      <c r="BF369" s="642"/>
      <c r="BG369" s="640"/>
      <c r="BH369" s="642"/>
      <c r="BI369" s="640"/>
      <c r="BJ369" s="642"/>
      <c r="BK369" s="640"/>
      <c r="BL369" s="642"/>
      <c r="BM369" s="640"/>
      <c r="BN369" s="642"/>
      <c r="BO369" s="640"/>
      <c r="BP369" s="642"/>
      <c r="BQ369" s="640"/>
      <c r="BR369" s="642"/>
      <c r="BS369" s="640"/>
      <c r="BT369" s="642"/>
      <c r="BU369" s="643">
        <f t="shared" si="7"/>
        <v>0</v>
      </c>
      <c r="BV369" s="644">
        <f t="shared" si="8"/>
        <v>0</v>
      </c>
      <c r="BW369" s="776">
        <f t="shared" si="9"/>
        <v>0</v>
      </c>
      <c r="BX369" s="644">
        <f t="shared" si="10"/>
        <v>0</v>
      </c>
      <c r="BY369" s="645"/>
      <c r="BZ369" s="338"/>
      <c r="CA369" s="338"/>
      <c r="CB369" s="338"/>
      <c r="CC369" s="338"/>
      <c r="CD369" s="338"/>
      <c r="CE369" s="338"/>
    </row>
    <row r="370" ht="15.75" customHeight="1">
      <c r="A370" s="821">
        <v>375.0</v>
      </c>
      <c r="B370" s="777"/>
      <c r="C370" s="501"/>
      <c r="D370" s="501"/>
      <c r="E370" s="501"/>
      <c r="F370" s="737"/>
      <c r="G370" s="773">
        <f t="shared" ref="G370:H370" si="375">K370+M370+O370+Q370+S370+U370+W370+Y370+AA370+AC370+AE370+AG370+AI370+AK370+AM370+AO370+AQ370+AS370+AU370+AW370+AY370+BA370+BC370+BE370+BG370+BI370+BK370+BM370+BO370+BQ370+BS370</f>
        <v>0</v>
      </c>
      <c r="H370" s="671">
        <f t="shared" si="375"/>
        <v>0</v>
      </c>
      <c r="I370" s="774">
        <f t="shared" si="6"/>
        <v>0</v>
      </c>
      <c r="J370" s="418"/>
      <c r="K370" s="640"/>
      <c r="L370" s="642"/>
      <c r="M370" s="640"/>
      <c r="N370" s="642"/>
      <c r="O370" s="640"/>
      <c r="P370" s="642"/>
      <c r="Q370" s="640"/>
      <c r="R370" s="642"/>
      <c r="S370" s="640"/>
      <c r="T370" s="642"/>
      <c r="U370" s="640"/>
      <c r="V370" s="642"/>
      <c r="W370" s="640"/>
      <c r="X370" s="642"/>
      <c r="Y370" s="640"/>
      <c r="Z370" s="642"/>
      <c r="AA370" s="640"/>
      <c r="AB370" s="642"/>
      <c r="AC370" s="640"/>
      <c r="AD370" s="642"/>
      <c r="AE370" s="640"/>
      <c r="AF370" s="642"/>
      <c r="AG370" s="640"/>
      <c r="AH370" s="642"/>
      <c r="AI370" s="640"/>
      <c r="AJ370" s="642"/>
      <c r="AK370" s="640"/>
      <c r="AL370" s="642"/>
      <c r="AM370" s="640"/>
      <c r="AN370" s="642"/>
      <c r="AO370" s="640"/>
      <c r="AP370" s="642"/>
      <c r="AQ370" s="640"/>
      <c r="AR370" s="642"/>
      <c r="AS370" s="640"/>
      <c r="AT370" s="642"/>
      <c r="AU370" s="640"/>
      <c r="AV370" s="642"/>
      <c r="AW370" s="640"/>
      <c r="AX370" s="642"/>
      <c r="AY370" s="640"/>
      <c r="AZ370" s="642"/>
      <c r="BA370" s="640"/>
      <c r="BB370" s="642"/>
      <c r="BC370" s="640"/>
      <c r="BD370" s="642"/>
      <c r="BE370" s="640"/>
      <c r="BF370" s="642"/>
      <c r="BG370" s="640"/>
      <c r="BH370" s="642"/>
      <c r="BI370" s="640"/>
      <c r="BJ370" s="642"/>
      <c r="BK370" s="640"/>
      <c r="BL370" s="642"/>
      <c r="BM370" s="640"/>
      <c r="BN370" s="642"/>
      <c r="BO370" s="640"/>
      <c r="BP370" s="642"/>
      <c r="BQ370" s="640"/>
      <c r="BR370" s="642"/>
      <c r="BS370" s="640"/>
      <c r="BT370" s="642"/>
      <c r="BU370" s="643">
        <f t="shared" si="7"/>
        <v>0</v>
      </c>
      <c r="BV370" s="644">
        <f t="shared" si="8"/>
        <v>0</v>
      </c>
      <c r="BW370" s="776">
        <f t="shared" si="9"/>
        <v>0</v>
      </c>
      <c r="BX370" s="644">
        <f t="shared" si="10"/>
        <v>0</v>
      </c>
      <c r="BY370" s="645"/>
      <c r="BZ370" s="338"/>
      <c r="CA370" s="338"/>
      <c r="CB370" s="338"/>
      <c r="CC370" s="338"/>
      <c r="CD370" s="338"/>
      <c r="CE370" s="338"/>
    </row>
    <row r="371" ht="15.75" customHeight="1">
      <c r="A371" s="821">
        <v>376.0</v>
      </c>
      <c r="B371" s="777"/>
      <c r="C371" s="501"/>
      <c r="D371" s="501"/>
      <c r="E371" s="501"/>
      <c r="F371" s="737"/>
      <c r="G371" s="773">
        <f t="shared" ref="G371:H371" si="376">K371+M371+O371+Q371+S371+U371+W371+Y371+AA371+AC371+AE371+AG371+AI371+AK371+AM371+AO371+AQ371+AS371+AU371+AW371+AY371+BA371+BC371+BE371+BG371+BI371+BK371+BM371+BO371+BQ371+BS371</f>
        <v>0</v>
      </c>
      <c r="H371" s="671">
        <f t="shared" si="376"/>
        <v>0</v>
      </c>
      <c r="I371" s="774">
        <f t="shared" si="6"/>
        <v>0</v>
      </c>
      <c r="J371" s="418"/>
      <c r="K371" s="640"/>
      <c r="L371" s="642"/>
      <c r="M371" s="640"/>
      <c r="N371" s="642"/>
      <c r="O371" s="640"/>
      <c r="P371" s="642"/>
      <c r="Q371" s="640"/>
      <c r="R371" s="642"/>
      <c r="S371" s="640"/>
      <c r="T371" s="642"/>
      <c r="U371" s="640"/>
      <c r="V371" s="642"/>
      <c r="W371" s="640"/>
      <c r="X371" s="642"/>
      <c r="Y371" s="640"/>
      <c r="Z371" s="642"/>
      <c r="AA371" s="640"/>
      <c r="AB371" s="642"/>
      <c r="AC371" s="640"/>
      <c r="AD371" s="642"/>
      <c r="AE371" s="640"/>
      <c r="AF371" s="642"/>
      <c r="AG371" s="640"/>
      <c r="AH371" s="642"/>
      <c r="AI371" s="640"/>
      <c r="AJ371" s="642"/>
      <c r="AK371" s="640"/>
      <c r="AL371" s="642"/>
      <c r="AM371" s="640"/>
      <c r="AN371" s="642"/>
      <c r="AO371" s="640"/>
      <c r="AP371" s="642"/>
      <c r="AQ371" s="640"/>
      <c r="AR371" s="642"/>
      <c r="AS371" s="640"/>
      <c r="AT371" s="642"/>
      <c r="AU371" s="640"/>
      <c r="AV371" s="642"/>
      <c r="AW371" s="640"/>
      <c r="AX371" s="642"/>
      <c r="AY371" s="640"/>
      <c r="AZ371" s="642"/>
      <c r="BA371" s="640"/>
      <c r="BB371" s="642"/>
      <c r="BC371" s="640"/>
      <c r="BD371" s="642"/>
      <c r="BE371" s="640"/>
      <c r="BF371" s="642"/>
      <c r="BG371" s="640"/>
      <c r="BH371" s="642"/>
      <c r="BI371" s="640"/>
      <c r="BJ371" s="642"/>
      <c r="BK371" s="640"/>
      <c r="BL371" s="642"/>
      <c r="BM371" s="640"/>
      <c r="BN371" s="642"/>
      <c r="BO371" s="640"/>
      <c r="BP371" s="642"/>
      <c r="BQ371" s="640"/>
      <c r="BR371" s="642"/>
      <c r="BS371" s="640"/>
      <c r="BT371" s="642"/>
      <c r="BU371" s="643">
        <f t="shared" si="7"/>
        <v>0</v>
      </c>
      <c r="BV371" s="644">
        <f t="shared" si="8"/>
        <v>0</v>
      </c>
      <c r="BW371" s="776">
        <f t="shared" si="9"/>
        <v>0</v>
      </c>
      <c r="BX371" s="644">
        <f t="shared" si="10"/>
        <v>0</v>
      </c>
      <c r="BY371" s="645"/>
      <c r="BZ371" s="338"/>
      <c r="CA371" s="338"/>
      <c r="CB371" s="338"/>
      <c r="CC371" s="338"/>
      <c r="CD371" s="338"/>
      <c r="CE371" s="338"/>
    </row>
    <row r="372" ht="15.75" customHeight="1">
      <c r="A372" s="821">
        <v>377.0</v>
      </c>
      <c r="B372" s="777"/>
      <c r="C372" s="501"/>
      <c r="D372" s="501"/>
      <c r="E372" s="501"/>
      <c r="F372" s="737"/>
      <c r="G372" s="773">
        <f t="shared" ref="G372:H372" si="377">K372+M372+O372+Q372+S372+U372+W372+Y372+AA372+AC372+AE372+AG372+AI372+AK372+AM372+AO372+AQ372+AS372+AU372+AW372+AY372+BA372+BC372+BE372+BG372+BI372+BK372+BM372+BO372+BQ372+BS372</f>
        <v>0</v>
      </c>
      <c r="H372" s="671">
        <f t="shared" si="377"/>
        <v>0</v>
      </c>
      <c r="I372" s="774">
        <f t="shared" si="6"/>
        <v>0</v>
      </c>
      <c r="J372" s="418"/>
      <c r="K372" s="640"/>
      <c r="L372" s="642"/>
      <c r="M372" s="640"/>
      <c r="N372" s="642"/>
      <c r="O372" s="640"/>
      <c r="P372" s="642"/>
      <c r="Q372" s="640"/>
      <c r="R372" s="642"/>
      <c r="S372" s="640"/>
      <c r="T372" s="642"/>
      <c r="U372" s="640"/>
      <c r="V372" s="642"/>
      <c r="W372" s="640"/>
      <c r="X372" s="642"/>
      <c r="Y372" s="640"/>
      <c r="Z372" s="642"/>
      <c r="AA372" s="640"/>
      <c r="AB372" s="642"/>
      <c r="AC372" s="640"/>
      <c r="AD372" s="642"/>
      <c r="AE372" s="640"/>
      <c r="AF372" s="642"/>
      <c r="AG372" s="640"/>
      <c r="AH372" s="642"/>
      <c r="AI372" s="640"/>
      <c r="AJ372" s="642"/>
      <c r="AK372" s="640"/>
      <c r="AL372" s="642"/>
      <c r="AM372" s="640"/>
      <c r="AN372" s="642"/>
      <c r="AO372" s="640"/>
      <c r="AP372" s="642"/>
      <c r="AQ372" s="640"/>
      <c r="AR372" s="642"/>
      <c r="AS372" s="640"/>
      <c r="AT372" s="642"/>
      <c r="AU372" s="640"/>
      <c r="AV372" s="642"/>
      <c r="AW372" s="640"/>
      <c r="AX372" s="642"/>
      <c r="AY372" s="640"/>
      <c r="AZ372" s="642"/>
      <c r="BA372" s="640"/>
      <c r="BB372" s="642"/>
      <c r="BC372" s="640"/>
      <c r="BD372" s="642"/>
      <c r="BE372" s="640"/>
      <c r="BF372" s="642"/>
      <c r="BG372" s="640"/>
      <c r="BH372" s="642"/>
      <c r="BI372" s="640"/>
      <c r="BJ372" s="642"/>
      <c r="BK372" s="640"/>
      <c r="BL372" s="642"/>
      <c r="BM372" s="640"/>
      <c r="BN372" s="642"/>
      <c r="BO372" s="640"/>
      <c r="BP372" s="642"/>
      <c r="BQ372" s="640"/>
      <c r="BR372" s="642"/>
      <c r="BS372" s="640"/>
      <c r="BT372" s="642"/>
      <c r="BU372" s="643">
        <f t="shared" si="7"/>
        <v>0</v>
      </c>
      <c r="BV372" s="644">
        <f t="shared" si="8"/>
        <v>0</v>
      </c>
      <c r="BW372" s="776">
        <f t="shared" si="9"/>
        <v>0</v>
      </c>
      <c r="BX372" s="644">
        <f t="shared" si="10"/>
        <v>0</v>
      </c>
      <c r="BY372" s="645"/>
      <c r="BZ372" s="338"/>
      <c r="CA372" s="338"/>
      <c r="CB372" s="338"/>
      <c r="CC372" s="338"/>
      <c r="CD372" s="338"/>
      <c r="CE372" s="338"/>
    </row>
    <row r="373" ht="15.75" customHeight="1">
      <c r="A373" s="821">
        <v>378.0</v>
      </c>
      <c r="B373" s="777"/>
      <c r="C373" s="501"/>
      <c r="D373" s="501"/>
      <c r="E373" s="501"/>
      <c r="F373" s="737"/>
      <c r="G373" s="773">
        <f t="shared" ref="G373:H373" si="378">K373+M373+O373+Q373+S373+U373+W373+Y373+AA373+AC373+AE373+AG373+AI373+AK373+AM373+AO373+AQ373+AS373+AU373+AW373+AY373+BA373+BC373+BE373+BG373+BI373+BK373+BM373+BO373+BQ373+BS373</f>
        <v>0</v>
      </c>
      <c r="H373" s="671">
        <f t="shared" si="378"/>
        <v>0</v>
      </c>
      <c r="I373" s="774">
        <f t="shared" si="6"/>
        <v>0</v>
      </c>
      <c r="J373" s="418"/>
      <c r="K373" s="640"/>
      <c r="L373" s="642"/>
      <c r="M373" s="640"/>
      <c r="N373" s="642"/>
      <c r="O373" s="640"/>
      <c r="P373" s="642"/>
      <c r="Q373" s="640"/>
      <c r="R373" s="642"/>
      <c r="S373" s="640"/>
      <c r="T373" s="642"/>
      <c r="U373" s="640"/>
      <c r="V373" s="642"/>
      <c r="W373" s="640"/>
      <c r="X373" s="642"/>
      <c r="Y373" s="640"/>
      <c r="Z373" s="642"/>
      <c r="AA373" s="640"/>
      <c r="AB373" s="642"/>
      <c r="AC373" s="640"/>
      <c r="AD373" s="642"/>
      <c r="AE373" s="640"/>
      <c r="AF373" s="642"/>
      <c r="AG373" s="640"/>
      <c r="AH373" s="642"/>
      <c r="AI373" s="640"/>
      <c r="AJ373" s="642"/>
      <c r="AK373" s="640"/>
      <c r="AL373" s="642"/>
      <c r="AM373" s="640"/>
      <c r="AN373" s="642"/>
      <c r="AO373" s="640"/>
      <c r="AP373" s="642"/>
      <c r="AQ373" s="640"/>
      <c r="AR373" s="642"/>
      <c r="AS373" s="640"/>
      <c r="AT373" s="642"/>
      <c r="AU373" s="640"/>
      <c r="AV373" s="642"/>
      <c r="AW373" s="640"/>
      <c r="AX373" s="642"/>
      <c r="AY373" s="640"/>
      <c r="AZ373" s="642"/>
      <c r="BA373" s="640"/>
      <c r="BB373" s="642"/>
      <c r="BC373" s="640"/>
      <c r="BD373" s="642"/>
      <c r="BE373" s="640"/>
      <c r="BF373" s="642"/>
      <c r="BG373" s="640"/>
      <c r="BH373" s="642"/>
      <c r="BI373" s="640"/>
      <c r="BJ373" s="642"/>
      <c r="BK373" s="640"/>
      <c r="BL373" s="642"/>
      <c r="BM373" s="640"/>
      <c r="BN373" s="642"/>
      <c r="BO373" s="640"/>
      <c r="BP373" s="642"/>
      <c r="BQ373" s="640"/>
      <c r="BR373" s="642"/>
      <c r="BS373" s="640"/>
      <c r="BT373" s="642"/>
      <c r="BU373" s="643">
        <f t="shared" si="7"/>
        <v>0</v>
      </c>
      <c r="BV373" s="644">
        <f t="shared" si="8"/>
        <v>0</v>
      </c>
      <c r="BW373" s="776">
        <f t="shared" si="9"/>
        <v>0</v>
      </c>
      <c r="BX373" s="644">
        <f t="shared" si="10"/>
        <v>0</v>
      </c>
      <c r="BY373" s="645"/>
      <c r="BZ373" s="338"/>
      <c r="CA373" s="338"/>
      <c r="CB373" s="338"/>
      <c r="CC373" s="338"/>
      <c r="CD373" s="338"/>
      <c r="CE373" s="338"/>
    </row>
    <row r="374" ht="15.75" customHeight="1">
      <c r="A374" s="821">
        <v>379.0</v>
      </c>
      <c r="B374" s="777"/>
      <c r="C374" s="501"/>
      <c r="D374" s="501"/>
      <c r="E374" s="501"/>
      <c r="F374" s="737"/>
      <c r="G374" s="773">
        <f t="shared" ref="G374:H374" si="379">K374+M374+O374+Q374+S374+U374+W374+Y374+AA374+AC374+AE374+AG374+AI374+AK374+AM374+AO374+AQ374+AS374+AU374+AW374+AY374+BA374+BC374+BE374+BG374+BI374+BK374+BM374+BO374+BQ374+BS374</f>
        <v>0</v>
      </c>
      <c r="H374" s="671">
        <f t="shared" si="379"/>
        <v>0</v>
      </c>
      <c r="I374" s="774">
        <f t="shared" si="6"/>
        <v>0</v>
      </c>
      <c r="J374" s="418"/>
      <c r="K374" s="640"/>
      <c r="L374" s="642"/>
      <c r="M374" s="640"/>
      <c r="N374" s="642"/>
      <c r="O374" s="640"/>
      <c r="P374" s="642"/>
      <c r="Q374" s="640"/>
      <c r="R374" s="642"/>
      <c r="S374" s="640"/>
      <c r="T374" s="642"/>
      <c r="U374" s="640"/>
      <c r="V374" s="642"/>
      <c r="W374" s="640"/>
      <c r="X374" s="642"/>
      <c r="Y374" s="640"/>
      <c r="Z374" s="642"/>
      <c r="AA374" s="640"/>
      <c r="AB374" s="642"/>
      <c r="AC374" s="640"/>
      <c r="AD374" s="642"/>
      <c r="AE374" s="640"/>
      <c r="AF374" s="642"/>
      <c r="AG374" s="640"/>
      <c r="AH374" s="642"/>
      <c r="AI374" s="640"/>
      <c r="AJ374" s="642"/>
      <c r="AK374" s="640"/>
      <c r="AL374" s="642"/>
      <c r="AM374" s="640"/>
      <c r="AN374" s="642"/>
      <c r="AO374" s="640"/>
      <c r="AP374" s="642"/>
      <c r="AQ374" s="640"/>
      <c r="AR374" s="642"/>
      <c r="AS374" s="640"/>
      <c r="AT374" s="642"/>
      <c r="AU374" s="640"/>
      <c r="AV374" s="642"/>
      <c r="AW374" s="640"/>
      <c r="AX374" s="642"/>
      <c r="AY374" s="640"/>
      <c r="AZ374" s="642"/>
      <c r="BA374" s="640"/>
      <c r="BB374" s="642"/>
      <c r="BC374" s="640"/>
      <c r="BD374" s="642"/>
      <c r="BE374" s="640"/>
      <c r="BF374" s="642"/>
      <c r="BG374" s="640"/>
      <c r="BH374" s="642"/>
      <c r="BI374" s="640"/>
      <c r="BJ374" s="642"/>
      <c r="BK374" s="640"/>
      <c r="BL374" s="642"/>
      <c r="BM374" s="640"/>
      <c r="BN374" s="642"/>
      <c r="BO374" s="640"/>
      <c r="BP374" s="642"/>
      <c r="BQ374" s="640"/>
      <c r="BR374" s="642"/>
      <c r="BS374" s="640"/>
      <c r="BT374" s="642"/>
      <c r="BU374" s="643">
        <f t="shared" si="7"/>
        <v>0</v>
      </c>
      <c r="BV374" s="644">
        <f t="shared" si="8"/>
        <v>0</v>
      </c>
      <c r="BW374" s="776">
        <f t="shared" si="9"/>
        <v>0</v>
      </c>
      <c r="BX374" s="644">
        <f t="shared" si="10"/>
        <v>0</v>
      </c>
      <c r="BY374" s="645"/>
      <c r="BZ374" s="338"/>
      <c r="CA374" s="338"/>
      <c r="CB374" s="338"/>
      <c r="CC374" s="338"/>
      <c r="CD374" s="338"/>
      <c r="CE374" s="338"/>
    </row>
    <row r="375" ht="15.75" customHeight="1">
      <c r="A375" s="821">
        <v>380.0</v>
      </c>
      <c r="B375" s="777"/>
      <c r="C375" s="501"/>
      <c r="D375" s="501"/>
      <c r="E375" s="501"/>
      <c r="F375" s="737"/>
      <c r="G375" s="773">
        <f t="shared" ref="G375:H375" si="380">K375+M375+O375+Q375+S375+U375+W375+Y375+AA375+AC375+AE375+AG375+AI375+AK375+AM375+AO375+AQ375+AS375+AU375+AW375+AY375+BA375+BC375+BE375+BG375+BI375+BK375+BM375+BO375+BQ375+BS375</f>
        <v>0</v>
      </c>
      <c r="H375" s="671">
        <f t="shared" si="380"/>
        <v>0</v>
      </c>
      <c r="I375" s="774">
        <f t="shared" si="6"/>
        <v>0</v>
      </c>
      <c r="J375" s="418"/>
      <c r="K375" s="640"/>
      <c r="L375" s="642"/>
      <c r="M375" s="640"/>
      <c r="N375" s="642"/>
      <c r="O375" s="640"/>
      <c r="P375" s="642"/>
      <c r="Q375" s="640"/>
      <c r="R375" s="642"/>
      <c r="S375" s="640"/>
      <c r="T375" s="642"/>
      <c r="U375" s="640"/>
      <c r="V375" s="642"/>
      <c r="W375" s="640"/>
      <c r="X375" s="642"/>
      <c r="Y375" s="640"/>
      <c r="Z375" s="642"/>
      <c r="AA375" s="640"/>
      <c r="AB375" s="642"/>
      <c r="AC375" s="640"/>
      <c r="AD375" s="642"/>
      <c r="AE375" s="640"/>
      <c r="AF375" s="642"/>
      <c r="AG375" s="640"/>
      <c r="AH375" s="642"/>
      <c r="AI375" s="640"/>
      <c r="AJ375" s="642"/>
      <c r="AK375" s="640"/>
      <c r="AL375" s="642"/>
      <c r="AM375" s="640"/>
      <c r="AN375" s="642"/>
      <c r="AO375" s="640"/>
      <c r="AP375" s="642"/>
      <c r="AQ375" s="640"/>
      <c r="AR375" s="642"/>
      <c r="AS375" s="640"/>
      <c r="AT375" s="642"/>
      <c r="AU375" s="640"/>
      <c r="AV375" s="642"/>
      <c r="AW375" s="640"/>
      <c r="AX375" s="642"/>
      <c r="AY375" s="640"/>
      <c r="AZ375" s="642"/>
      <c r="BA375" s="640"/>
      <c r="BB375" s="642"/>
      <c r="BC375" s="640"/>
      <c r="BD375" s="642"/>
      <c r="BE375" s="640"/>
      <c r="BF375" s="642"/>
      <c r="BG375" s="640"/>
      <c r="BH375" s="642"/>
      <c r="BI375" s="640"/>
      <c r="BJ375" s="642"/>
      <c r="BK375" s="640"/>
      <c r="BL375" s="642"/>
      <c r="BM375" s="640"/>
      <c r="BN375" s="642"/>
      <c r="BO375" s="640"/>
      <c r="BP375" s="642"/>
      <c r="BQ375" s="640"/>
      <c r="BR375" s="642"/>
      <c r="BS375" s="640"/>
      <c r="BT375" s="642"/>
      <c r="BU375" s="643">
        <f t="shared" si="7"/>
        <v>0</v>
      </c>
      <c r="BV375" s="644">
        <f t="shared" si="8"/>
        <v>0</v>
      </c>
      <c r="BW375" s="776">
        <f t="shared" si="9"/>
        <v>0</v>
      </c>
      <c r="BX375" s="644">
        <f t="shared" si="10"/>
        <v>0</v>
      </c>
      <c r="BY375" s="645"/>
      <c r="BZ375" s="338"/>
      <c r="CA375" s="338"/>
      <c r="CB375" s="338"/>
      <c r="CC375" s="338"/>
      <c r="CD375" s="338"/>
      <c r="CE375" s="338"/>
    </row>
    <row r="376" ht="15.75" customHeight="1">
      <c r="A376" s="821">
        <v>381.0</v>
      </c>
      <c r="B376" s="777"/>
      <c r="C376" s="501"/>
      <c r="D376" s="501"/>
      <c r="E376" s="501"/>
      <c r="F376" s="737"/>
      <c r="G376" s="773">
        <f t="shared" ref="G376:H376" si="381">K376+M376+O376+Q376+S376+U376+W376+Y376+AA376+AC376+AE376+AG376+AI376+AK376+AM376+AO376+AQ376+AS376+AU376+AW376+AY376+BA376+BC376+BE376+BG376+BI376+BK376+BM376+BO376+BQ376+BS376</f>
        <v>0</v>
      </c>
      <c r="H376" s="671">
        <f t="shared" si="381"/>
        <v>0</v>
      </c>
      <c r="I376" s="774">
        <f t="shared" si="6"/>
        <v>0</v>
      </c>
      <c r="J376" s="418"/>
      <c r="K376" s="640"/>
      <c r="L376" s="642"/>
      <c r="M376" s="640"/>
      <c r="N376" s="642"/>
      <c r="O376" s="640"/>
      <c r="P376" s="642"/>
      <c r="Q376" s="640"/>
      <c r="R376" s="642"/>
      <c r="S376" s="640"/>
      <c r="T376" s="642"/>
      <c r="U376" s="640"/>
      <c r="V376" s="642"/>
      <c r="W376" s="640"/>
      <c r="X376" s="642"/>
      <c r="Y376" s="640"/>
      <c r="Z376" s="642"/>
      <c r="AA376" s="640"/>
      <c r="AB376" s="642"/>
      <c r="AC376" s="640"/>
      <c r="AD376" s="642"/>
      <c r="AE376" s="640"/>
      <c r="AF376" s="642"/>
      <c r="AG376" s="640"/>
      <c r="AH376" s="642"/>
      <c r="AI376" s="640"/>
      <c r="AJ376" s="642"/>
      <c r="AK376" s="640"/>
      <c r="AL376" s="642"/>
      <c r="AM376" s="640"/>
      <c r="AN376" s="642"/>
      <c r="AO376" s="640"/>
      <c r="AP376" s="642"/>
      <c r="AQ376" s="640"/>
      <c r="AR376" s="642"/>
      <c r="AS376" s="640"/>
      <c r="AT376" s="642"/>
      <c r="AU376" s="640"/>
      <c r="AV376" s="642"/>
      <c r="AW376" s="640"/>
      <c r="AX376" s="642"/>
      <c r="AY376" s="640"/>
      <c r="AZ376" s="642"/>
      <c r="BA376" s="640"/>
      <c r="BB376" s="642"/>
      <c r="BC376" s="640"/>
      <c r="BD376" s="642"/>
      <c r="BE376" s="640"/>
      <c r="BF376" s="642"/>
      <c r="BG376" s="640"/>
      <c r="BH376" s="642"/>
      <c r="BI376" s="640"/>
      <c r="BJ376" s="642"/>
      <c r="BK376" s="640"/>
      <c r="BL376" s="642"/>
      <c r="BM376" s="640"/>
      <c r="BN376" s="642"/>
      <c r="BO376" s="640"/>
      <c r="BP376" s="642"/>
      <c r="BQ376" s="640"/>
      <c r="BR376" s="642"/>
      <c r="BS376" s="640"/>
      <c r="BT376" s="642"/>
      <c r="BU376" s="643">
        <f t="shared" si="7"/>
        <v>0</v>
      </c>
      <c r="BV376" s="644">
        <f t="shared" si="8"/>
        <v>0</v>
      </c>
      <c r="BW376" s="776">
        <f t="shared" si="9"/>
        <v>0</v>
      </c>
      <c r="BX376" s="644">
        <f t="shared" si="10"/>
        <v>0</v>
      </c>
      <c r="BY376" s="645"/>
      <c r="BZ376" s="338"/>
      <c r="CA376" s="338"/>
      <c r="CB376" s="338"/>
      <c r="CC376" s="338"/>
      <c r="CD376" s="338"/>
      <c r="CE376" s="338"/>
    </row>
    <row r="377" ht="15.75" customHeight="1">
      <c r="A377" s="821">
        <v>382.0</v>
      </c>
      <c r="B377" s="777"/>
      <c r="C377" s="501"/>
      <c r="D377" s="501"/>
      <c r="E377" s="501"/>
      <c r="F377" s="737"/>
      <c r="G377" s="773">
        <f t="shared" ref="G377:H377" si="382">K377+M377+O377+Q377+S377+U377+W377+Y377+AA377+AC377+AE377+AG377+AI377+AK377+AM377+AO377+AQ377+AS377+AU377+AW377+AY377+BA377+BC377+BE377+BG377+BI377+BK377+BM377+BO377+BQ377+BS377</f>
        <v>0</v>
      </c>
      <c r="H377" s="671">
        <f t="shared" si="382"/>
        <v>0</v>
      </c>
      <c r="I377" s="774">
        <f t="shared" si="6"/>
        <v>0</v>
      </c>
      <c r="J377" s="418"/>
      <c r="K377" s="640"/>
      <c r="L377" s="642"/>
      <c r="M377" s="640"/>
      <c r="N377" s="642"/>
      <c r="O377" s="640"/>
      <c r="P377" s="642"/>
      <c r="Q377" s="640"/>
      <c r="R377" s="642"/>
      <c r="S377" s="640"/>
      <c r="T377" s="642"/>
      <c r="U377" s="640"/>
      <c r="V377" s="642"/>
      <c r="W377" s="640"/>
      <c r="X377" s="642"/>
      <c r="Y377" s="640"/>
      <c r="Z377" s="642"/>
      <c r="AA377" s="640"/>
      <c r="AB377" s="642"/>
      <c r="AC377" s="640"/>
      <c r="AD377" s="642"/>
      <c r="AE377" s="640"/>
      <c r="AF377" s="642"/>
      <c r="AG377" s="640"/>
      <c r="AH377" s="642"/>
      <c r="AI377" s="640"/>
      <c r="AJ377" s="642"/>
      <c r="AK377" s="640"/>
      <c r="AL377" s="642"/>
      <c r="AM377" s="640"/>
      <c r="AN377" s="642"/>
      <c r="AO377" s="640"/>
      <c r="AP377" s="642"/>
      <c r="AQ377" s="640"/>
      <c r="AR377" s="642"/>
      <c r="AS377" s="640"/>
      <c r="AT377" s="642"/>
      <c r="AU377" s="640"/>
      <c r="AV377" s="642"/>
      <c r="AW377" s="640"/>
      <c r="AX377" s="642"/>
      <c r="AY377" s="640"/>
      <c r="AZ377" s="642"/>
      <c r="BA377" s="640"/>
      <c r="BB377" s="642"/>
      <c r="BC377" s="640"/>
      <c r="BD377" s="642"/>
      <c r="BE377" s="640"/>
      <c r="BF377" s="642"/>
      <c r="BG377" s="640"/>
      <c r="BH377" s="642"/>
      <c r="BI377" s="640"/>
      <c r="BJ377" s="642"/>
      <c r="BK377" s="640"/>
      <c r="BL377" s="642"/>
      <c r="BM377" s="640"/>
      <c r="BN377" s="642"/>
      <c r="BO377" s="640"/>
      <c r="BP377" s="642"/>
      <c r="BQ377" s="640"/>
      <c r="BR377" s="642"/>
      <c r="BS377" s="640"/>
      <c r="BT377" s="642"/>
      <c r="BU377" s="643">
        <f t="shared" si="7"/>
        <v>0</v>
      </c>
      <c r="BV377" s="644">
        <f t="shared" si="8"/>
        <v>0</v>
      </c>
      <c r="BW377" s="776">
        <f t="shared" si="9"/>
        <v>0</v>
      </c>
      <c r="BX377" s="644">
        <f t="shared" si="10"/>
        <v>0</v>
      </c>
      <c r="BY377" s="645"/>
      <c r="BZ377" s="338"/>
      <c r="CA377" s="338"/>
      <c r="CB377" s="338"/>
      <c r="CC377" s="338"/>
      <c r="CD377" s="338"/>
      <c r="CE377" s="338"/>
    </row>
    <row r="378" ht="15.75" customHeight="1">
      <c r="A378" s="821">
        <v>383.0</v>
      </c>
      <c r="B378" s="777"/>
      <c r="C378" s="501"/>
      <c r="D378" s="501"/>
      <c r="E378" s="501"/>
      <c r="F378" s="737"/>
      <c r="G378" s="773">
        <f t="shared" ref="G378:H378" si="383">K378+M378+O378+Q378+S378+U378+W378+Y378+AA378+AC378+AE378+AG378+AI378+AK378+AM378+AO378+AQ378+AS378+AU378+AW378+AY378+BA378+BC378+BE378+BG378+BI378+BK378+BM378+BO378+BQ378+BS378</f>
        <v>0</v>
      </c>
      <c r="H378" s="671">
        <f t="shared" si="383"/>
        <v>0</v>
      </c>
      <c r="I378" s="774">
        <f t="shared" si="6"/>
        <v>0</v>
      </c>
      <c r="J378" s="418"/>
      <c r="K378" s="640"/>
      <c r="L378" s="642"/>
      <c r="M378" s="640"/>
      <c r="N378" s="642"/>
      <c r="O378" s="640"/>
      <c r="P378" s="642"/>
      <c r="Q378" s="640"/>
      <c r="R378" s="642"/>
      <c r="S378" s="640"/>
      <c r="T378" s="642"/>
      <c r="U378" s="640"/>
      <c r="V378" s="642"/>
      <c r="W378" s="640"/>
      <c r="X378" s="642"/>
      <c r="Y378" s="640"/>
      <c r="Z378" s="642"/>
      <c r="AA378" s="640"/>
      <c r="AB378" s="642"/>
      <c r="AC378" s="640"/>
      <c r="AD378" s="642"/>
      <c r="AE378" s="640"/>
      <c r="AF378" s="642"/>
      <c r="AG378" s="640"/>
      <c r="AH378" s="642"/>
      <c r="AI378" s="640"/>
      <c r="AJ378" s="642"/>
      <c r="AK378" s="640"/>
      <c r="AL378" s="642"/>
      <c r="AM378" s="640"/>
      <c r="AN378" s="642"/>
      <c r="AO378" s="640"/>
      <c r="AP378" s="642"/>
      <c r="AQ378" s="640"/>
      <c r="AR378" s="642"/>
      <c r="AS378" s="640"/>
      <c r="AT378" s="642"/>
      <c r="AU378" s="640"/>
      <c r="AV378" s="642"/>
      <c r="AW378" s="640"/>
      <c r="AX378" s="642"/>
      <c r="AY378" s="640"/>
      <c r="AZ378" s="642"/>
      <c r="BA378" s="640"/>
      <c r="BB378" s="642"/>
      <c r="BC378" s="640"/>
      <c r="BD378" s="642"/>
      <c r="BE378" s="640"/>
      <c r="BF378" s="642"/>
      <c r="BG378" s="640"/>
      <c r="BH378" s="642"/>
      <c r="BI378" s="640"/>
      <c r="BJ378" s="642"/>
      <c r="BK378" s="640"/>
      <c r="BL378" s="642"/>
      <c r="BM378" s="640"/>
      <c r="BN378" s="642"/>
      <c r="BO378" s="640"/>
      <c r="BP378" s="642"/>
      <c r="BQ378" s="640"/>
      <c r="BR378" s="642"/>
      <c r="BS378" s="640"/>
      <c r="BT378" s="642"/>
      <c r="BU378" s="643">
        <f t="shared" si="7"/>
        <v>0</v>
      </c>
      <c r="BV378" s="644">
        <f t="shared" si="8"/>
        <v>0</v>
      </c>
      <c r="BW378" s="776">
        <f t="shared" si="9"/>
        <v>0</v>
      </c>
      <c r="BX378" s="644">
        <f t="shared" si="10"/>
        <v>0</v>
      </c>
      <c r="BY378" s="645"/>
      <c r="BZ378" s="338"/>
      <c r="CA378" s="338"/>
      <c r="CB378" s="338"/>
      <c r="CC378" s="338"/>
      <c r="CD378" s="338"/>
      <c r="CE378" s="338"/>
    </row>
    <row r="379" ht="15.75" customHeight="1">
      <c r="A379" s="821">
        <v>384.0</v>
      </c>
      <c r="B379" s="777"/>
      <c r="C379" s="501"/>
      <c r="D379" s="501"/>
      <c r="E379" s="501"/>
      <c r="F379" s="737"/>
      <c r="G379" s="773">
        <f t="shared" ref="G379:H379" si="384">K379+M379+O379+Q379+S379+U379+W379+Y379+AA379+AC379+AE379+AG379+AI379+AK379+AM379+AO379+AQ379+AS379+AU379+AW379+AY379+BA379+BC379+BE379+BG379+BI379+BK379+BM379+BO379+BQ379+BS379</f>
        <v>0</v>
      </c>
      <c r="H379" s="671">
        <f t="shared" si="384"/>
        <v>0</v>
      </c>
      <c r="I379" s="774">
        <f t="shared" si="6"/>
        <v>0</v>
      </c>
      <c r="J379" s="418"/>
      <c r="K379" s="640"/>
      <c r="L379" s="642"/>
      <c r="M379" s="640"/>
      <c r="N379" s="642"/>
      <c r="O379" s="640"/>
      <c r="P379" s="642"/>
      <c r="Q379" s="640"/>
      <c r="R379" s="642"/>
      <c r="S379" s="640"/>
      <c r="T379" s="642"/>
      <c r="U379" s="640"/>
      <c r="V379" s="642"/>
      <c r="W379" s="640"/>
      <c r="X379" s="642"/>
      <c r="Y379" s="640"/>
      <c r="Z379" s="642"/>
      <c r="AA379" s="640"/>
      <c r="AB379" s="642"/>
      <c r="AC379" s="640"/>
      <c r="AD379" s="642"/>
      <c r="AE379" s="640"/>
      <c r="AF379" s="642"/>
      <c r="AG379" s="640"/>
      <c r="AH379" s="642"/>
      <c r="AI379" s="640"/>
      <c r="AJ379" s="642"/>
      <c r="AK379" s="640"/>
      <c r="AL379" s="642"/>
      <c r="AM379" s="640"/>
      <c r="AN379" s="642"/>
      <c r="AO379" s="640"/>
      <c r="AP379" s="642"/>
      <c r="AQ379" s="640"/>
      <c r="AR379" s="642"/>
      <c r="AS379" s="640"/>
      <c r="AT379" s="642"/>
      <c r="AU379" s="640"/>
      <c r="AV379" s="642"/>
      <c r="AW379" s="640"/>
      <c r="AX379" s="642"/>
      <c r="AY379" s="640"/>
      <c r="AZ379" s="642"/>
      <c r="BA379" s="640"/>
      <c r="BB379" s="642"/>
      <c r="BC379" s="640"/>
      <c r="BD379" s="642"/>
      <c r="BE379" s="640"/>
      <c r="BF379" s="642"/>
      <c r="BG379" s="640"/>
      <c r="BH379" s="642"/>
      <c r="BI379" s="640"/>
      <c r="BJ379" s="642"/>
      <c r="BK379" s="640"/>
      <c r="BL379" s="642"/>
      <c r="BM379" s="640"/>
      <c r="BN379" s="642"/>
      <c r="BO379" s="640"/>
      <c r="BP379" s="642"/>
      <c r="BQ379" s="640"/>
      <c r="BR379" s="642"/>
      <c r="BS379" s="640"/>
      <c r="BT379" s="642"/>
      <c r="BU379" s="643">
        <f t="shared" si="7"/>
        <v>0</v>
      </c>
      <c r="BV379" s="644">
        <f t="shared" si="8"/>
        <v>0</v>
      </c>
      <c r="BW379" s="776">
        <f t="shared" si="9"/>
        <v>0</v>
      </c>
      <c r="BX379" s="644">
        <f t="shared" si="10"/>
        <v>0</v>
      </c>
      <c r="BY379" s="645"/>
      <c r="BZ379" s="338"/>
      <c r="CA379" s="338"/>
      <c r="CB379" s="338"/>
      <c r="CC379" s="338"/>
      <c r="CD379" s="338"/>
      <c r="CE379" s="338"/>
    </row>
    <row r="380" ht="15.75" customHeight="1">
      <c r="A380" s="821">
        <v>385.0</v>
      </c>
      <c r="B380" s="777"/>
      <c r="C380" s="501"/>
      <c r="D380" s="501"/>
      <c r="E380" s="501"/>
      <c r="F380" s="737"/>
      <c r="G380" s="773">
        <f t="shared" ref="G380:H380" si="385">K380+M380+O380+Q380+S380+U380+W380+Y380+AA380+AC380+AE380+AG380+AI380+AK380+AM380+AO380+AQ380+AS380+AU380+AW380+AY380+BA380+BC380+BE380+BG380+BI380+BK380+BM380+BO380+BQ380+BS380</f>
        <v>0</v>
      </c>
      <c r="H380" s="671">
        <f t="shared" si="385"/>
        <v>0</v>
      </c>
      <c r="I380" s="774">
        <f t="shared" si="6"/>
        <v>0</v>
      </c>
      <c r="J380" s="418"/>
      <c r="K380" s="640"/>
      <c r="L380" s="642"/>
      <c r="M380" s="640"/>
      <c r="N380" s="642"/>
      <c r="O380" s="640"/>
      <c r="P380" s="642"/>
      <c r="Q380" s="640"/>
      <c r="R380" s="642"/>
      <c r="S380" s="640"/>
      <c r="T380" s="642"/>
      <c r="U380" s="640"/>
      <c r="V380" s="642"/>
      <c r="W380" s="640"/>
      <c r="X380" s="642"/>
      <c r="Y380" s="640"/>
      <c r="Z380" s="642"/>
      <c r="AA380" s="640"/>
      <c r="AB380" s="642"/>
      <c r="AC380" s="640"/>
      <c r="AD380" s="642"/>
      <c r="AE380" s="640"/>
      <c r="AF380" s="642"/>
      <c r="AG380" s="640"/>
      <c r="AH380" s="642"/>
      <c r="AI380" s="640"/>
      <c r="AJ380" s="642"/>
      <c r="AK380" s="640"/>
      <c r="AL380" s="642"/>
      <c r="AM380" s="640"/>
      <c r="AN380" s="642"/>
      <c r="AO380" s="640"/>
      <c r="AP380" s="642"/>
      <c r="AQ380" s="640"/>
      <c r="AR380" s="642"/>
      <c r="AS380" s="640"/>
      <c r="AT380" s="642"/>
      <c r="AU380" s="640"/>
      <c r="AV380" s="642"/>
      <c r="AW380" s="640"/>
      <c r="AX380" s="642"/>
      <c r="AY380" s="640"/>
      <c r="AZ380" s="642"/>
      <c r="BA380" s="640"/>
      <c r="BB380" s="642"/>
      <c r="BC380" s="640"/>
      <c r="BD380" s="642"/>
      <c r="BE380" s="640"/>
      <c r="BF380" s="642"/>
      <c r="BG380" s="640"/>
      <c r="BH380" s="642"/>
      <c r="BI380" s="640"/>
      <c r="BJ380" s="642"/>
      <c r="BK380" s="640"/>
      <c r="BL380" s="642"/>
      <c r="BM380" s="640"/>
      <c r="BN380" s="642"/>
      <c r="BO380" s="640"/>
      <c r="BP380" s="642"/>
      <c r="BQ380" s="640"/>
      <c r="BR380" s="642"/>
      <c r="BS380" s="640"/>
      <c r="BT380" s="642"/>
      <c r="BU380" s="643">
        <f t="shared" si="7"/>
        <v>0</v>
      </c>
      <c r="BV380" s="644">
        <f t="shared" si="8"/>
        <v>0</v>
      </c>
      <c r="BW380" s="776">
        <f t="shared" si="9"/>
        <v>0</v>
      </c>
      <c r="BX380" s="644">
        <f t="shared" si="10"/>
        <v>0</v>
      </c>
      <c r="BY380" s="645"/>
      <c r="BZ380" s="338"/>
      <c r="CA380" s="338"/>
      <c r="CB380" s="338"/>
      <c r="CC380" s="338"/>
      <c r="CD380" s="338"/>
      <c r="CE380" s="338"/>
    </row>
    <row r="381" ht="15.75" customHeight="1">
      <c r="A381" s="821">
        <v>386.0</v>
      </c>
      <c r="B381" s="777"/>
      <c r="C381" s="501"/>
      <c r="D381" s="501"/>
      <c r="E381" s="501"/>
      <c r="F381" s="737"/>
      <c r="G381" s="773">
        <f t="shared" ref="G381:H381" si="386">K381+M381+O381+Q381+S381+U381+W381+Y381+AA381+AC381+AE381+AG381+AI381+AK381+AM381+AO381+AQ381+AS381+AU381+AW381+AY381+BA381+BC381+BE381+BG381+BI381+BK381+BM381+BO381+BQ381+BS381</f>
        <v>0</v>
      </c>
      <c r="H381" s="671">
        <f t="shared" si="386"/>
        <v>0</v>
      </c>
      <c r="I381" s="774">
        <f t="shared" si="6"/>
        <v>0</v>
      </c>
      <c r="J381" s="418"/>
      <c r="K381" s="640"/>
      <c r="L381" s="642"/>
      <c r="M381" s="640"/>
      <c r="N381" s="642"/>
      <c r="O381" s="640"/>
      <c r="P381" s="642"/>
      <c r="Q381" s="640"/>
      <c r="R381" s="642"/>
      <c r="S381" s="640"/>
      <c r="T381" s="642"/>
      <c r="U381" s="640"/>
      <c r="V381" s="642"/>
      <c r="W381" s="640"/>
      <c r="X381" s="642"/>
      <c r="Y381" s="640"/>
      <c r="Z381" s="642"/>
      <c r="AA381" s="640"/>
      <c r="AB381" s="642"/>
      <c r="AC381" s="640"/>
      <c r="AD381" s="642"/>
      <c r="AE381" s="640"/>
      <c r="AF381" s="642"/>
      <c r="AG381" s="640"/>
      <c r="AH381" s="642"/>
      <c r="AI381" s="640"/>
      <c r="AJ381" s="642"/>
      <c r="AK381" s="640"/>
      <c r="AL381" s="642"/>
      <c r="AM381" s="640"/>
      <c r="AN381" s="642"/>
      <c r="AO381" s="640"/>
      <c r="AP381" s="642"/>
      <c r="AQ381" s="640"/>
      <c r="AR381" s="642"/>
      <c r="AS381" s="640"/>
      <c r="AT381" s="642"/>
      <c r="AU381" s="640"/>
      <c r="AV381" s="642"/>
      <c r="AW381" s="640"/>
      <c r="AX381" s="642"/>
      <c r="AY381" s="640"/>
      <c r="AZ381" s="642"/>
      <c r="BA381" s="640"/>
      <c r="BB381" s="642"/>
      <c r="BC381" s="640"/>
      <c r="BD381" s="642"/>
      <c r="BE381" s="640"/>
      <c r="BF381" s="642"/>
      <c r="BG381" s="640"/>
      <c r="BH381" s="642"/>
      <c r="BI381" s="640"/>
      <c r="BJ381" s="642"/>
      <c r="BK381" s="640"/>
      <c r="BL381" s="642"/>
      <c r="BM381" s="640"/>
      <c r="BN381" s="642"/>
      <c r="BO381" s="640"/>
      <c r="BP381" s="642"/>
      <c r="BQ381" s="640"/>
      <c r="BR381" s="642"/>
      <c r="BS381" s="640"/>
      <c r="BT381" s="642"/>
      <c r="BU381" s="643">
        <f t="shared" si="7"/>
        <v>0</v>
      </c>
      <c r="BV381" s="644">
        <f t="shared" si="8"/>
        <v>0</v>
      </c>
      <c r="BW381" s="776">
        <f t="shared" si="9"/>
        <v>0</v>
      </c>
      <c r="BX381" s="644">
        <f t="shared" si="10"/>
        <v>0</v>
      </c>
      <c r="BY381" s="645"/>
      <c r="BZ381" s="338"/>
      <c r="CA381" s="338"/>
      <c r="CB381" s="338"/>
      <c r="CC381" s="338"/>
      <c r="CD381" s="338"/>
      <c r="CE381" s="338"/>
    </row>
    <row r="382" ht="15.75" customHeight="1">
      <c r="A382" s="821">
        <v>387.0</v>
      </c>
      <c r="B382" s="777"/>
      <c r="C382" s="501"/>
      <c r="D382" s="501"/>
      <c r="E382" s="501"/>
      <c r="F382" s="737"/>
      <c r="G382" s="773">
        <f t="shared" ref="G382:H382" si="387">K382+M382+O382+Q382+S382+U382+W382+Y382+AA382+AC382+AE382+AG382+AI382+AK382+AM382+AO382+AQ382+AS382+AU382+AW382+AY382+BA382+BC382+BE382+BG382+BI382+BK382+BM382+BO382+BQ382+BS382</f>
        <v>0</v>
      </c>
      <c r="H382" s="671">
        <f t="shared" si="387"/>
        <v>0</v>
      </c>
      <c r="I382" s="774">
        <f t="shared" si="6"/>
        <v>0</v>
      </c>
      <c r="J382" s="418"/>
      <c r="K382" s="640"/>
      <c r="L382" s="642"/>
      <c r="M382" s="640"/>
      <c r="N382" s="642"/>
      <c r="O382" s="640"/>
      <c r="P382" s="642"/>
      <c r="Q382" s="640"/>
      <c r="R382" s="642"/>
      <c r="S382" s="640"/>
      <c r="T382" s="642"/>
      <c r="U382" s="640"/>
      <c r="V382" s="642"/>
      <c r="W382" s="640"/>
      <c r="X382" s="642"/>
      <c r="Y382" s="640"/>
      <c r="Z382" s="642"/>
      <c r="AA382" s="640"/>
      <c r="AB382" s="642"/>
      <c r="AC382" s="640"/>
      <c r="AD382" s="642"/>
      <c r="AE382" s="640"/>
      <c r="AF382" s="642"/>
      <c r="AG382" s="640"/>
      <c r="AH382" s="642"/>
      <c r="AI382" s="640"/>
      <c r="AJ382" s="642"/>
      <c r="AK382" s="640"/>
      <c r="AL382" s="642"/>
      <c r="AM382" s="640"/>
      <c r="AN382" s="642"/>
      <c r="AO382" s="640"/>
      <c r="AP382" s="642"/>
      <c r="AQ382" s="640"/>
      <c r="AR382" s="642"/>
      <c r="AS382" s="640"/>
      <c r="AT382" s="642"/>
      <c r="AU382" s="640"/>
      <c r="AV382" s="642"/>
      <c r="AW382" s="640"/>
      <c r="AX382" s="642"/>
      <c r="AY382" s="640"/>
      <c r="AZ382" s="642"/>
      <c r="BA382" s="640"/>
      <c r="BB382" s="642"/>
      <c r="BC382" s="640"/>
      <c r="BD382" s="642"/>
      <c r="BE382" s="640"/>
      <c r="BF382" s="642"/>
      <c r="BG382" s="640"/>
      <c r="BH382" s="642"/>
      <c r="BI382" s="640"/>
      <c r="BJ382" s="642"/>
      <c r="BK382" s="640"/>
      <c r="BL382" s="642"/>
      <c r="BM382" s="640"/>
      <c r="BN382" s="642"/>
      <c r="BO382" s="640"/>
      <c r="BP382" s="642"/>
      <c r="BQ382" s="640"/>
      <c r="BR382" s="642"/>
      <c r="BS382" s="640"/>
      <c r="BT382" s="642"/>
      <c r="BU382" s="643">
        <f t="shared" si="7"/>
        <v>0</v>
      </c>
      <c r="BV382" s="644">
        <f t="shared" si="8"/>
        <v>0</v>
      </c>
      <c r="BW382" s="776">
        <f t="shared" si="9"/>
        <v>0</v>
      </c>
      <c r="BX382" s="644">
        <f t="shared" si="10"/>
        <v>0</v>
      </c>
      <c r="BY382" s="645"/>
      <c r="BZ382" s="338"/>
      <c r="CA382" s="338"/>
      <c r="CB382" s="338"/>
      <c r="CC382" s="338"/>
      <c r="CD382" s="338"/>
      <c r="CE382" s="338"/>
    </row>
    <row r="383" ht="15.75" customHeight="1">
      <c r="A383" s="821">
        <v>388.0</v>
      </c>
      <c r="B383" s="777"/>
      <c r="C383" s="501"/>
      <c r="D383" s="501"/>
      <c r="E383" s="501"/>
      <c r="F383" s="737"/>
      <c r="G383" s="773">
        <f t="shared" ref="G383:H383" si="388">K383+M383+O383+Q383+S383+U383+W383+Y383+AA383+AC383+AE383+AG383+AI383+AK383+AM383+AO383+AQ383+AS383+AU383+AW383+AY383+BA383+BC383+BE383+BG383+BI383+BK383+BM383+BO383+BQ383+BS383</f>
        <v>0</v>
      </c>
      <c r="H383" s="671">
        <f t="shared" si="388"/>
        <v>0</v>
      </c>
      <c r="I383" s="774">
        <f t="shared" si="6"/>
        <v>0</v>
      </c>
      <c r="J383" s="418"/>
      <c r="K383" s="640"/>
      <c r="L383" s="642"/>
      <c r="M383" s="640"/>
      <c r="N383" s="642"/>
      <c r="O383" s="640"/>
      <c r="P383" s="642"/>
      <c r="Q383" s="640"/>
      <c r="R383" s="642"/>
      <c r="S383" s="640"/>
      <c r="T383" s="642"/>
      <c r="U383" s="640"/>
      <c r="V383" s="642"/>
      <c r="W383" s="640"/>
      <c r="X383" s="642"/>
      <c r="Y383" s="640"/>
      <c r="Z383" s="642"/>
      <c r="AA383" s="640"/>
      <c r="AB383" s="642"/>
      <c r="AC383" s="640"/>
      <c r="AD383" s="642"/>
      <c r="AE383" s="640"/>
      <c r="AF383" s="642"/>
      <c r="AG383" s="640"/>
      <c r="AH383" s="642"/>
      <c r="AI383" s="640"/>
      <c r="AJ383" s="642"/>
      <c r="AK383" s="640"/>
      <c r="AL383" s="642"/>
      <c r="AM383" s="640"/>
      <c r="AN383" s="642"/>
      <c r="AO383" s="640"/>
      <c r="AP383" s="642"/>
      <c r="AQ383" s="640"/>
      <c r="AR383" s="642"/>
      <c r="AS383" s="640"/>
      <c r="AT383" s="642"/>
      <c r="AU383" s="640"/>
      <c r="AV383" s="642"/>
      <c r="AW383" s="640"/>
      <c r="AX383" s="642"/>
      <c r="AY383" s="640"/>
      <c r="AZ383" s="642"/>
      <c r="BA383" s="640"/>
      <c r="BB383" s="642"/>
      <c r="BC383" s="640"/>
      <c r="BD383" s="642"/>
      <c r="BE383" s="640"/>
      <c r="BF383" s="642"/>
      <c r="BG383" s="640"/>
      <c r="BH383" s="642"/>
      <c r="BI383" s="640"/>
      <c r="BJ383" s="642"/>
      <c r="BK383" s="640"/>
      <c r="BL383" s="642"/>
      <c r="BM383" s="640"/>
      <c r="BN383" s="642"/>
      <c r="BO383" s="640"/>
      <c r="BP383" s="642"/>
      <c r="BQ383" s="640"/>
      <c r="BR383" s="642"/>
      <c r="BS383" s="640"/>
      <c r="BT383" s="642"/>
      <c r="BU383" s="643">
        <f t="shared" si="7"/>
        <v>0</v>
      </c>
      <c r="BV383" s="644">
        <f t="shared" si="8"/>
        <v>0</v>
      </c>
      <c r="BW383" s="776">
        <f t="shared" si="9"/>
        <v>0</v>
      </c>
      <c r="BX383" s="644">
        <f t="shared" si="10"/>
        <v>0</v>
      </c>
      <c r="BY383" s="645"/>
      <c r="BZ383" s="338"/>
      <c r="CA383" s="338"/>
      <c r="CB383" s="338"/>
      <c r="CC383" s="338"/>
      <c r="CD383" s="338"/>
      <c r="CE383" s="338"/>
    </row>
    <row r="384" ht="15.75" customHeight="1">
      <c r="A384" s="821">
        <v>389.0</v>
      </c>
      <c r="B384" s="777"/>
      <c r="C384" s="501"/>
      <c r="D384" s="501"/>
      <c r="E384" s="501"/>
      <c r="F384" s="737"/>
      <c r="G384" s="773">
        <f t="shared" ref="G384:H384" si="389">K384+M384+O384+Q384+S384+U384+W384+Y384+AA384+AC384+AE384+AG384+AI384+AK384+AM384+AO384+AQ384+AS384+AU384+AW384+AY384+BA384+BC384+BE384+BG384+BI384+BK384+BM384+BO384+BQ384+BS384</f>
        <v>0</v>
      </c>
      <c r="H384" s="671">
        <f t="shared" si="389"/>
        <v>0</v>
      </c>
      <c r="I384" s="774">
        <f t="shared" si="6"/>
        <v>0</v>
      </c>
      <c r="J384" s="418"/>
      <c r="K384" s="640"/>
      <c r="L384" s="642"/>
      <c r="M384" s="640"/>
      <c r="N384" s="642"/>
      <c r="O384" s="640"/>
      <c r="P384" s="642"/>
      <c r="Q384" s="640"/>
      <c r="R384" s="642"/>
      <c r="S384" s="640"/>
      <c r="T384" s="642"/>
      <c r="U384" s="640"/>
      <c r="V384" s="642"/>
      <c r="W384" s="640"/>
      <c r="X384" s="642"/>
      <c r="Y384" s="640"/>
      <c r="Z384" s="642"/>
      <c r="AA384" s="640"/>
      <c r="AB384" s="642"/>
      <c r="AC384" s="640"/>
      <c r="AD384" s="642"/>
      <c r="AE384" s="640"/>
      <c r="AF384" s="642"/>
      <c r="AG384" s="640"/>
      <c r="AH384" s="642"/>
      <c r="AI384" s="640"/>
      <c r="AJ384" s="642"/>
      <c r="AK384" s="640"/>
      <c r="AL384" s="642"/>
      <c r="AM384" s="640"/>
      <c r="AN384" s="642"/>
      <c r="AO384" s="640"/>
      <c r="AP384" s="642"/>
      <c r="AQ384" s="640"/>
      <c r="AR384" s="642"/>
      <c r="AS384" s="640"/>
      <c r="AT384" s="642"/>
      <c r="AU384" s="640"/>
      <c r="AV384" s="642"/>
      <c r="AW384" s="640"/>
      <c r="AX384" s="642"/>
      <c r="AY384" s="640"/>
      <c r="AZ384" s="642"/>
      <c r="BA384" s="640"/>
      <c r="BB384" s="642"/>
      <c r="BC384" s="640"/>
      <c r="BD384" s="642"/>
      <c r="BE384" s="640"/>
      <c r="BF384" s="642"/>
      <c r="BG384" s="640"/>
      <c r="BH384" s="642"/>
      <c r="BI384" s="640"/>
      <c r="BJ384" s="642"/>
      <c r="BK384" s="640"/>
      <c r="BL384" s="642"/>
      <c r="BM384" s="640"/>
      <c r="BN384" s="642"/>
      <c r="BO384" s="640"/>
      <c r="BP384" s="642"/>
      <c r="BQ384" s="640"/>
      <c r="BR384" s="642"/>
      <c r="BS384" s="640"/>
      <c r="BT384" s="642"/>
      <c r="BU384" s="643">
        <f t="shared" si="7"/>
        <v>0</v>
      </c>
      <c r="BV384" s="644">
        <f t="shared" si="8"/>
        <v>0</v>
      </c>
      <c r="BW384" s="776">
        <f t="shared" si="9"/>
        <v>0</v>
      </c>
      <c r="BX384" s="644">
        <f t="shared" si="10"/>
        <v>0</v>
      </c>
      <c r="BY384" s="645"/>
      <c r="BZ384" s="338"/>
      <c r="CA384" s="338"/>
      <c r="CB384" s="338"/>
      <c r="CC384" s="338"/>
      <c r="CD384" s="338"/>
      <c r="CE384" s="338"/>
    </row>
    <row r="385" ht="15.75" customHeight="1">
      <c r="A385" s="821">
        <v>390.0</v>
      </c>
      <c r="B385" s="777"/>
      <c r="C385" s="501"/>
      <c r="D385" s="501"/>
      <c r="E385" s="501"/>
      <c r="F385" s="737"/>
      <c r="G385" s="773">
        <f t="shared" ref="G385:H385" si="390">K385+M385+O385+Q385+S385+U385+W385+Y385+AA385+AC385+AE385+AG385+AI385+AK385+AM385+AO385+AQ385+AS385+AU385+AW385+AY385+BA385+BC385+BE385+BG385+BI385+BK385+BM385+BO385+BQ385+BS385</f>
        <v>0</v>
      </c>
      <c r="H385" s="671">
        <f t="shared" si="390"/>
        <v>0</v>
      </c>
      <c r="I385" s="774">
        <f t="shared" si="6"/>
        <v>0</v>
      </c>
      <c r="J385" s="418"/>
      <c r="K385" s="640"/>
      <c r="L385" s="642"/>
      <c r="M385" s="640"/>
      <c r="N385" s="642"/>
      <c r="O385" s="640"/>
      <c r="P385" s="642"/>
      <c r="Q385" s="640"/>
      <c r="R385" s="642"/>
      <c r="S385" s="640"/>
      <c r="T385" s="642"/>
      <c r="U385" s="640"/>
      <c r="V385" s="642"/>
      <c r="W385" s="640"/>
      <c r="X385" s="642"/>
      <c r="Y385" s="640"/>
      <c r="Z385" s="642"/>
      <c r="AA385" s="640"/>
      <c r="AB385" s="642"/>
      <c r="AC385" s="640"/>
      <c r="AD385" s="642"/>
      <c r="AE385" s="640"/>
      <c r="AF385" s="642"/>
      <c r="AG385" s="640"/>
      <c r="AH385" s="642"/>
      <c r="AI385" s="640"/>
      <c r="AJ385" s="642"/>
      <c r="AK385" s="640"/>
      <c r="AL385" s="642"/>
      <c r="AM385" s="640"/>
      <c r="AN385" s="642"/>
      <c r="AO385" s="640"/>
      <c r="AP385" s="642"/>
      <c r="AQ385" s="640"/>
      <c r="AR385" s="642"/>
      <c r="AS385" s="640"/>
      <c r="AT385" s="642"/>
      <c r="AU385" s="640"/>
      <c r="AV385" s="642"/>
      <c r="AW385" s="640"/>
      <c r="AX385" s="642"/>
      <c r="AY385" s="640"/>
      <c r="AZ385" s="642"/>
      <c r="BA385" s="640"/>
      <c r="BB385" s="642"/>
      <c r="BC385" s="640"/>
      <c r="BD385" s="642"/>
      <c r="BE385" s="640"/>
      <c r="BF385" s="642"/>
      <c r="BG385" s="640"/>
      <c r="BH385" s="642"/>
      <c r="BI385" s="640"/>
      <c r="BJ385" s="642"/>
      <c r="BK385" s="640"/>
      <c r="BL385" s="642"/>
      <c r="BM385" s="640"/>
      <c r="BN385" s="642"/>
      <c r="BO385" s="640"/>
      <c r="BP385" s="642"/>
      <c r="BQ385" s="640"/>
      <c r="BR385" s="642"/>
      <c r="BS385" s="640"/>
      <c r="BT385" s="642"/>
      <c r="BU385" s="643">
        <f t="shared" si="7"/>
        <v>0</v>
      </c>
      <c r="BV385" s="644">
        <f t="shared" si="8"/>
        <v>0</v>
      </c>
      <c r="BW385" s="776">
        <f t="shared" si="9"/>
        <v>0</v>
      </c>
      <c r="BX385" s="644">
        <f t="shared" si="10"/>
        <v>0</v>
      </c>
      <c r="BY385" s="645"/>
      <c r="BZ385" s="338"/>
      <c r="CA385" s="338"/>
      <c r="CB385" s="338"/>
      <c r="CC385" s="338"/>
      <c r="CD385" s="338"/>
      <c r="CE385" s="338"/>
    </row>
    <row r="386" ht="15.75" customHeight="1">
      <c r="A386" s="821">
        <v>391.0</v>
      </c>
      <c r="B386" s="777"/>
      <c r="C386" s="501"/>
      <c r="D386" s="501"/>
      <c r="E386" s="501"/>
      <c r="F386" s="737"/>
      <c r="G386" s="773">
        <f t="shared" ref="G386:H386" si="391">K386+M386+O386+Q386+S386+U386+W386+Y386+AA386+AC386+AE386+AG386+AI386+AK386+AM386+AO386+AQ386+AS386+AU386+AW386+AY386+BA386+BC386+BE386+BG386+BI386+BK386+BM386+BO386+BQ386+BS386</f>
        <v>0</v>
      </c>
      <c r="H386" s="671">
        <f t="shared" si="391"/>
        <v>0</v>
      </c>
      <c r="I386" s="774">
        <f t="shared" si="6"/>
        <v>0</v>
      </c>
      <c r="J386" s="418"/>
      <c r="K386" s="640"/>
      <c r="L386" s="642"/>
      <c r="M386" s="640"/>
      <c r="N386" s="642"/>
      <c r="O386" s="640"/>
      <c r="P386" s="642"/>
      <c r="Q386" s="640"/>
      <c r="R386" s="642"/>
      <c r="S386" s="640"/>
      <c r="T386" s="642"/>
      <c r="U386" s="640"/>
      <c r="V386" s="642"/>
      <c r="W386" s="640"/>
      <c r="X386" s="642"/>
      <c r="Y386" s="640"/>
      <c r="Z386" s="642"/>
      <c r="AA386" s="640"/>
      <c r="AB386" s="642"/>
      <c r="AC386" s="640"/>
      <c r="AD386" s="642"/>
      <c r="AE386" s="640"/>
      <c r="AF386" s="642"/>
      <c r="AG386" s="640"/>
      <c r="AH386" s="642"/>
      <c r="AI386" s="640"/>
      <c r="AJ386" s="642"/>
      <c r="AK386" s="640"/>
      <c r="AL386" s="642"/>
      <c r="AM386" s="640"/>
      <c r="AN386" s="642"/>
      <c r="AO386" s="640"/>
      <c r="AP386" s="642"/>
      <c r="AQ386" s="640"/>
      <c r="AR386" s="642"/>
      <c r="AS386" s="640"/>
      <c r="AT386" s="642"/>
      <c r="AU386" s="640"/>
      <c r="AV386" s="642"/>
      <c r="AW386" s="640"/>
      <c r="AX386" s="642"/>
      <c r="AY386" s="640"/>
      <c r="AZ386" s="642"/>
      <c r="BA386" s="640"/>
      <c r="BB386" s="642"/>
      <c r="BC386" s="640"/>
      <c r="BD386" s="642"/>
      <c r="BE386" s="640"/>
      <c r="BF386" s="642"/>
      <c r="BG386" s="640"/>
      <c r="BH386" s="642"/>
      <c r="BI386" s="640"/>
      <c r="BJ386" s="642"/>
      <c r="BK386" s="640"/>
      <c r="BL386" s="642"/>
      <c r="BM386" s="640"/>
      <c r="BN386" s="642"/>
      <c r="BO386" s="640"/>
      <c r="BP386" s="642"/>
      <c r="BQ386" s="640"/>
      <c r="BR386" s="642"/>
      <c r="BS386" s="640"/>
      <c r="BT386" s="642"/>
      <c r="BU386" s="643">
        <f t="shared" si="7"/>
        <v>0</v>
      </c>
      <c r="BV386" s="644">
        <f t="shared" si="8"/>
        <v>0</v>
      </c>
      <c r="BW386" s="776">
        <f t="shared" si="9"/>
        <v>0</v>
      </c>
      <c r="BX386" s="644">
        <f t="shared" si="10"/>
        <v>0</v>
      </c>
      <c r="BY386" s="645"/>
      <c r="BZ386" s="338"/>
      <c r="CA386" s="338"/>
      <c r="CB386" s="338"/>
      <c r="CC386" s="338"/>
      <c r="CD386" s="338"/>
      <c r="CE386" s="338"/>
    </row>
    <row r="387" ht="15.75" customHeight="1">
      <c r="A387" s="821">
        <v>392.0</v>
      </c>
      <c r="B387" s="777"/>
      <c r="C387" s="501"/>
      <c r="D387" s="501"/>
      <c r="E387" s="501"/>
      <c r="F387" s="737"/>
      <c r="G387" s="773">
        <f t="shared" ref="G387:H387" si="392">K387+M387+O387+Q387+S387+U387+W387+Y387+AA387+AC387+AE387+AG387+AI387+AK387+AM387+AO387+AQ387+AS387+AU387+AW387+AY387+BA387+BC387+BE387+BG387+BI387+BK387+BM387+BO387+BQ387+BS387</f>
        <v>0</v>
      </c>
      <c r="H387" s="671">
        <f t="shared" si="392"/>
        <v>0</v>
      </c>
      <c r="I387" s="774">
        <f t="shared" si="6"/>
        <v>0</v>
      </c>
      <c r="J387" s="418"/>
      <c r="K387" s="640"/>
      <c r="L387" s="642"/>
      <c r="M387" s="640"/>
      <c r="N387" s="642"/>
      <c r="O387" s="640"/>
      <c r="P387" s="642"/>
      <c r="Q387" s="640"/>
      <c r="R387" s="642"/>
      <c r="S387" s="640"/>
      <c r="T387" s="642"/>
      <c r="U387" s="640"/>
      <c r="V387" s="642"/>
      <c r="W387" s="640"/>
      <c r="X387" s="642"/>
      <c r="Y387" s="640"/>
      <c r="Z387" s="642"/>
      <c r="AA387" s="640"/>
      <c r="AB387" s="642"/>
      <c r="AC387" s="640"/>
      <c r="AD387" s="642"/>
      <c r="AE387" s="640"/>
      <c r="AF387" s="642"/>
      <c r="AG387" s="640"/>
      <c r="AH387" s="642"/>
      <c r="AI387" s="640"/>
      <c r="AJ387" s="642"/>
      <c r="AK387" s="640"/>
      <c r="AL387" s="642"/>
      <c r="AM387" s="640"/>
      <c r="AN387" s="642"/>
      <c r="AO387" s="640"/>
      <c r="AP387" s="642"/>
      <c r="AQ387" s="640"/>
      <c r="AR387" s="642"/>
      <c r="AS387" s="640"/>
      <c r="AT387" s="642"/>
      <c r="AU387" s="640"/>
      <c r="AV387" s="642"/>
      <c r="AW387" s="640"/>
      <c r="AX387" s="642"/>
      <c r="AY387" s="640"/>
      <c r="AZ387" s="642"/>
      <c r="BA387" s="640"/>
      <c r="BB387" s="642"/>
      <c r="BC387" s="640"/>
      <c r="BD387" s="642"/>
      <c r="BE387" s="640"/>
      <c r="BF387" s="642"/>
      <c r="BG387" s="640"/>
      <c r="BH387" s="642"/>
      <c r="BI387" s="640"/>
      <c r="BJ387" s="642"/>
      <c r="BK387" s="640"/>
      <c r="BL387" s="642"/>
      <c r="BM387" s="640"/>
      <c r="BN387" s="642"/>
      <c r="BO387" s="640"/>
      <c r="BP387" s="642"/>
      <c r="BQ387" s="640"/>
      <c r="BR387" s="642"/>
      <c r="BS387" s="640"/>
      <c r="BT387" s="642"/>
      <c r="BU387" s="643">
        <f t="shared" si="7"/>
        <v>0</v>
      </c>
      <c r="BV387" s="644">
        <f t="shared" si="8"/>
        <v>0</v>
      </c>
      <c r="BW387" s="776">
        <f t="shared" si="9"/>
        <v>0</v>
      </c>
      <c r="BX387" s="644">
        <f t="shared" si="10"/>
        <v>0</v>
      </c>
      <c r="BY387" s="645"/>
      <c r="BZ387" s="338"/>
      <c r="CA387" s="338"/>
      <c r="CB387" s="338"/>
      <c r="CC387" s="338"/>
      <c r="CD387" s="338"/>
      <c r="CE387" s="338"/>
    </row>
    <row r="388" ht="15.75" customHeight="1">
      <c r="A388" s="821">
        <v>393.0</v>
      </c>
      <c r="B388" s="777"/>
      <c r="C388" s="501"/>
      <c r="D388" s="501"/>
      <c r="E388" s="501"/>
      <c r="F388" s="737"/>
      <c r="G388" s="773">
        <f t="shared" ref="G388:H388" si="393">K388+M388+O388+Q388+S388+U388+W388+Y388+AA388+AC388+AE388+AG388+AI388+AK388+AM388+AO388+AQ388+AS388+AU388+AW388+AY388+BA388+BC388+BE388+BG388+BI388+BK388+BM388+BO388+BQ388+BS388</f>
        <v>0</v>
      </c>
      <c r="H388" s="671">
        <f t="shared" si="393"/>
        <v>0</v>
      </c>
      <c r="I388" s="774">
        <f t="shared" si="6"/>
        <v>0</v>
      </c>
      <c r="J388" s="418"/>
      <c r="K388" s="640"/>
      <c r="L388" s="642"/>
      <c r="M388" s="640"/>
      <c r="N388" s="642"/>
      <c r="O388" s="640"/>
      <c r="P388" s="642"/>
      <c r="Q388" s="640"/>
      <c r="R388" s="642"/>
      <c r="S388" s="640"/>
      <c r="T388" s="642"/>
      <c r="U388" s="640"/>
      <c r="V388" s="642"/>
      <c r="W388" s="640"/>
      <c r="X388" s="642"/>
      <c r="Y388" s="640"/>
      <c r="Z388" s="642"/>
      <c r="AA388" s="640"/>
      <c r="AB388" s="642"/>
      <c r="AC388" s="640"/>
      <c r="AD388" s="642"/>
      <c r="AE388" s="640"/>
      <c r="AF388" s="642"/>
      <c r="AG388" s="640"/>
      <c r="AH388" s="642"/>
      <c r="AI388" s="640"/>
      <c r="AJ388" s="642"/>
      <c r="AK388" s="640"/>
      <c r="AL388" s="642"/>
      <c r="AM388" s="640"/>
      <c r="AN388" s="642"/>
      <c r="AO388" s="640"/>
      <c r="AP388" s="642"/>
      <c r="AQ388" s="640"/>
      <c r="AR388" s="642"/>
      <c r="AS388" s="640"/>
      <c r="AT388" s="642"/>
      <c r="AU388" s="640"/>
      <c r="AV388" s="642"/>
      <c r="AW388" s="640"/>
      <c r="AX388" s="642"/>
      <c r="AY388" s="640"/>
      <c r="AZ388" s="642"/>
      <c r="BA388" s="640"/>
      <c r="BB388" s="642"/>
      <c r="BC388" s="640"/>
      <c r="BD388" s="642"/>
      <c r="BE388" s="640"/>
      <c r="BF388" s="642"/>
      <c r="BG388" s="640"/>
      <c r="BH388" s="642"/>
      <c r="BI388" s="640"/>
      <c r="BJ388" s="642"/>
      <c r="BK388" s="640"/>
      <c r="BL388" s="642"/>
      <c r="BM388" s="640"/>
      <c r="BN388" s="642"/>
      <c r="BO388" s="640"/>
      <c r="BP388" s="642"/>
      <c r="BQ388" s="640"/>
      <c r="BR388" s="642"/>
      <c r="BS388" s="640"/>
      <c r="BT388" s="642"/>
      <c r="BU388" s="643">
        <f t="shared" si="7"/>
        <v>0</v>
      </c>
      <c r="BV388" s="644">
        <f t="shared" si="8"/>
        <v>0</v>
      </c>
      <c r="BW388" s="776">
        <f t="shared" si="9"/>
        <v>0</v>
      </c>
      <c r="BX388" s="644">
        <f t="shared" si="10"/>
        <v>0</v>
      </c>
      <c r="BY388" s="645"/>
      <c r="BZ388" s="338"/>
      <c r="CA388" s="338"/>
      <c r="CB388" s="338"/>
      <c r="CC388" s="338"/>
      <c r="CD388" s="338"/>
      <c r="CE388" s="338"/>
    </row>
    <row r="389" ht="15.75" customHeight="1">
      <c r="A389" s="821">
        <v>394.0</v>
      </c>
      <c r="B389" s="777"/>
      <c r="C389" s="501"/>
      <c r="D389" s="501"/>
      <c r="E389" s="501"/>
      <c r="F389" s="737"/>
      <c r="G389" s="773">
        <f t="shared" ref="G389:H389" si="394">K389+M389+O389+Q389+S389+U389+W389+Y389+AA389+AC389+AE389+AG389+AI389+AK389+AM389+AO389+AQ389+AS389+AU389+AW389+AY389+BA389+BC389+BE389+BG389+BI389+BK389+BM389+BO389+BQ389+BS389</f>
        <v>0</v>
      </c>
      <c r="H389" s="671">
        <f t="shared" si="394"/>
        <v>0</v>
      </c>
      <c r="I389" s="774">
        <f t="shared" si="6"/>
        <v>0</v>
      </c>
      <c r="J389" s="418"/>
      <c r="K389" s="640"/>
      <c r="L389" s="642"/>
      <c r="M389" s="640"/>
      <c r="N389" s="642"/>
      <c r="O389" s="640"/>
      <c r="P389" s="642"/>
      <c r="Q389" s="640"/>
      <c r="R389" s="642"/>
      <c r="S389" s="640"/>
      <c r="T389" s="642"/>
      <c r="U389" s="640"/>
      <c r="V389" s="642"/>
      <c r="W389" s="640"/>
      <c r="X389" s="642"/>
      <c r="Y389" s="640"/>
      <c r="Z389" s="642"/>
      <c r="AA389" s="640"/>
      <c r="AB389" s="642"/>
      <c r="AC389" s="640"/>
      <c r="AD389" s="642"/>
      <c r="AE389" s="640"/>
      <c r="AF389" s="642"/>
      <c r="AG389" s="640"/>
      <c r="AH389" s="642"/>
      <c r="AI389" s="640"/>
      <c r="AJ389" s="642"/>
      <c r="AK389" s="640"/>
      <c r="AL389" s="642"/>
      <c r="AM389" s="640"/>
      <c r="AN389" s="642"/>
      <c r="AO389" s="640"/>
      <c r="AP389" s="642"/>
      <c r="AQ389" s="640"/>
      <c r="AR389" s="642"/>
      <c r="AS389" s="640"/>
      <c r="AT389" s="642"/>
      <c r="AU389" s="640"/>
      <c r="AV389" s="642"/>
      <c r="AW389" s="640"/>
      <c r="AX389" s="642"/>
      <c r="AY389" s="640"/>
      <c r="AZ389" s="642"/>
      <c r="BA389" s="640"/>
      <c r="BB389" s="642"/>
      <c r="BC389" s="640"/>
      <c r="BD389" s="642"/>
      <c r="BE389" s="640"/>
      <c r="BF389" s="642"/>
      <c r="BG389" s="640"/>
      <c r="BH389" s="642"/>
      <c r="BI389" s="640"/>
      <c r="BJ389" s="642"/>
      <c r="BK389" s="640"/>
      <c r="BL389" s="642"/>
      <c r="BM389" s="640"/>
      <c r="BN389" s="642"/>
      <c r="BO389" s="640"/>
      <c r="BP389" s="642"/>
      <c r="BQ389" s="640"/>
      <c r="BR389" s="642"/>
      <c r="BS389" s="640"/>
      <c r="BT389" s="642"/>
      <c r="BU389" s="643">
        <f t="shared" si="7"/>
        <v>0</v>
      </c>
      <c r="BV389" s="644">
        <f t="shared" si="8"/>
        <v>0</v>
      </c>
      <c r="BW389" s="776">
        <f t="shared" si="9"/>
        <v>0</v>
      </c>
      <c r="BX389" s="644">
        <f t="shared" si="10"/>
        <v>0</v>
      </c>
      <c r="BY389" s="645"/>
      <c r="BZ389" s="338"/>
      <c r="CA389" s="338"/>
      <c r="CB389" s="338"/>
      <c r="CC389" s="338"/>
      <c r="CD389" s="338"/>
      <c r="CE389" s="338"/>
    </row>
    <row r="390" ht="15.75" customHeight="1">
      <c r="A390" s="821">
        <v>395.0</v>
      </c>
      <c r="B390" s="777"/>
      <c r="C390" s="501"/>
      <c r="D390" s="501"/>
      <c r="E390" s="501"/>
      <c r="F390" s="737"/>
      <c r="G390" s="773">
        <f t="shared" ref="G390:H390" si="395">K390+M390+O390+Q390+S390+U390+W390+Y390+AA390+AC390+AE390+AG390+AI390+AK390+AM390+AO390+AQ390+AS390+AU390+AW390+AY390+BA390+BC390+BE390+BG390+BI390+BK390+BM390+BO390+BQ390+BS390</f>
        <v>0</v>
      </c>
      <c r="H390" s="671">
        <f t="shared" si="395"/>
        <v>0</v>
      </c>
      <c r="I390" s="774">
        <f t="shared" si="6"/>
        <v>0</v>
      </c>
      <c r="J390" s="418"/>
      <c r="K390" s="640"/>
      <c r="L390" s="642"/>
      <c r="M390" s="640"/>
      <c r="N390" s="642"/>
      <c r="O390" s="640"/>
      <c r="P390" s="642"/>
      <c r="Q390" s="640"/>
      <c r="R390" s="642"/>
      <c r="S390" s="640"/>
      <c r="T390" s="642"/>
      <c r="U390" s="640"/>
      <c r="V390" s="642"/>
      <c r="W390" s="640"/>
      <c r="X390" s="642"/>
      <c r="Y390" s="640"/>
      <c r="Z390" s="642"/>
      <c r="AA390" s="640"/>
      <c r="AB390" s="642"/>
      <c r="AC390" s="640"/>
      <c r="AD390" s="642"/>
      <c r="AE390" s="640"/>
      <c r="AF390" s="642"/>
      <c r="AG390" s="640"/>
      <c r="AH390" s="642"/>
      <c r="AI390" s="640"/>
      <c r="AJ390" s="642"/>
      <c r="AK390" s="640"/>
      <c r="AL390" s="642"/>
      <c r="AM390" s="640"/>
      <c r="AN390" s="642"/>
      <c r="AO390" s="640"/>
      <c r="AP390" s="642"/>
      <c r="AQ390" s="640"/>
      <c r="AR390" s="642"/>
      <c r="AS390" s="640"/>
      <c r="AT390" s="642"/>
      <c r="AU390" s="640"/>
      <c r="AV390" s="642"/>
      <c r="AW390" s="640"/>
      <c r="AX390" s="642"/>
      <c r="AY390" s="640"/>
      <c r="AZ390" s="642"/>
      <c r="BA390" s="640"/>
      <c r="BB390" s="642"/>
      <c r="BC390" s="640"/>
      <c r="BD390" s="642"/>
      <c r="BE390" s="640"/>
      <c r="BF390" s="642"/>
      <c r="BG390" s="640"/>
      <c r="BH390" s="642"/>
      <c r="BI390" s="640"/>
      <c r="BJ390" s="642"/>
      <c r="BK390" s="640"/>
      <c r="BL390" s="642"/>
      <c r="BM390" s="640"/>
      <c r="BN390" s="642"/>
      <c r="BO390" s="640"/>
      <c r="BP390" s="642"/>
      <c r="BQ390" s="640"/>
      <c r="BR390" s="642"/>
      <c r="BS390" s="640"/>
      <c r="BT390" s="642"/>
      <c r="BU390" s="643">
        <f t="shared" si="7"/>
        <v>0</v>
      </c>
      <c r="BV390" s="644">
        <f t="shared" si="8"/>
        <v>0</v>
      </c>
      <c r="BW390" s="776">
        <f t="shared" si="9"/>
        <v>0</v>
      </c>
      <c r="BX390" s="644">
        <f t="shared" si="10"/>
        <v>0</v>
      </c>
      <c r="BY390" s="645"/>
      <c r="BZ390" s="338"/>
      <c r="CA390" s="338"/>
      <c r="CB390" s="338"/>
      <c r="CC390" s="338"/>
      <c r="CD390" s="338"/>
      <c r="CE390" s="338"/>
    </row>
    <row r="391" ht="15.75" customHeight="1">
      <c r="A391" s="821">
        <v>396.0</v>
      </c>
      <c r="B391" s="777"/>
      <c r="C391" s="501"/>
      <c r="D391" s="501"/>
      <c r="E391" s="501"/>
      <c r="F391" s="737"/>
      <c r="G391" s="773">
        <f t="shared" ref="G391:H391" si="396">K391+M391+O391+Q391+S391+U391+W391+Y391+AA391+AC391+AE391+AG391+AI391+AK391+AM391+AO391+AQ391+AS391+AU391+AW391+AY391+BA391+BC391+BE391+BG391+BI391+BK391+BM391+BO391+BQ391+BS391</f>
        <v>0</v>
      </c>
      <c r="H391" s="671">
        <f t="shared" si="396"/>
        <v>0</v>
      </c>
      <c r="I391" s="774">
        <f t="shared" si="6"/>
        <v>0</v>
      </c>
      <c r="J391" s="418"/>
      <c r="K391" s="640"/>
      <c r="L391" s="642"/>
      <c r="M391" s="640"/>
      <c r="N391" s="642"/>
      <c r="O391" s="640"/>
      <c r="P391" s="642"/>
      <c r="Q391" s="640"/>
      <c r="R391" s="642"/>
      <c r="S391" s="640"/>
      <c r="T391" s="642"/>
      <c r="U391" s="640"/>
      <c r="V391" s="642"/>
      <c r="W391" s="640"/>
      <c r="X391" s="642"/>
      <c r="Y391" s="640"/>
      <c r="Z391" s="642"/>
      <c r="AA391" s="640"/>
      <c r="AB391" s="642"/>
      <c r="AC391" s="640"/>
      <c r="AD391" s="642"/>
      <c r="AE391" s="640"/>
      <c r="AF391" s="642"/>
      <c r="AG391" s="640"/>
      <c r="AH391" s="642"/>
      <c r="AI391" s="640"/>
      <c r="AJ391" s="642"/>
      <c r="AK391" s="640"/>
      <c r="AL391" s="642"/>
      <c r="AM391" s="640"/>
      <c r="AN391" s="642"/>
      <c r="AO391" s="640"/>
      <c r="AP391" s="642"/>
      <c r="AQ391" s="640"/>
      <c r="AR391" s="642"/>
      <c r="AS391" s="640"/>
      <c r="AT391" s="642"/>
      <c r="AU391" s="640"/>
      <c r="AV391" s="642"/>
      <c r="AW391" s="640"/>
      <c r="AX391" s="642"/>
      <c r="AY391" s="640"/>
      <c r="AZ391" s="642"/>
      <c r="BA391" s="640"/>
      <c r="BB391" s="642"/>
      <c r="BC391" s="640"/>
      <c r="BD391" s="642"/>
      <c r="BE391" s="640"/>
      <c r="BF391" s="642"/>
      <c r="BG391" s="640"/>
      <c r="BH391" s="642"/>
      <c r="BI391" s="640"/>
      <c r="BJ391" s="642"/>
      <c r="BK391" s="640"/>
      <c r="BL391" s="642"/>
      <c r="BM391" s="640"/>
      <c r="BN391" s="642"/>
      <c r="BO391" s="640"/>
      <c r="BP391" s="642"/>
      <c r="BQ391" s="640"/>
      <c r="BR391" s="642"/>
      <c r="BS391" s="640"/>
      <c r="BT391" s="642"/>
      <c r="BU391" s="643">
        <f t="shared" si="7"/>
        <v>0</v>
      </c>
      <c r="BV391" s="644">
        <f t="shared" si="8"/>
        <v>0</v>
      </c>
      <c r="BW391" s="776">
        <f t="shared" si="9"/>
        <v>0</v>
      </c>
      <c r="BX391" s="644">
        <f t="shared" si="10"/>
        <v>0</v>
      </c>
      <c r="BY391" s="645"/>
      <c r="BZ391" s="338"/>
      <c r="CA391" s="338"/>
      <c r="CB391" s="338"/>
      <c r="CC391" s="338"/>
      <c r="CD391" s="338"/>
      <c r="CE391" s="338"/>
    </row>
    <row r="392" ht="15.75" customHeight="1">
      <c r="A392" s="821">
        <v>397.0</v>
      </c>
      <c r="B392" s="777"/>
      <c r="C392" s="501"/>
      <c r="D392" s="501"/>
      <c r="E392" s="501"/>
      <c r="F392" s="737"/>
      <c r="G392" s="773">
        <f t="shared" ref="G392:H392" si="397">K392+M392+O392+Q392+S392+U392+W392+Y392+AA392+AC392+AE392+AG392+AI392+AK392+AM392+AO392+AQ392+AS392+AU392+AW392+AY392+BA392+BC392+BE392+BG392+BI392+BK392+BM392+BO392+BQ392+BS392</f>
        <v>0</v>
      </c>
      <c r="H392" s="671">
        <f t="shared" si="397"/>
        <v>0</v>
      </c>
      <c r="I392" s="774">
        <f t="shared" si="6"/>
        <v>0</v>
      </c>
      <c r="J392" s="418"/>
      <c r="K392" s="640"/>
      <c r="L392" s="642"/>
      <c r="M392" s="640"/>
      <c r="N392" s="642"/>
      <c r="O392" s="640"/>
      <c r="P392" s="642"/>
      <c r="Q392" s="640"/>
      <c r="R392" s="642"/>
      <c r="S392" s="640"/>
      <c r="T392" s="642"/>
      <c r="U392" s="640"/>
      <c r="V392" s="642"/>
      <c r="W392" s="640"/>
      <c r="X392" s="642"/>
      <c r="Y392" s="640"/>
      <c r="Z392" s="642"/>
      <c r="AA392" s="640"/>
      <c r="AB392" s="642"/>
      <c r="AC392" s="640"/>
      <c r="AD392" s="642"/>
      <c r="AE392" s="640"/>
      <c r="AF392" s="642"/>
      <c r="AG392" s="640"/>
      <c r="AH392" s="642"/>
      <c r="AI392" s="640"/>
      <c r="AJ392" s="642"/>
      <c r="AK392" s="640"/>
      <c r="AL392" s="642"/>
      <c r="AM392" s="640"/>
      <c r="AN392" s="642"/>
      <c r="AO392" s="640"/>
      <c r="AP392" s="642"/>
      <c r="AQ392" s="640"/>
      <c r="AR392" s="642"/>
      <c r="AS392" s="640"/>
      <c r="AT392" s="642"/>
      <c r="AU392" s="640"/>
      <c r="AV392" s="642"/>
      <c r="AW392" s="640"/>
      <c r="AX392" s="642"/>
      <c r="AY392" s="640"/>
      <c r="AZ392" s="642"/>
      <c r="BA392" s="640"/>
      <c r="BB392" s="642"/>
      <c r="BC392" s="640"/>
      <c r="BD392" s="642"/>
      <c r="BE392" s="640"/>
      <c r="BF392" s="642"/>
      <c r="BG392" s="640"/>
      <c r="BH392" s="642"/>
      <c r="BI392" s="640"/>
      <c r="BJ392" s="642"/>
      <c r="BK392" s="640"/>
      <c r="BL392" s="642"/>
      <c r="BM392" s="640"/>
      <c r="BN392" s="642"/>
      <c r="BO392" s="640"/>
      <c r="BP392" s="642"/>
      <c r="BQ392" s="640"/>
      <c r="BR392" s="642"/>
      <c r="BS392" s="640"/>
      <c r="BT392" s="642"/>
      <c r="BU392" s="643">
        <f t="shared" si="7"/>
        <v>0</v>
      </c>
      <c r="BV392" s="644">
        <f t="shared" si="8"/>
        <v>0</v>
      </c>
      <c r="BW392" s="776">
        <f t="shared" si="9"/>
        <v>0</v>
      </c>
      <c r="BX392" s="644">
        <f t="shared" si="10"/>
        <v>0</v>
      </c>
      <c r="BY392" s="645"/>
      <c r="BZ392" s="338"/>
      <c r="CA392" s="338"/>
      <c r="CB392" s="338"/>
      <c r="CC392" s="338"/>
      <c r="CD392" s="338"/>
      <c r="CE392" s="338"/>
    </row>
    <row r="393" ht="15.75" customHeight="1">
      <c r="A393" s="821">
        <v>398.0</v>
      </c>
      <c r="B393" s="777"/>
      <c r="C393" s="501"/>
      <c r="D393" s="501"/>
      <c r="E393" s="501"/>
      <c r="F393" s="737"/>
      <c r="G393" s="773">
        <f t="shared" ref="G393:H393" si="398">K393+M393+O393+Q393+S393+U393+W393+Y393+AA393+AC393+AE393+AG393+AI393+AK393+AM393+AO393+AQ393+AS393+AU393+AW393+AY393+BA393+BC393+BE393+BG393+BI393+BK393+BM393+BO393+BQ393+BS393</f>
        <v>0</v>
      </c>
      <c r="H393" s="671">
        <f t="shared" si="398"/>
        <v>0</v>
      </c>
      <c r="I393" s="774">
        <f t="shared" si="6"/>
        <v>0</v>
      </c>
      <c r="J393" s="418"/>
      <c r="K393" s="640"/>
      <c r="L393" s="642"/>
      <c r="M393" s="640"/>
      <c r="N393" s="642"/>
      <c r="O393" s="640"/>
      <c r="P393" s="642"/>
      <c r="Q393" s="640"/>
      <c r="R393" s="642"/>
      <c r="S393" s="640"/>
      <c r="T393" s="642"/>
      <c r="U393" s="640"/>
      <c r="V393" s="642"/>
      <c r="W393" s="640"/>
      <c r="X393" s="642"/>
      <c r="Y393" s="640"/>
      <c r="Z393" s="642"/>
      <c r="AA393" s="640"/>
      <c r="AB393" s="642"/>
      <c r="AC393" s="640"/>
      <c r="AD393" s="642"/>
      <c r="AE393" s="640"/>
      <c r="AF393" s="642"/>
      <c r="AG393" s="640"/>
      <c r="AH393" s="642"/>
      <c r="AI393" s="640"/>
      <c r="AJ393" s="642"/>
      <c r="AK393" s="640"/>
      <c r="AL393" s="642"/>
      <c r="AM393" s="640"/>
      <c r="AN393" s="642"/>
      <c r="AO393" s="640"/>
      <c r="AP393" s="642"/>
      <c r="AQ393" s="640"/>
      <c r="AR393" s="642"/>
      <c r="AS393" s="640"/>
      <c r="AT393" s="642"/>
      <c r="AU393" s="640"/>
      <c r="AV393" s="642"/>
      <c r="AW393" s="640"/>
      <c r="AX393" s="642"/>
      <c r="AY393" s="640"/>
      <c r="AZ393" s="642"/>
      <c r="BA393" s="640"/>
      <c r="BB393" s="642"/>
      <c r="BC393" s="640"/>
      <c r="BD393" s="642"/>
      <c r="BE393" s="640"/>
      <c r="BF393" s="642"/>
      <c r="BG393" s="640"/>
      <c r="BH393" s="642"/>
      <c r="BI393" s="640"/>
      <c r="BJ393" s="642"/>
      <c r="BK393" s="640"/>
      <c r="BL393" s="642"/>
      <c r="BM393" s="640"/>
      <c r="BN393" s="642"/>
      <c r="BO393" s="640"/>
      <c r="BP393" s="642"/>
      <c r="BQ393" s="640"/>
      <c r="BR393" s="642"/>
      <c r="BS393" s="640"/>
      <c r="BT393" s="642"/>
      <c r="BU393" s="643">
        <f t="shared" si="7"/>
        <v>0</v>
      </c>
      <c r="BV393" s="644">
        <f t="shared" si="8"/>
        <v>0</v>
      </c>
      <c r="BW393" s="776">
        <f t="shared" si="9"/>
        <v>0</v>
      </c>
      <c r="BX393" s="644">
        <f t="shared" si="10"/>
        <v>0</v>
      </c>
      <c r="BY393" s="645"/>
      <c r="BZ393" s="338"/>
      <c r="CA393" s="338"/>
      <c r="CB393" s="338"/>
      <c r="CC393" s="338"/>
      <c r="CD393" s="338"/>
      <c r="CE393" s="338"/>
    </row>
    <row r="394" ht="15.75" customHeight="1">
      <c r="A394" s="821">
        <v>399.0</v>
      </c>
      <c r="B394" s="777"/>
      <c r="C394" s="501"/>
      <c r="D394" s="501"/>
      <c r="E394" s="501"/>
      <c r="F394" s="737"/>
      <c r="G394" s="773">
        <f t="shared" ref="G394:H394" si="399">K394+M394+O394+Q394+S394+U394+W394+Y394+AA394+AC394+AE394+AG394+AI394+AK394+AM394+AO394+AQ394+AS394+AU394+AW394+AY394+BA394+BC394+BE394+BG394+BI394+BK394+BM394+BO394+BQ394+BS394</f>
        <v>0</v>
      </c>
      <c r="H394" s="671">
        <f t="shared" si="399"/>
        <v>0</v>
      </c>
      <c r="I394" s="774">
        <f t="shared" si="6"/>
        <v>0</v>
      </c>
      <c r="J394" s="418"/>
      <c r="K394" s="640"/>
      <c r="L394" s="642"/>
      <c r="M394" s="640"/>
      <c r="N394" s="642"/>
      <c r="O394" s="640"/>
      <c r="P394" s="642"/>
      <c r="Q394" s="640"/>
      <c r="R394" s="642"/>
      <c r="S394" s="640"/>
      <c r="T394" s="642"/>
      <c r="U394" s="640"/>
      <c r="V394" s="642"/>
      <c r="W394" s="640"/>
      <c r="X394" s="642"/>
      <c r="Y394" s="640"/>
      <c r="Z394" s="642"/>
      <c r="AA394" s="640"/>
      <c r="AB394" s="642"/>
      <c r="AC394" s="640"/>
      <c r="AD394" s="642"/>
      <c r="AE394" s="640"/>
      <c r="AF394" s="642"/>
      <c r="AG394" s="640"/>
      <c r="AH394" s="642"/>
      <c r="AI394" s="640"/>
      <c r="AJ394" s="642"/>
      <c r="AK394" s="640"/>
      <c r="AL394" s="642"/>
      <c r="AM394" s="640"/>
      <c r="AN394" s="642"/>
      <c r="AO394" s="640"/>
      <c r="AP394" s="642"/>
      <c r="AQ394" s="640"/>
      <c r="AR394" s="642"/>
      <c r="AS394" s="640"/>
      <c r="AT394" s="642"/>
      <c r="AU394" s="640"/>
      <c r="AV394" s="642"/>
      <c r="AW394" s="640"/>
      <c r="AX394" s="642"/>
      <c r="AY394" s="640"/>
      <c r="AZ394" s="642"/>
      <c r="BA394" s="640"/>
      <c r="BB394" s="642"/>
      <c r="BC394" s="640"/>
      <c r="BD394" s="642"/>
      <c r="BE394" s="640"/>
      <c r="BF394" s="642"/>
      <c r="BG394" s="640"/>
      <c r="BH394" s="642"/>
      <c r="BI394" s="640"/>
      <c r="BJ394" s="642"/>
      <c r="BK394" s="640"/>
      <c r="BL394" s="642"/>
      <c r="BM394" s="640"/>
      <c r="BN394" s="642"/>
      <c r="BO394" s="640"/>
      <c r="BP394" s="642"/>
      <c r="BQ394" s="640"/>
      <c r="BR394" s="642"/>
      <c r="BS394" s="640"/>
      <c r="BT394" s="642"/>
      <c r="BU394" s="643">
        <f t="shared" si="7"/>
        <v>0</v>
      </c>
      <c r="BV394" s="644">
        <f t="shared" si="8"/>
        <v>0</v>
      </c>
      <c r="BW394" s="776">
        <f t="shared" si="9"/>
        <v>0</v>
      </c>
      <c r="BX394" s="644">
        <f t="shared" si="10"/>
        <v>0</v>
      </c>
      <c r="BY394" s="645"/>
      <c r="BZ394" s="338"/>
      <c r="CA394" s="338"/>
      <c r="CB394" s="338"/>
      <c r="CC394" s="338"/>
      <c r="CD394" s="338"/>
      <c r="CE394" s="338"/>
    </row>
    <row r="395" ht="15.75" customHeight="1">
      <c r="A395" s="821">
        <v>400.0</v>
      </c>
      <c r="B395" s="777"/>
      <c r="C395" s="501"/>
      <c r="D395" s="501"/>
      <c r="E395" s="501"/>
      <c r="F395" s="737"/>
      <c r="G395" s="773">
        <f t="shared" ref="G395:H395" si="400">K395+M395+O395+Q395+S395+U395+W395+Y395+AA395+AC395+AE395+AG395+AI395+AK395+AM395+AO395+AQ395+AS395+AU395+AW395+AY395+BA395+BC395+BE395+BG395+BI395+BK395+BM395+BO395+BQ395+BS395</f>
        <v>0</v>
      </c>
      <c r="H395" s="671">
        <f t="shared" si="400"/>
        <v>0</v>
      </c>
      <c r="I395" s="774">
        <f t="shared" si="6"/>
        <v>0</v>
      </c>
      <c r="J395" s="418"/>
      <c r="K395" s="640"/>
      <c r="L395" s="642"/>
      <c r="M395" s="640"/>
      <c r="N395" s="642"/>
      <c r="O395" s="640"/>
      <c r="P395" s="642"/>
      <c r="Q395" s="640"/>
      <c r="R395" s="642"/>
      <c r="S395" s="640"/>
      <c r="T395" s="642"/>
      <c r="U395" s="640"/>
      <c r="V395" s="642"/>
      <c r="W395" s="640"/>
      <c r="X395" s="642"/>
      <c r="Y395" s="640"/>
      <c r="Z395" s="642"/>
      <c r="AA395" s="640"/>
      <c r="AB395" s="642"/>
      <c r="AC395" s="640"/>
      <c r="AD395" s="642"/>
      <c r="AE395" s="640"/>
      <c r="AF395" s="642"/>
      <c r="AG395" s="640"/>
      <c r="AH395" s="642"/>
      <c r="AI395" s="640"/>
      <c r="AJ395" s="642"/>
      <c r="AK395" s="640"/>
      <c r="AL395" s="642"/>
      <c r="AM395" s="640"/>
      <c r="AN395" s="642"/>
      <c r="AO395" s="640"/>
      <c r="AP395" s="642"/>
      <c r="AQ395" s="640"/>
      <c r="AR395" s="642"/>
      <c r="AS395" s="640"/>
      <c r="AT395" s="642"/>
      <c r="AU395" s="640"/>
      <c r="AV395" s="642"/>
      <c r="AW395" s="640"/>
      <c r="AX395" s="642"/>
      <c r="AY395" s="640"/>
      <c r="AZ395" s="642"/>
      <c r="BA395" s="640"/>
      <c r="BB395" s="642"/>
      <c r="BC395" s="640"/>
      <c r="BD395" s="642"/>
      <c r="BE395" s="640"/>
      <c r="BF395" s="642"/>
      <c r="BG395" s="640"/>
      <c r="BH395" s="642"/>
      <c r="BI395" s="640"/>
      <c r="BJ395" s="642"/>
      <c r="BK395" s="640"/>
      <c r="BL395" s="642"/>
      <c r="BM395" s="640"/>
      <c r="BN395" s="642"/>
      <c r="BO395" s="640"/>
      <c r="BP395" s="642"/>
      <c r="BQ395" s="640"/>
      <c r="BR395" s="642"/>
      <c r="BS395" s="640"/>
      <c r="BT395" s="642"/>
      <c r="BU395" s="643">
        <f t="shared" si="7"/>
        <v>0</v>
      </c>
      <c r="BV395" s="644">
        <f t="shared" si="8"/>
        <v>0</v>
      </c>
      <c r="BW395" s="776">
        <f t="shared" si="9"/>
        <v>0</v>
      </c>
      <c r="BX395" s="644">
        <f t="shared" si="10"/>
        <v>0</v>
      </c>
      <c r="BY395" s="645"/>
      <c r="BZ395" s="338"/>
      <c r="CA395" s="338"/>
      <c r="CB395" s="338"/>
      <c r="CC395" s="338"/>
      <c r="CD395" s="338"/>
      <c r="CE395" s="338"/>
    </row>
    <row r="396" ht="15.75" customHeight="1">
      <c r="A396" s="821">
        <v>401.0</v>
      </c>
      <c r="B396" s="777"/>
      <c r="C396" s="501"/>
      <c r="D396" s="501"/>
      <c r="E396" s="501"/>
      <c r="F396" s="737"/>
      <c r="G396" s="773">
        <f t="shared" ref="G396:H396" si="401">K396+M396+O396+Q396+S396+U396+W396+Y396+AA396+AC396+AE396+AG396+AI396+AK396+AM396+AO396+AQ396+AS396+AU396+AW396+AY396+BA396+BC396+BE396+BG396+BI396+BK396+BM396+BO396+BQ396+BS396</f>
        <v>0</v>
      </c>
      <c r="H396" s="671">
        <f t="shared" si="401"/>
        <v>0</v>
      </c>
      <c r="I396" s="774">
        <f t="shared" si="6"/>
        <v>0</v>
      </c>
      <c r="J396" s="418"/>
      <c r="K396" s="640"/>
      <c r="L396" s="642"/>
      <c r="M396" s="640"/>
      <c r="N396" s="642"/>
      <c r="O396" s="640"/>
      <c r="P396" s="642"/>
      <c r="Q396" s="640"/>
      <c r="R396" s="642"/>
      <c r="S396" s="640"/>
      <c r="T396" s="642"/>
      <c r="U396" s="640"/>
      <c r="V396" s="642"/>
      <c r="W396" s="640"/>
      <c r="X396" s="642"/>
      <c r="Y396" s="640"/>
      <c r="Z396" s="642"/>
      <c r="AA396" s="640"/>
      <c r="AB396" s="642"/>
      <c r="AC396" s="640"/>
      <c r="AD396" s="642"/>
      <c r="AE396" s="640"/>
      <c r="AF396" s="642"/>
      <c r="AG396" s="640"/>
      <c r="AH396" s="642"/>
      <c r="AI396" s="640"/>
      <c r="AJ396" s="642"/>
      <c r="AK396" s="640"/>
      <c r="AL396" s="642"/>
      <c r="AM396" s="640"/>
      <c r="AN396" s="642"/>
      <c r="AO396" s="640"/>
      <c r="AP396" s="642"/>
      <c r="AQ396" s="640"/>
      <c r="AR396" s="642"/>
      <c r="AS396" s="640"/>
      <c r="AT396" s="642"/>
      <c r="AU396" s="640"/>
      <c r="AV396" s="642"/>
      <c r="AW396" s="640"/>
      <c r="AX396" s="642"/>
      <c r="AY396" s="640"/>
      <c r="AZ396" s="642"/>
      <c r="BA396" s="640"/>
      <c r="BB396" s="642"/>
      <c r="BC396" s="640"/>
      <c r="BD396" s="642"/>
      <c r="BE396" s="640"/>
      <c r="BF396" s="642"/>
      <c r="BG396" s="640"/>
      <c r="BH396" s="642"/>
      <c r="BI396" s="640"/>
      <c r="BJ396" s="642"/>
      <c r="BK396" s="640"/>
      <c r="BL396" s="642"/>
      <c r="BM396" s="640"/>
      <c r="BN396" s="642"/>
      <c r="BO396" s="640"/>
      <c r="BP396" s="642"/>
      <c r="BQ396" s="640"/>
      <c r="BR396" s="642"/>
      <c r="BS396" s="640"/>
      <c r="BT396" s="642"/>
      <c r="BU396" s="643">
        <f t="shared" si="7"/>
        <v>0</v>
      </c>
      <c r="BV396" s="644">
        <f t="shared" si="8"/>
        <v>0</v>
      </c>
      <c r="BW396" s="776">
        <f t="shared" si="9"/>
        <v>0</v>
      </c>
      <c r="BX396" s="644">
        <f t="shared" si="10"/>
        <v>0</v>
      </c>
      <c r="BY396" s="645"/>
      <c r="BZ396" s="338"/>
      <c r="CA396" s="338"/>
      <c r="CB396" s="338"/>
      <c r="CC396" s="338"/>
      <c r="CD396" s="338"/>
      <c r="CE396" s="338"/>
    </row>
    <row r="397" ht="15.75" customHeight="1">
      <c r="A397" s="821">
        <v>402.0</v>
      </c>
      <c r="B397" s="777"/>
      <c r="C397" s="501"/>
      <c r="D397" s="501"/>
      <c r="E397" s="501"/>
      <c r="F397" s="737"/>
      <c r="G397" s="773">
        <f t="shared" ref="G397:H397" si="402">K397+M397+O397+Q397+S397+U397+W397+Y397+AA397+AC397+AE397+AG397+AI397+AK397+AM397+AO397+AQ397+AS397+AU397+AW397+AY397+BA397+BC397+BE397+BG397+BI397+BK397+BM397+BO397+BQ397+BS397</f>
        <v>0</v>
      </c>
      <c r="H397" s="671">
        <f t="shared" si="402"/>
        <v>0</v>
      </c>
      <c r="I397" s="774">
        <f t="shared" si="6"/>
        <v>0</v>
      </c>
      <c r="J397" s="418"/>
      <c r="K397" s="640"/>
      <c r="L397" s="642"/>
      <c r="M397" s="640"/>
      <c r="N397" s="642"/>
      <c r="O397" s="640"/>
      <c r="P397" s="642"/>
      <c r="Q397" s="640"/>
      <c r="R397" s="642"/>
      <c r="S397" s="640"/>
      <c r="T397" s="642"/>
      <c r="U397" s="640"/>
      <c r="V397" s="642"/>
      <c r="W397" s="640"/>
      <c r="X397" s="642"/>
      <c r="Y397" s="640"/>
      <c r="Z397" s="642"/>
      <c r="AA397" s="640"/>
      <c r="AB397" s="642"/>
      <c r="AC397" s="640"/>
      <c r="AD397" s="642"/>
      <c r="AE397" s="640"/>
      <c r="AF397" s="642"/>
      <c r="AG397" s="640"/>
      <c r="AH397" s="642"/>
      <c r="AI397" s="640"/>
      <c r="AJ397" s="642"/>
      <c r="AK397" s="640"/>
      <c r="AL397" s="642"/>
      <c r="AM397" s="640"/>
      <c r="AN397" s="642"/>
      <c r="AO397" s="640"/>
      <c r="AP397" s="642"/>
      <c r="AQ397" s="640"/>
      <c r="AR397" s="642"/>
      <c r="AS397" s="640"/>
      <c r="AT397" s="642"/>
      <c r="AU397" s="640"/>
      <c r="AV397" s="642"/>
      <c r="AW397" s="640"/>
      <c r="AX397" s="642"/>
      <c r="AY397" s="640"/>
      <c r="AZ397" s="642"/>
      <c r="BA397" s="640"/>
      <c r="BB397" s="642"/>
      <c r="BC397" s="640"/>
      <c r="BD397" s="642"/>
      <c r="BE397" s="640"/>
      <c r="BF397" s="642"/>
      <c r="BG397" s="640"/>
      <c r="BH397" s="642"/>
      <c r="BI397" s="640"/>
      <c r="BJ397" s="642"/>
      <c r="BK397" s="640"/>
      <c r="BL397" s="642"/>
      <c r="BM397" s="640"/>
      <c r="BN397" s="642"/>
      <c r="BO397" s="640"/>
      <c r="BP397" s="642"/>
      <c r="BQ397" s="640"/>
      <c r="BR397" s="642"/>
      <c r="BS397" s="640"/>
      <c r="BT397" s="642"/>
      <c r="BU397" s="643">
        <f t="shared" si="7"/>
        <v>0</v>
      </c>
      <c r="BV397" s="644">
        <f t="shared" si="8"/>
        <v>0</v>
      </c>
      <c r="BW397" s="776">
        <f t="shared" si="9"/>
        <v>0</v>
      </c>
      <c r="BX397" s="644">
        <f t="shared" si="10"/>
        <v>0</v>
      </c>
      <c r="BY397" s="645"/>
      <c r="BZ397" s="338"/>
      <c r="CA397" s="338"/>
      <c r="CB397" s="338"/>
      <c r="CC397" s="338"/>
      <c r="CD397" s="338"/>
      <c r="CE397" s="338"/>
    </row>
    <row r="398" ht="15.75" customHeight="1">
      <c r="A398" s="821">
        <v>403.0</v>
      </c>
      <c r="B398" s="777"/>
      <c r="C398" s="501"/>
      <c r="D398" s="501"/>
      <c r="E398" s="501"/>
      <c r="F398" s="737"/>
      <c r="G398" s="773">
        <f t="shared" ref="G398:H398" si="403">K398+M398+O398+Q398+S398+U398+W398+Y398+AA398+AC398+AE398+AG398+AI398+AK398+AM398+AO398+AQ398+AS398+AU398+AW398+AY398+BA398+BC398+BE398+BG398+BI398+BK398+BM398+BO398+BQ398+BS398</f>
        <v>0</v>
      </c>
      <c r="H398" s="671">
        <f t="shared" si="403"/>
        <v>0</v>
      </c>
      <c r="I398" s="774">
        <f t="shared" si="6"/>
        <v>0</v>
      </c>
      <c r="J398" s="418"/>
      <c r="K398" s="640"/>
      <c r="L398" s="642"/>
      <c r="M398" s="640"/>
      <c r="N398" s="642"/>
      <c r="O398" s="640"/>
      <c r="P398" s="642"/>
      <c r="Q398" s="640"/>
      <c r="R398" s="642"/>
      <c r="S398" s="640"/>
      <c r="T398" s="642"/>
      <c r="U398" s="640"/>
      <c r="V398" s="642"/>
      <c r="W398" s="640"/>
      <c r="X398" s="642"/>
      <c r="Y398" s="640"/>
      <c r="Z398" s="642"/>
      <c r="AA398" s="640"/>
      <c r="AB398" s="642"/>
      <c r="AC398" s="640"/>
      <c r="AD398" s="642"/>
      <c r="AE398" s="640"/>
      <c r="AF398" s="642"/>
      <c r="AG398" s="640"/>
      <c r="AH398" s="642"/>
      <c r="AI398" s="640"/>
      <c r="AJ398" s="642"/>
      <c r="AK398" s="640"/>
      <c r="AL398" s="642"/>
      <c r="AM398" s="640"/>
      <c r="AN398" s="642"/>
      <c r="AO398" s="640"/>
      <c r="AP398" s="642"/>
      <c r="AQ398" s="640"/>
      <c r="AR398" s="642"/>
      <c r="AS398" s="640"/>
      <c r="AT398" s="642"/>
      <c r="AU398" s="640"/>
      <c r="AV398" s="642"/>
      <c r="AW398" s="640"/>
      <c r="AX398" s="642"/>
      <c r="AY398" s="640"/>
      <c r="AZ398" s="642"/>
      <c r="BA398" s="640"/>
      <c r="BB398" s="642"/>
      <c r="BC398" s="640"/>
      <c r="BD398" s="642"/>
      <c r="BE398" s="640"/>
      <c r="BF398" s="642"/>
      <c r="BG398" s="640"/>
      <c r="BH398" s="642"/>
      <c r="BI398" s="640"/>
      <c r="BJ398" s="642"/>
      <c r="BK398" s="640"/>
      <c r="BL398" s="642"/>
      <c r="BM398" s="640"/>
      <c r="BN398" s="642"/>
      <c r="BO398" s="640"/>
      <c r="BP398" s="642"/>
      <c r="BQ398" s="640"/>
      <c r="BR398" s="642"/>
      <c r="BS398" s="640"/>
      <c r="BT398" s="642"/>
      <c r="BU398" s="643">
        <f t="shared" si="7"/>
        <v>0</v>
      </c>
      <c r="BV398" s="644">
        <f t="shared" si="8"/>
        <v>0</v>
      </c>
      <c r="BW398" s="776">
        <f t="shared" si="9"/>
        <v>0</v>
      </c>
      <c r="BX398" s="644">
        <f t="shared" si="10"/>
        <v>0</v>
      </c>
      <c r="BY398" s="645"/>
      <c r="BZ398" s="338"/>
      <c r="CA398" s="338"/>
      <c r="CB398" s="338"/>
      <c r="CC398" s="338"/>
      <c r="CD398" s="338"/>
      <c r="CE398" s="338"/>
    </row>
    <row r="399" ht="15.75" customHeight="1">
      <c r="A399" s="821">
        <v>404.0</v>
      </c>
      <c r="B399" s="777"/>
      <c r="C399" s="501"/>
      <c r="D399" s="501"/>
      <c r="E399" s="501"/>
      <c r="F399" s="737"/>
      <c r="G399" s="773">
        <f t="shared" ref="G399:H399" si="404">K399+M399+O399+Q399+S399+U399+W399+Y399+AA399+AC399+AE399+AG399+AI399+AK399+AM399+AO399+AQ399+AS399+AU399+AW399+AY399+BA399+BC399+BE399+BG399+BI399+BK399+BM399+BO399+BQ399+BS399</f>
        <v>0</v>
      </c>
      <c r="H399" s="671">
        <f t="shared" si="404"/>
        <v>0</v>
      </c>
      <c r="I399" s="774">
        <f t="shared" si="6"/>
        <v>0</v>
      </c>
      <c r="J399" s="418"/>
      <c r="K399" s="640"/>
      <c r="L399" s="642"/>
      <c r="M399" s="640"/>
      <c r="N399" s="642"/>
      <c r="O399" s="640"/>
      <c r="P399" s="642"/>
      <c r="Q399" s="640"/>
      <c r="R399" s="642"/>
      <c r="S399" s="640"/>
      <c r="T399" s="642"/>
      <c r="U399" s="640"/>
      <c r="V399" s="642"/>
      <c r="W399" s="640"/>
      <c r="X399" s="642"/>
      <c r="Y399" s="640"/>
      <c r="Z399" s="642"/>
      <c r="AA399" s="640"/>
      <c r="AB399" s="642"/>
      <c r="AC399" s="640"/>
      <c r="AD399" s="642"/>
      <c r="AE399" s="640"/>
      <c r="AF399" s="642"/>
      <c r="AG399" s="640"/>
      <c r="AH399" s="642"/>
      <c r="AI399" s="640"/>
      <c r="AJ399" s="642"/>
      <c r="AK399" s="640"/>
      <c r="AL399" s="642"/>
      <c r="AM399" s="640"/>
      <c r="AN399" s="642"/>
      <c r="AO399" s="640"/>
      <c r="AP399" s="642"/>
      <c r="AQ399" s="640"/>
      <c r="AR399" s="642"/>
      <c r="AS399" s="640"/>
      <c r="AT399" s="642"/>
      <c r="AU399" s="640"/>
      <c r="AV399" s="642"/>
      <c r="AW399" s="640"/>
      <c r="AX399" s="642"/>
      <c r="AY399" s="640"/>
      <c r="AZ399" s="642"/>
      <c r="BA399" s="640"/>
      <c r="BB399" s="642"/>
      <c r="BC399" s="640"/>
      <c r="BD399" s="642"/>
      <c r="BE399" s="640"/>
      <c r="BF399" s="642"/>
      <c r="BG399" s="640"/>
      <c r="BH399" s="642"/>
      <c r="BI399" s="640"/>
      <c r="BJ399" s="642"/>
      <c r="BK399" s="640"/>
      <c r="BL399" s="642"/>
      <c r="BM399" s="640"/>
      <c r="BN399" s="642"/>
      <c r="BO399" s="640"/>
      <c r="BP399" s="642"/>
      <c r="BQ399" s="640"/>
      <c r="BR399" s="642"/>
      <c r="BS399" s="640"/>
      <c r="BT399" s="642"/>
      <c r="BU399" s="643">
        <f t="shared" si="7"/>
        <v>0</v>
      </c>
      <c r="BV399" s="644">
        <f t="shared" si="8"/>
        <v>0</v>
      </c>
      <c r="BW399" s="776">
        <f t="shared" si="9"/>
        <v>0</v>
      </c>
      <c r="BX399" s="644">
        <f t="shared" si="10"/>
        <v>0</v>
      </c>
      <c r="BY399" s="645"/>
      <c r="BZ399" s="338"/>
      <c r="CA399" s="338"/>
      <c r="CB399" s="338"/>
      <c r="CC399" s="338"/>
      <c r="CD399" s="338"/>
      <c r="CE399" s="338"/>
    </row>
    <row r="400" ht="15.75" customHeight="1">
      <c r="A400" s="821">
        <v>405.0</v>
      </c>
      <c r="B400" s="777"/>
      <c r="C400" s="501"/>
      <c r="D400" s="501"/>
      <c r="E400" s="501"/>
      <c r="F400" s="737"/>
      <c r="G400" s="773">
        <f t="shared" ref="G400:H400" si="405">K400+M400+O400+Q400+S400+U400+W400+Y400+AA400+AC400+AE400+AG400+AI400+AK400+AM400+AO400+AQ400+AS400+AU400+AW400+AY400+BA400+BC400+BE400+BG400+BI400+BK400+BM400+BO400+BQ400+BS400</f>
        <v>0</v>
      </c>
      <c r="H400" s="671">
        <f t="shared" si="405"/>
        <v>0</v>
      </c>
      <c r="I400" s="774">
        <f t="shared" si="6"/>
        <v>0</v>
      </c>
      <c r="J400" s="418"/>
      <c r="K400" s="640"/>
      <c r="L400" s="642"/>
      <c r="M400" s="640"/>
      <c r="N400" s="642"/>
      <c r="O400" s="640"/>
      <c r="P400" s="642"/>
      <c r="Q400" s="640"/>
      <c r="R400" s="642"/>
      <c r="S400" s="640"/>
      <c r="T400" s="642"/>
      <c r="U400" s="640"/>
      <c r="V400" s="642"/>
      <c r="W400" s="640"/>
      <c r="X400" s="642"/>
      <c r="Y400" s="640"/>
      <c r="Z400" s="642"/>
      <c r="AA400" s="640"/>
      <c r="AB400" s="642"/>
      <c r="AC400" s="640"/>
      <c r="AD400" s="642"/>
      <c r="AE400" s="640"/>
      <c r="AF400" s="642"/>
      <c r="AG400" s="640"/>
      <c r="AH400" s="642"/>
      <c r="AI400" s="640"/>
      <c r="AJ400" s="642"/>
      <c r="AK400" s="640"/>
      <c r="AL400" s="642"/>
      <c r="AM400" s="640"/>
      <c r="AN400" s="642"/>
      <c r="AO400" s="640"/>
      <c r="AP400" s="642"/>
      <c r="AQ400" s="640"/>
      <c r="AR400" s="642"/>
      <c r="AS400" s="640"/>
      <c r="AT400" s="642"/>
      <c r="AU400" s="640"/>
      <c r="AV400" s="642"/>
      <c r="AW400" s="640"/>
      <c r="AX400" s="642"/>
      <c r="AY400" s="640"/>
      <c r="AZ400" s="642"/>
      <c r="BA400" s="640"/>
      <c r="BB400" s="642"/>
      <c r="BC400" s="640"/>
      <c r="BD400" s="642"/>
      <c r="BE400" s="640"/>
      <c r="BF400" s="642"/>
      <c r="BG400" s="640"/>
      <c r="BH400" s="642"/>
      <c r="BI400" s="640"/>
      <c r="BJ400" s="642"/>
      <c r="BK400" s="640"/>
      <c r="BL400" s="642"/>
      <c r="BM400" s="640"/>
      <c r="BN400" s="642"/>
      <c r="BO400" s="640"/>
      <c r="BP400" s="642"/>
      <c r="BQ400" s="640"/>
      <c r="BR400" s="642"/>
      <c r="BS400" s="640"/>
      <c r="BT400" s="642"/>
      <c r="BU400" s="643">
        <f t="shared" si="7"/>
        <v>0</v>
      </c>
      <c r="BV400" s="644">
        <f t="shared" si="8"/>
        <v>0</v>
      </c>
      <c r="BW400" s="776">
        <f t="shared" si="9"/>
        <v>0</v>
      </c>
      <c r="BX400" s="644">
        <f t="shared" si="10"/>
        <v>0</v>
      </c>
      <c r="BY400" s="645"/>
      <c r="BZ400" s="338"/>
      <c r="CA400" s="338"/>
      <c r="CB400" s="338"/>
      <c r="CC400" s="338"/>
      <c r="CD400" s="338"/>
      <c r="CE400" s="338"/>
    </row>
    <row r="401" ht="15.75" customHeight="1">
      <c r="A401" s="821">
        <v>406.0</v>
      </c>
      <c r="B401" s="777"/>
      <c r="C401" s="501"/>
      <c r="D401" s="501"/>
      <c r="E401" s="501"/>
      <c r="F401" s="737"/>
      <c r="G401" s="773">
        <f t="shared" ref="G401:H401" si="406">K401+M401+O401+Q401+S401+U401+W401+Y401+AA401+AC401+AE401+AG401+AI401+AK401+AM401+AO401+AQ401+AS401+AU401+AW401+AY401+BA401+BC401+BE401+BG401+BI401+BK401+BM401+BO401+BQ401+BS401</f>
        <v>0</v>
      </c>
      <c r="H401" s="671">
        <f t="shared" si="406"/>
        <v>0</v>
      </c>
      <c r="I401" s="774">
        <f t="shared" si="6"/>
        <v>0</v>
      </c>
      <c r="J401" s="418"/>
      <c r="K401" s="640"/>
      <c r="L401" s="642"/>
      <c r="M401" s="640"/>
      <c r="N401" s="642"/>
      <c r="O401" s="640"/>
      <c r="P401" s="642"/>
      <c r="Q401" s="640"/>
      <c r="R401" s="642"/>
      <c r="S401" s="640"/>
      <c r="T401" s="642"/>
      <c r="U401" s="640"/>
      <c r="V401" s="642"/>
      <c r="W401" s="640"/>
      <c r="X401" s="642"/>
      <c r="Y401" s="640"/>
      <c r="Z401" s="642"/>
      <c r="AA401" s="640"/>
      <c r="AB401" s="642"/>
      <c r="AC401" s="640"/>
      <c r="AD401" s="642"/>
      <c r="AE401" s="640"/>
      <c r="AF401" s="642"/>
      <c r="AG401" s="640"/>
      <c r="AH401" s="642"/>
      <c r="AI401" s="640"/>
      <c r="AJ401" s="642"/>
      <c r="AK401" s="640"/>
      <c r="AL401" s="642"/>
      <c r="AM401" s="640"/>
      <c r="AN401" s="642"/>
      <c r="AO401" s="640"/>
      <c r="AP401" s="642"/>
      <c r="AQ401" s="640"/>
      <c r="AR401" s="642"/>
      <c r="AS401" s="640"/>
      <c r="AT401" s="642"/>
      <c r="AU401" s="640"/>
      <c r="AV401" s="642"/>
      <c r="AW401" s="640"/>
      <c r="AX401" s="642"/>
      <c r="AY401" s="640"/>
      <c r="AZ401" s="642"/>
      <c r="BA401" s="640"/>
      <c r="BB401" s="642"/>
      <c r="BC401" s="640"/>
      <c r="BD401" s="642"/>
      <c r="BE401" s="640"/>
      <c r="BF401" s="642"/>
      <c r="BG401" s="640"/>
      <c r="BH401" s="642"/>
      <c r="BI401" s="640"/>
      <c r="BJ401" s="642"/>
      <c r="BK401" s="640"/>
      <c r="BL401" s="642"/>
      <c r="BM401" s="640"/>
      <c r="BN401" s="642"/>
      <c r="BO401" s="640"/>
      <c r="BP401" s="642"/>
      <c r="BQ401" s="640"/>
      <c r="BR401" s="642"/>
      <c r="BS401" s="640"/>
      <c r="BT401" s="642"/>
      <c r="BU401" s="643">
        <f t="shared" si="7"/>
        <v>0</v>
      </c>
      <c r="BV401" s="644">
        <f t="shared" si="8"/>
        <v>0</v>
      </c>
      <c r="BW401" s="776">
        <f t="shared" si="9"/>
        <v>0</v>
      </c>
      <c r="BX401" s="644">
        <f t="shared" si="10"/>
        <v>0</v>
      </c>
      <c r="BY401" s="645"/>
      <c r="BZ401" s="338"/>
      <c r="CA401" s="338"/>
      <c r="CB401" s="338"/>
      <c r="CC401" s="338"/>
      <c r="CD401" s="338"/>
      <c r="CE401" s="338"/>
    </row>
    <row r="402" ht="15.75" customHeight="1">
      <c r="A402" s="821">
        <v>407.0</v>
      </c>
      <c r="B402" s="777"/>
      <c r="C402" s="501"/>
      <c r="D402" s="501"/>
      <c r="E402" s="501"/>
      <c r="F402" s="737"/>
      <c r="G402" s="773">
        <f t="shared" ref="G402:H402" si="407">K402+M402+O402+Q402+S402+U402+W402+Y402+AA402+AC402+AE402+AG402+AI402+AK402+AM402+AO402+AQ402+AS402+AU402+AW402+AY402+BA402+BC402+BE402+BG402+BI402+BK402+BM402+BO402+BQ402+BS402</f>
        <v>0</v>
      </c>
      <c r="H402" s="671">
        <f t="shared" si="407"/>
        <v>0</v>
      </c>
      <c r="I402" s="774">
        <f t="shared" si="6"/>
        <v>0</v>
      </c>
      <c r="J402" s="418"/>
      <c r="K402" s="640"/>
      <c r="L402" s="642"/>
      <c r="M402" s="640"/>
      <c r="N402" s="642"/>
      <c r="O402" s="640"/>
      <c r="P402" s="642"/>
      <c r="Q402" s="640"/>
      <c r="R402" s="642"/>
      <c r="S402" s="640"/>
      <c r="T402" s="642"/>
      <c r="U402" s="640"/>
      <c r="V402" s="642"/>
      <c r="W402" s="640"/>
      <c r="X402" s="642"/>
      <c r="Y402" s="640"/>
      <c r="Z402" s="642"/>
      <c r="AA402" s="640"/>
      <c r="AB402" s="642"/>
      <c r="AC402" s="640"/>
      <c r="AD402" s="642"/>
      <c r="AE402" s="640"/>
      <c r="AF402" s="642"/>
      <c r="AG402" s="640"/>
      <c r="AH402" s="642"/>
      <c r="AI402" s="640"/>
      <c r="AJ402" s="642"/>
      <c r="AK402" s="640"/>
      <c r="AL402" s="642"/>
      <c r="AM402" s="640"/>
      <c r="AN402" s="642"/>
      <c r="AO402" s="640"/>
      <c r="AP402" s="642"/>
      <c r="AQ402" s="640"/>
      <c r="AR402" s="642"/>
      <c r="AS402" s="640"/>
      <c r="AT402" s="642"/>
      <c r="AU402" s="640"/>
      <c r="AV402" s="642"/>
      <c r="AW402" s="640"/>
      <c r="AX402" s="642"/>
      <c r="AY402" s="640"/>
      <c r="AZ402" s="642"/>
      <c r="BA402" s="640"/>
      <c r="BB402" s="642"/>
      <c r="BC402" s="640"/>
      <c r="BD402" s="642"/>
      <c r="BE402" s="640"/>
      <c r="BF402" s="642"/>
      <c r="BG402" s="640"/>
      <c r="BH402" s="642"/>
      <c r="BI402" s="640"/>
      <c r="BJ402" s="642"/>
      <c r="BK402" s="640"/>
      <c r="BL402" s="642"/>
      <c r="BM402" s="640"/>
      <c r="BN402" s="642"/>
      <c r="BO402" s="640"/>
      <c r="BP402" s="642"/>
      <c r="BQ402" s="640"/>
      <c r="BR402" s="642"/>
      <c r="BS402" s="640"/>
      <c r="BT402" s="642"/>
      <c r="BU402" s="643">
        <f t="shared" si="7"/>
        <v>0</v>
      </c>
      <c r="BV402" s="644">
        <f t="shared" si="8"/>
        <v>0</v>
      </c>
      <c r="BW402" s="776">
        <f t="shared" si="9"/>
        <v>0</v>
      </c>
      <c r="BX402" s="644">
        <f t="shared" si="10"/>
        <v>0</v>
      </c>
      <c r="BY402" s="645"/>
      <c r="BZ402" s="338"/>
      <c r="CA402" s="338"/>
      <c r="CB402" s="338"/>
      <c r="CC402" s="338"/>
      <c r="CD402" s="338"/>
      <c r="CE402" s="338"/>
    </row>
    <row r="403" ht="15.75" customHeight="1">
      <c r="A403" s="821">
        <v>408.0</v>
      </c>
      <c r="B403" s="777"/>
      <c r="C403" s="501"/>
      <c r="D403" s="501"/>
      <c r="E403" s="501"/>
      <c r="F403" s="737"/>
      <c r="G403" s="773">
        <f t="shared" ref="G403:H403" si="408">K403+M403+O403+Q403+S403+U403+W403+Y403+AA403+AC403+AE403+AG403+AI403+AK403+AM403+AO403+AQ403+AS403+AU403+AW403+AY403+BA403+BC403+BE403+BG403+BI403+BK403+BM403+BO403+BQ403+BS403</f>
        <v>0</v>
      </c>
      <c r="H403" s="671">
        <f t="shared" si="408"/>
        <v>0</v>
      </c>
      <c r="I403" s="774">
        <f t="shared" si="6"/>
        <v>0</v>
      </c>
      <c r="J403" s="418"/>
      <c r="K403" s="640"/>
      <c r="L403" s="642"/>
      <c r="M403" s="640"/>
      <c r="N403" s="642"/>
      <c r="O403" s="640"/>
      <c r="P403" s="642"/>
      <c r="Q403" s="640"/>
      <c r="R403" s="642"/>
      <c r="S403" s="640"/>
      <c r="T403" s="642"/>
      <c r="U403" s="640"/>
      <c r="V403" s="642"/>
      <c r="W403" s="640"/>
      <c r="X403" s="642"/>
      <c r="Y403" s="640"/>
      <c r="Z403" s="642"/>
      <c r="AA403" s="640"/>
      <c r="AB403" s="642"/>
      <c r="AC403" s="640"/>
      <c r="AD403" s="642"/>
      <c r="AE403" s="640"/>
      <c r="AF403" s="642"/>
      <c r="AG403" s="640"/>
      <c r="AH403" s="642"/>
      <c r="AI403" s="640"/>
      <c r="AJ403" s="642"/>
      <c r="AK403" s="640"/>
      <c r="AL403" s="642"/>
      <c r="AM403" s="640"/>
      <c r="AN403" s="642"/>
      <c r="AO403" s="640"/>
      <c r="AP403" s="642"/>
      <c r="AQ403" s="640"/>
      <c r="AR403" s="642"/>
      <c r="AS403" s="640"/>
      <c r="AT403" s="642"/>
      <c r="AU403" s="640"/>
      <c r="AV403" s="642"/>
      <c r="AW403" s="640"/>
      <c r="AX403" s="642"/>
      <c r="AY403" s="640"/>
      <c r="AZ403" s="642"/>
      <c r="BA403" s="640"/>
      <c r="BB403" s="642"/>
      <c r="BC403" s="640"/>
      <c r="BD403" s="642"/>
      <c r="BE403" s="640"/>
      <c r="BF403" s="642"/>
      <c r="BG403" s="640"/>
      <c r="BH403" s="642"/>
      <c r="BI403" s="640"/>
      <c r="BJ403" s="642"/>
      <c r="BK403" s="640"/>
      <c r="BL403" s="642"/>
      <c r="BM403" s="640"/>
      <c r="BN403" s="642"/>
      <c r="BO403" s="640"/>
      <c r="BP403" s="642"/>
      <c r="BQ403" s="640"/>
      <c r="BR403" s="642"/>
      <c r="BS403" s="640"/>
      <c r="BT403" s="642"/>
      <c r="BU403" s="643">
        <f t="shared" si="7"/>
        <v>0</v>
      </c>
      <c r="BV403" s="644">
        <f t="shared" si="8"/>
        <v>0</v>
      </c>
      <c r="BW403" s="776">
        <f t="shared" si="9"/>
        <v>0</v>
      </c>
      <c r="BX403" s="644">
        <f t="shared" si="10"/>
        <v>0</v>
      </c>
      <c r="BY403" s="645"/>
      <c r="BZ403" s="338"/>
      <c r="CA403" s="338"/>
      <c r="CB403" s="338"/>
      <c r="CC403" s="338"/>
      <c r="CD403" s="338"/>
      <c r="CE403" s="338"/>
    </row>
    <row r="404" ht="15.75" customHeight="1">
      <c r="A404" s="821">
        <v>409.0</v>
      </c>
      <c r="B404" s="777"/>
      <c r="C404" s="501"/>
      <c r="D404" s="501"/>
      <c r="E404" s="501"/>
      <c r="F404" s="737"/>
      <c r="G404" s="773">
        <f t="shared" ref="G404:H404" si="409">K404+M404+O404+Q404+S404+U404+W404+Y404+AA404+AC404+AE404+AG404+AI404+AK404+AM404+AO404+AQ404+AS404+AU404+AW404+AY404+BA404+BC404+BE404+BG404+BI404+BK404+BM404+BO404+BQ404+BS404</f>
        <v>0</v>
      </c>
      <c r="H404" s="671">
        <f t="shared" si="409"/>
        <v>0</v>
      </c>
      <c r="I404" s="774">
        <f t="shared" si="6"/>
        <v>0</v>
      </c>
      <c r="J404" s="418"/>
      <c r="K404" s="640"/>
      <c r="L404" s="642"/>
      <c r="M404" s="640"/>
      <c r="N404" s="642"/>
      <c r="O404" s="640"/>
      <c r="P404" s="642"/>
      <c r="Q404" s="640"/>
      <c r="R404" s="642"/>
      <c r="S404" s="640"/>
      <c r="T404" s="642"/>
      <c r="U404" s="640"/>
      <c r="V404" s="642"/>
      <c r="W404" s="640"/>
      <c r="X404" s="642"/>
      <c r="Y404" s="640"/>
      <c r="Z404" s="642"/>
      <c r="AA404" s="640"/>
      <c r="AB404" s="642"/>
      <c r="AC404" s="640"/>
      <c r="AD404" s="642"/>
      <c r="AE404" s="640"/>
      <c r="AF404" s="642"/>
      <c r="AG404" s="640"/>
      <c r="AH404" s="642"/>
      <c r="AI404" s="640"/>
      <c r="AJ404" s="642"/>
      <c r="AK404" s="640"/>
      <c r="AL404" s="642"/>
      <c r="AM404" s="640"/>
      <c r="AN404" s="642"/>
      <c r="AO404" s="640"/>
      <c r="AP404" s="642"/>
      <c r="AQ404" s="640"/>
      <c r="AR404" s="642"/>
      <c r="AS404" s="640"/>
      <c r="AT404" s="642"/>
      <c r="AU404" s="640"/>
      <c r="AV404" s="642"/>
      <c r="AW404" s="640"/>
      <c r="AX404" s="642"/>
      <c r="AY404" s="640"/>
      <c r="AZ404" s="642"/>
      <c r="BA404" s="640"/>
      <c r="BB404" s="642"/>
      <c r="BC404" s="640"/>
      <c r="BD404" s="642"/>
      <c r="BE404" s="640"/>
      <c r="BF404" s="642"/>
      <c r="BG404" s="640"/>
      <c r="BH404" s="642"/>
      <c r="BI404" s="640"/>
      <c r="BJ404" s="642"/>
      <c r="BK404" s="640"/>
      <c r="BL404" s="642"/>
      <c r="BM404" s="640"/>
      <c r="BN404" s="642"/>
      <c r="BO404" s="640"/>
      <c r="BP404" s="642"/>
      <c r="BQ404" s="640"/>
      <c r="BR404" s="642"/>
      <c r="BS404" s="640"/>
      <c r="BT404" s="642"/>
      <c r="BU404" s="643">
        <f t="shared" si="7"/>
        <v>0</v>
      </c>
      <c r="BV404" s="644">
        <f t="shared" si="8"/>
        <v>0</v>
      </c>
      <c r="BW404" s="776">
        <f t="shared" si="9"/>
        <v>0</v>
      </c>
      <c r="BX404" s="644">
        <f t="shared" si="10"/>
        <v>0</v>
      </c>
      <c r="BY404" s="645"/>
      <c r="BZ404" s="338"/>
      <c r="CA404" s="338"/>
      <c r="CB404" s="338"/>
      <c r="CC404" s="338"/>
      <c r="CD404" s="338"/>
      <c r="CE404" s="338"/>
    </row>
    <row r="405" ht="15.75" customHeight="1">
      <c r="A405" s="821">
        <v>410.0</v>
      </c>
      <c r="B405" s="777"/>
      <c r="C405" s="501"/>
      <c r="D405" s="501"/>
      <c r="E405" s="501"/>
      <c r="F405" s="737"/>
      <c r="G405" s="773">
        <f t="shared" ref="G405:H405" si="410">K405+M405+O405+Q405+S405+U405+W405+Y405+AA405+AC405+AE405+AG405+AI405+AK405+AM405+AO405+AQ405+AS405+AU405+AW405+AY405+BA405+BC405+BE405+BG405+BI405+BK405+BM405+BO405+BQ405+BS405</f>
        <v>0</v>
      </c>
      <c r="H405" s="671">
        <f t="shared" si="410"/>
        <v>0</v>
      </c>
      <c r="I405" s="774">
        <f t="shared" si="6"/>
        <v>0</v>
      </c>
      <c r="J405" s="418"/>
      <c r="K405" s="640"/>
      <c r="L405" s="642"/>
      <c r="M405" s="640"/>
      <c r="N405" s="642"/>
      <c r="O405" s="640"/>
      <c r="P405" s="642"/>
      <c r="Q405" s="640"/>
      <c r="R405" s="642"/>
      <c r="S405" s="640"/>
      <c r="T405" s="642"/>
      <c r="U405" s="640"/>
      <c r="V405" s="642"/>
      <c r="W405" s="640"/>
      <c r="X405" s="642"/>
      <c r="Y405" s="640"/>
      <c r="Z405" s="642"/>
      <c r="AA405" s="640"/>
      <c r="AB405" s="642"/>
      <c r="AC405" s="640"/>
      <c r="AD405" s="642"/>
      <c r="AE405" s="640"/>
      <c r="AF405" s="642"/>
      <c r="AG405" s="640"/>
      <c r="AH405" s="642"/>
      <c r="AI405" s="640"/>
      <c r="AJ405" s="642"/>
      <c r="AK405" s="640"/>
      <c r="AL405" s="642"/>
      <c r="AM405" s="640"/>
      <c r="AN405" s="642"/>
      <c r="AO405" s="640"/>
      <c r="AP405" s="642"/>
      <c r="AQ405" s="640"/>
      <c r="AR405" s="642"/>
      <c r="AS405" s="640"/>
      <c r="AT405" s="642"/>
      <c r="AU405" s="640"/>
      <c r="AV405" s="642"/>
      <c r="AW405" s="640"/>
      <c r="AX405" s="642"/>
      <c r="AY405" s="640"/>
      <c r="AZ405" s="642"/>
      <c r="BA405" s="640"/>
      <c r="BB405" s="642"/>
      <c r="BC405" s="640"/>
      <c r="BD405" s="642"/>
      <c r="BE405" s="640"/>
      <c r="BF405" s="642"/>
      <c r="BG405" s="640"/>
      <c r="BH405" s="642"/>
      <c r="BI405" s="640"/>
      <c r="BJ405" s="642"/>
      <c r="BK405" s="640"/>
      <c r="BL405" s="642"/>
      <c r="BM405" s="640"/>
      <c r="BN405" s="642"/>
      <c r="BO405" s="640"/>
      <c r="BP405" s="642"/>
      <c r="BQ405" s="640"/>
      <c r="BR405" s="642"/>
      <c r="BS405" s="640"/>
      <c r="BT405" s="642"/>
      <c r="BU405" s="643">
        <f t="shared" si="7"/>
        <v>0</v>
      </c>
      <c r="BV405" s="644">
        <f t="shared" si="8"/>
        <v>0</v>
      </c>
      <c r="BW405" s="776">
        <f t="shared" si="9"/>
        <v>0</v>
      </c>
      <c r="BX405" s="644">
        <f t="shared" si="10"/>
        <v>0</v>
      </c>
      <c r="BY405" s="645"/>
      <c r="BZ405" s="338"/>
      <c r="CA405" s="338"/>
      <c r="CB405" s="338"/>
      <c r="CC405" s="338"/>
      <c r="CD405" s="338"/>
      <c r="CE405" s="338"/>
    </row>
    <row r="406" ht="15.75" customHeight="1">
      <c r="A406" s="821">
        <v>411.0</v>
      </c>
      <c r="B406" s="777"/>
      <c r="C406" s="501"/>
      <c r="D406" s="501"/>
      <c r="E406" s="501"/>
      <c r="F406" s="737"/>
      <c r="G406" s="773">
        <f t="shared" ref="G406:H406" si="411">K406+M406+O406+Q406+S406+U406+W406+Y406+AA406+AC406+AE406+AG406+AI406+AK406+AM406+AO406+AQ406+AS406+AU406+AW406+AY406+BA406+BC406+BE406+BG406+BI406+BK406+BM406+BO406+BQ406+BS406</f>
        <v>0</v>
      </c>
      <c r="H406" s="671">
        <f t="shared" si="411"/>
        <v>0</v>
      </c>
      <c r="I406" s="774">
        <f t="shared" si="6"/>
        <v>0</v>
      </c>
      <c r="J406" s="418"/>
      <c r="K406" s="640"/>
      <c r="L406" s="642"/>
      <c r="M406" s="640"/>
      <c r="N406" s="642"/>
      <c r="O406" s="640"/>
      <c r="P406" s="642"/>
      <c r="Q406" s="640"/>
      <c r="R406" s="642"/>
      <c r="S406" s="640"/>
      <c r="T406" s="642"/>
      <c r="U406" s="640"/>
      <c r="V406" s="642"/>
      <c r="W406" s="640"/>
      <c r="X406" s="642"/>
      <c r="Y406" s="640"/>
      <c r="Z406" s="642"/>
      <c r="AA406" s="640"/>
      <c r="AB406" s="642"/>
      <c r="AC406" s="640"/>
      <c r="AD406" s="642"/>
      <c r="AE406" s="640"/>
      <c r="AF406" s="642"/>
      <c r="AG406" s="640"/>
      <c r="AH406" s="642"/>
      <c r="AI406" s="640"/>
      <c r="AJ406" s="642"/>
      <c r="AK406" s="640"/>
      <c r="AL406" s="642"/>
      <c r="AM406" s="640"/>
      <c r="AN406" s="642"/>
      <c r="AO406" s="640"/>
      <c r="AP406" s="642"/>
      <c r="AQ406" s="640"/>
      <c r="AR406" s="642"/>
      <c r="AS406" s="640"/>
      <c r="AT406" s="642"/>
      <c r="AU406" s="640"/>
      <c r="AV406" s="642"/>
      <c r="AW406" s="640"/>
      <c r="AX406" s="642"/>
      <c r="AY406" s="640"/>
      <c r="AZ406" s="642"/>
      <c r="BA406" s="640"/>
      <c r="BB406" s="642"/>
      <c r="BC406" s="640"/>
      <c r="BD406" s="642"/>
      <c r="BE406" s="640"/>
      <c r="BF406" s="642"/>
      <c r="BG406" s="640"/>
      <c r="BH406" s="642"/>
      <c r="BI406" s="640"/>
      <c r="BJ406" s="642"/>
      <c r="BK406" s="640"/>
      <c r="BL406" s="642"/>
      <c r="BM406" s="640"/>
      <c r="BN406" s="642"/>
      <c r="BO406" s="640"/>
      <c r="BP406" s="642"/>
      <c r="BQ406" s="640"/>
      <c r="BR406" s="642"/>
      <c r="BS406" s="640"/>
      <c r="BT406" s="642"/>
      <c r="BU406" s="643">
        <f t="shared" si="7"/>
        <v>0</v>
      </c>
      <c r="BV406" s="644">
        <f t="shared" si="8"/>
        <v>0</v>
      </c>
      <c r="BW406" s="776">
        <f t="shared" si="9"/>
        <v>0</v>
      </c>
      <c r="BX406" s="644">
        <f t="shared" si="10"/>
        <v>0</v>
      </c>
      <c r="BY406" s="645"/>
      <c r="BZ406" s="338"/>
      <c r="CA406" s="338"/>
      <c r="CB406" s="338"/>
      <c r="CC406" s="338"/>
      <c r="CD406" s="338"/>
      <c r="CE406" s="338"/>
    </row>
    <row r="407" ht="15.75" customHeight="1">
      <c r="A407" s="821">
        <v>412.0</v>
      </c>
      <c r="B407" s="777"/>
      <c r="C407" s="501"/>
      <c r="D407" s="501"/>
      <c r="E407" s="501"/>
      <c r="F407" s="737"/>
      <c r="G407" s="773">
        <f t="shared" ref="G407:H407" si="412">K407+M407+O407+Q407+S407+U407+W407+Y407+AA407+AC407+AE407+AG407+AI407+AK407+AM407+AO407+AQ407+AS407+AU407+AW407+AY407+BA407+BC407+BE407+BG407+BI407+BK407+BM407+BO407+BQ407+BS407</f>
        <v>0</v>
      </c>
      <c r="H407" s="671">
        <f t="shared" si="412"/>
        <v>0</v>
      </c>
      <c r="I407" s="774">
        <f t="shared" si="6"/>
        <v>0</v>
      </c>
      <c r="J407" s="418"/>
      <c r="K407" s="640"/>
      <c r="L407" s="642"/>
      <c r="M407" s="640"/>
      <c r="N407" s="642"/>
      <c r="O407" s="640"/>
      <c r="P407" s="642"/>
      <c r="Q407" s="640"/>
      <c r="R407" s="642"/>
      <c r="S407" s="640"/>
      <c r="T407" s="642"/>
      <c r="U407" s="640"/>
      <c r="V407" s="642"/>
      <c r="W407" s="640"/>
      <c r="X407" s="642"/>
      <c r="Y407" s="640"/>
      <c r="Z407" s="642"/>
      <c r="AA407" s="640"/>
      <c r="AB407" s="642"/>
      <c r="AC407" s="640"/>
      <c r="AD407" s="642"/>
      <c r="AE407" s="640"/>
      <c r="AF407" s="642"/>
      <c r="AG407" s="640"/>
      <c r="AH407" s="642"/>
      <c r="AI407" s="640"/>
      <c r="AJ407" s="642"/>
      <c r="AK407" s="640"/>
      <c r="AL407" s="642"/>
      <c r="AM407" s="640"/>
      <c r="AN407" s="642"/>
      <c r="AO407" s="640"/>
      <c r="AP407" s="642"/>
      <c r="AQ407" s="640"/>
      <c r="AR407" s="642"/>
      <c r="AS407" s="640"/>
      <c r="AT407" s="642"/>
      <c r="AU407" s="640"/>
      <c r="AV407" s="642"/>
      <c r="AW407" s="640"/>
      <c r="AX407" s="642"/>
      <c r="AY407" s="640"/>
      <c r="AZ407" s="642"/>
      <c r="BA407" s="640"/>
      <c r="BB407" s="642"/>
      <c r="BC407" s="640"/>
      <c r="BD407" s="642"/>
      <c r="BE407" s="640"/>
      <c r="BF407" s="642"/>
      <c r="BG407" s="640"/>
      <c r="BH407" s="642"/>
      <c r="BI407" s="640"/>
      <c r="BJ407" s="642"/>
      <c r="BK407" s="640"/>
      <c r="BL407" s="642"/>
      <c r="BM407" s="640"/>
      <c r="BN407" s="642"/>
      <c r="BO407" s="640"/>
      <c r="BP407" s="642"/>
      <c r="BQ407" s="640"/>
      <c r="BR407" s="642"/>
      <c r="BS407" s="640"/>
      <c r="BT407" s="642"/>
      <c r="BU407" s="643">
        <f t="shared" si="7"/>
        <v>0</v>
      </c>
      <c r="BV407" s="644">
        <f t="shared" si="8"/>
        <v>0</v>
      </c>
      <c r="BW407" s="776">
        <f t="shared" si="9"/>
        <v>0</v>
      </c>
      <c r="BX407" s="644">
        <f t="shared" si="10"/>
        <v>0</v>
      </c>
      <c r="BY407" s="645"/>
      <c r="BZ407" s="338"/>
      <c r="CA407" s="338"/>
      <c r="CB407" s="338"/>
      <c r="CC407" s="338"/>
      <c r="CD407" s="338"/>
      <c r="CE407" s="338"/>
    </row>
    <row r="408" ht="15.75" customHeight="1">
      <c r="A408" s="821">
        <v>413.0</v>
      </c>
      <c r="B408" s="777"/>
      <c r="C408" s="501"/>
      <c r="D408" s="501"/>
      <c r="E408" s="501"/>
      <c r="F408" s="737"/>
      <c r="G408" s="773">
        <f t="shared" ref="G408:H408" si="413">K408+M408+O408+Q408+S408+U408+W408+Y408+AA408+AC408+AE408+AG408+AI408+AK408+AM408+AO408+AQ408+AS408+AU408+AW408+AY408+BA408+BC408+BE408+BG408+BI408+BK408+BM408+BO408+BQ408+BS408</f>
        <v>0</v>
      </c>
      <c r="H408" s="671">
        <f t="shared" si="413"/>
        <v>0</v>
      </c>
      <c r="I408" s="774">
        <f t="shared" si="6"/>
        <v>0</v>
      </c>
      <c r="J408" s="418"/>
      <c r="K408" s="640"/>
      <c r="L408" s="642"/>
      <c r="M408" s="640"/>
      <c r="N408" s="642"/>
      <c r="O408" s="640"/>
      <c r="P408" s="642"/>
      <c r="Q408" s="640"/>
      <c r="R408" s="642"/>
      <c r="S408" s="640"/>
      <c r="T408" s="642"/>
      <c r="U408" s="640"/>
      <c r="V408" s="642"/>
      <c r="W408" s="640"/>
      <c r="X408" s="642"/>
      <c r="Y408" s="640"/>
      <c r="Z408" s="642"/>
      <c r="AA408" s="640"/>
      <c r="AB408" s="642"/>
      <c r="AC408" s="640"/>
      <c r="AD408" s="642"/>
      <c r="AE408" s="640"/>
      <c r="AF408" s="642"/>
      <c r="AG408" s="640"/>
      <c r="AH408" s="642"/>
      <c r="AI408" s="640"/>
      <c r="AJ408" s="642"/>
      <c r="AK408" s="640"/>
      <c r="AL408" s="642"/>
      <c r="AM408" s="640"/>
      <c r="AN408" s="642"/>
      <c r="AO408" s="640"/>
      <c r="AP408" s="642"/>
      <c r="AQ408" s="640"/>
      <c r="AR408" s="642"/>
      <c r="AS408" s="640"/>
      <c r="AT408" s="642"/>
      <c r="AU408" s="640"/>
      <c r="AV408" s="642"/>
      <c r="AW408" s="640"/>
      <c r="AX408" s="642"/>
      <c r="AY408" s="640"/>
      <c r="AZ408" s="642"/>
      <c r="BA408" s="640"/>
      <c r="BB408" s="642"/>
      <c r="BC408" s="640"/>
      <c r="BD408" s="642"/>
      <c r="BE408" s="640"/>
      <c r="BF408" s="642"/>
      <c r="BG408" s="640"/>
      <c r="BH408" s="642"/>
      <c r="BI408" s="640"/>
      <c r="BJ408" s="642"/>
      <c r="BK408" s="640"/>
      <c r="BL408" s="642"/>
      <c r="BM408" s="640"/>
      <c r="BN408" s="642"/>
      <c r="BO408" s="640"/>
      <c r="BP408" s="642"/>
      <c r="BQ408" s="640"/>
      <c r="BR408" s="642"/>
      <c r="BS408" s="640"/>
      <c r="BT408" s="642"/>
      <c r="BU408" s="643">
        <f t="shared" si="7"/>
        <v>0</v>
      </c>
      <c r="BV408" s="644">
        <f t="shared" si="8"/>
        <v>0</v>
      </c>
      <c r="BW408" s="776">
        <f t="shared" si="9"/>
        <v>0</v>
      </c>
      <c r="BX408" s="644">
        <f t="shared" si="10"/>
        <v>0</v>
      </c>
      <c r="BY408" s="645"/>
      <c r="BZ408" s="338"/>
      <c r="CA408" s="338"/>
      <c r="CB408" s="338"/>
      <c r="CC408" s="338"/>
      <c r="CD408" s="338"/>
      <c r="CE408" s="338"/>
    </row>
    <row r="409" ht="15.75" customHeight="1">
      <c r="A409" s="821">
        <v>414.0</v>
      </c>
      <c r="B409" s="777"/>
      <c r="C409" s="501"/>
      <c r="D409" s="501"/>
      <c r="E409" s="501"/>
      <c r="F409" s="737"/>
      <c r="G409" s="773">
        <f t="shared" ref="G409:H409" si="414">K409+M409+O409+Q409+S409+U409+W409+Y409+AA409+AC409+AE409+AG409+AI409+AK409+AM409+AO409+AQ409+AS409+AU409+AW409+AY409+BA409+BC409+BE409+BG409+BI409+BK409+BM409+BO409+BQ409+BS409</f>
        <v>0</v>
      </c>
      <c r="H409" s="671">
        <f t="shared" si="414"/>
        <v>0</v>
      </c>
      <c r="I409" s="774">
        <f t="shared" si="6"/>
        <v>0</v>
      </c>
      <c r="J409" s="418"/>
      <c r="K409" s="640"/>
      <c r="L409" s="642"/>
      <c r="M409" s="640"/>
      <c r="N409" s="642"/>
      <c r="O409" s="640"/>
      <c r="P409" s="642"/>
      <c r="Q409" s="640"/>
      <c r="R409" s="642"/>
      <c r="S409" s="640"/>
      <c r="T409" s="642"/>
      <c r="U409" s="640"/>
      <c r="V409" s="642"/>
      <c r="W409" s="640"/>
      <c r="X409" s="642"/>
      <c r="Y409" s="640"/>
      <c r="Z409" s="642"/>
      <c r="AA409" s="640"/>
      <c r="AB409" s="642"/>
      <c r="AC409" s="640"/>
      <c r="AD409" s="642"/>
      <c r="AE409" s="640"/>
      <c r="AF409" s="642"/>
      <c r="AG409" s="640"/>
      <c r="AH409" s="642"/>
      <c r="AI409" s="640"/>
      <c r="AJ409" s="642"/>
      <c r="AK409" s="640"/>
      <c r="AL409" s="642"/>
      <c r="AM409" s="640"/>
      <c r="AN409" s="642"/>
      <c r="AO409" s="640"/>
      <c r="AP409" s="642"/>
      <c r="AQ409" s="640"/>
      <c r="AR409" s="642"/>
      <c r="AS409" s="640"/>
      <c r="AT409" s="642"/>
      <c r="AU409" s="640"/>
      <c r="AV409" s="642"/>
      <c r="AW409" s="640"/>
      <c r="AX409" s="642"/>
      <c r="AY409" s="640"/>
      <c r="AZ409" s="642"/>
      <c r="BA409" s="640"/>
      <c r="BB409" s="642"/>
      <c r="BC409" s="640"/>
      <c r="BD409" s="642"/>
      <c r="BE409" s="640"/>
      <c r="BF409" s="642"/>
      <c r="BG409" s="640"/>
      <c r="BH409" s="642"/>
      <c r="BI409" s="640"/>
      <c r="BJ409" s="642"/>
      <c r="BK409" s="640"/>
      <c r="BL409" s="642"/>
      <c r="BM409" s="640"/>
      <c r="BN409" s="642"/>
      <c r="BO409" s="640"/>
      <c r="BP409" s="642"/>
      <c r="BQ409" s="640"/>
      <c r="BR409" s="642"/>
      <c r="BS409" s="640"/>
      <c r="BT409" s="642"/>
      <c r="BU409" s="643">
        <f t="shared" si="7"/>
        <v>0</v>
      </c>
      <c r="BV409" s="644">
        <f t="shared" si="8"/>
        <v>0</v>
      </c>
      <c r="BW409" s="776">
        <f t="shared" si="9"/>
        <v>0</v>
      </c>
      <c r="BX409" s="644">
        <f t="shared" si="10"/>
        <v>0</v>
      </c>
      <c r="BY409" s="645"/>
      <c r="BZ409" s="338"/>
      <c r="CA409" s="338"/>
      <c r="CB409" s="338"/>
      <c r="CC409" s="338"/>
      <c r="CD409" s="338"/>
      <c r="CE409" s="338"/>
    </row>
    <row r="410" ht="15.75" customHeight="1">
      <c r="A410" s="821">
        <v>415.0</v>
      </c>
      <c r="B410" s="777"/>
      <c r="C410" s="501"/>
      <c r="D410" s="501"/>
      <c r="E410" s="501"/>
      <c r="F410" s="737"/>
      <c r="G410" s="773">
        <f t="shared" ref="G410:H410" si="415">K410+M410+O410+Q410+S410+U410+W410+Y410+AA410+AC410+AE410+AG410+AI410+AK410+AM410+AO410+AQ410+AS410+AU410+AW410+AY410+BA410+BC410+BE410+BG410+BI410+BK410+BM410+BO410+BQ410+BS410</f>
        <v>0</v>
      </c>
      <c r="H410" s="671">
        <f t="shared" si="415"/>
        <v>0</v>
      </c>
      <c r="I410" s="774">
        <f t="shared" si="6"/>
        <v>0</v>
      </c>
      <c r="J410" s="418"/>
      <c r="K410" s="640"/>
      <c r="L410" s="642"/>
      <c r="M410" s="640"/>
      <c r="N410" s="642"/>
      <c r="O410" s="640"/>
      <c r="P410" s="642"/>
      <c r="Q410" s="640"/>
      <c r="R410" s="642"/>
      <c r="S410" s="640"/>
      <c r="T410" s="642"/>
      <c r="U410" s="640"/>
      <c r="V410" s="642"/>
      <c r="W410" s="640"/>
      <c r="X410" s="642"/>
      <c r="Y410" s="640"/>
      <c r="Z410" s="642"/>
      <c r="AA410" s="640"/>
      <c r="AB410" s="642"/>
      <c r="AC410" s="640"/>
      <c r="AD410" s="642"/>
      <c r="AE410" s="640"/>
      <c r="AF410" s="642"/>
      <c r="AG410" s="640"/>
      <c r="AH410" s="642"/>
      <c r="AI410" s="640"/>
      <c r="AJ410" s="642"/>
      <c r="AK410" s="640"/>
      <c r="AL410" s="642"/>
      <c r="AM410" s="640"/>
      <c r="AN410" s="642"/>
      <c r="AO410" s="640"/>
      <c r="AP410" s="642"/>
      <c r="AQ410" s="640"/>
      <c r="AR410" s="642"/>
      <c r="AS410" s="640"/>
      <c r="AT410" s="642"/>
      <c r="AU410" s="640"/>
      <c r="AV410" s="642"/>
      <c r="AW410" s="640"/>
      <c r="AX410" s="642"/>
      <c r="AY410" s="640"/>
      <c r="AZ410" s="642"/>
      <c r="BA410" s="640"/>
      <c r="BB410" s="642"/>
      <c r="BC410" s="640"/>
      <c r="BD410" s="642"/>
      <c r="BE410" s="640"/>
      <c r="BF410" s="642"/>
      <c r="BG410" s="640"/>
      <c r="BH410" s="642"/>
      <c r="BI410" s="640"/>
      <c r="BJ410" s="642"/>
      <c r="BK410" s="640"/>
      <c r="BL410" s="642"/>
      <c r="BM410" s="640"/>
      <c r="BN410" s="642"/>
      <c r="BO410" s="640"/>
      <c r="BP410" s="642"/>
      <c r="BQ410" s="640"/>
      <c r="BR410" s="642"/>
      <c r="BS410" s="640"/>
      <c r="BT410" s="642"/>
      <c r="BU410" s="643">
        <f t="shared" si="7"/>
        <v>0</v>
      </c>
      <c r="BV410" s="644">
        <f t="shared" si="8"/>
        <v>0</v>
      </c>
      <c r="BW410" s="776">
        <f t="shared" si="9"/>
        <v>0</v>
      </c>
      <c r="BX410" s="644">
        <f t="shared" si="10"/>
        <v>0</v>
      </c>
      <c r="BY410" s="645"/>
      <c r="BZ410" s="338"/>
      <c r="CA410" s="338"/>
      <c r="CB410" s="338"/>
      <c r="CC410" s="338"/>
      <c r="CD410" s="338"/>
      <c r="CE410" s="338"/>
    </row>
    <row r="411" ht="15.75" customHeight="1">
      <c r="A411" s="821">
        <v>416.0</v>
      </c>
      <c r="B411" s="777"/>
      <c r="C411" s="501"/>
      <c r="D411" s="501"/>
      <c r="E411" s="501"/>
      <c r="F411" s="737"/>
      <c r="G411" s="773">
        <f t="shared" ref="G411:H411" si="416">K411+M411+O411+Q411+S411+U411+W411+Y411+AA411+AC411+AE411+AG411+AI411+AK411+AM411+AO411+AQ411+AS411+AU411+AW411+AY411+BA411+BC411+BE411+BG411+BI411+BK411+BM411+BO411+BQ411+BS411</f>
        <v>0</v>
      </c>
      <c r="H411" s="671">
        <f t="shared" si="416"/>
        <v>0</v>
      </c>
      <c r="I411" s="774">
        <f t="shared" si="6"/>
        <v>0</v>
      </c>
      <c r="J411" s="418"/>
      <c r="K411" s="640"/>
      <c r="L411" s="642"/>
      <c r="M411" s="640"/>
      <c r="N411" s="642"/>
      <c r="O411" s="640"/>
      <c r="P411" s="642"/>
      <c r="Q411" s="640"/>
      <c r="R411" s="642"/>
      <c r="S411" s="640"/>
      <c r="T411" s="642"/>
      <c r="U411" s="640"/>
      <c r="V411" s="642"/>
      <c r="W411" s="640"/>
      <c r="X411" s="642"/>
      <c r="Y411" s="640"/>
      <c r="Z411" s="642"/>
      <c r="AA411" s="640"/>
      <c r="AB411" s="642"/>
      <c r="AC411" s="640"/>
      <c r="AD411" s="642"/>
      <c r="AE411" s="640"/>
      <c r="AF411" s="642"/>
      <c r="AG411" s="640"/>
      <c r="AH411" s="642"/>
      <c r="AI411" s="640"/>
      <c r="AJ411" s="642"/>
      <c r="AK411" s="640"/>
      <c r="AL411" s="642"/>
      <c r="AM411" s="640"/>
      <c r="AN411" s="642"/>
      <c r="AO411" s="640"/>
      <c r="AP411" s="642"/>
      <c r="AQ411" s="640"/>
      <c r="AR411" s="642"/>
      <c r="AS411" s="640"/>
      <c r="AT411" s="642"/>
      <c r="AU411" s="640"/>
      <c r="AV411" s="642"/>
      <c r="AW411" s="640"/>
      <c r="AX411" s="642"/>
      <c r="AY411" s="640"/>
      <c r="AZ411" s="642"/>
      <c r="BA411" s="640"/>
      <c r="BB411" s="642"/>
      <c r="BC411" s="640"/>
      <c r="BD411" s="642"/>
      <c r="BE411" s="640"/>
      <c r="BF411" s="642"/>
      <c r="BG411" s="640"/>
      <c r="BH411" s="642"/>
      <c r="BI411" s="640"/>
      <c r="BJ411" s="642"/>
      <c r="BK411" s="640"/>
      <c r="BL411" s="642"/>
      <c r="BM411" s="640"/>
      <c r="BN411" s="642"/>
      <c r="BO411" s="640"/>
      <c r="BP411" s="642"/>
      <c r="BQ411" s="640"/>
      <c r="BR411" s="642"/>
      <c r="BS411" s="640"/>
      <c r="BT411" s="642"/>
      <c r="BU411" s="643">
        <f t="shared" si="7"/>
        <v>0</v>
      </c>
      <c r="BV411" s="644">
        <f t="shared" si="8"/>
        <v>0</v>
      </c>
      <c r="BW411" s="776">
        <f t="shared" si="9"/>
        <v>0</v>
      </c>
      <c r="BX411" s="644">
        <f t="shared" si="10"/>
        <v>0</v>
      </c>
      <c r="BY411" s="645"/>
      <c r="BZ411" s="338"/>
      <c r="CA411" s="338"/>
      <c r="CB411" s="338"/>
      <c r="CC411" s="338"/>
      <c r="CD411" s="338"/>
      <c r="CE411" s="338"/>
    </row>
    <row r="412" ht="15.75" customHeight="1">
      <c r="A412" s="821">
        <v>417.0</v>
      </c>
      <c r="B412" s="777"/>
      <c r="C412" s="501"/>
      <c r="D412" s="501"/>
      <c r="E412" s="501"/>
      <c r="F412" s="737"/>
      <c r="G412" s="773">
        <f t="shared" ref="G412:H412" si="417">K412+M412+O412+Q412+S412+U412+W412+Y412+AA412+AC412+AE412+AG412+AI412+AK412+AM412+AO412+AQ412+AS412+AU412+AW412+AY412+BA412+BC412+BE412+BG412+BI412+BK412+BM412+BO412+BQ412+BS412</f>
        <v>0</v>
      </c>
      <c r="H412" s="671">
        <f t="shared" si="417"/>
        <v>0</v>
      </c>
      <c r="I412" s="774">
        <f t="shared" si="6"/>
        <v>0</v>
      </c>
      <c r="J412" s="418"/>
      <c r="K412" s="640"/>
      <c r="L412" s="642"/>
      <c r="M412" s="640"/>
      <c r="N412" s="642"/>
      <c r="O412" s="640"/>
      <c r="P412" s="642"/>
      <c r="Q412" s="640"/>
      <c r="R412" s="642"/>
      <c r="S412" s="640"/>
      <c r="T412" s="642"/>
      <c r="U412" s="640"/>
      <c r="V412" s="642"/>
      <c r="W412" s="640"/>
      <c r="X412" s="642"/>
      <c r="Y412" s="640"/>
      <c r="Z412" s="642"/>
      <c r="AA412" s="640"/>
      <c r="AB412" s="642"/>
      <c r="AC412" s="640"/>
      <c r="AD412" s="642"/>
      <c r="AE412" s="640"/>
      <c r="AF412" s="642"/>
      <c r="AG412" s="640"/>
      <c r="AH412" s="642"/>
      <c r="AI412" s="640"/>
      <c r="AJ412" s="642"/>
      <c r="AK412" s="640"/>
      <c r="AL412" s="642"/>
      <c r="AM412" s="640"/>
      <c r="AN412" s="642"/>
      <c r="AO412" s="640"/>
      <c r="AP412" s="642"/>
      <c r="AQ412" s="640"/>
      <c r="AR412" s="642"/>
      <c r="AS412" s="640"/>
      <c r="AT412" s="642"/>
      <c r="AU412" s="640"/>
      <c r="AV412" s="642"/>
      <c r="AW412" s="640"/>
      <c r="AX412" s="642"/>
      <c r="AY412" s="640"/>
      <c r="AZ412" s="642"/>
      <c r="BA412" s="640"/>
      <c r="BB412" s="642"/>
      <c r="BC412" s="640"/>
      <c r="BD412" s="642"/>
      <c r="BE412" s="640"/>
      <c r="BF412" s="642"/>
      <c r="BG412" s="640"/>
      <c r="BH412" s="642"/>
      <c r="BI412" s="640"/>
      <c r="BJ412" s="642"/>
      <c r="BK412" s="640"/>
      <c r="BL412" s="642"/>
      <c r="BM412" s="640"/>
      <c r="BN412" s="642"/>
      <c r="BO412" s="640"/>
      <c r="BP412" s="642"/>
      <c r="BQ412" s="640"/>
      <c r="BR412" s="642"/>
      <c r="BS412" s="640"/>
      <c r="BT412" s="642"/>
      <c r="BU412" s="643">
        <f t="shared" si="7"/>
        <v>0</v>
      </c>
      <c r="BV412" s="644">
        <f t="shared" si="8"/>
        <v>0</v>
      </c>
      <c r="BW412" s="776">
        <f t="shared" si="9"/>
        <v>0</v>
      </c>
      <c r="BX412" s="644">
        <f t="shared" si="10"/>
        <v>0</v>
      </c>
      <c r="BY412" s="645"/>
      <c r="BZ412" s="338"/>
      <c r="CA412" s="338"/>
      <c r="CB412" s="338"/>
      <c r="CC412" s="338"/>
      <c r="CD412" s="338"/>
      <c r="CE412" s="338"/>
    </row>
    <row r="413" ht="15.75" customHeight="1">
      <c r="A413" s="821">
        <v>418.0</v>
      </c>
      <c r="B413" s="777"/>
      <c r="C413" s="501"/>
      <c r="D413" s="501"/>
      <c r="E413" s="501"/>
      <c r="F413" s="737"/>
      <c r="G413" s="773">
        <f t="shared" ref="G413:H413" si="418">K413+M413+O413+Q413+S413+U413+W413+Y413+AA413+AC413+AE413+AG413+AI413+AK413+AM413+AO413+AQ413+AS413+AU413+AW413+AY413+BA413+BC413+BE413+BG413+BI413+BK413+BM413+BO413+BQ413+BS413</f>
        <v>0</v>
      </c>
      <c r="H413" s="671">
        <f t="shared" si="418"/>
        <v>0</v>
      </c>
      <c r="I413" s="774">
        <f t="shared" si="6"/>
        <v>0</v>
      </c>
      <c r="J413" s="418"/>
      <c r="K413" s="640"/>
      <c r="L413" s="642"/>
      <c r="M413" s="640"/>
      <c r="N413" s="642"/>
      <c r="O413" s="640"/>
      <c r="P413" s="642"/>
      <c r="Q413" s="640"/>
      <c r="R413" s="642"/>
      <c r="S413" s="640"/>
      <c r="T413" s="642"/>
      <c r="U413" s="640"/>
      <c r="V413" s="642"/>
      <c r="W413" s="640"/>
      <c r="X413" s="642"/>
      <c r="Y413" s="640"/>
      <c r="Z413" s="642"/>
      <c r="AA413" s="640"/>
      <c r="AB413" s="642"/>
      <c r="AC413" s="640"/>
      <c r="AD413" s="642"/>
      <c r="AE413" s="640"/>
      <c r="AF413" s="642"/>
      <c r="AG413" s="640"/>
      <c r="AH413" s="642"/>
      <c r="AI413" s="640"/>
      <c r="AJ413" s="642"/>
      <c r="AK413" s="640"/>
      <c r="AL413" s="642"/>
      <c r="AM413" s="640"/>
      <c r="AN413" s="642"/>
      <c r="AO413" s="640"/>
      <c r="AP413" s="642"/>
      <c r="AQ413" s="640"/>
      <c r="AR413" s="642"/>
      <c r="AS413" s="640"/>
      <c r="AT413" s="642"/>
      <c r="AU413" s="640"/>
      <c r="AV413" s="642"/>
      <c r="AW413" s="640"/>
      <c r="AX413" s="642"/>
      <c r="AY413" s="640"/>
      <c r="AZ413" s="642"/>
      <c r="BA413" s="640"/>
      <c r="BB413" s="642"/>
      <c r="BC413" s="640"/>
      <c r="BD413" s="642"/>
      <c r="BE413" s="640"/>
      <c r="BF413" s="642"/>
      <c r="BG413" s="640"/>
      <c r="BH413" s="642"/>
      <c r="BI413" s="640"/>
      <c r="BJ413" s="642"/>
      <c r="BK413" s="640"/>
      <c r="BL413" s="642"/>
      <c r="BM413" s="640"/>
      <c r="BN413" s="642"/>
      <c r="BO413" s="640"/>
      <c r="BP413" s="642"/>
      <c r="BQ413" s="640"/>
      <c r="BR413" s="642"/>
      <c r="BS413" s="640"/>
      <c r="BT413" s="642"/>
      <c r="BU413" s="643">
        <f t="shared" si="7"/>
        <v>0</v>
      </c>
      <c r="BV413" s="644">
        <f t="shared" si="8"/>
        <v>0</v>
      </c>
      <c r="BW413" s="776">
        <f t="shared" si="9"/>
        <v>0</v>
      </c>
      <c r="BX413" s="644">
        <f t="shared" si="10"/>
        <v>0</v>
      </c>
      <c r="BY413" s="645"/>
      <c r="BZ413" s="338"/>
      <c r="CA413" s="338"/>
      <c r="CB413" s="338"/>
      <c r="CC413" s="338"/>
      <c r="CD413" s="338"/>
      <c r="CE413" s="338"/>
    </row>
    <row r="414" ht="15.75" customHeight="1">
      <c r="A414" s="821">
        <v>419.0</v>
      </c>
      <c r="B414" s="777"/>
      <c r="C414" s="501"/>
      <c r="D414" s="501"/>
      <c r="E414" s="501"/>
      <c r="F414" s="737"/>
      <c r="G414" s="773">
        <f t="shared" ref="G414:H414" si="419">K414+M414+O414+Q414+S414+U414+W414+Y414+AA414+AC414+AE414+AG414+AI414+AK414+AM414+AO414+AQ414+AS414+AU414+AW414+AY414+BA414+BC414+BE414+BG414+BI414+BK414+BM414+BO414+BQ414+BS414</f>
        <v>0</v>
      </c>
      <c r="H414" s="671">
        <f t="shared" si="419"/>
        <v>0</v>
      </c>
      <c r="I414" s="774">
        <f t="shared" si="6"/>
        <v>0</v>
      </c>
      <c r="J414" s="418"/>
      <c r="K414" s="640"/>
      <c r="L414" s="642"/>
      <c r="M414" s="640"/>
      <c r="N414" s="642"/>
      <c r="O414" s="640"/>
      <c r="P414" s="642"/>
      <c r="Q414" s="640"/>
      <c r="R414" s="642"/>
      <c r="S414" s="640"/>
      <c r="T414" s="642"/>
      <c r="U414" s="640"/>
      <c r="V414" s="642"/>
      <c r="W414" s="640"/>
      <c r="X414" s="642"/>
      <c r="Y414" s="640"/>
      <c r="Z414" s="642"/>
      <c r="AA414" s="640"/>
      <c r="AB414" s="642"/>
      <c r="AC414" s="640"/>
      <c r="AD414" s="642"/>
      <c r="AE414" s="640"/>
      <c r="AF414" s="642"/>
      <c r="AG414" s="640"/>
      <c r="AH414" s="642"/>
      <c r="AI414" s="640"/>
      <c r="AJ414" s="642"/>
      <c r="AK414" s="640"/>
      <c r="AL414" s="642"/>
      <c r="AM414" s="640"/>
      <c r="AN414" s="642"/>
      <c r="AO414" s="640"/>
      <c r="AP414" s="642"/>
      <c r="AQ414" s="640"/>
      <c r="AR414" s="642"/>
      <c r="AS414" s="640"/>
      <c r="AT414" s="642"/>
      <c r="AU414" s="640"/>
      <c r="AV414" s="642"/>
      <c r="AW414" s="640"/>
      <c r="AX414" s="642"/>
      <c r="AY414" s="640"/>
      <c r="AZ414" s="642"/>
      <c r="BA414" s="640"/>
      <c r="BB414" s="642"/>
      <c r="BC414" s="640"/>
      <c r="BD414" s="642"/>
      <c r="BE414" s="640"/>
      <c r="BF414" s="642"/>
      <c r="BG414" s="640"/>
      <c r="BH414" s="642"/>
      <c r="BI414" s="640"/>
      <c r="BJ414" s="642"/>
      <c r="BK414" s="640"/>
      <c r="BL414" s="642"/>
      <c r="BM414" s="640"/>
      <c r="BN414" s="642"/>
      <c r="BO414" s="640"/>
      <c r="BP414" s="642"/>
      <c r="BQ414" s="640"/>
      <c r="BR414" s="642"/>
      <c r="BS414" s="640"/>
      <c r="BT414" s="642"/>
      <c r="BU414" s="643">
        <f t="shared" si="7"/>
        <v>0</v>
      </c>
      <c r="BV414" s="644">
        <f t="shared" si="8"/>
        <v>0</v>
      </c>
      <c r="BW414" s="776">
        <f t="shared" si="9"/>
        <v>0</v>
      </c>
      <c r="BX414" s="644">
        <f t="shared" si="10"/>
        <v>0</v>
      </c>
      <c r="BY414" s="645"/>
      <c r="BZ414" s="338"/>
      <c r="CA414" s="338"/>
      <c r="CB414" s="338"/>
      <c r="CC414" s="338"/>
      <c r="CD414" s="338"/>
      <c r="CE414" s="338"/>
    </row>
    <row r="415" ht="15.75" customHeight="1">
      <c r="A415" s="821">
        <v>420.0</v>
      </c>
      <c r="B415" s="777"/>
      <c r="C415" s="501"/>
      <c r="D415" s="501"/>
      <c r="E415" s="501"/>
      <c r="F415" s="737"/>
      <c r="G415" s="773">
        <f t="shared" ref="G415:H415" si="420">K415+M415+O415+Q415+S415+U415+W415+Y415+AA415+AC415+AE415+AG415+AI415+AK415+AM415+AO415+AQ415+AS415+AU415+AW415+AY415+BA415+BC415+BE415+BG415+BI415+BK415+BM415+BO415+BQ415+BS415</f>
        <v>0</v>
      </c>
      <c r="H415" s="671">
        <f t="shared" si="420"/>
        <v>0</v>
      </c>
      <c r="I415" s="774">
        <f t="shared" si="6"/>
        <v>0</v>
      </c>
      <c r="J415" s="418"/>
      <c r="K415" s="640"/>
      <c r="L415" s="642"/>
      <c r="M415" s="640"/>
      <c r="N415" s="642"/>
      <c r="O415" s="640"/>
      <c r="P415" s="642"/>
      <c r="Q415" s="640"/>
      <c r="R415" s="642"/>
      <c r="S415" s="640"/>
      <c r="T415" s="642"/>
      <c r="U415" s="640"/>
      <c r="V415" s="642"/>
      <c r="W415" s="640"/>
      <c r="X415" s="642"/>
      <c r="Y415" s="640"/>
      <c r="Z415" s="642"/>
      <c r="AA415" s="640"/>
      <c r="AB415" s="642"/>
      <c r="AC415" s="640"/>
      <c r="AD415" s="642"/>
      <c r="AE415" s="640"/>
      <c r="AF415" s="642"/>
      <c r="AG415" s="640"/>
      <c r="AH415" s="642"/>
      <c r="AI415" s="640"/>
      <c r="AJ415" s="642"/>
      <c r="AK415" s="640"/>
      <c r="AL415" s="642"/>
      <c r="AM415" s="640"/>
      <c r="AN415" s="642"/>
      <c r="AO415" s="640"/>
      <c r="AP415" s="642"/>
      <c r="AQ415" s="640"/>
      <c r="AR415" s="642"/>
      <c r="AS415" s="640"/>
      <c r="AT415" s="642"/>
      <c r="AU415" s="640"/>
      <c r="AV415" s="642"/>
      <c r="AW415" s="640"/>
      <c r="AX415" s="642"/>
      <c r="AY415" s="640"/>
      <c r="AZ415" s="642"/>
      <c r="BA415" s="640"/>
      <c r="BB415" s="642"/>
      <c r="BC415" s="640"/>
      <c r="BD415" s="642"/>
      <c r="BE415" s="640"/>
      <c r="BF415" s="642"/>
      <c r="BG415" s="640"/>
      <c r="BH415" s="642"/>
      <c r="BI415" s="640"/>
      <c r="BJ415" s="642"/>
      <c r="BK415" s="640"/>
      <c r="BL415" s="642"/>
      <c r="BM415" s="640"/>
      <c r="BN415" s="642"/>
      <c r="BO415" s="640"/>
      <c r="BP415" s="642"/>
      <c r="BQ415" s="640"/>
      <c r="BR415" s="642"/>
      <c r="BS415" s="640"/>
      <c r="BT415" s="642"/>
      <c r="BU415" s="643">
        <f t="shared" si="7"/>
        <v>0</v>
      </c>
      <c r="BV415" s="644">
        <f t="shared" si="8"/>
        <v>0</v>
      </c>
      <c r="BW415" s="776">
        <f t="shared" si="9"/>
        <v>0</v>
      </c>
      <c r="BX415" s="644">
        <f t="shared" si="10"/>
        <v>0</v>
      </c>
      <c r="BY415" s="645"/>
      <c r="BZ415" s="338"/>
      <c r="CA415" s="338"/>
      <c r="CB415" s="338"/>
      <c r="CC415" s="338"/>
      <c r="CD415" s="338"/>
      <c r="CE415" s="338"/>
    </row>
    <row r="416" ht="15.75" customHeight="1">
      <c r="A416" s="821">
        <v>421.0</v>
      </c>
      <c r="B416" s="777"/>
      <c r="C416" s="501"/>
      <c r="D416" s="501"/>
      <c r="E416" s="501"/>
      <c r="F416" s="737"/>
      <c r="G416" s="773">
        <f t="shared" ref="G416:H416" si="421">K416+M416+O416+Q416+S416+U416+W416+Y416+AA416+AC416+AE416+AG416+AI416+AK416+AM416+AO416+AQ416+AS416+AU416+AW416+AY416+BA416+BC416+BE416+BG416+BI416+BK416+BM416+BO416+BQ416+BS416</f>
        <v>0</v>
      </c>
      <c r="H416" s="671">
        <f t="shared" si="421"/>
        <v>0</v>
      </c>
      <c r="I416" s="774">
        <f t="shared" si="6"/>
        <v>0</v>
      </c>
      <c r="J416" s="418"/>
      <c r="K416" s="640"/>
      <c r="L416" s="642"/>
      <c r="M416" s="640"/>
      <c r="N416" s="642"/>
      <c r="O416" s="640"/>
      <c r="P416" s="642"/>
      <c r="Q416" s="640"/>
      <c r="R416" s="642"/>
      <c r="S416" s="640"/>
      <c r="T416" s="642"/>
      <c r="U416" s="640"/>
      <c r="V416" s="642"/>
      <c r="W416" s="640"/>
      <c r="X416" s="642"/>
      <c r="Y416" s="640"/>
      <c r="Z416" s="642"/>
      <c r="AA416" s="640"/>
      <c r="AB416" s="642"/>
      <c r="AC416" s="640"/>
      <c r="AD416" s="642"/>
      <c r="AE416" s="640"/>
      <c r="AF416" s="642"/>
      <c r="AG416" s="640"/>
      <c r="AH416" s="642"/>
      <c r="AI416" s="640"/>
      <c r="AJ416" s="642"/>
      <c r="AK416" s="640"/>
      <c r="AL416" s="642"/>
      <c r="AM416" s="640"/>
      <c r="AN416" s="642"/>
      <c r="AO416" s="640"/>
      <c r="AP416" s="642"/>
      <c r="AQ416" s="640"/>
      <c r="AR416" s="642"/>
      <c r="AS416" s="640"/>
      <c r="AT416" s="642"/>
      <c r="AU416" s="640"/>
      <c r="AV416" s="642"/>
      <c r="AW416" s="640"/>
      <c r="AX416" s="642"/>
      <c r="AY416" s="640"/>
      <c r="AZ416" s="642"/>
      <c r="BA416" s="640"/>
      <c r="BB416" s="642"/>
      <c r="BC416" s="640"/>
      <c r="BD416" s="642"/>
      <c r="BE416" s="640"/>
      <c r="BF416" s="642"/>
      <c r="BG416" s="640"/>
      <c r="BH416" s="642"/>
      <c r="BI416" s="640"/>
      <c r="BJ416" s="642"/>
      <c r="BK416" s="640"/>
      <c r="BL416" s="642"/>
      <c r="BM416" s="640"/>
      <c r="BN416" s="642"/>
      <c r="BO416" s="640"/>
      <c r="BP416" s="642"/>
      <c r="BQ416" s="640"/>
      <c r="BR416" s="642"/>
      <c r="BS416" s="640"/>
      <c r="BT416" s="642"/>
      <c r="BU416" s="643">
        <f t="shared" si="7"/>
        <v>0</v>
      </c>
      <c r="BV416" s="644">
        <f t="shared" si="8"/>
        <v>0</v>
      </c>
      <c r="BW416" s="776">
        <f t="shared" si="9"/>
        <v>0</v>
      </c>
      <c r="BX416" s="644">
        <f t="shared" si="10"/>
        <v>0</v>
      </c>
      <c r="BY416" s="645"/>
      <c r="BZ416" s="338"/>
      <c r="CA416" s="338"/>
      <c r="CB416" s="338"/>
      <c r="CC416" s="338"/>
      <c r="CD416" s="338"/>
      <c r="CE416" s="338"/>
    </row>
    <row r="417" ht="15.75" customHeight="1">
      <c r="A417" s="821">
        <v>422.0</v>
      </c>
      <c r="B417" s="777"/>
      <c r="C417" s="501"/>
      <c r="D417" s="501"/>
      <c r="E417" s="501"/>
      <c r="F417" s="737"/>
      <c r="G417" s="773">
        <f t="shared" ref="G417:H417" si="422">K417+M417+O417+Q417+S417+U417+W417+Y417+AA417+AC417+AE417+AG417+AI417+AK417+AM417+AO417+AQ417+AS417+AU417+AW417+AY417+BA417+BC417+BE417+BG417+BI417+BK417+BM417+BO417+BQ417+BS417</f>
        <v>0</v>
      </c>
      <c r="H417" s="671">
        <f t="shared" si="422"/>
        <v>0</v>
      </c>
      <c r="I417" s="774">
        <f t="shared" si="6"/>
        <v>0</v>
      </c>
      <c r="J417" s="418"/>
      <c r="K417" s="640"/>
      <c r="L417" s="642"/>
      <c r="M417" s="640"/>
      <c r="N417" s="642"/>
      <c r="O417" s="640"/>
      <c r="P417" s="642"/>
      <c r="Q417" s="640"/>
      <c r="R417" s="642"/>
      <c r="S417" s="640"/>
      <c r="T417" s="642"/>
      <c r="U417" s="640"/>
      <c r="V417" s="642"/>
      <c r="W417" s="640"/>
      <c r="X417" s="642"/>
      <c r="Y417" s="640"/>
      <c r="Z417" s="642"/>
      <c r="AA417" s="640"/>
      <c r="AB417" s="642"/>
      <c r="AC417" s="640"/>
      <c r="AD417" s="642"/>
      <c r="AE417" s="640"/>
      <c r="AF417" s="642"/>
      <c r="AG417" s="640"/>
      <c r="AH417" s="642"/>
      <c r="AI417" s="640"/>
      <c r="AJ417" s="642"/>
      <c r="AK417" s="640"/>
      <c r="AL417" s="642"/>
      <c r="AM417" s="640"/>
      <c r="AN417" s="642"/>
      <c r="AO417" s="640"/>
      <c r="AP417" s="642"/>
      <c r="AQ417" s="640"/>
      <c r="AR417" s="642"/>
      <c r="AS417" s="640"/>
      <c r="AT417" s="642"/>
      <c r="AU417" s="640"/>
      <c r="AV417" s="642"/>
      <c r="AW417" s="640"/>
      <c r="AX417" s="642"/>
      <c r="AY417" s="640"/>
      <c r="AZ417" s="642"/>
      <c r="BA417" s="640"/>
      <c r="BB417" s="642"/>
      <c r="BC417" s="640"/>
      <c r="BD417" s="642"/>
      <c r="BE417" s="640"/>
      <c r="BF417" s="642"/>
      <c r="BG417" s="640"/>
      <c r="BH417" s="642"/>
      <c r="BI417" s="640"/>
      <c r="BJ417" s="642"/>
      <c r="BK417" s="640"/>
      <c r="BL417" s="642"/>
      <c r="BM417" s="640"/>
      <c r="BN417" s="642"/>
      <c r="BO417" s="640"/>
      <c r="BP417" s="642"/>
      <c r="BQ417" s="640"/>
      <c r="BR417" s="642"/>
      <c r="BS417" s="640"/>
      <c r="BT417" s="642"/>
      <c r="BU417" s="643">
        <f t="shared" si="7"/>
        <v>0</v>
      </c>
      <c r="BV417" s="644">
        <f t="shared" si="8"/>
        <v>0</v>
      </c>
      <c r="BW417" s="776">
        <f t="shared" si="9"/>
        <v>0</v>
      </c>
      <c r="BX417" s="644">
        <f t="shared" si="10"/>
        <v>0</v>
      </c>
      <c r="BY417" s="645"/>
      <c r="BZ417" s="338"/>
      <c r="CA417" s="338"/>
      <c r="CB417" s="338"/>
      <c r="CC417" s="338"/>
      <c r="CD417" s="338"/>
      <c r="CE417" s="338"/>
    </row>
    <row r="418" ht="15.75" customHeight="1">
      <c r="A418" s="821">
        <v>423.0</v>
      </c>
      <c r="B418" s="777"/>
      <c r="C418" s="501"/>
      <c r="D418" s="501"/>
      <c r="E418" s="501"/>
      <c r="F418" s="737"/>
      <c r="G418" s="773">
        <f t="shared" ref="G418:H418" si="423">K418+M418+O418+Q418+S418+U418+W418+Y418+AA418+AC418+AE418+AG418+AI418+AK418+AM418+AO418+AQ418+AS418+AU418+AW418+AY418+BA418+BC418+BE418+BG418+BI418+BK418+BM418+BO418+BQ418+BS418</f>
        <v>0</v>
      </c>
      <c r="H418" s="671">
        <f t="shared" si="423"/>
        <v>0</v>
      </c>
      <c r="I418" s="774">
        <f t="shared" si="6"/>
        <v>0</v>
      </c>
      <c r="J418" s="418"/>
      <c r="K418" s="640"/>
      <c r="L418" s="642"/>
      <c r="M418" s="640"/>
      <c r="N418" s="642"/>
      <c r="O418" s="640"/>
      <c r="P418" s="642"/>
      <c r="Q418" s="640"/>
      <c r="R418" s="642"/>
      <c r="S418" s="640"/>
      <c r="T418" s="642"/>
      <c r="U418" s="640"/>
      <c r="V418" s="642"/>
      <c r="W418" s="640"/>
      <c r="X418" s="642"/>
      <c r="Y418" s="640"/>
      <c r="Z418" s="642"/>
      <c r="AA418" s="640"/>
      <c r="AB418" s="642"/>
      <c r="AC418" s="640"/>
      <c r="AD418" s="642"/>
      <c r="AE418" s="640"/>
      <c r="AF418" s="642"/>
      <c r="AG418" s="640"/>
      <c r="AH418" s="642"/>
      <c r="AI418" s="640"/>
      <c r="AJ418" s="642"/>
      <c r="AK418" s="640"/>
      <c r="AL418" s="642"/>
      <c r="AM418" s="640"/>
      <c r="AN418" s="642"/>
      <c r="AO418" s="640"/>
      <c r="AP418" s="642"/>
      <c r="AQ418" s="640"/>
      <c r="AR418" s="642"/>
      <c r="AS418" s="640"/>
      <c r="AT418" s="642"/>
      <c r="AU418" s="640"/>
      <c r="AV418" s="642"/>
      <c r="AW418" s="640"/>
      <c r="AX418" s="642"/>
      <c r="AY418" s="640"/>
      <c r="AZ418" s="642"/>
      <c r="BA418" s="640"/>
      <c r="BB418" s="642"/>
      <c r="BC418" s="640"/>
      <c r="BD418" s="642"/>
      <c r="BE418" s="640"/>
      <c r="BF418" s="642"/>
      <c r="BG418" s="640"/>
      <c r="BH418" s="642"/>
      <c r="BI418" s="640"/>
      <c r="BJ418" s="642"/>
      <c r="BK418" s="640"/>
      <c r="BL418" s="642"/>
      <c r="BM418" s="640"/>
      <c r="BN418" s="642"/>
      <c r="BO418" s="640"/>
      <c r="BP418" s="642"/>
      <c r="BQ418" s="640"/>
      <c r="BR418" s="642"/>
      <c r="BS418" s="640"/>
      <c r="BT418" s="642"/>
      <c r="BU418" s="643">
        <f t="shared" si="7"/>
        <v>0</v>
      </c>
      <c r="BV418" s="644">
        <f t="shared" si="8"/>
        <v>0</v>
      </c>
      <c r="BW418" s="776">
        <f t="shared" si="9"/>
        <v>0</v>
      </c>
      <c r="BX418" s="644">
        <f t="shared" si="10"/>
        <v>0</v>
      </c>
      <c r="BY418" s="645"/>
      <c r="BZ418" s="338"/>
      <c r="CA418" s="338"/>
      <c r="CB418" s="338"/>
      <c r="CC418" s="338"/>
      <c r="CD418" s="338"/>
      <c r="CE418" s="338"/>
    </row>
    <row r="419" ht="15.75" customHeight="1">
      <c r="A419" s="821">
        <v>424.0</v>
      </c>
      <c r="B419" s="777"/>
      <c r="C419" s="501"/>
      <c r="D419" s="501"/>
      <c r="E419" s="501"/>
      <c r="F419" s="737"/>
      <c r="G419" s="773">
        <f t="shared" ref="G419:H419" si="424">K419+M419+O419+Q419+S419+U419+W419+Y419+AA419+AC419+AE419+AG419+AI419+AK419+AM419+AO419+AQ419+AS419+AU419+AW419+AY419+BA419+BC419+BE419+BG419+BI419+BK419+BM419+BO419+BQ419+BS419</f>
        <v>0</v>
      </c>
      <c r="H419" s="671">
        <f t="shared" si="424"/>
        <v>0</v>
      </c>
      <c r="I419" s="774">
        <f t="shared" si="6"/>
        <v>0</v>
      </c>
      <c r="J419" s="418"/>
      <c r="K419" s="640"/>
      <c r="L419" s="642"/>
      <c r="M419" s="640"/>
      <c r="N419" s="642"/>
      <c r="O419" s="640"/>
      <c r="P419" s="642"/>
      <c r="Q419" s="640"/>
      <c r="R419" s="642"/>
      <c r="S419" s="640"/>
      <c r="T419" s="642"/>
      <c r="U419" s="640"/>
      <c r="V419" s="642"/>
      <c r="W419" s="640"/>
      <c r="X419" s="642"/>
      <c r="Y419" s="640"/>
      <c r="Z419" s="642"/>
      <c r="AA419" s="640"/>
      <c r="AB419" s="642"/>
      <c r="AC419" s="640"/>
      <c r="AD419" s="642"/>
      <c r="AE419" s="640"/>
      <c r="AF419" s="642"/>
      <c r="AG419" s="640"/>
      <c r="AH419" s="642"/>
      <c r="AI419" s="640"/>
      <c r="AJ419" s="642"/>
      <c r="AK419" s="640"/>
      <c r="AL419" s="642"/>
      <c r="AM419" s="640"/>
      <c r="AN419" s="642"/>
      <c r="AO419" s="640"/>
      <c r="AP419" s="642"/>
      <c r="AQ419" s="640"/>
      <c r="AR419" s="642"/>
      <c r="AS419" s="640"/>
      <c r="AT419" s="642"/>
      <c r="AU419" s="640"/>
      <c r="AV419" s="642"/>
      <c r="AW419" s="640"/>
      <c r="AX419" s="642"/>
      <c r="AY419" s="640"/>
      <c r="AZ419" s="642"/>
      <c r="BA419" s="640"/>
      <c r="BB419" s="642"/>
      <c r="BC419" s="640"/>
      <c r="BD419" s="642"/>
      <c r="BE419" s="640"/>
      <c r="BF419" s="642"/>
      <c r="BG419" s="640"/>
      <c r="BH419" s="642"/>
      <c r="BI419" s="640"/>
      <c r="BJ419" s="642"/>
      <c r="BK419" s="640"/>
      <c r="BL419" s="642"/>
      <c r="BM419" s="640"/>
      <c r="BN419" s="642"/>
      <c r="BO419" s="640"/>
      <c r="BP419" s="642"/>
      <c r="BQ419" s="640"/>
      <c r="BR419" s="642"/>
      <c r="BS419" s="640"/>
      <c r="BT419" s="642"/>
      <c r="BU419" s="643">
        <f t="shared" si="7"/>
        <v>0</v>
      </c>
      <c r="BV419" s="644">
        <f t="shared" si="8"/>
        <v>0</v>
      </c>
      <c r="BW419" s="776">
        <f t="shared" si="9"/>
        <v>0</v>
      </c>
      <c r="BX419" s="644">
        <f t="shared" si="10"/>
        <v>0</v>
      </c>
      <c r="BY419" s="645"/>
      <c r="BZ419" s="338"/>
      <c r="CA419" s="338"/>
      <c r="CB419" s="338"/>
      <c r="CC419" s="338"/>
      <c r="CD419" s="338"/>
      <c r="CE419" s="338"/>
    </row>
    <row r="420" ht="15.75" customHeight="1">
      <c r="A420" s="821">
        <v>425.0</v>
      </c>
      <c r="B420" s="777"/>
      <c r="C420" s="501"/>
      <c r="D420" s="501"/>
      <c r="E420" s="501"/>
      <c r="F420" s="737"/>
      <c r="G420" s="773">
        <f t="shared" ref="G420:H420" si="425">K420+M420+O420+Q420+S420+U420+W420+Y420+AA420+AC420+AE420+AG420+AI420+AK420+AM420+AO420+AQ420+AS420+AU420+AW420+AY420+BA420+BC420+BE420+BG420+BI420+BK420+BM420+BO420+BQ420+BS420</f>
        <v>0</v>
      </c>
      <c r="H420" s="671">
        <f t="shared" si="425"/>
        <v>0</v>
      </c>
      <c r="I420" s="774">
        <f t="shared" si="6"/>
        <v>0</v>
      </c>
      <c r="J420" s="418"/>
      <c r="K420" s="640"/>
      <c r="L420" s="642"/>
      <c r="M420" s="640"/>
      <c r="N420" s="642"/>
      <c r="O420" s="640"/>
      <c r="P420" s="642"/>
      <c r="Q420" s="640"/>
      <c r="R420" s="642"/>
      <c r="S420" s="640"/>
      <c r="T420" s="642"/>
      <c r="U420" s="640"/>
      <c r="V420" s="642"/>
      <c r="W420" s="640"/>
      <c r="X420" s="642"/>
      <c r="Y420" s="640"/>
      <c r="Z420" s="642"/>
      <c r="AA420" s="640"/>
      <c r="AB420" s="642"/>
      <c r="AC420" s="640"/>
      <c r="AD420" s="642"/>
      <c r="AE420" s="640"/>
      <c r="AF420" s="642"/>
      <c r="AG420" s="640"/>
      <c r="AH420" s="642"/>
      <c r="AI420" s="640"/>
      <c r="AJ420" s="642"/>
      <c r="AK420" s="640"/>
      <c r="AL420" s="642"/>
      <c r="AM420" s="640"/>
      <c r="AN420" s="642"/>
      <c r="AO420" s="640"/>
      <c r="AP420" s="642"/>
      <c r="AQ420" s="640"/>
      <c r="AR420" s="642"/>
      <c r="AS420" s="640"/>
      <c r="AT420" s="642"/>
      <c r="AU420" s="640"/>
      <c r="AV420" s="642"/>
      <c r="AW420" s="640"/>
      <c r="AX420" s="642"/>
      <c r="AY420" s="640"/>
      <c r="AZ420" s="642"/>
      <c r="BA420" s="640"/>
      <c r="BB420" s="642"/>
      <c r="BC420" s="640"/>
      <c r="BD420" s="642"/>
      <c r="BE420" s="640"/>
      <c r="BF420" s="642"/>
      <c r="BG420" s="640"/>
      <c r="BH420" s="642"/>
      <c r="BI420" s="640"/>
      <c r="BJ420" s="642"/>
      <c r="BK420" s="640"/>
      <c r="BL420" s="642"/>
      <c r="BM420" s="640"/>
      <c r="BN420" s="642"/>
      <c r="BO420" s="640"/>
      <c r="BP420" s="642"/>
      <c r="BQ420" s="640"/>
      <c r="BR420" s="642"/>
      <c r="BS420" s="640"/>
      <c r="BT420" s="642"/>
      <c r="BU420" s="643">
        <f t="shared" si="7"/>
        <v>0</v>
      </c>
      <c r="BV420" s="644">
        <f t="shared" si="8"/>
        <v>0</v>
      </c>
      <c r="BW420" s="776">
        <f t="shared" si="9"/>
        <v>0</v>
      </c>
      <c r="BX420" s="644">
        <f t="shared" si="10"/>
        <v>0</v>
      </c>
      <c r="BY420" s="645"/>
      <c r="BZ420" s="338"/>
      <c r="CA420" s="338"/>
      <c r="CB420" s="338"/>
      <c r="CC420" s="338"/>
      <c r="CD420" s="338"/>
      <c r="CE420" s="338"/>
    </row>
    <row r="421" ht="15.75" customHeight="1">
      <c r="A421" s="821">
        <v>426.0</v>
      </c>
      <c r="B421" s="777"/>
      <c r="C421" s="501"/>
      <c r="D421" s="501"/>
      <c r="E421" s="501"/>
      <c r="F421" s="737"/>
      <c r="G421" s="773">
        <f t="shared" ref="G421:H421" si="426">K421+M421+O421+Q421+S421+U421+W421+Y421+AA421+AC421+AE421+AG421+AI421+AK421+AM421+AO421+AQ421+AS421+AU421+AW421+AY421+BA421+BC421+BE421+BG421+BI421+BK421+BM421+BO421+BQ421+BS421</f>
        <v>0</v>
      </c>
      <c r="H421" s="671">
        <f t="shared" si="426"/>
        <v>0</v>
      </c>
      <c r="I421" s="774">
        <f t="shared" si="6"/>
        <v>0</v>
      </c>
      <c r="J421" s="418"/>
      <c r="K421" s="640"/>
      <c r="L421" s="642"/>
      <c r="M421" s="640"/>
      <c r="N421" s="642"/>
      <c r="O421" s="640"/>
      <c r="P421" s="642"/>
      <c r="Q421" s="640"/>
      <c r="R421" s="642"/>
      <c r="S421" s="640"/>
      <c r="T421" s="642"/>
      <c r="U421" s="640"/>
      <c r="V421" s="642"/>
      <c r="W421" s="640"/>
      <c r="X421" s="642"/>
      <c r="Y421" s="640"/>
      <c r="Z421" s="642"/>
      <c r="AA421" s="640"/>
      <c r="AB421" s="642"/>
      <c r="AC421" s="640"/>
      <c r="AD421" s="642"/>
      <c r="AE421" s="640"/>
      <c r="AF421" s="642"/>
      <c r="AG421" s="640"/>
      <c r="AH421" s="642"/>
      <c r="AI421" s="640"/>
      <c r="AJ421" s="642"/>
      <c r="AK421" s="640"/>
      <c r="AL421" s="642"/>
      <c r="AM421" s="640"/>
      <c r="AN421" s="642"/>
      <c r="AO421" s="640"/>
      <c r="AP421" s="642"/>
      <c r="AQ421" s="640"/>
      <c r="AR421" s="642"/>
      <c r="AS421" s="640"/>
      <c r="AT421" s="642"/>
      <c r="AU421" s="640"/>
      <c r="AV421" s="642"/>
      <c r="AW421" s="640"/>
      <c r="AX421" s="642"/>
      <c r="AY421" s="640"/>
      <c r="AZ421" s="642"/>
      <c r="BA421" s="640"/>
      <c r="BB421" s="642"/>
      <c r="BC421" s="640"/>
      <c r="BD421" s="642"/>
      <c r="BE421" s="640"/>
      <c r="BF421" s="642"/>
      <c r="BG421" s="640"/>
      <c r="BH421" s="642"/>
      <c r="BI421" s="640"/>
      <c r="BJ421" s="642"/>
      <c r="BK421" s="640"/>
      <c r="BL421" s="642"/>
      <c r="BM421" s="640"/>
      <c r="BN421" s="642"/>
      <c r="BO421" s="640"/>
      <c r="BP421" s="642"/>
      <c r="BQ421" s="640"/>
      <c r="BR421" s="642"/>
      <c r="BS421" s="640"/>
      <c r="BT421" s="642"/>
      <c r="BU421" s="643">
        <f t="shared" si="7"/>
        <v>0</v>
      </c>
      <c r="BV421" s="644">
        <f t="shared" si="8"/>
        <v>0</v>
      </c>
      <c r="BW421" s="776">
        <f t="shared" si="9"/>
        <v>0</v>
      </c>
      <c r="BX421" s="644">
        <f t="shared" si="10"/>
        <v>0</v>
      </c>
      <c r="BY421" s="645"/>
      <c r="BZ421" s="338"/>
      <c r="CA421" s="338"/>
      <c r="CB421" s="338"/>
      <c r="CC421" s="338"/>
      <c r="CD421" s="338"/>
      <c r="CE421" s="338"/>
    </row>
    <row r="422" ht="15.75" customHeight="1">
      <c r="A422" s="821">
        <v>427.0</v>
      </c>
      <c r="B422" s="777"/>
      <c r="C422" s="501"/>
      <c r="D422" s="501"/>
      <c r="E422" s="501"/>
      <c r="F422" s="737"/>
      <c r="G422" s="773">
        <f t="shared" ref="G422:H422" si="427">K422+M422+O422+Q422+S422+U422+W422+Y422+AA422+AC422+AE422+AG422+AI422+AK422+AM422+AO422+AQ422+AS422+AU422+AW422+AY422+BA422+BC422+BE422+BG422+BI422+BK422+BM422+BO422+BQ422+BS422</f>
        <v>0</v>
      </c>
      <c r="H422" s="671">
        <f t="shared" si="427"/>
        <v>0</v>
      </c>
      <c r="I422" s="774">
        <f t="shared" si="6"/>
        <v>0</v>
      </c>
      <c r="J422" s="418"/>
      <c r="K422" s="640"/>
      <c r="L422" s="642"/>
      <c r="M422" s="640"/>
      <c r="N422" s="642"/>
      <c r="O422" s="640"/>
      <c r="P422" s="642"/>
      <c r="Q422" s="640"/>
      <c r="R422" s="642"/>
      <c r="S422" s="640"/>
      <c r="T422" s="642"/>
      <c r="U422" s="640"/>
      <c r="V422" s="642"/>
      <c r="W422" s="640"/>
      <c r="X422" s="642"/>
      <c r="Y422" s="640"/>
      <c r="Z422" s="642"/>
      <c r="AA422" s="640"/>
      <c r="AB422" s="642"/>
      <c r="AC422" s="640"/>
      <c r="AD422" s="642"/>
      <c r="AE422" s="640"/>
      <c r="AF422" s="642"/>
      <c r="AG422" s="640"/>
      <c r="AH422" s="642"/>
      <c r="AI422" s="640"/>
      <c r="AJ422" s="642"/>
      <c r="AK422" s="640"/>
      <c r="AL422" s="642"/>
      <c r="AM422" s="640"/>
      <c r="AN422" s="642"/>
      <c r="AO422" s="640"/>
      <c r="AP422" s="642"/>
      <c r="AQ422" s="640"/>
      <c r="AR422" s="642"/>
      <c r="AS422" s="640"/>
      <c r="AT422" s="642"/>
      <c r="AU422" s="640"/>
      <c r="AV422" s="642"/>
      <c r="AW422" s="640"/>
      <c r="AX422" s="642"/>
      <c r="AY422" s="640"/>
      <c r="AZ422" s="642"/>
      <c r="BA422" s="640"/>
      <c r="BB422" s="642"/>
      <c r="BC422" s="640"/>
      <c r="BD422" s="642"/>
      <c r="BE422" s="640"/>
      <c r="BF422" s="642"/>
      <c r="BG422" s="640"/>
      <c r="BH422" s="642"/>
      <c r="BI422" s="640"/>
      <c r="BJ422" s="642"/>
      <c r="BK422" s="640"/>
      <c r="BL422" s="642"/>
      <c r="BM422" s="640"/>
      <c r="BN422" s="642"/>
      <c r="BO422" s="640"/>
      <c r="BP422" s="642"/>
      <c r="BQ422" s="640"/>
      <c r="BR422" s="642"/>
      <c r="BS422" s="640"/>
      <c r="BT422" s="642"/>
      <c r="BU422" s="643">
        <f t="shared" si="7"/>
        <v>0</v>
      </c>
      <c r="BV422" s="644">
        <f t="shared" si="8"/>
        <v>0</v>
      </c>
      <c r="BW422" s="776">
        <f t="shared" si="9"/>
        <v>0</v>
      </c>
      <c r="BX422" s="644">
        <f t="shared" si="10"/>
        <v>0</v>
      </c>
      <c r="BY422" s="645"/>
      <c r="BZ422" s="338"/>
      <c r="CA422" s="338"/>
      <c r="CB422" s="338"/>
      <c r="CC422" s="338"/>
      <c r="CD422" s="338"/>
      <c r="CE422" s="338"/>
    </row>
    <row r="423" ht="15.75" customHeight="1">
      <c r="A423" s="821">
        <v>428.0</v>
      </c>
      <c r="B423" s="777"/>
      <c r="C423" s="501"/>
      <c r="D423" s="501"/>
      <c r="E423" s="501"/>
      <c r="F423" s="737"/>
      <c r="G423" s="773">
        <f t="shared" ref="G423:H423" si="428">K423+M423+O423+Q423+S423+U423+W423+Y423+AA423+AC423+AE423+AG423+AI423+AK423+AM423+AO423+AQ423+AS423+AU423+AW423+AY423+BA423+BC423+BE423+BG423+BI423+BK423+BM423+BO423+BQ423+BS423</f>
        <v>0</v>
      </c>
      <c r="H423" s="671">
        <f t="shared" si="428"/>
        <v>0</v>
      </c>
      <c r="I423" s="774">
        <f t="shared" si="6"/>
        <v>0</v>
      </c>
      <c r="J423" s="418"/>
      <c r="K423" s="640"/>
      <c r="L423" s="642"/>
      <c r="M423" s="640"/>
      <c r="N423" s="642"/>
      <c r="O423" s="640"/>
      <c r="P423" s="642"/>
      <c r="Q423" s="640"/>
      <c r="R423" s="642"/>
      <c r="S423" s="640"/>
      <c r="T423" s="642"/>
      <c r="U423" s="640"/>
      <c r="V423" s="642"/>
      <c r="W423" s="640"/>
      <c r="X423" s="642"/>
      <c r="Y423" s="640"/>
      <c r="Z423" s="642"/>
      <c r="AA423" s="640"/>
      <c r="AB423" s="642"/>
      <c r="AC423" s="640"/>
      <c r="AD423" s="642"/>
      <c r="AE423" s="640"/>
      <c r="AF423" s="642"/>
      <c r="AG423" s="640"/>
      <c r="AH423" s="642"/>
      <c r="AI423" s="640"/>
      <c r="AJ423" s="642"/>
      <c r="AK423" s="640"/>
      <c r="AL423" s="642"/>
      <c r="AM423" s="640"/>
      <c r="AN423" s="642"/>
      <c r="AO423" s="640"/>
      <c r="AP423" s="642"/>
      <c r="AQ423" s="640"/>
      <c r="AR423" s="642"/>
      <c r="AS423" s="640"/>
      <c r="AT423" s="642"/>
      <c r="AU423" s="640"/>
      <c r="AV423" s="642"/>
      <c r="AW423" s="640"/>
      <c r="AX423" s="642"/>
      <c r="AY423" s="640"/>
      <c r="AZ423" s="642"/>
      <c r="BA423" s="640"/>
      <c r="BB423" s="642"/>
      <c r="BC423" s="640"/>
      <c r="BD423" s="642"/>
      <c r="BE423" s="640"/>
      <c r="BF423" s="642"/>
      <c r="BG423" s="640"/>
      <c r="BH423" s="642"/>
      <c r="BI423" s="640"/>
      <c r="BJ423" s="642"/>
      <c r="BK423" s="640"/>
      <c r="BL423" s="642"/>
      <c r="BM423" s="640"/>
      <c r="BN423" s="642"/>
      <c r="BO423" s="640"/>
      <c r="BP423" s="642"/>
      <c r="BQ423" s="640"/>
      <c r="BR423" s="642"/>
      <c r="BS423" s="640"/>
      <c r="BT423" s="642"/>
      <c r="BU423" s="643">
        <f t="shared" si="7"/>
        <v>0</v>
      </c>
      <c r="BV423" s="644">
        <f t="shared" si="8"/>
        <v>0</v>
      </c>
      <c r="BW423" s="776">
        <f t="shared" si="9"/>
        <v>0</v>
      </c>
      <c r="BX423" s="644">
        <f t="shared" si="10"/>
        <v>0</v>
      </c>
      <c r="BY423" s="645"/>
      <c r="BZ423" s="338"/>
      <c r="CA423" s="338"/>
      <c r="CB423" s="338"/>
      <c r="CC423" s="338"/>
      <c r="CD423" s="338"/>
      <c r="CE423" s="338"/>
    </row>
    <row r="424" ht="15.75" customHeight="1">
      <c r="A424" s="821">
        <v>429.0</v>
      </c>
      <c r="B424" s="777"/>
      <c r="C424" s="501"/>
      <c r="D424" s="501"/>
      <c r="E424" s="501"/>
      <c r="F424" s="737"/>
      <c r="G424" s="773">
        <f t="shared" ref="G424:H424" si="429">K424+M424+O424+Q424+S424+U424+W424+Y424+AA424+AC424+AE424+AG424+AI424+AK424+AM424+AO424+AQ424+AS424+AU424+AW424+AY424+BA424+BC424+BE424+BG424+BI424+BK424+BM424+BO424+BQ424+BS424</f>
        <v>0</v>
      </c>
      <c r="H424" s="671">
        <f t="shared" si="429"/>
        <v>0</v>
      </c>
      <c r="I424" s="774">
        <f t="shared" si="6"/>
        <v>0</v>
      </c>
      <c r="J424" s="418"/>
      <c r="K424" s="640"/>
      <c r="L424" s="642"/>
      <c r="M424" s="640"/>
      <c r="N424" s="642"/>
      <c r="O424" s="640"/>
      <c r="P424" s="642"/>
      <c r="Q424" s="640"/>
      <c r="R424" s="642"/>
      <c r="S424" s="640"/>
      <c r="T424" s="642"/>
      <c r="U424" s="640"/>
      <c r="V424" s="642"/>
      <c r="W424" s="640"/>
      <c r="X424" s="642"/>
      <c r="Y424" s="640"/>
      <c r="Z424" s="642"/>
      <c r="AA424" s="640"/>
      <c r="AB424" s="642"/>
      <c r="AC424" s="640"/>
      <c r="AD424" s="642"/>
      <c r="AE424" s="640"/>
      <c r="AF424" s="642"/>
      <c r="AG424" s="640"/>
      <c r="AH424" s="642"/>
      <c r="AI424" s="640"/>
      <c r="AJ424" s="642"/>
      <c r="AK424" s="640"/>
      <c r="AL424" s="642"/>
      <c r="AM424" s="640"/>
      <c r="AN424" s="642"/>
      <c r="AO424" s="640"/>
      <c r="AP424" s="642"/>
      <c r="AQ424" s="640"/>
      <c r="AR424" s="642"/>
      <c r="AS424" s="640"/>
      <c r="AT424" s="642"/>
      <c r="AU424" s="640"/>
      <c r="AV424" s="642"/>
      <c r="AW424" s="640"/>
      <c r="AX424" s="642"/>
      <c r="AY424" s="640"/>
      <c r="AZ424" s="642"/>
      <c r="BA424" s="640"/>
      <c r="BB424" s="642"/>
      <c r="BC424" s="640"/>
      <c r="BD424" s="642"/>
      <c r="BE424" s="640"/>
      <c r="BF424" s="642"/>
      <c r="BG424" s="640"/>
      <c r="BH424" s="642"/>
      <c r="BI424" s="640"/>
      <c r="BJ424" s="642"/>
      <c r="BK424" s="640"/>
      <c r="BL424" s="642"/>
      <c r="BM424" s="640"/>
      <c r="BN424" s="642"/>
      <c r="BO424" s="640"/>
      <c r="BP424" s="642"/>
      <c r="BQ424" s="640"/>
      <c r="BR424" s="642"/>
      <c r="BS424" s="640"/>
      <c r="BT424" s="642"/>
      <c r="BU424" s="643">
        <f t="shared" si="7"/>
        <v>0</v>
      </c>
      <c r="BV424" s="644">
        <f t="shared" si="8"/>
        <v>0</v>
      </c>
      <c r="BW424" s="776">
        <f t="shared" si="9"/>
        <v>0</v>
      </c>
      <c r="BX424" s="644">
        <f t="shared" si="10"/>
        <v>0</v>
      </c>
      <c r="BY424" s="645"/>
      <c r="BZ424" s="338"/>
      <c r="CA424" s="338"/>
      <c r="CB424" s="338"/>
      <c r="CC424" s="338"/>
      <c r="CD424" s="338"/>
      <c r="CE424" s="338"/>
    </row>
    <row r="425" ht="15.75" customHeight="1">
      <c r="A425" s="821">
        <v>430.0</v>
      </c>
      <c r="B425" s="777"/>
      <c r="C425" s="501"/>
      <c r="D425" s="501"/>
      <c r="E425" s="501"/>
      <c r="F425" s="737"/>
      <c r="G425" s="773">
        <f t="shared" ref="G425:H425" si="430">K425+M425+O425+Q425+S425+U425+W425+Y425+AA425+AC425+AE425+AG425+AI425+AK425+AM425+AO425+AQ425+AS425+AU425+AW425+AY425+BA425+BC425+BE425+BG425+BI425+BK425+BM425+BO425+BQ425+BS425</f>
        <v>0</v>
      </c>
      <c r="H425" s="671">
        <f t="shared" si="430"/>
        <v>0</v>
      </c>
      <c r="I425" s="774">
        <f t="shared" si="6"/>
        <v>0</v>
      </c>
      <c r="J425" s="418"/>
      <c r="K425" s="640"/>
      <c r="L425" s="642"/>
      <c r="M425" s="640"/>
      <c r="N425" s="642"/>
      <c r="O425" s="640"/>
      <c r="P425" s="642"/>
      <c r="Q425" s="640"/>
      <c r="R425" s="642"/>
      <c r="S425" s="640"/>
      <c r="T425" s="642"/>
      <c r="U425" s="640"/>
      <c r="V425" s="642"/>
      <c r="W425" s="640"/>
      <c r="X425" s="642"/>
      <c r="Y425" s="640"/>
      <c r="Z425" s="642"/>
      <c r="AA425" s="640"/>
      <c r="AB425" s="642"/>
      <c r="AC425" s="640"/>
      <c r="AD425" s="642"/>
      <c r="AE425" s="640"/>
      <c r="AF425" s="642"/>
      <c r="AG425" s="640"/>
      <c r="AH425" s="642"/>
      <c r="AI425" s="640"/>
      <c r="AJ425" s="642"/>
      <c r="AK425" s="640"/>
      <c r="AL425" s="642"/>
      <c r="AM425" s="640"/>
      <c r="AN425" s="642"/>
      <c r="AO425" s="640"/>
      <c r="AP425" s="642"/>
      <c r="AQ425" s="640"/>
      <c r="AR425" s="642"/>
      <c r="AS425" s="640"/>
      <c r="AT425" s="642"/>
      <c r="AU425" s="640"/>
      <c r="AV425" s="642"/>
      <c r="AW425" s="640"/>
      <c r="AX425" s="642"/>
      <c r="AY425" s="640"/>
      <c r="AZ425" s="642"/>
      <c r="BA425" s="640"/>
      <c r="BB425" s="642"/>
      <c r="BC425" s="640"/>
      <c r="BD425" s="642"/>
      <c r="BE425" s="640"/>
      <c r="BF425" s="642"/>
      <c r="BG425" s="640"/>
      <c r="BH425" s="642"/>
      <c r="BI425" s="640"/>
      <c r="BJ425" s="642"/>
      <c r="BK425" s="640"/>
      <c r="BL425" s="642"/>
      <c r="BM425" s="640"/>
      <c r="BN425" s="642"/>
      <c r="BO425" s="640"/>
      <c r="BP425" s="642"/>
      <c r="BQ425" s="640"/>
      <c r="BR425" s="642"/>
      <c r="BS425" s="640"/>
      <c r="BT425" s="642"/>
      <c r="BU425" s="643">
        <f t="shared" si="7"/>
        <v>0</v>
      </c>
      <c r="BV425" s="644">
        <f t="shared" si="8"/>
        <v>0</v>
      </c>
      <c r="BW425" s="776">
        <f t="shared" si="9"/>
        <v>0</v>
      </c>
      <c r="BX425" s="644">
        <f t="shared" si="10"/>
        <v>0</v>
      </c>
      <c r="BY425" s="645"/>
      <c r="BZ425" s="338"/>
      <c r="CA425" s="338"/>
      <c r="CB425" s="338"/>
      <c r="CC425" s="338"/>
      <c r="CD425" s="338"/>
      <c r="CE425" s="338"/>
    </row>
    <row r="426" ht="15.75" customHeight="1">
      <c r="A426" s="821">
        <v>431.0</v>
      </c>
      <c r="B426" s="777"/>
      <c r="C426" s="501"/>
      <c r="D426" s="501"/>
      <c r="E426" s="501"/>
      <c r="F426" s="737"/>
      <c r="G426" s="773">
        <f t="shared" ref="G426:H426" si="431">K426+M426+O426+Q426+S426+U426+W426+Y426+AA426+AC426+AE426+AG426+AI426+AK426+AM426+AO426+AQ426+AS426+AU426+AW426+AY426+BA426+BC426+BE426+BG426+BI426+BK426+BM426+BO426+BQ426+BS426</f>
        <v>0</v>
      </c>
      <c r="H426" s="671">
        <f t="shared" si="431"/>
        <v>0</v>
      </c>
      <c r="I426" s="774">
        <f t="shared" si="6"/>
        <v>0</v>
      </c>
      <c r="J426" s="418"/>
      <c r="K426" s="640"/>
      <c r="L426" s="642"/>
      <c r="M426" s="640"/>
      <c r="N426" s="642"/>
      <c r="O426" s="640"/>
      <c r="P426" s="642"/>
      <c r="Q426" s="640"/>
      <c r="R426" s="642"/>
      <c r="S426" s="640"/>
      <c r="T426" s="642"/>
      <c r="U426" s="640"/>
      <c r="V426" s="642"/>
      <c r="W426" s="640"/>
      <c r="X426" s="642"/>
      <c r="Y426" s="640"/>
      <c r="Z426" s="642"/>
      <c r="AA426" s="640"/>
      <c r="AB426" s="642"/>
      <c r="AC426" s="640"/>
      <c r="AD426" s="642"/>
      <c r="AE426" s="640"/>
      <c r="AF426" s="642"/>
      <c r="AG426" s="640"/>
      <c r="AH426" s="642"/>
      <c r="AI426" s="640"/>
      <c r="AJ426" s="642"/>
      <c r="AK426" s="640"/>
      <c r="AL426" s="642"/>
      <c r="AM426" s="640"/>
      <c r="AN426" s="642"/>
      <c r="AO426" s="640"/>
      <c r="AP426" s="642"/>
      <c r="AQ426" s="640"/>
      <c r="AR426" s="642"/>
      <c r="AS426" s="640"/>
      <c r="AT426" s="642"/>
      <c r="AU426" s="640"/>
      <c r="AV426" s="642"/>
      <c r="AW426" s="640"/>
      <c r="AX426" s="642"/>
      <c r="AY426" s="640"/>
      <c r="AZ426" s="642"/>
      <c r="BA426" s="640"/>
      <c r="BB426" s="642"/>
      <c r="BC426" s="640"/>
      <c r="BD426" s="642"/>
      <c r="BE426" s="640"/>
      <c r="BF426" s="642"/>
      <c r="BG426" s="640"/>
      <c r="BH426" s="642"/>
      <c r="BI426" s="640"/>
      <c r="BJ426" s="642"/>
      <c r="BK426" s="640"/>
      <c r="BL426" s="642"/>
      <c r="BM426" s="640"/>
      <c r="BN426" s="642"/>
      <c r="BO426" s="640"/>
      <c r="BP426" s="642"/>
      <c r="BQ426" s="640"/>
      <c r="BR426" s="642"/>
      <c r="BS426" s="640"/>
      <c r="BT426" s="642"/>
      <c r="BU426" s="643">
        <f t="shared" si="7"/>
        <v>0</v>
      </c>
      <c r="BV426" s="644">
        <f t="shared" si="8"/>
        <v>0</v>
      </c>
      <c r="BW426" s="776">
        <f t="shared" si="9"/>
        <v>0</v>
      </c>
      <c r="BX426" s="644">
        <f t="shared" si="10"/>
        <v>0</v>
      </c>
      <c r="BY426" s="645"/>
      <c r="BZ426" s="338"/>
      <c r="CA426" s="338"/>
      <c r="CB426" s="338"/>
      <c r="CC426" s="338"/>
      <c r="CD426" s="338"/>
      <c r="CE426" s="338"/>
    </row>
    <row r="427" ht="15.75" customHeight="1">
      <c r="A427" s="821">
        <v>432.0</v>
      </c>
      <c r="B427" s="777"/>
      <c r="C427" s="501"/>
      <c r="D427" s="501"/>
      <c r="E427" s="501"/>
      <c r="F427" s="737"/>
      <c r="G427" s="773">
        <f t="shared" ref="G427:H427" si="432">K427+M427+O427+Q427+S427+U427+W427+Y427+AA427+AC427+AE427+AG427+AI427+AK427+AM427+AO427+AQ427+AS427+AU427+AW427+AY427+BA427+BC427+BE427+BG427+BI427+BK427+BM427+BO427+BQ427+BS427</f>
        <v>0</v>
      </c>
      <c r="H427" s="671">
        <f t="shared" si="432"/>
        <v>0</v>
      </c>
      <c r="I427" s="774">
        <f t="shared" si="6"/>
        <v>0</v>
      </c>
      <c r="J427" s="418"/>
      <c r="K427" s="640"/>
      <c r="L427" s="642"/>
      <c r="M427" s="640"/>
      <c r="N427" s="642"/>
      <c r="O427" s="640"/>
      <c r="P427" s="642"/>
      <c r="Q427" s="640"/>
      <c r="R427" s="642"/>
      <c r="S427" s="640"/>
      <c r="T427" s="642"/>
      <c r="U427" s="640"/>
      <c r="V427" s="642"/>
      <c r="W427" s="640"/>
      <c r="X427" s="642"/>
      <c r="Y427" s="640"/>
      <c r="Z427" s="642"/>
      <c r="AA427" s="640"/>
      <c r="AB427" s="642"/>
      <c r="AC427" s="640"/>
      <c r="AD427" s="642"/>
      <c r="AE427" s="640"/>
      <c r="AF427" s="642"/>
      <c r="AG427" s="640"/>
      <c r="AH427" s="642"/>
      <c r="AI427" s="640"/>
      <c r="AJ427" s="642"/>
      <c r="AK427" s="640"/>
      <c r="AL427" s="642"/>
      <c r="AM427" s="640"/>
      <c r="AN427" s="642"/>
      <c r="AO427" s="640"/>
      <c r="AP427" s="642"/>
      <c r="AQ427" s="640"/>
      <c r="AR427" s="642"/>
      <c r="AS427" s="640"/>
      <c r="AT427" s="642"/>
      <c r="AU427" s="640"/>
      <c r="AV427" s="642"/>
      <c r="AW427" s="640"/>
      <c r="AX427" s="642"/>
      <c r="AY427" s="640"/>
      <c r="AZ427" s="642"/>
      <c r="BA427" s="640"/>
      <c r="BB427" s="642"/>
      <c r="BC427" s="640"/>
      <c r="BD427" s="642"/>
      <c r="BE427" s="640"/>
      <c r="BF427" s="642"/>
      <c r="BG427" s="640"/>
      <c r="BH427" s="642"/>
      <c r="BI427" s="640"/>
      <c r="BJ427" s="642"/>
      <c r="BK427" s="640"/>
      <c r="BL427" s="642"/>
      <c r="BM427" s="640"/>
      <c r="BN427" s="642"/>
      <c r="BO427" s="640"/>
      <c r="BP427" s="642"/>
      <c r="BQ427" s="640"/>
      <c r="BR427" s="642"/>
      <c r="BS427" s="640"/>
      <c r="BT427" s="642"/>
      <c r="BU427" s="643">
        <f t="shared" si="7"/>
        <v>0</v>
      </c>
      <c r="BV427" s="644">
        <f t="shared" si="8"/>
        <v>0</v>
      </c>
      <c r="BW427" s="776">
        <f t="shared" si="9"/>
        <v>0</v>
      </c>
      <c r="BX427" s="644">
        <f t="shared" si="10"/>
        <v>0</v>
      </c>
      <c r="BY427" s="645"/>
      <c r="BZ427" s="338"/>
      <c r="CA427" s="338"/>
      <c r="CB427" s="338"/>
      <c r="CC427" s="338"/>
      <c r="CD427" s="338"/>
      <c r="CE427" s="338"/>
    </row>
    <row r="428" ht="15.75" customHeight="1">
      <c r="A428" s="821">
        <v>433.0</v>
      </c>
      <c r="B428" s="777"/>
      <c r="C428" s="501"/>
      <c r="D428" s="501"/>
      <c r="E428" s="501"/>
      <c r="F428" s="737"/>
      <c r="G428" s="773">
        <f t="shared" ref="G428:H428" si="433">K428+M428+O428+Q428+S428+U428+W428+Y428+AA428+AC428+AE428+AG428+AI428+AK428+AM428+AO428+AQ428+AS428+AU428+AW428+AY428+BA428+BC428+BE428+BG428+BI428+BK428+BM428+BO428+BQ428+BS428</f>
        <v>0</v>
      </c>
      <c r="H428" s="671">
        <f t="shared" si="433"/>
        <v>0</v>
      </c>
      <c r="I428" s="774">
        <f t="shared" si="6"/>
        <v>0</v>
      </c>
      <c r="J428" s="418"/>
      <c r="K428" s="640"/>
      <c r="L428" s="642"/>
      <c r="M428" s="640"/>
      <c r="N428" s="642"/>
      <c r="O428" s="640"/>
      <c r="P428" s="642"/>
      <c r="Q428" s="640"/>
      <c r="R428" s="642"/>
      <c r="S428" s="640"/>
      <c r="T428" s="642"/>
      <c r="U428" s="640"/>
      <c r="V428" s="642"/>
      <c r="W428" s="640"/>
      <c r="X428" s="642"/>
      <c r="Y428" s="640"/>
      <c r="Z428" s="642"/>
      <c r="AA428" s="640"/>
      <c r="AB428" s="642"/>
      <c r="AC428" s="640"/>
      <c r="AD428" s="642"/>
      <c r="AE428" s="640"/>
      <c r="AF428" s="642"/>
      <c r="AG428" s="640"/>
      <c r="AH428" s="642"/>
      <c r="AI428" s="640"/>
      <c r="AJ428" s="642"/>
      <c r="AK428" s="640"/>
      <c r="AL428" s="642"/>
      <c r="AM428" s="640"/>
      <c r="AN428" s="642"/>
      <c r="AO428" s="640"/>
      <c r="AP428" s="642"/>
      <c r="AQ428" s="640"/>
      <c r="AR428" s="642"/>
      <c r="AS428" s="640"/>
      <c r="AT428" s="642"/>
      <c r="AU428" s="640"/>
      <c r="AV428" s="642"/>
      <c r="AW428" s="640"/>
      <c r="AX428" s="642"/>
      <c r="AY428" s="640"/>
      <c r="AZ428" s="642"/>
      <c r="BA428" s="640"/>
      <c r="BB428" s="642"/>
      <c r="BC428" s="640"/>
      <c r="BD428" s="642"/>
      <c r="BE428" s="640"/>
      <c r="BF428" s="642"/>
      <c r="BG428" s="640"/>
      <c r="BH428" s="642"/>
      <c r="BI428" s="640"/>
      <c r="BJ428" s="642"/>
      <c r="BK428" s="640"/>
      <c r="BL428" s="642"/>
      <c r="BM428" s="640"/>
      <c r="BN428" s="642"/>
      <c r="BO428" s="640"/>
      <c r="BP428" s="642"/>
      <c r="BQ428" s="640"/>
      <c r="BR428" s="642"/>
      <c r="BS428" s="640"/>
      <c r="BT428" s="642"/>
      <c r="BU428" s="643">
        <f t="shared" si="7"/>
        <v>0</v>
      </c>
      <c r="BV428" s="644">
        <f t="shared" si="8"/>
        <v>0</v>
      </c>
      <c r="BW428" s="776">
        <f t="shared" si="9"/>
        <v>0</v>
      </c>
      <c r="BX428" s="644">
        <f t="shared" si="10"/>
        <v>0</v>
      </c>
      <c r="BY428" s="645"/>
      <c r="BZ428" s="338"/>
      <c r="CA428" s="338"/>
      <c r="CB428" s="338"/>
      <c r="CC428" s="338"/>
      <c r="CD428" s="338"/>
      <c r="CE428" s="338"/>
    </row>
    <row r="429" ht="15.75" customHeight="1">
      <c r="A429" s="821">
        <v>434.0</v>
      </c>
      <c r="B429" s="777"/>
      <c r="C429" s="501"/>
      <c r="D429" s="501"/>
      <c r="E429" s="501"/>
      <c r="F429" s="737"/>
      <c r="G429" s="773">
        <f t="shared" ref="G429:H429" si="434">K429+M429+O429+Q429+S429+U429+W429+Y429+AA429+AC429+AE429+AG429+AI429+AK429+AM429+AO429+AQ429+AS429+AU429+AW429+AY429+BA429+BC429+BE429+BG429+BI429+BK429+BM429+BO429+BQ429+BS429</f>
        <v>0</v>
      </c>
      <c r="H429" s="671">
        <f t="shared" si="434"/>
        <v>0</v>
      </c>
      <c r="I429" s="774">
        <f t="shared" si="6"/>
        <v>0</v>
      </c>
      <c r="J429" s="418"/>
      <c r="K429" s="640"/>
      <c r="L429" s="642"/>
      <c r="M429" s="640"/>
      <c r="N429" s="642"/>
      <c r="O429" s="640"/>
      <c r="P429" s="642"/>
      <c r="Q429" s="640"/>
      <c r="R429" s="642"/>
      <c r="S429" s="640"/>
      <c r="T429" s="642"/>
      <c r="U429" s="640"/>
      <c r="V429" s="642"/>
      <c r="W429" s="640"/>
      <c r="X429" s="642"/>
      <c r="Y429" s="640"/>
      <c r="Z429" s="642"/>
      <c r="AA429" s="640"/>
      <c r="AB429" s="642"/>
      <c r="AC429" s="640"/>
      <c r="AD429" s="642"/>
      <c r="AE429" s="640"/>
      <c r="AF429" s="642"/>
      <c r="AG429" s="640"/>
      <c r="AH429" s="642"/>
      <c r="AI429" s="640"/>
      <c r="AJ429" s="642"/>
      <c r="AK429" s="640"/>
      <c r="AL429" s="642"/>
      <c r="AM429" s="640"/>
      <c r="AN429" s="642"/>
      <c r="AO429" s="640"/>
      <c r="AP429" s="642"/>
      <c r="AQ429" s="640"/>
      <c r="AR429" s="642"/>
      <c r="AS429" s="640"/>
      <c r="AT429" s="642"/>
      <c r="AU429" s="640"/>
      <c r="AV429" s="642"/>
      <c r="AW429" s="640"/>
      <c r="AX429" s="642"/>
      <c r="AY429" s="640"/>
      <c r="AZ429" s="642"/>
      <c r="BA429" s="640"/>
      <c r="BB429" s="642"/>
      <c r="BC429" s="640"/>
      <c r="BD429" s="642"/>
      <c r="BE429" s="640"/>
      <c r="BF429" s="642"/>
      <c r="BG429" s="640"/>
      <c r="BH429" s="642"/>
      <c r="BI429" s="640"/>
      <c r="BJ429" s="642"/>
      <c r="BK429" s="640"/>
      <c r="BL429" s="642"/>
      <c r="BM429" s="640"/>
      <c r="BN429" s="642"/>
      <c r="BO429" s="640"/>
      <c r="BP429" s="642"/>
      <c r="BQ429" s="640"/>
      <c r="BR429" s="642"/>
      <c r="BS429" s="640"/>
      <c r="BT429" s="642"/>
      <c r="BU429" s="643">
        <f t="shared" si="7"/>
        <v>0</v>
      </c>
      <c r="BV429" s="644">
        <f t="shared" si="8"/>
        <v>0</v>
      </c>
      <c r="BW429" s="776">
        <f t="shared" si="9"/>
        <v>0</v>
      </c>
      <c r="BX429" s="644">
        <f t="shared" si="10"/>
        <v>0</v>
      </c>
      <c r="BY429" s="645"/>
      <c r="BZ429" s="338"/>
      <c r="CA429" s="338"/>
      <c r="CB429" s="338"/>
      <c r="CC429" s="338"/>
      <c r="CD429" s="338"/>
      <c r="CE429" s="338"/>
    </row>
    <row r="430" ht="15.75" customHeight="1">
      <c r="A430" s="821">
        <v>435.0</v>
      </c>
      <c r="B430" s="777"/>
      <c r="C430" s="501"/>
      <c r="D430" s="501"/>
      <c r="E430" s="501"/>
      <c r="F430" s="737"/>
      <c r="G430" s="773">
        <f t="shared" ref="G430:H430" si="435">K430+M430+O430+Q430+S430+U430+W430+Y430+AA430+AC430+AE430+AG430+AI430+AK430+AM430+AO430+AQ430+AS430+AU430+AW430+AY430+BA430+BC430+BE430+BG430+BI430+BK430+BM430+BO430+BQ430+BS430</f>
        <v>0</v>
      </c>
      <c r="H430" s="671">
        <f t="shared" si="435"/>
        <v>0</v>
      </c>
      <c r="I430" s="774">
        <f t="shared" si="6"/>
        <v>0</v>
      </c>
      <c r="J430" s="418"/>
      <c r="K430" s="640"/>
      <c r="L430" s="642"/>
      <c r="M430" s="640"/>
      <c r="N430" s="642"/>
      <c r="O430" s="640"/>
      <c r="P430" s="642"/>
      <c r="Q430" s="640"/>
      <c r="R430" s="642"/>
      <c r="S430" s="640"/>
      <c r="T430" s="642"/>
      <c r="U430" s="640"/>
      <c r="V430" s="642"/>
      <c r="W430" s="640"/>
      <c r="X430" s="642"/>
      <c r="Y430" s="640"/>
      <c r="Z430" s="642"/>
      <c r="AA430" s="640"/>
      <c r="AB430" s="642"/>
      <c r="AC430" s="640"/>
      <c r="AD430" s="642"/>
      <c r="AE430" s="640"/>
      <c r="AF430" s="642"/>
      <c r="AG430" s="640"/>
      <c r="AH430" s="642"/>
      <c r="AI430" s="640"/>
      <c r="AJ430" s="642"/>
      <c r="AK430" s="640"/>
      <c r="AL430" s="642"/>
      <c r="AM430" s="640"/>
      <c r="AN430" s="642"/>
      <c r="AO430" s="640"/>
      <c r="AP430" s="642"/>
      <c r="AQ430" s="640"/>
      <c r="AR430" s="642"/>
      <c r="AS430" s="640"/>
      <c r="AT430" s="642"/>
      <c r="AU430" s="640"/>
      <c r="AV430" s="642"/>
      <c r="AW430" s="640"/>
      <c r="AX430" s="642"/>
      <c r="AY430" s="640"/>
      <c r="AZ430" s="642"/>
      <c r="BA430" s="640"/>
      <c r="BB430" s="642"/>
      <c r="BC430" s="640"/>
      <c r="BD430" s="642"/>
      <c r="BE430" s="640"/>
      <c r="BF430" s="642"/>
      <c r="BG430" s="640"/>
      <c r="BH430" s="642"/>
      <c r="BI430" s="640"/>
      <c r="BJ430" s="642"/>
      <c r="BK430" s="640"/>
      <c r="BL430" s="642"/>
      <c r="BM430" s="640"/>
      <c r="BN430" s="642"/>
      <c r="BO430" s="640"/>
      <c r="BP430" s="642"/>
      <c r="BQ430" s="640"/>
      <c r="BR430" s="642"/>
      <c r="BS430" s="640"/>
      <c r="BT430" s="642"/>
      <c r="BU430" s="643">
        <f t="shared" si="7"/>
        <v>0</v>
      </c>
      <c r="BV430" s="644">
        <f t="shared" si="8"/>
        <v>0</v>
      </c>
      <c r="BW430" s="776">
        <f t="shared" si="9"/>
        <v>0</v>
      </c>
      <c r="BX430" s="644">
        <f t="shared" si="10"/>
        <v>0</v>
      </c>
      <c r="BY430" s="645"/>
      <c r="BZ430" s="338"/>
      <c r="CA430" s="338"/>
      <c r="CB430" s="338"/>
      <c r="CC430" s="338"/>
      <c r="CD430" s="338"/>
      <c r="CE430" s="338"/>
    </row>
    <row r="431" ht="15.75" customHeight="1">
      <c r="A431" s="821">
        <v>436.0</v>
      </c>
      <c r="B431" s="777"/>
      <c r="C431" s="501"/>
      <c r="D431" s="501"/>
      <c r="E431" s="501"/>
      <c r="F431" s="737"/>
      <c r="G431" s="773">
        <f t="shared" ref="G431:H431" si="436">K431+M431+O431+Q431+S431+U431+W431+Y431+AA431+AC431+AE431+AG431+AI431+AK431+AM431+AO431+AQ431+AS431+AU431+AW431+AY431+BA431+BC431+BE431+BG431+BI431+BK431+BM431+BO431+BQ431+BS431</f>
        <v>0</v>
      </c>
      <c r="H431" s="671">
        <f t="shared" si="436"/>
        <v>0</v>
      </c>
      <c r="I431" s="774">
        <f t="shared" si="6"/>
        <v>0</v>
      </c>
      <c r="J431" s="418"/>
      <c r="K431" s="640"/>
      <c r="L431" s="642"/>
      <c r="M431" s="640"/>
      <c r="N431" s="642"/>
      <c r="O431" s="640"/>
      <c r="P431" s="642"/>
      <c r="Q431" s="640"/>
      <c r="R431" s="642"/>
      <c r="S431" s="640"/>
      <c r="T431" s="642"/>
      <c r="U431" s="640"/>
      <c r="V431" s="642"/>
      <c r="W431" s="640"/>
      <c r="X431" s="642"/>
      <c r="Y431" s="640"/>
      <c r="Z431" s="642"/>
      <c r="AA431" s="640"/>
      <c r="AB431" s="642"/>
      <c r="AC431" s="640"/>
      <c r="AD431" s="642"/>
      <c r="AE431" s="640"/>
      <c r="AF431" s="642"/>
      <c r="AG431" s="640"/>
      <c r="AH431" s="642"/>
      <c r="AI431" s="640"/>
      <c r="AJ431" s="642"/>
      <c r="AK431" s="640"/>
      <c r="AL431" s="642"/>
      <c r="AM431" s="640"/>
      <c r="AN431" s="642"/>
      <c r="AO431" s="640"/>
      <c r="AP431" s="642"/>
      <c r="AQ431" s="640"/>
      <c r="AR431" s="642"/>
      <c r="AS431" s="640"/>
      <c r="AT431" s="642"/>
      <c r="AU431" s="640"/>
      <c r="AV431" s="642"/>
      <c r="AW431" s="640"/>
      <c r="AX431" s="642"/>
      <c r="AY431" s="640"/>
      <c r="AZ431" s="642"/>
      <c r="BA431" s="640"/>
      <c r="BB431" s="642"/>
      <c r="BC431" s="640"/>
      <c r="BD431" s="642"/>
      <c r="BE431" s="640"/>
      <c r="BF431" s="642"/>
      <c r="BG431" s="640"/>
      <c r="BH431" s="642"/>
      <c r="BI431" s="640"/>
      <c r="BJ431" s="642"/>
      <c r="BK431" s="640"/>
      <c r="BL431" s="642"/>
      <c r="BM431" s="640"/>
      <c r="BN431" s="642"/>
      <c r="BO431" s="640"/>
      <c r="BP431" s="642"/>
      <c r="BQ431" s="640"/>
      <c r="BR431" s="642"/>
      <c r="BS431" s="640"/>
      <c r="BT431" s="642"/>
      <c r="BU431" s="643">
        <f t="shared" si="7"/>
        <v>0</v>
      </c>
      <c r="BV431" s="644">
        <f t="shared" si="8"/>
        <v>0</v>
      </c>
      <c r="BW431" s="776">
        <f t="shared" si="9"/>
        <v>0</v>
      </c>
      <c r="BX431" s="644">
        <f t="shared" si="10"/>
        <v>0</v>
      </c>
      <c r="BY431" s="645"/>
      <c r="BZ431" s="338"/>
      <c r="CA431" s="338"/>
      <c r="CB431" s="338"/>
      <c r="CC431" s="338"/>
      <c r="CD431" s="338"/>
      <c r="CE431" s="338"/>
    </row>
    <row r="432" ht="15.75" customHeight="1">
      <c r="A432" s="821">
        <v>437.0</v>
      </c>
      <c r="B432" s="777"/>
      <c r="C432" s="501"/>
      <c r="D432" s="501"/>
      <c r="E432" s="501"/>
      <c r="F432" s="737"/>
      <c r="G432" s="773">
        <f t="shared" ref="G432:H432" si="437">K432+M432+O432+Q432+S432+U432+W432+Y432+AA432+AC432+AE432+AG432+AI432+AK432+AM432+AO432+AQ432+AS432+AU432+AW432+AY432+BA432+BC432+BE432+BG432+BI432+BK432+BM432+BO432+BQ432+BS432</f>
        <v>0</v>
      </c>
      <c r="H432" s="671">
        <f t="shared" si="437"/>
        <v>0</v>
      </c>
      <c r="I432" s="774">
        <f t="shared" si="6"/>
        <v>0</v>
      </c>
      <c r="J432" s="418"/>
      <c r="K432" s="640"/>
      <c r="L432" s="642"/>
      <c r="M432" s="640"/>
      <c r="N432" s="642"/>
      <c r="O432" s="640"/>
      <c r="P432" s="642"/>
      <c r="Q432" s="640"/>
      <c r="R432" s="642"/>
      <c r="S432" s="640"/>
      <c r="T432" s="642"/>
      <c r="U432" s="640"/>
      <c r="V432" s="642"/>
      <c r="W432" s="640"/>
      <c r="X432" s="642"/>
      <c r="Y432" s="640"/>
      <c r="Z432" s="642"/>
      <c r="AA432" s="640"/>
      <c r="AB432" s="642"/>
      <c r="AC432" s="640"/>
      <c r="AD432" s="642"/>
      <c r="AE432" s="640"/>
      <c r="AF432" s="642"/>
      <c r="AG432" s="640"/>
      <c r="AH432" s="642"/>
      <c r="AI432" s="640"/>
      <c r="AJ432" s="642"/>
      <c r="AK432" s="640"/>
      <c r="AL432" s="642"/>
      <c r="AM432" s="640"/>
      <c r="AN432" s="642"/>
      <c r="AO432" s="640"/>
      <c r="AP432" s="642"/>
      <c r="AQ432" s="640"/>
      <c r="AR432" s="642"/>
      <c r="AS432" s="640"/>
      <c r="AT432" s="642"/>
      <c r="AU432" s="640"/>
      <c r="AV432" s="642"/>
      <c r="AW432" s="640"/>
      <c r="AX432" s="642"/>
      <c r="AY432" s="640"/>
      <c r="AZ432" s="642"/>
      <c r="BA432" s="640"/>
      <c r="BB432" s="642"/>
      <c r="BC432" s="640"/>
      <c r="BD432" s="642"/>
      <c r="BE432" s="640"/>
      <c r="BF432" s="642"/>
      <c r="BG432" s="640"/>
      <c r="BH432" s="642"/>
      <c r="BI432" s="640"/>
      <c r="BJ432" s="642"/>
      <c r="BK432" s="640"/>
      <c r="BL432" s="642"/>
      <c r="BM432" s="640"/>
      <c r="BN432" s="642"/>
      <c r="BO432" s="640"/>
      <c r="BP432" s="642"/>
      <c r="BQ432" s="640"/>
      <c r="BR432" s="642"/>
      <c r="BS432" s="640"/>
      <c r="BT432" s="642"/>
      <c r="BU432" s="643">
        <f t="shared" si="7"/>
        <v>0</v>
      </c>
      <c r="BV432" s="644">
        <f t="shared" si="8"/>
        <v>0</v>
      </c>
      <c r="BW432" s="776">
        <f t="shared" si="9"/>
        <v>0</v>
      </c>
      <c r="BX432" s="644">
        <f t="shared" si="10"/>
        <v>0</v>
      </c>
      <c r="BY432" s="645"/>
      <c r="BZ432" s="338"/>
      <c r="CA432" s="338"/>
      <c r="CB432" s="338"/>
      <c r="CC432" s="338"/>
      <c r="CD432" s="338"/>
      <c r="CE432" s="338"/>
    </row>
    <row r="433" ht="15.75" customHeight="1">
      <c r="A433" s="821">
        <v>438.0</v>
      </c>
      <c r="B433" s="777"/>
      <c r="C433" s="501"/>
      <c r="D433" s="501"/>
      <c r="E433" s="501"/>
      <c r="F433" s="737"/>
      <c r="G433" s="773">
        <f t="shared" ref="G433:H433" si="438">K433+M433+O433+Q433+S433+U433+W433+Y433+AA433+AC433+AE433+AG433+AI433+AK433+AM433+AO433+AQ433+AS433+AU433+AW433+AY433+BA433+BC433+BE433+BG433+BI433+BK433+BM433+BO433+BQ433+BS433</f>
        <v>0</v>
      </c>
      <c r="H433" s="671">
        <f t="shared" si="438"/>
        <v>0</v>
      </c>
      <c r="I433" s="774">
        <f t="shared" si="6"/>
        <v>0</v>
      </c>
      <c r="J433" s="418"/>
      <c r="K433" s="640"/>
      <c r="L433" s="642"/>
      <c r="M433" s="640"/>
      <c r="N433" s="642"/>
      <c r="O433" s="640"/>
      <c r="P433" s="642"/>
      <c r="Q433" s="640"/>
      <c r="R433" s="642"/>
      <c r="S433" s="640"/>
      <c r="T433" s="642"/>
      <c r="U433" s="640"/>
      <c r="V433" s="642"/>
      <c r="W433" s="640"/>
      <c r="X433" s="642"/>
      <c r="Y433" s="640"/>
      <c r="Z433" s="642"/>
      <c r="AA433" s="640"/>
      <c r="AB433" s="642"/>
      <c r="AC433" s="640"/>
      <c r="AD433" s="642"/>
      <c r="AE433" s="640"/>
      <c r="AF433" s="642"/>
      <c r="AG433" s="640"/>
      <c r="AH433" s="642"/>
      <c r="AI433" s="640"/>
      <c r="AJ433" s="642"/>
      <c r="AK433" s="640"/>
      <c r="AL433" s="642"/>
      <c r="AM433" s="640"/>
      <c r="AN433" s="642"/>
      <c r="AO433" s="640"/>
      <c r="AP433" s="642"/>
      <c r="AQ433" s="640"/>
      <c r="AR433" s="642"/>
      <c r="AS433" s="640"/>
      <c r="AT433" s="642"/>
      <c r="AU433" s="640"/>
      <c r="AV433" s="642"/>
      <c r="AW433" s="640"/>
      <c r="AX433" s="642"/>
      <c r="AY433" s="640"/>
      <c r="AZ433" s="642"/>
      <c r="BA433" s="640"/>
      <c r="BB433" s="642"/>
      <c r="BC433" s="640"/>
      <c r="BD433" s="642"/>
      <c r="BE433" s="640"/>
      <c r="BF433" s="642"/>
      <c r="BG433" s="640"/>
      <c r="BH433" s="642"/>
      <c r="BI433" s="640"/>
      <c r="BJ433" s="642"/>
      <c r="BK433" s="640"/>
      <c r="BL433" s="642"/>
      <c r="BM433" s="640"/>
      <c r="BN433" s="642"/>
      <c r="BO433" s="640"/>
      <c r="BP433" s="642"/>
      <c r="BQ433" s="640"/>
      <c r="BR433" s="642"/>
      <c r="BS433" s="640"/>
      <c r="BT433" s="642"/>
      <c r="BU433" s="643">
        <f t="shared" si="7"/>
        <v>0</v>
      </c>
      <c r="BV433" s="644">
        <f t="shared" si="8"/>
        <v>0</v>
      </c>
      <c r="BW433" s="776">
        <f t="shared" si="9"/>
        <v>0</v>
      </c>
      <c r="BX433" s="644">
        <f t="shared" si="10"/>
        <v>0</v>
      </c>
      <c r="BY433" s="645"/>
      <c r="BZ433" s="338"/>
      <c r="CA433" s="338"/>
      <c r="CB433" s="338"/>
      <c r="CC433" s="338"/>
      <c r="CD433" s="338"/>
      <c r="CE433" s="338"/>
    </row>
    <row r="434" ht="15.75" customHeight="1">
      <c r="A434" s="821">
        <v>439.0</v>
      </c>
      <c r="B434" s="777"/>
      <c r="C434" s="501"/>
      <c r="D434" s="501"/>
      <c r="E434" s="501"/>
      <c r="F434" s="737"/>
      <c r="G434" s="773">
        <f t="shared" ref="G434:H434" si="439">K434+M434+O434+Q434+S434+U434+W434+Y434+AA434+AC434+AE434+AG434+AI434+AK434+AM434+AO434+AQ434+AS434+AU434+AW434+AY434+BA434+BC434+BE434+BG434+BI434+BK434+BM434+BO434+BQ434+BS434</f>
        <v>0</v>
      </c>
      <c r="H434" s="671">
        <f t="shared" si="439"/>
        <v>0</v>
      </c>
      <c r="I434" s="774">
        <f t="shared" si="6"/>
        <v>0</v>
      </c>
      <c r="J434" s="418"/>
      <c r="K434" s="640"/>
      <c r="L434" s="642"/>
      <c r="M434" s="640"/>
      <c r="N434" s="642"/>
      <c r="O434" s="640"/>
      <c r="P434" s="642"/>
      <c r="Q434" s="640"/>
      <c r="R434" s="642"/>
      <c r="S434" s="640"/>
      <c r="T434" s="642"/>
      <c r="U434" s="640"/>
      <c r="V434" s="642"/>
      <c r="W434" s="640"/>
      <c r="X434" s="642"/>
      <c r="Y434" s="640"/>
      <c r="Z434" s="642"/>
      <c r="AA434" s="640"/>
      <c r="AB434" s="642"/>
      <c r="AC434" s="640"/>
      <c r="AD434" s="642"/>
      <c r="AE434" s="640"/>
      <c r="AF434" s="642"/>
      <c r="AG434" s="640"/>
      <c r="AH434" s="642"/>
      <c r="AI434" s="640"/>
      <c r="AJ434" s="642"/>
      <c r="AK434" s="640"/>
      <c r="AL434" s="642"/>
      <c r="AM434" s="640"/>
      <c r="AN434" s="642"/>
      <c r="AO434" s="640"/>
      <c r="AP434" s="642"/>
      <c r="AQ434" s="640"/>
      <c r="AR434" s="642"/>
      <c r="AS434" s="640"/>
      <c r="AT434" s="642"/>
      <c r="AU434" s="640"/>
      <c r="AV434" s="642"/>
      <c r="AW434" s="640"/>
      <c r="AX434" s="642"/>
      <c r="AY434" s="640"/>
      <c r="AZ434" s="642"/>
      <c r="BA434" s="640"/>
      <c r="BB434" s="642"/>
      <c r="BC434" s="640"/>
      <c r="BD434" s="642"/>
      <c r="BE434" s="640"/>
      <c r="BF434" s="642"/>
      <c r="BG434" s="640"/>
      <c r="BH434" s="642"/>
      <c r="BI434" s="640"/>
      <c r="BJ434" s="642"/>
      <c r="BK434" s="640"/>
      <c r="BL434" s="642"/>
      <c r="BM434" s="640"/>
      <c r="BN434" s="642"/>
      <c r="BO434" s="640"/>
      <c r="BP434" s="642"/>
      <c r="BQ434" s="640"/>
      <c r="BR434" s="642"/>
      <c r="BS434" s="640"/>
      <c r="BT434" s="642"/>
      <c r="BU434" s="643">
        <f t="shared" si="7"/>
        <v>0</v>
      </c>
      <c r="BV434" s="644">
        <f t="shared" si="8"/>
        <v>0</v>
      </c>
      <c r="BW434" s="776">
        <f t="shared" si="9"/>
        <v>0</v>
      </c>
      <c r="BX434" s="644">
        <f t="shared" si="10"/>
        <v>0</v>
      </c>
      <c r="BY434" s="645"/>
      <c r="BZ434" s="338"/>
      <c r="CA434" s="338"/>
      <c r="CB434" s="338"/>
      <c r="CC434" s="338"/>
      <c r="CD434" s="338"/>
      <c r="CE434" s="338"/>
    </row>
    <row r="435" ht="15.75" customHeight="1">
      <c r="A435" s="821">
        <v>440.0</v>
      </c>
      <c r="B435" s="777"/>
      <c r="C435" s="501"/>
      <c r="D435" s="501"/>
      <c r="E435" s="501"/>
      <c r="F435" s="737"/>
      <c r="G435" s="773">
        <f t="shared" ref="G435:H435" si="440">K435+M435+O435+Q435+S435+U435+W435+Y435+AA435+AC435+AE435+AG435+AI435+AK435+AM435+AO435+AQ435+AS435+AU435+AW435+AY435+BA435+BC435+BE435+BG435+BI435+BK435+BM435+BO435+BQ435+BS435</f>
        <v>0</v>
      </c>
      <c r="H435" s="671">
        <f t="shared" si="440"/>
        <v>0</v>
      </c>
      <c r="I435" s="774">
        <f t="shared" si="6"/>
        <v>0</v>
      </c>
      <c r="J435" s="418"/>
      <c r="K435" s="640"/>
      <c r="L435" s="642"/>
      <c r="M435" s="640"/>
      <c r="N435" s="642"/>
      <c r="O435" s="640"/>
      <c r="P435" s="642"/>
      <c r="Q435" s="640"/>
      <c r="R435" s="642"/>
      <c r="S435" s="640"/>
      <c r="T435" s="642"/>
      <c r="U435" s="640"/>
      <c r="V435" s="642"/>
      <c r="W435" s="640"/>
      <c r="X435" s="642"/>
      <c r="Y435" s="640"/>
      <c r="Z435" s="642"/>
      <c r="AA435" s="640"/>
      <c r="AB435" s="642"/>
      <c r="AC435" s="640"/>
      <c r="AD435" s="642"/>
      <c r="AE435" s="640"/>
      <c r="AF435" s="642"/>
      <c r="AG435" s="640"/>
      <c r="AH435" s="642"/>
      <c r="AI435" s="640"/>
      <c r="AJ435" s="642"/>
      <c r="AK435" s="640"/>
      <c r="AL435" s="642"/>
      <c r="AM435" s="640"/>
      <c r="AN435" s="642"/>
      <c r="AO435" s="640"/>
      <c r="AP435" s="642"/>
      <c r="AQ435" s="640"/>
      <c r="AR435" s="642"/>
      <c r="AS435" s="640"/>
      <c r="AT435" s="642"/>
      <c r="AU435" s="640"/>
      <c r="AV435" s="642"/>
      <c r="AW435" s="640"/>
      <c r="AX435" s="642"/>
      <c r="AY435" s="640"/>
      <c r="AZ435" s="642"/>
      <c r="BA435" s="640"/>
      <c r="BB435" s="642"/>
      <c r="BC435" s="640"/>
      <c r="BD435" s="642"/>
      <c r="BE435" s="640"/>
      <c r="BF435" s="642"/>
      <c r="BG435" s="640"/>
      <c r="BH435" s="642"/>
      <c r="BI435" s="640"/>
      <c r="BJ435" s="642"/>
      <c r="BK435" s="640"/>
      <c r="BL435" s="642"/>
      <c r="BM435" s="640"/>
      <c r="BN435" s="642"/>
      <c r="BO435" s="640"/>
      <c r="BP435" s="642"/>
      <c r="BQ435" s="640"/>
      <c r="BR435" s="642"/>
      <c r="BS435" s="640"/>
      <c r="BT435" s="642"/>
      <c r="BU435" s="643">
        <f t="shared" si="7"/>
        <v>0</v>
      </c>
      <c r="BV435" s="644">
        <f t="shared" si="8"/>
        <v>0</v>
      </c>
      <c r="BW435" s="776">
        <f t="shared" si="9"/>
        <v>0</v>
      </c>
      <c r="BX435" s="644">
        <f t="shared" si="10"/>
        <v>0</v>
      </c>
      <c r="BY435" s="645"/>
      <c r="BZ435" s="338"/>
      <c r="CA435" s="338"/>
      <c r="CB435" s="338"/>
      <c r="CC435" s="338"/>
      <c r="CD435" s="338"/>
      <c r="CE435" s="338"/>
    </row>
    <row r="436" ht="15.75" customHeight="1">
      <c r="A436" s="821">
        <v>441.0</v>
      </c>
      <c r="B436" s="777"/>
      <c r="C436" s="501"/>
      <c r="D436" s="501"/>
      <c r="E436" s="501"/>
      <c r="F436" s="737"/>
      <c r="G436" s="773">
        <f t="shared" ref="G436:H436" si="441">K436+M436+O436+Q436+S436+U436+W436+Y436+AA436+AC436+AE436+AG436+AI436+AK436+AM436+AO436+AQ436+AS436+AU436+AW436+AY436+BA436+BC436+BE436+BG436+BI436+BK436+BM436+BO436+BQ436+BS436</f>
        <v>0</v>
      </c>
      <c r="H436" s="671">
        <f t="shared" si="441"/>
        <v>0</v>
      </c>
      <c r="I436" s="774">
        <f t="shared" si="6"/>
        <v>0</v>
      </c>
      <c r="J436" s="418"/>
      <c r="K436" s="640"/>
      <c r="L436" s="642"/>
      <c r="M436" s="640"/>
      <c r="N436" s="642"/>
      <c r="O436" s="640"/>
      <c r="P436" s="642"/>
      <c r="Q436" s="640"/>
      <c r="R436" s="642"/>
      <c r="S436" s="640"/>
      <c r="T436" s="642"/>
      <c r="U436" s="640"/>
      <c r="V436" s="642"/>
      <c r="W436" s="640"/>
      <c r="X436" s="642"/>
      <c r="Y436" s="640"/>
      <c r="Z436" s="642"/>
      <c r="AA436" s="640"/>
      <c r="AB436" s="642"/>
      <c r="AC436" s="640"/>
      <c r="AD436" s="642"/>
      <c r="AE436" s="640"/>
      <c r="AF436" s="642"/>
      <c r="AG436" s="640"/>
      <c r="AH436" s="642"/>
      <c r="AI436" s="640"/>
      <c r="AJ436" s="642"/>
      <c r="AK436" s="640"/>
      <c r="AL436" s="642"/>
      <c r="AM436" s="640"/>
      <c r="AN436" s="642"/>
      <c r="AO436" s="640"/>
      <c r="AP436" s="642"/>
      <c r="AQ436" s="640"/>
      <c r="AR436" s="642"/>
      <c r="AS436" s="640"/>
      <c r="AT436" s="642"/>
      <c r="AU436" s="640"/>
      <c r="AV436" s="642"/>
      <c r="AW436" s="640"/>
      <c r="AX436" s="642"/>
      <c r="AY436" s="640"/>
      <c r="AZ436" s="642"/>
      <c r="BA436" s="640"/>
      <c r="BB436" s="642"/>
      <c r="BC436" s="640"/>
      <c r="BD436" s="642"/>
      <c r="BE436" s="640"/>
      <c r="BF436" s="642"/>
      <c r="BG436" s="640"/>
      <c r="BH436" s="642"/>
      <c r="BI436" s="640"/>
      <c r="BJ436" s="642"/>
      <c r="BK436" s="640"/>
      <c r="BL436" s="642"/>
      <c r="BM436" s="640"/>
      <c r="BN436" s="642"/>
      <c r="BO436" s="640"/>
      <c r="BP436" s="642"/>
      <c r="BQ436" s="640"/>
      <c r="BR436" s="642"/>
      <c r="BS436" s="640"/>
      <c r="BT436" s="642"/>
      <c r="BU436" s="643">
        <f t="shared" si="7"/>
        <v>0</v>
      </c>
      <c r="BV436" s="644">
        <f t="shared" si="8"/>
        <v>0</v>
      </c>
      <c r="BW436" s="776">
        <f t="shared" si="9"/>
        <v>0</v>
      </c>
      <c r="BX436" s="644">
        <f t="shared" si="10"/>
        <v>0</v>
      </c>
      <c r="BY436" s="645"/>
      <c r="BZ436" s="338"/>
      <c r="CA436" s="338"/>
      <c r="CB436" s="338"/>
      <c r="CC436" s="338"/>
      <c r="CD436" s="338"/>
      <c r="CE436" s="338"/>
    </row>
    <row r="437" ht="15.75" customHeight="1">
      <c r="A437" s="821">
        <v>442.0</v>
      </c>
      <c r="B437" s="777"/>
      <c r="C437" s="501"/>
      <c r="D437" s="501"/>
      <c r="E437" s="501"/>
      <c r="F437" s="737"/>
      <c r="G437" s="773">
        <f t="shared" ref="G437:H437" si="442">K437+M437+O437+Q437+S437+U437+W437+Y437+AA437+AC437+AE437+AG437+AI437+AK437+AM437+AO437+AQ437+AS437+AU437+AW437+AY437+BA437+BC437+BE437+BG437+BI437+BK437+BM437+BO437+BQ437+BS437</f>
        <v>0</v>
      </c>
      <c r="H437" s="671">
        <f t="shared" si="442"/>
        <v>0</v>
      </c>
      <c r="I437" s="774">
        <f t="shared" si="6"/>
        <v>0</v>
      </c>
      <c r="J437" s="418"/>
      <c r="K437" s="640"/>
      <c r="L437" s="642"/>
      <c r="M437" s="640"/>
      <c r="N437" s="642"/>
      <c r="O437" s="640"/>
      <c r="P437" s="642"/>
      <c r="Q437" s="640"/>
      <c r="R437" s="642"/>
      <c r="S437" s="640"/>
      <c r="T437" s="642"/>
      <c r="U437" s="640"/>
      <c r="V437" s="642"/>
      <c r="W437" s="640"/>
      <c r="X437" s="642"/>
      <c r="Y437" s="640"/>
      <c r="Z437" s="642"/>
      <c r="AA437" s="640"/>
      <c r="AB437" s="642"/>
      <c r="AC437" s="640"/>
      <c r="AD437" s="642"/>
      <c r="AE437" s="640"/>
      <c r="AF437" s="642"/>
      <c r="AG437" s="640"/>
      <c r="AH437" s="642"/>
      <c r="AI437" s="640"/>
      <c r="AJ437" s="642"/>
      <c r="AK437" s="640"/>
      <c r="AL437" s="642"/>
      <c r="AM437" s="640"/>
      <c r="AN437" s="642"/>
      <c r="AO437" s="640"/>
      <c r="AP437" s="642"/>
      <c r="AQ437" s="640"/>
      <c r="AR437" s="642"/>
      <c r="AS437" s="640"/>
      <c r="AT437" s="642"/>
      <c r="AU437" s="640"/>
      <c r="AV437" s="642"/>
      <c r="AW437" s="640"/>
      <c r="AX437" s="642"/>
      <c r="AY437" s="640"/>
      <c r="AZ437" s="642"/>
      <c r="BA437" s="640"/>
      <c r="BB437" s="642"/>
      <c r="BC437" s="640"/>
      <c r="BD437" s="642"/>
      <c r="BE437" s="640"/>
      <c r="BF437" s="642"/>
      <c r="BG437" s="640"/>
      <c r="BH437" s="642"/>
      <c r="BI437" s="640"/>
      <c r="BJ437" s="642"/>
      <c r="BK437" s="640"/>
      <c r="BL437" s="642"/>
      <c r="BM437" s="640"/>
      <c r="BN437" s="642"/>
      <c r="BO437" s="640"/>
      <c r="BP437" s="642"/>
      <c r="BQ437" s="640"/>
      <c r="BR437" s="642"/>
      <c r="BS437" s="640"/>
      <c r="BT437" s="642"/>
      <c r="BU437" s="643">
        <f t="shared" si="7"/>
        <v>0</v>
      </c>
      <c r="BV437" s="644">
        <f t="shared" si="8"/>
        <v>0</v>
      </c>
      <c r="BW437" s="776">
        <f t="shared" si="9"/>
        <v>0</v>
      </c>
      <c r="BX437" s="644">
        <f t="shared" si="10"/>
        <v>0</v>
      </c>
      <c r="BY437" s="645"/>
      <c r="BZ437" s="338"/>
      <c r="CA437" s="338"/>
      <c r="CB437" s="338"/>
      <c r="CC437" s="338"/>
      <c r="CD437" s="338"/>
      <c r="CE437" s="338"/>
    </row>
    <row r="438" ht="15.75" customHeight="1">
      <c r="A438" s="821">
        <v>443.0</v>
      </c>
      <c r="B438" s="777"/>
      <c r="C438" s="501"/>
      <c r="D438" s="501"/>
      <c r="E438" s="501"/>
      <c r="F438" s="737"/>
      <c r="G438" s="773">
        <f t="shared" ref="G438:H438" si="443">K438+M438+O438+Q438+S438+U438+W438+Y438+AA438+AC438+AE438+AG438+AI438+AK438+AM438+AO438+AQ438+AS438+AU438+AW438+AY438+BA438+BC438+BE438+BG438+BI438+BK438+BM438+BO438+BQ438+BS438</f>
        <v>0</v>
      </c>
      <c r="H438" s="671">
        <f t="shared" si="443"/>
        <v>0</v>
      </c>
      <c r="I438" s="774">
        <f t="shared" si="6"/>
        <v>0</v>
      </c>
      <c r="J438" s="418"/>
      <c r="K438" s="640"/>
      <c r="L438" s="642"/>
      <c r="M438" s="640"/>
      <c r="N438" s="642"/>
      <c r="O438" s="640"/>
      <c r="P438" s="642"/>
      <c r="Q438" s="640"/>
      <c r="R438" s="642"/>
      <c r="S438" s="640"/>
      <c r="T438" s="642"/>
      <c r="U438" s="640"/>
      <c r="V438" s="642"/>
      <c r="W438" s="640"/>
      <c r="X438" s="642"/>
      <c r="Y438" s="640"/>
      <c r="Z438" s="642"/>
      <c r="AA438" s="640"/>
      <c r="AB438" s="642"/>
      <c r="AC438" s="640"/>
      <c r="AD438" s="642"/>
      <c r="AE438" s="640"/>
      <c r="AF438" s="642"/>
      <c r="AG438" s="640"/>
      <c r="AH438" s="642"/>
      <c r="AI438" s="640"/>
      <c r="AJ438" s="642"/>
      <c r="AK438" s="640"/>
      <c r="AL438" s="642"/>
      <c r="AM438" s="640"/>
      <c r="AN438" s="642"/>
      <c r="AO438" s="640"/>
      <c r="AP438" s="642"/>
      <c r="AQ438" s="640"/>
      <c r="AR438" s="642"/>
      <c r="AS438" s="640"/>
      <c r="AT438" s="642"/>
      <c r="AU438" s="640"/>
      <c r="AV438" s="642"/>
      <c r="AW438" s="640"/>
      <c r="AX438" s="642"/>
      <c r="AY438" s="640"/>
      <c r="AZ438" s="642"/>
      <c r="BA438" s="640"/>
      <c r="BB438" s="642"/>
      <c r="BC438" s="640"/>
      <c r="BD438" s="642"/>
      <c r="BE438" s="640"/>
      <c r="BF438" s="642"/>
      <c r="BG438" s="640"/>
      <c r="BH438" s="642"/>
      <c r="BI438" s="640"/>
      <c r="BJ438" s="642"/>
      <c r="BK438" s="640"/>
      <c r="BL438" s="642"/>
      <c r="BM438" s="640"/>
      <c r="BN438" s="642"/>
      <c r="BO438" s="640"/>
      <c r="BP438" s="642"/>
      <c r="BQ438" s="640"/>
      <c r="BR438" s="642"/>
      <c r="BS438" s="640"/>
      <c r="BT438" s="642"/>
      <c r="BU438" s="643">
        <f t="shared" si="7"/>
        <v>0</v>
      </c>
      <c r="BV438" s="644">
        <f t="shared" si="8"/>
        <v>0</v>
      </c>
      <c r="BW438" s="776">
        <f t="shared" si="9"/>
        <v>0</v>
      </c>
      <c r="BX438" s="644">
        <f t="shared" si="10"/>
        <v>0</v>
      </c>
      <c r="BY438" s="645"/>
      <c r="BZ438" s="338"/>
      <c r="CA438" s="338"/>
      <c r="CB438" s="338"/>
      <c r="CC438" s="338"/>
      <c r="CD438" s="338"/>
      <c r="CE438" s="338"/>
    </row>
    <row r="439" ht="15.75" customHeight="1">
      <c r="A439" s="821">
        <v>444.0</v>
      </c>
      <c r="B439" s="777"/>
      <c r="C439" s="501"/>
      <c r="D439" s="501"/>
      <c r="E439" s="501"/>
      <c r="F439" s="737"/>
      <c r="G439" s="773">
        <f t="shared" ref="G439:H439" si="444">K439+M439+O439+Q439+S439+U439+W439+Y439+AA439+AC439+AE439+AG439+AI439+AK439+AM439+AO439+AQ439+AS439+AU439+AW439+AY439+BA439+BC439+BE439+BG439+BI439+BK439+BM439+BO439+BQ439+BS439</f>
        <v>0</v>
      </c>
      <c r="H439" s="671">
        <f t="shared" si="444"/>
        <v>0</v>
      </c>
      <c r="I439" s="774">
        <f t="shared" si="6"/>
        <v>0</v>
      </c>
      <c r="J439" s="418"/>
      <c r="K439" s="640"/>
      <c r="L439" s="642"/>
      <c r="M439" s="640"/>
      <c r="N439" s="642"/>
      <c r="O439" s="640"/>
      <c r="P439" s="642"/>
      <c r="Q439" s="640"/>
      <c r="R439" s="642"/>
      <c r="S439" s="640"/>
      <c r="T439" s="642"/>
      <c r="U439" s="640"/>
      <c r="V439" s="642"/>
      <c r="W439" s="640"/>
      <c r="X439" s="642"/>
      <c r="Y439" s="640"/>
      <c r="Z439" s="642"/>
      <c r="AA439" s="640"/>
      <c r="AB439" s="642"/>
      <c r="AC439" s="640"/>
      <c r="AD439" s="642"/>
      <c r="AE439" s="640"/>
      <c r="AF439" s="642"/>
      <c r="AG439" s="640"/>
      <c r="AH439" s="642"/>
      <c r="AI439" s="640"/>
      <c r="AJ439" s="642"/>
      <c r="AK439" s="640"/>
      <c r="AL439" s="642"/>
      <c r="AM439" s="640"/>
      <c r="AN439" s="642"/>
      <c r="AO439" s="640"/>
      <c r="AP439" s="642"/>
      <c r="AQ439" s="640"/>
      <c r="AR439" s="642"/>
      <c r="AS439" s="640"/>
      <c r="AT439" s="642"/>
      <c r="AU439" s="640"/>
      <c r="AV439" s="642"/>
      <c r="AW439" s="640"/>
      <c r="AX439" s="642"/>
      <c r="AY439" s="640"/>
      <c r="AZ439" s="642"/>
      <c r="BA439" s="640"/>
      <c r="BB439" s="642"/>
      <c r="BC439" s="640"/>
      <c r="BD439" s="642"/>
      <c r="BE439" s="640"/>
      <c r="BF439" s="642"/>
      <c r="BG439" s="640"/>
      <c r="BH439" s="642"/>
      <c r="BI439" s="640"/>
      <c r="BJ439" s="642"/>
      <c r="BK439" s="640"/>
      <c r="BL439" s="642"/>
      <c r="BM439" s="640"/>
      <c r="BN439" s="642"/>
      <c r="BO439" s="640"/>
      <c r="BP439" s="642"/>
      <c r="BQ439" s="640"/>
      <c r="BR439" s="642"/>
      <c r="BS439" s="640"/>
      <c r="BT439" s="642"/>
      <c r="BU439" s="643">
        <f t="shared" si="7"/>
        <v>0</v>
      </c>
      <c r="BV439" s="644">
        <f t="shared" si="8"/>
        <v>0</v>
      </c>
      <c r="BW439" s="776">
        <f t="shared" si="9"/>
        <v>0</v>
      </c>
      <c r="BX439" s="644">
        <f t="shared" si="10"/>
        <v>0</v>
      </c>
      <c r="BY439" s="645"/>
      <c r="BZ439" s="338"/>
      <c r="CA439" s="338"/>
      <c r="CB439" s="338"/>
      <c r="CC439" s="338"/>
      <c r="CD439" s="338"/>
      <c r="CE439" s="338"/>
    </row>
    <row r="440" ht="15.75" customHeight="1">
      <c r="A440" s="821">
        <v>445.0</v>
      </c>
      <c r="B440" s="777"/>
      <c r="C440" s="501"/>
      <c r="D440" s="501"/>
      <c r="E440" s="501"/>
      <c r="F440" s="737"/>
      <c r="G440" s="773">
        <f t="shared" ref="G440:H440" si="445">K440+M440+O440+Q440+S440+U440+W440+Y440+AA440+AC440+AE440+AG440+AI440+AK440+AM440+AO440+AQ440+AS440+AU440+AW440+AY440+BA440+BC440+BE440+BG440+BI440+BK440+BM440+BO440+BQ440+BS440</f>
        <v>0</v>
      </c>
      <c r="H440" s="671">
        <f t="shared" si="445"/>
        <v>0</v>
      </c>
      <c r="I440" s="774">
        <f t="shared" si="6"/>
        <v>0</v>
      </c>
      <c r="J440" s="418"/>
      <c r="K440" s="640"/>
      <c r="L440" s="642"/>
      <c r="M440" s="640"/>
      <c r="N440" s="642"/>
      <c r="O440" s="640"/>
      <c r="P440" s="642"/>
      <c r="Q440" s="640"/>
      <c r="R440" s="642"/>
      <c r="S440" s="640"/>
      <c r="T440" s="642"/>
      <c r="U440" s="640"/>
      <c r="V440" s="642"/>
      <c r="W440" s="640"/>
      <c r="X440" s="642"/>
      <c r="Y440" s="640"/>
      <c r="Z440" s="642"/>
      <c r="AA440" s="640"/>
      <c r="AB440" s="642"/>
      <c r="AC440" s="640"/>
      <c r="AD440" s="642"/>
      <c r="AE440" s="640"/>
      <c r="AF440" s="642"/>
      <c r="AG440" s="640"/>
      <c r="AH440" s="642"/>
      <c r="AI440" s="640"/>
      <c r="AJ440" s="642"/>
      <c r="AK440" s="640"/>
      <c r="AL440" s="642"/>
      <c r="AM440" s="640"/>
      <c r="AN440" s="642"/>
      <c r="AO440" s="640"/>
      <c r="AP440" s="642"/>
      <c r="AQ440" s="640"/>
      <c r="AR440" s="642"/>
      <c r="AS440" s="640"/>
      <c r="AT440" s="642"/>
      <c r="AU440" s="640"/>
      <c r="AV440" s="642"/>
      <c r="AW440" s="640"/>
      <c r="AX440" s="642"/>
      <c r="AY440" s="640"/>
      <c r="AZ440" s="642"/>
      <c r="BA440" s="640"/>
      <c r="BB440" s="642"/>
      <c r="BC440" s="640"/>
      <c r="BD440" s="642"/>
      <c r="BE440" s="640"/>
      <c r="BF440" s="642"/>
      <c r="BG440" s="640"/>
      <c r="BH440" s="642"/>
      <c r="BI440" s="640"/>
      <c r="BJ440" s="642"/>
      <c r="BK440" s="640"/>
      <c r="BL440" s="642"/>
      <c r="BM440" s="640"/>
      <c r="BN440" s="642"/>
      <c r="BO440" s="640"/>
      <c r="BP440" s="642"/>
      <c r="BQ440" s="640"/>
      <c r="BR440" s="642"/>
      <c r="BS440" s="640"/>
      <c r="BT440" s="642"/>
      <c r="BU440" s="643">
        <f t="shared" si="7"/>
        <v>0</v>
      </c>
      <c r="BV440" s="644">
        <f t="shared" si="8"/>
        <v>0</v>
      </c>
      <c r="BW440" s="776">
        <f t="shared" si="9"/>
        <v>0</v>
      </c>
      <c r="BX440" s="644">
        <f t="shared" si="10"/>
        <v>0</v>
      </c>
      <c r="BY440" s="645"/>
      <c r="BZ440" s="338"/>
      <c r="CA440" s="338"/>
      <c r="CB440" s="338"/>
      <c r="CC440" s="338"/>
      <c r="CD440" s="338"/>
      <c r="CE440" s="338"/>
    </row>
    <row r="441" ht="15.75" customHeight="1">
      <c r="A441" s="821">
        <v>446.0</v>
      </c>
      <c r="B441" s="777"/>
      <c r="C441" s="501"/>
      <c r="D441" s="501"/>
      <c r="E441" s="501"/>
      <c r="F441" s="737"/>
      <c r="G441" s="773">
        <f t="shared" ref="G441:H441" si="446">K441+M441+O441+Q441+S441+U441+W441+Y441+AA441+AC441+AE441+AG441+AI441+AK441+AM441+AO441+AQ441+AS441+AU441+AW441+AY441+BA441+BC441+BE441+BG441+BI441+BK441+BM441+BO441+BQ441+BS441</f>
        <v>0</v>
      </c>
      <c r="H441" s="671">
        <f t="shared" si="446"/>
        <v>0</v>
      </c>
      <c r="I441" s="774">
        <f t="shared" si="6"/>
        <v>0</v>
      </c>
      <c r="J441" s="418"/>
      <c r="K441" s="640"/>
      <c r="L441" s="642"/>
      <c r="M441" s="640"/>
      <c r="N441" s="642"/>
      <c r="O441" s="640"/>
      <c r="P441" s="642"/>
      <c r="Q441" s="640"/>
      <c r="R441" s="642"/>
      <c r="S441" s="640"/>
      <c r="T441" s="642"/>
      <c r="U441" s="640"/>
      <c r="V441" s="642"/>
      <c r="W441" s="640"/>
      <c r="X441" s="642"/>
      <c r="Y441" s="640"/>
      <c r="Z441" s="642"/>
      <c r="AA441" s="640"/>
      <c r="AB441" s="642"/>
      <c r="AC441" s="640"/>
      <c r="AD441" s="642"/>
      <c r="AE441" s="640"/>
      <c r="AF441" s="642"/>
      <c r="AG441" s="640"/>
      <c r="AH441" s="642"/>
      <c r="AI441" s="640"/>
      <c r="AJ441" s="642"/>
      <c r="AK441" s="640"/>
      <c r="AL441" s="642"/>
      <c r="AM441" s="640"/>
      <c r="AN441" s="642"/>
      <c r="AO441" s="640"/>
      <c r="AP441" s="642"/>
      <c r="AQ441" s="640"/>
      <c r="AR441" s="642"/>
      <c r="AS441" s="640"/>
      <c r="AT441" s="642"/>
      <c r="AU441" s="640"/>
      <c r="AV441" s="642"/>
      <c r="AW441" s="640"/>
      <c r="AX441" s="642"/>
      <c r="AY441" s="640"/>
      <c r="AZ441" s="642"/>
      <c r="BA441" s="640"/>
      <c r="BB441" s="642"/>
      <c r="BC441" s="640"/>
      <c r="BD441" s="642"/>
      <c r="BE441" s="640"/>
      <c r="BF441" s="642"/>
      <c r="BG441" s="640"/>
      <c r="BH441" s="642"/>
      <c r="BI441" s="640"/>
      <c r="BJ441" s="642"/>
      <c r="BK441" s="640"/>
      <c r="BL441" s="642"/>
      <c r="BM441" s="640"/>
      <c r="BN441" s="642"/>
      <c r="BO441" s="640"/>
      <c r="BP441" s="642"/>
      <c r="BQ441" s="640"/>
      <c r="BR441" s="642"/>
      <c r="BS441" s="640"/>
      <c r="BT441" s="642"/>
      <c r="BU441" s="643">
        <f t="shared" si="7"/>
        <v>0</v>
      </c>
      <c r="BV441" s="644">
        <f t="shared" si="8"/>
        <v>0</v>
      </c>
      <c r="BW441" s="776">
        <f t="shared" si="9"/>
        <v>0</v>
      </c>
      <c r="BX441" s="644">
        <f t="shared" si="10"/>
        <v>0</v>
      </c>
      <c r="BY441" s="645"/>
      <c r="BZ441" s="338"/>
      <c r="CA441" s="338"/>
      <c r="CB441" s="338"/>
      <c r="CC441" s="338"/>
      <c r="CD441" s="338"/>
      <c r="CE441" s="338"/>
    </row>
    <row r="442" ht="15.75" customHeight="1">
      <c r="A442" s="821">
        <v>447.0</v>
      </c>
      <c r="B442" s="777"/>
      <c r="C442" s="501"/>
      <c r="D442" s="501"/>
      <c r="E442" s="501"/>
      <c r="F442" s="737"/>
      <c r="G442" s="773">
        <f t="shared" ref="G442:H442" si="447">K442+M442+O442+Q442+S442+U442+W442+Y442+AA442+AC442+AE442+AG442+AI442+AK442+AM442+AO442+AQ442+AS442+AU442+AW442+AY442+BA442+BC442+BE442+BG442+BI442+BK442+BM442+BO442+BQ442+BS442</f>
        <v>0</v>
      </c>
      <c r="H442" s="671">
        <f t="shared" si="447"/>
        <v>0</v>
      </c>
      <c r="I442" s="774">
        <f t="shared" si="6"/>
        <v>0</v>
      </c>
      <c r="J442" s="418"/>
      <c r="K442" s="640"/>
      <c r="L442" s="642"/>
      <c r="M442" s="640"/>
      <c r="N442" s="642"/>
      <c r="O442" s="640"/>
      <c r="P442" s="642"/>
      <c r="Q442" s="640"/>
      <c r="R442" s="642"/>
      <c r="S442" s="640"/>
      <c r="T442" s="642"/>
      <c r="U442" s="640"/>
      <c r="V442" s="642"/>
      <c r="W442" s="640"/>
      <c r="X442" s="642"/>
      <c r="Y442" s="640"/>
      <c r="Z442" s="642"/>
      <c r="AA442" s="640"/>
      <c r="AB442" s="642"/>
      <c r="AC442" s="640"/>
      <c r="AD442" s="642"/>
      <c r="AE442" s="640"/>
      <c r="AF442" s="642"/>
      <c r="AG442" s="640"/>
      <c r="AH442" s="642"/>
      <c r="AI442" s="640"/>
      <c r="AJ442" s="642"/>
      <c r="AK442" s="640"/>
      <c r="AL442" s="642"/>
      <c r="AM442" s="640"/>
      <c r="AN442" s="642"/>
      <c r="AO442" s="640"/>
      <c r="AP442" s="642"/>
      <c r="AQ442" s="640"/>
      <c r="AR442" s="642"/>
      <c r="AS442" s="640"/>
      <c r="AT442" s="642"/>
      <c r="AU442" s="640"/>
      <c r="AV442" s="642"/>
      <c r="AW442" s="640"/>
      <c r="AX442" s="642"/>
      <c r="AY442" s="640"/>
      <c r="AZ442" s="642"/>
      <c r="BA442" s="640"/>
      <c r="BB442" s="642"/>
      <c r="BC442" s="640"/>
      <c r="BD442" s="642"/>
      <c r="BE442" s="640"/>
      <c r="BF442" s="642"/>
      <c r="BG442" s="640"/>
      <c r="BH442" s="642"/>
      <c r="BI442" s="640"/>
      <c r="BJ442" s="642"/>
      <c r="BK442" s="640"/>
      <c r="BL442" s="642"/>
      <c r="BM442" s="640"/>
      <c r="BN442" s="642"/>
      <c r="BO442" s="640"/>
      <c r="BP442" s="642"/>
      <c r="BQ442" s="640"/>
      <c r="BR442" s="642"/>
      <c r="BS442" s="640"/>
      <c r="BT442" s="642"/>
      <c r="BU442" s="643">
        <f t="shared" si="7"/>
        <v>0</v>
      </c>
      <c r="BV442" s="644">
        <f t="shared" si="8"/>
        <v>0</v>
      </c>
      <c r="BW442" s="776">
        <f t="shared" si="9"/>
        <v>0</v>
      </c>
      <c r="BX442" s="644">
        <f t="shared" si="10"/>
        <v>0</v>
      </c>
      <c r="BY442" s="645"/>
      <c r="BZ442" s="338"/>
      <c r="CA442" s="338"/>
      <c r="CB442" s="338"/>
      <c r="CC442" s="338"/>
      <c r="CD442" s="338"/>
      <c r="CE442" s="338"/>
    </row>
    <row r="443" ht="15.75" customHeight="1">
      <c r="A443" s="821">
        <v>448.0</v>
      </c>
      <c r="B443" s="777"/>
      <c r="C443" s="501"/>
      <c r="D443" s="501"/>
      <c r="E443" s="501"/>
      <c r="F443" s="737"/>
      <c r="G443" s="773">
        <f t="shared" ref="G443:H443" si="448">K443+M443+O443+Q443+S443+U443+W443+Y443+AA443+AC443+AE443+AG443+AI443+AK443+AM443+AO443+AQ443+AS443+AU443+AW443+AY443+BA443+BC443+BE443+BG443+BI443+BK443+BM443+BO443+BQ443+BS443</f>
        <v>0</v>
      </c>
      <c r="H443" s="671">
        <f t="shared" si="448"/>
        <v>0</v>
      </c>
      <c r="I443" s="774">
        <f t="shared" si="6"/>
        <v>0</v>
      </c>
      <c r="J443" s="418"/>
      <c r="K443" s="640"/>
      <c r="L443" s="642"/>
      <c r="M443" s="640"/>
      <c r="N443" s="642"/>
      <c r="O443" s="640"/>
      <c r="P443" s="642"/>
      <c r="Q443" s="640"/>
      <c r="R443" s="642"/>
      <c r="S443" s="640"/>
      <c r="T443" s="642"/>
      <c r="U443" s="640"/>
      <c r="V443" s="642"/>
      <c r="W443" s="640"/>
      <c r="X443" s="642"/>
      <c r="Y443" s="640"/>
      <c r="Z443" s="642"/>
      <c r="AA443" s="640"/>
      <c r="AB443" s="642"/>
      <c r="AC443" s="640"/>
      <c r="AD443" s="642"/>
      <c r="AE443" s="640"/>
      <c r="AF443" s="642"/>
      <c r="AG443" s="640"/>
      <c r="AH443" s="642"/>
      <c r="AI443" s="640"/>
      <c r="AJ443" s="642"/>
      <c r="AK443" s="640"/>
      <c r="AL443" s="642"/>
      <c r="AM443" s="640"/>
      <c r="AN443" s="642"/>
      <c r="AO443" s="640"/>
      <c r="AP443" s="642"/>
      <c r="AQ443" s="640"/>
      <c r="AR443" s="642"/>
      <c r="AS443" s="640"/>
      <c r="AT443" s="642"/>
      <c r="AU443" s="640"/>
      <c r="AV443" s="642"/>
      <c r="AW443" s="640"/>
      <c r="AX443" s="642"/>
      <c r="AY443" s="640"/>
      <c r="AZ443" s="642"/>
      <c r="BA443" s="640"/>
      <c r="BB443" s="642"/>
      <c r="BC443" s="640"/>
      <c r="BD443" s="642"/>
      <c r="BE443" s="640"/>
      <c r="BF443" s="642"/>
      <c r="BG443" s="640"/>
      <c r="BH443" s="642"/>
      <c r="BI443" s="640"/>
      <c r="BJ443" s="642"/>
      <c r="BK443" s="640"/>
      <c r="BL443" s="642"/>
      <c r="BM443" s="640"/>
      <c r="BN443" s="642"/>
      <c r="BO443" s="640"/>
      <c r="BP443" s="642"/>
      <c r="BQ443" s="640"/>
      <c r="BR443" s="642"/>
      <c r="BS443" s="640"/>
      <c r="BT443" s="642"/>
      <c r="BU443" s="643">
        <f t="shared" si="7"/>
        <v>0</v>
      </c>
      <c r="BV443" s="644">
        <f t="shared" si="8"/>
        <v>0</v>
      </c>
      <c r="BW443" s="776">
        <f t="shared" si="9"/>
        <v>0</v>
      </c>
      <c r="BX443" s="644">
        <f t="shared" si="10"/>
        <v>0</v>
      </c>
      <c r="BY443" s="645"/>
      <c r="BZ443" s="338"/>
      <c r="CA443" s="338"/>
      <c r="CB443" s="338"/>
      <c r="CC443" s="338"/>
      <c r="CD443" s="338"/>
      <c r="CE443" s="338"/>
    </row>
    <row r="444" ht="15.75" customHeight="1">
      <c r="A444" s="821">
        <v>449.0</v>
      </c>
      <c r="B444" s="777"/>
      <c r="C444" s="501"/>
      <c r="D444" s="501"/>
      <c r="E444" s="501"/>
      <c r="F444" s="737"/>
      <c r="G444" s="773">
        <f t="shared" ref="G444:H444" si="449">K444+M444+O444+Q444+S444+U444+W444+Y444+AA444+AC444+AE444+AG444+AI444+AK444+AM444+AO444+AQ444+AS444+AU444+AW444+AY444+BA444+BC444+BE444+BG444+BI444+BK444+BM444+BO444+BQ444+BS444</f>
        <v>0</v>
      </c>
      <c r="H444" s="671">
        <f t="shared" si="449"/>
        <v>0</v>
      </c>
      <c r="I444" s="774">
        <f t="shared" si="6"/>
        <v>0</v>
      </c>
      <c r="J444" s="418"/>
      <c r="K444" s="640"/>
      <c r="L444" s="642"/>
      <c r="M444" s="640"/>
      <c r="N444" s="642"/>
      <c r="O444" s="640"/>
      <c r="P444" s="642"/>
      <c r="Q444" s="640"/>
      <c r="R444" s="642"/>
      <c r="S444" s="640"/>
      <c r="T444" s="642"/>
      <c r="U444" s="640"/>
      <c r="V444" s="642"/>
      <c r="W444" s="640"/>
      <c r="X444" s="642"/>
      <c r="Y444" s="640"/>
      <c r="Z444" s="642"/>
      <c r="AA444" s="640"/>
      <c r="AB444" s="642"/>
      <c r="AC444" s="640"/>
      <c r="AD444" s="642"/>
      <c r="AE444" s="640"/>
      <c r="AF444" s="642"/>
      <c r="AG444" s="640"/>
      <c r="AH444" s="642"/>
      <c r="AI444" s="640"/>
      <c r="AJ444" s="642"/>
      <c r="AK444" s="640"/>
      <c r="AL444" s="642"/>
      <c r="AM444" s="640"/>
      <c r="AN444" s="642"/>
      <c r="AO444" s="640"/>
      <c r="AP444" s="642"/>
      <c r="AQ444" s="640"/>
      <c r="AR444" s="642"/>
      <c r="AS444" s="640"/>
      <c r="AT444" s="642"/>
      <c r="AU444" s="640"/>
      <c r="AV444" s="642"/>
      <c r="AW444" s="640"/>
      <c r="AX444" s="642"/>
      <c r="AY444" s="640"/>
      <c r="AZ444" s="642"/>
      <c r="BA444" s="640"/>
      <c r="BB444" s="642"/>
      <c r="BC444" s="640"/>
      <c r="BD444" s="642"/>
      <c r="BE444" s="640"/>
      <c r="BF444" s="642"/>
      <c r="BG444" s="640"/>
      <c r="BH444" s="642"/>
      <c r="BI444" s="640"/>
      <c r="BJ444" s="642"/>
      <c r="BK444" s="640"/>
      <c r="BL444" s="642"/>
      <c r="BM444" s="640"/>
      <c r="BN444" s="642"/>
      <c r="BO444" s="640"/>
      <c r="BP444" s="642"/>
      <c r="BQ444" s="640"/>
      <c r="BR444" s="642"/>
      <c r="BS444" s="640"/>
      <c r="BT444" s="642"/>
      <c r="BU444" s="643">
        <f t="shared" si="7"/>
        <v>0</v>
      </c>
      <c r="BV444" s="644">
        <f t="shared" si="8"/>
        <v>0</v>
      </c>
      <c r="BW444" s="776">
        <f t="shared" si="9"/>
        <v>0</v>
      </c>
      <c r="BX444" s="644">
        <f t="shared" si="10"/>
        <v>0</v>
      </c>
      <c r="BY444" s="645"/>
      <c r="BZ444" s="338"/>
      <c r="CA444" s="338"/>
      <c r="CB444" s="338"/>
      <c r="CC444" s="338"/>
      <c r="CD444" s="338"/>
      <c r="CE444" s="338"/>
    </row>
    <row r="445" ht="15.75" customHeight="1">
      <c r="A445" s="821">
        <v>450.0</v>
      </c>
      <c r="B445" s="777"/>
      <c r="C445" s="501"/>
      <c r="D445" s="501"/>
      <c r="E445" s="501"/>
      <c r="F445" s="737"/>
      <c r="G445" s="773">
        <f t="shared" ref="G445:H445" si="450">K445+M445+O445+Q445+S445+U445+W445+Y445+AA445+AC445+AE445+AG445+AI445+AK445+AM445+AO445+AQ445+AS445+AU445+AW445+AY445+BA445+BC445+BE445+BG445+BI445+BK445+BM445+BO445+BQ445+BS445</f>
        <v>0</v>
      </c>
      <c r="H445" s="671">
        <f t="shared" si="450"/>
        <v>0</v>
      </c>
      <c r="I445" s="774">
        <f t="shared" si="6"/>
        <v>0</v>
      </c>
      <c r="J445" s="418"/>
      <c r="K445" s="640"/>
      <c r="L445" s="642"/>
      <c r="M445" s="640"/>
      <c r="N445" s="642"/>
      <c r="O445" s="640"/>
      <c r="P445" s="642"/>
      <c r="Q445" s="640"/>
      <c r="R445" s="642"/>
      <c r="S445" s="640"/>
      <c r="T445" s="642"/>
      <c r="U445" s="640"/>
      <c r="V445" s="642"/>
      <c r="W445" s="640"/>
      <c r="X445" s="642"/>
      <c r="Y445" s="640"/>
      <c r="Z445" s="642"/>
      <c r="AA445" s="640"/>
      <c r="AB445" s="642"/>
      <c r="AC445" s="640"/>
      <c r="AD445" s="642"/>
      <c r="AE445" s="640"/>
      <c r="AF445" s="642"/>
      <c r="AG445" s="640"/>
      <c r="AH445" s="642"/>
      <c r="AI445" s="640"/>
      <c r="AJ445" s="642"/>
      <c r="AK445" s="640"/>
      <c r="AL445" s="642"/>
      <c r="AM445" s="640"/>
      <c r="AN445" s="642"/>
      <c r="AO445" s="640"/>
      <c r="AP445" s="642"/>
      <c r="AQ445" s="640"/>
      <c r="AR445" s="642"/>
      <c r="AS445" s="640"/>
      <c r="AT445" s="642"/>
      <c r="AU445" s="640"/>
      <c r="AV445" s="642"/>
      <c r="AW445" s="640"/>
      <c r="AX445" s="642"/>
      <c r="AY445" s="640"/>
      <c r="AZ445" s="642"/>
      <c r="BA445" s="640"/>
      <c r="BB445" s="642"/>
      <c r="BC445" s="640"/>
      <c r="BD445" s="642"/>
      <c r="BE445" s="640"/>
      <c r="BF445" s="642"/>
      <c r="BG445" s="640"/>
      <c r="BH445" s="642"/>
      <c r="BI445" s="640"/>
      <c r="BJ445" s="642"/>
      <c r="BK445" s="640"/>
      <c r="BL445" s="642"/>
      <c r="BM445" s="640"/>
      <c r="BN445" s="642"/>
      <c r="BO445" s="640"/>
      <c r="BP445" s="642"/>
      <c r="BQ445" s="640"/>
      <c r="BR445" s="642"/>
      <c r="BS445" s="640"/>
      <c r="BT445" s="642"/>
      <c r="BU445" s="643">
        <f t="shared" si="7"/>
        <v>0</v>
      </c>
      <c r="BV445" s="644">
        <f t="shared" si="8"/>
        <v>0</v>
      </c>
      <c r="BW445" s="776">
        <f t="shared" si="9"/>
        <v>0</v>
      </c>
      <c r="BX445" s="644">
        <f t="shared" si="10"/>
        <v>0</v>
      </c>
      <c r="BY445" s="645"/>
      <c r="BZ445" s="338"/>
      <c r="CA445" s="338"/>
      <c r="CB445" s="338"/>
      <c r="CC445" s="338"/>
      <c r="CD445" s="338"/>
      <c r="CE445" s="338"/>
    </row>
    <row r="446" ht="15.75" customHeight="1">
      <c r="A446" s="821">
        <v>451.0</v>
      </c>
      <c r="B446" s="777"/>
      <c r="C446" s="501"/>
      <c r="D446" s="501"/>
      <c r="E446" s="501"/>
      <c r="F446" s="737"/>
      <c r="G446" s="773">
        <f t="shared" ref="G446:H446" si="451">K446+M446+O446+Q446+S446+U446+W446+Y446+AA446+AC446+AE446+AG446+AI446+AK446+AM446+AO446+AQ446+AS446+AU446+AW446+AY446+BA446+BC446+BE446+BG446+BI446+BK446+BM446+BO446+BQ446+BS446</f>
        <v>0</v>
      </c>
      <c r="H446" s="671">
        <f t="shared" si="451"/>
        <v>0</v>
      </c>
      <c r="I446" s="774">
        <f t="shared" si="6"/>
        <v>0</v>
      </c>
      <c r="J446" s="418"/>
      <c r="K446" s="640"/>
      <c r="L446" s="642"/>
      <c r="M446" s="640"/>
      <c r="N446" s="642"/>
      <c r="O446" s="640"/>
      <c r="P446" s="642"/>
      <c r="Q446" s="640"/>
      <c r="R446" s="642"/>
      <c r="S446" s="640"/>
      <c r="T446" s="642"/>
      <c r="U446" s="640"/>
      <c r="V446" s="642"/>
      <c r="W446" s="640"/>
      <c r="X446" s="642"/>
      <c r="Y446" s="640"/>
      <c r="Z446" s="642"/>
      <c r="AA446" s="640"/>
      <c r="AB446" s="642"/>
      <c r="AC446" s="640"/>
      <c r="AD446" s="642"/>
      <c r="AE446" s="640"/>
      <c r="AF446" s="642"/>
      <c r="AG446" s="640"/>
      <c r="AH446" s="642"/>
      <c r="AI446" s="640"/>
      <c r="AJ446" s="642"/>
      <c r="AK446" s="640"/>
      <c r="AL446" s="642"/>
      <c r="AM446" s="640"/>
      <c r="AN446" s="642"/>
      <c r="AO446" s="640"/>
      <c r="AP446" s="642"/>
      <c r="AQ446" s="640"/>
      <c r="AR446" s="642"/>
      <c r="AS446" s="640"/>
      <c r="AT446" s="642"/>
      <c r="AU446" s="640"/>
      <c r="AV446" s="642"/>
      <c r="AW446" s="640"/>
      <c r="AX446" s="642"/>
      <c r="AY446" s="640"/>
      <c r="AZ446" s="642"/>
      <c r="BA446" s="640"/>
      <c r="BB446" s="642"/>
      <c r="BC446" s="640"/>
      <c r="BD446" s="642"/>
      <c r="BE446" s="640"/>
      <c r="BF446" s="642"/>
      <c r="BG446" s="640"/>
      <c r="BH446" s="642"/>
      <c r="BI446" s="640"/>
      <c r="BJ446" s="642"/>
      <c r="BK446" s="640"/>
      <c r="BL446" s="642"/>
      <c r="BM446" s="640"/>
      <c r="BN446" s="642"/>
      <c r="BO446" s="640"/>
      <c r="BP446" s="642"/>
      <c r="BQ446" s="640"/>
      <c r="BR446" s="642"/>
      <c r="BS446" s="640"/>
      <c r="BT446" s="642"/>
      <c r="BU446" s="643">
        <f t="shared" si="7"/>
        <v>0</v>
      </c>
      <c r="BV446" s="644">
        <f t="shared" si="8"/>
        <v>0</v>
      </c>
      <c r="BW446" s="776">
        <f t="shared" si="9"/>
        <v>0</v>
      </c>
      <c r="BX446" s="644">
        <f t="shared" si="10"/>
        <v>0</v>
      </c>
      <c r="BY446" s="645"/>
      <c r="BZ446" s="338"/>
      <c r="CA446" s="338"/>
      <c r="CB446" s="338"/>
      <c r="CC446" s="338"/>
      <c r="CD446" s="338"/>
      <c r="CE446" s="338"/>
    </row>
    <row r="447" ht="15.75" customHeight="1">
      <c r="A447" s="821">
        <v>452.0</v>
      </c>
      <c r="B447" s="777"/>
      <c r="C447" s="501"/>
      <c r="D447" s="501"/>
      <c r="E447" s="501"/>
      <c r="F447" s="737"/>
      <c r="G447" s="773">
        <f t="shared" ref="G447:H447" si="452">K447+M447+O447+Q447+S447+U447+W447+Y447+AA447+AC447+AE447+AG447+AI447+AK447+AM447+AO447+AQ447+AS447+AU447+AW447+AY447+BA447+BC447+BE447+BG447+BI447+BK447+BM447+BO447+BQ447+BS447</f>
        <v>0</v>
      </c>
      <c r="H447" s="671">
        <f t="shared" si="452"/>
        <v>0</v>
      </c>
      <c r="I447" s="774">
        <f t="shared" si="6"/>
        <v>0</v>
      </c>
      <c r="J447" s="418"/>
      <c r="K447" s="640"/>
      <c r="L447" s="642"/>
      <c r="M447" s="640"/>
      <c r="N447" s="642"/>
      <c r="O447" s="640"/>
      <c r="P447" s="642"/>
      <c r="Q447" s="640"/>
      <c r="R447" s="642"/>
      <c r="S447" s="640"/>
      <c r="T447" s="642"/>
      <c r="U447" s="640"/>
      <c r="V447" s="642"/>
      <c r="W447" s="640"/>
      <c r="X447" s="642"/>
      <c r="Y447" s="640"/>
      <c r="Z447" s="642"/>
      <c r="AA447" s="640"/>
      <c r="AB447" s="642"/>
      <c r="AC447" s="640"/>
      <c r="AD447" s="642"/>
      <c r="AE447" s="640"/>
      <c r="AF447" s="642"/>
      <c r="AG447" s="640"/>
      <c r="AH447" s="642"/>
      <c r="AI447" s="640"/>
      <c r="AJ447" s="642"/>
      <c r="AK447" s="640"/>
      <c r="AL447" s="642"/>
      <c r="AM447" s="640"/>
      <c r="AN447" s="642"/>
      <c r="AO447" s="640"/>
      <c r="AP447" s="642"/>
      <c r="AQ447" s="640"/>
      <c r="AR447" s="642"/>
      <c r="AS447" s="640"/>
      <c r="AT447" s="642"/>
      <c r="AU447" s="640"/>
      <c r="AV447" s="642"/>
      <c r="AW447" s="640"/>
      <c r="AX447" s="642"/>
      <c r="AY447" s="640"/>
      <c r="AZ447" s="642"/>
      <c r="BA447" s="640"/>
      <c r="BB447" s="642"/>
      <c r="BC447" s="640"/>
      <c r="BD447" s="642"/>
      <c r="BE447" s="640"/>
      <c r="BF447" s="642"/>
      <c r="BG447" s="640"/>
      <c r="BH447" s="642"/>
      <c r="BI447" s="640"/>
      <c r="BJ447" s="642"/>
      <c r="BK447" s="640"/>
      <c r="BL447" s="642"/>
      <c r="BM447" s="640"/>
      <c r="BN447" s="642"/>
      <c r="BO447" s="640"/>
      <c r="BP447" s="642"/>
      <c r="BQ447" s="640"/>
      <c r="BR447" s="642"/>
      <c r="BS447" s="640"/>
      <c r="BT447" s="642"/>
      <c r="BU447" s="643">
        <f t="shared" si="7"/>
        <v>0</v>
      </c>
      <c r="BV447" s="644">
        <f t="shared" si="8"/>
        <v>0</v>
      </c>
      <c r="BW447" s="776">
        <f t="shared" si="9"/>
        <v>0</v>
      </c>
      <c r="BX447" s="644">
        <f t="shared" si="10"/>
        <v>0</v>
      </c>
      <c r="BY447" s="645"/>
      <c r="BZ447" s="338"/>
      <c r="CA447" s="338"/>
      <c r="CB447" s="338"/>
      <c r="CC447" s="338"/>
      <c r="CD447" s="338"/>
      <c r="CE447" s="338"/>
    </row>
    <row r="448" ht="15.75" customHeight="1">
      <c r="A448" s="821">
        <v>453.0</v>
      </c>
      <c r="B448" s="777"/>
      <c r="C448" s="501"/>
      <c r="D448" s="501"/>
      <c r="E448" s="501"/>
      <c r="F448" s="737"/>
      <c r="G448" s="773">
        <f t="shared" ref="G448:H448" si="453">K448+M448+O448+Q448+S448+U448+W448+Y448+AA448+AC448+AE448+AG448+AI448+AK448+AM448+AO448+AQ448+AS448+AU448+AW448+AY448+BA448+BC448+BE448+BG448+BI448+BK448+BM448+BO448+BQ448+BS448</f>
        <v>0</v>
      </c>
      <c r="H448" s="671">
        <f t="shared" si="453"/>
        <v>0</v>
      </c>
      <c r="I448" s="774">
        <f t="shared" si="6"/>
        <v>0</v>
      </c>
      <c r="J448" s="418"/>
      <c r="K448" s="640"/>
      <c r="L448" s="642"/>
      <c r="M448" s="640"/>
      <c r="N448" s="642"/>
      <c r="O448" s="640"/>
      <c r="P448" s="642"/>
      <c r="Q448" s="640"/>
      <c r="R448" s="642"/>
      <c r="S448" s="640"/>
      <c r="T448" s="642"/>
      <c r="U448" s="640"/>
      <c r="V448" s="642"/>
      <c r="W448" s="640"/>
      <c r="X448" s="642"/>
      <c r="Y448" s="640"/>
      <c r="Z448" s="642"/>
      <c r="AA448" s="640"/>
      <c r="AB448" s="642"/>
      <c r="AC448" s="640"/>
      <c r="AD448" s="642"/>
      <c r="AE448" s="640"/>
      <c r="AF448" s="642"/>
      <c r="AG448" s="640"/>
      <c r="AH448" s="642"/>
      <c r="AI448" s="640"/>
      <c r="AJ448" s="642"/>
      <c r="AK448" s="640"/>
      <c r="AL448" s="642"/>
      <c r="AM448" s="640"/>
      <c r="AN448" s="642"/>
      <c r="AO448" s="640"/>
      <c r="AP448" s="642"/>
      <c r="AQ448" s="640"/>
      <c r="AR448" s="642"/>
      <c r="AS448" s="640"/>
      <c r="AT448" s="642"/>
      <c r="AU448" s="640"/>
      <c r="AV448" s="642"/>
      <c r="AW448" s="640"/>
      <c r="AX448" s="642"/>
      <c r="AY448" s="640"/>
      <c r="AZ448" s="642"/>
      <c r="BA448" s="640"/>
      <c r="BB448" s="642"/>
      <c r="BC448" s="640"/>
      <c r="BD448" s="642"/>
      <c r="BE448" s="640"/>
      <c r="BF448" s="642"/>
      <c r="BG448" s="640"/>
      <c r="BH448" s="642"/>
      <c r="BI448" s="640"/>
      <c r="BJ448" s="642"/>
      <c r="BK448" s="640"/>
      <c r="BL448" s="642"/>
      <c r="BM448" s="640"/>
      <c r="BN448" s="642"/>
      <c r="BO448" s="640"/>
      <c r="BP448" s="642"/>
      <c r="BQ448" s="640"/>
      <c r="BR448" s="642"/>
      <c r="BS448" s="640"/>
      <c r="BT448" s="642"/>
      <c r="BU448" s="643">
        <f t="shared" si="7"/>
        <v>0</v>
      </c>
      <c r="BV448" s="644">
        <f t="shared" si="8"/>
        <v>0</v>
      </c>
      <c r="BW448" s="776">
        <f t="shared" si="9"/>
        <v>0</v>
      </c>
      <c r="BX448" s="644">
        <f t="shared" si="10"/>
        <v>0</v>
      </c>
      <c r="BY448" s="645"/>
      <c r="BZ448" s="338"/>
      <c r="CA448" s="338"/>
      <c r="CB448" s="338"/>
      <c r="CC448" s="338"/>
      <c r="CD448" s="338"/>
      <c r="CE448" s="338"/>
    </row>
    <row r="449" ht="15.75" customHeight="1">
      <c r="A449" s="821">
        <v>454.0</v>
      </c>
      <c r="B449" s="777"/>
      <c r="C449" s="501"/>
      <c r="D449" s="501"/>
      <c r="E449" s="501"/>
      <c r="F449" s="737"/>
      <c r="G449" s="773">
        <f t="shared" ref="G449:H449" si="454">K449+M449+O449+Q449+S449+U449+W449+Y449+AA449+AC449+AE449+AG449+AI449+AK449+AM449+AO449+AQ449+AS449+AU449+AW449+AY449+BA449+BC449+BE449+BG449+BI449+BK449+BM449+BO449+BQ449+BS449</f>
        <v>0</v>
      </c>
      <c r="H449" s="671">
        <f t="shared" si="454"/>
        <v>0</v>
      </c>
      <c r="I449" s="774">
        <f t="shared" si="6"/>
        <v>0</v>
      </c>
      <c r="J449" s="418"/>
      <c r="K449" s="640"/>
      <c r="L449" s="642"/>
      <c r="M449" s="640"/>
      <c r="N449" s="642"/>
      <c r="O449" s="640"/>
      <c r="P449" s="642"/>
      <c r="Q449" s="640"/>
      <c r="R449" s="642"/>
      <c r="S449" s="640"/>
      <c r="T449" s="642"/>
      <c r="U449" s="640"/>
      <c r="V449" s="642"/>
      <c r="W449" s="640"/>
      <c r="X449" s="642"/>
      <c r="Y449" s="640"/>
      <c r="Z449" s="642"/>
      <c r="AA449" s="640"/>
      <c r="AB449" s="642"/>
      <c r="AC449" s="640"/>
      <c r="AD449" s="642"/>
      <c r="AE449" s="640"/>
      <c r="AF449" s="642"/>
      <c r="AG449" s="640"/>
      <c r="AH449" s="642"/>
      <c r="AI449" s="640"/>
      <c r="AJ449" s="642"/>
      <c r="AK449" s="640"/>
      <c r="AL449" s="642"/>
      <c r="AM449" s="640"/>
      <c r="AN449" s="642"/>
      <c r="AO449" s="640"/>
      <c r="AP449" s="642"/>
      <c r="AQ449" s="640"/>
      <c r="AR449" s="642"/>
      <c r="AS449" s="640"/>
      <c r="AT449" s="642"/>
      <c r="AU449" s="640"/>
      <c r="AV449" s="642"/>
      <c r="AW449" s="640"/>
      <c r="AX449" s="642"/>
      <c r="AY449" s="640"/>
      <c r="AZ449" s="642"/>
      <c r="BA449" s="640"/>
      <c r="BB449" s="642"/>
      <c r="BC449" s="640"/>
      <c r="BD449" s="642"/>
      <c r="BE449" s="640"/>
      <c r="BF449" s="642"/>
      <c r="BG449" s="640"/>
      <c r="BH449" s="642"/>
      <c r="BI449" s="640"/>
      <c r="BJ449" s="642"/>
      <c r="BK449" s="640"/>
      <c r="BL449" s="642"/>
      <c r="BM449" s="640"/>
      <c r="BN449" s="642"/>
      <c r="BO449" s="640"/>
      <c r="BP449" s="642"/>
      <c r="BQ449" s="640"/>
      <c r="BR449" s="642"/>
      <c r="BS449" s="640"/>
      <c r="BT449" s="642"/>
      <c r="BU449" s="643">
        <f t="shared" si="7"/>
        <v>0</v>
      </c>
      <c r="BV449" s="644">
        <f t="shared" si="8"/>
        <v>0</v>
      </c>
      <c r="BW449" s="776">
        <f t="shared" si="9"/>
        <v>0</v>
      </c>
      <c r="BX449" s="644">
        <f t="shared" si="10"/>
        <v>0</v>
      </c>
      <c r="BY449" s="645"/>
      <c r="BZ449" s="338"/>
      <c r="CA449" s="338"/>
      <c r="CB449" s="338"/>
      <c r="CC449" s="338"/>
      <c r="CD449" s="338"/>
      <c r="CE449" s="338"/>
    </row>
    <row r="450" ht="15.75" customHeight="1">
      <c r="A450" s="821">
        <v>455.0</v>
      </c>
      <c r="B450" s="777"/>
      <c r="C450" s="501"/>
      <c r="D450" s="501"/>
      <c r="E450" s="501"/>
      <c r="F450" s="737"/>
      <c r="G450" s="773">
        <f t="shared" ref="G450:H450" si="455">K450+M450+O450+Q450+S450+U450+W450+Y450+AA450+AC450+AE450+AG450+AI450+AK450+AM450+AO450+AQ450+AS450+AU450+AW450+AY450+BA450+BC450+BE450+BG450+BI450+BK450+BM450+BO450+BQ450+BS450</f>
        <v>0</v>
      </c>
      <c r="H450" s="671">
        <f t="shared" si="455"/>
        <v>0</v>
      </c>
      <c r="I450" s="774">
        <f t="shared" si="6"/>
        <v>0</v>
      </c>
      <c r="J450" s="418"/>
      <c r="K450" s="640"/>
      <c r="L450" s="642"/>
      <c r="M450" s="640"/>
      <c r="N450" s="642"/>
      <c r="O450" s="640"/>
      <c r="P450" s="642"/>
      <c r="Q450" s="640"/>
      <c r="R450" s="642"/>
      <c r="S450" s="640"/>
      <c r="T450" s="642"/>
      <c r="U450" s="640"/>
      <c r="V450" s="642"/>
      <c r="W450" s="640"/>
      <c r="X450" s="642"/>
      <c r="Y450" s="640"/>
      <c r="Z450" s="642"/>
      <c r="AA450" s="640"/>
      <c r="AB450" s="642"/>
      <c r="AC450" s="640"/>
      <c r="AD450" s="642"/>
      <c r="AE450" s="640"/>
      <c r="AF450" s="642"/>
      <c r="AG450" s="640"/>
      <c r="AH450" s="642"/>
      <c r="AI450" s="640"/>
      <c r="AJ450" s="642"/>
      <c r="AK450" s="640"/>
      <c r="AL450" s="642"/>
      <c r="AM450" s="640"/>
      <c r="AN450" s="642"/>
      <c r="AO450" s="640"/>
      <c r="AP450" s="642"/>
      <c r="AQ450" s="640"/>
      <c r="AR450" s="642"/>
      <c r="AS450" s="640"/>
      <c r="AT450" s="642"/>
      <c r="AU450" s="640"/>
      <c r="AV450" s="642"/>
      <c r="AW450" s="640"/>
      <c r="AX450" s="642"/>
      <c r="AY450" s="640"/>
      <c r="AZ450" s="642"/>
      <c r="BA450" s="640"/>
      <c r="BB450" s="642"/>
      <c r="BC450" s="640"/>
      <c r="BD450" s="642"/>
      <c r="BE450" s="640"/>
      <c r="BF450" s="642"/>
      <c r="BG450" s="640"/>
      <c r="BH450" s="642"/>
      <c r="BI450" s="640"/>
      <c r="BJ450" s="642"/>
      <c r="BK450" s="640"/>
      <c r="BL450" s="642"/>
      <c r="BM450" s="640"/>
      <c r="BN450" s="642"/>
      <c r="BO450" s="640"/>
      <c r="BP450" s="642"/>
      <c r="BQ450" s="640"/>
      <c r="BR450" s="642"/>
      <c r="BS450" s="640"/>
      <c r="BT450" s="642"/>
      <c r="BU450" s="643">
        <f t="shared" si="7"/>
        <v>0</v>
      </c>
      <c r="BV450" s="644">
        <f t="shared" si="8"/>
        <v>0</v>
      </c>
      <c r="BW450" s="776">
        <f t="shared" si="9"/>
        <v>0</v>
      </c>
      <c r="BX450" s="644">
        <f t="shared" si="10"/>
        <v>0</v>
      </c>
      <c r="BY450" s="645"/>
      <c r="BZ450" s="338"/>
      <c r="CA450" s="338"/>
      <c r="CB450" s="338"/>
      <c r="CC450" s="338"/>
      <c r="CD450" s="338"/>
      <c r="CE450" s="338"/>
    </row>
    <row r="451" ht="15.75" customHeight="1">
      <c r="A451" s="821">
        <v>456.0</v>
      </c>
      <c r="B451" s="777"/>
      <c r="C451" s="501"/>
      <c r="D451" s="501"/>
      <c r="E451" s="501"/>
      <c r="F451" s="737"/>
      <c r="G451" s="773">
        <f t="shared" ref="G451:H451" si="456">K451+M451+O451+Q451+S451+U451+W451+Y451+AA451+AC451+AE451+AG451+AI451+AK451+AM451+AO451+AQ451+AS451+AU451+AW451+AY451+BA451+BC451+BE451+BG451+BI451+BK451+BM451+BO451+BQ451+BS451</f>
        <v>0</v>
      </c>
      <c r="H451" s="671">
        <f t="shared" si="456"/>
        <v>0</v>
      </c>
      <c r="I451" s="774">
        <f t="shared" si="6"/>
        <v>0</v>
      </c>
      <c r="J451" s="418"/>
      <c r="K451" s="640"/>
      <c r="L451" s="642"/>
      <c r="M451" s="640"/>
      <c r="N451" s="642"/>
      <c r="O451" s="640"/>
      <c r="P451" s="642"/>
      <c r="Q451" s="640"/>
      <c r="R451" s="642"/>
      <c r="S451" s="640"/>
      <c r="T451" s="642"/>
      <c r="U451" s="640"/>
      <c r="V451" s="642"/>
      <c r="W451" s="640"/>
      <c r="X451" s="642"/>
      <c r="Y451" s="640"/>
      <c r="Z451" s="642"/>
      <c r="AA451" s="640"/>
      <c r="AB451" s="642"/>
      <c r="AC451" s="640"/>
      <c r="AD451" s="642"/>
      <c r="AE451" s="640"/>
      <c r="AF451" s="642"/>
      <c r="AG451" s="640"/>
      <c r="AH451" s="642"/>
      <c r="AI451" s="640"/>
      <c r="AJ451" s="642"/>
      <c r="AK451" s="640"/>
      <c r="AL451" s="642"/>
      <c r="AM451" s="640"/>
      <c r="AN451" s="642"/>
      <c r="AO451" s="640"/>
      <c r="AP451" s="642"/>
      <c r="AQ451" s="640"/>
      <c r="AR451" s="642"/>
      <c r="AS451" s="640"/>
      <c r="AT451" s="642"/>
      <c r="AU451" s="640"/>
      <c r="AV451" s="642"/>
      <c r="AW451" s="640"/>
      <c r="AX451" s="642"/>
      <c r="AY451" s="640"/>
      <c r="AZ451" s="642"/>
      <c r="BA451" s="640"/>
      <c r="BB451" s="642"/>
      <c r="BC451" s="640"/>
      <c r="BD451" s="642"/>
      <c r="BE451" s="640"/>
      <c r="BF451" s="642"/>
      <c r="BG451" s="640"/>
      <c r="BH451" s="642"/>
      <c r="BI451" s="640"/>
      <c r="BJ451" s="642"/>
      <c r="BK451" s="640"/>
      <c r="BL451" s="642"/>
      <c r="BM451" s="640"/>
      <c r="BN451" s="642"/>
      <c r="BO451" s="640"/>
      <c r="BP451" s="642"/>
      <c r="BQ451" s="640"/>
      <c r="BR451" s="642"/>
      <c r="BS451" s="640"/>
      <c r="BT451" s="642"/>
      <c r="BU451" s="643">
        <f t="shared" si="7"/>
        <v>0</v>
      </c>
      <c r="BV451" s="644">
        <f t="shared" si="8"/>
        <v>0</v>
      </c>
      <c r="BW451" s="776">
        <f t="shared" si="9"/>
        <v>0</v>
      </c>
      <c r="BX451" s="644">
        <f t="shared" si="10"/>
        <v>0</v>
      </c>
      <c r="BY451" s="645"/>
      <c r="BZ451" s="338"/>
      <c r="CA451" s="338"/>
      <c r="CB451" s="338"/>
      <c r="CC451" s="338"/>
      <c r="CD451" s="338"/>
      <c r="CE451" s="338"/>
    </row>
    <row r="452" ht="15.75" customHeight="1">
      <c r="A452" s="821">
        <v>457.0</v>
      </c>
      <c r="B452" s="777"/>
      <c r="C452" s="501"/>
      <c r="D452" s="501"/>
      <c r="E452" s="501"/>
      <c r="F452" s="737"/>
      <c r="G452" s="773">
        <f t="shared" ref="G452:H452" si="457">K452+M452+O452+Q452+S452+U452+W452+Y452+AA452+AC452+AE452+AG452+AI452+AK452+AM452+AO452+AQ452+AS452+AU452+AW452+AY452+BA452+BC452+BE452+BG452+BI452+BK452+BM452+BO452+BQ452+BS452</f>
        <v>0</v>
      </c>
      <c r="H452" s="671">
        <f t="shared" si="457"/>
        <v>0</v>
      </c>
      <c r="I452" s="774">
        <f t="shared" si="6"/>
        <v>0</v>
      </c>
      <c r="J452" s="418"/>
      <c r="K452" s="640"/>
      <c r="L452" s="642"/>
      <c r="M452" s="640"/>
      <c r="N452" s="642"/>
      <c r="O452" s="640"/>
      <c r="P452" s="642"/>
      <c r="Q452" s="640"/>
      <c r="R452" s="642"/>
      <c r="S452" s="640"/>
      <c r="T452" s="642"/>
      <c r="U452" s="640"/>
      <c r="V452" s="642"/>
      <c r="W452" s="640"/>
      <c r="X452" s="642"/>
      <c r="Y452" s="640"/>
      <c r="Z452" s="642"/>
      <c r="AA452" s="640"/>
      <c r="AB452" s="642"/>
      <c r="AC452" s="640"/>
      <c r="AD452" s="642"/>
      <c r="AE452" s="640"/>
      <c r="AF452" s="642"/>
      <c r="AG452" s="640"/>
      <c r="AH452" s="642"/>
      <c r="AI452" s="640"/>
      <c r="AJ452" s="642"/>
      <c r="AK452" s="640"/>
      <c r="AL452" s="642"/>
      <c r="AM452" s="640"/>
      <c r="AN452" s="642"/>
      <c r="AO452" s="640"/>
      <c r="AP452" s="642"/>
      <c r="AQ452" s="640"/>
      <c r="AR452" s="642"/>
      <c r="AS452" s="640"/>
      <c r="AT452" s="642"/>
      <c r="AU452" s="640"/>
      <c r="AV452" s="642"/>
      <c r="AW452" s="640"/>
      <c r="AX452" s="642"/>
      <c r="AY452" s="640"/>
      <c r="AZ452" s="642"/>
      <c r="BA452" s="640"/>
      <c r="BB452" s="642"/>
      <c r="BC452" s="640"/>
      <c r="BD452" s="642"/>
      <c r="BE452" s="640"/>
      <c r="BF452" s="642"/>
      <c r="BG452" s="640"/>
      <c r="BH452" s="642"/>
      <c r="BI452" s="640"/>
      <c r="BJ452" s="642"/>
      <c r="BK452" s="640"/>
      <c r="BL452" s="642"/>
      <c r="BM452" s="640"/>
      <c r="BN452" s="642"/>
      <c r="BO452" s="640"/>
      <c r="BP452" s="642"/>
      <c r="BQ452" s="640"/>
      <c r="BR452" s="642"/>
      <c r="BS452" s="640"/>
      <c r="BT452" s="642"/>
      <c r="BU452" s="643">
        <f t="shared" si="7"/>
        <v>0</v>
      </c>
      <c r="BV452" s="644">
        <f t="shared" si="8"/>
        <v>0</v>
      </c>
      <c r="BW452" s="776">
        <f t="shared" si="9"/>
        <v>0</v>
      </c>
      <c r="BX452" s="644">
        <f t="shared" si="10"/>
        <v>0</v>
      </c>
      <c r="BY452" s="645"/>
      <c r="BZ452" s="338"/>
      <c r="CA452" s="338"/>
      <c r="CB452" s="338"/>
      <c r="CC452" s="338"/>
      <c r="CD452" s="338"/>
      <c r="CE452" s="338"/>
    </row>
    <row r="453" ht="15.75" customHeight="1">
      <c r="A453" s="821">
        <v>458.0</v>
      </c>
      <c r="B453" s="777"/>
      <c r="C453" s="501"/>
      <c r="D453" s="501"/>
      <c r="E453" s="501"/>
      <c r="F453" s="737"/>
      <c r="G453" s="773">
        <f t="shared" ref="G453:H453" si="458">K453+M453+O453+Q453+S453+U453+W453+Y453+AA453+AC453+AE453+AG453+AI453+AK453+AM453+AO453+AQ453+AS453+AU453+AW453+AY453+BA453+BC453+BE453+BG453+BI453+BK453+BM453+BO453+BQ453+BS453</f>
        <v>0</v>
      </c>
      <c r="H453" s="671">
        <f t="shared" si="458"/>
        <v>0</v>
      </c>
      <c r="I453" s="774">
        <f t="shared" si="6"/>
        <v>0</v>
      </c>
      <c r="J453" s="418"/>
      <c r="K453" s="640"/>
      <c r="L453" s="642"/>
      <c r="M453" s="640"/>
      <c r="N453" s="642"/>
      <c r="O453" s="640"/>
      <c r="P453" s="642"/>
      <c r="Q453" s="640"/>
      <c r="R453" s="642"/>
      <c r="S453" s="640"/>
      <c r="T453" s="642"/>
      <c r="U453" s="640"/>
      <c r="V453" s="642"/>
      <c r="W453" s="640"/>
      <c r="X453" s="642"/>
      <c r="Y453" s="640"/>
      <c r="Z453" s="642"/>
      <c r="AA453" s="640"/>
      <c r="AB453" s="642"/>
      <c r="AC453" s="640"/>
      <c r="AD453" s="642"/>
      <c r="AE453" s="640"/>
      <c r="AF453" s="642"/>
      <c r="AG453" s="640"/>
      <c r="AH453" s="642"/>
      <c r="AI453" s="640"/>
      <c r="AJ453" s="642"/>
      <c r="AK453" s="640"/>
      <c r="AL453" s="642"/>
      <c r="AM453" s="640"/>
      <c r="AN453" s="642"/>
      <c r="AO453" s="640"/>
      <c r="AP453" s="642"/>
      <c r="AQ453" s="640"/>
      <c r="AR453" s="642"/>
      <c r="AS453" s="640"/>
      <c r="AT453" s="642"/>
      <c r="AU453" s="640"/>
      <c r="AV453" s="642"/>
      <c r="AW453" s="640"/>
      <c r="AX453" s="642"/>
      <c r="AY453" s="640"/>
      <c r="AZ453" s="642"/>
      <c r="BA453" s="640"/>
      <c r="BB453" s="642"/>
      <c r="BC453" s="640"/>
      <c r="BD453" s="642"/>
      <c r="BE453" s="640"/>
      <c r="BF453" s="642"/>
      <c r="BG453" s="640"/>
      <c r="BH453" s="642"/>
      <c r="BI453" s="640"/>
      <c r="BJ453" s="642"/>
      <c r="BK453" s="640"/>
      <c r="BL453" s="642"/>
      <c r="BM453" s="640"/>
      <c r="BN453" s="642"/>
      <c r="BO453" s="640"/>
      <c r="BP453" s="642"/>
      <c r="BQ453" s="640"/>
      <c r="BR453" s="642"/>
      <c r="BS453" s="640"/>
      <c r="BT453" s="642"/>
      <c r="BU453" s="643">
        <f t="shared" si="7"/>
        <v>0</v>
      </c>
      <c r="BV453" s="644">
        <f t="shared" si="8"/>
        <v>0</v>
      </c>
      <c r="BW453" s="776">
        <f t="shared" si="9"/>
        <v>0</v>
      </c>
      <c r="BX453" s="644">
        <f t="shared" si="10"/>
        <v>0</v>
      </c>
      <c r="BY453" s="645"/>
      <c r="BZ453" s="338"/>
      <c r="CA453" s="338"/>
      <c r="CB453" s="338"/>
      <c r="CC453" s="338"/>
      <c r="CD453" s="338"/>
      <c r="CE453" s="338"/>
    </row>
    <row r="454" ht="15.75" customHeight="1">
      <c r="A454" s="821">
        <v>459.0</v>
      </c>
      <c r="B454" s="777"/>
      <c r="C454" s="501"/>
      <c r="D454" s="501"/>
      <c r="E454" s="501"/>
      <c r="F454" s="737"/>
      <c r="G454" s="773">
        <f t="shared" ref="G454:H454" si="459">K454+M454+O454+Q454+S454+U454+W454+Y454+AA454+AC454+AE454+AG454+AI454+AK454+AM454+AO454+AQ454+AS454+AU454+AW454+AY454+BA454+BC454+BE454+BG454+BI454+BK454+BM454+BO454+BQ454+BS454</f>
        <v>0</v>
      </c>
      <c r="H454" s="671">
        <f t="shared" si="459"/>
        <v>0</v>
      </c>
      <c r="I454" s="774">
        <f t="shared" si="6"/>
        <v>0</v>
      </c>
      <c r="J454" s="418"/>
      <c r="K454" s="640"/>
      <c r="L454" s="642"/>
      <c r="M454" s="640"/>
      <c r="N454" s="642"/>
      <c r="O454" s="640"/>
      <c r="P454" s="642"/>
      <c r="Q454" s="640"/>
      <c r="R454" s="642"/>
      <c r="S454" s="640"/>
      <c r="T454" s="642"/>
      <c r="U454" s="640"/>
      <c r="V454" s="642"/>
      <c r="W454" s="640"/>
      <c r="X454" s="642"/>
      <c r="Y454" s="640"/>
      <c r="Z454" s="642"/>
      <c r="AA454" s="640"/>
      <c r="AB454" s="642"/>
      <c r="AC454" s="640"/>
      <c r="AD454" s="642"/>
      <c r="AE454" s="640"/>
      <c r="AF454" s="642"/>
      <c r="AG454" s="640"/>
      <c r="AH454" s="642"/>
      <c r="AI454" s="640"/>
      <c r="AJ454" s="642"/>
      <c r="AK454" s="640"/>
      <c r="AL454" s="642"/>
      <c r="AM454" s="640"/>
      <c r="AN454" s="642"/>
      <c r="AO454" s="640"/>
      <c r="AP454" s="642"/>
      <c r="AQ454" s="640"/>
      <c r="AR454" s="642"/>
      <c r="AS454" s="640"/>
      <c r="AT454" s="642"/>
      <c r="AU454" s="640"/>
      <c r="AV454" s="642"/>
      <c r="AW454" s="640"/>
      <c r="AX454" s="642"/>
      <c r="AY454" s="640"/>
      <c r="AZ454" s="642"/>
      <c r="BA454" s="640"/>
      <c r="BB454" s="642"/>
      <c r="BC454" s="640"/>
      <c r="BD454" s="642"/>
      <c r="BE454" s="640"/>
      <c r="BF454" s="642"/>
      <c r="BG454" s="640"/>
      <c r="BH454" s="642"/>
      <c r="BI454" s="640"/>
      <c r="BJ454" s="642"/>
      <c r="BK454" s="640"/>
      <c r="BL454" s="642"/>
      <c r="BM454" s="640"/>
      <c r="BN454" s="642"/>
      <c r="BO454" s="640"/>
      <c r="BP454" s="642"/>
      <c r="BQ454" s="640"/>
      <c r="BR454" s="642"/>
      <c r="BS454" s="640"/>
      <c r="BT454" s="642"/>
      <c r="BU454" s="643">
        <f t="shared" si="7"/>
        <v>0</v>
      </c>
      <c r="BV454" s="644">
        <f t="shared" si="8"/>
        <v>0</v>
      </c>
      <c r="BW454" s="776">
        <f t="shared" si="9"/>
        <v>0</v>
      </c>
      <c r="BX454" s="644">
        <f t="shared" si="10"/>
        <v>0</v>
      </c>
      <c r="BY454" s="645"/>
      <c r="BZ454" s="338"/>
      <c r="CA454" s="338"/>
      <c r="CB454" s="338"/>
      <c r="CC454" s="338"/>
      <c r="CD454" s="338"/>
      <c r="CE454" s="338"/>
    </row>
    <row r="455" ht="15.75" customHeight="1">
      <c r="A455" s="821">
        <v>460.0</v>
      </c>
      <c r="B455" s="777"/>
      <c r="C455" s="501"/>
      <c r="D455" s="501"/>
      <c r="E455" s="501"/>
      <c r="F455" s="737"/>
      <c r="G455" s="773">
        <f t="shared" ref="G455:H455" si="460">K455+M455+O455+Q455+S455+U455+W455+Y455+AA455+AC455+AE455+AG455+AI455+AK455+AM455+AO455+AQ455+AS455+AU455+AW455+AY455+BA455+BC455+BE455+BG455+BI455+BK455+BM455+BO455+BQ455+BS455</f>
        <v>0</v>
      </c>
      <c r="H455" s="671">
        <f t="shared" si="460"/>
        <v>0</v>
      </c>
      <c r="I455" s="774">
        <f t="shared" si="6"/>
        <v>0</v>
      </c>
      <c r="J455" s="418"/>
      <c r="K455" s="640"/>
      <c r="L455" s="642"/>
      <c r="M455" s="640"/>
      <c r="N455" s="642"/>
      <c r="O455" s="640"/>
      <c r="P455" s="642"/>
      <c r="Q455" s="640"/>
      <c r="R455" s="642"/>
      <c r="S455" s="640"/>
      <c r="T455" s="642"/>
      <c r="U455" s="640"/>
      <c r="V455" s="642"/>
      <c r="W455" s="640"/>
      <c r="X455" s="642"/>
      <c r="Y455" s="640"/>
      <c r="Z455" s="642"/>
      <c r="AA455" s="640"/>
      <c r="AB455" s="642"/>
      <c r="AC455" s="640"/>
      <c r="AD455" s="642"/>
      <c r="AE455" s="640"/>
      <c r="AF455" s="642"/>
      <c r="AG455" s="640"/>
      <c r="AH455" s="642"/>
      <c r="AI455" s="640"/>
      <c r="AJ455" s="642"/>
      <c r="AK455" s="640"/>
      <c r="AL455" s="642"/>
      <c r="AM455" s="640"/>
      <c r="AN455" s="642"/>
      <c r="AO455" s="640"/>
      <c r="AP455" s="642"/>
      <c r="AQ455" s="640"/>
      <c r="AR455" s="642"/>
      <c r="AS455" s="640"/>
      <c r="AT455" s="642"/>
      <c r="AU455" s="640"/>
      <c r="AV455" s="642"/>
      <c r="AW455" s="640"/>
      <c r="AX455" s="642"/>
      <c r="AY455" s="640"/>
      <c r="AZ455" s="642"/>
      <c r="BA455" s="640"/>
      <c r="BB455" s="642"/>
      <c r="BC455" s="640"/>
      <c r="BD455" s="642"/>
      <c r="BE455" s="640"/>
      <c r="BF455" s="642"/>
      <c r="BG455" s="640"/>
      <c r="BH455" s="642"/>
      <c r="BI455" s="640"/>
      <c r="BJ455" s="642"/>
      <c r="BK455" s="640"/>
      <c r="BL455" s="642"/>
      <c r="BM455" s="640"/>
      <c r="BN455" s="642"/>
      <c r="BO455" s="640"/>
      <c r="BP455" s="642"/>
      <c r="BQ455" s="640"/>
      <c r="BR455" s="642"/>
      <c r="BS455" s="640"/>
      <c r="BT455" s="642"/>
      <c r="BU455" s="643">
        <f t="shared" si="7"/>
        <v>0</v>
      </c>
      <c r="BV455" s="644">
        <f t="shared" si="8"/>
        <v>0</v>
      </c>
      <c r="BW455" s="776">
        <f t="shared" si="9"/>
        <v>0</v>
      </c>
      <c r="BX455" s="644">
        <f t="shared" si="10"/>
        <v>0</v>
      </c>
      <c r="BY455" s="645"/>
      <c r="BZ455" s="338"/>
      <c r="CA455" s="338"/>
      <c r="CB455" s="338"/>
      <c r="CC455" s="338"/>
      <c r="CD455" s="338"/>
      <c r="CE455" s="338"/>
    </row>
    <row r="456" ht="15.75" customHeight="1">
      <c r="A456" s="821">
        <v>461.0</v>
      </c>
      <c r="B456" s="777"/>
      <c r="C456" s="501"/>
      <c r="D456" s="501"/>
      <c r="E456" s="501"/>
      <c r="F456" s="737"/>
      <c r="G456" s="773">
        <f t="shared" ref="G456:H456" si="461">K456+M456+O456+Q456+S456+U456+W456+Y456+AA456+AC456+AE456+AG456+AI456+AK456+AM456+AO456+AQ456+AS456+AU456+AW456+AY456+BA456+BC456+BE456+BG456+BI456+BK456+BM456+BO456+BQ456+BS456</f>
        <v>0</v>
      </c>
      <c r="H456" s="671">
        <f t="shared" si="461"/>
        <v>0</v>
      </c>
      <c r="I456" s="774">
        <f t="shared" si="6"/>
        <v>0</v>
      </c>
      <c r="J456" s="418"/>
      <c r="K456" s="640"/>
      <c r="L456" s="642"/>
      <c r="M456" s="640"/>
      <c r="N456" s="642"/>
      <c r="O456" s="640"/>
      <c r="P456" s="642"/>
      <c r="Q456" s="640"/>
      <c r="R456" s="642"/>
      <c r="S456" s="640"/>
      <c r="T456" s="642"/>
      <c r="U456" s="640"/>
      <c r="V456" s="642"/>
      <c r="W456" s="640"/>
      <c r="X456" s="642"/>
      <c r="Y456" s="640"/>
      <c r="Z456" s="642"/>
      <c r="AA456" s="640"/>
      <c r="AB456" s="642"/>
      <c r="AC456" s="640"/>
      <c r="AD456" s="642"/>
      <c r="AE456" s="640"/>
      <c r="AF456" s="642"/>
      <c r="AG456" s="640"/>
      <c r="AH456" s="642"/>
      <c r="AI456" s="640"/>
      <c r="AJ456" s="642"/>
      <c r="AK456" s="640"/>
      <c r="AL456" s="642"/>
      <c r="AM456" s="640"/>
      <c r="AN456" s="642"/>
      <c r="AO456" s="640"/>
      <c r="AP456" s="642"/>
      <c r="AQ456" s="640"/>
      <c r="AR456" s="642"/>
      <c r="AS456" s="640"/>
      <c r="AT456" s="642"/>
      <c r="AU456" s="640"/>
      <c r="AV456" s="642"/>
      <c r="AW456" s="640"/>
      <c r="AX456" s="642"/>
      <c r="AY456" s="640"/>
      <c r="AZ456" s="642"/>
      <c r="BA456" s="640"/>
      <c r="BB456" s="642"/>
      <c r="BC456" s="640"/>
      <c r="BD456" s="642"/>
      <c r="BE456" s="640"/>
      <c r="BF456" s="642"/>
      <c r="BG456" s="640"/>
      <c r="BH456" s="642"/>
      <c r="BI456" s="640"/>
      <c r="BJ456" s="642"/>
      <c r="BK456" s="640"/>
      <c r="BL456" s="642"/>
      <c r="BM456" s="640"/>
      <c r="BN456" s="642"/>
      <c r="BO456" s="640"/>
      <c r="BP456" s="642"/>
      <c r="BQ456" s="640"/>
      <c r="BR456" s="642"/>
      <c r="BS456" s="640"/>
      <c r="BT456" s="642"/>
      <c r="BU456" s="643">
        <f t="shared" si="7"/>
        <v>0</v>
      </c>
      <c r="BV456" s="644">
        <f t="shared" si="8"/>
        <v>0</v>
      </c>
      <c r="BW456" s="776">
        <f t="shared" si="9"/>
        <v>0</v>
      </c>
      <c r="BX456" s="644">
        <f t="shared" si="10"/>
        <v>0</v>
      </c>
      <c r="BY456" s="645"/>
      <c r="BZ456" s="338"/>
      <c r="CA456" s="338"/>
      <c r="CB456" s="338"/>
      <c r="CC456" s="338"/>
      <c r="CD456" s="338"/>
      <c r="CE456" s="338"/>
    </row>
    <row r="457" ht="15.75" customHeight="1">
      <c r="A457" s="821">
        <v>462.0</v>
      </c>
      <c r="B457" s="777"/>
      <c r="C457" s="501"/>
      <c r="D457" s="501"/>
      <c r="E457" s="501"/>
      <c r="F457" s="737"/>
      <c r="G457" s="773">
        <f t="shared" ref="G457:H457" si="462">K457+M457+O457+Q457+S457+U457+W457+Y457+AA457+AC457+AE457+AG457+AI457+AK457+AM457+AO457+AQ457+AS457+AU457+AW457+AY457+BA457+BC457+BE457+BG457+BI457+BK457+BM457+BO457+BQ457+BS457</f>
        <v>0</v>
      </c>
      <c r="H457" s="671">
        <f t="shared" si="462"/>
        <v>0</v>
      </c>
      <c r="I457" s="774">
        <f t="shared" si="6"/>
        <v>0</v>
      </c>
      <c r="J457" s="418"/>
      <c r="K457" s="640"/>
      <c r="L457" s="642"/>
      <c r="M457" s="640"/>
      <c r="N457" s="642"/>
      <c r="O457" s="640"/>
      <c r="P457" s="642"/>
      <c r="Q457" s="640"/>
      <c r="R457" s="642"/>
      <c r="S457" s="640"/>
      <c r="T457" s="642"/>
      <c r="U457" s="640"/>
      <c r="V457" s="642"/>
      <c r="W457" s="640"/>
      <c r="X457" s="642"/>
      <c r="Y457" s="640"/>
      <c r="Z457" s="642"/>
      <c r="AA457" s="640"/>
      <c r="AB457" s="642"/>
      <c r="AC457" s="640"/>
      <c r="AD457" s="642"/>
      <c r="AE457" s="640"/>
      <c r="AF457" s="642"/>
      <c r="AG457" s="640"/>
      <c r="AH457" s="642"/>
      <c r="AI457" s="640"/>
      <c r="AJ457" s="642"/>
      <c r="AK457" s="640"/>
      <c r="AL457" s="642"/>
      <c r="AM457" s="640"/>
      <c r="AN457" s="642"/>
      <c r="AO457" s="640"/>
      <c r="AP457" s="642"/>
      <c r="AQ457" s="640"/>
      <c r="AR457" s="642"/>
      <c r="AS457" s="640"/>
      <c r="AT457" s="642"/>
      <c r="AU457" s="640"/>
      <c r="AV457" s="642"/>
      <c r="AW457" s="640"/>
      <c r="AX457" s="642"/>
      <c r="AY457" s="640"/>
      <c r="AZ457" s="642"/>
      <c r="BA457" s="640"/>
      <c r="BB457" s="642"/>
      <c r="BC457" s="640"/>
      <c r="BD457" s="642"/>
      <c r="BE457" s="640"/>
      <c r="BF457" s="642"/>
      <c r="BG457" s="640"/>
      <c r="BH457" s="642"/>
      <c r="BI457" s="640"/>
      <c r="BJ457" s="642"/>
      <c r="BK457" s="640"/>
      <c r="BL457" s="642"/>
      <c r="BM457" s="640"/>
      <c r="BN457" s="642"/>
      <c r="BO457" s="640"/>
      <c r="BP457" s="642"/>
      <c r="BQ457" s="640"/>
      <c r="BR457" s="642"/>
      <c r="BS457" s="640"/>
      <c r="BT457" s="642"/>
      <c r="BU457" s="643">
        <f t="shared" si="7"/>
        <v>0</v>
      </c>
      <c r="BV457" s="644">
        <f t="shared" si="8"/>
        <v>0</v>
      </c>
      <c r="BW457" s="776">
        <f t="shared" si="9"/>
        <v>0</v>
      </c>
      <c r="BX457" s="644">
        <f t="shared" si="10"/>
        <v>0</v>
      </c>
      <c r="BY457" s="645"/>
      <c r="BZ457" s="338"/>
      <c r="CA457" s="338"/>
      <c r="CB457" s="338"/>
      <c r="CC457" s="338"/>
      <c r="CD457" s="338"/>
      <c r="CE457" s="338"/>
    </row>
    <row r="458" ht="15.75" customHeight="1">
      <c r="A458" s="821">
        <v>463.0</v>
      </c>
      <c r="B458" s="777"/>
      <c r="C458" s="501"/>
      <c r="D458" s="501"/>
      <c r="E458" s="501"/>
      <c r="F458" s="737"/>
      <c r="G458" s="773">
        <f t="shared" ref="G458:H458" si="463">K458+M458+O458+Q458+S458+U458+W458+Y458+AA458+AC458+AE458+AG458+AI458+AK458+AM458+AO458+AQ458+AS458+AU458+AW458+AY458+BA458+BC458+BE458+BG458+BI458+BK458+BM458+BO458+BQ458+BS458</f>
        <v>0</v>
      </c>
      <c r="H458" s="671">
        <f t="shared" si="463"/>
        <v>0</v>
      </c>
      <c r="I458" s="774">
        <f t="shared" si="6"/>
        <v>0</v>
      </c>
      <c r="J458" s="418"/>
      <c r="K458" s="640"/>
      <c r="L458" s="642"/>
      <c r="M458" s="640"/>
      <c r="N458" s="642"/>
      <c r="O458" s="640"/>
      <c r="P458" s="642"/>
      <c r="Q458" s="640"/>
      <c r="R458" s="642"/>
      <c r="S458" s="640"/>
      <c r="T458" s="642"/>
      <c r="U458" s="640"/>
      <c r="V458" s="642"/>
      <c r="W458" s="640"/>
      <c r="X458" s="642"/>
      <c r="Y458" s="640"/>
      <c r="Z458" s="642"/>
      <c r="AA458" s="640"/>
      <c r="AB458" s="642"/>
      <c r="AC458" s="640"/>
      <c r="AD458" s="642"/>
      <c r="AE458" s="640"/>
      <c r="AF458" s="642"/>
      <c r="AG458" s="640"/>
      <c r="AH458" s="642"/>
      <c r="AI458" s="640"/>
      <c r="AJ458" s="642"/>
      <c r="AK458" s="640"/>
      <c r="AL458" s="642"/>
      <c r="AM458" s="640"/>
      <c r="AN458" s="642"/>
      <c r="AO458" s="640"/>
      <c r="AP458" s="642"/>
      <c r="AQ458" s="640"/>
      <c r="AR458" s="642"/>
      <c r="AS458" s="640"/>
      <c r="AT458" s="642"/>
      <c r="AU458" s="640"/>
      <c r="AV458" s="642"/>
      <c r="AW458" s="640"/>
      <c r="AX458" s="642"/>
      <c r="AY458" s="640"/>
      <c r="AZ458" s="642"/>
      <c r="BA458" s="640"/>
      <c r="BB458" s="642"/>
      <c r="BC458" s="640"/>
      <c r="BD458" s="642"/>
      <c r="BE458" s="640"/>
      <c r="BF458" s="642"/>
      <c r="BG458" s="640"/>
      <c r="BH458" s="642"/>
      <c r="BI458" s="640"/>
      <c r="BJ458" s="642"/>
      <c r="BK458" s="640"/>
      <c r="BL458" s="642"/>
      <c r="BM458" s="640"/>
      <c r="BN458" s="642"/>
      <c r="BO458" s="640"/>
      <c r="BP458" s="642"/>
      <c r="BQ458" s="640"/>
      <c r="BR458" s="642"/>
      <c r="BS458" s="640"/>
      <c r="BT458" s="642"/>
      <c r="BU458" s="643">
        <f t="shared" si="7"/>
        <v>0</v>
      </c>
      <c r="BV458" s="644">
        <f t="shared" si="8"/>
        <v>0</v>
      </c>
      <c r="BW458" s="776">
        <f t="shared" si="9"/>
        <v>0</v>
      </c>
      <c r="BX458" s="644">
        <f t="shared" si="10"/>
        <v>0</v>
      </c>
      <c r="BY458" s="645"/>
      <c r="BZ458" s="338"/>
      <c r="CA458" s="338"/>
      <c r="CB458" s="338"/>
      <c r="CC458" s="338"/>
      <c r="CD458" s="338"/>
      <c r="CE458" s="338"/>
    </row>
    <row r="459" ht="15.75" customHeight="1">
      <c r="A459" s="821">
        <v>464.0</v>
      </c>
      <c r="B459" s="777"/>
      <c r="C459" s="501"/>
      <c r="D459" s="501"/>
      <c r="E459" s="501"/>
      <c r="F459" s="737"/>
      <c r="G459" s="773">
        <f t="shared" ref="G459:H459" si="464">K459+M459+O459+Q459+S459+U459+W459+Y459+AA459+AC459+AE459+AG459+AI459+AK459+AM459+AO459+AQ459+AS459+AU459+AW459+AY459+BA459+BC459+BE459+BG459+BI459+BK459+BM459+BO459+BQ459+BS459</f>
        <v>0</v>
      </c>
      <c r="H459" s="671">
        <f t="shared" si="464"/>
        <v>0</v>
      </c>
      <c r="I459" s="774">
        <f t="shared" si="6"/>
        <v>0</v>
      </c>
      <c r="J459" s="418"/>
      <c r="K459" s="640"/>
      <c r="L459" s="642"/>
      <c r="M459" s="640"/>
      <c r="N459" s="642"/>
      <c r="O459" s="640"/>
      <c r="P459" s="642"/>
      <c r="Q459" s="640"/>
      <c r="R459" s="642"/>
      <c r="S459" s="640"/>
      <c r="T459" s="642"/>
      <c r="U459" s="640"/>
      <c r="V459" s="642"/>
      <c r="W459" s="640"/>
      <c r="X459" s="642"/>
      <c r="Y459" s="640"/>
      <c r="Z459" s="642"/>
      <c r="AA459" s="640"/>
      <c r="AB459" s="642"/>
      <c r="AC459" s="640"/>
      <c r="AD459" s="642"/>
      <c r="AE459" s="640"/>
      <c r="AF459" s="642"/>
      <c r="AG459" s="640"/>
      <c r="AH459" s="642"/>
      <c r="AI459" s="640"/>
      <c r="AJ459" s="642"/>
      <c r="AK459" s="640"/>
      <c r="AL459" s="642"/>
      <c r="AM459" s="640"/>
      <c r="AN459" s="642"/>
      <c r="AO459" s="640"/>
      <c r="AP459" s="642"/>
      <c r="AQ459" s="640"/>
      <c r="AR459" s="642"/>
      <c r="AS459" s="640"/>
      <c r="AT459" s="642"/>
      <c r="AU459" s="640"/>
      <c r="AV459" s="642"/>
      <c r="AW459" s="640"/>
      <c r="AX459" s="642"/>
      <c r="AY459" s="640"/>
      <c r="AZ459" s="642"/>
      <c r="BA459" s="640"/>
      <c r="BB459" s="642"/>
      <c r="BC459" s="640"/>
      <c r="BD459" s="642"/>
      <c r="BE459" s="640"/>
      <c r="BF459" s="642"/>
      <c r="BG459" s="640"/>
      <c r="BH459" s="642"/>
      <c r="BI459" s="640"/>
      <c r="BJ459" s="642"/>
      <c r="BK459" s="640"/>
      <c r="BL459" s="642"/>
      <c r="BM459" s="640"/>
      <c r="BN459" s="642"/>
      <c r="BO459" s="640"/>
      <c r="BP459" s="642"/>
      <c r="BQ459" s="640"/>
      <c r="BR459" s="642"/>
      <c r="BS459" s="640"/>
      <c r="BT459" s="642"/>
      <c r="BU459" s="643">
        <f t="shared" si="7"/>
        <v>0</v>
      </c>
      <c r="BV459" s="644">
        <f t="shared" si="8"/>
        <v>0</v>
      </c>
      <c r="BW459" s="776">
        <f t="shared" si="9"/>
        <v>0</v>
      </c>
      <c r="BX459" s="644">
        <f t="shared" si="10"/>
        <v>0</v>
      </c>
      <c r="BY459" s="645"/>
      <c r="BZ459" s="338"/>
      <c r="CA459" s="338"/>
      <c r="CB459" s="338"/>
      <c r="CC459" s="338"/>
      <c r="CD459" s="338"/>
      <c r="CE459" s="338"/>
    </row>
    <row r="460" ht="15.75" customHeight="1">
      <c r="A460" s="821">
        <v>465.0</v>
      </c>
      <c r="B460" s="777"/>
      <c r="C460" s="501"/>
      <c r="D460" s="501"/>
      <c r="E460" s="501"/>
      <c r="F460" s="737"/>
      <c r="G460" s="773">
        <f t="shared" ref="G460:H460" si="465">K460+M460+O460+Q460+S460+U460+W460+Y460+AA460+AC460+AE460+AG460+AI460+AK460+AM460+AO460+AQ460+AS460+AU460+AW460+AY460+BA460+BC460+BE460+BG460+BI460+BK460+BM460+BO460+BQ460+BS460</f>
        <v>0</v>
      </c>
      <c r="H460" s="671">
        <f t="shared" si="465"/>
        <v>0</v>
      </c>
      <c r="I460" s="774">
        <f t="shared" si="6"/>
        <v>0</v>
      </c>
      <c r="J460" s="418"/>
      <c r="K460" s="640"/>
      <c r="L460" s="642"/>
      <c r="M460" s="640"/>
      <c r="N460" s="642"/>
      <c r="O460" s="640"/>
      <c r="P460" s="642"/>
      <c r="Q460" s="640"/>
      <c r="R460" s="642"/>
      <c r="S460" s="640"/>
      <c r="T460" s="642"/>
      <c r="U460" s="640"/>
      <c r="V460" s="642"/>
      <c r="W460" s="640"/>
      <c r="X460" s="642"/>
      <c r="Y460" s="640"/>
      <c r="Z460" s="642"/>
      <c r="AA460" s="640"/>
      <c r="AB460" s="642"/>
      <c r="AC460" s="640"/>
      <c r="AD460" s="642"/>
      <c r="AE460" s="640"/>
      <c r="AF460" s="642"/>
      <c r="AG460" s="640"/>
      <c r="AH460" s="642"/>
      <c r="AI460" s="640"/>
      <c r="AJ460" s="642"/>
      <c r="AK460" s="640"/>
      <c r="AL460" s="642"/>
      <c r="AM460" s="640"/>
      <c r="AN460" s="642"/>
      <c r="AO460" s="640"/>
      <c r="AP460" s="642"/>
      <c r="AQ460" s="640"/>
      <c r="AR460" s="642"/>
      <c r="AS460" s="640"/>
      <c r="AT460" s="642"/>
      <c r="AU460" s="640"/>
      <c r="AV460" s="642"/>
      <c r="AW460" s="640"/>
      <c r="AX460" s="642"/>
      <c r="AY460" s="640"/>
      <c r="AZ460" s="642"/>
      <c r="BA460" s="640"/>
      <c r="BB460" s="642"/>
      <c r="BC460" s="640"/>
      <c r="BD460" s="642"/>
      <c r="BE460" s="640"/>
      <c r="BF460" s="642"/>
      <c r="BG460" s="640"/>
      <c r="BH460" s="642"/>
      <c r="BI460" s="640"/>
      <c r="BJ460" s="642"/>
      <c r="BK460" s="640"/>
      <c r="BL460" s="642"/>
      <c r="BM460" s="640"/>
      <c r="BN460" s="642"/>
      <c r="BO460" s="640"/>
      <c r="BP460" s="642"/>
      <c r="BQ460" s="640"/>
      <c r="BR460" s="642"/>
      <c r="BS460" s="640"/>
      <c r="BT460" s="642"/>
      <c r="BU460" s="643">
        <f t="shared" si="7"/>
        <v>0</v>
      </c>
      <c r="BV460" s="644">
        <f t="shared" si="8"/>
        <v>0</v>
      </c>
      <c r="BW460" s="776">
        <f t="shared" si="9"/>
        <v>0</v>
      </c>
      <c r="BX460" s="644">
        <f t="shared" si="10"/>
        <v>0</v>
      </c>
      <c r="BY460" s="645"/>
      <c r="BZ460" s="338"/>
      <c r="CA460" s="338"/>
      <c r="CB460" s="338"/>
      <c r="CC460" s="338"/>
      <c r="CD460" s="338"/>
      <c r="CE460" s="338"/>
    </row>
    <row r="461" ht="15.75" customHeight="1">
      <c r="A461" s="821">
        <v>466.0</v>
      </c>
      <c r="B461" s="777"/>
      <c r="C461" s="501"/>
      <c r="D461" s="501"/>
      <c r="E461" s="501"/>
      <c r="F461" s="737"/>
      <c r="G461" s="773">
        <f t="shared" ref="G461:H461" si="466">K461+M461+O461+Q461+S461+U461+W461+Y461+AA461+AC461+AE461+AG461+AI461+AK461+AM461+AO461+AQ461+AS461+AU461+AW461+AY461+BA461+BC461+BE461+BG461+BI461+BK461+BM461+BO461+BQ461+BS461</f>
        <v>0</v>
      </c>
      <c r="H461" s="671">
        <f t="shared" si="466"/>
        <v>0</v>
      </c>
      <c r="I461" s="774">
        <f t="shared" si="6"/>
        <v>0</v>
      </c>
      <c r="J461" s="418"/>
      <c r="K461" s="640"/>
      <c r="L461" s="642"/>
      <c r="M461" s="640"/>
      <c r="N461" s="642"/>
      <c r="O461" s="640"/>
      <c r="P461" s="642"/>
      <c r="Q461" s="640"/>
      <c r="R461" s="642"/>
      <c r="S461" s="640"/>
      <c r="T461" s="642"/>
      <c r="U461" s="640"/>
      <c r="V461" s="642"/>
      <c r="W461" s="640"/>
      <c r="X461" s="642"/>
      <c r="Y461" s="640"/>
      <c r="Z461" s="642"/>
      <c r="AA461" s="640"/>
      <c r="AB461" s="642"/>
      <c r="AC461" s="640"/>
      <c r="AD461" s="642"/>
      <c r="AE461" s="640"/>
      <c r="AF461" s="642"/>
      <c r="AG461" s="640"/>
      <c r="AH461" s="642"/>
      <c r="AI461" s="640"/>
      <c r="AJ461" s="642"/>
      <c r="AK461" s="640"/>
      <c r="AL461" s="642"/>
      <c r="AM461" s="640"/>
      <c r="AN461" s="642"/>
      <c r="AO461" s="640"/>
      <c r="AP461" s="642"/>
      <c r="AQ461" s="640"/>
      <c r="AR461" s="642"/>
      <c r="AS461" s="640"/>
      <c r="AT461" s="642"/>
      <c r="AU461" s="640"/>
      <c r="AV461" s="642"/>
      <c r="AW461" s="640"/>
      <c r="AX461" s="642"/>
      <c r="AY461" s="640"/>
      <c r="AZ461" s="642"/>
      <c r="BA461" s="640"/>
      <c r="BB461" s="642"/>
      <c r="BC461" s="640"/>
      <c r="BD461" s="642"/>
      <c r="BE461" s="640"/>
      <c r="BF461" s="642"/>
      <c r="BG461" s="640"/>
      <c r="BH461" s="642"/>
      <c r="BI461" s="640"/>
      <c r="BJ461" s="642"/>
      <c r="BK461" s="640"/>
      <c r="BL461" s="642"/>
      <c r="BM461" s="640"/>
      <c r="BN461" s="642"/>
      <c r="BO461" s="640"/>
      <c r="BP461" s="642"/>
      <c r="BQ461" s="640"/>
      <c r="BR461" s="642"/>
      <c r="BS461" s="640"/>
      <c r="BT461" s="642"/>
      <c r="BU461" s="643">
        <f t="shared" si="7"/>
        <v>0</v>
      </c>
      <c r="BV461" s="644">
        <f t="shared" si="8"/>
        <v>0</v>
      </c>
      <c r="BW461" s="776">
        <f t="shared" si="9"/>
        <v>0</v>
      </c>
      <c r="BX461" s="644">
        <f t="shared" si="10"/>
        <v>0</v>
      </c>
      <c r="BY461" s="645"/>
      <c r="BZ461" s="338"/>
      <c r="CA461" s="338"/>
      <c r="CB461" s="338"/>
      <c r="CC461" s="338"/>
      <c r="CD461" s="338"/>
      <c r="CE461" s="338"/>
    </row>
    <row r="462" ht="15.75" customHeight="1">
      <c r="A462" s="821">
        <v>467.0</v>
      </c>
      <c r="B462" s="777"/>
      <c r="C462" s="501"/>
      <c r="D462" s="501"/>
      <c r="E462" s="501"/>
      <c r="F462" s="737"/>
      <c r="G462" s="773">
        <f t="shared" ref="G462:H462" si="467">K462+M462+O462+Q462+S462+U462+W462+Y462+AA462+AC462+AE462+AG462+AI462+AK462+AM462+AO462+AQ462+AS462+AU462+AW462+AY462+BA462+BC462+BE462+BG462+BI462+BK462+BM462+BO462+BQ462+BS462</f>
        <v>0</v>
      </c>
      <c r="H462" s="671">
        <f t="shared" si="467"/>
        <v>0</v>
      </c>
      <c r="I462" s="774">
        <f t="shared" si="6"/>
        <v>0</v>
      </c>
      <c r="J462" s="418"/>
      <c r="K462" s="640"/>
      <c r="L462" s="642"/>
      <c r="M462" s="640"/>
      <c r="N462" s="642"/>
      <c r="O462" s="640"/>
      <c r="P462" s="642"/>
      <c r="Q462" s="640"/>
      <c r="R462" s="642"/>
      <c r="S462" s="640"/>
      <c r="T462" s="642"/>
      <c r="U462" s="640"/>
      <c r="V462" s="642"/>
      <c r="W462" s="640"/>
      <c r="X462" s="642"/>
      <c r="Y462" s="640"/>
      <c r="Z462" s="642"/>
      <c r="AA462" s="640"/>
      <c r="AB462" s="642"/>
      <c r="AC462" s="640"/>
      <c r="AD462" s="642"/>
      <c r="AE462" s="640"/>
      <c r="AF462" s="642"/>
      <c r="AG462" s="640"/>
      <c r="AH462" s="642"/>
      <c r="AI462" s="640"/>
      <c r="AJ462" s="642"/>
      <c r="AK462" s="640"/>
      <c r="AL462" s="642"/>
      <c r="AM462" s="640"/>
      <c r="AN462" s="642"/>
      <c r="AO462" s="640"/>
      <c r="AP462" s="642"/>
      <c r="AQ462" s="640"/>
      <c r="AR462" s="642"/>
      <c r="AS462" s="640"/>
      <c r="AT462" s="642"/>
      <c r="AU462" s="640"/>
      <c r="AV462" s="642"/>
      <c r="AW462" s="640"/>
      <c r="AX462" s="642"/>
      <c r="AY462" s="640"/>
      <c r="AZ462" s="642"/>
      <c r="BA462" s="640"/>
      <c r="BB462" s="642"/>
      <c r="BC462" s="640"/>
      <c r="BD462" s="642"/>
      <c r="BE462" s="640"/>
      <c r="BF462" s="642"/>
      <c r="BG462" s="640"/>
      <c r="BH462" s="642"/>
      <c r="BI462" s="640"/>
      <c r="BJ462" s="642"/>
      <c r="BK462" s="640"/>
      <c r="BL462" s="642"/>
      <c r="BM462" s="640"/>
      <c r="BN462" s="642"/>
      <c r="BO462" s="640"/>
      <c r="BP462" s="642"/>
      <c r="BQ462" s="640"/>
      <c r="BR462" s="642"/>
      <c r="BS462" s="640"/>
      <c r="BT462" s="642"/>
      <c r="BU462" s="643">
        <f t="shared" si="7"/>
        <v>0</v>
      </c>
      <c r="BV462" s="644">
        <f t="shared" si="8"/>
        <v>0</v>
      </c>
      <c r="BW462" s="776">
        <f t="shared" si="9"/>
        <v>0</v>
      </c>
      <c r="BX462" s="644">
        <f t="shared" si="10"/>
        <v>0</v>
      </c>
      <c r="BY462" s="645"/>
      <c r="BZ462" s="338"/>
      <c r="CA462" s="338"/>
      <c r="CB462" s="338"/>
      <c r="CC462" s="338"/>
      <c r="CD462" s="338"/>
      <c r="CE462" s="338"/>
    </row>
    <row r="463" ht="15.75" customHeight="1">
      <c r="A463" s="821">
        <v>468.0</v>
      </c>
      <c r="B463" s="777"/>
      <c r="C463" s="501"/>
      <c r="D463" s="501"/>
      <c r="E463" s="501"/>
      <c r="F463" s="737"/>
      <c r="G463" s="773">
        <f t="shared" ref="G463:H463" si="468">K463+M463+O463+Q463+S463+U463+W463+Y463+AA463+AC463+AE463+AG463+AI463+AK463+AM463+AO463+AQ463+AS463+AU463+AW463+AY463+BA463+BC463+BE463+BG463+BI463+BK463+BM463+BO463+BQ463+BS463</f>
        <v>0</v>
      </c>
      <c r="H463" s="671">
        <f t="shared" si="468"/>
        <v>0</v>
      </c>
      <c r="I463" s="774">
        <f t="shared" si="6"/>
        <v>0</v>
      </c>
      <c r="J463" s="418"/>
      <c r="K463" s="640"/>
      <c r="L463" s="642"/>
      <c r="M463" s="640"/>
      <c r="N463" s="642"/>
      <c r="O463" s="640"/>
      <c r="P463" s="642"/>
      <c r="Q463" s="640"/>
      <c r="R463" s="642"/>
      <c r="S463" s="640"/>
      <c r="T463" s="642"/>
      <c r="U463" s="640"/>
      <c r="V463" s="642"/>
      <c r="W463" s="640"/>
      <c r="X463" s="642"/>
      <c r="Y463" s="640"/>
      <c r="Z463" s="642"/>
      <c r="AA463" s="640"/>
      <c r="AB463" s="642"/>
      <c r="AC463" s="640"/>
      <c r="AD463" s="642"/>
      <c r="AE463" s="640"/>
      <c r="AF463" s="642"/>
      <c r="AG463" s="640"/>
      <c r="AH463" s="642"/>
      <c r="AI463" s="640"/>
      <c r="AJ463" s="642"/>
      <c r="AK463" s="640"/>
      <c r="AL463" s="642"/>
      <c r="AM463" s="640"/>
      <c r="AN463" s="642"/>
      <c r="AO463" s="640"/>
      <c r="AP463" s="642"/>
      <c r="AQ463" s="640"/>
      <c r="AR463" s="642"/>
      <c r="AS463" s="640"/>
      <c r="AT463" s="642"/>
      <c r="AU463" s="640"/>
      <c r="AV463" s="642"/>
      <c r="AW463" s="640"/>
      <c r="AX463" s="642"/>
      <c r="AY463" s="640"/>
      <c r="AZ463" s="642"/>
      <c r="BA463" s="640"/>
      <c r="BB463" s="642"/>
      <c r="BC463" s="640"/>
      <c r="BD463" s="642"/>
      <c r="BE463" s="640"/>
      <c r="BF463" s="642"/>
      <c r="BG463" s="640"/>
      <c r="BH463" s="642"/>
      <c r="BI463" s="640"/>
      <c r="BJ463" s="642"/>
      <c r="BK463" s="640"/>
      <c r="BL463" s="642"/>
      <c r="BM463" s="640"/>
      <c r="BN463" s="642"/>
      <c r="BO463" s="640"/>
      <c r="BP463" s="642"/>
      <c r="BQ463" s="640"/>
      <c r="BR463" s="642"/>
      <c r="BS463" s="640"/>
      <c r="BT463" s="642"/>
      <c r="BU463" s="643">
        <f t="shared" si="7"/>
        <v>0</v>
      </c>
      <c r="BV463" s="644">
        <f t="shared" si="8"/>
        <v>0</v>
      </c>
      <c r="BW463" s="776">
        <f t="shared" si="9"/>
        <v>0</v>
      </c>
      <c r="BX463" s="644">
        <f t="shared" si="10"/>
        <v>0</v>
      </c>
      <c r="BY463" s="645"/>
      <c r="BZ463" s="338"/>
      <c r="CA463" s="338"/>
      <c r="CB463" s="338"/>
      <c r="CC463" s="338"/>
      <c r="CD463" s="338"/>
      <c r="CE463" s="338"/>
    </row>
    <row r="464" ht="15.75" customHeight="1">
      <c r="A464" s="821">
        <v>469.0</v>
      </c>
      <c r="B464" s="777"/>
      <c r="C464" s="501"/>
      <c r="D464" s="501"/>
      <c r="E464" s="501"/>
      <c r="F464" s="737"/>
      <c r="G464" s="773">
        <f t="shared" ref="G464:H464" si="469">K464+M464+O464+Q464+S464+U464+W464+Y464+AA464+AC464+AE464+AG464+AI464+AK464+AM464+AO464+AQ464+AS464+AU464+AW464+AY464+BA464+BC464+BE464+BG464+BI464+BK464+BM464+BO464+BQ464+BS464</f>
        <v>0</v>
      </c>
      <c r="H464" s="671">
        <f t="shared" si="469"/>
        <v>0</v>
      </c>
      <c r="I464" s="774">
        <f t="shared" si="6"/>
        <v>0</v>
      </c>
      <c r="J464" s="418"/>
      <c r="K464" s="640"/>
      <c r="L464" s="642"/>
      <c r="M464" s="640"/>
      <c r="N464" s="642"/>
      <c r="O464" s="640"/>
      <c r="P464" s="642"/>
      <c r="Q464" s="640"/>
      <c r="R464" s="642"/>
      <c r="S464" s="640"/>
      <c r="T464" s="642"/>
      <c r="U464" s="640"/>
      <c r="V464" s="642"/>
      <c r="W464" s="640"/>
      <c r="X464" s="642"/>
      <c r="Y464" s="640"/>
      <c r="Z464" s="642"/>
      <c r="AA464" s="640"/>
      <c r="AB464" s="642"/>
      <c r="AC464" s="640"/>
      <c r="AD464" s="642"/>
      <c r="AE464" s="640"/>
      <c r="AF464" s="642"/>
      <c r="AG464" s="640"/>
      <c r="AH464" s="642"/>
      <c r="AI464" s="640"/>
      <c r="AJ464" s="642"/>
      <c r="AK464" s="640"/>
      <c r="AL464" s="642"/>
      <c r="AM464" s="640"/>
      <c r="AN464" s="642"/>
      <c r="AO464" s="640"/>
      <c r="AP464" s="642"/>
      <c r="AQ464" s="640"/>
      <c r="AR464" s="642"/>
      <c r="AS464" s="640"/>
      <c r="AT464" s="642"/>
      <c r="AU464" s="640"/>
      <c r="AV464" s="642"/>
      <c r="AW464" s="640"/>
      <c r="AX464" s="642"/>
      <c r="AY464" s="640"/>
      <c r="AZ464" s="642"/>
      <c r="BA464" s="640"/>
      <c r="BB464" s="642"/>
      <c r="BC464" s="640"/>
      <c r="BD464" s="642"/>
      <c r="BE464" s="640"/>
      <c r="BF464" s="642"/>
      <c r="BG464" s="640"/>
      <c r="BH464" s="642"/>
      <c r="BI464" s="640"/>
      <c r="BJ464" s="642"/>
      <c r="BK464" s="640"/>
      <c r="BL464" s="642"/>
      <c r="BM464" s="640"/>
      <c r="BN464" s="642"/>
      <c r="BO464" s="640"/>
      <c r="BP464" s="642"/>
      <c r="BQ464" s="640"/>
      <c r="BR464" s="642"/>
      <c r="BS464" s="640"/>
      <c r="BT464" s="642"/>
      <c r="BU464" s="643">
        <f t="shared" si="7"/>
        <v>0</v>
      </c>
      <c r="BV464" s="644">
        <f t="shared" si="8"/>
        <v>0</v>
      </c>
      <c r="BW464" s="776">
        <f t="shared" si="9"/>
        <v>0</v>
      </c>
      <c r="BX464" s="644">
        <f t="shared" si="10"/>
        <v>0</v>
      </c>
      <c r="BY464" s="645"/>
      <c r="BZ464" s="338"/>
      <c r="CA464" s="338"/>
      <c r="CB464" s="338"/>
      <c r="CC464" s="338"/>
      <c r="CD464" s="338"/>
      <c r="CE464" s="338"/>
    </row>
    <row r="465" ht="15.75" customHeight="1">
      <c r="A465" s="821">
        <v>470.0</v>
      </c>
      <c r="B465" s="777"/>
      <c r="C465" s="501"/>
      <c r="D465" s="501"/>
      <c r="E465" s="501"/>
      <c r="F465" s="737"/>
      <c r="G465" s="773">
        <f t="shared" ref="G465:H465" si="470">K465+M465+O465+Q465+S465+U465+W465+Y465+AA465+AC465+AE465+AG465+AI465+AK465+AM465+AO465+AQ465+AS465+AU465+AW465+AY465+BA465+BC465+BE465+BG465+BI465+BK465+BM465+BO465+BQ465+BS465</f>
        <v>0</v>
      </c>
      <c r="H465" s="671">
        <f t="shared" si="470"/>
        <v>0</v>
      </c>
      <c r="I465" s="774">
        <f t="shared" si="6"/>
        <v>0</v>
      </c>
      <c r="J465" s="418"/>
      <c r="K465" s="640"/>
      <c r="L465" s="642"/>
      <c r="M465" s="640"/>
      <c r="N465" s="642"/>
      <c r="O465" s="640"/>
      <c r="P465" s="642"/>
      <c r="Q465" s="640"/>
      <c r="R465" s="642"/>
      <c r="S465" s="640"/>
      <c r="T465" s="642"/>
      <c r="U465" s="640"/>
      <c r="V465" s="642"/>
      <c r="W465" s="640"/>
      <c r="X465" s="642"/>
      <c r="Y465" s="640"/>
      <c r="Z465" s="642"/>
      <c r="AA465" s="640"/>
      <c r="AB465" s="642"/>
      <c r="AC465" s="640"/>
      <c r="AD465" s="642"/>
      <c r="AE465" s="640"/>
      <c r="AF465" s="642"/>
      <c r="AG465" s="640"/>
      <c r="AH465" s="642"/>
      <c r="AI465" s="640"/>
      <c r="AJ465" s="642"/>
      <c r="AK465" s="640"/>
      <c r="AL465" s="642"/>
      <c r="AM465" s="640"/>
      <c r="AN465" s="642"/>
      <c r="AO465" s="640"/>
      <c r="AP465" s="642"/>
      <c r="AQ465" s="640"/>
      <c r="AR465" s="642"/>
      <c r="AS465" s="640"/>
      <c r="AT465" s="642"/>
      <c r="AU465" s="640"/>
      <c r="AV465" s="642"/>
      <c r="AW465" s="640"/>
      <c r="AX465" s="642"/>
      <c r="AY465" s="640"/>
      <c r="AZ465" s="642"/>
      <c r="BA465" s="640"/>
      <c r="BB465" s="642"/>
      <c r="BC465" s="640"/>
      <c r="BD465" s="642"/>
      <c r="BE465" s="640"/>
      <c r="BF465" s="642"/>
      <c r="BG465" s="640"/>
      <c r="BH465" s="642"/>
      <c r="BI465" s="640"/>
      <c r="BJ465" s="642"/>
      <c r="BK465" s="640"/>
      <c r="BL465" s="642"/>
      <c r="BM465" s="640"/>
      <c r="BN465" s="642"/>
      <c r="BO465" s="640"/>
      <c r="BP465" s="642"/>
      <c r="BQ465" s="640"/>
      <c r="BR465" s="642"/>
      <c r="BS465" s="640"/>
      <c r="BT465" s="642"/>
      <c r="BU465" s="643">
        <f t="shared" si="7"/>
        <v>0</v>
      </c>
      <c r="BV465" s="644">
        <f t="shared" si="8"/>
        <v>0</v>
      </c>
      <c r="BW465" s="776">
        <f t="shared" si="9"/>
        <v>0</v>
      </c>
      <c r="BX465" s="644">
        <f t="shared" si="10"/>
        <v>0</v>
      </c>
      <c r="BY465" s="645"/>
      <c r="BZ465" s="338"/>
      <c r="CA465" s="338"/>
      <c r="CB465" s="338"/>
      <c r="CC465" s="338"/>
      <c r="CD465" s="338"/>
      <c r="CE465" s="338"/>
    </row>
    <row r="466" ht="15.75" customHeight="1">
      <c r="A466" s="821">
        <v>471.0</v>
      </c>
      <c r="B466" s="777"/>
      <c r="C466" s="501"/>
      <c r="D466" s="501"/>
      <c r="E466" s="501"/>
      <c r="F466" s="737"/>
      <c r="G466" s="773">
        <f t="shared" ref="G466:H466" si="471">K466+M466+O466+Q466+S466+U466+W466+Y466+AA466+AC466+AE466+AG466+AI466+AK466+AM466+AO466+AQ466+AS466+AU466+AW466+AY466+BA466+BC466+BE466+BG466+BI466+BK466+BM466+BO466+BQ466+BS466</f>
        <v>0</v>
      </c>
      <c r="H466" s="671">
        <f t="shared" si="471"/>
        <v>0</v>
      </c>
      <c r="I466" s="774">
        <f t="shared" si="6"/>
        <v>0</v>
      </c>
      <c r="J466" s="418"/>
      <c r="K466" s="640"/>
      <c r="L466" s="642"/>
      <c r="M466" s="640"/>
      <c r="N466" s="642"/>
      <c r="O466" s="640"/>
      <c r="P466" s="642"/>
      <c r="Q466" s="640"/>
      <c r="R466" s="642"/>
      <c r="S466" s="640"/>
      <c r="T466" s="642"/>
      <c r="U466" s="640"/>
      <c r="V466" s="642"/>
      <c r="W466" s="640"/>
      <c r="X466" s="642"/>
      <c r="Y466" s="640"/>
      <c r="Z466" s="642"/>
      <c r="AA466" s="640"/>
      <c r="AB466" s="642"/>
      <c r="AC466" s="640"/>
      <c r="AD466" s="642"/>
      <c r="AE466" s="640"/>
      <c r="AF466" s="642"/>
      <c r="AG466" s="640"/>
      <c r="AH466" s="642"/>
      <c r="AI466" s="640"/>
      <c r="AJ466" s="642"/>
      <c r="AK466" s="640"/>
      <c r="AL466" s="642"/>
      <c r="AM466" s="640"/>
      <c r="AN466" s="642"/>
      <c r="AO466" s="640"/>
      <c r="AP466" s="642"/>
      <c r="AQ466" s="640"/>
      <c r="AR466" s="642"/>
      <c r="AS466" s="640"/>
      <c r="AT466" s="642"/>
      <c r="AU466" s="640"/>
      <c r="AV466" s="642"/>
      <c r="AW466" s="640"/>
      <c r="AX466" s="642"/>
      <c r="AY466" s="640"/>
      <c r="AZ466" s="642"/>
      <c r="BA466" s="640"/>
      <c r="BB466" s="642"/>
      <c r="BC466" s="640"/>
      <c r="BD466" s="642"/>
      <c r="BE466" s="640"/>
      <c r="BF466" s="642"/>
      <c r="BG466" s="640"/>
      <c r="BH466" s="642"/>
      <c r="BI466" s="640"/>
      <c r="BJ466" s="642"/>
      <c r="BK466" s="640"/>
      <c r="BL466" s="642"/>
      <c r="BM466" s="640"/>
      <c r="BN466" s="642"/>
      <c r="BO466" s="640"/>
      <c r="BP466" s="642"/>
      <c r="BQ466" s="640"/>
      <c r="BR466" s="642"/>
      <c r="BS466" s="640"/>
      <c r="BT466" s="642"/>
      <c r="BU466" s="643">
        <f t="shared" si="7"/>
        <v>0</v>
      </c>
      <c r="BV466" s="644">
        <f t="shared" si="8"/>
        <v>0</v>
      </c>
      <c r="BW466" s="776">
        <f t="shared" si="9"/>
        <v>0</v>
      </c>
      <c r="BX466" s="644">
        <f t="shared" si="10"/>
        <v>0</v>
      </c>
      <c r="BY466" s="645"/>
      <c r="BZ466" s="338"/>
      <c r="CA466" s="338"/>
      <c r="CB466" s="338"/>
      <c r="CC466" s="338"/>
      <c r="CD466" s="338"/>
      <c r="CE466" s="338"/>
    </row>
    <row r="467" ht="15.75" customHeight="1">
      <c r="A467" s="821">
        <v>472.0</v>
      </c>
      <c r="B467" s="777"/>
      <c r="C467" s="501"/>
      <c r="D467" s="501"/>
      <c r="E467" s="501"/>
      <c r="F467" s="737"/>
      <c r="G467" s="773">
        <f t="shared" ref="G467:H467" si="472">K467+M467+O467+Q467+S467+U467+W467+Y467+AA467+AC467+AE467+AG467+AI467+AK467+AM467+AO467+AQ467+AS467+AU467+AW467+AY467+BA467+BC467+BE467+BG467+BI467+BK467+BM467+BO467+BQ467+BS467</f>
        <v>0</v>
      </c>
      <c r="H467" s="671">
        <f t="shared" si="472"/>
        <v>0</v>
      </c>
      <c r="I467" s="774">
        <f t="shared" si="6"/>
        <v>0</v>
      </c>
      <c r="J467" s="418"/>
      <c r="K467" s="640"/>
      <c r="L467" s="642"/>
      <c r="M467" s="640"/>
      <c r="N467" s="642"/>
      <c r="O467" s="640"/>
      <c r="P467" s="642"/>
      <c r="Q467" s="640"/>
      <c r="R467" s="642"/>
      <c r="S467" s="640"/>
      <c r="T467" s="642"/>
      <c r="U467" s="640"/>
      <c r="V467" s="642"/>
      <c r="W467" s="640"/>
      <c r="X467" s="642"/>
      <c r="Y467" s="640"/>
      <c r="Z467" s="642"/>
      <c r="AA467" s="640"/>
      <c r="AB467" s="642"/>
      <c r="AC467" s="640"/>
      <c r="AD467" s="642"/>
      <c r="AE467" s="640"/>
      <c r="AF467" s="642"/>
      <c r="AG467" s="640"/>
      <c r="AH467" s="642"/>
      <c r="AI467" s="640"/>
      <c r="AJ467" s="642"/>
      <c r="AK467" s="640"/>
      <c r="AL467" s="642"/>
      <c r="AM467" s="640"/>
      <c r="AN467" s="642"/>
      <c r="AO467" s="640"/>
      <c r="AP467" s="642"/>
      <c r="AQ467" s="640"/>
      <c r="AR467" s="642"/>
      <c r="AS467" s="640"/>
      <c r="AT467" s="642"/>
      <c r="AU467" s="640"/>
      <c r="AV467" s="642"/>
      <c r="AW467" s="640"/>
      <c r="AX467" s="642"/>
      <c r="AY467" s="640"/>
      <c r="AZ467" s="642"/>
      <c r="BA467" s="640"/>
      <c r="BB467" s="642"/>
      <c r="BC467" s="640"/>
      <c r="BD467" s="642"/>
      <c r="BE467" s="640"/>
      <c r="BF467" s="642"/>
      <c r="BG467" s="640"/>
      <c r="BH467" s="642"/>
      <c r="BI467" s="640"/>
      <c r="BJ467" s="642"/>
      <c r="BK467" s="640"/>
      <c r="BL467" s="642"/>
      <c r="BM467" s="640"/>
      <c r="BN467" s="642"/>
      <c r="BO467" s="640"/>
      <c r="BP467" s="642"/>
      <c r="BQ467" s="640"/>
      <c r="BR467" s="642"/>
      <c r="BS467" s="640"/>
      <c r="BT467" s="642"/>
      <c r="BU467" s="643">
        <f t="shared" si="7"/>
        <v>0</v>
      </c>
      <c r="BV467" s="644">
        <f t="shared" si="8"/>
        <v>0</v>
      </c>
      <c r="BW467" s="776">
        <f t="shared" si="9"/>
        <v>0</v>
      </c>
      <c r="BX467" s="644">
        <f t="shared" si="10"/>
        <v>0</v>
      </c>
      <c r="BY467" s="645"/>
      <c r="BZ467" s="338"/>
      <c r="CA467" s="338"/>
      <c r="CB467" s="338"/>
      <c r="CC467" s="338"/>
      <c r="CD467" s="338"/>
      <c r="CE467" s="338"/>
    </row>
    <row r="468" ht="15.75" customHeight="1">
      <c r="A468" s="821">
        <v>473.0</v>
      </c>
      <c r="B468" s="777"/>
      <c r="C468" s="501"/>
      <c r="D468" s="501"/>
      <c r="E468" s="501"/>
      <c r="F468" s="737"/>
      <c r="G468" s="773">
        <f t="shared" ref="G468:H468" si="473">K468+M468+O468+Q468+S468+U468+W468+Y468+AA468+AC468+AE468+AG468+AI468+AK468+AM468+AO468+AQ468+AS468+AU468+AW468+AY468+BA468+BC468+BE468+BG468+BI468+BK468+BM468+BO468+BQ468+BS468</f>
        <v>0</v>
      </c>
      <c r="H468" s="671">
        <f t="shared" si="473"/>
        <v>0</v>
      </c>
      <c r="I468" s="774">
        <f t="shared" si="6"/>
        <v>0</v>
      </c>
      <c r="J468" s="418"/>
      <c r="K468" s="640"/>
      <c r="L468" s="642"/>
      <c r="M468" s="640"/>
      <c r="N468" s="642"/>
      <c r="O468" s="640"/>
      <c r="P468" s="642"/>
      <c r="Q468" s="640"/>
      <c r="R468" s="642"/>
      <c r="S468" s="640"/>
      <c r="T468" s="642"/>
      <c r="U468" s="640"/>
      <c r="V468" s="642"/>
      <c r="W468" s="640"/>
      <c r="X468" s="642"/>
      <c r="Y468" s="640"/>
      <c r="Z468" s="642"/>
      <c r="AA468" s="640"/>
      <c r="AB468" s="642"/>
      <c r="AC468" s="640"/>
      <c r="AD468" s="642"/>
      <c r="AE468" s="640"/>
      <c r="AF468" s="642"/>
      <c r="AG468" s="640"/>
      <c r="AH468" s="642"/>
      <c r="AI468" s="640"/>
      <c r="AJ468" s="642"/>
      <c r="AK468" s="640"/>
      <c r="AL468" s="642"/>
      <c r="AM468" s="640"/>
      <c r="AN468" s="642"/>
      <c r="AO468" s="640"/>
      <c r="AP468" s="642"/>
      <c r="AQ468" s="640"/>
      <c r="AR468" s="642"/>
      <c r="AS468" s="640"/>
      <c r="AT468" s="642"/>
      <c r="AU468" s="640"/>
      <c r="AV468" s="642"/>
      <c r="AW468" s="640"/>
      <c r="AX468" s="642"/>
      <c r="AY468" s="640"/>
      <c r="AZ468" s="642"/>
      <c r="BA468" s="640"/>
      <c r="BB468" s="642"/>
      <c r="BC468" s="640"/>
      <c r="BD468" s="642"/>
      <c r="BE468" s="640"/>
      <c r="BF468" s="642"/>
      <c r="BG468" s="640"/>
      <c r="BH468" s="642"/>
      <c r="BI468" s="640"/>
      <c r="BJ468" s="642"/>
      <c r="BK468" s="640"/>
      <c r="BL468" s="642"/>
      <c r="BM468" s="640"/>
      <c r="BN468" s="642"/>
      <c r="BO468" s="640"/>
      <c r="BP468" s="642"/>
      <c r="BQ468" s="640"/>
      <c r="BR468" s="642"/>
      <c r="BS468" s="640"/>
      <c r="BT468" s="642"/>
      <c r="BU468" s="643">
        <f t="shared" si="7"/>
        <v>0</v>
      </c>
      <c r="BV468" s="644">
        <f t="shared" si="8"/>
        <v>0</v>
      </c>
      <c r="BW468" s="776">
        <f t="shared" si="9"/>
        <v>0</v>
      </c>
      <c r="BX468" s="644">
        <f t="shared" si="10"/>
        <v>0</v>
      </c>
      <c r="BY468" s="645"/>
      <c r="BZ468" s="338"/>
      <c r="CA468" s="338"/>
      <c r="CB468" s="338"/>
      <c r="CC468" s="338"/>
      <c r="CD468" s="338"/>
      <c r="CE468" s="338"/>
    </row>
    <row r="469" ht="15.75" customHeight="1">
      <c r="A469" s="821">
        <v>474.0</v>
      </c>
      <c r="B469" s="777"/>
      <c r="C469" s="501"/>
      <c r="D469" s="501"/>
      <c r="E469" s="501"/>
      <c r="F469" s="737"/>
      <c r="G469" s="773">
        <f t="shared" ref="G469:H469" si="474">K469+M469+O469+Q469+S469+U469+W469+Y469+AA469+AC469+AE469+AG469+AI469+AK469+AM469+AO469+AQ469+AS469+AU469+AW469+AY469+BA469+BC469+BE469+BG469+BI469+BK469+BM469+BO469+BQ469+BS469</f>
        <v>0</v>
      </c>
      <c r="H469" s="671">
        <f t="shared" si="474"/>
        <v>0</v>
      </c>
      <c r="I469" s="774">
        <f t="shared" si="6"/>
        <v>0</v>
      </c>
      <c r="J469" s="418"/>
      <c r="K469" s="640"/>
      <c r="L469" s="642"/>
      <c r="M469" s="640"/>
      <c r="N469" s="642"/>
      <c r="O469" s="640"/>
      <c r="P469" s="642"/>
      <c r="Q469" s="640"/>
      <c r="R469" s="642"/>
      <c r="S469" s="640"/>
      <c r="T469" s="642"/>
      <c r="U469" s="640"/>
      <c r="V469" s="642"/>
      <c r="W469" s="640"/>
      <c r="X469" s="642"/>
      <c r="Y469" s="640"/>
      <c r="Z469" s="642"/>
      <c r="AA469" s="640"/>
      <c r="AB469" s="642"/>
      <c r="AC469" s="640"/>
      <c r="AD469" s="642"/>
      <c r="AE469" s="640"/>
      <c r="AF469" s="642"/>
      <c r="AG469" s="640"/>
      <c r="AH469" s="642"/>
      <c r="AI469" s="640"/>
      <c r="AJ469" s="642"/>
      <c r="AK469" s="640"/>
      <c r="AL469" s="642"/>
      <c r="AM469" s="640"/>
      <c r="AN469" s="642"/>
      <c r="AO469" s="640"/>
      <c r="AP469" s="642"/>
      <c r="AQ469" s="640"/>
      <c r="AR469" s="642"/>
      <c r="AS469" s="640"/>
      <c r="AT469" s="642"/>
      <c r="AU469" s="640"/>
      <c r="AV469" s="642"/>
      <c r="AW469" s="640"/>
      <c r="AX469" s="642"/>
      <c r="AY469" s="640"/>
      <c r="AZ469" s="642"/>
      <c r="BA469" s="640"/>
      <c r="BB469" s="642"/>
      <c r="BC469" s="640"/>
      <c r="BD469" s="642"/>
      <c r="BE469" s="640"/>
      <c r="BF469" s="642"/>
      <c r="BG469" s="640"/>
      <c r="BH469" s="642"/>
      <c r="BI469" s="640"/>
      <c r="BJ469" s="642"/>
      <c r="BK469" s="640"/>
      <c r="BL469" s="642"/>
      <c r="BM469" s="640"/>
      <c r="BN469" s="642"/>
      <c r="BO469" s="640"/>
      <c r="BP469" s="642"/>
      <c r="BQ469" s="640"/>
      <c r="BR469" s="642"/>
      <c r="BS469" s="640"/>
      <c r="BT469" s="642"/>
      <c r="BU469" s="643">
        <f t="shared" si="7"/>
        <v>0</v>
      </c>
      <c r="BV469" s="644">
        <f t="shared" si="8"/>
        <v>0</v>
      </c>
      <c r="BW469" s="776">
        <f t="shared" si="9"/>
        <v>0</v>
      </c>
      <c r="BX469" s="644">
        <f t="shared" si="10"/>
        <v>0</v>
      </c>
      <c r="BY469" s="645"/>
      <c r="BZ469" s="338"/>
      <c r="CA469" s="338"/>
      <c r="CB469" s="338"/>
      <c r="CC469" s="338"/>
      <c r="CD469" s="338"/>
      <c r="CE469" s="338"/>
    </row>
    <row r="470" ht="15.75" customHeight="1">
      <c r="A470" s="821">
        <v>475.0</v>
      </c>
      <c r="B470" s="777"/>
      <c r="C470" s="501"/>
      <c r="D470" s="501"/>
      <c r="E470" s="501"/>
      <c r="F470" s="737"/>
      <c r="G470" s="773">
        <f t="shared" ref="G470:H470" si="475">K470+M470+O470+Q470+S470+U470+W470+Y470+AA470+AC470+AE470+AG470+AI470+AK470+AM470+AO470+AQ470+AS470+AU470+AW470+AY470+BA470+BC470+BE470+BG470+BI470+BK470+BM470+BO470+BQ470+BS470</f>
        <v>0</v>
      </c>
      <c r="H470" s="671">
        <f t="shared" si="475"/>
        <v>0</v>
      </c>
      <c r="I470" s="774">
        <f t="shared" si="6"/>
        <v>0</v>
      </c>
      <c r="J470" s="418"/>
      <c r="K470" s="640"/>
      <c r="L470" s="642"/>
      <c r="M470" s="640"/>
      <c r="N470" s="642"/>
      <c r="O470" s="640"/>
      <c r="P470" s="642"/>
      <c r="Q470" s="640"/>
      <c r="R470" s="642"/>
      <c r="S470" s="640"/>
      <c r="T470" s="642"/>
      <c r="U470" s="640"/>
      <c r="V470" s="642"/>
      <c r="W470" s="640"/>
      <c r="X470" s="642"/>
      <c r="Y470" s="640"/>
      <c r="Z470" s="642"/>
      <c r="AA470" s="640"/>
      <c r="AB470" s="642"/>
      <c r="AC470" s="640"/>
      <c r="AD470" s="642"/>
      <c r="AE470" s="640"/>
      <c r="AF470" s="642"/>
      <c r="AG470" s="640"/>
      <c r="AH470" s="642"/>
      <c r="AI470" s="640"/>
      <c r="AJ470" s="642"/>
      <c r="AK470" s="640"/>
      <c r="AL470" s="642"/>
      <c r="AM470" s="640"/>
      <c r="AN470" s="642"/>
      <c r="AO470" s="640"/>
      <c r="AP470" s="642"/>
      <c r="AQ470" s="640"/>
      <c r="AR470" s="642"/>
      <c r="AS470" s="640"/>
      <c r="AT470" s="642"/>
      <c r="AU470" s="640"/>
      <c r="AV470" s="642"/>
      <c r="AW470" s="640"/>
      <c r="AX470" s="642"/>
      <c r="AY470" s="640"/>
      <c r="AZ470" s="642"/>
      <c r="BA470" s="640"/>
      <c r="BB470" s="642"/>
      <c r="BC470" s="640"/>
      <c r="BD470" s="642"/>
      <c r="BE470" s="640"/>
      <c r="BF470" s="642"/>
      <c r="BG470" s="640"/>
      <c r="BH470" s="642"/>
      <c r="BI470" s="640"/>
      <c r="BJ470" s="642"/>
      <c r="BK470" s="640"/>
      <c r="BL470" s="642"/>
      <c r="BM470" s="640"/>
      <c r="BN470" s="642"/>
      <c r="BO470" s="640"/>
      <c r="BP470" s="642"/>
      <c r="BQ470" s="640"/>
      <c r="BR470" s="642"/>
      <c r="BS470" s="640"/>
      <c r="BT470" s="642"/>
      <c r="BU470" s="643">
        <f t="shared" si="7"/>
        <v>0</v>
      </c>
      <c r="BV470" s="644">
        <f t="shared" si="8"/>
        <v>0</v>
      </c>
      <c r="BW470" s="776">
        <f t="shared" si="9"/>
        <v>0</v>
      </c>
      <c r="BX470" s="644">
        <f t="shared" si="10"/>
        <v>0</v>
      </c>
      <c r="BY470" s="645"/>
      <c r="BZ470" s="338"/>
      <c r="CA470" s="338"/>
      <c r="CB470" s="338"/>
      <c r="CC470" s="338"/>
      <c r="CD470" s="338"/>
      <c r="CE470" s="338"/>
    </row>
    <row r="471" ht="15.75" customHeight="1">
      <c r="A471" s="821">
        <v>476.0</v>
      </c>
      <c r="B471" s="777"/>
      <c r="C471" s="501"/>
      <c r="D471" s="501"/>
      <c r="E471" s="501"/>
      <c r="F471" s="737"/>
      <c r="G471" s="773">
        <f t="shared" ref="G471:H471" si="476">K471+M471+O471+Q471+S471+U471+W471+Y471+AA471+AC471+AE471+AG471+AI471+AK471+AM471+AO471+AQ471+AS471+AU471+AW471+AY471+BA471+BC471+BE471+BG471+BI471+BK471+BM471+BO471+BQ471+BS471</f>
        <v>0</v>
      </c>
      <c r="H471" s="671">
        <f t="shared" si="476"/>
        <v>0</v>
      </c>
      <c r="I471" s="774">
        <f t="shared" si="6"/>
        <v>0</v>
      </c>
      <c r="J471" s="418"/>
      <c r="K471" s="640"/>
      <c r="L471" s="642"/>
      <c r="M471" s="640"/>
      <c r="N471" s="642"/>
      <c r="O471" s="640"/>
      <c r="P471" s="642"/>
      <c r="Q471" s="640"/>
      <c r="R471" s="642"/>
      <c r="S471" s="640"/>
      <c r="T471" s="642"/>
      <c r="U471" s="640"/>
      <c r="V471" s="642"/>
      <c r="W471" s="640"/>
      <c r="X471" s="642"/>
      <c r="Y471" s="640"/>
      <c r="Z471" s="642"/>
      <c r="AA471" s="640"/>
      <c r="AB471" s="642"/>
      <c r="AC471" s="640"/>
      <c r="AD471" s="642"/>
      <c r="AE471" s="640"/>
      <c r="AF471" s="642"/>
      <c r="AG471" s="640"/>
      <c r="AH471" s="642"/>
      <c r="AI471" s="640"/>
      <c r="AJ471" s="642"/>
      <c r="AK471" s="640"/>
      <c r="AL471" s="642"/>
      <c r="AM471" s="640"/>
      <c r="AN471" s="642"/>
      <c r="AO471" s="640"/>
      <c r="AP471" s="642"/>
      <c r="AQ471" s="640"/>
      <c r="AR471" s="642"/>
      <c r="AS471" s="640"/>
      <c r="AT471" s="642"/>
      <c r="AU471" s="640"/>
      <c r="AV471" s="642"/>
      <c r="AW471" s="640"/>
      <c r="AX471" s="642"/>
      <c r="AY471" s="640"/>
      <c r="AZ471" s="642"/>
      <c r="BA471" s="640"/>
      <c r="BB471" s="642"/>
      <c r="BC471" s="640"/>
      <c r="BD471" s="642"/>
      <c r="BE471" s="640"/>
      <c r="BF471" s="642"/>
      <c r="BG471" s="640"/>
      <c r="BH471" s="642"/>
      <c r="BI471" s="640"/>
      <c r="BJ471" s="642"/>
      <c r="BK471" s="640"/>
      <c r="BL471" s="642"/>
      <c r="BM471" s="640"/>
      <c r="BN471" s="642"/>
      <c r="BO471" s="640"/>
      <c r="BP471" s="642"/>
      <c r="BQ471" s="640"/>
      <c r="BR471" s="642"/>
      <c r="BS471" s="640"/>
      <c r="BT471" s="642"/>
      <c r="BU471" s="643">
        <f t="shared" si="7"/>
        <v>0</v>
      </c>
      <c r="BV471" s="644">
        <f t="shared" si="8"/>
        <v>0</v>
      </c>
      <c r="BW471" s="776">
        <f t="shared" si="9"/>
        <v>0</v>
      </c>
      <c r="BX471" s="644">
        <f t="shared" si="10"/>
        <v>0</v>
      </c>
      <c r="BY471" s="645"/>
      <c r="BZ471" s="338"/>
      <c r="CA471" s="338"/>
      <c r="CB471" s="338"/>
      <c r="CC471" s="338"/>
      <c r="CD471" s="338"/>
      <c r="CE471" s="338"/>
    </row>
    <row r="472" ht="15.75" customHeight="1">
      <c r="A472" s="821">
        <v>477.0</v>
      </c>
      <c r="B472" s="777"/>
      <c r="C472" s="501"/>
      <c r="D472" s="501"/>
      <c r="E472" s="501"/>
      <c r="F472" s="737"/>
      <c r="G472" s="773">
        <f t="shared" ref="G472:H472" si="477">K472+M472+O472+Q472+S472+U472+W472+Y472+AA472+AC472+AE472+AG472+AI472+AK472+AM472+AO472+AQ472+AS472+AU472+AW472+AY472+BA472+BC472+BE472+BG472+BI472+BK472+BM472+BO472+BQ472+BS472</f>
        <v>0</v>
      </c>
      <c r="H472" s="671">
        <f t="shared" si="477"/>
        <v>0</v>
      </c>
      <c r="I472" s="774">
        <f t="shared" si="6"/>
        <v>0</v>
      </c>
      <c r="J472" s="418"/>
      <c r="K472" s="640"/>
      <c r="L472" s="642"/>
      <c r="M472" s="640"/>
      <c r="N472" s="642"/>
      <c r="O472" s="640"/>
      <c r="P472" s="642"/>
      <c r="Q472" s="640"/>
      <c r="R472" s="642"/>
      <c r="S472" s="640"/>
      <c r="T472" s="642"/>
      <c r="U472" s="640"/>
      <c r="V472" s="642"/>
      <c r="W472" s="640"/>
      <c r="X472" s="642"/>
      <c r="Y472" s="640"/>
      <c r="Z472" s="642"/>
      <c r="AA472" s="640"/>
      <c r="AB472" s="642"/>
      <c r="AC472" s="640"/>
      <c r="AD472" s="642"/>
      <c r="AE472" s="640"/>
      <c r="AF472" s="642"/>
      <c r="AG472" s="640"/>
      <c r="AH472" s="642"/>
      <c r="AI472" s="640"/>
      <c r="AJ472" s="642"/>
      <c r="AK472" s="640"/>
      <c r="AL472" s="642"/>
      <c r="AM472" s="640"/>
      <c r="AN472" s="642"/>
      <c r="AO472" s="640"/>
      <c r="AP472" s="642"/>
      <c r="AQ472" s="640"/>
      <c r="AR472" s="642"/>
      <c r="AS472" s="640"/>
      <c r="AT472" s="642"/>
      <c r="AU472" s="640"/>
      <c r="AV472" s="642"/>
      <c r="AW472" s="640"/>
      <c r="AX472" s="642"/>
      <c r="AY472" s="640"/>
      <c r="AZ472" s="642"/>
      <c r="BA472" s="640"/>
      <c r="BB472" s="642"/>
      <c r="BC472" s="640"/>
      <c r="BD472" s="642"/>
      <c r="BE472" s="640"/>
      <c r="BF472" s="642"/>
      <c r="BG472" s="640"/>
      <c r="BH472" s="642"/>
      <c r="BI472" s="640"/>
      <c r="BJ472" s="642"/>
      <c r="BK472" s="640"/>
      <c r="BL472" s="642"/>
      <c r="BM472" s="640"/>
      <c r="BN472" s="642"/>
      <c r="BO472" s="640"/>
      <c r="BP472" s="642"/>
      <c r="BQ472" s="640"/>
      <c r="BR472" s="642"/>
      <c r="BS472" s="640"/>
      <c r="BT472" s="642"/>
      <c r="BU472" s="643">
        <f t="shared" si="7"/>
        <v>0</v>
      </c>
      <c r="BV472" s="644">
        <f t="shared" si="8"/>
        <v>0</v>
      </c>
      <c r="BW472" s="776">
        <f t="shared" si="9"/>
        <v>0</v>
      </c>
      <c r="BX472" s="644">
        <f t="shared" si="10"/>
        <v>0</v>
      </c>
      <c r="BY472" s="645"/>
      <c r="BZ472" s="338"/>
      <c r="CA472" s="338"/>
      <c r="CB472" s="338"/>
      <c r="CC472" s="338"/>
      <c r="CD472" s="338"/>
      <c r="CE472" s="338"/>
    </row>
    <row r="473" ht="15.75" customHeight="1">
      <c r="A473" s="821">
        <v>478.0</v>
      </c>
      <c r="B473" s="777"/>
      <c r="C473" s="501"/>
      <c r="D473" s="501"/>
      <c r="E473" s="501"/>
      <c r="F473" s="737"/>
      <c r="G473" s="773">
        <f t="shared" ref="G473:H473" si="478">K473+M473+O473+Q473+S473+U473+W473+Y473+AA473+AC473+AE473+AG473+AI473+AK473+AM473+AO473+AQ473+AS473+AU473+AW473+AY473+BA473+BC473+BE473+BG473+BI473+BK473+BM473+BO473+BQ473+BS473</f>
        <v>0</v>
      </c>
      <c r="H473" s="671">
        <f t="shared" si="478"/>
        <v>0</v>
      </c>
      <c r="I473" s="774">
        <f t="shared" si="6"/>
        <v>0</v>
      </c>
      <c r="J473" s="418"/>
      <c r="K473" s="640"/>
      <c r="L473" s="642"/>
      <c r="M473" s="640"/>
      <c r="N473" s="642"/>
      <c r="O473" s="640"/>
      <c r="P473" s="642"/>
      <c r="Q473" s="640"/>
      <c r="R473" s="642"/>
      <c r="S473" s="640"/>
      <c r="T473" s="642"/>
      <c r="U473" s="640"/>
      <c r="V473" s="642"/>
      <c r="W473" s="640"/>
      <c r="X473" s="642"/>
      <c r="Y473" s="640"/>
      <c r="Z473" s="642"/>
      <c r="AA473" s="640"/>
      <c r="AB473" s="642"/>
      <c r="AC473" s="640"/>
      <c r="AD473" s="642"/>
      <c r="AE473" s="640"/>
      <c r="AF473" s="642"/>
      <c r="AG473" s="640"/>
      <c r="AH473" s="642"/>
      <c r="AI473" s="640"/>
      <c r="AJ473" s="642"/>
      <c r="AK473" s="640"/>
      <c r="AL473" s="642"/>
      <c r="AM473" s="640"/>
      <c r="AN473" s="642"/>
      <c r="AO473" s="640"/>
      <c r="AP473" s="642"/>
      <c r="AQ473" s="640"/>
      <c r="AR473" s="642"/>
      <c r="AS473" s="640"/>
      <c r="AT473" s="642"/>
      <c r="AU473" s="640"/>
      <c r="AV473" s="642"/>
      <c r="AW473" s="640"/>
      <c r="AX473" s="642"/>
      <c r="AY473" s="640"/>
      <c r="AZ473" s="642"/>
      <c r="BA473" s="640"/>
      <c r="BB473" s="642"/>
      <c r="BC473" s="640"/>
      <c r="BD473" s="642"/>
      <c r="BE473" s="640"/>
      <c r="BF473" s="642"/>
      <c r="BG473" s="640"/>
      <c r="BH473" s="642"/>
      <c r="BI473" s="640"/>
      <c r="BJ473" s="642"/>
      <c r="BK473" s="640"/>
      <c r="BL473" s="642"/>
      <c r="BM473" s="640"/>
      <c r="BN473" s="642"/>
      <c r="BO473" s="640"/>
      <c r="BP473" s="642"/>
      <c r="BQ473" s="640"/>
      <c r="BR473" s="642"/>
      <c r="BS473" s="640"/>
      <c r="BT473" s="642"/>
      <c r="BU473" s="643">
        <f t="shared" si="7"/>
        <v>0</v>
      </c>
      <c r="BV473" s="644">
        <f t="shared" si="8"/>
        <v>0</v>
      </c>
      <c r="BW473" s="776">
        <f t="shared" si="9"/>
        <v>0</v>
      </c>
      <c r="BX473" s="644">
        <f t="shared" si="10"/>
        <v>0</v>
      </c>
      <c r="BY473" s="645"/>
      <c r="BZ473" s="338"/>
      <c r="CA473" s="338"/>
      <c r="CB473" s="338"/>
      <c r="CC473" s="338"/>
      <c r="CD473" s="338"/>
      <c r="CE473" s="338"/>
    </row>
    <row r="474" ht="15.75" customHeight="1">
      <c r="A474" s="821">
        <v>479.0</v>
      </c>
      <c r="B474" s="777"/>
      <c r="C474" s="501"/>
      <c r="D474" s="501"/>
      <c r="E474" s="501"/>
      <c r="F474" s="737"/>
      <c r="G474" s="773">
        <f t="shared" ref="G474:H474" si="479">K474+M474+O474+Q474+S474+U474+W474+Y474+AA474+AC474+AE474+AG474+AI474+AK474+AM474+AO474+AQ474+AS474+AU474+AW474+AY474+BA474+BC474+BE474+BG474+BI474+BK474+BM474+BO474+BQ474+BS474</f>
        <v>0</v>
      </c>
      <c r="H474" s="671">
        <f t="shared" si="479"/>
        <v>0</v>
      </c>
      <c r="I474" s="774">
        <f t="shared" si="6"/>
        <v>0</v>
      </c>
      <c r="J474" s="418"/>
      <c r="K474" s="640"/>
      <c r="L474" s="642"/>
      <c r="M474" s="640"/>
      <c r="N474" s="642"/>
      <c r="O474" s="640"/>
      <c r="P474" s="642"/>
      <c r="Q474" s="640"/>
      <c r="R474" s="642"/>
      <c r="S474" s="640"/>
      <c r="T474" s="642"/>
      <c r="U474" s="640"/>
      <c r="V474" s="642"/>
      <c r="W474" s="640"/>
      <c r="X474" s="642"/>
      <c r="Y474" s="640"/>
      <c r="Z474" s="642"/>
      <c r="AA474" s="640"/>
      <c r="AB474" s="642"/>
      <c r="AC474" s="640"/>
      <c r="AD474" s="642"/>
      <c r="AE474" s="640"/>
      <c r="AF474" s="642"/>
      <c r="AG474" s="640"/>
      <c r="AH474" s="642"/>
      <c r="AI474" s="640"/>
      <c r="AJ474" s="642"/>
      <c r="AK474" s="640"/>
      <c r="AL474" s="642"/>
      <c r="AM474" s="640"/>
      <c r="AN474" s="642"/>
      <c r="AO474" s="640"/>
      <c r="AP474" s="642"/>
      <c r="AQ474" s="640"/>
      <c r="AR474" s="642"/>
      <c r="AS474" s="640"/>
      <c r="AT474" s="642"/>
      <c r="AU474" s="640"/>
      <c r="AV474" s="642"/>
      <c r="AW474" s="640"/>
      <c r="AX474" s="642"/>
      <c r="AY474" s="640"/>
      <c r="AZ474" s="642"/>
      <c r="BA474" s="640"/>
      <c r="BB474" s="642"/>
      <c r="BC474" s="640"/>
      <c r="BD474" s="642"/>
      <c r="BE474" s="640"/>
      <c r="BF474" s="642"/>
      <c r="BG474" s="640"/>
      <c r="BH474" s="642"/>
      <c r="BI474" s="640"/>
      <c r="BJ474" s="642"/>
      <c r="BK474" s="640"/>
      <c r="BL474" s="642"/>
      <c r="BM474" s="640"/>
      <c r="BN474" s="642"/>
      <c r="BO474" s="640"/>
      <c r="BP474" s="642"/>
      <c r="BQ474" s="640"/>
      <c r="BR474" s="642"/>
      <c r="BS474" s="640"/>
      <c r="BT474" s="642"/>
      <c r="BU474" s="643">
        <f t="shared" si="7"/>
        <v>0</v>
      </c>
      <c r="BV474" s="644">
        <f t="shared" si="8"/>
        <v>0</v>
      </c>
      <c r="BW474" s="776">
        <f t="shared" si="9"/>
        <v>0</v>
      </c>
      <c r="BX474" s="644">
        <f t="shared" si="10"/>
        <v>0</v>
      </c>
      <c r="BY474" s="645"/>
      <c r="BZ474" s="338"/>
      <c r="CA474" s="338"/>
      <c r="CB474" s="338"/>
      <c r="CC474" s="338"/>
      <c r="CD474" s="338"/>
      <c r="CE474" s="338"/>
    </row>
    <row r="475" ht="15.75" customHeight="1">
      <c r="A475" s="821">
        <v>480.0</v>
      </c>
      <c r="B475" s="777"/>
      <c r="C475" s="501"/>
      <c r="D475" s="501"/>
      <c r="E475" s="501"/>
      <c r="F475" s="737"/>
      <c r="G475" s="773">
        <f t="shared" ref="G475:H475" si="480">K475+M475+O475+Q475+S475+U475+W475+Y475+AA475+AC475+AE475+AG475+AI475+AK475+AM475+AO475+AQ475+AS475+AU475+AW475+AY475+BA475+BC475+BE475+BG475+BI475+BK475+BM475+BO475+BQ475+BS475</f>
        <v>0</v>
      </c>
      <c r="H475" s="671">
        <f t="shared" si="480"/>
        <v>0</v>
      </c>
      <c r="I475" s="774">
        <f t="shared" si="6"/>
        <v>0</v>
      </c>
      <c r="J475" s="418"/>
      <c r="K475" s="640"/>
      <c r="L475" s="642"/>
      <c r="M475" s="640"/>
      <c r="N475" s="642"/>
      <c r="O475" s="640"/>
      <c r="P475" s="642"/>
      <c r="Q475" s="640"/>
      <c r="R475" s="642"/>
      <c r="S475" s="640"/>
      <c r="T475" s="642"/>
      <c r="U475" s="640"/>
      <c r="V475" s="642"/>
      <c r="W475" s="640"/>
      <c r="X475" s="642"/>
      <c r="Y475" s="640"/>
      <c r="Z475" s="642"/>
      <c r="AA475" s="640"/>
      <c r="AB475" s="642"/>
      <c r="AC475" s="640"/>
      <c r="AD475" s="642"/>
      <c r="AE475" s="640"/>
      <c r="AF475" s="642"/>
      <c r="AG475" s="640"/>
      <c r="AH475" s="642"/>
      <c r="AI475" s="640"/>
      <c r="AJ475" s="642"/>
      <c r="AK475" s="640"/>
      <c r="AL475" s="642"/>
      <c r="AM475" s="640"/>
      <c r="AN475" s="642"/>
      <c r="AO475" s="640"/>
      <c r="AP475" s="642"/>
      <c r="AQ475" s="640"/>
      <c r="AR475" s="642"/>
      <c r="AS475" s="640"/>
      <c r="AT475" s="642"/>
      <c r="AU475" s="640"/>
      <c r="AV475" s="642"/>
      <c r="AW475" s="640"/>
      <c r="AX475" s="642"/>
      <c r="AY475" s="640"/>
      <c r="AZ475" s="642"/>
      <c r="BA475" s="640"/>
      <c r="BB475" s="642"/>
      <c r="BC475" s="640"/>
      <c r="BD475" s="642"/>
      <c r="BE475" s="640"/>
      <c r="BF475" s="642"/>
      <c r="BG475" s="640"/>
      <c r="BH475" s="642"/>
      <c r="BI475" s="640"/>
      <c r="BJ475" s="642"/>
      <c r="BK475" s="640"/>
      <c r="BL475" s="642"/>
      <c r="BM475" s="640"/>
      <c r="BN475" s="642"/>
      <c r="BO475" s="640"/>
      <c r="BP475" s="642"/>
      <c r="BQ475" s="640"/>
      <c r="BR475" s="642"/>
      <c r="BS475" s="640"/>
      <c r="BT475" s="642"/>
      <c r="BU475" s="643">
        <f t="shared" si="7"/>
        <v>0</v>
      </c>
      <c r="BV475" s="644">
        <f t="shared" si="8"/>
        <v>0</v>
      </c>
      <c r="BW475" s="776">
        <f t="shared" si="9"/>
        <v>0</v>
      </c>
      <c r="BX475" s="644">
        <f t="shared" si="10"/>
        <v>0</v>
      </c>
      <c r="BY475" s="645"/>
      <c r="BZ475" s="338"/>
      <c r="CA475" s="338"/>
      <c r="CB475" s="338"/>
      <c r="CC475" s="338"/>
      <c r="CD475" s="338"/>
      <c r="CE475" s="338"/>
    </row>
    <row r="476" ht="15.75" customHeight="1">
      <c r="A476" s="821">
        <v>481.0</v>
      </c>
      <c r="B476" s="777"/>
      <c r="C476" s="501"/>
      <c r="D476" s="501"/>
      <c r="E476" s="501"/>
      <c r="F476" s="737"/>
      <c r="G476" s="773">
        <f t="shared" ref="G476:H476" si="481">K476+M476+O476+Q476+S476+U476+W476+Y476+AA476+AC476+AE476+AG476+AI476+AK476+AM476+AO476+AQ476+AS476+AU476+AW476+AY476+BA476+BC476+BE476+BG476+BI476+BK476+BM476+BO476+BQ476+BS476</f>
        <v>0</v>
      </c>
      <c r="H476" s="671">
        <f t="shared" si="481"/>
        <v>0</v>
      </c>
      <c r="I476" s="774">
        <f t="shared" si="6"/>
        <v>0</v>
      </c>
      <c r="J476" s="418"/>
      <c r="K476" s="640"/>
      <c r="L476" s="642"/>
      <c r="M476" s="640"/>
      <c r="N476" s="642"/>
      <c r="O476" s="640"/>
      <c r="P476" s="642"/>
      <c r="Q476" s="640"/>
      <c r="R476" s="642"/>
      <c r="S476" s="640"/>
      <c r="T476" s="642"/>
      <c r="U476" s="640"/>
      <c r="V476" s="642"/>
      <c r="W476" s="640"/>
      <c r="X476" s="642"/>
      <c r="Y476" s="640"/>
      <c r="Z476" s="642"/>
      <c r="AA476" s="640"/>
      <c r="AB476" s="642"/>
      <c r="AC476" s="640"/>
      <c r="AD476" s="642"/>
      <c r="AE476" s="640"/>
      <c r="AF476" s="642"/>
      <c r="AG476" s="640"/>
      <c r="AH476" s="642"/>
      <c r="AI476" s="640"/>
      <c r="AJ476" s="642"/>
      <c r="AK476" s="640"/>
      <c r="AL476" s="642"/>
      <c r="AM476" s="640"/>
      <c r="AN476" s="642"/>
      <c r="AO476" s="640"/>
      <c r="AP476" s="642"/>
      <c r="AQ476" s="640"/>
      <c r="AR476" s="642"/>
      <c r="AS476" s="640"/>
      <c r="AT476" s="642"/>
      <c r="AU476" s="640"/>
      <c r="AV476" s="642"/>
      <c r="AW476" s="640"/>
      <c r="AX476" s="642"/>
      <c r="AY476" s="640"/>
      <c r="AZ476" s="642"/>
      <c r="BA476" s="640"/>
      <c r="BB476" s="642"/>
      <c r="BC476" s="640"/>
      <c r="BD476" s="642"/>
      <c r="BE476" s="640"/>
      <c r="BF476" s="642"/>
      <c r="BG476" s="640"/>
      <c r="BH476" s="642"/>
      <c r="BI476" s="640"/>
      <c r="BJ476" s="642"/>
      <c r="BK476" s="640"/>
      <c r="BL476" s="642"/>
      <c r="BM476" s="640"/>
      <c r="BN476" s="642"/>
      <c r="BO476" s="640"/>
      <c r="BP476" s="642"/>
      <c r="BQ476" s="640"/>
      <c r="BR476" s="642"/>
      <c r="BS476" s="640"/>
      <c r="BT476" s="642"/>
      <c r="BU476" s="643">
        <f t="shared" si="7"/>
        <v>0</v>
      </c>
      <c r="BV476" s="644">
        <f t="shared" si="8"/>
        <v>0</v>
      </c>
      <c r="BW476" s="776">
        <f t="shared" si="9"/>
        <v>0</v>
      </c>
      <c r="BX476" s="644">
        <f t="shared" si="10"/>
        <v>0</v>
      </c>
      <c r="BY476" s="645"/>
      <c r="BZ476" s="338"/>
      <c r="CA476" s="338"/>
      <c r="CB476" s="338"/>
      <c r="CC476" s="338"/>
      <c r="CD476" s="338"/>
      <c r="CE476" s="338"/>
    </row>
    <row r="477" ht="15.75" customHeight="1">
      <c r="A477" s="821">
        <v>482.0</v>
      </c>
      <c r="B477" s="777"/>
      <c r="C477" s="501"/>
      <c r="D477" s="501"/>
      <c r="E477" s="501"/>
      <c r="F477" s="737"/>
      <c r="G477" s="773">
        <f t="shared" ref="G477:H477" si="482">K477+M477+O477+Q477+S477+U477+W477+Y477+AA477+AC477+AE477+AG477+AI477+AK477+AM477+AO477+AQ477+AS477+AU477+AW477+AY477+BA477+BC477+BE477+BG477+BI477+BK477+BM477+BO477+BQ477+BS477</f>
        <v>0</v>
      </c>
      <c r="H477" s="671">
        <f t="shared" si="482"/>
        <v>0</v>
      </c>
      <c r="I477" s="774">
        <f t="shared" si="6"/>
        <v>0</v>
      </c>
      <c r="J477" s="418"/>
      <c r="K477" s="640"/>
      <c r="L477" s="642"/>
      <c r="M477" s="640"/>
      <c r="N477" s="642"/>
      <c r="O477" s="640"/>
      <c r="P477" s="642"/>
      <c r="Q477" s="640"/>
      <c r="R477" s="642"/>
      <c r="S477" s="640"/>
      <c r="T477" s="642"/>
      <c r="U477" s="640"/>
      <c r="V477" s="642"/>
      <c r="W477" s="640"/>
      <c r="X477" s="642"/>
      <c r="Y477" s="640"/>
      <c r="Z477" s="642"/>
      <c r="AA477" s="640"/>
      <c r="AB477" s="642"/>
      <c r="AC477" s="640"/>
      <c r="AD477" s="642"/>
      <c r="AE477" s="640"/>
      <c r="AF477" s="642"/>
      <c r="AG477" s="640"/>
      <c r="AH477" s="642"/>
      <c r="AI477" s="640"/>
      <c r="AJ477" s="642"/>
      <c r="AK477" s="640"/>
      <c r="AL477" s="642"/>
      <c r="AM477" s="640"/>
      <c r="AN477" s="642"/>
      <c r="AO477" s="640"/>
      <c r="AP477" s="642"/>
      <c r="AQ477" s="640"/>
      <c r="AR477" s="642"/>
      <c r="AS477" s="640"/>
      <c r="AT477" s="642"/>
      <c r="AU477" s="640"/>
      <c r="AV477" s="642"/>
      <c r="AW477" s="640"/>
      <c r="AX477" s="642"/>
      <c r="AY477" s="640"/>
      <c r="AZ477" s="642"/>
      <c r="BA477" s="640"/>
      <c r="BB477" s="642"/>
      <c r="BC477" s="640"/>
      <c r="BD477" s="642"/>
      <c r="BE477" s="640"/>
      <c r="BF477" s="642"/>
      <c r="BG477" s="640"/>
      <c r="BH477" s="642"/>
      <c r="BI477" s="640"/>
      <c r="BJ477" s="642"/>
      <c r="BK477" s="640"/>
      <c r="BL477" s="642"/>
      <c r="BM477" s="640"/>
      <c r="BN477" s="642"/>
      <c r="BO477" s="640"/>
      <c r="BP477" s="642"/>
      <c r="BQ477" s="640"/>
      <c r="BR477" s="642"/>
      <c r="BS477" s="640"/>
      <c r="BT477" s="642"/>
      <c r="BU477" s="643">
        <f t="shared" si="7"/>
        <v>0</v>
      </c>
      <c r="BV477" s="644">
        <f t="shared" si="8"/>
        <v>0</v>
      </c>
      <c r="BW477" s="776">
        <f t="shared" si="9"/>
        <v>0</v>
      </c>
      <c r="BX477" s="644">
        <f t="shared" si="10"/>
        <v>0</v>
      </c>
      <c r="BY477" s="645"/>
      <c r="BZ477" s="338"/>
      <c r="CA477" s="338"/>
      <c r="CB477" s="338"/>
      <c r="CC477" s="338"/>
      <c r="CD477" s="338"/>
      <c r="CE477" s="338"/>
    </row>
    <row r="478" ht="15.75" customHeight="1">
      <c r="A478" s="821">
        <v>483.0</v>
      </c>
      <c r="B478" s="777"/>
      <c r="C478" s="501"/>
      <c r="D478" s="501"/>
      <c r="E478" s="501"/>
      <c r="F478" s="737"/>
      <c r="G478" s="773">
        <f t="shared" ref="G478:H478" si="483">K478+M478+O478+Q478+S478+U478+W478+Y478+AA478+AC478+AE478+AG478+AI478+AK478+AM478+AO478+AQ478+AS478+AU478+AW478+AY478+BA478+BC478+BE478+BG478+BI478+BK478+BM478+BO478+BQ478+BS478</f>
        <v>0</v>
      </c>
      <c r="H478" s="671">
        <f t="shared" si="483"/>
        <v>0</v>
      </c>
      <c r="I478" s="774">
        <f t="shared" si="6"/>
        <v>0</v>
      </c>
      <c r="J478" s="418"/>
      <c r="K478" s="640"/>
      <c r="L478" s="642"/>
      <c r="M478" s="640"/>
      <c r="N478" s="642"/>
      <c r="O478" s="640"/>
      <c r="P478" s="642"/>
      <c r="Q478" s="640"/>
      <c r="R478" s="642"/>
      <c r="S478" s="640"/>
      <c r="T478" s="642"/>
      <c r="U478" s="640"/>
      <c r="V478" s="642"/>
      <c r="W478" s="640"/>
      <c r="X478" s="642"/>
      <c r="Y478" s="640"/>
      <c r="Z478" s="642"/>
      <c r="AA478" s="640"/>
      <c r="AB478" s="642"/>
      <c r="AC478" s="640"/>
      <c r="AD478" s="642"/>
      <c r="AE478" s="640"/>
      <c r="AF478" s="642"/>
      <c r="AG478" s="640"/>
      <c r="AH478" s="642"/>
      <c r="AI478" s="640"/>
      <c r="AJ478" s="642"/>
      <c r="AK478" s="640"/>
      <c r="AL478" s="642"/>
      <c r="AM478" s="640"/>
      <c r="AN478" s="642"/>
      <c r="AO478" s="640"/>
      <c r="AP478" s="642"/>
      <c r="AQ478" s="640"/>
      <c r="AR478" s="642"/>
      <c r="AS478" s="640"/>
      <c r="AT478" s="642"/>
      <c r="AU478" s="640"/>
      <c r="AV478" s="642"/>
      <c r="AW478" s="640"/>
      <c r="AX478" s="642"/>
      <c r="AY478" s="640"/>
      <c r="AZ478" s="642"/>
      <c r="BA478" s="640"/>
      <c r="BB478" s="642"/>
      <c r="BC478" s="640"/>
      <c r="BD478" s="642"/>
      <c r="BE478" s="640"/>
      <c r="BF478" s="642"/>
      <c r="BG478" s="640"/>
      <c r="BH478" s="642"/>
      <c r="BI478" s="640"/>
      <c r="BJ478" s="642"/>
      <c r="BK478" s="640"/>
      <c r="BL478" s="642"/>
      <c r="BM478" s="640"/>
      <c r="BN478" s="642"/>
      <c r="BO478" s="640"/>
      <c r="BP478" s="642"/>
      <c r="BQ478" s="640"/>
      <c r="BR478" s="642"/>
      <c r="BS478" s="640"/>
      <c r="BT478" s="642"/>
      <c r="BU478" s="643">
        <f t="shared" si="7"/>
        <v>0</v>
      </c>
      <c r="BV478" s="644">
        <f t="shared" si="8"/>
        <v>0</v>
      </c>
      <c r="BW478" s="776">
        <f t="shared" si="9"/>
        <v>0</v>
      </c>
      <c r="BX478" s="644">
        <f t="shared" si="10"/>
        <v>0</v>
      </c>
      <c r="BY478" s="645"/>
      <c r="BZ478" s="338"/>
      <c r="CA478" s="338"/>
      <c r="CB478" s="338"/>
      <c r="CC478" s="338"/>
      <c r="CD478" s="338"/>
      <c r="CE478" s="338"/>
    </row>
    <row r="479" ht="15.75" customHeight="1">
      <c r="A479" s="821">
        <v>484.0</v>
      </c>
      <c r="B479" s="777"/>
      <c r="C479" s="501"/>
      <c r="D479" s="501"/>
      <c r="E479" s="501"/>
      <c r="F479" s="737"/>
      <c r="G479" s="773">
        <f t="shared" ref="G479:H479" si="484">K479+M479+O479+Q479+S479+U479+W479+Y479+AA479+AC479+AE479+AG479+AI479+AK479+AM479+AO479+AQ479+AS479+AU479+AW479+AY479+BA479+BC479+BE479+BG479+BI479+BK479+BM479+BO479+BQ479+BS479</f>
        <v>0</v>
      </c>
      <c r="H479" s="671">
        <f t="shared" si="484"/>
        <v>0</v>
      </c>
      <c r="I479" s="774">
        <f t="shared" si="6"/>
        <v>0</v>
      </c>
      <c r="J479" s="418"/>
      <c r="K479" s="640"/>
      <c r="L479" s="642"/>
      <c r="M479" s="640"/>
      <c r="N479" s="642"/>
      <c r="O479" s="640"/>
      <c r="P479" s="642"/>
      <c r="Q479" s="640"/>
      <c r="R479" s="642"/>
      <c r="S479" s="640"/>
      <c r="T479" s="642"/>
      <c r="U479" s="640"/>
      <c r="V479" s="642"/>
      <c r="W479" s="640"/>
      <c r="X479" s="642"/>
      <c r="Y479" s="640"/>
      <c r="Z479" s="642"/>
      <c r="AA479" s="640"/>
      <c r="AB479" s="642"/>
      <c r="AC479" s="640"/>
      <c r="AD479" s="642"/>
      <c r="AE479" s="640"/>
      <c r="AF479" s="642"/>
      <c r="AG479" s="640"/>
      <c r="AH479" s="642"/>
      <c r="AI479" s="640"/>
      <c r="AJ479" s="642"/>
      <c r="AK479" s="640"/>
      <c r="AL479" s="642"/>
      <c r="AM479" s="640"/>
      <c r="AN479" s="642"/>
      <c r="AO479" s="640"/>
      <c r="AP479" s="642"/>
      <c r="AQ479" s="640"/>
      <c r="AR479" s="642"/>
      <c r="AS479" s="640"/>
      <c r="AT479" s="642"/>
      <c r="AU479" s="640"/>
      <c r="AV479" s="642"/>
      <c r="AW479" s="640"/>
      <c r="AX479" s="642"/>
      <c r="AY479" s="640"/>
      <c r="AZ479" s="642"/>
      <c r="BA479" s="640"/>
      <c r="BB479" s="642"/>
      <c r="BC479" s="640"/>
      <c r="BD479" s="642"/>
      <c r="BE479" s="640"/>
      <c r="BF479" s="642"/>
      <c r="BG479" s="640"/>
      <c r="BH479" s="642"/>
      <c r="BI479" s="640"/>
      <c r="BJ479" s="642"/>
      <c r="BK479" s="640"/>
      <c r="BL479" s="642"/>
      <c r="BM479" s="640"/>
      <c r="BN479" s="642"/>
      <c r="BO479" s="640"/>
      <c r="BP479" s="642"/>
      <c r="BQ479" s="640"/>
      <c r="BR479" s="642"/>
      <c r="BS479" s="640"/>
      <c r="BT479" s="642"/>
      <c r="BU479" s="643">
        <f t="shared" si="7"/>
        <v>0</v>
      </c>
      <c r="BV479" s="644">
        <f t="shared" si="8"/>
        <v>0</v>
      </c>
      <c r="BW479" s="776">
        <f t="shared" si="9"/>
        <v>0</v>
      </c>
      <c r="BX479" s="644">
        <f t="shared" si="10"/>
        <v>0</v>
      </c>
      <c r="BY479" s="645"/>
      <c r="BZ479" s="338"/>
      <c r="CA479" s="338"/>
      <c r="CB479" s="338"/>
      <c r="CC479" s="338"/>
      <c r="CD479" s="338"/>
      <c r="CE479" s="338"/>
    </row>
    <row r="480" ht="15.75" customHeight="1">
      <c r="A480" s="821">
        <v>485.0</v>
      </c>
      <c r="B480" s="777"/>
      <c r="C480" s="501"/>
      <c r="D480" s="501"/>
      <c r="E480" s="501"/>
      <c r="F480" s="737"/>
      <c r="G480" s="773">
        <f t="shared" ref="G480:H480" si="485">K480+M480+O480+Q480+S480+U480+W480+Y480+AA480+AC480+AE480+AG480+AI480+AK480+AM480+AO480+AQ480+AS480+AU480+AW480+AY480+BA480+BC480+BE480+BG480+BI480+BK480+BM480+BO480+BQ480+BS480</f>
        <v>0</v>
      </c>
      <c r="H480" s="671">
        <f t="shared" si="485"/>
        <v>0</v>
      </c>
      <c r="I480" s="774">
        <f t="shared" si="6"/>
        <v>0</v>
      </c>
      <c r="J480" s="418"/>
      <c r="K480" s="640"/>
      <c r="L480" s="642"/>
      <c r="M480" s="640"/>
      <c r="N480" s="642"/>
      <c r="O480" s="640"/>
      <c r="P480" s="642"/>
      <c r="Q480" s="640"/>
      <c r="R480" s="642"/>
      <c r="S480" s="640"/>
      <c r="T480" s="642"/>
      <c r="U480" s="640"/>
      <c r="V480" s="642"/>
      <c r="W480" s="640"/>
      <c r="X480" s="642"/>
      <c r="Y480" s="640"/>
      <c r="Z480" s="642"/>
      <c r="AA480" s="640"/>
      <c r="AB480" s="642"/>
      <c r="AC480" s="640"/>
      <c r="AD480" s="642"/>
      <c r="AE480" s="640"/>
      <c r="AF480" s="642"/>
      <c r="AG480" s="640"/>
      <c r="AH480" s="642"/>
      <c r="AI480" s="640"/>
      <c r="AJ480" s="642"/>
      <c r="AK480" s="640"/>
      <c r="AL480" s="642"/>
      <c r="AM480" s="640"/>
      <c r="AN480" s="642"/>
      <c r="AO480" s="640"/>
      <c r="AP480" s="642"/>
      <c r="AQ480" s="640"/>
      <c r="AR480" s="642"/>
      <c r="AS480" s="640"/>
      <c r="AT480" s="642"/>
      <c r="AU480" s="640"/>
      <c r="AV480" s="642"/>
      <c r="AW480" s="640"/>
      <c r="AX480" s="642"/>
      <c r="AY480" s="640"/>
      <c r="AZ480" s="642"/>
      <c r="BA480" s="640"/>
      <c r="BB480" s="642"/>
      <c r="BC480" s="640"/>
      <c r="BD480" s="642"/>
      <c r="BE480" s="640"/>
      <c r="BF480" s="642"/>
      <c r="BG480" s="640"/>
      <c r="BH480" s="642"/>
      <c r="BI480" s="640"/>
      <c r="BJ480" s="642"/>
      <c r="BK480" s="640"/>
      <c r="BL480" s="642"/>
      <c r="BM480" s="640"/>
      <c r="BN480" s="642"/>
      <c r="BO480" s="640"/>
      <c r="BP480" s="642"/>
      <c r="BQ480" s="640"/>
      <c r="BR480" s="642"/>
      <c r="BS480" s="640"/>
      <c r="BT480" s="642"/>
      <c r="BU480" s="643">
        <f t="shared" si="7"/>
        <v>0</v>
      </c>
      <c r="BV480" s="644">
        <f t="shared" si="8"/>
        <v>0</v>
      </c>
      <c r="BW480" s="776">
        <f t="shared" si="9"/>
        <v>0</v>
      </c>
      <c r="BX480" s="644">
        <f t="shared" si="10"/>
        <v>0</v>
      </c>
      <c r="BY480" s="645"/>
      <c r="BZ480" s="338"/>
      <c r="CA480" s="338"/>
      <c r="CB480" s="338"/>
      <c r="CC480" s="338"/>
      <c r="CD480" s="338"/>
      <c r="CE480" s="338"/>
    </row>
    <row r="481" ht="15.75" customHeight="1">
      <c r="A481" s="821">
        <v>486.0</v>
      </c>
      <c r="B481" s="777"/>
      <c r="C481" s="501"/>
      <c r="D481" s="501"/>
      <c r="E481" s="501"/>
      <c r="F481" s="737"/>
      <c r="G481" s="773">
        <f t="shared" ref="G481:H481" si="486">K481+M481+O481+Q481+S481+U481+W481+Y481+AA481+AC481+AE481+AG481+AI481+AK481+AM481+AO481+AQ481+AS481+AU481+AW481+AY481+BA481+BC481+BE481+BG481+BI481+BK481+BM481+BO481+BQ481+BS481</f>
        <v>0</v>
      </c>
      <c r="H481" s="671">
        <f t="shared" si="486"/>
        <v>0</v>
      </c>
      <c r="I481" s="774">
        <f t="shared" si="6"/>
        <v>0</v>
      </c>
      <c r="J481" s="418"/>
      <c r="K481" s="640"/>
      <c r="L481" s="642"/>
      <c r="M481" s="640"/>
      <c r="N481" s="642"/>
      <c r="O481" s="640"/>
      <c r="P481" s="642"/>
      <c r="Q481" s="640"/>
      <c r="R481" s="642"/>
      <c r="S481" s="640"/>
      <c r="T481" s="642"/>
      <c r="U481" s="640"/>
      <c r="V481" s="642"/>
      <c r="W481" s="640"/>
      <c r="X481" s="642"/>
      <c r="Y481" s="640"/>
      <c r="Z481" s="642"/>
      <c r="AA481" s="640"/>
      <c r="AB481" s="642"/>
      <c r="AC481" s="640"/>
      <c r="AD481" s="642"/>
      <c r="AE481" s="640"/>
      <c r="AF481" s="642"/>
      <c r="AG481" s="640"/>
      <c r="AH481" s="642"/>
      <c r="AI481" s="640"/>
      <c r="AJ481" s="642"/>
      <c r="AK481" s="640"/>
      <c r="AL481" s="642"/>
      <c r="AM481" s="640"/>
      <c r="AN481" s="642"/>
      <c r="AO481" s="640"/>
      <c r="AP481" s="642"/>
      <c r="AQ481" s="640"/>
      <c r="AR481" s="642"/>
      <c r="AS481" s="640"/>
      <c r="AT481" s="642"/>
      <c r="AU481" s="640"/>
      <c r="AV481" s="642"/>
      <c r="AW481" s="640"/>
      <c r="AX481" s="642"/>
      <c r="AY481" s="640"/>
      <c r="AZ481" s="642"/>
      <c r="BA481" s="640"/>
      <c r="BB481" s="642"/>
      <c r="BC481" s="640"/>
      <c r="BD481" s="642"/>
      <c r="BE481" s="640"/>
      <c r="BF481" s="642"/>
      <c r="BG481" s="640"/>
      <c r="BH481" s="642"/>
      <c r="BI481" s="640"/>
      <c r="BJ481" s="642"/>
      <c r="BK481" s="640"/>
      <c r="BL481" s="642"/>
      <c r="BM481" s="640"/>
      <c r="BN481" s="642"/>
      <c r="BO481" s="640"/>
      <c r="BP481" s="642"/>
      <c r="BQ481" s="640"/>
      <c r="BR481" s="642"/>
      <c r="BS481" s="640"/>
      <c r="BT481" s="642"/>
      <c r="BU481" s="643">
        <f t="shared" si="7"/>
        <v>0</v>
      </c>
      <c r="BV481" s="644">
        <f t="shared" si="8"/>
        <v>0</v>
      </c>
      <c r="BW481" s="776">
        <f t="shared" si="9"/>
        <v>0</v>
      </c>
      <c r="BX481" s="644">
        <f t="shared" si="10"/>
        <v>0</v>
      </c>
      <c r="BY481" s="645"/>
      <c r="BZ481" s="338"/>
      <c r="CA481" s="338"/>
      <c r="CB481" s="338"/>
      <c r="CC481" s="338"/>
      <c r="CD481" s="338"/>
      <c r="CE481" s="338"/>
    </row>
    <row r="482" ht="15.75" customHeight="1">
      <c r="A482" s="821">
        <v>487.0</v>
      </c>
      <c r="B482" s="777"/>
      <c r="C482" s="501"/>
      <c r="D482" s="501"/>
      <c r="E482" s="501"/>
      <c r="F482" s="737"/>
      <c r="G482" s="773">
        <f t="shared" ref="G482:H482" si="487">K482+M482+O482+Q482+S482+U482+W482+Y482+AA482+AC482+AE482+AG482+AI482+AK482+AM482+AO482+AQ482+AS482+AU482+AW482+AY482+BA482+BC482+BE482+BG482+BI482+BK482+BM482+BO482+BQ482+BS482</f>
        <v>0</v>
      </c>
      <c r="H482" s="671">
        <f t="shared" si="487"/>
        <v>0</v>
      </c>
      <c r="I482" s="774">
        <f t="shared" si="6"/>
        <v>0</v>
      </c>
      <c r="J482" s="418"/>
      <c r="K482" s="640"/>
      <c r="L482" s="642"/>
      <c r="M482" s="640"/>
      <c r="N482" s="642"/>
      <c r="O482" s="640"/>
      <c r="P482" s="642"/>
      <c r="Q482" s="640"/>
      <c r="R482" s="642"/>
      <c r="S482" s="640"/>
      <c r="T482" s="642"/>
      <c r="U482" s="640"/>
      <c r="V482" s="642"/>
      <c r="W482" s="640"/>
      <c r="X482" s="642"/>
      <c r="Y482" s="640"/>
      <c r="Z482" s="642"/>
      <c r="AA482" s="640"/>
      <c r="AB482" s="642"/>
      <c r="AC482" s="640"/>
      <c r="AD482" s="642"/>
      <c r="AE482" s="640"/>
      <c r="AF482" s="642"/>
      <c r="AG482" s="640"/>
      <c r="AH482" s="642"/>
      <c r="AI482" s="640"/>
      <c r="AJ482" s="642"/>
      <c r="AK482" s="640"/>
      <c r="AL482" s="642"/>
      <c r="AM482" s="640"/>
      <c r="AN482" s="642"/>
      <c r="AO482" s="640"/>
      <c r="AP482" s="642"/>
      <c r="AQ482" s="640"/>
      <c r="AR482" s="642"/>
      <c r="AS482" s="640"/>
      <c r="AT482" s="642"/>
      <c r="AU482" s="640"/>
      <c r="AV482" s="642"/>
      <c r="AW482" s="640"/>
      <c r="AX482" s="642"/>
      <c r="AY482" s="640"/>
      <c r="AZ482" s="642"/>
      <c r="BA482" s="640"/>
      <c r="BB482" s="642"/>
      <c r="BC482" s="640"/>
      <c r="BD482" s="642"/>
      <c r="BE482" s="640"/>
      <c r="BF482" s="642"/>
      <c r="BG482" s="640"/>
      <c r="BH482" s="642"/>
      <c r="BI482" s="640"/>
      <c r="BJ482" s="642"/>
      <c r="BK482" s="640"/>
      <c r="BL482" s="642"/>
      <c r="BM482" s="640"/>
      <c r="BN482" s="642"/>
      <c r="BO482" s="640"/>
      <c r="BP482" s="642"/>
      <c r="BQ482" s="640"/>
      <c r="BR482" s="642"/>
      <c r="BS482" s="640"/>
      <c r="BT482" s="642"/>
      <c r="BU482" s="643">
        <f t="shared" si="7"/>
        <v>0</v>
      </c>
      <c r="BV482" s="644">
        <f t="shared" si="8"/>
        <v>0</v>
      </c>
      <c r="BW482" s="776">
        <f t="shared" si="9"/>
        <v>0</v>
      </c>
      <c r="BX482" s="644">
        <f t="shared" si="10"/>
        <v>0</v>
      </c>
      <c r="BY482" s="645"/>
      <c r="BZ482" s="338"/>
      <c r="CA482" s="338"/>
      <c r="CB482" s="338"/>
      <c r="CC482" s="338"/>
      <c r="CD482" s="338"/>
      <c r="CE482" s="338"/>
    </row>
    <row r="483" ht="15.75" customHeight="1">
      <c r="A483" s="821">
        <v>488.0</v>
      </c>
      <c r="B483" s="777"/>
      <c r="C483" s="501"/>
      <c r="D483" s="501"/>
      <c r="E483" s="501"/>
      <c r="F483" s="737"/>
      <c r="G483" s="773">
        <f t="shared" ref="G483:H483" si="488">K483+M483+O483+Q483+S483+U483+W483+Y483+AA483+AC483+AE483+AG483+AI483+AK483+AM483+AO483+AQ483+AS483+AU483+AW483+AY483+BA483+BC483+BE483+BG483+BI483+BK483+BM483+BO483+BQ483+BS483</f>
        <v>0</v>
      </c>
      <c r="H483" s="671">
        <f t="shared" si="488"/>
        <v>0</v>
      </c>
      <c r="I483" s="774">
        <f t="shared" si="6"/>
        <v>0</v>
      </c>
      <c r="J483" s="418"/>
      <c r="K483" s="640"/>
      <c r="L483" s="642"/>
      <c r="M483" s="640"/>
      <c r="N483" s="642"/>
      <c r="O483" s="640"/>
      <c r="P483" s="642"/>
      <c r="Q483" s="640"/>
      <c r="R483" s="642"/>
      <c r="S483" s="640"/>
      <c r="T483" s="642"/>
      <c r="U483" s="640"/>
      <c r="V483" s="642"/>
      <c r="W483" s="640"/>
      <c r="X483" s="642"/>
      <c r="Y483" s="640"/>
      <c r="Z483" s="642"/>
      <c r="AA483" s="640"/>
      <c r="AB483" s="642"/>
      <c r="AC483" s="640"/>
      <c r="AD483" s="642"/>
      <c r="AE483" s="640"/>
      <c r="AF483" s="642"/>
      <c r="AG483" s="640"/>
      <c r="AH483" s="642"/>
      <c r="AI483" s="640"/>
      <c r="AJ483" s="642"/>
      <c r="AK483" s="640"/>
      <c r="AL483" s="642"/>
      <c r="AM483" s="640"/>
      <c r="AN483" s="642"/>
      <c r="AO483" s="640"/>
      <c r="AP483" s="642"/>
      <c r="AQ483" s="640"/>
      <c r="AR483" s="642"/>
      <c r="AS483" s="640"/>
      <c r="AT483" s="642"/>
      <c r="AU483" s="640"/>
      <c r="AV483" s="642"/>
      <c r="AW483" s="640"/>
      <c r="AX483" s="642"/>
      <c r="AY483" s="640"/>
      <c r="AZ483" s="642"/>
      <c r="BA483" s="640"/>
      <c r="BB483" s="642"/>
      <c r="BC483" s="640"/>
      <c r="BD483" s="642"/>
      <c r="BE483" s="640"/>
      <c r="BF483" s="642"/>
      <c r="BG483" s="640"/>
      <c r="BH483" s="642"/>
      <c r="BI483" s="640"/>
      <c r="BJ483" s="642"/>
      <c r="BK483" s="640"/>
      <c r="BL483" s="642"/>
      <c r="BM483" s="640"/>
      <c r="BN483" s="642"/>
      <c r="BO483" s="640"/>
      <c r="BP483" s="642"/>
      <c r="BQ483" s="640"/>
      <c r="BR483" s="642"/>
      <c r="BS483" s="640"/>
      <c r="BT483" s="642"/>
      <c r="BU483" s="643">
        <f t="shared" si="7"/>
        <v>0</v>
      </c>
      <c r="BV483" s="644">
        <f t="shared" si="8"/>
        <v>0</v>
      </c>
      <c r="BW483" s="776">
        <f t="shared" si="9"/>
        <v>0</v>
      </c>
      <c r="BX483" s="644">
        <f t="shared" si="10"/>
        <v>0</v>
      </c>
      <c r="BY483" s="645"/>
      <c r="BZ483" s="338"/>
      <c r="CA483" s="338"/>
      <c r="CB483" s="338"/>
      <c r="CC483" s="338"/>
      <c r="CD483" s="338"/>
      <c r="CE483" s="338"/>
    </row>
    <row r="484" ht="15.75" customHeight="1">
      <c r="A484" s="821">
        <v>489.0</v>
      </c>
      <c r="B484" s="777"/>
      <c r="C484" s="501"/>
      <c r="D484" s="501"/>
      <c r="E484" s="501"/>
      <c r="F484" s="737"/>
      <c r="G484" s="773">
        <f t="shared" ref="G484:H484" si="489">K484+M484+O484+Q484+S484+U484+W484+Y484+AA484+AC484+AE484+AG484+AI484+AK484+AM484+AO484+AQ484+AS484+AU484+AW484+AY484+BA484+BC484+BE484+BG484+BI484+BK484+BM484+BO484+BQ484+BS484</f>
        <v>0</v>
      </c>
      <c r="H484" s="671">
        <f t="shared" si="489"/>
        <v>0</v>
      </c>
      <c r="I484" s="774">
        <f t="shared" si="6"/>
        <v>0</v>
      </c>
      <c r="J484" s="418"/>
      <c r="K484" s="640"/>
      <c r="L484" s="642"/>
      <c r="M484" s="640"/>
      <c r="N484" s="642"/>
      <c r="O484" s="640"/>
      <c r="P484" s="642"/>
      <c r="Q484" s="640"/>
      <c r="R484" s="642"/>
      <c r="S484" s="640"/>
      <c r="T484" s="642"/>
      <c r="U484" s="640"/>
      <c r="V484" s="642"/>
      <c r="W484" s="640"/>
      <c r="X484" s="642"/>
      <c r="Y484" s="640"/>
      <c r="Z484" s="642"/>
      <c r="AA484" s="640"/>
      <c r="AB484" s="642"/>
      <c r="AC484" s="640"/>
      <c r="AD484" s="642"/>
      <c r="AE484" s="640"/>
      <c r="AF484" s="642"/>
      <c r="AG484" s="640"/>
      <c r="AH484" s="642"/>
      <c r="AI484" s="640"/>
      <c r="AJ484" s="642"/>
      <c r="AK484" s="640"/>
      <c r="AL484" s="642"/>
      <c r="AM484" s="640"/>
      <c r="AN484" s="642"/>
      <c r="AO484" s="640"/>
      <c r="AP484" s="642"/>
      <c r="AQ484" s="640"/>
      <c r="AR484" s="642"/>
      <c r="AS484" s="640"/>
      <c r="AT484" s="642"/>
      <c r="AU484" s="640"/>
      <c r="AV484" s="642"/>
      <c r="AW484" s="640"/>
      <c r="AX484" s="642"/>
      <c r="AY484" s="640"/>
      <c r="AZ484" s="642"/>
      <c r="BA484" s="640"/>
      <c r="BB484" s="642"/>
      <c r="BC484" s="640"/>
      <c r="BD484" s="642"/>
      <c r="BE484" s="640"/>
      <c r="BF484" s="642"/>
      <c r="BG484" s="640"/>
      <c r="BH484" s="642"/>
      <c r="BI484" s="640"/>
      <c r="BJ484" s="642"/>
      <c r="BK484" s="640"/>
      <c r="BL484" s="642"/>
      <c r="BM484" s="640"/>
      <c r="BN484" s="642"/>
      <c r="BO484" s="640"/>
      <c r="BP484" s="642"/>
      <c r="BQ484" s="640"/>
      <c r="BR484" s="642"/>
      <c r="BS484" s="640"/>
      <c r="BT484" s="642"/>
      <c r="BU484" s="643">
        <f t="shared" si="7"/>
        <v>0</v>
      </c>
      <c r="BV484" s="644">
        <f t="shared" si="8"/>
        <v>0</v>
      </c>
      <c r="BW484" s="776">
        <f t="shared" si="9"/>
        <v>0</v>
      </c>
      <c r="BX484" s="644">
        <f t="shared" si="10"/>
        <v>0</v>
      </c>
      <c r="BY484" s="645"/>
      <c r="BZ484" s="338"/>
      <c r="CA484" s="338"/>
      <c r="CB484" s="338"/>
      <c r="CC484" s="338"/>
      <c r="CD484" s="338"/>
      <c r="CE484" s="338"/>
    </row>
    <row r="485" ht="15.75" customHeight="1">
      <c r="A485" s="821">
        <v>490.0</v>
      </c>
      <c r="B485" s="777"/>
      <c r="C485" s="501"/>
      <c r="D485" s="501"/>
      <c r="E485" s="501"/>
      <c r="F485" s="737"/>
      <c r="G485" s="773">
        <f t="shared" ref="G485:H485" si="490">K485+M485+O485+Q485+S485+U485+W485+Y485+AA485+AC485+AE485+AG485+AI485+AK485+AM485+AO485+AQ485+AS485+AU485+AW485+AY485+BA485+BC485+BE485+BG485+BI485+BK485+BM485+BO485+BQ485+BS485</f>
        <v>0</v>
      </c>
      <c r="H485" s="671">
        <f t="shared" si="490"/>
        <v>0</v>
      </c>
      <c r="I485" s="774">
        <f t="shared" si="6"/>
        <v>0</v>
      </c>
      <c r="J485" s="418"/>
      <c r="K485" s="640"/>
      <c r="L485" s="642"/>
      <c r="M485" s="640"/>
      <c r="N485" s="642"/>
      <c r="O485" s="640"/>
      <c r="P485" s="642"/>
      <c r="Q485" s="640"/>
      <c r="R485" s="642"/>
      <c r="S485" s="640"/>
      <c r="T485" s="642"/>
      <c r="U485" s="640"/>
      <c r="V485" s="642"/>
      <c r="W485" s="640"/>
      <c r="X485" s="642"/>
      <c r="Y485" s="640"/>
      <c r="Z485" s="642"/>
      <c r="AA485" s="640"/>
      <c r="AB485" s="642"/>
      <c r="AC485" s="640"/>
      <c r="AD485" s="642"/>
      <c r="AE485" s="640"/>
      <c r="AF485" s="642"/>
      <c r="AG485" s="640"/>
      <c r="AH485" s="642"/>
      <c r="AI485" s="640"/>
      <c r="AJ485" s="642"/>
      <c r="AK485" s="640"/>
      <c r="AL485" s="642"/>
      <c r="AM485" s="640"/>
      <c r="AN485" s="642"/>
      <c r="AO485" s="640"/>
      <c r="AP485" s="642"/>
      <c r="AQ485" s="640"/>
      <c r="AR485" s="642"/>
      <c r="AS485" s="640"/>
      <c r="AT485" s="642"/>
      <c r="AU485" s="640"/>
      <c r="AV485" s="642"/>
      <c r="AW485" s="640"/>
      <c r="AX485" s="642"/>
      <c r="AY485" s="640"/>
      <c r="AZ485" s="642"/>
      <c r="BA485" s="640"/>
      <c r="BB485" s="642"/>
      <c r="BC485" s="640"/>
      <c r="BD485" s="642"/>
      <c r="BE485" s="640"/>
      <c r="BF485" s="642"/>
      <c r="BG485" s="640"/>
      <c r="BH485" s="642"/>
      <c r="BI485" s="640"/>
      <c r="BJ485" s="642"/>
      <c r="BK485" s="640"/>
      <c r="BL485" s="642"/>
      <c r="BM485" s="640"/>
      <c r="BN485" s="642"/>
      <c r="BO485" s="640"/>
      <c r="BP485" s="642"/>
      <c r="BQ485" s="640"/>
      <c r="BR485" s="642"/>
      <c r="BS485" s="640"/>
      <c r="BT485" s="642"/>
      <c r="BU485" s="643">
        <f t="shared" si="7"/>
        <v>0</v>
      </c>
      <c r="BV485" s="644">
        <f t="shared" si="8"/>
        <v>0</v>
      </c>
      <c r="BW485" s="776">
        <f t="shared" si="9"/>
        <v>0</v>
      </c>
      <c r="BX485" s="644">
        <f t="shared" si="10"/>
        <v>0</v>
      </c>
      <c r="BY485" s="645"/>
      <c r="BZ485" s="338"/>
      <c r="CA485" s="338"/>
      <c r="CB485" s="338"/>
      <c r="CC485" s="338"/>
      <c r="CD485" s="338"/>
      <c r="CE485" s="338"/>
    </row>
    <row r="486" ht="15.75" customHeight="1">
      <c r="A486" s="821">
        <v>491.0</v>
      </c>
      <c r="B486" s="777"/>
      <c r="C486" s="501"/>
      <c r="D486" s="501"/>
      <c r="E486" s="501"/>
      <c r="F486" s="737"/>
      <c r="G486" s="773">
        <f t="shared" ref="G486:H486" si="491">K486+M486+O486+Q486+S486+U486+W486+Y486+AA486+AC486+AE486+AG486+AI486+AK486+AM486+AO486+AQ486+AS486+AU486+AW486+AY486+BA486+BC486+BE486+BG486+BI486+BK486+BM486+BO486+BQ486+BS486</f>
        <v>0</v>
      </c>
      <c r="H486" s="671">
        <f t="shared" si="491"/>
        <v>0</v>
      </c>
      <c r="I486" s="774">
        <f t="shared" si="6"/>
        <v>0</v>
      </c>
      <c r="J486" s="418"/>
      <c r="K486" s="640"/>
      <c r="L486" s="642"/>
      <c r="M486" s="640"/>
      <c r="N486" s="642"/>
      <c r="O486" s="640"/>
      <c r="P486" s="642"/>
      <c r="Q486" s="640"/>
      <c r="R486" s="642"/>
      <c r="S486" s="640"/>
      <c r="T486" s="642"/>
      <c r="U486" s="640"/>
      <c r="V486" s="642"/>
      <c r="W486" s="640"/>
      <c r="X486" s="642"/>
      <c r="Y486" s="640"/>
      <c r="Z486" s="642"/>
      <c r="AA486" s="640"/>
      <c r="AB486" s="642"/>
      <c r="AC486" s="640"/>
      <c r="AD486" s="642"/>
      <c r="AE486" s="640"/>
      <c r="AF486" s="642"/>
      <c r="AG486" s="640"/>
      <c r="AH486" s="642"/>
      <c r="AI486" s="640"/>
      <c r="AJ486" s="642"/>
      <c r="AK486" s="640"/>
      <c r="AL486" s="642"/>
      <c r="AM486" s="640"/>
      <c r="AN486" s="642"/>
      <c r="AO486" s="640"/>
      <c r="AP486" s="642"/>
      <c r="AQ486" s="640"/>
      <c r="AR486" s="642"/>
      <c r="AS486" s="640"/>
      <c r="AT486" s="642"/>
      <c r="AU486" s="640"/>
      <c r="AV486" s="642"/>
      <c r="AW486" s="640"/>
      <c r="AX486" s="642"/>
      <c r="AY486" s="640"/>
      <c r="AZ486" s="642"/>
      <c r="BA486" s="640"/>
      <c r="BB486" s="642"/>
      <c r="BC486" s="640"/>
      <c r="BD486" s="642"/>
      <c r="BE486" s="640"/>
      <c r="BF486" s="642"/>
      <c r="BG486" s="640"/>
      <c r="BH486" s="642"/>
      <c r="BI486" s="640"/>
      <c r="BJ486" s="642"/>
      <c r="BK486" s="640"/>
      <c r="BL486" s="642"/>
      <c r="BM486" s="640"/>
      <c r="BN486" s="642"/>
      <c r="BO486" s="640"/>
      <c r="BP486" s="642"/>
      <c r="BQ486" s="640"/>
      <c r="BR486" s="642"/>
      <c r="BS486" s="640"/>
      <c r="BT486" s="642"/>
      <c r="BU486" s="643">
        <f t="shared" si="7"/>
        <v>0</v>
      </c>
      <c r="BV486" s="644">
        <f t="shared" si="8"/>
        <v>0</v>
      </c>
      <c r="BW486" s="776">
        <f t="shared" si="9"/>
        <v>0</v>
      </c>
      <c r="BX486" s="644">
        <f t="shared" si="10"/>
        <v>0</v>
      </c>
      <c r="BY486" s="645"/>
      <c r="BZ486" s="338"/>
      <c r="CA486" s="338"/>
      <c r="CB486" s="338"/>
      <c r="CC486" s="338"/>
      <c r="CD486" s="338"/>
      <c r="CE486" s="338"/>
    </row>
    <row r="487" ht="15.75" customHeight="1">
      <c r="A487" s="821">
        <v>492.0</v>
      </c>
      <c r="B487" s="777"/>
      <c r="C487" s="501"/>
      <c r="D487" s="501"/>
      <c r="E487" s="501"/>
      <c r="F487" s="737"/>
      <c r="G487" s="773">
        <f t="shared" ref="G487:H487" si="492">K487+M487+O487+Q487+S487+U487+W487+Y487+AA487+AC487+AE487+AG487+AI487+AK487+AM487+AO487+AQ487+AS487+AU487+AW487+AY487+BA487+BC487+BE487+BG487+BI487+BK487+BM487+BO487+BQ487+BS487</f>
        <v>0</v>
      </c>
      <c r="H487" s="671">
        <f t="shared" si="492"/>
        <v>0</v>
      </c>
      <c r="I487" s="774">
        <f t="shared" si="6"/>
        <v>0</v>
      </c>
      <c r="J487" s="418"/>
      <c r="K487" s="640"/>
      <c r="L487" s="642"/>
      <c r="M487" s="640"/>
      <c r="N487" s="642"/>
      <c r="O487" s="640"/>
      <c r="P487" s="642"/>
      <c r="Q487" s="640"/>
      <c r="R487" s="642"/>
      <c r="S487" s="640"/>
      <c r="T487" s="642"/>
      <c r="U487" s="640"/>
      <c r="V487" s="642"/>
      <c r="W487" s="640"/>
      <c r="X487" s="642"/>
      <c r="Y487" s="640"/>
      <c r="Z487" s="642"/>
      <c r="AA487" s="640"/>
      <c r="AB487" s="642"/>
      <c r="AC487" s="640"/>
      <c r="AD487" s="642"/>
      <c r="AE487" s="640"/>
      <c r="AF487" s="642"/>
      <c r="AG487" s="640"/>
      <c r="AH487" s="642"/>
      <c r="AI487" s="640"/>
      <c r="AJ487" s="642"/>
      <c r="AK487" s="640"/>
      <c r="AL487" s="642"/>
      <c r="AM487" s="640"/>
      <c r="AN487" s="642"/>
      <c r="AO487" s="640"/>
      <c r="AP487" s="642"/>
      <c r="AQ487" s="640"/>
      <c r="AR487" s="642"/>
      <c r="AS487" s="640"/>
      <c r="AT487" s="642"/>
      <c r="AU487" s="640"/>
      <c r="AV487" s="642"/>
      <c r="AW487" s="640"/>
      <c r="AX487" s="642"/>
      <c r="AY487" s="640"/>
      <c r="AZ487" s="642"/>
      <c r="BA487" s="640"/>
      <c r="BB487" s="642"/>
      <c r="BC487" s="640"/>
      <c r="BD487" s="642"/>
      <c r="BE487" s="640"/>
      <c r="BF487" s="642"/>
      <c r="BG487" s="640"/>
      <c r="BH487" s="642"/>
      <c r="BI487" s="640"/>
      <c r="BJ487" s="642"/>
      <c r="BK487" s="640"/>
      <c r="BL487" s="642"/>
      <c r="BM487" s="640"/>
      <c r="BN487" s="642"/>
      <c r="BO487" s="640"/>
      <c r="BP487" s="642"/>
      <c r="BQ487" s="640"/>
      <c r="BR487" s="642"/>
      <c r="BS487" s="640"/>
      <c r="BT487" s="642"/>
      <c r="BU487" s="643">
        <f t="shared" si="7"/>
        <v>0</v>
      </c>
      <c r="BV487" s="644">
        <f t="shared" si="8"/>
        <v>0</v>
      </c>
      <c r="BW487" s="776">
        <f t="shared" si="9"/>
        <v>0</v>
      </c>
      <c r="BX487" s="644">
        <f t="shared" si="10"/>
        <v>0</v>
      </c>
      <c r="BY487" s="645"/>
      <c r="BZ487" s="338"/>
      <c r="CA487" s="338"/>
      <c r="CB487" s="338"/>
      <c r="CC487" s="338"/>
      <c r="CD487" s="338"/>
      <c r="CE487" s="338"/>
    </row>
    <row r="488" ht="15.75" customHeight="1">
      <c r="A488" s="821">
        <v>493.0</v>
      </c>
      <c r="B488" s="777"/>
      <c r="C488" s="501"/>
      <c r="D488" s="501"/>
      <c r="E488" s="501"/>
      <c r="F488" s="737"/>
      <c r="G488" s="773">
        <f t="shared" ref="G488:H488" si="493">K488+M488+O488+Q488+S488+U488+W488+Y488+AA488+AC488+AE488+AG488+AI488+AK488+AM488+AO488+AQ488+AS488+AU488+AW488+AY488+BA488+BC488+BE488+BG488+BI488+BK488+BM488+BO488+BQ488+BS488</f>
        <v>0</v>
      </c>
      <c r="H488" s="671">
        <f t="shared" si="493"/>
        <v>0</v>
      </c>
      <c r="I488" s="774">
        <f t="shared" si="6"/>
        <v>0</v>
      </c>
      <c r="J488" s="418"/>
      <c r="K488" s="640"/>
      <c r="L488" s="642"/>
      <c r="M488" s="640"/>
      <c r="N488" s="642"/>
      <c r="O488" s="640"/>
      <c r="P488" s="642"/>
      <c r="Q488" s="640"/>
      <c r="R488" s="642"/>
      <c r="S488" s="640"/>
      <c r="T488" s="642"/>
      <c r="U488" s="640"/>
      <c r="V488" s="642"/>
      <c r="W488" s="640"/>
      <c r="X488" s="642"/>
      <c r="Y488" s="640"/>
      <c r="Z488" s="642"/>
      <c r="AA488" s="640"/>
      <c r="AB488" s="642"/>
      <c r="AC488" s="640"/>
      <c r="AD488" s="642"/>
      <c r="AE488" s="640"/>
      <c r="AF488" s="642"/>
      <c r="AG488" s="640"/>
      <c r="AH488" s="642"/>
      <c r="AI488" s="640"/>
      <c r="AJ488" s="642"/>
      <c r="AK488" s="640"/>
      <c r="AL488" s="642"/>
      <c r="AM488" s="640"/>
      <c r="AN488" s="642"/>
      <c r="AO488" s="640"/>
      <c r="AP488" s="642"/>
      <c r="AQ488" s="640"/>
      <c r="AR488" s="642"/>
      <c r="AS488" s="640"/>
      <c r="AT488" s="642"/>
      <c r="AU488" s="640"/>
      <c r="AV488" s="642"/>
      <c r="AW488" s="640"/>
      <c r="AX488" s="642"/>
      <c r="AY488" s="640"/>
      <c r="AZ488" s="642"/>
      <c r="BA488" s="640"/>
      <c r="BB488" s="642"/>
      <c r="BC488" s="640"/>
      <c r="BD488" s="642"/>
      <c r="BE488" s="640"/>
      <c r="BF488" s="642"/>
      <c r="BG488" s="640"/>
      <c r="BH488" s="642"/>
      <c r="BI488" s="640"/>
      <c r="BJ488" s="642"/>
      <c r="BK488" s="640"/>
      <c r="BL488" s="642"/>
      <c r="BM488" s="640"/>
      <c r="BN488" s="642"/>
      <c r="BO488" s="640"/>
      <c r="BP488" s="642"/>
      <c r="BQ488" s="640"/>
      <c r="BR488" s="642"/>
      <c r="BS488" s="640"/>
      <c r="BT488" s="642"/>
      <c r="BU488" s="643">
        <f t="shared" si="7"/>
        <v>0</v>
      </c>
      <c r="BV488" s="644">
        <f t="shared" si="8"/>
        <v>0</v>
      </c>
      <c r="BW488" s="776">
        <f t="shared" si="9"/>
        <v>0</v>
      </c>
      <c r="BX488" s="644">
        <f t="shared" si="10"/>
        <v>0</v>
      </c>
      <c r="BY488" s="645"/>
      <c r="BZ488" s="338"/>
      <c r="CA488" s="338"/>
      <c r="CB488" s="338"/>
      <c r="CC488" s="338"/>
      <c r="CD488" s="338"/>
      <c r="CE488" s="338"/>
    </row>
    <row r="489" ht="15.75" customHeight="1">
      <c r="A489" s="821">
        <v>494.0</v>
      </c>
      <c r="B489" s="777"/>
      <c r="C489" s="501"/>
      <c r="D489" s="501"/>
      <c r="E489" s="501"/>
      <c r="F489" s="737"/>
      <c r="G489" s="773">
        <f t="shared" ref="G489:H489" si="494">K489+M489+O489+Q489+S489+U489+W489+Y489+AA489+AC489+AE489+AG489+AI489+AK489+AM489+AO489+AQ489+AS489+AU489+AW489+AY489+BA489+BC489+BE489+BG489+BI489+BK489+BM489+BO489+BQ489+BS489</f>
        <v>0</v>
      </c>
      <c r="H489" s="671">
        <f t="shared" si="494"/>
        <v>0</v>
      </c>
      <c r="I489" s="774">
        <f t="shared" si="6"/>
        <v>0</v>
      </c>
      <c r="J489" s="418"/>
      <c r="K489" s="640"/>
      <c r="L489" s="642"/>
      <c r="M489" s="640"/>
      <c r="N489" s="642"/>
      <c r="O489" s="640"/>
      <c r="P489" s="642"/>
      <c r="Q489" s="640"/>
      <c r="R489" s="642"/>
      <c r="S489" s="640"/>
      <c r="T489" s="642"/>
      <c r="U489" s="640"/>
      <c r="V489" s="642"/>
      <c r="W489" s="640"/>
      <c r="X489" s="642"/>
      <c r="Y489" s="640"/>
      <c r="Z489" s="642"/>
      <c r="AA489" s="640"/>
      <c r="AB489" s="642"/>
      <c r="AC489" s="640"/>
      <c r="AD489" s="642"/>
      <c r="AE489" s="640"/>
      <c r="AF489" s="642"/>
      <c r="AG489" s="640"/>
      <c r="AH489" s="642"/>
      <c r="AI489" s="640"/>
      <c r="AJ489" s="642"/>
      <c r="AK489" s="640"/>
      <c r="AL489" s="642"/>
      <c r="AM489" s="640"/>
      <c r="AN489" s="642"/>
      <c r="AO489" s="640"/>
      <c r="AP489" s="642"/>
      <c r="AQ489" s="640"/>
      <c r="AR489" s="642"/>
      <c r="AS489" s="640"/>
      <c r="AT489" s="642"/>
      <c r="AU489" s="640"/>
      <c r="AV489" s="642"/>
      <c r="AW489" s="640"/>
      <c r="AX489" s="642"/>
      <c r="AY489" s="640"/>
      <c r="AZ489" s="642"/>
      <c r="BA489" s="640"/>
      <c r="BB489" s="642"/>
      <c r="BC489" s="640"/>
      <c r="BD489" s="642"/>
      <c r="BE489" s="640"/>
      <c r="BF489" s="642"/>
      <c r="BG489" s="640"/>
      <c r="BH489" s="642"/>
      <c r="BI489" s="640"/>
      <c r="BJ489" s="642"/>
      <c r="BK489" s="640"/>
      <c r="BL489" s="642"/>
      <c r="BM489" s="640"/>
      <c r="BN489" s="642"/>
      <c r="BO489" s="640"/>
      <c r="BP489" s="642"/>
      <c r="BQ489" s="640"/>
      <c r="BR489" s="642"/>
      <c r="BS489" s="640"/>
      <c r="BT489" s="642"/>
      <c r="BU489" s="643">
        <f t="shared" si="7"/>
        <v>0</v>
      </c>
      <c r="BV489" s="644">
        <f t="shared" si="8"/>
        <v>0</v>
      </c>
      <c r="BW489" s="776">
        <f t="shared" si="9"/>
        <v>0</v>
      </c>
      <c r="BX489" s="644">
        <f t="shared" si="10"/>
        <v>0</v>
      </c>
      <c r="BY489" s="645"/>
      <c r="BZ489" s="338"/>
      <c r="CA489" s="338"/>
      <c r="CB489" s="338"/>
      <c r="CC489" s="338"/>
      <c r="CD489" s="338"/>
      <c r="CE489" s="338"/>
    </row>
    <row r="490" ht="15.75" customHeight="1">
      <c r="A490" s="821">
        <v>495.0</v>
      </c>
      <c r="B490" s="912"/>
      <c r="C490" s="556"/>
      <c r="D490" s="556"/>
      <c r="E490" s="556"/>
      <c r="F490" s="913"/>
      <c r="G490" s="914">
        <f t="shared" ref="G490:H490" si="495">K490+M490+O490+Q490+S490+U490+W490+Y490+AA490+AC490+AE490+AG490+AI490+AK490+AM490+AO490+AQ490+AS490+AU490+AW490+AY490+BA490+BC490+BE490+BG490+BI490+BK490+BM490+BO490+BQ490+BS490</f>
        <v>0</v>
      </c>
      <c r="H490" s="915">
        <f t="shared" si="495"/>
        <v>0</v>
      </c>
      <c r="I490" s="916">
        <f t="shared" si="6"/>
        <v>0</v>
      </c>
      <c r="J490" s="917"/>
      <c r="K490" s="812"/>
      <c r="L490" s="813"/>
      <c r="M490" s="812"/>
      <c r="N490" s="813"/>
      <c r="O490" s="812"/>
      <c r="P490" s="813"/>
      <c r="Q490" s="812"/>
      <c r="R490" s="813"/>
      <c r="S490" s="812"/>
      <c r="T490" s="813"/>
      <c r="U490" s="812"/>
      <c r="V490" s="813"/>
      <c r="W490" s="812"/>
      <c r="X490" s="813"/>
      <c r="Y490" s="812"/>
      <c r="Z490" s="813"/>
      <c r="AA490" s="812"/>
      <c r="AB490" s="813"/>
      <c r="AC490" s="812"/>
      <c r="AD490" s="813"/>
      <c r="AE490" s="812"/>
      <c r="AF490" s="813"/>
      <c r="AG490" s="812"/>
      <c r="AH490" s="813"/>
      <c r="AI490" s="812"/>
      <c r="AJ490" s="813"/>
      <c r="AK490" s="812"/>
      <c r="AL490" s="813"/>
      <c r="AM490" s="812"/>
      <c r="AN490" s="813"/>
      <c r="AO490" s="812"/>
      <c r="AP490" s="813"/>
      <c r="AQ490" s="812"/>
      <c r="AR490" s="813"/>
      <c r="AS490" s="812"/>
      <c r="AT490" s="813"/>
      <c r="AU490" s="812"/>
      <c r="AV490" s="813"/>
      <c r="AW490" s="812"/>
      <c r="AX490" s="813"/>
      <c r="AY490" s="812"/>
      <c r="AZ490" s="813"/>
      <c r="BA490" s="812"/>
      <c r="BB490" s="813"/>
      <c r="BC490" s="812"/>
      <c r="BD490" s="813"/>
      <c r="BE490" s="812"/>
      <c r="BF490" s="813"/>
      <c r="BG490" s="812"/>
      <c r="BH490" s="813"/>
      <c r="BI490" s="812"/>
      <c r="BJ490" s="813"/>
      <c r="BK490" s="812"/>
      <c r="BL490" s="813"/>
      <c r="BM490" s="812"/>
      <c r="BN490" s="813"/>
      <c r="BO490" s="812"/>
      <c r="BP490" s="813"/>
      <c r="BQ490" s="812"/>
      <c r="BR490" s="813"/>
      <c r="BS490" s="812"/>
      <c r="BT490" s="813"/>
      <c r="BU490" s="643">
        <f t="shared" si="7"/>
        <v>0</v>
      </c>
      <c r="BV490" s="644">
        <f t="shared" si="8"/>
        <v>0</v>
      </c>
      <c r="BW490" s="776">
        <f t="shared" si="9"/>
        <v>0</v>
      </c>
      <c r="BX490" s="644">
        <f t="shared" si="10"/>
        <v>0</v>
      </c>
      <c r="BY490" s="645"/>
      <c r="BZ490" s="338"/>
      <c r="CA490" s="338"/>
      <c r="CB490" s="338"/>
      <c r="CC490" s="338"/>
      <c r="CD490" s="338"/>
      <c r="CE490" s="338"/>
    </row>
    <row r="491" ht="6.0" customHeight="1">
      <c r="A491" s="338"/>
      <c r="B491" s="338"/>
      <c r="C491" s="338"/>
      <c r="D491" s="338"/>
      <c r="E491" s="338"/>
      <c r="F491" s="339"/>
      <c r="G491" s="563"/>
      <c r="H491" s="564"/>
      <c r="I491" s="918"/>
      <c r="J491" s="448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  <c r="AC491" s="338"/>
      <c r="AD491" s="338"/>
      <c r="AE491" s="338"/>
      <c r="AF491" s="338"/>
      <c r="AG491" s="338"/>
      <c r="AH491" s="338"/>
      <c r="AI491" s="338"/>
      <c r="AJ491" s="338"/>
      <c r="AK491" s="338"/>
      <c r="AL491" s="338"/>
      <c r="AM491" s="338"/>
      <c r="AN491" s="338"/>
      <c r="AO491" s="338"/>
      <c r="AP491" s="338"/>
      <c r="AQ491" s="338"/>
      <c r="AR491" s="338"/>
      <c r="AS491" s="338"/>
      <c r="AT491" s="338"/>
      <c r="AU491" s="338"/>
      <c r="AV491" s="338"/>
      <c r="AW491" s="338"/>
      <c r="AX491" s="338"/>
      <c r="AY491" s="338"/>
      <c r="AZ491" s="338"/>
      <c r="BA491" s="338"/>
      <c r="BB491" s="338"/>
      <c r="BC491" s="338"/>
      <c r="BD491" s="338"/>
      <c r="BE491" s="338"/>
      <c r="BF491" s="338"/>
      <c r="BG491" s="338"/>
      <c r="BH491" s="338"/>
      <c r="BI491" s="338"/>
      <c r="BJ491" s="338"/>
      <c r="BK491" s="338"/>
      <c r="BL491" s="338"/>
      <c r="BM491" s="338"/>
      <c r="BN491" s="338"/>
      <c r="BO491" s="338"/>
      <c r="BP491" s="338"/>
      <c r="BQ491" s="338"/>
      <c r="BR491" s="338"/>
      <c r="BS491" s="338"/>
      <c r="BT491" s="338"/>
      <c r="BU491" s="643">
        <f t="shared" si="7"/>
        <v>0</v>
      </c>
      <c r="BV491" s="644">
        <f t="shared" si="8"/>
        <v>0</v>
      </c>
      <c r="BW491" s="776">
        <f t="shared" si="9"/>
        <v>0</v>
      </c>
      <c r="BX491" s="644">
        <f t="shared" si="10"/>
        <v>0</v>
      </c>
      <c r="BY491" s="338"/>
      <c r="BZ491" s="338"/>
      <c r="CA491" s="338"/>
      <c r="CB491" s="338"/>
      <c r="CC491" s="338"/>
      <c r="CD491" s="338"/>
      <c r="CE491" s="338"/>
    </row>
    <row r="492" ht="15.75" customHeight="1">
      <c r="A492" s="338"/>
      <c r="B492" s="338"/>
      <c r="C492" s="338"/>
      <c r="D492" s="338"/>
      <c r="E492" s="338"/>
      <c r="F492" s="339"/>
      <c r="G492" s="563"/>
      <c r="H492" s="564"/>
      <c r="I492" s="918"/>
      <c r="J492" s="448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  <c r="AI492" s="338"/>
      <c r="AJ492" s="338"/>
      <c r="AK492" s="338"/>
      <c r="AL492" s="338"/>
      <c r="AM492" s="338"/>
      <c r="AN492" s="338"/>
      <c r="AO492" s="338"/>
      <c r="AP492" s="338"/>
      <c r="AQ492" s="338"/>
      <c r="AR492" s="338"/>
      <c r="AS492" s="338"/>
      <c r="AT492" s="338"/>
      <c r="AU492" s="338"/>
      <c r="AV492" s="338"/>
      <c r="AW492" s="338"/>
      <c r="AX492" s="338"/>
      <c r="AY492" s="338"/>
      <c r="AZ492" s="338"/>
      <c r="BA492" s="338"/>
      <c r="BB492" s="338"/>
      <c r="BC492" s="338"/>
      <c r="BD492" s="338"/>
      <c r="BE492" s="338"/>
      <c r="BF492" s="338"/>
      <c r="BG492" s="338"/>
      <c r="BH492" s="338"/>
      <c r="BI492" s="338"/>
      <c r="BJ492" s="338"/>
      <c r="BK492" s="338"/>
      <c r="BL492" s="338"/>
      <c r="BM492" s="338"/>
      <c r="BN492" s="338"/>
      <c r="BO492" s="338"/>
      <c r="BP492" s="338"/>
      <c r="BQ492" s="338"/>
      <c r="BR492" s="338"/>
      <c r="BS492" s="338"/>
      <c r="BT492" s="338"/>
      <c r="BU492" s="643">
        <f t="shared" si="7"/>
        <v>0</v>
      </c>
      <c r="BV492" s="644">
        <f t="shared" si="8"/>
        <v>0</v>
      </c>
      <c r="BW492" s="776">
        <f t="shared" si="9"/>
        <v>0</v>
      </c>
      <c r="BX492" s="644">
        <f t="shared" si="10"/>
        <v>0</v>
      </c>
      <c r="BY492" s="338"/>
      <c r="BZ492" s="338"/>
      <c r="CA492" s="338"/>
      <c r="CB492" s="338"/>
      <c r="CC492" s="338"/>
      <c r="CD492" s="338"/>
      <c r="CE492" s="338"/>
    </row>
    <row r="493" ht="15.75" customHeight="1">
      <c r="A493" s="338"/>
      <c r="B493" s="338"/>
      <c r="C493" s="338"/>
      <c r="D493" s="338"/>
      <c r="E493" s="338"/>
      <c r="F493" s="339"/>
      <c r="G493" s="563"/>
      <c r="H493" s="564"/>
      <c r="I493" s="918"/>
      <c r="J493" s="44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  <c r="AI493" s="338"/>
      <c r="AJ493" s="338"/>
      <c r="AK493" s="338"/>
      <c r="AL493" s="338"/>
      <c r="AM493" s="338"/>
      <c r="AN493" s="338"/>
      <c r="AO493" s="338"/>
      <c r="AP493" s="338"/>
      <c r="AQ493" s="338"/>
      <c r="AR493" s="338"/>
      <c r="AS493" s="338"/>
      <c r="AT493" s="338"/>
      <c r="AU493" s="338"/>
      <c r="AV493" s="338"/>
      <c r="AW493" s="338"/>
      <c r="AX493" s="338"/>
      <c r="AY493" s="338"/>
      <c r="AZ493" s="338"/>
      <c r="BA493" s="338"/>
      <c r="BB493" s="338"/>
      <c r="BC493" s="338"/>
      <c r="BD493" s="338"/>
      <c r="BE493" s="338"/>
      <c r="BF493" s="338"/>
      <c r="BG493" s="338"/>
      <c r="BH493" s="338"/>
      <c r="BI493" s="338"/>
      <c r="BJ493" s="338"/>
      <c r="BK493" s="338"/>
      <c r="BL493" s="338"/>
      <c r="BM493" s="338"/>
      <c r="BN493" s="338"/>
      <c r="BO493" s="338"/>
      <c r="BP493" s="338"/>
      <c r="BQ493" s="338"/>
      <c r="BR493" s="338"/>
      <c r="BS493" s="338"/>
      <c r="BT493" s="338"/>
      <c r="BU493" s="643">
        <f t="shared" si="7"/>
        <v>0</v>
      </c>
      <c r="BV493" s="644">
        <f t="shared" si="8"/>
        <v>0</v>
      </c>
      <c r="BW493" s="776">
        <f t="shared" si="9"/>
        <v>0</v>
      </c>
      <c r="BX493" s="644">
        <f t="shared" si="10"/>
        <v>0</v>
      </c>
      <c r="BY493" s="338"/>
      <c r="BZ493" s="338"/>
      <c r="CA493" s="338"/>
      <c r="CB493" s="338"/>
      <c r="CC493" s="338"/>
      <c r="CD493" s="338"/>
      <c r="CE493" s="338"/>
    </row>
    <row r="494" ht="15.75" customHeight="1">
      <c r="A494" s="338"/>
      <c r="B494" s="338"/>
      <c r="C494" s="338"/>
      <c r="D494" s="338"/>
      <c r="E494" s="338"/>
      <c r="F494" s="339"/>
      <c r="G494" s="563"/>
      <c r="H494" s="564"/>
      <c r="I494" s="918"/>
      <c r="J494" s="448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  <c r="AI494" s="338"/>
      <c r="AJ494" s="338"/>
      <c r="AK494" s="338"/>
      <c r="AL494" s="338"/>
      <c r="AM494" s="338"/>
      <c r="AN494" s="338"/>
      <c r="AO494" s="338"/>
      <c r="AP494" s="338"/>
      <c r="AQ494" s="338"/>
      <c r="AR494" s="338"/>
      <c r="AS494" s="338"/>
      <c r="AT494" s="338"/>
      <c r="AU494" s="338"/>
      <c r="AV494" s="338"/>
      <c r="AW494" s="338"/>
      <c r="AX494" s="338"/>
      <c r="AY494" s="338"/>
      <c r="AZ494" s="338"/>
      <c r="BA494" s="338"/>
      <c r="BB494" s="338"/>
      <c r="BC494" s="338"/>
      <c r="BD494" s="338"/>
      <c r="BE494" s="338"/>
      <c r="BF494" s="338"/>
      <c r="BG494" s="338"/>
      <c r="BH494" s="338"/>
      <c r="BI494" s="338"/>
      <c r="BJ494" s="338"/>
      <c r="BK494" s="338"/>
      <c r="BL494" s="338"/>
      <c r="BM494" s="338"/>
      <c r="BN494" s="338"/>
      <c r="BO494" s="338"/>
      <c r="BP494" s="338"/>
      <c r="BQ494" s="338"/>
      <c r="BR494" s="338"/>
      <c r="BS494" s="338"/>
      <c r="BT494" s="338"/>
      <c r="BU494" s="643">
        <f t="shared" si="7"/>
        <v>0</v>
      </c>
      <c r="BV494" s="644">
        <f t="shared" si="8"/>
        <v>0</v>
      </c>
      <c r="BW494" s="776">
        <f t="shared" si="9"/>
        <v>0</v>
      </c>
      <c r="BX494" s="644">
        <f t="shared" si="10"/>
        <v>0</v>
      </c>
      <c r="BY494" s="338"/>
      <c r="BZ494" s="338"/>
      <c r="CA494" s="338"/>
      <c r="CB494" s="338"/>
      <c r="CC494" s="338"/>
      <c r="CD494" s="338"/>
      <c r="CE494" s="338"/>
    </row>
    <row r="495" ht="15.75" customHeight="1">
      <c r="A495" s="338"/>
      <c r="B495" s="338"/>
      <c r="C495" s="338"/>
      <c r="D495" s="338"/>
      <c r="E495" s="338"/>
      <c r="F495" s="339"/>
      <c r="G495" s="563"/>
      <c r="H495" s="564"/>
      <c r="I495" s="918"/>
      <c r="J495" s="448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  <c r="AI495" s="338"/>
      <c r="AJ495" s="338"/>
      <c r="AK495" s="338"/>
      <c r="AL495" s="338"/>
      <c r="AM495" s="338"/>
      <c r="AN495" s="338"/>
      <c r="AO495" s="338"/>
      <c r="AP495" s="338"/>
      <c r="AQ495" s="338"/>
      <c r="AR495" s="338"/>
      <c r="AS495" s="338"/>
      <c r="AT495" s="338"/>
      <c r="AU495" s="338"/>
      <c r="AV495" s="338"/>
      <c r="AW495" s="338"/>
      <c r="AX495" s="338"/>
      <c r="AY495" s="338"/>
      <c r="AZ495" s="338"/>
      <c r="BA495" s="338"/>
      <c r="BB495" s="338"/>
      <c r="BC495" s="338"/>
      <c r="BD495" s="338"/>
      <c r="BE495" s="338"/>
      <c r="BF495" s="338"/>
      <c r="BG495" s="338"/>
      <c r="BH495" s="338"/>
      <c r="BI495" s="338"/>
      <c r="BJ495" s="338"/>
      <c r="BK495" s="338"/>
      <c r="BL495" s="338"/>
      <c r="BM495" s="338"/>
      <c r="BN495" s="338"/>
      <c r="BO495" s="338"/>
      <c r="BP495" s="338"/>
      <c r="BQ495" s="338"/>
      <c r="BR495" s="338"/>
      <c r="BS495" s="338"/>
      <c r="BT495" s="338"/>
      <c r="BU495" s="643">
        <f t="shared" si="7"/>
        <v>0</v>
      </c>
      <c r="BV495" s="644">
        <f t="shared" si="8"/>
        <v>0</v>
      </c>
      <c r="BW495" s="776">
        <f t="shared" si="9"/>
        <v>0</v>
      </c>
      <c r="BX495" s="644">
        <f t="shared" si="10"/>
        <v>0</v>
      </c>
      <c r="BY495" s="338"/>
      <c r="BZ495" s="338"/>
      <c r="CA495" s="338"/>
      <c r="CB495" s="338"/>
      <c r="CC495" s="338"/>
      <c r="CD495" s="338"/>
      <c r="CE495" s="338"/>
    </row>
    <row r="496" ht="15.75" customHeight="1">
      <c r="A496" s="338"/>
      <c r="B496" s="338"/>
      <c r="C496" s="338"/>
      <c r="D496" s="338"/>
      <c r="E496" s="338"/>
      <c r="F496" s="339"/>
      <c r="G496" s="563"/>
      <c r="H496" s="564"/>
      <c r="I496" s="918"/>
      <c r="J496" s="448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  <c r="AI496" s="338"/>
      <c r="AJ496" s="338"/>
      <c r="AK496" s="338"/>
      <c r="AL496" s="338"/>
      <c r="AM496" s="338"/>
      <c r="AN496" s="338"/>
      <c r="AO496" s="338"/>
      <c r="AP496" s="338"/>
      <c r="AQ496" s="338"/>
      <c r="AR496" s="338"/>
      <c r="AS496" s="338"/>
      <c r="AT496" s="338"/>
      <c r="AU496" s="338"/>
      <c r="AV496" s="338"/>
      <c r="AW496" s="338"/>
      <c r="AX496" s="338"/>
      <c r="AY496" s="338"/>
      <c r="AZ496" s="338"/>
      <c r="BA496" s="338"/>
      <c r="BB496" s="338"/>
      <c r="BC496" s="338"/>
      <c r="BD496" s="338"/>
      <c r="BE496" s="338"/>
      <c r="BF496" s="338"/>
      <c r="BG496" s="338"/>
      <c r="BH496" s="338"/>
      <c r="BI496" s="338"/>
      <c r="BJ496" s="338"/>
      <c r="BK496" s="338"/>
      <c r="BL496" s="338"/>
      <c r="BM496" s="338"/>
      <c r="BN496" s="338"/>
      <c r="BO496" s="338"/>
      <c r="BP496" s="338"/>
      <c r="BQ496" s="338"/>
      <c r="BR496" s="338"/>
      <c r="BS496" s="338"/>
      <c r="BT496" s="338"/>
      <c r="BU496" s="643">
        <f t="shared" si="7"/>
        <v>0</v>
      </c>
      <c r="BV496" s="644">
        <f t="shared" si="8"/>
        <v>0</v>
      </c>
      <c r="BW496" s="776">
        <f t="shared" si="9"/>
        <v>0</v>
      </c>
      <c r="BX496" s="644">
        <f t="shared" si="10"/>
        <v>0</v>
      </c>
      <c r="BY496" s="338"/>
      <c r="BZ496" s="338"/>
      <c r="CA496" s="338"/>
      <c r="CB496" s="338"/>
      <c r="CC496" s="338"/>
      <c r="CD496" s="338"/>
      <c r="CE496" s="338"/>
    </row>
    <row r="497" ht="15.75" customHeight="1">
      <c r="A497" s="338"/>
      <c r="B497" s="338"/>
      <c r="C497" s="338"/>
      <c r="D497" s="338"/>
      <c r="E497" s="338"/>
      <c r="F497" s="339"/>
      <c r="G497" s="563"/>
      <c r="H497" s="564"/>
      <c r="I497" s="918"/>
      <c r="J497" s="448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  <c r="AI497" s="338"/>
      <c r="AJ497" s="338"/>
      <c r="AK497" s="338"/>
      <c r="AL497" s="338"/>
      <c r="AM497" s="338"/>
      <c r="AN497" s="338"/>
      <c r="AO497" s="338"/>
      <c r="AP497" s="338"/>
      <c r="AQ497" s="338"/>
      <c r="AR497" s="338"/>
      <c r="AS497" s="338"/>
      <c r="AT497" s="338"/>
      <c r="AU497" s="338"/>
      <c r="AV497" s="338"/>
      <c r="AW497" s="338"/>
      <c r="AX497" s="338"/>
      <c r="AY497" s="338"/>
      <c r="AZ497" s="338"/>
      <c r="BA497" s="338"/>
      <c r="BB497" s="338"/>
      <c r="BC497" s="338"/>
      <c r="BD497" s="338"/>
      <c r="BE497" s="338"/>
      <c r="BF497" s="338"/>
      <c r="BG497" s="338"/>
      <c r="BH497" s="338"/>
      <c r="BI497" s="338"/>
      <c r="BJ497" s="338"/>
      <c r="BK497" s="338"/>
      <c r="BL497" s="338"/>
      <c r="BM497" s="338"/>
      <c r="BN497" s="338"/>
      <c r="BO497" s="338"/>
      <c r="BP497" s="338"/>
      <c r="BQ497" s="338"/>
      <c r="BR497" s="338"/>
      <c r="BS497" s="338"/>
      <c r="BT497" s="338"/>
      <c r="BU497" s="643">
        <f t="shared" si="7"/>
        <v>0</v>
      </c>
      <c r="BV497" s="644">
        <f t="shared" si="8"/>
        <v>0</v>
      </c>
      <c r="BW497" s="776">
        <f t="shared" si="9"/>
        <v>0</v>
      </c>
      <c r="BX497" s="644">
        <f t="shared" si="10"/>
        <v>0</v>
      </c>
      <c r="BY497" s="338"/>
      <c r="BZ497" s="338"/>
      <c r="CA497" s="338"/>
      <c r="CB497" s="338"/>
      <c r="CC497" s="338"/>
      <c r="CD497" s="338"/>
      <c r="CE497" s="338"/>
    </row>
    <row r="498" ht="15.75" customHeight="1">
      <c r="A498" s="338"/>
      <c r="B498" s="338"/>
      <c r="C498" s="338"/>
      <c r="D498" s="338"/>
      <c r="E498" s="338"/>
      <c r="F498" s="339"/>
      <c r="G498" s="563"/>
      <c r="H498" s="564"/>
      <c r="I498" s="918"/>
      <c r="J498" s="448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  <c r="AI498" s="338"/>
      <c r="AJ498" s="338"/>
      <c r="AK498" s="338"/>
      <c r="AL498" s="338"/>
      <c r="AM498" s="338"/>
      <c r="AN498" s="338"/>
      <c r="AO498" s="338"/>
      <c r="AP498" s="338"/>
      <c r="AQ498" s="338"/>
      <c r="AR498" s="338"/>
      <c r="AS498" s="338"/>
      <c r="AT498" s="338"/>
      <c r="AU498" s="338"/>
      <c r="AV498" s="338"/>
      <c r="AW498" s="338"/>
      <c r="AX498" s="338"/>
      <c r="AY498" s="338"/>
      <c r="AZ498" s="338"/>
      <c r="BA498" s="338"/>
      <c r="BB498" s="338"/>
      <c r="BC498" s="338"/>
      <c r="BD498" s="338"/>
      <c r="BE498" s="338"/>
      <c r="BF498" s="338"/>
      <c r="BG498" s="338"/>
      <c r="BH498" s="338"/>
      <c r="BI498" s="338"/>
      <c r="BJ498" s="338"/>
      <c r="BK498" s="338"/>
      <c r="BL498" s="338"/>
      <c r="BM498" s="338"/>
      <c r="BN498" s="338"/>
      <c r="BO498" s="338"/>
      <c r="BP498" s="338"/>
      <c r="BQ498" s="338"/>
      <c r="BR498" s="338"/>
      <c r="BS498" s="338"/>
      <c r="BT498" s="338"/>
      <c r="BU498" s="643">
        <f t="shared" si="7"/>
        <v>0</v>
      </c>
      <c r="BV498" s="644">
        <f t="shared" si="8"/>
        <v>0</v>
      </c>
      <c r="BW498" s="776">
        <f t="shared" si="9"/>
        <v>0</v>
      </c>
      <c r="BX498" s="644">
        <f t="shared" si="10"/>
        <v>0</v>
      </c>
      <c r="BY498" s="338"/>
      <c r="BZ498" s="338"/>
      <c r="CA498" s="338"/>
      <c r="CB498" s="338"/>
      <c r="CC498" s="338"/>
      <c r="CD498" s="338"/>
      <c r="CE498" s="338"/>
    </row>
    <row r="499" ht="15.75" customHeight="1">
      <c r="A499" s="338"/>
      <c r="B499" s="338"/>
      <c r="C499" s="338"/>
      <c r="D499" s="338"/>
      <c r="E499" s="338"/>
      <c r="F499" s="339"/>
      <c r="G499" s="563"/>
      <c r="H499" s="564"/>
      <c r="I499" s="918"/>
      <c r="J499" s="448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  <c r="AI499" s="338"/>
      <c r="AJ499" s="338"/>
      <c r="AK499" s="338"/>
      <c r="AL499" s="338"/>
      <c r="AM499" s="338"/>
      <c r="AN499" s="338"/>
      <c r="AO499" s="338"/>
      <c r="AP499" s="338"/>
      <c r="AQ499" s="338"/>
      <c r="AR499" s="338"/>
      <c r="AS499" s="338"/>
      <c r="AT499" s="338"/>
      <c r="AU499" s="338"/>
      <c r="AV499" s="338"/>
      <c r="AW499" s="338"/>
      <c r="AX499" s="338"/>
      <c r="AY499" s="338"/>
      <c r="AZ499" s="338"/>
      <c r="BA499" s="338"/>
      <c r="BB499" s="338"/>
      <c r="BC499" s="338"/>
      <c r="BD499" s="338"/>
      <c r="BE499" s="338"/>
      <c r="BF499" s="338"/>
      <c r="BG499" s="338"/>
      <c r="BH499" s="338"/>
      <c r="BI499" s="338"/>
      <c r="BJ499" s="338"/>
      <c r="BK499" s="338"/>
      <c r="BL499" s="338"/>
      <c r="BM499" s="338"/>
      <c r="BN499" s="338"/>
      <c r="BO499" s="338"/>
      <c r="BP499" s="338"/>
      <c r="BQ499" s="338"/>
      <c r="BR499" s="338"/>
      <c r="BS499" s="338"/>
      <c r="BT499" s="338"/>
      <c r="BU499" s="643">
        <f t="shared" si="7"/>
        <v>0</v>
      </c>
      <c r="BV499" s="644">
        <f t="shared" si="8"/>
        <v>0</v>
      </c>
      <c r="BW499" s="776">
        <f t="shared" si="9"/>
        <v>0</v>
      </c>
      <c r="BX499" s="644">
        <f t="shared" si="10"/>
        <v>0</v>
      </c>
      <c r="BY499" s="338"/>
      <c r="BZ499" s="338"/>
      <c r="CA499" s="338"/>
      <c r="CB499" s="338"/>
      <c r="CC499" s="338"/>
      <c r="CD499" s="338"/>
      <c r="CE499" s="338"/>
    </row>
    <row r="500" ht="15.75" customHeight="1">
      <c r="A500" s="338"/>
      <c r="B500" s="338"/>
      <c r="C500" s="338"/>
      <c r="D500" s="338"/>
      <c r="E500" s="338"/>
      <c r="F500" s="339"/>
      <c r="G500" s="563"/>
      <c r="H500" s="564"/>
      <c r="I500" s="918"/>
      <c r="J500" s="448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  <c r="AI500" s="338"/>
      <c r="AJ500" s="338"/>
      <c r="AK500" s="338"/>
      <c r="AL500" s="338"/>
      <c r="AM500" s="338"/>
      <c r="AN500" s="338"/>
      <c r="AO500" s="338"/>
      <c r="AP500" s="338"/>
      <c r="AQ500" s="338"/>
      <c r="AR500" s="338"/>
      <c r="AS500" s="338"/>
      <c r="AT500" s="338"/>
      <c r="AU500" s="338"/>
      <c r="AV500" s="338"/>
      <c r="AW500" s="338"/>
      <c r="AX500" s="338"/>
      <c r="AY500" s="338"/>
      <c r="AZ500" s="338"/>
      <c r="BA500" s="338"/>
      <c r="BB500" s="338"/>
      <c r="BC500" s="338"/>
      <c r="BD500" s="338"/>
      <c r="BE500" s="338"/>
      <c r="BF500" s="338"/>
      <c r="BG500" s="338"/>
      <c r="BH500" s="338"/>
      <c r="BI500" s="338"/>
      <c r="BJ500" s="338"/>
      <c r="BK500" s="338"/>
      <c r="BL500" s="338"/>
      <c r="BM500" s="338"/>
      <c r="BN500" s="338"/>
      <c r="BO500" s="338"/>
      <c r="BP500" s="338"/>
      <c r="BQ500" s="338"/>
      <c r="BR500" s="338"/>
      <c r="BS500" s="338"/>
      <c r="BT500" s="338"/>
      <c r="BU500" s="643">
        <f t="shared" si="7"/>
        <v>0</v>
      </c>
      <c r="BV500" s="644">
        <f t="shared" si="8"/>
        <v>0</v>
      </c>
      <c r="BW500" s="776">
        <f t="shared" si="9"/>
        <v>0</v>
      </c>
      <c r="BX500" s="644">
        <f t="shared" si="10"/>
        <v>0</v>
      </c>
      <c r="BY500" s="338"/>
      <c r="BZ500" s="338"/>
      <c r="CA500" s="338"/>
      <c r="CB500" s="338"/>
      <c r="CC500" s="338"/>
      <c r="CD500" s="338"/>
      <c r="CE500" s="338"/>
    </row>
    <row r="501" ht="15.75" customHeight="1">
      <c r="A501" s="338"/>
      <c r="B501" s="338"/>
      <c r="C501" s="338"/>
      <c r="D501" s="338"/>
      <c r="E501" s="338"/>
      <c r="F501" s="339"/>
      <c r="G501" s="563"/>
      <c r="H501" s="564"/>
      <c r="I501" s="918"/>
      <c r="J501" s="448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  <c r="AI501" s="338"/>
      <c r="AJ501" s="338"/>
      <c r="AK501" s="338"/>
      <c r="AL501" s="338"/>
      <c r="AM501" s="338"/>
      <c r="AN501" s="338"/>
      <c r="AO501" s="338"/>
      <c r="AP501" s="338"/>
      <c r="AQ501" s="338"/>
      <c r="AR501" s="338"/>
      <c r="AS501" s="338"/>
      <c r="AT501" s="338"/>
      <c r="AU501" s="338"/>
      <c r="AV501" s="338"/>
      <c r="AW501" s="338"/>
      <c r="AX501" s="338"/>
      <c r="AY501" s="338"/>
      <c r="AZ501" s="338"/>
      <c r="BA501" s="338"/>
      <c r="BB501" s="338"/>
      <c r="BC501" s="338"/>
      <c r="BD501" s="338"/>
      <c r="BE501" s="338"/>
      <c r="BF501" s="338"/>
      <c r="BG501" s="338"/>
      <c r="BH501" s="338"/>
      <c r="BI501" s="338"/>
      <c r="BJ501" s="338"/>
      <c r="BK501" s="338"/>
      <c r="BL501" s="338"/>
      <c r="BM501" s="338"/>
      <c r="BN501" s="338"/>
      <c r="BO501" s="338"/>
      <c r="BP501" s="338"/>
      <c r="BQ501" s="338"/>
      <c r="BR501" s="338"/>
      <c r="BS501" s="338"/>
      <c r="BT501" s="338"/>
      <c r="BU501" s="643">
        <f t="shared" si="7"/>
        <v>0</v>
      </c>
      <c r="BV501" s="644">
        <f t="shared" si="8"/>
        <v>0</v>
      </c>
      <c r="BW501" s="776">
        <f t="shared" si="9"/>
        <v>0</v>
      </c>
      <c r="BX501" s="644">
        <f t="shared" si="10"/>
        <v>0</v>
      </c>
      <c r="BY501" s="338"/>
      <c r="BZ501" s="338"/>
      <c r="CA501" s="338"/>
      <c r="CB501" s="338"/>
      <c r="CC501" s="338"/>
      <c r="CD501" s="338"/>
      <c r="CE501" s="338"/>
    </row>
    <row r="502" ht="15.75" customHeight="1">
      <c r="A502" s="338"/>
      <c r="B502" s="338"/>
      <c r="C502" s="338"/>
      <c r="D502" s="338"/>
      <c r="E502" s="338"/>
      <c r="F502" s="339"/>
      <c r="G502" s="563"/>
      <c r="H502" s="564"/>
      <c r="I502" s="918"/>
      <c r="J502" s="448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  <c r="AI502" s="338"/>
      <c r="AJ502" s="338"/>
      <c r="AK502" s="338"/>
      <c r="AL502" s="338"/>
      <c r="AM502" s="338"/>
      <c r="AN502" s="338"/>
      <c r="AO502" s="338"/>
      <c r="AP502" s="338"/>
      <c r="AQ502" s="338"/>
      <c r="AR502" s="338"/>
      <c r="AS502" s="338"/>
      <c r="AT502" s="338"/>
      <c r="AU502" s="338"/>
      <c r="AV502" s="338"/>
      <c r="AW502" s="338"/>
      <c r="AX502" s="338"/>
      <c r="AY502" s="338"/>
      <c r="AZ502" s="338"/>
      <c r="BA502" s="338"/>
      <c r="BB502" s="338"/>
      <c r="BC502" s="338"/>
      <c r="BD502" s="338"/>
      <c r="BE502" s="338"/>
      <c r="BF502" s="338"/>
      <c r="BG502" s="338"/>
      <c r="BH502" s="338"/>
      <c r="BI502" s="338"/>
      <c r="BJ502" s="338"/>
      <c r="BK502" s="338"/>
      <c r="BL502" s="338"/>
      <c r="BM502" s="338"/>
      <c r="BN502" s="338"/>
      <c r="BO502" s="338"/>
      <c r="BP502" s="338"/>
      <c r="BQ502" s="338"/>
      <c r="BR502" s="338"/>
      <c r="BS502" s="338"/>
      <c r="BT502" s="338"/>
      <c r="BU502" s="643">
        <f t="shared" si="7"/>
        <v>0</v>
      </c>
      <c r="BV502" s="644">
        <f t="shared" si="8"/>
        <v>0</v>
      </c>
      <c r="BW502" s="776">
        <f t="shared" si="9"/>
        <v>0</v>
      </c>
      <c r="BX502" s="644">
        <f t="shared" si="10"/>
        <v>0</v>
      </c>
      <c r="BY502" s="338"/>
      <c r="BZ502" s="338"/>
      <c r="CA502" s="338"/>
      <c r="CB502" s="338"/>
      <c r="CC502" s="338"/>
      <c r="CD502" s="338"/>
      <c r="CE502" s="338"/>
    </row>
    <row r="503" ht="15.75" customHeight="1">
      <c r="A503" s="338"/>
      <c r="B503" s="338"/>
      <c r="C503" s="338"/>
      <c r="D503" s="338"/>
      <c r="E503" s="338"/>
      <c r="F503" s="339"/>
      <c r="G503" s="563"/>
      <c r="H503" s="564"/>
      <c r="I503" s="918"/>
      <c r="J503" s="448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  <c r="AI503" s="338"/>
      <c r="AJ503" s="338"/>
      <c r="AK503" s="338"/>
      <c r="AL503" s="338"/>
      <c r="AM503" s="338"/>
      <c r="AN503" s="338"/>
      <c r="AO503" s="338"/>
      <c r="AP503" s="338"/>
      <c r="AQ503" s="338"/>
      <c r="AR503" s="338"/>
      <c r="AS503" s="338"/>
      <c r="AT503" s="338"/>
      <c r="AU503" s="338"/>
      <c r="AV503" s="338"/>
      <c r="AW503" s="338"/>
      <c r="AX503" s="338"/>
      <c r="AY503" s="338"/>
      <c r="AZ503" s="338"/>
      <c r="BA503" s="338"/>
      <c r="BB503" s="338"/>
      <c r="BC503" s="338"/>
      <c r="BD503" s="338"/>
      <c r="BE503" s="338"/>
      <c r="BF503" s="338"/>
      <c r="BG503" s="338"/>
      <c r="BH503" s="338"/>
      <c r="BI503" s="338"/>
      <c r="BJ503" s="338"/>
      <c r="BK503" s="338"/>
      <c r="BL503" s="338"/>
      <c r="BM503" s="338"/>
      <c r="BN503" s="338"/>
      <c r="BO503" s="338"/>
      <c r="BP503" s="338"/>
      <c r="BQ503" s="338"/>
      <c r="BR503" s="338"/>
      <c r="BS503" s="338"/>
      <c r="BT503" s="338"/>
      <c r="BU503" s="643">
        <f t="shared" si="7"/>
        <v>0</v>
      </c>
      <c r="BV503" s="644">
        <f t="shared" si="8"/>
        <v>0</v>
      </c>
      <c r="BW503" s="776">
        <f t="shared" si="9"/>
        <v>0</v>
      </c>
      <c r="BX503" s="644">
        <f t="shared" si="10"/>
        <v>0</v>
      </c>
      <c r="BY503" s="338"/>
      <c r="BZ503" s="338"/>
      <c r="CA503" s="338"/>
      <c r="CB503" s="338"/>
      <c r="CC503" s="338"/>
      <c r="CD503" s="338"/>
      <c r="CE503" s="338"/>
    </row>
    <row r="504" ht="15.75" customHeight="1">
      <c r="A504" s="338"/>
      <c r="B504" s="338"/>
      <c r="C504" s="338"/>
      <c r="D504" s="338"/>
      <c r="E504" s="338"/>
      <c r="F504" s="339"/>
      <c r="G504" s="563"/>
      <c r="H504" s="564"/>
      <c r="I504" s="918"/>
      <c r="J504" s="44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  <c r="AI504" s="338"/>
      <c r="AJ504" s="338"/>
      <c r="AK504" s="338"/>
      <c r="AL504" s="338"/>
      <c r="AM504" s="338"/>
      <c r="AN504" s="338"/>
      <c r="AO504" s="338"/>
      <c r="AP504" s="338"/>
      <c r="AQ504" s="338"/>
      <c r="AR504" s="338"/>
      <c r="AS504" s="338"/>
      <c r="AT504" s="338"/>
      <c r="AU504" s="338"/>
      <c r="AV504" s="338"/>
      <c r="AW504" s="338"/>
      <c r="AX504" s="338"/>
      <c r="AY504" s="338"/>
      <c r="AZ504" s="338"/>
      <c r="BA504" s="338"/>
      <c r="BB504" s="338"/>
      <c r="BC504" s="338"/>
      <c r="BD504" s="338"/>
      <c r="BE504" s="338"/>
      <c r="BF504" s="338"/>
      <c r="BG504" s="338"/>
      <c r="BH504" s="338"/>
      <c r="BI504" s="338"/>
      <c r="BJ504" s="338"/>
      <c r="BK504" s="338"/>
      <c r="BL504" s="338"/>
      <c r="BM504" s="338"/>
      <c r="BN504" s="338"/>
      <c r="BO504" s="338"/>
      <c r="BP504" s="338"/>
      <c r="BQ504" s="338"/>
      <c r="BR504" s="338"/>
      <c r="BS504" s="338"/>
      <c r="BT504" s="338"/>
      <c r="BU504" s="643">
        <f t="shared" si="7"/>
        <v>0</v>
      </c>
      <c r="BV504" s="644">
        <f t="shared" si="8"/>
        <v>0</v>
      </c>
      <c r="BW504" s="776">
        <f t="shared" si="9"/>
        <v>0</v>
      </c>
      <c r="BX504" s="644">
        <f t="shared" si="10"/>
        <v>0</v>
      </c>
      <c r="BY504" s="338"/>
      <c r="BZ504" s="338"/>
      <c r="CA504" s="338"/>
      <c r="CB504" s="338"/>
      <c r="CC504" s="338"/>
      <c r="CD504" s="338"/>
      <c r="CE504" s="338"/>
    </row>
    <row r="505" ht="15.75" customHeight="1">
      <c r="A505" s="338"/>
      <c r="B505" s="338"/>
      <c r="C505" s="338"/>
      <c r="D505" s="338"/>
      <c r="E505" s="338"/>
      <c r="F505" s="339"/>
      <c r="G505" s="563"/>
      <c r="H505" s="564"/>
      <c r="I505" s="918"/>
      <c r="J505" s="44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  <c r="AI505" s="338"/>
      <c r="AJ505" s="338"/>
      <c r="AK505" s="338"/>
      <c r="AL505" s="338"/>
      <c r="AM505" s="338"/>
      <c r="AN505" s="338"/>
      <c r="AO505" s="338"/>
      <c r="AP505" s="338"/>
      <c r="AQ505" s="338"/>
      <c r="AR505" s="338"/>
      <c r="AS505" s="338"/>
      <c r="AT505" s="338"/>
      <c r="AU505" s="338"/>
      <c r="AV505" s="338"/>
      <c r="AW505" s="338"/>
      <c r="AX505" s="338"/>
      <c r="AY505" s="338"/>
      <c r="AZ505" s="338"/>
      <c r="BA505" s="338"/>
      <c r="BB505" s="338"/>
      <c r="BC505" s="338"/>
      <c r="BD505" s="338"/>
      <c r="BE505" s="338"/>
      <c r="BF505" s="338"/>
      <c r="BG505" s="338"/>
      <c r="BH505" s="338"/>
      <c r="BI505" s="338"/>
      <c r="BJ505" s="338"/>
      <c r="BK505" s="338"/>
      <c r="BL505" s="338"/>
      <c r="BM505" s="338"/>
      <c r="BN505" s="338"/>
      <c r="BO505" s="338"/>
      <c r="BP505" s="338"/>
      <c r="BQ505" s="338"/>
      <c r="BR505" s="338"/>
      <c r="BS505" s="338"/>
      <c r="BT505" s="338"/>
      <c r="BU505" s="643">
        <f t="shared" si="7"/>
        <v>0</v>
      </c>
      <c r="BV505" s="644">
        <f t="shared" si="8"/>
        <v>0</v>
      </c>
      <c r="BW505" s="776">
        <f t="shared" si="9"/>
        <v>0</v>
      </c>
      <c r="BX505" s="644">
        <f t="shared" si="10"/>
        <v>0</v>
      </c>
      <c r="BY505" s="338"/>
      <c r="BZ505" s="338"/>
      <c r="CA505" s="338"/>
      <c r="CB505" s="338"/>
      <c r="CC505" s="338"/>
      <c r="CD505" s="338"/>
      <c r="CE505" s="338"/>
    </row>
    <row r="506" ht="15.75" customHeight="1">
      <c r="A506" s="338"/>
      <c r="B506" s="338"/>
      <c r="C506" s="338"/>
      <c r="D506" s="338"/>
      <c r="E506" s="338"/>
      <c r="F506" s="339"/>
      <c r="G506" s="563"/>
      <c r="H506" s="564"/>
      <c r="I506" s="918"/>
      <c r="J506" s="44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  <c r="AI506" s="338"/>
      <c r="AJ506" s="338"/>
      <c r="AK506" s="338"/>
      <c r="AL506" s="338"/>
      <c r="AM506" s="338"/>
      <c r="AN506" s="338"/>
      <c r="AO506" s="338"/>
      <c r="AP506" s="338"/>
      <c r="AQ506" s="338"/>
      <c r="AR506" s="338"/>
      <c r="AS506" s="338"/>
      <c r="AT506" s="338"/>
      <c r="AU506" s="338"/>
      <c r="AV506" s="338"/>
      <c r="AW506" s="338"/>
      <c r="AX506" s="338"/>
      <c r="AY506" s="338"/>
      <c r="AZ506" s="338"/>
      <c r="BA506" s="338"/>
      <c r="BB506" s="338"/>
      <c r="BC506" s="338"/>
      <c r="BD506" s="338"/>
      <c r="BE506" s="338"/>
      <c r="BF506" s="338"/>
      <c r="BG506" s="338"/>
      <c r="BH506" s="338"/>
      <c r="BI506" s="338"/>
      <c r="BJ506" s="338"/>
      <c r="BK506" s="338"/>
      <c r="BL506" s="338"/>
      <c r="BM506" s="338"/>
      <c r="BN506" s="338"/>
      <c r="BO506" s="338"/>
      <c r="BP506" s="338"/>
      <c r="BQ506" s="338"/>
      <c r="BR506" s="338"/>
      <c r="BS506" s="338"/>
      <c r="BT506" s="338"/>
      <c r="BU506" s="643">
        <f t="shared" si="7"/>
        <v>0</v>
      </c>
      <c r="BV506" s="644">
        <f t="shared" si="8"/>
        <v>0</v>
      </c>
      <c r="BW506" s="776">
        <f t="shared" si="9"/>
        <v>0</v>
      </c>
      <c r="BX506" s="644">
        <f t="shared" si="10"/>
        <v>0</v>
      </c>
      <c r="BY506" s="338"/>
      <c r="BZ506" s="338"/>
      <c r="CA506" s="338"/>
      <c r="CB506" s="338"/>
      <c r="CC506" s="338"/>
      <c r="CD506" s="338"/>
      <c r="CE506" s="338"/>
    </row>
    <row r="507" ht="15.75" customHeight="1">
      <c r="A507" s="338"/>
      <c r="B507" s="338"/>
      <c r="C507" s="338"/>
      <c r="D507" s="338"/>
      <c r="E507" s="338"/>
      <c r="F507" s="339"/>
      <c r="G507" s="563"/>
      <c r="H507" s="564"/>
      <c r="I507" s="918"/>
      <c r="J507" s="44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  <c r="AI507" s="338"/>
      <c r="AJ507" s="338"/>
      <c r="AK507" s="338"/>
      <c r="AL507" s="338"/>
      <c r="AM507" s="338"/>
      <c r="AN507" s="338"/>
      <c r="AO507" s="338"/>
      <c r="AP507" s="338"/>
      <c r="AQ507" s="338"/>
      <c r="AR507" s="338"/>
      <c r="AS507" s="338"/>
      <c r="AT507" s="338"/>
      <c r="AU507" s="338"/>
      <c r="AV507" s="338"/>
      <c r="AW507" s="338"/>
      <c r="AX507" s="338"/>
      <c r="AY507" s="338"/>
      <c r="AZ507" s="338"/>
      <c r="BA507" s="338"/>
      <c r="BB507" s="338"/>
      <c r="BC507" s="338"/>
      <c r="BD507" s="338"/>
      <c r="BE507" s="338"/>
      <c r="BF507" s="338"/>
      <c r="BG507" s="338"/>
      <c r="BH507" s="338"/>
      <c r="BI507" s="338"/>
      <c r="BJ507" s="338"/>
      <c r="BK507" s="338"/>
      <c r="BL507" s="338"/>
      <c r="BM507" s="338"/>
      <c r="BN507" s="338"/>
      <c r="BO507" s="338"/>
      <c r="BP507" s="338"/>
      <c r="BQ507" s="338"/>
      <c r="BR507" s="338"/>
      <c r="BS507" s="338"/>
      <c r="BT507" s="338"/>
      <c r="BU507" s="643">
        <f t="shared" si="7"/>
        <v>0</v>
      </c>
      <c r="BV507" s="644">
        <f t="shared" si="8"/>
        <v>0</v>
      </c>
      <c r="BW507" s="776">
        <f t="shared" si="9"/>
        <v>0</v>
      </c>
      <c r="BX507" s="644">
        <f t="shared" si="10"/>
        <v>0</v>
      </c>
      <c r="BY507" s="338"/>
      <c r="BZ507" s="338"/>
      <c r="CA507" s="338"/>
      <c r="CB507" s="338"/>
      <c r="CC507" s="338"/>
      <c r="CD507" s="338"/>
      <c r="CE507" s="338"/>
    </row>
    <row r="508" ht="15.75" customHeight="1">
      <c r="A508" s="338"/>
      <c r="B508" s="338"/>
      <c r="C508" s="338"/>
      <c r="D508" s="338"/>
      <c r="E508" s="338"/>
      <c r="F508" s="339"/>
      <c r="G508" s="563"/>
      <c r="H508" s="564"/>
      <c r="I508" s="918"/>
      <c r="J508" s="44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  <c r="AI508" s="338"/>
      <c r="AJ508" s="338"/>
      <c r="AK508" s="338"/>
      <c r="AL508" s="338"/>
      <c r="AM508" s="338"/>
      <c r="AN508" s="338"/>
      <c r="AO508" s="338"/>
      <c r="AP508" s="338"/>
      <c r="AQ508" s="338"/>
      <c r="AR508" s="338"/>
      <c r="AS508" s="338"/>
      <c r="AT508" s="338"/>
      <c r="AU508" s="338"/>
      <c r="AV508" s="338"/>
      <c r="AW508" s="338"/>
      <c r="AX508" s="338"/>
      <c r="AY508" s="338"/>
      <c r="AZ508" s="338"/>
      <c r="BA508" s="338"/>
      <c r="BB508" s="338"/>
      <c r="BC508" s="338"/>
      <c r="BD508" s="338"/>
      <c r="BE508" s="338"/>
      <c r="BF508" s="338"/>
      <c r="BG508" s="338"/>
      <c r="BH508" s="338"/>
      <c r="BI508" s="338"/>
      <c r="BJ508" s="338"/>
      <c r="BK508" s="338"/>
      <c r="BL508" s="338"/>
      <c r="BM508" s="338"/>
      <c r="BN508" s="338"/>
      <c r="BO508" s="338"/>
      <c r="BP508" s="338"/>
      <c r="BQ508" s="338"/>
      <c r="BR508" s="338"/>
      <c r="BS508" s="338"/>
      <c r="BT508" s="338"/>
      <c r="BU508" s="643">
        <f t="shared" si="7"/>
        <v>0</v>
      </c>
      <c r="BV508" s="644">
        <f t="shared" si="8"/>
        <v>0</v>
      </c>
      <c r="BW508" s="776">
        <f t="shared" si="9"/>
        <v>0</v>
      </c>
      <c r="BX508" s="644">
        <f t="shared" si="10"/>
        <v>0</v>
      </c>
      <c r="BY508" s="338"/>
      <c r="BZ508" s="338"/>
      <c r="CA508" s="338"/>
      <c r="CB508" s="338"/>
      <c r="CC508" s="338"/>
      <c r="CD508" s="338"/>
      <c r="CE508" s="338"/>
    </row>
    <row r="509" ht="15.75" customHeight="1">
      <c r="A509" s="338"/>
      <c r="B509" s="338"/>
      <c r="C509" s="338"/>
      <c r="D509" s="338"/>
      <c r="E509" s="338"/>
      <c r="F509" s="339"/>
      <c r="G509" s="563"/>
      <c r="H509" s="564"/>
      <c r="I509" s="918"/>
      <c r="J509" s="44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  <c r="AI509" s="338"/>
      <c r="AJ509" s="338"/>
      <c r="AK509" s="338"/>
      <c r="AL509" s="338"/>
      <c r="AM509" s="338"/>
      <c r="AN509" s="338"/>
      <c r="AO509" s="338"/>
      <c r="AP509" s="338"/>
      <c r="AQ509" s="338"/>
      <c r="AR509" s="338"/>
      <c r="AS509" s="338"/>
      <c r="AT509" s="338"/>
      <c r="AU509" s="338"/>
      <c r="AV509" s="338"/>
      <c r="AW509" s="338"/>
      <c r="AX509" s="338"/>
      <c r="AY509" s="338"/>
      <c r="AZ509" s="338"/>
      <c r="BA509" s="338"/>
      <c r="BB509" s="338"/>
      <c r="BC509" s="338"/>
      <c r="BD509" s="338"/>
      <c r="BE509" s="338"/>
      <c r="BF509" s="338"/>
      <c r="BG509" s="338"/>
      <c r="BH509" s="338"/>
      <c r="BI509" s="338"/>
      <c r="BJ509" s="338"/>
      <c r="BK509" s="338"/>
      <c r="BL509" s="338"/>
      <c r="BM509" s="338"/>
      <c r="BN509" s="338"/>
      <c r="BO509" s="338"/>
      <c r="BP509" s="338"/>
      <c r="BQ509" s="338"/>
      <c r="BR509" s="338"/>
      <c r="BS509" s="338"/>
      <c r="BT509" s="338"/>
      <c r="BU509" s="643">
        <f t="shared" si="7"/>
        <v>0</v>
      </c>
      <c r="BV509" s="644">
        <f t="shared" si="8"/>
        <v>0</v>
      </c>
      <c r="BW509" s="776">
        <f t="shared" si="9"/>
        <v>0</v>
      </c>
      <c r="BX509" s="644">
        <f t="shared" si="10"/>
        <v>0</v>
      </c>
      <c r="BY509" s="338"/>
      <c r="BZ509" s="338"/>
      <c r="CA509" s="338"/>
      <c r="CB509" s="338"/>
      <c r="CC509" s="338"/>
      <c r="CD509" s="338"/>
      <c r="CE509" s="338"/>
    </row>
    <row r="510" ht="15.75" customHeight="1">
      <c r="A510" s="338"/>
      <c r="B510" s="338"/>
      <c r="C510" s="338"/>
      <c r="D510" s="338"/>
      <c r="E510" s="338"/>
      <c r="F510" s="339"/>
      <c r="G510" s="563"/>
      <c r="H510" s="564"/>
      <c r="I510" s="918"/>
      <c r="J510" s="44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  <c r="AI510" s="338"/>
      <c r="AJ510" s="338"/>
      <c r="AK510" s="338"/>
      <c r="AL510" s="338"/>
      <c r="AM510" s="338"/>
      <c r="AN510" s="338"/>
      <c r="AO510" s="338"/>
      <c r="AP510" s="338"/>
      <c r="AQ510" s="338"/>
      <c r="AR510" s="338"/>
      <c r="AS510" s="338"/>
      <c r="AT510" s="338"/>
      <c r="AU510" s="338"/>
      <c r="AV510" s="338"/>
      <c r="AW510" s="338"/>
      <c r="AX510" s="338"/>
      <c r="AY510" s="338"/>
      <c r="AZ510" s="338"/>
      <c r="BA510" s="338"/>
      <c r="BB510" s="338"/>
      <c r="BC510" s="338"/>
      <c r="BD510" s="338"/>
      <c r="BE510" s="338"/>
      <c r="BF510" s="338"/>
      <c r="BG510" s="338"/>
      <c r="BH510" s="338"/>
      <c r="BI510" s="338"/>
      <c r="BJ510" s="338"/>
      <c r="BK510" s="338"/>
      <c r="BL510" s="338"/>
      <c r="BM510" s="338"/>
      <c r="BN510" s="338"/>
      <c r="BO510" s="338"/>
      <c r="BP510" s="338"/>
      <c r="BQ510" s="338"/>
      <c r="BR510" s="338"/>
      <c r="BS510" s="338"/>
      <c r="BT510" s="338"/>
      <c r="BU510" s="643">
        <f t="shared" si="7"/>
        <v>0</v>
      </c>
      <c r="BV510" s="644">
        <f t="shared" si="8"/>
        <v>0</v>
      </c>
      <c r="BW510" s="776">
        <f t="shared" si="9"/>
        <v>0</v>
      </c>
      <c r="BX510" s="644">
        <f t="shared" si="10"/>
        <v>0</v>
      </c>
      <c r="BY510" s="338"/>
      <c r="BZ510" s="338"/>
      <c r="CA510" s="338"/>
      <c r="CB510" s="338"/>
      <c r="CC510" s="338"/>
      <c r="CD510" s="338"/>
      <c r="CE510" s="338"/>
    </row>
    <row r="511" ht="15.75" customHeight="1">
      <c r="A511" s="338"/>
      <c r="B511" s="338"/>
      <c r="C511" s="338"/>
      <c r="D511" s="338"/>
      <c r="E511" s="338"/>
      <c r="F511" s="339"/>
      <c r="G511" s="563"/>
      <c r="H511" s="564"/>
      <c r="I511" s="918"/>
      <c r="J511" s="44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  <c r="AI511" s="338"/>
      <c r="AJ511" s="338"/>
      <c r="AK511" s="338"/>
      <c r="AL511" s="338"/>
      <c r="AM511" s="338"/>
      <c r="AN511" s="338"/>
      <c r="AO511" s="338"/>
      <c r="AP511" s="338"/>
      <c r="AQ511" s="338"/>
      <c r="AR511" s="338"/>
      <c r="AS511" s="338"/>
      <c r="AT511" s="338"/>
      <c r="AU511" s="338"/>
      <c r="AV511" s="338"/>
      <c r="AW511" s="338"/>
      <c r="AX511" s="338"/>
      <c r="AY511" s="338"/>
      <c r="AZ511" s="338"/>
      <c r="BA511" s="338"/>
      <c r="BB511" s="338"/>
      <c r="BC511" s="338"/>
      <c r="BD511" s="338"/>
      <c r="BE511" s="338"/>
      <c r="BF511" s="338"/>
      <c r="BG511" s="338"/>
      <c r="BH511" s="338"/>
      <c r="BI511" s="338"/>
      <c r="BJ511" s="338"/>
      <c r="BK511" s="338"/>
      <c r="BL511" s="338"/>
      <c r="BM511" s="338"/>
      <c r="BN511" s="338"/>
      <c r="BO511" s="338"/>
      <c r="BP511" s="338"/>
      <c r="BQ511" s="338"/>
      <c r="BR511" s="338"/>
      <c r="BS511" s="338"/>
      <c r="BT511" s="338"/>
      <c r="BU511" s="643">
        <f t="shared" si="7"/>
        <v>0</v>
      </c>
      <c r="BV511" s="644">
        <f t="shared" si="8"/>
        <v>0</v>
      </c>
      <c r="BW511" s="776">
        <f t="shared" si="9"/>
        <v>0</v>
      </c>
      <c r="BX511" s="644">
        <f t="shared" si="10"/>
        <v>0</v>
      </c>
      <c r="BY511" s="338"/>
      <c r="BZ511" s="338"/>
      <c r="CA511" s="338"/>
      <c r="CB511" s="338"/>
      <c r="CC511" s="338"/>
      <c r="CD511" s="338"/>
      <c r="CE511" s="338"/>
    </row>
    <row r="512" ht="15.75" customHeight="1">
      <c r="A512" s="338"/>
      <c r="B512" s="338"/>
      <c r="C512" s="338"/>
      <c r="D512" s="338"/>
      <c r="E512" s="338"/>
      <c r="F512" s="339"/>
      <c r="G512" s="563"/>
      <c r="H512" s="564"/>
      <c r="I512" s="918"/>
      <c r="J512" s="44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  <c r="AI512" s="338"/>
      <c r="AJ512" s="338"/>
      <c r="AK512" s="338"/>
      <c r="AL512" s="338"/>
      <c r="AM512" s="338"/>
      <c r="AN512" s="338"/>
      <c r="AO512" s="338"/>
      <c r="AP512" s="338"/>
      <c r="AQ512" s="338"/>
      <c r="AR512" s="338"/>
      <c r="AS512" s="338"/>
      <c r="AT512" s="338"/>
      <c r="AU512" s="338"/>
      <c r="AV512" s="338"/>
      <c r="AW512" s="338"/>
      <c r="AX512" s="338"/>
      <c r="AY512" s="338"/>
      <c r="AZ512" s="338"/>
      <c r="BA512" s="338"/>
      <c r="BB512" s="338"/>
      <c r="BC512" s="338"/>
      <c r="BD512" s="338"/>
      <c r="BE512" s="338"/>
      <c r="BF512" s="338"/>
      <c r="BG512" s="338"/>
      <c r="BH512" s="338"/>
      <c r="BI512" s="338"/>
      <c r="BJ512" s="338"/>
      <c r="BK512" s="338"/>
      <c r="BL512" s="338"/>
      <c r="BM512" s="338"/>
      <c r="BN512" s="338"/>
      <c r="BO512" s="338"/>
      <c r="BP512" s="338"/>
      <c r="BQ512" s="338"/>
      <c r="BR512" s="338"/>
      <c r="BS512" s="338"/>
      <c r="BT512" s="338"/>
      <c r="BU512" s="643">
        <f t="shared" si="7"/>
        <v>0</v>
      </c>
      <c r="BV512" s="644">
        <f t="shared" si="8"/>
        <v>0</v>
      </c>
      <c r="BW512" s="776">
        <f t="shared" si="9"/>
        <v>0</v>
      </c>
      <c r="BX512" s="644">
        <f t="shared" si="10"/>
        <v>0</v>
      </c>
      <c r="BY512" s="338"/>
      <c r="BZ512" s="338"/>
      <c r="CA512" s="338"/>
      <c r="CB512" s="338"/>
      <c r="CC512" s="338"/>
      <c r="CD512" s="338"/>
      <c r="CE512" s="338"/>
    </row>
    <row r="513" ht="15.75" customHeight="1">
      <c r="A513" s="338"/>
      <c r="B513" s="338"/>
      <c r="C513" s="338"/>
      <c r="D513" s="338"/>
      <c r="E513" s="338"/>
      <c r="F513" s="339"/>
      <c r="G513" s="563"/>
      <c r="H513" s="564"/>
      <c r="I513" s="918"/>
      <c r="J513" s="44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  <c r="AI513" s="338"/>
      <c r="AJ513" s="338"/>
      <c r="AK513" s="338"/>
      <c r="AL513" s="338"/>
      <c r="AM513" s="338"/>
      <c r="AN513" s="338"/>
      <c r="AO513" s="338"/>
      <c r="AP513" s="338"/>
      <c r="AQ513" s="338"/>
      <c r="AR513" s="338"/>
      <c r="AS513" s="338"/>
      <c r="AT513" s="338"/>
      <c r="AU513" s="338"/>
      <c r="AV513" s="338"/>
      <c r="AW513" s="338"/>
      <c r="AX513" s="338"/>
      <c r="AY513" s="338"/>
      <c r="AZ513" s="338"/>
      <c r="BA513" s="338"/>
      <c r="BB513" s="338"/>
      <c r="BC513" s="338"/>
      <c r="BD513" s="338"/>
      <c r="BE513" s="338"/>
      <c r="BF513" s="338"/>
      <c r="BG513" s="338"/>
      <c r="BH513" s="338"/>
      <c r="BI513" s="338"/>
      <c r="BJ513" s="338"/>
      <c r="BK513" s="338"/>
      <c r="BL513" s="338"/>
      <c r="BM513" s="338"/>
      <c r="BN513" s="338"/>
      <c r="BO513" s="338"/>
      <c r="BP513" s="338"/>
      <c r="BQ513" s="338"/>
      <c r="BR513" s="338"/>
      <c r="BS513" s="338"/>
      <c r="BT513" s="338"/>
      <c r="BU513" s="643">
        <f t="shared" si="7"/>
        <v>0</v>
      </c>
      <c r="BV513" s="644">
        <f t="shared" si="8"/>
        <v>0</v>
      </c>
      <c r="BW513" s="776">
        <f t="shared" si="9"/>
        <v>0</v>
      </c>
      <c r="BX513" s="644">
        <f t="shared" si="10"/>
        <v>0</v>
      </c>
      <c r="BY513" s="338"/>
      <c r="BZ513" s="338"/>
      <c r="CA513" s="338"/>
      <c r="CB513" s="338"/>
      <c r="CC513" s="338"/>
      <c r="CD513" s="338"/>
      <c r="CE513" s="338"/>
    </row>
    <row r="514" ht="15.75" customHeight="1">
      <c r="A514" s="338"/>
      <c r="B514" s="338"/>
      <c r="C514" s="338"/>
      <c r="D514" s="338"/>
      <c r="E514" s="338"/>
      <c r="F514" s="339"/>
      <c r="G514" s="563"/>
      <c r="H514" s="564"/>
      <c r="I514" s="918"/>
      <c r="J514" s="44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  <c r="AI514" s="338"/>
      <c r="AJ514" s="338"/>
      <c r="AK514" s="338"/>
      <c r="AL514" s="338"/>
      <c r="AM514" s="338"/>
      <c r="AN514" s="338"/>
      <c r="AO514" s="338"/>
      <c r="AP514" s="338"/>
      <c r="AQ514" s="338"/>
      <c r="AR514" s="338"/>
      <c r="AS514" s="338"/>
      <c r="AT514" s="338"/>
      <c r="AU514" s="338"/>
      <c r="AV514" s="338"/>
      <c r="AW514" s="338"/>
      <c r="AX514" s="338"/>
      <c r="AY514" s="338"/>
      <c r="AZ514" s="338"/>
      <c r="BA514" s="338"/>
      <c r="BB514" s="338"/>
      <c r="BC514" s="338"/>
      <c r="BD514" s="338"/>
      <c r="BE514" s="338"/>
      <c r="BF514" s="338"/>
      <c r="BG514" s="338"/>
      <c r="BH514" s="338"/>
      <c r="BI514" s="338"/>
      <c r="BJ514" s="338"/>
      <c r="BK514" s="338"/>
      <c r="BL514" s="338"/>
      <c r="BM514" s="338"/>
      <c r="BN514" s="338"/>
      <c r="BO514" s="338"/>
      <c r="BP514" s="338"/>
      <c r="BQ514" s="338"/>
      <c r="BR514" s="338"/>
      <c r="BS514" s="338"/>
      <c r="BT514" s="338"/>
      <c r="BU514" s="643">
        <f t="shared" si="7"/>
        <v>0</v>
      </c>
      <c r="BV514" s="644">
        <f t="shared" si="8"/>
        <v>0</v>
      </c>
      <c r="BW514" s="776">
        <f t="shared" si="9"/>
        <v>0</v>
      </c>
      <c r="BX514" s="644">
        <f t="shared" si="10"/>
        <v>0</v>
      </c>
      <c r="BY514" s="338"/>
      <c r="BZ514" s="338"/>
      <c r="CA514" s="338"/>
      <c r="CB514" s="338"/>
      <c r="CC514" s="338"/>
      <c r="CD514" s="338"/>
      <c r="CE514" s="338"/>
    </row>
    <row r="515" ht="15.75" customHeight="1">
      <c r="A515" s="338"/>
      <c r="B515" s="338"/>
      <c r="C515" s="338"/>
      <c r="D515" s="338"/>
      <c r="E515" s="338"/>
      <c r="F515" s="339"/>
      <c r="G515" s="563"/>
      <c r="H515" s="564"/>
      <c r="I515" s="918"/>
      <c r="J515" s="44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  <c r="AI515" s="338"/>
      <c r="AJ515" s="338"/>
      <c r="AK515" s="338"/>
      <c r="AL515" s="338"/>
      <c r="AM515" s="338"/>
      <c r="AN515" s="338"/>
      <c r="AO515" s="338"/>
      <c r="AP515" s="338"/>
      <c r="AQ515" s="338"/>
      <c r="AR515" s="338"/>
      <c r="AS515" s="338"/>
      <c r="AT515" s="338"/>
      <c r="AU515" s="338"/>
      <c r="AV515" s="338"/>
      <c r="AW515" s="338"/>
      <c r="AX515" s="338"/>
      <c r="AY515" s="338"/>
      <c r="AZ515" s="338"/>
      <c r="BA515" s="338"/>
      <c r="BB515" s="338"/>
      <c r="BC515" s="338"/>
      <c r="BD515" s="338"/>
      <c r="BE515" s="338"/>
      <c r="BF515" s="338"/>
      <c r="BG515" s="338"/>
      <c r="BH515" s="338"/>
      <c r="BI515" s="338"/>
      <c r="BJ515" s="338"/>
      <c r="BK515" s="338"/>
      <c r="BL515" s="338"/>
      <c r="BM515" s="338"/>
      <c r="BN515" s="338"/>
      <c r="BO515" s="338"/>
      <c r="BP515" s="338"/>
      <c r="BQ515" s="338"/>
      <c r="BR515" s="338"/>
      <c r="BS515" s="338"/>
      <c r="BT515" s="338"/>
      <c r="BU515" s="643">
        <f t="shared" si="7"/>
        <v>0</v>
      </c>
      <c r="BV515" s="644">
        <f t="shared" si="8"/>
        <v>0</v>
      </c>
      <c r="BW515" s="776">
        <f t="shared" si="9"/>
        <v>0</v>
      </c>
      <c r="BX515" s="644">
        <f t="shared" si="10"/>
        <v>0</v>
      </c>
      <c r="BY515" s="338"/>
      <c r="BZ515" s="338"/>
      <c r="CA515" s="338"/>
      <c r="CB515" s="338"/>
      <c r="CC515" s="338"/>
      <c r="CD515" s="338"/>
      <c r="CE515" s="338"/>
    </row>
    <row r="516" ht="15.75" customHeight="1">
      <c r="A516" s="338"/>
      <c r="B516" s="338"/>
      <c r="C516" s="338"/>
      <c r="D516" s="338"/>
      <c r="E516" s="338"/>
      <c r="F516" s="339"/>
      <c r="G516" s="563"/>
      <c r="H516" s="564"/>
      <c r="I516" s="918"/>
      <c r="J516" s="44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  <c r="AI516" s="338"/>
      <c r="AJ516" s="338"/>
      <c r="AK516" s="338"/>
      <c r="AL516" s="338"/>
      <c r="AM516" s="338"/>
      <c r="AN516" s="338"/>
      <c r="AO516" s="338"/>
      <c r="AP516" s="338"/>
      <c r="AQ516" s="338"/>
      <c r="AR516" s="338"/>
      <c r="AS516" s="338"/>
      <c r="AT516" s="338"/>
      <c r="AU516" s="338"/>
      <c r="AV516" s="338"/>
      <c r="AW516" s="338"/>
      <c r="AX516" s="338"/>
      <c r="AY516" s="338"/>
      <c r="AZ516" s="338"/>
      <c r="BA516" s="338"/>
      <c r="BB516" s="338"/>
      <c r="BC516" s="338"/>
      <c r="BD516" s="338"/>
      <c r="BE516" s="338"/>
      <c r="BF516" s="338"/>
      <c r="BG516" s="338"/>
      <c r="BH516" s="338"/>
      <c r="BI516" s="338"/>
      <c r="BJ516" s="338"/>
      <c r="BK516" s="338"/>
      <c r="BL516" s="338"/>
      <c r="BM516" s="338"/>
      <c r="BN516" s="338"/>
      <c r="BO516" s="338"/>
      <c r="BP516" s="338"/>
      <c r="BQ516" s="338"/>
      <c r="BR516" s="338"/>
      <c r="BS516" s="338"/>
      <c r="BT516" s="338"/>
      <c r="BU516" s="643">
        <f t="shared" si="7"/>
        <v>0</v>
      </c>
      <c r="BV516" s="644">
        <f t="shared" si="8"/>
        <v>0</v>
      </c>
      <c r="BW516" s="776">
        <f t="shared" si="9"/>
        <v>0</v>
      </c>
      <c r="BX516" s="644">
        <f t="shared" si="10"/>
        <v>0</v>
      </c>
      <c r="BY516" s="338"/>
      <c r="BZ516" s="338"/>
      <c r="CA516" s="338"/>
      <c r="CB516" s="338"/>
      <c r="CC516" s="338"/>
      <c r="CD516" s="338"/>
      <c r="CE516" s="338"/>
    </row>
    <row r="517" ht="15.75" customHeight="1">
      <c r="A517" s="338"/>
      <c r="B517" s="338"/>
      <c r="C517" s="338"/>
      <c r="D517" s="338"/>
      <c r="E517" s="338"/>
      <c r="F517" s="339"/>
      <c r="G517" s="563"/>
      <c r="H517" s="564"/>
      <c r="I517" s="918"/>
      <c r="J517" s="44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  <c r="AI517" s="338"/>
      <c r="AJ517" s="338"/>
      <c r="AK517" s="338"/>
      <c r="AL517" s="338"/>
      <c r="AM517" s="338"/>
      <c r="AN517" s="338"/>
      <c r="AO517" s="338"/>
      <c r="AP517" s="338"/>
      <c r="AQ517" s="338"/>
      <c r="AR517" s="338"/>
      <c r="AS517" s="338"/>
      <c r="AT517" s="338"/>
      <c r="AU517" s="338"/>
      <c r="AV517" s="338"/>
      <c r="AW517" s="338"/>
      <c r="AX517" s="338"/>
      <c r="AY517" s="338"/>
      <c r="AZ517" s="338"/>
      <c r="BA517" s="338"/>
      <c r="BB517" s="338"/>
      <c r="BC517" s="338"/>
      <c r="BD517" s="338"/>
      <c r="BE517" s="338"/>
      <c r="BF517" s="338"/>
      <c r="BG517" s="338"/>
      <c r="BH517" s="338"/>
      <c r="BI517" s="338"/>
      <c r="BJ517" s="338"/>
      <c r="BK517" s="338"/>
      <c r="BL517" s="338"/>
      <c r="BM517" s="338"/>
      <c r="BN517" s="338"/>
      <c r="BO517" s="338"/>
      <c r="BP517" s="338"/>
      <c r="BQ517" s="338"/>
      <c r="BR517" s="338"/>
      <c r="BS517" s="338"/>
      <c r="BT517" s="338"/>
      <c r="BU517" s="643">
        <f t="shared" si="7"/>
        <v>0</v>
      </c>
      <c r="BV517" s="644">
        <f t="shared" si="8"/>
        <v>0</v>
      </c>
      <c r="BW517" s="776">
        <f t="shared" si="9"/>
        <v>0</v>
      </c>
      <c r="BX517" s="644">
        <f t="shared" si="10"/>
        <v>0</v>
      </c>
      <c r="BY517" s="338"/>
      <c r="BZ517" s="338"/>
      <c r="CA517" s="338"/>
      <c r="CB517" s="338"/>
      <c r="CC517" s="338"/>
      <c r="CD517" s="338"/>
      <c r="CE517" s="338"/>
    </row>
    <row r="518" ht="15.75" customHeight="1">
      <c r="A518" s="338"/>
      <c r="B518" s="338"/>
      <c r="C518" s="338"/>
      <c r="D518" s="338"/>
      <c r="E518" s="338"/>
      <c r="F518" s="339"/>
      <c r="G518" s="563"/>
      <c r="H518" s="564"/>
      <c r="I518" s="918"/>
      <c r="J518" s="44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  <c r="AI518" s="338"/>
      <c r="AJ518" s="338"/>
      <c r="AK518" s="338"/>
      <c r="AL518" s="338"/>
      <c r="AM518" s="338"/>
      <c r="AN518" s="338"/>
      <c r="AO518" s="338"/>
      <c r="AP518" s="338"/>
      <c r="AQ518" s="338"/>
      <c r="AR518" s="338"/>
      <c r="AS518" s="338"/>
      <c r="AT518" s="338"/>
      <c r="AU518" s="338"/>
      <c r="AV518" s="338"/>
      <c r="AW518" s="338"/>
      <c r="AX518" s="338"/>
      <c r="AY518" s="338"/>
      <c r="AZ518" s="338"/>
      <c r="BA518" s="338"/>
      <c r="BB518" s="338"/>
      <c r="BC518" s="338"/>
      <c r="BD518" s="338"/>
      <c r="BE518" s="338"/>
      <c r="BF518" s="338"/>
      <c r="BG518" s="338"/>
      <c r="BH518" s="338"/>
      <c r="BI518" s="338"/>
      <c r="BJ518" s="338"/>
      <c r="BK518" s="338"/>
      <c r="BL518" s="338"/>
      <c r="BM518" s="338"/>
      <c r="BN518" s="338"/>
      <c r="BO518" s="338"/>
      <c r="BP518" s="338"/>
      <c r="BQ518" s="338"/>
      <c r="BR518" s="338"/>
      <c r="BS518" s="338"/>
      <c r="BT518" s="338"/>
      <c r="BU518" s="643">
        <f t="shared" si="7"/>
        <v>0</v>
      </c>
      <c r="BV518" s="644">
        <f t="shared" si="8"/>
        <v>0</v>
      </c>
      <c r="BW518" s="776">
        <f t="shared" si="9"/>
        <v>0</v>
      </c>
      <c r="BX518" s="644">
        <f t="shared" si="10"/>
        <v>0</v>
      </c>
      <c r="BY518" s="338"/>
      <c r="BZ518" s="338"/>
      <c r="CA518" s="338"/>
      <c r="CB518" s="338"/>
      <c r="CC518" s="338"/>
      <c r="CD518" s="338"/>
      <c r="CE518" s="338"/>
    </row>
    <row r="519" ht="15.75" customHeight="1">
      <c r="A519" s="338"/>
      <c r="B519" s="338"/>
      <c r="C519" s="338"/>
      <c r="D519" s="338"/>
      <c r="E519" s="338"/>
      <c r="F519" s="339"/>
      <c r="G519" s="563"/>
      <c r="H519" s="564"/>
      <c r="I519" s="918"/>
      <c r="J519" s="44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  <c r="AI519" s="338"/>
      <c r="AJ519" s="338"/>
      <c r="AK519" s="338"/>
      <c r="AL519" s="338"/>
      <c r="AM519" s="338"/>
      <c r="AN519" s="338"/>
      <c r="AO519" s="338"/>
      <c r="AP519" s="338"/>
      <c r="AQ519" s="338"/>
      <c r="AR519" s="338"/>
      <c r="AS519" s="338"/>
      <c r="AT519" s="338"/>
      <c r="AU519" s="338"/>
      <c r="AV519" s="338"/>
      <c r="AW519" s="338"/>
      <c r="AX519" s="338"/>
      <c r="AY519" s="338"/>
      <c r="AZ519" s="338"/>
      <c r="BA519" s="338"/>
      <c r="BB519" s="338"/>
      <c r="BC519" s="338"/>
      <c r="BD519" s="338"/>
      <c r="BE519" s="338"/>
      <c r="BF519" s="338"/>
      <c r="BG519" s="338"/>
      <c r="BH519" s="338"/>
      <c r="BI519" s="338"/>
      <c r="BJ519" s="338"/>
      <c r="BK519" s="338"/>
      <c r="BL519" s="338"/>
      <c r="BM519" s="338"/>
      <c r="BN519" s="338"/>
      <c r="BO519" s="338"/>
      <c r="BP519" s="338"/>
      <c r="BQ519" s="338"/>
      <c r="BR519" s="338"/>
      <c r="BS519" s="338"/>
      <c r="BT519" s="338"/>
      <c r="BU519" s="643">
        <f t="shared" si="7"/>
        <v>0</v>
      </c>
      <c r="BV519" s="644">
        <f t="shared" si="8"/>
        <v>0</v>
      </c>
      <c r="BW519" s="776">
        <f t="shared" si="9"/>
        <v>0</v>
      </c>
      <c r="BX519" s="644">
        <f t="shared" si="10"/>
        <v>0</v>
      </c>
      <c r="BY519" s="338"/>
      <c r="BZ519" s="338"/>
      <c r="CA519" s="338"/>
      <c r="CB519" s="338"/>
      <c r="CC519" s="338"/>
      <c r="CD519" s="338"/>
      <c r="CE519" s="338"/>
    </row>
    <row r="520" ht="15.75" customHeight="1">
      <c r="A520" s="338"/>
      <c r="B520" s="338"/>
      <c r="C520" s="338"/>
      <c r="D520" s="338"/>
      <c r="E520" s="338"/>
      <c r="F520" s="339"/>
      <c r="G520" s="563"/>
      <c r="H520" s="564"/>
      <c r="I520" s="918"/>
      <c r="J520" s="44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  <c r="AI520" s="338"/>
      <c r="AJ520" s="338"/>
      <c r="AK520" s="338"/>
      <c r="AL520" s="338"/>
      <c r="AM520" s="338"/>
      <c r="AN520" s="338"/>
      <c r="AO520" s="338"/>
      <c r="AP520" s="338"/>
      <c r="AQ520" s="338"/>
      <c r="AR520" s="338"/>
      <c r="AS520" s="338"/>
      <c r="AT520" s="338"/>
      <c r="AU520" s="338"/>
      <c r="AV520" s="338"/>
      <c r="AW520" s="338"/>
      <c r="AX520" s="338"/>
      <c r="AY520" s="338"/>
      <c r="AZ520" s="338"/>
      <c r="BA520" s="338"/>
      <c r="BB520" s="338"/>
      <c r="BC520" s="338"/>
      <c r="BD520" s="338"/>
      <c r="BE520" s="338"/>
      <c r="BF520" s="338"/>
      <c r="BG520" s="338"/>
      <c r="BH520" s="338"/>
      <c r="BI520" s="338"/>
      <c r="BJ520" s="338"/>
      <c r="BK520" s="338"/>
      <c r="BL520" s="338"/>
      <c r="BM520" s="338"/>
      <c r="BN520" s="338"/>
      <c r="BO520" s="338"/>
      <c r="BP520" s="338"/>
      <c r="BQ520" s="338"/>
      <c r="BR520" s="338"/>
      <c r="BS520" s="338"/>
      <c r="BT520" s="338"/>
      <c r="BU520" s="643">
        <f t="shared" si="7"/>
        <v>0</v>
      </c>
      <c r="BV520" s="644">
        <f t="shared" si="8"/>
        <v>0</v>
      </c>
      <c r="BW520" s="776">
        <f t="shared" si="9"/>
        <v>0</v>
      </c>
      <c r="BX520" s="644">
        <f t="shared" si="10"/>
        <v>0</v>
      </c>
      <c r="BY520" s="338"/>
      <c r="BZ520" s="338"/>
      <c r="CA520" s="338"/>
      <c r="CB520" s="338"/>
      <c r="CC520" s="338"/>
      <c r="CD520" s="338"/>
      <c r="CE520" s="338"/>
    </row>
    <row r="521" ht="15.75" customHeight="1">
      <c r="A521" s="338"/>
      <c r="B521" s="338"/>
      <c r="C521" s="338"/>
      <c r="D521" s="338"/>
      <c r="E521" s="338"/>
      <c r="F521" s="339"/>
      <c r="G521" s="563"/>
      <c r="H521" s="564"/>
      <c r="I521" s="918"/>
      <c r="J521" s="44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  <c r="AV521" s="338"/>
      <c r="AW521" s="338"/>
      <c r="AX521" s="338"/>
      <c r="AY521" s="338"/>
      <c r="AZ521" s="338"/>
      <c r="BA521" s="338"/>
      <c r="BB521" s="338"/>
      <c r="BC521" s="338"/>
      <c r="BD521" s="338"/>
      <c r="BE521" s="338"/>
      <c r="BF521" s="338"/>
      <c r="BG521" s="338"/>
      <c r="BH521" s="338"/>
      <c r="BI521" s="338"/>
      <c r="BJ521" s="338"/>
      <c r="BK521" s="338"/>
      <c r="BL521" s="338"/>
      <c r="BM521" s="338"/>
      <c r="BN521" s="338"/>
      <c r="BO521" s="338"/>
      <c r="BP521" s="338"/>
      <c r="BQ521" s="338"/>
      <c r="BR521" s="338"/>
      <c r="BS521" s="338"/>
      <c r="BT521" s="338"/>
      <c r="BU521" s="643">
        <f t="shared" si="7"/>
        <v>0</v>
      </c>
      <c r="BV521" s="644">
        <f t="shared" si="8"/>
        <v>0</v>
      </c>
      <c r="BW521" s="776">
        <f t="shared" si="9"/>
        <v>0</v>
      </c>
      <c r="BX521" s="644">
        <f t="shared" si="10"/>
        <v>0</v>
      </c>
      <c r="BY521" s="338"/>
      <c r="BZ521" s="338"/>
      <c r="CA521" s="338"/>
      <c r="CB521" s="338"/>
      <c r="CC521" s="338"/>
      <c r="CD521" s="338"/>
      <c r="CE521" s="338"/>
    </row>
    <row r="522" ht="15.75" customHeight="1">
      <c r="A522" s="338"/>
      <c r="B522" s="338"/>
      <c r="C522" s="338"/>
      <c r="D522" s="338"/>
      <c r="E522" s="338"/>
      <c r="F522" s="339"/>
      <c r="G522" s="563"/>
      <c r="H522" s="564"/>
      <c r="I522" s="918"/>
      <c r="J522" s="44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  <c r="AV522" s="338"/>
      <c r="AW522" s="338"/>
      <c r="AX522" s="338"/>
      <c r="AY522" s="338"/>
      <c r="AZ522" s="338"/>
      <c r="BA522" s="338"/>
      <c r="BB522" s="338"/>
      <c r="BC522" s="338"/>
      <c r="BD522" s="338"/>
      <c r="BE522" s="338"/>
      <c r="BF522" s="338"/>
      <c r="BG522" s="338"/>
      <c r="BH522" s="338"/>
      <c r="BI522" s="338"/>
      <c r="BJ522" s="338"/>
      <c r="BK522" s="338"/>
      <c r="BL522" s="338"/>
      <c r="BM522" s="338"/>
      <c r="BN522" s="338"/>
      <c r="BO522" s="338"/>
      <c r="BP522" s="338"/>
      <c r="BQ522" s="338"/>
      <c r="BR522" s="338"/>
      <c r="BS522" s="338"/>
      <c r="BT522" s="338"/>
      <c r="BU522" s="643">
        <f t="shared" si="7"/>
        <v>0</v>
      </c>
      <c r="BV522" s="644">
        <f t="shared" si="8"/>
        <v>0</v>
      </c>
      <c r="BW522" s="776">
        <f t="shared" si="9"/>
        <v>0</v>
      </c>
      <c r="BX522" s="644">
        <f t="shared" si="10"/>
        <v>0</v>
      </c>
      <c r="BY522" s="338"/>
      <c r="BZ522" s="338"/>
      <c r="CA522" s="338"/>
      <c r="CB522" s="338"/>
      <c r="CC522" s="338"/>
      <c r="CD522" s="338"/>
      <c r="CE522" s="338"/>
    </row>
    <row r="523" ht="15.75" customHeight="1">
      <c r="A523" s="338"/>
      <c r="B523" s="338"/>
      <c r="C523" s="338"/>
      <c r="D523" s="338"/>
      <c r="E523" s="338"/>
      <c r="F523" s="339"/>
      <c r="G523" s="563"/>
      <c r="H523" s="564"/>
      <c r="I523" s="918"/>
      <c r="J523" s="44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  <c r="AV523" s="338"/>
      <c r="AW523" s="338"/>
      <c r="AX523" s="338"/>
      <c r="AY523" s="338"/>
      <c r="AZ523" s="338"/>
      <c r="BA523" s="338"/>
      <c r="BB523" s="338"/>
      <c r="BC523" s="338"/>
      <c r="BD523" s="338"/>
      <c r="BE523" s="338"/>
      <c r="BF523" s="338"/>
      <c r="BG523" s="338"/>
      <c r="BH523" s="338"/>
      <c r="BI523" s="338"/>
      <c r="BJ523" s="338"/>
      <c r="BK523" s="338"/>
      <c r="BL523" s="338"/>
      <c r="BM523" s="338"/>
      <c r="BN523" s="338"/>
      <c r="BO523" s="338"/>
      <c r="BP523" s="338"/>
      <c r="BQ523" s="338"/>
      <c r="BR523" s="338"/>
      <c r="BS523" s="338"/>
      <c r="BT523" s="338"/>
      <c r="BU523" s="643">
        <f t="shared" si="7"/>
        <v>0</v>
      </c>
      <c r="BV523" s="644">
        <f t="shared" si="8"/>
        <v>0</v>
      </c>
      <c r="BW523" s="776">
        <f t="shared" si="9"/>
        <v>0</v>
      </c>
      <c r="BX523" s="644">
        <f t="shared" si="10"/>
        <v>0</v>
      </c>
      <c r="BY523" s="338"/>
      <c r="BZ523" s="338"/>
      <c r="CA523" s="338"/>
      <c r="CB523" s="338"/>
      <c r="CC523" s="338"/>
      <c r="CD523" s="338"/>
      <c r="CE523" s="338"/>
    </row>
    <row r="524" ht="15.75" customHeight="1">
      <c r="A524" s="338"/>
      <c r="B524" s="338"/>
      <c r="C524" s="338"/>
      <c r="D524" s="338"/>
      <c r="E524" s="338"/>
      <c r="F524" s="339"/>
      <c r="G524" s="563"/>
      <c r="H524" s="564"/>
      <c r="I524" s="918"/>
      <c r="J524" s="44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  <c r="AV524" s="338"/>
      <c r="AW524" s="338"/>
      <c r="AX524" s="338"/>
      <c r="AY524" s="338"/>
      <c r="AZ524" s="338"/>
      <c r="BA524" s="338"/>
      <c r="BB524" s="338"/>
      <c r="BC524" s="338"/>
      <c r="BD524" s="338"/>
      <c r="BE524" s="338"/>
      <c r="BF524" s="338"/>
      <c r="BG524" s="338"/>
      <c r="BH524" s="338"/>
      <c r="BI524" s="338"/>
      <c r="BJ524" s="338"/>
      <c r="BK524" s="338"/>
      <c r="BL524" s="338"/>
      <c r="BM524" s="338"/>
      <c r="BN524" s="338"/>
      <c r="BO524" s="338"/>
      <c r="BP524" s="338"/>
      <c r="BQ524" s="338"/>
      <c r="BR524" s="338"/>
      <c r="BS524" s="338"/>
      <c r="BT524" s="338"/>
      <c r="BU524" s="643">
        <f t="shared" si="7"/>
        <v>0</v>
      </c>
      <c r="BV524" s="644">
        <f t="shared" si="8"/>
        <v>0</v>
      </c>
      <c r="BW524" s="776">
        <f t="shared" si="9"/>
        <v>0</v>
      </c>
      <c r="BX524" s="644">
        <f t="shared" si="10"/>
        <v>0</v>
      </c>
      <c r="BY524" s="338"/>
      <c r="BZ524" s="338"/>
      <c r="CA524" s="338"/>
      <c r="CB524" s="338"/>
      <c r="CC524" s="338"/>
      <c r="CD524" s="338"/>
      <c r="CE524" s="338"/>
    </row>
    <row r="525" ht="15.75" customHeight="1">
      <c r="A525" s="338"/>
      <c r="B525" s="338"/>
      <c r="C525" s="338"/>
      <c r="D525" s="338"/>
      <c r="E525" s="338"/>
      <c r="F525" s="339"/>
      <c r="G525" s="563"/>
      <c r="H525" s="564"/>
      <c r="I525" s="918"/>
      <c r="J525" s="44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  <c r="AV525" s="338"/>
      <c r="AW525" s="338"/>
      <c r="AX525" s="338"/>
      <c r="AY525" s="338"/>
      <c r="AZ525" s="338"/>
      <c r="BA525" s="338"/>
      <c r="BB525" s="338"/>
      <c r="BC525" s="338"/>
      <c r="BD525" s="338"/>
      <c r="BE525" s="338"/>
      <c r="BF525" s="338"/>
      <c r="BG525" s="338"/>
      <c r="BH525" s="338"/>
      <c r="BI525" s="338"/>
      <c r="BJ525" s="338"/>
      <c r="BK525" s="338"/>
      <c r="BL525" s="338"/>
      <c r="BM525" s="338"/>
      <c r="BN525" s="338"/>
      <c r="BO525" s="338"/>
      <c r="BP525" s="338"/>
      <c r="BQ525" s="338"/>
      <c r="BR525" s="338"/>
      <c r="BS525" s="338"/>
      <c r="BT525" s="338"/>
      <c r="BU525" s="643">
        <f t="shared" si="7"/>
        <v>0</v>
      </c>
      <c r="BV525" s="644">
        <f t="shared" si="8"/>
        <v>0</v>
      </c>
      <c r="BW525" s="776">
        <f t="shared" si="9"/>
        <v>0</v>
      </c>
      <c r="BX525" s="644">
        <f t="shared" si="10"/>
        <v>0</v>
      </c>
      <c r="BY525" s="338"/>
      <c r="BZ525" s="338"/>
      <c r="CA525" s="338"/>
      <c r="CB525" s="338"/>
      <c r="CC525" s="338"/>
      <c r="CD525" s="338"/>
      <c r="CE525" s="338"/>
    </row>
    <row r="526" ht="15.75" customHeight="1">
      <c r="A526" s="338"/>
      <c r="B526" s="338"/>
      <c r="C526" s="338"/>
      <c r="D526" s="338"/>
      <c r="E526" s="338"/>
      <c r="F526" s="339"/>
      <c r="G526" s="563"/>
      <c r="H526" s="564"/>
      <c r="I526" s="918"/>
      <c r="J526" s="44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  <c r="AV526" s="338"/>
      <c r="AW526" s="338"/>
      <c r="AX526" s="338"/>
      <c r="AY526" s="338"/>
      <c r="AZ526" s="338"/>
      <c r="BA526" s="338"/>
      <c r="BB526" s="338"/>
      <c r="BC526" s="338"/>
      <c r="BD526" s="338"/>
      <c r="BE526" s="338"/>
      <c r="BF526" s="338"/>
      <c r="BG526" s="338"/>
      <c r="BH526" s="338"/>
      <c r="BI526" s="338"/>
      <c r="BJ526" s="338"/>
      <c r="BK526" s="338"/>
      <c r="BL526" s="338"/>
      <c r="BM526" s="338"/>
      <c r="BN526" s="338"/>
      <c r="BO526" s="338"/>
      <c r="BP526" s="338"/>
      <c r="BQ526" s="338"/>
      <c r="BR526" s="338"/>
      <c r="BS526" s="338"/>
      <c r="BT526" s="338"/>
      <c r="BU526" s="643">
        <f t="shared" si="7"/>
        <v>0</v>
      </c>
      <c r="BV526" s="644">
        <f t="shared" si="8"/>
        <v>0</v>
      </c>
      <c r="BW526" s="776">
        <f t="shared" si="9"/>
        <v>0</v>
      </c>
      <c r="BX526" s="644">
        <f t="shared" si="10"/>
        <v>0</v>
      </c>
      <c r="BY526" s="338"/>
      <c r="BZ526" s="338"/>
      <c r="CA526" s="338"/>
      <c r="CB526" s="338"/>
      <c r="CC526" s="338"/>
      <c r="CD526" s="338"/>
      <c r="CE526" s="338"/>
    </row>
    <row r="527" ht="15.75" customHeight="1">
      <c r="A527" s="338"/>
      <c r="B527" s="338"/>
      <c r="C527" s="338"/>
      <c r="D527" s="338"/>
      <c r="E527" s="338"/>
      <c r="F527" s="339"/>
      <c r="G527" s="563"/>
      <c r="H527" s="564"/>
      <c r="I527" s="918"/>
      <c r="J527" s="44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  <c r="AV527" s="338"/>
      <c r="AW527" s="338"/>
      <c r="AX527" s="338"/>
      <c r="AY527" s="338"/>
      <c r="AZ527" s="338"/>
      <c r="BA527" s="338"/>
      <c r="BB527" s="338"/>
      <c r="BC527" s="338"/>
      <c r="BD527" s="338"/>
      <c r="BE527" s="338"/>
      <c r="BF527" s="338"/>
      <c r="BG527" s="338"/>
      <c r="BH527" s="338"/>
      <c r="BI527" s="338"/>
      <c r="BJ527" s="338"/>
      <c r="BK527" s="338"/>
      <c r="BL527" s="338"/>
      <c r="BM527" s="338"/>
      <c r="BN527" s="338"/>
      <c r="BO527" s="338"/>
      <c r="BP527" s="338"/>
      <c r="BQ527" s="338"/>
      <c r="BR527" s="338"/>
      <c r="BS527" s="338"/>
      <c r="BT527" s="338"/>
      <c r="BU527" s="643">
        <f t="shared" si="7"/>
        <v>0</v>
      </c>
      <c r="BV527" s="644">
        <f t="shared" si="8"/>
        <v>0</v>
      </c>
      <c r="BW527" s="776">
        <f t="shared" si="9"/>
        <v>0</v>
      </c>
      <c r="BX527" s="644">
        <f t="shared" si="10"/>
        <v>0</v>
      </c>
      <c r="BY527" s="338"/>
      <c r="BZ527" s="338"/>
      <c r="CA527" s="338"/>
      <c r="CB527" s="338"/>
      <c r="CC527" s="338"/>
      <c r="CD527" s="338"/>
      <c r="CE527" s="338"/>
    </row>
    <row r="528" ht="15.75" customHeight="1">
      <c r="A528" s="338"/>
      <c r="B528" s="338"/>
      <c r="C528" s="338"/>
      <c r="D528" s="338"/>
      <c r="E528" s="338"/>
      <c r="F528" s="339"/>
      <c r="G528" s="563"/>
      <c r="H528" s="564"/>
      <c r="I528" s="918"/>
      <c r="J528" s="44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  <c r="AV528" s="338"/>
      <c r="AW528" s="338"/>
      <c r="AX528" s="338"/>
      <c r="AY528" s="338"/>
      <c r="AZ528" s="338"/>
      <c r="BA528" s="338"/>
      <c r="BB528" s="338"/>
      <c r="BC528" s="338"/>
      <c r="BD528" s="338"/>
      <c r="BE528" s="338"/>
      <c r="BF528" s="338"/>
      <c r="BG528" s="338"/>
      <c r="BH528" s="338"/>
      <c r="BI528" s="338"/>
      <c r="BJ528" s="338"/>
      <c r="BK528" s="338"/>
      <c r="BL528" s="338"/>
      <c r="BM528" s="338"/>
      <c r="BN528" s="338"/>
      <c r="BO528" s="338"/>
      <c r="BP528" s="338"/>
      <c r="BQ528" s="338"/>
      <c r="BR528" s="338"/>
      <c r="BS528" s="338"/>
      <c r="BT528" s="338"/>
      <c r="BU528" s="643">
        <f t="shared" si="7"/>
        <v>0</v>
      </c>
      <c r="BV528" s="644">
        <f t="shared" si="8"/>
        <v>0</v>
      </c>
      <c r="BW528" s="776">
        <f t="shared" si="9"/>
        <v>0</v>
      </c>
      <c r="BX528" s="644">
        <f t="shared" si="10"/>
        <v>0</v>
      </c>
      <c r="BY528" s="338"/>
      <c r="BZ528" s="338"/>
      <c r="CA528" s="338"/>
      <c r="CB528" s="338"/>
      <c r="CC528" s="338"/>
      <c r="CD528" s="338"/>
      <c r="CE528" s="338"/>
    </row>
    <row r="529" ht="15.75" customHeight="1">
      <c r="A529" s="338"/>
      <c r="B529" s="338"/>
      <c r="C529" s="338"/>
      <c r="D529" s="338"/>
      <c r="E529" s="338"/>
      <c r="F529" s="339"/>
      <c r="G529" s="563"/>
      <c r="H529" s="564"/>
      <c r="I529" s="918"/>
      <c r="J529" s="44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  <c r="AV529" s="338"/>
      <c r="AW529" s="338"/>
      <c r="AX529" s="338"/>
      <c r="AY529" s="338"/>
      <c r="AZ529" s="338"/>
      <c r="BA529" s="338"/>
      <c r="BB529" s="338"/>
      <c r="BC529" s="338"/>
      <c r="BD529" s="338"/>
      <c r="BE529" s="338"/>
      <c r="BF529" s="338"/>
      <c r="BG529" s="338"/>
      <c r="BH529" s="338"/>
      <c r="BI529" s="338"/>
      <c r="BJ529" s="338"/>
      <c r="BK529" s="338"/>
      <c r="BL529" s="338"/>
      <c r="BM529" s="338"/>
      <c r="BN529" s="338"/>
      <c r="BO529" s="338"/>
      <c r="BP529" s="338"/>
      <c r="BQ529" s="338"/>
      <c r="BR529" s="338"/>
      <c r="BS529" s="338"/>
      <c r="BT529" s="338"/>
      <c r="BU529" s="643">
        <f t="shared" si="7"/>
        <v>0</v>
      </c>
      <c r="BV529" s="644">
        <f t="shared" si="8"/>
        <v>0</v>
      </c>
      <c r="BW529" s="776">
        <f t="shared" si="9"/>
        <v>0</v>
      </c>
      <c r="BX529" s="644">
        <f t="shared" si="10"/>
        <v>0</v>
      </c>
      <c r="BY529" s="338"/>
      <c r="BZ529" s="338"/>
      <c r="CA529" s="338"/>
      <c r="CB529" s="338"/>
      <c r="CC529" s="338"/>
      <c r="CD529" s="338"/>
      <c r="CE529" s="338"/>
    </row>
    <row r="530" ht="15.75" customHeight="1">
      <c r="A530" s="338"/>
      <c r="B530" s="338"/>
      <c r="C530" s="338"/>
      <c r="D530" s="338"/>
      <c r="E530" s="338"/>
      <c r="F530" s="339"/>
      <c r="G530" s="563"/>
      <c r="H530" s="564"/>
      <c r="I530" s="918"/>
      <c r="J530" s="44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  <c r="AV530" s="338"/>
      <c r="AW530" s="338"/>
      <c r="AX530" s="338"/>
      <c r="AY530" s="338"/>
      <c r="AZ530" s="338"/>
      <c r="BA530" s="338"/>
      <c r="BB530" s="338"/>
      <c r="BC530" s="338"/>
      <c r="BD530" s="338"/>
      <c r="BE530" s="338"/>
      <c r="BF530" s="338"/>
      <c r="BG530" s="338"/>
      <c r="BH530" s="338"/>
      <c r="BI530" s="338"/>
      <c r="BJ530" s="338"/>
      <c r="BK530" s="338"/>
      <c r="BL530" s="338"/>
      <c r="BM530" s="338"/>
      <c r="BN530" s="338"/>
      <c r="BO530" s="338"/>
      <c r="BP530" s="338"/>
      <c r="BQ530" s="338"/>
      <c r="BR530" s="338"/>
      <c r="BS530" s="338"/>
      <c r="BT530" s="338"/>
      <c r="BU530" s="643">
        <f t="shared" si="7"/>
        <v>0</v>
      </c>
      <c r="BV530" s="644">
        <f t="shared" si="8"/>
        <v>0</v>
      </c>
      <c r="BW530" s="776">
        <f t="shared" si="9"/>
        <v>0</v>
      </c>
      <c r="BX530" s="644">
        <f t="shared" si="10"/>
        <v>0</v>
      </c>
      <c r="BY530" s="338"/>
      <c r="BZ530" s="338"/>
      <c r="CA530" s="338"/>
      <c r="CB530" s="338"/>
      <c r="CC530" s="338"/>
      <c r="CD530" s="338"/>
      <c r="CE530" s="338"/>
    </row>
    <row r="531" ht="15.75" customHeight="1">
      <c r="A531" s="338"/>
      <c r="B531" s="338"/>
      <c r="C531" s="338"/>
      <c r="D531" s="338"/>
      <c r="E531" s="338"/>
      <c r="F531" s="339"/>
      <c r="G531" s="563"/>
      <c r="H531" s="564"/>
      <c r="I531" s="918"/>
      <c r="J531" s="44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  <c r="AV531" s="338"/>
      <c r="AW531" s="338"/>
      <c r="AX531" s="338"/>
      <c r="AY531" s="338"/>
      <c r="AZ531" s="338"/>
      <c r="BA531" s="338"/>
      <c r="BB531" s="338"/>
      <c r="BC531" s="338"/>
      <c r="BD531" s="338"/>
      <c r="BE531" s="338"/>
      <c r="BF531" s="338"/>
      <c r="BG531" s="338"/>
      <c r="BH531" s="338"/>
      <c r="BI531" s="338"/>
      <c r="BJ531" s="338"/>
      <c r="BK531" s="338"/>
      <c r="BL531" s="338"/>
      <c r="BM531" s="338"/>
      <c r="BN531" s="338"/>
      <c r="BO531" s="338"/>
      <c r="BP531" s="338"/>
      <c r="BQ531" s="338"/>
      <c r="BR531" s="338"/>
      <c r="BS531" s="338"/>
      <c r="BT531" s="338"/>
      <c r="BU531" s="643">
        <f t="shared" si="7"/>
        <v>0</v>
      </c>
      <c r="BV531" s="644">
        <f t="shared" si="8"/>
        <v>0</v>
      </c>
      <c r="BW531" s="776">
        <f t="shared" si="9"/>
        <v>0</v>
      </c>
      <c r="BX531" s="644">
        <f t="shared" si="10"/>
        <v>0</v>
      </c>
      <c r="BY531" s="338"/>
      <c r="BZ531" s="338"/>
      <c r="CA531" s="338"/>
      <c r="CB531" s="338"/>
      <c r="CC531" s="338"/>
      <c r="CD531" s="338"/>
      <c r="CE531" s="338"/>
    </row>
    <row r="532" ht="15.75" customHeight="1">
      <c r="A532" s="338"/>
      <c r="B532" s="338"/>
      <c r="C532" s="338"/>
      <c r="D532" s="338"/>
      <c r="E532" s="338"/>
      <c r="F532" s="339"/>
      <c r="G532" s="563"/>
      <c r="H532" s="564"/>
      <c r="I532" s="918"/>
      <c r="J532" s="44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  <c r="AV532" s="338"/>
      <c r="AW532" s="338"/>
      <c r="AX532" s="338"/>
      <c r="AY532" s="338"/>
      <c r="AZ532" s="338"/>
      <c r="BA532" s="338"/>
      <c r="BB532" s="338"/>
      <c r="BC532" s="338"/>
      <c r="BD532" s="338"/>
      <c r="BE532" s="338"/>
      <c r="BF532" s="338"/>
      <c r="BG532" s="338"/>
      <c r="BH532" s="338"/>
      <c r="BI532" s="338"/>
      <c r="BJ532" s="338"/>
      <c r="BK532" s="338"/>
      <c r="BL532" s="338"/>
      <c r="BM532" s="338"/>
      <c r="BN532" s="338"/>
      <c r="BO532" s="338"/>
      <c r="BP532" s="338"/>
      <c r="BQ532" s="338"/>
      <c r="BR532" s="338"/>
      <c r="BS532" s="338"/>
      <c r="BT532" s="338"/>
      <c r="BU532" s="643">
        <f t="shared" si="7"/>
        <v>0</v>
      </c>
      <c r="BV532" s="644">
        <f t="shared" si="8"/>
        <v>0</v>
      </c>
      <c r="BW532" s="776">
        <f t="shared" si="9"/>
        <v>0</v>
      </c>
      <c r="BX532" s="644">
        <f t="shared" si="10"/>
        <v>0</v>
      </c>
      <c r="BY532" s="338"/>
      <c r="BZ532" s="338"/>
      <c r="CA532" s="338"/>
      <c r="CB532" s="338"/>
      <c r="CC532" s="338"/>
      <c r="CD532" s="338"/>
      <c r="CE532" s="338"/>
    </row>
    <row r="533" ht="15.75" customHeight="1">
      <c r="A533" s="338"/>
      <c r="B533" s="338"/>
      <c r="C533" s="338"/>
      <c r="D533" s="338"/>
      <c r="E533" s="338"/>
      <c r="F533" s="339"/>
      <c r="G533" s="563"/>
      <c r="H533" s="564"/>
      <c r="I533" s="918"/>
      <c r="J533" s="44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  <c r="AV533" s="338"/>
      <c r="AW533" s="338"/>
      <c r="AX533" s="338"/>
      <c r="AY533" s="338"/>
      <c r="AZ533" s="338"/>
      <c r="BA533" s="338"/>
      <c r="BB533" s="338"/>
      <c r="BC533" s="338"/>
      <c r="BD533" s="338"/>
      <c r="BE533" s="338"/>
      <c r="BF533" s="338"/>
      <c r="BG533" s="338"/>
      <c r="BH533" s="338"/>
      <c r="BI533" s="338"/>
      <c r="BJ533" s="338"/>
      <c r="BK533" s="338"/>
      <c r="BL533" s="338"/>
      <c r="BM533" s="338"/>
      <c r="BN533" s="338"/>
      <c r="BO533" s="338"/>
      <c r="BP533" s="338"/>
      <c r="BQ533" s="338"/>
      <c r="BR533" s="338"/>
      <c r="BS533" s="338"/>
      <c r="BT533" s="338"/>
      <c r="BU533" s="643">
        <f t="shared" si="7"/>
        <v>0</v>
      </c>
      <c r="BV533" s="644">
        <f t="shared" si="8"/>
        <v>0</v>
      </c>
      <c r="BW533" s="776">
        <f t="shared" si="9"/>
        <v>0</v>
      </c>
      <c r="BX533" s="644">
        <f t="shared" si="10"/>
        <v>0</v>
      </c>
      <c r="BY533" s="338"/>
      <c r="BZ533" s="338"/>
      <c r="CA533" s="338"/>
      <c r="CB533" s="338"/>
      <c r="CC533" s="338"/>
      <c r="CD533" s="338"/>
      <c r="CE533" s="338"/>
    </row>
    <row r="534" ht="15.75" customHeight="1">
      <c r="A534" s="338"/>
      <c r="B534" s="338"/>
      <c r="C534" s="338"/>
      <c r="D534" s="338"/>
      <c r="E534" s="338"/>
      <c r="F534" s="339"/>
      <c r="G534" s="563"/>
      <c r="H534" s="564"/>
      <c r="I534" s="918"/>
      <c r="J534" s="44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  <c r="AV534" s="338"/>
      <c r="AW534" s="338"/>
      <c r="AX534" s="338"/>
      <c r="AY534" s="338"/>
      <c r="AZ534" s="338"/>
      <c r="BA534" s="338"/>
      <c r="BB534" s="338"/>
      <c r="BC534" s="338"/>
      <c r="BD534" s="338"/>
      <c r="BE534" s="338"/>
      <c r="BF534" s="338"/>
      <c r="BG534" s="338"/>
      <c r="BH534" s="338"/>
      <c r="BI534" s="338"/>
      <c r="BJ534" s="338"/>
      <c r="BK534" s="338"/>
      <c r="BL534" s="338"/>
      <c r="BM534" s="338"/>
      <c r="BN534" s="338"/>
      <c r="BO534" s="338"/>
      <c r="BP534" s="338"/>
      <c r="BQ534" s="338"/>
      <c r="BR534" s="338"/>
      <c r="BS534" s="338"/>
      <c r="BT534" s="338"/>
      <c r="BU534" s="643">
        <f t="shared" si="7"/>
        <v>0</v>
      </c>
      <c r="BV534" s="644">
        <f t="shared" si="8"/>
        <v>0</v>
      </c>
      <c r="BW534" s="776">
        <f t="shared" si="9"/>
        <v>0</v>
      </c>
      <c r="BX534" s="644">
        <f t="shared" si="10"/>
        <v>0</v>
      </c>
      <c r="BY534" s="338"/>
      <c r="BZ534" s="338"/>
      <c r="CA534" s="338"/>
      <c r="CB534" s="338"/>
      <c r="CC534" s="338"/>
      <c r="CD534" s="338"/>
      <c r="CE534" s="338"/>
    </row>
    <row r="535" ht="15.75" customHeight="1">
      <c r="A535" s="338"/>
      <c r="B535" s="338"/>
      <c r="C535" s="338"/>
      <c r="D535" s="338"/>
      <c r="E535" s="338"/>
      <c r="F535" s="339"/>
      <c r="G535" s="563"/>
      <c r="H535" s="564"/>
      <c r="I535" s="918"/>
      <c r="J535" s="44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  <c r="AV535" s="338"/>
      <c r="AW535" s="338"/>
      <c r="AX535" s="338"/>
      <c r="AY535" s="338"/>
      <c r="AZ535" s="338"/>
      <c r="BA535" s="338"/>
      <c r="BB535" s="338"/>
      <c r="BC535" s="338"/>
      <c r="BD535" s="338"/>
      <c r="BE535" s="338"/>
      <c r="BF535" s="338"/>
      <c r="BG535" s="338"/>
      <c r="BH535" s="338"/>
      <c r="BI535" s="338"/>
      <c r="BJ535" s="338"/>
      <c r="BK535" s="338"/>
      <c r="BL535" s="338"/>
      <c r="BM535" s="338"/>
      <c r="BN535" s="338"/>
      <c r="BO535" s="338"/>
      <c r="BP535" s="338"/>
      <c r="BQ535" s="338"/>
      <c r="BR535" s="338"/>
      <c r="BS535" s="338"/>
      <c r="BT535" s="338"/>
      <c r="BU535" s="643">
        <f t="shared" si="7"/>
        <v>0</v>
      </c>
      <c r="BV535" s="644">
        <f t="shared" si="8"/>
        <v>0</v>
      </c>
      <c r="BW535" s="776">
        <f t="shared" si="9"/>
        <v>0</v>
      </c>
      <c r="BX535" s="644">
        <f t="shared" si="10"/>
        <v>0</v>
      </c>
      <c r="BY535" s="338"/>
      <c r="BZ535" s="338"/>
      <c r="CA535" s="338"/>
      <c r="CB535" s="338"/>
      <c r="CC535" s="338"/>
      <c r="CD535" s="338"/>
      <c r="CE535" s="338"/>
    </row>
    <row r="536" ht="15.75" customHeight="1">
      <c r="A536" s="338"/>
      <c r="B536" s="338"/>
      <c r="C536" s="338"/>
      <c r="D536" s="338"/>
      <c r="E536" s="338"/>
      <c r="F536" s="339"/>
      <c r="G536" s="563"/>
      <c r="H536" s="564"/>
      <c r="I536" s="918"/>
      <c r="J536" s="44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  <c r="AV536" s="338"/>
      <c r="AW536" s="338"/>
      <c r="AX536" s="338"/>
      <c r="AY536" s="338"/>
      <c r="AZ536" s="338"/>
      <c r="BA536" s="338"/>
      <c r="BB536" s="338"/>
      <c r="BC536" s="338"/>
      <c r="BD536" s="338"/>
      <c r="BE536" s="338"/>
      <c r="BF536" s="338"/>
      <c r="BG536" s="338"/>
      <c r="BH536" s="338"/>
      <c r="BI536" s="338"/>
      <c r="BJ536" s="338"/>
      <c r="BK536" s="338"/>
      <c r="BL536" s="338"/>
      <c r="BM536" s="338"/>
      <c r="BN536" s="338"/>
      <c r="BO536" s="338"/>
      <c r="BP536" s="338"/>
      <c r="BQ536" s="338"/>
      <c r="BR536" s="338"/>
      <c r="BS536" s="338"/>
      <c r="BT536" s="338"/>
      <c r="BU536" s="643">
        <f t="shared" si="7"/>
        <v>0</v>
      </c>
      <c r="BV536" s="644">
        <f t="shared" si="8"/>
        <v>0</v>
      </c>
      <c r="BW536" s="776">
        <f t="shared" si="9"/>
        <v>0</v>
      </c>
      <c r="BX536" s="644">
        <f t="shared" si="10"/>
        <v>0</v>
      </c>
      <c r="BY536" s="338"/>
      <c r="BZ536" s="338"/>
      <c r="CA536" s="338"/>
      <c r="CB536" s="338"/>
      <c r="CC536" s="338"/>
      <c r="CD536" s="338"/>
      <c r="CE536" s="338"/>
    </row>
    <row r="537" ht="15.75" customHeight="1">
      <c r="A537" s="338"/>
      <c r="B537" s="338"/>
      <c r="C537" s="338"/>
      <c r="D537" s="338"/>
      <c r="E537" s="338"/>
      <c r="F537" s="339"/>
      <c r="G537" s="563"/>
      <c r="H537" s="564"/>
      <c r="I537" s="918"/>
      <c r="J537" s="44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  <c r="AV537" s="338"/>
      <c r="AW537" s="338"/>
      <c r="AX537" s="338"/>
      <c r="AY537" s="338"/>
      <c r="AZ537" s="338"/>
      <c r="BA537" s="338"/>
      <c r="BB537" s="338"/>
      <c r="BC537" s="338"/>
      <c r="BD537" s="338"/>
      <c r="BE537" s="338"/>
      <c r="BF537" s="338"/>
      <c r="BG537" s="338"/>
      <c r="BH537" s="338"/>
      <c r="BI537" s="338"/>
      <c r="BJ537" s="338"/>
      <c r="BK537" s="338"/>
      <c r="BL537" s="338"/>
      <c r="BM537" s="338"/>
      <c r="BN537" s="338"/>
      <c r="BO537" s="338"/>
      <c r="BP537" s="338"/>
      <c r="BQ537" s="338"/>
      <c r="BR537" s="338"/>
      <c r="BS537" s="338"/>
      <c r="BT537" s="338"/>
      <c r="BU537" s="643">
        <f t="shared" si="7"/>
        <v>0</v>
      </c>
      <c r="BV537" s="644">
        <f t="shared" si="8"/>
        <v>0</v>
      </c>
      <c r="BW537" s="776">
        <f t="shared" si="9"/>
        <v>0</v>
      </c>
      <c r="BX537" s="644">
        <f t="shared" si="10"/>
        <v>0</v>
      </c>
      <c r="BY537" s="338"/>
      <c r="BZ537" s="338"/>
      <c r="CA537" s="338"/>
      <c r="CB537" s="338"/>
      <c r="CC537" s="338"/>
      <c r="CD537" s="338"/>
      <c r="CE537" s="338"/>
    </row>
    <row r="538" ht="15.75" customHeight="1">
      <c r="A538" s="338"/>
      <c r="B538" s="338"/>
      <c r="C538" s="338"/>
      <c r="D538" s="338"/>
      <c r="E538" s="338"/>
      <c r="F538" s="339"/>
      <c r="G538" s="563"/>
      <c r="H538" s="564"/>
      <c r="I538" s="918"/>
      <c r="J538" s="44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  <c r="AV538" s="338"/>
      <c r="AW538" s="338"/>
      <c r="AX538" s="338"/>
      <c r="AY538" s="338"/>
      <c r="AZ538" s="338"/>
      <c r="BA538" s="338"/>
      <c r="BB538" s="338"/>
      <c r="BC538" s="338"/>
      <c r="BD538" s="338"/>
      <c r="BE538" s="338"/>
      <c r="BF538" s="338"/>
      <c r="BG538" s="338"/>
      <c r="BH538" s="338"/>
      <c r="BI538" s="338"/>
      <c r="BJ538" s="338"/>
      <c r="BK538" s="338"/>
      <c r="BL538" s="338"/>
      <c r="BM538" s="338"/>
      <c r="BN538" s="338"/>
      <c r="BO538" s="338"/>
      <c r="BP538" s="338"/>
      <c r="BQ538" s="338"/>
      <c r="BR538" s="338"/>
      <c r="BS538" s="338"/>
      <c r="BT538" s="338"/>
      <c r="BU538" s="643">
        <f t="shared" si="7"/>
        <v>0</v>
      </c>
      <c r="BV538" s="644">
        <f t="shared" si="8"/>
        <v>0</v>
      </c>
      <c r="BW538" s="776">
        <f t="shared" si="9"/>
        <v>0</v>
      </c>
      <c r="BX538" s="644">
        <f t="shared" si="10"/>
        <v>0</v>
      </c>
      <c r="BY538" s="338"/>
      <c r="BZ538" s="338"/>
      <c r="CA538" s="338"/>
      <c r="CB538" s="338"/>
      <c r="CC538" s="338"/>
      <c r="CD538" s="338"/>
      <c r="CE538" s="338"/>
    </row>
    <row r="539" ht="15.75" customHeight="1">
      <c r="A539" s="338"/>
      <c r="B539" s="338"/>
      <c r="C539" s="338"/>
      <c r="D539" s="338"/>
      <c r="E539" s="338"/>
      <c r="F539" s="339"/>
      <c r="G539" s="563"/>
      <c r="H539" s="564"/>
      <c r="I539" s="918"/>
      <c r="J539" s="44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  <c r="AV539" s="338"/>
      <c r="AW539" s="338"/>
      <c r="AX539" s="338"/>
      <c r="AY539" s="338"/>
      <c r="AZ539" s="338"/>
      <c r="BA539" s="338"/>
      <c r="BB539" s="338"/>
      <c r="BC539" s="338"/>
      <c r="BD539" s="338"/>
      <c r="BE539" s="338"/>
      <c r="BF539" s="338"/>
      <c r="BG539" s="338"/>
      <c r="BH539" s="338"/>
      <c r="BI539" s="338"/>
      <c r="BJ539" s="338"/>
      <c r="BK539" s="338"/>
      <c r="BL539" s="338"/>
      <c r="BM539" s="338"/>
      <c r="BN539" s="338"/>
      <c r="BO539" s="338"/>
      <c r="BP539" s="338"/>
      <c r="BQ539" s="338"/>
      <c r="BR539" s="338"/>
      <c r="BS539" s="338"/>
      <c r="BT539" s="338"/>
      <c r="BU539" s="643">
        <f t="shared" si="7"/>
        <v>0</v>
      </c>
      <c r="BV539" s="644">
        <f t="shared" si="8"/>
        <v>0</v>
      </c>
      <c r="BW539" s="776">
        <f t="shared" si="9"/>
        <v>0</v>
      </c>
      <c r="BX539" s="644">
        <f t="shared" si="10"/>
        <v>0</v>
      </c>
      <c r="BY539" s="338"/>
      <c r="BZ539" s="338"/>
      <c r="CA539" s="338"/>
      <c r="CB539" s="338"/>
      <c r="CC539" s="338"/>
      <c r="CD539" s="338"/>
      <c r="CE539" s="338"/>
    </row>
    <row r="540" ht="15.75" customHeight="1">
      <c r="A540" s="338"/>
      <c r="B540" s="338"/>
      <c r="C540" s="338"/>
      <c r="D540" s="338"/>
      <c r="E540" s="338"/>
      <c r="F540" s="339"/>
      <c r="G540" s="563"/>
      <c r="H540" s="564"/>
      <c r="I540" s="918"/>
      <c r="J540" s="44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  <c r="AV540" s="338"/>
      <c r="AW540" s="338"/>
      <c r="AX540" s="338"/>
      <c r="AY540" s="338"/>
      <c r="AZ540" s="338"/>
      <c r="BA540" s="338"/>
      <c r="BB540" s="338"/>
      <c r="BC540" s="338"/>
      <c r="BD540" s="338"/>
      <c r="BE540" s="338"/>
      <c r="BF540" s="338"/>
      <c r="BG540" s="338"/>
      <c r="BH540" s="338"/>
      <c r="BI540" s="338"/>
      <c r="BJ540" s="338"/>
      <c r="BK540" s="338"/>
      <c r="BL540" s="338"/>
      <c r="BM540" s="338"/>
      <c r="BN540" s="338"/>
      <c r="BO540" s="338"/>
      <c r="BP540" s="338"/>
      <c r="BQ540" s="338"/>
      <c r="BR540" s="338"/>
      <c r="BS540" s="338"/>
      <c r="BT540" s="338"/>
      <c r="BU540" s="643">
        <f t="shared" si="7"/>
        <v>0</v>
      </c>
      <c r="BV540" s="644">
        <f t="shared" si="8"/>
        <v>0</v>
      </c>
      <c r="BW540" s="776">
        <f t="shared" si="9"/>
        <v>0</v>
      </c>
      <c r="BX540" s="644">
        <f t="shared" si="10"/>
        <v>0</v>
      </c>
      <c r="BY540" s="338"/>
      <c r="BZ540" s="338"/>
      <c r="CA540" s="338"/>
      <c r="CB540" s="338"/>
      <c r="CC540" s="338"/>
      <c r="CD540" s="338"/>
      <c r="CE540" s="338"/>
    </row>
    <row r="541" ht="15.75" customHeight="1">
      <c r="A541" s="338"/>
      <c r="B541" s="338"/>
      <c r="C541" s="338"/>
      <c r="D541" s="338"/>
      <c r="E541" s="338"/>
      <c r="F541" s="339"/>
      <c r="G541" s="563"/>
      <c r="H541" s="564"/>
      <c r="I541" s="918"/>
      <c r="J541" s="44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  <c r="AV541" s="338"/>
      <c r="AW541" s="338"/>
      <c r="AX541" s="338"/>
      <c r="AY541" s="338"/>
      <c r="AZ541" s="338"/>
      <c r="BA541" s="338"/>
      <c r="BB541" s="338"/>
      <c r="BC541" s="338"/>
      <c r="BD541" s="338"/>
      <c r="BE541" s="338"/>
      <c r="BF541" s="338"/>
      <c r="BG541" s="338"/>
      <c r="BH541" s="338"/>
      <c r="BI541" s="338"/>
      <c r="BJ541" s="338"/>
      <c r="BK541" s="338"/>
      <c r="BL541" s="338"/>
      <c r="BM541" s="338"/>
      <c r="BN541" s="338"/>
      <c r="BO541" s="338"/>
      <c r="BP541" s="338"/>
      <c r="BQ541" s="338"/>
      <c r="BR541" s="338"/>
      <c r="BS541" s="338"/>
      <c r="BT541" s="338"/>
      <c r="BU541" s="643">
        <f t="shared" si="7"/>
        <v>0</v>
      </c>
      <c r="BV541" s="644">
        <f t="shared" si="8"/>
        <v>0</v>
      </c>
      <c r="BW541" s="776">
        <f t="shared" si="9"/>
        <v>0</v>
      </c>
      <c r="BX541" s="644">
        <f t="shared" si="10"/>
        <v>0</v>
      </c>
      <c r="BY541" s="338"/>
      <c r="BZ541" s="338"/>
      <c r="CA541" s="338"/>
      <c r="CB541" s="338"/>
      <c r="CC541" s="338"/>
      <c r="CD541" s="338"/>
      <c r="CE541" s="338"/>
    </row>
    <row r="542" ht="15.75" customHeight="1">
      <c r="A542" s="338"/>
      <c r="B542" s="338"/>
      <c r="C542" s="338"/>
      <c r="D542" s="338"/>
      <c r="E542" s="338"/>
      <c r="F542" s="339"/>
      <c r="G542" s="563"/>
      <c r="H542" s="564"/>
      <c r="I542" s="918"/>
      <c r="J542" s="44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  <c r="AV542" s="338"/>
      <c r="AW542" s="338"/>
      <c r="AX542" s="338"/>
      <c r="AY542" s="338"/>
      <c r="AZ542" s="338"/>
      <c r="BA542" s="338"/>
      <c r="BB542" s="338"/>
      <c r="BC542" s="338"/>
      <c r="BD542" s="338"/>
      <c r="BE542" s="338"/>
      <c r="BF542" s="338"/>
      <c r="BG542" s="338"/>
      <c r="BH542" s="338"/>
      <c r="BI542" s="338"/>
      <c r="BJ542" s="338"/>
      <c r="BK542" s="338"/>
      <c r="BL542" s="338"/>
      <c r="BM542" s="338"/>
      <c r="BN542" s="338"/>
      <c r="BO542" s="338"/>
      <c r="BP542" s="338"/>
      <c r="BQ542" s="338"/>
      <c r="BR542" s="338"/>
      <c r="BS542" s="338"/>
      <c r="BT542" s="338"/>
      <c r="BU542" s="643">
        <f t="shared" si="7"/>
        <v>0</v>
      </c>
      <c r="BV542" s="644">
        <f t="shared" si="8"/>
        <v>0</v>
      </c>
      <c r="BW542" s="776">
        <f t="shared" si="9"/>
        <v>0</v>
      </c>
      <c r="BX542" s="644">
        <f t="shared" si="10"/>
        <v>0</v>
      </c>
      <c r="BY542" s="338"/>
      <c r="BZ542" s="338"/>
      <c r="CA542" s="338"/>
      <c r="CB542" s="338"/>
      <c r="CC542" s="338"/>
      <c r="CD542" s="338"/>
      <c r="CE542" s="338"/>
    </row>
    <row r="543" ht="15.75" customHeight="1">
      <c r="A543" s="338"/>
      <c r="B543" s="338"/>
      <c r="C543" s="338"/>
      <c r="D543" s="338"/>
      <c r="E543" s="338"/>
      <c r="F543" s="339"/>
      <c r="G543" s="563"/>
      <c r="H543" s="564"/>
      <c r="I543" s="918"/>
      <c r="J543" s="44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  <c r="AV543" s="338"/>
      <c r="AW543" s="338"/>
      <c r="AX543" s="338"/>
      <c r="AY543" s="338"/>
      <c r="AZ543" s="338"/>
      <c r="BA543" s="338"/>
      <c r="BB543" s="338"/>
      <c r="BC543" s="338"/>
      <c r="BD543" s="338"/>
      <c r="BE543" s="338"/>
      <c r="BF543" s="338"/>
      <c r="BG543" s="338"/>
      <c r="BH543" s="338"/>
      <c r="BI543" s="338"/>
      <c r="BJ543" s="338"/>
      <c r="BK543" s="338"/>
      <c r="BL543" s="338"/>
      <c r="BM543" s="338"/>
      <c r="BN543" s="338"/>
      <c r="BO543" s="338"/>
      <c r="BP543" s="338"/>
      <c r="BQ543" s="338"/>
      <c r="BR543" s="338"/>
      <c r="BS543" s="338"/>
      <c r="BT543" s="338"/>
      <c r="BU543" s="643">
        <f t="shared" si="7"/>
        <v>0</v>
      </c>
      <c r="BV543" s="644">
        <f t="shared" si="8"/>
        <v>0</v>
      </c>
      <c r="BW543" s="776">
        <f t="shared" si="9"/>
        <v>0</v>
      </c>
      <c r="BX543" s="644">
        <f t="shared" si="10"/>
        <v>0</v>
      </c>
      <c r="BY543" s="338"/>
      <c r="BZ543" s="338"/>
      <c r="CA543" s="338"/>
      <c r="CB543" s="338"/>
      <c r="CC543" s="338"/>
      <c r="CD543" s="338"/>
      <c r="CE543" s="338"/>
    </row>
    <row r="544" ht="15.75" customHeight="1">
      <c r="A544" s="338"/>
      <c r="B544" s="338"/>
      <c r="C544" s="338"/>
      <c r="D544" s="338"/>
      <c r="E544" s="338"/>
      <c r="F544" s="339"/>
      <c r="G544" s="563"/>
      <c r="H544" s="564"/>
      <c r="I544" s="918"/>
      <c r="J544" s="44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  <c r="AV544" s="338"/>
      <c r="AW544" s="338"/>
      <c r="AX544" s="338"/>
      <c r="AY544" s="338"/>
      <c r="AZ544" s="338"/>
      <c r="BA544" s="338"/>
      <c r="BB544" s="338"/>
      <c r="BC544" s="338"/>
      <c r="BD544" s="338"/>
      <c r="BE544" s="338"/>
      <c r="BF544" s="338"/>
      <c r="BG544" s="338"/>
      <c r="BH544" s="338"/>
      <c r="BI544" s="338"/>
      <c r="BJ544" s="338"/>
      <c r="BK544" s="338"/>
      <c r="BL544" s="338"/>
      <c r="BM544" s="338"/>
      <c r="BN544" s="338"/>
      <c r="BO544" s="338"/>
      <c r="BP544" s="338"/>
      <c r="BQ544" s="338"/>
      <c r="BR544" s="338"/>
      <c r="BS544" s="338"/>
      <c r="BT544" s="338"/>
      <c r="BU544" s="643">
        <f t="shared" si="7"/>
        <v>0</v>
      </c>
      <c r="BV544" s="644">
        <f t="shared" si="8"/>
        <v>0</v>
      </c>
      <c r="BW544" s="776">
        <f t="shared" si="9"/>
        <v>0</v>
      </c>
      <c r="BX544" s="644">
        <f t="shared" si="10"/>
        <v>0</v>
      </c>
      <c r="BY544" s="338"/>
      <c r="BZ544" s="338"/>
      <c r="CA544" s="338"/>
      <c r="CB544" s="338"/>
      <c r="CC544" s="338"/>
      <c r="CD544" s="338"/>
      <c r="CE544" s="338"/>
    </row>
    <row r="545" ht="15.75" customHeight="1">
      <c r="A545" s="338"/>
      <c r="B545" s="338"/>
      <c r="C545" s="338"/>
      <c r="D545" s="338"/>
      <c r="E545" s="338"/>
      <c r="F545" s="339"/>
      <c r="G545" s="563"/>
      <c r="H545" s="564"/>
      <c r="I545" s="918"/>
      <c r="J545" s="44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  <c r="AV545" s="338"/>
      <c r="AW545" s="338"/>
      <c r="AX545" s="338"/>
      <c r="AY545" s="338"/>
      <c r="AZ545" s="338"/>
      <c r="BA545" s="338"/>
      <c r="BB545" s="338"/>
      <c r="BC545" s="338"/>
      <c r="BD545" s="338"/>
      <c r="BE545" s="338"/>
      <c r="BF545" s="338"/>
      <c r="BG545" s="338"/>
      <c r="BH545" s="338"/>
      <c r="BI545" s="338"/>
      <c r="BJ545" s="338"/>
      <c r="BK545" s="338"/>
      <c r="BL545" s="338"/>
      <c r="BM545" s="338"/>
      <c r="BN545" s="338"/>
      <c r="BO545" s="338"/>
      <c r="BP545" s="338"/>
      <c r="BQ545" s="338"/>
      <c r="BR545" s="338"/>
      <c r="BS545" s="338"/>
      <c r="BT545" s="338"/>
      <c r="BU545" s="643">
        <f t="shared" si="7"/>
        <v>0</v>
      </c>
      <c r="BV545" s="644">
        <f t="shared" si="8"/>
        <v>0</v>
      </c>
      <c r="BW545" s="776">
        <f t="shared" si="9"/>
        <v>0</v>
      </c>
      <c r="BX545" s="644">
        <f t="shared" si="10"/>
        <v>0</v>
      </c>
      <c r="BY545" s="338"/>
      <c r="BZ545" s="338"/>
      <c r="CA545" s="338"/>
      <c r="CB545" s="338"/>
      <c r="CC545" s="338"/>
      <c r="CD545" s="338"/>
      <c r="CE545" s="338"/>
    </row>
    <row r="546" ht="15.75" customHeight="1">
      <c r="A546" s="338"/>
      <c r="B546" s="338"/>
      <c r="C546" s="338"/>
      <c r="D546" s="338"/>
      <c r="E546" s="338"/>
      <c r="F546" s="339"/>
      <c r="G546" s="563"/>
      <c r="H546" s="564"/>
      <c r="I546" s="918"/>
      <c r="J546" s="44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  <c r="AV546" s="338"/>
      <c r="AW546" s="338"/>
      <c r="AX546" s="338"/>
      <c r="AY546" s="338"/>
      <c r="AZ546" s="338"/>
      <c r="BA546" s="338"/>
      <c r="BB546" s="338"/>
      <c r="BC546" s="338"/>
      <c r="BD546" s="338"/>
      <c r="BE546" s="338"/>
      <c r="BF546" s="338"/>
      <c r="BG546" s="338"/>
      <c r="BH546" s="338"/>
      <c r="BI546" s="338"/>
      <c r="BJ546" s="338"/>
      <c r="BK546" s="338"/>
      <c r="BL546" s="338"/>
      <c r="BM546" s="338"/>
      <c r="BN546" s="338"/>
      <c r="BO546" s="338"/>
      <c r="BP546" s="338"/>
      <c r="BQ546" s="338"/>
      <c r="BR546" s="338"/>
      <c r="BS546" s="338"/>
      <c r="BT546" s="338"/>
      <c r="BU546" s="643">
        <f t="shared" si="7"/>
        <v>0</v>
      </c>
      <c r="BV546" s="644">
        <f t="shared" si="8"/>
        <v>0</v>
      </c>
      <c r="BW546" s="776">
        <f t="shared" si="9"/>
        <v>0</v>
      </c>
      <c r="BX546" s="644">
        <f t="shared" si="10"/>
        <v>0</v>
      </c>
      <c r="BY546" s="338"/>
      <c r="BZ546" s="338"/>
      <c r="CA546" s="338"/>
      <c r="CB546" s="338"/>
      <c r="CC546" s="338"/>
      <c r="CD546" s="338"/>
      <c r="CE546" s="338"/>
    </row>
    <row r="547" ht="15.75" customHeight="1">
      <c r="A547" s="338"/>
      <c r="B547" s="338"/>
      <c r="C547" s="338"/>
      <c r="D547" s="338"/>
      <c r="E547" s="338"/>
      <c r="F547" s="339"/>
      <c r="G547" s="563"/>
      <c r="H547" s="564"/>
      <c r="I547" s="918"/>
      <c r="J547" s="44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  <c r="AV547" s="338"/>
      <c r="AW547" s="338"/>
      <c r="AX547" s="338"/>
      <c r="AY547" s="338"/>
      <c r="AZ547" s="338"/>
      <c r="BA547" s="338"/>
      <c r="BB547" s="338"/>
      <c r="BC547" s="338"/>
      <c r="BD547" s="338"/>
      <c r="BE547" s="338"/>
      <c r="BF547" s="338"/>
      <c r="BG547" s="338"/>
      <c r="BH547" s="338"/>
      <c r="BI547" s="338"/>
      <c r="BJ547" s="338"/>
      <c r="BK547" s="338"/>
      <c r="BL547" s="338"/>
      <c r="BM547" s="338"/>
      <c r="BN547" s="338"/>
      <c r="BO547" s="338"/>
      <c r="BP547" s="338"/>
      <c r="BQ547" s="338"/>
      <c r="BR547" s="338"/>
      <c r="BS547" s="338"/>
      <c r="BT547" s="338"/>
      <c r="BU547" s="643">
        <f t="shared" si="7"/>
        <v>0</v>
      </c>
      <c r="BV547" s="644">
        <f t="shared" si="8"/>
        <v>0</v>
      </c>
      <c r="BW547" s="776">
        <f t="shared" si="9"/>
        <v>0</v>
      </c>
      <c r="BX547" s="644">
        <f t="shared" si="10"/>
        <v>0</v>
      </c>
      <c r="BY547" s="338"/>
      <c r="BZ547" s="338"/>
      <c r="CA547" s="338"/>
      <c r="CB547" s="338"/>
      <c r="CC547" s="338"/>
      <c r="CD547" s="338"/>
      <c r="CE547" s="338"/>
    </row>
    <row r="548" ht="15.75" customHeight="1">
      <c r="A548" s="338"/>
      <c r="B548" s="338"/>
      <c r="C548" s="338"/>
      <c r="D548" s="338"/>
      <c r="E548" s="338"/>
      <c r="F548" s="339"/>
      <c r="G548" s="563"/>
      <c r="H548" s="564"/>
      <c r="I548" s="918"/>
      <c r="J548" s="44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  <c r="AV548" s="338"/>
      <c r="AW548" s="338"/>
      <c r="AX548" s="338"/>
      <c r="AY548" s="338"/>
      <c r="AZ548" s="338"/>
      <c r="BA548" s="338"/>
      <c r="BB548" s="338"/>
      <c r="BC548" s="338"/>
      <c r="BD548" s="338"/>
      <c r="BE548" s="338"/>
      <c r="BF548" s="338"/>
      <c r="BG548" s="338"/>
      <c r="BH548" s="338"/>
      <c r="BI548" s="338"/>
      <c r="BJ548" s="338"/>
      <c r="BK548" s="338"/>
      <c r="BL548" s="338"/>
      <c r="BM548" s="338"/>
      <c r="BN548" s="338"/>
      <c r="BO548" s="338"/>
      <c r="BP548" s="338"/>
      <c r="BQ548" s="338"/>
      <c r="BR548" s="338"/>
      <c r="BS548" s="338"/>
      <c r="BT548" s="338"/>
      <c r="BU548" s="643">
        <f t="shared" si="7"/>
        <v>0</v>
      </c>
      <c r="BV548" s="644">
        <f t="shared" si="8"/>
        <v>0</v>
      </c>
      <c r="BW548" s="776">
        <f t="shared" si="9"/>
        <v>0</v>
      </c>
      <c r="BX548" s="644">
        <f t="shared" si="10"/>
        <v>0</v>
      </c>
      <c r="BY548" s="338"/>
      <c r="BZ548" s="338"/>
      <c r="CA548" s="338"/>
      <c r="CB548" s="338"/>
      <c r="CC548" s="338"/>
      <c r="CD548" s="338"/>
      <c r="CE548" s="338"/>
    </row>
    <row r="549" ht="15.75" customHeight="1">
      <c r="A549" s="338"/>
      <c r="B549" s="338"/>
      <c r="C549" s="338"/>
      <c r="D549" s="338"/>
      <c r="E549" s="338"/>
      <c r="F549" s="339"/>
      <c r="G549" s="563"/>
      <c r="H549" s="564"/>
      <c r="I549" s="918"/>
      <c r="J549" s="44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  <c r="AV549" s="338"/>
      <c r="AW549" s="338"/>
      <c r="AX549" s="338"/>
      <c r="AY549" s="338"/>
      <c r="AZ549" s="338"/>
      <c r="BA549" s="338"/>
      <c r="BB549" s="338"/>
      <c r="BC549" s="338"/>
      <c r="BD549" s="338"/>
      <c r="BE549" s="338"/>
      <c r="BF549" s="338"/>
      <c r="BG549" s="338"/>
      <c r="BH549" s="338"/>
      <c r="BI549" s="338"/>
      <c r="BJ549" s="338"/>
      <c r="BK549" s="338"/>
      <c r="BL549" s="338"/>
      <c r="BM549" s="338"/>
      <c r="BN549" s="338"/>
      <c r="BO549" s="338"/>
      <c r="BP549" s="338"/>
      <c r="BQ549" s="338"/>
      <c r="BR549" s="338"/>
      <c r="BS549" s="338"/>
      <c r="BT549" s="338"/>
      <c r="BU549" s="643">
        <f t="shared" si="7"/>
        <v>0</v>
      </c>
      <c r="BV549" s="644">
        <f t="shared" si="8"/>
        <v>0</v>
      </c>
      <c r="BW549" s="776">
        <f t="shared" si="9"/>
        <v>0</v>
      </c>
      <c r="BX549" s="644">
        <f t="shared" si="10"/>
        <v>0</v>
      </c>
      <c r="BY549" s="338"/>
      <c r="BZ549" s="338"/>
      <c r="CA549" s="338"/>
      <c r="CB549" s="338"/>
      <c r="CC549" s="338"/>
      <c r="CD549" s="338"/>
      <c r="CE549" s="338"/>
    </row>
    <row r="550" ht="15.75" customHeight="1">
      <c r="A550" s="338"/>
      <c r="B550" s="338"/>
      <c r="C550" s="338"/>
      <c r="D550" s="338"/>
      <c r="E550" s="338"/>
      <c r="F550" s="339"/>
      <c r="G550" s="563"/>
      <c r="H550" s="564"/>
      <c r="I550" s="918"/>
      <c r="J550" s="44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  <c r="AV550" s="338"/>
      <c r="AW550" s="338"/>
      <c r="AX550" s="338"/>
      <c r="AY550" s="338"/>
      <c r="AZ550" s="338"/>
      <c r="BA550" s="338"/>
      <c r="BB550" s="338"/>
      <c r="BC550" s="338"/>
      <c r="BD550" s="338"/>
      <c r="BE550" s="338"/>
      <c r="BF550" s="338"/>
      <c r="BG550" s="338"/>
      <c r="BH550" s="338"/>
      <c r="BI550" s="338"/>
      <c r="BJ550" s="338"/>
      <c r="BK550" s="338"/>
      <c r="BL550" s="338"/>
      <c r="BM550" s="338"/>
      <c r="BN550" s="338"/>
      <c r="BO550" s="338"/>
      <c r="BP550" s="338"/>
      <c r="BQ550" s="338"/>
      <c r="BR550" s="338"/>
      <c r="BS550" s="338"/>
      <c r="BT550" s="338"/>
      <c r="BU550" s="643">
        <f t="shared" si="7"/>
        <v>0</v>
      </c>
      <c r="BV550" s="644">
        <f t="shared" si="8"/>
        <v>0</v>
      </c>
      <c r="BW550" s="776">
        <f t="shared" si="9"/>
        <v>0</v>
      </c>
      <c r="BX550" s="644">
        <f t="shared" si="10"/>
        <v>0</v>
      </c>
      <c r="BY550" s="338"/>
      <c r="BZ550" s="338"/>
      <c r="CA550" s="338"/>
      <c r="CB550" s="338"/>
      <c r="CC550" s="338"/>
      <c r="CD550" s="338"/>
      <c r="CE550" s="338"/>
    </row>
    <row r="551" ht="15.75" customHeight="1">
      <c r="A551" s="338"/>
      <c r="B551" s="338"/>
      <c r="C551" s="338"/>
      <c r="D551" s="338"/>
      <c r="E551" s="338"/>
      <c r="F551" s="339"/>
      <c r="G551" s="563"/>
      <c r="H551" s="564"/>
      <c r="I551" s="918"/>
      <c r="J551" s="44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  <c r="AV551" s="338"/>
      <c r="AW551" s="338"/>
      <c r="AX551" s="338"/>
      <c r="AY551" s="338"/>
      <c r="AZ551" s="338"/>
      <c r="BA551" s="338"/>
      <c r="BB551" s="338"/>
      <c r="BC551" s="338"/>
      <c r="BD551" s="338"/>
      <c r="BE551" s="338"/>
      <c r="BF551" s="338"/>
      <c r="BG551" s="338"/>
      <c r="BH551" s="338"/>
      <c r="BI551" s="338"/>
      <c r="BJ551" s="338"/>
      <c r="BK551" s="338"/>
      <c r="BL551" s="338"/>
      <c r="BM551" s="338"/>
      <c r="BN551" s="338"/>
      <c r="BO551" s="338"/>
      <c r="BP551" s="338"/>
      <c r="BQ551" s="338"/>
      <c r="BR551" s="338"/>
      <c r="BS551" s="338"/>
      <c r="BT551" s="338"/>
      <c r="BU551" s="643">
        <f t="shared" si="7"/>
        <v>0</v>
      </c>
      <c r="BV551" s="644">
        <f t="shared" si="8"/>
        <v>0</v>
      </c>
      <c r="BW551" s="776">
        <f t="shared" si="9"/>
        <v>0</v>
      </c>
      <c r="BX551" s="644">
        <f t="shared" si="10"/>
        <v>0</v>
      </c>
      <c r="BY551" s="338"/>
      <c r="BZ551" s="338"/>
      <c r="CA551" s="338"/>
      <c r="CB551" s="338"/>
      <c r="CC551" s="338"/>
      <c r="CD551" s="338"/>
      <c r="CE551" s="338"/>
    </row>
    <row r="552" ht="15.75" customHeight="1">
      <c r="A552" s="338"/>
      <c r="B552" s="338"/>
      <c r="C552" s="338"/>
      <c r="D552" s="338"/>
      <c r="E552" s="338"/>
      <c r="F552" s="339"/>
      <c r="G552" s="563"/>
      <c r="H552" s="564"/>
      <c r="I552" s="918"/>
      <c r="J552" s="44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  <c r="AV552" s="338"/>
      <c r="AW552" s="338"/>
      <c r="AX552" s="338"/>
      <c r="AY552" s="338"/>
      <c r="AZ552" s="338"/>
      <c r="BA552" s="338"/>
      <c r="BB552" s="338"/>
      <c r="BC552" s="338"/>
      <c r="BD552" s="338"/>
      <c r="BE552" s="338"/>
      <c r="BF552" s="338"/>
      <c r="BG552" s="338"/>
      <c r="BH552" s="338"/>
      <c r="BI552" s="338"/>
      <c r="BJ552" s="338"/>
      <c r="BK552" s="338"/>
      <c r="BL552" s="338"/>
      <c r="BM552" s="338"/>
      <c r="BN552" s="338"/>
      <c r="BO552" s="338"/>
      <c r="BP552" s="338"/>
      <c r="BQ552" s="338"/>
      <c r="BR552" s="338"/>
      <c r="BS552" s="338"/>
      <c r="BT552" s="338"/>
      <c r="BU552" s="643">
        <f t="shared" si="7"/>
        <v>0</v>
      </c>
      <c r="BV552" s="644">
        <f t="shared" si="8"/>
        <v>0</v>
      </c>
      <c r="BW552" s="776">
        <f t="shared" si="9"/>
        <v>0</v>
      </c>
      <c r="BX552" s="644">
        <f t="shared" si="10"/>
        <v>0</v>
      </c>
      <c r="BY552" s="338"/>
      <c r="BZ552" s="338"/>
      <c r="CA552" s="338"/>
      <c r="CB552" s="338"/>
      <c r="CC552" s="338"/>
      <c r="CD552" s="338"/>
      <c r="CE552" s="338"/>
    </row>
    <row r="553" ht="15.75" customHeight="1">
      <c r="A553" s="338"/>
      <c r="B553" s="338"/>
      <c r="C553" s="338"/>
      <c r="D553" s="338"/>
      <c r="E553" s="338"/>
      <c r="F553" s="339"/>
      <c r="G553" s="563"/>
      <c r="H553" s="564"/>
      <c r="I553" s="918"/>
      <c r="J553" s="44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  <c r="AV553" s="338"/>
      <c r="AW553" s="338"/>
      <c r="AX553" s="338"/>
      <c r="AY553" s="338"/>
      <c r="AZ553" s="338"/>
      <c r="BA553" s="338"/>
      <c r="BB553" s="338"/>
      <c r="BC553" s="338"/>
      <c r="BD553" s="338"/>
      <c r="BE553" s="338"/>
      <c r="BF553" s="338"/>
      <c r="BG553" s="338"/>
      <c r="BH553" s="338"/>
      <c r="BI553" s="338"/>
      <c r="BJ553" s="338"/>
      <c r="BK553" s="338"/>
      <c r="BL553" s="338"/>
      <c r="BM553" s="338"/>
      <c r="BN553" s="338"/>
      <c r="BO553" s="338"/>
      <c r="BP553" s="338"/>
      <c r="BQ553" s="338"/>
      <c r="BR553" s="338"/>
      <c r="BS553" s="338"/>
      <c r="BT553" s="338"/>
      <c r="BU553" s="643">
        <f t="shared" si="7"/>
        <v>0</v>
      </c>
      <c r="BV553" s="644">
        <f t="shared" si="8"/>
        <v>0</v>
      </c>
      <c r="BW553" s="776">
        <f t="shared" si="9"/>
        <v>0</v>
      </c>
      <c r="BX553" s="644">
        <f t="shared" si="10"/>
        <v>0</v>
      </c>
      <c r="BY553" s="338"/>
      <c r="BZ553" s="338"/>
      <c r="CA553" s="338"/>
      <c r="CB553" s="338"/>
      <c r="CC553" s="338"/>
      <c r="CD553" s="338"/>
      <c r="CE553" s="338"/>
    </row>
    <row r="554" ht="15.75" customHeight="1">
      <c r="A554" s="338"/>
      <c r="B554" s="338"/>
      <c r="C554" s="338"/>
      <c r="D554" s="338"/>
      <c r="E554" s="338"/>
      <c r="F554" s="339"/>
      <c r="G554" s="563"/>
      <c r="H554" s="564"/>
      <c r="I554" s="918"/>
      <c r="J554" s="44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  <c r="AV554" s="338"/>
      <c r="AW554" s="338"/>
      <c r="AX554" s="338"/>
      <c r="AY554" s="338"/>
      <c r="AZ554" s="338"/>
      <c r="BA554" s="338"/>
      <c r="BB554" s="338"/>
      <c r="BC554" s="338"/>
      <c r="BD554" s="338"/>
      <c r="BE554" s="338"/>
      <c r="BF554" s="338"/>
      <c r="BG554" s="338"/>
      <c r="BH554" s="338"/>
      <c r="BI554" s="338"/>
      <c r="BJ554" s="338"/>
      <c r="BK554" s="338"/>
      <c r="BL554" s="338"/>
      <c r="BM554" s="338"/>
      <c r="BN554" s="338"/>
      <c r="BO554" s="338"/>
      <c r="BP554" s="338"/>
      <c r="BQ554" s="338"/>
      <c r="BR554" s="338"/>
      <c r="BS554" s="338"/>
      <c r="BT554" s="338"/>
      <c r="BU554" s="643">
        <f t="shared" si="7"/>
        <v>0</v>
      </c>
      <c r="BV554" s="644">
        <f t="shared" si="8"/>
        <v>0</v>
      </c>
      <c r="BW554" s="776">
        <f t="shared" si="9"/>
        <v>0</v>
      </c>
      <c r="BX554" s="644">
        <f t="shared" si="10"/>
        <v>0</v>
      </c>
      <c r="BY554" s="338"/>
      <c r="BZ554" s="338"/>
      <c r="CA554" s="338"/>
      <c r="CB554" s="338"/>
      <c r="CC554" s="338"/>
      <c r="CD554" s="338"/>
      <c r="CE554" s="338"/>
    </row>
    <row r="555" ht="15.75" customHeight="1">
      <c r="A555" s="338"/>
      <c r="B555" s="338"/>
      <c r="C555" s="338"/>
      <c r="D555" s="338"/>
      <c r="E555" s="338"/>
      <c r="F555" s="339"/>
      <c r="G555" s="563"/>
      <c r="H555" s="564"/>
      <c r="I555" s="918"/>
      <c r="J555" s="44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  <c r="AV555" s="338"/>
      <c r="AW555" s="338"/>
      <c r="AX555" s="338"/>
      <c r="AY555" s="338"/>
      <c r="AZ555" s="338"/>
      <c r="BA555" s="338"/>
      <c r="BB555" s="338"/>
      <c r="BC555" s="338"/>
      <c r="BD555" s="338"/>
      <c r="BE555" s="338"/>
      <c r="BF555" s="338"/>
      <c r="BG555" s="338"/>
      <c r="BH555" s="338"/>
      <c r="BI555" s="338"/>
      <c r="BJ555" s="338"/>
      <c r="BK555" s="338"/>
      <c r="BL555" s="338"/>
      <c r="BM555" s="338"/>
      <c r="BN555" s="338"/>
      <c r="BO555" s="338"/>
      <c r="BP555" s="338"/>
      <c r="BQ555" s="338"/>
      <c r="BR555" s="338"/>
      <c r="BS555" s="338"/>
      <c r="BT555" s="338"/>
      <c r="BU555" s="643">
        <f t="shared" si="7"/>
        <v>0</v>
      </c>
      <c r="BV555" s="644">
        <f t="shared" si="8"/>
        <v>0</v>
      </c>
      <c r="BW555" s="776">
        <f t="shared" si="9"/>
        <v>0</v>
      </c>
      <c r="BX555" s="644">
        <f t="shared" si="10"/>
        <v>0</v>
      </c>
      <c r="BY555" s="338"/>
      <c r="BZ555" s="338"/>
      <c r="CA555" s="338"/>
      <c r="CB555" s="338"/>
      <c r="CC555" s="338"/>
      <c r="CD555" s="338"/>
      <c r="CE555" s="338"/>
    </row>
    <row r="556" ht="15.75" customHeight="1">
      <c r="A556" s="338"/>
      <c r="B556" s="338"/>
      <c r="C556" s="338"/>
      <c r="D556" s="338"/>
      <c r="E556" s="338"/>
      <c r="F556" s="339"/>
      <c r="G556" s="563"/>
      <c r="H556" s="564"/>
      <c r="I556" s="918"/>
      <c r="J556" s="44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  <c r="AV556" s="338"/>
      <c r="AW556" s="338"/>
      <c r="AX556" s="338"/>
      <c r="AY556" s="338"/>
      <c r="AZ556" s="338"/>
      <c r="BA556" s="338"/>
      <c r="BB556" s="338"/>
      <c r="BC556" s="338"/>
      <c r="BD556" s="338"/>
      <c r="BE556" s="338"/>
      <c r="BF556" s="338"/>
      <c r="BG556" s="338"/>
      <c r="BH556" s="338"/>
      <c r="BI556" s="338"/>
      <c r="BJ556" s="338"/>
      <c r="BK556" s="338"/>
      <c r="BL556" s="338"/>
      <c r="BM556" s="338"/>
      <c r="BN556" s="338"/>
      <c r="BO556" s="338"/>
      <c r="BP556" s="338"/>
      <c r="BQ556" s="338"/>
      <c r="BR556" s="338"/>
      <c r="BS556" s="338"/>
      <c r="BT556" s="338"/>
      <c r="BU556" s="643">
        <f t="shared" si="7"/>
        <v>0</v>
      </c>
      <c r="BV556" s="644">
        <f t="shared" si="8"/>
        <v>0</v>
      </c>
      <c r="BW556" s="776">
        <f t="shared" si="9"/>
        <v>0</v>
      </c>
      <c r="BX556" s="644">
        <f t="shared" si="10"/>
        <v>0</v>
      </c>
      <c r="BY556" s="338"/>
      <c r="BZ556" s="338"/>
      <c r="CA556" s="338"/>
      <c r="CB556" s="338"/>
      <c r="CC556" s="338"/>
      <c r="CD556" s="338"/>
      <c r="CE556" s="338"/>
    </row>
    <row r="557" ht="15.75" customHeight="1">
      <c r="A557" s="338"/>
      <c r="B557" s="338"/>
      <c r="C557" s="338"/>
      <c r="D557" s="338"/>
      <c r="E557" s="338"/>
      <c r="F557" s="339"/>
      <c r="G557" s="563"/>
      <c r="H557" s="564"/>
      <c r="I557" s="918"/>
      <c r="J557" s="44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  <c r="AV557" s="338"/>
      <c r="AW557" s="338"/>
      <c r="AX557" s="338"/>
      <c r="AY557" s="338"/>
      <c r="AZ557" s="338"/>
      <c r="BA557" s="338"/>
      <c r="BB557" s="338"/>
      <c r="BC557" s="338"/>
      <c r="BD557" s="338"/>
      <c r="BE557" s="338"/>
      <c r="BF557" s="338"/>
      <c r="BG557" s="338"/>
      <c r="BH557" s="338"/>
      <c r="BI557" s="338"/>
      <c r="BJ557" s="338"/>
      <c r="BK557" s="338"/>
      <c r="BL557" s="338"/>
      <c r="BM557" s="338"/>
      <c r="BN557" s="338"/>
      <c r="BO557" s="338"/>
      <c r="BP557" s="338"/>
      <c r="BQ557" s="338"/>
      <c r="BR557" s="338"/>
      <c r="BS557" s="338"/>
      <c r="BT557" s="338"/>
      <c r="BU557" s="643">
        <f t="shared" si="7"/>
        <v>0</v>
      </c>
      <c r="BV557" s="644">
        <f t="shared" si="8"/>
        <v>0</v>
      </c>
      <c r="BW557" s="776">
        <f t="shared" si="9"/>
        <v>0</v>
      </c>
      <c r="BX557" s="644">
        <f t="shared" si="10"/>
        <v>0</v>
      </c>
      <c r="BY557" s="338"/>
      <c r="BZ557" s="338"/>
      <c r="CA557" s="338"/>
      <c r="CB557" s="338"/>
      <c r="CC557" s="338"/>
      <c r="CD557" s="338"/>
      <c r="CE557" s="338"/>
    </row>
    <row r="558" ht="15.75" customHeight="1">
      <c r="A558" s="338"/>
      <c r="B558" s="338"/>
      <c r="C558" s="338"/>
      <c r="D558" s="338"/>
      <c r="E558" s="338"/>
      <c r="F558" s="339"/>
      <c r="G558" s="563"/>
      <c r="H558" s="564"/>
      <c r="I558" s="918"/>
      <c r="J558" s="44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  <c r="AV558" s="338"/>
      <c r="AW558" s="338"/>
      <c r="AX558" s="338"/>
      <c r="AY558" s="338"/>
      <c r="AZ558" s="338"/>
      <c r="BA558" s="338"/>
      <c r="BB558" s="338"/>
      <c r="BC558" s="338"/>
      <c r="BD558" s="338"/>
      <c r="BE558" s="338"/>
      <c r="BF558" s="338"/>
      <c r="BG558" s="338"/>
      <c r="BH558" s="338"/>
      <c r="BI558" s="338"/>
      <c r="BJ558" s="338"/>
      <c r="BK558" s="338"/>
      <c r="BL558" s="338"/>
      <c r="BM558" s="338"/>
      <c r="BN558" s="338"/>
      <c r="BO558" s="338"/>
      <c r="BP558" s="338"/>
      <c r="BQ558" s="338"/>
      <c r="BR558" s="338"/>
      <c r="BS558" s="338"/>
      <c r="BT558" s="338"/>
      <c r="BU558" s="643">
        <f t="shared" si="7"/>
        <v>0</v>
      </c>
      <c r="BV558" s="644">
        <f t="shared" si="8"/>
        <v>0</v>
      </c>
      <c r="BW558" s="776">
        <f t="shared" si="9"/>
        <v>0</v>
      </c>
      <c r="BX558" s="644">
        <f t="shared" si="10"/>
        <v>0</v>
      </c>
      <c r="BY558" s="338"/>
      <c r="BZ558" s="338"/>
      <c r="CA558" s="338"/>
      <c r="CB558" s="338"/>
      <c r="CC558" s="338"/>
      <c r="CD558" s="338"/>
      <c r="CE558" s="338"/>
    </row>
    <row r="559" ht="15.75" customHeight="1">
      <c r="A559" s="338"/>
      <c r="B559" s="338"/>
      <c r="C559" s="338"/>
      <c r="D559" s="338"/>
      <c r="E559" s="338"/>
      <c r="F559" s="339"/>
      <c r="G559" s="563"/>
      <c r="H559" s="564"/>
      <c r="I559" s="918"/>
      <c r="J559" s="44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  <c r="AV559" s="338"/>
      <c r="AW559" s="338"/>
      <c r="AX559" s="338"/>
      <c r="AY559" s="338"/>
      <c r="AZ559" s="338"/>
      <c r="BA559" s="338"/>
      <c r="BB559" s="338"/>
      <c r="BC559" s="338"/>
      <c r="BD559" s="338"/>
      <c r="BE559" s="338"/>
      <c r="BF559" s="338"/>
      <c r="BG559" s="338"/>
      <c r="BH559" s="338"/>
      <c r="BI559" s="338"/>
      <c r="BJ559" s="338"/>
      <c r="BK559" s="338"/>
      <c r="BL559" s="338"/>
      <c r="BM559" s="338"/>
      <c r="BN559" s="338"/>
      <c r="BO559" s="338"/>
      <c r="BP559" s="338"/>
      <c r="BQ559" s="338"/>
      <c r="BR559" s="338"/>
      <c r="BS559" s="338"/>
      <c r="BT559" s="338"/>
      <c r="BU559" s="643">
        <f t="shared" si="7"/>
        <v>0</v>
      </c>
      <c r="BV559" s="644">
        <f t="shared" si="8"/>
        <v>0</v>
      </c>
      <c r="BW559" s="776">
        <f t="shared" si="9"/>
        <v>0</v>
      </c>
      <c r="BX559" s="644">
        <f t="shared" si="10"/>
        <v>0</v>
      </c>
      <c r="BY559" s="338"/>
      <c r="BZ559" s="338"/>
      <c r="CA559" s="338"/>
      <c r="CB559" s="338"/>
      <c r="CC559" s="338"/>
      <c r="CD559" s="338"/>
      <c r="CE559" s="338"/>
    </row>
    <row r="560" ht="15.75" customHeight="1">
      <c r="A560" s="338"/>
      <c r="B560" s="338"/>
      <c r="C560" s="338"/>
      <c r="D560" s="338"/>
      <c r="E560" s="338"/>
      <c r="F560" s="339"/>
      <c r="G560" s="563"/>
      <c r="H560" s="564"/>
      <c r="I560" s="918"/>
      <c r="J560" s="44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  <c r="AV560" s="338"/>
      <c r="AW560" s="338"/>
      <c r="AX560" s="338"/>
      <c r="AY560" s="338"/>
      <c r="AZ560" s="338"/>
      <c r="BA560" s="338"/>
      <c r="BB560" s="338"/>
      <c r="BC560" s="338"/>
      <c r="BD560" s="338"/>
      <c r="BE560" s="338"/>
      <c r="BF560" s="338"/>
      <c r="BG560" s="338"/>
      <c r="BH560" s="338"/>
      <c r="BI560" s="338"/>
      <c r="BJ560" s="338"/>
      <c r="BK560" s="338"/>
      <c r="BL560" s="338"/>
      <c r="BM560" s="338"/>
      <c r="BN560" s="338"/>
      <c r="BO560" s="338"/>
      <c r="BP560" s="338"/>
      <c r="BQ560" s="338"/>
      <c r="BR560" s="338"/>
      <c r="BS560" s="338"/>
      <c r="BT560" s="338"/>
      <c r="BU560" s="643">
        <f t="shared" si="7"/>
        <v>0</v>
      </c>
      <c r="BV560" s="644">
        <f t="shared" si="8"/>
        <v>0</v>
      </c>
      <c r="BW560" s="776">
        <f t="shared" si="9"/>
        <v>0</v>
      </c>
      <c r="BX560" s="644">
        <f t="shared" si="10"/>
        <v>0</v>
      </c>
      <c r="BY560" s="338"/>
      <c r="BZ560" s="338"/>
      <c r="CA560" s="338"/>
      <c r="CB560" s="338"/>
      <c r="CC560" s="338"/>
      <c r="CD560" s="338"/>
      <c r="CE560" s="338"/>
    </row>
    <row r="561" ht="15.75" customHeight="1">
      <c r="A561" s="338"/>
      <c r="B561" s="338"/>
      <c r="C561" s="338"/>
      <c r="D561" s="338"/>
      <c r="E561" s="338"/>
      <c r="F561" s="339"/>
      <c r="G561" s="563"/>
      <c r="H561" s="564"/>
      <c r="I561" s="918"/>
      <c r="J561" s="44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  <c r="AV561" s="338"/>
      <c r="AW561" s="338"/>
      <c r="AX561" s="338"/>
      <c r="AY561" s="338"/>
      <c r="AZ561" s="338"/>
      <c r="BA561" s="338"/>
      <c r="BB561" s="338"/>
      <c r="BC561" s="338"/>
      <c r="BD561" s="338"/>
      <c r="BE561" s="338"/>
      <c r="BF561" s="338"/>
      <c r="BG561" s="338"/>
      <c r="BH561" s="338"/>
      <c r="BI561" s="338"/>
      <c r="BJ561" s="338"/>
      <c r="BK561" s="338"/>
      <c r="BL561" s="338"/>
      <c r="BM561" s="338"/>
      <c r="BN561" s="338"/>
      <c r="BO561" s="338"/>
      <c r="BP561" s="338"/>
      <c r="BQ561" s="338"/>
      <c r="BR561" s="338"/>
      <c r="BS561" s="338"/>
      <c r="BT561" s="338"/>
      <c r="BU561" s="643">
        <f t="shared" si="7"/>
        <v>0</v>
      </c>
      <c r="BV561" s="644">
        <f t="shared" si="8"/>
        <v>0</v>
      </c>
      <c r="BW561" s="776">
        <f t="shared" si="9"/>
        <v>0</v>
      </c>
      <c r="BX561" s="644">
        <f t="shared" si="10"/>
        <v>0</v>
      </c>
      <c r="BY561" s="338"/>
      <c r="BZ561" s="338"/>
      <c r="CA561" s="338"/>
      <c r="CB561" s="338"/>
      <c r="CC561" s="338"/>
      <c r="CD561" s="338"/>
      <c r="CE561" s="338"/>
    </row>
    <row r="562" ht="15.75" customHeight="1">
      <c r="A562" s="338"/>
      <c r="B562" s="338"/>
      <c r="C562" s="338"/>
      <c r="D562" s="338"/>
      <c r="E562" s="338"/>
      <c r="F562" s="339"/>
      <c r="G562" s="563"/>
      <c r="H562" s="564"/>
      <c r="I562" s="918"/>
      <c r="J562" s="44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  <c r="AV562" s="338"/>
      <c r="AW562" s="338"/>
      <c r="AX562" s="338"/>
      <c r="AY562" s="338"/>
      <c r="AZ562" s="338"/>
      <c r="BA562" s="338"/>
      <c r="BB562" s="338"/>
      <c r="BC562" s="338"/>
      <c r="BD562" s="338"/>
      <c r="BE562" s="338"/>
      <c r="BF562" s="338"/>
      <c r="BG562" s="338"/>
      <c r="BH562" s="338"/>
      <c r="BI562" s="338"/>
      <c r="BJ562" s="338"/>
      <c r="BK562" s="338"/>
      <c r="BL562" s="338"/>
      <c r="BM562" s="338"/>
      <c r="BN562" s="338"/>
      <c r="BO562" s="338"/>
      <c r="BP562" s="338"/>
      <c r="BQ562" s="338"/>
      <c r="BR562" s="338"/>
      <c r="BS562" s="338"/>
      <c r="BT562" s="338"/>
      <c r="BU562" s="643">
        <f t="shared" si="7"/>
        <v>0</v>
      </c>
      <c r="BV562" s="644">
        <f t="shared" si="8"/>
        <v>0</v>
      </c>
      <c r="BW562" s="776">
        <f t="shared" si="9"/>
        <v>0</v>
      </c>
      <c r="BX562" s="644">
        <f t="shared" si="10"/>
        <v>0</v>
      </c>
      <c r="BY562" s="338"/>
      <c r="BZ562" s="338"/>
      <c r="CA562" s="338"/>
      <c r="CB562" s="338"/>
      <c r="CC562" s="338"/>
      <c r="CD562" s="338"/>
      <c r="CE562" s="338"/>
    </row>
    <row r="563" ht="15.75" customHeight="1">
      <c r="A563" s="338"/>
      <c r="B563" s="338"/>
      <c r="C563" s="338"/>
      <c r="D563" s="338"/>
      <c r="E563" s="338"/>
      <c r="F563" s="339"/>
      <c r="G563" s="563"/>
      <c r="H563" s="564"/>
      <c r="I563" s="918"/>
      <c r="J563" s="44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  <c r="AV563" s="338"/>
      <c r="AW563" s="338"/>
      <c r="AX563" s="338"/>
      <c r="AY563" s="338"/>
      <c r="AZ563" s="338"/>
      <c r="BA563" s="338"/>
      <c r="BB563" s="338"/>
      <c r="BC563" s="338"/>
      <c r="BD563" s="338"/>
      <c r="BE563" s="338"/>
      <c r="BF563" s="338"/>
      <c r="BG563" s="338"/>
      <c r="BH563" s="338"/>
      <c r="BI563" s="338"/>
      <c r="BJ563" s="338"/>
      <c r="BK563" s="338"/>
      <c r="BL563" s="338"/>
      <c r="BM563" s="338"/>
      <c r="BN563" s="338"/>
      <c r="BO563" s="338"/>
      <c r="BP563" s="338"/>
      <c r="BQ563" s="338"/>
      <c r="BR563" s="338"/>
      <c r="BS563" s="338"/>
      <c r="BT563" s="338"/>
      <c r="BU563" s="643">
        <f t="shared" si="7"/>
        <v>0</v>
      </c>
      <c r="BV563" s="644">
        <f t="shared" si="8"/>
        <v>0</v>
      </c>
      <c r="BW563" s="776">
        <f t="shared" si="9"/>
        <v>0</v>
      </c>
      <c r="BX563" s="644">
        <f t="shared" si="10"/>
        <v>0</v>
      </c>
      <c r="BY563" s="338"/>
      <c r="BZ563" s="338"/>
      <c r="CA563" s="338"/>
      <c r="CB563" s="338"/>
      <c r="CC563" s="338"/>
      <c r="CD563" s="338"/>
      <c r="CE563" s="338"/>
    </row>
    <row r="564" ht="15.75" customHeight="1">
      <c r="A564" s="338"/>
      <c r="B564" s="338"/>
      <c r="C564" s="338"/>
      <c r="D564" s="338"/>
      <c r="E564" s="338"/>
      <c r="F564" s="339"/>
      <c r="G564" s="563"/>
      <c r="H564" s="564"/>
      <c r="I564" s="918"/>
      <c r="J564" s="44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  <c r="AV564" s="338"/>
      <c r="AW564" s="338"/>
      <c r="AX564" s="338"/>
      <c r="AY564" s="338"/>
      <c r="AZ564" s="338"/>
      <c r="BA564" s="338"/>
      <c r="BB564" s="338"/>
      <c r="BC564" s="338"/>
      <c r="BD564" s="338"/>
      <c r="BE564" s="338"/>
      <c r="BF564" s="338"/>
      <c r="BG564" s="338"/>
      <c r="BH564" s="338"/>
      <c r="BI564" s="338"/>
      <c r="BJ564" s="338"/>
      <c r="BK564" s="338"/>
      <c r="BL564" s="338"/>
      <c r="BM564" s="338"/>
      <c r="BN564" s="338"/>
      <c r="BO564" s="338"/>
      <c r="BP564" s="338"/>
      <c r="BQ564" s="338"/>
      <c r="BR564" s="338"/>
      <c r="BS564" s="338"/>
      <c r="BT564" s="338"/>
      <c r="BU564" s="643">
        <f t="shared" si="7"/>
        <v>0</v>
      </c>
      <c r="BV564" s="644">
        <f t="shared" si="8"/>
        <v>0</v>
      </c>
      <c r="BW564" s="776">
        <f t="shared" si="9"/>
        <v>0</v>
      </c>
      <c r="BX564" s="644">
        <f t="shared" si="10"/>
        <v>0</v>
      </c>
      <c r="BY564" s="338"/>
      <c r="BZ564" s="338"/>
      <c r="CA564" s="338"/>
      <c r="CB564" s="338"/>
      <c r="CC564" s="338"/>
      <c r="CD564" s="338"/>
      <c r="CE564" s="338"/>
    </row>
    <row r="565" ht="15.75" customHeight="1">
      <c r="A565" s="338"/>
      <c r="B565" s="338"/>
      <c r="C565" s="338"/>
      <c r="D565" s="338"/>
      <c r="E565" s="338"/>
      <c r="F565" s="339"/>
      <c r="G565" s="563"/>
      <c r="H565" s="564"/>
      <c r="I565" s="918"/>
      <c r="J565" s="44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  <c r="AV565" s="338"/>
      <c r="AW565" s="338"/>
      <c r="AX565" s="338"/>
      <c r="AY565" s="338"/>
      <c r="AZ565" s="338"/>
      <c r="BA565" s="338"/>
      <c r="BB565" s="338"/>
      <c r="BC565" s="338"/>
      <c r="BD565" s="338"/>
      <c r="BE565" s="338"/>
      <c r="BF565" s="338"/>
      <c r="BG565" s="338"/>
      <c r="BH565" s="338"/>
      <c r="BI565" s="338"/>
      <c r="BJ565" s="338"/>
      <c r="BK565" s="338"/>
      <c r="BL565" s="338"/>
      <c r="BM565" s="338"/>
      <c r="BN565" s="338"/>
      <c r="BO565" s="338"/>
      <c r="BP565" s="338"/>
      <c r="BQ565" s="338"/>
      <c r="BR565" s="338"/>
      <c r="BS565" s="338"/>
      <c r="BT565" s="338"/>
      <c r="BU565" s="643">
        <f t="shared" si="7"/>
        <v>0</v>
      </c>
      <c r="BV565" s="644">
        <f t="shared" si="8"/>
        <v>0</v>
      </c>
      <c r="BW565" s="776">
        <f t="shared" si="9"/>
        <v>0</v>
      </c>
      <c r="BX565" s="644">
        <f t="shared" si="10"/>
        <v>0</v>
      </c>
      <c r="BY565" s="338"/>
      <c r="BZ565" s="338"/>
      <c r="CA565" s="338"/>
      <c r="CB565" s="338"/>
      <c r="CC565" s="338"/>
      <c r="CD565" s="338"/>
      <c r="CE565" s="338"/>
    </row>
    <row r="566" ht="15.75" customHeight="1">
      <c r="A566" s="338"/>
      <c r="B566" s="338"/>
      <c r="C566" s="338"/>
      <c r="D566" s="338"/>
      <c r="E566" s="338"/>
      <c r="F566" s="339"/>
      <c r="G566" s="563"/>
      <c r="H566" s="564"/>
      <c r="I566" s="918"/>
      <c r="J566" s="44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  <c r="AV566" s="338"/>
      <c r="AW566" s="338"/>
      <c r="AX566" s="338"/>
      <c r="AY566" s="338"/>
      <c r="AZ566" s="338"/>
      <c r="BA566" s="338"/>
      <c r="BB566" s="338"/>
      <c r="BC566" s="338"/>
      <c r="BD566" s="338"/>
      <c r="BE566" s="338"/>
      <c r="BF566" s="338"/>
      <c r="BG566" s="338"/>
      <c r="BH566" s="338"/>
      <c r="BI566" s="338"/>
      <c r="BJ566" s="338"/>
      <c r="BK566" s="338"/>
      <c r="BL566" s="338"/>
      <c r="BM566" s="338"/>
      <c r="BN566" s="338"/>
      <c r="BO566" s="338"/>
      <c r="BP566" s="338"/>
      <c r="BQ566" s="338"/>
      <c r="BR566" s="338"/>
      <c r="BS566" s="338"/>
      <c r="BT566" s="338"/>
      <c r="BU566" s="643">
        <f t="shared" si="7"/>
        <v>0</v>
      </c>
      <c r="BV566" s="644">
        <f t="shared" si="8"/>
        <v>0</v>
      </c>
      <c r="BW566" s="776">
        <f t="shared" si="9"/>
        <v>0</v>
      </c>
      <c r="BX566" s="644">
        <f t="shared" si="10"/>
        <v>0</v>
      </c>
      <c r="BY566" s="338"/>
      <c r="BZ566" s="338"/>
      <c r="CA566" s="338"/>
      <c r="CB566" s="338"/>
      <c r="CC566" s="338"/>
      <c r="CD566" s="338"/>
      <c r="CE566" s="338"/>
    </row>
    <row r="567" ht="15.75" customHeight="1">
      <c r="A567" s="338"/>
      <c r="B567" s="338"/>
      <c r="C567" s="338"/>
      <c r="D567" s="338"/>
      <c r="E567" s="338"/>
      <c r="F567" s="339"/>
      <c r="G567" s="563"/>
      <c r="H567" s="564"/>
      <c r="I567" s="918"/>
      <c r="J567" s="44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  <c r="AV567" s="338"/>
      <c r="AW567" s="338"/>
      <c r="AX567" s="338"/>
      <c r="AY567" s="338"/>
      <c r="AZ567" s="338"/>
      <c r="BA567" s="338"/>
      <c r="BB567" s="338"/>
      <c r="BC567" s="338"/>
      <c r="BD567" s="338"/>
      <c r="BE567" s="338"/>
      <c r="BF567" s="338"/>
      <c r="BG567" s="338"/>
      <c r="BH567" s="338"/>
      <c r="BI567" s="338"/>
      <c r="BJ567" s="338"/>
      <c r="BK567" s="338"/>
      <c r="BL567" s="338"/>
      <c r="BM567" s="338"/>
      <c r="BN567" s="338"/>
      <c r="BO567" s="338"/>
      <c r="BP567" s="338"/>
      <c r="BQ567" s="338"/>
      <c r="BR567" s="338"/>
      <c r="BS567" s="338"/>
      <c r="BT567" s="338"/>
      <c r="BU567" s="643">
        <f t="shared" si="7"/>
        <v>0</v>
      </c>
      <c r="BV567" s="644">
        <f t="shared" si="8"/>
        <v>0</v>
      </c>
      <c r="BW567" s="776">
        <f t="shared" si="9"/>
        <v>0</v>
      </c>
      <c r="BX567" s="644">
        <f t="shared" si="10"/>
        <v>0</v>
      </c>
      <c r="BY567" s="338"/>
      <c r="BZ567" s="338"/>
      <c r="CA567" s="338"/>
      <c r="CB567" s="338"/>
      <c r="CC567" s="338"/>
      <c r="CD567" s="338"/>
      <c r="CE567" s="338"/>
    </row>
    <row r="568" ht="15.75" customHeight="1">
      <c r="A568" s="338"/>
      <c r="B568" s="338"/>
      <c r="C568" s="338"/>
      <c r="D568" s="338"/>
      <c r="E568" s="338"/>
      <c r="F568" s="339"/>
      <c r="G568" s="563"/>
      <c r="H568" s="564"/>
      <c r="I568" s="918"/>
      <c r="J568" s="44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  <c r="AV568" s="338"/>
      <c r="AW568" s="338"/>
      <c r="AX568" s="338"/>
      <c r="AY568" s="338"/>
      <c r="AZ568" s="338"/>
      <c r="BA568" s="338"/>
      <c r="BB568" s="338"/>
      <c r="BC568" s="338"/>
      <c r="BD568" s="338"/>
      <c r="BE568" s="338"/>
      <c r="BF568" s="338"/>
      <c r="BG568" s="338"/>
      <c r="BH568" s="338"/>
      <c r="BI568" s="338"/>
      <c r="BJ568" s="338"/>
      <c r="BK568" s="338"/>
      <c r="BL568" s="338"/>
      <c r="BM568" s="338"/>
      <c r="BN568" s="338"/>
      <c r="BO568" s="338"/>
      <c r="BP568" s="338"/>
      <c r="BQ568" s="338"/>
      <c r="BR568" s="338"/>
      <c r="BS568" s="338"/>
      <c r="BT568" s="338"/>
      <c r="BU568" s="643">
        <f t="shared" si="7"/>
        <v>0</v>
      </c>
      <c r="BV568" s="644">
        <f t="shared" si="8"/>
        <v>0</v>
      </c>
      <c r="BW568" s="776">
        <f t="shared" si="9"/>
        <v>0</v>
      </c>
      <c r="BX568" s="644">
        <f t="shared" si="10"/>
        <v>0</v>
      </c>
      <c r="BY568" s="338"/>
      <c r="BZ568" s="338"/>
      <c r="CA568" s="338"/>
      <c r="CB568" s="338"/>
      <c r="CC568" s="338"/>
      <c r="CD568" s="338"/>
      <c r="CE568" s="338"/>
    </row>
    <row r="569" ht="15.75" customHeight="1">
      <c r="A569" s="338"/>
      <c r="B569" s="338"/>
      <c r="C569" s="338"/>
      <c r="D569" s="338"/>
      <c r="E569" s="338"/>
      <c r="F569" s="339"/>
      <c r="G569" s="563"/>
      <c r="H569" s="564"/>
      <c r="I569" s="918"/>
      <c r="J569" s="44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  <c r="AV569" s="338"/>
      <c r="AW569" s="338"/>
      <c r="AX569" s="338"/>
      <c r="AY569" s="338"/>
      <c r="AZ569" s="338"/>
      <c r="BA569" s="338"/>
      <c r="BB569" s="338"/>
      <c r="BC569" s="338"/>
      <c r="BD569" s="338"/>
      <c r="BE569" s="338"/>
      <c r="BF569" s="338"/>
      <c r="BG569" s="338"/>
      <c r="BH569" s="338"/>
      <c r="BI569" s="338"/>
      <c r="BJ569" s="338"/>
      <c r="BK569" s="338"/>
      <c r="BL569" s="338"/>
      <c r="BM569" s="338"/>
      <c r="BN569" s="338"/>
      <c r="BO569" s="338"/>
      <c r="BP569" s="338"/>
      <c r="BQ569" s="338"/>
      <c r="BR569" s="338"/>
      <c r="BS569" s="338"/>
      <c r="BT569" s="338"/>
      <c r="BU569" s="643">
        <f t="shared" si="7"/>
        <v>0</v>
      </c>
      <c r="BV569" s="644">
        <f t="shared" si="8"/>
        <v>0</v>
      </c>
      <c r="BW569" s="776">
        <f t="shared" si="9"/>
        <v>0</v>
      </c>
      <c r="BX569" s="644">
        <f t="shared" si="10"/>
        <v>0</v>
      </c>
      <c r="BY569" s="338"/>
      <c r="BZ569" s="338"/>
      <c r="CA569" s="338"/>
      <c r="CB569" s="338"/>
      <c r="CC569" s="338"/>
      <c r="CD569" s="338"/>
      <c r="CE569" s="338"/>
    </row>
    <row r="570" ht="15.75" customHeight="1">
      <c r="A570" s="338"/>
      <c r="B570" s="338"/>
      <c r="C570" s="338"/>
      <c r="D570" s="338"/>
      <c r="E570" s="338"/>
      <c r="F570" s="339"/>
      <c r="G570" s="563"/>
      <c r="H570" s="564"/>
      <c r="I570" s="918"/>
      <c r="J570" s="44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  <c r="AV570" s="338"/>
      <c r="AW570" s="338"/>
      <c r="AX570" s="338"/>
      <c r="AY570" s="338"/>
      <c r="AZ570" s="338"/>
      <c r="BA570" s="338"/>
      <c r="BB570" s="338"/>
      <c r="BC570" s="338"/>
      <c r="BD570" s="338"/>
      <c r="BE570" s="338"/>
      <c r="BF570" s="338"/>
      <c r="BG570" s="338"/>
      <c r="BH570" s="338"/>
      <c r="BI570" s="338"/>
      <c r="BJ570" s="338"/>
      <c r="BK570" s="338"/>
      <c r="BL570" s="338"/>
      <c r="BM570" s="338"/>
      <c r="BN570" s="338"/>
      <c r="BO570" s="338"/>
      <c r="BP570" s="338"/>
      <c r="BQ570" s="338"/>
      <c r="BR570" s="338"/>
      <c r="BS570" s="338"/>
      <c r="BT570" s="338"/>
      <c r="BU570" s="643">
        <f t="shared" si="7"/>
        <v>0</v>
      </c>
      <c r="BV570" s="644">
        <f t="shared" si="8"/>
        <v>0</v>
      </c>
      <c r="BW570" s="776">
        <f t="shared" si="9"/>
        <v>0</v>
      </c>
      <c r="BX570" s="644">
        <f t="shared" si="10"/>
        <v>0</v>
      </c>
      <c r="BY570" s="338"/>
      <c r="BZ570" s="338"/>
      <c r="CA570" s="338"/>
      <c r="CB570" s="338"/>
      <c r="CC570" s="338"/>
      <c r="CD570" s="338"/>
      <c r="CE570" s="338"/>
    </row>
    <row r="571" ht="15.75" customHeight="1">
      <c r="A571" s="338"/>
      <c r="B571" s="338"/>
      <c r="C571" s="338"/>
      <c r="D571" s="338"/>
      <c r="E571" s="338"/>
      <c r="F571" s="339"/>
      <c r="G571" s="563"/>
      <c r="H571" s="564"/>
      <c r="I571" s="918"/>
      <c r="J571" s="44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  <c r="AV571" s="338"/>
      <c r="AW571" s="338"/>
      <c r="AX571" s="338"/>
      <c r="AY571" s="338"/>
      <c r="AZ571" s="338"/>
      <c r="BA571" s="338"/>
      <c r="BB571" s="338"/>
      <c r="BC571" s="338"/>
      <c r="BD571" s="338"/>
      <c r="BE571" s="338"/>
      <c r="BF571" s="338"/>
      <c r="BG571" s="338"/>
      <c r="BH571" s="338"/>
      <c r="BI571" s="338"/>
      <c r="BJ571" s="338"/>
      <c r="BK571" s="338"/>
      <c r="BL571" s="338"/>
      <c r="BM571" s="338"/>
      <c r="BN571" s="338"/>
      <c r="BO571" s="338"/>
      <c r="BP571" s="338"/>
      <c r="BQ571" s="338"/>
      <c r="BR571" s="338"/>
      <c r="BS571" s="338"/>
      <c r="BT571" s="338"/>
      <c r="BU571" s="643">
        <f t="shared" si="7"/>
        <v>0</v>
      </c>
      <c r="BV571" s="644">
        <f t="shared" si="8"/>
        <v>0</v>
      </c>
      <c r="BW571" s="776">
        <f t="shared" si="9"/>
        <v>0</v>
      </c>
      <c r="BX571" s="644">
        <f t="shared" si="10"/>
        <v>0</v>
      </c>
      <c r="BY571" s="338"/>
      <c r="BZ571" s="338"/>
      <c r="CA571" s="338"/>
      <c r="CB571" s="338"/>
      <c r="CC571" s="338"/>
      <c r="CD571" s="338"/>
      <c r="CE571" s="338"/>
    </row>
    <row r="572" ht="15.75" customHeight="1">
      <c r="A572" s="338"/>
      <c r="B572" s="338"/>
      <c r="C572" s="338"/>
      <c r="D572" s="338"/>
      <c r="E572" s="338"/>
      <c r="F572" s="339"/>
      <c r="G572" s="563"/>
      <c r="H572" s="564"/>
      <c r="I572" s="918"/>
      <c r="J572" s="44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  <c r="AV572" s="338"/>
      <c r="AW572" s="338"/>
      <c r="AX572" s="338"/>
      <c r="AY572" s="338"/>
      <c r="AZ572" s="338"/>
      <c r="BA572" s="338"/>
      <c r="BB572" s="338"/>
      <c r="BC572" s="338"/>
      <c r="BD572" s="338"/>
      <c r="BE572" s="338"/>
      <c r="BF572" s="338"/>
      <c r="BG572" s="338"/>
      <c r="BH572" s="338"/>
      <c r="BI572" s="338"/>
      <c r="BJ572" s="338"/>
      <c r="BK572" s="338"/>
      <c r="BL572" s="338"/>
      <c r="BM572" s="338"/>
      <c r="BN572" s="338"/>
      <c r="BO572" s="338"/>
      <c r="BP572" s="338"/>
      <c r="BQ572" s="338"/>
      <c r="BR572" s="338"/>
      <c r="BS572" s="338"/>
      <c r="BT572" s="338"/>
      <c r="BU572" s="643">
        <f t="shared" si="7"/>
        <v>0</v>
      </c>
      <c r="BV572" s="644">
        <f t="shared" si="8"/>
        <v>0</v>
      </c>
      <c r="BW572" s="776">
        <f t="shared" si="9"/>
        <v>0</v>
      </c>
      <c r="BX572" s="644">
        <f t="shared" si="10"/>
        <v>0</v>
      </c>
      <c r="BY572" s="338"/>
      <c r="BZ572" s="338"/>
      <c r="CA572" s="338"/>
      <c r="CB572" s="338"/>
      <c r="CC572" s="338"/>
      <c r="CD572" s="338"/>
      <c r="CE572" s="338"/>
    </row>
    <row r="573" ht="15.75" customHeight="1">
      <c r="A573" s="338"/>
      <c r="B573" s="338"/>
      <c r="C573" s="338"/>
      <c r="D573" s="338"/>
      <c r="E573" s="338"/>
      <c r="F573" s="339"/>
      <c r="G573" s="563"/>
      <c r="H573" s="564"/>
      <c r="I573" s="918"/>
      <c r="J573" s="44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  <c r="AV573" s="338"/>
      <c r="AW573" s="338"/>
      <c r="AX573" s="338"/>
      <c r="AY573" s="338"/>
      <c r="AZ573" s="338"/>
      <c r="BA573" s="338"/>
      <c r="BB573" s="338"/>
      <c r="BC573" s="338"/>
      <c r="BD573" s="338"/>
      <c r="BE573" s="338"/>
      <c r="BF573" s="338"/>
      <c r="BG573" s="338"/>
      <c r="BH573" s="338"/>
      <c r="BI573" s="338"/>
      <c r="BJ573" s="338"/>
      <c r="BK573" s="338"/>
      <c r="BL573" s="338"/>
      <c r="BM573" s="338"/>
      <c r="BN573" s="338"/>
      <c r="BO573" s="338"/>
      <c r="BP573" s="338"/>
      <c r="BQ573" s="338"/>
      <c r="BR573" s="338"/>
      <c r="BS573" s="338"/>
      <c r="BT573" s="338"/>
      <c r="BU573" s="643">
        <f t="shared" si="7"/>
        <v>0</v>
      </c>
      <c r="BV573" s="644">
        <f t="shared" si="8"/>
        <v>0</v>
      </c>
      <c r="BW573" s="776">
        <f t="shared" si="9"/>
        <v>0</v>
      </c>
      <c r="BX573" s="644">
        <f t="shared" si="10"/>
        <v>0</v>
      </c>
      <c r="BY573" s="338"/>
      <c r="BZ573" s="338"/>
      <c r="CA573" s="338"/>
      <c r="CB573" s="338"/>
      <c r="CC573" s="338"/>
      <c r="CD573" s="338"/>
      <c r="CE573" s="338"/>
    </row>
    <row r="574" ht="15.75" customHeight="1">
      <c r="A574" s="338"/>
      <c r="B574" s="338"/>
      <c r="C574" s="338"/>
      <c r="D574" s="338"/>
      <c r="E574" s="338"/>
      <c r="F574" s="339"/>
      <c r="G574" s="563"/>
      <c r="H574" s="564"/>
      <c r="I574" s="918"/>
      <c r="J574" s="44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  <c r="AV574" s="338"/>
      <c r="AW574" s="338"/>
      <c r="AX574" s="338"/>
      <c r="AY574" s="338"/>
      <c r="AZ574" s="338"/>
      <c r="BA574" s="338"/>
      <c r="BB574" s="338"/>
      <c r="BC574" s="338"/>
      <c r="BD574" s="338"/>
      <c r="BE574" s="338"/>
      <c r="BF574" s="338"/>
      <c r="BG574" s="338"/>
      <c r="BH574" s="338"/>
      <c r="BI574" s="338"/>
      <c r="BJ574" s="338"/>
      <c r="BK574" s="338"/>
      <c r="BL574" s="338"/>
      <c r="BM574" s="338"/>
      <c r="BN574" s="338"/>
      <c r="BO574" s="338"/>
      <c r="BP574" s="338"/>
      <c r="BQ574" s="338"/>
      <c r="BR574" s="338"/>
      <c r="BS574" s="338"/>
      <c r="BT574" s="338"/>
      <c r="BU574" s="643">
        <f t="shared" si="7"/>
        <v>0</v>
      </c>
      <c r="BV574" s="644">
        <f t="shared" si="8"/>
        <v>0</v>
      </c>
      <c r="BW574" s="776">
        <f t="shared" si="9"/>
        <v>0</v>
      </c>
      <c r="BX574" s="644">
        <f t="shared" si="10"/>
        <v>0</v>
      </c>
      <c r="BY574" s="338"/>
      <c r="BZ574" s="338"/>
      <c r="CA574" s="338"/>
      <c r="CB574" s="338"/>
      <c r="CC574" s="338"/>
      <c r="CD574" s="338"/>
      <c r="CE574" s="338"/>
    </row>
    <row r="575" ht="15.75" customHeight="1">
      <c r="A575" s="338"/>
      <c r="B575" s="338"/>
      <c r="C575" s="338"/>
      <c r="D575" s="338"/>
      <c r="E575" s="338"/>
      <c r="F575" s="339"/>
      <c r="G575" s="563"/>
      <c r="H575" s="564"/>
      <c r="I575" s="918"/>
      <c r="J575" s="44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  <c r="AV575" s="338"/>
      <c r="AW575" s="338"/>
      <c r="AX575" s="338"/>
      <c r="AY575" s="338"/>
      <c r="AZ575" s="338"/>
      <c r="BA575" s="338"/>
      <c r="BB575" s="338"/>
      <c r="BC575" s="338"/>
      <c r="BD575" s="338"/>
      <c r="BE575" s="338"/>
      <c r="BF575" s="338"/>
      <c r="BG575" s="338"/>
      <c r="BH575" s="338"/>
      <c r="BI575" s="338"/>
      <c r="BJ575" s="338"/>
      <c r="BK575" s="338"/>
      <c r="BL575" s="338"/>
      <c r="BM575" s="338"/>
      <c r="BN575" s="338"/>
      <c r="BO575" s="338"/>
      <c r="BP575" s="338"/>
      <c r="BQ575" s="338"/>
      <c r="BR575" s="338"/>
      <c r="BS575" s="338"/>
      <c r="BT575" s="338"/>
      <c r="BU575" s="643">
        <f t="shared" si="7"/>
        <v>0</v>
      </c>
      <c r="BV575" s="644">
        <f t="shared" si="8"/>
        <v>0</v>
      </c>
      <c r="BW575" s="776">
        <f t="shared" si="9"/>
        <v>0</v>
      </c>
      <c r="BX575" s="644">
        <f t="shared" si="10"/>
        <v>0</v>
      </c>
      <c r="BY575" s="338"/>
      <c r="BZ575" s="338"/>
      <c r="CA575" s="338"/>
      <c r="CB575" s="338"/>
      <c r="CC575" s="338"/>
      <c r="CD575" s="338"/>
      <c r="CE575" s="338"/>
    </row>
    <row r="576" ht="15.75" customHeight="1">
      <c r="A576" s="338"/>
      <c r="B576" s="338"/>
      <c r="C576" s="338"/>
      <c r="D576" s="338"/>
      <c r="E576" s="338"/>
      <c r="F576" s="339"/>
      <c r="G576" s="563"/>
      <c r="H576" s="564"/>
      <c r="I576" s="918"/>
      <c r="J576" s="44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  <c r="AV576" s="338"/>
      <c r="AW576" s="338"/>
      <c r="AX576" s="338"/>
      <c r="AY576" s="338"/>
      <c r="AZ576" s="338"/>
      <c r="BA576" s="338"/>
      <c r="BB576" s="338"/>
      <c r="BC576" s="338"/>
      <c r="BD576" s="338"/>
      <c r="BE576" s="338"/>
      <c r="BF576" s="338"/>
      <c r="BG576" s="338"/>
      <c r="BH576" s="338"/>
      <c r="BI576" s="338"/>
      <c r="BJ576" s="338"/>
      <c r="BK576" s="338"/>
      <c r="BL576" s="338"/>
      <c r="BM576" s="338"/>
      <c r="BN576" s="338"/>
      <c r="BO576" s="338"/>
      <c r="BP576" s="338"/>
      <c r="BQ576" s="338"/>
      <c r="BR576" s="338"/>
      <c r="BS576" s="338"/>
      <c r="BT576" s="338"/>
      <c r="BU576" s="643">
        <f t="shared" si="7"/>
        <v>0</v>
      </c>
      <c r="BV576" s="644">
        <f t="shared" si="8"/>
        <v>0</v>
      </c>
      <c r="BW576" s="776">
        <f t="shared" si="9"/>
        <v>0</v>
      </c>
      <c r="BX576" s="644">
        <f t="shared" si="10"/>
        <v>0</v>
      </c>
      <c r="BY576" s="338"/>
      <c r="BZ576" s="338"/>
      <c r="CA576" s="338"/>
      <c r="CB576" s="338"/>
      <c r="CC576" s="338"/>
      <c r="CD576" s="338"/>
      <c r="CE576" s="338"/>
    </row>
    <row r="577" ht="15.75" customHeight="1">
      <c r="A577" s="338"/>
      <c r="B577" s="338"/>
      <c r="C577" s="338"/>
      <c r="D577" s="338"/>
      <c r="E577" s="338"/>
      <c r="F577" s="339"/>
      <c r="G577" s="563"/>
      <c r="H577" s="564"/>
      <c r="I577" s="918"/>
      <c r="J577" s="44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  <c r="AV577" s="338"/>
      <c r="AW577" s="338"/>
      <c r="AX577" s="338"/>
      <c r="AY577" s="338"/>
      <c r="AZ577" s="338"/>
      <c r="BA577" s="338"/>
      <c r="BB577" s="338"/>
      <c r="BC577" s="338"/>
      <c r="BD577" s="338"/>
      <c r="BE577" s="338"/>
      <c r="BF577" s="338"/>
      <c r="BG577" s="338"/>
      <c r="BH577" s="338"/>
      <c r="BI577" s="338"/>
      <c r="BJ577" s="338"/>
      <c r="BK577" s="338"/>
      <c r="BL577" s="338"/>
      <c r="BM577" s="338"/>
      <c r="BN577" s="338"/>
      <c r="BO577" s="338"/>
      <c r="BP577" s="338"/>
      <c r="BQ577" s="338"/>
      <c r="BR577" s="338"/>
      <c r="BS577" s="338"/>
      <c r="BT577" s="338"/>
      <c r="BU577" s="643">
        <f t="shared" si="7"/>
        <v>0</v>
      </c>
      <c r="BV577" s="644">
        <f t="shared" si="8"/>
        <v>0</v>
      </c>
      <c r="BW577" s="776">
        <f t="shared" si="9"/>
        <v>0</v>
      </c>
      <c r="BX577" s="644">
        <f t="shared" si="10"/>
        <v>0</v>
      </c>
      <c r="BY577" s="338"/>
      <c r="BZ577" s="338"/>
      <c r="CA577" s="338"/>
      <c r="CB577" s="338"/>
      <c r="CC577" s="338"/>
      <c r="CD577" s="338"/>
      <c r="CE577" s="338"/>
    </row>
    <row r="578" ht="15.75" customHeight="1">
      <c r="A578" s="338"/>
      <c r="B578" s="338"/>
      <c r="C578" s="338"/>
      <c r="D578" s="338"/>
      <c r="E578" s="338"/>
      <c r="F578" s="339"/>
      <c r="G578" s="563"/>
      <c r="H578" s="564"/>
      <c r="I578" s="918"/>
      <c r="J578" s="44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  <c r="AV578" s="338"/>
      <c r="AW578" s="338"/>
      <c r="AX578" s="338"/>
      <c r="AY578" s="338"/>
      <c r="AZ578" s="338"/>
      <c r="BA578" s="338"/>
      <c r="BB578" s="338"/>
      <c r="BC578" s="338"/>
      <c r="BD578" s="338"/>
      <c r="BE578" s="338"/>
      <c r="BF578" s="338"/>
      <c r="BG578" s="338"/>
      <c r="BH578" s="338"/>
      <c r="BI578" s="338"/>
      <c r="BJ578" s="338"/>
      <c r="BK578" s="338"/>
      <c r="BL578" s="338"/>
      <c r="BM578" s="338"/>
      <c r="BN578" s="338"/>
      <c r="BO578" s="338"/>
      <c r="BP578" s="338"/>
      <c r="BQ578" s="338"/>
      <c r="BR578" s="338"/>
      <c r="BS578" s="338"/>
      <c r="BT578" s="338"/>
      <c r="BU578" s="643">
        <f t="shared" si="7"/>
        <v>0</v>
      </c>
      <c r="BV578" s="644">
        <f t="shared" si="8"/>
        <v>0</v>
      </c>
      <c r="BW578" s="776">
        <f t="shared" si="9"/>
        <v>0</v>
      </c>
      <c r="BX578" s="644">
        <f t="shared" si="10"/>
        <v>0</v>
      </c>
      <c r="BY578" s="338"/>
      <c r="BZ578" s="338"/>
      <c r="CA578" s="338"/>
      <c r="CB578" s="338"/>
      <c r="CC578" s="338"/>
      <c r="CD578" s="338"/>
      <c r="CE578" s="338"/>
    </row>
    <row r="579" ht="15.75" customHeight="1">
      <c r="A579" s="338"/>
      <c r="B579" s="338"/>
      <c r="C579" s="338"/>
      <c r="D579" s="338"/>
      <c r="E579" s="338"/>
      <c r="F579" s="339"/>
      <c r="G579" s="563"/>
      <c r="H579" s="564"/>
      <c r="I579" s="918"/>
      <c r="J579" s="44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  <c r="AV579" s="338"/>
      <c r="AW579" s="338"/>
      <c r="AX579" s="338"/>
      <c r="AY579" s="338"/>
      <c r="AZ579" s="338"/>
      <c r="BA579" s="338"/>
      <c r="BB579" s="338"/>
      <c r="BC579" s="338"/>
      <c r="BD579" s="338"/>
      <c r="BE579" s="338"/>
      <c r="BF579" s="338"/>
      <c r="BG579" s="338"/>
      <c r="BH579" s="338"/>
      <c r="BI579" s="338"/>
      <c r="BJ579" s="338"/>
      <c r="BK579" s="338"/>
      <c r="BL579" s="338"/>
      <c r="BM579" s="338"/>
      <c r="BN579" s="338"/>
      <c r="BO579" s="338"/>
      <c r="BP579" s="338"/>
      <c r="BQ579" s="338"/>
      <c r="BR579" s="338"/>
      <c r="BS579" s="338"/>
      <c r="BT579" s="338"/>
      <c r="BU579" s="643">
        <f t="shared" si="7"/>
        <v>0</v>
      </c>
      <c r="BV579" s="644">
        <f t="shared" si="8"/>
        <v>0</v>
      </c>
      <c r="BW579" s="776">
        <f t="shared" si="9"/>
        <v>0</v>
      </c>
      <c r="BX579" s="644">
        <f t="shared" si="10"/>
        <v>0</v>
      </c>
      <c r="BY579" s="338"/>
      <c r="BZ579" s="338"/>
      <c r="CA579" s="338"/>
      <c r="CB579" s="338"/>
      <c r="CC579" s="338"/>
      <c r="CD579" s="338"/>
      <c r="CE579" s="338"/>
    </row>
    <row r="580" ht="15.75" customHeight="1">
      <c r="A580" s="338"/>
      <c r="B580" s="338"/>
      <c r="C580" s="338"/>
      <c r="D580" s="338"/>
      <c r="E580" s="338"/>
      <c r="F580" s="339"/>
      <c r="G580" s="563"/>
      <c r="H580" s="564"/>
      <c r="I580" s="918"/>
      <c r="J580" s="44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  <c r="AV580" s="338"/>
      <c r="AW580" s="338"/>
      <c r="AX580" s="338"/>
      <c r="AY580" s="338"/>
      <c r="AZ580" s="338"/>
      <c r="BA580" s="338"/>
      <c r="BB580" s="338"/>
      <c r="BC580" s="338"/>
      <c r="BD580" s="338"/>
      <c r="BE580" s="338"/>
      <c r="BF580" s="338"/>
      <c r="BG580" s="338"/>
      <c r="BH580" s="338"/>
      <c r="BI580" s="338"/>
      <c r="BJ580" s="338"/>
      <c r="BK580" s="338"/>
      <c r="BL580" s="338"/>
      <c r="BM580" s="338"/>
      <c r="BN580" s="338"/>
      <c r="BO580" s="338"/>
      <c r="BP580" s="338"/>
      <c r="BQ580" s="338"/>
      <c r="BR580" s="338"/>
      <c r="BS580" s="338"/>
      <c r="BT580" s="338"/>
      <c r="BU580" s="643">
        <f t="shared" si="7"/>
        <v>0</v>
      </c>
      <c r="BV580" s="644">
        <f t="shared" si="8"/>
        <v>0</v>
      </c>
      <c r="BW580" s="776">
        <f t="shared" si="9"/>
        <v>0</v>
      </c>
      <c r="BX580" s="644">
        <f t="shared" si="10"/>
        <v>0</v>
      </c>
      <c r="BY580" s="338"/>
      <c r="BZ580" s="338"/>
      <c r="CA580" s="338"/>
      <c r="CB580" s="338"/>
      <c r="CC580" s="338"/>
      <c r="CD580" s="338"/>
      <c r="CE580" s="338"/>
    </row>
    <row r="581" ht="15.75" customHeight="1">
      <c r="A581" s="338"/>
      <c r="B581" s="338"/>
      <c r="C581" s="338"/>
      <c r="D581" s="338"/>
      <c r="E581" s="338"/>
      <c r="F581" s="339"/>
      <c r="G581" s="563"/>
      <c r="H581" s="564"/>
      <c r="I581" s="918"/>
      <c r="J581" s="44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  <c r="AV581" s="338"/>
      <c r="AW581" s="338"/>
      <c r="AX581" s="338"/>
      <c r="AY581" s="338"/>
      <c r="AZ581" s="338"/>
      <c r="BA581" s="338"/>
      <c r="BB581" s="338"/>
      <c r="BC581" s="338"/>
      <c r="BD581" s="338"/>
      <c r="BE581" s="338"/>
      <c r="BF581" s="338"/>
      <c r="BG581" s="338"/>
      <c r="BH581" s="338"/>
      <c r="BI581" s="338"/>
      <c r="BJ581" s="338"/>
      <c r="BK581" s="338"/>
      <c r="BL581" s="338"/>
      <c r="BM581" s="338"/>
      <c r="BN581" s="338"/>
      <c r="BO581" s="338"/>
      <c r="BP581" s="338"/>
      <c r="BQ581" s="338"/>
      <c r="BR581" s="338"/>
      <c r="BS581" s="338"/>
      <c r="BT581" s="338"/>
      <c r="BU581" s="643">
        <f t="shared" si="7"/>
        <v>0</v>
      </c>
      <c r="BV581" s="644">
        <f t="shared" si="8"/>
        <v>0</v>
      </c>
      <c r="BW581" s="776">
        <f t="shared" si="9"/>
        <v>0</v>
      </c>
      <c r="BX581" s="644">
        <f t="shared" si="10"/>
        <v>0</v>
      </c>
      <c r="BY581" s="338"/>
      <c r="BZ581" s="338"/>
      <c r="CA581" s="338"/>
      <c r="CB581" s="338"/>
      <c r="CC581" s="338"/>
      <c r="CD581" s="338"/>
      <c r="CE581" s="338"/>
    </row>
    <row r="582" ht="15.75" customHeight="1">
      <c r="A582" s="338"/>
      <c r="B582" s="338"/>
      <c r="C582" s="338"/>
      <c r="D582" s="338"/>
      <c r="E582" s="338"/>
      <c r="F582" s="339"/>
      <c r="G582" s="563"/>
      <c r="H582" s="564"/>
      <c r="I582" s="918"/>
      <c r="J582" s="44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  <c r="AV582" s="338"/>
      <c r="AW582" s="338"/>
      <c r="AX582" s="338"/>
      <c r="AY582" s="338"/>
      <c r="AZ582" s="338"/>
      <c r="BA582" s="338"/>
      <c r="BB582" s="338"/>
      <c r="BC582" s="338"/>
      <c r="BD582" s="338"/>
      <c r="BE582" s="338"/>
      <c r="BF582" s="338"/>
      <c r="BG582" s="338"/>
      <c r="BH582" s="338"/>
      <c r="BI582" s="338"/>
      <c r="BJ582" s="338"/>
      <c r="BK582" s="338"/>
      <c r="BL582" s="338"/>
      <c r="BM582" s="338"/>
      <c r="BN582" s="338"/>
      <c r="BO582" s="338"/>
      <c r="BP582" s="338"/>
      <c r="BQ582" s="338"/>
      <c r="BR582" s="338"/>
      <c r="BS582" s="338"/>
      <c r="BT582" s="338"/>
      <c r="BU582" s="643">
        <f t="shared" si="7"/>
        <v>0</v>
      </c>
      <c r="BV582" s="644">
        <f t="shared" si="8"/>
        <v>0</v>
      </c>
      <c r="BW582" s="776">
        <f t="shared" si="9"/>
        <v>0</v>
      </c>
      <c r="BX582" s="644">
        <f t="shared" si="10"/>
        <v>0</v>
      </c>
      <c r="BY582" s="338"/>
      <c r="BZ582" s="338"/>
      <c r="CA582" s="338"/>
      <c r="CB582" s="338"/>
      <c r="CC582" s="338"/>
      <c r="CD582" s="338"/>
      <c r="CE582" s="338"/>
    </row>
    <row r="583" ht="15.75" customHeight="1">
      <c r="A583" s="338"/>
      <c r="B583" s="338"/>
      <c r="C583" s="338"/>
      <c r="D583" s="338"/>
      <c r="E583" s="338"/>
      <c r="F583" s="339"/>
      <c r="G583" s="563"/>
      <c r="H583" s="564"/>
      <c r="I583" s="918"/>
      <c r="J583" s="44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  <c r="AV583" s="338"/>
      <c r="AW583" s="338"/>
      <c r="AX583" s="338"/>
      <c r="AY583" s="338"/>
      <c r="AZ583" s="338"/>
      <c r="BA583" s="338"/>
      <c r="BB583" s="338"/>
      <c r="BC583" s="338"/>
      <c r="BD583" s="338"/>
      <c r="BE583" s="338"/>
      <c r="BF583" s="338"/>
      <c r="BG583" s="338"/>
      <c r="BH583" s="338"/>
      <c r="BI583" s="338"/>
      <c r="BJ583" s="338"/>
      <c r="BK583" s="338"/>
      <c r="BL583" s="338"/>
      <c r="BM583" s="338"/>
      <c r="BN583" s="338"/>
      <c r="BO583" s="338"/>
      <c r="BP583" s="338"/>
      <c r="BQ583" s="338"/>
      <c r="BR583" s="338"/>
      <c r="BS583" s="338"/>
      <c r="BT583" s="338"/>
      <c r="BU583" s="643">
        <f t="shared" si="7"/>
        <v>0</v>
      </c>
      <c r="BV583" s="644">
        <f t="shared" si="8"/>
        <v>0</v>
      </c>
      <c r="BW583" s="776">
        <f t="shared" si="9"/>
        <v>0</v>
      </c>
      <c r="BX583" s="644">
        <f t="shared" si="10"/>
        <v>0</v>
      </c>
      <c r="BY583" s="338"/>
      <c r="BZ583" s="338"/>
      <c r="CA583" s="338"/>
      <c r="CB583" s="338"/>
      <c r="CC583" s="338"/>
      <c r="CD583" s="338"/>
      <c r="CE583" s="338"/>
    </row>
    <row r="584" ht="15.75" customHeight="1">
      <c r="A584" s="338"/>
      <c r="B584" s="338"/>
      <c r="C584" s="338"/>
      <c r="D584" s="338"/>
      <c r="E584" s="338"/>
      <c r="F584" s="339"/>
      <c r="G584" s="563"/>
      <c r="H584" s="564"/>
      <c r="I584" s="918"/>
      <c r="J584" s="44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  <c r="AV584" s="338"/>
      <c r="AW584" s="338"/>
      <c r="AX584" s="338"/>
      <c r="AY584" s="338"/>
      <c r="AZ584" s="338"/>
      <c r="BA584" s="338"/>
      <c r="BB584" s="338"/>
      <c r="BC584" s="338"/>
      <c r="BD584" s="338"/>
      <c r="BE584" s="338"/>
      <c r="BF584" s="338"/>
      <c r="BG584" s="338"/>
      <c r="BH584" s="338"/>
      <c r="BI584" s="338"/>
      <c r="BJ584" s="338"/>
      <c r="BK584" s="338"/>
      <c r="BL584" s="338"/>
      <c r="BM584" s="338"/>
      <c r="BN584" s="338"/>
      <c r="BO584" s="338"/>
      <c r="BP584" s="338"/>
      <c r="BQ584" s="338"/>
      <c r="BR584" s="338"/>
      <c r="BS584" s="338"/>
      <c r="BT584" s="338"/>
      <c r="BU584" s="643">
        <f t="shared" si="7"/>
        <v>0</v>
      </c>
      <c r="BV584" s="644">
        <f t="shared" si="8"/>
        <v>0</v>
      </c>
      <c r="BW584" s="776">
        <f t="shared" si="9"/>
        <v>0</v>
      </c>
      <c r="BX584" s="644">
        <f t="shared" si="10"/>
        <v>0</v>
      </c>
      <c r="BY584" s="338"/>
      <c r="BZ584" s="338"/>
      <c r="CA584" s="338"/>
      <c r="CB584" s="338"/>
      <c r="CC584" s="338"/>
      <c r="CD584" s="338"/>
      <c r="CE584" s="338"/>
    </row>
    <row r="585" ht="15.75" customHeight="1">
      <c r="A585" s="338"/>
      <c r="B585" s="338"/>
      <c r="C585" s="338"/>
      <c r="D585" s="338"/>
      <c r="E585" s="338"/>
      <c r="F585" s="339"/>
      <c r="G585" s="563"/>
      <c r="H585" s="564"/>
      <c r="I585" s="918"/>
      <c r="J585" s="44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  <c r="AV585" s="338"/>
      <c r="AW585" s="338"/>
      <c r="AX585" s="338"/>
      <c r="AY585" s="338"/>
      <c r="AZ585" s="338"/>
      <c r="BA585" s="338"/>
      <c r="BB585" s="338"/>
      <c r="BC585" s="338"/>
      <c r="BD585" s="338"/>
      <c r="BE585" s="338"/>
      <c r="BF585" s="338"/>
      <c r="BG585" s="338"/>
      <c r="BH585" s="338"/>
      <c r="BI585" s="338"/>
      <c r="BJ585" s="338"/>
      <c r="BK585" s="338"/>
      <c r="BL585" s="338"/>
      <c r="BM585" s="338"/>
      <c r="BN585" s="338"/>
      <c r="BO585" s="338"/>
      <c r="BP585" s="338"/>
      <c r="BQ585" s="338"/>
      <c r="BR585" s="338"/>
      <c r="BS585" s="338"/>
      <c r="BT585" s="338"/>
      <c r="BU585" s="643">
        <f t="shared" si="7"/>
        <v>0</v>
      </c>
      <c r="BV585" s="644">
        <f t="shared" si="8"/>
        <v>0</v>
      </c>
      <c r="BW585" s="776">
        <f t="shared" si="9"/>
        <v>0</v>
      </c>
      <c r="BX585" s="644">
        <f t="shared" si="10"/>
        <v>0</v>
      </c>
      <c r="BY585" s="338"/>
      <c r="BZ585" s="338"/>
      <c r="CA585" s="338"/>
      <c r="CB585" s="338"/>
      <c r="CC585" s="338"/>
      <c r="CD585" s="338"/>
      <c r="CE585" s="338"/>
    </row>
    <row r="586" ht="15.75" customHeight="1">
      <c r="A586" s="338"/>
      <c r="B586" s="338"/>
      <c r="C586" s="338"/>
      <c r="D586" s="338"/>
      <c r="E586" s="338"/>
      <c r="F586" s="339"/>
      <c r="G586" s="563"/>
      <c r="H586" s="564"/>
      <c r="I586" s="918"/>
      <c r="J586" s="44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  <c r="AV586" s="338"/>
      <c r="AW586" s="338"/>
      <c r="AX586" s="338"/>
      <c r="AY586" s="338"/>
      <c r="AZ586" s="338"/>
      <c r="BA586" s="338"/>
      <c r="BB586" s="338"/>
      <c r="BC586" s="338"/>
      <c r="BD586" s="338"/>
      <c r="BE586" s="338"/>
      <c r="BF586" s="338"/>
      <c r="BG586" s="338"/>
      <c r="BH586" s="338"/>
      <c r="BI586" s="338"/>
      <c r="BJ586" s="338"/>
      <c r="BK586" s="338"/>
      <c r="BL586" s="338"/>
      <c r="BM586" s="338"/>
      <c r="BN586" s="338"/>
      <c r="BO586" s="338"/>
      <c r="BP586" s="338"/>
      <c r="BQ586" s="338"/>
      <c r="BR586" s="338"/>
      <c r="BS586" s="338"/>
      <c r="BT586" s="338"/>
      <c r="BU586" s="643">
        <f t="shared" si="7"/>
        <v>0</v>
      </c>
      <c r="BV586" s="644">
        <f t="shared" si="8"/>
        <v>0</v>
      </c>
      <c r="BW586" s="776">
        <f t="shared" si="9"/>
        <v>0</v>
      </c>
      <c r="BX586" s="644">
        <f t="shared" si="10"/>
        <v>0</v>
      </c>
      <c r="BY586" s="338"/>
      <c r="BZ586" s="338"/>
      <c r="CA586" s="338"/>
      <c r="CB586" s="338"/>
      <c r="CC586" s="338"/>
      <c r="CD586" s="338"/>
      <c r="CE586" s="338"/>
    </row>
    <row r="587" ht="15.75" customHeight="1">
      <c r="A587" s="338"/>
      <c r="B587" s="338"/>
      <c r="C587" s="338"/>
      <c r="D587" s="338"/>
      <c r="E587" s="338"/>
      <c r="F587" s="339"/>
      <c r="G587" s="563"/>
      <c r="H587" s="564"/>
      <c r="I587" s="918"/>
      <c r="J587" s="44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  <c r="AV587" s="338"/>
      <c r="AW587" s="338"/>
      <c r="AX587" s="338"/>
      <c r="AY587" s="338"/>
      <c r="AZ587" s="338"/>
      <c r="BA587" s="338"/>
      <c r="BB587" s="338"/>
      <c r="BC587" s="338"/>
      <c r="BD587" s="338"/>
      <c r="BE587" s="338"/>
      <c r="BF587" s="338"/>
      <c r="BG587" s="338"/>
      <c r="BH587" s="338"/>
      <c r="BI587" s="338"/>
      <c r="BJ587" s="338"/>
      <c r="BK587" s="338"/>
      <c r="BL587" s="338"/>
      <c r="BM587" s="338"/>
      <c r="BN587" s="338"/>
      <c r="BO587" s="338"/>
      <c r="BP587" s="338"/>
      <c r="BQ587" s="338"/>
      <c r="BR587" s="338"/>
      <c r="BS587" s="338"/>
      <c r="BT587" s="338"/>
      <c r="BU587" s="643">
        <f t="shared" si="7"/>
        <v>0</v>
      </c>
      <c r="BV587" s="644">
        <f t="shared" si="8"/>
        <v>0</v>
      </c>
      <c r="BW587" s="776">
        <f t="shared" si="9"/>
        <v>0</v>
      </c>
      <c r="BX587" s="644">
        <f t="shared" si="10"/>
        <v>0</v>
      </c>
      <c r="BY587" s="338"/>
      <c r="BZ587" s="338"/>
      <c r="CA587" s="338"/>
      <c r="CB587" s="338"/>
      <c r="CC587" s="338"/>
      <c r="CD587" s="338"/>
      <c r="CE587" s="338"/>
    </row>
    <row r="588" ht="15.75" customHeight="1">
      <c r="A588" s="338"/>
      <c r="B588" s="338"/>
      <c r="C588" s="338"/>
      <c r="D588" s="338"/>
      <c r="E588" s="338"/>
      <c r="F588" s="339"/>
      <c r="G588" s="563"/>
      <c r="H588" s="564"/>
      <c r="I588" s="918"/>
      <c r="J588" s="44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  <c r="AV588" s="338"/>
      <c r="AW588" s="338"/>
      <c r="AX588" s="338"/>
      <c r="AY588" s="338"/>
      <c r="AZ588" s="338"/>
      <c r="BA588" s="338"/>
      <c r="BB588" s="338"/>
      <c r="BC588" s="338"/>
      <c r="BD588" s="338"/>
      <c r="BE588" s="338"/>
      <c r="BF588" s="338"/>
      <c r="BG588" s="338"/>
      <c r="BH588" s="338"/>
      <c r="BI588" s="338"/>
      <c r="BJ588" s="338"/>
      <c r="BK588" s="338"/>
      <c r="BL588" s="338"/>
      <c r="BM588" s="338"/>
      <c r="BN588" s="338"/>
      <c r="BO588" s="338"/>
      <c r="BP588" s="338"/>
      <c r="BQ588" s="338"/>
      <c r="BR588" s="338"/>
      <c r="BS588" s="338"/>
      <c r="BT588" s="338"/>
      <c r="BU588" s="643">
        <f t="shared" si="7"/>
        <v>0</v>
      </c>
      <c r="BV588" s="644">
        <f t="shared" si="8"/>
        <v>0</v>
      </c>
      <c r="BW588" s="776">
        <f t="shared" si="9"/>
        <v>0</v>
      </c>
      <c r="BX588" s="644">
        <f t="shared" si="10"/>
        <v>0</v>
      </c>
      <c r="BY588" s="338"/>
      <c r="BZ588" s="338"/>
      <c r="CA588" s="338"/>
      <c r="CB588" s="338"/>
      <c r="CC588" s="338"/>
      <c r="CD588" s="338"/>
      <c r="CE588" s="338"/>
    </row>
    <row r="589" ht="15.75" customHeight="1">
      <c r="A589" s="338"/>
      <c r="B589" s="338"/>
      <c r="C589" s="338"/>
      <c r="D589" s="338"/>
      <c r="E589" s="338"/>
      <c r="F589" s="339"/>
      <c r="G589" s="563"/>
      <c r="H589" s="564"/>
      <c r="I589" s="918"/>
      <c r="J589" s="44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  <c r="AV589" s="338"/>
      <c r="AW589" s="338"/>
      <c r="AX589" s="338"/>
      <c r="AY589" s="338"/>
      <c r="AZ589" s="338"/>
      <c r="BA589" s="338"/>
      <c r="BB589" s="338"/>
      <c r="BC589" s="338"/>
      <c r="BD589" s="338"/>
      <c r="BE589" s="338"/>
      <c r="BF589" s="338"/>
      <c r="BG589" s="338"/>
      <c r="BH589" s="338"/>
      <c r="BI589" s="338"/>
      <c r="BJ589" s="338"/>
      <c r="BK589" s="338"/>
      <c r="BL589" s="338"/>
      <c r="BM589" s="338"/>
      <c r="BN589" s="338"/>
      <c r="BO589" s="338"/>
      <c r="BP589" s="338"/>
      <c r="BQ589" s="338"/>
      <c r="BR589" s="338"/>
      <c r="BS589" s="338"/>
      <c r="BT589" s="338"/>
      <c r="BU589" s="643">
        <f t="shared" si="7"/>
        <v>0</v>
      </c>
      <c r="BV589" s="644">
        <f t="shared" si="8"/>
        <v>0</v>
      </c>
      <c r="BW589" s="776">
        <f t="shared" si="9"/>
        <v>0</v>
      </c>
      <c r="BX589" s="644">
        <f t="shared" si="10"/>
        <v>0</v>
      </c>
      <c r="BY589" s="338"/>
      <c r="BZ589" s="338"/>
      <c r="CA589" s="338"/>
      <c r="CB589" s="338"/>
      <c r="CC589" s="338"/>
      <c r="CD589" s="338"/>
      <c r="CE589" s="338"/>
    </row>
    <row r="590" ht="15.75" customHeight="1">
      <c r="A590" s="338"/>
      <c r="B590" s="338"/>
      <c r="C590" s="338"/>
      <c r="D590" s="338"/>
      <c r="E590" s="338"/>
      <c r="F590" s="339"/>
      <c r="G590" s="563"/>
      <c r="H590" s="564"/>
      <c r="I590" s="918"/>
      <c r="J590" s="44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  <c r="AV590" s="338"/>
      <c r="AW590" s="338"/>
      <c r="AX590" s="338"/>
      <c r="AY590" s="338"/>
      <c r="AZ590" s="338"/>
      <c r="BA590" s="338"/>
      <c r="BB590" s="338"/>
      <c r="BC590" s="338"/>
      <c r="BD590" s="338"/>
      <c r="BE590" s="338"/>
      <c r="BF590" s="338"/>
      <c r="BG590" s="338"/>
      <c r="BH590" s="338"/>
      <c r="BI590" s="338"/>
      <c r="BJ590" s="338"/>
      <c r="BK590" s="338"/>
      <c r="BL590" s="338"/>
      <c r="BM590" s="338"/>
      <c r="BN590" s="338"/>
      <c r="BO590" s="338"/>
      <c r="BP590" s="338"/>
      <c r="BQ590" s="338"/>
      <c r="BR590" s="338"/>
      <c r="BS590" s="338"/>
      <c r="BT590" s="338"/>
      <c r="BU590" s="643">
        <f t="shared" si="7"/>
        <v>0</v>
      </c>
      <c r="BV590" s="644">
        <f t="shared" si="8"/>
        <v>0</v>
      </c>
      <c r="BW590" s="776">
        <f t="shared" si="9"/>
        <v>0</v>
      </c>
      <c r="BX590" s="644">
        <f t="shared" si="10"/>
        <v>0</v>
      </c>
      <c r="BY590" s="338"/>
      <c r="BZ590" s="338"/>
      <c r="CA590" s="338"/>
      <c r="CB590" s="338"/>
      <c r="CC590" s="338"/>
      <c r="CD590" s="338"/>
      <c r="CE590" s="338"/>
    </row>
    <row r="591" ht="15.75" customHeight="1">
      <c r="A591" s="338"/>
      <c r="B591" s="338"/>
      <c r="C591" s="338"/>
      <c r="D591" s="338"/>
      <c r="E591" s="338"/>
      <c r="F591" s="339"/>
      <c r="G591" s="563"/>
      <c r="H591" s="564"/>
      <c r="I591" s="918"/>
      <c r="J591" s="44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  <c r="AV591" s="338"/>
      <c r="AW591" s="338"/>
      <c r="AX591" s="338"/>
      <c r="AY591" s="338"/>
      <c r="AZ591" s="338"/>
      <c r="BA591" s="338"/>
      <c r="BB591" s="338"/>
      <c r="BC591" s="338"/>
      <c r="BD591" s="338"/>
      <c r="BE591" s="338"/>
      <c r="BF591" s="338"/>
      <c r="BG591" s="338"/>
      <c r="BH591" s="338"/>
      <c r="BI591" s="338"/>
      <c r="BJ591" s="338"/>
      <c r="BK591" s="338"/>
      <c r="BL591" s="338"/>
      <c r="BM591" s="338"/>
      <c r="BN591" s="338"/>
      <c r="BO591" s="338"/>
      <c r="BP591" s="338"/>
      <c r="BQ591" s="338"/>
      <c r="BR591" s="338"/>
      <c r="BS591" s="338"/>
      <c r="BT591" s="338"/>
      <c r="BU591" s="643">
        <f t="shared" si="7"/>
        <v>0</v>
      </c>
      <c r="BV591" s="644">
        <f t="shared" si="8"/>
        <v>0</v>
      </c>
      <c r="BW591" s="776">
        <f t="shared" si="9"/>
        <v>0</v>
      </c>
      <c r="BX591" s="644">
        <f t="shared" si="10"/>
        <v>0</v>
      </c>
      <c r="BY591" s="338"/>
      <c r="BZ591" s="338"/>
      <c r="CA591" s="338"/>
      <c r="CB591" s="338"/>
      <c r="CC591" s="338"/>
      <c r="CD591" s="338"/>
      <c r="CE591" s="338"/>
    </row>
    <row r="592" ht="15.75" customHeight="1">
      <c r="A592" s="338"/>
      <c r="B592" s="338"/>
      <c r="C592" s="338"/>
      <c r="D592" s="338"/>
      <c r="E592" s="338"/>
      <c r="F592" s="339"/>
      <c r="G592" s="563"/>
      <c r="H592" s="564"/>
      <c r="I592" s="918"/>
      <c r="J592" s="44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  <c r="AV592" s="338"/>
      <c r="AW592" s="338"/>
      <c r="AX592" s="338"/>
      <c r="AY592" s="338"/>
      <c r="AZ592" s="338"/>
      <c r="BA592" s="338"/>
      <c r="BB592" s="338"/>
      <c r="BC592" s="338"/>
      <c r="BD592" s="338"/>
      <c r="BE592" s="338"/>
      <c r="BF592" s="338"/>
      <c r="BG592" s="338"/>
      <c r="BH592" s="338"/>
      <c r="BI592" s="338"/>
      <c r="BJ592" s="338"/>
      <c r="BK592" s="338"/>
      <c r="BL592" s="338"/>
      <c r="BM592" s="338"/>
      <c r="BN592" s="338"/>
      <c r="BO592" s="338"/>
      <c r="BP592" s="338"/>
      <c r="BQ592" s="338"/>
      <c r="BR592" s="338"/>
      <c r="BS592" s="338"/>
      <c r="BT592" s="338"/>
      <c r="BU592" s="643">
        <f t="shared" si="7"/>
        <v>0</v>
      </c>
      <c r="BV592" s="644">
        <f t="shared" si="8"/>
        <v>0</v>
      </c>
      <c r="BW592" s="776">
        <f t="shared" si="9"/>
        <v>0</v>
      </c>
      <c r="BX592" s="644">
        <f t="shared" si="10"/>
        <v>0</v>
      </c>
      <c r="BY592" s="338"/>
      <c r="BZ592" s="338"/>
      <c r="CA592" s="338"/>
      <c r="CB592" s="338"/>
      <c r="CC592" s="338"/>
      <c r="CD592" s="338"/>
      <c r="CE592" s="338"/>
    </row>
    <row r="593" ht="15.75" customHeight="1">
      <c r="A593" s="338"/>
      <c r="B593" s="338"/>
      <c r="C593" s="338"/>
      <c r="D593" s="338"/>
      <c r="E593" s="338"/>
      <c r="F593" s="339"/>
      <c r="G593" s="563"/>
      <c r="H593" s="564"/>
      <c r="I593" s="918"/>
      <c r="J593" s="44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  <c r="AV593" s="338"/>
      <c r="AW593" s="338"/>
      <c r="AX593" s="338"/>
      <c r="AY593" s="338"/>
      <c r="AZ593" s="338"/>
      <c r="BA593" s="338"/>
      <c r="BB593" s="338"/>
      <c r="BC593" s="338"/>
      <c r="BD593" s="338"/>
      <c r="BE593" s="338"/>
      <c r="BF593" s="338"/>
      <c r="BG593" s="338"/>
      <c r="BH593" s="338"/>
      <c r="BI593" s="338"/>
      <c r="BJ593" s="338"/>
      <c r="BK593" s="338"/>
      <c r="BL593" s="338"/>
      <c r="BM593" s="338"/>
      <c r="BN593" s="338"/>
      <c r="BO593" s="338"/>
      <c r="BP593" s="338"/>
      <c r="BQ593" s="338"/>
      <c r="BR593" s="338"/>
      <c r="BS593" s="338"/>
      <c r="BT593" s="338"/>
      <c r="BU593" s="643">
        <f t="shared" si="7"/>
        <v>0</v>
      </c>
      <c r="BV593" s="644">
        <f t="shared" si="8"/>
        <v>0</v>
      </c>
      <c r="BW593" s="776">
        <f t="shared" si="9"/>
        <v>0</v>
      </c>
      <c r="BX593" s="644">
        <f t="shared" si="10"/>
        <v>0</v>
      </c>
      <c r="BY593" s="338"/>
      <c r="BZ593" s="338"/>
      <c r="CA593" s="338"/>
      <c r="CB593" s="338"/>
      <c r="CC593" s="338"/>
      <c r="CD593" s="338"/>
      <c r="CE593" s="338"/>
    </row>
    <row r="594" ht="15.75" customHeight="1">
      <c r="A594" s="338"/>
      <c r="B594" s="338"/>
      <c r="C594" s="338"/>
      <c r="D594" s="338"/>
      <c r="E594" s="338"/>
      <c r="F594" s="339"/>
      <c r="G594" s="563"/>
      <c r="H594" s="564"/>
      <c r="I594" s="918"/>
      <c r="J594" s="44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  <c r="AV594" s="338"/>
      <c r="AW594" s="338"/>
      <c r="AX594" s="338"/>
      <c r="AY594" s="338"/>
      <c r="AZ594" s="338"/>
      <c r="BA594" s="338"/>
      <c r="BB594" s="338"/>
      <c r="BC594" s="338"/>
      <c r="BD594" s="338"/>
      <c r="BE594" s="338"/>
      <c r="BF594" s="338"/>
      <c r="BG594" s="338"/>
      <c r="BH594" s="338"/>
      <c r="BI594" s="338"/>
      <c r="BJ594" s="338"/>
      <c r="BK594" s="338"/>
      <c r="BL594" s="338"/>
      <c r="BM594" s="338"/>
      <c r="BN594" s="338"/>
      <c r="BO594" s="338"/>
      <c r="BP594" s="338"/>
      <c r="BQ594" s="338"/>
      <c r="BR594" s="338"/>
      <c r="BS594" s="338"/>
      <c r="BT594" s="338"/>
      <c r="BU594" s="643">
        <f t="shared" si="7"/>
        <v>0</v>
      </c>
      <c r="BV594" s="644">
        <f t="shared" si="8"/>
        <v>0</v>
      </c>
      <c r="BW594" s="776">
        <f t="shared" si="9"/>
        <v>0</v>
      </c>
      <c r="BX594" s="644">
        <f t="shared" si="10"/>
        <v>0</v>
      </c>
      <c r="BY594" s="338"/>
      <c r="BZ594" s="338"/>
      <c r="CA594" s="338"/>
      <c r="CB594" s="338"/>
      <c r="CC594" s="338"/>
      <c r="CD594" s="338"/>
      <c r="CE594" s="338"/>
    </row>
    <row r="595" ht="15.75" customHeight="1">
      <c r="A595" s="338"/>
      <c r="B595" s="338"/>
      <c r="C595" s="338"/>
      <c r="D595" s="338"/>
      <c r="E595" s="338"/>
      <c r="F595" s="339"/>
      <c r="G595" s="563"/>
      <c r="H595" s="564"/>
      <c r="I595" s="918"/>
      <c r="J595" s="44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  <c r="AV595" s="338"/>
      <c r="AW595" s="338"/>
      <c r="AX595" s="338"/>
      <c r="AY595" s="338"/>
      <c r="AZ595" s="338"/>
      <c r="BA595" s="338"/>
      <c r="BB595" s="338"/>
      <c r="BC595" s="338"/>
      <c r="BD595" s="338"/>
      <c r="BE595" s="338"/>
      <c r="BF595" s="338"/>
      <c r="BG595" s="338"/>
      <c r="BH595" s="338"/>
      <c r="BI595" s="338"/>
      <c r="BJ595" s="338"/>
      <c r="BK595" s="338"/>
      <c r="BL595" s="338"/>
      <c r="BM595" s="338"/>
      <c r="BN595" s="338"/>
      <c r="BO595" s="338"/>
      <c r="BP595" s="338"/>
      <c r="BQ595" s="338"/>
      <c r="BR595" s="338"/>
      <c r="BS595" s="338"/>
      <c r="BT595" s="338"/>
      <c r="BU595" s="643">
        <f t="shared" si="7"/>
        <v>0</v>
      </c>
      <c r="BV595" s="644">
        <f t="shared" si="8"/>
        <v>0</v>
      </c>
      <c r="BW595" s="776">
        <f t="shared" si="9"/>
        <v>0</v>
      </c>
      <c r="BX595" s="644">
        <f t="shared" si="10"/>
        <v>0</v>
      </c>
      <c r="BY595" s="338"/>
      <c r="BZ595" s="338"/>
      <c r="CA595" s="338"/>
      <c r="CB595" s="338"/>
      <c r="CC595" s="338"/>
      <c r="CD595" s="338"/>
      <c r="CE595" s="338"/>
    </row>
    <row r="596" ht="15.75" customHeight="1">
      <c r="A596" s="338"/>
      <c r="B596" s="338"/>
      <c r="C596" s="338"/>
      <c r="D596" s="338"/>
      <c r="E596" s="338"/>
      <c r="F596" s="339"/>
      <c r="G596" s="563"/>
      <c r="H596" s="564"/>
      <c r="I596" s="918"/>
      <c r="J596" s="44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  <c r="AV596" s="338"/>
      <c r="AW596" s="338"/>
      <c r="AX596" s="338"/>
      <c r="AY596" s="338"/>
      <c r="AZ596" s="338"/>
      <c r="BA596" s="338"/>
      <c r="BB596" s="338"/>
      <c r="BC596" s="338"/>
      <c r="BD596" s="338"/>
      <c r="BE596" s="338"/>
      <c r="BF596" s="338"/>
      <c r="BG596" s="338"/>
      <c r="BH596" s="338"/>
      <c r="BI596" s="338"/>
      <c r="BJ596" s="338"/>
      <c r="BK596" s="338"/>
      <c r="BL596" s="338"/>
      <c r="BM596" s="338"/>
      <c r="BN596" s="338"/>
      <c r="BO596" s="338"/>
      <c r="BP596" s="338"/>
      <c r="BQ596" s="338"/>
      <c r="BR596" s="338"/>
      <c r="BS596" s="338"/>
      <c r="BT596" s="338"/>
      <c r="BU596" s="643">
        <f t="shared" si="7"/>
        <v>0</v>
      </c>
      <c r="BV596" s="644">
        <f t="shared" si="8"/>
        <v>0</v>
      </c>
      <c r="BW596" s="776">
        <f t="shared" si="9"/>
        <v>0</v>
      </c>
      <c r="BX596" s="644">
        <f t="shared" si="10"/>
        <v>0</v>
      </c>
      <c r="BY596" s="338"/>
      <c r="BZ596" s="338"/>
      <c r="CA596" s="338"/>
      <c r="CB596" s="338"/>
      <c r="CC596" s="338"/>
      <c r="CD596" s="338"/>
      <c r="CE596" s="338"/>
    </row>
    <row r="597" ht="15.75" customHeight="1">
      <c r="A597" s="338"/>
      <c r="B597" s="338"/>
      <c r="C597" s="338"/>
      <c r="D597" s="338"/>
      <c r="E597" s="338"/>
      <c r="F597" s="339"/>
      <c r="G597" s="563"/>
      <c r="H597" s="564"/>
      <c r="I597" s="918"/>
      <c r="J597" s="44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  <c r="AV597" s="338"/>
      <c r="AW597" s="338"/>
      <c r="AX597" s="338"/>
      <c r="AY597" s="338"/>
      <c r="AZ597" s="338"/>
      <c r="BA597" s="338"/>
      <c r="BB597" s="338"/>
      <c r="BC597" s="338"/>
      <c r="BD597" s="338"/>
      <c r="BE597" s="338"/>
      <c r="BF597" s="338"/>
      <c r="BG597" s="338"/>
      <c r="BH597" s="338"/>
      <c r="BI597" s="338"/>
      <c r="BJ597" s="338"/>
      <c r="BK597" s="338"/>
      <c r="BL597" s="338"/>
      <c r="BM597" s="338"/>
      <c r="BN597" s="338"/>
      <c r="BO597" s="338"/>
      <c r="BP597" s="338"/>
      <c r="BQ597" s="338"/>
      <c r="BR597" s="338"/>
      <c r="BS597" s="338"/>
      <c r="BT597" s="338"/>
      <c r="BU597" s="643">
        <f t="shared" si="7"/>
        <v>0</v>
      </c>
      <c r="BV597" s="644">
        <f t="shared" si="8"/>
        <v>0</v>
      </c>
      <c r="BW597" s="776">
        <f t="shared" si="9"/>
        <v>0</v>
      </c>
      <c r="BX597" s="644">
        <f t="shared" si="10"/>
        <v>0</v>
      </c>
      <c r="BY597" s="338"/>
      <c r="BZ597" s="338"/>
      <c r="CA597" s="338"/>
      <c r="CB597" s="338"/>
      <c r="CC597" s="338"/>
      <c r="CD597" s="338"/>
      <c r="CE597" s="338"/>
    </row>
    <row r="598" ht="15.75" customHeight="1">
      <c r="A598" s="338"/>
      <c r="B598" s="338"/>
      <c r="C598" s="338"/>
      <c r="D598" s="338"/>
      <c r="E598" s="338"/>
      <c r="F598" s="339"/>
      <c r="G598" s="563"/>
      <c r="H598" s="564"/>
      <c r="I598" s="918"/>
      <c r="J598" s="44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  <c r="AV598" s="338"/>
      <c r="AW598" s="338"/>
      <c r="AX598" s="338"/>
      <c r="AY598" s="338"/>
      <c r="AZ598" s="338"/>
      <c r="BA598" s="338"/>
      <c r="BB598" s="338"/>
      <c r="BC598" s="338"/>
      <c r="BD598" s="338"/>
      <c r="BE598" s="338"/>
      <c r="BF598" s="338"/>
      <c r="BG598" s="338"/>
      <c r="BH598" s="338"/>
      <c r="BI598" s="338"/>
      <c r="BJ598" s="338"/>
      <c r="BK598" s="338"/>
      <c r="BL598" s="338"/>
      <c r="BM598" s="338"/>
      <c r="BN598" s="338"/>
      <c r="BO598" s="338"/>
      <c r="BP598" s="338"/>
      <c r="BQ598" s="338"/>
      <c r="BR598" s="338"/>
      <c r="BS598" s="338"/>
      <c r="BT598" s="338"/>
      <c r="BU598" s="643">
        <f t="shared" si="7"/>
        <v>0</v>
      </c>
      <c r="BV598" s="644">
        <f t="shared" si="8"/>
        <v>0</v>
      </c>
      <c r="BW598" s="776">
        <f t="shared" si="9"/>
        <v>0</v>
      </c>
      <c r="BX598" s="644">
        <f t="shared" si="10"/>
        <v>0</v>
      </c>
      <c r="BY598" s="338"/>
      <c r="BZ598" s="338"/>
      <c r="CA598" s="338"/>
      <c r="CB598" s="338"/>
      <c r="CC598" s="338"/>
      <c r="CD598" s="338"/>
      <c r="CE598" s="338"/>
    </row>
    <row r="599" ht="15.75" customHeight="1">
      <c r="A599" s="338"/>
      <c r="B599" s="338"/>
      <c r="C599" s="338"/>
      <c r="D599" s="338"/>
      <c r="E599" s="338"/>
      <c r="F599" s="339"/>
      <c r="G599" s="563"/>
      <c r="H599" s="564"/>
      <c r="I599" s="918"/>
      <c r="J599" s="44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  <c r="AV599" s="338"/>
      <c r="AW599" s="338"/>
      <c r="AX599" s="338"/>
      <c r="AY599" s="338"/>
      <c r="AZ599" s="338"/>
      <c r="BA599" s="338"/>
      <c r="BB599" s="338"/>
      <c r="BC599" s="338"/>
      <c r="BD599" s="338"/>
      <c r="BE599" s="338"/>
      <c r="BF599" s="338"/>
      <c r="BG599" s="338"/>
      <c r="BH599" s="338"/>
      <c r="BI599" s="338"/>
      <c r="BJ599" s="338"/>
      <c r="BK599" s="338"/>
      <c r="BL599" s="338"/>
      <c r="BM599" s="338"/>
      <c r="BN599" s="338"/>
      <c r="BO599" s="338"/>
      <c r="BP599" s="338"/>
      <c r="BQ599" s="338"/>
      <c r="BR599" s="338"/>
      <c r="BS599" s="338"/>
      <c r="BT599" s="338"/>
      <c r="BU599" s="643">
        <f t="shared" si="7"/>
        <v>0</v>
      </c>
      <c r="BV599" s="644">
        <f t="shared" si="8"/>
        <v>0</v>
      </c>
      <c r="BW599" s="776">
        <f t="shared" si="9"/>
        <v>0</v>
      </c>
      <c r="BX599" s="644">
        <f t="shared" si="10"/>
        <v>0</v>
      </c>
      <c r="BY599" s="338"/>
      <c r="BZ599" s="338"/>
      <c r="CA599" s="338"/>
      <c r="CB599" s="338"/>
      <c r="CC599" s="338"/>
      <c r="CD599" s="338"/>
      <c r="CE599" s="338"/>
    </row>
    <row r="600" ht="15.75" customHeight="1">
      <c r="A600" s="338"/>
      <c r="B600" s="338"/>
      <c r="C600" s="338"/>
      <c r="D600" s="338"/>
      <c r="E600" s="338"/>
      <c r="F600" s="339"/>
      <c r="G600" s="563"/>
      <c r="H600" s="564"/>
      <c r="I600" s="918"/>
      <c r="J600" s="44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  <c r="AV600" s="338"/>
      <c r="AW600" s="338"/>
      <c r="AX600" s="338"/>
      <c r="AY600" s="338"/>
      <c r="AZ600" s="338"/>
      <c r="BA600" s="338"/>
      <c r="BB600" s="338"/>
      <c r="BC600" s="338"/>
      <c r="BD600" s="338"/>
      <c r="BE600" s="338"/>
      <c r="BF600" s="338"/>
      <c r="BG600" s="338"/>
      <c r="BH600" s="338"/>
      <c r="BI600" s="338"/>
      <c r="BJ600" s="338"/>
      <c r="BK600" s="338"/>
      <c r="BL600" s="338"/>
      <c r="BM600" s="338"/>
      <c r="BN600" s="338"/>
      <c r="BO600" s="338"/>
      <c r="BP600" s="338"/>
      <c r="BQ600" s="338"/>
      <c r="BR600" s="338"/>
      <c r="BS600" s="338"/>
      <c r="BT600" s="338"/>
      <c r="BU600" s="643">
        <f t="shared" si="7"/>
        <v>0</v>
      </c>
      <c r="BV600" s="644">
        <f t="shared" si="8"/>
        <v>0</v>
      </c>
      <c r="BW600" s="776">
        <f t="shared" si="9"/>
        <v>0</v>
      </c>
      <c r="BX600" s="644">
        <f t="shared" si="10"/>
        <v>0</v>
      </c>
      <c r="BY600" s="338"/>
      <c r="BZ600" s="338"/>
      <c r="CA600" s="338"/>
      <c r="CB600" s="338"/>
      <c r="CC600" s="338"/>
      <c r="CD600" s="338"/>
      <c r="CE600" s="338"/>
    </row>
    <row r="601" ht="15.75" customHeight="1">
      <c r="A601" s="338"/>
      <c r="B601" s="338"/>
      <c r="C601" s="338"/>
      <c r="D601" s="338"/>
      <c r="E601" s="338"/>
      <c r="F601" s="339"/>
      <c r="G601" s="563"/>
      <c r="H601" s="564"/>
      <c r="I601" s="918"/>
      <c r="J601" s="44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  <c r="AV601" s="338"/>
      <c r="AW601" s="338"/>
      <c r="AX601" s="338"/>
      <c r="AY601" s="338"/>
      <c r="AZ601" s="338"/>
      <c r="BA601" s="338"/>
      <c r="BB601" s="338"/>
      <c r="BC601" s="338"/>
      <c r="BD601" s="338"/>
      <c r="BE601" s="338"/>
      <c r="BF601" s="338"/>
      <c r="BG601" s="338"/>
      <c r="BH601" s="338"/>
      <c r="BI601" s="338"/>
      <c r="BJ601" s="338"/>
      <c r="BK601" s="338"/>
      <c r="BL601" s="338"/>
      <c r="BM601" s="338"/>
      <c r="BN601" s="338"/>
      <c r="BO601" s="338"/>
      <c r="BP601" s="338"/>
      <c r="BQ601" s="338"/>
      <c r="BR601" s="338"/>
      <c r="BS601" s="338"/>
      <c r="BT601" s="338"/>
      <c r="BU601" s="643">
        <f t="shared" si="7"/>
        <v>0</v>
      </c>
      <c r="BV601" s="644">
        <f t="shared" si="8"/>
        <v>0</v>
      </c>
      <c r="BW601" s="776">
        <f t="shared" si="9"/>
        <v>0</v>
      </c>
      <c r="BX601" s="644">
        <f t="shared" si="10"/>
        <v>0</v>
      </c>
      <c r="BY601" s="338"/>
      <c r="BZ601" s="338"/>
      <c r="CA601" s="338"/>
      <c r="CB601" s="338"/>
      <c r="CC601" s="338"/>
      <c r="CD601" s="338"/>
      <c r="CE601" s="338"/>
    </row>
    <row r="602" ht="15.75" customHeight="1">
      <c r="A602" s="338"/>
      <c r="B602" s="338"/>
      <c r="C602" s="338"/>
      <c r="D602" s="338"/>
      <c r="E602" s="338"/>
      <c r="F602" s="339"/>
      <c r="G602" s="563"/>
      <c r="H602" s="564"/>
      <c r="I602" s="918"/>
      <c r="J602" s="44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  <c r="AV602" s="338"/>
      <c r="AW602" s="338"/>
      <c r="AX602" s="338"/>
      <c r="AY602" s="338"/>
      <c r="AZ602" s="338"/>
      <c r="BA602" s="338"/>
      <c r="BB602" s="338"/>
      <c r="BC602" s="338"/>
      <c r="BD602" s="338"/>
      <c r="BE602" s="338"/>
      <c r="BF602" s="338"/>
      <c r="BG602" s="338"/>
      <c r="BH602" s="338"/>
      <c r="BI602" s="338"/>
      <c r="BJ602" s="338"/>
      <c r="BK602" s="338"/>
      <c r="BL602" s="338"/>
      <c r="BM602" s="338"/>
      <c r="BN602" s="338"/>
      <c r="BO602" s="338"/>
      <c r="BP602" s="338"/>
      <c r="BQ602" s="338"/>
      <c r="BR602" s="338"/>
      <c r="BS602" s="338"/>
      <c r="BT602" s="338"/>
      <c r="BU602" s="643">
        <f t="shared" si="7"/>
        <v>0</v>
      </c>
      <c r="BV602" s="644">
        <f t="shared" si="8"/>
        <v>0</v>
      </c>
      <c r="BW602" s="776">
        <f t="shared" si="9"/>
        <v>0</v>
      </c>
      <c r="BX602" s="644">
        <f t="shared" si="10"/>
        <v>0</v>
      </c>
      <c r="BY602" s="338"/>
      <c r="BZ602" s="338"/>
      <c r="CA602" s="338"/>
      <c r="CB602" s="338"/>
      <c r="CC602" s="338"/>
      <c r="CD602" s="338"/>
      <c r="CE602" s="338"/>
    </row>
    <row r="603" ht="15.75" customHeight="1">
      <c r="A603" s="338"/>
      <c r="B603" s="338"/>
      <c r="C603" s="338"/>
      <c r="D603" s="338"/>
      <c r="E603" s="338"/>
      <c r="F603" s="339"/>
      <c r="G603" s="563"/>
      <c r="H603" s="564"/>
      <c r="I603" s="918"/>
      <c r="J603" s="44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  <c r="AV603" s="338"/>
      <c r="AW603" s="338"/>
      <c r="AX603" s="338"/>
      <c r="AY603" s="338"/>
      <c r="AZ603" s="338"/>
      <c r="BA603" s="338"/>
      <c r="BB603" s="338"/>
      <c r="BC603" s="338"/>
      <c r="BD603" s="338"/>
      <c r="BE603" s="338"/>
      <c r="BF603" s="338"/>
      <c r="BG603" s="338"/>
      <c r="BH603" s="338"/>
      <c r="BI603" s="338"/>
      <c r="BJ603" s="338"/>
      <c r="BK603" s="338"/>
      <c r="BL603" s="338"/>
      <c r="BM603" s="338"/>
      <c r="BN603" s="338"/>
      <c r="BO603" s="338"/>
      <c r="BP603" s="338"/>
      <c r="BQ603" s="338"/>
      <c r="BR603" s="338"/>
      <c r="BS603" s="338"/>
      <c r="BT603" s="338"/>
      <c r="BU603" s="643">
        <f t="shared" si="7"/>
        <v>0</v>
      </c>
      <c r="BV603" s="644">
        <f t="shared" si="8"/>
        <v>0</v>
      </c>
      <c r="BW603" s="776">
        <f t="shared" si="9"/>
        <v>0</v>
      </c>
      <c r="BX603" s="644">
        <f t="shared" si="10"/>
        <v>0</v>
      </c>
      <c r="BY603" s="338"/>
      <c r="BZ603" s="338"/>
      <c r="CA603" s="338"/>
      <c r="CB603" s="338"/>
      <c r="CC603" s="338"/>
      <c r="CD603" s="338"/>
      <c r="CE603" s="338"/>
    </row>
    <row r="604" ht="15.75" customHeight="1">
      <c r="A604" s="338"/>
      <c r="B604" s="338"/>
      <c r="C604" s="338"/>
      <c r="D604" s="338"/>
      <c r="E604" s="338"/>
      <c r="F604" s="339"/>
      <c r="G604" s="563"/>
      <c r="H604" s="564"/>
      <c r="I604" s="918"/>
      <c r="J604" s="44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  <c r="AV604" s="338"/>
      <c r="AW604" s="338"/>
      <c r="AX604" s="338"/>
      <c r="AY604" s="338"/>
      <c r="AZ604" s="338"/>
      <c r="BA604" s="338"/>
      <c r="BB604" s="338"/>
      <c r="BC604" s="338"/>
      <c r="BD604" s="338"/>
      <c r="BE604" s="338"/>
      <c r="BF604" s="338"/>
      <c r="BG604" s="338"/>
      <c r="BH604" s="338"/>
      <c r="BI604" s="338"/>
      <c r="BJ604" s="338"/>
      <c r="BK604" s="338"/>
      <c r="BL604" s="338"/>
      <c r="BM604" s="338"/>
      <c r="BN604" s="338"/>
      <c r="BO604" s="338"/>
      <c r="BP604" s="338"/>
      <c r="BQ604" s="338"/>
      <c r="BR604" s="338"/>
      <c r="BS604" s="338"/>
      <c r="BT604" s="338"/>
      <c r="BU604" s="643">
        <f t="shared" si="7"/>
        <v>0</v>
      </c>
      <c r="BV604" s="644">
        <f t="shared" si="8"/>
        <v>0</v>
      </c>
      <c r="BW604" s="776">
        <f t="shared" si="9"/>
        <v>0</v>
      </c>
      <c r="BX604" s="644">
        <f t="shared" si="10"/>
        <v>0</v>
      </c>
      <c r="BY604" s="338"/>
      <c r="BZ604" s="338"/>
      <c r="CA604" s="338"/>
      <c r="CB604" s="338"/>
      <c r="CC604" s="338"/>
      <c r="CD604" s="338"/>
      <c r="CE604" s="338"/>
    </row>
    <row r="605" ht="15.75" customHeight="1">
      <c r="A605" s="338"/>
      <c r="B605" s="338"/>
      <c r="C605" s="338"/>
      <c r="D605" s="338"/>
      <c r="E605" s="338"/>
      <c r="F605" s="339"/>
      <c r="G605" s="563"/>
      <c r="H605" s="564"/>
      <c r="I605" s="918"/>
      <c r="J605" s="44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  <c r="AV605" s="338"/>
      <c r="AW605" s="338"/>
      <c r="AX605" s="338"/>
      <c r="AY605" s="338"/>
      <c r="AZ605" s="338"/>
      <c r="BA605" s="338"/>
      <c r="BB605" s="338"/>
      <c r="BC605" s="338"/>
      <c r="BD605" s="338"/>
      <c r="BE605" s="338"/>
      <c r="BF605" s="338"/>
      <c r="BG605" s="338"/>
      <c r="BH605" s="338"/>
      <c r="BI605" s="338"/>
      <c r="BJ605" s="338"/>
      <c r="BK605" s="338"/>
      <c r="BL605" s="338"/>
      <c r="BM605" s="338"/>
      <c r="BN605" s="338"/>
      <c r="BO605" s="338"/>
      <c r="BP605" s="338"/>
      <c r="BQ605" s="338"/>
      <c r="BR605" s="338"/>
      <c r="BS605" s="338"/>
      <c r="BT605" s="338"/>
      <c r="BU605" s="643">
        <f t="shared" si="7"/>
        <v>0</v>
      </c>
      <c r="BV605" s="644">
        <f t="shared" si="8"/>
        <v>0</v>
      </c>
      <c r="BW605" s="776">
        <f t="shared" si="9"/>
        <v>0</v>
      </c>
      <c r="BX605" s="644">
        <f t="shared" si="10"/>
        <v>0</v>
      </c>
      <c r="BY605" s="338"/>
      <c r="BZ605" s="338"/>
      <c r="CA605" s="338"/>
      <c r="CB605" s="338"/>
      <c r="CC605" s="338"/>
      <c r="CD605" s="338"/>
      <c r="CE605" s="338"/>
    </row>
    <row r="606" ht="15.75" customHeight="1">
      <c r="A606" s="338"/>
      <c r="B606" s="338"/>
      <c r="C606" s="338"/>
      <c r="D606" s="338"/>
      <c r="E606" s="338"/>
      <c r="F606" s="339"/>
      <c r="G606" s="563"/>
      <c r="H606" s="564"/>
      <c r="I606" s="918"/>
      <c r="J606" s="44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  <c r="AV606" s="338"/>
      <c r="AW606" s="338"/>
      <c r="AX606" s="338"/>
      <c r="AY606" s="338"/>
      <c r="AZ606" s="338"/>
      <c r="BA606" s="338"/>
      <c r="BB606" s="338"/>
      <c r="BC606" s="338"/>
      <c r="BD606" s="338"/>
      <c r="BE606" s="338"/>
      <c r="BF606" s="338"/>
      <c r="BG606" s="338"/>
      <c r="BH606" s="338"/>
      <c r="BI606" s="338"/>
      <c r="BJ606" s="338"/>
      <c r="BK606" s="338"/>
      <c r="BL606" s="338"/>
      <c r="BM606" s="338"/>
      <c r="BN606" s="338"/>
      <c r="BO606" s="338"/>
      <c r="BP606" s="338"/>
      <c r="BQ606" s="338"/>
      <c r="BR606" s="338"/>
      <c r="BS606" s="338"/>
      <c r="BT606" s="338"/>
      <c r="BU606" s="643">
        <f t="shared" si="7"/>
        <v>0</v>
      </c>
      <c r="BV606" s="644">
        <f t="shared" si="8"/>
        <v>0</v>
      </c>
      <c r="BW606" s="776">
        <f t="shared" si="9"/>
        <v>0</v>
      </c>
      <c r="BX606" s="644">
        <f t="shared" si="10"/>
        <v>0</v>
      </c>
      <c r="BY606" s="338"/>
      <c r="BZ606" s="338"/>
      <c r="CA606" s="338"/>
      <c r="CB606" s="338"/>
      <c r="CC606" s="338"/>
      <c r="CD606" s="338"/>
      <c r="CE606" s="338"/>
    </row>
    <row r="607" ht="15.75" customHeight="1">
      <c r="A607" s="338"/>
      <c r="B607" s="338"/>
      <c r="C607" s="338"/>
      <c r="D607" s="338"/>
      <c r="E607" s="338"/>
      <c r="F607" s="339"/>
      <c r="G607" s="563"/>
      <c r="H607" s="564"/>
      <c r="I607" s="918"/>
      <c r="J607" s="44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  <c r="AV607" s="338"/>
      <c r="AW607" s="338"/>
      <c r="AX607" s="338"/>
      <c r="AY607" s="338"/>
      <c r="AZ607" s="338"/>
      <c r="BA607" s="338"/>
      <c r="BB607" s="338"/>
      <c r="BC607" s="338"/>
      <c r="BD607" s="338"/>
      <c r="BE607" s="338"/>
      <c r="BF607" s="338"/>
      <c r="BG607" s="338"/>
      <c r="BH607" s="338"/>
      <c r="BI607" s="338"/>
      <c r="BJ607" s="338"/>
      <c r="BK607" s="338"/>
      <c r="BL607" s="338"/>
      <c r="BM607" s="338"/>
      <c r="BN607" s="338"/>
      <c r="BO607" s="338"/>
      <c r="BP607" s="338"/>
      <c r="BQ607" s="338"/>
      <c r="BR607" s="338"/>
      <c r="BS607" s="338"/>
      <c r="BT607" s="338"/>
      <c r="BU607" s="643">
        <f t="shared" si="7"/>
        <v>0</v>
      </c>
      <c r="BV607" s="644">
        <f t="shared" si="8"/>
        <v>0</v>
      </c>
      <c r="BW607" s="776">
        <f t="shared" si="9"/>
        <v>0</v>
      </c>
      <c r="BX607" s="644">
        <f t="shared" si="10"/>
        <v>0</v>
      </c>
      <c r="BY607" s="338"/>
      <c r="BZ607" s="338"/>
      <c r="CA607" s="338"/>
      <c r="CB607" s="338"/>
      <c r="CC607" s="338"/>
      <c r="CD607" s="338"/>
      <c r="CE607" s="338"/>
    </row>
    <row r="608" ht="15.75" customHeight="1">
      <c r="A608" s="338"/>
      <c r="B608" s="338"/>
      <c r="C608" s="338"/>
      <c r="D608" s="338"/>
      <c r="E608" s="338"/>
      <c r="F608" s="339"/>
      <c r="G608" s="563"/>
      <c r="H608" s="564"/>
      <c r="I608" s="918"/>
      <c r="J608" s="44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  <c r="AV608" s="338"/>
      <c r="AW608" s="338"/>
      <c r="AX608" s="338"/>
      <c r="AY608" s="338"/>
      <c r="AZ608" s="338"/>
      <c r="BA608" s="338"/>
      <c r="BB608" s="338"/>
      <c r="BC608" s="338"/>
      <c r="BD608" s="338"/>
      <c r="BE608" s="338"/>
      <c r="BF608" s="338"/>
      <c r="BG608" s="338"/>
      <c r="BH608" s="338"/>
      <c r="BI608" s="338"/>
      <c r="BJ608" s="338"/>
      <c r="BK608" s="338"/>
      <c r="BL608" s="338"/>
      <c r="BM608" s="338"/>
      <c r="BN608" s="338"/>
      <c r="BO608" s="338"/>
      <c r="BP608" s="338"/>
      <c r="BQ608" s="338"/>
      <c r="BR608" s="338"/>
      <c r="BS608" s="338"/>
      <c r="BT608" s="338"/>
      <c r="BU608" s="643">
        <f t="shared" si="7"/>
        <v>0</v>
      </c>
      <c r="BV608" s="644">
        <f t="shared" si="8"/>
        <v>0</v>
      </c>
      <c r="BW608" s="776">
        <f t="shared" si="9"/>
        <v>0</v>
      </c>
      <c r="BX608" s="644">
        <f t="shared" si="10"/>
        <v>0</v>
      </c>
      <c r="BY608" s="338"/>
      <c r="BZ608" s="338"/>
      <c r="CA608" s="338"/>
      <c r="CB608" s="338"/>
      <c r="CC608" s="338"/>
      <c r="CD608" s="338"/>
      <c r="CE608" s="338"/>
    </row>
    <row r="609" ht="15.75" customHeight="1">
      <c r="A609" s="338"/>
      <c r="B609" s="338"/>
      <c r="C609" s="338"/>
      <c r="D609" s="338"/>
      <c r="E609" s="338"/>
      <c r="F609" s="339"/>
      <c r="G609" s="563"/>
      <c r="H609" s="564"/>
      <c r="I609" s="918"/>
      <c r="J609" s="44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  <c r="AV609" s="338"/>
      <c r="AW609" s="338"/>
      <c r="AX609" s="338"/>
      <c r="AY609" s="338"/>
      <c r="AZ609" s="338"/>
      <c r="BA609" s="338"/>
      <c r="BB609" s="338"/>
      <c r="BC609" s="338"/>
      <c r="BD609" s="338"/>
      <c r="BE609" s="338"/>
      <c r="BF609" s="338"/>
      <c r="BG609" s="338"/>
      <c r="BH609" s="338"/>
      <c r="BI609" s="338"/>
      <c r="BJ609" s="338"/>
      <c r="BK609" s="338"/>
      <c r="BL609" s="338"/>
      <c r="BM609" s="338"/>
      <c r="BN609" s="338"/>
      <c r="BO609" s="338"/>
      <c r="BP609" s="338"/>
      <c r="BQ609" s="338"/>
      <c r="BR609" s="338"/>
      <c r="BS609" s="338"/>
      <c r="BT609" s="338"/>
      <c r="BU609" s="643">
        <f t="shared" si="7"/>
        <v>0</v>
      </c>
      <c r="BV609" s="644">
        <f t="shared" si="8"/>
        <v>0</v>
      </c>
      <c r="BW609" s="776">
        <f t="shared" si="9"/>
        <v>0</v>
      </c>
      <c r="BX609" s="644">
        <f t="shared" si="10"/>
        <v>0</v>
      </c>
      <c r="BY609" s="338"/>
      <c r="BZ609" s="338"/>
      <c r="CA609" s="338"/>
      <c r="CB609" s="338"/>
      <c r="CC609" s="338"/>
      <c r="CD609" s="338"/>
      <c r="CE609" s="338"/>
    </row>
    <row r="610" ht="15.75" customHeight="1">
      <c r="A610" s="338"/>
      <c r="B610" s="338"/>
      <c r="C610" s="338"/>
      <c r="D610" s="338"/>
      <c r="E610" s="338"/>
      <c r="F610" s="339"/>
      <c r="G610" s="563"/>
      <c r="H610" s="564"/>
      <c r="I610" s="918"/>
      <c r="J610" s="44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  <c r="AV610" s="338"/>
      <c r="AW610" s="338"/>
      <c r="AX610" s="338"/>
      <c r="AY610" s="338"/>
      <c r="AZ610" s="338"/>
      <c r="BA610" s="338"/>
      <c r="BB610" s="338"/>
      <c r="BC610" s="338"/>
      <c r="BD610" s="338"/>
      <c r="BE610" s="338"/>
      <c r="BF610" s="338"/>
      <c r="BG610" s="338"/>
      <c r="BH610" s="338"/>
      <c r="BI610" s="338"/>
      <c r="BJ610" s="338"/>
      <c r="BK610" s="338"/>
      <c r="BL610" s="338"/>
      <c r="BM610" s="338"/>
      <c r="BN610" s="338"/>
      <c r="BO610" s="338"/>
      <c r="BP610" s="338"/>
      <c r="BQ610" s="338"/>
      <c r="BR610" s="338"/>
      <c r="BS610" s="338"/>
      <c r="BT610" s="338"/>
      <c r="BU610" s="643">
        <f t="shared" si="7"/>
        <v>0</v>
      </c>
      <c r="BV610" s="644">
        <f t="shared" si="8"/>
        <v>0</v>
      </c>
      <c r="BW610" s="776">
        <f t="shared" si="9"/>
        <v>0</v>
      </c>
      <c r="BX610" s="644">
        <f t="shared" si="10"/>
        <v>0</v>
      </c>
      <c r="BY610" s="338"/>
      <c r="BZ610" s="338"/>
      <c r="CA610" s="338"/>
      <c r="CB610" s="338"/>
      <c r="CC610" s="338"/>
      <c r="CD610" s="338"/>
      <c r="CE610" s="338"/>
    </row>
    <row r="611" ht="15.75" customHeight="1">
      <c r="A611" s="338"/>
      <c r="B611" s="338"/>
      <c r="C611" s="338"/>
      <c r="D611" s="338"/>
      <c r="E611" s="338"/>
      <c r="F611" s="339"/>
      <c r="G611" s="563"/>
      <c r="H611" s="564"/>
      <c r="I611" s="918"/>
      <c r="J611" s="44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  <c r="AV611" s="338"/>
      <c r="AW611" s="338"/>
      <c r="AX611" s="338"/>
      <c r="AY611" s="338"/>
      <c r="AZ611" s="338"/>
      <c r="BA611" s="338"/>
      <c r="BB611" s="338"/>
      <c r="BC611" s="338"/>
      <c r="BD611" s="338"/>
      <c r="BE611" s="338"/>
      <c r="BF611" s="338"/>
      <c r="BG611" s="338"/>
      <c r="BH611" s="338"/>
      <c r="BI611" s="338"/>
      <c r="BJ611" s="338"/>
      <c r="BK611" s="338"/>
      <c r="BL611" s="338"/>
      <c r="BM611" s="338"/>
      <c r="BN611" s="338"/>
      <c r="BO611" s="338"/>
      <c r="BP611" s="338"/>
      <c r="BQ611" s="338"/>
      <c r="BR611" s="338"/>
      <c r="BS611" s="338"/>
      <c r="BT611" s="338"/>
      <c r="BU611" s="643">
        <f t="shared" si="7"/>
        <v>0</v>
      </c>
      <c r="BV611" s="644">
        <f t="shared" si="8"/>
        <v>0</v>
      </c>
      <c r="BW611" s="776">
        <f t="shared" si="9"/>
        <v>0</v>
      </c>
      <c r="BX611" s="644">
        <f t="shared" si="10"/>
        <v>0</v>
      </c>
      <c r="BY611" s="338"/>
      <c r="BZ611" s="338"/>
      <c r="CA611" s="338"/>
      <c r="CB611" s="338"/>
      <c r="CC611" s="338"/>
      <c r="CD611" s="338"/>
      <c r="CE611" s="338"/>
    </row>
    <row r="612" ht="15.75" customHeight="1">
      <c r="A612" s="338"/>
      <c r="B612" s="338"/>
      <c r="C612" s="338"/>
      <c r="D612" s="338"/>
      <c r="E612" s="338"/>
      <c r="F612" s="339"/>
      <c r="G612" s="563"/>
      <c r="H612" s="564"/>
      <c r="I612" s="918"/>
      <c r="J612" s="44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  <c r="AV612" s="338"/>
      <c r="AW612" s="338"/>
      <c r="AX612" s="338"/>
      <c r="AY612" s="338"/>
      <c r="AZ612" s="338"/>
      <c r="BA612" s="338"/>
      <c r="BB612" s="338"/>
      <c r="BC612" s="338"/>
      <c r="BD612" s="338"/>
      <c r="BE612" s="338"/>
      <c r="BF612" s="338"/>
      <c r="BG612" s="338"/>
      <c r="BH612" s="338"/>
      <c r="BI612" s="338"/>
      <c r="BJ612" s="338"/>
      <c r="BK612" s="338"/>
      <c r="BL612" s="338"/>
      <c r="BM612" s="338"/>
      <c r="BN612" s="338"/>
      <c r="BO612" s="338"/>
      <c r="BP612" s="338"/>
      <c r="BQ612" s="338"/>
      <c r="BR612" s="338"/>
      <c r="BS612" s="338"/>
      <c r="BT612" s="338"/>
      <c r="BU612" s="643">
        <f t="shared" si="7"/>
        <v>0</v>
      </c>
      <c r="BV612" s="644">
        <f t="shared" si="8"/>
        <v>0</v>
      </c>
      <c r="BW612" s="776">
        <f t="shared" si="9"/>
        <v>0</v>
      </c>
      <c r="BX612" s="644">
        <f t="shared" si="10"/>
        <v>0</v>
      </c>
      <c r="BY612" s="338"/>
      <c r="BZ612" s="338"/>
      <c r="CA612" s="338"/>
      <c r="CB612" s="338"/>
      <c r="CC612" s="338"/>
      <c r="CD612" s="338"/>
      <c r="CE612" s="338"/>
    </row>
    <row r="613" ht="15.75" customHeight="1">
      <c r="A613" s="338"/>
      <c r="B613" s="338"/>
      <c r="C613" s="338"/>
      <c r="D613" s="338"/>
      <c r="E613" s="338"/>
      <c r="F613" s="339"/>
      <c r="G613" s="563"/>
      <c r="H613" s="564"/>
      <c r="I613" s="918"/>
      <c r="J613" s="44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  <c r="AV613" s="338"/>
      <c r="AW613" s="338"/>
      <c r="AX613" s="338"/>
      <c r="AY613" s="338"/>
      <c r="AZ613" s="338"/>
      <c r="BA613" s="338"/>
      <c r="BB613" s="338"/>
      <c r="BC613" s="338"/>
      <c r="BD613" s="338"/>
      <c r="BE613" s="338"/>
      <c r="BF613" s="338"/>
      <c r="BG613" s="338"/>
      <c r="BH613" s="338"/>
      <c r="BI613" s="338"/>
      <c r="BJ613" s="338"/>
      <c r="BK613" s="338"/>
      <c r="BL613" s="338"/>
      <c r="BM613" s="338"/>
      <c r="BN613" s="338"/>
      <c r="BO613" s="338"/>
      <c r="BP613" s="338"/>
      <c r="BQ613" s="338"/>
      <c r="BR613" s="338"/>
      <c r="BS613" s="338"/>
      <c r="BT613" s="338"/>
      <c r="BU613" s="643">
        <f t="shared" si="7"/>
        <v>0</v>
      </c>
      <c r="BV613" s="644">
        <f t="shared" si="8"/>
        <v>0</v>
      </c>
      <c r="BW613" s="776">
        <f t="shared" si="9"/>
        <v>0</v>
      </c>
      <c r="BX613" s="644">
        <f t="shared" si="10"/>
        <v>0</v>
      </c>
      <c r="BY613" s="338"/>
      <c r="BZ613" s="338"/>
      <c r="CA613" s="338"/>
      <c r="CB613" s="338"/>
      <c r="CC613" s="338"/>
      <c r="CD613" s="338"/>
      <c r="CE613" s="338"/>
    </row>
    <row r="614" ht="15.75" customHeight="1">
      <c r="A614" s="338"/>
      <c r="B614" s="338"/>
      <c r="C614" s="338"/>
      <c r="D614" s="338"/>
      <c r="E614" s="338"/>
      <c r="F614" s="339"/>
      <c r="G614" s="563"/>
      <c r="H614" s="564"/>
      <c r="I614" s="918"/>
      <c r="J614" s="44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  <c r="AV614" s="338"/>
      <c r="AW614" s="338"/>
      <c r="AX614" s="338"/>
      <c r="AY614" s="338"/>
      <c r="AZ614" s="338"/>
      <c r="BA614" s="338"/>
      <c r="BB614" s="338"/>
      <c r="BC614" s="338"/>
      <c r="BD614" s="338"/>
      <c r="BE614" s="338"/>
      <c r="BF614" s="338"/>
      <c r="BG614" s="338"/>
      <c r="BH614" s="338"/>
      <c r="BI614" s="338"/>
      <c r="BJ614" s="338"/>
      <c r="BK614" s="338"/>
      <c r="BL614" s="338"/>
      <c r="BM614" s="338"/>
      <c r="BN614" s="338"/>
      <c r="BO614" s="338"/>
      <c r="BP614" s="338"/>
      <c r="BQ614" s="338"/>
      <c r="BR614" s="338"/>
      <c r="BS614" s="338"/>
      <c r="BT614" s="338"/>
      <c r="BU614" s="643">
        <f t="shared" si="7"/>
        <v>0</v>
      </c>
      <c r="BV614" s="644">
        <f t="shared" si="8"/>
        <v>0</v>
      </c>
      <c r="BW614" s="776">
        <f t="shared" si="9"/>
        <v>0</v>
      </c>
      <c r="BX614" s="644">
        <f t="shared" si="10"/>
        <v>0</v>
      </c>
      <c r="BY614" s="338"/>
      <c r="BZ614" s="338"/>
      <c r="CA614" s="338"/>
      <c r="CB614" s="338"/>
      <c r="CC614" s="338"/>
      <c r="CD614" s="338"/>
      <c r="CE614" s="338"/>
    </row>
    <row r="615" ht="15.75" customHeight="1">
      <c r="A615" s="338"/>
      <c r="B615" s="338"/>
      <c r="C615" s="338"/>
      <c r="D615" s="338"/>
      <c r="E615" s="338"/>
      <c r="F615" s="339"/>
      <c r="G615" s="563"/>
      <c r="H615" s="564"/>
      <c r="I615" s="918"/>
      <c r="J615" s="44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  <c r="AV615" s="338"/>
      <c r="AW615" s="338"/>
      <c r="AX615" s="338"/>
      <c r="AY615" s="338"/>
      <c r="AZ615" s="338"/>
      <c r="BA615" s="338"/>
      <c r="BB615" s="338"/>
      <c r="BC615" s="338"/>
      <c r="BD615" s="338"/>
      <c r="BE615" s="338"/>
      <c r="BF615" s="338"/>
      <c r="BG615" s="338"/>
      <c r="BH615" s="338"/>
      <c r="BI615" s="338"/>
      <c r="BJ615" s="338"/>
      <c r="BK615" s="338"/>
      <c r="BL615" s="338"/>
      <c r="BM615" s="338"/>
      <c r="BN615" s="338"/>
      <c r="BO615" s="338"/>
      <c r="BP615" s="338"/>
      <c r="BQ615" s="338"/>
      <c r="BR615" s="338"/>
      <c r="BS615" s="338"/>
      <c r="BT615" s="338"/>
      <c r="BU615" s="643">
        <f t="shared" si="7"/>
        <v>0</v>
      </c>
      <c r="BV615" s="644">
        <f t="shared" si="8"/>
        <v>0</v>
      </c>
      <c r="BW615" s="776">
        <f t="shared" si="9"/>
        <v>0</v>
      </c>
      <c r="BX615" s="644">
        <f t="shared" si="10"/>
        <v>0</v>
      </c>
      <c r="BY615" s="338"/>
      <c r="BZ615" s="338"/>
      <c r="CA615" s="338"/>
      <c r="CB615" s="338"/>
      <c r="CC615" s="338"/>
      <c r="CD615" s="338"/>
      <c r="CE615" s="338"/>
    </row>
    <row r="616" ht="15.75" customHeight="1">
      <c r="A616" s="338"/>
      <c r="B616" s="338"/>
      <c r="C616" s="338"/>
      <c r="D616" s="338"/>
      <c r="E616" s="338"/>
      <c r="F616" s="339"/>
      <c r="G616" s="563"/>
      <c r="H616" s="564"/>
      <c r="I616" s="918"/>
      <c r="J616" s="44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  <c r="AV616" s="338"/>
      <c r="AW616" s="338"/>
      <c r="AX616" s="338"/>
      <c r="AY616" s="338"/>
      <c r="AZ616" s="338"/>
      <c r="BA616" s="338"/>
      <c r="BB616" s="338"/>
      <c r="BC616" s="338"/>
      <c r="BD616" s="338"/>
      <c r="BE616" s="338"/>
      <c r="BF616" s="338"/>
      <c r="BG616" s="338"/>
      <c r="BH616" s="338"/>
      <c r="BI616" s="338"/>
      <c r="BJ616" s="338"/>
      <c r="BK616" s="338"/>
      <c r="BL616" s="338"/>
      <c r="BM616" s="338"/>
      <c r="BN616" s="338"/>
      <c r="BO616" s="338"/>
      <c r="BP616" s="338"/>
      <c r="BQ616" s="338"/>
      <c r="BR616" s="338"/>
      <c r="BS616" s="338"/>
      <c r="BT616" s="338"/>
      <c r="BU616" s="643">
        <f t="shared" si="7"/>
        <v>0</v>
      </c>
      <c r="BV616" s="644">
        <f t="shared" si="8"/>
        <v>0</v>
      </c>
      <c r="BW616" s="776">
        <f t="shared" si="9"/>
        <v>0</v>
      </c>
      <c r="BX616" s="644">
        <f t="shared" si="10"/>
        <v>0</v>
      </c>
      <c r="BY616" s="338"/>
      <c r="BZ616" s="338"/>
      <c r="CA616" s="338"/>
      <c r="CB616" s="338"/>
      <c r="CC616" s="338"/>
      <c r="CD616" s="338"/>
      <c r="CE616" s="338"/>
    </row>
    <row r="617" ht="15.75" customHeight="1">
      <c r="A617" s="338"/>
      <c r="B617" s="338"/>
      <c r="C617" s="338"/>
      <c r="D617" s="338"/>
      <c r="E617" s="338"/>
      <c r="F617" s="339"/>
      <c r="G617" s="563"/>
      <c r="H617" s="564"/>
      <c r="I617" s="918"/>
      <c r="J617" s="44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  <c r="AV617" s="338"/>
      <c r="AW617" s="338"/>
      <c r="AX617" s="338"/>
      <c r="AY617" s="338"/>
      <c r="AZ617" s="338"/>
      <c r="BA617" s="338"/>
      <c r="BB617" s="338"/>
      <c r="BC617" s="338"/>
      <c r="BD617" s="338"/>
      <c r="BE617" s="338"/>
      <c r="BF617" s="338"/>
      <c r="BG617" s="338"/>
      <c r="BH617" s="338"/>
      <c r="BI617" s="338"/>
      <c r="BJ617" s="338"/>
      <c r="BK617" s="338"/>
      <c r="BL617" s="338"/>
      <c r="BM617" s="338"/>
      <c r="BN617" s="338"/>
      <c r="BO617" s="338"/>
      <c r="BP617" s="338"/>
      <c r="BQ617" s="338"/>
      <c r="BR617" s="338"/>
      <c r="BS617" s="338"/>
      <c r="BT617" s="338"/>
      <c r="BU617" s="643">
        <f t="shared" si="7"/>
        <v>0</v>
      </c>
      <c r="BV617" s="644">
        <f t="shared" si="8"/>
        <v>0</v>
      </c>
      <c r="BW617" s="776">
        <f t="shared" si="9"/>
        <v>0</v>
      </c>
      <c r="BX617" s="644">
        <f t="shared" si="10"/>
        <v>0</v>
      </c>
      <c r="BY617" s="338"/>
      <c r="BZ617" s="338"/>
      <c r="CA617" s="338"/>
      <c r="CB617" s="338"/>
      <c r="CC617" s="338"/>
      <c r="CD617" s="338"/>
      <c r="CE617" s="338"/>
    </row>
    <row r="618" ht="15.75" customHeight="1">
      <c r="A618" s="338"/>
      <c r="B618" s="338"/>
      <c r="C618" s="338"/>
      <c r="D618" s="338"/>
      <c r="E618" s="338"/>
      <c r="F618" s="339"/>
      <c r="G618" s="563"/>
      <c r="H618" s="564"/>
      <c r="I618" s="918"/>
      <c r="J618" s="44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  <c r="AV618" s="338"/>
      <c r="AW618" s="338"/>
      <c r="AX618" s="338"/>
      <c r="AY618" s="338"/>
      <c r="AZ618" s="338"/>
      <c r="BA618" s="338"/>
      <c r="BB618" s="338"/>
      <c r="BC618" s="338"/>
      <c r="BD618" s="338"/>
      <c r="BE618" s="338"/>
      <c r="BF618" s="338"/>
      <c r="BG618" s="338"/>
      <c r="BH618" s="338"/>
      <c r="BI618" s="338"/>
      <c r="BJ618" s="338"/>
      <c r="BK618" s="338"/>
      <c r="BL618" s="338"/>
      <c r="BM618" s="338"/>
      <c r="BN618" s="338"/>
      <c r="BO618" s="338"/>
      <c r="BP618" s="338"/>
      <c r="BQ618" s="338"/>
      <c r="BR618" s="338"/>
      <c r="BS618" s="338"/>
      <c r="BT618" s="338"/>
      <c r="BU618" s="643">
        <f t="shared" si="7"/>
        <v>0</v>
      </c>
      <c r="BV618" s="644">
        <f t="shared" si="8"/>
        <v>0</v>
      </c>
      <c r="BW618" s="776">
        <f t="shared" si="9"/>
        <v>0</v>
      </c>
      <c r="BX618" s="644">
        <f t="shared" si="10"/>
        <v>0</v>
      </c>
      <c r="BY618" s="338"/>
      <c r="BZ618" s="338"/>
      <c r="CA618" s="338"/>
      <c r="CB618" s="338"/>
      <c r="CC618" s="338"/>
      <c r="CD618" s="338"/>
      <c r="CE618" s="338"/>
    </row>
    <row r="619" ht="15.75" customHeight="1">
      <c r="A619" s="338"/>
      <c r="B619" s="338"/>
      <c r="C619" s="338"/>
      <c r="D619" s="338"/>
      <c r="E619" s="338"/>
      <c r="F619" s="339"/>
      <c r="G619" s="563"/>
      <c r="H619" s="564"/>
      <c r="I619" s="918"/>
      <c r="J619" s="44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  <c r="AV619" s="338"/>
      <c r="AW619" s="338"/>
      <c r="AX619" s="338"/>
      <c r="AY619" s="338"/>
      <c r="AZ619" s="338"/>
      <c r="BA619" s="338"/>
      <c r="BB619" s="338"/>
      <c r="BC619" s="338"/>
      <c r="BD619" s="338"/>
      <c r="BE619" s="338"/>
      <c r="BF619" s="338"/>
      <c r="BG619" s="338"/>
      <c r="BH619" s="338"/>
      <c r="BI619" s="338"/>
      <c r="BJ619" s="338"/>
      <c r="BK619" s="338"/>
      <c r="BL619" s="338"/>
      <c r="BM619" s="338"/>
      <c r="BN619" s="338"/>
      <c r="BO619" s="338"/>
      <c r="BP619" s="338"/>
      <c r="BQ619" s="338"/>
      <c r="BR619" s="338"/>
      <c r="BS619" s="338"/>
      <c r="BT619" s="338"/>
      <c r="BU619" s="643">
        <f t="shared" si="7"/>
        <v>0</v>
      </c>
      <c r="BV619" s="644">
        <f t="shared" si="8"/>
        <v>0</v>
      </c>
      <c r="BW619" s="776">
        <f t="shared" si="9"/>
        <v>0</v>
      </c>
      <c r="BX619" s="644">
        <f t="shared" si="10"/>
        <v>0</v>
      </c>
      <c r="BY619" s="338"/>
      <c r="BZ619" s="338"/>
      <c r="CA619" s="338"/>
      <c r="CB619" s="338"/>
      <c r="CC619" s="338"/>
      <c r="CD619" s="338"/>
      <c r="CE619" s="338"/>
    </row>
    <row r="620" ht="15.75" customHeight="1">
      <c r="A620" s="338"/>
      <c r="B620" s="338"/>
      <c r="C620" s="338"/>
      <c r="D620" s="338"/>
      <c r="E620" s="338"/>
      <c r="F620" s="339"/>
      <c r="G620" s="563"/>
      <c r="H620" s="564"/>
      <c r="I620" s="918"/>
      <c r="J620" s="44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  <c r="AV620" s="338"/>
      <c r="AW620" s="338"/>
      <c r="AX620" s="338"/>
      <c r="AY620" s="338"/>
      <c r="AZ620" s="338"/>
      <c r="BA620" s="338"/>
      <c r="BB620" s="338"/>
      <c r="BC620" s="338"/>
      <c r="BD620" s="338"/>
      <c r="BE620" s="338"/>
      <c r="BF620" s="338"/>
      <c r="BG620" s="338"/>
      <c r="BH620" s="338"/>
      <c r="BI620" s="338"/>
      <c r="BJ620" s="338"/>
      <c r="BK620" s="338"/>
      <c r="BL620" s="338"/>
      <c r="BM620" s="338"/>
      <c r="BN620" s="338"/>
      <c r="BO620" s="338"/>
      <c r="BP620" s="338"/>
      <c r="BQ620" s="338"/>
      <c r="BR620" s="338"/>
      <c r="BS620" s="338"/>
      <c r="BT620" s="338"/>
      <c r="BU620" s="643">
        <f t="shared" si="7"/>
        <v>0</v>
      </c>
      <c r="BV620" s="644">
        <f t="shared" si="8"/>
        <v>0</v>
      </c>
      <c r="BW620" s="776">
        <f t="shared" si="9"/>
        <v>0</v>
      </c>
      <c r="BX620" s="644">
        <f t="shared" si="10"/>
        <v>0</v>
      </c>
      <c r="BY620" s="338"/>
      <c r="BZ620" s="338"/>
      <c r="CA620" s="338"/>
      <c r="CB620" s="338"/>
      <c r="CC620" s="338"/>
      <c r="CD620" s="338"/>
      <c r="CE620" s="338"/>
    </row>
    <row r="621" ht="15.75" customHeight="1">
      <c r="A621" s="338"/>
      <c r="B621" s="338"/>
      <c r="C621" s="338"/>
      <c r="D621" s="338"/>
      <c r="E621" s="338"/>
      <c r="F621" s="339"/>
      <c r="G621" s="563"/>
      <c r="H621" s="564"/>
      <c r="I621" s="918"/>
      <c r="J621" s="44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  <c r="AV621" s="338"/>
      <c r="AW621" s="338"/>
      <c r="AX621" s="338"/>
      <c r="AY621" s="338"/>
      <c r="AZ621" s="338"/>
      <c r="BA621" s="338"/>
      <c r="BB621" s="338"/>
      <c r="BC621" s="338"/>
      <c r="BD621" s="338"/>
      <c r="BE621" s="338"/>
      <c r="BF621" s="338"/>
      <c r="BG621" s="338"/>
      <c r="BH621" s="338"/>
      <c r="BI621" s="338"/>
      <c r="BJ621" s="338"/>
      <c r="BK621" s="338"/>
      <c r="BL621" s="338"/>
      <c r="BM621" s="338"/>
      <c r="BN621" s="338"/>
      <c r="BO621" s="338"/>
      <c r="BP621" s="338"/>
      <c r="BQ621" s="338"/>
      <c r="BR621" s="338"/>
      <c r="BS621" s="338"/>
      <c r="BT621" s="338"/>
      <c r="BU621" s="643">
        <f t="shared" si="7"/>
        <v>0</v>
      </c>
      <c r="BV621" s="644">
        <f t="shared" si="8"/>
        <v>0</v>
      </c>
      <c r="BW621" s="776">
        <f t="shared" si="9"/>
        <v>0</v>
      </c>
      <c r="BX621" s="644">
        <f t="shared" si="10"/>
        <v>0</v>
      </c>
      <c r="BY621" s="338"/>
      <c r="BZ621" s="338"/>
      <c r="CA621" s="338"/>
      <c r="CB621" s="338"/>
      <c r="CC621" s="338"/>
      <c r="CD621" s="338"/>
      <c r="CE621" s="338"/>
    </row>
    <row r="622" ht="15.75" customHeight="1">
      <c r="A622" s="338"/>
      <c r="B622" s="338"/>
      <c r="C622" s="338"/>
      <c r="D622" s="338"/>
      <c r="E622" s="338"/>
      <c r="F622" s="339"/>
      <c r="G622" s="563"/>
      <c r="H622" s="564"/>
      <c r="I622" s="918"/>
      <c r="J622" s="44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  <c r="AV622" s="338"/>
      <c r="AW622" s="338"/>
      <c r="AX622" s="338"/>
      <c r="AY622" s="338"/>
      <c r="AZ622" s="338"/>
      <c r="BA622" s="338"/>
      <c r="BB622" s="338"/>
      <c r="BC622" s="338"/>
      <c r="BD622" s="338"/>
      <c r="BE622" s="338"/>
      <c r="BF622" s="338"/>
      <c r="BG622" s="338"/>
      <c r="BH622" s="338"/>
      <c r="BI622" s="338"/>
      <c r="BJ622" s="338"/>
      <c r="BK622" s="338"/>
      <c r="BL622" s="338"/>
      <c r="BM622" s="338"/>
      <c r="BN622" s="338"/>
      <c r="BO622" s="338"/>
      <c r="BP622" s="338"/>
      <c r="BQ622" s="338"/>
      <c r="BR622" s="338"/>
      <c r="BS622" s="338"/>
      <c r="BT622" s="338"/>
      <c r="BU622" s="643">
        <f t="shared" si="7"/>
        <v>0</v>
      </c>
      <c r="BV622" s="644">
        <f t="shared" si="8"/>
        <v>0</v>
      </c>
      <c r="BW622" s="776">
        <f t="shared" si="9"/>
        <v>0</v>
      </c>
      <c r="BX622" s="644">
        <f t="shared" si="10"/>
        <v>0</v>
      </c>
      <c r="BY622" s="338"/>
      <c r="BZ622" s="338"/>
      <c r="CA622" s="338"/>
      <c r="CB622" s="338"/>
      <c r="CC622" s="338"/>
      <c r="CD622" s="338"/>
      <c r="CE622" s="338"/>
    </row>
    <row r="623" ht="15.75" customHeight="1">
      <c r="A623" s="338"/>
      <c r="B623" s="338"/>
      <c r="C623" s="338"/>
      <c r="D623" s="338"/>
      <c r="E623" s="338"/>
      <c r="F623" s="339"/>
      <c r="G623" s="563"/>
      <c r="H623" s="564"/>
      <c r="I623" s="918"/>
      <c r="J623" s="44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  <c r="AV623" s="338"/>
      <c r="AW623" s="338"/>
      <c r="AX623" s="338"/>
      <c r="AY623" s="338"/>
      <c r="AZ623" s="338"/>
      <c r="BA623" s="338"/>
      <c r="BB623" s="338"/>
      <c r="BC623" s="338"/>
      <c r="BD623" s="338"/>
      <c r="BE623" s="338"/>
      <c r="BF623" s="338"/>
      <c r="BG623" s="338"/>
      <c r="BH623" s="338"/>
      <c r="BI623" s="338"/>
      <c r="BJ623" s="338"/>
      <c r="BK623" s="338"/>
      <c r="BL623" s="338"/>
      <c r="BM623" s="338"/>
      <c r="BN623" s="338"/>
      <c r="BO623" s="338"/>
      <c r="BP623" s="338"/>
      <c r="BQ623" s="338"/>
      <c r="BR623" s="338"/>
      <c r="BS623" s="338"/>
      <c r="BT623" s="338"/>
      <c r="BU623" s="643">
        <f t="shared" si="7"/>
        <v>0</v>
      </c>
      <c r="BV623" s="644">
        <f t="shared" si="8"/>
        <v>0</v>
      </c>
      <c r="BW623" s="776">
        <f t="shared" si="9"/>
        <v>0</v>
      </c>
      <c r="BX623" s="644">
        <f t="shared" si="10"/>
        <v>0</v>
      </c>
      <c r="BY623" s="338"/>
      <c r="BZ623" s="338"/>
      <c r="CA623" s="338"/>
      <c r="CB623" s="338"/>
      <c r="CC623" s="338"/>
      <c r="CD623" s="338"/>
      <c r="CE623" s="338"/>
    </row>
    <row r="624" ht="15.75" customHeight="1">
      <c r="A624" s="338"/>
      <c r="B624" s="338"/>
      <c r="C624" s="338"/>
      <c r="D624" s="338"/>
      <c r="E624" s="338"/>
      <c r="F624" s="339"/>
      <c r="G624" s="563"/>
      <c r="H624" s="564"/>
      <c r="I624" s="918"/>
      <c r="J624" s="44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  <c r="AV624" s="338"/>
      <c r="AW624" s="338"/>
      <c r="AX624" s="338"/>
      <c r="AY624" s="338"/>
      <c r="AZ624" s="338"/>
      <c r="BA624" s="338"/>
      <c r="BB624" s="338"/>
      <c r="BC624" s="338"/>
      <c r="BD624" s="338"/>
      <c r="BE624" s="338"/>
      <c r="BF624" s="338"/>
      <c r="BG624" s="338"/>
      <c r="BH624" s="338"/>
      <c r="BI624" s="338"/>
      <c r="BJ624" s="338"/>
      <c r="BK624" s="338"/>
      <c r="BL624" s="338"/>
      <c r="BM624" s="338"/>
      <c r="BN624" s="338"/>
      <c r="BO624" s="338"/>
      <c r="BP624" s="338"/>
      <c r="BQ624" s="338"/>
      <c r="BR624" s="338"/>
      <c r="BS624" s="338"/>
      <c r="BT624" s="338"/>
      <c r="BU624" s="643">
        <f t="shared" si="7"/>
        <v>0</v>
      </c>
      <c r="BV624" s="644">
        <f t="shared" si="8"/>
        <v>0</v>
      </c>
      <c r="BW624" s="776">
        <f t="shared" si="9"/>
        <v>0</v>
      </c>
      <c r="BX624" s="644">
        <f t="shared" si="10"/>
        <v>0</v>
      </c>
      <c r="BY624" s="338"/>
      <c r="BZ624" s="338"/>
      <c r="CA624" s="338"/>
      <c r="CB624" s="338"/>
      <c r="CC624" s="338"/>
      <c r="CD624" s="338"/>
      <c r="CE624" s="338"/>
    </row>
    <row r="625" ht="15.75" customHeight="1">
      <c r="A625" s="338"/>
      <c r="B625" s="338"/>
      <c r="C625" s="338"/>
      <c r="D625" s="338"/>
      <c r="E625" s="338"/>
      <c r="F625" s="339"/>
      <c r="G625" s="563"/>
      <c r="H625" s="564"/>
      <c r="I625" s="918"/>
      <c r="J625" s="44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  <c r="AV625" s="338"/>
      <c r="AW625" s="338"/>
      <c r="AX625" s="338"/>
      <c r="AY625" s="338"/>
      <c r="AZ625" s="338"/>
      <c r="BA625" s="338"/>
      <c r="BB625" s="338"/>
      <c r="BC625" s="338"/>
      <c r="BD625" s="338"/>
      <c r="BE625" s="338"/>
      <c r="BF625" s="338"/>
      <c r="BG625" s="338"/>
      <c r="BH625" s="338"/>
      <c r="BI625" s="338"/>
      <c r="BJ625" s="338"/>
      <c r="BK625" s="338"/>
      <c r="BL625" s="338"/>
      <c r="BM625" s="338"/>
      <c r="BN625" s="338"/>
      <c r="BO625" s="338"/>
      <c r="BP625" s="338"/>
      <c r="BQ625" s="338"/>
      <c r="BR625" s="338"/>
      <c r="BS625" s="338"/>
      <c r="BT625" s="338"/>
      <c r="BU625" s="643">
        <f t="shared" si="7"/>
        <v>0</v>
      </c>
      <c r="BV625" s="644">
        <f t="shared" si="8"/>
        <v>0</v>
      </c>
      <c r="BW625" s="776">
        <f t="shared" si="9"/>
        <v>0</v>
      </c>
      <c r="BX625" s="644">
        <f t="shared" si="10"/>
        <v>0</v>
      </c>
      <c r="BY625" s="338"/>
      <c r="BZ625" s="338"/>
      <c r="CA625" s="338"/>
      <c r="CB625" s="338"/>
      <c r="CC625" s="338"/>
      <c r="CD625" s="338"/>
      <c r="CE625" s="338"/>
    </row>
    <row r="626" ht="15.75" customHeight="1">
      <c r="A626" s="338"/>
      <c r="B626" s="338"/>
      <c r="C626" s="338"/>
      <c r="D626" s="338"/>
      <c r="E626" s="338"/>
      <c r="F626" s="339"/>
      <c r="G626" s="563"/>
      <c r="H626" s="564"/>
      <c r="I626" s="918"/>
      <c r="J626" s="44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  <c r="AV626" s="338"/>
      <c r="AW626" s="338"/>
      <c r="AX626" s="338"/>
      <c r="AY626" s="338"/>
      <c r="AZ626" s="338"/>
      <c r="BA626" s="338"/>
      <c r="BB626" s="338"/>
      <c r="BC626" s="338"/>
      <c r="BD626" s="338"/>
      <c r="BE626" s="338"/>
      <c r="BF626" s="338"/>
      <c r="BG626" s="338"/>
      <c r="BH626" s="338"/>
      <c r="BI626" s="338"/>
      <c r="BJ626" s="338"/>
      <c r="BK626" s="338"/>
      <c r="BL626" s="338"/>
      <c r="BM626" s="338"/>
      <c r="BN626" s="338"/>
      <c r="BO626" s="338"/>
      <c r="BP626" s="338"/>
      <c r="BQ626" s="338"/>
      <c r="BR626" s="338"/>
      <c r="BS626" s="338"/>
      <c r="BT626" s="338"/>
      <c r="BU626" s="643">
        <f t="shared" si="7"/>
        <v>0</v>
      </c>
      <c r="BV626" s="644">
        <f t="shared" si="8"/>
        <v>0</v>
      </c>
      <c r="BW626" s="776">
        <f t="shared" si="9"/>
        <v>0</v>
      </c>
      <c r="BX626" s="644">
        <f t="shared" si="10"/>
        <v>0</v>
      </c>
      <c r="BY626" s="338"/>
      <c r="BZ626" s="338"/>
      <c r="CA626" s="338"/>
      <c r="CB626" s="338"/>
      <c r="CC626" s="338"/>
      <c r="CD626" s="338"/>
      <c r="CE626" s="338"/>
    </row>
    <row r="627" ht="15.75" customHeight="1">
      <c r="A627" s="338"/>
      <c r="B627" s="338"/>
      <c r="C627" s="338"/>
      <c r="D627" s="338"/>
      <c r="E627" s="338"/>
      <c r="F627" s="339"/>
      <c r="G627" s="563"/>
      <c r="H627" s="564"/>
      <c r="I627" s="918"/>
      <c r="J627" s="44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  <c r="AV627" s="338"/>
      <c r="AW627" s="338"/>
      <c r="AX627" s="338"/>
      <c r="AY627" s="338"/>
      <c r="AZ627" s="338"/>
      <c r="BA627" s="338"/>
      <c r="BB627" s="338"/>
      <c r="BC627" s="338"/>
      <c r="BD627" s="338"/>
      <c r="BE627" s="338"/>
      <c r="BF627" s="338"/>
      <c r="BG627" s="338"/>
      <c r="BH627" s="338"/>
      <c r="BI627" s="338"/>
      <c r="BJ627" s="338"/>
      <c r="BK627" s="338"/>
      <c r="BL627" s="338"/>
      <c r="BM627" s="338"/>
      <c r="BN627" s="338"/>
      <c r="BO627" s="338"/>
      <c r="BP627" s="338"/>
      <c r="BQ627" s="338"/>
      <c r="BR627" s="338"/>
      <c r="BS627" s="338"/>
      <c r="BT627" s="338"/>
      <c r="BU627" s="643">
        <f t="shared" si="7"/>
        <v>0</v>
      </c>
      <c r="BV627" s="644">
        <f t="shared" si="8"/>
        <v>0</v>
      </c>
      <c r="BW627" s="776">
        <f t="shared" si="9"/>
        <v>0</v>
      </c>
      <c r="BX627" s="644">
        <f t="shared" si="10"/>
        <v>0</v>
      </c>
      <c r="BY627" s="338"/>
      <c r="BZ627" s="338"/>
      <c r="CA627" s="338"/>
      <c r="CB627" s="338"/>
      <c r="CC627" s="338"/>
      <c r="CD627" s="338"/>
      <c r="CE627" s="338"/>
    </row>
    <row r="628" ht="15.75" customHeight="1">
      <c r="A628" s="338"/>
      <c r="B628" s="338"/>
      <c r="C628" s="338"/>
      <c r="D628" s="338"/>
      <c r="E628" s="338"/>
      <c r="F628" s="339"/>
      <c r="G628" s="563"/>
      <c r="H628" s="564"/>
      <c r="I628" s="918"/>
      <c r="J628" s="44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  <c r="AV628" s="338"/>
      <c r="AW628" s="338"/>
      <c r="AX628" s="338"/>
      <c r="AY628" s="338"/>
      <c r="AZ628" s="338"/>
      <c r="BA628" s="338"/>
      <c r="BB628" s="338"/>
      <c r="BC628" s="338"/>
      <c r="BD628" s="338"/>
      <c r="BE628" s="338"/>
      <c r="BF628" s="338"/>
      <c r="BG628" s="338"/>
      <c r="BH628" s="338"/>
      <c r="BI628" s="338"/>
      <c r="BJ628" s="338"/>
      <c r="BK628" s="338"/>
      <c r="BL628" s="338"/>
      <c r="BM628" s="338"/>
      <c r="BN628" s="338"/>
      <c r="BO628" s="338"/>
      <c r="BP628" s="338"/>
      <c r="BQ628" s="338"/>
      <c r="BR628" s="338"/>
      <c r="BS628" s="338"/>
      <c r="BT628" s="338"/>
      <c r="BU628" s="643">
        <f t="shared" si="7"/>
        <v>0</v>
      </c>
      <c r="BV628" s="644">
        <f t="shared" si="8"/>
        <v>0</v>
      </c>
      <c r="BW628" s="776">
        <f t="shared" si="9"/>
        <v>0</v>
      </c>
      <c r="BX628" s="644">
        <f t="shared" si="10"/>
        <v>0</v>
      </c>
      <c r="BY628" s="338"/>
      <c r="BZ628" s="338"/>
      <c r="CA628" s="338"/>
      <c r="CB628" s="338"/>
      <c r="CC628" s="338"/>
      <c r="CD628" s="338"/>
      <c r="CE628" s="338"/>
    </row>
    <row r="629" ht="15.75" customHeight="1">
      <c r="A629" s="338"/>
      <c r="B629" s="338"/>
      <c r="C629" s="338"/>
      <c r="D629" s="338"/>
      <c r="E629" s="338"/>
      <c r="F629" s="339"/>
      <c r="G629" s="563"/>
      <c r="H629" s="564"/>
      <c r="I629" s="918"/>
      <c r="J629" s="44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  <c r="AV629" s="338"/>
      <c r="AW629" s="338"/>
      <c r="AX629" s="338"/>
      <c r="AY629" s="338"/>
      <c r="AZ629" s="338"/>
      <c r="BA629" s="338"/>
      <c r="BB629" s="338"/>
      <c r="BC629" s="338"/>
      <c r="BD629" s="338"/>
      <c r="BE629" s="338"/>
      <c r="BF629" s="338"/>
      <c r="BG629" s="338"/>
      <c r="BH629" s="338"/>
      <c r="BI629" s="338"/>
      <c r="BJ629" s="338"/>
      <c r="BK629" s="338"/>
      <c r="BL629" s="338"/>
      <c r="BM629" s="338"/>
      <c r="BN629" s="338"/>
      <c r="BO629" s="338"/>
      <c r="BP629" s="338"/>
      <c r="BQ629" s="338"/>
      <c r="BR629" s="338"/>
      <c r="BS629" s="338"/>
      <c r="BT629" s="338"/>
      <c r="BU629" s="643">
        <f t="shared" si="7"/>
        <v>0</v>
      </c>
      <c r="BV629" s="644">
        <f t="shared" si="8"/>
        <v>0</v>
      </c>
      <c r="BW629" s="776">
        <f t="shared" si="9"/>
        <v>0</v>
      </c>
      <c r="BX629" s="644">
        <f t="shared" si="10"/>
        <v>0</v>
      </c>
      <c r="BY629" s="338"/>
      <c r="BZ629" s="338"/>
      <c r="CA629" s="338"/>
      <c r="CB629" s="338"/>
      <c r="CC629" s="338"/>
      <c r="CD629" s="338"/>
      <c r="CE629" s="338"/>
    </row>
    <row r="630" ht="15.75" customHeight="1">
      <c r="A630" s="338"/>
      <c r="B630" s="338"/>
      <c r="C630" s="338"/>
      <c r="D630" s="338"/>
      <c r="E630" s="338"/>
      <c r="F630" s="339"/>
      <c r="G630" s="563"/>
      <c r="H630" s="564"/>
      <c r="I630" s="918"/>
      <c r="J630" s="44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  <c r="AV630" s="338"/>
      <c r="AW630" s="338"/>
      <c r="AX630" s="338"/>
      <c r="AY630" s="338"/>
      <c r="AZ630" s="338"/>
      <c r="BA630" s="338"/>
      <c r="BB630" s="338"/>
      <c r="BC630" s="338"/>
      <c r="BD630" s="338"/>
      <c r="BE630" s="338"/>
      <c r="BF630" s="338"/>
      <c r="BG630" s="338"/>
      <c r="BH630" s="338"/>
      <c r="BI630" s="338"/>
      <c r="BJ630" s="338"/>
      <c r="BK630" s="338"/>
      <c r="BL630" s="338"/>
      <c r="BM630" s="338"/>
      <c r="BN630" s="338"/>
      <c r="BO630" s="338"/>
      <c r="BP630" s="338"/>
      <c r="BQ630" s="338"/>
      <c r="BR630" s="338"/>
      <c r="BS630" s="338"/>
      <c r="BT630" s="338"/>
      <c r="BU630" s="643">
        <f t="shared" si="7"/>
        <v>0</v>
      </c>
      <c r="BV630" s="644">
        <f t="shared" si="8"/>
        <v>0</v>
      </c>
      <c r="BW630" s="776">
        <f t="shared" si="9"/>
        <v>0</v>
      </c>
      <c r="BX630" s="644">
        <f t="shared" si="10"/>
        <v>0</v>
      </c>
      <c r="BY630" s="338"/>
      <c r="BZ630" s="338"/>
      <c r="CA630" s="338"/>
      <c r="CB630" s="338"/>
      <c r="CC630" s="338"/>
      <c r="CD630" s="338"/>
      <c r="CE630" s="338"/>
    </row>
    <row r="631" ht="15.75" customHeight="1">
      <c r="A631" s="338"/>
      <c r="B631" s="338"/>
      <c r="C631" s="338"/>
      <c r="D631" s="338"/>
      <c r="E631" s="338"/>
      <c r="F631" s="339"/>
      <c r="G631" s="563"/>
      <c r="H631" s="564"/>
      <c r="I631" s="918"/>
      <c r="J631" s="44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  <c r="AV631" s="338"/>
      <c r="AW631" s="338"/>
      <c r="AX631" s="338"/>
      <c r="AY631" s="338"/>
      <c r="AZ631" s="338"/>
      <c r="BA631" s="338"/>
      <c r="BB631" s="338"/>
      <c r="BC631" s="338"/>
      <c r="BD631" s="338"/>
      <c r="BE631" s="338"/>
      <c r="BF631" s="338"/>
      <c r="BG631" s="338"/>
      <c r="BH631" s="338"/>
      <c r="BI631" s="338"/>
      <c r="BJ631" s="338"/>
      <c r="BK631" s="338"/>
      <c r="BL631" s="338"/>
      <c r="BM631" s="338"/>
      <c r="BN631" s="338"/>
      <c r="BO631" s="338"/>
      <c r="BP631" s="338"/>
      <c r="BQ631" s="338"/>
      <c r="BR631" s="338"/>
      <c r="BS631" s="338"/>
      <c r="BT631" s="338"/>
      <c r="BU631" s="643">
        <f t="shared" si="7"/>
        <v>0</v>
      </c>
      <c r="BV631" s="644">
        <f t="shared" si="8"/>
        <v>0</v>
      </c>
      <c r="BW631" s="776">
        <f t="shared" si="9"/>
        <v>0</v>
      </c>
      <c r="BX631" s="644">
        <f t="shared" si="10"/>
        <v>0</v>
      </c>
      <c r="BY631" s="338"/>
      <c r="BZ631" s="338"/>
      <c r="CA631" s="338"/>
      <c r="CB631" s="338"/>
      <c r="CC631" s="338"/>
      <c r="CD631" s="338"/>
      <c r="CE631" s="338"/>
    </row>
    <row r="632" ht="15.75" customHeight="1">
      <c r="A632" s="338"/>
      <c r="B632" s="338"/>
      <c r="C632" s="338"/>
      <c r="D632" s="338"/>
      <c r="E632" s="338"/>
      <c r="F632" s="339"/>
      <c r="G632" s="563"/>
      <c r="H632" s="564"/>
      <c r="I632" s="918"/>
      <c r="J632" s="44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  <c r="AV632" s="338"/>
      <c r="AW632" s="338"/>
      <c r="AX632" s="338"/>
      <c r="AY632" s="338"/>
      <c r="AZ632" s="338"/>
      <c r="BA632" s="338"/>
      <c r="BB632" s="338"/>
      <c r="BC632" s="338"/>
      <c r="BD632" s="338"/>
      <c r="BE632" s="338"/>
      <c r="BF632" s="338"/>
      <c r="BG632" s="338"/>
      <c r="BH632" s="338"/>
      <c r="BI632" s="338"/>
      <c r="BJ632" s="338"/>
      <c r="BK632" s="338"/>
      <c r="BL632" s="338"/>
      <c r="BM632" s="338"/>
      <c r="BN632" s="338"/>
      <c r="BO632" s="338"/>
      <c r="BP632" s="338"/>
      <c r="BQ632" s="338"/>
      <c r="BR632" s="338"/>
      <c r="BS632" s="338"/>
      <c r="BT632" s="338"/>
      <c r="BU632" s="643">
        <f t="shared" si="7"/>
        <v>0</v>
      </c>
      <c r="BV632" s="644">
        <f t="shared" si="8"/>
        <v>0</v>
      </c>
      <c r="BW632" s="776">
        <f t="shared" si="9"/>
        <v>0</v>
      </c>
      <c r="BX632" s="644">
        <f t="shared" si="10"/>
        <v>0</v>
      </c>
      <c r="BY632" s="338"/>
      <c r="BZ632" s="338"/>
      <c r="CA632" s="338"/>
      <c r="CB632" s="338"/>
      <c r="CC632" s="338"/>
      <c r="CD632" s="338"/>
      <c r="CE632" s="338"/>
    </row>
    <row r="633" ht="15.75" customHeight="1">
      <c r="A633" s="338"/>
      <c r="B633" s="338"/>
      <c r="C633" s="338"/>
      <c r="D633" s="338"/>
      <c r="E633" s="338"/>
      <c r="F633" s="339"/>
      <c r="G633" s="563"/>
      <c r="H633" s="564"/>
      <c r="I633" s="918"/>
      <c r="J633" s="44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  <c r="AV633" s="338"/>
      <c r="AW633" s="338"/>
      <c r="AX633" s="338"/>
      <c r="AY633" s="338"/>
      <c r="AZ633" s="338"/>
      <c r="BA633" s="338"/>
      <c r="BB633" s="338"/>
      <c r="BC633" s="338"/>
      <c r="BD633" s="338"/>
      <c r="BE633" s="338"/>
      <c r="BF633" s="338"/>
      <c r="BG633" s="338"/>
      <c r="BH633" s="338"/>
      <c r="BI633" s="338"/>
      <c r="BJ633" s="338"/>
      <c r="BK633" s="338"/>
      <c r="BL633" s="338"/>
      <c r="BM633" s="338"/>
      <c r="BN633" s="338"/>
      <c r="BO633" s="338"/>
      <c r="BP633" s="338"/>
      <c r="BQ633" s="338"/>
      <c r="BR633" s="338"/>
      <c r="BS633" s="338"/>
      <c r="BT633" s="338"/>
      <c r="BU633" s="643">
        <f t="shared" si="7"/>
        <v>0</v>
      </c>
      <c r="BV633" s="644">
        <f t="shared" si="8"/>
        <v>0</v>
      </c>
      <c r="BW633" s="776">
        <f t="shared" si="9"/>
        <v>0</v>
      </c>
      <c r="BX633" s="644">
        <f t="shared" si="10"/>
        <v>0</v>
      </c>
      <c r="BY633" s="338"/>
      <c r="BZ633" s="338"/>
      <c r="CA633" s="338"/>
      <c r="CB633" s="338"/>
      <c r="CC633" s="338"/>
      <c r="CD633" s="338"/>
      <c r="CE633" s="338"/>
    </row>
    <row r="634" ht="15.75" customHeight="1">
      <c r="A634" s="338"/>
      <c r="B634" s="338"/>
      <c r="C634" s="338"/>
      <c r="D634" s="338"/>
      <c r="E634" s="338"/>
      <c r="F634" s="339"/>
      <c r="G634" s="563"/>
      <c r="H634" s="564"/>
      <c r="I634" s="918"/>
      <c r="J634" s="44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  <c r="AV634" s="338"/>
      <c r="AW634" s="338"/>
      <c r="AX634" s="338"/>
      <c r="AY634" s="338"/>
      <c r="AZ634" s="338"/>
      <c r="BA634" s="338"/>
      <c r="BB634" s="338"/>
      <c r="BC634" s="338"/>
      <c r="BD634" s="338"/>
      <c r="BE634" s="338"/>
      <c r="BF634" s="338"/>
      <c r="BG634" s="338"/>
      <c r="BH634" s="338"/>
      <c r="BI634" s="338"/>
      <c r="BJ634" s="338"/>
      <c r="BK634" s="338"/>
      <c r="BL634" s="338"/>
      <c r="BM634" s="338"/>
      <c r="BN634" s="338"/>
      <c r="BO634" s="338"/>
      <c r="BP634" s="338"/>
      <c r="BQ634" s="338"/>
      <c r="BR634" s="338"/>
      <c r="BS634" s="338"/>
      <c r="BT634" s="338"/>
      <c r="BU634" s="643">
        <f t="shared" si="7"/>
        <v>0</v>
      </c>
      <c r="BV634" s="644">
        <f t="shared" si="8"/>
        <v>0</v>
      </c>
      <c r="BW634" s="776">
        <f t="shared" si="9"/>
        <v>0</v>
      </c>
      <c r="BX634" s="644">
        <f t="shared" si="10"/>
        <v>0</v>
      </c>
      <c r="BY634" s="338"/>
      <c r="BZ634" s="338"/>
      <c r="CA634" s="338"/>
      <c r="CB634" s="338"/>
      <c r="CC634" s="338"/>
      <c r="CD634" s="338"/>
      <c r="CE634" s="338"/>
    </row>
    <row r="635" ht="15.75" customHeight="1">
      <c r="A635" s="338"/>
      <c r="B635" s="338"/>
      <c r="C635" s="338"/>
      <c r="D635" s="338"/>
      <c r="E635" s="338"/>
      <c r="F635" s="339"/>
      <c r="G635" s="563"/>
      <c r="H635" s="564"/>
      <c r="I635" s="918"/>
      <c r="J635" s="44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  <c r="AV635" s="338"/>
      <c r="AW635" s="338"/>
      <c r="AX635" s="338"/>
      <c r="AY635" s="338"/>
      <c r="AZ635" s="338"/>
      <c r="BA635" s="338"/>
      <c r="BB635" s="338"/>
      <c r="BC635" s="338"/>
      <c r="BD635" s="338"/>
      <c r="BE635" s="338"/>
      <c r="BF635" s="338"/>
      <c r="BG635" s="338"/>
      <c r="BH635" s="338"/>
      <c r="BI635" s="338"/>
      <c r="BJ635" s="338"/>
      <c r="BK635" s="338"/>
      <c r="BL635" s="338"/>
      <c r="BM635" s="338"/>
      <c r="BN635" s="338"/>
      <c r="BO635" s="338"/>
      <c r="BP635" s="338"/>
      <c r="BQ635" s="338"/>
      <c r="BR635" s="338"/>
      <c r="BS635" s="338"/>
      <c r="BT635" s="338"/>
      <c r="BU635" s="643">
        <f t="shared" si="7"/>
        <v>0</v>
      </c>
      <c r="BV635" s="644">
        <f t="shared" si="8"/>
        <v>0</v>
      </c>
      <c r="BW635" s="776">
        <f t="shared" si="9"/>
        <v>0</v>
      </c>
      <c r="BX635" s="644">
        <f t="shared" si="10"/>
        <v>0</v>
      </c>
      <c r="BY635" s="338"/>
      <c r="BZ635" s="338"/>
      <c r="CA635" s="338"/>
      <c r="CB635" s="338"/>
      <c r="CC635" s="338"/>
      <c r="CD635" s="338"/>
      <c r="CE635" s="338"/>
    </row>
    <row r="636" ht="15.75" customHeight="1">
      <c r="A636" s="338"/>
      <c r="B636" s="338"/>
      <c r="C636" s="338"/>
      <c r="D636" s="338"/>
      <c r="E636" s="338"/>
      <c r="F636" s="339"/>
      <c r="G636" s="563"/>
      <c r="H636" s="564"/>
      <c r="I636" s="918"/>
      <c r="J636" s="44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  <c r="AV636" s="338"/>
      <c r="AW636" s="338"/>
      <c r="AX636" s="338"/>
      <c r="AY636" s="338"/>
      <c r="AZ636" s="338"/>
      <c r="BA636" s="338"/>
      <c r="BB636" s="338"/>
      <c r="BC636" s="338"/>
      <c r="BD636" s="338"/>
      <c r="BE636" s="338"/>
      <c r="BF636" s="338"/>
      <c r="BG636" s="338"/>
      <c r="BH636" s="338"/>
      <c r="BI636" s="338"/>
      <c r="BJ636" s="338"/>
      <c r="BK636" s="338"/>
      <c r="BL636" s="338"/>
      <c r="BM636" s="338"/>
      <c r="BN636" s="338"/>
      <c r="BO636" s="338"/>
      <c r="BP636" s="338"/>
      <c r="BQ636" s="338"/>
      <c r="BR636" s="338"/>
      <c r="BS636" s="338"/>
      <c r="BT636" s="338"/>
      <c r="BU636" s="643">
        <f t="shared" si="7"/>
        <v>0</v>
      </c>
      <c r="BV636" s="644">
        <f t="shared" si="8"/>
        <v>0</v>
      </c>
      <c r="BW636" s="776">
        <f t="shared" si="9"/>
        <v>0</v>
      </c>
      <c r="BX636" s="644">
        <f t="shared" si="10"/>
        <v>0</v>
      </c>
      <c r="BY636" s="338"/>
      <c r="BZ636" s="338"/>
      <c r="CA636" s="338"/>
      <c r="CB636" s="338"/>
      <c r="CC636" s="338"/>
      <c r="CD636" s="338"/>
      <c r="CE636" s="338"/>
    </row>
    <row r="637" ht="15.75" customHeight="1">
      <c r="A637" s="338"/>
      <c r="B637" s="338"/>
      <c r="C637" s="338"/>
      <c r="D637" s="338"/>
      <c r="E637" s="338"/>
      <c r="F637" s="339"/>
      <c r="G637" s="563"/>
      <c r="H637" s="564"/>
      <c r="I637" s="918"/>
      <c r="J637" s="44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  <c r="AV637" s="338"/>
      <c r="AW637" s="338"/>
      <c r="AX637" s="338"/>
      <c r="AY637" s="338"/>
      <c r="AZ637" s="338"/>
      <c r="BA637" s="338"/>
      <c r="BB637" s="338"/>
      <c r="BC637" s="338"/>
      <c r="BD637" s="338"/>
      <c r="BE637" s="338"/>
      <c r="BF637" s="338"/>
      <c r="BG637" s="338"/>
      <c r="BH637" s="338"/>
      <c r="BI637" s="338"/>
      <c r="BJ637" s="338"/>
      <c r="BK637" s="338"/>
      <c r="BL637" s="338"/>
      <c r="BM637" s="338"/>
      <c r="BN637" s="338"/>
      <c r="BO637" s="338"/>
      <c r="BP637" s="338"/>
      <c r="BQ637" s="338"/>
      <c r="BR637" s="338"/>
      <c r="BS637" s="338"/>
      <c r="BT637" s="338"/>
      <c r="BU637" s="643">
        <f t="shared" si="7"/>
        <v>0</v>
      </c>
      <c r="BV637" s="644">
        <f t="shared" si="8"/>
        <v>0</v>
      </c>
      <c r="BW637" s="776">
        <f t="shared" si="9"/>
        <v>0</v>
      </c>
      <c r="BX637" s="644">
        <f t="shared" si="10"/>
        <v>0</v>
      </c>
      <c r="BY637" s="338"/>
      <c r="BZ637" s="338"/>
      <c r="CA637" s="338"/>
      <c r="CB637" s="338"/>
      <c r="CC637" s="338"/>
      <c r="CD637" s="338"/>
      <c r="CE637" s="338"/>
    </row>
    <row r="638" ht="15.75" customHeight="1">
      <c r="A638" s="338"/>
      <c r="B638" s="338"/>
      <c r="C638" s="338"/>
      <c r="D638" s="338"/>
      <c r="E638" s="338"/>
      <c r="F638" s="339"/>
      <c r="G638" s="563"/>
      <c r="H638" s="564"/>
      <c r="I638" s="918"/>
      <c r="J638" s="44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  <c r="AV638" s="338"/>
      <c r="AW638" s="338"/>
      <c r="AX638" s="338"/>
      <c r="AY638" s="338"/>
      <c r="AZ638" s="338"/>
      <c r="BA638" s="338"/>
      <c r="BB638" s="338"/>
      <c r="BC638" s="338"/>
      <c r="BD638" s="338"/>
      <c r="BE638" s="338"/>
      <c r="BF638" s="338"/>
      <c r="BG638" s="338"/>
      <c r="BH638" s="338"/>
      <c r="BI638" s="338"/>
      <c r="BJ638" s="338"/>
      <c r="BK638" s="338"/>
      <c r="BL638" s="338"/>
      <c r="BM638" s="338"/>
      <c r="BN638" s="338"/>
      <c r="BO638" s="338"/>
      <c r="BP638" s="338"/>
      <c r="BQ638" s="338"/>
      <c r="BR638" s="338"/>
      <c r="BS638" s="338"/>
      <c r="BT638" s="338"/>
      <c r="BU638" s="643">
        <f t="shared" si="7"/>
        <v>0</v>
      </c>
      <c r="BV638" s="644">
        <f t="shared" si="8"/>
        <v>0</v>
      </c>
      <c r="BW638" s="776">
        <f t="shared" si="9"/>
        <v>0</v>
      </c>
      <c r="BX638" s="644">
        <f t="shared" si="10"/>
        <v>0</v>
      </c>
      <c r="BY638" s="338"/>
      <c r="BZ638" s="338"/>
      <c r="CA638" s="338"/>
      <c r="CB638" s="338"/>
      <c r="CC638" s="338"/>
      <c r="CD638" s="338"/>
      <c r="CE638" s="338"/>
    </row>
    <row r="639" ht="15.75" customHeight="1">
      <c r="A639" s="338"/>
      <c r="B639" s="338"/>
      <c r="C639" s="338"/>
      <c r="D639" s="338"/>
      <c r="E639" s="338"/>
      <c r="F639" s="339"/>
      <c r="G639" s="563"/>
      <c r="H639" s="564"/>
      <c r="I639" s="918"/>
      <c r="J639" s="44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  <c r="AV639" s="338"/>
      <c r="AW639" s="338"/>
      <c r="AX639" s="338"/>
      <c r="AY639" s="338"/>
      <c r="AZ639" s="338"/>
      <c r="BA639" s="338"/>
      <c r="BB639" s="338"/>
      <c r="BC639" s="338"/>
      <c r="BD639" s="338"/>
      <c r="BE639" s="338"/>
      <c r="BF639" s="338"/>
      <c r="BG639" s="338"/>
      <c r="BH639" s="338"/>
      <c r="BI639" s="338"/>
      <c r="BJ639" s="338"/>
      <c r="BK639" s="338"/>
      <c r="BL639" s="338"/>
      <c r="BM639" s="338"/>
      <c r="BN639" s="338"/>
      <c r="BO639" s="338"/>
      <c r="BP639" s="338"/>
      <c r="BQ639" s="338"/>
      <c r="BR639" s="338"/>
      <c r="BS639" s="338"/>
      <c r="BT639" s="338"/>
      <c r="BU639" s="643">
        <f t="shared" si="7"/>
        <v>0</v>
      </c>
      <c r="BV639" s="644">
        <f t="shared" si="8"/>
        <v>0</v>
      </c>
      <c r="BW639" s="776">
        <f t="shared" si="9"/>
        <v>0</v>
      </c>
      <c r="BX639" s="644">
        <f t="shared" si="10"/>
        <v>0</v>
      </c>
      <c r="BY639" s="338"/>
      <c r="BZ639" s="338"/>
      <c r="CA639" s="338"/>
      <c r="CB639" s="338"/>
      <c r="CC639" s="338"/>
      <c r="CD639" s="338"/>
      <c r="CE639" s="338"/>
    </row>
    <row r="640" ht="15.75" customHeight="1">
      <c r="A640" s="338"/>
      <c r="B640" s="338"/>
      <c r="C640" s="338"/>
      <c r="D640" s="338"/>
      <c r="E640" s="338"/>
      <c r="F640" s="339"/>
      <c r="G640" s="563"/>
      <c r="H640" s="564"/>
      <c r="I640" s="918"/>
      <c r="J640" s="44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  <c r="AV640" s="338"/>
      <c r="AW640" s="338"/>
      <c r="AX640" s="338"/>
      <c r="AY640" s="338"/>
      <c r="AZ640" s="338"/>
      <c r="BA640" s="338"/>
      <c r="BB640" s="338"/>
      <c r="BC640" s="338"/>
      <c r="BD640" s="338"/>
      <c r="BE640" s="338"/>
      <c r="BF640" s="338"/>
      <c r="BG640" s="338"/>
      <c r="BH640" s="338"/>
      <c r="BI640" s="338"/>
      <c r="BJ640" s="338"/>
      <c r="BK640" s="338"/>
      <c r="BL640" s="338"/>
      <c r="BM640" s="338"/>
      <c r="BN640" s="338"/>
      <c r="BO640" s="338"/>
      <c r="BP640" s="338"/>
      <c r="BQ640" s="338"/>
      <c r="BR640" s="338"/>
      <c r="BS640" s="338"/>
      <c r="BT640" s="338"/>
      <c r="BU640" s="643">
        <f t="shared" si="7"/>
        <v>0</v>
      </c>
      <c r="BV640" s="644">
        <f t="shared" si="8"/>
        <v>0</v>
      </c>
      <c r="BW640" s="776">
        <f t="shared" si="9"/>
        <v>0</v>
      </c>
      <c r="BX640" s="644">
        <f t="shared" si="10"/>
        <v>0</v>
      </c>
      <c r="BY640" s="338"/>
      <c r="BZ640" s="338"/>
      <c r="CA640" s="338"/>
      <c r="CB640" s="338"/>
      <c r="CC640" s="338"/>
      <c r="CD640" s="338"/>
      <c r="CE640" s="338"/>
    </row>
    <row r="641" ht="15.75" customHeight="1">
      <c r="A641" s="338"/>
      <c r="B641" s="338"/>
      <c r="C641" s="338"/>
      <c r="D641" s="338"/>
      <c r="E641" s="338"/>
      <c r="F641" s="339"/>
      <c r="G641" s="563"/>
      <c r="H641" s="564"/>
      <c r="I641" s="918"/>
      <c r="J641" s="44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  <c r="AV641" s="338"/>
      <c r="AW641" s="338"/>
      <c r="AX641" s="338"/>
      <c r="AY641" s="338"/>
      <c r="AZ641" s="338"/>
      <c r="BA641" s="338"/>
      <c r="BB641" s="338"/>
      <c r="BC641" s="338"/>
      <c r="BD641" s="338"/>
      <c r="BE641" s="338"/>
      <c r="BF641" s="338"/>
      <c r="BG641" s="338"/>
      <c r="BH641" s="338"/>
      <c r="BI641" s="338"/>
      <c r="BJ641" s="338"/>
      <c r="BK641" s="338"/>
      <c r="BL641" s="338"/>
      <c r="BM641" s="338"/>
      <c r="BN641" s="338"/>
      <c r="BO641" s="338"/>
      <c r="BP641" s="338"/>
      <c r="BQ641" s="338"/>
      <c r="BR641" s="338"/>
      <c r="BS641" s="338"/>
      <c r="BT641" s="338"/>
      <c r="BU641" s="643">
        <f t="shared" si="7"/>
        <v>0</v>
      </c>
      <c r="BV641" s="644">
        <f t="shared" si="8"/>
        <v>0</v>
      </c>
      <c r="BW641" s="776">
        <f t="shared" si="9"/>
        <v>0</v>
      </c>
      <c r="BX641" s="644">
        <f t="shared" si="10"/>
        <v>0</v>
      </c>
      <c r="BY641" s="338"/>
      <c r="BZ641" s="338"/>
      <c r="CA641" s="338"/>
      <c r="CB641" s="338"/>
      <c r="CC641" s="338"/>
      <c r="CD641" s="338"/>
      <c r="CE641" s="338"/>
    </row>
    <row r="642" ht="15.75" customHeight="1">
      <c r="A642" s="338"/>
      <c r="B642" s="338"/>
      <c r="C642" s="338"/>
      <c r="D642" s="338"/>
      <c r="E642" s="338"/>
      <c r="F642" s="339"/>
      <c r="G642" s="563"/>
      <c r="H642" s="564"/>
      <c r="I642" s="918"/>
      <c r="J642" s="44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  <c r="AV642" s="338"/>
      <c r="AW642" s="338"/>
      <c r="AX642" s="338"/>
      <c r="AY642" s="338"/>
      <c r="AZ642" s="338"/>
      <c r="BA642" s="338"/>
      <c r="BB642" s="338"/>
      <c r="BC642" s="338"/>
      <c r="BD642" s="338"/>
      <c r="BE642" s="338"/>
      <c r="BF642" s="338"/>
      <c r="BG642" s="338"/>
      <c r="BH642" s="338"/>
      <c r="BI642" s="338"/>
      <c r="BJ642" s="338"/>
      <c r="BK642" s="338"/>
      <c r="BL642" s="338"/>
      <c r="BM642" s="338"/>
      <c r="BN642" s="338"/>
      <c r="BO642" s="338"/>
      <c r="BP642" s="338"/>
      <c r="BQ642" s="338"/>
      <c r="BR642" s="338"/>
      <c r="BS642" s="338"/>
      <c r="BT642" s="338"/>
      <c r="BU642" s="643">
        <f t="shared" si="7"/>
        <v>0</v>
      </c>
      <c r="BV642" s="644">
        <f t="shared" si="8"/>
        <v>0</v>
      </c>
      <c r="BW642" s="776">
        <f t="shared" si="9"/>
        <v>0</v>
      </c>
      <c r="BX642" s="644">
        <f t="shared" si="10"/>
        <v>0</v>
      </c>
      <c r="BY642" s="338"/>
      <c r="BZ642" s="338"/>
      <c r="CA642" s="338"/>
      <c r="CB642" s="338"/>
      <c r="CC642" s="338"/>
      <c r="CD642" s="338"/>
      <c r="CE642" s="338"/>
    </row>
    <row r="643" ht="15.75" customHeight="1">
      <c r="A643" s="338"/>
      <c r="B643" s="338"/>
      <c r="C643" s="338"/>
      <c r="D643" s="338"/>
      <c r="E643" s="338"/>
      <c r="F643" s="339"/>
      <c r="G643" s="563"/>
      <c r="H643" s="564"/>
      <c r="I643" s="918"/>
      <c r="J643" s="44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  <c r="AV643" s="338"/>
      <c r="AW643" s="338"/>
      <c r="AX643" s="338"/>
      <c r="AY643" s="338"/>
      <c r="AZ643" s="338"/>
      <c r="BA643" s="338"/>
      <c r="BB643" s="338"/>
      <c r="BC643" s="338"/>
      <c r="BD643" s="338"/>
      <c r="BE643" s="338"/>
      <c r="BF643" s="338"/>
      <c r="BG643" s="338"/>
      <c r="BH643" s="338"/>
      <c r="BI643" s="338"/>
      <c r="BJ643" s="338"/>
      <c r="BK643" s="338"/>
      <c r="BL643" s="338"/>
      <c r="BM643" s="338"/>
      <c r="BN643" s="338"/>
      <c r="BO643" s="338"/>
      <c r="BP643" s="338"/>
      <c r="BQ643" s="338"/>
      <c r="BR643" s="338"/>
      <c r="BS643" s="338"/>
      <c r="BT643" s="338"/>
      <c r="BU643" s="643">
        <f t="shared" si="7"/>
        <v>0</v>
      </c>
      <c r="BV643" s="644">
        <f t="shared" si="8"/>
        <v>0</v>
      </c>
      <c r="BW643" s="776">
        <f t="shared" si="9"/>
        <v>0</v>
      </c>
      <c r="BX643" s="644">
        <f t="shared" si="10"/>
        <v>0</v>
      </c>
      <c r="BY643" s="338"/>
      <c r="BZ643" s="338"/>
      <c r="CA643" s="338"/>
      <c r="CB643" s="338"/>
      <c r="CC643" s="338"/>
      <c r="CD643" s="338"/>
      <c r="CE643" s="338"/>
    </row>
    <row r="644" ht="15.75" customHeight="1">
      <c r="A644" s="338"/>
      <c r="B644" s="338"/>
      <c r="C644" s="338"/>
      <c r="D644" s="338"/>
      <c r="E644" s="338"/>
      <c r="F644" s="339"/>
      <c r="G644" s="563"/>
      <c r="H644" s="564"/>
      <c r="I644" s="918"/>
      <c r="J644" s="44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  <c r="AV644" s="338"/>
      <c r="AW644" s="338"/>
      <c r="AX644" s="338"/>
      <c r="AY644" s="338"/>
      <c r="AZ644" s="338"/>
      <c r="BA644" s="338"/>
      <c r="BB644" s="338"/>
      <c r="BC644" s="338"/>
      <c r="BD644" s="338"/>
      <c r="BE644" s="338"/>
      <c r="BF644" s="338"/>
      <c r="BG644" s="338"/>
      <c r="BH644" s="338"/>
      <c r="BI644" s="338"/>
      <c r="BJ644" s="338"/>
      <c r="BK644" s="338"/>
      <c r="BL644" s="338"/>
      <c r="BM644" s="338"/>
      <c r="BN644" s="338"/>
      <c r="BO644" s="338"/>
      <c r="BP644" s="338"/>
      <c r="BQ644" s="338"/>
      <c r="BR644" s="338"/>
      <c r="BS644" s="338"/>
      <c r="BT644" s="338"/>
      <c r="BU644" s="643">
        <f t="shared" si="7"/>
        <v>0</v>
      </c>
      <c r="BV644" s="644">
        <f t="shared" si="8"/>
        <v>0</v>
      </c>
      <c r="BW644" s="776">
        <f t="shared" si="9"/>
        <v>0</v>
      </c>
      <c r="BX644" s="644">
        <f t="shared" si="10"/>
        <v>0</v>
      </c>
      <c r="BY644" s="338"/>
      <c r="BZ644" s="338"/>
      <c r="CA644" s="338"/>
      <c r="CB644" s="338"/>
      <c r="CC644" s="338"/>
      <c r="CD644" s="338"/>
      <c r="CE644" s="338"/>
    </row>
    <row r="645" ht="15.75" customHeight="1">
      <c r="A645" s="338"/>
      <c r="B645" s="338"/>
      <c r="C645" s="338"/>
      <c r="D645" s="338"/>
      <c r="E645" s="338"/>
      <c r="F645" s="339"/>
      <c r="G645" s="563"/>
      <c r="H645" s="564"/>
      <c r="I645" s="918"/>
      <c r="J645" s="44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  <c r="AV645" s="338"/>
      <c r="AW645" s="338"/>
      <c r="AX645" s="338"/>
      <c r="AY645" s="338"/>
      <c r="AZ645" s="338"/>
      <c r="BA645" s="338"/>
      <c r="BB645" s="338"/>
      <c r="BC645" s="338"/>
      <c r="BD645" s="338"/>
      <c r="BE645" s="338"/>
      <c r="BF645" s="338"/>
      <c r="BG645" s="338"/>
      <c r="BH645" s="338"/>
      <c r="BI645" s="338"/>
      <c r="BJ645" s="338"/>
      <c r="BK645" s="338"/>
      <c r="BL645" s="338"/>
      <c r="BM645" s="338"/>
      <c r="BN645" s="338"/>
      <c r="BO645" s="338"/>
      <c r="BP645" s="338"/>
      <c r="BQ645" s="338"/>
      <c r="BR645" s="338"/>
      <c r="BS645" s="338"/>
      <c r="BT645" s="338"/>
      <c r="BU645" s="643">
        <f t="shared" si="7"/>
        <v>0</v>
      </c>
      <c r="BV645" s="644">
        <f t="shared" si="8"/>
        <v>0</v>
      </c>
      <c r="BW645" s="776">
        <f t="shared" si="9"/>
        <v>0</v>
      </c>
      <c r="BX645" s="644">
        <f t="shared" si="10"/>
        <v>0</v>
      </c>
      <c r="BY645" s="338"/>
      <c r="BZ645" s="338"/>
      <c r="CA645" s="338"/>
      <c r="CB645" s="338"/>
      <c r="CC645" s="338"/>
      <c r="CD645" s="338"/>
      <c r="CE645" s="338"/>
    </row>
    <row r="646" ht="15.75" customHeight="1">
      <c r="A646" s="338"/>
      <c r="B646" s="338"/>
      <c r="C646" s="338"/>
      <c r="D646" s="338"/>
      <c r="E646" s="338"/>
      <c r="F646" s="339"/>
      <c r="G646" s="563"/>
      <c r="H646" s="564"/>
      <c r="I646" s="918"/>
      <c r="J646" s="44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  <c r="AV646" s="338"/>
      <c r="AW646" s="338"/>
      <c r="AX646" s="338"/>
      <c r="AY646" s="338"/>
      <c r="AZ646" s="338"/>
      <c r="BA646" s="338"/>
      <c r="BB646" s="338"/>
      <c r="BC646" s="338"/>
      <c r="BD646" s="338"/>
      <c r="BE646" s="338"/>
      <c r="BF646" s="338"/>
      <c r="BG646" s="338"/>
      <c r="BH646" s="338"/>
      <c r="BI646" s="338"/>
      <c r="BJ646" s="338"/>
      <c r="BK646" s="338"/>
      <c r="BL646" s="338"/>
      <c r="BM646" s="338"/>
      <c r="BN646" s="338"/>
      <c r="BO646" s="338"/>
      <c r="BP646" s="338"/>
      <c r="BQ646" s="338"/>
      <c r="BR646" s="338"/>
      <c r="BS646" s="338"/>
      <c r="BT646" s="338"/>
      <c r="BU646" s="643">
        <f t="shared" si="7"/>
        <v>0</v>
      </c>
      <c r="BV646" s="644">
        <f t="shared" si="8"/>
        <v>0</v>
      </c>
      <c r="BW646" s="776">
        <f t="shared" si="9"/>
        <v>0</v>
      </c>
      <c r="BX646" s="644">
        <f t="shared" si="10"/>
        <v>0</v>
      </c>
      <c r="BY646" s="338"/>
      <c r="BZ646" s="338"/>
      <c r="CA646" s="338"/>
      <c r="CB646" s="338"/>
      <c r="CC646" s="338"/>
      <c r="CD646" s="338"/>
      <c r="CE646" s="338"/>
    </row>
    <row r="647" ht="15.75" customHeight="1">
      <c r="A647" s="338"/>
      <c r="B647" s="338"/>
      <c r="C647" s="338"/>
      <c r="D647" s="338"/>
      <c r="E647" s="338"/>
      <c r="F647" s="339"/>
      <c r="G647" s="563"/>
      <c r="H647" s="564"/>
      <c r="I647" s="918"/>
      <c r="J647" s="44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  <c r="AV647" s="338"/>
      <c r="AW647" s="338"/>
      <c r="AX647" s="338"/>
      <c r="AY647" s="338"/>
      <c r="AZ647" s="338"/>
      <c r="BA647" s="338"/>
      <c r="BB647" s="338"/>
      <c r="BC647" s="338"/>
      <c r="BD647" s="338"/>
      <c r="BE647" s="338"/>
      <c r="BF647" s="338"/>
      <c r="BG647" s="338"/>
      <c r="BH647" s="338"/>
      <c r="BI647" s="338"/>
      <c r="BJ647" s="338"/>
      <c r="BK647" s="338"/>
      <c r="BL647" s="338"/>
      <c r="BM647" s="338"/>
      <c r="BN647" s="338"/>
      <c r="BO647" s="338"/>
      <c r="BP647" s="338"/>
      <c r="BQ647" s="338"/>
      <c r="BR647" s="338"/>
      <c r="BS647" s="338"/>
      <c r="BT647" s="338"/>
      <c r="BU647" s="643">
        <f t="shared" si="7"/>
        <v>0</v>
      </c>
      <c r="BV647" s="644">
        <f t="shared" si="8"/>
        <v>0</v>
      </c>
      <c r="BW647" s="776">
        <f t="shared" si="9"/>
        <v>0</v>
      </c>
      <c r="BX647" s="644">
        <f t="shared" si="10"/>
        <v>0</v>
      </c>
      <c r="BY647" s="338"/>
      <c r="BZ647" s="338"/>
      <c r="CA647" s="338"/>
      <c r="CB647" s="338"/>
      <c r="CC647" s="338"/>
      <c r="CD647" s="338"/>
      <c r="CE647" s="338"/>
    </row>
    <row r="648" ht="15.75" customHeight="1">
      <c r="A648" s="338"/>
      <c r="B648" s="338"/>
      <c r="C648" s="338"/>
      <c r="D648" s="338"/>
      <c r="E648" s="338"/>
      <c r="F648" s="339"/>
      <c r="G648" s="563"/>
      <c r="H648" s="564"/>
      <c r="I648" s="918"/>
      <c r="J648" s="44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  <c r="AV648" s="338"/>
      <c r="AW648" s="338"/>
      <c r="AX648" s="338"/>
      <c r="AY648" s="338"/>
      <c r="AZ648" s="338"/>
      <c r="BA648" s="338"/>
      <c r="BB648" s="338"/>
      <c r="BC648" s="338"/>
      <c r="BD648" s="338"/>
      <c r="BE648" s="338"/>
      <c r="BF648" s="338"/>
      <c r="BG648" s="338"/>
      <c r="BH648" s="338"/>
      <c r="BI648" s="338"/>
      <c r="BJ648" s="338"/>
      <c r="BK648" s="338"/>
      <c r="BL648" s="338"/>
      <c r="BM648" s="338"/>
      <c r="BN648" s="338"/>
      <c r="BO648" s="338"/>
      <c r="BP648" s="338"/>
      <c r="BQ648" s="338"/>
      <c r="BR648" s="338"/>
      <c r="BS648" s="338"/>
      <c r="BT648" s="338"/>
      <c r="BU648" s="643">
        <f t="shared" si="7"/>
        <v>0</v>
      </c>
      <c r="BV648" s="644">
        <f t="shared" si="8"/>
        <v>0</v>
      </c>
      <c r="BW648" s="776">
        <f t="shared" si="9"/>
        <v>0</v>
      </c>
      <c r="BX648" s="644">
        <f t="shared" si="10"/>
        <v>0</v>
      </c>
      <c r="BY648" s="338"/>
      <c r="BZ648" s="338"/>
      <c r="CA648" s="338"/>
      <c r="CB648" s="338"/>
      <c r="CC648" s="338"/>
      <c r="CD648" s="338"/>
      <c r="CE648" s="338"/>
    </row>
    <row r="649" ht="15.75" customHeight="1">
      <c r="A649" s="338"/>
      <c r="B649" s="338"/>
      <c r="C649" s="338"/>
      <c r="D649" s="338"/>
      <c r="E649" s="338"/>
      <c r="F649" s="339"/>
      <c r="G649" s="563"/>
      <c r="H649" s="564"/>
      <c r="I649" s="918"/>
      <c r="J649" s="44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  <c r="AV649" s="338"/>
      <c r="AW649" s="338"/>
      <c r="AX649" s="338"/>
      <c r="AY649" s="338"/>
      <c r="AZ649" s="338"/>
      <c r="BA649" s="338"/>
      <c r="BB649" s="338"/>
      <c r="BC649" s="338"/>
      <c r="BD649" s="338"/>
      <c r="BE649" s="338"/>
      <c r="BF649" s="338"/>
      <c r="BG649" s="338"/>
      <c r="BH649" s="338"/>
      <c r="BI649" s="338"/>
      <c r="BJ649" s="338"/>
      <c r="BK649" s="338"/>
      <c r="BL649" s="338"/>
      <c r="BM649" s="338"/>
      <c r="BN649" s="338"/>
      <c r="BO649" s="338"/>
      <c r="BP649" s="338"/>
      <c r="BQ649" s="338"/>
      <c r="BR649" s="338"/>
      <c r="BS649" s="338"/>
      <c r="BT649" s="338"/>
      <c r="BU649" s="643">
        <f t="shared" si="7"/>
        <v>0</v>
      </c>
      <c r="BV649" s="644">
        <f t="shared" si="8"/>
        <v>0</v>
      </c>
      <c r="BW649" s="776">
        <f t="shared" si="9"/>
        <v>0</v>
      </c>
      <c r="BX649" s="644">
        <f t="shared" si="10"/>
        <v>0</v>
      </c>
      <c r="BY649" s="338"/>
      <c r="BZ649" s="338"/>
      <c r="CA649" s="338"/>
      <c r="CB649" s="338"/>
      <c r="CC649" s="338"/>
      <c r="CD649" s="338"/>
      <c r="CE649" s="338"/>
    </row>
    <row r="650" ht="15.75" customHeight="1">
      <c r="A650" s="338"/>
      <c r="B650" s="338"/>
      <c r="C650" s="338"/>
      <c r="D650" s="338"/>
      <c r="E650" s="338"/>
      <c r="F650" s="339"/>
      <c r="G650" s="563"/>
      <c r="H650" s="564"/>
      <c r="I650" s="918"/>
      <c r="J650" s="44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  <c r="AV650" s="338"/>
      <c r="AW650" s="338"/>
      <c r="AX650" s="338"/>
      <c r="AY650" s="338"/>
      <c r="AZ650" s="338"/>
      <c r="BA650" s="338"/>
      <c r="BB650" s="338"/>
      <c r="BC650" s="338"/>
      <c r="BD650" s="338"/>
      <c r="BE650" s="338"/>
      <c r="BF650" s="338"/>
      <c r="BG650" s="338"/>
      <c r="BH650" s="338"/>
      <c r="BI650" s="338"/>
      <c r="BJ650" s="338"/>
      <c r="BK650" s="338"/>
      <c r="BL650" s="338"/>
      <c r="BM650" s="338"/>
      <c r="BN650" s="338"/>
      <c r="BO650" s="338"/>
      <c r="BP650" s="338"/>
      <c r="BQ650" s="338"/>
      <c r="BR650" s="338"/>
      <c r="BS650" s="338"/>
      <c r="BT650" s="338"/>
      <c r="BU650" s="643">
        <f t="shared" si="7"/>
        <v>0</v>
      </c>
      <c r="BV650" s="644">
        <f t="shared" si="8"/>
        <v>0</v>
      </c>
      <c r="BW650" s="776">
        <f t="shared" si="9"/>
        <v>0</v>
      </c>
      <c r="BX650" s="644">
        <f t="shared" si="10"/>
        <v>0</v>
      </c>
      <c r="BY650" s="338"/>
      <c r="BZ650" s="338"/>
      <c r="CA650" s="338"/>
      <c r="CB650" s="338"/>
      <c r="CC650" s="338"/>
      <c r="CD650" s="338"/>
      <c r="CE650" s="338"/>
    </row>
    <row r="651" ht="15.75" customHeight="1">
      <c r="A651" s="338"/>
      <c r="B651" s="338"/>
      <c r="C651" s="338"/>
      <c r="D651" s="338"/>
      <c r="E651" s="338"/>
      <c r="F651" s="339"/>
      <c r="G651" s="563"/>
      <c r="H651" s="564"/>
      <c r="I651" s="918"/>
      <c r="J651" s="44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  <c r="AV651" s="338"/>
      <c r="AW651" s="338"/>
      <c r="AX651" s="338"/>
      <c r="AY651" s="338"/>
      <c r="AZ651" s="338"/>
      <c r="BA651" s="338"/>
      <c r="BB651" s="338"/>
      <c r="BC651" s="338"/>
      <c r="BD651" s="338"/>
      <c r="BE651" s="338"/>
      <c r="BF651" s="338"/>
      <c r="BG651" s="338"/>
      <c r="BH651" s="338"/>
      <c r="BI651" s="338"/>
      <c r="BJ651" s="338"/>
      <c r="BK651" s="338"/>
      <c r="BL651" s="338"/>
      <c r="BM651" s="338"/>
      <c r="BN651" s="338"/>
      <c r="BO651" s="338"/>
      <c r="BP651" s="338"/>
      <c r="BQ651" s="338"/>
      <c r="BR651" s="338"/>
      <c r="BS651" s="338"/>
      <c r="BT651" s="338"/>
      <c r="BU651" s="643">
        <f t="shared" si="7"/>
        <v>0</v>
      </c>
      <c r="BV651" s="644">
        <f t="shared" si="8"/>
        <v>0</v>
      </c>
      <c r="BW651" s="776">
        <f t="shared" si="9"/>
        <v>0</v>
      </c>
      <c r="BX651" s="644">
        <f t="shared" si="10"/>
        <v>0</v>
      </c>
      <c r="BY651" s="338"/>
      <c r="BZ651" s="338"/>
      <c r="CA651" s="338"/>
      <c r="CB651" s="338"/>
      <c r="CC651" s="338"/>
      <c r="CD651" s="338"/>
      <c r="CE651" s="338"/>
    </row>
    <row r="652" ht="15.75" customHeight="1">
      <c r="A652" s="338"/>
      <c r="B652" s="338"/>
      <c r="C652" s="338"/>
      <c r="D652" s="338"/>
      <c r="E652" s="338"/>
      <c r="F652" s="339"/>
      <c r="G652" s="563"/>
      <c r="H652" s="564"/>
      <c r="I652" s="918"/>
      <c r="J652" s="44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  <c r="AV652" s="338"/>
      <c r="AW652" s="338"/>
      <c r="AX652" s="338"/>
      <c r="AY652" s="338"/>
      <c r="AZ652" s="338"/>
      <c r="BA652" s="338"/>
      <c r="BB652" s="338"/>
      <c r="BC652" s="338"/>
      <c r="BD652" s="338"/>
      <c r="BE652" s="338"/>
      <c r="BF652" s="338"/>
      <c r="BG652" s="338"/>
      <c r="BH652" s="338"/>
      <c r="BI652" s="338"/>
      <c r="BJ652" s="338"/>
      <c r="BK652" s="338"/>
      <c r="BL652" s="338"/>
      <c r="BM652" s="338"/>
      <c r="BN652" s="338"/>
      <c r="BO652" s="338"/>
      <c r="BP652" s="338"/>
      <c r="BQ652" s="338"/>
      <c r="BR652" s="338"/>
      <c r="BS652" s="338"/>
      <c r="BT652" s="338"/>
      <c r="BU652" s="643">
        <f t="shared" si="7"/>
        <v>0</v>
      </c>
      <c r="BV652" s="644">
        <f t="shared" si="8"/>
        <v>0</v>
      </c>
      <c r="BW652" s="776">
        <f t="shared" si="9"/>
        <v>0</v>
      </c>
      <c r="BX652" s="644">
        <f t="shared" si="10"/>
        <v>0</v>
      </c>
      <c r="BY652" s="338"/>
      <c r="BZ652" s="338"/>
      <c r="CA652" s="338"/>
      <c r="CB652" s="338"/>
      <c r="CC652" s="338"/>
      <c r="CD652" s="338"/>
      <c r="CE652" s="338"/>
    </row>
    <row r="653" ht="15.75" customHeight="1">
      <c r="A653" s="338"/>
      <c r="B653" s="338"/>
      <c r="C653" s="338"/>
      <c r="D653" s="338"/>
      <c r="E653" s="338"/>
      <c r="F653" s="339"/>
      <c r="G653" s="563"/>
      <c r="H653" s="564"/>
      <c r="I653" s="918"/>
      <c r="J653" s="44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  <c r="AV653" s="338"/>
      <c r="AW653" s="338"/>
      <c r="AX653" s="338"/>
      <c r="AY653" s="338"/>
      <c r="AZ653" s="338"/>
      <c r="BA653" s="338"/>
      <c r="BB653" s="338"/>
      <c r="BC653" s="338"/>
      <c r="BD653" s="338"/>
      <c r="BE653" s="338"/>
      <c r="BF653" s="338"/>
      <c r="BG653" s="338"/>
      <c r="BH653" s="338"/>
      <c r="BI653" s="338"/>
      <c r="BJ653" s="338"/>
      <c r="BK653" s="338"/>
      <c r="BL653" s="338"/>
      <c r="BM653" s="338"/>
      <c r="BN653" s="338"/>
      <c r="BO653" s="338"/>
      <c r="BP653" s="338"/>
      <c r="BQ653" s="338"/>
      <c r="BR653" s="338"/>
      <c r="BS653" s="338"/>
      <c r="BT653" s="338"/>
      <c r="BU653" s="643">
        <f t="shared" si="7"/>
        <v>0</v>
      </c>
      <c r="BV653" s="644">
        <f t="shared" si="8"/>
        <v>0</v>
      </c>
      <c r="BW653" s="776">
        <f t="shared" si="9"/>
        <v>0</v>
      </c>
      <c r="BX653" s="644">
        <f t="shared" si="10"/>
        <v>0</v>
      </c>
      <c r="BY653" s="338"/>
      <c r="BZ653" s="338"/>
      <c r="CA653" s="338"/>
      <c r="CB653" s="338"/>
      <c r="CC653" s="338"/>
      <c r="CD653" s="338"/>
      <c r="CE653" s="338"/>
    </row>
    <row r="654" ht="15.75" customHeight="1">
      <c r="A654" s="338"/>
      <c r="B654" s="338"/>
      <c r="C654" s="338"/>
      <c r="D654" s="338"/>
      <c r="E654" s="338"/>
      <c r="F654" s="339"/>
      <c r="G654" s="563"/>
      <c r="H654" s="564"/>
      <c r="I654" s="918"/>
      <c r="J654" s="44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  <c r="AV654" s="338"/>
      <c r="AW654" s="338"/>
      <c r="AX654" s="338"/>
      <c r="AY654" s="338"/>
      <c r="AZ654" s="338"/>
      <c r="BA654" s="338"/>
      <c r="BB654" s="338"/>
      <c r="BC654" s="338"/>
      <c r="BD654" s="338"/>
      <c r="BE654" s="338"/>
      <c r="BF654" s="338"/>
      <c r="BG654" s="338"/>
      <c r="BH654" s="338"/>
      <c r="BI654" s="338"/>
      <c r="BJ654" s="338"/>
      <c r="BK654" s="338"/>
      <c r="BL654" s="338"/>
      <c r="BM654" s="338"/>
      <c r="BN654" s="338"/>
      <c r="BO654" s="338"/>
      <c r="BP654" s="338"/>
      <c r="BQ654" s="338"/>
      <c r="BR654" s="338"/>
      <c r="BS654" s="338"/>
      <c r="BT654" s="338"/>
      <c r="BU654" s="643">
        <f t="shared" si="7"/>
        <v>0</v>
      </c>
      <c r="BV654" s="644">
        <f t="shared" si="8"/>
        <v>0</v>
      </c>
      <c r="BW654" s="776">
        <f t="shared" si="9"/>
        <v>0</v>
      </c>
      <c r="BX654" s="644">
        <f t="shared" si="10"/>
        <v>0</v>
      </c>
      <c r="BY654" s="338"/>
      <c r="BZ654" s="338"/>
      <c r="CA654" s="338"/>
      <c r="CB654" s="338"/>
      <c r="CC654" s="338"/>
      <c r="CD654" s="338"/>
      <c r="CE654" s="338"/>
    </row>
    <row r="655" ht="15.75" customHeight="1">
      <c r="A655" s="338"/>
      <c r="B655" s="338"/>
      <c r="C655" s="338"/>
      <c r="D655" s="338"/>
      <c r="E655" s="338"/>
      <c r="F655" s="339"/>
      <c r="G655" s="563"/>
      <c r="H655" s="564"/>
      <c r="I655" s="918"/>
      <c r="J655" s="44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  <c r="AV655" s="338"/>
      <c r="AW655" s="338"/>
      <c r="AX655" s="338"/>
      <c r="AY655" s="338"/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643">
        <f t="shared" si="7"/>
        <v>0</v>
      </c>
      <c r="BV655" s="644">
        <f t="shared" si="8"/>
        <v>0</v>
      </c>
      <c r="BW655" s="776">
        <f t="shared" si="9"/>
        <v>0</v>
      </c>
      <c r="BX655" s="644">
        <f t="shared" si="10"/>
        <v>0</v>
      </c>
      <c r="BY655" s="338"/>
      <c r="BZ655" s="338"/>
      <c r="CA655" s="338"/>
      <c r="CB655" s="338"/>
      <c r="CC655" s="338"/>
      <c r="CD655" s="338"/>
      <c r="CE655" s="338"/>
    </row>
    <row r="656" ht="15.75" customHeight="1">
      <c r="A656" s="338"/>
      <c r="B656" s="338"/>
      <c r="C656" s="338"/>
      <c r="D656" s="338"/>
      <c r="E656" s="338"/>
      <c r="F656" s="339"/>
      <c r="G656" s="563"/>
      <c r="H656" s="564"/>
      <c r="I656" s="918"/>
      <c r="J656" s="44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  <c r="AV656" s="338"/>
      <c r="AW656" s="338"/>
      <c r="AX656" s="338"/>
      <c r="AY656" s="338"/>
      <c r="AZ656" s="338"/>
      <c r="BA656" s="338"/>
      <c r="BB656" s="338"/>
      <c r="BC656" s="338"/>
      <c r="BD656" s="338"/>
      <c r="BE656" s="338"/>
      <c r="BF656" s="338"/>
      <c r="BG656" s="338"/>
      <c r="BH656" s="338"/>
      <c r="BI656" s="338"/>
      <c r="BJ656" s="338"/>
      <c r="BK656" s="338"/>
      <c r="BL656" s="338"/>
      <c r="BM656" s="338"/>
      <c r="BN656" s="338"/>
      <c r="BO656" s="338"/>
      <c r="BP656" s="338"/>
      <c r="BQ656" s="338"/>
      <c r="BR656" s="338"/>
      <c r="BS656" s="338"/>
      <c r="BT656" s="338"/>
      <c r="BU656" s="643">
        <f t="shared" si="7"/>
        <v>0</v>
      </c>
      <c r="BV656" s="644">
        <f t="shared" si="8"/>
        <v>0</v>
      </c>
      <c r="BW656" s="776">
        <f t="shared" si="9"/>
        <v>0</v>
      </c>
      <c r="BX656" s="644">
        <f t="shared" si="10"/>
        <v>0</v>
      </c>
      <c r="BY656" s="338"/>
      <c r="BZ656" s="338"/>
      <c r="CA656" s="338"/>
      <c r="CB656" s="338"/>
      <c r="CC656" s="338"/>
      <c r="CD656" s="338"/>
      <c r="CE656" s="338"/>
    </row>
    <row r="657" ht="15.75" customHeight="1">
      <c r="A657" s="338"/>
      <c r="B657" s="338"/>
      <c r="C657" s="338"/>
      <c r="D657" s="338"/>
      <c r="E657" s="338"/>
      <c r="F657" s="339"/>
      <c r="G657" s="563"/>
      <c r="H657" s="564"/>
      <c r="I657" s="918"/>
      <c r="J657" s="44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  <c r="AV657" s="338"/>
      <c r="AW657" s="338"/>
      <c r="AX657" s="338"/>
      <c r="AY657" s="338"/>
      <c r="AZ657" s="338"/>
      <c r="BA657" s="338"/>
      <c r="BB657" s="338"/>
      <c r="BC657" s="338"/>
      <c r="BD657" s="338"/>
      <c r="BE657" s="338"/>
      <c r="BF657" s="338"/>
      <c r="BG657" s="338"/>
      <c r="BH657" s="338"/>
      <c r="BI657" s="338"/>
      <c r="BJ657" s="338"/>
      <c r="BK657" s="338"/>
      <c r="BL657" s="338"/>
      <c r="BM657" s="338"/>
      <c r="BN657" s="338"/>
      <c r="BO657" s="338"/>
      <c r="BP657" s="338"/>
      <c r="BQ657" s="338"/>
      <c r="BR657" s="338"/>
      <c r="BS657" s="338"/>
      <c r="BT657" s="338"/>
      <c r="BU657" s="643">
        <f t="shared" si="7"/>
        <v>0</v>
      </c>
      <c r="BV657" s="644">
        <f t="shared" si="8"/>
        <v>0</v>
      </c>
      <c r="BW657" s="776">
        <f t="shared" si="9"/>
        <v>0</v>
      </c>
      <c r="BX657" s="644">
        <f t="shared" si="10"/>
        <v>0</v>
      </c>
      <c r="BY657" s="338"/>
      <c r="BZ657" s="338"/>
      <c r="CA657" s="338"/>
      <c r="CB657" s="338"/>
      <c r="CC657" s="338"/>
      <c r="CD657" s="338"/>
      <c r="CE657" s="338"/>
    </row>
    <row r="658" ht="15.75" customHeight="1">
      <c r="A658" s="338"/>
      <c r="B658" s="338"/>
      <c r="C658" s="338"/>
      <c r="D658" s="338"/>
      <c r="E658" s="338"/>
      <c r="F658" s="339"/>
      <c r="G658" s="563"/>
      <c r="H658" s="564"/>
      <c r="I658" s="918"/>
      <c r="J658" s="44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  <c r="AV658" s="338"/>
      <c r="AW658" s="338"/>
      <c r="AX658" s="338"/>
      <c r="AY658" s="338"/>
      <c r="AZ658" s="338"/>
      <c r="BA658" s="338"/>
      <c r="BB658" s="338"/>
      <c r="BC658" s="338"/>
      <c r="BD658" s="338"/>
      <c r="BE658" s="338"/>
      <c r="BF658" s="338"/>
      <c r="BG658" s="338"/>
      <c r="BH658" s="338"/>
      <c r="BI658" s="338"/>
      <c r="BJ658" s="338"/>
      <c r="BK658" s="338"/>
      <c r="BL658" s="338"/>
      <c r="BM658" s="338"/>
      <c r="BN658" s="338"/>
      <c r="BO658" s="338"/>
      <c r="BP658" s="338"/>
      <c r="BQ658" s="338"/>
      <c r="BR658" s="338"/>
      <c r="BS658" s="338"/>
      <c r="BT658" s="338"/>
      <c r="BU658" s="643">
        <f t="shared" si="7"/>
        <v>0</v>
      </c>
      <c r="BV658" s="644">
        <f t="shared" si="8"/>
        <v>0</v>
      </c>
      <c r="BW658" s="776">
        <f t="shared" si="9"/>
        <v>0</v>
      </c>
      <c r="BX658" s="644">
        <f t="shared" si="10"/>
        <v>0</v>
      </c>
      <c r="BY658" s="338"/>
      <c r="BZ658" s="338"/>
      <c r="CA658" s="338"/>
      <c r="CB658" s="338"/>
      <c r="CC658" s="338"/>
      <c r="CD658" s="338"/>
      <c r="CE658" s="338"/>
    </row>
    <row r="659" ht="15.75" customHeight="1">
      <c r="A659" s="338"/>
      <c r="B659" s="338"/>
      <c r="C659" s="338"/>
      <c r="D659" s="338"/>
      <c r="E659" s="338"/>
      <c r="F659" s="339"/>
      <c r="G659" s="563"/>
      <c r="H659" s="564"/>
      <c r="I659" s="918"/>
      <c r="J659" s="44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  <c r="AV659" s="338"/>
      <c r="AW659" s="338"/>
      <c r="AX659" s="338"/>
      <c r="AY659" s="338"/>
      <c r="AZ659" s="338"/>
      <c r="BA659" s="338"/>
      <c r="BB659" s="338"/>
      <c r="BC659" s="338"/>
      <c r="BD659" s="338"/>
      <c r="BE659" s="338"/>
      <c r="BF659" s="338"/>
      <c r="BG659" s="338"/>
      <c r="BH659" s="338"/>
      <c r="BI659" s="338"/>
      <c r="BJ659" s="338"/>
      <c r="BK659" s="338"/>
      <c r="BL659" s="338"/>
      <c r="BM659" s="338"/>
      <c r="BN659" s="338"/>
      <c r="BO659" s="338"/>
      <c r="BP659" s="338"/>
      <c r="BQ659" s="338"/>
      <c r="BR659" s="338"/>
      <c r="BS659" s="338"/>
      <c r="BT659" s="338"/>
      <c r="BU659" s="643">
        <f t="shared" si="7"/>
        <v>0</v>
      </c>
      <c r="BV659" s="644">
        <f t="shared" si="8"/>
        <v>0</v>
      </c>
      <c r="BW659" s="776">
        <f t="shared" si="9"/>
        <v>0</v>
      </c>
      <c r="BX659" s="644">
        <f t="shared" si="10"/>
        <v>0</v>
      </c>
      <c r="BY659" s="338"/>
      <c r="BZ659" s="338"/>
      <c r="CA659" s="338"/>
      <c r="CB659" s="338"/>
      <c r="CC659" s="338"/>
      <c r="CD659" s="338"/>
      <c r="CE659" s="338"/>
    </row>
    <row r="660" ht="15.75" customHeight="1">
      <c r="A660" s="338"/>
      <c r="B660" s="338"/>
      <c r="C660" s="338"/>
      <c r="D660" s="338"/>
      <c r="E660" s="338"/>
      <c r="F660" s="339"/>
      <c r="G660" s="563"/>
      <c r="H660" s="564"/>
      <c r="I660" s="918"/>
      <c r="J660" s="44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  <c r="AV660" s="338"/>
      <c r="AW660" s="338"/>
      <c r="AX660" s="338"/>
      <c r="AY660" s="338"/>
      <c r="AZ660" s="338"/>
      <c r="BA660" s="338"/>
      <c r="BB660" s="338"/>
      <c r="BC660" s="338"/>
      <c r="BD660" s="338"/>
      <c r="BE660" s="338"/>
      <c r="BF660" s="338"/>
      <c r="BG660" s="338"/>
      <c r="BH660" s="338"/>
      <c r="BI660" s="338"/>
      <c r="BJ660" s="338"/>
      <c r="BK660" s="338"/>
      <c r="BL660" s="338"/>
      <c r="BM660" s="338"/>
      <c r="BN660" s="338"/>
      <c r="BO660" s="338"/>
      <c r="BP660" s="338"/>
      <c r="BQ660" s="338"/>
      <c r="BR660" s="338"/>
      <c r="BS660" s="338"/>
      <c r="BT660" s="338"/>
      <c r="BU660" s="643">
        <f t="shared" si="7"/>
        <v>0</v>
      </c>
      <c r="BV660" s="644">
        <f t="shared" si="8"/>
        <v>0</v>
      </c>
      <c r="BW660" s="776">
        <f t="shared" si="9"/>
        <v>0</v>
      </c>
      <c r="BX660" s="644">
        <f t="shared" si="10"/>
        <v>0</v>
      </c>
      <c r="BY660" s="338"/>
      <c r="BZ660" s="338"/>
      <c r="CA660" s="338"/>
      <c r="CB660" s="338"/>
      <c r="CC660" s="338"/>
      <c r="CD660" s="338"/>
      <c r="CE660" s="338"/>
    </row>
    <row r="661" ht="15.75" customHeight="1">
      <c r="A661" s="338"/>
      <c r="B661" s="338"/>
      <c r="C661" s="338"/>
      <c r="D661" s="338"/>
      <c r="E661" s="338"/>
      <c r="F661" s="339"/>
      <c r="G661" s="563"/>
      <c r="H661" s="564"/>
      <c r="I661" s="918"/>
      <c r="J661" s="44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  <c r="AV661" s="338"/>
      <c r="AW661" s="338"/>
      <c r="AX661" s="338"/>
      <c r="AY661" s="338"/>
      <c r="AZ661" s="338"/>
      <c r="BA661" s="338"/>
      <c r="BB661" s="338"/>
      <c r="BC661" s="338"/>
      <c r="BD661" s="338"/>
      <c r="BE661" s="338"/>
      <c r="BF661" s="338"/>
      <c r="BG661" s="338"/>
      <c r="BH661" s="338"/>
      <c r="BI661" s="338"/>
      <c r="BJ661" s="338"/>
      <c r="BK661" s="338"/>
      <c r="BL661" s="338"/>
      <c r="BM661" s="338"/>
      <c r="BN661" s="338"/>
      <c r="BO661" s="338"/>
      <c r="BP661" s="338"/>
      <c r="BQ661" s="338"/>
      <c r="BR661" s="338"/>
      <c r="BS661" s="338"/>
      <c r="BT661" s="338"/>
      <c r="BU661" s="643">
        <f t="shared" si="7"/>
        <v>0</v>
      </c>
      <c r="BV661" s="644">
        <f t="shared" si="8"/>
        <v>0</v>
      </c>
      <c r="BW661" s="776">
        <f t="shared" si="9"/>
        <v>0</v>
      </c>
      <c r="BX661" s="644">
        <f t="shared" si="10"/>
        <v>0</v>
      </c>
      <c r="BY661" s="338"/>
      <c r="BZ661" s="338"/>
      <c r="CA661" s="338"/>
      <c r="CB661" s="338"/>
      <c r="CC661" s="338"/>
      <c r="CD661" s="338"/>
      <c r="CE661" s="338"/>
    </row>
    <row r="662" ht="15.75" customHeight="1">
      <c r="A662" s="338"/>
      <c r="B662" s="338"/>
      <c r="C662" s="338"/>
      <c r="D662" s="338"/>
      <c r="E662" s="338"/>
      <c r="F662" s="339"/>
      <c r="G662" s="563"/>
      <c r="H662" s="564"/>
      <c r="I662" s="918"/>
      <c r="J662" s="44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  <c r="AV662" s="338"/>
      <c r="AW662" s="338"/>
      <c r="AX662" s="338"/>
      <c r="AY662" s="338"/>
      <c r="AZ662" s="338"/>
      <c r="BA662" s="338"/>
      <c r="BB662" s="338"/>
      <c r="BC662" s="338"/>
      <c r="BD662" s="338"/>
      <c r="BE662" s="338"/>
      <c r="BF662" s="338"/>
      <c r="BG662" s="338"/>
      <c r="BH662" s="338"/>
      <c r="BI662" s="338"/>
      <c r="BJ662" s="338"/>
      <c r="BK662" s="338"/>
      <c r="BL662" s="338"/>
      <c r="BM662" s="338"/>
      <c r="BN662" s="338"/>
      <c r="BO662" s="338"/>
      <c r="BP662" s="338"/>
      <c r="BQ662" s="338"/>
      <c r="BR662" s="338"/>
      <c r="BS662" s="338"/>
      <c r="BT662" s="338"/>
      <c r="BU662" s="643">
        <f t="shared" si="7"/>
        <v>0</v>
      </c>
      <c r="BV662" s="644">
        <f t="shared" si="8"/>
        <v>0</v>
      </c>
      <c r="BW662" s="776">
        <f t="shared" si="9"/>
        <v>0</v>
      </c>
      <c r="BX662" s="644">
        <f t="shared" si="10"/>
        <v>0</v>
      </c>
      <c r="BY662" s="338"/>
      <c r="BZ662" s="338"/>
      <c r="CA662" s="338"/>
      <c r="CB662" s="338"/>
      <c r="CC662" s="338"/>
      <c r="CD662" s="338"/>
      <c r="CE662" s="338"/>
    </row>
    <row r="663" ht="15.75" customHeight="1">
      <c r="A663" s="338"/>
      <c r="B663" s="338"/>
      <c r="C663" s="338"/>
      <c r="D663" s="338"/>
      <c r="E663" s="338"/>
      <c r="F663" s="339"/>
      <c r="G663" s="563"/>
      <c r="H663" s="564"/>
      <c r="I663" s="918"/>
      <c r="J663" s="44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  <c r="AV663" s="338"/>
      <c r="AW663" s="338"/>
      <c r="AX663" s="338"/>
      <c r="AY663" s="338"/>
      <c r="AZ663" s="338"/>
      <c r="BA663" s="338"/>
      <c r="BB663" s="338"/>
      <c r="BC663" s="338"/>
      <c r="BD663" s="338"/>
      <c r="BE663" s="338"/>
      <c r="BF663" s="338"/>
      <c r="BG663" s="338"/>
      <c r="BH663" s="338"/>
      <c r="BI663" s="338"/>
      <c r="BJ663" s="338"/>
      <c r="BK663" s="338"/>
      <c r="BL663" s="338"/>
      <c r="BM663" s="338"/>
      <c r="BN663" s="338"/>
      <c r="BO663" s="338"/>
      <c r="BP663" s="338"/>
      <c r="BQ663" s="338"/>
      <c r="BR663" s="338"/>
      <c r="BS663" s="338"/>
      <c r="BT663" s="338"/>
      <c r="BU663" s="643">
        <f t="shared" si="7"/>
        <v>0</v>
      </c>
      <c r="BV663" s="644">
        <f t="shared" si="8"/>
        <v>0</v>
      </c>
      <c r="BW663" s="776">
        <f t="shared" si="9"/>
        <v>0</v>
      </c>
      <c r="BX663" s="644">
        <f t="shared" si="10"/>
        <v>0</v>
      </c>
      <c r="BY663" s="338"/>
      <c r="BZ663" s="338"/>
      <c r="CA663" s="338"/>
      <c r="CB663" s="338"/>
      <c r="CC663" s="338"/>
      <c r="CD663" s="338"/>
      <c r="CE663" s="338"/>
    </row>
    <row r="664" ht="15.75" customHeight="1">
      <c r="A664" s="338"/>
      <c r="B664" s="338"/>
      <c r="C664" s="338"/>
      <c r="D664" s="338"/>
      <c r="E664" s="338"/>
      <c r="F664" s="339"/>
      <c r="G664" s="563"/>
      <c r="H664" s="564"/>
      <c r="I664" s="918"/>
      <c r="J664" s="44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  <c r="AV664" s="338"/>
      <c r="AW664" s="338"/>
      <c r="AX664" s="338"/>
      <c r="AY664" s="338"/>
      <c r="AZ664" s="338"/>
      <c r="BA664" s="338"/>
      <c r="BB664" s="338"/>
      <c r="BC664" s="338"/>
      <c r="BD664" s="338"/>
      <c r="BE664" s="338"/>
      <c r="BF664" s="338"/>
      <c r="BG664" s="338"/>
      <c r="BH664" s="338"/>
      <c r="BI664" s="338"/>
      <c r="BJ664" s="338"/>
      <c r="BK664" s="338"/>
      <c r="BL664" s="338"/>
      <c r="BM664" s="338"/>
      <c r="BN664" s="338"/>
      <c r="BO664" s="338"/>
      <c r="BP664" s="338"/>
      <c r="BQ664" s="338"/>
      <c r="BR664" s="338"/>
      <c r="BS664" s="338"/>
      <c r="BT664" s="338"/>
      <c r="BU664" s="643">
        <f t="shared" si="7"/>
        <v>0</v>
      </c>
      <c r="BV664" s="644">
        <f t="shared" si="8"/>
        <v>0</v>
      </c>
      <c r="BW664" s="776">
        <f t="shared" si="9"/>
        <v>0</v>
      </c>
      <c r="BX664" s="644">
        <f t="shared" si="10"/>
        <v>0</v>
      </c>
      <c r="BY664" s="338"/>
      <c r="BZ664" s="338"/>
      <c r="CA664" s="338"/>
      <c r="CB664" s="338"/>
      <c r="CC664" s="338"/>
      <c r="CD664" s="338"/>
      <c r="CE664" s="338"/>
    </row>
    <row r="665" ht="15.75" customHeight="1">
      <c r="A665" s="338"/>
      <c r="B665" s="338"/>
      <c r="C665" s="338"/>
      <c r="D665" s="338"/>
      <c r="E665" s="338"/>
      <c r="F665" s="339"/>
      <c r="G665" s="563"/>
      <c r="H665" s="564"/>
      <c r="I665" s="918"/>
      <c r="J665" s="44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  <c r="AV665" s="338"/>
      <c r="AW665" s="338"/>
      <c r="AX665" s="338"/>
      <c r="AY665" s="338"/>
      <c r="AZ665" s="338"/>
      <c r="BA665" s="338"/>
      <c r="BB665" s="338"/>
      <c r="BC665" s="338"/>
      <c r="BD665" s="338"/>
      <c r="BE665" s="338"/>
      <c r="BF665" s="338"/>
      <c r="BG665" s="338"/>
      <c r="BH665" s="338"/>
      <c r="BI665" s="338"/>
      <c r="BJ665" s="338"/>
      <c r="BK665" s="338"/>
      <c r="BL665" s="338"/>
      <c r="BM665" s="338"/>
      <c r="BN665" s="338"/>
      <c r="BO665" s="338"/>
      <c r="BP665" s="338"/>
      <c r="BQ665" s="338"/>
      <c r="BR665" s="338"/>
      <c r="BS665" s="338"/>
      <c r="BT665" s="338"/>
      <c r="BU665" s="643">
        <f t="shared" si="7"/>
        <v>0</v>
      </c>
      <c r="BV665" s="644">
        <f t="shared" si="8"/>
        <v>0</v>
      </c>
      <c r="BW665" s="776">
        <f t="shared" si="9"/>
        <v>0</v>
      </c>
      <c r="BX665" s="644">
        <f t="shared" si="10"/>
        <v>0</v>
      </c>
      <c r="BY665" s="338"/>
      <c r="BZ665" s="338"/>
      <c r="CA665" s="338"/>
      <c r="CB665" s="338"/>
      <c r="CC665" s="338"/>
      <c r="CD665" s="338"/>
      <c r="CE665" s="338"/>
    </row>
    <row r="666" ht="15.75" customHeight="1">
      <c r="A666" s="338"/>
      <c r="B666" s="338"/>
      <c r="C666" s="338"/>
      <c r="D666" s="338"/>
      <c r="E666" s="338"/>
      <c r="F666" s="339"/>
      <c r="G666" s="563"/>
      <c r="H666" s="564"/>
      <c r="I666" s="918"/>
      <c r="J666" s="44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  <c r="AV666" s="338"/>
      <c r="AW666" s="338"/>
      <c r="AX666" s="338"/>
      <c r="AY666" s="338"/>
      <c r="AZ666" s="338"/>
      <c r="BA666" s="338"/>
      <c r="BB666" s="338"/>
      <c r="BC666" s="338"/>
      <c r="BD666" s="338"/>
      <c r="BE666" s="338"/>
      <c r="BF666" s="338"/>
      <c r="BG666" s="338"/>
      <c r="BH666" s="338"/>
      <c r="BI666" s="338"/>
      <c r="BJ666" s="338"/>
      <c r="BK666" s="338"/>
      <c r="BL666" s="338"/>
      <c r="BM666" s="338"/>
      <c r="BN666" s="338"/>
      <c r="BO666" s="338"/>
      <c r="BP666" s="338"/>
      <c r="BQ666" s="338"/>
      <c r="BR666" s="338"/>
      <c r="BS666" s="338"/>
      <c r="BT666" s="338"/>
      <c r="BU666" s="643">
        <f t="shared" si="7"/>
        <v>0</v>
      </c>
      <c r="BV666" s="644">
        <f t="shared" si="8"/>
        <v>0</v>
      </c>
      <c r="BW666" s="776">
        <f t="shared" si="9"/>
        <v>0</v>
      </c>
      <c r="BX666" s="644">
        <f t="shared" si="10"/>
        <v>0</v>
      </c>
      <c r="BY666" s="338"/>
      <c r="BZ666" s="338"/>
      <c r="CA666" s="338"/>
      <c r="CB666" s="338"/>
      <c r="CC666" s="338"/>
      <c r="CD666" s="338"/>
      <c r="CE666" s="338"/>
    </row>
    <row r="667" ht="15.75" customHeight="1">
      <c r="A667" s="338"/>
      <c r="B667" s="338"/>
      <c r="C667" s="338"/>
      <c r="D667" s="338"/>
      <c r="E667" s="338"/>
      <c r="F667" s="339"/>
      <c r="G667" s="563"/>
      <c r="H667" s="564"/>
      <c r="I667" s="918"/>
      <c r="J667" s="44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  <c r="AV667" s="338"/>
      <c r="AW667" s="338"/>
      <c r="AX667" s="338"/>
      <c r="AY667" s="338"/>
      <c r="AZ667" s="338"/>
      <c r="BA667" s="338"/>
      <c r="BB667" s="338"/>
      <c r="BC667" s="338"/>
      <c r="BD667" s="338"/>
      <c r="BE667" s="338"/>
      <c r="BF667" s="338"/>
      <c r="BG667" s="338"/>
      <c r="BH667" s="338"/>
      <c r="BI667" s="338"/>
      <c r="BJ667" s="338"/>
      <c r="BK667" s="338"/>
      <c r="BL667" s="338"/>
      <c r="BM667" s="338"/>
      <c r="BN667" s="338"/>
      <c r="BO667" s="338"/>
      <c r="BP667" s="338"/>
      <c r="BQ667" s="338"/>
      <c r="BR667" s="338"/>
      <c r="BS667" s="338"/>
      <c r="BT667" s="338"/>
      <c r="BU667" s="643">
        <f t="shared" si="7"/>
        <v>0</v>
      </c>
      <c r="BV667" s="644">
        <f t="shared" si="8"/>
        <v>0</v>
      </c>
      <c r="BW667" s="776">
        <f t="shared" si="9"/>
        <v>0</v>
      </c>
      <c r="BX667" s="644">
        <f t="shared" si="10"/>
        <v>0</v>
      </c>
      <c r="BY667" s="338"/>
      <c r="BZ667" s="338"/>
      <c r="CA667" s="338"/>
      <c r="CB667" s="338"/>
      <c r="CC667" s="338"/>
      <c r="CD667" s="338"/>
      <c r="CE667" s="338"/>
    </row>
    <row r="668" ht="15.75" customHeight="1">
      <c r="A668" s="338"/>
      <c r="B668" s="338"/>
      <c r="C668" s="338"/>
      <c r="D668" s="338"/>
      <c r="E668" s="338"/>
      <c r="F668" s="339"/>
      <c r="G668" s="563"/>
      <c r="H668" s="564"/>
      <c r="I668" s="918"/>
      <c r="J668" s="44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  <c r="AV668" s="338"/>
      <c r="AW668" s="338"/>
      <c r="AX668" s="338"/>
      <c r="AY668" s="338"/>
      <c r="AZ668" s="338"/>
      <c r="BA668" s="338"/>
      <c r="BB668" s="338"/>
      <c r="BC668" s="338"/>
      <c r="BD668" s="338"/>
      <c r="BE668" s="338"/>
      <c r="BF668" s="338"/>
      <c r="BG668" s="338"/>
      <c r="BH668" s="338"/>
      <c r="BI668" s="338"/>
      <c r="BJ668" s="338"/>
      <c r="BK668" s="338"/>
      <c r="BL668" s="338"/>
      <c r="BM668" s="338"/>
      <c r="BN668" s="338"/>
      <c r="BO668" s="338"/>
      <c r="BP668" s="338"/>
      <c r="BQ668" s="338"/>
      <c r="BR668" s="338"/>
      <c r="BS668" s="338"/>
      <c r="BT668" s="338"/>
      <c r="BU668" s="643">
        <f t="shared" si="7"/>
        <v>0</v>
      </c>
      <c r="BV668" s="644">
        <f t="shared" si="8"/>
        <v>0</v>
      </c>
      <c r="BW668" s="776">
        <f t="shared" si="9"/>
        <v>0</v>
      </c>
      <c r="BX668" s="644">
        <f t="shared" si="10"/>
        <v>0</v>
      </c>
      <c r="BY668" s="338"/>
      <c r="BZ668" s="338"/>
      <c r="CA668" s="338"/>
      <c r="CB668" s="338"/>
      <c r="CC668" s="338"/>
      <c r="CD668" s="338"/>
      <c r="CE668" s="338"/>
    </row>
    <row r="669" ht="15.75" customHeight="1">
      <c r="A669" s="338"/>
      <c r="B669" s="338"/>
      <c r="C669" s="338"/>
      <c r="D669" s="338"/>
      <c r="E669" s="338"/>
      <c r="F669" s="339"/>
      <c r="G669" s="563"/>
      <c r="H669" s="564"/>
      <c r="I669" s="918"/>
      <c r="J669" s="44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  <c r="AV669" s="338"/>
      <c r="AW669" s="338"/>
      <c r="AX669" s="338"/>
      <c r="AY669" s="338"/>
      <c r="AZ669" s="338"/>
      <c r="BA669" s="338"/>
      <c r="BB669" s="338"/>
      <c r="BC669" s="338"/>
      <c r="BD669" s="338"/>
      <c r="BE669" s="338"/>
      <c r="BF669" s="338"/>
      <c r="BG669" s="338"/>
      <c r="BH669" s="338"/>
      <c r="BI669" s="338"/>
      <c r="BJ669" s="338"/>
      <c r="BK669" s="338"/>
      <c r="BL669" s="338"/>
      <c r="BM669" s="338"/>
      <c r="BN669" s="338"/>
      <c r="BO669" s="338"/>
      <c r="BP669" s="338"/>
      <c r="BQ669" s="338"/>
      <c r="BR669" s="338"/>
      <c r="BS669" s="338"/>
      <c r="BT669" s="338"/>
      <c r="BU669" s="643">
        <f t="shared" si="7"/>
        <v>0</v>
      </c>
      <c r="BV669" s="644">
        <f t="shared" si="8"/>
        <v>0</v>
      </c>
      <c r="BW669" s="776">
        <f t="shared" si="9"/>
        <v>0</v>
      </c>
      <c r="BX669" s="644">
        <f t="shared" si="10"/>
        <v>0</v>
      </c>
      <c r="BY669" s="338"/>
      <c r="BZ669" s="338"/>
      <c r="CA669" s="338"/>
      <c r="CB669" s="338"/>
      <c r="CC669" s="338"/>
      <c r="CD669" s="338"/>
      <c r="CE669" s="338"/>
    </row>
    <row r="670" ht="15.75" customHeight="1">
      <c r="A670" s="338"/>
      <c r="B670" s="338"/>
      <c r="C670" s="338"/>
      <c r="D670" s="338"/>
      <c r="E670" s="338"/>
      <c r="F670" s="339"/>
      <c r="G670" s="563"/>
      <c r="H670" s="564"/>
      <c r="I670" s="918"/>
      <c r="J670" s="44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  <c r="AV670" s="338"/>
      <c r="AW670" s="338"/>
      <c r="AX670" s="338"/>
      <c r="AY670" s="338"/>
      <c r="AZ670" s="338"/>
      <c r="BA670" s="338"/>
      <c r="BB670" s="338"/>
      <c r="BC670" s="338"/>
      <c r="BD670" s="338"/>
      <c r="BE670" s="338"/>
      <c r="BF670" s="338"/>
      <c r="BG670" s="338"/>
      <c r="BH670" s="338"/>
      <c r="BI670" s="338"/>
      <c r="BJ670" s="338"/>
      <c r="BK670" s="338"/>
      <c r="BL670" s="338"/>
      <c r="BM670" s="338"/>
      <c r="BN670" s="338"/>
      <c r="BO670" s="338"/>
      <c r="BP670" s="338"/>
      <c r="BQ670" s="338"/>
      <c r="BR670" s="338"/>
      <c r="BS670" s="338"/>
      <c r="BT670" s="338"/>
      <c r="BU670" s="643">
        <f t="shared" si="7"/>
        <v>0</v>
      </c>
      <c r="BV670" s="644">
        <f t="shared" si="8"/>
        <v>0</v>
      </c>
      <c r="BW670" s="776">
        <f t="shared" si="9"/>
        <v>0</v>
      </c>
      <c r="BX670" s="644">
        <f t="shared" si="10"/>
        <v>0</v>
      </c>
      <c r="BY670" s="338"/>
      <c r="BZ670" s="338"/>
      <c r="CA670" s="338"/>
      <c r="CB670" s="338"/>
      <c r="CC670" s="338"/>
      <c r="CD670" s="338"/>
      <c r="CE670" s="338"/>
    </row>
    <row r="671" ht="15.75" customHeight="1">
      <c r="A671" s="338"/>
      <c r="B671" s="338"/>
      <c r="C671" s="338"/>
      <c r="D671" s="338"/>
      <c r="E671" s="338"/>
      <c r="F671" s="339"/>
      <c r="G671" s="563"/>
      <c r="H671" s="564"/>
      <c r="I671" s="918"/>
      <c r="J671" s="44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  <c r="AV671" s="338"/>
      <c r="AW671" s="338"/>
      <c r="AX671" s="338"/>
      <c r="AY671" s="338"/>
      <c r="AZ671" s="338"/>
      <c r="BA671" s="338"/>
      <c r="BB671" s="338"/>
      <c r="BC671" s="338"/>
      <c r="BD671" s="338"/>
      <c r="BE671" s="338"/>
      <c r="BF671" s="338"/>
      <c r="BG671" s="338"/>
      <c r="BH671" s="338"/>
      <c r="BI671" s="338"/>
      <c r="BJ671" s="338"/>
      <c r="BK671" s="338"/>
      <c r="BL671" s="338"/>
      <c r="BM671" s="338"/>
      <c r="BN671" s="338"/>
      <c r="BO671" s="338"/>
      <c r="BP671" s="338"/>
      <c r="BQ671" s="338"/>
      <c r="BR671" s="338"/>
      <c r="BS671" s="338"/>
      <c r="BT671" s="338"/>
      <c r="BU671" s="643">
        <f t="shared" si="7"/>
        <v>0</v>
      </c>
      <c r="BV671" s="644">
        <f t="shared" si="8"/>
        <v>0</v>
      </c>
      <c r="BW671" s="776">
        <f t="shared" si="9"/>
        <v>0</v>
      </c>
      <c r="BX671" s="644">
        <f t="shared" si="10"/>
        <v>0</v>
      </c>
      <c r="BY671" s="338"/>
      <c r="BZ671" s="338"/>
      <c r="CA671" s="338"/>
      <c r="CB671" s="338"/>
      <c r="CC671" s="338"/>
      <c r="CD671" s="338"/>
      <c r="CE671" s="338"/>
    </row>
    <row r="672" ht="15.75" customHeight="1">
      <c r="A672" s="338"/>
      <c r="B672" s="338"/>
      <c r="C672" s="338"/>
      <c r="D672" s="338"/>
      <c r="E672" s="338"/>
      <c r="F672" s="339"/>
      <c r="G672" s="563"/>
      <c r="H672" s="564"/>
      <c r="I672" s="918"/>
      <c r="J672" s="44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  <c r="AV672" s="338"/>
      <c r="AW672" s="338"/>
      <c r="AX672" s="338"/>
      <c r="AY672" s="338"/>
      <c r="AZ672" s="338"/>
      <c r="BA672" s="338"/>
      <c r="BB672" s="338"/>
      <c r="BC672" s="338"/>
      <c r="BD672" s="338"/>
      <c r="BE672" s="338"/>
      <c r="BF672" s="338"/>
      <c r="BG672" s="338"/>
      <c r="BH672" s="338"/>
      <c r="BI672" s="338"/>
      <c r="BJ672" s="338"/>
      <c r="BK672" s="338"/>
      <c r="BL672" s="338"/>
      <c r="BM672" s="338"/>
      <c r="BN672" s="338"/>
      <c r="BO672" s="338"/>
      <c r="BP672" s="338"/>
      <c r="BQ672" s="338"/>
      <c r="BR672" s="338"/>
      <c r="BS672" s="338"/>
      <c r="BT672" s="338"/>
      <c r="BU672" s="643">
        <f t="shared" si="7"/>
        <v>0</v>
      </c>
      <c r="BV672" s="644">
        <f t="shared" si="8"/>
        <v>0</v>
      </c>
      <c r="BW672" s="776">
        <f t="shared" si="9"/>
        <v>0</v>
      </c>
      <c r="BX672" s="644">
        <f t="shared" si="10"/>
        <v>0</v>
      </c>
      <c r="BY672" s="338"/>
      <c r="BZ672" s="338"/>
      <c r="CA672" s="338"/>
      <c r="CB672" s="338"/>
      <c r="CC672" s="338"/>
      <c r="CD672" s="338"/>
      <c r="CE672" s="338"/>
    </row>
    <row r="673" ht="15.75" customHeight="1">
      <c r="A673" s="338"/>
      <c r="B673" s="338"/>
      <c r="C673" s="338"/>
      <c r="D673" s="338"/>
      <c r="E673" s="338"/>
      <c r="F673" s="339"/>
      <c r="G673" s="563"/>
      <c r="H673" s="564"/>
      <c r="I673" s="918"/>
      <c r="J673" s="44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  <c r="AV673" s="338"/>
      <c r="AW673" s="338"/>
      <c r="AX673" s="338"/>
      <c r="AY673" s="338"/>
      <c r="AZ673" s="338"/>
      <c r="BA673" s="338"/>
      <c r="BB673" s="338"/>
      <c r="BC673" s="338"/>
      <c r="BD673" s="338"/>
      <c r="BE673" s="338"/>
      <c r="BF673" s="338"/>
      <c r="BG673" s="338"/>
      <c r="BH673" s="338"/>
      <c r="BI673" s="338"/>
      <c r="BJ673" s="338"/>
      <c r="BK673" s="338"/>
      <c r="BL673" s="338"/>
      <c r="BM673" s="338"/>
      <c r="BN673" s="338"/>
      <c r="BO673" s="338"/>
      <c r="BP673" s="338"/>
      <c r="BQ673" s="338"/>
      <c r="BR673" s="338"/>
      <c r="BS673" s="338"/>
      <c r="BT673" s="338"/>
      <c r="BU673" s="643">
        <f t="shared" si="7"/>
        <v>0</v>
      </c>
      <c r="BV673" s="644">
        <f t="shared" si="8"/>
        <v>0</v>
      </c>
      <c r="BW673" s="776">
        <f t="shared" si="9"/>
        <v>0</v>
      </c>
      <c r="BX673" s="644">
        <f t="shared" si="10"/>
        <v>0</v>
      </c>
      <c r="BY673" s="338"/>
      <c r="BZ673" s="338"/>
      <c r="CA673" s="338"/>
      <c r="CB673" s="338"/>
      <c r="CC673" s="338"/>
      <c r="CD673" s="338"/>
      <c r="CE673" s="338"/>
    </row>
    <row r="674" ht="15.75" customHeight="1">
      <c r="A674" s="338"/>
      <c r="B674" s="338"/>
      <c r="C674" s="338"/>
      <c r="D674" s="338"/>
      <c r="E674" s="338"/>
      <c r="F674" s="339"/>
      <c r="G674" s="563"/>
      <c r="H674" s="564"/>
      <c r="I674" s="918"/>
      <c r="J674" s="44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  <c r="AV674" s="338"/>
      <c r="AW674" s="338"/>
      <c r="AX674" s="338"/>
      <c r="AY674" s="338"/>
      <c r="AZ674" s="338"/>
      <c r="BA674" s="338"/>
      <c r="BB674" s="338"/>
      <c r="BC674" s="338"/>
      <c r="BD674" s="338"/>
      <c r="BE674" s="338"/>
      <c r="BF674" s="338"/>
      <c r="BG674" s="338"/>
      <c r="BH674" s="338"/>
      <c r="BI674" s="338"/>
      <c r="BJ674" s="338"/>
      <c r="BK674" s="338"/>
      <c r="BL674" s="338"/>
      <c r="BM674" s="338"/>
      <c r="BN674" s="338"/>
      <c r="BO674" s="338"/>
      <c r="BP674" s="338"/>
      <c r="BQ674" s="338"/>
      <c r="BR674" s="338"/>
      <c r="BS674" s="338"/>
      <c r="BT674" s="338"/>
      <c r="BU674" s="643">
        <f t="shared" si="7"/>
        <v>0</v>
      </c>
      <c r="BV674" s="644">
        <f t="shared" si="8"/>
        <v>0</v>
      </c>
      <c r="BW674" s="776">
        <f t="shared" si="9"/>
        <v>0</v>
      </c>
      <c r="BX674" s="644">
        <f t="shared" si="10"/>
        <v>0</v>
      </c>
      <c r="BY674" s="338"/>
      <c r="BZ674" s="338"/>
      <c r="CA674" s="338"/>
      <c r="CB674" s="338"/>
      <c r="CC674" s="338"/>
      <c r="CD674" s="338"/>
      <c r="CE674" s="338"/>
    </row>
    <row r="675" ht="15.75" customHeight="1">
      <c r="A675" s="338"/>
      <c r="B675" s="338"/>
      <c r="C675" s="338"/>
      <c r="D675" s="338"/>
      <c r="E675" s="338"/>
      <c r="F675" s="339"/>
      <c r="G675" s="563"/>
      <c r="H675" s="564"/>
      <c r="I675" s="918"/>
      <c r="J675" s="44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  <c r="AV675" s="338"/>
      <c r="AW675" s="338"/>
      <c r="AX675" s="338"/>
      <c r="AY675" s="338"/>
      <c r="AZ675" s="338"/>
      <c r="BA675" s="338"/>
      <c r="BB675" s="338"/>
      <c r="BC675" s="338"/>
      <c r="BD675" s="338"/>
      <c r="BE675" s="338"/>
      <c r="BF675" s="338"/>
      <c r="BG675" s="338"/>
      <c r="BH675" s="338"/>
      <c r="BI675" s="338"/>
      <c r="BJ675" s="338"/>
      <c r="BK675" s="338"/>
      <c r="BL675" s="338"/>
      <c r="BM675" s="338"/>
      <c r="BN675" s="338"/>
      <c r="BO675" s="338"/>
      <c r="BP675" s="338"/>
      <c r="BQ675" s="338"/>
      <c r="BR675" s="338"/>
      <c r="BS675" s="338"/>
      <c r="BT675" s="338"/>
      <c r="BU675" s="643">
        <f t="shared" si="7"/>
        <v>0</v>
      </c>
      <c r="BV675" s="644">
        <f t="shared" si="8"/>
        <v>0</v>
      </c>
      <c r="BW675" s="776">
        <f t="shared" si="9"/>
        <v>0</v>
      </c>
      <c r="BX675" s="644">
        <f t="shared" si="10"/>
        <v>0</v>
      </c>
      <c r="BY675" s="338"/>
      <c r="BZ675" s="338"/>
      <c r="CA675" s="338"/>
      <c r="CB675" s="338"/>
      <c r="CC675" s="338"/>
      <c r="CD675" s="338"/>
      <c r="CE675" s="338"/>
    </row>
    <row r="676" ht="15.75" customHeight="1">
      <c r="A676" s="338"/>
      <c r="B676" s="338"/>
      <c r="C676" s="338"/>
      <c r="D676" s="338"/>
      <c r="E676" s="338"/>
      <c r="F676" s="339"/>
      <c r="G676" s="563"/>
      <c r="H676" s="564"/>
      <c r="I676" s="918"/>
      <c r="J676" s="44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  <c r="AV676" s="338"/>
      <c r="AW676" s="338"/>
      <c r="AX676" s="338"/>
      <c r="AY676" s="338"/>
      <c r="AZ676" s="338"/>
      <c r="BA676" s="338"/>
      <c r="BB676" s="338"/>
      <c r="BC676" s="338"/>
      <c r="BD676" s="338"/>
      <c r="BE676" s="338"/>
      <c r="BF676" s="338"/>
      <c r="BG676" s="338"/>
      <c r="BH676" s="338"/>
      <c r="BI676" s="338"/>
      <c r="BJ676" s="338"/>
      <c r="BK676" s="338"/>
      <c r="BL676" s="338"/>
      <c r="BM676" s="338"/>
      <c r="BN676" s="338"/>
      <c r="BO676" s="338"/>
      <c r="BP676" s="338"/>
      <c r="BQ676" s="338"/>
      <c r="BR676" s="338"/>
      <c r="BS676" s="338"/>
      <c r="BT676" s="338"/>
      <c r="BU676" s="643">
        <f t="shared" si="7"/>
        <v>0</v>
      </c>
      <c r="BV676" s="644">
        <f t="shared" si="8"/>
        <v>0</v>
      </c>
      <c r="BW676" s="776">
        <f t="shared" si="9"/>
        <v>0</v>
      </c>
      <c r="BX676" s="644">
        <f t="shared" si="10"/>
        <v>0</v>
      </c>
      <c r="BY676" s="338"/>
      <c r="BZ676" s="338"/>
      <c r="CA676" s="338"/>
      <c r="CB676" s="338"/>
      <c r="CC676" s="338"/>
      <c r="CD676" s="338"/>
      <c r="CE676" s="338"/>
    </row>
    <row r="677" ht="15.75" customHeight="1">
      <c r="A677" s="338"/>
      <c r="B677" s="338"/>
      <c r="C677" s="338"/>
      <c r="D677" s="338"/>
      <c r="E677" s="338"/>
      <c r="F677" s="339"/>
      <c r="G677" s="563"/>
      <c r="H677" s="564"/>
      <c r="I677" s="918"/>
      <c r="J677" s="44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  <c r="AV677" s="338"/>
      <c r="AW677" s="338"/>
      <c r="AX677" s="338"/>
      <c r="AY677" s="338"/>
      <c r="AZ677" s="338"/>
      <c r="BA677" s="338"/>
      <c r="BB677" s="338"/>
      <c r="BC677" s="338"/>
      <c r="BD677" s="338"/>
      <c r="BE677" s="338"/>
      <c r="BF677" s="338"/>
      <c r="BG677" s="338"/>
      <c r="BH677" s="338"/>
      <c r="BI677" s="338"/>
      <c r="BJ677" s="338"/>
      <c r="BK677" s="338"/>
      <c r="BL677" s="338"/>
      <c r="BM677" s="338"/>
      <c r="BN677" s="338"/>
      <c r="BO677" s="338"/>
      <c r="BP677" s="338"/>
      <c r="BQ677" s="338"/>
      <c r="BR677" s="338"/>
      <c r="BS677" s="338"/>
      <c r="BT677" s="338"/>
      <c r="BU677" s="643">
        <f t="shared" si="7"/>
        <v>0</v>
      </c>
      <c r="BV677" s="644">
        <f t="shared" si="8"/>
        <v>0</v>
      </c>
      <c r="BW677" s="776">
        <f t="shared" si="9"/>
        <v>0</v>
      </c>
      <c r="BX677" s="644">
        <f t="shared" si="10"/>
        <v>0</v>
      </c>
      <c r="BY677" s="338"/>
      <c r="BZ677" s="338"/>
      <c r="CA677" s="338"/>
      <c r="CB677" s="338"/>
      <c r="CC677" s="338"/>
      <c r="CD677" s="338"/>
      <c r="CE677" s="338"/>
    </row>
    <row r="678" ht="15.75" customHeight="1">
      <c r="A678" s="338"/>
      <c r="B678" s="338"/>
      <c r="C678" s="338"/>
      <c r="D678" s="338"/>
      <c r="E678" s="338"/>
      <c r="F678" s="339"/>
      <c r="G678" s="563"/>
      <c r="H678" s="564"/>
      <c r="I678" s="918"/>
      <c r="J678" s="44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  <c r="AV678" s="338"/>
      <c r="AW678" s="338"/>
      <c r="AX678" s="338"/>
      <c r="AY678" s="338"/>
      <c r="AZ678" s="338"/>
      <c r="BA678" s="338"/>
      <c r="BB678" s="338"/>
      <c r="BC678" s="338"/>
      <c r="BD678" s="338"/>
      <c r="BE678" s="338"/>
      <c r="BF678" s="338"/>
      <c r="BG678" s="338"/>
      <c r="BH678" s="338"/>
      <c r="BI678" s="338"/>
      <c r="BJ678" s="338"/>
      <c r="BK678" s="338"/>
      <c r="BL678" s="338"/>
      <c r="BM678" s="338"/>
      <c r="BN678" s="338"/>
      <c r="BO678" s="338"/>
      <c r="BP678" s="338"/>
      <c r="BQ678" s="338"/>
      <c r="BR678" s="338"/>
      <c r="BS678" s="338"/>
      <c r="BT678" s="338"/>
      <c r="BU678" s="643">
        <f t="shared" si="7"/>
        <v>0</v>
      </c>
      <c r="BV678" s="644">
        <f t="shared" si="8"/>
        <v>0</v>
      </c>
      <c r="BW678" s="776">
        <f t="shared" si="9"/>
        <v>0</v>
      </c>
      <c r="BX678" s="644">
        <f t="shared" si="10"/>
        <v>0</v>
      </c>
      <c r="BY678" s="338"/>
      <c r="BZ678" s="338"/>
      <c r="CA678" s="338"/>
      <c r="CB678" s="338"/>
      <c r="CC678" s="338"/>
      <c r="CD678" s="338"/>
      <c r="CE678" s="338"/>
    </row>
    <row r="679" ht="15.75" customHeight="1">
      <c r="A679" s="338"/>
      <c r="B679" s="338"/>
      <c r="C679" s="338"/>
      <c r="D679" s="338"/>
      <c r="E679" s="338"/>
      <c r="F679" s="339"/>
      <c r="G679" s="563"/>
      <c r="H679" s="564"/>
      <c r="I679" s="918"/>
      <c r="J679" s="44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  <c r="AV679" s="338"/>
      <c r="AW679" s="338"/>
      <c r="AX679" s="338"/>
      <c r="AY679" s="338"/>
      <c r="AZ679" s="338"/>
      <c r="BA679" s="338"/>
      <c r="BB679" s="338"/>
      <c r="BC679" s="338"/>
      <c r="BD679" s="338"/>
      <c r="BE679" s="338"/>
      <c r="BF679" s="338"/>
      <c r="BG679" s="338"/>
      <c r="BH679" s="338"/>
      <c r="BI679" s="338"/>
      <c r="BJ679" s="338"/>
      <c r="BK679" s="338"/>
      <c r="BL679" s="338"/>
      <c r="BM679" s="338"/>
      <c r="BN679" s="338"/>
      <c r="BO679" s="338"/>
      <c r="BP679" s="338"/>
      <c r="BQ679" s="338"/>
      <c r="BR679" s="338"/>
      <c r="BS679" s="338"/>
      <c r="BT679" s="338"/>
      <c r="BU679" s="643">
        <f t="shared" si="7"/>
        <v>0</v>
      </c>
      <c r="BV679" s="644">
        <f t="shared" si="8"/>
        <v>0</v>
      </c>
      <c r="BW679" s="776">
        <f t="shared" si="9"/>
        <v>0</v>
      </c>
      <c r="BX679" s="644">
        <f t="shared" si="10"/>
        <v>0</v>
      </c>
      <c r="BY679" s="338"/>
      <c r="BZ679" s="338"/>
      <c r="CA679" s="338"/>
      <c r="CB679" s="338"/>
      <c r="CC679" s="338"/>
      <c r="CD679" s="338"/>
      <c r="CE679" s="338"/>
    </row>
    <row r="680" ht="15.75" customHeight="1">
      <c r="A680" s="338"/>
      <c r="B680" s="338"/>
      <c r="C680" s="338"/>
      <c r="D680" s="338"/>
      <c r="E680" s="338"/>
      <c r="F680" s="339"/>
      <c r="G680" s="563"/>
      <c r="H680" s="564"/>
      <c r="I680" s="918"/>
      <c r="J680" s="44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  <c r="AV680" s="338"/>
      <c r="AW680" s="338"/>
      <c r="AX680" s="338"/>
      <c r="AY680" s="338"/>
      <c r="AZ680" s="338"/>
      <c r="BA680" s="338"/>
      <c r="BB680" s="338"/>
      <c r="BC680" s="338"/>
      <c r="BD680" s="338"/>
      <c r="BE680" s="338"/>
      <c r="BF680" s="338"/>
      <c r="BG680" s="338"/>
      <c r="BH680" s="338"/>
      <c r="BI680" s="338"/>
      <c r="BJ680" s="338"/>
      <c r="BK680" s="338"/>
      <c r="BL680" s="338"/>
      <c r="BM680" s="338"/>
      <c r="BN680" s="338"/>
      <c r="BO680" s="338"/>
      <c r="BP680" s="338"/>
      <c r="BQ680" s="338"/>
      <c r="BR680" s="338"/>
      <c r="BS680" s="338"/>
      <c r="BT680" s="338"/>
      <c r="BU680" s="643">
        <f t="shared" si="7"/>
        <v>0</v>
      </c>
      <c r="BV680" s="644">
        <f t="shared" si="8"/>
        <v>0</v>
      </c>
      <c r="BW680" s="776">
        <f t="shared" si="9"/>
        <v>0</v>
      </c>
      <c r="BX680" s="644">
        <f t="shared" si="10"/>
        <v>0</v>
      </c>
      <c r="BY680" s="338"/>
      <c r="BZ680" s="338"/>
      <c r="CA680" s="338"/>
      <c r="CB680" s="338"/>
      <c r="CC680" s="338"/>
      <c r="CD680" s="338"/>
      <c r="CE680" s="338"/>
    </row>
    <row r="681" ht="15.75" customHeight="1">
      <c r="A681" s="338"/>
      <c r="B681" s="338"/>
      <c r="C681" s="338"/>
      <c r="D681" s="338"/>
      <c r="E681" s="338"/>
      <c r="F681" s="339"/>
      <c r="G681" s="563"/>
      <c r="H681" s="564"/>
      <c r="I681" s="918"/>
      <c r="J681" s="44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  <c r="AV681" s="338"/>
      <c r="AW681" s="338"/>
      <c r="AX681" s="338"/>
      <c r="AY681" s="338"/>
      <c r="AZ681" s="338"/>
      <c r="BA681" s="338"/>
      <c r="BB681" s="338"/>
      <c r="BC681" s="338"/>
      <c r="BD681" s="338"/>
      <c r="BE681" s="338"/>
      <c r="BF681" s="338"/>
      <c r="BG681" s="338"/>
      <c r="BH681" s="338"/>
      <c r="BI681" s="338"/>
      <c r="BJ681" s="338"/>
      <c r="BK681" s="338"/>
      <c r="BL681" s="338"/>
      <c r="BM681" s="338"/>
      <c r="BN681" s="338"/>
      <c r="BO681" s="338"/>
      <c r="BP681" s="338"/>
      <c r="BQ681" s="338"/>
      <c r="BR681" s="338"/>
      <c r="BS681" s="338"/>
      <c r="BT681" s="338"/>
      <c r="BU681" s="643">
        <f t="shared" si="7"/>
        <v>0</v>
      </c>
      <c r="BV681" s="644">
        <f t="shared" si="8"/>
        <v>0</v>
      </c>
      <c r="BW681" s="776">
        <f t="shared" si="9"/>
        <v>0</v>
      </c>
      <c r="BX681" s="644">
        <f t="shared" si="10"/>
        <v>0</v>
      </c>
      <c r="BY681" s="338"/>
      <c r="BZ681" s="338"/>
      <c r="CA681" s="338"/>
      <c r="CB681" s="338"/>
      <c r="CC681" s="338"/>
      <c r="CD681" s="338"/>
      <c r="CE681" s="338"/>
    </row>
    <row r="682" ht="15.75" customHeight="1">
      <c r="A682" s="338"/>
      <c r="B682" s="338"/>
      <c r="C682" s="338"/>
      <c r="D682" s="338"/>
      <c r="E682" s="338"/>
      <c r="F682" s="339"/>
      <c r="G682" s="563"/>
      <c r="H682" s="564"/>
      <c r="I682" s="918"/>
      <c r="J682" s="44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  <c r="AV682" s="338"/>
      <c r="AW682" s="338"/>
      <c r="AX682" s="338"/>
      <c r="AY682" s="338"/>
      <c r="AZ682" s="338"/>
      <c r="BA682" s="338"/>
      <c r="BB682" s="338"/>
      <c r="BC682" s="338"/>
      <c r="BD682" s="338"/>
      <c r="BE682" s="338"/>
      <c r="BF682" s="338"/>
      <c r="BG682" s="338"/>
      <c r="BH682" s="338"/>
      <c r="BI682" s="338"/>
      <c r="BJ682" s="338"/>
      <c r="BK682" s="338"/>
      <c r="BL682" s="338"/>
      <c r="BM682" s="338"/>
      <c r="BN682" s="338"/>
      <c r="BO682" s="338"/>
      <c r="BP682" s="338"/>
      <c r="BQ682" s="338"/>
      <c r="BR682" s="338"/>
      <c r="BS682" s="338"/>
      <c r="BT682" s="338"/>
      <c r="BU682" s="643">
        <f t="shared" si="7"/>
        <v>0</v>
      </c>
      <c r="BV682" s="644">
        <f t="shared" si="8"/>
        <v>0</v>
      </c>
      <c r="BW682" s="776">
        <f t="shared" si="9"/>
        <v>0</v>
      </c>
      <c r="BX682" s="644">
        <f t="shared" si="10"/>
        <v>0</v>
      </c>
      <c r="BY682" s="338"/>
      <c r="BZ682" s="338"/>
      <c r="CA682" s="338"/>
      <c r="CB682" s="338"/>
      <c r="CC682" s="338"/>
      <c r="CD682" s="338"/>
      <c r="CE682" s="338"/>
    </row>
    <row r="683" ht="15.75" customHeight="1">
      <c r="A683" s="338"/>
      <c r="B683" s="338"/>
      <c r="C683" s="338"/>
      <c r="D683" s="338"/>
      <c r="E683" s="338"/>
      <c r="F683" s="339"/>
      <c r="G683" s="563"/>
      <c r="H683" s="564"/>
      <c r="I683" s="918"/>
      <c r="J683" s="44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  <c r="AV683" s="338"/>
      <c r="AW683" s="338"/>
      <c r="AX683" s="338"/>
      <c r="AY683" s="338"/>
      <c r="AZ683" s="338"/>
      <c r="BA683" s="338"/>
      <c r="BB683" s="338"/>
      <c r="BC683" s="338"/>
      <c r="BD683" s="338"/>
      <c r="BE683" s="338"/>
      <c r="BF683" s="338"/>
      <c r="BG683" s="338"/>
      <c r="BH683" s="338"/>
      <c r="BI683" s="338"/>
      <c r="BJ683" s="338"/>
      <c r="BK683" s="338"/>
      <c r="BL683" s="338"/>
      <c r="BM683" s="338"/>
      <c r="BN683" s="338"/>
      <c r="BO683" s="338"/>
      <c r="BP683" s="338"/>
      <c r="BQ683" s="338"/>
      <c r="BR683" s="338"/>
      <c r="BS683" s="338"/>
      <c r="BT683" s="338"/>
      <c r="BU683" s="643">
        <f t="shared" si="7"/>
        <v>0</v>
      </c>
      <c r="BV683" s="644">
        <f t="shared" si="8"/>
        <v>0</v>
      </c>
      <c r="BW683" s="776">
        <f t="shared" si="9"/>
        <v>0</v>
      </c>
      <c r="BX683" s="644">
        <f t="shared" si="10"/>
        <v>0</v>
      </c>
      <c r="BY683" s="338"/>
      <c r="BZ683" s="338"/>
      <c r="CA683" s="338"/>
      <c r="CB683" s="338"/>
      <c r="CC683" s="338"/>
      <c r="CD683" s="338"/>
      <c r="CE683" s="338"/>
    </row>
    <row r="684" ht="15.75" customHeight="1">
      <c r="A684" s="338"/>
      <c r="B684" s="338"/>
      <c r="C684" s="338"/>
      <c r="D684" s="338"/>
      <c r="E684" s="338"/>
      <c r="F684" s="339"/>
      <c r="G684" s="563"/>
      <c r="H684" s="564"/>
      <c r="I684" s="918"/>
      <c r="J684" s="44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  <c r="AV684" s="338"/>
      <c r="AW684" s="338"/>
      <c r="AX684" s="338"/>
      <c r="AY684" s="338"/>
      <c r="AZ684" s="338"/>
      <c r="BA684" s="338"/>
      <c r="BB684" s="338"/>
      <c r="BC684" s="338"/>
      <c r="BD684" s="338"/>
      <c r="BE684" s="338"/>
      <c r="BF684" s="338"/>
      <c r="BG684" s="338"/>
      <c r="BH684" s="338"/>
      <c r="BI684" s="338"/>
      <c r="BJ684" s="338"/>
      <c r="BK684" s="338"/>
      <c r="BL684" s="338"/>
      <c r="BM684" s="338"/>
      <c r="BN684" s="338"/>
      <c r="BO684" s="338"/>
      <c r="BP684" s="338"/>
      <c r="BQ684" s="338"/>
      <c r="BR684" s="338"/>
      <c r="BS684" s="338"/>
      <c r="BT684" s="338"/>
      <c r="BU684" s="643">
        <f t="shared" si="7"/>
        <v>0</v>
      </c>
      <c r="BV684" s="644">
        <f t="shared" si="8"/>
        <v>0</v>
      </c>
      <c r="BW684" s="776">
        <f t="shared" si="9"/>
        <v>0</v>
      </c>
      <c r="BX684" s="644">
        <f t="shared" si="10"/>
        <v>0</v>
      </c>
      <c r="BY684" s="338"/>
      <c r="BZ684" s="338"/>
      <c r="CA684" s="338"/>
      <c r="CB684" s="338"/>
      <c r="CC684" s="338"/>
      <c r="CD684" s="338"/>
      <c r="CE684" s="338"/>
    </row>
    <row r="685" ht="15.75" customHeight="1">
      <c r="A685" s="338"/>
      <c r="B685" s="338"/>
      <c r="C685" s="338"/>
      <c r="D685" s="338"/>
      <c r="E685" s="338"/>
      <c r="F685" s="339"/>
      <c r="G685" s="563"/>
      <c r="H685" s="564"/>
      <c r="I685" s="918"/>
      <c r="J685" s="44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  <c r="AV685" s="338"/>
      <c r="AW685" s="338"/>
      <c r="AX685" s="338"/>
      <c r="AY685" s="338"/>
      <c r="AZ685" s="338"/>
      <c r="BA685" s="338"/>
      <c r="BB685" s="338"/>
      <c r="BC685" s="338"/>
      <c r="BD685" s="338"/>
      <c r="BE685" s="338"/>
      <c r="BF685" s="338"/>
      <c r="BG685" s="338"/>
      <c r="BH685" s="338"/>
      <c r="BI685" s="338"/>
      <c r="BJ685" s="338"/>
      <c r="BK685" s="338"/>
      <c r="BL685" s="338"/>
      <c r="BM685" s="338"/>
      <c r="BN685" s="338"/>
      <c r="BO685" s="338"/>
      <c r="BP685" s="338"/>
      <c r="BQ685" s="338"/>
      <c r="BR685" s="338"/>
      <c r="BS685" s="338"/>
      <c r="BT685" s="338"/>
      <c r="BU685" s="643">
        <f t="shared" si="7"/>
        <v>0</v>
      </c>
      <c r="BV685" s="644">
        <f t="shared" si="8"/>
        <v>0</v>
      </c>
      <c r="BW685" s="776">
        <f t="shared" si="9"/>
        <v>0</v>
      </c>
      <c r="BX685" s="644">
        <f t="shared" si="10"/>
        <v>0</v>
      </c>
      <c r="BY685" s="338"/>
      <c r="BZ685" s="338"/>
      <c r="CA685" s="338"/>
      <c r="CB685" s="338"/>
      <c r="CC685" s="338"/>
      <c r="CD685" s="338"/>
      <c r="CE685" s="338"/>
    </row>
    <row r="686" ht="15.75" customHeight="1">
      <c r="A686" s="338"/>
      <c r="B686" s="338"/>
      <c r="C686" s="338"/>
      <c r="D686" s="338"/>
      <c r="E686" s="338"/>
      <c r="F686" s="339"/>
      <c r="G686" s="563"/>
      <c r="H686" s="564"/>
      <c r="I686" s="918"/>
      <c r="J686" s="44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  <c r="AV686" s="338"/>
      <c r="AW686" s="338"/>
      <c r="AX686" s="338"/>
      <c r="AY686" s="338"/>
      <c r="AZ686" s="338"/>
      <c r="BA686" s="338"/>
      <c r="BB686" s="338"/>
      <c r="BC686" s="338"/>
      <c r="BD686" s="338"/>
      <c r="BE686" s="338"/>
      <c r="BF686" s="338"/>
      <c r="BG686" s="338"/>
      <c r="BH686" s="338"/>
      <c r="BI686" s="338"/>
      <c r="BJ686" s="338"/>
      <c r="BK686" s="338"/>
      <c r="BL686" s="338"/>
      <c r="BM686" s="338"/>
      <c r="BN686" s="338"/>
      <c r="BO686" s="338"/>
      <c r="BP686" s="338"/>
      <c r="BQ686" s="338"/>
      <c r="BR686" s="338"/>
      <c r="BS686" s="338"/>
      <c r="BT686" s="338"/>
      <c r="BU686" s="643">
        <f t="shared" si="7"/>
        <v>0</v>
      </c>
      <c r="BV686" s="644">
        <f t="shared" si="8"/>
        <v>0</v>
      </c>
      <c r="BW686" s="776">
        <f t="shared" si="9"/>
        <v>0</v>
      </c>
      <c r="BX686" s="644">
        <f t="shared" si="10"/>
        <v>0</v>
      </c>
      <c r="BY686" s="338"/>
      <c r="BZ686" s="338"/>
      <c r="CA686" s="338"/>
      <c r="CB686" s="338"/>
      <c r="CC686" s="338"/>
      <c r="CD686" s="338"/>
      <c r="CE686" s="338"/>
    </row>
    <row r="687" ht="15.75" customHeight="1">
      <c r="A687" s="338"/>
      <c r="B687" s="338"/>
      <c r="C687" s="338"/>
      <c r="D687" s="338"/>
      <c r="E687" s="338"/>
      <c r="F687" s="339"/>
      <c r="G687" s="563"/>
      <c r="H687" s="564"/>
      <c r="I687" s="918"/>
      <c r="J687" s="44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  <c r="AV687" s="338"/>
      <c r="AW687" s="338"/>
      <c r="AX687" s="338"/>
      <c r="AY687" s="338"/>
      <c r="AZ687" s="338"/>
      <c r="BA687" s="338"/>
      <c r="BB687" s="338"/>
      <c r="BC687" s="338"/>
      <c r="BD687" s="338"/>
      <c r="BE687" s="338"/>
      <c r="BF687" s="338"/>
      <c r="BG687" s="338"/>
      <c r="BH687" s="338"/>
      <c r="BI687" s="338"/>
      <c r="BJ687" s="338"/>
      <c r="BK687" s="338"/>
      <c r="BL687" s="338"/>
      <c r="BM687" s="338"/>
      <c r="BN687" s="338"/>
      <c r="BO687" s="338"/>
      <c r="BP687" s="338"/>
      <c r="BQ687" s="338"/>
      <c r="BR687" s="338"/>
      <c r="BS687" s="338"/>
      <c r="BT687" s="338"/>
      <c r="BU687" s="643">
        <f t="shared" si="7"/>
        <v>0</v>
      </c>
      <c r="BV687" s="644">
        <f t="shared" si="8"/>
        <v>0</v>
      </c>
      <c r="BW687" s="776">
        <f t="shared" si="9"/>
        <v>0</v>
      </c>
      <c r="BX687" s="644">
        <f t="shared" si="10"/>
        <v>0</v>
      </c>
      <c r="BY687" s="338"/>
      <c r="BZ687" s="338"/>
      <c r="CA687" s="338"/>
      <c r="CB687" s="338"/>
      <c r="CC687" s="338"/>
      <c r="CD687" s="338"/>
      <c r="CE687" s="338"/>
    </row>
    <row r="688" ht="15.75" customHeight="1">
      <c r="A688" s="338"/>
      <c r="B688" s="338"/>
      <c r="C688" s="338"/>
      <c r="D688" s="338"/>
      <c r="E688" s="338"/>
      <c r="F688" s="339"/>
      <c r="G688" s="563"/>
      <c r="H688" s="564"/>
      <c r="I688" s="918"/>
      <c r="J688" s="44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  <c r="AV688" s="338"/>
      <c r="AW688" s="338"/>
      <c r="AX688" s="338"/>
      <c r="AY688" s="338"/>
      <c r="AZ688" s="338"/>
      <c r="BA688" s="338"/>
      <c r="BB688" s="338"/>
      <c r="BC688" s="338"/>
      <c r="BD688" s="338"/>
      <c r="BE688" s="338"/>
      <c r="BF688" s="338"/>
      <c r="BG688" s="338"/>
      <c r="BH688" s="338"/>
      <c r="BI688" s="338"/>
      <c r="BJ688" s="338"/>
      <c r="BK688" s="338"/>
      <c r="BL688" s="338"/>
      <c r="BM688" s="338"/>
      <c r="BN688" s="338"/>
      <c r="BO688" s="338"/>
      <c r="BP688" s="338"/>
      <c r="BQ688" s="338"/>
      <c r="BR688" s="338"/>
      <c r="BS688" s="338"/>
      <c r="BT688" s="338"/>
      <c r="BU688" s="643">
        <f t="shared" si="7"/>
        <v>0</v>
      </c>
      <c r="BV688" s="644">
        <f t="shared" si="8"/>
        <v>0</v>
      </c>
      <c r="BW688" s="776">
        <f t="shared" si="9"/>
        <v>0</v>
      </c>
      <c r="BX688" s="644">
        <f t="shared" si="10"/>
        <v>0</v>
      </c>
      <c r="BY688" s="338"/>
      <c r="BZ688" s="338"/>
      <c r="CA688" s="338"/>
      <c r="CB688" s="338"/>
      <c r="CC688" s="338"/>
      <c r="CD688" s="338"/>
      <c r="CE688" s="338"/>
    </row>
    <row r="689" ht="15.75" customHeight="1">
      <c r="A689" s="338"/>
      <c r="B689" s="338"/>
      <c r="C689" s="338"/>
      <c r="D689" s="338"/>
      <c r="E689" s="338"/>
      <c r="F689" s="339"/>
      <c r="G689" s="563"/>
      <c r="H689" s="564"/>
      <c r="I689" s="918"/>
      <c r="J689" s="44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  <c r="AV689" s="338"/>
      <c r="AW689" s="338"/>
      <c r="AX689" s="338"/>
      <c r="AY689" s="338"/>
      <c r="AZ689" s="338"/>
      <c r="BA689" s="338"/>
      <c r="BB689" s="338"/>
      <c r="BC689" s="338"/>
      <c r="BD689" s="338"/>
      <c r="BE689" s="338"/>
      <c r="BF689" s="338"/>
      <c r="BG689" s="338"/>
      <c r="BH689" s="338"/>
      <c r="BI689" s="338"/>
      <c r="BJ689" s="338"/>
      <c r="BK689" s="338"/>
      <c r="BL689" s="338"/>
      <c r="BM689" s="338"/>
      <c r="BN689" s="338"/>
      <c r="BO689" s="338"/>
      <c r="BP689" s="338"/>
      <c r="BQ689" s="338"/>
      <c r="BR689" s="338"/>
      <c r="BS689" s="338"/>
      <c r="BT689" s="338"/>
      <c r="BU689" s="643">
        <f t="shared" si="7"/>
        <v>0</v>
      </c>
      <c r="BV689" s="644">
        <f t="shared" si="8"/>
        <v>0</v>
      </c>
      <c r="BW689" s="776">
        <f t="shared" si="9"/>
        <v>0</v>
      </c>
      <c r="BX689" s="644">
        <f t="shared" si="10"/>
        <v>0</v>
      </c>
      <c r="BY689" s="338"/>
      <c r="BZ689" s="338"/>
      <c r="CA689" s="338"/>
      <c r="CB689" s="338"/>
      <c r="CC689" s="338"/>
      <c r="CD689" s="338"/>
      <c r="CE689" s="338"/>
    </row>
    <row r="690" ht="15.75" customHeight="1">
      <c r="A690" s="338"/>
      <c r="B690" s="338"/>
      <c r="C690" s="338"/>
      <c r="D690" s="338"/>
      <c r="E690" s="338"/>
      <c r="F690" s="339"/>
      <c r="G690" s="563"/>
      <c r="H690" s="564"/>
      <c r="I690" s="918"/>
      <c r="J690" s="44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  <c r="AV690" s="338"/>
      <c r="AW690" s="338"/>
      <c r="AX690" s="338"/>
      <c r="AY690" s="338"/>
      <c r="AZ690" s="338"/>
      <c r="BA690" s="338"/>
      <c r="BB690" s="338"/>
      <c r="BC690" s="338"/>
      <c r="BD690" s="338"/>
      <c r="BE690" s="338"/>
      <c r="BF690" s="338"/>
      <c r="BG690" s="338"/>
      <c r="BH690" s="338"/>
      <c r="BI690" s="338"/>
      <c r="BJ690" s="338"/>
      <c r="BK690" s="338"/>
      <c r="BL690" s="338"/>
      <c r="BM690" s="338"/>
      <c r="BN690" s="338"/>
      <c r="BO690" s="338"/>
      <c r="BP690" s="338"/>
      <c r="BQ690" s="338"/>
      <c r="BR690" s="338"/>
      <c r="BS690" s="338"/>
      <c r="BT690" s="338"/>
      <c r="BU690" s="643">
        <f t="shared" si="7"/>
        <v>0</v>
      </c>
      <c r="BV690" s="644">
        <f t="shared" si="8"/>
        <v>0</v>
      </c>
      <c r="BW690" s="776">
        <f t="shared" si="9"/>
        <v>0</v>
      </c>
      <c r="BX690" s="644">
        <f t="shared" si="10"/>
        <v>0</v>
      </c>
      <c r="BY690" s="338"/>
      <c r="BZ690" s="338"/>
      <c r="CA690" s="338"/>
      <c r="CB690" s="338"/>
      <c r="CC690" s="338"/>
      <c r="CD690" s="338"/>
      <c r="CE690" s="338"/>
    </row>
    <row r="691" ht="15.75" customHeight="1">
      <c r="A691" s="338"/>
      <c r="B691" s="338"/>
      <c r="C691" s="338"/>
      <c r="D691" s="338"/>
      <c r="E691" s="338"/>
      <c r="F691" s="346"/>
      <c r="G691" s="546"/>
      <c r="H691" s="547"/>
      <c r="I691" s="548"/>
      <c r="J691" s="44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  <c r="AV691" s="338"/>
      <c r="AW691" s="338"/>
      <c r="AX691" s="338"/>
      <c r="AY691" s="338"/>
      <c r="AZ691" s="338"/>
      <c r="BA691" s="338"/>
      <c r="BB691" s="338"/>
      <c r="BC691" s="338"/>
      <c r="BD691" s="338"/>
      <c r="BE691" s="338"/>
      <c r="BF691" s="338"/>
      <c r="BG691" s="338"/>
      <c r="BH691" s="338"/>
      <c r="BI691" s="338"/>
      <c r="BJ691" s="338"/>
      <c r="BK691" s="338"/>
      <c r="BL691" s="338"/>
      <c r="BM691" s="338"/>
      <c r="BN691" s="338"/>
      <c r="BO691" s="338"/>
      <c r="BP691" s="338"/>
      <c r="BQ691" s="338"/>
      <c r="BR691" s="338"/>
      <c r="BS691" s="338"/>
      <c r="BT691" s="338"/>
      <c r="BU691" s="338"/>
      <c r="BV691" s="338"/>
      <c r="BW691" s="338"/>
      <c r="BX691" s="338"/>
      <c r="BY691" s="338"/>
      <c r="BZ691" s="338"/>
      <c r="CA691" s="338"/>
      <c r="CB691" s="338"/>
      <c r="CC691" s="338"/>
      <c r="CD691" s="338"/>
      <c r="CE691" s="338"/>
    </row>
    <row r="692" ht="15.75" customHeight="1">
      <c r="A692" s="338"/>
      <c r="B692" s="338"/>
      <c r="C692" s="338"/>
      <c r="D692" s="338"/>
      <c r="E692" s="338"/>
      <c r="F692" s="346"/>
      <c r="G692" s="546"/>
      <c r="H692" s="547"/>
      <c r="I692" s="548"/>
      <c r="J692" s="44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  <c r="AV692" s="338"/>
      <c r="AW692" s="338"/>
      <c r="AX692" s="338"/>
      <c r="AY692" s="338"/>
      <c r="AZ692" s="338"/>
      <c r="BA692" s="338"/>
      <c r="BB692" s="338"/>
      <c r="BC692" s="338"/>
      <c r="BD692" s="338"/>
      <c r="BE692" s="338"/>
      <c r="BF692" s="338"/>
      <c r="BG692" s="338"/>
      <c r="BH692" s="338"/>
      <c r="BI692" s="338"/>
      <c r="BJ692" s="338"/>
      <c r="BK692" s="338"/>
      <c r="BL692" s="338"/>
      <c r="BM692" s="338"/>
      <c r="BN692" s="338"/>
      <c r="BO692" s="338"/>
      <c r="BP692" s="338"/>
      <c r="BQ692" s="338"/>
      <c r="BR692" s="338"/>
      <c r="BS692" s="338"/>
      <c r="BT692" s="338"/>
      <c r="BU692" s="338"/>
      <c r="BV692" s="338"/>
      <c r="BW692" s="338"/>
      <c r="BX692" s="338"/>
      <c r="BY692" s="338"/>
      <c r="BZ692" s="338"/>
      <c r="CA692" s="338"/>
      <c r="CB692" s="338"/>
      <c r="CC692" s="338"/>
      <c r="CD692" s="338"/>
      <c r="CE692" s="338"/>
    </row>
    <row r="693" ht="15.75" customHeight="1">
      <c r="A693" s="338"/>
      <c r="B693" s="338"/>
      <c r="C693" s="338"/>
      <c r="D693" s="338"/>
      <c r="E693" s="338"/>
      <c r="F693" s="346"/>
      <c r="G693" s="546"/>
      <c r="H693" s="547"/>
      <c r="I693" s="548"/>
      <c r="J693" s="44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  <c r="AV693" s="338"/>
      <c r="AW693" s="338"/>
      <c r="AX693" s="338"/>
      <c r="AY693" s="338"/>
      <c r="AZ693" s="338"/>
      <c r="BA693" s="338"/>
      <c r="BB693" s="338"/>
      <c r="BC693" s="338"/>
      <c r="BD693" s="338"/>
      <c r="BE693" s="338"/>
      <c r="BF693" s="338"/>
      <c r="BG693" s="338"/>
      <c r="BH693" s="338"/>
      <c r="BI693" s="338"/>
      <c r="BJ693" s="338"/>
      <c r="BK693" s="338"/>
      <c r="BL693" s="338"/>
      <c r="BM693" s="338"/>
      <c r="BN693" s="338"/>
      <c r="BO693" s="338"/>
      <c r="BP693" s="338"/>
      <c r="BQ693" s="338"/>
      <c r="BR693" s="338"/>
      <c r="BS693" s="338"/>
      <c r="BT693" s="338"/>
      <c r="BU693" s="338"/>
      <c r="BV693" s="338"/>
      <c r="BW693" s="338"/>
      <c r="BX693" s="338"/>
      <c r="BY693" s="338"/>
      <c r="BZ693" s="338"/>
      <c r="CA693" s="338"/>
      <c r="CB693" s="338"/>
      <c r="CC693" s="338"/>
      <c r="CD693" s="338"/>
      <c r="CE693" s="338"/>
    </row>
    <row r="694" ht="15.75" customHeight="1">
      <c r="A694" s="338"/>
      <c r="B694" s="338"/>
      <c r="C694" s="338"/>
      <c r="D694" s="338"/>
      <c r="E694" s="338"/>
      <c r="F694" s="346"/>
      <c r="G694" s="546"/>
      <c r="H694" s="547"/>
      <c r="I694" s="548"/>
      <c r="J694" s="44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  <c r="AV694" s="338"/>
      <c r="AW694" s="338"/>
      <c r="AX694" s="338"/>
      <c r="AY694" s="338"/>
      <c r="AZ694" s="338"/>
      <c r="BA694" s="338"/>
      <c r="BB694" s="338"/>
      <c r="BC694" s="338"/>
      <c r="BD694" s="338"/>
      <c r="BE694" s="338"/>
      <c r="BF694" s="338"/>
      <c r="BG694" s="338"/>
      <c r="BH694" s="338"/>
      <c r="BI694" s="338"/>
      <c r="BJ694" s="338"/>
      <c r="BK694" s="338"/>
      <c r="BL694" s="338"/>
      <c r="BM694" s="338"/>
      <c r="BN694" s="338"/>
      <c r="BO694" s="338"/>
      <c r="BP694" s="338"/>
      <c r="BQ694" s="338"/>
      <c r="BR694" s="338"/>
      <c r="BS694" s="338"/>
      <c r="BT694" s="338"/>
      <c r="BU694" s="338"/>
      <c r="BV694" s="338"/>
      <c r="BW694" s="338"/>
      <c r="BX694" s="338"/>
      <c r="BY694" s="338"/>
      <c r="BZ694" s="338"/>
      <c r="CA694" s="338"/>
      <c r="CB694" s="338"/>
      <c r="CC694" s="338"/>
      <c r="CD694" s="338"/>
      <c r="CE694" s="338"/>
    </row>
    <row r="695" ht="15.75" customHeight="1">
      <c r="A695" s="338"/>
      <c r="B695" s="338"/>
      <c r="C695" s="338"/>
      <c r="D695" s="338"/>
      <c r="E695" s="338"/>
      <c r="F695" s="346"/>
      <c r="G695" s="546"/>
      <c r="H695" s="547"/>
      <c r="I695" s="548"/>
      <c r="J695" s="44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  <c r="AV695" s="338"/>
      <c r="AW695" s="338"/>
      <c r="AX695" s="338"/>
      <c r="AY695" s="338"/>
      <c r="AZ695" s="338"/>
      <c r="BA695" s="338"/>
      <c r="BB695" s="338"/>
      <c r="BC695" s="338"/>
      <c r="BD695" s="338"/>
      <c r="BE695" s="338"/>
      <c r="BF695" s="338"/>
      <c r="BG695" s="338"/>
      <c r="BH695" s="338"/>
      <c r="BI695" s="338"/>
      <c r="BJ695" s="338"/>
      <c r="BK695" s="338"/>
      <c r="BL695" s="338"/>
      <c r="BM695" s="338"/>
      <c r="BN695" s="338"/>
      <c r="BO695" s="338"/>
      <c r="BP695" s="338"/>
      <c r="BQ695" s="338"/>
      <c r="BR695" s="338"/>
      <c r="BS695" s="338"/>
      <c r="BT695" s="338"/>
      <c r="BU695" s="338"/>
      <c r="BV695" s="338"/>
      <c r="BW695" s="338"/>
      <c r="BX695" s="338"/>
      <c r="BY695" s="338"/>
      <c r="BZ695" s="338"/>
      <c r="CA695" s="338"/>
      <c r="CB695" s="338"/>
      <c r="CC695" s="338"/>
      <c r="CD695" s="338"/>
      <c r="CE695" s="338"/>
    </row>
    <row r="696" ht="15.75" customHeight="1">
      <c r="A696" s="338"/>
      <c r="B696" s="338"/>
      <c r="C696" s="338"/>
      <c r="D696" s="338"/>
      <c r="E696" s="338"/>
      <c r="F696" s="346"/>
      <c r="G696" s="546"/>
      <c r="H696" s="547"/>
      <c r="I696" s="548"/>
      <c r="J696" s="44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  <c r="AV696" s="338"/>
      <c r="AW696" s="338"/>
      <c r="AX696" s="338"/>
      <c r="AY696" s="338"/>
      <c r="AZ696" s="338"/>
      <c r="BA696" s="338"/>
      <c r="BB696" s="338"/>
      <c r="BC696" s="338"/>
      <c r="BD696" s="338"/>
      <c r="BE696" s="338"/>
      <c r="BF696" s="338"/>
      <c r="BG696" s="338"/>
      <c r="BH696" s="338"/>
      <c r="BI696" s="338"/>
      <c r="BJ696" s="338"/>
      <c r="BK696" s="338"/>
      <c r="BL696" s="338"/>
      <c r="BM696" s="338"/>
      <c r="BN696" s="338"/>
      <c r="BO696" s="338"/>
      <c r="BP696" s="338"/>
      <c r="BQ696" s="338"/>
      <c r="BR696" s="338"/>
      <c r="BS696" s="338"/>
      <c r="BT696" s="338"/>
      <c r="BU696" s="338"/>
      <c r="BV696" s="338"/>
      <c r="BW696" s="338"/>
      <c r="BX696" s="338"/>
      <c r="BY696" s="338"/>
      <c r="BZ696" s="338"/>
      <c r="CA696" s="338"/>
      <c r="CB696" s="338"/>
      <c r="CC696" s="338"/>
      <c r="CD696" s="338"/>
      <c r="CE696" s="338"/>
    </row>
    <row r="697" ht="15.75" customHeight="1">
      <c r="A697" s="338"/>
      <c r="B697" s="338"/>
      <c r="C697" s="338"/>
      <c r="D697" s="338"/>
      <c r="E697" s="338"/>
      <c r="F697" s="346"/>
      <c r="G697" s="546"/>
      <c r="H697" s="547"/>
      <c r="I697" s="548"/>
      <c r="J697" s="44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  <c r="AV697" s="338"/>
      <c r="AW697" s="338"/>
      <c r="AX697" s="338"/>
      <c r="AY697" s="338"/>
      <c r="AZ697" s="338"/>
      <c r="BA697" s="338"/>
      <c r="BB697" s="338"/>
      <c r="BC697" s="338"/>
      <c r="BD697" s="338"/>
      <c r="BE697" s="338"/>
      <c r="BF697" s="338"/>
      <c r="BG697" s="338"/>
      <c r="BH697" s="338"/>
      <c r="BI697" s="338"/>
      <c r="BJ697" s="338"/>
      <c r="BK697" s="338"/>
      <c r="BL697" s="338"/>
      <c r="BM697" s="338"/>
      <c r="BN697" s="338"/>
      <c r="BO697" s="338"/>
      <c r="BP697" s="338"/>
      <c r="BQ697" s="338"/>
      <c r="BR697" s="338"/>
      <c r="BS697" s="338"/>
      <c r="BT697" s="338"/>
      <c r="BU697" s="338"/>
      <c r="BV697" s="338"/>
      <c r="BW697" s="338"/>
      <c r="BX697" s="338"/>
      <c r="BY697" s="338"/>
      <c r="BZ697" s="338"/>
      <c r="CA697" s="338"/>
      <c r="CB697" s="338"/>
      <c r="CC697" s="338"/>
      <c r="CD697" s="338"/>
      <c r="CE697" s="338"/>
    </row>
    <row r="698" ht="15.75" customHeight="1">
      <c r="A698" s="338"/>
      <c r="B698" s="338"/>
      <c r="C698" s="338"/>
      <c r="D698" s="338"/>
      <c r="E698" s="338"/>
      <c r="F698" s="346"/>
      <c r="G698" s="546"/>
      <c r="H698" s="547"/>
      <c r="I698" s="548"/>
      <c r="J698" s="44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  <c r="AV698" s="338"/>
      <c r="AW698" s="338"/>
      <c r="AX698" s="338"/>
      <c r="AY698" s="338"/>
      <c r="AZ698" s="338"/>
      <c r="BA698" s="338"/>
      <c r="BB698" s="338"/>
      <c r="BC698" s="338"/>
      <c r="BD698" s="338"/>
      <c r="BE698" s="338"/>
      <c r="BF698" s="338"/>
      <c r="BG698" s="338"/>
      <c r="BH698" s="338"/>
      <c r="BI698" s="338"/>
      <c r="BJ698" s="338"/>
      <c r="BK698" s="338"/>
      <c r="BL698" s="338"/>
      <c r="BM698" s="338"/>
      <c r="BN698" s="338"/>
      <c r="BO698" s="338"/>
      <c r="BP698" s="338"/>
      <c r="BQ698" s="338"/>
      <c r="BR698" s="338"/>
      <c r="BS698" s="338"/>
      <c r="BT698" s="338"/>
      <c r="BU698" s="338"/>
      <c r="BV698" s="338"/>
      <c r="BW698" s="338"/>
      <c r="BX698" s="338"/>
      <c r="BY698" s="338"/>
      <c r="BZ698" s="338"/>
      <c r="CA698" s="338"/>
      <c r="CB698" s="338"/>
      <c r="CC698" s="338"/>
      <c r="CD698" s="338"/>
      <c r="CE698" s="338"/>
    </row>
    <row r="699" ht="15.75" customHeight="1">
      <c r="A699" s="338"/>
      <c r="B699" s="338"/>
      <c r="C699" s="338"/>
      <c r="D699" s="338"/>
      <c r="E699" s="338"/>
      <c r="F699" s="346"/>
      <c r="G699" s="546"/>
      <c r="H699" s="547"/>
      <c r="I699" s="548"/>
      <c r="J699" s="44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  <c r="AV699" s="338"/>
      <c r="AW699" s="338"/>
      <c r="AX699" s="338"/>
      <c r="AY699" s="338"/>
      <c r="AZ699" s="338"/>
      <c r="BA699" s="338"/>
      <c r="BB699" s="338"/>
      <c r="BC699" s="338"/>
      <c r="BD699" s="338"/>
      <c r="BE699" s="338"/>
      <c r="BF699" s="338"/>
      <c r="BG699" s="338"/>
      <c r="BH699" s="338"/>
      <c r="BI699" s="338"/>
      <c r="BJ699" s="338"/>
      <c r="BK699" s="338"/>
      <c r="BL699" s="338"/>
      <c r="BM699" s="338"/>
      <c r="BN699" s="338"/>
      <c r="BO699" s="338"/>
      <c r="BP699" s="338"/>
      <c r="BQ699" s="338"/>
      <c r="BR699" s="338"/>
      <c r="BS699" s="338"/>
      <c r="BT699" s="338"/>
      <c r="BU699" s="338"/>
      <c r="BV699" s="338"/>
      <c r="BW699" s="338"/>
      <c r="BX699" s="338"/>
      <c r="BY699" s="338"/>
      <c r="BZ699" s="338"/>
      <c r="CA699" s="338"/>
      <c r="CB699" s="338"/>
      <c r="CC699" s="338"/>
      <c r="CD699" s="338"/>
      <c r="CE699" s="338"/>
    </row>
    <row r="700" ht="15.75" customHeight="1">
      <c r="A700" s="338"/>
      <c r="B700" s="338"/>
      <c r="C700" s="338"/>
      <c r="D700" s="338"/>
      <c r="E700" s="338"/>
      <c r="F700" s="346"/>
      <c r="G700" s="546"/>
      <c r="H700" s="547"/>
      <c r="I700" s="548"/>
      <c r="J700" s="44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  <c r="AV700" s="338"/>
      <c r="AW700" s="338"/>
      <c r="AX700" s="338"/>
      <c r="AY700" s="338"/>
      <c r="AZ700" s="338"/>
      <c r="BA700" s="338"/>
      <c r="BB700" s="338"/>
      <c r="BC700" s="338"/>
      <c r="BD700" s="338"/>
      <c r="BE700" s="338"/>
      <c r="BF700" s="338"/>
      <c r="BG700" s="338"/>
      <c r="BH700" s="338"/>
      <c r="BI700" s="338"/>
      <c r="BJ700" s="338"/>
      <c r="BK700" s="338"/>
      <c r="BL700" s="338"/>
      <c r="BM700" s="338"/>
      <c r="BN700" s="338"/>
      <c r="BO700" s="338"/>
      <c r="BP700" s="338"/>
      <c r="BQ700" s="338"/>
      <c r="BR700" s="338"/>
      <c r="BS700" s="338"/>
      <c r="BT700" s="338"/>
      <c r="BU700" s="338"/>
      <c r="BV700" s="338"/>
      <c r="BW700" s="338"/>
      <c r="BX700" s="338"/>
      <c r="BY700" s="338"/>
      <c r="BZ700" s="338"/>
      <c r="CA700" s="338"/>
      <c r="CB700" s="338"/>
      <c r="CC700" s="338"/>
      <c r="CD700" s="338"/>
      <c r="CE700" s="338"/>
    </row>
    <row r="701" ht="15.75" customHeight="1">
      <c r="A701" s="338"/>
      <c r="B701" s="338"/>
      <c r="C701" s="338"/>
      <c r="D701" s="338"/>
      <c r="E701" s="338"/>
      <c r="F701" s="346"/>
      <c r="G701" s="546"/>
      <c r="H701" s="547"/>
      <c r="I701" s="548"/>
      <c r="J701" s="44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  <c r="AV701" s="338"/>
      <c r="AW701" s="338"/>
      <c r="AX701" s="338"/>
      <c r="AY701" s="338"/>
      <c r="AZ701" s="338"/>
      <c r="BA701" s="338"/>
      <c r="BB701" s="338"/>
      <c r="BC701" s="338"/>
      <c r="BD701" s="338"/>
      <c r="BE701" s="338"/>
      <c r="BF701" s="338"/>
      <c r="BG701" s="338"/>
      <c r="BH701" s="338"/>
      <c r="BI701" s="338"/>
      <c r="BJ701" s="338"/>
      <c r="BK701" s="338"/>
      <c r="BL701" s="338"/>
      <c r="BM701" s="338"/>
      <c r="BN701" s="338"/>
      <c r="BO701" s="338"/>
      <c r="BP701" s="338"/>
      <c r="BQ701" s="338"/>
      <c r="BR701" s="338"/>
      <c r="BS701" s="338"/>
      <c r="BT701" s="338"/>
      <c r="BU701" s="338"/>
      <c r="BV701" s="338"/>
      <c r="BW701" s="338"/>
      <c r="BX701" s="338"/>
      <c r="BY701" s="338"/>
      <c r="BZ701" s="338"/>
      <c r="CA701" s="338"/>
      <c r="CB701" s="338"/>
      <c r="CC701" s="338"/>
      <c r="CD701" s="338"/>
      <c r="CE701" s="338"/>
    </row>
    <row r="702" ht="15.75" customHeight="1">
      <c r="A702" s="338"/>
      <c r="B702" s="338"/>
      <c r="C702" s="338"/>
      <c r="D702" s="338"/>
      <c r="E702" s="338"/>
      <c r="F702" s="346"/>
      <c r="G702" s="546"/>
      <c r="H702" s="547"/>
      <c r="I702" s="548"/>
      <c r="J702" s="44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  <c r="AV702" s="338"/>
      <c r="AW702" s="338"/>
      <c r="AX702" s="338"/>
      <c r="AY702" s="338"/>
      <c r="AZ702" s="338"/>
      <c r="BA702" s="338"/>
      <c r="BB702" s="338"/>
      <c r="BC702" s="338"/>
      <c r="BD702" s="338"/>
      <c r="BE702" s="338"/>
      <c r="BF702" s="338"/>
      <c r="BG702" s="338"/>
      <c r="BH702" s="338"/>
      <c r="BI702" s="338"/>
      <c r="BJ702" s="338"/>
      <c r="BK702" s="338"/>
      <c r="BL702" s="338"/>
      <c r="BM702" s="338"/>
      <c r="BN702" s="338"/>
      <c r="BO702" s="338"/>
      <c r="BP702" s="338"/>
      <c r="BQ702" s="338"/>
      <c r="BR702" s="338"/>
      <c r="BS702" s="338"/>
      <c r="BT702" s="338"/>
      <c r="BU702" s="338"/>
      <c r="BV702" s="338"/>
      <c r="BW702" s="338"/>
      <c r="BX702" s="338"/>
      <c r="BY702" s="338"/>
      <c r="BZ702" s="338"/>
      <c r="CA702" s="338"/>
      <c r="CB702" s="338"/>
      <c r="CC702" s="338"/>
      <c r="CD702" s="338"/>
      <c r="CE702" s="338"/>
    </row>
    <row r="703" ht="15.75" customHeight="1">
      <c r="A703" s="338"/>
      <c r="B703" s="338"/>
      <c r="C703" s="338"/>
      <c r="D703" s="338"/>
      <c r="E703" s="338"/>
      <c r="F703" s="346"/>
      <c r="G703" s="546"/>
      <c r="H703" s="547"/>
      <c r="I703" s="548"/>
      <c r="J703" s="44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  <c r="AV703" s="338"/>
      <c r="AW703" s="338"/>
      <c r="AX703" s="338"/>
      <c r="AY703" s="338"/>
      <c r="AZ703" s="338"/>
      <c r="BA703" s="338"/>
      <c r="BB703" s="338"/>
      <c r="BC703" s="338"/>
      <c r="BD703" s="338"/>
      <c r="BE703" s="338"/>
      <c r="BF703" s="338"/>
      <c r="BG703" s="338"/>
      <c r="BH703" s="338"/>
      <c r="BI703" s="338"/>
      <c r="BJ703" s="338"/>
      <c r="BK703" s="338"/>
      <c r="BL703" s="338"/>
      <c r="BM703" s="338"/>
      <c r="BN703" s="338"/>
      <c r="BO703" s="338"/>
      <c r="BP703" s="338"/>
      <c r="BQ703" s="338"/>
      <c r="BR703" s="338"/>
      <c r="BS703" s="338"/>
      <c r="BT703" s="338"/>
      <c r="BU703" s="338"/>
      <c r="BV703" s="338"/>
      <c r="BW703" s="338"/>
      <c r="BX703" s="338"/>
      <c r="BY703" s="338"/>
      <c r="BZ703" s="338"/>
      <c r="CA703" s="338"/>
      <c r="CB703" s="338"/>
      <c r="CC703" s="338"/>
      <c r="CD703" s="338"/>
      <c r="CE703" s="338"/>
    </row>
    <row r="704" ht="15.75" customHeight="1">
      <c r="A704" s="338"/>
      <c r="B704" s="338"/>
      <c r="C704" s="338"/>
      <c r="D704" s="338"/>
      <c r="E704" s="338"/>
      <c r="F704" s="346"/>
      <c r="G704" s="546"/>
      <c r="H704" s="547"/>
      <c r="I704" s="548"/>
      <c r="J704" s="44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  <c r="AV704" s="338"/>
      <c r="AW704" s="338"/>
      <c r="AX704" s="338"/>
      <c r="AY704" s="338"/>
      <c r="AZ704" s="338"/>
      <c r="BA704" s="338"/>
      <c r="BB704" s="338"/>
      <c r="BC704" s="338"/>
      <c r="BD704" s="338"/>
      <c r="BE704" s="338"/>
      <c r="BF704" s="338"/>
      <c r="BG704" s="338"/>
      <c r="BH704" s="338"/>
      <c r="BI704" s="338"/>
      <c r="BJ704" s="338"/>
      <c r="BK704" s="338"/>
      <c r="BL704" s="338"/>
      <c r="BM704" s="338"/>
      <c r="BN704" s="338"/>
      <c r="BO704" s="338"/>
      <c r="BP704" s="338"/>
      <c r="BQ704" s="338"/>
      <c r="BR704" s="338"/>
      <c r="BS704" s="338"/>
      <c r="BT704" s="338"/>
      <c r="BU704" s="338"/>
      <c r="BV704" s="338"/>
      <c r="BW704" s="338"/>
      <c r="BX704" s="338"/>
      <c r="BY704" s="338"/>
      <c r="BZ704" s="338"/>
      <c r="CA704" s="338"/>
      <c r="CB704" s="338"/>
      <c r="CC704" s="338"/>
      <c r="CD704" s="338"/>
      <c r="CE704" s="338"/>
    </row>
    <row r="705" ht="15.75" customHeight="1">
      <c r="A705" s="338"/>
      <c r="B705" s="338"/>
      <c r="C705" s="338"/>
      <c r="D705" s="338"/>
      <c r="E705" s="338"/>
      <c r="F705" s="346"/>
      <c r="G705" s="546"/>
      <c r="H705" s="547"/>
      <c r="I705" s="548"/>
      <c r="J705" s="44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  <c r="AV705" s="338"/>
      <c r="AW705" s="338"/>
      <c r="AX705" s="338"/>
      <c r="AY705" s="338"/>
      <c r="AZ705" s="338"/>
      <c r="BA705" s="338"/>
      <c r="BB705" s="338"/>
      <c r="BC705" s="338"/>
      <c r="BD705" s="338"/>
      <c r="BE705" s="338"/>
      <c r="BF705" s="338"/>
      <c r="BG705" s="338"/>
      <c r="BH705" s="338"/>
      <c r="BI705" s="338"/>
      <c r="BJ705" s="338"/>
      <c r="BK705" s="338"/>
      <c r="BL705" s="338"/>
      <c r="BM705" s="338"/>
      <c r="BN705" s="338"/>
      <c r="BO705" s="338"/>
      <c r="BP705" s="338"/>
      <c r="BQ705" s="338"/>
      <c r="BR705" s="338"/>
      <c r="BS705" s="338"/>
      <c r="BT705" s="338"/>
      <c r="BU705" s="338"/>
      <c r="BV705" s="338"/>
      <c r="BW705" s="338"/>
      <c r="BX705" s="338"/>
      <c r="BY705" s="338"/>
      <c r="BZ705" s="338"/>
      <c r="CA705" s="338"/>
      <c r="CB705" s="338"/>
      <c r="CC705" s="338"/>
      <c r="CD705" s="338"/>
      <c r="CE705" s="338"/>
    </row>
    <row r="706" ht="15.75" customHeight="1">
      <c r="A706" s="338"/>
      <c r="B706" s="338"/>
      <c r="C706" s="338"/>
      <c r="D706" s="338"/>
      <c r="E706" s="338"/>
      <c r="F706" s="346"/>
      <c r="G706" s="546"/>
      <c r="H706" s="547"/>
      <c r="I706" s="548"/>
      <c r="J706" s="44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  <c r="AV706" s="338"/>
      <c r="AW706" s="338"/>
      <c r="AX706" s="338"/>
      <c r="AY706" s="338"/>
      <c r="AZ706" s="338"/>
      <c r="BA706" s="338"/>
      <c r="BB706" s="338"/>
      <c r="BC706" s="338"/>
      <c r="BD706" s="338"/>
      <c r="BE706" s="338"/>
      <c r="BF706" s="338"/>
      <c r="BG706" s="338"/>
      <c r="BH706" s="338"/>
      <c r="BI706" s="338"/>
      <c r="BJ706" s="338"/>
      <c r="BK706" s="338"/>
      <c r="BL706" s="338"/>
      <c r="BM706" s="338"/>
      <c r="BN706" s="338"/>
      <c r="BO706" s="338"/>
      <c r="BP706" s="338"/>
      <c r="BQ706" s="338"/>
      <c r="BR706" s="338"/>
      <c r="BS706" s="338"/>
      <c r="BT706" s="338"/>
      <c r="BU706" s="338"/>
      <c r="BV706" s="338"/>
      <c r="BW706" s="338"/>
      <c r="BX706" s="338"/>
      <c r="BY706" s="338"/>
      <c r="BZ706" s="338"/>
      <c r="CA706" s="338"/>
      <c r="CB706" s="338"/>
      <c r="CC706" s="338"/>
      <c r="CD706" s="338"/>
      <c r="CE706" s="338"/>
    </row>
    <row r="707" ht="15.75" customHeight="1">
      <c r="A707" s="338"/>
      <c r="B707" s="338"/>
      <c r="C707" s="338"/>
      <c r="D707" s="338"/>
      <c r="E707" s="338"/>
      <c r="F707" s="346"/>
      <c r="G707" s="546"/>
      <c r="H707" s="547"/>
      <c r="I707" s="548"/>
      <c r="J707" s="44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  <c r="AV707" s="338"/>
      <c r="AW707" s="338"/>
      <c r="AX707" s="338"/>
      <c r="AY707" s="338"/>
      <c r="AZ707" s="338"/>
      <c r="BA707" s="338"/>
      <c r="BB707" s="338"/>
      <c r="BC707" s="338"/>
      <c r="BD707" s="338"/>
      <c r="BE707" s="338"/>
      <c r="BF707" s="338"/>
      <c r="BG707" s="338"/>
      <c r="BH707" s="338"/>
      <c r="BI707" s="338"/>
      <c r="BJ707" s="338"/>
      <c r="BK707" s="338"/>
      <c r="BL707" s="338"/>
      <c r="BM707" s="338"/>
      <c r="BN707" s="338"/>
      <c r="BO707" s="338"/>
      <c r="BP707" s="338"/>
      <c r="BQ707" s="338"/>
      <c r="BR707" s="338"/>
      <c r="BS707" s="338"/>
      <c r="BT707" s="338"/>
      <c r="BU707" s="338"/>
      <c r="BV707" s="338"/>
      <c r="BW707" s="338"/>
      <c r="BX707" s="338"/>
      <c r="BY707" s="338"/>
      <c r="BZ707" s="338"/>
      <c r="CA707" s="338"/>
      <c r="CB707" s="338"/>
      <c r="CC707" s="338"/>
      <c r="CD707" s="338"/>
      <c r="CE707" s="338"/>
    </row>
    <row r="708" ht="15.75" customHeight="1">
      <c r="A708" s="338"/>
      <c r="B708" s="338"/>
      <c r="C708" s="338"/>
      <c r="D708" s="338"/>
      <c r="E708" s="338"/>
      <c r="F708" s="346"/>
      <c r="G708" s="546"/>
      <c r="H708" s="547"/>
      <c r="I708" s="548"/>
      <c r="J708" s="44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  <c r="AV708" s="338"/>
      <c r="AW708" s="338"/>
      <c r="AX708" s="338"/>
      <c r="AY708" s="338"/>
      <c r="AZ708" s="338"/>
      <c r="BA708" s="338"/>
      <c r="BB708" s="338"/>
      <c r="BC708" s="338"/>
      <c r="BD708" s="338"/>
      <c r="BE708" s="338"/>
      <c r="BF708" s="338"/>
      <c r="BG708" s="338"/>
      <c r="BH708" s="338"/>
      <c r="BI708" s="338"/>
      <c r="BJ708" s="338"/>
      <c r="BK708" s="338"/>
      <c r="BL708" s="338"/>
      <c r="BM708" s="338"/>
      <c r="BN708" s="338"/>
      <c r="BO708" s="338"/>
      <c r="BP708" s="338"/>
      <c r="BQ708" s="338"/>
      <c r="BR708" s="338"/>
      <c r="BS708" s="338"/>
      <c r="BT708" s="338"/>
      <c r="BU708" s="338"/>
      <c r="BV708" s="338"/>
      <c r="BW708" s="338"/>
      <c r="BX708" s="338"/>
      <c r="BY708" s="338"/>
      <c r="BZ708" s="338"/>
      <c r="CA708" s="338"/>
      <c r="CB708" s="338"/>
      <c r="CC708" s="338"/>
      <c r="CD708" s="338"/>
      <c r="CE708" s="338"/>
    </row>
    <row r="709" ht="15.75" customHeight="1">
      <c r="A709" s="338"/>
      <c r="B709" s="338"/>
      <c r="C709" s="338"/>
      <c r="D709" s="338"/>
      <c r="E709" s="338"/>
      <c r="F709" s="346"/>
      <c r="G709" s="546"/>
      <c r="H709" s="547"/>
      <c r="I709" s="548"/>
      <c r="J709" s="44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  <c r="AV709" s="338"/>
      <c r="AW709" s="338"/>
      <c r="AX709" s="338"/>
      <c r="AY709" s="338"/>
      <c r="AZ709" s="338"/>
      <c r="BA709" s="338"/>
      <c r="BB709" s="338"/>
      <c r="BC709" s="338"/>
      <c r="BD709" s="338"/>
      <c r="BE709" s="338"/>
      <c r="BF709" s="338"/>
      <c r="BG709" s="338"/>
      <c r="BH709" s="338"/>
      <c r="BI709" s="338"/>
      <c r="BJ709" s="338"/>
      <c r="BK709" s="338"/>
      <c r="BL709" s="338"/>
      <c r="BM709" s="338"/>
      <c r="BN709" s="338"/>
      <c r="BO709" s="338"/>
      <c r="BP709" s="338"/>
      <c r="BQ709" s="338"/>
      <c r="BR709" s="338"/>
      <c r="BS709" s="338"/>
      <c r="BT709" s="338"/>
      <c r="BU709" s="338"/>
      <c r="BV709" s="338"/>
      <c r="BW709" s="338"/>
      <c r="BX709" s="338"/>
      <c r="BY709" s="338"/>
      <c r="BZ709" s="338"/>
      <c r="CA709" s="338"/>
      <c r="CB709" s="338"/>
      <c r="CC709" s="338"/>
      <c r="CD709" s="338"/>
      <c r="CE709" s="338"/>
    </row>
    <row r="710" ht="15.75" customHeight="1">
      <c r="A710" s="338"/>
      <c r="B710" s="338"/>
      <c r="C710" s="338"/>
      <c r="D710" s="338"/>
      <c r="E710" s="338"/>
      <c r="F710" s="346"/>
      <c r="G710" s="546"/>
      <c r="H710" s="547"/>
      <c r="I710" s="548"/>
      <c r="J710" s="44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  <c r="AV710" s="338"/>
      <c r="AW710" s="338"/>
      <c r="AX710" s="338"/>
      <c r="AY710" s="338"/>
      <c r="AZ710" s="338"/>
      <c r="BA710" s="338"/>
      <c r="BB710" s="338"/>
      <c r="BC710" s="338"/>
      <c r="BD710" s="338"/>
      <c r="BE710" s="338"/>
      <c r="BF710" s="338"/>
      <c r="BG710" s="338"/>
      <c r="BH710" s="338"/>
      <c r="BI710" s="338"/>
      <c r="BJ710" s="338"/>
      <c r="BK710" s="338"/>
      <c r="BL710" s="338"/>
      <c r="BM710" s="338"/>
      <c r="BN710" s="338"/>
      <c r="BO710" s="338"/>
      <c r="BP710" s="338"/>
      <c r="BQ710" s="338"/>
      <c r="BR710" s="338"/>
      <c r="BS710" s="338"/>
      <c r="BT710" s="338"/>
      <c r="BU710" s="338"/>
      <c r="BV710" s="338"/>
      <c r="BW710" s="338"/>
      <c r="BX710" s="338"/>
      <c r="BY710" s="338"/>
      <c r="BZ710" s="338"/>
      <c r="CA710" s="338"/>
      <c r="CB710" s="338"/>
      <c r="CC710" s="338"/>
      <c r="CD710" s="338"/>
      <c r="CE710" s="338"/>
    </row>
    <row r="711" ht="15.75" customHeight="1">
      <c r="A711" s="338"/>
      <c r="B711" s="338"/>
      <c r="C711" s="338"/>
      <c r="D711" s="338"/>
      <c r="E711" s="338"/>
      <c r="F711" s="346"/>
      <c r="G711" s="546"/>
      <c r="H711" s="547"/>
      <c r="I711" s="548"/>
      <c r="J711" s="44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  <c r="AV711" s="338"/>
      <c r="AW711" s="338"/>
      <c r="AX711" s="338"/>
      <c r="AY711" s="338"/>
      <c r="AZ711" s="338"/>
      <c r="BA711" s="338"/>
      <c r="BB711" s="338"/>
      <c r="BC711" s="338"/>
      <c r="BD711" s="338"/>
      <c r="BE711" s="338"/>
      <c r="BF711" s="338"/>
      <c r="BG711" s="338"/>
      <c r="BH711" s="338"/>
      <c r="BI711" s="338"/>
      <c r="BJ711" s="338"/>
      <c r="BK711" s="338"/>
      <c r="BL711" s="338"/>
      <c r="BM711" s="338"/>
      <c r="BN711" s="338"/>
      <c r="BO711" s="338"/>
      <c r="BP711" s="338"/>
      <c r="BQ711" s="338"/>
      <c r="BR711" s="338"/>
      <c r="BS711" s="338"/>
      <c r="BT711" s="338"/>
      <c r="BU711" s="338"/>
      <c r="BV711" s="338"/>
      <c r="BW711" s="338"/>
      <c r="BX711" s="338"/>
      <c r="BY711" s="338"/>
      <c r="BZ711" s="338"/>
      <c r="CA711" s="338"/>
      <c r="CB711" s="338"/>
      <c r="CC711" s="338"/>
      <c r="CD711" s="338"/>
      <c r="CE711" s="338"/>
    </row>
    <row r="712" ht="15.75" customHeight="1">
      <c r="A712" s="338"/>
      <c r="B712" s="338"/>
      <c r="C712" s="338"/>
      <c r="D712" s="338"/>
      <c r="E712" s="338"/>
      <c r="F712" s="346"/>
      <c r="G712" s="546"/>
      <c r="H712" s="547"/>
      <c r="I712" s="548"/>
      <c r="J712" s="44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  <c r="AV712" s="338"/>
      <c r="AW712" s="338"/>
      <c r="AX712" s="338"/>
      <c r="AY712" s="338"/>
      <c r="AZ712" s="338"/>
      <c r="BA712" s="338"/>
      <c r="BB712" s="338"/>
      <c r="BC712" s="338"/>
      <c r="BD712" s="338"/>
      <c r="BE712" s="338"/>
      <c r="BF712" s="338"/>
      <c r="BG712" s="338"/>
      <c r="BH712" s="338"/>
      <c r="BI712" s="338"/>
      <c r="BJ712" s="338"/>
      <c r="BK712" s="338"/>
      <c r="BL712" s="338"/>
      <c r="BM712" s="338"/>
      <c r="BN712" s="338"/>
      <c r="BO712" s="338"/>
      <c r="BP712" s="338"/>
      <c r="BQ712" s="338"/>
      <c r="BR712" s="338"/>
      <c r="BS712" s="338"/>
      <c r="BT712" s="338"/>
      <c r="BU712" s="338"/>
      <c r="BV712" s="338"/>
      <c r="BW712" s="338"/>
      <c r="BX712" s="338"/>
      <c r="BY712" s="338"/>
      <c r="BZ712" s="338"/>
      <c r="CA712" s="338"/>
      <c r="CB712" s="338"/>
      <c r="CC712" s="338"/>
      <c r="CD712" s="338"/>
      <c r="CE712" s="338"/>
    </row>
    <row r="713" ht="15.75" customHeight="1">
      <c r="A713" s="338"/>
      <c r="B713" s="338"/>
      <c r="C713" s="338"/>
      <c r="D713" s="338"/>
      <c r="E713" s="338"/>
      <c r="F713" s="346"/>
      <c r="G713" s="546"/>
      <c r="H713" s="547"/>
      <c r="I713" s="548"/>
      <c r="J713" s="44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  <c r="AV713" s="338"/>
      <c r="AW713" s="338"/>
      <c r="AX713" s="338"/>
      <c r="AY713" s="338"/>
      <c r="AZ713" s="338"/>
      <c r="BA713" s="338"/>
      <c r="BB713" s="338"/>
      <c r="BC713" s="338"/>
      <c r="BD713" s="338"/>
      <c r="BE713" s="338"/>
      <c r="BF713" s="338"/>
      <c r="BG713" s="338"/>
      <c r="BH713" s="338"/>
      <c r="BI713" s="338"/>
      <c r="BJ713" s="338"/>
      <c r="BK713" s="338"/>
      <c r="BL713" s="338"/>
      <c r="BM713" s="338"/>
      <c r="BN713" s="338"/>
      <c r="BO713" s="338"/>
      <c r="BP713" s="338"/>
      <c r="BQ713" s="338"/>
      <c r="BR713" s="338"/>
      <c r="BS713" s="338"/>
      <c r="BT713" s="338"/>
      <c r="BU713" s="338"/>
      <c r="BV713" s="338"/>
      <c r="BW713" s="338"/>
      <c r="BX713" s="338"/>
      <c r="BY713" s="338"/>
      <c r="BZ713" s="338"/>
      <c r="CA713" s="338"/>
      <c r="CB713" s="338"/>
      <c r="CC713" s="338"/>
      <c r="CD713" s="338"/>
      <c r="CE713" s="338"/>
    </row>
    <row r="714" ht="15.75" customHeight="1">
      <c r="A714" s="338"/>
      <c r="B714" s="338"/>
      <c r="C714" s="338"/>
      <c r="D714" s="338"/>
      <c r="E714" s="338"/>
      <c r="F714" s="346"/>
      <c r="G714" s="546"/>
      <c r="H714" s="547"/>
      <c r="I714" s="548"/>
      <c r="J714" s="44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  <c r="AV714" s="338"/>
      <c r="AW714" s="338"/>
      <c r="AX714" s="338"/>
      <c r="AY714" s="338"/>
      <c r="AZ714" s="338"/>
      <c r="BA714" s="338"/>
      <c r="BB714" s="338"/>
      <c r="BC714" s="338"/>
      <c r="BD714" s="338"/>
      <c r="BE714" s="338"/>
      <c r="BF714" s="338"/>
      <c r="BG714" s="338"/>
      <c r="BH714" s="338"/>
      <c r="BI714" s="338"/>
      <c r="BJ714" s="338"/>
      <c r="BK714" s="338"/>
      <c r="BL714" s="338"/>
      <c r="BM714" s="338"/>
      <c r="BN714" s="338"/>
      <c r="BO714" s="338"/>
      <c r="BP714" s="338"/>
      <c r="BQ714" s="338"/>
      <c r="BR714" s="338"/>
      <c r="BS714" s="338"/>
      <c r="BT714" s="338"/>
      <c r="BU714" s="338"/>
      <c r="BV714" s="338"/>
      <c r="BW714" s="338"/>
      <c r="BX714" s="338"/>
      <c r="BY714" s="338"/>
      <c r="BZ714" s="338"/>
      <c r="CA714" s="338"/>
      <c r="CB714" s="338"/>
      <c r="CC714" s="338"/>
      <c r="CD714" s="338"/>
      <c r="CE714" s="338"/>
    </row>
    <row r="715" ht="15.75" customHeight="1">
      <c r="A715" s="338"/>
      <c r="B715" s="338"/>
      <c r="C715" s="338"/>
      <c r="D715" s="338"/>
      <c r="E715" s="338"/>
      <c r="F715" s="346"/>
      <c r="G715" s="546"/>
      <c r="H715" s="547"/>
      <c r="I715" s="548"/>
      <c r="J715" s="44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  <c r="AV715" s="338"/>
      <c r="AW715" s="338"/>
      <c r="AX715" s="338"/>
      <c r="AY715" s="338"/>
      <c r="AZ715" s="338"/>
      <c r="BA715" s="338"/>
      <c r="BB715" s="338"/>
      <c r="BC715" s="338"/>
      <c r="BD715" s="338"/>
      <c r="BE715" s="338"/>
      <c r="BF715" s="338"/>
      <c r="BG715" s="338"/>
      <c r="BH715" s="338"/>
      <c r="BI715" s="338"/>
      <c r="BJ715" s="338"/>
      <c r="BK715" s="338"/>
      <c r="BL715" s="338"/>
      <c r="BM715" s="338"/>
      <c r="BN715" s="338"/>
      <c r="BO715" s="338"/>
      <c r="BP715" s="338"/>
      <c r="BQ715" s="338"/>
      <c r="BR715" s="338"/>
      <c r="BS715" s="338"/>
      <c r="BT715" s="338"/>
      <c r="BU715" s="338"/>
      <c r="BV715" s="338"/>
      <c r="BW715" s="338"/>
      <c r="BX715" s="338"/>
      <c r="BY715" s="338"/>
      <c r="BZ715" s="338"/>
      <c r="CA715" s="338"/>
      <c r="CB715" s="338"/>
      <c r="CC715" s="338"/>
      <c r="CD715" s="338"/>
      <c r="CE715" s="338"/>
    </row>
    <row r="716" ht="15.75" customHeight="1">
      <c r="A716" s="338"/>
      <c r="B716" s="338"/>
      <c r="C716" s="338"/>
      <c r="D716" s="338"/>
      <c r="E716" s="338"/>
      <c r="F716" s="346"/>
      <c r="G716" s="546"/>
      <c r="H716" s="547"/>
      <c r="I716" s="548"/>
      <c r="J716" s="44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  <c r="AV716" s="338"/>
      <c r="AW716" s="338"/>
      <c r="AX716" s="338"/>
      <c r="AY716" s="338"/>
      <c r="AZ716" s="338"/>
      <c r="BA716" s="338"/>
      <c r="BB716" s="338"/>
      <c r="BC716" s="338"/>
      <c r="BD716" s="338"/>
      <c r="BE716" s="338"/>
      <c r="BF716" s="338"/>
      <c r="BG716" s="338"/>
      <c r="BH716" s="338"/>
      <c r="BI716" s="338"/>
      <c r="BJ716" s="338"/>
      <c r="BK716" s="338"/>
      <c r="BL716" s="338"/>
      <c r="BM716" s="338"/>
      <c r="BN716" s="338"/>
      <c r="BO716" s="338"/>
      <c r="BP716" s="338"/>
      <c r="BQ716" s="338"/>
      <c r="BR716" s="338"/>
      <c r="BS716" s="338"/>
      <c r="BT716" s="338"/>
      <c r="BU716" s="338"/>
      <c r="BV716" s="338"/>
      <c r="BW716" s="338"/>
      <c r="BX716" s="338"/>
      <c r="BY716" s="338"/>
      <c r="BZ716" s="338"/>
      <c r="CA716" s="338"/>
      <c r="CB716" s="338"/>
      <c r="CC716" s="338"/>
      <c r="CD716" s="338"/>
      <c r="CE716" s="338"/>
    </row>
    <row r="717" ht="15.75" customHeight="1">
      <c r="A717" s="338"/>
      <c r="B717" s="338"/>
      <c r="C717" s="338"/>
      <c r="D717" s="338"/>
      <c r="E717" s="338"/>
      <c r="F717" s="346"/>
      <c r="G717" s="546"/>
      <c r="H717" s="547"/>
      <c r="I717" s="548"/>
      <c r="J717" s="44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  <c r="AV717" s="338"/>
      <c r="AW717" s="338"/>
      <c r="AX717" s="338"/>
      <c r="AY717" s="338"/>
      <c r="AZ717" s="338"/>
      <c r="BA717" s="338"/>
      <c r="BB717" s="338"/>
      <c r="BC717" s="338"/>
      <c r="BD717" s="338"/>
      <c r="BE717" s="338"/>
      <c r="BF717" s="338"/>
      <c r="BG717" s="338"/>
      <c r="BH717" s="338"/>
      <c r="BI717" s="338"/>
      <c r="BJ717" s="338"/>
      <c r="BK717" s="338"/>
      <c r="BL717" s="338"/>
      <c r="BM717" s="338"/>
      <c r="BN717" s="338"/>
      <c r="BO717" s="338"/>
      <c r="BP717" s="338"/>
      <c r="BQ717" s="338"/>
      <c r="BR717" s="338"/>
      <c r="BS717" s="338"/>
      <c r="BT717" s="338"/>
      <c r="BU717" s="338"/>
      <c r="BV717" s="338"/>
      <c r="BW717" s="338"/>
      <c r="BX717" s="338"/>
      <c r="BY717" s="338"/>
      <c r="BZ717" s="338"/>
      <c r="CA717" s="338"/>
      <c r="CB717" s="338"/>
      <c r="CC717" s="338"/>
      <c r="CD717" s="338"/>
      <c r="CE717" s="338"/>
    </row>
    <row r="718" ht="15.75" customHeight="1">
      <c r="A718" s="338"/>
      <c r="B718" s="338"/>
      <c r="C718" s="338"/>
      <c r="D718" s="338"/>
      <c r="E718" s="338"/>
      <c r="F718" s="346"/>
      <c r="G718" s="546"/>
      <c r="H718" s="547"/>
      <c r="I718" s="548"/>
      <c r="J718" s="44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  <c r="AV718" s="338"/>
      <c r="AW718" s="338"/>
      <c r="AX718" s="338"/>
      <c r="AY718" s="338"/>
      <c r="AZ718" s="338"/>
      <c r="BA718" s="338"/>
      <c r="BB718" s="338"/>
      <c r="BC718" s="338"/>
      <c r="BD718" s="338"/>
      <c r="BE718" s="338"/>
      <c r="BF718" s="338"/>
      <c r="BG718" s="338"/>
      <c r="BH718" s="338"/>
      <c r="BI718" s="338"/>
      <c r="BJ718" s="338"/>
      <c r="BK718" s="338"/>
      <c r="BL718" s="338"/>
      <c r="BM718" s="338"/>
      <c r="BN718" s="338"/>
      <c r="BO718" s="338"/>
      <c r="BP718" s="338"/>
      <c r="BQ718" s="338"/>
      <c r="BR718" s="338"/>
      <c r="BS718" s="338"/>
      <c r="BT718" s="338"/>
      <c r="BU718" s="338"/>
      <c r="BV718" s="338"/>
      <c r="BW718" s="338"/>
      <c r="BX718" s="338"/>
      <c r="BY718" s="338"/>
      <c r="BZ718" s="338"/>
      <c r="CA718" s="338"/>
      <c r="CB718" s="338"/>
      <c r="CC718" s="338"/>
      <c r="CD718" s="338"/>
      <c r="CE718" s="338"/>
    </row>
    <row r="719" ht="15.75" customHeight="1">
      <c r="A719" s="338"/>
      <c r="B719" s="338"/>
      <c r="C719" s="338"/>
      <c r="D719" s="338"/>
      <c r="E719" s="338"/>
      <c r="F719" s="346"/>
      <c r="G719" s="546"/>
      <c r="H719" s="547"/>
      <c r="I719" s="548"/>
      <c r="J719" s="44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  <c r="AV719" s="338"/>
      <c r="AW719" s="338"/>
      <c r="AX719" s="338"/>
      <c r="AY719" s="338"/>
      <c r="AZ719" s="338"/>
      <c r="BA719" s="338"/>
      <c r="BB719" s="338"/>
      <c r="BC719" s="338"/>
      <c r="BD719" s="338"/>
      <c r="BE719" s="338"/>
      <c r="BF719" s="338"/>
      <c r="BG719" s="338"/>
      <c r="BH719" s="338"/>
      <c r="BI719" s="338"/>
      <c r="BJ719" s="338"/>
      <c r="BK719" s="338"/>
      <c r="BL719" s="338"/>
      <c r="BM719" s="338"/>
      <c r="BN719" s="338"/>
      <c r="BO719" s="338"/>
      <c r="BP719" s="338"/>
      <c r="BQ719" s="338"/>
      <c r="BR719" s="338"/>
      <c r="BS719" s="338"/>
      <c r="BT719" s="338"/>
      <c r="BU719" s="338"/>
      <c r="BV719" s="338"/>
      <c r="BW719" s="338"/>
      <c r="BX719" s="338"/>
      <c r="BY719" s="338"/>
      <c r="BZ719" s="338"/>
      <c r="CA719" s="338"/>
      <c r="CB719" s="338"/>
      <c r="CC719" s="338"/>
      <c r="CD719" s="338"/>
      <c r="CE719" s="338"/>
    </row>
    <row r="720" ht="15.75" customHeight="1">
      <c r="A720" s="338"/>
      <c r="B720" s="338"/>
      <c r="C720" s="338"/>
      <c r="D720" s="338"/>
      <c r="E720" s="338"/>
      <c r="F720" s="346"/>
      <c r="G720" s="546"/>
      <c r="H720" s="547"/>
      <c r="I720" s="548"/>
      <c r="J720" s="44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  <c r="AV720" s="338"/>
      <c r="AW720" s="338"/>
      <c r="AX720" s="338"/>
      <c r="AY720" s="338"/>
      <c r="AZ720" s="338"/>
      <c r="BA720" s="338"/>
      <c r="BB720" s="338"/>
      <c r="BC720" s="338"/>
      <c r="BD720" s="338"/>
      <c r="BE720" s="338"/>
      <c r="BF720" s="338"/>
      <c r="BG720" s="338"/>
      <c r="BH720" s="338"/>
      <c r="BI720" s="338"/>
      <c r="BJ720" s="338"/>
      <c r="BK720" s="338"/>
      <c r="BL720" s="338"/>
      <c r="BM720" s="338"/>
      <c r="BN720" s="338"/>
      <c r="BO720" s="338"/>
      <c r="BP720" s="338"/>
      <c r="BQ720" s="338"/>
      <c r="BR720" s="338"/>
      <c r="BS720" s="338"/>
      <c r="BT720" s="338"/>
      <c r="BU720" s="338"/>
      <c r="BV720" s="338"/>
      <c r="BW720" s="338"/>
      <c r="BX720" s="338"/>
      <c r="BY720" s="338"/>
      <c r="BZ720" s="338"/>
      <c r="CA720" s="338"/>
      <c r="CB720" s="338"/>
      <c r="CC720" s="338"/>
      <c r="CD720" s="338"/>
      <c r="CE720" s="338"/>
    </row>
    <row r="721" ht="15.75" customHeight="1">
      <c r="A721" s="338"/>
      <c r="B721" s="338"/>
      <c r="C721" s="338"/>
      <c r="D721" s="338"/>
      <c r="E721" s="338"/>
      <c r="F721" s="346"/>
      <c r="G721" s="546"/>
      <c r="H721" s="547"/>
      <c r="I721" s="548"/>
      <c r="J721" s="44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  <c r="AV721" s="338"/>
      <c r="AW721" s="338"/>
      <c r="AX721" s="338"/>
      <c r="AY721" s="338"/>
      <c r="AZ721" s="338"/>
      <c r="BA721" s="338"/>
      <c r="BB721" s="338"/>
      <c r="BC721" s="338"/>
      <c r="BD721" s="338"/>
      <c r="BE721" s="338"/>
      <c r="BF721" s="338"/>
      <c r="BG721" s="338"/>
      <c r="BH721" s="338"/>
      <c r="BI721" s="338"/>
      <c r="BJ721" s="338"/>
      <c r="BK721" s="338"/>
      <c r="BL721" s="338"/>
      <c r="BM721" s="338"/>
      <c r="BN721" s="338"/>
      <c r="BO721" s="338"/>
      <c r="BP721" s="338"/>
      <c r="BQ721" s="338"/>
      <c r="BR721" s="338"/>
      <c r="BS721" s="338"/>
      <c r="BT721" s="338"/>
      <c r="BU721" s="338"/>
      <c r="BV721" s="338"/>
      <c r="BW721" s="338"/>
      <c r="BX721" s="338"/>
      <c r="BY721" s="338"/>
      <c r="BZ721" s="338"/>
      <c r="CA721" s="338"/>
      <c r="CB721" s="338"/>
      <c r="CC721" s="338"/>
      <c r="CD721" s="338"/>
      <c r="CE721" s="338"/>
    </row>
    <row r="722" ht="15.75" customHeight="1">
      <c r="A722" s="338"/>
      <c r="B722" s="338"/>
      <c r="C722" s="338"/>
      <c r="D722" s="338"/>
      <c r="E722" s="338"/>
      <c r="F722" s="346"/>
      <c r="G722" s="546"/>
      <c r="H722" s="547"/>
      <c r="I722" s="548"/>
      <c r="J722" s="44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  <c r="AV722" s="338"/>
      <c r="AW722" s="338"/>
      <c r="AX722" s="338"/>
      <c r="AY722" s="338"/>
      <c r="AZ722" s="338"/>
      <c r="BA722" s="338"/>
      <c r="BB722" s="338"/>
      <c r="BC722" s="338"/>
      <c r="BD722" s="338"/>
      <c r="BE722" s="338"/>
      <c r="BF722" s="338"/>
      <c r="BG722" s="338"/>
      <c r="BH722" s="338"/>
      <c r="BI722" s="338"/>
      <c r="BJ722" s="338"/>
      <c r="BK722" s="338"/>
      <c r="BL722" s="338"/>
      <c r="BM722" s="338"/>
      <c r="BN722" s="338"/>
      <c r="BO722" s="338"/>
      <c r="BP722" s="338"/>
      <c r="BQ722" s="338"/>
      <c r="BR722" s="338"/>
      <c r="BS722" s="338"/>
      <c r="BT722" s="338"/>
      <c r="BU722" s="338"/>
      <c r="BV722" s="338"/>
      <c r="BW722" s="338"/>
      <c r="BX722" s="338"/>
      <c r="BY722" s="338"/>
      <c r="BZ722" s="338"/>
      <c r="CA722" s="338"/>
      <c r="CB722" s="338"/>
      <c r="CC722" s="338"/>
      <c r="CD722" s="338"/>
      <c r="CE722" s="338"/>
    </row>
    <row r="723" ht="15.75" customHeight="1">
      <c r="A723" s="338"/>
      <c r="B723" s="338"/>
      <c r="C723" s="338"/>
      <c r="D723" s="338"/>
      <c r="E723" s="338"/>
      <c r="F723" s="346"/>
      <c r="G723" s="546"/>
      <c r="H723" s="547"/>
      <c r="I723" s="548"/>
      <c r="J723" s="44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  <c r="AV723" s="338"/>
      <c r="AW723" s="338"/>
      <c r="AX723" s="338"/>
      <c r="AY723" s="338"/>
      <c r="AZ723" s="338"/>
      <c r="BA723" s="338"/>
      <c r="BB723" s="338"/>
      <c r="BC723" s="338"/>
      <c r="BD723" s="338"/>
      <c r="BE723" s="338"/>
      <c r="BF723" s="338"/>
      <c r="BG723" s="338"/>
      <c r="BH723" s="338"/>
      <c r="BI723" s="338"/>
      <c r="BJ723" s="338"/>
      <c r="BK723" s="338"/>
      <c r="BL723" s="338"/>
      <c r="BM723" s="338"/>
      <c r="BN723" s="338"/>
      <c r="BO723" s="338"/>
      <c r="BP723" s="338"/>
      <c r="BQ723" s="338"/>
      <c r="BR723" s="338"/>
      <c r="BS723" s="338"/>
      <c r="BT723" s="338"/>
      <c r="BU723" s="338"/>
      <c r="BV723" s="338"/>
      <c r="BW723" s="338"/>
      <c r="BX723" s="338"/>
      <c r="BY723" s="338"/>
      <c r="BZ723" s="338"/>
      <c r="CA723" s="338"/>
      <c r="CB723" s="338"/>
      <c r="CC723" s="338"/>
      <c r="CD723" s="338"/>
      <c r="CE723" s="338"/>
    </row>
    <row r="724" ht="15.75" customHeight="1">
      <c r="A724" s="338"/>
      <c r="B724" s="338"/>
      <c r="C724" s="338"/>
      <c r="D724" s="338"/>
      <c r="E724" s="338"/>
      <c r="F724" s="346"/>
      <c r="G724" s="546"/>
      <c r="H724" s="547"/>
      <c r="I724" s="548"/>
      <c r="J724" s="44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  <c r="AV724" s="338"/>
      <c r="AW724" s="338"/>
      <c r="AX724" s="338"/>
      <c r="AY724" s="338"/>
      <c r="AZ724" s="338"/>
      <c r="BA724" s="338"/>
      <c r="BB724" s="338"/>
      <c r="BC724" s="338"/>
      <c r="BD724" s="338"/>
      <c r="BE724" s="338"/>
      <c r="BF724" s="338"/>
      <c r="BG724" s="338"/>
      <c r="BH724" s="338"/>
      <c r="BI724" s="338"/>
      <c r="BJ724" s="338"/>
      <c r="BK724" s="338"/>
      <c r="BL724" s="338"/>
      <c r="BM724" s="338"/>
      <c r="BN724" s="338"/>
      <c r="BO724" s="338"/>
      <c r="BP724" s="338"/>
      <c r="BQ724" s="338"/>
      <c r="BR724" s="338"/>
      <c r="BS724" s="338"/>
      <c r="BT724" s="338"/>
      <c r="BU724" s="338"/>
      <c r="BV724" s="338"/>
      <c r="BW724" s="338"/>
      <c r="BX724" s="338"/>
      <c r="BY724" s="338"/>
      <c r="BZ724" s="338"/>
      <c r="CA724" s="338"/>
      <c r="CB724" s="338"/>
      <c r="CC724" s="338"/>
      <c r="CD724" s="338"/>
      <c r="CE724" s="338"/>
    </row>
    <row r="725" ht="15.75" customHeight="1">
      <c r="A725" s="338"/>
      <c r="B725" s="338"/>
      <c r="C725" s="338"/>
      <c r="D725" s="338"/>
      <c r="E725" s="338"/>
      <c r="F725" s="346"/>
      <c r="G725" s="546"/>
      <c r="H725" s="547"/>
      <c r="I725" s="548"/>
      <c r="J725" s="44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  <c r="AV725" s="338"/>
      <c r="AW725" s="338"/>
      <c r="AX725" s="338"/>
      <c r="AY725" s="338"/>
      <c r="AZ725" s="338"/>
      <c r="BA725" s="338"/>
      <c r="BB725" s="338"/>
      <c r="BC725" s="338"/>
      <c r="BD725" s="338"/>
      <c r="BE725" s="338"/>
      <c r="BF725" s="338"/>
      <c r="BG725" s="338"/>
      <c r="BH725" s="338"/>
      <c r="BI725" s="338"/>
      <c r="BJ725" s="338"/>
      <c r="BK725" s="338"/>
      <c r="BL725" s="338"/>
      <c r="BM725" s="338"/>
      <c r="BN725" s="338"/>
      <c r="BO725" s="338"/>
      <c r="BP725" s="338"/>
      <c r="BQ725" s="338"/>
      <c r="BR725" s="338"/>
      <c r="BS725" s="338"/>
      <c r="BT725" s="338"/>
      <c r="BU725" s="338"/>
      <c r="BV725" s="338"/>
      <c r="BW725" s="338"/>
      <c r="BX725" s="338"/>
      <c r="BY725" s="338"/>
      <c r="BZ725" s="338"/>
      <c r="CA725" s="338"/>
      <c r="CB725" s="338"/>
      <c r="CC725" s="338"/>
      <c r="CD725" s="338"/>
      <c r="CE725" s="338"/>
    </row>
    <row r="726" ht="15.75" customHeight="1">
      <c r="A726" s="338"/>
      <c r="B726" s="338"/>
      <c r="C726" s="338"/>
      <c r="D726" s="338"/>
      <c r="E726" s="338"/>
      <c r="F726" s="346"/>
      <c r="G726" s="546"/>
      <c r="H726" s="547"/>
      <c r="I726" s="548"/>
      <c r="J726" s="44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  <c r="AV726" s="338"/>
      <c r="AW726" s="338"/>
      <c r="AX726" s="338"/>
      <c r="AY726" s="338"/>
      <c r="AZ726" s="338"/>
      <c r="BA726" s="338"/>
      <c r="BB726" s="338"/>
      <c r="BC726" s="338"/>
      <c r="BD726" s="338"/>
      <c r="BE726" s="338"/>
      <c r="BF726" s="338"/>
      <c r="BG726" s="338"/>
      <c r="BH726" s="338"/>
      <c r="BI726" s="338"/>
      <c r="BJ726" s="338"/>
      <c r="BK726" s="338"/>
      <c r="BL726" s="338"/>
      <c r="BM726" s="338"/>
      <c r="BN726" s="338"/>
      <c r="BO726" s="338"/>
      <c r="BP726" s="338"/>
      <c r="BQ726" s="338"/>
      <c r="BR726" s="338"/>
      <c r="BS726" s="338"/>
      <c r="BT726" s="338"/>
      <c r="BU726" s="338"/>
      <c r="BV726" s="338"/>
      <c r="BW726" s="338"/>
      <c r="BX726" s="338"/>
      <c r="BY726" s="338"/>
      <c r="BZ726" s="338"/>
      <c r="CA726" s="338"/>
      <c r="CB726" s="338"/>
      <c r="CC726" s="338"/>
      <c r="CD726" s="338"/>
      <c r="CE726" s="338"/>
    </row>
    <row r="727" ht="15.75" customHeight="1">
      <c r="A727" s="338"/>
      <c r="B727" s="338"/>
      <c r="C727" s="338"/>
      <c r="D727" s="338"/>
      <c r="E727" s="338"/>
      <c r="F727" s="346"/>
      <c r="G727" s="546"/>
      <c r="H727" s="547"/>
      <c r="I727" s="548"/>
      <c r="J727" s="44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  <c r="AV727" s="338"/>
      <c r="AW727" s="338"/>
      <c r="AX727" s="338"/>
      <c r="AY727" s="338"/>
      <c r="AZ727" s="338"/>
      <c r="BA727" s="338"/>
      <c r="BB727" s="338"/>
      <c r="BC727" s="338"/>
      <c r="BD727" s="338"/>
      <c r="BE727" s="338"/>
      <c r="BF727" s="338"/>
      <c r="BG727" s="338"/>
      <c r="BH727" s="338"/>
      <c r="BI727" s="338"/>
      <c r="BJ727" s="338"/>
      <c r="BK727" s="338"/>
      <c r="BL727" s="338"/>
      <c r="BM727" s="338"/>
      <c r="BN727" s="338"/>
      <c r="BO727" s="338"/>
      <c r="BP727" s="338"/>
      <c r="BQ727" s="338"/>
      <c r="BR727" s="338"/>
      <c r="BS727" s="338"/>
      <c r="BT727" s="338"/>
      <c r="BU727" s="338"/>
      <c r="BV727" s="338"/>
      <c r="BW727" s="338"/>
      <c r="BX727" s="338"/>
      <c r="BY727" s="338"/>
      <c r="BZ727" s="338"/>
      <c r="CA727" s="338"/>
      <c r="CB727" s="338"/>
      <c r="CC727" s="338"/>
      <c r="CD727" s="338"/>
      <c r="CE727" s="338"/>
    </row>
    <row r="728" ht="15.75" customHeight="1">
      <c r="A728" s="338"/>
      <c r="B728" s="338"/>
      <c r="C728" s="338"/>
      <c r="D728" s="338"/>
      <c r="E728" s="338"/>
      <c r="F728" s="346"/>
      <c r="G728" s="546"/>
      <c r="H728" s="547"/>
      <c r="I728" s="548"/>
      <c r="J728" s="44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  <c r="AV728" s="338"/>
      <c r="AW728" s="338"/>
      <c r="AX728" s="338"/>
      <c r="AY728" s="338"/>
      <c r="AZ728" s="338"/>
      <c r="BA728" s="338"/>
      <c r="BB728" s="338"/>
      <c r="BC728" s="338"/>
      <c r="BD728" s="338"/>
      <c r="BE728" s="338"/>
      <c r="BF728" s="338"/>
      <c r="BG728" s="338"/>
      <c r="BH728" s="338"/>
      <c r="BI728" s="338"/>
      <c r="BJ728" s="338"/>
      <c r="BK728" s="338"/>
      <c r="BL728" s="338"/>
      <c r="BM728" s="338"/>
      <c r="BN728" s="338"/>
      <c r="BO728" s="338"/>
      <c r="BP728" s="338"/>
      <c r="BQ728" s="338"/>
      <c r="BR728" s="338"/>
      <c r="BS728" s="338"/>
      <c r="BT728" s="338"/>
      <c r="BU728" s="338"/>
      <c r="BV728" s="338"/>
      <c r="BW728" s="338"/>
      <c r="BX728" s="338"/>
      <c r="BY728" s="338"/>
      <c r="BZ728" s="338"/>
      <c r="CA728" s="338"/>
      <c r="CB728" s="338"/>
      <c r="CC728" s="338"/>
      <c r="CD728" s="338"/>
      <c r="CE728" s="338"/>
    </row>
    <row r="729" ht="15.75" customHeight="1">
      <c r="A729" s="338"/>
      <c r="B729" s="338"/>
      <c r="C729" s="338"/>
      <c r="D729" s="338"/>
      <c r="E729" s="338"/>
      <c r="F729" s="346"/>
      <c r="G729" s="546"/>
      <c r="H729" s="547"/>
      <c r="I729" s="548"/>
      <c r="J729" s="44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  <c r="AV729" s="338"/>
      <c r="AW729" s="338"/>
      <c r="AX729" s="338"/>
      <c r="AY729" s="338"/>
      <c r="AZ729" s="338"/>
      <c r="BA729" s="338"/>
      <c r="BB729" s="338"/>
      <c r="BC729" s="338"/>
      <c r="BD729" s="338"/>
      <c r="BE729" s="338"/>
      <c r="BF729" s="338"/>
      <c r="BG729" s="338"/>
      <c r="BH729" s="338"/>
      <c r="BI729" s="338"/>
      <c r="BJ729" s="338"/>
      <c r="BK729" s="338"/>
      <c r="BL729" s="338"/>
      <c r="BM729" s="338"/>
      <c r="BN729" s="338"/>
      <c r="BO729" s="338"/>
      <c r="BP729" s="338"/>
      <c r="BQ729" s="338"/>
      <c r="BR729" s="338"/>
      <c r="BS729" s="338"/>
      <c r="BT729" s="338"/>
      <c r="BU729" s="338"/>
      <c r="BV729" s="338"/>
      <c r="BW729" s="338"/>
      <c r="BX729" s="338"/>
      <c r="BY729" s="338"/>
      <c r="BZ729" s="338"/>
      <c r="CA729" s="338"/>
      <c r="CB729" s="338"/>
      <c r="CC729" s="338"/>
      <c r="CD729" s="338"/>
      <c r="CE729" s="338"/>
    </row>
    <row r="730" ht="15.75" customHeight="1">
      <c r="A730" s="338"/>
      <c r="B730" s="338"/>
      <c r="C730" s="338"/>
      <c r="D730" s="338"/>
      <c r="E730" s="338"/>
      <c r="F730" s="346"/>
      <c r="G730" s="546"/>
      <c r="H730" s="547"/>
      <c r="I730" s="548"/>
      <c r="J730" s="44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  <c r="AV730" s="338"/>
      <c r="AW730" s="338"/>
      <c r="AX730" s="338"/>
      <c r="AY730" s="338"/>
      <c r="AZ730" s="338"/>
      <c r="BA730" s="338"/>
      <c r="BB730" s="338"/>
      <c r="BC730" s="338"/>
      <c r="BD730" s="338"/>
      <c r="BE730" s="338"/>
      <c r="BF730" s="338"/>
      <c r="BG730" s="338"/>
      <c r="BH730" s="338"/>
      <c r="BI730" s="338"/>
      <c r="BJ730" s="338"/>
      <c r="BK730" s="338"/>
      <c r="BL730" s="338"/>
      <c r="BM730" s="338"/>
      <c r="BN730" s="338"/>
      <c r="BO730" s="338"/>
      <c r="BP730" s="338"/>
      <c r="BQ730" s="338"/>
      <c r="BR730" s="338"/>
      <c r="BS730" s="338"/>
      <c r="BT730" s="338"/>
      <c r="BU730" s="338"/>
      <c r="BV730" s="338"/>
      <c r="BW730" s="338"/>
      <c r="BX730" s="338"/>
      <c r="BY730" s="338"/>
      <c r="BZ730" s="338"/>
      <c r="CA730" s="338"/>
      <c r="CB730" s="338"/>
      <c r="CC730" s="338"/>
      <c r="CD730" s="338"/>
      <c r="CE730" s="338"/>
    </row>
    <row r="731" ht="15.75" customHeight="1">
      <c r="A731" s="338"/>
      <c r="B731" s="338"/>
      <c r="C731" s="338"/>
      <c r="D731" s="338"/>
      <c r="E731" s="338"/>
      <c r="F731" s="346"/>
      <c r="G731" s="546"/>
      <c r="H731" s="547"/>
      <c r="I731" s="548"/>
      <c r="J731" s="44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  <c r="AV731" s="338"/>
      <c r="AW731" s="338"/>
      <c r="AX731" s="338"/>
      <c r="AY731" s="338"/>
      <c r="AZ731" s="338"/>
      <c r="BA731" s="338"/>
      <c r="BB731" s="338"/>
      <c r="BC731" s="338"/>
      <c r="BD731" s="338"/>
      <c r="BE731" s="338"/>
      <c r="BF731" s="338"/>
      <c r="BG731" s="338"/>
      <c r="BH731" s="338"/>
      <c r="BI731" s="338"/>
      <c r="BJ731" s="338"/>
      <c r="BK731" s="338"/>
      <c r="BL731" s="338"/>
      <c r="BM731" s="338"/>
      <c r="BN731" s="338"/>
      <c r="BO731" s="338"/>
      <c r="BP731" s="338"/>
      <c r="BQ731" s="338"/>
      <c r="BR731" s="338"/>
      <c r="BS731" s="338"/>
      <c r="BT731" s="338"/>
      <c r="BU731" s="338"/>
      <c r="BV731" s="338"/>
      <c r="BW731" s="338"/>
      <c r="BX731" s="338"/>
      <c r="BY731" s="338"/>
      <c r="BZ731" s="338"/>
      <c r="CA731" s="338"/>
      <c r="CB731" s="338"/>
      <c r="CC731" s="338"/>
      <c r="CD731" s="338"/>
      <c r="CE731" s="338"/>
    </row>
    <row r="732" ht="15.75" customHeight="1">
      <c r="A732" s="338"/>
      <c r="B732" s="338"/>
      <c r="C732" s="338"/>
      <c r="D732" s="338"/>
      <c r="E732" s="338"/>
      <c r="F732" s="346"/>
      <c r="G732" s="546"/>
      <c r="H732" s="547"/>
      <c r="I732" s="548"/>
      <c r="J732" s="44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  <c r="AV732" s="338"/>
      <c r="AW732" s="338"/>
      <c r="AX732" s="338"/>
      <c r="AY732" s="338"/>
      <c r="AZ732" s="338"/>
      <c r="BA732" s="338"/>
      <c r="BB732" s="338"/>
      <c r="BC732" s="338"/>
      <c r="BD732" s="338"/>
      <c r="BE732" s="338"/>
      <c r="BF732" s="338"/>
      <c r="BG732" s="338"/>
      <c r="BH732" s="338"/>
      <c r="BI732" s="338"/>
      <c r="BJ732" s="338"/>
      <c r="BK732" s="338"/>
      <c r="BL732" s="338"/>
      <c r="BM732" s="338"/>
      <c r="BN732" s="338"/>
      <c r="BO732" s="338"/>
      <c r="BP732" s="338"/>
      <c r="BQ732" s="338"/>
      <c r="BR732" s="338"/>
      <c r="BS732" s="338"/>
      <c r="BT732" s="338"/>
      <c r="BU732" s="338"/>
      <c r="BV732" s="338"/>
      <c r="BW732" s="338"/>
      <c r="BX732" s="338"/>
      <c r="BY732" s="338"/>
      <c r="BZ732" s="338"/>
      <c r="CA732" s="338"/>
      <c r="CB732" s="338"/>
      <c r="CC732" s="338"/>
      <c r="CD732" s="338"/>
      <c r="CE732" s="338"/>
    </row>
    <row r="733" ht="15.75" customHeight="1">
      <c r="A733" s="338"/>
      <c r="B733" s="338"/>
      <c r="C733" s="338"/>
      <c r="D733" s="338"/>
      <c r="E733" s="338"/>
      <c r="F733" s="346"/>
      <c r="G733" s="546"/>
      <c r="H733" s="547"/>
      <c r="I733" s="548"/>
      <c r="J733" s="44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  <c r="AV733" s="338"/>
      <c r="AW733" s="338"/>
      <c r="AX733" s="338"/>
      <c r="AY733" s="338"/>
      <c r="AZ733" s="338"/>
      <c r="BA733" s="338"/>
      <c r="BB733" s="338"/>
      <c r="BC733" s="338"/>
      <c r="BD733" s="338"/>
      <c r="BE733" s="338"/>
      <c r="BF733" s="338"/>
      <c r="BG733" s="338"/>
      <c r="BH733" s="338"/>
      <c r="BI733" s="338"/>
      <c r="BJ733" s="338"/>
      <c r="BK733" s="338"/>
      <c r="BL733" s="338"/>
      <c r="BM733" s="338"/>
      <c r="BN733" s="338"/>
      <c r="BO733" s="338"/>
      <c r="BP733" s="338"/>
      <c r="BQ733" s="338"/>
      <c r="BR733" s="338"/>
      <c r="BS733" s="338"/>
      <c r="BT733" s="338"/>
      <c r="BU733" s="338"/>
      <c r="BV733" s="338"/>
      <c r="BW733" s="338"/>
      <c r="BX733" s="338"/>
      <c r="BY733" s="338"/>
      <c r="BZ733" s="338"/>
      <c r="CA733" s="338"/>
      <c r="CB733" s="338"/>
      <c r="CC733" s="338"/>
      <c r="CD733" s="338"/>
      <c r="CE733" s="338"/>
    </row>
    <row r="734" ht="15.75" customHeight="1">
      <c r="A734" s="338"/>
      <c r="B734" s="338"/>
      <c r="C734" s="338"/>
      <c r="D734" s="338"/>
      <c r="E734" s="338"/>
      <c r="F734" s="346"/>
      <c r="G734" s="546"/>
      <c r="H734" s="547"/>
      <c r="I734" s="548"/>
      <c r="J734" s="44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  <c r="AV734" s="338"/>
      <c r="AW734" s="338"/>
      <c r="AX734" s="338"/>
      <c r="AY734" s="338"/>
      <c r="AZ734" s="338"/>
      <c r="BA734" s="338"/>
      <c r="BB734" s="338"/>
      <c r="BC734" s="338"/>
      <c r="BD734" s="338"/>
      <c r="BE734" s="338"/>
      <c r="BF734" s="338"/>
      <c r="BG734" s="338"/>
      <c r="BH734" s="338"/>
      <c r="BI734" s="338"/>
      <c r="BJ734" s="338"/>
      <c r="BK734" s="338"/>
      <c r="BL734" s="338"/>
      <c r="BM734" s="338"/>
      <c r="BN734" s="338"/>
      <c r="BO734" s="338"/>
      <c r="BP734" s="338"/>
      <c r="BQ734" s="338"/>
      <c r="BR734" s="338"/>
      <c r="BS734" s="338"/>
      <c r="BT734" s="338"/>
      <c r="BU734" s="338"/>
      <c r="BV734" s="338"/>
      <c r="BW734" s="338"/>
      <c r="BX734" s="338"/>
      <c r="BY734" s="338"/>
      <c r="BZ734" s="338"/>
      <c r="CA734" s="338"/>
      <c r="CB734" s="338"/>
      <c r="CC734" s="338"/>
      <c r="CD734" s="338"/>
      <c r="CE734" s="338"/>
    </row>
    <row r="735" ht="15.75" customHeight="1">
      <c r="A735" s="338"/>
      <c r="B735" s="338"/>
      <c r="C735" s="338"/>
      <c r="D735" s="338"/>
      <c r="E735" s="338"/>
      <c r="F735" s="346"/>
      <c r="G735" s="546"/>
      <c r="H735" s="547"/>
      <c r="I735" s="548"/>
      <c r="J735" s="44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  <c r="AV735" s="338"/>
      <c r="AW735" s="338"/>
      <c r="AX735" s="338"/>
      <c r="AY735" s="338"/>
      <c r="AZ735" s="338"/>
      <c r="BA735" s="338"/>
      <c r="BB735" s="338"/>
      <c r="BC735" s="338"/>
      <c r="BD735" s="338"/>
      <c r="BE735" s="338"/>
      <c r="BF735" s="338"/>
      <c r="BG735" s="338"/>
      <c r="BH735" s="338"/>
      <c r="BI735" s="338"/>
      <c r="BJ735" s="338"/>
      <c r="BK735" s="338"/>
      <c r="BL735" s="338"/>
      <c r="BM735" s="338"/>
      <c r="BN735" s="338"/>
      <c r="BO735" s="338"/>
      <c r="BP735" s="338"/>
      <c r="BQ735" s="338"/>
      <c r="BR735" s="338"/>
      <c r="BS735" s="338"/>
      <c r="BT735" s="338"/>
      <c r="BU735" s="338"/>
      <c r="BV735" s="338"/>
      <c r="BW735" s="338"/>
      <c r="BX735" s="338"/>
      <c r="BY735" s="338"/>
      <c r="BZ735" s="338"/>
      <c r="CA735" s="338"/>
      <c r="CB735" s="338"/>
      <c r="CC735" s="338"/>
      <c r="CD735" s="338"/>
      <c r="CE735" s="338"/>
    </row>
    <row r="736" ht="15.75" customHeight="1">
      <c r="A736" s="338"/>
      <c r="B736" s="338"/>
      <c r="C736" s="338"/>
      <c r="D736" s="338"/>
      <c r="E736" s="338"/>
      <c r="F736" s="346"/>
      <c r="G736" s="546"/>
      <c r="H736" s="547"/>
      <c r="I736" s="548"/>
      <c r="J736" s="44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  <c r="AV736" s="338"/>
      <c r="AW736" s="338"/>
      <c r="AX736" s="338"/>
      <c r="AY736" s="338"/>
      <c r="AZ736" s="338"/>
      <c r="BA736" s="338"/>
      <c r="BB736" s="338"/>
      <c r="BC736" s="338"/>
      <c r="BD736" s="338"/>
      <c r="BE736" s="338"/>
      <c r="BF736" s="338"/>
      <c r="BG736" s="338"/>
      <c r="BH736" s="338"/>
      <c r="BI736" s="338"/>
      <c r="BJ736" s="338"/>
      <c r="BK736" s="338"/>
      <c r="BL736" s="338"/>
      <c r="BM736" s="338"/>
      <c r="BN736" s="338"/>
      <c r="BO736" s="338"/>
      <c r="BP736" s="338"/>
      <c r="BQ736" s="338"/>
      <c r="BR736" s="338"/>
      <c r="BS736" s="338"/>
      <c r="BT736" s="338"/>
      <c r="BU736" s="338"/>
      <c r="BV736" s="338"/>
      <c r="BW736" s="338"/>
      <c r="BX736" s="338"/>
      <c r="BY736" s="338"/>
      <c r="BZ736" s="338"/>
      <c r="CA736" s="338"/>
      <c r="CB736" s="338"/>
      <c r="CC736" s="338"/>
      <c r="CD736" s="338"/>
      <c r="CE736" s="338"/>
    </row>
    <row r="737" ht="15.75" customHeight="1">
      <c r="A737" s="338"/>
      <c r="B737" s="338"/>
      <c r="C737" s="338"/>
      <c r="D737" s="338"/>
      <c r="E737" s="338"/>
      <c r="F737" s="346"/>
      <c r="G737" s="546"/>
      <c r="H737" s="547"/>
      <c r="I737" s="548"/>
      <c r="J737" s="44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  <c r="AV737" s="338"/>
      <c r="AW737" s="338"/>
      <c r="AX737" s="338"/>
      <c r="AY737" s="338"/>
      <c r="AZ737" s="338"/>
      <c r="BA737" s="338"/>
      <c r="BB737" s="338"/>
      <c r="BC737" s="338"/>
      <c r="BD737" s="338"/>
      <c r="BE737" s="338"/>
      <c r="BF737" s="338"/>
      <c r="BG737" s="338"/>
      <c r="BH737" s="338"/>
      <c r="BI737" s="338"/>
      <c r="BJ737" s="338"/>
      <c r="BK737" s="338"/>
      <c r="BL737" s="338"/>
      <c r="BM737" s="338"/>
      <c r="BN737" s="338"/>
      <c r="BO737" s="338"/>
      <c r="BP737" s="338"/>
      <c r="BQ737" s="338"/>
      <c r="BR737" s="338"/>
      <c r="BS737" s="338"/>
      <c r="BT737" s="338"/>
      <c r="BU737" s="338"/>
      <c r="BV737" s="338"/>
      <c r="BW737" s="338"/>
      <c r="BX737" s="338"/>
      <c r="BY737" s="338"/>
      <c r="BZ737" s="338"/>
      <c r="CA737" s="338"/>
      <c r="CB737" s="338"/>
      <c r="CC737" s="338"/>
      <c r="CD737" s="338"/>
      <c r="CE737" s="338"/>
    </row>
    <row r="738" ht="15.75" customHeight="1">
      <c r="A738" s="338"/>
      <c r="B738" s="338"/>
      <c r="C738" s="338"/>
      <c r="D738" s="338"/>
      <c r="E738" s="338"/>
      <c r="F738" s="346"/>
      <c r="G738" s="546"/>
      <c r="H738" s="547"/>
      <c r="I738" s="548"/>
      <c r="J738" s="44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  <c r="AV738" s="338"/>
      <c r="AW738" s="338"/>
      <c r="AX738" s="338"/>
      <c r="AY738" s="338"/>
      <c r="AZ738" s="338"/>
      <c r="BA738" s="338"/>
      <c r="BB738" s="338"/>
      <c r="BC738" s="338"/>
      <c r="BD738" s="338"/>
      <c r="BE738" s="338"/>
      <c r="BF738" s="338"/>
      <c r="BG738" s="338"/>
      <c r="BH738" s="338"/>
      <c r="BI738" s="338"/>
      <c r="BJ738" s="338"/>
      <c r="BK738" s="338"/>
      <c r="BL738" s="338"/>
      <c r="BM738" s="338"/>
      <c r="BN738" s="338"/>
      <c r="BO738" s="338"/>
      <c r="BP738" s="338"/>
      <c r="BQ738" s="338"/>
      <c r="BR738" s="338"/>
      <c r="BS738" s="338"/>
      <c r="BT738" s="338"/>
      <c r="BU738" s="338"/>
      <c r="BV738" s="338"/>
      <c r="BW738" s="338"/>
      <c r="BX738" s="338"/>
      <c r="BY738" s="338"/>
      <c r="BZ738" s="338"/>
      <c r="CA738" s="338"/>
      <c r="CB738" s="338"/>
      <c r="CC738" s="338"/>
      <c r="CD738" s="338"/>
      <c r="CE738" s="338"/>
    </row>
    <row r="739" ht="15.75" customHeight="1">
      <c r="A739" s="338"/>
      <c r="B739" s="338"/>
      <c r="C739" s="338"/>
      <c r="D739" s="338"/>
      <c r="E739" s="338"/>
      <c r="F739" s="346"/>
      <c r="G739" s="546"/>
      <c r="H739" s="547"/>
      <c r="I739" s="548"/>
      <c r="J739" s="44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  <c r="AV739" s="338"/>
      <c r="AW739" s="338"/>
      <c r="AX739" s="338"/>
      <c r="AY739" s="338"/>
      <c r="AZ739" s="338"/>
      <c r="BA739" s="338"/>
      <c r="BB739" s="338"/>
      <c r="BC739" s="338"/>
      <c r="BD739" s="338"/>
      <c r="BE739" s="338"/>
      <c r="BF739" s="338"/>
      <c r="BG739" s="338"/>
      <c r="BH739" s="338"/>
      <c r="BI739" s="338"/>
      <c r="BJ739" s="338"/>
      <c r="BK739" s="338"/>
      <c r="BL739" s="338"/>
      <c r="BM739" s="338"/>
      <c r="BN739" s="338"/>
      <c r="BO739" s="338"/>
      <c r="BP739" s="338"/>
      <c r="BQ739" s="338"/>
      <c r="BR739" s="338"/>
      <c r="BS739" s="338"/>
      <c r="BT739" s="338"/>
      <c r="BU739" s="338"/>
      <c r="BV739" s="338"/>
      <c r="BW739" s="338"/>
      <c r="BX739" s="338"/>
      <c r="BY739" s="338"/>
      <c r="BZ739" s="338"/>
      <c r="CA739" s="338"/>
      <c r="CB739" s="338"/>
      <c r="CC739" s="338"/>
      <c r="CD739" s="338"/>
      <c r="CE739" s="338"/>
    </row>
    <row r="740" ht="15.75" customHeight="1">
      <c r="A740" s="338"/>
      <c r="B740" s="338"/>
      <c r="C740" s="338"/>
      <c r="D740" s="338"/>
      <c r="E740" s="338"/>
      <c r="F740" s="346"/>
      <c r="G740" s="546"/>
      <c r="H740" s="547"/>
      <c r="I740" s="548"/>
      <c r="J740" s="44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  <c r="AV740" s="338"/>
      <c r="AW740" s="338"/>
      <c r="AX740" s="338"/>
      <c r="AY740" s="338"/>
      <c r="AZ740" s="338"/>
      <c r="BA740" s="338"/>
      <c r="BB740" s="338"/>
      <c r="BC740" s="338"/>
      <c r="BD740" s="338"/>
      <c r="BE740" s="338"/>
      <c r="BF740" s="338"/>
      <c r="BG740" s="338"/>
      <c r="BH740" s="338"/>
      <c r="BI740" s="338"/>
      <c r="BJ740" s="338"/>
      <c r="BK740" s="338"/>
      <c r="BL740" s="338"/>
      <c r="BM740" s="338"/>
      <c r="BN740" s="338"/>
      <c r="BO740" s="338"/>
      <c r="BP740" s="338"/>
      <c r="BQ740" s="338"/>
      <c r="BR740" s="338"/>
      <c r="BS740" s="338"/>
      <c r="BT740" s="338"/>
      <c r="BU740" s="338"/>
      <c r="BV740" s="338"/>
      <c r="BW740" s="338"/>
      <c r="BX740" s="338"/>
      <c r="BY740" s="338"/>
      <c r="BZ740" s="338"/>
      <c r="CA740" s="338"/>
      <c r="CB740" s="338"/>
      <c r="CC740" s="338"/>
      <c r="CD740" s="338"/>
      <c r="CE740" s="338"/>
    </row>
    <row r="741" ht="15.75" customHeight="1">
      <c r="A741" s="338"/>
      <c r="B741" s="338"/>
      <c r="C741" s="338"/>
      <c r="D741" s="338"/>
      <c r="E741" s="338"/>
      <c r="F741" s="346"/>
      <c r="G741" s="546"/>
      <c r="H741" s="547"/>
      <c r="I741" s="548"/>
      <c r="J741" s="44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  <c r="AV741" s="338"/>
      <c r="AW741" s="338"/>
      <c r="AX741" s="338"/>
      <c r="AY741" s="338"/>
      <c r="AZ741" s="338"/>
      <c r="BA741" s="338"/>
      <c r="BB741" s="338"/>
      <c r="BC741" s="338"/>
      <c r="BD741" s="338"/>
      <c r="BE741" s="338"/>
      <c r="BF741" s="338"/>
      <c r="BG741" s="338"/>
      <c r="BH741" s="338"/>
      <c r="BI741" s="338"/>
      <c r="BJ741" s="338"/>
      <c r="BK741" s="338"/>
      <c r="BL741" s="338"/>
      <c r="BM741" s="338"/>
      <c r="BN741" s="338"/>
      <c r="BO741" s="338"/>
      <c r="BP741" s="338"/>
      <c r="BQ741" s="338"/>
      <c r="BR741" s="338"/>
      <c r="BS741" s="338"/>
      <c r="BT741" s="338"/>
      <c r="BU741" s="338"/>
      <c r="BV741" s="338"/>
      <c r="BW741" s="338"/>
      <c r="BX741" s="338"/>
      <c r="BY741" s="338"/>
      <c r="BZ741" s="338"/>
      <c r="CA741" s="338"/>
      <c r="CB741" s="338"/>
      <c r="CC741" s="338"/>
      <c r="CD741" s="338"/>
      <c r="CE741" s="338"/>
    </row>
    <row r="742" ht="15.75" customHeight="1">
      <c r="A742" s="338"/>
      <c r="B742" s="338"/>
      <c r="C742" s="338"/>
      <c r="D742" s="338"/>
      <c r="E742" s="338"/>
      <c r="F742" s="346"/>
      <c r="G742" s="546"/>
      <c r="H742" s="547"/>
      <c r="I742" s="548"/>
      <c r="J742" s="44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  <c r="AV742" s="338"/>
      <c r="AW742" s="338"/>
      <c r="AX742" s="338"/>
      <c r="AY742" s="338"/>
      <c r="AZ742" s="338"/>
      <c r="BA742" s="338"/>
      <c r="BB742" s="338"/>
      <c r="BC742" s="338"/>
      <c r="BD742" s="338"/>
      <c r="BE742" s="338"/>
      <c r="BF742" s="338"/>
      <c r="BG742" s="338"/>
      <c r="BH742" s="338"/>
      <c r="BI742" s="338"/>
      <c r="BJ742" s="338"/>
      <c r="BK742" s="338"/>
      <c r="BL742" s="338"/>
      <c r="BM742" s="338"/>
      <c r="BN742" s="338"/>
      <c r="BO742" s="338"/>
      <c r="BP742" s="338"/>
      <c r="BQ742" s="338"/>
      <c r="BR742" s="338"/>
      <c r="BS742" s="338"/>
      <c r="BT742" s="338"/>
      <c r="BU742" s="338"/>
      <c r="BV742" s="338"/>
      <c r="BW742" s="338"/>
      <c r="BX742" s="338"/>
      <c r="BY742" s="338"/>
      <c r="BZ742" s="338"/>
      <c r="CA742" s="338"/>
      <c r="CB742" s="338"/>
      <c r="CC742" s="338"/>
      <c r="CD742" s="338"/>
      <c r="CE742" s="338"/>
    </row>
    <row r="743" ht="15.75" customHeight="1">
      <c r="A743" s="338"/>
      <c r="B743" s="338"/>
      <c r="C743" s="338"/>
      <c r="D743" s="338"/>
      <c r="E743" s="338"/>
      <c r="F743" s="346"/>
      <c r="G743" s="546"/>
      <c r="H743" s="547"/>
      <c r="I743" s="548"/>
      <c r="J743" s="44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  <c r="AV743" s="338"/>
      <c r="AW743" s="338"/>
      <c r="AX743" s="338"/>
      <c r="AY743" s="338"/>
      <c r="AZ743" s="338"/>
      <c r="BA743" s="338"/>
      <c r="BB743" s="338"/>
      <c r="BC743" s="338"/>
      <c r="BD743" s="338"/>
      <c r="BE743" s="338"/>
      <c r="BF743" s="338"/>
      <c r="BG743" s="338"/>
      <c r="BH743" s="338"/>
      <c r="BI743" s="338"/>
      <c r="BJ743" s="338"/>
      <c r="BK743" s="338"/>
      <c r="BL743" s="338"/>
      <c r="BM743" s="338"/>
      <c r="BN743" s="338"/>
      <c r="BO743" s="338"/>
      <c r="BP743" s="338"/>
      <c r="BQ743" s="338"/>
      <c r="BR743" s="338"/>
      <c r="BS743" s="338"/>
      <c r="BT743" s="338"/>
      <c r="BU743" s="338"/>
      <c r="BV743" s="338"/>
      <c r="BW743" s="338"/>
      <c r="BX743" s="338"/>
      <c r="BY743" s="338"/>
      <c r="BZ743" s="338"/>
      <c r="CA743" s="338"/>
      <c r="CB743" s="338"/>
      <c r="CC743" s="338"/>
      <c r="CD743" s="338"/>
      <c r="CE743" s="338"/>
    </row>
    <row r="744" ht="15.75" customHeight="1">
      <c r="A744" s="338"/>
      <c r="B744" s="338"/>
      <c r="C744" s="338"/>
      <c r="D744" s="338"/>
      <c r="E744" s="338"/>
      <c r="F744" s="346"/>
      <c r="G744" s="546"/>
      <c r="H744" s="547"/>
      <c r="I744" s="548"/>
      <c r="J744" s="44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  <c r="AV744" s="338"/>
      <c r="AW744" s="338"/>
      <c r="AX744" s="338"/>
      <c r="AY744" s="338"/>
      <c r="AZ744" s="338"/>
      <c r="BA744" s="338"/>
      <c r="BB744" s="338"/>
      <c r="BC744" s="338"/>
      <c r="BD744" s="338"/>
      <c r="BE744" s="338"/>
      <c r="BF744" s="338"/>
      <c r="BG744" s="338"/>
      <c r="BH744" s="338"/>
      <c r="BI744" s="338"/>
      <c r="BJ744" s="338"/>
      <c r="BK744" s="338"/>
      <c r="BL744" s="338"/>
      <c r="BM744" s="338"/>
      <c r="BN744" s="338"/>
      <c r="BO744" s="338"/>
      <c r="BP744" s="338"/>
      <c r="BQ744" s="338"/>
      <c r="BR744" s="338"/>
      <c r="BS744" s="338"/>
      <c r="BT744" s="338"/>
      <c r="BU744" s="338"/>
      <c r="BV744" s="338"/>
      <c r="BW744" s="338"/>
      <c r="BX744" s="338"/>
      <c r="BY744" s="338"/>
      <c r="BZ744" s="338"/>
      <c r="CA744" s="338"/>
      <c r="CB744" s="338"/>
      <c r="CC744" s="338"/>
      <c r="CD744" s="338"/>
      <c r="CE744" s="338"/>
    </row>
    <row r="745" ht="15.75" customHeight="1">
      <c r="A745" s="338"/>
      <c r="B745" s="338"/>
      <c r="C745" s="338"/>
      <c r="D745" s="338"/>
      <c r="E745" s="338"/>
      <c r="F745" s="346"/>
      <c r="G745" s="546"/>
      <c r="H745" s="547"/>
      <c r="I745" s="548"/>
      <c r="J745" s="44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  <c r="AV745" s="338"/>
      <c r="AW745" s="338"/>
      <c r="AX745" s="338"/>
      <c r="AY745" s="338"/>
      <c r="AZ745" s="338"/>
      <c r="BA745" s="338"/>
      <c r="BB745" s="338"/>
      <c r="BC745" s="338"/>
      <c r="BD745" s="338"/>
      <c r="BE745" s="338"/>
      <c r="BF745" s="338"/>
      <c r="BG745" s="338"/>
      <c r="BH745" s="338"/>
      <c r="BI745" s="338"/>
      <c r="BJ745" s="338"/>
      <c r="BK745" s="338"/>
      <c r="BL745" s="338"/>
      <c r="BM745" s="338"/>
      <c r="BN745" s="338"/>
      <c r="BO745" s="338"/>
      <c r="BP745" s="338"/>
      <c r="BQ745" s="338"/>
      <c r="BR745" s="338"/>
      <c r="BS745" s="338"/>
      <c r="BT745" s="338"/>
      <c r="BU745" s="338"/>
      <c r="BV745" s="338"/>
      <c r="BW745" s="338"/>
      <c r="BX745" s="338"/>
      <c r="BY745" s="338"/>
      <c r="BZ745" s="338"/>
      <c r="CA745" s="338"/>
      <c r="CB745" s="338"/>
      <c r="CC745" s="338"/>
      <c r="CD745" s="338"/>
      <c r="CE745" s="338"/>
    </row>
    <row r="746" ht="15.75" customHeight="1">
      <c r="A746" s="338"/>
      <c r="B746" s="338"/>
      <c r="C746" s="338"/>
      <c r="D746" s="338"/>
      <c r="E746" s="338"/>
      <c r="F746" s="346"/>
      <c r="G746" s="546"/>
      <c r="H746" s="547"/>
      <c r="I746" s="548"/>
      <c r="J746" s="44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  <c r="AV746" s="338"/>
      <c r="AW746" s="338"/>
      <c r="AX746" s="338"/>
      <c r="AY746" s="338"/>
      <c r="AZ746" s="338"/>
      <c r="BA746" s="338"/>
      <c r="BB746" s="338"/>
      <c r="BC746" s="338"/>
      <c r="BD746" s="338"/>
      <c r="BE746" s="338"/>
      <c r="BF746" s="338"/>
      <c r="BG746" s="338"/>
      <c r="BH746" s="338"/>
      <c r="BI746" s="338"/>
      <c r="BJ746" s="338"/>
      <c r="BK746" s="338"/>
      <c r="BL746" s="338"/>
      <c r="BM746" s="338"/>
      <c r="BN746" s="338"/>
      <c r="BO746" s="338"/>
      <c r="BP746" s="338"/>
      <c r="BQ746" s="338"/>
      <c r="BR746" s="338"/>
      <c r="BS746" s="338"/>
      <c r="BT746" s="338"/>
      <c r="BU746" s="338"/>
      <c r="BV746" s="338"/>
      <c r="BW746" s="338"/>
      <c r="BX746" s="338"/>
      <c r="BY746" s="338"/>
      <c r="BZ746" s="338"/>
      <c r="CA746" s="338"/>
      <c r="CB746" s="338"/>
      <c r="CC746" s="338"/>
      <c r="CD746" s="338"/>
      <c r="CE746" s="338"/>
    </row>
    <row r="747" ht="15.75" customHeight="1">
      <c r="A747" s="338"/>
      <c r="B747" s="338"/>
      <c r="C747" s="338"/>
      <c r="D747" s="338"/>
      <c r="E747" s="338"/>
      <c r="F747" s="346"/>
      <c r="G747" s="546"/>
      <c r="H747" s="547"/>
      <c r="I747" s="548"/>
      <c r="J747" s="44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  <c r="AV747" s="338"/>
      <c r="AW747" s="338"/>
      <c r="AX747" s="338"/>
      <c r="AY747" s="338"/>
      <c r="AZ747" s="338"/>
      <c r="BA747" s="338"/>
      <c r="BB747" s="338"/>
      <c r="BC747" s="338"/>
      <c r="BD747" s="338"/>
      <c r="BE747" s="338"/>
      <c r="BF747" s="338"/>
      <c r="BG747" s="338"/>
      <c r="BH747" s="338"/>
      <c r="BI747" s="338"/>
      <c r="BJ747" s="338"/>
      <c r="BK747" s="338"/>
      <c r="BL747" s="338"/>
      <c r="BM747" s="338"/>
      <c r="BN747" s="338"/>
      <c r="BO747" s="338"/>
      <c r="BP747" s="338"/>
      <c r="BQ747" s="338"/>
      <c r="BR747" s="338"/>
      <c r="BS747" s="338"/>
      <c r="BT747" s="338"/>
      <c r="BU747" s="338"/>
      <c r="BV747" s="338"/>
      <c r="BW747" s="338"/>
      <c r="BX747" s="338"/>
      <c r="BY747" s="338"/>
      <c r="BZ747" s="338"/>
      <c r="CA747" s="338"/>
      <c r="CB747" s="338"/>
      <c r="CC747" s="338"/>
      <c r="CD747" s="338"/>
      <c r="CE747" s="338"/>
    </row>
    <row r="748" ht="15.75" customHeight="1">
      <c r="A748" s="338"/>
      <c r="B748" s="338"/>
      <c r="C748" s="338"/>
      <c r="D748" s="338"/>
      <c r="E748" s="338"/>
      <c r="F748" s="346"/>
      <c r="G748" s="546"/>
      <c r="H748" s="547"/>
      <c r="I748" s="548"/>
      <c r="J748" s="448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  <c r="AI748" s="338"/>
      <c r="AJ748" s="338"/>
      <c r="AK748" s="338"/>
      <c r="AL748" s="338"/>
      <c r="AM748" s="338"/>
      <c r="AN748" s="338"/>
      <c r="AO748" s="338"/>
      <c r="AP748" s="338"/>
      <c r="AQ748" s="338"/>
      <c r="AR748" s="338"/>
      <c r="AS748" s="338"/>
      <c r="AT748" s="338"/>
      <c r="AU748" s="338"/>
      <c r="AV748" s="338"/>
      <c r="AW748" s="338"/>
      <c r="AX748" s="338"/>
      <c r="AY748" s="338"/>
      <c r="AZ748" s="338"/>
      <c r="BA748" s="338"/>
      <c r="BB748" s="338"/>
      <c r="BC748" s="338"/>
      <c r="BD748" s="338"/>
      <c r="BE748" s="338"/>
      <c r="BF748" s="338"/>
      <c r="BG748" s="338"/>
      <c r="BH748" s="338"/>
      <c r="BI748" s="338"/>
      <c r="BJ748" s="338"/>
      <c r="BK748" s="338"/>
      <c r="BL748" s="338"/>
      <c r="BM748" s="338"/>
      <c r="BN748" s="338"/>
      <c r="BO748" s="338"/>
      <c r="BP748" s="338"/>
      <c r="BQ748" s="338"/>
      <c r="BR748" s="338"/>
      <c r="BS748" s="338"/>
      <c r="BT748" s="338"/>
      <c r="BU748" s="338"/>
      <c r="BV748" s="338"/>
      <c r="BW748" s="338"/>
      <c r="BX748" s="338"/>
      <c r="BY748" s="338"/>
      <c r="BZ748" s="338"/>
      <c r="CA748" s="338"/>
      <c r="CB748" s="338"/>
      <c r="CC748" s="338"/>
      <c r="CD748" s="338"/>
      <c r="CE748" s="338"/>
    </row>
    <row r="749" ht="15.75" customHeight="1">
      <c r="A749" s="338"/>
      <c r="B749" s="338"/>
      <c r="C749" s="338"/>
      <c r="D749" s="338"/>
      <c r="E749" s="338"/>
      <c r="F749" s="346"/>
      <c r="G749" s="546"/>
      <c r="H749" s="547"/>
      <c r="I749" s="548"/>
      <c r="J749" s="448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  <c r="AI749" s="338"/>
      <c r="AJ749" s="338"/>
      <c r="AK749" s="338"/>
      <c r="AL749" s="338"/>
      <c r="AM749" s="338"/>
      <c r="AN749" s="338"/>
      <c r="AO749" s="338"/>
      <c r="AP749" s="338"/>
      <c r="AQ749" s="338"/>
      <c r="AR749" s="338"/>
      <c r="AS749" s="338"/>
      <c r="AT749" s="338"/>
      <c r="AU749" s="338"/>
      <c r="AV749" s="338"/>
      <c r="AW749" s="338"/>
      <c r="AX749" s="338"/>
      <c r="AY749" s="338"/>
      <c r="AZ749" s="338"/>
      <c r="BA749" s="338"/>
      <c r="BB749" s="338"/>
      <c r="BC749" s="338"/>
      <c r="BD749" s="338"/>
      <c r="BE749" s="338"/>
      <c r="BF749" s="338"/>
      <c r="BG749" s="338"/>
      <c r="BH749" s="338"/>
      <c r="BI749" s="338"/>
      <c r="BJ749" s="338"/>
      <c r="BK749" s="338"/>
      <c r="BL749" s="338"/>
      <c r="BM749" s="338"/>
      <c r="BN749" s="338"/>
      <c r="BO749" s="338"/>
      <c r="BP749" s="338"/>
      <c r="BQ749" s="338"/>
      <c r="BR749" s="338"/>
      <c r="BS749" s="338"/>
      <c r="BT749" s="338"/>
      <c r="BU749" s="338"/>
      <c r="BV749" s="338"/>
      <c r="BW749" s="338"/>
      <c r="BX749" s="338"/>
      <c r="BY749" s="338"/>
      <c r="BZ749" s="338"/>
      <c r="CA749" s="338"/>
      <c r="CB749" s="338"/>
      <c r="CC749" s="338"/>
      <c r="CD749" s="338"/>
      <c r="CE749" s="338"/>
    </row>
    <row r="750" ht="15.75" customHeight="1">
      <c r="A750" s="338"/>
      <c r="B750" s="338"/>
      <c r="C750" s="338"/>
      <c r="D750" s="338"/>
      <c r="E750" s="338"/>
      <c r="F750" s="346"/>
      <c r="G750" s="546"/>
      <c r="H750" s="547"/>
      <c r="I750" s="548"/>
      <c r="J750" s="448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  <c r="AI750" s="338"/>
      <c r="AJ750" s="338"/>
      <c r="AK750" s="338"/>
      <c r="AL750" s="338"/>
      <c r="AM750" s="338"/>
      <c r="AN750" s="338"/>
      <c r="AO750" s="338"/>
      <c r="AP750" s="338"/>
      <c r="AQ750" s="338"/>
      <c r="AR750" s="338"/>
      <c r="AS750" s="338"/>
      <c r="AT750" s="338"/>
      <c r="AU750" s="338"/>
      <c r="AV750" s="338"/>
      <c r="AW750" s="338"/>
      <c r="AX750" s="338"/>
      <c r="AY750" s="338"/>
      <c r="AZ750" s="338"/>
      <c r="BA750" s="338"/>
      <c r="BB750" s="338"/>
      <c r="BC750" s="338"/>
      <c r="BD750" s="338"/>
      <c r="BE750" s="338"/>
      <c r="BF750" s="338"/>
      <c r="BG750" s="338"/>
      <c r="BH750" s="338"/>
      <c r="BI750" s="338"/>
      <c r="BJ750" s="338"/>
      <c r="BK750" s="338"/>
      <c r="BL750" s="338"/>
      <c r="BM750" s="338"/>
      <c r="BN750" s="338"/>
      <c r="BO750" s="338"/>
      <c r="BP750" s="338"/>
      <c r="BQ750" s="338"/>
      <c r="BR750" s="338"/>
      <c r="BS750" s="338"/>
      <c r="BT750" s="338"/>
      <c r="BU750" s="338"/>
      <c r="BV750" s="338"/>
      <c r="BW750" s="338"/>
      <c r="BX750" s="338"/>
      <c r="BY750" s="338"/>
      <c r="BZ750" s="338"/>
      <c r="CA750" s="338"/>
      <c r="CB750" s="338"/>
      <c r="CC750" s="338"/>
      <c r="CD750" s="338"/>
      <c r="CE750" s="338"/>
    </row>
    <row r="751" ht="15.75" customHeight="1">
      <c r="A751" s="338"/>
      <c r="B751" s="338"/>
      <c r="C751" s="338"/>
      <c r="D751" s="338"/>
      <c r="E751" s="338"/>
      <c r="F751" s="346"/>
      <c r="G751" s="546"/>
      <c r="H751" s="547"/>
      <c r="I751" s="548"/>
      <c r="J751" s="448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  <c r="AI751" s="338"/>
      <c r="AJ751" s="338"/>
      <c r="AK751" s="338"/>
      <c r="AL751" s="338"/>
      <c r="AM751" s="338"/>
      <c r="AN751" s="338"/>
      <c r="AO751" s="338"/>
      <c r="AP751" s="338"/>
      <c r="AQ751" s="338"/>
      <c r="AR751" s="338"/>
      <c r="AS751" s="338"/>
      <c r="AT751" s="338"/>
      <c r="AU751" s="338"/>
      <c r="AV751" s="338"/>
      <c r="AW751" s="338"/>
      <c r="AX751" s="338"/>
      <c r="AY751" s="338"/>
      <c r="AZ751" s="338"/>
      <c r="BA751" s="338"/>
      <c r="BB751" s="338"/>
      <c r="BC751" s="338"/>
      <c r="BD751" s="338"/>
      <c r="BE751" s="338"/>
      <c r="BF751" s="338"/>
      <c r="BG751" s="338"/>
      <c r="BH751" s="338"/>
      <c r="BI751" s="338"/>
      <c r="BJ751" s="338"/>
      <c r="BK751" s="338"/>
      <c r="BL751" s="338"/>
      <c r="BM751" s="338"/>
      <c r="BN751" s="338"/>
      <c r="BO751" s="338"/>
      <c r="BP751" s="338"/>
      <c r="BQ751" s="338"/>
      <c r="BR751" s="338"/>
      <c r="BS751" s="338"/>
      <c r="BT751" s="338"/>
      <c r="BU751" s="338"/>
      <c r="BV751" s="338"/>
      <c r="BW751" s="338"/>
      <c r="BX751" s="338"/>
      <c r="BY751" s="338"/>
      <c r="BZ751" s="338"/>
      <c r="CA751" s="338"/>
      <c r="CB751" s="338"/>
      <c r="CC751" s="338"/>
      <c r="CD751" s="338"/>
      <c r="CE751" s="338"/>
    </row>
    <row r="752" ht="15.75" customHeight="1">
      <c r="A752" s="338"/>
      <c r="B752" s="338"/>
      <c r="C752" s="338"/>
      <c r="D752" s="338"/>
      <c r="E752" s="338"/>
      <c r="F752" s="346"/>
      <c r="G752" s="546"/>
      <c r="H752" s="547"/>
      <c r="I752" s="548"/>
      <c r="J752" s="448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  <c r="AI752" s="338"/>
      <c r="AJ752" s="338"/>
      <c r="AK752" s="338"/>
      <c r="AL752" s="338"/>
      <c r="AM752" s="338"/>
      <c r="AN752" s="338"/>
      <c r="AO752" s="338"/>
      <c r="AP752" s="338"/>
      <c r="AQ752" s="338"/>
      <c r="AR752" s="338"/>
      <c r="AS752" s="338"/>
      <c r="AT752" s="338"/>
      <c r="AU752" s="338"/>
      <c r="AV752" s="338"/>
      <c r="AW752" s="338"/>
      <c r="AX752" s="338"/>
      <c r="AY752" s="338"/>
      <c r="AZ752" s="338"/>
      <c r="BA752" s="338"/>
      <c r="BB752" s="338"/>
      <c r="BC752" s="338"/>
      <c r="BD752" s="338"/>
      <c r="BE752" s="338"/>
      <c r="BF752" s="338"/>
      <c r="BG752" s="338"/>
      <c r="BH752" s="338"/>
      <c r="BI752" s="338"/>
      <c r="BJ752" s="338"/>
      <c r="BK752" s="338"/>
      <c r="BL752" s="338"/>
      <c r="BM752" s="338"/>
      <c r="BN752" s="338"/>
      <c r="BO752" s="338"/>
      <c r="BP752" s="338"/>
      <c r="BQ752" s="338"/>
      <c r="BR752" s="338"/>
      <c r="BS752" s="338"/>
      <c r="BT752" s="338"/>
      <c r="BU752" s="338"/>
      <c r="BV752" s="338"/>
      <c r="BW752" s="338"/>
      <c r="BX752" s="338"/>
      <c r="BY752" s="338"/>
      <c r="BZ752" s="338"/>
      <c r="CA752" s="338"/>
      <c r="CB752" s="338"/>
      <c r="CC752" s="338"/>
      <c r="CD752" s="338"/>
      <c r="CE752" s="338"/>
    </row>
    <row r="753" ht="15.75" customHeight="1">
      <c r="A753" s="338"/>
      <c r="B753" s="338"/>
      <c r="C753" s="338"/>
      <c r="D753" s="338"/>
      <c r="E753" s="338"/>
      <c r="F753" s="346"/>
      <c r="G753" s="546"/>
      <c r="H753" s="547"/>
      <c r="I753" s="548"/>
      <c r="J753" s="448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  <c r="AI753" s="338"/>
      <c r="AJ753" s="338"/>
      <c r="AK753" s="338"/>
      <c r="AL753" s="338"/>
      <c r="AM753" s="338"/>
      <c r="AN753" s="338"/>
      <c r="AO753" s="338"/>
      <c r="AP753" s="338"/>
      <c r="AQ753" s="338"/>
      <c r="AR753" s="338"/>
      <c r="AS753" s="338"/>
      <c r="AT753" s="338"/>
      <c r="AU753" s="338"/>
      <c r="AV753" s="338"/>
      <c r="AW753" s="338"/>
      <c r="AX753" s="338"/>
      <c r="AY753" s="338"/>
      <c r="AZ753" s="338"/>
      <c r="BA753" s="338"/>
      <c r="BB753" s="338"/>
      <c r="BC753" s="338"/>
      <c r="BD753" s="338"/>
      <c r="BE753" s="338"/>
      <c r="BF753" s="338"/>
      <c r="BG753" s="338"/>
      <c r="BH753" s="338"/>
      <c r="BI753" s="338"/>
      <c r="BJ753" s="338"/>
      <c r="BK753" s="338"/>
      <c r="BL753" s="338"/>
      <c r="BM753" s="338"/>
      <c r="BN753" s="338"/>
      <c r="BO753" s="338"/>
      <c r="BP753" s="338"/>
      <c r="BQ753" s="338"/>
      <c r="BR753" s="338"/>
      <c r="BS753" s="338"/>
      <c r="BT753" s="338"/>
      <c r="BU753" s="338"/>
      <c r="BV753" s="338"/>
      <c r="BW753" s="338"/>
      <c r="BX753" s="338"/>
      <c r="BY753" s="338"/>
      <c r="BZ753" s="338"/>
      <c r="CA753" s="338"/>
      <c r="CB753" s="338"/>
      <c r="CC753" s="338"/>
      <c r="CD753" s="338"/>
      <c r="CE753" s="338"/>
    </row>
    <row r="754" ht="15.75" customHeight="1">
      <c r="A754" s="338"/>
      <c r="B754" s="338"/>
      <c r="C754" s="338"/>
      <c r="D754" s="338"/>
      <c r="E754" s="338"/>
      <c r="F754" s="346"/>
      <c r="G754" s="546"/>
      <c r="H754" s="547"/>
      <c r="I754" s="548"/>
      <c r="J754" s="448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  <c r="AI754" s="338"/>
      <c r="AJ754" s="338"/>
      <c r="AK754" s="338"/>
      <c r="AL754" s="338"/>
      <c r="AM754" s="338"/>
      <c r="AN754" s="338"/>
      <c r="AO754" s="338"/>
      <c r="AP754" s="338"/>
      <c r="AQ754" s="338"/>
      <c r="AR754" s="338"/>
      <c r="AS754" s="338"/>
      <c r="AT754" s="338"/>
      <c r="AU754" s="338"/>
      <c r="AV754" s="338"/>
      <c r="AW754" s="338"/>
      <c r="AX754" s="338"/>
      <c r="AY754" s="338"/>
      <c r="AZ754" s="338"/>
      <c r="BA754" s="338"/>
      <c r="BB754" s="338"/>
      <c r="BC754" s="338"/>
      <c r="BD754" s="338"/>
      <c r="BE754" s="338"/>
      <c r="BF754" s="338"/>
      <c r="BG754" s="338"/>
      <c r="BH754" s="338"/>
      <c r="BI754" s="338"/>
      <c r="BJ754" s="338"/>
      <c r="BK754" s="338"/>
      <c r="BL754" s="338"/>
      <c r="BM754" s="338"/>
      <c r="BN754" s="338"/>
      <c r="BO754" s="338"/>
      <c r="BP754" s="338"/>
      <c r="BQ754" s="338"/>
      <c r="BR754" s="338"/>
      <c r="BS754" s="338"/>
      <c r="BT754" s="338"/>
      <c r="BU754" s="338"/>
      <c r="BV754" s="338"/>
      <c r="BW754" s="338"/>
      <c r="BX754" s="338"/>
      <c r="BY754" s="338"/>
      <c r="BZ754" s="338"/>
      <c r="CA754" s="338"/>
      <c r="CB754" s="338"/>
      <c r="CC754" s="338"/>
      <c r="CD754" s="338"/>
      <c r="CE754" s="338"/>
    </row>
    <row r="755" ht="15.75" customHeight="1">
      <c r="A755" s="338"/>
      <c r="B755" s="338"/>
      <c r="C755" s="338"/>
      <c r="D755" s="338"/>
      <c r="E755" s="338"/>
      <c r="F755" s="346"/>
      <c r="G755" s="546"/>
      <c r="H755" s="547"/>
      <c r="I755" s="548"/>
      <c r="J755" s="448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  <c r="AI755" s="338"/>
      <c r="AJ755" s="338"/>
      <c r="AK755" s="338"/>
      <c r="AL755" s="338"/>
      <c r="AM755" s="338"/>
      <c r="AN755" s="338"/>
      <c r="AO755" s="338"/>
      <c r="AP755" s="338"/>
      <c r="AQ755" s="338"/>
      <c r="AR755" s="338"/>
      <c r="AS755" s="338"/>
      <c r="AT755" s="338"/>
      <c r="AU755" s="338"/>
      <c r="AV755" s="338"/>
      <c r="AW755" s="338"/>
      <c r="AX755" s="338"/>
      <c r="AY755" s="338"/>
      <c r="AZ755" s="338"/>
      <c r="BA755" s="338"/>
      <c r="BB755" s="338"/>
      <c r="BC755" s="338"/>
      <c r="BD755" s="338"/>
      <c r="BE755" s="338"/>
      <c r="BF755" s="338"/>
      <c r="BG755" s="338"/>
      <c r="BH755" s="338"/>
      <c r="BI755" s="338"/>
      <c r="BJ755" s="338"/>
      <c r="BK755" s="338"/>
      <c r="BL755" s="338"/>
      <c r="BM755" s="338"/>
      <c r="BN755" s="338"/>
      <c r="BO755" s="338"/>
      <c r="BP755" s="338"/>
      <c r="BQ755" s="338"/>
      <c r="BR755" s="338"/>
      <c r="BS755" s="338"/>
      <c r="BT755" s="338"/>
      <c r="BU755" s="338"/>
      <c r="BV755" s="338"/>
      <c r="BW755" s="338"/>
      <c r="BX755" s="338"/>
      <c r="BY755" s="338"/>
      <c r="BZ755" s="338"/>
      <c r="CA755" s="338"/>
      <c r="CB755" s="338"/>
      <c r="CC755" s="338"/>
      <c r="CD755" s="338"/>
      <c r="CE755" s="338"/>
    </row>
    <row r="756" ht="15.75" customHeight="1">
      <c r="A756" s="338"/>
      <c r="B756" s="338"/>
      <c r="C756" s="338"/>
      <c r="D756" s="338"/>
      <c r="E756" s="338"/>
      <c r="F756" s="346"/>
      <c r="G756" s="546"/>
      <c r="H756" s="547"/>
      <c r="I756" s="548"/>
      <c r="J756" s="448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  <c r="AI756" s="338"/>
      <c r="AJ756" s="338"/>
      <c r="AK756" s="338"/>
      <c r="AL756" s="338"/>
      <c r="AM756" s="338"/>
      <c r="AN756" s="338"/>
      <c r="AO756" s="338"/>
      <c r="AP756" s="338"/>
      <c r="AQ756" s="338"/>
      <c r="AR756" s="338"/>
      <c r="AS756" s="338"/>
      <c r="AT756" s="338"/>
      <c r="AU756" s="338"/>
      <c r="AV756" s="338"/>
      <c r="AW756" s="338"/>
      <c r="AX756" s="338"/>
      <c r="AY756" s="338"/>
      <c r="AZ756" s="338"/>
      <c r="BA756" s="338"/>
      <c r="BB756" s="338"/>
      <c r="BC756" s="338"/>
      <c r="BD756" s="338"/>
      <c r="BE756" s="338"/>
      <c r="BF756" s="338"/>
      <c r="BG756" s="338"/>
      <c r="BH756" s="338"/>
      <c r="BI756" s="338"/>
      <c r="BJ756" s="338"/>
      <c r="BK756" s="338"/>
      <c r="BL756" s="338"/>
      <c r="BM756" s="338"/>
      <c r="BN756" s="338"/>
      <c r="BO756" s="338"/>
      <c r="BP756" s="338"/>
      <c r="BQ756" s="338"/>
      <c r="BR756" s="338"/>
      <c r="BS756" s="338"/>
      <c r="BT756" s="338"/>
      <c r="BU756" s="338"/>
      <c r="BV756" s="338"/>
      <c r="BW756" s="338"/>
      <c r="BX756" s="338"/>
      <c r="BY756" s="338"/>
      <c r="BZ756" s="338"/>
      <c r="CA756" s="338"/>
      <c r="CB756" s="338"/>
      <c r="CC756" s="338"/>
      <c r="CD756" s="338"/>
      <c r="CE756" s="338"/>
    </row>
    <row r="757" ht="15.75" customHeight="1">
      <c r="A757" s="338"/>
      <c r="B757" s="338"/>
      <c r="C757" s="338"/>
      <c r="D757" s="338"/>
      <c r="E757" s="338"/>
      <c r="F757" s="346"/>
      <c r="G757" s="546"/>
      <c r="H757" s="547"/>
      <c r="I757" s="548"/>
      <c r="J757" s="448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  <c r="AI757" s="338"/>
      <c r="AJ757" s="338"/>
      <c r="AK757" s="338"/>
      <c r="AL757" s="338"/>
      <c r="AM757" s="338"/>
      <c r="AN757" s="338"/>
      <c r="AO757" s="338"/>
      <c r="AP757" s="338"/>
      <c r="AQ757" s="338"/>
      <c r="AR757" s="338"/>
      <c r="AS757" s="338"/>
      <c r="AT757" s="338"/>
      <c r="AU757" s="338"/>
      <c r="AV757" s="338"/>
      <c r="AW757" s="338"/>
      <c r="AX757" s="338"/>
      <c r="AY757" s="338"/>
      <c r="AZ757" s="338"/>
      <c r="BA757" s="338"/>
      <c r="BB757" s="338"/>
      <c r="BC757" s="338"/>
      <c r="BD757" s="338"/>
      <c r="BE757" s="338"/>
      <c r="BF757" s="338"/>
      <c r="BG757" s="338"/>
      <c r="BH757" s="338"/>
      <c r="BI757" s="338"/>
      <c r="BJ757" s="338"/>
      <c r="BK757" s="338"/>
      <c r="BL757" s="338"/>
      <c r="BM757" s="338"/>
      <c r="BN757" s="338"/>
      <c r="BO757" s="338"/>
      <c r="BP757" s="338"/>
      <c r="BQ757" s="338"/>
      <c r="BR757" s="338"/>
      <c r="BS757" s="338"/>
      <c r="BT757" s="338"/>
      <c r="BU757" s="338"/>
      <c r="BV757" s="338"/>
      <c r="BW757" s="338"/>
      <c r="BX757" s="338"/>
      <c r="BY757" s="338"/>
      <c r="BZ757" s="338"/>
      <c r="CA757" s="338"/>
      <c r="CB757" s="338"/>
      <c r="CC757" s="338"/>
      <c r="CD757" s="338"/>
      <c r="CE757" s="338"/>
    </row>
    <row r="758" ht="15.75" customHeight="1">
      <c r="A758" s="338"/>
      <c r="B758" s="338"/>
      <c r="C758" s="338"/>
      <c r="D758" s="338"/>
      <c r="E758" s="338"/>
      <c r="F758" s="346"/>
      <c r="G758" s="546"/>
      <c r="H758" s="547"/>
      <c r="I758" s="548"/>
      <c r="J758" s="448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  <c r="AI758" s="338"/>
      <c r="AJ758" s="338"/>
      <c r="AK758" s="338"/>
      <c r="AL758" s="338"/>
      <c r="AM758" s="338"/>
      <c r="AN758" s="338"/>
      <c r="AO758" s="338"/>
      <c r="AP758" s="338"/>
      <c r="AQ758" s="338"/>
      <c r="AR758" s="338"/>
      <c r="AS758" s="338"/>
      <c r="AT758" s="338"/>
      <c r="AU758" s="338"/>
      <c r="AV758" s="338"/>
      <c r="AW758" s="338"/>
      <c r="AX758" s="338"/>
      <c r="AY758" s="338"/>
      <c r="AZ758" s="338"/>
      <c r="BA758" s="338"/>
      <c r="BB758" s="338"/>
      <c r="BC758" s="338"/>
      <c r="BD758" s="338"/>
      <c r="BE758" s="338"/>
      <c r="BF758" s="338"/>
      <c r="BG758" s="338"/>
      <c r="BH758" s="338"/>
      <c r="BI758" s="338"/>
      <c r="BJ758" s="338"/>
      <c r="BK758" s="338"/>
      <c r="BL758" s="338"/>
      <c r="BM758" s="338"/>
      <c r="BN758" s="338"/>
      <c r="BO758" s="338"/>
      <c r="BP758" s="338"/>
      <c r="BQ758" s="338"/>
      <c r="BR758" s="338"/>
      <c r="BS758" s="338"/>
      <c r="BT758" s="338"/>
      <c r="BU758" s="338"/>
      <c r="BV758" s="338"/>
      <c r="BW758" s="338"/>
      <c r="BX758" s="338"/>
      <c r="BY758" s="338"/>
      <c r="BZ758" s="338"/>
      <c r="CA758" s="338"/>
      <c r="CB758" s="338"/>
      <c r="CC758" s="338"/>
      <c r="CD758" s="338"/>
      <c r="CE758" s="338"/>
    </row>
    <row r="759" ht="15.75" customHeight="1">
      <c r="A759" s="338"/>
      <c r="B759" s="338"/>
      <c r="C759" s="338"/>
      <c r="D759" s="338"/>
      <c r="E759" s="338"/>
      <c r="F759" s="346"/>
      <c r="G759" s="546"/>
      <c r="H759" s="547"/>
      <c r="I759" s="548"/>
      <c r="J759" s="448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  <c r="AI759" s="338"/>
      <c r="AJ759" s="338"/>
      <c r="AK759" s="338"/>
      <c r="AL759" s="338"/>
      <c r="AM759" s="338"/>
      <c r="AN759" s="338"/>
      <c r="AO759" s="338"/>
      <c r="AP759" s="338"/>
      <c r="AQ759" s="338"/>
      <c r="AR759" s="338"/>
      <c r="AS759" s="338"/>
      <c r="AT759" s="338"/>
      <c r="AU759" s="338"/>
      <c r="AV759" s="338"/>
      <c r="AW759" s="338"/>
      <c r="AX759" s="338"/>
      <c r="AY759" s="338"/>
      <c r="AZ759" s="338"/>
      <c r="BA759" s="338"/>
      <c r="BB759" s="338"/>
      <c r="BC759" s="338"/>
      <c r="BD759" s="338"/>
      <c r="BE759" s="338"/>
      <c r="BF759" s="338"/>
      <c r="BG759" s="338"/>
      <c r="BH759" s="338"/>
      <c r="BI759" s="338"/>
      <c r="BJ759" s="338"/>
      <c r="BK759" s="338"/>
      <c r="BL759" s="338"/>
      <c r="BM759" s="338"/>
      <c r="BN759" s="338"/>
      <c r="BO759" s="338"/>
      <c r="BP759" s="338"/>
      <c r="BQ759" s="338"/>
      <c r="BR759" s="338"/>
      <c r="BS759" s="338"/>
      <c r="BT759" s="338"/>
      <c r="BU759" s="338"/>
      <c r="BV759" s="338"/>
      <c r="BW759" s="338"/>
      <c r="BX759" s="338"/>
      <c r="BY759" s="338"/>
      <c r="BZ759" s="338"/>
      <c r="CA759" s="338"/>
      <c r="CB759" s="338"/>
      <c r="CC759" s="338"/>
      <c r="CD759" s="338"/>
      <c r="CE759" s="338"/>
    </row>
    <row r="760" ht="15.75" customHeight="1">
      <c r="A760" s="338"/>
      <c r="B760" s="338"/>
      <c r="C760" s="338"/>
      <c r="D760" s="338"/>
      <c r="E760" s="338"/>
      <c r="F760" s="346"/>
      <c r="G760" s="546"/>
      <c r="H760" s="547"/>
      <c r="I760" s="548"/>
      <c r="J760" s="448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  <c r="AI760" s="338"/>
      <c r="AJ760" s="338"/>
      <c r="AK760" s="338"/>
      <c r="AL760" s="338"/>
      <c r="AM760" s="338"/>
      <c r="AN760" s="338"/>
      <c r="AO760" s="338"/>
      <c r="AP760" s="338"/>
      <c r="AQ760" s="338"/>
      <c r="AR760" s="338"/>
      <c r="AS760" s="338"/>
      <c r="AT760" s="338"/>
      <c r="AU760" s="338"/>
      <c r="AV760" s="338"/>
      <c r="AW760" s="338"/>
      <c r="AX760" s="338"/>
      <c r="AY760" s="338"/>
      <c r="AZ760" s="338"/>
      <c r="BA760" s="338"/>
      <c r="BB760" s="338"/>
      <c r="BC760" s="338"/>
      <c r="BD760" s="338"/>
      <c r="BE760" s="338"/>
      <c r="BF760" s="338"/>
      <c r="BG760" s="338"/>
      <c r="BH760" s="338"/>
      <c r="BI760" s="338"/>
      <c r="BJ760" s="338"/>
      <c r="BK760" s="338"/>
      <c r="BL760" s="338"/>
      <c r="BM760" s="338"/>
      <c r="BN760" s="338"/>
      <c r="BO760" s="338"/>
      <c r="BP760" s="338"/>
      <c r="BQ760" s="338"/>
      <c r="BR760" s="338"/>
      <c r="BS760" s="338"/>
      <c r="BT760" s="338"/>
      <c r="BU760" s="338"/>
      <c r="BV760" s="338"/>
      <c r="BW760" s="338"/>
      <c r="BX760" s="338"/>
      <c r="BY760" s="338"/>
      <c r="BZ760" s="338"/>
      <c r="CA760" s="338"/>
      <c r="CB760" s="338"/>
      <c r="CC760" s="338"/>
      <c r="CD760" s="338"/>
      <c r="CE760" s="338"/>
    </row>
    <row r="761" ht="15.75" customHeight="1">
      <c r="A761" s="338"/>
      <c r="B761" s="338"/>
      <c r="C761" s="338"/>
      <c r="D761" s="338"/>
      <c r="E761" s="338"/>
      <c r="F761" s="346"/>
      <c r="G761" s="546"/>
      <c r="H761" s="547"/>
      <c r="I761" s="548"/>
      <c r="J761" s="448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  <c r="AI761" s="338"/>
      <c r="AJ761" s="338"/>
      <c r="AK761" s="338"/>
      <c r="AL761" s="338"/>
      <c r="AM761" s="338"/>
      <c r="AN761" s="338"/>
      <c r="AO761" s="338"/>
      <c r="AP761" s="338"/>
      <c r="AQ761" s="338"/>
      <c r="AR761" s="338"/>
      <c r="AS761" s="338"/>
      <c r="AT761" s="338"/>
      <c r="AU761" s="338"/>
      <c r="AV761" s="338"/>
      <c r="AW761" s="338"/>
      <c r="AX761" s="338"/>
      <c r="AY761" s="338"/>
      <c r="AZ761" s="338"/>
      <c r="BA761" s="338"/>
      <c r="BB761" s="338"/>
      <c r="BC761" s="338"/>
      <c r="BD761" s="338"/>
      <c r="BE761" s="338"/>
      <c r="BF761" s="338"/>
      <c r="BG761" s="338"/>
      <c r="BH761" s="338"/>
      <c r="BI761" s="338"/>
      <c r="BJ761" s="338"/>
      <c r="BK761" s="338"/>
      <c r="BL761" s="338"/>
      <c r="BM761" s="338"/>
      <c r="BN761" s="338"/>
      <c r="BO761" s="338"/>
      <c r="BP761" s="338"/>
      <c r="BQ761" s="338"/>
      <c r="BR761" s="338"/>
      <c r="BS761" s="338"/>
      <c r="BT761" s="338"/>
      <c r="BU761" s="338"/>
      <c r="BV761" s="338"/>
      <c r="BW761" s="338"/>
      <c r="BX761" s="338"/>
      <c r="BY761" s="338"/>
      <c r="BZ761" s="338"/>
      <c r="CA761" s="338"/>
      <c r="CB761" s="338"/>
      <c r="CC761" s="338"/>
      <c r="CD761" s="338"/>
      <c r="CE761" s="338"/>
    </row>
    <row r="762" ht="15.75" customHeight="1">
      <c r="A762" s="338"/>
      <c r="B762" s="338"/>
      <c r="C762" s="338"/>
      <c r="D762" s="338"/>
      <c r="E762" s="338"/>
      <c r="F762" s="346"/>
      <c r="G762" s="546"/>
      <c r="H762" s="547"/>
      <c r="I762" s="548"/>
      <c r="J762" s="448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  <c r="AI762" s="338"/>
      <c r="AJ762" s="338"/>
      <c r="AK762" s="338"/>
      <c r="AL762" s="338"/>
      <c r="AM762" s="338"/>
      <c r="AN762" s="338"/>
      <c r="AO762" s="338"/>
      <c r="AP762" s="338"/>
      <c r="AQ762" s="338"/>
      <c r="AR762" s="338"/>
      <c r="AS762" s="338"/>
      <c r="AT762" s="338"/>
      <c r="AU762" s="338"/>
      <c r="AV762" s="338"/>
      <c r="AW762" s="338"/>
      <c r="AX762" s="338"/>
      <c r="AY762" s="338"/>
      <c r="AZ762" s="338"/>
      <c r="BA762" s="338"/>
      <c r="BB762" s="338"/>
      <c r="BC762" s="338"/>
      <c r="BD762" s="338"/>
      <c r="BE762" s="338"/>
      <c r="BF762" s="338"/>
      <c r="BG762" s="338"/>
      <c r="BH762" s="338"/>
      <c r="BI762" s="338"/>
      <c r="BJ762" s="338"/>
      <c r="BK762" s="338"/>
      <c r="BL762" s="338"/>
      <c r="BM762" s="338"/>
      <c r="BN762" s="338"/>
      <c r="BO762" s="338"/>
      <c r="BP762" s="338"/>
      <c r="BQ762" s="338"/>
      <c r="BR762" s="338"/>
      <c r="BS762" s="338"/>
      <c r="BT762" s="338"/>
      <c r="BU762" s="338"/>
      <c r="BV762" s="338"/>
      <c r="BW762" s="338"/>
      <c r="BX762" s="338"/>
      <c r="BY762" s="338"/>
      <c r="BZ762" s="338"/>
      <c r="CA762" s="338"/>
      <c r="CB762" s="338"/>
      <c r="CC762" s="338"/>
      <c r="CD762" s="338"/>
      <c r="CE762" s="338"/>
    </row>
    <row r="763" ht="15.75" customHeight="1">
      <c r="A763" s="338"/>
      <c r="B763" s="338"/>
      <c r="C763" s="338"/>
      <c r="D763" s="338"/>
      <c r="E763" s="338"/>
      <c r="F763" s="346"/>
      <c r="G763" s="546"/>
      <c r="H763" s="547"/>
      <c r="I763" s="548"/>
      <c r="J763" s="448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  <c r="AI763" s="338"/>
      <c r="AJ763" s="338"/>
      <c r="AK763" s="338"/>
      <c r="AL763" s="338"/>
      <c r="AM763" s="338"/>
      <c r="AN763" s="338"/>
      <c r="AO763" s="338"/>
      <c r="AP763" s="338"/>
      <c r="AQ763" s="338"/>
      <c r="AR763" s="338"/>
      <c r="AS763" s="338"/>
      <c r="AT763" s="338"/>
      <c r="AU763" s="338"/>
      <c r="AV763" s="338"/>
      <c r="AW763" s="338"/>
      <c r="AX763" s="338"/>
      <c r="AY763" s="338"/>
      <c r="AZ763" s="338"/>
      <c r="BA763" s="338"/>
      <c r="BB763" s="338"/>
      <c r="BC763" s="338"/>
      <c r="BD763" s="338"/>
      <c r="BE763" s="338"/>
      <c r="BF763" s="338"/>
      <c r="BG763" s="338"/>
      <c r="BH763" s="338"/>
      <c r="BI763" s="338"/>
      <c r="BJ763" s="338"/>
      <c r="BK763" s="338"/>
      <c r="BL763" s="338"/>
      <c r="BM763" s="338"/>
      <c r="BN763" s="338"/>
      <c r="BO763" s="338"/>
      <c r="BP763" s="338"/>
      <c r="BQ763" s="338"/>
      <c r="BR763" s="338"/>
      <c r="BS763" s="338"/>
      <c r="BT763" s="338"/>
      <c r="BU763" s="338"/>
      <c r="BV763" s="338"/>
      <c r="BW763" s="338"/>
      <c r="BX763" s="338"/>
      <c r="BY763" s="338"/>
      <c r="BZ763" s="338"/>
      <c r="CA763" s="338"/>
      <c r="CB763" s="338"/>
      <c r="CC763" s="338"/>
      <c r="CD763" s="338"/>
      <c r="CE763" s="338"/>
    </row>
    <row r="764" ht="15.75" customHeight="1">
      <c r="A764" s="338"/>
      <c r="B764" s="338"/>
      <c r="C764" s="338"/>
      <c r="D764" s="338"/>
      <c r="E764" s="338"/>
      <c r="F764" s="346"/>
      <c r="G764" s="546"/>
      <c r="H764" s="547"/>
      <c r="I764" s="548"/>
      <c r="J764" s="448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  <c r="AI764" s="338"/>
      <c r="AJ764" s="338"/>
      <c r="AK764" s="338"/>
      <c r="AL764" s="338"/>
      <c r="AM764" s="338"/>
      <c r="AN764" s="338"/>
      <c r="AO764" s="338"/>
      <c r="AP764" s="338"/>
      <c r="AQ764" s="338"/>
      <c r="AR764" s="338"/>
      <c r="AS764" s="338"/>
      <c r="AT764" s="338"/>
      <c r="AU764" s="338"/>
      <c r="AV764" s="338"/>
      <c r="AW764" s="338"/>
      <c r="AX764" s="338"/>
      <c r="AY764" s="338"/>
      <c r="AZ764" s="338"/>
      <c r="BA764" s="338"/>
      <c r="BB764" s="338"/>
      <c r="BC764" s="338"/>
      <c r="BD764" s="338"/>
      <c r="BE764" s="338"/>
      <c r="BF764" s="338"/>
      <c r="BG764" s="338"/>
      <c r="BH764" s="338"/>
      <c r="BI764" s="338"/>
      <c r="BJ764" s="338"/>
      <c r="BK764" s="338"/>
      <c r="BL764" s="338"/>
      <c r="BM764" s="338"/>
      <c r="BN764" s="338"/>
      <c r="BO764" s="338"/>
      <c r="BP764" s="338"/>
      <c r="BQ764" s="338"/>
      <c r="BR764" s="338"/>
      <c r="BS764" s="338"/>
      <c r="BT764" s="338"/>
      <c r="BU764" s="338"/>
      <c r="BV764" s="338"/>
      <c r="BW764" s="338"/>
      <c r="BX764" s="338"/>
      <c r="BY764" s="338"/>
      <c r="BZ764" s="338"/>
      <c r="CA764" s="338"/>
      <c r="CB764" s="338"/>
      <c r="CC764" s="338"/>
      <c r="CD764" s="338"/>
      <c r="CE764" s="338"/>
    </row>
    <row r="765" ht="15.75" customHeight="1">
      <c r="A765" s="338"/>
      <c r="B765" s="338"/>
      <c r="C765" s="338"/>
      <c r="D765" s="338"/>
      <c r="E765" s="338"/>
      <c r="F765" s="346"/>
      <c r="G765" s="546"/>
      <c r="H765" s="547"/>
      <c r="I765" s="548"/>
      <c r="J765" s="448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  <c r="AI765" s="338"/>
      <c r="AJ765" s="338"/>
      <c r="AK765" s="338"/>
      <c r="AL765" s="338"/>
      <c r="AM765" s="338"/>
      <c r="AN765" s="338"/>
      <c r="AO765" s="338"/>
      <c r="AP765" s="338"/>
      <c r="AQ765" s="338"/>
      <c r="AR765" s="338"/>
      <c r="AS765" s="338"/>
      <c r="AT765" s="338"/>
      <c r="AU765" s="338"/>
      <c r="AV765" s="338"/>
      <c r="AW765" s="338"/>
      <c r="AX765" s="338"/>
      <c r="AY765" s="338"/>
      <c r="AZ765" s="338"/>
      <c r="BA765" s="338"/>
      <c r="BB765" s="338"/>
      <c r="BC765" s="338"/>
      <c r="BD765" s="338"/>
      <c r="BE765" s="338"/>
      <c r="BF765" s="338"/>
      <c r="BG765" s="338"/>
      <c r="BH765" s="338"/>
      <c r="BI765" s="338"/>
      <c r="BJ765" s="338"/>
      <c r="BK765" s="338"/>
      <c r="BL765" s="338"/>
      <c r="BM765" s="338"/>
      <c r="BN765" s="338"/>
      <c r="BO765" s="338"/>
      <c r="BP765" s="338"/>
      <c r="BQ765" s="338"/>
      <c r="BR765" s="338"/>
      <c r="BS765" s="338"/>
      <c r="BT765" s="338"/>
      <c r="BU765" s="338"/>
      <c r="BV765" s="338"/>
      <c r="BW765" s="338"/>
      <c r="BX765" s="338"/>
      <c r="BY765" s="338"/>
      <c r="BZ765" s="338"/>
      <c r="CA765" s="338"/>
      <c r="CB765" s="338"/>
      <c r="CC765" s="338"/>
      <c r="CD765" s="338"/>
      <c r="CE765" s="338"/>
    </row>
    <row r="766" ht="15.75" customHeight="1">
      <c r="A766" s="338"/>
      <c r="B766" s="338"/>
      <c r="C766" s="338"/>
      <c r="D766" s="338"/>
      <c r="E766" s="338"/>
      <c r="F766" s="346"/>
      <c r="G766" s="546"/>
      <c r="H766" s="547"/>
      <c r="I766" s="548"/>
      <c r="J766" s="448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  <c r="AI766" s="338"/>
      <c r="AJ766" s="338"/>
      <c r="AK766" s="338"/>
      <c r="AL766" s="338"/>
      <c r="AM766" s="338"/>
      <c r="AN766" s="338"/>
      <c r="AO766" s="338"/>
      <c r="AP766" s="338"/>
      <c r="AQ766" s="338"/>
      <c r="AR766" s="338"/>
      <c r="AS766" s="338"/>
      <c r="AT766" s="338"/>
      <c r="AU766" s="338"/>
      <c r="AV766" s="338"/>
      <c r="AW766" s="338"/>
      <c r="AX766" s="338"/>
      <c r="AY766" s="338"/>
      <c r="AZ766" s="338"/>
      <c r="BA766" s="338"/>
      <c r="BB766" s="338"/>
      <c r="BC766" s="338"/>
      <c r="BD766" s="338"/>
      <c r="BE766" s="338"/>
      <c r="BF766" s="338"/>
      <c r="BG766" s="338"/>
      <c r="BH766" s="338"/>
      <c r="BI766" s="338"/>
      <c r="BJ766" s="338"/>
      <c r="BK766" s="338"/>
      <c r="BL766" s="338"/>
      <c r="BM766" s="338"/>
      <c r="BN766" s="338"/>
      <c r="BO766" s="338"/>
      <c r="BP766" s="338"/>
      <c r="BQ766" s="338"/>
      <c r="BR766" s="338"/>
      <c r="BS766" s="338"/>
      <c r="BT766" s="338"/>
      <c r="BU766" s="338"/>
      <c r="BV766" s="338"/>
      <c r="BW766" s="338"/>
      <c r="BX766" s="338"/>
      <c r="BY766" s="338"/>
      <c r="BZ766" s="338"/>
      <c r="CA766" s="338"/>
      <c r="CB766" s="338"/>
      <c r="CC766" s="338"/>
      <c r="CD766" s="338"/>
      <c r="CE766" s="338"/>
    </row>
    <row r="767" ht="15.75" customHeight="1">
      <c r="A767" s="338"/>
      <c r="B767" s="338"/>
      <c r="C767" s="338"/>
      <c r="D767" s="338"/>
      <c r="E767" s="338"/>
      <c r="F767" s="346"/>
      <c r="G767" s="546"/>
      <c r="H767" s="547"/>
      <c r="I767" s="548"/>
      <c r="J767" s="448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  <c r="AI767" s="338"/>
      <c r="AJ767" s="338"/>
      <c r="AK767" s="338"/>
      <c r="AL767" s="338"/>
      <c r="AM767" s="338"/>
      <c r="AN767" s="338"/>
      <c r="AO767" s="338"/>
      <c r="AP767" s="338"/>
      <c r="AQ767" s="338"/>
      <c r="AR767" s="338"/>
      <c r="AS767" s="338"/>
      <c r="AT767" s="338"/>
      <c r="AU767" s="338"/>
      <c r="AV767" s="338"/>
      <c r="AW767" s="338"/>
      <c r="AX767" s="338"/>
      <c r="AY767" s="338"/>
      <c r="AZ767" s="338"/>
      <c r="BA767" s="338"/>
      <c r="BB767" s="338"/>
      <c r="BC767" s="338"/>
      <c r="BD767" s="338"/>
      <c r="BE767" s="338"/>
      <c r="BF767" s="338"/>
      <c r="BG767" s="338"/>
      <c r="BH767" s="338"/>
      <c r="BI767" s="338"/>
      <c r="BJ767" s="338"/>
      <c r="BK767" s="338"/>
      <c r="BL767" s="338"/>
      <c r="BM767" s="338"/>
      <c r="BN767" s="338"/>
      <c r="BO767" s="338"/>
      <c r="BP767" s="338"/>
      <c r="BQ767" s="338"/>
      <c r="BR767" s="338"/>
      <c r="BS767" s="338"/>
      <c r="BT767" s="338"/>
      <c r="BU767" s="338"/>
      <c r="BV767" s="338"/>
      <c r="BW767" s="338"/>
      <c r="BX767" s="338"/>
      <c r="BY767" s="338"/>
      <c r="BZ767" s="338"/>
      <c r="CA767" s="338"/>
      <c r="CB767" s="338"/>
      <c r="CC767" s="338"/>
      <c r="CD767" s="338"/>
      <c r="CE767" s="338"/>
    </row>
    <row r="768" ht="15.75" customHeight="1">
      <c r="A768" s="338"/>
      <c r="B768" s="338"/>
      <c r="C768" s="338"/>
      <c r="D768" s="338"/>
      <c r="E768" s="338"/>
      <c r="F768" s="346"/>
      <c r="G768" s="546"/>
      <c r="H768" s="547"/>
      <c r="I768" s="548"/>
      <c r="J768" s="448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  <c r="AI768" s="338"/>
      <c r="AJ768" s="338"/>
      <c r="AK768" s="338"/>
      <c r="AL768" s="338"/>
      <c r="AM768" s="338"/>
      <c r="AN768" s="338"/>
      <c r="AO768" s="338"/>
      <c r="AP768" s="338"/>
      <c r="AQ768" s="338"/>
      <c r="AR768" s="338"/>
      <c r="AS768" s="338"/>
      <c r="AT768" s="338"/>
      <c r="AU768" s="338"/>
      <c r="AV768" s="338"/>
      <c r="AW768" s="338"/>
      <c r="AX768" s="338"/>
      <c r="AY768" s="338"/>
      <c r="AZ768" s="338"/>
      <c r="BA768" s="338"/>
      <c r="BB768" s="338"/>
      <c r="BC768" s="338"/>
      <c r="BD768" s="338"/>
      <c r="BE768" s="338"/>
      <c r="BF768" s="338"/>
      <c r="BG768" s="338"/>
      <c r="BH768" s="338"/>
      <c r="BI768" s="338"/>
      <c r="BJ768" s="338"/>
      <c r="BK768" s="338"/>
      <c r="BL768" s="338"/>
      <c r="BM768" s="338"/>
      <c r="BN768" s="338"/>
      <c r="BO768" s="338"/>
      <c r="BP768" s="338"/>
      <c r="BQ768" s="338"/>
      <c r="BR768" s="338"/>
      <c r="BS768" s="338"/>
      <c r="BT768" s="338"/>
      <c r="BU768" s="338"/>
      <c r="BV768" s="338"/>
      <c r="BW768" s="338"/>
      <c r="BX768" s="338"/>
      <c r="BY768" s="338"/>
      <c r="BZ768" s="338"/>
      <c r="CA768" s="338"/>
      <c r="CB768" s="338"/>
      <c r="CC768" s="338"/>
      <c r="CD768" s="338"/>
      <c r="CE768" s="338"/>
    </row>
    <row r="769" ht="15.75" customHeight="1">
      <c r="A769" s="338"/>
      <c r="B769" s="338"/>
      <c r="C769" s="338"/>
      <c r="D769" s="338"/>
      <c r="E769" s="338"/>
      <c r="F769" s="346"/>
      <c r="G769" s="546"/>
      <c r="H769" s="547"/>
      <c r="I769" s="548"/>
      <c r="J769" s="448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  <c r="AI769" s="338"/>
      <c r="AJ769" s="338"/>
      <c r="AK769" s="338"/>
      <c r="AL769" s="338"/>
      <c r="AM769" s="338"/>
      <c r="AN769" s="338"/>
      <c r="AO769" s="338"/>
      <c r="AP769" s="338"/>
      <c r="AQ769" s="338"/>
      <c r="AR769" s="338"/>
      <c r="AS769" s="338"/>
      <c r="AT769" s="338"/>
      <c r="AU769" s="338"/>
      <c r="AV769" s="338"/>
      <c r="AW769" s="338"/>
      <c r="AX769" s="338"/>
      <c r="AY769" s="338"/>
      <c r="AZ769" s="338"/>
      <c r="BA769" s="338"/>
      <c r="BB769" s="338"/>
      <c r="BC769" s="338"/>
      <c r="BD769" s="338"/>
      <c r="BE769" s="338"/>
      <c r="BF769" s="338"/>
      <c r="BG769" s="338"/>
      <c r="BH769" s="338"/>
      <c r="BI769" s="338"/>
      <c r="BJ769" s="338"/>
      <c r="BK769" s="338"/>
      <c r="BL769" s="338"/>
      <c r="BM769" s="338"/>
      <c r="BN769" s="338"/>
      <c r="BO769" s="338"/>
      <c r="BP769" s="338"/>
      <c r="BQ769" s="338"/>
      <c r="BR769" s="338"/>
      <c r="BS769" s="338"/>
      <c r="BT769" s="338"/>
      <c r="BU769" s="338"/>
      <c r="BV769" s="338"/>
      <c r="BW769" s="338"/>
      <c r="BX769" s="338"/>
      <c r="BY769" s="338"/>
      <c r="BZ769" s="338"/>
      <c r="CA769" s="338"/>
      <c r="CB769" s="338"/>
      <c r="CC769" s="338"/>
      <c r="CD769" s="338"/>
      <c r="CE769" s="338"/>
    </row>
    <row r="770" ht="15.75" customHeight="1">
      <c r="A770" s="338"/>
      <c r="B770" s="338"/>
      <c r="C770" s="338"/>
      <c r="D770" s="338"/>
      <c r="E770" s="338"/>
      <c r="F770" s="346"/>
      <c r="G770" s="546"/>
      <c r="H770" s="547"/>
      <c r="I770" s="548"/>
      <c r="J770" s="448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  <c r="AI770" s="338"/>
      <c r="AJ770" s="338"/>
      <c r="AK770" s="338"/>
      <c r="AL770" s="338"/>
      <c r="AM770" s="338"/>
      <c r="AN770" s="338"/>
      <c r="AO770" s="338"/>
      <c r="AP770" s="338"/>
      <c r="AQ770" s="338"/>
      <c r="AR770" s="338"/>
      <c r="AS770" s="338"/>
      <c r="AT770" s="338"/>
      <c r="AU770" s="338"/>
      <c r="AV770" s="338"/>
      <c r="AW770" s="338"/>
      <c r="AX770" s="338"/>
      <c r="AY770" s="338"/>
      <c r="AZ770" s="338"/>
      <c r="BA770" s="338"/>
      <c r="BB770" s="338"/>
      <c r="BC770" s="338"/>
      <c r="BD770" s="338"/>
      <c r="BE770" s="338"/>
      <c r="BF770" s="338"/>
      <c r="BG770" s="338"/>
      <c r="BH770" s="338"/>
      <c r="BI770" s="338"/>
      <c r="BJ770" s="338"/>
      <c r="BK770" s="338"/>
      <c r="BL770" s="338"/>
      <c r="BM770" s="338"/>
      <c r="BN770" s="338"/>
      <c r="BO770" s="338"/>
      <c r="BP770" s="338"/>
      <c r="BQ770" s="338"/>
      <c r="BR770" s="338"/>
      <c r="BS770" s="338"/>
      <c r="BT770" s="338"/>
      <c r="BU770" s="338"/>
      <c r="BV770" s="338"/>
      <c r="BW770" s="338"/>
      <c r="BX770" s="338"/>
      <c r="BY770" s="338"/>
      <c r="BZ770" s="338"/>
      <c r="CA770" s="338"/>
      <c r="CB770" s="338"/>
      <c r="CC770" s="338"/>
      <c r="CD770" s="338"/>
      <c r="CE770" s="338"/>
    </row>
    <row r="771" ht="15.75" customHeight="1">
      <c r="A771" s="338"/>
      <c r="B771" s="338"/>
      <c r="C771" s="338"/>
      <c r="D771" s="338"/>
      <c r="E771" s="338"/>
      <c r="F771" s="346"/>
      <c r="G771" s="546"/>
      <c r="H771" s="547"/>
      <c r="I771" s="548"/>
      <c r="J771" s="448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  <c r="AI771" s="338"/>
      <c r="AJ771" s="338"/>
      <c r="AK771" s="338"/>
      <c r="AL771" s="338"/>
      <c r="AM771" s="338"/>
      <c r="AN771" s="338"/>
      <c r="AO771" s="338"/>
      <c r="AP771" s="338"/>
      <c r="AQ771" s="338"/>
      <c r="AR771" s="338"/>
      <c r="AS771" s="338"/>
      <c r="AT771" s="338"/>
      <c r="AU771" s="338"/>
      <c r="AV771" s="338"/>
      <c r="AW771" s="338"/>
      <c r="AX771" s="338"/>
      <c r="AY771" s="338"/>
      <c r="AZ771" s="338"/>
      <c r="BA771" s="338"/>
      <c r="BB771" s="338"/>
      <c r="BC771" s="338"/>
      <c r="BD771" s="338"/>
      <c r="BE771" s="338"/>
      <c r="BF771" s="338"/>
      <c r="BG771" s="338"/>
      <c r="BH771" s="338"/>
      <c r="BI771" s="338"/>
      <c r="BJ771" s="338"/>
      <c r="BK771" s="338"/>
      <c r="BL771" s="338"/>
      <c r="BM771" s="338"/>
      <c r="BN771" s="338"/>
      <c r="BO771" s="338"/>
      <c r="BP771" s="338"/>
      <c r="BQ771" s="338"/>
      <c r="BR771" s="338"/>
      <c r="BS771" s="338"/>
      <c r="BT771" s="338"/>
      <c r="BU771" s="338"/>
      <c r="BV771" s="338"/>
      <c r="BW771" s="338"/>
      <c r="BX771" s="338"/>
      <c r="BY771" s="338"/>
      <c r="BZ771" s="338"/>
      <c r="CA771" s="338"/>
      <c r="CB771" s="338"/>
      <c r="CC771" s="338"/>
      <c r="CD771" s="338"/>
      <c r="CE771" s="338"/>
    </row>
    <row r="772" ht="15.75" customHeight="1">
      <c r="A772" s="338"/>
      <c r="B772" s="338"/>
      <c r="C772" s="338"/>
      <c r="D772" s="338"/>
      <c r="E772" s="338"/>
      <c r="F772" s="346"/>
      <c r="G772" s="546"/>
      <c r="H772" s="547"/>
      <c r="I772" s="548"/>
      <c r="J772" s="44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  <c r="AI772" s="338"/>
      <c r="AJ772" s="338"/>
      <c r="AK772" s="338"/>
      <c r="AL772" s="338"/>
      <c r="AM772" s="338"/>
      <c r="AN772" s="338"/>
      <c r="AO772" s="338"/>
      <c r="AP772" s="338"/>
      <c r="AQ772" s="338"/>
      <c r="AR772" s="338"/>
      <c r="AS772" s="338"/>
      <c r="AT772" s="338"/>
      <c r="AU772" s="338"/>
      <c r="AV772" s="338"/>
      <c r="AW772" s="338"/>
      <c r="AX772" s="338"/>
      <c r="AY772" s="338"/>
      <c r="AZ772" s="338"/>
      <c r="BA772" s="338"/>
      <c r="BB772" s="338"/>
      <c r="BC772" s="338"/>
      <c r="BD772" s="338"/>
      <c r="BE772" s="338"/>
      <c r="BF772" s="338"/>
      <c r="BG772" s="338"/>
      <c r="BH772" s="338"/>
      <c r="BI772" s="338"/>
      <c r="BJ772" s="338"/>
      <c r="BK772" s="338"/>
      <c r="BL772" s="338"/>
      <c r="BM772" s="338"/>
      <c r="BN772" s="338"/>
      <c r="BO772" s="338"/>
      <c r="BP772" s="338"/>
      <c r="BQ772" s="338"/>
      <c r="BR772" s="338"/>
      <c r="BS772" s="338"/>
      <c r="BT772" s="338"/>
      <c r="BU772" s="338"/>
      <c r="BV772" s="338"/>
      <c r="BW772" s="338"/>
      <c r="BX772" s="338"/>
      <c r="BY772" s="338"/>
      <c r="BZ772" s="338"/>
      <c r="CA772" s="338"/>
      <c r="CB772" s="338"/>
      <c r="CC772" s="338"/>
      <c r="CD772" s="338"/>
      <c r="CE772" s="338"/>
    </row>
    <row r="773" ht="15.75" customHeight="1">
      <c r="A773" s="338"/>
      <c r="B773" s="338"/>
      <c r="C773" s="338"/>
      <c r="D773" s="338"/>
      <c r="E773" s="338"/>
      <c r="F773" s="346"/>
      <c r="G773" s="546"/>
      <c r="H773" s="547"/>
      <c r="I773" s="548"/>
      <c r="J773" s="448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  <c r="AI773" s="338"/>
      <c r="AJ773" s="338"/>
      <c r="AK773" s="338"/>
      <c r="AL773" s="338"/>
      <c r="AM773" s="338"/>
      <c r="AN773" s="338"/>
      <c r="AO773" s="338"/>
      <c r="AP773" s="338"/>
      <c r="AQ773" s="338"/>
      <c r="AR773" s="338"/>
      <c r="AS773" s="338"/>
      <c r="AT773" s="338"/>
      <c r="AU773" s="338"/>
      <c r="AV773" s="338"/>
      <c r="AW773" s="338"/>
      <c r="AX773" s="338"/>
      <c r="AY773" s="338"/>
      <c r="AZ773" s="338"/>
      <c r="BA773" s="338"/>
      <c r="BB773" s="338"/>
      <c r="BC773" s="338"/>
      <c r="BD773" s="338"/>
      <c r="BE773" s="338"/>
      <c r="BF773" s="338"/>
      <c r="BG773" s="338"/>
      <c r="BH773" s="338"/>
      <c r="BI773" s="338"/>
      <c r="BJ773" s="338"/>
      <c r="BK773" s="338"/>
      <c r="BL773" s="338"/>
      <c r="BM773" s="338"/>
      <c r="BN773" s="338"/>
      <c r="BO773" s="338"/>
      <c r="BP773" s="338"/>
      <c r="BQ773" s="338"/>
      <c r="BR773" s="338"/>
      <c r="BS773" s="338"/>
      <c r="BT773" s="338"/>
      <c r="BU773" s="338"/>
      <c r="BV773" s="338"/>
      <c r="BW773" s="338"/>
      <c r="BX773" s="338"/>
      <c r="BY773" s="338"/>
      <c r="BZ773" s="338"/>
      <c r="CA773" s="338"/>
      <c r="CB773" s="338"/>
      <c r="CC773" s="338"/>
      <c r="CD773" s="338"/>
      <c r="CE773" s="338"/>
    </row>
    <row r="774" ht="15.75" customHeight="1">
      <c r="A774" s="338"/>
      <c r="B774" s="338"/>
      <c r="C774" s="338"/>
      <c r="D774" s="338"/>
      <c r="E774" s="338"/>
      <c r="F774" s="346"/>
      <c r="G774" s="546"/>
      <c r="H774" s="547"/>
      <c r="I774" s="548"/>
      <c r="J774" s="448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  <c r="AI774" s="338"/>
      <c r="AJ774" s="338"/>
      <c r="AK774" s="338"/>
      <c r="AL774" s="338"/>
      <c r="AM774" s="338"/>
      <c r="AN774" s="338"/>
      <c r="AO774" s="338"/>
      <c r="AP774" s="338"/>
      <c r="AQ774" s="338"/>
      <c r="AR774" s="338"/>
      <c r="AS774" s="338"/>
      <c r="AT774" s="338"/>
      <c r="AU774" s="338"/>
      <c r="AV774" s="338"/>
      <c r="AW774" s="338"/>
      <c r="AX774" s="338"/>
      <c r="AY774" s="338"/>
      <c r="AZ774" s="338"/>
      <c r="BA774" s="338"/>
      <c r="BB774" s="338"/>
      <c r="BC774" s="338"/>
      <c r="BD774" s="338"/>
      <c r="BE774" s="338"/>
      <c r="BF774" s="338"/>
      <c r="BG774" s="338"/>
      <c r="BH774" s="338"/>
      <c r="BI774" s="338"/>
      <c r="BJ774" s="338"/>
      <c r="BK774" s="338"/>
      <c r="BL774" s="338"/>
      <c r="BM774" s="338"/>
      <c r="BN774" s="338"/>
      <c r="BO774" s="338"/>
      <c r="BP774" s="338"/>
      <c r="BQ774" s="338"/>
      <c r="BR774" s="338"/>
      <c r="BS774" s="338"/>
      <c r="BT774" s="338"/>
      <c r="BU774" s="338"/>
      <c r="BV774" s="338"/>
      <c r="BW774" s="338"/>
      <c r="BX774" s="338"/>
      <c r="BY774" s="338"/>
      <c r="BZ774" s="338"/>
      <c r="CA774" s="338"/>
      <c r="CB774" s="338"/>
      <c r="CC774" s="338"/>
      <c r="CD774" s="338"/>
      <c r="CE774" s="338"/>
    </row>
    <row r="775" ht="15.75" customHeight="1">
      <c r="A775" s="338"/>
      <c r="B775" s="338"/>
      <c r="C775" s="338"/>
      <c r="D775" s="338"/>
      <c r="E775" s="338"/>
      <c r="F775" s="346"/>
      <c r="G775" s="546"/>
      <c r="H775" s="547"/>
      <c r="I775" s="548"/>
      <c r="J775" s="448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  <c r="AI775" s="338"/>
      <c r="AJ775" s="338"/>
      <c r="AK775" s="338"/>
      <c r="AL775" s="338"/>
      <c r="AM775" s="338"/>
      <c r="AN775" s="338"/>
      <c r="AO775" s="338"/>
      <c r="AP775" s="338"/>
      <c r="AQ775" s="338"/>
      <c r="AR775" s="338"/>
      <c r="AS775" s="338"/>
      <c r="AT775" s="338"/>
      <c r="AU775" s="338"/>
      <c r="AV775" s="338"/>
      <c r="AW775" s="338"/>
      <c r="AX775" s="338"/>
      <c r="AY775" s="338"/>
      <c r="AZ775" s="338"/>
      <c r="BA775" s="338"/>
      <c r="BB775" s="338"/>
      <c r="BC775" s="338"/>
      <c r="BD775" s="338"/>
      <c r="BE775" s="338"/>
      <c r="BF775" s="338"/>
      <c r="BG775" s="338"/>
      <c r="BH775" s="338"/>
      <c r="BI775" s="338"/>
      <c r="BJ775" s="338"/>
      <c r="BK775" s="338"/>
      <c r="BL775" s="338"/>
      <c r="BM775" s="338"/>
      <c r="BN775" s="338"/>
      <c r="BO775" s="338"/>
      <c r="BP775" s="338"/>
      <c r="BQ775" s="338"/>
      <c r="BR775" s="338"/>
      <c r="BS775" s="338"/>
      <c r="BT775" s="338"/>
      <c r="BU775" s="338"/>
      <c r="BV775" s="338"/>
      <c r="BW775" s="338"/>
      <c r="BX775" s="338"/>
      <c r="BY775" s="338"/>
      <c r="BZ775" s="338"/>
      <c r="CA775" s="338"/>
      <c r="CB775" s="338"/>
      <c r="CC775" s="338"/>
      <c r="CD775" s="338"/>
      <c r="CE775" s="338"/>
    </row>
    <row r="776" ht="15.75" customHeight="1">
      <c r="A776" s="338"/>
      <c r="B776" s="338"/>
      <c r="C776" s="338"/>
      <c r="D776" s="338"/>
      <c r="E776" s="338"/>
      <c r="F776" s="346"/>
      <c r="G776" s="546"/>
      <c r="H776" s="547"/>
      <c r="I776" s="548"/>
      <c r="J776" s="448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  <c r="AI776" s="338"/>
      <c r="AJ776" s="338"/>
      <c r="AK776" s="338"/>
      <c r="AL776" s="338"/>
      <c r="AM776" s="338"/>
      <c r="AN776" s="338"/>
      <c r="AO776" s="338"/>
      <c r="AP776" s="338"/>
      <c r="AQ776" s="338"/>
      <c r="AR776" s="338"/>
      <c r="AS776" s="338"/>
      <c r="AT776" s="338"/>
      <c r="AU776" s="338"/>
      <c r="AV776" s="338"/>
      <c r="AW776" s="338"/>
      <c r="AX776" s="338"/>
      <c r="AY776" s="338"/>
      <c r="AZ776" s="338"/>
      <c r="BA776" s="338"/>
      <c r="BB776" s="338"/>
      <c r="BC776" s="338"/>
      <c r="BD776" s="338"/>
      <c r="BE776" s="338"/>
      <c r="BF776" s="338"/>
      <c r="BG776" s="338"/>
      <c r="BH776" s="338"/>
      <c r="BI776" s="338"/>
      <c r="BJ776" s="338"/>
      <c r="BK776" s="338"/>
      <c r="BL776" s="338"/>
      <c r="BM776" s="338"/>
      <c r="BN776" s="338"/>
      <c r="BO776" s="338"/>
      <c r="BP776" s="338"/>
      <c r="BQ776" s="338"/>
      <c r="BR776" s="338"/>
      <c r="BS776" s="338"/>
      <c r="BT776" s="338"/>
      <c r="BU776" s="338"/>
      <c r="BV776" s="338"/>
      <c r="BW776" s="338"/>
      <c r="BX776" s="338"/>
      <c r="BY776" s="338"/>
      <c r="BZ776" s="338"/>
      <c r="CA776" s="338"/>
      <c r="CB776" s="338"/>
      <c r="CC776" s="338"/>
      <c r="CD776" s="338"/>
      <c r="CE776" s="338"/>
    </row>
    <row r="777" ht="15.75" customHeight="1">
      <c r="A777" s="338"/>
      <c r="B777" s="338"/>
      <c r="C777" s="338"/>
      <c r="D777" s="338"/>
      <c r="E777" s="338"/>
      <c r="F777" s="346"/>
      <c r="G777" s="546"/>
      <c r="H777" s="547"/>
      <c r="I777" s="548"/>
      <c r="J777" s="448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  <c r="AI777" s="338"/>
      <c r="AJ777" s="338"/>
      <c r="AK777" s="338"/>
      <c r="AL777" s="338"/>
      <c r="AM777" s="338"/>
      <c r="AN777" s="338"/>
      <c r="AO777" s="338"/>
      <c r="AP777" s="338"/>
      <c r="AQ777" s="338"/>
      <c r="AR777" s="338"/>
      <c r="AS777" s="338"/>
      <c r="AT777" s="338"/>
      <c r="AU777" s="338"/>
      <c r="AV777" s="338"/>
      <c r="AW777" s="338"/>
      <c r="AX777" s="338"/>
      <c r="AY777" s="338"/>
      <c r="AZ777" s="338"/>
      <c r="BA777" s="338"/>
      <c r="BB777" s="338"/>
      <c r="BC777" s="338"/>
      <c r="BD777" s="338"/>
      <c r="BE777" s="338"/>
      <c r="BF777" s="338"/>
      <c r="BG777" s="338"/>
      <c r="BH777" s="338"/>
      <c r="BI777" s="338"/>
      <c r="BJ777" s="338"/>
      <c r="BK777" s="338"/>
      <c r="BL777" s="338"/>
      <c r="BM777" s="338"/>
      <c r="BN777" s="338"/>
      <c r="BO777" s="338"/>
      <c r="BP777" s="338"/>
      <c r="BQ777" s="338"/>
      <c r="BR777" s="338"/>
      <c r="BS777" s="338"/>
      <c r="BT777" s="338"/>
      <c r="BU777" s="338"/>
      <c r="BV777" s="338"/>
      <c r="BW777" s="338"/>
      <c r="BX777" s="338"/>
      <c r="BY777" s="338"/>
      <c r="BZ777" s="338"/>
      <c r="CA777" s="338"/>
      <c r="CB777" s="338"/>
      <c r="CC777" s="338"/>
      <c r="CD777" s="338"/>
      <c r="CE777" s="338"/>
    </row>
    <row r="778" ht="15.75" customHeight="1">
      <c r="A778" s="338"/>
      <c r="B778" s="338"/>
      <c r="C778" s="338"/>
      <c r="D778" s="338"/>
      <c r="E778" s="338"/>
      <c r="F778" s="346"/>
      <c r="G778" s="546"/>
      <c r="H778" s="547"/>
      <c r="I778" s="548"/>
      <c r="J778" s="448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  <c r="AI778" s="338"/>
      <c r="AJ778" s="338"/>
      <c r="AK778" s="338"/>
      <c r="AL778" s="338"/>
      <c r="AM778" s="338"/>
      <c r="AN778" s="338"/>
      <c r="AO778" s="338"/>
      <c r="AP778" s="338"/>
      <c r="AQ778" s="338"/>
      <c r="AR778" s="338"/>
      <c r="AS778" s="338"/>
      <c r="AT778" s="338"/>
      <c r="AU778" s="338"/>
      <c r="AV778" s="338"/>
      <c r="AW778" s="338"/>
      <c r="AX778" s="338"/>
      <c r="AY778" s="338"/>
      <c r="AZ778" s="338"/>
      <c r="BA778" s="338"/>
      <c r="BB778" s="338"/>
      <c r="BC778" s="338"/>
      <c r="BD778" s="338"/>
      <c r="BE778" s="338"/>
      <c r="BF778" s="338"/>
      <c r="BG778" s="338"/>
      <c r="BH778" s="338"/>
      <c r="BI778" s="338"/>
      <c r="BJ778" s="338"/>
      <c r="BK778" s="338"/>
      <c r="BL778" s="338"/>
      <c r="BM778" s="338"/>
      <c r="BN778" s="338"/>
      <c r="BO778" s="338"/>
      <c r="BP778" s="338"/>
      <c r="BQ778" s="338"/>
      <c r="BR778" s="338"/>
      <c r="BS778" s="338"/>
      <c r="BT778" s="338"/>
      <c r="BU778" s="338"/>
      <c r="BV778" s="338"/>
      <c r="BW778" s="338"/>
      <c r="BX778" s="338"/>
      <c r="BY778" s="338"/>
      <c r="BZ778" s="338"/>
      <c r="CA778" s="338"/>
      <c r="CB778" s="338"/>
      <c r="CC778" s="338"/>
      <c r="CD778" s="338"/>
      <c r="CE778" s="338"/>
    </row>
    <row r="779" ht="15.75" customHeight="1">
      <c r="A779" s="338"/>
      <c r="B779" s="338"/>
      <c r="C779" s="338"/>
      <c r="D779" s="338"/>
      <c r="E779" s="338"/>
      <c r="F779" s="346"/>
      <c r="G779" s="546"/>
      <c r="H779" s="547"/>
      <c r="I779" s="548"/>
      <c r="J779" s="448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  <c r="AI779" s="338"/>
      <c r="AJ779" s="338"/>
      <c r="AK779" s="338"/>
      <c r="AL779" s="338"/>
      <c r="AM779" s="338"/>
      <c r="AN779" s="338"/>
      <c r="AO779" s="338"/>
      <c r="AP779" s="338"/>
      <c r="AQ779" s="338"/>
      <c r="AR779" s="338"/>
      <c r="AS779" s="338"/>
      <c r="AT779" s="338"/>
      <c r="AU779" s="338"/>
      <c r="AV779" s="338"/>
      <c r="AW779" s="338"/>
      <c r="AX779" s="338"/>
      <c r="AY779" s="338"/>
      <c r="AZ779" s="338"/>
      <c r="BA779" s="338"/>
      <c r="BB779" s="338"/>
      <c r="BC779" s="338"/>
      <c r="BD779" s="338"/>
      <c r="BE779" s="338"/>
      <c r="BF779" s="338"/>
      <c r="BG779" s="338"/>
      <c r="BH779" s="338"/>
      <c r="BI779" s="338"/>
      <c r="BJ779" s="338"/>
      <c r="BK779" s="338"/>
      <c r="BL779" s="338"/>
      <c r="BM779" s="338"/>
      <c r="BN779" s="338"/>
      <c r="BO779" s="338"/>
      <c r="BP779" s="338"/>
      <c r="BQ779" s="338"/>
      <c r="BR779" s="338"/>
      <c r="BS779" s="338"/>
      <c r="BT779" s="338"/>
      <c r="BU779" s="338"/>
      <c r="BV779" s="338"/>
      <c r="BW779" s="338"/>
      <c r="BX779" s="338"/>
      <c r="BY779" s="338"/>
      <c r="BZ779" s="338"/>
      <c r="CA779" s="338"/>
      <c r="CB779" s="338"/>
      <c r="CC779" s="338"/>
      <c r="CD779" s="338"/>
      <c r="CE779" s="338"/>
    </row>
    <row r="780" ht="15.75" customHeight="1">
      <c r="A780" s="338"/>
      <c r="B780" s="338"/>
      <c r="C780" s="338"/>
      <c r="D780" s="338"/>
      <c r="E780" s="338"/>
      <c r="F780" s="346"/>
      <c r="G780" s="546"/>
      <c r="H780" s="547"/>
      <c r="I780" s="548"/>
      <c r="J780" s="448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  <c r="AI780" s="338"/>
      <c r="AJ780" s="338"/>
      <c r="AK780" s="338"/>
      <c r="AL780" s="338"/>
      <c r="AM780" s="338"/>
      <c r="AN780" s="338"/>
      <c r="AO780" s="338"/>
      <c r="AP780" s="338"/>
      <c r="AQ780" s="338"/>
      <c r="AR780" s="338"/>
      <c r="AS780" s="338"/>
      <c r="AT780" s="338"/>
      <c r="AU780" s="338"/>
      <c r="AV780" s="338"/>
      <c r="AW780" s="338"/>
      <c r="AX780" s="338"/>
      <c r="AY780" s="338"/>
      <c r="AZ780" s="338"/>
      <c r="BA780" s="338"/>
      <c r="BB780" s="338"/>
      <c r="BC780" s="338"/>
      <c r="BD780" s="338"/>
      <c r="BE780" s="338"/>
      <c r="BF780" s="338"/>
      <c r="BG780" s="338"/>
      <c r="BH780" s="338"/>
      <c r="BI780" s="338"/>
      <c r="BJ780" s="338"/>
      <c r="BK780" s="338"/>
      <c r="BL780" s="338"/>
      <c r="BM780" s="338"/>
      <c r="BN780" s="338"/>
      <c r="BO780" s="338"/>
      <c r="BP780" s="338"/>
      <c r="BQ780" s="338"/>
      <c r="BR780" s="338"/>
      <c r="BS780" s="338"/>
      <c r="BT780" s="338"/>
      <c r="BU780" s="338"/>
      <c r="BV780" s="338"/>
      <c r="BW780" s="338"/>
      <c r="BX780" s="338"/>
      <c r="BY780" s="338"/>
      <c r="BZ780" s="338"/>
      <c r="CA780" s="338"/>
      <c r="CB780" s="338"/>
      <c r="CC780" s="338"/>
      <c r="CD780" s="338"/>
      <c r="CE780" s="338"/>
    </row>
    <row r="781" ht="15.75" customHeight="1">
      <c r="A781" s="338"/>
      <c r="B781" s="338"/>
      <c r="C781" s="338"/>
      <c r="D781" s="338"/>
      <c r="E781" s="338"/>
      <c r="F781" s="346"/>
      <c r="G781" s="546"/>
      <c r="H781" s="547"/>
      <c r="I781" s="548"/>
      <c r="J781" s="448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  <c r="AI781" s="338"/>
      <c r="AJ781" s="338"/>
      <c r="AK781" s="338"/>
      <c r="AL781" s="338"/>
      <c r="AM781" s="338"/>
      <c r="AN781" s="338"/>
      <c r="AO781" s="338"/>
      <c r="AP781" s="338"/>
      <c r="AQ781" s="338"/>
      <c r="AR781" s="338"/>
      <c r="AS781" s="338"/>
      <c r="AT781" s="338"/>
      <c r="AU781" s="338"/>
      <c r="AV781" s="338"/>
      <c r="AW781" s="338"/>
      <c r="AX781" s="338"/>
      <c r="AY781" s="338"/>
      <c r="AZ781" s="338"/>
      <c r="BA781" s="338"/>
      <c r="BB781" s="338"/>
      <c r="BC781" s="338"/>
      <c r="BD781" s="338"/>
      <c r="BE781" s="338"/>
      <c r="BF781" s="338"/>
      <c r="BG781" s="338"/>
      <c r="BH781" s="338"/>
      <c r="BI781" s="338"/>
      <c r="BJ781" s="338"/>
      <c r="BK781" s="338"/>
      <c r="BL781" s="338"/>
      <c r="BM781" s="338"/>
      <c r="BN781" s="338"/>
      <c r="BO781" s="338"/>
      <c r="BP781" s="338"/>
      <c r="BQ781" s="338"/>
      <c r="BR781" s="338"/>
      <c r="BS781" s="338"/>
      <c r="BT781" s="338"/>
      <c r="BU781" s="338"/>
      <c r="BV781" s="338"/>
      <c r="BW781" s="338"/>
      <c r="BX781" s="338"/>
      <c r="BY781" s="338"/>
      <c r="BZ781" s="338"/>
      <c r="CA781" s="338"/>
      <c r="CB781" s="338"/>
      <c r="CC781" s="338"/>
      <c r="CD781" s="338"/>
      <c r="CE781" s="338"/>
    </row>
    <row r="782" ht="15.75" customHeight="1">
      <c r="A782" s="338"/>
      <c r="B782" s="338"/>
      <c r="C782" s="338"/>
      <c r="D782" s="338"/>
      <c r="E782" s="338"/>
      <c r="F782" s="346"/>
      <c r="G782" s="546"/>
      <c r="H782" s="547"/>
      <c r="I782" s="548"/>
      <c r="J782" s="448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  <c r="AI782" s="338"/>
      <c r="AJ782" s="338"/>
      <c r="AK782" s="338"/>
      <c r="AL782" s="338"/>
      <c r="AM782" s="338"/>
      <c r="AN782" s="338"/>
      <c r="AO782" s="338"/>
      <c r="AP782" s="338"/>
      <c r="AQ782" s="338"/>
      <c r="AR782" s="338"/>
      <c r="AS782" s="338"/>
      <c r="AT782" s="338"/>
      <c r="AU782" s="338"/>
      <c r="AV782" s="338"/>
      <c r="AW782" s="338"/>
      <c r="AX782" s="338"/>
      <c r="AY782" s="338"/>
      <c r="AZ782" s="338"/>
      <c r="BA782" s="338"/>
      <c r="BB782" s="338"/>
      <c r="BC782" s="338"/>
      <c r="BD782" s="338"/>
      <c r="BE782" s="338"/>
      <c r="BF782" s="338"/>
      <c r="BG782" s="338"/>
      <c r="BH782" s="338"/>
      <c r="BI782" s="338"/>
      <c r="BJ782" s="338"/>
      <c r="BK782" s="338"/>
      <c r="BL782" s="338"/>
      <c r="BM782" s="338"/>
      <c r="BN782" s="338"/>
      <c r="BO782" s="338"/>
      <c r="BP782" s="338"/>
      <c r="BQ782" s="338"/>
      <c r="BR782" s="338"/>
      <c r="BS782" s="338"/>
      <c r="BT782" s="338"/>
      <c r="BU782" s="338"/>
      <c r="BV782" s="338"/>
      <c r="BW782" s="338"/>
      <c r="BX782" s="338"/>
      <c r="BY782" s="338"/>
      <c r="BZ782" s="338"/>
      <c r="CA782" s="338"/>
      <c r="CB782" s="338"/>
      <c r="CC782" s="338"/>
      <c r="CD782" s="338"/>
      <c r="CE782" s="338"/>
    </row>
    <row r="783" ht="15.75" customHeight="1">
      <c r="A783" s="338"/>
      <c r="B783" s="338"/>
      <c r="C783" s="338"/>
      <c r="D783" s="338"/>
      <c r="E783" s="338"/>
      <c r="F783" s="346"/>
      <c r="G783" s="546"/>
      <c r="H783" s="547"/>
      <c r="I783" s="548"/>
      <c r="J783" s="448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  <c r="AV783" s="338"/>
      <c r="AW783" s="338"/>
      <c r="AX783" s="338"/>
      <c r="AY783" s="338"/>
      <c r="AZ783" s="338"/>
      <c r="BA783" s="338"/>
      <c r="BB783" s="338"/>
      <c r="BC783" s="338"/>
      <c r="BD783" s="338"/>
      <c r="BE783" s="338"/>
      <c r="BF783" s="338"/>
      <c r="BG783" s="338"/>
      <c r="BH783" s="338"/>
      <c r="BI783" s="338"/>
      <c r="BJ783" s="338"/>
      <c r="BK783" s="338"/>
      <c r="BL783" s="338"/>
      <c r="BM783" s="338"/>
      <c r="BN783" s="338"/>
      <c r="BO783" s="338"/>
      <c r="BP783" s="338"/>
      <c r="BQ783" s="338"/>
      <c r="BR783" s="338"/>
      <c r="BS783" s="338"/>
      <c r="BT783" s="338"/>
      <c r="BU783" s="338"/>
      <c r="BV783" s="338"/>
      <c r="BW783" s="338"/>
      <c r="BX783" s="338"/>
      <c r="BY783" s="338"/>
      <c r="BZ783" s="338"/>
      <c r="CA783" s="338"/>
      <c r="CB783" s="338"/>
      <c r="CC783" s="338"/>
      <c r="CD783" s="338"/>
      <c r="CE783" s="338"/>
    </row>
    <row r="784" ht="15.75" customHeight="1">
      <c r="A784" s="338"/>
      <c r="B784" s="338"/>
      <c r="C784" s="338"/>
      <c r="D784" s="338"/>
      <c r="E784" s="338"/>
      <c r="F784" s="346"/>
      <c r="G784" s="546"/>
      <c r="H784" s="547"/>
      <c r="I784" s="548"/>
      <c r="J784" s="448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  <c r="AI784" s="338"/>
      <c r="AJ784" s="338"/>
      <c r="AK784" s="338"/>
      <c r="AL784" s="338"/>
      <c r="AM784" s="338"/>
      <c r="AN784" s="338"/>
      <c r="AO784" s="338"/>
      <c r="AP784" s="338"/>
      <c r="AQ784" s="338"/>
      <c r="AR784" s="338"/>
      <c r="AS784" s="338"/>
      <c r="AT784" s="338"/>
      <c r="AU784" s="338"/>
      <c r="AV784" s="338"/>
      <c r="AW784" s="338"/>
      <c r="AX784" s="338"/>
      <c r="AY784" s="338"/>
      <c r="AZ784" s="338"/>
      <c r="BA784" s="338"/>
      <c r="BB784" s="338"/>
      <c r="BC784" s="338"/>
      <c r="BD784" s="338"/>
      <c r="BE784" s="338"/>
      <c r="BF784" s="338"/>
      <c r="BG784" s="338"/>
      <c r="BH784" s="338"/>
      <c r="BI784" s="338"/>
      <c r="BJ784" s="338"/>
      <c r="BK784" s="338"/>
      <c r="BL784" s="338"/>
      <c r="BM784" s="338"/>
      <c r="BN784" s="338"/>
      <c r="BO784" s="338"/>
      <c r="BP784" s="338"/>
      <c r="BQ784" s="338"/>
      <c r="BR784" s="338"/>
      <c r="BS784" s="338"/>
      <c r="BT784" s="338"/>
      <c r="BU784" s="338"/>
      <c r="BV784" s="338"/>
      <c r="BW784" s="338"/>
      <c r="BX784" s="338"/>
      <c r="BY784" s="338"/>
      <c r="BZ784" s="338"/>
      <c r="CA784" s="338"/>
      <c r="CB784" s="338"/>
      <c r="CC784" s="338"/>
      <c r="CD784" s="338"/>
      <c r="CE784" s="338"/>
    </row>
    <row r="785" ht="15.75" customHeight="1">
      <c r="A785" s="338"/>
      <c r="B785" s="338"/>
      <c r="C785" s="338"/>
      <c r="D785" s="338"/>
      <c r="E785" s="338"/>
      <c r="F785" s="346"/>
      <c r="G785" s="546"/>
      <c r="H785" s="547"/>
      <c r="I785" s="548"/>
      <c r="J785" s="448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8"/>
      <c r="AK785" s="338"/>
      <c r="AL785" s="338"/>
      <c r="AM785" s="338"/>
      <c r="AN785" s="338"/>
      <c r="AO785" s="338"/>
      <c r="AP785" s="338"/>
      <c r="AQ785" s="338"/>
      <c r="AR785" s="338"/>
      <c r="AS785" s="338"/>
      <c r="AT785" s="338"/>
      <c r="AU785" s="338"/>
      <c r="AV785" s="338"/>
      <c r="AW785" s="338"/>
      <c r="AX785" s="338"/>
      <c r="AY785" s="338"/>
      <c r="AZ785" s="338"/>
      <c r="BA785" s="338"/>
      <c r="BB785" s="338"/>
      <c r="BC785" s="338"/>
      <c r="BD785" s="338"/>
      <c r="BE785" s="338"/>
      <c r="BF785" s="338"/>
      <c r="BG785" s="338"/>
      <c r="BH785" s="338"/>
      <c r="BI785" s="338"/>
      <c r="BJ785" s="338"/>
      <c r="BK785" s="338"/>
      <c r="BL785" s="338"/>
      <c r="BM785" s="338"/>
      <c r="BN785" s="338"/>
      <c r="BO785" s="338"/>
      <c r="BP785" s="338"/>
      <c r="BQ785" s="338"/>
      <c r="BR785" s="338"/>
      <c r="BS785" s="338"/>
      <c r="BT785" s="338"/>
      <c r="BU785" s="338"/>
      <c r="BV785" s="338"/>
      <c r="BW785" s="338"/>
      <c r="BX785" s="338"/>
      <c r="BY785" s="338"/>
      <c r="BZ785" s="338"/>
      <c r="CA785" s="338"/>
      <c r="CB785" s="338"/>
      <c r="CC785" s="338"/>
      <c r="CD785" s="338"/>
      <c r="CE785" s="338"/>
    </row>
    <row r="786" ht="15.75" customHeight="1">
      <c r="A786" s="338"/>
      <c r="B786" s="338"/>
      <c r="C786" s="338"/>
      <c r="D786" s="338"/>
      <c r="E786" s="338"/>
      <c r="F786" s="346"/>
      <c r="G786" s="546"/>
      <c r="H786" s="547"/>
      <c r="I786" s="548"/>
      <c r="J786" s="448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  <c r="AI786" s="338"/>
      <c r="AJ786" s="338"/>
      <c r="AK786" s="338"/>
      <c r="AL786" s="338"/>
      <c r="AM786" s="338"/>
      <c r="AN786" s="338"/>
      <c r="AO786" s="338"/>
      <c r="AP786" s="338"/>
      <c r="AQ786" s="338"/>
      <c r="AR786" s="338"/>
      <c r="AS786" s="338"/>
      <c r="AT786" s="338"/>
      <c r="AU786" s="338"/>
      <c r="AV786" s="338"/>
      <c r="AW786" s="338"/>
      <c r="AX786" s="338"/>
      <c r="AY786" s="338"/>
      <c r="AZ786" s="338"/>
      <c r="BA786" s="338"/>
      <c r="BB786" s="338"/>
      <c r="BC786" s="338"/>
      <c r="BD786" s="338"/>
      <c r="BE786" s="338"/>
      <c r="BF786" s="338"/>
      <c r="BG786" s="338"/>
      <c r="BH786" s="338"/>
      <c r="BI786" s="338"/>
      <c r="BJ786" s="338"/>
      <c r="BK786" s="338"/>
      <c r="BL786" s="338"/>
      <c r="BM786" s="338"/>
      <c r="BN786" s="338"/>
      <c r="BO786" s="338"/>
      <c r="BP786" s="338"/>
      <c r="BQ786" s="338"/>
      <c r="BR786" s="338"/>
      <c r="BS786" s="338"/>
      <c r="BT786" s="338"/>
      <c r="BU786" s="338"/>
      <c r="BV786" s="338"/>
      <c r="BW786" s="338"/>
      <c r="BX786" s="338"/>
      <c r="BY786" s="338"/>
      <c r="BZ786" s="338"/>
      <c r="CA786" s="338"/>
      <c r="CB786" s="338"/>
      <c r="CC786" s="338"/>
      <c r="CD786" s="338"/>
      <c r="CE786" s="338"/>
    </row>
    <row r="787" ht="15.75" customHeight="1">
      <c r="A787" s="338"/>
      <c r="B787" s="338"/>
      <c r="C787" s="338"/>
      <c r="D787" s="338"/>
      <c r="E787" s="338"/>
      <c r="F787" s="346"/>
      <c r="G787" s="546"/>
      <c r="H787" s="547"/>
      <c r="I787" s="548"/>
      <c r="J787" s="448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  <c r="AI787" s="338"/>
      <c r="AJ787" s="338"/>
      <c r="AK787" s="338"/>
      <c r="AL787" s="338"/>
      <c r="AM787" s="338"/>
      <c r="AN787" s="338"/>
      <c r="AO787" s="338"/>
      <c r="AP787" s="338"/>
      <c r="AQ787" s="338"/>
      <c r="AR787" s="338"/>
      <c r="AS787" s="338"/>
      <c r="AT787" s="338"/>
      <c r="AU787" s="338"/>
      <c r="AV787" s="338"/>
      <c r="AW787" s="338"/>
      <c r="AX787" s="338"/>
      <c r="AY787" s="338"/>
      <c r="AZ787" s="338"/>
      <c r="BA787" s="338"/>
      <c r="BB787" s="338"/>
      <c r="BC787" s="338"/>
      <c r="BD787" s="338"/>
      <c r="BE787" s="338"/>
      <c r="BF787" s="338"/>
      <c r="BG787" s="338"/>
      <c r="BH787" s="338"/>
      <c r="BI787" s="338"/>
      <c r="BJ787" s="338"/>
      <c r="BK787" s="338"/>
      <c r="BL787" s="338"/>
      <c r="BM787" s="338"/>
      <c r="BN787" s="338"/>
      <c r="BO787" s="338"/>
      <c r="BP787" s="338"/>
      <c r="BQ787" s="338"/>
      <c r="BR787" s="338"/>
      <c r="BS787" s="338"/>
      <c r="BT787" s="338"/>
      <c r="BU787" s="338"/>
      <c r="BV787" s="338"/>
      <c r="BW787" s="338"/>
      <c r="BX787" s="338"/>
      <c r="BY787" s="338"/>
      <c r="BZ787" s="338"/>
      <c r="CA787" s="338"/>
      <c r="CB787" s="338"/>
      <c r="CC787" s="338"/>
      <c r="CD787" s="338"/>
      <c r="CE787" s="338"/>
    </row>
    <row r="788" ht="15.75" customHeight="1">
      <c r="A788" s="338"/>
      <c r="B788" s="338"/>
      <c r="C788" s="338"/>
      <c r="D788" s="338"/>
      <c r="E788" s="338"/>
      <c r="F788" s="346"/>
      <c r="G788" s="546"/>
      <c r="H788" s="547"/>
      <c r="I788" s="548"/>
      <c r="J788" s="448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  <c r="AI788" s="338"/>
      <c r="AJ788" s="338"/>
      <c r="AK788" s="338"/>
      <c r="AL788" s="338"/>
      <c r="AM788" s="338"/>
      <c r="AN788" s="338"/>
      <c r="AO788" s="338"/>
      <c r="AP788" s="338"/>
      <c r="AQ788" s="338"/>
      <c r="AR788" s="338"/>
      <c r="AS788" s="338"/>
      <c r="AT788" s="338"/>
      <c r="AU788" s="338"/>
      <c r="AV788" s="338"/>
      <c r="AW788" s="338"/>
      <c r="AX788" s="338"/>
      <c r="AY788" s="338"/>
      <c r="AZ788" s="338"/>
      <c r="BA788" s="338"/>
      <c r="BB788" s="338"/>
      <c r="BC788" s="338"/>
      <c r="BD788" s="338"/>
      <c r="BE788" s="338"/>
      <c r="BF788" s="338"/>
      <c r="BG788" s="338"/>
      <c r="BH788" s="338"/>
      <c r="BI788" s="338"/>
      <c r="BJ788" s="338"/>
      <c r="BK788" s="338"/>
      <c r="BL788" s="338"/>
      <c r="BM788" s="338"/>
      <c r="BN788" s="338"/>
      <c r="BO788" s="338"/>
      <c r="BP788" s="338"/>
      <c r="BQ788" s="338"/>
      <c r="BR788" s="338"/>
      <c r="BS788" s="338"/>
      <c r="BT788" s="338"/>
      <c r="BU788" s="338"/>
      <c r="BV788" s="338"/>
      <c r="BW788" s="338"/>
      <c r="BX788" s="338"/>
      <c r="BY788" s="338"/>
      <c r="BZ788" s="338"/>
      <c r="CA788" s="338"/>
      <c r="CB788" s="338"/>
      <c r="CC788" s="338"/>
      <c r="CD788" s="338"/>
      <c r="CE788" s="338"/>
    </row>
    <row r="789" ht="15.75" customHeight="1">
      <c r="A789" s="338"/>
      <c r="B789" s="338"/>
      <c r="C789" s="338"/>
      <c r="D789" s="338"/>
      <c r="E789" s="338"/>
      <c r="F789" s="346"/>
      <c r="G789" s="546"/>
      <c r="H789" s="547"/>
      <c r="I789" s="548"/>
      <c r="J789" s="448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  <c r="AI789" s="338"/>
      <c r="AJ789" s="338"/>
      <c r="AK789" s="338"/>
      <c r="AL789" s="338"/>
      <c r="AM789" s="338"/>
      <c r="AN789" s="338"/>
      <c r="AO789" s="338"/>
      <c r="AP789" s="338"/>
      <c r="AQ789" s="338"/>
      <c r="AR789" s="338"/>
      <c r="AS789" s="338"/>
      <c r="AT789" s="338"/>
      <c r="AU789" s="338"/>
      <c r="AV789" s="338"/>
      <c r="AW789" s="338"/>
      <c r="AX789" s="338"/>
      <c r="AY789" s="338"/>
      <c r="AZ789" s="338"/>
      <c r="BA789" s="338"/>
      <c r="BB789" s="338"/>
      <c r="BC789" s="338"/>
      <c r="BD789" s="338"/>
      <c r="BE789" s="338"/>
      <c r="BF789" s="338"/>
      <c r="BG789" s="338"/>
      <c r="BH789" s="338"/>
      <c r="BI789" s="338"/>
      <c r="BJ789" s="338"/>
      <c r="BK789" s="338"/>
      <c r="BL789" s="338"/>
      <c r="BM789" s="338"/>
      <c r="BN789" s="338"/>
      <c r="BO789" s="338"/>
      <c r="BP789" s="338"/>
      <c r="BQ789" s="338"/>
      <c r="BR789" s="338"/>
      <c r="BS789" s="338"/>
      <c r="BT789" s="338"/>
      <c r="BU789" s="338"/>
      <c r="BV789" s="338"/>
      <c r="BW789" s="338"/>
      <c r="BX789" s="338"/>
      <c r="BY789" s="338"/>
      <c r="BZ789" s="338"/>
      <c r="CA789" s="338"/>
      <c r="CB789" s="338"/>
      <c r="CC789" s="338"/>
      <c r="CD789" s="338"/>
      <c r="CE789" s="338"/>
    </row>
    <row r="790" ht="15.75" customHeight="1">
      <c r="A790" s="338"/>
      <c r="B790" s="338"/>
      <c r="C790" s="338"/>
      <c r="D790" s="338"/>
      <c r="E790" s="338"/>
      <c r="F790" s="346"/>
      <c r="G790" s="546"/>
      <c r="H790" s="547"/>
      <c r="I790" s="548"/>
      <c r="J790" s="448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  <c r="AI790" s="338"/>
      <c r="AJ790" s="338"/>
      <c r="AK790" s="338"/>
      <c r="AL790" s="338"/>
      <c r="AM790" s="338"/>
      <c r="AN790" s="338"/>
      <c r="AO790" s="338"/>
      <c r="AP790" s="338"/>
      <c r="AQ790" s="338"/>
      <c r="AR790" s="338"/>
      <c r="AS790" s="338"/>
      <c r="AT790" s="338"/>
      <c r="AU790" s="338"/>
      <c r="AV790" s="338"/>
      <c r="AW790" s="338"/>
      <c r="AX790" s="338"/>
      <c r="AY790" s="338"/>
      <c r="AZ790" s="338"/>
      <c r="BA790" s="338"/>
      <c r="BB790" s="338"/>
      <c r="BC790" s="338"/>
      <c r="BD790" s="338"/>
      <c r="BE790" s="338"/>
      <c r="BF790" s="338"/>
      <c r="BG790" s="338"/>
      <c r="BH790" s="338"/>
      <c r="BI790" s="338"/>
      <c r="BJ790" s="338"/>
      <c r="BK790" s="338"/>
      <c r="BL790" s="338"/>
      <c r="BM790" s="338"/>
      <c r="BN790" s="338"/>
      <c r="BO790" s="338"/>
      <c r="BP790" s="338"/>
      <c r="BQ790" s="338"/>
      <c r="BR790" s="338"/>
      <c r="BS790" s="338"/>
      <c r="BT790" s="338"/>
      <c r="BU790" s="338"/>
      <c r="BV790" s="338"/>
      <c r="BW790" s="338"/>
      <c r="BX790" s="338"/>
      <c r="BY790" s="338"/>
      <c r="BZ790" s="338"/>
      <c r="CA790" s="338"/>
      <c r="CB790" s="338"/>
      <c r="CC790" s="338"/>
      <c r="CD790" s="338"/>
      <c r="CE790" s="338"/>
    </row>
    <row r="791" ht="15.75" customHeight="1">
      <c r="A791" s="338"/>
      <c r="B791" s="338"/>
      <c r="C791" s="338"/>
      <c r="D791" s="338"/>
      <c r="E791" s="338"/>
      <c r="F791" s="346"/>
      <c r="G791" s="546"/>
      <c r="H791" s="547"/>
      <c r="I791" s="548"/>
      <c r="J791" s="448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  <c r="AI791" s="338"/>
      <c r="AJ791" s="338"/>
      <c r="AK791" s="338"/>
      <c r="AL791" s="338"/>
      <c r="AM791" s="338"/>
      <c r="AN791" s="338"/>
      <c r="AO791" s="338"/>
      <c r="AP791" s="338"/>
      <c r="AQ791" s="338"/>
      <c r="AR791" s="338"/>
      <c r="AS791" s="338"/>
      <c r="AT791" s="338"/>
      <c r="AU791" s="338"/>
      <c r="AV791" s="338"/>
      <c r="AW791" s="338"/>
      <c r="AX791" s="338"/>
      <c r="AY791" s="338"/>
      <c r="AZ791" s="338"/>
      <c r="BA791" s="338"/>
      <c r="BB791" s="338"/>
      <c r="BC791" s="338"/>
      <c r="BD791" s="338"/>
      <c r="BE791" s="338"/>
      <c r="BF791" s="338"/>
      <c r="BG791" s="338"/>
      <c r="BH791" s="338"/>
      <c r="BI791" s="338"/>
      <c r="BJ791" s="338"/>
      <c r="BK791" s="338"/>
      <c r="BL791" s="338"/>
      <c r="BM791" s="338"/>
      <c r="BN791" s="338"/>
      <c r="BO791" s="338"/>
      <c r="BP791" s="338"/>
      <c r="BQ791" s="338"/>
      <c r="BR791" s="338"/>
      <c r="BS791" s="338"/>
      <c r="BT791" s="338"/>
      <c r="BU791" s="338"/>
      <c r="BV791" s="338"/>
      <c r="BW791" s="338"/>
      <c r="BX791" s="338"/>
      <c r="BY791" s="338"/>
      <c r="BZ791" s="338"/>
      <c r="CA791" s="338"/>
      <c r="CB791" s="338"/>
      <c r="CC791" s="338"/>
      <c r="CD791" s="338"/>
      <c r="CE791" s="338"/>
    </row>
    <row r="792" ht="15.75" customHeight="1">
      <c r="A792" s="338"/>
      <c r="B792" s="338"/>
      <c r="C792" s="338"/>
      <c r="D792" s="338"/>
      <c r="E792" s="338"/>
      <c r="F792" s="346"/>
      <c r="G792" s="546"/>
      <c r="H792" s="547"/>
      <c r="I792" s="548"/>
      <c r="J792" s="448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  <c r="AI792" s="338"/>
      <c r="AJ792" s="338"/>
      <c r="AK792" s="338"/>
      <c r="AL792" s="338"/>
      <c r="AM792" s="338"/>
      <c r="AN792" s="338"/>
      <c r="AO792" s="338"/>
      <c r="AP792" s="338"/>
      <c r="AQ792" s="338"/>
      <c r="AR792" s="338"/>
      <c r="AS792" s="338"/>
      <c r="AT792" s="338"/>
      <c r="AU792" s="338"/>
      <c r="AV792" s="338"/>
      <c r="AW792" s="338"/>
      <c r="AX792" s="338"/>
      <c r="AY792" s="338"/>
      <c r="AZ792" s="338"/>
      <c r="BA792" s="338"/>
      <c r="BB792" s="338"/>
      <c r="BC792" s="338"/>
      <c r="BD792" s="338"/>
      <c r="BE792" s="338"/>
      <c r="BF792" s="338"/>
      <c r="BG792" s="338"/>
      <c r="BH792" s="338"/>
      <c r="BI792" s="338"/>
      <c r="BJ792" s="338"/>
      <c r="BK792" s="338"/>
      <c r="BL792" s="338"/>
      <c r="BM792" s="338"/>
      <c r="BN792" s="338"/>
      <c r="BO792" s="338"/>
      <c r="BP792" s="338"/>
      <c r="BQ792" s="338"/>
      <c r="BR792" s="338"/>
      <c r="BS792" s="338"/>
      <c r="BT792" s="338"/>
      <c r="BU792" s="338"/>
      <c r="BV792" s="338"/>
      <c r="BW792" s="338"/>
      <c r="BX792" s="338"/>
      <c r="BY792" s="338"/>
      <c r="BZ792" s="338"/>
      <c r="CA792" s="338"/>
      <c r="CB792" s="338"/>
      <c r="CC792" s="338"/>
      <c r="CD792" s="338"/>
      <c r="CE792" s="338"/>
    </row>
    <row r="793" ht="15.75" customHeight="1">
      <c r="A793" s="338"/>
      <c r="B793" s="338"/>
      <c r="C793" s="338"/>
      <c r="D793" s="338"/>
      <c r="E793" s="338"/>
      <c r="F793" s="346"/>
      <c r="G793" s="546"/>
      <c r="H793" s="547"/>
      <c r="I793" s="548"/>
      <c r="J793" s="448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  <c r="AI793" s="338"/>
      <c r="AJ793" s="338"/>
      <c r="AK793" s="338"/>
      <c r="AL793" s="338"/>
      <c r="AM793" s="338"/>
      <c r="AN793" s="338"/>
      <c r="AO793" s="338"/>
      <c r="AP793" s="338"/>
      <c r="AQ793" s="338"/>
      <c r="AR793" s="338"/>
      <c r="AS793" s="338"/>
      <c r="AT793" s="338"/>
      <c r="AU793" s="338"/>
      <c r="AV793" s="338"/>
      <c r="AW793" s="338"/>
      <c r="AX793" s="338"/>
      <c r="AY793" s="338"/>
      <c r="AZ793" s="338"/>
      <c r="BA793" s="338"/>
      <c r="BB793" s="338"/>
      <c r="BC793" s="338"/>
      <c r="BD793" s="338"/>
      <c r="BE793" s="338"/>
      <c r="BF793" s="338"/>
      <c r="BG793" s="338"/>
      <c r="BH793" s="338"/>
      <c r="BI793" s="338"/>
      <c r="BJ793" s="338"/>
      <c r="BK793" s="338"/>
      <c r="BL793" s="338"/>
      <c r="BM793" s="338"/>
      <c r="BN793" s="338"/>
      <c r="BO793" s="338"/>
      <c r="BP793" s="338"/>
      <c r="BQ793" s="338"/>
      <c r="BR793" s="338"/>
      <c r="BS793" s="338"/>
      <c r="BT793" s="338"/>
      <c r="BU793" s="338"/>
      <c r="BV793" s="338"/>
      <c r="BW793" s="338"/>
      <c r="BX793" s="338"/>
      <c r="BY793" s="338"/>
      <c r="BZ793" s="338"/>
      <c r="CA793" s="338"/>
      <c r="CB793" s="338"/>
      <c r="CC793" s="338"/>
      <c r="CD793" s="338"/>
      <c r="CE793" s="338"/>
    </row>
    <row r="794" ht="15.75" customHeight="1">
      <c r="A794" s="338"/>
      <c r="B794" s="338"/>
      <c r="C794" s="338"/>
      <c r="D794" s="338"/>
      <c r="E794" s="338"/>
      <c r="F794" s="346"/>
      <c r="G794" s="546"/>
      <c r="H794" s="547"/>
      <c r="I794" s="548"/>
      <c r="J794" s="448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  <c r="AI794" s="338"/>
      <c r="AJ794" s="338"/>
      <c r="AK794" s="338"/>
      <c r="AL794" s="338"/>
      <c r="AM794" s="338"/>
      <c r="AN794" s="338"/>
      <c r="AO794" s="338"/>
      <c r="AP794" s="338"/>
      <c r="AQ794" s="338"/>
      <c r="AR794" s="338"/>
      <c r="AS794" s="338"/>
      <c r="AT794" s="338"/>
      <c r="AU794" s="338"/>
      <c r="AV794" s="338"/>
      <c r="AW794" s="338"/>
      <c r="AX794" s="338"/>
      <c r="AY794" s="338"/>
      <c r="AZ794" s="338"/>
      <c r="BA794" s="338"/>
      <c r="BB794" s="338"/>
      <c r="BC794" s="338"/>
      <c r="BD794" s="338"/>
      <c r="BE794" s="338"/>
      <c r="BF794" s="338"/>
      <c r="BG794" s="338"/>
      <c r="BH794" s="338"/>
      <c r="BI794" s="338"/>
      <c r="BJ794" s="338"/>
      <c r="BK794" s="338"/>
      <c r="BL794" s="338"/>
      <c r="BM794" s="338"/>
      <c r="BN794" s="338"/>
      <c r="BO794" s="338"/>
      <c r="BP794" s="338"/>
      <c r="BQ794" s="338"/>
      <c r="BR794" s="338"/>
      <c r="BS794" s="338"/>
      <c r="BT794" s="338"/>
      <c r="BU794" s="338"/>
      <c r="BV794" s="338"/>
      <c r="BW794" s="338"/>
      <c r="BX794" s="338"/>
      <c r="BY794" s="338"/>
      <c r="BZ794" s="338"/>
      <c r="CA794" s="338"/>
      <c r="CB794" s="338"/>
      <c r="CC794" s="338"/>
      <c r="CD794" s="338"/>
      <c r="CE794" s="338"/>
    </row>
    <row r="795" ht="15.75" customHeight="1">
      <c r="A795" s="338"/>
      <c r="B795" s="338"/>
      <c r="C795" s="338"/>
      <c r="D795" s="338"/>
      <c r="E795" s="338"/>
      <c r="F795" s="346"/>
      <c r="G795" s="546"/>
      <c r="H795" s="547"/>
      <c r="I795" s="548"/>
      <c r="J795" s="448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  <c r="AI795" s="338"/>
      <c r="AJ795" s="338"/>
      <c r="AK795" s="338"/>
      <c r="AL795" s="338"/>
      <c r="AM795" s="338"/>
      <c r="AN795" s="338"/>
      <c r="AO795" s="338"/>
      <c r="AP795" s="338"/>
      <c r="AQ795" s="338"/>
      <c r="AR795" s="338"/>
      <c r="AS795" s="338"/>
      <c r="AT795" s="338"/>
      <c r="AU795" s="338"/>
      <c r="AV795" s="338"/>
      <c r="AW795" s="338"/>
      <c r="AX795" s="338"/>
      <c r="AY795" s="338"/>
      <c r="AZ795" s="338"/>
      <c r="BA795" s="338"/>
      <c r="BB795" s="338"/>
      <c r="BC795" s="338"/>
      <c r="BD795" s="338"/>
      <c r="BE795" s="338"/>
      <c r="BF795" s="338"/>
      <c r="BG795" s="338"/>
      <c r="BH795" s="338"/>
      <c r="BI795" s="338"/>
      <c r="BJ795" s="338"/>
      <c r="BK795" s="338"/>
      <c r="BL795" s="338"/>
      <c r="BM795" s="338"/>
      <c r="BN795" s="338"/>
      <c r="BO795" s="338"/>
      <c r="BP795" s="338"/>
      <c r="BQ795" s="338"/>
      <c r="BR795" s="338"/>
      <c r="BS795" s="338"/>
      <c r="BT795" s="338"/>
      <c r="BU795" s="338"/>
      <c r="BV795" s="338"/>
      <c r="BW795" s="338"/>
      <c r="BX795" s="338"/>
      <c r="BY795" s="338"/>
      <c r="BZ795" s="338"/>
      <c r="CA795" s="338"/>
      <c r="CB795" s="338"/>
      <c r="CC795" s="338"/>
      <c r="CD795" s="338"/>
      <c r="CE795" s="338"/>
    </row>
    <row r="796" ht="15.75" customHeight="1">
      <c r="A796" s="338"/>
      <c r="B796" s="338"/>
      <c r="C796" s="338"/>
      <c r="D796" s="338"/>
      <c r="E796" s="338"/>
      <c r="F796" s="346"/>
      <c r="G796" s="546"/>
      <c r="H796" s="547"/>
      <c r="I796" s="548"/>
      <c r="J796" s="448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  <c r="AI796" s="338"/>
      <c r="AJ796" s="338"/>
      <c r="AK796" s="338"/>
      <c r="AL796" s="338"/>
      <c r="AM796" s="338"/>
      <c r="AN796" s="338"/>
      <c r="AO796" s="338"/>
      <c r="AP796" s="338"/>
      <c r="AQ796" s="338"/>
      <c r="AR796" s="338"/>
      <c r="AS796" s="338"/>
      <c r="AT796" s="338"/>
      <c r="AU796" s="338"/>
      <c r="AV796" s="338"/>
      <c r="AW796" s="338"/>
      <c r="AX796" s="338"/>
      <c r="AY796" s="338"/>
      <c r="AZ796" s="338"/>
      <c r="BA796" s="338"/>
      <c r="BB796" s="338"/>
      <c r="BC796" s="338"/>
      <c r="BD796" s="338"/>
      <c r="BE796" s="338"/>
      <c r="BF796" s="338"/>
      <c r="BG796" s="338"/>
      <c r="BH796" s="338"/>
      <c r="BI796" s="338"/>
      <c r="BJ796" s="338"/>
      <c r="BK796" s="338"/>
      <c r="BL796" s="338"/>
      <c r="BM796" s="338"/>
      <c r="BN796" s="338"/>
      <c r="BO796" s="338"/>
      <c r="BP796" s="338"/>
      <c r="BQ796" s="338"/>
      <c r="BR796" s="338"/>
      <c r="BS796" s="338"/>
      <c r="BT796" s="338"/>
      <c r="BU796" s="338"/>
      <c r="BV796" s="338"/>
      <c r="BW796" s="338"/>
      <c r="BX796" s="338"/>
      <c r="BY796" s="338"/>
      <c r="BZ796" s="338"/>
      <c r="CA796" s="338"/>
      <c r="CB796" s="338"/>
      <c r="CC796" s="338"/>
      <c r="CD796" s="338"/>
      <c r="CE796" s="338"/>
    </row>
    <row r="797" ht="15.75" customHeight="1">
      <c r="A797" s="338"/>
      <c r="B797" s="338"/>
      <c r="C797" s="338"/>
      <c r="D797" s="338"/>
      <c r="E797" s="338"/>
      <c r="F797" s="346"/>
      <c r="G797" s="546"/>
      <c r="H797" s="547"/>
      <c r="I797" s="548"/>
      <c r="J797" s="448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  <c r="AI797" s="338"/>
      <c r="AJ797" s="338"/>
      <c r="AK797" s="338"/>
      <c r="AL797" s="338"/>
      <c r="AM797" s="338"/>
      <c r="AN797" s="338"/>
      <c r="AO797" s="338"/>
      <c r="AP797" s="338"/>
      <c r="AQ797" s="338"/>
      <c r="AR797" s="338"/>
      <c r="AS797" s="338"/>
      <c r="AT797" s="338"/>
      <c r="AU797" s="338"/>
      <c r="AV797" s="338"/>
      <c r="AW797" s="338"/>
      <c r="AX797" s="338"/>
      <c r="AY797" s="338"/>
      <c r="AZ797" s="338"/>
      <c r="BA797" s="338"/>
      <c r="BB797" s="338"/>
      <c r="BC797" s="338"/>
      <c r="BD797" s="338"/>
      <c r="BE797" s="338"/>
      <c r="BF797" s="338"/>
      <c r="BG797" s="338"/>
      <c r="BH797" s="338"/>
      <c r="BI797" s="338"/>
      <c r="BJ797" s="338"/>
      <c r="BK797" s="338"/>
      <c r="BL797" s="338"/>
      <c r="BM797" s="338"/>
      <c r="BN797" s="338"/>
      <c r="BO797" s="338"/>
      <c r="BP797" s="338"/>
      <c r="BQ797" s="338"/>
      <c r="BR797" s="338"/>
      <c r="BS797" s="338"/>
      <c r="BT797" s="338"/>
      <c r="BU797" s="338"/>
      <c r="BV797" s="338"/>
      <c r="BW797" s="338"/>
      <c r="BX797" s="338"/>
      <c r="BY797" s="338"/>
      <c r="BZ797" s="338"/>
      <c r="CA797" s="338"/>
      <c r="CB797" s="338"/>
      <c r="CC797" s="338"/>
      <c r="CD797" s="338"/>
      <c r="CE797" s="338"/>
    </row>
    <row r="798" ht="15.75" customHeight="1">
      <c r="A798" s="338"/>
      <c r="B798" s="338"/>
      <c r="C798" s="338"/>
      <c r="D798" s="338"/>
      <c r="E798" s="338"/>
      <c r="F798" s="346"/>
      <c r="G798" s="546"/>
      <c r="H798" s="547"/>
      <c r="I798" s="548"/>
      <c r="J798" s="448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  <c r="AI798" s="338"/>
      <c r="AJ798" s="338"/>
      <c r="AK798" s="338"/>
      <c r="AL798" s="338"/>
      <c r="AM798" s="338"/>
      <c r="AN798" s="338"/>
      <c r="AO798" s="338"/>
      <c r="AP798" s="338"/>
      <c r="AQ798" s="338"/>
      <c r="AR798" s="338"/>
      <c r="AS798" s="338"/>
      <c r="AT798" s="338"/>
      <c r="AU798" s="338"/>
      <c r="AV798" s="338"/>
      <c r="AW798" s="338"/>
      <c r="AX798" s="338"/>
      <c r="AY798" s="338"/>
      <c r="AZ798" s="338"/>
      <c r="BA798" s="338"/>
      <c r="BB798" s="338"/>
      <c r="BC798" s="338"/>
      <c r="BD798" s="338"/>
      <c r="BE798" s="338"/>
      <c r="BF798" s="338"/>
      <c r="BG798" s="338"/>
      <c r="BH798" s="338"/>
      <c r="BI798" s="338"/>
      <c r="BJ798" s="338"/>
      <c r="BK798" s="338"/>
      <c r="BL798" s="338"/>
      <c r="BM798" s="338"/>
      <c r="BN798" s="338"/>
      <c r="BO798" s="338"/>
      <c r="BP798" s="338"/>
      <c r="BQ798" s="338"/>
      <c r="BR798" s="338"/>
      <c r="BS798" s="338"/>
      <c r="BT798" s="338"/>
      <c r="BU798" s="338"/>
      <c r="BV798" s="338"/>
      <c r="BW798" s="338"/>
      <c r="BX798" s="338"/>
      <c r="BY798" s="338"/>
      <c r="BZ798" s="338"/>
      <c r="CA798" s="338"/>
      <c r="CB798" s="338"/>
      <c r="CC798" s="338"/>
      <c r="CD798" s="338"/>
      <c r="CE798" s="338"/>
    </row>
    <row r="799" ht="15.75" customHeight="1">
      <c r="A799" s="338"/>
      <c r="B799" s="338"/>
      <c r="C799" s="338"/>
      <c r="D799" s="338"/>
      <c r="E799" s="338"/>
      <c r="F799" s="346"/>
      <c r="G799" s="546"/>
      <c r="H799" s="547"/>
      <c r="I799" s="548"/>
      <c r="J799" s="448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  <c r="AI799" s="338"/>
      <c r="AJ799" s="338"/>
      <c r="AK799" s="338"/>
      <c r="AL799" s="338"/>
      <c r="AM799" s="338"/>
      <c r="AN799" s="338"/>
      <c r="AO799" s="338"/>
      <c r="AP799" s="338"/>
      <c r="AQ799" s="338"/>
      <c r="AR799" s="338"/>
      <c r="AS799" s="338"/>
      <c r="AT799" s="338"/>
      <c r="AU799" s="338"/>
      <c r="AV799" s="338"/>
      <c r="AW799" s="338"/>
      <c r="AX799" s="338"/>
      <c r="AY799" s="338"/>
      <c r="AZ799" s="338"/>
      <c r="BA799" s="338"/>
      <c r="BB799" s="338"/>
      <c r="BC799" s="338"/>
      <c r="BD799" s="338"/>
      <c r="BE799" s="338"/>
      <c r="BF799" s="338"/>
      <c r="BG799" s="338"/>
      <c r="BH799" s="338"/>
      <c r="BI799" s="338"/>
      <c r="BJ799" s="338"/>
      <c r="BK799" s="338"/>
      <c r="BL799" s="338"/>
      <c r="BM799" s="338"/>
      <c r="BN799" s="338"/>
      <c r="BO799" s="338"/>
      <c r="BP799" s="338"/>
      <c r="BQ799" s="338"/>
      <c r="BR799" s="338"/>
      <c r="BS799" s="338"/>
      <c r="BT799" s="338"/>
      <c r="BU799" s="338"/>
      <c r="BV799" s="338"/>
      <c r="BW799" s="338"/>
      <c r="BX799" s="338"/>
      <c r="BY799" s="338"/>
      <c r="BZ799" s="338"/>
      <c r="CA799" s="338"/>
      <c r="CB799" s="338"/>
      <c r="CC799" s="338"/>
      <c r="CD799" s="338"/>
      <c r="CE799" s="338"/>
    </row>
    <row r="800" ht="15.75" customHeight="1">
      <c r="A800" s="338"/>
      <c r="B800" s="338"/>
      <c r="C800" s="338"/>
      <c r="D800" s="338"/>
      <c r="E800" s="338"/>
      <c r="F800" s="346"/>
      <c r="G800" s="546"/>
      <c r="H800" s="547"/>
      <c r="I800" s="548"/>
      <c r="J800" s="448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  <c r="AI800" s="338"/>
      <c r="AJ800" s="338"/>
      <c r="AK800" s="338"/>
      <c r="AL800" s="338"/>
      <c r="AM800" s="338"/>
      <c r="AN800" s="338"/>
      <c r="AO800" s="338"/>
      <c r="AP800" s="338"/>
      <c r="AQ800" s="338"/>
      <c r="AR800" s="338"/>
      <c r="AS800" s="338"/>
      <c r="AT800" s="338"/>
      <c r="AU800" s="338"/>
      <c r="AV800" s="338"/>
      <c r="AW800" s="338"/>
      <c r="AX800" s="338"/>
      <c r="AY800" s="338"/>
      <c r="AZ800" s="338"/>
      <c r="BA800" s="338"/>
      <c r="BB800" s="338"/>
      <c r="BC800" s="338"/>
      <c r="BD800" s="338"/>
      <c r="BE800" s="338"/>
      <c r="BF800" s="338"/>
      <c r="BG800" s="338"/>
      <c r="BH800" s="338"/>
      <c r="BI800" s="338"/>
      <c r="BJ800" s="338"/>
      <c r="BK800" s="338"/>
      <c r="BL800" s="338"/>
      <c r="BM800" s="338"/>
      <c r="BN800" s="338"/>
      <c r="BO800" s="338"/>
      <c r="BP800" s="338"/>
      <c r="BQ800" s="338"/>
      <c r="BR800" s="338"/>
      <c r="BS800" s="338"/>
      <c r="BT800" s="338"/>
      <c r="BU800" s="338"/>
      <c r="BV800" s="338"/>
      <c r="BW800" s="338"/>
      <c r="BX800" s="338"/>
      <c r="BY800" s="338"/>
      <c r="BZ800" s="338"/>
      <c r="CA800" s="338"/>
      <c r="CB800" s="338"/>
      <c r="CC800" s="338"/>
      <c r="CD800" s="338"/>
      <c r="CE800" s="338"/>
    </row>
    <row r="801" ht="15.75" customHeight="1">
      <c r="A801" s="338"/>
      <c r="B801" s="338"/>
      <c r="C801" s="338"/>
      <c r="D801" s="338"/>
      <c r="E801" s="338"/>
      <c r="F801" s="346"/>
      <c r="G801" s="546"/>
      <c r="H801" s="547"/>
      <c r="I801" s="548"/>
      <c r="J801" s="448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  <c r="AI801" s="338"/>
      <c r="AJ801" s="338"/>
      <c r="AK801" s="338"/>
      <c r="AL801" s="338"/>
      <c r="AM801" s="338"/>
      <c r="AN801" s="338"/>
      <c r="AO801" s="338"/>
      <c r="AP801" s="338"/>
      <c r="AQ801" s="338"/>
      <c r="AR801" s="338"/>
      <c r="AS801" s="338"/>
      <c r="AT801" s="338"/>
      <c r="AU801" s="338"/>
      <c r="AV801" s="338"/>
      <c r="AW801" s="338"/>
      <c r="AX801" s="338"/>
      <c r="AY801" s="338"/>
      <c r="AZ801" s="338"/>
      <c r="BA801" s="338"/>
      <c r="BB801" s="338"/>
      <c r="BC801" s="338"/>
      <c r="BD801" s="338"/>
      <c r="BE801" s="338"/>
      <c r="BF801" s="338"/>
      <c r="BG801" s="338"/>
      <c r="BH801" s="338"/>
      <c r="BI801" s="338"/>
      <c r="BJ801" s="338"/>
      <c r="BK801" s="338"/>
      <c r="BL801" s="338"/>
      <c r="BM801" s="338"/>
      <c r="BN801" s="338"/>
      <c r="BO801" s="338"/>
      <c r="BP801" s="338"/>
      <c r="BQ801" s="338"/>
      <c r="BR801" s="338"/>
      <c r="BS801" s="338"/>
      <c r="BT801" s="338"/>
      <c r="BU801" s="338"/>
      <c r="BV801" s="338"/>
      <c r="BW801" s="338"/>
      <c r="BX801" s="338"/>
      <c r="BY801" s="338"/>
      <c r="BZ801" s="338"/>
      <c r="CA801" s="338"/>
      <c r="CB801" s="338"/>
      <c r="CC801" s="338"/>
      <c r="CD801" s="338"/>
      <c r="CE801" s="338"/>
    </row>
    <row r="802" ht="15.75" customHeight="1">
      <c r="A802" s="338"/>
      <c r="B802" s="338"/>
      <c r="C802" s="338"/>
      <c r="D802" s="338"/>
      <c r="E802" s="338"/>
      <c r="F802" s="346"/>
      <c r="G802" s="546"/>
      <c r="H802" s="547"/>
      <c r="I802" s="548"/>
      <c r="J802" s="448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  <c r="AI802" s="338"/>
      <c r="AJ802" s="338"/>
      <c r="AK802" s="338"/>
      <c r="AL802" s="338"/>
      <c r="AM802" s="338"/>
      <c r="AN802" s="338"/>
      <c r="AO802" s="338"/>
      <c r="AP802" s="338"/>
      <c r="AQ802" s="338"/>
      <c r="AR802" s="338"/>
      <c r="AS802" s="338"/>
      <c r="AT802" s="338"/>
      <c r="AU802" s="338"/>
      <c r="AV802" s="338"/>
      <c r="AW802" s="338"/>
      <c r="AX802" s="338"/>
      <c r="AY802" s="338"/>
      <c r="AZ802" s="338"/>
      <c r="BA802" s="338"/>
      <c r="BB802" s="338"/>
      <c r="BC802" s="338"/>
      <c r="BD802" s="338"/>
      <c r="BE802" s="338"/>
      <c r="BF802" s="338"/>
      <c r="BG802" s="338"/>
      <c r="BH802" s="338"/>
      <c r="BI802" s="338"/>
      <c r="BJ802" s="338"/>
      <c r="BK802" s="338"/>
      <c r="BL802" s="338"/>
      <c r="BM802" s="338"/>
      <c r="BN802" s="338"/>
      <c r="BO802" s="338"/>
      <c r="BP802" s="338"/>
      <c r="BQ802" s="338"/>
      <c r="BR802" s="338"/>
      <c r="BS802" s="338"/>
      <c r="BT802" s="338"/>
      <c r="BU802" s="338"/>
      <c r="BV802" s="338"/>
      <c r="BW802" s="338"/>
      <c r="BX802" s="338"/>
      <c r="BY802" s="338"/>
      <c r="BZ802" s="338"/>
      <c r="CA802" s="338"/>
      <c r="CB802" s="338"/>
      <c r="CC802" s="338"/>
      <c r="CD802" s="338"/>
      <c r="CE802" s="338"/>
    </row>
    <row r="803" ht="15.75" customHeight="1">
      <c r="A803" s="338"/>
      <c r="B803" s="338"/>
      <c r="C803" s="338"/>
      <c r="D803" s="338"/>
      <c r="E803" s="338"/>
      <c r="F803" s="346"/>
      <c r="G803" s="546"/>
      <c r="H803" s="547"/>
      <c r="I803" s="548"/>
      <c r="J803" s="44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  <c r="AI803" s="338"/>
      <c r="AJ803" s="338"/>
      <c r="AK803" s="338"/>
      <c r="AL803" s="338"/>
      <c r="AM803" s="338"/>
      <c r="AN803" s="338"/>
      <c r="AO803" s="338"/>
      <c r="AP803" s="338"/>
      <c r="AQ803" s="338"/>
      <c r="AR803" s="338"/>
      <c r="AS803" s="338"/>
      <c r="AT803" s="338"/>
      <c r="AU803" s="338"/>
      <c r="AV803" s="338"/>
      <c r="AW803" s="338"/>
      <c r="AX803" s="338"/>
      <c r="AY803" s="338"/>
      <c r="AZ803" s="338"/>
      <c r="BA803" s="338"/>
      <c r="BB803" s="338"/>
      <c r="BC803" s="338"/>
      <c r="BD803" s="338"/>
      <c r="BE803" s="338"/>
      <c r="BF803" s="338"/>
      <c r="BG803" s="338"/>
      <c r="BH803" s="338"/>
      <c r="BI803" s="338"/>
      <c r="BJ803" s="338"/>
      <c r="BK803" s="338"/>
      <c r="BL803" s="338"/>
      <c r="BM803" s="338"/>
      <c r="BN803" s="338"/>
      <c r="BO803" s="338"/>
      <c r="BP803" s="338"/>
      <c r="BQ803" s="338"/>
      <c r="BR803" s="338"/>
      <c r="BS803" s="338"/>
      <c r="BT803" s="338"/>
      <c r="BU803" s="338"/>
      <c r="BV803" s="338"/>
      <c r="BW803" s="338"/>
      <c r="BX803" s="338"/>
      <c r="BY803" s="338"/>
      <c r="BZ803" s="338"/>
      <c r="CA803" s="338"/>
      <c r="CB803" s="338"/>
      <c r="CC803" s="338"/>
      <c r="CD803" s="338"/>
      <c r="CE803" s="338"/>
    </row>
    <row r="804" ht="15.75" customHeight="1">
      <c r="A804" s="338"/>
      <c r="B804" s="338"/>
      <c r="C804" s="338"/>
      <c r="D804" s="338"/>
      <c r="E804" s="338"/>
      <c r="F804" s="346"/>
      <c r="G804" s="546"/>
      <c r="H804" s="547"/>
      <c r="I804" s="548"/>
      <c r="J804" s="448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  <c r="AI804" s="338"/>
      <c r="AJ804" s="338"/>
      <c r="AK804" s="338"/>
      <c r="AL804" s="338"/>
      <c r="AM804" s="338"/>
      <c r="AN804" s="338"/>
      <c r="AO804" s="338"/>
      <c r="AP804" s="338"/>
      <c r="AQ804" s="338"/>
      <c r="AR804" s="338"/>
      <c r="AS804" s="338"/>
      <c r="AT804" s="338"/>
      <c r="AU804" s="338"/>
      <c r="AV804" s="338"/>
      <c r="AW804" s="338"/>
      <c r="AX804" s="338"/>
      <c r="AY804" s="338"/>
      <c r="AZ804" s="338"/>
      <c r="BA804" s="338"/>
      <c r="BB804" s="338"/>
      <c r="BC804" s="338"/>
      <c r="BD804" s="338"/>
      <c r="BE804" s="338"/>
      <c r="BF804" s="338"/>
      <c r="BG804" s="338"/>
      <c r="BH804" s="338"/>
      <c r="BI804" s="338"/>
      <c r="BJ804" s="338"/>
      <c r="BK804" s="338"/>
      <c r="BL804" s="338"/>
      <c r="BM804" s="338"/>
      <c r="BN804" s="338"/>
      <c r="BO804" s="338"/>
      <c r="BP804" s="338"/>
      <c r="BQ804" s="338"/>
      <c r="BR804" s="338"/>
      <c r="BS804" s="338"/>
      <c r="BT804" s="338"/>
      <c r="BU804" s="338"/>
      <c r="BV804" s="338"/>
      <c r="BW804" s="338"/>
      <c r="BX804" s="338"/>
      <c r="BY804" s="338"/>
      <c r="BZ804" s="338"/>
      <c r="CA804" s="338"/>
      <c r="CB804" s="338"/>
      <c r="CC804" s="338"/>
      <c r="CD804" s="338"/>
      <c r="CE804" s="338"/>
    </row>
    <row r="805" ht="15.75" customHeight="1">
      <c r="A805" s="338"/>
      <c r="B805" s="338"/>
      <c r="C805" s="338"/>
      <c r="D805" s="338"/>
      <c r="E805" s="338"/>
      <c r="F805" s="346"/>
      <c r="G805" s="546"/>
      <c r="H805" s="547"/>
      <c r="I805" s="548"/>
      <c r="J805" s="448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  <c r="AI805" s="338"/>
      <c r="AJ805" s="338"/>
      <c r="AK805" s="338"/>
      <c r="AL805" s="338"/>
      <c r="AM805" s="338"/>
      <c r="AN805" s="338"/>
      <c r="AO805" s="338"/>
      <c r="AP805" s="338"/>
      <c r="AQ805" s="338"/>
      <c r="AR805" s="338"/>
      <c r="AS805" s="338"/>
      <c r="AT805" s="338"/>
      <c r="AU805" s="338"/>
      <c r="AV805" s="338"/>
      <c r="AW805" s="338"/>
      <c r="AX805" s="338"/>
      <c r="AY805" s="338"/>
      <c r="AZ805" s="338"/>
      <c r="BA805" s="338"/>
      <c r="BB805" s="338"/>
      <c r="BC805" s="338"/>
      <c r="BD805" s="338"/>
      <c r="BE805" s="338"/>
      <c r="BF805" s="338"/>
      <c r="BG805" s="338"/>
      <c r="BH805" s="338"/>
      <c r="BI805" s="338"/>
      <c r="BJ805" s="338"/>
      <c r="BK805" s="338"/>
      <c r="BL805" s="338"/>
      <c r="BM805" s="338"/>
      <c r="BN805" s="338"/>
      <c r="BO805" s="338"/>
      <c r="BP805" s="338"/>
      <c r="BQ805" s="338"/>
      <c r="BR805" s="338"/>
      <c r="BS805" s="338"/>
      <c r="BT805" s="338"/>
      <c r="BU805" s="338"/>
      <c r="BV805" s="338"/>
      <c r="BW805" s="338"/>
      <c r="BX805" s="338"/>
      <c r="BY805" s="338"/>
      <c r="BZ805" s="338"/>
      <c r="CA805" s="338"/>
      <c r="CB805" s="338"/>
      <c r="CC805" s="338"/>
      <c r="CD805" s="338"/>
      <c r="CE805" s="338"/>
    </row>
    <row r="806" ht="15.75" customHeight="1">
      <c r="A806" s="338"/>
      <c r="B806" s="338"/>
      <c r="C806" s="338"/>
      <c r="D806" s="338"/>
      <c r="E806" s="338"/>
      <c r="F806" s="346"/>
      <c r="G806" s="546"/>
      <c r="H806" s="547"/>
      <c r="I806" s="548"/>
      <c r="J806" s="448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  <c r="AI806" s="338"/>
      <c r="AJ806" s="338"/>
      <c r="AK806" s="338"/>
      <c r="AL806" s="338"/>
      <c r="AM806" s="338"/>
      <c r="AN806" s="338"/>
      <c r="AO806" s="338"/>
      <c r="AP806" s="338"/>
      <c r="AQ806" s="338"/>
      <c r="AR806" s="338"/>
      <c r="AS806" s="338"/>
      <c r="AT806" s="338"/>
      <c r="AU806" s="338"/>
      <c r="AV806" s="338"/>
      <c r="AW806" s="338"/>
      <c r="AX806" s="338"/>
      <c r="AY806" s="338"/>
      <c r="AZ806" s="338"/>
      <c r="BA806" s="338"/>
      <c r="BB806" s="338"/>
      <c r="BC806" s="338"/>
      <c r="BD806" s="338"/>
      <c r="BE806" s="338"/>
      <c r="BF806" s="338"/>
      <c r="BG806" s="338"/>
      <c r="BH806" s="338"/>
      <c r="BI806" s="338"/>
      <c r="BJ806" s="338"/>
      <c r="BK806" s="338"/>
      <c r="BL806" s="338"/>
      <c r="BM806" s="338"/>
      <c r="BN806" s="338"/>
      <c r="BO806" s="338"/>
      <c r="BP806" s="338"/>
      <c r="BQ806" s="338"/>
      <c r="BR806" s="338"/>
      <c r="BS806" s="338"/>
      <c r="BT806" s="338"/>
      <c r="BU806" s="338"/>
      <c r="BV806" s="338"/>
      <c r="BW806" s="338"/>
      <c r="BX806" s="338"/>
      <c r="BY806" s="338"/>
      <c r="BZ806" s="338"/>
      <c r="CA806" s="338"/>
      <c r="CB806" s="338"/>
      <c r="CC806" s="338"/>
      <c r="CD806" s="338"/>
      <c r="CE806" s="338"/>
    </row>
    <row r="807" ht="15.75" customHeight="1">
      <c r="A807" s="338"/>
      <c r="B807" s="338"/>
      <c r="C807" s="338"/>
      <c r="D807" s="338"/>
      <c r="E807" s="338"/>
      <c r="F807" s="346"/>
      <c r="G807" s="546"/>
      <c r="H807" s="547"/>
      <c r="I807" s="548"/>
      <c r="J807" s="448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  <c r="AI807" s="338"/>
      <c r="AJ807" s="338"/>
      <c r="AK807" s="338"/>
      <c r="AL807" s="338"/>
      <c r="AM807" s="338"/>
      <c r="AN807" s="338"/>
      <c r="AO807" s="338"/>
      <c r="AP807" s="338"/>
      <c r="AQ807" s="338"/>
      <c r="AR807" s="338"/>
      <c r="AS807" s="338"/>
      <c r="AT807" s="338"/>
      <c r="AU807" s="338"/>
      <c r="AV807" s="338"/>
      <c r="AW807" s="338"/>
      <c r="AX807" s="338"/>
      <c r="AY807" s="338"/>
      <c r="AZ807" s="338"/>
      <c r="BA807" s="338"/>
      <c r="BB807" s="338"/>
      <c r="BC807" s="338"/>
      <c r="BD807" s="338"/>
      <c r="BE807" s="338"/>
      <c r="BF807" s="338"/>
      <c r="BG807" s="338"/>
      <c r="BH807" s="338"/>
      <c r="BI807" s="338"/>
      <c r="BJ807" s="338"/>
      <c r="BK807" s="338"/>
      <c r="BL807" s="338"/>
      <c r="BM807" s="338"/>
      <c r="BN807" s="338"/>
      <c r="BO807" s="338"/>
      <c r="BP807" s="338"/>
      <c r="BQ807" s="338"/>
      <c r="BR807" s="338"/>
      <c r="BS807" s="338"/>
      <c r="BT807" s="338"/>
      <c r="BU807" s="338"/>
      <c r="BV807" s="338"/>
      <c r="BW807" s="338"/>
      <c r="BX807" s="338"/>
      <c r="BY807" s="338"/>
      <c r="BZ807" s="338"/>
      <c r="CA807" s="338"/>
      <c r="CB807" s="338"/>
      <c r="CC807" s="338"/>
      <c r="CD807" s="338"/>
      <c r="CE807" s="338"/>
    </row>
    <row r="808" ht="15.75" customHeight="1">
      <c r="A808" s="338"/>
      <c r="B808" s="338"/>
      <c r="C808" s="338"/>
      <c r="D808" s="338"/>
      <c r="E808" s="338"/>
      <c r="F808" s="346"/>
      <c r="G808" s="546"/>
      <c r="H808" s="547"/>
      <c r="I808" s="548"/>
      <c r="J808" s="448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  <c r="AI808" s="338"/>
      <c r="AJ808" s="338"/>
      <c r="AK808" s="338"/>
      <c r="AL808" s="338"/>
      <c r="AM808" s="338"/>
      <c r="AN808" s="338"/>
      <c r="AO808" s="338"/>
      <c r="AP808" s="338"/>
      <c r="AQ808" s="338"/>
      <c r="AR808" s="338"/>
      <c r="AS808" s="338"/>
      <c r="AT808" s="338"/>
      <c r="AU808" s="338"/>
      <c r="AV808" s="338"/>
      <c r="AW808" s="338"/>
      <c r="AX808" s="338"/>
      <c r="AY808" s="338"/>
      <c r="AZ808" s="338"/>
      <c r="BA808" s="338"/>
      <c r="BB808" s="338"/>
      <c r="BC808" s="338"/>
      <c r="BD808" s="338"/>
      <c r="BE808" s="338"/>
      <c r="BF808" s="338"/>
      <c r="BG808" s="338"/>
      <c r="BH808" s="338"/>
      <c r="BI808" s="338"/>
      <c r="BJ808" s="338"/>
      <c r="BK808" s="338"/>
      <c r="BL808" s="338"/>
      <c r="BM808" s="338"/>
      <c r="BN808" s="338"/>
      <c r="BO808" s="338"/>
      <c r="BP808" s="338"/>
      <c r="BQ808" s="338"/>
      <c r="BR808" s="338"/>
      <c r="BS808" s="338"/>
      <c r="BT808" s="338"/>
      <c r="BU808" s="338"/>
      <c r="BV808" s="338"/>
      <c r="BW808" s="338"/>
      <c r="BX808" s="338"/>
      <c r="BY808" s="338"/>
      <c r="BZ808" s="338"/>
      <c r="CA808" s="338"/>
      <c r="CB808" s="338"/>
      <c r="CC808" s="338"/>
      <c r="CD808" s="338"/>
      <c r="CE808" s="338"/>
    </row>
    <row r="809" ht="15.75" customHeight="1">
      <c r="A809" s="338"/>
      <c r="B809" s="338"/>
      <c r="C809" s="338"/>
      <c r="D809" s="338"/>
      <c r="E809" s="338"/>
      <c r="F809" s="346"/>
      <c r="G809" s="546"/>
      <c r="H809" s="547"/>
      <c r="I809" s="548"/>
      <c r="J809" s="448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  <c r="AI809" s="338"/>
      <c r="AJ809" s="338"/>
      <c r="AK809" s="338"/>
      <c r="AL809" s="338"/>
      <c r="AM809" s="338"/>
      <c r="AN809" s="338"/>
      <c r="AO809" s="338"/>
      <c r="AP809" s="338"/>
      <c r="AQ809" s="338"/>
      <c r="AR809" s="338"/>
      <c r="AS809" s="338"/>
      <c r="AT809" s="338"/>
      <c r="AU809" s="338"/>
      <c r="AV809" s="338"/>
      <c r="AW809" s="338"/>
      <c r="AX809" s="338"/>
      <c r="AY809" s="338"/>
      <c r="AZ809" s="338"/>
      <c r="BA809" s="338"/>
      <c r="BB809" s="338"/>
      <c r="BC809" s="338"/>
      <c r="BD809" s="338"/>
      <c r="BE809" s="338"/>
      <c r="BF809" s="338"/>
      <c r="BG809" s="338"/>
      <c r="BH809" s="338"/>
      <c r="BI809" s="338"/>
      <c r="BJ809" s="338"/>
      <c r="BK809" s="338"/>
      <c r="BL809" s="338"/>
      <c r="BM809" s="338"/>
      <c r="BN809" s="338"/>
      <c r="BO809" s="338"/>
      <c r="BP809" s="338"/>
      <c r="BQ809" s="338"/>
      <c r="BR809" s="338"/>
      <c r="BS809" s="338"/>
      <c r="BT809" s="338"/>
      <c r="BU809" s="338"/>
      <c r="BV809" s="338"/>
      <c r="BW809" s="338"/>
      <c r="BX809" s="338"/>
      <c r="BY809" s="338"/>
      <c r="BZ809" s="338"/>
      <c r="CA809" s="338"/>
      <c r="CB809" s="338"/>
      <c r="CC809" s="338"/>
      <c r="CD809" s="338"/>
      <c r="CE809" s="338"/>
    </row>
    <row r="810" ht="15.75" customHeight="1">
      <c r="A810" s="338"/>
      <c r="B810" s="338"/>
      <c r="C810" s="338"/>
      <c r="D810" s="338"/>
      <c r="E810" s="338"/>
      <c r="F810" s="346"/>
      <c r="G810" s="546"/>
      <c r="H810" s="547"/>
      <c r="I810" s="548"/>
      <c r="J810" s="448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  <c r="AI810" s="338"/>
      <c r="AJ810" s="338"/>
      <c r="AK810" s="338"/>
      <c r="AL810" s="338"/>
      <c r="AM810" s="338"/>
      <c r="AN810" s="338"/>
      <c r="AO810" s="338"/>
      <c r="AP810" s="338"/>
      <c r="AQ810" s="338"/>
      <c r="AR810" s="338"/>
      <c r="AS810" s="338"/>
      <c r="AT810" s="338"/>
      <c r="AU810" s="338"/>
      <c r="AV810" s="338"/>
      <c r="AW810" s="338"/>
      <c r="AX810" s="338"/>
      <c r="AY810" s="338"/>
      <c r="AZ810" s="338"/>
      <c r="BA810" s="338"/>
      <c r="BB810" s="338"/>
      <c r="BC810" s="338"/>
      <c r="BD810" s="338"/>
      <c r="BE810" s="338"/>
      <c r="BF810" s="338"/>
      <c r="BG810" s="338"/>
      <c r="BH810" s="338"/>
      <c r="BI810" s="338"/>
      <c r="BJ810" s="338"/>
      <c r="BK810" s="338"/>
      <c r="BL810" s="338"/>
      <c r="BM810" s="338"/>
      <c r="BN810" s="338"/>
      <c r="BO810" s="338"/>
      <c r="BP810" s="338"/>
      <c r="BQ810" s="338"/>
      <c r="BR810" s="338"/>
      <c r="BS810" s="338"/>
      <c r="BT810" s="338"/>
      <c r="BU810" s="338"/>
      <c r="BV810" s="338"/>
      <c r="BW810" s="338"/>
      <c r="BX810" s="338"/>
      <c r="BY810" s="338"/>
      <c r="BZ810" s="338"/>
      <c r="CA810" s="338"/>
      <c r="CB810" s="338"/>
      <c r="CC810" s="338"/>
      <c r="CD810" s="338"/>
      <c r="CE810" s="338"/>
    </row>
    <row r="811" ht="15.75" customHeight="1">
      <c r="A811" s="338"/>
      <c r="B811" s="338"/>
      <c r="C811" s="338"/>
      <c r="D811" s="338"/>
      <c r="E811" s="338"/>
      <c r="F811" s="346"/>
      <c r="G811" s="546"/>
      <c r="H811" s="547"/>
      <c r="I811" s="548"/>
      <c r="J811" s="448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  <c r="AI811" s="338"/>
      <c r="AJ811" s="338"/>
      <c r="AK811" s="338"/>
      <c r="AL811" s="338"/>
      <c r="AM811" s="338"/>
      <c r="AN811" s="338"/>
      <c r="AO811" s="338"/>
      <c r="AP811" s="338"/>
      <c r="AQ811" s="338"/>
      <c r="AR811" s="338"/>
      <c r="AS811" s="338"/>
      <c r="AT811" s="338"/>
      <c r="AU811" s="338"/>
      <c r="AV811" s="338"/>
      <c r="AW811" s="338"/>
      <c r="AX811" s="338"/>
      <c r="AY811" s="338"/>
      <c r="AZ811" s="338"/>
      <c r="BA811" s="338"/>
      <c r="BB811" s="338"/>
      <c r="BC811" s="338"/>
      <c r="BD811" s="338"/>
      <c r="BE811" s="338"/>
      <c r="BF811" s="338"/>
      <c r="BG811" s="338"/>
      <c r="BH811" s="338"/>
      <c r="BI811" s="338"/>
      <c r="BJ811" s="338"/>
      <c r="BK811" s="338"/>
      <c r="BL811" s="338"/>
      <c r="BM811" s="338"/>
      <c r="BN811" s="338"/>
      <c r="BO811" s="338"/>
      <c r="BP811" s="338"/>
      <c r="BQ811" s="338"/>
      <c r="BR811" s="338"/>
      <c r="BS811" s="338"/>
      <c r="BT811" s="338"/>
      <c r="BU811" s="338"/>
      <c r="BV811" s="338"/>
      <c r="BW811" s="338"/>
      <c r="BX811" s="338"/>
      <c r="BY811" s="338"/>
      <c r="BZ811" s="338"/>
      <c r="CA811" s="338"/>
      <c r="CB811" s="338"/>
      <c r="CC811" s="338"/>
      <c r="CD811" s="338"/>
      <c r="CE811" s="338"/>
    </row>
    <row r="812" ht="15.75" customHeight="1">
      <c r="A812" s="338"/>
      <c r="B812" s="338"/>
      <c r="C812" s="338"/>
      <c r="D812" s="338"/>
      <c r="E812" s="338"/>
      <c r="F812" s="346"/>
      <c r="G812" s="546"/>
      <c r="H812" s="547"/>
      <c r="I812" s="548"/>
      <c r="J812" s="448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  <c r="AI812" s="338"/>
      <c r="AJ812" s="338"/>
      <c r="AK812" s="338"/>
      <c r="AL812" s="338"/>
      <c r="AM812" s="338"/>
      <c r="AN812" s="338"/>
      <c r="AO812" s="338"/>
      <c r="AP812" s="338"/>
      <c r="AQ812" s="338"/>
      <c r="AR812" s="338"/>
      <c r="AS812" s="338"/>
      <c r="AT812" s="338"/>
      <c r="AU812" s="338"/>
      <c r="AV812" s="338"/>
      <c r="AW812" s="338"/>
      <c r="AX812" s="338"/>
      <c r="AY812" s="338"/>
      <c r="AZ812" s="338"/>
      <c r="BA812" s="338"/>
      <c r="BB812" s="338"/>
      <c r="BC812" s="338"/>
      <c r="BD812" s="338"/>
      <c r="BE812" s="338"/>
      <c r="BF812" s="338"/>
      <c r="BG812" s="338"/>
      <c r="BH812" s="338"/>
      <c r="BI812" s="338"/>
      <c r="BJ812" s="338"/>
      <c r="BK812" s="338"/>
      <c r="BL812" s="338"/>
      <c r="BM812" s="338"/>
      <c r="BN812" s="338"/>
      <c r="BO812" s="338"/>
      <c r="BP812" s="338"/>
      <c r="BQ812" s="338"/>
      <c r="BR812" s="338"/>
      <c r="BS812" s="338"/>
      <c r="BT812" s="338"/>
      <c r="BU812" s="338"/>
      <c r="BV812" s="338"/>
      <c r="BW812" s="338"/>
      <c r="BX812" s="338"/>
      <c r="BY812" s="338"/>
      <c r="BZ812" s="338"/>
      <c r="CA812" s="338"/>
      <c r="CB812" s="338"/>
      <c r="CC812" s="338"/>
      <c r="CD812" s="338"/>
      <c r="CE812" s="338"/>
    </row>
    <row r="813" ht="15.75" customHeight="1">
      <c r="A813" s="338"/>
      <c r="B813" s="338"/>
      <c r="C813" s="338"/>
      <c r="D813" s="338"/>
      <c r="E813" s="338"/>
      <c r="F813" s="346"/>
      <c r="G813" s="546"/>
      <c r="H813" s="547"/>
      <c r="I813" s="548"/>
      <c r="J813" s="448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  <c r="AI813" s="338"/>
      <c r="AJ813" s="338"/>
      <c r="AK813" s="338"/>
      <c r="AL813" s="338"/>
      <c r="AM813" s="338"/>
      <c r="AN813" s="338"/>
      <c r="AO813" s="338"/>
      <c r="AP813" s="338"/>
      <c r="AQ813" s="338"/>
      <c r="AR813" s="338"/>
      <c r="AS813" s="338"/>
      <c r="AT813" s="338"/>
      <c r="AU813" s="338"/>
      <c r="AV813" s="338"/>
      <c r="AW813" s="338"/>
      <c r="AX813" s="338"/>
      <c r="AY813" s="338"/>
      <c r="AZ813" s="338"/>
      <c r="BA813" s="338"/>
      <c r="BB813" s="338"/>
      <c r="BC813" s="338"/>
      <c r="BD813" s="338"/>
      <c r="BE813" s="338"/>
      <c r="BF813" s="338"/>
      <c r="BG813" s="338"/>
      <c r="BH813" s="338"/>
      <c r="BI813" s="338"/>
      <c r="BJ813" s="338"/>
      <c r="BK813" s="338"/>
      <c r="BL813" s="338"/>
      <c r="BM813" s="338"/>
      <c r="BN813" s="338"/>
      <c r="BO813" s="338"/>
      <c r="BP813" s="338"/>
      <c r="BQ813" s="338"/>
      <c r="BR813" s="338"/>
      <c r="BS813" s="338"/>
      <c r="BT813" s="338"/>
      <c r="BU813" s="338"/>
      <c r="BV813" s="338"/>
      <c r="BW813" s="338"/>
      <c r="BX813" s="338"/>
      <c r="BY813" s="338"/>
      <c r="BZ813" s="338"/>
      <c r="CA813" s="338"/>
      <c r="CB813" s="338"/>
      <c r="CC813" s="338"/>
      <c r="CD813" s="338"/>
      <c r="CE813" s="338"/>
    </row>
    <row r="814" ht="15.75" customHeight="1">
      <c r="A814" s="338"/>
      <c r="B814" s="338"/>
      <c r="C814" s="338"/>
      <c r="D814" s="338"/>
      <c r="E814" s="338"/>
      <c r="F814" s="346"/>
      <c r="G814" s="546"/>
      <c r="H814" s="547"/>
      <c r="I814" s="548"/>
      <c r="J814" s="448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  <c r="AI814" s="338"/>
      <c r="AJ814" s="338"/>
      <c r="AK814" s="338"/>
      <c r="AL814" s="338"/>
      <c r="AM814" s="338"/>
      <c r="AN814" s="338"/>
      <c r="AO814" s="338"/>
      <c r="AP814" s="338"/>
      <c r="AQ814" s="338"/>
      <c r="AR814" s="338"/>
      <c r="AS814" s="338"/>
      <c r="AT814" s="338"/>
      <c r="AU814" s="338"/>
      <c r="AV814" s="338"/>
      <c r="AW814" s="338"/>
      <c r="AX814" s="338"/>
      <c r="AY814" s="338"/>
      <c r="AZ814" s="338"/>
      <c r="BA814" s="338"/>
      <c r="BB814" s="338"/>
      <c r="BC814" s="338"/>
      <c r="BD814" s="338"/>
      <c r="BE814" s="338"/>
      <c r="BF814" s="338"/>
      <c r="BG814" s="338"/>
      <c r="BH814" s="338"/>
      <c r="BI814" s="338"/>
      <c r="BJ814" s="338"/>
      <c r="BK814" s="338"/>
      <c r="BL814" s="338"/>
      <c r="BM814" s="338"/>
      <c r="BN814" s="338"/>
      <c r="BO814" s="338"/>
      <c r="BP814" s="338"/>
      <c r="BQ814" s="338"/>
      <c r="BR814" s="338"/>
      <c r="BS814" s="338"/>
      <c r="BT814" s="338"/>
      <c r="BU814" s="338"/>
      <c r="BV814" s="338"/>
      <c r="BW814" s="338"/>
      <c r="BX814" s="338"/>
      <c r="BY814" s="338"/>
      <c r="BZ814" s="338"/>
      <c r="CA814" s="338"/>
      <c r="CB814" s="338"/>
      <c r="CC814" s="338"/>
      <c r="CD814" s="338"/>
      <c r="CE814" s="338"/>
    </row>
    <row r="815" ht="15.75" customHeight="1">
      <c r="A815" s="338"/>
      <c r="B815" s="338"/>
      <c r="C815" s="338"/>
      <c r="D815" s="338"/>
      <c r="E815" s="338"/>
      <c r="F815" s="346"/>
      <c r="G815" s="546"/>
      <c r="H815" s="547"/>
      <c r="I815" s="548"/>
      <c r="J815" s="448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  <c r="AI815" s="338"/>
      <c r="AJ815" s="338"/>
      <c r="AK815" s="338"/>
      <c r="AL815" s="338"/>
      <c r="AM815" s="338"/>
      <c r="AN815" s="338"/>
      <c r="AO815" s="338"/>
      <c r="AP815" s="338"/>
      <c r="AQ815" s="338"/>
      <c r="AR815" s="338"/>
      <c r="AS815" s="338"/>
      <c r="AT815" s="338"/>
      <c r="AU815" s="338"/>
      <c r="AV815" s="338"/>
      <c r="AW815" s="338"/>
      <c r="AX815" s="338"/>
      <c r="AY815" s="338"/>
      <c r="AZ815" s="338"/>
      <c r="BA815" s="338"/>
      <c r="BB815" s="338"/>
      <c r="BC815" s="338"/>
      <c r="BD815" s="338"/>
      <c r="BE815" s="338"/>
      <c r="BF815" s="338"/>
      <c r="BG815" s="338"/>
      <c r="BH815" s="338"/>
      <c r="BI815" s="338"/>
      <c r="BJ815" s="338"/>
      <c r="BK815" s="338"/>
      <c r="BL815" s="338"/>
      <c r="BM815" s="338"/>
      <c r="BN815" s="338"/>
      <c r="BO815" s="338"/>
      <c r="BP815" s="338"/>
      <c r="BQ815" s="338"/>
      <c r="BR815" s="338"/>
      <c r="BS815" s="338"/>
      <c r="BT815" s="338"/>
      <c r="BU815" s="338"/>
      <c r="BV815" s="338"/>
      <c r="BW815" s="338"/>
      <c r="BX815" s="338"/>
      <c r="BY815" s="338"/>
      <c r="BZ815" s="338"/>
      <c r="CA815" s="338"/>
      <c r="CB815" s="338"/>
      <c r="CC815" s="338"/>
      <c r="CD815" s="338"/>
      <c r="CE815" s="338"/>
    </row>
    <row r="816" ht="15.75" customHeight="1">
      <c r="A816" s="338"/>
      <c r="B816" s="338"/>
      <c r="C816" s="338"/>
      <c r="D816" s="338"/>
      <c r="E816" s="338"/>
      <c r="F816" s="346"/>
      <c r="G816" s="546"/>
      <c r="H816" s="547"/>
      <c r="I816" s="548"/>
      <c r="J816" s="448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  <c r="AI816" s="338"/>
      <c r="AJ816" s="338"/>
      <c r="AK816" s="338"/>
      <c r="AL816" s="338"/>
      <c r="AM816" s="338"/>
      <c r="AN816" s="338"/>
      <c r="AO816" s="338"/>
      <c r="AP816" s="338"/>
      <c r="AQ816" s="338"/>
      <c r="AR816" s="338"/>
      <c r="AS816" s="338"/>
      <c r="AT816" s="338"/>
      <c r="AU816" s="338"/>
      <c r="AV816" s="338"/>
      <c r="AW816" s="338"/>
      <c r="AX816" s="338"/>
      <c r="AY816" s="338"/>
      <c r="AZ816" s="338"/>
      <c r="BA816" s="338"/>
      <c r="BB816" s="338"/>
      <c r="BC816" s="338"/>
      <c r="BD816" s="338"/>
      <c r="BE816" s="338"/>
      <c r="BF816" s="338"/>
      <c r="BG816" s="338"/>
      <c r="BH816" s="338"/>
      <c r="BI816" s="338"/>
      <c r="BJ816" s="338"/>
      <c r="BK816" s="338"/>
      <c r="BL816" s="338"/>
      <c r="BM816" s="338"/>
      <c r="BN816" s="338"/>
      <c r="BO816" s="338"/>
      <c r="BP816" s="338"/>
      <c r="BQ816" s="338"/>
      <c r="BR816" s="338"/>
      <c r="BS816" s="338"/>
      <c r="BT816" s="338"/>
      <c r="BU816" s="338"/>
      <c r="BV816" s="338"/>
      <c r="BW816" s="338"/>
      <c r="BX816" s="338"/>
      <c r="BY816" s="338"/>
      <c r="BZ816" s="338"/>
      <c r="CA816" s="338"/>
      <c r="CB816" s="338"/>
      <c r="CC816" s="338"/>
      <c r="CD816" s="338"/>
      <c r="CE816" s="338"/>
    </row>
    <row r="817" ht="15.75" customHeight="1">
      <c r="A817" s="338"/>
      <c r="B817" s="338"/>
      <c r="C817" s="338"/>
      <c r="D817" s="338"/>
      <c r="E817" s="338"/>
      <c r="F817" s="346"/>
      <c r="G817" s="546"/>
      <c r="H817" s="547"/>
      <c r="I817" s="548"/>
      <c r="J817" s="448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  <c r="AI817" s="338"/>
      <c r="AJ817" s="338"/>
      <c r="AK817" s="338"/>
      <c r="AL817" s="338"/>
      <c r="AM817" s="338"/>
      <c r="AN817" s="338"/>
      <c r="AO817" s="338"/>
      <c r="AP817" s="338"/>
      <c r="AQ817" s="338"/>
      <c r="AR817" s="338"/>
      <c r="AS817" s="338"/>
      <c r="AT817" s="338"/>
      <c r="AU817" s="338"/>
      <c r="AV817" s="338"/>
      <c r="AW817" s="338"/>
      <c r="AX817" s="338"/>
      <c r="AY817" s="338"/>
      <c r="AZ817" s="338"/>
      <c r="BA817" s="338"/>
      <c r="BB817" s="338"/>
      <c r="BC817" s="338"/>
      <c r="BD817" s="338"/>
      <c r="BE817" s="338"/>
      <c r="BF817" s="338"/>
      <c r="BG817" s="338"/>
      <c r="BH817" s="338"/>
      <c r="BI817" s="338"/>
      <c r="BJ817" s="338"/>
      <c r="BK817" s="338"/>
      <c r="BL817" s="338"/>
      <c r="BM817" s="338"/>
      <c r="BN817" s="338"/>
      <c r="BO817" s="338"/>
      <c r="BP817" s="338"/>
      <c r="BQ817" s="338"/>
      <c r="BR817" s="338"/>
      <c r="BS817" s="338"/>
      <c r="BT817" s="338"/>
      <c r="BU817" s="338"/>
      <c r="BV817" s="338"/>
      <c r="BW817" s="338"/>
      <c r="BX817" s="338"/>
      <c r="BY817" s="338"/>
      <c r="BZ817" s="338"/>
      <c r="CA817" s="338"/>
      <c r="CB817" s="338"/>
      <c r="CC817" s="338"/>
      <c r="CD817" s="338"/>
      <c r="CE817" s="338"/>
    </row>
    <row r="818" ht="15.75" customHeight="1">
      <c r="A818" s="338"/>
      <c r="B818" s="338"/>
      <c r="C818" s="338"/>
      <c r="D818" s="338"/>
      <c r="E818" s="338"/>
      <c r="F818" s="346"/>
      <c r="G818" s="546"/>
      <c r="H818" s="547"/>
      <c r="I818" s="548"/>
      <c r="J818" s="448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  <c r="AI818" s="338"/>
      <c r="AJ818" s="338"/>
      <c r="AK818" s="338"/>
      <c r="AL818" s="338"/>
      <c r="AM818" s="338"/>
      <c r="AN818" s="338"/>
      <c r="AO818" s="338"/>
      <c r="AP818" s="338"/>
      <c r="AQ818" s="338"/>
      <c r="AR818" s="338"/>
      <c r="AS818" s="338"/>
      <c r="AT818" s="338"/>
      <c r="AU818" s="338"/>
      <c r="AV818" s="338"/>
      <c r="AW818" s="338"/>
      <c r="AX818" s="338"/>
      <c r="AY818" s="338"/>
      <c r="AZ818" s="338"/>
      <c r="BA818" s="338"/>
      <c r="BB818" s="338"/>
      <c r="BC818" s="338"/>
      <c r="BD818" s="338"/>
      <c r="BE818" s="338"/>
      <c r="BF818" s="338"/>
      <c r="BG818" s="338"/>
      <c r="BH818" s="338"/>
      <c r="BI818" s="338"/>
      <c r="BJ818" s="338"/>
      <c r="BK818" s="338"/>
      <c r="BL818" s="338"/>
      <c r="BM818" s="338"/>
      <c r="BN818" s="338"/>
      <c r="BO818" s="338"/>
      <c r="BP818" s="338"/>
      <c r="BQ818" s="338"/>
      <c r="BR818" s="338"/>
      <c r="BS818" s="338"/>
      <c r="BT818" s="338"/>
      <c r="BU818" s="338"/>
      <c r="BV818" s="338"/>
      <c r="BW818" s="338"/>
      <c r="BX818" s="338"/>
      <c r="BY818" s="338"/>
      <c r="BZ818" s="338"/>
      <c r="CA818" s="338"/>
      <c r="CB818" s="338"/>
      <c r="CC818" s="338"/>
      <c r="CD818" s="338"/>
      <c r="CE818" s="338"/>
    </row>
    <row r="819" ht="15.75" customHeight="1">
      <c r="A819" s="338"/>
      <c r="B819" s="338"/>
      <c r="C819" s="338"/>
      <c r="D819" s="338"/>
      <c r="E819" s="338"/>
      <c r="F819" s="346"/>
      <c r="G819" s="546"/>
      <c r="H819" s="547"/>
      <c r="I819" s="548"/>
      <c r="J819" s="448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  <c r="AI819" s="338"/>
      <c r="AJ819" s="338"/>
      <c r="AK819" s="338"/>
      <c r="AL819" s="338"/>
      <c r="AM819" s="338"/>
      <c r="AN819" s="338"/>
      <c r="AO819" s="338"/>
      <c r="AP819" s="338"/>
      <c r="AQ819" s="338"/>
      <c r="AR819" s="338"/>
      <c r="AS819" s="338"/>
      <c r="AT819" s="338"/>
      <c r="AU819" s="338"/>
      <c r="AV819" s="338"/>
      <c r="AW819" s="338"/>
      <c r="AX819" s="338"/>
      <c r="AY819" s="338"/>
      <c r="AZ819" s="338"/>
      <c r="BA819" s="338"/>
      <c r="BB819" s="338"/>
      <c r="BC819" s="338"/>
      <c r="BD819" s="338"/>
      <c r="BE819" s="338"/>
      <c r="BF819" s="338"/>
      <c r="BG819" s="338"/>
      <c r="BH819" s="338"/>
      <c r="BI819" s="338"/>
      <c r="BJ819" s="338"/>
      <c r="BK819" s="338"/>
      <c r="BL819" s="338"/>
      <c r="BM819" s="338"/>
      <c r="BN819" s="338"/>
      <c r="BO819" s="338"/>
      <c r="BP819" s="338"/>
      <c r="BQ819" s="338"/>
      <c r="BR819" s="338"/>
      <c r="BS819" s="338"/>
      <c r="BT819" s="338"/>
      <c r="BU819" s="338"/>
      <c r="BV819" s="338"/>
      <c r="BW819" s="338"/>
      <c r="BX819" s="338"/>
      <c r="BY819" s="338"/>
      <c r="BZ819" s="338"/>
      <c r="CA819" s="338"/>
      <c r="CB819" s="338"/>
      <c r="CC819" s="338"/>
      <c r="CD819" s="338"/>
      <c r="CE819" s="338"/>
    </row>
    <row r="820" ht="15.75" customHeight="1">
      <c r="A820" s="338"/>
      <c r="B820" s="338"/>
      <c r="C820" s="338"/>
      <c r="D820" s="338"/>
      <c r="E820" s="338"/>
      <c r="F820" s="346"/>
      <c r="G820" s="546"/>
      <c r="H820" s="547"/>
      <c r="I820" s="548"/>
      <c r="J820" s="448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  <c r="AI820" s="338"/>
      <c r="AJ820" s="338"/>
      <c r="AK820" s="338"/>
      <c r="AL820" s="338"/>
      <c r="AM820" s="338"/>
      <c r="AN820" s="338"/>
      <c r="AO820" s="338"/>
      <c r="AP820" s="338"/>
      <c r="AQ820" s="338"/>
      <c r="AR820" s="338"/>
      <c r="AS820" s="338"/>
      <c r="AT820" s="338"/>
      <c r="AU820" s="338"/>
      <c r="AV820" s="338"/>
      <c r="AW820" s="338"/>
      <c r="AX820" s="338"/>
      <c r="AY820" s="338"/>
      <c r="AZ820" s="338"/>
      <c r="BA820" s="338"/>
      <c r="BB820" s="338"/>
      <c r="BC820" s="338"/>
      <c r="BD820" s="338"/>
      <c r="BE820" s="338"/>
      <c r="BF820" s="338"/>
      <c r="BG820" s="338"/>
      <c r="BH820" s="338"/>
      <c r="BI820" s="338"/>
      <c r="BJ820" s="338"/>
      <c r="BK820" s="338"/>
      <c r="BL820" s="338"/>
      <c r="BM820" s="338"/>
      <c r="BN820" s="338"/>
      <c r="BO820" s="338"/>
      <c r="BP820" s="338"/>
      <c r="BQ820" s="338"/>
      <c r="BR820" s="338"/>
      <c r="BS820" s="338"/>
      <c r="BT820" s="338"/>
      <c r="BU820" s="338"/>
      <c r="BV820" s="338"/>
      <c r="BW820" s="338"/>
      <c r="BX820" s="338"/>
      <c r="BY820" s="338"/>
      <c r="BZ820" s="338"/>
      <c r="CA820" s="338"/>
      <c r="CB820" s="338"/>
      <c r="CC820" s="338"/>
      <c r="CD820" s="338"/>
      <c r="CE820" s="338"/>
    </row>
    <row r="821" ht="15.75" customHeight="1">
      <c r="A821" s="338"/>
      <c r="B821" s="338"/>
      <c r="C821" s="338"/>
      <c r="D821" s="338"/>
      <c r="E821" s="338"/>
      <c r="F821" s="346"/>
      <c r="G821" s="546"/>
      <c r="H821" s="547"/>
      <c r="I821" s="548"/>
      <c r="J821" s="448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  <c r="AI821" s="338"/>
      <c r="AJ821" s="338"/>
      <c r="AK821" s="338"/>
      <c r="AL821" s="338"/>
      <c r="AM821" s="338"/>
      <c r="AN821" s="338"/>
      <c r="AO821" s="338"/>
      <c r="AP821" s="338"/>
      <c r="AQ821" s="338"/>
      <c r="AR821" s="338"/>
      <c r="AS821" s="338"/>
      <c r="AT821" s="338"/>
      <c r="AU821" s="338"/>
      <c r="AV821" s="338"/>
      <c r="AW821" s="338"/>
      <c r="AX821" s="338"/>
      <c r="AY821" s="338"/>
      <c r="AZ821" s="338"/>
      <c r="BA821" s="338"/>
      <c r="BB821" s="338"/>
      <c r="BC821" s="338"/>
      <c r="BD821" s="338"/>
      <c r="BE821" s="338"/>
      <c r="BF821" s="338"/>
      <c r="BG821" s="338"/>
      <c r="BH821" s="338"/>
      <c r="BI821" s="338"/>
      <c r="BJ821" s="338"/>
      <c r="BK821" s="338"/>
      <c r="BL821" s="338"/>
      <c r="BM821" s="338"/>
      <c r="BN821" s="338"/>
      <c r="BO821" s="338"/>
      <c r="BP821" s="338"/>
      <c r="BQ821" s="338"/>
      <c r="BR821" s="338"/>
      <c r="BS821" s="338"/>
      <c r="BT821" s="338"/>
      <c r="BU821" s="338"/>
      <c r="BV821" s="338"/>
      <c r="BW821" s="338"/>
      <c r="BX821" s="338"/>
      <c r="BY821" s="338"/>
      <c r="BZ821" s="338"/>
      <c r="CA821" s="338"/>
      <c r="CB821" s="338"/>
      <c r="CC821" s="338"/>
      <c r="CD821" s="338"/>
      <c r="CE821" s="338"/>
    </row>
    <row r="822" ht="15.75" customHeight="1">
      <c r="A822" s="338"/>
      <c r="B822" s="338"/>
      <c r="C822" s="338"/>
      <c r="D822" s="338"/>
      <c r="E822" s="338"/>
      <c r="F822" s="346"/>
      <c r="G822" s="546"/>
      <c r="H822" s="547"/>
      <c r="I822" s="548"/>
      <c r="J822" s="448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  <c r="AI822" s="338"/>
      <c r="AJ822" s="338"/>
      <c r="AK822" s="338"/>
      <c r="AL822" s="338"/>
      <c r="AM822" s="338"/>
      <c r="AN822" s="338"/>
      <c r="AO822" s="338"/>
      <c r="AP822" s="338"/>
      <c r="AQ822" s="338"/>
      <c r="AR822" s="338"/>
      <c r="AS822" s="338"/>
      <c r="AT822" s="338"/>
      <c r="AU822" s="338"/>
      <c r="AV822" s="338"/>
      <c r="AW822" s="338"/>
      <c r="AX822" s="338"/>
      <c r="AY822" s="338"/>
      <c r="AZ822" s="338"/>
      <c r="BA822" s="338"/>
      <c r="BB822" s="338"/>
      <c r="BC822" s="338"/>
      <c r="BD822" s="338"/>
      <c r="BE822" s="338"/>
      <c r="BF822" s="338"/>
      <c r="BG822" s="338"/>
      <c r="BH822" s="338"/>
      <c r="BI822" s="338"/>
      <c r="BJ822" s="338"/>
      <c r="BK822" s="338"/>
      <c r="BL822" s="338"/>
      <c r="BM822" s="338"/>
      <c r="BN822" s="338"/>
      <c r="BO822" s="338"/>
      <c r="BP822" s="338"/>
      <c r="BQ822" s="338"/>
      <c r="BR822" s="338"/>
      <c r="BS822" s="338"/>
      <c r="BT822" s="338"/>
      <c r="BU822" s="338"/>
      <c r="BV822" s="338"/>
      <c r="BW822" s="338"/>
      <c r="BX822" s="338"/>
      <c r="BY822" s="338"/>
      <c r="BZ822" s="338"/>
      <c r="CA822" s="338"/>
      <c r="CB822" s="338"/>
      <c r="CC822" s="338"/>
      <c r="CD822" s="338"/>
      <c r="CE822" s="338"/>
    </row>
    <row r="823" ht="15.75" customHeight="1">
      <c r="A823" s="338"/>
      <c r="B823" s="338"/>
      <c r="C823" s="338"/>
      <c r="D823" s="338"/>
      <c r="E823" s="338"/>
      <c r="F823" s="346"/>
      <c r="G823" s="546"/>
      <c r="H823" s="547"/>
      <c r="I823" s="548"/>
      <c r="J823" s="448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  <c r="AI823" s="338"/>
      <c r="AJ823" s="338"/>
      <c r="AK823" s="338"/>
      <c r="AL823" s="338"/>
      <c r="AM823" s="338"/>
      <c r="AN823" s="338"/>
      <c r="AO823" s="338"/>
      <c r="AP823" s="338"/>
      <c r="AQ823" s="338"/>
      <c r="AR823" s="338"/>
      <c r="AS823" s="338"/>
      <c r="AT823" s="338"/>
      <c r="AU823" s="338"/>
      <c r="AV823" s="338"/>
      <c r="AW823" s="338"/>
      <c r="AX823" s="338"/>
      <c r="AY823" s="338"/>
      <c r="AZ823" s="338"/>
      <c r="BA823" s="338"/>
      <c r="BB823" s="338"/>
      <c r="BC823" s="338"/>
      <c r="BD823" s="338"/>
      <c r="BE823" s="338"/>
      <c r="BF823" s="338"/>
      <c r="BG823" s="338"/>
      <c r="BH823" s="338"/>
      <c r="BI823" s="338"/>
      <c r="BJ823" s="338"/>
      <c r="BK823" s="338"/>
      <c r="BL823" s="338"/>
      <c r="BM823" s="338"/>
      <c r="BN823" s="338"/>
      <c r="BO823" s="338"/>
      <c r="BP823" s="338"/>
      <c r="BQ823" s="338"/>
      <c r="BR823" s="338"/>
      <c r="BS823" s="338"/>
      <c r="BT823" s="338"/>
      <c r="BU823" s="338"/>
      <c r="BV823" s="338"/>
      <c r="BW823" s="338"/>
      <c r="BX823" s="338"/>
      <c r="BY823" s="338"/>
      <c r="BZ823" s="338"/>
      <c r="CA823" s="338"/>
      <c r="CB823" s="338"/>
      <c r="CC823" s="338"/>
      <c r="CD823" s="338"/>
      <c r="CE823" s="338"/>
    </row>
    <row r="824" ht="15.75" customHeight="1">
      <c r="A824" s="338"/>
      <c r="B824" s="338"/>
      <c r="C824" s="338"/>
      <c r="D824" s="338"/>
      <c r="E824" s="338"/>
      <c r="F824" s="346"/>
      <c r="G824" s="546"/>
      <c r="H824" s="547"/>
      <c r="I824" s="548"/>
      <c r="J824" s="448"/>
      <c r="K824" s="338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  <c r="AI824" s="338"/>
      <c r="AJ824" s="338"/>
      <c r="AK824" s="338"/>
      <c r="AL824" s="338"/>
      <c r="AM824" s="338"/>
      <c r="AN824" s="338"/>
      <c r="AO824" s="338"/>
      <c r="AP824" s="338"/>
      <c r="AQ824" s="338"/>
      <c r="AR824" s="338"/>
      <c r="AS824" s="338"/>
      <c r="AT824" s="338"/>
      <c r="AU824" s="338"/>
      <c r="AV824" s="338"/>
      <c r="AW824" s="338"/>
      <c r="AX824" s="338"/>
      <c r="AY824" s="338"/>
      <c r="AZ824" s="338"/>
      <c r="BA824" s="338"/>
      <c r="BB824" s="338"/>
      <c r="BC824" s="338"/>
      <c r="BD824" s="338"/>
      <c r="BE824" s="338"/>
      <c r="BF824" s="338"/>
      <c r="BG824" s="338"/>
      <c r="BH824" s="338"/>
      <c r="BI824" s="338"/>
      <c r="BJ824" s="338"/>
      <c r="BK824" s="338"/>
      <c r="BL824" s="338"/>
      <c r="BM824" s="338"/>
      <c r="BN824" s="338"/>
      <c r="BO824" s="338"/>
      <c r="BP824" s="338"/>
      <c r="BQ824" s="338"/>
      <c r="BR824" s="338"/>
      <c r="BS824" s="338"/>
      <c r="BT824" s="338"/>
      <c r="BU824" s="338"/>
      <c r="BV824" s="338"/>
      <c r="BW824" s="338"/>
      <c r="BX824" s="338"/>
      <c r="BY824" s="338"/>
      <c r="BZ824" s="338"/>
      <c r="CA824" s="338"/>
      <c r="CB824" s="338"/>
      <c r="CC824" s="338"/>
      <c r="CD824" s="338"/>
      <c r="CE824" s="338"/>
    </row>
    <row r="825" ht="15.75" customHeight="1">
      <c r="A825" s="338"/>
      <c r="B825" s="338"/>
      <c r="C825" s="338"/>
      <c r="D825" s="338"/>
      <c r="E825" s="338"/>
      <c r="F825" s="346"/>
      <c r="G825" s="546"/>
      <c r="H825" s="547"/>
      <c r="I825" s="548"/>
      <c r="J825" s="448"/>
      <c r="K825" s="338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  <c r="AI825" s="338"/>
      <c r="AJ825" s="338"/>
      <c r="AK825" s="338"/>
      <c r="AL825" s="338"/>
      <c r="AM825" s="338"/>
      <c r="AN825" s="338"/>
      <c r="AO825" s="338"/>
      <c r="AP825" s="338"/>
      <c r="AQ825" s="338"/>
      <c r="AR825" s="338"/>
      <c r="AS825" s="338"/>
      <c r="AT825" s="338"/>
      <c r="AU825" s="338"/>
      <c r="AV825" s="338"/>
      <c r="AW825" s="338"/>
      <c r="AX825" s="338"/>
      <c r="AY825" s="338"/>
      <c r="AZ825" s="338"/>
      <c r="BA825" s="338"/>
      <c r="BB825" s="338"/>
      <c r="BC825" s="338"/>
      <c r="BD825" s="338"/>
      <c r="BE825" s="338"/>
      <c r="BF825" s="338"/>
      <c r="BG825" s="338"/>
      <c r="BH825" s="338"/>
      <c r="BI825" s="338"/>
      <c r="BJ825" s="338"/>
      <c r="BK825" s="338"/>
      <c r="BL825" s="338"/>
      <c r="BM825" s="338"/>
      <c r="BN825" s="338"/>
      <c r="BO825" s="338"/>
      <c r="BP825" s="338"/>
      <c r="BQ825" s="338"/>
      <c r="BR825" s="338"/>
      <c r="BS825" s="338"/>
      <c r="BT825" s="338"/>
      <c r="BU825" s="338"/>
      <c r="BV825" s="338"/>
      <c r="BW825" s="338"/>
      <c r="BX825" s="338"/>
      <c r="BY825" s="338"/>
      <c r="BZ825" s="338"/>
      <c r="CA825" s="338"/>
      <c r="CB825" s="338"/>
      <c r="CC825" s="338"/>
      <c r="CD825" s="338"/>
      <c r="CE825" s="338"/>
    </row>
    <row r="826" ht="15.75" customHeight="1">
      <c r="A826" s="338"/>
      <c r="B826" s="338"/>
      <c r="C826" s="338"/>
      <c r="D826" s="338"/>
      <c r="E826" s="338"/>
      <c r="F826" s="346"/>
      <c r="G826" s="546"/>
      <c r="H826" s="547"/>
      <c r="I826" s="548"/>
      <c r="J826" s="448"/>
      <c r="K826" s="338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  <c r="AI826" s="338"/>
      <c r="AJ826" s="338"/>
      <c r="AK826" s="338"/>
      <c r="AL826" s="338"/>
      <c r="AM826" s="338"/>
      <c r="AN826" s="338"/>
      <c r="AO826" s="338"/>
      <c r="AP826" s="338"/>
      <c r="AQ826" s="338"/>
      <c r="AR826" s="338"/>
      <c r="AS826" s="338"/>
      <c r="AT826" s="338"/>
      <c r="AU826" s="338"/>
      <c r="AV826" s="338"/>
      <c r="AW826" s="338"/>
      <c r="AX826" s="338"/>
      <c r="AY826" s="338"/>
      <c r="AZ826" s="338"/>
      <c r="BA826" s="338"/>
      <c r="BB826" s="338"/>
      <c r="BC826" s="338"/>
      <c r="BD826" s="338"/>
      <c r="BE826" s="338"/>
      <c r="BF826" s="338"/>
      <c r="BG826" s="338"/>
      <c r="BH826" s="338"/>
      <c r="BI826" s="338"/>
      <c r="BJ826" s="338"/>
      <c r="BK826" s="338"/>
      <c r="BL826" s="338"/>
      <c r="BM826" s="338"/>
      <c r="BN826" s="338"/>
      <c r="BO826" s="338"/>
      <c r="BP826" s="338"/>
      <c r="BQ826" s="338"/>
      <c r="BR826" s="338"/>
      <c r="BS826" s="338"/>
      <c r="BT826" s="338"/>
      <c r="BU826" s="338"/>
      <c r="BV826" s="338"/>
      <c r="BW826" s="338"/>
      <c r="BX826" s="338"/>
      <c r="BY826" s="338"/>
      <c r="BZ826" s="338"/>
      <c r="CA826" s="338"/>
      <c r="CB826" s="338"/>
      <c r="CC826" s="338"/>
      <c r="CD826" s="338"/>
      <c r="CE826" s="338"/>
    </row>
    <row r="827" ht="15.75" customHeight="1">
      <c r="A827" s="338"/>
      <c r="B827" s="338"/>
      <c r="C827" s="338"/>
      <c r="D827" s="338"/>
      <c r="E827" s="338"/>
      <c r="F827" s="346"/>
      <c r="G827" s="546"/>
      <c r="H827" s="547"/>
      <c r="I827" s="548"/>
      <c r="J827" s="448"/>
      <c r="K827" s="338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  <c r="AI827" s="338"/>
      <c r="AJ827" s="338"/>
      <c r="AK827" s="338"/>
      <c r="AL827" s="338"/>
      <c r="AM827" s="338"/>
      <c r="AN827" s="338"/>
      <c r="AO827" s="338"/>
      <c r="AP827" s="338"/>
      <c r="AQ827" s="338"/>
      <c r="AR827" s="338"/>
      <c r="AS827" s="338"/>
      <c r="AT827" s="338"/>
      <c r="AU827" s="338"/>
      <c r="AV827" s="338"/>
      <c r="AW827" s="338"/>
      <c r="AX827" s="338"/>
      <c r="AY827" s="338"/>
      <c r="AZ827" s="338"/>
      <c r="BA827" s="338"/>
      <c r="BB827" s="338"/>
      <c r="BC827" s="338"/>
      <c r="BD827" s="338"/>
      <c r="BE827" s="338"/>
      <c r="BF827" s="338"/>
      <c r="BG827" s="338"/>
      <c r="BH827" s="338"/>
      <c r="BI827" s="338"/>
      <c r="BJ827" s="338"/>
      <c r="BK827" s="338"/>
      <c r="BL827" s="338"/>
      <c r="BM827" s="338"/>
      <c r="BN827" s="338"/>
      <c r="BO827" s="338"/>
      <c r="BP827" s="338"/>
      <c r="BQ827" s="338"/>
      <c r="BR827" s="338"/>
      <c r="BS827" s="338"/>
      <c r="BT827" s="338"/>
      <c r="BU827" s="338"/>
      <c r="BV827" s="338"/>
      <c r="BW827" s="338"/>
      <c r="BX827" s="338"/>
      <c r="BY827" s="338"/>
      <c r="BZ827" s="338"/>
      <c r="CA827" s="338"/>
      <c r="CB827" s="338"/>
      <c r="CC827" s="338"/>
      <c r="CD827" s="338"/>
      <c r="CE827" s="338"/>
    </row>
    <row r="828" ht="15.75" customHeight="1">
      <c r="A828" s="338"/>
      <c r="B828" s="338"/>
      <c r="C828" s="338"/>
      <c r="D828" s="338"/>
      <c r="E828" s="338"/>
      <c r="F828" s="346"/>
      <c r="G828" s="546"/>
      <c r="H828" s="547"/>
      <c r="I828" s="548"/>
      <c r="J828" s="448"/>
      <c r="K828" s="338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  <c r="AI828" s="338"/>
      <c r="AJ828" s="338"/>
      <c r="AK828" s="338"/>
      <c r="AL828" s="338"/>
      <c r="AM828" s="338"/>
      <c r="AN828" s="338"/>
      <c r="AO828" s="338"/>
      <c r="AP828" s="338"/>
      <c r="AQ828" s="338"/>
      <c r="AR828" s="338"/>
      <c r="AS828" s="338"/>
      <c r="AT828" s="338"/>
      <c r="AU828" s="338"/>
      <c r="AV828" s="338"/>
      <c r="AW828" s="338"/>
      <c r="AX828" s="338"/>
      <c r="AY828" s="338"/>
      <c r="AZ828" s="338"/>
      <c r="BA828" s="338"/>
      <c r="BB828" s="338"/>
      <c r="BC828" s="338"/>
      <c r="BD828" s="338"/>
      <c r="BE828" s="338"/>
      <c r="BF828" s="338"/>
      <c r="BG828" s="338"/>
      <c r="BH828" s="338"/>
      <c r="BI828" s="338"/>
      <c r="BJ828" s="338"/>
      <c r="BK828" s="338"/>
      <c r="BL828" s="338"/>
      <c r="BM828" s="338"/>
      <c r="BN828" s="338"/>
      <c r="BO828" s="338"/>
      <c r="BP828" s="338"/>
      <c r="BQ828" s="338"/>
      <c r="BR828" s="338"/>
      <c r="BS828" s="338"/>
      <c r="BT828" s="338"/>
      <c r="BU828" s="338"/>
      <c r="BV828" s="338"/>
      <c r="BW828" s="338"/>
      <c r="BX828" s="338"/>
      <c r="BY828" s="338"/>
      <c r="BZ828" s="338"/>
      <c r="CA828" s="338"/>
      <c r="CB828" s="338"/>
      <c r="CC828" s="338"/>
      <c r="CD828" s="338"/>
      <c r="CE828" s="338"/>
    </row>
    <row r="829" ht="15.75" customHeight="1">
      <c r="A829" s="338"/>
      <c r="B829" s="338"/>
      <c r="C829" s="338"/>
      <c r="D829" s="338"/>
      <c r="E829" s="338"/>
      <c r="F829" s="346"/>
      <c r="G829" s="546"/>
      <c r="H829" s="547"/>
      <c r="I829" s="548"/>
      <c r="J829" s="448"/>
      <c r="K829" s="338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  <c r="AI829" s="338"/>
      <c r="AJ829" s="338"/>
      <c r="AK829" s="338"/>
      <c r="AL829" s="338"/>
      <c r="AM829" s="338"/>
      <c r="AN829" s="338"/>
      <c r="AO829" s="338"/>
      <c r="AP829" s="338"/>
      <c r="AQ829" s="338"/>
      <c r="AR829" s="338"/>
      <c r="AS829" s="338"/>
      <c r="AT829" s="338"/>
      <c r="AU829" s="338"/>
      <c r="AV829" s="338"/>
      <c r="AW829" s="338"/>
      <c r="AX829" s="338"/>
      <c r="AY829" s="338"/>
      <c r="AZ829" s="338"/>
      <c r="BA829" s="338"/>
      <c r="BB829" s="338"/>
      <c r="BC829" s="338"/>
      <c r="BD829" s="338"/>
      <c r="BE829" s="338"/>
      <c r="BF829" s="338"/>
      <c r="BG829" s="338"/>
      <c r="BH829" s="338"/>
      <c r="BI829" s="338"/>
      <c r="BJ829" s="338"/>
      <c r="BK829" s="338"/>
      <c r="BL829" s="338"/>
      <c r="BM829" s="338"/>
      <c r="BN829" s="338"/>
      <c r="BO829" s="338"/>
      <c r="BP829" s="338"/>
      <c r="BQ829" s="338"/>
      <c r="BR829" s="338"/>
      <c r="BS829" s="338"/>
      <c r="BT829" s="338"/>
      <c r="BU829" s="338"/>
      <c r="BV829" s="338"/>
      <c r="BW829" s="338"/>
      <c r="BX829" s="338"/>
      <c r="BY829" s="338"/>
      <c r="BZ829" s="338"/>
      <c r="CA829" s="338"/>
      <c r="CB829" s="338"/>
      <c r="CC829" s="338"/>
      <c r="CD829" s="338"/>
      <c r="CE829" s="338"/>
    </row>
    <row r="830" ht="15.75" customHeight="1">
      <c r="A830" s="338"/>
      <c r="B830" s="338"/>
      <c r="C830" s="338"/>
      <c r="D830" s="338"/>
      <c r="E830" s="338"/>
      <c r="F830" s="346"/>
      <c r="G830" s="546"/>
      <c r="H830" s="547"/>
      <c r="I830" s="548"/>
      <c r="J830" s="448"/>
      <c r="K830" s="338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  <c r="AI830" s="338"/>
      <c r="AJ830" s="338"/>
      <c r="AK830" s="338"/>
      <c r="AL830" s="338"/>
      <c r="AM830" s="338"/>
      <c r="AN830" s="338"/>
      <c r="AO830" s="338"/>
      <c r="AP830" s="338"/>
      <c r="AQ830" s="338"/>
      <c r="AR830" s="338"/>
      <c r="AS830" s="338"/>
      <c r="AT830" s="338"/>
      <c r="AU830" s="338"/>
      <c r="AV830" s="338"/>
      <c r="AW830" s="338"/>
      <c r="AX830" s="338"/>
      <c r="AY830" s="338"/>
      <c r="AZ830" s="338"/>
      <c r="BA830" s="338"/>
      <c r="BB830" s="338"/>
      <c r="BC830" s="338"/>
      <c r="BD830" s="338"/>
      <c r="BE830" s="338"/>
      <c r="BF830" s="338"/>
      <c r="BG830" s="338"/>
      <c r="BH830" s="338"/>
      <c r="BI830" s="338"/>
      <c r="BJ830" s="338"/>
      <c r="BK830" s="338"/>
      <c r="BL830" s="338"/>
      <c r="BM830" s="338"/>
      <c r="BN830" s="338"/>
      <c r="BO830" s="338"/>
      <c r="BP830" s="338"/>
      <c r="BQ830" s="338"/>
      <c r="BR830" s="338"/>
      <c r="BS830" s="338"/>
      <c r="BT830" s="338"/>
      <c r="BU830" s="338"/>
      <c r="BV830" s="338"/>
      <c r="BW830" s="338"/>
      <c r="BX830" s="338"/>
      <c r="BY830" s="338"/>
      <c r="BZ830" s="338"/>
      <c r="CA830" s="338"/>
      <c r="CB830" s="338"/>
      <c r="CC830" s="338"/>
      <c r="CD830" s="338"/>
      <c r="CE830" s="338"/>
    </row>
    <row r="831" ht="15.75" customHeight="1">
      <c r="A831" s="338"/>
      <c r="B831" s="338"/>
      <c r="C831" s="338"/>
      <c r="D831" s="338"/>
      <c r="E831" s="338"/>
      <c r="F831" s="346"/>
      <c r="G831" s="546"/>
      <c r="H831" s="547"/>
      <c r="I831" s="548"/>
      <c r="J831" s="448"/>
      <c r="K831" s="338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  <c r="AI831" s="338"/>
      <c r="AJ831" s="338"/>
      <c r="AK831" s="338"/>
      <c r="AL831" s="338"/>
      <c r="AM831" s="338"/>
      <c r="AN831" s="338"/>
      <c r="AO831" s="338"/>
      <c r="AP831" s="338"/>
      <c r="AQ831" s="338"/>
      <c r="AR831" s="338"/>
      <c r="AS831" s="338"/>
      <c r="AT831" s="338"/>
      <c r="AU831" s="338"/>
      <c r="AV831" s="338"/>
      <c r="AW831" s="338"/>
      <c r="AX831" s="338"/>
      <c r="AY831" s="338"/>
      <c r="AZ831" s="338"/>
      <c r="BA831" s="338"/>
      <c r="BB831" s="338"/>
      <c r="BC831" s="338"/>
      <c r="BD831" s="338"/>
      <c r="BE831" s="338"/>
      <c r="BF831" s="338"/>
      <c r="BG831" s="338"/>
      <c r="BH831" s="338"/>
      <c r="BI831" s="338"/>
      <c r="BJ831" s="338"/>
      <c r="BK831" s="338"/>
      <c r="BL831" s="338"/>
      <c r="BM831" s="338"/>
      <c r="BN831" s="338"/>
      <c r="BO831" s="338"/>
      <c r="BP831" s="338"/>
      <c r="BQ831" s="338"/>
      <c r="BR831" s="338"/>
      <c r="BS831" s="338"/>
      <c r="BT831" s="338"/>
      <c r="BU831" s="338"/>
      <c r="BV831" s="338"/>
      <c r="BW831" s="338"/>
      <c r="BX831" s="338"/>
      <c r="BY831" s="338"/>
      <c r="BZ831" s="338"/>
      <c r="CA831" s="338"/>
      <c r="CB831" s="338"/>
      <c r="CC831" s="338"/>
      <c r="CD831" s="338"/>
      <c r="CE831" s="338"/>
    </row>
    <row r="832" ht="15.75" customHeight="1">
      <c r="A832" s="338"/>
      <c r="B832" s="338"/>
      <c r="C832" s="338"/>
      <c r="D832" s="338"/>
      <c r="E832" s="338"/>
      <c r="F832" s="346"/>
      <c r="G832" s="546"/>
      <c r="H832" s="547"/>
      <c r="I832" s="548"/>
      <c r="J832" s="448"/>
      <c r="K832" s="338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  <c r="AI832" s="338"/>
      <c r="AJ832" s="338"/>
      <c r="AK832" s="338"/>
      <c r="AL832" s="338"/>
      <c r="AM832" s="338"/>
      <c r="AN832" s="338"/>
      <c r="AO832" s="338"/>
      <c r="AP832" s="338"/>
      <c r="AQ832" s="338"/>
      <c r="AR832" s="338"/>
      <c r="AS832" s="338"/>
      <c r="AT832" s="338"/>
      <c r="AU832" s="338"/>
      <c r="AV832" s="338"/>
      <c r="AW832" s="338"/>
      <c r="AX832" s="338"/>
      <c r="AY832" s="338"/>
      <c r="AZ832" s="338"/>
      <c r="BA832" s="338"/>
      <c r="BB832" s="338"/>
      <c r="BC832" s="338"/>
      <c r="BD832" s="338"/>
      <c r="BE832" s="338"/>
      <c r="BF832" s="338"/>
      <c r="BG832" s="338"/>
      <c r="BH832" s="338"/>
      <c r="BI832" s="338"/>
      <c r="BJ832" s="338"/>
      <c r="BK832" s="338"/>
      <c r="BL832" s="338"/>
      <c r="BM832" s="338"/>
      <c r="BN832" s="338"/>
      <c r="BO832" s="338"/>
      <c r="BP832" s="338"/>
      <c r="BQ832" s="338"/>
      <c r="BR832" s="338"/>
      <c r="BS832" s="338"/>
      <c r="BT832" s="338"/>
      <c r="BU832" s="338"/>
      <c r="BV832" s="338"/>
      <c r="BW832" s="338"/>
      <c r="BX832" s="338"/>
      <c r="BY832" s="338"/>
      <c r="BZ832" s="338"/>
      <c r="CA832" s="338"/>
      <c r="CB832" s="338"/>
      <c r="CC832" s="338"/>
      <c r="CD832" s="338"/>
      <c r="CE832" s="338"/>
    </row>
    <row r="833" ht="15.75" customHeight="1">
      <c r="A833" s="338"/>
      <c r="B833" s="338"/>
      <c r="C833" s="338"/>
      <c r="D833" s="338"/>
      <c r="E833" s="338"/>
      <c r="F833" s="346"/>
      <c r="G833" s="546"/>
      <c r="H833" s="547"/>
      <c r="I833" s="548"/>
      <c r="J833" s="448"/>
      <c r="K833" s="338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  <c r="AI833" s="338"/>
      <c r="AJ833" s="338"/>
      <c r="AK833" s="338"/>
      <c r="AL833" s="338"/>
      <c r="AM833" s="338"/>
      <c r="AN833" s="338"/>
      <c r="AO833" s="338"/>
      <c r="AP833" s="338"/>
      <c r="AQ833" s="338"/>
      <c r="AR833" s="338"/>
      <c r="AS833" s="338"/>
      <c r="AT833" s="338"/>
      <c r="AU833" s="338"/>
      <c r="AV833" s="338"/>
      <c r="AW833" s="338"/>
      <c r="AX833" s="338"/>
      <c r="AY833" s="338"/>
      <c r="AZ833" s="338"/>
      <c r="BA833" s="338"/>
      <c r="BB833" s="338"/>
      <c r="BC833" s="338"/>
      <c r="BD833" s="338"/>
      <c r="BE833" s="338"/>
      <c r="BF833" s="338"/>
      <c r="BG833" s="338"/>
      <c r="BH833" s="338"/>
      <c r="BI833" s="338"/>
      <c r="BJ833" s="338"/>
      <c r="BK833" s="338"/>
      <c r="BL833" s="338"/>
      <c r="BM833" s="338"/>
      <c r="BN833" s="338"/>
      <c r="BO833" s="338"/>
      <c r="BP833" s="338"/>
      <c r="BQ833" s="338"/>
      <c r="BR833" s="338"/>
      <c r="BS833" s="338"/>
      <c r="BT833" s="338"/>
      <c r="BU833" s="338"/>
      <c r="BV833" s="338"/>
      <c r="BW833" s="338"/>
      <c r="BX833" s="338"/>
      <c r="BY833" s="338"/>
      <c r="BZ833" s="338"/>
      <c r="CA833" s="338"/>
      <c r="CB833" s="338"/>
      <c r="CC833" s="338"/>
      <c r="CD833" s="338"/>
      <c r="CE833" s="338"/>
    </row>
    <row r="834" ht="15.75" customHeight="1">
      <c r="A834" s="338"/>
      <c r="B834" s="338"/>
      <c r="C834" s="338"/>
      <c r="D834" s="338"/>
      <c r="E834" s="338"/>
      <c r="F834" s="346"/>
      <c r="G834" s="546"/>
      <c r="H834" s="547"/>
      <c r="I834" s="548"/>
      <c r="J834" s="44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  <c r="AI834" s="338"/>
      <c r="AJ834" s="338"/>
      <c r="AK834" s="338"/>
      <c r="AL834" s="338"/>
      <c r="AM834" s="338"/>
      <c r="AN834" s="338"/>
      <c r="AO834" s="338"/>
      <c r="AP834" s="338"/>
      <c r="AQ834" s="338"/>
      <c r="AR834" s="338"/>
      <c r="AS834" s="338"/>
      <c r="AT834" s="338"/>
      <c r="AU834" s="338"/>
      <c r="AV834" s="338"/>
      <c r="AW834" s="338"/>
      <c r="AX834" s="338"/>
      <c r="AY834" s="338"/>
      <c r="AZ834" s="338"/>
      <c r="BA834" s="338"/>
      <c r="BB834" s="338"/>
      <c r="BC834" s="338"/>
      <c r="BD834" s="338"/>
      <c r="BE834" s="338"/>
      <c r="BF834" s="338"/>
      <c r="BG834" s="338"/>
      <c r="BH834" s="338"/>
      <c r="BI834" s="338"/>
      <c r="BJ834" s="338"/>
      <c r="BK834" s="338"/>
      <c r="BL834" s="338"/>
      <c r="BM834" s="338"/>
      <c r="BN834" s="338"/>
      <c r="BO834" s="338"/>
      <c r="BP834" s="338"/>
      <c r="BQ834" s="338"/>
      <c r="BR834" s="338"/>
      <c r="BS834" s="338"/>
      <c r="BT834" s="338"/>
      <c r="BU834" s="338"/>
      <c r="BV834" s="338"/>
      <c r="BW834" s="338"/>
      <c r="BX834" s="338"/>
      <c r="BY834" s="338"/>
      <c r="BZ834" s="338"/>
      <c r="CA834" s="338"/>
      <c r="CB834" s="338"/>
      <c r="CC834" s="338"/>
      <c r="CD834" s="338"/>
      <c r="CE834" s="338"/>
    </row>
    <row r="835" ht="15.75" customHeight="1">
      <c r="A835" s="338"/>
      <c r="B835" s="338"/>
      <c r="C835" s="338"/>
      <c r="D835" s="338"/>
      <c r="E835" s="338"/>
      <c r="F835" s="346"/>
      <c r="G835" s="546"/>
      <c r="H835" s="547"/>
      <c r="I835" s="548"/>
      <c r="J835" s="448"/>
      <c r="K835" s="338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  <c r="AI835" s="338"/>
      <c r="AJ835" s="338"/>
      <c r="AK835" s="338"/>
      <c r="AL835" s="338"/>
      <c r="AM835" s="338"/>
      <c r="AN835" s="338"/>
      <c r="AO835" s="338"/>
      <c r="AP835" s="338"/>
      <c r="AQ835" s="338"/>
      <c r="AR835" s="338"/>
      <c r="AS835" s="338"/>
      <c r="AT835" s="338"/>
      <c r="AU835" s="338"/>
      <c r="AV835" s="338"/>
      <c r="AW835" s="338"/>
      <c r="AX835" s="338"/>
      <c r="AY835" s="338"/>
      <c r="AZ835" s="338"/>
      <c r="BA835" s="338"/>
      <c r="BB835" s="338"/>
      <c r="BC835" s="338"/>
      <c r="BD835" s="338"/>
      <c r="BE835" s="338"/>
      <c r="BF835" s="338"/>
      <c r="BG835" s="338"/>
      <c r="BH835" s="338"/>
      <c r="BI835" s="338"/>
      <c r="BJ835" s="338"/>
      <c r="BK835" s="338"/>
      <c r="BL835" s="338"/>
      <c r="BM835" s="338"/>
      <c r="BN835" s="338"/>
      <c r="BO835" s="338"/>
      <c r="BP835" s="338"/>
      <c r="BQ835" s="338"/>
      <c r="BR835" s="338"/>
      <c r="BS835" s="338"/>
      <c r="BT835" s="338"/>
      <c r="BU835" s="338"/>
      <c r="BV835" s="338"/>
      <c r="BW835" s="338"/>
      <c r="BX835" s="338"/>
      <c r="BY835" s="338"/>
      <c r="BZ835" s="338"/>
      <c r="CA835" s="338"/>
      <c r="CB835" s="338"/>
      <c r="CC835" s="338"/>
      <c r="CD835" s="338"/>
      <c r="CE835" s="338"/>
    </row>
    <row r="836" ht="15.75" customHeight="1">
      <c r="A836" s="338"/>
      <c r="B836" s="338"/>
      <c r="C836" s="338"/>
      <c r="D836" s="338"/>
      <c r="E836" s="338"/>
      <c r="F836" s="346"/>
      <c r="G836" s="546"/>
      <c r="H836" s="547"/>
      <c r="I836" s="548"/>
      <c r="J836" s="448"/>
      <c r="K836" s="338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  <c r="AI836" s="338"/>
      <c r="AJ836" s="338"/>
      <c r="AK836" s="338"/>
      <c r="AL836" s="338"/>
      <c r="AM836" s="338"/>
      <c r="AN836" s="338"/>
      <c r="AO836" s="338"/>
      <c r="AP836" s="338"/>
      <c r="AQ836" s="338"/>
      <c r="AR836" s="338"/>
      <c r="AS836" s="338"/>
      <c r="AT836" s="338"/>
      <c r="AU836" s="338"/>
      <c r="AV836" s="338"/>
      <c r="AW836" s="338"/>
      <c r="AX836" s="338"/>
      <c r="AY836" s="338"/>
      <c r="AZ836" s="338"/>
      <c r="BA836" s="338"/>
      <c r="BB836" s="338"/>
      <c r="BC836" s="338"/>
      <c r="BD836" s="338"/>
      <c r="BE836" s="338"/>
      <c r="BF836" s="338"/>
      <c r="BG836" s="338"/>
      <c r="BH836" s="338"/>
      <c r="BI836" s="338"/>
      <c r="BJ836" s="338"/>
      <c r="BK836" s="338"/>
      <c r="BL836" s="338"/>
      <c r="BM836" s="338"/>
      <c r="BN836" s="338"/>
      <c r="BO836" s="338"/>
      <c r="BP836" s="338"/>
      <c r="BQ836" s="338"/>
      <c r="BR836" s="338"/>
      <c r="BS836" s="338"/>
      <c r="BT836" s="338"/>
      <c r="BU836" s="338"/>
      <c r="BV836" s="338"/>
      <c r="BW836" s="338"/>
      <c r="BX836" s="338"/>
      <c r="BY836" s="338"/>
      <c r="BZ836" s="338"/>
      <c r="CA836" s="338"/>
      <c r="CB836" s="338"/>
      <c r="CC836" s="338"/>
      <c r="CD836" s="338"/>
      <c r="CE836" s="338"/>
    </row>
    <row r="837" ht="15.75" customHeight="1">
      <c r="A837" s="338"/>
      <c r="B837" s="338"/>
      <c r="C837" s="338"/>
      <c r="D837" s="338"/>
      <c r="E837" s="338"/>
      <c r="F837" s="346"/>
      <c r="G837" s="546"/>
      <c r="H837" s="547"/>
      <c r="I837" s="548"/>
      <c r="J837" s="448"/>
      <c r="K837" s="338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  <c r="AI837" s="338"/>
      <c r="AJ837" s="338"/>
      <c r="AK837" s="338"/>
      <c r="AL837" s="338"/>
      <c r="AM837" s="338"/>
      <c r="AN837" s="338"/>
      <c r="AO837" s="338"/>
      <c r="AP837" s="338"/>
      <c r="AQ837" s="338"/>
      <c r="AR837" s="338"/>
      <c r="AS837" s="338"/>
      <c r="AT837" s="338"/>
      <c r="AU837" s="338"/>
      <c r="AV837" s="338"/>
      <c r="AW837" s="338"/>
      <c r="AX837" s="338"/>
      <c r="AY837" s="338"/>
      <c r="AZ837" s="338"/>
      <c r="BA837" s="338"/>
      <c r="BB837" s="338"/>
      <c r="BC837" s="338"/>
      <c r="BD837" s="338"/>
      <c r="BE837" s="338"/>
      <c r="BF837" s="338"/>
      <c r="BG837" s="338"/>
      <c r="BH837" s="338"/>
      <c r="BI837" s="338"/>
      <c r="BJ837" s="338"/>
      <c r="BK837" s="338"/>
      <c r="BL837" s="338"/>
      <c r="BM837" s="338"/>
      <c r="BN837" s="338"/>
      <c r="BO837" s="338"/>
      <c r="BP837" s="338"/>
      <c r="BQ837" s="338"/>
      <c r="BR837" s="338"/>
      <c r="BS837" s="338"/>
      <c r="BT837" s="338"/>
      <c r="BU837" s="338"/>
      <c r="BV837" s="338"/>
      <c r="BW837" s="338"/>
      <c r="BX837" s="338"/>
      <c r="BY837" s="338"/>
      <c r="BZ837" s="338"/>
      <c r="CA837" s="338"/>
      <c r="CB837" s="338"/>
      <c r="CC837" s="338"/>
      <c r="CD837" s="338"/>
      <c r="CE837" s="338"/>
    </row>
    <row r="838" ht="15.75" customHeight="1">
      <c r="A838" s="338"/>
      <c r="B838" s="338"/>
      <c r="C838" s="338"/>
      <c r="D838" s="338"/>
      <c r="E838" s="338"/>
      <c r="F838" s="346"/>
      <c r="G838" s="546"/>
      <c r="H838" s="547"/>
      <c r="I838" s="548"/>
      <c r="J838" s="448"/>
      <c r="K838" s="338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  <c r="AI838" s="338"/>
      <c r="AJ838" s="338"/>
      <c r="AK838" s="338"/>
      <c r="AL838" s="338"/>
      <c r="AM838" s="338"/>
      <c r="AN838" s="338"/>
      <c r="AO838" s="338"/>
      <c r="AP838" s="338"/>
      <c r="AQ838" s="338"/>
      <c r="AR838" s="338"/>
      <c r="AS838" s="338"/>
      <c r="AT838" s="338"/>
      <c r="AU838" s="338"/>
      <c r="AV838" s="338"/>
      <c r="AW838" s="338"/>
      <c r="AX838" s="338"/>
      <c r="AY838" s="338"/>
      <c r="AZ838" s="338"/>
      <c r="BA838" s="338"/>
      <c r="BB838" s="338"/>
      <c r="BC838" s="338"/>
      <c r="BD838" s="338"/>
      <c r="BE838" s="338"/>
      <c r="BF838" s="338"/>
      <c r="BG838" s="338"/>
      <c r="BH838" s="338"/>
      <c r="BI838" s="338"/>
      <c r="BJ838" s="338"/>
      <c r="BK838" s="338"/>
      <c r="BL838" s="338"/>
      <c r="BM838" s="338"/>
      <c r="BN838" s="338"/>
      <c r="BO838" s="338"/>
      <c r="BP838" s="338"/>
      <c r="BQ838" s="338"/>
      <c r="BR838" s="338"/>
      <c r="BS838" s="338"/>
      <c r="BT838" s="338"/>
      <c r="BU838" s="338"/>
      <c r="BV838" s="338"/>
      <c r="BW838" s="338"/>
      <c r="BX838" s="338"/>
      <c r="BY838" s="338"/>
      <c r="BZ838" s="338"/>
      <c r="CA838" s="338"/>
      <c r="CB838" s="338"/>
      <c r="CC838" s="338"/>
      <c r="CD838" s="338"/>
      <c r="CE838" s="338"/>
    </row>
    <row r="839" ht="15.75" customHeight="1">
      <c r="A839" s="338"/>
      <c r="B839" s="338"/>
      <c r="C839" s="338"/>
      <c r="D839" s="338"/>
      <c r="E839" s="338"/>
      <c r="F839" s="346"/>
      <c r="G839" s="546"/>
      <c r="H839" s="547"/>
      <c r="I839" s="548"/>
      <c r="J839" s="448"/>
      <c r="K839" s="338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  <c r="AI839" s="338"/>
      <c r="AJ839" s="338"/>
      <c r="AK839" s="338"/>
      <c r="AL839" s="338"/>
      <c r="AM839" s="338"/>
      <c r="AN839" s="338"/>
      <c r="AO839" s="338"/>
      <c r="AP839" s="338"/>
      <c r="AQ839" s="338"/>
      <c r="AR839" s="338"/>
      <c r="AS839" s="338"/>
      <c r="AT839" s="338"/>
      <c r="AU839" s="338"/>
      <c r="AV839" s="338"/>
      <c r="AW839" s="338"/>
      <c r="AX839" s="338"/>
      <c r="AY839" s="338"/>
      <c r="AZ839" s="338"/>
      <c r="BA839" s="338"/>
      <c r="BB839" s="338"/>
      <c r="BC839" s="338"/>
      <c r="BD839" s="338"/>
      <c r="BE839" s="338"/>
      <c r="BF839" s="338"/>
      <c r="BG839" s="338"/>
      <c r="BH839" s="338"/>
      <c r="BI839" s="338"/>
      <c r="BJ839" s="338"/>
      <c r="BK839" s="338"/>
      <c r="BL839" s="338"/>
      <c r="BM839" s="338"/>
      <c r="BN839" s="338"/>
      <c r="BO839" s="338"/>
      <c r="BP839" s="338"/>
      <c r="BQ839" s="338"/>
      <c r="BR839" s="338"/>
      <c r="BS839" s="338"/>
      <c r="BT839" s="338"/>
      <c r="BU839" s="338"/>
      <c r="BV839" s="338"/>
      <c r="BW839" s="338"/>
      <c r="BX839" s="338"/>
      <c r="BY839" s="338"/>
      <c r="BZ839" s="338"/>
      <c r="CA839" s="338"/>
      <c r="CB839" s="338"/>
      <c r="CC839" s="338"/>
      <c r="CD839" s="338"/>
      <c r="CE839" s="338"/>
    </row>
    <row r="840" ht="15.75" customHeight="1">
      <c r="A840" s="338"/>
      <c r="B840" s="338"/>
      <c r="C840" s="338"/>
      <c r="D840" s="338"/>
      <c r="E840" s="338"/>
      <c r="F840" s="346"/>
      <c r="G840" s="546"/>
      <c r="H840" s="547"/>
      <c r="I840" s="548"/>
      <c r="J840" s="448"/>
      <c r="K840" s="338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  <c r="AI840" s="338"/>
      <c r="AJ840" s="338"/>
      <c r="AK840" s="338"/>
      <c r="AL840" s="338"/>
      <c r="AM840" s="338"/>
      <c r="AN840" s="338"/>
      <c r="AO840" s="338"/>
      <c r="AP840" s="338"/>
      <c r="AQ840" s="338"/>
      <c r="AR840" s="338"/>
      <c r="AS840" s="338"/>
      <c r="AT840" s="338"/>
      <c r="AU840" s="338"/>
      <c r="AV840" s="338"/>
      <c r="AW840" s="338"/>
      <c r="AX840" s="338"/>
      <c r="AY840" s="338"/>
      <c r="AZ840" s="338"/>
      <c r="BA840" s="338"/>
      <c r="BB840" s="338"/>
      <c r="BC840" s="338"/>
      <c r="BD840" s="338"/>
      <c r="BE840" s="338"/>
      <c r="BF840" s="338"/>
      <c r="BG840" s="338"/>
      <c r="BH840" s="338"/>
      <c r="BI840" s="338"/>
      <c r="BJ840" s="338"/>
      <c r="BK840" s="338"/>
      <c r="BL840" s="338"/>
      <c r="BM840" s="338"/>
      <c r="BN840" s="338"/>
      <c r="BO840" s="338"/>
      <c r="BP840" s="338"/>
      <c r="BQ840" s="338"/>
      <c r="BR840" s="338"/>
      <c r="BS840" s="338"/>
      <c r="BT840" s="338"/>
      <c r="BU840" s="338"/>
      <c r="BV840" s="338"/>
      <c r="BW840" s="338"/>
      <c r="BX840" s="338"/>
      <c r="BY840" s="338"/>
      <c r="BZ840" s="338"/>
      <c r="CA840" s="338"/>
      <c r="CB840" s="338"/>
      <c r="CC840" s="338"/>
      <c r="CD840" s="338"/>
      <c r="CE840" s="338"/>
    </row>
    <row r="841" ht="15.75" customHeight="1">
      <c r="A841" s="338"/>
      <c r="B841" s="338"/>
      <c r="C841" s="338"/>
      <c r="D841" s="338"/>
      <c r="E841" s="338"/>
      <c r="F841" s="346"/>
      <c r="G841" s="546"/>
      <c r="H841" s="547"/>
      <c r="I841" s="548"/>
      <c r="J841" s="448"/>
      <c r="K841" s="338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  <c r="AI841" s="338"/>
      <c r="AJ841" s="338"/>
      <c r="AK841" s="338"/>
      <c r="AL841" s="338"/>
      <c r="AM841" s="338"/>
      <c r="AN841" s="338"/>
      <c r="AO841" s="338"/>
      <c r="AP841" s="338"/>
      <c r="AQ841" s="338"/>
      <c r="AR841" s="338"/>
      <c r="AS841" s="338"/>
      <c r="AT841" s="338"/>
      <c r="AU841" s="338"/>
      <c r="AV841" s="338"/>
      <c r="AW841" s="338"/>
      <c r="AX841" s="338"/>
      <c r="AY841" s="338"/>
      <c r="AZ841" s="338"/>
      <c r="BA841" s="338"/>
      <c r="BB841" s="338"/>
      <c r="BC841" s="338"/>
      <c r="BD841" s="338"/>
      <c r="BE841" s="338"/>
      <c r="BF841" s="338"/>
      <c r="BG841" s="338"/>
      <c r="BH841" s="338"/>
      <c r="BI841" s="338"/>
      <c r="BJ841" s="338"/>
      <c r="BK841" s="338"/>
      <c r="BL841" s="338"/>
      <c r="BM841" s="338"/>
      <c r="BN841" s="338"/>
      <c r="BO841" s="338"/>
      <c r="BP841" s="338"/>
      <c r="BQ841" s="338"/>
      <c r="BR841" s="338"/>
      <c r="BS841" s="338"/>
      <c r="BT841" s="338"/>
      <c r="BU841" s="338"/>
      <c r="BV841" s="338"/>
      <c r="BW841" s="338"/>
      <c r="BX841" s="338"/>
      <c r="BY841" s="338"/>
      <c r="BZ841" s="338"/>
      <c r="CA841" s="338"/>
      <c r="CB841" s="338"/>
      <c r="CC841" s="338"/>
      <c r="CD841" s="338"/>
      <c r="CE841" s="338"/>
    </row>
    <row r="842" ht="15.75" customHeight="1">
      <c r="A842" s="338"/>
      <c r="B842" s="338"/>
      <c r="C842" s="338"/>
      <c r="D842" s="338"/>
      <c r="E842" s="338"/>
      <c r="F842" s="346"/>
      <c r="G842" s="546"/>
      <c r="H842" s="547"/>
      <c r="I842" s="548"/>
      <c r="J842" s="448"/>
      <c r="K842" s="338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  <c r="AI842" s="338"/>
      <c r="AJ842" s="338"/>
      <c r="AK842" s="338"/>
      <c r="AL842" s="338"/>
      <c r="AM842" s="338"/>
      <c r="AN842" s="338"/>
      <c r="AO842" s="338"/>
      <c r="AP842" s="338"/>
      <c r="AQ842" s="338"/>
      <c r="AR842" s="338"/>
      <c r="AS842" s="338"/>
      <c r="AT842" s="338"/>
      <c r="AU842" s="338"/>
      <c r="AV842" s="338"/>
      <c r="AW842" s="338"/>
      <c r="AX842" s="338"/>
      <c r="AY842" s="338"/>
      <c r="AZ842" s="338"/>
      <c r="BA842" s="338"/>
      <c r="BB842" s="338"/>
      <c r="BC842" s="338"/>
      <c r="BD842" s="338"/>
      <c r="BE842" s="338"/>
      <c r="BF842" s="338"/>
      <c r="BG842" s="338"/>
      <c r="BH842" s="338"/>
      <c r="BI842" s="338"/>
      <c r="BJ842" s="338"/>
      <c r="BK842" s="338"/>
      <c r="BL842" s="338"/>
      <c r="BM842" s="338"/>
      <c r="BN842" s="338"/>
      <c r="BO842" s="338"/>
      <c r="BP842" s="338"/>
      <c r="BQ842" s="338"/>
      <c r="BR842" s="338"/>
      <c r="BS842" s="338"/>
      <c r="BT842" s="338"/>
      <c r="BU842" s="338"/>
      <c r="BV842" s="338"/>
      <c r="BW842" s="338"/>
      <c r="BX842" s="338"/>
      <c r="BY842" s="338"/>
      <c r="BZ842" s="338"/>
      <c r="CA842" s="338"/>
      <c r="CB842" s="338"/>
      <c r="CC842" s="338"/>
      <c r="CD842" s="338"/>
      <c r="CE842" s="338"/>
    </row>
    <row r="843" ht="15.75" customHeight="1">
      <c r="A843" s="338"/>
      <c r="B843" s="338"/>
      <c r="C843" s="338"/>
      <c r="D843" s="338"/>
      <c r="E843" s="338"/>
      <c r="F843" s="346"/>
      <c r="G843" s="546"/>
      <c r="H843" s="547"/>
      <c r="I843" s="548"/>
      <c r="J843" s="448"/>
      <c r="K843" s="338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  <c r="AI843" s="338"/>
      <c r="AJ843" s="338"/>
      <c r="AK843" s="338"/>
      <c r="AL843" s="338"/>
      <c r="AM843" s="338"/>
      <c r="AN843" s="338"/>
      <c r="AO843" s="338"/>
      <c r="AP843" s="338"/>
      <c r="AQ843" s="338"/>
      <c r="AR843" s="338"/>
      <c r="AS843" s="338"/>
      <c r="AT843" s="338"/>
      <c r="AU843" s="338"/>
      <c r="AV843" s="338"/>
      <c r="AW843" s="338"/>
      <c r="AX843" s="338"/>
      <c r="AY843" s="338"/>
      <c r="AZ843" s="338"/>
      <c r="BA843" s="338"/>
      <c r="BB843" s="338"/>
      <c r="BC843" s="338"/>
      <c r="BD843" s="338"/>
      <c r="BE843" s="338"/>
      <c r="BF843" s="338"/>
      <c r="BG843" s="338"/>
      <c r="BH843" s="338"/>
      <c r="BI843" s="338"/>
      <c r="BJ843" s="338"/>
      <c r="BK843" s="338"/>
      <c r="BL843" s="338"/>
      <c r="BM843" s="338"/>
      <c r="BN843" s="338"/>
      <c r="BO843" s="338"/>
      <c r="BP843" s="338"/>
      <c r="BQ843" s="338"/>
      <c r="BR843" s="338"/>
      <c r="BS843" s="338"/>
      <c r="BT843" s="338"/>
      <c r="BU843" s="338"/>
      <c r="BV843" s="338"/>
      <c r="BW843" s="338"/>
      <c r="BX843" s="338"/>
      <c r="BY843" s="338"/>
      <c r="BZ843" s="338"/>
      <c r="CA843" s="338"/>
      <c r="CB843" s="338"/>
      <c r="CC843" s="338"/>
      <c r="CD843" s="338"/>
      <c r="CE843" s="338"/>
    </row>
    <row r="844" ht="15.75" customHeight="1">
      <c r="A844" s="338"/>
      <c r="B844" s="338"/>
      <c r="C844" s="338"/>
      <c r="D844" s="338"/>
      <c r="E844" s="338"/>
      <c r="F844" s="346"/>
      <c r="G844" s="546"/>
      <c r="H844" s="547"/>
      <c r="I844" s="548"/>
      <c r="J844" s="448"/>
      <c r="K844" s="338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  <c r="AI844" s="338"/>
      <c r="AJ844" s="338"/>
      <c r="AK844" s="338"/>
      <c r="AL844" s="338"/>
      <c r="AM844" s="338"/>
      <c r="AN844" s="338"/>
      <c r="AO844" s="338"/>
      <c r="AP844" s="338"/>
      <c r="AQ844" s="338"/>
      <c r="AR844" s="338"/>
      <c r="AS844" s="338"/>
      <c r="AT844" s="338"/>
      <c r="AU844" s="338"/>
      <c r="AV844" s="338"/>
      <c r="AW844" s="338"/>
      <c r="AX844" s="338"/>
      <c r="AY844" s="338"/>
      <c r="AZ844" s="338"/>
      <c r="BA844" s="338"/>
      <c r="BB844" s="338"/>
      <c r="BC844" s="338"/>
      <c r="BD844" s="338"/>
      <c r="BE844" s="338"/>
      <c r="BF844" s="338"/>
      <c r="BG844" s="338"/>
      <c r="BH844" s="338"/>
      <c r="BI844" s="338"/>
      <c r="BJ844" s="338"/>
      <c r="BK844" s="338"/>
      <c r="BL844" s="338"/>
      <c r="BM844" s="338"/>
      <c r="BN844" s="338"/>
      <c r="BO844" s="338"/>
      <c r="BP844" s="338"/>
      <c r="BQ844" s="338"/>
      <c r="BR844" s="338"/>
      <c r="BS844" s="338"/>
      <c r="BT844" s="338"/>
      <c r="BU844" s="338"/>
      <c r="BV844" s="338"/>
      <c r="BW844" s="338"/>
      <c r="BX844" s="338"/>
      <c r="BY844" s="338"/>
      <c r="BZ844" s="338"/>
      <c r="CA844" s="338"/>
      <c r="CB844" s="338"/>
      <c r="CC844" s="338"/>
      <c r="CD844" s="338"/>
      <c r="CE844" s="338"/>
    </row>
    <row r="845" ht="15.75" customHeight="1">
      <c r="A845" s="338"/>
      <c r="B845" s="338"/>
      <c r="C845" s="338"/>
      <c r="D845" s="338"/>
      <c r="E845" s="338"/>
      <c r="F845" s="346"/>
      <c r="G845" s="546"/>
      <c r="H845" s="547"/>
      <c r="I845" s="548"/>
      <c r="J845" s="448"/>
      <c r="K845" s="338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  <c r="AI845" s="338"/>
      <c r="AJ845" s="338"/>
      <c r="AK845" s="338"/>
      <c r="AL845" s="338"/>
      <c r="AM845" s="338"/>
      <c r="AN845" s="338"/>
      <c r="AO845" s="338"/>
      <c r="AP845" s="338"/>
      <c r="AQ845" s="338"/>
      <c r="AR845" s="338"/>
      <c r="AS845" s="338"/>
      <c r="AT845" s="338"/>
      <c r="AU845" s="338"/>
      <c r="AV845" s="338"/>
      <c r="AW845" s="338"/>
      <c r="AX845" s="338"/>
      <c r="AY845" s="338"/>
      <c r="AZ845" s="338"/>
      <c r="BA845" s="338"/>
      <c r="BB845" s="338"/>
      <c r="BC845" s="338"/>
      <c r="BD845" s="338"/>
      <c r="BE845" s="338"/>
      <c r="BF845" s="338"/>
      <c r="BG845" s="338"/>
      <c r="BH845" s="338"/>
      <c r="BI845" s="338"/>
      <c r="BJ845" s="338"/>
      <c r="BK845" s="338"/>
      <c r="BL845" s="338"/>
      <c r="BM845" s="338"/>
      <c r="BN845" s="338"/>
      <c r="BO845" s="338"/>
      <c r="BP845" s="338"/>
      <c r="BQ845" s="338"/>
      <c r="BR845" s="338"/>
      <c r="BS845" s="338"/>
      <c r="BT845" s="338"/>
      <c r="BU845" s="338"/>
      <c r="BV845" s="338"/>
      <c r="BW845" s="338"/>
      <c r="BX845" s="338"/>
      <c r="BY845" s="338"/>
      <c r="BZ845" s="338"/>
      <c r="CA845" s="338"/>
      <c r="CB845" s="338"/>
      <c r="CC845" s="338"/>
      <c r="CD845" s="338"/>
      <c r="CE845" s="338"/>
    </row>
    <row r="846" ht="15.75" customHeight="1">
      <c r="A846" s="338"/>
      <c r="B846" s="338"/>
      <c r="C846" s="338"/>
      <c r="D846" s="338"/>
      <c r="E846" s="338"/>
      <c r="F846" s="346"/>
      <c r="G846" s="546"/>
      <c r="H846" s="547"/>
      <c r="I846" s="548"/>
      <c r="J846" s="448"/>
      <c r="K846" s="338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  <c r="AI846" s="338"/>
      <c r="AJ846" s="338"/>
      <c r="AK846" s="338"/>
      <c r="AL846" s="338"/>
      <c r="AM846" s="338"/>
      <c r="AN846" s="338"/>
      <c r="AO846" s="338"/>
      <c r="AP846" s="338"/>
      <c r="AQ846" s="338"/>
      <c r="AR846" s="338"/>
      <c r="AS846" s="338"/>
      <c r="AT846" s="338"/>
      <c r="AU846" s="338"/>
      <c r="AV846" s="338"/>
      <c r="AW846" s="338"/>
      <c r="AX846" s="338"/>
      <c r="AY846" s="338"/>
      <c r="AZ846" s="338"/>
      <c r="BA846" s="338"/>
      <c r="BB846" s="338"/>
      <c r="BC846" s="338"/>
      <c r="BD846" s="338"/>
      <c r="BE846" s="338"/>
      <c r="BF846" s="338"/>
      <c r="BG846" s="338"/>
      <c r="BH846" s="338"/>
      <c r="BI846" s="338"/>
      <c r="BJ846" s="338"/>
      <c r="BK846" s="338"/>
      <c r="BL846" s="338"/>
      <c r="BM846" s="338"/>
      <c r="BN846" s="338"/>
      <c r="BO846" s="338"/>
      <c r="BP846" s="338"/>
      <c r="BQ846" s="338"/>
      <c r="BR846" s="338"/>
      <c r="BS846" s="338"/>
      <c r="BT846" s="338"/>
      <c r="BU846" s="338"/>
      <c r="BV846" s="338"/>
      <c r="BW846" s="338"/>
      <c r="BX846" s="338"/>
      <c r="BY846" s="338"/>
      <c r="BZ846" s="338"/>
      <c r="CA846" s="338"/>
      <c r="CB846" s="338"/>
      <c r="CC846" s="338"/>
      <c r="CD846" s="338"/>
      <c r="CE846" s="338"/>
    </row>
    <row r="847" ht="15.75" customHeight="1">
      <c r="A847" s="338"/>
      <c r="B847" s="338"/>
      <c r="C847" s="338"/>
      <c r="D847" s="338"/>
      <c r="E847" s="338"/>
      <c r="F847" s="346"/>
      <c r="G847" s="546"/>
      <c r="H847" s="547"/>
      <c r="I847" s="548"/>
      <c r="J847" s="448"/>
      <c r="K847" s="338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  <c r="AI847" s="338"/>
      <c r="AJ847" s="338"/>
      <c r="AK847" s="338"/>
      <c r="AL847" s="338"/>
      <c r="AM847" s="338"/>
      <c r="AN847" s="338"/>
      <c r="AO847" s="338"/>
      <c r="AP847" s="338"/>
      <c r="AQ847" s="338"/>
      <c r="AR847" s="338"/>
      <c r="AS847" s="338"/>
      <c r="AT847" s="338"/>
      <c r="AU847" s="338"/>
      <c r="AV847" s="338"/>
      <c r="AW847" s="338"/>
      <c r="AX847" s="338"/>
      <c r="AY847" s="338"/>
      <c r="AZ847" s="338"/>
      <c r="BA847" s="338"/>
      <c r="BB847" s="338"/>
      <c r="BC847" s="338"/>
      <c r="BD847" s="338"/>
      <c r="BE847" s="338"/>
      <c r="BF847" s="338"/>
      <c r="BG847" s="338"/>
      <c r="BH847" s="338"/>
      <c r="BI847" s="338"/>
      <c r="BJ847" s="338"/>
      <c r="BK847" s="338"/>
      <c r="BL847" s="338"/>
      <c r="BM847" s="338"/>
      <c r="BN847" s="338"/>
      <c r="BO847" s="338"/>
      <c r="BP847" s="338"/>
      <c r="BQ847" s="338"/>
      <c r="BR847" s="338"/>
      <c r="BS847" s="338"/>
      <c r="BT847" s="338"/>
      <c r="BU847" s="338"/>
      <c r="BV847" s="338"/>
      <c r="BW847" s="338"/>
      <c r="BX847" s="338"/>
      <c r="BY847" s="338"/>
      <c r="BZ847" s="338"/>
      <c r="CA847" s="338"/>
      <c r="CB847" s="338"/>
      <c r="CC847" s="338"/>
      <c r="CD847" s="338"/>
      <c r="CE847" s="338"/>
    </row>
    <row r="848" ht="15.75" customHeight="1">
      <c r="A848" s="338"/>
      <c r="B848" s="338"/>
      <c r="C848" s="338"/>
      <c r="D848" s="338"/>
      <c r="E848" s="338"/>
      <c r="F848" s="346"/>
      <c r="G848" s="546"/>
      <c r="H848" s="547"/>
      <c r="I848" s="548"/>
      <c r="J848" s="448"/>
      <c r="K848" s="338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  <c r="AI848" s="338"/>
      <c r="AJ848" s="338"/>
      <c r="AK848" s="338"/>
      <c r="AL848" s="338"/>
      <c r="AM848" s="338"/>
      <c r="AN848" s="338"/>
      <c r="AO848" s="338"/>
      <c r="AP848" s="338"/>
      <c r="AQ848" s="338"/>
      <c r="AR848" s="338"/>
      <c r="AS848" s="338"/>
      <c r="AT848" s="338"/>
      <c r="AU848" s="338"/>
      <c r="AV848" s="338"/>
      <c r="AW848" s="338"/>
      <c r="AX848" s="338"/>
      <c r="AY848" s="338"/>
      <c r="AZ848" s="338"/>
      <c r="BA848" s="338"/>
      <c r="BB848" s="338"/>
      <c r="BC848" s="338"/>
      <c r="BD848" s="338"/>
      <c r="BE848" s="338"/>
      <c r="BF848" s="338"/>
      <c r="BG848" s="338"/>
      <c r="BH848" s="338"/>
      <c r="BI848" s="338"/>
      <c r="BJ848" s="338"/>
      <c r="BK848" s="338"/>
      <c r="BL848" s="338"/>
      <c r="BM848" s="338"/>
      <c r="BN848" s="338"/>
      <c r="BO848" s="338"/>
      <c r="BP848" s="338"/>
      <c r="BQ848" s="338"/>
      <c r="BR848" s="338"/>
      <c r="BS848" s="338"/>
      <c r="BT848" s="338"/>
      <c r="BU848" s="338"/>
      <c r="BV848" s="338"/>
      <c r="BW848" s="338"/>
      <c r="BX848" s="338"/>
      <c r="BY848" s="338"/>
      <c r="BZ848" s="338"/>
      <c r="CA848" s="338"/>
      <c r="CB848" s="338"/>
      <c r="CC848" s="338"/>
      <c r="CD848" s="338"/>
      <c r="CE848" s="338"/>
    </row>
    <row r="849" ht="15.75" customHeight="1">
      <c r="A849" s="338"/>
      <c r="B849" s="338"/>
      <c r="C849" s="338"/>
      <c r="D849" s="338"/>
      <c r="E849" s="338"/>
      <c r="F849" s="346"/>
      <c r="G849" s="546"/>
      <c r="H849" s="547"/>
      <c r="I849" s="548"/>
      <c r="J849" s="448"/>
      <c r="K849" s="338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  <c r="AI849" s="338"/>
      <c r="AJ849" s="338"/>
      <c r="AK849" s="338"/>
      <c r="AL849" s="338"/>
      <c r="AM849" s="338"/>
      <c r="AN849" s="338"/>
      <c r="AO849" s="338"/>
      <c r="AP849" s="338"/>
      <c r="AQ849" s="338"/>
      <c r="AR849" s="338"/>
      <c r="AS849" s="338"/>
      <c r="AT849" s="338"/>
      <c r="AU849" s="338"/>
      <c r="AV849" s="338"/>
      <c r="AW849" s="338"/>
      <c r="AX849" s="338"/>
      <c r="AY849" s="338"/>
      <c r="AZ849" s="338"/>
      <c r="BA849" s="338"/>
      <c r="BB849" s="338"/>
      <c r="BC849" s="338"/>
      <c r="BD849" s="338"/>
      <c r="BE849" s="338"/>
      <c r="BF849" s="338"/>
      <c r="BG849" s="338"/>
      <c r="BH849" s="338"/>
      <c r="BI849" s="338"/>
      <c r="BJ849" s="338"/>
      <c r="BK849" s="338"/>
      <c r="BL849" s="338"/>
      <c r="BM849" s="338"/>
      <c r="BN849" s="338"/>
      <c r="BO849" s="338"/>
      <c r="BP849" s="338"/>
      <c r="BQ849" s="338"/>
      <c r="BR849" s="338"/>
      <c r="BS849" s="338"/>
      <c r="BT849" s="338"/>
      <c r="BU849" s="338"/>
      <c r="BV849" s="338"/>
      <c r="BW849" s="338"/>
      <c r="BX849" s="338"/>
      <c r="BY849" s="338"/>
      <c r="BZ849" s="338"/>
      <c r="CA849" s="338"/>
      <c r="CB849" s="338"/>
      <c r="CC849" s="338"/>
      <c r="CD849" s="338"/>
      <c r="CE849" s="338"/>
    </row>
    <row r="850" ht="15.75" customHeight="1">
      <c r="A850" s="338"/>
      <c r="B850" s="338"/>
      <c r="C850" s="338"/>
      <c r="D850" s="338"/>
      <c r="E850" s="338"/>
      <c r="F850" s="346"/>
      <c r="G850" s="546"/>
      <c r="H850" s="547"/>
      <c r="I850" s="548"/>
      <c r="J850" s="448"/>
      <c r="K850" s="338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  <c r="AI850" s="338"/>
      <c r="AJ850" s="338"/>
      <c r="AK850" s="338"/>
      <c r="AL850" s="338"/>
      <c r="AM850" s="338"/>
      <c r="AN850" s="338"/>
      <c r="AO850" s="338"/>
      <c r="AP850" s="338"/>
      <c r="AQ850" s="338"/>
      <c r="AR850" s="338"/>
      <c r="AS850" s="338"/>
      <c r="AT850" s="338"/>
      <c r="AU850" s="338"/>
      <c r="AV850" s="338"/>
      <c r="AW850" s="338"/>
      <c r="AX850" s="338"/>
      <c r="AY850" s="338"/>
      <c r="AZ850" s="338"/>
      <c r="BA850" s="338"/>
      <c r="BB850" s="338"/>
      <c r="BC850" s="338"/>
      <c r="BD850" s="338"/>
      <c r="BE850" s="338"/>
      <c r="BF850" s="338"/>
      <c r="BG850" s="338"/>
      <c r="BH850" s="338"/>
      <c r="BI850" s="338"/>
      <c r="BJ850" s="338"/>
      <c r="BK850" s="338"/>
      <c r="BL850" s="338"/>
      <c r="BM850" s="338"/>
      <c r="BN850" s="338"/>
      <c r="BO850" s="338"/>
      <c r="BP850" s="338"/>
      <c r="BQ850" s="338"/>
      <c r="BR850" s="338"/>
      <c r="BS850" s="338"/>
      <c r="BT850" s="338"/>
      <c r="BU850" s="338"/>
      <c r="BV850" s="338"/>
      <c r="BW850" s="338"/>
      <c r="BX850" s="338"/>
      <c r="BY850" s="338"/>
      <c r="BZ850" s="338"/>
      <c r="CA850" s="338"/>
      <c r="CB850" s="338"/>
      <c r="CC850" s="338"/>
      <c r="CD850" s="338"/>
      <c r="CE850" s="338"/>
    </row>
    <row r="851" ht="15.75" customHeight="1">
      <c r="A851" s="338"/>
      <c r="B851" s="338"/>
      <c r="C851" s="338"/>
      <c r="D851" s="338"/>
      <c r="E851" s="338"/>
      <c r="F851" s="346"/>
      <c r="G851" s="546"/>
      <c r="H851" s="547"/>
      <c r="I851" s="548"/>
      <c r="J851" s="448"/>
      <c r="K851" s="338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  <c r="AI851" s="338"/>
      <c r="AJ851" s="338"/>
      <c r="AK851" s="338"/>
      <c r="AL851" s="338"/>
      <c r="AM851" s="338"/>
      <c r="AN851" s="338"/>
      <c r="AO851" s="338"/>
      <c r="AP851" s="338"/>
      <c r="AQ851" s="338"/>
      <c r="AR851" s="338"/>
      <c r="AS851" s="338"/>
      <c r="AT851" s="338"/>
      <c r="AU851" s="338"/>
      <c r="AV851" s="338"/>
      <c r="AW851" s="338"/>
      <c r="AX851" s="338"/>
      <c r="AY851" s="338"/>
      <c r="AZ851" s="338"/>
      <c r="BA851" s="338"/>
      <c r="BB851" s="338"/>
      <c r="BC851" s="338"/>
      <c r="BD851" s="338"/>
      <c r="BE851" s="338"/>
      <c r="BF851" s="338"/>
      <c r="BG851" s="338"/>
      <c r="BH851" s="338"/>
      <c r="BI851" s="338"/>
      <c r="BJ851" s="338"/>
      <c r="BK851" s="338"/>
      <c r="BL851" s="338"/>
      <c r="BM851" s="338"/>
      <c r="BN851" s="338"/>
      <c r="BO851" s="338"/>
      <c r="BP851" s="338"/>
      <c r="BQ851" s="338"/>
      <c r="BR851" s="338"/>
      <c r="BS851" s="338"/>
      <c r="BT851" s="338"/>
      <c r="BU851" s="338"/>
      <c r="BV851" s="338"/>
      <c r="BW851" s="338"/>
      <c r="BX851" s="338"/>
      <c r="BY851" s="338"/>
      <c r="BZ851" s="338"/>
      <c r="CA851" s="338"/>
      <c r="CB851" s="338"/>
      <c r="CC851" s="338"/>
      <c r="CD851" s="338"/>
      <c r="CE851" s="338"/>
    </row>
    <row r="852" ht="15.75" customHeight="1">
      <c r="A852" s="338"/>
      <c r="B852" s="338"/>
      <c r="C852" s="338"/>
      <c r="D852" s="338"/>
      <c r="E852" s="338"/>
      <c r="F852" s="346"/>
      <c r="G852" s="546"/>
      <c r="H852" s="547"/>
      <c r="I852" s="548"/>
      <c r="J852" s="448"/>
      <c r="K852" s="338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  <c r="AI852" s="338"/>
      <c r="AJ852" s="338"/>
      <c r="AK852" s="338"/>
      <c r="AL852" s="338"/>
      <c r="AM852" s="338"/>
      <c r="AN852" s="338"/>
      <c r="AO852" s="338"/>
      <c r="AP852" s="338"/>
      <c r="AQ852" s="338"/>
      <c r="AR852" s="338"/>
      <c r="AS852" s="338"/>
      <c r="AT852" s="338"/>
      <c r="AU852" s="338"/>
      <c r="AV852" s="338"/>
      <c r="AW852" s="338"/>
      <c r="AX852" s="338"/>
      <c r="AY852" s="338"/>
      <c r="AZ852" s="338"/>
      <c r="BA852" s="338"/>
      <c r="BB852" s="338"/>
      <c r="BC852" s="338"/>
      <c r="BD852" s="338"/>
      <c r="BE852" s="338"/>
      <c r="BF852" s="338"/>
      <c r="BG852" s="338"/>
      <c r="BH852" s="338"/>
      <c r="BI852" s="338"/>
      <c r="BJ852" s="338"/>
      <c r="BK852" s="338"/>
      <c r="BL852" s="338"/>
      <c r="BM852" s="338"/>
      <c r="BN852" s="338"/>
      <c r="BO852" s="338"/>
      <c r="BP852" s="338"/>
      <c r="BQ852" s="338"/>
      <c r="BR852" s="338"/>
      <c r="BS852" s="338"/>
      <c r="BT852" s="338"/>
      <c r="BU852" s="338"/>
      <c r="BV852" s="338"/>
      <c r="BW852" s="338"/>
      <c r="BX852" s="338"/>
      <c r="BY852" s="338"/>
      <c r="BZ852" s="338"/>
      <c r="CA852" s="338"/>
      <c r="CB852" s="338"/>
      <c r="CC852" s="338"/>
      <c r="CD852" s="338"/>
      <c r="CE852" s="338"/>
    </row>
    <row r="853" ht="15.75" customHeight="1">
      <c r="A853" s="338"/>
      <c r="B853" s="338"/>
      <c r="C853" s="338"/>
      <c r="D853" s="338"/>
      <c r="E853" s="338"/>
      <c r="F853" s="346"/>
      <c r="G853" s="546"/>
      <c r="H853" s="547"/>
      <c r="I853" s="548"/>
      <c r="J853" s="448"/>
      <c r="K853" s="338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  <c r="AI853" s="338"/>
      <c r="AJ853" s="338"/>
      <c r="AK853" s="338"/>
      <c r="AL853" s="338"/>
      <c r="AM853" s="338"/>
      <c r="AN853" s="338"/>
      <c r="AO853" s="338"/>
      <c r="AP853" s="338"/>
      <c r="AQ853" s="338"/>
      <c r="AR853" s="338"/>
      <c r="AS853" s="338"/>
      <c r="AT853" s="338"/>
      <c r="AU853" s="338"/>
      <c r="AV853" s="338"/>
      <c r="AW853" s="338"/>
      <c r="AX853" s="338"/>
      <c r="AY853" s="338"/>
      <c r="AZ853" s="338"/>
      <c r="BA853" s="338"/>
      <c r="BB853" s="338"/>
      <c r="BC853" s="338"/>
      <c r="BD853" s="338"/>
      <c r="BE853" s="338"/>
      <c r="BF853" s="338"/>
      <c r="BG853" s="338"/>
      <c r="BH853" s="338"/>
      <c r="BI853" s="338"/>
      <c r="BJ853" s="338"/>
      <c r="BK853" s="338"/>
      <c r="BL853" s="338"/>
      <c r="BM853" s="338"/>
      <c r="BN853" s="338"/>
      <c r="BO853" s="338"/>
      <c r="BP853" s="338"/>
      <c r="BQ853" s="338"/>
      <c r="BR853" s="338"/>
      <c r="BS853" s="338"/>
      <c r="BT853" s="338"/>
      <c r="BU853" s="338"/>
      <c r="BV853" s="338"/>
      <c r="BW853" s="338"/>
      <c r="BX853" s="338"/>
      <c r="BY853" s="338"/>
      <c r="BZ853" s="338"/>
      <c r="CA853" s="338"/>
      <c r="CB853" s="338"/>
      <c r="CC853" s="338"/>
      <c r="CD853" s="338"/>
      <c r="CE853" s="338"/>
    </row>
    <row r="854" ht="15.75" customHeight="1">
      <c r="A854" s="338"/>
      <c r="B854" s="338"/>
      <c r="C854" s="338"/>
      <c r="D854" s="338"/>
      <c r="E854" s="338"/>
      <c r="F854" s="346"/>
      <c r="G854" s="546"/>
      <c r="H854" s="547"/>
      <c r="I854" s="548"/>
      <c r="J854" s="448"/>
      <c r="K854" s="338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  <c r="AI854" s="338"/>
      <c r="AJ854" s="338"/>
      <c r="AK854" s="338"/>
      <c r="AL854" s="338"/>
      <c r="AM854" s="338"/>
      <c r="AN854" s="338"/>
      <c r="AO854" s="338"/>
      <c r="AP854" s="338"/>
      <c r="AQ854" s="338"/>
      <c r="AR854" s="338"/>
      <c r="AS854" s="338"/>
      <c r="AT854" s="338"/>
      <c r="AU854" s="338"/>
      <c r="AV854" s="338"/>
      <c r="AW854" s="338"/>
      <c r="AX854" s="338"/>
      <c r="AY854" s="338"/>
      <c r="AZ854" s="338"/>
      <c r="BA854" s="338"/>
      <c r="BB854" s="338"/>
      <c r="BC854" s="338"/>
      <c r="BD854" s="338"/>
      <c r="BE854" s="338"/>
      <c r="BF854" s="338"/>
      <c r="BG854" s="338"/>
      <c r="BH854" s="338"/>
      <c r="BI854" s="338"/>
      <c r="BJ854" s="338"/>
      <c r="BK854" s="338"/>
      <c r="BL854" s="338"/>
      <c r="BM854" s="338"/>
      <c r="BN854" s="338"/>
      <c r="BO854" s="338"/>
      <c r="BP854" s="338"/>
      <c r="BQ854" s="338"/>
      <c r="BR854" s="338"/>
      <c r="BS854" s="338"/>
      <c r="BT854" s="338"/>
      <c r="BU854" s="338"/>
      <c r="BV854" s="338"/>
      <c r="BW854" s="338"/>
      <c r="BX854" s="338"/>
      <c r="BY854" s="338"/>
      <c r="BZ854" s="338"/>
      <c r="CA854" s="338"/>
      <c r="CB854" s="338"/>
      <c r="CC854" s="338"/>
      <c r="CD854" s="338"/>
      <c r="CE854" s="338"/>
    </row>
    <row r="855" ht="15.75" customHeight="1">
      <c r="A855" s="338"/>
      <c r="B855" s="338"/>
      <c r="C855" s="338"/>
      <c r="D855" s="338"/>
      <c r="E855" s="338"/>
      <c r="F855" s="346"/>
      <c r="G855" s="546"/>
      <c r="H855" s="547"/>
      <c r="I855" s="548"/>
      <c r="J855" s="448"/>
      <c r="K855" s="338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  <c r="AI855" s="338"/>
      <c r="AJ855" s="338"/>
      <c r="AK855" s="338"/>
      <c r="AL855" s="338"/>
      <c r="AM855" s="338"/>
      <c r="AN855" s="338"/>
      <c r="AO855" s="338"/>
      <c r="AP855" s="338"/>
      <c r="AQ855" s="338"/>
      <c r="AR855" s="338"/>
      <c r="AS855" s="338"/>
      <c r="AT855" s="338"/>
      <c r="AU855" s="338"/>
      <c r="AV855" s="338"/>
      <c r="AW855" s="338"/>
      <c r="AX855" s="338"/>
      <c r="AY855" s="338"/>
      <c r="AZ855" s="338"/>
      <c r="BA855" s="338"/>
      <c r="BB855" s="338"/>
      <c r="BC855" s="338"/>
      <c r="BD855" s="338"/>
      <c r="BE855" s="338"/>
      <c r="BF855" s="338"/>
      <c r="BG855" s="338"/>
      <c r="BH855" s="338"/>
      <c r="BI855" s="338"/>
      <c r="BJ855" s="338"/>
      <c r="BK855" s="338"/>
      <c r="BL855" s="338"/>
      <c r="BM855" s="338"/>
      <c r="BN855" s="338"/>
      <c r="BO855" s="338"/>
      <c r="BP855" s="338"/>
      <c r="BQ855" s="338"/>
      <c r="BR855" s="338"/>
      <c r="BS855" s="338"/>
      <c r="BT855" s="338"/>
      <c r="BU855" s="338"/>
      <c r="BV855" s="338"/>
      <c r="BW855" s="338"/>
      <c r="BX855" s="338"/>
      <c r="BY855" s="338"/>
      <c r="BZ855" s="338"/>
      <c r="CA855" s="338"/>
      <c r="CB855" s="338"/>
      <c r="CC855" s="338"/>
      <c r="CD855" s="338"/>
      <c r="CE855" s="338"/>
    </row>
    <row r="856" ht="15.75" customHeight="1">
      <c r="A856" s="338"/>
      <c r="B856" s="338"/>
      <c r="C856" s="338"/>
      <c r="D856" s="338"/>
      <c r="E856" s="338"/>
      <c r="F856" s="346"/>
      <c r="G856" s="546"/>
      <c r="H856" s="547"/>
      <c r="I856" s="548"/>
      <c r="J856" s="448"/>
      <c r="K856" s="338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  <c r="AI856" s="338"/>
      <c r="AJ856" s="338"/>
      <c r="AK856" s="338"/>
      <c r="AL856" s="338"/>
      <c r="AM856" s="338"/>
      <c r="AN856" s="338"/>
      <c r="AO856" s="338"/>
      <c r="AP856" s="338"/>
      <c r="AQ856" s="338"/>
      <c r="AR856" s="338"/>
      <c r="AS856" s="338"/>
      <c r="AT856" s="338"/>
      <c r="AU856" s="338"/>
      <c r="AV856" s="338"/>
      <c r="AW856" s="338"/>
      <c r="AX856" s="338"/>
      <c r="AY856" s="338"/>
      <c r="AZ856" s="338"/>
      <c r="BA856" s="338"/>
      <c r="BB856" s="338"/>
      <c r="BC856" s="338"/>
      <c r="BD856" s="338"/>
      <c r="BE856" s="338"/>
      <c r="BF856" s="338"/>
      <c r="BG856" s="338"/>
      <c r="BH856" s="338"/>
      <c r="BI856" s="338"/>
      <c r="BJ856" s="338"/>
      <c r="BK856" s="338"/>
      <c r="BL856" s="338"/>
      <c r="BM856" s="338"/>
      <c r="BN856" s="338"/>
      <c r="BO856" s="338"/>
      <c r="BP856" s="338"/>
      <c r="BQ856" s="338"/>
      <c r="BR856" s="338"/>
      <c r="BS856" s="338"/>
      <c r="BT856" s="338"/>
      <c r="BU856" s="338"/>
      <c r="BV856" s="338"/>
      <c r="BW856" s="338"/>
      <c r="BX856" s="338"/>
      <c r="BY856" s="338"/>
      <c r="BZ856" s="338"/>
      <c r="CA856" s="338"/>
      <c r="CB856" s="338"/>
      <c r="CC856" s="338"/>
      <c r="CD856" s="338"/>
      <c r="CE856" s="338"/>
    </row>
    <row r="857" ht="15.75" customHeight="1">
      <c r="A857" s="338"/>
      <c r="B857" s="338"/>
      <c r="C857" s="338"/>
      <c r="D857" s="338"/>
      <c r="E857" s="338"/>
      <c r="F857" s="346"/>
      <c r="G857" s="546"/>
      <c r="H857" s="547"/>
      <c r="I857" s="548"/>
      <c r="J857" s="448"/>
      <c r="K857" s="338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  <c r="AI857" s="338"/>
      <c r="AJ857" s="338"/>
      <c r="AK857" s="338"/>
      <c r="AL857" s="338"/>
      <c r="AM857" s="338"/>
      <c r="AN857" s="338"/>
      <c r="AO857" s="338"/>
      <c r="AP857" s="338"/>
      <c r="AQ857" s="338"/>
      <c r="AR857" s="338"/>
      <c r="AS857" s="338"/>
      <c r="AT857" s="338"/>
      <c r="AU857" s="338"/>
      <c r="AV857" s="338"/>
      <c r="AW857" s="338"/>
      <c r="AX857" s="338"/>
      <c r="AY857" s="338"/>
      <c r="AZ857" s="338"/>
      <c r="BA857" s="338"/>
      <c r="BB857" s="338"/>
      <c r="BC857" s="338"/>
      <c r="BD857" s="338"/>
      <c r="BE857" s="338"/>
      <c r="BF857" s="338"/>
      <c r="BG857" s="338"/>
      <c r="BH857" s="338"/>
      <c r="BI857" s="338"/>
      <c r="BJ857" s="338"/>
      <c r="BK857" s="338"/>
      <c r="BL857" s="338"/>
      <c r="BM857" s="338"/>
      <c r="BN857" s="338"/>
      <c r="BO857" s="338"/>
      <c r="BP857" s="338"/>
      <c r="BQ857" s="338"/>
      <c r="BR857" s="338"/>
      <c r="BS857" s="338"/>
      <c r="BT857" s="338"/>
      <c r="BU857" s="338"/>
      <c r="BV857" s="338"/>
      <c r="BW857" s="338"/>
      <c r="BX857" s="338"/>
      <c r="BY857" s="338"/>
      <c r="BZ857" s="338"/>
      <c r="CA857" s="338"/>
      <c r="CB857" s="338"/>
      <c r="CC857" s="338"/>
      <c r="CD857" s="338"/>
      <c r="CE857" s="338"/>
    </row>
    <row r="858" ht="15.75" customHeight="1">
      <c r="A858" s="338"/>
      <c r="B858" s="338"/>
      <c r="C858" s="338"/>
      <c r="D858" s="338"/>
      <c r="E858" s="338"/>
      <c r="F858" s="346"/>
      <c r="G858" s="546"/>
      <c r="H858" s="547"/>
      <c r="I858" s="548"/>
      <c r="J858" s="448"/>
      <c r="K858" s="338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  <c r="AI858" s="338"/>
      <c r="AJ858" s="338"/>
      <c r="AK858" s="338"/>
      <c r="AL858" s="338"/>
      <c r="AM858" s="338"/>
      <c r="AN858" s="338"/>
      <c r="AO858" s="338"/>
      <c r="AP858" s="338"/>
      <c r="AQ858" s="338"/>
      <c r="AR858" s="338"/>
      <c r="AS858" s="338"/>
      <c r="AT858" s="338"/>
      <c r="AU858" s="338"/>
      <c r="AV858" s="338"/>
      <c r="AW858" s="338"/>
      <c r="AX858" s="338"/>
      <c r="AY858" s="338"/>
      <c r="AZ858" s="338"/>
      <c r="BA858" s="338"/>
      <c r="BB858" s="338"/>
      <c r="BC858" s="338"/>
      <c r="BD858" s="338"/>
      <c r="BE858" s="338"/>
      <c r="BF858" s="338"/>
      <c r="BG858" s="338"/>
      <c r="BH858" s="338"/>
      <c r="BI858" s="338"/>
      <c r="BJ858" s="338"/>
      <c r="BK858" s="338"/>
      <c r="BL858" s="338"/>
      <c r="BM858" s="338"/>
      <c r="BN858" s="338"/>
      <c r="BO858" s="338"/>
      <c r="BP858" s="338"/>
      <c r="BQ858" s="338"/>
      <c r="BR858" s="338"/>
      <c r="BS858" s="338"/>
      <c r="BT858" s="338"/>
      <c r="BU858" s="338"/>
      <c r="BV858" s="338"/>
      <c r="BW858" s="338"/>
      <c r="BX858" s="338"/>
      <c r="BY858" s="338"/>
      <c r="BZ858" s="338"/>
      <c r="CA858" s="338"/>
      <c r="CB858" s="338"/>
      <c r="CC858" s="338"/>
      <c r="CD858" s="338"/>
      <c r="CE858" s="338"/>
    </row>
    <row r="859" ht="15.75" customHeight="1">
      <c r="A859" s="338"/>
      <c r="B859" s="338"/>
      <c r="C859" s="338"/>
      <c r="D859" s="338"/>
      <c r="E859" s="338"/>
      <c r="F859" s="346"/>
      <c r="G859" s="546"/>
      <c r="H859" s="547"/>
      <c r="I859" s="548"/>
      <c r="J859" s="448"/>
      <c r="K859" s="338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  <c r="AI859" s="338"/>
      <c r="AJ859" s="338"/>
      <c r="AK859" s="338"/>
      <c r="AL859" s="338"/>
      <c r="AM859" s="338"/>
      <c r="AN859" s="338"/>
      <c r="AO859" s="338"/>
      <c r="AP859" s="338"/>
      <c r="AQ859" s="338"/>
      <c r="AR859" s="338"/>
      <c r="AS859" s="338"/>
      <c r="AT859" s="338"/>
      <c r="AU859" s="338"/>
      <c r="AV859" s="338"/>
      <c r="AW859" s="338"/>
      <c r="AX859" s="338"/>
      <c r="AY859" s="338"/>
      <c r="AZ859" s="338"/>
      <c r="BA859" s="338"/>
      <c r="BB859" s="338"/>
      <c r="BC859" s="338"/>
      <c r="BD859" s="338"/>
      <c r="BE859" s="338"/>
      <c r="BF859" s="338"/>
      <c r="BG859" s="338"/>
      <c r="BH859" s="338"/>
      <c r="BI859" s="338"/>
      <c r="BJ859" s="338"/>
      <c r="BK859" s="338"/>
      <c r="BL859" s="338"/>
      <c r="BM859" s="338"/>
      <c r="BN859" s="338"/>
      <c r="BO859" s="338"/>
      <c r="BP859" s="338"/>
      <c r="BQ859" s="338"/>
      <c r="BR859" s="338"/>
      <c r="BS859" s="338"/>
      <c r="BT859" s="338"/>
      <c r="BU859" s="338"/>
      <c r="BV859" s="338"/>
      <c r="BW859" s="338"/>
      <c r="BX859" s="338"/>
      <c r="BY859" s="338"/>
      <c r="BZ859" s="338"/>
      <c r="CA859" s="338"/>
      <c r="CB859" s="338"/>
      <c r="CC859" s="338"/>
      <c r="CD859" s="338"/>
      <c r="CE859" s="338"/>
    </row>
    <row r="860" ht="15.75" customHeight="1">
      <c r="A860" s="338"/>
      <c r="B860" s="338"/>
      <c r="C860" s="338"/>
      <c r="D860" s="338"/>
      <c r="E860" s="338"/>
      <c r="F860" s="346"/>
      <c r="G860" s="546"/>
      <c r="H860" s="547"/>
      <c r="I860" s="548"/>
      <c r="J860" s="448"/>
      <c r="K860" s="338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  <c r="AI860" s="338"/>
      <c r="AJ860" s="338"/>
      <c r="AK860" s="338"/>
      <c r="AL860" s="338"/>
      <c r="AM860" s="338"/>
      <c r="AN860" s="338"/>
      <c r="AO860" s="338"/>
      <c r="AP860" s="338"/>
      <c r="AQ860" s="338"/>
      <c r="AR860" s="338"/>
      <c r="AS860" s="338"/>
      <c r="AT860" s="338"/>
      <c r="AU860" s="338"/>
      <c r="AV860" s="338"/>
      <c r="AW860" s="338"/>
      <c r="AX860" s="338"/>
      <c r="AY860" s="338"/>
      <c r="AZ860" s="338"/>
      <c r="BA860" s="338"/>
      <c r="BB860" s="338"/>
      <c r="BC860" s="338"/>
      <c r="BD860" s="338"/>
      <c r="BE860" s="338"/>
      <c r="BF860" s="338"/>
      <c r="BG860" s="338"/>
      <c r="BH860" s="338"/>
      <c r="BI860" s="338"/>
      <c r="BJ860" s="338"/>
      <c r="BK860" s="338"/>
      <c r="BL860" s="338"/>
      <c r="BM860" s="338"/>
      <c r="BN860" s="338"/>
      <c r="BO860" s="338"/>
      <c r="BP860" s="338"/>
      <c r="BQ860" s="338"/>
      <c r="BR860" s="338"/>
      <c r="BS860" s="338"/>
      <c r="BT860" s="338"/>
      <c r="BU860" s="338"/>
      <c r="BV860" s="338"/>
      <c r="BW860" s="338"/>
      <c r="BX860" s="338"/>
      <c r="BY860" s="338"/>
      <c r="BZ860" s="338"/>
      <c r="CA860" s="338"/>
      <c r="CB860" s="338"/>
      <c r="CC860" s="338"/>
      <c r="CD860" s="338"/>
      <c r="CE860" s="338"/>
    </row>
    <row r="861" ht="15.75" customHeight="1">
      <c r="A861" s="338"/>
      <c r="B861" s="338"/>
      <c r="C861" s="338"/>
      <c r="D861" s="338"/>
      <c r="E861" s="338"/>
      <c r="F861" s="346"/>
      <c r="G861" s="546"/>
      <c r="H861" s="547"/>
      <c r="I861" s="548"/>
      <c r="J861" s="448"/>
      <c r="K861" s="338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  <c r="AI861" s="338"/>
      <c r="AJ861" s="338"/>
      <c r="AK861" s="338"/>
      <c r="AL861" s="338"/>
      <c r="AM861" s="338"/>
      <c r="AN861" s="338"/>
      <c r="AO861" s="338"/>
      <c r="AP861" s="338"/>
      <c r="AQ861" s="338"/>
      <c r="AR861" s="338"/>
      <c r="AS861" s="338"/>
      <c r="AT861" s="338"/>
      <c r="AU861" s="338"/>
      <c r="AV861" s="338"/>
      <c r="AW861" s="338"/>
      <c r="AX861" s="338"/>
      <c r="AY861" s="338"/>
      <c r="AZ861" s="338"/>
      <c r="BA861" s="338"/>
      <c r="BB861" s="338"/>
      <c r="BC861" s="338"/>
      <c r="BD861" s="338"/>
      <c r="BE861" s="338"/>
      <c r="BF861" s="338"/>
      <c r="BG861" s="338"/>
      <c r="BH861" s="338"/>
      <c r="BI861" s="338"/>
      <c r="BJ861" s="338"/>
      <c r="BK861" s="338"/>
      <c r="BL861" s="338"/>
      <c r="BM861" s="338"/>
      <c r="BN861" s="338"/>
      <c r="BO861" s="338"/>
      <c r="BP861" s="338"/>
      <c r="BQ861" s="338"/>
      <c r="BR861" s="338"/>
      <c r="BS861" s="338"/>
      <c r="BT861" s="338"/>
      <c r="BU861" s="338"/>
      <c r="BV861" s="338"/>
      <c r="BW861" s="338"/>
      <c r="BX861" s="338"/>
      <c r="BY861" s="338"/>
      <c r="BZ861" s="338"/>
      <c r="CA861" s="338"/>
      <c r="CB861" s="338"/>
      <c r="CC861" s="338"/>
      <c r="CD861" s="338"/>
      <c r="CE861" s="338"/>
    </row>
    <row r="862" ht="15.75" customHeight="1">
      <c r="A862" s="338"/>
      <c r="B862" s="338"/>
      <c r="C862" s="338"/>
      <c r="D862" s="338"/>
      <c r="E862" s="338"/>
      <c r="F862" s="346"/>
      <c r="G862" s="546"/>
      <c r="H862" s="547"/>
      <c r="I862" s="548"/>
      <c r="J862" s="448"/>
      <c r="K862" s="338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  <c r="AI862" s="338"/>
      <c r="AJ862" s="338"/>
      <c r="AK862" s="338"/>
      <c r="AL862" s="338"/>
      <c r="AM862" s="338"/>
      <c r="AN862" s="338"/>
      <c r="AO862" s="338"/>
      <c r="AP862" s="338"/>
      <c r="AQ862" s="338"/>
      <c r="AR862" s="338"/>
      <c r="AS862" s="338"/>
      <c r="AT862" s="338"/>
      <c r="AU862" s="338"/>
      <c r="AV862" s="338"/>
      <c r="AW862" s="338"/>
      <c r="AX862" s="338"/>
      <c r="AY862" s="338"/>
      <c r="AZ862" s="338"/>
      <c r="BA862" s="338"/>
      <c r="BB862" s="338"/>
      <c r="BC862" s="338"/>
      <c r="BD862" s="338"/>
      <c r="BE862" s="338"/>
      <c r="BF862" s="338"/>
      <c r="BG862" s="338"/>
      <c r="BH862" s="338"/>
      <c r="BI862" s="338"/>
      <c r="BJ862" s="338"/>
      <c r="BK862" s="338"/>
      <c r="BL862" s="338"/>
      <c r="BM862" s="338"/>
      <c r="BN862" s="338"/>
      <c r="BO862" s="338"/>
      <c r="BP862" s="338"/>
      <c r="BQ862" s="338"/>
      <c r="BR862" s="338"/>
      <c r="BS862" s="338"/>
      <c r="BT862" s="338"/>
      <c r="BU862" s="338"/>
      <c r="BV862" s="338"/>
      <c r="BW862" s="338"/>
      <c r="BX862" s="338"/>
      <c r="BY862" s="338"/>
      <c r="BZ862" s="338"/>
      <c r="CA862" s="338"/>
      <c r="CB862" s="338"/>
      <c r="CC862" s="338"/>
      <c r="CD862" s="338"/>
      <c r="CE862" s="338"/>
    </row>
    <row r="863" ht="15.75" customHeight="1">
      <c r="A863" s="338"/>
      <c r="B863" s="338"/>
      <c r="C863" s="338"/>
      <c r="D863" s="338"/>
      <c r="E863" s="338"/>
      <c r="F863" s="346"/>
      <c r="G863" s="546"/>
      <c r="H863" s="547"/>
      <c r="I863" s="548"/>
      <c r="J863" s="448"/>
      <c r="K863" s="338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  <c r="AI863" s="338"/>
      <c r="AJ863" s="338"/>
      <c r="AK863" s="338"/>
      <c r="AL863" s="338"/>
      <c r="AM863" s="338"/>
      <c r="AN863" s="338"/>
      <c r="AO863" s="338"/>
      <c r="AP863" s="338"/>
      <c r="AQ863" s="338"/>
      <c r="AR863" s="338"/>
      <c r="AS863" s="338"/>
      <c r="AT863" s="338"/>
      <c r="AU863" s="338"/>
      <c r="AV863" s="338"/>
      <c r="AW863" s="338"/>
      <c r="AX863" s="338"/>
      <c r="AY863" s="338"/>
      <c r="AZ863" s="338"/>
      <c r="BA863" s="338"/>
      <c r="BB863" s="338"/>
      <c r="BC863" s="338"/>
      <c r="BD863" s="338"/>
      <c r="BE863" s="338"/>
      <c r="BF863" s="338"/>
      <c r="BG863" s="338"/>
      <c r="BH863" s="338"/>
      <c r="BI863" s="338"/>
      <c r="BJ863" s="338"/>
      <c r="BK863" s="338"/>
      <c r="BL863" s="338"/>
      <c r="BM863" s="338"/>
      <c r="BN863" s="338"/>
      <c r="BO863" s="338"/>
      <c r="BP863" s="338"/>
      <c r="BQ863" s="338"/>
      <c r="BR863" s="338"/>
      <c r="BS863" s="338"/>
      <c r="BT863" s="338"/>
      <c r="BU863" s="338"/>
      <c r="BV863" s="338"/>
      <c r="BW863" s="338"/>
      <c r="BX863" s="338"/>
      <c r="BY863" s="338"/>
      <c r="BZ863" s="338"/>
      <c r="CA863" s="338"/>
      <c r="CB863" s="338"/>
      <c r="CC863" s="338"/>
      <c r="CD863" s="338"/>
      <c r="CE863" s="338"/>
    </row>
    <row r="864" ht="15.75" customHeight="1">
      <c r="A864" s="338"/>
      <c r="B864" s="338"/>
      <c r="C864" s="338"/>
      <c r="D864" s="338"/>
      <c r="E864" s="338"/>
      <c r="F864" s="346"/>
      <c r="G864" s="546"/>
      <c r="H864" s="547"/>
      <c r="I864" s="548"/>
      <c r="J864" s="448"/>
      <c r="K864" s="338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  <c r="AI864" s="338"/>
      <c r="AJ864" s="338"/>
      <c r="AK864" s="338"/>
      <c r="AL864" s="338"/>
      <c r="AM864" s="338"/>
      <c r="AN864" s="338"/>
      <c r="AO864" s="338"/>
      <c r="AP864" s="338"/>
      <c r="AQ864" s="338"/>
      <c r="AR864" s="338"/>
      <c r="AS864" s="338"/>
      <c r="AT864" s="338"/>
      <c r="AU864" s="338"/>
      <c r="AV864" s="338"/>
      <c r="AW864" s="338"/>
      <c r="AX864" s="338"/>
      <c r="AY864" s="338"/>
      <c r="AZ864" s="338"/>
      <c r="BA864" s="338"/>
      <c r="BB864" s="338"/>
      <c r="BC864" s="338"/>
      <c r="BD864" s="338"/>
      <c r="BE864" s="338"/>
      <c r="BF864" s="338"/>
      <c r="BG864" s="338"/>
      <c r="BH864" s="338"/>
      <c r="BI864" s="338"/>
      <c r="BJ864" s="338"/>
      <c r="BK864" s="338"/>
      <c r="BL864" s="338"/>
      <c r="BM864" s="338"/>
      <c r="BN864" s="338"/>
      <c r="BO864" s="338"/>
      <c r="BP864" s="338"/>
      <c r="BQ864" s="338"/>
      <c r="BR864" s="338"/>
      <c r="BS864" s="338"/>
      <c r="BT864" s="338"/>
      <c r="BU864" s="338"/>
      <c r="BV864" s="338"/>
      <c r="BW864" s="338"/>
      <c r="BX864" s="338"/>
      <c r="BY864" s="338"/>
      <c r="BZ864" s="338"/>
      <c r="CA864" s="338"/>
      <c r="CB864" s="338"/>
      <c r="CC864" s="338"/>
      <c r="CD864" s="338"/>
      <c r="CE864" s="338"/>
    </row>
    <row r="865" ht="15.75" customHeight="1">
      <c r="A865" s="338"/>
      <c r="B865" s="338"/>
      <c r="C865" s="338"/>
      <c r="D865" s="338"/>
      <c r="E865" s="338"/>
      <c r="F865" s="346"/>
      <c r="G865" s="546"/>
      <c r="H865" s="547"/>
      <c r="I865" s="548"/>
      <c r="J865" s="44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  <c r="AI865" s="338"/>
      <c r="AJ865" s="338"/>
      <c r="AK865" s="338"/>
      <c r="AL865" s="338"/>
      <c r="AM865" s="338"/>
      <c r="AN865" s="338"/>
      <c r="AO865" s="338"/>
      <c r="AP865" s="338"/>
      <c r="AQ865" s="338"/>
      <c r="AR865" s="338"/>
      <c r="AS865" s="338"/>
      <c r="AT865" s="338"/>
      <c r="AU865" s="338"/>
      <c r="AV865" s="338"/>
      <c r="AW865" s="338"/>
      <c r="AX865" s="338"/>
      <c r="AY865" s="338"/>
      <c r="AZ865" s="338"/>
      <c r="BA865" s="338"/>
      <c r="BB865" s="338"/>
      <c r="BC865" s="338"/>
      <c r="BD865" s="338"/>
      <c r="BE865" s="338"/>
      <c r="BF865" s="338"/>
      <c r="BG865" s="338"/>
      <c r="BH865" s="338"/>
      <c r="BI865" s="338"/>
      <c r="BJ865" s="338"/>
      <c r="BK865" s="338"/>
      <c r="BL865" s="338"/>
      <c r="BM865" s="338"/>
      <c r="BN865" s="338"/>
      <c r="BO865" s="338"/>
      <c r="BP865" s="338"/>
      <c r="BQ865" s="338"/>
      <c r="BR865" s="338"/>
      <c r="BS865" s="338"/>
      <c r="BT865" s="338"/>
      <c r="BU865" s="338"/>
      <c r="BV865" s="338"/>
      <c r="BW865" s="338"/>
      <c r="BX865" s="338"/>
      <c r="BY865" s="338"/>
      <c r="BZ865" s="338"/>
      <c r="CA865" s="338"/>
      <c r="CB865" s="338"/>
      <c r="CC865" s="338"/>
      <c r="CD865" s="338"/>
      <c r="CE865" s="338"/>
    </row>
    <row r="866" ht="15.75" customHeight="1">
      <c r="A866" s="338"/>
      <c r="B866" s="338"/>
      <c r="C866" s="338"/>
      <c r="D866" s="338"/>
      <c r="E866" s="338"/>
      <c r="F866" s="346"/>
      <c r="G866" s="546"/>
      <c r="H866" s="547"/>
      <c r="I866" s="548"/>
      <c r="J866" s="448"/>
      <c r="K866" s="338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  <c r="AI866" s="338"/>
      <c r="AJ866" s="338"/>
      <c r="AK866" s="338"/>
      <c r="AL866" s="338"/>
      <c r="AM866" s="338"/>
      <c r="AN866" s="338"/>
      <c r="AO866" s="338"/>
      <c r="AP866" s="338"/>
      <c r="AQ866" s="338"/>
      <c r="AR866" s="338"/>
      <c r="AS866" s="338"/>
      <c r="AT866" s="338"/>
      <c r="AU866" s="338"/>
      <c r="AV866" s="338"/>
      <c r="AW866" s="338"/>
      <c r="AX866" s="338"/>
      <c r="AY866" s="338"/>
      <c r="AZ866" s="338"/>
      <c r="BA866" s="338"/>
      <c r="BB866" s="338"/>
      <c r="BC866" s="338"/>
      <c r="BD866" s="338"/>
      <c r="BE866" s="338"/>
      <c r="BF866" s="338"/>
      <c r="BG866" s="338"/>
      <c r="BH866" s="338"/>
      <c r="BI866" s="338"/>
      <c r="BJ866" s="338"/>
      <c r="BK866" s="338"/>
      <c r="BL866" s="338"/>
      <c r="BM866" s="338"/>
      <c r="BN866" s="338"/>
      <c r="BO866" s="338"/>
      <c r="BP866" s="338"/>
      <c r="BQ866" s="338"/>
      <c r="BR866" s="338"/>
      <c r="BS866" s="338"/>
      <c r="BT866" s="338"/>
      <c r="BU866" s="338"/>
      <c r="BV866" s="338"/>
      <c r="BW866" s="338"/>
      <c r="BX866" s="338"/>
      <c r="BY866" s="338"/>
      <c r="BZ866" s="338"/>
      <c r="CA866" s="338"/>
      <c r="CB866" s="338"/>
      <c r="CC866" s="338"/>
      <c r="CD866" s="338"/>
      <c r="CE866" s="338"/>
    </row>
    <row r="867" ht="15.75" customHeight="1">
      <c r="A867" s="338"/>
      <c r="B867" s="338"/>
      <c r="C867" s="338"/>
      <c r="D867" s="338"/>
      <c r="E867" s="338"/>
      <c r="F867" s="346"/>
      <c r="G867" s="546"/>
      <c r="H867" s="547"/>
      <c r="I867" s="548"/>
      <c r="J867" s="448"/>
      <c r="K867" s="338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  <c r="AI867" s="338"/>
      <c r="AJ867" s="338"/>
      <c r="AK867" s="338"/>
      <c r="AL867" s="338"/>
      <c r="AM867" s="338"/>
      <c r="AN867" s="338"/>
      <c r="AO867" s="338"/>
      <c r="AP867" s="338"/>
      <c r="AQ867" s="338"/>
      <c r="AR867" s="338"/>
      <c r="AS867" s="338"/>
      <c r="AT867" s="338"/>
      <c r="AU867" s="338"/>
      <c r="AV867" s="338"/>
      <c r="AW867" s="338"/>
      <c r="AX867" s="338"/>
      <c r="AY867" s="338"/>
      <c r="AZ867" s="338"/>
      <c r="BA867" s="338"/>
      <c r="BB867" s="338"/>
      <c r="BC867" s="338"/>
      <c r="BD867" s="338"/>
      <c r="BE867" s="338"/>
      <c r="BF867" s="338"/>
      <c r="BG867" s="338"/>
      <c r="BH867" s="338"/>
      <c r="BI867" s="338"/>
      <c r="BJ867" s="338"/>
      <c r="BK867" s="338"/>
      <c r="BL867" s="338"/>
      <c r="BM867" s="338"/>
      <c r="BN867" s="338"/>
      <c r="BO867" s="338"/>
      <c r="BP867" s="338"/>
      <c r="BQ867" s="338"/>
      <c r="BR867" s="338"/>
      <c r="BS867" s="338"/>
      <c r="BT867" s="338"/>
      <c r="BU867" s="338"/>
      <c r="BV867" s="338"/>
      <c r="BW867" s="338"/>
      <c r="BX867" s="338"/>
      <c r="BY867" s="338"/>
      <c r="BZ867" s="338"/>
      <c r="CA867" s="338"/>
      <c r="CB867" s="338"/>
      <c r="CC867" s="338"/>
      <c r="CD867" s="338"/>
      <c r="CE867" s="338"/>
    </row>
    <row r="868" ht="15.75" customHeight="1">
      <c r="A868" s="338"/>
      <c r="B868" s="338"/>
      <c r="C868" s="338"/>
      <c r="D868" s="338"/>
      <c r="E868" s="338"/>
      <c r="F868" s="346"/>
      <c r="G868" s="546"/>
      <c r="H868" s="547"/>
      <c r="I868" s="548"/>
      <c r="J868" s="448"/>
      <c r="K868" s="338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  <c r="AI868" s="338"/>
      <c r="AJ868" s="338"/>
      <c r="AK868" s="338"/>
      <c r="AL868" s="338"/>
      <c r="AM868" s="338"/>
      <c r="AN868" s="338"/>
      <c r="AO868" s="338"/>
      <c r="AP868" s="338"/>
      <c r="AQ868" s="338"/>
      <c r="AR868" s="338"/>
      <c r="AS868" s="338"/>
      <c r="AT868" s="338"/>
      <c r="AU868" s="338"/>
      <c r="AV868" s="338"/>
      <c r="AW868" s="338"/>
      <c r="AX868" s="338"/>
      <c r="AY868" s="338"/>
      <c r="AZ868" s="338"/>
      <c r="BA868" s="338"/>
      <c r="BB868" s="338"/>
      <c r="BC868" s="338"/>
      <c r="BD868" s="338"/>
      <c r="BE868" s="338"/>
      <c r="BF868" s="338"/>
      <c r="BG868" s="338"/>
      <c r="BH868" s="338"/>
      <c r="BI868" s="338"/>
      <c r="BJ868" s="338"/>
      <c r="BK868" s="338"/>
      <c r="BL868" s="338"/>
      <c r="BM868" s="338"/>
      <c r="BN868" s="338"/>
      <c r="BO868" s="338"/>
      <c r="BP868" s="338"/>
      <c r="BQ868" s="338"/>
      <c r="BR868" s="338"/>
      <c r="BS868" s="338"/>
      <c r="BT868" s="338"/>
      <c r="BU868" s="338"/>
      <c r="BV868" s="338"/>
      <c r="BW868" s="338"/>
      <c r="BX868" s="338"/>
      <c r="BY868" s="338"/>
      <c r="BZ868" s="338"/>
      <c r="CA868" s="338"/>
      <c r="CB868" s="338"/>
      <c r="CC868" s="338"/>
      <c r="CD868" s="338"/>
      <c r="CE868" s="338"/>
    </row>
    <row r="869" ht="15.75" customHeight="1">
      <c r="A869" s="338"/>
      <c r="B869" s="338"/>
      <c r="C869" s="338"/>
      <c r="D869" s="338"/>
      <c r="E869" s="338"/>
      <c r="F869" s="346"/>
      <c r="G869" s="546"/>
      <c r="H869" s="547"/>
      <c r="I869" s="548"/>
      <c r="J869" s="448"/>
      <c r="K869" s="338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  <c r="AI869" s="338"/>
      <c r="AJ869" s="338"/>
      <c r="AK869" s="338"/>
      <c r="AL869" s="338"/>
      <c r="AM869" s="338"/>
      <c r="AN869" s="338"/>
      <c r="AO869" s="338"/>
      <c r="AP869" s="338"/>
      <c r="AQ869" s="338"/>
      <c r="AR869" s="338"/>
      <c r="AS869" s="338"/>
      <c r="AT869" s="338"/>
      <c r="AU869" s="338"/>
      <c r="AV869" s="338"/>
      <c r="AW869" s="338"/>
      <c r="AX869" s="338"/>
      <c r="AY869" s="338"/>
      <c r="AZ869" s="338"/>
      <c r="BA869" s="338"/>
      <c r="BB869" s="338"/>
      <c r="BC869" s="338"/>
      <c r="BD869" s="338"/>
      <c r="BE869" s="338"/>
      <c r="BF869" s="338"/>
      <c r="BG869" s="338"/>
      <c r="BH869" s="338"/>
      <c r="BI869" s="338"/>
      <c r="BJ869" s="338"/>
      <c r="BK869" s="338"/>
      <c r="BL869" s="338"/>
      <c r="BM869" s="338"/>
      <c r="BN869" s="338"/>
      <c r="BO869" s="338"/>
      <c r="BP869" s="338"/>
      <c r="BQ869" s="338"/>
      <c r="BR869" s="338"/>
      <c r="BS869" s="338"/>
      <c r="BT869" s="338"/>
      <c r="BU869" s="338"/>
      <c r="BV869" s="338"/>
      <c r="BW869" s="338"/>
      <c r="BX869" s="338"/>
      <c r="BY869" s="338"/>
      <c r="BZ869" s="338"/>
      <c r="CA869" s="338"/>
      <c r="CB869" s="338"/>
      <c r="CC869" s="338"/>
      <c r="CD869" s="338"/>
      <c r="CE869" s="338"/>
    </row>
    <row r="870" ht="15.75" customHeight="1">
      <c r="A870" s="338"/>
      <c r="B870" s="338"/>
      <c r="C870" s="338"/>
      <c r="D870" s="338"/>
      <c r="E870" s="338"/>
      <c r="F870" s="346"/>
      <c r="G870" s="546"/>
      <c r="H870" s="547"/>
      <c r="I870" s="548"/>
      <c r="J870" s="448"/>
      <c r="K870" s="338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  <c r="AI870" s="338"/>
      <c r="AJ870" s="338"/>
      <c r="AK870" s="338"/>
      <c r="AL870" s="338"/>
      <c r="AM870" s="338"/>
      <c r="AN870" s="338"/>
      <c r="AO870" s="338"/>
      <c r="AP870" s="338"/>
      <c r="AQ870" s="338"/>
      <c r="AR870" s="338"/>
      <c r="AS870" s="338"/>
      <c r="AT870" s="338"/>
      <c r="AU870" s="338"/>
      <c r="AV870" s="338"/>
      <c r="AW870" s="338"/>
      <c r="AX870" s="338"/>
      <c r="AY870" s="338"/>
      <c r="AZ870" s="338"/>
      <c r="BA870" s="338"/>
      <c r="BB870" s="338"/>
      <c r="BC870" s="338"/>
      <c r="BD870" s="338"/>
      <c r="BE870" s="338"/>
      <c r="BF870" s="338"/>
      <c r="BG870" s="338"/>
      <c r="BH870" s="338"/>
      <c r="BI870" s="338"/>
      <c r="BJ870" s="338"/>
      <c r="BK870" s="338"/>
      <c r="BL870" s="338"/>
      <c r="BM870" s="338"/>
      <c r="BN870" s="338"/>
      <c r="BO870" s="338"/>
      <c r="BP870" s="338"/>
      <c r="BQ870" s="338"/>
      <c r="BR870" s="338"/>
      <c r="BS870" s="338"/>
      <c r="BT870" s="338"/>
      <c r="BU870" s="338"/>
      <c r="BV870" s="338"/>
      <c r="BW870" s="338"/>
      <c r="BX870" s="338"/>
      <c r="BY870" s="338"/>
      <c r="BZ870" s="338"/>
      <c r="CA870" s="338"/>
      <c r="CB870" s="338"/>
      <c r="CC870" s="338"/>
      <c r="CD870" s="338"/>
      <c r="CE870" s="338"/>
    </row>
    <row r="871" ht="15.75" customHeight="1">
      <c r="A871" s="338"/>
      <c r="B871" s="338"/>
      <c r="C871" s="338"/>
      <c r="D871" s="338"/>
      <c r="E871" s="338"/>
      <c r="F871" s="346"/>
      <c r="G871" s="546"/>
      <c r="H871" s="547"/>
      <c r="I871" s="548"/>
      <c r="J871" s="448"/>
      <c r="K871" s="338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  <c r="AI871" s="338"/>
      <c r="AJ871" s="338"/>
      <c r="AK871" s="338"/>
      <c r="AL871" s="338"/>
      <c r="AM871" s="338"/>
      <c r="AN871" s="338"/>
      <c r="AO871" s="338"/>
      <c r="AP871" s="338"/>
      <c r="AQ871" s="338"/>
      <c r="AR871" s="338"/>
      <c r="AS871" s="338"/>
      <c r="AT871" s="338"/>
      <c r="AU871" s="338"/>
      <c r="AV871" s="338"/>
      <c r="AW871" s="338"/>
      <c r="AX871" s="338"/>
      <c r="AY871" s="338"/>
      <c r="AZ871" s="338"/>
      <c r="BA871" s="338"/>
      <c r="BB871" s="338"/>
      <c r="BC871" s="338"/>
      <c r="BD871" s="338"/>
      <c r="BE871" s="338"/>
      <c r="BF871" s="338"/>
      <c r="BG871" s="338"/>
      <c r="BH871" s="338"/>
      <c r="BI871" s="338"/>
      <c r="BJ871" s="338"/>
      <c r="BK871" s="338"/>
      <c r="BL871" s="338"/>
      <c r="BM871" s="338"/>
      <c r="BN871" s="338"/>
      <c r="BO871" s="338"/>
      <c r="BP871" s="338"/>
      <c r="BQ871" s="338"/>
      <c r="BR871" s="338"/>
      <c r="BS871" s="338"/>
      <c r="BT871" s="338"/>
      <c r="BU871" s="338"/>
      <c r="BV871" s="338"/>
      <c r="BW871" s="338"/>
      <c r="BX871" s="338"/>
      <c r="BY871" s="338"/>
      <c r="BZ871" s="338"/>
      <c r="CA871" s="338"/>
      <c r="CB871" s="338"/>
      <c r="CC871" s="338"/>
      <c r="CD871" s="338"/>
      <c r="CE871" s="338"/>
    </row>
    <row r="872" ht="15.75" customHeight="1">
      <c r="A872" s="338"/>
      <c r="B872" s="338"/>
      <c r="C872" s="338"/>
      <c r="D872" s="338"/>
      <c r="E872" s="338"/>
      <c r="F872" s="346"/>
      <c r="G872" s="546"/>
      <c r="H872" s="547"/>
      <c r="I872" s="548"/>
      <c r="J872" s="448"/>
      <c r="K872" s="338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  <c r="AI872" s="338"/>
      <c r="AJ872" s="338"/>
      <c r="AK872" s="338"/>
      <c r="AL872" s="338"/>
      <c r="AM872" s="338"/>
      <c r="AN872" s="338"/>
      <c r="AO872" s="338"/>
      <c r="AP872" s="338"/>
      <c r="AQ872" s="338"/>
      <c r="AR872" s="338"/>
      <c r="AS872" s="338"/>
      <c r="AT872" s="338"/>
      <c r="AU872" s="338"/>
      <c r="AV872" s="338"/>
      <c r="AW872" s="338"/>
      <c r="AX872" s="338"/>
      <c r="AY872" s="338"/>
      <c r="AZ872" s="338"/>
      <c r="BA872" s="338"/>
      <c r="BB872" s="338"/>
      <c r="BC872" s="338"/>
      <c r="BD872" s="338"/>
      <c r="BE872" s="338"/>
      <c r="BF872" s="338"/>
      <c r="BG872" s="338"/>
      <c r="BH872" s="338"/>
      <c r="BI872" s="338"/>
      <c r="BJ872" s="338"/>
      <c r="BK872" s="338"/>
      <c r="BL872" s="338"/>
      <c r="BM872" s="338"/>
      <c r="BN872" s="338"/>
      <c r="BO872" s="338"/>
      <c r="BP872" s="338"/>
      <c r="BQ872" s="338"/>
      <c r="BR872" s="338"/>
      <c r="BS872" s="338"/>
      <c r="BT872" s="338"/>
      <c r="BU872" s="338"/>
      <c r="BV872" s="338"/>
      <c r="BW872" s="338"/>
      <c r="BX872" s="338"/>
      <c r="BY872" s="338"/>
      <c r="BZ872" s="338"/>
      <c r="CA872" s="338"/>
      <c r="CB872" s="338"/>
      <c r="CC872" s="338"/>
      <c r="CD872" s="338"/>
      <c r="CE872" s="338"/>
    </row>
    <row r="873" ht="15.75" customHeight="1">
      <c r="A873" s="338"/>
      <c r="B873" s="338"/>
      <c r="C873" s="338"/>
      <c r="D873" s="338"/>
      <c r="E873" s="338"/>
      <c r="F873" s="346"/>
      <c r="G873" s="546"/>
      <c r="H873" s="547"/>
      <c r="I873" s="548"/>
      <c r="J873" s="448"/>
      <c r="K873" s="338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  <c r="AI873" s="338"/>
      <c r="AJ873" s="338"/>
      <c r="AK873" s="338"/>
      <c r="AL873" s="338"/>
      <c r="AM873" s="338"/>
      <c r="AN873" s="338"/>
      <c r="AO873" s="338"/>
      <c r="AP873" s="338"/>
      <c r="AQ873" s="338"/>
      <c r="AR873" s="338"/>
      <c r="AS873" s="338"/>
      <c r="AT873" s="338"/>
      <c r="AU873" s="338"/>
      <c r="AV873" s="338"/>
      <c r="AW873" s="338"/>
      <c r="AX873" s="338"/>
      <c r="AY873" s="338"/>
      <c r="AZ873" s="338"/>
      <c r="BA873" s="338"/>
      <c r="BB873" s="338"/>
      <c r="BC873" s="338"/>
      <c r="BD873" s="338"/>
      <c r="BE873" s="338"/>
      <c r="BF873" s="338"/>
      <c r="BG873" s="338"/>
      <c r="BH873" s="338"/>
      <c r="BI873" s="338"/>
      <c r="BJ873" s="338"/>
      <c r="BK873" s="338"/>
      <c r="BL873" s="338"/>
      <c r="BM873" s="338"/>
      <c r="BN873" s="338"/>
      <c r="BO873" s="338"/>
      <c r="BP873" s="338"/>
      <c r="BQ873" s="338"/>
      <c r="BR873" s="338"/>
      <c r="BS873" s="338"/>
      <c r="BT873" s="338"/>
      <c r="BU873" s="338"/>
      <c r="BV873" s="338"/>
      <c r="BW873" s="338"/>
      <c r="BX873" s="338"/>
      <c r="BY873" s="338"/>
      <c r="BZ873" s="338"/>
      <c r="CA873" s="338"/>
      <c r="CB873" s="338"/>
      <c r="CC873" s="338"/>
      <c r="CD873" s="338"/>
      <c r="CE873" s="338"/>
    </row>
    <row r="874" ht="15.75" customHeight="1">
      <c r="A874" s="338"/>
      <c r="B874" s="338"/>
      <c r="C874" s="338"/>
      <c r="D874" s="338"/>
      <c r="E874" s="338"/>
      <c r="F874" s="346"/>
      <c r="G874" s="546"/>
      <c r="H874" s="547"/>
      <c r="I874" s="548"/>
      <c r="J874" s="448"/>
      <c r="K874" s="338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  <c r="AI874" s="338"/>
      <c r="AJ874" s="338"/>
      <c r="AK874" s="338"/>
      <c r="AL874" s="338"/>
      <c r="AM874" s="338"/>
      <c r="AN874" s="338"/>
      <c r="AO874" s="338"/>
      <c r="AP874" s="338"/>
      <c r="AQ874" s="338"/>
      <c r="AR874" s="338"/>
      <c r="AS874" s="338"/>
      <c r="AT874" s="338"/>
      <c r="AU874" s="338"/>
      <c r="AV874" s="338"/>
      <c r="AW874" s="338"/>
      <c r="AX874" s="338"/>
      <c r="AY874" s="338"/>
      <c r="AZ874" s="338"/>
      <c r="BA874" s="338"/>
      <c r="BB874" s="338"/>
      <c r="BC874" s="338"/>
      <c r="BD874" s="338"/>
      <c r="BE874" s="338"/>
      <c r="BF874" s="338"/>
      <c r="BG874" s="338"/>
      <c r="BH874" s="338"/>
      <c r="BI874" s="338"/>
      <c r="BJ874" s="338"/>
      <c r="BK874" s="338"/>
      <c r="BL874" s="338"/>
      <c r="BM874" s="338"/>
      <c r="BN874" s="338"/>
      <c r="BO874" s="338"/>
      <c r="BP874" s="338"/>
      <c r="BQ874" s="338"/>
      <c r="BR874" s="338"/>
      <c r="BS874" s="338"/>
      <c r="BT874" s="338"/>
      <c r="BU874" s="338"/>
      <c r="BV874" s="338"/>
      <c r="BW874" s="338"/>
      <c r="BX874" s="338"/>
      <c r="BY874" s="338"/>
      <c r="BZ874" s="338"/>
      <c r="CA874" s="338"/>
      <c r="CB874" s="338"/>
      <c r="CC874" s="338"/>
      <c r="CD874" s="338"/>
      <c r="CE874" s="338"/>
    </row>
    <row r="875" ht="15.75" customHeight="1">
      <c r="A875" s="338"/>
      <c r="B875" s="338"/>
      <c r="C875" s="338"/>
      <c r="D875" s="338"/>
      <c r="E875" s="338"/>
      <c r="F875" s="346"/>
      <c r="G875" s="546"/>
      <c r="H875" s="547"/>
      <c r="I875" s="548"/>
      <c r="J875" s="448"/>
      <c r="K875" s="338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  <c r="AI875" s="338"/>
      <c r="AJ875" s="338"/>
      <c r="AK875" s="338"/>
      <c r="AL875" s="338"/>
      <c r="AM875" s="338"/>
      <c r="AN875" s="338"/>
      <c r="AO875" s="338"/>
      <c r="AP875" s="338"/>
      <c r="AQ875" s="338"/>
      <c r="AR875" s="338"/>
      <c r="AS875" s="338"/>
      <c r="AT875" s="338"/>
      <c r="AU875" s="338"/>
      <c r="AV875" s="338"/>
      <c r="AW875" s="338"/>
      <c r="AX875" s="338"/>
      <c r="AY875" s="338"/>
      <c r="AZ875" s="338"/>
      <c r="BA875" s="338"/>
      <c r="BB875" s="338"/>
      <c r="BC875" s="338"/>
      <c r="BD875" s="338"/>
      <c r="BE875" s="338"/>
      <c r="BF875" s="338"/>
      <c r="BG875" s="338"/>
      <c r="BH875" s="338"/>
      <c r="BI875" s="338"/>
      <c r="BJ875" s="338"/>
      <c r="BK875" s="338"/>
      <c r="BL875" s="338"/>
      <c r="BM875" s="338"/>
      <c r="BN875" s="338"/>
      <c r="BO875" s="338"/>
      <c r="BP875" s="338"/>
      <c r="BQ875" s="338"/>
      <c r="BR875" s="338"/>
      <c r="BS875" s="338"/>
      <c r="BT875" s="338"/>
      <c r="BU875" s="338"/>
      <c r="BV875" s="338"/>
      <c r="BW875" s="338"/>
      <c r="BX875" s="338"/>
      <c r="BY875" s="338"/>
      <c r="BZ875" s="338"/>
      <c r="CA875" s="338"/>
      <c r="CB875" s="338"/>
      <c r="CC875" s="338"/>
      <c r="CD875" s="338"/>
      <c r="CE875" s="338"/>
    </row>
    <row r="876" ht="15.75" customHeight="1">
      <c r="A876" s="338"/>
      <c r="B876" s="338"/>
      <c r="C876" s="338"/>
      <c r="D876" s="338"/>
      <c r="E876" s="338"/>
      <c r="F876" s="346"/>
      <c r="G876" s="546"/>
      <c r="H876" s="547"/>
      <c r="I876" s="548"/>
      <c r="J876" s="448"/>
      <c r="K876" s="338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  <c r="AI876" s="338"/>
      <c r="AJ876" s="338"/>
      <c r="AK876" s="338"/>
      <c r="AL876" s="338"/>
      <c r="AM876" s="338"/>
      <c r="AN876" s="338"/>
      <c r="AO876" s="338"/>
      <c r="AP876" s="338"/>
      <c r="AQ876" s="338"/>
      <c r="AR876" s="338"/>
      <c r="AS876" s="338"/>
      <c r="AT876" s="338"/>
      <c r="AU876" s="338"/>
      <c r="AV876" s="338"/>
      <c r="AW876" s="338"/>
      <c r="AX876" s="338"/>
      <c r="AY876" s="338"/>
      <c r="AZ876" s="338"/>
      <c r="BA876" s="338"/>
      <c r="BB876" s="338"/>
      <c r="BC876" s="338"/>
      <c r="BD876" s="338"/>
      <c r="BE876" s="338"/>
      <c r="BF876" s="338"/>
      <c r="BG876" s="338"/>
      <c r="BH876" s="338"/>
      <c r="BI876" s="338"/>
      <c r="BJ876" s="338"/>
      <c r="BK876" s="338"/>
      <c r="BL876" s="338"/>
      <c r="BM876" s="338"/>
      <c r="BN876" s="338"/>
      <c r="BO876" s="338"/>
      <c r="BP876" s="338"/>
      <c r="BQ876" s="338"/>
      <c r="BR876" s="338"/>
      <c r="BS876" s="338"/>
      <c r="BT876" s="338"/>
      <c r="BU876" s="338"/>
      <c r="BV876" s="338"/>
      <c r="BW876" s="338"/>
      <c r="BX876" s="338"/>
      <c r="BY876" s="338"/>
      <c r="BZ876" s="338"/>
      <c r="CA876" s="338"/>
      <c r="CB876" s="338"/>
      <c r="CC876" s="338"/>
      <c r="CD876" s="338"/>
      <c r="CE876" s="338"/>
    </row>
    <row r="877" ht="15.75" customHeight="1">
      <c r="A877" s="338"/>
      <c r="B877" s="338"/>
      <c r="C877" s="338"/>
      <c r="D877" s="338"/>
      <c r="E877" s="338"/>
      <c r="F877" s="346"/>
      <c r="G877" s="546"/>
      <c r="H877" s="547"/>
      <c r="I877" s="548"/>
      <c r="J877" s="448"/>
      <c r="K877" s="338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  <c r="AI877" s="338"/>
      <c r="AJ877" s="338"/>
      <c r="AK877" s="338"/>
      <c r="AL877" s="338"/>
      <c r="AM877" s="338"/>
      <c r="AN877" s="338"/>
      <c r="AO877" s="338"/>
      <c r="AP877" s="338"/>
      <c r="AQ877" s="338"/>
      <c r="AR877" s="338"/>
      <c r="AS877" s="338"/>
      <c r="AT877" s="338"/>
      <c r="AU877" s="338"/>
      <c r="AV877" s="338"/>
      <c r="AW877" s="338"/>
      <c r="AX877" s="338"/>
      <c r="AY877" s="338"/>
      <c r="AZ877" s="338"/>
      <c r="BA877" s="338"/>
      <c r="BB877" s="338"/>
      <c r="BC877" s="338"/>
      <c r="BD877" s="338"/>
      <c r="BE877" s="338"/>
      <c r="BF877" s="338"/>
      <c r="BG877" s="338"/>
      <c r="BH877" s="338"/>
      <c r="BI877" s="338"/>
      <c r="BJ877" s="338"/>
      <c r="BK877" s="338"/>
      <c r="BL877" s="338"/>
      <c r="BM877" s="338"/>
      <c r="BN877" s="338"/>
      <c r="BO877" s="338"/>
      <c r="BP877" s="338"/>
      <c r="BQ877" s="338"/>
      <c r="BR877" s="338"/>
      <c r="BS877" s="338"/>
      <c r="BT877" s="338"/>
      <c r="BU877" s="338"/>
      <c r="BV877" s="338"/>
      <c r="BW877" s="338"/>
      <c r="BX877" s="338"/>
      <c r="BY877" s="338"/>
      <c r="BZ877" s="338"/>
      <c r="CA877" s="338"/>
      <c r="CB877" s="338"/>
      <c r="CC877" s="338"/>
      <c r="CD877" s="338"/>
      <c r="CE877" s="338"/>
    </row>
    <row r="878" ht="15.75" customHeight="1">
      <c r="A878" s="338"/>
      <c r="B878" s="338"/>
      <c r="C878" s="338"/>
      <c r="D878" s="338"/>
      <c r="E878" s="338"/>
      <c r="F878" s="346"/>
      <c r="G878" s="546"/>
      <c r="H878" s="547"/>
      <c r="I878" s="548"/>
      <c r="J878" s="448"/>
      <c r="K878" s="338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  <c r="AI878" s="338"/>
      <c r="AJ878" s="338"/>
      <c r="AK878" s="338"/>
      <c r="AL878" s="338"/>
      <c r="AM878" s="338"/>
      <c r="AN878" s="338"/>
      <c r="AO878" s="338"/>
      <c r="AP878" s="338"/>
      <c r="AQ878" s="338"/>
      <c r="AR878" s="338"/>
      <c r="AS878" s="338"/>
      <c r="AT878" s="338"/>
      <c r="AU878" s="338"/>
      <c r="AV878" s="338"/>
      <c r="AW878" s="338"/>
      <c r="AX878" s="338"/>
      <c r="AY878" s="338"/>
      <c r="AZ878" s="338"/>
      <c r="BA878" s="338"/>
      <c r="BB878" s="338"/>
      <c r="BC878" s="338"/>
      <c r="BD878" s="338"/>
      <c r="BE878" s="338"/>
      <c r="BF878" s="338"/>
      <c r="BG878" s="338"/>
      <c r="BH878" s="338"/>
      <c r="BI878" s="338"/>
      <c r="BJ878" s="338"/>
      <c r="BK878" s="338"/>
      <c r="BL878" s="338"/>
      <c r="BM878" s="338"/>
      <c r="BN878" s="338"/>
      <c r="BO878" s="338"/>
      <c r="BP878" s="338"/>
      <c r="BQ878" s="338"/>
      <c r="BR878" s="338"/>
      <c r="BS878" s="338"/>
      <c r="BT878" s="338"/>
      <c r="BU878" s="338"/>
      <c r="BV878" s="338"/>
      <c r="BW878" s="338"/>
      <c r="BX878" s="338"/>
      <c r="BY878" s="338"/>
      <c r="BZ878" s="338"/>
      <c r="CA878" s="338"/>
      <c r="CB878" s="338"/>
      <c r="CC878" s="338"/>
      <c r="CD878" s="338"/>
      <c r="CE878" s="338"/>
    </row>
    <row r="879" ht="15.75" customHeight="1">
      <c r="A879" s="338"/>
      <c r="B879" s="338"/>
      <c r="C879" s="338"/>
      <c r="D879" s="338"/>
      <c r="E879" s="338"/>
      <c r="F879" s="346"/>
      <c r="G879" s="546"/>
      <c r="H879" s="547"/>
      <c r="I879" s="548"/>
      <c r="J879" s="448"/>
      <c r="K879" s="338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  <c r="AI879" s="338"/>
      <c r="AJ879" s="338"/>
      <c r="AK879" s="338"/>
      <c r="AL879" s="338"/>
      <c r="AM879" s="338"/>
      <c r="AN879" s="338"/>
      <c r="AO879" s="338"/>
      <c r="AP879" s="338"/>
      <c r="AQ879" s="338"/>
      <c r="AR879" s="338"/>
      <c r="AS879" s="338"/>
      <c r="AT879" s="338"/>
      <c r="AU879" s="338"/>
      <c r="AV879" s="338"/>
      <c r="AW879" s="338"/>
      <c r="AX879" s="338"/>
      <c r="AY879" s="338"/>
      <c r="AZ879" s="338"/>
      <c r="BA879" s="338"/>
      <c r="BB879" s="338"/>
      <c r="BC879" s="338"/>
      <c r="BD879" s="338"/>
      <c r="BE879" s="338"/>
      <c r="BF879" s="338"/>
      <c r="BG879" s="338"/>
      <c r="BH879" s="338"/>
      <c r="BI879" s="338"/>
      <c r="BJ879" s="338"/>
      <c r="BK879" s="338"/>
      <c r="BL879" s="338"/>
      <c r="BM879" s="338"/>
      <c r="BN879" s="338"/>
      <c r="BO879" s="338"/>
      <c r="BP879" s="338"/>
      <c r="BQ879" s="338"/>
      <c r="BR879" s="338"/>
      <c r="BS879" s="338"/>
      <c r="BT879" s="338"/>
      <c r="BU879" s="338"/>
      <c r="BV879" s="338"/>
      <c r="BW879" s="338"/>
      <c r="BX879" s="338"/>
      <c r="BY879" s="338"/>
      <c r="BZ879" s="338"/>
      <c r="CA879" s="338"/>
      <c r="CB879" s="338"/>
      <c r="CC879" s="338"/>
      <c r="CD879" s="338"/>
      <c r="CE879" s="338"/>
    </row>
    <row r="880" ht="15.75" customHeight="1">
      <c r="A880" s="338"/>
      <c r="B880" s="338"/>
      <c r="C880" s="338"/>
      <c r="D880" s="338"/>
      <c r="E880" s="338"/>
      <c r="F880" s="346"/>
      <c r="G880" s="546"/>
      <c r="H880" s="547"/>
      <c r="I880" s="548"/>
      <c r="J880" s="448"/>
      <c r="K880" s="338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  <c r="AI880" s="338"/>
      <c r="AJ880" s="338"/>
      <c r="AK880" s="338"/>
      <c r="AL880" s="338"/>
      <c r="AM880" s="338"/>
      <c r="AN880" s="338"/>
      <c r="AO880" s="338"/>
      <c r="AP880" s="338"/>
      <c r="AQ880" s="338"/>
      <c r="AR880" s="338"/>
      <c r="AS880" s="338"/>
      <c r="AT880" s="338"/>
      <c r="AU880" s="338"/>
      <c r="AV880" s="338"/>
      <c r="AW880" s="338"/>
      <c r="AX880" s="338"/>
      <c r="AY880" s="338"/>
      <c r="AZ880" s="338"/>
      <c r="BA880" s="338"/>
      <c r="BB880" s="338"/>
      <c r="BC880" s="338"/>
      <c r="BD880" s="338"/>
      <c r="BE880" s="338"/>
      <c r="BF880" s="338"/>
      <c r="BG880" s="338"/>
      <c r="BH880" s="338"/>
      <c r="BI880" s="338"/>
      <c r="BJ880" s="338"/>
      <c r="BK880" s="338"/>
      <c r="BL880" s="338"/>
      <c r="BM880" s="338"/>
      <c r="BN880" s="338"/>
      <c r="BO880" s="338"/>
      <c r="BP880" s="338"/>
      <c r="BQ880" s="338"/>
      <c r="BR880" s="338"/>
      <c r="BS880" s="338"/>
      <c r="BT880" s="338"/>
      <c r="BU880" s="338"/>
      <c r="BV880" s="338"/>
      <c r="BW880" s="338"/>
      <c r="BX880" s="338"/>
      <c r="BY880" s="338"/>
      <c r="BZ880" s="338"/>
      <c r="CA880" s="338"/>
      <c r="CB880" s="338"/>
      <c r="CC880" s="338"/>
      <c r="CD880" s="338"/>
      <c r="CE880" s="338"/>
    </row>
    <row r="881" ht="15.75" customHeight="1">
      <c r="A881" s="338"/>
      <c r="B881" s="338"/>
      <c r="C881" s="338"/>
      <c r="D881" s="338"/>
      <c r="E881" s="338"/>
      <c r="F881" s="346"/>
      <c r="G881" s="546"/>
      <c r="H881" s="547"/>
      <c r="I881" s="548"/>
      <c r="J881" s="448"/>
      <c r="K881" s="338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  <c r="AI881" s="338"/>
      <c r="AJ881" s="338"/>
      <c r="AK881" s="338"/>
      <c r="AL881" s="338"/>
      <c r="AM881" s="338"/>
      <c r="AN881" s="338"/>
      <c r="AO881" s="338"/>
      <c r="AP881" s="338"/>
      <c r="AQ881" s="338"/>
      <c r="AR881" s="338"/>
      <c r="AS881" s="338"/>
      <c r="AT881" s="338"/>
      <c r="AU881" s="338"/>
      <c r="AV881" s="338"/>
      <c r="AW881" s="338"/>
      <c r="AX881" s="338"/>
      <c r="AY881" s="338"/>
      <c r="AZ881" s="338"/>
      <c r="BA881" s="338"/>
      <c r="BB881" s="338"/>
      <c r="BC881" s="338"/>
      <c r="BD881" s="338"/>
      <c r="BE881" s="338"/>
      <c r="BF881" s="338"/>
      <c r="BG881" s="338"/>
      <c r="BH881" s="338"/>
      <c r="BI881" s="338"/>
      <c r="BJ881" s="338"/>
      <c r="BK881" s="338"/>
      <c r="BL881" s="338"/>
      <c r="BM881" s="338"/>
      <c r="BN881" s="338"/>
      <c r="BO881" s="338"/>
      <c r="BP881" s="338"/>
      <c r="BQ881" s="338"/>
      <c r="BR881" s="338"/>
      <c r="BS881" s="338"/>
      <c r="BT881" s="338"/>
      <c r="BU881" s="338"/>
      <c r="BV881" s="338"/>
      <c r="BW881" s="338"/>
      <c r="BX881" s="338"/>
      <c r="BY881" s="338"/>
      <c r="BZ881" s="338"/>
      <c r="CA881" s="338"/>
      <c r="CB881" s="338"/>
      <c r="CC881" s="338"/>
      <c r="CD881" s="338"/>
      <c r="CE881" s="338"/>
    </row>
    <row r="882" ht="15.75" customHeight="1">
      <c r="A882" s="338"/>
      <c r="B882" s="338"/>
      <c r="C882" s="338"/>
      <c r="D882" s="338"/>
      <c r="E882" s="338"/>
      <c r="F882" s="346"/>
      <c r="G882" s="546"/>
      <c r="H882" s="547"/>
      <c r="I882" s="548"/>
      <c r="J882" s="448"/>
      <c r="K882" s="338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  <c r="AI882" s="338"/>
      <c r="AJ882" s="338"/>
      <c r="AK882" s="338"/>
      <c r="AL882" s="338"/>
      <c r="AM882" s="338"/>
      <c r="AN882" s="338"/>
      <c r="AO882" s="338"/>
      <c r="AP882" s="338"/>
      <c r="AQ882" s="338"/>
      <c r="AR882" s="338"/>
      <c r="AS882" s="338"/>
      <c r="AT882" s="338"/>
      <c r="AU882" s="338"/>
      <c r="AV882" s="338"/>
      <c r="AW882" s="338"/>
      <c r="AX882" s="338"/>
      <c r="AY882" s="338"/>
      <c r="AZ882" s="338"/>
      <c r="BA882" s="338"/>
      <c r="BB882" s="338"/>
      <c r="BC882" s="338"/>
      <c r="BD882" s="338"/>
      <c r="BE882" s="338"/>
      <c r="BF882" s="338"/>
      <c r="BG882" s="338"/>
      <c r="BH882" s="338"/>
      <c r="BI882" s="338"/>
      <c r="BJ882" s="338"/>
      <c r="BK882" s="338"/>
      <c r="BL882" s="338"/>
      <c r="BM882" s="338"/>
      <c r="BN882" s="338"/>
      <c r="BO882" s="338"/>
      <c r="BP882" s="338"/>
      <c r="BQ882" s="338"/>
      <c r="BR882" s="338"/>
      <c r="BS882" s="338"/>
      <c r="BT882" s="338"/>
      <c r="BU882" s="338"/>
      <c r="BV882" s="338"/>
      <c r="BW882" s="338"/>
      <c r="BX882" s="338"/>
      <c r="BY882" s="338"/>
      <c r="BZ882" s="338"/>
      <c r="CA882" s="338"/>
      <c r="CB882" s="338"/>
      <c r="CC882" s="338"/>
      <c r="CD882" s="338"/>
      <c r="CE882" s="338"/>
    </row>
    <row r="883" ht="15.75" customHeight="1">
      <c r="A883" s="338"/>
      <c r="B883" s="338"/>
      <c r="C883" s="338"/>
      <c r="D883" s="338"/>
      <c r="E883" s="338"/>
      <c r="F883" s="346"/>
      <c r="G883" s="546"/>
      <c r="H883" s="547"/>
      <c r="I883" s="548"/>
      <c r="J883" s="448"/>
      <c r="K883" s="338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  <c r="AI883" s="338"/>
      <c r="AJ883" s="338"/>
      <c r="AK883" s="338"/>
      <c r="AL883" s="338"/>
      <c r="AM883" s="338"/>
      <c r="AN883" s="338"/>
      <c r="AO883" s="338"/>
      <c r="AP883" s="338"/>
      <c r="AQ883" s="338"/>
      <c r="AR883" s="338"/>
      <c r="AS883" s="338"/>
      <c r="AT883" s="338"/>
      <c r="AU883" s="338"/>
      <c r="AV883" s="338"/>
      <c r="AW883" s="338"/>
      <c r="AX883" s="338"/>
      <c r="AY883" s="338"/>
      <c r="AZ883" s="338"/>
      <c r="BA883" s="338"/>
      <c r="BB883" s="338"/>
      <c r="BC883" s="338"/>
      <c r="BD883" s="338"/>
      <c r="BE883" s="338"/>
      <c r="BF883" s="338"/>
      <c r="BG883" s="338"/>
      <c r="BH883" s="338"/>
      <c r="BI883" s="338"/>
      <c r="BJ883" s="338"/>
      <c r="BK883" s="338"/>
      <c r="BL883" s="338"/>
      <c r="BM883" s="338"/>
      <c r="BN883" s="338"/>
      <c r="BO883" s="338"/>
      <c r="BP883" s="338"/>
      <c r="BQ883" s="338"/>
      <c r="BR883" s="338"/>
      <c r="BS883" s="338"/>
      <c r="BT883" s="338"/>
      <c r="BU883" s="338"/>
      <c r="BV883" s="338"/>
      <c r="BW883" s="338"/>
      <c r="BX883" s="338"/>
      <c r="BY883" s="338"/>
      <c r="BZ883" s="338"/>
      <c r="CA883" s="338"/>
      <c r="CB883" s="338"/>
      <c r="CC883" s="338"/>
      <c r="CD883" s="338"/>
      <c r="CE883" s="338"/>
    </row>
    <row r="884" ht="15.75" customHeight="1">
      <c r="A884" s="338"/>
      <c r="B884" s="338"/>
      <c r="C884" s="338"/>
      <c r="D884" s="338"/>
      <c r="E884" s="338"/>
      <c r="F884" s="346"/>
      <c r="G884" s="546"/>
      <c r="H884" s="547"/>
      <c r="I884" s="548"/>
      <c r="J884" s="448"/>
      <c r="K884" s="338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  <c r="AI884" s="338"/>
      <c r="AJ884" s="338"/>
      <c r="AK884" s="338"/>
      <c r="AL884" s="338"/>
      <c r="AM884" s="338"/>
      <c r="AN884" s="338"/>
      <c r="AO884" s="338"/>
      <c r="AP884" s="338"/>
      <c r="AQ884" s="338"/>
      <c r="AR884" s="338"/>
      <c r="AS884" s="338"/>
      <c r="AT884" s="338"/>
      <c r="AU884" s="338"/>
      <c r="AV884" s="338"/>
      <c r="AW884" s="338"/>
      <c r="AX884" s="338"/>
      <c r="AY884" s="338"/>
      <c r="AZ884" s="338"/>
      <c r="BA884" s="338"/>
      <c r="BB884" s="338"/>
      <c r="BC884" s="338"/>
      <c r="BD884" s="338"/>
      <c r="BE884" s="338"/>
      <c r="BF884" s="338"/>
      <c r="BG884" s="338"/>
      <c r="BH884" s="338"/>
      <c r="BI884" s="338"/>
      <c r="BJ884" s="338"/>
      <c r="BK884" s="338"/>
      <c r="BL884" s="338"/>
      <c r="BM884" s="338"/>
      <c r="BN884" s="338"/>
      <c r="BO884" s="338"/>
      <c r="BP884" s="338"/>
      <c r="BQ884" s="338"/>
      <c r="BR884" s="338"/>
      <c r="BS884" s="338"/>
      <c r="BT884" s="338"/>
      <c r="BU884" s="338"/>
      <c r="BV884" s="338"/>
      <c r="BW884" s="338"/>
      <c r="BX884" s="338"/>
      <c r="BY884" s="338"/>
      <c r="BZ884" s="338"/>
      <c r="CA884" s="338"/>
      <c r="CB884" s="338"/>
      <c r="CC884" s="338"/>
      <c r="CD884" s="338"/>
      <c r="CE884" s="338"/>
    </row>
    <row r="885" ht="15.75" customHeight="1">
      <c r="A885" s="338"/>
      <c r="B885" s="338"/>
      <c r="C885" s="338"/>
      <c r="D885" s="338"/>
      <c r="E885" s="338"/>
      <c r="F885" s="346"/>
      <c r="G885" s="546"/>
      <c r="H885" s="547"/>
      <c r="I885" s="548"/>
      <c r="J885" s="448"/>
      <c r="K885" s="338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  <c r="AI885" s="338"/>
      <c r="AJ885" s="338"/>
      <c r="AK885" s="338"/>
      <c r="AL885" s="338"/>
      <c r="AM885" s="338"/>
      <c r="AN885" s="338"/>
      <c r="AO885" s="338"/>
      <c r="AP885" s="338"/>
      <c r="AQ885" s="338"/>
      <c r="AR885" s="338"/>
      <c r="AS885" s="338"/>
      <c r="AT885" s="338"/>
      <c r="AU885" s="338"/>
      <c r="AV885" s="338"/>
      <c r="AW885" s="338"/>
      <c r="AX885" s="338"/>
      <c r="AY885" s="338"/>
      <c r="AZ885" s="338"/>
      <c r="BA885" s="338"/>
      <c r="BB885" s="338"/>
      <c r="BC885" s="338"/>
      <c r="BD885" s="338"/>
      <c r="BE885" s="338"/>
      <c r="BF885" s="338"/>
      <c r="BG885" s="338"/>
      <c r="BH885" s="338"/>
      <c r="BI885" s="338"/>
      <c r="BJ885" s="338"/>
      <c r="BK885" s="338"/>
      <c r="BL885" s="338"/>
      <c r="BM885" s="338"/>
      <c r="BN885" s="338"/>
      <c r="BO885" s="338"/>
      <c r="BP885" s="338"/>
      <c r="BQ885" s="338"/>
      <c r="BR885" s="338"/>
      <c r="BS885" s="338"/>
      <c r="BT885" s="338"/>
      <c r="BU885" s="338"/>
      <c r="BV885" s="338"/>
      <c r="BW885" s="338"/>
      <c r="BX885" s="338"/>
      <c r="BY885" s="338"/>
      <c r="BZ885" s="338"/>
      <c r="CA885" s="338"/>
      <c r="CB885" s="338"/>
      <c r="CC885" s="338"/>
      <c r="CD885" s="338"/>
      <c r="CE885" s="338"/>
    </row>
    <row r="886" ht="15.75" customHeight="1">
      <c r="A886" s="338"/>
      <c r="B886" s="338"/>
      <c r="C886" s="338"/>
      <c r="D886" s="338"/>
      <c r="E886" s="338"/>
      <c r="F886" s="346"/>
      <c r="G886" s="546"/>
      <c r="H886" s="547"/>
      <c r="I886" s="548"/>
      <c r="J886" s="448"/>
      <c r="K886" s="338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  <c r="AI886" s="338"/>
      <c r="AJ886" s="338"/>
      <c r="AK886" s="338"/>
      <c r="AL886" s="338"/>
      <c r="AM886" s="338"/>
      <c r="AN886" s="338"/>
      <c r="AO886" s="338"/>
      <c r="AP886" s="338"/>
      <c r="AQ886" s="338"/>
      <c r="AR886" s="338"/>
      <c r="AS886" s="338"/>
      <c r="AT886" s="338"/>
      <c r="AU886" s="338"/>
      <c r="AV886" s="338"/>
      <c r="AW886" s="338"/>
      <c r="AX886" s="338"/>
      <c r="AY886" s="338"/>
      <c r="AZ886" s="338"/>
      <c r="BA886" s="338"/>
      <c r="BB886" s="338"/>
      <c r="BC886" s="338"/>
      <c r="BD886" s="338"/>
      <c r="BE886" s="338"/>
      <c r="BF886" s="338"/>
      <c r="BG886" s="338"/>
      <c r="BH886" s="338"/>
      <c r="BI886" s="338"/>
      <c r="BJ886" s="338"/>
      <c r="BK886" s="338"/>
      <c r="BL886" s="338"/>
      <c r="BM886" s="338"/>
      <c r="BN886" s="338"/>
      <c r="BO886" s="338"/>
      <c r="BP886" s="338"/>
      <c r="BQ886" s="338"/>
      <c r="BR886" s="338"/>
      <c r="BS886" s="338"/>
      <c r="BT886" s="338"/>
      <c r="BU886" s="338"/>
      <c r="BV886" s="338"/>
      <c r="BW886" s="338"/>
      <c r="BX886" s="338"/>
      <c r="BY886" s="338"/>
      <c r="BZ886" s="338"/>
      <c r="CA886" s="338"/>
      <c r="CB886" s="338"/>
      <c r="CC886" s="338"/>
      <c r="CD886" s="338"/>
      <c r="CE886" s="338"/>
    </row>
    <row r="887" ht="15.75" customHeight="1">
      <c r="A887" s="338"/>
      <c r="B887" s="338"/>
      <c r="C887" s="338"/>
      <c r="D887" s="338"/>
      <c r="E887" s="338"/>
      <c r="F887" s="346"/>
      <c r="G887" s="546"/>
      <c r="H887" s="547"/>
      <c r="I887" s="548"/>
      <c r="J887" s="448"/>
      <c r="K887" s="338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  <c r="AI887" s="338"/>
      <c r="AJ887" s="338"/>
      <c r="AK887" s="338"/>
      <c r="AL887" s="338"/>
      <c r="AM887" s="338"/>
      <c r="AN887" s="338"/>
      <c r="AO887" s="338"/>
      <c r="AP887" s="338"/>
      <c r="AQ887" s="338"/>
      <c r="AR887" s="338"/>
      <c r="AS887" s="338"/>
      <c r="AT887" s="338"/>
      <c r="AU887" s="338"/>
      <c r="AV887" s="338"/>
      <c r="AW887" s="338"/>
      <c r="AX887" s="338"/>
      <c r="AY887" s="338"/>
      <c r="AZ887" s="338"/>
      <c r="BA887" s="338"/>
      <c r="BB887" s="338"/>
      <c r="BC887" s="338"/>
      <c r="BD887" s="338"/>
      <c r="BE887" s="338"/>
      <c r="BF887" s="338"/>
      <c r="BG887" s="338"/>
      <c r="BH887" s="338"/>
      <c r="BI887" s="338"/>
      <c r="BJ887" s="338"/>
      <c r="BK887" s="338"/>
      <c r="BL887" s="338"/>
      <c r="BM887" s="338"/>
      <c r="BN887" s="338"/>
      <c r="BO887" s="338"/>
      <c r="BP887" s="338"/>
      <c r="BQ887" s="338"/>
      <c r="BR887" s="338"/>
      <c r="BS887" s="338"/>
      <c r="BT887" s="338"/>
      <c r="BU887" s="338"/>
      <c r="BV887" s="338"/>
      <c r="BW887" s="338"/>
      <c r="BX887" s="338"/>
      <c r="BY887" s="338"/>
      <c r="BZ887" s="338"/>
      <c r="CA887" s="338"/>
      <c r="CB887" s="338"/>
      <c r="CC887" s="338"/>
      <c r="CD887" s="338"/>
      <c r="CE887" s="338"/>
    </row>
    <row r="888" ht="15.75" customHeight="1">
      <c r="A888" s="338"/>
      <c r="B888" s="338"/>
      <c r="C888" s="338"/>
      <c r="D888" s="338"/>
      <c r="E888" s="338"/>
      <c r="F888" s="346"/>
      <c r="G888" s="546"/>
      <c r="H888" s="547"/>
      <c r="I888" s="548"/>
      <c r="J888" s="448"/>
      <c r="K888" s="338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  <c r="AI888" s="338"/>
      <c r="AJ888" s="338"/>
      <c r="AK888" s="338"/>
      <c r="AL888" s="338"/>
      <c r="AM888" s="338"/>
      <c r="AN888" s="338"/>
      <c r="AO888" s="338"/>
      <c r="AP888" s="338"/>
      <c r="AQ888" s="338"/>
      <c r="AR888" s="338"/>
      <c r="AS888" s="338"/>
      <c r="AT888" s="338"/>
      <c r="AU888" s="338"/>
      <c r="AV888" s="338"/>
      <c r="AW888" s="338"/>
      <c r="AX888" s="338"/>
      <c r="AY888" s="338"/>
      <c r="AZ888" s="338"/>
      <c r="BA888" s="338"/>
      <c r="BB888" s="338"/>
      <c r="BC888" s="338"/>
      <c r="BD888" s="338"/>
      <c r="BE888" s="338"/>
      <c r="BF888" s="338"/>
      <c r="BG888" s="338"/>
      <c r="BH888" s="338"/>
      <c r="BI888" s="338"/>
      <c r="BJ888" s="338"/>
      <c r="BK888" s="338"/>
      <c r="BL888" s="338"/>
      <c r="BM888" s="338"/>
      <c r="BN888" s="338"/>
      <c r="BO888" s="338"/>
      <c r="BP888" s="338"/>
      <c r="BQ888" s="338"/>
      <c r="BR888" s="338"/>
      <c r="BS888" s="338"/>
      <c r="BT888" s="338"/>
      <c r="BU888" s="338"/>
      <c r="BV888" s="338"/>
      <c r="BW888" s="338"/>
      <c r="BX888" s="338"/>
      <c r="BY888" s="338"/>
      <c r="BZ888" s="338"/>
      <c r="CA888" s="338"/>
      <c r="CB888" s="338"/>
      <c r="CC888" s="338"/>
      <c r="CD888" s="338"/>
      <c r="CE888" s="338"/>
    </row>
    <row r="889" ht="15.75" customHeight="1">
      <c r="A889" s="338"/>
      <c r="B889" s="338"/>
      <c r="C889" s="338"/>
      <c r="D889" s="338"/>
      <c r="E889" s="338"/>
      <c r="F889" s="346"/>
      <c r="G889" s="546"/>
      <c r="H889" s="547"/>
      <c r="I889" s="548"/>
      <c r="J889" s="448"/>
      <c r="K889" s="338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  <c r="AI889" s="338"/>
      <c r="AJ889" s="338"/>
      <c r="AK889" s="338"/>
      <c r="AL889" s="338"/>
      <c r="AM889" s="338"/>
      <c r="AN889" s="338"/>
      <c r="AO889" s="338"/>
      <c r="AP889" s="338"/>
      <c r="AQ889" s="338"/>
      <c r="AR889" s="338"/>
      <c r="AS889" s="338"/>
      <c r="AT889" s="338"/>
      <c r="AU889" s="338"/>
      <c r="AV889" s="338"/>
      <c r="AW889" s="338"/>
      <c r="AX889" s="338"/>
      <c r="AY889" s="338"/>
      <c r="AZ889" s="338"/>
      <c r="BA889" s="338"/>
      <c r="BB889" s="338"/>
      <c r="BC889" s="338"/>
      <c r="BD889" s="338"/>
      <c r="BE889" s="338"/>
      <c r="BF889" s="338"/>
      <c r="BG889" s="338"/>
      <c r="BH889" s="338"/>
      <c r="BI889" s="338"/>
      <c r="BJ889" s="338"/>
      <c r="BK889" s="338"/>
      <c r="BL889" s="338"/>
      <c r="BM889" s="338"/>
      <c r="BN889" s="338"/>
      <c r="BO889" s="338"/>
      <c r="BP889" s="338"/>
      <c r="BQ889" s="338"/>
      <c r="BR889" s="338"/>
      <c r="BS889" s="338"/>
      <c r="BT889" s="338"/>
      <c r="BU889" s="338"/>
      <c r="BV889" s="338"/>
      <c r="BW889" s="338"/>
      <c r="BX889" s="338"/>
      <c r="BY889" s="338"/>
      <c r="BZ889" s="338"/>
      <c r="CA889" s="338"/>
      <c r="CB889" s="338"/>
      <c r="CC889" s="338"/>
      <c r="CD889" s="338"/>
      <c r="CE889" s="338"/>
    </row>
    <row r="890" ht="15.75" customHeight="1">
      <c r="A890" s="338"/>
      <c r="B890" s="338"/>
      <c r="C890" s="338"/>
      <c r="D890" s="338"/>
      <c r="E890" s="338"/>
      <c r="F890" s="346"/>
      <c r="G890" s="546"/>
      <c r="H890" s="547"/>
      <c r="I890" s="548"/>
      <c r="J890" s="448"/>
      <c r="K890" s="338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  <c r="AI890" s="338"/>
      <c r="AJ890" s="338"/>
      <c r="AK890" s="338"/>
      <c r="AL890" s="338"/>
      <c r="AM890" s="338"/>
      <c r="AN890" s="338"/>
      <c r="AO890" s="338"/>
      <c r="AP890" s="338"/>
      <c r="AQ890" s="338"/>
      <c r="AR890" s="338"/>
      <c r="AS890" s="338"/>
      <c r="AT890" s="338"/>
      <c r="AU890" s="338"/>
      <c r="AV890" s="338"/>
      <c r="AW890" s="338"/>
      <c r="AX890" s="338"/>
      <c r="AY890" s="338"/>
      <c r="AZ890" s="338"/>
      <c r="BA890" s="338"/>
      <c r="BB890" s="338"/>
      <c r="BC890" s="338"/>
      <c r="BD890" s="338"/>
      <c r="BE890" s="338"/>
      <c r="BF890" s="338"/>
      <c r="BG890" s="338"/>
      <c r="BH890" s="338"/>
      <c r="BI890" s="338"/>
      <c r="BJ890" s="338"/>
      <c r="BK890" s="338"/>
      <c r="BL890" s="338"/>
      <c r="BM890" s="338"/>
      <c r="BN890" s="338"/>
      <c r="BO890" s="338"/>
      <c r="BP890" s="338"/>
      <c r="BQ890" s="338"/>
      <c r="BR890" s="338"/>
      <c r="BS890" s="338"/>
      <c r="BT890" s="338"/>
      <c r="BU890" s="338"/>
      <c r="BV890" s="338"/>
      <c r="BW890" s="338"/>
      <c r="BX890" s="338"/>
      <c r="BY890" s="338"/>
      <c r="BZ890" s="338"/>
      <c r="CA890" s="338"/>
      <c r="CB890" s="338"/>
      <c r="CC890" s="338"/>
      <c r="CD890" s="338"/>
      <c r="CE890" s="338"/>
    </row>
    <row r="891" ht="15.75" customHeight="1">
      <c r="A891" s="338"/>
      <c r="B891" s="338"/>
      <c r="C891" s="338"/>
      <c r="D891" s="338"/>
      <c r="E891" s="338"/>
      <c r="F891" s="346"/>
      <c r="G891" s="546"/>
      <c r="H891" s="547"/>
      <c r="I891" s="548"/>
      <c r="J891" s="448"/>
      <c r="K891" s="338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  <c r="AI891" s="338"/>
      <c r="AJ891" s="338"/>
      <c r="AK891" s="338"/>
      <c r="AL891" s="338"/>
      <c r="AM891" s="338"/>
      <c r="AN891" s="338"/>
      <c r="AO891" s="338"/>
      <c r="AP891" s="338"/>
      <c r="AQ891" s="338"/>
      <c r="AR891" s="338"/>
      <c r="AS891" s="338"/>
      <c r="AT891" s="338"/>
      <c r="AU891" s="338"/>
      <c r="AV891" s="338"/>
      <c r="AW891" s="338"/>
      <c r="AX891" s="338"/>
      <c r="AY891" s="338"/>
      <c r="AZ891" s="338"/>
      <c r="BA891" s="338"/>
      <c r="BB891" s="338"/>
      <c r="BC891" s="338"/>
      <c r="BD891" s="338"/>
      <c r="BE891" s="338"/>
      <c r="BF891" s="338"/>
      <c r="BG891" s="338"/>
      <c r="BH891" s="338"/>
      <c r="BI891" s="338"/>
      <c r="BJ891" s="338"/>
      <c r="BK891" s="338"/>
      <c r="BL891" s="338"/>
      <c r="BM891" s="338"/>
      <c r="BN891" s="338"/>
      <c r="BO891" s="338"/>
      <c r="BP891" s="338"/>
      <c r="BQ891" s="338"/>
      <c r="BR891" s="338"/>
      <c r="BS891" s="338"/>
      <c r="BT891" s="338"/>
      <c r="BU891" s="338"/>
      <c r="BV891" s="338"/>
      <c r="BW891" s="338"/>
      <c r="BX891" s="338"/>
      <c r="BY891" s="338"/>
      <c r="BZ891" s="338"/>
      <c r="CA891" s="338"/>
      <c r="CB891" s="338"/>
      <c r="CC891" s="338"/>
      <c r="CD891" s="338"/>
      <c r="CE891" s="338"/>
    </row>
    <row r="892" ht="15.75" customHeight="1">
      <c r="A892" s="338"/>
      <c r="B892" s="338"/>
      <c r="C892" s="338"/>
      <c r="D892" s="338"/>
      <c r="E892" s="338"/>
      <c r="F892" s="346"/>
      <c r="G892" s="546"/>
      <c r="H892" s="547"/>
      <c r="I892" s="548"/>
      <c r="J892" s="448"/>
      <c r="K892" s="338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  <c r="AI892" s="338"/>
      <c r="AJ892" s="338"/>
      <c r="AK892" s="338"/>
      <c r="AL892" s="338"/>
      <c r="AM892" s="338"/>
      <c r="AN892" s="338"/>
      <c r="AO892" s="338"/>
      <c r="AP892" s="338"/>
      <c r="AQ892" s="338"/>
      <c r="AR892" s="338"/>
      <c r="AS892" s="338"/>
      <c r="AT892" s="338"/>
      <c r="AU892" s="338"/>
      <c r="AV892" s="338"/>
      <c r="AW892" s="338"/>
      <c r="AX892" s="338"/>
      <c r="AY892" s="338"/>
      <c r="AZ892" s="338"/>
      <c r="BA892" s="338"/>
      <c r="BB892" s="338"/>
      <c r="BC892" s="338"/>
      <c r="BD892" s="338"/>
      <c r="BE892" s="338"/>
      <c r="BF892" s="338"/>
      <c r="BG892" s="338"/>
      <c r="BH892" s="338"/>
      <c r="BI892" s="338"/>
      <c r="BJ892" s="338"/>
      <c r="BK892" s="338"/>
      <c r="BL892" s="338"/>
      <c r="BM892" s="338"/>
      <c r="BN892" s="338"/>
      <c r="BO892" s="338"/>
      <c r="BP892" s="338"/>
      <c r="BQ892" s="338"/>
      <c r="BR892" s="338"/>
      <c r="BS892" s="338"/>
      <c r="BT892" s="338"/>
      <c r="BU892" s="338"/>
      <c r="BV892" s="338"/>
      <c r="BW892" s="338"/>
      <c r="BX892" s="338"/>
      <c r="BY892" s="338"/>
      <c r="BZ892" s="338"/>
      <c r="CA892" s="338"/>
      <c r="CB892" s="338"/>
      <c r="CC892" s="338"/>
      <c r="CD892" s="338"/>
      <c r="CE892" s="338"/>
    </row>
    <row r="893" ht="15.75" customHeight="1">
      <c r="A893" s="338"/>
      <c r="B893" s="338"/>
      <c r="C893" s="338"/>
      <c r="D893" s="338"/>
      <c r="E893" s="338"/>
      <c r="F893" s="346"/>
      <c r="G893" s="546"/>
      <c r="H893" s="547"/>
      <c r="I893" s="548"/>
      <c r="J893" s="448"/>
      <c r="K893" s="338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  <c r="AI893" s="338"/>
      <c r="AJ893" s="338"/>
      <c r="AK893" s="338"/>
      <c r="AL893" s="338"/>
      <c r="AM893" s="338"/>
      <c r="AN893" s="338"/>
      <c r="AO893" s="338"/>
      <c r="AP893" s="338"/>
      <c r="AQ893" s="338"/>
      <c r="AR893" s="338"/>
      <c r="AS893" s="338"/>
      <c r="AT893" s="338"/>
      <c r="AU893" s="338"/>
      <c r="AV893" s="338"/>
      <c r="AW893" s="338"/>
      <c r="AX893" s="338"/>
      <c r="AY893" s="338"/>
      <c r="AZ893" s="338"/>
      <c r="BA893" s="338"/>
      <c r="BB893" s="338"/>
      <c r="BC893" s="338"/>
      <c r="BD893" s="338"/>
      <c r="BE893" s="338"/>
      <c r="BF893" s="338"/>
      <c r="BG893" s="338"/>
      <c r="BH893" s="338"/>
      <c r="BI893" s="338"/>
      <c r="BJ893" s="338"/>
      <c r="BK893" s="338"/>
      <c r="BL893" s="338"/>
      <c r="BM893" s="338"/>
      <c r="BN893" s="338"/>
      <c r="BO893" s="338"/>
      <c r="BP893" s="338"/>
      <c r="BQ893" s="338"/>
      <c r="BR893" s="338"/>
      <c r="BS893" s="338"/>
      <c r="BT893" s="338"/>
      <c r="BU893" s="338"/>
      <c r="BV893" s="338"/>
      <c r="BW893" s="338"/>
      <c r="BX893" s="338"/>
      <c r="BY893" s="338"/>
      <c r="BZ893" s="338"/>
      <c r="CA893" s="338"/>
      <c r="CB893" s="338"/>
      <c r="CC893" s="338"/>
      <c r="CD893" s="338"/>
      <c r="CE893" s="338"/>
    </row>
    <row r="894" ht="15.75" customHeight="1">
      <c r="A894" s="338"/>
      <c r="B894" s="338"/>
      <c r="C894" s="338"/>
      <c r="D894" s="338"/>
      <c r="E894" s="338"/>
      <c r="F894" s="346"/>
      <c r="G894" s="546"/>
      <c r="H894" s="547"/>
      <c r="I894" s="548"/>
      <c r="J894" s="448"/>
      <c r="K894" s="338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  <c r="AI894" s="338"/>
      <c r="AJ894" s="338"/>
      <c r="AK894" s="338"/>
      <c r="AL894" s="338"/>
      <c r="AM894" s="338"/>
      <c r="AN894" s="338"/>
      <c r="AO894" s="338"/>
      <c r="AP894" s="338"/>
      <c r="AQ894" s="338"/>
      <c r="AR894" s="338"/>
      <c r="AS894" s="338"/>
      <c r="AT894" s="338"/>
      <c r="AU894" s="338"/>
      <c r="AV894" s="338"/>
      <c r="AW894" s="338"/>
      <c r="AX894" s="338"/>
      <c r="AY894" s="338"/>
      <c r="AZ894" s="338"/>
      <c r="BA894" s="338"/>
      <c r="BB894" s="338"/>
      <c r="BC894" s="338"/>
      <c r="BD894" s="338"/>
      <c r="BE894" s="338"/>
      <c r="BF894" s="338"/>
      <c r="BG894" s="338"/>
      <c r="BH894" s="338"/>
      <c r="BI894" s="338"/>
      <c r="BJ894" s="338"/>
      <c r="BK894" s="338"/>
      <c r="BL894" s="338"/>
      <c r="BM894" s="338"/>
      <c r="BN894" s="338"/>
      <c r="BO894" s="338"/>
      <c r="BP894" s="338"/>
      <c r="BQ894" s="338"/>
      <c r="BR894" s="338"/>
      <c r="BS894" s="338"/>
      <c r="BT894" s="338"/>
      <c r="BU894" s="338"/>
      <c r="BV894" s="338"/>
      <c r="BW894" s="338"/>
      <c r="BX894" s="338"/>
      <c r="BY894" s="338"/>
      <c r="BZ894" s="338"/>
      <c r="CA894" s="338"/>
      <c r="CB894" s="338"/>
      <c r="CC894" s="338"/>
      <c r="CD894" s="338"/>
      <c r="CE894" s="338"/>
    </row>
    <row r="895" ht="15.75" customHeight="1">
      <c r="A895" s="338"/>
      <c r="B895" s="338"/>
      <c r="C895" s="338"/>
      <c r="D895" s="338"/>
      <c r="E895" s="338"/>
      <c r="F895" s="346"/>
      <c r="G895" s="546"/>
      <c r="H895" s="547"/>
      <c r="I895" s="548"/>
      <c r="J895" s="448"/>
      <c r="K895" s="338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  <c r="AI895" s="338"/>
      <c r="AJ895" s="338"/>
      <c r="AK895" s="338"/>
      <c r="AL895" s="338"/>
      <c r="AM895" s="338"/>
      <c r="AN895" s="338"/>
      <c r="AO895" s="338"/>
      <c r="AP895" s="338"/>
      <c r="AQ895" s="338"/>
      <c r="AR895" s="338"/>
      <c r="AS895" s="338"/>
      <c r="AT895" s="338"/>
      <c r="AU895" s="338"/>
      <c r="AV895" s="338"/>
      <c r="AW895" s="338"/>
      <c r="AX895" s="338"/>
      <c r="AY895" s="338"/>
      <c r="AZ895" s="338"/>
      <c r="BA895" s="338"/>
      <c r="BB895" s="338"/>
      <c r="BC895" s="338"/>
      <c r="BD895" s="338"/>
      <c r="BE895" s="338"/>
      <c r="BF895" s="338"/>
      <c r="BG895" s="338"/>
      <c r="BH895" s="338"/>
      <c r="BI895" s="338"/>
      <c r="BJ895" s="338"/>
      <c r="BK895" s="338"/>
      <c r="BL895" s="338"/>
      <c r="BM895" s="338"/>
      <c r="BN895" s="338"/>
      <c r="BO895" s="338"/>
      <c r="BP895" s="338"/>
      <c r="BQ895" s="338"/>
      <c r="BR895" s="338"/>
      <c r="BS895" s="338"/>
      <c r="BT895" s="338"/>
      <c r="BU895" s="338"/>
      <c r="BV895" s="338"/>
      <c r="BW895" s="338"/>
      <c r="BX895" s="338"/>
      <c r="BY895" s="338"/>
      <c r="BZ895" s="338"/>
      <c r="CA895" s="338"/>
      <c r="CB895" s="338"/>
      <c r="CC895" s="338"/>
      <c r="CD895" s="338"/>
      <c r="CE895" s="338"/>
    </row>
    <row r="896" ht="15.75" customHeight="1">
      <c r="A896" s="338"/>
      <c r="B896" s="338"/>
      <c r="C896" s="338"/>
      <c r="D896" s="338"/>
      <c r="E896" s="338"/>
      <c r="F896" s="346"/>
      <c r="G896" s="546"/>
      <c r="H896" s="547"/>
      <c r="I896" s="548"/>
      <c r="J896" s="44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  <c r="AI896" s="338"/>
      <c r="AJ896" s="338"/>
      <c r="AK896" s="338"/>
      <c r="AL896" s="338"/>
      <c r="AM896" s="338"/>
      <c r="AN896" s="338"/>
      <c r="AO896" s="338"/>
      <c r="AP896" s="338"/>
      <c r="AQ896" s="338"/>
      <c r="AR896" s="338"/>
      <c r="AS896" s="338"/>
      <c r="AT896" s="338"/>
      <c r="AU896" s="338"/>
      <c r="AV896" s="338"/>
      <c r="AW896" s="338"/>
      <c r="AX896" s="338"/>
      <c r="AY896" s="338"/>
      <c r="AZ896" s="338"/>
      <c r="BA896" s="338"/>
      <c r="BB896" s="338"/>
      <c r="BC896" s="338"/>
      <c r="BD896" s="338"/>
      <c r="BE896" s="338"/>
      <c r="BF896" s="338"/>
      <c r="BG896" s="338"/>
      <c r="BH896" s="338"/>
      <c r="BI896" s="338"/>
      <c r="BJ896" s="338"/>
      <c r="BK896" s="338"/>
      <c r="BL896" s="338"/>
      <c r="BM896" s="338"/>
      <c r="BN896" s="338"/>
      <c r="BO896" s="338"/>
      <c r="BP896" s="338"/>
      <c r="BQ896" s="338"/>
      <c r="BR896" s="338"/>
      <c r="BS896" s="338"/>
      <c r="BT896" s="338"/>
      <c r="BU896" s="338"/>
      <c r="BV896" s="338"/>
      <c r="BW896" s="338"/>
      <c r="BX896" s="338"/>
      <c r="BY896" s="338"/>
      <c r="BZ896" s="338"/>
      <c r="CA896" s="338"/>
      <c r="CB896" s="338"/>
      <c r="CC896" s="338"/>
      <c r="CD896" s="338"/>
      <c r="CE896" s="338"/>
    </row>
    <row r="897" ht="15.75" customHeight="1">
      <c r="A897" s="338"/>
      <c r="B897" s="338"/>
      <c r="C897" s="338"/>
      <c r="D897" s="338"/>
      <c r="E897" s="338"/>
      <c r="F897" s="346"/>
      <c r="G897" s="546"/>
      <c r="H897" s="547"/>
      <c r="I897" s="548"/>
      <c r="J897" s="448"/>
      <c r="K897" s="338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  <c r="AI897" s="338"/>
      <c r="AJ897" s="338"/>
      <c r="AK897" s="338"/>
      <c r="AL897" s="338"/>
      <c r="AM897" s="338"/>
      <c r="AN897" s="338"/>
      <c r="AO897" s="338"/>
      <c r="AP897" s="338"/>
      <c r="AQ897" s="338"/>
      <c r="AR897" s="338"/>
      <c r="AS897" s="338"/>
      <c r="AT897" s="338"/>
      <c r="AU897" s="338"/>
      <c r="AV897" s="338"/>
      <c r="AW897" s="338"/>
      <c r="AX897" s="338"/>
      <c r="AY897" s="338"/>
      <c r="AZ897" s="338"/>
      <c r="BA897" s="338"/>
      <c r="BB897" s="338"/>
      <c r="BC897" s="338"/>
      <c r="BD897" s="338"/>
      <c r="BE897" s="338"/>
      <c r="BF897" s="338"/>
      <c r="BG897" s="338"/>
      <c r="BH897" s="338"/>
      <c r="BI897" s="338"/>
      <c r="BJ897" s="338"/>
      <c r="BK897" s="338"/>
      <c r="BL897" s="338"/>
      <c r="BM897" s="338"/>
      <c r="BN897" s="338"/>
      <c r="BO897" s="338"/>
      <c r="BP897" s="338"/>
      <c r="BQ897" s="338"/>
      <c r="BR897" s="338"/>
      <c r="BS897" s="338"/>
      <c r="BT897" s="338"/>
      <c r="BU897" s="338"/>
      <c r="BV897" s="338"/>
      <c r="BW897" s="338"/>
      <c r="BX897" s="338"/>
      <c r="BY897" s="338"/>
      <c r="BZ897" s="338"/>
      <c r="CA897" s="338"/>
      <c r="CB897" s="338"/>
      <c r="CC897" s="338"/>
      <c r="CD897" s="338"/>
      <c r="CE897" s="338"/>
    </row>
    <row r="898" ht="15.75" customHeight="1">
      <c r="A898" s="338"/>
      <c r="B898" s="338"/>
      <c r="C898" s="338"/>
      <c r="D898" s="338"/>
      <c r="E898" s="338"/>
      <c r="F898" s="346"/>
      <c r="G898" s="546"/>
      <c r="H898" s="547"/>
      <c r="I898" s="548"/>
      <c r="J898" s="448"/>
      <c r="K898" s="338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  <c r="AI898" s="338"/>
      <c r="AJ898" s="338"/>
      <c r="AK898" s="338"/>
      <c r="AL898" s="338"/>
      <c r="AM898" s="338"/>
      <c r="AN898" s="338"/>
      <c r="AO898" s="338"/>
      <c r="AP898" s="338"/>
      <c r="AQ898" s="338"/>
      <c r="AR898" s="338"/>
      <c r="AS898" s="338"/>
      <c r="AT898" s="338"/>
      <c r="AU898" s="338"/>
      <c r="AV898" s="338"/>
      <c r="AW898" s="338"/>
      <c r="AX898" s="338"/>
      <c r="AY898" s="338"/>
      <c r="AZ898" s="338"/>
      <c r="BA898" s="338"/>
      <c r="BB898" s="338"/>
      <c r="BC898" s="338"/>
      <c r="BD898" s="338"/>
      <c r="BE898" s="338"/>
      <c r="BF898" s="338"/>
      <c r="BG898" s="338"/>
      <c r="BH898" s="338"/>
      <c r="BI898" s="338"/>
      <c r="BJ898" s="338"/>
      <c r="BK898" s="338"/>
      <c r="BL898" s="338"/>
      <c r="BM898" s="338"/>
      <c r="BN898" s="338"/>
      <c r="BO898" s="338"/>
      <c r="BP898" s="338"/>
      <c r="BQ898" s="338"/>
      <c r="BR898" s="338"/>
      <c r="BS898" s="338"/>
      <c r="BT898" s="338"/>
      <c r="BU898" s="338"/>
      <c r="BV898" s="338"/>
      <c r="BW898" s="338"/>
      <c r="BX898" s="338"/>
      <c r="BY898" s="338"/>
      <c r="BZ898" s="338"/>
      <c r="CA898" s="338"/>
      <c r="CB898" s="338"/>
      <c r="CC898" s="338"/>
      <c r="CD898" s="338"/>
      <c r="CE898" s="338"/>
    </row>
    <row r="899" ht="15.75" customHeight="1">
      <c r="A899" s="338"/>
      <c r="B899" s="338"/>
      <c r="C899" s="338"/>
      <c r="D899" s="338"/>
      <c r="E899" s="338"/>
      <c r="F899" s="346"/>
      <c r="G899" s="546"/>
      <c r="H899" s="547"/>
      <c r="I899" s="548"/>
      <c r="J899" s="448"/>
      <c r="K899" s="338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  <c r="AI899" s="338"/>
      <c r="AJ899" s="338"/>
      <c r="AK899" s="338"/>
      <c r="AL899" s="338"/>
      <c r="AM899" s="338"/>
      <c r="AN899" s="338"/>
      <c r="AO899" s="338"/>
      <c r="AP899" s="338"/>
      <c r="AQ899" s="338"/>
      <c r="AR899" s="338"/>
      <c r="AS899" s="338"/>
      <c r="AT899" s="338"/>
      <c r="AU899" s="338"/>
      <c r="AV899" s="338"/>
      <c r="AW899" s="338"/>
      <c r="AX899" s="338"/>
      <c r="AY899" s="338"/>
      <c r="AZ899" s="338"/>
      <c r="BA899" s="338"/>
      <c r="BB899" s="338"/>
      <c r="BC899" s="338"/>
      <c r="BD899" s="338"/>
      <c r="BE899" s="338"/>
      <c r="BF899" s="338"/>
      <c r="BG899" s="338"/>
      <c r="BH899" s="338"/>
      <c r="BI899" s="338"/>
      <c r="BJ899" s="338"/>
      <c r="BK899" s="338"/>
      <c r="BL899" s="338"/>
      <c r="BM899" s="338"/>
      <c r="BN899" s="338"/>
      <c r="BO899" s="338"/>
      <c r="BP899" s="338"/>
      <c r="BQ899" s="338"/>
      <c r="BR899" s="338"/>
      <c r="BS899" s="338"/>
      <c r="BT899" s="338"/>
      <c r="BU899" s="338"/>
      <c r="BV899" s="338"/>
      <c r="BW899" s="338"/>
      <c r="BX899" s="338"/>
      <c r="BY899" s="338"/>
      <c r="BZ899" s="338"/>
      <c r="CA899" s="338"/>
      <c r="CB899" s="338"/>
      <c r="CC899" s="338"/>
      <c r="CD899" s="338"/>
      <c r="CE899" s="338"/>
    </row>
    <row r="900" ht="15.75" customHeight="1">
      <c r="A900" s="338"/>
      <c r="B900" s="338"/>
      <c r="C900" s="338"/>
      <c r="D900" s="338"/>
      <c r="E900" s="338"/>
      <c r="F900" s="346"/>
      <c r="G900" s="546"/>
      <c r="H900" s="547"/>
      <c r="I900" s="548"/>
      <c r="J900" s="448"/>
      <c r="K900" s="338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  <c r="AI900" s="338"/>
      <c r="AJ900" s="338"/>
      <c r="AK900" s="338"/>
      <c r="AL900" s="338"/>
      <c r="AM900" s="338"/>
      <c r="AN900" s="338"/>
      <c r="AO900" s="338"/>
      <c r="AP900" s="338"/>
      <c r="AQ900" s="338"/>
      <c r="AR900" s="338"/>
      <c r="AS900" s="338"/>
      <c r="AT900" s="338"/>
      <c r="AU900" s="338"/>
      <c r="AV900" s="338"/>
      <c r="AW900" s="338"/>
      <c r="AX900" s="338"/>
      <c r="AY900" s="338"/>
      <c r="AZ900" s="338"/>
      <c r="BA900" s="338"/>
      <c r="BB900" s="338"/>
      <c r="BC900" s="338"/>
      <c r="BD900" s="338"/>
      <c r="BE900" s="338"/>
      <c r="BF900" s="338"/>
      <c r="BG900" s="338"/>
      <c r="BH900" s="338"/>
      <c r="BI900" s="338"/>
      <c r="BJ900" s="338"/>
      <c r="BK900" s="338"/>
      <c r="BL900" s="338"/>
      <c r="BM900" s="338"/>
      <c r="BN900" s="338"/>
      <c r="BO900" s="338"/>
      <c r="BP900" s="338"/>
      <c r="BQ900" s="338"/>
      <c r="BR900" s="338"/>
      <c r="BS900" s="338"/>
      <c r="BT900" s="338"/>
      <c r="BU900" s="338"/>
      <c r="BV900" s="338"/>
      <c r="BW900" s="338"/>
      <c r="BX900" s="338"/>
      <c r="BY900" s="338"/>
      <c r="BZ900" s="338"/>
      <c r="CA900" s="338"/>
      <c r="CB900" s="338"/>
      <c r="CC900" s="338"/>
      <c r="CD900" s="338"/>
      <c r="CE900" s="338"/>
    </row>
    <row r="901" ht="15.75" customHeight="1">
      <c r="A901" s="338"/>
      <c r="B901" s="338"/>
      <c r="C901" s="338"/>
      <c r="D901" s="338"/>
      <c r="E901" s="338"/>
      <c r="F901" s="346"/>
      <c r="G901" s="546"/>
      <c r="H901" s="547"/>
      <c r="I901" s="548"/>
      <c r="J901" s="448"/>
      <c r="K901" s="338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  <c r="AI901" s="338"/>
      <c r="AJ901" s="338"/>
      <c r="AK901" s="338"/>
      <c r="AL901" s="338"/>
      <c r="AM901" s="338"/>
      <c r="AN901" s="338"/>
      <c r="AO901" s="338"/>
      <c r="AP901" s="338"/>
      <c r="AQ901" s="338"/>
      <c r="AR901" s="338"/>
      <c r="AS901" s="338"/>
      <c r="AT901" s="338"/>
      <c r="AU901" s="338"/>
      <c r="AV901" s="338"/>
      <c r="AW901" s="338"/>
      <c r="AX901" s="338"/>
      <c r="AY901" s="338"/>
      <c r="AZ901" s="338"/>
      <c r="BA901" s="338"/>
      <c r="BB901" s="338"/>
      <c r="BC901" s="338"/>
      <c r="BD901" s="338"/>
      <c r="BE901" s="338"/>
      <c r="BF901" s="338"/>
      <c r="BG901" s="338"/>
      <c r="BH901" s="338"/>
      <c r="BI901" s="338"/>
      <c r="BJ901" s="338"/>
      <c r="BK901" s="338"/>
      <c r="BL901" s="338"/>
      <c r="BM901" s="338"/>
      <c r="BN901" s="338"/>
      <c r="BO901" s="338"/>
      <c r="BP901" s="338"/>
      <c r="BQ901" s="338"/>
      <c r="BR901" s="338"/>
      <c r="BS901" s="338"/>
      <c r="BT901" s="338"/>
      <c r="BU901" s="338"/>
      <c r="BV901" s="338"/>
      <c r="BW901" s="338"/>
      <c r="BX901" s="338"/>
      <c r="BY901" s="338"/>
      <c r="BZ901" s="338"/>
      <c r="CA901" s="338"/>
      <c r="CB901" s="338"/>
      <c r="CC901" s="338"/>
      <c r="CD901" s="338"/>
      <c r="CE901" s="338"/>
    </row>
    <row r="902" ht="15.75" customHeight="1">
      <c r="A902" s="338"/>
      <c r="B902" s="338"/>
      <c r="C902" s="338"/>
      <c r="D902" s="338"/>
      <c r="E902" s="338"/>
      <c r="F902" s="346"/>
      <c r="G902" s="546"/>
      <c r="H902" s="547"/>
      <c r="I902" s="548"/>
      <c r="J902" s="448"/>
      <c r="K902" s="338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  <c r="AI902" s="338"/>
      <c r="AJ902" s="338"/>
      <c r="AK902" s="338"/>
      <c r="AL902" s="338"/>
      <c r="AM902" s="338"/>
      <c r="AN902" s="338"/>
      <c r="AO902" s="338"/>
      <c r="AP902" s="338"/>
      <c r="AQ902" s="338"/>
      <c r="AR902" s="338"/>
      <c r="AS902" s="338"/>
      <c r="AT902" s="338"/>
      <c r="AU902" s="338"/>
      <c r="AV902" s="338"/>
      <c r="AW902" s="338"/>
      <c r="AX902" s="338"/>
      <c r="AY902" s="338"/>
      <c r="AZ902" s="338"/>
      <c r="BA902" s="338"/>
      <c r="BB902" s="338"/>
      <c r="BC902" s="338"/>
      <c r="BD902" s="338"/>
      <c r="BE902" s="338"/>
      <c r="BF902" s="338"/>
      <c r="BG902" s="338"/>
      <c r="BH902" s="338"/>
      <c r="BI902" s="338"/>
      <c r="BJ902" s="338"/>
      <c r="BK902" s="338"/>
      <c r="BL902" s="338"/>
      <c r="BM902" s="338"/>
      <c r="BN902" s="338"/>
      <c r="BO902" s="338"/>
      <c r="BP902" s="338"/>
      <c r="BQ902" s="338"/>
      <c r="BR902" s="338"/>
      <c r="BS902" s="338"/>
      <c r="BT902" s="338"/>
      <c r="BU902" s="338"/>
      <c r="BV902" s="338"/>
      <c r="BW902" s="338"/>
      <c r="BX902" s="338"/>
      <c r="BY902" s="338"/>
      <c r="BZ902" s="338"/>
      <c r="CA902" s="338"/>
      <c r="CB902" s="338"/>
      <c r="CC902" s="338"/>
      <c r="CD902" s="338"/>
      <c r="CE902" s="338"/>
    </row>
    <row r="903" ht="15.75" customHeight="1">
      <c r="A903" s="338"/>
      <c r="B903" s="338"/>
      <c r="C903" s="338"/>
      <c r="D903" s="338"/>
      <c r="E903" s="338"/>
      <c r="F903" s="346"/>
      <c r="G903" s="546"/>
      <c r="H903" s="547"/>
      <c r="I903" s="548"/>
      <c r="J903" s="448"/>
      <c r="K903" s="338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  <c r="AI903" s="338"/>
      <c r="AJ903" s="338"/>
      <c r="AK903" s="338"/>
      <c r="AL903" s="338"/>
      <c r="AM903" s="338"/>
      <c r="AN903" s="338"/>
      <c r="AO903" s="338"/>
      <c r="AP903" s="338"/>
      <c r="AQ903" s="338"/>
      <c r="AR903" s="338"/>
      <c r="AS903" s="338"/>
      <c r="AT903" s="338"/>
      <c r="AU903" s="338"/>
      <c r="AV903" s="338"/>
      <c r="AW903" s="338"/>
      <c r="AX903" s="338"/>
      <c r="AY903" s="338"/>
      <c r="AZ903" s="338"/>
      <c r="BA903" s="338"/>
      <c r="BB903" s="338"/>
      <c r="BC903" s="338"/>
      <c r="BD903" s="338"/>
      <c r="BE903" s="338"/>
      <c r="BF903" s="338"/>
      <c r="BG903" s="338"/>
      <c r="BH903" s="338"/>
      <c r="BI903" s="338"/>
      <c r="BJ903" s="338"/>
      <c r="BK903" s="338"/>
      <c r="BL903" s="338"/>
      <c r="BM903" s="338"/>
      <c r="BN903" s="338"/>
      <c r="BO903" s="338"/>
      <c r="BP903" s="338"/>
      <c r="BQ903" s="338"/>
      <c r="BR903" s="338"/>
      <c r="BS903" s="338"/>
      <c r="BT903" s="338"/>
      <c r="BU903" s="338"/>
      <c r="BV903" s="338"/>
      <c r="BW903" s="338"/>
      <c r="BX903" s="338"/>
      <c r="BY903" s="338"/>
      <c r="BZ903" s="338"/>
      <c r="CA903" s="338"/>
      <c r="CB903" s="338"/>
      <c r="CC903" s="338"/>
      <c r="CD903" s="338"/>
      <c r="CE903" s="338"/>
    </row>
    <row r="904" ht="15.75" customHeight="1">
      <c r="A904" s="338"/>
      <c r="B904" s="338"/>
      <c r="C904" s="338"/>
      <c r="D904" s="338"/>
      <c r="E904" s="338"/>
      <c r="F904" s="346"/>
      <c r="G904" s="546"/>
      <c r="H904" s="547"/>
      <c r="I904" s="548"/>
      <c r="J904" s="448"/>
      <c r="K904" s="338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  <c r="AI904" s="338"/>
      <c r="AJ904" s="338"/>
      <c r="AK904" s="338"/>
      <c r="AL904" s="338"/>
      <c r="AM904" s="338"/>
      <c r="AN904" s="338"/>
      <c r="AO904" s="338"/>
      <c r="AP904" s="338"/>
      <c r="AQ904" s="338"/>
      <c r="AR904" s="338"/>
      <c r="AS904" s="338"/>
      <c r="AT904" s="338"/>
      <c r="AU904" s="338"/>
      <c r="AV904" s="338"/>
      <c r="AW904" s="338"/>
      <c r="AX904" s="338"/>
      <c r="AY904" s="338"/>
      <c r="AZ904" s="338"/>
      <c r="BA904" s="338"/>
      <c r="BB904" s="338"/>
      <c r="BC904" s="338"/>
      <c r="BD904" s="338"/>
      <c r="BE904" s="338"/>
      <c r="BF904" s="338"/>
      <c r="BG904" s="338"/>
      <c r="BH904" s="338"/>
      <c r="BI904" s="338"/>
      <c r="BJ904" s="338"/>
      <c r="BK904" s="338"/>
      <c r="BL904" s="338"/>
      <c r="BM904" s="338"/>
      <c r="BN904" s="338"/>
      <c r="BO904" s="338"/>
      <c r="BP904" s="338"/>
      <c r="BQ904" s="338"/>
      <c r="BR904" s="338"/>
      <c r="BS904" s="338"/>
      <c r="BT904" s="338"/>
      <c r="BU904" s="338"/>
      <c r="BV904" s="338"/>
      <c r="BW904" s="338"/>
      <c r="BX904" s="338"/>
      <c r="BY904" s="338"/>
      <c r="BZ904" s="338"/>
      <c r="CA904" s="338"/>
      <c r="CB904" s="338"/>
      <c r="CC904" s="338"/>
      <c r="CD904" s="338"/>
      <c r="CE904" s="338"/>
    </row>
    <row r="905" ht="15.75" customHeight="1">
      <c r="A905" s="338"/>
      <c r="B905" s="338"/>
      <c r="C905" s="338"/>
      <c r="D905" s="338"/>
      <c r="E905" s="338"/>
      <c r="F905" s="346"/>
      <c r="G905" s="546"/>
      <c r="H905" s="547"/>
      <c r="I905" s="548"/>
      <c r="J905" s="448"/>
      <c r="K905" s="338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  <c r="AI905" s="338"/>
      <c r="AJ905" s="338"/>
      <c r="AK905" s="338"/>
      <c r="AL905" s="338"/>
      <c r="AM905" s="338"/>
      <c r="AN905" s="338"/>
      <c r="AO905" s="338"/>
      <c r="AP905" s="338"/>
      <c r="AQ905" s="338"/>
      <c r="AR905" s="338"/>
      <c r="AS905" s="338"/>
      <c r="AT905" s="338"/>
      <c r="AU905" s="338"/>
      <c r="AV905" s="338"/>
      <c r="AW905" s="338"/>
      <c r="AX905" s="338"/>
      <c r="AY905" s="338"/>
      <c r="AZ905" s="338"/>
      <c r="BA905" s="338"/>
      <c r="BB905" s="338"/>
      <c r="BC905" s="338"/>
      <c r="BD905" s="338"/>
      <c r="BE905" s="338"/>
      <c r="BF905" s="338"/>
      <c r="BG905" s="338"/>
      <c r="BH905" s="338"/>
      <c r="BI905" s="338"/>
      <c r="BJ905" s="338"/>
      <c r="BK905" s="338"/>
      <c r="BL905" s="338"/>
      <c r="BM905" s="338"/>
      <c r="BN905" s="338"/>
      <c r="BO905" s="338"/>
      <c r="BP905" s="338"/>
      <c r="BQ905" s="338"/>
      <c r="BR905" s="338"/>
      <c r="BS905" s="338"/>
      <c r="BT905" s="338"/>
      <c r="BU905" s="338"/>
      <c r="BV905" s="338"/>
      <c r="BW905" s="338"/>
      <c r="BX905" s="338"/>
      <c r="BY905" s="338"/>
      <c r="BZ905" s="338"/>
      <c r="CA905" s="338"/>
      <c r="CB905" s="338"/>
      <c r="CC905" s="338"/>
      <c r="CD905" s="338"/>
      <c r="CE905" s="338"/>
    </row>
    <row r="906" ht="15.75" customHeight="1">
      <c r="A906" s="338"/>
      <c r="B906" s="338"/>
      <c r="C906" s="338"/>
      <c r="D906" s="338"/>
      <c r="E906" s="338"/>
      <c r="F906" s="346"/>
      <c r="G906" s="546"/>
      <c r="H906" s="547"/>
      <c r="I906" s="548"/>
      <c r="J906" s="448"/>
      <c r="K906" s="338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  <c r="AI906" s="338"/>
      <c r="AJ906" s="338"/>
      <c r="AK906" s="338"/>
      <c r="AL906" s="338"/>
      <c r="AM906" s="338"/>
      <c r="AN906" s="338"/>
      <c r="AO906" s="338"/>
      <c r="AP906" s="338"/>
      <c r="AQ906" s="338"/>
      <c r="AR906" s="338"/>
      <c r="AS906" s="338"/>
      <c r="AT906" s="338"/>
      <c r="AU906" s="338"/>
      <c r="AV906" s="338"/>
      <c r="AW906" s="338"/>
      <c r="AX906" s="338"/>
      <c r="AY906" s="338"/>
      <c r="AZ906" s="338"/>
      <c r="BA906" s="338"/>
      <c r="BB906" s="338"/>
      <c r="BC906" s="338"/>
      <c r="BD906" s="338"/>
      <c r="BE906" s="338"/>
      <c r="BF906" s="338"/>
      <c r="BG906" s="338"/>
      <c r="BH906" s="338"/>
      <c r="BI906" s="338"/>
      <c r="BJ906" s="338"/>
      <c r="BK906" s="338"/>
      <c r="BL906" s="338"/>
      <c r="BM906" s="338"/>
      <c r="BN906" s="338"/>
      <c r="BO906" s="338"/>
      <c r="BP906" s="338"/>
      <c r="BQ906" s="338"/>
      <c r="BR906" s="338"/>
      <c r="BS906" s="338"/>
      <c r="BT906" s="338"/>
      <c r="BU906" s="338"/>
      <c r="BV906" s="338"/>
      <c r="BW906" s="338"/>
      <c r="BX906" s="338"/>
      <c r="BY906" s="338"/>
      <c r="BZ906" s="338"/>
      <c r="CA906" s="338"/>
      <c r="CB906" s="338"/>
      <c r="CC906" s="338"/>
      <c r="CD906" s="338"/>
      <c r="CE906" s="338"/>
    </row>
    <row r="907" ht="15.75" customHeight="1">
      <c r="A907" s="338"/>
      <c r="B907" s="338"/>
      <c r="C907" s="338"/>
      <c r="D907" s="338"/>
      <c r="E907" s="338"/>
      <c r="F907" s="346"/>
      <c r="G907" s="546"/>
      <c r="H907" s="547"/>
      <c r="I907" s="548"/>
      <c r="J907" s="448"/>
      <c r="K907" s="338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  <c r="AI907" s="338"/>
      <c r="AJ907" s="338"/>
      <c r="AK907" s="338"/>
      <c r="AL907" s="338"/>
      <c r="AM907" s="338"/>
      <c r="AN907" s="338"/>
      <c r="AO907" s="338"/>
      <c r="AP907" s="338"/>
      <c r="AQ907" s="338"/>
      <c r="AR907" s="338"/>
      <c r="AS907" s="338"/>
      <c r="AT907" s="338"/>
      <c r="AU907" s="338"/>
      <c r="AV907" s="338"/>
      <c r="AW907" s="338"/>
      <c r="AX907" s="338"/>
      <c r="AY907" s="338"/>
      <c r="AZ907" s="338"/>
      <c r="BA907" s="338"/>
      <c r="BB907" s="338"/>
      <c r="BC907" s="338"/>
      <c r="BD907" s="338"/>
      <c r="BE907" s="338"/>
      <c r="BF907" s="338"/>
      <c r="BG907" s="338"/>
      <c r="BH907" s="338"/>
      <c r="BI907" s="338"/>
      <c r="BJ907" s="338"/>
      <c r="BK907" s="338"/>
      <c r="BL907" s="338"/>
      <c r="BM907" s="338"/>
      <c r="BN907" s="338"/>
      <c r="BO907" s="338"/>
      <c r="BP907" s="338"/>
      <c r="BQ907" s="338"/>
      <c r="BR907" s="338"/>
      <c r="BS907" s="338"/>
      <c r="BT907" s="338"/>
      <c r="BU907" s="338"/>
      <c r="BV907" s="338"/>
      <c r="BW907" s="338"/>
      <c r="BX907" s="338"/>
      <c r="BY907" s="338"/>
      <c r="BZ907" s="338"/>
      <c r="CA907" s="338"/>
      <c r="CB907" s="338"/>
      <c r="CC907" s="338"/>
      <c r="CD907" s="338"/>
      <c r="CE907" s="338"/>
    </row>
    <row r="908" ht="15.75" customHeight="1">
      <c r="A908" s="338"/>
      <c r="B908" s="338"/>
      <c r="C908" s="338"/>
      <c r="D908" s="338"/>
      <c r="E908" s="338"/>
      <c r="F908" s="346"/>
      <c r="G908" s="546"/>
      <c r="H908" s="547"/>
      <c r="I908" s="548"/>
      <c r="J908" s="448"/>
      <c r="K908" s="338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  <c r="AI908" s="338"/>
      <c r="AJ908" s="338"/>
      <c r="AK908" s="338"/>
      <c r="AL908" s="338"/>
      <c r="AM908" s="338"/>
      <c r="AN908" s="338"/>
      <c r="AO908" s="338"/>
      <c r="AP908" s="338"/>
      <c r="AQ908" s="338"/>
      <c r="AR908" s="338"/>
      <c r="AS908" s="338"/>
      <c r="AT908" s="338"/>
      <c r="AU908" s="338"/>
      <c r="AV908" s="338"/>
      <c r="AW908" s="338"/>
      <c r="AX908" s="338"/>
      <c r="AY908" s="338"/>
      <c r="AZ908" s="338"/>
      <c r="BA908" s="338"/>
      <c r="BB908" s="338"/>
      <c r="BC908" s="338"/>
      <c r="BD908" s="338"/>
      <c r="BE908" s="338"/>
      <c r="BF908" s="338"/>
      <c r="BG908" s="338"/>
      <c r="BH908" s="338"/>
      <c r="BI908" s="338"/>
      <c r="BJ908" s="338"/>
      <c r="BK908" s="338"/>
      <c r="BL908" s="338"/>
      <c r="BM908" s="338"/>
      <c r="BN908" s="338"/>
      <c r="BO908" s="338"/>
      <c r="BP908" s="338"/>
      <c r="BQ908" s="338"/>
      <c r="BR908" s="338"/>
      <c r="BS908" s="338"/>
      <c r="BT908" s="338"/>
      <c r="BU908" s="338"/>
      <c r="BV908" s="338"/>
      <c r="BW908" s="338"/>
      <c r="BX908" s="338"/>
      <c r="BY908" s="338"/>
      <c r="BZ908" s="338"/>
      <c r="CA908" s="338"/>
      <c r="CB908" s="338"/>
      <c r="CC908" s="338"/>
      <c r="CD908" s="338"/>
      <c r="CE908" s="338"/>
    </row>
    <row r="909" ht="15.75" customHeight="1">
      <c r="A909" s="338"/>
      <c r="B909" s="338"/>
      <c r="C909" s="338"/>
      <c r="D909" s="338"/>
      <c r="E909" s="338"/>
      <c r="F909" s="346"/>
      <c r="G909" s="546"/>
      <c r="H909" s="547"/>
      <c r="I909" s="548"/>
      <c r="J909" s="448"/>
      <c r="K909" s="338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  <c r="AI909" s="338"/>
      <c r="AJ909" s="338"/>
      <c r="AK909" s="338"/>
      <c r="AL909" s="338"/>
      <c r="AM909" s="338"/>
      <c r="AN909" s="338"/>
      <c r="AO909" s="338"/>
      <c r="AP909" s="338"/>
      <c r="AQ909" s="338"/>
      <c r="AR909" s="338"/>
      <c r="AS909" s="338"/>
      <c r="AT909" s="338"/>
      <c r="AU909" s="338"/>
      <c r="AV909" s="338"/>
      <c r="AW909" s="338"/>
      <c r="AX909" s="338"/>
      <c r="AY909" s="338"/>
      <c r="AZ909" s="338"/>
      <c r="BA909" s="338"/>
      <c r="BB909" s="338"/>
      <c r="BC909" s="338"/>
      <c r="BD909" s="338"/>
      <c r="BE909" s="338"/>
      <c r="BF909" s="338"/>
      <c r="BG909" s="338"/>
      <c r="BH909" s="338"/>
      <c r="BI909" s="338"/>
      <c r="BJ909" s="338"/>
      <c r="BK909" s="338"/>
      <c r="BL909" s="338"/>
      <c r="BM909" s="338"/>
      <c r="BN909" s="338"/>
      <c r="BO909" s="338"/>
      <c r="BP909" s="338"/>
      <c r="BQ909" s="338"/>
      <c r="BR909" s="338"/>
      <c r="BS909" s="338"/>
      <c r="BT909" s="338"/>
      <c r="BU909" s="338"/>
      <c r="BV909" s="338"/>
      <c r="BW909" s="338"/>
      <c r="BX909" s="338"/>
      <c r="BY909" s="338"/>
      <c r="BZ909" s="338"/>
      <c r="CA909" s="338"/>
      <c r="CB909" s="338"/>
      <c r="CC909" s="338"/>
      <c r="CD909" s="338"/>
      <c r="CE909" s="338"/>
    </row>
    <row r="910" ht="15.75" customHeight="1">
      <c r="A910" s="338"/>
      <c r="B910" s="338"/>
      <c r="C910" s="338"/>
      <c r="D910" s="338"/>
      <c r="E910" s="338"/>
      <c r="F910" s="346"/>
      <c r="G910" s="546"/>
      <c r="H910" s="547"/>
      <c r="I910" s="548"/>
      <c r="J910" s="448"/>
      <c r="K910" s="338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  <c r="AI910" s="338"/>
      <c r="AJ910" s="338"/>
      <c r="AK910" s="338"/>
      <c r="AL910" s="338"/>
      <c r="AM910" s="338"/>
      <c r="AN910" s="338"/>
      <c r="AO910" s="338"/>
      <c r="AP910" s="338"/>
      <c r="AQ910" s="338"/>
      <c r="AR910" s="338"/>
      <c r="AS910" s="338"/>
      <c r="AT910" s="338"/>
      <c r="AU910" s="338"/>
      <c r="AV910" s="338"/>
      <c r="AW910" s="338"/>
      <c r="AX910" s="338"/>
      <c r="AY910" s="338"/>
      <c r="AZ910" s="338"/>
      <c r="BA910" s="338"/>
      <c r="BB910" s="338"/>
      <c r="BC910" s="338"/>
      <c r="BD910" s="338"/>
      <c r="BE910" s="338"/>
      <c r="BF910" s="338"/>
      <c r="BG910" s="338"/>
      <c r="BH910" s="338"/>
      <c r="BI910" s="338"/>
      <c r="BJ910" s="338"/>
      <c r="BK910" s="338"/>
      <c r="BL910" s="338"/>
      <c r="BM910" s="338"/>
      <c r="BN910" s="338"/>
      <c r="BO910" s="338"/>
      <c r="BP910" s="338"/>
      <c r="BQ910" s="338"/>
      <c r="BR910" s="338"/>
      <c r="BS910" s="338"/>
      <c r="BT910" s="338"/>
      <c r="BU910" s="338"/>
      <c r="BV910" s="338"/>
      <c r="BW910" s="338"/>
      <c r="BX910" s="338"/>
      <c r="BY910" s="338"/>
      <c r="BZ910" s="338"/>
      <c r="CA910" s="338"/>
      <c r="CB910" s="338"/>
      <c r="CC910" s="338"/>
      <c r="CD910" s="338"/>
      <c r="CE910" s="338"/>
    </row>
    <row r="911" ht="15.75" customHeight="1">
      <c r="A911" s="338"/>
      <c r="B911" s="338"/>
      <c r="C911" s="338"/>
      <c r="D911" s="338"/>
      <c r="E911" s="338"/>
      <c r="F911" s="346"/>
      <c r="G911" s="546"/>
      <c r="H911" s="547"/>
      <c r="I911" s="548"/>
      <c r="J911" s="448"/>
      <c r="K911" s="338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  <c r="AI911" s="338"/>
      <c r="AJ911" s="338"/>
      <c r="AK911" s="338"/>
      <c r="AL911" s="338"/>
      <c r="AM911" s="338"/>
      <c r="AN911" s="338"/>
      <c r="AO911" s="338"/>
      <c r="AP911" s="338"/>
      <c r="AQ911" s="338"/>
      <c r="AR911" s="338"/>
      <c r="AS911" s="338"/>
      <c r="AT911" s="338"/>
      <c r="AU911" s="338"/>
      <c r="AV911" s="338"/>
      <c r="AW911" s="338"/>
      <c r="AX911" s="338"/>
      <c r="AY911" s="338"/>
      <c r="AZ911" s="338"/>
      <c r="BA911" s="338"/>
      <c r="BB911" s="338"/>
      <c r="BC911" s="338"/>
      <c r="BD911" s="338"/>
      <c r="BE911" s="338"/>
      <c r="BF911" s="338"/>
      <c r="BG911" s="338"/>
      <c r="BH911" s="338"/>
      <c r="BI911" s="338"/>
      <c r="BJ911" s="338"/>
      <c r="BK911" s="338"/>
      <c r="BL911" s="338"/>
      <c r="BM911" s="338"/>
      <c r="BN911" s="338"/>
      <c r="BO911" s="338"/>
      <c r="BP911" s="338"/>
      <c r="BQ911" s="338"/>
      <c r="BR911" s="338"/>
      <c r="BS911" s="338"/>
      <c r="BT911" s="338"/>
      <c r="BU911" s="338"/>
      <c r="BV911" s="338"/>
      <c r="BW911" s="338"/>
      <c r="BX911" s="338"/>
      <c r="BY911" s="338"/>
      <c r="BZ911" s="338"/>
      <c r="CA911" s="338"/>
      <c r="CB911" s="338"/>
      <c r="CC911" s="338"/>
      <c r="CD911" s="338"/>
      <c r="CE911" s="338"/>
    </row>
    <row r="912" ht="15.75" customHeight="1">
      <c r="A912" s="338"/>
      <c r="B912" s="338"/>
      <c r="C912" s="338"/>
      <c r="D912" s="338"/>
      <c r="E912" s="338"/>
      <c r="F912" s="346"/>
      <c r="G912" s="546"/>
      <c r="H912" s="547"/>
      <c r="I912" s="548"/>
      <c r="J912" s="448"/>
      <c r="K912" s="338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  <c r="AI912" s="338"/>
      <c r="AJ912" s="338"/>
      <c r="AK912" s="338"/>
      <c r="AL912" s="338"/>
      <c r="AM912" s="338"/>
      <c r="AN912" s="338"/>
      <c r="AO912" s="338"/>
      <c r="AP912" s="338"/>
      <c r="AQ912" s="338"/>
      <c r="AR912" s="338"/>
      <c r="AS912" s="338"/>
      <c r="AT912" s="338"/>
      <c r="AU912" s="338"/>
      <c r="AV912" s="338"/>
      <c r="AW912" s="338"/>
      <c r="AX912" s="338"/>
      <c r="AY912" s="338"/>
      <c r="AZ912" s="338"/>
      <c r="BA912" s="338"/>
      <c r="BB912" s="338"/>
      <c r="BC912" s="338"/>
      <c r="BD912" s="338"/>
      <c r="BE912" s="338"/>
      <c r="BF912" s="338"/>
      <c r="BG912" s="338"/>
      <c r="BH912" s="338"/>
      <c r="BI912" s="338"/>
      <c r="BJ912" s="338"/>
      <c r="BK912" s="338"/>
      <c r="BL912" s="338"/>
      <c r="BM912" s="338"/>
      <c r="BN912" s="338"/>
      <c r="BO912" s="338"/>
      <c r="BP912" s="338"/>
      <c r="BQ912" s="338"/>
      <c r="BR912" s="338"/>
      <c r="BS912" s="338"/>
      <c r="BT912" s="338"/>
      <c r="BU912" s="338"/>
      <c r="BV912" s="338"/>
      <c r="BW912" s="338"/>
      <c r="BX912" s="338"/>
      <c r="BY912" s="338"/>
      <c r="BZ912" s="338"/>
      <c r="CA912" s="338"/>
      <c r="CB912" s="338"/>
      <c r="CC912" s="338"/>
      <c r="CD912" s="338"/>
      <c r="CE912" s="338"/>
    </row>
    <row r="913" ht="15.75" customHeight="1">
      <c r="A913" s="338"/>
      <c r="B913" s="338"/>
      <c r="C913" s="338"/>
      <c r="D913" s="338"/>
      <c r="E913" s="338"/>
      <c r="F913" s="346"/>
      <c r="G913" s="546"/>
      <c r="H913" s="547"/>
      <c r="I913" s="548"/>
      <c r="J913" s="448"/>
      <c r="K913" s="338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  <c r="AI913" s="338"/>
      <c r="AJ913" s="338"/>
      <c r="AK913" s="338"/>
      <c r="AL913" s="338"/>
      <c r="AM913" s="338"/>
      <c r="AN913" s="338"/>
      <c r="AO913" s="338"/>
      <c r="AP913" s="338"/>
      <c r="AQ913" s="338"/>
      <c r="AR913" s="338"/>
      <c r="AS913" s="338"/>
      <c r="AT913" s="338"/>
      <c r="AU913" s="338"/>
      <c r="AV913" s="338"/>
      <c r="AW913" s="338"/>
      <c r="AX913" s="338"/>
      <c r="AY913" s="338"/>
      <c r="AZ913" s="338"/>
      <c r="BA913" s="338"/>
      <c r="BB913" s="338"/>
      <c r="BC913" s="338"/>
      <c r="BD913" s="338"/>
      <c r="BE913" s="338"/>
      <c r="BF913" s="338"/>
      <c r="BG913" s="338"/>
      <c r="BH913" s="338"/>
      <c r="BI913" s="338"/>
      <c r="BJ913" s="338"/>
      <c r="BK913" s="338"/>
      <c r="BL913" s="338"/>
      <c r="BM913" s="338"/>
      <c r="BN913" s="338"/>
      <c r="BO913" s="338"/>
      <c r="BP913" s="338"/>
      <c r="BQ913" s="338"/>
      <c r="BR913" s="338"/>
      <c r="BS913" s="338"/>
      <c r="BT913" s="338"/>
      <c r="BU913" s="338"/>
      <c r="BV913" s="338"/>
      <c r="BW913" s="338"/>
      <c r="BX913" s="338"/>
      <c r="BY913" s="338"/>
      <c r="BZ913" s="338"/>
      <c r="CA913" s="338"/>
      <c r="CB913" s="338"/>
      <c r="CC913" s="338"/>
      <c r="CD913" s="338"/>
      <c r="CE913" s="338"/>
    </row>
    <row r="914" ht="15.75" customHeight="1">
      <c r="A914" s="338"/>
      <c r="B914" s="338"/>
      <c r="C914" s="338"/>
      <c r="D914" s="338"/>
      <c r="E914" s="338"/>
      <c r="F914" s="346"/>
      <c r="G914" s="546"/>
      <c r="H914" s="547"/>
      <c r="I914" s="548"/>
      <c r="J914" s="448"/>
      <c r="K914" s="338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  <c r="AI914" s="338"/>
      <c r="AJ914" s="338"/>
      <c r="AK914" s="338"/>
      <c r="AL914" s="338"/>
      <c r="AM914" s="338"/>
      <c r="AN914" s="338"/>
      <c r="AO914" s="338"/>
      <c r="AP914" s="338"/>
      <c r="AQ914" s="338"/>
      <c r="AR914" s="338"/>
      <c r="AS914" s="338"/>
      <c r="AT914" s="338"/>
      <c r="AU914" s="338"/>
      <c r="AV914" s="338"/>
      <c r="AW914" s="338"/>
      <c r="AX914" s="338"/>
      <c r="AY914" s="338"/>
      <c r="AZ914" s="338"/>
      <c r="BA914" s="338"/>
      <c r="BB914" s="338"/>
      <c r="BC914" s="338"/>
      <c r="BD914" s="338"/>
      <c r="BE914" s="338"/>
      <c r="BF914" s="338"/>
      <c r="BG914" s="338"/>
      <c r="BH914" s="338"/>
      <c r="BI914" s="338"/>
      <c r="BJ914" s="338"/>
      <c r="BK914" s="338"/>
      <c r="BL914" s="338"/>
      <c r="BM914" s="338"/>
      <c r="BN914" s="338"/>
      <c r="BO914" s="338"/>
      <c r="BP914" s="338"/>
      <c r="BQ914" s="338"/>
      <c r="BR914" s="338"/>
      <c r="BS914" s="338"/>
      <c r="BT914" s="338"/>
      <c r="BU914" s="338"/>
      <c r="BV914" s="338"/>
      <c r="BW914" s="338"/>
      <c r="BX914" s="338"/>
      <c r="BY914" s="338"/>
      <c r="BZ914" s="338"/>
      <c r="CA914" s="338"/>
      <c r="CB914" s="338"/>
      <c r="CC914" s="338"/>
      <c r="CD914" s="338"/>
      <c r="CE914" s="338"/>
    </row>
    <row r="915" ht="15.75" customHeight="1">
      <c r="A915" s="338"/>
      <c r="B915" s="338"/>
      <c r="C915" s="338"/>
      <c r="D915" s="338"/>
      <c r="E915" s="338"/>
      <c r="F915" s="346"/>
      <c r="G915" s="546"/>
      <c r="H915" s="547"/>
      <c r="I915" s="548"/>
      <c r="J915" s="448"/>
      <c r="K915" s="338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  <c r="AI915" s="338"/>
      <c r="AJ915" s="338"/>
      <c r="AK915" s="338"/>
      <c r="AL915" s="338"/>
      <c r="AM915" s="338"/>
      <c r="AN915" s="338"/>
      <c r="AO915" s="338"/>
      <c r="AP915" s="338"/>
      <c r="AQ915" s="338"/>
      <c r="AR915" s="338"/>
      <c r="AS915" s="338"/>
      <c r="AT915" s="338"/>
      <c r="AU915" s="338"/>
      <c r="AV915" s="338"/>
      <c r="AW915" s="338"/>
      <c r="AX915" s="338"/>
      <c r="AY915" s="338"/>
      <c r="AZ915" s="338"/>
      <c r="BA915" s="338"/>
      <c r="BB915" s="338"/>
      <c r="BC915" s="338"/>
      <c r="BD915" s="338"/>
      <c r="BE915" s="338"/>
      <c r="BF915" s="338"/>
      <c r="BG915" s="338"/>
      <c r="BH915" s="338"/>
      <c r="BI915" s="338"/>
      <c r="BJ915" s="338"/>
      <c r="BK915" s="338"/>
      <c r="BL915" s="338"/>
      <c r="BM915" s="338"/>
      <c r="BN915" s="338"/>
      <c r="BO915" s="338"/>
      <c r="BP915" s="338"/>
      <c r="BQ915" s="338"/>
      <c r="BR915" s="338"/>
      <c r="BS915" s="338"/>
      <c r="BT915" s="338"/>
      <c r="BU915" s="338"/>
      <c r="BV915" s="338"/>
      <c r="BW915" s="338"/>
      <c r="BX915" s="338"/>
      <c r="BY915" s="338"/>
      <c r="BZ915" s="338"/>
      <c r="CA915" s="338"/>
      <c r="CB915" s="338"/>
      <c r="CC915" s="338"/>
      <c r="CD915" s="338"/>
      <c r="CE915" s="338"/>
    </row>
    <row r="916" ht="15.75" customHeight="1">
      <c r="A916" s="338"/>
      <c r="B916" s="338"/>
      <c r="C916" s="338"/>
      <c r="D916" s="338"/>
      <c r="E916" s="338"/>
      <c r="F916" s="346"/>
      <c r="G916" s="546"/>
      <c r="H916" s="547"/>
      <c r="I916" s="548"/>
      <c r="J916" s="448"/>
      <c r="K916" s="338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  <c r="AI916" s="338"/>
      <c r="AJ916" s="338"/>
      <c r="AK916" s="338"/>
      <c r="AL916" s="338"/>
      <c r="AM916" s="338"/>
      <c r="AN916" s="338"/>
      <c r="AO916" s="338"/>
      <c r="AP916" s="338"/>
      <c r="AQ916" s="338"/>
      <c r="AR916" s="338"/>
      <c r="AS916" s="338"/>
      <c r="AT916" s="338"/>
      <c r="AU916" s="338"/>
      <c r="AV916" s="338"/>
      <c r="AW916" s="338"/>
      <c r="AX916" s="338"/>
      <c r="AY916" s="338"/>
      <c r="AZ916" s="338"/>
      <c r="BA916" s="338"/>
      <c r="BB916" s="338"/>
      <c r="BC916" s="338"/>
      <c r="BD916" s="338"/>
      <c r="BE916" s="338"/>
      <c r="BF916" s="338"/>
      <c r="BG916" s="338"/>
      <c r="BH916" s="338"/>
      <c r="BI916" s="338"/>
      <c r="BJ916" s="338"/>
      <c r="BK916" s="338"/>
      <c r="BL916" s="338"/>
      <c r="BM916" s="338"/>
      <c r="BN916" s="338"/>
      <c r="BO916" s="338"/>
      <c r="BP916" s="338"/>
      <c r="BQ916" s="338"/>
      <c r="BR916" s="338"/>
      <c r="BS916" s="338"/>
      <c r="BT916" s="338"/>
      <c r="BU916" s="338"/>
      <c r="BV916" s="338"/>
      <c r="BW916" s="338"/>
      <c r="BX916" s="338"/>
      <c r="BY916" s="338"/>
      <c r="BZ916" s="338"/>
      <c r="CA916" s="338"/>
      <c r="CB916" s="338"/>
      <c r="CC916" s="338"/>
      <c r="CD916" s="338"/>
      <c r="CE916" s="338"/>
    </row>
    <row r="917" ht="15.75" customHeight="1">
      <c r="A917" s="338"/>
      <c r="B917" s="338"/>
      <c r="C917" s="338"/>
      <c r="D917" s="338"/>
      <c r="E917" s="338"/>
      <c r="F917" s="346"/>
      <c r="G917" s="546"/>
      <c r="H917" s="547"/>
      <c r="I917" s="548"/>
      <c r="J917" s="448"/>
      <c r="K917" s="338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  <c r="AI917" s="338"/>
      <c r="AJ917" s="338"/>
      <c r="AK917" s="338"/>
      <c r="AL917" s="338"/>
      <c r="AM917" s="338"/>
      <c r="AN917" s="338"/>
      <c r="AO917" s="338"/>
      <c r="AP917" s="338"/>
      <c r="AQ917" s="338"/>
      <c r="AR917" s="338"/>
      <c r="AS917" s="338"/>
      <c r="AT917" s="338"/>
      <c r="AU917" s="338"/>
      <c r="AV917" s="338"/>
      <c r="AW917" s="338"/>
      <c r="AX917" s="338"/>
      <c r="AY917" s="338"/>
      <c r="AZ917" s="338"/>
      <c r="BA917" s="338"/>
      <c r="BB917" s="338"/>
      <c r="BC917" s="338"/>
      <c r="BD917" s="338"/>
      <c r="BE917" s="338"/>
      <c r="BF917" s="338"/>
      <c r="BG917" s="338"/>
      <c r="BH917" s="338"/>
      <c r="BI917" s="338"/>
      <c r="BJ917" s="338"/>
      <c r="BK917" s="338"/>
      <c r="BL917" s="338"/>
      <c r="BM917" s="338"/>
      <c r="BN917" s="338"/>
      <c r="BO917" s="338"/>
      <c r="BP917" s="338"/>
      <c r="BQ917" s="338"/>
      <c r="BR917" s="338"/>
      <c r="BS917" s="338"/>
      <c r="BT917" s="338"/>
      <c r="BU917" s="338"/>
      <c r="BV917" s="338"/>
      <c r="BW917" s="338"/>
      <c r="BX917" s="338"/>
      <c r="BY917" s="338"/>
      <c r="BZ917" s="338"/>
      <c r="CA917" s="338"/>
      <c r="CB917" s="338"/>
      <c r="CC917" s="338"/>
      <c r="CD917" s="338"/>
      <c r="CE917" s="338"/>
    </row>
    <row r="918" ht="15.75" customHeight="1">
      <c r="A918" s="338"/>
      <c r="B918" s="338"/>
      <c r="C918" s="338"/>
      <c r="D918" s="338"/>
      <c r="E918" s="338"/>
      <c r="F918" s="346"/>
      <c r="G918" s="546"/>
      <c r="H918" s="547"/>
      <c r="I918" s="548"/>
      <c r="J918" s="448"/>
      <c r="K918" s="338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  <c r="AI918" s="338"/>
      <c r="AJ918" s="338"/>
      <c r="AK918" s="338"/>
      <c r="AL918" s="338"/>
      <c r="AM918" s="338"/>
      <c r="AN918" s="338"/>
      <c r="AO918" s="338"/>
      <c r="AP918" s="338"/>
      <c r="AQ918" s="338"/>
      <c r="AR918" s="338"/>
      <c r="AS918" s="338"/>
      <c r="AT918" s="338"/>
      <c r="AU918" s="338"/>
      <c r="AV918" s="338"/>
      <c r="AW918" s="338"/>
      <c r="AX918" s="338"/>
      <c r="AY918" s="338"/>
      <c r="AZ918" s="338"/>
      <c r="BA918" s="338"/>
      <c r="BB918" s="338"/>
      <c r="BC918" s="338"/>
      <c r="BD918" s="338"/>
      <c r="BE918" s="338"/>
      <c r="BF918" s="338"/>
      <c r="BG918" s="338"/>
      <c r="BH918" s="338"/>
      <c r="BI918" s="338"/>
      <c r="BJ918" s="338"/>
      <c r="BK918" s="338"/>
      <c r="BL918" s="338"/>
      <c r="BM918" s="338"/>
      <c r="BN918" s="338"/>
      <c r="BO918" s="338"/>
      <c r="BP918" s="338"/>
      <c r="BQ918" s="338"/>
      <c r="BR918" s="338"/>
      <c r="BS918" s="338"/>
      <c r="BT918" s="338"/>
      <c r="BU918" s="338"/>
      <c r="BV918" s="338"/>
      <c r="BW918" s="338"/>
      <c r="BX918" s="338"/>
      <c r="BY918" s="338"/>
      <c r="BZ918" s="338"/>
      <c r="CA918" s="338"/>
      <c r="CB918" s="338"/>
      <c r="CC918" s="338"/>
      <c r="CD918" s="338"/>
      <c r="CE918" s="338"/>
    </row>
    <row r="919" ht="15.75" customHeight="1">
      <c r="A919" s="338"/>
      <c r="B919" s="338"/>
      <c r="C919" s="338"/>
      <c r="D919" s="338"/>
      <c r="E919" s="338"/>
      <c r="F919" s="346"/>
      <c r="G919" s="546"/>
      <c r="H919" s="547"/>
      <c r="I919" s="548"/>
      <c r="J919" s="448"/>
      <c r="K919" s="338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  <c r="AI919" s="338"/>
      <c r="AJ919" s="338"/>
      <c r="AK919" s="338"/>
      <c r="AL919" s="338"/>
      <c r="AM919" s="338"/>
      <c r="AN919" s="338"/>
      <c r="AO919" s="338"/>
      <c r="AP919" s="338"/>
      <c r="AQ919" s="338"/>
      <c r="AR919" s="338"/>
      <c r="AS919" s="338"/>
      <c r="AT919" s="338"/>
      <c r="AU919" s="338"/>
      <c r="AV919" s="338"/>
      <c r="AW919" s="338"/>
      <c r="AX919" s="338"/>
      <c r="AY919" s="338"/>
      <c r="AZ919" s="338"/>
      <c r="BA919" s="338"/>
      <c r="BB919" s="338"/>
      <c r="BC919" s="338"/>
      <c r="BD919" s="338"/>
      <c r="BE919" s="338"/>
      <c r="BF919" s="338"/>
      <c r="BG919" s="338"/>
      <c r="BH919" s="338"/>
      <c r="BI919" s="338"/>
      <c r="BJ919" s="338"/>
      <c r="BK919" s="338"/>
      <c r="BL919" s="338"/>
      <c r="BM919" s="338"/>
      <c r="BN919" s="338"/>
      <c r="BO919" s="338"/>
      <c r="BP919" s="338"/>
      <c r="BQ919" s="338"/>
      <c r="BR919" s="338"/>
      <c r="BS919" s="338"/>
      <c r="BT919" s="338"/>
      <c r="BU919" s="338"/>
      <c r="BV919" s="338"/>
      <c r="BW919" s="338"/>
      <c r="BX919" s="338"/>
      <c r="BY919" s="338"/>
      <c r="BZ919" s="338"/>
      <c r="CA919" s="338"/>
      <c r="CB919" s="338"/>
      <c r="CC919" s="338"/>
      <c r="CD919" s="338"/>
      <c r="CE919" s="338"/>
    </row>
    <row r="920" ht="15.75" customHeight="1">
      <c r="A920" s="338"/>
      <c r="B920" s="338"/>
      <c r="C920" s="338"/>
      <c r="D920" s="338"/>
      <c r="E920" s="338"/>
      <c r="F920" s="346"/>
      <c r="G920" s="546"/>
      <c r="H920" s="547"/>
      <c r="I920" s="548"/>
      <c r="J920" s="448"/>
      <c r="K920" s="338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  <c r="AI920" s="338"/>
      <c r="AJ920" s="338"/>
      <c r="AK920" s="338"/>
      <c r="AL920" s="338"/>
      <c r="AM920" s="338"/>
      <c r="AN920" s="338"/>
      <c r="AO920" s="338"/>
      <c r="AP920" s="338"/>
      <c r="AQ920" s="338"/>
      <c r="AR920" s="338"/>
      <c r="AS920" s="338"/>
      <c r="AT920" s="338"/>
      <c r="AU920" s="338"/>
      <c r="AV920" s="338"/>
      <c r="AW920" s="338"/>
      <c r="AX920" s="338"/>
      <c r="AY920" s="338"/>
      <c r="AZ920" s="338"/>
      <c r="BA920" s="338"/>
      <c r="BB920" s="338"/>
      <c r="BC920" s="338"/>
      <c r="BD920" s="338"/>
      <c r="BE920" s="338"/>
      <c r="BF920" s="338"/>
      <c r="BG920" s="338"/>
      <c r="BH920" s="338"/>
      <c r="BI920" s="338"/>
      <c r="BJ920" s="338"/>
      <c r="BK920" s="338"/>
      <c r="BL920" s="338"/>
      <c r="BM920" s="338"/>
      <c r="BN920" s="338"/>
      <c r="BO920" s="338"/>
      <c r="BP920" s="338"/>
      <c r="BQ920" s="338"/>
      <c r="BR920" s="338"/>
      <c r="BS920" s="338"/>
      <c r="BT920" s="338"/>
      <c r="BU920" s="338"/>
      <c r="BV920" s="338"/>
      <c r="BW920" s="338"/>
      <c r="BX920" s="338"/>
      <c r="BY920" s="338"/>
      <c r="BZ920" s="338"/>
      <c r="CA920" s="338"/>
      <c r="CB920" s="338"/>
      <c r="CC920" s="338"/>
      <c r="CD920" s="338"/>
      <c r="CE920" s="338"/>
    </row>
    <row r="921" ht="15.75" customHeight="1">
      <c r="A921" s="338"/>
      <c r="B921" s="338"/>
      <c r="C921" s="338"/>
      <c r="D921" s="338"/>
      <c r="E921" s="338"/>
      <c r="F921" s="346"/>
      <c r="G921" s="546"/>
      <c r="H921" s="547"/>
      <c r="I921" s="548"/>
      <c r="J921" s="448"/>
      <c r="K921" s="338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  <c r="AI921" s="338"/>
      <c r="AJ921" s="338"/>
      <c r="AK921" s="338"/>
      <c r="AL921" s="338"/>
      <c r="AM921" s="338"/>
      <c r="AN921" s="338"/>
      <c r="AO921" s="338"/>
      <c r="AP921" s="338"/>
      <c r="AQ921" s="338"/>
      <c r="AR921" s="338"/>
      <c r="AS921" s="338"/>
      <c r="AT921" s="338"/>
      <c r="AU921" s="338"/>
      <c r="AV921" s="338"/>
      <c r="AW921" s="338"/>
      <c r="AX921" s="338"/>
      <c r="AY921" s="338"/>
      <c r="AZ921" s="338"/>
      <c r="BA921" s="338"/>
      <c r="BB921" s="338"/>
      <c r="BC921" s="338"/>
      <c r="BD921" s="338"/>
      <c r="BE921" s="338"/>
      <c r="BF921" s="338"/>
      <c r="BG921" s="338"/>
      <c r="BH921" s="338"/>
      <c r="BI921" s="338"/>
      <c r="BJ921" s="338"/>
      <c r="BK921" s="338"/>
      <c r="BL921" s="338"/>
      <c r="BM921" s="338"/>
      <c r="BN921" s="338"/>
      <c r="BO921" s="338"/>
      <c r="BP921" s="338"/>
      <c r="BQ921" s="338"/>
      <c r="BR921" s="338"/>
      <c r="BS921" s="338"/>
      <c r="BT921" s="338"/>
      <c r="BU921" s="338"/>
      <c r="BV921" s="338"/>
      <c r="BW921" s="338"/>
      <c r="BX921" s="338"/>
      <c r="BY921" s="338"/>
      <c r="BZ921" s="338"/>
      <c r="CA921" s="338"/>
      <c r="CB921" s="338"/>
      <c r="CC921" s="338"/>
      <c r="CD921" s="338"/>
      <c r="CE921" s="338"/>
    </row>
    <row r="922" ht="15.75" customHeight="1">
      <c r="A922" s="338"/>
      <c r="B922" s="338"/>
      <c r="C922" s="338"/>
      <c r="D922" s="338"/>
      <c r="E922" s="338"/>
      <c r="F922" s="346"/>
      <c r="G922" s="546"/>
      <c r="H922" s="547"/>
      <c r="I922" s="548"/>
      <c r="J922" s="448"/>
      <c r="K922" s="338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  <c r="AI922" s="338"/>
      <c r="AJ922" s="338"/>
      <c r="AK922" s="338"/>
      <c r="AL922" s="338"/>
      <c r="AM922" s="338"/>
      <c r="AN922" s="338"/>
      <c r="AO922" s="338"/>
      <c r="AP922" s="338"/>
      <c r="AQ922" s="338"/>
      <c r="AR922" s="338"/>
      <c r="AS922" s="338"/>
      <c r="AT922" s="338"/>
      <c r="AU922" s="338"/>
      <c r="AV922" s="338"/>
      <c r="AW922" s="338"/>
      <c r="AX922" s="338"/>
      <c r="AY922" s="338"/>
      <c r="AZ922" s="338"/>
      <c r="BA922" s="338"/>
      <c r="BB922" s="338"/>
      <c r="BC922" s="338"/>
      <c r="BD922" s="338"/>
      <c r="BE922" s="338"/>
      <c r="BF922" s="338"/>
      <c r="BG922" s="338"/>
      <c r="BH922" s="338"/>
      <c r="BI922" s="338"/>
      <c r="BJ922" s="338"/>
      <c r="BK922" s="338"/>
      <c r="BL922" s="338"/>
      <c r="BM922" s="338"/>
      <c r="BN922" s="338"/>
      <c r="BO922" s="338"/>
      <c r="BP922" s="338"/>
      <c r="BQ922" s="338"/>
      <c r="BR922" s="338"/>
      <c r="BS922" s="338"/>
      <c r="BT922" s="338"/>
      <c r="BU922" s="338"/>
      <c r="BV922" s="338"/>
      <c r="BW922" s="338"/>
      <c r="BX922" s="338"/>
      <c r="BY922" s="338"/>
      <c r="BZ922" s="338"/>
      <c r="CA922" s="338"/>
      <c r="CB922" s="338"/>
      <c r="CC922" s="338"/>
      <c r="CD922" s="338"/>
      <c r="CE922" s="338"/>
    </row>
    <row r="923" ht="15.75" customHeight="1">
      <c r="A923" s="338"/>
      <c r="B923" s="338"/>
      <c r="C923" s="338"/>
      <c r="D923" s="338"/>
      <c r="E923" s="338"/>
      <c r="F923" s="346"/>
      <c r="G923" s="546"/>
      <c r="H923" s="547"/>
      <c r="I923" s="548"/>
      <c r="J923" s="448"/>
      <c r="K923" s="338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  <c r="AI923" s="338"/>
      <c r="AJ923" s="338"/>
      <c r="AK923" s="338"/>
      <c r="AL923" s="338"/>
      <c r="AM923" s="338"/>
      <c r="AN923" s="338"/>
      <c r="AO923" s="338"/>
      <c r="AP923" s="338"/>
      <c r="AQ923" s="338"/>
      <c r="AR923" s="338"/>
      <c r="AS923" s="338"/>
      <c r="AT923" s="338"/>
      <c r="AU923" s="338"/>
      <c r="AV923" s="338"/>
      <c r="AW923" s="338"/>
      <c r="AX923" s="338"/>
      <c r="AY923" s="338"/>
      <c r="AZ923" s="338"/>
      <c r="BA923" s="338"/>
      <c r="BB923" s="338"/>
      <c r="BC923" s="338"/>
      <c r="BD923" s="338"/>
      <c r="BE923" s="338"/>
      <c r="BF923" s="338"/>
      <c r="BG923" s="338"/>
      <c r="BH923" s="338"/>
      <c r="BI923" s="338"/>
      <c r="BJ923" s="338"/>
      <c r="BK923" s="338"/>
      <c r="BL923" s="338"/>
      <c r="BM923" s="338"/>
      <c r="BN923" s="338"/>
      <c r="BO923" s="338"/>
      <c r="BP923" s="338"/>
      <c r="BQ923" s="338"/>
      <c r="BR923" s="338"/>
      <c r="BS923" s="338"/>
      <c r="BT923" s="338"/>
      <c r="BU923" s="338"/>
      <c r="BV923" s="338"/>
      <c r="BW923" s="338"/>
      <c r="BX923" s="338"/>
      <c r="BY923" s="338"/>
      <c r="BZ923" s="338"/>
      <c r="CA923" s="338"/>
      <c r="CB923" s="338"/>
      <c r="CC923" s="338"/>
      <c r="CD923" s="338"/>
      <c r="CE923" s="338"/>
    </row>
    <row r="924" ht="15.75" customHeight="1">
      <c r="A924" s="338"/>
      <c r="B924" s="338"/>
      <c r="C924" s="338"/>
      <c r="D924" s="338"/>
      <c r="E924" s="338"/>
      <c r="F924" s="346"/>
      <c r="G924" s="546"/>
      <c r="H924" s="547"/>
      <c r="I924" s="548"/>
      <c r="J924" s="448"/>
      <c r="K924" s="338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  <c r="AI924" s="338"/>
      <c r="AJ924" s="338"/>
      <c r="AK924" s="338"/>
      <c r="AL924" s="338"/>
      <c r="AM924" s="338"/>
      <c r="AN924" s="338"/>
      <c r="AO924" s="338"/>
      <c r="AP924" s="338"/>
      <c r="AQ924" s="338"/>
      <c r="AR924" s="338"/>
      <c r="AS924" s="338"/>
      <c r="AT924" s="338"/>
      <c r="AU924" s="338"/>
      <c r="AV924" s="338"/>
      <c r="AW924" s="338"/>
      <c r="AX924" s="338"/>
      <c r="AY924" s="338"/>
      <c r="AZ924" s="338"/>
      <c r="BA924" s="338"/>
      <c r="BB924" s="338"/>
      <c r="BC924" s="338"/>
      <c r="BD924" s="338"/>
      <c r="BE924" s="338"/>
      <c r="BF924" s="338"/>
      <c r="BG924" s="338"/>
      <c r="BH924" s="338"/>
      <c r="BI924" s="338"/>
      <c r="BJ924" s="338"/>
      <c r="BK924" s="338"/>
      <c r="BL924" s="338"/>
      <c r="BM924" s="338"/>
      <c r="BN924" s="338"/>
      <c r="BO924" s="338"/>
      <c r="BP924" s="338"/>
      <c r="BQ924" s="338"/>
      <c r="BR924" s="338"/>
      <c r="BS924" s="338"/>
      <c r="BT924" s="338"/>
      <c r="BU924" s="338"/>
      <c r="BV924" s="338"/>
      <c r="BW924" s="338"/>
      <c r="BX924" s="338"/>
      <c r="BY924" s="338"/>
      <c r="BZ924" s="338"/>
      <c r="CA924" s="338"/>
      <c r="CB924" s="338"/>
      <c r="CC924" s="338"/>
      <c r="CD924" s="338"/>
      <c r="CE924" s="338"/>
    </row>
    <row r="925" ht="15.75" customHeight="1">
      <c r="A925" s="338"/>
      <c r="B925" s="338"/>
      <c r="C925" s="338"/>
      <c r="D925" s="338"/>
      <c r="E925" s="338"/>
      <c r="F925" s="346"/>
      <c r="G925" s="546"/>
      <c r="H925" s="547"/>
      <c r="I925" s="548"/>
      <c r="J925" s="448"/>
      <c r="K925" s="338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  <c r="AI925" s="338"/>
      <c r="AJ925" s="338"/>
      <c r="AK925" s="338"/>
      <c r="AL925" s="338"/>
      <c r="AM925" s="338"/>
      <c r="AN925" s="338"/>
      <c r="AO925" s="338"/>
      <c r="AP925" s="338"/>
      <c r="AQ925" s="338"/>
      <c r="AR925" s="338"/>
      <c r="AS925" s="338"/>
      <c r="AT925" s="338"/>
      <c r="AU925" s="338"/>
      <c r="AV925" s="338"/>
      <c r="AW925" s="338"/>
      <c r="AX925" s="338"/>
      <c r="AY925" s="338"/>
      <c r="AZ925" s="338"/>
      <c r="BA925" s="338"/>
      <c r="BB925" s="338"/>
      <c r="BC925" s="338"/>
      <c r="BD925" s="338"/>
      <c r="BE925" s="338"/>
      <c r="BF925" s="338"/>
      <c r="BG925" s="338"/>
      <c r="BH925" s="338"/>
      <c r="BI925" s="338"/>
      <c r="BJ925" s="338"/>
      <c r="BK925" s="338"/>
      <c r="BL925" s="338"/>
      <c r="BM925" s="338"/>
      <c r="BN925" s="338"/>
      <c r="BO925" s="338"/>
      <c r="BP925" s="338"/>
      <c r="BQ925" s="338"/>
      <c r="BR925" s="338"/>
      <c r="BS925" s="338"/>
      <c r="BT925" s="338"/>
      <c r="BU925" s="338"/>
      <c r="BV925" s="338"/>
      <c r="BW925" s="338"/>
      <c r="BX925" s="338"/>
      <c r="BY925" s="338"/>
      <c r="BZ925" s="338"/>
      <c r="CA925" s="338"/>
      <c r="CB925" s="338"/>
      <c r="CC925" s="338"/>
      <c r="CD925" s="338"/>
      <c r="CE925" s="338"/>
    </row>
    <row r="926" ht="15.75" customHeight="1">
      <c r="A926" s="338"/>
      <c r="B926" s="338"/>
      <c r="C926" s="338"/>
      <c r="D926" s="338"/>
      <c r="E926" s="338"/>
      <c r="F926" s="346"/>
      <c r="G926" s="546"/>
      <c r="H926" s="547"/>
      <c r="I926" s="548"/>
      <c r="J926" s="448"/>
      <c r="K926" s="338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  <c r="AI926" s="338"/>
      <c r="AJ926" s="338"/>
      <c r="AK926" s="338"/>
      <c r="AL926" s="338"/>
      <c r="AM926" s="338"/>
      <c r="AN926" s="338"/>
      <c r="AO926" s="338"/>
      <c r="AP926" s="338"/>
      <c r="AQ926" s="338"/>
      <c r="AR926" s="338"/>
      <c r="AS926" s="338"/>
      <c r="AT926" s="338"/>
      <c r="AU926" s="338"/>
      <c r="AV926" s="338"/>
      <c r="AW926" s="338"/>
      <c r="AX926" s="338"/>
      <c r="AY926" s="338"/>
      <c r="AZ926" s="338"/>
      <c r="BA926" s="338"/>
      <c r="BB926" s="338"/>
      <c r="BC926" s="338"/>
      <c r="BD926" s="338"/>
      <c r="BE926" s="338"/>
      <c r="BF926" s="338"/>
      <c r="BG926" s="338"/>
      <c r="BH926" s="338"/>
      <c r="BI926" s="338"/>
      <c r="BJ926" s="338"/>
      <c r="BK926" s="338"/>
      <c r="BL926" s="338"/>
      <c r="BM926" s="338"/>
      <c r="BN926" s="338"/>
      <c r="BO926" s="338"/>
      <c r="BP926" s="338"/>
      <c r="BQ926" s="338"/>
      <c r="BR926" s="338"/>
      <c r="BS926" s="338"/>
      <c r="BT926" s="338"/>
      <c r="BU926" s="338"/>
      <c r="BV926" s="338"/>
      <c r="BW926" s="338"/>
      <c r="BX926" s="338"/>
      <c r="BY926" s="338"/>
      <c r="BZ926" s="338"/>
      <c r="CA926" s="338"/>
      <c r="CB926" s="338"/>
      <c r="CC926" s="338"/>
      <c r="CD926" s="338"/>
      <c r="CE926" s="338"/>
    </row>
    <row r="927" ht="15.75" customHeight="1">
      <c r="A927" s="338"/>
      <c r="B927" s="338"/>
      <c r="C927" s="338"/>
      <c r="D927" s="338"/>
      <c r="E927" s="338"/>
      <c r="F927" s="346"/>
      <c r="G927" s="546"/>
      <c r="H927" s="547"/>
      <c r="I927" s="548"/>
      <c r="J927" s="44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  <c r="AI927" s="338"/>
      <c r="AJ927" s="338"/>
      <c r="AK927" s="338"/>
      <c r="AL927" s="338"/>
      <c r="AM927" s="338"/>
      <c r="AN927" s="338"/>
      <c r="AO927" s="338"/>
      <c r="AP927" s="338"/>
      <c r="AQ927" s="338"/>
      <c r="AR927" s="338"/>
      <c r="AS927" s="338"/>
      <c r="AT927" s="338"/>
      <c r="AU927" s="338"/>
      <c r="AV927" s="338"/>
      <c r="AW927" s="338"/>
      <c r="AX927" s="338"/>
      <c r="AY927" s="338"/>
      <c r="AZ927" s="338"/>
      <c r="BA927" s="338"/>
      <c r="BB927" s="338"/>
      <c r="BC927" s="338"/>
      <c r="BD927" s="338"/>
      <c r="BE927" s="338"/>
      <c r="BF927" s="338"/>
      <c r="BG927" s="338"/>
      <c r="BH927" s="338"/>
      <c r="BI927" s="338"/>
      <c r="BJ927" s="338"/>
      <c r="BK927" s="338"/>
      <c r="BL927" s="338"/>
      <c r="BM927" s="338"/>
      <c r="BN927" s="338"/>
      <c r="BO927" s="338"/>
      <c r="BP927" s="338"/>
      <c r="BQ927" s="338"/>
      <c r="BR927" s="338"/>
      <c r="BS927" s="338"/>
      <c r="BT927" s="338"/>
      <c r="BU927" s="338"/>
      <c r="BV927" s="338"/>
      <c r="BW927" s="338"/>
      <c r="BX927" s="338"/>
      <c r="BY927" s="338"/>
      <c r="BZ927" s="338"/>
      <c r="CA927" s="338"/>
      <c r="CB927" s="338"/>
      <c r="CC927" s="338"/>
      <c r="CD927" s="338"/>
      <c r="CE927" s="338"/>
    </row>
    <row r="928" ht="15.75" customHeight="1">
      <c r="A928" s="338"/>
      <c r="B928" s="338"/>
      <c r="C928" s="338"/>
      <c r="D928" s="338"/>
      <c r="E928" s="338"/>
      <c r="F928" s="346"/>
      <c r="G928" s="546"/>
      <c r="H928" s="547"/>
      <c r="I928" s="548"/>
      <c r="J928" s="44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  <c r="AI928" s="338"/>
      <c r="AJ928" s="338"/>
      <c r="AK928" s="338"/>
      <c r="AL928" s="338"/>
      <c r="AM928" s="338"/>
      <c r="AN928" s="338"/>
      <c r="AO928" s="338"/>
      <c r="AP928" s="338"/>
      <c r="AQ928" s="338"/>
      <c r="AR928" s="338"/>
      <c r="AS928" s="338"/>
      <c r="AT928" s="338"/>
      <c r="AU928" s="338"/>
      <c r="AV928" s="338"/>
      <c r="AW928" s="338"/>
      <c r="AX928" s="338"/>
      <c r="AY928" s="338"/>
      <c r="AZ928" s="338"/>
      <c r="BA928" s="338"/>
      <c r="BB928" s="338"/>
      <c r="BC928" s="338"/>
      <c r="BD928" s="338"/>
      <c r="BE928" s="338"/>
      <c r="BF928" s="338"/>
      <c r="BG928" s="338"/>
      <c r="BH928" s="338"/>
      <c r="BI928" s="338"/>
      <c r="BJ928" s="338"/>
      <c r="BK928" s="338"/>
      <c r="BL928" s="338"/>
      <c r="BM928" s="338"/>
      <c r="BN928" s="338"/>
      <c r="BO928" s="338"/>
      <c r="BP928" s="338"/>
      <c r="BQ928" s="338"/>
      <c r="BR928" s="338"/>
      <c r="BS928" s="338"/>
      <c r="BT928" s="338"/>
      <c r="BU928" s="338"/>
      <c r="BV928" s="338"/>
      <c r="BW928" s="338"/>
      <c r="BX928" s="338"/>
      <c r="BY928" s="338"/>
      <c r="BZ928" s="338"/>
      <c r="CA928" s="338"/>
      <c r="CB928" s="338"/>
      <c r="CC928" s="338"/>
      <c r="CD928" s="338"/>
      <c r="CE928" s="338"/>
    </row>
    <row r="929" ht="15.75" customHeight="1">
      <c r="A929" s="338"/>
      <c r="B929" s="338"/>
      <c r="C929" s="338"/>
      <c r="D929" s="338"/>
      <c r="E929" s="338"/>
      <c r="F929" s="346"/>
      <c r="G929" s="546"/>
      <c r="H929" s="547"/>
      <c r="I929" s="548"/>
      <c r="J929" s="44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  <c r="AI929" s="338"/>
      <c r="AJ929" s="338"/>
      <c r="AK929" s="338"/>
      <c r="AL929" s="338"/>
      <c r="AM929" s="338"/>
      <c r="AN929" s="338"/>
      <c r="AO929" s="338"/>
      <c r="AP929" s="338"/>
      <c r="AQ929" s="338"/>
      <c r="AR929" s="338"/>
      <c r="AS929" s="338"/>
      <c r="AT929" s="338"/>
      <c r="AU929" s="338"/>
      <c r="AV929" s="338"/>
      <c r="AW929" s="338"/>
      <c r="AX929" s="338"/>
      <c r="AY929" s="338"/>
      <c r="AZ929" s="338"/>
      <c r="BA929" s="338"/>
      <c r="BB929" s="338"/>
      <c r="BC929" s="338"/>
      <c r="BD929" s="338"/>
      <c r="BE929" s="338"/>
      <c r="BF929" s="338"/>
      <c r="BG929" s="338"/>
      <c r="BH929" s="338"/>
      <c r="BI929" s="338"/>
      <c r="BJ929" s="338"/>
      <c r="BK929" s="338"/>
      <c r="BL929" s="338"/>
      <c r="BM929" s="338"/>
      <c r="BN929" s="338"/>
      <c r="BO929" s="338"/>
      <c r="BP929" s="338"/>
      <c r="BQ929" s="338"/>
      <c r="BR929" s="338"/>
      <c r="BS929" s="338"/>
      <c r="BT929" s="338"/>
      <c r="BU929" s="338"/>
      <c r="BV929" s="338"/>
      <c r="BW929" s="338"/>
      <c r="BX929" s="338"/>
      <c r="BY929" s="338"/>
      <c r="BZ929" s="338"/>
      <c r="CA929" s="338"/>
      <c r="CB929" s="338"/>
      <c r="CC929" s="338"/>
      <c r="CD929" s="338"/>
      <c r="CE929" s="338"/>
    </row>
    <row r="930" ht="15.75" customHeight="1">
      <c r="A930" s="338"/>
      <c r="B930" s="338"/>
      <c r="C930" s="338"/>
      <c r="D930" s="338"/>
      <c r="E930" s="338"/>
      <c r="F930" s="346"/>
      <c r="G930" s="546"/>
      <c r="H930" s="547"/>
      <c r="I930" s="548"/>
      <c r="J930" s="44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  <c r="AI930" s="338"/>
      <c r="AJ930" s="338"/>
      <c r="AK930" s="338"/>
      <c r="AL930" s="338"/>
      <c r="AM930" s="338"/>
      <c r="AN930" s="338"/>
      <c r="AO930" s="338"/>
      <c r="AP930" s="338"/>
      <c r="AQ930" s="338"/>
      <c r="AR930" s="338"/>
      <c r="AS930" s="338"/>
      <c r="AT930" s="338"/>
      <c r="AU930" s="338"/>
      <c r="AV930" s="338"/>
      <c r="AW930" s="338"/>
      <c r="AX930" s="338"/>
      <c r="AY930" s="338"/>
      <c r="AZ930" s="338"/>
      <c r="BA930" s="338"/>
      <c r="BB930" s="338"/>
      <c r="BC930" s="338"/>
      <c r="BD930" s="338"/>
      <c r="BE930" s="338"/>
      <c r="BF930" s="338"/>
      <c r="BG930" s="338"/>
      <c r="BH930" s="338"/>
      <c r="BI930" s="338"/>
      <c r="BJ930" s="338"/>
      <c r="BK930" s="338"/>
      <c r="BL930" s="338"/>
      <c r="BM930" s="338"/>
      <c r="BN930" s="338"/>
      <c r="BO930" s="338"/>
      <c r="BP930" s="338"/>
      <c r="BQ930" s="338"/>
      <c r="BR930" s="338"/>
      <c r="BS930" s="338"/>
      <c r="BT930" s="338"/>
      <c r="BU930" s="338"/>
      <c r="BV930" s="338"/>
      <c r="BW930" s="338"/>
      <c r="BX930" s="338"/>
      <c r="BY930" s="338"/>
      <c r="BZ930" s="338"/>
      <c r="CA930" s="338"/>
      <c r="CB930" s="338"/>
      <c r="CC930" s="338"/>
      <c r="CD930" s="338"/>
      <c r="CE930" s="338"/>
    </row>
    <row r="931" ht="15.75" customHeight="1">
      <c r="A931" s="338"/>
      <c r="B931" s="338"/>
      <c r="C931" s="338"/>
      <c r="D931" s="338"/>
      <c r="E931" s="338"/>
      <c r="F931" s="346"/>
      <c r="G931" s="546"/>
      <c r="H931" s="547"/>
      <c r="I931" s="548"/>
      <c r="J931" s="44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  <c r="AI931" s="338"/>
      <c r="AJ931" s="338"/>
      <c r="AK931" s="338"/>
      <c r="AL931" s="338"/>
      <c r="AM931" s="338"/>
      <c r="AN931" s="338"/>
      <c r="AO931" s="338"/>
      <c r="AP931" s="338"/>
      <c r="AQ931" s="338"/>
      <c r="AR931" s="338"/>
      <c r="AS931" s="338"/>
      <c r="AT931" s="338"/>
      <c r="AU931" s="338"/>
      <c r="AV931" s="338"/>
      <c r="AW931" s="338"/>
      <c r="AX931" s="338"/>
      <c r="AY931" s="338"/>
      <c r="AZ931" s="338"/>
      <c r="BA931" s="338"/>
      <c r="BB931" s="338"/>
      <c r="BC931" s="338"/>
      <c r="BD931" s="338"/>
      <c r="BE931" s="338"/>
      <c r="BF931" s="338"/>
      <c r="BG931" s="338"/>
      <c r="BH931" s="338"/>
      <c r="BI931" s="338"/>
      <c r="BJ931" s="338"/>
      <c r="BK931" s="338"/>
      <c r="BL931" s="338"/>
      <c r="BM931" s="338"/>
      <c r="BN931" s="338"/>
      <c r="BO931" s="338"/>
      <c r="BP931" s="338"/>
      <c r="BQ931" s="338"/>
      <c r="BR931" s="338"/>
      <c r="BS931" s="338"/>
      <c r="BT931" s="338"/>
      <c r="BU931" s="338"/>
      <c r="BV931" s="338"/>
      <c r="BW931" s="338"/>
      <c r="BX931" s="338"/>
      <c r="BY931" s="338"/>
      <c r="BZ931" s="338"/>
      <c r="CA931" s="338"/>
      <c r="CB931" s="338"/>
      <c r="CC931" s="338"/>
      <c r="CD931" s="338"/>
      <c r="CE931" s="338"/>
    </row>
    <row r="932" ht="15.75" customHeight="1">
      <c r="A932" s="338"/>
      <c r="B932" s="338"/>
      <c r="C932" s="338"/>
      <c r="D932" s="338"/>
      <c r="E932" s="338"/>
      <c r="F932" s="346"/>
      <c r="G932" s="546"/>
      <c r="H932" s="547"/>
      <c r="I932" s="548"/>
      <c r="J932" s="44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  <c r="AI932" s="338"/>
      <c r="AJ932" s="338"/>
      <c r="AK932" s="338"/>
      <c r="AL932" s="338"/>
      <c r="AM932" s="338"/>
      <c r="AN932" s="338"/>
      <c r="AO932" s="338"/>
      <c r="AP932" s="338"/>
      <c r="AQ932" s="338"/>
      <c r="AR932" s="338"/>
      <c r="AS932" s="338"/>
      <c r="AT932" s="338"/>
      <c r="AU932" s="338"/>
      <c r="AV932" s="338"/>
      <c r="AW932" s="338"/>
      <c r="AX932" s="338"/>
      <c r="AY932" s="338"/>
      <c r="AZ932" s="338"/>
      <c r="BA932" s="338"/>
      <c r="BB932" s="338"/>
      <c r="BC932" s="338"/>
      <c r="BD932" s="338"/>
      <c r="BE932" s="338"/>
      <c r="BF932" s="338"/>
      <c r="BG932" s="338"/>
      <c r="BH932" s="338"/>
      <c r="BI932" s="338"/>
      <c r="BJ932" s="338"/>
      <c r="BK932" s="338"/>
      <c r="BL932" s="338"/>
      <c r="BM932" s="338"/>
      <c r="BN932" s="338"/>
      <c r="BO932" s="338"/>
      <c r="BP932" s="338"/>
      <c r="BQ932" s="338"/>
      <c r="BR932" s="338"/>
      <c r="BS932" s="338"/>
      <c r="BT932" s="338"/>
      <c r="BU932" s="338"/>
      <c r="BV932" s="338"/>
      <c r="BW932" s="338"/>
      <c r="BX932" s="338"/>
      <c r="BY932" s="338"/>
      <c r="BZ932" s="338"/>
      <c r="CA932" s="338"/>
      <c r="CB932" s="338"/>
      <c r="CC932" s="338"/>
      <c r="CD932" s="338"/>
      <c r="CE932" s="338"/>
    </row>
    <row r="933" ht="15.75" customHeight="1">
      <c r="A933" s="338"/>
      <c r="B933" s="338"/>
      <c r="C933" s="338"/>
      <c r="D933" s="338"/>
      <c r="E933" s="338"/>
      <c r="F933" s="346"/>
      <c r="G933" s="546"/>
      <c r="H933" s="547"/>
      <c r="I933" s="548"/>
      <c r="J933" s="448"/>
      <c r="K933" s="338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  <c r="AI933" s="338"/>
      <c r="AJ933" s="338"/>
      <c r="AK933" s="338"/>
      <c r="AL933" s="338"/>
      <c r="AM933" s="338"/>
      <c r="AN933" s="338"/>
      <c r="AO933" s="338"/>
      <c r="AP933" s="338"/>
      <c r="AQ933" s="338"/>
      <c r="AR933" s="338"/>
      <c r="AS933" s="338"/>
      <c r="AT933" s="338"/>
      <c r="AU933" s="338"/>
      <c r="AV933" s="338"/>
      <c r="AW933" s="338"/>
      <c r="AX933" s="338"/>
      <c r="AY933" s="338"/>
      <c r="AZ933" s="338"/>
      <c r="BA933" s="338"/>
      <c r="BB933" s="338"/>
      <c r="BC933" s="338"/>
      <c r="BD933" s="338"/>
      <c r="BE933" s="338"/>
      <c r="BF933" s="338"/>
      <c r="BG933" s="338"/>
      <c r="BH933" s="338"/>
      <c r="BI933" s="338"/>
      <c r="BJ933" s="338"/>
      <c r="BK933" s="338"/>
      <c r="BL933" s="338"/>
      <c r="BM933" s="338"/>
      <c r="BN933" s="338"/>
      <c r="BO933" s="338"/>
      <c r="BP933" s="338"/>
      <c r="BQ933" s="338"/>
      <c r="BR933" s="338"/>
      <c r="BS933" s="338"/>
      <c r="BT933" s="338"/>
      <c r="BU933" s="338"/>
      <c r="BV933" s="338"/>
      <c r="BW933" s="338"/>
      <c r="BX933" s="338"/>
      <c r="BY933" s="338"/>
      <c r="BZ933" s="338"/>
      <c r="CA933" s="338"/>
      <c r="CB933" s="338"/>
      <c r="CC933" s="338"/>
      <c r="CD933" s="338"/>
      <c r="CE933" s="338"/>
    </row>
    <row r="934" ht="15.75" customHeight="1">
      <c r="A934" s="338"/>
      <c r="B934" s="338"/>
      <c r="C934" s="338"/>
      <c r="D934" s="338"/>
      <c r="E934" s="338"/>
      <c r="F934" s="346"/>
      <c r="G934" s="546"/>
      <c r="H934" s="547"/>
      <c r="I934" s="548"/>
      <c r="J934" s="448"/>
      <c r="K934" s="338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  <c r="AI934" s="338"/>
      <c r="AJ934" s="338"/>
      <c r="AK934" s="338"/>
      <c r="AL934" s="338"/>
      <c r="AM934" s="338"/>
      <c r="AN934" s="338"/>
      <c r="AO934" s="338"/>
      <c r="AP934" s="338"/>
      <c r="AQ934" s="338"/>
      <c r="AR934" s="338"/>
      <c r="AS934" s="338"/>
      <c r="AT934" s="338"/>
      <c r="AU934" s="338"/>
      <c r="AV934" s="338"/>
      <c r="AW934" s="338"/>
      <c r="AX934" s="338"/>
      <c r="AY934" s="338"/>
      <c r="AZ934" s="338"/>
      <c r="BA934" s="338"/>
      <c r="BB934" s="338"/>
      <c r="BC934" s="338"/>
      <c r="BD934" s="338"/>
      <c r="BE934" s="338"/>
      <c r="BF934" s="338"/>
      <c r="BG934" s="338"/>
      <c r="BH934" s="338"/>
      <c r="BI934" s="338"/>
      <c r="BJ934" s="338"/>
      <c r="BK934" s="338"/>
      <c r="BL934" s="338"/>
      <c r="BM934" s="338"/>
      <c r="BN934" s="338"/>
      <c r="BO934" s="338"/>
      <c r="BP934" s="338"/>
      <c r="BQ934" s="338"/>
      <c r="BR934" s="338"/>
      <c r="BS934" s="338"/>
      <c r="BT934" s="338"/>
      <c r="BU934" s="338"/>
      <c r="BV934" s="338"/>
      <c r="BW934" s="338"/>
      <c r="BX934" s="338"/>
      <c r="BY934" s="338"/>
      <c r="BZ934" s="338"/>
      <c r="CA934" s="338"/>
      <c r="CB934" s="338"/>
      <c r="CC934" s="338"/>
      <c r="CD934" s="338"/>
      <c r="CE934" s="338"/>
    </row>
    <row r="935" ht="15.75" customHeight="1">
      <c r="A935" s="338"/>
      <c r="B935" s="338"/>
      <c r="C935" s="338"/>
      <c r="D935" s="338"/>
      <c r="E935" s="338"/>
      <c r="F935" s="346"/>
      <c r="G935" s="546"/>
      <c r="H935" s="547"/>
      <c r="I935" s="548"/>
      <c r="J935" s="448"/>
      <c r="K935" s="338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  <c r="AI935" s="338"/>
      <c r="AJ935" s="338"/>
      <c r="AK935" s="338"/>
      <c r="AL935" s="338"/>
      <c r="AM935" s="338"/>
      <c r="AN935" s="338"/>
      <c r="AO935" s="338"/>
      <c r="AP935" s="338"/>
      <c r="AQ935" s="338"/>
      <c r="AR935" s="338"/>
      <c r="AS935" s="338"/>
      <c r="AT935" s="338"/>
      <c r="AU935" s="338"/>
      <c r="AV935" s="338"/>
      <c r="AW935" s="338"/>
      <c r="AX935" s="338"/>
      <c r="AY935" s="338"/>
      <c r="AZ935" s="338"/>
      <c r="BA935" s="338"/>
      <c r="BB935" s="338"/>
      <c r="BC935" s="338"/>
      <c r="BD935" s="338"/>
      <c r="BE935" s="338"/>
      <c r="BF935" s="338"/>
      <c r="BG935" s="338"/>
      <c r="BH935" s="338"/>
      <c r="BI935" s="338"/>
      <c r="BJ935" s="338"/>
      <c r="BK935" s="338"/>
      <c r="BL935" s="338"/>
      <c r="BM935" s="338"/>
      <c r="BN935" s="338"/>
      <c r="BO935" s="338"/>
      <c r="BP935" s="338"/>
      <c r="BQ935" s="338"/>
      <c r="BR935" s="338"/>
      <c r="BS935" s="338"/>
      <c r="BT935" s="338"/>
      <c r="BU935" s="338"/>
      <c r="BV935" s="338"/>
      <c r="BW935" s="338"/>
      <c r="BX935" s="338"/>
      <c r="BY935" s="338"/>
      <c r="BZ935" s="338"/>
      <c r="CA935" s="338"/>
      <c r="CB935" s="338"/>
      <c r="CC935" s="338"/>
      <c r="CD935" s="338"/>
      <c r="CE935" s="338"/>
    </row>
    <row r="936" ht="15.75" customHeight="1">
      <c r="A936" s="338"/>
      <c r="B936" s="338"/>
      <c r="C936" s="338"/>
      <c r="D936" s="338"/>
      <c r="E936" s="338"/>
      <c r="F936" s="346"/>
      <c r="G936" s="546"/>
      <c r="H936" s="547"/>
      <c r="I936" s="548"/>
      <c r="J936" s="448"/>
      <c r="K936" s="338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  <c r="AI936" s="338"/>
      <c r="AJ936" s="338"/>
      <c r="AK936" s="338"/>
      <c r="AL936" s="338"/>
      <c r="AM936" s="338"/>
      <c r="AN936" s="338"/>
      <c r="AO936" s="338"/>
      <c r="AP936" s="338"/>
      <c r="AQ936" s="338"/>
      <c r="AR936" s="338"/>
      <c r="AS936" s="338"/>
      <c r="AT936" s="338"/>
      <c r="AU936" s="338"/>
      <c r="AV936" s="338"/>
      <c r="AW936" s="338"/>
      <c r="AX936" s="338"/>
      <c r="AY936" s="338"/>
      <c r="AZ936" s="338"/>
      <c r="BA936" s="338"/>
      <c r="BB936" s="338"/>
      <c r="BC936" s="338"/>
      <c r="BD936" s="338"/>
      <c r="BE936" s="338"/>
      <c r="BF936" s="338"/>
      <c r="BG936" s="338"/>
      <c r="BH936" s="338"/>
      <c r="BI936" s="338"/>
      <c r="BJ936" s="338"/>
      <c r="BK936" s="338"/>
      <c r="BL936" s="338"/>
      <c r="BM936" s="338"/>
      <c r="BN936" s="338"/>
      <c r="BO936" s="338"/>
      <c r="BP936" s="338"/>
      <c r="BQ936" s="338"/>
      <c r="BR936" s="338"/>
      <c r="BS936" s="338"/>
      <c r="BT936" s="338"/>
      <c r="BU936" s="338"/>
      <c r="BV936" s="338"/>
      <c r="BW936" s="338"/>
      <c r="BX936" s="338"/>
      <c r="BY936" s="338"/>
      <c r="BZ936" s="338"/>
      <c r="CA936" s="338"/>
      <c r="CB936" s="338"/>
      <c r="CC936" s="338"/>
      <c r="CD936" s="338"/>
      <c r="CE936" s="338"/>
    </row>
    <row r="937" ht="15.75" customHeight="1">
      <c r="A937" s="338"/>
      <c r="B937" s="338"/>
      <c r="C937" s="338"/>
      <c r="D937" s="338"/>
      <c r="E937" s="338"/>
      <c r="F937" s="346"/>
      <c r="G937" s="546"/>
      <c r="H937" s="547"/>
      <c r="I937" s="548"/>
      <c r="J937" s="44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  <c r="AI937" s="338"/>
      <c r="AJ937" s="338"/>
      <c r="AK937" s="338"/>
      <c r="AL937" s="338"/>
      <c r="AM937" s="338"/>
      <c r="AN937" s="338"/>
      <c r="AO937" s="338"/>
      <c r="AP937" s="338"/>
      <c r="AQ937" s="338"/>
      <c r="AR937" s="338"/>
      <c r="AS937" s="338"/>
      <c r="AT937" s="338"/>
      <c r="AU937" s="338"/>
      <c r="AV937" s="338"/>
      <c r="AW937" s="338"/>
      <c r="AX937" s="338"/>
      <c r="AY937" s="338"/>
      <c r="AZ937" s="338"/>
      <c r="BA937" s="338"/>
      <c r="BB937" s="338"/>
      <c r="BC937" s="338"/>
      <c r="BD937" s="338"/>
      <c r="BE937" s="338"/>
      <c r="BF937" s="338"/>
      <c r="BG937" s="338"/>
      <c r="BH937" s="338"/>
      <c r="BI937" s="338"/>
      <c r="BJ937" s="338"/>
      <c r="BK937" s="338"/>
      <c r="BL937" s="338"/>
      <c r="BM937" s="338"/>
      <c r="BN937" s="338"/>
      <c r="BO937" s="338"/>
      <c r="BP937" s="338"/>
      <c r="BQ937" s="338"/>
      <c r="BR937" s="338"/>
      <c r="BS937" s="338"/>
      <c r="BT937" s="338"/>
      <c r="BU937" s="338"/>
      <c r="BV937" s="338"/>
      <c r="BW937" s="338"/>
      <c r="BX937" s="338"/>
      <c r="BY937" s="338"/>
      <c r="BZ937" s="338"/>
      <c r="CA937" s="338"/>
      <c r="CB937" s="338"/>
      <c r="CC937" s="338"/>
      <c r="CD937" s="338"/>
      <c r="CE937" s="338"/>
    </row>
    <row r="938" ht="15.75" customHeight="1">
      <c r="A938" s="338"/>
      <c r="B938" s="338"/>
      <c r="C938" s="338"/>
      <c r="D938" s="338"/>
      <c r="E938" s="338"/>
      <c r="F938" s="346"/>
      <c r="G938" s="546"/>
      <c r="H938" s="547"/>
      <c r="I938" s="548"/>
      <c r="J938" s="44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  <c r="AI938" s="338"/>
      <c r="AJ938" s="338"/>
      <c r="AK938" s="338"/>
      <c r="AL938" s="338"/>
      <c r="AM938" s="338"/>
      <c r="AN938" s="338"/>
      <c r="AO938" s="338"/>
      <c r="AP938" s="338"/>
      <c r="AQ938" s="338"/>
      <c r="AR938" s="338"/>
      <c r="AS938" s="338"/>
      <c r="AT938" s="338"/>
      <c r="AU938" s="338"/>
      <c r="AV938" s="338"/>
      <c r="AW938" s="338"/>
      <c r="AX938" s="338"/>
      <c r="AY938" s="338"/>
      <c r="AZ938" s="338"/>
      <c r="BA938" s="338"/>
      <c r="BB938" s="338"/>
      <c r="BC938" s="338"/>
      <c r="BD938" s="338"/>
      <c r="BE938" s="338"/>
      <c r="BF938" s="338"/>
      <c r="BG938" s="338"/>
      <c r="BH938" s="338"/>
      <c r="BI938" s="338"/>
      <c r="BJ938" s="338"/>
      <c r="BK938" s="338"/>
      <c r="BL938" s="338"/>
      <c r="BM938" s="338"/>
      <c r="BN938" s="338"/>
      <c r="BO938" s="338"/>
      <c r="BP938" s="338"/>
      <c r="BQ938" s="338"/>
      <c r="BR938" s="338"/>
      <c r="BS938" s="338"/>
      <c r="BT938" s="338"/>
      <c r="BU938" s="338"/>
      <c r="BV938" s="338"/>
      <c r="BW938" s="338"/>
      <c r="BX938" s="338"/>
      <c r="BY938" s="338"/>
      <c r="BZ938" s="338"/>
      <c r="CA938" s="338"/>
      <c r="CB938" s="338"/>
      <c r="CC938" s="338"/>
      <c r="CD938" s="338"/>
      <c r="CE938" s="338"/>
    </row>
    <row r="939" ht="15.75" customHeight="1">
      <c r="A939" s="338"/>
      <c r="B939" s="338"/>
      <c r="C939" s="338"/>
      <c r="D939" s="338"/>
      <c r="E939" s="338"/>
      <c r="F939" s="346"/>
      <c r="G939" s="546"/>
      <c r="H939" s="547"/>
      <c r="I939" s="548"/>
      <c r="J939" s="44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  <c r="AI939" s="338"/>
      <c r="AJ939" s="338"/>
      <c r="AK939" s="338"/>
      <c r="AL939" s="338"/>
      <c r="AM939" s="338"/>
      <c r="AN939" s="338"/>
      <c r="AO939" s="338"/>
      <c r="AP939" s="338"/>
      <c r="AQ939" s="338"/>
      <c r="AR939" s="338"/>
      <c r="AS939" s="338"/>
      <c r="AT939" s="338"/>
      <c r="AU939" s="338"/>
      <c r="AV939" s="338"/>
      <c r="AW939" s="338"/>
      <c r="AX939" s="338"/>
      <c r="AY939" s="338"/>
      <c r="AZ939" s="338"/>
      <c r="BA939" s="338"/>
      <c r="BB939" s="338"/>
      <c r="BC939" s="338"/>
      <c r="BD939" s="338"/>
      <c r="BE939" s="338"/>
      <c r="BF939" s="338"/>
      <c r="BG939" s="338"/>
      <c r="BH939" s="338"/>
      <c r="BI939" s="338"/>
      <c r="BJ939" s="338"/>
      <c r="BK939" s="338"/>
      <c r="BL939" s="338"/>
      <c r="BM939" s="338"/>
      <c r="BN939" s="338"/>
      <c r="BO939" s="338"/>
      <c r="BP939" s="338"/>
      <c r="BQ939" s="338"/>
      <c r="BR939" s="338"/>
      <c r="BS939" s="338"/>
      <c r="BT939" s="338"/>
      <c r="BU939" s="338"/>
      <c r="BV939" s="338"/>
      <c r="BW939" s="338"/>
      <c r="BX939" s="338"/>
      <c r="BY939" s="338"/>
      <c r="BZ939" s="338"/>
      <c r="CA939" s="338"/>
      <c r="CB939" s="338"/>
      <c r="CC939" s="338"/>
      <c r="CD939" s="338"/>
      <c r="CE939" s="338"/>
    </row>
    <row r="940" ht="15.75" customHeight="1">
      <c r="A940" s="338"/>
      <c r="B940" s="338"/>
      <c r="C940" s="338"/>
      <c r="D940" s="338"/>
      <c r="E940" s="338"/>
      <c r="F940" s="346"/>
      <c r="G940" s="546"/>
      <c r="H940" s="547"/>
      <c r="I940" s="548"/>
      <c r="J940" s="44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  <c r="AI940" s="338"/>
      <c r="AJ940" s="338"/>
      <c r="AK940" s="338"/>
      <c r="AL940" s="338"/>
      <c r="AM940" s="338"/>
      <c r="AN940" s="338"/>
      <c r="AO940" s="338"/>
      <c r="AP940" s="338"/>
      <c r="AQ940" s="338"/>
      <c r="AR940" s="338"/>
      <c r="AS940" s="338"/>
      <c r="AT940" s="338"/>
      <c r="AU940" s="338"/>
      <c r="AV940" s="338"/>
      <c r="AW940" s="338"/>
      <c r="AX940" s="338"/>
      <c r="AY940" s="338"/>
      <c r="AZ940" s="338"/>
      <c r="BA940" s="338"/>
      <c r="BB940" s="338"/>
      <c r="BC940" s="338"/>
      <c r="BD940" s="338"/>
      <c r="BE940" s="338"/>
      <c r="BF940" s="338"/>
      <c r="BG940" s="338"/>
      <c r="BH940" s="338"/>
      <c r="BI940" s="338"/>
      <c r="BJ940" s="338"/>
      <c r="BK940" s="338"/>
      <c r="BL940" s="338"/>
      <c r="BM940" s="338"/>
      <c r="BN940" s="338"/>
      <c r="BO940" s="338"/>
      <c r="BP940" s="338"/>
      <c r="BQ940" s="338"/>
      <c r="BR940" s="338"/>
      <c r="BS940" s="338"/>
      <c r="BT940" s="338"/>
      <c r="BU940" s="338"/>
      <c r="BV940" s="338"/>
      <c r="BW940" s="338"/>
      <c r="BX940" s="338"/>
      <c r="BY940" s="338"/>
      <c r="BZ940" s="338"/>
      <c r="CA940" s="338"/>
      <c r="CB940" s="338"/>
      <c r="CC940" s="338"/>
      <c r="CD940" s="338"/>
      <c r="CE940" s="338"/>
    </row>
    <row r="941" ht="15.75" customHeight="1">
      <c r="A941" s="338"/>
      <c r="B941" s="338"/>
      <c r="C941" s="338"/>
      <c r="D941" s="338"/>
      <c r="E941" s="338"/>
      <c r="F941" s="346"/>
      <c r="G941" s="546"/>
      <c r="H941" s="547"/>
      <c r="I941" s="548"/>
      <c r="J941" s="44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  <c r="AI941" s="338"/>
      <c r="AJ941" s="338"/>
      <c r="AK941" s="338"/>
      <c r="AL941" s="338"/>
      <c r="AM941" s="338"/>
      <c r="AN941" s="338"/>
      <c r="AO941" s="338"/>
      <c r="AP941" s="338"/>
      <c r="AQ941" s="338"/>
      <c r="AR941" s="338"/>
      <c r="AS941" s="338"/>
      <c r="AT941" s="338"/>
      <c r="AU941" s="338"/>
      <c r="AV941" s="338"/>
      <c r="AW941" s="338"/>
      <c r="AX941" s="338"/>
      <c r="AY941" s="338"/>
      <c r="AZ941" s="338"/>
      <c r="BA941" s="338"/>
      <c r="BB941" s="338"/>
      <c r="BC941" s="338"/>
      <c r="BD941" s="338"/>
      <c r="BE941" s="338"/>
      <c r="BF941" s="338"/>
      <c r="BG941" s="338"/>
      <c r="BH941" s="338"/>
      <c r="BI941" s="338"/>
      <c r="BJ941" s="338"/>
      <c r="BK941" s="338"/>
      <c r="BL941" s="338"/>
      <c r="BM941" s="338"/>
      <c r="BN941" s="338"/>
      <c r="BO941" s="338"/>
      <c r="BP941" s="338"/>
      <c r="BQ941" s="338"/>
      <c r="BR941" s="338"/>
      <c r="BS941" s="338"/>
      <c r="BT941" s="338"/>
      <c r="BU941" s="338"/>
      <c r="BV941" s="338"/>
      <c r="BW941" s="338"/>
      <c r="BX941" s="338"/>
      <c r="BY941" s="338"/>
      <c r="BZ941" s="338"/>
      <c r="CA941" s="338"/>
      <c r="CB941" s="338"/>
      <c r="CC941" s="338"/>
      <c r="CD941" s="338"/>
      <c r="CE941" s="338"/>
    </row>
    <row r="942" ht="15.75" customHeight="1">
      <c r="A942" s="338"/>
      <c r="B942" s="338"/>
      <c r="C942" s="338"/>
      <c r="D942" s="338"/>
      <c r="E942" s="338"/>
      <c r="F942" s="346"/>
      <c r="G942" s="546"/>
      <c r="H942" s="547"/>
      <c r="I942" s="548"/>
      <c r="J942" s="448"/>
      <c r="K942" s="338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  <c r="AI942" s="338"/>
      <c r="AJ942" s="338"/>
      <c r="AK942" s="338"/>
      <c r="AL942" s="338"/>
      <c r="AM942" s="338"/>
      <c r="AN942" s="338"/>
      <c r="AO942" s="338"/>
      <c r="AP942" s="338"/>
      <c r="AQ942" s="338"/>
      <c r="AR942" s="338"/>
      <c r="AS942" s="338"/>
      <c r="AT942" s="338"/>
      <c r="AU942" s="338"/>
      <c r="AV942" s="338"/>
      <c r="AW942" s="338"/>
      <c r="AX942" s="338"/>
      <c r="AY942" s="338"/>
      <c r="AZ942" s="338"/>
      <c r="BA942" s="338"/>
      <c r="BB942" s="338"/>
      <c r="BC942" s="338"/>
      <c r="BD942" s="338"/>
      <c r="BE942" s="338"/>
      <c r="BF942" s="338"/>
      <c r="BG942" s="338"/>
      <c r="BH942" s="338"/>
      <c r="BI942" s="338"/>
      <c r="BJ942" s="338"/>
      <c r="BK942" s="338"/>
      <c r="BL942" s="338"/>
      <c r="BM942" s="338"/>
      <c r="BN942" s="338"/>
      <c r="BO942" s="338"/>
      <c r="BP942" s="338"/>
      <c r="BQ942" s="338"/>
      <c r="BR942" s="338"/>
      <c r="BS942" s="338"/>
      <c r="BT942" s="338"/>
      <c r="BU942" s="338"/>
      <c r="BV942" s="338"/>
      <c r="BW942" s="338"/>
      <c r="BX942" s="338"/>
      <c r="BY942" s="338"/>
      <c r="BZ942" s="338"/>
      <c r="CA942" s="338"/>
      <c r="CB942" s="338"/>
      <c r="CC942" s="338"/>
      <c r="CD942" s="338"/>
      <c r="CE942" s="338"/>
    </row>
    <row r="943" ht="15.75" customHeight="1">
      <c r="A943" s="338"/>
      <c r="B943" s="338"/>
      <c r="C943" s="338"/>
      <c r="D943" s="338"/>
      <c r="E943" s="338"/>
      <c r="F943" s="346"/>
      <c r="G943" s="546"/>
      <c r="H943" s="547"/>
      <c r="I943" s="548"/>
      <c r="J943" s="448"/>
      <c r="K943" s="338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  <c r="AI943" s="338"/>
      <c r="AJ943" s="338"/>
      <c r="AK943" s="338"/>
      <c r="AL943" s="338"/>
      <c r="AM943" s="338"/>
      <c r="AN943" s="338"/>
      <c r="AO943" s="338"/>
      <c r="AP943" s="338"/>
      <c r="AQ943" s="338"/>
      <c r="AR943" s="338"/>
      <c r="AS943" s="338"/>
      <c r="AT943" s="338"/>
      <c r="AU943" s="338"/>
      <c r="AV943" s="338"/>
      <c r="AW943" s="338"/>
      <c r="AX943" s="338"/>
      <c r="AY943" s="338"/>
      <c r="AZ943" s="338"/>
      <c r="BA943" s="338"/>
      <c r="BB943" s="338"/>
      <c r="BC943" s="338"/>
      <c r="BD943" s="338"/>
      <c r="BE943" s="338"/>
      <c r="BF943" s="338"/>
      <c r="BG943" s="338"/>
      <c r="BH943" s="338"/>
      <c r="BI943" s="338"/>
      <c r="BJ943" s="338"/>
      <c r="BK943" s="338"/>
      <c r="BL943" s="338"/>
      <c r="BM943" s="338"/>
      <c r="BN943" s="338"/>
      <c r="BO943" s="338"/>
      <c r="BP943" s="338"/>
      <c r="BQ943" s="338"/>
      <c r="BR943" s="338"/>
      <c r="BS943" s="338"/>
      <c r="BT943" s="338"/>
      <c r="BU943" s="338"/>
      <c r="BV943" s="338"/>
      <c r="BW943" s="338"/>
      <c r="BX943" s="338"/>
      <c r="BY943" s="338"/>
      <c r="BZ943" s="338"/>
      <c r="CA943" s="338"/>
      <c r="CB943" s="338"/>
      <c r="CC943" s="338"/>
      <c r="CD943" s="338"/>
      <c r="CE943" s="338"/>
    </row>
    <row r="944" ht="15.75" customHeight="1">
      <c r="A944" s="338"/>
      <c r="B944" s="338"/>
      <c r="C944" s="338"/>
      <c r="D944" s="338"/>
      <c r="E944" s="338"/>
      <c r="F944" s="346"/>
      <c r="G944" s="546"/>
      <c r="H944" s="547"/>
      <c r="I944" s="548"/>
      <c r="J944" s="448"/>
      <c r="K944" s="338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  <c r="AI944" s="338"/>
      <c r="AJ944" s="338"/>
      <c r="AK944" s="338"/>
      <c r="AL944" s="338"/>
      <c r="AM944" s="338"/>
      <c r="AN944" s="338"/>
      <c r="AO944" s="338"/>
      <c r="AP944" s="338"/>
      <c r="AQ944" s="338"/>
      <c r="AR944" s="338"/>
      <c r="AS944" s="338"/>
      <c r="AT944" s="338"/>
      <c r="AU944" s="338"/>
      <c r="AV944" s="338"/>
      <c r="AW944" s="338"/>
      <c r="AX944" s="338"/>
      <c r="AY944" s="338"/>
      <c r="AZ944" s="338"/>
      <c r="BA944" s="338"/>
      <c r="BB944" s="338"/>
      <c r="BC944" s="338"/>
      <c r="BD944" s="338"/>
      <c r="BE944" s="338"/>
      <c r="BF944" s="338"/>
      <c r="BG944" s="338"/>
      <c r="BH944" s="338"/>
      <c r="BI944" s="338"/>
      <c r="BJ944" s="338"/>
      <c r="BK944" s="338"/>
      <c r="BL944" s="338"/>
      <c r="BM944" s="338"/>
      <c r="BN944" s="338"/>
      <c r="BO944" s="338"/>
      <c r="BP944" s="338"/>
      <c r="BQ944" s="338"/>
      <c r="BR944" s="338"/>
      <c r="BS944" s="338"/>
      <c r="BT944" s="338"/>
      <c r="BU944" s="338"/>
      <c r="BV944" s="338"/>
      <c r="BW944" s="338"/>
      <c r="BX944" s="338"/>
      <c r="BY944" s="338"/>
      <c r="BZ944" s="338"/>
      <c r="CA944" s="338"/>
      <c r="CB944" s="338"/>
      <c r="CC944" s="338"/>
      <c r="CD944" s="338"/>
      <c r="CE944" s="338"/>
    </row>
    <row r="945" ht="15.75" customHeight="1">
      <c r="A945" s="338"/>
      <c r="B945" s="338"/>
      <c r="C945" s="338"/>
      <c r="D945" s="338"/>
      <c r="E945" s="338"/>
      <c r="F945" s="346"/>
      <c r="G945" s="546"/>
      <c r="H945" s="547"/>
      <c r="I945" s="548"/>
      <c r="J945" s="448"/>
      <c r="K945" s="338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  <c r="AI945" s="338"/>
      <c r="AJ945" s="338"/>
      <c r="AK945" s="338"/>
      <c r="AL945" s="338"/>
      <c r="AM945" s="338"/>
      <c r="AN945" s="338"/>
      <c r="AO945" s="338"/>
      <c r="AP945" s="338"/>
      <c r="AQ945" s="338"/>
      <c r="AR945" s="338"/>
      <c r="AS945" s="338"/>
      <c r="AT945" s="338"/>
      <c r="AU945" s="338"/>
      <c r="AV945" s="338"/>
      <c r="AW945" s="338"/>
      <c r="AX945" s="338"/>
      <c r="AY945" s="338"/>
      <c r="AZ945" s="338"/>
      <c r="BA945" s="338"/>
      <c r="BB945" s="338"/>
      <c r="BC945" s="338"/>
      <c r="BD945" s="338"/>
      <c r="BE945" s="338"/>
      <c r="BF945" s="338"/>
      <c r="BG945" s="338"/>
      <c r="BH945" s="338"/>
      <c r="BI945" s="338"/>
      <c r="BJ945" s="338"/>
      <c r="BK945" s="338"/>
      <c r="BL945" s="338"/>
      <c r="BM945" s="338"/>
      <c r="BN945" s="338"/>
      <c r="BO945" s="338"/>
      <c r="BP945" s="338"/>
      <c r="BQ945" s="338"/>
      <c r="BR945" s="338"/>
      <c r="BS945" s="338"/>
      <c r="BT945" s="338"/>
      <c r="BU945" s="338"/>
      <c r="BV945" s="338"/>
      <c r="BW945" s="338"/>
      <c r="BX945" s="338"/>
      <c r="BY945" s="338"/>
      <c r="BZ945" s="338"/>
      <c r="CA945" s="338"/>
      <c r="CB945" s="338"/>
      <c r="CC945" s="338"/>
      <c r="CD945" s="338"/>
      <c r="CE945" s="338"/>
    </row>
    <row r="946" ht="15.75" customHeight="1">
      <c r="A946" s="338"/>
      <c r="B946" s="338"/>
      <c r="C946" s="338"/>
      <c r="D946" s="338"/>
      <c r="E946" s="338"/>
      <c r="F946" s="346"/>
      <c r="G946" s="546"/>
      <c r="H946" s="547"/>
      <c r="I946" s="548"/>
      <c r="J946" s="448"/>
      <c r="K946" s="338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  <c r="AI946" s="338"/>
      <c r="AJ946" s="338"/>
      <c r="AK946" s="338"/>
      <c r="AL946" s="338"/>
      <c r="AM946" s="338"/>
      <c r="AN946" s="338"/>
      <c r="AO946" s="338"/>
      <c r="AP946" s="338"/>
      <c r="AQ946" s="338"/>
      <c r="AR946" s="338"/>
      <c r="AS946" s="338"/>
      <c r="AT946" s="338"/>
      <c r="AU946" s="338"/>
      <c r="AV946" s="338"/>
      <c r="AW946" s="338"/>
      <c r="AX946" s="338"/>
      <c r="AY946" s="338"/>
      <c r="AZ946" s="338"/>
      <c r="BA946" s="338"/>
      <c r="BB946" s="338"/>
      <c r="BC946" s="338"/>
      <c r="BD946" s="338"/>
      <c r="BE946" s="338"/>
      <c r="BF946" s="338"/>
      <c r="BG946" s="338"/>
      <c r="BH946" s="338"/>
      <c r="BI946" s="338"/>
      <c r="BJ946" s="338"/>
      <c r="BK946" s="338"/>
      <c r="BL946" s="338"/>
      <c r="BM946" s="338"/>
      <c r="BN946" s="338"/>
      <c r="BO946" s="338"/>
      <c r="BP946" s="338"/>
      <c r="BQ946" s="338"/>
      <c r="BR946" s="338"/>
      <c r="BS946" s="338"/>
      <c r="BT946" s="338"/>
      <c r="BU946" s="338"/>
      <c r="BV946" s="338"/>
      <c r="BW946" s="338"/>
      <c r="BX946" s="338"/>
      <c r="BY946" s="338"/>
      <c r="BZ946" s="338"/>
      <c r="CA946" s="338"/>
      <c r="CB946" s="338"/>
      <c r="CC946" s="338"/>
      <c r="CD946" s="338"/>
      <c r="CE946" s="338"/>
    </row>
    <row r="947" ht="15.75" customHeight="1">
      <c r="A947" s="338"/>
      <c r="B947" s="338"/>
      <c r="C947" s="338"/>
      <c r="D947" s="338"/>
      <c r="E947" s="338"/>
      <c r="F947" s="346"/>
      <c r="G947" s="546"/>
      <c r="H947" s="547"/>
      <c r="I947" s="548"/>
      <c r="J947" s="448"/>
      <c r="K947" s="338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  <c r="AI947" s="338"/>
      <c r="AJ947" s="338"/>
      <c r="AK947" s="338"/>
      <c r="AL947" s="338"/>
      <c r="AM947" s="338"/>
      <c r="AN947" s="338"/>
      <c r="AO947" s="338"/>
      <c r="AP947" s="338"/>
      <c r="AQ947" s="338"/>
      <c r="AR947" s="338"/>
      <c r="AS947" s="338"/>
      <c r="AT947" s="338"/>
      <c r="AU947" s="338"/>
      <c r="AV947" s="338"/>
      <c r="AW947" s="338"/>
      <c r="AX947" s="338"/>
      <c r="AY947" s="338"/>
      <c r="AZ947" s="338"/>
      <c r="BA947" s="338"/>
      <c r="BB947" s="338"/>
      <c r="BC947" s="338"/>
      <c r="BD947" s="338"/>
      <c r="BE947" s="338"/>
      <c r="BF947" s="338"/>
      <c r="BG947" s="338"/>
      <c r="BH947" s="338"/>
      <c r="BI947" s="338"/>
      <c r="BJ947" s="338"/>
      <c r="BK947" s="338"/>
      <c r="BL947" s="338"/>
      <c r="BM947" s="338"/>
      <c r="BN947" s="338"/>
      <c r="BO947" s="338"/>
      <c r="BP947" s="338"/>
      <c r="BQ947" s="338"/>
      <c r="BR947" s="338"/>
      <c r="BS947" s="338"/>
      <c r="BT947" s="338"/>
      <c r="BU947" s="338"/>
      <c r="BV947" s="338"/>
      <c r="BW947" s="338"/>
      <c r="BX947" s="338"/>
      <c r="BY947" s="338"/>
      <c r="BZ947" s="338"/>
      <c r="CA947" s="338"/>
      <c r="CB947" s="338"/>
      <c r="CC947" s="338"/>
      <c r="CD947" s="338"/>
      <c r="CE947" s="338"/>
    </row>
    <row r="948" ht="15.75" customHeight="1">
      <c r="A948" s="338"/>
      <c r="B948" s="338"/>
      <c r="C948" s="338"/>
      <c r="D948" s="338"/>
      <c r="E948" s="338"/>
      <c r="F948" s="346"/>
      <c r="G948" s="546"/>
      <c r="H948" s="547"/>
      <c r="I948" s="548"/>
      <c r="J948" s="448"/>
      <c r="K948" s="338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  <c r="AI948" s="338"/>
      <c r="AJ948" s="338"/>
      <c r="AK948" s="338"/>
      <c r="AL948" s="338"/>
      <c r="AM948" s="338"/>
      <c r="AN948" s="338"/>
      <c r="AO948" s="338"/>
      <c r="AP948" s="338"/>
      <c r="AQ948" s="338"/>
      <c r="AR948" s="338"/>
      <c r="AS948" s="338"/>
      <c r="AT948" s="338"/>
      <c r="AU948" s="338"/>
      <c r="AV948" s="338"/>
      <c r="AW948" s="338"/>
      <c r="AX948" s="338"/>
      <c r="AY948" s="338"/>
      <c r="AZ948" s="338"/>
      <c r="BA948" s="338"/>
      <c r="BB948" s="338"/>
      <c r="BC948" s="338"/>
      <c r="BD948" s="338"/>
      <c r="BE948" s="338"/>
      <c r="BF948" s="338"/>
      <c r="BG948" s="338"/>
      <c r="BH948" s="338"/>
      <c r="BI948" s="338"/>
      <c r="BJ948" s="338"/>
      <c r="BK948" s="338"/>
      <c r="BL948" s="338"/>
      <c r="BM948" s="338"/>
      <c r="BN948" s="338"/>
      <c r="BO948" s="338"/>
      <c r="BP948" s="338"/>
      <c r="BQ948" s="338"/>
      <c r="BR948" s="338"/>
      <c r="BS948" s="338"/>
      <c r="BT948" s="338"/>
      <c r="BU948" s="338"/>
      <c r="BV948" s="338"/>
      <c r="BW948" s="338"/>
      <c r="BX948" s="338"/>
      <c r="BY948" s="338"/>
      <c r="BZ948" s="338"/>
      <c r="CA948" s="338"/>
      <c r="CB948" s="338"/>
      <c r="CC948" s="338"/>
      <c r="CD948" s="338"/>
      <c r="CE948" s="338"/>
    </row>
    <row r="949" ht="15.75" customHeight="1">
      <c r="A949" s="338"/>
      <c r="B949" s="338"/>
      <c r="C949" s="338"/>
      <c r="D949" s="338"/>
      <c r="E949" s="338"/>
      <c r="F949" s="346"/>
      <c r="G949" s="546"/>
      <c r="H949" s="547"/>
      <c r="I949" s="548"/>
      <c r="J949" s="448"/>
      <c r="K949" s="338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  <c r="AI949" s="338"/>
      <c r="AJ949" s="338"/>
      <c r="AK949" s="338"/>
      <c r="AL949" s="338"/>
      <c r="AM949" s="338"/>
      <c r="AN949" s="338"/>
      <c r="AO949" s="338"/>
      <c r="AP949" s="338"/>
      <c r="AQ949" s="338"/>
      <c r="AR949" s="338"/>
      <c r="AS949" s="338"/>
      <c r="AT949" s="338"/>
      <c r="AU949" s="338"/>
      <c r="AV949" s="338"/>
      <c r="AW949" s="338"/>
      <c r="AX949" s="338"/>
      <c r="AY949" s="338"/>
      <c r="AZ949" s="338"/>
      <c r="BA949" s="338"/>
      <c r="BB949" s="338"/>
      <c r="BC949" s="338"/>
      <c r="BD949" s="338"/>
      <c r="BE949" s="338"/>
      <c r="BF949" s="338"/>
      <c r="BG949" s="338"/>
      <c r="BH949" s="338"/>
      <c r="BI949" s="338"/>
      <c r="BJ949" s="338"/>
      <c r="BK949" s="338"/>
      <c r="BL949" s="338"/>
      <c r="BM949" s="338"/>
      <c r="BN949" s="338"/>
      <c r="BO949" s="338"/>
      <c r="BP949" s="338"/>
      <c r="BQ949" s="338"/>
      <c r="BR949" s="338"/>
      <c r="BS949" s="338"/>
      <c r="BT949" s="338"/>
      <c r="BU949" s="338"/>
      <c r="BV949" s="338"/>
      <c r="BW949" s="338"/>
      <c r="BX949" s="338"/>
      <c r="BY949" s="338"/>
      <c r="BZ949" s="338"/>
      <c r="CA949" s="338"/>
      <c r="CB949" s="338"/>
      <c r="CC949" s="338"/>
      <c r="CD949" s="338"/>
      <c r="CE949" s="338"/>
    </row>
    <row r="950" ht="15.75" customHeight="1">
      <c r="A950" s="338"/>
      <c r="B950" s="338"/>
      <c r="C950" s="338"/>
      <c r="D950" s="338"/>
      <c r="E950" s="338"/>
      <c r="F950" s="346"/>
      <c r="G950" s="546"/>
      <c r="H950" s="547"/>
      <c r="I950" s="548"/>
      <c r="J950" s="448"/>
      <c r="K950" s="338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  <c r="AI950" s="338"/>
      <c r="AJ950" s="338"/>
      <c r="AK950" s="338"/>
      <c r="AL950" s="338"/>
      <c r="AM950" s="338"/>
      <c r="AN950" s="338"/>
      <c r="AO950" s="338"/>
      <c r="AP950" s="338"/>
      <c r="AQ950" s="338"/>
      <c r="AR950" s="338"/>
      <c r="AS950" s="338"/>
      <c r="AT950" s="338"/>
      <c r="AU950" s="338"/>
      <c r="AV950" s="338"/>
      <c r="AW950" s="338"/>
      <c r="AX950" s="338"/>
      <c r="AY950" s="338"/>
      <c r="AZ950" s="338"/>
      <c r="BA950" s="338"/>
      <c r="BB950" s="338"/>
      <c r="BC950" s="338"/>
      <c r="BD950" s="338"/>
      <c r="BE950" s="338"/>
      <c r="BF950" s="338"/>
      <c r="BG950" s="338"/>
      <c r="BH950" s="338"/>
      <c r="BI950" s="338"/>
      <c r="BJ950" s="338"/>
      <c r="BK950" s="338"/>
      <c r="BL950" s="338"/>
      <c r="BM950" s="338"/>
      <c r="BN950" s="338"/>
      <c r="BO950" s="338"/>
      <c r="BP950" s="338"/>
      <c r="BQ950" s="338"/>
      <c r="BR950" s="338"/>
      <c r="BS950" s="338"/>
      <c r="BT950" s="338"/>
      <c r="BU950" s="338"/>
      <c r="BV950" s="338"/>
      <c r="BW950" s="338"/>
      <c r="BX950" s="338"/>
      <c r="BY950" s="338"/>
      <c r="BZ950" s="338"/>
      <c r="CA950" s="338"/>
      <c r="CB950" s="338"/>
      <c r="CC950" s="338"/>
      <c r="CD950" s="338"/>
      <c r="CE950" s="338"/>
    </row>
    <row r="951" ht="15.75" customHeight="1">
      <c r="A951" s="338"/>
      <c r="B951" s="338"/>
      <c r="C951" s="338"/>
      <c r="D951" s="338"/>
      <c r="E951" s="338"/>
      <c r="F951" s="346"/>
      <c r="G951" s="546"/>
      <c r="H951" s="547"/>
      <c r="I951" s="548"/>
      <c r="J951" s="448"/>
      <c r="K951" s="338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  <c r="AI951" s="338"/>
      <c r="AJ951" s="338"/>
      <c r="AK951" s="338"/>
      <c r="AL951" s="338"/>
      <c r="AM951" s="338"/>
      <c r="AN951" s="338"/>
      <c r="AO951" s="338"/>
      <c r="AP951" s="338"/>
      <c r="AQ951" s="338"/>
      <c r="AR951" s="338"/>
      <c r="AS951" s="338"/>
      <c r="AT951" s="338"/>
      <c r="AU951" s="338"/>
      <c r="AV951" s="338"/>
      <c r="AW951" s="338"/>
      <c r="AX951" s="338"/>
      <c r="AY951" s="338"/>
      <c r="AZ951" s="338"/>
      <c r="BA951" s="338"/>
      <c r="BB951" s="338"/>
      <c r="BC951" s="338"/>
      <c r="BD951" s="338"/>
      <c r="BE951" s="338"/>
      <c r="BF951" s="338"/>
      <c r="BG951" s="338"/>
      <c r="BH951" s="338"/>
      <c r="BI951" s="338"/>
      <c r="BJ951" s="338"/>
      <c r="BK951" s="338"/>
      <c r="BL951" s="338"/>
      <c r="BM951" s="338"/>
      <c r="BN951" s="338"/>
      <c r="BO951" s="338"/>
      <c r="BP951" s="338"/>
      <c r="BQ951" s="338"/>
      <c r="BR951" s="338"/>
      <c r="BS951" s="338"/>
      <c r="BT951" s="338"/>
      <c r="BU951" s="338"/>
      <c r="BV951" s="338"/>
      <c r="BW951" s="338"/>
      <c r="BX951" s="338"/>
      <c r="BY951" s="338"/>
      <c r="BZ951" s="338"/>
      <c r="CA951" s="338"/>
      <c r="CB951" s="338"/>
      <c r="CC951" s="338"/>
      <c r="CD951" s="338"/>
      <c r="CE951" s="338"/>
    </row>
    <row r="952" ht="15.75" customHeight="1">
      <c r="A952" s="338"/>
      <c r="B952" s="338"/>
      <c r="C952" s="338"/>
      <c r="D952" s="338"/>
      <c r="E952" s="338"/>
      <c r="F952" s="346"/>
      <c r="G952" s="546"/>
      <c r="H952" s="547"/>
      <c r="I952" s="548"/>
      <c r="J952" s="448"/>
      <c r="K952" s="338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  <c r="AI952" s="338"/>
      <c r="AJ952" s="338"/>
      <c r="AK952" s="338"/>
      <c r="AL952" s="338"/>
      <c r="AM952" s="338"/>
      <c r="AN952" s="338"/>
      <c r="AO952" s="338"/>
      <c r="AP952" s="338"/>
      <c r="AQ952" s="338"/>
      <c r="AR952" s="338"/>
      <c r="AS952" s="338"/>
      <c r="AT952" s="338"/>
      <c r="AU952" s="338"/>
      <c r="AV952" s="338"/>
      <c r="AW952" s="338"/>
      <c r="AX952" s="338"/>
      <c r="AY952" s="338"/>
      <c r="AZ952" s="338"/>
      <c r="BA952" s="338"/>
      <c r="BB952" s="338"/>
      <c r="BC952" s="338"/>
      <c r="BD952" s="338"/>
      <c r="BE952" s="338"/>
      <c r="BF952" s="338"/>
      <c r="BG952" s="338"/>
      <c r="BH952" s="338"/>
      <c r="BI952" s="338"/>
      <c r="BJ952" s="338"/>
      <c r="BK952" s="338"/>
      <c r="BL952" s="338"/>
      <c r="BM952" s="338"/>
      <c r="BN952" s="338"/>
      <c r="BO952" s="338"/>
      <c r="BP952" s="338"/>
      <c r="BQ952" s="338"/>
      <c r="BR952" s="338"/>
      <c r="BS952" s="338"/>
      <c r="BT952" s="338"/>
      <c r="BU952" s="338"/>
      <c r="BV952" s="338"/>
      <c r="BW952" s="338"/>
      <c r="BX952" s="338"/>
      <c r="BY952" s="338"/>
      <c r="BZ952" s="338"/>
      <c r="CA952" s="338"/>
      <c r="CB952" s="338"/>
      <c r="CC952" s="338"/>
      <c r="CD952" s="338"/>
      <c r="CE952" s="338"/>
    </row>
    <row r="953" ht="15.75" customHeight="1">
      <c r="A953" s="338"/>
      <c r="B953" s="338"/>
      <c r="C953" s="338"/>
      <c r="D953" s="338"/>
      <c r="E953" s="338"/>
      <c r="F953" s="346"/>
      <c r="G953" s="546"/>
      <c r="H953" s="547"/>
      <c r="I953" s="548"/>
      <c r="J953" s="448"/>
      <c r="K953" s="338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  <c r="AI953" s="338"/>
      <c r="AJ953" s="338"/>
      <c r="AK953" s="338"/>
      <c r="AL953" s="338"/>
      <c r="AM953" s="338"/>
      <c r="AN953" s="338"/>
      <c r="AO953" s="338"/>
      <c r="AP953" s="338"/>
      <c r="AQ953" s="338"/>
      <c r="AR953" s="338"/>
      <c r="AS953" s="338"/>
      <c r="AT953" s="338"/>
      <c r="AU953" s="338"/>
      <c r="AV953" s="338"/>
      <c r="AW953" s="338"/>
      <c r="AX953" s="338"/>
      <c r="AY953" s="338"/>
      <c r="AZ953" s="338"/>
      <c r="BA953" s="338"/>
      <c r="BB953" s="338"/>
      <c r="BC953" s="338"/>
      <c r="BD953" s="338"/>
      <c r="BE953" s="338"/>
      <c r="BF953" s="338"/>
      <c r="BG953" s="338"/>
      <c r="BH953" s="338"/>
      <c r="BI953" s="338"/>
      <c r="BJ953" s="338"/>
      <c r="BK953" s="338"/>
      <c r="BL953" s="338"/>
      <c r="BM953" s="338"/>
      <c r="BN953" s="338"/>
      <c r="BO953" s="338"/>
      <c r="BP953" s="338"/>
      <c r="BQ953" s="338"/>
      <c r="BR953" s="338"/>
      <c r="BS953" s="338"/>
      <c r="BT953" s="338"/>
      <c r="BU953" s="338"/>
      <c r="BV953" s="338"/>
      <c r="BW953" s="338"/>
      <c r="BX953" s="338"/>
      <c r="BY953" s="338"/>
      <c r="BZ953" s="338"/>
      <c r="CA953" s="338"/>
      <c r="CB953" s="338"/>
      <c r="CC953" s="338"/>
      <c r="CD953" s="338"/>
      <c r="CE953" s="338"/>
    </row>
    <row r="954" ht="15.75" customHeight="1">
      <c r="A954" s="338"/>
      <c r="B954" s="338"/>
      <c r="C954" s="338"/>
      <c r="D954" s="338"/>
      <c r="E954" s="338"/>
      <c r="F954" s="346"/>
      <c r="G954" s="546"/>
      <c r="H954" s="547"/>
      <c r="I954" s="548"/>
      <c r="J954" s="448"/>
      <c r="K954" s="338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  <c r="AI954" s="338"/>
      <c r="AJ954" s="338"/>
      <c r="AK954" s="338"/>
      <c r="AL954" s="338"/>
      <c r="AM954" s="338"/>
      <c r="AN954" s="338"/>
      <c r="AO954" s="338"/>
      <c r="AP954" s="338"/>
      <c r="AQ954" s="338"/>
      <c r="AR954" s="338"/>
      <c r="AS954" s="338"/>
      <c r="AT954" s="338"/>
      <c r="AU954" s="338"/>
      <c r="AV954" s="338"/>
      <c r="AW954" s="338"/>
      <c r="AX954" s="338"/>
      <c r="AY954" s="338"/>
      <c r="AZ954" s="338"/>
      <c r="BA954" s="338"/>
      <c r="BB954" s="338"/>
      <c r="BC954" s="338"/>
      <c r="BD954" s="338"/>
      <c r="BE954" s="338"/>
      <c r="BF954" s="338"/>
      <c r="BG954" s="338"/>
      <c r="BH954" s="338"/>
      <c r="BI954" s="338"/>
      <c r="BJ954" s="338"/>
      <c r="BK954" s="338"/>
      <c r="BL954" s="338"/>
      <c r="BM954" s="338"/>
      <c r="BN954" s="338"/>
      <c r="BO954" s="338"/>
      <c r="BP954" s="338"/>
      <c r="BQ954" s="338"/>
      <c r="BR954" s="338"/>
      <c r="BS954" s="338"/>
      <c r="BT954" s="338"/>
      <c r="BU954" s="338"/>
      <c r="BV954" s="338"/>
      <c r="BW954" s="338"/>
      <c r="BX954" s="338"/>
      <c r="BY954" s="338"/>
      <c r="BZ954" s="338"/>
      <c r="CA954" s="338"/>
      <c r="CB954" s="338"/>
      <c r="CC954" s="338"/>
      <c r="CD954" s="338"/>
      <c r="CE954" s="338"/>
    </row>
    <row r="955" ht="15.75" customHeight="1">
      <c r="A955" s="338"/>
      <c r="B955" s="338"/>
      <c r="C955" s="338"/>
      <c r="D955" s="338"/>
      <c r="E955" s="338"/>
      <c r="F955" s="346"/>
      <c r="G955" s="546"/>
      <c r="H955" s="547"/>
      <c r="I955" s="548"/>
      <c r="J955" s="448"/>
      <c r="K955" s="338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  <c r="AI955" s="338"/>
      <c r="AJ955" s="338"/>
      <c r="AK955" s="338"/>
      <c r="AL955" s="338"/>
      <c r="AM955" s="338"/>
      <c r="AN955" s="338"/>
      <c r="AO955" s="338"/>
      <c r="AP955" s="338"/>
      <c r="AQ955" s="338"/>
      <c r="AR955" s="338"/>
      <c r="AS955" s="338"/>
      <c r="AT955" s="338"/>
      <c r="AU955" s="338"/>
      <c r="AV955" s="338"/>
      <c r="AW955" s="338"/>
      <c r="AX955" s="338"/>
      <c r="AY955" s="338"/>
      <c r="AZ955" s="338"/>
      <c r="BA955" s="338"/>
      <c r="BB955" s="338"/>
      <c r="BC955" s="338"/>
      <c r="BD955" s="338"/>
      <c r="BE955" s="338"/>
      <c r="BF955" s="338"/>
      <c r="BG955" s="338"/>
      <c r="BH955" s="338"/>
      <c r="BI955" s="338"/>
      <c r="BJ955" s="338"/>
      <c r="BK955" s="338"/>
      <c r="BL955" s="338"/>
      <c r="BM955" s="338"/>
      <c r="BN955" s="338"/>
      <c r="BO955" s="338"/>
      <c r="BP955" s="338"/>
      <c r="BQ955" s="338"/>
      <c r="BR955" s="338"/>
      <c r="BS955" s="338"/>
      <c r="BT955" s="338"/>
      <c r="BU955" s="338"/>
      <c r="BV955" s="338"/>
      <c r="BW955" s="338"/>
      <c r="BX955" s="338"/>
      <c r="BY955" s="338"/>
      <c r="BZ955" s="338"/>
      <c r="CA955" s="338"/>
      <c r="CB955" s="338"/>
      <c r="CC955" s="338"/>
      <c r="CD955" s="338"/>
      <c r="CE955" s="338"/>
    </row>
    <row r="956" ht="15.75" customHeight="1">
      <c r="A956" s="338"/>
      <c r="B956" s="338"/>
      <c r="C956" s="338"/>
      <c r="D956" s="338"/>
      <c r="E956" s="338"/>
      <c r="F956" s="346"/>
      <c r="G956" s="546"/>
      <c r="H956" s="547"/>
      <c r="I956" s="548"/>
      <c r="J956" s="448"/>
      <c r="K956" s="338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  <c r="AI956" s="338"/>
      <c r="AJ956" s="338"/>
      <c r="AK956" s="338"/>
      <c r="AL956" s="338"/>
      <c r="AM956" s="338"/>
      <c r="AN956" s="338"/>
      <c r="AO956" s="338"/>
      <c r="AP956" s="338"/>
      <c r="AQ956" s="338"/>
      <c r="AR956" s="338"/>
      <c r="AS956" s="338"/>
      <c r="AT956" s="338"/>
      <c r="AU956" s="338"/>
      <c r="AV956" s="338"/>
      <c r="AW956" s="338"/>
      <c r="AX956" s="338"/>
      <c r="AY956" s="338"/>
      <c r="AZ956" s="338"/>
      <c r="BA956" s="338"/>
      <c r="BB956" s="338"/>
      <c r="BC956" s="338"/>
      <c r="BD956" s="338"/>
      <c r="BE956" s="338"/>
      <c r="BF956" s="338"/>
      <c r="BG956" s="338"/>
      <c r="BH956" s="338"/>
      <c r="BI956" s="338"/>
      <c r="BJ956" s="338"/>
      <c r="BK956" s="338"/>
      <c r="BL956" s="338"/>
      <c r="BM956" s="338"/>
      <c r="BN956" s="338"/>
      <c r="BO956" s="338"/>
      <c r="BP956" s="338"/>
      <c r="BQ956" s="338"/>
      <c r="BR956" s="338"/>
      <c r="BS956" s="338"/>
      <c r="BT956" s="338"/>
      <c r="BU956" s="338"/>
      <c r="BV956" s="338"/>
      <c r="BW956" s="338"/>
      <c r="BX956" s="338"/>
      <c r="BY956" s="338"/>
      <c r="BZ956" s="338"/>
      <c r="CA956" s="338"/>
      <c r="CB956" s="338"/>
      <c r="CC956" s="338"/>
      <c r="CD956" s="338"/>
      <c r="CE956" s="338"/>
    </row>
    <row r="957" ht="15.75" customHeight="1">
      <c r="A957" s="338"/>
      <c r="B957" s="338"/>
      <c r="C957" s="338"/>
      <c r="D957" s="338"/>
      <c r="E957" s="338"/>
      <c r="F957" s="346"/>
      <c r="G957" s="546"/>
      <c r="H957" s="547"/>
      <c r="I957" s="548"/>
      <c r="J957" s="448"/>
      <c r="K957" s="338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  <c r="AI957" s="338"/>
      <c r="AJ957" s="338"/>
      <c r="AK957" s="338"/>
      <c r="AL957" s="338"/>
      <c r="AM957" s="338"/>
      <c r="AN957" s="338"/>
      <c r="AO957" s="338"/>
      <c r="AP957" s="338"/>
      <c r="AQ957" s="338"/>
      <c r="AR957" s="338"/>
      <c r="AS957" s="338"/>
      <c r="AT957" s="338"/>
      <c r="AU957" s="338"/>
      <c r="AV957" s="338"/>
      <c r="AW957" s="338"/>
      <c r="AX957" s="338"/>
      <c r="AY957" s="338"/>
      <c r="AZ957" s="338"/>
      <c r="BA957" s="338"/>
      <c r="BB957" s="338"/>
      <c r="BC957" s="338"/>
      <c r="BD957" s="338"/>
      <c r="BE957" s="338"/>
      <c r="BF957" s="338"/>
      <c r="BG957" s="338"/>
      <c r="BH957" s="338"/>
      <c r="BI957" s="338"/>
      <c r="BJ957" s="338"/>
      <c r="BK957" s="338"/>
      <c r="BL957" s="338"/>
      <c r="BM957" s="338"/>
      <c r="BN957" s="338"/>
      <c r="BO957" s="338"/>
      <c r="BP957" s="338"/>
      <c r="BQ957" s="338"/>
      <c r="BR957" s="338"/>
      <c r="BS957" s="338"/>
      <c r="BT957" s="338"/>
      <c r="BU957" s="338"/>
      <c r="BV957" s="338"/>
      <c r="BW957" s="338"/>
      <c r="BX957" s="338"/>
      <c r="BY957" s="338"/>
      <c r="BZ957" s="338"/>
      <c r="CA957" s="338"/>
      <c r="CB957" s="338"/>
      <c r="CC957" s="338"/>
      <c r="CD957" s="338"/>
      <c r="CE957" s="338"/>
    </row>
    <row r="958" ht="15.75" customHeight="1">
      <c r="A958" s="338"/>
      <c r="B958" s="338"/>
      <c r="C958" s="338"/>
      <c r="D958" s="338"/>
      <c r="E958" s="338"/>
      <c r="F958" s="346"/>
      <c r="G958" s="546"/>
      <c r="H958" s="547"/>
      <c r="I958" s="548"/>
      <c r="J958" s="44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  <c r="AI958" s="338"/>
      <c r="AJ958" s="338"/>
      <c r="AK958" s="338"/>
      <c r="AL958" s="338"/>
      <c r="AM958" s="338"/>
      <c r="AN958" s="338"/>
      <c r="AO958" s="338"/>
      <c r="AP958" s="338"/>
      <c r="AQ958" s="338"/>
      <c r="AR958" s="338"/>
      <c r="AS958" s="338"/>
      <c r="AT958" s="338"/>
      <c r="AU958" s="338"/>
      <c r="AV958" s="338"/>
      <c r="AW958" s="338"/>
      <c r="AX958" s="338"/>
      <c r="AY958" s="338"/>
      <c r="AZ958" s="338"/>
      <c r="BA958" s="338"/>
      <c r="BB958" s="338"/>
      <c r="BC958" s="338"/>
      <c r="BD958" s="338"/>
      <c r="BE958" s="338"/>
      <c r="BF958" s="338"/>
      <c r="BG958" s="338"/>
      <c r="BH958" s="338"/>
      <c r="BI958" s="338"/>
      <c r="BJ958" s="338"/>
      <c r="BK958" s="338"/>
      <c r="BL958" s="338"/>
      <c r="BM958" s="338"/>
      <c r="BN958" s="338"/>
      <c r="BO958" s="338"/>
      <c r="BP958" s="338"/>
      <c r="BQ958" s="338"/>
      <c r="BR958" s="338"/>
      <c r="BS958" s="338"/>
      <c r="BT958" s="338"/>
      <c r="BU958" s="338"/>
      <c r="BV958" s="338"/>
      <c r="BW958" s="338"/>
      <c r="BX958" s="338"/>
      <c r="BY958" s="338"/>
      <c r="BZ958" s="338"/>
      <c r="CA958" s="338"/>
      <c r="CB958" s="338"/>
      <c r="CC958" s="338"/>
      <c r="CD958" s="338"/>
      <c r="CE958" s="338"/>
    </row>
    <row r="959" ht="15.75" customHeight="1">
      <c r="A959" s="338"/>
      <c r="B959" s="338"/>
      <c r="C959" s="338"/>
      <c r="D959" s="338"/>
      <c r="E959" s="338"/>
      <c r="F959" s="346"/>
      <c r="G959" s="546"/>
      <c r="H959" s="547"/>
      <c r="I959" s="548"/>
      <c r="J959" s="448"/>
      <c r="K959" s="338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  <c r="AI959" s="338"/>
      <c r="AJ959" s="338"/>
      <c r="AK959" s="338"/>
      <c r="AL959" s="338"/>
      <c r="AM959" s="338"/>
      <c r="AN959" s="338"/>
      <c r="AO959" s="338"/>
      <c r="AP959" s="338"/>
      <c r="AQ959" s="338"/>
      <c r="AR959" s="338"/>
      <c r="AS959" s="338"/>
      <c r="AT959" s="338"/>
      <c r="AU959" s="338"/>
      <c r="AV959" s="338"/>
      <c r="AW959" s="338"/>
      <c r="AX959" s="338"/>
      <c r="AY959" s="338"/>
      <c r="AZ959" s="338"/>
      <c r="BA959" s="338"/>
      <c r="BB959" s="338"/>
      <c r="BC959" s="338"/>
      <c r="BD959" s="338"/>
      <c r="BE959" s="338"/>
      <c r="BF959" s="338"/>
      <c r="BG959" s="338"/>
      <c r="BH959" s="338"/>
      <c r="BI959" s="338"/>
      <c r="BJ959" s="338"/>
      <c r="BK959" s="338"/>
      <c r="BL959" s="338"/>
      <c r="BM959" s="338"/>
      <c r="BN959" s="338"/>
      <c r="BO959" s="338"/>
      <c r="BP959" s="338"/>
      <c r="BQ959" s="338"/>
      <c r="BR959" s="338"/>
      <c r="BS959" s="338"/>
      <c r="BT959" s="338"/>
      <c r="BU959" s="338"/>
      <c r="BV959" s="338"/>
      <c r="BW959" s="338"/>
      <c r="BX959" s="338"/>
      <c r="BY959" s="338"/>
      <c r="BZ959" s="338"/>
      <c r="CA959" s="338"/>
      <c r="CB959" s="338"/>
      <c r="CC959" s="338"/>
      <c r="CD959" s="338"/>
      <c r="CE959" s="338"/>
    </row>
    <row r="960" ht="15.75" customHeight="1">
      <c r="A960" s="338"/>
      <c r="B960" s="338"/>
      <c r="C960" s="338"/>
      <c r="D960" s="338"/>
      <c r="E960" s="338"/>
      <c r="F960" s="346"/>
      <c r="G960" s="546"/>
      <c r="H960" s="547"/>
      <c r="I960" s="548"/>
      <c r="J960" s="448"/>
      <c r="K960" s="338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  <c r="AI960" s="338"/>
      <c r="AJ960" s="338"/>
      <c r="AK960" s="338"/>
      <c r="AL960" s="338"/>
      <c r="AM960" s="338"/>
      <c r="AN960" s="338"/>
      <c r="AO960" s="338"/>
      <c r="AP960" s="338"/>
      <c r="AQ960" s="338"/>
      <c r="AR960" s="338"/>
      <c r="AS960" s="338"/>
      <c r="AT960" s="338"/>
      <c r="AU960" s="338"/>
      <c r="AV960" s="338"/>
      <c r="AW960" s="338"/>
      <c r="AX960" s="338"/>
      <c r="AY960" s="338"/>
      <c r="AZ960" s="338"/>
      <c r="BA960" s="338"/>
      <c r="BB960" s="338"/>
      <c r="BC960" s="338"/>
      <c r="BD960" s="338"/>
      <c r="BE960" s="338"/>
      <c r="BF960" s="338"/>
      <c r="BG960" s="338"/>
      <c r="BH960" s="338"/>
      <c r="BI960" s="338"/>
      <c r="BJ960" s="338"/>
      <c r="BK960" s="338"/>
      <c r="BL960" s="338"/>
      <c r="BM960" s="338"/>
      <c r="BN960" s="338"/>
      <c r="BO960" s="338"/>
      <c r="BP960" s="338"/>
      <c r="BQ960" s="338"/>
      <c r="BR960" s="338"/>
      <c r="BS960" s="338"/>
      <c r="BT960" s="338"/>
      <c r="BU960" s="338"/>
      <c r="BV960" s="338"/>
      <c r="BW960" s="338"/>
      <c r="BX960" s="338"/>
      <c r="BY960" s="338"/>
      <c r="BZ960" s="338"/>
      <c r="CA960" s="338"/>
      <c r="CB960" s="338"/>
      <c r="CC960" s="338"/>
      <c r="CD960" s="338"/>
      <c r="CE960" s="338"/>
    </row>
    <row r="961" ht="15.75" customHeight="1">
      <c r="A961" s="338"/>
      <c r="B961" s="338"/>
      <c r="C961" s="338"/>
      <c r="D961" s="338"/>
      <c r="E961" s="338"/>
      <c r="F961" s="346"/>
      <c r="G961" s="546"/>
      <c r="H961" s="547"/>
      <c r="I961" s="548"/>
      <c r="J961" s="448"/>
      <c r="K961" s="338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  <c r="AI961" s="338"/>
      <c r="AJ961" s="338"/>
      <c r="AK961" s="338"/>
      <c r="AL961" s="338"/>
      <c r="AM961" s="338"/>
      <c r="AN961" s="338"/>
      <c r="AO961" s="338"/>
      <c r="AP961" s="338"/>
      <c r="AQ961" s="338"/>
      <c r="AR961" s="338"/>
      <c r="AS961" s="338"/>
      <c r="AT961" s="338"/>
      <c r="AU961" s="338"/>
      <c r="AV961" s="338"/>
      <c r="AW961" s="338"/>
      <c r="AX961" s="338"/>
      <c r="AY961" s="338"/>
      <c r="AZ961" s="338"/>
      <c r="BA961" s="338"/>
      <c r="BB961" s="338"/>
      <c r="BC961" s="338"/>
      <c r="BD961" s="338"/>
      <c r="BE961" s="338"/>
      <c r="BF961" s="338"/>
      <c r="BG961" s="338"/>
      <c r="BH961" s="338"/>
      <c r="BI961" s="338"/>
      <c r="BJ961" s="338"/>
      <c r="BK961" s="338"/>
      <c r="BL961" s="338"/>
      <c r="BM961" s="338"/>
      <c r="BN961" s="338"/>
      <c r="BO961" s="338"/>
      <c r="BP961" s="338"/>
      <c r="BQ961" s="338"/>
      <c r="BR961" s="338"/>
      <c r="BS961" s="338"/>
      <c r="BT961" s="338"/>
      <c r="BU961" s="338"/>
      <c r="BV961" s="338"/>
      <c r="BW961" s="338"/>
      <c r="BX961" s="338"/>
      <c r="BY961" s="338"/>
      <c r="BZ961" s="338"/>
      <c r="CA961" s="338"/>
      <c r="CB961" s="338"/>
      <c r="CC961" s="338"/>
      <c r="CD961" s="338"/>
      <c r="CE961" s="338"/>
    </row>
    <row r="962" ht="15.75" customHeight="1">
      <c r="A962" s="338"/>
      <c r="B962" s="338"/>
      <c r="C962" s="338"/>
      <c r="D962" s="338"/>
      <c r="E962" s="338"/>
      <c r="F962" s="346"/>
      <c r="G962" s="546"/>
      <c r="H962" s="547"/>
      <c r="I962" s="548"/>
      <c r="J962" s="448"/>
      <c r="K962" s="338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  <c r="AI962" s="338"/>
      <c r="AJ962" s="338"/>
      <c r="AK962" s="338"/>
      <c r="AL962" s="338"/>
      <c r="AM962" s="338"/>
      <c r="AN962" s="338"/>
      <c r="AO962" s="338"/>
      <c r="AP962" s="338"/>
      <c r="AQ962" s="338"/>
      <c r="AR962" s="338"/>
      <c r="AS962" s="338"/>
      <c r="AT962" s="338"/>
      <c r="AU962" s="338"/>
      <c r="AV962" s="338"/>
      <c r="AW962" s="338"/>
      <c r="AX962" s="338"/>
      <c r="AY962" s="338"/>
      <c r="AZ962" s="338"/>
      <c r="BA962" s="338"/>
      <c r="BB962" s="338"/>
      <c r="BC962" s="338"/>
      <c r="BD962" s="338"/>
      <c r="BE962" s="338"/>
      <c r="BF962" s="338"/>
      <c r="BG962" s="338"/>
      <c r="BH962" s="338"/>
      <c r="BI962" s="338"/>
      <c r="BJ962" s="338"/>
      <c r="BK962" s="338"/>
      <c r="BL962" s="338"/>
      <c r="BM962" s="338"/>
      <c r="BN962" s="338"/>
      <c r="BO962" s="338"/>
      <c r="BP962" s="338"/>
      <c r="BQ962" s="338"/>
      <c r="BR962" s="338"/>
      <c r="BS962" s="338"/>
      <c r="BT962" s="338"/>
      <c r="BU962" s="338"/>
      <c r="BV962" s="338"/>
      <c r="BW962" s="338"/>
      <c r="BX962" s="338"/>
      <c r="BY962" s="338"/>
      <c r="BZ962" s="338"/>
      <c r="CA962" s="338"/>
      <c r="CB962" s="338"/>
      <c r="CC962" s="338"/>
      <c r="CD962" s="338"/>
      <c r="CE962" s="338"/>
    </row>
    <row r="963" ht="15.75" customHeight="1">
      <c r="A963" s="338"/>
      <c r="B963" s="338"/>
      <c r="C963" s="338"/>
      <c r="D963" s="338"/>
      <c r="E963" s="338"/>
      <c r="F963" s="346"/>
      <c r="G963" s="546"/>
      <c r="H963" s="547"/>
      <c r="I963" s="548"/>
      <c r="J963" s="448"/>
      <c r="K963" s="338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  <c r="AI963" s="338"/>
      <c r="AJ963" s="338"/>
      <c r="AK963" s="338"/>
      <c r="AL963" s="338"/>
      <c r="AM963" s="338"/>
      <c r="AN963" s="338"/>
      <c r="AO963" s="338"/>
      <c r="AP963" s="338"/>
      <c r="AQ963" s="338"/>
      <c r="AR963" s="338"/>
      <c r="AS963" s="338"/>
      <c r="AT963" s="338"/>
      <c r="AU963" s="338"/>
      <c r="AV963" s="338"/>
      <c r="AW963" s="338"/>
      <c r="AX963" s="338"/>
      <c r="AY963" s="338"/>
      <c r="AZ963" s="338"/>
      <c r="BA963" s="338"/>
      <c r="BB963" s="338"/>
      <c r="BC963" s="338"/>
      <c r="BD963" s="338"/>
      <c r="BE963" s="338"/>
      <c r="BF963" s="338"/>
      <c r="BG963" s="338"/>
      <c r="BH963" s="338"/>
      <c r="BI963" s="338"/>
      <c r="BJ963" s="338"/>
      <c r="BK963" s="338"/>
      <c r="BL963" s="338"/>
      <c r="BM963" s="338"/>
      <c r="BN963" s="338"/>
      <c r="BO963" s="338"/>
      <c r="BP963" s="338"/>
      <c r="BQ963" s="338"/>
      <c r="BR963" s="338"/>
      <c r="BS963" s="338"/>
      <c r="BT963" s="338"/>
      <c r="BU963" s="338"/>
      <c r="BV963" s="338"/>
      <c r="BW963" s="338"/>
      <c r="BX963" s="338"/>
      <c r="BY963" s="338"/>
      <c r="BZ963" s="338"/>
      <c r="CA963" s="338"/>
      <c r="CB963" s="338"/>
      <c r="CC963" s="338"/>
      <c r="CD963" s="338"/>
      <c r="CE963" s="338"/>
    </row>
    <row r="964" ht="15.75" customHeight="1">
      <c r="A964" s="338"/>
      <c r="B964" s="338"/>
      <c r="C964" s="338"/>
      <c r="D964" s="338"/>
      <c r="E964" s="338"/>
      <c r="F964" s="346"/>
      <c r="G964" s="546"/>
      <c r="H964" s="547"/>
      <c r="I964" s="548"/>
      <c r="J964" s="448"/>
      <c r="K964" s="338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  <c r="AI964" s="338"/>
      <c r="AJ964" s="338"/>
      <c r="AK964" s="338"/>
      <c r="AL964" s="338"/>
      <c r="AM964" s="338"/>
      <c r="AN964" s="338"/>
      <c r="AO964" s="338"/>
      <c r="AP964" s="338"/>
      <c r="AQ964" s="338"/>
      <c r="AR964" s="338"/>
      <c r="AS964" s="338"/>
      <c r="AT964" s="338"/>
      <c r="AU964" s="338"/>
      <c r="AV964" s="338"/>
      <c r="AW964" s="338"/>
      <c r="AX964" s="338"/>
      <c r="AY964" s="338"/>
      <c r="AZ964" s="338"/>
      <c r="BA964" s="338"/>
      <c r="BB964" s="338"/>
      <c r="BC964" s="338"/>
      <c r="BD964" s="338"/>
      <c r="BE964" s="338"/>
      <c r="BF964" s="338"/>
      <c r="BG964" s="338"/>
      <c r="BH964" s="338"/>
      <c r="BI964" s="338"/>
      <c r="BJ964" s="338"/>
      <c r="BK964" s="338"/>
      <c r="BL964" s="338"/>
      <c r="BM964" s="338"/>
      <c r="BN964" s="338"/>
      <c r="BO964" s="338"/>
      <c r="BP964" s="338"/>
      <c r="BQ964" s="338"/>
      <c r="BR964" s="338"/>
      <c r="BS964" s="338"/>
      <c r="BT964" s="338"/>
      <c r="BU964" s="338"/>
      <c r="BV964" s="338"/>
      <c r="BW964" s="338"/>
      <c r="BX964" s="338"/>
      <c r="BY964" s="338"/>
      <c r="BZ964" s="338"/>
      <c r="CA964" s="338"/>
      <c r="CB964" s="338"/>
      <c r="CC964" s="338"/>
      <c r="CD964" s="338"/>
      <c r="CE964" s="338"/>
    </row>
    <row r="965" ht="15.75" customHeight="1">
      <c r="A965" s="338"/>
      <c r="B965" s="338"/>
      <c r="C965" s="338"/>
      <c r="D965" s="338"/>
      <c r="E965" s="338"/>
      <c r="F965" s="346"/>
      <c r="G965" s="546"/>
      <c r="H965" s="547"/>
      <c r="I965" s="548"/>
      <c r="J965" s="448"/>
      <c r="K965" s="338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  <c r="AI965" s="338"/>
      <c r="AJ965" s="338"/>
      <c r="AK965" s="338"/>
      <c r="AL965" s="338"/>
      <c r="AM965" s="338"/>
      <c r="AN965" s="338"/>
      <c r="AO965" s="338"/>
      <c r="AP965" s="338"/>
      <c r="AQ965" s="338"/>
      <c r="AR965" s="338"/>
      <c r="AS965" s="338"/>
      <c r="AT965" s="338"/>
      <c r="AU965" s="338"/>
      <c r="AV965" s="338"/>
      <c r="AW965" s="338"/>
      <c r="AX965" s="338"/>
      <c r="AY965" s="338"/>
      <c r="AZ965" s="338"/>
      <c r="BA965" s="338"/>
      <c r="BB965" s="338"/>
      <c r="BC965" s="338"/>
      <c r="BD965" s="338"/>
      <c r="BE965" s="338"/>
      <c r="BF965" s="338"/>
      <c r="BG965" s="338"/>
      <c r="BH965" s="338"/>
      <c r="BI965" s="338"/>
      <c r="BJ965" s="338"/>
      <c r="BK965" s="338"/>
      <c r="BL965" s="338"/>
      <c r="BM965" s="338"/>
      <c r="BN965" s="338"/>
      <c r="BO965" s="338"/>
      <c r="BP965" s="338"/>
      <c r="BQ965" s="338"/>
      <c r="BR965" s="338"/>
      <c r="BS965" s="338"/>
      <c r="BT965" s="338"/>
      <c r="BU965" s="338"/>
      <c r="BV965" s="338"/>
      <c r="BW965" s="338"/>
      <c r="BX965" s="338"/>
      <c r="BY965" s="338"/>
      <c r="BZ965" s="338"/>
      <c r="CA965" s="338"/>
      <c r="CB965" s="338"/>
      <c r="CC965" s="338"/>
      <c r="CD965" s="338"/>
      <c r="CE965" s="338"/>
    </row>
    <row r="966" ht="15.75" customHeight="1">
      <c r="A966" s="338"/>
      <c r="B966" s="338"/>
      <c r="C966" s="338"/>
      <c r="D966" s="338"/>
      <c r="E966" s="338"/>
      <c r="F966" s="346"/>
      <c r="G966" s="546"/>
      <c r="H966" s="547"/>
      <c r="I966" s="548"/>
      <c r="J966" s="448"/>
      <c r="K966" s="338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  <c r="AI966" s="338"/>
      <c r="AJ966" s="338"/>
      <c r="AK966" s="338"/>
      <c r="AL966" s="338"/>
      <c r="AM966" s="338"/>
      <c r="AN966" s="338"/>
      <c r="AO966" s="338"/>
      <c r="AP966" s="338"/>
      <c r="AQ966" s="338"/>
      <c r="AR966" s="338"/>
      <c r="AS966" s="338"/>
      <c r="AT966" s="338"/>
      <c r="AU966" s="338"/>
      <c r="AV966" s="338"/>
      <c r="AW966" s="338"/>
      <c r="AX966" s="338"/>
      <c r="AY966" s="338"/>
      <c r="AZ966" s="338"/>
      <c r="BA966" s="338"/>
      <c r="BB966" s="338"/>
      <c r="BC966" s="338"/>
      <c r="BD966" s="338"/>
      <c r="BE966" s="338"/>
      <c r="BF966" s="338"/>
      <c r="BG966" s="338"/>
      <c r="BH966" s="338"/>
      <c r="BI966" s="338"/>
      <c r="BJ966" s="338"/>
      <c r="BK966" s="338"/>
      <c r="BL966" s="338"/>
      <c r="BM966" s="338"/>
      <c r="BN966" s="338"/>
      <c r="BO966" s="338"/>
      <c r="BP966" s="338"/>
      <c r="BQ966" s="338"/>
      <c r="BR966" s="338"/>
      <c r="BS966" s="338"/>
      <c r="BT966" s="338"/>
      <c r="BU966" s="338"/>
      <c r="BV966" s="338"/>
      <c r="BW966" s="338"/>
      <c r="BX966" s="338"/>
      <c r="BY966" s="338"/>
      <c r="BZ966" s="338"/>
      <c r="CA966" s="338"/>
      <c r="CB966" s="338"/>
      <c r="CC966" s="338"/>
      <c r="CD966" s="338"/>
      <c r="CE966" s="338"/>
    </row>
    <row r="967" ht="15.75" customHeight="1">
      <c r="A967" s="338"/>
      <c r="B967" s="338"/>
      <c r="C967" s="338"/>
      <c r="D967" s="338"/>
      <c r="E967" s="338"/>
      <c r="F967" s="346"/>
      <c r="G967" s="546"/>
      <c r="H967" s="547"/>
      <c r="I967" s="548"/>
      <c r="J967" s="448"/>
      <c r="K967" s="338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  <c r="AI967" s="338"/>
      <c r="AJ967" s="338"/>
      <c r="AK967" s="338"/>
      <c r="AL967" s="338"/>
      <c r="AM967" s="338"/>
      <c r="AN967" s="338"/>
      <c r="AO967" s="338"/>
      <c r="AP967" s="338"/>
      <c r="AQ967" s="338"/>
      <c r="AR967" s="338"/>
      <c r="AS967" s="338"/>
      <c r="AT967" s="338"/>
      <c r="AU967" s="338"/>
      <c r="AV967" s="338"/>
      <c r="AW967" s="338"/>
      <c r="AX967" s="338"/>
      <c r="AY967" s="338"/>
      <c r="AZ967" s="338"/>
      <c r="BA967" s="338"/>
      <c r="BB967" s="338"/>
      <c r="BC967" s="338"/>
      <c r="BD967" s="338"/>
      <c r="BE967" s="338"/>
      <c r="BF967" s="338"/>
      <c r="BG967" s="338"/>
      <c r="BH967" s="338"/>
      <c r="BI967" s="338"/>
      <c r="BJ967" s="338"/>
      <c r="BK967" s="338"/>
      <c r="BL967" s="338"/>
      <c r="BM967" s="338"/>
      <c r="BN967" s="338"/>
      <c r="BO967" s="338"/>
      <c r="BP967" s="338"/>
      <c r="BQ967" s="338"/>
      <c r="BR967" s="338"/>
      <c r="BS967" s="338"/>
      <c r="BT967" s="338"/>
      <c r="BU967" s="338"/>
      <c r="BV967" s="338"/>
      <c r="BW967" s="338"/>
      <c r="BX967" s="338"/>
      <c r="BY967" s="338"/>
      <c r="BZ967" s="338"/>
      <c r="CA967" s="338"/>
      <c r="CB967" s="338"/>
      <c r="CC967" s="338"/>
      <c r="CD967" s="338"/>
      <c r="CE967" s="338"/>
    </row>
    <row r="968" ht="15.75" customHeight="1">
      <c r="A968" s="338"/>
      <c r="B968" s="338"/>
      <c r="C968" s="338"/>
      <c r="D968" s="338"/>
      <c r="E968" s="338"/>
      <c r="F968" s="346"/>
      <c r="G968" s="546"/>
      <c r="H968" s="547"/>
      <c r="I968" s="548"/>
      <c r="J968" s="448"/>
      <c r="K968" s="338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  <c r="AI968" s="338"/>
      <c r="AJ968" s="338"/>
      <c r="AK968" s="338"/>
      <c r="AL968" s="338"/>
      <c r="AM968" s="338"/>
      <c r="AN968" s="338"/>
      <c r="AO968" s="338"/>
      <c r="AP968" s="338"/>
      <c r="AQ968" s="338"/>
      <c r="AR968" s="338"/>
      <c r="AS968" s="338"/>
      <c r="AT968" s="338"/>
      <c r="AU968" s="338"/>
      <c r="AV968" s="338"/>
      <c r="AW968" s="338"/>
      <c r="AX968" s="338"/>
      <c r="AY968" s="338"/>
      <c r="AZ968" s="338"/>
      <c r="BA968" s="338"/>
      <c r="BB968" s="338"/>
      <c r="BC968" s="338"/>
      <c r="BD968" s="338"/>
      <c r="BE968" s="338"/>
      <c r="BF968" s="338"/>
      <c r="BG968" s="338"/>
      <c r="BH968" s="338"/>
      <c r="BI968" s="338"/>
      <c r="BJ968" s="338"/>
      <c r="BK968" s="338"/>
      <c r="BL968" s="338"/>
      <c r="BM968" s="338"/>
      <c r="BN968" s="338"/>
      <c r="BO968" s="338"/>
      <c r="BP968" s="338"/>
      <c r="BQ968" s="338"/>
      <c r="BR968" s="338"/>
      <c r="BS968" s="338"/>
      <c r="BT968" s="338"/>
      <c r="BU968" s="338"/>
      <c r="BV968" s="338"/>
      <c r="BW968" s="338"/>
      <c r="BX968" s="338"/>
      <c r="BY968" s="338"/>
      <c r="BZ968" s="338"/>
      <c r="CA968" s="338"/>
      <c r="CB968" s="338"/>
      <c r="CC968" s="338"/>
      <c r="CD968" s="338"/>
      <c r="CE968" s="338"/>
    </row>
    <row r="969" ht="15.75" customHeight="1">
      <c r="A969" s="338"/>
      <c r="B969" s="338"/>
      <c r="C969" s="338"/>
      <c r="D969" s="338"/>
      <c r="E969" s="338"/>
      <c r="F969" s="346"/>
      <c r="G969" s="546"/>
      <c r="H969" s="547"/>
      <c r="I969" s="548"/>
      <c r="J969" s="448"/>
      <c r="K969" s="338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  <c r="AI969" s="338"/>
      <c r="AJ969" s="338"/>
      <c r="AK969" s="338"/>
      <c r="AL969" s="338"/>
      <c r="AM969" s="338"/>
      <c r="AN969" s="338"/>
      <c r="AO969" s="338"/>
      <c r="AP969" s="338"/>
      <c r="AQ969" s="338"/>
      <c r="AR969" s="338"/>
      <c r="AS969" s="338"/>
      <c r="AT969" s="338"/>
      <c r="AU969" s="338"/>
      <c r="AV969" s="338"/>
      <c r="AW969" s="338"/>
      <c r="AX969" s="338"/>
      <c r="AY969" s="338"/>
      <c r="AZ969" s="338"/>
      <c r="BA969" s="338"/>
      <c r="BB969" s="338"/>
      <c r="BC969" s="338"/>
      <c r="BD969" s="338"/>
      <c r="BE969" s="338"/>
      <c r="BF969" s="338"/>
      <c r="BG969" s="338"/>
      <c r="BH969" s="338"/>
      <c r="BI969" s="338"/>
      <c r="BJ969" s="338"/>
      <c r="BK969" s="338"/>
      <c r="BL969" s="338"/>
      <c r="BM969" s="338"/>
      <c r="BN969" s="338"/>
      <c r="BO969" s="338"/>
      <c r="BP969" s="338"/>
      <c r="BQ969" s="338"/>
      <c r="BR969" s="338"/>
      <c r="BS969" s="338"/>
      <c r="BT969" s="338"/>
      <c r="BU969" s="338"/>
      <c r="BV969" s="338"/>
      <c r="BW969" s="338"/>
      <c r="BX969" s="338"/>
      <c r="BY969" s="338"/>
      <c r="BZ969" s="338"/>
      <c r="CA969" s="338"/>
      <c r="CB969" s="338"/>
      <c r="CC969" s="338"/>
      <c r="CD969" s="338"/>
      <c r="CE969" s="338"/>
    </row>
    <row r="970" ht="15.75" customHeight="1">
      <c r="A970" s="338"/>
      <c r="B970" s="338"/>
      <c r="C970" s="338"/>
      <c r="D970" s="338"/>
      <c r="E970" s="338"/>
      <c r="F970" s="346"/>
      <c r="G970" s="546"/>
      <c r="H970" s="547"/>
      <c r="I970" s="548"/>
      <c r="J970" s="448"/>
      <c r="K970" s="338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  <c r="AI970" s="338"/>
      <c r="AJ970" s="338"/>
      <c r="AK970" s="338"/>
      <c r="AL970" s="338"/>
      <c r="AM970" s="338"/>
      <c r="AN970" s="338"/>
      <c r="AO970" s="338"/>
      <c r="AP970" s="338"/>
      <c r="AQ970" s="338"/>
      <c r="AR970" s="338"/>
      <c r="AS970" s="338"/>
      <c r="AT970" s="338"/>
      <c r="AU970" s="338"/>
      <c r="AV970" s="338"/>
      <c r="AW970" s="338"/>
      <c r="AX970" s="338"/>
      <c r="AY970" s="338"/>
      <c r="AZ970" s="338"/>
      <c r="BA970" s="338"/>
      <c r="BB970" s="338"/>
      <c r="BC970" s="338"/>
      <c r="BD970" s="338"/>
      <c r="BE970" s="338"/>
      <c r="BF970" s="338"/>
      <c r="BG970" s="338"/>
      <c r="BH970" s="338"/>
      <c r="BI970" s="338"/>
      <c r="BJ970" s="338"/>
      <c r="BK970" s="338"/>
      <c r="BL970" s="338"/>
      <c r="BM970" s="338"/>
      <c r="BN970" s="338"/>
      <c r="BO970" s="338"/>
      <c r="BP970" s="338"/>
      <c r="BQ970" s="338"/>
      <c r="BR970" s="338"/>
      <c r="BS970" s="338"/>
      <c r="BT970" s="338"/>
      <c r="BU970" s="338"/>
      <c r="BV970" s="338"/>
      <c r="BW970" s="338"/>
      <c r="BX970" s="338"/>
      <c r="BY970" s="338"/>
      <c r="BZ970" s="338"/>
      <c r="CA970" s="338"/>
      <c r="CB970" s="338"/>
      <c r="CC970" s="338"/>
      <c r="CD970" s="338"/>
      <c r="CE970" s="338"/>
    </row>
    <row r="971" ht="15.75" customHeight="1">
      <c r="A971" s="338"/>
      <c r="B971" s="338"/>
      <c r="C971" s="338"/>
      <c r="D971" s="338"/>
      <c r="E971" s="338"/>
      <c r="F971" s="346"/>
      <c r="G971" s="546"/>
      <c r="H971" s="547"/>
      <c r="I971" s="548"/>
      <c r="J971" s="448"/>
      <c r="K971" s="338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  <c r="AI971" s="338"/>
      <c r="AJ971" s="338"/>
      <c r="AK971" s="338"/>
      <c r="AL971" s="338"/>
      <c r="AM971" s="338"/>
      <c r="AN971" s="338"/>
      <c r="AO971" s="338"/>
      <c r="AP971" s="338"/>
      <c r="AQ971" s="338"/>
      <c r="AR971" s="338"/>
      <c r="AS971" s="338"/>
      <c r="AT971" s="338"/>
      <c r="AU971" s="338"/>
      <c r="AV971" s="338"/>
      <c r="AW971" s="338"/>
      <c r="AX971" s="338"/>
      <c r="AY971" s="338"/>
      <c r="AZ971" s="338"/>
      <c r="BA971" s="338"/>
      <c r="BB971" s="338"/>
      <c r="BC971" s="338"/>
      <c r="BD971" s="338"/>
      <c r="BE971" s="338"/>
      <c r="BF971" s="338"/>
      <c r="BG971" s="338"/>
      <c r="BH971" s="338"/>
      <c r="BI971" s="338"/>
      <c r="BJ971" s="338"/>
      <c r="BK971" s="338"/>
      <c r="BL971" s="338"/>
      <c r="BM971" s="338"/>
      <c r="BN971" s="338"/>
      <c r="BO971" s="338"/>
      <c r="BP971" s="338"/>
      <c r="BQ971" s="338"/>
      <c r="BR971" s="338"/>
      <c r="BS971" s="338"/>
      <c r="BT971" s="338"/>
      <c r="BU971" s="338"/>
      <c r="BV971" s="338"/>
      <c r="BW971" s="338"/>
      <c r="BX971" s="338"/>
      <c r="BY971" s="338"/>
      <c r="BZ971" s="338"/>
      <c r="CA971" s="338"/>
      <c r="CB971" s="338"/>
      <c r="CC971" s="338"/>
      <c r="CD971" s="338"/>
      <c r="CE971" s="338"/>
    </row>
    <row r="972" ht="15.75" customHeight="1">
      <c r="A972" s="338"/>
      <c r="B972" s="338"/>
      <c r="C972" s="338"/>
      <c r="D972" s="338"/>
      <c r="E972" s="338"/>
      <c r="F972" s="346"/>
      <c r="G972" s="546"/>
      <c r="H972" s="547"/>
      <c r="I972" s="548"/>
      <c r="J972" s="448"/>
      <c r="K972" s="338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  <c r="AI972" s="338"/>
      <c r="AJ972" s="338"/>
      <c r="AK972" s="338"/>
      <c r="AL972" s="338"/>
      <c r="AM972" s="338"/>
      <c r="AN972" s="338"/>
      <c r="AO972" s="338"/>
      <c r="AP972" s="338"/>
      <c r="AQ972" s="338"/>
      <c r="AR972" s="338"/>
      <c r="AS972" s="338"/>
      <c r="AT972" s="338"/>
      <c r="AU972" s="338"/>
      <c r="AV972" s="338"/>
      <c r="AW972" s="338"/>
      <c r="AX972" s="338"/>
      <c r="AY972" s="338"/>
      <c r="AZ972" s="338"/>
      <c r="BA972" s="338"/>
      <c r="BB972" s="338"/>
      <c r="BC972" s="338"/>
      <c r="BD972" s="338"/>
      <c r="BE972" s="338"/>
      <c r="BF972" s="338"/>
      <c r="BG972" s="338"/>
      <c r="BH972" s="338"/>
      <c r="BI972" s="338"/>
      <c r="BJ972" s="338"/>
      <c r="BK972" s="338"/>
      <c r="BL972" s="338"/>
      <c r="BM972" s="338"/>
      <c r="BN972" s="338"/>
      <c r="BO972" s="338"/>
      <c r="BP972" s="338"/>
      <c r="BQ972" s="338"/>
      <c r="BR972" s="338"/>
      <c r="BS972" s="338"/>
      <c r="BT972" s="338"/>
      <c r="BU972" s="338"/>
      <c r="BV972" s="338"/>
      <c r="BW972" s="338"/>
      <c r="BX972" s="338"/>
      <c r="BY972" s="338"/>
      <c r="BZ972" s="338"/>
      <c r="CA972" s="338"/>
      <c r="CB972" s="338"/>
      <c r="CC972" s="338"/>
      <c r="CD972" s="338"/>
      <c r="CE972" s="338"/>
    </row>
    <row r="973" ht="15.75" customHeight="1">
      <c r="A973" s="338"/>
      <c r="B973" s="338"/>
      <c r="C973" s="338"/>
      <c r="D973" s="338"/>
      <c r="E973" s="338"/>
      <c r="F973" s="346"/>
      <c r="G973" s="546"/>
      <c r="H973" s="547"/>
      <c r="I973" s="548"/>
      <c r="J973" s="448"/>
      <c r="K973" s="338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  <c r="AI973" s="338"/>
      <c r="AJ973" s="338"/>
      <c r="AK973" s="338"/>
      <c r="AL973" s="338"/>
      <c r="AM973" s="338"/>
      <c r="AN973" s="338"/>
      <c r="AO973" s="338"/>
      <c r="AP973" s="338"/>
      <c r="AQ973" s="338"/>
      <c r="AR973" s="338"/>
      <c r="AS973" s="338"/>
      <c r="AT973" s="338"/>
      <c r="AU973" s="338"/>
      <c r="AV973" s="338"/>
      <c r="AW973" s="338"/>
      <c r="AX973" s="338"/>
      <c r="AY973" s="338"/>
      <c r="AZ973" s="338"/>
      <c r="BA973" s="338"/>
      <c r="BB973" s="338"/>
      <c r="BC973" s="338"/>
      <c r="BD973" s="338"/>
      <c r="BE973" s="338"/>
      <c r="BF973" s="338"/>
      <c r="BG973" s="338"/>
      <c r="BH973" s="338"/>
      <c r="BI973" s="338"/>
      <c r="BJ973" s="338"/>
      <c r="BK973" s="338"/>
      <c r="BL973" s="338"/>
      <c r="BM973" s="338"/>
      <c r="BN973" s="338"/>
      <c r="BO973" s="338"/>
      <c r="BP973" s="338"/>
      <c r="BQ973" s="338"/>
      <c r="BR973" s="338"/>
      <c r="BS973" s="338"/>
      <c r="BT973" s="338"/>
      <c r="BU973" s="338"/>
      <c r="BV973" s="338"/>
      <c r="BW973" s="338"/>
      <c r="BX973" s="338"/>
      <c r="BY973" s="338"/>
      <c r="BZ973" s="338"/>
      <c r="CA973" s="338"/>
      <c r="CB973" s="338"/>
      <c r="CC973" s="338"/>
      <c r="CD973" s="338"/>
      <c r="CE973" s="338"/>
    </row>
    <row r="974" ht="15.75" customHeight="1">
      <c r="A974" s="338"/>
      <c r="B974" s="338"/>
      <c r="C974" s="338"/>
      <c r="D974" s="338"/>
      <c r="E974" s="338"/>
      <c r="F974" s="346"/>
      <c r="G974" s="546"/>
      <c r="H974" s="547"/>
      <c r="I974" s="548"/>
      <c r="J974" s="448"/>
      <c r="K974" s="338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  <c r="AI974" s="338"/>
      <c r="AJ974" s="338"/>
      <c r="AK974" s="338"/>
      <c r="AL974" s="338"/>
      <c r="AM974" s="338"/>
      <c r="AN974" s="338"/>
      <c r="AO974" s="338"/>
      <c r="AP974" s="338"/>
      <c r="AQ974" s="338"/>
      <c r="AR974" s="338"/>
      <c r="AS974" s="338"/>
      <c r="AT974" s="338"/>
      <c r="AU974" s="338"/>
      <c r="AV974" s="338"/>
      <c r="AW974" s="338"/>
      <c r="AX974" s="338"/>
      <c r="AY974" s="338"/>
      <c r="AZ974" s="338"/>
      <c r="BA974" s="338"/>
      <c r="BB974" s="338"/>
      <c r="BC974" s="338"/>
      <c r="BD974" s="338"/>
      <c r="BE974" s="338"/>
      <c r="BF974" s="338"/>
      <c r="BG974" s="338"/>
      <c r="BH974" s="338"/>
      <c r="BI974" s="338"/>
      <c r="BJ974" s="338"/>
      <c r="BK974" s="338"/>
      <c r="BL974" s="338"/>
      <c r="BM974" s="338"/>
      <c r="BN974" s="338"/>
      <c r="BO974" s="338"/>
      <c r="BP974" s="338"/>
      <c r="BQ974" s="338"/>
      <c r="BR974" s="338"/>
      <c r="BS974" s="338"/>
      <c r="BT974" s="338"/>
      <c r="BU974" s="338"/>
      <c r="BV974" s="338"/>
      <c r="BW974" s="338"/>
      <c r="BX974" s="338"/>
      <c r="BY974" s="338"/>
      <c r="BZ974" s="338"/>
      <c r="CA974" s="338"/>
      <c r="CB974" s="338"/>
      <c r="CC974" s="338"/>
      <c r="CD974" s="338"/>
      <c r="CE974" s="338"/>
    </row>
    <row r="975" ht="15.75" customHeight="1">
      <c r="A975" s="338"/>
      <c r="B975" s="338"/>
      <c r="C975" s="338"/>
      <c r="D975" s="338"/>
      <c r="E975" s="338"/>
      <c r="F975" s="346"/>
      <c r="G975" s="546"/>
      <c r="H975" s="547"/>
      <c r="I975" s="548"/>
      <c r="J975" s="448"/>
      <c r="K975" s="338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  <c r="AI975" s="338"/>
      <c r="AJ975" s="338"/>
      <c r="AK975" s="338"/>
      <c r="AL975" s="338"/>
      <c r="AM975" s="338"/>
      <c r="AN975" s="338"/>
      <c r="AO975" s="338"/>
      <c r="AP975" s="338"/>
      <c r="AQ975" s="338"/>
      <c r="AR975" s="338"/>
      <c r="AS975" s="338"/>
      <c r="AT975" s="338"/>
      <c r="AU975" s="338"/>
      <c r="AV975" s="338"/>
      <c r="AW975" s="338"/>
      <c r="AX975" s="338"/>
      <c r="AY975" s="338"/>
      <c r="AZ975" s="338"/>
      <c r="BA975" s="338"/>
      <c r="BB975" s="338"/>
      <c r="BC975" s="338"/>
      <c r="BD975" s="338"/>
      <c r="BE975" s="338"/>
      <c r="BF975" s="338"/>
      <c r="BG975" s="338"/>
      <c r="BH975" s="338"/>
      <c r="BI975" s="338"/>
      <c r="BJ975" s="338"/>
      <c r="BK975" s="338"/>
      <c r="BL975" s="338"/>
      <c r="BM975" s="338"/>
      <c r="BN975" s="338"/>
      <c r="BO975" s="338"/>
      <c r="BP975" s="338"/>
      <c r="BQ975" s="338"/>
      <c r="BR975" s="338"/>
      <c r="BS975" s="338"/>
      <c r="BT975" s="338"/>
      <c r="BU975" s="338"/>
      <c r="BV975" s="338"/>
      <c r="BW975" s="338"/>
      <c r="BX975" s="338"/>
      <c r="BY975" s="338"/>
      <c r="BZ975" s="338"/>
      <c r="CA975" s="338"/>
      <c r="CB975" s="338"/>
      <c r="CC975" s="338"/>
      <c r="CD975" s="338"/>
      <c r="CE975" s="338"/>
    </row>
    <row r="976" ht="15.75" customHeight="1">
      <c r="A976" s="338"/>
      <c r="B976" s="338"/>
      <c r="C976" s="338"/>
      <c r="D976" s="338"/>
      <c r="E976" s="338"/>
      <c r="F976" s="346"/>
      <c r="G976" s="546"/>
      <c r="H976" s="547"/>
      <c r="I976" s="548"/>
      <c r="J976" s="448"/>
      <c r="K976" s="338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  <c r="AI976" s="338"/>
      <c r="AJ976" s="338"/>
      <c r="AK976" s="338"/>
      <c r="AL976" s="338"/>
      <c r="AM976" s="338"/>
      <c r="AN976" s="338"/>
      <c r="AO976" s="338"/>
      <c r="AP976" s="338"/>
      <c r="AQ976" s="338"/>
      <c r="AR976" s="338"/>
      <c r="AS976" s="338"/>
      <c r="AT976" s="338"/>
      <c r="AU976" s="338"/>
      <c r="AV976" s="338"/>
      <c r="AW976" s="338"/>
      <c r="AX976" s="338"/>
      <c r="AY976" s="338"/>
      <c r="AZ976" s="338"/>
      <c r="BA976" s="338"/>
      <c r="BB976" s="338"/>
      <c r="BC976" s="338"/>
      <c r="BD976" s="338"/>
      <c r="BE976" s="338"/>
      <c r="BF976" s="338"/>
      <c r="BG976" s="338"/>
      <c r="BH976" s="338"/>
      <c r="BI976" s="338"/>
      <c r="BJ976" s="338"/>
      <c r="BK976" s="338"/>
      <c r="BL976" s="338"/>
      <c r="BM976" s="338"/>
      <c r="BN976" s="338"/>
      <c r="BO976" s="338"/>
      <c r="BP976" s="338"/>
      <c r="BQ976" s="338"/>
      <c r="BR976" s="338"/>
      <c r="BS976" s="338"/>
      <c r="BT976" s="338"/>
      <c r="BU976" s="338"/>
      <c r="BV976" s="338"/>
      <c r="BW976" s="338"/>
      <c r="BX976" s="338"/>
      <c r="BY976" s="338"/>
      <c r="BZ976" s="338"/>
      <c r="CA976" s="338"/>
      <c r="CB976" s="338"/>
      <c r="CC976" s="338"/>
      <c r="CD976" s="338"/>
      <c r="CE976" s="338"/>
    </row>
    <row r="977" ht="15.75" customHeight="1">
      <c r="A977" s="338"/>
      <c r="B977" s="338"/>
      <c r="C977" s="338"/>
      <c r="D977" s="338"/>
      <c r="E977" s="338"/>
      <c r="F977" s="346"/>
      <c r="G977" s="546"/>
      <c r="H977" s="547"/>
      <c r="I977" s="548"/>
      <c r="J977" s="448"/>
      <c r="K977" s="338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  <c r="AI977" s="338"/>
      <c r="AJ977" s="338"/>
      <c r="AK977" s="338"/>
      <c r="AL977" s="338"/>
      <c r="AM977" s="338"/>
      <c r="AN977" s="338"/>
      <c r="AO977" s="338"/>
      <c r="AP977" s="338"/>
      <c r="AQ977" s="338"/>
      <c r="AR977" s="338"/>
      <c r="AS977" s="338"/>
      <c r="AT977" s="338"/>
      <c r="AU977" s="338"/>
      <c r="AV977" s="338"/>
      <c r="AW977" s="338"/>
      <c r="AX977" s="338"/>
      <c r="AY977" s="338"/>
      <c r="AZ977" s="338"/>
      <c r="BA977" s="338"/>
      <c r="BB977" s="338"/>
      <c r="BC977" s="338"/>
      <c r="BD977" s="338"/>
      <c r="BE977" s="338"/>
      <c r="BF977" s="338"/>
      <c r="BG977" s="338"/>
      <c r="BH977" s="338"/>
      <c r="BI977" s="338"/>
      <c r="BJ977" s="338"/>
      <c r="BK977" s="338"/>
      <c r="BL977" s="338"/>
      <c r="BM977" s="338"/>
      <c r="BN977" s="338"/>
      <c r="BO977" s="338"/>
      <c r="BP977" s="338"/>
      <c r="BQ977" s="338"/>
      <c r="BR977" s="338"/>
      <c r="BS977" s="338"/>
      <c r="BT977" s="338"/>
      <c r="BU977" s="338"/>
      <c r="BV977" s="338"/>
      <c r="BW977" s="338"/>
      <c r="BX977" s="338"/>
      <c r="BY977" s="338"/>
      <c r="BZ977" s="338"/>
      <c r="CA977" s="338"/>
      <c r="CB977" s="338"/>
      <c r="CC977" s="338"/>
      <c r="CD977" s="338"/>
      <c r="CE977" s="338"/>
    </row>
    <row r="978" ht="15.75" customHeight="1">
      <c r="A978" s="338"/>
      <c r="B978" s="338"/>
      <c r="C978" s="338"/>
      <c r="D978" s="338"/>
      <c r="E978" s="338"/>
      <c r="F978" s="346"/>
      <c r="G978" s="546"/>
      <c r="H978" s="547"/>
      <c r="I978" s="548"/>
      <c r="J978" s="448"/>
      <c r="K978" s="338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  <c r="AI978" s="338"/>
      <c r="AJ978" s="338"/>
      <c r="AK978" s="338"/>
      <c r="AL978" s="338"/>
      <c r="AM978" s="338"/>
      <c r="AN978" s="338"/>
      <c r="AO978" s="338"/>
      <c r="AP978" s="338"/>
      <c r="AQ978" s="338"/>
      <c r="AR978" s="338"/>
      <c r="AS978" s="338"/>
      <c r="AT978" s="338"/>
      <c r="AU978" s="338"/>
      <c r="AV978" s="338"/>
      <c r="AW978" s="338"/>
      <c r="AX978" s="338"/>
      <c r="AY978" s="338"/>
      <c r="AZ978" s="338"/>
      <c r="BA978" s="338"/>
      <c r="BB978" s="338"/>
      <c r="BC978" s="338"/>
      <c r="BD978" s="338"/>
      <c r="BE978" s="338"/>
      <c r="BF978" s="338"/>
      <c r="BG978" s="338"/>
      <c r="BH978" s="338"/>
      <c r="BI978" s="338"/>
      <c r="BJ978" s="338"/>
      <c r="BK978" s="338"/>
      <c r="BL978" s="338"/>
      <c r="BM978" s="338"/>
      <c r="BN978" s="338"/>
      <c r="BO978" s="338"/>
      <c r="BP978" s="338"/>
      <c r="BQ978" s="338"/>
      <c r="BR978" s="338"/>
      <c r="BS978" s="338"/>
      <c r="BT978" s="338"/>
      <c r="BU978" s="338"/>
      <c r="BV978" s="338"/>
      <c r="BW978" s="338"/>
      <c r="BX978" s="338"/>
      <c r="BY978" s="338"/>
      <c r="BZ978" s="338"/>
      <c r="CA978" s="338"/>
      <c r="CB978" s="338"/>
      <c r="CC978" s="338"/>
      <c r="CD978" s="338"/>
      <c r="CE978" s="338"/>
    </row>
    <row r="979" ht="15.75" customHeight="1">
      <c r="A979" s="338"/>
      <c r="B979" s="338"/>
      <c r="C979" s="338"/>
      <c r="D979" s="338"/>
      <c r="E979" s="338"/>
      <c r="F979" s="346"/>
      <c r="G979" s="546"/>
      <c r="H979" s="547"/>
      <c r="I979" s="548"/>
      <c r="J979" s="448"/>
      <c r="K979" s="338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  <c r="AI979" s="338"/>
      <c r="AJ979" s="338"/>
      <c r="AK979" s="338"/>
      <c r="AL979" s="338"/>
      <c r="AM979" s="338"/>
      <c r="AN979" s="338"/>
      <c r="AO979" s="338"/>
      <c r="AP979" s="338"/>
      <c r="AQ979" s="338"/>
      <c r="AR979" s="338"/>
      <c r="AS979" s="338"/>
      <c r="AT979" s="338"/>
      <c r="AU979" s="338"/>
      <c r="AV979" s="338"/>
      <c r="AW979" s="338"/>
      <c r="AX979" s="338"/>
      <c r="AY979" s="338"/>
      <c r="AZ979" s="338"/>
      <c r="BA979" s="338"/>
      <c r="BB979" s="338"/>
      <c r="BC979" s="338"/>
      <c r="BD979" s="338"/>
      <c r="BE979" s="338"/>
      <c r="BF979" s="338"/>
      <c r="BG979" s="338"/>
      <c r="BH979" s="338"/>
      <c r="BI979" s="338"/>
      <c r="BJ979" s="338"/>
      <c r="BK979" s="338"/>
      <c r="BL979" s="338"/>
      <c r="BM979" s="338"/>
      <c r="BN979" s="338"/>
      <c r="BO979" s="338"/>
      <c r="BP979" s="338"/>
      <c r="BQ979" s="338"/>
      <c r="BR979" s="338"/>
      <c r="BS979" s="338"/>
      <c r="BT979" s="338"/>
      <c r="BU979" s="338"/>
      <c r="BV979" s="338"/>
      <c r="BW979" s="338"/>
      <c r="BX979" s="338"/>
      <c r="BY979" s="338"/>
      <c r="BZ979" s="338"/>
      <c r="CA979" s="338"/>
      <c r="CB979" s="338"/>
      <c r="CC979" s="338"/>
      <c r="CD979" s="338"/>
      <c r="CE979" s="338"/>
    </row>
    <row r="980" ht="15.75" customHeight="1">
      <c r="A980" s="338"/>
      <c r="B980" s="338"/>
      <c r="C980" s="338"/>
      <c r="D980" s="338"/>
      <c r="E980" s="338"/>
      <c r="F980" s="346"/>
      <c r="G980" s="546"/>
      <c r="H980" s="547"/>
      <c r="I980" s="548"/>
      <c r="J980" s="448"/>
      <c r="K980" s="338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  <c r="AI980" s="338"/>
      <c r="AJ980" s="338"/>
      <c r="AK980" s="338"/>
      <c r="AL980" s="338"/>
      <c r="AM980" s="338"/>
      <c r="AN980" s="338"/>
      <c r="AO980" s="338"/>
      <c r="AP980" s="338"/>
      <c r="AQ980" s="338"/>
      <c r="AR980" s="338"/>
      <c r="AS980" s="338"/>
      <c r="AT980" s="338"/>
      <c r="AU980" s="338"/>
      <c r="AV980" s="338"/>
      <c r="AW980" s="338"/>
      <c r="AX980" s="338"/>
      <c r="AY980" s="338"/>
      <c r="AZ980" s="338"/>
      <c r="BA980" s="338"/>
      <c r="BB980" s="338"/>
      <c r="BC980" s="338"/>
      <c r="BD980" s="338"/>
      <c r="BE980" s="338"/>
      <c r="BF980" s="338"/>
      <c r="BG980" s="338"/>
      <c r="BH980" s="338"/>
      <c r="BI980" s="338"/>
      <c r="BJ980" s="338"/>
      <c r="BK980" s="338"/>
      <c r="BL980" s="338"/>
      <c r="BM980" s="338"/>
      <c r="BN980" s="338"/>
      <c r="BO980" s="338"/>
      <c r="BP980" s="338"/>
      <c r="BQ980" s="338"/>
      <c r="BR980" s="338"/>
      <c r="BS980" s="338"/>
      <c r="BT980" s="338"/>
      <c r="BU980" s="338"/>
      <c r="BV980" s="338"/>
      <c r="BW980" s="338"/>
      <c r="BX980" s="338"/>
      <c r="BY980" s="338"/>
      <c r="BZ980" s="338"/>
      <c r="CA980" s="338"/>
      <c r="CB980" s="338"/>
      <c r="CC980" s="338"/>
      <c r="CD980" s="338"/>
      <c r="CE980" s="338"/>
    </row>
    <row r="981" ht="15.75" customHeight="1">
      <c r="A981" s="338"/>
      <c r="B981" s="338"/>
      <c r="C981" s="338"/>
      <c r="D981" s="338"/>
      <c r="E981" s="338"/>
      <c r="F981" s="346"/>
      <c r="G981" s="546"/>
      <c r="H981" s="547"/>
      <c r="I981" s="548"/>
      <c r="J981" s="448"/>
      <c r="K981" s="338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  <c r="AI981" s="338"/>
      <c r="AJ981" s="338"/>
      <c r="AK981" s="338"/>
      <c r="AL981" s="338"/>
      <c r="AM981" s="338"/>
      <c r="AN981" s="338"/>
      <c r="AO981" s="338"/>
      <c r="AP981" s="338"/>
      <c r="AQ981" s="338"/>
      <c r="AR981" s="338"/>
      <c r="AS981" s="338"/>
      <c r="AT981" s="338"/>
      <c r="AU981" s="338"/>
      <c r="AV981" s="338"/>
      <c r="AW981" s="338"/>
      <c r="AX981" s="338"/>
      <c r="AY981" s="338"/>
      <c r="AZ981" s="338"/>
      <c r="BA981" s="338"/>
      <c r="BB981" s="338"/>
      <c r="BC981" s="338"/>
      <c r="BD981" s="338"/>
      <c r="BE981" s="338"/>
      <c r="BF981" s="338"/>
      <c r="BG981" s="338"/>
      <c r="BH981" s="338"/>
      <c r="BI981" s="338"/>
      <c r="BJ981" s="338"/>
      <c r="BK981" s="338"/>
      <c r="BL981" s="338"/>
      <c r="BM981" s="338"/>
      <c r="BN981" s="338"/>
      <c r="BO981" s="338"/>
      <c r="BP981" s="338"/>
      <c r="BQ981" s="338"/>
      <c r="BR981" s="338"/>
      <c r="BS981" s="338"/>
      <c r="BT981" s="338"/>
      <c r="BU981" s="338"/>
      <c r="BV981" s="338"/>
      <c r="BW981" s="338"/>
      <c r="BX981" s="338"/>
      <c r="BY981" s="338"/>
      <c r="BZ981" s="338"/>
      <c r="CA981" s="338"/>
      <c r="CB981" s="338"/>
      <c r="CC981" s="338"/>
      <c r="CD981" s="338"/>
      <c r="CE981" s="338"/>
    </row>
    <row r="982" ht="15.75" customHeight="1">
      <c r="A982" s="338"/>
      <c r="B982" s="338"/>
      <c r="C982" s="338"/>
      <c r="D982" s="338"/>
      <c r="E982" s="338"/>
      <c r="F982" s="346"/>
      <c r="G982" s="546"/>
      <c r="H982" s="547"/>
      <c r="I982" s="548"/>
      <c r="J982" s="448"/>
      <c r="K982" s="338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  <c r="AI982" s="338"/>
      <c r="AJ982" s="338"/>
      <c r="AK982" s="338"/>
      <c r="AL982" s="338"/>
      <c r="AM982" s="338"/>
      <c r="AN982" s="338"/>
      <c r="AO982" s="338"/>
      <c r="AP982" s="338"/>
      <c r="AQ982" s="338"/>
      <c r="AR982" s="338"/>
      <c r="AS982" s="338"/>
      <c r="AT982" s="338"/>
      <c r="AU982" s="338"/>
      <c r="AV982" s="338"/>
      <c r="AW982" s="338"/>
      <c r="AX982" s="338"/>
      <c r="AY982" s="338"/>
      <c r="AZ982" s="338"/>
      <c r="BA982" s="338"/>
      <c r="BB982" s="338"/>
      <c r="BC982" s="338"/>
      <c r="BD982" s="338"/>
      <c r="BE982" s="338"/>
      <c r="BF982" s="338"/>
      <c r="BG982" s="338"/>
      <c r="BH982" s="338"/>
      <c r="BI982" s="338"/>
      <c r="BJ982" s="338"/>
      <c r="BK982" s="338"/>
      <c r="BL982" s="338"/>
      <c r="BM982" s="338"/>
      <c r="BN982" s="338"/>
      <c r="BO982" s="338"/>
      <c r="BP982" s="338"/>
      <c r="BQ982" s="338"/>
      <c r="BR982" s="338"/>
      <c r="BS982" s="338"/>
      <c r="BT982" s="338"/>
      <c r="BU982" s="338"/>
      <c r="BV982" s="338"/>
      <c r="BW982" s="338"/>
      <c r="BX982" s="338"/>
      <c r="BY982" s="338"/>
      <c r="BZ982" s="338"/>
      <c r="CA982" s="338"/>
      <c r="CB982" s="338"/>
      <c r="CC982" s="338"/>
      <c r="CD982" s="338"/>
      <c r="CE982" s="338"/>
    </row>
    <row r="983" ht="15.75" customHeight="1">
      <c r="A983" s="338"/>
      <c r="B983" s="338"/>
      <c r="C983" s="338"/>
      <c r="D983" s="338"/>
      <c r="E983" s="338"/>
      <c r="F983" s="346"/>
      <c r="G983" s="546"/>
      <c r="H983" s="547"/>
      <c r="I983" s="548"/>
      <c r="J983" s="448"/>
      <c r="K983" s="338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  <c r="AI983" s="338"/>
      <c r="AJ983" s="338"/>
      <c r="AK983" s="338"/>
      <c r="AL983" s="338"/>
      <c r="AM983" s="338"/>
      <c r="AN983" s="338"/>
      <c r="AO983" s="338"/>
      <c r="AP983" s="338"/>
      <c r="AQ983" s="338"/>
      <c r="AR983" s="338"/>
      <c r="AS983" s="338"/>
      <c r="AT983" s="338"/>
      <c r="AU983" s="338"/>
      <c r="AV983" s="338"/>
      <c r="AW983" s="338"/>
      <c r="AX983" s="338"/>
      <c r="AY983" s="338"/>
      <c r="AZ983" s="338"/>
      <c r="BA983" s="338"/>
      <c r="BB983" s="338"/>
      <c r="BC983" s="338"/>
      <c r="BD983" s="338"/>
      <c r="BE983" s="338"/>
      <c r="BF983" s="338"/>
      <c r="BG983" s="338"/>
      <c r="BH983" s="338"/>
      <c r="BI983" s="338"/>
      <c r="BJ983" s="338"/>
      <c r="BK983" s="338"/>
      <c r="BL983" s="338"/>
      <c r="BM983" s="338"/>
      <c r="BN983" s="338"/>
      <c r="BO983" s="338"/>
      <c r="BP983" s="338"/>
      <c r="BQ983" s="338"/>
      <c r="BR983" s="338"/>
      <c r="BS983" s="338"/>
      <c r="BT983" s="338"/>
      <c r="BU983" s="338"/>
      <c r="BV983" s="338"/>
      <c r="BW983" s="338"/>
      <c r="BX983" s="338"/>
      <c r="BY983" s="338"/>
      <c r="BZ983" s="338"/>
      <c r="CA983" s="338"/>
      <c r="CB983" s="338"/>
      <c r="CC983" s="338"/>
      <c r="CD983" s="338"/>
      <c r="CE983" s="338"/>
    </row>
    <row r="984" ht="15.75" customHeight="1">
      <c r="A984" s="338"/>
      <c r="B984" s="338"/>
      <c r="C984" s="338"/>
      <c r="D984" s="338"/>
      <c r="E984" s="338"/>
      <c r="F984" s="346"/>
      <c r="G984" s="546"/>
      <c r="H984" s="547"/>
      <c r="I984" s="548"/>
      <c r="J984" s="448"/>
      <c r="K984" s="338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  <c r="AI984" s="338"/>
      <c r="AJ984" s="338"/>
      <c r="AK984" s="338"/>
      <c r="AL984" s="338"/>
      <c r="AM984" s="338"/>
      <c r="AN984" s="338"/>
      <c r="AO984" s="338"/>
      <c r="AP984" s="338"/>
      <c r="AQ984" s="338"/>
      <c r="AR984" s="338"/>
      <c r="AS984" s="338"/>
      <c r="AT984" s="338"/>
      <c r="AU984" s="338"/>
      <c r="AV984" s="338"/>
      <c r="AW984" s="338"/>
      <c r="AX984" s="338"/>
      <c r="AY984" s="338"/>
      <c r="AZ984" s="338"/>
      <c r="BA984" s="338"/>
      <c r="BB984" s="338"/>
      <c r="BC984" s="338"/>
      <c r="BD984" s="338"/>
      <c r="BE984" s="338"/>
      <c r="BF984" s="338"/>
      <c r="BG984" s="338"/>
      <c r="BH984" s="338"/>
      <c r="BI984" s="338"/>
      <c r="BJ984" s="338"/>
      <c r="BK984" s="338"/>
      <c r="BL984" s="338"/>
      <c r="BM984" s="338"/>
      <c r="BN984" s="338"/>
      <c r="BO984" s="338"/>
      <c r="BP984" s="338"/>
      <c r="BQ984" s="338"/>
      <c r="BR984" s="338"/>
      <c r="BS984" s="338"/>
      <c r="BT984" s="338"/>
      <c r="BU984" s="338"/>
      <c r="BV984" s="338"/>
      <c r="BW984" s="338"/>
      <c r="BX984" s="338"/>
      <c r="BY984" s="338"/>
      <c r="BZ984" s="338"/>
      <c r="CA984" s="338"/>
      <c r="CB984" s="338"/>
      <c r="CC984" s="338"/>
      <c r="CD984" s="338"/>
      <c r="CE984" s="338"/>
    </row>
    <row r="985" ht="15.75" customHeight="1">
      <c r="A985" s="338"/>
      <c r="B985" s="338"/>
      <c r="C985" s="338"/>
      <c r="D985" s="338"/>
      <c r="E985" s="338"/>
      <c r="F985" s="346"/>
      <c r="G985" s="546"/>
      <c r="H985" s="547"/>
      <c r="I985" s="548"/>
      <c r="J985" s="448"/>
      <c r="K985" s="338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  <c r="AV985" s="338"/>
      <c r="AW985" s="338"/>
      <c r="AX985" s="338"/>
      <c r="AY985" s="338"/>
      <c r="AZ985" s="338"/>
      <c r="BA985" s="338"/>
      <c r="BB985" s="338"/>
      <c r="BC985" s="338"/>
      <c r="BD985" s="338"/>
      <c r="BE985" s="338"/>
      <c r="BF985" s="338"/>
      <c r="BG985" s="338"/>
      <c r="BH985" s="338"/>
      <c r="BI985" s="338"/>
      <c r="BJ985" s="338"/>
      <c r="BK985" s="338"/>
      <c r="BL985" s="338"/>
      <c r="BM985" s="338"/>
      <c r="BN985" s="338"/>
      <c r="BO985" s="338"/>
      <c r="BP985" s="338"/>
      <c r="BQ985" s="338"/>
      <c r="BR985" s="338"/>
      <c r="BS985" s="338"/>
      <c r="BT985" s="338"/>
      <c r="BU985" s="338"/>
      <c r="BV985" s="338"/>
      <c r="BW985" s="338"/>
      <c r="BX985" s="338"/>
      <c r="BY985" s="338"/>
      <c r="BZ985" s="338"/>
      <c r="CA985" s="338"/>
      <c r="CB985" s="338"/>
      <c r="CC985" s="338"/>
      <c r="CD985" s="338"/>
      <c r="CE985" s="338"/>
    </row>
    <row r="986" ht="15.75" customHeight="1">
      <c r="A986" s="338"/>
      <c r="B986" s="338"/>
      <c r="C986" s="338"/>
      <c r="D986" s="338"/>
      <c r="E986" s="338"/>
      <c r="F986" s="346"/>
      <c r="G986" s="546"/>
      <c r="H986" s="547"/>
      <c r="I986" s="548"/>
      <c r="J986" s="448"/>
      <c r="K986" s="338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  <c r="AI986" s="338"/>
      <c r="AJ986" s="338"/>
      <c r="AK986" s="338"/>
      <c r="AL986" s="338"/>
      <c r="AM986" s="338"/>
      <c r="AN986" s="338"/>
      <c r="AO986" s="338"/>
      <c r="AP986" s="338"/>
      <c r="AQ986" s="338"/>
      <c r="AR986" s="338"/>
      <c r="AS986" s="338"/>
      <c r="AT986" s="338"/>
      <c r="AU986" s="338"/>
      <c r="AV986" s="338"/>
      <c r="AW986" s="338"/>
      <c r="AX986" s="338"/>
      <c r="AY986" s="338"/>
      <c r="AZ986" s="338"/>
      <c r="BA986" s="338"/>
      <c r="BB986" s="338"/>
      <c r="BC986" s="338"/>
      <c r="BD986" s="338"/>
      <c r="BE986" s="338"/>
      <c r="BF986" s="338"/>
      <c r="BG986" s="338"/>
      <c r="BH986" s="338"/>
      <c r="BI986" s="338"/>
      <c r="BJ986" s="338"/>
      <c r="BK986" s="338"/>
      <c r="BL986" s="338"/>
      <c r="BM986" s="338"/>
      <c r="BN986" s="338"/>
      <c r="BO986" s="338"/>
      <c r="BP986" s="338"/>
      <c r="BQ986" s="338"/>
      <c r="BR986" s="338"/>
      <c r="BS986" s="338"/>
      <c r="BT986" s="338"/>
      <c r="BU986" s="338"/>
      <c r="BV986" s="338"/>
      <c r="BW986" s="338"/>
      <c r="BX986" s="338"/>
      <c r="BY986" s="338"/>
      <c r="BZ986" s="338"/>
      <c r="CA986" s="338"/>
      <c r="CB986" s="338"/>
      <c r="CC986" s="338"/>
      <c r="CD986" s="338"/>
      <c r="CE986" s="338"/>
    </row>
    <row r="987" ht="15.75" customHeight="1">
      <c r="A987" s="338"/>
      <c r="B987" s="338"/>
      <c r="C987" s="338"/>
      <c r="D987" s="338"/>
      <c r="E987" s="338"/>
      <c r="F987" s="346"/>
      <c r="G987" s="546"/>
      <c r="H987" s="547"/>
      <c r="I987" s="548"/>
      <c r="J987" s="448"/>
      <c r="K987" s="338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  <c r="AI987" s="338"/>
      <c r="AJ987" s="338"/>
      <c r="AK987" s="338"/>
      <c r="AL987" s="338"/>
      <c r="AM987" s="338"/>
      <c r="AN987" s="338"/>
      <c r="AO987" s="338"/>
      <c r="AP987" s="338"/>
      <c r="AQ987" s="338"/>
      <c r="AR987" s="338"/>
      <c r="AS987" s="338"/>
      <c r="AT987" s="338"/>
      <c r="AU987" s="338"/>
      <c r="AV987" s="338"/>
      <c r="AW987" s="338"/>
      <c r="AX987" s="338"/>
      <c r="AY987" s="338"/>
      <c r="AZ987" s="338"/>
      <c r="BA987" s="338"/>
      <c r="BB987" s="338"/>
      <c r="BC987" s="338"/>
      <c r="BD987" s="338"/>
      <c r="BE987" s="338"/>
      <c r="BF987" s="338"/>
      <c r="BG987" s="338"/>
      <c r="BH987" s="338"/>
      <c r="BI987" s="338"/>
      <c r="BJ987" s="338"/>
      <c r="BK987" s="338"/>
      <c r="BL987" s="338"/>
      <c r="BM987" s="338"/>
      <c r="BN987" s="338"/>
      <c r="BO987" s="338"/>
      <c r="BP987" s="338"/>
      <c r="BQ987" s="338"/>
      <c r="BR987" s="338"/>
      <c r="BS987" s="338"/>
      <c r="BT987" s="338"/>
      <c r="BU987" s="338"/>
      <c r="BV987" s="338"/>
      <c r="BW987" s="338"/>
      <c r="BX987" s="338"/>
      <c r="BY987" s="338"/>
      <c r="BZ987" s="338"/>
      <c r="CA987" s="338"/>
      <c r="CB987" s="338"/>
      <c r="CC987" s="338"/>
      <c r="CD987" s="338"/>
      <c r="CE987" s="338"/>
    </row>
    <row r="988" ht="15.75" customHeight="1">
      <c r="A988" s="338"/>
      <c r="B988" s="338"/>
      <c r="C988" s="338"/>
      <c r="D988" s="338"/>
      <c r="E988" s="338"/>
      <c r="F988" s="346"/>
      <c r="G988" s="546"/>
      <c r="H988" s="547"/>
      <c r="I988" s="548"/>
      <c r="J988" s="448"/>
      <c r="K988" s="338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  <c r="AI988" s="338"/>
      <c r="AJ988" s="338"/>
      <c r="AK988" s="338"/>
      <c r="AL988" s="338"/>
      <c r="AM988" s="338"/>
      <c r="AN988" s="338"/>
      <c r="AO988" s="338"/>
      <c r="AP988" s="338"/>
      <c r="AQ988" s="338"/>
      <c r="AR988" s="338"/>
      <c r="AS988" s="338"/>
      <c r="AT988" s="338"/>
      <c r="AU988" s="338"/>
      <c r="AV988" s="338"/>
      <c r="AW988" s="338"/>
      <c r="AX988" s="338"/>
      <c r="AY988" s="338"/>
      <c r="AZ988" s="338"/>
      <c r="BA988" s="338"/>
      <c r="BB988" s="338"/>
      <c r="BC988" s="338"/>
      <c r="BD988" s="338"/>
      <c r="BE988" s="338"/>
      <c r="BF988" s="338"/>
      <c r="BG988" s="338"/>
      <c r="BH988" s="338"/>
      <c r="BI988" s="338"/>
      <c r="BJ988" s="338"/>
      <c r="BK988" s="338"/>
      <c r="BL988" s="338"/>
      <c r="BM988" s="338"/>
      <c r="BN988" s="338"/>
      <c r="BO988" s="338"/>
      <c r="BP988" s="338"/>
      <c r="BQ988" s="338"/>
      <c r="BR988" s="338"/>
      <c r="BS988" s="338"/>
      <c r="BT988" s="338"/>
      <c r="BU988" s="338"/>
      <c r="BV988" s="338"/>
      <c r="BW988" s="338"/>
      <c r="BX988" s="338"/>
      <c r="BY988" s="338"/>
      <c r="BZ988" s="338"/>
      <c r="CA988" s="338"/>
      <c r="CB988" s="338"/>
      <c r="CC988" s="338"/>
      <c r="CD988" s="338"/>
      <c r="CE988" s="338"/>
    </row>
    <row r="989" ht="15.75" customHeight="1">
      <c r="A989" s="338"/>
      <c r="B989" s="338"/>
      <c r="C989" s="338"/>
      <c r="D989" s="338"/>
      <c r="E989" s="338"/>
      <c r="F989" s="346"/>
      <c r="G989" s="546"/>
      <c r="H989" s="547"/>
      <c r="I989" s="548"/>
      <c r="J989" s="44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  <c r="AI989" s="338"/>
      <c r="AJ989" s="338"/>
      <c r="AK989" s="338"/>
      <c r="AL989" s="338"/>
      <c r="AM989" s="338"/>
      <c r="AN989" s="338"/>
      <c r="AO989" s="338"/>
      <c r="AP989" s="338"/>
      <c r="AQ989" s="338"/>
      <c r="AR989" s="338"/>
      <c r="AS989" s="338"/>
      <c r="AT989" s="338"/>
      <c r="AU989" s="338"/>
      <c r="AV989" s="338"/>
      <c r="AW989" s="338"/>
      <c r="AX989" s="338"/>
      <c r="AY989" s="338"/>
      <c r="AZ989" s="338"/>
      <c r="BA989" s="338"/>
      <c r="BB989" s="338"/>
      <c r="BC989" s="338"/>
      <c r="BD989" s="338"/>
      <c r="BE989" s="338"/>
      <c r="BF989" s="338"/>
      <c r="BG989" s="338"/>
      <c r="BH989" s="338"/>
      <c r="BI989" s="338"/>
      <c r="BJ989" s="338"/>
      <c r="BK989" s="338"/>
      <c r="BL989" s="338"/>
      <c r="BM989" s="338"/>
      <c r="BN989" s="338"/>
      <c r="BO989" s="338"/>
      <c r="BP989" s="338"/>
      <c r="BQ989" s="338"/>
      <c r="BR989" s="338"/>
      <c r="BS989" s="338"/>
      <c r="BT989" s="338"/>
      <c r="BU989" s="338"/>
      <c r="BV989" s="338"/>
      <c r="BW989" s="338"/>
      <c r="BX989" s="338"/>
      <c r="BY989" s="338"/>
      <c r="BZ989" s="338"/>
      <c r="CA989" s="338"/>
      <c r="CB989" s="338"/>
      <c r="CC989" s="338"/>
      <c r="CD989" s="338"/>
      <c r="CE989" s="338"/>
    </row>
    <row r="990" ht="15.75" customHeight="1">
      <c r="A990" s="338"/>
      <c r="B990" s="338"/>
      <c r="C990" s="338"/>
      <c r="D990" s="338"/>
      <c r="E990" s="338"/>
      <c r="F990" s="346"/>
      <c r="G990" s="546"/>
      <c r="H990" s="547"/>
      <c r="I990" s="548"/>
      <c r="J990" s="448"/>
      <c r="K990" s="338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  <c r="AI990" s="338"/>
      <c r="AJ990" s="338"/>
      <c r="AK990" s="338"/>
      <c r="AL990" s="338"/>
      <c r="AM990" s="338"/>
      <c r="AN990" s="338"/>
      <c r="AO990" s="338"/>
      <c r="AP990" s="338"/>
      <c r="AQ990" s="338"/>
      <c r="AR990" s="338"/>
      <c r="AS990" s="338"/>
      <c r="AT990" s="338"/>
      <c r="AU990" s="338"/>
      <c r="AV990" s="338"/>
      <c r="AW990" s="338"/>
      <c r="AX990" s="338"/>
      <c r="AY990" s="338"/>
      <c r="AZ990" s="338"/>
      <c r="BA990" s="338"/>
      <c r="BB990" s="338"/>
      <c r="BC990" s="338"/>
      <c r="BD990" s="338"/>
      <c r="BE990" s="338"/>
      <c r="BF990" s="338"/>
      <c r="BG990" s="338"/>
      <c r="BH990" s="338"/>
      <c r="BI990" s="338"/>
      <c r="BJ990" s="338"/>
      <c r="BK990" s="338"/>
      <c r="BL990" s="338"/>
      <c r="BM990" s="338"/>
      <c r="BN990" s="338"/>
      <c r="BO990" s="338"/>
      <c r="BP990" s="338"/>
      <c r="BQ990" s="338"/>
      <c r="BR990" s="338"/>
      <c r="BS990" s="338"/>
      <c r="BT990" s="338"/>
      <c r="BU990" s="338"/>
      <c r="BV990" s="338"/>
      <c r="BW990" s="338"/>
      <c r="BX990" s="338"/>
      <c r="BY990" s="338"/>
      <c r="BZ990" s="338"/>
      <c r="CA990" s="338"/>
      <c r="CB990" s="338"/>
      <c r="CC990" s="338"/>
      <c r="CD990" s="338"/>
      <c r="CE990" s="338"/>
    </row>
    <row r="991" ht="15.75" customHeight="1">
      <c r="A991" s="338"/>
      <c r="B991" s="338"/>
      <c r="C991" s="338"/>
      <c r="D991" s="338"/>
      <c r="E991" s="338"/>
      <c r="F991" s="346"/>
      <c r="G991" s="546"/>
      <c r="H991" s="547"/>
      <c r="I991" s="548"/>
      <c r="J991" s="448"/>
      <c r="K991" s="338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  <c r="AI991" s="338"/>
      <c r="AJ991" s="338"/>
      <c r="AK991" s="338"/>
      <c r="AL991" s="338"/>
      <c r="AM991" s="338"/>
      <c r="AN991" s="338"/>
      <c r="AO991" s="338"/>
      <c r="AP991" s="338"/>
      <c r="AQ991" s="338"/>
      <c r="AR991" s="338"/>
      <c r="AS991" s="338"/>
      <c r="AT991" s="338"/>
      <c r="AU991" s="338"/>
      <c r="AV991" s="338"/>
      <c r="AW991" s="338"/>
      <c r="AX991" s="338"/>
      <c r="AY991" s="338"/>
      <c r="AZ991" s="338"/>
      <c r="BA991" s="338"/>
      <c r="BB991" s="338"/>
      <c r="BC991" s="338"/>
      <c r="BD991" s="338"/>
      <c r="BE991" s="338"/>
      <c r="BF991" s="338"/>
      <c r="BG991" s="338"/>
      <c r="BH991" s="338"/>
      <c r="BI991" s="338"/>
      <c r="BJ991" s="338"/>
      <c r="BK991" s="338"/>
      <c r="BL991" s="338"/>
      <c r="BM991" s="338"/>
      <c r="BN991" s="338"/>
      <c r="BO991" s="338"/>
      <c r="BP991" s="338"/>
      <c r="BQ991" s="338"/>
      <c r="BR991" s="338"/>
      <c r="BS991" s="338"/>
      <c r="BT991" s="338"/>
      <c r="BU991" s="338"/>
      <c r="BV991" s="338"/>
      <c r="BW991" s="338"/>
      <c r="BX991" s="338"/>
      <c r="BY991" s="338"/>
      <c r="BZ991" s="338"/>
      <c r="CA991" s="338"/>
      <c r="CB991" s="338"/>
      <c r="CC991" s="338"/>
      <c r="CD991" s="338"/>
      <c r="CE991" s="338"/>
    </row>
    <row r="992" ht="15.75" customHeight="1">
      <c r="A992" s="338"/>
      <c r="B992" s="338"/>
      <c r="C992" s="338"/>
      <c r="D992" s="338"/>
      <c r="E992" s="338"/>
      <c r="F992" s="346"/>
      <c r="G992" s="546"/>
      <c r="H992" s="547"/>
      <c r="I992" s="548"/>
      <c r="J992" s="448"/>
      <c r="K992" s="338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  <c r="AI992" s="338"/>
      <c r="AJ992" s="338"/>
      <c r="AK992" s="338"/>
      <c r="AL992" s="338"/>
      <c r="AM992" s="338"/>
      <c r="AN992" s="338"/>
      <c r="AO992" s="338"/>
      <c r="AP992" s="338"/>
      <c r="AQ992" s="338"/>
      <c r="AR992" s="338"/>
      <c r="AS992" s="338"/>
      <c r="AT992" s="338"/>
      <c r="AU992" s="338"/>
      <c r="AV992" s="338"/>
      <c r="AW992" s="338"/>
      <c r="AX992" s="338"/>
      <c r="AY992" s="338"/>
      <c r="AZ992" s="338"/>
      <c r="BA992" s="338"/>
      <c r="BB992" s="338"/>
      <c r="BC992" s="338"/>
      <c r="BD992" s="338"/>
      <c r="BE992" s="338"/>
      <c r="BF992" s="338"/>
      <c r="BG992" s="338"/>
      <c r="BH992" s="338"/>
      <c r="BI992" s="338"/>
      <c r="BJ992" s="338"/>
      <c r="BK992" s="338"/>
      <c r="BL992" s="338"/>
      <c r="BM992" s="338"/>
      <c r="BN992" s="338"/>
      <c r="BO992" s="338"/>
      <c r="BP992" s="338"/>
      <c r="BQ992" s="338"/>
      <c r="BR992" s="338"/>
      <c r="BS992" s="338"/>
      <c r="BT992" s="338"/>
      <c r="BU992" s="338"/>
      <c r="BV992" s="338"/>
      <c r="BW992" s="338"/>
      <c r="BX992" s="338"/>
      <c r="BY992" s="338"/>
      <c r="BZ992" s="338"/>
      <c r="CA992" s="338"/>
      <c r="CB992" s="338"/>
      <c r="CC992" s="338"/>
      <c r="CD992" s="338"/>
      <c r="CE992" s="338"/>
    </row>
    <row r="993" ht="15.75" customHeight="1">
      <c r="A993" s="338"/>
      <c r="B993" s="338"/>
      <c r="C993" s="338"/>
      <c r="D993" s="338"/>
      <c r="E993" s="338"/>
      <c r="F993" s="346"/>
      <c r="G993" s="546"/>
      <c r="H993" s="547"/>
      <c r="I993" s="548"/>
      <c r="J993" s="448"/>
      <c r="K993" s="338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  <c r="AI993" s="338"/>
      <c r="AJ993" s="338"/>
      <c r="AK993" s="338"/>
      <c r="AL993" s="338"/>
      <c r="AM993" s="338"/>
      <c r="AN993" s="338"/>
      <c r="AO993" s="338"/>
      <c r="AP993" s="338"/>
      <c r="AQ993" s="338"/>
      <c r="AR993" s="338"/>
      <c r="AS993" s="338"/>
      <c r="AT993" s="338"/>
      <c r="AU993" s="338"/>
      <c r="AV993" s="338"/>
      <c r="AW993" s="338"/>
      <c r="AX993" s="338"/>
      <c r="AY993" s="338"/>
      <c r="AZ993" s="338"/>
      <c r="BA993" s="338"/>
      <c r="BB993" s="338"/>
      <c r="BC993" s="338"/>
      <c r="BD993" s="338"/>
      <c r="BE993" s="338"/>
      <c r="BF993" s="338"/>
      <c r="BG993" s="338"/>
      <c r="BH993" s="338"/>
      <c r="BI993" s="338"/>
      <c r="BJ993" s="338"/>
      <c r="BK993" s="338"/>
      <c r="BL993" s="338"/>
      <c r="BM993" s="338"/>
      <c r="BN993" s="338"/>
      <c r="BO993" s="338"/>
      <c r="BP993" s="338"/>
      <c r="BQ993" s="338"/>
      <c r="BR993" s="338"/>
      <c r="BS993" s="338"/>
      <c r="BT993" s="338"/>
      <c r="BU993" s="338"/>
      <c r="BV993" s="338"/>
      <c r="BW993" s="338"/>
      <c r="BX993" s="338"/>
      <c r="BY993" s="338"/>
      <c r="BZ993" s="338"/>
      <c r="CA993" s="338"/>
      <c r="CB993" s="338"/>
      <c r="CC993" s="338"/>
      <c r="CD993" s="338"/>
      <c r="CE993" s="338"/>
    </row>
    <row r="994" ht="15.75" customHeight="1">
      <c r="A994" s="338"/>
      <c r="B994" s="338"/>
      <c r="C994" s="338"/>
      <c r="D994" s="338"/>
      <c r="E994" s="338"/>
      <c r="F994" s="346"/>
      <c r="G994" s="546"/>
      <c r="H994" s="547"/>
      <c r="I994" s="548"/>
      <c r="J994" s="448"/>
      <c r="K994" s="338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  <c r="AI994" s="338"/>
      <c r="AJ994" s="338"/>
      <c r="AK994" s="338"/>
      <c r="AL994" s="338"/>
      <c r="AM994" s="338"/>
      <c r="AN994" s="338"/>
      <c r="AO994" s="338"/>
      <c r="AP994" s="338"/>
      <c r="AQ994" s="338"/>
      <c r="AR994" s="338"/>
      <c r="AS994" s="338"/>
      <c r="AT994" s="338"/>
      <c r="AU994" s="338"/>
      <c r="AV994" s="338"/>
      <c r="AW994" s="338"/>
      <c r="AX994" s="338"/>
      <c r="AY994" s="338"/>
      <c r="AZ994" s="338"/>
      <c r="BA994" s="338"/>
      <c r="BB994" s="338"/>
      <c r="BC994" s="338"/>
      <c r="BD994" s="338"/>
      <c r="BE994" s="338"/>
      <c r="BF994" s="338"/>
      <c r="BG994" s="338"/>
      <c r="BH994" s="338"/>
      <c r="BI994" s="338"/>
      <c r="BJ994" s="338"/>
      <c r="BK994" s="338"/>
      <c r="BL994" s="338"/>
      <c r="BM994" s="338"/>
      <c r="BN994" s="338"/>
      <c r="BO994" s="338"/>
      <c r="BP994" s="338"/>
      <c r="BQ994" s="338"/>
      <c r="BR994" s="338"/>
      <c r="BS994" s="338"/>
      <c r="BT994" s="338"/>
      <c r="BU994" s="338"/>
      <c r="BV994" s="338"/>
      <c r="BW994" s="338"/>
      <c r="BX994" s="338"/>
      <c r="BY994" s="338"/>
      <c r="BZ994" s="338"/>
      <c r="CA994" s="338"/>
      <c r="CB994" s="338"/>
      <c r="CC994" s="338"/>
      <c r="CD994" s="338"/>
      <c r="CE994" s="338"/>
    </row>
    <row r="995" ht="15.75" customHeight="1">
      <c r="A995" s="338"/>
      <c r="B995" s="338"/>
      <c r="C995" s="338"/>
      <c r="D995" s="338"/>
      <c r="E995" s="338"/>
      <c r="F995" s="346"/>
      <c r="G995" s="546"/>
      <c r="H995" s="547"/>
      <c r="I995" s="548"/>
      <c r="J995" s="448"/>
      <c r="K995" s="338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  <c r="AI995" s="338"/>
      <c r="AJ995" s="338"/>
      <c r="AK995" s="338"/>
      <c r="AL995" s="338"/>
      <c r="AM995" s="338"/>
      <c r="AN995" s="338"/>
      <c r="AO995" s="338"/>
      <c r="AP995" s="338"/>
      <c r="AQ995" s="338"/>
      <c r="AR995" s="338"/>
      <c r="AS995" s="338"/>
      <c r="AT995" s="338"/>
      <c r="AU995" s="338"/>
      <c r="AV995" s="338"/>
      <c r="AW995" s="338"/>
      <c r="AX995" s="338"/>
      <c r="AY995" s="338"/>
      <c r="AZ995" s="338"/>
      <c r="BA995" s="338"/>
      <c r="BB995" s="338"/>
      <c r="BC995" s="338"/>
      <c r="BD995" s="338"/>
      <c r="BE995" s="338"/>
      <c r="BF995" s="338"/>
      <c r="BG995" s="338"/>
      <c r="BH995" s="338"/>
      <c r="BI995" s="338"/>
      <c r="BJ995" s="338"/>
      <c r="BK995" s="338"/>
      <c r="BL995" s="338"/>
      <c r="BM995" s="338"/>
      <c r="BN995" s="338"/>
      <c r="BO995" s="338"/>
      <c r="BP995" s="338"/>
      <c r="BQ995" s="338"/>
      <c r="BR995" s="338"/>
      <c r="BS995" s="338"/>
      <c r="BT995" s="338"/>
      <c r="BU995" s="338"/>
      <c r="BV995" s="338"/>
      <c r="BW995" s="338"/>
      <c r="BX995" s="338"/>
      <c r="BY995" s="338"/>
      <c r="BZ995" s="338"/>
      <c r="CA995" s="338"/>
      <c r="CB995" s="338"/>
      <c r="CC995" s="338"/>
      <c r="CD995" s="338"/>
      <c r="CE995" s="338"/>
    </row>
    <row r="996" ht="15.75" customHeight="1">
      <c r="A996" s="338"/>
      <c r="B996" s="338"/>
      <c r="C996" s="338"/>
      <c r="D996" s="338"/>
      <c r="E996" s="338"/>
      <c r="F996" s="346"/>
      <c r="G996" s="546"/>
      <c r="H996" s="547"/>
      <c r="I996" s="548"/>
      <c r="J996" s="448"/>
      <c r="K996" s="338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  <c r="AI996" s="338"/>
      <c r="AJ996" s="338"/>
      <c r="AK996" s="338"/>
      <c r="AL996" s="338"/>
      <c r="AM996" s="338"/>
      <c r="AN996" s="338"/>
      <c r="AO996" s="338"/>
      <c r="AP996" s="338"/>
      <c r="AQ996" s="338"/>
      <c r="AR996" s="338"/>
      <c r="AS996" s="338"/>
      <c r="AT996" s="338"/>
      <c r="AU996" s="338"/>
      <c r="AV996" s="338"/>
      <c r="AW996" s="338"/>
      <c r="AX996" s="338"/>
      <c r="AY996" s="338"/>
      <c r="AZ996" s="338"/>
      <c r="BA996" s="338"/>
      <c r="BB996" s="338"/>
      <c r="BC996" s="338"/>
      <c r="BD996" s="338"/>
      <c r="BE996" s="338"/>
      <c r="BF996" s="338"/>
      <c r="BG996" s="338"/>
      <c r="BH996" s="338"/>
      <c r="BI996" s="338"/>
      <c r="BJ996" s="338"/>
      <c r="BK996" s="338"/>
      <c r="BL996" s="338"/>
      <c r="BM996" s="338"/>
      <c r="BN996" s="338"/>
      <c r="BO996" s="338"/>
      <c r="BP996" s="338"/>
      <c r="BQ996" s="338"/>
      <c r="BR996" s="338"/>
      <c r="BS996" s="338"/>
      <c r="BT996" s="338"/>
      <c r="BU996" s="338"/>
      <c r="BV996" s="338"/>
      <c r="BW996" s="338"/>
      <c r="BX996" s="338"/>
      <c r="BY996" s="338"/>
      <c r="BZ996" s="338"/>
      <c r="CA996" s="338"/>
      <c r="CB996" s="338"/>
      <c r="CC996" s="338"/>
      <c r="CD996" s="338"/>
      <c r="CE996" s="338"/>
    </row>
    <row r="997" ht="15.75" customHeight="1">
      <c r="A997" s="338"/>
      <c r="B997" s="338"/>
      <c r="C997" s="338"/>
      <c r="D997" s="338"/>
      <c r="E997" s="338"/>
      <c r="F997" s="346"/>
      <c r="G997" s="546"/>
      <c r="H997" s="547"/>
      <c r="I997" s="548"/>
      <c r="J997" s="448"/>
      <c r="K997" s="338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  <c r="AI997" s="338"/>
      <c r="AJ997" s="338"/>
      <c r="AK997" s="338"/>
      <c r="AL997" s="338"/>
      <c r="AM997" s="338"/>
      <c r="AN997" s="338"/>
      <c r="AO997" s="338"/>
      <c r="AP997" s="338"/>
      <c r="AQ997" s="338"/>
      <c r="AR997" s="338"/>
      <c r="AS997" s="338"/>
      <c r="AT997" s="338"/>
      <c r="AU997" s="338"/>
      <c r="AV997" s="338"/>
      <c r="AW997" s="338"/>
      <c r="AX997" s="338"/>
      <c r="AY997" s="338"/>
      <c r="AZ997" s="338"/>
      <c r="BA997" s="338"/>
      <c r="BB997" s="338"/>
      <c r="BC997" s="338"/>
      <c r="BD997" s="338"/>
      <c r="BE997" s="338"/>
      <c r="BF997" s="338"/>
      <c r="BG997" s="338"/>
      <c r="BH997" s="338"/>
      <c r="BI997" s="338"/>
      <c r="BJ997" s="338"/>
      <c r="BK997" s="338"/>
      <c r="BL997" s="338"/>
      <c r="BM997" s="338"/>
      <c r="BN997" s="338"/>
      <c r="BO997" s="338"/>
      <c r="BP997" s="338"/>
      <c r="BQ997" s="338"/>
      <c r="BR997" s="338"/>
      <c r="BS997" s="338"/>
      <c r="BT997" s="338"/>
      <c r="BU997" s="338"/>
      <c r="BV997" s="338"/>
      <c r="BW997" s="338"/>
      <c r="BX997" s="338"/>
      <c r="BY997" s="338"/>
      <c r="BZ997" s="338"/>
      <c r="CA997" s="338"/>
      <c r="CB997" s="338"/>
      <c r="CC997" s="338"/>
      <c r="CD997" s="338"/>
      <c r="CE997" s="338"/>
    </row>
  </sheetData>
  <autoFilter ref="$A$3:$CE$3"/>
  <mergeCells count="31"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O2:BP2"/>
    <mergeCell ref="BQ2:BR2"/>
    <mergeCell ref="BS2:BT2"/>
    <mergeCell ref="BA2:BB2"/>
    <mergeCell ref="BC2:BD2"/>
    <mergeCell ref="BE2:BF2"/>
    <mergeCell ref="BG2:BH2"/>
    <mergeCell ref="BI2:BJ2"/>
    <mergeCell ref="BK2:BL2"/>
    <mergeCell ref="BM2:BN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43"/>
    <col customWidth="1" min="2" max="2" width="31.71"/>
    <col customWidth="1" min="3" max="3" width="8.43"/>
    <col customWidth="1" min="4" max="4" width="6.71"/>
    <col customWidth="1" min="5" max="5" width="7.0"/>
    <col customWidth="1" min="6" max="6" width="9.43"/>
    <col customWidth="1" min="7" max="7" width="7.29"/>
    <col customWidth="1" min="8" max="50" width="5.29"/>
    <col customWidth="1" min="51" max="51" width="5.71"/>
    <col customWidth="1" min="52" max="68" width="5.29"/>
    <col customWidth="1" min="69" max="69" width="10.0"/>
    <col customWidth="1" min="70" max="70" width="11.43"/>
    <col customWidth="1" min="71" max="71" width="17.29"/>
    <col customWidth="1" min="72" max="72" width="17.0"/>
    <col customWidth="1" min="73" max="73" width="14.57"/>
    <col customWidth="1" min="74" max="74" width="18.43"/>
  </cols>
  <sheetData>
    <row r="1" ht="17.25" customHeight="1">
      <c r="A1" s="834"/>
      <c r="B1" s="835"/>
      <c r="C1" s="875">
        <f t="shared" ref="C1:BU1" si="1">SUM(C4:C1000)</f>
        <v>3415.884</v>
      </c>
      <c r="D1" s="875">
        <f t="shared" si="1"/>
        <v>8475</v>
      </c>
      <c r="E1" s="875">
        <f t="shared" si="1"/>
        <v>7768</v>
      </c>
      <c r="F1" s="875">
        <f t="shared" si="1"/>
        <v>4122.884</v>
      </c>
      <c r="G1" s="876">
        <f t="shared" si="1"/>
        <v>33411</v>
      </c>
      <c r="H1" s="877">
        <f t="shared" si="1"/>
        <v>0</v>
      </c>
      <c r="I1" s="878">
        <f t="shared" si="1"/>
        <v>0</v>
      </c>
      <c r="J1" s="877">
        <f t="shared" si="1"/>
        <v>1750</v>
      </c>
      <c r="K1" s="878">
        <f t="shared" si="1"/>
        <v>0</v>
      </c>
      <c r="L1" s="877">
        <f t="shared" si="1"/>
        <v>0</v>
      </c>
      <c r="M1" s="878">
        <f t="shared" si="1"/>
        <v>0</v>
      </c>
      <c r="N1" s="877">
        <f t="shared" si="1"/>
        <v>0</v>
      </c>
      <c r="O1" s="878">
        <f t="shared" si="1"/>
        <v>0</v>
      </c>
      <c r="P1" s="877">
        <f t="shared" si="1"/>
        <v>0</v>
      </c>
      <c r="Q1" s="878">
        <f t="shared" si="1"/>
        <v>0</v>
      </c>
      <c r="R1" s="877">
        <f t="shared" si="1"/>
        <v>0</v>
      </c>
      <c r="S1" s="878">
        <f t="shared" si="1"/>
        <v>0</v>
      </c>
      <c r="T1" s="877">
        <f t="shared" si="1"/>
        <v>2225</v>
      </c>
      <c r="U1" s="878">
        <f t="shared" si="1"/>
        <v>0</v>
      </c>
      <c r="V1" s="877">
        <f t="shared" si="1"/>
        <v>0</v>
      </c>
      <c r="W1" s="878">
        <f t="shared" si="1"/>
        <v>0</v>
      </c>
      <c r="X1" s="877">
        <f t="shared" si="1"/>
        <v>0</v>
      </c>
      <c r="Y1" s="878">
        <f t="shared" si="1"/>
        <v>0</v>
      </c>
      <c r="Z1" s="877">
        <f t="shared" si="1"/>
        <v>0</v>
      </c>
      <c r="AA1" s="878">
        <f t="shared" si="1"/>
        <v>0</v>
      </c>
      <c r="AB1" s="877">
        <f t="shared" si="1"/>
        <v>0</v>
      </c>
      <c r="AC1" s="878">
        <f t="shared" si="1"/>
        <v>0</v>
      </c>
      <c r="AD1" s="877">
        <f t="shared" si="1"/>
        <v>0</v>
      </c>
      <c r="AE1" s="878">
        <f t="shared" si="1"/>
        <v>0</v>
      </c>
      <c r="AF1" s="877">
        <f t="shared" si="1"/>
        <v>100</v>
      </c>
      <c r="AG1" s="878">
        <f t="shared" si="1"/>
        <v>0</v>
      </c>
      <c r="AH1" s="877">
        <f t="shared" si="1"/>
        <v>0</v>
      </c>
      <c r="AI1" s="878">
        <f t="shared" si="1"/>
        <v>0</v>
      </c>
      <c r="AJ1" s="877">
        <f t="shared" si="1"/>
        <v>0</v>
      </c>
      <c r="AK1" s="878">
        <f t="shared" si="1"/>
        <v>0</v>
      </c>
      <c r="AL1" s="877">
        <f t="shared" si="1"/>
        <v>0</v>
      </c>
      <c r="AM1" s="878">
        <f t="shared" si="1"/>
        <v>0</v>
      </c>
      <c r="AN1" s="877">
        <f t="shared" si="1"/>
        <v>0</v>
      </c>
      <c r="AO1" s="878">
        <f t="shared" si="1"/>
        <v>0</v>
      </c>
      <c r="AP1" s="877">
        <f t="shared" si="1"/>
        <v>0</v>
      </c>
      <c r="AQ1" s="878">
        <f t="shared" si="1"/>
        <v>0</v>
      </c>
      <c r="AR1" s="877">
        <f t="shared" si="1"/>
        <v>0</v>
      </c>
      <c r="AS1" s="878">
        <f t="shared" si="1"/>
        <v>0</v>
      </c>
      <c r="AT1" s="877">
        <f t="shared" si="1"/>
        <v>2522</v>
      </c>
      <c r="AU1" s="878">
        <f t="shared" si="1"/>
        <v>0</v>
      </c>
      <c r="AV1" s="877">
        <f t="shared" si="1"/>
        <v>1500</v>
      </c>
      <c r="AW1" s="878">
        <f t="shared" si="1"/>
        <v>0</v>
      </c>
      <c r="AX1" s="877">
        <f t="shared" si="1"/>
        <v>378</v>
      </c>
      <c r="AY1" s="878">
        <f t="shared" si="1"/>
        <v>0</v>
      </c>
      <c r="AZ1" s="877">
        <f t="shared" si="1"/>
        <v>0</v>
      </c>
      <c r="BA1" s="878">
        <f t="shared" si="1"/>
        <v>0</v>
      </c>
      <c r="BB1" s="877">
        <f t="shared" si="1"/>
        <v>0</v>
      </c>
      <c r="BC1" s="878">
        <f t="shared" si="1"/>
        <v>0</v>
      </c>
      <c r="BD1" s="877">
        <f t="shared" si="1"/>
        <v>0</v>
      </c>
      <c r="BE1" s="878">
        <f t="shared" si="1"/>
        <v>0</v>
      </c>
      <c r="BF1" s="877">
        <f t="shared" si="1"/>
        <v>0</v>
      </c>
      <c r="BG1" s="878">
        <f t="shared" si="1"/>
        <v>0</v>
      </c>
      <c r="BH1" s="877">
        <f t="shared" si="1"/>
        <v>0</v>
      </c>
      <c r="BI1" s="878">
        <f t="shared" si="1"/>
        <v>0</v>
      </c>
      <c r="BJ1" s="877">
        <f t="shared" si="1"/>
        <v>0</v>
      </c>
      <c r="BK1" s="878">
        <f t="shared" si="1"/>
        <v>0</v>
      </c>
      <c r="BL1" s="877">
        <f t="shared" si="1"/>
        <v>0</v>
      </c>
      <c r="BM1" s="878">
        <f t="shared" si="1"/>
        <v>0</v>
      </c>
      <c r="BN1" s="877">
        <f t="shared" si="1"/>
        <v>0</v>
      </c>
      <c r="BO1" s="878">
        <f t="shared" si="1"/>
        <v>0</v>
      </c>
      <c r="BP1" s="877">
        <f t="shared" si="1"/>
        <v>0</v>
      </c>
      <c r="BQ1" s="878">
        <f t="shared" si="1"/>
        <v>7768</v>
      </c>
      <c r="BR1" s="877">
        <f t="shared" si="1"/>
        <v>334935.883</v>
      </c>
      <c r="BS1" s="878">
        <f t="shared" si="1"/>
        <v>473542</v>
      </c>
      <c r="BT1" s="877">
        <f t="shared" si="1"/>
        <v>433075</v>
      </c>
      <c r="BU1" s="878">
        <f t="shared" si="1"/>
        <v>375402.883</v>
      </c>
      <c r="BV1" s="879"/>
      <c r="BW1" s="841"/>
      <c r="BX1" s="841"/>
      <c r="BY1" s="841"/>
      <c r="BZ1" s="841"/>
      <c r="CA1" s="841"/>
      <c r="CB1" s="841"/>
    </row>
    <row r="2" ht="17.25" customHeight="1">
      <c r="A2" s="368"/>
      <c r="B2" s="368" t="s">
        <v>669</v>
      </c>
      <c r="C2" s="880"/>
      <c r="D2" s="881" t="s">
        <v>566</v>
      </c>
      <c r="E2" s="882" t="s">
        <v>670</v>
      </c>
      <c r="F2" s="375"/>
      <c r="G2" s="376"/>
      <c r="H2" s="763">
        <v>1.0</v>
      </c>
      <c r="I2" s="883"/>
      <c r="J2" s="605">
        <v>2.0</v>
      </c>
      <c r="K2" s="48"/>
      <c r="L2" s="605">
        <v>3.0</v>
      </c>
      <c r="M2" s="48"/>
      <c r="N2" s="605">
        <v>4.0</v>
      </c>
      <c r="O2" s="48"/>
      <c r="P2" s="605">
        <v>5.0</v>
      </c>
      <c r="Q2" s="48"/>
      <c r="R2" s="606">
        <v>6.0</v>
      </c>
      <c r="S2" s="46"/>
      <c r="T2" s="606">
        <v>7.0</v>
      </c>
      <c r="U2" s="46"/>
      <c r="V2" s="606">
        <v>8.0</v>
      </c>
      <c r="W2" s="46"/>
      <c r="X2" s="606">
        <v>9.0</v>
      </c>
      <c r="Y2" s="46"/>
      <c r="Z2" s="606">
        <v>10.0</v>
      </c>
      <c r="AA2" s="46"/>
      <c r="AB2" s="606">
        <v>11.0</v>
      </c>
      <c r="AC2" s="46"/>
      <c r="AD2" s="606">
        <v>12.0</v>
      </c>
      <c r="AE2" s="46"/>
      <c r="AF2" s="606">
        <v>13.0</v>
      </c>
      <c r="AG2" s="46"/>
      <c r="AH2" s="606">
        <v>14.0</v>
      </c>
      <c r="AI2" s="46"/>
      <c r="AJ2" s="606">
        <v>15.0</v>
      </c>
      <c r="AK2" s="46"/>
      <c r="AL2" s="606">
        <v>16.0</v>
      </c>
      <c r="AM2" s="46"/>
      <c r="AN2" s="606">
        <v>17.0</v>
      </c>
      <c r="AO2" s="46"/>
      <c r="AP2" s="606">
        <v>18.0</v>
      </c>
      <c r="AQ2" s="46"/>
      <c r="AR2" s="606">
        <v>19.0</v>
      </c>
      <c r="AS2" s="46"/>
      <c r="AT2" s="606">
        <v>20.0</v>
      </c>
      <c r="AU2" s="46"/>
      <c r="AV2" s="606">
        <v>21.0</v>
      </c>
      <c r="AW2" s="46"/>
      <c r="AX2" s="606">
        <v>22.0</v>
      </c>
      <c r="AY2" s="46"/>
      <c r="AZ2" s="606">
        <v>23.0</v>
      </c>
      <c r="BA2" s="46"/>
      <c r="BB2" s="606">
        <v>24.0</v>
      </c>
      <c r="BC2" s="46"/>
      <c r="BD2" s="606">
        <v>25.0</v>
      </c>
      <c r="BE2" s="46"/>
      <c r="BF2" s="606">
        <v>26.0</v>
      </c>
      <c r="BG2" s="46"/>
      <c r="BH2" s="606">
        <v>27.0</v>
      </c>
      <c r="BI2" s="46"/>
      <c r="BJ2" s="606">
        <v>28.0</v>
      </c>
      <c r="BK2" s="46"/>
      <c r="BL2" s="606">
        <v>29.0</v>
      </c>
      <c r="BM2" s="46"/>
      <c r="BN2" s="606">
        <v>30.0</v>
      </c>
      <c r="BO2" s="46"/>
      <c r="BP2" s="606">
        <v>31.0</v>
      </c>
      <c r="BQ2" s="46"/>
      <c r="BR2" s="607"/>
      <c r="BS2" s="608"/>
      <c r="BT2" s="766"/>
      <c r="BU2" s="608"/>
      <c r="BV2" s="610"/>
      <c r="BW2" s="338"/>
      <c r="BX2" s="338"/>
      <c r="BY2" s="338"/>
      <c r="BZ2" s="338"/>
      <c r="CA2" s="338"/>
      <c r="CB2" s="338"/>
    </row>
    <row r="3" ht="32.25" customHeight="1">
      <c r="A3" s="378" t="s">
        <v>569</v>
      </c>
      <c r="B3" s="379" t="s">
        <v>671</v>
      </c>
      <c r="C3" s="611" t="s">
        <v>574</v>
      </c>
      <c r="D3" s="884" t="s">
        <v>136</v>
      </c>
      <c r="E3" s="885" t="s">
        <v>137</v>
      </c>
      <c r="F3" s="386" t="s">
        <v>138</v>
      </c>
      <c r="G3" s="376" t="s">
        <v>141</v>
      </c>
      <c r="H3" s="617" t="s">
        <v>136</v>
      </c>
      <c r="I3" s="616" t="s">
        <v>137</v>
      </c>
      <c r="J3" s="617" t="s">
        <v>136</v>
      </c>
      <c r="K3" s="616" t="s">
        <v>137</v>
      </c>
      <c r="L3" s="617" t="s">
        <v>136</v>
      </c>
      <c r="M3" s="616" t="s">
        <v>137</v>
      </c>
      <c r="N3" s="617" t="s">
        <v>136</v>
      </c>
      <c r="O3" s="616" t="s">
        <v>137</v>
      </c>
      <c r="P3" s="617" t="s">
        <v>136</v>
      </c>
      <c r="Q3" s="616" t="s">
        <v>137</v>
      </c>
      <c r="R3" s="618" t="s">
        <v>136</v>
      </c>
      <c r="S3" s="618" t="s">
        <v>137</v>
      </c>
      <c r="T3" s="617" t="s">
        <v>136</v>
      </c>
      <c r="U3" s="618" t="s">
        <v>137</v>
      </c>
      <c r="V3" s="617" t="s">
        <v>136</v>
      </c>
      <c r="W3" s="618" t="s">
        <v>137</v>
      </c>
      <c r="X3" s="617" t="s">
        <v>136</v>
      </c>
      <c r="Y3" s="618" t="s">
        <v>137</v>
      </c>
      <c r="Z3" s="617" t="s">
        <v>136</v>
      </c>
      <c r="AA3" s="618" t="s">
        <v>137</v>
      </c>
      <c r="AB3" s="617" t="s">
        <v>136</v>
      </c>
      <c r="AC3" s="618" t="s">
        <v>137</v>
      </c>
      <c r="AD3" s="617" t="s">
        <v>136</v>
      </c>
      <c r="AE3" s="618" t="s">
        <v>137</v>
      </c>
      <c r="AF3" s="617" t="s">
        <v>136</v>
      </c>
      <c r="AG3" s="618" t="s">
        <v>137</v>
      </c>
      <c r="AH3" s="617" t="s">
        <v>136</v>
      </c>
      <c r="AI3" s="618" t="s">
        <v>137</v>
      </c>
      <c r="AJ3" s="617" t="s">
        <v>136</v>
      </c>
      <c r="AK3" s="618" t="s">
        <v>137</v>
      </c>
      <c r="AL3" s="617" t="s">
        <v>136</v>
      </c>
      <c r="AM3" s="618" t="s">
        <v>137</v>
      </c>
      <c r="AN3" s="617" t="s">
        <v>136</v>
      </c>
      <c r="AO3" s="618" t="s">
        <v>137</v>
      </c>
      <c r="AP3" s="617" t="s">
        <v>136</v>
      </c>
      <c r="AQ3" s="618" t="s">
        <v>137</v>
      </c>
      <c r="AR3" s="617" t="s">
        <v>136</v>
      </c>
      <c r="AS3" s="618" t="s">
        <v>137</v>
      </c>
      <c r="AT3" s="617" t="s">
        <v>136</v>
      </c>
      <c r="AU3" s="618" t="s">
        <v>137</v>
      </c>
      <c r="AV3" s="617" t="s">
        <v>136</v>
      </c>
      <c r="AW3" s="618" t="s">
        <v>137</v>
      </c>
      <c r="AX3" s="617" t="s">
        <v>136</v>
      </c>
      <c r="AY3" s="618" t="s">
        <v>137</v>
      </c>
      <c r="AZ3" s="617" t="s">
        <v>136</v>
      </c>
      <c r="BA3" s="618" t="s">
        <v>137</v>
      </c>
      <c r="BB3" s="617" t="s">
        <v>136</v>
      </c>
      <c r="BC3" s="618" t="s">
        <v>137</v>
      </c>
      <c r="BD3" s="617" t="s">
        <v>136</v>
      </c>
      <c r="BE3" s="618" t="s">
        <v>137</v>
      </c>
      <c r="BF3" s="617" t="s">
        <v>136</v>
      </c>
      <c r="BG3" s="618" t="s">
        <v>137</v>
      </c>
      <c r="BH3" s="617" t="s">
        <v>136</v>
      </c>
      <c r="BI3" s="618" t="s">
        <v>137</v>
      </c>
      <c r="BJ3" s="617" t="s">
        <v>136</v>
      </c>
      <c r="BK3" s="618" t="s">
        <v>137</v>
      </c>
      <c r="BL3" s="617" t="s">
        <v>136</v>
      </c>
      <c r="BM3" s="618" t="s">
        <v>137</v>
      </c>
      <c r="BN3" s="617" t="s">
        <v>136</v>
      </c>
      <c r="BO3" s="618" t="s">
        <v>137</v>
      </c>
      <c r="BP3" s="617" t="s">
        <v>136</v>
      </c>
      <c r="BQ3" s="618" t="s">
        <v>137</v>
      </c>
      <c r="BR3" s="619" t="s">
        <v>622</v>
      </c>
      <c r="BS3" s="620" t="s">
        <v>665</v>
      </c>
      <c r="BT3" s="620" t="s">
        <v>624</v>
      </c>
      <c r="BU3" s="620" t="s">
        <v>620</v>
      </c>
      <c r="BV3" s="621"/>
      <c r="BW3" s="338"/>
      <c r="BX3" s="338"/>
      <c r="BY3" s="338"/>
      <c r="BZ3" s="338"/>
      <c r="CA3" s="338"/>
      <c r="CB3" s="338"/>
    </row>
    <row r="4" ht="16.5" customHeight="1">
      <c r="A4" s="858">
        <v>1.0</v>
      </c>
      <c r="B4" s="886" t="s">
        <v>672</v>
      </c>
      <c r="C4" s="887">
        <v>900.0</v>
      </c>
      <c r="D4" s="888">
        <f t="shared" ref="D4:E4" si="2">H4+J4+L4+N4+P4+R4+T4+V4+X4+Z4+AB4+AD4+AF4+AH4+AJ4+AL4+AN4+AP4+AR4+AT4+AV4+AX4+AZ4+BB4+BD4+BF4+BH4+BJ4+BL4+BN4+BP4</f>
        <v>3250</v>
      </c>
      <c r="E4" s="662">
        <f t="shared" si="2"/>
        <v>3250</v>
      </c>
      <c r="F4" s="889">
        <f t="shared" ref="F4:F503" si="4">C4+D4-E4</f>
        <v>900</v>
      </c>
      <c r="G4" s="890">
        <v>44.0</v>
      </c>
      <c r="H4" s="665"/>
      <c r="I4" s="666"/>
      <c r="J4" s="891">
        <v>1750.0</v>
      </c>
      <c r="K4" s="666"/>
      <c r="L4" s="665"/>
      <c r="M4" s="666"/>
      <c r="N4" s="665"/>
      <c r="O4" s="666"/>
      <c r="P4" s="665"/>
      <c r="Q4" s="666"/>
      <c r="R4" s="665"/>
      <c r="S4" s="666"/>
      <c r="T4" s="665"/>
      <c r="U4" s="666"/>
      <c r="V4" s="665"/>
      <c r="W4" s="666"/>
      <c r="X4" s="665"/>
      <c r="Y4" s="666"/>
      <c r="Z4" s="665"/>
      <c r="AA4" s="666"/>
      <c r="AB4" s="665"/>
      <c r="AC4" s="666"/>
      <c r="AD4" s="665"/>
      <c r="AE4" s="666"/>
      <c r="AF4" s="665"/>
      <c r="AG4" s="666"/>
      <c r="AH4" s="665"/>
      <c r="AI4" s="666"/>
      <c r="AJ4" s="665"/>
      <c r="AK4" s="666"/>
      <c r="AL4" s="665"/>
      <c r="AM4" s="666"/>
      <c r="AN4" s="665"/>
      <c r="AO4" s="666"/>
      <c r="AP4" s="891"/>
      <c r="AQ4" s="666"/>
      <c r="AR4" s="665"/>
      <c r="AS4" s="666"/>
      <c r="AT4" s="665"/>
      <c r="AU4" s="666"/>
      <c r="AV4" s="891">
        <v>1500.0</v>
      </c>
      <c r="AW4" s="666"/>
      <c r="AX4" s="665"/>
      <c r="AY4" s="666"/>
      <c r="AZ4" s="665"/>
      <c r="BA4" s="666"/>
      <c r="BB4" s="665"/>
      <c r="BC4" s="666"/>
      <c r="BD4" s="665"/>
      <c r="BE4" s="666"/>
      <c r="BF4" s="665"/>
      <c r="BG4" s="666"/>
      <c r="BH4" s="665"/>
      <c r="BI4" s="666"/>
      <c r="BJ4" s="665"/>
      <c r="BK4" s="666"/>
      <c r="BL4" s="665"/>
      <c r="BM4" s="666"/>
      <c r="BN4" s="665"/>
      <c r="BO4" s="666"/>
      <c r="BP4" s="665"/>
      <c r="BQ4" s="892">
        <v>3250.0</v>
      </c>
      <c r="BR4" s="643">
        <f t="shared" ref="BR4:BR37" si="5">C4*G4</f>
        <v>39600</v>
      </c>
      <c r="BS4" s="644">
        <f t="shared" ref="BS4:BS503" si="6">D4*G4</f>
        <v>143000</v>
      </c>
      <c r="BT4" s="776">
        <f t="shared" ref="BT4:BT503" si="7">E4*G4</f>
        <v>143000</v>
      </c>
      <c r="BU4" s="644">
        <f t="shared" ref="BU4:BU503" si="8">F4*G4</f>
        <v>39600</v>
      </c>
      <c r="BV4" s="645"/>
      <c r="BW4" s="338"/>
      <c r="BX4" s="338"/>
      <c r="BY4" s="338"/>
      <c r="BZ4" s="338"/>
      <c r="CA4" s="338"/>
      <c r="CB4" s="338"/>
    </row>
    <row r="5" ht="16.5" customHeight="1">
      <c r="A5" s="858">
        <v>2.0</v>
      </c>
      <c r="B5" s="893" t="s">
        <v>673</v>
      </c>
      <c r="C5" s="859">
        <v>1320.0</v>
      </c>
      <c r="D5" s="773">
        <f t="shared" ref="D5:E5" si="3">H5+J5+L5+N5+P5+R5+T5+V5+X5+Z5+AB5+AD5+AF5+AH5+AJ5+AL5+AN5+AP5+AR5+AT5+AV5+AX5+AZ5+BB5+BD5+BF5+BH5+BJ5+BL5+BN5+BP5</f>
        <v>4745</v>
      </c>
      <c r="E5" s="671">
        <f t="shared" si="3"/>
        <v>3745</v>
      </c>
      <c r="F5" s="774">
        <f t="shared" si="4"/>
        <v>2320</v>
      </c>
      <c r="G5" s="894">
        <v>46.0</v>
      </c>
      <c r="H5" s="674"/>
      <c r="I5" s="675"/>
      <c r="J5" s="717"/>
      <c r="K5" s="675"/>
      <c r="L5" s="674"/>
      <c r="M5" s="675"/>
      <c r="N5" s="674"/>
      <c r="O5" s="675"/>
      <c r="P5" s="674"/>
      <c r="Q5" s="675"/>
      <c r="R5" s="674"/>
      <c r="S5" s="675"/>
      <c r="T5" s="717">
        <v>2225.0</v>
      </c>
      <c r="U5" s="675"/>
      <c r="V5" s="674"/>
      <c r="W5" s="675"/>
      <c r="X5" s="674"/>
      <c r="Y5" s="675"/>
      <c r="Z5" s="674"/>
      <c r="AA5" s="675"/>
      <c r="AB5" s="674"/>
      <c r="AC5" s="675"/>
      <c r="AD5" s="674"/>
      <c r="AE5" s="675"/>
      <c r="AF5" s="674"/>
      <c r="AG5" s="675"/>
      <c r="AH5" s="674"/>
      <c r="AI5" s="675"/>
      <c r="AJ5" s="674"/>
      <c r="AK5" s="675"/>
      <c r="AL5" s="674"/>
      <c r="AM5" s="675"/>
      <c r="AN5" s="674"/>
      <c r="AO5" s="675"/>
      <c r="AP5" s="674"/>
      <c r="AQ5" s="675"/>
      <c r="AR5" s="674"/>
      <c r="AS5" s="675"/>
      <c r="AT5" s="717">
        <v>2520.0</v>
      </c>
      <c r="AU5" s="675"/>
      <c r="AV5" s="717"/>
      <c r="AW5" s="727"/>
      <c r="AX5" s="674"/>
      <c r="AY5" s="675"/>
      <c r="AZ5" s="674"/>
      <c r="BA5" s="675"/>
      <c r="BB5" s="674"/>
      <c r="BC5" s="675"/>
      <c r="BD5" s="674"/>
      <c r="BE5" s="675"/>
      <c r="BF5" s="717"/>
      <c r="BG5" s="675"/>
      <c r="BH5" s="674"/>
      <c r="BI5" s="675"/>
      <c r="BJ5" s="674"/>
      <c r="BK5" s="675"/>
      <c r="BL5" s="674"/>
      <c r="BM5" s="675"/>
      <c r="BN5" s="674"/>
      <c r="BO5" s="675"/>
      <c r="BP5" s="674"/>
      <c r="BQ5" s="735">
        <v>3745.0</v>
      </c>
      <c r="BR5" s="643">
        <f t="shared" si="5"/>
        <v>60720</v>
      </c>
      <c r="BS5" s="644">
        <f t="shared" si="6"/>
        <v>218270</v>
      </c>
      <c r="BT5" s="776">
        <f t="shared" si="7"/>
        <v>172270</v>
      </c>
      <c r="BU5" s="644">
        <f t="shared" si="8"/>
        <v>106720</v>
      </c>
      <c r="BV5" s="645"/>
      <c r="BW5" s="338"/>
      <c r="BX5" s="338"/>
      <c r="BY5" s="338"/>
      <c r="BZ5" s="338"/>
      <c r="CA5" s="338"/>
      <c r="CB5" s="338"/>
    </row>
    <row r="6" ht="16.5" customHeight="1">
      <c r="A6" s="858">
        <v>3.0</v>
      </c>
      <c r="B6" s="895" t="s">
        <v>674</v>
      </c>
      <c r="C6" s="859">
        <v>175.0</v>
      </c>
      <c r="D6" s="773">
        <f t="shared" ref="D6:E6" si="9">H6+J6+L6+N6+P6+R6+T6+V6+X6+Z6+AB6+AD6+AF6+AH6+AJ6+AL6+AN6+AP6+AR6+AT6+AV6+AX6+AZ6+BB6+BD6+BF6+BH6+BJ6+BL6+BN6+BP6</f>
        <v>0</v>
      </c>
      <c r="E6" s="671">
        <f t="shared" si="9"/>
        <v>150</v>
      </c>
      <c r="F6" s="774">
        <f t="shared" si="4"/>
        <v>25</v>
      </c>
      <c r="G6" s="896">
        <v>80.0</v>
      </c>
      <c r="H6" s="674"/>
      <c r="I6" s="675"/>
      <c r="J6" s="674"/>
      <c r="K6" s="675"/>
      <c r="L6" s="674"/>
      <c r="M6" s="675"/>
      <c r="N6" s="674"/>
      <c r="O6" s="675"/>
      <c r="P6" s="674"/>
      <c r="Q6" s="675"/>
      <c r="R6" s="674"/>
      <c r="S6" s="675"/>
      <c r="T6" s="674"/>
      <c r="U6" s="675"/>
      <c r="V6" s="674"/>
      <c r="W6" s="675"/>
      <c r="X6" s="674"/>
      <c r="Y6" s="675"/>
      <c r="Z6" s="674"/>
      <c r="AA6" s="675"/>
      <c r="AB6" s="674"/>
      <c r="AC6" s="675"/>
      <c r="AD6" s="674"/>
      <c r="AE6" s="675"/>
      <c r="AF6" s="674"/>
      <c r="AG6" s="675"/>
      <c r="AH6" s="674"/>
      <c r="AI6" s="675"/>
      <c r="AJ6" s="674"/>
      <c r="AK6" s="675"/>
      <c r="AL6" s="674"/>
      <c r="AM6" s="675"/>
      <c r="AN6" s="674"/>
      <c r="AO6" s="675"/>
      <c r="AP6" s="674"/>
      <c r="AQ6" s="675"/>
      <c r="AR6" s="674"/>
      <c r="AS6" s="675"/>
      <c r="AT6" s="674"/>
      <c r="AU6" s="675"/>
      <c r="AV6" s="674"/>
      <c r="AW6" s="675"/>
      <c r="AX6" s="674"/>
      <c r="AY6" s="675"/>
      <c r="AZ6" s="674"/>
      <c r="BA6" s="675"/>
      <c r="BB6" s="674"/>
      <c r="BC6" s="675"/>
      <c r="BD6" s="674"/>
      <c r="BE6" s="675"/>
      <c r="BF6" s="674"/>
      <c r="BG6" s="675"/>
      <c r="BH6" s="674"/>
      <c r="BI6" s="675"/>
      <c r="BJ6" s="674"/>
      <c r="BK6" s="675"/>
      <c r="BL6" s="674"/>
      <c r="BM6" s="675"/>
      <c r="BN6" s="674"/>
      <c r="BO6" s="675"/>
      <c r="BP6" s="674"/>
      <c r="BQ6" s="735">
        <v>150.0</v>
      </c>
      <c r="BR6" s="643">
        <f t="shared" si="5"/>
        <v>14000</v>
      </c>
      <c r="BS6" s="644">
        <f t="shared" si="6"/>
        <v>0</v>
      </c>
      <c r="BT6" s="776">
        <f t="shared" si="7"/>
        <v>12000</v>
      </c>
      <c r="BU6" s="644">
        <f t="shared" si="8"/>
        <v>2000</v>
      </c>
      <c r="BV6" s="645"/>
      <c r="BW6" s="338"/>
      <c r="BX6" s="338"/>
      <c r="BY6" s="338"/>
      <c r="BZ6" s="338"/>
      <c r="CA6" s="338"/>
      <c r="CB6" s="338"/>
    </row>
    <row r="7" ht="16.5" customHeight="1">
      <c r="A7" s="858">
        <v>4.0</v>
      </c>
      <c r="B7" s="895" t="s">
        <v>675</v>
      </c>
      <c r="C7" s="859">
        <v>120.0</v>
      </c>
      <c r="D7" s="773">
        <f t="shared" ref="D7:E7" si="10">H7+J7+L7+N7+P7+R7+T7+V7+X7+Z7+AB7+AD7+AF7+AH7+AJ7+AL7+AN7+AP7+AR7+AT7+AV7+AX7+AZ7+BB7+BD7+BF7+BH7+BJ7+BL7+BN7+BP7</f>
        <v>20</v>
      </c>
      <c r="E7" s="671">
        <f t="shared" si="10"/>
        <v>65</v>
      </c>
      <c r="F7" s="774">
        <f t="shared" si="4"/>
        <v>75</v>
      </c>
      <c r="G7" s="894">
        <v>208.0</v>
      </c>
      <c r="H7" s="717"/>
      <c r="I7" s="675"/>
      <c r="J7" s="674"/>
      <c r="K7" s="675"/>
      <c r="L7" s="674"/>
      <c r="M7" s="675"/>
      <c r="N7" s="674"/>
      <c r="O7" s="675"/>
      <c r="P7" s="674"/>
      <c r="Q7" s="675"/>
      <c r="R7" s="674"/>
      <c r="S7" s="675"/>
      <c r="T7" s="674"/>
      <c r="U7" s="675"/>
      <c r="V7" s="674"/>
      <c r="W7" s="675"/>
      <c r="X7" s="674"/>
      <c r="Y7" s="675"/>
      <c r="Z7" s="674"/>
      <c r="AA7" s="675"/>
      <c r="AB7" s="674"/>
      <c r="AC7" s="675"/>
      <c r="AD7" s="674"/>
      <c r="AE7" s="675"/>
      <c r="AF7" s="717">
        <v>20.0</v>
      </c>
      <c r="AG7" s="675"/>
      <c r="AH7" s="674"/>
      <c r="AI7" s="675"/>
      <c r="AJ7" s="674"/>
      <c r="AK7" s="675"/>
      <c r="AL7" s="674"/>
      <c r="AM7" s="675"/>
      <c r="AN7" s="674"/>
      <c r="AO7" s="675"/>
      <c r="AP7" s="674"/>
      <c r="AQ7" s="675"/>
      <c r="AR7" s="674"/>
      <c r="AS7" s="675"/>
      <c r="AT7" s="674"/>
      <c r="AU7" s="675"/>
      <c r="AV7" s="674"/>
      <c r="AW7" s="675"/>
      <c r="AX7" s="674"/>
      <c r="AY7" s="675"/>
      <c r="AZ7" s="674"/>
      <c r="BA7" s="675"/>
      <c r="BB7" s="674"/>
      <c r="BC7" s="675"/>
      <c r="BD7" s="674"/>
      <c r="BE7" s="675"/>
      <c r="BF7" s="674"/>
      <c r="BG7" s="675"/>
      <c r="BH7" s="674"/>
      <c r="BI7" s="675"/>
      <c r="BJ7" s="674"/>
      <c r="BK7" s="675"/>
      <c r="BL7" s="674"/>
      <c r="BM7" s="675"/>
      <c r="BN7" s="717"/>
      <c r="BO7" s="675"/>
      <c r="BP7" s="674"/>
      <c r="BQ7" s="735">
        <v>65.0</v>
      </c>
      <c r="BR7" s="643">
        <f t="shared" si="5"/>
        <v>24960</v>
      </c>
      <c r="BS7" s="644">
        <f t="shared" si="6"/>
        <v>4160</v>
      </c>
      <c r="BT7" s="776">
        <f t="shared" si="7"/>
        <v>13520</v>
      </c>
      <c r="BU7" s="644">
        <f t="shared" si="8"/>
        <v>15600</v>
      </c>
      <c r="BV7" s="645"/>
      <c r="BW7" s="338"/>
      <c r="BX7" s="338"/>
      <c r="BY7" s="338"/>
      <c r="BZ7" s="338"/>
      <c r="CA7" s="338"/>
      <c r="CB7" s="338"/>
    </row>
    <row r="8" ht="16.5" customHeight="1">
      <c r="A8" s="858">
        <v>5.0</v>
      </c>
      <c r="B8" s="895" t="s">
        <v>676</v>
      </c>
      <c r="C8" s="859">
        <v>20.0</v>
      </c>
      <c r="D8" s="773">
        <f t="shared" ref="D8:E8" si="11">H8+J8+L8+N8+P8+R8+T8+V8+X8+Z8+AB8+AD8+AF8+AH8+AJ8+AL8+AN8+AP8+AR8+AT8+AV8+AX8+AZ8+BB8+BD8+BF8+BH8+BJ8+BL8+BN8+BP8</f>
        <v>0</v>
      </c>
      <c r="E8" s="671">
        <f t="shared" si="11"/>
        <v>0</v>
      </c>
      <c r="F8" s="774">
        <f t="shared" si="4"/>
        <v>20</v>
      </c>
      <c r="G8" s="896">
        <v>230.0</v>
      </c>
      <c r="H8" s="674"/>
      <c r="I8" s="675"/>
      <c r="J8" s="674"/>
      <c r="K8" s="675"/>
      <c r="L8" s="674"/>
      <c r="M8" s="675"/>
      <c r="N8" s="674"/>
      <c r="O8" s="675"/>
      <c r="P8" s="674"/>
      <c r="Q8" s="675"/>
      <c r="R8" s="674"/>
      <c r="S8" s="675"/>
      <c r="T8" s="674"/>
      <c r="U8" s="675"/>
      <c r="V8" s="674"/>
      <c r="W8" s="675"/>
      <c r="X8" s="674"/>
      <c r="Y8" s="675"/>
      <c r="Z8" s="674"/>
      <c r="AA8" s="675"/>
      <c r="AB8" s="674"/>
      <c r="AC8" s="675"/>
      <c r="AD8" s="674"/>
      <c r="AE8" s="675"/>
      <c r="AF8" s="674"/>
      <c r="AG8" s="675"/>
      <c r="AH8" s="674"/>
      <c r="AI8" s="675"/>
      <c r="AJ8" s="674"/>
      <c r="AK8" s="675"/>
      <c r="AL8" s="674"/>
      <c r="AM8" s="675"/>
      <c r="AN8" s="674"/>
      <c r="AO8" s="675"/>
      <c r="AP8" s="674"/>
      <c r="AQ8" s="675"/>
      <c r="AR8" s="674"/>
      <c r="AS8" s="675"/>
      <c r="AT8" s="674"/>
      <c r="AU8" s="675"/>
      <c r="AV8" s="674"/>
      <c r="AW8" s="675"/>
      <c r="AX8" s="674"/>
      <c r="AY8" s="675"/>
      <c r="AZ8" s="674"/>
      <c r="BA8" s="675"/>
      <c r="BB8" s="674"/>
      <c r="BC8" s="675"/>
      <c r="BD8" s="674"/>
      <c r="BE8" s="675"/>
      <c r="BF8" s="674"/>
      <c r="BG8" s="675"/>
      <c r="BH8" s="674"/>
      <c r="BI8" s="675"/>
      <c r="BJ8" s="674"/>
      <c r="BK8" s="675"/>
      <c r="BL8" s="674"/>
      <c r="BM8" s="675"/>
      <c r="BN8" s="674"/>
      <c r="BO8" s="675"/>
      <c r="BP8" s="674"/>
      <c r="BQ8" s="678"/>
      <c r="BR8" s="643">
        <f t="shared" si="5"/>
        <v>4600</v>
      </c>
      <c r="BS8" s="644">
        <f t="shared" si="6"/>
        <v>0</v>
      </c>
      <c r="BT8" s="776">
        <f t="shared" si="7"/>
        <v>0</v>
      </c>
      <c r="BU8" s="644">
        <f t="shared" si="8"/>
        <v>4600</v>
      </c>
      <c r="BV8" s="645"/>
      <c r="BW8" s="338"/>
      <c r="BX8" s="338"/>
      <c r="BY8" s="338"/>
      <c r="BZ8" s="338"/>
      <c r="CA8" s="338"/>
      <c r="CB8" s="338"/>
    </row>
    <row r="9" ht="16.5" customHeight="1">
      <c r="A9" s="858">
        <v>6.0</v>
      </c>
      <c r="B9" s="895" t="s">
        <v>677</v>
      </c>
      <c r="C9" s="859">
        <v>80.0</v>
      </c>
      <c r="D9" s="773">
        <f t="shared" ref="D9:E9" si="12">H9+J9+L9+N9+P9+R9+T9+V9+X9+Z9+AB9+AD9+AF9+AH9+AJ9+AL9+AN9+AP9+AR9+AT9+AV9+AX9+AZ9+BB9+BD9+BF9+BH9+BJ9+BL9+BN9+BP9</f>
        <v>80</v>
      </c>
      <c r="E9" s="671">
        <f t="shared" si="12"/>
        <v>80</v>
      </c>
      <c r="F9" s="774">
        <f t="shared" si="4"/>
        <v>80</v>
      </c>
      <c r="G9" s="894">
        <v>172.0</v>
      </c>
      <c r="H9" s="717"/>
      <c r="I9" s="675"/>
      <c r="J9" s="674"/>
      <c r="K9" s="675"/>
      <c r="L9" s="674"/>
      <c r="M9" s="675"/>
      <c r="N9" s="674"/>
      <c r="O9" s="675"/>
      <c r="P9" s="674"/>
      <c r="Q9" s="675"/>
      <c r="R9" s="674"/>
      <c r="S9" s="675"/>
      <c r="T9" s="674"/>
      <c r="U9" s="675"/>
      <c r="V9" s="674"/>
      <c r="W9" s="675"/>
      <c r="X9" s="674"/>
      <c r="Y9" s="675"/>
      <c r="Z9" s="674"/>
      <c r="AA9" s="675"/>
      <c r="AB9" s="674"/>
      <c r="AC9" s="675"/>
      <c r="AD9" s="674"/>
      <c r="AE9" s="675"/>
      <c r="AF9" s="717">
        <v>80.0</v>
      </c>
      <c r="AG9" s="675"/>
      <c r="AH9" s="674"/>
      <c r="AI9" s="675"/>
      <c r="AJ9" s="674"/>
      <c r="AK9" s="675"/>
      <c r="AL9" s="674"/>
      <c r="AM9" s="675"/>
      <c r="AN9" s="674"/>
      <c r="AO9" s="675"/>
      <c r="AP9" s="674"/>
      <c r="AQ9" s="675"/>
      <c r="AR9" s="674"/>
      <c r="AS9" s="675"/>
      <c r="AT9" s="674"/>
      <c r="AU9" s="675"/>
      <c r="AV9" s="674"/>
      <c r="AW9" s="675"/>
      <c r="AX9" s="674"/>
      <c r="AY9" s="675"/>
      <c r="AZ9" s="674"/>
      <c r="BA9" s="675"/>
      <c r="BB9" s="674"/>
      <c r="BC9" s="675"/>
      <c r="BD9" s="674"/>
      <c r="BE9" s="675"/>
      <c r="BF9" s="674"/>
      <c r="BG9" s="675"/>
      <c r="BH9" s="674"/>
      <c r="BI9" s="675"/>
      <c r="BJ9" s="674"/>
      <c r="BK9" s="675"/>
      <c r="BL9" s="674"/>
      <c r="BM9" s="675"/>
      <c r="BN9" s="717"/>
      <c r="BO9" s="675"/>
      <c r="BP9" s="674"/>
      <c r="BQ9" s="735">
        <v>80.0</v>
      </c>
      <c r="BR9" s="643">
        <f t="shared" si="5"/>
        <v>13760</v>
      </c>
      <c r="BS9" s="644">
        <f t="shared" si="6"/>
        <v>13760</v>
      </c>
      <c r="BT9" s="776">
        <f t="shared" si="7"/>
        <v>13760</v>
      </c>
      <c r="BU9" s="644">
        <f t="shared" si="8"/>
        <v>13760</v>
      </c>
      <c r="BV9" s="645"/>
      <c r="BW9" s="338"/>
      <c r="BX9" s="338"/>
      <c r="BY9" s="338"/>
      <c r="BZ9" s="338"/>
      <c r="CA9" s="338"/>
      <c r="CB9" s="338"/>
    </row>
    <row r="10" ht="16.5" customHeight="1">
      <c r="A10" s="858">
        <v>7.0</v>
      </c>
      <c r="B10" s="895" t="s">
        <v>678</v>
      </c>
      <c r="C10" s="859">
        <v>20.0</v>
      </c>
      <c r="D10" s="773">
        <f t="shared" ref="D10:E10" si="13">H10+J10+L10+N10+P10+R10+T10+V10+X10+Z10+AB10+AD10+AF10+AH10+AJ10+AL10+AN10+AP10+AR10+AT10+AV10+AX10+AZ10+BB10+BD10+BF10+BH10+BJ10+BL10+BN10+BP10</f>
        <v>0</v>
      </c>
      <c r="E10" s="671">
        <f t="shared" si="13"/>
        <v>0</v>
      </c>
      <c r="F10" s="774">
        <f t="shared" si="4"/>
        <v>20</v>
      </c>
      <c r="G10" s="896">
        <v>210.0</v>
      </c>
      <c r="H10" s="674"/>
      <c r="I10" s="675"/>
      <c r="J10" s="674"/>
      <c r="K10" s="675"/>
      <c r="L10" s="674"/>
      <c r="M10" s="675"/>
      <c r="N10" s="674"/>
      <c r="O10" s="675"/>
      <c r="P10" s="674"/>
      <c r="Q10" s="675"/>
      <c r="R10" s="674"/>
      <c r="S10" s="675"/>
      <c r="T10" s="674"/>
      <c r="U10" s="675"/>
      <c r="V10" s="674"/>
      <c r="W10" s="675"/>
      <c r="X10" s="674"/>
      <c r="Y10" s="675"/>
      <c r="Z10" s="674"/>
      <c r="AA10" s="675"/>
      <c r="AB10" s="674"/>
      <c r="AC10" s="675"/>
      <c r="AD10" s="674"/>
      <c r="AE10" s="675"/>
      <c r="AF10" s="674"/>
      <c r="AG10" s="675"/>
      <c r="AH10" s="674"/>
      <c r="AI10" s="675"/>
      <c r="AJ10" s="674"/>
      <c r="AK10" s="675"/>
      <c r="AL10" s="674"/>
      <c r="AM10" s="675"/>
      <c r="AN10" s="674"/>
      <c r="AO10" s="675"/>
      <c r="AP10" s="674"/>
      <c r="AQ10" s="675"/>
      <c r="AR10" s="674"/>
      <c r="AS10" s="675"/>
      <c r="AT10" s="674"/>
      <c r="AU10" s="675"/>
      <c r="AV10" s="674"/>
      <c r="AW10" s="675"/>
      <c r="AX10" s="674"/>
      <c r="AY10" s="675"/>
      <c r="AZ10" s="674"/>
      <c r="BA10" s="675"/>
      <c r="BB10" s="674"/>
      <c r="BC10" s="675"/>
      <c r="BD10" s="674"/>
      <c r="BE10" s="675"/>
      <c r="BF10" s="674"/>
      <c r="BG10" s="675"/>
      <c r="BH10" s="674"/>
      <c r="BI10" s="675"/>
      <c r="BJ10" s="674"/>
      <c r="BK10" s="675"/>
      <c r="BL10" s="674"/>
      <c r="BM10" s="675"/>
      <c r="BN10" s="674"/>
      <c r="BO10" s="675"/>
      <c r="BP10" s="674"/>
      <c r="BQ10" s="678"/>
      <c r="BR10" s="643">
        <f t="shared" si="5"/>
        <v>4200</v>
      </c>
      <c r="BS10" s="644">
        <f t="shared" si="6"/>
        <v>0</v>
      </c>
      <c r="BT10" s="776">
        <f t="shared" si="7"/>
        <v>0</v>
      </c>
      <c r="BU10" s="644">
        <f t="shared" si="8"/>
        <v>4200</v>
      </c>
      <c r="BV10" s="645"/>
      <c r="BW10" s="338"/>
      <c r="BX10" s="338"/>
      <c r="BY10" s="338"/>
      <c r="BZ10" s="338"/>
      <c r="CA10" s="338"/>
      <c r="CB10" s="338"/>
    </row>
    <row r="11" ht="16.5" customHeight="1">
      <c r="A11" s="858">
        <v>8.0</v>
      </c>
      <c r="B11" s="895" t="s">
        <v>679</v>
      </c>
      <c r="C11" s="897">
        <v>0.0</v>
      </c>
      <c r="D11" s="773">
        <f t="shared" ref="D11:E11" si="14">H11+J11+L11+N11+P11+R11+T11+V11+X11+Z11+AB11+AD11+AF11+AH11+AJ11+AL11+AN11+AP11+AR11+AT11+AV11+AX11+AZ11+BB11+BD11+BF11+BH11+BJ11+BL11+BN11+BP11</f>
        <v>0</v>
      </c>
      <c r="E11" s="671">
        <f t="shared" si="14"/>
        <v>0</v>
      </c>
      <c r="F11" s="898">
        <f t="shared" si="4"/>
        <v>0</v>
      </c>
      <c r="G11" s="896">
        <v>1415.0</v>
      </c>
      <c r="H11" s="674"/>
      <c r="I11" s="675"/>
      <c r="J11" s="674"/>
      <c r="K11" s="675"/>
      <c r="L11" s="674"/>
      <c r="M11" s="675"/>
      <c r="N11" s="674"/>
      <c r="O11" s="675"/>
      <c r="P11" s="674"/>
      <c r="Q11" s="675"/>
      <c r="R11" s="674"/>
      <c r="S11" s="675"/>
      <c r="T11" s="674"/>
      <c r="U11" s="675"/>
      <c r="V11" s="674"/>
      <c r="W11" s="675"/>
      <c r="X11" s="674"/>
      <c r="Y11" s="675"/>
      <c r="Z11" s="674"/>
      <c r="AA11" s="675"/>
      <c r="AB11" s="674"/>
      <c r="AC11" s="675"/>
      <c r="AD11" s="674"/>
      <c r="AE11" s="675"/>
      <c r="AF11" s="674"/>
      <c r="AG11" s="675"/>
      <c r="AH11" s="674"/>
      <c r="AI11" s="675"/>
      <c r="AJ11" s="674"/>
      <c r="AK11" s="675"/>
      <c r="AL11" s="674"/>
      <c r="AM11" s="675"/>
      <c r="AN11" s="674"/>
      <c r="AO11" s="675"/>
      <c r="AP11" s="674"/>
      <c r="AQ11" s="675"/>
      <c r="AR11" s="674"/>
      <c r="AS11" s="675"/>
      <c r="AT11" s="674"/>
      <c r="AU11" s="675"/>
      <c r="AV11" s="674"/>
      <c r="AW11" s="675"/>
      <c r="AX11" s="674"/>
      <c r="AY11" s="675"/>
      <c r="AZ11" s="674"/>
      <c r="BA11" s="675"/>
      <c r="BB11" s="674"/>
      <c r="BC11" s="675"/>
      <c r="BD11" s="674"/>
      <c r="BE11" s="675"/>
      <c r="BF11" s="674"/>
      <c r="BG11" s="675"/>
      <c r="BH11" s="674"/>
      <c r="BI11" s="675"/>
      <c r="BJ11" s="674"/>
      <c r="BK11" s="675"/>
      <c r="BL11" s="674"/>
      <c r="BM11" s="675"/>
      <c r="BN11" s="674"/>
      <c r="BO11" s="675"/>
      <c r="BP11" s="674"/>
      <c r="BQ11" s="899"/>
      <c r="BR11" s="643">
        <f t="shared" si="5"/>
        <v>0</v>
      </c>
      <c r="BS11" s="644">
        <f t="shared" si="6"/>
        <v>0</v>
      </c>
      <c r="BT11" s="776">
        <f t="shared" si="7"/>
        <v>0</v>
      </c>
      <c r="BU11" s="644">
        <f t="shared" si="8"/>
        <v>0</v>
      </c>
      <c r="BV11" s="645"/>
      <c r="BW11" s="338"/>
      <c r="BX11" s="338"/>
      <c r="BY11" s="338"/>
      <c r="BZ11" s="338"/>
      <c r="CA11" s="338"/>
      <c r="CB11" s="338"/>
    </row>
    <row r="12" ht="16.5" customHeight="1">
      <c r="A12" s="858">
        <v>9.0</v>
      </c>
      <c r="B12" s="895" t="s">
        <v>680</v>
      </c>
      <c r="C12" s="859">
        <v>270.98300000000006</v>
      </c>
      <c r="D12" s="773">
        <f t="shared" ref="D12:E12" si="15">H12+J12+L12+N12+P12+R12+T12+V12+X12+Z12+AB12+AD12+AF12+AH12+AJ12+AL12+AN12+AP12+AR12+AT12+AV12+AX12+AZ12+BB12+BD12+BF12+BH12+BJ12+BL12+BN12+BP12</f>
        <v>0</v>
      </c>
      <c r="E12" s="671">
        <f t="shared" si="15"/>
        <v>175</v>
      </c>
      <c r="F12" s="774">
        <f t="shared" si="4"/>
        <v>95.983</v>
      </c>
      <c r="G12" s="894">
        <v>106.0</v>
      </c>
      <c r="H12" s="674"/>
      <c r="I12" s="675"/>
      <c r="J12" s="674"/>
      <c r="K12" s="675"/>
      <c r="L12" s="674"/>
      <c r="M12" s="675"/>
      <c r="N12" s="674"/>
      <c r="O12" s="675"/>
      <c r="P12" s="674"/>
      <c r="Q12" s="675"/>
      <c r="R12" s="674"/>
      <c r="S12" s="675"/>
      <c r="T12" s="674"/>
      <c r="U12" s="675"/>
      <c r="V12" s="674"/>
      <c r="W12" s="675"/>
      <c r="X12" s="674"/>
      <c r="Y12" s="675"/>
      <c r="Z12" s="717"/>
      <c r="AA12" s="675"/>
      <c r="AB12" s="674"/>
      <c r="AC12" s="675"/>
      <c r="AD12" s="674"/>
      <c r="AE12" s="675"/>
      <c r="AF12" s="674"/>
      <c r="AG12" s="675"/>
      <c r="AH12" s="674"/>
      <c r="AI12" s="675"/>
      <c r="AJ12" s="674"/>
      <c r="AK12" s="675"/>
      <c r="AL12" s="674"/>
      <c r="AM12" s="675"/>
      <c r="AN12" s="674"/>
      <c r="AO12" s="675"/>
      <c r="AP12" s="674"/>
      <c r="AQ12" s="675"/>
      <c r="AR12" s="674"/>
      <c r="AS12" s="675"/>
      <c r="AT12" s="674"/>
      <c r="AU12" s="675"/>
      <c r="AV12" s="674"/>
      <c r="AW12" s="675"/>
      <c r="AX12" s="674"/>
      <c r="AY12" s="675"/>
      <c r="AZ12" s="674"/>
      <c r="BA12" s="675"/>
      <c r="BB12" s="674"/>
      <c r="BC12" s="675"/>
      <c r="BD12" s="674"/>
      <c r="BE12" s="675"/>
      <c r="BF12" s="674"/>
      <c r="BG12" s="675"/>
      <c r="BH12" s="674"/>
      <c r="BI12" s="675"/>
      <c r="BJ12" s="674"/>
      <c r="BK12" s="675"/>
      <c r="BL12" s="674"/>
      <c r="BM12" s="675"/>
      <c r="BN12" s="717"/>
      <c r="BO12" s="675"/>
      <c r="BP12" s="674"/>
      <c r="BQ12" s="735">
        <v>175.0</v>
      </c>
      <c r="BR12" s="643">
        <f t="shared" si="5"/>
        <v>28724.198</v>
      </c>
      <c r="BS12" s="644">
        <f t="shared" si="6"/>
        <v>0</v>
      </c>
      <c r="BT12" s="776">
        <f t="shared" si="7"/>
        <v>18550</v>
      </c>
      <c r="BU12" s="644">
        <f t="shared" si="8"/>
        <v>10174.198</v>
      </c>
      <c r="BV12" s="645"/>
      <c r="BW12" s="338"/>
      <c r="BX12" s="338"/>
      <c r="BY12" s="338"/>
      <c r="BZ12" s="338"/>
      <c r="CA12" s="338"/>
      <c r="CB12" s="338"/>
    </row>
    <row r="13" ht="16.5" customHeight="1">
      <c r="A13" s="858">
        <v>10.0</v>
      </c>
      <c r="B13" s="895" t="s">
        <v>681</v>
      </c>
      <c r="C13" s="897">
        <v>156.00000000000045</v>
      </c>
      <c r="D13" s="773">
        <f t="shared" ref="D13:E13" si="16">H13+J13+L13+N13+P13+R13+T13+V13+X13+Z13+AB13+AD13+AF13+AH13+AJ13+AL13+AN13+AP13+AR13+AT13+AV13+AX13+AZ13+BB13+BD13+BF13+BH13+BJ13+BL13+BN13+BP13</f>
        <v>360</v>
      </c>
      <c r="E13" s="671">
        <f t="shared" si="16"/>
        <v>276</v>
      </c>
      <c r="F13" s="898">
        <f t="shared" si="4"/>
        <v>240</v>
      </c>
      <c r="G13" s="896">
        <v>73.0</v>
      </c>
      <c r="H13" s="674"/>
      <c r="I13" s="675"/>
      <c r="J13" s="674"/>
      <c r="K13" s="675"/>
      <c r="L13" s="674"/>
      <c r="M13" s="675"/>
      <c r="N13" s="674"/>
      <c r="O13" s="675"/>
      <c r="P13" s="674"/>
      <c r="Q13" s="675"/>
      <c r="R13" s="674"/>
      <c r="S13" s="675"/>
      <c r="T13" s="674"/>
      <c r="U13" s="675"/>
      <c r="V13" s="674"/>
      <c r="W13" s="675"/>
      <c r="X13" s="674"/>
      <c r="Y13" s="675"/>
      <c r="Z13" s="674"/>
      <c r="AA13" s="675"/>
      <c r="AB13" s="674"/>
      <c r="AC13" s="675"/>
      <c r="AD13" s="674"/>
      <c r="AE13" s="675"/>
      <c r="AF13" s="674"/>
      <c r="AG13" s="675"/>
      <c r="AH13" s="674"/>
      <c r="AI13" s="675"/>
      <c r="AJ13" s="674"/>
      <c r="AK13" s="675"/>
      <c r="AL13" s="674"/>
      <c r="AM13" s="675"/>
      <c r="AN13" s="674"/>
      <c r="AO13" s="675"/>
      <c r="AP13" s="674"/>
      <c r="AQ13" s="675"/>
      <c r="AR13" s="674"/>
      <c r="AS13" s="675"/>
      <c r="AT13" s="674"/>
      <c r="AU13" s="675"/>
      <c r="AV13" s="674"/>
      <c r="AW13" s="675"/>
      <c r="AX13" s="717">
        <v>360.0</v>
      </c>
      <c r="AY13" s="675"/>
      <c r="AZ13" s="674"/>
      <c r="BA13" s="675"/>
      <c r="BB13" s="674"/>
      <c r="BC13" s="675"/>
      <c r="BD13" s="674"/>
      <c r="BE13" s="675"/>
      <c r="BF13" s="674"/>
      <c r="BG13" s="675"/>
      <c r="BH13" s="674"/>
      <c r="BI13" s="675"/>
      <c r="BJ13" s="674"/>
      <c r="BK13" s="675"/>
      <c r="BL13" s="674"/>
      <c r="BM13" s="675"/>
      <c r="BN13" s="674"/>
      <c r="BO13" s="675"/>
      <c r="BP13" s="674"/>
      <c r="BQ13" s="900">
        <f>516-240</f>
        <v>276</v>
      </c>
      <c r="BR13" s="643">
        <f t="shared" si="5"/>
        <v>11388</v>
      </c>
      <c r="BS13" s="644">
        <f t="shared" si="6"/>
        <v>26280</v>
      </c>
      <c r="BT13" s="776">
        <f t="shared" si="7"/>
        <v>20148</v>
      </c>
      <c r="BU13" s="644">
        <f t="shared" si="8"/>
        <v>17520</v>
      </c>
      <c r="BV13" s="645"/>
      <c r="BW13" s="338"/>
      <c r="BX13" s="338"/>
      <c r="BY13" s="338"/>
      <c r="BZ13" s="338"/>
      <c r="CA13" s="338"/>
      <c r="CB13" s="338"/>
    </row>
    <row r="14" ht="16.5" customHeight="1">
      <c r="A14" s="858">
        <v>11.0</v>
      </c>
      <c r="B14" s="895" t="s">
        <v>682</v>
      </c>
      <c r="C14" s="859">
        <v>1.0</v>
      </c>
      <c r="D14" s="773">
        <f t="shared" ref="D14:E14" si="17">H14+J14+L14+N14+P14+R14+T14+V14+X14+Z14+AB14+AD14+AF14+AH14+AJ14+AL14+AN14+AP14+AR14+AT14+AV14+AX14+AZ14+BB14+BD14+BF14+BH14+BJ14+BL14+BN14+BP14</f>
        <v>0</v>
      </c>
      <c r="E14" s="671">
        <f t="shared" si="17"/>
        <v>0</v>
      </c>
      <c r="F14" s="774">
        <f t="shared" si="4"/>
        <v>1</v>
      </c>
      <c r="G14" s="896">
        <v>4785.0</v>
      </c>
      <c r="H14" s="674"/>
      <c r="I14" s="675"/>
      <c r="J14" s="674"/>
      <c r="K14" s="675"/>
      <c r="L14" s="674"/>
      <c r="M14" s="675"/>
      <c r="N14" s="674"/>
      <c r="O14" s="675"/>
      <c r="P14" s="674"/>
      <c r="Q14" s="675"/>
      <c r="R14" s="674"/>
      <c r="S14" s="675"/>
      <c r="T14" s="674"/>
      <c r="U14" s="675"/>
      <c r="V14" s="674"/>
      <c r="W14" s="675"/>
      <c r="X14" s="674"/>
      <c r="Y14" s="675"/>
      <c r="Z14" s="674"/>
      <c r="AA14" s="675"/>
      <c r="AB14" s="674"/>
      <c r="AC14" s="675"/>
      <c r="AD14" s="674"/>
      <c r="AE14" s="675"/>
      <c r="AF14" s="674"/>
      <c r="AG14" s="675"/>
      <c r="AH14" s="674"/>
      <c r="AI14" s="675"/>
      <c r="AJ14" s="674"/>
      <c r="AK14" s="675"/>
      <c r="AL14" s="674"/>
      <c r="AM14" s="675"/>
      <c r="AN14" s="674"/>
      <c r="AO14" s="675"/>
      <c r="AP14" s="674"/>
      <c r="AQ14" s="675"/>
      <c r="AR14" s="674"/>
      <c r="AS14" s="675"/>
      <c r="AT14" s="674"/>
      <c r="AU14" s="675"/>
      <c r="AV14" s="674"/>
      <c r="AW14" s="675"/>
      <c r="AX14" s="674"/>
      <c r="AY14" s="675"/>
      <c r="AZ14" s="674"/>
      <c r="BA14" s="675"/>
      <c r="BB14" s="674"/>
      <c r="BC14" s="675"/>
      <c r="BD14" s="674"/>
      <c r="BE14" s="675"/>
      <c r="BF14" s="674"/>
      <c r="BG14" s="675"/>
      <c r="BH14" s="674"/>
      <c r="BI14" s="675"/>
      <c r="BJ14" s="674"/>
      <c r="BK14" s="675"/>
      <c r="BL14" s="674"/>
      <c r="BM14" s="675"/>
      <c r="BN14" s="674"/>
      <c r="BO14" s="675"/>
      <c r="BP14" s="674"/>
      <c r="BQ14" s="678"/>
      <c r="BR14" s="643">
        <f t="shared" si="5"/>
        <v>4785</v>
      </c>
      <c r="BS14" s="644">
        <f t="shared" si="6"/>
        <v>0</v>
      </c>
      <c r="BT14" s="776">
        <f t="shared" si="7"/>
        <v>0</v>
      </c>
      <c r="BU14" s="644">
        <f t="shared" si="8"/>
        <v>4785</v>
      </c>
      <c r="BV14" s="645"/>
      <c r="BW14" s="338"/>
      <c r="BX14" s="338"/>
      <c r="BY14" s="338"/>
      <c r="BZ14" s="338"/>
      <c r="CA14" s="338"/>
      <c r="CB14" s="338"/>
    </row>
    <row r="15" ht="16.5" customHeight="1">
      <c r="A15" s="858">
        <v>12.0</v>
      </c>
      <c r="B15" s="895" t="s">
        <v>683</v>
      </c>
      <c r="C15" s="859">
        <v>8.0</v>
      </c>
      <c r="D15" s="773">
        <f t="shared" ref="D15:E15" si="18">H15+J15+L15+N15+P15+R15+T15+V15+X15+Z15+AB15+AD15+AF15+AH15+AJ15+AL15+AN15+AP15+AR15+AT15+AV15+AX15+AZ15+BB15+BD15+BF15+BH15+BJ15+BL15+BN15+BP15</f>
        <v>0</v>
      </c>
      <c r="E15" s="671">
        <f t="shared" si="18"/>
        <v>0</v>
      </c>
      <c r="F15" s="774">
        <f t="shared" si="4"/>
        <v>8</v>
      </c>
      <c r="G15" s="896"/>
      <c r="H15" s="674"/>
      <c r="I15" s="742"/>
      <c r="J15" s="674"/>
      <c r="K15" s="681"/>
      <c r="L15" s="674"/>
      <c r="M15" s="681"/>
      <c r="N15" s="674"/>
      <c r="O15" s="681"/>
      <c r="P15" s="674"/>
      <c r="Q15" s="681"/>
      <c r="R15" s="674"/>
      <c r="S15" s="681"/>
      <c r="T15" s="674"/>
      <c r="U15" s="681"/>
      <c r="V15" s="674"/>
      <c r="W15" s="742"/>
      <c r="X15" s="674"/>
      <c r="Y15" s="681"/>
      <c r="Z15" s="674"/>
      <c r="AA15" s="681"/>
      <c r="AB15" s="674"/>
      <c r="AC15" s="681"/>
      <c r="AD15" s="674"/>
      <c r="AE15" s="681"/>
      <c r="AF15" s="674"/>
      <c r="AG15" s="681"/>
      <c r="AH15" s="674"/>
      <c r="AI15" s="681"/>
      <c r="AJ15" s="674"/>
      <c r="AK15" s="681"/>
      <c r="AL15" s="674"/>
      <c r="AM15" s="681"/>
      <c r="AN15" s="674"/>
      <c r="AO15" s="681"/>
      <c r="AP15" s="674"/>
      <c r="AQ15" s="681"/>
      <c r="AR15" s="674"/>
      <c r="AS15" s="681"/>
      <c r="AT15" s="674"/>
      <c r="AU15" s="681"/>
      <c r="AV15" s="674"/>
      <c r="AW15" s="681"/>
      <c r="AX15" s="674"/>
      <c r="AY15" s="681"/>
      <c r="AZ15" s="674"/>
      <c r="BA15" s="681"/>
      <c r="BB15" s="674"/>
      <c r="BC15" s="681"/>
      <c r="BD15" s="674"/>
      <c r="BE15" s="681"/>
      <c r="BF15" s="674"/>
      <c r="BG15" s="742"/>
      <c r="BH15" s="674"/>
      <c r="BI15" s="742"/>
      <c r="BJ15" s="674"/>
      <c r="BK15" s="681"/>
      <c r="BL15" s="674"/>
      <c r="BM15" s="681"/>
      <c r="BN15" s="674"/>
      <c r="BO15" s="681"/>
      <c r="BP15" s="674"/>
      <c r="BQ15" s="683"/>
      <c r="BR15" s="643">
        <f t="shared" si="5"/>
        <v>0</v>
      </c>
      <c r="BS15" s="644">
        <f t="shared" si="6"/>
        <v>0</v>
      </c>
      <c r="BT15" s="776">
        <f t="shared" si="7"/>
        <v>0</v>
      </c>
      <c r="BU15" s="644">
        <f t="shared" si="8"/>
        <v>0</v>
      </c>
      <c r="BV15" s="645"/>
      <c r="BW15" s="338"/>
      <c r="BX15" s="338"/>
      <c r="BY15" s="338"/>
      <c r="BZ15" s="338"/>
      <c r="CA15" s="338"/>
      <c r="CB15" s="338"/>
    </row>
    <row r="16" ht="16.5" customHeight="1">
      <c r="A16" s="858">
        <v>13.0</v>
      </c>
      <c r="B16" s="895" t="s">
        <v>684</v>
      </c>
      <c r="C16" s="901">
        <v>101.001</v>
      </c>
      <c r="D16" s="773">
        <f t="shared" ref="D16:E16" si="19">H16+J16+L16+N16+P16+R16+T16+V16+X16+Z16+AB16+AD16+AF16+AH16+AJ16+AL16+AN16+AP16+AR16+AT16+AV16+AX16+AZ16+BB16+BD16+BF16+BH16+BJ16+BL16+BN16+BP16</f>
        <v>0</v>
      </c>
      <c r="E16" s="671">
        <f t="shared" si="19"/>
        <v>25</v>
      </c>
      <c r="F16" s="898">
        <f t="shared" si="4"/>
        <v>76.001</v>
      </c>
      <c r="G16" s="896">
        <v>185.0</v>
      </c>
      <c r="H16" s="674"/>
      <c r="I16" s="681"/>
      <c r="J16" s="674"/>
      <c r="K16" s="742"/>
      <c r="L16" s="674"/>
      <c r="M16" s="681"/>
      <c r="N16" s="674"/>
      <c r="O16" s="681"/>
      <c r="P16" s="674"/>
      <c r="Q16" s="681"/>
      <c r="R16" s="674"/>
      <c r="S16" s="681"/>
      <c r="T16" s="674"/>
      <c r="U16" s="681"/>
      <c r="V16" s="674"/>
      <c r="W16" s="681"/>
      <c r="X16" s="674"/>
      <c r="Y16" s="681"/>
      <c r="Z16" s="674"/>
      <c r="AA16" s="681"/>
      <c r="AB16" s="674"/>
      <c r="AC16" s="681"/>
      <c r="AD16" s="674"/>
      <c r="AE16" s="681"/>
      <c r="AF16" s="674"/>
      <c r="AG16" s="681"/>
      <c r="AH16" s="674"/>
      <c r="AI16" s="681"/>
      <c r="AJ16" s="674"/>
      <c r="AK16" s="681"/>
      <c r="AL16" s="674"/>
      <c r="AM16" s="681"/>
      <c r="AN16" s="674"/>
      <c r="AO16" s="681"/>
      <c r="AP16" s="717"/>
      <c r="AQ16" s="681"/>
      <c r="AR16" s="674"/>
      <c r="AS16" s="681"/>
      <c r="AT16" s="674"/>
      <c r="AU16" s="681"/>
      <c r="AV16" s="674"/>
      <c r="AW16" s="681"/>
      <c r="AX16" s="674"/>
      <c r="AY16" s="681"/>
      <c r="AZ16" s="674"/>
      <c r="BA16" s="681"/>
      <c r="BB16" s="674"/>
      <c r="BC16" s="681"/>
      <c r="BD16" s="674"/>
      <c r="BE16" s="681"/>
      <c r="BF16" s="674"/>
      <c r="BG16" s="681"/>
      <c r="BH16" s="674"/>
      <c r="BI16" s="681"/>
      <c r="BJ16" s="674"/>
      <c r="BK16" s="681"/>
      <c r="BL16" s="674"/>
      <c r="BM16" s="681"/>
      <c r="BN16" s="674"/>
      <c r="BO16" s="681"/>
      <c r="BP16" s="674"/>
      <c r="BQ16" s="902">
        <v>25.0</v>
      </c>
      <c r="BR16" s="643">
        <f t="shared" si="5"/>
        <v>18685.185</v>
      </c>
      <c r="BS16" s="644">
        <f t="shared" si="6"/>
        <v>0</v>
      </c>
      <c r="BT16" s="776">
        <f t="shared" si="7"/>
        <v>4625</v>
      </c>
      <c r="BU16" s="644">
        <f t="shared" si="8"/>
        <v>14060.185</v>
      </c>
      <c r="BV16" s="645"/>
      <c r="BW16" s="338"/>
      <c r="BX16" s="338"/>
      <c r="BY16" s="338"/>
      <c r="BZ16" s="338"/>
      <c r="CA16" s="338"/>
      <c r="CB16" s="338"/>
    </row>
    <row r="17" ht="16.5" customHeight="1">
      <c r="A17" s="858">
        <v>14.0</v>
      </c>
      <c r="B17" s="895" t="s">
        <v>685</v>
      </c>
      <c r="C17" s="903">
        <v>1.0</v>
      </c>
      <c r="D17" s="773">
        <f t="shared" ref="D17:E17" si="20">H17+J17+L17+N17+P17+R17+T17+V17+X17+Z17+AB17+AD17+AF17+AH17+AJ17+AL17+AN17+AP17+AR17+AT17+AV17+AX17+AZ17+BB17+BD17+BF17+BH17+BJ17+BL17+BN17+BP17</f>
        <v>2</v>
      </c>
      <c r="E17" s="671">
        <f t="shared" si="20"/>
        <v>2</v>
      </c>
      <c r="F17" s="774">
        <f t="shared" si="4"/>
        <v>1</v>
      </c>
      <c r="G17" s="896">
        <v>17601.0</v>
      </c>
      <c r="H17" s="674"/>
      <c r="I17" s="742"/>
      <c r="J17" s="674"/>
      <c r="K17" s="742"/>
      <c r="L17" s="674"/>
      <c r="M17" s="742"/>
      <c r="N17" s="674"/>
      <c r="O17" s="742"/>
      <c r="P17" s="674"/>
      <c r="Q17" s="742"/>
      <c r="R17" s="674"/>
      <c r="S17" s="742"/>
      <c r="T17" s="674"/>
      <c r="U17" s="742"/>
      <c r="V17" s="674"/>
      <c r="W17" s="742"/>
      <c r="X17" s="674"/>
      <c r="Y17" s="742"/>
      <c r="Z17" s="674"/>
      <c r="AA17" s="742"/>
      <c r="AB17" s="674"/>
      <c r="AC17" s="742"/>
      <c r="AD17" s="674"/>
      <c r="AE17" s="742"/>
      <c r="AF17" s="674"/>
      <c r="AG17" s="742"/>
      <c r="AH17" s="674"/>
      <c r="AI17" s="742"/>
      <c r="AJ17" s="674"/>
      <c r="AK17" s="742"/>
      <c r="AL17" s="674"/>
      <c r="AM17" s="742"/>
      <c r="AN17" s="674"/>
      <c r="AO17" s="742"/>
      <c r="AP17" s="674"/>
      <c r="AQ17" s="742"/>
      <c r="AR17" s="674"/>
      <c r="AS17" s="742"/>
      <c r="AT17" s="717">
        <v>2.0</v>
      </c>
      <c r="AU17" s="742"/>
      <c r="AV17" s="674"/>
      <c r="AW17" s="742"/>
      <c r="AX17" s="674"/>
      <c r="AY17" s="742"/>
      <c r="AZ17" s="674"/>
      <c r="BA17" s="742"/>
      <c r="BB17" s="674"/>
      <c r="BC17" s="742"/>
      <c r="BD17" s="674"/>
      <c r="BE17" s="742"/>
      <c r="BF17" s="674"/>
      <c r="BG17" s="742"/>
      <c r="BH17" s="674"/>
      <c r="BI17" s="742"/>
      <c r="BJ17" s="674"/>
      <c r="BK17" s="742"/>
      <c r="BL17" s="674"/>
      <c r="BM17" s="742"/>
      <c r="BN17" s="674"/>
      <c r="BO17" s="742"/>
      <c r="BP17" s="674"/>
      <c r="BQ17" s="904">
        <v>2.0</v>
      </c>
      <c r="BR17" s="643">
        <f t="shared" si="5"/>
        <v>17601</v>
      </c>
      <c r="BS17" s="644">
        <f t="shared" si="6"/>
        <v>35202</v>
      </c>
      <c r="BT17" s="776">
        <f t="shared" si="7"/>
        <v>35202</v>
      </c>
      <c r="BU17" s="644">
        <f t="shared" si="8"/>
        <v>17601</v>
      </c>
      <c r="BV17" s="645"/>
      <c r="BW17" s="338"/>
      <c r="BX17" s="338"/>
      <c r="BY17" s="338"/>
      <c r="BZ17" s="338"/>
      <c r="CA17" s="338"/>
      <c r="CB17" s="338"/>
    </row>
    <row r="18" ht="16.5" customHeight="1">
      <c r="A18" s="858">
        <v>15.0</v>
      </c>
      <c r="B18" s="895" t="s">
        <v>686</v>
      </c>
      <c r="C18" s="903">
        <v>0.0</v>
      </c>
      <c r="D18" s="773">
        <f t="shared" ref="D18:E18" si="21">H18+J18+L18+N18+P18+R18+T18+V18+X18+Z18+AB18+AD18+AF18+AH18+AJ18+AL18+AN18+AP18+AR18+AT18+AV18+AX18+AZ18+BB18+BD18+BF18+BH18+BJ18+BL18+BN18+BP18</f>
        <v>0</v>
      </c>
      <c r="E18" s="671">
        <f t="shared" si="21"/>
        <v>0</v>
      </c>
      <c r="F18" s="774">
        <f t="shared" si="4"/>
        <v>0</v>
      </c>
      <c r="G18" s="896">
        <v>295.0</v>
      </c>
      <c r="H18" s="674"/>
      <c r="I18" s="681"/>
      <c r="J18" s="674"/>
      <c r="K18" s="681"/>
      <c r="L18" s="674"/>
      <c r="M18" s="681"/>
      <c r="N18" s="674"/>
      <c r="O18" s="681"/>
      <c r="P18" s="674"/>
      <c r="Q18" s="681"/>
      <c r="R18" s="674"/>
      <c r="S18" s="681"/>
      <c r="T18" s="674"/>
      <c r="U18" s="681"/>
      <c r="V18" s="674"/>
      <c r="W18" s="681"/>
      <c r="X18" s="674"/>
      <c r="Y18" s="681"/>
      <c r="Z18" s="674"/>
      <c r="AA18" s="681"/>
      <c r="AB18" s="674"/>
      <c r="AC18" s="681"/>
      <c r="AD18" s="674"/>
      <c r="AE18" s="681"/>
      <c r="AF18" s="674"/>
      <c r="AG18" s="681"/>
      <c r="AH18" s="674"/>
      <c r="AI18" s="681"/>
      <c r="AJ18" s="674"/>
      <c r="AK18" s="681"/>
      <c r="AL18" s="674"/>
      <c r="AM18" s="681"/>
      <c r="AN18" s="674"/>
      <c r="AO18" s="681"/>
      <c r="AP18" s="674"/>
      <c r="AQ18" s="681"/>
      <c r="AR18" s="674"/>
      <c r="AS18" s="681"/>
      <c r="AT18" s="674"/>
      <c r="AU18" s="681"/>
      <c r="AV18" s="674"/>
      <c r="AW18" s="681"/>
      <c r="AX18" s="674"/>
      <c r="AY18" s="681"/>
      <c r="AZ18" s="674"/>
      <c r="BA18" s="681"/>
      <c r="BB18" s="674"/>
      <c r="BC18" s="681"/>
      <c r="BD18" s="674"/>
      <c r="BE18" s="681"/>
      <c r="BF18" s="674"/>
      <c r="BG18" s="681"/>
      <c r="BH18" s="674"/>
      <c r="BI18" s="681"/>
      <c r="BJ18" s="674"/>
      <c r="BK18" s="681"/>
      <c r="BL18" s="674"/>
      <c r="BM18" s="681"/>
      <c r="BN18" s="674"/>
      <c r="BO18" s="681"/>
      <c r="BP18" s="674"/>
      <c r="BQ18" s="683"/>
      <c r="BR18" s="643">
        <f t="shared" si="5"/>
        <v>0</v>
      </c>
      <c r="BS18" s="644">
        <f t="shared" si="6"/>
        <v>0</v>
      </c>
      <c r="BT18" s="776">
        <f t="shared" si="7"/>
        <v>0</v>
      </c>
      <c r="BU18" s="644">
        <f t="shared" si="8"/>
        <v>0</v>
      </c>
      <c r="BV18" s="645"/>
      <c r="BW18" s="338"/>
      <c r="BX18" s="338"/>
      <c r="BY18" s="338"/>
      <c r="BZ18" s="338"/>
      <c r="CA18" s="338"/>
      <c r="CB18" s="338"/>
    </row>
    <row r="19" ht="16.5" customHeight="1">
      <c r="A19" s="858">
        <v>16.0</v>
      </c>
      <c r="B19" s="895" t="s">
        <v>687</v>
      </c>
      <c r="C19" s="903">
        <v>2.0</v>
      </c>
      <c r="D19" s="773">
        <f t="shared" ref="D19:E19" si="22">H19+J19+L19+N19+P19+R19+T19+V19+X19+Z19+AB19+AD19+AF19+AH19+AJ19+AL19+AN19+AP19+AR19+AT19+AV19+AX19+AZ19+BB19+BD19+BF19+BH19+BJ19+BL19+BN19+BP19</f>
        <v>2</v>
      </c>
      <c r="E19" s="671">
        <f t="shared" si="22"/>
        <v>0</v>
      </c>
      <c r="F19" s="774">
        <f t="shared" si="4"/>
        <v>4</v>
      </c>
      <c r="G19" s="894">
        <v>2410.0</v>
      </c>
      <c r="H19" s="674"/>
      <c r="I19" s="681"/>
      <c r="J19" s="674"/>
      <c r="K19" s="681"/>
      <c r="L19" s="674"/>
      <c r="M19" s="681"/>
      <c r="N19" s="674"/>
      <c r="O19" s="681"/>
      <c r="P19" s="674"/>
      <c r="Q19" s="681"/>
      <c r="R19" s="674"/>
      <c r="S19" s="681"/>
      <c r="T19" s="674"/>
      <c r="U19" s="681"/>
      <c r="V19" s="674"/>
      <c r="W19" s="681"/>
      <c r="X19" s="674"/>
      <c r="Y19" s="681"/>
      <c r="Z19" s="674"/>
      <c r="AA19" s="681"/>
      <c r="AB19" s="674"/>
      <c r="AC19" s="681"/>
      <c r="AD19" s="674"/>
      <c r="AE19" s="681"/>
      <c r="AF19" s="674"/>
      <c r="AG19" s="681"/>
      <c r="AH19" s="674"/>
      <c r="AI19" s="681"/>
      <c r="AJ19" s="674"/>
      <c r="AK19" s="681"/>
      <c r="AL19" s="674"/>
      <c r="AM19" s="681"/>
      <c r="AN19" s="674"/>
      <c r="AO19" s="681"/>
      <c r="AP19" s="717"/>
      <c r="AQ19" s="742"/>
      <c r="AR19" s="674"/>
      <c r="AS19" s="681"/>
      <c r="AT19" s="674"/>
      <c r="AU19" s="681"/>
      <c r="AV19" s="674"/>
      <c r="AW19" s="681"/>
      <c r="AX19" s="717">
        <v>2.0</v>
      </c>
      <c r="AY19" s="681"/>
      <c r="AZ19" s="674"/>
      <c r="BA19" s="681"/>
      <c r="BB19" s="674"/>
      <c r="BC19" s="681"/>
      <c r="BD19" s="674"/>
      <c r="BE19" s="681"/>
      <c r="BF19" s="674"/>
      <c r="BG19" s="681"/>
      <c r="BH19" s="674"/>
      <c r="BI19" s="681"/>
      <c r="BJ19" s="674"/>
      <c r="BK19" s="681"/>
      <c r="BL19" s="674"/>
      <c r="BM19" s="681"/>
      <c r="BN19" s="674"/>
      <c r="BO19" s="681"/>
      <c r="BP19" s="674"/>
      <c r="BQ19" s="905"/>
      <c r="BR19" s="643">
        <f t="shared" si="5"/>
        <v>4820</v>
      </c>
      <c r="BS19" s="644">
        <f t="shared" si="6"/>
        <v>4820</v>
      </c>
      <c r="BT19" s="776">
        <f t="shared" si="7"/>
        <v>0</v>
      </c>
      <c r="BU19" s="644">
        <f t="shared" si="8"/>
        <v>9640</v>
      </c>
      <c r="BV19" s="645">
        <f>BT1-BT14</f>
        <v>433075</v>
      </c>
      <c r="BW19" s="338"/>
      <c r="BX19" s="338"/>
      <c r="BY19" s="338"/>
      <c r="BZ19" s="338"/>
      <c r="CA19" s="338"/>
      <c r="CB19" s="338"/>
    </row>
    <row r="20" ht="16.5" customHeight="1">
      <c r="A20" s="858">
        <v>17.0</v>
      </c>
      <c r="B20" s="906" t="s">
        <v>688</v>
      </c>
      <c r="C20" s="859">
        <v>116.90000000000009</v>
      </c>
      <c r="D20" s="773">
        <f t="shared" ref="D20:E20" si="23">H20+J20+L20+N20+P20+R20+T20+V20+X20+Z20+AB20+AD20+AF20+AH20+AJ20+AL20+AN20+AP20+AR20+AT20+AV20+AX20+AZ20+BB20+BD20+BF20+BH20+BJ20+BL20+BN20+BP20</f>
        <v>0</v>
      </c>
      <c r="E20" s="671">
        <f t="shared" si="23"/>
        <v>0</v>
      </c>
      <c r="F20" s="774">
        <f t="shared" si="4"/>
        <v>116.9</v>
      </c>
      <c r="G20" s="406">
        <v>525.0</v>
      </c>
      <c r="H20" s="674"/>
      <c r="I20" s="675"/>
      <c r="J20" s="674"/>
      <c r="K20" s="675"/>
      <c r="L20" s="674"/>
      <c r="M20" s="675"/>
      <c r="N20" s="674"/>
      <c r="O20" s="675"/>
      <c r="P20" s="674"/>
      <c r="Q20" s="675"/>
      <c r="R20" s="674"/>
      <c r="S20" s="675"/>
      <c r="T20" s="674"/>
      <c r="U20" s="675"/>
      <c r="V20" s="674"/>
      <c r="W20" s="675"/>
      <c r="X20" s="674"/>
      <c r="Y20" s="675"/>
      <c r="Z20" s="674"/>
      <c r="AA20" s="675"/>
      <c r="AB20" s="674"/>
      <c r="AC20" s="675"/>
      <c r="AD20" s="674"/>
      <c r="AE20" s="675"/>
      <c r="AF20" s="674"/>
      <c r="AG20" s="675"/>
      <c r="AH20" s="674"/>
      <c r="AI20" s="675"/>
      <c r="AJ20" s="674"/>
      <c r="AK20" s="675"/>
      <c r="AL20" s="674"/>
      <c r="AM20" s="675"/>
      <c r="AN20" s="674"/>
      <c r="AO20" s="675"/>
      <c r="AP20" s="674"/>
      <c r="AQ20" s="675"/>
      <c r="AR20" s="674"/>
      <c r="AS20" s="675"/>
      <c r="AT20" s="674"/>
      <c r="AU20" s="675"/>
      <c r="AV20" s="674"/>
      <c r="AW20" s="675"/>
      <c r="AX20" s="674"/>
      <c r="AY20" s="675"/>
      <c r="AZ20" s="674"/>
      <c r="BA20" s="675"/>
      <c r="BB20" s="674"/>
      <c r="BC20" s="675"/>
      <c r="BD20" s="674"/>
      <c r="BE20" s="675"/>
      <c r="BF20" s="674"/>
      <c r="BG20" s="675"/>
      <c r="BH20" s="674"/>
      <c r="BI20" s="675"/>
      <c r="BJ20" s="674"/>
      <c r="BK20" s="675"/>
      <c r="BL20" s="674"/>
      <c r="BM20" s="675"/>
      <c r="BN20" s="674"/>
      <c r="BO20" s="675"/>
      <c r="BP20" s="674"/>
      <c r="BQ20" s="735"/>
      <c r="BR20" s="643">
        <f t="shared" si="5"/>
        <v>61372.5</v>
      </c>
      <c r="BS20" s="644">
        <f t="shared" si="6"/>
        <v>0</v>
      </c>
      <c r="BT20" s="776">
        <f t="shared" si="7"/>
        <v>0</v>
      </c>
      <c r="BU20" s="644">
        <f t="shared" si="8"/>
        <v>61372.5</v>
      </c>
      <c r="BV20" s="645"/>
      <c r="BW20" s="338"/>
      <c r="BX20" s="338"/>
      <c r="BY20" s="338"/>
      <c r="BZ20" s="338"/>
      <c r="CA20" s="338"/>
      <c r="CB20" s="338"/>
    </row>
    <row r="21" ht="16.5" customHeight="1">
      <c r="A21" s="858">
        <v>18.0</v>
      </c>
      <c r="B21" s="906" t="s">
        <v>689</v>
      </c>
      <c r="C21" s="859">
        <v>50.0</v>
      </c>
      <c r="D21" s="773">
        <f t="shared" ref="D21:E21" si="24">H21+J21+L21+N21+P21+R21+T21+V21+X21+Z21+AB21+AD21+AF21+AH21+AJ21+AL21+AN21+AP21+AR21+AT21+AV21+AX21+AZ21+BB21+BD21+BF21+BH21+BJ21+BL21+BN21+BP21</f>
        <v>0</v>
      </c>
      <c r="E21" s="671">
        <f t="shared" si="24"/>
        <v>0</v>
      </c>
      <c r="F21" s="774">
        <f t="shared" si="4"/>
        <v>50</v>
      </c>
      <c r="G21" s="406">
        <v>81.0</v>
      </c>
      <c r="H21" s="674"/>
      <c r="I21" s="675"/>
      <c r="J21" s="674"/>
      <c r="K21" s="675"/>
      <c r="L21" s="674"/>
      <c r="M21" s="675"/>
      <c r="N21" s="674"/>
      <c r="O21" s="675"/>
      <c r="P21" s="674"/>
      <c r="Q21" s="675"/>
      <c r="R21" s="674"/>
      <c r="S21" s="675"/>
      <c r="T21" s="674"/>
      <c r="U21" s="675"/>
      <c r="V21" s="674"/>
      <c r="W21" s="675"/>
      <c r="X21" s="674"/>
      <c r="Y21" s="675"/>
      <c r="Z21" s="674"/>
      <c r="AA21" s="675"/>
      <c r="AB21" s="674"/>
      <c r="AC21" s="675"/>
      <c r="AD21" s="674"/>
      <c r="AE21" s="675"/>
      <c r="AF21" s="674"/>
      <c r="AG21" s="675"/>
      <c r="AH21" s="674"/>
      <c r="AI21" s="675"/>
      <c r="AJ21" s="674"/>
      <c r="AK21" s="675"/>
      <c r="AL21" s="674"/>
      <c r="AM21" s="675"/>
      <c r="AN21" s="674"/>
      <c r="AO21" s="675"/>
      <c r="AP21" s="674"/>
      <c r="AQ21" s="675"/>
      <c r="AR21" s="674"/>
      <c r="AS21" s="675"/>
      <c r="AT21" s="674"/>
      <c r="AU21" s="675"/>
      <c r="AV21" s="674"/>
      <c r="AW21" s="675"/>
      <c r="AX21" s="674"/>
      <c r="AY21" s="675"/>
      <c r="AZ21" s="674"/>
      <c r="BA21" s="675"/>
      <c r="BB21" s="674"/>
      <c r="BC21" s="675"/>
      <c r="BD21" s="674"/>
      <c r="BE21" s="675"/>
      <c r="BF21" s="674"/>
      <c r="BG21" s="675"/>
      <c r="BH21" s="674"/>
      <c r="BI21" s="675"/>
      <c r="BJ21" s="674"/>
      <c r="BK21" s="675"/>
      <c r="BL21" s="674"/>
      <c r="BM21" s="675"/>
      <c r="BN21" s="674"/>
      <c r="BO21" s="675"/>
      <c r="BP21" s="674"/>
      <c r="BQ21" s="678"/>
      <c r="BR21" s="643">
        <f t="shared" si="5"/>
        <v>4050</v>
      </c>
      <c r="BS21" s="644">
        <f t="shared" si="6"/>
        <v>0</v>
      </c>
      <c r="BT21" s="776">
        <f t="shared" si="7"/>
        <v>0</v>
      </c>
      <c r="BU21" s="644">
        <f t="shared" si="8"/>
        <v>4050</v>
      </c>
      <c r="BV21" s="645"/>
      <c r="BW21" s="338"/>
      <c r="BX21" s="338"/>
      <c r="BY21" s="338"/>
      <c r="BZ21" s="338"/>
      <c r="CA21" s="338"/>
      <c r="CB21" s="338"/>
    </row>
    <row r="22" ht="16.5" customHeight="1">
      <c r="A22" s="858">
        <v>19.0</v>
      </c>
      <c r="B22" s="895" t="s">
        <v>690</v>
      </c>
      <c r="C22" s="859">
        <v>0.0</v>
      </c>
      <c r="D22" s="773">
        <f t="shared" ref="D22:E22" si="25">H22+J22+L22+N22+P22+R22+T22+V22+X22+Z22+AB22+AD22+AF22+AH22+AJ22+AL22+AN22+AP22+AR22+AT22+AV22+AX22+AZ22+BB22+BD22+BF22+BH22+BJ22+BL22+BN22+BP22</f>
        <v>0</v>
      </c>
      <c r="E22" s="671">
        <f t="shared" si="25"/>
        <v>0</v>
      </c>
      <c r="F22" s="774">
        <f t="shared" si="4"/>
        <v>0</v>
      </c>
      <c r="G22" s="406">
        <v>195.0</v>
      </c>
      <c r="H22" s="674"/>
      <c r="I22" s="675"/>
      <c r="J22" s="674"/>
      <c r="K22" s="675"/>
      <c r="L22" s="674"/>
      <c r="M22" s="675"/>
      <c r="N22" s="674"/>
      <c r="O22" s="675"/>
      <c r="P22" s="674"/>
      <c r="Q22" s="675"/>
      <c r="R22" s="674"/>
      <c r="S22" s="675"/>
      <c r="T22" s="674"/>
      <c r="U22" s="675"/>
      <c r="V22" s="674"/>
      <c r="W22" s="675"/>
      <c r="X22" s="674"/>
      <c r="Y22" s="675"/>
      <c r="Z22" s="674"/>
      <c r="AA22" s="675"/>
      <c r="AB22" s="674"/>
      <c r="AC22" s="675"/>
      <c r="AD22" s="674"/>
      <c r="AE22" s="675"/>
      <c r="AF22" s="674"/>
      <c r="AG22" s="675"/>
      <c r="AH22" s="674"/>
      <c r="AI22" s="675"/>
      <c r="AJ22" s="674"/>
      <c r="AK22" s="675"/>
      <c r="AL22" s="674"/>
      <c r="AM22" s="675"/>
      <c r="AN22" s="674"/>
      <c r="AO22" s="675"/>
      <c r="AP22" s="674"/>
      <c r="AQ22" s="675"/>
      <c r="AR22" s="674"/>
      <c r="AS22" s="675"/>
      <c r="AT22" s="674"/>
      <c r="AU22" s="675"/>
      <c r="AV22" s="674"/>
      <c r="AW22" s="675"/>
      <c r="AX22" s="674"/>
      <c r="AY22" s="675"/>
      <c r="AZ22" s="674"/>
      <c r="BA22" s="675"/>
      <c r="BB22" s="674"/>
      <c r="BC22" s="675"/>
      <c r="BD22" s="674"/>
      <c r="BE22" s="675"/>
      <c r="BF22" s="674"/>
      <c r="BG22" s="675"/>
      <c r="BH22" s="674"/>
      <c r="BI22" s="675"/>
      <c r="BJ22" s="674"/>
      <c r="BK22" s="675"/>
      <c r="BL22" s="674"/>
      <c r="BM22" s="675"/>
      <c r="BN22" s="674"/>
      <c r="BO22" s="675"/>
      <c r="BP22" s="674"/>
      <c r="BQ22" s="678"/>
      <c r="BR22" s="643">
        <f t="shared" si="5"/>
        <v>0</v>
      </c>
      <c r="BS22" s="644">
        <f t="shared" si="6"/>
        <v>0</v>
      </c>
      <c r="BT22" s="776">
        <f t="shared" si="7"/>
        <v>0</v>
      </c>
      <c r="BU22" s="644">
        <f t="shared" si="8"/>
        <v>0</v>
      </c>
      <c r="BV22" s="645"/>
      <c r="BW22" s="338"/>
      <c r="BX22" s="338"/>
      <c r="BY22" s="338"/>
      <c r="BZ22" s="338"/>
      <c r="CA22" s="338"/>
      <c r="CB22" s="338"/>
    </row>
    <row r="23" ht="16.5" customHeight="1">
      <c r="A23" s="858">
        <v>20.0</v>
      </c>
      <c r="B23" s="858" t="s">
        <v>691</v>
      </c>
      <c r="C23" s="859">
        <v>0.0</v>
      </c>
      <c r="D23" s="773">
        <f t="shared" ref="D23:E23" si="26">H23+J23+L23+N23+P23+R23+T23+V23+X23+Z23+AB23+AD23+AF23+AH23+AJ23+AL23+AN23+AP23+AR23+AT23+AV23+AX23+AZ23+BB23+BD23+BF23+BH23+BJ23+BL23+BN23+BP23</f>
        <v>0</v>
      </c>
      <c r="E23" s="671">
        <f t="shared" si="26"/>
        <v>0</v>
      </c>
      <c r="F23" s="774">
        <f t="shared" si="4"/>
        <v>0</v>
      </c>
      <c r="G23" s="406">
        <v>170.0</v>
      </c>
      <c r="H23" s="674"/>
      <c r="I23" s="675"/>
      <c r="J23" s="674"/>
      <c r="K23" s="675"/>
      <c r="L23" s="674"/>
      <c r="M23" s="675"/>
      <c r="N23" s="674"/>
      <c r="O23" s="675"/>
      <c r="P23" s="674"/>
      <c r="Q23" s="675"/>
      <c r="R23" s="674"/>
      <c r="S23" s="675"/>
      <c r="T23" s="674"/>
      <c r="U23" s="675"/>
      <c r="V23" s="674"/>
      <c r="W23" s="675"/>
      <c r="X23" s="674"/>
      <c r="Y23" s="675"/>
      <c r="Z23" s="674"/>
      <c r="AA23" s="675"/>
      <c r="AB23" s="674"/>
      <c r="AC23" s="675"/>
      <c r="AD23" s="674"/>
      <c r="AE23" s="675"/>
      <c r="AF23" s="674"/>
      <c r="AG23" s="675"/>
      <c r="AH23" s="674"/>
      <c r="AI23" s="675"/>
      <c r="AJ23" s="674"/>
      <c r="AK23" s="675"/>
      <c r="AL23" s="674"/>
      <c r="AM23" s="675"/>
      <c r="AN23" s="674"/>
      <c r="AO23" s="675"/>
      <c r="AP23" s="674"/>
      <c r="AQ23" s="675"/>
      <c r="AR23" s="674"/>
      <c r="AS23" s="675"/>
      <c r="AT23" s="674"/>
      <c r="AU23" s="675"/>
      <c r="AV23" s="674"/>
      <c r="AW23" s="675"/>
      <c r="AX23" s="674"/>
      <c r="AY23" s="675"/>
      <c r="AZ23" s="674"/>
      <c r="BA23" s="675"/>
      <c r="BB23" s="674"/>
      <c r="BC23" s="675"/>
      <c r="BD23" s="674"/>
      <c r="BE23" s="675"/>
      <c r="BF23" s="674"/>
      <c r="BG23" s="675"/>
      <c r="BH23" s="674"/>
      <c r="BI23" s="675"/>
      <c r="BJ23" s="674"/>
      <c r="BK23" s="675"/>
      <c r="BL23" s="674"/>
      <c r="BM23" s="675"/>
      <c r="BN23" s="674"/>
      <c r="BO23" s="675"/>
      <c r="BP23" s="674"/>
      <c r="BQ23" s="678"/>
      <c r="BR23" s="643">
        <f t="shared" si="5"/>
        <v>0</v>
      </c>
      <c r="BS23" s="644">
        <f t="shared" si="6"/>
        <v>0</v>
      </c>
      <c r="BT23" s="776">
        <f t="shared" si="7"/>
        <v>0</v>
      </c>
      <c r="BU23" s="644">
        <f t="shared" si="8"/>
        <v>0</v>
      </c>
      <c r="BV23" s="645"/>
      <c r="BW23" s="338"/>
      <c r="BX23" s="338"/>
      <c r="BY23" s="338"/>
      <c r="BZ23" s="338"/>
      <c r="CA23" s="338"/>
      <c r="CB23" s="338"/>
    </row>
    <row r="24" ht="16.5" customHeight="1">
      <c r="A24" s="858">
        <v>21.0</v>
      </c>
      <c r="B24" s="858" t="s">
        <v>692</v>
      </c>
      <c r="C24" s="859">
        <v>2.0</v>
      </c>
      <c r="D24" s="773">
        <f t="shared" ref="D24:E24" si="27">H24+J24+L24+N24+P24+R24+T24+V24+X24+Z24+AB24+AD24+AF24+AH24+AJ24+AL24+AN24+AP24+AR24+AT24+AV24+AX24+AZ24+BB24+BD24+BF24+BH24+BJ24+BL24+BN24+BP24</f>
        <v>6</v>
      </c>
      <c r="E24" s="671">
        <f t="shared" si="27"/>
        <v>0</v>
      </c>
      <c r="F24" s="774">
        <f t="shared" si="4"/>
        <v>8</v>
      </c>
      <c r="G24" s="779">
        <v>1550.0</v>
      </c>
      <c r="H24" s="674"/>
      <c r="I24" s="727"/>
      <c r="J24" s="674"/>
      <c r="K24" s="675"/>
      <c r="L24" s="674"/>
      <c r="M24" s="675"/>
      <c r="N24" s="674"/>
      <c r="O24" s="675"/>
      <c r="P24" s="674"/>
      <c r="Q24" s="675"/>
      <c r="R24" s="674"/>
      <c r="S24" s="675"/>
      <c r="T24" s="674"/>
      <c r="U24" s="675"/>
      <c r="V24" s="674"/>
      <c r="W24" s="675"/>
      <c r="X24" s="674"/>
      <c r="Y24" s="675"/>
      <c r="Z24" s="674"/>
      <c r="AA24" s="675"/>
      <c r="AB24" s="674"/>
      <c r="AC24" s="675"/>
      <c r="AD24" s="674"/>
      <c r="AE24" s="675"/>
      <c r="AF24" s="674"/>
      <c r="AG24" s="675"/>
      <c r="AH24" s="674"/>
      <c r="AI24" s="675"/>
      <c r="AJ24" s="674"/>
      <c r="AK24" s="675"/>
      <c r="AL24" s="674"/>
      <c r="AM24" s="675"/>
      <c r="AN24" s="674"/>
      <c r="AO24" s="675"/>
      <c r="AP24" s="674"/>
      <c r="AQ24" s="675"/>
      <c r="AR24" s="674"/>
      <c r="AS24" s="675"/>
      <c r="AT24" s="674"/>
      <c r="AU24" s="675"/>
      <c r="AV24" s="674"/>
      <c r="AW24" s="675"/>
      <c r="AX24" s="717">
        <v>6.0</v>
      </c>
      <c r="AY24" s="675"/>
      <c r="AZ24" s="674"/>
      <c r="BA24" s="675"/>
      <c r="BB24" s="674"/>
      <c r="BC24" s="675"/>
      <c r="BD24" s="674"/>
      <c r="BE24" s="675"/>
      <c r="BF24" s="674"/>
      <c r="BG24" s="675"/>
      <c r="BH24" s="674"/>
      <c r="BI24" s="675"/>
      <c r="BJ24" s="674"/>
      <c r="BK24" s="675"/>
      <c r="BL24" s="674"/>
      <c r="BM24" s="675"/>
      <c r="BN24" s="674"/>
      <c r="BO24" s="675"/>
      <c r="BP24" s="674"/>
      <c r="BQ24" s="678"/>
      <c r="BR24" s="643">
        <f t="shared" si="5"/>
        <v>3100</v>
      </c>
      <c r="BS24" s="644">
        <f t="shared" si="6"/>
        <v>9300</v>
      </c>
      <c r="BT24" s="776">
        <f t="shared" si="7"/>
        <v>0</v>
      </c>
      <c r="BU24" s="644">
        <f t="shared" si="8"/>
        <v>12400</v>
      </c>
      <c r="BV24" s="645"/>
      <c r="BW24" s="338"/>
      <c r="BX24" s="338"/>
      <c r="BY24" s="338"/>
      <c r="BZ24" s="338"/>
      <c r="CA24" s="338"/>
      <c r="CB24" s="338"/>
    </row>
    <row r="25" ht="16.5" customHeight="1">
      <c r="A25" s="858">
        <v>22.0</v>
      </c>
      <c r="B25" s="858" t="s">
        <v>693</v>
      </c>
      <c r="C25" s="859">
        <v>0.0</v>
      </c>
      <c r="D25" s="773">
        <f t="shared" ref="D25:E25" si="28">H25+J25+L25+N25+P25+R25+T25+V25+X25+Z25+AB25+AD25+AF25+AH25+AJ25+AL25+AN25+AP25+AR25+AT25+AV25+AX25+AZ25+BB25+BD25+BF25+BH25+BJ25+BL25+BN25+BP25</f>
        <v>0</v>
      </c>
      <c r="E25" s="671">
        <f t="shared" si="28"/>
        <v>0</v>
      </c>
      <c r="F25" s="774">
        <f t="shared" si="4"/>
        <v>0</v>
      </c>
      <c r="G25" s="406">
        <v>370.0</v>
      </c>
      <c r="H25" s="674"/>
      <c r="I25" s="675"/>
      <c r="J25" s="674"/>
      <c r="K25" s="675"/>
      <c r="L25" s="674"/>
      <c r="M25" s="675"/>
      <c r="N25" s="674"/>
      <c r="O25" s="675"/>
      <c r="P25" s="674"/>
      <c r="Q25" s="675"/>
      <c r="R25" s="674"/>
      <c r="S25" s="675"/>
      <c r="T25" s="674"/>
      <c r="U25" s="675"/>
      <c r="V25" s="674"/>
      <c r="W25" s="675"/>
      <c r="X25" s="674"/>
      <c r="Y25" s="675"/>
      <c r="Z25" s="674"/>
      <c r="AA25" s="675"/>
      <c r="AB25" s="674"/>
      <c r="AC25" s="675"/>
      <c r="AD25" s="674"/>
      <c r="AE25" s="675"/>
      <c r="AF25" s="674"/>
      <c r="AG25" s="675"/>
      <c r="AH25" s="674"/>
      <c r="AI25" s="675"/>
      <c r="AJ25" s="674"/>
      <c r="AK25" s="675"/>
      <c r="AL25" s="674"/>
      <c r="AM25" s="675"/>
      <c r="AN25" s="674"/>
      <c r="AO25" s="675"/>
      <c r="AP25" s="674"/>
      <c r="AQ25" s="675"/>
      <c r="AR25" s="674"/>
      <c r="AS25" s="675"/>
      <c r="AT25" s="674"/>
      <c r="AU25" s="675"/>
      <c r="AV25" s="674"/>
      <c r="AW25" s="675"/>
      <c r="AX25" s="674"/>
      <c r="AY25" s="675"/>
      <c r="AZ25" s="674"/>
      <c r="BA25" s="675"/>
      <c r="BB25" s="674"/>
      <c r="BC25" s="675"/>
      <c r="BD25" s="674"/>
      <c r="BE25" s="675"/>
      <c r="BF25" s="674"/>
      <c r="BG25" s="675"/>
      <c r="BH25" s="674"/>
      <c r="BI25" s="675"/>
      <c r="BJ25" s="674"/>
      <c r="BK25" s="675"/>
      <c r="BL25" s="674"/>
      <c r="BM25" s="675"/>
      <c r="BN25" s="674"/>
      <c r="BO25" s="675"/>
      <c r="BP25" s="674"/>
      <c r="BQ25" s="678"/>
      <c r="BR25" s="643">
        <f t="shared" si="5"/>
        <v>0</v>
      </c>
      <c r="BS25" s="644">
        <f t="shared" si="6"/>
        <v>0</v>
      </c>
      <c r="BT25" s="776">
        <f t="shared" si="7"/>
        <v>0</v>
      </c>
      <c r="BU25" s="644">
        <f t="shared" si="8"/>
        <v>0</v>
      </c>
      <c r="BV25" s="645"/>
      <c r="BW25" s="338"/>
      <c r="BX25" s="338"/>
      <c r="BY25" s="338"/>
      <c r="BZ25" s="338"/>
      <c r="CA25" s="338"/>
      <c r="CB25" s="338"/>
    </row>
    <row r="26" ht="16.5" customHeight="1">
      <c r="A26" s="858">
        <v>23.0</v>
      </c>
      <c r="B26" s="858" t="s">
        <v>694</v>
      </c>
      <c r="C26" s="859">
        <v>0.0</v>
      </c>
      <c r="D26" s="773">
        <f t="shared" ref="D26:E26" si="29">H26+J26+L26+N26+P26+R26+T26+V26+X26+Z26+AB26+AD26+AF26+AH26+AJ26+AL26+AN26+AP26+AR26+AT26+AV26+AX26+AZ26+BB26+BD26+BF26+BH26+BJ26+BL26+BN26+BP26</f>
        <v>0</v>
      </c>
      <c r="E26" s="671">
        <f t="shared" si="29"/>
        <v>0</v>
      </c>
      <c r="F26" s="774">
        <f t="shared" si="4"/>
        <v>0</v>
      </c>
      <c r="G26" s="406">
        <v>260.0</v>
      </c>
      <c r="H26" s="674"/>
      <c r="I26" s="675"/>
      <c r="J26" s="674"/>
      <c r="K26" s="675"/>
      <c r="L26" s="674"/>
      <c r="M26" s="675"/>
      <c r="N26" s="674"/>
      <c r="O26" s="675"/>
      <c r="P26" s="674"/>
      <c r="Q26" s="675"/>
      <c r="R26" s="674"/>
      <c r="S26" s="675"/>
      <c r="T26" s="674"/>
      <c r="U26" s="675"/>
      <c r="V26" s="674"/>
      <c r="W26" s="675"/>
      <c r="X26" s="674"/>
      <c r="Y26" s="675"/>
      <c r="Z26" s="674"/>
      <c r="AA26" s="675"/>
      <c r="AB26" s="674"/>
      <c r="AC26" s="675"/>
      <c r="AD26" s="674"/>
      <c r="AE26" s="675"/>
      <c r="AF26" s="674"/>
      <c r="AG26" s="675"/>
      <c r="AH26" s="674"/>
      <c r="AI26" s="675"/>
      <c r="AJ26" s="674"/>
      <c r="AK26" s="675"/>
      <c r="AL26" s="674"/>
      <c r="AM26" s="675"/>
      <c r="AN26" s="674"/>
      <c r="AO26" s="675"/>
      <c r="AP26" s="674"/>
      <c r="AQ26" s="675"/>
      <c r="AR26" s="674"/>
      <c r="AS26" s="675"/>
      <c r="AT26" s="674"/>
      <c r="AU26" s="675"/>
      <c r="AV26" s="674"/>
      <c r="AW26" s="675"/>
      <c r="AX26" s="674"/>
      <c r="AY26" s="675"/>
      <c r="AZ26" s="674"/>
      <c r="BA26" s="675"/>
      <c r="BB26" s="674"/>
      <c r="BC26" s="675"/>
      <c r="BD26" s="674"/>
      <c r="BE26" s="675"/>
      <c r="BF26" s="674"/>
      <c r="BG26" s="675"/>
      <c r="BH26" s="674"/>
      <c r="BI26" s="675"/>
      <c r="BJ26" s="674"/>
      <c r="BK26" s="675"/>
      <c r="BL26" s="674"/>
      <c r="BM26" s="675"/>
      <c r="BN26" s="674"/>
      <c r="BO26" s="675"/>
      <c r="BP26" s="674"/>
      <c r="BQ26" s="678"/>
      <c r="BR26" s="643">
        <f t="shared" si="5"/>
        <v>0</v>
      </c>
      <c r="BS26" s="644">
        <f t="shared" si="6"/>
        <v>0</v>
      </c>
      <c r="BT26" s="776">
        <f t="shared" si="7"/>
        <v>0</v>
      </c>
      <c r="BU26" s="644">
        <f t="shared" si="8"/>
        <v>0</v>
      </c>
      <c r="BV26" s="645"/>
      <c r="BW26" s="338"/>
      <c r="BX26" s="338"/>
      <c r="BY26" s="338"/>
      <c r="BZ26" s="338"/>
      <c r="CA26" s="338"/>
      <c r="CB26" s="338"/>
    </row>
    <row r="27" ht="16.5" customHeight="1">
      <c r="A27" s="858">
        <v>24.0</v>
      </c>
      <c r="B27" s="858" t="s">
        <v>695</v>
      </c>
      <c r="C27" s="859">
        <v>42.0</v>
      </c>
      <c r="D27" s="773">
        <f t="shared" ref="D27:E27" si="30">H27+J27+L27+N27+P27+R27+T27+V27+X27+Z27+AB27+AD27+AF27+AH27+AJ27+AL27+AN27+AP27+AR27+AT27+AV27+AX27+AZ27+BB27+BD27+BF27+BH27+BJ27+BL27+BN27+BP27</f>
        <v>0</v>
      </c>
      <c r="E27" s="671">
        <f t="shared" si="30"/>
        <v>0</v>
      </c>
      <c r="F27" s="774">
        <f t="shared" si="4"/>
        <v>42</v>
      </c>
      <c r="G27" s="406">
        <v>235.0</v>
      </c>
      <c r="H27" s="674"/>
      <c r="I27" s="675"/>
      <c r="J27" s="674"/>
      <c r="K27" s="675"/>
      <c r="L27" s="674"/>
      <c r="M27" s="675"/>
      <c r="N27" s="674"/>
      <c r="O27" s="675"/>
      <c r="P27" s="674"/>
      <c r="Q27" s="675"/>
      <c r="R27" s="674"/>
      <c r="S27" s="675"/>
      <c r="T27" s="674"/>
      <c r="U27" s="675"/>
      <c r="V27" s="674"/>
      <c r="W27" s="675"/>
      <c r="X27" s="674"/>
      <c r="Y27" s="675"/>
      <c r="Z27" s="674"/>
      <c r="AA27" s="675"/>
      <c r="AB27" s="674"/>
      <c r="AC27" s="675"/>
      <c r="AD27" s="674"/>
      <c r="AE27" s="675"/>
      <c r="AF27" s="674"/>
      <c r="AG27" s="675"/>
      <c r="AH27" s="674"/>
      <c r="AI27" s="675"/>
      <c r="AJ27" s="674"/>
      <c r="AK27" s="675"/>
      <c r="AL27" s="674"/>
      <c r="AM27" s="675"/>
      <c r="AN27" s="674"/>
      <c r="AO27" s="675"/>
      <c r="AP27" s="674"/>
      <c r="AQ27" s="675"/>
      <c r="AR27" s="674"/>
      <c r="AS27" s="675"/>
      <c r="AT27" s="674"/>
      <c r="AU27" s="675"/>
      <c r="AV27" s="674"/>
      <c r="AW27" s="675"/>
      <c r="AX27" s="674"/>
      <c r="AY27" s="675"/>
      <c r="AZ27" s="674"/>
      <c r="BA27" s="675"/>
      <c r="BB27" s="674"/>
      <c r="BC27" s="675"/>
      <c r="BD27" s="674"/>
      <c r="BE27" s="675"/>
      <c r="BF27" s="674"/>
      <c r="BG27" s="675"/>
      <c r="BH27" s="674"/>
      <c r="BI27" s="675"/>
      <c r="BJ27" s="674"/>
      <c r="BK27" s="675"/>
      <c r="BL27" s="674"/>
      <c r="BM27" s="675"/>
      <c r="BN27" s="674"/>
      <c r="BO27" s="675"/>
      <c r="BP27" s="674"/>
      <c r="BQ27" s="678"/>
      <c r="BR27" s="643">
        <f t="shared" si="5"/>
        <v>9870</v>
      </c>
      <c r="BS27" s="644">
        <f t="shared" si="6"/>
        <v>0</v>
      </c>
      <c r="BT27" s="776">
        <f t="shared" si="7"/>
        <v>0</v>
      </c>
      <c r="BU27" s="644">
        <f t="shared" si="8"/>
        <v>9870</v>
      </c>
      <c r="BV27" s="645"/>
      <c r="BW27" s="338"/>
      <c r="BX27" s="338"/>
      <c r="BY27" s="338"/>
      <c r="BZ27" s="338"/>
      <c r="CA27" s="338"/>
      <c r="CB27" s="338"/>
    </row>
    <row r="28" ht="16.5" customHeight="1">
      <c r="A28" s="858">
        <v>25.0</v>
      </c>
      <c r="B28" s="907" t="s">
        <v>696</v>
      </c>
      <c r="C28" s="859">
        <v>30.0</v>
      </c>
      <c r="D28" s="773">
        <f t="shared" ref="D28:E28" si="31">H28+J28+L28+N28+P28+R28+T28+V28+X28+Z28+AB28+AD28+AF28+AH28+AJ28+AL28+AN28+AP28+AR28+AT28+AV28+AX28+AZ28+BB28+BD28+BF28+BH28+BJ28+BL28+BN28+BP28</f>
        <v>0</v>
      </c>
      <c r="E28" s="671">
        <f t="shared" si="31"/>
        <v>0</v>
      </c>
      <c r="F28" s="774">
        <f t="shared" si="4"/>
        <v>30</v>
      </c>
      <c r="G28" s="779">
        <v>290.0</v>
      </c>
      <c r="H28" s="674"/>
      <c r="I28" s="675"/>
      <c r="J28" s="674"/>
      <c r="K28" s="675"/>
      <c r="L28" s="674"/>
      <c r="M28" s="675"/>
      <c r="N28" s="674"/>
      <c r="O28" s="675"/>
      <c r="P28" s="674"/>
      <c r="Q28" s="675"/>
      <c r="R28" s="674"/>
      <c r="S28" s="675"/>
      <c r="T28" s="674"/>
      <c r="U28" s="675"/>
      <c r="V28" s="674"/>
      <c r="W28" s="675"/>
      <c r="X28" s="674"/>
      <c r="Y28" s="675"/>
      <c r="Z28" s="674"/>
      <c r="AA28" s="675"/>
      <c r="AB28" s="674"/>
      <c r="AC28" s="675"/>
      <c r="AD28" s="674"/>
      <c r="AE28" s="675"/>
      <c r="AF28" s="674"/>
      <c r="AG28" s="675"/>
      <c r="AH28" s="674"/>
      <c r="AI28" s="675"/>
      <c r="AJ28" s="674"/>
      <c r="AK28" s="675"/>
      <c r="AL28" s="674"/>
      <c r="AM28" s="675"/>
      <c r="AN28" s="674"/>
      <c r="AO28" s="675"/>
      <c r="AP28" s="674"/>
      <c r="AQ28" s="675"/>
      <c r="AR28" s="717"/>
      <c r="AS28" s="675"/>
      <c r="AT28" s="674"/>
      <c r="AU28" s="675"/>
      <c r="AV28" s="674"/>
      <c r="AW28" s="675"/>
      <c r="AX28" s="674"/>
      <c r="AY28" s="675"/>
      <c r="AZ28" s="674"/>
      <c r="BA28" s="675"/>
      <c r="BB28" s="674"/>
      <c r="BC28" s="675"/>
      <c r="BD28" s="674"/>
      <c r="BE28" s="675"/>
      <c r="BF28" s="674"/>
      <c r="BG28" s="675"/>
      <c r="BH28" s="674"/>
      <c r="BI28" s="675"/>
      <c r="BJ28" s="674"/>
      <c r="BK28" s="675"/>
      <c r="BL28" s="674"/>
      <c r="BM28" s="675"/>
      <c r="BN28" s="674"/>
      <c r="BO28" s="675"/>
      <c r="BP28" s="674"/>
      <c r="BQ28" s="735"/>
      <c r="BR28" s="643">
        <f t="shared" si="5"/>
        <v>8700</v>
      </c>
      <c r="BS28" s="644">
        <f t="shared" si="6"/>
        <v>0</v>
      </c>
      <c r="BT28" s="776">
        <f t="shared" si="7"/>
        <v>0</v>
      </c>
      <c r="BU28" s="644">
        <f t="shared" si="8"/>
        <v>8700</v>
      </c>
      <c r="BV28" s="645"/>
      <c r="BW28" s="338"/>
      <c r="BX28" s="338"/>
      <c r="BY28" s="338"/>
      <c r="BZ28" s="338"/>
      <c r="CA28" s="338"/>
      <c r="CB28" s="338"/>
    </row>
    <row r="29" ht="16.5" customHeight="1">
      <c r="A29" s="858">
        <v>26.0</v>
      </c>
      <c r="B29" s="907" t="s">
        <v>697</v>
      </c>
      <c r="C29" s="859">
        <v>0.0</v>
      </c>
      <c r="D29" s="773">
        <f t="shared" ref="D29:E29" si="32">H29+J29+L29+N29+P29+R29+T29+V29+X29+Z29+AB29+AD29+AF29+AH29+AJ29+AL29+AN29+AP29+AR29+AT29+AV29+AX29+AZ29+BB29+BD29+BF29+BH29+BJ29+BL29+BN29+BP29</f>
        <v>10</v>
      </c>
      <c r="E29" s="671">
        <f t="shared" si="32"/>
        <v>0</v>
      </c>
      <c r="F29" s="774">
        <f t="shared" si="4"/>
        <v>10</v>
      </c>
      <c r="G29" s="779">
        <v>1875.0</v>
      </c>
      <c r="H29" s="674"/>
      <c r="I29" s="675"/>
      <c r="J29" s="674"/>
      <c r="K29" s="675"/>
      <c r="L29" s="674"/>
      <c r="M29" s="675"/>
      <c r="N29" s="674"/>
      <c r="O29" s="675"/>
      <c r="P29" s="674"/>
      <c r="Q29" s="675"/>
      <c r="R29" s="674"/>
      <c r="S29" s="675"/>
      <c r="T29" s="674"/>
      <c r="U29" s="675"/>
      <c r="V29" s="674"/>
      <c r="W29" s="675"/>
      <c r="X29" s="674"/>
      <c r="Y29" s="675"/>
      <c r="Z29" s="674"/>
      <c r="AA29" s="675"/>
      <c r="AB29" s="674"/>
      <c r="AC29" s="675"/>
      <c r="AD29" s="674"/>
      <c r="AE29" s="675"/>
      <c r="AF29" s="674"/>
      <c r="AG29" s="675"/>
      <c r="AH29" s="674"/>
      <c r="AI29" s="675"/>
      <c r="AJ29" s="674"/>
      <c r="AK29" s="675"/>
      <c r="AL29" s="674"/>
      <c r="AM29" s="675"/>
      <c r="AN29" s="674"/>
      <c r="AO29" s="675"/>
      <c r="AP29" s="674"/>
      <c r="AQ29" s="675"/>
      <c r="AR29" s="674"/>
      <c r="AS29" s="675"/>
      <c r="AT29" s="674"/>
      <c r="AU29" s="675"/>
      <c r="AV29" s="674"/>
      <c r="AW29" s="675"/>
      <c r="AX29" s="717">
        <v>10.0</v>
      </c>
      <c r="AY29" s="675"/>
      <c r="AZ29" s="674"/>
      <c r="BA29" s="675"/>
      <c r="BB29" s="674"/>
      <c r="BC29" s="675"/>
      <c r="BD29" s="674"/>
      <c r="BE29" s="675"/>
      <c r="BF29" s="674"/>
      <c r="BG29" s="675"/>
      <c r="BH29" s="674"/>
      <c r="BI29" s="675"/>
      <c r="BJ29" s="674"/>
      <c r="BK29" s="675"/>
      <c r="BL29" s="674"/>
      <c r="BM29" s="675"/>
      <c r="BN29" s="674"/>
      <c r="BO29" s="675"/>
      <c r="BP29" s="674"/>
      <c r="BQ29" s="727"/>
      <c r="BR29" s="643">
        <f t="shared" si="5"/>
        <v>0</v>
      </c>
      <c r="BS29" s="644">
        <f t="shared" si="6"/>
        <v>18750</v>
      </c>
      <c r="BT29" s="776">
        <f t="shared" si="7"/>
        <v>0</v>
      </c>
      <c r="BU29" s="644">
        <f t="shared" si="8"/>
        <v>18750</v>
      </c>
      <c r="BV29" s="645"/>
      <c r="BW29" s="338"/>
      <c r="BX29" s="338"/>
      <c r="BY29" s="338"/>
      <c r="BZ29" s="338"/>
      <c r="CA29" s="338"/>
      <c r="CB29" s="338"/>
    </row>
    <row r="30" ht="16.5" customHeight="1">
      <c r="A30" s="858">
        <v>27.0</v>
      </c>
      <c r="B30" s="858"/>
      <c r="C30" s="859">
        <v>0.0</v>
      </c>
      <c r="D30" s="773">
        <f t="shared" ref="D30:E30" si="33">H30+J30+L30+N30+P30+R30+T30+V30+X30+Z30+AB30+AD30+AF30+AH30+AJ30+AL30+AN30+AP30+AR30+AT30+AV30+AX30+AZ30+BB30+BD30+BF30+BH30+BJ30+BL30+BN30+BP30</f>
        <v>0</v>
      </c>
      <c r="E30" s="671">
        <f t="shared" si="33"/>
        <v>0</v>
      </c>
      <c r="F30" s="774">
        <f t="shared" si="4"/>
        <v>0</v>
      </c>
      <c r="G30" s="406"/>
      <c r="H30" s="674"/>
      <c r="I30" s="675"/>
      <c r="J30" s="674"/>
      <c r="K30" s="675"/>
      <c r="L30" s="674"/>
      <c r="M30" s="675"/>
      <c r="N30" s="674"/>
      <c r="O30" s="675"/>
      <c r="P30" s="674"/>
      <c r="Q30" s="675"/>
      <c r="R30" s="674"/>
      <c r="S30" s="675"/>
      <c r="T30" s="674"/>
      <c r="U30" s="675"/>
      <c r="V30" s="674"/>
      <c r="W30" s="675"/>
      <c r="X30" s="674"/>
      <c r="Y30" s="675"/>
      <c r="Z30" s="674"/>
      <c r="AA30" s="675"/>
      <c r="AB30" s="674"/>
      <c r="AC30" s="675"/>
      <c r="AD30" s="674"/>
      <c r="AE30" s="675"/>
      <c r="AF30" s="674"/>
      <c r="AG30" s="675"/>
      <c r="AH30" s="674"/>
      <c r="AI30" s="675"/>
      <c r="AJ30" s="674"/>
      <c r="AK30" s="675"/>
      <c r="AL30" s="674"/>
      <c r="AM30" s="675"/>
      <c r="AN30" s="674"/>
      <c r="AO30" s="675"/>
      <c r="AP30" s="674"/>
      <c r="AQ30" s="675"/>
      <c r="AR30" s="674"/>
      <c r="AS30" s="675"/>
      <c r="AT30" s="674"/>
      <c r="AU30" s="675"/>
      <c r="AV30" s="674"/>
      <c r="AW30" s="675"/>
      <c r="AX30" s="674"/>
      <c r="AY30" s="675"/>
      <c r="AZ30" s="674"/>
      <c r="BA30" s="675"/>
      <c r="BB30" s="674"/>
      <c r="BC30" s="675"/>
      <c r="BD30" s="674"/>
      <c r="BE30" s="675"/>
      <c r="BF30" s="674"/>
      <c r="BG30" s="675"/>
      <c r="BH30" s="674"/>
      <c r="BI30" s="675"/>
      <c r="BJ30" s="674"/>
      <c r="BK30" s="675"/>
      <c r="BL30" s="674"/>
      <c r="BM30" s="675"/>
      <c r="BN30" s="674"/>
      <c r="BO30" s="675"/>
      <c r="BP30" s="674"/>
      <c r="BQ30" s="675"/>
      <c r="BR30" s="643">
        <f t="shared" si="5"/>
        <v>0</v>
      </c>
      <c r="BS30" s="644">
        <f t="shared" si="6"/>
        <v>0</v>
      </c>
      <c r="BT30" s="776">
        <f t="shared" si="7"/>
        <v>0</v>
      </c>
      <c r="BU30" s="644">
        <f t="shared" si="8"/>
        <v>0</v>
      </c>
      <c r="BV30" s="645"/>
      <c r="BW30" s="338"/>
      <c r="BX30" s="338"/>
      <c r="BY30" s="338"/>
      <c r="BZ30" s="338"/>
      <c r="CA30" s="338"/>
      <c r="CB30" s="338"/>
    </row>
    <row r="31" ht="16.5" customHeight="1">
      <c r="A31" s="858">
        <v>28.0</v>
      </c>
      <c r="B31" s="858"/>
      <c r="C31" s="859">
        <v>0.0</v>
      </c>
      <c r="D31" s="773">
        <f t="shared" ref="D31:E31" si="34">H31+J31+L31+N31+P31+R31+T31+V31+X31+Z31+AB31+AD31+AF31+AH31+AJ31+AL31+AN31+AP31+AR31+AT31+AV31+AX31+AZ31+BB31+BD31+BF31+BH31+BJ31+BL31+BN31+BP31</f>
        <v>0</v>
      </c>
      <c r="E31" s="671">
        <f t="shared" si="34"/>
        <v>0</v>
      </c>
      <c r="F31" s="774">
        <f t="shared" si="4"/>
        <v>0</v>
      </c>
      <c r="G31" s="406"/>
      <c r="H31" s="674"/>
      <c r="I31" s="675"/>
      <c r="J31" s="674"/>
      <c r="K31" s="675"/>
      <c r="L31" s="674"/>
      <c r="M31" s="675"/>
      <c r="N31" s="674"/>
      <c r="O31" s="675"/>
      <c r="P31" s="674"/>
      <c r="Q31" s="675"/>
      <c r="R31" s="674"/>
      <c r="S31" s="675"/>
      <c r="T31" s="674"/>
      <c r="U31" s="675"/>
      <c r="V31" s="674"/>
      <c r="W31" s="675"/>
      <c r="X31" s="674"/>
      <c r="Y31" s="675"/>
      <c r="Z31" s="674"/>
      <c r="AA31" s="675"/>
      <c r="AB31" s="674"/>
      <c r="AC31" s="675"/>
      <c r="AD31" s="674"/>
      <c r="AE31" s="675"/>
      <c r="AF31" s="674"/>
      <c r="AG31" s="675"/>
      <c r="AH31" s="674"/>
      <c r="AI31" s="675"/>
      <c r="AJ31" s="674"/>
      <c r="AK31" s="675"/>
      <c r="AL31" s="674"/>
      <c r="AM31" s="675"/>
      <c r="AN31" s="674"/>
      <c r="AO31" s="675"/>
      <c r="AP31" s="674"/>
      <c r="AQ31" s="675"/>
      <c r="AR31" s="674"/>
      <c r="AS31" s="675"/>
      <c r="AT31" s="674"/>
      <c r="AU31" s="675"/>
      <c r="AV31" s="674"/>
      <c r="AW31" s="675"/>
      <c r="AX31" s="674"/>
      <c r="AY31" s="675"/>
      <c r="AZ31" s="674"/>
      <c r="BA31" s="675"/>
      <c r="BB31" s="674"/>
      <c r="BC31" s="675"/>
      <c r="BD31" s="674"/>
      <c r="BE31" s="675"/>
      <c r="BF31" s="674"/>
      <c r="BG31" s="675"/>
      <c r="BH31" s="674"/>
      <c r="BI31" s="675"/>
      <c r="BJ31" s="674"/>
      <c r="BK31" s="675"/>
      <c r="BL31" s="674"/>
      <c r="BM31" s="675"/>
      <c r="BN31" s="674"/>
      <c r="BO31" s="675"/>
      <c r="BP31" s="674"/>
      <c r="BQ31" s="675"/>
      <c r="BR31" s="643">
        <f t="shared" si="5"/>
        <v>0</v>
      </c>
      <c r="BS31" s="644">
        <f t="shared" si="6"/>
        <v>0</v>
      </c>
      <c r="BT31" s="776">
        <f t="shared" si="7"/>
        <v>0</v>
      </c>
      <c r="BU31" s="644">
        <f t="shared" si="8"/>
        <v>0</v>
      </c>
      <c r="BV31" s="645"/>
      <c r="BW31" s="338"/>
      <c r="BX31" s="338"/>
      <c r="BY31" s="338"/>
      <c r="BZ31" s="338"/>
      <c r="CA31" s="338"/>
      <c r="CB31" s="338"/>
    </row>
    <row r="32" ht="16.5" customHeight="1">
      <c r="A32" s="858">
        <v>29.0</v>
      </c>
      <c r="B32" s="858"/>
      <c r="C32" s="859">
        <v>0.0</v>
      </c>
      <c r="D32" s="773">
        <f t="shared" ref="D32:E32" si="35">H32+J32+L32+N32+P32+R32+T32+V32+X32+Z32+AB32+AD32+AF32+AH32+AJ32+AL32+AN32+AP32+AR32+AT32+AV32+AX32+AZ32+BB32+BD32+BF32+BH32+BJ32+BL32+BN32+BP32</f>
        <v>0</v>
      </c>
      <c r="E32" s="671">
        <f t="shared" si="35"/>
        <v>0</v>
      </c>
      <c r="F32" s="774">
        <f t="shared" si="4"/>
        <v>0</v>
      </c>
      <c r="G32" s="406"/>
      <c r="H32" s="674"/>
      <c r="I32" s="675"/>
      <c r="J32" s="674"/>
      <c r="K32" s="675"/>
      <c r="L32" s="674"/>
      <c r="M32" s="675"/>
      <c r="N32" s="674"/>
      <c r="O32" s="675"/>
      <c r="P32" s="674"/>
      <c r="Q32" s="675"/>
      <c r="R32" s="674"/>
      <c r="S32" s="675"/>
      <c r="T32" s="674"/>
      <c r="U32" s="675"/>
      <c r="V32" s="674"/>
      <c r="W32" s="675"/>
      <c r="X32" s="674"/>
      <c r="Y32" s="675"/>
      <c r="Z32" s="674"/>
      <c r="AA32" s="675"/>
      <c r="AB32" s="674"/>
      <c r="AC32" s="675"/>
      <c r="AD32" s="674"/>
      <c r="AE32" s="675"/>
      <c r="AF32" s="674"/>
      <c r="AG32" s="675"/>
      <c r="AH32" s="674"/>
      <c r="AI32" s="675"/>
      <c r="AJ32" s="674"/>
      <c r="AK32" s="675"/>
      <c r="AL32" s="674"/>
      <c r="AM32" s="675"/>
      <c r="AN32" s="674"/>
      <c r="AO32" s="675"/>
      <c r="AP32" s="674"/>
      <c r="AQ32" s="675"/>
      <c r="AR32" s="674"/>
      <c r="AS32" s="675"/>
      <c r="AT32" s="674"/>
      <c r="AU32" s="675"/>
      <c r="AV32" s="674"/>
      <c r="AW32" s="675"/>
      <c r="AX32" s="674"/>
      <c r="AY32" s="675"/>
      <c r="AZ32" s="674"/>
      <c r="BA32" s="675"/>
      <c r="BB32" s="674"/>
      <c r="BC32" s="675"/>
      <c r="BD32" s="674"/>
      <c r="BE32" s="675"/>
      <c r="BF32" s="674"/>
      <c r="BG32" s="675"/>
      <c r="BH32" s="674"/>
      <c r="BI32" s="675"/>
      <c r="BJ32" s="674"/>
      <c r="BK32" s="675"/>
      <c r="BL32" s="674"/>
      <c r="BM32" s="675"/>
      <c r="BN32" s="674"/>
      <c r="BO32" s="675"/>
      <c r="BP32" s="674"/>
      <c r="BQ32" s="675"/>
      <c r="BR32" s="643">
        <f t="shared" si="5"/>
        <v>0</v>
      </c>
      <c r="BS32" s="644">
        <f t="shared" si="6"/>
        <v>0</v>
      </c>
      <c r="BT32" s="776">
        <f t="shared" si="7"/>
        <v>0</v>
      </c>
      <c r="BU32" s="644">
        <f t="shared" si="8"/>
        <v>0</v>
      </c>
      <c r="BV32" s="645"/>
      <c r="BW32" s="338"/>
      <c r="BX32" s="338"/>
      <c r="BY32" s="338"/>
      <c r="BZ32" s="338"/>
      <c r="CA32" s="338"/>
      <c r="CB32" s="338"/>
    </row>
    <row r="33" ht="15.75" customHeight="1">
      <c r="A33" s="858">
        <v>30.0</v>
      </c>
      <c r="B33" s="858"/>
      <c r="C33" s="859">
        <v>0.0</v>
      </c>
      <c r="D33" s="773">
        <f t="shared" ref="D33:E33" si="36">H33+J33+L33+N33+P33+R33+T33+V33+X33+Z33+AB33+AD33+AF33+AH33+AJ33+AL33+AN33+AP33+AR33+AT33+AV33+AX33+AZ33+BB33+BD33+BF33+BH33+BJ33+BL33+BN33+BP33</f>
        <v>0</v>
      </c>
      <c r="E33" s="671">
        <f t="shared" si="36"/>
        <v>0</v>
      </c>
      <c r="F33" s="774">
        <f t="shared" si="4"/>
        <v>0</v>
      </c>
      <c r="G33" s="406"/>
      <c r="H33" s="640"/>
      <c r="I33" s="642"/>
      <c r="J33" s="640"/>
      <c r="K33" s="642"/>
      <c r="L33" s="640"/>
      <c r="M33" s="642"/>
      <c r="N33" s="640"/>
      <c r="O33" s="642"/>
      <c r="P33" s="640"/>
      <c r="Q33" s="642"/>
      <c r="R33" s="640"/>
      <c r="S33" s="642"/>
      <c r="T33" s="640"/>
      <c r="U33" s="642"/>
      <c r="V33" s="640"/>
      <c r="W33" s="642"/>
      <c r="X33" s="640"/>
      <c r="Y33" s="642"/>
      <c r="Z33" s="640"/>
      <c r="AA33" s="642"/>
      <c r="AB33" s="640"/>
      <c r="AC33" s="642"/>
      <c r="AD33" s="640"/>
      <c r="AE33" s="642"/>
      <c r="AF33" s="640"/>
      <c r="AG33" s="642"/>
      <c r="AH33" s="640"/>
      <c r="AI33" s="642"/>
      <c r="AJ33" s="640"/>
      <c r="AK33" s="642"/>
      <c r="AL33" s="640"/>
      <c r="AM33" s="642"/>
      <c r="AN33" s="640"/>
      <c r="AO33" s="642"/>
      <c r="AP33" s="640"/>
      <c r="AQ33" s="642"/>
      <c r="AR33" s="640"/>
      <c r="AS33" s="642"/>
      <c r="AT33" s="640"/>
      <c r="AU33" s="642"/>
      <c r="AV33" s="640"/>
      <c r="AW33" s="642"/>
      <c r="AX33" s="640"/>
      <c r="AY33" s="642"/>
      <c r="AZ33" s="640"/>
      <c r="BA33" s="642"/>
      <c r="BB33" s="640"/>
      <c r="BC33" s="642"/>
      <c r="BD33" s="640"/>
      <c r="BE33" s="642"/>
      <c r="BF33" s="640"/>
      <c r="BG33" s="642"/>
      <c r="BH33" s="640"/>
      <c r="BI33" s="642"/>
      <c r="BJ33" s="640"/>
      <c r="BK33" s="642"/>
      <c r="BL33" s="640"/>
      <c r="BM33" s="642"/>
      <c r="BN33" s="640"/>
      <c r="BO33" s="642"/>
      <c r="BP33" s="640"/>
      <c r="BQ33" s="642"/>
      <c r="BR33" s="643">
        <f t="shared" si="5"/>
        <v>0</v>
      </c>
      <c r="BS33" s="644">
        <f t="shared" si="6"/>
        <v>0</v>
      </c>
      <c r="BT33" s="776">
        <f t="shared" si="7"/>
        <v>0</v>
      </c>
      <c r="BU33" s="644">
        <f t="shared" si="8"/>
        <v>0</v>
      </c>
      <c r="BV33" s="645"/>
      <c r="BW33" s="338"/>
      <c r="BX33" s="338"/>
      <c r="BY33" s="338"/>
      <c r="BZ33" s="338"/>
      <c r="CA33" s="338"/>
      <c r="CB33" s="338"/>
    </row>
    <row r="34" ht="15.75" customHeight="1">
      <c r="A34" s="858">
        <v>31.0</v>
      </c>
      <c r="B34" s="858"/>
      <c r="C34" s="859">
        <v>0.0</v>
      </c>
      <c r="D34" s="773">
        <f t="shared" ref="D34:E34" si="37">H34+J34+L34+N34+P34+R34+T34+V34+X34+Z34+AB34+AD34+AF34+AH34+AJ34+AL34+AN34+AP34+AR34+AT34+AV34+AX34+AZ34+BB34+BD34+BF34+BH34+BJ34+BL34+BN34+BP34</f>
        <v>0</v>
      </c>
      <c r="E34" s="671">
        <f t="shared" si="37"/>
        <v>0</v>
      </c>
      <c r="F34" s="774">
        <f t="shared" si="4"/>
        <v>0</v>
      </c>
      <c r="G34" s="406"/>
      <c r="H34" s="640"/>
      <c r="I34" s="642"/>
      <c r="J34" s="640"/>
      <c r="K34" s="642"/>
      <c r="L34" s="640"/>
      <c r="M34" s="642"/>
      <c r="N34" s="640"/>
      <c r="O34" s="642"/>
      <c r="P34" s="640"/>
      <c r="Q34" s="642"/>
      <c r="R34" s="640"/>
      <c r="S34" s="642"/>
      <c r="T34" s="640"/>
      <c r="U34" s="642"/>
      <c r="V34" s="640"/>
      <c r="W34" s="642"/>
      <c r="X34" s="640"/>
      <c r="Y34" s="642"/>
      <c r="Z34" s="640"/>
      <c r="AA34" s="642"/>
      <c r="AB34" s="640"/>
      <c r="AC34" s="642"/>
      <c r="AD34" s="640"/>
      <c r="AE34" s="642"/>
      <c r="AF34" s="640"/>
      <c r="AG34" s="642"/>
      <c r="AH34" s="640"/>
      <c r="AI34" s="642"/>
      <c r="AJ34" s="640"/>
      <c r="AK34" s="642"/>
      <c r="AL34" s="640"/>
      <c r="AM34" s="642"/>
      <c r="AN34" s="640"/>
      <c r="AO34" s="642"/>
      <c r="AP34" s="640"/>
      <c r="AQ34" s="642"/>
      <c r="AR34" s="640"/>
      <c r="AS34" s="642"/>
      <c r="AT34" s="640"/>
      <c r="AU34" s="642"/>
      <c r="AV34" s="640"/>
      <c r="AW34" s="642"/>
      <c r="AX34" s="640"/>
      <c r="AY34" s="642"/>
      <c r="AZ34" s="640"/>
      <c r="BA34" s="642"/>
      <c r="BB34" s="640"/>
      <c r="BC34" s="642"/>
      <c r="BD34" s="640"/>
      <c r="BE34" s="642"/>
      <c r="BF34" s="640"/>
      <c r="BG34" s="642"/>
      <c r="BH34" s="640"/>
      <c r="BI34" s="642"/>
      <c r="BJ34" s="640"/>
      <c r="BK34" s="642"/>
      <c r="BL34" s="640"/>
      <c r="BM34" s="642"/>
      <c r="BN34" s="640"/>
      <c r="BO34" s="642"/>
      <c r="BP34" s="640"/>
      <c r="BQ34" s="642"/>
      <c r="BR34" s="643">
        <f t="shared" si="5"/>
        <v>0</v>
      </c>
      <c r="BS34" s="644">
        <f t="shared" si="6"/>
        <v>0</v>
      </c>
      <c r="BT34" s="776">
        <f t="shared" si="7"/>
        <v>0</v>
      </c>
      <c r="BU34" s="644">
        <f t="shared" si="8"/>
        <v>0</v>
      </c>
      <c r="BV34" s="645"/>
      <c r="BW34" s="338"/>
      <c r="BX34" s="338"/>
      <c r="BY34" s="338"/>
      <c r="BZ34" s="338"/>
      <c r="CA34" s="338"/>
      <c r="CB34" s="338"/>
    </row>
    <row r="35" ht="21.0" customHeight="1">
      <c r="A35" s="858">
        <v>32.0</v>
      </c>
      <c r="B35" s="858"/>
      <c r="C35" s="859">
        <v>0.0</v>
      </c>
      <c r="D35" s="773">
        <f t="shared" ref="D35:E35" si="38">H35+J35+L35+N35+P35+R35+T35+V35+X35+Z35+AB35+AD35+AF35+AH35+AJ35+AL35+AN35+AP35+AR35+AT35+AV35+AX35+AZ35+BB35+BD35+BF35+BH35+BJ35+BL35+BN35+BP35</f>
        <v>0</v>
      </c>
      <c r="E35" s="671">
        <f t="shared" si="38"/>
        <v>0</v>
      </c>
      <c r="F35" s="774">
        <f t="shared" si="4"/>
        <v>0</v>
      </c>
      <c r="G35" s="406"/>
      <c r="H35" s="747"/>
      <c r="I35" s="745"/>
      <c r="J35" s="747"/>
      <c r="K35" s="745"/>
      <c r="L35" s="747"/>
      <c r="M35" s="745"/>
      <c r="N35" s="747"/>
      <c r="O35" s="745"/>
      <c r="P35" s="747"/>
      <c r="Q35" s="745"/>
      <c r="R35" s="747"/>
      <c r="S35" s="745"/>
      <c r="T35" s="747"/>
      <c r="U35" s="745"/>
      <c r="V35" s="747"/>
      <c r="W35" s="745"/>
      <c r="X35" s="747"/>
      <c r="Y35" s="745"/>
      <c r="Z35" s="747"/>
      <c r="AA35" s="745"/>
      <c r="AB35" s="747"/>
      <c r="AC35" s="745"/>
      <c r="AD35" s="747"/>
      <c r="AE35" s="745"/>
      <c r="AF35" s="747"/>
      <c r="AG35" s="745"/>
      <c r="AH35" s="747"/>
      <c r="AI35" s="745"/>
      <c r="AJ35" s="747"/>
      <c r="AK35" s="745"/>
      <c r="AL35" s="747"/>
      <c r="AM35" s="745"/>
      <c r="AN35" s="747"/>
      <c r="AO35" s="745"/>
      <c r="AP35" s="747"/>
      <c r="AQ35" s="745"/>
      <c r="AR35" s="747"/>
      <c r="AS35" s="745"/>
      <c r="AT35" s="747"/>
      <c r="AU35" s="745"/>
      <c r="AV35" s="747"/>
      <c r="AW35" s="745"/>
      <c r="AX35" s="747"/>
      <c r="AY35" s="745"/>
      <c r="AZ35" s="747"/>
      <c r="BA35" s="745"/>
      <c r="BB35" s="747"/>
      <c r="BC35" s="745"/>
      <c r="BD35" s="747"/>
      <c r="BE35" s="745"/>
      <c r="BF35" s="747"/>
      <c r="BG35" s="745"/>
      <c r="BH35" s="747"/>
      <c r="BI35" s="745"/>
      <c r="BJ35" s="747"/>
      <c r="BK35" s="745"/>
      <c r="BL35" s="747"/>
      <c r="BM35" s="745"/>
      <c r="BN35" s="747"/>
      <c r="BO35" s="745"/>
      <c r="BP35" s="747"/>
      <c r="BQ35" s="745"/>
      <c r="BR35" s="643">
        <f t="shared" si="5"/>
        <v>0</v>
      </c>
      <c r="BS35" s="644">
        <f t="shared" si="6"/>
        <v>0</v>
      </c>
      <c r="BT35" s="776">
        <f t="shared" si="7"/>
        <v>0</v>
      </c>
      <c r="BU35" s="644">
        <f t="shared" si="8"/>
        <v>0</v>
      </c>
      <c r="BV35" s="645"/>
      <c r="BW35" s="338"/>
      <c r="BX35" s="338"/>
      <c r="BY35" s="338"/>
      <c r="BZ35" s="338"/>
      <c r="CA35" s="338"/>
      <c r="CB35" s="338"/>
    </row>
    <row r="36" ht="15.75" customHeight="1">
      <c r="A36" s="858">
        <v>33.0</v>
      </c>
      <c r="B36" s="858"/>
      <c r="C36" s="859">
        <v>0.0</v>
      </c>
      <c r="D36" s="773">
        <f t="shared" ref="D36:E36" si="39">H36+J36+L36+N36+P36+R36+T36+V36+X36+Z36+AB36+AD36+AF36+AH36+AJ36+AL36+AN36+AP36+AR36+AT36+AV36+AX36+AZ36+BB36+BD36+BF36+BH36+BJ36+BL36+BN36+BP36</f>
        <v>0</v>
      </c>
      <c r="E36" s="671">
        <f t="shared" si="39"/>
        <v>0</v>
      </c>
      <c r="F36" s="774">
        <f t="shared" si="4"/>
        <v>0</v>
      </c>
      <c r="G36" s="406"/>
      <c r="H36" s="640"/>
      <c r="I36" s="642"/>
      <c r="J36" s="640"/>
      <c r="K36" s="642"/>
      <c r="L36" s="640"/>
      <c r="M36" s="642"/>
      <c r="N36" s="640"/>
      <c r="O36" s="642"/>
      <c r="P36" s="640"/>
      <c r="Q36" s="642"/>
      <c r="R36" s="640"/>
      <c r="S36" s="642"/>
      <c r="T36" s="640"/>
      <c r="U36" s="642"/>
      <c r="V36" s="640"/>
      <c r="W36" s="642"/>
      <c r="X36" s="640"/>
      <c r="Y36" s="642"/>
      <c r="Z36" s="640"/>
      <c r="AA36" s="642"/>
      <c r="AB36" s="640"/>
      <c r="AC36" s="642"/>
      <c r="AD36" s="640"/>
      <c r="AE36" s="642"/>
      <c r="AF36" s="640"/>
      <c r="AG36" s="642"/>
      <c r="AH36" s="640"/>
      <c r="AI36" s="642"/>
      <c r="AJ36" s="640"/>
      <c r="AK36" s="642"/>
      <c r="AL36" s="640"/>
      <c r="AM36" s="642"/>
      <c r="AN36" s="640"/>
      <c r="AO36" s="642"/>
      <c r="AP36" s="640"/>
      <c r="AQ36" s="642"/>
      <c r="AR36" s="640"/>
      <c r="AS36" s="642"/>
      <c r="AT36" s="640"/>
      <c r="AU36" s="642"/>
      <c r="AV36" s="640"/>
      <c r="AW36" s="642"/>
      <c r="AX36" s="640"/>
      <c r="AY36" s="642"/>
      <c r="AZ36" s="640"/>
      <c r="BA36" s="642"/>
      <c r="BB36" s="640"/>
      <c r="BC36" s="642"/>
      <c r="BD36" s="640"/>
      <c r="BE36" s="642"/>
      <c r="BF36" s="640"/>
      <c r="BG36" s="642"/>
      <c r="BH36" s="640"/>
      <c r="BI36" s="642"/>
      <c r="BJ36" s="640"/>
      <c r="BK36" s="642"/>
      <c r="BL36" s="640"/>
      <c r="BM36" s="642"/>
      <c r="BN36" s="640"/>
      <c r="BO36" s="642"/>
      <c r="BP36" s="640"/>
      <c r="BQ36" s="642"/>
      <c r="BR36" s="643">
        <f t="shared" si="5"/>
        <v>0</v>
      </c>
      <c r="BS36" s="644">
        <f t="shared" si="6"/>
        <v>0</v>
      </c>
      <c r="BT36" s="776">
        <f t="shared" si="7"/>
        <v>0</v>
      </c>
      <c r="BU36" s="644">
        <f t="shared" si="8"/>
        <v>0</v>
      </c>
      <c r="BV36" s="645"/>
      <c r="BW36" s="338"/>
      <c r="BX36" s="338"/>
      <c r="BY36" s="338"/>
      <c r="BZ36" s="338"/>
      <c r="CA36" s="338"/>
      <c r="CB36" s="338"/>
    </row>
    <row r="37" ht="15.75" customHeight="1">
      <c r="A37" s="858">
        <v>34.0</v>
      </c>
      <c r="B37" s="858"/>
      <c r="C37" s="859">
        <v>0.0</v>
      </c>
      <c r="D37" s="773">
        <f t="shared" ref="D37:E37" si="40">H37+J37+L37+N37+P37+R37+T37+V37+X37+Z37+AB37+AD37+AF37+AH37+AJ37+AL37+AN37+AP37+AR37+AT37+AV37+AX37+AZ37+BB37+BD37+BF37+BH37+BJ37+BL37+BN37+BP37</f>
        <v>0</v>
      </c>
      <c r="E37" s="671">
        <f t="shared" si="40"/>
        <v>0</v>
      </c>
      <c r="F37" s="774">
        <f t="shared" si="4"/>
        <v>0</v>
      </c>
      <c r="G37" s="406"/>
      <c r="H37" s="640"/>
      <c r="I37" s="642"/>
      <c r="J37" s="640"/>
      <c r="K37" s="642"/>
      <c r="L37" s="640"/>
      <c r="M37" s="642"/>
      <c r="N37" s="640"/>
      <c r="O37" s="642"/>
      <c r="P37" s="640"/>
      <c r="Q37" s="642"/>
      <c r="R37" s="640"/>
      <c r="S37" s="642"/>
      <c r="T37" s="640"/>
      <c r="U37" s="642"/>
      <c r="V37" s="640"/>
      <c r="W37" s="642"/>
      <c r="X37" s="640"/>
      <c r="Y37" s="642"/>
      <c r="Z37" s="640"/>
      <c r="AA37" s="642"/>
      <c r="AB37" s="640"/>
      <c r="AC37" s="642"/>
      <c r="AD37" s="640"/>
      <c r="AE37" s="642"/>
      <c r="AF37" s="640"/>
      <c r="AG37" s="642"/>
      <c r="AH37" s="640"/>
      <c r="AI37" s="642"/>
      <c r="AJ37" s="640"/>
      <c r="AK37" s="642"/>
      <c r="AL37" s="640"/>
      <c r="AM37" s="642"/>
      <c r="AN37" s="640"/>
      <c r="AO37" s="642"/>
      <c r="AP37" s="640"/>
      <c r="AQ37" s="642"/>
      <c r="AR37" s="640"/>
      <c r="AS37" s="642"/>
      <c r="AT37" s="640"/>
      <c r="AU37" s="642"/>
      <c r="AV37" s="640"/>
      <c r="AW37" s="642"/>
      <c r="AX37" s="640"/>
      <c r="AY37" s="642"/>
      <c r="AZ37" s="640"/>
      <c r="BA37" s="642"/>
      <c r="BB37" s="640"/>
      <c r="BC37" s="642"/>
      <c r="BD37" s="640"/>
      <c r="BE37" s="642"/>
      <c r="BF37" s="640"/>
      <c r="BG37" s="642"/>
      <c r="BH37" s="640"/>
      <c r="BI37" s="642"/>
      <c r="BJ37" s="640"/>
      <c r="BK37" s="642"/>
      <c r="BL37" s="640"/>
      <c r="BM37" s="642"/>
      <c r="BN37" s="640"/>
      <c r="BO37" s="642"/>
      <c r="BP37" s="640"/>
      <c r="BQ37" s="642"/>
      <c r="BR37" s="643">
        <f t="shared" si="5"/>
        <v>0</v>
      </c>
      <c r="BS37" s="644">
        <f t="shared" si="6"/>
        <v>0</v>
      </c>
      <c r="BT37" s="776">
        <f t="shared" si="7"/>
        <v>0</v>
      </c>
      <c r="BU37" s="644">
        <f t="shared" si="8"/>
        <v>0</v>
      </c>
      <c r="BV37" s="645"/>
      <c r="BW37" s="338"/>
      <c r="BX37" s="338"/>
      <c r="BY37" s="338"/>
      <c r="BZ37" s="338"/>
      <c r="CA37" s="338"/>
      <c r="CB37" s="338"/>
    </row>
    <row r="38" ht="15.75" customHeight="1">
      <c r="A38" s="858">
        <v>35.0</v>
      </c>
      <c r="B38" s="858"/>
      <c r="C38" s="908"/>
      <c r="D38" s="773">
        <f t="shared" ref="D38:E38" si="41">H38+J38+L38+N38+P38+R38+T38+V38+X38+Z38+AB38+AD38+AF38+AH38+AJ38+AL38+AN38+AP38+AR38+AT38+AV38+AX38+AZ38+BB38+BD38+BF38+BH38+BJ38+BL38+BN38+BP38</f>
        <v>0</v>
      </c>
      <c r="E38" s="671">
        <f t="shared" si="41"/>
        <v>0</v>
      </c>
      <c r="F38" s="774">
        <f t="shared" si="4"/>
        <v>0</v>
      </c>
      <c r="G38" s="406"/>
      <c r="H38" s="640"/>
      <c r="I38" s="642"/>
      <c r="J38" s="640"/>
      <c r="K38" s="642"/>
      <c r="L38" s="640"/>
      <c r="M38" s="642"/>
      <c r="N38" s="640"/>
      <c r="O38" s="642"/>
      <c r="P38" s="640"/>
      <c r="Q38" s="642"/>
      <c r="R38" s="640"/>
      <c r="S38" s="642"/>
      <c r="T38" s="640"/>
      <c r="U38" s="642"/>
      <c r="V38" s="640"/>
      <c r="W38" s="642"/>
      <c r="X38" s="640"/>
      <c r="Y38" s="642"/>
      <c r="Z38" s="640"/>
      <c r="AA38" s="642"/>
      <c r="AB38" s="640"/>
      <c r="AC38" s="642"/>
      <c r="AD38" s="640"/>
      <c r="AE38" s="642"/>
      <c r="AF38" s="640"/>
      <c r="AG38" s="642"/>
      <c r="AH38" s="640"/>
      <c r="AI38" s="642"/>
      <c r="AJ38" s="640"/>
      <c r="AK38" s="642"/>
      <c r="AL38" s="640"/>
      <c r="AM38" s="642"/>
      <c r="AN38" s="640"/>
      <c r="AO38" s="642"/>
      <c r="AP38" s="640"/>
      <c r="AQ38" s="642"/>
      <c r="AR38" s="640"/>
      <c r="AS38" s="642"/>
      <c r="AT38" s="640"/>
      <c r="AU38" s="642"/>
      <c r="AV38" s="640"/>
      <c r="AW38" s="642"/>
      <c r="AX38" s="640"/>
      <c r="AY38" s="642"/>
      <c r="AZ38" s="640"/>
      <c r="BA38" s="642"/>
      <c r="BB38" s="640"/>
      <c r="BC38" s="642"/>
      <c r="BD38" s="640"/>
      <c r="BE38" s="642"/>
      <c r="BF38" s="640"/>
      <c r="BG38" s="642"/>
      <c r="BH38" s="640"/>
      <c r="BI38" s="642"/>
      <c r="BJ38" s="640"/>
      <c r="BK38" s="642"/>
      <c r="BL38" s="640"/>
      <c r="BM38" s="642"/>
      <c r="BN38" s="640"/>
      <c r="BO38" s="642"/>
      <c r="BP38" s="640"/>
      <c r="BQ38" s="642"/>
      <c r="BR38" s="643"/>
      <c r="BS38" s="644">
        <f t="shared" si="6"/>
        <v>0</v>
      </c>
      <c r="BT38" s="776">
        <f t="shared" si="7"/>
        <v>0</v>
      </c>
      <c r="BU38" s="644">
        <f t="shared" si="8"/>
        <v>0</v>
      </c>
      <c r="BV38" s="645"/>
      <c r="BW38" s="338"/>
      <c r="BX38" s="338"/>
      <c r="BY38" s="338"/>
      <c r="BZ38" s="338"/>
      <c r="CA38" s="338"/>
      <c r="CB38" s="338"/>
    </row>
    <row r="39" ht="15.75" customHeight="1">
      <c r="A39" s="858">
        <v>36.0</v>
      </c>
      <c r="B39" s="858"/>
      <c r="C39" s="908"/>
      <c r="D39" s="773">
        <f t="shared" ref="D39:E39" si="42">H39+J39+L39+N39+P39+R39+T39+V39+X39+Z39+AB39+AD39+AF39+AH39+AJ39+AL39+AN39+AP39+AR39+AT39+AV39+AX39+AZ39+BB39+BD39+BF39+BH39+BJ39+BL39+BN39+BP39</f>
        <v>0</v>
      </c>
      <c r="E39" s="671">
        <f t="shared" si="42"/>
        <v>0</v>
      </c>
      <c r="F39" s="774">
        <f t="shared" si="4"/>
        <v>0</v>
      </c>
      <c r="G39" s="406"/>
      <c r="H39" s="640"/>
      <c r="I39" s="642"/>
      <c r="J39" s="640"/>
      <c r="K39" s="642"/>
      <c r="L39" s="640"/>
      <c r="M39" s="642"/>
      <c r="N39" s="640"/>
      <c r="O39" s="642"/>
      <c r="P39" s="640"/>
      <c r="Q39" s="642"/>
      <c r="R39" s="640"/>
      <c r="S39" s="642"/>
      <c r="T39" s="640"/>
      <c r="U39" s="642"/>
      <c r="V39" s="640"/>
      <c r="W39" s="642"/>
      <c r="X39" s="640"/>
      <c r="Y39" s="642"/>
      <c r="Z39" s="640"/>
      <c r="AA39" s="642"/>
      <c r="AB39" s="640"/>
      <c r="AC39" s="642"/>
      <c r="AD39" s="640"/>
      <c r="AE39" s="642"/>
      <c r="AF39" s="640"/>
      <c r="AG39" s="642"/>
      <c r="AH39" s="640"/>
      <c r="AI39" s="642"/>
      <c r="AJ39" s="640"/>
      <c r="AK39" s="642"/>
      <c r="AL39" s="640"/>
      <c r="AM39" s="642"/>
      <c r="AN39" s="640"/>
      <c r="AO39" s="642"/>
      <c r="AP39" s="640"/>
      <c r="AQ39" s="642"/>
      <c r="AR39" s="640"/>
      <c r="AS39" s="642"/>
      <c r="AT39" s="640"/>
      <c r="AU39" s="642"/>
      <c r="AV39" s="640"/>
      <c r="AW39" s="642"/>
      <c r="AX39" s="640"/>
      <c r="AY39" s="642"/>
      <c r="AZ39" s="640"/>
      <c r="BA39" s="642"/>
      <c r="BB39" s="640"/>
      <c r="BC39" s="642"/>
      <c r="BD39" s="640"/>
      <c r="BE39" s="642"/>
      <c r="BF39" s="640"/>
      <c r="BG39" s="642"/>
      <c r="BH39" s="640"/>
      <c r="BI39" s="642"/>
      <c r="BJ39" s="640"/>
      <c r="BK39" s="642"/>
      <c r="BL39" s="640"/>
      <c r="BM39" s="642"/>
      <c r="BN39" s="640"/>
      <c r="BO39" s="642"/>
      <c r="BP39" s="640"/>
      <c r="BQ39" s="642"/>
      <c r="BR39" s="643"/>
      <c r="BS39" s="644">
        <f t="shared" si="6"/>
        <v>0</v>
      </c>
      <c r="BT39" s="776">
        <f t="shared" si="7"/>
        <v>0</v>
      </c>
      <c r="BU39" s="644">
        <f t="shared" si="8"/>
        <v>0</v>
      </c>
      <c r="BV39" s="645"/>
      <c r="BW39" s="338"/>
      <c r="BX39" s="338"/>
      <c r="BY39" s="338"/>
      <c r="BZ39" s="338"/>
      <c r="CA39" s="338"/>
      <c r="CB39" s="338"/>
    </row>
    <row r="40" ht="15.75" customHeight="1">
      <c r="A40" s="858">
        <v>37.0</v>
      </c>
      <c r="B40" s="858"/>
      <c r="C40" s="909"/>
      <c r="D40" s="773">
        <f t="shared" ref="D40:E40" si="43">H40+J40+L40+N40+P40+R40+T40+V40+X40+Z40+AB40+AD40+AF40+AH40+AJ40+AL40+AN40+AP40+AR40+AT40+AV40+AX40+AZ40+BB40+BD40+BF40+BH40+BJ40+BL40+BN40+BP40</f>
        <v>0</v>
      </c>
      <c r="E40" s="671">
        <f t="shared" si="43"/>
        <v>0</v>
      </c>
      <c r="F40" s="774">
        <f t="shared" si="4"/>
        <v>0</v>
      </c>
      <c r="G40" s="406"/>
      <c r="H40" s="640"/>
      <c r="I40" s="642"/>
      <c r="J40" s="640"/>
      <c r="K40" s="642"/>
      <c r="L40" s="640"/>
      <c r="M40" s="642"/>
      <c r="N40" s="640"/>
      <c r="O40" s="642"/>
      <c r="P40" s="640"/>
      <c r="Q40" s="642"/>
      <c r="R40" s="640"/>
      <c r="S40" s="642"/>
      <c r="T40" s="640"/>
      <c r="U40" s="642"/>
      <c r="V40" s="640"/>
      <c r="W40" s="642"/>
      <c r="X40" s="640"/>
      <c r="Y40" s="642"/>
      <c r="Z40" s="640"/>
      <c r="AA40" s="642"/>
      <c r="AB40" s="640"/>
      <c r="AC40" s="642"/>
      <c r="AD40" s="640"/>
      <c r="AE40" s="642"/>
      <c r="AF40" s="640"/>
      <c r="AG40" s="642"/>
      <c r="AH40" s="640"/>
      <c r="AI40" s="642"/>
      <c r="AJ40" s="640"/>
      <c r="AK40" s="642"/>
      <c r="AL40" s="640"/>
      <c r="AM40" s="642"/>
      <c r="AN40" s="640"/>
      <c r="AO40" s="642"/>
      <c r="AP40" s="640"/>
      <c r="AQ40" s="642"/>
      <c r="AR40" s="640"/>
      <c r="AS40" s="642"/>
      <c r="AT40" s="640"/>
      <c r="AU40" s="642"/>
      <c r="AV40" s="640"/>
      <c r="AW40" s="642"/>
      <c r="AX40" s="640"/>
      <c r="AY40" s="642"/>
      <c r="AZ40" s="640"/>
      <c r="BA40" s="642"/>
      <c r="BB40" s="640"/>
      <c r="BC40" s="642"/>
      <c r="BD40" s="640"/>
      <c r="BE40" s="642"/>
      <c r="BF40" s="640"/>
      <c r="BG40" s="642"/>
      <c r="BH40" s="640"/>
      <c r="BI40" s="642"/>
      <c r="BJ40" s="640"/>
      <c r="BK40" s="642"/>
      <c r="BL40" s="640"/>
      <c r="BM40" s="642"/>
      <c r="BN40" s="640"/>
      <c r="BO40" s="642"/>
      <c r="BP40" s="640"/>
      <c r="BQ40" s="642"/>
      <c r="BR40" s="643"/>
      <c r="BS40" s="644">
        <f t="shared" si="6"/>
        <v>0</v>
      </c>
      <c r="BT40" s="776">
        <f t="shared" si="7"/>
        <v>0</v>
      </c>
      <c r="BU40" s="644">
        <f t="shared" si="8"/>
        <v>0</v>
      </c>
      <c r="BV40" s="645"/>
      <c r="BW40" s="338"/>
      <c r="BX40" s="338"/>
      <c r="BY40" s="338"/>
      <c r="BZ40" s="338"/>
      <c r="CA40" s="338"/>
      <c r="CB40" s="338"/>
    </row>
    <row r="41" ht="15.75" customHeight="1">
      <c r="A41" s="858">
        <v>38.0</v>
      </c>
      <c r="B41" s="858"/>
      <c r="C41" s="909"/>
      <c r="D41" s="773">
        <f t="shared" ref="D41:E41" si="44">H41+J41+L41+N41+P41+R41+T41+V41+X41+Z41+AB41+AD41+AF41+AH41+AJ41+AL41+AN41+AP41+AR41+AT41+AV41+AX41+AZ41+BB41+BD41+BF41+BH41+BJ41+BL41+BN41+BP41</f>
        <v>0</v>
      </c>
      <c r="E41" s="671">
        <f t="shared" si="44"/>
        <v>0</v>
      </c>
      <c r="F41" s="774">
        <f t="shared" si="4"/>
        <v>0</v>
      </c>
      <c r="G41" s="406"/>
      <c r="H41" s="640"/>
      <c r="I41" s="642"/>
      <c r="J41" s="640"/>
      <c r="K41" s="642"/>
      <c r="L41" s="640"/>
      <c r="M41" s="642"/>
      <c r="N41" s="640"/>
      <c r="O41" s="642"/>
      <c r="P41" s="640"/>
      <c r="Q41" s="642"/>
      <c r="R41" s="640"/>
      <c r="S41" s="642"/>
      <c r="T41" s="640"/>
      <c r="U41" s="642"/>
      <c r="V41" s="640"/>
      <c r="W41" s="642"/>
      <c r="X41" s="640"/>
      <c r="Y41" s="642"/>
      <c r="Z41" s="640"/>
      <c r="AA41" s="642"/>
      <c r="AB41" s="640"/>
      <c r="AC41" s="642"/>
      <c r="AD41" s="640"/>
      <c r="AE41" s="642"/>
      <c r="AF41" s="640"/>
      <c r="AG41" s="642"/>
      <c r="AH41" s="640"/>
      <c r="AI41" s="642"/>
      <c r="AJ41" s="640"/>
      <c r="AK41" s="642"/>
      <c r="AL41" s="640"/>
      <c r="AM41" s="642"/>
      <c r="AN41" s="640"/>
      <c r="AO41" s="642"/>
      <c r="AP41" s="640"/>
      <c r="AQ41" s="642"/>
      <c r="AR41" s="640"/>
      <c r="AS41" s="642"/>
      <c r="AT41" s="640"/>
      <c r="AU41" s="642"/>
      <c r="AV41" s="640"/>
      <c r="AW41" s="642"/>
      <c r="AX41" s="640"/>
      <c r="AY41" s="642"/>
      <c r="AZ41" s="640"/>
      <c r="BA41" s="642"/>
      <c r="BB41" s="640"/>
      <c r="BC41" s="642"/>
      <c r="BD41" s="640"/>
      <c r="BE41" s="642"/>
      <c r="BF41" s="640"/>
      <c r="BG41" s="642"/>
      <c r="BH41" s="640"/>
      <c r="BI41" s="642"/>
      <c r="BJ41" s="640"/>
      <c r="BK41" s="642"/>
      <c r="BL41" s="640"/>
      <c r="BM41" s="642"/>
      <c r="BN41" s="640"/>
      <c r="BO41" s="642"/>
      <c r="BP41" s="640"/>
      <c r="BQ41" s="642"/>
      <c r="BR41" s="643"/>
      <c r="BS41" s="644">
        <f t="shared" si="6"/>
        <v>0</v>
      </c>
      <c r="BT41" s="776">
        <f t="shared" si="7"/>
        <v>0</v>
      </c>
      <c r="BU41" s="644">
        <f t="shared" si="8"/>
        <v>0</v>
      </c>
      <c r="BV41" s="645"/>
      <c r="BW41" s="338"/>
      <c r="BX41" s="338"/>
      <c r="BY41" s="338"/>
      <c r="BZ41" s="338"/>
      <c r="CA41" s="338"/>
      <c r="CB41" s="338"/>
    </row>
    <row r="42" ht="15.75" customHeight="1">
      <c r="A42" s="858">
        <v>39.0</v>
      </c>
      <c r="B42" s="858"/>
      <c r="C42" s="908"/>
      <c r="D42" s="773">
        <f t="shared" ref="D42:E42" si="45">H42+J42+L42+N42+P42+R42+T42+V42+X42+Z42+AB42+AD42+AF42+AH42+AJ42+AL42+AN42+AP42+AR42+AT42+AV42+AX42+AZ42+BB42+BD42+BF42+BH42+BJ42+BL42+BN42+BP42</f>
        <v>0</v>
      </c>
      <c r="E42" s="671">
        <f t="shared" si="45"/>
        <v>0</v>
      </c>
      <c r="F42" s="774">
        <f t="shared" si="4"/>
        <v>0</v>
      </c>
      <c r="G42" s="406"/>
      <c r="H42" s="640"/>
      <c r="I42" s="642"/>
      <c r="J42" s="640"/>
      <c r="K42" s="642"/>
      <c r="L42" s="640"/>
      <c r="M42" s="642"/>
      <c r="N42" s="640"/>
      <c r="O42" s="642"/>
      <c r="P42" s="640"/>
      <c r="Q42" s="642"/>
      <c r="R42" s="640"/>
      <c r="S42" s="642"/>
      <c r="T42" s="640"/>
      <c r="U42" s="642"/>
      <c r="V42" s="640"/>
      <c r="W42" s="642"/>
      <c r="X42" s="640"/>
      <c r="Y42" s="642"/>
      <c r="Z42" s="640"/>
      <c r="AA42" s="642"/>
      <c r="AB42" s="640"/>
      <c r="AC42" s="642"/>
      <c r="AD42" s="640"/>
      <c r="AE42" s="642"/>
      <c r="AF42" s="640"/>
      <c r="AG42" s="642"/>
      <c r="AH42" s="640"/>
      <c r="AI42" s="642"/>
      <c r="AJ42" s="640"/>
      <c r="AK42" s="642"/>
      <c r="AL42" s="640"/>
      <c r="AM42" s="642"/>
      <c r="AN42" s="640"/>
      <c r="AO42" s="642"/>
      <c r="AP42" s="640"/>
      <c r="AQ42" s="642"/>
      <c r="AR42" s="640"/>
      <c r="AS42" s="642"/>
      <c r="AT42" s="640"/>
      <c r="AU42" s="642"/>
      <c r="AV42" s="640"/>
      <c r="AW42" s="642"/>
      <c r="AX42" s="640"/>
      <c r="AY42" s="642"/>
      <c r="AZ42" s="640"/>
      <c r="BA42" s="642"/>
      <c r="BB42" s="640"/>
      <c r="BC42" s="642"/>
      <c r="BD42" s="640"/>
      <c r="BE42" s="642"/>
      <c r="BF42" s="640"/>
      <c r="BG42" s="642"/>
      <c r="BH42" s="640"/>
      <c r="BI42" s="642"/>
      <c r="BJ42" s="640"/>
      <c r="BK42" s="642"/>
      <c r="BL42" s="640"/>
      <c r="BM42" s="642"/>
      <c r="BN42" s="640"/>
      <c r="BO42" s="642"/>
      <c r="BP42" s="640"/>
      <c r="BQ42" s="642"/>
      <c r="BR42" s="643"/>
      <c r="BS42" s="644">
        <f t="shared" si="6"/>
        <v>0</v>
      </c>
      <c r="BT42" s="776">
        <f t="shared" si="7"/>
        <v>0</v>
      </c>
      <c r="BU42" s="644">
        <f t="shared" si="8"/>
        <v>0</v>
      </c>
      <c r="BV42" s="645"/>
      <c r="BW42" s="338"/>
      <c r="BX42" s="338"/>
      <c r="BY42" s="338"/>
      <c r="BZ42" s="338"/>
      <c r="CA42" s="338"/>
      <c r="CB42" s="338"/>
    </row>
    <row r="43" ht="15.75" customHeight="1">
      <c r="A43" s="858">
        <v>40.0</v>
      </c>
      <c r="B43" s="858"/>
      <c r="C43" s="908"/>
      <c r="D43" s="773">
        <f t="shared" ref="D43:E43" si="46">H43+J43+L43+N43+P43+R43+T43+V43+X43+Z43+AB43+AD43+AF43+AH43+AJ43+AL43+AN43+AP43+AR43+AT43+AV43+AX43+AZ43+BB43+BD43+BF43+BH43+BJ43+BL43+BN43+BP43</f>
        <v>0</v>
      </c>
      <c r="E43" s="671">
        <f t="shared" si="46"/>
        <v>0</v>
      </c>
      <c r="F43" s="774">
        <f t="shared" si="4"/>
        <v>0</v>
      </c>
      <c r="G43" s="406"/>
      <c r="H43" s="640"/>
      <c r="I43" s="642"/>
      <c r="J43" s="640"/>
      <c r="K43" s="642"/>
      <c r="L43" s="640"/>
      <c r="M43" s="642"/>
      <c r="N43" s="640"/>
      <c r="O43" s="642"/>
      <c r="P43" s="640"/>
      <c r="Q43" s="642"/>
      <c r="R43" s="640"/>
      <c r="S43" s="642"/>
      <c r="T43" s="640"/>
      <c r="U43" s="642"/>
      <c r="V43" s="640"/>
      <c r="W43" s="642"/>
      <c r="X43" s="640"/>
      <c r="Y43" s="642"/>
      <c r="Z43" s="640"/>
      <c r="AA43" s="642"/>
      <c r="AB43" s="640"/>
      <c r="AC43" s="642"/>
      <c r="AD43" s="640"/>
      <c r="AE43" s="642"/>
      <c r="AF43" s="640"/>
      <c r="AG43" s="642"/>
      <c r="AH43" s="640"/>
      <c r="AI43" s="642"/>
      <c r="AJ43" s="640"/>
      <c r="AK43" s="642"/>
      <c r="AL43" s="640"/>
      <c r="AM43" s="642"/>
      <c r="AN43" s="640"/>
      <c r="AO43" s="642"/>
      <c r="AP43" s="640"/>
      <c r="AQ43" s="642"/>
      <c r="AR43" s="640"/>
      <c r="AS43" s="642"/>
      <c r="AT43" s="640"/>
      <c r="AU43" s="642"/>
      <c r="AV43" s="640"/>
      <c r="AW43" s="642"/>
      <c r="AX43" s="640"/>
      <c r="AY43" s="642"/>
      <c r="AZ43" s="640"/>
      <c r="BA43" s="642"/>
      <c r="BB43" s="640"/>
      <c r="BC43" s="642"/>
      <c r="BD43" s="640"/>
      <c r="BE43" s="642"/>
      <c r="BF43" s="640"/>
      <c r="BG43" s="642"/>
      <c r="BH43" s="640"/>
      <c r="BI43" s="642"/>
      <c r="BJ43" s="640"/>
      <c r="BK43" s="642"/>
      <c r="BL43" s="640"/>
      <c r="BM43" s="642"/>
      <c r="BN43" s="640"/>
      <c r="BO43" s="642"/>
      <c r="BP43" s="640"/>
      <c r="BQ43" s="642"/>
      <c r="BR43" s="643"/>
      <c r="BS43" s="644">
        <f t="shared" si="6"/>
        <v>0</v>
      </c>
      <c r="BT43" s="776">
        <f t="shared" si="7"/>
        <v>0</v>
      </c>
      <c r="BU43" s="644">
        <f t="shared" si="8"/>
        <v>0</v>
      </c>
      <c r="BV43" s="645"/>
      <c r="BW43" s="338"/>
      <c r="BX43" s="338"/>
      <c r="BY43" s="338"/>
      <c r="BZ43" s="338"/>
      <c r="CA43" s="338"/>
      <c r="CB43" s="338"/>
    </row>
    <row r="44" ht="15.75" customHeight="1">
      <c r="A44" s="858">
        <v>41.0</v>
      </c>
      <c r="B44" s="858"/>
      <c r="C44" s="908"/>
      <c r="D44" s="773">
        <f t="shared" ref="D44:E44" si="47">H44+J44+L44+N44+P44+R44+T44+V44+X44+Z44+AB44+AD44+AF44+AH44+AJ44+AL44+AN44+AP44+AR44+AT44+AV44+AX44+AZ44+BB44+BD44+BF44+BH44+BJ44+BL44+BN44+BP44</f>
        <v>0</v>
      </c>
      <c r="E44" s="671">
        <f t="shared" si="47"/>
        <v>0</v>
      </c>
      <c r="F44" s="774">
        <f t="shared" si="4"/>
        <v>0</v>
      </c>
      <c r="G44" s="406"/>
      <c r="H44" s="640"/>
      <c r="I44" s="642"/>
      <c r="J44" s="640"/>
      <c r="K44" s="642"/>
      <c r="L44" s="640"/>
      <c r="M44" s="642"/>
      <c r="N44" s="640"/>
      <c r="O44" s="642"/>
      <c r="P44" s="640"/>
      <c r="Q44" s="642"/>
      <c r="R44" s="640"/>
      <c r="S44" s="642"/>
      <c r="T44" s="640"/>
      <c r="U44" s="642"/>
      <c r="V44" s="640"/>
      <c r="W44" s="642"/>
      <c r="X44" s="640"/>
      <c r="Y44" s="642"/>
      <c r="Z44" s="640"/>
      <c r="AA44" s="642"/>
      <c r="AB44" s="640"/>
      <c r="AC44" s="642"/>
      <c r="AD44" s="640"/>
      <c r="AE44" s="642"/>
      <c r="AF44" s="640"/>
      <c r="AG44" s="642"/>
      <c r="AH44" s="640"/>
      <c r="AI44" s="642"/>
      <c r="AJ44" s="640"/>
      <c r="AK44" s="642"/>
      <c r="AL44" s="640"/>
      <c r="AM44" s="642"/>
      <c r="AN44" s="640"/>
      <c r="AO44" s="642"/>
      <c r="AP44" s="640"/>
      <c r="AQ44" s="642"/>
      <c r="AR44" s="640"/>
      <c r="AS44" s="642"/>
      <c r="AT44" s="640"/>
      <c r="AU44" s="642"/>
      <c r="AV44" s="640"/>
      <c r="AW44" s="642"/>
      <c r="AX44" s="640"/>
      <c r="AY44" s="642"/>
      <c r="AZ44" s="640"/>
      <c r="BA44" s="642"/>
      <c r="BB44" s="640"/>
      <c r="BC44" s="642"/>
      <c r="BD44" s="640"/>
      <c r="BE44" s="642"/>
      <c r="BF44" s="640"/>
      <c r="BG44" s="642"/>
      <c r="BH44" s="640"/>
      <c r="BI44" s="642"/>
      <c r="BJ44" s="640"/>
      <c r="BK44" s="642"/>
      <c r="BL44" s="640"/>
      <c r="BM44" s="642"/>
      <c r="BN44" s="640"/>
      <c r="BO44" s="642"/>
      <c r="BP44" s="640"/>
      <c r="BQ44" s="642"/>
      <c r="BR44" s="643"/>
      <c r="BS44" s="644">
        <f t="shared" si="6"/>
        <v>0</v>
      </c>
      <c r="BT44" s="776">
        <f t="shared" si="7"/>
        <v>0</v>
      </c>
      <c r="BU44" s="644">
        <f t="shared" si="8"/>
        <v>0</v>
      </c>
      <c r="BV44" s="645"/>
      <c r="BW44" s="338"/>
      <c r="BX44" s="338"/>
      <c r="BY44" s="338"/>
      <c r="BZ44" s="338"/>
      <c r="CA44" s="338"/>
      <c r="CB44" s="338"/>
    </row>
    <row r="45" ht="15.75" customHeight="1">
      <c r="A45" s="858">
        <v>42.0</v>
      </c>
      <c r="B45" s="858"/>
      <c r="C45" s="908"/>
      <c r="D45" s="773">
        <f t="shared" ref="D45:E45" si="48">H45+J45+L45+N45+P45+R45+T45+V45+X45+Z45+AB45+AD45+AF45+AH45+AJ45+AL45+AN45+AP45+AR45+AT45+AV45+AX45+AZ45+BB45+BD45+BF45+BH45+BJ45+BL45+BN45+BP45</f>
        <v>0</v>
      </c>
      <c r="E45" s="671">
        <f t="shared" si="48"/>
        <v>0</v>
      </c>
      <c r="F45" s="774">
        <f t="shared" si="4"/>
        <v>0</v>
      </c>
      <c r="G45" s="406"/>
      <c r="H45" s="640"/>
      <c r="I45" s="642"/>
      <c r="J45" s="640"/>
      <c r="K45" s="642"/>
      <c r="L45" s="640"/>
      <c r="M45" s="642"/>
      <c r="N45" s="640"/>
      <c r="O45" s="642"/>
      <c r="P45" s="640"/>
      <c r="Q45" s="642"/>
      <c r="R45" s="640"/>
      <c r="S45" s="642"/>
      <c r="T45" s="640"/>
      <c r="U45" s="642"/>
      <c r="V45" s="640"/>
      <c r="W45" s="642"/>
      <c r="X45" s="640"/>
      <c r="Y45" s="642"/>
      <c r="Z45" s="640"/>
      <c r="AA45" s="642"/>
      <c r="AB45" s="640"/>
      <c r="AC45" s="642"/>
      <c r="AD45" s="640"/>
      <c r="AE45" s="642"/>
      <c r="AF45" s="640"/>
      <c r="AG45" s="642"/>
      <c r="AH45" s="640"/>
      <c r="AI45" s="642"/>
      <c r="AJ45" s="640"/>
      <c r="AK45" s="642"/>
      <c r="AL45" s="640"/>
      <c r="AM45" s="642"/>
      <c r="AN45" s="640"/>
      <c r="AO45" s="642"/>
      <c r="AP45" s="640"/>
      <c r="AQ45" s="642"/>
      <c r="AR45" s="640"/>
      <c r="AS45" s="642"/>
      <c r="AT45" s="640"/>
      <c r="AU45" s="642"/>
      <c r="AV45" s="640"/>
      <c r="AW45" s="642"/>
      <c r="AX45" s="640"/>
      <c r="AY45" s="642"/>
      <c r="AZ45" s="640"/>
      <c r="BA45" s="642"/>
      <c r="BB45" s="640"/>
      <c r="BC45" s="642"/>
      <c r="BD45" s="640"/>
      <c r="BE45" s="642"/>
      <c r="BF45" s="640"/>
      <c r="BG45" s="642"/>
      <c r="BH45" s="640"/>
      <c r="BI45" s="642"/>
      <c r="BJ45" s="640"/>
      <c r="BK45" s="642"/>
      <c r="BL45" s="640"/>
      <c r="BM45" s="642"/>
      <c r="BN45" s="640"/>
      <c r="BO45" s="642"/>
      <c r="BP45" s="640"/>
      <c r="BQ45" s="642"/>
      <c r="BR45" s="643"/>
      <c r="BS45" s="644">
        <f t="shared" si="6"/>
        <v>0</v>
      </c>
      <c r="BT45" s="776">
        <f t="shared" si="7"/>
        <v>0</v>
      </c>
      <c r="BU45" s="644">
        <f t="shared" si="8"/>
        <v>0</v>
      </c>
      <c r="BV45" s="645"/>
      <c r="BW45" s="338"/>
      <c r="BX45" s="338"/>
      <c r="BY45" s="338"/>
      <c r="BZ45" s="338"/>
      <c r="CA45" s="338"/>
      <c r="CB45" s="338"/>
    </row>
    <row r="46" ht="15.75" customHeight="1">
      <c r="A46" s="858">
        <v>43.0</v>
      </c>
      <c r="B46" s="858"/>
      <c r="C46" s="908"/>
      <c r="D46" s="773">
        <f t="shared" ref="D46:E46" si="49">H46+J46+L46+N46+P46+R46+T46+V46+X46+Z46+AB46+AD46+AF46+AH46+AJ46+AL46+AN46+AP46+AR46+AT46+AV46+AX46+AZ46+BB46+BD46+BF46+BH46+BJ46+BL46+BN46+BP46</f>
        <v>0</v>
      </c>
      <c r="E46" s="671">
        <f t="shared" si="49"/>
        <v>0</v>
      </c>
      <c r="F46" s="774">
        <f t="shared" si="4"/>
        <v>0</v>
      </c>
      <c r="G46" s="406"/>
      <c r="H46" s="640"/>
      <c r="I46" s="642"/>
      <c r="J46" s="640"/>
      <c r="K46" s="642"/>
      <c r="L46" s="640"/>
      <c r="M46" s="642"/>
      <c r="N46" s="640"/>
      <c r="O46" s="642"/>
      <c r="P46" s="640"/>
      <c r="Q46" s="642"/>
      <c r="R46" s="640"/>
      <c r="S46" s="642"/>
      <c r="T46" s="640"/>
      <c r="U46" s="642"/>
      <c r="V46" s="640"/>
      <c r="W46" s="642"/>
      <c r="X46" s="640"/>
      <c r="Y46" s="642"/>
      <c r="Z46" s="640"/>
      <c r="AA46" s="642"/>
      <c r="AB46" s="640"/>
      <c r="AC46" s="642"/>
      <c r="AD46" s="640"/>
      <c r="AE46" s="642"/>
      <c r="AF46" s="640"/>
      <c r="AG46" s="642"/>
      <c r="AH46" s="640"/>
      <c r="AI46" s="642"/>
      <c r="AJ46" s="640"/>
      <c r="AK46" s="642"/>
      <c r="AL46" s="640"/>
      <c r="AM46" s="642"/>
      <c r="AN46" s="640"/>
      <c r="AO46" s="642"/>
      <c r="AP46" s="640"/>
      <c r="AQ46" s="642"/>
      <c r="AR46" s="640"/>
      <c r="AS46" s="642"/>
      <c r="AT46" s="640"/>
      <c r="AU46" s="642"/>
      <c r="AV46" s="640"/>
      <c r="AW46" s="642"/>
      <c r="AX46" s="640"/>
      <c r="AY46" s="642"/>
      <c r="AZ46" s="640"/>
      <c r="BA46" s="642"/>
      <c r="BB46" s="640"/>
      <c r="BC46" s="642"/>
      <c r="BD46" s="640"/>
      <c r="BE46" s="642"/>
      <c r="BF46" s="640"/>
      <c r="BG46" s="642"/>
      <c r="BH46" s="640"/>
      <c r="BI46" s="642"/>
      <c r="BJ46" s="640"/>
      <c r="BK46" s="642"/>
      <c r="BL46" s="640"/>
      <c r="BM46" s="642"/>
      <c r="BN46" s="640"/>
      <c r="BO46" s="642"/>
      <c r="BP46" s="640"/>
      <c r="BQ46" s="642"/>
      <c r="BR46" s="643"/>
      <c r="BS46" s="644">
        <f t="shared" si="6"/>
        <v>0</v>
      </c>
      <c r="BT46" s="776">
        <f t="shared" si="7"/>
        <v>0</v>
      </c>
      <c r="BU46" s="644">
        <f t="shared" si="8"/>
        <v>0</v>
      </c>
      <c r="BV46" s="645"/>
      <c r="BW46" s="338"/>
      <c r="BX46" s="338"/>
      <c r="BY46" s="338"/>
      <c r="BZ46" s="338"/>
      <c r="CA46" s="338"/>
      <c r="CB46" s="338"/>
    </row>
    <row r="47" ht="15.75" customHeight="1">
      <c r="A47" s="858">
        <v>44.0</v>
      </c>
      <c r="B47" s="858"/>
      <c r="C47" s="908"/>
      <c r="D47" s="773">
        <f t="shared" ref="D47:E47" si="50">H47+J47+L47+N47+P47+R47+T47+V47+X47+Z47+AB47+AD47+AF47+AH47+AJ47+AL47+AN47+AP47+AR47+AT47+AV47+AX47+AZ47+BB47+BD47+BF47+BH47+BJ47+BL47+BN47+BP47</f>
        <v>0</v>
      </c>
      <c r="E47" s="671">
        <f t="shared" si="50"/>
        <v>0</v>
      </c>
      <c r="F47" s="774">
        <f t="shared" si="4"/>
        <v>0</v>
      </c>
      <c r="G47" s="406"/>
      <c r="H47" s="640"/>
      <c r="I47" s="642"/>
      <c r="J47" s="640"/>
      <c r="K47" s="642"/>
      <c r="L47" s="640"/>
      <c r="M47" s="642"/>
      <c r="N47" s="640"/>
      <c r="O47" s="642"/>
      <c r="P47" s="640"/>
      <c r="Q47" s="642"/>
      <c r="R47" s="640"/>
      <c r="S47" s="642"/>
      <c r="T47" s="640"/>
      <c r="U47" s="642"/>
      <c r="V47" s="640"/>
      <c r="W47" s="642"/>
      <c r="X47" s="640"/>
      <c r="Y47" s="642"/>
      <c r="Z47" s="640"/>
      <c r="AA47" s="642"/>
      <c r="AB47" s="640"/>
      <c r="AC47" s="642"/>
      <c r="AD47" s="640"/>
      <c r="AE47" s="642"/>
      <c r="AF47" s="640"/>
      <c r="AG47" s="642"/>
      <c r="AH47" s="640"/>
      <c r="AI47" s="642"/>
      <c r="AJ47" s="640"/>
      <c r="AK47" s="642"/>
      <c r="AL47" s="640"/>
      <c r="AM47" s="642"/>
      <c r="AN47" s="640"/>
      <c r="AO47" s="642"/>
      <c r="AP47" s="640"/>
      <c r="AQ47" s="642"/>
      <c r="AR47" s="640"/>
      <c r="AS47" s="642"/>
      <c r="AT47" s="640"/>
      <c r="AU47" s="642"/>
      <c r="AV47" s="640"/>
      <c r="AW47" s="642"/>
      <c r="AX47" s="640"/>
      <c r="AY47" s="642"/>
      <c r="AZ47" s="640"/>
      <c r="BA47" s="642"/>
      <c r="BB47" s="640"/>
      <c r="BC47" s="642"/>
      <c r="BD47" s="640"/>
      <c r="BE47" s="642"/>
      <c r="BF47" s="640"/>
      <c r="BG47" s="642"/>
      <c r="BH47" s="640"/>
      <c r="BI47" s="642"/>
      <c r="BJ47" s="640"/>
      <c r="BK47" s="642"/>
      <c r="BL47" s="640"/>
      <c r="BM47" s="642"/>
      <c r="BN47" s="640"/>
      <c r="BO47" s="642"/>
      <c r="BP47" s="640"/>
      <c r="BQ47" s="642"/>
      <c r="BR47" s="643"/>
      <c r="BS47" s="644">
        <f t="shared" si="6"/>
        <v>0</v>
      </c>
      <c r="BT47" s="776">
        <f t="shared" si="7"/>
        <v>0</v>
      </c>
      <c r="BU47" s="644">
        <f t="shared" si="8"/>
        <v>0</v>
      </c>
      <c r="BV47" s="645"/>
      <c r="BW47" s="338"/>
      <c r="BX47" s="338"/>
      <c r="BY47" s="338"/>
      <c r="BZ47" s="338"/>
      <c r="CA47" s="338"/>
      <c r="CB47" s="338"/>
    </row>
    <row r="48" ht="15.75" customHeight="1">
      <c r="A48" s="858">
        <v>45.0</v>
      </c>
      <c r="B48" s="858"/>
      <c r="C48" s="908"/>
      <c r="D48" s="773">
        <f t="shared" ref="D48:E48" si="51">H48+J48+L48+N48+P48+R48+T48+V48+X48+Z48+AB48+AD48+AF48+AH48+AJ48+AL48+AN48+AP48+AR48+AT48+AV48+AX48+AZ48+BB48+BD48+BF48+BH48+BJ48+BL48+BN48+BP48</f>
        <v>0</v>
      </c>
      <c r="E48" s="671">
        <f t="shared" si="51"/>
        <v>0</v>
      </c>
      <c r="F48" s="774">
        <f t="shared" si="4"/>
        <v>0</v>
      </c>
      <c r="G48" s="406"/>
      <c r="H48" s="640"/>
      <c r="I48" s="642"/>
      <c r="J48" s="640"/>
      <c r="K48" s="642"/>
      <c r="L48" s="640"/>
      <c r="M48" s="642"/>
      <c r="N48" s="640"/>
      <c r="O48" s="642"/>
      <c r="P48" s="640"/>
      <c r="Q48" s="642"/>
      <c r="R48" s="640"/>
      <c r="S48" s="642"/>
      <c r="T48" s="640"/>
      <c r="U48" s="642"/>
      <c r="V48" s="640"/>
      <c r="W48" s="642"/>
      <c r="X48" s="640"/>
      <c r="Y48" s="642"/>
      <c r="Z48" s="640"/>
      <c r="AA48" s="642"/>
      <c r="AB48" s="640"/>
      <c r="AC48" s="642"/>
      <c r="AD48" s="640"/>
      <c r="AE48" s="642"/>
      <c r="AF48" s="640"/>
      <c r="AG48" s="642"/>
      <c r="AH48" s="640"/>
      <c r="AI48" s="642"/>
      <c r="AJ48" s="640"/>
      <c r="AK48" s="642"/>
      <c r="AL48" s="640"/>
      <c r="AM48" s="642"/>
      <c r="AN48" s="640"/>
      <c r="AO48" s="642"/>
      <c r="AP48" s="640"/>
      <c r="AQ48" s="642"/>
      <c r="AR48" s="640"/>
      <c r="AS48" s="642"/>
      <c r="AT48" s="640"/>
      <c r="AU48" s="642"/>
      <c r="AV48" s="640"/>
      <c r="AW48" s="642"/>
      <c r="AX48" s="640"/>
      <c r="AY48" s="642"/>
      <c r="AZ48" s="640"/>
      <c r="BA48" s="642"/>
      <c r="BB48" s="640"/>
      <c r="BC48" s="642"/>
      <c r="BD48" s="640"/>
      <c r="BE48" s="642"/>
      <c r="BF48" s="640"/>
      <c r="BG48" s="642"/>
      <c r="BH48" s="640"/>
      <c r="BI48" s="642"/>
      <c r="BJ48" s="640"/>
      <c r="BK48" s="642"/>
      <c r="BL48" s="640"/>
      <c r="BM48" s="642"/>
      <c r="BN48" s="640"/>
      <c r="BO48" s="642"/>
      <c r="BP48" s="640"/>
      <c r="BQ48" s="642"/>
      <c r="BR48" s="643"/>
      <c r="BS48" s="644">
        <f t="shared" si="6"/>
        <v>0</v>
      </c>
      <c r="BT48" s="776">
        <f t="shared" si="7"/>
        <v>0</v>
      </c>
      <c r="BU48" s="644">
        <f t="shared" si="8"/>
        <v>0</v>
      </c>
      <c r="BV48" s="645"/>
      <c r="BW48" s="338"/>
      <c r="BX48" s="338"/>
      <c r="BY48" s="338"/>
      <c r="BZ48" s="338"/>
      <c r="CA48" s="338"/>
      <c r="CB48" s="338"/>
    </row>
    <row r="49" ht="15.75" customHeight="1">
      <c r="A49" s="858">
        <v>46.0</v>
      </c>
      <c r="B49" s="858"/>
      <c r="C49" s="908"/>
      <c r="D49" s="773">
        <f t="shared" ref="D49:E49" si="52">H49+J49+L49+N49+P49+R49+T49+V49+X49+Z49+AB49+AD49+AF49+AH49+AJ49+AL49+AN49+AP49+AR49+AT49+AV49+AX49+AZ49+BB49+BD49+BF49+BH49+BJ49+BL49+BN49+BP49</f>
        <v>0</v>
      </c>
      <c r="E49" s="671">
        <f t="shared" si="52"/>
        <v>0</v>
      </c>
      <c r="F49" s="774">
        <f t="shared" si="4"/>
        <v>0</v>
      </c>
      <c r="G49" s="406"/>
      <c r="H49" s="640"/>
      <c r="I49" s="642"/>
      <c r="J49" s="640"/>
      <c r="K49" s="642"/>
      <c r="L49" s="640"/>
      <c r="M49" s="642"/>
      <c r="N49" s="640"/>
      <c r="O49" s="642"/>
      <c r="P49" s="640"/>
      <c r="Q49" s="642"/>
      <c r="R49" s="640"/>
      <c r="S49" s="642"/>
      <c r="T49" s="640"/>
      <c r="U49" s="642"/>
      <c r="V49" s="640"/>
      <c r="W49" s="642"/>
      <c r="X49" s="640"/>
      <c r="Y49" s="642"/>
      <c r="Z49" s="640"/>
      <c r="AA49" s="642"/>
      <c r="AB49" s="640"/>
      <c r="AC49" s="642"/>
      <c r="AD49" s="640"/>
      <c r="AE49" s="642"/>
      <c r="AF49" s="640"/>
      <c r="AG49" s="642"/>
      <c r="AH49" s="640"/>
      <c r="AI49" s="642"/>
      <c r="AJ49" s="640"/>
      <c r="AK49" s="642"/>
      <c r="AL49" s="640"/>
      <c r="AM49" s="642"/>
      <c r="AN49" s="640"/>
      <c r="AO49" s="642"/>
      <c r="AP49" s="640"/>
      <c r="AQ49" s="642"/>
      <c r="AR49" s="640"/>
      <c r="AS49" s="642"/>
      <c r="AT49" s="640"/>
      <c r="AU49" s="642"/>
      <c r="AV49" s="640"/>
      <c r="AW49" s="642"/>
      <c r="AX49" s="640"/>
      <c r="AY49" s="642"/>
      <c r="AZ49" s="640"/>
      <c r="BA49" s="642"/>
      <c r="BB49" s="640"/>
      <c r="BC49" s="642"/>
      <c r="BD49" s="640"/>
      <c r="BE49" s="642"/>
      <c r="BF49" s="640"/>
      <c r="BG49" s="642"/>
      <c r="BH49" s="640"/>
      <c r="BI49" s="642"/>
      <c r="BJ49" s="640"/>
      <c r="BK49" s="642"/>
      <c r="BL49" s="640"/>
      <c r="BM49" s="642"/>
      <c r="BN49" s="640"/>
      <c r="BO49" s="642"/>
      <c r="BP49" s="640"/>
      <c r="BQ49" s="642"/>
      <c r="BR49" s="643"/>
      <c r="BS49" s="644">
        <f t="shared" si="6"/>
        <v>0</v>
      </c>
      <c r="BT49" s="776">
        <f t="shared" si="7"/>
        <v>0</v>
      </c>
      <c r="BU49" s="644">
        <f t="shared" si="8"/>
        <v>0</v>
      </c>
      <c r="BV49" s="645"/>
      <c r="BW49" s="338"/>
      <c r="BX49" s="338"/>
      <c r="BY49" s="338"/>
      <c r="BZ49" s="338"/>
      <c r="CA49" s="338"/>
      <c r="CB49" s="338"/>
    </row>
    <row r="50" ht="15.75" customHeight="1">
      <c r="A50" s="858">
        <v>47.0</v>
      </c>
      <c r="B50" s="858"/>
      <c r="C50" s="908"/>
      <c r="D50" s="773">
        <f t="shared" ref="D50:E50" si="53">H50+J50+L50+N50+P50+R50+T50+V50+X50+Z50+AB50+AD50+AF50+AH50+AJ50+AL50+AN50+AP50+AR50+AT50+AV50+AX50+AZ50+BB50+BD50+BF50+BH50+BJ50+BL50+BN50+BP50</f>
        <v>0</v>
      </c>
      <c r="E50" s="671">
        <f t="shared" si="53"/>
        <v>0</v>
      </c>
      <c r="F50" s="774">
        <f t="shared" si="4"/>
        <v>0</v>
      </c>
      <c r="G50" s="406"/>
      <c r="H50" s="640"/>
      <c r="I50" s="642"/>
      <c r="J50" s="640"/>
      <c r="K50" s="642"/>
      <c r="L50" s="640"/>
      <c r="M50" s="642"/>
      <c r="N50" s="640"/>
      <c r="O50" s="642"/>
      <c r="P50" s="640"/>
      <c r="Q50" s="642"/>
      <c r="R50" s="640"/>
      <c r="S50" s="642"/>
      <c r="T50" s="640"/>
      <c r="U50" s="642"/>
      <c r="V50" s="640"/>
      <c r="W50" s="642"/>
      <c r="X50" s="640"/>
      <c r="Y50" s="642"/>
      <c r="Z50" s="640"/>
      <c r="AA50" s="642"/>
      <c r="AB50" s="640"/>
      <c r="AC50" s="642"/>
      <c r="AD50" s="640"/>
      <c r="AE50" s="642"/>
      <c r="AF50" s="640"/>
      <c r="AG50" s="642"/>
      <c r="AH50" s="640"/>
      <c r="AI50" s="642"/>
      <c r="AJ50" s="640"/>
      <c r="AK50" s="642"/>
      <c r="AL50" s="640"/>
      <c r="AM50" s="642"/>
      <c r="AN50" s="640"/>
      <c r="AO50" s="642"/>
      <c r="AP50" s="640"/>
      <c r="AQ50" s="642"/>
      <c r="AR50" s="640"/>
      <c r="AS50" s="642"/>
      <c r="AT50" s="640"/>
      <c r="AU50" s="642"/>
      <c r="AV50" s="640"/>
      <c r="AW50" s="642"/>
      <c r="AX50" s="640"/>
      <c r="AY50" s="642"/>
      <c r="AZ50" s="640"/>
      <c r="BA50" s="642"/>
      <c r="BB50" s="640"/>
      <c r="BC50" s="642"/>
      <c r="BD50" s="640"/>
      <c r="BE50" s="642"/>
      <c r="BF50" s="640"/>
      <c r="BG50" s="642"/>
      <c r="BH50" s="640"/>
      <c r="BI50" s="642"/>
      <c r="BJ50" s="640"/>
      <c r="BK50" s="642"/>
      <c r="BL50" s="640"/>
      <c r="BM50" s="642"/>
      <c r="BN50" s="640"/>
      <c r="BO50" s="642"/>
      <c r="BP50" s="640"/>
      <c r="BQ50" s="642"/>
      <c r="BR50" s="643"/>
      <c r="BS50" s="644">
        <f t="shared" si="6"/>
        <v>0</v>
      </c>
      <c r="BT50" s="776">
        <f t="shared" si="7"/>
        <v>0</v>
      </c>
      <c r="BU50" s="644">
        <f t="shared" si="8"/>
        <v>0</v>
      </c>
      <c r="BV50" s="645"/>
      <c r="BW50" s="338"/>
      <c r="BX50" s="338"/>
      <c r="BY50" s="338"/>
      <c r="BZ50" s="338"/>
      <c r="CA50" s="338"/>
      <c r="CB50" s="338"/>
    </row>
    <row r="51" ht="15.75" customHeight="1">
      <c r="A51" s="858">
        <v>48.0</v>
      </c>
      <c r="B51" s="858"/>
      <c r="C51" s="908"/>
      <c r="D51" s="773">
        <f t="shared" ref="D51:E51" si="54">H51+J51+L51+N51+P51+R51+T51+V51+X51+Z51+AB51+AD51+AF51+AH51+AJ51+AL51+AN51+AP51+AR51+AT51+AV51+AX51+AZ51+BB51+BD51+BF51+BH51+BJ51+BL51+BN51+BP51</f>
        <v>0</v>
      </c>
      <c r="E51" s="671">
        <f t="shared" si="54"/>
        <v>0</v>
      </c>
      <c r="F51" s="774">
        <f t="shared" si="4"/>
        <v>0</v>
      </c>
      <c r="G51" s="406"/>
      <c r="H51" s="640"/>
      <c r="I51" s="642"/>
      <c r="J51" s="640"/>
      <c r="K51" s="642"/>
      <c r="L51" s="640"/>
      <c r="M51" s="642"/>
      <c r="N51" s="640"/>
      <c r="O51" s="642"/>
      <c r="P51" s="640"/>
      <c r="Q51" s="642"/>
      <c r="R51" s="640"/>
      <c r="S51" s="642"/>
      <c r="T51" s="640"/>
      <c r="U51" s="642"/>
      <c r="V51" s="640"/>
      <c r="W51" s="642"/>
      <c r="X51" s="640"/>
      <c r="Y51" s="642"/>
      <c r="Z51" s="640"/>
      <c r="AA51" s="642"/>
      <c r="AB51" s="640"/>
      <c r="AC51" s="642"/>
      <c r="AD51" s="640"/>
      <c r="AE51" s="642"/>
      <c r="AF51" s="640"/>
      <c r="AG51" s="642"/>
      <c r="AH51" s="640"/>
      <c r="AI51" s="642"/>
      <c r="AJ51" s="640"/>
      <c r="AK51" s="642"/>
      <c r="AL51" s="640"/>
      <c r="AM51" s="642"/>
      <c r="AN51" s="640"/>
      <c r="AO51" s="642"/>
      <c r="AP51" s="640"/>
      <c r="AQ51" s="642"/>
      <c r="AR51" s="640"/>
      <c r="AS51" s="642"/>
      <c r="AT51" s="640"/>
      <c r="AU51" s="642"/>
      <c r="AV51" s="640"/>
      <c r="AW51" s="642"/>
      <c r="AX51" s="640"/>
      <c r="AY51" s="642"/>
      <c r="AZ51" s="640"/>
      <c r="BA51" s="642"/>
      <c r="BB51" s="640"/>
      <c r="BC51" s="642"/>
      <c r="BD51" s="640"/>
      <c r="BE51" s="642"/>
      <c r="BF51" s="640"/>
      <c r="BG51" s="642"/>
      <c r="BH51" s="640"/>
      <c r="BI51" s="642"/>
      <c r="BJ51" s="640"/>
      <c r="BK51" s="642"/>
      <c r="BL51" s="640"/>
      <c r="BM51" s="642"/>
      <c r="BN51" s="640"/>
      <c r="BO51" s="642"/>
      <c r="BP51" s="640"/>
      <c r="BQ51" s="642"/>
      <c r="BR51" s="643"/>
      <c r="BS51" s="644">
        <f t="shared" si="6"/>
        <v>0</v>
      </c>
      <c r="BT51" s="776">
        <f t="shared" si="7"/>
        <v>0</v>
      </c>
      <c r="BU51" s="644">
        <f t="shared" si="8"/>
        <v>0</v>
      </c>
      <c r="BV51" s="645"/>
      <c r="BW51" s="338"/>
      <c r="BX51" s="338"/>
      <c r="BY51" s="338"/>
      <c r="BZ51" s="338"/>
      <c r="CA51" s="338"/>
      <c r="CB51" s="338"/>
    </row>
    <row r="52" ht="15.75" customHeight="1">
      <c r="A52" s="858">
        <v>49.0</v>
      </c>
      <c r="B52" s="858"/>
      <c r="C52" s="908"/>
      <c r="D52" s="773">
        <f t="shared" ref="D52:E52" si="55">H52+J52+L52+N52+P52+R52+T52+V52+X52+Z52+AB52+AD52+AF52+AH52+AJ52+AL52+AN52+AP52+AR52+AT52+AV52+AX52+AZ52+BB52+BD52+BF52+BH52+BJ52+BL52+BN52+BP52</f>
        <v>0</v>
      </c>
      <c r="E52" s="671">
        <f t="shared" si="55"/>
        <v>0</v>
      </c>
      <c r="F52" s="774">
        <f t="shared" si="4"/>
        <v>0</v>
      </c>
      <c r="G52" s="406"/>
      <c r="H52" s="640"/>
      <c r="I52" s="642"/>
      <c r="J52" s="640"/>
      <c r="K52" s="642"/>
      <c r="L52" s="640"/>
      <c r="M52" s="642"/>
      <c r="N52" s="640"/>
      <c r="O52" s="642"/>
      <c r="P52" s="640"/>
      <c r="Q52" s="642"/>
      <c r="R52" s="640"/>
      <c r="S52" s="642"/>
      <c r="T52" s="640"/>
      <c r="U52" s="642"/>
      <c r="V52" s="640"/>
      <c r="W52" s="642"/>
      <c r="X52" s="640"/>
      <c r="Y52" s="642"/>
      <c r="Z52" s="640"/>
      <c r="AA52" s="642"/>
      <c r="AB52" s="640"/>
      <c r="AC52" s="642"/>
      <c r="AD52" s="640"/>
      <c r="AE52" s="642"/>
      <c r="AF52" s="640"/>
      <c r="AG52" s="642"/>
      <c r="AH52" s="640"/>
      <c r="AI52" s="642"/>
      <c r="AJ52" s="640"/>
      <c r="AK52" s="642"/>
      <c r="AL52" s="640"/>
      <c r="AM52" s="642"/>
      <c r="AN52" s="640"/>
      <c r="AO52" s="642"/>
      <c r="AP52" s="640"/>
      <c r="AQ52" s="642"/>
      <c r="AR52" s="640"/>
      <c r="AS52" s="642"/>
      <c r="AT52" s="640"/>
      <c r="AU52" s="642"/>
      <c r="AV52" s="640"/>
      <c r="AW52" s="642"/>
      <c r="AX52" s="640"/>
      <c r="AY52" s="642"/>
      <c r="AZ52" s="640"/>
      <c r="BA52" s="642"/>
      <c r="BB52" s="640"/>
      <c r="BC52" s="642"/>
      <c r="BD52" s="640"/>
      <c r="BE52" s="642"/>
      <c r="BF52" s="640"/>
      <c r="BG52" s="642"/>
      <c r="BH52" s="640"/>
      <c r="BI52" s="642"/>
      <c r="BJ52" s="640"/>
      <c r="BK52" s="642"/>
      <c r="BL52" s="640"/>
      <c r="BM52" s="642"/>
      <c r="BN52" s="640"/>
      <c r="BO52" s="642"/>
      <c r="BP52" s="640"/>
      <c r="BQ52" s="642"/>
      <c r="BR52" s="643"/>
      <c r="BS52" s="644">
        <f t="shared" si="6"/>
        <v>0</v>
      </c>
      <c r="BT52" s="776">
        <f t="shared" si="7"/>
        <v>0</v>
      </c>
      <c r="BU52" s="644">
        <f t="shared" si="8"/>
        <v>0</v>
      </c>
      <c r="BV52" s="645"/>
      <c r="BW52" s="338"/>
      <c r="BX52" s="338"/>
      <c r="BY52" s="338"/>
      <c r="BZ52" s="338"/>
      <c r="CA52" s="338"/>
      <c r="CB52" s="338"/>
    </row>
    <row r="53" ht="15.75" customHeight="1">
      <c r="A53" s="858">
        <v>50.0</v>
      </c>
      <c r="B53" s="858"/>
      <c r="C53" s="908"/>
      <c r="D53" s="773">
        <f t="shared" ref="D53:E53" si="56">H53+J53+L53+N53+P53+R53+T53+V53+X53+Z53+AB53+AD53+AF53+AH53+AJ53+AL53+AN53+AP53+AR53+AT53+AV53+AX53+AZ53+BB53+BD53+BF53+BH53+BJ53+BL53+BN53+BP53</f>
        <v>0</v>
      </c>
      <c r="E53" s="671">
        <f t="shared" si="56"/>
        <v>0</v>
      </c>
      <c r="F53" s="774">
        <f t="shared" si="4"/>
        <v>0</v>
      </c>
      <c r="G53" s="406"/>
      <c r="H53" s="640"/>
      <c r="I53" s="642"/>
      <c r="J53" s="640"/>
      <c r="K53" s="642"/>
      <c r="L53" s="640"/>
      <c r="M53" s="642"/>
      <c r="N53" s="640"/>
      <c r="O53" s="642"/>
      <c r="P53" s="640"/>
      <c r="Q53" s="642"/>
      <c r="R53" s="640"/>
      <c r="S53" s="642"/>
      <c r="T53" s="640"/>
      <c r="U53" s="642"/>
      <c r="V53" s="640"/>
      <c r="W53" s="642"/>
      <c r="X53" s="640"/>
      <c r="Y53" s="642"/>
      <c r="Z53" s="640"/>
      <c r="AA53" s="642"/>
      <c r="AB53" s="640"/>
      <c r="AC53" s="642"/>
      <c r="AD53" s="640"/>
      <c r="AE53" s="642"/>
      <c r="AF53" s="640"/>
      <c r="AG53" s="642"/>
      <c r="AH53" s="640"/>
      <c r="AI53" s="642"/>
      <c r="AJ53" s="640"/>
      <c r="AK53" s="642"/>
      <c r="AL53" s="640"/>
      <c r="AM53" s="642"/>
      <c r="AN53" s="640"/>
      <c r="AO53" s="642"/>
      <c r="AP53" s="640"/>
      <c r="AQ53" s="642"/>
      <c r="AR53" s="640"/>
      <c r="AS53" s="642"/>
      <c r="AT53" s="640"/>
      <c r="AU53" s="642"/>
      <c r="AV53" s="640"/>
      <c r="AW53" s="642"/>
      <c r="AX53" s="640"/>
      <c r="AY53" s="642"/>
      <c r="AZ53" s="640"/>
      <c r="BA53" s="642"/>
      <c r="BB53" s="640"/>
      <c r="BC53" s="642"/>
      <c r="BD53" s="640"/>
      <c r="BE53" s="642"/>
      <c r="BF53" s="640"/>
      <c r="BG53" s="642"/>
      <c r="BH53" s="640"/>
      <c r="BI53" s="642"/>
      <c r="BJ53" s="640"/>
      <c r="BK53" s="642"/>
      <c r="BL53" s="640"/>
      <c r="BM53" s="642"/>
      <c r="BN53" s="640"/>
      <c r="BO53" s="642"/>
      <c r="BP53" s="640"/>
      <c r="BQ53" s="642"/>
      <c r="BR53" s="643"/>
      <c r="BS53" s="644">
        <f t="shared" si="6"/>
        <v>0</v>
      </c>
      <c r="BT53" s="776">
        <f t="shared" si="7"/>
        <v>0</v>
      </c>
      <c r="BU53" s="644">
        <f t="shared" si="8"/>
        <v>0</v>
      </c>
      <c r="BV53" s="645"/>
      <c r="BW53" s="338"/>
      <c r="BX53" s="338"/>
      <c r="BY53" s="338"/>
      <c r="BZ53" s="338"/>
      <c r="CA53" s="338"/>
      <c r="CB53" s="338"/>
    </row>
    <row r="54" ht="15.75" customHeight="1">
      <c r="A54" s="858">
        <v>51.0</v>
      </c>
      <c r="B54" s="858"/>
      <c r="C54" s="908"/>
      <c r="D54" s="773">
        <f t="shared" ref="D54:E54" si="57">H54+J54+L54+N54+P54+R54+T54+V54+X54+Z54+AB54+AD54+AF54+AH54+AJ54+AL54+AN54+AP54+AR54+AT54+AV54+AX54+AZ54+BB54+BD54+BF54+BH54+BJ54+BL54+BN54+BP54</f>
        <v>0</v>
      </c>
      <c r="E54" s="671">
        <f t="shared" si="57"/>
        <v>0</v>
      </c>
      <c r="F54" s="774">
        <f t="shared" si="4"/>
        <v>0</v>
      </c>
      <c r="G54" s="406"/>
      <c r="H54" s="640"/>
      <c r="I54" s="642"/>
      <c r="J54" s="640"/>
      <c r="K54" s="642"/>
      <c r="L54" s="640"/>
      <c r="M54" s="642"/>
      <c r="N54" s="640"/>
      <c r="O54" s="642"/>
      <c r="P54" s="640"/>
      <c r="Q54" s="642"/>
      <c r="R54" s="640"/>
      <c r="S54" s="642"/>
      <c r="T54" s="640"/>
      <c r="U54" s="642"/>
      <c r="V54" s="640"/>
      <c r="W54" s="642"/>
      <c r="X54" s="640"/>
      <c r="Y54" s="642"/>
      <c r="Z54" s="640"/>
      <c r="AA54" s="642"/>
      <c r="AB54" s="640"/>
      <c r="AC54" s="642"/>
      <c r="AD54" s="640"/>
      <c r="AE54" s="642"/>
      <c r="AF54" s="640"/>
      <c r="AG54" s="642"/>
      <c r="AH54" s="640"/>
      <c r="AI54" s="642"/>
      <c r="AJ54" s="640"/>
      <c r="AK54" s="642"/>
      <c r="AL54" s="640"/>
      <c r="AM54" s="642"/>
      <c r="AN54" s="640"/>
      <c r="AO54" s="642"/>
      <c r="AP54" s="640"/>
      <c r="AQ54" s="642"/>
      <c r="AR54" s="640"/>
      <c r="AS54" s="642"/>
      <c r="AT54" s="640"/>
      <c r="AU54" s="642"/>
      <c r="AV54" s="640"/>
      <c r="AW54" s="642"/>
      <c r="AX54" s="640"/>
      <c r="AY54" s="642"/>
      <c r="AZ54" s="640"/>
      <c r="BA54" s="642"/>
      <c r="BB54" s="640"/>
      <c r="BC54" s="642"/>
      <c r="BD54" s="640"/>
      <c r="BE54" s="642"/>
      <c r="BF54" s="640"/>
      <c r="BG54" s="642"/>
      <c r="BH54" s="640"/>
      <c r="BI54" s="642"/>
      <c r="BJ54" s="640"/>
      <c r="BK54" s="642"/>
      <c r="BL54" s="640"/>
      <c r="BM54" s="642"/>
      <c r="BN54" s="640"/>
      <c r="BO54" s="642"/>
      <c r="BP54" s="640"/>
      <c r="BQ54" s="642"/>
      <c r="BR54" s="643"/>
      <c r="BS54" s="644">
        <f t="shared" si="6"/>
        <v>0</v>
      </c>
      <c r="BT54" s="776">
        <f t="shared" si="7"/>
        <v>0</v>
      </c>
      <c r="BU54" s="644">
        <f t="shared" si="8"/>
        <v>0</v>
      </c>
      <c r="BV54" s="645"/>
      <c r="BW54" s="338"/>
      <c r="BX54" s="338"/>
      <c r="BY54" s="338"/>
      <c r="BZ54" s="338"/>
      <c r="CA54" s="338"/>
      <c r="CB54" s="338"/>
    </row>
    <row r="55" ht="15.75" customHeight="1">
      <c r="A55" s="858">
        <v>52.0</v>
      </c>
      <c r="B55" s="858"/>
      <c r="C55" s="908"/>
      <c r="D55" s="773">
        <f t="shared" ref="D55:E55" si="58">H55+J55+L55+N55+P55+R55+T55+V55+X55+Z55+AB55+AD55+AF55+AH55+AJ55+AL55+AN55+AP55+AR55+AT55+AV55+AX55+AZ55+BB55+BD55+BF55+BH55+BJ55+BL55+BN55+BP55</f>
        <v>0</v>
      </c>
      <c r="E55" s="671">
        <f t="shared" si="58"/>
        <v>0</v>
      </c>
      <c r="F55" s="774">
        <f t="shared" si="4"/>
        <v>0</v>
      </c>
      <c r="G55" s="406"/>
      <c r="H55" s="640"/>
      <c r="I55" s="642"/>
      <c r="J55" s="640"/>
      <c r="K55" s="642"/>
      <c r="L55" s="640"/>
      <c r="M55" s="642"/>
      <c r="N55" s="640"/>
      <c r="O55" s="642"/>
      <c r="P55" s="640"/>
      <c r="Q55" s="642"/>
      <c r="R55" s="640"/>
      <c r="S55" s="642"/>
      <c r="T55" s="640"/>
      <c r="U55" s="642"/>
      <c r="V55" s="640"/>
      <c r="W55" s="642"/>
      <c r="X55" s="640"/>
      <c r="Y55" s="642"/>
      <c r="Z55" s="640"/>
      <c r="AA55" s="642"/>
      <c r="AB55" s="640"/>
      <c r="AC55" s="642"/>
      <c r="AD55" s="640"/>
      <c r="AE55" s="642"/>
      <c r="AF55" s="640"/>
      <c r="AG55" s="642"/>
      <c r="AH55" s="640"/>
      <c r="AI55" s="642"/>
      <c r="AJ55" s="640"/>
      <c r="AK55" s="642"/>
      <c r="AL55" s="640"/>
      <c r="AM55" s="642"/>
      <c r="AN55" s="640"/>
      <c r="AO55" s="642"/>
      <c r="AP55" s="640"/>
      <c r="AQ55" s="642"/>
      <c r="AR55" s="640"/>
      <c r="AS55" s="642"/>
      <c r="AT55" s="640"/>
      <c r="AU55" s="642"/>
      <c r="AV55" s="640"/>
      <c r="AW55" s="642"/>
      <c r="AX55" s="640"/>
      <c r="AY55" s="642"/>
      <c r="AZ55" s="640"/>
      <c r="BA55" s="642"/>
      <c r="BB55" s="640"/>
      <c r="BC55" s="642"/>
      <c r="BD55" s="640"/>
      <c r="BE55" s="642"/>
      <c r="BF55" s="640"/>
      <c r="BG55" s="642"/>
      <c r="BH55" s="640"/>
      <c r="BI55" s="642"/>
      <c r="BJ55" s="640"/>
      <c r="BK55" s="642"/>
      <c r="BL55" s="640"/>
      <c r="BM55" s="642"/>
      <c r="BN55" s="640"/>
      <c r="BO55" s="642"/>
      <c r="BP55" s="640"/>
      <c r="BQ55" s="642"/>
      <c r="BR55" s="643"/>
      <c r="BS55" s="644">
        <f t="shared" si="6"/>
        <v>0</v>
      </c>
      <c r="BT55" s="776">
        <f t="shared" si="7"/>
        <v>0</v>
      </c>
      <c r="BU55" s="644">
        <f t="shared" si="8"/>
        <v>0</v>
      </c>
      <c r="BV55" s="645"/>
      <c r="BW55" s="338"/>
      <c r="BX55" s="338"/>
      <c r="BY55" s="338"/>
      <c r="BZ55" s="338"/>
      <c r="CA55" s="338"/>
      <c r="CB55" s="338"/>
    </row>
    <row r="56" ht="15.75" customHeight="1">
      <c r="A56" s="858">
        <v>53.0</v>
      </c>
      <c r="B56" s="858"/>
      <c r="C56" s="908"/>
      <c r="D56" s="773">
        <f t="shared" ref="D56:E56" si="59">H56+J56+L56+N56+P56+R56+T56+V56+X56+Z56+AB56+AD56+AF56+AH56+AJ56+AL56+AN56+AP56+AR56+AT56+AV56+AX56+AZ56+BB56+BD56+BF56+BH56+BJ56+BL56+BN56+BP56</f>
        <v>0</v>
      </c>
      <c r="E56" s="671">
        <f t="shared" si="59"/>
        <v>0</v>
      </c>
      <c r="F56" s="774">
        <f t="shared" si="4"/>
        <v>0</v>
      </c>
      <c r="G56" s="406"/>
      <c r="H56" s="640"/>
      <c r="I56" s="642"/>
      <c r="J56" s="640"/>
      <c r="K56" s="642"/>
      <c r="L56" s="640"/>
      <c r="M56" s="642"/>
      <c r="N56" s="640"/>
      <c r="O56" s="642"/>
      <c r="P56" s="640"/>
      <c r="Q56" s="642"/>
      <c r="R56" s="640"/>
      <c r="S56" s="642"/>
      <c r="T56" s="640"/>
      <c r="U56" s="642"/>
      <c r="V56" s="640"/>
      <c r="W56" s="642"/>
      <c r="X56" s="640"/>
      <c r="Y56" s="642"/>
      <c r="Z56" s="640"/>
      <c r="AA56" s="642"/>
      <c r="AB56" s="640"/>
      <c r="AC56" s="642"/>
      <c r="AD56" s="640"/>
      <c r="AE56" s="642"/>
      <c r="AF56" s="640"/>
      <c r="AG56" s="642"/>
      <c r="AH56" s="640"/>
      <c r="AI56" s="642"/>
      <c r="AJ56" s="640"/>
      <c r="AK56" s="642"/>
      <c r="AL56" s="640"/>
      <c r="AM56" s="642"/>
      <c r="AN56" s="640"/>
      <c r="AO56" s="642"/>
      <c r="AP56" s="640"/>
      <c r="AQ56" s="642"/>
      <c r="AR56" s="640"/>
      <c r="AS56" s="642"/>
      <c r="AT56" s="640"/>
      <c r="AU56" s="642"/>
      <c r="AV56" s="640"/>
      <c r="AW56" s="642"/>
      <c r="AX56" s="640"/>
      <c r="AY56" s="642"/>
      <c r="AZ56" s="640"/>
      <c r="BA56" s="642"/>
      <c r="BB56" s="640"/>
      <c r="BC56" s="642"/>
      <c r="BD56" s="640"/>
      <c r="BE56" s="642"/>
      <c r="BF56" s="640"/>
      <c r="BG56" s="642"/>
      <c r="BH56" s="640"/>
      <c r="BI56" s="642"/>
      <c r="BJ56" s="640"/>
      <c r="BK56" s="642"/>
      <c r="BL56" s="640"/>
      <c r="BM56" s="642"/>
      <c r="BN56" s="640"/>
      <c r="BO56" s="642"/>
      <c r="BP56" s="640"/>
      <c r="BQ56" s="642"/>
      <c r="BR56" s="643"/>
      <c r="BS56" s="644">
        <f t="shared" si="6"/>
        <v>0</v>
      </c>
      <c r="BT56" s="776">
        <f t="shared" si="7"/>
        <v>0</v>
      </c>
      <c r="BU56" s="644">
        <f t="shared" si="8"/>
        <v>0</v>
      </c>
      <c r="BV56" s="645"/>
      <c r="BW56" s="338"/>
      <c r="BX56" s="338"/>
      <c r="BY56" s="338"/>
      <c r="BZ56" s="338"/>
      <c r="CA56" s="338"/>
      <c r="CB56" s="338"/>
    </row>
    <row r="57" ht="15.75" customHeight="1">
      <c r="A57" s="858">
        <v>54.0</v>
      </c>
      <c r="B57" s="858"/>
      <c r="C57" s="908"/>
      <c r="D57" s="773">
        <f t="shared" ref="D57:E57" si="60">H57+J57+L57+N57+P57+R57+T57+V57+X57+Z57+AB57+AD57+AF57+AH57+AJ57+AL57+AN57+AP57+AR57+AT57+AV57+AX57+AZ57+BB57+BD57+BF57+BH57+BJ57+BL57+BN57+BP57</f>
        <v>0</v>
      </c>
      <c r="E57" s="671">
        <f t="shared" si="60"/>
        <v>0</v>
      </c>
      <c r="F57" s="774">
        <f t="shared" si="4"/>
        <v>0</v>
      </c>
      <c r="G57" s="406"/>
      <c r="H57" s="640"/>
      <c r="I57" s="642"/>
      <c r="J57" s="640"/>
      <c r="K57" s="642"/>
      <c r="L57" s="640"/>
      <c r="M57" s="642"/>
      <c r="N57" s="640"/>
      <c r="O57" s="642"/>
      <c r="P57" s="640"/>
      <c r="Q57" s="642"/>
      <c r="R57" s="640"/>
      <c r="S57" s="642"/>
      <c r="T57" s="640"/>
      <c r="U57" s="642"/>
      <c r="V57" s="640"/>
      <c r="W57" s="642"/>
      <c r="X57" s="640"/>
      <c r="Y57" s="642"/>
      <c r="Z57" s="640"/>
      <c r="AA57" s="642"/>
      <c r="AB57" s="640"/>
      <c r="AC57" s="642"/>
      <c r="AD57" s="640"/>
      <c r="AE57" s="642"/>
      <c r="AF57" s="640"/>
      <c r="AG57" s="642"/>
      <c r="AH57" s="640"/>
      <c r="AI57" s="642"/>
      <c r="AJ57" s="640"/>
      <c r="AK57" s="642"/>
      <c r="AL57" s="640"/>
      <c r="AM57" s="642"/>
      <c r="AN57" s="640"/>
      <c r="AO57" s="642"/>
      <c r="AP57" s="640"/>
      <c r="AQ57" s="642"/>
      <c r="AR57" s="640"/>
      <c r="AS57" s="642"/>
      <c r="AT57" s="640"/>
      <c r="AU57" s="642"/>
      <c r="AV57" s="640"/>
      <c r="AW57" s="642"/>
      <c r="AX57" s="640"/>
      <c r="AY57" s="642"/>
      <c r="AZ57" s="640"/>
      <c r="BA57" s="642"/>
      <c r="BB57" s="640"/>
      <c r="BC57" s="642"/>
      <c r="BD57" s="640"/>
      <c r="BE57" s="642"/>
      <c r="BF57" s="640"/>
      <c r="BG57" s="642"/>
      <c r="BH57" s="640"/>
      <c r="BI57" s="642"/>
      <c r="BJ57" s="640"/>
      <c r="BK57" s="642"/>
      <c r="BL57" s="640"/>
      <c r="BM57" s="642"/>
      <c r="BN57" s="640"/>
      <c r="BO57" s="642"/>
      <c r="BP57" s="640"/>
      <c r="BQ57" s="642"/>
      <c r="BR57" s="643"/>
      <c r="BS57" s="644">
        <f t="shared" si="6"/>
        <v>0</v>
      </c>
      <c r="BT57" s="776">
        <f t="shared" si="7"/>
        <v>0</v>
      </c>
      <c r="BU57" s="644">
        <f t="shared" si="8"/>
        <v>0</v>
      </c>
      <c r="BV57" s="645"/>
      <c r="BW57" s="338"/>
      <c r="BX57" s="338"/>
      <c r="BY57" s="338"/>
      <c r="BZ57" s="338"/>
      <c r="CA57" s="338"/>
      <c r="CB57" s="338"/>
    </row>
    <row r="58" ht="15.75" customHeight="1">
      <c r="A58" s="858">
        <v>55.0</v>
      </c>
      <c r="B58" s="858"/>
      <c r="C58" s="908"/>
      <c r="D58" s="773">
        <f t="shared" ref="D58:E58" si="61">H58+J58+L58+N58+P58+R58+T58+V58+X58+Z58+AB58+AD58+AF58+AH58+AJ58+AL58+AN58+AP58+AR58+AT58+AV58+AX58+AZ58+BB58+BD58+BF58+BH58+BJ58+BL58+BN58+BP58</f>
        <v>0</v>
      </c>
      <c r="E58" s="671">
        <f t="shared" si="61"/>
        <v>0</v>
      </c>
      <c r="F58" s="774">
        <f t="shared" si="4"/>
        <v>0</v>
      </c>
      <c r="G58" s="406"/>
      <c r="H58" s="640"/>
      <c r="I58" s="642"/>
      <c r="J58" s="640"/>
      <c r="K58" s="642"/>
      <c r="L58" s="640"/>
      <c r="M58" s="642"/>
      <c r="N58" s="640"/>
      <c r="O58" s="642"/>
      <c r="P58" s="640"/>
      <c r="Q58" s="642"/>
      <c r="R58" s="640"/>
      <c r="S58" s="642"/>
      <c r="T58" s="640"/>
      <c r="U58" s="642"/>
      <c r="V58" s="640"/>
      <c r="W58" s="642"/>
      <c r="X58" s="640"/>
      <c r="Y58" s="642"/>
      <c r="Z58" s="640"/>
      <c r="AA58" s="642"/>
      <c r="AB58" s="640"/>
      <c r="AC58" s="642"/>
      <c r="AD58" s="640"/>
      <c r="AE58" s="642"/>
      <c r="AF58" s="640"/>
      <c r="AG58" s="642"/>
      <c r="AH58" s="640"/>
      <c r="AI58" s="642"/>
      <c r="AJ58" s="640"/>
      <c r="AK58" s="642"/>
      <c r="AL58" s="640"/>
      <c r="AM58" s="642"/>
      <c r="AN58" s="640"/>
      <c r="AO58" s="642"/>
      <c r="AP58" s="640"/>
      <c r="AQ58" s="642"/>
      <c r="AR58" s="640"/>
      <c r="AS58" s="642"/>
      <c r="AT58" s="640"/>
      <c r="AU58" s="642"/>
      <c r="AV58" s="640"/>
      <c r="AW58" s="642"/>
      <c r="AX58" s="640"/>
      <c r="AY58" s="642"/>
      <c r="AZ58" s="640"/>
      <c r="BA58" s="642"/>
      <c r="BB58" s="640"/>
      <c r="BC58" s="642"/>
      <c r="BD58" s="640"/>
      <c r="BE58" s="642"/>
      <c r="BF58" s="640"/>
      <c r="BG58" s="642"/>
      <c r="BH58" s="640"/>
      <c r="BI58" s="642"/>
      <c r="BJ58" s="640"/>
      <c r="BK58" s="642"/>
      <c r="BL58" s="640"/>
      <c r="BM58" s="642"/>
      <c r="BN58" s="640"/>
      <c r="BO58" s="642"/>
      <c r="BP58" s="640"/>
      <c r="BQ58" s="642"/>
      <c r="BR58" s="643"/>
      <c r="BS58" s="644">
        <f t="shared" si="6"/>
        <v>0</v>
      </c>
      <c r="BT58" s="776">
        <f t="shared" si="7"/>
        <v>0</v>
      </c>
      <c r="BU58" s="644">
        <f t="shared" si="8"/>
        <v>0</v>
      </c>
      <c r="BV58" s="645"/>
      <c r="BW58" s="338"/>
      <c r="BX58" s="338"/>
      <c r="BY58" s="338"/>
      <c r="BZ58" s="338"/>
      <c r="CA58" s="338"/>
      <c r="CB58" s="338"/>
    </row>
    <row r="59" ht="15.75" customHeight="1">
      <c r="A59" s="858">
        <v>56.0</v>
      </c>
      <c r="B59" s="858"/>
      <c r="C59" s="908"/>
      <c r="D59" s="773">
        <f t="shared" ref="D59:E59" si="62">H59+J59+L59+N59+P59+R59+T59+V59+X59+Z59+AB59+AD59+AF59+AH59+AJ59+AL59+AN59+AP59+AR59+AT59+AV59+AX59+AZ59+BB59+BD59+BF59+BH59+BJ59+BL59+BN59+BP59</f>
        <v>0</v>
      </c>
      <c r="E59" s="671">
        <f t="shared" si="62"/>
        <v>0</v>
      </c>
      <c r="F59" s="774">
        <f t="shared" si="4"/>
        <v>0</v>
      </c>
      <c r="G59" s="406"/>
      <c r="H59" s="640"/>
      <c r="I59" s="642"/>
      <c r="J59" s="640"/>
      <c r="K59" s="642"/>
      <c r="L59" s="640"/>
      <c r="M59" s="642"/>
      <c r="N59" s="640"/>
      <c r="O59" s="642"/>
      <c r="P59" s="640"/>
      <c r="Q59" s="642"/>
      <c r="R59" s="640"/>
      <c r="S59" s="642"/>
      <c r="T59" s="640"/>
      <c r="U59" s="642"/>
      <c r="V59" s="640"/>
      <c r="W59" s="642"/>
      <c r="X59" s="640"/>
      <c r="Y59" s="642"/>
      <c r="Z59" s="640"/>
      <c r="AA59" s="642"/>
      <c r="AB59" s="640"/>
      <c r="AC59" s="642"/>
      <c r="AD59" s="640"/>
      <c r="AE59" s="642"/>
      <c r="AF59" s="640"/>
      <c r="AG59" s="642"/>
      <c r="AH59" s="640"/>
      <c r="AI59" s="642"/>
      <c r="AJ59" s="640"/>
      <c r="AK59" s="642"/>
      <c r="AL59" s="640"/>
      <c r="AM59" s="642"/>
      <c r="AN59" s="640"/>
      <c r="AO59" s="642"/>
      <c r="AP59" s="640"/>
      <c r="AQ59" s="642"/>
      <c r="AR59" s="640"/>
      <c r="AS59" s="642"/>
      <c r="AT59" s="640"/>
      <c r="AU59" s="642"/>
      <c r="AV59" s="640"/>
      <c r="AW59" s="642"/>
      <c r="AX59" s="640"/>
      <c r="AY59" s="642"/>
      <c r="AZ59" s="640"/>
      <c r="BA59" s="642"/>
      <c r="BB59" s="640"/>
      <c r="BC59" s="642"/>
      <c r="BD59" s="640"/>
      <c r="BE59" s="642"/>
      <c r="BF59" s="640"/>
      <c r="BG59" s="642"/>
      <c r="BH59" s="640"/>
      <c r="BI59" s="642"/>
      <c r="BJ59" s="640"/>
      <c r="BK59" s="642"/>
      <c r="BL59" s="640"/>
      <c r="BM59" s="642"/>
      <c r="BN59" s="640"/>
      <c r="BO59" s="642"/>
      <c r="BP59" s="640"/>
      <c r="BQ59" s="642"/>
      <c r="BR59" s="643"/>
      <c r="BS59" s="644">
        <f t="shared" si="6"/>
        <v>0</v>
      </c>
      <c r="BT59" s="776">
        <f t="shared" si="7"/>
        <v>0</v>
      </c>
      <c r="BU59" s="644">
        <f t="shared" si="8"/>
        <v>0</v>
      </c>
      <c r="BV59" s="645"/>
      <c r="BW59" s="338"/>
      <c r="BX59" s="338"/>
      <c r="BY59" s="338"/>
      <c r="BZ59" s="338"/>
      <c r="CA59" s="338"/>
      <c r="CB59" s="338"/>
    </row>
    <row r="60" ht="15.75" customHeight="1">
      <c r="A60" s="858">
        <v>57.0</v>
      </c>
      <c r="B60" s="858"/>
      <c r="C60" s="909"/>
      <c r="D60" s="773">
        <f t="shared" ref="D60:E60" si="63">H60+J60+L60+N60+P60+R60+T60+V60+X60+Z60+AB60+AD60+AF60+AH60+AJ60+AL60+AN60+AP60+AR60+AT60+AV60+AX60+AZ60+BB60+BD60+BF60+BH60+BJ60+BL60+BN60+BP60</f>
        <v>0</v>
      </c>
      <c r="E60" s="671">
        <f t="shared" si="63"/>
        <v>0</v>
      </c>
      <c r="F60" s="774">
        <f t="shared" si="4"/>
        <v>0</v>
      </c>
      <c r="G60" s="406"/>
      <c r="H60" s="640"/>
      <c r="I60" s="642"/>
      <c r="J60" s="640"/>
      <c r="K60" s="642"/>
      <c r="L60" s="640"/>
      <c r="M60" s="642"/>
      <c r="N60" s="640"/>
      <c r="O60" s="642"/>
      <c r="P60" s="640"/>
      <c r="Q60" s="642"/>
      <c r="R60" s="640"/>
      <c r="S60" s="642"/>
      <c r="T60" s="640"/>
      <c r="U60" s="642"/>
      <c r="V60" s="640"/>
      <c r="W60" s="642"/>
      <c r="X60" s="640"/>
      <c r="Y60" s="642"/>
      <c r="Z60" s="640"/>
      <c r="AA60" s="642"/>
      <c r="AB60" s="640"/>
      <c r="AC60" s="642"/>
      <c r="AD60" s="640"/>
      <c r="AE60" s="642"/>
      <c r="AF60" s="640"/>
      <c r="AG60" s="642"/>
      <c r="AH60" s="640"/>
      <c r="AI60" s="642"/>
      <c r="AJ60" s="640"/>
      <c r="AK60" s="642"/>
      <c r="AL60" s="640"/>
      <c r="AM60" s="642"/>
      <c r="AN60" s="640"/>
      <c r="AO60" s="642"/>
      <c r="AP60" s="640"/>
      <c r="AQ60" s="642"/>
      <c r="AR60" s="640"/>
      <c r="AS60" s="642"/>
      <c r="AT60" s="640"/>
      <c r="AU60" s="642"/>
      <c r="AV60" s="640"/>
      <c r="AW60" s="642"/>
      <c r="AX60" s="640"/>
      <c r="AY60" s="642"/>
      <c r="AZ60" s="640"/>
      <c r="BA60" s="642"/>
      <c r="BB60" s="640"/>
      <c r="BC60" s="642"/>
      <c r="BD60" s="640"/>
      <c r="BE60" s="642"/>
      <c r="BF60" s="640"/>
      <c r="BG60" s="642"/>
      <c r="BH60" s="640"/>
      <c r="BI60" s="642"/>
      <c r="BJ60" s="640"/>
      <c r="BK60" s="642"/>
      <c r="BL60" s="640"/>
      <c r="BM60" s="642"/>
      <c r="BN60" s="640"/>
      <c r="BO60" s="642"/>
      <c r="BP60" s="640"/>
      <c r="BQ60" s="642"/>
      <c r="BR60" s="643"/>
      <c r="BS60" s="644">
        <f t="shared" si="6"/>
        <v>0</v>
      </c>
      <c r="BT60" s="776">
        <f t="shared" si="7"/>
        <v>0</v>
      </c>
      <c r="BU60" s="644">
        <f t="shared" si="8"/>
        <v>0</v>
      </c>
      <c r="BV60" s="645"/>
      <c r="BW60" s="338"/>
      <c r="BX60" s="338"/>
      <c r="BY60" s="338"/>
      <c r="BZ60" s="338"/>
      <c r="CA60" s="338"/>
      <c r="CB60" s="338"/>
    </row>
    <row r="61" ht="15.75" customHeight="1">
      <c r="A61" s="858">
        <v>58.0</v>
      </c>
      <c r="B61" s="858"/>
      <c r="C61" s="862"/>
      <c r="D61" s="773">
        <f t="shared" ref="D61:E61" si="64">H61+J61+L61+N61+P61+R61+T61+V61+X61+Z61+AB61+AD61+AF61+AH61+AJ61+AL61+AN61+AP61+AR61+AT61+AV61+AX61+AZ61+BB61+BD61+BF61+BH61+BJ61+BL61+BN61+BP61</f>
        <v>0</v>
      </c>
      <c r="E61" s="671">
        <f t="shared" si="64"/>
        <v>0</v>
      </c>
      <c r="F61" s="774">
        <f t="shared" si="4"/>
        <v>0</v>
      </c>
      <c r="G61" s="406"/>
      <c r="H61" s="640"/>
      <c r="I61" s="642"/>
      <c r="J61" s="640"/>
      <c r="K61" s="642"/>
      <c r="L61" s="640"/>
      <c r="M61" s="642"/>
      <c r="N61" s="640"/>
      <c r="O61" s="642"/>
      <c r="P61" s="640"/>
      <c r="Q61" s="642"/>
      <c r="R61" s="640"/>
      <c r="S61" s="642"/>
      <c r="T61" s="640"/>
      <c r="U61" s="642"/>
      <c r="V61" s="640"/>
      <c r="W61" s="642"/>
      <c r="X61" s="640"/>
      <c r="Y61" s="642"/>
      <c r="Z61" s="640"/>
      <c r="AA61" s="642"/>
      <c r="AB61" s="640"/>
      <c r="AC61" s="642"/>
      <c r="AD61" s="640"/>
      <c r="AE61" s="642"/>
      <c r="AF61" s="640"/>
      <c r="AG61" s="642"/>
      <c r="AH61" s="640"/>
      <c r="AI61" s="642"/>
      <c r="AJ61" s="640"/>
      <c r="AK61" s="642"/>
      <c r="AL61" s="640"/>
      <c r="AM61" s="642"/>
      <c r="AN61" s="640"/>
      <c r="AO61" s="642"/>
      <c r="AP61" s="640"/>
      <c r="AQ61" s="642"/>
      <c r="AR61" s="640"/>
      <c r="AS61" s="642"/>
      <c r="AT61" s="640"/>
      <c r="AU61" s="642"/>
      <c r="AV61" s="640"/>
      <c r="AW61" s="642"/>
      <c r="AX61" s="640"/>
      <c r="AY61" s="642"/>
      <c r="AZ61" s="640"/>
      <c r="BA61" s="642"/>
      <c r="BB61" s="640"/>
      <c r="BC61" s="642"/>
      <c r="BD61" s="640"/>
      <c r="BE61" s="642"/>
      <c r="BF61" s="640"/>
      <c r="BG61" s="642"/>
      <c r="BH61" s="640"/>
      <c r="BI61" s="642"/>
      <c r="BJ61" s="640"/>
      <c r="BK61" s="642"/>
      <c r="BL61" s="640"/>
      <c r="BM61" s="642"/>
      <c r="BN61" s="640"/>
      <c r="BO61" s="642"/>
      <c r="BP61" s="640"/>
      <c r="BQ61" s="642"/>
      <c r="BR61" s="643"/>
      <c r="BS61" s="644">
        <f t="shared" si="6"/>
        <v>0</v>
      </c>
      <c r="BT61" s="776">
        <f t="shared" si="7"/>
        <v>0</v>
      </c>
      <c r="BU61" s="644">
        <f t="shared" si="8"/>
        <v>0</v>
      </c>
      <c r="BV61" s="645"/>
      <c r="BW61" s="338"/>
      <c r="BX61" s="338"/>
      <c r="BY61" s="338"/>
      <c r="BZ61" s="338"/>
      <c r="CA61" s="338"/>
      <c r="CB61" s="338"/>
    </row>
    <row r="62" ht="15.75" customHeight="1">
      <c r="A62" s="858">
        <v>59.0</v>
      </c>
      <c r="B62" s="858"/>
      <c r="C62" s="908"/>
      <c r="D62" s="773">
        <f t="shared" ref="D62:E62" si="65">H62+J62+L62+N62+P62+R62+T62+V62+X62+Z62+AB62+AD62+AF62+AH62+AJ62+AL62+AN62+AP62+AR62+AT62+AV62+AX62+AZ62+BB62+BD62+BF62+BH62+BJ62+BL62+BN62+BP62</f>
        <v>0</v>
      </c>
      <c r="E62" s="671">
        <f t="shared" si="65"/>
        <v>0</v>
      </c>
      <c r="F62" s="774">
        <f t="shared" si="4"/>
        <v>0</v>
      </c>
      <c r="G62" s="406"/>
      <c r="H62" s="640"/>
      <c r="I62" s="642"/>
      <c r="J62" s="640"/>
      <c r="K62" s="642"/>
      <c r="L62" s="640"/>
      <c r="M62" s="642"/>
      <c r="N62" s="640"/>
      <c r="O62" s="642"/>
      <c r="P62" s="640"/>
      <c r="Q62" s="642"/>
      <c r="R62" s="640"/>
      <c r="S62" s="642"/>
      <c r="T62" s="640"/>
      <c r="U62" s="642"/>
      <c r="V62" s="640"/>
      <c r="W62" s="642"/>
      <c r="X62" s="640"/>
      <c r="Y62" s="642"/>
      <c r="Z62" s="640"/>
      <c r="AA62" s="642"/>
      <c r="AB62" s="640"/>
      <c r="AC62" s="642"/>
      <c r="AD62" s="640"/>
      <c r="AE62" s="642"/>
      <c r="AF62" s="640"/>
      <c r="AG62" s="642"/>
      <c r="AH62" s="640"/>
      <c r="AI62" s="642"/>
      <c r="AJ62" s="640"/>
      <c r="AK62" s="642"/>
      <c r="AL62" s="640"/>
      <c r="AM62" s="642"/>
      <c r="AN62" s="640"/>
      <c r="AO62" s="642"/>
      <c r="AP62" s="640"/>
      <c r="AQ62" s="642"/>
      <c r="AR62" s="640"/>
      <c r="AS62" s="642"/>
      <c r="AT62" s="640"/>
      <c r="AU62" s="642"/>
      <c r="AV62" s="640"/>
      <c r="AW62" s="642"/>
      <c r="AX62" s="640"/>
      <c r="AY62" s="642"/>
      <c r="AZ62" s="640"/>
      <c r="BA62" s="642"/>
      <c r="BB62" s="640"/>
      <c r="BC62" s="642"/>
      <c r="BD62" s="640"/>
      <c r="BE62" s="642"/>
      <c r="BF62" s="640"/>
      <c r="BG62" s="642"/>
      <c r="BH62" s="640"/>
      <c r="BI62" s="642"/>
      <c r="BJ62" s="640"/>
      <c r="BK62" s="642"/>
      <c r="BL62" s="640"/>
      <c r="BM62" s="642"/>
      <c r="BN62" s="640"/>
      <c r="BO62" s="642"/>
      <c r="BP62" s="640"/>
      <c r="BQ62" s="642"/>
      <c r="BR62" s="643"/>
      <c r="BS62" s="644">
        <f t="shared" si="6"/>
        <v>0</v>
      </c>
      <c r="BT62" s="776">
        <f t="shared" si="7"/>
        <v>0</v>
      </c>
      <c r="BU62" s="644">
        <f t="shared" si="8"/>
        <v>0</v>
      </c>
      <c r="BV62" s="645"/>
      <c r="BW62" s="338"/>
      <c r="BX62" s="338"/>
      <c r="BY62" s="338"/>
      <c r="BZ62" s="338"/>
      <c r="CA62" s="338"/>
      <c r="CB62" s="338"/>
    </row>
    <row r="63" ht="15.75" customHeight="1">
      <c r="A63" s="858">
        <v>60.0</v>
      </c>
      <c r="B63" s="858"/>
      <c r="C63" s="908"/>
      <c r="D63" s="773">
        <f t="shared" ref="D63:E63" si="66">H63+J63+L63+N63+P63+R63+T63+V63+X63+Z63+AB63+AD63+AF63+AH63+AJ63+AL63+AN63+AP63+AR63+AT63+AV63+AX63+AZ63+BB63+BD63+BF63+BH63+BJ63+BL63+BN63+BP63</f>
        <v>0</v>
      </c>
      <c r="E63" s="671">
        <f t="shared" si="66"/>
        <v>0</v>
      </c>
      <c r="F63" s="774">
        <f t="shared" si="4"/>
        <v>0</v>
      </c>
      <c r="G63" s="406"/>
      <c r="H63" s="640"/>
      <c r="I63" s="642"/>
      <c r="J63" s="640"/>
      <c r="K63" s="642"/>
      <c r="L63" s="640"/>
      <c r="M63" s="642"/>
      <c r="N63" s="640"/>
      <c r="O63" s="642"/>
      <c r="P63" s="640"/>
      <c r="Q63" s="642"/>
      <c r="R63" s="640"/>
      <c r="S63" s="642"/>
      <c r="T63" s="640"/>
      <c r="U63" s="642"/>
      <c r="V63" s="640"/>
      <c r="W63" s="642"/>
      <c r="X63" s="640"/>
      <c r="Y63" s="642"/>
      <c r="Z63" s="640"/>
      <c r="AA63" s="642"/>
      <c r="AB63" s="640"/>
      <c r="AC63" s="642"/>
      <c r="AD63" s="640"/>
      <c r="AE63" s="642"/>
      <c r="AF63" s="640"/>
      <c r="AG63" s="642"/>
      <c r="AH63" s="640"/>
      <c r="AI63" s="642"/>
      <c r="AJ63" s="640"/>
      <c r="AK63" s="642"/>
      <c r="AL63" s="640"/>
      <c r="AM63" s="642"/>
      <c r="AN63" s="640"/>
      <c r="AO63" s="642"/>
      <c r="AP63" s="640"/>
      <c r="AQ63" s="642"/>
      <c r="AR63" s="640"/>
      <c r="AS63" s="642"/>
      <c r="AT63" s="640"/>
      <c r="AU63" s="642"/>
      <c r="AV63" s="640"/>
      <c r="AW63" s="642"/>
      <c r="AX63" s="640"/>
      <c r="AY63" s="642"/>
      <c r="AZ63" s="640"/>
      <c r="BA63" s="642"/>
      <c r="BB63" s="640"/>
      <c r="BC63" s="642"/>
      <c r="BD63" s="640"/>
      <c r="BE63" s="642"/>
      <c r="BF63" s="640"/>
      <c r="BG63" s="642"/>
      <c r="BH63" s="640"/>
      <c r="BI63" s="642"/>
      <c r="BJ63" s="640"/>
      <c r="BK63" s="642"/>
      <c r="BL63" s="640"/>
      <c r="BM63" s="642"/>
      <c r="BN63" s="640"/>
      <c r="BO63" s="642"/>
      <c r="BP63" s="640"/>
      <c r="BQ63" s="642"/>
      <c r="BR63" s="643"/>
      <c r="BS63" s="644">
        <f t="shared" si="6"/>
        <v>0</v>
      </c>
      <c r="BT63" s="776">
        <f t="shared" si="7"/>
        <v>0</v>
      </c>
      <c r="BU63" s="644">
        <f t="shared" si="8"/>
        <v>0</v>
      </c>
      <c r="BV63" s="645"/>
      <c r="BW63" s="338"/>
      <c r="BX63" s="338"/>
      <c r="BY63" s="338"/>
      <c r="BZ63" s="338"/>
      <c r="CA63" s="338"/>
      <c r="CB63" s="338"/>
    </row>
    <row r="64" ht="15.75" customHeight="1">
      <c r="A64" s="858">
        <v>61.0</v>
      </c>
      <c r="B64" s="858"/>
      <c r="C64" s="908"/>
      <c r="D64" s="773">
        <f t="shared" ref="D64:E64" si="67">H64+J64+L64+N64+P64+R64+T64+V64+X64+Z64+AB64+AD64+AF64+AH64+AJ64+AL64+AN64+AP64+AR64+AT64+AV64+AX64+AZ64+BB64+BD64+BF64+BH64+BJ64+BL64+BN64+BP64</f>
        <v>0</v>
      </c>
      <c r="E64" s="671">
        <f t="shared" si="67"/>
        <v>0</v>
      </c>
      <c r="F64" s="774">
        <f t="shared" si="4"/>
        <v>0</v>
      </c>
      <c r="G64" s="406"/>
      <c r="H64" s="640"/>
      <c r="I64" s="642"/>
      <c r="J64" s="640"/>
      <c r="K64" s="642"/>
      <c r="L64" s="640"/>
      <c r="M64" s="642"/>
      <c r="N64" s="640"/>
      <c r="O64" s="642"/>
      <c r="P64" s="640"/>
      <c r="Q64" s="642"/>
      <c r="R64" s="640"/>
      <c r="S64" s="642"/>
      <c r="T64" s="640"/>
      <c r="U64" s="642"/>
      <c r="V64" s="640"/>
      <c r="W64" s="642"/>
      <c r="X64" s="640"/>
      <c r="Y64" s="642"/>
      <c r="Z64" s="640"/>
      <c r="AA64" s="642"/>
      <c r="AB64" s="640"/>
      <c r="AC64" s="642"/>
      <c r="AD64" s="640"/>
      <c r="AE64" s="642"/>
      <c r="AF64" s="640"/>
      <c r="AG64" s="642"/>
      <c r="AH64" s="640"/>
      <c r="AI64" s="642"/>
      <c r="AJ64" s="640"/>
      <c r="AK64" s="642"/>
      <c r="AL64" s="640"/>
      <c r="AM64" s="642"/>
      <c r="AN64" s="640"/>
      <c r="AO64" s="642"/>
      <c r="AP64" s="640"/>
      <c r="AQ64" s="642"/>
      <c r="AR64" s="640"/>
      <c r="AS64" s="642"/>
      <c r="AT64" s="640"/>
      <c r="AU64" s="642"/>
      <c r="AV64" s="640"/>
      <c r="AW64" s="642"/>
      <c r="AX64" s="640"/>
      <c r="AY64" s="642"/>
      <c r="AZ64" s="640"/>
      <c r="BA64" s="642"/>
      <c r="BB64" s="640"/>
      <c r="BC64" s="642"/>
      <c r="BD64" s="640"/>
      <c r="BE64" s="642"/>
      <c r="BF64" s="640"/>
      <c r="BG64" s="642"/>
      <c r="BH64" s="640"/>
      <c r="BI64" s="642"/>
      <c r="BJ64" s="640"/>
      <c r="BK64" s="642"/>
      <c r="BL64" s="640"/>
      <c r="BM64" s="642"/>
      <c r="BN64" s="640"/>
      <c r="BO64" s="642"/>
      <c r="BP64" s="640"/>
      <c r="BQ64" s="642"/>
      <c r="BR64" s="643"/>
      <c r="BS64" s="644">
        <f t="shared" si="6"/>
        <v>0</v>
      </c>
      <c r="BT64" s="776">
        <f t="shared" si="7"/>
        <v>0</v>
      </c>
      <c r="BU64" s="644">
        <f t="shared" si="8"/>
        <v>0</v>
      </c>
      <c r="BV64" s="645"/>
      <c r="BW64" s="338"/>
      <c r="BX64" s="338"/>
      <c r="BY64" s="338"/>
      <c r="BZ64" s="338"/>
      <c r="CA64" s="338"/>
      <c r="CB64" s="338"/>
    </row>
    <row r="65" ht="15.75" customHeight="1">
      <c r="A65" s="858">
        <v>62.0</v>
      </c>
      <c r="B65" s="858"/>
      <c r="C65" s="908"/>
      <c r="D65" s="773">
        <f t="shared" ref="D65:E65" si="68">H65+J65+L65+N65+P65+R65+T65+V65+X65+Z65+AB65+AD65+AF65+AH65+AJ65+AL65+AN65+AP65+AR65+AT65+AV65+AX65+AZ65+BB65+BD65+BF65+BH65+BJ65+BL65+BN65+BP65</f>
        <v>0</v>
      </c>
      <c r="E65" s="671">
        <f t="shared" si="68"/>
        <v>0</v>
      </c>
      <c r="F65" s="774">
        <f t="shared" si="4"/>
        <v>0</v>
      </c>
      <c r="G65" s="406"/>
      <c r="H65" s="640"/>
      <c r="I65" s="642"/>
      <c r="J65" s="640"/>
      <c r="K65" s="642"/>
      <c r="L65" s="640"/>
      <c r="M65" s="642"/>
      <c r="N65" s="640"/>
      <c r="O65" s="642"/>
      <c r="P65" s="640"/>
      <c r="Q65" s="642"/>
      <c r="R65" s="640"/>
      <c r="S65" s="642"/>
      <c r="T65" s="640"/>
      <c r="U65" s="642"/>
      <c r="V65" s="640"/>
      <c r="W65" s="642"/>
      <c r="X65" s="640"/>
      <c r="Y65" s="642"/>
      <c r="Z65" s="640"/>
      <c r="AA65" s="642"/>
      <c r="AB65" s="640"/>
      <c r="AC65" s="642"/>
      <c r="AD65" s="640"/>
      <c r="AE65" s="642"/>
      <c r="AF65" s="640"/>
      <c r="AG65" s="642"/>
      <c r="AH65" s="640"/>
      <c r="AI65" s="642"/>
      <c r="AJ65" s="640"/>
      <c r="AK65" s="642"/>
      <c r="AL65" s="640"/>
      <c r="AM65" s="642"/>
      <c r="AN65" s="640"/>
      <c r="AO65" s="642"/>
      <c r="AP65" s="640"/>
      <c r="AQ65" s="642"/>
      <c r="AR65" s="640"/>
      <c r="AS65" s="642"/>
      <c r="AT65" s="640"/>
      <c r="AU65" s="642"/>
      <c r="AV65" s="640"/>
      <c r="AW65" s="642"/>
      <c r="AX65" s="640"/>
      <c r="AY65" s="642"/>
      <c r="AZ65" s="640"/>
      <c r="BA65" s="642"/>
      <c r="BB65" s="640"/>
      <c r="BC65" s="642"/>
      <c r="BD65" s="640"/>
      <c r="BE65" s="642"/>
      <c r="BF65" s="640"/>
      <c r="BG65" s="642"/>
      <c r="BH65" s="640"/>
      <c r="BI65" s="642"/>
      <c r="BJ65" s="640"/>
      <c r="BK65" s="642"/>
      <c r="BL65" s="640"/>
      <c r="BM65" s="642"/>
      <c r="BN65" s="640"/>
      <c r="BO65" s="642"/>
      <c r="BP65" s="640"/>
      <c r="BQ65" s="642"/>
      <c r="BR65" s="643"/>
      <c r="BS65" s="644">
        <f t="shared" si="6"/>
        <v>0</v>
      </c>
      <c r="BT65" s="776">
        <f t="shared" si="7"/>
        <v>0</v>
      </c>
      <c r="BU65" s="644">
        <f t="shared" si="8"/>
        <v>0</v>
      </c>
      <c r="BV65" s="645"/>
      <c r="BW65" s="338"/>
      <c r="BX65" s="338"/>
      <c r="BY65" s="338"/>
      <c r="BZ65" s="338"/>
      <c r="CA65" s="338"/>
      <c r="CB65" s="338"/>
    </row>
    <row r="66" ht="15.75" customHeight="1">
      <c r="A66" s="858">
        <v>63.0</v>
      </c>
      <c r="B66" s="858"/>
      <c r="C66" s="908"/>
      <c r="D66" s="773">
        <f t="shared" ref="D66:E66" si="69">H66+J66+L66+N66+P66+R66+T66+V66+X66+Z66+AB66+AD66+AF66+AH66+AJ66+AL66+AN66+AP66+AR66+AT66+AV66+AX66+AZ66+BB66+BD66+BF66+BH66+BJ66+BL66+BN66+BP66</f>
        <v>0</v>
      </c>
      <c r="E66" s="671">
        <f t="shared" si="69"/>
        <v>0</v>
      </c>
      <c r="F66" s="774">
        <f t="shared" si="4"/>
        <v>0</v>
      </c>
      <c r="G66" s="406"/>
      <c r="H66" s="640"/>
      <c r="I66" s="642"/>
      <c r="J66" s="640"/>
      <c r="K66" s="642"/>
      <c r="L66" s="640"/>
      <c r="M66" s="642"/>
      <c r="N66" s="640"/>
      <c r="O66" s="642"/>
      <c r="P66" s="640"/>
      <c r="Q66" s="642"/>
      <c r="R66" s="640"/>
      <c r="S66" s="642"/>
      <c r="T66" s="640"/>
      <c r="U66" s="642"/>
      <c r="V66" s="640"/>
      <c r="W66" s="642"/>
      <c r="X66" s="640"/>
      <c r="Y66" s="642"/>
      <c r="Z66" s="640"/>
      <c r="AA66" s="642"/>
      <c r="AB66" s="640"/>
      <c r="AC66" s="642"/>
      <c r="AD66" s="640"/>
      <c r="AE66" s="642"/>
      <c r="AF66" s="640"/>
      <c r="AG66" s="642"/>
      <c r="AH66" s="640"/>
      <c r="AI66" s="642"/>
      <c r="AJ66" s="640"/>
      <c r="AK66" s="642"/>
      <c r="AL66" s="640"/>
      <c r="AM66" s="642"/>
      <c r="AN66" s="640"/>
      <c r="AO66" s="642"/>
      <c r="AP66" s="640"/>
      <c r="AQ66" s="642"/>
      <c r="AR66" s="640"/>
      <c r="AS66" s="642"/>
      <c r="AT66" s="640"/>
      <c r="AU66" s="642"/>
      <c r="AV66" s="640"/>
      <c r="AW66" s="642"/>
      <c r="AX66" s="640"/>
      <c r="AY66" s="642"/>
      <c r="AZ66" s="640"/>
      <c r="BA66" s="642"/>
      <c r="BB66" s="640"/>
      <c r="BC66" s="642"/>
      <c r="BD66" s="640"/>
      <c r="BE66" s="642"/>
      <c r="BF66" s="640"/>
      <c r="BG66" s="642"/>
      <c r="BH66" s="640"/>
      <c r="BI66" s="642"/>
      <c r="BJ66" s="640"/>
      <c r="BK66" s="642"/>
      <c r="BL66" s="640"/>
      <c r="BM66" s="642"/>
      <c r="BN66" s="640"/>
      <c r="BO66" s="642"/>
      <c r="BP66" s="640"/>
      <c r="BQ66" s="642"/>
      <c r="BR66" s="643"/>
      <c r="BS66" s="644">
        <f t="shared" si="6"/>
        <v>0</v>
      </c>
      <c r="BT66" s="776">
        <f t="shared" si="7"/>
        <v>0</v>
      </c>
      <c r="BU66" s="644">
        <f t="shared" si="8"/>
        <v>0</v>
      </c>
      <c r="BV66" s="645"/>
      <c r="BW66" s="338"/>
      <c r="BX66" s="338"/>
      <c r="BY66" s="338"/>
      <c r="BZ66" s="338"/>
      <c r="CA66" s="338"/>
      <c r="CB66" s="338"/>
    </row>
    <row r="67" ht="15.75" customHeight="1">
      <c r="A67" s="858">
        <v>64.0</v>
      </c>
      <c r="B67" s="858"/>
      <c r="C67" s="908"/>
      <c r="D67" s="773">
        <f t="shared" ref="D67:E67" si="70">H67+J67+L67+N67+P67+R67+T67+V67+X67+Z67+AB67+AD67+AF67+AH67+AJ67+AL67+AN67+AP67+AR67+AT67+AV67+AX67+AZ67+BB67+BD67+BF67+BH67+BJ67+BL67+BN67+BP67</f>
        <v>0</v>
      </c>
      <c r="E67" s="671">
        <f t="shared" si="70"/>
        <v>0</v>
      </c>
      <c r="F67" s="774">
        <f t="shared" si="4"/>
        <v>0</v>
      </c>
      <c r="G67" s="406"/>
      <c r="H67" s="640"/>
      <c r="I67" s="642"/>
      <c r="J67" s="640"/>
      <c r="K67" s="642"/>
      <c r="L67" s="640"/>
      <c r="M67" s="642"/>
      <c r="N67" s="640"/>
      <c r="O67" s="642"/>
      <c r="P67" s="640"/>
      <c r="Q67" s="642"/>
      <c r="R67" s="640"/>
      <c r="S67" s="642"/>
      <c r="T67" s="640"/>
      <c r="U67" s="642"/>
      <c r="V67" s="640"/>
      <c r="W67" s="642"/>
      <c r="X67" s="640"/>
      <c r="Y67" s="642"/>
      <c r="Z67" s="640"/>
      <c r="AA67" s="642"/>
      <c r="AB67" s="640"/>
      <c r="AC67" s="642"/>
      <c r="AD67" s="640"/>
      <c r="AE67" s="642"/>
      <c r="AF67" s="640"/>
      <c r="AG67" s="642"/>
      <c r="AH67" s="640"/>
      <c r="AI67" s="642"/>
      <c r="AJ67" s="640"/>
      <c r="AK67" s="642"/>
      <c r="AL67" s="640"/>
      <c r="AM67" s="642"/>
      <c r="AN67" s="640"/>
      <c r="AO67" s="642"/>
      <c r="AP67" s="640"/>
      <c r="AQ67" s="642"/>
      <c r="AR67" s="640"/>
      <c r="AS67" s="642"/>
      <c r="AT67" s="640"/>
      <c r="AU67" s="642"/>
      <c r="AV67" s="640"/>
      <c r="AW67" s="642"/>
      <c r="AX67" s="640"/>
      <c r="AY67" s="642"/>
      <c r="AZ67" s="640"/>
      <c r="BA67" s="642"/>
      <c r="BB67" s="640"/>
      <c r="BC67" s="642"/>
      <c r="BD67" s="640"/>
      <c r="BE67" s="642"/>
      <c r="BF67" s="640"/>
      <c r="BG67" s="642"/>
      <c r="BH67" s="640"/>
      <c r="BI67" s="642"/>
      <c r="BJ67" s="640"/>
      <c r="BK67" s="642"/>
      <c r="BL67" s="640"/>
      <c r="BM67" s="642"/>
      <c r="BN67" s="640"/>
      <c r="BO67" s="642"/>
      <c r="BP67" s="640"/>
      <c r="BQ67" s="642"/>
      <c r="BR67" s="643"/>
      <c r="BS67" s="644">
        <f t="shared" si="6"/>
        <v>0</v>
      </c>
      <c r="BT67" s="776">
        <f t="shared" si="7"/>
        <v>0</v>
      </c>
      <c r="BU67" s="644">
        <f t="shared" si="8"/>
        <v>0</v>
      </c>
      <c r="BV67" s="645"/>
      <c r="BW67" s="338"/>
      <c r="BX67" s="338"/>
      <c r="BY67" s="338"/>
      <c r="BZ67" s="338"/>
      <c r="CA67" s="338"/>
      <c r="CB67" s="338"/>
    </row>
    <row r="68" ht="15.75" customHeight="1">
      <c r="A68" s="858">
        <v>65.0</v>
      </c>
      <c r="B68" s="858"/>
      <c r="C68" s="908"/>
      <c r="D68" s="773">
        <f t="shared" ref="D68:E68" si="71">H68+J68+L68+N68+P68+R68+T68+V68+X68+Z68+AB68+AD68+AF68+AH68+AJ68+AL68+AN68+AP68+AR68+AT68+AV68+AX68+AZ68+BB68+BD68+BF68+BH68+BJ68+BL68+BN68+BP68</f>
        <v>0</v>
      </c>
      <c r="E68" s="671">
        <f t="shared" si="71"/>
        <v>0</v>
      </c>
      <c r="F68" s="774">
        <f t="shared" si="4"/>
        <v>0</v>
      </c>
      <c r="G68" s="406"/>
      <c r="H68" s="640"/>
      <c r="I68" s="642"/>
      <c r="J68" s="640"/>
      <c r="K68" s="642"/>
      <c r="L68" s="640"/>
      <c r="M68" s="642"/>
      <c r="N68" s="640"/>
      <c r="O68" s="642"/>
      <c r="P68" s="640"/>
      <c r="Q68" s="642"/>
      <c r="R68" s="640"/>
      <c r="S68" s="642"/>
      <c r="T68" s="640"/>
      <c r="U68" s="642"/>
      <c r="V68" s="640"/>
      <c r="W68" s="642"/>
      <c r="X68" s="640"/>
      <c r="Y68" s="642"/>
      <c r="Z68" s="640"/>
      <c r="AA68" s="642"/>
      <c r="AB68" s="640"/>
      <c r="AC68" s="642"/>
      <c r="AD68" s="640"/>
      <c r="AE68" s="642"/>
      <c r="AF68" s="640"/>
      <c r="AG68" s="642"/>
      <c r="AH68" s="640"/>
      <c r="AI68" s="642"/>
      <c r="AJ68" s="640"/>
      <c r="AK68" s="642"/>
      <c r="AL68" s="640"/>
      <c r="AM68" s="642"/>
      <c r="AN68" s="640"/>
      <c r="AO68" s="642"/>
      <c r="AP68" s="640"/>
      <c r="AQ68" s="642"/>
      <c r="AR68" s="640"/>
      <c r="AS68" s="642"/>
      <c r="AT68" s="640"/>
      <c r="AU68" s="642"/>
      <c r="AV68" s="640"/>
      <c r="AW68" s="642"/>
      <c r="AX68" s="640"/>
      <c r="AY68" s="642"/>
      <c r="AZ68" s="640"/>
      <c r="BA68" s="642"/>
      <c r="BB68" s="640"/>
      <c r="BC68" s="642"/>
      <c r="BD68" s="640"/>
      <c r="BE68" s="642"/>
      <c r="BF68" s="640"/>
      <c r="BG68" s="642"/>
      <c r="BH68" s="640"/>
      <c r="BI68" s="642"/>
      <c r="BJ68" s="640"/>
      <c r="BK68" s="642"/>
      <c r="BL68" s="640"/>
      <c r="BM68" s="642"/>
      <c r="BN68" s="640"/>
      <c r="BO68" s="642"/>
      <c r="BP68" s="640"/>
      <c r="BQ68" s="642"/>
      <c r="BR68" s="643"/>
      <c r="BS68" s="644">
        <f t="shared" si="6"/>
        <v>0</v>
      </c>
      <c r="BT68" s="776">
        <f t="shared" si="7"/>
        <v>0</v>
      </c>
      <c r="BU68" s="644">
        <f t="shared" si="8"/>
        <v>0</v>
      </c>
      <c r="BV68" s="645"/>
      <c r="BW68" s="338"/>
      <c r="BX68" s="338"/>
      <c r="BY68" s="338"/>
      <c r="BZ68" s="338"/>
      <c r="CA68" s="338"/>
      <c r="CB68" s="338"/>
    </row>
    <row r="69" ht="15.75" customHeight="1">
      <c r="A69" s="858">
        <v>66.0</v>
      </c>
      <c r="B69" s="858"/>
      <c r="C69" s="908"/>
      <c r="D69" s="773">
        <f t="shared" ref="D69:E69" si="72">H69+J69+L69+N69+P69+R69+T69+V69+X69+Z69+AB69+AD69+AF69+AH69+AJ69+AL69+AN69+AP69+AR69+AT69+AV69+AX69+AZ69+BB69+BD69+BF69+BH69+BJ69+BL69+BN69+BP69</f>
        <v>0</v>
      </c>
      <c r="E69" s="671">
        <f t="shared" si="72"/>
        <v>0</v>
      </c>
      <c r="F69" s="774">
        <f t="shared" si="4"/>
        <v>0</v>
      </c>
      <c r="G69" s="406"/>
      <c r="H69" s="640"/>
      <c r="I69" s="642"/>
      <c r="J69" s="640"/>
      <c r="K69" s="642"/>
      <c r="L69" s="640"/>
      <c r="M69" s="642"/>
      <c r="N69" s="640"/>
      <c r="O69" s="642"/>
      <c r="P69" s="640"/>
      <c r="Q69" s="642"/>
      <c r="R69" s="640"/>
      <c r="S69" s="642"/>
      <c r="T69" s="640"/>
      <c r="U69" s="642"/>
      <c r="V69" s="640"/>
      <c r="W69" s="642"/>
      <c r="X69" s="640"/>
      <c r="Y69" s="642"/>
      <c r="Z69" s="640"/>
      <c r="AA69" s="642"/>
      <c r="AB69" s="640"/>
      <c r="AC69" s="642"/>
      <c r="AD69" s="640"/>
      <c r="AE69" s="642"/>
      <c r="AF69" s="640"/>
      <c r="AG69" s="642"/>
      <c r="AH69" s="640"/>
      <c r="AI69" s="642"/>
      <c r="AJ69" s="640"/>
      <c r="AK69" s="642"/>
      <c r="AL69" s="640"/>
      <c r="AM69" s="642"/>
      <c r="AN69" s="640"/>
      <c r="AO69" s="642"/>
      <c r="AP69" s="640"/>
      <c r="AQ69" s="642"/>
      <c r="AR69" s="640"/>
      <c r="AS69" s="642"/>
      <c r="AT69" s="640"/>
      <c r="AU69" s="642"/>
      <c r="AV69" s="640"/>
      <c r="AW69" s="642"/>
      <c r="AX69" s="640"/>
      <c r="AY69" s="642"/>
      <c r="AZ69" s="640"/>
      <c r="BA69" s="642"/>
      <c r="BB69" s="640"/>
      <c r="BC69" s="642"/>
      <c r="BD69" s="640"/>
      <c r="BE69" s="642"/>
      <c r="BF69" s="640"/>
      <c r="BG69" s="642"/>
      <c r="BH69" s="640"/>
      <c r="BI69" s="642"/>
      <c r="BJ69" s="640"/>
      <c r="BK69" s="642"/>
      <c r="BL69" s="640"/>
      <c r="BM69" s="642"/>
      <c r="BN69" s="640"/>
      <c r="BO69" s="642"/>
      <c r="BP69" s="640"/>
      <c r="BQ69" s="642"/>
      <c r="BR69" s="643"/>
      <c r="BS69" s="644">
        <f t="shared" si="6"/>
        <v>0</v>
      </c>
      <c r="BT69" s="776">
        <f t="shared" si="7"/>
        <v>0</v>
      </c>
      <c r="BU69" s="644">
        <f t="shared" si="8"/>
        <v>0</v>
      </c>
      <c r="BV69" s="645"/>
      <c r="BW69" s="338"/>
      <c r="BX69" s="338"/>
      <c r="BY69" s="338"/>
      <c r="BZ69" s="338"/>
      <c r="CA69" s="338"/>
      <c r="CB69" s="338"/>
    </row>
    <row r="70" ht="15.75" customHeight="1">
      <c r="A70" s="858">
        <v>67.0</v>
      </c>
      <c r="B70" s="858"/>
      <c r="C70" s="908"/>
      <c r="D70" s="773">
        <f t="shared" ref="D70:E70" si="73">H70+J70+L70+N70+P70+R70+T70+V70+X70+Z70+AB70+AD70+AF70+AH70+AJ70+AL70+AN70+AP70+AR70+AT70+AV70+AX70+AZ70+BB70+BD70+BF70+BH70+BJ70+BL70+BN70+BP70</f>
        <v>0</v>
      </c>
      <c r="E70" s="671">
        <f t="shared" si="73"/>
        <v>0</v>
      </c>
      <c r="F70" s="774">
        <f t="shared" si="4"/>
        <v>0</v>
      </c>
      <c r="G70" s="406"/>
      <c r="H70" s="640"/>
      <c r="I70" s="642"/>
      <c r="J70" s="640"/>
      <c r="K70" s="642"/>
      <c r="L70" s="640"/>
      <c r="M70" s="642"/>
      <c r="N70" s="640"/>
      <c r="O70" s="642"/>
      <c r="P70" s="640"/>
      <c r="Q70" s="642"/>
      <c r="R70" s="640"/>
      <c r="S70" s="642"/>
      <c r="T70" s="640"/>
      <c r="U70" s="642"/>
      <c r="V70" s="640"/>
      <c r="W70" s="642"/>
      <c r="X70" s="640"/>
      <c r="Y70" s="642"/>
      <c r="Z70" s="640"/>
      <c r="AA70" s="642"/>
      <c r="AB70" s="640"/>
      <c r="AC70" s="642"/>
      <c r="AD70" s="640"/>
      <c r="AE70" s="642"/>
      <c r="AF70" s="640"/>
      <c r="AG70" s="642"/>
      <c r="AH70" s="640"/>
      <c r="AI70" s="642"/>
      <c r="AJ70" s="640"/>
      <c r="AK70" s="642"/>
      <c r="AL70" s="640"/>
      <c r="AM70" s="642"/>
      <c r="AN70" s="640"/>
      <c r="AO70" s="642"/>
      <c r="AP70" s="640"/>
      <c r="AQ70" s="642"/>
      <c r="AR70" s="640"/>
      <c r="AS70" s="642"/>
      <c r="AT70" s="640"/>
      <c r="AU70" s="642"/>
      <c r="AV70" s="640"/>
      <c r="AW70" s="642"/>
      <c r="AX70" s="640"/>
      <c r="AY70" s="642"/>
      <c r="AZ70" s="640"/>
      <c r="BA70" s="642"/>
      <c r="BB70" s="640"/>
      <c r="BC70" s="642"/>
      <c r="BD70" s="640"/>
      <c r="BE70" s="642"/>
      <c r="BF70" s="640"/>
      <c r="BG70" s="642"/>
      <c r="BH70" s="640"/>
      <c r="BI70" s="642"/>
      <c r="BJ70" s="640"/>
      <c r="BK70" s="642"/>
      <c r="BL70" s="640"/>
      <c r="BM70" s="642"/>
      <c r="BN70" s="640"/>
      <c r="BO70" s="642"/>
      <c r="BP70" s="640"/>
      <c r="BQ70" s="642"/>
      <c r="BR70" s="643"/>
      <c r="BS70" s="644">
        <f t="shared" si="6"/>
        <v>0</v>
      </c>
      <c r="BT70" s="776">
        <f t="shared" si="7"/>
        <v>0</v>
      </c>
      <c r="BU70" s="644">
        <f t="shared" si="8"/>
        <v>0</v>
      </c>
      <c r="BV70" s="645"/>
      <c r="BW70" s="338"/>
      <c r="BX70" s="338"/>
      <c r="BY70" s="338"/>
      <c r="BZ70" s="338"/>
      <c r="CA70" s="338"/>
      <c r="CB70" s="338"/>
    </row>
    <row r="71" ht="15.75" customHeight="1">
      <c r="A71" s="858">
        <v>68.0</v>
      </c>
      <c r="B71" s="858"/>
      <c r="C71" s="908"/>
      <c r="D71" s="773">
        <f t="shared" ref="D71:E71" si="74">H71+J71+L71+N71+P71+R71+T71+V71+X71+Z71+AB71+AD71+AF71+AH71+AJ71+AL71+AN71+AP71+AR71+AT71+AV71+AX71+AZ71+BB71+BD71+BF71+BH71+BJ71+BL71+BN71+BP71</f>
        <v>0</v>
      </c>
      <c r="E71" s="671">
        <f t="shared" si="74"/>
        <v>0</v>
      </c>
      <c r="F71" s="774">
        <f t="shared" si="4"/>
        <v>0</v>
      </c>
      <c r="G71" s="406"/>
      <c r="H71" s="640"/>
      <c r="I71" s="642"/>
      <c r="J71" s="640"/>
      <c r="K71" s="642"/>
      <c r="L71" s="640"/>
      <c r="M71" s="642"/>
      <c r="N71" s="640"/>
      <c r="O71" s="642"/>
      <c r="P71" s="640"/>
      <c r="Q71" s="642"/>
      <c r="R71" s="640"/>
      <c r="S71" s="642"/>
      <c r="T71" s="640"/>
      <c r="U71" s="642"/>
      <c r="V71" s="640"/>
      <c r="W71" s="642"/>
      <c r="X71" s="640"/>
      <c r="Y71" s="642"/>
      <c r="Z71" s="640"/>
      <c r="AA71" s="642"/>
      <c r="AB71" s="640"/>
      <c r="AC71" s="642"/>
      <c r="AD71" s="640"/>
      <c r="AE71" s="642"/>
      <c r="AF71" s="640"/>
      <c r="AG71" s="642"/>
      <c r="AH71" s="640"/>
      <c r="AI71" s="642"/>
      <c r="AJ71" s="640"/>
      <c r="AK71" s="642"/>
      <c r="AL71" s="640"/>
      <c r="AM71" s="642"/>
      <c r="AN71" s="640"/>
      <c r="AO71" s="642"/>
      <c r="AP71" s="640"/>
      <c r="AQ71" s="642"/>
      <c r="AR71" s="640"/>
      <c r="AS71" s="642"/>
      <c r="AT71" s="640"/>
      <c r="AU71" s="642"/>
      <c r="AV71" s="640"/>
      <c r="AW71" s="642"/>
      <c r="AX71" s="640"/>
      <c r="AY71" s="642"/>
      <c r="AZ71" s="640"/>
      <c r="BA71" s="642"/>
      <c r="BB71" s="640"/>
      <c r="BC71" s="642"/>
      <c r="BD71" s="640"/>
      <c r="BE71" s="642"/>
      <c r="BF71" s="640"/>
      <c r="BG71" s="642"/>
      <c r="BH71" s="640"/>
      <c r="BI71" s="642"/>
      <c r="BJ71" s="640"/>
      <c r="BK71" s="642"/>
      <c r="BL71" s="640"/>
      <c r="BM71" s="642"/>
      <c r="BN71" s="640"/>
      <c r="BO71" s="642"/>
      <c r="BP71" s="640"/>
      <c r="BQ71" s="642"/>
      <c r="BR71" s="643"/>
      <c r="BS71" s="644">
        <f t="shared" si="6"/>
        <v>0</v>
      </c>
      <c r="BT71" s="776">
        <f t="shared" si="7"/>
        <v>0</v>
      </c>
      <c r="BU71" s="644">
        <f t="shared" si="8"/>
        <v>0</v>
      </c>
      <c r="BV71" s="645"/>
      <c r="BW71" s="338"/>
      <c r="BX71" s="338"/>
      <c r="BY71" s="338"/>
      <c r="BZ71" s="338"/>
      <c r="CA71" s="338"/>
      <c r="CB71" s="338"/>
    </row>
    <row r="72" ht="15.75" customHeight="1">
      <c r="A72" s="858">
        <v>69.0</v>
      </c>
      <c r="B72" s="858"/>
      <c r="C72" s="908"/>
      <c r="D72" s="773">
        <f t="shared" ref="D72:E72" si="75">H72+J72+L72+N72+P72+R72+T72+V72+X72+Z72+AB72+AD72+AF72+AH72+AJ72+AL72+AN72+AP72+AR72+AT72+AV72+AX72+AZ72+BB72+BD72+BF72+BH72+BJ72+BL72+BN72+BP72</f>
        <v>0</v>
      </c>
      <c r="E72" s="671">
        <f t="shared" si="75"/>
        <v>0</v>
      </c>
      <c r="F72" s="774">
        <f t="shared" si="4"/>
        <v>0</v>
      </c>
      <c r="G72" s="406"/>
      <c r="H72" s="640"/>
      <c r="I72" s="642"/>
      <c r="J72" s="640"/>
      <c r="K72" s="642"/>
      <c r="L72" s="640"/>
      <c r="M72" s="642"/>
      <c r="N72" s="640"/>
      <c r="O72" s="642"/>
      <c r="P72" s="640"/>
      <c r="Q72" s="642"/>
      <c r="R72" s="640"/>
      <c r="S72" s="642"/>
      <c r="T72" s="640"/>
      <c r="U72" s="642"/>
      <c r="V72" s="640"/>
      <c r="W72" s="642"/>
      <c r="X72" s="640"/>
      <c r="Y72" s="642"/>
      <c r="Z72" s="640"/>
      <c r="AA72" s="642"/>
      <c r="AB72" s="640"/>
      <c r="AC72" s="642"/>
      <c r="AD72" s="640"/>
      <c r="AE72" s="642"/>
      <c r="AF72" s="640"/>
      <c r="AG72" s="642"/>
      <c r="AH72" s="640"/>
      <c r="AI72" s="642"/>
      <c r="AJ72" s="640"/>
      <c r="AK72" s="642"/>
      <c r="AL72" s="640"/>
      <c r="AM72" s="642"/>
      <c r="AN72" s="640"/>
      <c r="AO72" s="642"/>
      <c r="AP72" s="640"/>
      <c r="AQ72" s="642"/>
      <c r="AR72" s="640"/>
      <c r="AS72" s="642"/>
      <c r="AT72" s="640"/>
      <c r="AU72" s="642"/>
      <c r="AV72" s="640"/>
      <c r="AW72" s="642"/>
      <c r="AX72" s="640"/>
      <c r="AY72" s="642"/>
      <c r="AZ72" s="640"/>
      <c r="BA72" s="642"/>
      <c r="BB72" s="640"/>
      <c r="BC72" s="642"/>
      <c r="BD72" s="640"/>
      <c r="BE72" s="642"/>
      <c r="BF72" s="640"/>
      <c r="BG72" s="642"/>
      <c r="BH72" s="640"/>
      <c r="BI72" s="642"/>
      <c r="BJ72" s="640"/>
      <c r="BK72" s="642"/>
      <c r="BL72" s="640"/>
      <c r="BM72" s="642"/>
      <c r="BN72" s="640"/>
      <c r="BO72" s="642"/>
      <c r="BP72" s="640"/>
      <c r="BQ72" s="642"/>
      <c r="BR72" s="643"/>
      <c r="BS72" s="644">
        <f t="shared" si="6"/>
        <v>0</v>
      </c>
      <c r="BT72" s="776">
        <f t="shared" si="7"/>
        <v>0</v>
      </c>
      <c r="BU72" s="644">
        <f t="shared" si="8"/>
        <v>0</v>
      </c>
      <c r="BV72" s="645"/>
      <c r="BW72" s="338"/>
      <c r="BX72" s="338"/>
      <c r="BY72" s="338"/>
      <c r="BZ72" s="338"/>
      <c r="CA72" s="338"/>
      <c r="CB72" s="338"/>
    </row>
    <row r="73" ht="15.75" customHeight="1">
      <c r="A73" s="858">
        <v>70.0</v>
      </c>
      <c r="B73" s="858"/>
      <c r="C73" s="908"/>
      <c r="D73" s="773">
        <f t="shared" ref="D73:E73" si="76">H73+J73+L73+N73+P73+R73+T73+V73+X73+Z73+AB73+AD73+AF73+AH73+AJ73+AL73+AN73+AP73+AR73+AT73+AV73+AX73+AZ73+BB73+BD73+BF73+BH73+BJ73+BL73+BN73+BP73</f>
        <v>0</v>
      </c>
      <c r="E73" s="671">
        <f t="shared" si="76"/>
        <v>0</v>
      </c>
      <c r="F73" s="774">
        <f t="shared" si="4"/>
        <v>0</v>
      </c>
      <c r="G73" s="406"/>
      <c r="H73" s="640"/>
      <c r="I73" s="642"/>
      <c r="J73" s="640"/>
      <c r="K73" s="642"/>
      <c r="L73" s="640"/>
      <c r="M73" s="642"/>
      <c r="N73" s="640"/>
      <c r="O73" s="642"/>
      <c r="P73" s="640"/>
      <c r="Q73" s="642"/>
      <c r="R73" s="640"/>
      <c r="S73" s="642"/>
      <c r="T73" s="640"/>
      <c r="U73" s="642"/>
      <c r="V73" s="640"/>
      <c r="W73" s="642"/>
      <c r="X73" s="640"/>
      <c r="Y73" s="642"/>
      <c r="Z73" s="640"/>
      <c r="AA73" s="642"/>
      <c r="AB73" s="640"/>
      <c r="AC73" s="642"/>
      <c r="AD73" s="640"/>
      <c r="AE73" s="642"/>
      <c r="AF73" s="640"/>
      <c r="AG73" s="642"/>
      <c r="AH73" s="640"/>
      <c r="AI73" s="642"/>
      <c r="AJ73" s="640"/>
      <c r="AK73" s="642"/>
      <c r="AL73" s="640"/>
      <c r="AM73" s="642"/>
      <c r="AN73" s="640"/>
      <c r="AO73" s="642"/>
      <c r="AP73" s="640"/>
      <c r="AQ73" s="642"/>
      <c r="AR73" s="640"/>
      <c r="AS73" s="642"/>
      <c r="AT73" s="640"/>
      <c r="AU73" s="642"/>
      <c r="AV73" s="640"/>
      <c r="AW73" s="642"/>
      <c r="AX73" s="640"/>
      <c r="AY73" s="642"/>
      <c r="AZ73" s="640"/>
      <c r="BA73" s="642"/>
      <c r="BB73" s="640"/>
      <c r="BC73" s="642"/>
      <c r="BD73" s="640"/>
      <c r="BE73" s="642"/>
      <c r="BF73" s="640"/>
      <c r="BG73" s="642"/>
      <c r="BH73" s="640"/>
      <c r="BI73" s="642"/>
      <c r="BJ73" s="640"/>
      <c r="BK73" s="642"/>
      <c r="BL73" s="640"/>
      <c r="BM73" s="642"/>
      <c r="BN73" s="640"/>
      <c r="BO73" s="642"/>
      <c r="BP73" s="640"/>
      <c r="BQ73" s="642"/>
      <c r="BR73" s="643"/>
      <c r="BS73" s="644">
        <f t="shared" si="6"/>
        <v>0</v>
      </c>
      <c r="BT73" s="776">
        <f t="shared" si="7"/>
        <v>0</v>
      </c>
      <c r="BU73" s="644">
        <f t="shared" si="8"/>
        <v>0</v>
      </c>
      <c r="BV73" s="645"/>
      <c r="BW73" s="338"/>
      <c r="BX73" s="338"/>
      <c r="BY73" s="338"/>
      <c r="BZ73" s="338"/>
      <c r="CA73" s="338"/>
      <c r="CB73" s="338"/>
    </row>
    <row r="74" ht="15.75" customHeight="1">
      <c r="A74" s="858">
        <v>71.0</v>
      </c>
      <c r="B74" s="858"/>
      <c r="C74" s="908"/>
      <c r="D74" s="773">
        <f t="shared" ref="D74:E74" si="77">H74+J74+L74+N74+P74+R74+T74+V74+X74+Z74+AB74+AD74+AF74+AH74+AJ74+AL74+AN74+AP74+AR74+AT74+AV74+AX74+AZ74+BB74+BD74+BF74+BH74+BJ74+BL74+BN74+BP74</f>
        <v>0</v>
      </c>
      <c r="E74" s="671">
        <f t="shared" si="77"/>
        <v>0</v>
      </c>
      <c r="F74" s="774">
        <f t="shared" si="4"/>
        <v>0</v>
      </c>
      <c r="G74" s="406"/>
      <c r="H74" s="640"/>
      <c r="I74" s="642"/>
      <c r="J74" s="640"/>
      <c r="K74" s="642"/>
      <c r="L74" s="640"/>
      <c r="M74" s="642"/>
      <c r="N74" s="640"/>
      <c r="O74" s="642"/>
      <c r="P74" s="640"/>
      <c r="Q74" s="642"/>
      <c r="R74" s="640"/>
      <c r="S74" s="642"/>
      <c r="T74" s="640"/>
      <c r="U74" s="642"/>
      <c r="V74" s="640"/>
      <c r="W74" s="642"/>
      <c r="X74" s="640"/>
      <c r="Y74" s="642"/>
      <c r="Z74" s="640"/>
      <c r="AA74" s="642"/>
      <c r="AB74" s="640"/>
      <c r="AC74" s="642"/>
      <c r="AD74" s="640"/>
      <c r="AE74" s="642"/>
      <c r="AF74" s="640"/>
      <c r="AG74" s="642"/>
      <c r="AH74" s="640"/>
      <c r="AI74" s="642"/>
      <c r="AJ74" s="640"/>
      <c r="AK74" s="642"/>
      <c r="AL74" s="640"/>
      <c r="AM74" s="642"/>
      <c r="AN74" s="640"/>
      <c r="AO74" s="642"/>
      <c r="AP74" s="640"/>
      <c r="AQ74" s="642"/>
      <c r="AR74" s="640"/>
      <c r="AS74" s="642"/>
      <c r="AT74" s="640"/>
      <c r="AU74" s="642"/>
      <c r="AV74" s="640"/>
      <c r="AW74" s="642"/>
      <c r="AX74" s="640"/>
      <c r="AY74" s="642"/>
      <c r="AZ74" s="640"/>
      <c r="BA74" s="642"/>
      <c r="BB74" s="640"/>
      <c r="BC74" s="642"/>
      <c r="BD74" s="640"/>
      <c r="BE74" s="642"/>
      <c r="BF74" s="640"/>
      <c r="BG74" s="642"/>
      <c r="BH74" s="640"/>
      <c r="BI74" s="642"/>
      <c r="BJ74" s="640"/>
      <c r="BK74" s="642"/>
      <c r="BL74" s="640"/>
      <c r="BM74" s="642"/>
      <c r="BN74" s="640"/>
      <c r="BO74" s="642"/>
      <c r="BP74" s="640"/>
      <c r="BQ74" s="642"/>
      <c r="BR74" s="643"/>
      <c r="BS74" s="644">
        <f t="shared" si="6"/>
        <v>0</v>
      </c>
      <c r="BT74" s="776">
        <f t="shared" si="7"/>
        <v>0</v>
      </c>
      <c r="BU74" s="644">
        <f t="shared" si="8"/>
        <v>0</v>
      </c>
      <c r="BV74" s="645"/>
      <c r="BW74" s="338"/>
      <c r="BX74" s="338"/>
      <c r="BY74" s="338"/>
      <c r="BZ74" s="338"/>
      <c r="CA74" s="338"/>
      <c r="CB74" s="338"/>
    </row>
    <row r="75" ht="15.75" customHeight="1">
      <c r="A75" s="858">
        <v>72.0</v>
      </c>
      <c r="B75" s="858"/>
      <c r="C75" s="908"/>
      <c r="D75" s="773">
        <f t="shared" ref="D75:E75" si="78">H75+J75+L75+N75+P75+R75+T75+V75+X75+Z75+AB75+AD75+AF75+AH75+AJ75+AL75+AN75+AP75+AR75+AT75+AV75+AX75+AZ75+BB75+BD75+BF75+BH75+BJ75+BL75+BN75+BP75</f>
        <v>0</v>
      </c>
      <c r="E75" s="671">
        <f t="shared" si="78"/>
        <v>0</v>
      </c>
      <c r="F75" s="774">
        <f t="shared" si="4"/>
        <v>0</v>
      </c>
      <c r="G75" s="406"/>
      <c r="H75" s="640"/>
      <c r="I75" s="642"/>
      <c r="J75" s="640"/>
      <c r="K75" s="642"/>
      <c r="L75" s="640"/>
      <c r="M75" s="642"/>
      <c r="N75" s="640"/>
      <c r="O75" s="642"/>
      <c r="P75" s="640"/>
      <c r="Q75" s="642"/>
      <c r="R75" s="640"/>
      <c r="S75" s="642"/>
      <c r="T75" s="640"/>
      <c r="U75" s="642"/>
      <c r="V75" s="640"/>
      <c r="W75" s="642"/>
      <c r="X75" s="640"/>
      <c r="Y75" s="642"/>
      <c r="Z75" s="640"/>
      <c r="AA75" s="642"/>
      <c r="AB75" s="640"/>
      <c r="AC75" s="642"/>
      <c r="AD75" s="640"/>
      <c r="AE75" s="642"/>
      <c r="AF75" s="640"/>
      <c r="AG75" s="642"/>
      <c r="AH75" s="640"/>
      <c r="AI75" s="642"/>
      <c r="AJ75" s="640"/>
      <c r="AK75" s="642"/>
      <c r="AL75" s="640"/>
      <c r="AM75" s="642"/>
      <c r="AN75" s="640"/>
      <c r="AO75" s="642"/>
      <c r="AP75" s="640"/>
      <c r="AQ75" s="642"/>
      <c r="AR75" s="640"/>
      <c r="AS75" s="642"/>
      <c r="AT75" s="640"/>
      <c r="AU75" s="642"/>
      <c r="AV75" s="640"/>
      <c r="AW75" s="642"/>
      <c r="AX75" s="640"/>
      <c r="AY75" s="642"/>
      <c r="AZ75" s="640"/>
      <c r="BA75" s="642"/>
      <c r="BB75" s="640"/>
      <c r="BC75" s="642"/>
      <c r="BD75" s="640"/>
      <c r="BE75" s="642"/>
      <c r="BF75" s="640"/>
      <c r="BG75" s="642"/>
      <c r="BH75" s="640"/>
      <c r="BI75" s="642"/>
      <c r="BJ75" s="640"/>
      <c r="BK75" s="642"/>
      <c r="BL75" s="640"/>
      <c r="BM75" s="642"/>
      <c r="BN75" s="640"/>
      <c r="BO75" s="642"/>
      <c r="BP75" s="640"/>
      <c r="BQ75" s="642"/>
      <c r="BR75" s="643"/>
      <c r="BS75" s="644">
        <f t="shared" si="6"/>
        <v>0</v>
      </c>
      <c r="BT75" s="776">
        <f t="shared" si="7"/>
        <v>0</v>
      </c>
      <c r="BU75" s="644">
        <f t="shared" si="8"/>
        <v>0</v>
      </c>
      <c r="BV75" s="645"/>
      <c r="BW75" s="338"/>
      <c r="BX75" s="338"/>
      <c r="BY75" s="338"/>
      <c r="BZ75" s="338"/>
      <c r="CA75" s="338"/>
      <c r="CB75" s="338"/>
    </row>
    <row r="76" ht="15.75" customHeight="1">
      <c r="A76" s="858">
        <v>73.0</v>
      </c>
      <c r="B76" s="858"/>
      <c r="C76" s="908"/>
      <c r="D76" s="773">
        <f t="shared" ref="D76:E76" si="79">H76+J76+L76+N76+P76+R76+T76+V76+X76+Z76+AB76+AD76+AF76+AH76+AJ76+AL76+AN76+AP76+AR76+AT76+AV76+AX76+AZ76+BB76+BD76+BF76+BH76+BJ76+BL76+BN76+BP76</f>
        <v>0</v>
      </c>
      <c r="E76" s="671">
        <f t="shared" si="79"/>
        <v>0</v>
      </c>
      <c r="F76" s="774">
        <f t="shared" si="4"/>
        <v>0</v>
      </c>
      <c r="G76" s="406"/>
      <c r="H76" s="640"/>
      <c r="I76" s="642"/>
      <c r="J76" s="640"/>
      <c r="K76" s="642"/>
      <c r="L76" s="640"/>
      <c r="M76" s="642"/>
      <c r="N76" s="640"/>
      <c r="O76" s="642"/>
      <c r="P76" s="640"/>
      <c r="Q76" s="642"/>
      <c r="R76" s="640"/>
      <c r="S76" s="642"/>
      <c r="T76" s="640"/>
      <c r="U76" s="642"/>
      <c r="V76" s="640"/>
      <c r="W76" s="642"/>
      <c r="X76" s="640"/>
      <c r="Y76" s="642"/>
      <c r="Z76" s="640"/>
      <c r="AA76" s="642"/>
      <c r="AB76" s="640"/>
      <c r="AC76" s="642"/>
      <c r="AD76" s="640"/>
      <c r="AE76" s="642"/>
      <c r="AF76" s="640"/>
      <c r="AG76" s="642"/>
      <c r="AH76" s="640"/>
      <c r="AI76" s="642"/>
      <c r="AJ76" s="640"/>
      <c r="AK76" s="642"/>
      <c r="AL76" s="640"/>
      <c r="AM76" s="642"/>
      <c r="AN76" s="640"/>
      <c r="AO76" s="642"/>
      <c r="AP76" s="640"/>
      <c r="AQ76" s="642"/>
      <c r="AR76" s="640"/>
      <c r="AS76" s="642"/>
      <c r="AT76" s="640"/>
      <c r="AU76" s="642"/>
      <c r="AV76" s="640"/>
      <c r="AW76" s="642"/>
      <c r="AX76" s="640"/>
      <c r="AY76" s="642"/>
      <c r="AZ76" s="640"/>
      <c r="BA76" s="642"/>
      <c r="BB76" s="640"/>
      <c r="BC76" s="642"/>
      <c r="BD76" s="640"/>
      <c r="BE76" s="642"/>
      <c r="BF76" s="640"/>
      <c r="BG76" s="642"/>
      <c r="BH76" s="640"/>
      <c r="BI76" s="642"/>
      <c r="BJ76" s="640"/>
      <c r="BK76" s="642"/>
      <c r="BL76" s="640"/>
      <c r="BM76" s="642"/>
      <c r="BN76" s="640"/>
      <c r="BO76" s="642"/>
      <c r="BP76" s="640"/>
      <c r="BQ76" s="642"/>
      <c r="BR76" s="643"/>
      <c r="BS76" s="644">
        <f t="shared" si="6"/>
        <v>0</v>
      </c>
      <c r="BT76" s="776">
        <f t="shared" si="7"/>
        <v>0</v>
      </c>
      <c r="BU76" s="644">
        <f t="shared" si="8"/>
        <v>0</v>
      </c>
      <c r="BV76" s="645"/>
      <c r="BW76" s="338"/>
      <c r="BX76" s="338"/>
      <c r="BY76" s="338"/>
      <c r="BZ76" s="338"/>
      <c r="CA76" s="338"/>
      <c r="CB76" s="338"/>
    </row>
    <row r="77" ht="15.75" customHeight="1">
      <c r="A77" s="858">
        <v>74.0</v>
      </c>
      <c r="B77" s="858"/>
      <c r="C77" s="908"/>
      <c r="D77" s="773">
        <f t="shared" ref="D77:E77" si="80">H77+J77+L77+N77+P77+R77+T77+V77+X77+Z77+AB77+AD77+AF77+AH77+AJ77+AL77+AN77+AP77+AR77+AT77+AV77+AX77+AZ77+BB77+BD77+BF77+BH77+BJ77+BL77+BN77+BP77</f>
        <v>0</v>
      </c>
      <c r="E77" s="671">
        <f t="shared" si="80"/>
        <v>0</v>
      </c>
      <c r="F77" s="774">
        <f t="shared" si="4"/>
        <v>0</v>
      </c>
      <c r="G77" s="406"/>
      <c r="H77" s="640"/>
      <c r="I77" s="642"/>
      <c r="J77" s="640"/>
      <c r="K77" s="642"/>
      <c r="L77" s="640"/>
      <c r="M77" s="642"/>
      <c r="N77" s="640"/>
      <c r="O77" s="642"/>
      <c r="P77" s="640"/>
      <c r="Q77" s="642"/>
      <c r="R77" s="640"/>
      <c r="S77" s="642"/>
      <c r="T77" s="640"/>
      <c r="U77" s="642"/>
      <c r="V77" s="640"/>
      <c r="W77" s="642"/>
      <c r="X77" s="640"/>
      <c r="Y77" s="642"/>
      <c r="Z77" s="640"/>
      <c r="AA77" s="642"/>
      <c r="AB77" s="640"/>
      <c r="AC77" s="642"/>
      <c r="AD77" s="640"/>
      <c r="AE77" s="642"/>
      <c r="AF77" s="640"/>
      <c r="AG77" s="642"/>
      <c r="AH77" s="640"/>
      <c r="AI77" s="642"/>
      <c r="AJ77" s="640"/>
      <c r="AK77" s="642"/>
      <c r="AL77" s="640"/>
      <c r="AM77" s="642"/>
      <c r="AN77" s="640"/>
      <c r="AO77" s="642"/>
      <c r="AP77" s="640"/>
      <c r="AQ77" s="642"/>
      <c r="AR77" s="640"/>
      <c r="AS77" s="642"/>
      <c r="AT77" s="640"/>
      <c r="AU77" s="642"/>
      <c r="AV77" s="640"/>
      <c r="AW77" s="642"/>
      <c r="AX77" s="640"/>
      <c r="AY77" s="642"/>
      <c r="AZ77" s="640"/>
      <c r="BA77" s="642"/>
      <c r="BB77" s="640"/>
      <c r="BC77" s="642"/>
      <c r="BD77" s="640"/>
      <c r="BE77" s="642"/>
      <c r="BF77" s="640"/>
      <c r="BG77" s="642"/>
      <c r="BH77" s="640"/>
      <c r="BI77" s="642"/>
      <c r="BJ77" s="640"/>
      <c r="BK77" s="642"/>
      <c r="BL77" s="640"/>
      <c r="BM77" s="642"/>
      <c r="BN77" s="640"/>
      <c r="BO77" s="642"/>
      <c r="BP77" s="640"/>
      <c r="BQ77" s="642"/>
      <c r="BR77" s="643"/>
      <c r="BS77" s="644">
        <f t="shared" si="6"/>
        <v>0</v>
      </c>
      <c r="BT77" s="776">
        <f t="shared" si="7"/>
        <v>0</v>
      </c>
      <c r="BU77" s="644">
        <f t="shared" si="8"/>
        <v>0</v>
      </c>
      <c r="BV77" s="645"/>
      <c r="BW77" s="338"/>
      <c r="BX77" s="338"/>
      <c r="BY77" s="338"/>
      <c r="BZ77" s="338"/>
      <c r="CA77" s="338"/>
      <c r="CB77" s="338"/>
    </row>
    <row r="78" ht="15.75" customHeight="1">
      <c r="A78" s="858">
        <v>75.0</v>
      </c>
      <c r="B78" s="858"/>
      <c r="C78" s="909"/>
      <c r="D78" s="773">
        <f t="shared" ref="D78:E78" si="81">H78+J78+L78+N78+P78+R78+T78+V78+X78+Z78+AB78+AD78+AF78+AH78+AJ78+AL78+AN78+AP78+AR78+AT78+AV78+AX78+AZ78+BB78+BD78+BF78+BH78+BJ78+BL78+BN78+BP78</f>
        <v>0</v>
      </c>
      <c r="E78" s="671">
        <f t="shared" si="81"/>
        <v>0</v>
      </c>
      <c r="F78" s="774">
        <f t="shared" si="4"/>
        <v>0</v>
      </c>
      <c r="G78" s="406"/>
      <c r="H78" s="640"/>
      <c r="I78" s="642"/>
      <c r="J78" s="640"/>
      <c r="K78" s="642"/>
      <c r="L78" s="640"/>
      <c r="M78" s="642"/>
      <c r="N78" s="640"/>
      <c r="O78" s="642"/>
      <c r="P78" s="640"/>
      <c r="Q78" s="642"/>
      <c r="R78" s="640"/>
      <c r="S78" s="642"/>
      <c r="T78" s="640"/>
      <c r="U78" s="642"/>
      <c r="V78" s="640"/>
      <c r="W78" s="642"/>
      <c r="X78" s="640"/>
      <c r="Y78" s="642"/>
      <c r="Z78" s="640"/>
      <c r="AA78" s="642"/>
      <c r="AB78" s="640"/>
      <c r="AC78" s="642"/>
      <c r="AD78" s="640"/>
      <c r="AE78" s="642"/>
      <c r="AF78" s="640"/>
      <c r="AG78" s="642"/>
      <c r="AH78" s="640"/>
      <c r="AI78" s="642"/>
      <c r="AJ78" s="640"/>
      <c r="AK78" s="642"/>
      <c r="AL78" s="640"/>
      <c r="AM78" s="642"/>
      <c r="AN78" s="640"/>
      <c r="AO78" s="642"/>
      <c r="AP78" s="640"/>
      <c r="AQ78" s="642"/>
      <c r="AR78" s="640"/>
      <c r="AS78" s="642"/>
      <c r="AT78" s="640"/>
      <c r="AU78" s="642"/>
      <c r="AV78" s="640"/>
      <c r="AW78" s="642"/>
      <c r="AX78" s="640"/>
      <c r="AY78" s="642"/>
      <c r="AZ78" s="640"/>
      <c r="BA78" s="642"/>
      <c r="BB78" s="640"/>
      <c r="BC78" s="642"/>
      <c r="BD78" s="640"/>
      <c r="BE78" s="642"/>
      <c r="BF78" s="640"/>
      <c r="BG78" s="642"/>
      <c r="BH78" s="640"/>
      <c r="BI78" s="642"/>
      <c r="BJ78" s="640"/>
      <c r="BK78" s="642"/>
      <c r="BL78" s="640"/>
      <c r="BM78" s="642"/>
      <c r="BN78" s="640"/>
      <c r="BO78" s="642"/>
      <c r="BP78" s="640"/>
      <c r="BQ78" s="642"/>
      <c r="BR78" s="643"/>
      <c r="BS78" s="644">
        <f t="shared" si="6"/>
        <v>0</v>
      </c>
      <c r="BT78" s="776">
        <f t="shared" si="7"/>
        <v>0</v>
      </c>
      <c r="BU78" s="644">
        <f t="shared" si="8"/>
        <v>0</v>
      </c>
      <c r="BV78" s="645"/>
      <c r="BW78" s="338"/>
      <c r="BX78" s="338"/>
      <c r="BY78" s="338"/>
      <c r="BZ78" s="338"/>
      <c r="CA78" s="338"/>
      <c r="CB78" s="338"/>
    </row>
    <row r="79" ht="15.75" customHeight="1">
      <c r="A79" s="858">
        <v>76.0</v>
      </c>
      <c r="B79" s="858"/>
      <c r="C79" s="908"/>
      <c r="D79" s="773">
        <f t="shared" ref="D79:E79" si="82">H79+J79+L79+N79+P79+R79+T79+V79+X79+Z79+AB79+AD79+AF79+AH79+AJ79+AL79+AN79+AP79+AR79+AT79+AV79+AX79+AZ79+BB79+BD79+BF79+BH79+BJ79+BL79+BN79+BP79</f>
        <v>0</v>
      </c>
      <c r="E79" s="671">
        <f t="shared" si="82"/>
        <v>0</v>
      </c>
      <c r="F79" s="774">
        <f t="shared" si="4"/>
        <v>0</v>
      </c>
      <c r="G79" s="406"/>
      <c r="H79" s="640"/>
      <c r="I79" s="642"/>
      <c r="J79" s="640"/>
      <c r="K79" s="642"/>
      <c r="L79" s="640"/>
      <c r="M79" s="642"/>
      <c r="N79" s="640"/>
      <c r="O79" s="642"/>
      <c r="P79" s="640"/>
      <c r="Q79" s="642"/>
      <c r="R79" s="640"/>
      <c r="S79" s="642"/>
      <c r="T79" s="640"/>
      <c r="U79" s="642"/>
      <c r="V79" s="640"/>
      <c r="W79" s="642"/>
      <c r="X79" s="640"/>
      <c r="Y79" s="642"/>
      <c r="Z79" s="640"/>
      <c r="AA79" s="642"/>
      <c r="AB79" s="640"/>
      <c r="AC79" s="642"/>
      <c r="AD79" s="640"/>
      <c r="AE79" s="642"/>
      <c r="AF79" s="640"/>
      <c r="AG79" s="642"/>
      <c r="AH79" s="640"/>
      <c r="AI79" s="642"/>
      <c r="AJ79" s="640"/>
      <c r="AK79" s="642"/>
      <c r="AL79" s="640"/>
      <c r="AM79" s="642"/>
      <c r="AN79" s="640"/>
      <c r="AO79" s="642"/>
      <c r="AP79" s="640"/>
      <c r="AQ79" s="642"/>
      <c r="AR79" s="640"/>
      <c r="AS79" s="642"/>
      <c r="AT79" s="640"/>
      <c r="AU79" s="642"/>
      <c r="AV79" s="640"/>
      <c r="AW79" s="642"/>
      <c r="AX79" s="640"/>
      <c r="AY79" s="642"/>
      <c r="AZ79" s="640"/>
      <c r="BA79" s="642"/>
      <c r="BB79" s="640"/>
      <c r="BC79" s="642"/>
      <c r="BD79" s="640"/>
      <c r="BE79" s="642"/>
      <c r="BF79" s="640"/>
      <c r="BG79" s="642"/>
      <c r="BH79" s="640"/>
      <c r="BI79" s="642"/>
      <c r="BJ79" s="640"/>
      <c r="BK79" s="642"/>
      <c r="BL79" s="640"/>
      <c r="BM79" s="642"/>
      <c r="BN79" s="640"/>
      <c r="BO79" s="642"/>
      <c r="BP79" s="640"/>
      <c r="BQ79" s="642"/>
      <c r="BR79" s="643"/>
      <c r="BS79" s="644">
        <f t="shared" si="6"/>
        <v>0</v>
      </c>
      <c r="BT79" s="776">
        <f t="shared" si="7"/>
        <v>0</v>
      </c>
      <c r="BU79" s="644">
        <f t="shared" si="8"/>
        <v>0</v>
      </c>
      <c r="BV79" s="645"/>
      <c r="BW79" s="338"/>
      <c r="BX79" s="338"/>
      <c r="BY79" s="338"/>
      <c r="BZ79" s="338"/>
      <c r="CA79" s="338"/>
      <c r="CB79" s="338"/>
    </row>
    <row r="80" ht="15.75" customHeight="1">
      <c r="A80" s="858">
        <v>77.0</v>
      </c>
      <c r="B80" s="858"/>
      <c r="C80" s="908"/>
      <c r="D80" s="773">
        <f t="shared" ref="D80:E80" si="83">H80+J80+L80+N80+P80+R80+T80+V80+X80+Z80+AB80+AD80+AF80+AH80+AJ80+AL80+AN80+AP80+AR80+AT80+AV80+AX80+AZ80+BB80+BD80+BF80+BH80+BJ80+BL80+BN80+BP80</f>
        <v>0</v>
      </c>
      <c r="E80" s="671">
        <f t="shared" si="83"/>
        <v>0</v>
      </c>
      <c r="F80" s="774">
        <f t="shared" si="4"/>
        <v>0</v>
      </c>
      <c r="G80" s="406"/>
      <c r="H80" s="640"/>
      <c r="I80" s="642"/>
      <c r="J80" s="640"/>
      <c r="K80" s="642"/>
      <c r="L80" s="640"/>
      <c r="M80" s="642"/>
      <c r="N80" s="640"/>
      <c r="O80" s="642"/>
      <c r="P80" s="640"/>
      <c r="Q80" s="642"/>
      <c r="R80" s="640"/>
      <c r="S80" s="642"/>
      <c r="T80" s="640"/>
      <c r="U80" s="642"/>
      <c r="V80" s="640"/>
      <c r="W80" s="642"/>
      <c r="X80" s="640"/>
      <c r="Y80" s="642"/>
      <c r="Z80" s="640"/>
      <c r="AA80" s="642"/>
      <c r="AB80" s="640"/>
      <c r="AC80" s="642"/>
      <c r="AD80" s="640"/>
      <c r="AE80" s="642"/>
      <c r="AF80" s="640"/>
      <c r="AG80" s="642"/>
      <c r="AH80" s="640"/>
      <c r="AI80" s="642"/>
      <c r="AJ80" s="640"/>
      <c r="AK80" s="642"/>
      <c r="AL80" s="640"/>
      <c r="AM80" s="642"/>
      <c r="AN80" s="640"/>
      <c r="AO80" s="642"/>
      <c r="AP80" s="640"/>
      <c r="AQ80" s="642"/>
      <c r="AR80" s="640"/>
      <c r="AS80" s="642"/>
      <c r="AT80" s="640"/>
      <c r="AU80" s="642"/>
      <c r="AV80" s="640"/>
      <c r="AW80" s="642"/>
      <c r="AX80" s="640"/>
      <c r="AY80" s="642"/>
      <c r="AZ80" s="640"/>
      <c r="BA80" s="642"/>
      <c r="BB80" s="640"/>
      <c r="BC80" s="642"/>
      <c r="BD80" s="640"/>
      <c r="BE80" s="642"/>
      <c r="BF80" s="640"/>
      <c r="BG80" s="642"/>
      <c r="BH80" s="640"/>
      <c r="BI80" s="642"/>
      <c r="BJ80" s="640"/>
      <c r="BK80" s="642"/>
      <c r="BL80" s="640"/>
      <c r="BM80" s="642"/>
      <c r="BN80" s="640"/>
      <c r="BO80" s="642"/>
      <c r="BP80" s="640"/>
      <c r="BQ80" s="642"/>
      <c r="BR80" s="643"/>
      <c r="BS80" s="644">
        <f t="shared" si="6"/>
        <v>0</v>
      </c>
      <c r="BT80" s="776">
        <f t="shared" si="7"/>
        <v>0</v>
      </c>
      <c r="BU80" s="644">
        <f t="shared" si="8"/>
        <v>0</v>
      </c>
      <c r="BV80" s="645"/>
      <c r="BW80" s="338"/>
      <c r="BX80" s="338"/>
      <c r="BY80" s="338"/>
      <c r="BZ80" s="338"/>
      <c r="CA80" s="338"/>
      <c r="CB80" s="338"/>
    </row>
    <row r="81" ht="15.75" customHeight="1">
      <c r="A81" s="858">
        <v>78.0</v>
      </c>
      <c r="B81" s="858"/>
      <c r="C81" s="908"/>
      <c r="D81" s="773">
        <f t="shared" ref="D81:E81" si="84">H81+J81+L81+N81+P81+R81+T81+V81+X81+Z81+AB81+AD81+AF81+AH81+AJ81+AL81+AN81+AP81+AR81+AT81+AV81+AX81+AZ81+BB81+BD81+BF81+BH81+BJ81+BL81+BN81+BP81</f>
        <v>0</v>
      </c>
      <c r="E81" s="671">
        <f t="shared" si="84"/>
        <v>0</v>
      </c>
      <c r="F81" s="774">
        <f t="shared" si="4"/>
        <v>0</v>
      </c>
      <c r="G81" s="406"/>
      <c r="H81" s="640"/>
      <c r="I81" s="642"/>
      <c r="J81" s="640"/>
      <c r="K81" s="642"/>
      <c r="L81" s="640"/>
      <c r="M81" s="642"/>
      <c r="N81" s="640"/>
      <c r="O81" s="642"/>
      <c r="P81" s="640"/>
      <c r="Q81" s="642"/>
      <c r="R81" s="640"/>
      <c r="S81" s="642"/>
      <c r="T81" s="640"/>
      <c r="U81" s="642"/>
      <c r="V81" s="640"/>
      <c r="W81" s="642"/>
      <c r="X81" s="640"/>
      <c r="Y81" s="642"/>
      <c r="Z81" s="640"/>
      <c r="AA81" s="642"/>
      <c r="AB81" s="640"/>
      <c r="AC81" s="642"/>
      <c r="AD81" s="640"/>
      <c r="AE81" s="642"/>
      <c r="AF81" s="640"/>
      <c r="AG81" s="642"/>
      <c r="AH81" s="640"/>
      <c r="AI81" s="642"/>
      <c r="AJ81" s="640"/>
      <c r="AK81" s="642"/>
      <c r="AL81" s="640"/>
      <c r="AM81" s="642"/>
      <c r="AN81" s="640"/>
      <c r="AO81" s="642"/>
      <c r="AP81" s="640"/>
      <c r="AQ81" s="642"/>
      <c r="AR81" s="640"/>
      <c r="AS81" s="642"/>
      <c r="AT81" s="640"/>
      <c r="AU81" s="642"/>
      <c r="AV81" s="640"/>
      <c r="AW81" s="642"/>
      <c r="AX81" s="640"/>
      <c r="AY81" s="642"/>
      <c r="AZ81" s="640"/>
      <c r="BA81" s="642"/>
      <c r="BB81" s="640"/>
      <c r="BC81" s="642"/>
      <c r="BD81" s="640"/>
      <c r="BE81" s="642"/>
      <c r="BF81" s="640"/>
      <c r="BG81" s="642"/>
      <c r="BH81" s="640"/>
      <c r="BI81" s="642"/>
      <c r="BJ81" s="640"/>
      <c r="BK81" s="642"/>
      <c r="BL81" s="640"/>
      <c r="BM81" s="642"/>
      <c r="BN81" s="640"/>
      <c r="BO81" s="642"/>
      <c r="BP81" s="640"/>
      <c r="BQ81" s="642"/>
      <c r="BR81" s="643"/>
      <c r="BS81" s="644">
        <f t="shared" si="6"/>
        <v>0</v>
      </c>
      <c r="BT81" s="776">
        <f t="shared" si="7"/>
        <v>0</v>
      </c>
      <c r="BU81" s="644">
        <f t="shared" si="8"/>
        <v>0</v>
      </c>
      <c r="BV81" s="645"/>
      <c r="BW81" s="338"/>
      <c r="BX81" s="338"/>
      <c r="BY81" s="338"/>
      <c r="BZ81" s="338"/>
      <c r="CA81" s="338"/>
      <c r="CB81" s="338"/>
    </row>
    <row r="82" ht="15.75" customHeight="1">
      <c r="A82" s="858">
        <v>79.0</v>
      </c>
      <c r="B82" s="858"/>
      <c r="C82" s="908"/>
      <c r="D82" s="773">
        <f t="shared" ref="D82:E82" si="85">H82+J82+L82+N82+P82+R82+T82+V82+X82+Z82+AB82+AD82+AF82+AH82+AJ82+AL82+AN82+AP82+AR82+AT82+AV82+AX82+AZ82+BB82+BD82+BF82+BH82+BJ82+BL82+BN82+BP82</f>
        <v>0</v>
      </c>
      <c r="E82" s="671">
        <f t="shared" si="85"/>
        <v>0</v>
      </c>
      <c r="F82" s="774">
        <f t="shared" si="4"/>
        <v>0</v>
      </c>
      <c r="G82" s="406"/>
      <c r="H82" s="640"/>
      <c r="I82" s="642"/>
      <c r="J82" s="640"/>
      <c r="K82" s="642"/>
      <c r="L82" s="640"/>
      <c r="M82" s="642"/>
      <c r="N82" s="640"/>
      <c r="O82" s="642"/>
      <c r="P82" s="640"/>
      <c r="Q82" s="642"/>
      <c r="R82" s="640"/>
      <c r="S82" s="642"/>
      <c r="T82" s="640"/>
      <c r="U82" s="642"/>
      <c r="V82" s="640"/>
      <c r="W82" s="642"/>
      <c r="X82" s="640"/>
      <c r="Y82" s="642"/>
      <c r="Z82" s="640"/>
      <c r="AA82" s="642"/>
      <c r="AB82" s="640"/>
      <c r="AC82" s="642"/>
      <c r="AD82" s="640"/>
      <c r="AE82" s="642"/>
      <c r="AF82" s="640"/>
      <c r="AG82" s="642"/>
      <c r="AH82" s="640"/>
      <c r="AI82" s="642"/>
      <c r="AJ82" s="640"/>
      <c r="AK82" s="642"/>
      <c r="AL82" s="640"/>
      <c r="AM82" s="642"/>
      <c r="AN82" s="640"/>
      <c r="AO82" s="642"/>
      <c r="AP82" s="640"/>
      <c r="AQ82" s="642"/>
      <c r="AR82" s="640"/>
      <c r="AS82" s="642"/>
      <c r="AT82" s="640"/>
      <c r="AU82" s="642"/>
      <c r="AV82" s="640"/>
      <c r="AW82" s="642"/>
      <c r="AX82" s="640"/>
      <c r="AY82" s="642"/>
      <c r="AZ82" s="640"/>
      <c r="BA82" s="642"/>
      <c r="BB82" s="640"/>
      <c r="BC82" s="642"/>
      <c r="BD82" s="640"/>
      <c r="BE82" s="642"/>
      <c r="BF82" s="640"/>
      <c r="BG82" s="642"/>
      <c r="BH82" s="640"/>
      <c r="BI82" s="642"/>
      <c r="BJ82" s="640"/>
      <c r="BK82" s="642"/>
      <c r="BL82" s="640"/>
      <c r="BM82" s="642"/>
      <c r="BN82" s="640"/>
      <c r="BO82" s="642"/>
      <c r="BP82" s="640"/>
      <c r="BQ82" s="642"/>
      <c r="BR82" s="643"/>
      <c r="BS82" s="644">
        <f t="shared" si="6"/>
        <v>0</v>
      </c>
      <c r="BT82" s="776">
        <f t="shared" si="7"/>
        <v>0</v>
      </c>
      <c r="BU82" s="644">
        <f t="shared" si="8"/>
        <v>0</v>
      </c>
      <c r="BV82" s="645"/>
      <c r="BW82" s="338"/>
      <c r="BX82" s="338"/>
      <c r="BY82" s="338"/>
      <c r="BZ82" s="338"/>
      <c r="CA82" s="338"/>
      <c r="CB82" s="338"/>
    </row>
    <row r="83" ht="15.75" customHeight="1">
      <c r="A83" s="858">
        <v>80.0</v>
      </c>
      <c r="B83" s="858"/>
      <c r="C83" s="908"/>
      <c r="D83" s="773">
        <f t="shared" ref="D83:E83" si="86">H83+J83+L83+N83+P83+R83+T83+V83+X83+Z83+AB83+AD83+AF83+AH83+AJ83+AL83+AN83+AP83+AR83+AT83+AV83+AX83+AZ83+BB83+BD83+BF83+BH83+BJ83+BL83+BN83+BP83</f>
        <v>0</v>
      </c>
      <c r="E83" s="671">
        <f t="shared" si="86"/>
        <v>0</v>
      </c>
      <c r="F83" s="774">
        <f t="shared" si="4"/>
        <v>0</v>
      </c>
      <c r="G83" s="406"/>
      <c r="H83" s="640"/>
      <c r="I83" s="642"/>
      <c r="J83" s="640"/>
      <c r="K83" s="642"/>
      <c r="L83" s="640"/>
      <c r="M83" s="642"/>
      <c r="N83" s="640"/>
      <c r="O83" s="642"/>
      <c r="P83" s="640"/>
      <c r="Q83" s="642"/>
      <c r="R83" s="640"/>
      <c r="S83" s="642"/>
      <c r="T83" s="640"/>
      <c r="U83" s="642"/>
      <c r="V83" s="640"/>
      <c r="W83" s="642"/>
      <c r="X83" s="640"/>
      <c r="Y83" s="642"/>
      <c r="Z83" s="640"/>
      <c r="AA83" s="642"/>
      <c r="AB83" s="640"/>
      <c r="AC83" s="642"/>
      <c r="AD83" s="640"/>
      <c r="AE83" s="642"/>
      <c r="AF83" s="640"/>
      <c r="AG83" s="642"/>
      <c r="AH83" s="640"/>
      <c r="AI83" s="642"/>
      <c r="AJ83" s="640"/>
      <c r="AK83" s="642"/>
      <c r="AL83" s="640"/>
      <c r="AM83" s="642"/>
      <c r="AN83" s="640"/>
      <c r="AO83" s="642"/>
      <c r="AP83" s="640"/>
      <c r="AQ83" s="642"/>
      <c r="AR83" s="640"/>
      <c r="AS83" s="642"/>
      <c r="AT83" s="640"/>
      <c r="AU83" s="642"/>
      <c r="AV83" s="640"/>
      <c r="AW83" s="642"/>
      <c r="AX83" s="640"/>
      <c r="AY83" s="642"/>
      <c r="AZ83" s="640"/>
      <c r="BA83" s="642"/>
      <c r="BB83" s="640"/>
      <c r="BC83" s="642"/>
      <c r="BD83" s="640"/>
      <c r="BE83" s="642"/>
      <c r="BF83" s="640"/>
      <c r="BG83" s="642"/>
      <c r="BH83" s="640"/>
      <c r="BI83" s="642"/>
      <c r="BJ83" s="640"/>
      <c r="BK83" s="642"/>
      <c r="BL83" s="640"/>
      <c r="BM83" s="642"/>
      <c r="BN83" s="640"/>
      <c r="BO83" s="642"/>
      <c r="BP83" s="640"/>
      <c r="BQ83" s="642"/>
      <c r="BR83" s="643"/>
      <c r="BS83" s="644">
        <f t="shared" si="6"/>
        <v>0</v>
      </c>
      <c r="BT83" s="776">
        <f t="shared" si="7"/>
        <v>0</v>
      </c>
      <c r="BU83" s="644">
        <f t="shared" si="8"/>
        <v>0</v>
      </c>
      <c r="BV83" s="645"/>
      <c r="BW83" s="338"/>
      <c r="BX83" s="338"/>
      <c r="BY83" s="338"/>
      <c r="BZ83" s="338"/>
      <c r="CA83" s="338"/>
      <c r="CB83" s="338"/>
    </row>
    <row r="84" ht="15.75" customHeight="1">
      <c r="A84" s="858">
        <v>81.0</v>
      </c>
      <c r="B84" s="858"/>
      <c r="C84" s="908"/>
      <c r="D84" s="773">
        <f t="shared" ref="D84:E84" si="87">H84+J84+L84+N84+P84+R84+T84+V84+X84+Z84+AB84+AD84+AF84+AH84+AJ84+AL84+AN84+AP84+AR84+AT84+AV84+AX84+AZ84+BB84+BD84+BF84+BH84+BJ84+BL84+BN84+BP84</f>
        <v>0</v>
      </c>
      <c r="E84" s="671">
        <f t="shared" si="87"/>
        <v>0</v>
      </c>
      <c r="F84" s="774">
        <f t="shared" si="4"/>
        <v>0</v>
      </c>
      <c r="G84" s="406"/>
      <c r="H84" s="640"/>
      <c r="I84" s="642"/>
      <c r="J84" s="640"/>
      <c r="K84" s="642"/>
      <c r="L84" s="640"/>
      <c r="M84" s="642"/>
      <c r="N84" s="640"/>
      <c r="O84" s="642"/>
      <c r="P84" s="640"/>
      <c r="Q84" s="642"/>
      <c r="R84" s="640"/>
      <c r="S84" s="642"/>
      <c r="T84" s="640"/>
      <c r="U84" s="642"/>
      <c r="V84" s="640"/>
      <c r="W84" s="642"/>
      <c r="X84" s="640"/>
      <c r="Y84" s="642"/>
      <c r="Z84" s="640"/>
      <c r="AA84" s="642"/>
      <c r="AB84" s="640"/>
      <c r="AC84" s="642"/>
      <c r="AD84" s="640"/>
      <c r="AE84" s="642"/>
      <c r="AF84" s="640"/>
      <c r="AG84" s="642"/>
      <c r="AH84" s="640"/>
      <c r="AI84" s="642"/>
      <c r="AJ84" s="640"/>
      <c r="AK84" s="642"/>
      <c r="AL84" s="640"/>
      <c r="AM84" s="642"/>
      <c r="AN84" s="640"/>
      <c r="AO84" s="642"/>
      <c r="AP84" s="640"/>
      <c r="AQ84" s="642"/>
      <c r="AR84" s="640"/>
      <c r="AS84" s="642"/>
      <c r="AT84" s="640"/>
      <c r="AU84" s="642"/>
      <c r="AV84" s="640"/>
      <c r="AW84" s="642"/>
      <c r="AX84" s="640"/>
      <c r="AY84" s="642"/>
      <c r="AZ84" s="640"/>
      <c r="BA84" s="642"/>
      <c r="BB84" s="640"/>
      <c r="BC84" s="642"/>
      <c r="BD84" s="640"/>
      <c r="BE84" s="642"/>
      <c r="BF84" s="640"/>
      <c r="BG84" s="642"/>
      <c r="BH84" s="640"/>
      <c r="BI84" s="642"/>
      <c r="BJ84" s="640"/>
      <c r="BK84" s="642"/>
      <c r="BL84" s="640"/>
      <c r="BM84" s="642"/>
      <c r="BN84" s="640"/>
      <c r="BO84" s="642"/>
      <c r="BP84" s="640"/>
      <c r="BQ84" s="642"/>
      <c r="BR84" s="643"/>
      <c r="BS84" s="644">
        <f t="shared" si="6"/>
        <v>0</v>
      </c>
      <c r="BT84" s="776">
        <f t="shared" si="7"/>
        <v>0</v>
      </c>
      <c r="BU84" s="644">
        <f t="shared" si="8"/>
        <v>0</v>
      </c>
      <c r="BV84" s="645"/>
      <c r="BW84" s="338"/>
      <c r="BX84" s="338"/>
      <c r="BY84" s="338"/>
      <c r="BZ84" s="338"/>
      <c r="CA84" s="338"/>
      <c r="CB84" s="338"/>
    </row>
    <row r="85" ht="15.75" customHeight="1">
      <c r="A85" s="858">
        <v>82.0</v>
      </c>
      <c r="B85" s="858"/>
      <c r="C85" s="908"/>
      <c r="D85" s="773">
        <f t="shared" ref="D85:E85" si="88">H85+J85+L85+N85+P85+R85+T85+V85+X85+Z85+AB85+AD85+AF85+AH85+AJ85+AL85+AN85+AP85+AR85+AT85+AV85+AX85+AZ85+BB85+BD85+BF85+BH85+BJ85+BL85+BN85+BP85</f>
        <v>0</v>
      </c>
      <c r="E85" s="671">
        <f t="shared" si="88"/>
        <v>0</v>
      </c>
      <c r="F85" s="774">
        <f t="shared" si="4"/>
        <v>0</v>
      </c>
      <c r="G85" s="406"/>
      <c r="H85" s="640"/>
      <c r="I85" s="642"/>
      <c r="J85" s="640"/>
      <c r="K85" s="642"/>
      <c r="L85" s="640"/>
      <c r="M85" s="642"/>
      <c r="N85" s="640"/>
      <c r="O85" s="642"/>
      <c r="P85" s="640"/>
      <c r="Q85" s="642"/>
      <c r="R85" s="640"/>
      <c r="S85" s="642"/>
      <c r="T85" s="640"/>
      <c r="U85" s="642"/>
      <c r="V85" s="640"/>
      <c r="W85" s="642"/>
      <c r="X85" s="640"/>
      <c r="Y85" s="642"/>
      <c r="Z85" s="640"/>
      <c r="AA85" s="642"/>
      <c r="AB85" s="640"/>
      <c r="AC85" s="642"/>
      <c r="AD85" s="640"/>
      <c r="AE85" s="642"/>
      <c r="AF85" s="640"/>
      <c r="AG85" s="642"/>
      <c r="AH85" s="640"/>
      <c r="AI85" s="642"/>
      <c r="AJ85" s="640"/>
      <c r="AK85" s="642"/>
      <c r="AL85" s="640"/>
      <c r="AM85" s="642"/>
      <c r="AN85" s="640"/>
      <c r="AO85" s="642"/>
      <c r="AP85" s="640"/>
      <c r="AQ85" s="642"/>
      <c r="AR85" s="640"/>
      <c r="AS85" s="642"/>
      <c r="AT85" s="640"/>
      <c r="AU85" s="642"/>
      <c r="AV85" s="640"/>
      <c r="AW85" s="642"/>
      <c r="AX85" s="640"/>
      <c r="AY85" s="642"/>
      <c r="AZ85" s="640"/>
      <c r="BA85" s="642"/>
      <c r="BB85" s="640"/>
      <c r="BC85" s="642"/>
      <c r="BD85" s="640"/>
      <c r="BE85" s="642"/>
      <c r="BF85" s="640"/>
      <c r="BG85" s="642"/>
      <c r="BH85" s="640"/>
      <c r="BI85" s="642"/>
      <c r="BJ85" s="640"/>
      <c r="BK85" s="642"/>
      <c r="BL85" s="640"/>
      <c r="BM85" s="642"/>
      <c r="BN85" s="640"/>
      <c r="BO85" s="642"/>
      <c r="BP85" s="640"/>
      <c r="BQ85" s="642"/>
      <c r="BR85" s="643"/>
      <c r="BS85" s="644">
        <f t="shared" si="6"/>
        <v>0</v>
      </c>
      <c r="BT85" s="776">
        <f t="shared" si="7"/>
        <v>0</v>
      </c>
      <c r="BU85" s="644">
        <f t="shared" si="8"/>
        <v>0</v>
      </c>
      <c r="BV85" s="645"/>
      <c r="BW85" s="338"/>
      <c r="BX85" s="338"/>
      <c r="BY85" s="338"/>
      <c r="BZ85" s="338"/>
      <c r="CA85" s="338"/>
      <c r="CB85" s="338"/>
    </row>
    <row r="86" ht="15.75" customHeight="1">
      <c r="A86" s="858">
        <v>83.0</v>
      </c>
      <c r="B86" s="858"/>
      <c r="C86" s="908"/>
      <c r="D86" s="773">
        <f t="shared" ref="D86:E86" si="89">H86+J86+L86+N86+P86+R86+T86+V86+X86+Z86+AB86+AD86+AF86+AH86+AJ86+AL86+AN86+AP86+AR86+AT86+AV86+AX86+AZ86+BB86+BD86+BF86+BH86+BJ86+BL86+BN86+BP86</f>
        <v>0</v>
      </c>
      <c r="E86" s="671">
        <f t="shared" si="89"/>
        <v>0</v>
      </c>
      <c r="F86" s="774">
        <f t="shared" si="4"/>
        <v>0</v>
      </c>
      <c r="G86" s="406"/>
      <c r="H86" s="640"/>
      <c r="I86" s="642"/>
      <c r="J86" s="640"/>
      <c r="K86" s="642"/>
      <c r="L86" s="640"/>
      <c r="M86" s="642"/>
      <c r="N86" s="640"/>
      <c r="O86" s="642"/>
      <c r="P86" s="640"/>
      <c r="Q86" s="642"/>
      <c r="R86" s="640"/>
      <c r="S86" s="642"/>
      <c r="T86" s="640"/>
      <c r="U86" s="642"/>
      <c r="V86" s="640"/>
      <c r="W86" s="642"/>
      <c r="X86" s="640"/>
      <c r="Y86" s="642"/>
      <c r="Z86" s="640"/>
      <c r="AA86" s="642"/>
      <c r="AB86" s="640"/>
      <c r="AC86" s="642"/>
      <c r="AD86" s="640"/>
      <c r="AE86" s="642"/>
      <c r="AF86" s="640"/>
      <c r="AG86" s="642"/>
      <c r="AH86" s="640"/>
      <c r="AI86" s="642"/>
      <c r="AJ86" s="640"/>
      <c r="AK86" s="642"/>
      <c r="AL86" s="640"/>
      <c r="AM86" s="642"/>
      <c r="AN86" s="640"/>
      <c r="AO86" s="642"/>
      <c r="AP86" s="640"/>
      <c r="AQ86" s="642"/>
      <c r="AR86" s="640"/>
      <c r="AS86" s="642"/>
      <c r="AT86" s="640"/>
      <c r="AU86" s="642"/>
      <c r="AV86" s="640"/>
      <c r="AW86" s="642"/>
      <c r="AX86" s="640"/>
      <c r="AY86" s="642"/>
      <c r="AZ86" s="640"/>
      <c r="BA86" s="642"/>
      <c r="BB86" s="640"/>
      <c r="BC86" s="642"/>
      <c r="BD86" s="640"/>
      <c r="BE86" s="642"/>
      <c r="BF86" s="640"/>
      <c r="BG86" s="642"/>
      <c r="BH86" s="640"/>
      <c r="BI86" s="642"/>
      <c r="BJ86" s="640"/>
      <c r="BK86" s="642"/>
      <c r="BL86" s="640"/>
      <c r="BM86" s="642"/>
      <c r="BN86" s="640"/>
      <c r="BO86" s="642"/>
      <c r="BP86" s="640"/>
      <c r="BQ86" s="642"/>
      <c r="BR86" s="643"/>
      <c r="BS86" s="644">
        <f t="shared" si="6"/>
        <v>0</v>
      </c>
      <c r="BT86" s="776">
        <f t="shared" si="7"/>
        <v>0</v>
      </c>
      <c r="BU86" s="644">
        <f t="shared" si="8"/>
        <v>0</v>
      </c>
      <c r="BV86" s="645"/>
      <c r="BW86" s="338"/>
      <c r="BX86" s="338"/>
      <c r="BY86" s="338"/>
      <c r="BZ86" s="338"/>
      <c r="CA86" s="338"/>
      <c r="CB86" s="338"/>
    </row>
    <row r="87" ht="15.75" customHeight="1">
      <c r="A87" s="858">
        <v>84.0</v>
      </c>
      <c r="B87" s="858"/>
      <c r="C87" s="908"/>
      <c r="D87" s="773">
        <f t="shared" ref="D87:E87" si="90">H87+J87+L87+N87+P87+R87+T87+V87+X87+Z87+AB87+AD87+AF87+AH87+AJ87+AL87+AN87+AP87+AR87+AT87+AV87+AX87+AZ87+BB87+BD87+BF87+BH87+BJ87+BL87+BN87+BP87</f>
        <v>0</v>
      </c>
      <c r="E87" s="671">
        <f t="shared" si="90"/>
        <v>0</v>
      </c>
      <c r="F87" s="774">
        <f t="shared" si="4"/>
        <v>0</v>
      </c>
      <c r="G87" s="406"/>
      <c r="H87" s="640"/>
      <c r="I87" s="642"/>
      <c r="J87" s="640"/>
      <c r="K87" s="642"/>
      <c r="L87" s="640"/>
      <c r="M87" s="642"/>
      <c r="N87" s="640"/>
      <c r="O87" s="642"/>
      <c r="P87" s="640"/>
      <c r="Q87" s="642"/>
      <c r="R87" s="640"/>
      <c r="S87" s="642"/>
      <c r="T87" s="640"/>
      <c r="U87" s="642"/>
      <c r="V87" s="640"/>
      <c r="W87" s="642"/>
      <c r="X87" s="640"/>
      <c r="Y87" s="642"/>
      <c r="Z87" s="640"/>
      <c r="AA87" s="642"/>
      <c r="AB87" s="640"/>
      <c r="AC87" s="642"/>
      <c r="AD87" s="640"/>
      <c r="AE87" s="642"/>
      <c r="AF87" s="640"/>
      <c r="AG87" s="642"/>
      <c r="AH87" s="640"/>
      <c r="AI87" s="642"/>
      <c r="AJ87" s="640"/>
      <c r="AK87" s="642"/>
      <c r="AL87" s="640"/>
      <c r="AM87" s="642"/>
      <c r="AN87" s="640"/>
      <c r="AO87" s="642"/>
      <c r="AP87" s="640"/>
      <c r="AQ87" s="642"/>
      <c r="AR87" s="640"/>
      <c r="AS87" s="642"/>
      <c r="AT87" s="640"/>
      <c r="AU87" s="642"/>
      <c r="AV87" s="640"/>
      <c r="AW87" s="642"/>
      <c r="AX87" s="640"/>
      <c r="AY87" s="642"/>
      <c r="AZ87" s="640"/>
      <c r="BA87" s="642"/>
      <c r="BB87" s="640"/>
      <c r="BC87" s="642"/>
      <c r="BD87" s="640"/>
      <c r="BE87" s="642"/>
      <c r="BF87" s="640"/>
      <c r="BG87" s="642"/>
      <c r="BH87" s="640"/>
      <c r="BI87" s="642"/>
      <c r="BJ87" s="640"/>
      <c r="BK87" s="642"/>
      <c r="BL87" s="640"/>
      <c r="BM87" s="642"/>
      <c r="BN87" s="640"/>
      <c r="BO87" s="642"/>
      <c r="BP87" s="640"/>
      <c r="BQ87" s="642"/>
      <c r="BR87" s="643"/>
      <c r="BS87" s="644">
        <f t="shared" si="6"/>
        <v>0</v>
      </c>
      <c r="BT87" s="776">
        <f t="shared" si="7"/>
        <v>0</v>
      </c>
      <c r="BU87" s="644">
        <f t="shared" si="8"/>
        <v>0</v>
      </c>
      <c r="BV87" s="645"/>
      <c r="BW87" s="338"/>
      <c r="BX87" s="338"/>
      <c r="BY87" s="338"/>
      <c r="BZ87" s="338"/>
      <c r="CA87" s="338"/>
      <c r="CB87" s="338"/>
    </row>
    <row r="88" ht="15.75" customHeight="1">
      <c r="A88" s="858">
        <v>85.0</v>
      </c>
      <c r="B88" s="864"/>
      <c r="C88" s="910"/>
      <c r="D88" s="867">
        <f t="shared" ref="D88:E88" si="91">H88+J88+L88+N88+P88+R88+T88+V88+X88+Z88+AB88+AD88+AF88+AH88+AJ88+AL88+AN88+AP88+AR88+AT88+AV88+AX88+AZ88+BB88+BD88+BF88+BH88+BJ88+BL88+BN88+BP88</f>
        <v>0</v>
      </c>
      <c r="E88" s="671">
        <f t="shared" si="91"/>
        <v>0</v>
      </c>
      <c r="F88" s="774">
        <f t="shared" si="4"/>
        <v>0</v>
      </c>
      <c r="G88" s="868"/>
      <c r="H88" s="640"/>
      <c r="I88" s="642"/>
      <c r="J88" s="640"/>
      <c r="K88" s="642"/>
      <c r="L88" s="640"/>
      <c r="M88" s="642"/>
      <c r="N88" s="640"/>
      <c r="O88" s="642"/>
      <c r="P88" s="640"/>
      <c r="Q88" s="642"/>
      <c r="R88" s="640"/>
      <c r="S88" s="642"/>
      <c r="T88" s="640"/>
      <c r="U88" s="642"/>
      <c r="V88" s="640"/>
      <c r="W88" s="642"/>
      <c r="X88" s="640"/>
      <c r="Y88" s="642"/>
      <c r="Z88" s="640"/>
      <c r="AA88" s="642"/>
      <c r="AB88" s="640"/>
      <c r="AC88" s="642"/>
      <c r="AD88" s="640"/>
      <c r="AE88" s="642"/>
      <c r="AF88" s="640"/>
      <c r="AG88" s="642"/>
      <c r="AH88" s="640"/>
      <c r="AI88" s="642"/>
      <c r="AJ88" s="640"/>
      <c r="AK88" s="642"/>
      <c r="AL88" s="640"/>
      <c r="AM88" s="642"/>
      <c r="AN88" s="640"/>
      <c r="AO88" s="642"/>
      <c r="AP88" s="640"/>
      <c r="AQ88" s="642"/>
      <c r="AR88" s="640"/>
      <c r="AS88" s="642"/>
      <c r="AT88" s="640"/>
      <c r="AU88" s="642"/>
      <c r="AV88" s="640"/>
      <c r="AW88" s="642"/>
      <c r="AX88" s="640"/>
      <c r="AY88" s="642"/>
      <c r="AZ88" s="640"/>
      <c r="BA88" s="642"/>
      <c r="BB88" s="640"/>
      <c r="BC88" s="642"/>
      <c r="BD88" s="640"/>
      <c r="BE88" s="642"/>
      <c r="BF88" s="640"/>
      <c r="BG88" s="642"/>
      <c r="BH88" s="640"/>
      <c r="BI88" s="642"/>
      <c r="BJ88" s="640"/>
      <c r="BK88" s="642"/>
      <c r="BL88" s="640"/>
      <c r="BM88" s="642"/>
      <c r="BN88" s="640"/>
      <c r="BO88" s="642"/>
      <c r="BP88" s="640"/>
      <c r="BQ88" s="642"/>
      <c r="BR88" s="643"/>
      <c r="BS88" s="644">
        <f t="shared" si="6"/>
        <v>0</v>
      </c>
      <c r="BT88" s="776">
        <f t="shared" si="7"/>
        <v>0</v>
      </c>
      <c r="BU88" s="644">
        <f t="shared" si="8"/>
        <v>0</v>
      </c>
      <c r="BV88" s="645"/>
      <c r="BW88" s="338"/>
      <c r="BX88" s="338"/>
      <c r="BY88" s="338"/>
      <c r="BZ88" s="338"/>
      <c r="CA88" s="338"/>
      <c r="CB88" s="338"/>
    </row>
    <row r="89" ht="15.75" customHeight="1">
      <c r="A89" s="858">
        <v>86.0</v>
      </c>
      <c r="B89" s="870"/>
      <c r="C89" s="911"/>
      <c r="D89" s="867">
        <f t="shared" ref="D89:E89" si="92">H89+J89+L89+N89+P89+R89+T89+V89+X89+Z89+AB89+AD89+AF89+AH89+AJ89+AL89+AN89+AP89+AR89+AT89+AV89+AX89+AZ89+BB89+BD89+BF89+BH89+BJ89+BL89+BN89+BP89</f>
        <v>0</v>
      </c>
      <c r="E89" s="671">
        <f t="shared" si="92"/>
        <v>0</v>
      </c>
      <c r="F89" s="774">
        <f t="shared" si="4"/>
        <v>0</v>
      </c>
      <c r="G89" s="868"/>
      <c r="H89" s="640"/>
      <c r="I89" s="642"/>
      <c r="J89" s="640"/>
      <c r="K89" s="642"/>
      <c r="L89" s="640"/>
      <c r="M89" s="642"/>
      <c r="N89" s="640"/>
      <c r="O89" s="642"/>
      <c r="P89" s="640"/>
      <c r="Q89" s="642"/>
      <c r="R89" s="640"/>
      <c r="S89" s="642"/>
      <c r="T89" s="640"/>
      <c r="U89" s="642"/>
      <c r="V89" s="640"/>
      <c r="W89" s="642"/>
      <c r="X89" s="640"/>
      <c r="Y89" s="642"/>
      <c r="Z89" s="640"/>
      <c r="AA89" s="642"/>
      <c r="AB89" s="640"/>
      <c r="AC89" s="642"/>
      <c r="AD89" s="640"/>
      <c r="AE89" s="642"/>
      <c r="AF89" s="640"/>
      <c r="AG89" s="642"/>
      <c r="AH89" s="640"/>
      <c r="AI89" s="642"/>
      <c r="AJ89" s="640"/>
      <c r="AK89" s="642"/>
      <c r="AL89" s="640"/>
      <c r="AM89" s="642"/>
      <c r="AN89" s="640"/>
      <c r="AO89" s="642"/>
      <c r="AP89" s="640"/>
      <c r="AQ89" s="642"/>
      <c r="AR89" s="640"/>
      <c r="AS89" s="642"/>
      <c r="AT89" s="640"/>
      <c r="AU89" s="642"/>
      <c r="AV89" s="640"/>
      <c r="AW89" s="642"/>
      <c r="AX89" s="640"/>
      <c r="AY89" s="642"/>
      <c r="AZ89" s="640"/>
      <c r="BA89" s="642"/>
      <c r="BB89" s="640"/>
      <c r="BC89" s="642"/>
      <c r="BD89" s="640"/>
      <c r="BE89" s="642"/>
      <c r="BF89" s="640"/>
      <c r="BG89" s="642"/>
      <c r="BH89" s="640"/>
      <c r="BI89" s="642"/>
      <c r="BJ89" s="640"/>
      <c r="BK89" s="642"/>
      <c r="BL89" s="640"/>
      <c r="BM89" s="642"/>
      <c r="BN89" s="640"/>
      <c r="BO89" s="642"/>
      <c r="BP89" s="640"/>
      <c r="BQ89" s="642"/>
      <c r="BR89" s="643"/>
      <c r="BS89" s="644">
        <f t="shared" si="6"/>
        <v>0</v>
      </c>
      <c r="BT89" s="776">
        <f t="shared" si="7"/>
        <v>0</v>
      </c>
      <c r="BU89" s="644">
        <f t="shared" si="8"/>
        <v>0</v>
      </c>
      <c r="BV89" s="645"/>
      <c r="BW89" s="338"/>
      <c r="BX89" s="338"/>
      <c r="BY89" s="338"/>
      <c r="BZ89" s="338"/>
      <c r="CA89" s="338"/>
      <c r="CB89" s="338"/>
    </row>
    <row r="90" ht="15.75" customHeight="1">
      <c r="A90" s="858">
        <v>87.0</v>
      </c>
      <c r="B90" s="874"/>
      <c r="C90" s="910"/>
      <c r="D90" s="867">
        <f t="shared" ref="D90:E90" si="93">H90+J90+L90+N90+P90+R90+T90+V90+X90+Z90+AB90+AD90+AF90+AH90+AJ90+AL90+AN90+AP90+AR90+AT90+AV90+AX90+AZ90+BB90+BD90+BF90+BH90+BJ90+BL90+BN90+BP90</f>
        <v>0</v>
      </c>
      <c r="E90" s="671">
        <f t="shared" si="93"/>
        <v>0</v>
      </c>
      <c r="F90" s="774">
        <f t="shared" si="4"/>
        <v>0</v>
      </c>
      <c r="G90" s="868"/>
      <c r="H90" s="640"/>
      <c r="I90" s="642"/>
      <c r="J90" s="640"/>
      <c r="K90" s="642"/>
      <c r="L90" s="640"/>
      <c r="M90" s="642"/>
      <c r="N90" s="640"/>
      <c r="O90" s="642"/>
      <c r="P90" s="640"/>
      <c r="Q90" s="642"/>
      <c r="R90" s="640"/>
      <c r="S90" s="642"/>
      <c r="T90" s="640"/>
      <c r="U90" s="642"/>
      <c r="V90" s="640"/>
      <c r="W90" s="642"/>
      <c r="X90" s="640"/>
      <c r="Y90" s="642"/>
      <c r="Z90" s="640"/>
      <c r="AA90" s="642"/>
      <c r="AB90" s="640"/>
      <c r="AC90" s="642"/>
      <c r="AD90" s="640"/>
      <c r="AE90" s="642"/>
      <c r="AF90" s="640"/>
      <c r="AG90" s="642"/>
      <c r="AH90" s="640"/>
      <c r="AI90" s="642"/>
      <c r="AJ90" s="640"/>
      <c r="AK90" s="642"/>
      <c r="AL90" s="640"/>
      <c r="AM90" s="642"/>
      <c r="AN90" s="640"/>
      <c r="AO90" s="642"/>
      <c r="AP90" s="640"/>
      <c r="AQ90" s="642"/>
      <c r="AR90" s="640"/>
      <c r="AS90" s="642"/>
      <c r="AT90" s="640"/>
      <c r="AU90" s="642"/>
      <c r="AV90" s="640"/>
      <c r="AW90" s="642"/>
      <c r="AX90" s="640"/>
      <c r="AY90" s="642"/>
      <c r="AZ90" s="640"/>
      <c r="BA90" s="642"/>
      <c r="BB90" s="640"/>
      <c r="BC90" s="642"/>
      <c r="BD90" s="640"/>
      <c r="BE90" s="642"/>
      <c r="BF90" s="640"/>
      <c r="BG90" s="642"/>
      <c r="BH90" s="640"/>
      <c r="BI90" s="642"/>
      <c r="BJ90" s="640"/>
      <c r="BK90" s="642"/>
      <c r="BL90" s="640"/>
      <c r="BM90" s="642"/>
      <c r="BN90" s="640"/>
      <c r="BO90" s="642"/>
      <c r="BP90" s="640"/>
      <c r="BQ90" s="642"/>
      <c r="BR90" s="643"/>
      <c r="BS90" s="644">
        <f t="shared" si="6"/>
        <v>0</v>
      </c>
      <c r="BT90" s="776">
        <f t="shared" si="7"/>
        <v>0</v>
      </c>
      <c r="BU90" s="644">
        <f t="shared" si="8"/>
        <v>0</v>
      </c>
      <c r="BV90" s="645"/>
      <c r="BW90" s="338"/>
      <c r="BX90" s="338"/>
      <c r="BY90" s="338"/>
      <c r="BZ90" s="338"/>
      <c r="CA90" s="338"/>
      <c r="CB90" s="338"/>
    </row>
    <row r="91" ht="15.75" customHeight="1">
      <c r="A91" s="858">
        <v>88.0</v>
      </c>
      <c r="B91" s="874"/>
      <c r="C91" s="910"/>
      <c r="D91" s="867">
        <f t="shared" ref="D91:E91" si="94">H91+J91+L91+N91+P91+R91+T91+V91+X91+Z91+AB91+AD91+AF91+AH91+AJ91+AL91+AN91+AP91+AR91+AT91+AV91+AX91+AZ91+BB91+BD91+BF91+BH91+BJ91+BL91+BN91+BP91</f>
        <v>0</v>
      </c>
      <c r="E91" s="671">
        <f t="shared" si="94"/>
        <v>0</v>
      </c>
      <c r="F91" s="774">
        <f t="shared" si="4"/>
        <v>0</v>
      </c>
      <c r="G91" s="868"/>
      <c r="H91" s="640"/>
      <c r="I91" s="642"/>
      <c r="J91" s="640"/>
      <c r="K91" s="642"/>
      <c r="L91" s="640"/>
      <c r="M91" s="642"/>
      <c r="N91" s="640"/>
      <c r="O91" s="642"/>
      <c r="P91" s="640"/>
      <c r="Q91" s="642"/>
      <c r="R91" s="640"/>
      <c r="S91" s="642"/>
      <c r="T91" s="640"/>
      <c r="U91" s="642"/>
      <c r="V91" s="640"/>
      <c r="W91" s="642"/>
      <c r="X91" s="640"/>
      <c r="Y91" s="642"/>
      <c r="Z91" s="640"/>
      <c r="AA91" s="642"/>
      <c r="AB91" s="640"/>
      <c r="AC91" s="642"/>
      <c r="AD91" s="640"/>
      <c r="AE91" s="642"/>
      <c r="AF91" s="640"/>
      <c r="AG91" s="642"/>
      <c r="AH91" s="640"/>
      <c r="AI91" s="642"/>
      <c r="AJ91" s="640"/>
      <c r="AK91" s="642"/>
      <c r="AL91" s="640"/>
      <c r="AM91" s="642"/>
      <c r="AN91" s="640"/>
      <c r="AO91" s="642"/>
      <c r="AP91" s="640"/>
      <c r="AQ91" s="642"/>
      <c r="AR91" s="640"/>
      <c r="AS91" s="642"/>
      <c r="AT91" s="640"/>
      <c r="AU91" s="642"/>
      <c r="AV91" s="640"/>
      <c r="AW91" s="642"/>
      <c r="AX91" s="640"/>
      <c r="AY91" s="642"/>
      <c r="AZ91" s="640"/>
      <c r="BA91" s="642"/>
      <c r="BB91" s="640"/>
      <c r="BC91" s="642"/>
      <c r="BD91" s="640"/>
      <c r="BE91" s="642"/>
      <c r="BF91" s="640"/>
      <c r="BG91" s="642"/>
      <c r="BH91" s="640"/>
      <c r="BI91" s="642"/>
      <c r="BJ91" s="640"/>
      <c r="BK91" s="642"/>
      <c r="BL91" s="640"/>
      <c r="BM91" s="642"/>
      <c r="BN91" s="640"/>
      <c r="BO91" s="642"/>
      <c r="BP91" s="640"/>
      <c r="BQ91" s="642"/>
      <c r="BR91" s="643"/>
      <c r="BS91" s="644">
        <f t="shared" si="6"/>
        <v>0</v>
      </c>
      <c r="BT91" s="776">
        <f t="shared" si="7"/>
        <v>0</v>
      </c>
      <c r="BU91" s="644">
        <f t="shared" si="8"/>
        <v>0</v>
      </c>
      <c r="BV91" s="645"/>
      <c r="BW91" s="338"/>
      <c r="BX91" s="338"/>
      <c r="BY91" s="338"/>
      <c r="BZ91" s="338"/>
      <c r="CA91" s="338"/>
      <c r="CB91" s="338"/>
    </row>
    <row r="92" ht="15.75" customHeight="1">
      <c r="A92" s="858">
        <v>89.0</v>
      </c>
      <c r="B92" s="874"/>
      <c r="C92" s="910"/>
      <c r="D92" s="867">
        <f t="shared" ref="D92:E92" si="95">H92+J92+L92+N92+P92+R92+T92+V92+X92+Z92+AB92+AD92+AF92+AH92+AJ92+AL92+AN92+AP92+AR92+AT92+AV92+AX92+AZ92+BB92+BD92+BF92+BH92+BJ92+BL92+BN92+BP92</f>
        <v>0</v>
      </c>
      <c r="E92" s="671">
        <f t="shared" si="95"/>
        <v>0</v>
      </c>
      <c r="F92" s="774">
        <f t="shared" si="4"/>
        <v>0</v>
      </c>
      <c r="G92" s="868"/>
      <c r="H92" s="640"/>
      <c r="I92" s="642"/>
      <c r="J92" s="640"/>
      <c r="K92" s="642"/>
      <c r="L92" s="640"/>
      <c r="M92" s="642"/>
      <c r="N92" s="640"/>
      <c r="O92" s="642"/>
      <c r="P92" s="640"/>
      <c r="Q92" s="642"/>
      <c r="R92" s="640"/>
      <c r="S92" s="642"/>
      <c r="T92" s="640"/>
      <c r="U92" s="642"/>
      <c r="V92" s="640"/>
      <c r="W92" s="642"/>
      <c r="X92" s="640"/>
      <c r="Y92" s="642"/>
      <c r="Z92" s="640"/>
      <c r="AA92" s="642"/>
      <c r="AB92" s="640"/>
      <c r="AC92" s="642"/>
      <c r="AD92" s="640"/>
      <c r="AE92" s="642"/>
      <c r="AF92" s="640"/>
      <c r="AG92" s="642"/>
      <c r="AH92" s="640"/>
      <c r="AI92" s="642"/>
      <c r="AJ92" s="640"/>
      <c r="AK92" s="642"/>
      <c r="AL92" s="640"/>
      <c r="AM92" s="642"/>
      <c r="AN92" s="640"/>
      <c r="AO92" s="642"/>
      <c r="AP92" s="640"/>
      <c r="AQ92" s="642"/>
      <c r="AR92" s="640"/>
      <c r="AS92" s="642"/>
      <c r="AT92" s="640"/>
      <c r="AU92" s="642"/>
      <c r="AV92" s="640"/>
      <c r="AW92" s="642"/>
      <c r="AX92" s="640"/>
      <c r="AY92" s="642"/>
      <c r="AZ92" s="640"/>
      <c r="BA92" s="642"/>
      <c r="BB92" s="640"/>
      <c r="BC92" s="642"/>
      <c r="BD92" s="640"/>
      <c r="BE92" s="642"/>
      <c r="BF92" s="640"/>
      <c r="BG92" s="642"/>
      <c r="BH92" s="640"/>
      <c r="BI92" s="642"/>
      <c r="BJ92" s="640"/>
      <c r="BK92" s="642"/>
      <c r="BL92" s="640"/>
      <c r="BM92" s="642"/>
      <c r="BN92" s="640"/>
      <c r="BO92" s="642"/>
      <c r="BP92" s="640"/>
      <c r="BQ92" s="642"/>
      <c r="BR92" s="643"/>
      <c r="BS92" s="644">
        <f t="shared" si="6"/>
        <v>0</v>
      </c>
      <c r="BT92" s="776">
        <f t="shared" si="7"/>
        <v>0</v>
      </c>
      <c r="BU92" s="644">
        <f t="shared" si="8"/>
        <v>0</v>
      </c>
      <c r="BV92" s="645"/>
      <c r="BW92" s="338"/>
      <c r="BX92" s="338"/>
      <c r="BY92" s="338"/>
      <c r="BZ92" s="338"/>
      <c r="CA92" s="338"/>
      <c r="CB92" s="338"/>
    </row>
    <row r="93" ht="15.75" customHeight="1">
      <c r="A93" s="858">
        <v>90.0</v>
      </c>
      <c r="B93" s="874"/>
      <c r="C93" s="910"/>
      <c r="D93" s="867">
        <f t="shared" ref="D93:E93" si="96">H93+J93+L93+N93+P93+R93+T93+V93+X93+Z93+AB93+AD93+AF93+AH93+AJ93+AL93+AN93+AP93+AR93+AT93+AV93+AX93+AZ93+BB93+BD93+BF93+BH93+BJ93+BL93+BN93+BP93</f>
        <v>0</v>
      </c>
      <c r="E93" s="671">
        <f t="shared" si="96"/>
        <v>0</v>
      </c>
      <c r="F93" s="774">
        <f t="shared" si="4"/>
        <v>0</v>
      </c>
      <c r="G93" s="868"/>
      <c r="H93" s="640"/>
      <c r="I93" s="642"/>
      <c r="J93" s="640"/>
      <c r="K93" s="642"/>
      <c r="L93" s="640"/>
      <c r="M93" s="642"/>
      <c r="N93" s="640"/>
      <c r="O93" s="642"/>
      <c r="P93" s="640"/>
      <c r="Q93" s="642"/>
      <c r="R93" s="640"/>
      <c r="S93" s="642"/>
      <c r="T93" s="640"/>
      <c r="U93" s="642"/>
      <c r="V93" s="640"/>
      <c r="W93" s="642"/>
      <c r="X93" s="640"/>
      <c r="Y93" s="642"/>
      <c r="Z93" s="640"/>
      <c r="AA93" s="642"/>
      <c r="AB93" s="640"/>
      <c r="AC93" s="642"/>
      <c r="AD93" s="640"/>
      <c r="AE93" s="642"/>
      <c r="AF93" s="640"/>
      <c r="AG93" s="642"/>
      <c r="AH93" s="640"/>
      <c r="AI93" s="642"/>
      <c r="AJ93" s="640"/>
      <c r="AK93" s="642"/>
      <c r="AL93" s="640"/>
      <c r="AM93" s="642"/>
      <c r="AN93" s="640"/>
      <c r="AO93" s="642"/>
      <c r="AP93" s="640"/>
      <c r="AQ93" s="642"/>
      <c r="AR93" s="640"/>
      <c r="AS93" s="642"/>
      <c r="AT93" s="640"/>
      <c r="AU93" s="642"/>
      <c r="AV93" s="640"/>
      <c r="AW93" s="642"/>
      <c r="AX93" s="640"/>
      <c r="AY93" s="642"/>
      <c r="AZ93" s="640"/>
      <c r="BA93" s="642"/>
      <c r="BB93" s="640"/>
      <c r="BC93" s="642"/>
      <c r="BD93" s="640"/>
      <c r="BE93" s="642"/>
      <c r="BF93" s="640"/>
      <c r="BG93" s="642"/>
      <c r="BH93" s="640"/>
      <c r="BI93" s="642"/>
      <c r="BJ93" s="640"/>
      <c r="BK93" s="642"/>
      <c r="BL93" s="640"/>
      <c r="BM93" s="642"/>
      <c r="BN93" s="640"/>
      <c r="BO93" s="642"/>
      <c r="BP93" s="640"/>
      <c r="BQ93" s="642"/>
      <c r="BR93" s="643"/>
      <c r="BS93" s="644">
        <f t="shared" si="6"/>
        <v>0</v>
      </c>
      <c r="BT93" s="776">
        <f t="shared" si="7"/>
        <v>0</v>
      </c>
      <c r="BU93" s="644">
        <f t="shared" si="8"/>
        <v>0</v>
      </c>
      <c r="BV93" s="645"/>
      <c r="BW93" s="338"/>
      <c r="BX93" s="338"/>
      <c r="BY93" s="338"/>
      <c r="BZ93" s="338"/>
      <c r="CA93" s="338"/>
      <c r="CB93" s="338"/>
    </row>
    <row r="94" ht="15.75" customHeight="1">
      <c r="A94" s="858">
        <v>91.0</v>
      </c>
      <c r="B94" s="874"/>
      <c r="C94" s="910"/>
      <c r="D94" s="867">
        <f t="shared" ref="D94:E94" si="97">H94+J94+L94+N94+P94+R94+T94+V94+X94+Z94+AB94+AD94+AF94+AH94+AJ94+AL94+AN94+AP94+AR94+AT94+AV94+AX94+AZ94+BB94+BD94+BF94+BH94+BJ94+BL94+BN94+BP94</f>
        <v>0</v>
      </c>
      <c r="E94" s="671">
        <f t="shared" si="97"/>
        <v>0</v>
      </c>
      <c r="F94" s="774">
        <f t="shared" si="4"/>
        <v>0</v>
      </c>
      <c r="G94" s="868"/>
      <c r="H94" s="640"/>
      <c r="I94" s="642"/>
      <c r="J94" s="640"/>
      <c r="K94" s="642"/>
      <c r="L94" s="640"/>
      <c r="M94" s="642"/>
      <c r="N94" s="640"/>
      <c r="O94" s="642"/>
      <c r="P94" s="640"/>
      <c r="Q94" s="642"/>
      <c r="R94" s="640"/>
      <c r="S94" s="642"/>
      <c r="T94" s="640"/>
      <c r="U94" s="642"/>
      <c r="V94" s="640"/>
      <c r="W94" s="642"/>
      <c r="X94" s="640"/>
      <c r="Y94" s="642"/>
      <c r="Z94" s="640"/>
      <c r="AA94" s="642"/>
      <c r="AB94" s="640"/>
      <c r="AC94" s="642"/>
      <c r="AD94" s="640"/>
      <c r="AE94" s="642"/>
      <c r="AF94" s="640"/>
      <c r="AG94" s="642"/>
      <c r="AH94" s="640"/>
      <c r="AI94" s="642"/>
      <c r="AJ94" s="640"/>
      <c r="AK94" s="642"/>
      <c r="AL94" s="640"/>
      <c r="AM94" s="642"/>
      <c r="AN94" s="640"/>
      <c r="AO94" s="642"/>
      <c r="AP94" s="640"/>
      <c r="AQ94" s="642"/>
      <c r="AR94" s="640"/>
      <c r="AS94" s="642"/>
      <c r="AT94" s="640"/>
      <c r="AU94" s="642"/>
      <c r="AV94" s="640"/>
      <c r="AW94" s="642"/>
      <c r="AX94" s="640"/>
      <c r="AY94" s="642"/>
      <c r="AZ94" s="640"/>
      <c r="BA94" s="642"/>
      <c r="BB94" s="640"/>
      <c r="BC94" s="642"/>
      <c r="BD94" s="640"/>
      <c r="BE94" s="642"/>
      <c r="BF94" s="640"/>
      <c r="BG94" s="642"/>
      <c r="BH94" s="640"/>
      <c r="BI94" s="642"/>
      <c r="BJ94" s="640"/>
      <c r="BK94" s="642"/>
      <c r="BL94" s="640"/>
      <c r="BM94" s="642"/>
      <c r="BN94" s="640"/>
      <c r="BO94" s="642"/>
      <c r="BP94" s="640"/>
      <c r="BQ94" s="642"/>
      <c r="BR94" s="643"/>
      <c r="BS94" s="644">
        <f t="shared" si="6"/>
        <v>0</v>
      </c>
      <c r="BT94" s="776">
        <f t="shared" si="7"/>
        <v>0</v>
      </c>
      <c r="BU94" s="644">
        <f t="shared" si="8"/>
        <v>0</v>
      </c>
      <c r="BV94" s="645"/>
      <c r="BW94" s="338"/>
      <c r="BX94" s="338"/>
      <c r="BY94" s="338"/>
      <c r="BZ94" s="338"/>
      <c r="CA94" s="338"/>
      <c r="CB94" s="338"/>
    </row>
    <row r="95" ht="15.75" customHeight="1">
      <c r="A95" s="858">
        <v>92.0</v>
      </c>
      <c r="B95" s="874"/>
      <c r="C95" s="910"/>
      <c r="D95" s="867">
        <f t="shared" ref="D95:E95" si="98">H95+J95+L95+N95+P95+R95+T95+V95+X95+Z95+AB95+AD95+AF95+AH95+AJ95+AL95+AN95+AP95+AR95+AT95+AV95+AX95+AZ95+BB95+BD95+BF95+BH95+BJ95+BL95+BN95+BP95</f>
        <v>0</v>
      </c>
      <c r="E95" s="671">
        <f t="shared" si="98"/>
        <v>0</v>
      </c>
      <c r="F95" s="774">
        <f t="shared" si="4"/>
        <v>0</v>
      </c>
      <c r="G95" s="868"/>
      <c r="H95" s="640"/>
      <c r="I95" s="642"/>
      <c r="J95" s="640"/>
      <c r="K95" s="642"/>
      <c r="L95" s="640"/>
      <c r="M95" s="642"/>
      <c r="N95" s="640"/>
      <c r="O95" s="642"/>
      <c r="P95" s="640"/>
      <c r="Q95" s="642"/>
      <c r="R95" s="640"/>
      <c r="S95" s="642"/>
      <c r="T95" s="640"/>
      <c r="U95" s="642"/>
      <c r="V95" s="640"/>
      <c r="W95" s="642"/>
      <c r="X95" s="640"/>
      <c r="Y95" s="642"/>
      <c r="Z95" s="640"/>
      <c r="AA95" s="642"/>
      <c r="AB95" s="640"/>
      <c r="AC95" s="642"/>
      <c r="AD95" s="640"/>
      <c r="AE95" s="642"/>
      <c r="AF95" s="640"/>
      <c r="AG95" s="642"/>
      <c r="AH95" s="640"/>
      <c r="AI95" s="642"/>
      <c r="AJ95" s="640"/>
      <c r="AK95" s="642"/>
      <c r="AL95" s="640"/>
      <c r="AM95" s="642"/>
      <c r="AN95" s="640"/>
      <c r="AO95" s="642"/>
      <c r="AP95" s="640"/>
      <c r="AQ95" s="642"/>
      <c r="AR95" s="640"/>
      <c r="AS95" s="642"/>
      <c r="AT95" s="640"/>
      <c r="AU95" s="642"/>
      <c r="AV95" s="640"/>
      <c r="AW95" s="642"/>
      <c r="AX95" s="640"/>
      <c r="AY95" s="642"/>
      <c r="AZ95" s="640"/>
      <c r="BA95" s="642"/>
      <c r="BB95" s="640"/>
      <c r="BC95" s="642"/>
      <c r="BD95" s="640"/>
      <c r="BE95" s="642"/>
      <c r="BF95" s="640"/>
      <c r="BG95" s="642"/>
      <c r="BH95" s="640"/>
      <c r="BI95" s="642"/>
      <c r="BJ95" s="640"/>
      <c r="BK95" s="642"/>
      <c r="BL95" s="640"/>
      <c r="BM95" s="642"/>
      <c r="BN95" s="640"/>
      <c r="BO95" s="642"/>
      <c r="BP95" s="640"/>
      <c r="BQ95" s="642"/>
      <c r="BR95" s="643"/>
      <c r="BS95" s="644">
        <f t="shared" si="6"/>
        <v>0</v>
      </c>
      <c r="BT95" s="776">
        <f t="shared" si="7"/>
        <v>0</v>
      </c>
      <c r="BU95" s="644">
        <f t="shared" si="8"/>
        <v>0</v>
      </c>
      <c r="BV95" s="645"/>
      <c r="BW95" s="338"/>
      <c r="BX95" s="338"/>
      <c r="BY95" s="338"/>
      <c r="BZ95" s="338"/>
      <c r="CA95" s="338"/>
      <c r="CB95" s="338"/>
    </row>
    <row r="96" ht="15.75" customHeight="1">
      <c r="A96" s="858">
        <v>93.0</v>
      </c>
      <c r="B96" s="874"/>
      <c r="C96" s="910"/>
      <c r="D96" s="867">
        <f t="shared" ref="D96:E96" si="99">H96+J96+L96+N96+P96+R96+T96+V96+X96+Z96+AB96+AD96+AF96+AH96+AJ96+AL96+AN96+AP96+AR96+AT96+AV96+AX96+AZ96+BB96+BD96+BF96+BH96+BJ96+BL96+BN96+BP96</f>
        <v>0</v>
      </c>
      <c r="E96" s="671">
        <f t="shared" si="99"/>
        <v>0</v>
      </c>
      <c r="F96" s="774">
        <f t="shared" si="4"/>
        <v>0</v>
      </c>
      <c r="G96" s="868"/>
      <c r="H96" s="640"/>
      <c r="I96" s="642"/>
      <c r="J96" s="640"/>
      <c r="K96" s="642"/>
      <c r="L96" s="640"/>
      <c r="M96" s="642"/>
      <c r="N96" s="640"/>
      <c r="O96" s="642"/>
      <c r="P96" s="640"/>
      <c r="Q96" s="642"/>
      <c r="R96" s="640"/>
      <c r="S96" s="642"/>
      <c r="T96" s="640"/>
      <c r="U96" s="642"/>
      <c r="V96" s="640"/>
      <c r="W96" s="642"/>
      <c r="X96" s="640"/>
      <c r="Y96" s="642"/>
      <c r="Z96" s="640"/>
      <c r="AA96" s="642"/>
      <c r="AB96" s="640"/>
      <c r="AC96" s="642"/>
      <c r="AD96" s="640"/>
      <c r="AE96" s="642"/>
      <c r="AF96" s="640"/>
      <c r="AG96" s="642"/>
      <c r="AH96" s="640"/>
      <c r="AI96" s="642"/>
      <c r="AJ96" s="640"/>
      <c r="AK96" s="642"/>
      <c r="AL96" s="640"/>
      <c r="AM96" s="642"/>
      <c r="AN96" s="640"/>
      <c r="AO96" s="642"/>
      <c r="AP96" s="640"/>
      <c r="AQ96" s="642"/>
      <c r="AR96" s="640"/>
      <c r="AS96" s="642"/>
      <c r="AT96" s="640"/>
      <c r="AU96" s="642"/>
      <c r="AV96" s="640"/>
      <c r="AW96" s="642"/>
      <c r="AX96" s="640"/>
      <c r="AY96" s="642"/>
      <c r="AZ96" s="640"/>
      <c r="BA96" s="642"/>
      <c r="BB96" s="640"/>
      <c r="BC96" s="642"/>
      <c r="BD96" s="640"/>
      <c r="BE96" s="642"/>
      <c r="BF96" s="640"/>
      <c r="BG96" s="642"/>
      <c r="BH96" s="640"/>
      <c r="BI96" s="642"/>
      <c r="BJ96" s="640"/>
      <c r="BK96" s="642"/>
      <c r="BL96" s="640"/>
      <c r="BM96" s="642"/>
      <c r="BN96" s="640"/>
      <c r="BO96" s="642"/>
      <c r="BP96" s="640"/>
      <c r="BQ96" s="642"/>
      <c r="BR96" s="643"/>
      <c r="BS96" s="644">
        <f t="shared" si="6"/>
        <v>0</v>
      </c>
      <c r="BT96" s="776">
        <f t="shared" si="7"/>
        <v>0</v>
      </c>
      <c r="BU96" s="644">
        <f t="shared" si="8"/>
        <v>0</v>
      </c>
      <c r="BV96" s="645"/>
      <c r="BW96" s="338"/>
      <c r="BX96" s="338"/>
      <c r="BY96" s="338"/>
      <c r="BZ96" s="338"/>
      <c r="CA96" s="338"/>
      <c r="CB96" s="338"/>
    </row>
    <row r="97" ht="15.75" customHeight="1">
      <c r="A97" s="858">
        <v>94.0</v>
      </c>
      <c r="B97" s="874"/>
      <c r="C97" s="910"/>
      <c r="D97" s="867">
        <f t="shared" ref="D97:E97" si="100">H97+J97+L97+N97+P97+R97+T97+V97+X97+Z97+AB97+AD97+AF97+AH97+AJ97+AL97+AN97+AP97+AR97+AT97+AV97+AX97+AZ97+BB97+BD97+BF97+BH97+BJ97+BL97+BN97+BP97</f>
        <v>0</v>
      </c>
      <c r="E97" s="671">
        <f t="shared" si="100"/>
        <v>0</v>
      </c>
      <c r="F97" s="774">
        <f t="shared" si="4"/>
        <v>0</v>
      </c>
      <c r="G97" s="868"/>
      <c r="H97" s="640"/>
      <c r="I97" s="642"/>
      <c r="J97" s="640"/>
      <c r="K97" s="642"/>
      <c r="L97" s="640"/>
      <c r="M97" s="642"/>
      <c r="N97" s="640"/>
      <c r="O97" s="642"/>
      <c r="P97" s="640"/>
      <c r="Q97" s="642"/>
      <c r="R97" s="640"/>
      <c r="S97" s="642"/>
      <c r="T97" s="640"/>
      <c r="U97" s="642"/>
      <c r="V97" s="640"/>
      <c r="W97" s="642"/>
      <c r="X97" s="640"/>
      <c r="Y97" s="642"/>
      <c r="Z97" s="640"/>
      <c r="AA97" s="642"/>
      <c r="AB97" s="640"/>
      <c r="AC97" s="642"/>
      <c r="AD97" s="640"/>
      <c r="AE97" s="642"/>
      <c r="AF97" s="640"/>
      <c r="AG97" s="642"/>
      <c r="AH97" s="640"/>
      <c r="AI97" s="642"/>
      <c r="AJ97" s="640"/>
      <c r="AK97" s="642"/>
      <c r="AL97" s="640"/>
      <c r="AM97" s="642"/>
      <c r="AN97" s="640"/>
      <c r="AO97" s="642"/>
      <c r="AP97" s="640"/>
      <c r="AQ97" s="642"/>
      <c r="AR97" s="640"/>
      <c r="AS97" s="642"/>
      <c r="AT97" s="640"/>
      <c r="AU97" s="642"/>
      <c r="AV97" s="640"/>
      <c r="AW97" s="642"/>
      <c r="AX97" s="640"/>
      <c r="AY97" s="642"/>
      <c r="AZ97" s="640"/>
      <c r="BA97" s="642"/>
      <c r="BB97" s="640"/>
      <c r="BC97" s="642"/>
      <c r="BD97" s="640"/>
      <c r="BE97" s="642"/>
      <c r="BF97" s="640"/>
      <c r="BG97" s="642"/>
      <c r="BH97" s="640"/>
      <c r="BI97" s="642"/>
      <c r="BJ97" s="640"/>
      <c r="BK97" s="642"/>
      <c r="BL97" s="640"/>
      <c r="BM97" s="642"/>
      <c r="BN97" s="640"/>
      <c r="BO97" s="642"/>
      <c r="BP97" s="640"/>
      <c r="BQ97" s="642"/>
      <c r="BR97" s="643"/>
      <c r="BS97" s="644">
        <f t="shared" si="6"/>
        <v>0</v>
      </c>
      <c r="BT97" s="776">
        <f t="shared" si="7"/>
        <v>0</v>
      </c>
      <c r="BU97" s="644">
        <f t="shared" si="8"/>
        <v>0</v>
      </c>
      <c r="BV97" s="645"/>
      <c r="BW97" s="338"/>
      <c r="BX97" s="338"/>
      <c r="BY97" s="338"/>
      <c r="BZ97" s="338"/>
      <c r="CA97" s="338"/>
      <c r="CB97" s="338"/>
    </row>
    <row r="98" ht="15.75" customHeight="1">
      <c r="A98" s="858">
        <v>95.0</v>
      </c>
      <c r="B98" s="874"/>
      <c r="C98" s="910"/>
      <c r="D98" s="867">
        <f t="shared" ref="D98:E98" si="101">H98+J98+L98+N98+P98+R98+T98+V98+X98+Z98+AB98+AD98+AF98+AH98+AJ98+AL98+AN98+AP98+AR98+AT98+AV98+AX98+AZ98+BB98+BD98+BF98+BH98+BJ98+BL98+BN98+BP98</f>
        <v>0</v>
      </c>
      <c r="E98" s="671">
        <f t="shared" si="101"/>
        <v>0</v>
      </c>
      <c r="F98" s="774">
        <f t="shared" si="4"/>
        <v>0</v>
      </c>
      <c r="G98" s="868"/>
      <c r="H98" s="640"/>
      <c r="I98" s="642"/>
      <c r="J98" s="640"/>
      <c r="K98" s="642"/>
      <c r="L98" s="640"/>
      <c r="M98" s="642"/>
      <c r="N98" s="640"/>
      <c r="O98" s="642"/>
      <c r="P98" s="640"/>
      <c r="Q98" s="642"/>
      <c r="R98" s="640"/>
      <c r="S98" s="642"/>
      <c r="T98" s="640"/>
      <c r="U98" s="642"/>
      <c r="V98" s="640"/>
      <c r="W98" s="642"/>
      <c r="X98" s="640"/>
      <c r="Y98" s="642"/>
      <c r="Z98" s="640"/>
      <c r="AA98" s="642"/>
      <c r="AB98" s="640"/>
      <c r="AC98" s="642"/>
      <c r="AD98" s="640"/>
      <c r="AE98" s="642"/>
      <c r="AF98" s="640"/>
      <c r="AG98" s="642"/>
      <c r="AH98" s="640"/>
      <c r="AI98" s="642"/>
      <c r="AJ98" s="640"/>
      <c r="AK98" s="642"/>
      <c r="AL98" s="640"/>
      <c r="AM98" s="642"/>
      <c r="AN98" s="640"/>
      <c r="AO98" s="642"/>
      <c r="AP98" s="640"/>
      <c r="AQ98" s="642"/>
      <c r="AR98" s="640"/>
      <c r="AS98" s="642"/>
      <c r="AT98" s="640"/>
      <c r="AU98" s="642"/>
      <c r="AV98" s="640"/>
      <c r="AW98" s="642"/>
      <c r="AX98" s="640"/>
      <c r="AY98" s="642"/>
      <c r="AZ98" s="640"/>
      <c r="BA98" s="642"/>
      <c r="BB98" s="640"/>
      <c r="BC98" s="642"/>
      <c r="BD98" s="640"/>
      <c r="BE98" s="642"/>
      <c r="BF98" s="640"/>
      <c r="BG98" s="642"/>
      <c r="BH98" s="640"/>
      <c r="BI98" s="642"/>
      <c r="BJ98" s="640"/>
      <c r="BK98" s="642"/>
      <c r="BL98" s="640"/>
      <c r="BM98" s="642"/>
      <c r="BN98" s="640"/>
      <c r="BO98" s="642"/>
      <c r="BP98" s="640"/>
      <c r="BQ98" s="642"/>
      <c r="BR98" s="643"/>
      <c r="BS98" s="644">
        <f t="shared" si="6"/>
        <v>0</v>
      </c>
      <c r="BT98" s="776">
        <f t="shared" si="7"/>
        <v>0</v>
      </c>
      <c r="BU98" s="644">
        <f t="shared" si="8"/>
        <v>0</v>
      </c>
      <c r="BV98" s="645"/>
      <c r="BW98" s="338"/>
      <c r="BX98" s="338"/>
      <c r="BY98" s="338"/>
      <c r="BZ98" s="338"/>
      <c r="CA98" s="338"/>
      <c r="CB98" s="338"/>
    </row>
    <row r="99" ht="15.75" customHeight="1">
      <c r="A99" s="858">
        <v>96.0</v>
      </c>
      <c r="B99" s="874"/>
      <c r="C99" s="910"/>
      <c r="D99" s="867">
        <f t="shared" ref="D99:E99" si="102">H99+J99+L99+N99+P99+R99+T99+V99+X99+Z99+AB99+AD99+AF99+AH99+AJ99+AL99+AN99+AP99+AR99+AT99+AV99+AX99+AZ99+BB99+BD99+BF99+BH99+BJ99+BL99+BN99+BP99</f>
        <v>0</v>
      </c>
      <c r="E99" s="671">
        <f t="shared" si="102"/>
        <v>0</v>
      </c>
      <c r="F99" s="774">
        <f t="shared" si="4"/>
        <v>0</v>
      </c>
      <c r="G99" s="868"/>
      <c r="H99" s="640"/>
      <c r="I99" s="642"/>
      <c r="J99" s="640"/>
      <c r="K99" s="642"/>
      <c r="L99" s="640"/>
      <c r="M99" s="642"/>
      <c r="N99" s="640"/>
      <c r="O99" s="642"/>
      <c r="P99" s="640"/>
      <c r="Q99" s="642"/>
      <c r="R99" s="640"/>
      <c r="S99" s="642"/>
      <c r="T99" s="640"/>
      <c r="U99" s="642"/>
      <c r="V99" s="640"/>
      <c r="W99" s="642"/>
      <c r="X99" s="640"/>
      <c r="Y99" s="642"/>
      <c r="Z99" s="640"/>
      <c r="AA99" s="642"/>
      <c r="AB99" s="640"/>
      <c r="AC99" s="642"/>
      <c r="AD99" s="640"/>
      <c r="AE99" s="642"/>
      <c r="AF99" s="640"/>
      <c r="AG99" s="642"/>
      <c r="AH99" s="640"/>
      <c r="AI99" s="642"/>
      <c r="AJ99" s="640"/>
      <c r="AK99" s="642"/>
      <c r="AL99" s="640"/>
      <c r="AM99" s="642"/>
      <c r="AN99" s="640"/>
      <c r="AO99" s="642"/>
      <c r="AP99" s="640"/>
      <c r="AQ99" s="642"/>
      <c r="AR99" s="640"/>
      <c r="AS99" s="642"/>
      <c r="AT99" s="640"/>
      <c r="AU99" s="642"/>
      <c r="AV99" s="640"/>
      <c r="AW99" s="642"/>
      <c r="AX99" s="640"/>
      <c r="AY99" s="642"/>
      <c r="AZ99" s="640"/>
      <c r="BA99" s="642"/>
      <c r="BB99" s="640"/>
      <c r="BC99" s="642"/>
      <c r="BD99" s="640"/>
      <c r="BE99" s="642"/>
      <c r="BF99" s="640"/>
      <c r="BG99" s="642"/>
      <c r="BH99" s="640"/>
      <c r="BI99" s="642"/>
      <c r="BJ99" s="640"/>
      <c r="BK99" s="642"/>
      <c r="BL99" s="640"/>
      <c r="BM99" s="642"/>
      <c r="BN99" s="640"/>
      <c r="BO99" s="642"/>
      <c r="BP99" s="640"/>
      <c r="BQ99" s="642"/>
      <c r="BR99" s="643"/>
      <c r="BS99" s="644">
        <f t="shared" si="6"/>
        <v>0</v>
      </c>
      <c r="BT99" s="776">
        <f t="shared" si="7"/>
        <v>0</v>
      </c>
      <c r="BU99" s="644">
        <f t="shared" si="8"/>
        <v>0</v>
      </c>
      <c r="BV99" s="645"/>
      <c r="BW99" s="338"/>
      <c r="BX99" s="338"/>
      <c r="BY99" s="338"/>
      <c r="BZ99" s="338"/>
      <c r="CA99" s="338"/>
      <c r="CB99" s="338"/>
    </row>
    <row r="100" ht="15.75" customHeight="1">
      <c r="A100" s="858">
        <v>97.0</v>
      </c>
      <c r="B100" s="874"/>
      <c r="C100" s="910"/>
      <c r="D100" s="867">
        <f t="shared" ref="D100:E100" si="103">H100+J100+L100+N100+P100+R100+T100+V100+X100+Z100+AB100+AD100+AF100+AH100+AJ100+AL100+AN100+AP100+AR100+AT100+AV100+AX100+AZ100+BB100+BD100+BF100+BH100+BJ100+BL100+BN100+BP100</f>
        <v>0</v>
      </c>
      <c r="E100" s="671">
        <f t="shared" si="103"/>
        <v>0</v>
      </c>
      <c r="F100" s="774">
        <f t="shared" si="4"/>
        <v>0</v>
      </c>
      <c r="G100" s="868"/>
      <c r="H100" s="640"/>
      <c r="I100" s="642"/>
      <c r="J100" s="640"/>
      <c r="K100" s="642"/>
      <c r="L100" s="640"/>
      <c r="M100" s="642"/>
      <c r="N100" s="640"/>
      <c r="O100" s="642"/>
      <c r="P100" s="640"/>
      <c r="Q100" s="642"/>
      <c r="R100" s="640"/>
      <c r="S100" s="642"/>
      <c r="T100" s="640"/>
      <c r="U100" s="642"/>
      <c r="V100" s="640"/>
      <c r="W100" s="642"/>
      <c r="X100" s="640"/>
      <c r="Y100" s="642"/>
      <c r="Z100" s="640"/>
      <c r="AA100" s="642"/>
      <c r="AB100" s="640"/>
      <c r="AC100" s="642"/>
      <c r="AD100" s="640"/>
      <c r="AE100" s="642"/>
      <c r="AF100" s="640"/>
      <c r="AG100" s="642"/>
      <c r="AH100" s="640"/>
      <c r="AI100" s="642"/>
      <c r="AJ100" s="640"/>
      <c r="AK100" s="642"/>
      <c r="AL100" s="640"/>
      <c r="AM100" s="642"/>
      <c r="AN100" s="640"/>
      <c r="AO100" s="642"/>
      <c r="AP100" s="640"/>
      <c r="AQ100" s="642"/>
      <c r="AR100" s="640"/>
      <c r="AS100" s="642"/>
      <c r="AT100" s="640"/>
      <c r="AU100" s="642"/>
      <c r="AV100" s="640"/>
      <c r="AW100" s="642"/>
      <c r="AX100" s="640"/>
      <c r="AY100" s="642"/>
      <c r="AZ100" s="640"/>
      <c r="BA100" s="642"/>
      <c r="BB100" s="640"/>
      <c r="BC100" s="642"/>
      <c r="BD100" s="640"/>
      <c r="BE100" s="642"/>
      <c r="BF100" s="640"/>
      <c r="BG100" s="642"/>
      <c r="BH100" s="640"/>
      <c r="BI100" s="642"/>
      <c r="BJ100" s="640"/>
      <c r="BK100" s="642"/>
      <c r="BL100" s="640"/>
      <c r="BM100" s="642"/>
      <c r="BN100" s="640"/>
      <c r="BO100" s="642"/>
      <c r="BP100" s="640"/>
      <c r="BQ100" s="642"/>
      <c r="BR100" s="643"/>
      <c r="BS100" s="644">
        <f t="shared" si="6"/>
        <v>0</v>
      </c>
      <c r="BT100" s="776">
        <f t="shared" si="7"/>
        <v>0</v>
      </c>
      <c r="BU100" s="644">
        <f t="shared" si="8"/>
        <v>0</v>
      </c>
      <c r="BV100" s="645"/>
      <c r="BW100" s="338"/>
      <c r="BX100" s="338"/>
      <c r="BY100" s="338"/>
      <c r="BZ100" s="338"/>
      <c r="CA100" s="338"/>
      <c r="CB100" s="338"/>
    </row>
    <row r="101" ht="15.75" customHeight="1">
      <c r="A101" s="858">
        <v>98.0</v>
      </c>
      <c r="B101" s="874"/>
      <c r="C101" s="908"/>
      <c r="D101" s="773">
        <f t="shared" ref="D101:E101" si="104">H101+J101+L101+N101+P101+R101+T101+V101+X101+Z101+AB101+AD101+AF101+AH101+AJ101+AL101+AN101+AP101+AR101+AT101+AV101+AX101+AZ101+BB101+BD101+BF101+BH101+BJ101+BL101+BN101+BP101</f>
        <v>0</v>
      </c>
      <c r="E101" s="671">
        <f t="shared" si="104"/>
        <v>0</v>
      </c>
      <c r="F101" s="774">
        <f t="shared" si="4"/>
        <v>0</v>
      </c>
      <c r="G101" s="406"/>
      <c r="H101" s="640"/>
      <c r="I101" s="642"/>
      <c r="J101" s="640"/>
      <c r="K101" s="642"/>
      <c r="L101" s="640"/>
      <c r="M101" s="642"/>
      <c r="N101" s="640"/>
      <c r="O101" s="642"/>
      <c r="P101" s="640"/>
      <c r="Q101" s="642"/>
      <c r="R101" s="640"/>
      <c r="S101" s="642"/>
      <c r="T101" s="640"/>
      <c r="U101" s="642"/>
      <c r="V101" s="640"/>
      <c r="W101" s="642"/>
      <c r="X101" s="640"/>
      <c r="Y101" s="642"/>
      <c r="Z101" s="640"/>
      <c r="AA101" s="642"/>
      <c r="AB101" s="640"/>
      <c r="AC101" s="642"/>
      <c r="AD101" s="640"/>
      <c r="AE101" s="642"/>
      <c r="AF101" s="640"/>
      <c r="AG101" s="642"/>
      <c r="AH101" s="640"/>
      <c r="AI101" s="642"/>
      <c r="AJ101" s="640"/>
      <c r="AK101" s="642"/>
      <c r="AL101" s="640"/>
      <c r="AM101" s="642"/>
      <c r="AN101" s="640"/>
      <c r="AO101" s="642"/>
      <c r="AP101" s="640"/>
      <c r="AQ101" s="642"/>
      <c r="AR101" s="640"/>
      <c r="AS101" s="642"/>
      <c r="AT101" s="640"/>
      <c r="AU101" s="642"/>
      <c r="AV101" s="640"/>
      <c r="AW101" s="642"/>
      <c r="AX101" s="640"/>
      <c r="AY101" s="642"/>
      <c r="AZ101" s="640"/>
      <c r="BA101" s="642"/>
      <c r="BB101" s="640"/>
      <c r="BC101" s="642"/>
      <c r="BD101" s="640"/>
      <c r="BE101" s="642"/>
      <c r="BF101" s="640"/>
      <c r="BG101" s="642"/>
      <c r="BH101" s="640"/>
      <c r="BI101" s="642"/>
      <c r="BJ101" s="640"/>
      <c r="BK101" s="642"/>
      <c r="BL101" s="640"/>
      <c r="BM101" s="642"/>
      <c r="BN101" s="640"/>
      <c r="BO101" s="642"/>
      <c r="BP101" s="640"/>
      <c r="BQ101" s="642"/>
      <c r="BR101" s="643"/>
      <c r="BS101" s="644">
        <f t="shared" si="6"/>
        <v>0</v>
      </c>
      <c r="BT101" s="776">
        <f t="shared" si="7"/>
        <v>0</v>
      </c>
      <c r="BU101" s="644">
        <f t="shared" si="8"/>
        <v>0</v>
      </c>
      <c r="BV101" s="645"/>
      <c r="BW101" s="338"/>
      <c r="BX101" s="338"/>
      <c r="BY101" s="338"/>
      <c r="BZ101" s="338"/>
      <c r="CA101" s="338"/>
      <c r="CB101" s="338"/>
    </row>
    <row r="102" ht="15.75" customHeight="1">
      <c r="A102" s="858">
        <v>99.0</v>
      </c>
      <c r="B102" s="874"/>
      <c r="C102" s="908"/>
      <c r="D102" s="773">
        <f t="shared" ref="D102:E102" si="105">H102+J102+L102+N102+P102+R102+T102+V102+X102+Z102+AB102+AD102+AF102+AH102+AJ102+AL102+AN102+AP102+AR102+AT102+AV102+AX102+AZ102+BB102+BD102+BF102+BH102+BJ102+BL102+BN102+BP102</f>
        <v>0</v>
      </c>
      <c r="E102" s="671">
        <f t="shared" si="105"/>
        <v>0</v>
      </c>
      <c r="F102" s="774">
        <f t="shared" si="4"/>
        <v>0</v>
      </c>
      <c r="G102" s="406"/>
      <c r="H102" s="640"/>
      <c r="I102" s="642"/>
      <c r="J102" s="640"/>
      <c r="K102" s="642"/>
      <c r="L102" s="640"/>
      <c r="M102" s="642"/>
      <c r="N102" s="640"/>
      <c r="O102" s="642"/>
      <c r="P102" s="640"/>
      <c r="Q102" s="642"/>
      <c r="R102" s="640"/>
      <c r="S102" s="642"/>
      <c r="T102" s="640"/>
      <c r="U102" s="642"/>
      <c r="V102" s="640"/>
      <c r="W102" s="642"/>
      <c r="X102" s="640"/>
      <c r="Y102" s="642"/>
      <c r="Z102" s="640"/>
      <c r="AA102" s="642"/>
      <c r="AB102" s="640"/>
      <c r="AC102" s="642"/>
      <c r="AD102" s="640"/>
      <c r="AE102" s="642"/>
      <c r="AF102" s="640"/>
      <c r="AG102" s="642"/>
      <c r="AH102" s="640"/>
      <c r="AI102" s="642"/>
      <c r="AJ102" s="640"/>
      <c r="AK102" s="642"/>
      <c r="AL102" s="640"/>
      <c r="AM102" s="642"/>
      <c r="AN102" s="640"/>
      <c r="AO102" s="642"/>
      <c r="AP102" s="640"/>
      <c r="AQ102" s="642"/>
      <c r="AR102" s="640"/>
      <c r="AS102" s="642"/>
      <c r="AT102" s="640"/>
      <c r="AU102" s="642"/>
      <c r="AV102" s="640"/>
      <c r="AW102" s="642"/>
      <c r="AX102" s="640"/>
      <c r="AY102" s="642"/>
      <c r="AZ102" s="640"/>
      <c r="BA102" s="642"/>
      <c r="BB102" s="640"/>
      <c r="BC102" s="642"/>
      <c r="BD102" s="640"/>
      <c r="BE102" s="642"/>
      <c r="BF102" s="640"/>
      <c r="BG102" s="642"/>
      <c r="BH102" s="640"/>
      <c r="BI102" s="642"/>
      <c r="BJ102" s="640"/>
      <c r="BK102" s="642"/>
      <c r="BL102" s="640"/>
      <c r="BM102" s="642"/>
      <c r="BN102" s="640"/>
      <c r="BO102" s="642"/>
      <c r="BP102" s="640"/>
      <c r="BQ102" s="642"/>
      <c r="BR102" s="643"/>
      <c r="BS102" s="644">
        <f t="shared" si="6"/>
        <v>0</v>
      </c>
      <c r="BT102" s="776">
        <f t="shared" si="7"/>
        <v>0</v>
      </c>
      <c r="BU102" s="644">
        <f t="shared" si="8"/>
        <v>0</v>
      </c>
      <c r="BV102" s="645"/>
      <c r="BW102" s="338"/>
      <c r="BX102" s="338"/>
      <c r="BY102" s="338"/>
      <c r="BZ102" s="338"/>
      <c r="CA102" s="338"/>
      <c r="CB102" s="338"/>
    </row>
    <row r="103" ht="15.75" customHeight="1">
      <c r="A103" s="858">
        <v>100.0</v>
      </c>
      <c r="B103" s="874"/>
      <c r="C103" s="908"/>
      <c r="D103" s="773">
        <f t="shared" ref="D103:E103" si="106">H103+J103+L103+N103+P103+R103+T103+V103+X103+Z103+AB103+AD103+AF103+AH103+AJ103+AL103+AN103+AP103+AR103+AT103+AV103+AX103+AZ103+BB103+BD103+BF103+BH103+BJ103+BL103+BN103+BP103</f>
        <v>0</v>
      </c>
      <c r="E103" s="671">
        <f t="shared" si="106"/>
        <v>0</v>
      </c>
      <c r="F103" s="774">
        <f t="shared" si="4"/>
        <v>0</v>
      </c>
      <c r="G103" s="406"/>
      <c r="H103" s="640"/>
      <c r="I103" s="642"/>
      <c r="J103" s="640"/>
      <c r="K103" s="642"/>
      <c r="L103" s="640"/>
      <c r="M103" s="642"/>
      <c r="N103" s="640"/>
      <c r="O103" s="642"/>
      <c r="P103" s="640"/>
      <c r="Q103" s="642"/>
      <c r="R103" s="640"/>
      <c r="S103" s="642"/>
      <c r="T103" s="640"/>
      <c r="U103" s="642"/>
      <c r="V103" s="640"/>
      <c r="W103" s="642"/>
      <c r="X103" s="640"/>
      <c r="Y103" s="642"/>
      <c r="Z103" s="640"/>
      <c r="AA103" s="642"/>
      <c r="AB103" s="640"/>
      <c r="AC103" s="642"/>
      <c r="AD103" s="640"/>
      <c r="AE103" s="642"/>
      <c r="AF103" s="640"/>
      <c r="AG103" s="642"/>
      <c r="AH103" s="640"/>
      <c r="AI103" s="642"/>
      <c r="AJ103" s="640"/>
      <c r="AK103" s="642"/>
      <c r="AL103" s="640"/>
      <c r="AM103" s="642"/>
      <c r="AN103" s="640"/>
      <c r="AO103" s="642"/>
      <c r="AP103" s="640"/>
      <c r="AQ103" s="642"/>
      <c r="AR103" s="640"/>
      <c r="AS103" s="642"/>
      <c r="AT103" s="640"/>
      <c r="AU103" s="642"/>
      <c r="AV103" s="640"/>
      <c r="AW103" s="642"/>
      <c r="AX103" s="640"/>
      <c r="AY103" s="642"/>
      <c r="AZ103" s="640"/>
      <c r="BA103" s="642"/>
      <c r="BB103" s="640"/>
      <c r="BC103" s="642"/>
      <c r="BD103" s="640"/>
      <c r="BE103" s="642"/>
      <c r="BF103" s="640"/>
      <c r="BG103" s="642"/>
      <c r="BH103" s="640"/>
      <c r="BI103" s="642"/>
      <c r="BJ103" s="640"/>
      <c r="BK103" s="642"/>
      <c r="BL103" s="640"/>
      <c r="BM103" s="642"/>
      <c r="BN103" s="640"/>
      <c r="BO103" s="642"/>
      <c r="BP103" s="640"/>
      <c r="BQ103" s="642"/>
      <c r="BR103" s="643"/>
      <c r="BS103" s="644">
        <f t="shared" si="6"/>
        <v>0</v>
      </c>
      <c r="BT103" s="776">
        <f t="shared" si="7"/>
        <v>0</v>
      </c>
      <c r="BU103" s="644">
        <f t="shared" si="8"/>
        <v>0</v>
      </c>
      <c r="BV103" s="645"/>
      <c r="BW103" s="338"/>
      <c r="BX103" s="338"/>
      <c r="BY103" s="338"/>
      <c r="BZ103" s="338"/>
      <c r="CA103" s="338"/>
      <c r="CB103" s="338"/>
    </row>
    <row r="104" ht="15.75" customHeight="1">
      <c r="A104" s="858">
        <v>101.0</v>
      </c>
      <c r="B104" s="874"/>
      <c r="C104" s="908"/>
      <c r="D104" s="773">
        <f t="shared" ref="D104:E104" si="107">H104+J104+L104+N104+P104+R104+T104+V104+X104+Z104+AB104+AD104+AF104+AH104+AJ104+AL104+AN104+AP104+AR104+AT104+AV104+AX104+AZ104+BB104+BD104+BF104+BH104+BJ104+BL104+BN104+BP104</f>
        <v>0</v>
      </c>
      <c r="E104" s="671">
        <f t="shared" si="107"/>
        <v>0</v>
      </c>
      <c r="F104" s="774">
        <f t="shared" si="4"/>
        <v>0</v>
      </c>
      <c r="G104" s="406"/>
      <c r="H104" s="640"/>
      <c r="I104" s="642"/>
      <c r="J104" s="640"/>
      <c r="K104" s="642"/>
      <c r="L104" s="640"/>
      <c r="M104" s="642"/>
      <c r="N104" s="640"/>
      <c r="O104" s="642"/>
      <c r="P104" s="640"/>
      <c r="Q104" s="642"/>
      <c r="R104" s="640"/>
      <c r="S104" s="642"/>
      <c r="T104" s="640"/>
      <c r="U104" s="642"/>
      <c r="V104" s="640"/>
      <c r="W104" s="642"/>
      <c r="X104" s="640"/>
      <c r="Y104" s="642"/>
      <c r="Z104" s="640"/>
      <c r="AA104" s="642"/>
      <c r="AB104" s="640"/>
      <c r="AC104" s="642"/>
      <c r="AD104" s="640"/>
      <c r="AE104" s="642"/>
      <c r="AF104" s="640"/>
      <c r="AG104" s="642"/>
      <c r="AH104" s="640"/>
      <c r="AI104" s="642"/>
      <c r="AJ104" s="640"/>
      <c r="AK104" s="642"/>
      <c r="AL104" s="640"/>
      <c r="AM104" s="642"/>
      <c r="AN104" s="640"/>
      <c r="AO104" s="642"/>
      <c r="AP104" s="640"/>
      <c r="AQ104" s="642"/>
      <c r="AR104" s="640"/>
      <c r="AS104" s="642"/>
      <c r="AT104" s="640"/>
      <c r="AU104" s="642"/>
      <c r="AV104" s="640"/>
      <c r="AW104" s="642"/>
      <c r="AX104" s="640"/>
      <c r="AY104" s="642"/>
      <c r="AZ104" s="640"/>
      <c r="BA104" s="642"/>
      <c r="BB104" s="640"/>
      <c r="BC104" s="642"/>
      <c r="BD104" s="640"/>
      <c r="BE104" s="642"/>
      <c r="BF104" s="640"/>
      <c r="BG104" s="642"/>
      <c r="BH104" s="640"/>
      <c r="BI104" s="642"/>
      <c r="BJ104" s="640"/>
      <c r="BK104" s="642"/>
      <c r="BL104" s="640"/>
      <c r="BM104" s="642"/>
      <c r="BN104" s="640"/>
      <c r="BO104" s="642"/>
      <c r="BP104" s="640"/>
      <c r="BQ104" s="642"/>
      <c r="BR104" s="643"/>
      <c r="BS104" s="644">
        <f t="shared" si="6"/>
        <v>0</v>
      </c>
      <c r="BT104" s="776">
        <f t="shared" si="7"/>
        <v>0</v>
      </c>
      <c r="BU104" s="644">
        <f t="shared" si="8"/>
        <v>0</v>
      </c>
      <c r="BV104" s="645"/>
      <c r="BW104" s="338"/>
      <c r="BX104" s="338"/>
      <c r="BY104" s="338"/>
      <c r="BZ104" s="338"/>
      <c r="CA104" s="338"/>
      <c r="CB104" s="338"/>
    </row>
    <row r="105" ht="15.75" customHeight="1">
      <c r="A105" s="858">
        <v>102.0</v>
      </c>
      <c r="B105" s="874"/>
      <c r="C105" s="908"/>
      <c r="D105" s="773">
        <f t="shared" ref="D105:E105" si="108">H105+J105+L105+N105+P105+R105+T105+V105+X105+Z105+AB105+AD105+AF105+AH105+AJ105+AL105+AN105+AP105+AR105+AT105+AV105+AX105+AZ105+BB105+BD105+BF105+BH105+BJ105+BL105+BN105+BP105</f>
        <v>0</v>
      </c>
      <c r="E105" s="671">
        <f t="shared" si="108"/>
        <v>0</v>
      </c>
      <c r="F105" s="774">
        <f t="shared" si="4"/>
        <v>0</v>
      </c>
      <c r="G105" s="406"/>
      <c r="H105" s="640"/>
      <c r="I105" s="642"/>
      <c r="J105" s="640"/>
      <c r="K105" s="642"/>
      <c r="L105" s="640"/>
      <c r="M105" s="642"/>
      <c r="N105" s="640"/>
      <c r="O105" s="642"/>
      <c r="P105" s="640"/>
      <c r="Q105" s="642"/>
      <c r="R105" s="640"/>
      <c r="S105" s="642"/>
      <c r="T105" s="640"/>
      <c r="U105" s="642"/>
      <c r="V105" s="640"/>
      <c r="W105" s="642"/>
      <c r="X105" s="640"/>
      <c r="Y105" s="642"/>
      <c r="Z105" s="640"/>
      <c r="AA105" s="642"/>
      <c r="AB105" s="640"/>
      <c r="AC105" s="642"/>
      <c r="AD105" s="640"/>
      <c r="AE105" s="642"/>
      <c r="AF105" s="640"/>
      <c r="AG105" s="642"/>
      <c r="AH105" s="640"/>
      <c r="AI105" s="642"/>
      <c r="AJ105" s="640"/>
      <c r="AK105" s="642"/>
      <c r="AL105" s="640"/>
      <c r="AM105" s="642"/>
      <c r="AN105" s="640"/>
      <c r="AO105" s="642"/>
      <c r="AP105" s="640"/>
      <c r="AQ105" s="642"/>
      <c r="AR105" s="640"/>
      <c r="AS105" s="642"/>
      <c r="AT105" s="640"/>
      <c r="AU105" s="642"/>
      <c r="AV105" s="640"/>
      <c r="AW105" s="642"/>
      <c r="AX105" s="640"/>
      <c r="AY105" s="642"/>
      <c r="AZ105" s="640"/>
      <c r="BA105" s="642"/>
      <c r="BB105" s="640"/>
      <c r="BC105" s="642"/>
      <c r="BD105" s="640"/>
      <c r="BE105" s="642"/>
      <c r="BF105" s="640"/>
      <c r="BG105" s="642"/>
      <c r="BH105" s="640"/>
      <c r="BI105" s="642"/>
      <c r="BJ105" s="640"/>
      <c r="BK105" s="642"/>
      <c r="BL105" s="640"/>
      <c r="BM105" s="642"/>
      <c r="BN105" s="640"/>
      <c r="BO105" s="642"/>
      <c r="BP105" s="640"/>
      <c r="BQ105" s="642"/>
      <c r="BR105" s="643"/>
      <c r="BS105" s="644">
        <f t="shared" si="6"/>
        <v>0</v>
      </c>
      <c r="BT105" s="776">
        <f t="shared" si="7"/>
        <v>0</v>
      </c>
      <c r="BU105" s="644">
        <f t="shared" si="8"/>
        <v>0</v>
      </c>
      <c r="BV105" s="645"/>
      <c r="BW105" s="338"/>
      <c r="BX105" s="338"/>
      <c r="BY105" s="338"/>
      <c r="BZ105" s="338"/>
      <c r="CA105" s="338"/>
      <c r="CB105" s="338"/>
    </row>
    <row r="106" ht="15.75" customHeight="1">
      <c r="A106" s="858">
        <v>103.0</v>
      </c>
      <c r="B106" s="874"/>
      <c r="C106" s="908"/>
      <c r="D106" s="773">
        <f t="shared" ref="D106:E106" si="109">H106+J106+L106+N106+P106+R106+T106+V106+X106+Z106+AB106+AD106+AF106+AH106+AJ106+AL106+AN106+AP106+AR106+AT106+AV106+AX106+AZ106+BB106+BD106+BF106+BH106+BJ106+BL106+BN106+BP106</f>
        <v>0</v>
      </c>
      <c r="E106" s="671">
        <f t="shared" si="109"/>
        <v>0</v>
      </c>
      <c r="F106" s="774">
        <f t="shared" si="4"/>
        <v>0</v>
      </c>
      <c r="G106" s="406"/>
      <c r="H106" s="640"/>
      <c r="I106" s="642"/>
      <c r="J106" s="640"/>
      <c r="K106" s="642"/>
      <c r="L106" s="640"/>
      <c r="M106" s="642"/>
      <c r="N106" s="640"/>
      <c r="O106" s="642"/>
      <c r="P106" s="640"/>
      <c r="Q106" s="642"/>
      <c r="R106" s="640"/>
      <c r="S106" s="642"/>
      <c r="T106" s="640"/>
      <c r="U106" s="642"/>
      <c r="V106" s="640"/>
      <c r="W106" s="642"/>
      <c r="X106" s="640"/>
      <c r="Y106" s="642"/>
      <c r="Z106" s="640"/>
      <c r="AA106" s="642"/>
      <c r="AB106" s="640"/>
      <c r="AC106" s="642"/>
      <c r="AD106" s="640"/>
      <c r="AE106" s="642"/>
      <c r="AF106" s="640"/>
      <c r="AG106" s="642"/>
      <c r="AH106" s="640"/>
      <c r="AI106" s="642"/>
      <c r="AJ106" s="640"/>
      <c r="AK106" s="642"/>
      <c r="AL106" s="640"/>
      <c r="AM106" s="642"/>
      <c r="AN106" s="640"/>
      <c r="AO106" s="642"/>
      <c r="AP106" s="640"/>
      <c r="AQ106" s="642"/>
      <c r="AR106" s="640"/>
      <c r="AS106" s="642"/>
      <c r="AT106" s="640"/>
      <c r="AU106" s="642"/>
      <c r="AV106" s="640"/>
      <c r="AW106" s="642"/>
      <c r="AX106" s="640"/>
      <c r="AY106" s="642"/>
      <c r="AZ106" s="640"/>
      <c r="BA106" s="642"/>
      <c r="BB106" s="640"/>
      <c r="BC106" s="642"/>
      <c r="BD106" s="640"/>
      <c r="BE106" s="642"/>
      <c r="BF106" s="640"/>
      <c r="BG106" s="642"/>
      <c r="BH106" s="640"/>
      <c r="BI106" s="642"/>
      <c r="BJ106" s="640"/>
      <c r="BK106" s="642"/>
      <c r="BL106" s="640"/>
      <c r="BM106" s="642"/>
      <c r="BN106" s="640"/>
      <c r="BO106" s="642"/>
      <c r="BP106" s="640"/>
      <c r="BQ106" s="642"/>
      <c r="BR106" s="643"/>
      <c r="BS106" s="644">
        <f t="shared" si="6"/>
        <v>0</v>
      </c>
      <c r="BT106" s="776">
        <f t="shared" si="7"/>
        <v>0</v>
      </c>
      <c r="BU106" s="644">
        <f t="shared" si="8"/>
        <v>0</v>
      </c>
      <c r="BV106" s="645"/>
      <c r="BW106" s="338"/>
      <c r="BX106" s="338"/>
      <c r="BY106" s="338"/>
      <c r="BZ106" s="338"/>
      <c r="CA106" s="338"/>
      <c r="CB106" s="338"/>
    </row>
    <row r="107" ht="15.75" customHeight="1">
      <c r="A107" s="858">
        <v>104.0</v>
      </c>
      <c r="B107" s="874"/>
      <c r="C107" s="908"/>
      <c r="D107" s="773">
        <f t="shared" ref="D107:E107" si="110">H107+J107+L107+N107+P107+R107+T107+V107+X107+Z107+AB107+AD107+AF107+AH107+AJ107+AL107+AN107+AP107+AR107+AT107+AV107+AX107+AZ107+BB107+BD107+BF107+BH107+BJ107+BL107+BN107+BP107</f>
        <v>0</v>
      </c>
      <c r="E107" s="671">
        <f t="shared" si="110"/>
        <v>0</v>
      </c>
      <c r="F107" s="774">
        <f t="shared" si="4"/>
        <v>0</v>
      </c>
      <c r="G107" s="406"/>
      <c r="H107" s="640"/>
      <c r="I107" s="642"/>
      <c r="J107" s="640"/>
      <c r="K107" s="642"/>
      <c r="L107" s="640"/>
      <c r="M107" s="642"/>
      <c r="N107" s="640"/>
      <c r="O107" s="642"/>
      <c r="P107" s="640"/>
      <c r="Q107" s="642"/>
      <c r="R107" s="640"/>
      <c r="S107" s="642"/>
      <c r="T107" s="640"/>
      <c r="U107" s="642"/>
      <c r="V107" s="640"/>
      <c r="W107" s="642"/>
      <c r="X107" s="640"/>
      <c r="Y107" s="642"/>
      <c r="Z107" s="640"/>
      <c r="AA107" s="642"/>
      <c r="AB107" s="640"/>
      <c r="AC107" s="642"/>
      <c r="AD107" s="640"/>
      <c r="AE107" s="642"/>
      <c r="AF107" s="640"/>
      <c r="AG107" s="642"/>
      <c r="AH107" s="640"/>
      <c r="AI107" s="642"/>
      <c r="AJ107" s="640"/>
      <c r="AK107" s="642"/>
      <c r="AL107" s="640"/>
      <c r="AM107" s="642"/>
      <c r="AN107" s="640"/>
      <c r="AO107" s="642"/>
      <c r="AP107" s="640"/>
      <c r="AQ107" s="642"/>
      <c r="AR107" s="640"/>
      <c r="AS107" s="642"/>
      <c r="AT107" s="640"/>
      <c r="AU107" s="642"/>
      <c r="AV107" s="640"/>
      <c r="AW107" s="642"/>
      <c r="AX107" s="640"/>
      <c r="AY107" s="642"/>
      <c r="AZ107" s="640"/>
      <c r="BA107" s="642"/>
      <c r="BB107" s="640"/>
      <c r="BC107" s="642"/>
      <c r="BD107" s="640"/>
      <c r="BE107" s="642"/>
      <c r="BF107" s="640"/>
      <c r="BG107" s="642"/>
      <c r="BH107" s="640"/>
      <c r="BI107" s="642"/>
      <c r="BJ107" s="640"/>
      <c r="BK107" s="642"/>
      <c r="BL107" s="640"/>
      <c r="BM107" s="642"/>
      <c r="BN107" s="640"/>
      <c r="BO107" s="642"/>
      <c r="BP107" s="640"/>
      <c r="BQ107" s="642"/>
      <c r="BR107" s="643"/>
      <c r="BS107" s="644">
        <f t="shared" si="6"/>
        <v>0</v>
      </c>
      <c r="BT107" s="776">
        <f t="shared" si="7"/>
        <v>0</v>
      </c>
      <c r="BU107" s="644">
        <f t="shared" si="8"/>
        <v>0</v>
      </c>
      <c r="BV107" s="645"/>
      <c r="BW107" s="338"/>
      <c r="BX107" s="338"/>
      <c r="BY107" s="338"/>
      <c r="BZ107" s="338"/>
      <c r="CA107" s="338"/>
      <c r="CB107" s="338"/>
    </row>
    <row r="108" ht="15.75" customHeight="1">
      <c r="A108" s="858">
        <v>105.0</v>
      </c>
      <c r="B108" s="874"/>
      <c r="C108" s="908"/>
      <c r="D108" s="773">
        <f t="shared" ref="D108:E108" si="111">H108+J108+L108+N108+P108+R108+T108+V108+X108+Z108+AB108+AD108+AF108+AH108+AJ108+AL108+AN108+AP108+AR108+AT108+AV108+AX108+AZ108+BB108+BD108+BF108+BH108+BJ108+BL108+BN108+BP108</f>
        <v>0</v>
      </c>
      <c r="E108" s="671">
        <f t="shared" si="111"/>
        <v>0</v>
      </c>
      <c r="F108" s="774">
        <f t="shared" si="4"/>
        <v>0</v>
      </c>
      <c r="G108" s="406"/>
      <c r="H108" s="640"/>
      <c r="I108" s="642"/>
      <c r="J108" s="640"/>
      <c r="K108" s="642"/>
      <c r="L108" s="640"/>
      <c r="M108" s="642"/>
      <c r="N108" s="640"/>
      <c r="O108" s="642"/>
      <c r="P108" s="640"/>
      <c r="Q108" s="642"/>
      <c r="R108" s="640"/>
      <c r="S108" s="642"/>
      <c r="T108" s="640"/>
      <c r="U108" s="642"/>
      <c r="V108" s="640"/>
      <c r="W108" s="642"/>
      <c r="X108" s="640"/>
      <c r="Y108" s="642"/>
      <c r="Z108" s="640"/>
      <c r="AA108" s="642"/>
      <c r="AB108" s="640"/>
      <c r="AC108" s="642"/>
      <c r="AD108" s="640"/>
      <c r="AE108" s="642"/>
      <c r="AF108" s="640"/>
      <c r="AG108" s="642"/>
      <c r="AH108" s="640"/>
      <c r="AI108" s="642"/>
      <c r="AJ108" s="640"/>
      <c r="AK108" s="642"/>
      <c r="AL108" s="640"/>
      <c r="AM108" s="642"/>
      <c r="AN108" s="640"/>
      <c r="AO108" s="642"/>
      <c r="AP108" s="640"/>
      <c r="AQ108" s="642"/>
      <c r="AR108" s="640"/>
      <c r="AS108" s="642"/>
      <c r="AT108" s="640"/>
      <c r="AU108" s="642"/>
      <c r="AV108" s="640"/>
      <c r="AW108" s="642"/>
      <c r="AX108" s="640"/>
      <c r="AY108" s="642"/>
      <c r="AZ108" s="640"/>
      <c r="BA108" s="642"/>
      <c r="BB108" s="640"/>
      <c r="BC108" s="642"/>
      <c r="BD108" s="640"/>
      <c r="BE108" s="642"/>
      <c r="BF108" s="640"/>
      <c r="BG108" s="642"/>
      <c r="BH108" s="640"/>
      <c r="BI108" s="642"/>
      <c r="BJ108" s="640"/>
      <c r="BK108" s="642"/>
      <c r="BL108" s="640"/>
      <c r="BM108" s="642"/>
      <c r="BN108" s="640"/>
      <c r="BO108" s="642"/>
      <c r="BP108" s="640"/>
      <c r="BQ108" s="642"/>
      <c r="BR108" s="643"/>
      <c r="BS108" s="644">
        <f t="shared" si="6"/>
        <v>0</v>
      </c>
      <c r="BT108" s="776">
        <f t="shared" si="7"/>
        <v>0</v>
      </c>
      <c r="BU108" s="644">
        <f t="shared" si="8"/>
        <v>0</v>
      </c>
      <c r="BV108" s="645"/>
      <c r="BW108" s="338"/>
      <c r="BX108" s="338"/>
      <c r="BY108" s="338"/>
      <c r="BZ108" s="338"/>
      <c r="CA108" s="338"/>
      <c r="CB108" s="338"/>
    </row>
    <row r="109" ht="15.75" customHeight="1">
      <c r="A109" s="858">
        <v>106.0</v>
      </c>
      <c r="B109" s="874"/>
      <c r="C109" s="908"/>
      <c r="D109" s="773">
        <f t="shared" ref="D109:E109" si="112">H109+J109+L109+N109+P109+R109+T109+V109+X109+Z109+AB109+AD109+AF109+AH109+AJ109+AL109+AN109+AP109+AR109+AT109+AV109+AX109+AZ109+BB109+BD109+BF109+BH109+BJ109+BL109+BN109+BP109</f>
        <v>0</v>
      </c>
      <c r="E109" s="671">
        <f t="shared" si="112"/>
        <v>0</v>
      </c>
      <c r="F109" s="774">
        <f t="shared" si="4"/>
        <v>0</v>
      </c>
      <c r="G109" s="406"/>
      <c r="H109" s="640"/>
      <c r="I109" s="642"/>
      <c r="J109" s="640"/>
      <c r="K109" s="642"/>
      <c r="L109" s="640"/>
      <c r="M109" s="642"/>
      <c r="N109" s="640"/>
      <c r="O109" s="642"/>
      <c r="P109" s="640"/>
      <c r="Q109" s="642"/>
      <c r="R109" s="640"/>
      <c r="S109" s="642"/>
      <c r="T109" s="640"/>
      <c r="U109" s="642"/>
      <c r="V109" s="640"/>
      <c r="W109" s="642"/>
      <c r="X109" s="640"/>
      <c r="Y109" s="642"/>
      <c r="Z109" s="640"/>
      <c r="AA109" s="642"/>
      <c r="AB109" s="640"/>
      <c r="AC109" s="642"/>
      <c r="AD109" s="640"/>
      <c r="AE109" s="642"/>
      <c r="AF109" s="640"/>
      <c r="AG109" s="642"/>
      <c r="AH109" s="640"/>
      <c r="AI109" s="642"/>
      <c r="AJ109" s="640"/>
      <c r="AK109" s="642"/>
      <c r="AL109" s="640"/>
      <c r="AM109" s="642"/>
      <c r="AN109" s="640"/>
      <c r="AO109" s="642"/>
      <c r="AP109" s="640"/>
      <c r="AQ109" s="642"/>
      <c r="AR109" s="640"/>
      <c r="AS109" s="642"/>
      <c r="AT109" s="640"/>
      <c r="AU109" s="642"/>
      <c r="AV109" s="640"/>
      <c r="AW109" s="642"/>
      <c r="AX109" s="640"/>
      <c r="AY109" s="642"/>
      <c r="AZ109" s="640"/>
      <c r="BA109" s="642"/>
      <c r="BB109" s="640"/>
      <c r="BC109" s="642"/>
      <c r="BD109" s="640"/>
      <c r="BE109" s="642"/>
      <c r="BF109" s="640"/>
      <c r="BG109" s="642"/>
      <c r="BH109" s="640"/>
      <c r="BI109" s="642"/>
      <c r="BJ109" s="640"/>
      <c r="BK109" s="642"/>
      <c r="BL109" s="640"/>
      <c r="BM109" s="642"/>
      <c r="BN109" s="640"/>
      <c r="BO109" s="642"/>
      <c r="BP109" s="640"/>
      <c r="BQ109" s="642"/>
      <c r="BR109" s="643"/>
      <c r="BS109" s="644">
        <f t="shared" si="6"/>
        <v>0</v>
      </c>
      <c r="BT109" s="776">
        <f t="shared" si="7"/>
        <v>0</v>
      </c>
      <c r="BU109" s="644">
        <f t="shared" si="8"/>
        <v>0</v>
      </c>
      <c r="BV109" s="645"/>
      <c r="BW109" s="338"/>
      <c r="BX109" s="338"/>
      <c r="BY109" s="338"/>
      <c r="BZ109" s="338"/>
      <c r="CA109" s="338"/>
      <c r="CB109" s="338"/>
    </row>
    <row r="110" ht="15.75" customHeight="1">
      <c r="A110" s="858">
        <v>107.0</v>
      </c>
      <c r="B110" s="874"/>
      <c r="C110" s="908"/>
      <c r="D110" s="773">
        <f t="shared" ref="D110:E110" si="113">H110+J110+L110+N110+P110+R110+T110+V110+X110+Z110+AB110+AD110+AF110+AH110+AJ110+AL110+AN110+AP110+AR110+AT110+AV110+AX110+AZ110+BB110+BD110+BF110+BH110+BJ110+BL110+BN110+BP110</f>
        <v>0</v>
      </c>
      <c r="E110" s="671">
        <f t="shared" si="113"/>
        <v>0</v>
      </c>
      <c r="F110" s="774">
        <f t="shared" si="4"/>
        <v>0</v>
      </c>
      <c r="G110" s="406"/>
      <c r="H110" s="640"/>
      <c r="I110" s="642"/>
      <c r="J110" s="640"/>
      <c r="K110" s="642"/>
      <c r="L110" s="640"/>
      <c r="M110" s="642"/>
      <c r="N110" s="640"/>
      <c r="O110" s="642"/>
      <c r="P110" s="640"/>
      <c r="Q110" s="642"/>
      <c r="R110" s="640"/>
      <c r="S110" s="642"/>
      <c r="T110" s="640"/>
      <c r="U110" s="642"/>
      <c r="V110" s="640"/>
      <c r="W110" s="642"/>
      <c r="X110" s="640"/>
      <c r="Y110" s="642"/>
      <c r="Z110" s="640"/>
      <c r="AA110" s="642"/>
      <c r="AB110" s="640"/>
      <c r="AC110" s="642"/>
      <c r="AD110" s="640"/>
      <c r="AE110" s="642"/>
      <c r="AF110" s="640"/>
      <c r="AG110" s="642"/>
      <c r="AH110" s="640"/>
      <c r="AI110" s="642"/>
      <c r="AJ110" s="640"/>
      <c r="AK110" s="642"/>
      <c r="AL110" s="640"/>
      <c r="AM110" s="642"/>
      <c r="AN110" s="640"/>
      <c r="AO110" s="642"/>
      <c r="AP110" s="640"/>
      <c r="AQ110" s="642"/>
      <c r="AR110" s="640"/>
      <c r="AS110" s="642"/>
      <c r="AT110" s="640"/>
      <c r="AU110" s="642"/>
      <c r="AV110" s="640"/>
      <c r="AW110" s="642"/>
      <c r="AX110" s="640"/>
      <c r="AY110" s="642"/>
      <c r="AZ110" s="640"/>
      <c r="BA110" s="642"/>
      <c r="BB110" s="640"/>
      <c r="BC110" s="642"/>
      <c r="BD110" s="640"/>
      <c r="BE110" s="642"/>
      <c r="BF110" s="640"/>
      <c r="BG110" s="642"/>
      <c r="BH110" s="640"/>
      <c r="BI110" s="642"/>
      <c r="BJ110" s="640"/>
      <c r="BK110" s="642"/>
      <c r="BL110" s="640"/>
      <c r="BM110" s="642"/>
      <c r="BN110" s="640"/>
      <c r="BO110" s="642"/>
      <c r="BP110" s="640"/>
      <c r="BQ110" s="642"/>
      <c r="BR110" s="643"/>
      <c r="BS110" s="644">
        <f t="shared" si="6"/>
        <v>0</v>
      </c>
      <c r="BT110" s="776">
        <f t="shared" si="7"/>
        <v>0</v>
      </c>
      <c r="BU110" s="644">
        <f t="shared" si="8"/>
        <v>0</v>
      </c>
      <c r="BV110" s="645"/>
      <c r="BW110" s="338"/>
      <c r="BX110" s="338"/>
      <c r="BY110" s="338"/>
      <c r="BZ110" s="338"/>
      <c r="CA110" s="338"/>
      <c r="CB110" s="338"/>
    </row>
    <row r="111" ht="15.75" customHeight="1">
      <c r="A111" s="858">
        <v>108.0</v>
      </c>
      <c r="B111" s="874"/>
      <c r="C111" s="908"/>
      <c r="D111" s="773">
        <f t="shared" ref="D111:E111" si="114">H111+J111+L111+N111+P111+R111+T111+V111+X111+Z111+AB111+AD111+AF111+AH111+AJ111+AL111+AN111+AP111+AR111+AT111+AV111+AX111+AZ111+BB111+BD111+BF111+BH111+BJ111+BL111+BN111+BP111</f>
        <v>0</v>
      </c>
      <c r="E111" s="671">
        <f t="shared" si="114"/>
        <v>0</v>
      </c>
      <c r="F111" s="774">
        <f t="shared" si="4"/>
        <v>0</v>
      </c>
      <c r="G111" s="406"/>
      <c r="H111" s="640"/>
      <c r="I111" s="642"/>
      <c r="J111" s="640"/>
      <c r="K111" s="642"/>
      <c r="L111" s="640"/>
      <c r="M111" s="642"/>
      <c r="N111" s="640"/>
      <c r="O111" s="642"/>
      <c r="P111" s="640"/>
      <c r="Q111" s="642"/>
      <c r="R111" s="640"/>
      <c r="S111" s="642"/>
      <c r="T111" s="640"/>
      <c r="U111" s="642"/>
      <c r="V111" s="640"/>
      <c r="W111" s="642"/>
      <c r="X111" s="640"/>
      <c r="Y111" s="642"/>
      <c r="Z111" s="640"/>
      <c r="AA111" s="642"/>
      <c r="AB111" s="640"/>
      <c r="AC111" s="642"/>
      <c r="AD111" s="640"/>
      <c r="AE111" s="642"/>
      <c r="AF111" s="640"/>
      <c r="AG111" s="642"/>
      <c r="AH111" s="640"/>
      <c r="AI111" s="642"/>
      <c r="AJ111" s="640"/>
      <c r="AK111" s="642"/>
      <c r="AL111" s="640"/>
      <c r="AM111" s="642"/>
      <c r="AN111" s="640"/>
      <c r="AO111" s="642"/>
      <c r="AP111" s="640"/>
      <c r="AQ111" s="642"/>
      <c r="AR111" s="640"/>
      <c r="AS111" s="642"/>
      <c r="AT111" s="640"/>
      <c r="AU111" s="642"/>
      <c r="AV111" s="640"/>
      <c r="AW111" s="642"/>
      <c r="AX111" s="640"/>
      <c r="AY111" s="642"/>
      <c r="AZ111" s="640"/>
      <c r="BA111" s="642"/>
      <c r="BB111" s="640"/>
      <c r="BC111" s="642"/>
      <c r="BD111" s="640"/>
      <c r="BE111" s="642"/>
      <c r="BF111" s="640"/>
      <c r="BG111" s="642"/>
      <c r="BH111" s="640"/>
      <c r="BI111" s="642"/>
      <c r="BJ111" s="640"/>
      <c r="BK111" s="642"/>
      <c r="BL111" s="640"/>
      <c r="BM111" s="642"/>
      <c r="BN111" s="640"/>
      <c r="BO111" s="642"/>
      <c r="BP111" s="640"/>
      <c r="BQ111" s="642"/>
      <c r="BR111" s="643"/>
      <c r="BS111" s="644">
        <f t="shared" si="6"/>
        <v>0</v>
      </c>
      <c r="BT111" s="776">
        <f t="shared" si="7"/>
        <v>0</v>
      </c>
      <c r="BU111" s="644">
        <f t="shared" si="8"/>
        <v>0</v>
      </c>
      <c r="BV111" s="645"/>
      <c r="BW111" s="338"/>
      <c r="BX111" s="338"/>
      <c r="BY111" s="338"/>
      <c r="BZ111" s="338"/>
      <c r="CA111" s="338"/>
      <c r="CB111" s="338"/>
    </row>
    <row r="112" ht="15.75" customHeight="1">
      <c r="A112" s="858">
        <v>109.0</v>
      </c>
      <c r="B112" s="874"/>
      <c r="C112" s="908"/>
      <c r="D112" s="773">
        <f t="shared" ref="D112:E112" si="115">H112+J112+L112+N112+P112+R112+T112+V112+X112+Z112+AB112+AD112+AF112+AH112+AJ112+AL112+AN112+AP112+AR112+AT112+AV112+AX112+AZ112+BB112+BD112+BF112+BH112+BJ112+BL112+BN112+BP112</f>
        <v>0</v>
      </c>
      <c r="E112" s="671">
        <f t="shared" si="115"/>
        <v>0</v>
      </c>
      <c r="F112" s="774">
        <f t="shared" si="4"/>
        <v>0</v>
      </c>
      <c r="G112" s="406"/>
      <c r="H112" s="640"/>
      <c r="I112" s="642"/>
      <c r="J112" s="640"/>
      <c r="K112" s="642"/>
      <c r="L112" s="640"/>
      <c r="M112" s="642"/>
      <c r="N112" s="640"/>
      <c r="O112" s="642"/>
      <c r="P112" s="640"/>
      <c r="Q112" s="642"/>
      <c r="R112" s="640"/>
      <c r="S112" s="642"/>
      <c r="T112" s="640"/>
      <c r="U112" s="642"/>
      <c r="V112" s="640"/>
      <c r="W112" s="642"/>
      <c r="X112" s="640"/>
      <c r="Y112" s="642"/>
      <c r="Z112" s="640"/>
      <c r="AA112" s="642"/>
      <c r="AB112" s="640"/>
      <c r="AC112" s="642"/>
      <c r="AD112" s="640"/>
      <c r="AE112" s="642"/>
      <c r="AF112" s="640"/>
      <c r="AG112" s="642"/>
      <c r="AH112" s="640"/>
      <c r="AI112" s="642"/>
      <c r="AJ112" s="640"/>
      <c r="AK112" s="642"/>
      <c r="AL112" s="640"/>
      <c r="AM112" s="642"/>
      <c r="AN112" s="640"/>
      <c r="AO112" s="642"/>
      <c r="AP112" s="640"/>
      <c r="AQ112" s="642"/>
      <c r="AR112" s="640"/>
      <c r="AS112" s="642"/>
      <c r="AT112" s="640"/>
      <c r="AU112" s="642"/>
      <c r="AV112" s="640"/>
      <c r="AW112" s="642"/>
      <c r="AX112" s="640"/>
      <c r="AY112" s="642"/>
      <c r="AZ112" s="640"/>
      <c r="BA112" s="642"/>
      <c r="BB112" s="640"/>
      <c r="BC112" s="642"/>
      <c r="BD112" s="640"/>
      <c r="BE112" s="642"/>
      <c r="BF112" s="640"/>
      <c r="BG112" s="642"/>
      <c r="BH112" s="640"/>
      <c r="BI112" s="642"/>
      <c r="BJ112" s="640"/>
      <c r="BK112" s="642"/>
      <c r="BL112" s="640"/>
      <c r="BM112" s="642"/>
      <c r="BN112" s="640"/>
      <c r="BO112" s="642"/>
      <c r="BP112" s="640"/>
      <c r="BQ112" s="642"/>
      <c r="BR112" s="643"/>
      <c r="BS112" s="644">
        <f t="shared" si="6"/>
        <v>0</v>
      </c>
      <c r="BT112" s="776">
        <f t="shared" si="7"/>
        <v>0</v>
      </c>
      <c r="BU112" s="644">
        <f t="shared" si="8"/>
        <v>0</v>
      </c>
      <c r="BV112" s="645"/>
      <c r="BW112" s="338"/>
      <c r="BX112" s="338"/>
      <c r="BY112" s="338"/>
      <c r="BZ112" s="338"/>
      <c r="CA112" s="338"/>
      <c r="CB112" s="338"/>
    </row>
    <row r="113" ht="15.75" customHeight="1">
      <c r="A113" s="858">
        <v>110.0</v>
      </c>
      <c r="B113" s="874"/>
      <c r="C113" s="908"/>
      <c r="D113" s="773">
        <f t="shared" ref="D113:E113" si="116">H113+J113+L113+N113+P113+R113+T113+V113+X113+Z113+AB113+AD113+AF113+AH113+AJ113+AL113+AN113+AP113+AR113+AT113+AV113+AX113+AZ113+BB113+BD113+BF113+BH113+BJ113+BL113+BN113+BP113</f>
        <v>0</v>
      </c>
      <c r="E113" s="671">
        <f t="shared" si="116"/>
        <v>0</v>
      </c>
      <c r="F113" s="774">
        <f t="shared" si="4"/>
        <v>0</v>
      </c>
      <c r="G113" s="406"/>
      <c r="H113" s="640"/>
      <c r="I113" s="642"/>
      <c r="J113" s="640"/>
      <c r="K113" s="642"/>
      <c r="L113" s="640"/>
      <c r="M113" s="642"/>
      <c r="N113" s="640"/>
      <c r="O113" s="642"/>
      <c r="P113" s="640"/>
      <c r="Q113" s="642"/>
      <c r="R113" s="640"/>
      <c r="S113" s="642"/>
      <c r="T113" s="640"/>
      <c r="U113" s="642"/>
      <c r="V113" s="640"/>
      <c r="W113" s="642"/>
      <c r="X113" s="640"/>
      <c r="Y113" s="642"/>
      <c r="Z113" s="640"/>
      <c r="AA113" s="642"/>
      <c r="AB113" s="640"/>
      <c r="AC113" s="642"/>
      <c r="AD113" s="640"/>
      <c r="AE113" s="642"/>
      <c r="AF113" s="640"/>
      <c r="AG113" s="642"/>
      <c r="AH113" s="640"/>
      <c r="AI113" s="642"/>
      <c r="AJ113" s="640"/>
      <c r="AK113" s="642"/>
      <c r="AL113" s="640"/>
      <c r="AM113" s="642"/>
      <c r="AN113" s="640"/>
      <c r="AO113" s="642"/>
      <c r="AP113" s="640"/>
      <c r="AQ113" s="642"/>
      <c r="AR113" s="640"/>
      <c r="AS113" s="642"/>
      <c r="AT113" s="640"/>
      <c r="AU113" s="642"/>
      <c r="AV113" s="640"/>
      <c r="AW113" s="642"/>
      <c r="AX113" s="640"/>
      <c r="AY113" s="642"/>
      <c r="AZ113" s="640"/>
      <c r="BA113" s="642"/>
      <c r="BB113" s="640"/>
      <c r="BC113" s="642"/>
      <c r="BD113" s="640"/>
      <c r="BE113" s="642"/>
      <c r="BF113" s="640"/>
      <c r="BG113" s="642"/>
      <c r="BH113" s="640"/>
      <c r="BI113" s="642"/>
      <c r="BJ113" s="640"/>
      <c r="BK113" s="642"/>
      <c r="BL113" s="640"/>
      <c r="BM113" s="642"/>
      <c r="BN113" s="640"/>
      <c r="BO113" s="642"/>
      <c r="BP113" s="640"/>
      <c r="BQ113" s="642"/>
      <c r="BR113" s="643"/>
      <c r="BS113" s="644">
        <f t="shared" si="6"/>
        <v>0</v>
      </c>
      <c r="BT113" s="776">
        <f t="shared" si="7"/>
        <v>0</v>
      </c>
      <c r="BU113" s="644">
        <f t="shared" si="8"/>
        <v>0</v>
      </c>
      <c r="BV113" s="645"/>
      <c r="BW113" s="338"/>
      <c r="BX113" s="338"/>
      <c r="BY113" s="338"/>
      <c r="BZ113" s="338"/>
      <c r="CA113" s="338"/>
      <c r="CB113" s="338"/>
    </row>
    <row r="114" ht="15.75" customHeight="1">
      <c r="A114" s="858">
        <v>111.0</v>
      </c>
      <c r="B114" s="874"/>
      <c r="C114" s="908"/>
      <c r="D114" s="773">
        <f t="shared" ref="D114:E114" si="117">H114+J114+L114+N114+P114+R114+T114+V114+X114+Z114+AB114+AD114+AF114+AH114+AJ114+AL114+AN114+AP114+AR114+AT114+AV114+AX114+AZ114+BB114+BD114+BF114+BH114+BJ114+BL114+BN114+BP114</f>
        <v>0</v>
      </c>
      <c r="E114" s="671">
        <f t="shared" si="117"/>
        <v>0</v>
      </c>
      <c r="F114" s="774">
        <f t="shared" si="4"/>
        <v>0</v>
      </c>
      <c r="G114" s="406"/>
      <c r="H114" s="640"/>
      <c r="I114" s="642"/>
      <c r="J114" s="640"/>
      <c r="K114" s="642"/>
      <c r="L114" s="640"/>
      <c r="M114" s="642"/>
      <c r="N114" s="640"/>
      <c r="O114" s="642"/>
      <c r="P114" s="640"/>
      <c r="Q114" s="642"/>
      <c r="R114" s="640"/>
      <c r="S114" s="642"/>
      <c r="T114" s="640"/>
      <c r="U114" s="642"/>
      <c r="V114" s="640"/>
      <c r="W114" s="642"/>
      <c r="X114" s="640"/>
      <c r="Y114" s="642"/>
      <c r="Z114" s="640"/>
      <c r="AA114" s="642"/>
      <c r="AB114" s="640"/>
      <c r="AC114" s="642"/>
      <c r="AD114" s="640"/>
      <c r="AE114" s="642"/>
      <c r="AF114" s="640"/>
      <c r="AG114" s="642"/>
      <c r="AH114" s="640"/>
      <c r="AI114" s="642"/>
      <c r="AJ114" s="640"/>
      <c r="AK114" s="642"/>
      <c r="AL114" s="640"/>
      <c r="AM114" s="642"/>
      <c r="AN114" s="640"/>
      <c r="AO114" s="642"/>
      <c r="AP114" s="640"/>
      <c r="AQ114" s="642"/>
      <c r="AR114" s="640"/>
      <c r="AS114" s="642"/>
      <c r="AT114" s="640"/>
      <c r="AU114" s="642"/>
      <c r="AV114" s="640"/>
      <c r="AW114" s="642"/>
      <c r="AX114" s="640"/>
      <c r="AY114" s="642"/>
      <c r="AZ114" s="640"/>
      <c r="BA114" s="642"/>
      <c r="BB114" s="640"/>
      <c r="BC114" s="642"/>
      <c r="BD114" s="640"/>
      <c r="BE114" s="642"/>
      <c r="BF114" s="640"/>
      <c r="BG114" s="642"/>
      <c r="BH114" s="640"/>
      <c r="BI114" s="642"/>
      <c r="BJ114" s="640"/>
      <c r="BK114" s="642"/>
      <c r="BL114" s="640"/>
      <c r="BM114" s="642"/>
      <c r="BN114" s="640"/>
      <c r="BO114" s="642"/>
      <c r="BP114" s="640"/>
      <c r="BQ114" s="642"/>
      <c r="BR114" s="643"/>
      <c r="BS114" s="644">
        <f t="shared" si="6"/>
        <v>0</v>
      </c>
      <c r="BT114" s="776">
        <f t="shared" si="7"/>
        <v>0</v>
      </c>
      <c r="BU114" s="644">
        <f t="shared" si="8"/>
        <v>0</v>
      </c>
      <c r="BV114" s="645"/>
      <c r="BW114" s="338"/>
      <c r="BX114" s="338"/>
      <c r="BY114" s="338"/>
      <c r="BZ114" s="338"/>
      <c r="CA114" s="338"/>
      <c r="CB114" s="338"/>
    </row>
    <row r="115" ht="15.75" customHeight="1">
      <c r="A115" s="858">
        <v>112.0</v>
      </c>
      <c r="B115" s="874"/>
      <c r="C115" s="908"/>
      <c r="D115" s="773">
        <f t="shared" ref="D115:E115" si="118">H115+J115+L115+N115+P115+R115+T115+V115+X115+Z115+AB115+AD115+AF115+AH115+AJ115+AL115+AN115+AP115+AR115+AT115+AV115+AX115+AZ115+BB115+BD115+BF115+BH115+BJ115+BL115+BN115+BP115</f>
        <v>0</v>
      </c>
      <c r="E115" s="671">
        <f t="shared" si="118"/>
        <v>0</v>
      </c>
      <c r="F115" s="774">
        <f t="shared" si="4"/>
        <v>0</v>
      </c>
      <c r="G115" s="406"/>
      <c r="H115" s="640"/>
      <c r="I115" s="642"/>
      <c r="J115" s="640"/>
      <c r="K115" s="642"/>
      <c r="L115" s="640"/>
      <c r="M115" s="642"/>
      <c r="N115" s="640"/>
      <c r="O115" s="642"/>
      <c r="P115" s="640"/>
      <c r="Q115" s="642"/>
      <c r="R115" s="640"/>
      <c r="S115" s="642"/>
      <c r="T115" s="640"/>
      <c r="U115" s="642"/>
      <c r="V115" s="640"/>
      <c r="W115" s="642"/>
      <c r="X115" s="640"/>
      <c r="Y115" s="642"/>
      <c r="Z115" s="640"/>
      <c r="AA115" s="642"/>
      <c r="AB115" s="640"/>
      <c r="AC115" s="642"/>
      <c r="AD115" s="640"/>
      <c r="AE115" s="642"/>
      <c r="AF115" s="640"/>
      <c r="AG115" s="642"/>
      <c r="AH115" s="640"/>
      <c r="AI115" s="642"/>
      <c r="AJ115" s="640"/>
      <c r="AK115" s="642"/>
      <c r="AL115" s="640"/>
      <c r="AM115" s="642"/>
      <c r="AN115" s="640"/>
      <c r="AO115" s="642"/>
      <c r="AP115" s="640"/>
      <c r="AQ115" s="642"/>
      <c r="AR115" s="640"/>
      <c r="AS115" s="642"/>
      <c r="AT115" s="640"/>
      <c r="AU115" s="642"/>
      <c r="AV115" s="640"/>
      <c r="AW115" s="642"/>
      <c r="AX115" s="640"/>
      <c r="AY115" s="642"/>
      <c r="AZ115" s="640"/>
      <c r="BA115" s="642"/>
      <c r="BB115" s="640"/>
      <c r="BC115" s="642"/>
      <c r="BD115" s="640"/>
      <c r="BE115" s="642"/>
      <c r="BF115" s="640"/>
      <c r="BG115" s="642"/>
      <c r="BH115" s="640"/>
      <c r="BI115" s="642"/>
      <c r="BJ115" s="640"/>
      <c r="BK115" s="642"/>
      <c r="BL115" s="640"/>
      <c r="BM115" s="642"/>
      <c r="BN115" s="640"/>
      <c r="BO115" s="642"/>
      <c r="BP115" s="640"/>
      <c r="BQ115" s="642"/>
      <c r="BR115" s="643"/>
      <c r="BS115" s="644">
        <f t="shared" si="6"/>
        <v>0</v>
      </c>
      <c r="BT115" s="776">
        <f t="shared" si="7"/>
        <v>0</v>
      </c>
      <c r="BU115" s="644">
        <f t="shared" si="8"/>
        <v>0</v>
      </c>
      <c r="BV115" s="645"/>
      <c r="BW115" s="338"/>
      <c r="BX115" s="338"/>
      <c r="BY115" s="338"/>
      <c r="BZ115" s="338"/>
      <c r="CA115" s="338"/>
      <c r="CB115" s="338"/>
    </row>
    <row r="116" ht="15.75" customHeight="1">
      <c r="A116" s="858">
        <v>113.0</v>
      </c>
      <c r="B116" s="874"/>
      <c r="C116" s="908"/>
      <c r="D116" s="773">
        <f t="shared" ref="D116:E116" si="119">H116+J116+L116+N116+P116+R116+T116+V116+X116+Z116+AB116+AD116+AF116+AH116+AJ116+AL116+AN116+AP116+AR116+AT116+AV116+AX116+AZ116+BB116+BD116+BF116+BH116+BJ116+BL116+BN116+BP116</f>
        <v>0</v>
      </c>
      <c r="E116" s="671">
        <f t="shared" si="119"/>
        <v>0</v>
      </c>
      <c r="F116" s="774">
        <f t="shared" si="4"/>
        <v>0</v>
      </c>
      <c r="G116" s="406"/>
      <c r="H116" s="640"/>
      <c r="I116" s="642"/>
      <c r="J116" s="640"/>
      <c r="K116" s="642"/>
      <c r="L116" s="640"/>
      <c r="M116" s="642"/>
      <c r="N116" s="640"/>
      <c r="O116" s="642"/>
      <c r="P116" s="640"/>
      <c r="Q116" s="642"/>
      <c r="R116" s="640"/>
      <c r="S116" s="642"/>
      <c r="T116" s="640"/>
      <c r="U116" s="642"/>
      <c r="V116" s="640"/>
      <c r="W116" s="642"/>
      <c r="X116" s="640"/>
      <c r="Y116" s="642"/>
      <c r="Z116" s="640"/>
      <c r="AA116" s="642"/>
      <c r="AB116" s="640"/>
      <c r="AC116" s="642"/>
      <c r="AD116" s="640"/>
      <c r="AE116" s="642"/>
      <c r="AF116" s="640"/>
      <c r="AG116" s="642"/>
      <c r="AH116" s="640"/>
      <c r="AI116" s="642"/>
      <c r="AJ116" s="640"/>
      <c r="AK116" s="642"/>
      <c r="AL116" s="640"/>
      <c r="AM116" s="642"/>
      <c r="AN116" s="640"/>
      <c r="AO116" s="642"/>
      <c r="AP116" s="640"/>
      <c r="AQ116" s="642"/>
      <c r="AR116" s="640"/>
      <c r="AS116" s="642"/>
      <c r="AT116" s="640"/>
      <c r="AU116" s="642"/>
      <c r="AV116" s="640"/>
      <c r="AW116" s="642"/>
      <c r="AX116" s="640"/>
      <c r="AY116" s="642"/>
      <c r="AZ116" s="640"/>
      <c r="BA116" s="642"/>
      <c r="BB116" s="640"/>
      <c r="BC116" s="642"/>
      <c r="BD116" s="640"/>
      <c r="BE116" s="642"/>
      <c r="BF116" s="640"/>
      <c r="BG116" s="642"/>
      <c r="BH116" s="640"/>
      <c r="BI116" s="642"/>
      <c r="BJ116" s="640"/>
      <c r="BK116" s="642"/>
      <c r="BL116" s="640"/>
      <c r="BM116" s="642"/>
      <c r="BN116" s="640"/>
      <c r="BO116" s="642"/>
      <c r="BP116" s="640"/>
      <c r="BQ116" s="642"/>
      <c r="BR116" s="643"/>
      <c r="BS116" s="644">
        <f t="shared" si="6"/>
        <v>0</v>
      </c>
      <c r="BT116" s="776">
        <f t="shared" si="7"/>
        <v>0</v>
      </c>
      <c r="BU116" s="644">
        <f t="shared" si="8"/>
        <v>0</v>
      </c>
      <c r="BV116" s="645"/>
      <c r="BW116" s="338"/>
      <c r="BX116" s="338"/>
      <c r="BY116" s="338"/>
      <c r="BZ116" s="338"/>
      <c r="CA116" s="338"/>
      <c r="CB116" s="338"/>
    </row>
    <row r="117" ht="15.75" customHeight="1">
      <c r="A117" s="858">
        <v>114.0</v>
      </c>
      <c r="B117" s="874"/>
      <c r="C117" s="908"/>
      <c r="D117" s="773">
        <f t="shared" ref="D117:E117" si="120">H117+J117+L117+N117+P117+R117+T117+V117+X117+Z117+AB117+AD117+AF117+AH117+AJ117+AL117+AN117+AP117+AR117+AT117+AV117+AX117+AZ117+BB117+BD117+BF117+BH117+BJ117+BL117+BN117+BP117</f>
        <v>0</v>
      </c>
      <c r="E117" s="671">
        <f t="shared" si="120"/>
        <v>0</v>
      </c>
      <c r="F117" s="774">
        <f t="shared" si="4"/>
        <v>0</v>
      </c>
      <c r="G117" s="406"/>
      <c r="H117" s="640"/>
      <c r="I117" s="642"/>
      <c r="J117" s="640"/>
      <c r="K117" s="642"/>
      <c r="L117" s="640"/>
      <c r="M117" s="642"/>
      <c r="N117" s="640"/>
      <c r="O117" s="642"/>
      <c r="P117" s="640"/>
      <c r="Q117" s="642"/>
      <c r="R117" s="640"/>
      <c r="S117" s="642"/>
      <c r="T117" s="640"/>
      <c r="U117" s="642"/>
      <c r="V117" s="640"/>
      <c r="W117" s="642"/>
      <c r="X117" s="640"/>
      <c r="Y117" s="642"/>
      <c r="Z117" s="640"/>
      <c r="AA117" s="642"/>
      <c r="AB117" s="640"/>
      <c r="AC117" s="642"/>
      <c r="AD117" s="640"/>
      <c r="AE117" s="642"/>
      <c r="AF117" s="640"/>
      <c r="AG117" s="642"/>
      <c r="AH117" s="640"/>
      <c r="AI117" s="642"/>
      <c r="AJ117" s="640"/>
      <c r="AK117" s="642"/>
      <c r="AL117" s="640"/>
      <c r="AM117" s="642"/>
      <c r="AN117" s="640"/>
      <c r="AO117" s="642"/>
      <c r="AP117" s="640"/>
      <c r="AQ117" s="642"/>
      <c r="AR117" s="640"/>
      <c r="AS117" s="642"/>
      <c r="AT117" s="640"/>
      <c r="AU117" s="642"/>
      <c r="AV117" s="640"/>
      <c r="AW117" s="642"/>
      <c r="AX117" s="640"/>
      <c r="AY117" s="642"/>
      <c r="AZ117" s="640"/>
      <c r="BA117" s="642"/>
      <c r="BB117" s="640"/>
      <c r="BC117" s="642"/>
      <c r="BD117" s="640"/>
      <c r="BE117" s="642"/>
      <c r="BF117" s="640"/>
      <c r="BG117" s="642"/>
      <c r="BH117" s="640"/>
      <c r="BI117" s="642"/>
      <c r="BJ117" s="640"/>
      <c r="BK117" s="642"/>
      <c r="BL117" s="640"/>
      <c r="BM117" s="642"/>
      <c r="BN117" s="640"/>
      <c r="BO117" s="642"/>
      <c r="BP117" s="640"/>
      <c r="BQ117" s="642"/>
      <c r="BR117" s="643"/>
      <c r="BS117" s="644">
        <f t="shared" si="6"/>
        <v>0</v>
      </c>
      <c r="BT117" s="776">
        <f t="shared" si="7"/>
        <v>0</v>
      </c>
      <c r="BU117" s="644">
        <f t="shared" si="8"/>
        <v>0</v>
      </c>
      <c r="BV117" s="645"/>
      <c r="BW117" s="338"/>
      <c r="BX117" s="338"/>
      <c r="BY117" s="338"/>
      <c r="BZ117" s="338"/>
      <c r="CA117" s="338"/>
      <c r="CB117" s="338"/>
    </row>
    <row r="118" ht="15.75" customHeight="1">
      <c r="A118" s="858">
        <v>115.0</v>
      </c>
      <c r="B118" s="874"/>
      <c r="C118" s="908"/>
      <c r="D118" s="773">
        <f t="shared" ref="D118:E118" si="121">H118+J118+L118+N118+P118+R118+T118+V118+X118+Z118+AB118+AD118+AF118+AH118+AJ118+AL118+AN118+AP118+AR118+AT118+AV118+AX118+AZ118+BB118+BD118+BF118+BH118+BJ118+BL118+BN118+BP118</f>
        <v>0</v>
      </c>
      <c r="E118" s="671">
        <f t="shared" si="121"/>
        <v>0</v>
      </c>
      <c r="F118" s="774">
        <f t="shared" si="4"/>
        <v>0</v>
      </c>
      <c r="G118" s="406"/>
      <c r="H118" s="640"/>
      <c r="I118" s="642"/>
      <c r="J118" s="640"/>
      <c r="K118" s="642"/>
      <c r="L118" s="640"/>
      <c r="M118" s="642"/>
      <c r="N118" s="640"/>
      <c r="O118" s="642"/>
      <c r="P118" s="640"/>
      <c r="Q118" s="642"/>
      <c r="R118" s="640"/>
      <c r="S118" s="642"/>
      <c r="T118" s="640"/>
      <c r="U118" s="642"/>
      <c r="V118" s="640"/>
      <c r="W118" s="642"/>
      <c r="X118" s="640"/>
      <c r="Y118" s="642"/>
      <c r="Z118" s="640"/>
      <c r="AA118" s="642"/>
      <c r="AB118" s="640"/>
      <c r="AC118" s="642"/>
      <c r="AD118" s="640"/>
      <c r="AE118" s="642"/>
      <c r="AF118" s="640"/>
      <c r="AG118" s="642"/>
      <c r="AH118" s="640"/>
      <c r="AI118" s="642"/>
      <c r="AJ118" s="640"/>
      <c r="AK118" s="642"/>
      <c r="AL118" s="640"/>
      <c r="AM118" s="642"/>
      <c r="AN118" s="640"/>
      <c r="AO118" s="642"/>
      <c r="AP118" s="640"/>
      <c r="AQ118" s="642"/>
      <c r="AR118" s="640"/>
      <c r="AS118" s="642"/>
      <c r="AT118" s="640"/>
      <c r="AU118" s="642"/>
      <c r="AV118" s="640"/>
      <c r="AW118" s="642"/>
      <c r="AX118" s="640"/>
      <c r="AY118" s="642"/>
      <c r="AZ118" s="640"/>
      <c r="BA118" s="642"/>
      <c r="BB118" s="640"/>
      <c r="BC118" s="642"/>
      <c r="BD118" s="640"/>
      <c r="BE118" s="642"/>
      <c r="BF118" s="640"/>
      <c r="BG118" s="642"/>
      <c r="BH118" s="640"/>
      <c r="BI118" s="642"/>
      <c r="BJ118" s="640"/>
      <c r="BK118" s="642"/>
      <c r="BL118" s="640"/>
      <c r="BM118" s="642"/>
      <c r="BN118" s="640"/>
      <c r="BO118" s="642"/>
      <c r="BP118" s="640"/>
      <c r="BQ118" s="642"/>
      <c r="BR118" s="643"/>
      <c r="BS118" s="644">
        <f t="shared" si="6"/>
        <v>0</v>
      </c>
      <c r="BT118" s="776">
        <f t="shared" si="7"/>
        <v>0</v>
      </c>
      <c r="BU118" s="644">
        <f t="shared" si="8"/>
        <v>0</v>
      </c>
      <c r="BV118" s="645"/>
      <c r="BW118" s="338"/>
      <c r="BX118" s="338"/>
      <c r="BY118" s="338"/>
      <c r="BZ118" s="338"/>
      <c r="CA118" s="338"/>
      <c r="CB118" s="338"/>
    </row>
    <row r="119" ht="15.75" customHeight="1">
      <c r="A119" s="858">
        <v>116.0</v>
      </c>
      <c r="B119" s="874"/>
      <c r="C119" s="908"/>
      <c r="D119" s="773">
        <f t="shared" ref="D119:E119" si="122">H119+J119+L119+N119+P119+R119+T119+V119+X119+Z119+AB119+AD119+AF119+AH119+AJ119+AL119+AN119+AP119+AR119+AT119+AV119+AX119+AZ119+BB119+BD119+BF119+BH119+BJ119+BL119+BN119+BP119</f>
        <v>0</v>
      </c>
      <c r="E119" s="671">
        <f t="shared" si="122"/>
        <v>0</v>
      </c>
      <c r="F119" s="774">
        <f t="shared" si="4"/>
        <v>0</v>
      </c>
      <c r="G119" s="406"/>
      <c r="H119" s="640"/>
      <c r="I119" s="642"/>
      <c r="J119" s="640"/>
      <c r="K119" s="642"/>
      <c r="L119" s="640"/>
      <c r="M119" s="642"/>
      <c r="N119" s="640"/>
      <c r="O119" s="642"/>
      <c r="P119" s="640"/>
      <c r="Q119" s="642"/>
      <c r="R119" s="640"/>
      <c r="S119" s="642"/>
      <c r="T119" s="640"/>
      <c r="U119" s="642"/>
      <c r="V119" s="640"/>
      <c r="W119" s="642"/>
      <c r="X119" s="640"/>
      <c r="Y119" s="642"/>
      <c r="Z119" s="640"/>
      <c r="AA119" s="642"/>
      <c r="AB119" s="640"/>
      <c r="AC119" s="642"/>
      <c r="AD119" s="640"/>
      <c r="AE119" s="642"/>
      <c r="AF119" s="640"/>
      <c r="AG119" s="642"/>
      <c r="AH119" s="640"/>
      <c r="AI119" s="642"/>
      <c r="AJ119" s="640"/>
      <c r="AK119" s="642"/>
      <c r="AL119" s="640"/>
      <c r="AM119" s="642"/>
      <c r="AN119" s="640"/>
      <c r="AO119" s="642"/>
      <c r="AP119" s="640"/>
      <c r="AQ119" s="642"/>
      <c r="AR119" s="640"/>
      <c r="AS119" s="642"/>
      <c r="AT119" s="640"/>
      <c r="AU119" s="642"/>
      <c r="AV119" s="640"/>
      <c r="AW119" s="642"/>
      <c r="AX119" s="640"/>
      <c r="AY119" s="642"/>
      <c r="AZ119" s="640"/>
      <c r="BA119" s="642"/>
      <c r="BB119" s="640"/>
      <c r="BC119" s="642"/>
      <c r="BD119" s="640"/>
      <c r="BE119" s="642"/>
      <c r="BF119" s="640"/>
      <c r="BG119" s="642"/>
      <c r="BH119" s="640"/>
      <c r="BI119" s="642"/>
      <c r="BJ119" s="640"/>
      <c r="BK119" s="642"/>
      <c r="BL119" s="640"/>
      <c r="BM119" s="642"/>
      <c r="BN119" s="640"/>
      <c r="BO119" s="642"/>
      <c r="BP119" s="640"/>
      <c r="BQ119" s="642"/>
      <c r="BR119" s="643"/>
      <c r="BS119" s="644">
        <f t="shared" si="6"/>
        <v>0</v>
      </c>
      <c r="BT119" s="776">
        <f t="shared" si="7"/>
        <v>0</v>
      </c>
      <c r="BU119" s="644">
        <f t="shared" si="8"/>
        <v>0</v>
      </c>
      <c r="BV119" s="645"/>
      <c r="BW119" s="338"/>
      <c r="BX119" s="338"/>
      <c r="BY119" s="338"/>
      <c r="BZ119" s="338"/>
      <c r="CA119" s="338"/>
      <c r="CB119" s="338"/>
    </row>
    <row r="120" ht="15.75" customHeight="1">
      <c r="A120" s="858">
        <v>117.0</v>
      </c>
      <c r="B120" s="874"/>
      <c r="C120" s="908"/>
      <c r="D120" s="773">
        <f t="shared" ref="D120:E120" si="123">H120+J120+L120+N120+P120+R120+T120+V120+X120+Z120+AB120+AD120+AF120+AH120+AJ120+AL120+AN120+AP120+AR120+AT120+AV120+AX120+AZ120+BB120+BD120+BF120+BH120+BJ120+BL120+BN120+BP120</f>
        <v>0</v>
      </c>
      <c r="E120" s="671">
        <f t="shared" si="123"/>
        <v>0</v>
      </c>
      <c r="F120" s="774">
        <f t="shared" si="4"/>
        <v>0</v>
      </c>
      <c r="G120" s="406"/>
      <c r="H120" s="640"/>
      <c r="I120" s="642"/>
      <c r="J120" s="640"/>
      <c r="K120" s="642"/>
      <c r="L120" s="640"/>
      <c r="M120" s="642"/>
      <c r="N120" s="640"/>
      <c r="O120" s="642"/>
      <c r="P120" s="640"/>
      <c r="Q120" s="642"/>
      <c r="R120" s="640"/>
      <c r="S120" s="642"/>
      <c r="T120" s="640"/>
      <c r="U120" s="642"/>
      <c r="V120" s="640"/>
      <c r="W120" s="642"/>
      <c r="X120" s="640"/>
      <c r="Y120" s="642"/>
      <c r="Z120" s="640"/>
      <c r="AA120" s="642"/>
      <c r="AB120" s="640"/>
      <c r="AC120" s="642"/>
      <c r="AD120" s="640"/>
      <c r="AE120" s="642"/>
      <c r="AF120" s="640"/>
      <c r="AG120" s="642"/>
      <c r="AH120" s="640"/>
      <c r="AI120" s="642"/>
      <c r="AJ120" s="640"/>
      <c r="AK120" s="642"/>
      <c r="AL120" s="640"/>
      <c r="AM120" s="642"/>
      <c r="AN120" s="640"/>
      <c r="AO120" s="642"/>
      <c r="AP120" s="640"/>
      <c r="AQ120" s="642"/>
      <c r="AR120" s="640"/>
      <c r="AS120" s="642"/>
      <c r="AT120" s="640"/>
      <c r="AU120" s="642"/>
      <c r="AV120" s="640"/>
      <c r="AW120" s="642"/>
      <c r="AX120" s="640"/>
      <c r="AY120" s="642"/>
      <c r="AZ120" s="640"/>
      <c r="BA120" s="642"/>
      <c r="BB120" s="640"/>
      <c r="BC120" s="642"/>
      <c r="BD120" s="640"/>
      <c r="BE120" s="642"/>
      <c r="BF120" s="640"/>
      <c r="BG120" s="642"/>
      <c r="BH120" s="640"/>
      <c r="BI120" s="642"/>
      <c r="BJ120" s="640"/>
      <c r="BK120" s="642"/>
      <c r="BL120" s="640"/>
      <c r="BM120" s="642"/>
      <c r="BN120" s="640"/>
      <c r="BO120" s="642"/>
      <c r="BP120" s="640"/>
      <c r="BQ120" s="642"/>
      <c r="BR120" s="643"/>
      <c r="BS120" s="644">
        <f t="shared" si="6"/>
        <v>0</v>
      </c>
      <c r="BT120" s="776">
        <f t="shared" si="7"/>
        <v>0</v>
      </c>
      <c r="BU120" s="644">
        <f t="shared" si="8"/>
        <v>0</v>
      </c>
      <c r="BV120" s="645"/>
      <c r="BW120" s="338"/>
      <c r="BX120" s="338"/>
      <c r="BY120" s="338"/>
      <c r="BZ120" s="338"/>
      <c r="CA120" s="338"/>
      <c r="CB120" s="338"/>
    </row>
    <row r="121" ht="15.75" customHeight="1">
      <c r="A121" s="858">
        <v>118.0</v>
      </c>
      <c r="B121" s="874"/>
      <c r="C121" s="908"/>
      <c r="D121" s="773">
        <f t="shared" ref="D121:E121" si="124">H121+J121+L121+N121+P121+R121+T121+V121+X121+Z121+AB121+AD121+AF121+AH121+AJ121+AL121+AN121+AP121+AR121+AT121+AV121+AX121+AZ121+BB121+BD121+BF121+BH121+BJ121+BL121+BN121+BP121</f>
        <v>0</v>
      </c>
      <c r="E121" s="671">
        <f t="shared" si="124"/>
        <v>0</v>
      </c>
      <c r="F121" s="774">
        <f t="shared" si="4"/>
        <v>0</v>
      </c>
      <c r="G121" s="406"/>
      <c r="H121" s="640"/>
      <c r="I121" s="642"/>
      <c r="J121" s="640"/>
      <c r="K121" s="642"/>
      <c r="L121" s="640"/>
      <c r="M121" s="642"/>
      <c r="N121" s="640"/>
      <c r="O121" s="642"/>
      <c r="P121" s="640"/>
      <c r="Q121" s="642"/>
      <c r="R121" s="640"/>
      <c r="S121" s="642"/>
      <c r="T121" s="640"/>
      <c r="U121" s="642"/>
      <c r="V121" s="640"/>
      <c r="W121" s="642"/>
      <c r="X121" s="640"/>
      <c r="Y121" s="642"/>
      <c r="Z121" s="640"/>
      <c r="AA121" s="642"/>
      <c r="AB121" s="640"/>
      <c r="AC121" s="642"/>
      <c r="AD121" s="640"/>
      <c r="AE121" s="642"/>
      <c r="AF121" s="640"/>
      <c r="AG121" s="642"/>
      <c r="AH121" s="640"/>
      <c r="AI121" s="642"/>
      <c r="AJ121" s="640"/>
      <c r="AK121" s="642"/>
      <c r="AL121" s="640"/>
      <c r="AM121" s="642"/>
      <c r="AN121" s="640"/>
      <c r="AO121" s="642"/>
      <c r="AP121" s="640"/>
      <c r="AQ121" s="642"/>
      <c r="AR121" s="640"/>
      <c r="AS121" s="642"/>
      <c r="AT121" s="640"/>
      <c r="AU121" s="642"/>
      <c r="AV121" s="640"/>
      <c r="AW121" s="642"/>
      <c r="AX121" s="640"/>
      <c r="AY121" s="642"/>
      <c r="AZ121" s="640"/>
      <c r="BA121" s="642"/>
      <c r="BB121" s="640"/>
      <c r="BC121" s="642"/>
      <c r="BD121" s="640"/>
      <c r="BE121" s="642"/>
      <c r="BF121" s="640"/>
      <c r="BG121" s="642"/>
      <c r="BH121" s="640"/>
      <c r="BI121" s="642"/>
      <c r="BJ121" s="640"/>
      <c r="BK121" s="642"/>
      <c r="BL121" s="640"/>
      <c r="BM121" s="642"/>
      <c r="BN121" s="640"/>
      <c r="BO121" s="642"/>
      <c r="BP121" s="640"/>
      <c r="BQ121" s="642"/>
      <c r="BR121" s="643"/>
      <c r="BS121" s="644">
        <f t="shared" si="6"/>
        <v>0</v>
      </c>
      <c r="BT121" s="776">
        <f t="shared" si="7"/>
        <v>0</v>
      </c>
      <c r="BU121" s="644">
        <f t="shared" si="8"/>
        <v>0</v>
      </c>
      <c r="BV121" s="645"/>
      <c r="BW121" s="338"/>
      <c r="BX121" s="338"/>
      <c r="BY121" s="338"/>
      <c r="BZ121" s="338"/>
      <c r="CA121" s="338"/>
      <c r="CB121" s="338"/>
    </row>
    <row r="122" ht="15.75" customHeight="1">
      <c r="A122" s="858">
        <v>119.0</v>
      </c>
      <c r="B122" s="874"/>
      <c r="C122" s="908"/>
      <c r="D122" s="773">
        <f t="shared" ref="D122:E122" si="125">H122+J122+L122+N122+P122+R122+T122+V122+X122+Z122+AB122+AD122+AF122+AH122+AJ122+AL122+AN122+AP122+AR122+AT122+AV122+AX122+AZ122+BB122+BD122+BF122+BH122+BJ122+BL122+BN122+BP122</f>
        <v>0</v>
      </c>
      <c r="E122" s="671">
        <f t="shared" si="125"/>
        <v>0</v>
      </c>
      <c r="F122" s="774">
        <f t="shared" si="4"/>
        <v>0</v>
      </c>
      <c r="G122" s="406"/>
      <c r="H122" s="640"/>
      <c r="I122" s="642"/>
      <c r="J122" s="640"/>
      <c r="K122" s="642"/>
      <c r="L122" s="640"/>
      <c r="M122" s="642"/>
      <c r="N122" s="640"/>
      <c r="O122" s="642"/>
      <c r="P122" s="640"/>
      <c r="Q122" s="642"/>
      <c r="R122" s="640"/>
      <c r="S122" s="642"/>
      <c r="T122" s="640"/>
      <c r="U122" s="642"/>
      <c r="V122" s="640"/>
      <c r="W122" s="642"/>
      <c r="X122" s="640"/>
      <c r="Y122" s="642"/>
      <c r="Z122" s="640"/>
      <c r="AA122" s="642"/>
      <c r="AB122" s="640"/>
      <c r="AC122" s="642"/>
      <c r="AD122" s="640"/>
      <c r="AE122" s="642"/>
      <c r="AF122" s="640"/>
      <c r="AG122" s="642"/>
      <c r="AH122" s="640"/>
      <c r="AI122" s="642"/>
      <c r="AJ122" s="640"/>
      <c r="AK122" s="642"/>
      <c r="AL122" s="640"/>
      <c r="AM122" s="642"/>
      <c r="AN122" s="640"/>
      <c r="AO122" s="642"/>
      <c r="AP122" s="640"/>
      <c r="AQ122" s="642"/>
      <c r="AR122" s="640"/>
      <c r="AS122" s="642"/>
      <c r="AT122" s="640"/>
      <c r="AU122" s="642"/>
      <c r="AV122" s="640"/>
      <c r="AW122" s="642"/>
      <c r="AX122" s="640"/>
      <c r="AY122" s="642"/>
      <c r="AZ122" s="640"/>
      <c r="BA122" s="642"/>
      <c r="BB122" s="640"/>
      <c r="BC122" s="642"/>
      <c r="BD122" s="640"/>
      <c r="BE122" s="642"/>
      <c r="BF122" s="640"/>
      <c r="BG122" s="642"/>
      <c r="BH122" s="640"/>
      <c r="BI122" s="642"/>
      <c r="BJ122" s="640"/>
      <c r="BK122" s="642"/>
      <c r="BL122" s="640"/>
      <c r="BM122" s="642"/>
      <c r="BN122" s="640"/>
      <c r="BO122" s="642"/>
      <c r="BP122" s="640"/>
      <c r="BQ122" s="642"/>
      <c r="BR122" s="643"/>
      <c r="BS122" s="644">
        <f t="shared" si="6"/>
        <v>0</v>
      </c>
      <c r="BT122" s="776">
        <f t="shared" si="7"/>
        <v>0</v>
      </c>
      <c r="BU122" s="644">
        <f t="shared" si="8"/>
        <v>0</v>
      </c>
      <c r="BV122" s="645"/>
      <c r="BW122" s="338"/>
      <c r="BX122" s="338"/>
      <c r="BY122" s="338"/>
      <c r="BZ122" s="338"/>
      <c r="CA122" s="338"/>
      <c r="CB122" s="338"/>
    </row>
    <row r="123" ht="15.75" customHeight="1">
      <c r="A123" s="858">
        <v>120.0</v>
      </c>
      <c r="B123" s="874"/>
      <c r="C123" s="908"/>
      <c r="D123" s="773">
        <f t="shared" ref="D123:E123" si="126">H123+J123+L123+N123+P123+R123+T123+V123+X123+Z123+AB123+AD123+AF123+AH123+AJ123+AL123+AN123+AP123+AR123+AT123+AV123+AX123+AZ123+BB123+BD123+BF123+BH123+BJ123+BL123+BN123+BP123</f>
        <v>0</v>
      </c>
      <c r="E123" s="671">
        <f t="shared" si="126"/>
        <v>0</v>
      </c>
      <c r="F123" s="774">
        <f t="shared" si="4"/>
        <v>0</v>
      </c>
      <c r="G123" s="406"/>
      <c r="H123" s="640"/>
      <c r="I123" s="642"/>
      <c r="J123" s="640"/>
      <c r="K123" s="642"/>
      <c r="L123" s="640"/>
      <c r="M123" s="642"/>
      <c r="N123" s="640"/>
      <c r="O123" s="642"/>
      <c r="P123" s="640"/>
      <c r="Q123" s="642"/>
      <c r="R123" s="640"/>
      <c r="S123" s="642"/>
      <c r="T123" s="640"/>
      <c r="U123" s="642"/>
      <c r="V123" s="640"/>
      <c r="W123" s="642"/>
      <c r="X123" s="640"/>
      <c r="Y123" s="642"/>
      <c r="Z123" s="640"/>
      <c r="AA123" s="642"/>
      <c r="AB123" s="640"/>
      <c r="AC123" s="642"/>
      <c r="AD123" s="640"/>
      <c r="AE123" s="642"/>
      <c r="AF123" s="640"/>
      <c r="AG123" s="642"/>
      <c r="AH123" s="640"/>
      <c r="AI123" s="642"/>
      <c r="AJ123" s="640"/>
      <c r="AK123" s="642"/>
      <c r="AL123" s="640"/>
      <c r="AM123" s="642"/>
      <c r="AN123" s="640"/>
      <c r="AO123" s="642"/>
      <c r="AP123" s="640"/>
      <c r="AQ123" s="642"/>
      <c r="AR123" s="640"/>
      <c r="AS123" s="642"/>
      <c r="AT123" s="640"/>
      <c r="AU123" s="642"/>
      <c r="AV123" s="640"/>
      <c r="AW123" s="642"/>
      <c r="AX123" s="640"/>
      <c r="AY123" s="642"/>
      <c r="AZ123" s="640"/>
      <c r="BA123" s="642"/>
      <c r="BB123" s="640"/>
      <c r="BC123" s="642"/>
      <c r="BD123" s="640"/>
      <c r="BE123" s="642"/>
      <c r="BF123" s="640"/>
      <c r="BG123" s="642"/>
      <c r="BH123" s="640"/>
      <c r="BI123" s="642"/>
      <c r="BJ123" s="640"/>
      <c r="BK123" s="642"/>
      <c r="BL123" s="640"/>
      <c r="BM123" s="642"/>
      <c r="BN123" s="640"/>
      <c r="BO123" s="642"/>
      <c r="BP123" s="640"/>
      <c r="BQ123" s="642"/>
      <c r="BR123" s="643"/>
      <c r="BS123" s="644">
        <f t="shared" si="6"/>
        <v>0</v>
      </c>
      <c r="BT123" s="776">
        <f t="shared" si="7"/>
        <v>0</v>
      </c>
      <c r="BU123" s="644">
        <f t="shared" si="8"/>
        <v>0</v>
      </c>
      <c r="BV123" s="645"/>
      <c r="BW123" s="338"/>
      <c r="BX123" s="338"/>
      <c r="BY123" s="338"/>
      <c r="BZ123" s="338"/>
      <c r="CA123" s="338"/>
      <c r="CB123" s="338"/>
    </row>
    <row r="124" ht="15.75" customHeight="1">
      <c r="A124" s="858">
        <v>121.0</v>
      </c>
      <c r="B124" s="874"/>
      <c r="C124" s="908"/>
      <c r="D124" s="773">
        <f t="shared" ref="D124:E124" si="127">H124+J124+L124+N124+P124+R124+T124+V124+X124+Z124+AB124+AD124+AF124+AH124+AJ124+AL124+AN124+AP124+AR124+AT124+AV124+AX124+AZ124+BB124+BD124+BF124+BH124+BJ124+BL124+BN124+BP124</f>
        <v>0</v>
      </c>
      <c r="E124" s="671">
        <f t="shared" si="127"/>
        <v>0</v>
      </c>
      <c r="F124" s="774">
        <f t="shared" si="4"/>
        <v>0</v>
      </c>
      <c r="G124" s="406"/>
      <c r="H124" s="640"/>
      <c r="I124" s="642"/>
      <c r="J124" s="640"/>
      <c r="K124" s="642"/>
      <c r="L124" s="640"/>
      <c r="M124" s="642"/>
      <c r="N124" s="640"/>
      <c r="O124" s="642"/>
      <c r="P124" s="640"/>
      <c r="Q124" s="642"/>
      <c r="R124" s="640"/>
      <c r="S124" s="642"/>
      <c r="T124" s="640"/>
      <c r="U124" s="642"/>
      <c r="V124" s="640"/>
      <c r="W124" s="642"/>
      <c r="X124" s="640"/>
      <c r="Y124" s="642"/>
      <c r="Z124" s="640"/>
      <c r="AA124" s="642"/>
      <c r="AB124" s="640"/>
      <c r="AC124" s="642"/>
      <c r="AD124" s="640"/>
      <c r="AE124" s="642"/>
      <c r="AF124" s="640"/>
      <c r="AG124" s="642"/>
      <c r="AH124" s="640"/>
      <c r="AI124" s="642"/>
      <c r="AJ124" s="640"/>
      <c r="AK124" s="642"/>
      <c r="AL124" s="640"/>
      <c r="AM124" s="642"/>
      <c r="AN124" s="640"/>
      <c r="AO124" s="642"/>
      <c r="AP124" s="640"/>
      <c r="AQ124" s="642"/>
      <c r="AR124" s="640"/>
      <c r="AS124" s="642"/>
      <c r="AT124" s="640"/>
      <c r="AU124" s="642"/>
      <c r="AV124" s="640"/>
      <c r="AW124" s="642"/>
      <c r="AX124" s="640"/>
      <c r="AY124" s="642"/>
      <c r="AZ124" s="640"/>
      <c r="BA124" s="642"/>
      <c r="BB124" s="640"/>
      <c r="BC124" s="642"/>
      <c r="BD124" s="640"/>
      <c r="BE124" s="642"/>
      <c r="BF124" s="640"/>
      <c r="BG124" s="642"/>
      <c r="BH124" s="640"/>
      <c r="BI124" s="642"/>
      <c r="BJ124" s="640"/>
      <c r="BK124" s="642"/>
      <c r="BL124" s="640"/>
      <c r="BM124" s="642"/>
      <c r="BN124" s="640"/>
      <c r="BO124" s="642"/>
      <c r="BP124" s="640"/>
      <c r="BQ124" s="642"/>
      <c r="BR124" s="643"/>
      <c r="BS124" s="644">
        <f t="shared" si="6"/>
        <v>0</v>
      </c>
      <c r="BT124" s="776">
        <f t="shared" si="7"/>
        <v>0</v>
      </c>
      <c r="BU124" s="644">
        <f t="shared" si="8"/>
        <v>0</v>
      </c>
      <c r="BV124" s="645"/>
      <c r="BW124" s="338"/>
      <c r="BX124" s="338"/>
      <c r="BY124" s="338"/>
      <c r="BZ124" s="338"/>
      <c r="CA124" s="338"/>
      <c r="CB124" s="338"/>
    </row>
    <row r="125" ht="15.75" customHeight="1">
      <c r="A125" s="858">
        <v>122.0</v>
      </c>
      <c r="B125" s="874"/>
      <c r="C125" s="908"/>
      <c r="D125" s="773">
        <f t="shared" ref="D125:E125" si="128">H125+J125+L125+N125+P125+R125+T125+V125+X125+Z125+AB125+AD125+AF125+AH125+AJ125+AL125+AN125+AP125+AR125+AT125+AV125+AX125+AZ125+BB125+BD125+BF125+BH125+BJ125+BL125+BN125+BP125</f>
        <v>0</v>
      </c>
      <c r="E125" s="671">
        <f t="shared" si="128"/>
        <v>0</v>
      </c>
      <c r="F125" s="774">
        <f t="shared" si="4"/>
        <v>0</v>
      </c>
      <c r="G125" s="406"/>
      <c r="H125" s="640"/>
      <c r="I125" s="642"/>
      <c r="J125" s="640"/>
      <c r="K125" s="642"/>
      <c r="L125" s="640"/>
      <c r="M125" s="642"/>
      <c r="N125" s="640"/>
      <c r="O125" s="642"/>
      <c r="P125" s="640"/>
      <c r="Q125" s="642"/>
      <c r="R125" s="640"/>
      <c r="S125" s="642"/>
      <c r="T125" s="640"/>
      <c r="U125" s="642"/>
      <c r="V125" s="640"/>
      <c r="W125" s="642"/>
      <c r="X125" s="640"/>
      <c r="Y125" s="642"/>
      <c r="Z125" s="640"/>
      <c r="AA125" s="642"/>
      <c r="AB125" s="640"/>
      <c r="AC125" s="642"/>
      <c r="AD125" s="640"/>
      <c r="AE125" s="642"/>
      <c r="AF125" s="640"/>
      <c r="AG125" s="642"/>
      <c r="AH125" s="640"/>
      <c r="AI125" s="642"/>
      <c r="AJ125" s="640"/>
      <c r="AK125" s="642"/>
      <c r="AL125" s="640"/>
      <c r="AM125" s="642"/>
      <c r="AN125" s="640"/>
      <c r="AO125" s="642"/>
      <c r="AP125" s="640"/>
      <c r="AQ125" s="642"/>
      <c r="AR125" s="640"/>
      <c r="AS125" s="642"/>
      <c r="AT125" s="640"/>
      <c r="AU125" s="642"/>
      <c r="AV125" s="640"/>
      <c r="AW125" s="642"/>
      <c r="AX125" s="640"/>
      <c r="AY125" s="642"/>
      <c r="AZ125" s="640"/>
      <c r="BA125" s="642"/>
      <c r="BB125" s="640"/>
      <c r="BC125" s="642"/>
      <c r="BD125" s="640"/>
      <c r="BE125" s="642"/>
      <c r="BF125" s="640"/>
      <c r="BG125" s="642"/>
      <c r="BH125" s="640"/>
      <c r="BI125" s="642"/>
      <c r="BJ125" s="640"/>
      <c r="BK125" s="642"/>
      <c r="BL125" s="640"/>
      <c r="BM125" s="642"/>
      <c r="BN125" s="640"/>
      <c r="BO125" s="642"/>
      <c r="BP125" s="640"/>
      <c r="BQ125" s="642"/>
      <c r="BR125" s="643"/>
      <c r="BS125" s="644">
        <f t="shared" si="6"/>
        <v>0</v>
      </c>
      <c r="BT125" s="776">
        <f t="shared" si="7"/>
        <v>0</v>
      </c>
      <c r="BU125" s="644">
        <f t="shared" si="8"/>
        <v>0</v>
      </c>
      <c r="BV125" s="645"/>
      <c r="BW125" s="338"/>
      <c r="BX125" s="338"/>
      <c r="BY125" s="338"/>
      <c r="BZ125" s="338"/>
      <c r="CA125" s="338"/>
      <c r="CB125" s="338"/>
    </row>
    <row r="126" ht="15.75" customHeight="1">
      <c r="A126" s="858">
        <v>123.0</v>
      </c>
      <c r="B126" s="874"/>
      <c r="C126" s="908"/>
      <c r="D126" s="773">
        <f t="shared" ref="D126:E126" si="129">H126+J126+L126+N126+P126+R126+T126+V126+X126+Z126+AB126+AD126+AF126+AH126+AJ126+AL126+AN126+AP126+AR126+AT126+AV126+AX126+AZ126+BB126+BD126+BF126+BH126+BJ126+BL126+BN126+BP126</f>
        <v>0</v>
      </c>
      <c r="E126" s="671">
        <f t="shared" si="129"/>
        <v>0</v>
      </c>
      <c r="F126" s="774">
        <f t="shared" si="4"/>
        <v>0</v>
      </c>
      <c r="G126" s="406"/>
      <c r="H126" s="640"/>
      <c r="I126" s="642"/>
      <c r="J126" s="640"/>
      <c r="K126" s="642"/>
      <c r="L126" s="640"/>
      <c r="M126" s="642"/>
      <c r="N126" s="640"/>
      <c r="O126" s="642"/>
      <c r="P126" s="640"/>
      <c r="Q126" s="642"/>
      <c r="R126" s="640"/>
      <c r="S126" s="642"/>
      <c r="T126" s="640"/>
      <c r="U126" s="642"/>
      <c r="V126" s="640"/>
      <c r="W126" s="642"/>
      <c r="X126" s="640"/>
      <c r="Y126" s="642"/>
      <c r="Z126" s="640"/>
      <c r="AA126" s="642"/>
      <c r="AB126" s="640"/>
      <c r="AC126" s="642"/>
      <c r="AD126" s="640"/>
      <c r="AE126" s="642"/>
      <c r="AF126" s="640"/>
      <c r="AG126" s="642"/>
      <c r="AH126" s="640"/>
      <c r="AI126" s="642"/>
      <c r="AJ126" s="640"/>
      <c r="AK126" s="642"/>
      <c r="AL126" s="640"/>
      <c r="AM126" s="642"/>
      <c r="AN126" s="640"/>
      <c r="AO126" s="642"/>
      <c r="AP126" s="640"/>
      <c r="AQ126" s="642"/>
      <c r="AR126" s="640"/>
      <c r="AS126" s="642"/>
      <c r="AT126" s="640"/>
      <c r="AU126" s="642"/>
      <c r="AV126" s="640"/>
      <c r="AW126" s="642"/>
      <c r="AX126" s="640"/>
      <c r="AY126" s="642"/>
      <c r="AZ126" s="640"/>
      <c r="BA126" s="642"/>
      <c r="BB126" s="640"/>
      <c r="BC126" s="642"/>
      <c r="BD126" s="640"/>
      <c r="BE126" s="642"/>
      <c r="BF126" s="640"/>
      <c r="BG126" s="642"/>
      <c r="BH126" s="640"/>
      <c r="BI126" s="642"/>
      <c r="BJ126" s="640"/>
      <c r="BK126" s="642"/>
      <c r="BL126" s="640"/>
      <c r="BM126" s="642"/>
      <c r="BN126" s="640"/>
      <c r="BO126" s="642"/>
      <c r="BP126" s="640"/>
      <c r="BQ126" s="642"/>
      <c r="BR126" s="643"/>
      <c r="BS126" s="644">
        <f t="shared" si="6"/>
        <v>0</v>
      </c>
      <c r="BT126" s="776">
        <f t="shared" si="7"/>
        <v>0</v>
      </c>
      <c r="BU126" s="644">
        <f t="shared" si="8"/>
        <v>0</v>
      </c>
      <c r="BV126" s="645"/>
      <c r="BW126" s="338"/>
      <c r="BX126" s="338"/>
      <c r="BY126" s="338"/>
      <c r="BZ126" s="338"/>
      <c r="CA126" s="338"/>
      <c r="CB126" s="338"/>
    </row>
    <row r="127" ht="15.75" customHeight="1">
      <c r="A127" s="858">
        <v>124.0</v>
      </c>
      <c r="B127" s="874"/>
      <c r="C127" s="908"/>
      <c r="D127" s="773">
        <f t="shared" ref="D127:E127" si="130">H127+J127+L127+N127+P127+R127+T127+V127+X127+Z127+AB127+AD127+AF127+AH127+AJ127+AL127+AN127+AP127+AR127+AT127+AV127+AX127+AZ127+BB127+BD127+BF127+BH127+BJ127+BL127+BN127+BP127</f>
        <v>0</v>
      </c>
      <c r="E127" s="671">
        <f t="shared" si="130"/>
        <v>0</v>
      </c>
      <c r="F127" s="774">
        <f t="shared" si="4"/>
        <v>0</v>
      </c>
      <c r="G127" s="406"/>
      <c r="H127" s="640"/>
      <c r="I127" s="642"/>
      <c r="J127" s="640"/>
      <c r="K127" s="642"/>
      <c r="L127" s="640"/>
      <c r="M127" s="642"/>
      <c r="N127" s="640"/>
      <c r="O127" s="642"/>
      <c r="P127" s="640"/>
      <c r="Q127" s="642"/>
      <c r="R127" s="640"/>
      <c r="S127" s="642"/>
      <c r="T127" s="640"/>
      <c r="U127" s="642"/>
      <c r="V127" s="640"/>
      <c r="W127" s="642"/>
      <c r="X127" s="640"/>
      <c r="Y127" s="642"/>
      <c r="Z127" s="640"/>
      <c r="AA127" s="642"/>
      <c r="AB127" s="640"/>
      <c r="AC127" s="642"/>
      <c r="AD127" s="640"/>
      <c r="AE127" s="642"/>
      <c r="AF127" s="640"/>
      <c r="AG127" s="642"/>
      <c r="AH127" s="640"/>
      <c r="AI127" s="642"/>
      <c r="AJ127" s="640"/>
      <c r="AK127" s="642"/>
      <c r="AL127" s="640"/>
      <c r="AM127" s="642"/>
      <c r="AN127" s="640"/>
      <c r="AO127" s="642"/>
      <c r="AP127" s="640"/>
      <c r="AQ127" s="642"/>
      <c r="AR127" s="640"/>
      <c r="AS127" s="642"/>
      <c r="AT127" s="640"/>
      <c r="AU127" s="642"/>
      <c r="AV127" s="640"/>
      <c r="AW127" s="642"/>
      <c r="AX127" s="640"/>
      <c r="AY127" s="642"/>
      <c r="AZ127" s="640"/>
      <c r="BA127" s="642"/>
      <c r="BB127" s="640"/>
      <c r="BC127" s="642"/>
      <c r="BD127" s="640"/>
      <c r="BE127" s="642"/>
      <c r="BF127" s="640"/>
      <c r="BG127" s="642"/>
      <c r="BH127" s="640"/>
      <c r="BI127" s="642"/>
      <c r="BJ127" s="640"/>
      <c r="BK127" s="642"/>
      <c r="BL127" s="640"/>
      <c r="BM127" s="642"/>
      <c r="BN127" s="640"/>
      <c r="BO127" s="642"/>
      <c r="BP127" s="640"/>
      <c r="BQ127" s="642"/>
      <c r="BR127" s="643"/>
      <c r="BS127" s="644">
        <f t="shared" si="6"/>
        <v>0</v>
      </c>
      <c r="BT127" s="776">
        <f t="shared" si="7"/>
        <v>0</v>
      </c>
      <c r="BU127" s="644">
        <f t="shared" si="8"/>
        <v>0</v>
      </c>
      <c r="BV127" s="645"/>
      <c r="BW127" s="338"/>
      <c r="BX127" s="338"/>
      <c r="BY127" s="338"/>
      <c r="BZ127" s="338"/>
      <c r="CA127" s="338"/>
      <c r="CB127" s="338"/>
    </row>
    <row r="128" ht="15.75" customHeight="1">
      <c r="A128" s="858">
        <v>125.0</v>
      </c>
      <c r="B128" s="874"/>
      <c r="C128" s="908"/>
      <c r="D128" s="773">
        <f t="shared" ref="D128:E128" si="131">H128+J128+L128+N128+P128+R128+T128+V128+X128+Z128+AB128+AD128+AF128+AH128+AJ128+AL128+AN128+AP128+AR128+AT128+AV128+AX128+AZ128+BB128+BD128+BF128+BH128+BJ128+BL128+BN128+BP128</f>
        <v>0</v>
      </c>
      <c r="E128" s="671">
        <f t="shared" si="131"/>
        <v>0</v>
      </c>
      <c r="F128" s="774">
        <f t="shared" si="4"/>
        <v>0</v>
      </c>
      <c r="G128" s="406"/>
      <c r="H128" s="640"/>
      <c r="I128" s="642"/>
      <c r="J128" s="640"/>
      <c r="K128" s="642"/>
      <c r="L128" s="640"/>
      <c r="M128" s="642"/>
      <c r="N128" s="640"/>
      <c r="O128" s="642"/>
      <c r="P128" s="640"/>
      <c r="Q128" s="642"/>
      <c r="R128" s="640"/>
      <c r="S128" s="642"/>
      <c r="T128" s="640"/>
      <c r="U128" s="642"/>
      <c r="V128" s="640"/>
      <c r="W128" s="642"/>
      <c r="X128" s="640"/>
      <c r="Y128" s="642"/>
      <c r="Z128" s="640"/>
      <c r="AA128" s="642"/>
      <c r="AB128" s="640"/>
      <c r="AC128" s="642"/>
      <c r="AD128" s="640"/>
      <c r="AE128" s="642"/>
      <c r="AF128" s="640"/>
      <c r="AG128" s="642"/>
      <c r="AH128" s="640"/>
      <c r="AI128" s="642"/>
      <c r="AJ128" s="640"/>
      <c r="AK128" s="642"/>
      <c r="AL128" s="640"/>
      <c r="AM128" s="642"/>
      <c r="AN128" s="640"/>
      <c r="AO128" s="642"/>
      <c r="AP128" s="640"/>
      <c r="AQ128" s="642"/>
      <c r="AR128" s="640"/>
      <c r="AS128" s="642"/>
      <c r="AT128" s="640"/>
      <c r="AU128" s="642"/>
      <c r="AV128" s="640"/>
      <c r="AW128" s="642"/>
      <c r="AX128" s="640"/>
      <c r="AY128" s="642"/>
      <c r="AZ128" s="640"/>
      <c r="BA128" s="642"/>
      <c r="BB128" s="640"/>
      <c r="BC128" s="642"/>
      <c r="BD128" s="640"/>
      <c r="BE128" s="642"/>
      <c r="BF128" s="640"/>
      <c r="BG128" s="642"/>
      <c r="BH128" s="640"/>
      <c r="BI128" s="642"/>
      <c r="BJ128" s="640"/>
      <c r="BK128" s="642"/>
      <c r="BL128" s="640"/>
      <c r="BM128" s="642"/>
      <c r="BN128" s="640"/>
      <c r="BO128" s="642"/>
      <c r="BP128" s="640"/>
      <c r="BQ128" s="642"/>
      <c r="BR128" s="643"/>
      <c r="BS128" s="644">
        <f t="shared" si="6"/>
        <v>0</v>
      </c>
      <c r="BT128" s="776">
        <f t="shared" si="7"/>
        <v>0</v>
      </c>
      <c r="BU128" s="644">
        <f t="shared" si="8"/>
        <v>0</v>
      </c>
      <c r="BV128" s="645"/>
      <c r="BW128" s="338"/>
      <c r="BX128" s="338"/>
      <c r="BY128" s="338"/>
      <c r="BZ128" s="338"/>
      <c r="CA128" s="338"/>
      <c r="CB128" s="338"/>
    </row>
    <row r="129" ht="15.75" customHeight="1">
      <c r="A129" s="858">
        <v>126.0</v>
      </c>
      <c r="B129" s="874"/>
      <c r="C129" s="908"/>
      <c r="D129" s="773">
        <f t="shared" ref="D129:E129" si="132">H129+J129+L129+N129+P129+R129+T129+V129+X129+Z129+AB129+AD129+AF129+AH129+AJ129+AL129+AN129+AP129+AR129+AT129+AV129+AX129+AZ129+BB129+BD129+BF129+BH129+BJ129+BL129+BN129+BP129</f>
        <v>0</v>
      </c>
      <c r="E129" s="671">
        <f t="shared" si="132"/>
        <v>0</v>
      </c>
      <c r="F129" s="774">
        <f t="shared" si="4"/>
        <v>0</v>
      </c>
      <c r="G129" s="406"/>
      <c r="H129" s="640"/>
      <c r="I129" s="642"/>
      <c r="J129" s="640"/>
      <c r="K129" s="642"/>
      <c r="L129" s="640"/>
      <c r="M129" s="642"/>
      <c r="N129" s="640"/>
      <c r="O129" s="642"/>
      <c r="P129" s="640"/>
      <c r="Q129" s="642"/>
      <c r="R129" s="640"/>
      <c r="S129" s="642"/>
      <c r="T129" s="640"/>
      <c r="U129" s="642"/>
      <c r="V129" s="640"/>
      <c r="W129" s="642"/>
      <c r="X129" s="640"/>
      <c r="Y129" s="642"/>
      <c r="Z129" s="640"/>
      <c r="AA129" s="642"/>
      <c r="AB129" s="640"/>
      <c r="AC129" s="642"/>
      <c r="AD129" s="640"/>
      <c r="AE129" s="642"/>
      <c r="AF129" s="640"/>
      <c r="AG129" s="642"/>
      <c r="AH129" s="640"/>
      <c r="AI129" s="642"/>
      <c r="AJ129" s="640"/>
      <c r="AK129" s="642"/>
      <c r="AL129" s="640"/>
      <c r="AM129" s="642"/>
      <c r="AN129" s="640"/>
      <c r="AO129" s="642"/>
      <c r="AP129" s="640"/>
      <c r="AQ129" s="642"/>
      <c r="AR129" s="640"/>
      <c r="AS129" s="642"/>
      <c r="AT129" s="640"/>
      <c r="AU129" s="642"/>
      <c r="AV129" s="640"/>
      <c r="AW129" s="642"/>
      <c r="AX129" s="640"/>
      <c r="AY129" s="642"/>
      <c r="AZ129" s="640"/>
      <c r="BA129" s="642"/>
      <c r="BB129" s="640"/>
      <c r="BC129" s="642"/>
      <c r="BD129" s="640"/>
      <c r="BE129" s="642"/>
      <c r="BF129" s="640"/>
      <c r="BG129" s="642"/>
      <c r="BH129" s="640"/>
      <c r="BI129" s="642"/>
      <c r="BJ129" s="640"/>
      <c r="BK129" s="642"/>
      <c r="BL129" s="640"/>
      <c r="BM129" s="642"/>
      <c r="BN129" s="640"/>
      <c r="BO129" s="642"/>
      <c r="BP129" s="640"/>
      <c r="BQ129" s="642"/>
      <c r="BR129" s="643"/>
      <c r="BS129" s="644">
        <f t="shared" si="6"/>
        <v>0</v>
      </c>
      <c r="BT129" s="776">
        <f t="shared" si="7"/>
        <v>0</v>
      </c>
      <c r="BU129" s="644">
        <f t="shared" si="8"/>
        <v>0</v>
      </c>
      <c r="BV129" s="645"/>
      <c r="BW129" s="338"/>
      <c r="BX129" s="338"/>
      <c r="BY129" s="338"/>
      <c r="BZ129" s="338"/>
      <c r="CA129" s="338"/>
      <c r="CB129" s="338"/>
    </row>
    <row r="130" ht="15.75" customHeight="1">
      <c r="A130" s="858">
        <v>127.0</v>
      </c>
      <c r="B130" s="874"/>
      <c r="C130" s="908"/>
      <c r="D130" s="773">
        <f t="shared" ref="D130:E130" si="133">H130+J130+L130+N130+P130+R130+T130+V130+X130+Z130+AB130+AD130+AF130+AH130+AJ130+AL130+AN130+AP130+AR130+AT130+AV130+AX130+AZ130+BB130+BD130+BF130+BH130+BJ130+BL130+BN130+BP130</f>
        <v>0</v>
      </c>
      <c r="E130" s="671">
        <f t="shared" si="133"/>
        <v>0</v>
      </c>
      <c r="F130" s="774">
        <f t="shared" si="4"/>
        <v>0</v>
      </c>
      <c r="G130" s="406"/>
      <c r="H130" s="640"/>
      <c r="I130" s="642"/>
      <c r="J130" s="640"/>
      <c r="K130" s="642"/>
      <c r="L130" s="640"/>
      <c r="M130" s="642"/>
      <c r="N130" s="640"/>
      <c r="O130" s="642"/>
      <c r="P130" s="640"/>
      <c r="Q130" s="642"/>
      <c r="R130" s="640"/>
      <c r="S130" s="642"/>
      <c r="T130" s="640"/>
      <c r="U130" s="642"/>
      <c r="V130" s="640"/>
      <c r="W130" s="642"/>
      <c r="X130" s="640"/>
      <c r="Y130" s="642"/>
      <c r="Z130" s="640"/>
      <c r="AA130" s="642"/>
      <c r="AB130" s="640"/>
      <c r="AC130" s="642"/>
      <c r="AD130" s="640"/>
      <c r="AE130" s="642"/>
      <c r="AF130" s="640"/>
      <c r="AG130" s="642"/>
      <c r="AH130" s="640"/>
      <c r="AI130" s="642"/>
      <c r="AJ130" s="640"/>
      <c r="AK130" s="642"/>
      <c r="AL130" s="640"/>
      <c r="AM130" s="642"/>
      <c r="AN130" s="640"/>
      <c r="AO130" s="642"/>
      <c r="AP130" s="640"/>
      <c r="AQ130" s="642"/>
      <c r="AR130" s="640"/>
      <c r="AS130" s="642"/>
      <c r="AT130" s="640"/>
      <c r="AU130" s="642"/>
      <c r="AV130" s="640"/>
      <c r="AW130" s="642"/>
      <c r="AX130" s="640"/>
      <c r="AY130" s="642"/>
      <c r="AZ130" s="640"/>
      <c r="BA130" s="642"/>
      <c r="BB130" s="640"/>
      <c r="BC130" s="642"/>
      <c r="BD130" s="640"/>
      <c r="BE130" s="642"/>
      <c r="BF130" s="640"/>
      <c r="BG130" s="642"/>
      <c r="BH130" s="640"/>
      <c r="BI130" s="642"/>
      <c r="BJ130" s="640"/>
      <c r="BK130" s="642"/>
      <c r="BL130" s="640"/>
      <c r="BM130" s="642"/>
      <c r="BN130" s="640"/>
      <c r="BO130" s="642"/>
      <c r="BP130" s="640"/>
      <c r="BQ130" s="642"/>
      <c r="BR130" s="643"/>
      <c r="BS130" s="644">
        <f t="shared" si="6"/>
        <v>0</v>
      </c>
      <c r="BT130" s="776">
        <f t="shared" si="7"/>
        <v>0</v>
      </c>
      <c r="BU130" s="644">
        <f t="shared" si="8"/>
        <v>0</v>
      </c>
      <c r="BV130" s="645"/>
      <c r="BW130" s="338"/>
      <c r="BX130" s="338"/>
      <c r="BY130" s="338"/>
      <c r="BZ130" s="338"/>
      <c r="CA130" s="338"/>
      <c r="CB130" s="338"/>
    </row>
    <row r="131" ht="15.75" customHeight="1">
      <c r="A131" s="858">
        <v>128.0</v>
      </c>
      <c r="B131" s="874"/>
      <c r="C131" s="908"/>
      <c r="D131" s="773">
        <f t="shared" ref="D131:E131" si="134">H131+J131+L131+N131+P131+R131+T131+V131+X131+Z131+AB131+AD131+AF131+AH131+AJ131+AL131+AN131+AP131+AR131+AT131+AV131+AX131+AZ131+BB131+BD131+BF131+BH131+BJ131+BL131+BN131+BP131</f>
        <v>0</v>
      </c>
      <c r="E131" s="671">
        <f t="shared" si="134"/>
        <v>0</v>
      </c>
      <c r="F131" s="774">
        <f t="shared" si="4"/>
        <v>0</v>
      </c>
      <c r="G131" s="406"/>
      <c r="H131" s="640"/>
      <c r="I131" s="642"/>
      <c r="J131" s="640"/>
      <c r="K131" s="642"/>
      <c r="L131" s="640"/>
      <c r="M131" s="642"/>
      <c r="N131" s="640"/>
      <c r="O131" s="642"/>
      <c r="P131" s="640"/>
      <c r="Q131" s="642"/>
      <c r="R131" s="640"/>
      <c r="S131" s="642"/>
      <c r="T131" s="640"/>
      <c r="U131" s="642"/>
      <c r="V131" s="640"/>
      <c r="W131" s="642"/>
      <c r="X131" s="640"/>
      <c r="Y131" s="642"/>
      <c r="Z131" s="640"/>
      <c r="AA131" s="642"/>
      <c r="AB131" s="640"/>
      <c r="AC131" s="642"/>
      <c r="AD131" s="640"/>
      <c r="AE131" s="642"/>
      <c r="AF131" s="640"/>
      <c r="AG131" s="642"/>
      <c r="AH131" s="640"/>
      <c r="AI131" s="642"/>
      <c r="AJ131" s="640"/>
      <c r="AK131" s="642"/>
      <c r="AL131" s="640"/>
      <c r="AM131" s="642"/>
      <c r="AN131" s="640"/>
      <c r="AO131" s="642"/>
      <c r="AP131" s="640"/>
      <c r="AQ131" s="642"/>
      <c r="AR131" s="640"/>
      <c r="AS131" s="642"/>
      <c r="AT131" s="640"/>
      <c r="AU131" s="642"/>
      <c r="AV131" s="640"/>
      <c r="AW131" s="642"/>
      <c r="AX131" s="640"/>
      <c r="AY131" s="642"/>
      <c r="AZ131" s="640"/>
      <c r="BA131" s="642"/>
      <c r="BB131" s="640"/>
      <c r="BC131" s="642"/>
      <c r="BD131" s="640"/>
      <c r="BE131" s="642"/>
      <c r="BF131" s="640"/>
      <c r="BG131" s="642"/>
      <c r="BH131" s="640"/>
      <c r="BI131" s="642"/>
      <c r="BJ131" s="640"/>
      <c r="BK131" s="642"/>
      <c r="BL131" s="640"/>
      <c r="BM131" s="642"/>
      <c r="BN131" s="640"/>
      <c r="BO131" s="642"/>
      <c r="BP131" s="640"/>
      <c r="BQ131" s="642"/>
      <c r="BR131" s="643"/>
      <c r="BS131" s="644">
        <f t="shared" si="6"/>
        <v>0</v>
      </c>
      <c r="BT131" s="776">
        <f t="shared" si="7"/>
        <v>0</v>
      </c>
      <c r="BU131" s="644">
        <f t="shared" si="8"/>
        <v>0</v>
      </c>
      <c r="BV131" s="645"/>
      <c r="BW131" s="338"/>
      <c r="BX131" s="338"/>
      <c r="BY131" s="338"/>
      <c r="BZ131" s="338"/>
      <c r="CA131" s="338"/>
      <c r="CB131" s="338"/>
    </row>
    <row r="132" ht="15.75" customHeight="1">
      <c r="A132" s="858">
        <v>129.0</v>
      </c>
      <c r="B132" s="874"/>
      <c r="C132" s="908"/>
      <c r="D132" s="773">
        <f t="shared" ref="D132:E132" si="135">H132+J132+L132+N132+P132+R132+T132+V132+X132+Z132+AB132+AD132+AF132+AH132+AJ132+AL132+AN132+AP132+AR132+AT132+AV132+AX132+AZ132+BB132+BD132+BF132+BH132+BJ132+BL132+BN132+BP132</f>
        <v>0</v>
      </c>
      <c r="E132" s="671">
        <f t="shared" si="135"/>
        <v>0</v>
      </c>
      <c r="F132" s="774">
        <f t="shared" si="4"/>
        <v>0</v>
      </c>
      <c r="G132" s="406"/>
      <c r="H132" s="640"/>
      <c r="I132" s="642"/>
      <c r="J132" s="640"/>
      <c r="K132" s="642"/>
      <c r="L132" s="640"/>
      <c r="M132" s="642"/>
      <c r="N132" s="640"/>
      <c r="O132" s="642"/>
      <c r="P132" s="640"/>
      <c r="Q132" s="642"/>
      <c r="R132" s="640"/>
      <c r="S132" s="642"/>
      <c r="T132" s="640"/>
      <c r="U132" s="642"/>
      <c r="V132" s="640"/>
      <c r="W132" s="642"/>
      <c r="X132" s="640"/>
      <c r="Y132" s="642"/>
      <c r="Z132" s="640"/>
      <c r="AA132" s="642"/>
      <c r="AB132" s="640"/>
      <c r="AC132" s="642"/>
      <c r="AD132" s="640"/>
      <c r="AE132" s="642"/>
      <c r="AF132" s="640"/>
      <c r="AG132" s="642"/>
      <c r="AH132" s="640"/>
      <c r="AI132" s="642"/>
      <c r="AJ132" s="640"/>
      <c r="AK132" s="642"/>
      <c r="AL132" s="640"/>
      <c r="AM132" s="642"/>
      <c r="AN132" s="640"/>
      <c r="AO132" s="642"/>
      <c r="AP132" s="640"/>
      <c r="AQ132" s="642"/>
      <c r="AR132" s="640"/>
      <c r="AS132" s="642"/>
      <c r="AT132" s="640"/>
      <c r="AU132" s="642"/>
      <c r="AV132" s="640"/>
      <c r="AW132" s="642"/>
      <c r="AX132" s="640"/>
      <c r="AY132" s="642"/>
      <c r="AZ132" s="640"/>
      <c r="BA132" s="642"/>
      <c r="BB132" s="640"/>
      <c r="BC132" s="642"/>
      <c r="BD132" s="640"/>
      <c r="BE132" s="642"/>
      <c r="BF132" s="640"/>
      <c r="BG132" s="642"/>
      <c r="BH132" s="640"/>
      <c r="BI132" s="642"/>
      <c r="BJ132" s="640"/>
      <c r="BK132" s="642"/>
      <c r="BL132" s="640"/>
      <c r="BM132" s="642"/>
      <c r="BN132" s="640"/>
      <c r="BO132" s="642"/>
      <c r="BP132" s="640"/>
      <c r="BQ132" s="642"/>
      <c r="BR132" s="643"/>
      <c r="BS132" s="644">
        <f t="shared" si="6"/>
        <v>0</v>
      </c>
      <c r="BT132" s="776">
        <f t="shared" si="7"/>
        <v>0</v>
      </c>
      <c r="BU132" s="644">
        <f t="shared" si="8"/>
        <v>0</v>
      </c>
      <c r="BV132" s="645"/>
      <c r="BW132" s="338"/>
      <c r="BX132" s="338"/>
      <c r="BY132" s="338"/>
      <c r="BZ132" s="338"/>
      <c r="CA132" s="338"/>
      <c r="CB132" s="338"/>
    </row>
    <row r="133" ht="15.75" customHeight="1">
      <c r="A133" s="858">
        <v>130.0</v>
      </c>
      <c r="B133" s="874"/>
      <c r="C133" s="908"/>
      <c r="D133" s="773">
        <f t="shared" ref="D133:E133" si="136">H133+J133+L133+N133+P133+R133+T133+V133+X133+Z133+AB133+AD133+AF133+AH133+AJ133+AL133+AN133+AP133+AR133+AT133+AV133+AX133+AZ133+BB133+BD133+BF133+BH133+BJ133+BL133+BN133+BP133</f>
        <v>0</v>
      </c>
      <c r="E133" s="671">
        <f t="shared" si="136"/>
        <v>0</v>
      </c>
      <c r="F133" s="774">
        <f t="shared" si="4"/>
        <v>0</v>
      </c>
      <c r="G133" s="406"/>
      <c r="H133" s="640"/>
      <c r="I133" s="642"/>
      <c r="J133" s="640"/>
      <c r="K133" s="642"/>
      <c r="L133" s="640"/>
      <c r="M133" s="642"/>
      <c r="N133" s="640"/>
      <c r="O133" s="642"/>
      <c r="P133" s="640"/>
      <c r="Q133" s="642"/>
      <c r="R133" s="640"/>
      <c r="S133" s="642"/>
      <c r="T133" s="640"/>
      <c r="U133" s="642"/>
      <c r="V133" s="640"/>
      <c r="W133" s="642"/>
      <c r="X133" s="640"/>
      <c r="Y133" s="642"/>
      <c r="Z133" s="640"/>
      <c r="AA133" s="642"/>
      <c r="AB133" s="640"/>
      <c r="AC133" s="642"/>
      <c r="AD133" s="640"/>
      <c r="AE133" s="642"/>
      <c r="AF133" s="640"/>
      <c r="AG133" s="642"/>
      <c r="AH133" s="640"/>
      <c r="AI133" s="642"/>
      <c r="AJ133" s="640"/>
      <c r="AK133" s="642"/>
      <c r="AL133" s="640"/>
      <c r="AM133" s="642"/>
      <c r="AN133" s="640"/>
      <c r="AO133" s="642"/>
      <c r="AP133" s="640"/>
      <c r="AQ133" s="642"/>
      <c r="AR133" s="640"/>
      <c r="AS133" s="642"/>
      <c r="AT133" s="640"/>
      <c r="AU133" s="642"/>
      <c r="AV133" s="640"/>
      <c r="AW133" s="642"/>
      <c r="AX133" s="640"/>
      <c r="AY133" s="642"/>
      <c r="AZ133" s="640"/>
      <c r="BA133" s="642"/>
      <c r="BB133" s="640"/>
      <c r="BC133" s="642"/>
      <c r="BD133" s="640"/>
      <c r="BE133" s="642"/>
      <c r="BF133" s="640"/>
      <c r="BG133" s="642"/>
      <c r="BH133" s="640"/>
      <c r="BI133" s="642"/>
      <c r="BJ133" s="640"/>
      <c r="BK133" s="642"/>
      <c r="BL133" s="640"/>
      <c r="BM133" s="642"/>
      <c r="BN133" s="640"/>
      <c r="BO133" s="642"/>
      <c r="BP133" s="640"/>
      <c r="BQ133" s="642"/>
      <c r="BR133" s="643"/>
      <c r="BS133" s="644">
        <f t="shared" si="6"/>
        <v>0</v>
      </c>
      <c r="BT133" s="776">
        <f t="shared" si="7"/>
        <v>0</v>
      </c>
      <c r="BU133" s="644">
        <f t="shared" si="8"/>
        <v>0</v>
      </c>
      <c r="BV133" s="645"/>
      <c r="BW133" s="338"/>
      <c r="BX133" s="338"/>
      <c r="BY133" s="338"/>
      <c r="BZ133" s="338"/>
      <c r="CA133" s="338"/>
      <c r="CB133" s="338"/>
    </row>
    <row r="134" ht="15.75" customHeight="1">
      <c r="A134" s="858">
        <v>131.0</v>
      </c>
      <c r="B134" s="874"/>
      <c r="C134" s="908"/>
      <c r="D134" s="773">
        <f t="shared" ref="D134:E134" si="137">H134+J134+L134+N134+P134+R134+T134+V134+X134+Z134+AB134+AD134+AF134+AH134+AJ134+AL134+AN134+AP134+AR134+AT134+AV134+AX134+AZ134+BB134+BD134+BF134+BH134+BJ134+BL134+BN134+BP134</f>
        <v>0</v>
      </c>
      <c r="E134" s="671">
        <f t="shared" si="137"/>
        <v>0</v>
      </c>
      <c r="F134" s="774">
        <f t="shared" si="4"/>
        <v>0</v>
      </c>
      <c r="G134" s="406"/>
      <c r="H134" s="640"/>
      <c r="I134" s="642"/>
      <c r="J134" s="640"/>
      <c r="K134" s="642"/>
      <c r="L134" s="640"/>
      <c r="M134" s="642"/>
      <c r="N134" s="640"/>
      <c r="O134" s="642"/>
      <c r="P134" s="640"/>
      <c r="Q134" s="642"/>
      <c r="R134" s="640"/>
      <c r="S134" s="642"/>
      <c r="T134" s="640"/>
      <c r="U134" s="642"/>
      <c r="V134" s="640"/>
      <c r="W134" s="642"/>
      <c r="X134" s="640"/>
      <c r="Y134" s="642"/>
      <c r="Z134" s="640"/>
      <c r="AA134" s="642"/>
      <c r="AB134" s="640"/>
      <c r="AC134" s="642"/>
      <c r="AD134" s="640"/>
      <c r="AE134" s="642"/>
      <c r="AF134" s="640"/>
      <c r="AG134" s="642"/>
      <c r="AH134" s="640"/>
      <c r="AI134" s="642"/>
      <c r="AJ134" s="640"/>
      <c r="AK134" s="642"/>
      <c r="AL134" s="640"/>
      <c r="AM134" s="642"/>
      <c r="AN134" s="640"/>
      <c r="AO134" s="642"/>
      <c r="AP134" s="640"/>
      <c r="AQ134" s="642"/>
      <c r="AR134" s="640"/>
      <c r="AS134" s="642"/>
      <c r="AT134" s="640"/>
      <c r="AU134" s="642"/>
      <c r="AV134" s="640"/>
      <c r="AW134" s="642"/>
      <c r="AX134" s="640"/>
      <c r="AY134" s="642"/>
      <c r="AZ134" s="640"/>
      <c r="BA134" s="642"/>
      <c r="BB134" s="640"/>
      <c r="BC134" s="642"/>
      <c r="BD134" s="640"/>
      <c r="BE134" s="642"/>
      <c r="BF134" s="640"/>
      <c r="BG134" s="642"/>
      <c r="BH134" s="640"/>
      <c r="BI134" s="642"/>
      <c r="BJ134" s="640"/>
      <c r="BK134" s="642"/>
      <c r="BL134" s="640"/>
      <c r="BM134" s="642"/>
      <c r="BN134" s="640"/>
      <c r="BO134" s="642"/>
      <c r="BP134" s="640"/>
      <c r="BQ134" s="642"/>
      <c r="BR134" s="643"/>
      <c r="BS134" s="644">
        <f t="shared" si="6"/>
        <v>0</v>
      </c>
      <c r="BT134" s="776">
        <f t="shared" si="7"/>
        <v>0</v>
      </c>
      <c r="BU134" s="644">
        <f t="shared" si="8"/>
        <v>0</v>
      </c>
      <c r="BV134" s="645"/>
      <c r="BW134" s="338"/>
      <c r="BX134" s="338"/>
      <c r="BY134" s="338"/>
      <c r="BZ134" s="338"/>
      <c r="CA134" s="338"/>
      <c r="CB134" s="338"/>
    </row>
    <row r="135" ht="15.75" customHeight="1">
      <c r="A135" s="858">
        <v>132.0</v>
      </c>
      <c r="B135" s="874"/>
      <c r="C135" s="908"/>
      <c r="D135" s="773">
        <f t="shared" ref="D135:E135" si="138">H135+J135+L135+N135+P135+R135+T135+V135+X135+Z135+AB135+AD135+AF135+AH135+AJ135+AL135+AN135+AP135+AR135+AT135+AV135+AX135+AZ135+BB135+BD135+BF135+BH135+BJ135+BL135+BN135+BP135</f>
        <v>0</v>
      </c>
      <c r="E135" s="671">
        <f t="shared" si="138"/>
        <v>0</v>
      </c>
      <c r="F135" s="774">
        <f t="shared" si="4"/>
        <v>0</v>
      </c>
      <c r="G135" s="406"/>
      <c r="H135" s="640"/>
      <c r="I135" s="642"/>
      <c r="J135" s="640"/>
      <c r="K135" s="642"/>
      <c r="L135" s="640"/>
      <c r="M135" s="642"/>
      <c r="N135" s="640"/>
      <c r="O135" s="642"/>
      <c r="P135" s="640"/>
      <c r="Q135" s="642"/>
      <c r="R135" s="640"/>
      <c r="S135" s="642"/>
      <c r="T135" s="640"/>
      <c r="U135" s="642"/>
      <c r="V135" s="640"/>
      <c r="W135" s="642"/>
      <c r="X135" s="640"/>
      <c r="Y135" s="642"/>
      <c r="Z135" s="640"/>
      <c r="AA135" s="642"/>
      <c r="AB135" s="640"/>
      <c r="AC135" s="642"/>
      <c r="AD135" s="640"/>
      <c r="AE135" s="642"/>
      <c r="AF135" s="640"/>
      <c r="AG135" s="642"/>
      <c r="AH135" s="640"/>
      <c r="AI135" s="642"/>
      <c r="AJ135" s="640"/>
      <c r="AK135" s="642"/>
      <c r="AL135" s="640"/>
      <c r="AM135" s="642"/>
      <c r="AN135" s="640"/>
      <c r="AO135" s="642"/>
      <c r="AP135" s="640"/>
      <c r="AQ135" s="642"/>
      <c r="AR135" s="640"/>
      <c r="AS135" s="642"/>
      <c r="AT135" s="640"/>
      <c r="AU135" s="642"/>
      <c r="AV135" s="640"/>
      <c r="AW135" s="642"/>
      <c r="AX135" s="640"/>
      <c r="AY135" s="642"/>
      <c r="AZ135" s="640"/>
      <c r="BA135" s="642"/>
      <c r="BB135" s="640"/>
      <c r="BC135" s="642"/>
      <c r="BD135" s="640"/>
      <c r="BE135" s="642"/>
      <c r="BF135" s="640"/>
      <c r="BG135" s="642"/>
      <c r="BH135" s="640"/>
      <c r="BI135" s="642"/>
      <c r="BJ135" s="640"/>
      <c r="BK135" s="642"/>
      <c r="BL135" s="640"/>
      <c r="BM135" s="642"/>
      <c r="BN135" s="640"/>
      <c r="BO135" s="642"/>
      <c r="BP135" s="640"/>
      <c r="BQ135" s="642"/>
      <c r="BR135" s="643"/>
      <c r="BS135" s="644">
        <f t="shared" si="6"/>
        <v>0</v>
      </c>
      <c r="BT135" s="776">
        <f t="shared" si="7"/>
        <v>0</v>
      </c>
      <c r="BU135" s="644">
        <f t="shared" si="8"/>
        <v>0</v>
      </c>
      <c r="BV135" s="645"/>
      <c r="BW135" s="338"/>
      <c r="BX135" s="338"/>
      <c r="BY135" s="338"/>
      <c r="BZ135" s="338"/>
      <c r="CA135" s="338"/>
      <c r="CB135" s="338"/>
    </row>
    <row r="136" ht="15.75" customHeight="1">
      <c r="A136" s="858">
        <v>133.0</v>
      </c>
      <c r="B136" s="874"/>
      <c r="C136" s="908"/>
      <c r="D136" s="773">
        <f t="shared" ref="D136:E136" si="139">H136+J136+L136+N136+P136+R136+T136+V136+X136+Z136+AB136+AD136+AF136+AH136+AJ136+AL136+AN136+AP136+AR136+AT136+AV136+AX136+AZ136+BB136+BD136+BF136+BH136+BJ136+BL136+BN136+BP136</f>
        <v>0</v>
      </c>
      <c r="E136" s="671">
        <f t="shared" si="139"/>
        <v>0</v>
      </c>
      <c r="F136" s="774">
        <f t="shared" si="4"/>
        <v>0</v>
      </c>
      <c r="G136" s="406"/>
      <c r="H136" s="640"/>
      <c r="I136" s="642"/>
      <c r="J136" s="640"/>
      <c r="K136" s="642"/>
      <c r="L136" s="640"/>
      <c r="M136" s="642"/>
      <c r="N136" s="640"/>
      <c r="O136" s="642"/>
      <c r="P136" s="640"/>
      <c r="Q136" s="642"/>
      <c r="R136" s="640"/>
      <c r="S136" s="642"/>
      <c r="T136" s="640"/>
      <c r="U136" s="642"/>
      <c r="V136" s="640"/>
      <c r="W136" s="642"/>
      <c r="X136" s="640"/>
      <c r="Y136" s="642"/>
      <c r="Z136" s="640"/>
      <c r="AA136" s="642"/>
      <c r="AB136" s="640"/>
      <c r="AC136" s="642"/>
      <c r="AD136" s="640"/>
      <c r="AE136" s="642"/>
      <c r="AF136" s="640"/>
      <c r="AG136" s="642"/>
      <c r="AH136" s="640"/>
      <c r="AI136" s="642"/>
      <c r="AJ136" s="640"/>
      <c r="AK136" s="642"/>
      <c r="AL136" s="640"/>
      <c r="AM136" s="642"/>
      <c r="AN136" s="640"/>
      <c r="AO136" s="642"/>
      <c r="AP136" s="640"/>
      <c r="AQ136" s="642"/>
      <c r="AR136" s="640"/>
      <c r="AS136" s="642"/>
      <c r="AT136" s="640"/>
      <c r="AU136" s="642"/>
      <c r="AV136" s="640"/>
      <c r="AW136" s="642"/>
      <c r="AX136" s="640"/>
      <c r="AY136" s="642"/>
      <c r="AZ136" s="640"/>
      <c r="BA136" s="642"/>
      <c r="BB136" s="640"/>
      <c r="BC136" s="642"/>
      <c r="BD136" s="640"/>
      <c r="BE136" s="642"/>
      <c r="BF136" s="640"/>
      <c r="BG136" s="642"/>
      <c r="BH136" s="640"/>
      <c r="BI136" s="642"/>
      <c r="BJ136" s="640"/>
      <c r="BK136" s="642"/>
      <c r="BL136" s="640"/>
      <c r="BM136" s="642"/>
      <c r="BN136" s="640"/>
      <c r="BO136" s="642"/>
      <c r="BP136" s="640"/>
      <c r="BQ136" s="642"/>
      <c r="BR136" s="643"/>
      <c r="BS136" s="644">
        <f t="shared" si="6"/>
        <v>0</v>
      </c>
      <c r="BT136" s="776">
        <f t="shared" si="7"/>
        <v>0</v>
      </c>
      <c r="BU136" s="644">
        <f t="shared" si="8"/>
        <v>0</v>
      </c>
      <c r="BV136" s="645"/>
      <c r="BW136" s="338"/>
      <c r="BX136" s="338"/>
      <c r="BY136" s="338"/>
      <c r="BZ136" s="338"/>
      <c r="CA136" s="338"/>
      <c r="CB136" s="338"/>
    </row>
    <row r="137" ht="15.75" customHeight="1">
      <c r="A137" s="858">
        <v>134.0</v>
      </c>
      <c r="B137" s="874"/>
      <c r="C137" s="908"/>
      <c r="D137" s="773">
        <f t="shared" ref="D137:E137" si="140">H137+J137+L137+N137+P137+R137+T137+V137+X137+Z137+AB137+AD137+AF137+AH137+AJ137+AL137+AN137+AP137+AR137+AT137+AV137+AX137+AZ137+BB137+BD137+BF137+BH137+BJ137+BL137+BN137+BP137</f>
        <v>0</v>
      </c>
      <c r="E137" s="671">
        <f t="shared" si="140"/>
        <v>0</v>
      </c>
      <c r="F137" s="774">
        <f t="shared" si="4"/>
        <v>0</v>
      </c>
      <c r="G137" s="406"/>
      <c r="H137" s="640"/>
      <c r="I137" s="642"/>
      <c r="J137" s="640"/>
      <c r="K137" s="642"/>
      <c r="L137" s="640"/>
      <c r="M137" s="642"/>
      <c r="N137" s="640"/>
      <c r="O137" s="642"/>
      <c r="P137" s="640"/>
      <c r="Q137" s="642"/>
      <c r="R137" s="640"/>
      <c r="S137" s="642"/>
      <c r="T137" s="640"/>
      <c r="U137" s="642"/>
      <c r="V137" s="640"/>
      <c r="W137" s="642"/>
      <c r="X137" s="640"/>
      <c r="Y137" s="642"/>
      <c r="Z137" s="640"/>
      <c r="AA137" s="642"/>
      <c r="AB137" s="640"/>
      <c r="AC137" s="642"/>
      <c r="AD137" s="640"/>
      <c r="AE137" s="642"/>
      <c r="AF137" s="640"/>
      <c r="AG137" s="642"/>
      <c r="AH137" s="640"/>
      <c r="AI137" s="642"/>
      <c r="AJ137" s="640"/>
      <c r="AK137" s="642"/>
      <c r="AL137" s="640"/>
      <c r="AM137" s="642"/>
      <c r="AN137" s="640"/>
      <c r="AO137" s="642"/>
      <c r="AP137" s="640"/>
      <c r="AQ137" s="642"/>
      <c r="AR137" s="640"/>
      <c r="AS137" s="642"/>
      <c r="AT137" s="640"/>
      <c r="AU137" s="642"/>
      <c r="AV137" s="640"/>
      <c r="AW137" s="642"/>
      <c r="AX137" s="640"/>
      <c r="AY137" s="642"/>
      <c r="AZ137" s="640"/>
      <c r="BA137" s="642"/>
      <c r="BB137" s="640"/>
      <c r="BC137" s="642"/>
      <c r="BD137" s="640"/>
      <c r="BE137" s="642"/>
      <c r="BF137" s="640"/>
      <c r="BG137" s="642"/>
      <c r="BH137" s="640"/>
      <c r="BI137" s="642"/>
      <c r="BJ137" s="640"/>
      <c r="BK137" s="642"/>
      <c r="BL137" s="640"/>
      <c r="BM137" s="642"/>
      <c r="BN137" s="640"/>
      <c r="BO137" s="642"/>
      <c r="BP137" s="640"/>
      <c r="BQ137" s="642"/>
      <c r="BR137" s="643"/>
      <c r="BS137" s="644">
        <f t="shared" si="6"/>
        <v>0</v>
      </c>
      <c r="BT137" s="776">
        <f t="shared" si="7"/>
        <v>0</v>
      </c>
      <c r="BU137" s="644">
        <f t="shared" si="8"/>
        <v>0</v>
      </c>
      <c r="BV137" s="645"/>
      <c r="BW137" s="338"/>
      <c r="BX137" s="338"/>
      <c r="BY137" s="338"/>
      <c r="BZ137" s="338"/>
      <c r="CA137" s="338"/>
      <c r="CB137" s="338"/>
    </row>
    <row r="138" ht="15.75" customHeight="1">
      <c r="A138" s="858">
        <v>135.0</v>
      </c>
      <c r="B138" s="874"/>
      <c r="C138" s="908"/>
      <c r="D138" s="773">
        <f t="shared" ref="D138:E138" si="141">H138+J138+L138+N138+P138+R138+T138+V138+X138+Z138+AB138+AD138+AF138+AH138+AJ138+AL138+AN138+AP138+AR138+AT138+AV138+AX138+AZ138+BB138+BD138+BF138+BH138+BJ138+BL138+BN138+BP138</f>
        <v>0</v>
      </c>
      <c r="E138" s="671">
        <f t="shared" si="141"/>
        <v>0</v>
      </c>
      <c r="F138" s="774">
        <f t="shared" si="4"/>
        <v>0</v>
      </c>
      <c r="G138" s="406"/>
      <c r="H138" s="640"/>
      <c r="I138" s="642"/>
      <c r="J138" s="640"/>
      <c r="K138" s="642"/>
      <c r="L138" s="640"/>
      <c r="M138" s="642"/>
      <c r="N138" s="640"/>
      <c r="O138" s="642"/>
      <c r="P138" s="640"/>
      <c r="Q138" s="642"/>
      <c r="R138" s="640"/>
      <c r="S138" s="642"/>
      <c r="T138" s="640"/>
      <c r="U138" s="642"/>
      <c r="V138" s="640"/>
      <c r="W138" s="642"/>
      <c r="X138" s="640"/>
      <c r="Y138" s="642"/>
      <c r="Z138" s="640"/>
      <c r="AA138" s="642"/>
      <c r="AB138" s="640"/>
      <c r="AC138" s="642"/>
      <c r="AD138" s="640"/>
      <c r="AE138" s="642"/>
      <c r="AF138" s="640"/>
      <c r="AG138" s="642"/>
      <c r="AH138" s="640"/>
      <c r="AI138" s="642"/>
      <c r="AJ138" s="640"/>
      <c r="AK138" s="642"/>
      <c r="AL138" s="640"/>
      <c r="AM138" s="642"/>
      <c r="AN138" s="640"/>
      <c r="AO138" s="642"/>
      <c r="AP138" s="640"/>
      <c r="AQ138" s="642"/>
      <c r="AR138" s="640"/>
      <c r="AS138" s="642"/>
      <c r="AT138" s="640"/>
      <c r="AU138" s="642"/>
      <c r="AV138" s="640"/>
      <c r="AW138" s="642"/>
      <c r="AX138" s="640"/>
      <c r="AY138" s="642"/>
      <c r="AZ138" s="640"/>
      <c r="BA138" s="642"/>
      <c r="BB138" s="640"/>
      <c r="BC138" s="642"/>
      <c r="BD138" s="640"/>
      <c r="BE138" s="642"/>
      <c r="BF138" s="640"/>
      <c r="BG138" s="642"/>
      <c r="BH138" s="640"/>
      <c r="BI138" s="642"/>
      <c r="BJ138" s="640"/>
      <c r="BK138" s="642"/>
      <c r="BL138" s="640"/>
      <c r="BM138" s="642"/>
      <c r="BN138" s="640"/>
      <c r="BO138" s="642"/>
      <c r="BP138" s="640"/>
      <c r="BQ138" s="642"/>
      <c r="BR138" s="643"/>
      <c r="BS138" s="644">
        <f t="shared" si="6"/>
        <v>0</v>
      </c>
      <c r="BT138" s="776">
        <f t="shared" si="7"/>
        <v>0</v>
      </c>
      <c r="BU138" s="644">
        <f t="shared" si="8"/>
        <v>0</v>
      </c>
      <c r="BV138" s="645"/>
      <c r="BW138" s="338"/>
      <c r="BX138" s="338"/>
      <c r="BY138" s="338"/>
      <c r="BZ138" s="338"/>
      <c r="CA138" s="338"/>
      <c r="CB138" s="338"/>
    </row>
    <row r="139" ht="15.75" customHeight="1">
      <c r="A139" s="858">
        <v>136.0</v>
      </c>
      <c r="B139" s="874"/>
      <c r="C139" s="908"/>
      <c r="D139" s="773">
        <f t="shared" ref="D139:E139" si="142">H139+J139+L139+N139+P139+R139+T139+V139+X139+Z139+AB139+AD139+AF139+AH139+AJ139+AL139+AN139+AP139+AR139+AT139+AV139+AX139+AZ139+BB139+BD139+BF139+BH139+BJ139+BL139+BN139+BP139</f>
        <v>0</v>
      </c>
      <c r="E139" s="671">
        <f t="shared" si="142"/>
        <v>0</v>
      </c>
      <c r="F139" s="774">
        <f t="shared" si="4"/>
        <v>0</v>
      </c>
      <c r="G139" s="406"/>
      <c r="H139" s="640"/>
      <c r="I139" s="642"/>
      <c r="J139" s="640"/>
      <c r="K139" s="642"/>
      <c r="L139" s="640"/>
      <c r="M139" s="642"/>
      <c r="N139" s="640"/>
      <c r="O139" s="642"/>
      <c r="P139" s="640"/>
      <c r="Q139" s="642"/>
      <c r="R139" s="640"/>
      <c r="S139" s="642"/>
      <c r="T139" s="640"/>
      <c r="U139" s="642"/>
      <c r="V139" s="640"/>
      <c r="W139" s="642"/>
      <c r="X139" s="640"/>
      <c r="Y139" s="642"/>
      <c r="Z139" s="640"/>
      <c r="AA139" s="642"/>
      <c r="AB139" s="640"/>
      <c r="AC139" s="642"/>
      <c r="AD139" s="640"/>
      <c r="AE139" s="642"/>
      <c r="AF139" s="640"/>
      <c r="AG139" s="642"/>
      <c r="AH139" s="640"/>
      <c r="AI139" s="642"/>
      <c r="AJ139" s="640"/>
      <c r="AK139" s="642"/>
      <c r="AL139" s="640"/>
      <c r="AM139" s="642"/>
      <c r="AN139" s="640"/>
      <c r="AO139" s="642"/>
      <c r="AP139" s="640"/>
      <c r="AQ139" s="642"/>
      <c r="AR139" s="640"/>
      <c r="AS139" s="642"/>
      <c r="AT139" s="640"/>
      <c r="AU139" s="642"/>
      <c r="AV139" s="640"/>
      <c r="AW139" s="642"/>
      <c r="AX139" s="640"/>
      <c r="AY139" s="642"/>
      <c r="AZ139" s="640"/>
      <c r="BA139" s="642"/>
      <c r="BB139" s="640"/>
      <c r="BC139" s="642"/>
      <c r="BD139" s="640"/>
      <c r="BE139" s="642"/>
      <c r="BF139" s="640"/>
      <c r="BG139" s="642"/>
      <c r="BH139" s="640"/>
      <c r="BI139" s="642"/>
      <c r="BJ139" s="640"/>
      <c r="BK139" s="642"/>
      <c r="BL139" s="640"/>
      <c r="BM139" s="642"/>
      <c r="BN139" s="640"/>
      <c r="BO139" s="642"/>
      <c r="BP139" s="640"/>
      <c r="BQ139" s="642"/>
      <c r="BR139" s="643"/>
      <c r="BS139" s="644">
        <f t="shared" si="6"/>
        <v>0</v>
      </c>
      <c r="BT139" s="776">
        <f t="shared" si="7"/>
        <v>0</v>
      </c>
      <c r="BU139" s="644">
        <f t="shared" si="8"/>
        <v>0</v>
      </c>
      <c r="BV139" s="645"/>
      <c r="BW139" s="338"/>
      <c r="BX139" s="338"/>
      <c r="BY139" s="338"/>
      <c r="BZ139" s="338"/>
      <c r="CA139" s="338"/>
      <c r="CB139" s="338"/>
    </row>
    <row r="140" ht="15.75" customHeight="1">
      <c r="A140" s="858">
        <v>137.0</v>
      </c>
      <c r="B140" s="874"/>
      <c r="C140" s="908"/>
      <c r="D140" s="773">
        <f t="shared" ref="D140:E140" si="143">H140+J140+L140+N140+P140+R140+T140+V140+X140+Z140+AB140+AD140+AF140+AH140+AJ140+AL140+AN140+AP140+AR140+AT140+AV140+AX140+AZ140+BB140+BD140+BF140+BH140+BJ140+BL140+BN140+BP140</f>
        <v>0</v>
      </c>
      <c r="E140" s="671">
        <f t="shared" si="143"/>
        <v>0</v>
      </c>
      <c r="F140" s="774">
        <f t="shared" si="4"/>
        <v>0</v>
      </c>
      <c r="G140" s="406"/>
      <c r="H140" s="640"/>
      <c r="I140" s="642"/>
      <c r="J140" s="640"/>
      <c r="K140" s="642"/>
      <c r="L140" s="640"/>
      <c r="M140" s="642"/>
      <c r="N140" s="640"/>
      <c r="O140" s="642"/>
      <c r="P140" s="640"/>
      <c r="Q140" s="642"/>
      <c r="R140" s="640"/>
      <c r="S140" s="642"/>
      <c r="T140" s="640"/>
      <c r="U140" s="642"/>
      <c r="V140" s="640"/>
      <c r="W140" s="642"/>
      <c r="X140" s="640"/>
      <c r="Y140" s="642"/>
      <c r="Z140" s="640"/>
      <c r="AA140" s="642"/>
      <c r="AB140" s="640"/>
      <c r="AC140" s="642"/>
      <c r="AD140" s="640"/>
      <c r="AE140" s="642"/>
      <c r="AF140" s="640"/>
      <c r="AG140" s="642"/>
      <c r="AH140" s="640"/>
      <c r="AI140" s="642"/>
      <c r="AJ140" s="640"/>
      <c r="AK140" s="642"/>
      <c r="AL140" s="640"/>
      <c r="AM140" s="642"/>
      <c r="AN140" s="640"/>
      <c r="AO140" s="642"/>
      <c r="AP140" s="640"/>
      <c r="AQ140" s="642"/>
      <c r="AR140" s="640"/>
      <c r="AS140" s="642"/>
      <c r="AT140" s="640"/>
      <c r="AU140" s="642"/>
      <c r="AV140" s="640"/>
      <c r="AW140" s="642"/>
      <c r="AX140" s="640"/>
      <c r="AY140" s="642"/>
      <c r="AZ140" s="640"/>
      <c r="BA140" s="642"/>
      <c r="BB140" s="640"/>
      <c r="BC140" s="642"/>
      <c r="BD140" s="640"/>
      <c r="BE140" s="642"/>
      <c r="BF140" s="640"/>
      <c r="BG140" s="642"/>
      <c r="BH140" s="640"/>
      <c r="BI140" s="642"/>
      <c r="BJ140" s="640"/>
      <c r="BK140" s="642"/>
      <c r="BL140" s="640"/>
      <c r="BM140" s="642"/>
      <c r="BN140" s="640"/>
      <c r="BO140" s="642"/>
      <c r="BP140" s="640"/>
      <c r="BQ140" s="642"/>
      <c r="BR140" s="643"/>
      <c r="BS140" s="644">
        <f t="shared" si="6"/>
        <v>0</v>
      </c>
      <c r="BT140" s="776">
        <f t="shared" si="7"/>
        <v>0</v>
      </c>
      <c r="BU140" s="644">
        <f t="shared" si="8"/>
        <v>0</v>
      </c>
      <c r="BV140" s="645"/>
      <c r="BW140" s="338"/>
      <c r="BX140" s="338"/>
      <c r="BY140" s="338"/>
      <c r="BZ140" s="338"/>
      <c r="CA140" s="338"/>
      <c r="CB140" s="338"/>
    </row>
    <row r="141" ht="15.75" customHeight="1">
      <c r="A141" s="858">
        <v>138.0</v>
      </c>
      <c r="B141" s="874"/>
      <c r="C141" s="908"/>
      <c r="D141" s="773">
        <f t="shared" ref="D141:E141" si="144">H141+J141+L141+N141+P141+R141+T141+V141+X141+Z141+AB141+AD141+AF141+AH141+AJ141+AL141+AN141+AP141+AR141+AT141+AV141+AX141+AZ141+BB141+BD141+BF141+BH141+BJ141+BL141+BN141+BP141</f>
        <v>0</v>
      </c>
      <c r="E141" s="671">
        <f t="shared" si="144"/>
        <v>0</v>
      </c>
      <c r="F141" s="774">
        <f t="shared" si="4"/>
        <v>0</v>
      </c>
      <c r="G141" s="406"/>
      <c r="H141" s="640"/>
      <c r="I141" s="642"/>
      <c r="J141" s="640"/>
      <c r="K141" s="642"/>
      <c r="L141" s="640"/>
      <c r="M141" s="642"/>
      <c r="N141" s="640"/>
      <c r="O141" s="642"/>
      <c r="P141" s="640"/>
      <c r="Q141" s="642"/>
      <c r="R141" s="640"/>
      <c r="S141" s="642"/>
      <c r="T141" s="640"/>
      <c r="U141" s="642"/>
      <c r="V141" s="640"/>
      <c r="W141" s="642"/>
      <c r="X141" s="640"/>
      <c r="Y141" s="642"/>
      <c r="Z141" s="640"/>
      <c r="AA141" s="642"/>
      <c r="AB141" s="640"/>
      <c r="AC141" s="642"/>
      <c r="AD141" s="640"/>
      <c r="AE141" s="642"/>
      <c r="AF141" s="640"/>
      <c r="AG141" s="642"/>
      <c r="AH141" s="640"/>
      <c r="AI141" s="642"/>
      <c r="AJ141" s="640"/>
      <c r="AK141" s="642"/>
      <c r="AL141" s="640"/>
      <c r="AM141" s="642"/>
      <c r="AN141" s="640"/>
      <c r="AO141" s="642"/>
      <c r="AP141" s="640"/>
      <c r="AQ141" s="642"/>
      <c r="AR141" s="640"/>
      <c r="AS141" s="642"/>
      <c r="AT141" s="640"/>
      <c r="AU141" s="642"/>
      <c r="AV141" s="640"/>
      <c r="AW141" s="642"/>
      <c r="AX141" s="640"/>
      <c r="AY141" s="642"/>
      <c r="AZ141" s="640"/>
      <c r="BA141" s="642"/>
      <c r="BB141" s="640"/>
      <c r="BC141" s="642"/>
      <c r="BD141" s="640"/>
      <c r="BE141" s="642"/>
      <c r="BF141" s="640"/>
      <c r="BG141" s="642"/>
      <c r="BH141" s="640"/>
      <c r="BI141" s="642"/>
      <c r="BJ141" s="640"/>
      <c r="BK141" s="642"/>
      <c r="BL141" s="640"/>
      <c r="BM141" s="642"/>
      <c r="BN141" s="640"/>
      <c r="BO141" s="642"/>
      <c r="BP141" s="640"/>
      <c r="BQ141" s="642"/>
      <c r="BR141" s="643"/>
      <c r="BS141" s="644">
        <f t="shared" si="6"/>
        <v>0</v>
      </c>
      <c r="BT141" s="776">
        <f t="shared" si="7"/>
        <v>0</v>
      </c>
      <c r="BU141" s="644">
        <f t="shared" si="8"/>
        <v>0</v>
      </c>
      <c r="BV141" s="645"/>
      <c r="BW141" s="338"/>
      <c r="BX141" s="338"/>
      <c r="BY141" s="338"/>
      <c r="BZ141" s="338"/>
      <c r="CA141" s="338"/>
      <c r="CB141" s="338"/>
    </row>
    <row r="142" ht="15.75" customHeight="1">
      <c r="A142" s="858">
        <v>139.0</v>
      </c>
      <c r="B142" s="874"/>
      <c r="C142" s="908"/>
      <c r="D142" s="773">
        <f t="shared" ref="D142:E142" si="145">H142+J142+L142+N142+P142+R142+T142+V142+X142+Z142+AB142+AD142+AF142+AH142+AJ142+AL142+AN142+AP142+AR142+AT142+AV142+AX142+AZ142+BB142+BD142+BF142+BH142+BJ142+BL142+BN142+BP142</f>
        <v>0</v>
      </c>
      <c r="E142" s="671">
        <f t="shared" si="145"/>
        <v>0</v>
      </c>
      <c r="F142" s="774">
        <f t="shared" si="4"/>
        <v>0</v>
      </c>
      <c r="G142" s="406"/>
      <c r="H142" s="640"/>
      <c r="I142" s="642"/>
      <c r="J142" s="640"/>
      <c r="K142" s="642"/>
      <c r="L142" s="640"/>
      <c r="M142" s="642"/>
      <c r="N142" s="640"/>
      <c r="O142" s="642"/>
      <c r="P142" s="640"/>
      <c r="Q142" s="642"/>
      <c r="R142" s="640"/>
      <c r="S142" s="642"/>
      <c r="T142" s="640"/>
      <c r="U142" s="642"/>
      <c r="V142" s="640"/>
      <c r="W142" s="642"/>
      <c r="X142" s="640"/>
      <c r="Y142" s="642"/>
      <c r="Z142" s="640"/>
      <c r="AA142" s="642"/>
      <c r="AB142" s="640"/>
      <c r="AC142" s="642"/>
      <c r="AD142" s="640"/>
      <c r="AE142" s="642"/>
      <c r="AF142" s="640"/>
      <c r="AG142" s="642"/>
      <c r="AH142" s="640"/>
      <c r="AI142" s="642"/>
      <c r="AJ142" s="640"/>
      <c r="AK142" s="642"/>
      <c r="AL142" s="640"/>
      <c r="AM142" s="642"/>
      <c r="AN142" s="640"/>
      <c r="AO142" s="642"/>
      <c r="AP142" s="640"/>
      <c r="AQ142" s="642"/>
      <c r="AR142" s="640"/>
      <c r="AS142" s="642"/>
      <c r="AT142" s="640"/>
      <c r="AU142" s="642"/>
      <c r="AV142" s="640"/>
      <c r="AW142" s="642"/>
      <c r="AX142" s="640"/>
      <c r="AY142" s="642"/>
      <c r="AZ142" s="640"/>
      <c r="BA142" s="642"/>
      <c r="BB142" s="640"/>
      <c r="BC142" s="642"/>
      <c r="BD142" s="640"/>
      <c r="BE142" s="642"/>
      <c r="BF142" s="640"/>
      <c r="BG142" s="642"/>
      <c r="BH142" s="640"/>
      <c r="BI142" s="642"/>
      <c r="BJ142" s="640"/>
      <c r="BK142" s="642"/>
      <c r="BL142" s="640"/>
      <c r="BM142" s="642"/>
      <c r="BN142" s="640"/>
      <c r="BO142" s="642"/>
      <c r="BP142" s="640"/>
      <c r="BQ142" s="642"/>
      <c r="BR142" s="643"/>
      <c r="BS142" s="644">
        <f t="shared" si="6"/>
        <v>0</v>
      </c>
      <c r="BT142" s="776">
        <f t="shared" si="7"/>
        <v>0</v>
      </c>
      <c r="BU142" s="644">
        <f t="shared" si="8"/>
        <v>0</v>
      </c>
      <c r="BV142" s="645"/>
      <c r="BW142" s="338"/>
      <c r="BX142" s="338"/>
      <c r="BY142" s="338"/>
      <c r="BZ142" s="338"/>
      <c r="CA142" s="338"/>
      <c r="CB142" s="338"/>
    </row>
    <row r="143" ht="15.75" customHeight="1">
      <c r="A143" s="858">
        <v>140.0</v>
      </c>
      <c r="B143" s="874"/>
      <c r="C143" s="908"/>
      <c r="D143" s="773">
        <f t="shared" ref="D143:E143" si="146">H143+J143+L143+N143+P143+R143+T143+V143+X143+Z143+AB143+AD143+AF143+AH143+AJ143+AL143+AN143+AP143+AR143+AT143+AV143+AX143+AZ143+BB143+BD143+BF143+BH143+BJ143+BL143+BN143+BP143</f>
        <v>0</v>
      </c>
      <c r="E143" s="671">
        <f t="shared" si="146"/>
        <v>0</v>
      </c>
      <c r="F143" s="774">
        <f t="shared" si="4"/>
        <v>0</v>
      </c>
      <c r="G143" s="406"/>
      <c r="H143" s="640"/>
      <c r="I143" s="642"/>
      <c r="J143" s="640"/>
      <c r="K143" s="642"/>
      <c r="L143" s="640"/>
      <c r="M143" s="642"/>
      <c r="N143" s="640"/>
      <c r="O143" s="642"/>
      <c r="P143" s="640"/>
      <c r="Q143" s="642"/>
      <c r="R143" s="640"/>
      <c r="S143" s="642"/>
      <c r="T143" s="640"/>
      <c r="U143" s="642"/>
      <c r="V143" s="640"/>
      <c r="W143" s="642"/>
      <c r="X143" s="640"/>
      <c r="Y143" s="642"/>
      <c r="Z143" s="640"/>
      <c r="AA143" s="642"/>
      <c r="AB143" s="640"/>
      <c r="AC143" s="642"/>
      <c r="AD143" s="640"/>
      <c r="AE143" s="642"/>
      <c r="AF143" s="640"/>
      <c r="AG143" s="642"/>
      <c r="AH143" s="640"/>
      <c r="AI143" s="642"/>
      <c r="AJ143" s="640"/>
      <c r="AK143" s="642"/>
      <c r="AL143" s="640"/>
      <c r="AM143" s="642"/>
      <c r="AN143" s="640"/>
      <c r="AO143" s="642"/>
      <c r="AP143" s="640"/>
      <c r="AQ143" s="642"/>
      <c r="AR143" s="640"/>
      <c r="AS143" s="642"/>
      <c r="AT143" s="640"/>
      <c r="AU143" s="642"/>
      <c r="AV143" s="640"/>
      <c r="AW143" s="642"/>
      <c r="AX143" s="640"/>
      <c r="AY143" s="642"/>
      <c r="AZ143" s="640"/>
      <c r="BA143" s="642"/>
      <c r="BB143" s="640"/>
      <c r="BC143" s="642"/>
      <c r="BD143" s="640"/>
      <c r="BE143" s="642"/>
      <c r="BF143" s="640"/>
      <c r="BG143" s="642"/>
      <c r="BH143" s="640"/>
      <c r="BI143" s="642"/>
      <c r="BJ143" s="640"/>
      <c r="BK143" s="642"/>
      <c r="BL143" s="640"/>
      <c r="BM143" s="642"/>
      <c r="BN143" s="640"/>
      <c r="BO143" s="642"/>
      <c r="BP143" s="640"/>
      <c r="BQ143" s="642"/>
      <c r="BR143" s="643"/>
      <c r="BS143" s="644">
        <f t="shared" si="6"/>
        <v>0</v>
      </c>
      <c r="BT143" s="776">
        <f t="shared" si="7"/>
        <v>0</v>
      </c>
      <c r="BU143" s="644">
        <f t="shared" si="8"/>
        <v>0</v>
      </c>
      <c r="BV143" s="645"/>
      <c r="BW143" s="338"/>
      <c r="BX143" s="338"/>
      <c r="BY143" s="338"/>
      <c r="BZ143" s="338"/>
      <c r="CA143" s="338"/>
      <c r="CB143" s="338"/>
    </row>
    <row r="144" ht="15.75" customHeight="1">
      <c r="A144" s="858">
        <v>141.0</v>
      </c>
      <c r="B144" s="874"/>
      <c r="C144" s="908"/>
      <c r="D144" s="773">
        <f t="shared" ref="D144:E144" si="147">H144+J144+L144+N144+P144+R144+T144+V144+X144+Z144+AB144+AD144+AF144+AH144+AJ144+AL144+AN144+AP144+AR144+AT144+AV144+AX144+AZ144+BB144+BD144+BF144+BH144+BJ144+BL144+BN144+BP144</f>
        <v>0</v>
      </c>
      <c r="E144" s="671">
        <f t="shared" si="147"/>
        <v>0</v>
      </c>
      <c r="F144" s="774">
        <f t="shared" si="4"/>
        <v>0</v>
      </c>
      <c r="G144" s="406"/>
      <c r="H144" s="640"/>
      <c r="I144" s="642"/>
      <c r="J144" s="640"/>
      <c r="K144" s="642"/>
      <c r="L144" s="640"/>
      <c r="M144" s="642"/>
      <c r="N144" s="640"/>
      <c r="O144" s="642"/>
      <c r="P144" s="640"/>
      <c r="Q144" s="642"/>
      <c r="R144" s="640"/>
      <c r="S144" s="642"/>
      <c r="T144" s="640"/>
      <c r="U144" s="642"/>
      <c r="V144" s="640"/>
      <c r="W144" s="642"/>
      <c r="X144" s="640"/>
      <c r="Y144" s="642"/>
      <c r="Z144" s="640"/>
      <c r="AA144" s="642"/>
      <c r="AB144" s="640"/>
      <c r="AC144" s="642"/>
      <c r="AD144" s="640"/>
      <c r="AE144" s="642"/>
      <c r="AF144" s="640"/>
      <c r="AG144" s="642"/>
      <c r="AH144" s="640"/>
      <c r="AI144" s="642"/>
      <c r="AJ144" s="640"/>
      <c r="AK144" s="642"/>
      <c r="AL144" s="640"/>
      <c r="AM144" s="642"/>
      <c r="AN144" s="640"/>
      <c r="AO144" s="642"/>
      <c r="AP144" s="640"/>
      <c r="AQ144" s="642"/>
      <c r="AR144" s="640"/>
      <c r="AS144" s="642"/>
      <c r="AT144" s="640"/>
      <c r="AU144" s="642"/>
      <c r="AV144" s="640"/>
      <c r="AW144" s="642"/>
      <c r="AX144" s="640"/>
      <c r="AY144" s="642"/>
      <c r="AZ144" s="640"/>
      <c r="BA144" s="642"/>
      <c r="BB144" s="640"/>
      <c r="BC144" s="642"/>
      <c r="BD144" s="640"/>
      <c r="BE144" s="642"/>
      <c r="BF144" s="640"/>
      <c r="BG144" s="642"/>
      <c r="BH144" s="640"/>
      <c r="BI144" s="642"/>
      <c r="BJ144" s="640"/>
      <c r="BK144" s="642"/>
      <c r="BL144" s="640"/>
      <c r="BM144" s="642"/>
      <c r="BN144" s="640"/>
      <c r="BO144" s="642"/>
      <c r="BP144" s="640"/>
      <c r="BQ144" s="642"/>
      <c r="BR144" s="643"/>
      <c r="BS144" s="644">
        <f t="shared" si="6"/>
        <v>0</v>
      </c>
      <c r="BT144" s="776">
        <f t="shared" si="7"/>
        <v>0</v>
      </c>
      <c r="BU144" s="644">
        <f t="shared" si="8"/>
        <v>0</v>
      </c>
      <c r="BV144" s="645"/>
      <c r="BW144" s="338"/>
      <c r="BX144" s="338"/>
      <c r="BY144" s="338"/>
      <c r="BZ144" s="338"/>
      <c r="CA144" s="338"/>
      <c r="CB144" s="338"/>
    </row>
    <row r="145" ht="15.75" customHeight="1">
      <c r="A145" s="858">
        <v>142.0</v>
      </c>
      <c r="B145" s="874"/>
      <c r="C145" s="908"/>
      <c r="D145" s="773">
        <f t="shared" ref="D145:E145" si="148">H145+J145+L145+N145+P145+R145+T145+V145+X145+Z145+AB145+AD145+AF145+AH145+AJ145+AL145+AN145+AP145+AR145+AT145+AV145+AX145+AZ145+BB145+BD145+BF145+BH145+BJ145+BL145+BN145+BP145</f>
        <v>0</v>
      </c>
      <c r="E145" s="671">
        <f t="shared" si="148"/>
        <v>0</v>
      </c>
      <c r="F145" s="774">
        <f t="shared" si="4"/>
        <v>0</v>
      </c>
      <c r="G145" s="406"/>
      <c r="H145" s="640"/>
      <c r="I145" s="642"/>
      <c r="J145" s="640"/>
      <c r="K145" s="642"/>
      <c r="L145" s="640"/>
      <c r="M145" s="642"/>
      <c r="N145" s="640"/>
      <c r="O145" s="642"/>
      <c r="P145" s="640"/>
      <c r="Q145" s="642"/>
      <c r="R145" s="640"/>
      <c r="S145" s="642"/>
      <c r="T145" s="640"/>
      <c r="U145" s="642"/>
      <c r="V145" s="640"/>
      <c r="W145" s="642"/>
      <c r="X145" s="640"/>
      <c r="Y145" s="642"/>
      <c r="Z145" s="640"/>
      <c r="AA145" s="642"/>
      <c r="AB145" s="640"/>
      <c r="AC145" s="642"/>
      <c r="AD145" s="640"/>
      <c r="AE145" s="642"/>
      <c r="AF145" s="640"/>
      <c r="AG145" s="642"/>
      <c r="AH145" s="640"/>
      <c r="AI145" s="642"/>
      <c r="AJ145" s="640"/>
      <c r="AK145" s="642"/>
      <c r="AL145" s="640"/>
      <c r="AM145" s="642"/>
      <c r="AN145" s="640"/>
      <c r="AO145" s="642"/>
      <c r="AP145" s="640"/>
      <c r="AQ145" s="642"/>
      <c r="AR145" s="640"/>
      <c r="AS145" s="642"/>
      <c r="AT145" s="640"/>
      <c r="AU145" s="642"/>
      <c r="AV145" s="640"/>
      <c r="AW145" s="642"/>
      <c r="AX145" s="640"/>
      <c r="AY145" s="642"/>
      <c r="AZ145" s="640"/>
      <c r="BA145" s="642"/>
      <c r="BB145" s="640"/>
      <c r="BC145" s="642"/>
      <c r="BD145" s="640"/>
      <c r="BE145" s="642"/>
      <c r="BF145" s="640"/>
      <c r="BG145" s="642"/>
      <c r="BH145" s="640"/>
      <c r="BI145" s="642"/>
      <c r="BJ145" s="640"/>
      <c r="BK145" s="642"/>
      <c r="BL145" s="640"/>
      <c r="BM145" s="642"/>
      <c r="BN145" s="640"/>
      <c r="BO145" s="642"/>
      <c r="BP145" s="640"/>
      <c r="BQ145" s="642"/>
      <c r="BR145" s="643"/>
      <c r="BS145" s="644">
        <f t="shared" si="6"/>
        <v>0</v>
      </c>
      <c r="BT145" s="776">
        <f t="shared" si="7"/>
        <v>0</v>
      </c>
      <c r="BU145" s="644">
        <f t="shared" si="8"/>
        <v>0</v>
      </c>
      <c r="BV145" s="645"/>
      <c r="BW145" s="338"/>
      <c r="BX145" s="338"/>
      <c r="BY145" s="338"/>
      <c r="BZ145" s="338"/>
      <c r="CA145" s="338"/>
      <c r="CB145" s="338"/>
    </row>
    <row r="146" ht="15.75" customHeight="1">
      <c r="A146" s="858">
        <v>143.0</v>
      </c>
      <c r="B146" s="874"/>
      <c r="C146" s="908"/>
      <c r="D146" s="773">
        <f t="shared" ref="D146:E146" si="149">H146+J146+L146+N146+P146+R146+T146+V146+X146+Z146+AB146+AD146+AF146+AH146+AJ146+AL146+AN146+AP146+AR146+AT146+AV146+AX146+AZ146+BB146+BD146+BF146+BH146+BJ146+BL146+BN146+BP146</f>
        <v>0</v>
      </c>
      <c r="E146" s="671">
        <f t="shared" si="149"/>
        <v>0</v>
      </c>
      <c r="F146" s="774">
        <f t="shared" si="4"/>
        <v>0</v>
      </c>
      <c r="G146" s="406"/>
      <c r="H146" s="640"/>
      <c r="I146" s="642"/>
      <c r="J146" s="640"/>
      <c r="K146" s="642"/>
      <c r="L146" s="640"/>
      <c r="M146" s="642"/>
      <c r="N146" s="640"/>
      <c r="O146" s="642"/>
      <c r="P146" s="640"/>
      <c r="Q146" s="642"/>
      <c r="R146" s="640"/>
      <c r="S146" s="642"/>
      <c r="T146" s="640"/>
      <c r="U146" s="642"/>
      <c r="V146" s="640"/>
      <c r="W146" s="642"/>
      <c r="X146" s="640"/>
      <c r="Y146" s="642"/>
      <c r="Z146" s="640"/>
      <c r="AA146" s="642"/>
      <c r="AB146" s="640"/>
      <c r="AC146" s="642"/>
      <c r="AD146" s="640"/>
      <c r="AE146" s="642"/>
      <c r="AF146" s="640"/>
      <c r="AG146" s="642"/>
      <c r="AH146" s="640"/>
      <c r="AI146" s="642"/>
      <c r="AJ146" s="640"/>
      <c r="AK146" s="642"/>
      <c r="AL146" s="640"/>
      <c r="AM146" s="642"/>
      <c r="AN146" s="640"/>
      <c r="AO146" s="642"/>
      <c r="AP146" s="640"/>
      <c r="AQ146" s="642"/>
      <c r="AR146" s="640"/>
      <c r="AS146" s="642"/>
      <c r="AT146" s="640"/>
      <c r="AU146" s="642"/>
      <c r="AV146" s="640"/>
      <c r="AW146" s="642"/>
      <c r="AX146" s="640"/>
      <c r="AY146" s="642"/>
      <c r="AZ146" s="640"/>
      <c r="BA146" s="642"/>
      <c r="BB146" s="640"/>
      <c r="BC146" s="642"/>
      <c r="BD146" s="640"/>
      <c r="BE146" s="642"/>
      <c r="BF146" s="640"/>
      <c r="BG146" s="642"/>
      <c r="BH146" s="640"/>
      <c r="BI146" s="642"/>
      <c r="BJ146" s="640"/>
      <c r="BK146" s="642"/>
      <c r="BL146" s="640"/>
      <c r="BM146" s="642"/>
      <c r="BN146" s="640"/>
      <c r="BO146" s="642"/>
      <c r="BP146" s="640"/>
      <c r="BQ146" s="642"/>
      <c r="BR146" s="643"/>
      <c r="BS146" s="644">
        <f t="shared" si="6"/>
        <v>0</v>
      </c>
      <c r="BT146" s="776">
        <f t="shared" si="7"/>
        <v>0</v>
      </c>
      <c r="BU146" s="644">
        <f t="shared" si="8"/>
        <v>0</v>
      </c>
      <c r="BV146" s="645"/>
      <c r="BW146" s="338"/>
      <c r="BX146" s="338"/>
      <c r="BY146" s="338"/>
      <c r="BZ146" s="338"/>
      <c r="CA146" s="338"/>
      <c r="CB146" s="338"/>
    </row>
    <row r="147" ht="15.75" customHeight="1">
      <c r="A147" s="858">
        <v>144.0</v>
      </c>
      <c r="B147" s="874"/>
      <c r="C147" s="908"/>
      <c r="D147" s="773">
        <f t="shared" ref="D147:E147" si="150">H147+J147+L147+N147+P147+R147+T147+V147+X147+Z147+AB147+AD147+AF147+AH147+AJ147+AL147+AN147+AP147+AR147+AT147+AV147+AX147+AZ147+BB147+BD147+BF147+BH147+BJ147+BL147+BN147+BP147</f>
        <v>0</v>
      </c>
      <c r="E147" s="671">
        <f t="shared" si="150"/>
        <v>0</v>
      </c>
      <c r="F147" s="774">
        <f t="shared" si="4"/>
        <v>0</v>
      </c>
      <c r="G147" s="406"/>
      <c r="H147" s="640"/>
      <c r="I147" s="642"/>
      <c r="J147" s="640"/>
      <c r="K147" s="642"/>
      <c r="L147" s="640"/>
      <c r="M147" s="642"/>
      <c r="N147" s="640"/>
      <c r="O147" s="642"/>
      <c r="P147" s="640"/>
      <c r="Q147" s="642"/>
      <c r="R147" s="640"/>
      <c r="S147" s="642"/>
      <c r="T147" s="640"/>
      <c r="U147" s="642"/>
      <c r="V147" s="640"/>
      <c r="W147" s="642"/>
      <c r="X147" s="640"/>
      <c r="Y147" s="642"/>
      <c r="Z147" s="640"/>
      <c r="AA147" s="642"/>
      <c r="AB147" s="640"/>
      <c r="AC147" s="642"/>
      <c r="AD147" s="640"/>
      <c r="AE147" s="642"/>
      <c r="AF147" s="640"/>
      <c r="AG147" s="642"/>
      <c r="AH147" s="640"/>
      <c r="AI147" s="642"/>
      <c r="AJ147" s="640"/>
      <c r="AK147" s="642"/>
      <c r="AL147" s="640"/>
      <c r="AM147" s="642"/>
      <c r="AN147" s="640"/>
      <c r="AO147" s="642"/>
      <c r="AP147" s="640"/>
      <c r="AQ147" s="642"/>
      <c r="AR147" s="640"/>
      <c r="AS147" s="642"/>
      <c r="AT147" s="640"/>
      <c r="AU147" s="642"/>
      <c r="AV147" s="640"/>
      <c r="AW147" s="642"/>
      <c r="AX147" s="640"/>
      <c r="AY147" s="642"/>
      <c r="AZ147" s="640"/>
      <c r="BA147" s="642"/>
      <c r="BB147" s="640"/>
      <c r="BC147" s="642"/>
      <c r="BD147" s="640"/>
      <c r="BE147" s="642"/>
      <c r="BF147" s="640"/>
      <c r="BG147" s="642"/>
      <c r="BH147" s="640"/>
      <c r="BI147" s="642"/>
      <c r="BJ147" s="640"/>
      <c r="BK147" s="642"/>
      <c r="BL147" s="640"/>
      <c r="BM147" s="642"/>
      <c r="BN147" s="640"/>
      <c r="BO147" s="642"/>
      <c r="BP147" s="640"/>
      <c r="BQ147" s="642"/>
      <c r="BR147" s="643"/>
      <c r="BS147" s="644">
        <f t="shared" si="6"/>
        <v>0</v>
      </c>
      <c r="BT147" s="776">
        <f t="shared" si="7"/>
        <v>0</v>
      </c>
      <c r="BU147" s="644">
        <f t="shared" si="8"/>
        <v>0</v>
      </c>
      <c r="BV147" s="645"/>
      <c r="BW147" s="338"/>
      <c r="BX147" s="338"/>
      <c r="BY147" s="338"/>
      <c r="BZ147" s="338"/>
      <c r="CA147" s="338"/>
      <c r="CB147" s="338"/>
    </row>
    <row r="148" ht="15.75" customHeight="1">
      <c r="A148" s="858">
        <v>145.0</v>
      </c>
      <c r="B148" s="874"/>
      <c r="C148" s="908"/>
      <c r="D148" s="773">
        <f t="shared" ref="D148:E148" si="151">H148+J148+L148+N148+P148+R148+T148+V148+X148+Z148+AB148+AD148+AF148+AH148+AJ148+AL148+AN148+AP148+AR148+AT148+AV148+AX148+AZ148+BB148+BD148+BF148+BH148+BJ148+BL148+BN148+BP148</f>
        <v>0</v>
      </c>
      <c r="E148" s="671">
        <f t="shared" si="151"/>
        <v>0</v>
      </c>
      <c r="F148" s="774">
        <f t="shared" si="4"/>
        <v>0</v>
      </c>
      <c r="G148" s="406"/>
      <c r="H148" s="640"/>
      <c r="I148" s="642"/>
      <c r="J148" s="640"/>
      <c r="K148" s="642"/>
      <c r="L148" s="640"/>
      <c r="M148" s="642"/>
      <c r="N148" s="640"/>
      <c r="O148" s="642"/>
      <c r="P148" s="640"/>
      <c r="Q148" s="642"/>
      <c r="R148" s="640"/>
      <c r="S148" s="642"/>
      <c r="T148" s="640"/>
      <c r="U148" s="642"/>
      <c r="V148" s="640"/>
      <c r="W148" s="642"/>
      <c r="X148" s="640"/>
      <c r="Y148" s="642"/>
      <c r="Z148" s="640"/>
      <c r="AA148" s="642"/>
      <c r="AB148" s="640"/>
      <c r="AC148" s="642"/>
      <c r="AD148" s="640"/>
      <c r="AE148" s="642"/>
      <c r="AF148" s="640"/>
      <c r="AG148" s="642"/>
      <c r="AH148" s="640"/>
      <c r="AI148" s="642"/>
      <c r="AJ148" s="640"/>
      <c r="AK148" s="642"/>
      <c r="AL148" s="640"/>
      <c r="AM148" s="642"/>
      <c r="AN148" s="640"/>
      <c r="AO148" s="642"/>
      <c r="AP148" s="640"/>
      <c r="AQ148" s="642"/>
      <c r="AR148" s="640"/>
      <c r="AS148" s="642"/>
      <c r="AT148" s="640"/>
      <c r="AU148" s="642"/>
      <c r="AV148" s="640"/>
      <c r="AW148" s="642"/>
      <c r="AX148" s="640"/>
      <c r="AY148" s="642"/>
      <c r="AZ148" s="640"/>
      <c r="BA148" s="642"/>
      <c r="BB148" s="640"/>
      <c r="BC148" s="642"/>
      <c r="BD148" s="640"/>
      <c r="BE148" s="642"/>
      <c r="BF148" s="640"/>
      <c r="BG148" s="642"/>
      <c r="BH148" s="640"/>
      <c r="BI148" s="642"/>
      <c r="BJ148" s="640"/>
      <c r="BK148" s="642"/>
      <c r="BL148" s="640"/>
      <c r="BM148" s="642"/>
      <c r="BN148" s="640"/>
      <c r="BO148" s="642"/>
      <c r="BP148" s="640"/>
      <c r="BQ148" s="642"/>
      <c r="BR148" s="643"/>
      <c r="BS148" s="644">
        <f t="shared" si="6"/>
        <v>0</v>
      </c>
      <c r="BT148" s="776">
        <f t="shared" si="7"/>
        <v>0</v>
      </c>
      <c r="BU148" s="644">
        <f t="shared" si="8"/>
        <v>0</v>
      </c>
      <c r="BV148" s="645"/>
      <c r="BW148" s="338"/>
      <c r="BX148" s="338"/>
      <c r="BY148" s="338"/>
      <c r="BZ148" s="338"/>
      <c r="CA148" s="338"/>
      <c r="CB148" s="338"/>
    </row>
    <row r="149" ht="15.75" customHeight="1">
      <c r="A149" s="858">
        <v>146.0</v>
      </c>
      <c r="B149" s="874"/>
      <c r="C149" s="908"/>
      <c r="D149" s="773">
        <f t="shared" ref="D149:E149" si="152">H149+J149+L149+N149+P149+R149+T149+V149+X149+Z149+AB149+AD149+AF149+AH149+AJ149+AL149+AN149+AP149+AR149+AT149+AV149+AX149+AZ149+BB149+BD149+BF149+BH149+BJ149+BL149+BN149+BP149</f>
        <v>0</v>
      </c>
      <c r="E149" s="671">
        <f t="shared" si="152"/>
        <v>0</v>
      </c>
      <c r="F149" s="774">
        <f t="shared" si="4"/>
        <v>0</v>
      </c>
      <c r="G149" s="406"/>
      <c r="H149" s="640"/>
      <c r="I149" s="642"/>
      <c r="J149" s="640"/>
      <c r="K149" s="642"/>
      <c r="L149" s="640"/>
      <c r="M149" s="642"/>
      <c r="N149" s="640"/>
      <c r="O149" s="642"/>
      <c r="P149" s="640"/>
      <c r="Q149" s="642"/>
      <c r="R149" s="640"/>
      <c r="S149" s="642"/>
      <c r="T149" s="640"/>
      <c r="U149" s="642"/>
      <c r="V149" s="640"/>
      <c r="W149" s="642"/>
      <c r="X149" s="640"/>
      <c r="Y149" s="642"/>
      <c r="Z149" s="640"/>
      <c r="AA149" s="642"/>
      <c r="AB149" s="640"/>
      <c r="AC149" s="642"/>
      <c r="AD149" s="640"/>
      <c r="AE149" s="642"/>
      <c r="AF149" s="640"/>
      <c r="AG149" s="642"/>
      <c r="AH149" s="640"/>
      <c r="AI149" s="642"/>
      <c r="AJ149" s="640"/>
      <c r="AK149" s="642"/>
      <c r="AL149" s="640"/>
      <c r="AM149" s="642"/>
      <c r="AN149" s="640"/>
      <c r="AO149" s="642"/>
      <c r="AP149" s="640"/>
      <c r="AQ149" s="642"/>
      <c r="AR149" s="640"/>
      <c r="AS149" s="642"/>
      <c r="AT149" s="640"/>
      <c r="AU149" s="642"/>
      <c r="AV149" s="640"/>
      <c r="AW149" s="642"/>
      <c r="AX149" s="640"/>
      <c r="AY149" s="642"/>
      <c r="AZ149" s="640"/>
      <c r="BA149" s="642"/>
      <c r="BB149" s="640"/>
      <c r="BC149" s="642"/>
      <c r="BD149" s="640"/>
      <c r="BE149" s="642"/>
      <c r="BF149" s="640"/>
      <c r="BG149" s="642"/>
      <c r="BH149" s="640"/>
      <c r="BI149" s="642"/>
      <c r="BJ149" s="640"/>
      <c r="BK149" s="642"/>
      <c r="BL149" s="640"/>
      <c r="BM149" s="642"/>
      <c r="BN149" s="640"/>
      <c r="BO149" s="642"/>
      <c r="BP149" s="640"/>
      <c r="BQ149" s="642"/>
      <c r="BR149" s="643"/>
      <c r="BS149" s="644">
        <f t="shared" si="6"/>
        <v>0</v>
      </c>
      <c r="BT149" s="776">
        <f t="shared" si="7"/>
        <v>0</v>
      </c>
      <c r="BU149" s="644">
        <f t="shared" si="8"/>
        <v>0</v>
      </c>
      <c r="BV149" s="645"/>
      <c r="BW149" s="338"/>
      <c r="BX149" s="338"/>
      <c r="BY149" s="338"/>
      <c r="BZ149" s="338"/>
      <c r="CA149" s="338"/>
      <c r="CB149" s="338"/>
    </row>
    <row r="150" ht="15.75" customHeight="1">
      <c r="A150" s="858">
        <v>147.0</v>
      </c>
      <c r="B150" s="874"/>
      <c r="C150" s="908"/>
      <c r="D150" s="773">
        <f t="shared" ref="D150:E150" si="153">H150+J150+L150+N150+P150+R150+T150+V150+X150+Z150+AB150+AD150+AF150+AH150+AJ150+AL150+AN150+AP150+AR150+AT150+AV150+AX150+AZ150+BB150+BD150+BF150+BH150+BJ150+BL150+BN150+BP150</f>
        <v>0</v>
      </c>
      <c r="E150" s="671">
        <f t="shared" si="153"/>
        <v>0</v>
      </c>
      <c r="F150" s="774">
        <f t="shared" si="4"/>
        <v>0</v>
      </c>
      <c r="G150" s="406"/>
      <c r="H150" s="640"/>
      <c r="I150" s="642"/>
      <c r="J150" s="640"/>
      <c r="K150" s="642"/>
      <c r="L150" s="640"/>
      <c r="M150" s="642"/>
      <c r="N150" s="640"/>
      <c r="O150" s="642"/>
      <c r="P150" s="640"/>
      <c r="Q150" s="642"/>
      <c r="R150" s="640"/>
      <c r="S150" s="642"/>
      <c r="T150" s="640"/>
      <c r="U150" s="642"/>
      <c r="V150" s="640"/>
      <c r="W150" s="642"/>
      <c r="X150" s="640"/>
      <c r="Y150" s="642"/>
      <c r="Z150" s="640"/>
      <c r="AA150" s="642"/>
      <c r="AB150" s="640"/>
      <c r="AC150" s="642"/>
      <c r="AD150" s="640"/>
      <c r="AE150" s="642"/>
      <c r="AF150" s="640"/>
      <c r="AG150" s="642"/>
      <c r="AH150" s="640"/>
      <c r="AI150" s="642"/>
      <c r="AJ150" s="640"/>
      <c r="AK150" s="642"/>
      <c r="AL150" s="640"/>
      <c r="AM150" s="642"/>
      <c r="AN150" s="640"/>
      <c r="AO150" s="642"/>
      <c r="AP150" s="640"/>
      <c r="AQ150" s="642"/>
      <c r="AR150" s="640"/>
      <c r="AS150" s="642"/>
      <c r="AT150" s="640"/>
      <c r="AU150" s="642"/>
      <c r="AV150" s="640"/>
      <c r="AW150" s="642"/>
      <c r="AX150" s="640"/>
      <c r="AY150" s="642"/>
      <c r="AZ150" s="640"/>
      <c r="BA150" s="642"/>
      <c r="BB150" s="640"/>
      <c r="BC150" s="642"/>
      <c r="BD150" s="640"/>
      <c r="BE150" s="642"/>
      <c r="BF150" s="640"/>
      <c r="BG150" s="642"/>
      <c r="BH150" s="640"/>
      <c r="BI150" s="642"/>
      <c r="BJ150" s="640"/>
      <c r="BK150" s="642"/>
      <c r="BL150" s="640"/>
      <c r="BM150" s="642"/>
      <c r="BN150" s="640"/>
      <c r="BO150" s="642"/>
      <c r="BP150" s="640"/>
      <c r="BQ150" s="642"/>
      <c r="BR150" s="643"/>
      <c r="BS150" s="644">
        <f t="shared" si="6"/>
        <v>0</v>
      </c>
      <c r="BT150" s="776">
        <f t="shared" si="7"/>
        <v>0</v>
      </c>
      <c r="BU150" s="644">
        <f t="shared" si="8"/>
        <v>0</v>
      </c>
      <c r="BV150" s="645"/>
      <c r="BW150" s="338"/>
      <c r="BX150" s="338"/>
      <c r="BY150" s="338"/>
      <c r="BZ150" s="338"/>
      <c r="CA150" s="338"/>
      <c r="CB150" s="338"/>
    </row>
    <row r="151" ht="15.75" customHeight="1">
      <c r="A151" s="858">
        <v>148.0</v>
      </c>
      <c r="B151" s="874"/>
      <c r="C151" s="908"/>
      <c r="D151" s="773">
        <f t="shared" ref="D151:E151" si="154">H151+J151+L151+N151+P151+R151+T151+V151+X151+Z151+AB151+AD151+AF151+AH151+AJ151+AL151+AN151+AP151+AR151+AT151+AV151+AX151+AZ151+BB151+BD151+BF151+BH151+BJ151+BL151+BN151+BP151</f>
        <v>0</v>
      </c>
      <c r="E151" s="671">
        <f t="shared" si="154"/>
        <v>0</v>
      </c>
      <c r="F151" s="774">
        <f t="shared" si="4"/>
        <v>0</v>
      </c>
      <c r="G151" s="406"/>
      <c r="H151" s="640"/>
      <c r="I151" s="642"/>
      <c r="J151" s="640"/>
      <c r="K151" s="642"/>
      <c r="L151" s="640"/>
      <c r="M151" s="642"/>
      <c r="N151" s="640"/>
      <c r="O151" s="642"/>
      <c r="P151" s="640"/>
      <c r="Q151" s="642"/>
      <c r="R151" s="640"/>
      <c r="S151" s="642"/>
      <c r="T151" s="640"/>
      <c r="U151" s="642"/>
      <c r="V151" s="640"/>
      <c r="W151" s="642"/>
      <c r="X151" s="640"/>
      <c r="Y151" s="642"/>
      <c r="Z151" s="640"/>
      <c r="AA151" s="642"/>
      <c r="AB151" s="640"/>
      <c r="AC151" s="642"/>
      <c r="AD151" s="640"/>
      <c r="AE151" s="642"/>
      <c r="AF151" s="640"/>
      <c r="AG151" s="642"/>
      <c r="AH151" s="640"/>
      <c r="AI151" s="642"/>
      <c r="AJ151" s="640"/>
      <c r="AK151" s="642"/>
      <c r="AL151" s="640"/>
      <c r="AM151" s="642"/>
      <c r="AN151" s="640"/>
      <c r="AO151" s="642"/>
      <c r="AP151" s="640"/>
      <c r="AQ151" s="642"/>
      <c r="AR151" s="640"/>
      <c r="AS151" s="642"/>
      <c r="AT151" s="640"/>
      <c r="AU151" s="642"/>
      <c r="AV151" s="640"/>
      <c r="AW151" s="642"/>
      <c r="AX151" s="640"/>
      <c r="AY151" s="642"/>
      <c r="AZ151" s="640"/>
      <c r="BA151" s="642"/>
      <c r="BB151" s="640"/>
      <c r="BC151" s="642"/>
      <c r="BD151" s="640"/>
      <c r="BE151" s="642"/>
      <c r="BF151" s="640"/>
      <c r="BG151" s="642"/>
      <c r="BH151" s="640"/>
      <c r="BI151" s="642"/>
      <c r="BJ151" s="640"/>
      <c r="BK151" s="642"/>
      <c r="BL151" s="640"/>
      <c r="BM151" s="642"/>
      <c r="BN151" s="640"/>
      <c r="BO151" s="642"/>
      <c r="BP151" s="640"/>
      <c r="BQ151" s="642"/>
      <c r="BR151" s="643"/>
      <c r="BS151" s="644">
        <f t="shared" si="6"/>
        <v>0</v>
      </c>
      <c r="BT151" s="776">
        <f t="shared" si="7"/>
        <v>0</v>
      </c>
      <c r="BU151" s="644">
        <f t="shared" si="8"/>
        <v>0</v>
      </c>
      <c r="BV151" s="645"/>
      <c r="BW151" s="338"/>
      <c r="BX151" s="338"/>
      <c r="BY151" s="338"/>
      <c r="BZ151" s="338"/>
      <c r="CA151" s="338"/>
      <c r="CB151" s="338"/>
    </row>
    <row r="152" ht="15.75" customHeight="1">
      <c r="A152" s="858">
        <v>149.0</v>
      </c>
      <c r="B152" s="874"/>
      <c r="C152" s="908"/>
      <c r="D152" s="773">
        <f t="shared" ref="D152:E152" si="155">H152+J152+L152+N152+P152+R152+T152+V152+X152+Z152+AB152+AD152+AF152+AH152+AJ152+AL152+AN152+AP152+AR152+AT152+AV152+AX152+AZ152+BB152+BD152+BF152+BH152+BJ152+BL152+BN152+BP152</f>
        <v>0</v>
      </c>
      <c r="E152" s="671">
        <f t="shared" si="155"/>
        <v>0</v>
      </c>
      <c r="F152" s="774">
        <f t="shared" si="4"/>
        <v>0</v>
      </c>
      <c r="G152" s="406"/>
      <c r="H152" s="640"/>
      <c r="I152" s="642"/>
      <c r="J152" s="640"/>
      <c r="K152" s="642"/>
      <c r="L152" s="640"/>
      <c r="M152" s="642"/>
      <c r="N152" s="640"/>
      <c r="O152" s="642"/>
      <c r="P152" s="640"/>
      <c r="Q152" s="642"/>
      <c r="R152" s="640"/>
      <c r="S152" s="642"/>
      <c r="T152" s="640"/>
      <c r="U152" s="642"/>
      <c r="V152" s="640"/>
      <c r="W152" s="642"/>
      <c r="X152" s="640"/>
      <c r="Y152" s="642"/>
      <c r="Z152" s="640"/>
      <c r="AA152" s="642"/>
      <c r="AB152" s="640"/>
      <c r="AC152" s="642"/>
      <c r="AD152" s="640"/>
      <c r="AE152" s="642"/>
      <c r="AF152" s="640"/>
      <c r="AG152" s="642"/>
      <c r="AH152" s="640"/>
      <c r="AI152" s="642"/>
      <c r="AJ152" s="640"/>
      <c r="AK152" s="642"/>
      <c r="AL152" s="640"/>
      <c r="AM152" s="642"/>
      <c r="AN152" s="640"/>
      <c r="AO152" s="642"/>
      <c r="AP152" s="640"/>
      <c r="AQ152" s="642"/>
      <c r="AR152" s="640"/>
      <c r="AS152" s="642"/>
      <c r="AT152" s="640"/>
      <c r="AU152" s="642"/>
      <c r="AV152" s="640"/>
      <c r="AW152" s="642"/>
      <c r="AX152" s="640"/>
      <c r="AY152" s="642"/>
      <c r="AZ152" s="640"/>
      <c r="BA152" s="642"/>
      <c r="BB152" s="640"/>
      <c r="BC152" s="642"/>
      <c r="BD152" s="640"/>
      <c r="BE152" s="642"/>
      <c r="BF152" s="640"/>
      <c r="BG152" s="642"/>
      <c r="BH152" s="640"/>
      <c r="BI152" s="642"/>
      <c r="BJ152" s="640"/>
      <c r="BK152" s="642"/>
      <c r="BL152" s="640"/>
      <c r="BM152" s="642"/>
      <c r="BN152" s="640"/>
      <c r="BO152" s="642"/>
      <c r="BP152" s="640"/>
      <c r="BQ152" s="642"/>
      <c r="BR152" s="643"/>
      <c r="BS152" s="644">
        <f t="shared" si="6"/>
        <v>0</v>
      </c>
      <c r="BT152" s="776">
        <f t="shared" si="7"/>
        <v>0</v>
      </c>
      <c r="BU152" s="644">
        <f t="shared" si="8"/>
        <v>0</v>
      </c>
      <c r="BV152" s="645"/>
      <c r="BW152" s="338"/>
      <c r="BX152" s="338"/>
      <c r="BY152" s="338"/>
      <c r="BZ152" s="338"/>
      <c r="CA152" s="338"/>
      <c r="CB152" s="338"/>
    </row>
    <row r="153" ht="15.75" customHeight="1">
      <c r="A153" s="858">
        <v>150.0</v>
      </c>
      <c r="B153" s="874"/>
      <c r="C153" s="908"/>
      <c r="D153" s="773">
        <f t="shared" ref="D153:E153" si="156">H153+J153+L153+N153+P153+R153+T153+V153+X153+Z153+AB153+AD153+AF153+AH153+AJ153+AL153+AN153+AP153+AR153+AT153+AV153+AX153+AZ153+BB153+BD153+BF153+BH153+BJ153+BL153+BN153+BP153</f>
        <v>0</v>
      </c>
      <c r="E153" s="671">
        <f t="shared" si="156"/>
        <v>0</v>
      </c>
      <c r="F153" s="774">
        <f t="shared" si="4"/>
        <v>0</v>
      </c>
      <c r="G153" s="406"/>
      <c r="H153" s="640"/>
      <c r="I153" s="642"/>
      <c r="J153" s="640"/>
      <c r="K153" s="642"/>
      <c r="L153" s="640"/>
      <c r="M153" s="642"/>
      <c r="N153" s="640"/>
      <c r="O153" s="642"/>
      <c r="P153" s="640"/>
      <c r="Q153" s="642"/>
      <c r="R153" s="640"/>
      <c r="S153" s="642"/>
      <c r="T153" s="640"/>
      <c r="U153" s="642"/>
      <c r="V153" s="640"/>
      <c r="W153" s="642"/>
      <c r="X153" s="640"/>
      <c r="Y153" s="642"/>
      <c r="Z153" s="640"/>
      <c r="AA153" s="642"/>
      <c r="AB153" s="640"/>
      <c r="AC153" s="642"/>
      <c r="AD153" s="640"/>
      <c r="AE153" s="642"/>
      <c r="AF153" s="640"/>
      <c r="AG153" s="642"/>
      <c r="AH153" s="640"/>
      <c r="AI153" s="642"/>
      <c r="AJ153" s="640"/>
      <c r="AK153" s="642"/>
      <c r="AL153" s="640"/>
      <c r="AM153" s="642"/>
      <c r="AN153" s="640"/>
      <c r="AO153" s="642"/>
      <c r="AP153" s="640"/>
      <c r="AQ153" s="642"/>
      <c r="AR153" s="640"/>
      <c r="AS153" s="642"/>
      <c r="AT153" s="640"/>
      <c r="AU153" s="642"/>
      <c r="AV153" s="640"/>
      <c r="AW153" s="642"/>
      <c r="AX153" s="640"/>
      <c r="AY153" s="642"/>
      <c r="AZ153" s="640"/>
      <c r="BA153" s="642"/>
      <c r="BB153" s="640"/>
      <c r="BC153" s="642"/>
      <c r="BD153" s="640"/>
      <c r="BE153" s="642"/>
      <c r="BF153" s="640"/>
      <c r="BG153" s="642"/>
      <c r="BH153" s="640"/>
      <c r="BI153" s="642"/>
      <c r="BJ153" s="640"/>
      <c r="BK153" s="642"/>
      <c r="BL153" s="640"/>
      <c r="BM153" s="642"/>
      <c r="BN153" s="640"/>
      <c r="BO153" s="642"/>
      <c r="BP153" s="640"/>
      <c r="BQ153" s="642"/>
      <c r="BR153" s="643"/>
      <c r="BS153" s="644">
        <f t="shared" si="6"/>
        <v>0</v>
      </c>
      <c r="BT153" s="776">
        <f t="shared" si="7"/>
        <v>0</v>
      </c>
      <c r="BU153" s="644">
        <f t="shared" si="8"/>
        <v>0</v>
      </c>
      <c r="BV153" s="645"/>
      <c r="BW153" s="338"/>
      <c r="BX153" s="338"/>
      <c r="BY153" s="338"/>
      <c r="BZ153" s="338"/>
      <c r="CA153" s="338"/>
      <c r="CB153" s="338"/>
    </row>
    <row r="154" ht="15.75" customHeight="1">
      <c r="A154" s="858">
        <v>151.0</v>
      </c>
      <c r="B154" s="874"/>
      <c r="C154" s="908"/>
      <c r="D154" s="773">
        <f t="shared" ref="D154:E154" si="157">H154+J154+L154+N154+P154+R154+T154+V154+X154+Z154+AB154+AD154+AF154+AH154+AJ154+AL154+AN154+AP154+AR154+AT154+AV154+AX154+AZ154+BB154+BD154+BF154+BH154+BJ154+BL154+BN154+BP154</f>
        <v>0</v>
      </c>
      <c r="E154" s="671">
        <f t="shared" si="157"/>
        <v>0</v>
      </c>
      <c r="F154" s="774">
        <f t="shared" si="4"/>
        <v>0</v>
      </c>
      <c r="G154" s="406"/>
      <c r="H154" s="640"/>
      <c r="I154" s="642"/>
      <c r="J154" s="640"/>
      <c r="K154" s="642"/>
      <c r="L154" s="640"/>
      <c r="M154" s="642"/>
      <c r="N154" s="640"/>
      <c r="O154" s="642"/>
      <c r="P154" s="640"/>
      <c r="Q154" s="642"/>
      <c r="R154" s="640"/>
      <c r="S154" s="642"/>
      <c r="T154" s="640"/>
      <c r="U154" s="642"/>
      <c r="V154" s="640"/>
      <c r="W154" s="642"/>
      <c r="X154" s="640"/>
      <c r="Y154" s="642"/>
      <c r="Z154" s="640"/>
      <c r="AA154" s="642"/>
      <c r="AB154" s="640"/>
      <c r="AC154" s="642"/>
      <c r="AD154" s="640"/>
      <c r="AE154" s="642"/>
      <c r="AF154" s="640"/>
      <c r="AG154" s="642"/>
      <c r="AH154" s="640"/>
      <c r="AI154" s="642"/>
      <c r="AJ154" s="640"/>
      <c r="AK154" s="642"/>
      <c r="AL154" s="640"/>
      <c r="AM154" s="642"/>
      <c r="AN154" s="640"/>
      <c r="AO154" s="642"/>
      <c r="AP154" s="640"/>
      <c r="AQ154" s="642"/>
      <c r="AR154" s="640"/>
      <c r="AS154" s="642"/>
      <c r="AT154" s="640"/>
      <c r="AU154" s="642"/>
      <c r="AV154" s="640"/>
      <c r="AW154" s="642"/>
      <c r="AX154" s="640"/>
      <c r="AY154" s="642"/>
      <c r="AZ154" s="640"/>
      <c r="BA154" s="642"/>
      <c r="BB154" s="640"/>
      <c r="BC154" s="642"/>
      <c r="BD154" s="640"/>
      <c r="BE154" s="642"/>
      <c r="BF154" s="640"/>
      <c r="BG154" s="642"/>
      <c r="BH154" s="640"/>
      <c r="BI154" s="642"/>
      <c r="BJ154" s="640"/>
      <c r="BK154" s="642"/>
      <c r="BL154" s="640"/>
      <c r="BM154" s="642"/>
      <c r="BN154" s="640"/>
      <c r="BO154" s="642"/>
      <c r="BP154" s="640"/>
      <c r="BQ154" s="642"/>
      <c r="BR154" s="643"/>
      <c r="BS154" s="644">
        <f t="shared" si="6"/>
        <v>0</v>
      </c>
      <c r="BT154" s="776">
        <f t="shared" si="7"/>
        <v>0</v>
      </c>
      <c r="BU154" s="644">
        <f t="shared" si="8"/>
        <v>0</v>
      </c>
      <c r="BV154" s="645"/>
      <c r="BW154" s="338"/>
      <c r="BX154" s="338"/>
      <c r="BY154" s="338"/>
      <c r="BZ154" s="338"/>
      <c r="CA154" s="338"/>
      <c r="CB154" s="338"/>
    </row>
    <row r="155" ht="15.75" customHeight="1">
      <c r="A155" s="858">
        <v>152.0</v>
      </c>
      <c r="B155" s="874"/>
      <c r="C155" s="908"/>
      <c r="D155" s="773">
        <f t="shared" ref="D155:E155" si="158">H155+J155+L155+N155+P155+R155+T155+V155+X155+Z155+AB155+AD155+AF155+AH155+AJ155+AL155+AN155+AP155+AR155+AT155+AV155+AX155+AZ155+BB155+BD155+BF155+BH155+BJ155+BL155+BN155+BP155</f>
        <v>0</v>
      </c>
      <c r="E155" s="671">
        <f t="shared" si="158"/>
        <v>0</v>
      </c>
      <c r="F155" s="774">
        <f t="shared" si="4"/>
        <v>0</v>
      </c>
      <c r="G155" s="406"/>
      <c r="H155" s="640"/>
      <c r="I155" s="642"/>
      <c r="J155" s="640"/>
      <c r="K155" s="642"/>
      <c r="L155" s="640"/>
      <c r="M155" s="642"/>
      <c r="N155" s="640"/>
      <c r="O155" s="642"/>
      <c r="P155" s="640"/>
      <c r="Q155" s="642"/>
      <c r="R155" s="640"/>
      <c r="S155" s="642"/>
      <c r="T155" s="640"/>
      <c r="U155" s="642"/>
      <c r="V155" s="640"/>
      <c r="W155" s="642"/>
      <c r="X155" s="640"/>
      <c r="Y155" s="642"/>
      <c r="Z155" s="640"/>
      <c r="AA155" s="642"/>
      <c r="AB155" s="640"/>
      <c r="AC155" s="642"/>
      <c r="AD155" s="640"/>
      <c r="AE155" s="642"/>
      <c r="AF155" s="640"/>
      <c r="AG155" s="642"/>
      <c r="AH155" s="640"/>
      <c r="AI155" s="642"/>
      <c r="AJ155" s="640"/>
      <c r="AK155" s="642"/>
      <c r="AL155" s="640"/>
      <c r="AM155" s="642"/>
      <c r="AN155" s="640"/>
      <c r="AO155" s="642"/>
      <c r="AP155" s="640"/>
      <c r="AQ155" s="642"/>
      <c r="AR155" s="640"/>
      <c r="AS155" s="642"/>
      <c r="AT155" s="640"/>
      <c r="AU155" s="642"/>
      <c r="AV155" s="640"/>
      <c r="AW155" s="642"/>
      <c r="AX155" s="640"/>
      <c r="AY155" s="642"/>
      <c r="AZ155" s="640"/>
      <c r="BA155" s="642"/>
      <c r="BB155" s="640"/>
      <c r="BC155" s="642"/>
      <c r="BD155" s="640"/>
      <c r="BE155" s="642"/>
      <c r="BF155" s="640"/>
      <c r="BG155" s="642"/>
      <c r="BH155" s="640"/>
      <c r="BI155" s="642"/>
      <c r="BJ155" s="640"/>
      <c r="BK155" s="642"/>
      <c r="BL155" s="640"/>
      <c r="BM155" s="642"/>
      <c r="BN155" s="640"/>
      <c r="BO155" s="642"/>
      <c r="BP155" s="640"/>
      <c r="BQ155" s="642"/>
      <c r="BR155" s="643"/>
      <c r="BS155" s="644">
        <f t="shared" si="6"/>
        <v>0</v>
      </c>
      <c r="BT155" s="776">
        <f t="shared" si="7"/>
        <v>0</v>
      </c>
      <c r="BU155" s="644">
        <f t="shared" si="8"/>
        <v>0</v>
      </c>
      <c r="BV155" s="645"/>
      <c r="BW155" s="338"/>
      <c r="BX155" s="338"/>
      <c r="BY155" s="338"/>
      <c r="BZ155" s="338"/>
      <c r="CA155" s="338"/>
      <c r="CB155" s="338"/>
    </row>
    <row r="156" ht="15.75" customHeight="1">
      <c r="A156" s="858">
        <v>153.0</v>
      </c>
      <c r="B156" s="874"/>
      <c r="C156" s="908"/>
      <c r="D156" s="773">
        <f t="shared" ref="D156:E156" si="159">H156+J156+L156+N156+P156+R156+T156+V156+X156+Z156+AB156+AD156+AF156+AH156+AJ156+AL156+AN156+AP156+AR156+AT156+AV156+AX156+AZ156+BB156+BD156+BF156+BH156+BJ156+BL156+BN156+BP156</f>
        <v>0</v>
      </c>
      <c r="E156" s="671">
        <f t="shared" si="159"/>
        <v>0</v>
      </c>
      <c r="F156" s="774">
        <f t="shared" si="4"/>
        <v>0</v>
      </c>
      <c r="G156" s="406"/>
      <c r="H156" s="640"/>
      <c r="I156" s="642"/>
      <c r="J156" s="640"/>
      <c r="K156" s="642"/>
      <c r="L156" s="640"/>
      <c r="M156" s="642"/>
      <c r="N156" s="640"/>
      <c r="O156" s="642"/>
      <c r="P156" s="640"/>
      <c r="Q156" s="642"/>
      <c r="R156" s="640"/>
      <c r="S156" s="642"/>
      <c r="T156" s="640"/>
      <c r="U156" s="642"/>
      <c r="V156" s="640"/>
      <c r="W156" s="642"/>
      <c r="X156" s="640"/>
      <c r="Y156" s="642"/>
      <c r="Z156" s="640"/>
      <c r="AA156" s="642"/>
      <c r="AB156" s="640"/>
      <c r="AC156" s="642"/>
      <c r="AD156" s="640"/>
      <c r="AE156" s="642"/>
      <c r="AF156" s="640"/>
      <c r="AG156" s="642"/>
      <c r="AH156" s="640"/>
      <c r="AI156" s="642"/>
      <c r="AJ156" s="640"/>
      <c r="AK156" s="642"/>
      <c r="AL156" s="640"/>
      <c r="AM156" s="642"/>
      <c r="AN156" s="640"/>
      <c r="AO156" s="642"/>
      <c r="AP156" s="640"/>
      <c r="AQ156" s="642"/>
      <c r="AR156" s="640"/>
      <c r="AS156" s="642"/>
      <c r="AT156" s="640"/>
      <c r="AU156" s="642"/>
      <c r="AV156" s="640"/>
      <c r="AW156" s="642"/>
      <c r="AX156" s="640"/>
      <c r="AY156" s="642"/>
      <c r="AZ156" s="640"/>
      <c r="BA156" s="642"/>
      <c r="BB156" s="640"/>
      <c r="BC156" s="642"/>
      <c r="BD156" s="640"/>
      <c r="BE156" s="642"/>
      <c r="BF156" s="640"/>
      <c r="BG156" s="642"/>
      <c r="BH156" s="640"/>
      <c r="BI156" s="642"/>
      <c r="BJ156" s="640"/>
      <c r="BK156" s="642"/>
      <c r="BL156" s="640"/>
      <c r="BM156" s="642"/>
      <c r="BN156" s="640"/>
      <c r="BO156" s="642"/>
      <c r="BP156" s="640"/>
      <c r="BQ156" s="642"/>
      <c r="BR156" s="643"/>
      <c r="BS156" s="644">
        <f t="shared" si="6"/>
        <v>0</v>
      </c>
      <c r="BT156" s="776">
        <f t="shared" si="7"/>
        <v>0</v>
      </c>
      <c r="BU156" s="644">
        <f t="shared" si="8"/>
        <v>0</v>
      </c>
      <c r="BV156" s="645"/>
      <c r="BW156" s="338"/>
      <c r="BX156" s="338"/>
      <c r="BY156" s="338"/>
      <c r="BZ156" s="338"/>
      <c r="CA156" s="338"/>
      <c r="CB156" s="338"/>
    </row>
    <row r="157" ht="15.75" customHeight="1">
      <c r="A157" s="858">
        <v>154.0</v>
      </c>
      <c r="B157" s="874"/>
      <c r="C157" s="908"/>
      <c r="D157" s="773">
        <f t="shared" ref="D157:E157" si="160">H157+J157+L157+N157+P157+R157+T157+V157+X157+Z157+AB157+AD157+AF157+AH157+AJ157+AL157+AN157+AP157+AR157+AT157+AV157+AX157+AZ157+BB157+BD157+BF157+BH157+BJ157+BL157+BN157+BP157</f>
        <v>0</v>
      </c>
      <c r="E157" s="671">
        <f t="shared" si="160"/>
        <v>0</v>
      </c>
      <c r="F157" s="774">
        <f t="shared" si="4"/>
        <v>0</v>
      </c>
      <c r="G157" s="406"/>
      <c r="H157" s="640"/>
      <c r="I157" s="642"/>
      <c r="J157" s="640"/>
      <c r="K157" s="642"/>
      <c r="L157" s="640"/>
      <c r="M157" s="642"/>
      <c r="N157" s="640"/>
      <c r="O157" s="642"/>
      <c r="P157" s="640"/>
      <c r="Q157" s="642"/>
      <c r="R157" s="640"/>
      <c r="S157" s="642"/>
      <c r="T157" s="640"/>
      <c r="U157" s="642"/>
      <c r="V157" s="640"/>
      <c r="W157" s="642"/>
      <c r="X157" s="640"/>
      <c r="Y157" s="642"/>
      <c r="Z157" s="640"/>
      <c r="AA157" s="642"/>
      <c r="AB157" s="640"/>
      <c r="AC157" s="642"/>
      <c r="AD157" s="640"/>
      <c r="AE157" s="642"/>
      <c r="AF157" s="640"/>
      <c r="AG157" s="642"/>
      <c r="AH157" s="640"/>
      <c r="AI157" s="642"/>
      <c r="AJ157" s="640"/>
      <c r="AK157" s="642"/>
      <c r="AL157" s="640"/>
      <c r="AM157" s="642"/>
      <c r="AN157" s="640"/>
      <c r="AO157" s="642"/>
      <c r="AP157" s="640"/>
      <c r="AQ157" s="642"/>
      <c r="AR157" s="640"/>
      <c r="AS157" s="642"/>
      <c r="AT157" s="640"/>
      <c r="AU157" s="642"/>
      <c r="AV157" s="640"/>
      <c r="AW157" s="642"/>
      <c r="AX157" s="640"/>
      <c r="AY157" s="642"/>
      <c r="AZ157" s="640"/>
      <c r="BA157" s="642"/>
      <c r="BB157" s="640"/>
      <c r="BC157" s="642"/>
      <c r="BD157" s="640"/>
      <c r="BE157" s="642"/>
      <c r="BF157" s="640"/>
      <c r="BG157" s="642"/>
      <c r="BH157" s="640"/>
      <c r="BI157" s="642"/>
      <c r="BJ157" s="640"/>
      <c r="BK157" s="642"/>
      <c r="BL157" s="640"/>
      <c r="BM157" s="642"/>
      <c r="BN157" s="640"/>
      <c r="BO157" s="642"/>
      <c r="BP157" s="640"/>
      <c r="BQ157" s="642"/>
      <c r="BR157" s="643"/>
      <c r="BS157" s="644">
        <f t="shared" si="6"/>
        <v>0</v>
      </c>
      <c r="BT157" s="776">
        <f t="shared" si="7"/>
        <v>0</v>
      </c>
      <c r="BU157" s="644">
        <f t="shared" si="8"/>
        <v>0</v>
      </c>
      <c r="BV157" s="645"/>
      <c r="BW157" s="338"/>
      <c r="BX157" s="338"/>
      <c r="BY157" s="338"/>
      <c r="BZ157" s="338"/>
      <c r="CA157" s="338"/>
      <c r="CB157" s="338"/>
    </row>
    <row r="158" ht="15.75" customHeight="1">
      <c r="A158" s="858">
        <v>155.0</v>
      </c>
      <c r="B158" s="874"/>
      <c r="C158" s="908"/>
      <c r="D158" s="773">
        <f t="shared" ref="D158:E158" si="161">H158+J158+L158+N158+P158+R158+T158+V158+X158+Z158+AB158+AD158+AF158+AH158+AJ158+AL158+AN158+AP158+AR158+AT158+AV158+AX158+AZ158+BB158+BD158+BF158+BH158+BJ158+BL158+BN158+BP158</f>
        <v>0</v>
      </c>
      <c r="E158" s="671">
        <f t="shared" si="161"/>
        <v>0</v>
      </c>
      <c r="F158" s="774">
        <f t="shared" si="4"/>
        <v>0</v>
      </c>
      <c r="G158" s="406"/>
      <c r="H158" s="640"/>
      <c r="I158" s="642"/>
      <c r="J158" s="640"/>
      <c r="K158" s="642"/>
      <c r="L158" s="640"/>
      <c r="M158" s="642"/>
      <c r="N158" s="640"/>
      <c r="O158" s="642"/>
      <c r="P158" s="640"/>
      <c r="Q158" s="642"/>
      <c r="R158" s="640"/>
      <c r="S158" s="642"/>
      <c r="T158" s="640"/>
      <c r="U158" s="642"/>
      <c r="V158" s="640"/>
      <c r="W158" s="642"/>
      <c r="X158" s="640"/>
      <c r="Y158" s="642"/>
      <c r="Z158" s="640"/>
      <c r="AA158" s="642"/>
      <c r="AB158" s="640"/>
      <c r="AC158" s="642"/>
      <c r="AD158" s="640"/>
      <c r="AE158" s="642"/>
      <c r="AF158" s="640"/>
      <c r="AG158" s="642"/>
      <c r="AH158" s="640"/>
      <c r="AI158" s="642"/>
      <c r="AJ158" s="640"/>
      <c r="AK158" s="642"/>
      <c r="AL158" s="640"/>
      <c r="AM158" s="642"/>
      <c r="AN158" s="640"/>
      <c r="AO158" s="642"/>
      <c r="AP158" s="640"/>
      <c r="AQ158" s="642"/>
      <c r="AR158" s="640"/>
      <c r="AS158" s="642"/>
      <c r="AT158" s="640"/>
      <c r="AU158" s="642"/>
      <c r="AV158" s="640"/>
      <c r="AW158" s="642"/>
      <c r="AX158" s="640"/>
      <c r="AY158" s="642"/>
      <c r="AZ158" s="640"/>
      <c r="BA158" s="642"/>
      <c r="BB158" s="640"/>
      <c r="BC158" s="642"/>
      <c r="BD158" s="640"/>
      <c r="BE158" s="642"/>
      <c r="BF158" s="640"/>
      <c r="BG158" s="642"/>
      <c r="BH158" s="640"/>
      <c r="BI158" s="642"/>
      <c r="BJ158" s="640"/>
      <c r="BK158" s="642"/>
      <c r="BL158" s="640"/>
      <c r="BM158" s="642"/>
      <c r="BN158" s="640"/>
      <c r="BO158" s="642"/>
      <c r="BP158" s="640"/>
      <c r="BQ158" s="642"/>
      <c r="BR158" s="643"/>
      <c r="BS158" s="644">
        <f t="shared" si="6"/>
        <v>0</v>
      </c>
      <c r="BT158" s="776">
        <f t="shared" si="7"/>
        <v>0</v>
      </c>
      <c r="BU158" s="644">
        <f t="shared" si="8"/>
        <v>0</v>
      </c>
      <c r="BV158" s="645"/>
      <c r="BW158" s="338"/>
      <c r="BX158" s="338"/>
      <c r="BY158" s="338"/>
      <c r="BZ158" s="338"/>
      <c r="CA158" s="338"/>
      <c r="CB158" s="338"/>
    </row>
    <row r="159" ht="15.75" customHeight="1">
      <c r="A159" s="858">
        <v>156.0</v>
      </c>
      <c r="B159" s="874"/>
      <c r="C159" s="908"/>
      <c r="D159" s="773">
        <f t="shared" ref="D159:E159" si="162">H159+J159+L159+N159+P159+R159+T159+V159+X159+Z159+AB159+AD159+AF159+AH159+AJ159+AL159+AN159+AP159+AR159+AT159+AV159+AX159+AZ159+BB159+BD159+BF159+BH159+BJ159+BL159+BN159+BP159</f>
        <v>0</v>
      </c>
      <c r="E159" s="671">
        <f t="shared" si="162"/>
        <v>0</v>
      </c>
      <c r="F159" s="774">
        <f t="shared" si="4"/>
        <v>0</v>
      </c>
      <c r="G159" s="406"/>
      <c r="H159" s="640"/>
      <c r="I159" s="642"/>
      <c r="J159" s="640"/>
      <c r="K159" s="642"/>
      <c r="L159" s="640"/>
      <c r="M159" s="642"/>
      <c r="N159" s="640"/>
      <c r="O159" s="642"/>
      <c r="P159" s="640"/>
      <c r="Q159" s="642"/>
      <c r="R159" s="640"/>
      <c r="S159" s="642"/>
      <c r="T159" s="640"/>
      <c r="U159" s="642"/>
      <c r="V159" s="640"/>
      <c r="W159" s="642"/>
      <c r="X159" s="640"/>
      <c r="Y159" s="642"/>
      <c r="Z159" s="640"/>
      <c r="AA159" s="642"/>
      <c r="AB159" s="640"/>
      <c r="AC159" s="642"/>
      <c r="AD159" s="640"/>
      <c r="AE159" s="642"/>
      <c r="AF159" s="640"/>
      <c r="AG159" s="642"/>
      <c r="AH159" s="640"/>
      <c r="AI159" s="642"/>
      <c r="AJ159" s="640"/>
      <c r="AK159" s="642"/>
      <c r="AL159" s="640"/>
      <c r="AM159" s="642"/>
      <c r="AN159" s="640"/>
      <c r="AO159" s="642"/>
      <c r="AP159" s="640"/>
      <c r="AQ159" s="642"/>
      <c r="AR159" s="640"/>
      <c r="AS159" s="642"/>
      <c r="AT159" s="640"/>
      <c r="AU159" s="642"/>
      <c r="AV159" s="640"/>
      <c r="AW159" s="642"/>
      <c r="AX159" s="640"/>
      <c r="AY159" s="642"/>
      <c r="AZ159" s="640"/>
      <c r="BA159" s="642"/>
      <c r="BB159" s="640"/>
      <c r="BC159" s="642"/>
      <c r="BD159" s="640"/>
      <c r="BE159" s="642"/>
      <c r="BF159" s="640"/>
      <c r="BG159" s="642"/>
      <c r="BH159" s="640"/>
      <c r="BI159" s="642"/>
      <c r="BJ159" s="640"/>
      <c r="BK159" s="642"/>
      <c r="BL159" s="640"/>
      <c r="BM159" s="642"/>
      <c r="BN159" s="640"/>
      <c r="BO159" s="642"/>
      <c r="BP159" s="640"/>
      <c r="BQ159" s="642"/>
      <c r="BR159" s="643"/>
      <c r="BS159" s="644">
        <f t="shared" si="6"/>
        <v>0</v>
      </c>
      <c r="BT159" s="776">
        <f t="shared" si="7"/>
        <v>0</v>
      </c>
      <c r="BU159" s="644">
        <f t="shared" si="8"/>
        <v>0</v>
      </c>
      <c r="BV159" s="645"/>
      <c r="BW159" s="338"/>
      <c r="BX159" s="338"/>
      <c r="BY159" s="338"/>
      <c r="BZ159" s="338"/>
      <c r="CA159" s="338"/>
      <c r="CB159" s="338"/>
    </row>
    <row r="160" ht="15.75" customHeight="1">
      <c r="A160" s="858">
        <v>157.0</v>
      </c>
      <c r="B160" s="874"/>
      <c r="C160" s="908"/>
      <c r="D160" s="773">
        <f t="shared" ref="D160:E160" si="163">H160+J160+L160+N160+P160+R160+T160+V160+X160+Z160+AB160+AD160+AF160+AH160+AJ160+AL160+AN160+AP160+AR160+AT160+AV160+AX160+AZ160+BB160+BD160+BF160+BH160+BJ160+BL160+BN160+BP160</f>
        <v>0</v>
      </c>
      <c r="E160" s="671">
        <f t="shared" si="163"/>
        <v>0</v>
      </c>
      <c r="F160" s="774">
        <f t="shared" si="4"/>
        <v>0</v>
      </c>
      <c r="G160" s="406"/>
      <c r="H160" s="640"/>
      <c r="I160" s="642"/>
      <c r="J160" s="640"/>
      <c r="K160" s="642"/>
      <c r="L160" s="640"/>
      <c r="M160" s="642"/>
      <c r="N160" s="640"/>
      <c r="O160" s="642"/>
      <c r="P160" s="640"/>
      <c r="Q160" s="642"/>
      <c r="R160" s="640"/>
      <c r="S160" s="642"/>
      <c r="T160" s="640"/>
      <c r="U160" s="642"/>
      <c r="V160" s="640"/>
      <c r="W160" s="642"/>
      <c r="X160" s="640"/>
      <c r="Y160" s="642"/>
      <c r="Z160" s="640"/>
      <c r="AA160" s="642"/>
      <c r="AB160" s="640"/>
      <c r="AC160" s="642"/>
      <c r="AD160" s="640"/>
      <c r="AE160" s="642"/>
      <c r="AF160" s="640"/>
      <c r="AG160" s="642"/>
      <c r="AH160" s="640"/>
      <c r="AI160" s="642"/>
      <c r="AJ160" s="640"/>
      <c r="AK160" s="642"/>
      <c r="AL160" s="640"/>
      <c r="AM160" s="642"/>
      <c r="AN160" s="640"/>
      <c r="AO160" s="642"/>
      <c r="AP160" s="640"/>
      <c r="AQ160" s="642"/>
      <c r="AR160" s="640"/>
      <c r="AS160" s="642"/>
      <c r="AT160" s="640"/>
      <c r="AU160" s="642"/>
      <c r="AV160" s="640"/>
      <c r="AW160" s="642"/>
      <c r="AX160" s="640"/>
      <c r="AY160" s="642"/>
      <c r="AZ160" s="640"/>
      <c r="BA160" s="642"/>
      <c r="BB160" s="640"/>
      <c r="BC160" s="642"/>
      <c r="BD160" s="640"/>
      <c r="BE160" s="642"/>
      <c r="BF160" s="640"/>
      <c r="BG160" s="642"/>
      <c r="BH160" s="640"/>
      <c r="BI160" s="642"/>
      <c r="BJ160" s="640"/>
      <c r="BK160" s="642"/>
      <c r="BL160" s="640"/>
      <c r="BM160" s="642"/>
      <c r="BN160" s="640"/>
      <c r="BO160" s="642"/>
      <c r="BP160" s="640"/>
      <c r="BQ160" s="642"/>
      <c r="BR160" s="643"/>
      <c r="BS160" s="644">
        <f t="shared" si="6"/>
        <v>0</v>
      </c>
      <c r="BT160" s="776">
        <f t="shared" si="7"/>
        <v>0</v>
      </c>
      <c r="BU160" s="644">
        <f t="shared" si="8"/>
        <v>0</v>
      </c>
      <c r="BV160" s="645"/>
      <c r="BW160" s="338"/>
      <c r="BX160" s="338"/>
      <c r="BY160" s="338"/>
      <c r="BZ160" s="338"/>
      <c r="CA160" s="338"/>
      <c r="CB160" s="338"/>
    </row>
    <row r="161" ht="15.75" customHeight="1">
      <c r="A161" s="858">
        <v>158.0</v>
      </c>
      <c r="B161" s="874"/>
      <c r="C161" s="908"/>
      <c r="D161" s="773">
        <f t="shared" ref="D161:E161" si="164">H161+J161+L161+N161+P161+R161+T161+V161+X161+Z161+AB161+AD161+AF161+AH161+AJ161+AL161+AN161+AP161+AR161+AT161+AV161+AX161+AZ161+BB161+BD161+BF161+BH161+BJ161+BL161+BN161+BP161</f>
        <v>0</v>
      </c>
      <c r="E161" s="671">
        <f t="shared" si="164"/>
        <v>0</v>
      </c>
      <c r="F161" s="774">
        <f t="shared" si="4"/>
        <v>0</v>
      </c>
      <c r="G161" s="406"/>
      <c r="H161" s="640"/>
      <c r="I161" s="642"/>
      <c r="J161" s="640"/>
      <c r="K161" s="642"/>
      <c r="L161" s="640"/>
      <c r="M161" s="642"/>
      <c r="N161" s="640"/>
      <c r="O161" s="642"/>
      <c r="P161" s="640"/>
      <c r="Q161" s="642"/>
      <c r="R161" s="640"/>
      <c r="S161" s="642"/>
      <c r="T161" s="640"/>
      <c r="U161" s="642"/>
      <c r="V161" s="640"/>
      <c r="W161" s="642"/>
      <c r="X161" s="640"/>
      <c r="Y161" s="642"/>
      <c r="Z161" s="640"/>
      <c r="AA161" s="642"/>
      <c r="AB161" s="640"/>
      <c r="AC161" s="642"/>
      <c r="AD161" s="640"/>
      <c r="AE161" s="642"/>
      <c r="AF161" s="640"/>
      <c r="AG161" s="642"/>
      <c r="AH161" s="640"/>
      <c r="AI161" s="642"/>
      <c r="AJ161" s="640"/>
      <c r="AK161" s="642"/>
      <c r="AL161" s="640"/>
      <c r="AM161" s="642"/>
      <c r="AN161" s="640"/>
      <c r="AO161" s="642"/>
      <c r="AP161" s="640"/>
      <c r="AQ161" s="642"/>
      <c r="AR161" s="640"/>
      <c r="AS161" s="642"/>
      <c r="AT161" s="640"/>
      <c r="AU161" s="642"/>
      <c r="AV161" s="640"/>
      <c r="AW161" s="642"/>
      <c r="AX161" s="640"/>
      <c r="AY161" s="642"/>
      <c r="AZ161" s="640"/>
      <c r="BA161" s="642"/>
      <c r="BB161" s="640"/>
      <c r="BC161" s="642"/>
      <c r="BD161" s="640"/>
      <c r="BE161" s="642"/>
      <c r="BF161" s="640"/>
      <c r="BG161" s="642"/>
      <c r="BH161" s="640"/>
      <c r="BI161" s="642"/>
      <c r="BJ161" s="640"/>
      <c r="BK161" s="642"/>
      <c r="BL161" s="640"/>
      <c r="BM161" s="642"/>
      <c r="BN161" s="640"/>
      <c r="BO161" s="642"/>
      <c r="BP161" s="640"/>
      <c r="BQ161" s="642"/>
      <c r="BR161" s="643"/>
      <c r="BS161" s="644">
        <f t="shared" si="6"/>
        <v>0</v>
      </c>
      <c r="BT161" s="776">
        <f t="shared" si="7"/>
        <v>0</v>
      </c>
      <c r="BU161" s="644">
        <f t="shared" si="8"/>
        <v>0</v>
      </c>
      <c r="BV161" s="645"/>
      <c r="BW161" s="338"/>
      <c r="BX161" s="338"/>
      <c r="BY161" s="338"/>
      <c r="BZ161" s="338"/>
      <c r="CA161" s="338"/>
      <c r="CB161" s="338"/>
    </row>
    <row r="162" ht="15.75" customHeight="1">
      <c r="A162" s="858">
        <v>159.0</v>
      </c>
      <c r="B162" s="874"/>
      <c r="C162" s="908"/>
      <c r="D162" s="773">
        <f t="shared" ref="D162:E162" si="165">H162+J162+L162+N162+P162+R162+T162+V162+X162+Z162+AB162+AD162+AF162+AH162+AJ162+AL162+AN162+AP162+AR162+AT162+AV162+AX162+AZ162+BB162+BD162+BF162+BH162+BJ162+BL162+BN162+BP162</f>
        <v>0</v>
      </c>
      <c r="E162" s="671">
        <f t="shared" si="165"/>
        <v>0</v>
      </c>
      <c r="F162" s="774">
        <f t="shared" si="4"/>
        <v>0</v>
      </c>
      <c r="G162" s="406"/>
      <c r="H162" s="640"/>
      <c r="I162" s="642"/>
      <c r="J162" s="640"/>
      <c r="K162" s="642"/>
      <c r="L162" s="640"/>
      <c r="M162" s="642"/>
      <c r="N162" s="640"/>
      <c r="O162" s="642"/>
      <c r="P162" s="640"/>
      <c r="Q162" s="642"/>
      <c r="R162" s="640"/>
      <c r="S162" s="642"/>
      <c r="T162" s="640"/>
      <c r="U162" s="642"/>
      <c r="V162" s="640"/>
      <c r="W162" s="642"/>
      <c r="X162" s="640"/>
      <c r="Y162" s="642"/>
      <c r="Z162" s="640"/>
      <c r="AA162" s="642"/>
      <c r="AB162" s="640"/>
      <c r="AC162" s="642"/>
      <c r="AD162" s="640"/>
      <c r="AE162" s="642"/>
      <c r="AF162" s="640"/>
      <c r="AG162" s="642"/>
      <c r="AH162" s="640"/>
      <c r="AI162" s="642"/>
      <c r="AJ162" s="640"/>
      <c r="AK162" s="642"/>
      <c r="AL162" s="640"/>
      <c r="AM162" s="642"/>
      <c r="AN162" s="640"/>
      <c r="AO162" s="642"/>
      <c r="AP162" s="640"/>
      <c r="AQ162" s="642"/>
      <c r="AR162" s="640"/>
      <c r="AS162" s="642"/>
      <c r="AT162" s="640"/>
      <c r="AU162" s="642"/>
      <c r="AV162" s="640"/>
      <c r="AW162" s="642"/>
      <c r="AX162" s="640"/>
      <c r="AY162" s="642"/>
      <c r="AZ162" s="640"/>
      <c r="BA162" s="642"/>
      <c r="BB162" s="640"/>
      <c r="BC162" s="642"/>
      <c r="BD162" s="640"/>
      <c r="BE162" s="642"/>
      <c r="BF162" s="640"/>
      <c r="BG162" s="642"/>
      <c r="BH162" s="640"/>
      <c r="BI162" s="642"/>
      <c r="BJ162" s="640"/>
      <c r="BK162" s="642"/>
      <c r="BL162" s="640"/>
      <c r="BM162" s="642"/>
      <c r="BN162" s="640"/>
      <c r="BO162" s="642"/>
      <c r="BP162" s="640"/>
      <c r="BQ162" s="642"/>
      <c r="BR162" s="643"/>
      <c r="BS162" s="644">
        <f t="shared" si="6"/>
        <v>0</v>
      </c>
      <c r="BT162" s="776">
        <f t="shared" si="7"/>
        <v>0</v>
      </c>
      <c r="BU162" s="644">
        <f t="shared" si="8"/>
        <v>0</v>
      </c>
      <c r="BV162" s="645"/>
      <c r="BW162" s="338"/>
      <c r="BX162" s="338"/>
      <c r="BY162" s="338"/>
      <c r="BZ162" s="338"/>
      <c r="CA162" s="338"/>
      <c r="CB162" s="338"/>
    </row>
    <row r="163" ht="15.75" customHeight="1">
      <c r="A163" s="858">
        <v>160.0</v>
      </c>
      <c r="B163" s="874"/>
      <c r="C163" s="908"/>
      <c r="D163" s="773">
        <f t="shared" ref="D163:E163" si="166">H163+J163+L163+N163+P163+R163+T163+V163+X163+Z163+AB163+AD163+AF163+AH163+AJ163+AL163+AN163+AP163+AR163+AT163+AV163+AX163+AZ163+BB163+BD163+BF163+BH163+BJ163+BL163+BN163+BP163</f>
        <v>0</v>
      </c>
      <c r="E163" s="671">
        <f t="shared" si="166"/>
        <v>0</v>
      </c>
      <c r="F163" s="774">
        <f t="shared" si="4"/>
        <v>0</v>
      </c>
      <c r="G163" s="406"/>
      <c r="H163" s="640"/>
      <c r="I163" s="642"/>
      <c r="J163" s="640"/>
      <c r="K163" s="642"/>
      <c r="L163" s="640"/>
      <c r="M163" s="642"/>
      <c r="N163" s="640"/>
      <c r="O163" s="642"/>
      <c r="P163" s="640"/>
      <c r="Q163" s="642"/>
      <c r="R163" s="640"/>
      <c r="S163" s="642"/>
      <c r="T163" s="640"/>
      <c r="U163" s="642"/>
      <c r="V163" s="640"/>
      <c r="W163" s="642"/>
      <c r="X163" s="640"/>
      <c r="Y163" s="642"/>
      <c r="Z163" s="640"/>
      <c r="AA163" s="642"/>
      <c r="AB163" s="640"/>
      <c r="AC163" s="642"/>
      <c r="AD163" s="640"/>
      <c r="AE163" s="642"/>
      <c r="AF163" s="640"/>
      <c r="AG163" s="642"/>
      <c r="AH163" s="640"/>
      <c r="AI163" s="642"/>
      <c r="AJ163" s="640"/>
      <c r="AK163" s="642"/>
      <c r="AL163" s="640"/>
      <c r="AM163" s="642"/>
      <c r="AN163" s="640"/>
      <c r="AO163" s="642"/>
      <c r="AP163" s="640"/>
      <c r="AQ163" s="642"/>
      <c r="AR163" s="640"/>
      <c r="AS163" s="642"/>
      <c r="AT163" s="640"/>
      <c r="AU163" s="642"/>
      <c r="AV163" s="640"/>
      <c r="AW163" s="642"/>
      <c r="AX163" s="640"/>
      <c r="AY163" s="642"/>
      <c r="AZ163" s="640"/>
      <c r="BA163" s="642"/>
      <c r="BB163" s="640"/>
      <c r="BC163" s="642"/>
      <c r="BD163" s="640"/>
      <c r="BE163" s="642"/>
      <c r="BF163" s="640"/>
      <c r="BG163" s="642"/>
      <c r="BH163" s="640"/>
      <c r="BI163" s="642"/>
      <c r="BJ163" s="640"/>
      <c r="BK163" s="642"/>
      <c r="BL163" s="640"/>
      <c r="BM163" s="642"/>
      <c r="BN163" s="640"/>
      <c r="BO163" s="642"/>
      <c r="BP163" s="640"/>
      <c r="BQ163" s="642"/>
      <c r="BR163" s="643"/>
      <c r="BS163" s="644">
        <f t="shared" si="6"/>
        <v>0</v>
      </c>
      <c r="BT163" s="776">
        <f t="shared" si="7"/>
        <v>0</v>
      </c>
      <c r="BU163" s="644">
        <f t="shared" si="8"/>
        <v>0</v>
      </c>
      <c r="BV163" s="645"/>
      <c r="BW163" s="338"/>
      <c r="BX163" s="338"/>
      <c r="BY163" s="338"/>
      <c r="BZ163" s="338"/>
      <c r="CA163" s="338"/>
      <c r="CB163" s="338"/>
    </row>
    <row r="164" ht="15.75" customHeight="1">
      <c r="A164" s="858">
        <v>161.0</v>
      </c>
      <c r="B164" s="874"/>
      <c r="C164" s="908"/>
      <c r="D164" s="773">
        <f t="shared" ref="D164:E164" si="167">H164+J164+L164+N164+P164+R164+T164+V164+X164+Z164+AB164+AD164+AF164+AH164+AJ164+AL164+AN164+AP164+AR164+AT164+AV164+AX164+AZ164+BB164+BD164+BF164+BH164+BJ164+BL164+BN164+BP164</f>
        <v>0</v>
      </c>
      <c r="E164" s="671">
        <f t="shared" si="167"/>
        <v>0</v>
      </c>
      <c r="F164" s="774">
        <f t="shared" si="4"/>
        <v>0</v>
      </c>
      <c r="G164" s="406"/>
      <c r="H164" s="640"/>
      <c r="I164" s="642"/>
      <c r="J164" s="640"/>
      <c r="K164" s="642"/>
      <c r="L164" s="640"/>
      <c r="M164" s="642"/>
      <c r="N164" s="640"/>
      <c r="O164" s="642"/>
      <c r="P164" s="640"/>
      <c r="Q164" s="642"/>
      <c r="R164" s="640"/>
      <c r="S164" s="642"/>
      <c r="T164" s="640"/>
      <c r="U164" s="642"/>
      <c r="V164" s="640"/>
      <c r="W164" s="642"/>
      <c r="X164" s="640"/>
      <c r="Y164" s="642"/>
      <c r="Z164" s="640"/>
      <c r="AA164" s="642"/>
      <c r="AB164" s="640"/>
      <c r="AC164" s="642"/>
      <c r="AD164" s="640"/>
      <c r="AE164" s="642"/>
      <c r="AF164" s="640"/>
      <c r="AG164" s="642"/>
      <c r="AH164" s="640"/>
      <c r="AI164" s="642"/>
      <c r="AJ164" s="640"/>
      <c r="AK164" s="642"/>
      <c r="AL164" s="640"/>
      <c r="AM164" s="642"/>
      <c r="AN164" s="640"/>
      <c r="AO164" s="642"/>
      <c r="AP164" s="640"/>
      <c r="AQ164" s="642"/>
      <c r="AR164" s="640"/>
      <c r="AS164" s="642"/>
      <c r="AT164" s="640"/>
      <c r="AU164" s="642"/>
      <c r="AV164" s="640"/>
      <c r="AW164" s="642"/>
      <c r="AX164" s="640"/>
      <c r="AY164" s="642"/>
      <c r="AZ164" s="640"/>
      <c r="BA164" s="642"/>
      <c r="BB164" s="640"/>
      <c r="BC164" s="642"/>
      <c r="BD164" s="640"/>
      <c r="BE164" s="642"/>
      <c r="BF164" s="640"/>
      <c r="BG164" s="642"/>
      <c r="BH164" s="640"/>
      <c r="BI164" s="642"/>
      <c r="BJ164" s="640"/>
      <c r="BK164" s="642"/>
      <c r="BL164" s="640"/>
      <c r="BM164" s="642"/>
      <c r="BN164" s="640"/>
      <c r="BO164" s="642"/>
      <c r="BP164" s="640"/>
      <c r="BQ164" s="642"/>
      <c r="BR164" s="643"/>
      <c r="BS164" s="644">
        <f t="shared" si="6"/>
        <v>0</v>
      </c>
      <c r="BT164" s="776">
        <f t="shared" si="7"/>
        <v>0</v>
      </c>
      <c r="BU164" s="644">
        <f t="shared" si="8"/>
        <v>0</v>
      </c>
      <c r="BV164" s="645"/>
      <c r="BW164" s="338"/>
      <c r="BX164" s="338"/>
      <c r="BY164" s="338"/>
      <c r="BZ164" s="338"/>
      <c r="CA164" s="338"/>
      <c r="CB164" s="338"/>
    </row>
    <row r="165" ht="15.75" customHeight="1">
      <c r="A165" s="858">
        <v>162.0</v>
      </c>
      <c r="B165" s="501"/>
      <c r="C165" s="908"/>
      <c r="D165" s="773">
        <f t="shared" ref="D165:E165" si="168">H165+J165+L165+N165+P165+R165+T165+V165+X165+Z165+AB165+AD165+AF165+AH165+AJ165+AL165+AN165+AP165+AR165+AT165+AV165+AX165+AZ165+BB165+BD165+BF165+BH165+BJ165+BL165+BN165+BP165</f>
        <v>0</v>
      </c>
      <c r="E165" s="671">
        <f t="shared" si="168"/>
        <v>0</v>
      </c>
      <c r="F165" s="774">
        <f t="shared" si="4"/>
        <v>0</v>
      </c>
      <c r="G165" s="418"/>
      <c r="H165" s="640"/>
      <c r="I165" s="642"/>
      <c r="J165" s="640"/>
      <c r="K165" s="642"/>
      <c r="L165" s="640"/>
      <c r="M165" s="642"/>
      <c r="N165" s="640"/>
      <c r="O165" s="642"/>
      <c r="P165" s="640"/>
      <c r="Q165" s="642"/>
      <c r="R165" s="640"/>
      <c r="S165" s="642"/>
      <c r="T165" s="640"/>
      <c r="U165" s="642"/>
      <c r="V165" s="640"/>
      <c r="W165" s="642"/>
      <c r="X165" s="640"/>
      <c r="Y165" s="642"/>
      <c r="Z165" s="640"/>
      <c r="AA165" s="642"/>
      <c r="AB165" s="640"/>
      <c r="AC165" s="642"/>
      <c r="AD165" s="640"/>
      <c r="AE165" s="642"/>
      <c r="AF165" s="640"/>
      <c r="AG165" s="642"/>
      <c r="AH165" s="640"/>
      <c r="AI165" s="642"/>
      <c r="AJ165" s="640"/>
      <c r="AK165" s="642"/>
      <c r="AL165" s="640"/>
      <c r="AM165" s="642"/>
      <c r="AN165" s="640"/>
      <c r="AO165" s="642"/>
      <c r="AP165" s="640"/>
      <c r="AQ165" s="642"/>
      <c r="AR165" s="640"/>
      <c r="AS165" s="642"/>
      <c r="AT165" s="640"/>
      <c r="AU165" s="642"/>
      <c r="AV165" s="640"/>
      <c r="AW165" s="642"/>
      <c r="AX165" s="640"/>
      <c r="AY165" s="642"/>
      <c r="AZ165" s="640"/>
      <c r="BA165" s="642"/>
      <c r="BB165" s="640"/>
      <c r="BC165" s="642"/>
      <c r="BD165" s="640"/>
      <c r="BE165" s="642"/>
      <c r="BF165" s="640"/>
      <c r="BG165" s="642"/>
      <c r="BH165" s="640"/>
      <c r="BI165" s="642"/>
      <c r="BJ165" s="640"/>
      <c r="BK165" s="642"/>
      <c r="BL165" s="640"/>
      <c r="BM165" s="642"/>
      <c r="BN165" s="640"/>
      <c r="BO165" s="642"/>
      <c r="BP165" s="640"/>
      <c r="BQ165" s="642"/>
      <c r="BR165" s="643"/>
      <c r="BS165" s="644">
        <f t="shared" si="6"/>
        <v>0</v>
      </c>
      <c r="BT165" s="776">
        <f t="shared" si="7"/>
        <v>0</v>
      </c>
      <c r="BU165" s="644">
        <f t="shared" si="8"/>
        <v>0</v>
      </c>
      <c r="BV165" s="645"/>
      <c r="BW165" s="338"/>
      <c r="BX165" s="338"/>
      <c r="BY165" s="338"/>
      <c r="BZ165" s="338"/>
      <c r="CA165" s="338"/>
      <c r="CB165" s="338"/>
    </row>
    <row r="166" ht="15.75" customHeight="1">
      <c r="A166" s="858">
        <v>163.0</v>
      </c>
      <c r="B166" s="501"/>
      <c r="C166" s="908"/>
      <c r="D166" s="773">
        <f t="shared" ref="D166:E166" si="169">H166+J166+L166+N166+P166+R166+T166+V166+X166+Z166+AB166+AD166+AF166+AH166+AJ166+AL166+AN166+AP166+AR166+AT166+AV166+AX166+AZ166+BB166+BD166+BF166+BH166+BJ166+BL166+BN166+BP166</f>
        <v>0</v>
      </c>
      <c r="E166" s="671">
        <f t="shared" si="169"/>
        <v>0</v>
      </c>
      <c r="F166" s="774">
        <f t="shared" si="4"/>
        <v>0</v>
      </c>
      <c r="G166" s="418"/>
      <c r="H166" s="640"/>
      <c r="I166" s="642"/>
      <c r="J166" s="640"/>
      <c r="K166" s="642"/>
      <c r="L166" s="640"/>
      <c r="M166" s="642"/>
      <c r="N166" s="640"/>
      <c r="O166" s="642"/>
      <c r="P166" s="640"/>
      <c r="Q166" s="642"/>
      <c r="R166" s="640"/>
      <c r="S166" s="642"/>
      <c r="T166" s="640"/>
      <c r="U166" s="642"/>
      <c r="V166" s="640"/>
      <c r="W166" s="642"/>
      <c r="X166" s="640"/>
      <c r="Y166" s="642"/>
      <c r="Z166" s="640"/>
      <c r="AA166" s="642"/>
      <c r="AB166" s="640"/>
      <c r="AC166" s="642"/>
      <c r="AD166" s="640"/>
      <c r="AE166" s="642"/>
      <c r="AF166" s="640"/>
      <c r="AG166" s="642"/>
      <c r="AH166" s="640"/>
      <c r="AI166" s="642"/>
      <c r="AJ166" s="640"/>
      <c r="AK166" s="642"/>
      <c r="AL166" s="640"/>
      <c r="AM166" s="642"/>
      <c r="AN166" s="640"/>
      <c r="AO166" s="642"/>
      <c r="AP166" s="640"/>
      <c r="AQ166" s="642"/>
      <c r="AR166" s="640"/>
      <c r="AS166" s="642"/>
      <c r="AT166" s="640"/>
      <c r="AU166" s="642"/>
      <c r="AV166" s="640"/>
      <c r="AW166" s="642"/>
      <c r="AX166" s="640"/>
      <c r="AY166" s="642"/>
      <c r="AZ166" s="640"/>
      <c r="BA166" s="642"/>
      <c r="BB166" s="640"/>
      <c r="BC166" s="642"/>
      <c r="BD166" s="640"/>
      <c r="BE166" s="642"/>
      <c r="BF166" s="640"/>
      <c r="BG166" s="642"/>
      <c r="BH166" s="640"/>
      <c r="BI166" s="642"/>
      <c r="BJ166" s="640"/>
      <c r="BK166" s="642"/>
      <c r="BL166" s="640"/>
      <c r="BM166" s="642"/>
      <c r="BN166" s="640"/>
      <c r="BO166" s="642"/>
      <c r="BP166" s="640"/>
      <c r="BQ166" s="642"/>
      <c r="BR166" s="643"/>
      <c r="BS166" s="644">
        <f t="shared" si="6"/>
        <v>0</v>
      </c>
      <c r="BT166" s="776">
        <f t="shared" si="7"/>
        <v>0</v>
      </c>
      <c r="BU166" s="644">
        <f t="shared" si="8"/>
        <v>0</v>
      </c>
      <c r="BV166" s="645"/>
      <c r="BW166" s="338"/>
      <c r="BX166" s="338"/>
      <c r="BY166" s="338"/>
      <c r="BZ166" s="338"/>
      <c r="CA166" s="338"/>
      <c r="CB166" s="338"/>
    </row>
    <row r="167" ht="15.75" customHeight="1">
      <c r="A167" s="858">
        <v>164.0</v>
      </c>
      <c r="B167" s="501"/>
      <c r="C167" s="908"/>
      <c r="D167" s="773">
        <f t="shared" ref="D167:E167" si="170">H167+J167+L167+N167+P167+R167+T167+V167+X167+Z167+AB167+AD167+AF167+AH167+AJ167+AL167+AN167+AP167+AR167+AT167+AV167+AX167+AZ167+BB167+BD167+BF167+BH167+BJ167+BL167+BN167+BP167</f>
        <v>0</v>
      </c>
      <c r="E167" s="671">
        <f t="shared" si="170"/>
        <v>0</v>
      </c>
      <c r="F167" s="774">
        <f t="shared" si="4"/>
        <v>0</v>
      </c>
      <c r="G167" s="406"/>
      <c r="H167" s="640"/>
      <c r="I167" s="642"/>
      <c r="J167" s="640"/>
      <c r="K167" s="642"/>
      <c r="L167" s="640"/>
      <c r="M167" s="642"/>
      <c r="N167" s="640"/>
      <c r="O167" s="642"/>
      <c r="P167" s="640"/>
      <c r="Q167" s="642"/>
      <c r="R167" s="640"/>
      <c r="S167" s="642"/>
      <c r="T167" s="640"/>
      <c r="U167" s="642"/>
      <c r="V167" s="640"/>
      <c r="W167" s="642"/>
      <c r="X167" s="640"/>
      <c r="Y167" s="642"/>
      <c r="Z167" s="640"/>
      <c r="AA167" s="642"/>
      <c r="AB167" s="640"/>
      <c r="AC167" s="642"/>
      <c r="AD167" s="640"/>
      <c r="AE167" s="642"/>
      <c r="AF167" s="640"/>
      <c r="AG167" s="642"/>
      <c r="AH167" s="640"/>
      <c r="AI167" s="642"/>
      <c r="AJ167" s="640"/>
      <c r="AK167" s="642"/>
      <c r="AL167" s="640"/>
      <c r="AM167" s="642"/>
      <c r="AN167" s="640"/>
      <c r="AO167" s="642"/>
      <c r="AP167" s="640"/>
      <c r="AQ167" s="642"/>
      <c r="AR167" s="640"/>
      <c r="AS167" s="642"/>
      <c r="AT167" s="640"/>
      <c r="AU167" s="642"/>
      <c r="AV167" s="640"/>
      <c r="AW167" s="642"/>
      <c r="AX167" s="640"/>
      <c r="AY167" s="642"/>
      <c r="AZ167" s="640"/>
      <c r="BA167" s="642"/>
      <c r="BB167" s="640"/>
      <c r="BC167" s="642"/>
      <c r="BD167" s="640"/>
      <c r="BE167" s="642"/>
      <c r="BF167" s="640"/>
      <c r="BG167" s="642"/>
      <c r="BH167" s="640"/>
      <c r="BI167" s="642"/>
      <c r="BJ167" s="640"/>
      <c r="BK167" s="642"/>
      <c r="BL167" s="640"/>
      <c r="BM167" s="642"/>
      <c r="BN167" s="640"/>
      <c r="BO167" s="642"/>
      <c r="BP167" s="640"/>
      <c r="BQ167" s="642"/>
      <c r="BR167" s="643"/>
      <c r="BS167" s="644">
        <f t="shared" si="6"/>
        <v>0</v>
      </c>
      <c r="BT167" s="776">
        <f t="shared" si="7"/>
        <v>0</v>
      </c>
      <c r="BU167" s="644">
        <f t="shared" si="8"/>
        <v>0</v>
      </c>
      <c r="BV167" s="645"/>
      <c r="BW167" s="338"/>
      <c r="BX167" s="338"/>
      <c r="BY167" s="338"/>
      <c r="BZ167" s="338"/>
      <c r="CA167" s="338"/>
      <c r="CB167" s="338"/>
    </row>
    <row r="168" ht="15.75" customHeight="1">
      <c r="A168" s="858">
        <v>165.0</v>
      </c>
      <c r="B168" s="501"/>
      <c r="C168" s="908"/>
      <c r="D168" s="773">
        <f t="shared" ref="D168:E168" si="171">H168+J168+L168+N168+P168+R168+T168+V168+X168+Z168+AB168+AD168+AF168+AH168+AJ168+AL168+AN168+AP168+AR168+AT168+AV168+AX168+AZ168+BB168+BD168+BF168+BH168+BJ168+BL168+BN168+BP168</f>
        <v>0</v>
      </c>
      <c r="E168" s="671">
        <f t="shared" si="171"/>
        <v>0</v>
      </c>
      <c r="F168" s="774">
        <f t="shared" si="4"/>
        <v>0</v>
      </c>
      <c r="G168" s="406"/>
      <c r="H168" s="640"/>
      <c r="I168" s="642"/>
      <c r="J168" s="640"/>
      <c r="K168" s="642"/>
      <c r="L168" s="640"/>
      <c r="M168" s="642"/>
      <c r="N168" s="640"/>
      <c r="O168" s="642"/>
      <c r="P168" s="640"/>
      <c r="Q168" s="642"/>
      <c r="R168" s="640"/>
      <c r="S168" s="642"/>
      <c r="T168" s="640"/>
      <c r="U168" s="642"/>
      <c r="V168" s="640"/>
      <c r="W168" s="642"/>
      <c r="X168" s="640"/>
      <c r="Y168" s="642"/>
      <c r="Z168" s="640"/>
      <c r="AA168" s="642"/>
      <c r="AB168" s="640"/>
      <c r="AC168" s="642"/>
      <c r="AD168" s="640"/>
      <c r="AE168" s="642"/>
      <c r="AF168" s="640"/>
      <c r="AG168" s="642"/>
      <c r="AH168" s="640"/>
      <c r="AI168" s="642"/>
      <c r="AJ168" s="640"/>
      <c r="AK168" s="642"/>
      <c r="AL168" s="640"/>
      <c r="AM168" s="642"/>
      <c r="AN168" s="640"/>
      <c r="AO168" s="642"/>
      <c r="AP168" s="640"/>
      <c r="AQ168" s="642"/>
      <c r="AR168" s="640"/>
      <c r="AS168" s="642"/>
      <c r="AT168" s="640"/>
      <c r="AU168" s="642"/>
      <c r="AV168" s="640"/>
      <c r="AW168" s="642"/>
      <c r="AX168" s="640"/>
      <c r="AY168" s="642"/>
      <c r="AZ168" s="640"/>
      <c r="BA168" s="642"/>
      <c r="BB168" s="640"/>
      <c r="BC168" s="642"/>
      <c r="BD168" s="640"/>
      <c r="BE168" s="642"/>
      <c r="BF168" s="640"/>
      <c r="BG168" s="642"/>
      <c r="BH168" s="640"/>
      <c r="BI168" s="642"/>
      <c r="BJ168" s="640"/>
      <c r="BK168" s="642"/>
      <c r="BL168" s="640"/>
      <c r="BM168" s="642"/>
      <c r="BN168" s="640"/>
      <c r="BO168" s="642"/>
      <c r="BP168" s="640"/>
      <c r="BQ168" s="642"/>
      <c r="BR168" s="643"/>
      <c r="BS168" s="644">
        <f t="shared" si="6"/>
        <v>0</v>
      </c>
      <c r="BT168" s="776">
        <f t="shared" si="7"/>
        <v>0</v>
      </c>
      <c r="BU168" s="644">
        <f t="shared" si="8"/>
        <v>0</v>
      </c>
      <c r="BV168" s="645"/>
      <c r="BW168" s="338"/>
      <c r="BX168" s="338"/>
      <c r="BY168" s="338"/>
      <c r="BZ168" s="338"/>
      <c r="CA168" s="338"/>
      <c r="CB168" s="338"/>
    </row>
    <row r="169" ht="15.75" customHeight="1">
      <c r="A169" s="858">
        <v>166.0</v>
      </c>
      <c r="B169" s="501"/>
      <c r="C169" s="908"/>
      <c r="D169" s="773">
        <f t="shared" ref="D169:E169" si="172">H169+J169+L169+N169+P169+R169+T169+V169+X169+Z169+AB169+AD169+AF169+AH169+AJ169+AL169+AN169+AP169+AR169+AT169+AV169+AX169+AZ169+BB169+BD169+BF169+BH169+BJ169+BL169+BN169+BP169</f>
        <v>0</v>
      </c>
      <c r="E169" s="671">
        <f t="shared" si="172"/>
        <v>0</v>
      </c>
      <c r="F169" s="774">
        <f t="shared" si="4"/>
        <v>0</v>
      </c>
      <c r="G169" s="406"/>
      <c r="H169" s="640"/>
      <c r="I169" s="642"/>
      <c r="J169" s="640"/>
      <c r="K169" s="642"/>
      <c r="L169" s="640"/>
      <c r="M169" s="642"/>
      <c r="N169" s="640"/>
      <c r="O169" s="642"/>
      <c r="P169" s="640"/>
      <c r="Q169" s="642"/>
      <c r="R169" s="640"/>
      <c r="S169" s="642"/>
      <c r="T169" s="640"/>
      <c r="U169" s="642"/>
      <c r="V169" s="640"/>
      <c r="W169" s="642"/>
      <c r="X169" s="640"/>
      <c r="Y169" s="642"/>
      <c r="Z169" s="640"/>
      <c r="AA169" s="642"/>
      <c r="AB169" s="640"/>
      <c r="AC169" s="642"/>
      <c r="AD169" s="640"/>
      <c r="AE169" s="642"/>
      <c r="AF169" s="640"/>
      <c r="AG169" s="642"/>
      <c r="AH169" s="640"/>
      <c r="AI169" s="642"/>
      <c r="AJ169" s="640"/>
      <c r="AK169" s="642"/>
      <c r="AL169" s="640"/>
      <c r="AM169" s="642"/>
      <c r="AN169" s="640"/>
      <c r="AO169" s="642"/>
      <c r="AP169" s="640"/>
      <c r="AQ169" s="642"/>
      <c r="AR169" s="640"/>
      <c r="AS169" s="642"/>
      <c r="AT169" s="640"/>
      <c r="AU169" s="642"/>
      <c r="AV169" s="640"/>
      <c r="AW169" s="642"/>
      <c r="AX169" s="640"/>
      <c r="AY169" s="642"/>
      <c r="AZ169" s="640"/>
      <c r="BA169" s="642"/>
      <c r="BB169" s="640"/>
      <c r="BC169" s="642"/>
      <c r="BD169" s="640"/>
      <c r="BE169" s="642"/>
      <c r="BF169" s="640"/>
      <c r="BG169" s="642"/>
      <c r="BH169" s="640"/>
      <c r="BI169" s="642"/>
      <c r="BJ169" s="640"/>
      <c r="BK169" s="642"/>
      <c r="BL169" s="640"/>
      <c r="BM169" s="642"/>
      <c r="BN169" s="640"/>
      <c r="BO169" s="642"/>
      <c r="BP169" s="640"/>
      <c r="BQ169" s="642"/>
      <c r="BR169" s="643"/>
      <c r="BS169" s="644">
        <f t="shared" si="6"/>
        <v>0</v>
      </c>
      <c r="BT169" s="776">
        <f t="shared" si="7"/>
        <v>0</v>
      </c>
      <c r="BU169" s="644">
        <f t="shared" si="8"/>
        <v>0</v>
      </c>
      <c r="BV169" s="645"/>
      <c r="BW169" s="338"/>
      <c r="BX169" s="338"/>
      <c r="BY169" s="338"/>
      <c r="BZ169" s="338"/>
      <c r="CA169" s="338"/>
      <c r="CB169" s="338"/>
    </row>
    <row r="170" ht="15.75" customHeight="1">
      <c r="A170" s="858">
        <v>167.0</v>
      </c>
      <c r="B170" s="501"/>
      <c r="C170" s="908"/>
      <c r="D170" s="773">
        <f t="shared" ref="D170:E170" si="173">H170+J170+L170+N170+P170+R170+T170+V170+X170+Z170+AB170+AD170+AF170+AH170+AJ170+AL170+AN170+AP170+AR170+AT170+AV170+AX170+AZ170+BB170+BD170+BF170+BH170+BJ170+BL170+BN170+BP170</f>
        <v>0</v>
      </c>
      <c r="E170" s="671">
        <f t="shared" si="173"/>
        <v>0</v>
      </c>
      <c r="F170" s="774">
        <f t="shared" si="4"/>
        <v>0</v>
      </c>
      <c r="G170" s="406"/>
      <c r="H170" s="640"/>
      <c r="I170" s="642"/>
      <c r="J170" s="640"/>
      <c r="K170" s="642"/>
      <c r="L170" s="640"/>
      <c r="M170" s="642"/>
      <c r="N170" s="640"/>
      <c r="O170" s="642"/>
      <c r="P170" s="640"/>
      <c r="Q170" s="642"/>
      <c r="R170" s="640"/>
      <c r="S170" s="642"/>
      <c r="T170" s="640"/>
      <c r="U170" s="642"/>
      <c r="V170" s="640"/>
      <c r="W170" s="642"/>
      <c r="X170" s="640"/>
      <c r="Y170" s="642"/>
      <c r="Z170" s="640"/>
      <c r="AA170" s="642"/>
      <c r="AB170" s="640"/>
      <c r="AC170" s="642"/>
      <c r="AD170" s="640"/>
      <c r="AE170" s="642"/>
      <c r="AF170" s="640"/>
      <c r="AG170" s="642"/>
      <c r="AH170" s="640"/>
      <c r="AI170" s="642"/>
      <c r="AJ170" s="640"/>
      <c r="AK170" s="642"/>
      <c r="AL170" s="640"/>
      <c r="AM170" s="642"/>
      <c r="AN170" s="640"/>
      <c r="AO170" s="642"/>
      <c r="AP170" s="640"/>
      <c r="AQ170" s="642"/>
      <c r="AR170" s="640"/>
      <c r="AS170" s="642"/>
      <c r="AT170" s="640"/>
      <c r="AU170" s="642"/>
      <c r="AV170" s="640"/>
      <c r="AW170" s="642"/>
      <c r="AX170" s="640"/>
      <c r="AY170" s="642"/>
      <c r="AZ170" s="640"/>
      <c r="BA170" s="642"/>
      <c r="BB170" s="640"/>
      <c r="BC170" s="642"/>
      <c r="BD170" s="640"/>
      <c r="BE170" s="642"/>
      <c r="BF170" s="640"/>
      <c r="BG170" s="642"/>
      <c r="BH170" s="640"/>
      <c r="BI170" s="642"/>
      <c r="BJ170" s="640"/>
      <c r="BK170" s="642"/>
      <c r="BL170" s="640"/>
      <c r="BM170" s="642"/>
      <c r="BN170" s="640"/>
      <c r="BO170" s="642"/>
      <c r="BP170" s="640"/>
      <c r="BQ170" s="642"/>
      <c r="BR170" s="643"/>
      <c r="BS170" s="644">
        <f t="shared" si="6"/>
        <v>0</v>
      </c>
      <c r="BT170" s="776">
        <f t="shared" si="7"/>
        <v>0</v>
      </c>
      <c r="BU170" s="644">
        <f t="shared" si="8"/>
        <v>0</v>
      </c>
      <c r="BV170" s="645"/>
      <c r="BW170" s="338"/>
      <c r="BX170" s="338"/>
      <c r="BY170" s="338"/>
      <c r="BZ170" s="338"/>
      <c r="CA170" s="338"/>
      <c r="CB170" s="338"/>
    </row>
    <row r="171" ht="15.75" customHeight="1">
      <c r="A171" s="858">
        <v>168.0</v>
      </c>
      <c r="B171" s="501"/>
      <c r="C171" s="908"/>
      <c r="D171" s="773">
        <f t="shared" ref="D171:E171" si="174">H171+J171+L171+N171+P171+R171+T171+V171+X171+Z171+AB171+AD171+AF171+AH171+AJ171+AL171+AN171+AP171+AR171+AT171+AV171+AX171+AZ171+BB171+BD171+BF171+BH171+BJ171+BL171+BN171+BP171</f>
        <v>0</v>
      </c>
      <c r="E171" s="671">
        <f t="shared" si="174"/>
        <v>0</v>
      </c>
      <c r="F171" s="774">
        <f t="shared" si="4"/>
        <v>0</v>
      </c>
      <c r="G171" s="418"/>
      <c r="H171" s="640"/>
      <c r="I171" s="642"/>
      <c r="J171" s="640"/>
      <c r="K171" s="642"/>
      <c r="L171" s="640"/>
      <c r="M171" s="642"/>
      <c r="N171" s="640"/>
      <c r="O171" s="642"/>
      <c r="P171" s="640"/>
      <c r="Q171" s="642"/>
      <c r="R171" s="640"/>
      <c r="S171" s="642"/>
      <c r="T171" s="640"/>
      <c r="U171" s="642"/>
      <c r="V171" s="640"/>
      <c r="W171" s="642"/>
      <c r="X171" s="640"/>
      <c r="Y171" s="642"/>
      <c r="Z171" s="640"/>
      <c r="AA171" s="642"/>
      <c r="AB171" s="640"/>
      <c r="AC171" s="642"/>
      <c r="AD171" s="640"/>
      <c r="AE171" s="642"/>
      <c r="AF171" s="640"/>
      <c r="AG171" s="642"/>
      <c r="AH171" s="640"/>
      <c r="AI171" s="642"/>
      <c r="AJ171" s="640"/>
      <c r="AK171" s="642"/>
      <c r="AL171" s="640"/>
      <c r="AM171" s="642"/>
      <c r="AN171" s="640"/>
      <c r="AO171" s="642"/>
      <c r="AP171" s="640"/>
      <c r="AQ171" s="642"/>
      <c r="AR171" s="640"/>
      <c r="AS171" s="642"/>
      <c r="AT171" s="640"/>
      <c r="AU171" s="642"/>
      <c r="AV171" s="640"/>
      <c r="AW171" s="642"/>
      <c r="AX171" s="640"/>
      <c r="AY171" s="642"/>
      <c r="AZ171" s="640"/>
      <c r="BA171" s="642"/>
      <c r="BB171" s="640"/>
      <c r="BC171" s="642"/>
      <c r="BD171" s="640"/>
      <c r="BE171" s="642"/>
      <c r="BF171" s="640"/>
      <c r="BG171" s="642"/>
      <c r="BH171" s="640"/>
      <c r="BI171" s="642"/>
      <c r="BJ171" s="640"/>
      <c r="BK171" s="642"/>
      <c r="BL171" s="640"/>
      <c r="BM171" s="642"/>
      <c r="BN171" s="640"/>
      <c r="BO171" s="642"/>
      <c r="BP171" s="640"/>
      <c r="BQ171" s="642"/>
      <c r="BR171" s="643"/>
      <c r="BS171" s="644">
        <f t="shared" si="6"/>
        <v>0</v>
      </c>
      <c r="BT171" s="776">
        <f t="shared" si="7"/>
        <v>0</v>
      </c>
      <c r="BU171" s="644">
        <f t="shared" si="8"/>
        <v>0</v>
      </c>
      <c r="BV171" s="645"/>
      <c r="BW171" s="338"/>
      <c r="BX171" s="338"/>
      <c r="BY171" s="338"/>
      <c r="BZ171" s="338"/>
      <c r="CA171" s="338"/>
      <c r="CB171" s="338"/>
    </row>
    <row r="172" ht="15.75" customHeight="1">
      <c r="A172" s="858">
        <v>169.0</v>
      </c>
      <c r="B172" s="501"/>
      <c r="C172" s="908"/>
      <c r="D172" s="773">
        <f t="shared" ref="D172:E172" si="175">H172+J172+L172+N172+P172+R172+T172+V172+X172+Z172+AB172+AD172+AF172+AH172+AJ172+AL172+AN172+AP172+AR172+AT172+AV172+AX172+AZ172+BB172+BD172+BF172+BH172+BJ172+BL172+BN172+BP172</f>
        <v>0</v>
      </c>
      <c r="E172" s="671">
        <f t="shared" si="175"/>
        <v>0</v>
      </c>
      <c r="F172" s="774">
        <f t="shared" si="4"/>
        <v>0</v>
      </c>
      <c r="G172" s="418"/>
      <c r="H172" s="640"/>
      <c r="I172" s="642"/>
      <c r="J172" s="640"/>
      <c r="K172" s="642"/>
      <c r="L172" s="640"/>
      <c r="M172" s="642"/>
      <c r="N172" s="640"/>
      <c r="O172" s="642"/>
      <c r="P172" s="640"/>
      <c r="Q172" s="642"/>
      <c r="R172" s="640"/>
      <c r="S172" s="642"/>
      <c r="T172" s="640"/>
      <c r="U172" s="642"/>
      <c r="V172" s="640"/>
      <c r="W172" s="642"/>
      <c r="X172" s="640"/>
      <c r="Y172" s="642"/>
      <c r="Z172" s="640"/>
      <c r="AA172" s="642"/>
      <c r="AB172" s="640"/>
      <c r="AC172" s="642"/>
      <c r="AD172" s="640"/>
      <c r="AE172" s="642"/>
      <c r="AF172" s="640"/>
      <c r="AG172" s="642"/>
      <c r="AH172" s="640"/>
      <c r="AI172" s="642"/>
      <c r="AJ172" s="640"/>
      <c r="AK172" s="642"/>
      <c r="AL172" s="640"/>
      <c r="AM172" s="642"/>
      <c r="AN172" s="640"/>
      <c r="AO172" s="642"/>
      <c r="AP172" s="640"/>
      <c r="AQ172" s="642"/>
      <c r="AR172" s="640"/>
      <c r="AS172" s="642"/>
      <c r="AT172" s="640"/>
      <c r="AU172" s="642"/>
      <c r="AV172" s="640"/>
      <c r="AW172" s="642"/>
      <c r="AX172" s="640"/>
      <c r="AY172" s="642"/>
      <c r="AZ172" s="640"/>
      <c r="BA172" s="642"/>
      <c r="BB172" s="640"/>
      <c r="BC172" s="642"/>
      <c r="BD172" s="640"/>
      <c r="BE172" s="642"/>
      <c r="BF172" s="640"/>
      <c r="BG172" s="642"/>
      <c r="BH172" s="640"/>
      <c r="BI172" s="642"/>
      <c r="BJ172" s="640"/>
      <c r="BK172" s="642"/>
      <c r="BL172" s="640"/>
      <c r="BM172" s="642"/>
      <c r="BN172" s="640"/>
      <c r="BO172" s="642"/>
      <c r="BP172" s="640"/>
      <c r="BQ172" s="642"/>
      <c r="BR172" s="643"/>
      <c r="BS172" s="644">
        <f t="shared" si="6"/>
        <v>0</v>
      </c>
      <c r="BT172" s="776">
        <f t="shared" si="7"/>
        <v>0</v>
      </c>
      <c r="BU172" s="644">
        <f t="shared" si="8"/>
        <v>0</v>
      </c>
      <c r="BV172" s="645"/>
      <c r="BW172" s="338"/>
      <c r="BX172" s="338"/>
      <c r="BY172" s="338"/>
      <c r="BZ172" s="338"/>
      <c r="CA172" s="338"/>
      <c r="CB172" s="338"/>
    </row>
    <row r="173" ht="15.75" customHeight="1">
      <c r="A173" s="858">
        <v>170.0</v>
      </c>
      <c r="B173" s="501"/>
      <c r="C173" s="908"/>
      <c r="D173" s="773">
        <f t="shared" ref="D173:E173" si="176">H173+J173+L173+N173+P173+R173+T173+V173+X173+Z173+AB173+AD173+AF173+AH173+AJ173+AL173+AN173+AP173+AR173+AT173+AV173+AX173+AZ173+BB173+BD173+BF173+BH173+BJ173+BL173+BN173+BP173</f>
        <v>0</v>
      </c>
      <c r="E173" s="671">
        <f t="shared" si="176"/>
        <v>0</v>
      </c>
      <c r="F173" s="774">
        <f t="shared" si="4"/>
        <v>0</v>
      </c>
      <c r="G173" s="418"/>
      <c r="H173" s="640"/>
      <c r="I173" s="642"/>
      <c r="J173" s="640"/>
      <c r="K173" s="642"/>
      <c r="L173" s="640"/>
      <c r="M173" s="642"/>
      <c r="N173" s="640"/>
      <c r="O173" s="642"/>
      <c r="P173" s="640"/>
      <c r="Q173" s="642"/>
      <c r="R173" s="640"/>
      <c r="S173" s="642"/>
      <c r="T173" s="640"/>
      <c r="U173" s="642"/>
      <c r="V173" s="640"/>
      <c r="W173" s="642"/>
      <c r="X173" s="640"/>
      <c r="Y173" s="642"/>
      <c r="Z173" s="640"/>
      <c r="AA173" s="642"/>
      <c r="AB173" s="640"/>
      <c r="AC173" s="642"/>
      <c r="AD173" s="640"/>
      <c r="AE173" s="642"/>
      <c r="AF173" s="640"/>
      <c r="AG173" s="642"/>
      <c r="AH173" s="640"/>
      <c r="AI173" s="642"/>
      <c r="AJ173" s="640"/>
      <c r="AK173" s="642"/>
      <c r="AL173" s="640"/>
      <c r="AM173" s="642"/>
      <c r="AN173" s="640"/>
      <c r="AO173" s="642"/>
      <c r="AP173" s="640"/>
      <c r="AQ173" s="642"/>
      <c r="AR173" s="640"/>
      <c r="AS173" s="642"/>
      <c r="AT173" s="640"/>
      <c r="AU173" s="642"/>
      <c r="AV173" s="640"/>
      <c r="AW173" s="642"/>
      <c r="AX173" s="640"/>
      <c r="AY173" s="642"/>
      <c r="AZ173" s="640"/>
      <c r="BA173" s="642"/>
      <c r="BB173" s="640"/>
      <c r="BC173" s="642"/>
      <c r="BD173" s="640"/>
      <c r="BE173" s="642"/>
      <c r="BF173" s="640"/>
      <c r="BG173" s="642"/>
      <c r="BH173" s="640"/>
      <c r="BI173" s="642"/>
      <c r="BJ173" s="640"/>
      <c r="BK173" s="642"/>
      <c r="BL173" s="640"/>
      <c r="BM173" s="642"/>
      <c r="BN173" s="640"/>
      <c r="BO173" s="642"/>
      <c r="BP173" s="640"/>
      <c r="BQ173" s="642"/>
      <c r="BR173" s="643"/>
      <c r="BS173" s="644">
        <f t="shared" si="6"/>
        <v>0</v>
      </c>
      <c r="BT173" s="776">
        <f t="shared" si="7"/>
        <v>0</v>
      </c>
      <c r="BU173" s="644">
        <f t="shared" si="8"/>
        <v>0</v>
      </c>
      <c r="BV173" s="645"/>
      <c r="BW173" s="338"/>
      <c r="BX173" s="338"/>
      <c r="BY173" s="338"/>
      <c r="BZ173" s="338"/>
      <c r="CA173" s="338"/>
      <c r="CB173" s="338"/>
    </row>
    <row r="174" ht="15.75" customHeight="1">
      <c r="A174" s="858">
        <v>171.0</v>
      </c>
      <c r="B174" s="501"/>
      <c r="C174" s="908"/>
      <c r="D174" s="773">
        <f t="shared" ref="D174:E174" si="177">H174+J174+L174+N174+P174+R174+T174+V174+X174+Z174+AB174+AD174+AF174+AH174+AJ174+AL174+AN174+AP174+AR174+AT174+AV174+AX174+AZ174+BB174+BD174+BF174+BH174+BJ174+BL174+BN174+BP174</f>
        <v>0</v>
      </c>
      <c r="E174" s="671">
        <f t="shared" si="177"/>
        <v>0</v>
      </c>
      <c r="F174" s="774">
        <f t="shared" si="4"/>
        <v>0</v>
      </c>
      <c r="G174" s="418"/>
      <c r="H174" s="640"/>
      <c r="I174" s="642"/>
      <c r="J174" s="640"/>
      <c r="K174" s="642"/>
      <c r="L174" s="640"/>
      <c r="M174" s="642"/>
      <c r="N174" s="640"/>
      <c r="O174" s="642"/>
      <c r="P174" s="640"/>
      <c r="Q174" s="642"/>
      <c r="R174" s="640"/>
      <c r="S174" s="642"/>
      <c r="T174" s="640"/>
      <c r="U174" s="642"/>
      <c r="V174" s="640"/>
      <c r="W174" s="642"/>
      <c r="X174" s="640"/>
      <c r="Y174" s="642"/>
      <c r="Z174" s="640"/>
      <c r="AA174" s="642"/>
      <c r="AB174" s="640"/>
      <c r="AC174" s="642"/>
      <c r="AD174" s="640"/>
      <c r="AE174" s="642"/>
      <c r="AF174" s="640"/>
      <c r="AG174" s="642"/>
      <c r="AH174" s="640"/>
      <c r="AI174" s="642"/>
      <c r="AJ174" s="640"/>
      <c r="AK174" s="642"/>
      <c r="AL174" s="640"/>
      <c r="AM174" s="642"/>
      <c r="AN174" s="640"/>
      <c r="AO174" s="642"/>
      <c r="AP174" s="640"/>
      <c r="AQ174" s="642"/>
      <c r="AR174" s="640"/>
      <c r="AS174" s="642"/>
      <c r="AT174" s="640"/>
      <c r="AU174" s="642"/>
      <c r="AV174" s="640"/>
      <c r="AW174" s="642"/>
      <c r="AX174" s="640"/>
      <c r="AY174" s="642"/>
      <c r="AZ174" s="640"/>
      <c r="BA174" s="642"/>
      <c r="BB174" s="640"/>
      <c r="BC174" s="642"/>
      <c r="BD174" s="640"/>
      <c r="BE174" s="642"/>
      <c r="BF174" s="640"/>
      <c r="BG174" s="642"/>
      <c r="BH174" s="640"/>
      <c r="BI174" s="642"/>
      <c r="BJ174" s="640"/>
      <c r="BK174" s="642"/>
      <c r="BL174" s="640"/>
      <c r="BM174" s="642"/>
      <c r="BN174" s="640"/>
      <c r="BO174" s="642"/>
      <c r="BP174" s="640"/>
      <c r="BQ174" s="642"/>
      <c r="BR174" s="643"/>
      <c r="BS174" s="644">
        <f t="shared" si="6"/>
        <v>0</v>
      </c>
      <c r="BT174" s="776">
        <f t="shared" si="7"/>
        <v>0</v>
      </c>
      <c r="BU174" s="644">
        <f t="shared" si="8"/>
        <v>0</v>
      </c>
      <c r="BV174" s="645"/>
      <c r="BW174" s="338"/>
      <c r="BX174" s="338"/>
      <c r="BY174" s="338"/>
      <c r="BZ174" s="338"/>
      <c r="CA174" s="338"/>
      <c r="CB174" s="338"/>
    </row>
    <row r="175" ht="15.75" customHeight="1">
      <c r="A175" s="858">
        <v>172.0</v>
      </c>
      <c r="B175" s="501"/>
      <c r="C175" s="908"/>
      <c r="D175" s="773">
        <f t="shared" ref="D175:E175" si="178">H175+J175+L175+N175+P175+R175+T175+V175+X175+Z175+AB175+AD175+AF175+AH175+AJ175+AL175+AN175+AP175+AR175+AT175+AV175+AX175+AZ175+BB175+BD175+BF175+BH175+BJ175+BL175+BN175+BP175</f>
        <v>0</v>
      </c>
      <c r="E175" s="671">
        <f t="shared" si="178"/>
        <v>0</v>
      </c>
      <c r="F175" s="774">
        <f t="shared" si="4"/>
        <v>0</v>
      </c>
      <c r="G175" s="418"/>
      <c r="H175" s="640"/>
      <c r="I175" s="642"/>
      <c r="J175" s="640"/>
      <c r="K175" s="642"/>
      <c r="L175" s="640"/>
      <c r="M175" s="642"/>
      <c r="N175" s="640"/>
      <c r="O175" s="642"/>
      <c r="P175" s="640"/>
      <c r="Q175" s="642"/>
      <c r="R175" s="640"/>
      <c r="S175" s="642"/>
      <c r="T175" s="640"/>
      <c r="U175" s="642"/>
      <c r="V175" s="640"/>
      <c r="W175" s="642"/>
      <c r="X175" s="640"/>
      <c r="Y175" s="642"/>
      <c r="Z175" s="640"/>
      <c r="AA175" s="642"/>
      <c r="AB175" s="640"/>
      <c r="AC175" s="642"/>
      <c r="AD175" s="640"/>
      <c r="AE175" s="642"/>
      <c r="AF175" s="640"/>
      <c r="AG175" s="642"/>
      <c r="AH175" s="640"/>
      <c r="AI175" s="642"/>
      <c r="AJ175" s="640"/>
      <c r="AK175" s="642"/>
      <c r="AL175" s="640"/>
      <c r="AM175" s="642"/>
      <c r="AN175" s="640"/>
      <c r="AO175" s="642"/>
      <c r="AP175" s="640"/>
      <c r="AQ175" s="642"/>
      <c r="AR175" s="640"/>
      <c r="AS175" s="642"/>
      <c r="AT175" s="640"/>
      <c r="AU175" s="642"/>
      <c r="AV175" s="640"/>
      <c r="AW175" s="642"/>
      <c r="AX175" s="640"/>
      <c r="AY175" s="642"/>
      <c r="AZ175" s="640"/>
      <c r="BA175" s="642"/>
      <c r="BB175" s="640"/>
      <c r="BC175" s="642"/>
      <c r="BD175" s="640"/>
      <c r="BE175" s="642"/>
      <c r="BF175" s="640"/>
      <c r="BG175" s="642"/>
      <c r="BH175" s="640"/>
      <c r="BI175" s="642"/>
      <c r="BJ175" s="640"/>
      <c r="BK175" s="642"/>
      <c r="BL175" s="640"/>
      <c r="BM175" s="642"/>
      <c r="BN175" s="640"/>
      <c r="BO175" s="642"/>
      <c r="BP175" s="640"/>
      <c r="BQ175" s="642"/>
      <c r="BR175" s="643"/>
      <c r="BS175" s="644">
        <f t="shared" si="6"/>
        <v>0</v>
      </c>
      <c r="BT175" s="776">
        <f t="shared" si="7"/>
        <v>0</v>
      </c>
      <c r="BU175" s="644">
        <f t="shared" si="8"/>
        <v>0</v>
      </c>
      <c r="BV175" s="645"/>
      <c r="BW175" s="338"/>
      <c r="BX175" s="338"/>
      <c r="BY175" s="338"/>
      <c r="BZ175" s="338"/>
      <c r="CA175" s="338"/>
      <c r="CB175" s="338"/>
    </row>
    <row r="176" ht="15.75" customHeight="1">
      <c r="A176" s="858">
        <v>173.0</v>
      </c>
      <c r="B176" s="501"/>
      <c r="C176" s="908"/>
      <c r="D176" s="773">
        <f t="shared" ref="D176:E176" si="179">H176+J176+L176+N176+P176+R176+T176+V176+X176+Z176+AB176+AD176+AF176+AH176+AJ176+AL176+AN176+AP176+AR176+AT176+AV176+AX176+AZ176+BB176+BD176+BF176+BH176+BJ176+BL176+BN176+BP176</f>
        <v>0</v>
      </c>
      <c r="E176" s="671">
        <f t="shared" si="179"/>
        <v>0</v>
      </c>
      <c r="F176" s="774">
        <f t="shared" si="4"/>
        <v>0</v>
      </c>
      <c r="G176" s="418"/>
      <c r="H176" s="640"/>
      <c r="I176" s="642"/>
      <c r="J176" s="640"/>
      <c r="K176" s="642"/>
      <c r="L176" s="640"/>
      <c r="M176" s="642"/>
      <c r="N176" s="640"/>
      <c r="O176" s="642"/>
      <c r="P176" s="640"/>
      <c r="Q176" s="642"/>
      <c r="R176" s="640"/>
      <c r="S176" s="642"/>
      <c r="T176" s="640"/>
      <c r="U176" s="642"/>
      <c r="V176" s="640"/>
      <c r="W176" s="642"/>
      <c r="X176" s="640"/>
      <c r="Y176" s="642"/>
      <c r="Z176" s="640"/>
      <c r="AA176" s="642"/>
      <c r="AB176" s="640"/>
      <c r="AC176" s="642"/>
      <c r="AD176" s="640"/>
      <c r="AE176" s="642"/>
      <c r="AF176" s="640"/>
      <c r="AG176" s="642"/>
      <c r="AH176" s="640"/>
      <c r="AI176" s="642"/>
      <c r="AJ176" s="640"/>
      <c r="AK176" s="642"/>
      <c r="AL176" s="640"/>
      <c r="AM176" s="642"/>
      <c r="AN176" s="640"/>
      <c r="AO176" s="642"/>
      <c r="AP176" s="640"/>
      <c r="AQ176" s="642"/>
      <c r="AR176" s="640"/>
      <c r="AS176" s="642"/>
      <c r="AT176" s="640"/>
      <c r="AU176" s="642"/>
      <c r="AV176" s="640"/>
      <c r="AW176" s="642"/>
      <c r="AX176" s="640"/>
      <c r="AY176" s="642"/>
      <c r="AZ176" s="640"/>
      <c r="BA176" s="642"/>
      <c r="BB176" s="640"/>
      <c r="BC176" s="642"/>
      <c r="BD176" s="640"/>
      <c r="BE176" s="642"/>
      <c r="BF176" s="640"/>
      <c r="BG176" s="642"/>
      <c r="BH176" s="640"/>
      <c r="BI176" s="642"/>
      <c r="BJ176" s="640"/>
      <c r="BK176" s="642"/>
      <c r="BL176" s="640"/>
      <c r="BM176" s="642"/>
      <c r="BN176" s="640"/>
      <c r="BO176" s="642"/>
      <c r="BP176" s="640"/>
      <c r="BQ176" s="642"/>
      <c r="BR176" s="643"/>
      <c r="BS176" s="644">
        <f t="shared" si="6"/>
        <v>0</v>
      </c>
      <c r="BT176" s="776">
        <f t="shared" si="7"/>
        <v>0</v>
      </c>
      <c r="BU176" s="644">
        <f t="shared" si="8"/>
        <v>0</v>
      </c>
      <c r="BV176" s="645"/>
      <c r="BW176" s="338"/>
      <c r="BX176" s="338"/>
      <c r="BY176" s="338"/>
      <c r="BZ176" s="338"/>
      <c r="CA176" s="338"/>
      <c r="CB176" s="338"/>
    </row>
    <row r="177" ht="15.75" customHeight="1">
      <c r="A177" s="858">
        <v>174.0</v>
      </c>
      <c r="B177" s="501"/>
      <c r="C177" s="908"/>
      <c r="D177" s="773">
        <f t="shared" ref="D177:E177" si="180">H177+J177+L177+N177+P177+R177+T177+V177+X177+Z177+AB177+AD177+AF177+AH177+AJ177+AL177+AN177+AP177+AR177+AT177+AV177+AX177+AZ177+BB177+BD177+BF177+BH177+BJ177+BL177+BN177+BP177</f>
        <v>0</v>
      </c>
      <c r="E177" s="671">
        <f t="shared" si="180"/>
        <v>0</v>
      </c>
      <c r="F177" s="774">
        <f t="shared" si="4"/>
        <v>0</v>
      </c>
      <c r="G177" s="418"/>
      <c r="H177" s="640"/>
      <c r="I177" s="642"/>
      <c r="J177" s="640"/>
      <c r="K177" s="642"/>
      <c r="L177" s="640"/>
      <c r="M177" s="642"/>
      <c r="N177" s="640"/>
      <c r="O177" s="642"/>
      <c r="P177" s="640"/>
      <c r="Q177" s="642"/>
      <c r="R177" s="640"/>
      <c r="S177" s="642"/>
      <c r="T177" s="640"/>
      <c r="U177" s="642"/>
      <c r="V177" s="640"/>
      <c r="W177" s="642"/>
      <c r="X177" s="640"/>
      <c r="Y177" s="642"/>
      <c r="Z177" s="640"/>
      <c r="AA177" s="642"/>
      <c r="AB177" s="640"/>
      <c r="AC177" s="642"/>
      <c r="AD177" s="640"/>
      <c r="AE177" s="642"/>
      <c r="AF177" s="640"/>
      <c r="AG177" s="642"/>
      <c r="AH177" s="640"/>
      <c r="AI177" s="642"/>
      <c r="AJ177" s="640"/>
      <c r="AK177" s="642"/>
      <c r="AL177" s="640"/>
      <c r="AM177" s="642"/>
      <c r="AN177" s="640"/>
      <c r="AO177" s="642"/>
      <c r="AP177" s="640"/>
      <c r="AQ177" s="642"/>
      <c r="AR177" s="640"/>
      <c r="AS177" s="642"/>
      <c r="AT177" s="640"/>
      <c r="AU177" s="642"/>
      <c r="AV177" s="640"/>
      <c r="AW177" s="642"/>
      <c r="AX177" s="640"/>
      <c r="AY177" s="642"/>
      <c r="AZ177" s="640"/>
      <c r="BA177" s="642"/>
      <c r="BB177" s="640"/>
      <c r="BC177" s="642"/>
      <c r="BD177" s="640"/>
      <c r="BE177" s="642"/>
      <c r="BF177" s="640"/>
      <c r="BG177" s="642"/>
      <c r="BH177" s="640"/>
      <c r="BI177" s="642"/>
      <c r="BJ177" s="640"/>
      <c r="BK177" s="642"/>
      <c r="BL177" s="640"/>
      <c r="BM177" s="642"/>
      <c r="BN177" s="640"/>
      <c r="BO177" s="642"/>
      <c r="BP177" s="640"/>
      <c r="BQ177" s="642"/>
      <c r="BR177" s="643"/>
      <c r="BS177" s="644">
        <f t="shared" si="6"/>
        <v>0</v>
      </c>
      <c r="BT177" s="776">
        <f t="shared" si="7"/>
        <v>0</v>
      </c>
      <c r="BU177" s="644">
        <f t="shared" si="8"/>
        <v>0</v>
      </c>
      <c r="BV177" s="645"/>
      <c r="BW177" s="338"/>
      <c r="BX177" s="338"/>
      <c r="BY177" s="338"/>
      <c r="BZ177" s="338"/>
      <c r="CA177" s="338"/>
      <c r="CB177" s="338"/>
    </row>
    <row r="178" ht="15.75" customHeight="1">
      <c r="A178" s="858">
        <v>175.0</v>
      </c>
      <c r="B178" s="501"/>
      <c r="C178" s="908"/>
      <c r="D178" s="773">
        <f t="shared" ref="D178:E178" si="181">H178+J178+L178+N178+P178+R178+T178+V178+X178+Z178+AB178+AD178+AF178+AH178+AJ178+AL178+AN178+AP178+AR178+AT178+AV178+AX178+AZ178+BB178+BD178+BF178+BH178+BJ178+BL178+BN178+BP178</f>
        <v>0</v>
      </c>
      <c r="E178" s="671">
        <f t="shared" si="181"/>
        <v>0</v>
      </c>
      <c r="F178" s="774">
        <f t="shared" si="4"/>
        <v>0</v>
      </c>
      <c r="G178" s="418"/>
      <c r="H178" s="640"/>
      <c r="I178" s="642"/>
      <c r="J178" s="640"/>
      <c r="K178" s="642"/>
      <c r="L178" s="640"/>
      <c r="M178" s="642"/>
      <c r="N178" s="640"/>
      <c r="O178" s="642"/>
      <c r="P178" s="640"/>
      <c r="Q178" s="642"/>
      <c r="R178" s="640"/>
      <c r="S178" s="642"/>
      <c r="T178" s="640"/>
      <c r="U178" s="642"/>
      <c r="V178" s="640"/>
      <c r="W178" s="642"/>
      <c r="X178" s="640"/>
      <c r="Y178" s="642"/>
      <c r="Z178" s="640"/>
      <c r="AA178" s="642"/>
      <c r="AB178" s="640"/>
      <c r="AC178" s="642"/>
      <c r="AD178" s="640"/>
      <c r="AE178" s="642"/>
      <c r="AF178" s="640"/>
      <c r="AG178" s="642"/>
      <c r="AH178" s="640"/>
      <c r="AI178" s="642"/>
      <c r="AJ178" s="640"/>
      <c r="AK178" s="642"/>
      <c r="AL178" s="640"/>
      <c r="AM178" s="642"/>
      <c r="AN178" s="640"/>
      <c r="AO178" s="642"/>
      <c r="AP178" s="640"/>
      <c r="AQ178" s="642"/>
      <c r="AR178" s="640"/>
      <c r="AS178" s="642"/>
      <c r="AT178" s="640"/>
      <c r="AU178" s="642"/>
      <c r="AV178" s="640"/>
      <c r="AW178" s="642"/>
      <c r="AX178" s="640"/>
      <c r="AY178" s="642"/>
      <c r="AZ178" s="640"/>
      <c r="BA178" s="642"/>
      <c r="BB178" s="640"/>
      <c r="BC178" s="642"/>
      <c r="BD178" s="640"/>
      <c r="BE178" s="642"/>
      <c r="BF178" s="640"/>
      <c r="BG178" s="642"/>
      <c r="BH178" s="640"/>
      <c r="BI178" s="642"/>
      <c r="BJ178" s="640"/>
      <c r="BK178" s="642"/>
      <c r="BL178" s="640"/>
      <c r="BM178" s="642"/>
      <c r="BN178" s="640"/>
      <c r="BO178" s="642"/>
      <c r="BP178" s="640"/>
      <c r="BQ178" s="642"/>
      <c r="BR178" s="643"/>
      <c r="BS178" s="644">
        <f t="shared" si="6"/>
        <v>0</v>
      </c>
      <c r="BT178" s="776">
        <f t="shared" si="7"/>
        <v>0</v>
      </c>
      <c r="BU178" s="644">
        <f t="shared" si="8"/>
        <v>0</v>
      </c>
      <c r="BV178" s="645"/>
      <c r="BW178" s="338"/>
      <c r="BX178" s="338"/>
      <c r="BY178" s="338"/>
      <c r="BZ178" s="338"/>
      <c r="CA178" s="338"/>
      <c r="CB178" s="338"/>
    </row>
    <row r="179" ht="15.75" customHeight="1">
      <c r="A179" s="858">
        <v>176.0</v>
      </c>
      <c r="B179" s="501"/>
      <c r="C179" s="908"/>
      <c r="D179" s="773">
        <f t="shared" ref="D179:E179" si="182">H179+J179+L179+N179+P179+R179+T179+V179+X179+Z179+AB179+AD179+AF179+AH179+AJ179+AL179+AN179+AP179+AR179+AT179+AV179+AX179+AZ179+BB179+BD179+BF179+BH179+BJ179+BL179+BN179+BP179</f>
        <v>0</v>
      </c>
      <c r="E179" s="671">
        <f t="shared" si="182"/>
        <v>0</v>
      </c>
      <c r="F179" s="774">
        <f t="shared" si="4"/>
        <v>0</v>
      </c>
      <c r="G179" s="418"/>
      <c r="H179" s="640"/>
      <c r="I179" s="642"/>
      <c r="J179" s="640"/>
      <c r="K179" s="642"/>
      <c r="L179" s="640"/>
      <c r="M179" s="642"/>
      <c r="N179" s="640"/>
      <c r="O179" s="642"/>
      <c r="P179" s="640"/>
      <c r="Q179" s="642"/>
      <c r="R179" s="640"/>
      <c r="S179" s="642"/>
      <c r="T179" s="640"/>
      <c r="U179" s="642"/>
      <c r="V179" s="640"/>
      <c r="W179" s="642"/>
      <c r="X179" s="640"/>
      <c r="Y179" s="642"/>
      <c r="Z179" s="640"/>
      <c r="AA179" s="642"/>
      <c r="AB179" s="640"/>
      <c r="AC179" s="642"/>
      <c r="AD179" s="640"/>
      <c r="AE179" s="642"/>
      <c r="AF179" s="640"/>
      <c r="AG179" s="642"/>
      <c r="AH179" s="640"/>
      <c r="AI179" s="642"/>
      <c r="AJ179" s="640"/>
      <c r="AK179" s="642"/>
      <c r="AL179" s="640"/>
      <c r="AM179" s="642"/>
      <c r="AN179" s="640"/>
      <c r="AO179" s="642"/>
      <c r="AP179" s="640"/>
      <c r="AQ179" s="642"/>
      <c r="AR179" s="640"/>
      <c r="AS179" s="642"/>
      <c r="AT179" s="640"/>
      <c r="AU179" s="642"/>
      <c r="AV179" s="640"/>
      <c r="AW179" s="642"/>
      <c r="AX179" s="640"/>
      <c r="AY179" s="642"/>
      <c r="AZ179" s="640"/>
      <c r="BA179" s="642"/>
      <c r="BB179" s="640"/>
      <c r="BC179" s="642"/>
      <c r="BD179" s="640"/>
      <c r="BE179" s="642"/>
      <c r="BF179" s="640"/>
      <c r="BG179" s="642"/>
      <c r="BH179" s="640"/>
      <c r="BI179" s="642"/>
      <c r="BJ179" s="640"/>
      <c r="BK179" s="642"/>
      <c r="BL179" s="640"/>
      <c r="BM179" s="642"/>
      <c r="BN179" s="640"/>
      <c r="BO179" s="642"/>
      <c r="BP179" s="640"/>
      <c r="BQ179" s="642"/>
      <c r="BR179" s="643"/>
      <c r="BS179" s="644">
        <f t="shared" si="6"/>
        <v>0</v>
      </c>
      <c r="BT179" s="776">
        <f t="shared" si="7"/>
        <v>0</v>
      </c>
      <c r="BU179" s="644">
        <f t="shared" si="8"/>
        <v>0</v>
      </c>
      <c r="BV179" s="645"/>
      <c r="BW179" s="338"/>
      <c r="BX179" s="338"/>
      <c r="BY179" s="338"/>
      <c r="BZ179" s="338"/>
      <c r="CA179" s="338"/>
      <c r="CB179" s="338"/>
    </row>
    <row r="180" ht="15.75" customHeight="1">
      <c r="A180" s="858">
        <v>177.0</v>
      </c>
      <c r="B180" s="501"/>
      <c r="C180" s="908"/>
      <c r="D180" s="773">
        <f t="shared" ref="D180:E180" si="183">H180+J180+L180+N180+P180+R180+T180+V180+X180+Z180+AB180+AD180+AF180+AH180+AJ180+AL180+AN180+AP180+AR180+AT180+AV180+AX180+AZ180+BB180+BD180+BF180+BH180+BJ180+BL180+BN180+BP180</f>
        <v>0</v>
      </c>
      <c r="E180" s="671">
        <f t="shared" si="183"/>
        <v>0</v>
      </c>
      <c r="F180" s="774">
        <f t="shared" si="4"/>
        <v>0</v>
      </c>
      <c r="G180" s="418"/>
      <c r="H180" s="640"/>
      <c r="I180" s="642"/>
      <c r="J180" s="640"/>
      <c r="K180" s="642"/>
      <c r="L180" s="640"/>
      <c r="M180" s="642"/>
      <c r="N180" s="640"/>
      <c r="O180" s="642"/>
      <c r="P180" s="640"/>
      <c r="Q180" s="642"/>
      <c r="R180" s="640"/>
      <c r="S180" s="642"/>
      <c r="T180" s="640"/>
      <c r="U180" s="642"/>
      <c r="V180" s="640"/>
      <c r="W180" s="642"/>
      <c r="X180" s="640"/>
      <c r="Y180" s="642"/>
      <c r="Z180" s="640"/>
      <c r="AA180" s="642"/>
      <c r="AB180" s="640"/>
      <c r="AC180" s="642"/>
      <c r="AD180" s="640"/>
      <c r="AE180" s="642"/>
      <c r="AF180" s="640"/>
      <c r="AG180" s="642"/>
      <c r="AH180" s="640"/>
      <c r="AI180" s="642"/>
      <c r="AJ180" s="640"/>
      <c r="AK180" s="642"/>
      <c r="AL180" s="640"/>
      <c r="AM180" s="642"/>
      <c r="AN180" s="640"/>
      <c r="AO180" s="642"/>
      <c r="AP180" s="640"/>
      <c r="AQ180" s="642"/>
      <c r="AR180" s="640"/>
      <c r="AS180" s="642"/>
      <c r="AT180" s="640"/>
      <c r="AU180" s="642"/>
      <c r="AV180" s="640"/>
      <c r="AW180" s="642"/>
      <c r="AX180" s="640"/>
      <c r="AY180" s="642"/>
      <c r="AZ180" s="640"/>
      <c r="BA180" s="642"/>
      <c r="BB180" s="640"/>
      <c r="BC180" s="642"/>
      <c r="BD180" s="640"/>
      <c r="BE180" s="642"/>
      <c r="BF180" s="640"/>
      <c r="BG180" s="642"/>
      <c r="BH180" s="640"/>
      <c r="BI180" s="642"/>
      <c r="BJ180" s="640"/>
      <c r="BK180" s="642"/>
      <c r="BL180" s="640"/>
      <c r="BM180" s="642"/>
      <c r="BN180" s="640"/>
      <c r="BO180" s="642"/>
      <c r="BP180" s="640"/>
      <c r="BQ180" s="642"/>
      <c r="BR180" s="643"/>
      <c r="BS180" s="644">
        <f t="shared" si="6"/>
        <v>0</v>
      </c>
      <c r="BT180" s="776">
        <f t="shared" si="7"/>
        <v>0</v>
      </c>
      <c r="BU180" s="644">
        <f t="shared" si="8"/>
        <v>0</v>
      </c>
      <c r="BV180" s="645"/>
      <c r="BW180" s="338"/>
      <c r="BX180" s="338"/>
      <c r="BY180" s="338"/>
      <c r="BZ180" s="338"/>
      <c r="CA180" s="338"/>
      <c r="CB180" s="338"/>
    </row>
    <row r="181" ht="15.75" customHeight="1">
      <c r="A181" s="858">
        <v>178.0</v>
      </c>
      <c r="B181" s="501"/>
      <c r="C181" s="908"/>
      <c r="D181" s="773">
        <f t="shared" ref="D181:E181" si="184">H181+J181+L181+N181+P181+R181+T181+V181+X181+Z181+AB181+AD181+AF181+AH181+AJ181+AL181+AN181+AP181+AR181+AT181+AV181+AX181+AZ181+BB181+BD181+BF181+BH181+BJ181+BL181+BN181+BP181</f>
        <v>0</v>
      </c>
      <c r="E181" s="671">
        <f t="shared" si="184"/>
        <v>0</v>
      </c>
      <c r="F181" s="774">
        <f t="shared" si="4"/>
        <v>0</v>
      </c>
      <c r="G181" s="418"/>
      <c r="H181" s="640"/>
      <c r="I181" s="642"/>
      <c r="J181" s="640"/>
      <c r="K181" s="642"/>
      <c r="L181" s="640"/>
      <c r="M181" s="642"/>
      <c r="N181" s="640"/>
      <c r="O181" s="642"/>
      <c r="P181" s="640"/>
      <c r="Q181" s="642"/>
      <c r="R181" s="640"/>
      <c r="S181" s="642"/>
      <c r="T181" s="640"/>
      <c r="U181" s="642"/>
      <c r="V181" s="640"/>
      <c r="W181" s="642"/>
      <c r="X181" s="640"/>
      <c r="Y181" s="642"/>
      <c r="Z181" s="640"/>
      <c r="AA181" s="642"/>
      <c r="AB181" s="640"/>
      <c r="AC181" s="642"/>
      <c r="AD181" s="640"/>
      <c r="AE181" s="642"/>
      <c r="AF181" s="640"/>
      <c r="AG181" s="642"/>
      <c r="AH181" s="640"/>
      <c r="AI181" s="642"/>
      <c r="AJ181" s="640"/>
      <c r="AK181" s="642"/>
      <c r="AL181" s="640"/>
      <c r="AM181" s="642"/>
      <c r="AN181" s="640"/>
      <c r="AO181" s="642"/>
      <c r="AP181" s="640"/>
      <c r="AQ181" s="642"/>
      <c r="AR181" s="640"/>
      <c r="AS181" s="642"/>
      <c r="AT181" s="640"/>
      <c r="AU181" s="642"/>
      <c r="AV181" s="640"/>
      <c r="AW181" s="642"/>
      <c r="AX181" s="640"/>
      <c r="AY181" s="642"/>
      <c r="AZ181" s="640"/>
      <c r="BA181" s="642"/>
      <c r="BB181" s="640"/>
      <c r="BC181" s="642"/>
      <c r="BD181" s="640"/>
      <c r="BE181" s="642"/>
      <c r="BF181" s="640"/>
      <c r="BG181" s="642"/>
      <c r="BH181" s="640"/>
      <c r="BI181" s="642"/>
      <c r="BJ181" s="640"/>
      <c r="BK181" s="642"/>
      <c r="BL181" s="640"/>
      <c r="BM181" s="642"/>
      <c r="BN181" s="640"/>
      <c r="BO181" s="642"/>
      <c r="BP181" s="640"/>
      <c r="BQ181" s="642"/>
      <c r="BR181" s="643"/>
      <c r="BS181" s="644">
        <f t="shared" si="6"/>
        <v>0</v>
      </c>
      <c r="BT181" s="776">
        <f t="shared" si="7"/>
        <v>0</v>
      </c>
      <c r="BU181" s="644">
        <f t="shared" si="8"/>
        <v>0</v>
      </c>
      <c r="BV181" s="645"/>
      <c r="BW181" s="338"/>
      <c r="BX181" s="338"/>
      <c r="BY181" s="338"/>
      <c r="BZ181" s="338"/>
      <c r="CA181" s="338"/>
      <c r="CB181" s="338"/>
    </row>
    <row r="182" ht="15.75" customHeight="1">
      <c r="A182" s="858">
        <v>179.0</v>
      </c>
      <c r="B182" s="501"/>
      <c r="C182" s="908"/>
      <c r="D182" s="773">
        <f t="shared" ref="D182:E182" si="185">H182+J182+L182+N182+P182+R182+T182+V182+X182+Z182+AB182+AD182+AF182+AH182+AJ182+AL182+AN182+AP182+AR182+AT182+AV182+AX182+AZ182+BB182+BD182+BF182+BH182+BJ182+BL182+BN182+BP182</f>
        <v>0</v>
      </c>
      <c r="E182" s="671">
        <f t="shared" si="185"/>
        <v>0</v>
      </c>
      <c r="F182" s="774">
        <f t="shared" si="4"/>
        <v>0</v>
      </c>
      <c r="G182" s="418"/>
      <c r="H182" s="640"/>
      <c r="I182" s="642"/>
      <c r="J182" s="640"/>
      <c r="K182" s="642"/>
      <c r="L182" s="640"/>
      <c r="M182" s="642"/>
      <c r="N182" s="640"/>
      <c r="O182" s="642"/>
      <c r="P182" s="640"/>
      <c r="Q182" s="642"/>
      <c r="R182" s="640"/>
      <c r="S182" s="642"/>
      <c r="T182" s="640"/>
      <c r="U182" s="642"/>
      <c r="V182" s="640"/>
      <c r="W182" s="642"/>
      <c r="X182" s="640"/>
      <c r="Y182" s="642"/>
      <c r="Z182" s="640"/>
      <c r="AA182" s="642"/>
      <c r="AB182" s="640"/>
      <c r="AC182" s="642"/>
      <c r="AD182" s="640"/>
      <c r="AE182" s="642"/>
      <c r="AF182" s="640"/>
      <c r="AG182" s="642"/>
      <c r="AH182" s="640"/>
      <c r="AI182" s="642"/>
      <c r="AJ182" s="640"/>
      <c r="AK182" s="642"/>
      <c r="AL182" s="640"/>
      <c r="AM182" s="642"/>
      <c r="AN182" s="640"/>
      <c r="AO182" s="642"/>
      <c r="AP182" s="640"/>
      <c r="AQ182" s="642"/>
      <c r="AR182" s="640"/>
      <c r="AS182" s="642"/>
      <c r="AT182" s="640"/>
      <c r="AU182" s="642"/>
      <c r="AV182" s="640"/>
      <c r="AW182" s="642"/>
      <c r="AX182" s="640"/>
      <c r="AY182" s="642"/>
      <c r="AZ182" s="640"/>
      <c r="BA182" s="642"/>
      <c r="BB182" s="640"/>
      <c r="BC182" s="642"/>
      <c r="BD182" s="640"/>
      <c r="BE182" s="642"/>
      <c r="BF182" s="640"/>
      <c r="BG182" s="642"/>
      <c r="BH182" s="640"/>
      <c r="BI182" s="642"/>
      <c r="BJ182" s="640"/>
      <c r="BK182" s="642"/>
      <c r="BL182" s="640"/>
      <c r="BM182" s="642"/>
      <c r="BN182" s="640"/>
      <c r="BO182" s="642"/>
      <c r="BP182" s="640"/>
      <c r="BQ182" s="642"/>
      <c r="BR182" s="643"/>
      <c r="BS182" s="644">
        <f t="shared" si="6"/>
        <v>0</v>
      </c>
      <c r="BT182" s="776">
        <f t="shared" si="7"/>
        <v>0</v>
      </c>
      <c r="BU182" s="644">
        <f t="shared" si="8"/>
        <v>0</v>
      </c>
      <c r="BV182" s="645"/>
      <c r="BW182" s="338"/>
      <c r="BX182" s="338"/>
      <c r="BY182" s="338"/>
      <c r="BZ182" s="338"/>
      <c r="CA182" s="338"/>
      <c r="CB182" s="338"/>
    </row>
    <row r="183" ht="15.75" customHeight="1">
      <c r="A183" s="858">
        <v>180.0</v>
      </c>
      <c r="B183" s="501"/>
      <c r="C183" s="908"/>
      <c r="D183" s="773">
        <f t="shared" ref="D183:E183" si="186">H183+J183+L183+N183+P183+R183+T183+V183+X183+Z183+AB183+AD183+AF183+AH183+AJ183+AL183+AN183+AP183+AR183+AT183+AV183+AX183+AZ183+BB183+BD183+BF183+BH183+BJ183+BL183+BN183+BP183</f>
        <v>0</v>
      </c>
      <c r="E183" s="671">
        <f t="shared" si="186"/>
        <v>0</v>
      </c>
      <c r="F183" s="774">
        <f t="shared" si="4"/>
        <v>0</v>
      </c>
      <c r="G183" s="418"/>
      <c r="H183" s="640"/>
      <c r="I183" s="642"/>
      <c r="J183" s="640"/>
      <c r="K183" s="642"/>
      <c r="L183" s="640"/>
      <c r="M183" s="642"/>
      <c r="N183" s="640"/>
      <c r="O183" s="642"/>
      <c r="P183" s="640"/>
      <c r="Q183" s="642"/>
      <c r="R183" s="640"/>
      <c r="S183" s="642"/>
      <c r="T183" s="640"/>
      <c r="U183" s="642"/>
      <c r="V183" s="640"/>
      <c r="W183" s="642"/>
      <c r="X183" s="640"/>
      <c r="Y183" s="642"/>
      <c r="Z183" s="640"/>
      <c r="AA183" s="642"/>
      <c r="AB183" s="640"/>
      <c r="AC183" s="642"/>
      <c r="AD183" s="640"/>
      <c r="AE183" s="642"/>
      <c r="AF183" s="640"/>
      <c r="AG183" s="642"/>
      <c r="AH183" s="640"/>
      <c r="AI183" s="642"/>
      <c r="AJ183" s="640"/>
      <c r="AK183" s="642"/>
      <c r="AL183" s="640"/>
      <c r="AM183" s="642"/>
      <c r="AN183" s="640"/>
      <c r="AO183" s="642"/>
      <c r="AP183" s="640"/>
      <c r="AQ183" s="642"/>
      <c r="AR183" s="640"/>
      <c r="AS183" s="642"/>
      <c r="AT183" s="640"/>
      <c r="AU183" s="642"/>
      <c r="AV183" s="640"/>
      <c r="AW183" s="642"/>
      <c r="AX183" s="640"/>
      <c r="AY183" s="642"/>
      <c r="AZ183" s="640"/>
      <c r="BA183" s="642"/>
      <c r="BB183" s="640"/>
      <c r="BC183" s="642"/>
      <c r="BD183" s="640"/>
      <c r="BE183" s="642"/>
      <c r="BF183" s="640"/>
      <c r="BG183" s="642"/>
      <c r="BH183" s="640"/>
      <c r="BI183" s="642"/>
      <c r="BJ183" s="640"/>
      <c r="BK183" s="642"/>
      <c r="BL183" s="640"/>
      <c r="BM183" s="642"/>
      <c r="BN183" s="640"/>
      <c r="BO183" s="642"/>
      <c r="BP183" s="640"/>
      <c r="BQ183" s="642"/>
      <c r="BR183" s="643"/>
      <c r="BS183" s="644">
        <f t="shared" si="6"/>
        <v>0</v>
      </c>
      <c r="BT183" s="776">
        <f t="shared" si="7"/>
        <v>0</v>
      </c>
      <c r="BU183" s="644">
        <f t="shared" si="8"/>
        <v>0</v>
      </c>
      <c r="BV183" s="645"/>
      <c r="BW183" s="338"/>
      <c r="BX183" s="338"/>
      <c r="BY183" s="338"/>
      <c r="BZ183" s="338"/>
      <c r="CA183" s="338"/>
      <c r="CB183" s="338"/>
    </row>
    <row r="184" ht="15.75" customHeight="1">
      <c r="A184" s="858">
        <v>181.0</v>
      </c>
      <c r="B184" s="501"/>
      <c r="C184" s="908"/>
      <c r="D184" s="773">
        <f t="shared" ref="D184:E184" si="187">H184+J184+L184+N184+P184+R184+T184+V184+X184+Z184+AB184+AD184+AF184+AH184+AJ184+AL184+AN184+AP184+AR184+AT184+AV184+AX184+AZ184+BB184+BD184+BF184+BH184+BJ184+BL184+BN184+BP184</f>
        <v>0</v>
      </c>
      <c r="E184" s="671">
        <f t="shared" si="187"/>
        <v>0</v>
      </c>
      <c r="F184" s="774">
        <f t="shared" si="4"/>
        <v>0</v>
      </c>
      <c r="G184" s="418"/>
      <c r="H184" s="640"/>
      <c r="I184" s="642"/>
      <c r="J184" s="640"/>
      <c r="K184" s="642"/>
      <c r="L184" s="640"/>
      <c r="M184" s="642"/>
      <c r="N184" s="640"/>
      <c r="O184" s="642"/>
      <c r="P184" s="640"/>
      <c r="Q184" s="642"/>
      <c r="R184" s="640"/>
      <c r="S184" s="642"/>
      <c r="T184" s="640"/>
      <c r="U184" s="642"/>
      <c r="V184" s="640"/>
      <c r="W184" s="642"/>
      <c r="X184" s="640"/>
      <c r="Y184" s="642"/>
      <c r="Z184" s="640"/>
      <c r="AA184" s="642"/>
      <c r="AB184" s="640"/>
      <c r="AC184" s="642"/>
      <c r="AD184" s="640"/>
      <c r="AE184" s="642"/>
      <c r="AF184" s="640"/>
      <c r="AG184" s="642"/>
      <c r="AH184" s="640"/>
      <c r="AI184" s="642"/>
      <c r="AJ184" s="640"/>
      <c r="AK184" s="642"/>
      <c r="AL184" s="640"/>
      <c r="AM184" s="642"/>
      <c r="AN184" s="640"/>
      <c r="AO184" s="642"/>
      <c r="AP184" s="640"/>
      <c r="AQ184" s="642"/>
      <c r="AR184" s="640"/>
      <c r="AS184" s="642"/>
      <c r="AT184" s="640"/>
      <c r="AU184" s="642"/>
      <c r="AV184" s="640"/>
      <c r="AW184" s="642"/>
      <c r="AX184" s="640"/>
      <c r="AY184" s="642"/>
      <c r="AZ184" s="640"/>
      <c r="BA184" s="642"/>
      <c r="BB184" s="640"/>
      <c r="BC184" s="642"/>
      <c r="BD184" s="640"/>
      <c r="BE184" s="642"/>
      <c r="BF184" s="640"/>
      <c r="BG184" s="642"/>
      <c r="BH184" s="640"/>
      <c r="BI184" s="642"/>
      <c r="BJ184" s="640"/>
      <c r="BK184" s="642"/>
      <c r="BL184" s="640"/>
      <c r="BM184" s="642"/>
      <c r="BN184" s="640"/>
      <c r="BO184" s="642"/>
      <c r="BP184" s="640"/>
      <c r="BQ184" s="642"/>
      <c r="BR184" s="643"/>
      <c r="BS184" s="644">
        <f t="shared" si="6"/>
        <v>0</v>
      </c>
      <c r="BT184" s="776">
        <f t="shared" si="7"/>
        <v>0</v>
      </c>
      <c r="BU184" s="644">
        <f t="shared" si="8"/>
        <v>0</v>
      </c>
      <c r="BV184" s="645"/>
      <c r="BW184" s="338"/>
      <c r="BX184" s="338"/>
      <c r="BY184" s="338"/>
      <c r="BZ184" s="338"/>
      <c r="CA184" s="338"/>
      <c r="CB184" s="338"/>
    </row>
    <row r="185" ht="15.75" customHeight="1">
      <c r="A185" s="858">
        <v>182.0</v>
      </c>
      <c r="B185" s="501"/>
      <c r="C185" s="908"/>
      <c r="D185" s="773">
        <f t="shared" ref="D185:E185" si="188">H185+J185+L185+N185+P185+R185+T185+V185+X185+Z185+AB185+AD185+AF185+AH185+AJ185+AL185+AN185+AP185+AR185+AT185+AV185+AX185+AZ185+BB185+BD185+BF185+BH185+BJ185+BL185+BN185+BP185</f>
        <v>0</v>
      </c>
      <c r="E185" s="671">
        <f t="shared" si="188"/>
        <v>0</v>
      </c>
      <c r="F185" s="774">
        <f t="shared" si="4"/>
        <v>0</v>
      </c>
      <c r="G185" s="418"/>
      <c r="H185" s="640"/>
      <c r="I185" s="642"/>
      <c r="J185" s="640"/>
      <c r="K185" s="642"/>
      <c r="L185" s="640"/>
      <c r="M185" s="642"/>
      <c r="N185" s="640"/>
      <c r="O185" s="642"/>
      <c r="P185" s="640"/>
      <c r="Q185" s="642"/>
      <c r="R185" s="640"/>
      <c r="S185" s="642"/>
      <c r="T185" s="640"/>
      <c r="U185" s="642"/>
      <c r="V185" s="640"/>
      <c r="W185" s="642"/>
      <c r="X185" s="640"/>
      <c r="Y185" s="642"/>
      <c r="Z185" s="640"/>
      <c r="AA185" s="642"/>
      <c r="AB185" s="640"/>
      <c r="AC185" s="642"/>
      <c r="AD185" s="640"/>
      <c r="AE185" s="642"/>
      <c r="AF185" s="640"/>
      <c r="AG185" s="642"/>
      <c r="AH185" s="640"/>
      <c r="AI185" s="642"/>
      <c r="AJ185" s="640"/>
      <c r="AK185" s="642"/>
      <c r="AL185" s="640"/>
      <c r="AM185" s="642"/>
      <c r="AN185" s="640"/>
      <c r="AO185" s="642"/>
      <c r="AP185" s="640"/>
      <c r="AQ185" s="642"/>
      <c r="AR185" s="640"/>
      <c r="AS185" s="642"/>
      <c r="AT185" s="640"/>
      <c r="AU185" s="642"/>
      <c r="AV185" s="640"/>
      <c r="AW185" s="642"/>
      <c r="AX185" s="640"/>
      <c r="AY185" s="642"/>
      <c r="AZ185" s="640"/>
      <c r="BA185" s="642"/>
      <c r="BB185" s="640"/>
      <c r="BC185" s="642"/>
      <c r="BD185" s="640"/>
      <c r="BE185" s="642"/>
      <c r="BF185" s="640"/>
      <c r="BG185" s="642"/>
      <c r="BH185" s="640"/>
      <c r="BI185" s="642"/>
      <c r="BJ185" s="640"/>
      <c r="BK185" s="642"/>
      <c r="BL185" s="640"/>
      <c r="BM185" s="642"/>
      <c r="BN185" s="640"/>
      <c r="BO185" s="642"/>
      <c r="BP185" s="640"/>
      <c r="BQ185" s="642"/>
      <c r="BR185" s="643"/>
      <c r="BS185" s="644">
        <f t="shared" si="6"/>
        <v>0</v>
      </c>
      <c r="BT185" s="776">
        <f t="shared" si="7"/>
        <v>0</v>
      </c>
      <c r="BU185" s="644">
        <f t="shared" si="8"/>
        <v>0</v>
      </c>
      <c r="BV185" s="645"/>
      <c r="BW185" s="338"/>
      <c r="BX185" s="338"/>
      <c r="BY185" s="338"/>
      <c r="BZ185" s="338"/>
      <c r="CA185" s="338"/>
      <c r="CB185" s="338"/>
    </row>
    <row r="186" ht="15.75" customHeight="1">
      <c r="A186" s="858">
        <v>183.0</v>
      </c>
      <c r="B186" s="501"/>
      <c r="C186" s="908"/>
      <c r="D186" s="773">
        <f t="shared" ref="D186:E186" si="189">H186+J186+L186+N186+P186+R186+T186+V186+X186+Z186+AB186+AD186+AF186+AH186+AJ186+AL186+AN186+AP186+AR186+AT186+AV186+AX186+AZ186+BB186+BD186+BF186+BH186+BJ186+BL186+BN186+BP186</f>
        <v>0</v>
      </c>
      <c r="E186" s="671">
        <f t="shared" si="189"/>
        <v>0</v>
      </c>
      <c r="F186" s="774">
        <f t="shared" si="4"/>
        <v>0</v>
      </c>
      <c r="G186" s="418"/>
      <c r="H186" s="640"/>
      <c r="I186" s="642"/>
      <c r="J186" s="640"/>
      <c r="K186" s="642"/>
      <c r="L186" s="640"/>
      <c r="M186" s="642"/>
      <c r="N186" s="640"/>
      <c r="O186" s="642"/>
      <c r="P186" s="640"/>
      <c r="Q186" s="642"/>
      <c r="R186" s="640"/>
      <c r="S186" s="642"/>
      <c r="T186" s="640"/>
      <c r="U186" s="642"/>
      <c r="V186" s="640"/>
      <c r="W186" s="642"/>
      <c r="X186" s="640"/>
      <c r="Y186" s="642"/>
      <c r="Z186" s="640"/>
      <c r="AA186" s="642"/>
      <c r="AB186" s="640"/>
      <c r="AC186" s="642"/>
      <c r="AD186" s="640"/>
      <c r="AE186" s="642"/>
      <c r="AF186" s="640"/>
      <c r="AG186" s="642"/>
      <c r="AH186" s="640"/>
      <c r="AI186" s="642"/>
      <c r="AJ186" s="640"/>
      <c r="AK186" s="642"/>
      <c r="AL186" s="640"/>
      <c r="AM186" s="642"/>
      <c r="AN186" s="640"/>
      <c r="AO186" s="642"/>
      <c r="AP186" s="640"/>
      <c r="AQ186" s="642"/>
      <c r="AR186" s="640"/>
      <c r="AS186" s="642"/>
      <c r="AT186" s="640"/>
      <c r="AU186" s="642"/>
      <c r="AV186" s="640"/>
      <c r="AW186" s="642"/>
      <c r="AX186" s="640"/>
      <c r="AY186" s="642"/>
      <c r="AZ186" s="640"/>
      <c r="BA186" s="642"/>
      <c r="BB186" s="640"/>
      <c r="BC186" s="642"/>
      <c r="BD186" s="640"/>
      <c r="BE186" s="642"/>
      <c r="BF186" s="640"/>
      <c r="BG186" s="642"/>
      <c r="BH186" s="640"/>
      <c r="BI186" s="642"/>
      <c r="BJ186" s="640"/>
      <c r="BK186" s="642"/>
      <c r="BL186" s="640"/>
      <c r="BM186" s="642"/>
      <c r="BN186" s="640"/>
      <c r="BO186" s="642"/>
      <c r="BP186" s="640"/>
      <c r="BQ186" s="642"/>
      <c r="BR186" s="643"/>
      <c r="BS186" s="644">
        <f t="shared" si="6"/>
        <v>0</v>
      </c>
      <c r="BT186" s="776">
        <f t="shared" si="7"/>
        <v>0</v>
      </c>
      <c r="BU186" s="644">
        <f t="shared" si="8"/>
        <v>0</v>
      </c>
      <c r="BV186" s="645"/>
      <c r="BW186" s="338"/>
      <c r="BX186" s="338"/>
      <c r="BY186" s="338"/>
      <c r="BZ186" s="338"/>
      <c r="CA186" s="338"/>
      <c r="CB186" s="338"/>
    </row>
    <row r="187" ht="15.75" customHeight="1">
      <c r="A187" s="858">
        <v>184.0</v>
      </c>
      <c r="B187" s="501"/>
      <c r="C187" s="908"/>
      <c r="D187" s="773">
        <f t="shared" ref="D187:E187" si="190">H187+J187+L187+N187+P187+R187+T187+V187+X187+Z187+AB187+AD187+AF187+AH187+AJ187+AL187+AN187+AP187+AR187+AT187+AV187+AX187+AZ187+BB187+BD187+BF187+BH187+BJ187+BL187+BN187+BP187</f>
        <v>0</v>
      </c>
      <c r="E187" s="671">
        <f t="shared" si="190"/>
        <v>0</v>
      </c>
      <c r="F187" s="774">
        <f t="shared" si="4"/>
        <v>0</v>
      </c>
      <c r="G187" s="418"/>
      <c r="H187" s="640"/>
      <c r="I187" s="642"/>
      <c r="J187" s="640"/>
      <c r="K187" s="642"/>
      <c r="L187" s="640"/>
      <c r="M187" s="642"/>
      <c r="N187" s="640"/>
      <c r="O187" s="642"/>
      <c r="P187" s="640"/>
      <c r="Q187" s="642"/>
      <c r="R187" s="640"/>
      <c r="S187" s="642"/>
      <c r="T187" s="640"/>
      <c r="U187" s="642"/>
      <c r="V187" s="640"/>
      <c r="W187" s="642"/>
      <c r="X187" s="640"/>
      <c r="Y187" s="642"/>
      <c r="Z187" s="640"/>
      <c r="AA187" s="642"/>
      <c r="AB187" s="640"/>
      <c r="AC187" s="642"/>
      <c r="AD187" s="640"/>
      <c r="AE187" s="642"/>
      <c r="AF187" s="640"/>
      <c r="AG187" s="642"/>
      <c r="AH187" s="640"/>
      <c r="AI187" s="642"/>
      <c r="AJ187" s="640"/>
      <c r="AK187" s="642"/>
      <c r="AL187" s="640"/>
      <c r="AM187" s="642"/>
      <c r="AN187" s="640"/>
      <c r="AO187" s="642"/>
      <c r="AP187" s="640"/>
      <c r="AQ187" s="642"/>
      <c r="AR187" s="640"/>
      <c r="AS187" s="642"/>
      <c r="AT187" s="640"/>
      <c r="AU187" s="642"/>
      <c r="AV187" s="640"/>
      <c r="AW187" s="642"/>
      <c r="AX187" s="640"/>
      <c r="AY187" s="642"/>
      <c r="AZ187" s="640"/>
      <c r="BA187" s="642"/>
      <c r="BB187" s="640"/>
      <c r="BC187" s="642"/>
      <c r="BD187" s="640"/>
      <c r="BE187" s="642"/>
      <c r="BF187" s="640"/>
      <c r="BG187" s="642"/>
      <c r="BH187" s="640"/>
      <c r="BI187" s="642"/>
      <c r="BJ187" s="640"/>
      <c r="BK187" s="642"/>
      <c r="BL187" s="640"/>
      <c r="BM187" s="642"/>
      <c r="BN187" s="640"/>
      <c r="BO187" s="642"/>
      <c r="BP187" s="640"/>
      <c r="BQ187" s="642"/>
      <c r="BR187" s="643"/>
      <c r="BS187" s="644">
        <f t="shared" si="6"/>
        <v>0</v>
      </c>
      <c r="BT187" s="776">
        <f t="shared" si="7"/>
        <v>0</v>
      </c>
      <c r="BU187" s="644">
        <f t="shared" si="8"/>
        <v>0</v>
      </c>
      <c r="BV187" s="645"/>
      <c r="BW187" s="338"/>
      <c r="BX187" s="338"/>
      <c r="BY187" s="338"/>
      <c r="BZ187" s="338"/>
      <c r="CA187" s="338"/>
      <c r="CB187" s="338"/>
    </row>
    <row r="188" ht="15.75" customHeight="1">
      <c r="A188" s="858">
        <v>185.0</v>
      </c>
      <c r="B188" s="501"/>
      <c r="C188" s="908"/>
      <c r="D188" s="773">
        <f t="shared" ref="D188:E188" si="191">H188+J188+L188+N188+P188+R188+T188+V188+X188+Z188+AB188+AD188+AF188+AH188+AJ188+AL188+AN188+AP188+AR188+AT188+AV188+AX188+AZ188+BB188+BD188+BF188+BH188+BJ188+BL188+BN188+BP188</f>
        <v>0</v>
      </c>
      <c r="E188" s="671">
        <f t="shared" si="191"/>
        <v>0</v>
      </c>
      <c r="F188" s="774">
        <f t="shared" si="4"/>
        <v>0</v>
      </c>
      <c r="G188" s="418"/>
      <c r="H188" s="640"/>
      <c r="I188" s="642"/>
      <c r="J188" s="640"/>
      <c r="K188" s="642"/>
      <c r="L188" s="640"/>
      <c r="M188" s="642"/>
      <c r="N188" s="640"/>
      <c r="O188" s="642"/>
      <c r="P188" s="640"/>
      <c r="Q188" s="642"/>
      <c r="R188" s="640"/>
      <c r="S188" s="642"/>
      <c r="T188" s="640"/>
      <c r="U188" s="642"/>
      <c r="V188" s="640"/>
      <c r="W188" s="642"/>
      <c r="X188" s="640"/>
      <c r="Y188" s="642"/>
      <c r="Z188" s="640"/>
      <c r="AA188" s="642"/>
      <c r="AB188" s="640"/>
      <c r="AC188" s="642"/>
      <c r="AD188" s="640"/>
      <c r="AE188" s="642"/>
      <c r="AF188" s="640"/>
      <c r="AG188" s="642"/>
      <c r="AH188" s="640"/>
      <c r="AI188" s="642"/>
      <c r="AJ188" s="640"/>
      <c r="AK188" s="642"/>
      <c r="AL188" s="640"/>
      <c r="AM188" s="642"/>
      <c r="AN188" s="640"/>
      <c r="AO188" s="642"/>
      <c r="AP188" s="640"/>
      <c r="AQ188" s="642"/>
      <c r="AR188" s="640"/>
      <c r="AS188" s="642"/>
      <c r="AT188" s="640"/>
      <c r="AU188" s="642"/>
      <c r="AV188" s="640"/>
      <c r="AW188" s="642"/>
      <c r="AX188" s="640"/>
      <c r="AY188" s="642"/>
      <c r="AZ188" s="640"/>
      <c r="BA188" s="642"/>
      <c r="BB188" s="640"/>
      <c r="BC188" s="642"/>
      <c r="BD188" s="640"/>
      <c r="BE188" s="642"/>
      <c r="BF188" s="640"/>
      <c r="BG188" s="642"/>
      <c r="BH188" s="640"/>
      <c r="BI188" s="642"/>
      <c r="BJ188" s="640"/>
      <c r="BK188" s="642"/>
      <c r="BL188" s="640"/>
      <c r="BM188" s="642"/>
      <c r="BN188" s="640"/>
      <c r="BO188" s="642"/>
      <c r="BP188" s="640"/>
      <c r="BQ188" s="642"/>
      <c r="BR188" s="643"/>
      <c r="BS188" s="644">
        <f t="shared" si="6"/>
        <v>0</v>
      </c>
      <c r="BT188" s="776">
        <f t="shared" si="7"/>
        <v>0</v>
      </c>
      <c r="BU188" s="644">
        <f t="shared" si="8"/>
        <v>0</v>
      </c>
      <c r="BV188" s="645"/>
      <c r="BW188" s="338"/>
      <c r="BX188" s="338"/>
      <c r="BY188" s="338"/>
      <c r="BZ188" s="338"/>
      <c r="CA188" s="338"/>
      <c r="CB188" s="338"/>
    </row>
    <row r="189" ht="15.75" customHeight="1">
      <c r="A189" s="858">
        <v>186.0</v>
      </c>
      <c r="B189" s="501"/>
      <c r="C189" s="908"/>
      <c r="D189" s="773">
        <f t="shared" ref="D189:E189" si="192">H189+J189+L189+N189+P189+R189+T189+V189+X189+Z189+AB189+AD189+AF189+AH189+AJ189+AL189+AN189+AP189+AR189+AT189+AV189+AX189+AZ189+BB189+BD189+BF189+BH189+BJ189+BL189+BN189+BP189</f>
        <v>0</v>
      </c>
      <c r="E189" s="671">
        <f t="shared" si="192"/>
        <v>0</v>
      </c>
      <c r="F189" s="774">
        <f t="shared" si="4"/>
        <v>0</v>
      </c>
      <c r="G189" s="418"/>
      <c r="H189" s="640"/>
      <c r="I189" s="642"/>
      <c r="J189" s="640"/>
      <c r="K189" s="642"/>
      <c r="L189" s="640"/>
      <c r="M189" s="642"/>
      <c r="N189" s="640"/>
      <c r="O189" s="642"/>
      <c r="P189" s="640"/>
      <c r="Q189" s="642"/>
      <c r="R189" s="640"/>
      <c r="S189" s="642"/>
      <c r="T189" s="640"/>
      <c r="U189" s="642"/>
      <c r="V189" s="640"/>
      <c r="W189" s="642"/>
      <c r="X189" s="640"/>
      <c r="Y189" s="642"/>
      <c r="Z189" s="640"/>
      <c r="AA189" s="642"/>
      <c r="AB189" s="640"/>
      <c r="AC189" s="642"/>
      <c r="AD189" s="640"/>
      <c r="AE189" s="642"/>
      <c r="AF189" s="640"/>
      <c r="AG189" s="642"/>
      <c r="AH189" s="640"/>
      <c r="AI189" s="642"/>
      <c r="AJ189" s="640"/>
      <c r="AK189" s="642"/>
      <c r="AL189" s="640"/>
      <c r="AM189" s="642"/>
      <c r="AN189" s="640"/>
      <c r="AO189" s="642"/>
      <c r="AP189" s="640"/>
      <c r="AQ189" s="642"/>
      <c r="AR189" s="640"/>
      <c r="AS189" s="642"/>
      <c r="AT189" s="640"/>
      <c r="AU189" s="642"/>
      <c r="AV189" s="640"/>
      <c r="AW189" s="642"/>
      <c r="AX189" s="640"/>
      <c r="AY189" s="642"/>
      <c r="AZ189" s="640"/>
      <c r="BA189" s="642"/>
      <c r="BB189" s="640"/>
      <c r="BC189" s="642"/>
      <c r="BD189" s="640"/>
      <c r="BE189" s="642"/>
      <c r="BF189" s="640"/>
      <c r="BG189" s="642"/>
      <c r="BH189" s="640"/>
      <c r="BI189" s="642"/>
      <c r="BJ189" s="640"/>
      <c r="BK189" s="642"/>
      <c r="BL189" s="640"/>
      <c r="BM189" s="642"/>
      <c r="BN189" s="640"/>
      <c r="BO189" s="642"/>
      <c r="BP189" s="640"/>
      <c r="BQ189" s="642"/>
      <c r="BR189" s="643"/>
      <c r="BS189" s="644">
        <f t="shared" si="6"/>
        <v>0</v>
      </c>
      <c r="BT189" s="776">
        <f t="shared" si="7"/>
        <v>0</v>
      </c>
      <c r="BU189" s="644">
        <f t="shared" si="8"/>
        <v>0</v>
      </c>
      <c r="BV189" s="645"/>
      <c r="BW189" s="338"/>
      <c r="BX189" s="338"/>
      <c r="BY189" s="338"/>
      <c r="BZ189" s="338"/>
      <c r="CA189" s="338"/>
      <c r="CB189" s="338"/>
    </row>
    <row r="190" ht="15.75" customHeight="1">
      <c r="A190" s="858">
        <v>187.0</v>
      </c>
      <c r="B190" s="501"/>
      <c r="C190" s="908"/>
      <c r="D190" s="773">
        <f t="shared" ref="D190:E190" si="193">H190+J190+L190+N190+P190+R190+T190+V190+X190+Z190+AB190+AD190+AF190+AH190+AJ190+AL190+AN190+AP190+AR190+AT190+AV190+AX190+AZ190+BB190+BD190+BF190+BH190+BJ190+BL190+BN190+BP190</f>
        <v>0</v>
      </c>
      <c r="E190" s="671">
        <f t="shared" si="193"/>
        <v>0</v>
      </c>
      <c r="F190" s="774">
        <f t="shared" si="4"/>
        <v>0</v>
      </c>
      <c r="G190" s="418"/>
      <c r="H190" s="640"/>
      <c r="I190" s="642"/>
      <c r="J190" s="640"/>
      <c r="K190" s="642"/>
      <c r="L190" s="640"/>
      <c r="M190" s="642"/>
      <c r="N190" s="640"/>
      <c r="O190" s="642"/>
      <c r="P190" s="640"/>
      <c r="Q190" s="642"/>
      <c r="R190" s="640"/>
      <c r="S190" s="642"/>
      <c r="T190" s="640"/>
      <c r="U190" s="642"/>
      <c r="V190" s="640"/>
      <c r="W190" s="642"/>
      <c r="X190" s="640"/>
      <c r="Y190" s="642"/>
      <c r="Z190" s="640"/>
      <c r="AA190" s="642"/>
      <c r="AB190" s="640"/>
      <c r="AC190" s="642"/>
      <c r="AD190" s="640"/>
      <c r="AE190" s="642"/>
      <c r="AF190" s="640"/>
      <c r="AG190" s="642"/>
      <c r="AH190" s="640"/>
      <c r="AI190" s="642"/>
      <c r="AJ190" s="640"/>
      <c r="AK190" s="642"/>
      <c r="AL190" s="640"/>
      <c r="AM190" s="642"/>
      <c r="AN190" s="640"/>
      <c r="AO190" s="642"/>
      <c r="AP190" s="640"/>
      <c r="AQ190" s="642"/>
      <c r="AR190" s="640"/>
      <c r="AS190" s="642"/>
      <c r="AT190" s="640"/>
      <c r="AU190" s="642"/>
      <c r="AV190" s="640"/>
      <c r="AW190" s="642"/>
      <c r="AX190" s="640"/>
      <c r="AY190" s="642"/>
      <c r="AZ190" s="640"/>
      <c r="BA190" s="642"/>
      <c r="BB190" s="640"/>
      <c r="BC190" s="642"/>
      <c r="BD190" s="640"/>
      <c r="BE190" s="642"/>
      <c r="BF190" s="640"/>
      <c r="BG190" s="642"/>
      <c r="BH190" s="640"/>
      <c r="BI190" s="642"/>
      <c r="BJ190" s="640"/>
      <c r="BK190" s="642"/>
      <c r="BL190" s="640"/>
      <c r="BM190" s="642"/>
      <c r="BN190" s="640"/>
      <c r="BO190" s="642"/>
      <c r="BP190" s="640"/>
      <c r="BQ190" s="642"/>
      <c r="BR190" s="643"/>
      <c r="BS190" s="644">
        <f t="shared" si="6"/>
        <v>0</v>
      </c>
      <c r="BT190" s="776">
        <f t="shared" si="7"/>
        <v>0</v>
      </c>
      <c r="BU190" s="644">
        <f t="shared" si="8"/>
        <v>0</v>
      </c>
      <c r="BV190" s="645"/>
      <c r="BW190" s="338"/>
      <c r="BX190" s="338"/>
      <c r="BY190" s="338"/>
      <c r="BZ190" s="338"/>
      <c r="CA190" s="338"/>
      <c r="CB190" s="338"/>
    </row>
    <row r="191" ht="15.75" customHeight="1">
      <c r="A191" s="858">
        <v>188.0</v>
      </c>
      <c r="B191" s="501"/>
      <c r="C191" s="908"/>
      <c r="D191" s="773">
        <f t="shared" ref="D191:E191" si="194">H191+J191+L191+N191+P191+R191+T191+V191+X191+Z191+AB191+AD191+AF191+AH191+AJ191+AL191+AN191+AP191+AR191+AT191+AV191+AX191+AZ191+BB191+BD191+BF191+BH191+BJ191+BL191+BN191+BP191</f>
        <v>0</v>
      </c>
      <c r="E191" s="671">
        <f t="shared" si="194"/>
        <v>0</v>
      </c>
      <c r="F191" s="774">
        <f t="shared" si="4"/>
        <v>0</v>
      </c>
      <c r="G191" s="418"/>
      <c r="H191" s="640"/>
      <c r="I191" s="642"/>
      <c r="J191" s="640"/>
      <c r="K191" s="642"/>
      <c r="L191" s="640"/>
      <c r="M191" s="642"/>
      <c r="N191" s="640"/>
      <c r="O191" s="642"/>
      <c r="P191" s="640"/>
      <c r="Q191" s="642"/>
      <c r="R191" s="640"/>
      <c r="S191" s="642"/>
      <c r="T191" s="640"/>
      <c r="U191" s="642"/>
      <c r="V191" s="640"/>
      <c r="W191" s="642"/>
      <c r="X191" s="640"/>
      <c r="Y191" s="642"/>
      <c r="Z191" s="640"/>
      <c r="AA191" s="642"/>
      <c r="AB191" s="640"/>
      <c r="AC191" s="642"/>
      <c r="AD191" s="640"/>
      <c r="AE191" s="642"/>
      <c r="AF191" s="640"/>
      <c r="AG191" s="642"/>
      <c r="AH191" s="640"/>
      <c r="AI191" s="642"/>
      <c r="AJ191" s="640"/>
      <c r="AK191" s="642"/>
      <c r="AL191" s="640"/>
      <c r="AM191" s="642"/>
      <c r="AN191" s="640"/>
      <c r="AO191" s="642"/>
      <c r="AP191" s="640"/>
      <c r="AQ191" s="642"/>
      <c r="AR191" s="640"/>
      <c r="AS191" s="642"/>
      <c r="AT191" s="640"/>
      <c r="AU191" s="642"/>
      <c r="AV191" s="640"/>
      <c r="AW191" s="642"/>
      <c r="AX191" s="640"/>
      <c r="AY191" s="642"/>
      <c r="AZ191" s="640"/>
      <c r="BA191" s="642"/>
      <c r="BB191" s="640"/>
      <c r="BC191" s="642"/>
      <c r="BD191" s="640"/>
      <c r="BE191" s="642"/>
      <c r="BF191" s="640"/>
      <c r="BG191" s="642"/>
      <c r="BH191" s="640"/>
      <c r="BI191" s="642"/>
      <c r="BJ191" s="640"/>
      <c r="BK191" s="642"/>
      <c r="BL191" s="640"/>
      <c r="BM191" s="642"/>
      <c r="BN191" s="640"/>
      <c r="BO191" s="642"/>
      <c r="BP191" s="640"/>
      <c r="BQ191" s="642"/>
      <c r="BR191" s="643"/>
      <c r="BS191" s="644">
        <f t="shared" si="6"/>
        <v>0</v>
      </c>
      <c r="BT191" s="776">
        <f t="shared" si="7"/>
        <v>0</v>
      </c>
      <c r="BU191" s="644">
        <f t="shared" si="8"/>
        <v>0</v>
      </c>
      <c r="BV191" s="645"/>
      <c r="BW191" s="338"/>
      <c r="BX191" s="338"/>
      <c r="BY191" s="338"/>
      <c r="BZ191" s="338"/>
      <c r="CA191" s="338"/>
      <c r="CB191" s="338"/>
    </row>
    <row r="192" ht="15.75" customHeight="1">
      <c r="A192" s="858">
        <v>189.0</v>
      </c>
      <c r="B192" s="501"/>
      <c r="C192" s="908"/>
      <c r="D192" s="773">
        <f t="shared" ref="D192:E192" si="195">H192+J192+L192+N192+P192+R192+T192+V192+X192+Z192+AB192+AD192+AF192+AH192+AJ192+AL192+AN192+AP192+AR192+AT192+AV192+AX192+AZ192+BB192+BD192+BF192+BH192+BJ192+BL192+BN192+BP192</f>
        <v>0</v>
      </c>
      <c r="E192" s="671">
        <f t="shared" si="195"/>
        <v>0</v>
      </c>
      <c r="F192" s="774">
        <f t="shared" si="4"/>
        <v>0</v>
      </c>
      <c r="G192" s="418"/>
      <c r="H192" s="640"/>
      <c r="I192" s="642"/>
      <c r="J192" s="640"/>
      <c r="K192" s="642"/>
      <c r="L192" s="640"/>
      <c r="M192" s="642"/>
      <c r="N192" s="640"/>
      <c r="O192" s="642"/>
      <c r="P192" s="640"/>
      <c r="Q192" s="642"/>
      <c r="R192" s="640"/>
      <c r="S192" s="642"/>
      <c r="T192" s="640"/>
      <c r="U192" s="642"/>
      <c r="V192" s="640"/>
      <c r="W192" s="642"/>
      <c r="X192" s="640"/>
      <c r="Y192" s="642"/>
      <c r="Z192" s="640"/>
      <c r="AA192" s="642"/>
      <c r="AB192" s="640"/>
      <c r="AC192" s="642"/>
      <c r="AD192" s="640"/>
      <c r="AE192" s="642"/>
      <c r="AF192" s="640"/>
      <c r="AG192" s="642"/>
      <c r="AH192" s="640"/>
      <c r="AI192" s="642"/>
      <c r="AJ192" s="640"/>
      <c r="AK192" s="642"/>
      <c r="AL192" s="640"/>
      <c r="AM192" s="642"/>
      <c r="AN192" s="640"/>
      <c r="AO192" s="642"/>
      <c r="AP192" s="640"/>
      <c r="AQ192" s="642"/>
      <c r="AR192" s="640"/>
      <c r="AS192" s="642"/>
      <c r="AT192" s="640"/>
      <c r="AU192" s="642"/>
      <c r="AV192" s="640"/>
      <c r="AW192" s="642"/>
      <c r="AX192" s="640"/>
      <c r="AY192" s="642"/>
      <c r="AZ192" s="640"/>
      <c r="BA192" s="642"/>
      <c r="BB192" s="640"/>
      <c r="BC192" s="642"/>
      <c r="BD192" s="640"/>
      <c r="BE192" s="642"/>
      <c r="BF192" s="640"/>
      <c r="BG192" s="642"/>
      <c r="BH192" s="640"/>
      <c r="BI192" s="642"/>
      <c r="BJ192" s="640"/>
      <c r="BK192" s="642"/>
      <c r="BL192" s="640"/>
      <c r="BM192" s="642"/>
      <c r="BN192" s="640"/>
      <c r="BO192" s="642"/>
      <c r="BP192" s="640"/>
      <c r="BQ192" s="642"/>
      <c r="BR192" s="643"/>
      <c r="BS192" s="644">
        <f t="shared" si="6"/>
        <v>0</v>
      </c>
      <c r="BT192" s="776">
        <f t="shared" si="7"/>
        <v>0</v>
      </c>
      <c r="BU192" s="644">
        <f t="shared" si="8"/>
        <v>0</v>
      </c>
      <c r="BV192" s="645"/>
      <c r="BW192" s="338"/>
      <c r="BX192" s="338"/>
      <c r="BY192" s="338"/>
      <c r="BZ192" s="338"/>
      <c r="CA192" s="338"/>
      <c r="CB192" s="338"/>
    </row>
    <row r="193" ht="15.75" customHeight="1">
      <c r="A193" s="858">
        <v>190.0</v>
      </c>
      <c r="B193" s="501"/>
      <c r="C193" s="908"/>
      <c r="D193" s="773">
        <f t="shared" ref="D193:E193" si="196">H193+J193+L193+N193+P193+R193+T193+V193+X193+Z193+AB193+AD193+AF193+AH193+AJ193+AL193+AN193+AP193+AR193+AT193+AV193+AX193+AZ193+BB193+BD193+BF193+BH193+BJ193+BL193+BN193+BP193</f>
        <v>0</v>
      </c>
      <c r="E193" s="671">
        <f t="shared" si="196"/>
        <v>0</v>
      </c>
      <c r="F193" s="774">
        <f t="shared" si="4"/>
        <v>0</v>
      </c>
      <c r="G193" s="418"/>
      <c r="H193" s="640"/>
      <c r="I193" s="642"/>
      <c r="J193" s="640"/>
      <c r="K193" s="642"/>
      <c r="L193" s="640"/>
      <c r="M193" s="642"/>
      <c r="N193" s="640"/>
      <c r="O193" s="642"/>
      <c r="P193" s="640"/>
      <c r="Q193" s="642"/>
      <c r="R193" s="640"/>
      <c r="S193" s="642"/>
      <c r="T193" s="640"/>
      <c r="U193" s="642"/>
      <c r="V193" s="640"/>
      <c r="W193" s="642"/>
      <c r="X193" s="640"/>
      <c r="Y193" s="642"/>
      <c r="Z193" s="640"/>
      <c r="AA193" s="642"/>
      <c r="AB193" s="640"/>
      <c r="AC193" s="642"/>
      <c r="AD193" s="640"/>
      <c r="AE193" s="642"/>
      <c r="AF193" s="640"/>
      <c r="AG193" s="642"/>
      <c r="AH193" s="640"/>
      <c r="AI193" s="642"/>
      <c r="AJ193" s="640"/>
      <c r="AK193" s="642"/>
      <c r="AL193" s="640"/>
      <c r="AM193" s="642"/>
      <c r="AN193" s="640"/>
      <c r="AO193" s="642"/>
      <c r="AP193" s="640"/>
      <c r="AQ193" s="642"/>
      <c r="AR193" s="640"/>
      <c r="AS193" s="642"/>
      <c r="AT193" s="640"/>
      <c r="AU193" s="642"/>
      <c r="AV193" s="640"/>
      <c r="AW193" s="642"/>
      <c r="AX193" s="640"/>
      <c r="AY193" s="642"/>
      <c r="AZ193" s="640"/>
      <c r="BA193" s="642"/>
      <c r="BB193" s="640"/>
      <c r="BC193" s="642"/>
      <c r="BD193" s="640"/>
      <c r="BE193" s="642"/>
      <c r="BF193" s="640"/>
      <c r="BG193" s="642"/>
      <c r="BH193" s="640"/>
      <c r="BI193" s="642"/>
      <c r="BJ193" s="640"/>
      <c r="BK193" s="642"/>
      <c r="BL193" s="640"/>
      <c r="BM193" s="642"/>
      <c r="BN193" s="640"/>
      <c r="BO193" s="642"/>
      <c r="BP193" s="640"/>
      <c r="BQ193" s="642"/>
      <c r="BR193" s="643"/>
      <c r="BS193" s="644">
        <f t="shared" si="6"/>
        <v>0</v>
      </c>
      <c r="BT193" s="776">
        <f t="shared" si="7"/>
        <v>0</v>
      </c>
      <c r="BU193" s="644">
        <f t="shared" si="8"/>
        <v>0</v>
      </c>
      <c r="BV193" s="645"/>
      <c r="BW193" s="338"/>
      <c r="BX193" s="338"/>
      <c r="BY193" s="338"/>
      <c r="BZ193" s="338"/>
      <c r="CA193" s="338"/>
      <c r="CB193" s="338"/>
    </row>
    <row r="194" ht="15.75" customHeight="1">
      <c r="A194" s="858">
        <v>191.0</v>
      </c>
      <c r="B194" s="501"/>
      <c r="C194" s="908"/>
      <c r="D194" s="773">
        <f t="shared" ref="D194:E194" si="197">H194+J194+L194+N194+P194+R194+T194+V194+X194+Z194+AB194+AD194+AF194+AH194+AJ194+AL194+AN194+AP194+AR194+AT194+AV194+AX194+AZ194+BB194+BD194+BF194+BH194+BJ194+BL194+BN194+BP194</f>
        <v>0</v>
      </c>
      <c r="E194" s="671">
        <f t="shared" si="197"/>
        <v>0</v>
      </c>
      <c r="F194" s="774">
        <f t="shared" si="4"/>
        <v>0</v>
      </c>
      <c r="G194" s="418"/>
      <c r="H194" s="640"/>
      <c r="I194" s="642"/>
      <c r="J194" s="640"/>
      <c r="K194" s="642"/>
      <c r="L194" s="640"/>
      <c r="M194" s="642"/>
      <c r="N194" s="640"/>
      <c r="O194" s="642"/>
      <c r="P194" s="640"/>
      <c r="Q194" s="642"/>
      <c r="R194" s="640"/>
      <c r="S194" s="642"/>
      <c r="T194" s="640"/>
      <c r="U194" s="642"/>
      <c r="V194" s="640"/>
      <c r="W194" s="642"/>
      <c r="X194" s="640"/>
      <c r="Y194" s="642"/>
      <c r="Z194" s="640"/>
      <c r="AA194" s="642"/>
      <c r="AB194" s="640"/>
      <c r="AC194" s="642"/>
      <c r="AD194" s="640"/>
      <c r="AE194" s="642"/>
      <c r="AF194" s="640"/>
      <c r="AG194" s="642"/>
      <c r="AH194" s="640"/>
      <c r="AI194" s="642"/>
      <c r="AJ194" s="640"/>
      <c r="AK194" s="642"/>
      <c r="AL194" s="640"/>
      <c r="AM194" s="642"/>
      <c r="AN194" s="640"/>
      <c r="AO194" s="642"/>
      <c r="AP194" s="640"/>
      <c r="AQ194" s="642"/>
      <c r="AR194" s="640"/>
      <c r="AS194" s="642"/>
      <c r="AT194" s="640"/>
      <c r="AU194" s="642"/>
      <c r="AV194" s="640"/>
      <c r="AW194" s="642"/>
      <c r="AX194" s="640"/>
      <c r="AY194" s="642"/>
      <c r="AZ194" s="640"/>
      <c r="BA194" s="642"/>
      <c r="BB194" s="640"/>
      <c r="BC194" s="642"/>
      <c r="BD194" s="640"/>
      <c r="BE194" s="642"/>
      <c r="BF194" s="640"/>
      <c r="BG194" s="642"/>
      <c r="BH194" s="640"/>
      <c r="BI194" s="642"/>
      <c r="BJ194" s="640"/>
      <c r="BK194" s="642"/>
      <c r="BL194" s="640"/>
      <c r="BM194" s="642"/>
      <c r="BN194" s="640"/>
      <c r="BO194" s="642"/>
      <c r="BP194" s="640"/>
      <c r="BQ194" s="642"/>
      <c r="BR194" s="643"/>
      <c r="BS194" s="644">
        <f t="shared" si="6"/>
        <v>0</v>
      </c>
      <c r="BT194" s="776">
        <f t="shared" si="7"/>
        <v>0</v>
      </c>
      <c r="BU194" s="644">
        <f t="shared" si="8"/>
        <v>0</v>
      </c>
      <c r="BV194" s="645"/>
      <c r="BW194" s="338"/>
      <c r="BX194" s="338"/>
      <c r="BY194" s="338"/>
      <c r="BZ194" s="338"/>
      <c r="CA194" s="338"/>
      <c r="CB194" s="338"/>
    </row>
    <row r="195" ht="15.75" customHeight="1">
      <c r="A195" s="858">
        <v>192.0</v>
      </c>
      <c r="B195" s="501"/>
      <c r="C195" s="908"/>
      <c r="D195" s="773">
        <f t="shared" ref="D195:E195" si="198">H195+J195+L195+N195+P195+R195+T195+V195+X195+Z195+AB195+AD195+AF195+AH195+AJ195+AL195+AN195+AP195+AR195+AT195+AV195+AX195+AZ195+BB195+BD195+BF195+BH195+BJ195+BL195+BN195+BP195</f>
        <v>0</v>
      </c>
      <c r="E195" s="671">
        <f t="shared" si="198"/>
        <v>0</v>
      </c>
      <c r="F195" s="774">
        <f t="shared" si="4"/>
        <v>0</v>
      </c>
      <c r="G195" s="418"/>
      <c r="H195" s="640"/>
      <c r="I195" s="642"/>
      <c r="J195" s="640"/>
      <c r="K195" s="642"/>
      <c r="L195" s="640"/>
      <c r="M195" s="642"/>
      <c r="N195" s="640"/>
      <c r="O195" s="642"/>
      <c r="P195" s="640"/>
      <c r="Q195" s="642"/>
      <c r="R195" s="640"/>
      <c r="S195" s="642"/>
      <c r="T195" s="640"/>
      <c r="U195" s="642"/>
      <c r="V195" s="640"/>
      <c r="W195" s="642"/>
      <c r="X195" s="640"/>
      <c r="Y195" s="642"/>
      <c r="Z195" s="640"/>
      <c r="AA195" s="642"/>
      <c r="AB195" s="640"/>
      <c r="AC195" s="642"/>
      <c r="AD195" s="640"/>
      <c r="AE195" s="642"/>
      <c r="AF195" s="640"/>
      <c r="AG195" s="642"/>
      <c r="AH195" s="640"/>
      <c r="AI195" s="642"/>
      <c r="AJ195" s="640"/>
      <c r="AK195" s="642"/>
      <c r="AL195" s="640"/>
      <c r="AM195" s="642"/>
      <c r="AN195" s="640"/>
      <c r="AO195" s="642"/>
      <c r="AP195" s="640"/>
      <c r="AQ195" s="642"/>
      <c r="AR195" s="640"/>
      <c r="AS195" s="642"/>
      <c r="AT195" s="640"/>
      <c r="AU195" s="642"/>
      <c r="AV195" s="640"/>
      <c r="AW195" s="642"/>
      <c r="AX195" s="640"/>
      <c r="AY195" s="642"/>
      <c r="AZ195" s="640"/>
      <c r="BA195" s="642"/>
      <c r="BB195" s="640"/>
      <c r="BC195" s="642"/>
      <c r="BD195" s="640"/>
      <c r="BE195" s="642"/>
      <c r="BF195" s="640"/>
      <c r="BG195" s="642"/>
      <c r="BH195" s="640"/>
      <c r="BI195" s="642"/>
      <c r="BJ195" s="640"/>
      <c r="BK195" s="642"/>
      <c r="BL195" s="640"/>
      <c r="BM195" s="642"/>
      <c r="BN195" s="640"/>
      <c r="BO195" s="642"/>
      <c r="BP195" s="640"/>
      <c r="BQ195" s="642"/>
      <c r="BR195" s="643"/>
      <c r="BS195" s="644">
        <f t="shared" si="6"/>
        <v>0</v>
      </c>
      <c r="BT195" s="776">
        <f t="shared" si="7"/>
        <v>0</v>
      </c>
      <c r="BU195" s="644">
        <f t="shared" si="8"/>
        <v>0</v>
      </c>
      <c r="BV195" s="645"/>
      <c r="BW195" s="338"/>
      <c r="BX195" s="338"/>
      <c r="BY195" s="338"/>
      <c r="BZ195" s="338"/>
      <c r="CA195" s="338"/>
      <c r="CB195" s="338"/>
    </row>
    <row r="196" ht="15.75" customHeight="1">
      <c r="A196" s="858">
        <v>193.0</v>
      </c>
      <c r="B196" s="501"/>
      <c r="C196" s="908"/>
      <c r="D196" s="773">
        <f t="shared" ref="D196:E196" si="199">H196+J196+L196+N196+P196+R196+T196+V196+X196+Z196+AB196+AD196+AF196+AH196+AJ196+AL196+AN196+AP196+AR196+AT196+AV196+AX196+AZ196+BB196+BD196+BF196+BH196+BJ196+BL196+BN196+BP196</f>
        <v>0</v>
      </c>
      <c r="E196" s="671">
        <f t="shared" si="199"/>
        <v>0</v>
      </c>
      <c r="F196" s="774">
        <f t="shared" si="4"/>
        <v>0</v>
      </c>
      <c r="G196" s="418"/>
      <c r="H196" s="640"/>
      <c r="I196" s="642"/>
      <c r="J196" s="640"/>
      <c r="K196" s="642"/>
      <c r="L196" s="640"/>
      <c r="M196" s="642"/>
      <c r="N196" s="640"/>
      <c r="O196" s="642"/>
      <c r="P196" s="640"/>
      <c r="Q196" s="642"/>
      <c r="R196" s="640"/>
      <c r="S196" s="642"/>
      <c r="T196" s="640"/>
      <c r="U196" s="642"/>
      <c r="V196" s="640"/>
      <c r="W196" s="642"/>
      <c r="X196" s="640"/>
      <c r="Y196" s="642"/>
      <c r="Z196" s="640"/>
      <c r="AA196" s="642"/>
      <c r="AB196" s="640"/>
      <c r="AC196" s="642"/>
      <c r="AD196" s="640"/>
      <c r="AE196" s="642"/>
      <c r="AF196" s="640"/>
      <c r="AG196" s="642"/>
      <c r="AH196" s="640"/>
      <c r="AI196" s="642"/>
      <c r="AJ196" s="640"/>
      <c r="AK196" s="642"/>
      <c r="AL196" s="640"/>
      <c r="AM196" s="642"/>
      <c r="AN196" s="640"/>
      <c r="AO196" s="642"/>
      <c r="AP196" s="640"/>
      <c r="AQ196" s="642"/>
      <c r="AR196" s="640"/>
      <c r="AS196" s="642"/>
      <c r="AT196" s="640"/>
      <c r="AU196" s="642"/>
      <c r="AV196" s="640"/>
      <c r="AW196" s="642"/>
      <c r="AX196" s="640"/>
      <c r="AY196" s="642"/>
      <c r="AZ196" s="640"/>
      <c r="BA196" s="642"/>
      <c r="BB196" s="640"/>
      <c r="BC196" s="642"/>
      <c r="BD196" s="640"/>
      <c r="BE196" s="642"/>
      <c r="BF196" s="640"/>
      <c r="BG196" s="642"/>
      <c r="BH196" s="640"/>
      <c r="BI196" s="642"/>
      <c r="BJ196" s="640"/>
      <c r="BK196" s="642"/>
      <c r="BL196" s="640"/>
      <c r="BM196" s="642"/>
      <c r="BN196" s="640"/>
      <c r="BO196" s="642"/>
      <c r="BP196" s="640"/>
      <c r="BQ196" s="642"/>
      <c r="BR196" s="643"/>
      <c r="BS196" s="644">
        <f t="shared" si="6"/>
        <v>0</v>
      </c>
      <c r="BT196" s="776">
        <f t="shared" si="7"/>
        <v>0</v>
      </c>
      <c r="BU196" s="644">
        <f t="shared" si="8"/>
        <v>0</v>
      </c>
      <c r="BV196" s="645"/>
      <c r="BW196" s="338"/>
      <c r="BX196" s="338"/>
      <c r="BY196" s="338"/>
      <c r="BZ196" s="338"/>
      <c r="CA196" s="338"/>
      <c r="CB196" s="338"/>
    </row>
    <row r="197" ht="15.75" customHeight="1">
      <c r="A197" s="858">
        <v>194.0</v>
      </c>
      <c r="B197" s="501"/>
      <c r="C197" s="908"/>
      <c r="D197" s="773">
        <f t="shared" ref="D197:E197" si="200">H197+J197+L197+N197+P197+R197+T197+V197+X197+Z197+AB197+AD197+AF197+AH197+AJ197+AL197+AN197+AP197+AR197+AT197+AV197+AX197+AZ197+BB197+BD197+BF197+BH197+BJ197+BL197+BN197+BP197</f>
        <v>0</v>
      </c>
      <c r="E197" s="671">
        <f t="shared" si="200"/>
        <v>0</v>
      </c>
      <c r="F197" s="774">
        <f t="shared" si="4"/>
        <v>0</v>
      </c>
      <c r="G197" s="418"/>
      <c r="H197" s="640"/>
      <c r="I197" s="642"/>
      <c r="J197" s="640"/>
      <c r="K197" s="642"/>
      <c r="L197" s="640"/>
      <c r="M197" s="642"/>
      <c r="N197" s="640"/>
      <c r="O197" s="642"/>
      <c r="P197" s="640"/>
      <c r="Q197" s="642"/>
      <c r="R197" s="640"/>
      <c r="S197" s="642"/>
      <c r="T197" s="640"/>
      <c r="U197" s="642"/>
      <c r="V197" s="640"/>
      <c r="W197" s="642"/>
      <c r="X197" s="640"/>
      <c r="Y197" s="642"/>
      <c r="Z197" s="640"/>
      <c r="AA197" s="642"/>
      <c r="AB197" s="640"/>
      <c r="AC197" s="642"/>
      <c r="AD197" s="640"/>
      <c r="AE197" s="642"/>
      <c r="AF197" s="640"/>
      <c r="AG197" s="642"/>
      <c r="AH197" s="640"/>
      <c r="AI197" s="642"/>
      <c r="AJ197" s="640"/>
      <c r="AK197" s="642"/>
      <c r="AL197" s="640"/>
      <c r="AM197" s="642"/>
      <c r="AN197" s="640"/>
      <c r="AO197" s="642"/>
      <c r="AP197" s="640"/>
      <c r="AQ197" s="642"/>
      <c r="AR197" s="640"/>
      <c r="AS197" s="642"/>
      <c r="AT197" s="640"/>
      <c r="AU197" s="642"/>
      <c r="AV197" s="640"/>
      <c r="AW197" s="642"/>
      <c r="AX197" s="640"/>
      <c r="AY197" s="642"/>
      <c r="AZ197" s="640"/>
      <c r="BA197" s="642"/>
      <c r="BB197" s="640"/>
      <c r="BC197" s="642"/>
      <c r="BD197" s="640"/>
      <c r="BE197" s="642"/>
      <c r="BF197" s="640"/>
      <c r="BG197" s="642"/>
      <c r="BH197" s="640"/>
      <c r="BI197" s="642"/>
      <c r="BJ197" s="640"/>
      <c r="BK197" s="642"/>
      <c r="BL197" s="640"/>
      <c r="BM197" s="642"/>
      <c r="BN197" s="640"/>
      <c r="BO197" s="642"/>
      <c r="BP197" s="640"/>
      <c r="BQ197" s="642"/>
      <c r="BR197" s="643"/>
      <c r="BS197" s="644">
        <f t="shared" si="6"/>
        <v>0</v>
      </c>
      <c r="BT197" s="776">
        <f t="shared" si="7"/>
        <v>0</v>
      </c>
      <c r="BU197" s="644">
        <f t="shared" si="8"/>
        <v>0</v>
      </c>
      <c r="BV197" s="645"/>
      <c r="BW197" s="338"/>
      <c r="BX197" s="338"/>
      <c r="BY197" s="338"/>
      <c r="BZ197" s="338"/>
      <c r="CA197" s="338"/>
      <c r="CB197" s="338"/>
    </row>
    <row r="198" ht="15.75" customHeight="1">
      <c r="A198" s="858">
        <v>195.0</v>
      </c>
      <c r="B198" s="501"/>
      <c r="C198" s="908"/>
      <c r="D198" s="773">
        <f t="shared" ref="D198:E198" si="201">H198+J198+L198+N198+P198+R198+T198+V198+X198+Z198+AB198+AD198+AF198+AH198+AJ198+AL198+AN198+AP198+AR198+AT198+AV198+AX198+AZ198+BB198+BD198+BF198+BH198+BJ198+BL198+BN198+BP198</f>
        <v>0</v>
      </c>
      <c r="E198" s="671">
        <f t="shared" si="201"/>
        <v>0</v>
      </c>
      <c r="F198" s="774">
        <f t="shared" si="4"/>
        <v>0</v>
      </c>
      <c r="G198" s="418"/>
      <c r="H198" s="640"/>
      <c r="I198" s="642"/>
      <c r="J198" s="640"/>
      <c r="K198" s="642"/>
      <c r="L198" s="640"/>
      <c r="M198" s="642"/>
      <c r="N198" s="640"/>
      <c r="O198" s="642"/>
      <c r="P198" s="640"/>
      <c r="Q198" s="642"/>
      <c r="R198" s="640"/>
      <c r="S198" s="642"/>
      <c r="T198" s="640"/>
      <c r="U198" s="642"/>
      <c r="V198" s="640"/>
      <c r="W198" s="642"/>
      <c r="X198" s="640"/>
      <c r="Y198" s="642"/>
      <c r="Z198" s="640"/>
      <c r="AA198" s="642"/>
      <c r="AB198" s="640"/>
      <c r="AC198" s="642"/>
      <c r="AD198" s="640"/>
      <c r="AE198" s="642"/>
      <c r="AF198" s="640"/>
      <c r="AG198" s="642"/>
      <c r="AH198" s="640"/>
      <c r="AI198" s="642"/>
      <c r="AJ198" s="640"/>
      <c r="AK198" s="642"/>
      <c r="AL198" s="640"/>
      <c r="AM198" s="642"/>
      <c r="AN198" s="640"/>
      <c r="AO198" s="642"/>
      <c r="AP198" s="640"/>
      <c r="AQ198" s="642"/>
      <c r="AR198" s="640"/>
      <c r="AS198" s="642"/>
      <c r="AT198" s="640"/>
      <c r="AU198" s="642"/>
      <c r="AV198" s="640"/>
      <c r="AW198" s="642"/>
      <c r="AX198" s="640"/>
      <c r="AY198" s="642"/>
      <c r="AZ198" s="640"/>
      <c r="BA198" s="642"/>
      <c r="BB198" s="640"/>
      <c r="BC198" s="642"/>
      <c r="BD198" s="640"/>
      <c r="BE198" s="642"/>
      <c r="BF198" s="640"/>
      <c r="BG198" s="642"/>
      <c r="BH198" s="640"/>
      <c r="BI198" s="642"/>
      <c r="BJ198" s="640"/>
      <c r="BK198" s="642"/>
      <c r="BL198" s="640"/>
      <c r="BM198" s="642"/>
      <c r="BN198" s="640"/>
      <c r="BO198" s="642"/>
      <c r="BP198" s="640"/>
      <c r="BQ198" s="642"/>
      <c r="BR198" s="643"/>
      <c r="BS198" s="644">
        <f t="shared" si="6"/>
        <v>0</v>
      </c>
      <c r="BT198" s="776">
        <f t="shared" si="7"/>
        <v>0</v>
      </c>
      <c r="BU198" s="644">
        <f t="shared" si="8"/>
        <v>0</v>
      </c>
      <c r="BV198" s="645"/>
      <c r="BW198" s="338"/>
      <c r="BX198" s="338"/>
      <c r="BY198" s="338"/>
      <c r="BZ198" s="338"/>
      <c r="CA198" s="338"/>
      <c r="CB198" s="338"/>
    </row>
    <row r="199" ht="15.75" customHeight="1">
      <c r="A199" s="858">
        <v>196.0</v>
      </c>
      <c r="B199" s="501"/>
      <c r="C199" s="908"/>
      <c r="D199" s="773">
        <f t="shared" ref="D199:E199" si="202">H199+J199+L199+N199+P199+R199+T199+V199+X199+Z199+AB199+AD199+AF199+AH199+AJ199+AL199+AN199+AP199+AR199+AT199+AV199+AX199+AZ199+BB199+BD199+BF199+BH199+BJ199+BL199+BN199+BP199</f>
        <v>0</v>
      </c>
      <c r="E199" s="671">
        <f t="shared" si="202"/>
        <v>0</v>
      </c>
      <c r="F199" s="774">
        <f t="shared" si="4"/>
        <v>0</v>
      </c>
      <c r="G199" s="418"/>
      <c r="H199" s="640"/>
      <c r="I199" s="642"/>
      <c r="J199" s="640"/>
      <c r="K199" s="642"/>
      <c r="L199" s="640"/>
      <c r="M199" s="642"/>
      <c r="N199" s="640"/>
      <c r="O199" s="642"/>
      <c r="P199" s="640"/>
      <c r="Q199" s="642"/>
      <c r="R199" s="640"/>
      <c r="S199" s="642"/>
      <c r="T199" s="640"/>
      <c r="U199" s="642"/>
      <c r="V199" s="640"/>
      <c r="W199" s="642"/>
      <c r="X199" s="640"/>
      <c r="Y199" s="642"/>
      <c r="Z199" s="640"/>
      <c r="AA199" s="642"/>
      <c r="AB199" s="640"/>
      <c r="AC199" s="642"/>
      <c r="AD199" s="640"/>
      <c r="AE199" s="642"/>
      <c r="AF199" s="640"/>
      <c r="AG199" s="642"/>
      <c r="AH199" s="640"/>
      <c r="AI199" s="642"/>
      <c r="AJ199" s="640"/>
      <c r="AK199" s="642"/>
      <c r="AL199" s="640"/>
      <c r="AM199" s="642"/>
      <c r="AN199" s="640"/>
      <c r="AO199" s="642"/>
      <c r="AP199" s="640"/>
      <c r="AQ199" s="642"/>
      <c r="AR199" s="640"/>
      <c r="AS199" s="642"/>
      <c r="AT199" s="640"/>
      <c r="AU199" s="642"/>
      <c r="AV199" s="640"/>
      <c r="AW199" s="642"/>
      <c r="AX199" s="640"/>
      <c r="AY199" s="642"/>
      <c r="AZ199" s="640"/>
      <c r="BA199" s="642"/>
      <c r="BB199" s="640"/>
      <c r="BC199" s="642"/>
      <c r="BD199" s="640"/>
      <c r="BE199" s="642"/>
      <c r="BF199" s="640"/>
      <c r="BG199" s="642"/>
      <c r="BH199" s="640"/>
      <c r="BI199" s="642"/>
      <c r="BJ199" s="640"/>
      <c r="BK199" s="642"/>
      <c r="BL199" s="640"/>
      <c r="BM199" s="642"/>
      <c r="BN199" s="640"/>
      <c r="BO199" s="642"/>
      <c r="BP199" s="640"/>
      <c r="BQ199" s="642"/>
      <c r="BR199" s="643"/>
      <c r="BS199" s="644">
        <f t="shared" si="6"/>
        <v>0</v>
      </c>
      <c r="BT199" s="776">
        <f t="shared" si="7"/>
        <v>0</v>
      </c>
      <c r="BU199" s="644">
        <f t="shared" si="8"/>
        <v>0</v>
      </c>
      <c r="BV199" s="645"/>
      <c r="BW199" s="338"/>
      <c r="BX199" s="338"/>
      <c r="BY199" s="338"/>
      <c r="BZ199" s="338"/>
      <c r="CA199" s="338"/>
      <c r="CB199" s="338"/>
    </row>
    <row r="200" ht="15.75" customHeight="1">
      <c r="A200" s="858">
        <v>197.0</v>
      </c>
      <c r="B200" s="501"/>
      <c r="C200" s="908"/>
      <c r="D200" s="773">
        <f t="shared" ref="D200:E200" si="203">H200+J200+L200+N200+P200+R200+T200+V200+X200+Z200+AB200+AD200+AF200+AH200+AJ200+AL200+AN200+AP200+AR200+AT200+AV200+AX200+AZ200+BB200+BD200+BF200+BH200+BJ200+BL200+BN200+BP200</f>
        <v>0</v>
      </c>
      <c r="E200" s="671">
        <f t="shared" si="203"/>
        <v>0</v>
      </c>
      <c r="F200" s="774">
        <f t="shared" si="4"/>
        <v>0</v>
      </c>
      <c r="G200" s="418"/>
      <c r="H200" s="640"/>
      <c r="I200" s="642"/>
      <c r="J200" s="640"/>
      <c r="K200" s="642"/>
      <c r="L200" s="640"/>
      <c r="M200" s="642"/>
      <c r="N200" s="640"/>
      <c r="O200" s="642"/>
      <c r="P200" s="640"/>
      <c r="Q200" s="642"/>
      <c r="R200" s="640"/>
      <c r="S200" s="642"/>
      <c r="T200" s="640"/>
      <c r="U200" s="642"/>
      <c r="V200" s="640"/>
      <c r="W200" s="642"/>
      <c r="X200" s="640"/>
      <c r="Y200" s="642"/>
      <c r="Z200" s="640"/>
      <c r="AA200" s="642"/>
      <c r="AB200" s="640"/>
      <c r="AC200" s="642"/>
      <c r="AD200" s="640"/>
      <c r="AE200" s="642"/>
      <c r="AF200" s="640"/>
      <c r="AG200" s="642"/>
      <c r="AH200" s="640"/>
      <c r="AI200" s="642"/>
      <c r="AJ200" s="640"/>
      <c r="AK200" s="642"/>
      <c r="AL200" s="640"/>
      <c r="AM200" s="642"/>
      <c r="AN200" s="640"/>
      <c r="AO200" s="642"/>
      <c r="AP200" s="640"/>
      <c r="AQ200" s="642"/>
      <c r="AR200" s="640"/>
      <c r="AS200" s="642"/>
      <c r="AT200" s="640"/>
      <c r="AU200" s="642"/>
      <c r="AV200" s="640"/>
      <c r="AW200" s="642"/>
      <c r="AX200" s="640"/>
      <c r="AY200" s="642"/>
      <c r="AZ200" s="640"/>
      <c r="BA200" s="642"/>
      <c r="BB200" s="640"/>
      <c r="BC200" s="642"/>
      <c r="BD200" s="640"/>
      <c r="BE200" s="642"/>
      <c r="BF200" s="640"/>
      <c r="BG200" s="642"/>
      <c r="BH200" s="640"/>
      <c r="BI200" s="642"/>
      <c r="BJ200" s="640"/>
      <c r="BK200" s="642"/>
      <c r="BL200" s="640"/>
      <c r="BM200" s="642"/>
      <c r="BN200" s="640"/>
      <c r="BO200" s="642"/>
      <c r="BP200" s="640"/>
      <c r="BQ200" s="642"/>
      <c r="BR200" s="643"/>
      <c r="BS200" s="644">
        <f t="shared" si="6"/>
        <v>0</v>
      </c>
      <c r="BT200" s="776">
        <f t="shared" si="7"/>
        <v>0</v>
      </c>
      <c r="BU200" s="644">
        <f t="shared" si="8"/>
        <v>0</v>
      </c>
      <c r="BV200" s="645"/>
      <c r="BW200" s="338"/>
      <c r="BX200" s="338"/>
      <c r="BY200" s="338"/>
      <c r="BZ200" s="338"/>
      <c r="CA200" s="338"/>
      <c r="CB200" s="338"/>
    </row>
    <row r="201" ht="15.75" customHeight="1">
      <c r="A201" s="858">
        <v>198.0</v>
      </c>
      <c r="B201" s="501"/>
      <c r="C201" s="908"/>
      <c r="D201" s="773">
        <f t="shared" ref="D201:E201" si="204">H201+J201+L201+N201+P201+R201+T201+V201+X201+Z201+AB201+AD201+AF201+AH201+AJ201+AL201+AN201+AP201+AR201+AT201+AV201+AX201+AZ201+BB201+BD201+BF201+BH201+BJ201+BL201+BN201+BP201</f>
        <v>0</v>
      </c>
      <c r="E201" s="671">
        <f t="shared" si="204"/>
        <v>0</v>
      </c>
      <c r="F201" s="774">
        <f t="shared" si="4"/>
        <v>0</v>
      </c>
      <c r="G201" s="418"/>
      <c r="H201" s="640"/>
      <c r="I201" s="642"/>
      <c r="J201" s="640"/>
      <c r="K201" s="642"/>
      <c r="L201" s="640"/>
      <c r="M201" s="642"/>
      <c r="N201" s="640"/>
      <c r="O201" s="642"/>
      <c r="P201" s="640"/>
      <c r="Q201" s="642"/>
      <c r="R201" s="640"/>
      <c r="S201" s="642"/>
      <c r="T201" s="640"/>
      <c r="U201" s="642"/>
      <c r="V201" s="640"/>
      <c r="W201" s="642"/>
      <c r="X201" s="640"/>
      <c r="Y201" s="642"/>
      <c r="Z201" s="640"/>
      <c r="AA201" s="642"/>
      <c r="AB201" s="640"/>
      <c r="AC201" s="642"/>
      <c r="AD201" s="640"/>
      <c r="AE201" s="642"/>
      <c r="AF201" s="640"/>
      <c r="AG201" s="642"/>
      <c r="AH201" s="640"/>
      <c r="AI201" s="642"/>
      <c r="AJ201" s="640"/>
      <c r="AK201" s="642"/>
      <c r="AL201" s="640"/>
      <c r="AM201" s="642"/>
      <c r="AN201" s="640"/>
      <c r="AO201" s="642"/>
      <c r="AP201" s="640"/>
      <c r="AQ201" s="642"/>
      <c r="AR201" s="640"/>
      <c r="AS201" s="642"/>
      <c r="AT201" s="640"/>
      <c r="AU201" s="642"/>
      <c r="AV201" s="640"/>
      <c r="AW201" s="642"/>
      <c r="AX201" s="640"/>
      <c r="AY201" s="642"/>
      <c r="AZ201" s="640"/>
      <c r="BA201" s="642"/>
      <c r="BB201" s="640"/>
      <c r="BC201" s="642"/>
      <c r="BD201" s="640"/>
      <c r="BE201" s="642"/>
      <c r="BF201" s="640"/>
      <c r="BG201" s="642"/>
      <c r="BH201" s="640"/>
      <c r="BI201" s="642"/>
      <c r="BJ201" s="640"/>
      <c r="BK201" s="642"/>
      <c r="BL201" s="640"/>
      <c r="BM201" s="642"/>
      <c r="BN201" s="640"/>
      <c r="BO201" s="642"/>
      <c r="BP201" s="640"/>
      <c r="BQ201" s="642"/>
      <c r="BR201" s="643"/>
      <c r="BS201" s="644">
        <f t="shared" si="6"/>
        <v>0</v>
      </c>
      <c r="BT201" s="776">
        <f t="shared" si="7"/>
        <v>0</v>
      </c>
      <c r="BU201" s="644">
        <f t="shared" si="8"/>
        <v>0</v>
      </c>
      <c r="BV201" s="645"/>
      <c r="BW201" s="338"/>
      <c r="BX201" s="338"/>
      <c r="BY201" s="338"/>
      <c r="BZ201" s="338"/>
      <c r="CA201" s="338"/>
      <c r="CB201" s="338"/>
    </row>
    <row r="202" ht="15.75" customHeight="1">
      <c r="A202" s="858">
        <v>199.0</v>
      </c>
      <c r="B202" s="501"/>
      <c r="C202" s="908"/>
      <c r="D202" s="773">
        <f t="shared" ref="D202:E202" si="205">H202+J202+L202+N202+P202+R202+T202+V202+X202+Z202+AB202+AD202+AF202+AH202+AJ202+AL202+AN202+AP202+AR202+AT202+AV202+AX202+AZ202+BB202+BD202+BF202+BH202+BJ202+BL202+BN202+BP202</f>
        <v>0</v>
      </c>
      <c r="E202" s="671">
        <f t="shared" si="205"/>
        <v>0</v>
      </c>
      <c r="F202" s="774">
        <f t="shared" si="4"/>
        <v>0</v>
      </c>
      <c r="G202" s="418"/>
      <c r="H202" s="640"/>
      <c r="I202" s="642"/>
      <c r="J202" s="640"/>
      <c r="K202" s="642"/>
      <c r="L202" s="640"/>
      <c r="M202" s="642"/>
      <c r="N202" s="640"/>
      <c r="O202" s="642"/>
      <c r="P202" s="640"/>
      <c r="Q202" s="642"/>
      <c r="R202" s="640"/>
      <c r="S202" s="642"/>
      <c r="T202" s="640"/>
      <c r="U202" s="642"/>
      <c r="V202" s="640"/>
      <c r="W202" s="642"/>
      <c r="X202" s="640"/>
      <c r="Y202" s="642"/>
      <c r="Z202" s="640"/>
      <c r="AA202" s="642"/>
      <c r="AB202" s="640"/>
      <c r="AC202" s="642"/>
      <c r="AD202" s="640"/>
      <c r="AE202" s="642"/>
      <c r="AF202" s="640"/>
      <c r="AG202" s="642"/>
      <c r="AH202" s="640"/>
      <c r="AI202" s="642"/>
      <c r="AJ202" s="640"/>
      <c r="AK202" s="642"/>
      <c r="AL202" s="640"/>
      <c r="AM202" s="642"/>
      <c r="AN202" s="640"/>
      <c r="AO202" s="642"/>
      <c r="AP202" s="640"/>
      <c r="AQ202" s="642"/>
      <c r="AR202" s="640"/>
      <c r="AS202" s="642"/>
      <c r="AT202" s="640"/>
      <c r="AU202" s="642"/>
      <c r="AV202" s="640"/>
      <c r="AW202" s="642"/>
      <c r="AX202" s="640"/>
      <c r="AY202" s="642"/>
      <c r="AZ202" s="640"/>
      <c r="BA202" s="642"/>
      <c r="BB202" s="640"/>
      <c r="BC202" s="642"/>
      <c r="BD202" s="640"/>
      <c r="BE202" s="642"/>
      <c r="BF202" s="640"/>
      <c r="BG202" s="642"/>
      <c r="BH202" s="640"/>
      <c r="BI202" s="642"/>
      <c r="BJ202" s="640"/>
      <c r="BK202" s="642"/>
      <c r="BL202" s="640"/>
      <c r="BM202" s="642"/>
      <c r="BN202" s="640"/>
      <c r="BO202" s="642"/>
      <c r="BP202" s="640"/>
      <c r="BQ202" s="642"/>
      <c r="BR202" s="643"/>
      <c r="BS202" s="644">
        <f t="shared" si="6"/>
        <v>0</v>
      </c>
      <c r="BT202" s="776">
        <f t="shared" si="7"/>
        <v>0</v>
      </c>
      <c r="BU202" s="644">
        <f t="shared" si="8"/>
        <v>0</v>
      </c>
      <c r="BV202" s="645"/>
      <c r="BW202" s="338"/>
      <c r="BX202" s="338"/>
      <c r="BY202" s="338"/>
      <c r="BZ202" s="338"/>
      <c r="CA202" s="338"/>
      <c r="CB202" s="338"/>
    </row>
    <row r="203" ht="15.75" customHeight="1">
      <c r="A203" s="858">
        <v>200.0</v>
      </c>
      <c r="B203" s="501"/>
      <c r="C203" s="908"/>
      <c r="D203" s="773">
        <f t="shared" ref="D203:E203" si="206">H203+J203+L203+N203+P203+R203+T203+V203+X203+Z203+AB203+AD203+AF203+AH203+AJ203+AL203+AN203+AP203+AR203+AT203+AV203+AX203+AZ203+BB203+BD203+BF203+BH203+BJ203+BL203+BN203+BP203</f>
        <v>0</v>
      </c>
      <c r="E203" s="671">
        <f t="shared" si="206"/>
        <v>0</v>
      </c>
      <c r="F203" s="774">
        <f t="shared" si="4"/>
        <v>0</v>
      </c>
      <c r="G203" s="418"/>
      <c r="H203" s="640"/>
      <c r="I203" s="642"/>
      <c r="J203" s="640"/>
      <c r="K203" s="642"/>
      <c r="L203" s="640"/>
      <c r="M203" s="642"/>
      <c r="N203" s="640"/>
      <c r="O203" s="642"/>
      <c r="P203" s="640"/>
      <c r="Q203" s="642"/>
      <c r="R203" s="640"/>
      <c r="S203" s="642"/>
      <c r="T203" s="640"/>
      <c r="U203" s="642"/>
      <c r="V203" s="640"/>
      <c r="W203" s="642"/>
      <c r="X203" s="640"/>
      <c r="Y203" s="642"/>
      <c r="Z203" s="640"/>
      <c r="AA203" s="642"/>
      <c r="AB203" s="640"/>
      <c r="AC203" s="642"/>
      <c r="AD203" s="640"/>
      <c r="AE203" s="642"/>
      <c r="AF203" s="640"/>
      <c r="AG203" s="642"/>
      <c r="AH203" s="640"/>
      <c r="AI203" s="642"/>
      <c r="AJ203" s="640"/>
      <c r="AK203" s="642"/>
      <c r="AL203" s="640"/>
      <c r="AM203" s="642"/>
      <c r="AN203" s="640"/>
      <c r="AO203" s="642"/>
      <c r="AP203" s="640"/>
      <c r="AQ203" s="642"/>
      <c r="AR203" s="640"/>
      <c r="AS203" s="642"/>
      <c r="AT203" s="640"/>
      <c r="AU203" s="642"/>
      <c r="AV203" s="640"/>
      <c r="AW203" s="642"/>
      <c r="AX203" s="640"/>
      <c r="AY203" s="642"/>
      <c r="AZ203" s="640"/>
      <c r="BA203" s="642"/>
      <c r="BB203" s="640"/>
      <c r="BC203" s="642"/>
      <c r="BD203" s="640"/>
      <c r="BE203" s="642"/>
      <c r="BF203" s="640"/>
      <c r="BG203" s="642"/>
      <c r="BH203" s="640"/>
      <c r="BI203" s="642"/>
      <c r="BJ203" s="640"/>
      <c r="BK203" s="642"/>
      <c r="BL203" s="640"/>
      <c r="BM203" s="642"/>
      <c r="BN203" s="640"/>
      <c r="BO203" s="642"/>
      <c r="BP203" s="640"/>
      <c r="BQ203" s="642"/>
      <c r="BR203" s="643"/>
      <c r="BS203" s="644">
        <f t="shared" si="6"/>
        <v>0</v>
      </c>
      <c r="BT203" s="776">
        <f t="shared" si="7"/>
        <v>0</v>
      </c>
      <c r="BU203" s="644">
        <f t="shared" si="8"/>
        <v>0</v>
      </c>
      <c r="BV203" s="645"/>
      <c r="BW203" s="338"/>
      <c r="BX203" s="338"/>
      <c r="BY203" s="338"/>
      <c r="BZ203" s="338"/>
      <c r="CA203" s="338"/>
      <c r="CB203" s="338"/>
    </row>
    <row r="204" ht="15.75" customHeight="1">
      <c r="A204" s="858">
        <v>201.0</v>
      </c>
      <c r="B204" s="501"/>
      <c r="C204" s="908"/>
      <c r="D204" s="773">
        <f t="shared" ref="D204:E204" si="207">H204+J204+L204+N204+P204+R204+T204+V204+X204+Z204+AB204+AD204+AF204+AH204+AJ204+AL204+AN204+AP204+AR204+AT204+AV204+AX204+AZ204+BB204+BD204+BF204+BH204+BJ204+BL204+BN204+BP204</f>
        <v>0</v>
      </c>
      <c r="E204" s="671">
        <f t="shared" si="207"/>
        <v>0</v>
      </c>
      <c r="F204" s="774">
        <f t="shared" si="4"/>
        <v>0</v>
      </c>
      <c r="G204" s="418"/>
      <c r="H204" s="640"/>
      <c r="I204" s="642"/>
      <c r="J204" s="640"/>
      <c r="K204" s="642"/>
      <c r="L204" s="640"/>
      <c r="M204" s="642"/>
      <c r="N204" s="640"/>
      <c r="O204" s="642"/>
      <c r="P204" s="640"/>
      <c r="Q204" s="642"/>
      <c r="R204" s="640"/>
      <c r="S204" s="642"/>
      <c r="T204" s="640"/>
      <c r="U204" s="642"/>
      <c r="V204" s="640"/>
      <c r="W204" s="642"/>
      <c r="X204" s="640"/>
      <c r="Y204" s="642"/>
      <c r="Z204" s="640"/>
      <c r="AA204" s="642"/>
      <c r="AB204" s="640"/>
      <c r="AC204" s="642"/>
      <c r="AD204" s="640"/>
      <c r="AE204" s="642"/>
      <c r="AF204" s="640"/>
      <c r="AG204" s="642"/>
      <c r="AH204" s="640"/>
      <c r="AI204" s="642"/>
      <c r="AJ204" s="640"/>
      <c r="AK204" s="642"/>
      <c r="AL204" s="640"/>
      <c r="AM204" s="642"/>
      <c r="AN204" s="640"/>
      <c r="AO204" s="642"/>
      <c r="AP204" s="640"/>
      <c r="AQ204" s="642"/>
      <c r="AR204" s="640"/>
      <c r="AS204" s="642"/>
      <c r="AT204" s="640"/>
      <c r="AU204" s="642"/>
      <c r="AV204" s="640"/>
      <c r="AW204" s="642"/>
      <c r="AX204" s="640"/>
      <c r="AY204" s="642"/>
      <c r="AZ204" s="640"/>
      <c r="BA204" s="642"/>
      <c r="BB204" s="640"/>
      <c r="BC204" s="642"/>
      <c r="BD204" s="640"/>
      <c r="BE204" s="642"/>
      <c r="BF204" s="640"/>
      <c r="BG204" s="642"/>
      <c r="BH204" s="640"/>
      <c r="BI204" s="642"/>
      <c r="BJ204" s="640"/>
      <c r="BK204" s="642"/>
      <c r="BL204" s="640"/>
      <c r="BM204" s="642"/>
      <c r="BN204" s="640"/>
      <c r="BO204" s="642"/>
      <c r="BP204" s="640"/>
      <c r="BQ204" s="642"/>
      <c r="BR204" s="643"/>
      <c r="BS204" s="644">
        <f t="shared" si="6"/>
        <v>0</v>
      </c>
      <c r="BT204" s="776">
        <f t="shared" si="7"/>
        <v>0</v>
      </c>
      <c r="BU204" s="644">
        <f t="shared" si="8"/>
        <v>0</v>
      </c>
      <c r="BV204" s="645"/>
      <c r="BW204" s="338"/>
      <c r="BX204" s="338"/>
      <c r="BY204" s="338"/>
      <c r="BZ204" s="338"/>
      <c r="CA204" s="338"/>
      <c r="CB204" s="338"/>
    </row>
    <row r="205" ht="15.75" customHeight="1">
      <c r="A205" s="858">
        <v>202.0</v>
      </c>
      <c r="B205" s="501"/>
      <c r="C205" s="908"/>
      <c r="D205" s="773">
        <f t="shared" ref="D205:E205" si="208">H205+J205+L205+N205+P205+R205+T205+V205+X205+Z205+AB205+AD205+AF205+AH205+AJ205+AL205+AN205+AP205+AR205+AT205+AV205+AX205+AZ205+BB205+BD205+BF205+BH205+BJ205+BL205+BN205+BP205</f>
        <v>0</v>
      </c>
      <c r="E205" s="671">
        <f t="shared" si="208"/>
        <v>0</v>
      </c>
      <c r="F205" s="774">
        <f t="shared" si="4"/>
        <v>0</v>
      </c>
      <c r="G205" s="418"/>
      <c r="H205" s="640"/>
      <c r="I205" s="642"/>
      <c r="J205" s="640"/>
      <c r="K205" s="642"/>
      <c r="L205" s="640"/>
      <c r="M205" s="642"/>
      <c r="N205" s="640"/>
      <c r="O205" s="642"/>
      <c r="P205" s="640"/>
      <c r="Q205" s="642"/>
      <c r="R205" s="640"/>
      <c r="S205" s="642"/>
      <c r="T205" s="640"/>
      <c r="U205" s="642"/>
      <c r="V205" s="640"/>
      <c r="W205" s="642"/>
      <c r="X205" s="640"/>
      <c r="Y205" s="642"/>
      <c r="Z205" s="640"/>
      <c r="AA205" s="642"/>
      <c r="AB205" s="640"/>
      <c r="AC205" s="642"/>
      <c r="AD205" s="640"/>
      <c r="AE205" s="642"/>
      <c r="AF205" s="640"/>
      <c r="AG205" s="642"/>
      <c r="AH205" s="640"/>
      <c r="AI205" s="642"/>
      <c r="AJ205" s="640"/>
      <c r="AK205" s="642"/>
      <c r="AL205" s="640"/>
      <c r="AM205" s="642"/>
      <c r="AN205" s="640"/>
      <c r="AO205" s="642"/>
      <c r="AP205" s="640"/>
      <c r="AQ205" s="642"/>
      <c r="AR205" s="640"/>
      <c r="AS205" s="642"/>
      <c r="AT205" s="640"/>
      <c r="AU205" s="642"/>
      <c r="AV205" s="640"/>
      <c r="AW205" s="642"/>
      <c r="AX205" s="640"/>
      <c r="AY205" s="642"/>
      <c r="AZ205" s="640"/>
      <c r="BA205" s="642"/>
      <c r="BB205" s="640"/>
      <c r="BC205" s="642"/>
      <c r="BD205" s="640"/>
      <c r="BE205" s="642"/>
      <c r="BF205" s="640"/>
      <c r="BG205" s="642"/>
      <c r="BH205" s="640"/>
      <c r="BI205" s="642"/>
      <c r="BJ205" s="640"/>
      <c r="BK205" s="642"/>
      <c r="BL205" s="640"/>
      <c r="BM205" s="642"/>
      <c r="BN205" s="640"/>
      <c r="BO205" s="642"/>
      <c r="BP205" s="640"/>
      <c r="BQ205" s="642"/>
      <c r="BR205" s="643"/>
      <c r="BS205" s="644">
        <f t="shared" si="6"/>
        <v>0</v>
      </c>
      <c r="BT205" s="776">
        <f t="shared" si="7"/>
        <v>0</v>
      </c>
      <c r="BU205" s="644">
        <f t="shared" si="8"/>
        <v>0</v>
      </c>
      <c r="BV205" s="645"/>
      <c r="BW205" s="338"/>
      <c r="BX205" s="338"/>
      <c r="BY205" s="338"/>
      <c r="BZ205" s="338"/>
      <c r="CA205" s="338"/>
      <c r="CB205" s="338"/>
    </row>
    <row r="206" ht="15.75" customHeight="1">
      <c r="A206" s="858">
        <v>203.0</v>
      </c>
      <c r="B206" s="501"/>
      <c r="C206" s="908"/>
      <c r="D206" s="773">
        <f t="shared" ref="D206:E206" si="209">H206+J206+L206+N206+P206+R206+T206+V206+X206+Z206+AB206+AD206+AF206+AH206+AJ206+AL206+AN206+AP206+AR206+AT206+AV206+AX206+AZ206+BB206+BD206+BF206+BH206+BJ206+BL206+BN206+BP206</f>
        <v>0</v>
      </c>
      <c r="E206" s="671">
        <f t="shared" si="209"/>
        <v>0</v>
      </c>
      <c r="F206" s="774">
        <f t="shared" si="4"/>
        <v>0</v>
      </c>
      <c r="G206" s="418"/>
      <c r="H206" s="640"/>
      <c r="I206" s="642"/>
      <c r="J206" s="640"/>
      <c r="K206" s="642"/>
      <c r="L206" s="640"/>
      <c r="M206" s="642"/>
      <c r="N206" s="640"/>
      <c r="O206" s="642"/>
      <c r="P206" s="640"/>
      <c r="Q206" s="642"/>
      <c r="R206" s="640"/>
      <c r="S206" s="642"/>
      <c r="T206" s="640"/>
      <c r="U206" s="642"/>
      <c r="V206" s="640"/>
      <c r="W206" s="642"/>
      <c r="X206" s="640"/>
      <c r="Y206" s="642"/>
      <c r="Z206" s="640"/>
      <c r="AA206" s="642"/>
      <c r="AB206" s="640"/>
      <c r="AC206" s="642"/>
      <c r="AD206" s="640"/>
      <c r="AE206" s="642"/>
      <c r="AF206" s="640"/>
      <c r="AG206" s="642"/>
      <c r="AH206" s="640"/>
      <c r="AI206" s="642"/>
      <c r="AJ206" s="640"/>
      <c r="AK206" s="642"/>
      <c r="AL206" s="640"/>
      <c r="AM206" s="642"/>
      <c r="AN206" s="640"/>
      <c r="AO206" s="642"/>
      <c r="AP206" s="640"/>
      <c r="AQ206" s="642"/>
      <c r="AR206" s="640"/>
      <c r="AS206" s="642"/>
      <c r="AT206" s="640"/>
      <c r="AU206" s="642"/>
      <c r="AV206" s="640"/>
      <c r="AW206" s="642"/>
      <c r="AX206" s="640"/>
      <c r="AY206" s="642"/>
      <c r="AZ206" s="640"/>
      <c r="BA206" s="642"/>
      <c r="BB206" s="640"/>
      <c r="BC206" s="642"/>
      <c r="BD206" s="640"/>
      <c r="BE206" s="642"/>
      <c r="BF206" s="640"/>
      <c r="BG206" s="642"/>
      <c r="BH206" s="640"/>
      <c r="BI206" s="642"/>
      <c r="BJ206" s="640"/>
      <c r="BK206" s="642"/>
      <c r="BL206" s="640"/>
      <c r="BM206" s="642"/>
      <c r="BN206" s="640"/>
      <c r="BO206" s="642"/>
      <c r="BP206" s="640"/>
      <c r="BQ206" s="642"/>
      <c r="BR206" s="643"/>
      <c r="BS206" s="644">
        <f t="shared" si="6"/>
        <v>0</v>
      </c>
      <c r="BT206" s="776">
        <f t="shared" si="7"/>
        <v>0</v>
      </c>
      <c r="BU206" s="644">
        <f t="shared" si="8"/>
        <v>0</v>
      </c>
      <c r="BV206" s="645"/>
      <c r="BW206" s="338"/>
      <c r="BX206" s="338"/>
      <c r="BY206" s="338"/>
      <c r="BZ206" s="338"/>
      <c r="CA206" s="338"/>
      <c r="CB206" s="338"/>
    </row>
    <row r="207" ht="15.75" customHeight="1">
      <c r="A207" s="858">
        <v>204.0</v>
      </c>
      <c r="B207" s="501"/>
      <c r="C207" s="908"/>
      <c r="D207" s="773">
        <f t="shared" ref="D207:E207" si="210">H207+J207+L207+N207+P207+R207+T207+V207+X207+Z207+AB207+AD207+AF207+AH207+AJ207+AL207+AN207+AP207+AR207+AT207+AV207+AX207+AZ207+BB207+BD207+BF207+BH207+BJ207+BL207+BN207+BP207</f>
        <v>0</v>
      </c>
      <c r="E207" s="671">
        <f t="shared" si="210"/>
        <v>0</v>
      </c>
      <c r="F207" s="774">
        <f t="shared" si="4"/>
        <v>0</v>
      </c>
      <c r="G207" s="418"/>
      <c r="H207" s="640"/>
      <c r="I207" s="642"/>
      <c r="J207" s="640"/>
      <c r="K207" s="642"/>
      <c r="L207" s="640"/>
      <c r="M207" s="642"/>
      <c r="N207" s="640"/>
      <c r="O207" s="642"/>
      <c r="P207" s="640"/>
      <c r="Q207" s="642"/>
      <c r="R207" s="640"/>
      <c r="S207" s="642"/>
      <c r="T207" s="640"/>
      <c r="U207" s="642"/>
      <c r="V207" s="640"/>
      <c r="W207" s="642"/>
      <c r="X207" s="640"/>
      <c r="Y207" s="642"/>
      <c r="Z207" s="640"/>
      <c r="AA207" s="642"/>
      <c r="AB207" s="640"/>
      <c r="AC207" s="642"/>
      <c r="AD207" s="640"/>
      <c r="AE207" s="642"/>
      <c r="AF207" s="640"/>
      <c r="AG207" s="642"/>
      <c r="AH207" s="640"/>
      <c r="AI207" s="642"/>
      <c r="AJ207" s="640"/>
      <c r="AK207" s="642"/>
      <c r="AL207" s="640"/>
      <c r="AM207" s="642"/>
      <c r="AN207" s="640"/>
      <c r="AO207" s="642"/>
      <c r="AP207" s="640"/>
      <c r="AQ207" s="642"/>
      <c r="AR207" s="640"/>
      <c r="AS207" s="642"/>
      <c r="AT207" s="640"/>
      <c r="AU207" s="642"/>
      <c r="AV207" s="640"/>
      <c r="AW207" s="642"/>
      <c r="AX207" s="640"/>
      <c r="AY207" s="642"/>
      <c r="AZ207" s="640"/>
      <c r="BA207" s="642"/>
      <c r="BB207" s="640"/>
      <c r="BC207" s="642"/>
      <c r="BD207" s="640"/>
      <c r="BE207" s="642"/>
      <c r="BF207" s="640"/>
      <c r="BG207" s="642"/>
      <c r="BH207" s="640"/>
      <c r="BI207" s="642"/>
      <c r="BJ207" s="640"/>
      <c r="BK207" s="642"/>
      <c r="BL207" s="640"/>
      <c r="BM207" s="642"/>
      <c r="BN207" s="640"/>
      <c r="BO207" s="642"/>
      <c r="BP207" s="640"/>
      <c r="BQ207" s="642"/>
      <c r="BR207" s="643"/>
      <c r="BS207" s="644">
        <f t="shared" si="6"/>
        <v>0</v>
      </c>
      <c r="BT207" s="776">
        <f t="shared" si="7"/>
        <v>0</v>
      </c>
      <c r="BU207" s="644">
        <f t="shared" si="8"/>
        <v>0</v>
      </c>
      <c r="BV207" s="645"/>
      <c r="BW207" s="338"/>
      <c r="BX207" s="338"/>
      <c r="BY207" s="338"/>
      <c r="BZ207" s="338"/>
      <c r="CA207" s="338"/>
      <c r="CB207" s="338"/>
    </row>
    <row r="208" ht="15.75" customHeight="1">
      <c r="A208" s="858">
        <v>205.0</v>
      </c>
      <c r="B208" s="501"/>
      <c r="C208" s="908"/>
      <c r="D208" s="773">
        <f t="shared" ref="D208:E208" si="211">H208+J208+L208+N208+P208+R208+T208+V208+X208+Z208+AB208+AD208+AF208+AH208+AJ208+AL208+AN208+AP208+AR208+AT208+AV208+AX208+AZ208+BB208+BD208+BF208+BH208+BJ208+BL208+BN208+BP208</f>
        <v>0</v>
      </c>
      <c r="E208" s="671">
        <f t="shared" si="211"/>
        <v>0</v>
      </c>
      <c r="F208" s="774">
        <f t="shared" si="4"/>
        <v>0</v>
      </c>
      <c r="G208" s="418"/>
      <c r="H208" s="640"/>
      <c r="I208" s="642"/>
      <c r="J208" s="640"/>
      <c r="K208" s="642"/>
      <c r="L208" s="640"/>
      <c r="M208" s="642"/>
      <c r="N208" s="640"/>
      <c r="O208" s="642"/>
      <c r="P208" s="640"/>
      <c r="Q208" s="642"/>
      <c r="R208" s="640"/>
      <c r="S208" s="642"/>
      <c r="T208" s="640"/>
      <c r="U208" s="642"/>
      <c r="V208" s="640"/>
      <c r="W208" s="642"/>
      <c r="X208" s="640"/>
      <c r="Y208" s="642"/>
      <c r="Z208" s="640"/>
      <c r="AA208" s="642"/>
      <c r="AB208" s="640"/>
      <c r="AC208" s="642"/>
      <c r="AD208" s="640"/>
      <c r="AE208" s="642"/>
      <c r="AF208" s="640"/>
      <c r="AG208" s="642"/>
      <c r="AH208" s="640"/>
      <c r="AI208" s="642"/>
      <c r="AJ208" s="640"/>
      <c r="AK208" s="642"/>
      <c r="AL208" s="640"/>
      <c r="AM208" s="642"/>
      <c r="AN208" s="640"/>
      <c r="AO208" s="642"/>
      <c r="AP208" s="640"/>
      <c r="AQ208" s="642"/>
      <c r="AR208" s="640"/>
      <c r="AS208" s="642"/>
      <c r="AT208" s="640"/>
      <c r="AU208" s="642"/>
      <c r="AV208" s="640"/>
      <c r="AW208" s="642"/>
      <c r="AX208" s="640"/>
      <c r="AY208" s="642"/>
      <c r="AZ208" s="640"/>
      <c r="BA208" s="642"/>
      <c r="BB208" s="640"/>
      <c r="BC208" s="642"/>
      <c r="BD208" s="640"/>
      <c r="BE208" s="642"/>
      <c r="BF208" s="640"/>
      <c r="BG208" s="642"/>
      <c r="BH208" s="640"/>
      <c r="BI208" s="642"/>
      <c r="BJ208" s="640"/>
      <c r="BK208" s="642"/>
      <c r="BL208" s="640"/>
      <c r="BM208" s="642"/>
      <c r="BN208" s="640"/>
      <c r="BO208" s="642"/>
      <c r="BP208" s="640"/>
      <c r="BQ208" s="642"/>
      <c r="BR208" s="643"/>
      <c r="BS208" s="644">
        <f t="shared" si="6"/>
        <v>0</v>
      </c>
      <c r="BT208" s="776">
        <f t="shared" si="7"/>
        <v>0</v>
      </c>
      <c r="BU208" s="644">
        <f t="shared" si="8"/>
        <v>0</v>
      </c>
      <c r="BV208" s="645"/>
      <c r="BW208" s="338"/>
      <c r="BX208" s="338"/>
      <c r="BY208" s="338"/>
      <c r="BZ208" s="338"/>
      <c r="CA208" s="338"/>
      <c r="CB208" s="338"/>
    </row>
    <row r="209" ht="15.75" customHeight="1">
      <c r="A209" s="858">
        <v>206.0</v>
      </c>
      <c r="B209" s="501"/>
      <c r="C209" s="908"/>
      <c r="D209" s="773">
        <f t="shared" ref="D209:E209" si="212">H209+J209+L209+N209+P209+R209+T209+V209+X209+Z209+AB209+AD209+AF209+AH209+AJ209+AL209+AN209+AP209+AR209+AT209+AV209+AX209+AZ209+BB209+BD209+BF209+BH209+BJ209+BL209+BN209+BP209</f>
        <v>0</v>
      </c>
      <c r="E209" s="671">
        <f t="shared" si="212"/>
        <v>0</v>
      </c>
      <c r="F209" s="774">
        <f t="shared" si="4"/>
        <v>0</v>
      </c>
      <c r="G209" s="418"/>
      <c r="H209" s="640"/>
      <c r="I209" s="642"/>
      <c r="J209" s="640"/>
      <c r="K209" s="642"/>
      <c r="L209" s="640"/>
      <c r="M209" s="642"/>
      <c r="N209" s="640"/>
      <c r="O209" s="642"/>
      <c r="P209" s="640"/>
      <c r="Q209" s="642"/>
      <c r="R209" s="640"/>
      <c r="S209" s="642"/>
      <c r="T209" s="640"/>
      <c r="U209" s="642"/>
      <c r="V209" s="640"/>
      <c r="W209" s="642"/>
      <c r="X209" s="640"/>
      <c r="Y209" s="642"/>
      <c r="Z209" s="640"/>
      <c r="AA209" s="642"/>
      <c r="AB209" s="640"/>
      <c r="AC209" s="642"/>
      <c r="AD209" s="640"/>
      <c r="AE209" s="642"/>
      <c r="AF209" s="640"/>
      <c r="AG209" s="642"/>
      <c r="AH209" s="640"/>
      <c r="AI209" s="642"/>
      <c r="AJ209" s="640"/>
      <c r="AK209" s="642"/>
      <c r="AL209" s="640"/>
      <c r="AM209" s="642"/>
      <c r="AN209" s="640"/>
      <c r="AO209" s="642"/>
      <c r="AP209" s="640"/>
      <c r="AQ209" s="642"/>
      <c r="AR209" s="640"/>
      <c r="AS209" s="642"/>
      <c r="AT209" s="640"/>
      <c r="AU209" s="642"/>
      <c r="AV209" s="640"/>
      <c r="AW209" s="642"/>
      <c r="AX209" s="640"/>
      <c r="AY209" s="642"/>
      <c r="AZ209" s="640"/>
      <c r="BA209" s="642"/>
      <c r="BB209" s="640"/>
      <c r="BC209" s="642"/>
      <c r="BD209" s="640"/>
      <c r="BE209" s="642"/>
      <c r="BF209" s="640"/>
      <c r="BG209" s="642"/>
      <c r="BH209" s="640"/>
      <c r="BI209" s="642"/>
      <c r="BJ209" s="640"/>
      <c r="BK209" s="642"/>
      <c r="BL209" s="640"/>
      <c r="BM209" s="642"/>
      <c r="BN209" s="640"/>
      <c r="BO209" s="642"/>
      <c r="BP209" s="640"/>
      <c r="BQ209" s="642"/>
      <c r="BR209" s="643"/>
      <c r="BS209" s="644">
        <f t="shared" si="6"/>
        <v>0</v>
      </c>
      <c r="BT209" s="776">
        <f t="shared" si="7"/>
        <v>0</v>
      </c>
      <c r="BU209" s="644">
        <f t="shared" si="8"/>
        <v>0</v>
      </c>
      <c r="BV209" s="645"/>
      <c r="BW209" s="338"/>
      <c r="BX209" s="338"/>
      <c r="BY209" s="338"/>
      <c r="BZ209" s="338"/>
      <c r="CA209" s="338"/>
      <c r="CB209" s="338"/>
    </row>
    <row r="210" ht="15.75" customHeight="1">
      <c r="A210" s="858">
        <v>207.0</v>
      </c>
      <c r="B210" s="501"/>
      <c r="C210" s="908"/>
      <c r="D210" s="773">
        <f t="shared" ref="D210:E210" si="213">H210+J210+L210+N210+P210+R210+T210+V210+X210+Z210+AB210+AD210+AF210+AH210+AJ210+AL210+AN210+AP210+AR210+AT210+AV210+AX210+AZ210+BB210+BD210+BF210+BH210+BJ210+BL210+BN210+BP210</f>
        <v>0</v>
      </c>
      <c r="E210" s="671">
        <f t="shared" si="213"/>
        <v>0</v>
      </c>
      <c r="F210" s="774">
        <f t="shared" si="4"/>
        <v>0</v>
      </c>
      <c r="G210" s="418"/>
      <c r="H210" s="640"/>
      <c r="I210" s="642"/>
      <c r="J210" s="640"/>
      <c r="K210" s="642"/>
      <c r="L210" s="640"/>
      <c r="M210" s="642"/>
      <c r="N210" s="640"/>
      <c r="O210" s="642"/>
      <c r="P210" s="640"/>
      <c r="Q210" s="642"/>
      <c r="R210" s="640"/>
      <c r="S210" s="642"/>
      <c r="T210" s="640"/>
      <c r="U210" s="642"/>
      <c r="V210" s="640"/>
      <c r="W210" s="642"/>
      <c r="X210" s="640"/>
      <c r="Y210" s="642"/>
      <c r="Z210" s="640"/>
      <c r="AA210" s="642"/>
      <c r="AB210" s="640"/>
      <c r="AC210" s="642"/>
      <c r="AD210" s="640"/>
      <c r="AE210" s="642"/>
      <c r="AF210" s="640"/>
      <c r="AG210" s="642"/>
      <c r="AH210" s="640"/>
      <c r="AI210" s="642"/>
      <c r="AJ210" s="640"/>
      <c r="AK210" s="642"/>
      <c r="AL210" s="640"/>
      <c r="AM210" s="642"/>
      <c r="AN210" s="640"/>
      <c r="AO210" s="642"/>
      <c r="AP210" s="640"/>
      <c r="AQ210" s="642"/>
      <c r="AR210" s="640"/>
      <c r="AS210" s="642"/>
      <c r="AT210" s="640"/>
      <c r="AU210" s="642"/>
      <c r="AV210" s="640"/>
      <c r="AW210" s="642"/>
      <c r="AX210" s="640"/>
      <c r="AY210" s="642"/>
      <c r="AZ210" s="640"/>
      <c r="BA210" s="642"/>
      <c r="BB210" s="640"/>
      <c r="BC210" s="642"/>
      <c r="BD210" s="640"/>
      <c r="BE210" s="642"/>
      <c r="BF210" s="640"/>
      <c r="BG210" s="642"/>
      <c r="BH210" s="640"/>
      <c r="BI210" s="642"/>
      <c r="BJ210" s="640"/>
      <c r="BK210" s="642"/>
      <c r="BL210" s="640"/>
      <c r="BM210" s="642"/>
      <c r="BN210" s="640"/>
      <c r="BO210" s="642"/>
      <c r="BP210" s="640"/>
      <c r="BQ210" s="642"/>
      <c r="BR210" s="643"/>
      <c r="BS210" s="644">
        <f t="shared" si="6"/>
        <v>0</v>
      </c>
      <c r="BT210" s="776">
        <f t="shared" si="7"/>
        <v>0</v>
      </c>
      <c r="BU210" s="644">
        <f t="shared" si="8"/>
        <v>0</v>
      </c>
      <c r="BV210" s="645"/>
      <c r="BW210" s="338"/>
      <c r="BX210" s="338"/>
      <c r="BY210" s="338"/>
      <c r="BZ210" s="338"/>
      <c r="CA210" s="338"/>
      <c r="CB210" s="338"/>
    </row>
    <row r="211" ht="15.75" customHeight="1">
      <c r="A211" s="858">
        <v>208.0</v>
      </c>
      <c r="B211" s="501"/>
      <c r="C211" s="908"/>
      <c r="D211" s="773">
        <f t="shared" ref="D211:E211" si="214">H211+J211+L211+N211+P211+R211+T211+V211+X211+Z211+AB211+AD211+AF211+AH211+AJ211+AL211+AN211+AP211+AR211+AT211+AV211+AX211+AZ211+BB211+BD211+BF211+BH211+BJ211+BL211+BN211+BP211</f>
        <v>0</v>
      </c>
      <c r="E211" s="671">
        <f t="shared" si="214"/>
        <v>0</v>
      </c>
      <c r="F211" s="774">
        <f t="shared" si="4"/>
        <v>0</v>
      </c>
      <c r="G211" s="418"/>
      <c r="H211" s="640"/>
      <c r="I211" s="642"/>
      <c r="J211" s="640"/>
      <c r="K211" s="642"/>
      <c r="L211" s="640"/>
      <c r="M211" s="642"/>
      <c r="N211" s="640"/>
      <c r="O211" s="642"/>
      <c r="P211" s="640"/>
      <c r="Q211" s="642"/>
      <c r="R211" s="640"/>
      <c r="S211" s="642"/>
      <c r="T211" s="640"/>
      <c r="U211" s="642"/>
      <c r="V211" s="640"/>
      <c r="W211" s="642"/>
      <c r="X211" s="640"/>
      <c r="Y211" s="642"/>
      <c r="Z211" s="640"/>
      <c r="AA211" s="642"/>
      <c r="AB211" s="640"/>
      <c r="AC211" s="642"/>
      <c r="AD211" s="640"/>
      <c r="AE211" s="642"/>
      <c r="AF211" s="640"/>
      <c r="AG211" s="642"/>
      <c r="AH211" s="640"/>
      <c r="AI211" s="642"/>
      <c r="AJ211" s="640"/>
      <c r="AK211" s="642"/>
      <c r="AL211" s="640"/>
      <c r="AM211" s="642"/>
      <c r="AN211" s="640"/>
      <c r="AO211" s="642"/>
      <c r="AP211" s="640"/>
      <c r="AQ211" s="642"/>
      <c r="AR211" s="640"/>
      <c r="AS211" s="642"/>
      <c r="AT211" s="640"/>
      <c r="AU211" s="642"/>
      <c r="AV211" s="640"/>
      <c r="AW211" s="642"/>
      <c r="AX211" s="640"/>
      <c r="AY211" s="642"/>
      <c r="AZ211" s="640"/>
      <c r="BA211" s="642"/>
      <c r="BB211" s="640"/>
      <c r="BC211" s="642"/>
      <c r="BD211" s="640"/>
      <c r="BE211" s="642"/>
      <c r="BF211" s="640"/>
      <c r="BG211" s="642"/>
      <c r="BH211" s="640"/>
      <c r="BI211" s="642"/>
      <c r="BJ211" s="640"/>
      <c r="BK211" s="642"/>
      <c r="BL211" s="640"/>
      <c r="BM211" s="642"/>
      <c r="BN211" s="640"/>
      <c r="BO211" s="642"/>
      <c r="BP211" s="640"/>
      <c r="BQ211" s="642"/>
      <c r="BR211" s="643"/>
      <c r="BS211" s="644">
        <f t="shared" si="6"/>
        <v>0</v>
      </c>
      <c r="BT211" s="776">
        <f t="shared" si="7"/>
        <v>0</v>
      </c>
      <c r="BU211" s="644">
        <f t="shared" si="8"/>
        <v>0</v>
      </c>
      <c r="BV211" s="645"/>
      <c r="BW211" s="338"/>
      <c r="BX211" s="338"/>
      <c r="BY211" s="338"/>
      <c r="BZ211" s="338"/>
      <c r="CA211" s="338"/>
      <c r="CB211" s="338"/>
    </row>
    <row r="212" ht="15.75" customHeight="1">
      <c r="A212" s="858">
        <v>209.0</v>
      </c>
      <c r="B212" s="501"/>
      <c r="C212" s="908"/>
      <c r="D212" s="773">
        <f t="shared" ref="D212:E212" si="215">H212+J212+L212+N212+P212+R212+T212+V212+X212+Z212+AB212+AD212+AF212+AH212+AJ212+AL212+AN212+AP212+AR212+AT212+AV212+AX212+AZ212+BB212+BD212+BF212+BH212+BJ212+BL212+BN212+BP212</f>
        <v>0</v>
      </c>
      <c r="E212" s="671">
        <f t="shared" si="215"/>
        <v>0</v>
      </c>
      <c r="F212" s="774">
        <f t="shared" si="4"/>
        <v>0</v>
      </c>
      <c r="G212" s="418"/>
      <c r="H212" s="640"/>
      <c r="I212" s="642"/>
      <c r="J212" s="640"/>
      <c r="K212" s="642"/>
      <c r="L212" s="640"/>
      <c r="M212" s="642"/>
      <c r="N212" s="640"/>
      <c r="O212" s="642"/>
      <c r="P212" s="640"/>
      <c r="Q212" s="642"/>
      <c r="R212" s="640"/>
      <c r="S212" s="642"/>
      <c r="T212" s="640"/>
      <c r="U212" s="642"/>
      <c r="V212" s="640"/>
      <c r="W212" s="642"/>
      <c r="X212" s="640"/>
      <c r="Y212" s="642"/>
      <c r="Z212" s="640"/>
      <c r="AA212" s="642"/>
      <c r="AB212" s="640"/>
      <c r="AC212" s="642"/>
      <c r="AD212" s="640"/>
      <c r="AE212" s="642"/>
      <c r="AF212" s="640"/>
      <c r="AG212" s="642"/>
      <c r="AH212" s="640"/>
      <c r="AI212" s="642"/>
      <c r="AJ212" s="640"/>
      <c r="AK212" s="642"/>
      <c r="AL212" s="640"/>
      <c r="AM212" s="642"/>
      <c r="AN212" s="640"/>
      <c r="AO212" s="642"/>
      <c r="AP212" s="640"/>
      <c r="AQ212" s="642"/>
      <c r="AR212" s="640"/>
      <c r="AS212" s="642"/>
      <c r="AT212" s="640"/>
      <c r="AU212" s="642"/>
      <c r="AV212" s="640"/>
      <c r="AW212" s="642"/>
      <c r="AX212" s="640"/>
      <c r="AY212" s="642"/>
      <c r="AZ212" s="640"/>
      <c r="BA212" s="642"/>
      <c r="BB212" s="640"/>
      <c r="BC212" s="642"/>
      <c r="BD212" s="640"/>
      <c r="BE212" s="642"/>
      <c r="BF212" s="640"/>
      <c r="BG212" s="642"/>
      <c r="BH212" s="640"/>
      <c r="BI212" s="642"/>
      <c r="BJ212" s="640"/>
      <c r="BK212" s="642"/>
      <c r="BL212" s="640"/>
      <c r="BM212" s="642"/>
      <c r="BN212" s="640"/>
      <c r="BO212" s="642"/>
      <c r="BP212" s="640"/>
      <c r="BQ212" s="642"/>
      <c r="BR212" s="643"/>
      <c r="BS212" s="644">
        <f t="shared" si="6"/>
        <v>0</v>
      </c>
      <c r="BT212" s="776">
        <f t="shared" si="7"/>
        <v>0</v>
      </c>
      <c r="BU212" s="644">
        <f t="shared" si="8"/>
        <v>0</v>
      </c>
      <c r="BV212" s="645"/>
      <c r="BW212" s="338"/>
      <c r="BX212" s="338"/>
      <c r="BY212" s="338"/>
      <c r="BZ212" s="338"/>
      <c r="CA212" s="338"/>
      <c r="CB212" s="338"/>
    </row>
    <row r="213" ht="15.75" customHeight="1">
      <c r="A213" s="858">
        <v>210.0</v>
      </c>
      <c r="B213" s="501"/>
      <c r="C213" s="908"/>
      <c r="D213" s="773">
        <f t="shared" ref="D213:E213" si="216">H213+J213+L213+N213+P213+R213+T213+V213+X213+Z213+AB213+AD213+AF213+AH213+AJ213+AL213+AN213+AP213+AR213+AT213+AV213+AX213+AZ213+BB213+BD213+BF213+BH213+BJ213+BL213+BN213+BP213</f>
        <v>0</v>
      </c>
      <c r="E213" s="671">
        <f t="shared" si="216"/>
        <v>0</v>
      </c>
      <c r="F213" s="774">
        <f t="shared" si="4"/>
        <v>0</v>
      </c>
      <c r="G213" s="418"/>
      <c r="H213" s="640"/>
      <c r="I213" s="642"/>
      <c r="J213" s="640"/>
      <c r="K213" s="642"/>
      <c r="L213" s="640"/>
      <c r="M213" s="642"/>
      <c r="N213" s="640"/>
      <c r="O213" s="642"/>
      <c r="P213" s="640"/>
      <c r="Q213" s="642"/>
      <c r="R213" s="640"/>
      <c r="S213" s="642"/>
      <c r="T213" s="640"/>
      <c r="U213" s="642"/>
      <c r="V213" s="640"/>
      <c r="W213" s="642"/>
      <c r="X213" s="640"/>
      <c r="Y213" s="642"/>
      <c r="Z213" s="640"/>
      <c r="AA213" s="642"/>
      <c r="AB213" s="640"/>
      <c r="AC213" s="642"/>
      <c r="AD213" s="640"/>
      <c r="AE213" s="642"/>
      <c r="AF213" s="640"/>
      <c r="AG213" s="642"/>
      <c r="AH213" s="640"/>
      <c r="AI213" s="642"/>
      <c r="AJ213" s="640"/>
      <c r="AK213" s="642"/>
      <c r="AL213" s="640"/>
      <c r="AM213" s="642"/>
      <c r="AN213" s="640"/>
      <c r="AO213" s="642"/>
      <c r="AP213" s="640"/>
      <c r="AQ213" s="642"/>
      <c r="AR213" s="640"/>
      <c r="AS213" s="642"/>
      <c r="AT213" s="640"/>
      <c r="AU213" s="642"/>
      <c r="AV213" s="640"/>
      <c r="AW213" s="642"/>
      <c r="AX213" s="640"/>
      <c r="AY213" s="642"/>
      <c r="AZ213" s="640"/>
      <c r="BA213" s="642"/>
      <c r="BB213" s="640"/>
      <c r="BC213" s="642"/>
      <c r="BD213" s="640"/>
      <c r="BE213" s="642"/>
      <c r="BF213" s="640"/>
      <c r="BG213" s="642"/>
      <c r="BH213" s="640"/>
      <c r="BI213" s="642"/>
      <c r="BJ213" s="640"/>
      <c r="BK213" s="642"/>
      <c r="BL213" s="640"/>
      <c r="BM213" s="642"/>
      <c r="BN213" s="640"/>
      <c r="BO213" s="642"/>
      <c r="BP213" s="640"/>
      <c r="BQ213" s="642"/>
      <c r="BR213" s="643"/>
      <c r="BS213" s="644">
        <f t="shared" si="6"/>
        <v>0</v>
      </c>
      <c r="BT213" s="776">
        <f t="shared" si="7"/>
        <v>0</v>
      </c>
      <c r="BU213" s="644">
        <f t="shared" si="8"/>
        <v>0</v>
      </c>
      <c r="BV213" s="645"/>
      <c r="BW213" s="338"/>
      <c r="BX213" s="338"/>
      <c r="BY213" s="338"/>
      <c r="BZ213" s="338"/>
      <c r="CA213" s="338"/>
      <c r="CB213" s="338"/>
    </row>
    <row r="214" ht="15.75" customHeight="1">
      <c r="A214" s="858">
        <v>211.0</v>
      </c>
      <c r="B214" s="501"/>
      <c r="C214" s="908"/>
      <c r="D214" s="773">
        <f t="shared" ref="D214:E214" si="217">H214+J214+L214+N214+P214+R214+T214+V214+X214+Z214+AB214+AD214+AF214+AH214+AJ214+AL214+AN214+AP214+AR214+AT214+AV214+AX214+AZ214+BB214+BD214+BF214+BH214+BJ214+BL214+BN214+BP214</f>
        <v>0</v>
      </c>
      <c r="E214" s="671">
        <f t="shared" si="217"/>
        <v>0</v>
      </c>
      <c r="F214" s="774">
        <f t="shared" si="4"/>
        <v>0</v>
      </c>
      <c r="G214" s="418"/>
      <c r="H214" s="640"/>
      <c r="I214" s="642"/>
      <c r="J214" s="640"/>
      <c r="K214" s="642"/>
      <c r="L214" s="640"/>
      <c r="M214" s="642"/>
      <c r="N214" s="640"/>
      <c r="O214" s="642"/>
      <c r="P214" s="640"/>
      <c r="Q214" s="642"/>
      <c r="R214" s="640"/>
      <c r="S214" s="642"/>
      <c r="T214" s="640"/>
      <c r="U214" s="642"/>
      <c r="V214" s="640"/>
      <c r="W214" s="642"/>
      <c r="X214" s="640"/>
      <c r="Y214" s="642"/>
      <c r="Z214" s="640"/>
      <c r="AA214" s="642"/>
      <c r="AB214" s="640"/>
      <c r="AC214" s="642"/>
      <c r="AD214" s="640"/>
      <c r="AE214" s="642"/>
      <c r="AF214" s="640"/>
      <c r="AG214" s="642"/>
      <c r="AH214" s="640"/>
      <c r="AI214" s="642"/>
      <c r="AJ214" s="640"/>
      <c r="AK214" s="642"/>
      <c r="AL214" s="640"/>
      <c r="AM214" s="642"/>
      <c r="AN214" s="640"/>
      <c r="AO214" s="642"/>
      <c r="AP214" s="640"/>
      <c r="AQ214" s="642"/>
      <c r="AR214" s="640"/>
      <c r="AS214" s="642"/>
      <c r="AT214" s="640"/>
      <c r="AU214" s="642"/>
      <c r="AV214" s="640"/>
      <c r="AW214" s="642"/>
      <c r="AX214" s="640"/>
      <c r="AY214" s="642"/>
      <c r="AZ214" s="640"/>
      <c r="BA214" s="642"/>
      <c r="BB214" s="640"/>
      <c r="BC214" s="642"/>
      <c r="BD214" s="640"/>
      <c r="BE214" s="642"/>
      <c r="BF214" s="640"/>
      <c r="BG214" s="642"/>
      <c r="BH214" s="640"/>
      <c r="BI214" s="642"/>
      <c r="BJ214" s="640"/>
      <c r="BK214" s="642"/>
      <c r="BL214" s="640"/>
      <c r="BM214" s="642"/>
      <c r="BN214" s="640"/>
      <c r="BO214" s="642"/>
      <c r="BP214" s="640"/>
      <c r="BQ214" s="642"/>
      <c r="BR214" s="643"/>
      <c r="BS214" s="644">
        <f t="shared" si="6"/>
        <v>0</v>
      </c>
      <c r="BT214" s="776">
        <f t="shared" si="7"/>
        <v>0</v>
      </c>
      <c r="BU214" s="644">
        <f t="shared" si="8"/>
        <v>0</v>
      </c>
      <c r="BV214" s="645"/>
      <c r="BW214" s="338"/>
      <c r="BX214" s="338"/>
      <c r="BY214" s="338"/>
      <c r="BZ214" s="338"/>
      <c r="CA214" s="338"/>
      <c r="CB214" s="338"/>
    </row>
    <row r="215" ht="15.75" customHeight="1">
      <c r="A215" s="858">
        <v>212.0</v>
      </c>
      <c r="B215" s="501"/>
      <c r="C215" s="908"/>
      <c r="D215" s="773">
        <f t="shared" ref="D215:E215" si="218">H215+J215+L215+N215+P215+R215+T215+V215+X215+Z215+AB215+AD215+AF215+AH215+AJ215+AL215+AN215+AP215+AR215+AT215+AV215+AX215+AZ215+BB215+BD215+BF215+BH215+BJ215+BL215+BN215+BP215</f>
        <v>0</v>
      </c>
      <c r="E215" s="671">
        <f t="shared" si="218"/>
        <v>0</v>
      </c>
      <c r="F215" s="774">
        <f t="shared" si="4"/>
        <v>0</v>
      </c>
      <c r="G215" s="418"/>
      <c r="H215" s="640"/>
      <c r="I215" s="642"/>
      <c r="J215" s="640"/>
      <c r="K215" s="642"/>
      <c r="L215" s="640"/>
      <c r="M215" s="642"/>
      <c r="N215" s="640"/>
      <c r="O215" s="642"/>
      <c r="P215" s="640"/>
      <c r="Q215" s="642"/>
      <c r="R215" s="640"/>
      <c r="S215" s="642"/>
      <c r="T215" s="640"/>
      <c r="U215" s="642"/>
      <c r="V215" s="640"/>
      <c r="W215" s="642"/>
      <c r="X215" s="640"/>
      <c r="Y215" s="642"/>
      <c r="Z215" s="640"/>
      <c r="AA215" s="642"/>
      <c r="AB215" s="640"/>
      <c r="AC215" s="642"/>
      <c r="AD215" s="640"/>
      <c r="AE215" s="642"/>
      <c r="AF215" s="640"/>
      <c r="AG215" s="642"/>
      <c r="AH215" s="640"/>
      <c r="AI215" s="642"/>
      <c r="AJ215" s="640"/>
      <c r="AK215" s="642"/>
      <c r="AL215" s="640"/>
      <c r="AM215" s="642"/>
      <c r="AN215" s="640"/>
      <c r="AO215" s="642"/>
      <c r="AP215" s="640"/>
      <c r="AQ215" s="642"/>
      <c r="AR215" s="640"/>
      <c r="AS215" s="642"/>
      <c r="AT215" s="640"/>
      <c r="AU215" s="642"/>
      <c r="AV215" s="640"/>
      <c r="AW215" s="642"/>
      <c r="AX215" s="640"/>
      <c r="AY215" s="642"/>
      <c r="AZ215" s="640"/>
      <c r="BA215" s="642"/>
      <c r="BB215" s="640"/>
      <c r="BC215" s="642"/>
      <c r="BD215" s="640"/>
      <c r="BE215" s="642"/>
      <c r="BF215" s="640"/>
      <c r="BG215" s="642"/>
      <c r="BH215" s="640"/>
      <c r="BI215" s="642"/>
      <c r="BJ215" s="640"/>
      <c r="BK215" s="642"/>
      <c r="BL215" s="640"/>
      <c r="BM215" s="642"/>
      <c r="BN215" s="640"/>
      <c r="BO215" s="642"/>
      <c r="BP215" s="640"/>
      <c r="BQ215" s="642"/>
      <c r="BR215" s="643"/>
      <c r="BS215" s="644">
        <f t="shared" si="6"/>
        <v>0</v>
      </c>
      <c r="BT215" s="776">
        <f t="shared" si="7"/>
        <v>0</v>
      </c>
      <c r="BU215" s="644">
        <f t="shared" si="8"/>
        <v>0</v>
      </c>
      <c r="BV215" s="645"/>
      <c r="BW215" s="338"/>
      <c r="BX215" s="338"/>
      <c r="BY215" s="338"/>
      <c r="BZ215" s="338"/>
      <c r="CA215" s="338"/>
      <c r="CB215" s="338"/>
    </row>
    <row r="216" ht="15.75" customHeight="1">
      <c r="A216" s="858">
        <v>213.0</v>
      </c>
      <c r="B216" s="501"/>
      <c r="C216" s="908"/>
      <c r="D216" s="773">
        <f t="shared" ref="D216:E216" si="219">H216+J216+L216+N216+P216+R216+T216+V216+X216+Z216+AB216+AD216+AF216+AH216+AJ216+AL216+AN216+AP216+AR216+AT216+AV216+AX216+AZ216+BB216+BD216+BF216+BH216+BJ216+BL216+BN216+BP216</f>
        <v>0</v>
      </c>
      <c r="E216" s="671">
        <f t="shared" si="219"/>
        <v>0</v>
      </c>
      <c r="F216" s="774">
        <f t="shared" si="4"/>
        <v>0</v>
      </c>
      <c r="G216" s="418"/>
      <c r="H216" s="640"/>
      <c r="I216" s="642"/>
      <c r="J216" s="640"/>
      <c r="K216" s="642"/>
      <c r="L216" s="640"/>
      <c r="M216" s="642"/>
      <c r="N216" s="640"/>
      <c r="O216" s="642"/>
      <c r="P216" s="640"/>
      <c r="Q216" s="642"/>
      <c r="R216" s="640"/>
      <c r="S216" s="642"/>
      <c r="T216" s="640"/>
      <c r="U216" s="642"/>
      <c r="V216" s="640"/>
      <c r="W216" s="642"/>
      <c r="X216" s="640"/>
      <c r="Y216" s="642"/>
      <c r="Z216" s="640"/>
      <c r="AA216" s="642"/>
      <c r="AB216" s="640"/>
      <c r="AC216" s="642"/>
      <c r="AD216" s="640"/>
      <c r="AE216" s="642"/>
      <c r="AF216" s="640"/>
      <c r="AG216" s="642"/>
      <c r="AH216" s="640"/>
      <c r="AI216" s="642"/>
      <c r="AJ216" s="640"/>
      <c r="AK216" s="642"/>
      <c r="AL216" s="640"/>
      <c r="AM216" s="642"/>
      <c r="AN216" s="640"/>
      <c r="AO216" s="642"/>
      <c r="AP216" s="640"/>
      <c r="AQ216" s="642"/>
      <c r="AR216" s="640"/>
      <c r="AS216" s="642"/>
      <c r="AT216" s="640"/>
      <c r="AU216" s="642"/>
      <c r="AV216" s="640"/>
      <c r="AW216" s="642"/>
      <c r="AX216" s="640"/>
      <c r="AY216" s="642"/>
      <c r="AZ216" s="640"/>
      <c r="BA216" s="642"/>
      <c r="BB216" s="640"/>
      <c r="BC216" s="642"/>
      <c r="BD216" s="640"/>
      <c r="BE216" s="642"/>
      <c r="BF216" s="640"/>
      <c r="BG216" s="642"/>
      <c r="BH216" s="640"/>
      <c r="BI216" s="642"/>
      <c r="BJ216" s="640"/>
      <c r="BK216" s="642"/>
      <c r="BL216" s="640"/>
      <c r="BM216" s="642"/>
      <c r="BN216" s="640"/>
      <c r="BO216" s="642"/>
      <c r="BP216" s="640"/>
      <c r="BQ216" s="642"/>
      <c r="BR216" s="643"/>
      <c r="BS216" s="644">
        <f t="shared" si="6"/>
        <v>0</v>
      </c>
      <c r="BT216" s="776">
        <f t="shared" si="7"/>
        <v>0</v>
      </c>
      <c r="BU216" s="644">
        <f t="shared" si="8"/>
        <v>0</v>
      </c>
      <c r="BV216" s="645"/>
      <c r="BW216" s="338"/>
      <c r="BX216" s="338"/>
      <c r="BY216" s="338"/>
      <c r="BZ216" s="338"/>
      <c r="CA216" s="338"/>
      <c r="CB216" s="338"/>
    </row>
    <row r="217" ht="15.75" customHeight="1">
      <c r="A217" s="858">
        <v>214.0</v>
      </c>
      <c r="B217" s="501"/>
      <c r="C217" s="908"/>
      <c r="D217" s="773">
        <f t="shared" ref="D217:E217" si="220">H217+J217+L217+N217+P217+R217+T217+V217+X217+Z217+AB217+AD217+AF217+AH217+AJ217+AL217+AN217+AP217+AR217+AT217+AV217+AX217+AZ217+BB217+BD217+BF217+BH217+BJ217+BL217+BN217+BP217</f>
        <v>0</v>
      </c>
      <c r="E217" s="671">
        <f t="shared" si="220"/>
        <v>0</v>
      </c>
      <c r="F217" s="774">
        <f t="shared" si="4"/>
        <v>0</v>
      </c>
      <c r="G217" s="418"/>
      <c r="H217" s="640"/>
      <c r="I217" s="642"/>
      <c r="J217" s="640"/>
      <c r="K217" s="642"/>
      <c r="L217" s="640"/>
      <c r="M217" s="642"/>
      <c r="N217" s="640"/>
      <c r="O217" s="642"/>
      <c r="P217" s="640"/>
      <c r="Q217" s="642"/>
      <c r="R217" s="640"/>
      <c r="S217" s="642"/>
      <c r="T217" s="640"/>
      <c r="U217" s="642"/>
      <c r="V217" s="640"/>
      <c r="W217" s="642"/>
      <c r="X217" s="640"/>
      <c r="Y217" s="642"/>
      <c r="Z217" s="640"/>
      <c r="AA217" s="642"/>
      <c r="AB217" s="640"/>
      <c r="AC217" s="642"/>
      <c r="AD217" s="640"/>
      <c r="AE217" s="642"/>
      <c r="AF217" s="640"/>
      <c r="AG217" s="642"/>
      <c r="AH217" s="640"/>
      <c r="AI217" s="642"/>
      <c r="AJ217" s="640"/>
      <c r="AK217" s="642"/>
      <c r="AL217" s="640"/>
      <c r="AM217" s="642"/>
      <c r="AN217" s="640"/>
      <c r="AO217" s="642"/>
      <c r="AP217" s="640"/>
      <c r="AQ217" s="642"/>
      <c r="AR217" s="640"/>
      <c r="AS217" s="642"/>
      <c r="AT217" s="640"/>
      <c r="AU217" s="642"/>
      <c r="AV217" s="640"/>
      <c r="AW217" s="642"/>
      <c r="AX217" s="640"/>
      <c r="AY217" s="642"/>
      <c r="AZ217" s="640"/>
      <c r="BA217" s="642"/>
      <c r="BB217" s="640"/>
      <c r="BC217" s="642"/>
      <c r="BD217" s="640"/>
      <c r="BE217" s="642"/>
      <c r="BF217" s="640"/>
      <c r="BG217" s="642"/>
      <c r="BH217" s="640"/>
      <c r="BI217" s="642"/>
      <c r="BJ217" s="640"/>
      <c r="BK217" s="642"/>
      <c r="BL217" s="640"/>
      <c r="BM217" s="642"/>
      <c r="BN217" s="640"/>
      <c r="BO217" s="642"/>
      <c r="BP217" s="640"/>
      <c r="BQ217" s="642"/>
      <c r="BR217" s="643"/>
      <c r="BS217" s="644">
        <f t="shared" si="6"/>
        <v>0</v>
      </c>
      <c r="BT217" s="776">
        <f t="shared" si="7"/>
        <v>0</v>
      </c>
      <c r="BU217" s="644">
        <f t="shared" si="8"/>
        <v>0</v>
      </c>
      <c r="BV217" s="645"/>
      <c r="BW217" s="338"/>
      <c r="BX217" s="338"/>
      <c r="BY217" s="338"/>
      <c r="BZ217" s="338"/>
      <c r="CA217" s="338"/>
      <c r="CB217" s="338"/>
    </row>
    <row r="218" ht="15.75" customHeight="1">
      <c r="A218" s="858">
        <v>215.0</v>
      </c>
      <c r="B218" s="501"/>
      <c r="C218" s="908"/>
      <c r="D218" s="773">
        <f t="shared" ref="D218:E218" si="221">H218+J218+L218+N218+P218+R218+T218+V218+X218+Z218+AB218+AD218+AF218+AH218+AJ218+AL218+AN218+AP218+AR218+AT218+AV218+AX218+AZ218+BB218+BD218+BF218+BH218+BJ218+BL218+BN218+BP218</f>
        <v>0</v>
      </c>
      <c r="E218" s="671">
        <f t="shared" si="221"/>
        <v>0</v>
      </c>
      <c r="F218" s="774">
        <f t="shared" si="4"/>
        <v>0</v>
      </c>
      <c r="G218" s="418"/>
      <c r="H218" s="640"/>
      <c r="I218" s="642"/>
      <c r="J218" s="640"/>
      <c r="K218" s="642"/>
      <c r="L218" s="640"/>
      <c r="M218" s="642"/>
      <c r="N218" s="640"/>
      <c r="O218" s="642"/>
      <c r="P218" s="640"/>
      <c r="Q218" s="642"/>
      <c r="R218" s="640"/>
      <c r="S218" s="642"/>
      <c r="T218" s="640"/>
      <c r="U218" s="642"/>
      <c r="V218" s="640"/>
      <c r="W218" s="642"/>
      <c r="X218" s="640"/>
      <c r="Y218" s="642"/>
      <c r="Z218" s="640"/>
      <c r="AA218" s="642"/>
      <c r="AB218" s="640"/>
      <c r="AC218" s="642"/>
      <c r="AD218" s="640"/>
      <c r="AE218" s="642"/>
      <c r="AF218" s="640"/>
      <c r="AG218" s="642"/>
      <c r="AH218" s="640"/>
      <c r="AI218" s="642"/>
      <c r="AJ218" s="640"/>
      <c r="AK218" s="642"/>
      <c r="AL218" s="640"/>
      <c r="AM218" s="642"/>
      <c r="AN218" s="640"/>
      <c r="AO218" s="642"/>
      <c r="AP218" s="640"/>
      <c r="AQ218" s="642"/>
      <c r="AR218" s="640"/>
      <c r="AS218" s="642"/>
      <c r="AT218" s="640"/>
      <c r="AU218" s="642"/>
      <c r="AV218" s="640"/>
      <c r="AW218" s="642"/>
      <c r="AX218" s="640"/>
      <c r="AY218" s="642"/>
      <c r="AZ218" s="640"/>
      <c r="BA218" s="642"/>
      <c r="BB218" s="640"/>
      <c r="BC218" s="642"/>
      <c r="BD218" s="640"/>
      <c r="BE218" s="642"/>
      <c r="BF218" s="640"/>
      <c r="BG218" s="642"/>
      <c r="BH218" s="640"/>
      <c r="BI218" s="642"/>
      <c r="BJ218" s="640"/>
      <c r="BK218" s="642"/>
      <c r="BL218" s="640"/>
      <c r="BM218" s="642"/>
      <c r="BN218" s="640"/>
      <c r="BO218" s="642"/>
      <c r="BP218" s="640"/>
      <c r="BQ218" s="642"/>
      <c r="BR218" s="643"/>
      <c r="BS218" s="644">
        <f t="shared" si="6"/>
        <v>0</v>
      </c>
      <c r="BT218" s="776">
        <f t="shared" si="7"/>
        <v>0</v>
      </c>
      <c r="BU218" s="644">
        <f t="shared" si="8"/>
        <v>0</v>
      </c>
      <c r="BV218" s="645"/>
      <c r="BW218" s="338"/>
      <c r="BX218" s="338"/>
      <c r="BY218" s="338"/>
      <c r="BZ218" s="338"/>
      <c r="CA218" s="338"/>
      <c r="CB218" s="338"/>
    </row>
    <row r="219" ht="15.75" customHeight="1">
      <c r="A219" s="858">
        <v>216.0</v>
      </c>
      <c r="B219" s="501"/>
      <c r="C219" s="908"/>
      <c r="D219" s="773">
        <f t="shared" ref="D219:E219" si="222">H219+J219+L219+N219+P219+R219+T219+V219+X219+Z219+AB219+AD219+AF219+AH219+AJ219+AL219+AN219+AP219+AR219+AT219+AV219+AX219+AZ219+BB219+BD219+BF219+BH219+BJ219+BL219+BN219+BP219</f>
        <v>0</v>
      </c>
      <c r="E219" s="671">
        <f t="shared" si="222"/>
        <v>0</v>
      </c>
      <c r="F219" s="774">
        <f t="shared" si="4"/>
        <v>0</v>
      </c>
      <c r="G219" s="418"/>
      <c r="H219" s="640"/>
      <c r="I219" s="642"/>
      <c r="J219" s="640"/>
      <c r="K219" s="642"/>
      <c r="L219" s="640"/>
      <c r="M219" s="642"/>
      <c r="N219" s="640"/>
      <c r="O219" s="642"/>
      <c r="P219" s="640"/>
      <c r="Q219" s="642"/>
      <c r="R219" s="640"/>
      <c r="S219" s="642"/>
      <c r="T219" s="640"/>
      <c r="U219" s="642"/>
      <c r="V219" s="640"/>
      <c r="W219" s="642"/>
      <c r="X219" s="640"/>
      <c r="Y219" s="642"/>
      <c r="Z219" s="640"/>
      <c r="AA219" s="642"/>
      <c r="AB219" s="640"/>
      <c r="AC219" s="642"/>
      <c r="AD219" s="640"/>
      <c r="AE219" s="642"/>
      <c r="AF219" s="640"/>
      <c r="AG219" s="642"/>
      <c r="AH219" s="640"/>
      <c r="AI219" s="642"/>
      <c r="AJ219" s="640"/>
      <c r="AK219" s="642"/>
      <c r="AL219" s="640"/>
      <c r="AM219" s="642"/>
      <c r="AN219" s="640"/>
      <c r="AO219" s="642"/>
      <c r="AP219" s="640"/>
      <c r="AQ219" s="642"/>
      <c r="AR219" s="640"/>
      <c r="AS219" s="642"/>
      <c r="AT219" s="640"/>
      <c r="AU219" s="642"/>
      <c r="AV219" s="640"/>
      <c r="AW219" s="642"/>
      <c r="AX219" s="640"/>
      <c r="AY219" s="642"/>
      <c r="AZ219" s="640"/>
      <c r="BA219" s="642"/>
      <c r="BB219" s="640"/>
      <c r="BC219" s="642"/>
      <c r="BD219" s="640"/>
      <c r="BE219" s="642"/>
      <c r="BF219" s="640"/>
      <c r="BG219" s="642"/>
      <c r="BH219" s="640"/>
      <c r="BI219" s="642"/>
      <c r="BJ219" s="640"/>
      <c r="BK219" s="642"/>
      <c r="BL219" s="640"/>
      <c r="BM219" s="642"/>
      <c r="BN219" s="640"/>
      <c r="BO219" s="642"/>
      <c r="BP219" s="640"/>
      <c r="BQ219" s="642"/>
      <c r="BR219" s="643"/>
      <c r="BS219" s="644">
        <f t="shared" si="6"/>
        <v>0</v>
      </c>
      <c r="BT219" s="776">
        <f t="shared" si="7"/>
        <v>0</v>
      </c>
      <c r="BU219" s="644">
        <f t="shared" si="8"/>
        <v>0</v>
      </c>
      <c r="BV219" s="645"/>
      <c r="BW219" s="338"/>
      <c r="BX219" s="338"/>
      <c r="BY219" s="338"/>
      <c r="BZ219" s="338"/>
      <c r="CA219" s="338"/>
      <c r="CB219" s="338"/>
    </row>
    <row r="220" ht="15.75" customHeight="1">
      <c r="A220" s="858">
        <v>217.0</v>
      </c>
      <c r="B220" s="501"/>
      <c r="C220" s="908"/>
      <c r="D220" s="773">
        <f t="shared" ref="D220:E220" si="223">H220+J220+L220+N220+P220+R220+T220+V220+X220+Z220+AB220+AD220+AF220+AH220+AJ220+AL220+AN220+AP220+AR220+AT220+AV220+AX220+AZ220+BB220+BD220+BF220+BH220+BJ220+BL220+BN220+BP220</f>
        <v>0</v>
      </c>
      <c r="E220" s="671">
        <f t="shared" si="223"/>
        <v>0</v>
      </c>
      <c r="F220" s="774">
        <f t="shared" si="4"/>
        <v>0</v>
      </c>
      <c r="G220" s="418"/>
      <c r="H220" s="640"/>
      <c r="I220" s="642"/>
      <c r="J220" s="640"/>
      <c r="K220" s="642"/>
      <c r="L220" s="640"/>
      <c r="M220" s="642"/>
      <c r="N220" s="640"/>
      <c r="O220" s="642"/>
      <c r="P220" s="640"/>
      <c r="Q220" s="642"/>
      <c r="R220" s="640"/>
      <c r="S220" s="642"/>
      <c r="T220" s="640"/>
      <c r="U220" s="642"/>
      <c r="V220" s="640"/>
      <c r="W220" s="642"/>
      <c r="X220" s="640"/>
      <c r="Y220" s="642"/>
      <c r="Z220" s="640"/>
      <c r="AA220" s="642"/>
      <c r="AB220" s="640"/>
      <c r="AC220" s="642"/>
      <c r="AD220" s="640"/>
      <c r="AE220" s="642"/>
      <c r="AF220" s="640"/>
      <c r="AG220" s="642"/>
      <c r="AH220" s="640"/>
      <c r="AI220" s="642"/>
      <c r="AJ220" s="640"/>
      <c r="AK220" s="642"/>
      <c r="AL220" s="640"/>
      <c r="AM220" s="642"/>
      <c r="AN220" s="640"/>
      <c r="AO220" s="642"/>
      <c r="AP220" s="640"/>
      <c r="AQ220" s="642"/>
      <c r="AR220" s="640"/>
      <c r="AS220" s="642"/>
      <c r="AT220" s="640"/>
      <c r="AU220" s="642"/>
      <c r="AV220" s="640"/>
      <c r="AW220" s="642"/>
      <c r="AX220" s="640"/>
      <c r="AY220" s="642"/>
      <c r="AZ220" s="640"/>
      <c r="BA220" s="642"/>
      <c r="BB220" s="640"/>
      <c r="BC220" s="642"/>
      <c r="BD220" s="640"/>
      <c r="BE220" s="642"/>
      <c r="BF220" s="640"/>
      <c r="BG220" s="642"/>
      <c r="BH220" s="640"/>
      <c r="BI220" s="642"/>
      <c r="BJ220" s="640"/>
      <c r="BK220" s="642"/>
      <c r="BL220" s="640"/>
      <c r="BM220" s="642"/>
      <c r="BN220" s="640"/>
      <c r="BO220" s="642"/>
      <c r="BP220" s="640"/>
      <c r="BQ220" s="642"/>
      <c r="BR220" s="643"/>
      <c r="BS220" s="644">
        <f t="shared" si="6"/>
        <v>0</v>
      </c>
      <c r="BT220" s="776">
        <f t="shared" si="7"/>
        <v>0</v>
      </c>
      <c r="BU220" s="644">
        <f t="shared" si="8"/>
        <v>0</v>
      </c>
      <c r="BV220" s="645"/>
      <c r="BW220" s="338"/>
      <c r="BX220" s="338"/>
      <c r="BY220" s="338"/>
      <c r="BZ220" s="338"/>
      <c r="CA220" s="338"/>
      <c r="CB220" s="338"/>
    </row>
    <row r="221" ht="15.75" customHeight="1">
      <c r="A221" s="858">
        <v>218.0</v>
      </c>
      <c r="B221" s="501"/>
      <c r="C221" s="908"/>
      <c r="D221" s="773">
        <f t="shared" ref="D221:E221" si="224">H221+J221+L221+N221+P221+R221+T221+V221+X221+Z221+AB221+AD221+AF221+AH221+AJ221+AL221+AN221+AP221+AR221+AT221+AV221+AX221+AZ221+BB221+BD221+BF221+BH221+BJ221+BL221+BN221+BP221</f>
        <v>0</v>
      </c>
      <c r="E221" s="671">
        <f t="shared" si="224"/>
        <v>0</v>
      </c>
      <c r="F221" s="774">
        <f t="shared" si="4"/>
        <v>0</v>
      </c>
      <c r="G221" s="418"/>
      <c r="H221" s="640"/>
      <c r="I221" s="642"/>
      <c r="J221" s="640"/>
      <c r="K221" s="642"/>
      <c r="L221" s="640"/>
      <c r="M221" s="642"/>
      <c r="N221" s="640"/>
      <c r="O221" s="642"/>
      <c r="P221" s="640"/>
      <c r="Q221" s="642"/>
      <c r="R221" s="640"/>
      <c r="S221" s="642"/>
      <c r="T221" s="640"/>
      <c r="U221" s="642"/>
      <c r="V221" s="640"/>
      <c r="W221" s="642"/>
      <c r="X221" s="640"/>
      <c r="Y221" s="642"/>
      <c r="Z221" s="640"/>
      <c r="AA221" s="642"/>
      <c r="AB221" s="640"/>
      <c r="AC221" s="642"/>
      <c r="AD221" s="640"/>
      <c r="AE221" s="642"/>
      <c r="AF221" s="640"/>
      <c r="AG221" s="642"/>
      <c r="AH221" s="640"/>
      <c r="AI221" s="642"/>
      <c r="AJ221" s="640"/>
      <c r="AK221" s="642"/>
      <c r="AL221" s="640"/>
      <c r="AM221" s="642"/>
      <c r="AN221" s="640"/>
      <c r="AO221" s="642"/>
      <c r="AP221" s="640"/>
      <c r="AQ221" s="642"/>
      <c r="AR221" s="640"/>
      <c r="AS221" s="642"/>
      <c r="AT221" s="640"/>
      <c r="AU221" s="642"/>
      <c r="AV221" s="640"/>
      <c r="AW221" s="642"/>
      <c r="AX221" s="640"/>
      <c r="AY221" s="642"/>
      <c r="AZ221" s="640"/>
      <c r="BA221" s="642"/>
      <c r="BB221" s="640"/>
      <c r="BC221" s="642"/>
      <c r="BD221" s="640"/>
      <c r="BE221" s="642"/>
      <c r="BF221" s="640"/>
      <c r="BG221" s="642"/>
      <c r="BH221" s="640"/>
      <c r="BI221" s="642"/>
      <c r="BJ221" s="640"/>
      <c r="BK221" s="642"/>
      <c r="BL221" s="640"/>
      <c r="BM221" s="642"/>
      <c r="BN221" s="640"/>
      <c r="BO221" s="642"/>
      <c r="BP221" s="640"/>
      <c r="BQ221" s="642"/>
      <c r="BR221" s="643"/>
      <c r="BS221" s="644">
        <f t="shared" si="6"/>
        <v>0</v>
      </c>
      <c r="BT221" s="776">
        <f t="shared" si="7"/>
        <v>0</v>
      </c>
      <c r="BU221" s="644">
        <f t="shared" si="8"/>
        <v>0</v>
      </c>
      <c r="BV221" s="645"/>
      <c r="BW221" s="338"/>
      <c r="BX221" s="338"/>
      <c r="BY221" s="338"/>
      <c r="BZ221" s="338"/>
      <c r="CA221" s="338"/>
      <c r="CB221" s="338"/>
    </row>
    <row r="222" ht="15.75" customHeight="1">
      <c r="A222" s="858">
        <v>219.0</v>
      </c>
      <c r="B222" s="501"/>
      <c r="C222" s="908"/>
      <c r="D222" s="773">
        <f t="shared" ref="D222:E222" si="225">H222+J222+L222+N222+P222+R222+T222+V222+X222+Z222+AB222+AD222+AF222+AH222+AJ222+AL222+AN222+AP222+AR222+AT222+AV222+AX222+AZ222+BB222+BD222+BF222+BH222+BJ222+BL222+BN222+BP222</f>
        <v>0</v>
      </c>
      <c r="E222" s="671">
        <f t="shared" si="225"/>
        <v>0</v>
      </c>
      <c r="F222" s="774">
        <f t="shared" si="4"/>
        <v>0</v>
      </c>
      <c r="G222" s="418"/>
      <c r="H222" s="640"/>
      <c r="I222" s="642"/>
      <c r="J222" s="640"/>
      <c r="K222" s="642"/>
      <c r="L222" s="640"/>
      <c r="M222" s="642"/>
      <c r="N222" s="640"/>
      <c r="O222" s="642"/>
      <c r="P222" s="640"/>
      <c r="Q222" s="642"/>
      <c r="R222" s="640"/>
      <c r="S222" s="642"/>
      <c r="T222" s="640"/>
      <c r="U222" s="642"/>
      <c r="V222" s="640"/>
      <c r="W222" s="642"/>
      <c r="X222" s="640"/>
      <c r="Y222" s="642"/>
      <c r="Z222" s="640"/>
      <c r="AA222" s="642"/>
      <c r="AB222" s="640"/>
      <c r="AC222" s="642"/>
      <c r="AD222" s="640"/>
      <c r="AE222" s="642"/>
      <c r="AF222" s="640"/>
      <c r="AG222" s="642"/>
      <c r="AH222" s="640"/>
      <c r="AI222" s="642"/>
      <c r="AJ222" s="640"/>
      <c r="AK222" s="642"/>
      <c r="AL222" s="640"/>
      <c r="AM222" s="642"/>
      <c r="AN222" s="640"/>
      <c r="AO222" s="642"/>
      <c r="AP222" s="640"/>
      <c r="AQ222" s="642"/>
      <c r="AR222" s="640"/>
      <c r="AS222" s="642"/>
      <c r="AT222" s="640"/>
      <c r="AU222" s="642"/>
      <c r="AV222" s="640"/>
      <c r="AW222" s="642"/>
      <c r="AX222" s="640"/>
      <c r="AY222" s="642"/>
      <c r="AZ222" s="640"/>
      <c r="BA222" s="642"/>
      <c r="BB222" s="640"/>
      <c r="BC222" s="642"/>
      <c r="BD222" s="640"/>
      <c r="BE222" s="642"/>
      <c r="BF222" s="640"/>
      <c r="BG222" s="642"/>
      <c r="BH222" s="640"/>
      <c r="BI222" s="642"/>
      <c r="BJ222" s="640"/>
      <c r="BK222" s="642"/>
      <c r="BL222" s="640"/>
      <c r="BM222" s="642"/>
      <c r="BN222" s="640"/>
      <c r="BO222" s="642"/>
      <c r="BP222" s="640"/>
      <c r="BQ222" s="642"/>
      <c r="BR222" s="643"/>
      <c r="BS222" s="644">
        <f t="shared" si="6"/>
        <v>0</v>
      </c>
      <c r="BT222" s="776">
        <f t="shared" si="7"/>
        <v>0</v>
      </c>
      <c r="BU222" s="644">
        <f t="shared" si="8"/>
        <v>0</v>
      </c>
      <c r="BV222" s="645"/>
      <c r="BW222" s="338"/>
      <c r="BX222" s="338"/>
      <c r="BY222" s="338"/>
      <c r="BZ222" s="338"/>
      <c r="CA222" s="338"/>
      <c r="CB222" s="338"/>
    </row>
    <row r="223" ht="15.75" customHeight="1">
      <c r="A223" s="858">
        <v>220.0</v>
      </c>
      <c r="B223" s="501"/>
      <c r="C223" s="908"/>
      <c r="D223" s="773">
        <f t="shared" ref="D223:E223" si="226">H223+J223+L223+N223+P223+R223+T223+V223+X223+Z223+AB223+AD223+AF223+AH223+AJ223+AL223+AN223+AP223+AR223+AT223+AV223+AX223+AZ223+BB223+BD223+BF223+BH223+BJ223+BL223+BN223+BP223</f>
        <v>0</v>
      </c>
      <c r="E223" s="671">
        <f t="shared" si="226"/>
        <v>0</v>
      </c>
      <c r="F223" s="774">
        <f t="shared" si="4"/>
        <v>0</v>
      </c>
      <c r="G223" s="418"/>
      <c r="H223" s="640"/>
      <c r="I223" s="642"/>
      <c r="J223" s="640"/>
      <c r="K223" s="642"/>
      <c r="L223" s="640"/>
      <c r="M223" s="642"/>
      <c r="N223" s="640"/>
      <c r="O223" s="642"/>
      <c r="P223" s="640"/>
      <c r="Q223" s="642"/>
      <c r="R223" s="640"/>
      <c r="S223" s="642"/>
      <c r="T223" s="640"/>
      <c r="U223" s="642"/>
      <c r="V223" s="640"/>
      <c r="W223" s="642"/>
      <c r="X223" s="640"/>
      <c r="Y223" s="642"/>
      <c r="Z223" s="640"/>
      <c r="AA223" s="642"/>
      <c r="AB223" s="640"/>
      <c r="AC223" s="642"/>
      <c r="AD223" s="640"/>
      <c r="AE223" s="642"/>
      <c r="AF223" s="640"/>
      <c r="AG223" s="642"/>
      <c r="AH223" s="640"/>
      <c r="AI223" s="642"/>
      <c r="AJ223" s="640"/>
      <c r="AK223" s="642"/>
      <c r="AL223" s="640"/>
      <c r="AM223" s="642"/>
      <c r="AN223" s="640"/>
      <c r="AO223" s="642"/>
      <c r="AP223" s="640"/>
      <c r="AQ223" s="642"/>
      <c r="AR223" s="640"/>
      <c r="AS223" s="642"/>
      <c r="AT223" s="640"/>
      <c r="AU223" s="642"/>
      <c r="AV223" s="640"/>
      <c r="AW223" s="642"/>
      <c r="AX223" s="640"/>
      <c r="AY223" s="642"/>
      <c r="AZ223" s="640"/>
      <c r="BA223" s="642"/>
      <c r="BB223" s="640"/>
      <c r="BC223" s="642"/>
      <c r="BD223" s="640"/>
      <c r="BE223" s="642"/>
      <c r="BF223" s="640"/>
      <c r="BG223" s="642"/>
      <c r="BH223" s="640"/>
      <c r="BI223" s="642"/>
      <c r="BJ223" s="640"/>
      <c r="BK223" s="642"/>
      <c r="BL223" s="640"/>
      <c r="BM223" s="642"/>
      <c r="BN223" s="640"/>
      <c r="BO223" s="642"/>
      <c r="BP223" s="640"/>
      <c r="BQ223" s="642"/>
      <c r="BR223" s="643"/>
      <c r="BS223" s="644">
        <f t="shared" si="6"/>
        <v>0</v>
      </c>
      <c r="BT223" s="776">
        <f t="shared" si="7"/>
        <v>0</v>
      </c>
      <c r="BU223" s="644">
        <f t="shared" si="8"/>
        <v>0</v>
      </c>
      <c r="BV223" s="645"/>
      <c r="BW223" s="338"/>
      <c r="BX223" s="338"/>
      <c r="BY223" s="338"/>
      <c r="BZ223" s="338"/>
      <c r="CA223" s="338"/>
      <c r="CB223" s="338"/>
    </row>
    <row r="224" ht="15.75" customHeight="1">
      <c r="A224" s="858">
        <v>221.0</v>
      </c>
      <c r="B224" s="501"/>
      <c r="C224" s="908"/>
      <c r="D224" s="773">
        <f t="shared" ref="D224:E224" si="227">H224+J224+L224+N224+P224+R224+T224+V224+X224+Z224+AB224+AD224+AF224+AH224+AJ224+AL224+AN224+AP224+AR224+AT224+AV224+AX224+AZ224+BB224+BD224+BF224+BH224+BJ224+BL224+BN224+BP224</f>
        <v>0</v>
      </c>
      <c r="E224" s="671">
        <f t="shared" si="227"/>
        <v>0</v>
      </c>
      <c r="F224" s="774">
        <f t="shared" si="4"/>
        <v>0</v>
      </c>
      <c r="G224" s="418"/>
      <c r="H224" s="640"/>
      <c r="I224" s="642"/>
      <c r="J224" s="640"/>
      <c r="K224" s="642"/>
      <c r="L224" s="640"/>
      <c r="M224" s="642"/>
      <c r="N224" s="640"/>
      <c r="O224" s="642"/>
      <c r="P224" s="640"/>
      <c r="Q224" s="642"/>
      <c r="R224" s="640"/>
      <c r="S224" s="642"/>
      <c r="T224" s="640"/>
      <c r="U224" s="642"/>
      <c r="V224" s="640"/>
      <c r="W224" s="642"/>
      <c r="X224" s="640"/>
      <c r="Y224" s="642"/>
      <c r="Z224" s="640"/>
      <c r="AA224" s="642"/>
      <c r="AB224" s="640"/>
      <c r="AC224" s="642"/>
      <c r="AD224" s="640"/>
      <c r="AE224" s="642"/>
      <c r="AF224" s="640"/>
      <c r="AG224" s="642"/>
      <c r="AH224" s="640"/>
      <c r="AI224" s="642"/>
      <c r="AJ224" s="640"/>
      <c r="AK224" s="642"/>
      <c r="AL224" s="640"/>
      <c r="AM224" s="642"/>
      <c r="AN224" s="640"/>
      <c r="AO224" s="642"/>
      <c r="AP224" s="640"/>
      <c r="AQ224" s="642"/>
      <c r="AR224" s="640"/>
      <c r="AS224" s="642"/>
      <c r="AT224" s="640"/>
      <c r="AU224" s="642"/>
      <c r="AV224" s="640"/>
      <c r="AW224" s="642"/>
      <c r="AX224" s="640"/>
      <c r="AY224" s="642"/>
      <c r="AZ224" s="640"/>
      <c r="BA224" s="642"/>
      <c r="BB224" s="640"/>
      <c r="BC224" s="642"/>
      <c r="BD224" s="640"/>
      <c r="BE224" s="642"/>
      <c r="BF224" s="640"/>
      <c r="BG224" s="642"/>
      <c r="BH224" s="640"/>
      <c r="BI224" s="642"/>
      <c r="BJ224" s="640"/>
      <c r="BK224" s="642"/>
      <c r="BL224" s="640"/>
      <c r="BM224" s="642"/>
      <c r="BN224" s="640"/>
      <c r="BO224" s="642"/>
      <c r="BP224" s="640"/>
      <c r="BQ224" s="642"/>
      <c r="BR224" s="643"/>
      <c r="BS224" s="644">
        <f t="shared" si="6"/>
        <v>0</v>
      </c>
      <c r="BT224" s="776">
        <f t="shared" si="7"/>
        <v>0</v>
      </c>
      <c r="BU224" s="644">
        <f t="shared" si="8"/>
        <v>0</v>
      </c>
      <c r="BV224" s="645"/>
      <c r="BW224" s="338"/>
      <c r="BX224" s="338"/>
      <c r="BY224" s="338"/>
      <c r="BZ224" s="338"/>
      <c r="CA224" s="338"/>
      <c r="CB224" s="338"/>
    </row>
    <row r="225" ht="15.75" customHeight="1">
      <c r="A225" s="858">
        <v>222.0</v>
      </c>
      <c r="B225" s="501"/>
      <c r="C225" s="908"/>
      <c r="D225" s="773">
        <f t="shared" ref="D225:E225" si="228">H225+J225+L225+N225+P225+R225+T225+V225+X225+Z225+AB225+AD225+AF225+AH225+AJ225+AL225+AN225+AP225+AR225+AT225+AV225+AX225+AZ225+BB225+BD225+BF225+BH225+BJ225+BL225+BN225+BP225</f>
        <v>0</v>
      </c>
      <c r="E225" s="671">
        <f t="shared" si="228"/>
        <v>0</v>
      </c>
      <c r="F225" s="774">
        <f t="shared" si="4"/>
        <v>0</v>
      </c>
      <c r="G225" s="418"/>
      <c r="H225" s="640"/>
      <c r="I225" s="642"/>
      <c r="J225" s="640"/>
      <c r="K225" s="642"/>
      <c r="L225" s="640"/>
      <c r="M225" s="642"/>
      <c r="N225" s="640"/>
      <c r="O225" s="642"/>
      <c r="P225" s="640"/>
      <c r="Q225" s="642"/>
      <c r="R225" s="640"/>
      <c r="S225" s="642"/>
      <c r="T225" s="640"/>
      <c r="U225" s="642"/>
      <c r="V225" s="640"/>
      <c r="W225" s="642"/>
      <c r="X225" s="640"/>
      <c r="Y225" s="642"/>
      <c r="Z225" s="640"/>
      <c r="AA225" s="642"/>
      <c r="AB225" s="640"/>
      <c r="AC225" s="642"/>
      <c r="AD225" s="640"/>
      <c r="AE225" s="642"/>
      <c r="AF225" s="640"/>
      <c r="AG225" s="642"/>
      <c r="AH225" s="640"/>
      <c r="AI225" s="642"/>
      <c r="AJ225" s="640"/>
      <c r="AK225" s="642"/>
      <c r="AL225" s="640"/>
      <c r="AM225" s="642"/>
      <c r="AN225" s="640"/>
      <c r="AO225" s="642"/>
      <c r="AP225" s="640"/>
      <c r="AQ225" s="642"/>
      <c r="AR225" s="640"/>
      <c r="AS225" s="642"/>
      <c r="AT225" s="640"/>
      <c r="AU225" s="642"/>
      <c r="AV225" s="640"/>
      <c r="AW225" s="642"/>
      <c r="AX225" s="640"/>
      <c r="AY225" s="642"/>
      <c r="AZ225" s="640"/>
      <c r="BA225" s="642"/>
      <c r="BB225" s="640"/>
      <c r="BC225" s="642"/>
      <c r="BD225" s="640"/>
      <c r="BE225" s="642"/>
      <c r="BF225" s="640"/>
      <c r="BG225" s="642"/>
      <c r="BH225" s="640"/>
      <c r="BI225" s="642"/>
      <c r="BJ225" s="640"/>
      <c r="BK225" s="642"/>
      <c r="BL225" s="640"/>
      <c r="BM225" s="642"/>
      <c r="BN225" s="640"/>
      <c r="BO225" s="642"/>
      <c r="BP225" s="640"/>
      <c r="BQ225" s="642"/>
      <c r="BR225" s="643"/>
      <c r="BS225" s="644">
        <f t="shared" si="6"/>
        <v>0</v>
      </c>
      <c r="BT225" s="776">
        <f t="shared" si="7"/>
        <v>0</v>
      </c>
      <c r="BU225" s="644">
        <f t="shared" si="8"/>
        <v>0</v>
      </c>
      <c r="BV225" s="645"/>
      <c r="BW225" s="338"/>
      <c r="BX225" s="338"/>
      <c r="BY225" s="338"/>
      <c r="BZ225" s="338"/>
      <c r="CA225" s="338"/>
      <c r="CB225" s="338"/>
    </row>
    <row r="226" ht="15.75" customHeight="1">
      <c r="A226" s="858">
        <v>223.0</v>
      </c>
      <c r="B226" s="501"/>
      <c r="C226" s="908"/>
      <c r="D226" s="773">
        <f t="shared" ref="D226:E226" si="229">H226+J226+L226+N226+P226+R226+T226+V226+X226+Z226+AB226+AD226+AF226+AH226+AJ226+AL226+AN226+AP226+AR226+AT226+AV226+AX226+AZ226+BB226+BD226+BF226+BH226+BJ226+BL226+BN226+BP226</f>
        <v>0</v>
      </c>
      <c r="E226" s="671">
        <f t="shared" si="229"/>
        <v>0</v>
      </c>
      <c r="F226" s="774">
        <f t="shared" si="4"/>
        <v>0</v>
      </c>
      <c r="G226" s="418"/>
      <c r="H226" s="640"/>
      <c r="I226" s="642"/>
      <c r="J226" s="640"/>
      <c r="K226" s="642"/>
      <c r="L226" s="640"/>
      <c r="M226" s="642"/>
      <c r="N226" s="640"/>
      <c r="O226" s="642"/>
      <c r="P226" s="640"/>
      <c r="Q226" s="642"/>
      <c r="R226" s="640"/>
      <c r="S226" s="642"/>
      <c r="T226" s="640"/>
      <c r="U226" s="642"/>
      <c r="V226" s="640"/>
      <c r="W226" s="642"/>
      <c r="X226" s="640"/>
      <c r="Y226" s="642"/>
      <c r="Z226" s="640"/>
      <c r="AA226" s="642"/>
      <c r="AB226" s="640"/>
      <c r="AC226" s="642"/>
      <c r="AD226" s="640"/>
      <c r="AE226" s="642"/>
      <c r="AF226" s="640"/>
      <c r="AG226" s="642"/>
      <c r="AH226" s="640"/>
      <c r="AI226" s="642"/>
      <c r="AJ226" s="640"/>
      <c r="AK226" s="642"/>
      <c r="AL226" s="640"/>
      <c r="AM226" s="642"/>
      <c r="AN226" s="640"/>
      <c r="AO226" s="642"/>
      <c r="AP226" s="640"/>
      <c r="AQ226" s="642"/>
      <c r="AR226" s="640"/>
      <c r="AS226" s="642"/>
      <c r="AT226" s="640"/>
      <c r="AU226" s="642"/>
      <c r="AV226" s="640"/>
      <c r="AW226" s="642"/>
      <c r="AX226" s="640"/>
      <c r="AY226" s="642"/>
      <c r="AZ226" s="640"/>
      <c r="BA226" s="642"/>
      <c r="BB226" s="640"/>
      <c r="BC226" s="642"/>
      <c r="BD226" s="640"/>
      <c r="BE226" s="642"/>
      <c r="BF226" s="640"/>
      <c r="BG226" s="642"/>
      <c r="BH226" s="640"/>
      <c r="BI226" s="642"/>
      <c r="BJ226" s="640"/>
      <c r="BK226" s="642"/>
      <c r="BL226" s="640"/>
      <c r="BM226" s="642"/>
      <c r="BN226" s="640"/>
      <c r="BO226" s="642"/>
      <c r="BP226" s="640"/>
      <c r="BQ226" s="642"/>
      <c r="BR226" s="643"/>
      <c r="BS226" s="644">
        <f t="shared" si="6"/>
        <v>0</v>
      </c>
      <c r="BT226" s="776">
        <f t="shared" si="7"/>
        <v>0</v>
      </c>
      <c r="BU226" s="644">
        <f t="shared" si="8"/>
        <v>0</v>
      </c>
      <c r="BV226" s="645"/>
      <c r="BW226" s="338"/>
      <c r="BX226" s="338"/>
      <c r="BY226" s="338"/>
      <c r="BZ226" s="338"/>
      <c r="CA226" s="338"/>
      <c r="CB226" s="338"/>
    </row>
    <row r="227" ht="15.75" customHeight="1">
      <c r="A227" s="858">
        <v>224.0</v>
      </c>
      <c r="B227" s="501"/>
      <c r="C227" s="908"/>
      <c r="D227" s="773">
        <f t="shared" ref="D227:E227" si="230">H227+J227+L227+N227+P227+R227+T227+V227+X227+Z227+AB227+AD227+AF227+AH227+AJ227+AL227+AN227+AP227+AR227+AT227+AV227+AX227+AZ227+BB227+BD227+BF227+BH227+BJ227+BL227+BN227+BP227</f>
        <v>0</v>
      </c>
      <c r="E227" s="671">
        <f t="shared" si="230"/>
        <v>0</v>
      </c>
      <c r="F227" s="774">
        <f t="shared" si="4"/>
        <v>0</v>
      </c>
      <c r="G227" s="418"/>
      <c r="H227" s="640"/>
      <c r="I227" s="642"/>
      <c r="J227" s="640"/>
      <c r="K227" s="642"/>
      <c r="L227" s="640"/>
      <c r="M227" s="642"/>
      <c r="N227" s="640"/>
      <c r="O227" s="642"/>
      <c r="P227" s="640"/>
      <c r="Q227" s="642"/>
      <c r="R227" s="640"/>
      <c r="S227" s="642"/>
      <c r="T227" s="640"/>
      <c r="U227" s="642"/>
      <c r="V227" s="640"/>
      <c r="W227" s="642"/>
      <c r="X227" s="640"/>
      <c r="Y227" s="642"/>
      <c r="Z227" s="640"/>
      <c r="AA227" s="642"/>
      <c r="AB227" s="640"/>
      <c r="AC227" s="642"/>
      <c r="AD227" s="640"/>
      <c r="AE227" s="642"/>
      <c r="AF227" s="640"/>
      <c r="AG227" s="642"/>
      <c r="AH227" s="640"/>
      <c r="AI227" s="642"/>
      <c r="AJ227" s="640"/>
      <c r="AK227" s="642"/>
      <c r="AL227" s="640"/>
      <c r="AM227" s="642"/>
      <c r="AN227" s="640"/>
      <c r="AO227" s="642"/>
      <c r="AP227" s="640"/>
      <c r="AQ227" s="642"/>
      <c r="AR227" s="640"/>
      <c r="AS227" s="642"/>
      <c r="AT227" s="640"/>
      <c r="AU227" s="642"/>
      <c r="AV227" s="640"/>
      <c r="AW227" s="642"/>
      <c r="AX227" s="640"/>
      <c r="AY227" s="642"/>
      <c r="AZ227" s="640"/>
      <c r="BA227" s="642"/>
      <c r="BB227" s="640"/>
      <c r="BC227" s="642"/>
      <c r="BD227" s="640"/>
      <c r="BE227" s="642"/>
      <c r="BF227" s="640"/>
      <c r="BG227" s="642"/>
      <c r="BH227" s="640"/>
      <c r="BI227" s="642"/>
      <c r="BJ227" s="640"/>
      <c r="BK227" s="642"/>
      <c r="BL227" s="640"/>
      <c r="BM227" s="642"/>
      <c r="BN227" s="640"/>
      <c r="BO227" s="642"/>
      <c r="BP227" s="640"/>
      <c r="BQ227" s="642"/>
      <c r="BR227" s="643"/>
      <c r="BS227" s="644">
        <f t="shared" si="6"/>
        <v>0</v>
      </c>
      <c r="BT227" s="776">
        <f t="shared" si="7"/>
        <v>0</v>
      </c>
      <c r="BU227" s="644">
        <f t="shared" si="8"/>
        <v>0</v>
      </c>
      <c r="BV227" s="645"/>
      <c r="BW227" s="338"/>
      <c r="BX227" s="338"/>
      <c r="BY227" s="338"/>
      <c r="BZ227" s="338"/>
      <c r="CA227" s="338"/>
      <c r="CB227" s="338"/>
    </row>
    <row r="228" ht="15.75" customHeight="1">
      <c r="A228" s="858">
        <v>225.0</v>
      </c>
      <c r="B228" s="501"/>
      <c r="C228" s="908"/>
      <c r="D228" s="773">
        <f t="shared" ref="D228:E228" si="231">H228+J228+L228+N228+P228+R228+T228+V228+X228+Z228+AB228+AD228+AF228+AH228+AJ228+AL228+AN228+AP228+AR228+AT228+AV228+AX228+AZ228+BB228+BD228+BF228+BH228+BJ228+BL228+BN228+BP228</f>
        <v>0</v>
      </c>
      <c r="E228" s="671">
        <f t="shared" si="231"/>
        <v>0</v>
      </c>
      <c r="F228" s="774">
        <f t="shared" si="4"/>
        <v>0</v>
      </c>
      <c r="G228" s="418"/>
      <c r="H228" s="640"/>
      <c r="I228" s="642"/>
      <c r="J228" s="640"/>
      <c r="K228" s="642"/>
      <c r="L228" s="640"/>
      <c r="M228" s="642"/>
      <c r="N228" s="640"/>
      <c r="O228" s="642"/>
      <c r="P228" s="640"/>
      <c r="Q228" s="642"/>
      <c r="R228" s="640"/>
      <c r="S228" s="642"/>
      <c r="T228" s="640"/>
      <c r="U228" s="642"/>
      <c r="V228" s="640"/>
      <c r="W228" s="642"/>
      <c r="X228" s="640"/>
      <c r="Y228" s="642"/>
      <c r="Z228" s="640"/>
      <c r="AA228" s="642"/>
      <c r="AB228" s="640"/>
      <c r="AC228" s="642"/>
      <c r="AD228" s="640"/>
      <c r="AE228" s="642"/>
      <c r="AF228" s="640"/>
      <c r="AG228" s="642"/>
      <c r="AH228" s="640"/>
      <c r="AI228" s="642"/>
      <c r="AJ228" s="640"/>
      <c r="AK228" s="642"/>
      <c r="AL228" s="640"/>
      <c r="AM228" s="642"/>
      <c r="AN228" s="640"/>
      <c r="AO228" s="642"/>
      <c r="AP228" s="640"/>
      <c r="AQ228" s="642"/>
      <c r="AR228" s="640"/>
      <c r="AS228" s="642"/>
      <c r="AT228" s="640"/>
      <c r="AU228" s="642"/>
      <c r="AV228" s="640"/>
      <c r="AW228" s="642"/>
      <c r="AX228" s="640"/>
      <c r="AY228" s="642"/>
      <c r="AZ228" s="640"/>
      <c r="BA228" s="642"/>
      <c r="BB228" s="640"/>
      <c r="BC228" s="642"/>
      <c r="BD228" s="640"/>
      <c r="BE228" s="642"/>
      <c r="BF228" s="640"/>
      <c r="BG228" s="642"/>
      <c r="BH228" s="640"/>
      <c r="BI228" s="642"/>
      <c r="BJ228" s="640"/>
      <c r="BK228" s="642"/>
      <c r="BL228" s="640"/>
      <c r="BM228" s="642"/>
      <c r="BN228" s="640"/>
      <c r="BO228" s="642"/>
      <c r="BP228" s="640"/>
      <c r="BQ228" s="642"/>
      <c r="BR228" s="643"/>
      <c r="BS228" s="644">
        <f t="shared" si="6"/>
        <v>0</v>
      </c>
      <c r="BT228" s="776">
        <f t="shared" si="7"/>
        <v>0</v>
      </c>
      <c r="BU228" s="644">
        <f t="shared" si="8"/>
        <v>0</v>
      </c>
      <c r="BV228" s="645"/>
      <c r="BW228" s="338"/>
      <c r="BX228" s="338"/>
      <c r="BY228" s="338"/>
      <c r="BZ228" s="338"/>
      <c r="CA228" s="338"/>
      <c r="CB228" s="338"/>
    </row>
    <row r="229" ht="15.75" customHeight="1">
      <c r="A229" s="858">
        <v>226.0</v>
      </c>
      <c r="B229" s="501"/>
      <c r="C229" s="908"/>
      <c r="D229" s="773">
        <f t="shared" ref="D229:E229" si="232">H229+J229+L229+N229+P229+R229+T229+V229+X229+Z229+AB229+AD229+AF229+AH229+AJ229+AL229+AN229+AP229+AR229+AT229+AV229+AX229+AZ229+BB229+BD229+BF229+BH229+BJ229+BL229+BN229+BP229</f>
        <v>0</v>
      </c>
      <c r="E229" s="671">
        <f t="shared" si="232"/>
        <v>0</v>
      </c>
      <c r="F229" s="774">
        <f t="shared" si="4"/>
        <v>0</v>
      </c>
      <c r="G229" s="418"/>
      <c r="H229" s="640"/>
      <c r="I229" s="642"/>
      <c r="J229" s="640"/>
      <c r="K229" s="642"/>
      <c r="L229" s="640"/>
      <c r="M229" s="642"/>
      <c r="N229" s="640"/>
      <c r="O229" s="642"/>
      <c r="P229" s="640"/>
      <c r="Q229" s="642"/>
      <c r="R229" s="640"/>
      <c r="S229" s="642"/>
      <c r="T229" s="640"/>
      <c r="U229" s="642"/>
      <c r="V229" s="640"/>
      <c r="W229" s="642"/>
      <c r="X229" s="640"/>
      <c r="Y229" s="642"/>
      <c r="Z229" s="640"/>
      <c r="AA229" s="642"/>
      <c r="AB229" s="640"/>
      <c r="AC229" s="642"/>
      <c r="AD229" s="640"/>
      <c r="AE229" s="642"/>
      <c r="AF229" s="640"/>
      <c r="AG229" s="642"/>
      <c r="AH229" s="640"/>
      <c r="AI229" s="642"/>
      <c r="AJ229" s="640"/>
      <c r="AK229" s="642"/>
      <c r="AL229" s="640"/>
      <c r="AM229" s="642"/>
      <c r="AN229" s="640"/>
      <c r="AO229" s="642"/>
      <c r="AP229" s="640"/>
      <c r="AQ229" s="642"/>
      <c r="AR229" s="640"/>
      <c r="AS229" s="642"/>
      <c r="AT229" s="640"/>
      <c r="AU229" s="642"/>
      <c r="AV229" s="640"/>
      <c r="AW229" s="642"/>
      <c r="AX229" s="640"/>
      <c r="AY229" s="642"/>
      <c r="AZ229" s="640"/>
      <c r="BA229" s="642"/>
      <c r="BB229" s="640"/>
      <c r="BC229" s="642"/>
      <c r="BD229" s="640"/>
      <c r="BE229" s="642"/>
      <c r="BF229" s="640"/>
      <c r="BG229" s="642"/>
      <c r="BH229" s="640"/>
      <c r="BI229" s="642"/>
      <c r="BJ229" s="640"/>
      <c r="BK229" s="642"/>
      <c r="BL229" s="640"/>
      <c r="BM229" s="642"/>
      <c r="BN229" s="640"/>
      <c r="BO229" s="642"/>
      <c r="BP229" s="640"/>
      <c r="BQ229" s="642"/>
      <c r="BR229" s="643"/>
      <c r="BS229" s="644">
        <f t="shared" si="6"/>
        <v>0</v>
      </c>
      <c r="BT229" s="776">
        <f t="shared" si="7"/>
        <v>0</v>
      </c>
      <c r="BU229" s="644">
        <f t="shared" si="8"/>
        <v>0</v>
      </c>
      <c r="BV229" s="645"/>
      <c r="BW229" s="338"/>
      <c r="BX229" s="338"/>
      <c r="BY229" s="338"/>
      <c r="BZ229" s="338"/>
      <c r="CA229" s="338"/>
      <c r="CB229" s="338"/>
    </row>
    <row r="230" ht="15.75" customHeight="1">
      <c r="A230" s="858">
        <v>227.0</v>
      </c>
      <c r="B230" s="501"/>
      <c r="C230" s="908"/>
      <c r="D230" s="773">
        <f t="shared" ref="D230:E230" si="233">H230+J230+L230+N230+P230+R230+T230+V230+X230+Z230+AB230+AD230+AF230+AH230+AJ230+AL230+AN230+AP230+AR230+AT230+AV230+AX230+AZ230+BB230+BD230+BF230+BH230+BJ230+BL230+BN230+BP230</f>
        <v>0</v>
      </c>
      <c r="E230" s="671">
        <f t="shared" si="233"/>
        <v>0</v>
      </c>
      <c r="F230" s="774">
        <f t="shared" si="4"/>
        <v>0</v>
      </c>
      <c r="G230" s="418"/>
      <c r="H230" s="640"/>
      <c r="I230" s="642"/>
      <c r="J230" s="640"/>
      <c r="K230" s="642"/>
      <c r="L230" s="640"/>
      <c r="M230" s="642"/>
      <c r="N230" s="640"/>
      <c r="O230" s="642"/>
      <c r="P230" s="640"/>
      <c r="Q230" s="642"/>
      <c r="R230" s="640"/>
      <c r="S230" s="642"/>
      <c r="T230" s="640"/>
      <c r="U230" s="642"/>
      <c r="V230" s="640"/>
      <c r="W230" s="642"/>
      <c r="X230" s="640"/>
      <c r="Y230" s="642"/>
      <c r="Z230" s="640"/>
      <c r="AA230" s="642"/>
      <c r="AB230" s="640"/>
      <c r="AC230" s="642"/>
      <c r="AD230" s="640"/>
      <c r="AE230" s="642"/>
      <c r="AF230" s="640"/>
      <c r="AG230" s="642"/>
      <c r="AH230" s="640"/>
      <c r="AI230" s="642"/>
      <c r="AJ230" s="640"/>
      <c r="AK230" s="642"/>
      <c r="AL230" s="640"/>
      <c r="AM230" s="642"/>
      <c r="AN230" s="640"/>
      <c r="AO230" s="642"/>
      <c r="AP230" s="640"/>
      <c r="AQ230" s="642"/>
      <c r="AR230" s="640"/>
      <c r="AS230" s="642"/>
      <c r="AT230" s="640"/>
      <c r="AU230" s="642"/>
      <c r="AV230" s="640"/>
      <c r="AW230" s="642"/>
      <c r="AX230" s="640"/>
      <c r="AY230" s="642"/>
      <c r="AZ230" s="640"/>
      <c r="BA230" s="642"/>
      <c r="BB230" s="640"/>
      <c r="BC230" s="642"/>
      <c r="BD230" s="640"/>
      <c r="BE230" s="642"/>
      <c r="BF230" s="640"/>
      <c r="BG230" s="642"/>
      <c r="BH230" s="640"/>
      <c r="BI230" s="642"/>
      <c r="BJ230" s="640"/>
      <c r="BK230" s="642"/>
      <c r="BL230" s="640"/>
      <c r="BM230" s="642"/>
      <c r="BN230" s="640"/>
      <c r="BO230" s="642"/>
      <c r="BP230" s="640"/>
      <c r="BQ230" s="642"/>
      <c r="BR230" s="643"/>
      <c r="BS230" s="644">
        <f t="shared" si="6"/>
        <v>0</v>
      </c>
      <c r="BT230" s="776">
        <f t="shared" si="7"/>
        <v>0</v>
      </c>
      <c r="BU230" s="644">
        <f t="shared" si="8"/>
        <v>0</v>
      </c>
      <c r="BV230" s="645"/>
      <c r="BW230" s="338"/>
      <c r="BX230" s="338"/>
      <c r="BY230" s="338"/>
      <c r="BZ230" s="338"/>
      <c r="CA230" s="338"/>
      <c r="CB230" s="338"/>
    </row>
    <row r="231" ht="15.75" customHeight="1">
      <c r="A231" s="858">
        <v>228.0</v>
      </c>
      <c r="B231" s="501"/>
      <c r="C231" s="908"/>
      <c r="D231" s="773">
        <f t="shared" ref="D231:E231" si="234">H231+J231+L231+N231+P231+R231+T231+V231+X231+Z231+AB231+AD231+AF231+AH231+AJ231+AL231+AN231+AP231+AR231+AT231+AV231+AX231+AZ231+BB231+BD231+BF231+BH231+BJ231+BL231+BN231+BP231</f>
        <v>0</v>
      </c>
      <c r="E231" s="671">
        <f t="shared" si="234"/>
        <v>0</v>
      </c>
      <c r="F231" s="774">
        <f t="shared" si="4"/>
        <v>0</v>
      </c>
      <c r="G231" s="418"/>
      <c r="H231" s="640"/>
      <c r="I231" s="642"/>
      <c r="J231" s="640"/>
      <c r="K231" s="642"/>
      <c r="L231" s="640"/>
      <c r="M231" s="642"/>
      <c r="N231" s="640"/>
      <c r="O231" s="642"/>
      <c r="P231" s="640"/>
      <c r="Q231" s="642"/>
      <c r="R231" s="640"/>
      <c r="S231" s="642"/>
      <c r="T231" s="640"/>
      <c r="U231" s="642"/>
      <c r="V231" s="640"/>
      <c r="W231" s="642"/>
      <c r="X231" s="640"/>
      <c r="Y231" s="642"/>
      <c r="Z231" s="640"/>
      <c r="AA231" s="642"/>
      <c r="AB231" s="640"/>
      <c r="AC231" s="642"/>
      <c r="AD231" s="640"/>
      <c r="AE231" s="642"/>
      <c r="AF231" s="640"/>
      <c r="AG231" s="642"/>
      <c r="AH231" s="640"/>
      <c r="AI231" s="642"/>
      <c r="AJ231" s="640"/>
      <c r="AK231" s="642"/>
      <c r="AL231" s="640"/>
      <c r="AM231" s="642"/>
      <c r="AN231" s="640"/>
      <c r="AO231" s="642"/>
      <c r="AP231" s="640"/>
      <c r="AQ231" s="642"/>
      <c r="AR231" s="640"/>
      <c r="AS231" s="642"/>
      <c r="AT231" s="640"/>
      <c r="AU231" s="642"/>
      <c r="AV231" s="640"/>
      <c r="AW231" s="642"/>
      <c r="AX231" s="640"/>
      <c r="AY231" s="642"/>
      <c r="AZ231" s="640"/>
      <c r="BA231" s="642"/>
      <c r="BB231" s="640"/>
      <c r="BC231" s="642"/>
      <c r="BD231" s="640"/>
      <c r="BE231" s="642"/>
      <c r="BF231" s="640"/>
      <c r="BG231" s="642"/>
      <c r="BH231" s="640"/>
      <c r="BI231" s="642"/>
      <c r="BJ231" s="640"/>
      <c r="BK231" s="642"/>
      <c r="BL231" s="640"/>
      <c r="BM231" s="642"/>
      <c r="BN231" s="640"/>
      <c r="BO231" s="642"/>
      <c r="BP231" s="640"/>
      <c r="BQ231" s="642"/>
      <c r="BR231" s="643"/>
      <c r="BS231" s="644">
        <f t="shared" si="6"/>
        <v>0</v>
      </c>
      <c r="BT231" s="776">
        <f t="shared" si="7"/>
        <v>0</v>
      </c>
      <c r="BU231" s="644">
        <f t="shared" si="8"/>
        <v>0</v>
      </c>
      <c r="BV231" s="645"/>
      <c r="BW231" s="338"/>
      <c r="BX231" s="338"/>
      <c r="BY231" s="338"/>
      <c r="BZ231" s="338"/>
      <c r="CA231" s="338"/>
      <c r="CB231" s="338"/>
    </row>
    <row r="232" ht="15.75" customHeight="1">
      <c r="A232" s="858">
        <v>229.0</v>
      </c>
      <c r="B232" s="501"/>
      <c r="C232" s="908"/>
      <c r="D232" s="773">
        <f t="shared" ref="D232:E232" si="235">H232+J232+L232+N232+P232+R232+T232+V232+X232+Z232+AB232+AD232+AF232+AH232+AJ232+AL232+AN232+AP232+AR232+AT232+AV232+AX232+AZ232+BB232+BD232+BF232+BH232+BJ232+BL232+BN232+BP232</f>
        <v>0</v>
      </c>
      <c r="E232" s="671">
        <f t="shared" si="235"/>
        <v>0</v>
      </c>
      <c r="F232" s="774">
        <f t="shared" si="4"/>
        <v>0</v>
      </c>
      <c r="G232" s="418"/>
      <c r="H232" s="640"/>
      <c r="I232" s="642"/>
      <c r="J232" s="640"/>
      <c r="K232" s="642"/>
      <c r="L232" s="640"/>
      <c r="M232" s="642"/>
      <c r="N232" s="640"/>
      <c r="O232" s="642"/>
      <c r="P232" s="640"/>
      <c r="Q232" s="642"/>
      <c r="R232" s="640"/>
      <c r="S232" s="642"/>
      <c r="T232" s="640"/>
      <c r="U232" s="642"/>
      <c r="V232" s="640"/>
      <c r="W232" s="642"/>
      <c r="X232" s="640"/>
      <c r="Y232" s="642"/>
      <c r="Z232" s="640"/>
      <c r="AA232" s="642"/>
      <c r="AB232" s="640"/>
      <c r="AC232" s="642"/>
      <c r="AD232" s="640"/>
      <c r="AE232" s="642"/>
      <c r="AF232" s="640"/>
      <c r="AG232" s="642"/>
      <c r="AH232" s="640"/>
      <c r="AI232" s="642"/>
      <c r="AJ232" s="640"/>
      <c r="AK232" s="642"/>
      <c r="AL232" s="640"/>
      <c r="AM232" s="642"/>
      <c r="AN232" s="640"/>
      <c r="AO232" s="642"/>
      <c r="AP232" s="640"/>
      <c r="AQ232" s="642"/>
      <c r="AR232" s="640"/>
      <c r="AS232" s="642"/>
      <c r="AT232" s="640"/>
      <c r="AU232" s="642"/>
      <c r="AV232" s="640"/>
      <c r="AW232" s="642"/>
      <c r="AX232" s="640"/>
      <c r="AY232" s="642"/>
      <c r="AZ232" s="640"/>
      <c r="BA232" s="642"/>
      <c r="BB232" s="640"/>
      <c r="BC232" s="642"/>
      <c r="BD232" s="640"/>
      <c r="BE232" s="642"/>
      <c r="BF232" s="640"/>
      <c r="BG232" s="642"/>
      <c r="BH232" s="640"/>
      <c r="BI232" s="642"/>
      <c r="BJ232" s="640"/>
      <c r="BK232" s="642"/>
      <c r="BL232" s="640"/>
      <c r="BM232" s="642"/>
      <c r="BN232" s="640"/>
      <c r="BO232" s="642"/>
      <c r="BP232" s="640"/>
      <c r="BQ232" s="642"/>
      <c r="BR232" s="643"/>
      <c r="BS232" s="644">
        <f t="shared" si="6"/>
        <v>0</v>
      </c>
      <c r="BT232" s="776">
        <f t="shared" si="7"/>
        <v>0</v>
      </c>
      <c r="BU232" s="644">
        <f t="shared" si="8"/>
        <v>0</v>
      </c>
      <c r="BV232" s="645"/>
      <c r="BW232" s="338"/>
      <c r="BX232" s="338"/>
      <c r="BY232" s="338"/>
      <c r="BZ232" s="338"/>
      <c r="CA232" s="338"/>
      <c r="CB232" s="338"/>
    </row>
    <row r="233" ht="15.75" customHeight="1">
      <c r="A233" s="858">
        <v>230.0</v>
      </c>
      <c r="B233" s="501"/>
      <c r="C233" s="908"/>
      <c r="D233" s="773">
        <f t="shared" ref="D233:E233" si="236">H233+J233+L233+N233+P233+R233+T233+V233+X233+Z233+AB233+AD233+AF233+AH233+AJ233+AL233+AN233+AP233+AR233+AT233+AV233+AX233+AZ233+BB233+BD233+BF233+BH233+BJ233+BL233+BN233+BP233</f>
        <v>0</v>
      </c>
      <c r="E233" s="671">
        <f t="shared" si="236"/>
        <v>0</v>
      </c>
      <c r="F233" s="774">
        <f t="shared" si="4"/>
        <v>0</v>
      </c>
      <c r="G233" s="418"/>
      <c r="H233" s="640"/>
      <c r="I233" s="642"/>
      <c r="J233" s="640"/>
      <c r="K233" s="642"/>
      <c r="L233" s="640"/>
      <c r="M233" s="642"/>
      <c r="N233" s="640"/>
      <c r="O233" s="642"/>
      <c r="P233" s="640"/>
      <c r="Q233" s="642"/>
      <c r="R233" s="640"/>
      <c r="S233" s="642"/>
      <c r="T233" s="640"/>
      <c r="U233" s="642"/>
      <c r="V233" s="640"/>
      <c r="W233" s="642"/>
      <c r="X233" s="640"/>
      <c r="Y233" s="642"/>
      <c r="Z233" s="640"/>
      <c r="AA233" s="642"/>
      <c r="AB233" s="640"/>
      <c r="AC233" s="642"/>
      <c r="AD233" s="640"/>
      <c r="AE233" s="642"/>
      <c r="AF233" s="640"/>
      <c r="AG233" s="642"/>
      <c r="AH233" s="640"/>
      <c r="AI233" s="642"/>
      <c r="AJ233" s="640"/>
      <c r="AK233" s="642"/>
      <c r="AL233" s="640"/>
      <c r="AM233" s="642"/>
      <c r="AN233" s="640"/>
      <c r="AO233" s="642"/>
      <c r="AP233" s="640"/>
      <c r="AQ233" s="642"/>
      <c r="AR233" s="640"/>
      <c r="AS233" s="642"/>
      <c r="AT233" s="640"/>
      <c r="AU233" s="642"/>
      <c r="AV233" s="640"/>
      <c r="AW233" s="642"/>
      <c r="AX233" s="640"/>
      <c r="AY233" s="642"/>
      <c r="AZ233" s="640"/>
      <c r="BA233" s="642"/>
      <c r="BB233" s="640"/>
      <c r="BC233" s="642"/>
      <c r="BD233" s="640"/>
      <c r="BE233" s="642"/>
      <c r="BF233" s="640"/>
      <c r="BG233" s="642"/>
      <c r="BH233" s="640"/>
      <c r="BI233" s="642"/>
      <c r="BJ233" s="640"/>
      <c r="BK233" s="642"/>
      <c r="BL233" s="640"/>
      <c r="BM233" s="642"/>
      <c r="BN233" s="640"/>
      <c r="BO233" s="642"/>
      <c r="BP233" s="640"/>
      <c r="BQ233" s="642"/>
      <c r="BR233" s="643"/>
      <c r="BS233" s="644">
        <f t="shared" si="6"/>
        <v>0</v>
      </c>
      <c r="BT233" s="776">
        <f t="shared" si="7"/>
        <v>0</v>
      </c>
      <c r="BU233" s="644">
        <f t="shared" si="8"/>
        <v>0</v>
      </c>
      <c r="BV233" s="645"/>
      <c r="BW233" s="338"/>
      <c r="BX233" s="338"/>
      <c r="BY233" s="338"/>
      <c r="BZ233" s="338"/>
      <c r="CA233" s="338"/>
      <c r="CB233" s="338"/>
    </row>
    <row r="234" ht="15.75" customHeight="1">
      <c r="A234" s="858">
        <v>231.0</v>
      </c>
      <c r="B234" s="501"/>
      <c r="C234" s="908"/>
      <c r="D234" s="773">
        <f t="shared" ref="D234:E234" si="237">H234+J234+L234+N234+P234+R234+T234+V234+X234+Z234+AB234+AD234+AF234+AH234+AJ234+AL234+AN234+AP234+AR234+AT234+AV234+AX234+AZ234+BB234+BD234+BF234+BH234+BJ234+BL234+BN234+BP234</f>
        <v>0</v>
      </c>
      <c r="E234" s="671">
        <f t="shared" si="237"/>
        <v>0</v>
      </c>
      <c r="F234" s="774">
        <f t="shared" si="4"/>
        <v>0</v>
      </c>
      <c r="G234" s="418"/>
      <c r="H234" s="640"/>
      <c r="I234" s="642"/>
      <c r="J234" s="640"/>
      <c r="K234" s="642"/>
      <c r="L234" s="640"/>
      <c r="M234" s="642"/>
      <c r="N234" s="640"/>
      <c r="O234" s="642"/>
      <c r="P234" s="640"/>
      <c r="Q234" s="642"/>
      <c r="R234" s="640"/>
      <c r="S234" s="642"/>
      <c r="T234" s="640"/>
      <c r="U234" s="642"/>
      <c r="V234" s="640"/>
      <c r="W234" s="642"/>
      <c r="X234" s="640"/>
      <c r="Y234" s="642"/>
      <c r="Z234" s="640"/>
      <c r="AA234" s="642"/>
      <c r="AB234" s="640"/>
      <c r="AC234" s="642"/>
      <c r="AD234" s="640"/>
      <c r="AE234" s="642"/>
      <c r="AF234" s="640"/>
      <c r="AG234" s="642"/>
      <c r="AH234" s="640"/>
      <c r="AI234" s="642"/>
      <c r="AJ234" s="640"/>
      <c r="AK234" s="642"/>
      <c r="AL234" s="640"/>
      <c r="AM234" s="642"/>
      <c r="AN234" s="640"/>
      <c r="AO234" s="642"/>
      <c r="AP234" s="640"/>
      <c r="AQ234" s="642"/>
      <c r="AR234" s="640"/>
      <c r="AS234" s="642"/>
      <c r="AT234" s="640"/>
      <c r="AU234" s="642"/>
      <c r="AV234" s="640"/>
      <c r="AW234" s="642"/>
      <c r="AX234" s="640"/>
      <c r="AY234" s="642"/>
      <c r="AZ234" s="640"/>
      <c r="BA234" s="642"/>
      <c r="BB234" s="640"/>
      <c r="BC234" s="642"/>
      <c r="BD234" s="640"/>
      <c r="BE234" s="642"/>
      <c r="BF234" s="640"/>
      <c r="BG234" s="642"/>
      <c r="BH234" s="640"/>
      <c r="BI234" s="642"/>
      <c r="BJ234" s="640"/>
      <c r="BK234" s="642"/>
      <c r="BL234" s="640"/>
      <c r="BM234" s="642"/>
      <c r="BN234" s="640"/>
      <c r="BO234" s="642"/>
      <c r="BP234" s="640"/>
      <c r="BQ234" s="642"/>
      <c r="BR234" s="643"/>
      <c r="BS234" s="644">
        <f t="shared" si="6"/>
        <v>0</v>
      </c>
      <c r="BT234" s="776">
        <f t="shared" si="7"/>
        <v>0</v>
      </c>
      <c r="BU234" s="644">
        <f t="shared" si="8"/>
        <v>0</v>
      </c>
      <c r="BV234" s="645"/>
      <c r="BW234" s="338"/>
      <c r="BX234" s="338"/>
      <c r="BY234" s="338"/>
      <c r="BZ234" s="338"/>
      <c r="CA234" s="338"/>
      <c r="CB234" s="338"/>
    </row>
    <row r="235" ht="15.75" customHeight="1">
      <c r="A235" s="858">
        <v>232.0</v>
      </c>
      <c r="B235" s="501"/>
      <c r="C235" s="908"/>
      <c r="D235" s="773">
        <f t="shared" ref="D235:E235" si="238">H235+J235+L235+N235+P235+R235+T235+V235+X235+Z235+AB235+AD235+AF235+AH235+AJ235+AL235+AN235+AP235+AR235+AT235+AV235+AX235+AZ235+BB235+BD235+BF235+BH235+BJ235+BL235+BN235+BP235</f>
        <v>0</v>
      </c>
      <c r="E235" s="671">
        <f t="shared" si="238"/>
        <v>0</v>
      </c>
      <c r="F235" s="774">
        <f t="shared" si="4"/>
        <v>0</v>
      </c>
      <c r="G235" s="418"/>
      <c r="H235" s="640"/>
      <c r="I235" s="642"/>
      <c r="J235" s="640"/>
      <c r="K235" s="642"/>
      <c r="L235" s="640"/>
      <c r="M235" s="642"/>
      <c r="N235" s="640"/>
      <c r="O235" s="642"/>
      <c r="P235" s="640"/>
      <c r="Q235" s="642"/>
      <c r="R235" s="640"/>
      <c r="S235" s="642"/>
      <c r="T235" s="640"/>
      <c r="U235" s="642"/>
      <c r="V235" s="640"/>
      <c r="W235" s="642"/>
      <c r="X235" s="640"/>
      <c r="Y235" s="642"/>
      <c r="Z235" s="640"/>
      <c r="AA235" s="642"/>
      <c r="AB235" s="640"/>
      <c r="AC235" s="642"/>
      <c r="AD235" s="640"/>
      <c r="AE235" s="642"/>
      <c r="AF235" s="640"/>
      <c r="AG235" s="642"/>
      <c r="AH235" s="640"/>
      <c r="AI235" s="642"/>
      <c r="AJ235" s="640"/>
      <c r="AK235" s="642"/>
      <c r="AL235" s="640"/>
      <c r="AM235" s="642"/>
      <c r="AN235" s="640"/>
      <c r="AO235" s="642"/>
      <c r="AP235" s="640"/>
      <c r="AQ235" s="642"/>
      <c r="AR235" s="640"/>
      <c r="AS235" s="642"/>
      <c r="AT235" s="640"/>
      <c r="AU235" s="642"/>
      <c r="AV235" s="640"/>
      <c r="AW235" s="642"/>
      <c r="AX235" s="640"/>
      <c r="AY235" s="642"/>
      <c r="AZ235" s="640"/>
      <c r="BA235" s="642"/>
      <c r="BB235" s="640"/>
      <c r="BC235" s="642"/>
      <c r="BD235" s="640"/>
      <c r="BE235" s="642"/>
      <c r="BF235" s="640"/>
      <c r="BG235" s="642"/>
      <c r="BH235" s="640"/>
      <c r="BI235" s="642"/>
      <c r="BJ235" s="640"/>
      <c r="BK235" s="642"/>
      <c r="BL235" s="640"/>
      <c r="BM235" s="642"/>
      <c r="BN235" s="640"/>
      <c r="BO235" s="642"/>
      <c r="BP235" s="640"/>
      <c r="BQ235" s="642"/>
      <c r="BR235" s="643"/>
      <c r="BS235" s="644">
        <f t="shared" si="6"/>
        <v>0</v>
      </c>
      <c r="BT235" s="776">
        <f t="shared" si="7"/>
        <v>0</v>
      </c>
      <c r="BU235" s="644">
        <f t="shared" si="8"/>
        <v>0</v>
      </c>
      <c r="BV235" s="645"/>
      <c r="BW235" s="338"/>
      <c r="BX235" s="338"/>
      <c r="BY235" s="338"/>
      <c r="BZ235" s="338"/>
      <c r="CA235" s="338"/>
      <c r="CB235" s="338"/>
    </row>
    <row r="236" ht="15.75" customHeight="1">
      <c r="A236" s="858">
        <v>233.0</v>
      </c>
      <c r="B236" s="501"/>
      <c r="C236" s="908"/>
      <c r="D236" s="773">
        <f t="shared" ref="D236:E236" si="239">H236+J236+L236+N236+P236+R236+T236+V236+X236+Z236+AB236+AD236+AF236+AH236+AJ236+AL236+AN236+AP236+AR236+AT236+AV236+AX236+AZ236+BB236+BD236+BF236+BH236+BJ236+BL236+BN236+BP236</f>
        <v>0</v>
      </c>
      <c r="E236" s="671">
        <f t="shared" si="239"/>
        <v>0</v>
      </c>
      <c r="F236" s="774">
        <f t="shared" si="4"/>
        <v>0</v>
      </c>
      <c r="G236" s="418"/>
      <c r="H236" s="640"/>
      <c r="I236" s="642"/>
      <c r="J236" s="640"/>
      <c r="K236" s="642"/>
      <c r="L236" s="640"/>
      <c r="M236" s="642"/>
      <c r="N236" s="640"/>
      <c r="O236" s="642"/>
      <c r="P236" s="640"/>
      <c r="Q236" s="642"/>
      <c r="R236" s="640"/>
      <c r="S236" s="642"/>
      <c r="T236" s="640"/>
      <c r="U236" s="642"/>
      <c r="V236" s="640"/>
      <c r="W236" s="642"/>
      <c r="X236" s="640"/>
      <c r="Y236" s="642"/>
      <c r="Z236" s="640"/>
      <c r="AA236" s="642"/>
      <c r="AB236" s="640"/>
      <c r="AC236" s="642"/>
      <c r="AD236" s="640"/>
      <c r="AE236" s="642"/>
      <c r="AF236" s="640"/>
      <c r="AG236" s="642"/>
      <c r="AH236" s="640"/>
      <c r="AI236" s="642"/>
      <c r="AJ236" s="640"/>
      <c r="AK236" s="642"/>
      <c r="AL236" s="640"/>
      <c r="AM236" s="642"/>
      <c r="AN236" s="640"/>
      <c r="AO236" s="642"/>
      <c r="AP236" s="640"/>
      <c r="AQ236" s="642"/>
      <c r="AR236" s="640"/>
      <c r="AS236" s="642"/>
      <c r="AT236" s="640"/>
      <c r="AU236" s="642"/>
      <c r="AV236" s="640"/>
      <c r="AW236" s="642"/>
      <c r="AX236" s="640"/>
      <c r="AY236" s="642"/>
      <c r="AZ236" s="640"/>
      <c r="BA236" s="642"/>
      <c r="BB236" s="640"/>
      <c r="BC236" s="642"/>
      <c r="BD236" s="640"/>
      <c r="BE236" s="642"/>
      <c r="BF236" s="640"/>
      <c r="BG236" s="642"/>
      <c r="BH236" s="640"/>
      <c r="BI236" s="642"/>
      <c r="BJ236" s="640"/>
      <c r="BK236" s="642"/>
      <c r="BL236" s="640"/>
      <c r="BM236" s="642"/>
      <c r="BN236" s="640"/>
      <c r="BO236" s="642"/>
      <c r="BP236" s="640"/>
      <c r="BQ236" s="642"/>
      <c r="BR236" s="643"/>
      <c r="BS236" s="644">
        <f t="shared" si="6"/>
        <v>0</v>
      </c>
      <c r="BT236" s="776">
        <f t="shared" si="7"/>
        <v>0</v>
      </c>
      <c r="BU236" s="644">
        <f t="shared" si="8"/>
        <v>0</v>
      </c>
      <c r="BV236" s="645"/>
      <c r="BW236" s="338"/>
      <c r="BX236" s="338"/>
      <c r="BY236" s="338"/>
      <c r="BZ236" s="338"/>
      <c r="CA236" s="338"/>
      <c r="CB236" s="338"/>
    </row>
    <row r="237" ht="15.75" customHeight="1">
      <c r="A237" s="858">
        <v>234.0</v>
      </c>
      <c r="B237" s="501"/>
      <c r="C237" s="908"/>
      <c r="D237" s="773">
        <f t="shared" ref="D237:E237" si="240">H237+J237+L237+N237+P237+R237+T237+V237+X237+Z237+AB237+AD237+AF237+AH237+AJ237+AL237+AN237+AP237+AR237+AT237+AV237+AX237+AZ237+BB237+BD237+BF237+BH237+BJ237+BL237+BN237+BP237</f>
        <v>0</v>
      </c>
      <c r="E237" s="671">
        <f t="shared" si="240"/>
        <v>0</v>
      </c>
      <c r="F237" s="774">
        <f t="shared" si="4"/>
        <v>0</v>
      </c>
      <c r="G237" s="418"/>
      <c r="H237" s="640"/>
      <c r="I237" s="642"/>
      <c r="J237" s="640"/>
      <c r="K237" s="642"/>
      <c r="L237" s="640"/>
      <c r="M237" s="642"/>
      <c r="N237" s="640"/>
      <c r="O237" s="642"/>
      <c r="P237" s="640"/>
      <c r="Q237" s="642"/>
      <c r="R237" s="640"/>
      <c r="S237" s="642"/>
      <c r="T237" s="640"/>
      <c r="U237" s="642"/>
      <c r="V237" s="640"/>
      <c r="W237" s="642"/>
      <c r="X237" s="640"/>
      <c r="Y237" s="642"/>
      <c r="Z237" s="640"/>
      <c r="AA237" s="642"/>
      <c r="AB237" s="640"/>
      <c r="AC237" s="642"/>
      <c r="AD237" s="640"/>
      <c r="AE237" s="642"/>
      <c r="AF237" s="640"/>
      <c r="AG237" s="642"/>
      <c r="AH237" s="640"/>
      <c r="AI237" s="642"/>
      <c r="AJ237" s="640"/>
      <c r="AK237" s="642"/>
      <c r="AL237" s="640"/>
      <c r="AM237" s="642"/>
      <c r="AN237" s="640"/>
      <c r="AO237" s="642"/>
      <c r="AP237" s="640"/>
      <c r="AQ237" s="642"/>
      <c r="AR237" s="640"/>
      <c r="AS237" s="642"/>
      <c r="AT237" s="640"/>
      <c r="AU237" s="642"/>
      <c r="AV237" s="640"/>
      <c r="AW237" s="642"/>
      <c r="AX237" s="640"/>
      <c r="AY237" s="642"/>
      <c r="AZ237" s="640"/>
      <c r="BA237" s="642"/>
      <c r="BB237" s="640"/>
      <c r="BC237" s="642"/>
      <c r="BD237" s="640"/>
      <c r="BE237" s="642"/>
      <c r="BF237" s="640"/>
      <c r="BG237" s="642"/>
      <c r="BH237" s="640"/>
      <c r="BI237" s="642"/>
      <c r="BJ237" s="640"/>
      <c r="BK237" s="642"/>
      <c r="BL237" s="640"/>
      <c r="BM237" s="642"/>
      <c r="BN237" s="640"/>
      <c r="BO237" s="642"/>
      <c r="BP237" s="640"/>
      <c r="BQ237" s="642"/>
      <c r="BR237" s="643"/>
      <c r="BS237" s="644">
        <f t="shared" si="6"/>
        <v>0</v>
      </c>
      <c r="BT237" s="776">
        <f t="shared" si="7"/>
        <v>0</v>
      </c>
      <c r="BU237" s="644">
        <f t="shared" si="8"/>
        <v>0</v>
      </c>
      <c r="BV237" s="645"/>
      <c r="BW237" s="338"/>
      <c r="BX237" s="338"/>
      <c r="BY237" s="338"/>
      <c r="BZ237" s="338"/>
      <c r="CA237" s="338"/>
      <c r="CB237" s="338"/>
    </row>
    <row r="238" ht="15.75" customHeight="1">
      <c r="A238" s="858">
        <v>235.0</v>
      </c>
      <c r="B238" s="501"/>
      <c r="C238" s="908"/>
      <c r="D238" s="773">
        <f t="shared" ref="D238:E238" si="241">H238+J238+L238+N238+P238+R238+T238+V238+X238+Z238+AB238+AD238+AF238+AH238+AJ238+AL238+AN238+AP238+AR238+AT238+AV238+AX238+AZ238+BB238+BD238+BF238+BH238+BJ238+BL238+BN238+BP238</f>
        <v>0</v>
      </c>
      <c r="E238" s="671">
        <f t="shared" si="241"/>
        <v>0</v>
      </c>
      <c r="F238" s="774">
        <f t="shared" si="4"/>
        <v>0</v>
      </c>
      <c r="G238" s="418"/>
      <c r="H238" s="640"/>
      <c r="I238" s="642"/>
      <c r="J238" s="640"/>
      <c r="K238" s="642"/>
      <c r="L238" s="640"/>
      <c r="M238" s="642"/>
      <c r="N238" s="640"/>
      <c r="O238" s="642"/>
      <c r="P238" s="640"/>
      <c r="Q238" s="642"/>
      <c r="R238" s="640"/>
      <c r="S238" s="642"/>
      <c r="T238" s="640"/>
      <c r="U238" s="642"/>
      <c r="V238" s="640"/>
      <c r="W238" s="642"/>
      <c r="X238" s="640"/>
      <c r="Y238" s="642"/>
      <c r="Z238" s="640"/>
      <c r="AA238" s="642"/>
      <c r="AB238" s="640"/>
      <c r="AC238" s="642"/>
      <c r="AD238" s="640"/>
      <c r="AE238" s="642"/>
      <c r="AF238" s="640"/>
      <c r="AG238" s="642"/>
      <c r="AH238" s="640"/>
      <c r="AI238" s="642"/>
      <c r="AJ238" s="640"/>
      <c r="AK238" s="642"/>
      <c r="AL238" s="640"/>
      <c r="AM238" s="642"/>
      <c r="AN238" s="640"/>
      <c r="AO238" s="642"/>
      <c r="AP238" s="640"/>
      <c r="AQ238" s="642"/>
      <c r="AR238" s="640"/>
      <c r="AS238" s="642"/>
      <c r="AT238" s="640"/>
      <c r="AU238" s="642"/>
      <c r="AV238" s="640"/>
      <c r="AW238" s="642"/>
      <c r="AX238" s="640"/>
      <c r="AY238" s="642"/>
      <c r="AZ238" s="640"/>
      <c r="BA238" s="642"/>
      <c r="BB238" s="640"/>
      <c r="BC238" s="642"/>
      <c r="BD238" s="640"/>
      <c r="BE238" s="642"/>
      <c r="BF238" s="640"/>
      <c r="BG238" s="642"/>
      <c r="BH238" s="640"/>
      <c r="BI238" s="642"/>
      <c r="BJ238" s="640"/>
      <c r="BK238" s="642"/>
      <c r="BL238" s="640"/>
      <c r="BM238" s="642"/>
      <c r="BN238" s="640"/>
      <c r="BO238" s="642"/>
      <c r="BP238" s="640"/>
      <c r="BQ238" s="642"/>
      <c r="BR238" s="643"/>
      <c r="BS238" s="644">
        <f t="shared" si="6"/>
        <v>0</v>
      </c>
      <c r="BT238" s="776">
        <f t="shared" si="7"/>
        <v>0</v>
      </c>
      <c r="BU238" s="644">
        <f t="shared" si="8"/>
        <v>0</v>
      </c>
      <c r="BV238" s="645"/>
      <c r="BW238" s="338"/>
      <c r="BX238" s="338"/>
      <c r="BY238" s="338"/>
      <c r="BZ238" s="338"/>
      <c r="CA238" s="338"/>
      <c r="CB238" s="338"/>
    </row>
    <row r="239" ht="15.75" customHeight="1">
      <c r="A239" s="858">
        <v>236.0</v>
      </c>
      <c r="B239" s="501"/>
      <c r="C239" s="908"/>
      <c r="D239" s="773">
        <f t="shared" ref="D239:E239" si="242">H239+J239+L239+N239+P239+R239+T239+V239+X239+Z239+AB239+AD239+AF239+AH239+AJ239+AL239+AN239+AP239+AR239+AT239+AV239+AX239+AZ239+BB239+BD239+BF239+BH239+BJ239+BL239+BN239+BP239</f>
        <v>0</v>
      </c>
      <c r="E239" s="671">
        <f t="shared" si="242"/>
        <v>0</v>
      </c>
      <c r="F239" s="774">
        <f t="shared" si="4"/>
        <v>0</v>
      </c>
      <c r="G239" s="418"/>
      <c r="H239" s="640"/>
      <c r="I239" s="642"/>
      <c r="J239" s="640"/>
      <c r="K239" s="642"/>
      <c r="L239" s="640"/>
      <c r="M239" s="642"/>
      <c r="N239" s="640"/>
      <c r="O239" s="642"/>
      <c r="P239" s="640"/>
      <c r="Q239" s="642"/>
      <c r="R239" s="640"/>
      <c r="S239" s="642"/>
      <c r="T239" s="640"/>
      <c r="U239" s="642"/>
      <c r="V239" s="640"/>
      <c r="W239" s="642"/>
      <c r="X239" s="640"/>
      <c r="Y239" s="642"/>
      <c r="Z239" s="640"/>
      <c r="AA239" s="642"/>
      <c r="AB239" s="640"/>
      <c r="AC239" s="642"/>
      <c r="AD239" s="640"/>
      <c r="AE239" s="642"/>
      <c r="AF239" s="640"/>
      <c r="AG239" s="642"/>
      <c r="AH239" s="640"/>
      <c r="AI239" s="642"/>
      <c r="AJ239" s="640"/>
      <c r="AK239" s="642"/>
      <c r="AL239" s="640"/>
      <c r="AM239" s="642"/>
      <c r="AN239" s="640"/>
      <c r="AO239" s="642"/>
      <c r="AP239" s="640"/>
      <c r="AQ239" s="642"/>
      <c r="AR239" s="640"/>
      <c r="AS239" s="642"/>
      <c r="AT239" s="640"/>
      <c r="AU239" s="642"/>
      <c r="AV239" s="640"/>
      <c r="AW239" s="642"/>
      <c r="AX239" s="640"/>
      <c r="AY239" s="642"/>
      <c r="AZ239" s="640"/>
      <c r="BA239" s="642"/>
      <c r="BB239" s="640"/>
      <c r="BC239" s="642"/>
      <c r="BD239" s="640"/>
      <c r="BE239" s="642"/>
      <c r="BF239" s="640"/>
      <c r="BG239" s="642"/>
      <c r="BH239" s="640"/>
      <c r="BI239" s="642"/>
      <c r="BJ239" s="640"/>
      <c r="BK239" s="642"/>
      <c r="BL239" s="640"/>
      <c r="BM239" s="642"/>
      <c r="BN239" s="640"/>
      <c r="BO239" s="642"/>
      <c r="BP239" s="640"/>
      <c r="BQ239" s="642"/>
      <c r="BR239" s="643"/>
      <c r="BS239" s="644">
        <f t="shared" si="6"/>
        <v>0</v>
      </c>
      <c r="BT239" s="776">
        <f t="shared" si="7"/>
        <v>0</v>
      </c>
      <c r="BU239" s="644">
        <f t="shared" si="8"/>
        <v>0</v>
      </c>
      <c r="BV239" s="645"/>
      <c r="BW239" s="338"/>
      <c r="BX239" s="338"/>
      <c r="BY239" s="338"/>
      <c r="BZ239" s="338"/>
      <c r="CA239" s="338"/>
      <c r="CB239" s="338"/>
    </row>
    <row r="240" ht="15.75" customHeight="1">
      <c r="A240" s="858">
        <v>237.0</v>
      </c>
      <c r="B240" s="501"/>
      <c r="C240" s="908"/>
      <c r="D240" s="773">
        <f t="shared" ref="D240:E240" si="243">H240+J240+L240+N240+P240+R240+T240+V240+X240+Z240+AB240+AD240+AF240+AH240+AJ240+AL240+AN240+AP240+AR240+AT240+AV240+AX240+AZ240+BB240+BD240+BF240+BH240+BJ240+BL240+BN240+BP240</f>
        <v>0</v>
      </c>
      <c r="E240" s="671">
        <f t="shared" si="243"/>
        <v>0</v>
      </c>
      <c r="F240" s="774">
        <f t="shared" si="4"/>
        <v>0</v>
      </c>
      <c r="G240" s="418"/>
      <c r="H240" s="640"/>
      <c r="I240" s="642"/>
      <c r="J240" s="640"/>
      <c r="K240" s="642"/>
      <c r="L240" s="640"/>
      <c r="M240" s="642"/>
      <c r="N240" s="640"/>
      <c r="O240" s="642"/>
      <c r="P240" s="640"/>
      <c r="Q240" s="642"/>
      <c r="R240" s="640"/>
      <c r="S240" s="642"/>
      <c r="T240" s="640"/>
      <c r="U240" s="642"/>
      <c r="V240" s="640"/>
      <c r="W240" s="642"/>
      <c r="X240" s="640"/>
      <c r="Y240" s="642"/>
      <c r="Z240" s="640"/>
      <c r="AA240" s="642"/>
      <c r="AB240" s="640"/>
      <c r="AC240" s="642"/>
      <c r="AD240" s="640"/>
      <c r="AE240" s="642"/>
      <c r="AF240" s="640"/>
      <c r="AG240" s="642"/>
      <c r="AH240" s="640"/>
      <c r="AI240" s="642"/>
      <c r="AJ240" s="640"/>
      <c r="AK240" s="642"/>
      <c r="AL240" s="640"/>
      <c r="AM240" s="642"/>
      <c r="AN240" s="640"/>
      <c r="AO240" s="642"/>
      <c r="AP240" s="640"/>
      <c r="AQ240" s="642"/>
      <c r="AR240" s="640"/>
      <c r="AS240" s="642"/>
      <c r="AT240" s="640"/>
      <c r="AU240" s="642"/>
      <c r="AV240" s="640"/>
      <c r="AW240" s="642"/>
      <c r="AX240" s="640"/>
      <c r="AY240" s="642"/>
      <c r="AZ240" s="640"/>
      <c r="BA240" s="642"/>
      <c r="BB240" s="640"/>
      <c r="BC240" s="642"/>
      <c r="BD240" s="640"/>
      <c r="BE240" s="642"/>
      <c r="BF240" s="640"/>
      <c r="BG240" s="642"/>
      <c r="BH240" s="640"/>
      <c r="BI240" s="642"/>
      <c r="BJ240" s="640"/>
      <c r="BK240" s="642"/>
      <c r="BL240" s="640"/>
      <c r="BM240" s="642"/>
      <c r="BN240" s="640"/>
      <c r="BO240" s="642"/>
      <c r="BP240" s="640"/>
      <c r="BQ240" s="642"/>
      <c r="BR240" s="643"/>
      <c r="BS240" s="644">
        <f t="shared" si="6"/>
        <v>0</v>
      </c>
      <c r="BT240" s="776">
        <f t="shared" si="7"/>
        <v>0</v>
      </c>
      <c r="BU240" s="644">
        <f t="shared" si="8"/>
        <v>0</v>
      </c>
      <c r="BV240" s="645"/>
      <c r="BW240" s="338"/>
      <c r="BX240" s="338"/>
      <c r="BY240" s="338"/>
      <c r="BZ240" s="338"/>
      <c r="CA240" s="338"/>
      <c r="CB240" s="338"/>
    </row>
    <row r="241" ht="15.75" customHeight="1">
      <c r="A241" s="858">
        <v>238.0</v>
      </c>
      <c r="B241" s="501"/>
      <c r="C241" s="908"/>
      <c r="D241" s="773">
        <f t="shared" ref="D241:E241" si="244">H241+J241+L241+N241+P241+R241+T241+V241+X241+Z241+AB241+AD241+AF241+AH241+AJ241+AL241+AN241+AP241+AR241+AT241+AV241+AX241+AZ241+BB241+BD241+BF241+BH241+BJ241+BL241+BN241+BP241</f>
        <v>0</v>
      </c>
      <c r="E241" s="671">
        <f t="shared" si="244"/>
        <v>0</v>
      </c>
      <c r="F241" s="774">
        <f t="shared" si="4"/>
        <v>0</v>
      </c>
      <c r="G241" s="418"/>
      <c r="H241" s="640"/>
      <c r="I241" s="642"/>
      <c r="J241" s="640"/>
      <c r="K241" s="642"/>
      <c r="L241" s="640"/>
      <c r="M241" s="642"/>
      <c r="N241" s="640"/>
      <c r="O241" s="642"/>
      <c r="P241" s="640"/>
      <c r="Q241" s="642"/>
      <c r="R241" s="640"/>
      <c r="S241" s="642"/>
      <c r="T241" s="640"/>
      <c r="U241" s="642"/>
      <c r="V241" s="640"/>
      <c r="W241" s="642"/>
      <c r="X241" s="640"/>
      <c r="Y241" s="642"/>
      <c r="Z241" s="640"/>
      <c r="AA241" s="642"/>
      <c r="AB241" s="640"/>
      <c r="AC241" s="642"/>
      <c r="AD241" s="640"/>
      <c r="AE241" s="642"/>
      <c r="AF241" s="640"/>
      <c r="AG241" s="642"/>
      <c r="AH241" s="640"/>
      <c r="AI241" s="642"/>
      <c r="AJ241" s="640"/>
      <c r="AK241" s="642"/>
      <c r="AL241" s="640"/>
      <c r="AM241" s="642"/>
      <c r="AN241" s="640"/>
      <c r="AO241" s="642"/>
      <c r="AP241" s="640"/>
      <c r="AQ241" s="642"/>
      <c r="AR241" s="640"/>
      <c r="AS241" s="642"/>
      <c r="AT241" s="640"/>
      <c r="AU241" s="642"/>
      <c r="AV241" s="640"/>
      <c r="AW241" s="642"/>
      <c r="AX241" s="640"/>
      <c r="AY241" s="642"/>
      <c r="AZ241" s="640"/>
      <c r="BA241" s="642"/>
      <c r="BB241" s="640"/>
      <c r="BC241" s="642"/>
      <c r="BD241" s="640"/>
      <c r="BE241" s="642"/>
      <c r="BF241" s="640"/>
      <c r="BG241" s="642"/>
      <c r="BH241" s="640"/>
      <c r="BI241" s="642"/>
      <c r="BJ241" s="640"/>
      <c r="BK241" s="642"/>
      <c r="BL241" s="640"/>
      <c r="BM241" s="642"/>
      <c r="BN241" s="640"/>
      <c r="BO241" s="642"/>
      <c r="BP241" s="640"/>
      <c r="BQ241" s="642"/>
      <c r="BR241" s="643"/>
      <c r="BS241" s="644">
        <f t="shared" si="6"/>
        <v>0</v>
      </c>
      <c r="BT241" s="776">
        <f t="shared" si="7"/>
        <v>0</v>
      </c>
      <c r="BU241" s="644">
        <f t="shared" si="8"/>
        <v>0</v>
      </c>
      <c r="BV241" s="645"/>
      <c r="BW241" s="338"/>
      <c r="BX241" s="338"/>
      <c r="BY241" s="338"/>
      <c r="BZ241" s="338"/>
      <c r="CA241" s="338"/>
      <c r="CB241" s="338"/>
    </row>
    <row r="242" ht="15.75" customHeight="1">
      <c r="A242" s="858">
        <v>239.0</v>
      </c>
      <c r="B242" s="501"/>
      <c r="C242" s="908"/>
      <c r="D242" s="773">
        <f t="shared" ref="D242:E242" si="245">H242+J242+L242+N242+P242+R242+T242+V242+X242+Z242+AB242+AD242+AF242+AH242+AJ242+AL242+AN242+AP242+AR242+AT242+AV242+AX242+AZ242+BB242+BD242+BF242+BH242+BJ242+BL242+BN242+BP242</f>
        <v>0</v>
      </c>
      <c r="E242" s="671">
        <f t="shared" si="245"/>
        <v>0</v>
      </c>
      <c r="F242" s="774">
        <f t="shared" si="4"/>
        <v>0</v>
      </c>
      <c r="G242" s="418"/>
      <c r="H242" s="640"/>
      <c r="I242" s="642"/>
      <c r="J242" s="640"/>
      <c r="K242" s="642"/>
      <c r="L242" s="640"/>
      <c r="M242" s="642"/>
      <c r="N242" s="640"/>
      <c r="O242" s="642"/>
      <c r="P242" s="640"/>
      <c r="Q242" s="642"/>
      <c r="R242" s="640"/>
      <c r="S242" s="642"/>
      <c r="T242" s="640"/>
      <c r="U242" s="642"/>
      <c r="V242" s="640"/>
      <c r="W242" s="642"/>
      <c r="X242" s="640"/>
      <c r="Y242" s="642"/>
      <c r="Z242" s="640"/>
      <c r="AA242" s="642"/>
      <c r="AB242" s="640"/>
      <c r="AC242" s="642"/>
      <c r="AD242" s="640"/>
      <c r="AE242" s="642"/>
      <c r="AF242" s="640"/>
      <c r="AG242" s="642"/>
      <c r="AH242" s="640"/>
      <c r="AI242" s="642"/>
      <c r="AJ242" s="640"/>
      <c r="AK242" s="642"/>
      <c r="AL242" s="640"/>
      <c r="AM242" s="642"/>
      <c r="AN242" s="640"/>
      <c r="AO242" s="642"/>
      <c r="AP242" s="640"/>
      <c r="AQ242" s="642"/>
      <c r="AR242" s="640"/>
      <c r="AS242" s="642"/>
      <c r="AT242" s="640"/>
      <c r="AU242" s="642"/>
      <c r="AV242" s="640"/>
      <c r="AW242" s="642"/>
      <c r="AX242" s="640"/>
      <c r="AY242" s="642"/>
      <c r="AZ242" s="640"/>
      <c r="BA242" s="642"/>
      <c r="BB242" s="640"/>
      <c r="BC242" s="642"/>
      <c r="BD242" s="640"/>
      <c r="BE242" s="642"/>
      <c r="BF242" s="640"/>
      <c r="BG242" s="642"/>
      <c r="BH242" s="640"/>
      <c r="BI242" s="642"/>
      <c r="BJ242" s="640"/>
      <c r="BK242" s="642"/>
      <c r="BL242" s="640"/>
      <c r="BM242" s="642"/>
      <c r="BN242" s="640"/>
      <c r="BO242" s="642"/>
      <c r="BP242" s="640"/>
      <c r="BQ242" s="642"/>
      <c r="BR242" s="643"/>
      <c r="BS242" s="644">
        <f t="shared" si="6"/>
        <v>0</v>
      </c>
      <c r="BT242" s="776">
        <f t="shared" si="7"/>
        <v>0</v>
      </c>
      <c r="BU242" s="644">
        <f t="shared" si="8"/>
        <v>0</v>
      </c>
      <c r="BV242" s="645"/>
      <c r="BW242" s="338"/>
      <c r="BX242" s="338"/>
      <c r="BY242" s="338"/>
      <c r="BZ242" s="338"/>
      <c r="CA242" s="338"/>
      <c r="CB242" s="338"/>
    </row>
    <row r="243" ht="15.75" customHeight="1">
      <c r="A243" s="858">
        <v>240.0</v>
      </c>
      <c r="B243" s="501"/>
      <c r="C243" s="908"/>
      <c r="D243" s="773">
        <f t="shared" ref="D243:E243" si="246">H243+J243+L243+N243+P243+R243+T243+V243+X243+Z243+AB243+AD243+AF243+AH243+AJ243+AL243+AN243+AP243+AR243+AT243+AV243+AX243+AZ243+BB243+BD243+BF243+BH243+BJ243+BL243+BN243+BP243</f>
        <v>0</v>
      </c>
      <c r="E243" s="671">
        <f t="shared" si="246"/>
        <v>0</v>
      </c>
      <c r="F243" s="774">
        <f t="shared" si="4"/>
        <v>0</v>
      </c>
      <c r="G243" s="418"/>
      <c r="H243" s="640"/>
      <c r="I243" s="642"/>
      <c r="J243" s="640"/>
      <c r="K243" s="642"/>
      <c r="L243" s="640"/>
      <c r="M243" s="642"/>
      <c r="N243" s="640"/>
      <c r="O243" s="642"/>
      <c r="P243" s="640"/>
      <c r="Q243" s="642"/>
      <c r="R243" s="640"/>
      <c r="S243" s="642"/>
      <c r="T243" s="640"/>
      <c r="U243" s="642"/>
      <c r="V243" s="640"/>
      <c r="W243" s="642"/>
      <c r="X243" s="640"/>
      <c r="Y243" s="642"/>
      <c r="Z243" s="640"/>
      <c r="AA243" s="642"/>
      <c r="AB243" s="640"/>
      <c r="AC243" s="642"/>
      <c r="AD243" s="640"/>
      <c r="AE243" s="642"/>
      <c r="AF243" s="640"/>
      <c r="AG243" s="642"/>
      <c r="AH243" s="640"/>
      <c r="AI243" s="642"/>
      <c r="AJ243" s="640"/>
      <c r="AK243" s="642"/>
      <c r="AL243" s="640"/>
      <c r="AM243" s="642"/>
      <c r="AN243" s="640"/>
      <c r="AO243" s="642"/>
      <c r="AP243" s="640"/>
      <c r="AQ243" s="642"/>
      <c r="AR243" s="640"/>
      <c r="AS243" s="642"/>
      <c r="AT243" s="640"/>
      <c r="AU243" s="642"/>
      <c r="AV243" s="640"/>
      <c r="AW243" s="642"/>
      <c r="AX243" s="640"/>
      <c r="AY243" s="642"/>
      <c r="AZ243" s="640"/>
      <c r="BA243" s="642"/>
      <c r="BB243" s="640"/>
      <c r="BC243" s="642"/>
      <c r="BD243" s="640"/>
      <c r="BE243" s="642"/>
      <c r="BF243" s="640"/>
      <c r="BG243" s="642"/>
      <c r="BH243" s="640"/>
      <c r="BI243" s="642"/>
      <c r="BJ243" s="640"/>
      <c r="BK243" s="642"/>
      <c r="BL243" s="640"/>
      <c r="BM243" s="642"/>
      <c r="BN243" s="640"/>
      <c r="BO243" s="642"/>
      <c r="BP243" s="640"/>
      <c r="BQ243" s="642"/>
      <c r="BR243" s="643"/>
      <c r="BS243" s="644">
        <f t="shared" si="6"/>
        <v>0</v>
      </c>
      <c r="BT243" s="776">
        <f t="shared" si="7"/>
        <v>0</v>
      </c>
      <c r="BU243" s="644">
        <f t="shared" si="8"/>
        <v>0</v>
      </c>
      <c r="BV243" s="645"/>
      <c r="BW243" s="338"/>
      <c r="BX243" s="338"/>
      <c r="BY243" s="338"/>
      <c r="BZ243" s="338"/>
      <c r="CA243" s="338"/>
      <c r="CB243" s="338"/>
    </row>
    <row r="244" ht="15.75" customHeight="1">
      <c r="A244" s="858">
        <v>241.0</v>
      </c>
      <c r="B244" s="501"/>
      <c r="C244" s="908"/>
      <c r="D244" s="773">
        <f t="shared" ref="D244:E244" si="247">H244+J244+L244+N244+P244+R244+T244+V244+X244+Z244+AB244+AD244+AF244+AH244+AJ244+AL244+AN244+AP244+AR244+AT244+AV244+AX244+AZ244+BB244+BD244+BF244+BH244+BJ244+BL244+BN244+BP244</f>
        <v>0</v>
      </c>
      <c r="E244" s="671">
        <f t="shared" si="247"/>
        <v>0</v>
      </c>
      <c r="F244" s="774">
        <f t="shared" si="4"/>
        <v>0</v>
      </c>
      <c r="G244" s="418"/>
      <c r="H244" s="640"/>
      <c r="I244" s="642"/>
      <c r="J244" s="640"/>
      <c r="K244" s="642"/>
      <c r="L244" s="640"/>
      <c r="M244" s="642"/>
      <c r="N244" s="640"/>
      <c r="O244" s="642"/>
      <c r="P244" s="640"/>
      <c r="Q244" s="642"/>
      <c r="R244" s="640"/>
      <c r="S244" s="642"/>
      <c r="T244" s="640"/>
      <c r="U244" s="642"/>
      <c r="V244" s="640"/>
      <c r="W244" s="642"/>
      <c r="X244" s="640"/>
      <c r="Y244" s="642"/>
      <c r="Z244" s="640"/>
      <c r="AA244" s="642"/>
      <c r="AB244" s="640"/>
      <c r="AC244" s="642"/>
      <c r="AD244" s="640"/>
      <c r="AE244" s="642"/>
      <c r="AF244" s="640"/>
      <c r="AG244" s="642"/>
      <c r="AH244" s="640"/>
      <c r="AI244" s="642"/>
      <c r="AJ244" s="640"/>
      <c r="AK244" s="642"/>
      <c r="AL244" s="640"/>
      <c r="AM244" s="642"/>
      <c r="AN244" s="640"/>
      <c r="AO244" s="642"/>
      <c r="AP244" s="640"/>
      <c r="AQ244" s="642"/>
      <c r="AR244" s="640"/>
      <c r="AS244" s="642"/>
      <c r="AT244" s="640"/>
      <c r="AU244" s="642"/>
      <c r="AV244" s="640"/>
      <c r="AW244" s="642"/>
      <c r="AX244" s="640"/>
      <c r="AY244" s="642"/>
      <c r="AZ244" s="640"/>
      <c r="BA244" s="642"/>
      <c r="BB244" s="640"/>
      <c r="BC244" s="642"/>
      <c r="BD244" s="640"/>
      <c r="BE244" s="642"/>
      <c r="BF244" s="640"/>
      <c r="BG244" s="642"/>
      <c r="BH244" s="640"/>
      <c r="BI244" s="642"/>
      <c r="BJ244" s="640"/>
      <c r="BK244" s="642"/>
      <c r="BL244" s="640"/>
      <c r="BM244" s="642"/>
      <c r="BN244" s="640"/>
      <c r="BO244" s="642"/>
      <c r="BP244" s="640"/>
      <c r="BQ244" s="642"/>
      <c r="BR244" s="643"/>
      <c r="BS244" s="644">
        <f t="shared" si="6"/>
        <v>0</v>
      </c>
      <c r="BT244" s="776">
        <f t="shared" si="7"/>
        <v>0</v>
      </c>
      <c r="BU244" s="644">
        <f t="shared" si="8"/>
        <v>0</v>
      </c>
      <c r="BV244" s="645"/>
      <c r="BW244" s="338"/>
      <c r="BX244" s="338"/>
      <c r="BY244" s="338"/>
      <c r="BZ244" s="338"/>
      <c r="CA244" s="338"/>
      <c r="CB244" s="338"/>
    </row>
    <row r="245" ht="15.75" customHeight="1">
      <c r="A245" s="858">
        <v>242.0</v>
      </c>
      <c r="B245" s="501"/>
      <c r="C245" s="908"/>
      <c r="D245" s="773">
        <f t="shared" ref="D245:E245" si="248">H245+J245+L245+N245+P245+R245+T245+V245+X245+Z245+AB245+AD245+AF245+AH245+AJ245+AL245+AN245+AP245+AR245+AT245+AV245+AX245+AZ245+BB245+BD245+BF245+BH245+BJ245+BL245+BN245+BP245</f>
        <v>0</v>
      </c>
      <c r="E245" s="671">
        <f t="shared" si="248"/>
        <v>0</v>
      </c>
      <c r="F245" s="774">
        <f t="shared" si="4"/>
        <v>0</v>
      </c>
      <c r="G245" s="418"/>
      <c r="H245" s="640"/>
      <c r="I245" s="642"/>
      <c r="J245" s="640"/>
      <c r="K245" s="642"/>
      <c r="L245" s="640"/>
      <c r="M245" s="642"/>
      <c r="N245" s="640"/>
      <c r="O245" s="642"/>
      <c r="P245" s="640"/>
      <c r="Q245" s="642"/>
      <c r="R245" s="640"/>
      <c r="S245" s="642"/>
      <c r="T245" s="640"/>
      <c r="U245" s="642"/>
      <c r="V245" s="640"/>
      <c r="W245" s="642"/>
      <c r="X245" s="640"/>
      <c r="Y245" s="642"/>
      <c r="Z245" s="640"/>
      <c r="AA245" s="642"/>
      <c r="AB245" s="640"/>
      <c r="AC245" s="642"/>
      <c r="AD245" s="640"/>
      <c r="AE245" s="642"/>
      <c r="AF245" s="640"/>
      <c r="AG245" s="642"/>
      <c r="AH245" s="640"/>
      <c r="AI245" s="642"/>
      <c r="AJ245" s="640"/>
      <c r="AK245" s="642"/>
      <c r="AL245" s="640"/>
      <c r="AM245" s="642"/>
      <c r="AN245" s="640"/>
      <c r="AO245" s="642"/>
      <c r="AP245" s="640"/>
      <c r="AQ245" s="642"/>
      <c r="AR245" s="640"/>
      <c r="AS245" s="642"/>
      <c r="AT245" s="640"/>
      <c r="AU245" s="642"/>
      <c r="AV245" s="640"/>
      <c r="AW245" s="642"/>
      <c r="AX245" s="640"/>
      <c r="AY245" s="642"/>
      <c r="AZ245" s="640"/>
      <c r="BA245" s="642"/>
      <c r="BB245" s="640"/>
      <c r="BC245" s="642"/>
      <c r="BD245" s="640"/>
      <c r="BE245" s="642"/>
      <c r="BF245" s="640"/>
      <c r="BG245" s="642"/>
      <c r="BH245" s="640"/>
      <c r="BI245" s="642"/>
      <c r="BJ245" s="640"/>
      <c r="BK245" s="642"/>
      <c r="BL245" s="640"/>
      <c r="BM245" s="642"/>
      <c r="BN245" s="640"/>
      <c r="BO245" s="642"/>
      <c r="BP245" s="640"/>
      <c r="BQ245" s="642"/>
      <c r="BR245" s="643"/>
      <c r="BS245" s="644">
        <f t="shared" si="6"/>
        <v>0</v>
      </c>
      <c r="BT245" s="776">
        <f t="shared" si="7"/>
        <v>0</v>
      </c>
      <c r="BU245" s="644">
        <f t="shared" si="8"/>
        <v>0</v>
      </c>
      <c r="BV245" s="645"/>
      <c r="BW245" s="338"/>
      <c r="BX245" s="338"/>
      <c r="BY245" s="338"/>
      <c r="BZ245" s="338"/>
      <c r="CA245" s="338"/>
      <c r="CB245" s="338"/>
    </row>
    <row r="246" ht="15.75" customHeight="1">
      <c r="A246" s="858">
        <v>243.0</v>
      </c>
      <c r="B246" s="501"/>
      <c r="C246" s="908"/>
      <c r="D246" s="773">
        <f t="shared" ref="D246:E246" si="249">H246+J246+L246+N246+P246+R246+T246+V246+X246+Z246+AB246+AD246+AF246+AH246+AJ246+AL246+AN246+AP246+AR246+AT246+AV246+AX246+AZ246+BB246+BD246+BF246+BH246+BJ246+BL246+BN246+BP246</f>
        <v>0</v>
      </c>
      <c r="E246" s="671">
        <f t="shared" si="249"/>
        <v>0</v>
      </c>
      <c r="F246" s="774">
        <f t="shared" si="4"/>
        <v>0</v>
      </c>
      <c r="G246" s="418"/>
      <c r="H246" s="640"/>
      <c r="I246" s="642"/>
      <c r="J246" s="640"/>
      <c r="K246" s="642"/>
      <c r="L246" s="640"/>
      <c r="M246" s="642"/>
      <c r="N246" s="640"/>
      <c r="O246" s="642"/>
      <c r="P246" s="640"/>
      <c r="Q246" s="642"/>
      <c r="R246" s="640"/>
      <c r="S246" s="642"/>
      <c r="T246" s="640"/>
      <c r="U246" s="642"/>
      <c r="V246" s="640"/>
      <c r="W246" s="642"/>
      <c r="X246" s="640"/>
      <c r="Y246" s="642"/>
      <c r="Z246" s="640"/>
      <c r="AA246" s="642"/>
      <c r="AB246" s="640"/>
      <c r="AC246" s="642"/>
      <c r="AD246" s="640"/>
      <c r="AE246" s="642"/>
      <c r="AF246" s="640"/>
      <c r="AG246" s="642"/>
      <c r="AH246" s="640"/>
      <c r="AI246" s="642"/>
      <c r="AJ246" s="640"/>
      <c r="AK246" s="642"/>
      <c r="AL246" s="640"/>
      <c r="AM246" s="642"/>
      <c r="AN246" s="640"/>
      <c r="AO246" s="642"/>
      <c r="AP246" s="640"/>
      <c r="AQ246" s="642"/>
      <c r="AR246" s="640"/>
      <c r="AS246" s="642"/>
      <c r="AT246" s="640"/>
      <c r="AU246" s="642"/>
      <c r="AV246" s="640"/>
      <c r="AW246" s="642"/>
      <c r="AX246" s="640"/>
      <c r="AY246" s="642"/>
      <c r="AZ246" s="640"/>
      <c r="BA246" s="642"/>
      <c r="BB246" s="640"/>
      <c r="BC246" s="642"/>
      <c r="BD246" s="640"/>
      <c r="BE246" s="642"/>
      <c r="BF246" s="640"/>
      <c r="BG246" s="642"/>
      <c r="BH246" s="640"/>
      <c r="BI246" s="642"/>
      <c r="BJ246" s="640"/>
      <c r="BK246" s="642"/>
      <c r="BL246" s="640"/>
      <c r="BM246" s="642"/>
      <c r="BN246" s="640"/>
      <c r="BO246" s="642"/>
      <c r="BP246" s="640"/>
      <c r="BQ246" s="642"/>
      <c r="BR246" s="643"/>
      <c r="BS246" s="644">
        <f t="shared" si="6"/>
        <v>0</v>
      </c>
      <c r="BT246" s="776">
        <f t="shared" si="7"/>
        <v>0</v>
      </c>
      <c r="BU246" s="644">
        <f t="shared" si="8"/>
        <v>0</v>
      </c>
      <c r="BV246" s="645"/>
      <c r="BW246" s="338"/>
      <c r="BX246" s="338"/>
      <c r="BY246" s="338"/>
      <c r="BZ246" s="338"/>
      <c r="CA246" s="338"/>
      <c r="CB246" s="338"/>
    </row>
    <row r="247" ht="15.75" customHeight="1">
      <c r="A247" s="858">
        <v>244.0</v>
      </c>
      <c r="B247" s="501"/>
      <c r="C247" s="908"/>
      <c r="D247" s="773">
        <f t="shared" ref="D247:E247" si="250">H247+J247+L247+N247+P247+R247+T247+V247+X247+Z247+AB247+AD247+AF247+AH247+AJ247+AL247+AN247+AP247+AR247+AT247+AV247+AX247+AZ247+BB247+BD247+BF247+BH247+BJ247+BL247+BN247+BP247</f>
        <v>0</v>
      </c>
      <c r="E247" s="671">
        <f t="shared" si="250"/>
        <v>0</v>
      </c>
      <c r="F247" s="774">
        <f t="shared" si="4"/>
        <v>0</v>
      </c>
      <c r="G247" s="418"/>
      <c r="H247" s="640"/>
      <c r="I247" s="642"/>
      <c r="J247" s="640"/>
      <c r="K247" s="642"/>
      <c r="L247" s="640"/>
      <c r="M247" s="642"/>
      <c r="N247" s="640"/>
      <c r="O247" s="642"/>
      <c r="P247" s="640"/>
      <c r="Q247" s="642"/>
      <c r="R247" s="640"/>
      <c r="S247" s="642"/>
      <c r="T247" s="640"/>
      <c r="U247" s="642"/>
      <c r="V247" s="640"/>
      <c r="W247" s="642"/>
      <c r="X247" s="640"/>
      <c r="Y247" s="642"/>
      <c r="Z247" s="640"/>
      <c r="AA247" s="642"/>
      <c r="AB247" s="640"/>
      <c r="AC247" s="642"/>
      <c r="AD247" s="640"/>
      <c r="AE247" s="642"/>
      <c r="AF247" s="640"/>
      <c r="AG247" s="642"/>
      <c r="AH247" s="640"/>
      <c r="AI247" s="642"/>
      <c r="AJ247" s="640"/>
      <c r="AK247" s="642"/>
      <c r="AL247" s="640"/>
      <c r="AM247" s="642"/>
      <c r="AN247" s="640"/>
      <c r="AO247" s="642"/>
      <c r="AP247" s="640"/>
      <c r="AQ247" s="642"/>
      <c r="AR247" s="640"/>
      <c r="AS247" s="642"/>
      <c r="AT247" s="640"/>
      <c r="AU247" s="642"/>
      <c r="AV247" s="640"/>
      <c r="AW247" s="642"/>
      <c r="AX247" s="640"/>
      <c r="AY247" s="642"/>
      <c r="AZ247" s="640"/>
      <c r="BA247" s="642"/>
      <c r="BB247" s="640"/>
      <c r="BC247" s="642"/>
      <c r="BD247" s="640"/>
      <c r="BE247" s="642"/>
      <c r="BF247" s="640"/>
      <c r="BG247" s="642"/>
      <c r="BH247" s="640"/>
      <c r="BI247" s="642"/>
      <c r="BJ247" s="640"/>
      <c r="BK247" s="642"/>
      <c r="BL247" s="640"/>
      <c r="BM247" s="642"/>
      <c r="BN247" s="640"/>
      <c r="BO247" s="642"/>
      <c r="BP247" s="640"/>
      <c r="BQ247" s="642"/>
      <c r="BR247" s="643"/>
      <c r="BS247" s="644">
        <f t="shared" si="6"/>
        <v>0</v>
      </c>
      <c r="BT247" s="776">
        <f t="shared" si="7"/>
        <v>0</v>
      </c>
      <c r="BU247" s="644">
        <f t="shared" si="8"/>
        <v>0</v>
      </c>
      <c r="BV247" s="645"/>
      <c r="BW247" s="338"/>
      <c r="BX247" s="338"/>
      <c r="BY247" s="338"/>
      <c r="BZ247" s="338"/>
      <c r="CA247" s="338"/>
      <c r="CB247" s="338"/>
    </row>
    <row r="248" ht="15.75" customHeight="1">
      <c r="A248" s="858">
        <v>245.0</v>
      </c>
      <c r="B248" s="501"/>
      <c r="C248" s="908"/>
      <c r="D248" s="773">
        <f t="shared" ref="D248:E248" si="251">H248+J248+L248+N248+P248+R248+T248+V248+X248+Z248+AB248+AD248+AF248+AH248+AJ248+AL248+AN248+AP248+AR248+AT248+AV248+AX248+AZ248+BB248+BD248+BF248+BH248+BJ248+BL248+BN248+BP248</f>
        <v>0</v>
      </c>
      <c r="E248" s="671">
        <f t="shared" si="251"/>
        <v>0</v>
      </c>
      <c r="F248" s="774">
        <f t="shared" si="4"/>
        <v>0</v>
      </c>
      <c r="G248" s="418"/>
      <c r="H248" s="640"/>
      <c r="I248" s="642"/>
      <c r="J248" s="640"/>
      <c r="K248" s="642"/>
      <c r="L248" s="640"/>
      <c r="M248" s="642"/>
      <c r="N248" s="640"/>
      <c r="O248" s="642"/>
      <c r="P248" s="640"/>
      <c r="Q248" s="642"/>
      <c r="R248" s="640"/>
      <c r="S248" s="642"/>
      <c r="T248" s="640"/>
      <c r="U248" s="642"/>
      <c r="V248" s="640"/>
      <c r="W248" s="642"/>
      <c r="X248" s="640"/>
      <c r="Y248" s="642"/>
      <c r="Z248" s="640"/>
      <c r="AA248" s="642"/>
      <c r="AB248" s="640"/>
      <c r="AC248" s="642"/>
      <c r="AD248" s="640"/>
      <c r="AE248" s="642"/>
      <c r="AF248" s="640"/>
      <c r="AG248" s="642"/>
      <c r="AH248" s="640"/>
      <c r="AI248" s="642"/>
      <c r="AJ248" s="640"/>
      <c r="AK248" s="642"/>
      <c r="AL248" s="640"/>
      <c r="AM248" s="642"/>
      <c r="AN248" s="640"/>
      <c r="AO248" s="642"/>
      <c r="AP248" s="640"/>
      <c r="AQ248" s="642"/>
      <c r="AR248" s="640"/>
      <c r="AS248" s="642"/>
      <c r="AT248" s="640"/>
      <c r="AU248" s="642"/>
      <c r="AV248" s="640"/>
      <c r="AW248" s="642"/>
      <c r="AX248" s="640"/>
      <c r="AY248" s="642"/>
      <c r="AZ248" s="640"/>
      <c r="BA248" s="642"/>
      <c r="BB248" s="640"/>
      <c r="BC248" s="642"/>
      <c r="BD248" s="640"/>
      <c r="BE248" s="642"/>
      <c r="BF248" s="640"/>
      <c r="BG248" s="642"/>
      <c r="BH248" s="640"/>
      <c r="BI248" s="642"/>
      <c r="BJ248" s="640"/>
      <c r="BK248" s="642"/>
      <c r="BL248" s="640"/>
      <c r="BM248" s="642"/>
      <c r="BN248" s="640"/>
      <c r="BO248" s="642"/>
      <c r="BP248" s="640"/>
      <c r="BQ248" s="642"/>
      <c r="BR248" s="643"/>
      <c r="BS248" s="644">
        <f t="shared" si="6"/>
        <v>0</v>
      </c>
      <c r="BT248" s="776">
        <f t="shared" si="7"/>
        <v>0</v>
      </c>
      <c r="BU248" s="644">
        <f t="shared" si="8"/>
        <v>0</v>
      </c>
      <c r="BV248" s="645"/>
      <c r="BW248" s="338"/>
      <c r="BX248" s="338"/>
      <c r="BY248" s="338"/>
      <c r="BZ248" s="338"/>
      <c r="CA248" s="338"/>
      <c r="CB248" s="338"/>
    </row>
    <row r="249" ht="15.75" customHeight="1">
      <c r="A249" s="858">
        <v>246.0</v>
      </c>
      <c r="B249" s="501"/>
      <c r="C249" s="908"/>
      <c r="D249" s="773">
        <f t="shared" ref="D249:E249" si="252">H249+J249+L249+N249+P249+R249+T249+V249+X249+Z249+AB249+AD249+AF249+AH249+AJ249+AL249+AN249+AP249+AR249+AT249+AV249+AX249+AZ249+BB249+BD249+BF249+BH249+BJ249+BL249+BN249+BP249</f>
        <v>0</v>
      </c>
      <c r="E249" s="671">
        <f t="shared" si="252"/>
        <v>0</v>
      </c>
      <c r="F249" s="774">
        <f t="shared" si="4"/>
        <v>0</v>
      </c>
      <c r="G249" s="418"/>
      <c r="H249" s="640"/>
      <c r="I249" s="642"/>
      <c r="J249" s="640"/>
      <c r="K249" s="642"/>
      <c r="L249" s="640"/>
      <c r="M249" s="642"/>
      <c r="N249" s="640"/>
      <c r="O249" s="642"/>
      <c r="P249" s="640"/>
      <c r="Q249" s="642"/>
      <c r="R249" s="640"/>
      <c r="S249" s="642"/>
      <c r="T249" s="640"/>
      <c r="U249" s="642"/>
      <c r="V249" s="640"/>
      <c r="W249" s="642"/>
      <c r="X249" s="640"/>
      <c r="Y249" s="642"/>
      <c r="Z249" s="640"/>
      <c r="AA249" s="642"/>
      <c r="AB249" s="640"/>
      <c r="AC249" s="642"/>
      <c r="AD249" s="640"/>
      <c r="AE249" s="642"/>
      <c r="AF249" s="640"/>
      <c r="AG249" s="642"/>
      <c r="AH249" s="640"/>
      <c r="AI249" s="642"/>
      <c r="AJ249" s="640"/>
      <c r="AK249" s="642"/>
      <c r="AL249" s="640"/>
      <c r="AM249" s="642"/>
      <c r="AN249" s="640"/>
      <c r="AO249" s="642"/>
      <c r="AP249" s="640"/>
      <c r="AQ249" s="642"/>
      <c r="AR249" s="640"/>
      <c r="AS249" s="642"/>
      <c r="AT249" s="640"/>
      <c r="AU249" s="642"/>
      <c r="AV249" s="640"/>
      <c r="AW249" s="642"/>
      <c r="AX249" s="640"/>
      <c r="AY249" s="642"/>
      <c r="AZ249" s="640"/>
      <c r="BA249" s="642"/>
      <c r="BB249" s="640"/>
      <c r="BC249" s="642"/>
      <c r="BD249" s="640"/>
      <c r="BE249" s="642"/>
      <c r="BF249" s="640"/>
      <c r="BG249" s="642"/>
      <c r="BH249" s="640"/>
      <c r="BI249" s="642"/>
      <c r="BJ249" s="640"/>
      <c r="BK249" s="642"/>
      <c r="BL249" s="640"/>
      <c r="BM249" s="642"/>
      <c r="BN249" s="640"/>
      <c r="BO249" s="642"/>
      <c r="BP249" s="640"/>
      <c r="BQ249" s="642"/>
      <c r="BR249" s="643"/>
      <c r="BS249" s="644">
        <f t="shared" si="6"/>
        <v>0</v>
      </c>
      <c r="BT249" s="776">
        <f t="shared" si="7"/>
        <v>0</v>
      </c>
      <c r="BU249" s="644">
        <f t="shared" si="8"/>
        <v>0</v>
      </c>
      <c r="BV249" s="645"/>
      <c r="BW249" s="338"/>
      <c r="BX249" s="338"/>
      <c r="BY249" s="338"/>
      <c r="BZ249" s="338"/>
      <c r="CA249" s="338"/>
      <c r="CB249" s="338"/>
    </row>
    <row r="250" ht="15.75" customHeight="1">
      <c r="A250" s="858">
        <v>247.0</v>
      </c>
      <c r="B250" s="501"/>
      <c r="C250" s="908"/>
      <c r="D250" s="773">
        <f t="shared" ref="D250:E250" si="253">H250+J250+L250+N250+P250+R250+T250+V250+X250+Z250+AB250+AD250+AF250+AH250+AJ250+AL250+AN250+AP250+AR250+AT250+AV250+AX250+AZ250+BB250+BD250+BF250+BH250+BJ250+BL250+BN250+BP250</f>
        <v>0</v>
      </c>
      <c r="E250" s="671">
        <f t="shared" si="253"/>
        <v>0</v>
      </c>
      <c r="F250" s="774">
        <f t="shared" si="4"/>
        <v>0</v>
      </c>
      <c r="G250" s="418"/>
      <c r="H250" s="640"/>
      <c r="I250" s="642"/>
      <c r="J250" s="640"/>
      <c r="K250" s="642"/>
      <c r="L250" s="640"/>
      <c r="M250" s="642"/>
      <c r="N250" s="640"/>
      <c r="O250" s="642"/>
      <c r="P250" s="640"/>
      <c r="Q250" s="642"/>
      <c r="R250" s="640"/>
      <c r="S250" s="642"/>
      <c r="T250" s="640"/>
      <c r="U250" s="642"/>
      <c r="V250" s="640"/>
      <c r="W250" s="642"/>
      <c r="X250" s="640"/>
      <c r="Y250" s="642"/>
      <c r="Z250" s="640"/>
      <c r="AA250" s="642"/>
      <c r="AB250" s="640"/>
      <c r="AC250" s="642"/>
      <c r="AD250" s="640"/>
      <c r="AE250" s="642"/>
      <c r="AF250" s="640"/>
      <c r="AG250" s="642"/>
      <c r="AH250" s="640"/>
      <c r="AI250" s="642"/>
      <c r="AJ250" s="640"/>
      <c r="AK250" s="642"/>
      <c r="AL250" s="640"/>
      <c r="AM250" s="642"/>
      <c r="AN250" s="640"/>
      <c r="AO250" s="642"/>
      <c r="AP250" s="640"/>
      <c r="AQ250" s="642"/>
      <c r="AR250" s="640"/>
      <c r="AS250" s="642"/>
      <c r="AT250" s="640"/>
      <c r="AU250" s="642"/>
      <c r="AV250" s="640"/>
      <c r="AW250" s="642"/>
      <c r="AX250" s="640"/>
      <c r="AY250" s="642"/>
      <c r="AZ250" s="640"/>
      <c r="BA250" s="642"/>
      <c r="BB250" s="640"/>
      <c r="BC250" s="642"/>
      <c r="BD250" s="640"/>
      <c r="BE250" s="642"/>
      <c r="BF250" s="640"/>
      <c r="BG250" s="642"/>
      <c r="BH250" s="640"/>
      <c r="BI250" s="642"/>
      <c r="BJ250" s="640"/>
      <c r="BK250" s="642"/>
      <c r="BL250" s="640"/>
      <c r="BM250" s="642"/>
      <c r="BN250" s="640"/>
      <c r="BO250" s="642"/>
      <c r="BP250" s="640"/>
      <c r="BQ250" s="642"/>
      <c r="BR250" s="643"/>
      <c r="BS250" s="644">
        <f t="shared" si="6"/>
        <v>0</v>
      </c>
      <c r="BT250" s="776">
        <f t="shared" si="7"/>
        <v>0</v>
      </c>
      <c r="BU250" s="644">
        <f t="shared" si="8"/>
        <v>0</v>
      </c>
      <c r="BV250" s="645"/>
      <c r="BW250" s="338"/>
      <c r="BX250" s="338"/>
      <c r="BY250" s="338"/>
      <c r="BZ250" s="338"/>
      <c r="CA250" s="338"/>
      <c r="CB250" s="338"/>
    </row>
    <row r="251" ht="15.75" customHeight="1">
      <c r="A251" s="858">
        <v>248.0</v>
      </c>
      <c r="B251" s="501"/>
      <c r="C251" s="908"/>
      <c r="D251" s="773">
        <f t="shared" ref="D251:E251" si="254">H251+J251+L251+N251+P251+R251+T251+V251+X251+Z251+AB251+AD251+AF251+AH251+AJ251+AL251+AN251+AP251+AR251+AT251+AV251+AX251+AZ251+BB251+BD251+BF251+BH251+BJ251+BL251+BN251+BP251</f>
        <v>0</v>
      </c>
      <c r="E251" s="671">
        <f t="shared" si="254"/>
        <v>0</v>
      </c>
      <c r="F251" s="774">
        <f t="shared" si="4"/>
        <v>0</v>
      </c>
      <c r="G251" s="418"/>
      <c r="H251" s="640"/>
      <c r="I251" s="642"/>
      <c r="J251" s="640"/>
      <c r="K251" s="642"/>
      <c r="L251" s="640"/>
      <c r="M251" s="642"/>
      <c r="N251" s="640"/>
      <c r="O251" s="642"/>
      <c r="P251" s="640"/>
      <c r="Q251" s="642"/>
      <c r="R251" s="640"/>
      <c r="S251" s="642"/>
      <c r="T251" s="640"/>
      <c r="U251" s="642"/>
      <c r="V251" s="640"/>
      <c r="W251" s="642"/>
      <c r="X251" s="640"/>
      <c r="Y251" s="642"/>
      <c r="Z251" s="640"/>
      <c r="AA251" s="642"/>
      <c r="AB251" s="640"/>
      <c r="AC251" s="642"/>
      <c r="AD251" s="640"/>
      <c r="AE251" s="642"/>
      <c r="AF251" s="640"/>
      <c r="AG251" s="642"/>
      <c r="AH251" s="640"/>
      <c r="AI251" s="642"/>
      <c r="AJ251" s="640"/>
      <c r="AK251" s="642"/>
      <c r="AL251" s="640"/>
      <c r="AM251" s="642"/>
      <c r="AN251" s="640"/>
      <c r="AO251" s="642"/>
      <c r="AP251" s="640"/>
      <c r="AQ251" s="642"/>
      <c r="AR251" s="640"/>
      <c r="AS251" s="642"/>
      <c r="AT251" s="640"/>
      <c r="AU251" s="642"/>
      <c r="AV251" s="640"/>
      <c r="AW251" s="642"/>
      <c r="AX251" s="640"/>
      <c r="AY251" s="642"/>
      <c r="AZ251" s="640"/>
      <c r="BA251" s="642"/>
      <c r="BB251" s="640"/>
      <c r="BC251" s="642"/>
      <c r="BD251" s="640"/>
      <c r="BE251" s="642"/>
      <c r="BF251" s="640"/>
      <c r="BG251" s="642"/>
      <c r="BH251" s="640"/>
      <c r="BI251" s="642"/>
      <c r="BJ251" s="640"/>
      <c r="BK251" s="642"/>
      <c r="BL251" s="640"/>
      <c r="BM251" s="642"/>
      <c r="BN251" s="640"/>
      <c r="BO251" s="642"/>
      <c r="BP251" s="640"/>
      <c r="BQ251" s="642"/>
      <c r="BR251" s="643"/>
      <c r="BS251" s="644">
        <f t="shared" si="6"/>
        <v>0</v>
      </c>
      <c r="BT251" s="776">
        <f t="shared" si="7"/>
        <v>0</v>
      </c>
      <c r="BU251" s="644">
        <f t="shared" si="8"/>
        <v>0</v>
      </c>
      <c r="BV251" s="645"/>
      <c r="BW251" s="338"/>
      <c r="BX251" s="338"/>
      <c r="BY251" s="338"/>
      <c r="BZ251" s="338"/>
      <c r="CA251" s="338"/>
      <c r="CB251" s="338"/>
    </row>
    <row r="252" ht="15.75" customHeight="1">
      <c r="A252" s="858">
        <v>249.0</v>
      </c>
      <c r="B252" s="501"/>
      <c r="C252" s="908"/>
      <c r="D252" s="773">
        <f t="shared" ref="D252:E252" si="255">H252+J252+L252+N252+P252+R252+T252+V252+X252+Z252+AB252+AD252+AF252+AH252+AJ252+AL252+AN252+AP252+AR252+AT252+AV252+AX252+AZ252+BB252+BD252+BF252+BH252+BJ252+BL252+BN252+BP252</f>
        <v>0</v>
      </c>
      <c r="E252" s="671">
        <f t="shared" si="255"/>
        <v>0</v>
      </c>
      <c r="F252" s="774">
        <f t="shared" si="4"/>
        <v>0</v>
      </c>
      <c r="G252" s="418"/>
      <c r="H252" s="640"/>
      <c r="I252" s="642"/>
      <c r="J252" s="640"/>
      <c r="K252" s="642"/>
      <c r="L252" s="640"/>
      <c r="M252" s="642"/>
      <c r="N252" s="640"/>
      <c r="O252" s="642"/>
      <c r="P252" s="640"/>
      <c r="Q252" s="642"/>
      <c r="R252" s="640"/>
      <c r="S252" s="642"/>
      <c r="T252" s="640"/>
      <c r="U252" s="642"/>
      <c r="V252" s="640"/>
      <c r="W252" s="642"/>
      <c r="X252" s="640"/>
      <c r="Y252" s="642"/>
      <c r="Z252" s="640"/>
      <c r="AA252" s="642"/>
      <c r="AB252" s="640"/>
      <c r="AC252" s="642"/>
      <c r="AD252" s="640"/>
      <c r="AE252" s="642"/>
      <c r="AF252" s="640"/>
      <c r="AG252" s="642"/>
      <c r="AH252" s="640"/>
      <c r="AI252" s="642"/>
      <c r="AJ252" s="640"/>
      <c r="AK252" s="642"/>
      <c r="AL252" s="640"/>
      <c r="AM252" s="642"/>
      <c r="AN252" s="640"/>
      <c r="AO252" s="642"/>
      <c r="AP252" s="640"/>
      <c r="AQ252" s="642"/>
      <c r="AR252" s="640"/>
      <c r="AS252" s="642"/>
      <c r="AT252" s="640"/>
      <c r="AU252" s="642"/>
      <c r="AV252" s="640"/>
      <c r="AW252" s="642"/>
      <c r="AX252" s="640"/>
      <c r="AY252" s="642"/>
      <c r="AZ252" s="640"/>
      <c r="BA252" s="642"/>
      <c r="BB252" s="640"/>
      <c r="BC252" s="642"/>
      <c r="BD252" s="640"/>
      <c r="BE252" s="642"/>
      <c r="BF252" s="640"/>
      <c r="BG252" s="642"/>
      <c r="BH252" s="640"/>
      <c r="BI252" s="642"/>
      <c r="BJ252" s="640"/>
      <c r="BK252" s="642"/>
      <c r="BL252" s="640"/>
      <c r="BM252" s="642"/>
      <c r="BN252" s="640"/>
      <c r="BO252" s="642"/>
      <c r="BP252" s="640"/>
      <c r="BQ252" s="642"/>
      <c r="BR252" s="643"/>
      <c r="BS252" s="644">
        <f t="shared" si="6"/>
        <v>0</v>
      </c>
      <c r="BT252" s="776">
        <f t="shared" si="7"/>
        <v>0</v>
      </c>
      <c r="BU252" s="644">
        <f t="shared" si="8"/>
        <v>0</v>
      </c>
      <c r="BV252" s="645"/>
      <c r="BW252" s="338"/>
      <c r="BX252" s="338"/>
      <c r="BY252" s="338"/>
      <c r="BZ252" s="338"/>
      <c r="CA252" s="338"/>
      <c r="CB252" s="338"/>
    </row>
    <row r="253" ht="15.75" customHeight="1">
      <c r="A253" s="858">
        <v>250.0</v>
      </c>
      <c r="B253" s="501"/>
      <c r="C253" s="908"/>
      <c r="D253" s="773">
        <f t="shared" ref="D253:E253" si="256">H253+J253+L253+N253+P253+R253+T253+V253+X253+Z253+AB253+AD253+AF253+AH253+AJ253+AL253+AN253+AP253+AR253+AT253+AV253+AX253+AZ253+BB253+BD253+BF253+BH253+BJ253+BL253+BN253+BP253</f>
        <v>0</v>
      </c>
      <c r="E253" s="671">
        <f t="shared" si="256"/>
        <v>0</v>
      </c>
      <c r="F253" s="774">
        <f t="shared" si="4"/>
        <v>0</v>
      </c>
      <c r="G253" s="418"/>
      <c r="H253" s="640"/>
      <c r="I253" s="642"/>
      <c r="J253" s="640"/>
      <c r="K253" s="642"/>
      <c r="L253" s="640"/>
      <c r="M253" s="642"/>
      <c r="N253" s="640"/>
      <c r="O253" s="642"/>
      <c r="P253" s="640"/>
      <c r="Q253" s="642"/>
      <c r="R253" s="640"/>
      <c r="S253" s="642"/>
      <c r="T253" s="640"/>
      <c r="U253" s="642"/>
      <c r="V253" s="640"/>
      <c r="W253" s="642"/>
      <c r="X253" s="640"/>
      <c r="Y253" s="642"/>
      <c r="Z253" s="640"/>
      <c r="AA253" s="642"/>
      <c r="AB253" s="640"/>
      <c r="AC253" s="642"/>
      <c r="AD253" s="640"/>
      <c r="AE253" s="642"/>
      <c r="AF253" s="640"/>
      <c r="AG253" s="642"/>
      <c r="AH253" s="640"/>
      <c r="AI253" s="642"/>
      <c r="AJ253" s="640"/>
      <c r="AK253" s="642"/>
      <c r="AL253" s="640"/>
      <c r="AM253" s="642"/>
      <c r="AN253" s="640"/>
      <c r="AO253" s="642"/>
      <c r="AP253" s="640"/>
      <c r="AQ253" s="642"/>
      <c r="AR253" s="640"/>
      <c r="AS253" s="642"/>
      <c r="AT253" s="640"/>
      <c r="AU253" s="642"/>
      <c r="AV253" s="640"/>
      <c r="AW253" s="642"/>
      <c r="AX253" s="640"/>
      <c r="AY253" s="642"/>
      <c r="AZ253" s="640"/>
      <c r="BA253" s="642"/>
      <c r="BB253" s="640"/>
      <c r="BC253" s="642"/>
      <c r="BD253" s="640"/>
      <c r="BE253" s="642"/>
      <c r="BF253" s="640"/>
      <c r="BG253" s="642"/>
      <c r="BH253" s="640"/>
      <c r="BI253" s="642"/>
      <c r="BJ253" s="640"/>
      <c r="BK253" s="642"/>
      <c r="BL253" s="640"/>
      <c r="BM253" s="642"/>
      <c r="BN253" s="640"/>
      <c r="BO253" s="642"/>
      <c r="BP253" s="640"/>
      <c r="BQ253" s="642"/>
      <c r="BR253" s="643"/>
      <c r="BS253" s="644">
        <f t="shared" si="6"/>
        <v>0</v>
      </c>
      <c r="BT253" s="776">
        <f t="shared" si="7"/>
        <v>0</v>
      </c>
      <c r="BU253" s="644">
        <f t="shared" si="8"/>
        <v>0</v>
      </c>
      <c r="BV253" s="645"/>
      <c r="BW253" s="338"/>
      <c r="BX253" s="338"/>
      <c r="BY253" s="338"/>
      <c r="BZ253" s="338"/>
      <c r="CA253" s="338"/>
      <c r="CB253" s="338"/>
    </row>
    <row r="254" ht="15.75" customHeight="1">
      <c r="A254" s="858">
        <v>251.0</v>
      </c>
      <c r="B254" s="501"/>
      <c r="C254" s="908"/>
      <c r="D254" s="773">
        <f t="shared" ref="D254:E254" si="257">H254+J254+L254+N254+P254+R254+T254+V254+X254+Z254+AB254+AD254+AF254+AH254+AJ254+AL254+AN254+AP254+AR254+AT254+AV254+AX254+AZ254+BB254+BD254+BF254+BH254+BJ254+BL254+BN254+BP254</f>
        <v>0</v>
      </c>
      <c r="E254" s="671">
        <f t="shared" si="257"/>
        <v>0</v>
      </c>
      <c r="F254" s="774">
        <f t="shared" si="4"/>
        <v>0</v>
      </c>
      <c r="G254" s="418"/>
      <c r="H254" s="640"/>
      <c r="I254" s="642"/>
      <c r="J254" s="640"/>
      <c r="K254" s="642"/>
      <c r="L254" s="640"/>
      <c r="M254" s="642"/>
      <c r="N254" s="640"/>
      <c r="O254" s="642"/>
      <c r="P254" s="640"/>
      <c r="Q254" s="642"/>
      <c r="R254" s="640"/>
      <c r="S254" s="642"/>
      <c r="T254" s="640"/>
      <c r="U254" s="642"/>
      <c r="V254" s="640"/>
      <c r="W254" s="642"/>
      <c r="X254" s="640"/>
      <c r="Y254" s="642"/>
      <c r="Z254" s="640"/>
      <c r="AA254" s="642"/>
      <c r="AB254" s="640"/>
      <c r="AC254" s="642"/>
      <c r="AD254" s="640"/>
      <c r="AE254" s="642"/>
      <c r="AF254" s="640"/>
      <c r="AG254" s="642"/>
      <c r="AH254" s="640"/>
      <c r="AI254" s="642"/>
      <c r="AJ254" s="640"/>
      <c r="AK254" s="642"/>
      <c r="AL254" s="640"/>
      <c r="AM254" s="642"/>
      <c r="AN254" s="640"/>
      <c r="AO254" s="642"/>
      <c r="AP254" s="640"/>
      <c r="AQ254" s="642"/>
      <c r="AR254" s="640"/>
      <c r="AS254" s="642"/>
      <c r="AT254" s="640"/>
      <c r="AU254" s="642"/>
      <c r="AV254" s="640"/>
      <c r="AW254" s="642"/>
      <c r="AX254" s="640"/>
      <c r="AY254" s="642"/>
      <c r="AZ254" s="640"/>
      <c r="BA254" s="642"/>
      <c r="BB254" s="640"/>
      <c r="BC254" s="642"/>
      <c r="BD254" s="640"/>
      <c r="BE254" s="642"/>
      <c r="BF254" s="640"/>
      <c r="BG254" s="642"/>
      <c r="BH254" s="640"/>
      <c r="BI254" s="642"/>
      <c r="BJ254" s="640"/>
      <c r="BK254" s="642"/>
      <c r="BL254" s="640"/>
      <c r="BM254" s="642"/>
      <c r="BN254" s="640"/>
      <c r="BO254" s="642"/>
      <c r="BP254" s="640"/>
      <c r="BQ254" s="642"/>
      <c r="BR254" s="643"/>
      <c r="BS254" s="644">
        <f t="shared" si="6"/>
        <v>0</v>
      </c>
      <c r="BT254" s="776">
        <f t="shared" si="7"/>
        <v>0</v>
      </c>
      <c r="BU254" s="644">
        <f t="shared" si="8"/>
        <v>0</v>
      </c>
      <c r="BV254" s="645"/>
      <c r="BW254" s="338"/>
      <c r="BX254" s="338"/>
      <c r="BY254" s="338"/>
      <c r="BZ254" s="338"/>
      <c r="CA254" s="338"/>
      <c r="CB254" s="338"/>
    </row>
    <row r="255" ht="15.75" customHeight="1">
      <c r="A255" s="858">
        <v>252.0</v>
      </c>
      <c r="B255" s="501"/>
      <c r="C255" s="908"/>
      <c r="D255" s="773">
        <f t="shared" ref="D255:E255" si="258">H255+J255+L255+N255+P255+R255+T255+V255+X255+Z255+AB255+AD255+AF255+AH255+AJ255+AL255+AN255+AP255+AR255+AT255+AV255+AX255+AZ255+BB255+BD255+BF255+BH255+BJ255+BL255+BN255+BP255</f>
        <v>0</v>
      </c>
      <c r="E255" s="671">
        <f t="shared" si="258"/>
        <v>0</v>
      </c>
      <c r="F255" s="774">
        <f t="shared" si="4"/>
        <v>0</v>
      </c>
      <c r="G255" s="418"/>
      <c r="H255" s="640"/>
      <c r="I255" s="642"/>
      <c r="J255" s="640"/>
      <c r="K255" s="642"/>
      <c r="L255" s="640"/>
      <c r="M255" s="642"/>
      <c r="N255" s="640"/>
      <c r="O255" s="642"/>
      <c r="P255" s="640"/>
      <c r="Q255" s="642"/>
      <c r="R255" s="640"/>
      <c r="S255" s="642"/>
      <c r="T255" s="640"/>
      <c r="U255" s="642"/>
      <c r="V255" s="640"/>
      <c r="W255" s="642"/>
      <c r="X255" s="640"/>
      <c r="Y255" s="642"/>
      <c r="Z255" s="640"/>
      <c r="AA255" s="642"/>
      <c r="AB255" s="640"/>
      <c r="AC255" s="642"/>
      <c r="AD255" s="640"/>
      <c r="AE255" s="642"/>
      <c r="AF255" s="640"/>
      <c r="AG255" s="642"/>
      <c r="AH255" s="640"/>
      <c r="AI255" s="642"/>
      <c r="AJ255" s="640"/>
      <c r="AK255" s="642"/>
      <c r="AL255" s="640"/>
      <c r="AM255" s="642"/>
      <c r="AN255" s="640"/>
      <c r="AO255" s="642"/>
      <c r="AP255" s="640"/>
      <c r="AQ255" s="642"/>
      <c r="AR255" s="640"/>
      <c r="AS255" s="642"/>
      <c r="AT255" s="640"/>
      <c r="AU255" s="642"/>
      <c r="AV255" s="640"/>
      <c r="AW255" s="642"/>
      <c r="AX255" s="640"/>
      <c r="AY255" s="642"/>
      <c r="AZ255" s="640"/>
      <c r="BA255" s="642"/>
      <c r="BB255" s="640"/>
      <c r="BC255" s="642"/>
      <c r="BD255" s="640"/>
      <c r="BE255" s="642"/>
      <c r="BF255" s="640"/>
      <c r="BG255" s="642"/>
      <c r="BH255" s="640"/>
      <c r="BI255" s="642"/>
      <c r="BJ255" s="640"/>
      <c r="BK255" s="642"/>
      <c r="BL255" s="640"/>
      <c r="BM255" s="642"/>
      <c r="BN255" s="640"/>
      <c r="BO255" s="642"/>
      <c r="BP255" s="640"/>
      <c r="BQ255" s="642"/>
      <c r="BR255" s="643"/>
      <c r="BS255" s="644">
        <f t="shared" si="6"/>
        <v>0</v>
      </c>
      <c r="BT255" s="776">
        <f t="shared" si="7"/>
        <v>0</v>
      </c>
      <c r="BU255" s="644">
        <f t="shared" si="8"/>
        <v>0</v>
      </c>
      <c r="BV255" s="645"/>
      <c r="BW255" s="338"/>
      <c r="BX255" s="338"/>
      <c r="BY255" s="338"/>
      <c r="BZ255" s="338"/>
      <c r="CA255" s="338"/>
      <c r="CB255" s="338"/>
    </row>
    <row r="256" ht="15.75" customHeight="1">
      <c r="A256" s="858">
        <v>253.0</v>
      </c>
      <c r="B256" s="501"/>
      <c r="C256" s="908"/>
      <c r="D256" s="773">
        <f t="shared" ref="D256:E256" si="259">H256+J256+L256+N256+P256+R256+T256+V256+X256+Z256+AB256+AD256+AF256+AH256+AJ256+AL256+AN256+AP256+AR256+AT256+AV256+AX256+AZ256+BB256+BD256+BF256+BH256+BJ256+BL256+BN256+BP256</f>
        <v>0</v>
      </c>
      <c r="E256" s="671">
        <f t="shared" si="259"/>
        <v>0</v>
      </c>
      <c r="F256" s="774">
        <f t="shared" si="4"/>
        <v>0</v>
      </c>
      <c r="G256" s="418"/>
      <c r="H256" s="640"/>
      <c r="I256" s="642"/>
      <c r="J256" s="640"/>
      <c r="K256" s="642"/>
      <c r="L256" s="640"/>
      <c r="M256" s="642"/>
      <c r="N256" s="640"/>
      <c r="O256" s="642"/>
      <c r="P256" s="640"/>
      <c r="Q256" s="642"/>
      <c r="R256" s="640"/>
      <c r="S256" s="642"/>
      <c r="T256" s="640"/>
      <c r="U256" s="642"/>
      <c r="V256" s="640"/>
      <c r="W256" s="642"/>
      <c r="X256" s="640"/>
      <c r="Y256" s="642"/>
      <c r="Z256" s="640"/>
      <c r="AA256" s="642"/>
      <c r="AB256" s="640"/>
      <c r="AC256" s="642"/>
      <c r="AD256" s="640"/>
      <c r="AE256" s="642"/>
      <c r="AF256" s="640"/>
      <c r="AG256" s="642"/>
      <c r="AH256" s="640"/>
      <c r="AI256" s="642"/>
      <c r="AJ256" s="640"/>
      <c r="AK256" s="642"/>
      <c r="AL256" s="640"/>
      <c r="AM256" s="642"/>
      <c r="AN256" s="640"/>
      <c r="AO256" s="642"/>
      <c r="AP256" s="640"/>
      <c r="AQ256" s="642"/>
      <c r="AR256" s="640"/>
      <c r="AS256" s="642"/>
      <c r="AT256" s="640"/>
      <c r="AU256" s="642"/>
      <c r="AV256" s="640"/>
      <c r="AW256" s="642"/>
      <c r="AX256" s="640"/>
      <c r="AY256" s="642"/>
      <c r="AZ256" s="640"/>
      <c r="BA256" s="642"/>
      <c r="BB256" s="640"/>
      <c r="BC256" s="642"/>
      <c r="BD256" s="640"/>
      <c r="BE256" s="642"/>
      <c r="BF256" s="640"/>
      <c r="BG256" s="642"/>
      <c r="BH256" s="640"/>
      <c r="BI256" s="642"/>
      <c r="BJ256" s="640"/>
      <c r="BK256" s="642"/>
      <c r="BL256" s="640"/>
      <c r="BM256" s="642"/>
      <c r="BN256" s="640"/>
      <c r="BO256" s="642"/>
      <c r="BP256" s="640"/>
      <c r="BQ256" s="642"/>
      <c r="BR256" s="643"/>
      <c r="BS256" s="644">
        <f t="shared" si="6"/>
        <v>0</v>
      </c>
      <c r="BT256" s="776">
        <f t="shared" si="7"/>
        <v>0</v>
      </c>
      <c r="BU256" s="644">
        <f t="shared" si="8"/>
        <v>0</v>
      </c>
      <c r="BV256" s="645"/>
      <c r="BW256" s="338"/>
      <c r="BX256" s="338"/>
      <c r="BY256" s="338"/>
      <c r="BZ256" s="338"/>
      <c r="CA256" s="338"/>
      <c r="CB256" s="338"/>
    </row>
    <row r="257" ht="15.75" customHeight="1">
      <c r="A257" s="858">
        <v>254.0</v>
      </c>
      <c r="B257" s="501"/>
      <c r="C257" s="908"/>
      <c r="D257" s="773">
        <f t="shared" ref="D257:E257" si="260">H257+J257+L257+N257+P257+R257+T257+V257+X257+Z257+AB257+AD257+AF257+AH257+AJ257+AL257+AN257+AP257+AR257+AT257+AV257+AX257+AZ257+BB257+BD257+BF257+BH257+BJ257+BL257+BN257+BP257</f>
        <v>0</v>
      </c>
      <c r="E257" s="671">
        <f t="shared" si="260"/>
        <v>0</v>
      </c>
      <c r="F257" s="774">
        <f t="shared" si="4"/>
        <v>0</v>
      </c>
      <c r="G257" s="418"/>
      <c r="H257" s="640"/>
      <c r="I257" s="642"/>
      <c r="J257" s="640"/>
      <c r="K257" s="642"/>
      <c r="L257" s="640"/>
      <c r="M257" s="642"/>
      <c r="N257" s="640"/>
      <c r="O257" s="642"/>
      <c r="P257" s="640"/>
      <c r="Q257" s="642"/>
      <c r="R257" s="640"/>
      <c r="S257" s="642"/>
      <c r="T257" s="640"/>
      <c r="U257" s="642"/>
      <c r="V257" s="640"/>
      <c r="W257" s="642"/>
      <c r="X257" s="640"/>
      <c r="Y257" s="642"/>
      <c r="Z257" s="640"/>
      <c r="AA257" s="642"/>
      <c r="AB257" s="640"/>
      <c r="AC257" s="642"/>
      <c r="AD257" s="640"/>
      <c r="AE257" s="642"/>
      <c r="AF257" s="640"/>
      <c r="AG257" s="642"/>
      <c r="AH257" s="640"/>
      <c r="AI257" s="642"/>
      <c r="AJ257" s="640"/>
      <c r="AK257" s="642"/>
      <c r="AL257" s="640"/>
      <c r="AM257" s="642"/>
      <c r="AN257" s="640"/>
      <c r="AO257" s="642"/>
      <c r="AP257" s="640"/>
      <c r="AQ257" s="642"/>
      <c r="AR257" s="640"/>
      <c r="AS257" s="642"/>
      <c r="AT257" s="640"/>
      <c r="AU257" s="642"/>
      <c r="AV257" s="640"/>
      <c r="AW257" s="642"/>
      <c r="AX257" s="640"/>
      <c r="AY257" s="642"/>
      <c r="AZ257" s="640"/>
      <c r="BA257" s="642"/>
      <c r="BB257" s="640"/>
      <c r="BC257" s="642"/>
      <c r="BD257" s="640"/>
      <c r="BE257" s="642"/>
      <c r="BF257" s="640"/>
      <c r="BG257" s="642"/>
      <c r="BH257" s="640"/>
      <c r="BI257" s="642"/>
      <c r="BJ257" s="640"/>
      <c r="BK257" s="642"/>
      <c r="BL257" s="640"/>
      <c r="BM257" s="642"/>
      <c r="BN257" s="640"/>
      <c r="BO257" s="642"/>
      <c r="BP257" s="640"/>
      <c r="BQ257" s="642"/>
      <c r="BR257" s="643"/>
      <c r="BS257" s="644">
        <f t="shared" si="6"/>
        <v>0</v>
      </c>
      <c r="BT257" s="776">
        <f t="shared" si="7"/>
        <v>0</v>
      </c>
      <c r="BU257" s="644">
        <f t="shared" si="8"/>
        <v>0</v>
      </c>
      <c r="BV257" s="645"/>
      <c r="BW257" s="338"/>
      <c r="BX257" s="338"/>
      <c r="BY257" s="338"/>
      <c r="BZ257" s="338"/>
      <c r="CA257" s="338"/>
      <c r="CB257" s="338"/>
    </row>
    <row r="258" ht="15.75" customHeight="1">
      <c r="A258" s="858">
        <v>255.0</v>
      </c>
      <c r="B258" s="501"/>
      <c r="C258" s="908"/>
      <c r="D258" s="773">
        <f t="shared" ref="D258:E258" si="261">H258+J258+L258+N258+P258+R258+T258+V258+X258+Z258+AB258+AD258+AF258+AH258+AJ258+AL258+AN258+AP258+AR258+AT258+AV258+AX258+AZ258+BB258+BD258+BF258+BH258+BJ258+BL258+BN258+BP258</f>
        <v>0</v>
      </c>
      <c r="E258" s="671">
        <f t="shared" si="261"/>
        <v>0</v>
      </c>
      <c r="F258" s="774">
        <f t="shared" si="4"/>
        <v>0</v>
      </c>
      <c r="G258" s="418"/>
      <c r="H258" s="640"/>
      <c r="I258" s="642"/>
      <c r="J258" s="640"/>
      <c r="K258" s="642"/>
      <c r="L258" s="640"/>
      <c r="M258" s="642"/>
      <c r="N258" s="640"/>
      <c r="O258" s="642"/>
      <c r="P258" s="640"/>
      <c r="Q258" s="642"/>
      <c r="R258" s="640"/>
      <c r="S258" s="642"/>
      <c r="T258" s="640"/>
      <c r="U258" s="642"/>
      <c r="V258" s="640"/>
      <c r="W258" s="642"/>
      <c r="X258" s="640"/>
      <c r="Y258" s="642"/>
      <c r="Z258" s="640"/>
      <c r="AA258" s="642"/>
      <c r="AB258" s="640"/>
      <c r="AC258" s="642"/>
      <c r="AD258" s="640"/>
      <c r="AE258" s="642"/>
      <c r="AF258" s="640"/>
      <c r="AG258" s="642"/>
      <c r="AH258" s="640"/>
      <c r="AI258" s="642"/>
      <c r="AJ258" s="640"/>
      <c r="AK258" s="642"/>
      <c r="AL258" s="640"/>
      <c r="AM258" s="642"/>
      <c r="AN258" s="640"/>
      <c r="AO258" s="642"/>
      <c r="AP258" s="640"/>
      <c r="AQ258" s="642"/>
      <c r="AR258" s="640"/>
      <c r="AS258" s="642"/>
      <c r="AT258" s="640"/>
      <c r="AU258" s="642"/>
      <c r="AV258" s="640"/>
      <c r="AW258" s="642"/>
      <c r="AX258" s="640"/>
      <c r="AY258" s="642"/>
      <c r="AZ258" s="640"/>
      <c r="BA258" s="642"/>
      <c r="BB258" s="640"/>
      <c r="BC258" s="642"/>
      <c r="BD258" s="640"/>
      <c r="BE258" s="642"/>
      <c r="BF258" s="640"/>
      <c r="BG258" s="642"/>
      <c r="BH258" s="640"/>
      <c r="BI258" s="642"/>
      <c r="BJ258" s="640"/>
      <c r="BK258" s="642"/>
      <c r="BL258" s="640"/>
      <c r="BM258" s="642"/>
      <c r="BN258" s="640"/>
      <c r="BO258" s="642"/>
      <c r="BP258" s="640"/>
      <c r="BQ258" s="642"/>
      <c r="BR258" s="643"/>
      <c r="BS258" s="644">
        <f t="shared" si="6"/>
        <v>0</v>
      </c>
      <c r="BT258" s="776">
        <f t="shared" si="7"/>
        <v>0</v>
      </c>
      <c r="BU258" s="644">
        <f t="shared" si="8"/>
        <v>0</v>
      </c>
      <c r="BV258" s="645"/>
      <c r="BW258" s="338"/>
      <c r="BX258" s="338"/>
      <c r="BY258" s="338"/>
      <c r="BZ258" s="338"/>
      <c r="CA258" s="338"/>
      <c r="CB258" s="338"/>
    </row>
    <row r="259" ht="15.75" customHeight="1">
      <c r="A259" s="858">
        <v>256.0</v>
      </c>
      <c r="B259" s="501"/>
      <c r="C259" s="908"/>
      <c r="D259" s="773">
        <f t="shared" ref="D259:E259" si="262">H259+J259+L259+N259+P259+R259+T259+V259+X259+Z259+AB259+AD259+AF259+AH259+AJ259+AL259+AN259+AP259+AR259+AT259+AV259+AX259+AZ259+BB259+BD259+BF259+BH259+BJ259+BL259+BN259+BP259</f>
        <v>0</v>
      </c>
      <c r="E259" s="671">
        <f t="shared" si="262"/>
        <v>0</v>
      </c>
      <c r="F259" s="774">
        <f t="shared" si="4"/>
        <v>0</v>
      </c>
      <c r="G259" s="418"/>
      <c r="H259" s="640"/>
      <c r="I259" s="642"/>
      <c r="J259" s="640"/>
      <c r="K259" s="642"/>
      <c r="L259" s="640"/>
      <c r="M259" s="642"/>
      <c r="N259" s="640"/>
      <c r="O259" s="642"/>
      <c r="P259" s="640"/>
      <c r="Q259" s="642"/>
      <c r="R259" s="640"/>
      <c r="S259" s="642"/>
      <c r="T259" s="640"/>
      <c r="U259" s="642"/>
      <c r="V259" s="640"/>
      <c r="W259" s="642"/>
      <c r="X259" s="640"/>
      <c r="Y259" s="642"/>
      <c r="Z259" s="640"/>
      <c r="AA259" s="642"/>
      <c r="AB259" s="640"/>
      <c r="AC259" s="642"/>
      <c r="AD259" s="640"/>
      <c r="AE259" s="642"/>
      <c r="AF259" s="640"/>
      <c r="AG259" s="642"/>
      <c r="AH259" s="640"/>
      <c r="AI259" s="642"/>
      <c r="AJ259" s="640"/>
      <c r="AK259" s="642"/>
      <c r="AL259" s="640"/>
      <c r="AM259" s="642"/>
      <c r="AN259" s="640"/>
      <c r="AO259" s="642"/>
      <c r="AP259" s="640"/>
      <c r="AQ259" s="642"/>
      <c r="AR259" s="640"/>
      <c r="AS259" s="642"/>
      <c r="AT259" s="640"/>
      <c r="AU259" s="642"/>
      <c r="AV259" s="640"/>
      <c r="AW259" s="642"/>
      <c r="AX259" s="640"/>
      <c r="AY259" s="642"/>
      <c r="AZ259" s="640"/>
      <c r="BA259" s="642"/>
      <c r="BB259" s="640"/>
      <c r="BC259" s="642"/>
      <c r="BD259" s="640"/>
      <c r="BE259" s="642"/>
      <c r="BF259" s="640"/>
      <c r="BG259" s="642"/>
      <c r="BH259" s="640"/>
      <c r="BI259" s="642"/>
      <c r="BJ259" s="640"/>
      <c r="BK259" s="642"/>
      <c r="BL259" s="640"/>
      <c r="BM259" s="642"/>
      <c r="BN259" s="640"/>
      <c r="BO259" s="642"/>
      <c r="BP259" s="640"/>
      <c r="BQ259" s="642"/>
      <c r="BR259" s="643"/>
      <c r="BS259" s="644">
        <f t="shared" si="6"/>
        <v>0</v>
      </c>
      <c r="BT259" s="776">
        <f t="shared" si="7"/>
        <v>0</v>
      </c>
      <c r="BU259" s="644">
        <f t="shared" si="8"/>
        <v>0</v>
      </c>
      <c r="BV259" s="645"/>
      <c r="BW259" s="338"/>
      <c r="BX259" s="338"/>
      <c r="BY259" s="338"/>
      <c r="BZ259" s="338"/>
      <c r="CA259" s="338"/>
      <c r="CB259" s="338"/>
    </row>
    <row r="260" ht="15.75" customHeight="1">
      <c r="A260" s="858">
        <v>257.0</v>
      </c>
      <c r="B260" s="501"/>
      <c r="C260" s="908"/>
      <c r="D260" s="773">
        <f t="shared" ref="D260:E260" si="263">H260+J260+L260+N260+P260+R260+T260+V260+X260+Z260+AB260+AD260+AF260+AH260+AJ260+AL260+AN260+AP260+AR260+AT260+AV260+AX260+AZ260+BB260+BD260+BF260+BH260+BJ260+BL260+BN260+BP260</f>
        <v>0</v>
      </c>
      <c r="E260" s="671">
        <f t="shared" si="263"/>
        <v>0</v>
      </c>
      <c r="F260" s="774">
        <f t="shared" si="4"/>
        <v>0</v>
      </c>
      <c r="G260" s="418"/>
      <c r="H260" s="640"/>
      <c r="I260" s="642"/>
      <c r="J260" s="640"/>
      <c r="K260" s="642"/>
      <c r="L260" s="640"/>
      <c r="M260" s="642"/>
      <c r="N260" s="640"/>
      <c r="O260" s="642"/>
      <c r="P260" s="640"/>
      <c r="Q260" s="642"/>
      <c r="R260" s="640"/>
      <c r="S260" s="642"/>
      <c r="T260" s="640"/>
      <c r="U260" s="642"/>
      <c r="V260" s="640"/>
      <c r="W260" s="642"/>
      <c r="X260" s="640"/>
      <c r="Y260" s="642"/>
      <c r="Z260" s="640"/>
      <c r="AA260" s="642"/>
      <c r="AB260" s="640"/>
      <c r="AC260" s="642"/>
      <c r="AD260" s="640"/>
      <c r="AE260" s="642"/>
      <c r="AF260" s="640"/>
      <c r="AG260" s="642"/>
      <c r="AH260" s="640"/>
      <c r="AI260" s="642"/>
      <c r="AJ260" s="640"/>
      <c r="AK260" s="642"/>
      <c r="AL260" s="640"/>
      <c r="AM260" s="642"/>
      <c r="AN260" s="640"/>
      <c r="AO260" s="642"/>
      <c r="AP260" s="640"/>
      <c r="AQ260" s="642"/>
      <c r="AR260" s="640"/>
      <c r="AS260" s="642"/>
      <c r="AT260" s="640"/>
      <c r="AU260" s="642"/>
      <c r="AV260" s="640"/>
      <c r="AW260" s="642"/>
      <c r="AX260" s="640"/>
      <c r="AY260" s="642"/>
      <c r="AZ260" s="640"/>
      <c r="BA260" s="642"/>
      <c r="BB260" s="640"/>
      <c r="BC260" s="642"/>
      <c r="BD260" s="640"/>
      <c r="BE260" s="642"/>
      <c r="BF260" s="640"/>
      <c r="BG260" s="642"/>
      <c r="BH260" s="640"/>
      <c r="BI260" s="642"/>
      <c r="BJ260" s="640"/>
      <c r="BK260" s="642"/>
      <c r="BL260" s="640"/>
      <c r="BM260" s="642"/>
      <c r="BN260" s="640"/>
      <c r="BO260" s="642"/>
      <c r="BP260" s="640"/>
      <c r="BQ260" s="642"/>
      <c r="BR260" s="643"/>
      <c r="BS260" s="644">
        <f t="shared" si="6"/>
        <v>0</v>
      </c>
      <c r="BT260" s="776">
        <f t="shared" si="7"/>
        <v>0</v>
      </c>
      <c r="BU260" s="644">
        <f t="shared" si="8"/>
        <v>0</v>
      </c>
      <c r="BV260" s="645"/>
      <c r="BW260" s="338"/>
      <c r="BX260" s="338"/>
      <c r="BY260" s="338"/>
      <c r="BZ260" s="338"/>
      <c r="CA260" s="338"/>
      <c r="CB260" s="338"/>
    </row>
    <row r="261" ht="15.75" customHeight="1">
      <c r="A261" s="858">
        <v>258.0</v>
      </c>
      <c r="B261" s="501"/>
      <c r="C261" s="908"/>
      <c r="D261" s="773">
        <f t="shared" ref="D261:E261" si="264">H261+J261+L261+N261+P261+R261+T261+V261+X261+Z261+AB261+AD261+AF261+AH261+AJ261+AL261+AN261+AP261+AR261+AT261+AV261+AX261+AZ261+BB261+BD261+BF261+BH261+BJ261+BL261+BN261+BP261</f>
        <v>0</v>
      </c>
      <c r="E261" s="671">
        <f t="shared" si="264"/>
        <v>0</v>
      </c>
      <c r="F261" s="774">
        <f t="shared" si="4"/>
        <v>0</v>
      </c>
      <c r="G261" s="418"/>
      <c r="H261" s="640"/>
      <c r="I261" s="642"/>
      <c r="J261" s="640"/>
      <c r="K261" s="642"/>
      <c r="L261" s="640"/>
      <c r="M261" s="642"/>
      <c r="N261" s="640"/>
      <c r="O261" s="642"/>
      <c r="P261" s="640"/>
      <c r="Q261" s="642"/>
      <c r="R261" s="640"/>
      <c r="S261" s="642"/>
      <c r="T261" s="640"/>
      <c r="U261" s="642"/>
      <c r="V261" s="640"/>
      <c r="W261" s="642"/>
      <c r="X261" s="640"/>
      <c r="Y261" s="642"/>
      <c r="Z261" s="640"/>
      <c r="AA261" s="642"/>
      <c r="AB261" s="640"/>
      <c r="AC261" s="642"/>
      <c r="AD261" s="640"/>
      <c r="AE261" s="642"/>
      <c r="AF261" s="640"/>
      <c r="AG261" s="642"/>
      <c r="AH261" s="640"/>
      <c r="AI261" s="642"/>
      <c r="AJ261" s="640"/>
      <c r="AK261" s="642"/>
      <c r="AL261" s="640"/>
      <c r="AM261" s="642"/>
      <c r="AN261" s="640"/>
      <c r="AO261" s="642"/>
      <c r="AP261" s="640"/>
      <c r="AQ261" s="642"/>
      <c r="AR261" s="640"/>
      <c r="AS261" s="642"/>
      <c r="AT261" s="640"/>
      <c r="AU261" s="642"/>
      <c r="AV261" s="640"/>
      <c r="AW261" s="642"/>
      <c r="AX261" s="640"/>
      <c r="AY261" s="642"/>
      <c r="AZ261" s="640"/>
      <c r="BA261" s="642"/>
      <c r="BB261" s="640"/>
      <c r="BC261" s="642"/>
      <c r="BD261" s="640"/>
      <c r="BE261" s="642"/>
      <c r="BF261" s="640"/>
      <c r="BG261" s="642"/>
      <c r="BH261" s="640"/>
      <c r="BI261" s="642"/>
      <c r="BJ261" s="640"/>
      <c r="BK261" s="642"/>
      <c r="BL261" s="640"/>
      <c r="BM261" s="642"/>
      <c r="BN261" s="640"/>
      <c r="BO261" s="642"/>
      <c r="BP261" s="640"/>
      <c r="BQ261" s="642"/>
      <c r="BR261" s="643"/>
      <c r="BS261" s="644">
        <f t="shared" si="6"/>
        <v>0</v>
      </c>
      <c r="BT261" s="776">
        <f t="shared" si="7"/>
        <v>0</v>
      </c>
      <c r="BU261" s="644">
        <f t="shared" si="8"/>
        <v>0</v>
      </c>
      <c r="BV261" s="645"/>
      <c r="BW261" s="338"/>
      <c r="BX261" s="338"/>
      <c r="BY261" s="338"/>
      <c r="BZ261" s="338"/>
      <c r="CA261" s="338"/>
      <c r="CB261" s="338"/>
    </row>
    <row r="262" ht="15.75" customHeight="1">
      <c r="A262" s="858">
        <v>259.0</v>
      </c>
      <c r="B262" s="501"/>
      <c r="C262" s="908"/>
      <c r="D262" s="773">
        <f t="shared" ref="D262:E262" si="265">H262+J262+L262+N262+P262+R262+T262+V262+X262+Z262+AB262+AD262+AF262+AH262+AJ262+AL262+AN262+AP262+AR262+AT262+AV262+AX262+AZ262+BB262+BD262+BF262+BH262+BJ262+BL262+BN262+BP262</f>
        <v>0</v>
      </c>
      <c r="E262" s="671">
        <f t="shared" si="265"/>
        <v>0</v>
      </c>
      <c r="F262" s="774">
        <f t="shared" si="4"/>
        <v>0</v>
      </c>
      <c r="G262" s="418"/>
      <c r="H262" s="640"/>
      <c r="I262" s="642"/>
      <c r="J262" s="640"/>
      <c r="K262" s="642"/>
      <c r="L262" s="640"/>
      <c r="M262" s="642"/>
      <c r="N262" s="640"/>
      <c r="O262" s="642"/>
      <c r="P262" s="640"/>
      <c r="Q262" s="642"/>
      <c r="R262" s="640"/>
      <c r="S262" s="642"/>
      <c r="T262" s="640"/>
      <c r="U262" s="642"/>
      <c r="V262" s="640"/>
      <c r="W262" s="642"/>
      <c r="X262" s="640"/>
      <c r="Y262" s="642"/>
      <c r="Z262" s="640"/>
      <c r="AA262" s="642"/>
      <c r="AB262" s="640"/>
      <c r="AC262" s="642"/>
      <c r="AD262" s="640"/>
      <c r="AE262" s="642"/>
      <c r="AF262" s="640"/>
      <c r="AG262" s="642"/>
      <c r="AH262" s="640"/>
      <c r="AI262" s="642"/>
      <c r="AJ262" s="640"/>
      <c r="AK262" s="642"/>
      <c r="AL262" s="640"/>
      <c r="AM262" s="642"/>
      <c r="AN262" s="640"/>
      <c r="AO262" s="642"/>
      <c r="AP262" s="640"/>
      <c r="AQ262" s="642"/>
      <c r="AR262" s="640"/>
      <c r="AS262" s="642"/>
      <c r="AT262" s="640"/>
      <c r="AU262" s="642"/>
      <c r="AV262" s="640"/>
      <c r="AW262" s="642"/>
      <c r="AX262" s="640"/>
      <c r="AY262" s="642"/>
      <c r="AZ262" s="640"/>
      <c r="BA262" s="642"/>
      <c r="BB262" s="640"/>
      <c r="BC262" s="642"/>
      <c r="BD262" s="640"/>
      <c r="BE262" s="642"/>
      <c r="BF262" s="640"/>
      <c r="BG262" s="642"/>
      <c r="BH262" s="640"/>
      <c r="BI262" s="642"/>
      <c r="BJ262" s="640"/>
      <c r="BK262" s="642"/>
      <c r="BL262" s="640"/>
      <c r="BM262" s="642"/>
      <c r="BN262" s="640"/>
      <c r="BO262" s="642"/>
      <c r="BP262" s="640"/>
      <c r="BQ262" s="642"/>
      <c r="BR262" s="643"/>
      <c r="BS262" s="644">
        <f t="shared" si="6"/>
        <v>0</v>
      </c>
      <c r="BT262" s="776">
        <f t="shared" si="7"/>
        <v>0</v>
      </c>
      <c r="BU262" s="644">
        <f t="shared" si="8"/>
        <v>0</v>
      </c>
      <c r="BV262" s="645"/>
      <c r="BW262" s="338"/>
      <c r="BX262" s="338"/>
      <c r="BY262" s="338"/>
      <c r="BZ262" s="338"/>
      <c r="CA262" s="338"/>
      <c r="CB262" s="338"/>
    </row>
    <row r="263" ht="15.75" customHeight="1">
      <c r="A263" s="858">
        <v>260.0</v>
      </c>
      <c r="B263" s="501"/>
      <c r="C263" s="908"/>
      <c r="D263" s="773">
        <f t="shared" ref="D263:E263" si="266">H263+J263+L263+N263+P263+R263+T263+V263+X263+Z263+AB263+AD263+AF263+AH263+AJ263+AL263+AN263+AP263+AR263+AT263+AV263+AX263+AZ263+BB263+BD263+BF263+BH263+BJ263+BL263+BN263+BP263</f>
        <v>0</v>
      </c>
      <c r="E263" s="671">
        <f t="shared" si="266"/>
        <v>0</v>
      </c>
      <c r="F263" s="774">
        <f t="shared" si="4"/>
        <v>0</v>
      </c>
      <c r="G263" s="418"/>
      <c r="H263" s="640"/>
      <c r="I263" s="642"/>
      <c r="J263" s="640"/>
      <c r="K263" s="642"/>
      <c r="L263" s="640"/>
      <c r="M263" s="642"/>
      <c r="N263" s="640"/>
      <c r="O263" s="642"/>
      <c r="P263" s="640"/>
      <c r="Q263" s="642"/>
      <c r="R263" s="640"/>
      <c r="S263" s="642"/>
      <c r="T263" s="640"/>
      <c r="U263" s="642"/>
      <c r="V263" s="640"/>
      <c r="W263" s="642"/>
      <c r="X263" s="640"/>
      <c r="Y263" s="642"/>
      <c r="Z263" s="640"/>
      <c r="AA263" s="642"/>
      <c r="AB263" s="640"/>
      <c r="AC263" s="642"/>
      <c r="AD263" s="640"/>
      <c r="AE263" s="642"/>
      <c r="AF263" s="640"/>
      <c r="AG263" s="642"/>
      <c r="AH263" s="640"/>
      <c r="AI263" s="642"/>
      <c r="AJ263" s="640"/>
      <c r="AK263" s="642"/>
      <c r="AL263" s="640"/>
      <c r="AM263" s="642"/>
      <c r="AN263" s="640"/>
      <c r="AO263" s="642"/>
      <c r="AP263" s="640"/>
      <c r="AQ263" s="642"/>
      <c r="AR263" s="640"/>
      <c r="AS263" s="642"/>
      <c r="AT263" s="640"/>
      <c r="AU263" s="642"/>
      <c r="AV263" s="640"/>
      <c r="AW263" s="642"/>
      <c r="AX263" s="640"/>
      <c r="AY263" s="642"/>
      <c r="AZ263" s="640"/>
      <c r="BA263" s="642"/>
      <c r="BB263" s="640"/>
      <c r="BC263" s="642"/>
      <c r="BD263" s="640"/>
      <c r="BE263" s="642"/>
      <c r="BF263" s="640"/>
      <c r="BG263" s="642"/>
      <c r="BH263" s="640"/>
      <c r="BI263" s="642"/>
      <c r="BJ263" s="640"/>
      <c r="BK263" s="642"/>
      <c r="BL263" s="640"/>
      <c r="BM263" s="642"/>
      <c r="BN263" s="640"/>
      <c r="BO263" s="642"/>
      <c r="BP263" s="640"/>
      <c r="BQ263" s="642"/>
      <c r="BR263" s="643"/>
      <c r="BS263" s="644">
        <f t="shared" si="6"/>
        <v>0</v>
      </c>
      <c r="BT263" s="776">
        <f t="shared" si="7"/>
        <v>0</v>
      </c>
      <c r="BU263" s="644">
        <f t="shared" si="8"/>
        <v>0</v>
      </c>
      <c r="BV263" s="645"/>
      <c r="BW263" s="338"/>
      <c r="BX263" s="338"/>
      <c r="BY263" s="338"/>
      <c r="BZ263" s="338"/>
      <c r="CA263" s="338"/>
      <c r="CB263" s="338"/>
    </row>
    <row r="264" ht="15.75" customHeight="1">
      <c r="A264" s="858">
        <v>261.0</v>
      </c>
      <c r="B264" s="501"/>
      <c r="C264" s="908"/>
      <c r="D264" s="773">
        <f t="shared" ref="D264:E264" si="267">H264+J264+L264+N264+P264+R264+T264+V264+X264+Z264+AB264+AD264+AF264+AH264+AJ264+AL264+AN264+AP264+AR264+AT264+AV264+AX264+AZ264+BB264+BD264+BF264+BH264+BJ264+BL264+BN264+BP264</f>
        <v>0</v>
      </c>
      <c r="E264" s="671">
        <f t="shared" si="267"/>
        <v>0</v>
      </c>
      <c r="F264" s="774">
        <f t="shared" si="4"/>
        <v>0</v>
      </c>
      <c r="G264" s="418"/>
      <c r="H264" s="640"/>
      <c r="I264" s="642"/>
      <c r="J264" s="640"/>
      <c r="K264" s="642"/>
      <c r="L264" s="640"/>
      <c r="M264" s="642"/>
      <c r="N264" s="640"/>
      <c r="O264" s="642"/>
      <c r="P264" s="640"/>
      <c r="Q264" s="642"/>
      <c r="R264" s="640"/>
      <c r="S264" s="642"/>
      <c r="T264" s="640"/>
      <c r="U264" s="642"/>
      <c r="V264" s="640"/>
      <c r="W264" s="642"/>
      <c r="X264" s="640"/>
      <c r="Y264" s="642"/>
      <c r="Z264" s="640"/>
      <c r="AA264" s="642"/>
      <c r="AB264" s="640"/>
      <c r="AC264" s="642"/>
      <c r="AD264" s="640"/>
      <c r="AE264" s="642"/>
      <c r="AF264" s="640"/>
      <c r="AG264" s="642"/>
      <c r="AH264" s="640"/>
      <c r="AI264" s="642"/>
      <c r="AJ264" s="640"/>
      <c r="AK264" s="642"/>
      <c r="AL264" s="640"/>
      <c r="AM264" s="642"/>
      <c r="AN264" s="640"/>
      <c r="AO264" s="642"/>
      <c r="AP264" s="640"/>
      <c r="AQ264" s="642"/>
      <c r="AR264" s="640"/>
      <c r="AS264" s="642"/>
      <c r="AT264" s="640"/>
      <c r="AU264" s="642"/>
      <c r="AV264" s="640"/>
      <c r="AW264" s="642"/>
      <c r="AX264" s="640"/>
      <c r="AY264" s="642"/>
      <c r="AZ264" s="640"/>
      <c r="BA264" s="642"/>
      <c r="BB264" s="640"/>
      <c r="BC264" s="642"/>
      <c r="BD264" s="640"/>
      <c r="BE264" s="642"/>
      <c r="BF264" s="640"/>
      <c r="BG264" s="642"/>
      <c r="BH264" s="640"/>
      <c r="BI264" s="642"/>
      <c r="BJ264" s="640"/>
      <c r="BK264" s="642"/>
      <c r="BL264" s="640"/>
      <c r="BM264" s="642"/>
      <c r="BN264" s="640"/>
      <c r="BO264" s="642"/>
      <c r="BP264" s="640"/>
      <c r="BQ264" s="642"/>
      <c r="BR264" s="643"/>
      <c r="BS264" s="644">
        <f t="shared" si="6"/>
        <v>0</v>
      </c>
      <c r="BT264" s="776">
        <f t="shared" si="7"/>
        <v>0</v>
      </c>
      <c r="BU264" s="644">
        <f t="shared" si="8"/>
        <v>0</v>
      </c>
      <c r="BV264" s="645"/>
      <c r="BW264" s="338"/>
      <c r="BX264" s="338"/>
      <c r="BY264" s="338"/>
      <c r="BZ264" s="338"/>
      <c r="CA264" s="338"/>
      <c r="CB264" s="338"/>
    </row>
    <row r="265" ht="15.75" customHeight="1">
      <c r="A265" s="858">
        <v>262.0</v>
      </c>
      <c r="B265" s="501"/>
      <c r="C265" s="908"/>
      <c r="D265" s="773">
        <f t="shared" ref="D265:E265" si="268">H265+J265+L265+N265+P265+R265+T265+V265+X265+Z265+AB265+AD265+AF265+AH265+AJ265+AL265+AN265+AP265+AR265+AT265+AV265+AX265+AZ265+BB265+BD265+BF265+BH265+BJ265+BL265+BN265+BP265</f>
        <v>0</v>
      </c>
      <c r="E265" s="671">
        <f t="shared" si="268"/>
        <v>0</v>
      </c>
      <c r="F265" s="774">
        <f t="shared" si="4"/>
        <v>0</v>
      </c>
      <c r="G265" s="418"/>
      <c r="H265" s="640"/>
      <c r="I265" s="642"/>
      <c r="J265" s="640"/>
      <c r="K265" s="642"/>
      <c r="L265" s="640"/>
      <c r="M265" s="642"/>
      <c r="N265" s="640"/>
      <c r="O265" s="642"/>
      <c r="P265" s="640"/>
      <c r="Q265" s="642"/>
      <c r="R265" s="640"/>
      <c r="S265" s="642"/>
      <c r="T265" s="640"/>
      <c r="U265" s="642"/>
      <c r="V265" s="640"/>
      <c r="W265" s="642"/>
      <c r="X265" s="640"/>
      <c r="Y265" s="642"/>
      <c r="Z265" s="640"/>
      <c r="AA265" s="642"/>
      <c r="AB265" s="640"/>
      <c r="AC265" s="642"/>
      <c r="AD265" s="640"/>
      <c r="AE265" s="642"/>
      <c r="AF265" s="640"/>
      <c r="AG265" s="642"/>
      <c r="AH265" s="640"/>
      <c r="AI265" s="642"/>
      <c r="AJ265" s="640"/>
      <c r="AK265" s="642"/>
      <c r="AL265" s="640"/>
      <c r="AM265" s="642"/>
      <c r="AN265" s="640"/>
      <c r="AO265" s="642"/>
      <c r="AP265" s="640"/>
      <c r="AQ265" s="642"/>
      <c r="AR265" s="640"/>
      <c r="AS265" s="642"/>
      <c r="AT265" s="640"/>
      <c r="AU265" s="642"/>
      <c r="AV265" s="640"/>
      <c r="AW265" s="642"/>
      <c r="AX265" s="640"/>
      <c r="AY265" s="642"/>
      <c r="AZ265" s="640"/>
      <c r="BA265" s="642"/>
      <c r="BB265" s="640"/>
      <c r="BC265" s="642"/>
      <c r="BD265" s="640"/>
      <c r="BE265" s="642"/>
      <c r="BF265" s="640"/>
      <c r="BG265" s="642"/>
      <c r="BH265" s="640"/>
      <c r="BI265" s="642"/>
      <c r="BJ265" s="640"/>
      <c r="BK265" s="642"/>
      <c r="BL265" s="640"/>
      <c r="BM265" s="642"/>
      <c r="BN265" s="640"/>
      <c r="BO265" s="642"/>
      <c r="BP265" s="640"/>
      <c r="BQ265" s="642"/>
      <c r="BR265" s="643"/>
      <c r="BS265" s="644">
        <f t="shared" si="6"/>
        <v>0</v>
      </c>
      <c r="BT265" s="776">
        <f t="shared" si="7"/>
        <v>0</v>
      </c>
      <c r="BU265" s="644">
        <f t="shared" si="8"/>
        <v>0</v>
      </c>
      <c r="BV265" s="645"/>
      <c r="BW265" s="338"/>
      <c r="BX265" s="338"/>
      <c r="BY265" s="338"/>
      <c r="BZ265" s="338"/>
      <c r="CA265" s="338"/>
      <c r="CB265" s="338"/>
    </row>
    <row r="266" ht="15.75" customHeight="1">
      <c r="A266" s="858">
        <v>263.0</v>
      </c>
      <c r="B266" s="501"/>
      <c r="C266" s="908"/>
      <c r="D266" s="773">
        <f t="shared" ref="D266:E266" si="269">H266+J266+L266+N266+P266+R266+T266+V266+X266+Z266+AB266+AD266+AF266+AH266+AJ266+AL266+AN266+AP266+AR266+AT266+AV266+AX266+AZ266+BB266+BD266+BF266+BH266+BJ266+BL266+BN266+BP266</f>
        <v>0</v>
      </c>
      <c r="E266" s="671">
        <f t="shared" si="269"/>
        <v>0</v>
      </c>
      <c r="F266" s="774">
        <f t="shared" si="4"/>
        <v>0</v>
      </c>
      <c r="G266" s="418"/>
      <c r="H266" s="640"/>
      <c r="I266" s="642"/>
      <c r="J266" s="640"/>
      <c r="K266" s="642"/>
      <c r="L266" s="640"/>
      <c r="M266" s="642"/>
      <c r="N266" s="640"/>
      <c r="O266" s="642"/>
      <c r="P266" s="640"/>
      <c r="Q266" s="642"/>
      <c r="R266" s="640"/>
      <c r="S266" s="642"/>
      <c r="T266" s="640"/>
      <c r="U266" s="642"/>
      <c r="V266" s="640"/>
      <c r="W266" s="642"/>
      <c r="X266" s="640"/>
      <c r="Y266" s="642"/>
      <c r="Z266" s="640"/>
      <c r="AA266" s="642"/>
      <c r="AB266" s="640"/>
      <c r="AC266" s="642"/>
      <c r="AD266" s="640"/>
      <c r="AE266" s="642"/>
      <c r="AF266" s="640"/>
      <c r="AG266" s="642"/>
      <c r="AH266" s="640"/>
      <c r="AI266" s="642"/>
      <c r="AJ266" s="640"/>
      <c r="AK266" s="642"/>
      <c r="AL266" s="640"/>
      <c r="AM266" s="642"/>
      <c r="AN266" s="640"/>
      <c r="AO266" s="642"/>
      <c r="AP266" s="640"/>
      <c r="AQ266" s="642"/>
      <c r="AR266" s="640"/>
      <c r="AS266" s="642"/>
      <c r="AT266" s="640"/>
      <c r="AU266" s="642"/>
      <c r="AV266" s="640"/>
      <c r="AW266" s="642"/>
      <c r="AX266" s="640"/>
      <c r="AY266" s="642"/>
      <c r="AZ266" s="640"/>
      <c r="BA266" s="642"/>
      <c r="BB266" s="640"/>
      <c r="BC266" s="642"/>
      <c r="BD266" s="640"/>
      <c r="BE266" s="642"/>
      <c r="BF266" s="640"/>
      <c r="BG266" s="642"/>
      <c r="BH266" s="640"/>
      <c r="BI266" s="642"/>
      <c r="BJ266" s="640"/>
      <c r="BK266" s="642"/>
      <c r="BL266" s="640"/>
      <c r="BM266" s="642"/>
      <c r="BN266" s="640"/>
      <c r="BO266" s="642"/>
      <c r="BP266" s="640"/>
      <c r="BQ266" s="642"/>
      <c r="BR266" s="643"/>
      <c r="BS266" s="644">
        <f t="shared" si="6"/>
        <v>0</v>
      </c>
      <c r="BT266" s="776">
        <f t="shared" si="7"/>
        <v>0</v>
      </c>
      <c r="BU266" s="644">
        <f t="shared" si="8"/>
        <v>0</v>
      </c>
      <c r="BV266" s="645"/>
      <c r="BW266" s="338"/>
      <c r="BX266" s="338"/>
      <c r="BY266" s="338"/>
      <c r="BZ266" s="338"/>
      <c r="CA266" s="338"/>
      <c r="CB266" s="338"/>
    </row>
    <row r="267" ht="15.75" customHeight="1">
      <c r="A267" s="858">
        <v>264.0</v>
      </c>
      <c r="B267" s="501"/>
      <c r="C267" s="908"/>
      <c r="D267" s="773">
        <f t="shared" ref="D267:E267" si="270">H267+J267+L267+N267+P267+R267+T267+V267+X267+Z267+AB267+AD267+AF267+AH267+AJ267+AL267+AN267+AP267+AR267+AT267+AV267+AX267+AZ267+BB267+BD267+BF267+BH267+BJ267+BL267+BN267+BP267</f>
        <v>0</v>
      </c>
      <c r="E267" s="671">
        <f t="shared" si="270"/>
        <v>0</v>
      </c>
      <c r="F267" s="774">
        <f t="shared" si="4"/>
        <v>0</v>
      </c>
      <c r="G267" s="418"/>
      <c r="H267" s="640"/>
      <c r="I267" s="642"/>
      <c r="J267" s="640"/>
      <c r="K267" s="642"/>
      <c r="L267" s="640"/>
      <c r="M267" s="642"/>
      <c r="N267" s="640"/>
      <c r="O267" s="642"/>
      <c r="P267" s="640"/>
      <c r="Q267" s="642"/>
      <c r="R267" s="640"/>
      <c r="S267" s="642"/>
      <c r="T267" s="640"/>
      <c r="U267" s="642"/>
      <c r="V267" s="640"/>
      <c r="W267" s="642"/>
      <c r="X267" s="640"/>
      <c r="Y267" s="642"/>
      <c r="Z267" s="640"/>
      <c r="AA267" s="642"/>
      <c r="AB267" s="640"/>
      <c r="AC267" s="642"/>
      <c r="AD267" s="640"/>
      <c r="AE267" s="642"/>
      <c r="AF267" s="640"/>
      <c r="AG267" s="642"/>
      <c r="AH267" s="640"/>
      <c r="AI267" s="642"/>
      <c r="AJ267" s="640"/>
      <c r="AK267" s="642"/>
      <c r="AL267" s="640"/>
      <c r="AM267" s="642"/>
      <c r="AN267" s="640"/>
      <c r="AO267" s="642"/>
      <c r="AP267" s="640"/>
      <c r="AQ267" s="642"/>
      <c r="AR267" s="640"/>
      <c r="AS267" s="642"/>
      <c r="AT267" s="640"/>
      <c r="AU267" s="642"/>
      <c r="AV267" s="640"/>
      <c r="AW267" s="642"/>
      <c r="AX267" s="640"/>
      <c r="AY267" s="642"/>
      <c r="AZ267" s="640"/>
      <c r="BA267" s="642"/>
      <c r="BB267" s="640"/>
      <c r="BC267" s="642"/>
      <c r="BD267" s="640"/>
      <c r="BE267" s="642"/>
      <c r="BF267" s="640"/>
      <c r="BG267" s="642"/>
      <c r="BH267" s="640"/>
      <c r="BI267" s="642"/>
      <c r="BJ267" s="640"/>
      <c r="BK267" s="642"/>
      <c r="BL267" s="640"/>
      <c r="BM267" s="642"/>
      <c r="BN267" s="640"/>
      <c r="BO267" s="642"/>
      <c r="BP267" s="640"/>
      <c r="BQ267" s="642"/>
      <c r="BR267" s="643"/>
      <c r="BS267" s="644">
        <f t="shared" si="6"/>
        <v>0</v>
      </c>
      <c r="BT267" s="776">
        <f t="shared" si="7"/>
        <v>0</v>
      </c>
      <c r="BU267" s="644">
        <f t="shared" si="8"/>
        <v>0</v>
      </c>
      <c r="BV267" s="645"/>
      <c r="BW267" s="338"/>
      <c r="BX267" s="338"/>
      <c r="BY267" s="338"/>
      <c r="BZ267" s="338"/>
      <c r="CA267" s="338"/>
      <c r="CB267" s="338"/>
    </row>
    <row r="268" ht="15.75" customHeight="1">
      <c r="A268" s="858">
        <v>265.0</v>
      </c>
      <c r="B268" s="501"/>
      <c r="C268" s="908"/>
      <c r="D268" s="773">
        <f t="shared" ref="D268:E268" si="271">H268+J268+L268+N268+P268+R268+T268+V268+X268+Z268+AB268+AD268+AF268+AH268+AJ268+AL268+AN268+AP268+AR268+AT268+AV268+AX268+AZ268+BB268+BD268+BF268+BH268+BJ268+BL268+BN268+BP268</f>
        <v>0</v>
      </c>
      <c r="E268" s="671">
        <f t="shared" si="271"/>
        <v>0</v>
      </c>
      <c r="F268" s="774">
        <f t="shared" si="4"/>
        <v>0</v>
      </c>
      <c r="G268" s="418"/>
      <c r="H268" s="640"/>
      <c r="I268" s="642"/>
      <c r="J268" s="640"/>
      <c r="K268" s="642"/>
      <c r="L268" s="640"/>
      <c r="M268" s="642"/>
      <c r="N268" s="640"/>
      <c r="O268" s="642"/>
      <c r="P268" s="640"/>
      <c r="Q268" s="642"/>
      <c r="R268" s="640"/>
      <c r="S268" s="642"/>
      <c r="T268" s="640"/>
      <c r="U268" s="642"/>
      <c r="V268" s="640"/>
      <c r="W268" s="642"/>
      <c r="X268" s="640"/>
      <c r="Y268" s="642"/>
      <c r="Z268" s="640"/>
      <c r="AA268" s="642"/>
      <c r="AB268" s="640"/>
      <c r="AC268" s="642"/>
      <c r="AD268" s="640"/>
      <c r="AE268" s="642"/>
      <c r="AF268" s="640"/>
      <c r="AG268" s="642"/>
      <c r="AH268" s="640"/>
      <c r="AI268" s="642"/>
      <c r="AJ268" s="640"/>
      <c r="AK268" s="642"/>
      <c r="AL268" s="640"/>
      <c r="AM268" s="642"/>
      <c r="AN268" s="640"/>
      <c r="AO268" s="642"/>
      <c r="AP268" s="640"/>
      <c r="AQ268" s="642"/>
      <c r="AR268" s="640"/>
      <c r="AS268" s="642"/>
      <c r="AT268" s="640"/>
      <c r="AU268" s="642"/>
      <c r="AV268" s="640"/>
      <c r="AW268" s="642"/>
      <c r="AX268" s="640"/>
      <c r="AY268" s="642"/>
      <c r="AZ268" s="640"/>
      <c r="BA268" s="642"/>
      <c r="BB268" s="640"/>
      <c r="BC268" s="642"/>
      <c r="BD268" s="640"/>
      <c r="BE268" s="642"/>
      <c r="BF268" s="640"/>
      <c r="BG268" s="642"/>
      <c r="BH268" s="640"/>
      <c r="BI268" s="642"/>
      <c r="BJ268" s="640"/>
      <c r="BK268" s="642"/>
      <c r="BL268" s="640"/>
      <c r="BM268" s="642"/>
      <c r="BN268" s="640"/>
      <c r="BO268" s="642"/>
      <c r="BP268" s="640"/>
      <c r="BQ268" s="642"/>
      <c r="BR268" s="643"/>
      <c r="BS268" s="644">
        <f t="shared" si="6"/>
        <v>0</v>
      </c>
      <c r="BT268" s="776">
        <f t="shared" si="7"/>
        <v>0</v>
      </c>
      <c r="BU268" s="644">
        <f t="shared" si="8"/>
        <v>0</v>
      </c>
      <c r="BV268" s="645"/>
      <c r="BW268" s="338"/>
      <c r="BX268" s="338"/>
      <c r="BY268" s="338"/>
      <c r="BZ268" s="338"/>
      <c r="CA268" s="338"/>
      <c r="CB268" s="338"/>
    </row>
    <row r="269" ht="15.75" customHeight="1">
      <c r="A269" s="858">
        <v>266.0</v>
      </c>
      <c r="B269" s="501"/>
      <c r="C269" s="908"/>
      <c r="D269" s="773">
        <f t="shared" ref="D269:E269" si="272">H269+J269+L269+N269+P269+R269+T269+V269+X269+Z269+AB269+AD269+AF269+AH269+AJ269+AL269+AN269+AP269+AR269+AT269+AV269+AX269+AZ269+BB269+BD269+BF269+BH269+BJ269+BL269+BN269+BP269</f>
        <v>0</v>
      </c>
      <c r="E269" s="671">
        <f t="shared" si="272"/>
        <v>0</v>
      </c>
      <c r="F269" s="774">
        <f t="shared" si="4"/>
        <v>0</v>
      </c>
      <c r="G269" s="418"/>
      <c r="H269" s="640"/>
      <c r="I269" s="642"/>
      <c r="J269" s="640"/>
      <c r="K269" s="642"/>
      <c r="L269" s="640"/>
      <c r="M269" s="642"/>
      <c r="N269" s="640"/>
      <c r="O269" s="642"/>
      <c r="P269" s="640"/>
      <c r="Q269" s="642"/>
      <c r="R269" s="640"/>
      <c r="S269" s="642"/>
      <c r="T269" s="640"/>
      <c r="U269" s="642"/>
      <c r="V269" s="640"/>
      <c r="W269" s="642"/>
      <c r="X269" s="640"/>
      <c r="Y269" s="642"/>
      <c r="Z269" s="640"/>
      <c r="AA269" s="642"/>
      <c r="AB269" s="640"/>
      <c r="AC269" s="642"/>
      <c r="AD269" s="640"/>
      <c r="AE269" s="642"/>
      <c r="AF269" s="640"/>
      <c r="AG269" s="642"/>
      <c r="AH269" s="640"/>
      <c r="AI269" s="642"/>
      <c r="AJ269" s="640"/>
      <c r="AK269" s="642"/>
      <c r="AL269" s="640"/>
      <c r="AM269" s="642"/>
      <c r="AN269" s="640"/>
      <c r="AO269" s="642"/>
      <c r="AP269" s="640"/>
      <c r="AQ269" s="642"/>
      <c r="AR269" s="640"/>
      <c r="AS269" s="642"/>
      <c r="AT269" s="640"/>
      <c r="AU269" s="642"/>
      <c r="AV269" s="640"/>
      <c r="AW269" s="642"/>
      <c r="AX269" s="640"/>
      <c r="AY269" s="642"/>
      <c r="AZ269" s="640"/>
      <c r="BA269" s="642"/>
      <c r="BB269" s="640"/>
      <c r="BC269" s="642"/>
      <c r="BD269" s="640"/>
      <c r="BE269" s="642"/>
      <c r="BF269" s="640"/>
      <c r="BG269" s="642"/>
      <c r="BH269" s="640"/>
      <c r="BI269" s="642"/>
      <c r="BJ269" s="640"/>
      <c r="BK269" s="642"/>
      <c r="BL269" s="640"/>
      <c r="BM269" s="642"/>
      <c r="BN269" s="640"/>
      <c r="BO269" s="642"/>
      <c r="BP269" s="640"/>
      <c r="BQ269" s="642"/>
      <c r="BR269" s="643"/>
      <c r="BS269" s="644">
        <f t="shared" si="6"/>
        <v>0</v>
      </c>
      <c r="BT269" s="776">
        <f t="shared" si="7"/>
        <v>0</v>
      </c>
      <c r="BU269" s="644">
        <f t="shared" si="8"/>
        <v>0</v>
      </c>
      <c r="BV269" s="645"/>
      <c r="BW269" s="338"/>
      <c r="BX269" s="338"/>
      <c r="BY269" s="338"/>
      <c r="BZ269" s="338"/>
      <c r="CA269" s="338"/>
      <c r="CB269" s="338"/>
    </row>
    <row r="270" ht="15.75" customHeight="1">
      <c r="A270" s="858">
        <v>267.0</v>
      </c>
      <c r="B270" s="501"/>
      <c r="C270" s="908"/>
      <c r="D270" s="773">
        <f t="shared" ref="D270:E270" si="273">H270+J270+L270+N270+P270+R270+T270+V270+X270+Z270+AB270+AD270+AF270+AH270+AJ270+AL270+AN270+AP270+AR270+AT270+AV270+AX270+AZ270+BB270+BD270+BF270+BH270+BJ270+BL270+BN270+BP270</f>
        <v>0</v>
      </c>
      <c r="E270" s="671">
        <f t="shared" si="273"/>
        <v>0</v>
      </c>
      <c r="F270" s="774">
        <f t="shared" si="4"/>
        <v>0</v>
      </c>
      <c r="G270" s="418"/>
      <c r="H270" s="640"/>
      <c r="I270" s="642"/>
      <c r="J270" s="640"/>
      <c r="K270" s="642"/>
      <c r="L270" s="640"/>
      <c r="M270" s="642"/>
      <c r="N270" s="640"/>
      <c r="O270" s="642"/>
      <c r="P270" s="640"/>
      <c r="Q270" s="642"/>
      <c r="R270" s="640"/>
      <c r="S270" s="642"/>
      <c r="T270" s="640"/>
      <c r="U270" s="642"/>
      <c r="V270" s="640"/>
      <c r="W270" s="642"/>
      <c r="X270" s="640"/>
      <c r="Y270" s="642"/>
      <c r="Z270" s="640"/>
      <c r="AA270" s="642"/>
      <c r="AB270" s="640"/>
      <c r="AC270" s="642"/>
      <c r="AD270" s="640"/>
      <c r="AE270" s="642"/>
      <c r="AF270" s="640"/>
      <c r="AG270" s="642"/>
      <c r="AH270" s="640"/>
      <c r="AI270" s="642"/>
      <c r="AJ270" s="640"/>
      <c r="AK270" s="642"/>
      <c r="AL270" s="640"/>
      <c r="AM270" s="642"/>
      <c r="AN270" s="640"/>
      <c r="AO270" s="642"/>
      <c r="AP270" s="640"/>
      <c r="AQ270" s="642"/>
      <c r="AR270" s="640"/>
      <c r="AS270" s="642"/>
      <c r="AT270" s="640"/>
      <c r="AU270" s="642"/>
      <c r="AV270" s="640"/>
      <c r="AW270" s="642"/>
      <c r="AX270" s="640"/>
      <c r="AY270" s="642"/>
      <c r="AZ270" s="640"/>
      <c r="BA270" s="642"/>
      <c r="BB270" s="640"/>
      <c r="BC270" s="642"/>
      <c r="BD270" s="640"/>
      <c r="BE270" s="642"/>
      <c r="BF270" s="640"/>
      <c r="BG270" s="642"/>
      <c r="BH270" s="640"/>
      <c r="BI270" s="642"/>
      <c r="BJ270" s="640"/>
      <c r="BK270" s="642"/>
      <c r="BL270" s="640"/>
      <c r="BM270" s="642"/>
      <c r="BN270" s="640"/>
      <c r="BO270" s="642"/>
      <c r="BP270" s="640"/>
      <c r="BQ270" s="642"/>
      <c r="BR270" s="643"/>
      <c r="BS270" s="644">
        <f t="shared" si="6"/>
        <v>0</v>
      </c>
      <c r="BT270" s="776">
        <f t="shared" si="7"/>
        <v>0</v>
      </c>
      <c r="BU270" s="644">
        <f t="shared" si="8"/>
        <v>0</v>
      </c>
      <c r="BV270" s="645"/>
      <c r="BW270" s="338"/>
      <c r="BX270" s="338"/>
      <c r="BY270" s="338"/>
      <c r="BZ270" s="338"/>
      <c r="CA270" s="338"/>
      <c r="CB270" s="338"/>
    </row>
    <row r="271" ht="15.75" customHeight="1">
      <c r="A271" s="858">
        <v>268.0</v>
      </c>
      <c r="B271" s="501"/>
      <c r="C271" s="908"/>
      <c r="D271" s="773">
        <f t="shared" ref="D271:E271" si="274">H271+J271+L271+N271+P271+R271+T271+V271+X271+Z271+AB271+AD271+AF271+AH271+AJ271+AL271+AN271+AP271+AR271+AT271+AV271+AX271+AZ271+BB271+BD271+BF271+BH271+BJ271+BL271+BN271+BP271</f>
        <v>0</v>
      </c>
      <c r="E271" s="671">
        <f t="shared" si="274"/>
        <v>0</v>
      </c>
      <c r="F271" s="774">
        <f t="shared" si="4"/>
        <v>0</v>
      </c>
      <c r="G271" s="418"/>
      <c r="H271" s="640"/>
      <c r="I271" s="642"/>
      <c r="J271" s="640"/>
      <c r="K271" s="642"/>
      <c r="L271" s="640"/>
      <c r="M271" s="642"/>
      <c r="N271" s="640"/>
      <c r="O271" s="642"/>
      <c r="P271" s="640"/>
      <c r="Q271" s="642"/>
      <c r="R271" s="640"/>
      <c r="S271" s="642"/>
      <c r="T271" s="640"/>
      <c r="U271" s="642"/>
      <c r="V271" s="640"/>
      <c r="W271" s="642"/>
      <c r="X271" s="640"/>
      <c r="Y271" s="642"/>
      <c r="Z271" s="640"/>
      <c r="AA271" s="642"/>
      <c r="AB271" s="640"/>
      <c r="AC271" s="642"/>
      <c r="AD271" s="640"/>
      <c r="AE271" s="642"/>
      <c r="AF271" s="640"/>
      <c r="AG271" s="642"/>
      <c r="AH271" s="640"/>
      <c r="AI271" s="642"/>
      <c r="AJ271" s="640"/>
      <c r="AK271" s="642"/>
      <c r="AL271" s="640"/>
      <c r="AM271" s="642"/>
      <c r="AN271" s="640"/>
      <c r="AO271" s="642"/>
      <c r="AP271" s="640"/>
      <c r="AQ271" s="642"/>
      <c r="AR271" s="640"/>
      <c r="AS271" s="642"/>
      <c r="AT271" s="640"/>
      <c r="AU271" s="642"/>
      <c r="AV271" s="640"/>
      <c r="AW271" s="642"/>
      <c r="AX271" s="640"/>
      <c r="AY271" s="642"/>
      <c r="AZ271" s="640"/>
      <c r="BA271" s="642"/>
      <c r="BB271" s="640"/>
      <c r="BC271" s="642"/>
      <c r="BD271" s="640"/>
      <c r="BE271" s="642"/>
      <c r="BF271" s="640"/>
      <c r="BG271" s="642"/>
      <c r="BH271" s="640"/>
      <c r="BI271" s="642"/>
      <c r="BJ271" s="640"/>
      <c r="BK271" s="642"/>
      <c r="BL271" s="640"/>
      <c r="BM271" s="642"/>
      <c r="BN271" s="640"/>
      <c r="BO271" s="642"/>
      <c r="BP271" s="640"/>
      <c r="BQ271" s="642"/>
      <c r="BR271" s="643"/>
      <c r="BS271" s="644">
        <f t="shared" si="6"/>
        <v>0</v>
      </c>
      <c r="BT271" s="776">
        <f t="shared" si="7"/>
        <v>0</v>
      </c>
      <c r="BU271" s="644">
        <f t="shared" si="8"/>
        <v>0</v>
      </c>
      <c r="BV271" s="645"/>
      <c r="BW271" s="338"/>
      <c r="BX271" s="338"/>
      <c r="BY271" s="338"/>
      <c r="BZ271" s="338"/>
      <c r="CA271" s="338"/>
      <c r="CB271" s="338"/>
    </row>
    <row r="272" ht="15.75" customHeight="1">
      <c r="A272" s="858">
        <v>269.0</v>
      </c>
      <c r="B272" s="501"/>
      <c r="C272" s="908"/>
      <c r="D272" s="773">
        <f t="shared" ref="D272:E272" si="275">H272+J272+L272+N272+P272+R272+T272+V272+X272+Z272+AB272+AD272+AF272+AH272+AJ272+AL272+AN272+AP272+AR272+AT272+AV272+AX272+AZ272+BB272+BD272+BF272+BH272+BJ272+BL272+BN272+BP272</f>
        <v>0</v>
      </c>
      <c r="E272" s="671">
        <f t="shared" si="275"/>
        <v>0</v>
      </c>
      <c r="F272" s="774">
        <f t="shared" si="4"/>
        <v>0</v>
      </c>
      <c r="G272" s="418"/>
      <c r="H272" s="640"/>
      <c r="I272" s="642"/>
      <c r="J272" s="640"/>
      <c r="K272" s="642"/>
      <c r="L272" s="640"/>
      <c r="M272" s="642"/>
      <c r="N272" s="640"/>
      <c r="O272" s="642"/>
      <c r="P272" s="640"/>
      <c r="Q272" s="642"/>
      <c r="R272" s="640"/>
      <c r="S272" s="642"/>
      <c r="T272" s="640"/>
      <c r="U272" s="642"/>
      <c r="V272" s="640"/>
      <c r="W272" s="642"/>
      <c r="X272" s="640"/>
      <c r="Y272" s="642"/>
      <c r="Z272" s="640"/>
      <c r="AA272" s="642"/>
      <c r="AB272" s="640"/>
      <c r="AC272" s="642"/>
      <c r="AD272" s="640"/>
      <c r="AE272" s="642"/>
      <c r="AF272" s="640"/>
      <c r="AG272" s="642"/>
      <c r="AH272" s="640"/>
      <c r="AI272" s="642"/>
      <c r="AJ272" s="640"/>
      <c r="AK272" s="642"/>
      <c r="AL272" s="640"/>
      <c r="AM272" s="642"/>
      <c r="AN272" s="640"/>
      <c r="AO272" s="642"/>
      <c r="AP272" s="640"/>
      <c r="AQ272" s="642"/>
      <c r="AR272" s="640"/>
      <c r="AS272" s="642"/>
      <c r="AT272" s="640"/>
      <c r="AU272" s="642"/>
      <c r="AV272" s="640"/>
      <c r="AW272" s="642"/>
      <c r="AX272" s="640"/>
      <c r="AY272" s="642"/>
      <c r="AZ272" s="640"/>
      <c r="BA272" s="642"/>
      <c r="BB272" s="640"/>
      <c r="BC272" s="642"/>
      <c r="BD272" s="640"/>
      <c r="BE272" s="642"/>
      <c r="BF272" s="640"/>
      <c r="BG272" s="642"/>
      <c r="BH272" s="640"/>
      <c r="BI272" s="642"/>
      <c r="BJ272" s="640"/>
      <c r="BK272" s="642"/>
      <c r="BL272" s="640"/>
      <c r="BM272" s="642"/>
      <c r="BN272" s="640"/>
      <c r="BO272" s="642"/>
      <c r="BP272" s="640"/>
      <c r="BQ272" s="642"/>
      <c r="BR272" s="643"/>
      <c r="BS272" s="644">
        <f t="shared" si="6"/>
        <v>0</v>
      </c>
      <c r="BT272" s="776">
        <f t="shared" si="7"/>
        <v>0</v>
      </c>
      <c r="BU272" s="644">
        <f t="shared" si="8"/>
        <v>0</v>
      </c>
      <c r="BV272" s="645"/>
      <c r="BW272" s="338"/>
      <c r="BX272" s="338"/>
      <c r="BY272" s="338"/>
      <c r="BZ272" s="338"/>
      <c r="CA272" s="338"/>
      <c r="CB272" s="338"/>
    </row>
    <row r="273" ht="15.75" customHeight="1">
      <c r="A273" s="858">
        <v>270.0</v>
      </c>
      <c r="B273" s="501"/>
      <c r="C273" s="908"/>
      <c r="D273" s="773">
        <f t="shared" ref="D273:E273" si="276">H273+J273+L273+N273+P273+R273+T273+V273+X273+Z273+AB273+AD273+AF273+AH273+AJ273+AL273+AN273+AP273+AR273+AT273+AV273+AX273+AZ273+BB273+BD273+BF273+BH273+BJ273+BL273+BN273+BP273</f>
        <v>0</v>
      </c>
      <c r="E273" s="671">
        <f t="shared" si="276"/>
        <v>0</v>
      </c>
      <c r="F273" s="774">
        <f t="shared" si="4"/>
        <v>0</v>
      </c>
      <c r="G273" s="418"/>
      <c r="H273" s="640"/>
      <c r="I273" s="642"/>
      <c r="J273" s="640"/>
      <c r="K273" s="642"/>
      <c r="L273" s="640"/>
      <c r="M273" s="642"/>
      <c r="N273" s="640"/>
      <c r="O273" s="642"/>
      <c r="P273" s="640"/>
      <c r="Q273" s="642"/>
      <c r="R273" s="640"/>
      <c r="S273" s="642"/>
      <c r="T273" s="640"/>
      <c r="U273" s="642"/>
      <c r="V273" s="640"/>
      <c r="W273" s="642"/>
      <c r="X273" s="640"/>
      <c r="Y273" s="642"/>
      <c r="Z273" s="640"/>
      <c r="AA273" s="642"/>
      <c r="AB273" s="640"/>
      <c r="AC273" s="642"/>
      <c r="AD273" s="640"/>
      <c r="AE273" s="642"/>
      <c r="AF273" s="640"/>
      <c r="AG273" s="642"/>
      <c r="AH273" s="640"/>
      <c r="AI273" s="642"/>
      <c r="AJ273" s="640"/>
      <c r="AK273" s="642"/>
      <c r="AL273" s="640"/>
      <c r="AM273" s="642"/>
      <c r="AN273" s="640"/>
      <c r="AO273" s="642"/>
      <c r="AP273" s="640"/>
      <c r="AQ273" s="642"/>
      <c r="AR273" s="640"/>
      <c r="AS273" s="642"/>
      <c r="AT273" s="640"/>
      <c r="AU273" s="642"/>
      <c r="AV273" s="640"/>
      <c r="AW273" s="642"/>
      <c r="AX273" s="640"/>
      <c r="AY273" s="642"/>
      <c r="AZ273" s="640"/>
      <c r="BA273" s="642"/>
      <c r="BB273" s="640"/>
      <c r="BC273" s="642"/>
      <c r="BD273" s="640"/>
      <c r="BE273" s="642"/>
      <c r="BF273" s="640"/>
      <c r="BG273" s="642"/>
      <c r="BH273" s="640"/>
      <c r="BI273" s="642"/>
      <c r="BJ273" s="640"/>
      <c r="BK273" s="642"/>
      <c r="BL273" s="640"/>
      <c r="BM273" s="642"/>
      <c r="BN273" s="640"/>
      <c r="BO273" s="642"/>
      <c r="BP273" s="640"/>
      <c r="BQ273" s="642"/>
      <c r="BR273" s="643"/>
      <c r="BS273" s="644">
        <f t="shared" si="6"/>
        <v>0</v>
      </c>
      <c r="BT273" s="776">
        <f t="shared" si="7"/>
        <v>0</v>
      </c>
      <c r="BU273" s="644">
        <f t="shared" si="8"/>
        <v>0</v>
      </c>
      <c r="BV273" s="645"/>
      <c r="BW273" s="338"/>
      <c r="BX273" s="338"/>
      <c r="BY273" s="338"/>
      <c r="BZ273" s="338"/>
      <c r="CA273" s="338"/>
      <c r="CB273" s="338"/>
    </row>
    <row r="274" ht="15.75" customHeight="1">
      <c r="A274" s="858">
        <v>271.0</v>
      </c>
      <c r="B274" s="501"/>
      <c r="C274" s="908"/>
      <c r="D274" s="773">
        <f t="shared" ref="D274:E274" si="277">H274+J274+L274+N274+P274+R274+T274+V274+X274+Z274+AB274+AD274+AF274+AH274+AJ274+AL274+AN274+AP274+AR274+AT274+AV274+AX274+AZ274+BB274+BD274+BF274+BH274+BJ274+BL274+BN274+BP274</f>
        <v>0</v>
      </c>
      <c r="E274" s="671">
        <f t="shared" si="277"/>
        <v>0</v>
      </c>
      <c r="F274" s="774">
        <f t="shared" si="4"/>
        <v>0</v>
      </c>
      <c r="G274" s="418"/>
      <c r="H274" s="640"/>
      <c r="I274" s="642"/>
      <c r="J274" s="640"/>
      <c r="K274" s="642"/>
      <c r="L274" s="640"/>
      <c r="M274" s="642"/>
      <c r="N274" s="640"/>
      <c r="O274" s="642"/>
      <c r="P274" s="640"/>
      <c r="Q274" s="642"/>
      <c r="R274" s="640"/>
      <c r="S274" s="642"/>
      <c r="T274" s="640"/>
      <c r="U274" s="642"/>
      <c r="V274" s="640"/>
      <c r="W274" s="642"/>
      <c r="X274" s="640"/>
      <c r="Y274" s="642"/>
      <c r="Z274" s="640"/>
      <c r="AA274" s="642"/>
      <c r="AB274" s="640"/>
      <c r="AC274" s="642"/>
      <c r="AD274" s="640"/>
      <c r="AE274" s="642"/>
      <c r="AF274" s="640"/>
      <c r="AG274" s="642"/>
      <c r="AH274" s="640"/>
      <c r="AI274" s="642"/>
      <c r="AJ274" s="640"/>
      <c r="AK274" s="642"/>
      <c r="AL274" s="640"/>
      <c r="AM274" s="642"/>
      <c r="AN274" s="640"/>
      <c r="AO274" s="642"/>
      <c r="AP274" s="640"/>
      <c r="AQ274" s="642"/>
      <c r="AR274" s="640"/>
      <c r="AS274" s="642"/>
      <c r="AT274" s="640"/>
      <c r="AU274" s="642"/>
      <c r="AV274" s="640"/>
      <c r="AW274" s="642"/>
      <c r="AX274" s="640"/>
      <c r="AY274" s="642"/>
      <c r="AZ274" s="640"/>
      <c r="BA274" s="642"/>
      <c r="BB274" s="640"/>
      <c r="BC274" s="642"/>
      <c r="BD274" s="640"/>
      <c r="BE274" s="642"/>
      <c r="BF274" s="640"/>
      <c r="BG274" s="642"/>
      <c r="BH274" s="640"/>
      <c r="BI274" s="642"/>
      <c r="BJ274" s="640"/>
      <c r="BK274" s="642"/>
      <c r="BL274" s="640"/>
      <c r="BM274" s="642"/>
      <c r="BN274" s="640"/>
      <c r="BO274" s="642"/>
      <c r="BP274" s="640"/>
      <c r="BQ274" s="642"/>
      <c r="BR274" s="643"/>
      <c r="BS274" s="644">
        <f t="shared" si="6"/>
        <v>0</v>
      </c>
      <c r="BT274" s="776">
        <f t="shared" si="7"/>
        <v>0</v>
      </c>
      <c r="BU274" s="644">
        <f t="shared" si="8"/>
        <v>0</v>
      </c>
      <c r="BV274" s="645"/>
      <c r="BW274" s="338"/>
      <c r="BX274" s="338"/>
      <c r="BY274" s="338"/>
      <c r="BZ274" s="338"/>
      <c r="CA274" s="338"/>
      <c r="CB274" s="338"/>
    </row>
    <row r="275" ht="15.75" customHeight="1">
      <c r="A275" s="858">
        <v>272.0</v>
      </c>
      <c r="B275" s="501"/>
      <c r="C275" s="908"/>
      <c r="D275" s="773">
        <f t="shared" ref="D275:E275" si="278">H275+J275+L275+N275+P275+R275+T275+V275+X275+Z275+AB275+AD275+AF275+AH275+AJ275+AL275+AN275+AP275+AR275+AT275+AV275+AX275+AZ275+BB275+BD275+BF275+BH275+BJ275+BL275+BN275+BP275</f>
        <v>0</v>
      </c>
      <c r="E275" s="671">
        <f t="shared" si="278"/>
        <v>0</v>
      </c>
      <c r="F275" s="774">
        <f t="shared" si="4"/>
        <v>0</v>
      </c>
      <c r="G275" s="418"/>
      <c r="H275" s="640"/>
      <c r="I275" s="642"/>
      <c r="J275" s="640"/>
      <c r="K275" s="642"/>
      <c r="L275" s="640"/>
      <c r="M275" s="642"/>
      <c r="N275" s="640"/>
      <c r="O275" s="642"/>
      <c r="P275" s="640"/>
      <c r="Q275" s="642"/>
      <c r="R275" s="640"/>
      <c r="S275" s="642"/>
      <c r="T275" s="640"/>
      <c r="U275" s="642"/>
      <c r="V275" s="640"/>
      <c r="W275" s="642"/>
      <c r="X275" s="640"/>
      <c r="Y275" s="642"/>
      <c r="Z275" s="640"/>
      <c r="AA275" s="642"/>
      <c r="AB275" s="640"/>
      <c r="AC275" s="642"/>
      <c r="AD275" s="640"/>
      <c r="AE275" s="642"/>
      <c r="AF275" s="640"/>
      <c r="AG275" s="642"/>
      <c r="AH275" s="640"/>
      <c r="AI275" s="642"/>
      <c r="AJ275" s="640"/>
      <c r="AK275" s="642"/>
      <c r="AL275" s="640"/>
      <c r="AM275" s="642"/>
      <c r="AN275" s="640"/>
      <c r="AO275" s="642"/>
      <c r="AP275" s="640"/>
      <c r="AQ275" s="642"/>
      <c r="AR275" s="640"/>
      <c r="AS275" s="642"/>
      <c r="AT275" s="640"/>
      <c r="AU275" s="642"/>
      <c r="AV275" s="640"/>
      <c r="AW275" s="642"/>
      <c r="AX275" s="640"/>
      <c r="AY275" s="642"/>
      <c r="AZ275" s="640"/>
      <c r="BA275" s="642"/>
      <c r="BB275" s="640"/>
      <c r="BC275" s="642"/>
      <c r="BD275" s="640"/>
      <c r="BE275" s="642"/>
      <c r="BF275" s="640"/>
      <c r="BG275" s="642"/>
      <c r="BH275" s="640"/>
      <c r="BI275" s="642"/>
      <c r="BJ275" s="640"/>
      <c r="BK275" s="642"/>
      <c r="BL275" s="640"/>
      <c r="BM275" s="642"/>
      <c r="BN275" s="640"/>
      <c r="BO275" s="642"/>
      <c r="BP275" s="640"/>
      <c r="BQ275" s="642"/>
      <c r="BR275" s="643"/>
      <c r="BS275" s="644">
        <f t="shared" si="6"/>
        <v>0</v>
      </c>
      <c r="BT275" s="776">
        <f t="shared" si="7"/>
        <v>0</v>
      </c>
      <c r="BU275" s="644">
        <f t="shared" si="8"/>
        <v>0</v>
      </c>
      <c r="BV275" s="645"/>
      <c r="BW275" s="338"/>
      <c r="BX275" s="338"/>
      <c r="BY275" s="338"/>
      <c r="BZ275" s="338"/>
      <c r="CA275" s="338"/>
      <c r="CB275" s="338"/>
    </row>
    <row r="276" ht="15.75" customHeight="1">
      <c r="A276" s="858">
        <v>273.0</v>
      </c>
      <c r="B276" s="501"/>
      <c r="C276" s="908"/>
      <c r="D276" s="773">
        <f t="shared" ref="D276:E276" si="279">H276+J276+L276+N276+P276+R276+T276+V276+X276+Z276+AB276+AD276+AF276+AH276+AJ276+AL276+AN276+AP276+AR276+AT276+AV276+AX276+AZ276+BB276+BD276+BF276+BH276+BJ276+BL276+BN276+BP276</f>
        <v>0</v>
      </c>
      <c r="E276" s="671">
        <f t="shared" si="279"/>
        <v>0</v>
      </c>
      <c r="F276" s="774">
        <f t="shared" si="4"/>
        <v>0</v>
      </c>
      <c r="G276" s="418"/>
      <c r="H276" s="640"/>
      <c r="I276" s="642"/>
      <c r="J276" s="640"/>
      <c r="K276" s="642"/>
      <c r="L276" s="640"/>
      <c r="M276" s="642"/>
      <c r="N276" s="640"/>
      <c r="O276" s="642"/>
      <c r="P276" s="640"/>
      <c r="Q276" s="642"/>
      <c r="R276" s="640"/>
      <c r="S276" s="642"/>
      <c r="T276" s="640"/>
      <c r="U276" s="642"/>
      <c r="V276" s="640"/>
      <c r="W276" s="642"/>
      <c r="X276" s="640"/>
      <c r="Y276" s="642"/>
      <c r="Z276" s="640"/>
      <c r="AA276" s="642"/>
      <c r="AB276" s="640"/>
      <c r="AC276" s="642"/>
      <c r="AD276" s="640"/>
      <c r="AE276" s="642"/>
      <c r="AF276" s="640"/>
      <c r="AG276" s="642"/>
      <c r="AH276" s="640"/>
      <c r="AI276" s="642"/>
      <c r="AJ276" s="640"/>
      <c r="AK276" s="642"/>
      <c r="AL276" s="640"/>
      <c r="AM276" s="642"/>
      <c r="AN276" s="640"/>
      <c r="AO276" s="642"/>
      <c r="AP276" s="640"/>
      <c r="AQ276" s="642"/>
      <c r="AR276" s="640"/>
      <c r="AS276" s="642"/>
      <c r="AT276" s="640"/>
      <c r="AU276" s="642"/>
      <c r="AV276" s="640"/>
      <c r="AW276" s="642"/>
      <c r="AX276" s="640"/>
      <c r="AY276" s="642"/>
      <c r="AZ276" s="640"/>
      <c r="BA276" s="642"/>
      <c r="BB276" s="640"/>
      <c r="BC276" s="642"/>
      <c r="BD276" s="640"/>
      <c r="BE276" s="642"/>
      <c r="BF276" s="640"/>
      <c r="BG276" s="642"/>
      <c r="BH276" s="640"/>
      <c r="BI276" s="642"/>
      <c r="BJ276" s="640"/>
      <c r="BK276" s="642"/>
      <c r="BL276" s="640"/>
      <c r="BM276" s="642"/>
      <c r="BN276" s="640"/>
      <c r="BO276" s="642"/>
      <c r="BP276" s="640"/>
      <c r="BQ276" s="642"/>
      <c r="BR276" s="643"/>
      <c r="BS276" s="644">
        <f t="shared" si="6"/>
        <v>0</v>
      </c>
      <c r="BT276" s="776">
        <f t="shared" si="7"/>
        <v>0</v>
      </c>
      <c r="BU276" s="644">
        <f t="shared" si="8"/>
        <v>0</v>
      </c>
      <c r="BV276" s="645"/>
      <c r="BW276" s="338"/>
      <c r="BX276" s="338"/>
      <c r="BY276" s="338"/>
      <c r="BZ276" s="338"/>
      <c r="CA276" s="338"/>
      <c r="CB276" s="338"/>
    </row>
    <row r="277" ht="15.75" customHeight="1">
      <c r="A277" s="858">
        <v>274.0</v>
      </c>
      <c r="B277" s="501"/>
      <c r="C277" s="908"/>
      <c r="D277" s="773">
        <f t="shared" ref="D277:E277" si="280">H277+J277+L277+N277+P277+R277+T277+V277+X277+Z277+AB277+AD277+AF277+AH277+AJ277+AL277+AN277+AP277+AR277+AT277+AV277+AX277+AZ277+BB277+BD277+BF277+BH277+BJ277+BL277+BN277+BP277</f>
        <v>0</v>
      </c>
      <c r="E277" s="671">
        <f t="shared" si="280"/>
        <v>0</v>
      </c>
      <c r="F277" s="774">
        <f t="shared" si="4"/>
        <v>0</v>
      </c>
      <c r="G277" s="418"/>
      <c r="H277" s="640"/>
      <c r="I277" s="642"/>
      <c r="J277" s="640"/>
      <c r="K277" s="642"/>
      <c r="L277" s="640"/>
      <c r="M277" s="642"/>
      <c r="N277" s="640"/>
      <c r="O277" s="642"/>
      <c r="P277" s="640"/>
      <c r="Q277" s="642"/>
      <c r="R277" s="640"/>
      <c r="S277" s="642"/>
      <c r="T277" s="640"/>
      <c r="U277" s="642"/>
      <c r="V277" s="640"/>
      <c r="W277" s="642"/>
      <c r="X277" s="640"/>
      <c r="Y277" s="642"/>
      <c r="Z277" s="640"/>
      <c r="AA277" s="642"/>
      <c r="AB277" s="640"/>
      <c r="AC277" s="642"/>
      <c r="AD277" s="640"/>
      <c r="AE277" s="642"/>
      <c r="AF277" s="640"/>
      <c r="AG277" s="642"/>
      <c r="AH277" s="640"/>
      <c r="AI277" s="642"/>
      <c r="AJ277" s="640"/>
      <c r="AK277" s="642"/>
      <c r="AL277" s="640"/>
      <c r="AM277" s="642"/>
      <c r="AN277" s="640"/>
      <c r="AO277" s="642"/>
      <c r="AP277" s="640"/>
      <c r="AQ277" s="642"/>
      <c r="AR277" s="640"/>
      <c r="AS277" s="642"/>
      <c r="AT277" s="640"/>
      <c r="AU277" s="642"/>
      <c r="AV277" s="640"/>
      <c r="AW277" s="642"/>
      <c r="AX277" s="640"/>
      <c r="AY277" s="642"/>
      <c r="AZ277" s="640"/>
      <c r="BA277" s="642"/>
      <c r="BB277" s="640"/>
      <c r="BC277" s="642"/>
      <c r="BD277" s="640"/>
      <c r="BE277" s="642"/>
      <c r="BF277" s="640"/>
      <c r="BG277" s="642"/>
      <c r="BH277" s="640"/>
      <c r="BI277" s="642"/>
      <c r="BJ277" s="640"/>
      <c r="BK277" s="642"/>
      <c r="BL277" s="640"/>
      <c r="BM277" s="642"/>
      <c r="BN277" s="640"/>
      <c r="BO277" s="642"/>
      <c r="BP277" s="640"/>
      <c r="BQ277" s="642"/>
      <c r="BR277" s="643"/>
      <c r="BS277" s="644">
        <f t="shared" si="6"/>
        <v>0</v>
      </c>
      <c r="BT277" s="776">
        <f t="shared" si="7"/>
        <v>0</v>
      </c>
      <c r="BU277" s="644">
        <f t="shared" si="8"/>
        <v>0</v>
      </c>
      <c r="BV277" s="645"/>
      <c r="BW277" s="338"/>
      <c r="BX277" s="338"/>
      <c r="BY277" s="338"/>
      <c r="BZ277" s="338"/>
      <c r="CA277" s="338"/>
      <c r="CB277" s="338"/>
    </row>
    <row r="278" ht="15.75" customHeight="1">
      <c r="A278" s="858">
        <v>275.0</v>
      </c>
      <c r="B278" s="501"/>
      <c r="C278" s="908"/>
      <c r="D278" s="773">
        <f t="shared" ref="D278:E278" si="281">H278+J278+L278+N278+P278+R278+T278+V278+X278+Z278+AB278+AD278+AF278+AH278+AJ278+AL278+AN278+AP278+AR278+AT278+AV278+AX278+AZ278+BB278+BD278+BF278+BH278+BJ278+BL278+BN278+BP278</f>
        <v>0</v>
      </c>
      <c r="E278" s="671">
        <f t="shared" si="281"/>
        <v>0</v>
      </c>
      <c r="F278" s="774">
        <f t="shared" si="4"/>
        <v>0</v>
      </c>
      <c r="G278" s="418"/>
      <c r="H278" s="640"/>
      <c r="I278" s="642"/>
      <c r="J278" s="640"/>
      <c r="K278" s="642"/>
      <c r="L278" s="640"/>
      <c r="M278" s="642"/>
      <c r="N278" s="640"/>
      <c r="O278" s="642"/>
      <c r="P278" s="640"/>
      <c r="Q278" s="642"/>
      <c r="R278" s="640"/>
      <c r="S278" s="642"/>
      <c r="T278" s="640"/>
      <c r="U278" s="642"/>
      <c r="V278" s="640"/>
      <c r="W278" s="642"/>
      <c r="X278" s="640"/>
      <c r="Y278" s="642"/>
      <c r="Z278" s="640"/>
      <c r="AA278" s="642"/>
      <c r="AB278" s="640"/>
      <c r="AC278" s="642"/>
      <c r="AD278" s="640"/>
      <c r="AE278" s="642"/>
      <c r="AF278" s="640"/>
      <c r="AG278" s="642"/>
      <c r="AH278" s="640"/>
      <c r="AI278" s="642"/>
      <c r="AJ278" s="640"/>
      <c r="AK278" s="642"/>
      <c r="AL278" s="640"/>
      <c r="AM278" s="642"/>
      <c r="AN278" s="640"/>
      <c r="AO278" s="642"/>
      <c r="AP278" s="640"/>
      <c r="AQ278" s="642"/>
      <c r="AR278" s="640"/>
      <c r="AS278" s="642"/>
      <c r="AT278" s="640"/>
      <c r="AU278" s="642"/>
      <c r="AV278" s="640"/>
      <c r="AW278" s="642"/>
      <c r="AX278" s="640"/>
      <c r="AY278" s="642"/>
      <c r="AZ278" s="640"/>
      <c r="BA278" s="642"/>
      <c r="BB278" s="640"/>
      <c r="BC278" s="642"/>
      <c r="BD278" s="640"/>
      <c r="BE278" s="642"/>
      <c r="BF278" s="640"/>
      <c r="BG278" s="642"/>
      <c r="BH278" s="640"/>
      <c r="BI278" s="642"/>
      <c r="BJ278" s="640"/>
      <c r="BK278" s="642"/>
      <c r="BL278" s="640"/>
      <c r="BM278" s="642"/>
      <c r="BN278" s="640"/>
      <c r="BO278" s="642"/>
      <c r="BP278" s="640"/>
      <c r="BQ278" s="642"/>
      <c r="BR278" s="643"/>
      <c r="BS278" s="644">
        <f t="shared" si="6"/>
        <v>0</v>
      </c>
      <c r="BT278" s="776">
        <f t="shared" si="7"/>
        <v>0</v>
      </c>
      <c r="BU278" s="644">
        <f t="shared" si="8"/>
        <v>0</v>
      </c>
      <c r="BV278" s="645"/>
      <c r="BW278" s="338"/>
      <c r="BX278" s="338"/>
      <c r="BY278" s="338"/>
      <c r="BZ278" s="338"/>
      <c r="CA278" s="338"/>
      <c r="CB278" s="338"/>
    </row>
    <row r="279" ht="15.75" customHeight="1">
      <c r="A279" s="858">
        <v>276.0</v>
      </c>
      <c r="B279" s="501"/>
      <c r="C279" s="908"/>
      <c r="D279" s="773">
        <f t="shared" ref="D279:E279" si="282">H279+J279+L279+N279+P279+R279+T279+V279+X279+Z279+AB279+AD279+AF279+AH279+AJ279+AL279+AN279+AP279+AR279+AT279+AV279+AX279+AZ279+BB279+BD279+BF279+BH279+BJ279+BL279+BN279+BP279</f>
        <v>0</v>
      </c>
      <c r="E279" s="671">
        <f t="shared" si="282"/>
        <v>0</v>
      </c>
      <c r="F279" s="774">
        <f t="shared" si="4"/>
        <v>0</v>
      </c>
      <c r="G279" s="418"/>
      <c r="H279" s="640"/>
      <c r="I279" s="642"/>
      <c r="J279" s="640"/>
      <c r="K279" s="642"/>
      <c r="L279" s="640"/>
      <c r="M279" s="642"/>
      <c r="N279" s="640"/>
      <c r="O279" s="642"/>
      <c r="P279" s="640"/>
      <c r="Q279" s="642"/>
      <c r="R279" s="640"/>
      <c r="S279" s="642"/>
      <c r="T279" s="640"/>
      <c r="U279" s="642"/>
      <c r="V279" s="640"/>
      <c r="W279" s="642"/>
      <c r="X279" s="640"/>
      <c r="Y279" s="642"/>
      <c r="Z279" s="640"/>
      <c r="AA279" s="642"/>
      <c r="AB279" s="640"/>
      <c r="AC279" s="642"/>
      <c r="AD279" s="640"/>
      <c r="AE279" s="642"/>
      <c r="AF279" s="640"/>
      <c r="AG279" s="642"/>
      <c r="AH279" s="640"/>
      <c r="AI279" s="642"/>
      <c r="AJ279" s="640"/>
      <c r="AK279" s="642"/>
      <c r="AL279" s="640"/>
      <c r="AM279" s="642"/>
      <c r="AN279" s="640"/>
      <c r="AO279" s="642"/>
      <c r="AP279" s="640"/>
      <c r="AQ279" s="642"/>
      <c r="AR279" s="640"/>
      <c r="AS279" s="642"/>
      <c r="AT279" s="640"/>
      <c r="AU279" s="642"/>
      <c r="AV279" s="640"/>
      <c r="AW279" s="642"/>
      <c r="AX279" s="640"/>
      <c r="AY279" s="642"/>
      <c r="AZ279" s="640"/>
      <c r="BA279" s="642"/>
      <c r="BB279" s="640"/>
      <c r="BC279" s="642"/>
      <c r="BD279" s="640"/>
      <c r="BE279" s="642"/>
      <c r="BF279" s="640"/>
      <c r="BG279" s="642"/>
      <c r="BH279" s="640"/>
      <c r="BI279" s="642"/>
      <c r="BJ279" s="640"/>
      <c r="BK279" s="642"/>
      <c r="BL279" s="640"/>
      <c r="BM279" s="642"/>
      <c r="BN279" s="640"/>
      <c r="BO279" s="642"/>
      <c r="BP279" s="640"/>
      <c r="BQ279" s="642"/>
      <c r="BR279" s="643"/>
      <c r="BS279" s="644">
        <f t="shared" si="6"/>
        <v>0</v>
      </c>
      <c r="BT279" s="776">
        <f t="shared" si="7"/>
        <v>0</v>
      </c>
      <c r="BU279" s="644">
        <f t="shared" si="8"/>
        <v>0</v>
      </c>
      <c r="BV279" s="645"/>
      <c r="BW279" s="338"/>
      <c r="BX279" s="338"/>
      <c r="BY279" s="338"/>
      <c r="BZ279" s="338"/>
      <c r="CA279" s="338"/>
      <c r="CB279" s="338"/>
    </row>
    <row r="280" ht="15.75" customHeight="1">
      <c r="A280" s="858">
        <v>277.0</v>
      </c>
      <c r="B280" s="501"/>
      <c r="C280" s="908"/>
      <c r="D280" s="773">
        <f t="shared" ref="D280:E280" si="283">H280+J280+L280+N280+P280+R280+T280+V280+X280+Z280+AB280+AD280+AF280+AH280+AJ280+AL280+AN280+AP280+AR280+AT280+AV280+AX280+AZ280+BB280+BD280+BF280+BH280+BJ280+BL280+BN280+BP280</f>
        <v>0</v>
      </c>
      <c r="E280" s="671">
        <f t="shared" si="283"/>
        <v>0</v>
      </c>
      <c r="F280" s="774">
        <f t="shared" si="4"/>
        <v>0</v>
      </c>
      <c r="G280" s="418"/>
      <c r="H280" s="640"/>
      <c r="I280" s="642"/>
      <c r="J280" s="640"/>
      <c r="K280" s="642"/>
      <c r="L280" s="640"/>
      <c r="M280" s="642"/>
      <c r="N280" s="640"/>
      <c r="O280" s="642"/>
      <c r="P280" s="640"/>
      <c r="Q280" s="642"/>
      <c r="R280" s="640"/>
      <c r="S280" s="642"/>
      <c r="T280" s="640"/>
      <c r="U280" s="642"/>
      <c r="V280" s="640"/>
      <c r="W280" s="642"/>
      <c r="X280" s="640"/>
      <c r="Y280" s="642"/>
      <c r="Z280" s="640"/>
      <c r="AA280" s="642"/>
      <c r="AB280" s="640"/>
      <c r="AC280" s="642"/>
      <c r="AD280" s="640"/>
      <c r="AE280" s="642"/>
      <c r="AF280" s="640"/>
      <c r="AG280" s="642"/>
      <c r="AH280" s="640"/>
      <c r="AI280" s="642"/>
      <c r="AJ280" s="640"/>
      <c r="AK280" s="642"/>
      <c r="AL280" s="640"/>
      <c r="AM280" s="642"/>
      <c r="AN280" s="640"/>
      <c r="AO280" s="642"/>
      <c r="AP280" s="640"/>
      <c r="AQ280" s="642"/>
      <c r="AR280" s="640"/>
      <c r="AS280" s="642"/>
      <c r="AT280" s="640"/>
      <c r="AU280" s="642"/>
      <c r="AV280" s="640"/>
      <c r="AW280" s="642"/>
      <c r="AX280" s="640"/>
      <c r="AY280" s="642"/>
      <c r="AZ280" s="640"/>
      <c r="BA280" s="642"/>
      <c r="BB280" s="640"/>
      <c r="BC280" s="642"/>
      <c r="BD280" s="640"/>
      <c r="BE280" s="642"/>
      <c r="BF280" s="640"/>
      <c r="BG280" s="642"/>
      <c r="BH280" s="640"/>
      <c r="BI280" s="642"/>
      <c r="BJ280" s="640"/>
      <c r="BK280" s="642"/>
      <c r="BL280" s="640"/>
      <c r="BM280" s="642"/>
      <c r="BN280" s="640"/>
      <c r="BO280" s="642"/>
      <c r="BP280" s="640"/>
      <c r="BQ280" s="642"/>
      <c r="BR280" s="643"/>
      <c r="BS280" s="644">
        <f t="shared" si="6"/>
        <v>0</v>
      </c>
      <c r="BT280" s="776">
        <f t="shared" si="7"/>
        <v>0</v>
      </c>
      <c r="BU280" s="644">
        <f t="shared" si="8"/>
        <v>0</v>
      </c>
      <c r="BV280" s="645"/>
      <c r="BW280" s="338"/>
      <c r="BX280" s="338"/>
      <c r="BY280" s="338"/>
      <c r="BZ280" s="338"/>
      <c r="CA280" s="338"/>
      <c r="CB280" s="338"/>
    </row>
    <row r="281" ht="15.75" customHeight="1">
      <c r="A281" s="858">
        <v>278.0</v>
      </c>
      <c r="B281" s="501"/>
      <c r="C281" s="908"/>
      <c r="D281" s="773">
        <f t="shared" ref="D281:E281" si="284">H281+J281+L281+N281+P281+R281+T281+V281+X281+Z281+AB281+AD281+AF281+AH281+AJ281+AL281+AN281+AP281+AR281+AT281+AV281+AX281+AZ281+BB281+BD281+BF281+BH281+BJ281+BL281+BN281+BP281</f>
        <v>0</v>
      </c>
      <c r="E281" s="671">
        <f t="shared" si="284"/>
        <v>0</v>
      </c>
      <c r="F281" s="774">
        <f t="shared" si="4"/>
        <v>0</v>
      </c>
      <c r="G281" s="418"/>
      <c r="H281" s="640"/>
      <c r="I281" s="642"/>
      <c r="J281" s="640"/>
      <c r="K281" s="642"/>
      <c r="L281" s="640"/>
      <c r="M281" s="642"/>
      <c r="N281" s="640"/>
      <c r="O281" s="642"/>
      <c r="P281" s="640"/>
      <c r="Q281" s="642"/>
      <c r="R281" s="640"/>
      <c r="S281" s="642"/>
      <c r="T281" s="640"/>
      <c r="U281" s="642"/>
      <c r="V281" s="640"/>
      <c r="W281" s="642"/>
      <c r="X281" s="640"/>
      <c r="Y281" s="642"/>
      <c r="Z281" s="640"/>
      <c r="AA281" s="642"/>
      <c r="AB281" s="640"/>
      <c r="AC281" s="642"/>
      <c r="AD281" s="640"/>
      <c r="AE281" s="642"/>
      <c r="AF281" s="640"/>
      <c r="AG281" s="642"/>
      <c r="AH281" s="640"/>
      <c r="AI281" s="642"/>
      <c r="AJ281" s="640"/>
      <c r="AK281" s="642"/>
      <c r="AL281" s="640"/>
      <c r="AM281" s="642"/>
      <c r="AN281" s="640"/>
      <c r="AO281" s="642"/>
      <c r="AP281" s="640"/>
      <c r="AQ281" s="642"/>
      <c r="AR281" s="640"/>
      <c r="AS281" s="642"/>
      <c r="AT281" s="640"/>
      <c r="AU281" s="642"/>
      <c r="AV281" s="640"/>
      <c r="AW281" s="642"/>
      <c r="AX281" s="640"/>
      <c r="AY281" s="642"/>
      <c r="AZ281" s="640"/>
      <c r="BA281" s="642"/>
      <c r="BB281" s="640"/>
      <c r="BC281" s="642"/>
      <c r="BD281" s="640"/>
      <c r="BE281" s="642"/>
      <c r="BF281" s="640"/>
      <c r="BG281" s="642"/>
      <c r="BH281" s="640"/>
      <c r="BI281" s="642"/>
      <c r="BJ281" s="640"/>
      <c r="BK281" s="642"/>
      <c r="BL281" s="640"/>
      <c r="BM281" s="642"/>
      <c r="BN281" s="640"/>
      <c r="BO281" s="642"/>
      <c r="BP281" s="640"/>
      <c r="BQ281" s="642"/>
      <c r="BR281" s="643"/>
      <c r="BS281" s="644">
        <f t="shared" si="6"/>
        <v>0</v>
      </c>
      <c r="BT281" s="776">
        <f t="shared" si="7"/>
        <v>0</v>
      </c>
      <c r="BU281" s="644">
        <f t="shared" si="8"/>
        <v>0</v>
      </c>
      <c r="BV281" s="645"/>
      <c r="BW281" s="338"/>
      <c r="BX281" s="338"/>
      <c r="BY281" s="338"/>
      <c r="BZ281" s="338"/>
      <c r="CA281" s="338"/>
      <c r="CB281" s="338"/>
    </row>
    <row r="282" ht="15.75" customHeight="1">
      <c r="A282" s="858">
        <v>279.0</v>
      </c>
      <c r="B282" s="501"/>
      <c r="C282" s="908"/>
      <c r="D282" s="773">
        <f t="shared" ref="D282:E282" si="285">H282+J282+L282+N282+P282+R282+T282+V282+X282+Z282+AB282+AD282+AF282+AH282+AJ282+AL282+AN282+AP282+AR282+AT282+AV282+AX282+AZ282+BB282+BD282+BF282+BH282+BJ282+BL282+BN282+BP282</f>
        <v>0</v>
      </c>
      <c r="E282" s="671">
        <f t="shared" si="285"/>
        <v>0</v>
      </c>
      <c r="F282" s="774">
        <f t="shared" si="4"/>
        <v>0</v>
      </c>
      <c r="G282" s="418"/>
      <c r="H282" s="640"/>
      <c r="I282" s="642"/>
      <c r="J282" s="640"/>
      <c r="K282" s="642"/>
      <c r="L282" s="640"/>
      <c r="M282" s="642"/>
      <c r="N282" s="640"/>
      <c r="O282" s="642"/>
      <c r="P282" s="640"/>
      <c r="Q282" s="642"/>
      <c r="R282" s="640"/>
      <c r="S282" s="642"/>
      <c r="T282" s="640"/>
      <c r="U282" s="642"/>
      <c r="V282" s="640"/>
      <c r="W282" s="642"/>
      <c r="X282" s="640"/>
      <c r="Y282" s="642"/>
      <c r="Z282" s="640"/>
      <c r="AA282" s="642"/>
      <c r="AB282" s="640"/>
      <c r="AC282" s="642"/>
      <c r="AD282" s="640"/>
      <c r="AE282" s="642"/>
      <c r="AF282" s="640"/>
      <c r="AG282" s="642"/>
      <c r="AH282" s="640"/>
      <c r="AI282" s="642"/>
      <c r="AJ282" s="640"/>
      <c r="AK282" s="642"/>
      <c r="AL282" s="640"/>
      <c r="AM282" s="642"/>
      <c r="AN282" s="640"/>
      <c r="AO282" s="642"/>
      <c r="AP282" s="640"/>
      <c r="AQ282" s="642"/>
      <c r="AR282" s="640"/>
      <c r="AS282" s="642"/>
      <c r="AT282" s="640"/>
      <c r="AU282" s="642"/>
      <c r="AV282" s="640"/>
      <c r="AW282" s="642"/>
      <c r="AX282" s="640"/>
      <c r="AY282" s="642"/>
      <c r="AZ282" s="640"/>
      <c r="BA282" s="642"/>
      <c r="BB282" s="640"/>
      <c r="BC282" s="642"/>
      <c r="BD282" s="640"/>
      <c r="BE282" s="642"/>
      <c r="BF282" s="640"/>
      <c r="BG282" s="642"/>
      <c r="BH282" s="640"/>
      <c r="BI282" s="642"/>
      <c r="BJ282" s="640"/>
      <c r="BK282" s="642"/>
      <c r="BL282" s="640"/>
      <c r="BM282" s="642"/>
      <c r="BN282" s="640"/>
      <c r="BO282" s="642"/>
      <c r="BP282" s="640"/>
      <c r="BQ282" s="642"/>
      <c r="BR282" s="643"/>
      <c r="BS282" s="644">
        <f t="shared" si="6"/>
        <v>0</v>
      </c>
      <c r="BT282" s="776">
        <f t="shared" si="7"/>
        <v>0</v>
      </c>
      <c r="BU282" s="644">
        <f t="shared" si="8"/>
        <v>0</v>
      </c>
      <c r="BV282" s="645"/>
      <c r="BW282" s="338"/>
      <c r="BX282" s="338"/>
      <c r="BY282" s="338"/>
      <c r="BZ282" s="338"/>
      <c r="CA282" s="338"/>
      <c r="CB282" s="338"/>
    </row>
    <row r="283" ht="15.75" customHeight="1">
      <c r="A283" s="858">
        <v>280.0</v>
      </c>
      <c r="B283" s="501"/>
      <c r="C283" s="908"/>
      <c r="D283" s="773">
        <f t="shared" ref="D283:E283" si="286">H283+J283+L283+N283+P283+R283+T283+V283+X283+Z283+AB283+AD283+AF283+AH283+AJ283+AL283+AN283+AP283+AR283+AT283+AV283+AX283+AZ283+BB283+BD283+BF283+BH283+BJ283+BL283+BN283+BP283</f>
        <v>0</v>
      </c>
      <c r="E283" s="671">
        <f t="shared" si="286"/>
        <v>0</v>
      </c>
      <c r="F283" s="774">
        <f t="shared" si="4"/>
        <v>0</v>
      </c>
      <c r="G283" s="418"/>
      <c r="H283" s="640"/>
      <c r="I283" s="642"/>
      <c r="J283" s="640"/>
      <c r="K283" s="642"/>
      <c r="L283" s="640"/>
      <c r="M283" s="642"/>
      <c r="N283" s="640"/>
      <c r="O283" s="642"/>
      <c r="P283" s="640"/>
      <c r="Q283" s="642"/>
      <c r="R283" s="640"/>
      <c r="S283" s="642"/>
      <c r="T283" s="640"/>
      <c r="U283" s="642"/>
      <c r="V283" s="640"/>
      <c r="W283" s="642"/>
      <c r="X283" s="640"/>
      <c r="Y283" s="642"/>
      <c r="Z283" s="640"/>
      <c r="AA283" s="642"/>
      <c r="AB283" s="640"/>
      <c r="AC283" s="642"/>
      <c r="AD283" s="640"/>
      <c r="AE283" s="642"/>
      <c r="AF283" s="640"/>
      <c r="AG283" s="642"/>
      <c r="AH283" s="640"/>
      <c r="AI283" s="642"/>
      <c r="AJ283" s="640"/>
      <c r="AK283" s="642"/>
      <c r="AL283" s="640"/>
      <c r="AM283" s="642"/>
      <c r="AN283" s="640"/>
      <c r="AO283" s="642"/>
      <c r="AP283" s="640"/>
      <c r="AQ283" s="642"/>
      <c r="AR283" s="640"/>
      <c r="AS283" s="642"/>
      <c r="AT283" s="640"/>
      <c r="AU283" s="642"/>
      <c r="AV283" s="640"/>
      <c r="AW283" s="642"/>
      <c r="AX283" s="640"/>
      <c r="AY283" s="642"/>
      <c r="AZ283" s="640"/>
      <c r="BA283" s="642"/>
      <c r="BB283" s="640"/>
      <c r="BC283" s="642"/>
      <c r="BD283" s="640"/>
      <c r="BE283" s="642"/>
      <c r="BF283" s="640"/>
      <c r="BG283" s="642"/>
      <c r="BH283" s="640"/>
      <c r="BI283" s="642"/>
      <c r="BJ283" s="640"/>
      <c r="BK283" s="642"/>
      <c r="BL283" s="640"/>
      <c r="BM283" s="642"/>
      <c r="BN283" s="640"/>
      <c r="BO283" s="642"/>
      <c r="BP283" s="640"/>
      <c r="BQ283" s="642"/>
      <c r="BR283" s="643"/>
      <c r="BS283" s="644">
        <f t="shared" si="6"/>
        <v>0</v>
      </c>
      <c r="BT283" s="776">
        <f t="shared" si="7"/>
        <v>0</v>
      </c>
      <c r="BU283" s="644">
        <f t="shared" si="8"/>
        <v>0</v>
      </c>
      <c r="BV283" s="645"/>
      <c r="BW283" s="338"/>
      <c r="BX283" s="338"/>
      <c r="BY283" s="338"/>
      <c r="BZ283" s="338"/>
      <c r="CA283" s="338"/>
      <c r="CB283" s="338"/>
    </row>
    <row r="284" ht="15.75" customHeight="1">
      <c r="A284" s="858">
        <v>281.0</v>
      </c>
      <c r="B284" s="501"/>
      <c r="C284" s="908"/>
      <c r="D284" s="773">
        <f t="shared" ref="D284:E284" si="287">H284+J284+L284+N284+P284+R284+T284+V284+X284+Z284+AB284+AD284+AF284+AH284+AJ284+AL284+AN284+AP284+AR284+AT284+AV284+AX284+AZ284+BB284+BD284+BF284+BH284+BJ284+BL284+BN284+BP284</f>
        <v>0</v>
      </c>
      <c r="E284" s="671">
        <f t="shared" si="287"/>
        <v>0</v>
      </c>
      <c r="F284" s="774">
        <f t="shared" si="4"/>
        <v>0</v>
      </c>
      <c r="G284" s="418"/>
      <c r="H284" s="640"/>
      <c r="I284" s="642"/>
      <c r="J284" s="640"/>
      <c r="K284" s="642"/>
      <c r="L284" s="640"/>
      <c r="M284" s="642"/>
      <c r="N284" s="640"/>
      <c r="O284" s="642"/>
      <c r="P284" s="640"/>
      <c r="Q284" s="642"/>
      <c r="R284" s="640"/>
      <c r="S284" s="642"/>
      <c r="T284" s="640"/>
      <c r="U284" s="642"/>
      <c r="V284" s="640"/>
      <c r="W284" s="642"/>
      <c r="X284" s="640"/>
      <c r="Y284" s="642"/>
      <c r="Z284" s="640"/>
      <c r="AA284" s="642"/>
      <c r="AB284" s="640"/>
      <c r="AC284" s="642"/>
      <c r="AD284" s="640"/>
      <c r="AE284" s="642"/>
      <c r="AF284" s="640"/>
      <c r="AG284" s="642"/>
      <c r="AH284" s="640"/>
      <c r="AI284" s="642"/>
      <c r="AJ284" s="640"/>
      <c r="AK284" s="642"/>
      <c r="AL284" s="640"/>
      <c r="AM284" s="642"/>
      <c r="AN284" s="640"/>
      <c r="AO284" s="642"/>
      <c r="AP284" s="640"/>
      <c r="AQ284" s="642"/>
      <c r="AR284" s="640"/>
      <c r="AS284" s="642"/>
      <c r="AT284" s="640"/>
      <c r="AU284" s="642"/>
      <c r="AV284" s="640"/>
      <c r="AW284" s="642"/>
      <c r="AX284" s="640"/>
      <c r="AY284" s="642"/>
      <c r="AZ284" s="640"/>
      <c r="BA284" s="642"/>
      <c r="BB284" s="640"/>
      <c r="BC284" s="642"/>
      <c r="BD284" s="640"/>
      <c r="BE284" s="642"/>
      <c r="BF284" s="640"/>
      <c r="BG284" s="642"/>
      <c r="BH284" s="640"/>
      <c r="BI284" s="642"/>
      <c r="BJ284" s="640"/>
      <c r="BK284" s="642"/>
      <c r="BL284" s="640"/>
      <c r="BM284" s="642"/>
      <c r="BN284" s="640"/>
      <c r="BO284" s="642"/>
      <c r="BP284" s="640"/>
      <c r="BQ284" s="642"/>
      <c r="BR284" s="643"/>
      <c r="BS284" s="644">
        <f t="shared" si="6"/>
        <v>0</v>
      </c>
      <c r="BT284" s="776">
        <f t="shared" si="7"/>
        <v>0</v>
      </c>
      <c r="BU284" s="644">
        <f t="shared" si="8"/>
        <v>0</v>
      </c>
      <c r="BV284" s="645"/>
      <c r="BW284" s="338"/>
      <c r="BX284" s="338"/>
      <c r="BY284" s="338"/>
      <c r="BZ284" s="338"/>
      <c r="CA284" s="338"/>
      <c r="CB284" s="338"/>
    </row>
    <row r="285" ht="15.75" customHeight="1">
      <c r="A285" s="858">
        <v>282.0</v>
      </c>
      <c r="B285" s="501"/>
      <c r="C285" s="908"/>
      <c r="D285" s="773">
        <f t="shared" ref="D285:E285" si="288">H285+J285+L285+N285+P285+R285+T285+V285+X285+Z285+AB285+AD285+AF285+AH285+AJ285+AL285+AN285+AP285+AR285+AT285+AV285+AX285+AZ285+BB285+BD285+BF285+BH285+BJ285+BL285+BN285+BP285</f>
        <v>0</v>
      </c>
      <c r="E285" s="671">
        <f t="shared" si="288"/>
        <v>0</v>
      </c>
      <c r="F285" s="774">
        <f t="shared" si="4"/>
        <v>0</v>
      </c>
      <c r="G285" s="418"/>
      <c r="H285" s="640"/>
      <c r="I285" s="642"/>
      <c r="J285" s="640"/>
      <c r="K285" s="642"/>
      <c r="L285" s="640"/>
      <c r="M285" s="642"/>
      <c r="N285" s="640"/>
      <c r="O285" s="642"/>
      <c r="P285" s="640"/>
      <c r="Q285" s="642"/>
      <c r="R285" s="640"/>
      <c r="S285" s="642"/>
      <c r="T285" s="640"/>
      <c r="U285" s="642"/>
      <c r="V285" s="640"/>
      <c r="W285" s="642"/>
      <c r="X285" s="640"/>
      <c r="Y285" s="642"/>
      <c r="Z285" s="640"/>
      <c r="AA285" s="642"/>
      <c r="AB285" s="640"/>
      <c r="AC285" s="642"/>
      <c r="AD285" s="640"/>
      <c r="AE285" s="642"/>
      <c r="AF285" s="640"/>
      <c r="AG285" s="642"/>
      <c r="AH285" s="640"/>
      <c r="AI285" s="642"/>
      <c r="AJ285" s="640"/>
      <c r="AK285" s="642"/>
      <c r="AL285" s="640"/>
      <c r="AM285" s="642"/>
      <c r="AN285" s="640"/>
      <c r="AO285" s="642"/>
      <c r="AP285" s="640"/>
      <c r="AQ285" s="642"/>
      <c r="AR285" s="640"/>
      <c r="AS285" s="642"/>
      <c r="AT285" s="640"/>
      <c r="AU285" s="642"/>
      <c r="AV285" s="640"/>
      <c r="AW285" s="642"/>
      <c r="AX285" s="640"/>
      <c r="AY285" s="642"/>
      <c r="AZ285" s="640"/>
      <c r="BA285" s="642"/>
      <c r="BB285" s="640"/>
      <c r="BC285" s="642"/>
      <c r="BD285" s="640"/>
      <c r="BE285" s="642"/>
      <c r="BF285" s="640"/>
      <c r="BG285" s="642"/>
      <c r="BH285" s="640"/>
      <c r="BI285" s="642"/>
      <c r="BJ285" s="640"/>
      <c r="BK285" s="642"/>
      <c r="BL285" s="640"/>
      <c r="BM285" s="642"/>
      <c r="BN285" s="640"/>
      <c r="BO285" s="642"/>
      <c r="BP285" s="640"/>
      <c r="BQ285" s="642"/>
      <c r="BR285" s="643"/>
      <c r="BS285" s="644">
        <f t="shared" si="6"/>
        <v>0</v>
      </c>
      <c r="BT285" s="776">
        <f t="shared" si="7"/>
        <v>0</v>
      </c>
      <c r="BU285" s="644">
        <f t="shared" si="8"/>
        <v>0</v>
      </c>
      <c r="BV285" s="645"/>
      <c r="BW285" s="338"/>
      <c r="BX285" s="338"/>
      <c r="BY285" s="338"/>
      <c r="BZ285" s="338"/>
      <c r="CA285" s="338"/>
      <c r="CB285" s="338"/>
    </row>
    <row r="286" ht="15.75" customHeight="1">
      <c r="A286" s="858">
        <v>283.0</v>
      </c>
      <c r="B286" s="501"/>
      <c r="C286" s="908"/>
      <c r="D286" s="773">
        <f t="shared" ref="D286:E286" si="289">H286+J286+L286+N286+P286+R286+T286+V286+X286+Z286+AB286+AD286+AF286+AH286+AJ286+AL286+AN286+AP286+AR286+AT286+AV286+AX286+AZ286+BB286+BD286+BF286+BH286+BJ286+BL286+BN286+BP286</f>
        <v>0</v>
      </c>
      <c r="E286" s="671">
        <f t="shared" si="289"/>
        <v>0</v>
      </c>
      <c r="F286" s="774">
        <f t="shared" si="4"/>
        <v>0</v>
      </c>
      <c r="G286" s="418"/>
      <c r="H286" s="640"/>
      <c r="I286" s="642"/>
      <c r="J286" s="640"/>
      <c r="K286" s="642"/>
      <c r="L286" s="640"/>
      <c r="M286" s="642"/>
      <c r="N286" s="640"/>
      <c r="O286" s="642"/>
      <c r="P286" s="640"/>
      <c r="Q286" s="642"/>
      <c r="R286" s="640"/>
      <c r="S286" s="642"/>
      <c r="T286" s="640"/>
      <c r="U286" s="642"/>
      <c r="V286" s="640"/>
      <c r="W286" s="642"/>
      <c r="X286" s="640"/>
      <c r="Y286" s="642"/>
      <c r="Z286" s="640"/>
      <c r="AA286" s="642"/>
      <c r="AB286" s="640"/>
      <c r="AC286" s="642"/>
      <c r="AD286" s="640"/>
      <c r="AE286" s="642"/>
      <c r="AF286" s="640"/>
      <c r="AG286" s="642"/>
      <c r="AH286" s="640"/>
      <c r="AI286" s="642"/>
      <c r="AJ286" s="640"/>
      <c r="AK286" s="642"/>
      <c r="AL286" s="640"/>
      <c r="AM286" s="642"/>
      <c r="AN286" s="640"/>
      <c r="AO286" s="642"/>
      <c r="AP286" s="640"/>
      <c r="AQ286" s="642"/>
      <c r="AR286" s="640"/>
      <c r="AS286" s="642"/>
      <c r="AT286" s="640"/>
      <c r="AU286" s="642"/>
      <c r="AV286" s="640"/>
      <c r="AW286" s="642"/>
      <c r="AX286" s="640"/>
      <c r="AY286" s="642"/>
      <c r="AZ286" s="640"/>
      <c r="BA286" s="642"/>
      <c r="BB286" s="640"/>
      <c r="BC286" s="642"/>
      <c r="BD286" s="640"/>
      <c r="BE286" s="642"/>
      <c r="BF286" s="640"/>
      <c r="BG286" s="642"/>
      <c r="BH286" s="640"/>
      <c r="BI286" s="642"/>
      <c r="BJ286" s="640"/>
      <c r="BK286" s="642"/>
      <c r="BL286" s="640"/>
      <c r="BM286" s="642"/>
      <c r="BN286" s="640"/>
      <c r="BO286" s="642"/>
      <c r="BP286" s="640"/>
      <c r="BQ286" s="642"/>
      <c r="BR286" s="643"/>
      <c r="BS286" s="644">
        <f t="shared" si="6"/>
        <v>0</v>
      </c>
      <c r="BT286" s="776">
        <f t="shared" si="7"/>
        <v>0</v>
      </c>
      <c r="BU286" s="644">
        <f t="shared" si="8"/>
        <v>0</v>
      </c>
      <c r="BV286" s="645"/>
      <c r="BW286" s="338"/>
      <c r="BX286" s="338"/>
      <c r="BY286" s="338"/>
      <c r="BZ286" s="338"/>
      <c r="CA286" s="338"/>
      <c r="CB286" s="338"/>
    </row>
    <row r="287" ht="15.75" customHeight="1">
      <c r="A287" s="858">
        <v>284.0</v>
      </c>
      <c r="B287" s="501"/>
      <c r="C287" s="908"/>
      <c r="D287" s="773">
        <f t="shared" ref="D287:E287" si="290">H287+J287+L287+N287+P287+R287+T287+V287+X287+Z287+AB287+AD287+AF287+AH287+AJ287+AL287+AN287+AP287+AR287+AT287+AV287+AX287+AZ287+BB287+BD287+BF287+BH287+BJ287+BL287+BN287+BP287</f>
        <v>0</v>
      </c>
      <c r="E287" s="671">
        <f t="shared" si="290"/>
        <v>0</v>
      </c>
      <c r="F287" s="774">
        <f t="shared" si="4"/>
        <v>0</v>
      </c>
      <c r="G287" s="418"/>
      <c r="H287" s="640"/>
      <c r="I287" s="642"/>
      <c r="J287" s="640"/>
      <c r="K287" s="642"/>
      <c r="L287" s="640"/>
      <c r="M287" s="642"/>
      <c r="N287" s="640"/>
      <c r="O287" s="642"/>
      <c r="P287" s="640"/>
      <c r="Q287" s="642"/>
      <c r="R287" s="640"/>
      <c r="S287" s="642"/>
      <c r="T287" s="640"/>
      <c r="U287" s="642"/>
      <c r="V287" s="640"/>
      <c r="W287" s="642"/>
      <c r="X287" s="640"/>
      <c r="Y287" s="642"/>
      <c r="Z287" s="640"/>
      <c r="AA287" s="642"/>
      <c r="AB287" s="640"/>
      <c r="AC287" s="642"/>
      <c r="AD287" s="640"/>
      <c r="AE287" s="642"/>
      <c r="AF287" s="640"/>
      <c r="AG287" s="642"/>
      <c r="AH287" s="640"/>
      <c r="AI287" s="642"/>
      <c r="AJ287" s="640"/>
      <c r="AK287" s="642"/>
      <c r="AL287" s="640"/>
      <c r="AM287" s="642"/>
      <c r="AN287" s="640"/>
      <c r="AO287" s="642"/>
      <c r="AP287" s="640"/>
      <c r="AQ287" s="642"/>
      <c r="AR287" s="640"/>
      <c r="AS287" s="642"/>
      <c r="AT287" s="640"/>
      <c r="AU287" s="642"/>
      <c r="AV287" s="640"/>
      <c r="AW287" s="642"/>
      <c r="AX287" s="640"/>
      <c r="AY287" s="642"/>
      <c r="AZ287" s="640"/>
      <c r="BA287" s="642"/>
      <c r="BB287" s="640"/>
      <c r="BC287" s="642"/>
      <c r="BD287" s="640"/>
      <c r="BE287" s="642"/>
      <c r="BF287" s="640"/>
      <c r="BG287" s="642"/>
      <c r="BH287" s="640"/>
      <c r="BI287" s="642"/>
      <c r="BJ287" s="640"/>
      <c r="BK287" s="642"/>
      <c r="BL287" s="640"/>
      <c r="BM287" s="642"/>
      <c r="BN287" s="640"/>
      <c r="BO287" s="642"/>
      <c r="BP287" s="640"/>
      <c r="BQ287" s="642"/>
      <c r="BR287" s="643"/>
      <c r="BS287" s="644">
        <f t="shared" si="6"/>
        <v>0</v>
      </c>
      <c r="BT287" s="776">
        <f t="shared" si="7"/>
        <v>0</v>
      </c>
      <c r="BU287" s="644">
        <f t="shared" si="8"/>
        <v>0</v>
      </c>
      <c r="BV287" s="645"/>
      <c r="BW287" s="338"/>
      <c r="BX287" s="338"/>
      <c r="BY287" s="338"/>
      <c r="BZ287" s="338"/>
      <c r="CA287" s="338"/>
      <c r="CB287" s="338"/>
    </row>
    <row r="288" ht="15.75" customHeight="1">
      <c r="A288" s="858">
        <v>285.0</v>
      </c>
      <c r="B288" s="501"/>
      <c r="C288" s="908"/>
      <c r="D288" s="773">
        <f t="shared" ref="D288:E288" si="291">H288+J288+L288+N288+P288+R288+T288+V288+X288+Z288+AB288+AD288+AF288+AH288+AJ288+AL288+AN288+AP288+AR288+AT288+AV288+AX288+AZ288+BB288+BD288+BF288+BH288+BJ288+BL288+BN288+BP288</f>
        <v>0</v>
      </c>
      <c r="E288" s="671">
        <f t="shared" si="291"/>
        <v>0</v>
      </c>
      <c r="F288" s="774">
        <f t="shared" si="4"/>
        <v>0</v>
      </c>
      <c r="G288" s="418"/>
      <c r="H288" s="640"/>
      <c r="I288" s="642"/>
      <c r="J288" s="640"/>
      <c r="K288" s="642"/>
      <c r="L288" s="640"/>
      <c r="M288" s="642"/>
      <c r="N288" s="640"/>
      <c r="O288" s="642"/>
      <c r="P288" s="640"/>
      <c r="Q288" s="642"/>
      <c r="R288" s="640"/>
      <c r="S288" s="642"/>
      <c r="T288" s="640"/>
      <c r="U288" s="642"/>
      <c r="V288" s="640"/>
      <c r="W288" s="642"/>
      <c r="X288" s="640"/>
      <c r="Y288" s="642"/>
      <c r="Z288" s="640"/>
      <c r="AA288" s="642"/>
      <c r="AB288" s="640"/>
      <c r="AC288" s="642"/>
      <c r="AD288" s="640"/>
      <c r="AE288" s="642"/>
      <c r="AF288" s="640"/>
      <c r="AG288" s="642"/>
      <c r="AH288" s="640"/>
      <c r="AI288" s="642"/>
      <c r="AJ288" s="640"/>
      <c r="AK288" s="642"/>
      <c r="AL288" s="640"/>
      <c r="AM288" s="642"/>
      <c r="AN288" s="640"/>
      <c r="AO288" s="642"/>
      <c r="AP288" s="640"/>
      <c r="AQ288" s="642"/>
      <c r="AR288" s="640"/>
      <c r="AS288" s="642"/>
      <c r="AT288" s="640"/>
      <c r="AU288" s="642"/>
      <c r="AV288" s="640"/>
      <c r="AW288" s="642"/>
      <c r="AX288" s="640"/>
      <c r="AY288" s="642"/>
      <c r="AZ288" s="640"/>
      <c r="BA288" s="642"/>
      <c r="BB288" s="640"/>
      <c r="BC288" s="642"/>
      <c r="BD288" s="640"/>
      <c r="BE288" s="642"/>
      <c r="BF288" s="640"/>
      <c r="BG288" s="642"/>
      <c r="BH288" s="640"/>
      <c r="BI288" s="642"/>
      <c r="BJ288" s="640"/>
      <c r="BK288" s="642"/>
      <c r="BL288" s="640"/>
      <c r="BM288" s="642"/>
      <c r="BN288" s="640"/>
      <c r="BO288" s="642"/>
      <c r="BP288" s="640"/>
      <c r="BQ288" s="642"/>
      <c r="BR288" s="643"/>
      <c r="BS288" s="644">
        <f t="shared" si="6"/>
        <v>0</v>
      </c>
      <c r="BT288" s="776">
        <f t="shared" si="7"/>
        <v>0</v>
      </c>
      <c r="BU288" s="644">
        <f t="shared" si="8"/>
        <v>0</v>
      </c>
      <c r="BV288" s="645"/>
      <c r="BW288" s="338"/>
      <c r="BX288" s="338"/>
      <c r="BY288" s="338"/>
      <c r="BZ288" s="338"/>
      <c r="CA288" s="338"/>
      <c r="CB288" s="338"/>
    </row>
    <row r="289" ht="15.75" customHeight="1">
      <c r="A289" s="858">
        <v>286.0</v>
      </c>
      <c r="B289" s="501"/>
      <c r="C289" s="908"/>
      <c r="D289" s="773">
        <f t="shared" ref="D289:E289" si="292">H289+J289+L289+N289+P289+R289+T289+V289+X289+Z289+AB289+AD289+AF289+AH289+AJ289+AL289+AN289+AP289+AR289+AT289+AV289+AX289+AZ289+BB289+BD289+BF289+BH289+BJ289+BL289+BN289+BP289</f>
        <v>0</v>
      </c>
      <c r="E289" s="671">
        <f t="shared" si="292"/>
        <v>0</v>
      </c>
      <c r="F289" s="774">
        <f t="shared" si="4"/>
        <v>0</v>
      </c>
      <c r="G289" s="418"/>
      <c r="H289" s="640"/>
      <c r="I289" s="642"/>
      <c r="J289" s="640"/>
      <c r="K289" s="642"/>
      <c r="L289" s="640"/>
      <c r="M289" s="642"/>
      <c r="N289" s="640"/>
      <c r="O289" s="642"/>
      <c r="P289" s="640"/>
      <c r="Q289" s="642"/>
      <c r="R289" s="640"/>
      <c r="S289" s="642"/>
      <c r="T289" s="640"/>
      <c r="U289" s="642"/>
      <c r="V289" s="640"/>
      <c r="W289" s="642"/>
      <c r="X289" s="640"/>
      <c r="Y289" s="642"/>
      <c r="Z289" s="640"/>
      <c r="AA289" s="642"/>
      <c r="AB289" s="640"/>
      <c r="AC289" s="642"/>
      <c r="AD289" s="640"/>
      <c r="AE289" s="642"/>
      <c r="AF289" s="640"/>
      <c r="AG289" s="642"/>
      <c r="AH289" s="640"/>
      <c r="AI289" s="642"/>
      <c r="AJ289" s="640"/>
      <c r="AK289" s="642"/>
      <c r="AL289" s="640"/>
      <c r="AM289" s="642"/>
      <c r="AN289" s="640"/>
      <c r="AO289" s="642"/>
      <c r="AP289" s="640"/>
      <c r="AQ289" s="642"/>
      <c r="AR289" s="640"/>
      <c r="AS289" s="642"/>
      <c r="AT289" s="640"/>
      <c r="AU289" s="642"/>
      <c r="AV289" s="640"/>
      <c r="AW289" s="642"/>
      <c r="AX289" s="640"/>
      <c r="AY289" s="642"/>
      <c r="AZ289" s="640"/>
      <c r="BA289" s="642"/>
      <c r="BB289" s="640"/>
      <c r="BC289" s="642"/>
      <c r="BD289" s="640"/>
      <c r="BE289" s="642"/>
      <c r="BF289" s="640"/>
      <c r="BG289" s="642"/>
      <c r="BH289" s="640"/>
      <c r="BI289" s="642"/>
      <c r="BJ289" s="640"/>
      <c r="BK289" s="642"/>
      <c r="BL289" s="640"/>
      <c r="BM289" s="642"/>
      <c r="BN289" s="640"/>
      <c r="BO289" s="642"/>
      <c r="BP289" s="640"/>
      <c r="BQ289" s="642"/>
      <c r="BR289" s="643"/>
      <c r="BS289" s="644">
        <f t="shared" si="6"/>
        <v>0</v>
      </c>
      <c r="BT289" s="776">
        <f t="shared" si="7"/>
        <v>0</v>
      </c>
      <c r="BU289" s="644">
        <f t="shared" si="8"/>
        <v>0</v>
      </c>
      <c r="BV289" s="645"/>
      <c r="BW289" s="338"/>
      <c r="BX289" s="338"/>
      <c r="BY289" s="338"/>
      <c r="BZ289" s="338"/>
      <c r="CA289" s="338"/>
      <c r="CB289" s="338"/>
    </row>
    <row r="290" ht="15.75" customHeight="1">
      <c r="A290" s="858">
        <v>287.0</v>
      </c>
      <c r="B290" s="501"/>
      <c r="C290" s="908"/>
      <c r="D290" s="773">
        <f t="shared" ref="D290:E290" si="293">H290+J290+L290+N290+P290+R290+T290+V290+X290+Z290+AB290+AD290+AF290+AH290+AJ290+AL290+AN290+AP290+AR290+AT290+AV290+AX290+AZ290+BB290+BD290+BF290+BH290+BJ290+BL290+BN290+BP290</f>
        <v>0</v>
      </c>
      <c r="E290" s="671">
        <f t="shared" si="293"/>
        <v>0</v>
      </c>
      <c r="F290" s="774">
        <f t="shared" si="4"/>
        <v>0</v>
      </c>
      <c r="G290" s="418"/>
      <c r="H290" s="640"/>
      <c r="I290" s="642"/>
      <c r="J290" s="640"/>
      <c r="K290" s="642"/>
      <c r="L290" s="640"/>
      <c r="M290" s="642"/>
      <c r="N290" s="640"/>
      <c r="O290" s="642"/>
      <c r="P290" s="640"/>
      <c r="Q290" s="642"/>
      <c r="R290" s="640"/>
      <c r="S290" s="642"/>
      <c r="T290" s="640"/>
      <c r="U290" s="642"/>
      <c r="V290" s="640"/>
      <c r="W290" s="642"/>
      <c r="X290" s="640"/>
      <c r="Y290" s="642"/>
      <c r="Z290" s="640"/>
      <c r="AA290" s="642"/>
      <c r="AB290" s="640"/>
      <c r="AC290" s="642"/>
      <c r="AD290" s="640"/>
      <c r="AE290" s="642"/>
      <c r="AF290" s="640"/>
      <c r="AG290" s="642"/>
      <c r="AH290" s="640"/>
      <c r="AI290" s="642"/>
      <c r="AJ290" s="640"/>
      <c r="AK290" s="642"/>
      <c r="AL290" s="640"/>
      <c r="AM290" s="642"/>
      <c r="AN290" s="640"/>
      <c r="AO290" s="642"/>
      <c r="AP290" s="640"/>
      <c r="AQ290" s="642"/>
      <c r="AR290" s="640"/>
      <c r="AS290" s="642"/>
      <c r="AT290" s="640"/>
      <c r="AU290" s="642"/>
      <c r="AV290" s="640"/>
      <c r="AW290" s="642"/>
      <c r="AX290" s="640"/>
      <c r="AY290" s="642"/>
      <c r="AZ290" s="640"/>
      <c r="BA290" s="642"/>
      <c r="BB290" s="640"/>
      <c r="BC290" s="642"/>
      <c r="BD290" s="640"/>
      <c r="BE290" s="642"/>
      <c r="BF290" s="640"/>
      <c r="BG290" s="642"/>
      <c r="BH290" s="640"/>
      <c r="BI290" s="642"/>
      <c r="BJ290" s="640"/>
      <c r="BK290" s="642"/>
      <c r="BL290" s="640"/>
      <c r="BM290" s="642"/>
      <c r="BN290" s="640"/>
      <c r="BO290" s="642"/>
      <c r="BP290" s="640"/>
      <c r="BQ290" s="642"/>
      <c r="BR290" s="643"/>
      <c r="BS290" s="644">
        <f t="shared" si="6"/>
        <v>0</v>
      </c>
      <c r="BT290" s="776">
        <f t="shared" si="7"/>
        <v>0</v>
      </c>
      <c r="BU290" s="644">
        <f t="shared" si="8"/>
        <v>0</v>
      </c>
      <c r="BV290" s="645"/>
      <c r="BW290" s="338"/>
      <c r="BX290" s="338"/>
      <c r="BY290" s="338"/>
      <c r="BZ290" s="338"/>
      <c r="CA290" s="338"/>
      <c r="CB290" s="338"/>
    </row>
    <row r="291" ht="15.75" customHeight="1">
      <c r="A291" s="858">
        <v>288.0</v>
      </c>
      <c r="B291" s="501"/>
      <c r="C291" s="908"/>
      <c r="D291" s="773">
        <f t="shared" ref="D291:E291" si="294">H291+J291+L291+N291+P291+R291+T291+V291+X291+Z291+AB291+AD291+AF291+AH291+AJ291+AL291+AN291+AP291+AR291+AT291+AV291+AX291+AZ291+BB291+BD291+BF291+BH291+BJ291+BL291+BN291+BP291</f>
        <v>0</v>
      </c>
      <c r="E291" s="671">
        <f t="shared" si="294"/>
        <v>0</v>
      </c>
      <c r="F291" s="774">
        <f t="shared" si="4"/>
        <v>0</v>
      </c>
      <c r="G291" s="418"/>
      <c r="H291" s="640"/>
      <c r="I291" s="642"/>
      <c r="J291" s="640"/>
      <c r="K291" s="642"/>
      <c r="L291" s="640"/>
      <c r="M291" s="642"/>
      <c r="N291" s="640"/>
      <c r="O291" s="642"/>
      <c r="P291" s="640"/>
      <c r="Q291" s="642"/>
      <c r="R291" s="640"/>
      <c r="S291" s="642"/>
      <c r="T291" s="640"/>
      <c r="U291" s="642"/>
      <c r="V291" s="640"/>
      <c r="W291" s="642"/>
      <c r="X291" s="640"/>
      <c r="Y291" s="642"/>
      <c r="Z291" s="640"/>
      <c r="AA291" s="642"/>
      <c r="AB291" s="640"/>
      <c r="AC291" s="642"/>
      <c r="AD291" s="640"/>
      <c r="AE291" s="642"/>
      <c r="AF291" s="640"/>
      <c r="AG291" s="642"/>
      <c r="AH291" s="640"/>
      <c r="AI291" s="642"/>
      <c r="AJ291" s="640"/>
      <c r="AK291" s="642"/>
      <c r="AL291" s="640"/>
      <c r="AM291" s="642"/>
      <c r="AN291" s="640"/>
      <c r="AO291" s="642"/>
      <c r="AP291" s="640"/>
      <c r="AQ291" s="642"/>
      <c r="AR291" s="640"/>
      <c r="AS291" s="642"/>
      <c r="AT291" s="640"/>
      <c r="AU291" s="642"/>
      <c r="AV291" s="640"/>
      <c r="AW291" s="642"/>
      <c r="AX291" s="640"/>
      <c r="AY291" s="642"/>
      <c r="AZ291" s="640"/>
      <c r="BA291" s="642"/>
      <c r="BB291" s="640"/>
      <c r="BC291" s="642"/>
      <c r="BD291" s="640"/>
      <c r="BE291" s="642"/>
      <c r="BF291" s="640"/>
      <c r="BG291" s="642"/>
      <c r="BH291" s="640"/>
      <c r="BI291" s="642"/>
      <c r="BJ291" s="640"/>
      <c r="BK291" s="642"/>
      <c r="BL291" s="640"/>
      <c r="BM291" s="642"/>
      <c r="BN291" s="640"/>
      <c r="BO291" s="642"/>
      <c r="BP291" s="640"/>
      <c r="BQ291" s="642"/>
      <c r="BR291" s="643"/>
      <c r="BS291" s="644">
        <f t="shared" si="6"/>
        <v>0</v>
      </c>
      <c r="BT291" s="776">
        <f t="shared" si="7"/>
        <v>0</v>
      </c>
      <c r="BU291" s="644">
        <f t="shared" si="8"/>
        <v>0</v>
      </c>
      <c r="BV291" s="645"/>
      <c r="BW291" s="338"/>
      <c r="BX291" s="338"/>
      <c r="BY291" s="338"/>
      <c r="BZ291" s="338"/>
      <c r="CA291" s="338"/>
      <c r="CB291" s="338"/>
    </row>
    <row r="292" ht="15.75" customHeight="1">
      <c r="A292" s="858">
        <v>289.0</v>
      </c>
      <c r="B292" s="501"/>
      <c r="C292" s="908"/>
      <c r="D292" s="773">
        <f t="shared" ref="D292:E292" si="295">H292+J292+L292+N292+P292+R292+T292+V292+X292+Z292+AB292+AD292+AF292+AH292+AJ292+AL292+AN292+AP292+AR292+AT292+AV292+AX292+AZ292+BB292+BD292+BF292+BH292+BJ292+BL292+BN292+BP292</f>
        <v>0</v>
      </c>
      <c r="E292" s="671">
        <f t="shared" si="295"/>
        <v>0</v>
      </c>
      <c r="F292" s="774">
        <f t="shared" si="4"/>
        <v>0</v>
      </c>
      <c r="G292" s="418"/>
      <c r="H292" s="640"/>
      <c r="I292" s="642"/>
      <c r="J292" s="640"/>
      <c r="K292" s="642"/>
      <c r="L292" s="640"/>
      <c r="M292" s="642"/>
      <c r="N292" s="640"/>
      <c r="O292" s="642"/>
      <c r="P292" s="640"/>
      <c r="Q292" s="642"/>
      <c r="R292" s="640"/>
      <c r="S292" s="642"/>
      <c r="T292" s="640"/>
      <c r="U292" s="642"/>
      <c r="V292" s="640"/>
      <c r="W292" s="642"/>
      <c r="X292" s="640"/>
      <c r="Y292" s="642"/>
      <c r="Z292" s="640"/>
      <c r="AA292" s="642"/>
      <c r="AB292" s="640"/>
      <c r="AC292" s="642"/>
      <c r="AD292" s="640"/>
      <c r="AE292" s="642"/>
      <c r="AF292" s="640"/>
      <c r="AG292" s="642"/>
      <c r="AH292" s="640"/>
      <c r="AI292" s="642"/>
      <c r="AJ292" s="640"/>
      <c r="AK292" s="642"/>
      <c r="AL292" s="640"/>
      <c r="AM292" s="642"/>
      <c r="AN292" s="640"/>
      <c r="AO292" s="642"/>
      <c r="AP292" s="640"/>
      <c r="AQ292" s="642"/>
      <c r="AR292" s="640"/>
      <c r="AS292" s="642"/>
      <c r="AT292" s="640"/>
      <c r="AU292" s="642"/>
      <c r="AV292" s="640"/>
      <c r="AW292" s="642"/>
      <c r="AX292" s="640"/>
      <c r="AY292" s="642"/>
      <c r="AZ292" s="640"/>
      <c r="BA292" s="642"/>
      <c r="BB292" s="640"/>
      <c r="BC292" s="642"/>
      <c r="BD292" s="640"/>
      <c r="BE292" s="642"/>
      <c r="BF292" s="640"/>
      <c r="BG292" s="642"/>
      <c r="BH292" s="640"/>
      <c r="BI292" s="642"/>
      <c r="BJ292" s="640"/>
      <c r="BK292" s="642"/>
      <c r="BL292" s="640"/>
      <c r="BM292" s="642"/>
      <c r="BN292" s="640"/>
      <c r="BO292" s="642"/>
      <c r="BP292" s="640"/>
      <c r="BQ292" s="642"/>
      <c r="BR292" s="643"/>
      <c r="BS292" s="644">
        <f t="shared" si="6"/>
        <v>0</v>
      </c>
      <c r="BT292" s="776">
        <f t="shared" si="7"/>
        <v>0</v>
      </c>
      <c r="BU292" s="644">
        <f t="shared" si="8"/>
        <v>0</v>
      </c>
      <c r="BV292" s="645"/>
      <c r="BW292" s="338"/>
      <c r="BX292" s="338"/>
      <c r="BY292" s="338"/>
      <c r="BZ292" s="338"/>
      <c r="CA292" s="338"/>
      <c r="CB292" s="338"/>
    </row>
    <row r="293" ht="15.75" customHeight="1">
      <c r="A293" s="858">
        <v>290.0</v>
      </c>
      <c r="B293" s="501"/>
      <c r="C293" s="908"/>
      <c r="D293" s="773">
        <f t="shared" ref="D293:E293" si="296">H293+J293+L293+N293+P293+R293+T293+V293+X293+Z293+AB293+AD293+AF293+AH293+AJ293+AL293+AN293+AP293+AR293+AT293+AV293+AX293+AZ293+BB293+BD293+BF293+BH293+BJ293+BL293+BN293+BP293</f>
        <v>0</v>
      </c>
      <c r="E293" s="671">
        <f t="shared" si="296"/>
        <v>0</v>
      </c>
      <c r="F293" s="774">
        <f t="shared" si="4"/>
        <v>0</v>
      </c>
      <c r="G293" s="418"/>
      <c r="H293" s="640"/>
      <c r="I293" s="642"/>
      <c r="J293" s="640"/>
      <c r="K293" s="642"/>
      <c r="L293" s="640"/>
      <c r="M293" s="642"/>
      <c r="N293" s="640"/>
      <c r="O293" s="642"/>
      <c r="P293" s="640"/>
      <c r="Q293" s="642"/>
      <c r="R293" s="640"/>
      <c r="S293" s="642"/>
      <c r="T293" s="640"/>
      <c r="U293" s="642"/>
      <c r="V293" s="640"/>
      <c r="W293" s="642"/>
      <c r="X293" s="640"/>
      <c r="Y293" s="642"/>
      <c r="Z293" s="640"/>
      <c r="AA293" s="642"/>
      <c r="AB293" s="640"/>
      <c r="AC293" s="642"/>
      <c r="AD293" s="640"/>
      <c r="AE293" s="642"/>
      <c r="AF293" s="640"/>
      <c r="AG293" s="642"/>
      <c r="AH293" s="640"/>
      <c r="AI293" s="642"/>
      <c r="AJ293" s="640"/>
      <c r="AK293" s="642"/>
      <c r="AL293" s="640"/>
      <c r="AM293" s="642"/>
      <c r="AN293" s="640"/>
      <c r="AO293" s="642"/>
      <c r="AP293" s="640"/>
      <c r="AQ293" s="642"/>
      <c r="AR293" s="640"/>
      <c r="AS293" s="642"/>
      <c r="AT293" s="640"/>
      <c r="AU293" s="642"/>
      <c r="AV293" s="640"/>
      <c r="AW293" s="642"/>
      <c r="AX293" s="640"/>
      <c r="AY293" s="642"/>
      <c r="AZ293" s="640"/>
      <c r="BA293" s="642"/>
      <c r="BB293" s="640"/>
      <c r="BC293" s="642"/>
      <c r="BD293" s="640"/>
      <c r="BE293" s="642"/>
      <c r="BF293" s="640"/>
      <c r="BG293" s="642"/>
      <c r="BH293" s="640"/>
      <c r="BI293" s="642"/>
      <c r="BJ293" s="640"/>
      <c r="BK293" s="642"/>
      <c r="BL293" s="640"/>
      <c r="BM293" s="642"/>
      <c r="BN293" s="640"/>
      <c r="BO293" s="642"/>
      <c r="BP293" s="640"/>
      <c r="BQ293" s="642"/>
      <c r="BR293" s="643"/>
      <c r="BS293" s="644">
        <f t="shared" si="6"/>
        <v>0</v>
      </c>
      <c r="BT293" s="776">
        <f t="shared" si="7"/>
        <v>0</v>
      </c>
      <c r="BU293" s="644">
        <f t="shared" si="8"/>
        <v>0</v>
      </c>
      <c r="BV293" s="645"/>
      <c r="BW293" s="338"/>
      <c r="BX293" s="338"/>
      <c r="BY293" s="338"/>
      <c r="BZ293" s="338"/>
      <c r="CA293" s="338"/>
      <c r="CB293" s="338"/>
    </row>
    <row r="294" ht="15.75" customHeight="1">
      <c r="A294" s="858">
        <v>291.0</v>
      </c>
      <c r="B294" s="501"/>
      <c r="C294" s="908"/>
      <c r="D294" s="773">
        <f t="shared" ref="D294:E294" si="297">H294+J294+L294+N294+P294+R294+T294+V294+X294+Z294+AB294+AD294+AF294+AH294+AJ294+AL294+AN294+AP294+AR294+AT294+AV294+AX294+AZ294+BB294+BD294+BF294+BH294+BJ294+BL294+BN294+BP294</f>
        <v>0</v>
      </c>
      <c r="E294" s="671">
        <f t="shared" si="297"/>
        <v>0</v>
      </c>
      <c r="F294" s="774">
        <f t="shared" si="4"/>
        <v>0</v>
      </c>
      <c r="G294" s="418"/>
      <c r="H294" s="640"/>
      <c r="I294" s="642"/>
      <c r="J294" s="640"/>
      <c r="K294" s="642"/>
      <c r="L294" s="640"/>
      <c r="M294" s="642"/>
      <c r="N294" s="640"/>
      <c r="O294" s="642"/>
      <c r="P294" s="640"/>
      <c r="Q294" s="642"/>
      <c r="R294" s="640"/>
      <c r="S294" s="642"/>
      <c r="T294" s="640"/>
      <c r="U294" s="642"/>
      <c r="V294" s="640"/>
      <c r="W294" s="642"/>
      <c r="X294" s="640"/>
      <c r="Y294" s="642"/>
      <c r="Z294" s="640"/>
      <c r="AA294" s="642"/>
      <c r="AB294" s="640"/>
      <c r="AC294" s="642"/>
      <c r="AD294" s="640"/>
      <c r="AE294" s="642"/>
      <c r="AF294" s="640"/>
      <c r="AG294" s="642"/>
      <c r="AH294" s="640"/>
      <c r="AI294" s="642"/>
      <c r="AJ294" s="640"/>
      <c r="AK294" s="642"/>
      <c r="AL294" s="640"/>
      <c r="AM294" s="642"/>
      <c r="AN294" s="640"/>
      <c r="AO294" s="642"/>
      <c r="AP294" s="640"/>
      <c r="AQ294" s="642"/>
      <c r="AR294" s="640"/>
      <c r="AS294" s="642"/>
      <c r="AT294" s="640"/>
      <c r="AU294" s="642"/>
      <c r="AV294" s="640"/>
      <c r="AW294" s="642"/>
      <c r="AX294" s="640"/>
      <c r="AY294" s="642"/>
      <c r="AZ294" s="640"/>
      <c r="BA294" s="642"/>
      <c r="BB294" s="640"/>
      <c r="BC294" s="642"/>
      <c r="BD294" s="640"/>
      <c r="BE294" s="642"/>
      <c r="BF294" s="640"/>
      <c r="BG294" s="642"/>
      <c r="BH294" s="640"/>
      <c r="BI294" s="642"/>
      <c r="BJ294" s="640"/>
      <c r="BK294" s="642"/>
      <c r="BL294" s="640"/>
      <c r="BM294" s="642"/>
      <c r="BN294" s="640"/>
      <c r="BO294" s="642"/>
      <c r="BP294" s="640"/>
      <c r="BQ294" s="642"/>
      <c r="BR294" s="643"/>
      <c r="BS294" s="644">
        <f t="shared" si="6"/>
        <v>0</v>
      </c>
      <c r="BT294" s="776">
        <f t="shared" si="7"/>
        <v>0</v>
      </c>
      <c r="BU294" s="644">
        <f t="shared" si="8"/>
        <v>0</v>
      </c>
      <c r="BV294" s="645"/>
      <c r="BW294" s="338"/>
      <c r="BX294" s="338"/>
      <c r="BY294" s="338"/>
      <c r="BZ294" s="338"/>
      <c r="CA294" s="338"/>
      <c r="CB294" s="338"/>
    </row>
    <row r="295" ht="15.75" customHeight="1">
      <c r="A295" s="858">
        <v>292.0</v>
      </c>
      <c r="B295" s="501"/>
      <c r="C295" s="908"/>
      <c r="D295" s="773">
        <f t="shared" ref="D295:E295" si="298">H295+J295+L295+N295+P295+R295+T295+V295+X295+Z295+AB295+AD295+AF295+AH295+AJ295+AL295+AN295+AP295+AR295+AT295+AV295+AX295+AZ295+BB295+BD295+BF295+BH295+BJ295+BL295+BN295+BP295</f>
        <v>0</v>
      </c>
      <c r="E295" s="671">
        <f t="shared" si="298"/>
        <v>0</v>
      </c>
      <c r="F295" s="774">
        <f t="shared" si="4"/>
        <v>0</v>
      </c>
      <c r="G295" s="418"/>
      <c r="H295" s="640"/>
      <c r="I295" s="642"/>
      <c r="J295" s="640"/>
      <c r="K295" s="642"/>
      <c r="L295" s="640"/>
      <c r="M295" s="642"/>
      <c r="N295" s="640"/>
      <c r="O295" s="642"/>
      <c r="P295" s="640"/>
      <c r="Q295" s="642"/>
      <c r="R295" s="640"/>
      <c r="S295" s="642"/>
      <c r="T295" s="640"/>
      <c r="U295" s="642"/>
      <c r="V295" s="640"/>
      <c r="W295" s="642"/>
      <c r="X295" s="640"/>
      <c r="Y295" s="642"/>
      <c r="Z295" s="640"/>
      <c r="AA295" s="642"/>
      <c r="AB295" s="640"/>
      <c r="AC295" s="642"/>
      <c r="AD295" s="640"/>
      <c r="AE295" s="642"/>
      <c r="AF295" s="640"/>
      <c r="AG295" s="642"/>
      <c r="AH295" s="640"/>
      <c r="AI295" s="642"/>
      <c r="AJ295" s="640"/>
      <c r="AK295" s="642"/>
      <c r="AL295" s="640"/>
      <c r="AM295" s="642"/>
      <c r="AN295" s="640"/>
      <c r="AO295" s="642"/>
      <c r="AP295" s="640"/>
      <c r="AQ295" s="642"/>
      <c r="AR295" s="640"/>
      <c r="AS295" s="642"/>
      <c r="AT295" s="640"/>
      <c r="AU295" s="642"/>
      <c r="AV295" s="640"/>
      <c r="AW295" s="642"/>
      <c r="AX295" s="640"/>
      <c r="AY295" s="642"/>
      <c r="AZ295" s="640"/>
      <c r="BA295" s="642"/>
      <c r="BB295" s="640"/>
      <c r="BC295" s="642"/>
      <c r="BD295" s="640"/>
      <c r="BE295" s="642"/>
      <c r="BF295" s="640"/>
      <c r="BG295" s="642"/>
      <c r="BH295" s="640"/>
      <c r="BI295" s="642"/>
      <c r="BJ295" s="640"/>
      <c r="BK295" s="642"/>
      <c r="BL295" s="640"/>
      <c r="BM295" s="642"/>
      <c r="BN295" s="640"/>
      <c r="BO295" s="642"/>
      <c r="BP295" s="640"/>
      <c r="BQ295" s="642"/>
      <c r="BR295" s="643"/>
      <c r="BS295" s="644">
        <f t="shared" si="6"/>
        <v>0</v>
      </c>
      <c r="BT295" s="776">
        <f t="shared" si="7"/>
        <v>0</v>
      </c>
      <c r="BU295" s="644">
        <f t="shared" si="8"/>
        <v>0</v>
      </c>
      <c r="BV295" s="645"/>
      <c r="BW295" s="338"/>
      <c r="BX295" s="338"/>
      <c r="BY295" s="338"/>
      <c r="BZ295" s="338"/>
      <c r="CA295" s="338"/>
      <c r="CB295" s="338"/>
    </row>
    <row r="296" ht="15.75" customHeight="1">
      <c r="A296" s="858">
        <v>293.0</v>
      </c>
      <c r="B296" s="501"/>
      <c r="C296" s="908"/>
      <c r="D296" s="773">
        <f t="shared" ref="D296:E296" si="299">H296+J296+L296+N296+P296+R296+T296+V296+X296+Z296+AB296+AD296+AF296+AH296+AJ296+AL296+AN296+AP296+AR296+AT296+AV296+AX296+AZ296+BB296+BD296+BF296+BH296+BJ296+BL296+BN296+BP296</f>
        <v>0</v>
      </c>
      <c r="E296" s="671">
        <f t="shared" si="299"/>
        <v>0</v>
      </c>
      <c r="F296" s="774">
        <f t="shared" si="4"/>
        <v>0</v>
      </c>
      <c r="G296" s="418"/>
      <c r="H296" s="640"/>
      <c r="I296" s="642"/>
      <c r="J296" s="640"/>
      <c r="K296" s="642"/>
      <c r="L296" s="640"/>
      <c r="M296" s="642"/>
      <c r="N296" s="640"/>
      <c r="O296" s="642"/>
      <c r="P296" s="640"/>
      <c r="Q296" s="642"/>
      <c r="R296" s="640"/>
      <c r="S296" s="642"/>
      <c r="T296" s="640"/>
      <c r="U296" s="642"/>
      <c r="V296" s="640"/>
      <c r="W296" s="642"/>
      <c r="X296" s="640"/>
      <c r="Y296" s="642"/>
      <c r="Z296" s="640"/>
      <c r="AA296" s="642"/>
      <c r="AB296" s="640"/>
      <c r="AC296" s="642"/>
      <c r="AD296" s="640"/>
      <c r="AE296" s="642"/>
      <c r="AF296" s="640"/>
      <c r="AG296" s="642"/>
      <c r="AH296" s="640"/>
      <c r="AI296" s="642"/>
      <c r="AJ296" s="640"/>
      <c r="AK296" s="642"/>
      <c r="AL296" s="640"/>
      <c r="AM296" s="642"/>
      <c r="AN296" s="640"/>
      <c r="AO296" s="642"/>
      <c r="AP296" s="640"/>
      <c r="AQ296" s="642"/>
      <c r="AR296" s="640"/>
      <c r="AS296" s="642"/>
      <c r="AT296" s="640"/>
      <c r="AU296" s="642"/>
      <c r="AV296" s="640"/>
      <c r="AW296" s="642"/>
      <c r="AX296" s="640"/>
      <c r="AY296" s="642"/>
      <c r="AZ296" s="640"/>
      <c r="BA296" s="642"/>
      <c r="BB296" s="640"/>
      <c r="BC296" s="642"/>
      <c r="BD296" s="640"/>
      <c r="BE296" s="642"/>
      <c r="BF296" s="640"/>
      <c r="BG296" s="642"/>
      <c r="BH296" s="640"/>
      <c r="BI296" s="642"/>
      <c r="BJ296" s="640"/>
      <c r="BK296" s="642"/>
      <c r="BL296" s="640"/>
      <c r="BM296" s="642"/>
      <c r="BN296" s="640"/>
      <c r="BO296" s="642"/>
      <c r="BP296" s="640"/>
      <c r="BQ296" s="642"/>
      <c r="BR296" s="643"/>
      <c r="BS296" s="644">
        <f t="shared" si="6"/>
        <v>0</v>
      </c>
      <c r="BT296" s="776">
        <f t="shared" si="7"/>
        <v>0</v>
      </c>
      <c r="BU296" s="644">
        <f t="shared" si="8"/>
        <v>0</v>
      </c>
      <c r="BV296" s="645"/>
      <c r="BW296" s="338"/>
      <c r="BX296" s="338"/>
      <c r="BY296" s="338"/>
      <c r="BZ296" s="338"/>
      <c r="CA296" s="338"/>
      <c r="CB296" s="338"/>
    </row>
    <row r="297" ht="15.75" customHeight="1">
      <c r="A297" s="858">
        <v>294.0</v>
      </c>
      <c r="B297" s="501"/>
      <c r="C297" s="908"/>
      <c r="D297" s="773">
        <f t="shared" ref="D297:E297" si="300">H297+J297+L297+N297+P297+R297+T297+V297+X297+Z297+AB297+AD297+AF297+AH297+AJ297+AL297+AN297+AP297+AR297+AT297+AV297+AX297+AZ297+BB297+BD297+BF297+BH297+BJ297+BL297+BN297+BP297</f>
        <v>0</v>
      </c>
      <c r="E297" s="671">
        <f t="shared" si="300"/>
        <v>0</v>
      </c>
      <c r="F297" s="774">
        <f t="shared" si="4"/>
        <v>0</v>
      </c>
      <c r="G297" s="418"/>
      <c r="H297" s="640"/>
      <c r="I297" s="642"/>
      <c r="J297" s="640"/>
      <c r="K297" s="642"/>
      <c r="L297" s="640"/>
      <c r="M297" s="642"/>
      <c r="N297" s="640"/>
      <c r="O297" s="642"/>
      <c r="P297" s="640"/>
      <c r="Q297" s="642"/>
      <c r="R297" s="640"/>
      <c r="S297" s="642"/>
      <c r="T297" s="640"/>
      <c r="U297" s="642"/>
      <c r="V297" s="640"/>
      <c r="W297" s="642"/>
      <c r="X297" s="640"/>
      <c r="Y297" s="642"/>
      <c r="Z297" s="640"/>
      <c r="AA297" s="642"/>
      <c r="AB297" s="640"/>
      <c r="AC297" s="642"/>
      <c r="AD297" s="640"/>
      <c r="AE297" s="642"/>
      <c r="AF297" s="640"/>
      <c r="AG297" s="642"/>
      <c r="AH297" s="640"/>
      <c r="AI297" s="642"/>
      <c r="AJ297" s="640"/>
      <c r="AK297" s="642"/>
      <c r="AL297" s="640"/>
      <c r="AM297" s="642"/>
      <c r="AN297" s="640"/>
      <c r="AO297" s="642"/>
      <c r="AP297" s="640"/>
      <c r="AQ297" s="642"/>
      <c r="AR297" s="640"/>
      <c r="AS297" s="642"/>
      <c r="AT297" s="640"/>
      <c r="AU297" s="642"/>
      <c r="AV297" s="640"/>
      <c r="AW297" s="642"/>
      <c r="AX297" s="640"/>
      <c r="AY297" s="642"/>
      <c r="AZ297" s="640"/>
      <c r="BA297" s="642"/>
      <c r="BB297" s="640"/>
      <c r="BC297" s="642"/>
      <c r="BD297" s="640"/>
      <c r="BE297" s="642"/>
      <c r="BF297" s="640"/>
      <c r="BG297" s="642"/>
      <c r="BH297" s="640"/>
      <c r="BI297" s="642"/>
      <c r="BJ297" s="640"/>
      <c r="BK297" s="642"/>
      <c r="BL297" s="640"/>
      <c r="BM297" s="642"/>
      <c r="BN297" s="640"/>
      <c r="BO297" s="642"/>
      <c r="BP297" s="640"/>
      <c r="BQ297" s="642"/>
      <c r="BR297" s="643"/>
      <c r="BS297" s="644">
        <f t="shared" si="6"/>
        <v>0</v>
      </c>
      <c r="BT297" s="776">
        <f t="shared" si="7"/>
        <v>0</v>
      </c>
      <c r="BU297" s="644">
        <f t="shared" si="8"/>
        <v>0</v>
      </c>
      <c r="BV297" s="645"/>
      <c r="BW297" s="338"/>
      <c r="BX297" s="338"/>
      <c r="BY297" s="338"/>
      <c r="BZ297" s="338"/>
      <c r="CA297" s="338"/>
      <c r="CB297" s="338"/>
    </row>
    <row r="298" ht="15.75" customHeight="1">
      <c r="A298" s="858">
        <v>295.0</v>
      </c>
      <c r="B298" s="501"/>
      <c r="C298" s="908"/>
      <c r="D298" s="773">
        <f t="shared" ref="D298:E298" si="301">H298+J298+L298+N298+P298+R298+T298+V298+X298+Z298+AB298+AD298+AF298+AH298+AJ298+AL298+AN298+AP298+AR298+AT298+AV298+AX298+AZ298+BB298+BD298+BF298+BH298+BJ298+BL298+BN298+BP298</f>
        <v>0</v>
      </c>
      <c r="E298" s="671">
        <f t="shared" si="301"/>
        <v>0</v>
      </c>
      <c r="F298" s="774">
        <f t="shared" si="4"/>
        <v>0</v>
      </c>
      <c r="G298" s="418"/>
      <c r="H298" s="640"/>
      <c r="I298" s="642"/>
      <c r="J298" s="640"/>
      <c r="K298" s="642"/>
      <c r="L298" s="640"/>
      <c r="M298" s="642"/>
      <c r="N298" s="640"/>
      <c r="O298" s="642"/>
      <c r="P298" s="640"/>
      <c r="Q298" s="642"/>
      <c r="R298" s="640"/>
      <c r="S298" s="642"/>
      <c r="T298" s="640"/>
      <c r="U298" s="642"/>
      <c r="V298" s="640"/>
      <c r="W298" s="642"/>
      <c r="X298" s="640"/>
      <c r="Y298" s="642"/>
      <c r="Z298" s="640"/>
      <c r="AA298" s="642"/>
      <c r="AB298" s="640"/>
      <c r="AC298" s="642"/>
      <c r="AD298" s="640"/>
      <c r="AE298" s="642"/>
      <c r="AF298" s="640"/>
      <c r="AG298" s="642"/>
      <c r="AH298" s="640"/>
      <c r="AI298" s="642"/>
      <c r="AJ298" s="640"/>
      <c r="AK298" s="642"/>
      <c r="AL298" s="640"/>
      <c r="AM298" s="642"/>
      <c r="AN298" s="640"/>
      <c r="AO298" s="642"/>
      <c r="AP298" s="640"/>
      <c r="AQ298" s="642"/>
      <c r="AR298" s="640"/>
      <c r="AS298" s="642"/>
      <c r="AT298" s="640"/>
      <c r="AU298" s="642"/>
      <c r="AV298" s="640"/>
      <c r="AW298" s="642"/>
      <c r="AX298" s="640"/>
      <c r="AY298" s="642"/>
      <c r="AZ298" s="640"/>
      <c r="BA298" s="642"/>
      <c r="BB298" s="640"/>
      <c r="BC298" s="642"/>
      <c r="BD298" s="640"/>
      <c r="BE298" s="642"/>
      <c r="BF298" s="640"/>
      <c r="BG298" s="642"/>
      <c r="BH298" s="640"/>
      <c r="BI298" s="642"/>
      <c r="BJ298" s="640"/>
      <c r="BK298" s="642"/>
      <c r="BL298" s="640"/>
      <c r="BM298" s="642"/>
      <c r="BN298" s="640"/>
      <c r="BO298" s="642"/>
      <c r="BP298" s="640"/>
      <c r="BQ298" s="642"/>
      <c r="BR298" s="643"/>
      <c r="BS298" s="644">
        <f t="shared" si="6"/>
        <v>0</v>
      </c>
      <c r="BT298" s="776">
        <f t="shared" si="7"/>
        <v>0</v>
      </c>
      <c r="BU298" s="644">
        <f t="shared" si="8"/>
        <v>0</v>
      </c>
      <c r="BV298" s="645"/>
      <c r="BW298" s="338"/>
      <c r="BX298" s="338"/>
      <c r="BY298" s="338"/>
      <c r="BZ298" s="338"/>
      <c r="CA298" s="338"/>
      <c r="CB298" s="338"/>
    </row>
    <row r="299" ht="15.75" customHeight="1">
      <c r="A299" s="858">
        <v>296.0</v>
      </c>
      <c r="B299" s="501"/>
      <c r="C299" s="908"/>
      <c r="D299" s="773">
        <f t="shared" ref="D299:E299" si="302">H299+J299+L299+N299+P299+R299+T299+V299+X299+Z299+AB299+AD299+AF299+AH299+AJ299+AL299+AN299+AP299+AR299+AT299+AV299+AX299+AZ299+BB299+BD299+BF299+BH299+BJ299+BL299+BN299+BP299</f>
        <v>0</v>
      </c>
      <c r="E299" s="671">
        <f t="shared" si="302"/>
        <v>0</v>
      </c>
      <c r="F299" s="774">
        <f t="shared" si="4"/>
        <v>0</v>
      </c>
      <c r="G299" s="418"/>
      <c r="H299" s="640"/>
      <c r="I299" s="642"/>
      <c r="J299" s="640"/>
      <c r="K299" s="642"/>
      <c r="L299" s="640"/>
      <c r="M299" s="642"/>
      <c r="N299" s="640"/>
      <c r="O299" s="642"/>
      <c r="P299" s="640"/>
      <c r="Q299" s="642"/>
      <c r="R299" s="640"/>
      <c r="S299" s="642"/>
      <c r="T299" s="640"/>
      <c r="U299" s="642"/>
      <c r="V299" s="640"/>
      <c r="W299" s="642"/>
      <c r="X299" s="640"/>
      <c r="Y299" s="642"/>
      <c r="Z299" s="640"/>
      <c r="AA299" s="642"/>
      <c r="AB299" s="640"/>
      <c r="AC299" s="642"/>
      <c r="AD299" s="640"/>
      <c r="AE299" s="642"/>
      <c r="AF299" s="640"/>
      <c r="AG299" s="642"/>
      <c r="AH299" s="640"/>
      <c r="AI299" s="642"/>
      <c r="AJ299" s="640"/>
      <c r="AK299" s="642"/>
      <c r="AL299" s="640"/>
      <c r="AM299" s="642"/>
      <c r="AN299" s="640"/>
      <c r="AO299" s="642"/>
      <c r="AP299" s="640"/>
      <c r="AQ299" s="642"/>
      <c r="AR299" s="640"/>
      <c r="AS299" s="642"/>
      <c r="AT299" s="640"/>
      <c r="AU299" s="642"/>
      <c r="AV299" s="640"/>
      <c r="AW299" s="642"/>
      <c r="AX299" s="640"/>
      <c r="AY299" s="642"/>
      <c r="AZ299" s="640"/>
      <c r="BA299" s="642"/>
      <c r="BB299" s="640"/>
      <c r="BC299" s="642"/>
      <c r="BD299" s="640"/>
      <c r="BE299" s="642"/>
      <c r="BF299" s="640"/>
      <c r="BG299" s="642"/>
      <c r="BH299" s="640"/>
      <c r="BI299" s="642"/>
      <c r="BJ299" s="640"/>
      <c r="BK299" s="642"/>
      <c r="BL299" s="640"/>
      <c r="BM299" s="642"/>
      <c r="BN299" s="640"/>
      <c r="BO299" s="642"/>
      <c r="BP299" s="640"/>
      <c r="BQ299" s="642"/>
      <c r="BR299" s="643"/>
      <c r="BS299" s="644">
        <f t="shared" si="6"/>
        <v>0</v>
      </c>
      <c r="BT299" s="776">
        <f t="shared" si="7"/>
        <v>0</v>
      </c>
      <c r="BU299" s="644">
        <f t="shared" si="8"/>
        <v>0</v>
      </c>
      <c r="BV299" s="645"/>
      <c r="BW299" s="338"/>
      <c r="BX299" s="338"/>
      <c r="BY299" s="338"/>
      <c r="BZ299" s="338"/>
      <c r="CA299" s="338"/>
      <c r="CB299" s="338"/>
    </row>
    <row r="300" ht="15.75" customHeight="1">
      <c r="A300" s="858">
        <v>297.0</v>
      </c>
      <c r="B300" s="501"/>
      <c r="C300" s="908"/>
      <c r="D300" s="773">
        <f t="shared" ref="D300:E300" si="303">H300+J300+L300+N300+P300+R300+T300+V300+X300+Z300+AB300+AD300+AF300+AH300+AJ300+AL300+AN300+AP300+AR300+AT300+AV300+AX300+AZ300+BB300+BD300+BF300+BH300+BJ300+BL300+BN300+BP300</f>
        <v>0</v>
      </c>
      <c r="E300" s="671">
        <f t="shared" si="303"/>
        <v>0</v>
      </c>
      <c r="F300" s="774">
        <f t="shared" si="4"/>
        <v>0</v>
      </c>
      <c r="G300" s="418"/>
      <c r="H300" s="640"/>
      <c r="I300" s="642"/>
      <c r="J300" s="640"/>
      <c r="K300" s="642"/>
      <c r="L300" s="640"/>
      <c r="M300" s="642"/>
      <c r="N300" s="640"/>
      <c r="O300" s="642"/>
      <c r="P300" s="640"/>
      <c r="Q300" s="642"/>
      <c r="R300" s="640"/>
      <c r="S300" s="642"/>
      <c r="T300" s="640"/>
      <c r="U300" s="642"/>
      <c r="V300" s="640"/>
      <c r="W300" s="642"/>
      <c r="X300" s="640"/>
      <c r="Y300" s="642"/>
      <c r="Z300" s="640"/>
      <c r="AA300" s="642"/>
      <c r="AB300" s="640"/>
      <c r="AC300" s="642"/>
      <c r="AD300" s="640"/>
      <c r="AE300" s="642"/>
      <c r="AF300" s="640"/>
      <c r="AG300" s="642"/>
      <c r="AH300" s="640"/>
      <c r="AI300" s="642"/>
      <c r="AJ300" s="640"/>
      <c r="AK300" s="642"/>
      <c r="AL300" s="640"/>
      <c r="AM300" s="642"/>
      <c r="AN300" s="640"/>
      <c r="AO300" s="642"/>
      <c r="AP300" s="640"/>
      <c r="AQ300" s="642"/>
      <c r="AR300" s="640"/>
      <c r="AS300" s="642"/>
      <c r="AT300" s="640"/>
      <c r="AU300" s="642"/>
      <c r="AV300" s="640"/>
      <c r="AW300" s="642"/>
      <c r="AX300" s="640"/>
      <c r="AY300" s="642"/>
      <c r="AZ300" s="640"/>
      <c r="BA300" s="642"/>
      <c r="BB300" s="640"/>
      <c r="BC300" s="642"/>
      <c r="BD300" s="640"/>
      <c r="BE300" s="642"/>
      <c r="BF300" s="640"/>
      <c r="BG300" s="642"/>
      <c r="BH300" s="640"/>
      <c r="BI300" s="642"/>
      <c r="BJ300" s="640"/>
      <c r="BK300" s="642"/>
      <c r="BL300" s="640"/>
      <c r="BM300" s="642"/>
      <c r="BN300" s="640"/>
      <c r="BO300" s="642"/>
      <c r="BP300" s="640"/>
      <c r="BQ300" s="642"/>
      <c r="BR300" s="643"/>
      <c r="BS300" s="644">
        <f t="shared" si="6"/>
        <v>0</v>
      </c>
      <c r="BT300" s="776">
        <f t="shared" si="7"/>
        <v>0</v>
      </c>
      <c r="BU300" s="644">
        <f t="shared" si="8"/>
        <v>0</v>
      </c>
      <c r="BV300" s="645"/>
      <c r="BW300" s="338"/>
      <c r="BX300" s="338"/>
      <c r="BY300" s="338"/>
      <c r="BZ300" s="338"/>
      <c r="CA300" s="338"/>
      <c r="CB300" s="338"/>
    </row>
    <row r="301" ht="15.75" customHeight="1">
      <c r="A301" s="858">
        <v>298.0</v>
      </c>
      <c r="B301" s="501"/>
      <c r="C301" s="908"/>
      <c r="D301" s="773">
        <f t="shared" ref="D301:E301" si="304">H301+J301+L301+N301+P301+R301+T301+V301+X301+Z301+AB301+AD301+AF301+AH301+AJ301+AL301+AN301+AP301+AR301+AT301+AV301+AX301+AZ301+BB301+BD301+BF301+BH301+BJ301+BL301+BN301+BP301</f>
        <v>0</v>
      </c>
      <c r="E301" s="671">
        <f t="shared" si="304"/>
        <v>0</v>
      </c>
      <c r="F301" s="774">
        <f t="shared" si="4"/>
        <v>0</v>
      </c>
      <c r="G301" s="418"/>
      <c r="H301" s="640"/>
      <c r="I301" s="642"/>
      <c r="J301" s="640"/>
      <c r="K301" s="642"/>
      <c r="L301" s="640"/>
      <c r="M301" s="642"/>
      <c r="N301" s="640"/>
      <c r="O301" s="642"/>
      <c r="P301" s="640"/>
      <c r="Q301" s="642"/>
      <c r="R301" s="640"/>
      <c r="S301" s="642"/>
      <c r="T301" s="640"/>
      <c r="U301" s="642"/>
      <c r="V301" s="640"/>
      <c r="W301" s="642"/>
      <c r="X301" s="640"/>
      <c r="Y301" s="642"/>
      <c r="Z301" s="640"/>
      <c r="AA301" s="642"/>
      <c r="AB301" s="640"/>
      <c r="AC301" s="642"/>
      <c r="AD301" s="640"/>
      <c r="AE301" s="642"/>
      <c r="AF301" s="640"/>
      <c r="AG301" s="642"/>
      <c r="AH301" s="640"/>
      <c r="AI301" s="642"/>
      <c r="AJ301" s="640"/>
      <c r="AK301" s="642"/>
      <c r="AL301" s="640"/>
      <c r="AM301" s="642"/>
      <c r="AN301" s="640"/>
      <c r="AO301" s="642"/>
      <c r="AP301" s="640"/>
      <c r="AQ301" s="642"/>
      <c r="AR301" s="640"/>
      <c r="AS301" s="642"/>
      <c r="AT301" s="640"/>
      <c r="AU301" s="642"/>
      <c r="AV301" s="640"/>
      <c r="AW301" s="642"/>
      <c r="AX301" s="640"/>
      <c r="AY301" s="642"/>
      <c r="AZ301" s="640"/>
      <c r="BA301" s="642"/>
      <c r="BB301" s="640"/>
      <c r="BC301" s="642"/>
      <c r="BD301" s="640"/>
      <c r="BE301" s="642"/>
      <c r="BF301" s="640"/>
      <c r="BG301" s="642"/>
      <c r="BH301" s="640"/>
      <c r="BI301" s="642"/>
      <c r="BJ301" s="640"/>
      <c r="BK301" s="642"/>
      <c r="BL301" s="640"/>
      <c r="BM301" s="642"/>
      <c r="BN301" s="640"/>
      <c r="BO301" s="642"/>
      <c r="BP301" s="640"/>
      <c r="BQ301" s="642"/>
      <c r="BR301" s="643"/>
      <c r="BS301" s="644">
        <f t="shared" si="6"/>
        <v>0</v>
      </c>
      <c r="BT301" s="776">
        <f t="shared" si="7"/>
        <v>0</v>
      </c>
      <c r="BU301" s="644">
        <f t="shared" si="8"/>
        <v>0</v>
      </c>
      <c r="BV301" s="645"/>
      <c r="BW301" s="338"/>
      <c r="BX301" s="338"/>
      <c r="BY301" s="338"/>
      <c r="BZ301" s="338"/>
      <c r="CA301" s="338"/>
      <c r="CB301" s="338"/>
    </row>
    <row r="302" ht="15.75" customHeight="1">
      <c r="A302" s="858">
        <v>299.0</v>
      </c>
      <c r="B302" s="501"/>
      <c r="C302" s="908"/>
      <c r="D302" s="773">
        <f t="shared" ref="D302:E302" si="305">H302+J302+L302+N302+P302+R302+T302+V302+X302+Z302+AB302+AD302+AF302+AH302+AJ302+AL302+AN302+AP302+AR302+AT302+AV302+AX302+AZ302+BB302+BD302+BF302+BH302+BJ302+BL302+BN302+BP302</f>
        <v>0</v>
      </c>
      <c r="E302" s="671">
        <f t="shared" si="305"/>
        <v>0</v>
      </c>
      <c r="F302" s="774">
        <f t="shared" si="4"/>
        <v>0</v>
      </c>
      <c r="G302" s="418"/>
      <c r="H302" s="640"/>
      <c r="I302" s="642"/>
      <c r="J302" s="640"/>
      <c r="K302" s="642"/>
      <c r="L302" s="640"/>
      <c r="M302" s="642"/>
      <c r="N302" s="640"/>
      <c r="O302" s="642"/>
      <c r="P302" s="640"/>
      <c r="Q302" s="642"/>
      <c r="R302" s="640"/>
      <c r="S302" s="642"/>
      <c r="T302" s="640"/>
      <c r="U302" s="642"/>
      <c r="V302" s="640"/>
      <c r="W302" s="642"/>
      <c r="X302" s="640"/>
      <c r="Y302" s="642"/>
      <c r="Z302" s="640"/>
      <c r="AA302" s="642"/>
      <c r="AB302" s="640"/>
      <c r="AC302" s="642"/>
      <c r="AD302" s="640"/>
      <c r="AE302" s="642"/>
      <c r="AF302" s="640"/>
      <c r="AG302" s="642"/>
      <c r="AH302" s="640"/>
      <c r="AI302" s="642"/>
      <c r="AJ302" s="640"/>
      <c r="AK302" s="642"/>
      <c r="AL302" s="640"/>
      <c r="AM302" s="642"/>
      <c r="AN302" s="640"/>
      <c r="AO302" s="642"/>
      <c r="AP302" s="640"/>
      <c r="AQ302" s="642"/>
      <c r="AR302" s="640"/>
      <c r="AS302" s="642"/>
      <c r="AT302" s="640"/>
      <c r="AU302" s="642"/>
      <c r="AV302" s="640"/>
      <c r="AW302" s="642"/>
      <c r="AX302" s="640"/>
      <c r="AY302" s="642"/>
      <c r="AZ302" s="640"/>
      <c r="BA302" s="642"/>
      <c r="BB302" s="640"/>
      <c r="BC302" s="642"/>
      <c r="BD302" s="640"/>
      <c r="BE302" s="642"/>
      <c r="BF302" s="640"/>
      <c r="BG302" s="642"/>
      <c r="BH302" s="640"/>
      <c r="BI302" s="642"/>
      <c r="BJ302" s="640"/>
      <c r="BK302" s="642"/>
      <c r="BL302" s="640"/>
      <c r="BM302" s="642"/>
      <c r="BN302" s="640"/>
      <c r="BO302" s="642"/>
      <c r="BP302" s="640"/>
      <c r="BQ302" s="642"/>
      <c r="BR302" s="643"/>
      <c r="BS302" s="644">
        <f t="shared" si="6"/>
        <v>0</v>
      </c>
      <c r="BT302" s="776">
        <f t="shared" si="7"/>
        <v>0</v>
      </c>
      <c r="BU302" s="644">
        <f t="shared" si="8"/>
        <v>0</v>
      </c>
      <c r="BV302" s="645"/>
      <c r="BW302" s="338"/>
      <c r="BX302" s="338"/>
      <c r="BY302" s="338"/>
      <c r="BZ302" s="338"/>
      <c r="CA302" s="338"/>
      <c r="CB302" s="338"/>
    </row>
    <row r="303" ht="15.75" customHeight="1">
      <c r="A303" s="858">
        <v>300.0</v>
      </c>
      <c r="B303" s="501"/>
      <c r="C303" s="908"/>
      <c r="D303" s="773">
        <f t="shared" ref="D303:E303" si="306">H303+J303+L303+N303+P303+R303+T303+V303+X303+Z303+AB303+AD303+AF303+AH303+AJ303+AL303+AN303+AP303+AR303+AT303+AV303+AX303+AZ303+BB303+BD303+BF303+BH303+BJ303+BL303+BN303+BP303</f>
        <v>0</v>
      </c>
      <c r="E303" s="671">
        <f t="shared" si="306"/>
        <v>0</v>
      </c>
      <c r="F303" s="774">
        <f t="shared" si="4"/>
        <v>0</v>
      </c>
      <c r="G303" s="418"/>
      <c r="H303" s="640"/>
      <c r="I303" s="642"/>
      <c r="J303" s="640"/>
      <c r="K303" s="642"/>
      <c r="L303" s="640"/>
      <c r="M303" s="642"/>
      <c r="N303" s="640"/>
      <c r="O303" s="642"/>
      <c r="P303" s="640"/>
      <c r="Q303" s="642"/>
      <c r="R303" s="640"/>
      <c r="S303" s="642"/>
      <c r="T303" s="640"/>
      <c r="U303" s="642"/>
      <c r="V303" s="640"/>
      <c r="W303" s="642"/>
      <c r="X303" s="640"/>
      <c r="Y303" s="642"/>
      <c r="Z303" s="640"/>
      <c r="AA303" s="642"/>
      <c r="AB303" s="640"/>
      <c r="AC303" s="642"/>
      <c r="AD303" s="640"/>
      <c r="AE303" s="642"/>
      <c r="AF303" s="640"/>
      <c r="AG303" s="642"/>
      <c r="AH303" s="640"/>
      <c r="AI303" s="642"/>
      <c r="AJ303" s="640"/>
      <c r="AK303" s="642"/>
      <c r="AL303" s="640"/>
      <c r="AM303" s="642"/>
      <c r="AN303" s="640"/>
      <c r="AO303" s="642"/>
      <c r="AP303" s="640"/>
      <c r="AQ303" s="642"/>
      <c r="AR303" s="640"/>
      <c r="AS303" s="642"/>
      <c r="AT303" s="640"/>
      <c r="AU303" s="642"/>
      <c r="AV303" s="640"/>
      <c r="AW303" s="642"/>
      <c r="AX303" s="640"/>
      <c r="AY303" s="642"/>
      <c r="AZ303" s="640"/>
      <c r="BA303" s="642"/>
      <c r="BB303" s="640"/>
      <c r="BC303" s="642"/>
      <c r="BD303" s="640"/>
      <c r="BE303" s="642"/>
      <c r="BF303" s="640"/>
      <c r="BG303" s="642"/>
      <c r="BH303" s="640"/>
      <c r="BI303" s="642"/>
      <c r="BJ303" s="640"/>
      <c r="BK303" s="642"/>
      <c r="BL303" s="640"/>
      <c r="BM303" s="642"/>
      <c r="BN303" s="640"/>
      <c r="BO303" s="642"/>
      <c r="BP303" s="640"/>
      <c r="BQ303" s="642"/>
      <c r="BR303" s="643"/>
      <c r="BS303" s="644">
        <f t="shared" si="6"/>
        <v>0</v>
      </c>
      <c r="BT303" s="776">
        <f t="shared" si="7"/>
        <v>0</v>
      </c>
      <c r="BU303" s="644">
        <f t="shared" si="8"/>
        <v>0</v>
      </c>
      <c r="BV303" s="645"/>
      <c r="BW303" s="338"/>
      <c r="BX303" s="338"/>
      <c r="BY303" s="338"/>
      <c r="BZ303" s="338"/>
      <c r="CA303" s="338"/>
      <c r="CB303" s="338"/>
    </row>
    <row r="304" ht="15.75" customHeight="1">
      <c r="A304" s="858">
        <v>301.0</v>
      </c>
      <c r="B304" s="501"/>
      <c r="C304" s="908"/>
      <c r="D304" s="773">
        <f t="shared" ref="D304:E304" si="307">H304+J304+L304+N304+P304+R304+T304+V304+X304+Z304+AB304+AD304+AF304+AH304+AJ304+AL304+AN304+AP304+AR304+AT304+AV304+AX304+AZ304+BB304+BD304+BF304+BH304+BJ304+BL304+BN304+BP304</f>
        <v>0</v>
      </c>
      <c r="E304" s="671">
        <f t="shared" si="307"/>
        <v>0</v>
      </c>
      <c r="F304" s="774">
        <f t="shared" si="4"/>
        <v>0</v>
      </c>
      <c r="G304" s="418"/>
      <c r="H304" s="640"/>
      <c r="I304" s="642"/>
      <c r="J304" s="640"/>
      <c r="K304" s="642"/>
      <c r="L304" s="640"/>
      <c r="M304" s="642"/>
      <c r="N304" s="640"/>
      <c r="O304" s="642"/>
      <c r="P304" s="640"/>
      <c r="Q304" s="642"/>
      <c r="R304" s="640"/>
      <c r="S304" s="642"/>
      <c r="T304" s="640"/>
      <c r="U304" s="642"/>
      <c r="V304" s="640"/>
      <c r="W304" s="642"/>
      <c r="X304" s="640"/>
      <c r="Y304" s="642"/>
      <c r="Z304" s="640"/>
      <c r="AA304" s="642"/>
      <c r="AB304" s="640"/>
      <c r="AC304" s="642"/>
      <c r="AD304" s="640"/>
      <c r="AE304" s="642"/>
      <c r="AF304" s="640"/>
      <c r="AG304" s="642"/>
      <c r="AH304" s="640"/>
      <c r="AI304" s="642"/>
      <c r="AJ304" s="640"/>
      <c r="AK304" s="642"/>
      <c r="AL304" s="640"/>
      <c r="AM304" s="642"/>
      <c r="AN304" s="640"/>
      <c r="AO304" s="642"/>
      <c r="AP304" s="640"/>
      <c r="AQ304" s="642"/>
      <c r="AR304" s="640"/>
      <c r="AS304" s="642"/>
      <c r="AT304" s="640"/>
      <c r="AU304" s="642"/>
      <c r="AV304" s="640"/>
      <c r="AW304" s="642"/>
      <c r="AX304" s="640"/>
      <c r="AY304" s="642"/>
      <c r="AZ304" s="640"/>
      <c r="BA304" s="642"/>
      <c r="BB304" s="640"/>
      <c r="BC304" s="642"/>
      <c r="BD304" s="640"/>
      <c r="BE304" s="642"/>
      <c r="BF304" s="640"/>
      <c r="BG304" s="642"/>
      <c r="BH304" s="640"/>
      <c r="BI304" s="642"/>
      <c r="BJ304" s="640"/>
      <c r="BK304" s="642"/>
      <c r="BL304" s="640"/>
      <c r="BM304" s="642"/>
      <c r="BN304" s="640"/>
      <c r="BO304" s="642"/>
      <c r="BP304" s="640"/>
      <c r="BQ304" s="642"/>
      <c r="BR304" s="643"/>
      <c r="BS304" s="644">
        <f t="shared" si="6"/>
        <v>0</v>
      </c>
      <c r="BT304" s="776">
        <f t="shared" si="7"/>
        <v>0</v>
      </c>
      <c r="BU304" s="644">
        <f t="shared" si="8"/>
        <v>0</v>
      </c>
      <c r="BV304" s="645"/>
      <c r="BW304" s="338"/>
      <c r="BX304" s="338"/>
      <c r="BY304" s="338"/>
      <c r="BZ304" s="338"/>
      <c r="CA304" s="338"/>
      <c r="CB304" s="338"/>
    </row>
    <row r="305" ht="15.75" customHeight="1">
      <c r="A305" s="858">
        <v>302.0</v>
      </c>
      <c r="B305" s="501"/>
      <c r="C305" s="908"/>
      <c r="D305" s="773">
        <f t="shared" ref="D305:E305" si="308">H305+J305+L305+N305+P305+R305+T305+V305+X305+Z305+AB305+AD305+AF305+AH305+AJ305+AL305+AN305+AP305+AR305+AT305+AV305+AX305+AZ305+BB305+BD305+BF305+BH305+BJ305+BL305+BN305+BP305</f>
        <v>0</v>
      </c>
      <c r="E305" s="671">
        <f t="shared" si="308"/>
        <v>0</v>
      </c>
      <c r="F305" s="774">
        <f t="shared" si="4"/>
        <v>0</v>
      </c>
      <c r="G305" s="418"/>
      <c r="H305" s="640"/>
      <c r="I305" s="642"/>
      <c r="J305" s="640"/>
      <c r="K305" s="642"/>
      <c r="L305" s="640"/>
      <c r="M305" s="642"/>
      <c r="N305" s="640"/>
      <c r="O305" s="642"/>
      <c r="P305" s="640"/>
      <c r="Q305" s="642"/>
      <c r="R305" s="640"/>
      <c r="S305" s="642"/>
      <c r="T305" s="640"/>
      <c r="U305" s="642"/>
      <c r="V305" s="640"/>
      <c r="W305" s="642"/>
      <c r="X305" s="640"/>
      <c r="Y305" s="642"/>
      <c r="Z305" s="640"/>
      <c r="AA305" s="642"/>
      <c r="AB305" s="640"/>
      <c r="AC305" s="642"/>
      <c r="AD305" s="640"/>
      <c r="AE305" s="642"/>
      <c r="AF305" s="640"/>
      <c r="AG305" s="642"/>
      <c r="AH305" s="640"/>
      <c r="AI305" s="642"/>
      <c r="AJ305" s="640"/>
      <c r="AK305" s="642"/>
      <c r="AL305" s="640"/>
      <c r="AM305" s="642"/>
      <c r="AN305" s="640"/>
      <c r="AO305" s="642"/>
      <c r="AP305" s="640"/>
      <c r="AQ305" s="642"/>
      <c r="AR305" s="640"/>
      <c r="AS305" s="642"/>
      <c r="AT305" s="640"/>
      <c r="AU305" s="642"/>
      <c r="AV305" s="640"/>
      <c r="AW305" s="642"/>
      <c r="AX305" s="640"/>
      <c r="AY305" s="642"/>
      <c r="AZ305" s="640"/>
      <c r="BA305" s="642"/>
      <c r="BB305" s="640"/>
      <c r="BC305" s="642"/>
      <c r="BD305" s="640"/>
      <c r="BE305" s="642"/>
      <c r="BF305" s="640"/>
      <c r="BG305" s="642"/>
      <c r="BH305" s="640"/>
      <c r="BI305" s="642"/>
      <c r="BJ305" s="640"/>
      <c r="BK305" s="642"/>
      <c r="BL305" s="640"/>
      <c r="BM305" s="642"/>
      <c r="BN305" s="640"/>
      <c r="BO305" s="642"/>
      <c r="BP305" s="640"/>
      <c r="BQ305" s="642"/>
      <c r="BR305" s="643"/>
      <c r="BS305" s="644">
        <f t="shared" si="6"/>
        <v>0</v>
      </c>
      <c r="BT305" s="776">
        <f t="shared" si="7"/>
        <v>0</v>
      </c>
      <c r="BU305" s="644">
        <f t="shared" si="8"/>
        <v>0</v>
      </c>
      <c r="BV305" s="645"/>
      <c r="BW305" s="338"/>
      <c r="BX305" s="338"/>
      <c r="BY305" s="338"/>
      <c r="BZ305" s="338"/>
      <c r="CA305" s="338"/>
      <c r="CB305" s="338"/>
    </row>
    <row r="306" ht="15.75" customHeight="1">
      <c r="A306" s="858">
        <v>303.0</v>
      </c>
      <c r="B306" s="501"/>
      <c r="C306" s="908"/>
      <c r="D306" s="773">
        <f t="shared" ref="D306:E306" si="309">H306+J306+L306+N306+P306+R306+T306+V306+X306+Z306+AB306+AD306+AF306+AH306+AJ306+AL306+AN306+AP306+AR306+AT306+AV306+AX306+AZ306+BB306+BD306+BF306+BH306+BJ306+BL306+BN306+BP306</f>
        <v>0</v>
      </c>
      <c r="E306" s="671">
        <f t="shared" si="309"/>
        <v>0</v>
      </c>
      <c r="F306" s="774">
        <f t="shared" si="4"/>
        <v>0</v>
      </c>
      <c r="G306" s="418"/>
      <c r="H306" s="640"/>
      <c r="I306" s="642"/>
      <c r="J306" s="640"/>
      <c r="K306" s="642"/>
      <c r="L306" s="640"/>
      <c r="M306" s="642"/>
      <c r="N306" s="640"/>
      <c r="O306" s="642"/>
      <c r="P306" s="640"/>
      <c r="Q306" s="642"/>
      <c r="R306" s="640"/>
      <c r="S306" s="642"/>
      <c r="T306" s="640"/>
      <c r="U306" s="642"/>
      <c r="V306" s="640"/>
      <c r="W306" s="642"/>
      <c r="X306" s="640"/>
      <c r="Y306" s="642"/>
      <c r="Z306" s="640"/>
      <c r="AA306" s="642"/>
      <c r="AB306" s="640"/>
      <c r="AC306" s="642"/>
      <c r="AD306" s="640"/>
      <c r="AE306" s="642"/>
      <c r="AF306" s="640"/>
      <c r="AG306" s="642"/>
      <c r="AH306" s="640"/>
      <c r="AI306" s="642"/>
      <c r="AJ306" s="640"/>
      <c r="AK306" s="642"/>
      <c r="AL306" s="640"/>
      <c r="AM306" s="642"/>
      <c r="AN306" s="640"/>
      <c r="AO306" s="642"/>
      <c r="AP306" s="640"/>
      <c r="AQ306" s="642"/>
      <c r="AR306" s="640"/>
      <c r="AS306" s="642"/>
      <c r="AT306" s="640"/>
      <c r="AU306" s="642"/>
      <c r="AV306" s="640"/>
      <c r="AW306" s="642"/>
      <c r="AX306" s="640"/>
      <c r="AY306" s="642"/>
      <c r="AZ306" s="640"/>
      <c r="BA306" s="642"/>
      <c r="BB306" s="640"/>
      <c r="BC306" s="642"/>
      <c r="BD306" s="640"/>
      <c r="BE306" s="642"/>
      <c r="BF306" s="640"/>
      <c r="BG306" s="642"/>
      <c r="BH306" s="640"/>
      <c r="BI306" s="642"/>
      <c r="BJ306" s="640"/>
      <c r="BK306" s="642"/>
      <c r="BL306" s="640"/>
      <c r="BM306" s="642"/>
      <c r="BN306" s="640"/>
      <c r="BO306" s="642"/>
      <c r="BP306" s="640"/>
      <c r="BQ306" s="642"/>
      <c r="BR306" s="643"/>
      <c r="BS306" s="644">
        <f t="shared" si="6"/>
        <v>0</v>
      </c>
      <c r="BT306" s="776">
        <f t="shared" si="7"/>
        <v>0</v>
      </c>
      <c r="BU306" s="644">
        <f t="shared" si="8"/>
        <v>0</v>
      </c>
      <c r="BV306" s="645"/>
      <c r="BW306" s="338"/>
      <c r="BX306" s="338"/>
      <c r="BY306" s="338"/>
      <c r="BZ306" s="338"/>
      <c r="CA306" s="338"/>
      <c r="CB306" s="338"/>
    </row>
    <row r="307" ht="15.75" customHeight="1">
      <c r="A307" s="858">
        <v>304.0</v>
      </c>
      <c r="B307" s="501"/>
      <c r="C307" s="908"/>
      <c r="D307" s="773">
        <f t="shared" ref="D307:E307" si="310">H307+J307+L307+N307+P307+R307+T307+V307+X307+Z307+AB307+AD307+AF307+AH307+AJ307+AL307+AN307+AP307+AR307+AT307+AV307+AX307+AZ307+BB307+BD307+BF307+BH307+BJ307+BL307+BN307+BP307</f>
        <v>0</v>
      </c>
      <c r="E307" s="671">
        <f t="shared" si="310"/>
        <v>0</v>
      </c>
      <c r="F307" s="774">
        <f t="shared" si="4"/>
        <v>0</v>
      </c>
      <c r="G307" s="418"/>
      <c r="H307" s="640"/>
      <c r="I307" s="642"/>
      <c r="J307" s="640"/>
      <c r="K307" s="642"/>
      <c r="L307" s="640"/>
      <c r="M307" s="642"/>
      <c r="N307" s="640"/>
      <c r="O307" s="642"/>
      <c r="P307" s="640"/>
      <c r="Q307" s="642"/>
      <c r="R307" s="640"/>
      <c r="S307" s="642"/>
      <c r="T307" s="640"/>
      <c r="U307" s="642"/>
      <c r="V307" s="640"/>
      <c r="W307" s="642"/>
      <c r="X307" s="640"/>
      <c r="Y307" s="642"/>
      <c r="Z307" s="640"/>
      <c r="AA307" s="642"/>
      <c r="AB307" s="640"/>
      <c r="AC307" s="642"/>
      <c r="AD307" s="640"/>
      <c r="AE307" s="642"/>
      <c r="AF307" s="640"/>
      <c r="AG307" s="642"/>
      <c r="AH307" s="640"/>
      <c r="AI307" s="642"/>
      <c r="AJ307" s="640"/>
      <c r="AK307" s="642"/>
      <c r="AL307" s="640"/>
      <c r="AM307" s="642"/>
      <c r="AN307" s="640"/>
      <c r="AO307" s="642"/>
      <c r="AP307" s="640"/>
      <c r="AQ307" s="642"/>
      <c r="AR307" s="640"/>
      <c r="AS307" s="642"/>
      <c r="AT307" s="640"/>
      <c r="AU307" s="642"/>
      <c r="AV307" s="640"/>
      <c r="AW307" s="642"/>
      <c r="AX307" s="640"/>
      <c r="AY307" s="642"/>
      <c r="AZ307" s="640"/>
      <c r="BA307" s="642"/>
      <c r="BB307" s="640"/>
      <c r="BC307" s="642"/>
      <c r="BD307" s="640"/>
      <c r="BE307" s="642"/>
      <c r="BF307" s="640"/>
      <c r="BG307" s="642"/>
      <c r="BH307" s="640"/>
      <c r="BI307" s="642"/>
      <c r="BJ307" s="640"/>
      <c r="BK307" s="642"/>
      <c r="BL307" s="640"/>
      <c r="BM307" s="642"/>
      <c r="BN307" s="640"/>
      <c r="BO307" s="642"/>
      <c r="BP307" s="640"/>
      <c r="BQ307" s="642"/>
      <c r="BR307" s="643"/>
      <c r="BS307" s="644">
        <f t="shared" si="6"/>
        <v>0</v>
      </c>
      <c r="BT307" s="776">
        <f t="shared" si="7"/>
        <v>0</v>
      </c>
      <c r="BU307" s="644">
        <f t="shared" si="8"/>
        <v>0</v>
      </c>
      <c r="BV307" s="645"/>
      <c r="BW307" s="338"/>
      <c r="BX307" s="338"/>
      <c r="BY307" s="338"/>
      <c r="BZ307" s="338"/>
      <c r="CA307" s="338"/>
      <c r="CB307" s="338"/>
    </row>
    <row r="308" ht="15.75" customHeight="1">
      <c r="A308" s="858">
        <v>305.0</v>
      </c>
      <c r="B308" s="501"/>
      <c r="C308" s="908"/>
      <c r="D308" s="773">
        <f t="shared" ref="D308:E308" si="311">H308+J308+L308+N308+P308+R308+T308+V308+X308+Z308+AB308+AD308+AF308+AH308+AJ308+AL308+AN308+AP308+AR308+AT308+AV308+AX308+AZ308+BB308+BD308+BF308+BH308+BJ308+BL308+BN308+BP308</f>
        <v>0</v>
      </c>
      <c r="E308" s="671">
        <f t="shared" si="311"/>
        <v>0</v>
      </c>
      <c r="F308" s="774">
        <f t="shared" si="4"/>
        <v>0</v>
      </c>
      <c r="G308" s="418"/>
      <c r="H308" s="640"/>
      <c r="I308" s="642"/>
      <c r="J308" s="640"/>
      <c r="K308" s="642"/>
      <c r="L308" s="640"/>
      <c r="M308" s="642"/>
      <c r="N308" s="640"/>
      <c r="O308" s="642"/>
      <c r="P308" s="640"/>
      <c r="Q308" s="642"/>
      <c r="R308" s="640"/>
      <c r="S308" s="642"/>
      <c r="T308" s="640"/>
      <c r="U308" s="642"/>
      <c r="V308" s="640"/>
      <c r="W308" s="642"/>
      <c r="X308" s="640"/>
      <c r="Y308" s="642"/>
      <c r="Z308" s="640"/>
      <c r="AA308" s="642"/>
      <c r="AB308" s="640"/>
      <c r="AC308" s="642"/>
      <c r="AD308" s="640"/>
      <c r="AE308" s="642"/>
      <c r="AF308" s="640"/>
      <c r="AG308" s="642"/>
      <c r="AH308" s="640"/>
      <c r="AI308" s="642"/>
      <c r="AJ308" s="640"/>
      <c r="AK308" s="642"/>
      <c r="AL308" s="640"/>
      <c r="AM308" s="642"/>
      <c r="AN308" s="640"/>
      <c r="AO308" s="642"/>
      <c r="AP308" s="640"/>
      <c r="AQ308" s="642"/>
      <c r="AR308" s="640"/>
      <c r="AS308" s="642"/>
      <c r="AT308" s="640"/>
      <c r="AU308" s="642"/>
      <c r="AV308" s="640"/>
      <c r="AW308" s="642"/>
      <c r="AX308" s="640"/>
      <c r="AY308" s="642"/>
      <c r="AZ308" s="640"/>
      <c r="BA308" s="642"/>
      <c r="BB308" s="640"/>
      <c r="BC308" s="642"/>
      <c r="BD308" s="640"/>
      <c r="BE308" s="642"/>
      <c r="BF308" s="640"/>
      <c r="BG308" s="642"/>
      <c r="BH308" s="640"/>
      <c r="BI308" s="642"/>
      <c r="BJ308" s="640"/>
      <c r="BK308" s="642"/>
      <c r="BL308" s="640"/>
      <c r="BM308" s="642"/>
      <c r="BN308" s="640"/>
      <c r="BO308" s="642"/>
      <c r="BP308" s="640"/>
      <c r="BQ308" s="642"/>
      <c r="BR308" s="643"/>
      <c r="BS308" s="644">
        <f t="shared" si="6"/>
        <v>0</v>
      </c>
      <c r="BT308" s="776">
        <f t="shared" si="7"/>
        <v>0</v>
      </c>
      <c r="BU308" s="644">
        <f t="shared" si="8"/>
        <v>0</v>
      </c>
      <c r="BV308" s="645"/>
      <c r="BW308" s="338"/>
      <c r="BX308" s="338"/>
      <c r="BY308" s="338"/>
      <c r="BZ308" s="338"/>
      <c r="CA308" s="338"/>
      <c r="CB308" s="338"/>
    </row>
    <row r="309" ht="15.75" customHeight="1">
      <c r="A309" s="858">
        <v>306.0</v>
      </c>
      <c r="B309" s="501"/>
      <c r="C309" s="908"/>
      <c r="D309" s="773">
        <f t="shared" ref="D309:E309" si="312">H309+J309+L309+N309+P309+R309+T309+V309+X309+Z309+AB309+AD309+AF309+AH309+AJ309+AL309+AN309+AP309+AR309+AT309+AV309+AX309+AZ309+BB309+BD309+BF309+BH309+BJ309+BL309+BN309+BP309</f>
        <v>0</v>
      </c>
      <c r="E309" s="671">
        <f t="shared" si="312"/>
        <v>0</v>
      </c>
      <c r="F309" s="774">
        <f t="shared" si="4"/>
        <v>0</v>
      </c>
      <c r="G309" s="418"/>
      <c r="H309" s="640"/>
      <c r="I309" s="642"/>
      <c r="J309" s="640"/>
      <c r="K309" s="642"/>
      <c r="L309" s="640"/>
      <c r="M309" s="642"/>
      <c r="N309" s="640"/>
      <c r="O309" s="642"/>
      <c r="P309" s="640"/>
      <c r="Q309" s="642"/>
      <c r="R309" s="640"/>
      <c r="S309" s="642"/>
      <c r="T309" s="640"/>
      <c r="U309" s="642"/>
      <c r="V309" s="640"/>
      <c r="W309" s="642"/>
      <c r="X309" s="640"/>
      <c r="Y309" s="642"/>
      <c r="Z309" s="640"/>
      <c r="AA309" s="642"/>
      <c r="AB309" s="640"/>
      <c r="AC309" s="642"/>
      <c r="AD309" s="640"/>
      <c r="AE309" s="642"/>
      <c r="AF309" s="640"/>
      <c r="AG309" s="642"/>
      <c r="AH309" s="640"/>
      <c r="AI309" s="642"/>
      <c r="AJ309" s="640"/>
      <c r="AK309" s="642"/>
      <c r="AL309" s="640"/>
      <c r="AM309" s="642"/>
      <c r="AN309" s="640"/>
      <c r="AO309" s="642"/>
      <c r="AP309" s="640"/>
      <c r="AQ309" s="642"/>
      <c r="AR309" s="640"/>
      <c r="AS309" s="642"/>
      <c r="AT309" s="640"/>
      <c r="AU309" s="642"/>
      <c r="AV309" s="640"/>
      <c r="AW309" s="642"/>
      <c r="AX309" s="640"/>
      <c r="AY309" s="642"/>
      <c r="AZ309" s="640"/>
      <c r="BA309" s="642"/>
      <c r="BB309" s="640"/>
      <c r="BC309" s="642"/>
      <c r="BD309" s="640"/>
      <c r="BE309" s="642"/>
      <c r="BF309" s="640"/>
      <c r="BG309" s="642"/>
      <c r="BH309" s="640"/>
      <c r="BI309" s="642"/>
      <c r="BJ309" s="640"/>
      <c r="BK309" s="642"/>
      <c r="BL309" s="640"/>
      <c r="BM309" s="642"/>
      <c r="BN309" s="640"/>
      <c r="BO309" s="642"/>
      <c r="BP309" s="640"/>
      <c r="BQ309" s="642"/>
      <c r="BR309" s="643"/>
      <c r="BS309" s="644">
        <f t="shared" si="6"/>
        <v>0</v>
      </c>
      <c r="BT309" s="776">
        <f t="shared" si="7"/>
        <v>0</v>
      </c>
      <c r="BU309" s="644">
        <f t="shared" si="8"/>
        <v>0</v>
      </c>
      <c r="BV309" s="645"/>
      <c r="BW309" s="338"/>
      <c r="BX309" s="338"/>
      <c r="BY309" s="338"/>
      <c r="BZ309" s="338"/>
      <c r="CA309" s="338"/>
      <c r="CB309" s="338"/>
    </row>
    <row r="310" ht="15.75" customHeight="1">
      <c r="A310" s="858">
        <v>307.0</v>
      </c>
      <c r="B310" s="501"/>
      <c r="C310" s="908"/>
      <c r="D310" s="773">
        <f t="shared" ref="D310:E310" si="313">H310+J310+L310+N310+P310+R310+T310+V310+X310+Z310+AB310+AD310+AF310+AH310+AJ310+AL310+AN310+AP310+AR310+AT310+AV310+AX310+AZ310+BB310+BD310+BF310+BH310+BJ310+BL310+BN310+BP310</f>
        <v>0</v>
      </c>
      <c r="E310" s="671">
        <f t="shared" si="313"/>
        <v>0</v>
      </c>
      <c r="F310" s="774">
        <f t="shared" si="4"/>
        <v>0</v>
      </c>
      <c r="G310" s="418"/>
      <c r="H310" s="640"/>
      <c r="I310" s="642"/>
      <c r="J310" s="640"/>
      <c r="K310" s="642"/>
      <c r="L310" s="640"/>
      <c r="M310" s="642"/>
      <c r="N310" s="640"/>
      <c r="O310" s="642"/>
      <c r="P310" s="640"/>
      <c r="Q310" s="642"/>
      <c r="R310" s="640"/>
      <c r="S310" s="642"/>
      <c r="T310" s="640"/>
      <c r="U310" s="642"/>
      <c r="V310" s="640"/>
      <c r="W310" s="642"/>
      <c r="X310" s="640"/>
      <c r="Y310" s="642"/>
      <c r="Z310" s="640"/>
      <c r="AA310" s="642"/>
      <c r="AB310" s="640"/>
      <c r="AC310" s="642"/>
      <c r="AD310" s="640"/>
      <c r="AE310" s="642"/>
      <c r="AF310" s="640"/>
      <c r="AG310" s="642"/>
      <c r="AH310" s="640"/>
      <c r="AI310" s="642"/>
      <c r="AJ310" s="640"/>
      <c r="AK310" s="642"/>
      <c r="AL310" s="640"/>
      <c r="AM310" s="642"/>
      <c r="AN310" s="640"/>
      <c r="AO310" s="642"/>
      <c r="AP310" s="640"/>
      <c r="AQ310" s="642"/>
      <c r="AR310" s="640"/>
      <c r="AS310" s="642"/>
      <c r="AT310" s="640"/>
      <c r="AU310" s="642"/>
      <c r="AV310" s="640"/>
      <c r="AW310" s="642"/>
      <c r="AX310" s="640"/>
      <c r="AY310" s="642"/>
      <c r="AZ310" s="640"/>
      <c r="BA310" s="642"/>
      <c r="BB310" s="640"/>
      <c r="BC310" s="642"/>
      <c r="BD310" s="640"/>
      <c r="BE310" s="642"/>
      <c r="BF310" s="640"/>
      <c r="BG310" s="642"/>
      <c r="BH310" s="640"/>
      <c r="BI310" s="642"/>
      <c r="BJ310" s="640"/>
      <c r="BK310" s="642"/>
      <c r="BL310" s="640"/>
      <c r="BM310" s="642"/>
      <c r="BN310" s="640"/>
      <c r="BO310" s="642"/>
      <c r="BP310" s="640"/>
      <c r="BQ310" s="642"/>
      <c r="BR310" s="643"/>
      <c r="BS310" s="644">
        <f t="shared" si="6"/>
        <v>0</v>
      </c>
      <c r="BT310" s="776">
        <f t="shared" si="7"/>
        <v>0</v>
      </c>
      <c r="BU310" s="644">
        <f t="shared" si="8"/>
        <v>0</v>
      </c>
      <c r="BV310" s="645"/>
      <c r="BW310" s="338"/>
      <c r="BX310" s="338"/>
      <c r="BY310" s="338"/>
      <c r="BZ310" s="338"/>
      <c r="CA310" s="338"/>
      <c r="CB310" s="338"/>
    </row>
    <row r="311" ht="15.75" customHeight="1">
      <c r="A311" s="858">
        <v>308.0</v>
      </c>
      <c r="B311" s="501"/>
      <c r="C311" s="908"/>
      <c r="D311" s="773">
        <f t="shared" ref="D311:E311" si="314">H311+J311+L311+N311+P311+R311+T311+V311+X311+Z311+AB311+AD311+AF311+AH311+AJ311+AL311+AN311+AP311+AR311+AT311+AV311+AX311+AZ311+BB311+BD311+BF311+BH311+BJ311+BL311+BN311+BP311</f>
        <v>0</v>
      </c>
      <c r="E311" s="671">
        <f t="shared" si="314"/>
        <v>0</v>
      </c>
      <c r="F311" s="774">
        <f t="shared" si="4"/>
        <v>0</v>
      </c>
      <c r="G311" s="418"/>
      <c r="H311" s="640"/>
      <c r="I311" s="642"/>
      <c r="J311" s="640"/>
      <c r="K311" s="642"/>
      <c r="L311" s="640"/>
      <c r="M311" s="642"/>
      <c r="N311" s="640"/>
      <c r="O311" s="642"/>
      <c r="P311" s="640"/>
      <c r="Q311" s="642"/>
      <c r="R311" s="640"/>
      <c r="S311" s="642"/>
      <c r="T311" s="640"/>
      <c r="U311" s="642"/>
      <c r="V311" s="640"/>
      <c r="W311" s="642"/>
      <c r="X311" s="640"/>
      <c r="Y311" s="642"/>
      <c r="Z311" s="640"/>
      <c r="AA311" s="642"/>
      <c r="AB311" s="640"/>
      <c r="AC311" s="642"/>
      <c r="AD311" s="640"/>
      <c r="AE311" s="642"/>
      <c r="AF311" s="640"/>
      <c r="AG311" s="642"/>
      <c r="AH311" s="640"/>
      <c r="AI311" s="642"/>
      <c r="AJ311" s="640"/>
      <c r="AK311" s="642"/>
      <c r="AL311" s="640"/>
      <c r="AM311" s="642"/>
      <c r="AN311" s="640"/>
      <c r="AO311" s="642"/>
      <c r="AP311" s="640"/>
      <c r="AQ311" s="642"/>
      <c r="AR311" s="640"/>
      <c r="AS311" s="642"/>
      <c r="AT311" s="640"/>
      <c r="AU311" s="642"/>
      <c r="AV311" s="640"/>
      <c r="AW311" s="642"/>
      <c r="AX311" s="640"/>
      <c r="AY311" s="642"/>
      <c r="AZ311" s="640"/>
      <c r="BA311" s="642"/>
      <c r="BB311" s="640"/>
      <c r="BC311" s="642"/>
      <c r="BD311" s="640"/>
      <c r="BE311" s="642"/>
      <c r="BF311" s="640"/>
      <c r="BG311" s="642"/>
      <c r="BH311" s="640"/>
      <c r="BI311" s="642"/>
      <c r="BJ311" s="640"/>
      <c r="BK311" s="642"/>
      <c r="BL311" s="640"/>
      <c r="BM311" s="642"/>
      <c r="BN311" s="640"/>
      <c r="BO311" s="642"/>
      <c r="BP311" s="640"/>
      <c r="BQ311" s="642"/>
      <c r="BR311" s="643"/>
      <c r="BS311" s="644">
        <f t="shared" si="6"/>
        <v>0</v>
      </c>
      <c r="BT311" s="776">
        <f t="shared" si="7"/>
        <v>0</v>
      </c>
      <c r="BU311" s="644">
        <f t="shared" si="8"/>
        <v>0</v>
      </c>
      <c r="BV311" s="645"/>
      <c r="BW311" s="338"/>
      <c r="BX311" s="338"/>
      <c r="BY311" s="338"/>
      <c r="BZ311" s="338"/>
      <c r="CA311" s="338"/>
      <c r="CB311" s="338"/>
    </row>
    <row r="312" ht="15.75" customHeight="1">
      <c r="A312" s="858">
        <v>309.0</v>
      </c>
      <c r="B312" s="501"/>
      <c r="C312" s="908"/>
      <c r="D312" s="773">
        <f t="shared" ref="D312:E312" si="315">H312+J312+L312+N312+P312+R312+T312+V312+X312+Z312+AB312+AD312+AF312+AH312+AJ312+AL312+AN312+AP312+AR312+AT312+AV312+AX312+AZ312+BB312+BD312+BF312+BH312+BJ312+BL312+BN312+BP312</f>
        <v>0</v>
      </c>
      <c r="E312" s="671">
        <f t="shared" si="315"/>
        <v>0</v>
      </c>
      <c r="F312" s="774">
        <f t="shared" si="4"/>
        <v>0</v>
      </c>
      <c r="G312" s="418"/>
      <c r="H312" s="640"/>
      <c r="I312" s="642"/>
      <c r="J312" s="640"/>
      <c r="K312" s="642"/>
      <c r="L312" s="640"/>
      <c r="M312" s="642"/>
      <c r="N312" s="640"/>
      <c r="O312" s="642"/>
      <c r="P312" s="640"/>
      <c r="Q312" s="642"/>
      <c r="R312" s="640"/>
      <c r="S312" s="642"/>
      <c r="T312" s="640"/>
      <c r="U312" s="642"/>
      <c r="V312" s="640"/>
      <c r="W312" s="642"/>
      <c r="X312" s="640"/>
      <c r="Y312" s="642"/>
      <c r="Z312" s="640"/>
      <c r="AA312" s="642"/>
      <c r="AB312" s="640"/>
      <c r="AC312" s="642"/>
      <c r="AD312" s="640"/>
      <c r="AE312" s="642"/>
      <c r="AF312" s="640"/>
      <c r="AG312" s="642"/>
      <c r="AH312" s="640"/>
      <c r="AI312" s="642"/>
      <c r="AJ312" s="640"/>
      <c r="AK312" s="642"/>
      <c r="AL312" s="640"/>
      <c r="AM312" s="642"/>
      <c r="AN312" s="640"/>
      <c r="AO312" s="642"/>
      <c r="AP312" s="640"/>
      <c r="AQ312" s="642"/>
      <c r="AR312" s="640"/>
      <c r="AS312" s="642"/>
      <c r="AT312" s="640"/>
      <c r="AU312" s="642"/>
      <c r="AV312" s="640"/>
      <c r="AW312" s="642"/>
      <c r="AX312" s="640"/>
      <c r="AY312" s="642"/>
      <c r="AZ312" s="640"/>
      <c r="BA312" s="642"/>
      <c r="BB312" s="640"/>
      <c r="BC312" s="642"/>
      <c r="BD312" s="640"/>
      <c r="BE312" s="642"/>
      <c r="BF312" s="640"/>
      <c r="BG312" s="642"/>
      <c r="BH312" s="640"/>
      <c r="BI312" s="642"/>
      <c r="BJ312" s="640"/>
      <c r="BK312" s="642"/>
      <c r="BL312" s="640"/>
      <c r="BM312" s="642"/>
      <c r="BN312" s="640"/>
      <c r="BO312" s="642"/>
      <c r="BP312" s="640"/>
      <c r="BQ312" s="642"/>
      <c r="BR312" s="643"/>
      <c r="BS312" s="644">
        <f t="shared" si="6"/>
        <v>0</v>
      </c>
      <c r="BT312" s="776">
        <f t="shared" si="7"/>
        <v>0</v>
      </c>
      <c r="BU312" s="644">
        <f t="shared" si="8"/>
        <v>0</v>
      </c>
      <c r="BV312" s="645"/>
      <c r="BW312" s="338"/>
      <c r="BX312" s="338"/>
      <c r="BY312" s="338"/>
      <c r="BZ312" s="338"/>
      <c r="CA312" s="338"/>
      <c r="CB312" s="338"/>
    </row>
    <row r="313" ht="15.75" customHeight="1">
      <c r="A313" s="858">
        <v>310.0</v>
      </c>
      <c r="B313" s="501"/>
      <c r="C313" s="908"/>
      <c r="D313" s="773">
        <f t="shared" ref="D313:E313" si="316">H313+J313+L313+N313+P313+R313+T313+V313+X313+Z313+AB313+AD313+AF313+AH313+AJ313+AL313+AN313+AP313+AR313+AT313+AV313+AX313+AZ313+BB313+BD313+BF313+BH313+BJ313+BL313+BN313+BP313</f>
        <v>0</v>
      </c>
      <c r="E313" s="671">
        <f t="shared" si="316"/>
        <v>0</v>
      </c>
      <c r="F313" s="774">
        <f t="shared" si="4"/>
        <v>0</v>
      </c>
      <c r="G313" s="418"/>
      <c r="H313" s="640"/>
      <c r="I313" s="642"/>
      <c r="J313" s="640"/>
      <c r="K313" s="642"/>
      <c r="L313" s="640"/>
      <c r="M313" s="642"/>
      <c r="N313" s="640"/>
      <c r="O313" s="642"/>
      <c r="P313" s="640"/>
      <c r="Q313" s="642"/>
      <c r="R313" s="640"/>
      <c r="S313" s="642"/>
      <c r="T313" s="640"/>
      <c r="U313" s="642"/>
      <c r="V313" s="640"/>
      <c r="W313" s="642"/>
      <c r="X313" s="640"/>
      <c r="Y313" s="642"/>
      <c r="Z313" s="640"/>
      <c r="AA313" s="642"/>
      <c r="AB313" s="640"/>
      <c r="AC313" s="642"/>
      <c r="AD313" s="640"/>
      <c r="AE313" s="642"/>
      <c r="AF313" s="640"/>
      <c r="AG313" s="642"/>
      <c r="AH313" s="640"/>
      <c r="AI313" s="642"/>
      <c r="AJ313" s="640"/>
      <c r="AK313" s="642"/>
      <c r="AL313" s="640"/>
      <c r="AM313" s="642"/>
      <c r="AN313" s="640"/>
      <c r="AO313" s="642"/>
      <c r="AP313" s="640"/>
      <c r="AQ313" s="642"/>
      <c r="AR313" s="640"/>
      <c r="AS313" s="642"/>
      <c r="AT313" s="640"/>
      <c r="AU313" s="642"/>
      <c r="AV313" s="640"/>
      <c r="AW313" s="642"/>
      <c r="AX313" s="640"/>
      <c r="AY313" s="642"/>
      <c r="AZ313" s="640"/>
      <c r="BA313" s="642"/>
      <c r="BB313" s="640"/>
      <c r="BC313" s="642"/>
      <c r="BD313" s="640"/>
      <c r="BE313" s="642"/>
      <c r="BF313" s="640"/>
      <c r="BG313" s="642"/>
      <c r="BH313" s="640"/>
      <c r="BI313" s="642"/>
      <c r="BJ313" s="640"/>
      <c r="BK313" s="642"/>
      <c r="BL313" s="640"/>
      <c r="BM313" s="642"/>
      <c r="BN313" s="640"/>
      <c r="BO313" s="642"/>
      <c r="BP313" s="640"/>
      <c r="BQ313" s="642"/>
      <c r="BR313" s="643"/>
      <c r="BS313" s="644">
        <f t="shared" si="6"/>
        <v>0</v>
      </c>
      <c r="BT313" s="776">
        <f t="shared" si="7"/>
        <v>0</v>
      </c>
      <c r="BU313" s="644">
        <f t="shared" si="8"/>
        <v>0</v>
      </c>
      <c r="BV313" s="645"/>
      <c r="BW313" s="338"/>
      <c r="BX313" s="338"/>
      <c r="BY313" s="338"/>
      <c r="BZ313" s="338"/>
      <c r="CA313" s="338"/>
      <c r="CB313" s="338"/>
    </row>
    <row r="314" ht="15.75" customHeight="1">
      <c r="A314" s="858">
        <v>311.0</v>
      </c>
      <c r="B314" s="501"/>
      <c r="C314" s="908"/>
      <c r="D314" s="773">
        <f t="shared" ref="D314:E314" si="317">H314+J314+L314+N314+P314+R314+T314+V314+X314+Z314+AB314+AD314+AF314+AH314+AJ314+AL314+AN314+AP314+AR314+AT314+AV314+AX314+AZ314+BB314+BD314+BF314+BH314+BJ314+BL314+BN314+BP314</f>
        <v>0</v>
      </c>
      <c r="E314" s="671">
        <f t="shared" si="317"/>
        <v>0</v>
      </c>
      <c r="F314" s="774">
        <f t="shared" si="4"/>
        <v>0</v>
      </c>
      <c r="G314" s="418"/>
      <c r="H314" s="640"/>
      <c r="I314" s="642"/>
      <c r="J314" s="640"/>
      <c r="K314" s="642"/>
      <c r="L314" s="640"/>
      <c r="M314" s="642"/>
      <c r="N314" s="640"/>
      <c r="O314" s="642"/>
      <c r="P314" s="640"/>
      <c r="Q314" s="642"/>
      <c r="R314" s="640"/>
      <c r="S314" s="642"/>
      <c r="T314" s="640"/>
      <c r="U314" s="642"/>
      <c r="V314" s="640"/>
      <c r="W314" s="642"/>
      <c r="X314" s="640"/>
      <c r="Y314" s="642"/>
      <c r="Z314" s="640"/>
      <c r="AA314" s="642"/>
      <c r="AB314" s="640"/>
      <c r="AC314" s="642"/>
      <c r="AD314" s="640"/>
      <c r="AE314" s="642"/>
      <c r="AF314" s="640"/>
      <c r="AG314" s="642"/>
      <c r="AH314" s="640"/>
      <c r="AI314" s="642"/>
      <c r="AJ314" s="640"/>
      <c r="AK314" s="642"/>
      <c r="AL314" s="640"/>
      <c r="AM314" s="642"/>
      <c r="AN314" s="640"/>
      <c r="AO314" s="642"/>
      <c r="AP314" s="640"/>
      <c r="AQ314" s="642"/>
      <c r="AR314" s="640"/>
      <c r="AS314" s="642"/>
      <c r="AT314" s="640"/>
      <c r="AU314" s="642"/>
      <c r="AV314" s="640"/>
      <c r="AW314" s="642"/>
      <c r="AX314" s="640"/>
      <c r="AY314" s="642"/>
      <c r="AZ314" s="640"/>
      <c r="BA314" s="642"/>
      <c r="BB314" s="640"/>
      <c r="BC314" s="642"/>
      <c r="BD314" s="640"/>
      <c r="BE314" s="642"/>
      <c r="BF314" s="640"/>
      <c r="BG314" s="642"/>
      <c r="BH314" s="640"/>
      <c r="BI314" s="642"/>
      <c r="BJ314" s="640"/>
      <c r="BK314" s="642"/>
      <c r="BL314" s="640"/>
      <c r="BM314" s="642"/>
      <c r="BN314" s="640"/>
      <c r="BO314" s="642"/>
      <c r="BP314" s="640"/>
      <c r="BQ314" s="642"/>
      <c r="BR314" s="643"/>
      <c r="BS314" s="644">
        <f t="shared" si="6"/>
        <v>0</v>
      </c>
      <c r="BT314" s="776">
        <f t="shared" si="7"/>
        <v>0</v>
      </c>
      <c r="BU314" s="644">
        <f t="shared" si="8"/>
        <v>0</v>
      </c>
      <c r="BV314" s="645"/>
      <c r="BW314" s="338"/>
      <c r="BX314" s="338"/>
      <c r="BY314" s="338"/>
      <c r="BZ314" s="338"/>
      <c r="CA314" s="338"/>
      <c r="CB314" s="338"/>
    </row>
    <row r="315" ht="15.75" customHeight="1">
      <c r="A315" s="858">
        <v>312.0</v>
      </c>
      <c r="B315" s="501"/>
      <c r="C315" s="908"/>
      <c r="D315" s="773">
        <f t="shared" ref="D315:E315" si="318">H315+J315+L315+N315+P315+R315+T315+V315+X315+Z315+AB315+AD315+AF315+AH315+AJ315+AL315+AN315+AP315+AR315+AT315+AV315+AX315+AZ315+BB315+BD315+BF315+BH315+BJ315+BL315+BN315+BP315</f>
        <v>0</v>
      </c>
      <c r="E315" s="671">
        <f t="shared" si="318"/>
        <v>0</v>
      </c>
      <c r="F315" s="774">
        <f t="shared" si="4"/>
        <v>0</v>
      </c>
      <c r="G315" s="418"/>
      <c r="H315" s="640"/>
      <c r="I315" s="642"/>
      <c r="J315" s="640"/>
      <c r="K315" s="642"/>
      <c r="L315" s="640"/>
      <c r="M315" s="642"/>
      <c r="N315" s="640"/>
      <c r="O315" s="642"/>
      <c r="P315" s="640"/>
      <c r="Q315" s="642"/>
      <c r="R315" s="640"/>
      <c r="S315" s="642"/>
      <c r="T315" s="640"/>
      <c r="U315" s="642"/>
      <c r="V315" s="640"/>
      <c r="W315" s="642"/>
      <c r="X315" s="640"/>
      <c r="Y315" s="642"/>
      <c r="Z315" s="640"/>
      <c r="AA315" s="642"/>
      <c r="AB315" s="640"/>
      <c r="AC315" s="642"/>
      <c r="AD315" s="640"/>
      <c r="AE315" s="642"/>
      <c r="AF315" s="640"/>
      <c r="AG315" s="642"/>
      <c r="AH315" s="640"/>
      <c r="AI315" s="642"/>
      <c r="AJ315" s="640"/>
      <c r="AK315" s="642"/>
      <c r="AL315" s="640"/>
      <c r="AM315" s="642"/>
      <c r="AN315" s="640"/>
      <c r="AO315" s="642"/>
      <c r="AP315" s="640"/>
      <c r="AQ315" s="642"/>
      <c r="AR315" s="640"/>
      <c r="AS315" s="642"/>
      <c r="AT315" s="640"/>
      <c r="AU315" s="642"/>
      <c r="AV315" s="640"/>
      <c r="AW315" s="642"/>
      <c r="AX315" s="640"/>
      <c r="AY315" s="642"/>
      <c r="AZ315" s="640"/>
      <c r="BA315" s="642"/>
      <c r="BB315" s="640"/>
      <c r="BC315" s="642"/>
      <c r="BD315" s="640"/>
      <c r="BE315" s="642"/>
      <c r="BF315" s="640"/>
      <c r="BG315" s="642"/>
      <c r="BH315" s="640"/>
      <c r="BI315" s="642"/>
      <c r="BJ315" s="640"/>
      <c r="BK315" s="642"/>
      <c r="BL315" s="640"/>
      <c r="BM315" s="642"/>
      <c r="BN315" s="640"/>
      <c r="BO315" s="642"/>
      <c r="BP315" s="640"/>
      <c r="BQ315" s="642"/>
      <c r="BR315" s="643"/>
      <c r="BS315" s="644">
        <f t="shared" si="6"/>
        <v>0</v>
      </c>
      <c r="BT315" s="776">
        <f t="shared" si="7"/>
        <v>0</v>
      </c>
      <c r="BU315" s="644">
        <f t="shared" si="8"/>
        <v>0</v>
      </c>
      <c r="BV315" s="645"/>
      <c r="BW315" s="338"/>
      <c r="BX315" s="338"/>
      <c r="BY315" s="338"/>
      <c r="BZ315" s="338"/>
      <c r="CA315" s="338"/>
      <c r="CB315" s="338"/>
    </row>
    <row r="316" ht="15.75" customHeight="1">
      <c r="A316" s="858">
        <v>313.0</v>
      </c>
      <c r="B316" s="501"/>
      <c r="C316" s="908"/>
      <c r="D316" s="773">
        <f t="shared" ref="D316:E316" si="319">H316+J316+L316+N316+P316+R316+T316+V316+X316+Z316+AB316+AD316+AF316+AH316+AJ316+AL316+AN316+AP316+AR316+AT316+AV316+AX316+AZ316+BB316+BD316+BF316+BH316+BJ316+BL316+BN316+BP316</f>
        <v>0</v>
      </c>
      <c r="E316" s="671">
        <f t="shared" si="319"/>
        <v>0</v>
      </c>
      <c r="F316" s="774">
        <f t="shared" si="4"/>
        <v>0</v>
      </c>
      <c r="G316" s="418"/>
      <c r="H316" s="640"/>
      <c r="I316" s="642"/>
      <c r="J316" s="640"/>
      <c r="K316" s="642"/>
      <c r="L316" s="640"/>
      <c r="M316" s="642"/>
      <c r="N316" s="640"/>
      <c r="O316" s="642"/>
      <c r="P316" s="640"/>
      <c r="Q316" s="642"/>
      <c r="R316" s="640"/>
      <c r="S316" s="642"/>
      <c r="T316" s="640"/>
      <c r="U316" s="642"/>
      <c r="V316" s="640"/>
      <c r="W316" s="642"/>
      <c r="X316" s="640"/>
      <c r="Y316" s="642"/>
      <c r="Z316" s="640"/>
      <c r="AA316" s="642"/>
      <c r="AB316" s="640"/>
      <c r="AC316" s="642"/>
      <c r="AD316" s="640"/>
      <c r="AE316" s="642"/>
      <c r="AF316" s="640"/>
      <c r="AG316" s="642"/>
      <c r="AH316" s="640"/>
      <c r="AI316" s="642"/>
      <c r="AJ316" s="640"/>
      <c r="AK316" s="642"/>
      <c r="AL316" s="640"/>
      <c r="AM316" s="642"/>
      <c r="AN316" s="640"/>
      <c r="AO316" s="642"/>
      <c r="AP316" s="640"/>
      <c r="AQ316" s="642"/>
      <c r="AR316" s="640"/>
      <c r="AS316" s="642"/>
      <c r="AT316" s="640"/>
      <c r="AU316" s="642"/>
      <c r="AV316" s="640"/>
      <c r="AW316" s="642"/>
      <c r="AX316" s="640"/>
      <c r="AY316" s="642"/>
      <c r="AZ316" s="640"/>
      <c r="BA316" s="642"/>
      <c r="BB316" s="640"/>
      <c r="BC316" s="642"/>
      <c r="BD316" s="640"/>
      <c r="BE316" s="642"/>
      <c r="BF316" s="640"/>
      <c r="BG316" s="642"/>
      <c r="BH316" s="640"/>
      <c r="BI316" s="642"/>
      <c r="BJ316" s="640"/>
      <c r="BK316" s="642"/>
      <c r="BL316" s="640"/>
      <c r="BM316" s="642"/>
      <c r="BN316" s="640"/>
      <c r="BO316" s="642"/>
      <c r="BP316" s="640"/>
      <c r="BQ316" s="642"/>
      <c r="BR316" s="643"/>
      <c r="BS316" s="644">
        <f t="shared" si="6"/>
        <v>0</v>
      </c>
      <c r="BT316" s="776">
        <f t="shared" si="7"/>
        <v>0</v>
      </c>
      <c r="BU316" s="644">
        <f t="shared" si="8"/>
        <v>0</v>
      </c>
      <c r="BV316" s="645"/>
      <c r="BW316" s="338"/>
      <c r="BX316" s="338"/>
      <c r="BY316" s="338"/>
      <c r="BZ316" s="338"/>
      <c r="CA316" s="338"/>
      <c r="CB316" s="338"/>
    </row>
    <row r="317" ht="15.75" customHeight="1">
      <c r="A317" s="858">
        <v>314.0</v>
      </c>
      <c r="B317" s="501"/>
      <c r="C317" s="908"/>
      <c r="D317" s="773">
        <f t="shared" ref="D317:E317" si="320">H317+J317+L317+N317+P317+R317+T317+V317+X317+Z317+AB317+AD317+AF317+AH317+AJ317+AL317+AN317+AP317+AR317+AT317+AV317+AX317+AZ317+BB317+BD317+BF317+BH317+BJ317+BL317+BN317+BP317</f>
        <v>0</v>
      </c>
      <c r="E317" s="671">
        <f t="shared" si="320"/>
        <v>0</v>
      </c>
      <c r="F317" s="774">
        <f t="shared" si="4"/>
        <v>0</v>
      </c>
      <c r="G317" s="418"/>
      <c r="H317" s="640"/>
      <c r="I317" s="642"/>
      <c r="J317" s="640"/>
      <c r="K317" s="642"/>
      <c r="L317" s="640"/>
      <c r="M317" s="642"/>
      <c r="N317" s="640"/>
      <c r="O317" s="642"/>
      <c r="P317" s="640"/>
      <c r="Q317" s="642"/>
      <c r="R317" s="640"/>
      <c r="S317" s="642"/>
      <c r="T317" s="640"/>
      <c r="U317" s="642"/>
      <c r="V317" s="640"/>
      <c r="W317" s="642"/>
      <c r="X317" s="640"/>
      <c r="Y317" s="642"/>
      <c r="Z317" s="640"/>
      <c r="AA317" s="642"/>
      <c r="AB317" s="640"/>
      <c r="AC317" s="642"/>
      <c r="AD317" s="640"/>
      <c r="AE317" s="642"/>
      <c r="AF317" s="640"/>
      <c r="AG317" s="642"/>
      <c r="AH317" s="640"/>
      <c r="AI317" s="642"/>
      <c r="AJ317" s="640"/>
      <c r="AK317" s="642"/>
      <c r="AL317" s="640"/>
      <c r="AM317" s="642"/>
      <c r="AN317" s="640"/>
      <c r="AO317" s="642"/>
      <c r="AP317" s="640"/>
      <c r="AQ317" s="642"/>
      <c r="AR317" s="640"/>
      <c r="AS317" s="642"/>
      <c r="AT317" s="640"/>
      <c r="AU317" s="642"/>
      <c r="AV317" s="640"/>
      <c r="AW317" s="642"/>
      <c r="AX317" s="640"/>
      <c r="AY317" s="642"/>
      <c r="AZ317" s="640"/>
      <c r="BA317" s="642"/>
      <c r="BB317" s="640"/>
      <c r="BC317" s="642"/>
      <c r="BD317" s="640"/>
      <c r="BE317" s="642"/>
      <c r="BF317" s="640"/>
      <c r="BG317" s="642"/>
      <c r="BH317" s="640"/>
      <c r="BI317" s="642"/>
      <c r="BJ317" s="640"/>
      <c r="BK317" s="642"/>
      <c r="BL317" s="640"/>
      <c r="BM317" s="642"/>
      <c r="BN317" s="640"/>
      <c r="BO317" s="642"/>
      <c r="BP317" s="640"/>
      <c r="BQ317" s="642"/>
      <c r="BR317" s="643"/>
      <c r="BS317" s="644">
        <f t="shared" si="6"/>
        <v>0</v>
      </c>
      <c r="BT317" s="776">
        <f t="shared" si="7"/>
        <v>0</v>
      </c>
      <c r="BU317" s="644">
        <f t="shared" si="8"/>
        <v>0</v>
      </c>
      <c r="BV317" s="645"/>
      <c r="BW317" s="338"/>
      <c r="BX317" s="338"/>
      <c r="BY317" s="338"/>
      <c r="BZ317" s="338"/>
      <c r="CA317" s="338"/>
      <c r="CB317" s="338"/>
    </row>
    <row r="318" ht="15.75" customHeight="1">
      <c r="A318" s="858">
        <v>315.0</v>
      </c>
      <c r="B318" s="501"/>
      <c r="C318" s="908"/>
      <c r="D318" s="773">
        <f t="shared" ref="D318:E318" si="321">H318+J318+L318+N318+P318+R318+T318+V318+X318+Z318+AB318+AD318+AF318+AH318+AJ318+AL318+AN318+AP318+AR318+AT318+AV318+AX318+AZ318+BB318+BD318+BF318+BH318+BJ318+BL318+BN318+BP318</f>
        <v>0</v>
      </c>
      <c r="E318" s="671">
        <f t="shared" si="321"/>
        <v>0</v>
      </c>
      <c r="F318" s="774">
        <f t="shared" si="4"/>
        <v>0</v>
      </c>
      <c r="G318" s="418"/>
      <c r="H318" s="640"/>
      <c r="I318" s="642"/>
      <c r="J318" s="640"/>
      <c r="K318" s="642"/>
      <c r="L318" s="640"/>
      <c r="M318" s="642"/>
      <c r="N318" s="640"/>
      <c r="O318" s="642"/>
      <c r="P318" s="640"/>
      <c r="Q318" s="642"/>
      <c r="R318" s="640"/>
      <c r="S318" s="642"/>
      <c r="T318" s="640"/>
      <c r="U318" s="642"/>
      <c r="V318" s="640"/>
      <c r="W318" s="642"/>
      <c r="X318" s="640"/>
      <c r="Y318" s="642"/>
      <c r="Z318" s="640"/>
      <c r="AA318" s="642"/>
      <c r="AB318" s="640"/>
      <c r="AC318" s="642"/>
      <c r="AD318" s="640"/>
      <c r="AE318" s="642"/>
      <c r="AF318" s="640"/>
      <c r="AG318" s="642"/>
      <c r="AH318" s="640"/>
      <c r="AI318" s="642"/>
      <c r="AJ318" s="640"/>
      <c r="AK318" s="642"/>
      <c r="AL318" s="640"/>
      <c r="AM318" s="642"/>
      <c r="AN318" s="640"/>
      <c r="AO318" s="642"/>
      <c r="AP318" s="640"/>
      <c r="AQ318" s="642"/>
      <c r="AR318" s="640"/>
      <c r="AS318" s="642"/>
      <c r="AT318" s="640"/>
      <c r="AU318" s="642"/>
      <c r="AV318" s="640"/>
      <c r="AW318" s="642"/>
      <c r="AX318" s="640"/>
      <c r="AY318" s="642"/>
      <c r="AZ318" s="640"/>
      <c r="BA318" s="642"/>
      <c r="BB318" s="640"/>
      <c r="BC318" s="642"/>
      <c r="BD318" s="640"/>
      <c r="BE318" s="642"/>
      <c r="BF318" s="640"/>
      <c r="BG318" s="642"/>
      <c r="BH318" s="640"/>
      <c r="BI318" s="642"/>
      <c r="BJ318" s="640"/>
      <c r="BK318" s="642"/>
      <c r="BL318" s="640"/>
      <c r="BM318" s="642"/>
      <c r="BN318" s="640"/>
      <c r="BO318" s="642"/>
      <c r="BP318" s="640"/>
      <c r="BQ318" s="642"/>
      <c r="BR318" s="643"/>
      <c r="BS318" s="644">
        <f t="shared" si="6"/>
        <v>0</v>
      </c>
      <c r="BT318" s="776">
        <f t="shared" si="7"/>
        <v>0</v>
      </c>
      <c r="BU318" s="644">
        <f t="shared" si="8"/>
        <v>0</v>
      </c>
      <c r="BV318" s="645"/>
      <c r="BW318" s="338"/>
      <c r="BX318" s="338"/>
      <c r="BY318" s="338"/>
      <c r="BZ318" s="338"/>
      <c r="CA318" s="338"/>
      <c r="CB318" s="338"/>
    </row>
    <row r="319" ht="15.75" customHeight="1">
      <c r="A319" s="858">
        <v>316.0</v>
      </c>
      <c r="B319" s="501"/>
      <c r="C319" s="908"/>
      <c r="D319" s="773">
        <f t="shared" ref="D319:E319" si="322">H319+J319+L319+N319+P319+R319+T319+V319+X319+Z319+AB319+AD319+AF319+AH319+AJ319+AL319+AN319+AP319+AR319+AT319+AV319+AX319+AZ319+BB319+BD319+BF319+BH319+BJ319+BL319+BN319+BP319</f>
        <v>0</v>
      </c>
      <c r="E319" s="671">
        <f t="shared" si="322"/>
        <v>0</v>
      </c>
      <c r="F319" s="774">
        <f t="shared" si="4"/>
        <v>0</v>
      </c>
      <c r="G319" s="418"/>
      <c r="H319" s="640"/>
      <c r="I319" s="642"/>
      <c r="J319" s="640"/>
      <c r="K319" s="642"/>
      <c r="L319" s="640"/>
      <c r="M319" s="642"/>
      <c r="N319" s="640"/>
      <c r="O319" s="642"/>
      <c r="P319" s="640"/>
      <c r="Q319" s="642"/>
      <c r="R319" s="640"/>
      <c r="S319" s="642"/>
      <c r="T319" s="640"/>
      <c r="U319" s="642"/>
      <c r="V319" s="640"/>
      <c r="W319" s="642"/>
      <c r="X319" s="640"/>
      <c r="Y319" s="642"/>
      <c r="Z319" s="640"/>
      <c r="AA319" s="642"/>
      <c r="AB319" s="640"/>
      <c r="AC319" s="642"/>
      <c r="AD319" s="640"/>
      <c r="AE319" s="642"/>
      <c r="AF319" s="640"/>
      <c r="AG319" s="642"/>
      <c r="AH319" s="640"/>
      <c r="AI319" s="642"/>
      <c r="AJ319" s="640"/>
      <c r="AK319" s="642"/>
      <c r="AL319" s="640"/>
      <c r="AM319" s="642"/>
      <c r="AN319" s="640"/>
      <c r="AO319" s="642"/>
      <c r="AP319" s="640"/>
      <c r="AQ319" s="642"/>
      <c r="AR319" s="640"/>
      <c r="AS319" s="642"/>
      <c r="AT319" s="640"/>
      <c r="AU319" s="642"/>
      <c r="AV319" s="640"/>
      <c r="AW319" s="642"/>
      <c r="AX319" s="640"/>
      <c r="AY319" s="642"/>
      <c r="AZ319" s="640"/>
      <c r="BA319" s="642"/>
      <c r="BB319" s="640"/>
      <c r="BC319" s="642"/>
      <c r="BD319" s="640"/>
      <c r="BE319" s="642"/>
      <c r="BF319" s="640"/>
      <c r="BG319" s="642"/>
      <c r="BH319" s="640"/>
      <c r="BI319" s="642"/>
      <c r="BJ319" s="640"/>
      <c r="BK319" s="642"/>
      <c r="BL319" s="640"/>
      <c r="BM319" s="642"/>
      <c r="BN319" s="640"/>
      <c r="BO319" s="642"/>
      <c r="BP319" s="640"/>
      <c r="BQ319" s="642"/>
      <c r="BR319" s="643"/>
      <c r="BS319" s="644">
        <f t="shared" si="6"/>
        <v>0</v>
      </c>
      <c r="BT319" s="776">
        <f t="shared" si="7"/>
        <v>0</v>
      </c>
      <c r="BU319" s="644">
        <f t="shared" si="8"/>
        <v>0</v>
      </c>
      <c r="BV319" s="645"/>
      <c r="BW319" s="338"/>
      <c r="BX319" s="338"/>
      <c r="BY319" s="338"/>
      <c r="BZ319" s="338"/>
      <c r="CA319" s="338"/>
      <c r="CB319" s="338"/>
    </row>
    <row r="320" ht="15.75" customHeight="1">
      <c r="A320" s="858">
        <v>317.0</v>
      </c>
      <c r="B320" s="501"/>
      <c r="C320" s="908"/>
      <c r="D320" s="773">
        <f t="shared" ref="D320:E320" si="323">H320+J320+L320+N320+P320+R320+T320+V320+X320+Z320+AB320+AD320+AF320+AH320+AJ320+AL320+AN320+AP320+AR320+AT320+AV320+AX320+AZ320+BB320+BD320+BF320+BH320+BJ320+BL320+BN320+BP320</f>
        <v>0</v>
      </c>
      <c r="E320" s="671">
        <f t="shared" si="323"/>
        <v>0</v>
      </c>
      <c r="F320" s="774">
        <f t="shared" si="4"/>
        <v>0</v>
      </c>
      <c r="G320" s="418"/>
      <c r="H320" s="640"/>
      <c r="I320" s="642"/>
      <c r="J320" s="640"/>
      <c r="K320" s="642"/>
      <c r="L320" s="640"/>
      <c r="M320" s="642"/>
      <c r="N320" s="640"/>
      <c r="O320" s="642"/>
      <c r="P320" s="640"/>
      <c r="Q320" s="642"/>
      <c r="R320" s="640"/>
      <c r="S320" s="642"/>
      <c r="T320" s="640"/>
      <c r="U320" s="642"/>
      <c r="V320" s="640"/>
      <c r="W320" s="642"/>
      <c r="X320" s="640"/>
      <c r="Y320" s="642"/>
      <c r="Z320" s="640"/>
      <c r="AA320" s="642"/>
      <c r="AB320" s="640"/>
      <c r="AC320" s="642"/>
      <c r="AD320" s="640"/>
      <c r="AE320" s="642"/>
      <c r="AF320" s="640"/>
      <c r="AG320" s="642"/>
      <c r="AH320" s="640"/>
      <c r="AI320" s="642"/>
      <c r="AJ320" s="640"/>
      <c r="AK320" s="642"/>
      <c r="AL320" s="640"/>
      <c r="AM320" s="642"/>
      <c r="AN320" s="640"/>
      <c r="AO320" s="642"/>
      <c r="AP320" s="640"/>
      <c r="AQ320" s="642"/>
      <c r="AR320" s="640"/>
      <c r="AS320" s="642"/>
      <c r="AT320" s="640"/>
      <c r="AU320" s="642"/>
      <c r="AV320" s="640"/>
      <c r="AW320" s="642"/>
      <c r="AX320" s="640"/>
      <c r="AY320" s="642"/>
      <c r="AZ320" s="640"/>
      <c r="BA320" s="642"/>
      <c r="BB320" s="640"/>
      <c r="BC320" s="642"/>
      <c r="BD320" s="640"/>
      <c r="BE320" s="642"/>
      <c r="BF320" s="640"/>
      <c r="BG320" s="642"/>
      <c r="BH320" s="640"/>
      <c r="BI320" s="642"/>
      <c r="BJ320" s="640"/>
      <c r="BK320" s="642"/>
      <c r="BL320" s="640"/>
      <c r="BM320" s="642"/>
      <c r="BN320" s="640"/>
      <c r="BO320" s="642"/>
      <c r="BP320" s="640"/>
      <c r="BQ320" s="642"/>
      <c r="BR320" s="643"/>
      <c r="BS320" s="644">
        <f t="shared" si="6"/>
        <v>0</v>
      </c>
      <c r="BT320" s="776">
        <f t="shared" si="7"/>
        <v>0</v>
      </c>
      <c r="BU320" s="644">
        <f t="shared" si="8"/>
        <v>0</v>
      </c>
      <c r="BV320" s="645"/>
      <c r="BW320" s="338"/>
      <c r="BX320" s="338"/>
      <c r="BY320" s="338"/>
      <c r="BZ320" s="338"/>
      <c r="CA320" s="338"/>
      <c r="CB320" s="338"/>
    </row>
    <row r="321" ht="15.75" customHeight="1">
      <c r="A321" s="858">
        <v>318.0</v>
      </c>
      <c r="B321" s="501"/>
      <c r="C321" s="908"/>
      <c r="D321" s="773">
        <f t="shared" ref="D321:E321" si="324">H321+J321+L321+N321+P321+R321+T321+V321+X321+Z321+AB321+AD321+AF321+AH321+AJ321+AL321+AN321+AP321+AR321+AT321+AV321+AX321+AZ321+BB321+BD321+BF321+BH321+BJ321+BL321+BN321+BP321</f>
        <v>0</v>
      </c>
      <c r="E321" s="671">
        <f t="shared" si="324"/>
        <v>0</v>
      </c>
      <c r="F321" s="774">
        <f t="shared" si="4"/>
        <v>0</v>
      </c>
      <c r="G321" s="418"/>
      <c r="H321" s="640"/>
      <c r="I321" s="642"/>
      <c r="J321" s="640"/>
      <c r="K321" s="642"/>
      <c r="L321" s="640"/>
      <c r="M321" s="642"/>
      <c r="N321" s="640"/>
      <c r="O321" s="642"/>
      <c r="P321" s="640"/>
      <c r="Q321" s="642"/>
      <c r="R321" s="640"/>
      <c r="S321" s="642"/>
      <c r="T321" s="640"/>
      <c r="U321" s="642"/>
      <c r="V321" s="640"/>
      <c r="W321" s="642"/>
      <c r="X321" s="640"/>
      <c r="Y321" s="642"/>
      <c r="Z321" s="640"/>
      <c r="AA321" s="642"/>
      <c r="AB321" s="640"/>
      <c r="AC321" s="642"/>
      <c r="AD321" s="640"/>
      <c r="AE321" s="642"/>
      <c r="AF321" s="640"/>
      <c r="AG321" s="642"/>
      <c r="AH321" s="640"/>
      <c r="AI321" s="642"/>
      <c r="AJ321" s="640"/>
      <c r="AK321" s="642"/>
      <c r="AL321" s="640"/>
      <c r="AM321" s="642"/>
      <c r="AN321" s="640"/>
      <c r="AO321" s="642"/>
      <c r="AP321" s="640"/>
      <c r="AQ321" s="642"/>
      <c r="AR321" s="640"/>
      <c r="AS321" s="642"/>
      <c r="AT321" s="640"/>
      <c r="AU321" s="642"/>
      <c r="AV321" s="640"/>
      <c r="AW321" s="642"/>
      <c r="AX321" s="640"/>
      <c r="AY321" s="642"/>
      <c r="AZ321" s="640"/>
      <c r="BA321" s="642"/>
      <c r="BB321" s="640"/>
      <c r="BC321" s="642"/>
      <c r="BD321" s="640"/>
      <c r="BE321" s="642"/>
      <c r="BF321" s="640"/>
      <c r="BG321" s="642"/>
      <c r="BH321" s="640"/>
      <c r="BI321" s="642"/>
      <c r="BJ321" s="640"/>
      <c r="BK321" s="642"/>
      <c r="BL321" s="640"/>
      <c r="BM321" s="642"/>
      <c r="BN321" s="640"/>
      <c r="BO321" s="642"/>
      <c r="BP321" s="640"/>
      <c r="BQ321" s="642"/>
      <c r="BR321" s="643"/>
      <c r="BS321" s="644">
        <f t="shared" si="6"/>
        <v>0</v>
      </c>
      <c r="BT321" s="776">
        <f t="shared" si="7"/>
        <v>0</v>
      </c>
      <c r="BU321" s="644">
        <f t="shared" si="8"/>
        <v>0</v>
      </c>
      <c r="BV321" s="645"/>
      <c r="BW321" s="338"/>
      <c r="BX321" s="338"/>
      <c r="BY321" s="338"/>
      <c r="BZ321" s="338"/>
      <c r="CA321" s="338"/>
      <c r="CB321" s="338"/>
    </row>
    <row r="322" ht="15.75" customHeight="1">
      <c r="A322" s="858">
        <v>319.0</v>
      </c>
      <c r="B322" s="501"/>
      <c r="C322" s="908"/>
      <c r="D322" s="773">
        <f t="shared" ref="D322:E322" si="325">H322+J322+L322+N322+P322+R322+T322+V322+X322+Z322+AB322+AD322+AF322+AH322+AJ322+AL322+AN322+AP322+AR322+AT322+AV322+AX322+AZ322+BB322+BD322+BF322+BH322+BJ322+BL322+BN322+BP322</f>
        <v>0</v>
      </c>
      <c r="E322" s="671">
        <f t="shared" si="325"/>
        <v>0</v>
      </c>
      <c r="F322" s="774">
        <f t="shared" si="4"/>
        <v>0</v>
      </c>
      <c r="G322" s="418"/>
      <c r="H322" s="640"/>
      <c r="I322" s="642"/>
      <c r="J322" s="640"/>
      <c r="K322" s="642"/>
      <c r="L322" s="640"/>
      <c r="M322" s="642"/>
      <c r="N322" s="640"/>
      <c r="O322" s="642"/>
      <c r="P322" s="640"/>
      <c r="Q322" s="642"/>
      <c r="R322" s="640"/>
      <c r="S322" s="642"/>
      <c r="T322" s="640"/>
      <c r="U322" s="642"/>
      <c r="V322" s="640"/>
      <c r="W322" s="642"/>
      <c r="X322" s="640"/>
      <c r="Y322" s="642"/>
      <c r="Z322" s="640"/>
      <c r="AA322" s="642"/>
      <c r="AB322" s="640"/>
      <c r="AC322" s="642"/>
      <c r="AD322" s="640"/>
      <c r="AE322" s="642"/>
      <c r="AF322" s="640"/>
      <c r="AG322" s="642"/>
      <c r="AH322" s="640"/>
      <c r="AI322" s="642"/>
      <c r="AJ322" s="640"/>
      <c r="AK322" s="642"/>
      <c r="AL322" s="640"/>
      <c r="AM322" s="642"/>
      <c r="AN322" s="640"/>
      <c r="AO322" s="642"/>
      <c r="AP322" s="640"/>
      <c r="AQ322" s="642"/>
      <c r="AR322" s="640"/>
      <c r="AS322" s="642"/>
      <c r="AT322" s="640"/>
      <c r="AU322" s="642"/>
      <c r="AV322" s="640"/>
      <c r="AW322" s="642"/>
      <c r="AX322" s="640"/>
      <c r="AY322" s="642"/>
      <c r="AZ322" s="640"/>
      <c r="BA322" s="642"/>
      <c r="BB322" s="640"/>
      <c r="BC322" s="642"/>
      <c r="BD322" s="640"/>
      <c r="BE322" s="642"/>
      <c r="BF322" s="640"/>
      <c r="BG322" s="642"/>
      <c r="BH322" s="640"/>
      <c r="BI322" s="642"/>
      <c r="BJ322" s="640"/>
      <c r="BK322" s="642"/>
      <c r="BL322" s="640"/>
      <c r="BM322" s="642"/>
      <c r="BN322" s="640"/>
      <c r="BO322" s="642"/>
      <c r="BP322" s="640"/>
      <c r="BQ322" s="642"/>
      <c r="BR322" s="643"/>
      <c r="BS322" s="644">
        <f t="shared" si="6"/>
        <v>0</v>
      </c>
      <c r="BT322" s="776">
        <f t="shared" si="7"/>
        <v>0</v>
      </c>
      <c r="BU322" s="644">
        <f t="shared" si="8"/>
        <v>0</v>
      </c>
      <c r="BV322" s="645"/>
      <c r="BW322" s="338"/>
      <c r="BX322" s="338"/>
      <c r="BY322" s="338"/>
      <c r="BZ322" s="338"/>
      <c r="CA322" s="338"/>
      <c r="CB322" s="338"/>
    </row>
    <row r="323" ht="15.75" customHeight="1">
      <c r="A323" s="858">
        <v>320.0</v>
      </c>
      <c r="B323" s="501"/>
      <c r="C323" s="908"/>
      <c r="D323" s="773">
        <f t="shared" ref="D323:E323" si="326">H323+J323+L323+N323+P323+R323+T323+V323+X323+Z323+AB323+AD323+AF323+AH323+AJ323+AL323+AN323+AP323+AR323+AT323+AV323+AX323+AZ323+BB323+BD323+BF323+BH323+BJ323+BL323+BN323+BP323</f>
        <v>0</v>
      </c>
      <c r="E323" s="671">
        <f t="shared" si="326"/>
        <v>0</v>
      </c>
      <c r="F323" s="774">
        <f t="shared" si="4"/>
        <v>0</v>
      </c>
      <c r="G323" s="418"/>
      <c r="H323" s="640"/>
      <c r="I323" s="642"/>
      <c r="J323" s="640"/>
      <c r="K323" s="642"/>
      <c r="L323" s="640"/>
      <c r="M323" s="642"/>
      <c r="N323" s="640"/>
      <c r="O323" s="642"/>
      <c r="P323" s="640"/>
      <c r="Q323" s="642"/>
      <c r="R323" s="640"/>
      <c r="S323" s="642"/>
      <c r="T323" s="640"/>
      <c r="U323" s="642"/>
      <c r="V323" s="640"/>
      <c r="W323" s="642"/>
      <c r="X323" s="640"/>
      <c r="Y323" s="642"/>
      <c r="Z323" s="640"/>
      <c r="AA323" s="642"/>
      <c r="AB323" s="640"/>
      <c r="AC323" s="642"/>
      <c r="AD323" s="640"/>
      <c r="AE323" s="642"/>
      <c r="AF323" s="640"/>
      <c r="AG323" s="642"/>
      <c r="AH323" s="640"/>
      <c r="AI323" s="642"/>
      <c r="AJ323" s="640"/>
      <c r="AK323" s="642"/>
      <c r="AL323" s="640"/>
      <c r="AM323" s="642"/>
      <c r="AN323" s="640"/>
      <c r="AO323" s="642"/>
      <c r="AP323" s="640"/>
      <c r="AQ323" s="642"/>
      <c r="AR323" s="640"/>
      <c r="AS323" s="642"/>
      <c r="AT323" s="640"/>
      <c r="AU323" s="642"/>
      <c r="AV323" s="640"/>
      <c r="AW323" s="642"/>
      <c r="AX323" s="640"/>
      <c r="AY323" s="642"/>
      <c r="AZ323" s="640"/>
      <c r="BA323" s="642"/>
      <c r="BB323" s="640"/>
      <c r="BC323" s="642"/>
      <c r="BD323" s="640"/>
      <c r="BE323" s="642"/>
      <c r="BF323" s="640"/>
      <c r="BG323" s="642"/>
      <c r="BH323" s="640"/>
      <c r="BI323" s="642"/>
      <c r="BJ323" s="640"/>
      <c r="BK323" s="642"/>
      <c r="BL323" s="640"/>
      <c r="BM323" s="642"/>
      <c r="BN323" s="640"/>
      <c r="BO323" s="642"/>
      <c r="BP323" s="640"/>
      <c r="BQ323" s="642"/>
      <c r="BR323" s="643"/>
      <c r="BS323" s="644">
        <f t="shared" si="6"/>
        <v>0</v>
      </c>
      <c r="BT323" s="776">
        <f t="shared" si="7"/>
        <v>0</v>
      </c>
      <c r="BU323" s="644">
        <f t="shared" si="8"/>
        <v>0</v>
      </c>
      <c r="BV323" s="645"/>
      <c r="BW323" s="338"/>
      <c r="BX323" s="338"/>
      <c r="BY323" s="338"/>
      <c r="BZ323" s="338"/>
      <c r="CA323" s="338"/>
      <c r="CB323" s="338"/>
    </row>
    <row r="324" ht="15.75" customHeight="1">
      <c r="A324" s="858">
        <v>321.0</v>
      </c>
      <c r="B324" s="501"/>
      <c r="C324" s="908"/>
      <c r="D324" s="773">
        <f t="shared" ref="D324:E324" si="327">H324+J324+L324+N324+P324+R324+T324+V324+X324+Z324+AB324+AD324+AF324+AH324+AJ324+AL324+AN324+AP324+AR324+AT324+AV324+AX324+AZ324+BB324+BD324+BF324+BH324+BJ324+BL324+BN324+BP324</f>
        <v>0</v>
      </c>
      <c r="E324" s="671">
        <f t="shared" si="327"/>
        <v>0</v>
      </c>
      <c r="F324" s="774">
        <f t="shared" si="4"/>
        <v>0</v>
      </c>
      <c r="G324" s="418"/>
      <c r="H324" s="640"/>
      <c r="I324" s="642"/>
      <c r="J324" s="640"/>
      <c r="K324" s="642"/>
      <c r="L324" s="640"/>
      <c r="M324" s="642"/>
      <c r="N324" s="640"/>
      <c r="O324" s="642"/>
      <c r="P324" s="640"/>
      <c r="Q324" s="642"/>
      <c r="R324" s="640"/>
      <c r="S324" s="642"/>
      <c r="T324" s="640"/>
      <c r="U324" s="642"/>
      <c r="V324" s="640"/>
      <c r="W324" s="642"/>
      <c r="X324" s="640"/>
      <c r="Y324" s="642"/>
      <c r="Z324" s="640"/>
      <c r="AA324" s="642"/>
      <c r="AB324" s="640"/>
      <c r="AC324" s="642"/>
      <c r="AD324" s="640"/>
      <c r="AE324" s="642"/>
      <c r="AF324" s="640"/>
      <c r="AG324" s="642"/>
      <c r="AH324" s="640"/>
      <c r="AI324" s="642"/>
      <c r="AJ324" s="640"/>
      <c r="AK324" s="642"/>
      <c r="AL324" s="640"/>
      <c r="AM324" s="642"/>
      <c r="AN324" s="640"/>
      <c r="AO324" s="642"/>
      <c r="AP324" s="640"/>
      <c r="AQ324" s="642"/>
      <c r="AR324" s="640"/>
      <c r="AS324" s="642"/>
      <c r="AT324" s="640"/>
      <c r="AU324" s="642"/>
      <c r="AV324" s="640"/>
      <c r="AW324" s="642"/>
      <c r="AX324" s="640"/>
      <c r="AY324" s="642"/>
      <c r="AZ324" s="640"/>
      <c r="BA324" s="642"/>
      <c r="BB324" s="640"/>
      <c r="BC324" s="642"/>
      <c r="BD324" s="640"/>
      <c r="BE324" s="642"/>
      <c r="BF324" s="640"/>
      <c r="BG324" s="642"/>
      <c r="BH324" s="640"/>
      <c r="BI324" s="642"/>
      <c r="BJ324" s="640"/>
      <c r="BK324" s="642"/>
      <c r="BL324" s="640"/>
      <c r="BM324" s="642"/>
      <c r="BN324" s="640"/>
      <c r="BO324" s="642"/>
      <c r="BP324" s="640"/>
      <c r="BQ324" s="642"/>
      <c r="BR324" s="643"/>
      <c r="BS324" s="644">
        <f t="shared" si="6"/>
        <v>0</v>
      </c>
      <c r="BT324" s="776">
        <f t="shared" si="7"/>
        <v>0</v>
      </c>
      <c r="BU324" s="644">
        <f t="shared" si="8"/>
        <v>0</v>
      </c>
      <c r="BV324" s="645"/>
      <c r="BW324" s="338"/>
      <c r="BX324" s="338"/>
      <c r="BY324" s="338"/>
      <c r="BZ324" s="338"/>
      <c r="CA324" s="338"/>
      <c r="CB324" s="338"/>
    </row>
    <row r="325" ht="15.75" customHeight="1">
      <c r="A325" s="858">
        <v>322.0</v>
      </c>
      <c r="B325" s="501"/>
      <c r="C325" s="908"/>
      <c r="D325" s="773">
        <f t="shared" ref="D325:E325" si="328">H325+J325+L325+N325+P325+R325+T325+V325+X325+Z325+AB325+AD325+AF325+AH325+AJ325+AL325+AN325+AP325+AR325+AT325+AV325+AX325+AZ325+BB325+BD325+BF325+BH325+BJ325+BL325+BN325+BP325</f>
        <v>0</v>
      </c>
      <c r="E325" s="671">
        <f t="shared" si="328"/>
        <v>0</v>
      </c>
      <c r="F325" s="774">
        <f t="shared" si="4"/>
        <v>0</v>
      </c>
      <c r="G325" s="418"/>
      <c r="H325" s="640"/>
      <c r="I325" s="642"/>
      <c r="J325" s="640"/>
      <c r="K325" s="642"/>
      <c r="L325" s="640"/>
      <c r="M325" s="642"/>
      <c r="N325" s="640"/>
      <c r="O325" s="642"/>
      <c r="P325" s="640"/>
      <c r="Q325" s="642"/>
      <c r="R325" s="640"/>
      <c r="S325" s="642"/>
      <c r="T325" s="640"/>
      <c r="U325" s="642"/>
      <c r="V325" s="640"/>
      <c r="W325" s="642"/>
      <c r="X325" s="640"/>
      <c r="Y325" s="642"/>
      <c r="Z325" s="640"/>
      <c r="AA325" s="642"/>
      <c r="AB325" s="640"/>
      <c r="AC325" s="642"/>
      <c r="AD325" s="640"/>
      <c r="AE325" s="642"/>
      <c r="AF325" s="640"/>
      <c r="AG325" s="642"/>
      <c r="AH325" s="640"/>
      <c r="AI325" s="642"/>
      <c r="AJ325" s="640"/>
      <c r="AK325" s="642"/>
      <c r="AL325" s="640"/>
      <c r="AM325" s="642"/>
      <c r="AN325" s="640"/>
      <c r="AO325" s="642"/>
      <c r="AP325" s="640"/>
      <c r="AQ325" s="642"/>
      <c r="AR325" s="640"/>
      <c r="AS325" s="642"/>
      <c r="AT325" s="640"/>
      <c r="AU325" s="642"/>
      <c r="AV325" s="640"/>
      <c r="AW325" s="642"/>
      <c r="AX325" s="640"/>
      <c r="AY325" s="642"/>
      <c r="AZ325" s="640"/>
      <c r="BA325" s="642"/>
      <c r="BB325" s="640"/>
      <c r="BC325" s="642"/>
      <c r="BD325" s="640"/>
      <c r="BE325" s="642"/>
      <c r="BF325" s="640"/>
      <c r="BG325" s="642"/>
      <c r="BH325" s="640"/>
      <c r="BI325" s="642"/>
      <c r="BJ325" s="640"/>
      <c r="BK325" s="642"/>
      <c r="BL325" s="640"/>
      <c r="BM325" s="642"/>
      <c r="BN325" s="640"/>
      <c r="BO325" s="642"/>
      <c r="BP325" s="640"/>
      <c r="BQ325" s="642"/>
      <c r="BR325" s="643"/>
      <c r="BS325" s="644">
        <f t="shared" si="6"/>
        <v>0</v>
      </c>
      <c r="BT325" s="776">
        <f t="shared" si="7"/>
        <v>0</v>
      </c>
      <c r="BU325" s="644">
        <f t="shared" si="8"/>
        <v>0</v>
      </c>
      <c r="BV325" s="645"/>
      <c r="BW325" s="338"/>
      <c r="BX325" s="338"/>
      <c r="BY325" s="338"/>
      <c r="BZ325" s="338"/>
      <c r="CA325" s="338"/>
      <c r="CB325" s="338"/>
    </row>
    <row r="326" ht="15.75" customHeight="1">
      <c r="A326" s="858">
        <v>323.0</v>
      </c>
      <c r="B326" s="501"/>
      <c r="C326" s="908"/>
      <c r="D326" s="773">
        <f t="shared" ref="D326:E326" si="329">H326+J326+L326+N326+P326+R326+T326+V326+X326+Z326+AB326+AD326+AF326+AH326+AJ326+AL326+AN326+AP326+AR326+AT326+AV326+AX326+AZ326+BB326+BD326+BF326+BH326+BJ326+BL326+BN326+BP326</f>
        <v>0</v>
      </c>
      <c r="E326" s="671">
        <f t="shared" si="329"/>
        <v>0</v>
      </c>
      <c r="F326" s="774">
        <f t="shared" si="4"/>
        <v>0</v>
      </c>
      <c r="G326" s="418"/>
      <c r="H326" s="640"/>
      <c r="I326" s="642"/>
      <c r="J326" s="640"/>
      <c r="K326" s="642"/>
      <c r="L326" s="640"/>
      <c r="M326" s="642"/>
      <c r="N326" s="640"/>
      <c r="O326" s="642"/>
      <c r="P326" s="640"/>
      <c r="Q326" s="642"/>
      <c r="R326" s="640"/>
      <c r="S326" s="642"/>
      <c r="T326" s="640"/>
      <c r="U326" s="642"/>
      <c r="V326" s="640"/>
      <c r="W326" s="642"/>
      <c r="X326" s="640"/>
      <c r="Y326" s="642"/>
      <c r="Z326" s="640"/>
      <c r="AA326" s="642"/>
      <c r="AB326" s="640"/>
      <c r="AC326" s="642"/>
      <c r="AD326" s="640"/>
      <c r="AE326" s="642"/>
      <c r="AF326" s="640"/>
      <c r="AG326" s="642"/>
      <c r="AH326" s="640"/>
      <c r="AI326" s="642"/>
      <c r="AJ326" s="640"/>
      <c r="AK326" s="642"/>
      <c r="AL326" s="640"/>
      <c r="AM326" s="642"/>
      <c r="AN326" s="640"/>
      <c r="AO326" s="642"/>
      <c r="AP326" s="640"/>
      <c r="AQ326" s="642"/>
      <c r="AR326" s="640"/>
      <c r="AS326" s="642"/>
      <c r="AT326" s="640"/>
      <c r="AU326" s="642"/>
      <c r="AV326" s="640"/>
      <c r="AW326" s="642"/>
      <c r="AX326" s="640"/>
      <c r="AY326" s="642"/>
      <c r="AZ326" s="640"/>
      <c r="BA326" s="642"/>
      <c r="BB326" s="640"/>
      <c r="BC326" s="642"/>
      <c r="BD326" s="640"/>
      <c r="BE326" s="642"/>
      <c r="BF326" s="640"/>
      <c r="BG326" s="642"/>
      <c r="BH326" s="640"/>
      <c r="BI326" s="642"/>
      <c r="BJ326" s="640"/>
      <c r="BK326" s="642"/>
      <c r="BL326" s="640"/>
      <c r="BM326" s="642"/>
      <c r="BN326" s="640"/>
      <c r="BO326" s="642"/>
      <c r="BP326" s="640"/>
      <c r="BQ326" s="642"/>
      <c r="BR326" s="643"/>
      <c r="BS326" s="644">
        <f t="shared" si="6"/>
        <v>0</v>
      </c>
      <c r="BT326" s="776">
        <f t="shared" si="7"/>
        <v>0</v>
      </c>
      <c r="BU326" s="644">
        <f t="shared" si="8"/>
        <v>0</v>
      </c>
      <c r="BV326" s="645"/>
      <c r="BW326" s="338"/>
      <c r="BX326" s="338"/>
      <c r="BY326" s="338"/>
      <c r="BZ326" s="338"/>
      <c r="CA326" s="338"/>
      <c r="CB326" s="338"/>
    </row>
    <row r="327" ht="15.75" customHeight="1">
      <c r="A327" s="858">
        <v>324.0</v>
      </c>
      <c r="B327" s="501"/>
      <c r="C327" s="908"/>
      <c r="D327" s="773">
        <f t="shared" ref="D327:E327" si="330">H327+J327+L327+N327+P327+R327+T327+V327+X327+Z327+AB327+AD327+AF327+AH327+AJ327+AL327+AN327+AP327+AR327+AT327+AV327+AX327+AZ327+BB327+BD327+BF327+BH327+BJ327+BL327+BN327+BP327</f>
        <v>0</v>
      </c>
      <c r="E327" s="671">
        <f t="shared" si="330"/>
        <v>0</v>
      </c>
      <c r="F327" s="774">
        <f t="shared" si="4"/>
        <v>0</v>
      </c>
      <c r="G327" s="418"/>
      <c r="H327" s="640"/>
      <c r="I327" s="642"/>
      <c r="J327" s="640"/>
      <c r="K327" s="642"/>
      <c r="L327" s="640"/>
      <c r="M327" s="642"/>
      <c r="N327" s="640"/>
      <c r="O327" s="642"/>
      <c r="P327" s="640"/>
      <c r="Q327" s="642"/>
      <c r="R327" s="640"/>
      <c r="S327" s="642"/>
      <c r="T327" s="640"/>
      <c r="U327" s="642"/>
      <c r="V327" s="640"/>
      <c r="W327" s="642"/>
      <c r="X327" s="640"/>
      <c r="Y327" s="642"/>
      <c r="Z327" s="640"/>
      <c r="AA327" s="642"/>
      <c r="AB327" s="640"/>
      <c r="AC327" s="642"/>
      <c r="AD327" s="640"/>
      <c r="AE327" s="642"/>
      <c r="AF327" s="640"/>
      <c r="AG327" s="642"/>
      <c r="AH327" s="640"/>
      <c r="AI327" s="642"/>
      <c r="AJ327" s="640"/>
      <c r="AK327" s="642"/>
      <c r="AL327" s="640"/>
      <c r="AM327" s="642"/>
      <c r="AN327" s="640"/>
      <c r="AO327" s="642"/>
      <c r="AP327" s="640"/>
      <c r="AQ327" s="642"/>
      <c r="AR327" s="640"/>
      <c r="AS327" s="642"/>
      <c r="AT327" s="640"/>
      <c r="AU327" s="642"/>
      <c r="AV327" s="640"/>
      <c r="AW327" s="642"/>
      <c r="AX327" s="640"/>
      <c r="AY327" s="642"/>
      <c r="AZ327" s="640"/>
      <c r="BA327" s="642"/>
      <c r="BB327" s="640"/>
      <c r="BC327" s="642"/>
      <c r="BD327" s="640"/>
      <c r="BE327" s="642"/>
      <c r="BF327" s="640"/>
      <c r="BG327" s="642"/>
      <c r="BH327" s="640"/>
      <c r="BI327" s="642"/>
      <c r="BJ327" s="640"/>
      <c r="BK327" s="642"/>
      <c r="BL327" s="640"/>
      <c r="BM327" s="642"/>
      <c r="BN327" s="640"/>
      <c r="BO327" s="642"/>
      <c r="BP327" s="640"/>
      <c r="BQ327" s="642"/>
      <c r="BR327" s="643"/>
      <c r="BS327" s="644">
        <f t="shared" si="6"/>
        <v>0</v>
      </c>
      <c r="BT327" s="776">
        <f t="shared" si="7"/>
        <v>0</v>
      </c>
      <c r="BU327" s="644">
        <f t="shared" si="8"/>
        <v>0</v>
      </c>
      <c r="BV327" s="645"/>
      <c r="BW327" s="338"/>
      <c r="BX327" s="338"/>
      <c r="BY327" s="338"/>
      <c r="BZ327" s="338"/>
      <c r="CA327" s="338"/>
      <c r="CB327" s="338"/>
    </row>
    <row r="328" ht="15.75" customHeight="1">
      <c r="A328" s="858">
        <v>325.0</v>
      </c>
      <c r="B328" s="501"/>
      <c r="C328" s="908"/>
      <c r="D328" s="773">
        <f t="shared" ref="D328:E328" si="331">H328+J328+L328+N328+P328+R328+T328+V328+X328+Z328+AB328+AD328+AF328+AH328+AJ328+AL328+AN328+AP328+AR328+AT328+AV328+AX328+AZ328+BB328+BD328+BF328+BH328+BJ328+BL328+BN328+BP328</f>
        <v>0</v>
      </c>
      <c r="E328" s="671">
        <f t="shared" si="331"/>
        <v>0</v>
      </c>
      <c r="F328" s="774">
        <f t="shared" si="4"/>
        <v>0</v>
      </c>
      <c r="G328" s="418"/>
      <c r="H328" s="640"/>
      <c r="I328" s="642"/>
      <c r="J328" s="640"/>
      <c r="K328" s="642"/>
      <c r="L328" s="640"/>
      <c r="M328" s="642"/>
      <c r="N328" s="640"/>
      <c r="O328" s="642"/>
      <c r="P328" s="640"/>
      <c r="Q328" s="642"/>
      <c r="R328" s="640"/>
      <c r="S328" s="642"/>
      <c r="T328" s="640"/>
      <c r="U328" s="642"/>
      <c r="V328" s="640"/>
      <c r="W328" s="642"/>
      <c r="X328" s="640"/>
      <c r="Y328" s="642"/>
      <c r="Z328" s="640"/>
      <c r="AA328" s="642"/>
      <c r="AB328" s="640"/>
      <c r="AC328" s="642"/>
      <c r="AD328" s="640"/>
      <c r="AE328" s="642"/>
      <c r="AF328" s="640"/>
      <c r="AG328" s="642"/>
      <c r="AH328" s="640"/>
      <c r="AI328" s="642"/>
      <c r="AJ328" s="640"/>
      <c r="AK328" s="642"/>
      <c r="AL328" s="640"/>
      <c r="AM328" s="642"/>
      <c r="AN328" s="640"/>
      <c r="AO328" s="642"/>
      <c r="AP328" s="640"/>
      <c r="AQ328" s="642"/>
      <c r="AR328" s="640"/>
      <c r="AS328" s="642"/>
      <c r="AT328" s="640"/>
      <c r="AU328" s="642"/>
      <c r="AV328" s="640"/>
      <c r="AW328" s="642"/>
      <c r="AX328" s="640"/>
      <c r="AY328" s="642"/>
      <c r="AZ328" s="640"/>
      <c r="BA328" s="642"/>
      <c r="BB328" s="640"/>
      <c r="BC328" s="642"/>
      <c r="BD328" s="640"/>
      <c r="BE328" s="642"/>
      <c r="BF328" s="640"/>
      <c r="BG328" s="642"/>
      <c r="BH328" s="640"/>
      <c r="BI328" s="642"/>
      <c r="BJ328" s="640"/>
      <c r="BK328" s="642"/>
      <c r="BL328" s="640"/>
      <c r="BM328" s="642"/>
      <c r="BN328" s="640"/>
      <c r="BO328" s="642"/>
      <c r="BP328" s="640"/>
      <c r="BQ328" s="642"/>
      <c r="BR328" s="643"/>
      <c r="BS328" s="644">
        <f t="shared" si="6"/>
        <v>0</v>
      </c>
      <c r="BT328" s="776">
        <f t="shared" si="7"/>
        <v>0</v>
      </c>
      <c r="BU328" s="644">
        <f t="shared" si="8"/>
        <v>0</v>
      </c>
      <c r="BV328" s="645"/>
      <c r="BW328" s="338"/>
      <c r="BX328" s="338"/>
      <c r="BY328" s="338"/>
      <c r="BZ328" s="338"/>
      <c r="CA328" s="338"/>
      <c r="CB328" s="338"/>
    </row>
    <row r="329" ht="15.75" customHeight="1">
      <c r="A329" s="858">
        <v>326.0</v>
      </c>
      <c r="B329" s="501"/>
      <c r="C329" s="908"/>
      <c r="D329" s="773">
        <f t="shared" ref="D329:E329" si="332">H329+J329+L329+N329+P329+R329+T329+V329+X329+Z329+AB329+AD329+AF329+AH329+AJ329+AL329+AN329+AP329+AR329+AT329+AV329+AX329+AZ329+BB329+BD329+BF329+BH329+BJ329+BL329+BN329+BP329</f>
        <v>0</v>
      </c>
      <c r="E329" s="671">
        <f t="shared" si="332"/>
        <v>0</v>
      </c>
      <c r="F329" s="774">
        <f t="shared" si="4"/>
        <v>0</v>
      </c>
      <c r="G329" s="418"/>
      <c r="H329" s="640"/>
      <c r="I329" s="642"/>
      <c r="J329" s="640"/>
      <c r="K329" s="642"/>
      <c r="L329" s="640"/>
      <c r="M329" s="642"/>
      <c r="N329" s="640"/>
      <c r="O329" s="642"/>
      <c r="P329" s="640"/>
      <c r="Q329" s="642"/>
      <c r="R329" s="640"/>
      <c r="S329" s="642"/>
      <c r="T329" s="640"/>
      <c r="U329" s="642"/>
      <c r="V329" s="640"/>
      <c r="W329" s="642"/>
      <c r="X329" s="640"/>
      <c r="Y329" s="642"/>
      <c r="Z329" s="640"/>
      <c r="AA329" s="642"/>
      <c r="AB329" s="640"/>
      <c r="AC329" s="642"/>
      <c r="AD329" s="640"/>
      <c r="AE329" s="642"/>
      <c r="AF329" s="640"/>
      <c r="AG329" s="642"/>
      <c r="AH329" s="640"/>
      <c r="AI329" s="642"/>
      <c r="AJ329" s="640"/>
      <c r="AK329" s="642"/>
      <c r="AL329" s="640"/>
      <c r="AM329" s="642"/>
      <c r="AN329" s="640"/>
      <c r="AO329" s="642"/>
      <c r="AP329" s="640"/>
      <c r="AQ329" s="642"/>
      <c r="AR329" s="640"/>
      <c r="AS329" s="642"/>
      <c r="AT329" s="640"/>
      <c r="AU329" s="642"/>
      <c r="AV329" s="640"/>
      <c r="AW329" s="642"/>
      <c r="AX329" s="640"/>
      <c r="AY329" s="642"/>
      <c r="AZ329" s="640"/>
      <c r="BA329" s="642"/>
      <c r="BB329" s="640"/>
      <c r="BC329" s="642"/>
      <c r="BD329" s="640"/>
      <c r="BE329" s="642"/>
      <c r="BF329" s="640"/>
      <c r="BG329" s="642"/>
      <c r="BH329" s="640"/>
      <c r="BI329" s="642"/>
      <c r="BJ329" s="640"/>
      <c r="BK329" s="642"/>
      <c r="BL329" s="640"/>
      <c r="BM329" s="642"/>
      <c r="BN329" s="640"/>
      <c r="BO329" s="642"/>
      <c r="BP329" s="640"/>
      <c r="BQ329" s="642"/>
      <c r="BR329" s="643"/>
      <c r="BS329" s="644">
        <f t="shared" si="6"/>
        <v>0</v>
      </c>
      <c r="BT329" s="776">
        <f t="shared" si="7"/>
        <v>0</v>
      </c>
      <c r="BU329" s="644">
        <f t="shared" si="8"/>
        <v>0</v>
      </c>
      <c r="BV329" s="645"/>
      <c r="BW329" s="338"/>
      <c r="BX329" s="338"/>
      <c r="BY329" s="338"/>
      <c r="BZ329" s="338"/>
      <c r="CA329" s="338"/>
      <c r="CB329" s="338"/>
    </row>
    <row r="330" ht="15.75" customHeight="1">
      <c r="A330" s="858">
        <v>327.0</v>
      </c>
      <c r="B330" s="501"/>
      <c r="C330" s="908"/>
      <c r="D330" s="773">
        <f t="shared" ref="D330:E330" si="333">H330+J330+L330+N330+P330+R330+T330+V330+X330+Z330+AB330+AD330+AF330+AH330+AJ330+AL330+AN330+AP330+AR330+AT330+AV330+AX330+AZ330+BB330+BD330+BF330+BH330+BJ330+BL330+BN330+BP330</f>
        <v>0</v>
      </c>
      <c r="E330" s="671">
        <f t="shared" si="333"/>
        <v>0</v>
      </c>
      <c r="F330" s="774">
        <f t="shared" si="4"/>
        <v>0</v>
      </c>
      <c r="G330" s="418"/>
      <c r="H330" s="640"/>
      <c r="I330" s="642"/>
      <c r="J330" s="640"/>
      <c r="K330" s="642"/>
      <c r="L330" s="640"/>
      <c r="M330" s="642"/>
      <c r="N330" s="640"/>
      <c r="O330" s="642"/>
      <c r="P330" s="640"/>
      <c r="Q330" s="642"/>
      <c r="R330" s="640"/>
      <c r="S330" s="642"/>
      <c r="T330" s="640"/>
      <c r="U330" s="642"/>
      <c r="V330" s="640"/>
      <c r="W330" s="642"/>
      <c r="X330" s="640"/>
      <c r="Y330" s="642"/>
      <c r="Z330" s="640"/>
      <c r="AA330" s="642"/>
      <c r="AB330" s="640"/>
      <c r="AC330" s="642"/>
      <c r="AD330" s="640"/>
      <c r="AE330" s="642"/>
      <c r="AF330" s="640"/>
      <c r="AG330" s="642"/>
      <c r="AH330" s="640"/>
      <c r="AI330" s="642"/>
      <c r="AJ330" s="640"/>
      <c r="AK330" s="642"/>
      <c r="AL330" s="640"/>
      <c r="AM330" s="642"/>
      <c r="AN330" s="640"/>
      <c r="AO330" s="642"/>
      <c r="AP330" s="640"/>
      <c r="AQ330" s="642"/>
      <c r="AR330" s="640"/>
      <c r="AS330" s="642"/>
      <c r="AT330" s="640"/>
      <c r="AU330" s="642"/>
      <c r="AV330" s="640"/>
      <c r="AW330" s="642"/>
      <c r="AX330" s="640"/>
      <c r="AY330" s="642"/>
      <c r="AZ330" s="640"/>
      <c r="BA330" s="642"/>
      <c r="BB330" s="640"/>
      <c r="BC330" s="642"/>
      <c r="BD330" s="640"/>
      <c r="BE330" s="642"/>
      <c r="BF330" s="640"/>
      <c r="BG330" s="642"/>
      <c r="BH330" s="640"/>
      <c r="BI330" s="642"/>
      <c r="BJ330" s="640"/>
      <c r="BK330" s="642"/>
      <c r="BL330" s="640"/>
      <c r="BM330" s="642"/>
      <c r="BN330" s="640"/>
      <c r="BO330" s="642"/>
      <c r="BP330" s="640"/>
      <c r="BQ330" s="642"/>
      <c r="BR330" s="643"/>
      <c r="BS330" s="644">
        <f t="shared" si="6"/>
        <v>0</v>
      </c>
      <c r="BT330" s="776">
        <f t="shared" si="7"/>
        <v>0</v>
      </c>
      <c r="BU330" s="644">
        <f t="shared" si="8"/>
        <v>0</v>
      </c>
      <c r="BV330" s="645"/>
      <c r="BW330" s="338"/>
      <c r="BX330" s="338"/>
      <c r="BY330" s="338"/>
      <c r="BZ330" s="338"/>
      <c r="CA330" s="338"/>
      <c r="CB330" s="338"/>
    </row>
    <row r="331" ht="15.75" customHeight="1">
      <c r="A331" s="858">
        <v>328.0</v>
      </c>
      <c r="B331" s="501"/>
      <c r="C331" s="908"/>
      <c r="D331" s="773">
        <f t="shared" ref="D331:E331" si="334">H331+J331+L331+N331+P331+R331+T331+V331+X331+Z331+AB331+AD331+AF331+AH331+AJ331+AL331+AN331+AP331+AR331+AT331+AV331+AX331+AZ331+BB331+BD331+BF331+BH331+BJ331+BL331+BN331+BP331</f>
        <v>0</v>
      </c>
      <c r="E331" s="671">
        <f t="shared" si="334"/>
        <v>0</v>
      </c>
      <c r="F331" s="774">
        <f t="shared" si="4"/>
        <v>0</v>
      </c>
      <c r="G331" s="418"/>
      <c r="H331" s="640"/>
      <c r="I331" s="642"/>
      <c r="J331" s="640"/>
      <c r="K331" s="642"/>
      <c r="L331" s="640"/>
      <c r="M331" s="642"/>
      <c r="N331" s="640"/>
      <c r="O331" s="642"/>
      <c r="P331" s="640"/>
      <c r="Q331" s="642"/>
      <c r="R331" s="640"/>
      <c r="S331" s="642"/>
      <c r="T331" s="640"/>
      <c r="U331" s="642"/>
      <c r="V331" s="640"/>
      <c r="W331" s="642"/>
      <c r="X331" s="640"/>
      <c r="Y331" s="642"/>
      <c r="Z331" s="640"/>
      <c r="AA331" s="642"/>
      <c r="AB331" s="640"/>
      <c r="AC331" s="642"/>
      <c r="AD331" s="640"/>
      <c r="AE331" s="642"/>
      <c r="AF331" s="640"/>
      <c r="AG331" s="642"/>
      <c r="AH331" s="640"/>
      <c r="AI331" s="642"/>
      <c r="AJ331" s="640"/>
      <c r="AK331" s="642"/>
      <c r="AL331" s="640"/>
      <c r="AM331" s="642"/>
      <c r="AN331" s="640"/>
      <c r="AO331" s="642"/>
      <c r="AP331" s="640"/>
      <c r="AQ331" s="642"/>
      <c r="AR331" s="640"/>
      <c r="AS331" s="642"/>
      <c r="AT331" s="640"/>
      <c r="AU331" s="642"/>
      <c r="AV331" s="640"/>
      <c r="AW331" s="642"/>
      <c r="AX331" s="640"/>
      <c r="AY331" s="642"/>
      <c r="AZ331" s="640"/>
      <c r="BA331" s="642"/>
      <c r="BB331" s="640"/>
      <c r="BC331" s="642"/>
      <c r="BD331" s="640"/>
      <c r="BE331" s="642"/>
      <c r="BF331" s="640"/>
      <c r="BG331" s="642"/>
      <c r="BH331" s="640"/>
      <c r="BI331" s="642"/>
      <c r="BJ331" s="640"/>
      <c r="BK331" s="642"/>
      <c r="BL331" s="640"/>
      <c r="BM331" s="642"/>
      <c r="BN331" s="640"/>
      <c r="BO331" s="642"/>
      <c r="BP331" s="640"/>
      <c r="BQ331" s="642"/>
      <c r="BR331" s="643"/>
      <c r="BS331" s="644">
        <f t="shared" si="6"/>
        <v>0</v>
      </c>
      <c r="BT331" s="776">
        <f t="shared" si="7"/>
        <v>0</v>
      </c>
      <c r="BU331" s="644">
        <f t="shared" si="8"/>
        <v>0</v>
      </c>
      <c r="BV331" s="645"/>
      <c r="BW331" s="338"/>
      <c r="BX331" s="338"/>
      <c r="BY331" s="338"/>
      <c r="BZ331" s="338"/>
      <c r="CA331" s="338"/>
      <c r="CB331" s="338"/>
    </row>
    <row r="332" ht="15.75" customHeight="1">
      <c r="A332" s="858">
        <v>329.0</v>
      </c>
      <c r="B332" s="501"/>
      <c r="C332" s="908"/>
      <c r="D332" s="773">
        <f t="shared" ref="D332:E332" si="335">H332+J332+L332+N332+P332+R332+T332+V332+X332+Z332+AB332+AD332+AF332+AH332+AJ332+AL332+AN332+AP332+AR332+AT332+AV332+AX332+AZ332+BB332+BD332+BF332+BH332+BJ332+BL332+BN332+BP332</f>
        <v>0</v>
      </c>
      <c r="E332" s="671">
        <f t="shared" si="335"/>
        <v>0</v>
      </c>
      <c r="F332" s="774">
        <f t="shared" si="4"/>
        <v>0</v>
      </c>
      <c r="G332" s="418"/>
      <c r="H332" s="640"/>
      <c r="I332" s="642"/>
      <c r="J332" s="640"/>
      <c r="K332" s="642"/>
      <c r="L332" s="640"/>
      <c r="M332" s="642"/>
      <c r="N332" s="640"/>
      <c r="O332" s="642"/>
      <c r="P332" s="640"/>
      <c r="Q332" s="642"/>
      <c r="R332" s="640"/>
      <c r="S332" s="642"/>
      <c r="T332" s="640"/>
      <c r="U332" s="642"/>
      <c r="V332" s="640"/>
      <c r="W332" s="642"/>
      <c r="X332" s="640"/>
      <c r="Y332" s="642"/>
      <c r="Z332" s="640"/>
      <c r="AA332" s="642"/>
      <c r="AB332" s="640"/>
      <c r="AC332" s="642"/>
      <c r="AD332" s="640"/>
      <c r="AE332" s="642"/>
      <c r="AF332" s="640"/>
      <c r="AG332" s="642"/>
      <c r="AH332" s="640"/>
      <c r="AI332" s="642"/>
      <c r="AJ332" s="640"/>
      <c r="AK332" s="642"/>
      <c r="AL332" s="640"/>
      <c r="AM332" s="642"/>
      <c r="AN332" s="640"/>
      <c r="AO332" s="642"/>
      <c r="AP332" s="640"/>
      <c r="AQ332" s="642"/>
      <c r="AR332" s="640"/>
      <c r="AS332" s="642"/>
      <c r="AT332" s="640"/>
      <c r="AU332" s="642"/>
      <c r="AV332" s="640"/>
      <c r="AW332" s="642"/>
      <c r="AX332" s="640"/>
      <c r="AY332" s="642"/>
      <c r="AZ332" s="640"/>
      <c r="BA332" s="642"/>
      <c r="BB332" s="640"/>
      <c r="BC332" s="642"/>
      <c r="BD332" s="640"/>
      <c r="BE332" s="642"/>
      <c r="BF332" s="640"/>
      <c r="BG332" s="642"/>
      <c r="BH332" s="640"/>
      <c r="BI332" s="642"/>
      <c r="BJ332" s="640"/>
      <c r="BK332" s="642"/>
      <c r="BL332" s="640"/>
      <c r="BM332" s="642"/>
      <c r="BN332" s="640"/>
      <c r="BO332" s="642"/>
      <c r="BP332" s="640"/>
      <c r="BQ332" s="642"/>
      <c r="BR332" s="643"/>
      <c r="BS332" s="644">
        <f t="shared" si="6"/>
        <v>0</v>
      </c>
      <c r="BT332" s="776">
        <f t="shared" si="7"/>
        <v>0</v>
      </c>
      <c r="BU332" s="644">
        <f t="shared" si="8"/>
        <v>0</v>
      </c>
      <c r="BV332" s="645"/>
      <c r="BW332" s="338"/>
      <c r="BX332" s="338"/>
      <c r="BY332" s="338"/>
      <c r="BZ332" s="338"/>
      <c r="CA332" s="338"/>
      <c r="CB332" s="338"/>
    </row>
    <row r="333" ht="15.75" customHeight="1">
      <c r="A333" s="858">
        <v>330.0</v>
      </c>
      <c r="B333" s="501"/>
      <c r="C333" s="908"/>
      <c r="D333" s="773">
        <f t="shared" ref="D333:E333" si="336">H333+J333+L333+N333+P333+R333+T333+V333+X333+Z333+AB333+AD333+AF333+AH333+AJ333+AL333+AN333+AP333+AR333+AT333+AV333+AX333+AZ333+BB333+BD333+BF333+BH333+BJ333+BL333+BN333+BP333</f>
        <v>0</v>
      </c>
      <c r="E333" s="671">
        <f t="shared" si="336"/>
        <v>0</v>
      </c>
      <c r="F333" s="774">
        <f t="shared" si="4"/>
        <v>0</v>
      </c>
      <c r="G333" s="418"/>
      <c r="H333" s="640"/>
      <c r="I333" s="642"/>
      <c r="J333" s="640"/>
      <c r="K333" s="642"/>
      <c r="L333" s="640"/>
      <c r="M333" s="642"/>
      <c r="N333" s="640"/>
      <c r="O333" s="642"/>
      <c r="P333" s="640"/>
      <c r="Q333" s="642"/>
      <c r="R333" s="640"/>
      <c r="S333" s="642"/>
      <c r="T333" s="640"/>
      <c r="U333" s="642"/>
      <c r="V333" s="640"/>
      <c r="W333" s="642"/>
      <c r="X333" s="640"/>
      <c r="Y333" s="642"/>
      <c r="Z333" s="640"/>
      <c r="AA333" s="642"/>
      <c r="AB333" s="640"/>
      <c r="AC333" s="642"/>
      <c r="AD333" s="640"/>
      <c r="AE333" s="642"/>
      <c r="AF333" s="640"/>
      <c r="AG333" s="642"/>
      <c r="AH333" s="640"/>
      <c r="AI333" s="642"/>
      <c r="AJ333" s="640"/>
      <c r="AK333" s="642"/>
      <c r="AL333" s="640"/>
      <c r="AM333" s="642"/>
      <c r="AN333" s="640"/>
      <c r="AO333" s="642"/>
      <c r="AP333" s="640"/>
      <c r="AQ333" s="642"/>
      <c r="AR333" s="640"/>
      <c r="AS333" s="642"/>
      <c r="AT333" s="640"/>
      <c r="AU333" s="642"/>
      <c r="AV333" s="640"/>
      <c r="AW333" s="642"/>
      <c r="AX333" s="640"/>
      <c r="AY333" s="642"/>
      <c r="AZ333" s="640"/>
      <c r="BA333" s="642"/>
      <c r="BB333" s="640"/>
      <c r="BC333" s="642"/>
      <c r="BD333" s="640"/>
      <c r="BE333" s="642"/>
      <c r="BF333" s="640"/>
      <c r="BG333" s="642"/>
      <c r="BH333" s="640"/>
      <c r="BI333" s="642"/>
      <c r="BJ333" s="640"/>
      <c r="BK333" s="642"/>
      <c r="BL333" s="640"/>
      <c r="BM333" s="642"/>
      <c r="BN333" s="640"/>
      <c r="BO333" s="642"/>
      <c r="BP333" s="640"/>
      <c r="BQ333" s="642"/>
      <c r="BR333" s="643"/>
      <c r="BS333" s="644">
        <f t="shared" si="6"/>
        <v>0</v>
      </c>
      <c r="BT333" s="776">
        <f t="shared" si="7"/>
        <v>0</v>
      </c>
      <c r="BU333" s="644">
        <f t="shared" si="8"/>
        <v>0</v>
      </c>
      <c r="BV333" s="645"/>
      <c r="BW333" s="338"/>
      <c r="BX333" s="338"/>
      <c r="BY333" s="338"/>
      <c r="BZ333" s="338"/>
      <c r="CA333" s="338"/>
      <c r="CB333" s="338"/>
    </row>
    <row r="334" ht="15.75" customHeight="1">
      <c r="A334" s="858">
        <v>331.0</v>
      </c>
      <c r="B334" s="501"/>
      <c r="C334" s="908"/>
      <c r="D334" s="773">
        <f t="shared" ref="D334:E334" si="337">H334+J334+L334+N334+P334+R334+T334+V334+X334+Z334+AB334+AD334+AF334+AH334+AJ334+AL334+AN334+AP334+AR334+AT334+AV334+AX334+AZ334+BB334+BD334+BF334+BH334+BJ334+BL334+BN334+BP334</f>
        <v>0</v>
      </c>
      <c r="E334" s="671">
        <f t="shared" si="337"/>
        <v>0</v>
      </c>
      <c r="F334" s="774">
        <f t="shared" si="4"/>
        <v>0</v>
      </c>
      <c r="G334" s="418"/>
      <c r="H334" s="640"/>
      <c r="I334" s="642"/>
      <c r="J334" s="640"/>
      <c r="K334" s="642"/>
      <c r="L334" s="640"/>
      <c r="M334" s="642"/>
      <c r="N334" s="640"/>
      <c r="O334" s="642"/>
      <c r="P334" s="640"/>
      <c r="Q334" s="642"/>
      <c r="R334" s="640"/>
      <c r="S334" s="642"/>
      <c r="T334" s="640"/>
      <c r="U334" s="642"/>
      <c r="V334" s="640"/>
      <c r="W334" s="642"/>
      <c r="X334" s="640"/>
      <c r="Y334" s="642"/>
      <c r="Z334" s="640"/>
      <c r="AA334" s="642"/>
      <c r="AB334" s="640"/>
      <c r="AC334" s="642"/>
      <c r="AD334" s="640"/>
      <c r="AE334" s="642"/>
      <c r="AF334" s="640"/>
      <c r="AG334" s="642"/>
      <c r="AH334" s="640"/>
      <c r="AI334" s="642"/>
      <c r="AJ334" s="640"/>
      <c r="AK334" s="642"/>
      <c r="AL334" s="640"/>
      <c r="AM334" s="642"/>
      <c r="AN334" s="640"/>
      <c r="AO334" s="642"/>
      <c r="AP334" s="640"/>
      <c r="AQ334" s="642"/>
      <c r="AR334" s="640"/>
      <c r="AS334" s="642"/>
      <c r="AT334" s="640"/>
      <c r="AU334" s="642"/>
      <c r="AV334" s="640"/>
      <c r="AW334" s="642"/>
      <c r="AX334" s="640"/>
      <c r="AY334" s="642"/>
      <c r="AZ334" s="640"/>
      <c r="BA334" s="642"/>
      <c r="BB334" s="640"/>
      <c r="BC334" s="642"/>
      <c r="BD334" s="640"/>
      <c r="BE334" s="642"/>
      <c r="BF334" s="640"/>
      <c r="BG334" s="642"/>
      <c r="BH334" s="640"/>
      <c r="BI334" s="642"/>
      <c r="BJ334" s="640"/>
      <c r="BK334" s="642"/>
      <c r="BL334" s="640"/>
      <c r="BM334" s="642"/>
      <c r="BN334" s="640"/>
      <c r="BO334" s="642"/>
      <c r="BP334" s="640"/>
      <c r="BQ334" s="642"/>
      <c r="BR334" s="643"/>
      <c r="BS334" s="644">
        <f t="shared" si="6"/>
        <v>0</v>
      </c>
      <c r="BT334" s="776">
        <f t="shared" si="7"/>
        <v>0</v>
      </c>
      <c r="BU334" s="644">
        <f t="shared" si="8"/>
        <v>0</v>
      </c>
      <c r="BV334" s="645"/>
      <c r="BW334" s="338"/>
      <c r="BX334" s="338"/>
      <c r="BY334" s="338"/>
      <c r="BZ334" s="338"/>
      <c r="CA334" s="338"/>
      <c r="CB334" s="338"/>
    </row>
    <row r="335" ht="15.75" customHeight="1">
      <c r="A335" s="858">
        <v>332.0</v>
      </c>
      <c r="B335" s="501"/>
      <c r="C335" s="908"/>
      <c r="D335" s="773">
        <f t="shared" ref="D335:E335" si="338">H335+J335+L335+N335+P335+R335+T335+V335+X335+Z335+AB335+AD335+AF335+AH335+AJ335+AL335+AN335+AP335+AR335+AT335+AV335+AX335+AZ335+BB335+BD335+BF335+BH335+BJ335+BL335+BN335+BP335</f>
        <v>0</v>
      </c>
      <c r="E335" s="671">
        <f t="shared" si="338"/>
        <v>0</v>
      </c>
      <c r="F335" s="774">
        <f t="shared" si="4"/>
        <v>0</v>
      </c>
      <c r="G335" s="418"/>
      <c r="H335" s="640"/>
      <c r="I335" s="642"/>
      <c r="J335" s="640"/>
      <c r="K335" s="642"/>
      <c r="L335" s="640"/>
      <c r="M335" s="642"/>
      <c r="N335" s="640"/>
      <c r="O335" s="642"/>
      <c r="P335" s="640"/>
      <c r="Q335" s="642"/>
      <c r="R335" s="640"/>
      <c r="S335" s="642"/>
      <c r="T335" s="640"/>
      <c r="U335" s="642"/>
      <c r="V335" s="640"/>
      <c r="W335" s="642"/>
      <c r="X335" s="640"/>
      <c r="Y335" s="642"/>
      <c r="Z335" s="640"/>
      <c r="AA335" s="642"/>
      <c r="AB335" s="640"/>
      <c r="AC335" s="642"/>
      <c r="AD335" s="640"/>
      <c r="AE335" s="642"/>
      <c r="AF335" s="640"/>
      <c r="AG335" s="642"/>
      <c r="AH335" s="640"/>
      <c r="AI335" s="642"/>
      <c r="AJ335" s="640"/>
      <c r="AK335" s="642"/>
      <c r="AL335" s="640"/>
      <c r="AM335" s="642"/>
      <c r="AN335" s="640"/>
      <c r="AO335" s="642"/>
      <c r="AP335" s="640"/>
      <c r="AQ335" s="642"/>
      <c r="AR335" s="640"/>
      <c r="AS335" s="642"/>
      <c r="AT335" s="640"/>
      <c r="AU335" s="642"/>
      <c r="AV335" s="640"/>
      <c r="AW335" s="642"/>
      <c r="AX335" s="640"/>
      <c r="AY335" s="642"/>
      <c r="AZ335" s="640"/>
      <c r="BA335" s="642"/>
      <c r="BB335" s="640"/>
      <c r="BC335" s="642"/>
      <c r="BD335" s="640"/>
      <c r="BE335" s="642"/>
      <c r="BF335" s="640"/>
      <c r="BG335" s="642"/>
      <c r="BH335" s="640"/>
      <c r="BI335" s="642"/>
      <c r="BJ335" s="640"/>
      <c r="BK335" s="642"/>
      <c r="BL335" s="640"/>
      <c r="BM335" s="642"/>
      <c r="BN335" s="640"/>
      <c r="BO335" s="642"/>
      <c r="BP335" s="640"/>
      <c r="BQ335" s="642"/>
      <c r="BR335" s="643"/>
      <c r="BS335" s="644">
        <f t="shared" si="6"/>
        <v>0</v>
      </c>
      <c r="BT335" s="776">
        <f t="shared" si="7"/>
        <v>0</v>
      </c>
      <c r="BU335" s="644">
        <f t="shared" si="8"/>
        <v>0</v>
      </c>
      <c r="BV335" s="645"/>
      <c r="BW335" s="338"/>
      <c r="BX335" s="338"/>
      <c r="BY335" s="338"/>
      <c r="BZ335" s="338"/>
      <c r="CA335" s="338"/>
      <c r="CB335" s="338"/>
    </row>
    <row r="336" ht="15.75" customHeight="1">
      <c r="A336" s="858">
        <v>333.0</v>
      </c>
      <c r="B336" s="501"/>
      <c r="C336" s="908"/>
      <c r="D336" s="773">
        <f t="shared" ref="D336:E336" si="339">H336+J336+L336+N336+P336+R336+T336+V336+X336+Z336+AB336+AD336+AF336+AH336+AJ336+AL336+AN336+AP336+AR336+AT336+AV336+AX336+AZ336+BB336+BD336+BF336+BH336+BJ336+BL336+BN336+BP336</f>
        <v>0</v>
      </c>
      <c r="E336" s="671">
        <f t="shared" si="339"/>
        <v>0</v>
      </c>
      <c r="F336" s="774">
        <f t="shared" si="4"/>
        <v>0</v>
      </c>
      <c r="G336" s="418"/>
      <c r="H336" s="640"/>
      <c r="I336" s="642"/>
      <c r="J336" s="640"/>
      <c r="K336" s="642"/>
      <c r="L336" s="640"/>
      <c r="M336" s="642"/>
      <c r="N336" s="640"/>
      <c r="O336" s="642"/>
      <c r="P336" s="640"/>
      <c r="Q336" s="642"/>
      <c r="R336" s="640"/>
      <c r="S336" s="642"/>
      <c r="T336" s="640"/>
      <c r="U336" s="642"/>
      <c r="V336" s="640"/>
      <c r="W336" s="642"/>
      <c r="X336" s="640"/>
      <c r="Y336" s="642"/>
      <c r="Z336" s="640"/>
      <c r="AA336" s="642"/>
      <c r="AB336" s="640"/>
      <c r="AC336" s="642"/>
      <c r="AD336" s="640"/>
      <c r="AE336" s="642"/>
      <c r="AF336" s="640"/>
      <c r="AG336" s="642"/>
      <c r="AH336" s="640"/>
      <c r="AI336" s="642"/>
      <c r="AJ336" s="640"/>
      <c r="AK336" s="642"/>
      <c r="AL336" s="640"/>
      <c r="AM336" s="642"/>
      <c r="AN336" s="640"/>
      <c r="AO336" s="642"/>
      <c r="AP336" s="640"/>
      <c r="AQ336" s="642"/>
      <c r="AR336" s="640"/>
      <c r="AS336" s="642"/>
      <c r="AT336" s="640"/>
      <c r="AU336" s="642"/>
      <c r="AV336" s="640"/>
      <c r="AW336" s="642"/>
      <c r="AX336" s="640"/>
      <c r="AY336" s="642"/>
      <c r="AZ336" s="640"/>
      <c r="BA336" s="642"/>
      <c r="BB336" s="640"/>
      <c r="BC336" s="642"/>
      <c r="BD336" s="640"/>
      <c r="BE336" s="642"/>
      <c r="BF336" s="640"/>
      <c r="BG336" s="642"/>
      <c r="BH336" s="640"/>
      <c r="BI336" s="642"/>
      <c r="BJ336" s="640"/>
      <c r="BK336" s="642"/>
      <c r="BL336" s="640"/>
      <c r="BM336" s="642"/>
      <c r="BN336" s="640"/>
      <c r="BO336" s="642"/>
      <c r="BP336" s="640"/>
      <c r="BQ336" s="642"/>
      <c r="BR336" s="643"/>
      <c r="BS336" s="644">
        <f t="shared" si="6"/>
        <v>0</v>
      </c>
      <c r="BT336" s="776">
        <f t="shared" si="7"/>
        <v>0</v>
      </c>
      <c r="BU336" s="644">
        <f t="shared" si="8"/>
        <v>0</v>
      </c>
      <c r="BV336" s="645"/>
      <c r="BW336" s="338"/>
      <c r="BX336" s="338"/>
      <c r="BY336" s="338"/>
      <c r="BZ336" s="338"/>
      <c r="CA336" s="338"/>
      <c r="CB336" s="338"/>
    </row>
    <row r="337" ht="15.75" customHeight="1">
      <c r="A337" s="858">
        <v>334.0</v>
      </c>
      <c r="B337" s="501"/>
      <c r="C337" s="908"/>
      <c r="D337" s="773">
        <f t="shared" ref="D337:E337" si="340">H337+J337+L337+N337+P337+R337+T337+V337+X337+Z337+AB337+AD337+AF337+AH337+AJ337+AL337+AN337+AP337+AR337+AT337+AV337+AX337+AZ337+BB337+BD337+BF337+BH337+BJ337+BL337+BN337+BP337</f>
        <v>0</v>
      </c>
      <c r="E337" s="671">
        <f t="shared" si="340"/>
        <v>0</v>
      </c>
      <c r="F337" s="774">
        <f t="shared" si="4"/>
        <v>0</v>
      </c>
      <c r="G337" s="418"/>
      <c r="H337" s="640"/>
      <c r="I337" s="642"/>
      <c r="J337" s="640"/>
      <c r="K337" s="642"/>
      <c r="L337" s="640"/>
      <c r="M337" s="642"/>
      <c r="N337" s="640"/>
      <c r="O337" s="642"/>
      <c r="P337" s="640"/>
      <c r="Q337" s="642"/>
      <c r="R337" s="640"/>
      <c r="S337" s="642"/>
      <c r="T337" s="640"/>
      <c r="U337" s="642"/>
      <c r="V337" s="640"/>
      <c r="W337" s="642"/>
      <c r="X337" s="640"/>
      <c r="Y337" s="642"/>
      <c r="Z337" s="640"/>
      <c r="AA337" s="642"/>
      <c r="AB337" s="640"/>
      <c r="AC337" s="642"/>
      <c r="AD337" s="640"/>
      <c r="AE337" s="642"/>
      <c r="AF337" s="640"/>
      <c r="AG337" s="642"/>
      <c r="AH337" s="640"/>
      <c r="AI337" s="642"/>
      <c r="AJ337" s="640"/>
      <c r="AK337" s="642"/>
      <c r="AL337" s="640"/>
      <c r="AM337" s="642"/>
      <c r="AN337" s="640"/>
      <c r="AO337" s="642"/>
      <c r="AP337" s="640"/>
      <c r="AQ337" s="642"/>
      <c r="AR337" s="640"/>
      <c r="AS337" s="642"/>
      <c r="AT337" s="640"/>
      <c r="AU337" s="642"/>
      <c r="AV337" s="640"/>
      <c r="AW337" s="642"/>
      <c r="AX337" s="640"/>
      <c r="AY337" s="642"/>
      <c r="AZ337" s="640"/>
      <c r="BA337" s="642"/>
      <c r="BB337" s="640"/>
      <c r="BC337" s="642"/>
      <c r="BD337" s="640"/>
      <c r="BE337" s="642"/>
      <c r="BF337" s="640"/>
      <c r="BG337" s="642"/>
      <c r="BH337" s="640"/>
      <c r="BI337" s="642"/>
      <c r="BJ337" s="640"/>
      <c r="BK337" s="642"/>
      <c r="BL337" s="640"/>
      <c r="BM337" s="642"/>
      <c r="BN337" s="640"/>
      <c r="BO337" s="642"/>
      <c r="BP337" s="640"/>
      <c r="BQ337" s="642"/>
      <c r="BR337" s="643"/>
      <c r="BS337" s="644">
        <f t="shared" si="6"/>
        <v>0</v>
      </c>
      <c r="BT337" s="776">
        <f t="shared" si="7"/>
        <v>0</v>
      </c>
      <c r="BU337" s="644">
        <f t="shared" si="8"/>
        <v>0</v>
      </c>
      <c r="BV337" s="645"/>
      <c r="BW337" s="338"/>
      <c r="BX337" s="338"/>
      <c r="BY337" s="338"/>
      <c r="BZ337" s="338"/>
      <c r="CA337" s="338"/>
      <c r="CB337" s="338"/>
    </row>
    <row r="338" ht="15.75" customHeight="1">
      <c r="A338" s="858">
        <v>335.0</v>
      </c>
      <c r="B338" s="501"/>
      <c r="C338" s="908"/>
      <c r="D338" s="773">
        <f t="shared" ref="D338:E338" si="341">H338+J338+L338+N338+P338+R338+T338+V338+X338+Z338+AB338+AD338+AF338+AH338+AJ338+AL338+AN338+AP338+AR338+AT338+AV338+AX338+AZ338+BB338+BD338+BF338+BH338+BJ338+BL338+BN338+BP338</f>
        <v>0</v>
      </c>
      <c r="E338" s="671">
        <f t="shared" si="341"/>
        <v>0</v>
      </c>
      <c r="F338" s="774">
        <f t="shared" si="4"/>
        <v>0</v>
      </c>
      <c r="G338" s="418"/>
      <c r="H338" s="640"/>
      <c r="I338" s="642"/>
      <c r="J338" s="640"/>
      <c r="K338" s="642"/>
      <c r="L338" s="640"/>
      <c r="M338" s="642"/>
      <c r="N338" s="640"/>
      <c r="O338" s="642"/>
      <c r="P338" s="640"/>
      <c r="Q338" s="642"/>
      <c r="R338" s="640"/>
      <c r="S338" s="642"/>
      <c r="T338" s="640"/>
      <c r="U338" s="642"/>
      <c r="V338" s="640"/>
      <c r="W338" s="642"/>
      <c r="X338" s="640"/>
      <c r="Y338" s="642"/>
      <c r="Z338" s="640"/>
      <c r="AA338" s="642"/>
      <c r="AB338" s="640"/>
      <c r="AC338" s="642"/>
      <c r="AD338" s="640"/>
      <c r="AE338" s="642"/>
      <c r="AF338" s="640"/>
      <c r="AG338" s="642"/>
      <c r="AH338" s="640"/>
      <c r="AI338" s="642"/>
      <c r="AJ338" s="640"/>
      <c r="AK338" s="642"/>
      <c r="AL338" s="640"/>
      <c r="AM338" s="642"/>
      <c r="AN338" s="640"/>
      <c r="AO338" s="642"/>
      <c r="AP338" s="640"/>
      <c r="AQ338" s="642"/>
      <c r="AR338" s="640"/>
      <c r="AS338" s="642"/>
      <c r="AT338" s="640"/>
      <c r="AU338" s="642"/>
      <c r="AV338" s="640"/>
      <c r="AW338" s="642"/>
      <c r="AX338" s="640"/>
      <c r="AY338" s="642"/>
      <c r="AZ338" s="640"/>
      <c r="BA338" s="642"/>
      <c r="BB338" s="640"/>
      <c r="BC338" s="642"/>
      <c r="BD338" s="640"/>
      <c r="BE338" s="642"/>
      <c r="BF338" s="640"/>
      <c r="BG338" s="642"/>
      <c r="BH338" s="640"/>
      <c r="BI338" s="642"/>
      <c r="BJ338" s="640"/>
      <c r="BK338" s="642"/>
      <c r="BL338" s="640"/>
      <c r="BM338" s="642"/>
      <c r="BN338" s="640"/>
      <c r="BO338" s="642"/>
      <c r="BP338" s="640"/>
      <c r="BQ338" s="642"/>
      <c r="BR338" s="643"/>
      <c r="BS338" s="644">
        <f t="shared" si="6"/>
        <v>0</v>
      </c>
      <c r="BT338" s="776">
        <f t="shared" si="7"/>
        <v>0</v>
      </c>
      <c r="BU338" s="644">
        <f t="shared" si="8"/>
        <v>0</v>
      </c>
      <c r="BV338" s="645"/>
      <c r="BW338" s="338"/>
      <c r="BX338" s="338"/>
      <c r="BY338" s="338"/>
      <c r="BZ338" s="338"/>
      <c r="CA338" s="338"/>
      <c r="CB338" s="338"/>
    </row>
    <row r="339" ht="15.75" customHeight="1">
      <c r="A339" s="858">
        <v>336.0</v>
      </c>
      <c r="B339" s="501"/>
      <c r="C339" s="908"/>
      <c r="D339" s="773">
        <f t="shared" ref="D339:E339" si="342">H339+J339+L339+N339+P339+R339+T339+V339+X339+Z339+AB339+AD339+AF339+AH339+AJ339+AL339+AN339+AP339+AR339+AT339+AV339+AX339+AZ339+BB339+BD339+BF339+BH339+BJ339+BL339+BN339+BP339</f>
        <v>0</v>
      </c>
      <c r="E339" s="671">
        <f t="shared" si="342"/>
        <v>0</v>
      </c>
      <c r="F339" s="774">
        <f t="shared" si="4"/>
        <v>0</v>
      </c>
      <c r="G339" s="418"/>
      <c r="H339" s="640"/>
      <c r="I339" s="642"/>
      <c r="J339" s="640"/>
      <c r="K339" s="642"/>
      <c r="L339" s="640"/>
      <c r="M339" s="642"/>
      <c r="N339" s="640"/>
      <c r="O339" s="642"/>
      <c r="P339" s="640"/>
      <c r="Q339" s="642"/>
      <c r="R339" s="640"/>
      <c r="S339" s="642"/>
      <c r="T339" s="640"/>
      <c r="U339" s="642"/>
      <c r="V339" s="640"/>
      <c r="W339" s="642"/>
      <c r="X339" s="640"/>
      <c r="Y339" s="642"/>
      <c r="Z339" s="640"/>
      <c r="AA339" s="642"/>
      <c r="AB339" s="640"/>
      <c r="AC339" s="642"/>
      <c r="AD339" s="640"/>
      <c r="AE339" s="642"/>
      <c r="AF339" s="640"/>
      <c r="AG339" s="642"/>
      <c r="AH339" s="640"/>
      <c r="AI339" s="642"/>
      <c r="AJ339" s="640"/>
      <c r="AK339" s="642"/>
      <c r="AL339" s="640"/>
      <c r="AM339" s="642"/>
      <c r="AN339" s="640"/>
      <c r="AO339" s="642"/>
      <c r="AP339" s="640"/>
      <c r="AQ339" s="642"/>
      <c r="AR339" s="640"/>
      <c r="AS339" s="642"/>
      <c r="AT339" s="640"/>
      <c r="AU339" s="642"/>
      <c r="AV339" s="640"/>
      <c r="AW339" s="642"/>
      <c r="AX339" s="640"/>
      <c r="AY339" s="642"/>
      <c r="AZ339" s="640"/>
      <c r="BA339" s="642"/>
      <c r="BB339" s="640"/>
      <c r="BC339" s="642"/>
      <c r="BD339" s="640"/>
      <c r="BE339" s="642"/>
      <c r="BF339" s="640"/>
      <c r="BG339" s="642"/>
      <c r="BH339" s="640"/>
      <c r="BI339" s="642"/>
      <c r="BJ339" s="640"/>
      <c r="BK339" s="642"/>
      <c r="BL339" s="640"/>
      <c r="BM339" s="642"/>
      <c r="BN339" s="640"/>
      <c r="BO339" s="642"/>
      <c r="BP339" s="640"/>
      <c r="BQ339" s="642"/>
      <c r="BR339" s="643"/>
      <c r="BS339" s="644">
        <f t="shared" si="6"/>
        <v>0</v>
      </c>
      <c r="BT339" s="776">
        <f t="shared" si="7"/>
        <v>0</v>
      </c>
      <c r="BU339" s="644">
        <f t="shared" si="8"/>
        <v>0</v>
      </c>
      <c r="BV339" s="645"/>
      <c r="BW339" s="338"/>
      <c r="BX339" s="338"/>
      <c r="BY339" s="338"/>
      <c r="BZ339" s="338"/>
      <c r="CA339" s="338"/>
      <c r="CB339" s="338"/>
    </row>
    <row r="340" ht="15.75" customHeight="1">
      <c r="A340" s="858">
        <v>337.0</v>
      </c>
      <c r="B340" s="501"/>
      <c r="C340" s="908"/>
      <c r="D340" s="773">
        <f t="shared" ref="D340:E340" si="343">H340+J340+L340+N340+P340+R340+T340+V340+X340+Z340+AB340+AD340+AF340+AH340+AJ340+AL340+AN340+AP340+AR340+AT340+AV340+AX340+AZ340+BB340+BD340+BF340+BH340+BJ340+BL340+BN340+BP340</f>
        <v>0</v>
      </c>
      <c r="E340" s="671">
        <f t="shared" si="343"/>
        <v>0</v>
      </c>
      <c r="F340" s="774">
        <f t="shared" si="4"/>
        <v>0</v>
      </c>
      <c r="G340" s="418"/>
      <c r="H340" s="640"/>
      <c r="I340" s="642"/>
      <c r="J340" s="640"/>
      <c r="K340" s="642"/>
      <c r="L340" s="640"/>
      <c r="M340" s="642"/>
      <c r="N340" s="640"/>
      <c r="O340" s="642"/>
      <c r="P340" s="640"/>
      <c r="Q340" s="642"/>
      <c r="R340" s="640"/>
      <c r="S340" s="642"/>
      <c r="T340" s="640"/>
      <c r="U340" s="642"/>
      <c r="V340" s="640"/>
      <c r="W340" s="642"/>
      <c r="X340" s="640"/>
      <c r="Y340" s="642"/>
      <c r="Z340" s="640"/>
      <c r="AA340" s="642"/>
      <c r="AB340" s="640"/>
      <c r="AC340" s="642"/>
      <c r="AD340" s="640"/>
      <c r="AE340" s="642"/>
      <c r="AF340" s="640"/>
      <c r="AG340" s="642"/>
      <c r="AH340" s="640"/>
      <c r="AI340" s="642"/>
      <c r="AJ340" s="640"/>
      <c r="AK340" s="642"/>
      <c r="AL340" s="640"/>
      <c r="AM340" s="642"/>
      <c r="AN340" s="640"/>
      <c r="AO340" s="642"/>
      <c r="AP340" s="640"/>
      <c r="AQ340" s="642"/>
      <c r="AR340" s="640"/>
      <c r="AS340" s="642"/>
      <c r="AT340" s="640"/>
      <c r="AU340" s="642"/>
      <c r="AV340" s="640"/>
      <c r="AW340" s="642"/>
      <c r="AX340" s="640"/>
      <c r="AY340" s="642"/>
      <c r="AZ340" s="640"/>
      <c r="BA340" s="642"/>
      <c r="BB340" s="640"/>
      <c r="BC340" s="642"/>
      <c r="BD340" s="640"/>
      <c r="BE340" s="642"/>
      <c r="BF340" s="640"/>
      <c r="BG340" s="642"/>
      <c r="BH340" s="640"/>
      <c r="BI340" s="642"/>
      <c r="BJ340" s="640"/>
      <c r="BK340" s="642"/>
      <c r="BL340" s="640"/>
      <c r="BM340" s="642"/>
      <c r="BN340" s="640"/>
      <c r="BO340" s="642"/>
      <c r="BP340" s="640"/>
      <c r="BQ340" s="642"/>
      <c r="BR340" s="643"/>
      <c r="BS340" s="644">
        <f t="shared" si="6"/>
        <v>0</v>
      </c>
      <c r="BT340" s="776">
        <f t="shared" si="7"/>
        <v>0</v>
      </c>
      <c r="BU340" s="644">
        <f t="shared" si="8"/>
        <v>0</v>
      </c>
      <c r="BV340" s="645"/>
      <c r="BW340" s="338"/>
      <c r="BX340" s="338"/>
      <c r="BY340" s="338"/>
      <c r="BZ340" s="338"/>
      <c r="CA340" s="338"/>
      <c r="CB340" s="338"/>
    </row>
    <row r="341" ht="15.75" customHeight="1">
      <c r="A341" s="858">
        <v>338.0</v>
      </c>
      <c r="B341" s="501"/>
      <c r="C341" s="908"/>
      <c r="D341" s="773">
        <f t="shared" ref="D341:E341" si="344">H341+J341+L341+N341+P341+R341+T341+V341+X341+Z341+AB341+AD341+AF341+AH341+AJ341+AL341+AN341+AP341+AR341+AT341+AV341+AX341+AZ341+BB341+BD341+BF341+BH341+BJ341+BL341+BN341+BP341</f>
        <v>0</v>
      </c>
      <c r="E341" s="671">
        <f t="shared" si="344"/>
        <v>0</v>
      </c>
      <c r="F341" s="774">
        <f t="shared" si="4"/>
        <v>0</v>
      </c>
      <c r="G341" s="418"/>
      <c r="H341" s="640"/>
      <c r="I341" s="642"/>
      <c r="J341" s="640"/>
      <c r="K341" s="642"/>
      <c r="L341" s="640"/>
      <c r="M341" s="642"/>
      <c r="N341" s="640"/>
      <c r="O341" s="642"/>
      <c r="P341" s="640"/>
      <c r="Q341" s="642"/>
      <c r="R341" s="640"/>
      <c r="S341" s="642"/>
      <c r="T341" s="640"/>
      <c r="U341" s="642"/>
      <c r="V341" s="640"/>
      <c r="W341" s="642"/>
      <c r="X341" s="640"/>
      <c r="Y341" s="642"/>
      <c r="Z341" s="640"/>
      <c r="AA341" s="642"/>
      <c r="AB341" s="640"/>
      <c r="AC341" s="642"/>
      <c r="AD341" s="640"/>
      <c r="AE341" s="642"/>
      <c r="AF341" s="640"/>
      <c r="AG341" s="642"/>
      <c r="AH341" s="640"/>
      <c r="AI341" s="642"/>
      <c r="AJ341" s="640"/>
      <c r="AK341" s="642"/>
      <c r="AL341" s="640"/>
      <c r="AM341" s="642"/>
      <c r="AN341" s="640"/>
      <c r="AO341" s="642"/>
      <c r="AP341" s="640"/>
      <c r="AQ341" s="642"/>
      <c r="AR341" s="640"/>
      <c r="AS341" s="642"/>
      <c r="AT341" s="640"/>
      <c r="AU341" s="642"/>
      <c r="AV341" s="640"/>
      <c r="AW341" s="642"/>
      <c r="AX341" s="640"/>
      <c r="AY341" s="642"/>
      <c r="AZ341" s="640"/>
      <c r="BA341" s="642"/>
      <c r="BB341" s="640"/>
      <c r="BC341" s="642"/>
      <c r="BD341" s="640"/>
      <c r="BE341" s="642"/>
      <c r="BF341" s="640"/>
      <c r="BG341" s="642"/>
      <c r="BH341" s="640"/>
      <c r="BI341" s="642"/>
      <c r="BJ341" s="640"/>
      <c r="BK341" s="642"/>
      <c r="BL341" s="640"/>
      <c r="BM341" s="642"/>
      <c r="BN341" s="640"/>
      <c r="BO341" s="642"/>
      <c r="BP341" s="640"/>
      <c r="BQ341" s="642"/>
      <c r="BR341" s="643"/>
      <c r="BS341" s="644">
        <f t="shared" si="6"/>
        <v>0</v>
      </c>
      <c r="BT341" s="776">
        <f t="shared" si="7"/>
        <v>0</v>
      </c>
      <c r="BU341" s="644">
        <f t="shared" si="8"/>
        <v>0</v>
      </c>
      <c r="BV341" s="645"/>
      <c r="BW341" s="338"/>
      <c r="BX341" s="338"/>
      <c r="BY341" s="338"/>
      <c r="BZ341" s="338"/>
      <c r="CA341" s="338"/>
      <c r="CB341" s="338"/>
    </row>
    <row r="342" ht="15.75" customHeight="1">
      <c r="A342" s="858">
        <v>339.0</v>
      </c>
      <c r="B342" s="501"/>
      <c r="C342" s="908"/>
      <c r="D342" s="773">
        <f t="shared" ref="D342:E342" si="345">H342+J342+L342+N342+P342+R342+T342+V342+X342+Z342+AB342+AD342+AF342+AH342+AJ342+AL342+AN342+AP342+AR342+AT342+AV342+AX342+AZ342+BB342+BD342+BF342+BH342+BJ342+BL342+BN342+BP342</f>
        <v>0</v>
      </c>
      <c r="E342" s="671">
        <f t="shared" si="345"/>
        <v>0</v>
      </c>
      <c r="F342" s="774">
        <f t="shared" si="4"/>
        <v>0</v>
      </c>
      <c r="G342" s="418"/>
      <c r="H342" s="640"/>
      <c r="I342" s="642"/>
      <c r="J342" s="640"/>
      <c r="K342" s="642"/>
      <c r="L342" s="640"/>
      <c r="M342" s="642"/>
      <c r="N342" s="640"/>
      <c r="O342" s="642"/>
      <c r="P342" s="640"/>
      <c r="Q342" s="642"/>
      <c r="R342" s="640"/>
      <c r="S342" s="642"/>
      <c r="T342" s="640"/>
      <c r="U342" s="642"/>
      <c r="V342" s="640"/>
      <c r="W342" s="642"/>
      <c r="X342" s="640"/>
      <c r="Y342" s="642"/>
      <c r="Z342" s="640"/>
      <c r="AA342" s="642"/>
      <c r="AB342" s="640"/>
      <c r="AC342" s="642"/>
      <c r="AD342" s="640"/>
      <c r="AE342" s="642"/>
      <c r="AF342" s="640"/>
      <c r="AG342" s="642"/>
      <c r="AH342" s="640"/>
      <c r="AI342" s="642"/>
      <c r="AJ342" s="640"/>
      <c r="AK342" s="642"/>
      <c r="AL342" s="640"/>
      <c r="AM342" s="642"/>
      <c r="AN342" s="640"/>
      <c r="AO342" s="642"/>
      <c r="AP342" s="640"/>
      <c r="AQ342" s="642"/>
      <c r="AR342" s="640"/>
      <c r="AS342" s="642"/>
      <c r="AT342" s="640"/>
      <c r="AU342" s="642"/>
      <c r="AV342" s="640"/>
      <c r="AW342" s="642"/>
      <c r="AX342" s="640"/>
      <c r="AY342" s="642"/>
      <c r="AZ342" s="640"/>
      <c r="BA342" s="642"/>
      <c r="BB342" s="640"/>
      <c r="BC342" s="642"/>
      <c r="BD342" s="640"/>
      <c r="BE342" s="642"/>
      <c r="BF342" s="640"/>
      <c r="BG342" s="642"/>
      <c r="BH342" s="640"/>
      <c r="BI342" s="642"/>
      <c r="BJ342" s="640"/>
      <c r="BK342" s="642"/>
      <c r="BL342" s="640"/>
      <c r="BM342" s="642"/>
      <c r="BN342" s="640"/>
      <c r="BO342" s="642"/>
      <c r="BP342" s="640"/>
      <c r="BQ342" s="642"/>
      <c r="BR342" s="643"/>
      <c r="BS342" s="644">
        <f t="shared" si="6"/>
        <v>0</v>
      </c>
      <c r="BT342" s="776">
        <f t="shared" si="7"/>
        <v>0</v>
      </c>
      <c r="BU342" s="644">
        <f t="shared" si="8"/>
        <v>0</v>
      </c>
      <c r="BV342" s="645"/>
      <c r="BW342" s="338"/>
      <c r="BX342" s="338"/>
      <c r="BY342" s="338"/>
      <c r="BZ342" s="338"/>
      <c r="CA342" s="338"/>
      <c r="CB342" s="338"/>
    </row>
    <row r="343" ht="15.75" customHeight="1">
      <c r="A343" s="858">
        <v>340.0</v>
      </c>
      <c r="B343" s="501"/>
      <c r="C343" s="908"/>
      <c r="D343" s="773">
        <f t="shared" ref="D343:E343" si="346">H343+J343+L343+N343+P343+R343+T343+V343+X343+Z343+AB343+AD343+AF343+AH343+AJ343+AL343+AN343+AP343+AR343+AT343+AV343+AX343+AZ343+BB343+BD343+BF343+BH343+BJ343+BL343+BN343+BP343</f>
        <v>0</v>
      </c>
      <c r="E343" s="671">
        <f t="shared" si="346"/>
        <v>0</v>
      </c>
      <c r="F343" s="774">
        <f t="shared" si="4"/>
        <v>0</v>
      </c>
      <c r="G343" s="418"/>
      <c r="H343" s="640"/>
      <c r="I343" s="642"/>
      <c r="J343" s="640"/>
      <c r="K343" s="642"/>
      <c r="L343" s="640"/>
      <c r="M343" s="642"/>
      <c r="N343" s="640"/>
      <c r="O343" s="642"/>
      <c r="P343" s="640"/>
      <c r="Q343" s="642"/>
      <c r="R343" s="640"/>
      <c r="S343" s="642"/>
      <c r="T343" s="640"/>
      <c r="U343" s="642"/>
      <c r="V343" s="640"/>
      <c r="W343" s="642"/>
      <c r="X343" s="640"/>
      <c r="Y343" s="642"/>
      <c r="Z343" s="640"/>
      <c r="AA343" s="642"/>
      <c r="AB343" s="640"/>
      <c r="AC343" s="642"/>
      <c r="AD343" s="640"/>
      <c r="AE343" s="642"/>
      <c r="AF343" s="640"/>
      <c r="AG343" s="642"/>
      <c r="AH343" s="640"/>
      <c r="AI343" s="642"/>
      <c r="AJ343" s="640"/>
      <c r="AK343" s="642"/>
      <c r="AL343" s="640"/>
      <c r="AM343" s="642"/>
      <c r="AN343" s="640"/>
      <c r="AO343" s="642"/>
      <c r="AP343" s="640"/>
      <c r="AQ343" s="642"/>
      <c r="AR343" s="640"/>
      <c r="AS343" s="642"/>
      <c r="AT343" s="640"/>
      <c r="AU343" s="642"/>
      <c r="AV343" s="640"/>
      <c r="AW343" s="642"/>
      <c r="AX343" s="640"/>
      <c r="AY343" s="642"/>
      <c r="AZ343" s="640"/>
      <c r="BA343" s="642"/>
      <c r="BB343" s="640"/>
      <c r="BC343" s="642"/>
      <c r="BD343" s="640"/>
      <c r="BE343" s="642"/>
      <c r="BF343" s="640"/>
      <c r="BG343" s="642"/>
      <c r="BH343" s="640"/>
      <c r="BI343" s="642"/>
      <c r="BJ343" s="640"/>
      <c r="BK343" s="642"/>
      <c r="BL343" s="640"/>
      <c r="BM343" s="642"/>
      <c r="BN343" s="640"/>
      <c r="BO343" s="642"/>
      <c r="BP343" s="640"/>
      <c r="BQ343" s="642"/>
      <c r="BR343" s="643"/>
      <c r="BS343" s="644">
        <f t="shared" si="6"/>
        <v>0</v>
      </c>
      <c r="BT343" s="776">
        <f t="shared" si="7"/>
        <v>0</v>
      </c>
      <c r="BU343" s="644">
        <f t="shared" si="8"/>
        <v>0</v>
      </c>
      <c r="BV343" s="645"/>
      <c r="BW343" s="338"/>
      <c r="BX343" s="338"/>
      <c r="BY343" s="338"/>
      <c r="BZ343" s="338"/>
      <c r="CA343" s="338"/>
      <c r="CB343" s="338"/>
    </row>
    <row r="344" ht="15.75" customHeight="1">
      <c r="A344" s="858">
        <v>341.0</v>
      </c>
      <c r="B344" s="501"/>
      <c r="C344" s="908"/>
      <c r="D344" s="773">
        <f t="shared" ref="D344:E344" si="347">H344+J344+L344+N344+P344+R344+T344+V344+X344+Z344+AB344+AD344+AF344+AH344+AJ344+AL344+AN344+AP344+AR344+AT344+AV344+AX344+AZ344+BB344+BD344+BF344+BH344+BJ344+BL344+BN344+BP344</f>
        <v>0</v>
      </c>
      <c r="E344" s="671">
        <f t="shared" si="347"/>
        <v>0</v>
      </c>
      <c r="F344" s="774">
        <f t="shared" si="4"/>
        <v>0</v>
      </c>
      <c r="G344" s="418"/>
      <c r="H344" s="640"/>
      <c r="I344" s="642"/>
      <c r="J344" s="640"/>
      <c r="K344" s="642"/>
      <c r="L344" s="640"/>
      <c r="M344" s="642"/>
      <c r="N344" s="640"/>
      <c r="O344" s="642"/>
      <c r="P344" s="640"/>
      <c r="Q344" s="642"/>
      <c r="R344" s="640"/>
      <c r="S344" s="642"/>
      <c r="T344" s="640"/>
      <c r="U344" s="642"/>
      <c r="V344" s="640"/>
      <c r="W344" s="642"/>
      <c r="X344" s="640"/>
      <c r="Y344" s="642"/>
      <c r="Z344" s="640"/>
      <c r="AA344" s="642"/>
      <c r="AB344" s="640"/>
      <c r="AC344" s="642"/>
      <c r="AD344" s="640"/>
      <c r="AE344" s="642"/>
      <c r="AF344" s="640"/>
      <c r="AG344" s="642"/>
      <c r="AH344" s="640"/>
      <c r="AI344" s="642"/>
      <c r="AJ344" s="640"/>
      <c r="AK344" s="642"/>
      <c r="AL344" s="640"/>
      <c r="AM344" s="642"/>
      <c r="AN344" s="640"/>
      <c r="AO344" s="642"/>
      <c r="AP344" s="640"/>
      <c r="AQ344" s="642"/>
      <c r="AR344" s="640"/>
      <c r="AS344" s="642"/>
      <c r="AT344" s="640"/>
      <c r="AU344" s="642"/>
      <c r="AV344" s="640"/>
      <c r="AW344" s="642"/>
      <c r="AX344" s="640"/>
      <c r="AY344" s="642"/>
      <c r="AZ344" s="640"/>
      <c r="BA344" s="642"/>
      <c r="BB344" s="640"/>
      <c r="BC344" s="642"/>
      <c r="BD344" s="640"/>
      <c r="BE344" s="642"/>
      <c r="BF344" s="640"/>
      <c r="BG344" s="642"/>
      <c r="BH344" s="640"/>
      <c r="BI344" s="642"/>
      <c r="BJ344" s="640"/>
      <c r="BK344" s="642"/>
      <c r="BL344" s="640"/>
      <c r="BM344" s="642"/>
      <c r="BN344" s="640"/>
      <c r="BO344" s="642"/>
      <c r="BP344" s="640"/>
      <c r="BQ344" s="642"/>
      <c r="BR344" s="643"/>
      <c r="BS344" s="644">
        <f t="shared" si="6"/>
        <v>0</v>
      </c>
      <c r="BT344" s="776">
        <f t="shared" si="7"/>
        <v>0</v>
      </c>
      <c r="BU344" s="644">
        <f t="shared" si="8"/>
        <v>0</v>
      </c>
      <c r="BV344" s="645"/>
      <c r="BW344" s="338"/>
      <c r="BX344" s="338"/>
      <c r="BY344" s="338"/>
      <c r="BZ344" s="338"/>
      <c r="CA344" s="338"/>
      <c r="CB344" s="338"/>
    </row>
    <row r="345" ht="15.75" customHeight="1">
      <c r="A345" s="858">
        <v>342.0</v>
      </c>
      <c r="B345" s="501"/>
      <c r="C345" s="908"/>
      <c r="D345" s="773">
        <f t="shared" ref="D345:E345" si="348">H345+J345+L345+N345+P345+R345+T345+V345+X345+Z345+AB345+AD345+AF345+AH345+AJ345+AL345+AN345+AP345+AR345+AT345+AV345+AX345+AZ345+BB345+BD345+BF345+BH345+BJ345+BL345+BN345+BP345</f>
        <v>0</v>
      </c>
      <c r="E345" s="671">
        <f t="shared" si="348"/>
        <v>0</v>
      </c>
      <c r="F345" s="774">
        <f t="shared" si="4"/>
        <v>0</v>
      </c>
      <c r="G345" s="418"/>
      <c r="H345" s="640"/>
      <c r="I345" s="642"/>
      <c r="J345" s="640"/>
      <c r="K345" s="642"/>
      <c r="L345" s="640"/>
      <c r="M345" s="642"/>
      <c r="N345" s="640"/>
      <c r="O345" s="642"/>
      <c r="P345" s="640"/>
      <c r="Q345" s="642"/>
      <c r="R345" s="640"/>
      <c r="S345" s="642"/>
      <c r="T345" s="640"/>
      <c r="U345" s="642"/>
      <c r="V345" s="640"/>
      <c r="W345" s="642"/>
      <c r="X345" s="640"/>
      <c r="Y345" s="642"/>
      <c r="Z345" s="640"/>
      <c r="AA345" s="642"/>
      <c r="AB345" s="640"/>
      <c r="AC345" s="642"/>
      <c r="AD345" s="640"/>
      <c r="AE345" s="642"/>
      <c r="AF345" s="640"/>
      <c r="AG345" s="642"/>
      <c r="AH345" s="640"/>
      <c r="AI345" s="642"/>
      <c r="AJ345" s="640"/>
      <c r="AK345" s="642"/>
      <c r="AL345" s="640"/>
      <c r="AM345" s="642"/>
      <c r="AN345" s="640"/>
      <c r="AO345" s="642"/>
      <c r="AP345" s="640"/>
      <c r="AQ345" s="642"/>
      <c r="AR345" s="640"/>
      <c r="AS345" s="642"/>
      <c r="AT345" s="640"/>
      <c r="AU345" s="642"/>
      <c r="AV345" s="640"/>
      <c r="AW345" s="642"/>
      <c r="AX345" s="640"/>
      <c r="AY345" s="642"/>
      <c r="AZ345" s="640"/>
      <c r="BA345" s="642"/>
      <c r="BB345" s="640"/>
      <c r="BC345" s="642"/>
      <c r="BD345" s="640"/>
      <c r="BE345" s="642"/>
      <c r="BF345" s="640"/>
      <c r="BG345" s="642"/>
      <c r="BH345" s="640"/>
      <c r="BI345" s="642"/>
      <c r="BJ345" s="640"/>
      <c r="BK345" s="642"/>
      <c r="BL345" s="640"/>
      <c r="BM345" s="642"/>
      <c r="BN345" s="640"/>
      <c r="BO345" s="642"/>
      <c r="BP345" s="640"/>
      <c r="BQ345" s="642"/>
      <c r="BR345" s="643"/>
      <c r="BS345" s="644">
        <f t="shared" si="6"/>
        <v>0</v>
      </c>
      <c r="BT345" s="776">
        <f t="shared" si="7"/>
        <v>0</v>
      </c>
      <c r="BU345" s="644">
        <f t="shared" si="8"/>
        <v>0</v>
      </c>
      <c r="BV345" s="645"/>
      <c r="BW345" s="338"/>
      <c r="BX345" s="338"/>
      <c r="BY345" s="338"/>
      <c r="BZ345" s="338"/>
      <c r="CA345" s="338"/>
      <c r="CB345" s="338"/>
    </row>
    <row r="346" ht="15.75" customHeight="1">
      <c r="A346" s="858">
        <v>343.0</v>
      </c>
      <c r="B346" s="501"/>
      <c r="C346" s="908"/>
      <c r="D346" s="773">
        <f t="shared" ref="D346:E346" si="349">H346+J346+L346+N346+P346+R346+T346+V346+X346+Z346+AB346+AD346+AF346+AH346+AJ346+AL346+AN346+AP346+AR346+AT346+AV346+AX346+AZ346+BB346+BD346+BF346+BH346+BJ346+BL346+BN346+BP346</f>
        <v>0</v>
      </c>
      <c r="E346" s="671">
        <f t="shared" si="349"/>
        <v>0</v>
      </c>
      <c r="F346" s="774">
        <f t="shared" si="4"/>
        <v>0</v>
      </c>
      <c r="G346" s="418"/>
      <c r="H346" s="640"/>
      <c r="I346" s="642"/>
      <c r="J346" s="640"/>
      <c r="K346" s="642"/>
      <c r="L346" s="640"/>
      <c r="M346" s="642"/>
      <c r="N346" s="640"/>
      <c r="O346" s="642"/>
      <c r="P346" s="640"/>
      <c r="Q346" s="642"/>
      <c r="R346" s="640"/>
      <c r="S346" s="642"/>
      <c r="T346" s="640"/>
      <c r="U346" s="642"/>
      <c r="V346" s="640"/>
      <c r="W346" s="642"/>
      <c r="X346" s="640"/>
      <c r="Y346" s="642"/>
      <c r="Z346" s="640"/>
      <c r="AA346" s="642"/>
      <c r="AB346" s="640"/>
      <c r="AC346" s="642"/>
      <c r="AD346" s="640"/>
      <c r="AE346" s="642"/>
      <c r="AF346" s="640"/>
      <c r="AG346" s="642"/>
      <c r="AH346" s="640"/>
      <c r="AI346" s="642"/>
      <c r="AJ346" s="640"/>
      <c r="AK346" s="642"/>
      <c r="AL346" s="640"/>
      <c r="AM346" s="642"/>
      <c r="AN346" s="640"/>
      <c r="AO346" s="642"/>
      <c r="AP346" s="640"/>
      <c r="AQ346" s="642"/>
      <c r="AR346" s="640"/>
      <c r="AS346" s="642"/>
      <c r="AT346" s="640"/>
      <c r="AU346" s="642"/>
      <c r="AV346" s="640"/>
      <c r="AW346" s="642"/>
      <c r="AX346" s="640"/>
      <c r="AY346" s="642"/>
      <c r="AZ346" s="640"/>
      <c r="BA346" s="642"/>
      <c r="BB346" s="640"/>
      <c r="BC346" s="642"/>
      <c r="BD346" s="640"/>
      <c r="BE346" s="642"/>
      <c r="BF346" s="640"/>
      <c r="BG346" s="642"/>
      <c r="BH346" s="640"/>
      <c r="BI346" s="642"/>
      <c r="BJ346" s="640"/>
      <c r="BK346" s="642"/>
      <c r="BL346" s="640"/>
      <c r="BM346" s="642"/>
      <c r="BN346" s="640"/>
      <c r="BO346" s="642"/>
      <c r="BP346" s="640"/>
      <c r="BQ346" s="642"/>
      <c r="BR346" s="643"/>
      <c r="BS346" s="644">
        <f t="shared" si="6"/>
        <v>0</v>
      </c>
      <c r="BT346" s="776">
        <f t="shared" si="7"/>
        <v>0</v>
      </c>
      <c r="BU346" s="644">
        <f t="shared" si="8"/>
        <v>0</v>
      </c>
      <c r="BV346" s="645"/>
      <c r="BW346" s="338"/>
      <c r="BX346" s="338"/>
      <c r="BY346" s="338"/>
      <c r="BZ346" s="338"/>
      <c r="CA346" s="338"/>
      <c r="CB346" s="338"/>
    </row>
    <row r="347" ht="15.75" customHeight="1">
      <c r="A347" s="858">
        <v>344.0</v>
      </c>
      <c r="B347" s="501"/>
      <c r="C347" s="908"/>
      <c r="D347" s="773">
        <f t="shared" ref="D347:E347" si="350">H347+J347+L347+N347+P347+R347+T347+V347+X347+Z347+AB347+AD347+AF347+AH347+AJ347+AL347+AN347+AP347+AR347+AT347+AV347+AX347+AZ347+BB347+BD347+BF347+BH347+BJ347+BL347+BN347+BP347</f>
        <v>0</v>
      </c>
      <c r="E347" s="671">
        <f t="shared" si="350"/>
        <v>0</v>
      </c>
      <c r="F347" s="774">
        <f t="shared" si="4"/>
        <v>0</v>
      </c>
      <c r="G347" s="418"/>
      <c r="H347" s="640"/>
      <c r="I347" s="642"/>
      <c r="J347" s="640"/>
      <c r="K347" s="642"/>
      <c r="L347" s="640"/>
      <c r="M347" s="642"/>
      <c r="N347" s="640"/>
      <c r="O347" s="642"/>
      <c r="P347" s="640"/>
      <c r="Q347" s="642"/>
      <c r="R347" s="640"/>
      <c r="S347" s="642"/>
      <c r="T347" s="640"/>
      <c r="U347" s="642"/>
      <c r="V347" s="640"/>
      <c r="W347" s="642"/>
      <c r="X347" s="640"/>
      <c r="Y347" s="642"/>
      <c r="Z347" s="640"/>
      <c r="AA347" s="642"/>
      <c r="AB347" s="640"/>
      <c r="AC347" s="642"/>
      <c r="AD347" s="640"/>
      <c r="AE347" s="642"/>
      <c r="AF347" s="640"/>
      <c r="AG347" s="642"/>
      <c r="AH347" s="640"/>
      <c r="AI347" s="642"/>
      <c r="AJ347" s="640"/>
      <c r="AK347" s="642"/>
      <c r="AL347" s="640"/>
      <c r="AM347" s="642"/>
      <c r="AN347" s="640"/>
      <c r="AO347" s="642"/>
      <c r="AP347" s="640"/>
      <c r="AQ347" s="642"/>
      <c r="AR347" s="640"/>
      <c r="AS347" s="642"/>
      <c r="AT347" s="640"/>
      <c r="AU347" s="642"/>
      <c r="AV347" s="640"/>
      <c r="AW347" s="642"/>
      <c r="AX347" s="640"/>
      <c r="AY347" s="642"/>
      <c r="AZ347" s="640"/>
      <c r="BA347" s="642"/>
      <c r="BB347" s="640"/>
      <c r="BC347" s="642"/>
      <c r="BD347" s="640"/>
      <c r="BE347" s="642"/>
      <c r="BF347" s="640"/>
      <c r="BG347" s="642"/>
      <c r="BH347" s="640"/>
      <c r="BI347" s="642"/>
      <c r="BJ347" s="640"/>
      <c r="BK347" s="642"/>
      <c r="BL347" s="640"/>
      <c r="BM347" s="642"/>
      <c r="BN347" s="640"/>
      <c r="BO347" s="642"/>
      <c r="BP347" s="640"/>
      <c r="BQ347" s="642"/>
      <c r="BR347" s="643"/>
      <c r="BS347" s="644">
        <f t="shared" si="6"/>
        <v>0</v>
      </c>
      <c r="BT347" s="776">
        <f t="shared" si="7"/>
        <v>0</v>
      </c>
      <c r="BU347" s="644">
        <f t="shared" si="8"/>
        <v>0</v>
      </c>
      <c r="BV347" s="645"/>
      <c r="BW347" s="338"/>
      <c r="BX347" s="338"/>
      <c r="BY347" s="338"/>
      <c r="BZ347" s="338"/>
      <c r="CA347" s="338"/>
      <c r="CB347" s="338"/>
    </row>
    <row r="348" ht="15.75" customHeight="1">
      <c r="A348" s="858">
        <v>345.0</v>
      </c>
      <c r="B348" s="501"/>
      <c r="C348" s="908"/>
      <c r="D348" s="773">
        <f t="shared" ref="D348:E348" si="351">H348+J348+L348+N348+P348+R348+T348+V348+X348+Z348+AB348+AD348+AF348+AH348+AJ348+AL348+AN348+AP348+AR348+AT348+AV348+AX348+AZ348+BB348+BD348+BF348+BH348+BJ348+BL348+BN348+BP348</f>
        <v>0</v>
      </c>
      <c r="E348" s="671">
        <f t="shared" si="351"/>
        <v>0</v>
      </c>
      <c r="F348" s="774">
        <f t="shared" si="4"/>
        <v>0</v>
      </c>
      <c r="G348" s="418"/>
      <c r="H348" s="640"/>
      <c r="I348" s="642"/>
      <c r="J348" s="640"/>
      <c r="K348" s="642"/>
      <c r="L348" s="640"/>
      <c r="M348" s="642"/>
      <c r="N348" s="640"/>
      <c r="O348" s="642"/>
      <c r="P348" s="640"/>
      <c r="Q348" s="642"/>
      <c r="R348" s="640"/>
      <c r="S348" s="642"/>
      <c r="T348" s="640"/>
      <c r="U348" s="642"/>
      <c r="V348" s="640"/>
      <c r="W348" s="642"/>
      <c r="X348" s="640"/>
      <c r="Y348" s="642"/>
      <c r="Z348" s="640"/>
      <c r="AA348" s="642"/>
      <c r="AB348" s="640"/>
      <c r="AC348" s="642"/>
      <c r="AD348" s="640"/>
      <c r="AE348" s="642"/>
      <c r="AF348" s="640"/>
      <c r="AG348" s="642"/>
      <c r="AH348" s="640"/>
      <c r="AI348" s="642"/>
      <c r="AJ348" s="640"/>
      <c r="AK348" s="642"/>
      <c r="AL348" s="640"/>
      <c r="AM348" s="642"/>
      <c r="AN348" s="640"/>
      <c r="AO348" s="642"/>
      <c r="AP348" s="640"/>
      <c r="AQ348" s="642"/>
      <c r="AR348" s="640"/>
      <c r="AS348" s="642"/>
      <c r="AT348" s="640"/>
      <c r="AU348" s="642"/>
      <c r="AV348" s="640"/>
      <c r="AW348" s="642"/>
      <c r="AX348" s="640"/>
      <c r="AY348" s="642"/>
      <c r="AZ348" s="640"/>
      <c r="BA348" s="642"/>
      <c r="BB348" s="640"/>
      <c r="BC348" s="642"/>
      <c r="BD348" s="640"/>
      <c r="BE348" s="642"/>
      <c r="BF348" s="640"/>
      <c r="BG348" s="642"/>
      <c r="BH348" s="640"/>
      <c r="BI348" s="642"/>
      <c r="BJ348" s="640"/>
      <c r="BK348" s="642"/>
      <c r="BL348" s="640"/>
      <c r="BM348" s="642"/>
      <c r="BN348" s="640"/>
      <c r="BO348" s="642"/>
      <c r="BP348" s="640"/>
      <c r="BQ348" s="642"/>
      <c r="BR348" s="643"/>
      <c r="BS348" s="644">
        <f t="shared" si="6"/>
        <v>0</v>
      </c>
      <c r="BT348" s="776">
        <f t="shared" si="7"/>
        <v>0</v>
      </c>
      <c r="BU348" s="644">
        <f t="shared" si="8"/>
        <v>0</v>
      </c>
      <c r="BV348" s="645"/>
      <c r="BW348" s="338"/>
      <c r="BX348" s="338"/>
      <c r="BY348" s="338"/>
      <c r="BZ348" s="338"/>
      <c r="CA348" s="338"/>
      <c r="CB348" s="338"/>
    </row>
    <row r="349" ht="15.75" customHeight="1">
      <c r="A349" s="858">
        <v>346.0</v>
      </c>
      <c r="B349" s="501"/>
      <c r="C349" s="908"/>
      <c r="D349" s="773">
        <f t="shared" ref="D349:E349" si="352">H349+J349+L349+N349+P349+R349+T349+V349+X349+Z349+AB349+AD349+AF349+AH349+AJ349+AL349+AN349+AP349+AR349+AT349+AV349+AX349+AZ349+BB349+BD349+BF349+BH349+BJ349+BL349+BN349+BP349</f>
        <v>0</v>
      </c>
      <c r="E349" s="671">
        <f t="shared" si="352"/>
        <v>0</v>
      </c>
      <c r="F349" s="774">
        <f t="shared" si="4"/>
        <v>0</v>
      </c>
      <c r="G349" s="418"/>
      <c r="H349" s="640"/>
      <c r="I349" s="642"/>
      <c r="J349" s="640"/>
      <c r="K349" s="642"/>
      <c r="L349" s="640"/>
      <c r="M349" s="642"/>
      <c r="N349" s="640"/>
      <c r="O349" s="642"/>
      <c r="P349" s="640"/>
      <c r="Q349" s="642"/>
      <c r="R349" s="640"/>
      <c r="S349" s="642"/>
      <c r="T349" s="640"/>
      <c r="U349" s="642"/>
      <c r="V349" s="640"/>
      <c r="W349" s="642"/>
      <c r="X349" s="640"/>
      <c r="Y349" s="642"/>
      <c r="Z349" s="640"/>
      <c r="AA349" s="642"/>
      <c r="AB349" s="640"/>
      <c r="AC349" s="642"/>
      <c r="AD349" s="640"/>
      <c r="AE349" s="642"/>
      <c r="AF349" s="640"/>
      <c r="AG349" s="642"/>
      <c r="AH349" s="640"/>
      <c r="AI349" s="642"/>
      <c r="AJ349" s="640"/>
      <c r="AK349" s="642"/>
      <c r="AL349" s="640"/>
      <c r="AM349" s="642"/>
      <c r="AN349" s="640"/>
      <c r="AO349" s="642"/>
      <c r="AP349" s="640"/>
      <c r="AQ349" s="642"/>
      <c r="AR349" s="640"/>
      <c r="AS349" s="642"/>
      <c r="AT349" s="640"/>
      <c r="AU349" s="642"/>
      <c r="AV349" s="640"/>
      <c r="AW349" s="642"/>
      <c r="AX349" s="640"/>
      <c r="AY349" s="642"/>
      <c r="AZ349" s="640"/>
      <c r="BA349" s="642"/>
      <c r="BB349" s="640"/>
      <c r="BC349" s="642"/>
      <c r="BD349" s="640"/>
      <c r="BE349" s="642"/>
      <c r="BF349" s="640"/>
      <c r="BG349" s="642"/>
      <c r="BH349" s="640"/>
      <c r="BI349" s="642"/>
      <c r="BJ349" s="640"/>
      <c r="BK349" s="642"/>
      <c r="BL349" s="640"/>
      <c r="BM349" s="642"/>
      <c r="BN349" s="640"/>
      <c r="BO349" s="642"/>
      <c r="BP349" s="640"/>
      <c r="BQ349" s="642"/>
      <c r="BR349" s="643"/>
      <c r="BS349" s="644">
        <f t="shared" si="6"/>
        <v>0</v>
      </c>
      <c r="BT349" s="776">
        <f t="shared" si="7"/>
        <v>0</v>
      </c>
      <c r="BU349" s="644">
        <f t="shared" si="8"/>
        <v>0</v>
      </c>
      <c r="BV349" s="645"/>
      <c r="BW349" s="338"/>
      <c r="BX349" s="338"/>
      <c r="BY349" s="338"/>
      <c r="BZ349" s="338"/>
      <c r="CA349" s="338"/>
      <c r="CB349" s="338"/>
    </row>
    <row r="350" ht="15.75" customHeight="1">
      <c r="A350" s="858">
        <v>347.0</v>
      </c>
      <c r="B350" s="501"/>
      <c r="C350" s="908"/>
      <c r="D350" s="773">
        <f t="shared" ref="D350:E350" si="353">H350+J350+L350+N350+P350+R350+T350+V350+X350+Z350+AB350+AD350+AF350+AH350+AJ350+AL350+AN350+AP350+AR350+AT350+AV350+AX350+AZ350+BB350+BD350+BF350+BH350+BJ350+BL350+BN350+BP350</f>
        <v>0</v>
      </c>
      <c r="E350" s="671">
        <f t="shared" si="353"/>
        <v>0</v>
      </c>
      <c r="F350" s="774">
        <f t="shared" si="4"/>
        <v>0</v>
      </c>
      <c r="G350" s="418"/>
      <c r="H350" s="640"/>
      <c r="I350" s="642"/>
      <c r="J350" s="640"/>
      <c r="K350" s="642"/>
      <c r="L350" s="640"/>
      <c r="M350" s="642"/>
      <c r="N350" s="640"/>
      <c r="O350" s="642"/>
      <c r="P350" s="640"/>
      <c r="Q350" s="642"/>
      <c r="R350" s="640"/>
      <c r="S350" s="642"/>
      <c r="T350" s="640"/>
      <c r="U350" s="642"/>
      <c r="V350" s="640"/>
      <c r="W350" s="642"/>
      <c r="X350" s="640"/>
      <c r="Y350" s="642"/>
      <c r="Z350" s="640"/>
      <c r="AA350" s="642"/>
      <c r="AB350" s="640"/>
      <c r="AC350" s="642"/>
      <c r="AD350" s="640"/>
      <c r="AE350" s="642"/>
      <c r="AF350" s="640"/>
      <c r="AG350" s="642"/>
      <c r="AH350" s="640"/>
      <c r="AI350" s="642"/>
      <c r="AJ350" s="640"/>
      <c r="AK350" s="642"/>
      <c r="AL350" s="640"/>
      <c r="AM350" s="642"/>
      <c r="AN350" s="640"/>
      <c r="AO350" s="642"/>
      <c r="AP350" s="640"/>
      <c r="AQ350" s="642"/>
      <c r="AR350" s="640"/>
      <c r="AS350" s="642"/>
      <c r="AT350" s="640"/>
      <c r="AU350" s="642"/>
      <c r="AV350" s="640"/>
      <c r="AW350" s="642"/>
      <c r="AX350" s="640"/>
      <c r="AY350" s="642"/>
      <c r="AZ350" s="640"/>
      <c r="BA350" s="642"/>
      <c r="BB350" s="640"/>
      <c r="BC350" s="642"/>
      <c r="BD350" s="640"/>
      <c r="BE350" s="642"/>
      <c r="BF350" s="640"/>
      <c r="BG350" s="642"/>
      <c r="BH350" s="640"/>
      <c r="BI350" s="642"/>
      <c r="BJ350" s="640"/>
      <c r="BK350" s="642"/>
      <c r="BL350" s="640"/>
      <c r="BM350" s="642"/>
      <c r="BN350" s="640"/>
      <c r="BO350" s="642"/>
      <c r="BP350" s="640"/>
      <c r="BQ350" s="642"/>
      <c r="BR350" s="643"/>
      <c r="BS350" s="644">
        <f t="shared" si="6"/>
        <v>0</v>
      </c>
      <c r="BT350" s="776">
        <f t="shared" si="7"/>
        <v>0</v>
      </c>
      <c r="BU350" s="644">
        <f t="shared" si="8"/>
        <v>0</v>
      </c>
      <c r="BV350" s="645"/>
      <c r="BW350" s="338"/>
      <c r="BX350" s="338"/>
      <c r="BY350" s="338"/>
      <c r="BZ350" s="338"/>
      <c r="CA350" s="338"/>
      <c r="CB350" s="338"/>
    </row>
    <row r="351" ht="15.75" customHeight="1">
      <c r="A351" s="858">
        <v>348.0</v>
      </c>
      <c r="B351" s="501"/>
      <c r="C351" s="908"/>
      <c r="D351" s="773">
        <f t="shared" ref="D351:E351" si="354">H351+J351+L351+N351+P351+R351+T351+V351+X351+Z351+AB351+AD351+AF351+AH351+AJ351+AL351+AN351+AP351+AR351+AT351+AV351+AX351+AZ351+BB351+BD351+BF351+BH351+BJ351+BL351+BN351+BP351</f>
        <v>0</v>
      </c>
      <c r="E351" s="671">
        <f t="shared" si="354"/>
        <v>0</v>
      </c>
      <c r="F351" s="774">
        <f t="shared" si="4"/>
        <v>0</v>
      </c>
      <c r="G351" s="418"/>
      <c r="H351" s="640"/>
      <c r="I351" s="642"/>
      <c r="J351" s="640"/>
      <c r="K351" s="642"/>
      <c r="L351" s="640"/>
      <c r="M351" s="642"/>
      <c r="N351" s="640"/>
      <c r="O351" s="642"/>
      <c r="P351" s="640"/>
      <c r="Q351" s="642"/>
      <c r="R351" s="640"/>
      <c r="S351" s="642"/>
      <c r="T351" s="640"/>
      <c r="U351" s="642"/>
      <c r="V351" s="640"/>
      <c r="W351" s="642"/>
      <c r="X351" s="640"/>
      <c r="Y351" s="642"/>
      <c r="Z351" s="640"/>
      <c r="AA351" s="642"/>
      <c r="AB351" s="640"/>
      <c r="AC351" s="642"/>
      <c r="AD351" s="640"/>
      <c r="AE351" s="642"/>
      <c r="AF351" s="640"/>
      <c r="AG351" s="642"/>
      <c r="AH351" s="640"/>
      <c r="AI351" s="642"/>
      <c r="AJ351" s="640"/>
      <c r="AK351" s="642"/>
      <c r="AL351" s="640"/>
      <c r="AM351" s="642"/>
      <c r="AN351" s="640"/>
      <c r="AO351" s="642"/>
      <c r="AP351" s="640"/>
      <c r="AQ351" s="642"/>
      <c r="AR351" s="640"/>
      <c r="AS351" s="642"/>
      <c r="AT351" s="640"/>
      <c r="AU351" s="642"/>
      <c r="AV351" s="640"/>
      <c r="AW351" s="642"/>
      <c r="AX351" s="640"/>
      <c r="AY351" s="642"/>
      <c r="AZ351" s="640"/>
      <c r="BA351" s="642"/>
      <c r="BB351" s="640"/>
      <c r="BC351" s="642"/>
      <c r="BD351" s="640"/>
      <c r="BE351" s="642"/>
      <c r="BF351" s="640"/>
      <c r="BG351" s="642"/>
      <c r="BH351" s="640"/>
      <c r="BI351" s="642"/>
      <c r="BJ351" s="640"/>
      <c r="BK351" s="642"/>
      <c r="BL351" s="640"/>
      <c r="BM351" s="642"/>
      <c r="BN351" s="640"/>
      <c r="BO351" s="642"/>
      <c r="BP351" s="640"/>
      <c r="BQ351" s="642"/>
      <c r="BR351" s="643"/>
      <c r="BS351" s="644">
        <f t="shared" si="6"/>
        <v>0</v>
      </c>
      <c r="BT351" s="776">
        <f t="shared" si="7"/>
        <v>0</v>
      </c>
      <c r="BU351" s="644">
        <f t="shared" si="8"/>
        <v>0</v>
      </c>
      <c r="BV351" s="645"/>
      <c r="BW351" s="338"/>
      <c r="BX351" s="338"/>
      <c r="BY351" s="338"/>
      <c r="BZ351" s="338"/>
      <c r="CA351" s="338"/>
      <c r="CB351" s="338"/>
    </row>
    <row r="352" ht="15.75" customHeight="1">
      <c r="A352" s="858">
        <v>349.0</v>
      </c>
      <c r="B352" s="501"/>
      <c r="C352" s="908"/>
      <c r="D352" s="773">
        <f t="shared" ref="D352:E352" si="355">H352+J352+L352+N352+P352+R352+T352+V352+X352+Z352+AB352+AD352+AF352+AH352+AJ352+AL352+AN352+AP352+AR352+AT352+AV352+AX352+AZ352+BB352+BD352+BF352+BH352+BJ352+BL352+BN352+BP352</f>
        <v>0</v>
      </c>
      <c r="E352" s="671">
        <f t="shared" si="355"/>
        <v>0</v>
      </c>
      <c r="F352" s="774">
        <f t="shared" si="4"/>
        <v>0</v>
      </c>
      <c r="G352" s="418"/>
      <c r="H352" s="640"/>
      <c r="I352" s="642"/>
      <c r="J352" s="640"/>
      <c r="K352" s="642"/>
      <c r="L352" s="640"/>
      <c r="M352" s="642"/>
      <c r="N352" s="640"/>
      <c r="O352" s="642"/>
      <c r="P352" s="640"/>
      <c r="Q352" s="642"/>
      <c r="R352" s="640"/>
      <c r="S352" s="642"/>
      <c r="T352" s="640"/>
      <c r="U352" s="642"/>
      <c r="V352" s="640"/>
      <c r="W352" s="642"/>
      <c r="X352" s="640"/>
      <c r="Y352" s="642"/>
      <c r="Z352" s="640"/>
      <c r="AA352" s="642"/>
      <c r="AB352" s="640"/>
      <c r="AC352" s="642"/>
      <c r="AD352" s="640"/>
      <c r="AE352" s="642"/>
      <c r="AF352" s="640"/>
      <c r="AG352" s="642"/>
      <c r="AH352" s="640"/>
      <c r="AI352" s="642"/>
      <c r="AJ352" s="640"/>
      <c r="AK352" s="642"/>
      <c r="AL352" s="640"/>
      <c r="AM352" s="642"/>
      <c r="AN352" s="640"/>
      <c r="AO352" s="642"/>
      <c r="AP352" s="640"/>
      <c r="AQ352" s="642"/>
      <c r="AR352" s="640"/>
      <c r="AS352" s="642"/>
      <c r="AT352" s="640"/>
      <c r="AU352" s="642"/>
      <c r="AV352" s="640"/>
      <c r="AW352" s="642"/>
      <c r="AX352" s="640"/>
      <c r="AY352" s="642"/>
      <c r="AZ352" s="640"/>
      <c r="BA352" s="642"/>
      <c r="BB352" s="640"/>
      <c r="BC352" s="642"/>
      <c r="BD352" s="640"/>
      <c r="BE352" s="642"/>
      <c r="BF352" s="640"/>
      <c r="BG352" s="642"/>
      <c r="BH352" s="640"/>
      <c r="BI352" s="642"/>
      <c r="BJ352" s="640"/>
      <c r="BK352" s="642"/>
      <c r="BL352" s="640"/>
      <c r="BM352" s="642"/>
      <c r="BN352" s="640"/>
      <c r="BO352" s="642"/>
      <c r="BP352" s="640"/>
      <c r="BQ352" s="642"/>
      <c r="BR352" s="643"/>
      <c r="BS352" s="644">
        <f t="shared" si="6"/>
        <v>0</v>
      </c>
      <c r="BT352" s="776">
        <f t="shared" si="7"/>
        <v>0</v>
      </c>
      <c r="BU352" s="644">
        <f t="shared" si="8"/>
        <v>0</v>
      </c>
      <c r="BV352" s="645"/>
      <c r="BW352" s="338"/>
      <c r="BX352" s="338"/>
      <c r="BY352" s="338"/>
      <c r="BZ352" s="338"/>
      <c r="CA352" s="338"/>
      <c r="CB352" s="338"/>
    </row>
    <row r="353" ht="15.75" customHeight="1">
      <c r="A353" s="858">
        <v>350.0</v>
      </c>
      <c r="B353" s="501"/>
      <c r="C353" s="908"/>
      <c r="D353" s="773">
        <f t="shared" ref="D353:E353" si="356">H353+J353+L353+N353+P353+R353+T353+V353+X353+Z353+AB353+AD353+AF353+AH353+AJ353+AL353+AN353+AP353+AR353+AT353+AV353+AX353+AZ353+BB353+BD353+BF353+BH353+BJ353+BL353+BN353+BP353</f>
        <v>0</v>
      </c>
      <c r="E353" s="671">
        <f t="shared" si="356"/>
        <v>0</v>
      </c>
      <c r="F353" s="774">
        <f t="shared" si="4"/>
        <v>0</v>
      </c>
      <c r="G353" s="418"/>
      <c r="H353" s="640"/>
      <c r="I353" s="642"/>
      <c r="J353" s="640"/>
      <c r="K353" s="642"/>
      <c r="L353" s="640"/>
      <c r="M353" s="642"/>
      <c r="N353" s="640"/>
      <c r="O353" s="642"/>
      <c r="P353" s="640"/>
      <c r="Q353" s="642"/>
      <c r="R353" s="640"/>
      <c r="S353" s="642"/>
      <c r="T353" s="640"/>
      <c r="U353" s="642"/>
      <c r="V353" s="640"/>
      <c r="W353" s="642"/>
      <c r="X353" s="640"/>
      <c r="Y353" s="642"/>
      <c r="Z353" s="640"/>
      <c r="AA353" s="642"/>
      <c r="AB353" s="640"/>
      <c r="AC353" s="642"/>
      <c r="AD353" s="640"/>
      <c r="AE353" s="642"/>
      <c r="AF353" s="640"/>
      <c r="AG353" s="642"/>
      <c r="AH353" s="640"/>
      <c r="AI353" s="642"/>
      <c r="AJ353" s="640"/>
      <c r="AK353" s="642"/>
      <c r="AL353" s="640"/>
      <c r="AM353" s="642"/>
      <c r="AN353" s="640"/>
      <c r="AO353" s="642"/>
      <c r="AP353" s="640"/>
      <c r="AQ353" s="642"/>
      <c r="AR353" s="640"/>
      <c r="AS353" s="642"/>
      <c r="AT353" s="640"/>
      <c r="AU353" s="642"/>
      <c r="AV353" s="640"/>
      <c r="AW353" s="642"/>
      <c r="AX353" s="640"/>
      <c r="AY353" s="642"/>
      <c r="AZ353" s="640"/>
      <c r="BA353" s="642"/>
      <c r="BB353" s="640"/>
      <c r="BC353" s="642"/>
      <c r="BD353" s="640"/>
      <c r="BE353" s="642"/>
      <c r="BF353" s="640"/>
      <c r="BG353" s="642"/>
      <c r="BH353" s="640"/>
      <c r="BI353" s="642"/>
      <c r="BJ353" s="640"/>
      <c r="BK353" s="642"/>
      <c r="BL353" s="640"/>
      <c r="BM353" s="642"/>
      <c r="BN353" s="640"/>
      <c r="BO353" s="642"/>
      <c r="BP353" s="640"/>
      <c r="BQ353" s="642"/>
      <c r="BR353" s="643"/>
      <c r="BS353" s="644">
        <f t="shared" si="6"/>
        <v>0</v>
      </c>
      <c r="BT353" s="776">
        <f t="shared" si="7"/>
        <v>0</v>
      </c>
      <c r="BU353" s="644">
        <f t="shared" si="8"/>
        <v>0</v>
      </c>
      <c r="BV353" s="645"/>
      <c r="BW353" s="338"/>
      <c r="BX353" s="338"/>
      <c r="BY353" s="338"/>
      <c r="BZ353" s="338"/>
      <c r="CA353" s="338"/>
      <c r="CB353" s="338"/>
    </row>
    <row r="354" ht="15.75" customHeight="1">
      <c r="A354" s="858">
        <v>351.0</v>
      </c>
      <c r="B354" s="501"/>
      <c r="C354" s="908"/>
      <c r="D354" s="773">
        <f t="shared" ref="D354:E354" si="357">H354+J354+L354+N354+P354+R354+T354+V354+X354+Z354+AB354+AD354+AF354+AH354+AJ354+AL354+AN354+AP354+AR354+AT354+AV354+AX354+AZ354+BB354+BD354+BF354+BH354+BJ354+BL354+BN354+BP354</f>
        <v>0</v>
      </c>
      <c r="E354" s="671">
        <f t="shared" si="357"/>
        <v>0</v>
      </c>
      <c r="F354" s="774">
        <f t="shared" si="4"/>
        <v>0</v>
      </c>
      <c r="G354" s="418"/>
      <c r="H354" s="640"/>
      <c r="I354" s="642"/>
      <c r="J354" s="640"/>
      <c r="K354" s="642"/>
      <c r="L354" s="640"/>
      <c r="M354" s="642"/>
      <c r="N354" s="640"/>
      <c r="O354" s="642"/>
      <c r="P354" s="640"/>
      <c r="Q354" s="642"/>
      <c r="R354" s="640"/>
      <c r="S354" s="642"/>
      <c r="T354" s="640"/>
      <c r="U354" s="642"/>
      <c r="V354" s="640"/>
      <c r="W354" s="642"/>
      <c r="X354" s="640"/>
      <c r="Y354" s="642"/>
      <c r="Z354" s="640"/>
      <c r="AA354" s="642"/>
      <c r="AB354" s="640"/>
      <c r="AC354" s="642"/>
      <c r="AD354" s="640"/>
      <c r="AE354" s="642"/>
      <c r="AF354" s="640"/>
      <c r="AG354" s="642"/>
      <c r="AH354" s="640"/>
      <c r="AI354" s="642"/>
      <c r="AJ354" s="640"/>
      <c r="AK354" s="642"/>
      <c r="AL354" s="640"/>
      <c r="AM354" s="642"/>
      <c r="AN354" s="640"/>
      <c r="AO354" s="642"/>
      <c r="AP354" s="640"/>
      <c r="AQ354" s="642"/>
      <c r="AR354" s="640"/>
      <c r="AS354" s="642"/>
      <c r="AT354" s="640"/>
      <c r="AU354" s="642"/>
      <c r="AV354" s="640"/>
      <c r="AW354" s="642"/>
      <c r="AX354" s="640"/>
      <c r="AY354" s="642"/>
      <c r="AZ354" s="640"/>
      <c r="BA354" s="642"/>
      <c r="BB354" s="640"/>
      <c r="BC354" s="642"/>
      <c r="BD354" s="640"/>
      <c r="BE354" s="642"/>
      <c r="BF354" s="640"/>
      <c r="BG354" s="642"/>
      <c r="BH354" s="640"/>
      <c r="BI354" s="642"/>
      <c r="BJ354" s="640"/>
      <c r="BK354" s="642"/>
      <c r="BL354" s="640"/>
      <c r="BM354" s="642"/>
      <c r="BN354" s="640"/>
      <c r="BO354" s="642"/>
      <c r="BP354" s="640"/>
      <c r="BQ354" s="642"/>
      <c r="BR354" s="643"/>
      <c r="BS354" s="644">
        <f t="shared" si="6"/>
        <v>0</v>
      </c>
      <c r="BT354" s="776">
        <f t="shared" si="7"/>
        <v>0</v>
      </c>
      <c r="BU354" s="644">
        <f t="shared" si="8"/>
        <v>0</v>
      </c>
      <c r="BV354" s="645"/>
      <c r="BW354" s="338"/>
      <c r="BX354" s="338"/>
      <c r="BY354" s="338"/>
      <c r="BZ354" s="338"/>
      <c r="CA354" s="338"/>
      <c r="CB354" s="338"/>
    </row>
    <row r="355" ht="15.75" customHeight="1">
      <c r="A355" s="858">
        <v>352.0</v>
      </c>
      <c r="B355" s="501"/>
      <c r="C355" s="908"/>
      <c r="D355" s="773">
        <f t="shared" ref="D355:E355" si="358">H355+J355+L355+N355+P355+R355+T355+V355+X355+Z355+AB355+AD355+AF355+AH355+AJ355+AL355+AN355+AP355+AR355+AT355+AV355+AX355+AZ355+BB355+BD355+BF355+BH355+BJ355+BL355+BN355+BP355</f>
        <v>0</v>
      </c>
      <c r="E355" s="671">
        <f t="shared" si="358"/>
        <v>0</v>
      </c>
      <c r="F355" s="774">
        <f t="shared" si="4"/>
        <v>0</v>
      </c>
      <c r="G355" s="418"/>
      <c r="H355" s="640"/>
      <c r="I355" s="642"/>
      <c r="J355" s="640"/>
      <c r="K355" s="642"/>
      <c r="L355" s="640"/>
      <c r="M355" s="642"/>
      <c r="N355" s="640"/>
      <c r="O355" s="642"/>
      <c r="P355" s="640"/>
      <c r="Q355" s="642"/>
      <c r="R355" s="640"/>
      <c r="S355" s="642"/>
      <c r="T355" s="640"/>
      <c r="U355" s="642"/>
      <c r="V355" s="640"/>
      <c r="W355" s="642"/>
      <c r="X355" s="640"/>
      <c r="Y355" s="642"/>
      <c r="Z355" s="640"/>
      <c r="AA355" s="642"/>
      <c r="AB355" s="640"/>
      <c r="AC355" s="642"/>
      <c r="AD355" s="640"/>
      <c r="AE355" s="642"/>
      <c r="AF355" s="640"/>
      <c r="AG355" s="642"/>
      <c r="AH355" s="640"/>
      <c r="AI355" s="642"/>
      <c r="AJ355" s="640"/>
      <c r="AK355" s="642"/>
      <c r="AL355" s="640"/>
      <c r="AM355" s="642"/>
      <c r="AN355" s="640"/>
      <c r="AO355" s="642"/>
      <c r="AP355" s="640"/>
      <c r="AQ355" s="642"/>
      <c r="AR355" s="640"/>
      <c r="AS355" s="642"/>
      <c r="AT355" s="640"/>
      <c r="AU355" s="642"/>
      <c r="AV355" s="640"/>
      <c r="AW355" s="642"/>
      <c r="AX355" s="640"/>
      <c r="AY355" s="642"/>
      <c r="AZ355" s="640"/>
      <c r="BA355" s="642"/>
      <c r="BB355" s="640"/>
      <c r="BC355" s="642"/>
      <c r="BD355" s="640"/>
      <c r="BE355" s="642"/>
      <c r="BF355" s="640"/>
      <c r="BG355" s="642"/>
      <c r="BH355" s="640"/>
      <c r="BI355" s="642"/>
      <c r="BJ355" s="640"/>
      <c r="BK355" s="642"/>
      <c r="BL355" s="640"/>
      <c r="BM355" s="642"/>
      <c r="BN355" s="640"/>
      <c r="BO355" s="642"/>
      <c r="BP355" s="640"/>
      <c r="BQ355" s="642"/>
      <c r="BR355" s="643"/>
      <c r="BS355" s="644">
        <f t="shared" si="6"/>
        <v>0</v>
      </c>
      <c r="BT355" s="776">
        <f t="shared" si="7"/>
        <v>0</v>
      </c>
      <c r="BU355" s="644">
        <f t="shared" si="8"/>
        <v>0</v>
      </c>
      <c r="BV355" s="645"/>
      <c r="BW355" s="338"/>
      <c r="BX355" s="338"/>
      <c r="BY355" s="338"/>
      <c r="BZ355" s="338"/>
      <c r="CA355" s="338"/>
      <c r="CB355" s="338"/>
    </row>
    <row r="356" ht="15.75" customHeight="1">
      <c r="A356" s="858">
        <v>353.0</v>
      </c>
      <c r="B356" s="501"/>
      <c r="C356" s="908"/>
      <c r="D356" s="773">
        <f t="shared" ref="D356:E356" si="359">H356+J356+L356+N356+P356+R356+T356+V356+X356+Z356+AB356+AD356+AF356+AH356+AJ356+AL356+AN356+AP356+AR356+AT356+AV356+AX356+AZ356+BB356+BD356+BF356+BH356+BJ356+BL356+BN356+BP356</f>
        <v>0</v>
      </c>
      <c r="E356" s="671">
        <f t="shared" si="359"/>
        <v>0</v>
      </c>
      <c r="F356" s="774">
        <f t="shared" si="4"/>
        <v>0</v>
      </c>
      <c r="G356" s="418"/>
      <c r="H356" s="640"/>
      <c r="I356" s="642"/>
      <c r="J356" s="640"/>
      <c r="K356" s="642"/>
      <c r="L356" s="640"/>
      <c r="M356" s="642"/>
      <c r="N356" s="640"/>
      <c r="O356" s="642"/>
      <c r="P356" s="640"/>
      <c r="Q356" s="642"/>
      <c r="R356" s="640"/>
      <c r="S356" s="642"/>
      <c r="T356" s="640"/>
      <c r="U356" s="642"/>
      <c r="V356" s="640"/>
      <c r="W356" s="642"/>
      <c r="X356" s="640"/>
      <c r="Y356" s="642"/>
      <c r="Z356" s="640"/>
      <c r="AA356" s="642"/>
      <c r="AB356" s="640"/>
      <c r="AC356" s="642"/>
      <c r="AD356" s="640"/>
      <c r="AE356" s="642"/>
      <c r="AF356" s="640"/>
      <c r="AG356" s="642"/>
      <c r="AH356" s="640"/>
      <c r="AI356" s="642"/>
      <c r="AJ356" s="640"/>
      <c r="AK356" s="642"/>
      <c r="AL356" s="640"/>
      <c r="AM356" s="642"/>
      <c r="AN356" s="640"/>
      <c r="AO356" s="642"/>
      <c r="AP356" s="640"/>
      <c r="AQ356" s="642"/>
      <c r="AR356" s="640"/>
      <c r="AS356" s="642"/>
      <c r="AT356" s="640"/>
      <c r="AU356" s="642"/>
      <c r="AV356" s="640"/>
      <c r="AW356" s="642"/>
      <c r="AX356" s="640"/>
      <c r="AY356" s="642"/>
      <c r="AZ356" s="640"/>
      <c r="BA356" s="642"/>
      <c r="BB356" s="640"/>
      <c r="BC356" s="642"/>
      <c r="BD356" s="640"/>
      <c r="BE356" s="642"/>
      <c r="BF356" s="640"/>
      <c r="BG356" s="642"/>
      <c r="BH356" s="640"/>
      <c r="BI356" s="642"/>
      <c r="BJ356" s="640"/>
      <c r="BK356" s="642"/>
      <c r="BL356" s="640"/>
      <c r="BM356" s="642"/>
      <c r="BN356" s="640"/>
      <c r="BO356" s="642"/>
      <c r="BP356" s="640"/>
      <c r="BQ356" s="642"/>
      <c r="BR356" s="643"/>
      <c r="BS356" s="644">
        <f t="shared" si="6"/>
        <v>0</v>
      </c>
      <c r="BT356" s="776">
        <f t="shared" si="7"/>
        <v>0</v>
      </c>
      <c r="BU356" s="644">
        <f t="shared" si="8"/>
        <v>0</v>
      </c>
      <c r="BV356" s="645"/>
      <c r="BW356" s="338"/>
      <c r="BX356" s="338"/>
      <c r="BY356" s="338"/>
      <c r="BZ356" s="338"/>
      <c r="CA356" s="338"/>
      <c r="CB356" s="338"/>
    </row>
    <row r="357" ht="15.75" customHeight="1">
      <c r="A357" s="858">
        <v>354.0</v>
      </c>
      <c r="B357" s="501"/>
      <c r="C357" s="908"/>
      <c r="D357" s="773">
        <f t="shared" ref="D357:E357" si="360">H357+J357+L357+N357+P357+R357+T357+V357+X357+Z357+AB357+AD357+AF357+AH357+AJ357+AL357+AN357+AP357+AR357+AT357+AV357+AX357+AZ357+BB357+BD357+BF357+BH357+BJ357+BL357+BN357+BP357</f>
        <v>0</v>
      </c>
      <c r="E357" s="671">
        <f t="shared" si="360"/>
        <v>0</v>
      </c>
      <c r="F357" s="774">
        <f t="shared" si="4"/>
        <v>0</v>
      </c>
      <c r="G357" s="418"/>
      <c r="H357" s="640"/>
      <c r="I357" s="642"/>
      <c r="J357" s="640"/>
      <c r="K357" s="642"/>
      <c r="L357" s="640"/>
      <c r="M357" s="642"/>
      <c r="N357" s="640"/>
      <c r="O357" s="642"/>
      <c r="P357" s="640"/>
      <c r="Q357" s="642"/>
      <c r="R357" s="640"/>
      <c r="S357" s="642"/>
      <c r="T357" s="640"/>
      <c r="U357" s="642"/>
      <c r="V357" s="640"/>
      <c r="W357" s="642"/>
      <c r="X357" s="640"/>
      <c r="Y357" s="642"/>
      <c r="Z357" s="640"/>
      <c r="AA357" s="642"/>
      <c r="AB357" s="640"/>
      <c r="AC357" s="642"/>
      <c r="AD357" s="640"/>
      <c r="AE357" s="642"/>
      <c r="AF357" s="640"/>
      <c r="AG357" s="642"/>
      <c r="AH357" s="640"/>
      <c r="AI357" s="642"/>
      <c r="AJ357" s="640"/>
      <c r="AK357" s="642"/>
      <c r="AL357" s="640"/>
      <c r="AM357" s="642"/>
      <c r="AN357" s="640"/>
      <c r="AO357" s="642"/>
      <c r="AP357" s="640"/>
      <c r="AQ357" s="642"/>
      <c r="AR357" s="640"/>
      <c r="AS357" s="642"/>
      <c r="AT357" s="640"/>
      <c r="AU357" s="642"/>
      <c r="AV357" s="640"/>
      <c r="AW357" s="642"/>
      <c r="AX357" s="640"/>
      <c r="AY357" s="642"/>
      <c r="AZ357" s="640"/>
      <c r="BA357" s="642"/>
      <c r="BB357" s="640"/>
      <c r="BC357" s="642"/>
      <c r="BD357" s="640"/>
      <c r="BE357" s="642"/>
      <c r="BF357" s="640"/>
      <c r="BG357" s="642"/>
      <c r="BH357" s="640"/>
      <c r="BI357" s="642"/>
      <c r="BJ357" s="640"/>
      <c r="BK357" s="642"/>
      <c r="BL357" s="640"/>
      <c r="BM357" s="642"/>
      <c r="BN357" s="640"/>
      <c r="BO357" s="642"/>
      <c r="BP357" s="640"/>
      <c r="BQ357" s="642"/>
      <c r="BR357" s="643"/>
      <c r="BS357" s="644">
        <f t="shared" si="6"/>
        <v>0</v>
      </c>
      <c r="BT357" s="776">
        <f t="shared" si="7"/>
        <v>0</v>
      </c>
      <c r="BU357" s="644">
        <f t="shared" si="8"/>
        <v>0</v>
      </c>
      <c r="BV357" s="645"/>
      <c r="BW357" s="338"/>
      <c r="BX357" s="338"/>
      <c r="BY357" s="338"/>
      <c r="BZ357" s="338"/>
      <c r="CA357" s="338"/>
      <c r="CB357" s="338"/>
    </row>
    <row r="358" ht="15.75" customHeight="1">
      <c r="A358" s="858">
        <v>355.0</v>
      </c>
      <c r="B358" s="501"/>
      <c r="C358" s="908"/>
      <c r="D358" s="773">
        <f t="shared" ref="D358:E358" si="361">H358+J358+L358+N358+P358+R358+T358+V358+X358+Z358+AB358+AD358+AF358+AH358+AJ358+AL358+AN358+AP358+AR358+AT358+AV358+AX358+AZ358+BB358+BD358+BF358+BH358+BJ358+BL358+BN358+BP358</f>
        <v>0</v>
      </c>
      <c r="E358" s="671">
        <f t="shared" si="361"/>
        <v>0</v>
      </c>
      <c r="F358" s="774">
        <f t="shared" si="4"/>
        <v>0</v>
      </c>
      <c r="G358" s="418"/>
      <c r="H358" s="640"/>
      <c r="I358" s="642"/>
      <c r="J358" s="640"/>
      <c r="K358" s="642"/>
      <c r="L358" s="640"/>
      <c r="M358" s="642"/>
      <c r="N358" s="640"/>
      <c r="O358" s="642"/>
      <c r="P358" s="640"/>
      <c r="Q358" s="642"/>
      <c r="R358" s="640"/>
      <c r="S358" s="642"/>
      <c r="T358" s="640"/>
      <c r="U358" s="642"/>
      <c r="V358" s="640"/>
      <c r="W358" s="642"/>
      <c r="X358" s="640"/>
      <c r="Y358" s="642"/>
      <c r="Z358" s="640"/>
      <c r="AA358" s="642"/>
      <c r="AB358" s="640"/>
      <c r="AC358" s="642"/>
      <c r="AD358" s="640"/>
      <c r="AE358" s="642"/>
      <c r="AF358" s="640"/>
      <c r="AG358" s="642"/>
      <c r="AH358" s="640"/>
      <c r="AI358" s="642"/>
      <c r="AJ358" s="640"/>
      <c r="AK358" s="642"/>
      <c r="AL358" s="640"/>
      <c r="AM358" s="642"/>
      <c r="AN358" s="640"/>
      <c r="AO358" s="642"/>
      <c r="AP358" s="640"/>
      <c r="AQ358" s="642"/>
      <c r="AR358" s="640"/>
      <c r="AS358" s="642"/>
      <c r="AT358" s="640"/>
      <c r="AU358" s="642"/>
      <c r="AV358" s="640"/>
      <c r="AW358" s="642"/>
      <c r="AX358" s="640"/>
      <c r="AY358" s="642"/>
      <c r="AZ358" s="640"/>
      <c r="BA358" s="642"/>
      <c r="BB358" s="640"/>
      <c r="BC358" s="642"/>
      <c r="BD358" s="640"/>
      <c r="BE358" s="642"/>
      <c r="BF358" s="640"/>
      <c r="BG358" s="642"/>
      <c r="BH358" s="640"/>
      <c r="BI358" s="642"/>
      <c r="BJ358" s="640"/>
      <c r="BK358" s="642"/>
      <c r="BL358" s="640"/>
      <c r="BM358" s="642"/>
      <c r="BN358" s="640"/>
      <c r="BO358" s="642"/>
      <c r="BP358" s="640"/>
      <c r="BQ358" s="642"/>
      <c r="BR358" s="643"/>
      <c r="BS358" s="644">
        <f t="shared" si="6"/>
        <v>0</v>
      </c>
      <c r="BT358" s="776">
        <f t="shared" si="7"/>
        <v>0</v>
      </c>
      <c r="BU358" s="644">
        <f t="shared" si="8"/>
        <v>0</v>
      </c>
      <c r="BV358" s="645"/>
      <c r="BW358" s="338"/>
      <c r="BX358" s="338"/>
      <c r="BY358" s="338"/>
      <c r="BZ358" s="338"/>
      <c r="CA358" s="338"/>
      <c r="CB358" s="338"/>
    </row>
    <row r="359" ht="15.75" customHeight="1">
      <c r="A359" s="858">
        <v>356.0</v>
      </c>
      <c r="B359" s="501"/>
      <c r="C359" s="908"/>
      <c r="D359" s="773">
        <f t="shared" ref="D359:E359" si="362">H359+J359+L359+N359+P359+R359+T359+V359+X359+Z359+AB359+AD359+AF359+AH359+AJ359+AL359+AN359+AP359+AR359+AT359+AV359+AX359+AZ359+BB359+BD359+BF359+BH359+BJ359+BL359+BN359+BP359</f>
        <v>0</v>
      </c>
      <c r="E359" s="671">
        <f t="shared" si="362"/>
        <v>0</v>
      </c>
      <c r="F359" s="774">
        <f t="shared" si="4"/>
        <v>0</v>
      </c>
      <c r="G359" s="418"/>
      <c r="H359" s="640"/>
      <c r="I359" s="642"/>
      <c r="J359" s="640"/>
      <c r="K359" s="642"/>
      <c r="L359" s="640"/>
      <c r="M359" s="642"/>
      <c r="N359" s="640"/>
      <c r="O359" s="642"/>
      <c r="P359" s="640"/>
      <c r="Q359" s="642"/>
      <c r="R359" s="640"/>
      <c r="S359" s="642"/>
      <c r="T359" s="640"/>
      <c r="U359" s="642"/>
      <c r="V359" s="640"/>
      <c r="W359" s="642"/>
      <c r="X359" s="640"/>
      <c r="Y359" s="642"/>
      <c r="Z359" s="640"/>
      <c r="AA359" s="642"/>
      <c r="AB359" s="640"/>
      <c r="AC359" s="642"/>
      <c r="AD359" s="640"/>
      <c r="AE359" s="642"/>
      <c r="AF359" s="640"/>
      <c r="AG359" s="642"/>
      <c r="AH359" s="640"/>
      <c r="AI359" s="642"/>
      <c r="AJ359" s="640"/>
      <c r="AK359" s="642"/>
      <c r="AL359" s="640"/>
      <c r="AM359" s="642"/>
      <c r="AN359" s="640"/>
      <c r="AO359" s="642"/>
      <c r="AP359" s="640"/>
      <c r="AQ359" s="642"/>
      <c r="AR359" s="640"/>
      <c r="AS359" s="642"/>
      <c r="AT359" s="640"/>
      <c r="AU359" s="642"/>
      <c r="AV359" s="640"/>
      <c r="AW359" s="642"/>
      <c r="AX359" s="640"/>
      <c r="AY359" s="642"/>
      <c r="AZ359" s="640"/>
      <c r="BA359" s="642"/>
      <c r="BB359" s="640"/>
      <c r="BC359" s="642"/>
      <c r="BD359" s="640"/>
      <c r="BE359" s="642"/>
      <c r="BF359" s="640"/>
      <c r="BG359" s="642"/>
      <c r="BH359" s="640"/>
      <c r="BI359" s="642"/>
      <c r="BJ359" s="640"/>
      <c r="BK359" s="642"/>
      <c r="BL359" s="640"/>
      <c r="BM359" s="642"/>
      <c r="BN359" s="640"/>
      <c r="BO359" s="642"/>
      <c r="BP359" s="640"/>
      <c r="BQ359" s="642"/>
      <c r="BR359" s="643"/>
      <c r="BS359" s="644">
        <f t="shared" si="6"/>
        <v>0</v>
      </c>
      <c r="BT359" s="776">
        <f t="shared" si="7"/>
        <v>0</v>
      </c>
      <c r="BU359" s="644">
        <f t="shared" si="8"/>
        <v>0</v>
      </c>
      <c r="BV359" s="645"/>
      <c r="BW359" s="338"/>
      <c r="BX359" s="338"/>
      <c r="BY359" s="338"/>
      <c r="BZ359" s="338"/>
      <c r="CA359" s="338"/>
      <c r="CB359" s="338"/>
    </row>
    <row r="360" ht="15.75" customHeight="1">
      <c r="A360" s="858">
        <v>357.0</v>
      </c>
      <c r="B360" s="501"/>
      <c r="C360" s="908"/>
      <c r="D360" s="773">
        <f t="shared" ref="D360:E360" si="363">H360+J360+L360+N360+P360+R360+T360+V360+X360+Z360+AB360+AD360+AF360+AH360+AJ360+AL360+AN360+AP360+AR360+AT360+AV360+AX360+AZ360+BB360+BD360+BF360+BH360+BJ360+BL360+BN360+BP360</f>
        <v>0</v>
      </c>
      <c r="E360" s="671">
        <f t="shared" si="363"/>
        <v>0</v>
      </c>
      <c r="F360" s="774">
        <f t="shared" si="4"/>
        <v>0</v>
      </c>
      <c r="G360" s="418"/>
      <c r="H360" s="640"/>
      <c r="I360" s="642"/>
      <c r="J360" s="640"/>
      <c r="K360" s="642"/>
      <c r="L360" s="640"/>
      <c r="M360" s="642"/>
      <c r="N360" s="640"/>
      <c r="O360" s="642"/>
      <c r="P360" s="640"/>
      <c r="Q360" s="642"/>
      <c r="R360" s="640"/>
      <c r="S360" s="642"/>
      <c r="T360" s="640"/>
      <c r="U360" s="642"/>
      <c r="V360" s="640"/>
      <c r="W360" s="642"/>
      <c r="X360" s="640"/>
      <c r="Y360" s="642"/>
      <c r="Z360" s="640"/>
      <c r="AA360" s="642"/>
      <c r="AB360" s="640"/>
      <c r="AC360" s="642"/>
      <c r="AD360" s="640"/>
      <c r="AE360" s="642"/>
      <c r="AF360" s="640"/>
      <c r="AG360" s="642"/>
      <c r="AH360" s="640"/>
      <c r="AI360" s="642"/>
      <c r="AJ360" s="640"/>
      <c r="AK360" s="642"/>
      <c r="AL360" s="640"/>
      <c r="AM360" s="642"/>
      <c r="AN360" s="640"/>
      <c r="AO360" s="642"/>
      <c r="AP360" s="640"/>
      <c r="AQ360" s="642"/>
      <c r="AR360" s="640"/>
      <c r="AS360" s="642"/>
      <c r="AT360" s="640"/>
      <c r="AU360" s="642"/>
      <c r="AV360" s="640"/>
      <c r="AW360" s="642"/>
      <c r="AX360" s="640"/>
      <c r="AY360" s="642"/>
      <c r="AZ360" s="640"/>
      <c r="BA360" s="642"/>
      <c r="BB360" s="640"/>
      <c r="BC360" s="642"/>
      <c r="BD360" s="640"/>
      <c r="BE360" s="642"/>
      <c r="BF360" s="640"/>
      <c r="BG360" s="642"/>
      <c r="BH360" s="640"/>
      <c r="BI360" s="642"/>
      <c r="BJ360" s="640"/>
      <c r="BK360" s="642"/>
      <c r="BL360" s="640"/>
      <c r="BM360" s="642"/>
      <c r="BN360" s="640"/>
      <c r="BO360" s="642"/>
      <c r="BP360" s="640"/>
      <c r="BQ360" s="642"/>
      <c r="BR360" s="643"/>
      <c r="BS360" s="644">
        <f t="shared" si="6"/>
        <v>0</v>
      </c>
      <c r="BT360" s="776">
        <f t="shared" si="7"/>
        <v>0</v>
      </c>
      <c r="BU360" s="644">
        <f t="shared" si="8"/>
        <v>0</v>
      </c>
      <c r="BV360" s="645"/>
      <c r="BW360" s="338"/>
      <c r="BX360" s="338"/>
      <c r="BY360" s="338"/>
      <c r="BZ360" s="338"/>
      <c r="CA360" s="338"/>
      <c r="CB360" s="338"/>
    </row>
    <row r="361" ht="15.75" customHeight="1">
      <c r="A361" s="858">
        <v>358.0</v>
      </c>
      <c r="B361" s="501"/>
      <c r="C361" s="908"/>
      <c r="D361" s="773">
        <f t="shared" ref="D361:E361" si="364">H361+J361+L361+N361+P361+R361+T361+V361+X361+Z361+AB361+AD361+AF361+AH361+AJ361+AL361+AN361+AP361+AR361+AT361+AV361+AX361+AZ361+BB361+BD361+BF361+BH361+BJ361+BL361+BN361+BP361</f>
        <v>0</v>
      </c>
      <c r="E361" s="671">
        <f t="shared" si="364"/>
        <v>0</v>
      </c>
      <c r="F361" s="774">
        <f t="shared" si="4"/>
        <v>0</v>
      </c>
      <c r="G361" s="418"/>
      <c r="H361" s="640"/>
      <c r="I361" s="642"/>
      <c r="J361" s="640"/>
      <c r="K361" s="642"/>
      <c r="L361" s="640"/>
      <c r="M361" s="642"/>
      <c r="N361" s="640"/>
      <c r="O361" s="642"/>
      <c r="P361" s="640"/>
      <c r="Q361" s="642"/>
      <c r="R361" s="640"/>
      <c r="S361" s="642"/>
      <c r="T361" s="640"/>
      <c r="U361" s="642"/>
      <c r="V361" s="640"/>
      <c r="W361" s="642"/>
      <c r="X361" s="640"/>
      <c r="Y361" s="642"/>
      <c r="Z361" s="640"/>
      <c r="AA361" s="642"/>
      <c r="AB361" s="640"/>
      <c r="AC361" s="642"/>
      <c r="AD361" s="640"/>
      <c r="AE361" s="642"/>
      <c r="AF361" s="640"/>
      <c r="AG361" s="642"/>
      <c r="AH361" s="640"/>
      <c r="AI361" s="642"/>
      <c r="AJ361" s="640"/>
      <c r="AK361" s="642"/>
      <c r="AL361" s="640"/>
      <c r="AM361" s="642"/>
      <c r="AN361" s="640"/>
      <c r="AO361" s="642"/>
      <c r="AP361" s="640"/>
      <c r="AQ361" s="642"/>
      <c r="AR361" s="640"/>
      <c r="AS361" s="642"/>
      <c r="AT361" s="640"/>
      <c r="AU361" s="642"/>
      <c r="AV361" s="640"/>
      <c r="AW361" s="642"/>
      <c r="AX361" s="640"/>
      <c r="AY361" s="642"/>
      <c r="AZ361" s="640"/>
      <c r="BA361" s="642"/>
      <c r="BB361" s="640"/>
      <c r="BC361" s="642"/>
      <c r="BD361" s="640"/>
      <c r="BE361" s="642"/>
      <c r="BF361" s="640"/>
      <c r="BG361" s="642"/>
      <c r="BH361" s="640"/>
      <c r="BI361" s="642"/>
      <c r="BJ361" s="640"/>
      <c r="BK361" s="642"/>
      <c r="BL361" s="640"/>
      <c r="BM361" s="642"/>
      <c r="BN361" s="640"/>
      <c r="BO361" s="642"/>
      <c r="BP361" s="640"/>
      <c r="BQ361" s="642"/>
      <c r="BR361" s="643"/>
      <c r="BS361" s="644">
        <f t="shared" si="6"/>
        <v>0</v>
      </c>
      <c r="BT361" s="776">
        <f t="shared" si="7"/>
        <v>0</v>
      </c>
      <c r="BU361" s="644">
        <f t="shared" si="8"/>
        <v>0</v>
      </c>
      <c r="BV361" s="645"/>
      <c r="BW361" s="338"/>
      <c r="BX361" s="338"/>
      <c r="BY361" s="338"/>
      <c r="BZ361" s="338"/>
      <c r="CA361" s="338"/>
      <c r="CB361" s="338"/>
    </row>
    <row r="362" ht="15.75" customHeight="1">
      <c r="A362" s="858">
        <v>359.0</v>
      </c>
      <c r="B362" s="501"/>
      <c r="C362" s="908"/>
      <c r="D362" s="773">
        <f t="shared" ref="D362:E362" si="365">H362+J362+L362+N362+P362+R362+T362+V362+X362+Z362+AB362+AD362+AF362+AH362+AJ362+AL362+AN362+AP362+AR362+AT362+AV362+AX362+AZ362+BB362+BD362+BF362+BH362+BJ362+BL362+BN362+BP362</f>
        <v>0</v>
      </c>
      <c r="E362" s="671">
        <f t="shared" si="365"/>
        <v>0</v>
      </c>
      <c r="F362" s="774">
        <f t="shared" si="4"/>
        <v>0</v>
      </c>
      <c r="G362" s="418"/>
      <c r="H362" s="640"/>
      <c r="I362" s="642"/>
      <c r="J362" s="640"/>
      <c r="K362" s="642"/>
      <c r="L362" s="640"/>
      <c r="M362" s="642"/>
      <c r="N362" s="640"/>
      <c r="O362" s="642"/>
      <c r="P362" s="640"/>
      <c r="Q362" s="642"/>
      <c r="R362" s="640"/>
      <c r="S362" s="642"/>
      <c r="T362" s="640"/>
      <c r="U362" s="642"/>
      <c r="V362" s="640"/>
      <c r="W362" s="642"/>
      <c r="X362" s="640"/>
      <c r="Y362" s="642"/>
      <c r="Z362" s="640"/>
      <c r="AA362" s="642"/>
      <c r="AB362" s="640"/>
      <c r="AC362" s="642"/>
      <c r="AD362" s="640"/>
      <c r="AE362" s="642"/>
      <c r="AF362" s="640"/>
      <c r="AG362" s="642"/>
      <c r="AH362" s="640"/>
      <c r="AI362" s="642"/>
      <c r="AJ362" s="640"/>
      <c r="AK362" s="642"/>
      <c r="AL362" s="640"/>
      <c r="AM362" s="642"/>
      <c r="AN362" s="640"/>
      <c r="AO362" s="642"/>
      <c r="AP362" s="640"/>
      <c r="AQ362" s="642"/>
      <c r="AR362" s="640"/>
      <c r="AS362" s="642"/>
      <c r="AT362" s="640"/>
      <c r="AU362" s="642"/>
      <c r="AV362" s="640"/>
      <c r="AW362" s="642"/>
      <c r="AX362" s="640"/>
      <c r="AY362" s="642"/>
      <c r="AZ362" s="640"/>
      <c r="BA362" s="642"/>
      <c r="BB362" s="640"/>
      <c r="BC362" s="642"/>
      <c r="BD362" s="640"/>
      <c r="BE362" s="642"/>
      <c r="BF362" s="640"/>
      <c r="BG362" s="642"/>
      <c r="BH362" s="640"/>
      <c r="BI362" s="642"/>
      <c r="BJ362" s="640"/>
      <c r="BK362" s="642"/>
      <c r="BL362" s="640"/>
      <c r="BM362" s="642"/>
      <c r="BN362" s="640"/>
      <c r="BO362" s="642"/>
      <c r="BP362" s="640"/>
      <c r="BQ362" s="642"/>
      <c r="BR362" s="643"/>
      <c r="BS362" s="644">
        <f t="shared" si="6"/>
        <v>0</v>
      </c>
      <c r="BT362" s="776">
        <f t="shared" si="7"/>
        <v>0</v>
      </c>
      <c r="BU362" s="644">
        <f t="shared" si="8"/>
        <v>0</v>
      </c>
      <c r="BV362" s="645"/>
      <c r="BW362" s="338"/>
      <c r="BX362" s="338"/>
      <c r="BY362" s="338"/>
      <c r="BZ362" s="338"/>
      <c r="CA362" s="338"/>
      <c r="CB362" s="338"/>
    </row>
    <row r="363" ht="15.75" customHeight="1">
      <c r="A363" s="858">
        <v>360.0</v>
      </c>
      <c r="B363" s="501"/>
      <c r="C363" s="908"/>
      <c r="D363" s="773">
        <f t="shared" ref="D363:E363" si="366">H363+J363+L363+N363+P363+R363+T363+V363+X363+Z363+AB363+AD363+AF363+AH363+AJ363+AL363+AN363+AP363+AR363+AT363+AV363+AX363+AZ363+BB363+BD363+BF363+BH363+BJ363+BL363+BN363+BP363</f>
        <v>0</v>
      </c>
      <c r="E363" s="671">
        <f t="shared" si="366"/>
        <v>0</v>
      </c>
      <c r="F363" s="774">
        <f t="shared" si="4"/>
        <v>0</v>
      </c>
      <c r="G363" s="418"/>
      <c r="H363" s="640"/>
      <c r="I363" s="642"/>
      <c r="J363" s="640"/>
      <c r="K363" s="642"/>
      <c r="L363" s="640"/>
      <c r="M363" s="642"/>
      <c r="N363" s="640"/>
      <c r="O363" s="642"/>
      <c r="P363" s="640"/>
      <c r="Q363" s="642"/>
      <c r="R363" s="640"/>
      <c r="S363" s="642"/>
      <c r="T363" s="640"/>
      <c r="U363" s="642"/>
      <c r="V363" s="640"/>
      <c r="W363" s="642"/>
      <c r="X363" s="640"/>
      <c r="Y363" s="642"/>
      <c r="Z363" s="640"/>
      <c r="AA363" s="642"/>
      <c r="AB363" s="640"/>
      <c r="AC363" s="642"/>
      <c r="AD363" s="640"/>
      <c r="AE363" s="642"/>
      <c r="AF363" s="640"/>
      <c r="AG363" s="642"/>
      <c r="AH363" s="640"/>
      <c r="AI363" s="642"/>
      <c r="AJ363" s="640"/>
      <c r="AK363" s="642"/>
      <c r="AL363" s="640"/>
      <c r="AM363" s="642"/>
      <c r="AN363" s="640"/>
      <c r="AO363" s="642"/>
      <c r="AP363" s="640"/>
      <c r="AQ363" s="642"/>
      <c r="AR363" s="640"/>
      <c r="AS363" s="642"/>
      <c r="AT363" s="640"/>
      <c r="AU363" s="642"/>
      <c r="AV363" s="640"/>
      <c r="AW363" s="642"/>
      <c r="AX363" s="640"/>
      <c r="AY363" s="642"/>
      <c r="AZ363" s="640"/>
      <c r="BA363" s="642"/>
      <c r="BB363" s="640"/>
      <c r="BC363" s="642"/>
      <c r="BD363" s="640"/>
      <c r="BE363" s="642"/>
      <c r="BF363" s="640"/>
      <c r="BG363" s="642"/>
      <c r="BH363" s="640"/>
      <c r="BI363" s="642"/>
      <c r="BJ363" s="640"/>
      <c r="BK363" s="642"/>
      <c r="BL363" s="640"/>
      <c r="BM363" s="642"/>
      <c r="BN363" s="640"/>
      <c r="BO363" s="642"/>
      <c r="BP363" s="640"/>
      <c r="BQ363" s="642"/>
      <c r="BR363" s="643"/>
      <c r="BS363" s="644">
        <f t="shared" si="6"/>
        <v>0</v>
      </c>
      <c r="BT363" s="776">
        <f t="shared" si="7"/>
        <v>0</v>
      </c>
      <c r="BU363" s="644">
        <f t="shared" si="8"/>
        <v>0</v>
      </c>
      <c r="BV363" s="645"/>
      <c r="BW363" s="338"/>
      <c r="BX363" s="338"/>
      <c r="BY363" s="338"/>
      <c r="BZ363" s="338"/>
      <c r="CA363" s="338"/>
      <c r="CB363" s="338"/>
    </row>
    <row r="364" ht="15.75" customHeight="1">
      <c r="A364" s="858">
        <v>361.0</v>
      </c>
      <c r="B364" s="501"/>
      <c r="C364" s="908"/>
      <c r="D364" s="773">
        <f t="shared" ref="D364:E364" si="367">H364+J364+L364+N364+P364+R364+T364+V364+X364+Z364+AB364+AD364+AF364+AH364+AJ364+AL364+AN364+AP364+AR364+AT364+AV364+AX364+AZ364+BB364+BD364+BF364+BH364+BJ364+BL364+BN364+BP364</f>
        <v>0</v>
      </c>
      <c r="E364" s="671">
        <f t="shared" si="367"/>
        <v>0</v>
      </c>
      <c r="F364" s="774">
        <f t="shared" si="4"/>
        <v>0</v>
      </c>
      <c r="G364" s="418"/>
      <c r="H364" s="640"/>
      <c r="I364" s="642"/>
      <c r="J364" s="640"/>
      <c r="K364" s="642"/>
      <c r="L364" s="640"/>
      <c r="M364" s="642"/>
      <c r="N364" s="640"/>
      <c r="O364" s="642"/>
      <c r="P364" s="640"/>
      <c r="Q364" s="642"/>
      <c r="R364" s="640"/>
      <c r="S364" s="642"/>
      <c r="T364" s="640"/>
      <c r="U364" s="642"/>
      <c r="V364" s="640"/>
      <c r="W364" s="642"/>
      <c r="X364" s="640"/>
      <c r="Y364" s="642"/>
      <c r="Z364" s="640"/>
      <c r="AA364" s="642"/>
      <c r="AB364" s="640"/>
      <c r="AC364" s="642"/>
      <c r="AD364" s="640"/>
      <c r="AE364" s="642"/>
      <c r="AF364" s="640"/>
      <c r="AG364" s="642"/>
      <c r="AH364" s="640"/>
      <c r="AI364" s="642"/>
      <c r="AJ364" s="640"/>
      <c r="AK364" s="642"/>
      <c r="AL364" s="640"/>
      <c r="AM364" s="642"/>
      <c r="AN364" s="640"/>
      <c r="AO364" s="642"/>
      <c r="AP364" s="640"/>
      <c r="AQ364" s="642"/>
      <c r="AR364" s="640"/>
      <c r="AS364" s="642"/>
      <c r="AT364" s="640"/>
      <c r="AU364" s="642"/>
      <c r="AV364" s="640"/>
      <c r="AW364" s="642"/>
      <c r="AX364" s="640"/>
      <c r="AY364" s="642"/>
      <c r="AZ364" s="640"/>
      <c r="BA364" s="642"/>
      <c r="BB364" s="640"/>
      <c r="BC364" s="642"/>
      <c r="BD364" s="640"/>
      <c r="BE364" s="642"/>
      <c r="BF364" s="640"/>
      <c r="BG364" s="642"/>
      <c r="BH364" s="640"/>
      <c r="BI364" s="642"/>
      <c r="BJ364" s="640"/>
      <c r="BK364" s="642"/>
      <c r="BL364" s="640"/>
      <c r="BM364" s="642"/>
      <c r="BN364" s="640"/>
      <c r="BO364" s="642"/>
      <c r="BP364" s="640"/>
      <c r="BQ364" s="642"/>
      <c r="BR364" s="643"/>
      <c r="BS364" s="644">
        <f t="shared" si="6"/>
        <v>0</v>
      </c>
      <c r="BT364" s="776">
        <f t="shared" si="7"/>
        <v>0</v>
      </c>
      <c r="BU364" s="644">
        <f t="shared" si="8"/>
        <v>0</v>
      </c>
      <c r="BV364" s="645"/>
      <c r="BW364" s="338"/>
      <c r="BX364" s="338"/>
      <c r="BY364" s="338"/>
      <c r="BZ364" s="338"/>
      <c r="CA364" s="338"/>
      <c r="CB364" s="338"/>
    </row>
    <row r="365" ht="15.75" customHeight="1">
      <c r="A365" s="858">
        <v>362.0</v>
      </c>
      <c r="B365" s="501"/>
      <c r="C365" s="908"/>
      <c r="D365" s="773">
        <f t="shared" ref="D365:E365" si="368">H365+J365+L365+N365+P365+R365+T365+V365+X365+Z365+AB365+AD365+AF365+AH365+AJ365+AL365+AN365+AP365+AR365+AT365+AV365+AX365+AZ365+BB365+BD365+BF365+BH365+BJ365+BL365+BN365+BP365</f>
        <v>0</v>
      </c>
      <c r="E365" s="671">
        <f t="shared" si="368"/>
        <v>0</v>
      </c>
      <c r="F365" s="774">
        <f t="shared" si="4"/>
        <v>0</v>
      </c>
      <c r="G365" s="418"/>
      <c r="H365" s="640"/>
      <c r="I365" s="642"/>
      <c r="J365" s="640"/>
      <c r="K365" s="642"/>
      <c r="L365" s="640"/>
      <c r="M365" s="642"/>
      <c r="N365" s="640"/>
      <c r="O365" s="642"/>
      <c r="P365" s="640"/>
      <c r="Q365" s="642"/>
      <c r="R365" s="640"/>
      <c r="S365" s="642"/>
      <c r="T365" s="640"/>
      <c r="U365" s="642"/>
      <c r="V365" s="640"/>
      <c r="W365" s="642"/>
      <c r="X365" s="640"/>
      <c r="Y365" s="642"/>
      <c r="Z365" s="640"/>
      <c r="AA365" s="642"/>
      <c r="AB365" s="640"/>
      <c r="AC365" s="642"/>
      <c r="AD365" s="640"/>
      <c r="AE365" s="642"/>
      <c r="AF365" s="640"/>
      <c r="AG365" s="642"/>
      <c r="AH365" s="640"/>
      <c r="AI365" s="642"/>
      <c r="AJ365" s="640"/>
      <c r="AK365" s="642"/>
      <c r="AL365" s="640"/>
      <c r="AM365" s="642"/>
      <c r="AN365" s="640"/>
      <c r="AO365" s="642"/>
      <c r="AP365" s="640"/>
      <c r="AQ365" s="642"/>
      <c r="AR365" s="640"/>
      <c r="AS365" s="642"/>
      <c r="AT365" s="640"/>
      <c r="AU365" s="642"/>
      <c r="AV365" s="640"/>
      <c r="AW365" s="642"/>
      <c r="AX365" s="640"/>
      <c r="AY365" s="642"/>
      <c r="AZ365" s="640"/>
      <c r="BA365" s="642"/>
      <c r="BB365" s="640"/>
      <c r="BC365" s="642"/>
      <c r="BD365" s="640"/>
      <c r="BE365" s="642"/>
      <c r="BF365" s="640"/>
      <c r="BG365" s="642"/>
      <c r="BH365" s="640"/>
      <c r="BI365" s="642"/>
      <c r="BJ365" s="640"/>
      <c r="BK365" s="642"/>
      <c r="BL365" s="640"/>
      <c r="BM365" s="642"/>
      <c r="BN365" s="640"/>
      <c r="BO365" s="642"/>
      <c r="BP365" s="640"/>
      <c r="BQ365" s="642"/>
      <c r="BR365" s="643"/>
      <c r="BS365" s="644">
        <f t="shared" si="6"/>
        <v>0</v>
      </c>
      <c r="BT365" s="776">
        <f t="shared" si="7"/>
        <v>0</v>
      </c>
      <c r="BU365" s="644">
        <f t="shared" si="8"/>
        <v>0</v>
      </c>
      <c r="BV365" s="645"/>
      <c r="BW365" s="338"/>
      <c r="BX365" s="338"/>
      <c r="BY365" s="338"/>
      <c r="BZ365" s="338"/>
      <c r="CA365" s="338"/>
      <c r="CB365" s="338"/>
    </row>
    <row r="366" ht="15.75" customHeight="1">
      <c r="A366" s="858">
        <v>363.0</v>
      </c>
      <c r="B366" s="501"/>
      <c r="C366" s="908"/>
      <c r="D366" s="773">
        <f t="shared" ref="D366:E366" si="369">H366+J366+L366+N366+P366+R366+T366+V366+X366+Z366+AB366+AD366+AF366+AH366+AJ366+AL366+AN366+AP366+AR366+AT366+AV366+AX366+AZ366+BB366+BD366+BF366+BH366+BJ366+BL366+BN366+BP366</f>
        <v>0</v>
      </c>
      <c r="E366" s="671">
        <f t="shared" si="369"/>
        <v>0</v>
      </c>
      <c r="F366" s="774">
        <f t="shared" si="4"/>
        <v>0</v>
      </c>
      <c r="G366" s="418"/>
      <c r="H366" s="640"/>
      <c r="I366" s="642"/>
      <c r="J366" s="640"/>
      <c r="K366" s="642"/>
      <c r="L366" s="640"/>
      <c r="M366" s="642"/>
      <c r="N366" s="640"/>
      <c r="O366" s="642"/>
      <c r="P366" s="640"/>
      <c r="Q366" s="642"/>
      <c r="R366" s="640"/>
      <c r="S366" s="642"/>
      <c r="T366" s="640"/>
      <c r="U366" s="642"/>
      <c r="V366" s="640"/>
      <c r="W366" s="642"/>
      <c r="X366" s="640"/>
      <c r="Y366" s="642"/>
      <c r="Z366" s="640"/>
      <c r="AA366" s="642"/>
      <c r="AB366" s="640"/>
      <c r="AC366" s="642"/>
      <c r="AD366" s="640"/>
      <c r="AE366" s="642"/>
      <c r="AF366" s="640"/>
      <c r="AG366" s="642"/>
      <c r="AH366" s="640"/>
      <c r="AI366" s="642"/>
      <c r="AJ366" s="640"/>
      <c r="AK366" s="642"/>
      <c r="AL366" s="640"/>
      <c r="AM366" s="642"/>
      <c r="AN366" s="640"/>
      <c r="AO366" s="642"/>
      <c r="AP366" s="640"/>
      <c r="AQ366" s="642"/>
      <c r="AR366" s="640"/>
      <c r="AS366" s="642"/>
      <c r="AT366" s="640"/>
      <c r="AU366" s="642"/>
      <c r="AV366" s="640"/>
      <c r="AW366" s="642"/>
      <c r="AX366" s="640"/>
      <c r="AY366" s="642"/>
      <c r="AZ366" s="640"/>
      <c r="BA366" s="642"/>
      <c r="BB366" s="640"/>
      <c r="BC366" s="642"/>
      <c r="BD366" s="640"/>
      <c r="BE366" s="642"/>
      <c r="BF366" s="640"/>
      <c r="BG366" s="642"/>
      <c r="BH366" s="640"/>
      <c r="BI366" s="642"/>
      <c r="BJ366" s="640"/>
      <c r="BK366" s="642"/>
      <c r="BL366" s="640"/>
      <c r="BM366" s="642"/>
      <c r="BN366" s="640"/>
      <c r="BO366" s="642"/>
      <c r="BP366" s="640"/>
      <c r="BQ366" s="642"/>
      <c r="BR366" s="643"/>
      <c r="BS366" s="644">
        <f t="shared" si="6"/>
        <v>0</v>
      </c>
      <c r="BT366" s="776">
        <f t="shared" si="7"/>
        <v>0</v>
      </c>
      <c r="BU366" s="644">
        <f t="shared" si="8"/>
        <v>0</v>
      </c>
      <c r="BV366" s="645"/>
      <c r="BW366" s="338"/>
      <c r="BX366" s="338"/>
      <c r="BY366" s="338"/>
      <c r="BZ366" s="338"/>
      <c r="CA366" s="338"/>
      <c r="CB366" s="338"/>
    </row>
    <row r="367" ht="15.75" customHeight="1">
      <c r="A367" s="858">
        <v>364.0</v>
      </c>
      <c r="B367" s="501"/>
      <c r="C367" s="908"/>
      <c r="D367" s="773">
        <f t="shared" ref="D367:E367" si="370">H367+J367+L367+N367+P367+R367+T367+V367+X367+Z367+AB367+AD367+AF367+AH367+AJ367+AL367+AN367+AP367+AR367+AT367+AV367+AX367+AZ367+BB367+BD367+BF367+BH367+BJ367+BL367+BN367+BP367</f>
        <v>0</v>
      </c>
      <c r="E367" s="671">
        <f t="shared" si="370"/>
        <v>0</v>
      </c>
      <c r="F367" s="774">
        <f t="shared" si="4"/>
        <v>0</v>
      </c>
      <c r="G367" s="418"/>
      <c r="H367" s="640"/>
      <c r="I367" s="642"/>
      <c r="J367" s="640"/>
      <c r="K367" s="642"/>
      <c r="L367" s="640"/>
      <c r="M367" s="642"/>
      <c r="N367" s="640"/>
      <c r="O367" s="642"/>
      <c r="P367" s="640"/>
      <c r="Q367" s="642"/>
      <c r="R367" s="640"/>
      <c r="S367" s="642"/>
      <c r="T367" s="640"/>
      <c r="U367" s="642"/>
      <c r="V367" s="640"/>
      <c r="W367" s="642"/>
      <c r="X367" s="640"/>
      <c r="Y367" s="642"/>
      <c r="Z367" s="640"/>
      <c r="AA367" s="642"/>
      <c r="AB367" s="640"/>
      <c r="AC367" s="642"/>
      <c r="AD367" s="640"/>
      <c r="AE367" s="642"/>
      <c r="AF367" s="640"/>
      <c r="AG367" s="642"/>
      <c r="AH367" s="640"/>
      <c r="AI367" s="642"/>
      <c r="AJ367" s="640"/>
      <c r="AK367" s="642"/>
      <c r="AL367" s="640"/>
      <c r="AM367" s="642"/>
      <c r="AN367" s="640"/>
      <c r="AO367" s="642"/>
      <c r="AP367" s="640"/>
      <c r="AQ367" s="642"/>
      <c r="AR367" s="640"/>
      <c r="AS367" s="642"/>
      <c r="AT367" s="640"/>
      <c r="AU367" s="642"/>
      <c r="AV367" s="640"/>
      <c r="AW367" s="642"/>
      <c r="AX367" s="640"/>
      <c r="AY367" s="642"/>
      <c r="AZ367" s="640"/>
      <c r="BA367" s="642"/>
      <c r="BB367" s="640"/>
      <c r="BC367" s="642"/>
      <c r="BD367" s="640"/>
      <c r="BE367" s="642"/>
      <c r="BF367" s="640"/>
      <c r="BG367" s="642"/>
      <c r="BH367" s="640"/>
      <c r="BI367" s="642"/>
      <c r="BJ367" s="640"/>
      <c r="BK367" s="642"/>
      <c r="BL367" s="640"/>
      <c r="BM367" s="642"/>
      <c r="BN367" s="640"/>
      <c r="BO367" s="642"/>
      <c r="BP367" s="640"/>
      <c r="BQ367" s="642"/>
      <c r="BR367" s="643"/>
      <c r="BS367" s="644">
        <f t="shared" si="6"/>
        <v>0</v>
      </c>
      <c r="BT367" s="776">
        <f t="shared" si="7"/>
        <v>0</v>
      </c>
      <c r="BU367" s="644">
        <f t="shared" si="8"/>
        <v>0</v>
      </c>
      <c r="BV367" s="645"/>
      <c r="BW367" s="338"/>
      <c r="BX367" s="338"/>
      <c r="BY367" s="338"/>
      <c r="BZ367" s="338"/>
      <c r="CA367" s="338"/>
      <c r="CB367" s="338"/>
    </row>
    <row r="368" ht="15.75" customHeight="1">
      <c r="A368" s="858">
        <v>365.0</v>
      </c>
      <c r="B368" s="501"/>
      <c r="C368" s="908"/>
      <c r="D368" s="773">
        <f t="shared" ref="D368:E368" si="371">H368+J368+L368+N368+P368+R368+T368+V368+X368+Z368+AB368+AD368+AF368+AH368+AJ368+AL368+AN368+AP368+AR368+AT368+AV368+AX368+AZ368+BB368+BD368+BF368+BH368+BJ368+BL368+BN368+BP368</f>
        <v>0</v>
      </c>
      <c r="E368" s="671">
        <f t="shared" si="371"/>
        <v>0</v>
      </c>
      <c r="F368" s="774">
        <f t="shared" si="4"/>
        <v>0</v>
      </c>
      <c r="G368" s="418"/>
      <c r="H368" s="640"/>
      <c r="I368" s="642"/>
      <c r="J368" s="640"/>
      <c r="K368" s="642"/>
      <c r="L368" s="640"/>
      <c r="M368" s="642"/>
      <c r="N368" s="640"/>
      <c r="O368" s="642"/>
      <c r="P368" s="640"/>
      <c r="Q368" s="642"/>
      <c r="R368" s="640"/>
      <c r="S368" s="642"/>
      <c r="T368" s="640"/>
      <c r="U368" s="642"/>
      <c r="V368" s="640"/>
      <c r="W368" s="642"/>
      <c r="X368" s="640"/>
      <c r="Y368" s="642"/>
      <c r="Z368" s="640"/>
      <c r="AA368" s="642"/>
      <c r="AB368" s="640"/>
      <c r="AC368" s="642"/>
      <c r="AD368" s="640"/>
      <c r="AE368" s="642"/>
      <c r="AF368" s="640"/>
      <c r="AG368" s="642"/>
      <c r="AH368" s="640"/>
      <c r="AI368" s="642"/>
      <c r="AJ368" s="640"/>
      <c r="AK368" s="642"/>
      <c r="AL368" s="640"/>
      <c r="AM368" s="642"/>
      <c r="AN368" s="640"/>
      <c r="AO368" s="642"/>
      <c r="AP368" s="640"/>
      <c r="AQ368" s="642"/>
      <c r="AR368" s="640"/>
      <c r="AS368" s="642"/>
      <c r="AT368" s="640"/>
      <c r="AU368" s="642"/>
      <c r="AV368" s="640"/>
      <c r="AW368" s="642"/>
      <c r="AX368" s="640"/>
      <c r="AY368" s="642"/>
      <c r="AZ368" s="640"/>
      <c r="BA368" s="642"/>
      <c r="BB368" s="640"/>
      <c r="BC368" s="642"/>
      <c r="BD368" s="640"/>
      <c r="BE368" s="642"/>
      <c r="BF368" s="640"/>
      <c r="BG368" s="642"/>
      <c r="BH368" s="640"/>
      <c r="BI368" s="642"/>
      <c r="BJ368" s="640"/>
      <c r="BK368" s="642"/>
      <c r="BL368" s="640"/>
      <c r="BM368" s="642"/>
      <c r="BN368" s="640"/>
      <c r="BO368" s="642"/>
      <c r="BP368" s="640"/>
      <c r="BQ368" s="642"/>
      <c r="BR368" s="643"/>
      <c r="BS368" s="644">
        <f t="shared" si="6"/>
        <v>0</v>
      </c>
      <c r="BT368" s="776">
        <f t="shared" si="7"/>
        <v>0</v>
      </c>
      <c r="BU368" s="644">
        <f t="shared" si="8"/>
        <v>0</v>
      </c>
      <c r="BV368" s="645"/>
      <c r="BW368" s="338"/>
      <c r="BX368" s="338"/>
      <c r="BY368" s="338"/>
      <c r="BZ368" s="338"/>
      <c r="CA368" s="338"/>
      <c r="CB368" s="338"/>
    </row>
    <row r="369" ht="15.75" customHeight="1">
      <c r="A369" s="858">
        <v>366.0</v>
      </c>
      <c r="B369" s="501"/>
      <c r="C369" s="908"/>
      <c r="D369" s="773">
        <f t="shared" ref="D369:E369" si="372">H369+J369+L369+N369+P369+R369+T369+V369+X369+Z369+AB369+AD369+AF369+AH369+AJ369+AL369+AN369+AP369+AR369+AT369+AV369+AX369+AZ369+BB369+BD369+BF369+BH369+BJ369+BL369+BN369+BP369</f>
        <v>0</v>
      </c>
      <c r="E369" s="671">
        <f t="shared" si="372"/>
        <v>0</v>
      </c>
      <c r="F369" s="774">
        <f t="shared" si="4"/>
        <v>0</v>
      </c>
      <c r="G369" s="418"/>
      <c r="H369" s="640"/>
      <c r="I369" s="642"/>
      <c r="J369" s="640"/>
      <c r="K369" s="642"/>
      <c r="L369" s="640"/>
      <c r="M369" s="642"/>
      <c r="N369" s="640"/>
      <c r="O369" s="642"/>
      <c r="P369" s="640"/>
      <c r="Q369" s="642"/>
      <c r="R369" s="640"/>
      <c r="S369" s="642"/>
      <c r="T369" s="640"/>
      <c r="U369" s="642"/>
      <c r="V369" s="640"/>
      <c r="W369" s="642"/>
      <c r="X369" s="640"/>
      <c r="Y369" s="642"/>
      <c r="Z369" s="640"/>
      <c r="AA369" s="642"/>
      <c r="AB369" s="640"/>
      <c r="AC369" s="642"/>
      <c r="AD369" s="640"/>
      <c r="AE369" s="642"/>
      <c r="AF369" s="640"/>
      <c r="AG369" s="642"/>
      <c r="AH369" s="640"/>
      <c r="AI369" s="642"/>
      <c r="AJ369" s="640"/>
      <c r="AK369" s="642"/>
      <c r="AL369" s="640"/>
      <c r="AM369" s="642"/>
      <c r="AN369" s="640"/>
      <c r="AO369" s="642"/>
      <c r="AP369" s="640"/>
      <c r="AQ369" s="642"/>
      <c r="AR369" s="640"/>
      <c r="AS369" s="642"/>
      <c r="AT369" s="640"/>
      <c r="AU369" s="642"/>
      <c r="AV369" s="640"/>
      <c r="AW369" s="642"/>
      <c r="AX369" s="640"/>
      <c r="AY369" s="642"/>
      <c r="AZ369" s="640"/>
      <c r="BA369" s="642"/>
      <c r="BB369" s="640"/>
      <c r="BC369" s="642"/>
      <c r="BD369" s="640"/>
      <c r="BE369" s="642"/>
      <c r="BF369" s="640"/>
      <c r="BG369" s="642"/>
      <c r="BH369" s="640"/>
      <c r="BI369" s="642"/>
      <c r="BJ369" s="640"/>
      <c r="BK369" s="642"/>
      <c r="BL369" s="640"/>
      <c r="BM369" s="642"/>
      <c r="BN369" s="640"/>
      <c r="BO369" s="642"/>
      <c r="BP369" s="640"/>
      <c r="BQ369" s="642"/>
      <c r="BR369" s="643"/>
      <c r="BS369" s="644">
        <f t="shared" si="6"/>
        <v>0</v>
      </c>
      <c r="BT369" s="776">
        <f t="shared" si="7"/>
        <v>0</v>
      </c>
      <c r="BU369" s="644">
        <f t="shared" si="8"/>
        <v>0</v>
      </c>
      <c r="BV369" s="645"/>
      <c r="BW369" s="338"/>
      <c r="BX369" s="338"/>
      <c r="BY369" s="338"/>
      <c r="BZ369" s="338"/>
      <c r="CA369" s="338"/>
      <c r="CB369" s="338"/>
    </row>
    <row r="370" ht="15.75" customHeight="1">
      <c r="A370" s="858">
        <v>367.0</v>
      </c>
      <c r="B370" s="501"/>
      <c r="C370" s="908"/>
      <c r="D370" s="773">
        <f t="shared" ref="D370:E370" si="373">H370+J370+L370+N370+P370+R370+T370+V370+X370+Z370+AB370+AD370+AF370+AH370+AJ370+AL370+AN370+AP370+AR370+AT370+AV370+AX370+AZ370+BB370+BD370+BF370+BH370+BJ370+BL370+BN370+BP370</f>
        <v>0</v>
      </c>
      <c r="E370" s="671">
        <f t="shared" si="373"/>
        <v>0</v>
      </c>
      <c r="F370" s="774">
        <f t="shared" si="4"/>
        <v>0</v>
      </c>
      <c r="G370" s="418"/>
      <c r="H370" s="640"/>
      <c r="I370" s="642"/>
      <c r="J370" s="640"/>
      <c r="K370" s="642"/>
      <c r="L370" s="640"/>
      <c r="M370" s="642"/>
      <c r="N370" s="640"/>
      <c r="O370" s="642"/>
      <c r="P370" s="640"/>
      <c r="Q370" s="642"/>
      <c r="R370" s="640"/>
      <c r="S370" s="642"/>
      <c r="T370" s="640"/>
      <c r="U370" s="642"/>
      <c r="V370" s="640"/>
      <c r="W370" s="642"/>
      <c r="X370" s="640"/>
      <c r="Y370" s="642"/>
      <c r="Z370" s="640"/>
      <c r="AA370" s="642"/>
      <c r="AB370" s="640"/>
      <c r="AC370" s="642"/>
      <c r="AD370" s="640"/>
      <c r="AE370" s="642"/>
      <c r="AF370" s="640"/>
      <c r="AG370" s="642"/>
      <c r="AH370" s="640"/>
      <c r="AI370" s="642"/>
      <c r="AJ370" s="640"/>
      <c r="AK370" s="642"/>
      <c r="AL370" s="640"/>
      <c r="AM370" s="642"/>
      <c r="AN370" s="640"/>
      <c r="AO370" s="642"/>
      <c r="AP370" s="640"/>
      <c r="AQ370" s="642"/>
      <c r="AR370" s="640"/>
      <c r="AS370" s="642"/>
      <c r="AT370" s="640"/>
      <c r="AU370" s="642"/>
      <c r="AV370" s="640"/>
      <c r="AW370" s="642"/>
      <c r="AX370" s="640"/>
      <c r="AY370" s="642"/>
      <c r="AZ370" s="640"/>
      <c r="BA370" s="642"/>
      <c r="BB370" s="640"/>
      <c r="BC370" s="642"/>
      <c r="BD370" s="640"/>
      <c r="BE370" s="642"/>
      <c r="BF370" s="640"/>
      <c r="BG370" s="642"/>
      <c r="BH370" s="640"/>
      <c r="BI370" s="642"/>
      <c r="BJ370" s="640"/>
      <c r="BK370" s="642"/>
      <c r="BL370" s="640"/>
      <c r="BM370" s="642"/>
      <c r="BN370" s="640"/>
      <c r="BO370" s="642"/>
      <c r="BP370" s="640"/>
      <c r="BQ370" s="642"/>
      <c r="BR370" s="643"/>
      <c r="BS370" s="644">
        <f t="shared" si="6"/>
        <v>0</v>
      </c>
      <c r="BT370" s="776">
        <f t="shared" si="7"/>
        <v>0</v>
      </c>
      <c r="BU370" s="644">
        <f t="shared" si="8"/>
        <v>0</v>
      </c>
      <c r="BV370" s="645"/>
      <c r="BW370" s="338"/>
      <c r="BX370" s="338"/>
      <c r="BY370" s="338"/>
      <c r="BZ370" s="338"/>
      <c r="CA370" s="338"/>
      <c r="CB370" s="338"/>
    </row>
    <row r="371" ht="15.75" customHeight="1">
      <c r="A371" s="858">
        <v>368.0</v>
      </c>
      <c r="B371" s="501"/>
      <c r="C371" s="908"/>
      <c r="D371" s="773">
        <f t="shared" ref="D371:E371" si="374">H371+J371+L371+N371+P371+R371+T371+V371+X371+Z371+AB371+AD371+AF371+AH371+AJ371+AL371+AN371+AP371+AR371+AT371+AV371+AX371+AZ371+BB371+BD371+BF371+BH371+BJ371+BL371+BN371+BP371</f>
        <v>0</v>
      </c>
      <c r="E371" s="671">
        <f t="shared" si="374"/>
        <v>0</v>
      </c>
      <c r="F371" s="774">
        <f t="shared" si="4"/>
        <v>0</v>
      </c>
      <c r="G371" s="418"/>
      <c r="H371" s="640"/>
      <c r="I371" s="642"/>
      <c r="J371" s="640"/>
      <c r="K371" s="642"/>
      <c r="L371" s="640"/>
      <c r="M371" s="642"/>
      <c r="N371" s="640"/>
      <c r="O371" s="642"/>
      <c r="P371" s="640"/>
      <c r="Q371" s="642"/>
      <c r="R371" s="640"/>
      <c r="S371" s="642"/>
      <c r="T371" s="640"/>
      <c r="U371" s="642"/>
      <c r="V371" s="640"/>
      <c r="W371" s="642"/>
      <c r="X371" s="640"/>
      <c r="Y371" s="642"/>
      <c r="Z371" s="640"/>
      <c r="AA371" s="642"/>
      <c r="AB371" s="640"/>
      <c r="AC371" s="642"/>
      <c r="AD371" s="640"/>
      <c r="AE371" s="642"/>
      <c r="AF371" s="640"/>
      <c r="AG371" s="642"/>
      <c r="AH371" s="640"/>
      <c r="AI371" s="642"/>
      <c r="AJ371" s="640"/>
      <c r="AK371" s="642"/>
      <c r="AL371" s="640"/>
      <c r="AM371" s="642"/>
      <c r="AN371" s="640"/>
      <c r="AO371" s="642"/>
      <c r="AP371" s="640"/>
      <c r="AQ371" s="642"/>
      <c r="AR371" s="640"/>
      <c r="AS371" s="642"/>
      <c r="AT371" s="640"/>
      <c r="AU371" s="642"/>
      <c r="AV371" s="640"/>
      <c r="AW371" s="642"/>
      <c r="AX371" s="640"/>
      <c r="AY371" s="642"/>
      <c r="AZ371" s="640"/>
      <c r="BA371" s="642"/>
      <c r="BB371" s="640"/>
      <c r="BC371" s="642"/>
      <c r="BD371" s="640"/>
      <c r="BE371" s="642"/>
      <c r="BF371" s="640"/>
      <c r="BG371" s="642"/>
      <c r="BH371" s="640"/>
      <c r="BI371" s="642"/>
      <c r="BJ371" s="640"/>
      <c r="BK371" s="642"/>
      <c r="BL371" s="640"/>
      <c r="BM371" s="642"/>
      <c r="BN371" s="640"/>
      <c r="BO371" s="642"/>
      <c r="BP371" s="640"/>
      <c r="BQ371" s="642"/>
      <c r="BR371" s="643"/>
      <c r="BS371" s="644">
        <f t="shared" si="6"/>
        <v>0</v>
      </c>
      <c r="BT371" s="776">
        <f t="shared" si="7"/>
        <v>0</v>
      </c>
      <c r="BU371" s="644">
        <f t="shared" si="8"/>
        <v>0</v>
      </c>
      <c r="BV371" s="645"/>
      <c r="BW371" s="338"/>
      <c r="BX371" s="338"/>
      <c r="BY371" s="338"/>
      <c r="BZ371" s="338"/>
      <c r="CA371" s="338"/>
      <c r="CB371" s="338"/>
    </row>
    <row r="372" ht="15.75" customHeight="1">
      <c r="A372" s="858">
        <v>369.0</v>
      </c>
      <c r="B372" s="501"/>
      <c r="C372" s="908"/>
      <c r="D372" s="773">
        <f t="shared" ref="D372:E372" si="375">H372+J372+L372+N372+P372+R372+T372+V372+X372+Z372+AB372+AD372+AF372+AH372+AJ372+AL372+AN372+AP372+AR372+AT372+AV372+AX372+AZ372+BB372+BD372+BF372+BH372+BJ372+BL372+BN372+BP372</f>
        <v>0</v>
      </c>
      <c r="E372" s="671">
        <f t="shared" si="375"/>
        <v>0</v>
      </c>
      <c r="F372" s="774">
        <f t="shared" si="4"/>
        <v>0</v>
      </c>
      <c r="G372" s="418"/>
      <c r="H372" s="640"/>
      <c r="I372" s="642"/>
      <c r="J372" s="640"/>
      <c r="K372" s="642"/>
      <c r="L372" s="640"/>
      <c r="M372" s="642"/>
      <c r="N372" s="640"/>
      <c r="O372" s="642"/>
      <c r="P372" s="640"/>
      <c r="Q372" s="642"/>
      <c r="R372" s="640"/>
      <c r="S372" s="642"/>
      <c r="T372" s="640"/>
      <c r="U372" s="642"/>
      <c r="V372" s="640"/>
      <c r="W372" s="642"/>
      <c r="X372" s="640"/>
      <c r="Y372" s="642"/>
      <c r="Z372" s="640"/>
      <c r="AA372" s="642"/>
      <c r="AB372" s="640"/>
      <c r="AC372" s="642"/>
      <c r="AD372" s="640"/>
      <c r="AE372" s="642"/>
      <c r="AF372" s="640"/>
      <c r="AG372" s="642"/>
      <c r="AH372" s="640"/>
      <c r="AI372" s="642"/>
      <c r="AJ372" s="640"/>
      <c r="AK372" s="642"/>
      <c r="AL372" s="640"/>
      <c r="AM372" s="642"/>
      <c r="AN372" s="640"/>
      <c r="AO372" s="642"/>
      <c r="AP372" s="640"/>
      <c r="AQ372" s="642"/>
      <c r="AR372" s="640"/>
      <c r="AS372" s="642"/>
      <c r="AT372" s="640"/>
      <c r="AU372" s="642"/>
      <c r="AV372" s="640"/>
      <c r="AW372" s="642"/>
      <c r="AX372" s="640"/>
      <c r="AY372" s="642"/>
      <c r="AZ372" s="640"/>
      <c r="BA372" s="642"/>
      <c r="BB372" s="640"/>
      <c r="BC372" s="642"/>
      <c r="BD372" s="640"/>
      <c r="BE372" s="642"/>
      <c r="BF372" s="640"/>
      <c r="BG372" s="642"/>
      <c r="BH372" s="640"/>
      <c r="BI372" s="642"/>
      <c r="BJ372" s="640"/>
      <c r="BK372" s="642"/>
      <c r="BL372" s="640"/>
      <c r="BM372" s="642"/>
      <c r="BN372" s="640"/>
      <c r="BO372" s="642"/>
      <c r="BP372" s="640"/>
      <c r="BQ372" s="642"/>
      <c r="BR372" s="643"/>
      <c r="BS372" s="644">
        <f t="shared" si="6"/>
        <v>0</v>
      </c>
      <c r="BT372" s="776">
        <f t="shared" si="7"/>
        <v>0</v>
      </c>
      <c r="BU372" s="644">
        <f t="shared" si="8"/>
        <v>0</v>
      </c>
      <c r="BV372" s="645"/>
      <c r="BW372" s="338"/>
      <c r="BX372" s="338"/>
      <c r="BY372" s="338"/>
      <c r="BZ372" s="338"/>
      <c r="CA372" s="338"/>
      <c r="CB372" s="338"/>
    </row>
    <row r="373" ht="15.75" customHeight="1">
      <c r="A373" s="858">
        <v>370.0</v>
      </c>
      <c r="B373" s="501"/>
      <c r="C373" s="908"/>
      <c r="D373" s="773">
        <f t="shared" ref="D373:E373" si="376">H373+J373+L373+N373+P373+R373+T373+V373+X373+Z373+AB373+AD373+AF373+AH373+AJ373+AL373+AN373+AP373+AR373+AT373+AV373+AX373+AZ373+BB373+BD373+BF373+BH373+BJ373+BL373+BN373+BP373</f>
        <v>0</v>
      </c>
      <c r="E373" s="671">
        <f t="shared" si="376"/>
        <v>0</v>
      </c>
      <c r="F373" s="774">
        <f t="shared" si="4"/>
        <v>0</v>
      </c>
      <c r="G373" s="418"/>
      <c r="H373" s="640"/>
      <c r="I373" s="642"/>
      <c r="J373" s="640"/>
      <c r="K373" s="642"/>
      <c r="L373" s="640"/>
      <c r="M373" s="642"/>
      <c r="N373" s="640"/>
      <c r="O373" s="642"/>
      <c r="P373" s="640"/>
      <c r="Q373" s="642"/>
      <c r="R373" s="640"/>
      <c r="S373" s="642"/>
      <c r="T373" s="640"/>
      <c r="U373" s="642"/>
      <c r="V373" s="640"/>
      <c r="W373" s="642"/>
      <c r="X373" s="640"/>
      <c r="Y373" s="642"/>
      <c r="Z373" s="640"/>
      <c r="AA373" s="642"/>
      <c r="AB373" s="640"/>
      <c r="AC373" s="642"/>
      <c r="AD373" s="640"/>
      <c r="AE373" s="642"/>
      <c r="AF373" s="640"/>
      <c r="AG373" s="642"/>
      <c r="AH373" s="640"/>
      <c r="AI373" s="642"/>
      <c r="AJ373" s="640"/>
      <c r="AK373" s="642"/>
      <c r="AL373" s="640"/>
      <c r="AM373" s="642"/>
      <c r="AN373" s="640"/>
      <c r="AO373" s="642"/>
      <c r="AP373" s="640"/>
      <c r="AQ373" s="642"/>
      <c r="AR373" s="640"/>
      <c r="AS373" s="642"/>
      <c r="AT373" s="640"/>
      <c r="AU373" s="642"/>
      <c r="AV373" s="640"/>
      <c r="AW373" s="642"/>
      <c r="AX373" s="640"/>
      <c r="AY373" s="642"/>
      <c r="AZ373" s="640"/>
      <c r="BA373" s="642"/>
      <c r="BB373" s="640"/>
      <c r="BC373" s="642"/>
      <c r="BD373" s="640"/>
      <c r="BE373" s="642"/>
      <c r="BF373" s="640"/>
      <c r="BG373" s="642"/>
      <c r="BH373" s="640"/>
      <c r="BI373" s="642"/>
      <c r="BJ373" s="640"/>
      <c r="BK373" s="642"/>
      <c r="BL373" s="640"/>
      <c r="BM373" s="642"/>
      <c r="BN373" s="640"/>
      <c r="BO373" s="642"/>
      <c r="BP373" s="640"/>
      <c r="BQ373" s="642"/>
      <c r="BR373" s="643"/>
      <c r="BS373" s="644">
        <f t="shared" si="6"/>
        <v>0</v>
      </c>
      <c r="BT373" s="776">
        <f t="shared" si="7"/>
        <v>0</v>
      </c>
      <c r="BU373" s="644">
        <f t="shared" si="8"/>
        <v>0</v>
      </c>
      <c r="BV373" s="645"/>
      <c r="BW373" s="338"/>
      <c r="BX373" s="338"/>
      <c r="BY373" s="338"/>
      <c r="BZ373" s="338"/>
      <c r="CA373" s="338"/>
      <c r="CB373" s="338"/>
    </row>
    <row r="374" ht="15.75" customHeight="1">
      <c r="A374" s="858">
        <v>371.0</v>
      </c>
      <c r="B374" s="501"/>
      <c r="C374" s="908"/>
      <c r="D374" s="773">
        <f t="shared" ref="D374:E374" si="377">H374+J374+L374+N374+P374+R374+T374+V374+X374+Z374+AB374+AD374+AF374+AH374+AJ374+AL374+AN374+AP374+AR374+AT374+AV374+AX374+AZ374+BB374+BD374+BF374+BH374+BJ374+BL374+BN374+BP374</f>
        <v>0</v>
      </c>
      <c r="E374" s="671">
        <f t="shared" si="377"/>
        <v>0</v>
      </c>
      <c r="F374" s="774">
        <f t="shared" si="4"/>
        <v>0</v>
      </c>
      <c r="G374" s="418"/>
      <c r="H374" s="640"/>
      <c r="I374" s="642"/>
      <c r="J374" s="640"/>
      <c r="K374" s="642"/>
      <c r="L374" s="640"/>
      <c r="M374" s="642"/>
      <c r="N374" s="640"/>
      <c r="O374" s="642"/>
      <c r="P374" s="640"/>
      <c r="Q374" s="642"/>
      <c r="R374" s="640"/>
      <c r="S374" s="642"/>
      <c r="T374" s="640"/>
      <c r="U374" s="642"/>
      <c r="V374" s="640"/>
      <c r="W374" s="642"/>
      <c r="X374" s="640"/>
      <c r="Y374" s="642"/>
      <c r="Z374" s="640"/>
      <c r="AA374" s="642"/>
      <c r="AB374" s="640"/>
      <c r="AC374" s="642"/>
      <c r="AD374" s="640"/>
      <c r="AE374" s="642"/>
      <c r="AF374" s="640"/>
      <c r="AG374" s="642"/>
      <c r="AH374" s="640"/>
      <c r="AI374" s="642"/>
      <c r="AJ374" s="640"/>
      <c r="AK374" s="642"/>
      <c r="AL374" s="640"/>
      <c r="AM374" s="642"/>
      <c r="AN374" s="640"/>
      <c r="AO374" s="642"/>
      <c r="AP374" s="640"/>
      <c r="AQ374" s="642"/>
      <c r="AR374" s="640"/>
      <c r="AS374" s="642"/>
      <c r="AT374" s="640"/>
      <c r="AU374" s="642"/>
      <c r="AV374" s="640"/>
      <c r="AW374" s="642"/>
      <c r="AX374" s="640"/>
      <c r="AY374" s="642"/>
      <c r="AZ374" s="640"/>
      <c r="BA374" s="642"/>
      <c r="BB374" s="640"/>
      <c r="BC374" s="642"/>
      <c r="BD374" s="640"/>
      <c r="BE374" s="642"/>
      <c r="BF374" s="640"/>
      <c r="BG374" s="642"/>
      <c r="BH374" s="640"/>
      <c r="BI374" s="642"/>
      <c r="BJ374" s="640"/>
      <c r="BK374" s="642"/>
      <c r="BL374" s="640"/>
      <c r="BM374" s="642"/>
      <c r="BN374" s="640"/>
      <c r="BO374" s="642"/>
      <c r="BP374" s="640"/>
      <c r="BQ374" s="642"/>
      <c r="BR374" s="643"/>
      <c r="BS374" s="644">
        <f t="shared" si="6"/>
        <v>0</v>
      </c>
      <c r="BT374" s="776">
        <f t="shared" si="7"/>
        <v>0</v>
      </c>
      <c r="BU374" s="644">
        <f t="shared" si="8"/>
        <v>0</v>
      </c>
      <c r="BV374" s="645"/>
      <c r="BW374" s="338"/>
      <c r="BX374" s="338"/>
      <c r="BY374" s="338"/>
      <c r="BZ374" s="338"/>
      <c r="CA374" s="338"/>
      <c r="CB374" s="338"/>
    </row>
    <row r="375" ht="15.75" customHeight="1">
      <c r="A375" s="858">
        <v>372.0</v>
      </c>
      <c r="B375" s="501"/>
      <c r="C375" s="908"/>
      <c r="D375" s="773">
        <f t="shared" ref="D375:E375" si="378">H375+J375+L375+N375+P375+R375+T375+V375+X375+Z375+AB375+AD375+AF375+AH375+AJ375+AL375+AN375+AP375+AR375+AT375+AV375+AX375+AZ375+BB375+BD375+BF375+BH375+BJ375+BL375+BN375+BP375</f>
        <v>0</v>
      </c>
      <c r="E375" s="671">
        <f t="shared" si="378"/>
        <v>0</v>
      </c>
      <c r="F375" s="774">
        <f t="shared" si="4"/>
        <v>0</v>
      </c>
      <c r="G375" s="418"/>
      <c r="H375" s="640"/>
      <c r="I375" s="642"/>
      <c r="J375" s="640"/>
      <c r="K375" s="642"/>
      <c r="L375" s="640"/>
      <c r="M375" s="642"/>
      <c r="N375" s="640"/>
      <c r="O375" s="642"/>
      <c r="P375" s="640"/>
      <c r="Q375" s="642"/>
      <c r="R375" s="640"/>
      <c r="S375" s="642"/>
      <c r="T375" s="640"/>
      <c r="U375" s="642"/>
      <c r="V375" s="640"/>
      <c r="W375" s="642"/>
      <c r="X375" s="640"/>
      <c r="Y375" s="642"/>
      <c r="Z375" s="640"/>
      <c r="AA375" s="642"/>
      <c r="AB375" s="640"/>
      <c r="AC375" s="642"/>
      <c r="AD375" s="640"/>
      <c r="AE375" s="642"/>
      <c r="AF375" s="640"/>
      <c r="AG375" s="642"/>
      <c r="AH375" s="640"/>
      <c r="AI375" s="642"/>
      <c r="AJ375" s="640"/>
      <c r="AK375" s="642"/>
      <c r="AL375" s="640"/>
      <c r="AM375" s="642"/>
      <c r="AN375" s="640"/>
      <c r="AO375" s="642"/>
      <c r="AP375" s="640"/>
      <c r="AQ375" s="642"/>
      <c r="AR375" s="640"/>
      <c r="AS375" s="642"/>
      <c r="AT375" s="640"/>
      <c r="AU375" s="642"/>
      <c r="AV375" s="640"/>
      <c r="AW375" s="642"/>
      <c r="AX375" s="640"/>
      <c r="AY375" s="642"/>
      <c r="AZ375" s="640"/>
      <c r="BA375" s="642"/>
      <c r="BB375" s="640"/>
      <c r="BC375" s="642"/>
      <c r="BD375" s="640"/>
      <c r="BE375" s="642"/>
      <c r="BF375" s="640"/>
      <c r="BG375" s="642"/>
      <c r="BH375" s="640"/>
      <c r="BI375" s="642"/>
      <c r="BJ375" s="640"/>
      <c r="BK375" s="642"/>
      <c r="BL375" s="640"/>
      <c r="BM375" s="642"/>
      <c r="BN375" s="640"/>
      <c r="BO375" s="642"/>
      <c r="BP375" s="640"/>
      <c r="BQ375" s="642"/>
      <c r="BR375" s="643"/>
      <c r="BS375" s="644">
        <f t="shared" si="6"/>
        <v>0</v>
      </c>
      <c r="BT375" s="776">
        <f t="shared" si="7"/>
        <v>0</v>
      </c>
      <c r="BU375" s="644">
        <f t="shared" si="8"/>
        <v>0</v>
      </c>
      <c r="BV375" s="645"/>
      <c r="BW375" s="338"/>
      <c r="BX375" s="338"/>
      <c r="BY375" s="338"/>
      <c r="BZ375" s="338"/>
      <c r="CA375" s="338"/>
      <c r="CB375" s="338"/>
    </row>
    <row r="376" ht="15.75" customHeight="1">
      <c r="A376" s="858">
        <v>373.0</v>
      </c>
      <c r="B376" s="501"/>
      <c r="C376" s="908"/>
      <c r="D376" s="773">
        <f t="shared" ref="D376:E376" si="379">H376+J376+L376+N376+P376+R376+T376+V376+X376+Z376+AB376+AD376+AF376+AH376+AJ376+AL376+AN376+AP376+AR376+AT376+AV376+AX376+AZ376+BB376+BD376+BF376+BH376+BJ376+BL376+BN376+BP376</f>
        <v>0</v>
      </c>
      <c r="E376" s="671">
        <f t="shared" si="379"/>
        <v>0</v>
      </c>
      <c r="F376" s="774">
        <f t="shared" si="4"/>
        <v>0</v>
      </c>
      <c r="G376" s="418"/>
      <c r="H376" s="640"/>
      <c r="I376" s="642"/>
      <c r="J376" s="640"/>
      <c r="K376" s="642"/>
      <c r="L376" s="640"/>
      <c r="M376" s="642"/>
      <c r="N376" s="640"/>
      <c r="O376" s="642"/>
      <c r="P376" s="640"/>
      <c r="Q376" s="642"/>
      <c r="R376" s="640"/>
      <c r="S376" s="642"/>
      <c r="T376" s="640"/>
      <c r="U376" s="642"/>
      <c r="V376" s="640"/>
      <c r="W376" s="642"/>
      <c r="X376" s="640"/>
      <c r="Y376" s="642"/>
      <c r="Z376" s="640"/>
      <c r="AA376" s="642"/>
      <c r="AB376" s="640"/>
      <c r="AC376" s="642"/>
      <c r="AD376" s="640"/>
      <c r="AE376" s="642"/>
      <c r="AF376" s="640"/>
      <c r="AG376" s="642"/>
      <c r="AH376" s="640"/>
      <c r="AI376" s="642"/>
      <c r="AJ376" s="640"/>
      <c r="AK376" s="642"/>
      <c r="AL376" s="640"/>
      <c r="AM376" s="642"/>
      <c r="AN376" s="640"/>
      <c r="AO376" s="642"/>
      <c r="AP376" s="640"/>
      <c r="AQ376" s="642"/>
      <c r="AR376" s="640"/>
      <c r="AS376" s="642"/>
      <c r="AT376" s="640"/>
      <c r="AU376" s="642"/>
      <c r="AV376" s="640"/>
      <c r="AW376" s="642"/>
      <c r="AX376" s="640"/>
      <c r="AY376" s="642"/>
      <c r="AZ376" s="640"/>
      <c r="BA376" s="642"/>
      <c r="BB376" s="640"/>
      <c r="BC376" s="642"/>
      <c r="BD376" s="640"/>
      <c r="BE376" s="642"/>
      <c r="BF376" s="640"/>
      <c r="BG376" s="642"/>
      <c r="BH376" s="640"/>
      <c r="BI376" s="642"/>
      <c r="BJ376" s="640"/>
      <c r="BK376" s="642"/>
      <c r="BL376" s="640"/>
      <c r="BM376" s="642"/>
      <c r="BN376" s="640"/>
      <c r="BO376" s="642"/>
      <c r="BP376" s="640"/>
      <c r="BQ376" s="642"/>
      <c r="BR376" s="643"/>
      <c r="BS376" s="644">
        <f t="shared" si="6"/>
        <v>0</v>
      </c>
      <c r="BT376" s="776">
        <f t="shared" si="7"/>
        <v>0</v>
      </c>
      <c r="BU376" s="644">
        <f t="shared" si="8"/>
        <v>0</v>
      </c>
      <c r="BV376" s="645"/>
      <c r="BW376" s="338"/>
      <c r="BX376" s="338"/>
      <c r="BY376" s="338"/>
      <c r="BZ376" s="338"/>
      <c r="CA376" s="338"/>
      <c r="CB376" s="338"/>
    </row>
    <row r="377" ht="15.75" customHeight="1">
      <c r="A377" s="858">
        <v>374.0</v>
      </c>
      <c r="B377" s="501"/>
      <c r="C377" s="908"/>
      <c r="D377" s="773">
        <f t="shared" ref="D377:E377" si="380">H377+J377+L377+N377+P377+R377+T377+V377+X377+Z377+AB377+AD377+AF377+AH377+AJ377+AL377+AN377+AP377+AR377+AT377+AV377+AX377+AZ377+BB377+BD377+BF377+BH377+BJ377+BL377+BN377+BP377</f>
        <v>0</v>
      </c>
      <c r="E377" s="671">
        <f t="shared" si="380"/>
        <v>0</v>
      </c>
      <c r="F377" s="774">
        <f t="shared" si="4"/>
        <v>0</v>
      </c>
      <c r="G377" s="418"/>
      <c r="H377" s="640"/>
      <c r="I377" s="642"/>
      <c r="J377" s="640"/>
      <c r="K377" s="642"/>
      <c r="L377" s="640"/>
      <c r="M377" s="642"/>
      <c r="N377" s="640"/>
      <c r="O377" s="642"/>
      <c r="P377" s="640"/>
      <c r="Q377" s="642"/>
      <c r="R377" s="640"/>
      <c r="S377" s="642"/>
      <c r="T377" s="640"/>
      <c r="U377" s="642"/>
      <c r="V377" s="640"/>
      <c r="W377" s="642"/>
      <c r="X377" s="640"/>
      <c r="Y377" s="642"/>
      <c r="Z377" s="640"/>
      <c r="AA377" s="642"/>
      <c r="AB377" s="640"/>
      <c r="AC377" s="642"/>
      <c r="AD377" s="640"/>
      <c r="AE377" s="642"/>
      <c r="AF377" s="640"/>
      <c r="AG377" s="642"/>
      <c r="AH377" s="640"/>
      <c r="AI377" s="642"/>
      <c r="AJ377" s="640"/>
      <c r="AK377" s="642"/>
      <c r="AL377" s="640"/>
      <c r="AM377" s="642"/>
      <c r="AN377" s="640"/>
      <c r="AO377" s="642"/>
      <c r="AP377" s="640"/>
      <c r="AQ377" s="642"/>
      <c r="AR377" s="640"/>
      <c r="AS377" s="642"/>
      <c r="AT377" s="640"/>
      <c r="AU377" s="642"/>
      <c r="AV377" s="640"/>
      <c r="AW377" s="642"/>
      <c r="AX377" s="640"/>
      <c r="AY377" s="642"/>
      <c r="AZ377" s="640"/>
      <c r="BA377" s="642"/>
      <c r="BB377" s="640"/>
      <c r="BC377" s="642"/>
      <c r="BD377" s="640"/>
      <c r="BE377" s="642"/>
      <c r="BF377" s="640"/>
      <c r="BG377" s="642"/>
      <c r="BH377" s="640"/>
      <c r="BI377" s="642"/>
      <c r="BJ377" s="640"/>
      <c r="BK377" s="642"/>
      <c r="BL377" s="640"/>
      <c r="BM377" s="642"/>
      <c r="BN377" s="640"/>
      <c r="BO377" s="642"/>
      <c r="BP377" s="640"/>
      <c r="BQ377" s="642"/>
      <c r="BR377" s="643"/>
      <c r="BS377" s="644">
        <f t="shared" si="6"/>
        <v>0</v>
      </c>
      <c r="BT377" s="776">
        <f t="shared" si="7"/>
        <v>0</v>
      </c>
      <c r="BU377" s="644">
        <f t="shared" si="8"/>
        <v>0</v>
      </c>
      <c r="BV377" s="645"/>
      <c r="BW377" s="338"/>
      <c r="BX377" s="338"/>
      <c r="BY377" s="338"/>
      <c r="BZ377" s="338"/>
      <c r="CA377" s="338"/>
      <c r="CB377" s="338"/>
    </row>
    <row r="378" ht="15.75" customHeight="1">
      <c r="A378" s="858">
        <v>375.0</v>
      </c>
      <c r="B378" s="501"/>
      <c r="C378" s="908"/>
      <c r="D378" s="773">
        <f t="shared" ref="D378:E378" si="381">H378+J378+L378+N378+P378+R378+T378+V378+X378+Z378+AB378+AD378+AF378+AH378+AJ378+AL378+AN378+AP378+AR378+AT378+AV378+AX378+AZ378+BB378+BD378+BF378+BH378+BJ378+BL378+BN378+BP378</f>
        <v>0</v>
      </c>
      <c r="E378" s="671">
        <f t="shared" si="381"/>
        <v>0</v>
      </c>
      <c r="F378" s="774">
        <f t="shared" si="4"/>
        <v>0</v>
      </c>
      <c r="G378" s="418"/>
      <c r="H378" s="640"/>
      <c r="I378" s="642"/>
      <c r="J378" s="640"/>
      <c r="K378" s="642"/>
      <c r="L378" s="640"/>
      <c r="M378" s="642"/>
      <c r="N378" s="640"/>
      <c r="O378" s="642"/>
      <c r="P378" s="640"/>
      <c r="Q378" s="642"/>
      <c r="R378" s="640"/>
      <c r="S378" s="642"/>
      <c r="T378" s="640"/>
      <c r="U378" s="642"/>
      <c r="V378" s="640"/>
      <c r="W378" s="642"/>
      <c r="X378" s="640"/>
      <c r="Y378" s="642"/>
      <c r="Z378" s="640"/>
      <c r="AA378" s="642"/>
      <c r="AB378" s="640"/>
      <c r="AC378" s="642"/>
      <c r="AD378" s="640"/>
      <c r="AE378" s="642"/>
      <c r="AF378" s="640"/>
      <c r="AG378" s="642"/>
      <c r="AH378" s="640"/>
      <c r="AI378" s="642"/>
      <c r="AJ378" s="640"/>
      <c r="AK378" s="642"/>
      <c r="AL378" s="640"/>
      <c r="AM378" s="642"/>
      <c r="AN378" s="640"/>
      <c r="AO378" s="642"/>
      <c r="AP378" s="640"/>
      <c r="AQ378" s="642"/>
      <c r="AR378" s="640"/>
      <c r="AS378" s="642"/>
      <c r="AT378" s="640"/>
      <c r="AU378" s="642"/>
      <c r="AV378" s="640"/>
      <c r="AW378" s="642"/>
      <c r="AX378" s="640"/>
      <c r="AY378" s="642"/>
      <c r="AZ378" s="640"/>
      <c r="BA378" s="642"/>
      <c r="BB378" s="640"/>
      <c r="BC378" s="642"/>
      <c r="BD378" s="640"/>
      <c r="BE378" s="642"/>
      <c r="BF378" s="640"/>
      <c r="BG378" s="642"/>
      <c r="BH378" s="640"/>
      <c r="BI378" s="642"/>
      <c r="BJ378" s="640"/>
      <c r="BK378" s="642"/>
      <c r="BL378" s="640"/>
      <c r="BM378" s="642"/>
      <c r="BN378" s="640"/>
      <c r="BO378" s="642"/>
      <c r="BP378" s="640"/>
      <c r="BQ378" s="642"/>
      <c r="BR378" s="643"/>
      <c r="BS378" s="644">
        <f t="shared" si="6"/>
        <v>0</v>
      </c>
      <c r="BT378" s="776">
        <f t="shared" si="7"/>
        <v>0</v>
      </c>
      <c r="BU378" s="644">
        <f t="shared" si="8"/>
        <v>0</v>
      </c>
      <c r="BV378" s="645"/>
      <c r="BW378" s="338"/>
      <c r="BX378" s="338"/>
      <c r="BY378" s="338"/>
      <c r="BZ378" s="338"/>
      <c r="CA378" s="338"/>
      <c r="CB378" s="338"/>
    </row>
    <row r="379" ht="15.75" customHeight="1">
      <c r="A379" s="858">
        <v>376.0</v>
      </c>
      <c r="B379" s="501"/>
      <c r="C379" s="908"/>
      <c r="D379" s="773">
        <f t="shared" ref="D379:E379" si="382">H379+J379+L379+N379+P379+R379+T379+V379+X379+Z379+AB379+AD379+AF379+AH379+AJ379+AL379+AN379+AP379+AR379+AT379+AV379+AX379+AZ379+BB379+BD379+BF379+BH379+BJ379+BL379+BN379+BP379</f>
        <v>0</v>
      </c>
      <c r="E379" s="671">
        <f t="shared" si="382"/>
        <v>0</v>
      </c>
      <c r="F379" s="774">
        <f t="shared" si="4"/>
        <v>0</v>
      </c>
      <c r="G379" s="418"/>
      <c r="H379" s="640"/>
      <c r="I379" s="642"/>
      <c r="J379" s="640"/>
      <c r="K379" s="642"/>
      <c r="L379" s="640"/>
      <c r="M379" s="642"/>
      <c r="N379" s="640"/>
      <c r="O379" s="642"/>
      <c r="P379" s="640"/>
      <c r="Q379" s="642"/>
      <c r="R379" s="640"/>
      <c r="S379" s="642"/>
      <c r="T379" s="640"/>
      <c r="U379" s="642"/>
      <c r="V379" s="640"/>
      <c r="W379" s="642"/>
      <c r="X379" s="640"/>
      <c r="Y379" s="642"/>
      <c r="Z379" s="640"/>
      <c r="AA379" s="642"/>
      <c r="AB379" s="640"/>
      <c r="AC379" s="642"/>
      <c r="AD379" s="640"/>
      <c r="AE379" s="642"/>
      <c r="AF379" s="640"/>
      <c r="AG379" s="642"/>
      <c r="AH379" s="640"/>
      <c r="AI379" s="642"/>
      <c r="AJ379" s="640"/>
      <c r="AK379" s="642"/>
      <c r="AL379" s="640"/>
      <c r="AM379" s="642"/>
      <c r="AN379" s="640"/>
      <c r="AO379" s="642"/>
      <c r="AP379" s="640"/>
      <c r="AQ379" s="642"/>
      <c r="AR379" s="640"/>
      <c r="AS379" s="642"/>
      <c r="AT379" s="640"/>
      <c r="AU379" s="642"/>
      <c r="AV379" s="640"/>
      <c r="AW379" s="642"/>
      <c r="AX379" s="640"/>
      <c r="AY379" s="642"/>
      <c r="AZ379" s="640"/>
      <c r="BA379" s="642"/>
      <c r="BB379" s="640"/>
      <c r="BC379" s="642"/>
      <c r="BD379" s="640"/>
      <c r="BE379" s="642"/>
      <c r="BF379" s="640"/>
      <c r="BG379" s="642"/>
      <c r="BH379" s="640"/>
      <c r="BI379" s="642"/>
      <c r="BJ379" s="640"/>
      <c r="BK379" s="642"/>
      <c r="BL379" s="640"/>
      <c r="BM379" s="642"/>
      <c r="BN379" s="640"/>
      <c r="BO379" s="642"/>
      <c r="BP379" s="640"/>
      <c r="BQ379" s="642"/>
      <c r="BR379" s="643"/>
      <c r="BS379" s="644">
        <f t="shared" si="6"/>
        <v>0</v>
      </c>
      <c r="BT379" s="776">
        <f t="shared" si="7"/>
        <v>0</v>
      </c>
      <c r="BU379" s="644">
        <f t="shared" si="8"/>
        <v>0</v>
      </c>
      <c r="BV379" s="645"/>
      <c r="BW379" s="338"/>
      <c r="BX379" s="338"/>
      <c r="BY379" s="338"/>
      <c r="BZ379" s="338"/>
      <c r="CA379" s="338"/>
      <c r="CB379" s="338"/>
    </row>
    <row r="380" ht="15.75" customHeight="1">
      <c r="A380" s="858">
        <v>377.0</v>
      </c>
      <c r="B380" s="501"/>
      <c r="C380" s="908"/>
      <c r="D380" s="773">
        <f t="shared" ref="D380:E380" si="383">H380+J380+L380+N380+P380+R380+T380+V380+X380+Z380+AB380+AD380+AF380+AH380+AJ380+AL380+AN380+AP380+AR380+AT380+AV380+AX380+AZ380+BB380+BD380+BF380+BH380+BJ380+BL380+BN380+BP380</f>
        <v>0</v>
      </c>
      <c r="E380" s="671">
        <f t="shared" si="383"/>
        <v>0</v>
      </c>
      <c r="F380" s="774">
        <f t="shared" si="4"/>
        <v>0</v>
      </c>
      <c r="G380" s="418"/>
      <c r="H380" s="640"/>
      <c r="I380" s="642"/>
      <c r="J380" s="640"/>
      <c r="K380" s="642"/>
      <c r="L380" s="640"/>
      <c r="M380" s="642"/>
      <c r="N380" s="640"/>
      <c r="O380" s="642"/>
      <c r="P380" s="640"/>
      <c r="Q380" s="642"/>
      <c r="R380" s="640"/>
      <c r="S380" s="642"/>
      <c r="T380" s="640"/>
      <c r="U380" s="642"/>
      <c r="V380" s="640"/>
      <c r="W380" s="642"/>
      <c r="X380" s="640"/>
      <c r="Y380" s="642"/>
      <c r="Z380" s="640"/>
      <c r="AA380" s="642"/>
      <c r="AB380" s="640"/>
      <c r="AC380" s="642"/>
      <c r="AD380" s="640"/>
      <c r="AE380" s="642"/>
      <c r="AF380" s="640"/>
      <c r="AG380" s="642"/>
      <c r="AH380" s="640"/>
      <c r="AI380" s="642"/>
      <c r="AJ380" s="640"/>
      <c r="AK380" s="642"/>
      <c r="AL380" s="640"/>
      <c r="AM380" s="642"/>
      <c r="AN380" s="640"/>
      <c r="AO380" s="642"/>
      <c r="AP380" s="640"/>
      <c r="AQ380" s="642"/>
      <c r="AR380" s="640"/>
      <c r="AS380" s="642"/>
      <c r="AT380" s="640"/>
      <c r="AU380" s="642"/>
      <c r="AV380" s="640"/>
      <c r="AW380" s="642"/>
      <c r="AX380" s="640"/>
      <c r="AY380" s="642"/>
      <c r="AZ380" s="640"/>
      <c r="BA380" s="642"/>
      <c r="BB380" s="640"/>
      <c r="BC380" s="642"/>
      <c r="BD380" s="640"/>
      <c r="BE380" s="642"/>
      <c r="BF380" s="640"/>
      <c r="BG380" s="642"/>
      <c r="BH380" s="640"/>
      <c r="BI380" s="642"/>
      <c r="BJ380" s="640"/>
      <c r="BK380" s="642"/>
      <c r="BL380" s="640"/>
      <c r="BM380" s="642"/>
      <c r="BN380" s="640"/>
      <c r="BO380" s="642"/>
      <c r="BP380" s="640"/>
      <c r="BQ380" s="642"/>
      <c r="BR380" s="643"/>
      <c r="BS380" s="644">
        <f t="shared" si="6"/>
        <v>0</v>
      </c>
      <c r="BT380" s="776">
        <f t="shared" si="7"/>
        <v>0</v>
      </c>
      <c r="BU380" s="644">
        <f t="shared" si="8"/>
        <v>0</v>
      </c>
      <c r="BV380" s="645"/>
      <c r="BW380" s="338"/>
      <c r="BX380" s="338"/>
      <c r="BY380" s="338"/>
      <c r="BZ380" s="338"/>
      <c r="CA380" s="338"/>
      <c r="CB380" s="338"/>
    </row>
    <row r="381" ht="15.75" customHeight="1">
      <c r="A381" s="858">
        <v>378.0</v>
      </c>
      <c r="B381" s="501"/>
      <c r="C381" s="908"/>
      <c r="D381" s="773">
        <f t="shared" ref="D381:E381" si="384">H381+J381+L381+N381+P381+R381+T381+V381+X381+Z381+AB381+AD381+AF381+AH381+AJ381+AL381+AN381+AP381+AR381+AT381+AV381+AX381+AZ381+BB381+BD381+BF381+BH381+BJ381+BL381+BN381+BP381</f>
        <v>0</v>
      </c>
      <c r="E381" s="671">
        <f t="shared" si="384"/>
        <v>0</v>
      </c>
      <c r="F381" s="774">
        <f t="shared" si="4"/>
        <v>0</v>
      </c>
      <c r="G381" s="418"/>
      <c r="H381" s="640"/>
      <c r="I381" s="642"/>
      <c r="J381" s="640"/>
      <c r="K381" s="642"/>
      <c r="L381" s="640"/>
      <c r="M381" s="642"/>
      <c r="N381" s="640"/>
      <c r="O381" s="642"/>
      <c r="P381" s="640"/>
      <c r="Q381" s="642"/>
      <c r="R381" s="640"/>
      <c r="S381" s="642"/>
      <c r="T381" s="640"/>
      <c r="U381" s="642"/>
      <c r="V381" s="640"/>
      <c r="W381" s="642"/>
      <c r="X381" s="640"/>
      <c r="Y381" s="642"/>
      <c r="Z381" s="640"/>
      <c r="AA381" s="642"/>
      <c r="AB381" s="640"/>
      <c r="AC381" s="642"/>
      <c r="AD381" s="640"/>
      <c r="AE381" s="642"/>
      <c r="AF381" s="640"/>
      <c r="AG381" s="642"/>
      <c r="AH381" s="640"/>
      <c r="AI381" s="642"/>
      <c r="AJ381" s="640"/>
      <c r="AK381" s="642"/>
      <c r="AL381" s="640"/>
      <c r="AM381" s="642"/>
      <c r="AN381" s="640"/>
      <c r="AO381" s="642"/>
      <c r="AP381" s="640"/>
      <c r="AQ381" s="642"/>
      <c r="AR381" s="640"/>
      <c r="AS381" s="642"/>
      <c r="AT381" s="640"/>
      <c r="AU381" s="642"/>
      <c r="AV381" s="640"/>
      <c r="AW381" s="642"/>
      <c r="AX381" s="640"/>
      <c r="AY381" s="642"/>
      <c r="AZ381" s="640"/>
      <c r="BA381" s="642"/>
      <c r="BB381" s="640"/>
      <c r="BC381" s="642"/>
      <c r="BD381" s="640"/>
      <c r="BE381" s="642"/>
      <c r="BF381" s="640"/>
      <c r="BG381" s="642"/>
      <c r="BH381" s="640"/>
      <c r="BI381" s="642"/>
      <c r="BJ381" s="640"/>
      <c r="BK381" s="642"/>
      <c r="BL381" s="640"/>
      <c r="BM381" s="642"/>
      <c r="BN381" s="640"/>
      <c r="BO381" s="642"/>
      <c r="BP381" s="640"/>
      <c r="BQ381" s="642"/>
      <c r="BR381" s="643"/>
      <c r="BS381" s="644">
        <f t="shared" si="6"/>
        <v>0</v>
      </c>
      <c r="BT381" s="776">
        <f t="shared" si="7"/>
        <v>0</v>
      </c>
      <c r="BU381" s="644">
        <f t="shared" si="8"/>
        <v>0</v>
      </c>
      <c r="BV381" s="645"/>
      <c r="BW381" s="338"/>
      <c r="BX381" s="338"/>
      <c r="BY381" s="338"/>
      <c r="BZ381" s="338"/>
      <c r="CA381" s="338"/>
      <c r="CB381" s="338"/>
    </row>
    <row r="382" ht="15.75" customHeight="1">
      <c r="A382" s="858">
        <v>379.0</v>
      </c>
      <c r="B382" s="501"/>
      <c r="C382" s="908"/>
      <c r="D382" s="773">
        <f t="shared" ref="D382:E382" si="385">H382+J382+L382+N382+P382+R382+T382+V382+X382+Z382+AB382+AD382+AF382+AH382+AJ382+AL382+AN382+AP382+AR382+AT382+AV382+AX382+AZ382+BB382+BD382+BF382+BH382+BJ382+BL382+BN382+BP382</f>
        <v>0</v>
      </c>
      <c r="E382" s="671">
        <f t="shared" si="385"/>
        <v>0</v>
      </c>
      <c r="F382" s="774">
        <f t="shared" si="4"/>
        <v>0</v>
      </c>
      <c r="G382" s="418"/>
      <c r="H382" s="640"/>
      <c r="I382" s="642"/>
      <c r="J382" s="640"/>
      <c r="K382" s="642"/>
      <c r="L382" s="640"/>
      <c r="M382" s="642"/>
      <c r="N382" s="640"/>
      <c r="O382" s="642"/>
      <c r="P382" s="640"/>
      <c r="Q382" s="642"/>
      <c r="R382" s="640"/>
      <c r="S382" s="642"/>
      <c r="T382" s="640"/>
      <c r="U382" s="642"/>
      <c r="V382" s="640"/>
      <c r="W382" s="642"/>
      <c r="X382" s="640"/>
      <c r="Y382" s="642"/>
      <c r="Z382" s="640"/>
      <c r="AA382" s="642"/>
      <c r="AB382" s="640"/>
      <c r="AC382" s="642"/>
      <c r="AD382" s="640"/>
      <c r="AE382" s="642"/>
      <c r="AF382" s="640"/>
      <c r="AG382" s="642"/>
      <c r="AH382" s="640"/>
      <c r="AI382" s="642"/>
      <c r="AJ382" s="640"/>
      <c r="AK382" s="642"/>
      <c r="AL382" s="640"/>
      <c r="AM382" s="642"/>
      <c r="AN382" s="640"/>
      <c r="AO382" s="642"/>
      <c r="AP382" s="640"/>
      <c r="AQ382" s="642"/>
      <c r="AR382" s="640"/>
      <c r="AS382" s="642"/>
      <c r="AT382" s="640"/>
      <c r="AU382" s="642"/>
      <c r="AV382" s="640"/>
      <c r="AW382" s="642"/>
      <c r="AX382" s="640"/>
      <c r="AY382" s="642"/>
      <c r="AZ382" s="640"/>
      <c r="BA382" s="642"/>
      <c r="BB382" s="640"/>
      <c r="BC382" s="642"/>
      <c r="BD382" s="640"/>
      <c r="BE382" s="642"/>
      <c r="BF382" s="640"/>
      <c r="BG382" s="642"/>
      <c r="BH382" s="640"/>
      <c r="BI382" s="642"/>
      <c r="BJ382" s="640"/>
      <c r="BK382" s="642"/>
      <c r="BL382" s="640"/>
      <c r="BM382" s="642"/>
      <c r="BN382" s="640"/>
      <c r="BO382" s="642"/>
      <c r="BP382" s="640"/>
      <c r="BQ382" s="642"/>
      <c r="BR382" s="643"/>
      <c r="BS382" s="644">
        <f t="shared" si="6"/>
        <v>0</v>
      </c>
      <c r="BT382" s="776">
        <f t="shared" si="7"/>
        <v>0</v>
      </c>
      <c r="BU382" s="644">
        <f t="shared" si="8"/>
        <v>0</v>
      </c>
      <c r="BV382" s="645"/>
      <c r="BW382" s="338"/>
      <c r="BX382" s="338"/>
      <c r="BY382" s="338"/>
      <c r="BZ382" s="338"/>
      <c r="CA382" s="338"/>
      <c r="CB382" s="338"/>
    </row>
    <row r="383" ht="15.75" customHeight="1">
      <c r="A383" s="858">
        <v>380.0</v>
      </c>
      <c r="B383" s="501"/>
      <c r="C383" s="908"/>
      <c r="D383" s="773">
        <f t="shared" ref="D383:E383" si="386">H383+J383+L383+N383+P383+R383+T383+V383+X383+Z383+AB383+AD383+AF383+AH383+AJ383+AL383+AN383+AP383+AR383+AT383+AV383+AX383+AZ383+BB383+BD383+BF383+BH383+BJ383+BL383+BN383+BP383</f>
        <v>0</v>
      </c>
      <c r="E383" s="671">
        <f t="shared" si="386"/>
        <v>0</v>
      </c>
      <c r="F383" s="774">
        <f t="shared" si="4"/>
        <v>0</v>
      </c>
      <c r="G383" s="418"/>
      <c r="H383" s="640"/>
      <c r="I383" s="642"/>
      <c r="J383" s="640"/>
      <c r="K383" s="642"/>
      <c r="L383" s="640"/>
      <c r="M383" s="642"/>
      <c r="N383" s="640"/>
      <c r="O383" s="642"/>
      <c r="P383" s="640"/>
      <c r="Q383" s="642"/>
      <c r="R383" s="640"/>
      <c r="S383" s="642"/>
      <c r="T383" s="640"/>
      <c r="U383" s="642"/>
      <c r="V383" s="640"/>
      <c r="W383" s="642"/>
      <c r="X383" s="640"/>
      <c r="Y383" s="642"/>
      <c r="Z383" s="640"/>
      <c r="AA383" s="642"/>
      <c r="AB383" s="640"/>
      <c r="AC383" s="642"/>
      <c r="AD383" s="640"/>
      <c r="AE383" s="642"/>
      <c r="AF383" s="640"/>
      <c r="AG383" s="642"/>
      <c r="AH383" s="640"/>
      <c r="AI383" s="642"/>
      <c r="AJ383" s="640"/>
      <c r="AK383" s="642"/>
      <c r="AL383" s="640"/>
      <c r="AM383" s="642"/>
      <c r="AN383" s="640"/>
      <c r="AO383" s="642"/>
      <c r="AP383" s="640"/>
      <c r="AQ383" s="642"/>
      <c r="AR383" s="640"/>
      <c r="AS383" s="642"/>
      <c r="AT383" s="640"/>
      <c r="AU383" s="642"/>
      <c r="AV383" s="640"/>
      <c r="AW383" s="642"/>
      <c r="AX383" s="640"/>
      <c r="AY383" s="642"/>
      <c r="AZ383" s="640"/>
      <c r="BA383" s="642"/>
      <c r="BB383" s="640"/>
      <c r="BC383" s="642"/>
      <c r="BD383" s="640"/>
      <c r="BE383" s="642"/>
      <c r="BF383" s="640"/>
      <c r="BG383" s="642"/>
      <c r="BH383" s="640"/>
      <c r="BI383" s="642"/>
      <c r="BJ383" s="640"/>
      <c r="BK383" s="642"/>
      <c r="BL383" s="640"/>
      <c r="BM383" s="642"/>
      <c r="BN383" s="640"/>
      <c r="BO383" s="642"/>
      <c r="BP383" s="640"/>
      <c r="BQ383" s="642"/>
      <c r="BR383" s="643"/>
      <c r="BS383" s="644">
        <f t="shared" si="6"/>
        <v>0</v>
      </c>
      <c r="BT383" s="776">
        <f t="shared" si="7"/>
        <v>0</v>
      </c>
      <c r="BU383" s="644">
        <f t="shared" si="8"/>
        <v>0</v>
      </c>
      <c r="BV383" s="645"/>
      <c r="BW383" s="338"/>
      <c r="BX383" s="338"/>
      <c r="BY383" s="338"/>
      <c r="BZ383" s="338"/>
      <c r="CA383" s="338"/>
      <c r="CB383" s="338"/>
    </row>
    <row r="384" ht="15.75" customHeight="1">
      <c r="A384" s="858">
        <v>381.0</v>
      </c>
      <c r="B384" s="501"/>
      <c r="C384" s="908"/>
      <c r="D384" s="773">
        <f t="shared" ref="D384:E384" si="387">H384+J384+L384+N384+P384+R384+T384+V384+X384+Z384+AB384+AD384+AF384+AH384+AJ384+AL384+AN384+AP384+AR384+AT384+AV384+AX384+AZ384+BB384+BD384+BF384+BH384+BJ384+BL384+BN384+BP384</f>
        <v>0</v>
      </c>
      <c r="E384" s="671">
        <f t="shared" si="387"/>
        <v>0</v>
      </c>
      <c r="F384" s="774">
        <f t="shared" si="4"/>
        <v>0</v>
      </c>
      <c r="G384" s="418"/>
      <c r="H384" s="640"/>
      <c r="I384" s="642"/>
      <c r="J384" s="640"/>
      <c r="K384" s="642"/>
      <c r="L384" s="640"/>
      <c r="M384" s="642"/>
      <c r="N384" s="640"/>
      <c r="O384" s="642"/>
      <c r="P384" s="640"/>
      <c r="Q384" s="642"/>
      <c r="R384" s="640"/>
      <c r="S384" s="642"/>
      <c r="T384" s="640"/>
      <c r="U384" s="642"/>
      <c r="V384" s="640"/>
      <c r="W384" s="642"/>
      <c r="X384" s="640"/>
      <c r="Y384" s="642"/>
      <c r="Z384" s="640"/>
      <c r="AA384" s="642"/>
      <c r="AB384" s="640"/>
      <c r="AC384" s="642"/>
      <c r="AD384" s="640"/>
      <c r="AE384" s="642"/>
      <c r="AF384" s="640"/>
      <c r="AG384" s="642"/>
      <c r="AH384" s="640"/>
      <c r="AI384" s="642"/>
      <c r="AJ384" s="640"/>
      <c r="AK384" s="642"/>
      <c r="AL384" s="640"/>
      <c r="AM384" s="642"/>
      <c r="AN384" s="640"/>
      <c r="AO384" s="642"/>
      <c r="AP384" s="640"/>
      <c r="AQ384" s="642"/>
      <c r="AR384" s="640"/>
      <c r="AS384" s="642"/>
      <c r="AT384" s="640"/>
      <c r="AU384" s="642"/>
      <c r="AV384" s="640"/>
      <c r="AW384" s="642"/>
      <c r="AX384" s="640"/>
      <c r="AY384" s="642"/>
      <c r="AZ384" s="640"/>
      <c r="BA384" s="642"/>
      <c r="BB384" s="640"/>
      <c r="BC384" s="642"/>
      <c r="BD384" s="640"/>
      <c r="BE384" s="642"/>
      <c r="BF384" s="640"/>
      <c r="BG384" s="642"/>
      <c r="BH384" s="640"/>
      <c r="BI384" s="642"/>
      <c r="BJ384" s="640"/>
      <c r="BK384" s="642"/>
      <c r="BL384" s="640"/>
      <c r="BM384" s="642"/>
      <c r="BN384" s="640"/>
      <c r="BO384" s="642"/>
      <c r="BP384" s="640"/>
      <c r="BQ384" s="642"/>
      <c r="BR384" s="643"/>
      <c r="BS384" s="644">
        <f t="shared" si="6"/>
        <v>0</v>
      </c>
      <c r="BT384" s="776">
        <f t="shared" si="7"/>
        <v>0</v>
      </c>
      <c r="BU384" s="644">
        <f t="shared" si="8"/>
        <v>0</v>
      </c>
      <c r="BV384" s="645"/>
      <c r="BW384" s="338"/>
      <c r="BX384" s="338"/>
      <c r="BY384" s="338"/>
      <c r="BZ384" s="338"/>
      <c r="CA384" s="338"/>
      <c r="CB384" s="338"/>
    </row>
    <row r="385" ht="15.75" customHeight="1">
      <c r="A385" s="858">
        <v>382.0</v>
      </c>
      <c r="B385" s="501"/>
      <c r="C385" s="908"/>
      <c r="D385" s="773">
        <f t="shared" ref="D385:E385" si="388">H385+J385+L385+N385+P385+R385+T385+V385+X385+Z385+AB385+AD385+AF385+AH385+AJ385+AL385+AN385+AP385+AR385+AT385+AV385+AX385+AZ385+BB385+BD385+BF385+BH385+BJ385+BL385+BN385+BP385</f>
        <v>0</v>
      </c>
      <c r="E385" s="671">
        <f t="shared" si="388"/>
        <v>0</v>
      </c>
      <c r="F385" s="774">
        <f t="shared" si="4"/>
        <v>0</v>
      </c>
      <c r="G385" s="418"/>
      <c r="H385" s="640"/>
      <c r="I385" s="642"/>
      <c r="J385" s="640"/>
      <c r="K385" s="642"/>
      <c r="L385" s="640"/>
      <c r="M385" s="642"/>
      <c r="N385" s="640"/>
      <c r="O385" s="642"/>
      <c r="P385" s="640"/>
      <c r="Q385" s="642"/>
      <c r="R385" s="640"/>
      <c r="S385" s="642"/>
      <c r="T385" s="640"/>
      <c r="U385" s="642"/>
      <c r="V385" s="640"/>
      <c r="W385" s="642"/>
      <c r="X385" s="640"/>
      <c r="Y385" s="642"/>
      <c r="Z385" s="640"/>
      <c r="AA385" s="642"/>
      <c r="AB385" s="640"/>
      <c r="AC385" s="642"/>
      <c r="AD385" s="640"/>
      <c r="AE385" s="642"/>
      <c r="AF385" s="640"/>
      <c r="AG385" s="642"/>
      <c r="AH385" s="640"/>
      <c r="AI385" s="642"/>
      <c r="AJ385" s="640"/>
      <c r="AK385" s="642"/>
      <c r="AL385" s="640"/>
      <c r="AM385" s="642"/>
      <c r="AN385" s="640"/>
      <c r="AO385" s="642"/>
      <c r="AP385" s="640"/>
      <c r="AQ385" s="642"/>
      <c r="AR385" s="640"/>
      <c r="AS385" s="642"/>
      <c r="AT385" s="640"/>
      <c r="AU385" s="642"/>
      <c r="AV385" s="640"/>
      <c r="AW385" s="642"/>
      <c r="AX385" s="640"/>
      <c r="AY385" s="642"/>
      <c r="AZ385" s="640"/>
      <c r="BA385" s="642"/>
      <c r="BB385" s="640"/>
      <c r="BC385" s="642"/>
      <c r="BD385" s="640"/>
      <c r="BE385" s="642"/>
      <c r="BF385" s="640"/>
      <c r="BG385" s="642"/>
      <c r="BH385" s="640"/>
      <c r="BI385" s="642"/>
      <c r="BJ385" s="640"/>
      <c r="BK385" s="642"/>
      <c r="BL385" s="640"/>
      <c r="BM385" s="642"/>
      <c r="BN385" s="640"/>
      <c r="BO385" s="642"/>
      <c r="BP385" s="640"/>
      <c r="BQ385" s="642"/>
      <c r="BR385" s="643"/>
      <c r="BS385" s="644">
        <f t="shared" si="6"/>
        <v>0</v>
      </c>
      <c r="BT385" s="776">
        <f t="shared" si="7"/>
        <v>0</v>
      </c>
      <c r="BU385" s="644">
        <f t="shared" si="8"/>
        <v>0</v>
      </c>
      <c r="BV385" s="645"/>
      <c r="BW385" s="338"/>
      <c r="BX385" s="338"/>
      <c r="BY385" s="338"/>
      <c r="BZ385" s="338"/>
      <c r="CA385" s="338"/>
      <c r="CB385" s="338"/>
    </row>
    <row r="386" ht="15.75" customHeight="1">
      <c r="A386" s="858">
        <v>383.0</v>
      </c>
      <c r="B386" s="501"/>
      <c r="C386" s="908"/>
      <c r="D386" s="773">
        <f t="shared" ref="D386:E386" si="389">H386+J386+L386+N386+P386+R386+T386+V386+X386+Z386+AB386+AD386+AF386+AH386+AJ386+AL386+AN386+AP386+AR386+AT386+AV386+AX386+AZ386+BB386+BD386+BF386+BH386+BJ386+BL386+BN386+BP386</f>
        <v>0</v>
      </c>
      <c r="E386" s="671">
        <f t="shared" si="389"/>
        <v>0</v>
      </c>
      <c r="F386" s="774">
        <f t="shared" si="4"/>
        <v>0</v>
      </c>
      <c r="G386" s="418"/>
      <c r="H386" s="640"/>
      <c r="I386" s="642"/>
      <c r="J386" s="640"/>
      <c r="K386" s="642"/>
      <c r="L386" s="640"/>
      <c r="M386" s="642"/>
      <c r="N386" s="640"/>
      <c r="O386" s="642"/>
      <c r="P386" s="640"/>
      <c r="Q386" s="642"/>
      <c r="R386" s="640"/>
      <c r="S386" s="642"/>
      <c r="T386" s="640"/>
      <c r="U386" s="642"/>
      <c r="V386" s="640"/>
      <c r="W386" s="642"/>
      <c r="X386" s="640"/>
      <c r="Y386" s="642"/>
      <c r="Z386" s="640"/>
      <c r="AA386" s="642"/>
      <c r="AB386" s="640"/>
      <c r="AC386" s="642"/>
      <c r="AD386" s="640"/>
      <c r="AE386" s="642"/>
      <c r="AF386" s="640"/>
      <c r="AG386" s="642"/>
      <c r="AH386" s="640"/>
      <c r="AI386" s="642"/>
      <c r="AJ386" s="640"/>
      <c r="AK386" s="642"/>
      <c r="AL386" s="640"/>
      <c r="AM386" s="642"/>
      <c r="AN386" s="640"/>
      <c r="AO386" s="642"/>
      <c r="AP386" s="640"/>
      <c r="AQ386" s="642"/>
      <c r="AR386" s="640"/>
      <c r="AS386" s="642"/>
      <c r="AT386" s="640"/>
      <c r="AU386" s="642"/>
      <c r="AV386" s="640"/>
      <c r="AW386" s="642"/>
      <c r="AX386" s="640"/>
      <c r="AY386" s="642"/>
      <c r="AZ386" s="640"/>
      <c r="BA386" s="642"/>
      <c r="BB386" s="640"/>
      <c r="BC386" s="642"/>
      <c r="BD386" s="640"/>
      <c r="BE386" s="642"/>
      <c r="BF386" s="640"/>
      <c r="BG386" s="642"/>
      <c r="BH386" s="640"/>
      <c r="BI386" s="642"/>
      <c r="BJ386" s="640"/>
      <c r="BK386" s="642"/>
      <c r="BL386" s="640"/>
      <c r="BM386" s="642"/>
      <c r="BN386" s="640"/>
      <c r="BO386" s="642"/>
      <c r="BP386" s="640"/>
      <c r="BQ386" s="642"/>
      <c r="BR386" s="643"/>
      <c r="BS386" s="644">
        <f t="shared" si="6"/>
        <v>0</v>
      </c>
      <c r="BT386" s="776">
        <f t="shared" si="7"/>
        <v>0</v>
      </c>
      <c r="BU386" s="644">
        <f t="shared" si="8"/>
        <v>0</v>
      </c>
      <c r="BV386" s="645"/>
      <c r="BW386" s="338"/>
      <c r="BX386" s="338"/>
      <c r="BY386" s="338"/>
      <c r="BZ386" s="338"/>
      <c r="CA386" s="338"/>
      <c r="CB386" s="338"/>
    </row>
    <row r="387" ht="15.75" customHeight="1">
      <c r="A387" s="858">
        <v>384.0</v>
      </c>
      <c r="B387" s="501"/>
      <c r="C387" s="908"/>
      <c r="D387" s="773">
        <f t="shared" ref="D387:E387" si="390">H387+J387+L387+N387+P387+R387+T387+V387+X387+Z387+AB387+AD387+AF387+AH387+AJ387+AL387+AN387+AP387+AR387+AT387+AV387+AX387+AZ387+BB387+BD387+BF387+BH387+BJ387+BL387+BN387+BP387</f>
        <v>0</v>
      </c>
      <c r="E387" s="671">
        <f t="shared" si="390"/>
        <v>0</v>
      </c>
      <c r="F387" s="774">
        <f t="shared" si="4"/>
        <v>0</v>
      </c>
      <c r="G387" s="418"/>
      <c r="H387" s="640"/>
      <c r="I387" s="642"/>
      <c r="J387" s="640"/>
      <c r="K387" s="642"/>
      <c r="L387" s="640"/>
      <c r="M387" s="642"/>
      <c r="N387" s="640"/>
      <c r="O387" s="642"/>
      <c r="P387" s="640"/>
      <c r="Q387" s="642"/>
      <c r="R387" s="640"/>
      <c r="S387" s="642"/>
      <c r="T387" s="640"/>
      <c r="U387" s="642"/>
      <c r="V387" s="640"/>
      <c r="W387" s="642"/>
      <c r="X387" s="640"/>
      <c r="Y387" s="642"/>
      <c r="Z387" s="640"/>
      <c r="AA387" s="642"/>
      <c r="AB387" s="640"/>
      <c r="AC387" s="642"/>
      <c r="AD387" s="640"/>
      <c r="AE387" s="642"/>
      <c r="AF387" s="640"/>
      <c r="AG387" s="642"/>
      <c r="AH387" s="640"/>
      <c r="AI387" s="642"/>
      <c r="AJ387" s="640"/>
      <c r="AK387" s="642"/>
      <c r="AL387" s="640"/>
      <c r="AM387" s="642"/>
      <c r="AN387" s="640"/>
      <c r="AO387" s="642"/>
      <c r="AP387" s="640"/>
      <c r="AQ387" s="642"/>
      <c r="AR387" s="640"/>
      <c r="AS387" s="642"/>
      <c r="AT387" s="640"/>
      <c r="AU387" s="642"/>
      <c r="AV387" s="640"/>
      <c r="AW387" s="642"/>
      <c r="AX387" s="640"/>
      <c r="AY387" s="642"/>
      <c r="AZ387" s="640"/>
      <c r="BA387" s="642"/>
      <c r="BB387" s="640"/>
      <c r="BC387" s="642"/>
      <c r="BD387" s="640"/>
      <c r="BE387" s="642"/>
      <c r="BF387" s="640"/>
      <c r="BG387" s="642"/>
      <c r="BH387" s="640"/>
      <c r="BI387" s="642"/>
      <c r="BJ387" s="640"/>
      <c r="BK387" s="642"/>
      <c r="BL387" s="640"/>
      <c r="BM387" s="642"/>
      <c r="BN387" s="640"/>
      <c r="BO387" s="642"/>
      <c r="BP387" s="640"/>
      <c r="BQ387" s="642"/>
      <c r="BR387" s="643"/>
      <c r="BS387" s="644">
        <f t="shared" si="6"/>
        <v>0</v>
      </c>
      <c r="BT387" s="776">
        <f t="shared" si="7"/>
        <v>0</v>
      </c>
      <c r="BU387" s="644">
        <f t="shared" si="8"/>
        <v>0</v>
      </c>
      <c r="BV387" s="645"/>
      <c r="BW387" s="338"/>
      <c r="BX387" s="338"/>
      <c r="BY387" s="338"/>
      <c r="BZ387" s="338"/>
      <c r="CA387" s="338"/>
      <c r="CB387" s="338"/>
    </row>
    <row r="388" ht="15.75" customHeight="1">
      <c r="A388" s="858">
        <v>385.0</v>
      </c>
      <c r="B388" s="501"/>
      <c r="C388" s="908"/>
      <c r="D388" s="773">
        <f t="shared" ref="D388:E388" si="391">H388+J388+L388+N388+P388+R388+T388+V388+X388+Z388+AB388+AD388+AF388+AH388+AJ388+AL388+AN388+AP388+AR388+AT388+AV388+AX388+AZ388+BB388+BD388+BF388+BH388+BJ388+BL388+BN388+BP388</f>
        <v>0</v>
      </c>
      <c r="E388" s="671">
        <f t="shared" si="391"/>
        <v>0</v>
      </c>
      <c r="F388" s="774">
        <f t="shared" si="4"/>
        <v>0</v>
      </c>
      <c r="G388" s="418"/>
      <c r="H388" s="640"/>
      <c r="I388" s="642"/>
      <c r="J388" s="640"/>
      <c r="K388" s="642"/>
      <c r="L388" s="640"/>
      <c r="M388" s="642"/>
      <c r="N388" s="640"/>
      <c r="O388" s="642"/>
      <c r="P388" s="640"/>
      <c r="Q388" s="642"/>
      <c r="R388" s="640"/>
      <c r="S388" s="642"/>
      <c r="T388" s="640"/>
      <c r="U388" s="642"/>
      <c r="V388" s="640"/>
      <c r="W388" s="642"/>
      <c r="X388" s="640"/>
      <c r="Y388" s="642"/>
      <c r="Z388" s="640"/>
      <c r="AA388" s="642"/>
      <c r="AB388" s="640"/>
      <c r="AC388" s="642"/>
      <c r="AD388" s="640"/>
      <c r="AE388" s="642"/>
      <c r="AF388" s="640"/>
      <c r="AG388" s="642"/>
      <c r="AH388" s="640"/>
      <c r="AI388" s="642"/>
      <c r="AJ388" s="640"/>
      <c r="AK388" s="642"/>
      <c r="AL388" s="640"/>
      <c r="AM388" s="642"/>
      <c r="AN388" s="640"/>
      <c r="AO388" s="642"/>
      <c r="AP388" s="640"/>
      <c r="AQ388" s="642"/>
      <c r="AR388" s="640"/>
      <c r="AS388" s="642"/>
      <c r="AT388" s="640"/>
      <c r="AU388" s="642"/>
      <c r="AV388" s="640"/>
      <c r="AW388" s="642"/>
      <c r="AX388" s="640"/>
      <c r="AY388" s="642"/>
      <c r="AZ388" s="640"/>
      <c r="BA388" s="642"/>
      <c r="BB388" s="640"/>
      <c r="BC388" s="642"/>
      <c r="BD388" s="640"/>
      <c r="BE388" s="642"/>
      <c r="BF388" s="640"/>
      <c r="BG388" s="642"/>
      <c r="BH388" s="640"/>
      <c r="BI388" s="642"/>
      <c r="BJ388" s="640"/>
      <c r="BK388" s="642"/>
      <c r="BL388" s="640"/>
      <c r="BM388" s="642"/>
      <c r="BN388" s="640"/>
      <c r="BO388" s="642"/>
      <c r="BP388" s="640"/>
      <c r="BQ388" s="642"/>
      <c r="BR388" s="643"/>
      <c r="BS388" s="644">
        <f t="shared" si="6"/>
        <v>0</v>
      </c>
      <c r="BT388" s="776">
        <f t="shared" si="7"/>
        <v>0</v>
      </c>
      <c r="BU388" s="644">
        <f t="shared" si="8"/>
        <v>0</v>
      </c>
      <c r="BV388" s="645"/>
      <c r="BW388" s="338"/>
      <c r="BX388" s="338"/>
      <c r="BY388" s="338"/>
      <c r="BZ388" s="338"/>
      <c r="CA388" s="338"/>
      <c r="CB388" s="338"/>
    </row>
    <row r="389" ht="15.75" customHeight="1">
      <c r="A389" s="858">
        <v>386.0</v>
      </c>
      <c r="B389" s="501"/>
      <c r="C389" s="908"/>
      <c r="D389" s="773">
        <f t="shared" ref="D389:E389" si="392">H389+J389+L389+N389+P389+R389+T389+V389+X389+Z389+AB389+AD389+AF389+AH389+AJ389+AL389+AN389+AP389+AR389+AT389+AV389+AX389+AZ389+BB389+BD389+BF389+BH389+BJ389+BL389+BN389+BP389</f>
        <v>0</v>
      </c>
      <c r="E389" s="671">
        <f t="shared" si="392"/>
        <v>0</v>
      </c>
      <c r="F389" s="774">
        <f t="shared" si="4"/>
        <v>0</v>
      </c>
      <c r="G389" s="418"/>
      <c r="H389" s="640"/>
      <c r="I389" s="642"/>
      <c r="J389" s="640"/>
      <c r="K389" s="642"/>
      <c r="L389" s="640"/>
      <c r="M389" s="642"/>
      <c r="N389" s="640"/>
      <c r="O389" s="642"/>
      <c r="P389" s="640"/>
      <c r="Q389" s="642"/>
      <c r="R389" s="640"/>
      <c r="S389" s="642"/>
      <c r="T389" s="640"/>
      <c r="U389" s="642"/>
      <c r="V389" s="640"/>
      <c r="W389" s="642"/>
      <c r="X389" s="640"/>
      <c r="Y389" s="642"/>
      <c r="Z389" s="640"/>
      <c r="AA389" s="642"/>
      <c r="AB389" s="640"/>
      <c r="AC389" s="642"/>
      <c r="AD389" s="640"/>
      <c r="AE389" s="642"/>
      <c r="AF389" s="640"/>
      <c r="AG389" s="642"/>
      <c r="AH389" s="640"/>
      <c r="AI389" s="642"/>
      <c r="AJ389" s="640"/>
      <c r="AK389" s="642"/>
      <c r="AL389" s="640"/>
      <c r="AM389" s="642"/>
      <c r="AN389" s="640"/>
      <c r="AO389" s="642"/>
      <c r="AP389" s="640"/>
      <c r="AQ389" s="642"/>
      <c r="AR389" s="640"/>
      <c r="AS389" s="642"/>
      <c r="AT389" s="640"/>
      <c r="AU389" s="642"/>
      <c r="AV389" s="640"/>
      <c r="AW389" s="642"/>
      <c r="AX389" s="640"/>
      <c r="AY389" s="642"/>
      <c r="AZ389" s="640"/>
      <c r="BA389" s="642"/>
      <c r="BB389" s="640"/>
      <c r="BC389" s="642"/>
      <c r="BD389" s="640"/>
      <c r="BE389" s="642"/>
      <c r="BF389" s="640"/>
      <c r="BG389" s="642"/>
      <c r="BH389" s="640"/>
      <c r="BI389" s="642"/>
      <c r="BJ389" s="640"/>
      <c r="BK389" s="642"/>
      <c r="BL389" s="640"/>
      <c r="BM389" s="642"/>
      <c r="BN389" s="640"/>
      <c r="BO389" s="642"/>
      <c r="BP389" s="640"/>
      <c r="BQ389" s="642"/>
      <c r="BR389" s="643"/>
      <c r="BS389" s="644">
        <f t="shared" si="6"/>
        <v>0</v>
      </c>
      <c r="BT389" s="776">
        <f t="shared" si="7"/>
        <v>0</v>
      </c>
      <c r="BU389" s="644">
        <f t="shared" si="8"/>
        <v>0</v>
      </c>
      <c r="BV389" s="645"/>
      <c r="BW389" s="338"/>
      <c r="BX389" s="338"/>
      <c r="BY389" s="338"/>
      <c r="BZ389" s="338"/>
      <c r="CA389" s="338"/>
      <c r="CB389" s="338"/>
    </row>
    <row r="390" ht="15.75" customHeight="1">
      <c r="A390" s="858">
        <v>387.0</v>
      </c>
      <c r="B390" s="501"/>
      <c r="C390" s="908"/>
      <c r="D390" s="773">
        <f t="shared" ref="D390:E390" si="393">H390+J390+L390+N390+P390+R390+T390+V390+X390+Z390+AB390+AD390+AF390+AH390+AJ390+AL390+AN390+AP390+AR390+AT390+AV390+AX390+AZ390+BB390+BD390+BF390+BH390+BJ390+BL390+BN390+BP390</f>
        <v>0</v>
      </c>
      <c r="E390" s="671">
        <f t="shared" si="393"/>
        <v>0</v>
      </c>
      <c r="F390" s="774">
        <f t="shared" si="4"/>
        <v>0</v>
      </c>
      <c r="G390" s="418"/>
      <c r="H390" s="640"/>
      <c r="I390" s="642"/>
      <c r="J390" s="640"/>
      <c r="K390" s="642"/>
      <c r="L390" s="640"/>
      <c r="M390" s="642"/>
      <c r="N390" s="640"/>
      <c r="O390" s="642"/>
      <c r="P390" s="640"/>
      <c r="Q390" s="642"/>
      <c r="R390" s="640"/>
      <c r="S390" s="642"/>
      <c r="T390" s="640"/>
      <c r="U390" s="642"/>
      <c r="V390" s="640"/>
      <c r="W390" s="642"/>
      <c r="X390" s="640"/>
      <c r="Y390" s="642"/>
      <c r="Z390" s="640"/>
      <c r="AA390" s="642"/>
      <c r="AB390" s="640"/>
      <c r="AC390" s="642"/>
      <c r="AD390" s="640"/>
      <c r="AE390" s="642"/>
      <c r="AF390" s="640"/>
      <c r="AG390" s="642"/>
      <c r="AH390" s="640"/>
      <c r="AI390" s="642"/>
      <c r="AJ390" s="640"/>
      <c r="AK390" s="642"/>
      <c r="AL390" s="640"/>
      <c r="AM390" s="642"/>
      <c r="AN390" s="640"/>
      <c r="AO390" s="642"/>
      <c r="AP390" s="640"/>
      <c r="AQ390" s="642"/>
      <c r="AR390" s="640"/>
      <c r="AS390" s="642"/>
      <c r="AT390" s="640"/>
      <c r="AU390" s="642"/>
      <c r="AV390" s="640"/>
      <c r="AW390" s="642"/>
      <c r="AX390" s="640"/>
      <c r="AY390" s="642"/>
      <c r="AZ390" s="640"/>
      <c r="BA390" s="642"/>
      <c r="BB390" s="640"/>
      <c r="BC390" s="642"/>
      <c r="BD390" s="640"/>
      <c r="BE390" s="642"/>
      <c r="BF390" s="640"/>
      <c r="BG390" s="642"/>
      <c r="BH390" s="640"/>
      <c r="BI390" s="642"/>
      <c r="BJ390" s="640"/>
      <c r="BK390" s="642"/>
      <c r="BL390" s="640"/>
      <c r="BM390" s="642"/>
      <c r="BN390" s="640"/>
      <c r="BO390" s="642"/>
      <c r="BP390" s="640"/>
      <c r="BQ390" s="642"/>
      <c r="BR390" s="643"/>
      <c r="BS390" s="644">
        <f t="shared" si="6"/>
        <v>0</v>
      </c>
      <c r="BT390" s="776">
        <f t="shared" si="7"/>
        <v>0</v>
      </c>
      <c r="BU390" s="644">
        <f t="shared" si="8"/>
        <v>0</v>
      </c>
      <c r="BV390" s="645"/>
      <c r="BW390" s="338"/>
      <c r="BX390" s="338"/>
      <c r="BY390" s="338"/>
      <c r="BZ390" s="338"/>
      <c r="CA390" s="338"/>
      <c r="CB390" s="338"/>
    </row>
    <row r="391" ht="15.75" customHeight="1">
      <c r="A391" s="858">
        <v>388.0</v>
      </c>
      <c r="B391" s="501"/>
      <c r="C391" s="908"/>
      <c r="D391" s="773">
        <f t="shared" ref="D391:E391" si="394">H391+J391+L391+N391+P391+R391+T391+V391+X391+Z391+AB391+AD391+AF391+AH391+AJ391+AL391+AN391+AP391+AR391+AT391+AV391+AX391+AZ391+BB391+BD391+BF391+BH391+BJ391+BL391+BN391+BP391</f>
        <v>0</v>
      </c>
      <c r="E391" s="671">
        <f t="shared" si="394"/>
        <v>0</v>
      </c>
      <c r="F391" s="774">
        <f t="shared" si="4"/>
        <v>0</v>
      </c>
      <c r="G391" s="418"/>
      <c r="H391" s="640"/>
      <c r="I391" s="642"/>
      <c r="J391" s="640"/>
      <c r="K391" s="642"/>
      <c r="L391" s="640"/>
      <c r="M391" s="642"/>
      <c r="N391" s="640"/>
      <c r="O391" s="642"/>
      <c r="P391" s="640"/>
      <c r="Q391" s="642"/>
      <c r="R391" s="640"/>
      <c r="S391" s="642"/>
      <c r="T391" s="640"/>
      <c r="U391" s="642"/>
      <c r="V391" s="640"/>
      <c r="W391" s="642"/>
      <c r="X391" s="640"/>
      <c r="Y391" s="642"/>
      <c r="Z391" s="640"/>
      <c r="AA391" s="642"/>
      <c r="AB391" s="640"/>
      <c r="AC391" s="642"/>
      <c r="AD391" s="640"/>
      <c r="AE391" s="642"/>
      <c r="AF391" s="640"/>
      <c r="AG391" s="642"/>
      <c r="AH391" s="640"/>
      <c r="AI391" s="642"/>
      <c r="AJ391" s="640"/>
      <c r="AK391" s="642"/>
      <c r="AL391" s="640"/>
      <c r="AM391" s="642"/>
      <c r="AN391" s="640"/>
      <c r="AO391" s="642"/>
      <c r="AP391" s="640"/>
      <c r="AQ391" s="642"/>
      <c r="AR391" s="640"/>
      <c r="AS391" s="642"/>
      <c r="AT391" s="640"/>
      <c r="AU391" s="642"/>
      <c r="AV391" s="640"/>
      <c r="AW391" s="642"/>
      <c r="AX391" s="640"/>
      <c r="AY391" s="642"/>
      <c r="AZ391" s="640"/>
      <c r="BA391" s="642"/>
      <c r="BB391" s="640"/>
      <c r="BC391" s="642"/>
      <c r="BD391" s="640"/>
      <c r="BE391" s="642"/>
      <c r="BF391" s="640"/>
      <c r="BG391" s="642"/>
      <c r="BH391" s="640"/>
      <c r="BI391" s="642"/>
      <c r="BJ391" s="640"/>
      <c r="BK391" s="642"/>
      <c r="BL391" s="640"/>
      <c r="BM391" s="642"/>
      <c r="BN391" s="640"/>
      <c r="BO391" s="642"/>
      <c r="BP391" s="640"/>
      <c r="BQ391" s="642"/>
      <c r="BR391" s="643"/>
      <c r="BS391" s="644">
        <f t="shared" si="6"/>
        <v>0</v>
      </c>
      <c r="BT391" s="776">
        <f t="shared" si="7"/>
        <v>0</v>
      </c>
      <c r="BU391" s="644">
        <f t="shared" si="8"/>
        <v>0</v>
      </c>
      <c r="BV391" s="645"/>
      <c r="BW391" s="338"/>
      <c r="BX391" s="338"/>
      <c r="BY391" s="338"/>
      <c r="BZ391" s="338"/>
      <c r="CA391" s="338"/>
      <c r="CB391" s="338"/>
    </row>
    <row r="392" ht="15.75" customHeight="1">
      <c r="A392" s="858">
        <v>389.0</v>
      </c>
      <c r="B392" s="501"/>
      <c r="C392" s="908"/>
      <c r="D392" s="773">
        <f t="shared" ref="D392:E392" si="395">H392+J392+L392+N392+P392+R392+T392+V392+X392+Z392+AB392+AD392+AF392+AH392+AJ392+AL392+AN392+AP392+AR392+AT392+AV392+AX392+AZ392+BB392+BD392+BF392+BH392+BJ392+BL392+BN392+BP392</f>
        <v>0</v>
      </c>
      <c r="E392" s="671">
        <f t="shared" si="395"/>
        <v>0</v>
      </c>
      <c r="F392" s="774">
        <f t="shared" si="4"/>
        <v>0</v>
      </c>
      <c r="G392" s="418"/>
      <c r="H392" s="640"/>
      <c r="I392" s="642"/>
      <c r="J392" s="640"/>
      <c r="K392" s="642"/>
      <c r="L392" s="640"/>
      <c r="M392" s="642"/>
      <c r="N392" s="640"/>
      <c r="O392" s="642"/>
      <c r="P392" s="640"/>
      <c r="Q392" s="642"/>
      <c r="R392" s="640"/>
      <c r="S392" s="642"/>
      <c r="T392" s="640"/>
      <c r="U392" s="642"/>
      <c r="V392" s="640"/>
      <c r="W392" s="642"/>
      <c r="X392" s="640"/>
      <c r="Y392" s="642"/>
      <c r="Z392" s="640"/>
      <c r="AA392" s="642"/>
      <c r="AB392" s="640"/>
      <c r="AC392" s="642"/>
      <c r="AD392" s="640"/>
      <c r="AE392" s="642"/>
      <c r="AF392" s="640"/>
      <c r="AG392" s="642"/>
      <c r="AH392" s="640"/>
      <c r="AI392" s="642"/>
      <c r="AJ392" s="640"/>
      <c r="AK392" s="642"/>
      <c r="AL392" s="640"/>
      <c r="AM392" s="642"/>
      <c r="AN392" s="640"/>
      <c r="AO392" s="642"/>
      <c r="AP392" s="640"/>
      <c r="AQ392" s="642"/>
      <c r="AR392" s="640"/>
      <c r="AS392" s="642"/>
      <c r="AT392" s="640"/>
      <c r="AU392" s="642"/>
      <c r="AV392" s="640"/>
      <c r="AW392" s="642"/>
      <c r="AX392" s="640"/>
      <c r="AY392" s="642"/>
      <c r="AZ392" s="640"/>
      <c r="BA392" s="642"/>
      <c r="BB392" s="640"/>
      <c r="BC392" s="642"/>
      <c r="BD392" s="640"/>
      <c r="BE392" s="642"/>
      <c r="BF392" s="640"/>
      <c r="BG392" s="642"/>
      <c r="BH392" s="640"/>
      <c r="BI392" s="642"/>
      <c r="BJ392" s="640"/>
      <c r="BK392" s="642"/>
      <c r="BL392" s="640"/>
      <c r="BM392" s="642"/>
      <c r="BN392" s="640"/>
      <c r="BO392" s="642"/>
      <c r="BP392" s="640"/>
      <c r="BQ392" s="642"/>
      <c r="BR392" s="643"/>
      <c r="BS392" s="644">
        <f t="shared" si="6"/>
        <v>0</v>
      </c>
      <c r="BT392" s="776">
        <f t="shared" si="7"/>
        <v>0</v>
      </c>
      <c r="BU392" s="644">
        <f t="shared" si="8"/>
        <v>0</v>
      </c>
      <c r="BV392" s="645"/>
      <c r="BW392" s="338"/>
      <c r="BX392" s="338"/>
      <c r="BY392" s="338"/>
      <c r="BZ392" s="338"/>
      <c r="CA392" s="338"/>
      <c r="CB392" s="338"/>
    </row>
    <row r="393" ht="15.75" customHeight="1">
      <c r="A393" s="858">
        <v>390.0</v>
      </c>
      <c r="B393" s="501"/>
      <c r="C393" s="908"/>
      <c r="D393" s="773">
        <f t="shared" ref="D393:E393" si="396">H393+J393+L393+N393+P393+R393+T393+V393+X393+Z393+AB393+AD393+AF393+AH393+AJ393+AL393+AN393+AP393+AR393+AT393+AV393+AX393+AZ393+BB393+BD393+BF393+BH393+BJ393+BL393+BN393+BP393</f>
        <v>0</v>
      </c>
      <c r="E393" s="671">
        <f t="shared" si="396"/>
        <v>0</v>
      </c>
      <c r="F393" s="774">
        <f t="shared" si="4"/>
        <v>0</v>
      </c>
      <c r="G393" s="418"/>
      <c r="H393" s="640"/>
      <c r="I393" s="642"/>
      <c r="J393" s="640"/>
      <c r="K393" s="642"/>
      <c r="L393" s="640"/>
      <c r="M393" s="642"/>
      <c r="N393" s="640"/>
      <c r="O393" s="642"/>
      <c r="P393" s="640"/>
      <c r="Q393" s="642"/>
      <c r="R393" s="640"/>
      <c r="S393" s="642"/>
      <c r="T393" s="640"/>
      <c r="U393" s="642"/>
      <c r="V393" s="640"/>
      <c r="W393" s="642"/>
      <c r="X393" s="640"/>
      <c r="Y393" s="642"/>
      <c r="Z393" s="640"/>
      <c r="AA393" s="642"/>
      <c r="AB393" s="640"/>
      <c r="AC393" s="642"/>
      <c r="AD393" s="640"/>
      <c r="AE393" s="642"/>
      <c r="AF393" s="640"/>
      <c r="AG393" s="642"/>
      <c r="AH393" s="640"/>
      <c r="AI393" s="642"/>
      <c r="AJ393" s="640"/>
      <c r="AK393" s="642"/>
      <c r="AL393" s="640"/>
      <c r="AM393" s="642"/>
      <c r="AN393" s="640"/>
      <c r="AO393" s="642"/>
      <c r="AP393" s="640"/>
      <c r="AQ393" s="642"/>
      <c r="AR393" s="640"/>
      <c r="AS393" s="642"/>
      <c r="AT393" s="640"/>
      <c r="AU393" s="642"/>
      <c r="AV393" s="640"/>
      <c r="AW393" s="642"/>
      <c r="AX393" s="640"/>
      <c r="AY393" s="642"/>
      <c r="AZ393" s="640"/>
      <c r="BA393" s="642"/>
      <c r="BB393" s="640"/>
      <c r="BC393" s="642"/>
      <c r="BD393" s="640"/>
      <c r="BE393" s="642"/>
      <c r="BF393" s="640"/>
      <c r="BG393" s="642"/>
      <c r="BH393" s="640"/>
      <c r="BI393" s="642"/>
      <c r="BJ393" s="640"/>
      <c r="BK393" s="642"/>
      <c r="BL393" s="640"/>
      <c r="BM393" s="642"/>
      <c r="BN393" s="640"/>
      <c r="BO393" s="642"/>
      <c r="BP393" s="640"/>
      <c r="BQ393" s="642"/>
      <c r="BR393" s="643"/>
      <c r="BS393" s="644">
        <f t="shared" si="6"/>
        <v>0</v>
      </c>
      <c r="BT393" s="776">
        <f t="shared" si="7"/>
        <v>0</v>
      </c>
      <c r="BU393" s="644">
        <f t="shared" si="8"/>
        <v>0</v>
      </c>
      <c r="BV393" s="645"/>
      <c r="BW393" s="338"/>
      <c r="BX393" s="338"/>
      <c r="BY393" s="338"/>
      <c r="BZ393" s="338"/>
      <c r="CA393" s="338"/>
      <c r="CB393" s="338"/>
    </row>
    <row r="394" ht="15.75" customHeight="1">
      <c r="A394" s="858">
        <v>391.0</v>
      </c>
      <c r="B394" s="501"/>
      <c r="C394" s="908"/>
      <c r="D394" s="773">
        <f t="shared" ref="D394:E394" si="397">H394+J394+L394+N394+P394+R394+T394+V394+X394+Z394+AB394+AD394+AF394+AH394+AJ394+AL394+AN394+AP394+AR394+AT394+AV394+AX394+AZ394+BB394+BD394+BF394+BH394+BJ394+BL394+BN394+BP394</f>
        <v>0</v>
      </c>
      <c r="E394" s="671">
        <f t="shared" si="397"/>
        <v>0</v>
      </c>
      <c r="F394" s="774">
        <f t="shared" si="4"/>
        <v>0</v>
      </c>
      <c r="G394" s="418"/>
      <c r="H394" s="640"/>
      <c r="I394" s="642"/>
      <c r="J394" s="640"/>
      <c r="K394" s="642"/>
      <c r="L394" s="640"/>
      <c r="M394" s="642"/>
      <c r="N394" s="640"/>
      <c r="O394" s="642"/>
      <c r="P394" s="640"/>
      <c r="Q394" s="642"/>
      <c r="R394" s="640"/>
      <c r="S394" s="642"/>
      <c r="T394" s="640"/>
      <c r="U394" s="642"/>
      <c r="V394" s="640"/>
      <c r="W394" s="642"/>
      <c r="X394" s="640"/>
      <c r="Y394" s="642"/>
      <c r="Z394" s="640"/>
      <c r="AA394" s="642"/>
      <c r="AB394" s="640"/>
      <c r="AC394" s="642"/>
      <c r="AD394" s="640"/>
      <c r="AE394" s="642"/>
      <c r="AF394" s="640"/>
      <c r="AG394" s="642"/>
      <c r="AH394" s="640"/>
      <c r="AI394" s="642"/>
      <c r="AJ394" s="640"/>
      <c r="AK394" s="642"/>
      <c r="AL394" s="640"/>
      <c r="AM394" s="642"/>
      <c r="AN394" s="640"/>
      <c r="AO394" s="642"/>
      <c r="AP394" s="640"/>
      <c r="AQ394" s="642"/>
      <c r="AR394" s="640"/>
      <c r="AS394" s="642"/>
      <c r="AT394" s="640"/>
      <c r="AU394" s="642"/>
      <c r="AV394" s="640"/>
      <c r="AW394" s="642"/>
      <c r="AX394" s="640"/>
      <c r="AY394" s="642"/>
      <c r="AZ394" s="640"/>
      <c r="BA394" s="642"/>
      <c r="BB394" s="640"/>
      <c r="BC394" s="642"/>
      <c r="BD394" s="640"/>
      <c r="BE394" s="642"/>
      <c r="BF394" s="640"/>
      <c r="BG394" s="642"/>
      <c r="BH394" s="640"/>
      <c r="BI394" s="642"/>
      <c r="BJ394" s="640"/>
      <c r="BK394" s="642"/>
      <c r="BL394" s="640"/>
      <c r="BM394" s="642"/>
      <c r="BN394" s="640"/>
      <c r="BO394" s="642"/>
      <c r="BP394" s="640"/>
      <c r="BQ394" s="642"/>
      <c r="BR394" s="643"/>
      <c r="BS394" s="644">
        <f t="shared" si="6"/>
        <v>0</v>
      </c>
      <c r="BT394" s="776">
        <f t="shared" si="7"/>
        <v>0</v>
      </c>
      <c r="BU394" s="644">
        <f t="shared" si="8"/>
        <v>0</v>
      </c>
      <c r="BV394" s="645"/>
      <c r="BW394" s="338"/>
      <c r="BX394" s="338"/>
      <c r="BY394" s="338"/>
      <c r="BZ394" s="338"/>
      <c r="CA394" s="338"/>
      <c r="CB394" s="338"/>
    </row>
    <row r="395" ht="15.75" customHeight="1">
      <c r="A395" s="858">
        <v>392.0</v>
      </c>
      <c r="B395" s="501"/>
      <c r="C395" s="908"/>
      <c r="D395" s="773">
        <f t="shared" ref="D395:E395" si="398">H395+J395+L395+N395+P395+R395+T395+V395+X395+Z395+AB395+AD395+AF395+AH395+AJ395+AL395+AN395+AP395+AR395+AT395+AV395+AX395+AZ395+BB395+BD395+BF395+BH395+BJ395+BL395+BN395+BP395</f>
        <v>0</v>
      </c>
      <c r="E395" s="671">
        <f t="shared" si="398"/>
        <v>0</v>
      </c>
      <c r="F395" s="774">
        <f t="shared" si="4"/>
        <v>0</v>
      </c>
      <c r="G395" s="418"/>
      <c r="H395" s="640"/>
      <c r="I395" s="642"/>
      <c r="J395" s="640"/>
      <c r="K395" s="642"/>
      <c r="L395" s="640"/>
      <c r="M395" s="642"/>
      <c r="N395" s="640"/>
      <c r="O395" s="642"/>
      <c r="P395" s="640"/>
      <c r="Q395" s="642"/>
      <c r="R395" s="640"/>
      <c r="S395" s="642"/>
      <c r="T395" s="640"/>
      <c r="U395" s="642"/>
      <c r="V395" s="640"/>
      <c r="W395" s="642"/>
      <c r="X395" s="640"/>
      <c r="Y395" s="642"/>
      <c r="Z395" s="640"/>
      <c r="AA395" s="642"/>
      <c r="AB395" s="640"/>
      <c r="AC395" s="642"/>
      <c r="AD395" s="640"/>
      <c r="AE395" s="642"/>
      <c r="AF395" s="640"/>
      <c r="AG395" s="642"/>
      <c r="AH395" s="640"/>
      <c r="AI395" s="642"/>
      <c r="AJ395" s="640"/>
      <c r="AK395" s="642"/>
      <c r="AL395" s="640"/>
      <c r="AM395" s="642"/>
      <c r="AN395" s="640"/>
      <c r="AO395" s="642"/>
      <c r="AP395" s="640"/>
      <c r="AQ395" s="642"/>
      <c r="AR395" s="640"/>
      <c r="AS395" s="642"/>
      <c r="AT395" s="640"/>
      <c r="AU395" s="642"/>
      <c r="AV395" s="640"/>
      <c r="AW395" s="642"/>
      <c r="AX395" s="640"/>
      <c r="AY395" s="642"/>
      <c r="AZ395" s="640"/>
      <c r="BA395" s="642"/>
      <c r="BB395" s="640"/>
      <c r="BC395" s="642"/>
      <c r="BD395" s="640"/>
      <c r="BE395" s="642"/>
      <c r="BF395" s="640"/>
      <c r="BG395" s="642"/>
      <c r="BH395" s="640"/>
      <c r="BI395" s="642"/>
      <c r="BJ395" s="640"/>
      <c r="BK395" s="642"/>
      <c r="BL395" s="640"/>
      <c r="BM395" s="642"/>
      <c r="BN395" s="640"/>
      <c r="BO395" s="642"/>
      <c r="BP395" s="640"/>
      <c r="BQ395" s="642"/>
      <c r="BR395" s="643"/>
      <c r="BS395" s="644">
        <f t="shared" si="6"/>
        <v>0</v>
      </c>
      <c r="BT395" s="776">
        <f t="shared" si="7"/>
        <v>0</v>
      </c>
      <c r="BU395" s="644">
        <f t="shared" si="8"/>
        <v>0</v>
      </c>
      <c r="BV395" s="645"/>
      <c r="BW395" s="338"/>
      <c r="BX395" s="338"/>
      <c r="BY395" s="338"/>
      <c r="BZ395" s="338"/>
      <c r="CA395" s="338"/>
      <c r="CB395" s="338"/>
    </row>
    <row r="396" ht="15.75" customHeight="1">
      <c r="A396" s="858">
        <v>393.0</v>
      </c>
      <c r="B396" s="501"/>
      <c r="C396" s="908"/>
      <c r="D396" s="773">
        <f t="shared" ref="D396:E396" si="399">H396+J396+L396+N396+P396+R396+T396+V396+X396+Z396+AB396+AD396+AF396+AH396+AJ396+AL396+AN396+AP396+AR396+AT396+AV396+AX396+AZ396+BB396+BD396+BF396+BH396+BJ396+BL396+BN396+BP396</f>
        <v>0</v>
      </c>
      <c r="E396" s="671">
        <f t="shared" si="399"/>
        <v>0</v>
      </c>
      <c r="F396" s="774">
        <f t="shared" si="4"/>
        <v>0</v>
      </c>
      <c r="G396" s="418"/>
      <c r="H396" s="640"/>
      <c r="I396" s="642"/>
      <c r="J396" s="640"/>
      <c r="K396" s="642"/>
      <c r="L396" s="640"/>
      <c r="M396" s="642"/>
      <c r="N396" s="640"/>
      <c r="O396" s="642"/>
      <c r="P396" s="640"/>
      <c r="Q396" s="642"/>
      <c r="R396" s="640"/>
      <c r="S396" s="642"/>
      <c r="T396" s="640"/>
      <c r="U396" s="642"/>
      <c r="V396" s="640"/>
      <c r="W396" s="642"/>
      <c r="X396" s="640"/>
      <c r="Y396" s="642"/>
      <c r="Z396" s="640"/>
      <c r="AA396" s="642"/>
      <c r="AB396" s="640"/>
      <c r="AC396" s="642"/>
      <c r="AD396" s="640"/>
      <c r="AE396" s="642"/>
      <c r="AF396" s="640"/>
      <c r="AG396" s="642"/>
      <c r="AH396" s="640"/>
      <c r="AI396" s="642"/>
      <c r="AJ396" s="640"/>
      <c r="AK396" s="642"/>
      <c r="AL396" s="640"/>
      <c r="AM396" s="642"/>
      <c r="AN396" s="640"/>
      <c r="AO396" s="642"/>
      <c r="AP396" s="640"/>
      <c r="AQ396" s="642"/>
      <c r="AR396" s="640"/>
      <c r="AS396" s="642"/>
      <c r="AT396" s="640"/>
      <c r="AU396" s="642"/>
      <c r="AV396" s="640"/>
      <c r="AW396" s="642"/>
      <c r="AX396" s="640"/>
      <c r="AY396" s="642"/>
      <c r="AZ396" s="640"/>
      <c r="BA396" s="642"/>
      <c r="BB396" s="640"/>
      <c r="BC396" s="642"/>
      <c r="BD396" s="640"/>
      <c r="BE396" s="642"/>
      <c r="BF396" s="640"/>
      <c r="BG396" s="642"/>
      <c r="BH396" s="640"/>
      <c r="BI396" s="642"/>
      <c r="BJ396" s="640"/>
      <c r="BK396" s="642"/>
      <c r="BL396" s="640"/>
      <c r="BM396" s="642"/>
      <c r="BN396" s="640"/>
      <c r="BO396" s="642"/>
      <c r="BP396" s="640"/>
      <c r="BQ396" s="642"/>
      <c r="BR396" s="643"/>
      <c r="BS396" s="644">
        <f t="shared" si="6"/>
        <v>0</v>
      </c>
      <c r="BT396" s="776">
        <f t="shared" si="7"/>
        <v>0</v>
      </c>
      <c r="BU396" s="644">
        <f t="shared" si="8"/>
        <v>0</v>
      </c>
      <c r="BV396" s="645"/>
      <c r="BW396" s="338"/>
      <c r="BX396" s="338"/>
      <c r="BY396" s="338"/>
      <c r="BZ396" s="338"/>
      <c r="CA396" s="338"/>
      <c r="CB396" s="338"/>
    </row>
    <row r="397" ht="15.75" customHeight="1">
      <c r="A397" s="858">
        <v>394.0</v>
      </c>
      <c r="B397" s="501"/>
      <c r="C397" s="908"/>
      <c r="D397" s="773">
        <f t="shared" ref="D397:E397" si="400">H397+J397+L397+N397+P397+R397+T397+V397+X397+Z397+AB397+AD397+AF397+AH397+AJ397+AL397+AN397+AP397+AR397+AT397+AV397+AX397+AZ397+BB397+BD397+BF397+BH397+BJ397+BL397+BN397+BP397</f>
        <v>0</v>
      </c>
      <c r="E397" s="671">
        <f t="shared" si="400"/>
        <v>0</v>
      </c>
      <c r="F397" s="774">
        <f t="shared" si="4"/>
        <v>0</v>
      </c>
      <c r="G397" s="418"/>
      <c r="H397" s="640"/>
      <c r="I397" s="642"/>
      <c r="J397" s="640"/>
      <c r="K397" s="642"/>
      <c r="L397" s="640"/>
      <c r="M397" s="642"/>
      <c r="N397" s="640"/>
      <c r="O397" s="642"/>
      <c r="P397" s="640"/>
      <c r="Q397" s="642"/>
      <c r="R397" s="640"/>
      <c r="S397" s="642"/>
      <c r="T397" s="640"/>
      <c r="U397" s="642"/>
      <c r="V397" s="640"/>
      <c r="W397" s="642"/>
      <c r="X397" s="640"/>
      <c r="Y397" s="642"/>
      <c r="Z397" s="640"/>
      <c r="AA397" s="642"/>
      <c r="AB397" s="640"/>
      <c r="AC397" s="642"/>
      <c r="AD397" s="640"/>
      <c r="AE397" s="642"/>
      <c r="AF397" s="640"/>
      <c r="AG397" s="642"/>
      <c r="AH397" s="640"/>
      <c r="AI397" s="642"/>
      <c r="AJ397" s="640"/>
      <c r="AK397" s="642"/>
      <c r="AL397" s="640"/>
      <c r="AM397" s="642"/>
      <c r="AN397" s="640"/>
      <c r="AO397" s="642"/>
      <c r="AP397" s="640"/>
      <c r="AQ397" s="642"/>
      <c r="AR397" s="640"/>
      <c r="AS397" s="642"/>
      <c r="AT397" s="640"/>
      <c r="AU397" s="642"/>
      <c r="AV397" s="640"/>
      <c r="AW397" s="642"/>
      <c r="AX397" s="640"/>
      <c r="AY397" s="642"/>
      <c r="AZ397" s="640"/>
      <c r="BA397" s="642"/>
      <c r="BB397" s="640"/>
      <c r="BC397" s="642"/>
      <c r="BD397" s="640"/>
      <c r="BE397" s="642"/>
      <c r="BF397" s="640"/>
      <c r="BG397" s="642"/>
      <c r="BH397" s="640"/>
      <c r="BI397" s="642"/>
      <c r="BJ397" s="640"/>
      <c r="BK397" s="642"/>
      <c r="BL397" s="640"/>
      <c r="BM397" s="642"/>
      <c r="BN397" s="640"/>
      <c r="BO397" s="642"/>
      <c r="BP397" s="640"/>
      <c r="BQ397" s="642"/>
      <c r="BR397" s="643"/>
      <c r="BS397" s="644">
        <f t="shared" si="6"/>
        <v>0</v>
      </c>
      <c r="BT397" s="776">
        <f t="shared" si="7"/>
        <v>0</v>
      </c>
      <c r="BU397" s="644">
        <f t="shared" si="8"/>
        <v>0</v>
      </c>
      <c r="BV397" s="645"/>
      <c r="BW397" s="338"/>
      <c r="BX397" s="338"/>
      <c r="BY397" s="338"/>
      <c r="BZ397" s="338"/>
      <c r="CA397" s="338"/>
      <c r="CB397" s="338"/>
    </row>
    <row r="398" ht="15.75" customHeight="1">
      <c r="A398" s="858">
        <v>395.0</v>
      </c>
      <c r="B398" s="501"/>
      <c r="C398" s="908"/>
      <c r="D398" s="773">
        <f t="shared" ref="D398:E398" si="401">H398+J398+L398+N398+P398+R398+T398+V398+X398+Z398+AB398+AD398+AF398+AH398+AJ398+AL398+AN398+AP398+AR398+AT398+AV398+AX398+AZ398+BB398+BD398+BF398+BH398+BJ398+BL398+BN398+BP398</f>
        <v>0</v>
      </c>
      <c r="E398" s="671">
        <f t="shared" si="401"/>
        <v>0</v>
      </c>
      <c r="F398" s="774">
        <f t="shared" si="4"/>
        <v>0</v>
      </c>
      <c r="G398" s="418"/>
      <c r="H398" s="640"/>
      <c r="I398" s="642"/>
      <c r="J398" s="640"/>
      <c r="K398" s="642"/>
      <c r="L398" s="640"/>
      <c r="M398" s="642"/>
      <c r="N398" s="640"/>
      <c r="O398" s="642"/>
      <c r="P398" s="640"/>
      <c r="Q398" s="642"/>
      <c r="R398" s="640"/>
      <c r="S398" s="642"/>
      <c r="T398" s="640"/>
      <c r="U398" s="642"/>
      <c r="V398" s="640"/>
      <c r="W398" s="642"/>
      <c r="X398" s="640"/>
      <c r="Y398" s="642"/>
      <c r="Z398" s="640"/>
      <c r="AA398" s="642"/>
      <c r="AB398" s="640"/>
      <c r="AC398" s="642"/>
      <c r="AD398" s="640"/>
      <c r="AE398" s="642"/>
      <c r="AF398" s="640"/>
      <c r="AG398" s="642"/>
      <c r="AH398" s="640"/>
      <c r="AI398" s="642"/>
      <c r="AJ398" s="640"/>
      <c r="AK398" s="642"/>
      <c r="AL398" s="640"/>
      <c r="AM398" s="642"/>
      <c r="AN398" s="640"/>
      <c r="AO398" s="642"/>
      <c r="AP398" s="640"/>
      <c r="AQ398" s="642"/>
      <c r="AR398" s="640"/>
      <c r="AS398" s="642"/>
      <c r="AT398" s="640"/>
      <c r="AU398" s="642"/>
      <c r="AV398" s="640"/>
      <c r="AW398" s="642"/>
      <c r="AX398" s="640"/>
      <c r="AY398" s="642"/>
      <c r="AZ398" s="640"/>
      <c r="BA398" s="642"/>
      <c r="BB398" s="640"/>
      <c r="BC398" s="642"/>
      <c r="BD398" s="640"/>
      <c r="BE398" s="642"/>
      <c r="BF398" s="640"/>
      <c r="BG398" s="642"/>
      <c r="BH398" s="640"/>
      <c r="BI398" s="642"/>
      <c r="BJ398" s="640"/>
      <c r="BK398" s="642"/>
      <c r="BL398" s="640"/>
      <c r="BM398" s="642"/>
      <c r="BN398" s="640"/>
      <c r="BO398" s="642"/>
      <c r="BP398" s="640"/>
      <c r="BQ398" s="642"/>
      <c r="BR398" s="643"/>
      <c r="BS398" s="644">
        <f t="shared" si="6"/>
        <v>0</v>
      </c>
      <c r="BT398" s="776">
        <f t="shared" si="7"/>
        <v>0</v>
      </c>
      <c r="BU398" s="644">
        <f t="shared" si="8"/>
        <v>0</v>
      </c>
      <c r="BV398" s="645"/>
      <c r="BW398" s="338"/>
      <c r="BX398" s="338"/>
      <c r="BY398" s="338"/>
      <c r="BZ398" s="338"/>
      <c r="CA398" s="338"/>
      <c r="CB398" s="338"/>
    </row>
    <row r="399" ht="15.75" customHeight="1">
      <c r="A399" s="858">
        <v>396.0</v>
      </c>
      <c r="B399" s="501"/>
      <c r="C399" s="908"/>
      <c r="D399" s="773">
        <f t="shared" ref="D399:E399" si="402">H399+J399+L399+N399+P399+R399+T399+V399+X399+Z399+AB399+AD399+AF399+AH399+AJ399+AL399+AN399+AP399+AR399+AT399+AV399+AX399+AZ399+BB399+BD399+BF399+BH399+BJ399+BL399+BN399+BP399</f>
        <v>0</v>
      </c>
      <c r="E399" s="671">
        <f t="shared" si="402"/>
        <v>0</v>
      </c>
      <c r="F399" s="774">
        <f t="shared" si="4"/>
        <v>0</v>
      </c>
      <c r="G399" s="418"/>
      <c r="H399" s="640"/>
      <c r="I399" s="642"/>
      <c r="J399" s="640"/>
      <c r="K399" s="642"/>
      <c r="L399" s="640"/>
      <c r="M399" s="642"/>
      <c r="N399" s="640"/>
      <c r="O399" s="642"/>
      <c r="P399" s="640"/>
      <c r="Q399" s="642"/>
      <c r="R399" s="640"/>
      <c r="S399" s="642"/>
      <c r="T399" s="640"/>
      <c r="U399" s="642"/>
      <c r="V399" s="640"/>
      <c r="W399" s="642"/>
      <c r="X399" s="640"/>
      <c r="Y399" s="642"/>
      <c r="Z399" s="640"/>
      <c r="AA399" s="642"/>
      <c r="AB399" s="640"/>
      <c r="AC399" s="642"/>
      <c r="AD399" s="640"/>
      <c r="AE399" s="642"/>
      <c r="AF399" s="640"/>
      <c r="AG399" s="642"/>
      <c r="AH399" s="640"/>
      <c r="AI399" s="642"/>
      <c r="AJ399" s="640"/>
      <c r="AK399" s="642"/>
      <c r="AL399" s="640"/>
      <c r="AM399" s="642"/>
      <c r="AN399" s="640"/>
      <c r="AO399" s="642"/>
      <c r="AP399" s="640"/>
      <c r="AQ399" s="642"/>
      <c r="AR399" s="640"/>
      <c r="AS399" s="642"/>
      <c r="AT399" s="640"/>
      <c r="AU399" s="642"/>
      <c r="AV399" s="640"/>
      <c r="AW399" s="642"/>
      <c r="AX399" s="640"/>
      <c r="AY399" s="642"/>
      <c r="AZ399" s="640"/>
      <c r="BA399" s="642"/>
      <c r="BB399" s="640"/>
      <c r="BC399" s="642"/>
      <c r="BD399" s="640"/>
      <c r="BE399" s="642"/>
      <c r="BF399" s="640"/>
      <c r="BG399" s="642"/>
      <c r="BH399" s="640"/>
      <c r="BI399" s="642"/>
      <c r="BJ399" s="640"/>
      <c r="BK399" s="642"/>
      <c r="BL399" s="640"/>
      <c r="BM399" s="642"/>
      <c r="BN399" s="640"/>
      <c r="BO399" s="642"/>
      <c r="BP399" s="640"/>
      <c r="BQ399" s="642"/>
      <c r="BR399" s="643"/>
      <c r="BS399" s="644">
        <f t="shared" si="6"/>
        <v>0</v>
      </c>
      <c r="BT399" s="776">
        <f t="shared" si="7"/>
        <v>0</v>
      </c>
      <c r="BU399" s="644">
        <f t="shared" si="8"/>
        <v>0</v>
      </c>
      <c r="BV399" s="645"/>
      <c r="BW399" s="338"/>
      <c r="BX399" s="338"/>
      <c r="BY399" s="338"/>
      <c r="BZ399" s="338"/>
      <c r="CA399" s="338"/>
      <c r="CB399" s="338"/>
    </row>
    <row r="400" ht="15.75" customHeight="1">
      <c r="A400" s="858">
        <v>397.0</v>
      </c>
      <c r="B400" s="501"/>
      <c r="C400" s="908"/>
      <c r="D400" s="773">
        <f t="shared" ref="D400:E400" si="403">H400+J400+L400+N400+P400+R400+T400+V400+X400+Z400+AB400+AD400+AF400+AH400+AJ400+AL400+AN400+AP400+AR400+AT400+AV400+AX400+AZ400+BB400+BD400+BF400+BH400+BJ400+BL400+BN400+BP400</f>
        <v>0</v>
      </c>
      <c r="E400" s="671">
        <f t="shared" si="403"/>
        <v>0</v>
      </c>
      <c r="F400" s="774">
        <f t="shared" si="4"/>
        <v>0</v>
      </c>
      <c r="G400" s="418"/>
      <c r="H400" s="640"/>
      <c r="I400" s="642"/>
      <c r="J400" s="640"/>
      <c r="K400" s="642"/>
      <c r="L400" s="640"/>
      <c r="M400" s="642"/>
      <c r="N400" s="640"/>
      <c r="O400" s="642"/>
      <c r="P400" s="640"/>
      <c r="Q400" s="642"/>
      <c r="R400" s="640"/>
      <c r="S400" s="642"/>
      <c r="T400" s="640"/>
      <c r="U400" s="642"/>
      <c r="V400" s="640"/>
      <c r="W400" s="642"/>
      <c r="X400" s="640"/>
      <c r="Y400" s="642"/>
      <c r="Z400" s="640"/>
      <c r="AA400" s="642"/>
      <c r="AB400" s="640"/>
      <c r="AC400" s="642"/>
      <c r="AD400" s="640"/>
      <c r="AE400" s="642"/>
      <c r="AF400" s="640"/>
      <c r="AG400" s="642"/>
      <c r="AH400" s="640"/>
      <c r="AI400" s="642"/>
      <c r="AJ400" s="640"/>
      <c r="AK400" s="642"/>
      <c r="AL400" s="640"/>
      <c r="AM400" s="642"/>
      <c r="AN400" s="640"/>
      <c r="AO400" s="642"/>
      <c r="AP400" s="640"/>
      <c r="AQ400" s="642"/>
      <c r="AR400" s="640"/>
      <c r="AS400" s="642"/>
      <c r="AT400" s="640"/>
      <c r="AU400" s="642"/>
      <c r="AV400" s="640"/>
      <c r="AW400" s="642"/>
      <c r="AX400" s="640"/>
      <c r="AY400" s="642"/>
      <c r="AZ400" s="640"/>
      <c r="BA400" s="642"/>
      <c r="BB400" s="640"/>
      <c r="BC400" s="642"/>
      <c r="BD400" s="640"/>
      <c r="BE400" s="642"/>
      <c r="BF400" s="640"/>
      <c r="BG400" s="642"/>
      <c r="BH400" s="640"/>
      <c r="BI400" s="642"/>
      <c r="BJ400" s="640"/>
      <c r="BK400" s="642"/>
      <c r="BL400" s="640"/>
      <c r="BM400" s="642"/>
      <c r="BN400" s="640"/>
      <c r="BO400" s="642"/>
      <c r="BP400" s="640"/>
      <c r="BQ400" s="642"/>
      <c r="BR400" s="643"/>
      <c r="BS400" s="644">
        <f t="shared" si="6"/>
        <v>0</v>
      </c>
      <c r="BT400" s="776">
        <f t="shared" si="7"/>
        <v>0</v>
      </c>
      <c r="BU400" s="644">
        <f t="shared" si="8"/>
        <v>0</v>
      </c>
      <c r="BV400" s="645"/>
      <c r="BW400" s="338"/>
      <c r="BX400" s="338"/>
      <c r="BY400" s="338"/>
      <c r="BZ400" s="338"/>
      <c r="CA400" s="338"/>
      <c r="CB400" s="338"/>
    </row>
    <row r="401" ht="15.75" customHeight="1">
      <c r="A401" s="858">
        <v>398.0</v>
      </c>
      <c r="B401" s="501"/>
      <c r="C401" s="908"/>
      <c r="D401" s="773">
        <f t="shared" ref="D401:E401" si="404">H401+J401+L401+N401+P401+R401+T401+V401+X401+Z401+AB401+AD401+AF401+AH401+AJ401+AL401+AN401+AP401+AR401+AT401+AV401+AX401+AZ401+BB401+BD401+BF401+BH401+BJ401+BL401+BN401+BP401</f>
        <v>0</v>
      </c>
      <c r="E401" s="671">
        <f t="shared" si="404"/>
        <v>0</v>
      </c>
      <c r="F401" s="774">
        <f t="shared" si="4"/>
        <v>0</v>
      </c>
      <c r="G401" s="418"/>
      <c r="H401" s="640"/>
      <c r="I401" s="642"/>
      <c r="J401" s="640"/>
      <c r="K401" s="642"/>
      <c r="L401" s="640"/>
      <c r="M401" s="642"/>
      <c r="N401" s="640"/>
      <c r="O401" s="642"/>
      <c r="P401" s="640"/>
      <c r="Q401" s="642"/>
      <c r="R401" s="640"/>
      <c r="S401" s="642"/>
      <c r="T401" s="640"/>
      <c r="U401" s="642"/>
      <c r="V401" s="640"/>
      <c r="W401" s="642"/>
      <c r="X401" s="640"/>
      <c r="Y401" s="642"/>
      <c r="Z401" s="640"/>
      <c r="AA401" s="642"/>
      <c r="AB401" s="640"/>
      <c r="AC401" s="642"/>
      <c r="AD401" s="640"/>
      <c r="AE401" s="642"/>
      <c r="AF401" s="640"/>
      <c r="AG401" s="642"/>
      <c r="AH401" s="640"/>
      <c r="AI401" s="642"/>
      <c r="AJ401" s="640"/>
      <c r="AK401" s="642"/>
      <c r="AL401" s="640"/>
      <c r="AM401" s="642"/>
      <c r="AN401" s="640"/>
      <c r="AO401" s="642"/>
      <c r="AP401" s="640"/>
      <c r="AQ401" s="642"/>
      <c r="AR401" s="640"/>
      <c r="AS401" s="642"/>
      <c r="AT401" s="640"/>
      <c r="AU401" s="642"/>
      <c r="AV401" s="640"/>
      <c r="AW401" s="642"/>
      <c r="AX401" s="640"/>
      <c r="AY401" s="642"/>
      <c r="AZ401" s="640"/>
      <c r="BA401" s="642"/>
      <c r="BB401" s="640"/>
      <c r="BC401" s="642"/>
      <c r="BD401" s="640"/>
      <c r="BE401" s="642"/>
      <c r="BF401" s="640"/>
      <c r="BG401" s="642"/>
      <c r="BH401" s="640"/>
      <c r="BI401" s="642"/>
      <c r="BJ401" s="640"/>
      <c r="BK401" s="642"/>
      <c r="BL401" s="640"/>
      <c r="BM401" s="642"/>
      <c r="BN401" s="640"/>
      <c r="BO401" s="642"/>
      <c r="BP401" s="640"/>
      <c r="BQ401" s="642"/>
      <c r="BR401" s="643"/>
      <c r="BS401" s="644">
        <f t="shared" si="6"/>
        <v>0</v>
      </c>
      <c r="BT401" s="776">
        <f t="shared" si="7"/>
        <v>0</v>
      </c>
      <c r="BU401" s="644">
        <f t="shared" si="8"/>
        <v>0</v>
      </c>
      <c r="BV401" s="645"/>
      <c r="BW401" s="338"/>
      <c r="BX401" s="338"/>
      <c r="BY401" s="338"/>
      <c r="BZ401" s="338"/>
      <c r="CA401" s="338"/>
      <c r="CB401" s="338"/>
    </row>
    <row r="402" ht="15.75" customHeight="1">
      <c r="A402" s="858">
        <v>399.0</v>
      </c>
      <c r="B402" s="501"/>
      <c r="C402" s="908"/>
      <c r="D402" s="773">
        <f t="shared" ref="D402:E402" si="405">H402+J402+L402+N402+P402+R402+T402+V402+X402+Z402+AB402+AD402+AF402+AH402+AJ402+AL402+AN402+AP402+AR402+AT402+AV402+AX402+AZ402+BB402+BD402+BF402+BH402+BJ402+BL402+BN402+BP402</f>
        <v>0</v>
      </c>
      <c r="E402" s="671">
        <f t="shared" si="405"/>
        <v>0</v>
      </c>
      <c r="F402" s="774">
        <f t="shared" si="4"/>
        <v>0</v>
      </c>
      <c r="G402" s="418"/>
      <c r="H402" s="640"/>
      <c r="I402" s="642"/>
      <c r="J402" s="640"/>
      <c r="K402" s="642"/>
      <c r="L402" s="640"/>
      <c r="M402" s="642"/>
      <c r="N402" s="640"/>
      <c r="O402" s="642"/>
      <c r="P402" s="640"/>
      <c r="Q402" s="642"/>
      <c r="R402" s="640"/>
      <c r="S402" s="642"/>
      <c r="T402" s="640"/>
      <c r="U402" s="642"/>
      <c r="V402" s="640"/>
      <c r="W402" s="642"/>
      <c r="X402" s="640"/>
      <c r="Y402" s="642"/>
      <c r="Z402" s="640"/>
      <c r="AA402" s="642"/>
      <c r="AB402" s="640"/>
      <c r="AC402" s="642"/>
      <c r="AD402" s="640"/>
      <c r="AE402" s="642"/>
      <c r="AF402" s="640"/>
      <c r="AG402" s="642"/>
      <c r="AH402" s="640"/>
      <c r="AI402" s="642"/>
      <c r="AJ402" s="640"/>
      <c r="AK402" s="642"/>
      <c r="AL402" s="640"/>
      <c r="AM402" s="642"/>
      <c r="AN402" s="640"/>
      <c r="AO402" s="642"/>
      <c r="AP402" s="640"/>
      <c r="AQ402" s="642"/>
      <c r="AR402" s="640"/>
      <c r="AS402" s="642"/>
      <c r="AT402" s="640"/>
      <c r="AU402" s="642"/>
      <c r="AV402" s="640"/>
      <c r="AW402" s="642"/>
      <c r="AX402" s="640"/>
      <c r="AY402" s="642"/>
      <c r="AZ402" s="640"/>
      <c r="BA402" s="642"/>
      <c r="BB402" s="640"/>
      <c r="BC402" s="642"/>
      <c r="BD402" s="640"/>
      <c r="BE402" s="642"/>
      <c r="BF402" s="640"/>
      <c r="BG402" s="642"/>
      <c r="BH402" s="640"/>
      <c r="BI402" s="642"/>
      <c r="BJ402" s="640"/>
      <c r="BK402" s="642"/>
      <c r="BL402" s="640"/>
      <c r="BM402" s="642"/>
      <c r="BN402" s="640"/>
      <c r="BO402" s="642"/>
      <c r="BP402" s="640"/>
      <c r="BQ402" s="642"/>
      <c r="BR402" s="643"/>
      <c r="BS402" s="644">
        <f t="shared" si="6"/>
        <v>0</v>
      </c>
      <c r="BT402" s="776">
        <f t="shared" si="7"/>
        <v>0</v>
      </c>
      <c r="BU402" s="644">
        <f t="shared" si="8"/>
        <v>0</v>
      </c>
      <c r="BV402" s="645"/>
      <c r="BW402" s="338"/>
      <c r="BX402" s="338"/>
      <c r="BY402" s="338"/>
      <c r="BZ402" s="338"/>
      <c r="CA402" s="338"/>
      <c r="CB402" s="338"/>
    </row>
    <row r="403" ht="15.75" customHeight="1">
      <c r="A403" s="858">
        <v>400.0</v>
      </c>
      <c r="B403" s="501"/>
      <c r="C403" s="908"/>
      <c r="D403" s="773">
        <f t="shared" ref="D403:E403" si="406">H403+J403+L403+N403+P403+R403+T403+V403+X403+Z403+AB403+AD403+AF403+AH403+AJ403+AL403+AN403+AP403+AR403+AT403+AV403+AX403+AZ403+BB403+BD403+BF403+BH403+BJ403+BL403+BN403+BP403</f>
        <v>0</v>
      </c>
      <c r="E403" s="671">
        <f t="shared" si="406"/>
        <v>0</v>
      </c>
      <c r="F403" s="774">
        <f t="shared" si="4"/>
        <v>0</v>
      </c>
      <c r="G403" s="418"/>
      <c r="H403" s="640"/>
      <c r="I403" s="642"/>
      <c r="J403" s="640"/>
      <c r="K403" s="642"/>
      <c r="L403" s="640"/>
      <c r="M403" s="642"/>
      <c r="N403" s="640"/>
      <c r="O403" s="642"/>
      <c r="P403" s="640"/>
      <c r="Q403" s="642"/>
      <c r="R403" s="640"/>
      <c r="S403" s="642"/>
      <c r="T403" s="640"/>
      <c r="U403" s="642"/>
      <c r="V403" s="640"/>
      <c r="W403" s="642"/>
      <c r="X403" s="640"/>
      <c r="Y403" s="642"/>
      <c r="Z403" s="640"/>
      <c r="AA403" s="642"/>
      <c r="AB403" s="640"/>
      <c r="AC403" s="642"/>
      <c r="AD403" s="640"/>
      <c r="AE403" s="642"/>
      <c r="AF403" s="640"/>
      <c r="AG403" s="642"/>
      <c r="AH403" s="640"/>
      <c r="AI403" s="642"/>
      <c r="AJ403" s="640"/>
      <c r="AK403" s="642"/>
      <c r="AL403" s="640"/>
      <c r="AM403" s="642"/>
      <c r="AN403" s="640"/>
      <c r="AO403" s="642"/>
      <c r="AP403" s="640"/>
      <c r="AQ403" s="642"/>
      <c r="AR403" s="640"/>
      <c r="AS403" s="642"/>
      <c r="AT403" s="640"/>
      <c r="AU403" s="642"/>
      <c r="AV403" s="640"/>
      <c r="AW403" s="642"/>
      <c r="AX403" s="640"/>
      <c r="AY403" s="642"/>
      <c r="AZ403" s="640"/>
      <c r="BA403" s="642"/>
      <c r="BB403" s="640"/>
      <c r="BC403" s="642"/>
      <c r="BD403" s="640"/>
      <c r="BE403" s="642"/>
      <c r="BF403" s="640"/>
      <c r="BG403" s="642"/>
      <c r="BH403" s="640"/>
      <c r="BI403" s="642"/>
      <c r="BJ403" s="640"/>
      <c r="BK403" s="642"/>
      <c r="BL403" s="640"/>
      <c r="BM403" s="642"/>
      <c r="BN403" s="640"/>
      <c r="BO403" s="642"/>
      <c r="BP403" s="640"/>
      <c r="BQ403" s="642"/>
      <c r="BR403" s="643"/>
      <c r="BS403" s="644">
        <f t="shared" si="6"/>
        <v>0</v>
      </c>
      <c r="BT403" s="776">
        <f t="shared" si="7"/>
        <v>0</v>
      </c>
      <c r="BU403" s="644">
        <f t="shared" si="8"/>
        <v>0</v>
      </c>
      <c r="BV403" s="645"/>
      <c r="BW403" s="338"/>
      <c r="BX403" s="338"/>
      <c r="BY403" s="338"/>
      <c r="BZ403" s="338"/>
      <c r="CA403" s="338"/>
      <c r="CB403" s="338"/>
    </row>
    <row r="404" ht="15.75" customHeight="1">
      <c r="A404" s="858">
        <v>401.0</v>
      </c>
      <c r="B404" s="501"/>
      <c r="C404" s="908"/>
      <c r="D404" s="773">
        <f t="shared" ref="D404:E404" si="407">H404+J404+L404+N404+P404+R404+T404+V404+X404+Z404+AB404+AD404+AF404+AH404+AJ404+AL404+AN404+AP404+AR404+AT404+AV404+AX404+AZ404+BB404+BD404+BF404+BH404+BJ404+BL404+BN404+BP404</f>
        <v>0</v>
      </c>
      <c r="E404" s="671">
        <f t="shared" si="407"/>
        <v>0</v>
      </c>
      <c r="F404" s="774">
        <f t="shared" si="4"/>
        <v>0</v>
      </c>
      <c r="G404" s="418"/>
      <c r="H404" s="640"/>
      <c r="I404" s="642"/>
      <c r="J404" s="640"/>
      <c r="K404" s="642"/>
      <c r="L404" s="640"/>
      <c r="M404" s="642"/>
      <c r="N404" s="640"/>
      <c r="O404" s="642"/>
      <c r="P404" s="640"/>
      <c r="Q404" s="642"/>
      <c r="R404" s="640"/>
      <c r="S404" s="642"/>
      <c r="T404" s="640"/>
      <c r="U404" s="642"/>
      <c r="V404" s="640"/>
      <c r="W404" s="642"/>
      <c r="X404" s="640"/>
      <c r="Y404" s="642"/>
      <c r="Z404" s="640"/>
      <c r="AA404" s="642"/>
      <c r="AB404" s="640"/>
      <c r="AC404" s="642"/>
      <c r="AD404" s="640"/>
      <c r="AE404" s="642"/>
      <c r="AF404" s="640"/>
      <c r="AG404" s="642"/>
      <c r="AH404" s="640"/>
      <c r="AI404" s="642"/>
      <c r="AJ404" s="640"/>
      <c r="AK404" s="642"/>
      <c r="AL404" s="640"/>
      <c r="AM404" s="642"/>
      <c r="AN404" s="640"/>
      <c r="AO404" s="642"/>
      <c r="AP404" s="640"/>
      <c r="AQ404" s="642"/>
      <c r="AR404" s="640"/>
      <c r="AS404" s="642"/>
      <c r="AT404" s="640"/>
      <c r="AU404" s="642"/>
      <c r="AV404" s="640"/>
      <c r="AW404" s="642"/>
      <c r="AX404" s="640"/>
      <c r="AY404" s="642"/>
      <c r="AZ404" s="640"/>
      <c r="BA404" s="642"/>
      <c r="BB404" s="640"/>
      <c r="BC404" s="642"/>
      <c r="BD404" s="640"/>
      <c r="BE404" s="642"/>
      <c r="BF404" s="640"/>
      <c r="BG404" s="642"/>
      <c r="BH404" s="640"/>
      <c r="BI404" s="642"/>
      <c r="BJ404" s="640"/>
      <c r="BK404" s="642"/>
      <c r="BL404" s="640"/>
      <c r="BM404" s="642"/>
      <c r="BN404" s="640"/>
      <c r="BO404" s="642"/>
      <c r="BP404" s="640"/>
      <c r="BQ404" s="642"/>
      <c r="BR404" s="643"/>
      <c r="BS404" s="644">
        <f t="shared" si="6"/>
        <v>0</v>
      </c>
      <c r="BT404" s="776">
        <f t="shared" si="7"/>
        <v>0</v>
      </c>
      <c r="BU404" s="644">
        <f t="shared" si="8"/>
        <v>0</v>
      </c>
      <c r="BV404" s="645"/>
      <c r="BW404" s="338"/>
      <c r="BX404" s="338"/>
      <c r="BY404" s="338"/>
      <c r="BZ404" s="338"/>
      <c r="CA404" s="338"/>
      <c r="CB404" s="338"/>
    </row>
    <row r="405" ht="15.75" customHeight="1">
      <c r="A405" s="858">
        <v>402.0</v>
      </c>
      <c r="B405" s="501"/>
      <c r="C405" s="908"/>
      <c r="D405" s="773">
        <f t="shared" ref="D405:E405" si="408">H405+J405+L405+N405+P405+R405+T405+V405+X405+Z405+AB405+AD405+AF405+AH405+AJ405+AL405+AN405+AP405+AR405+AT405+AV405+AX405+AZ405+BB405+BD405+BF405+BH405+BJ405+BL405+BN405+BP405</f>
        <v>0</v>
      </c>
      <c r="E405" s="671">
        <f t="shared" si="408"/>
        <v>0</v>
      </c>
      <c r="F405" s="774">
        <f t="shared" si="4"/>
        <v>0</v>
      </c>
      <c r="G405" s="418"/>
      <c r="H405" s="640"/>
      <c r="I405" s="642"/>
      <c r="J405" s="640"/>
      <c r="K405" s="642"/>
      <c r="L405" s="640"/>
      <c r="M405" s="642"/>
      <c r="N405" s="640"/>
      <c r="O405" s="642"/>
      <c r="P405" s="640"/>
      <c r="Q405" s="642"/>
      <c r="R405" s="640"/>
      <c r="S405" s="642"/>
      <c r="T405" s="640"/>
      <c r="U405" s="642"/>
      <c r="V405" s="640"/>
      <c r="W405" s="642"/>
      <c r="X405" s="640"/>
      <c r="Y405" s="642"/>
      <c r="Z405" s="640"/>
      <c r="AA405" s="642"/>
      <c r="AB405" s="640"/>
      <c r="AC405" s="642"/>
      <c r="AD405" s="640"/>
      <c r="AE405" s="642"/>
      <c r="AF405" s="640"/>
      <c r="AG405" s="642"/>
      <c r="AH405" s="640"/>
      <c r="AI405" s="642"/>
      <c r="AJ405" s="640"/>
      <c r="AK405" s="642"/>
      <c r="AL405" s="640"/>
      <c r="AM405" s="642"/>
      <c r="AN405" s="640"/>
      <c r="AO405" s="642"/>
      <c r="AP405" s="640"/>
      <c r="AQ405" s="642"/>
      <c r="AR405" s="640"/>
      <c r="AS405" s="642"/>
      <c r="AT405" s="640"/>
      <c r="AU405" s="642"/>
      <c r="AV405" s="640"/>
      <c r="AW405" s="642"/>
      <c r="AX405" s="640"/>
      <c r="AY405" s="642"/>
      <c r="AZ405" s="640"/>
      <c r="BA405" s="642"/>
      <c r="BB405" s="640"/>
      <c r="BC405" s="642"/>
      <c r="BD405" s="640"/>
      <c r="BE405" s="642"/>
      <c r="BF405" s="640"/>
      <c r="BG405" s="642"/>
      <c r="BH405" s="640"/>
      <c r="BI405" s="642"/>
      <c r="BJ405" s="640"/>
      <c r="BK405" s="642"/>
      <c r="BL405" s="640"/>
      <c r="BM405" s="642"/>
      <c r="BN405" s="640"/>
      <c r="BO405" s="642"/>
      <c r="BP405" s="640"/>
      <c r="BQ405" s="642"/>
      <c r="BR405" s="643"/>
      <c r="BS405" s="644">
        <f t="shared" si="6"/>
        <v>0</v>
      </c>
      <c r="BT405" s="776">
        <f t="shared" si="7"/>
        <v>0</v>
      </c>
      <c r="BU405" s="644">
        <f t="shared" si="8"/>
        <v>0</v>
      </c>
      <c r="BV405" s="645"/>
      <c r="BW405" s="338"/>
      <c r="BX405" s="338"/>
      <c r="BY405" s="338"/>
      <c r="BZ405" s="338"/>
      <c r="CA405" s="338"/>
      <c r="CB405" s="338"/>
    </row>
    <row r="406" ht="15.75" customHeight="1">
      <c r="A406" s="858">
        <v>403.0</v>
      </c>
      <c r="B406" s="501"/>
      <c r="C406" s="908"/>
      <c r="D406" s="773">
        <f t="shared" ref="D406:E406" si="409">H406+J406+L406+N406+P406+R406+T406+V406+X406+Z406+AB406+AD406+AF406+AH406+AJ406+AL406+AN406+AP406+AR406+AT406+AV406+AX406+AZ406+BB406+BD406+BF406+BH406+BJ406+BL406+BN406+BP406</f>
        <v>0</v>
      </c>
      <c r="E406" s="671">
        <f t="shared" si="409"/>
        <v>0</v>
      </c>
      <c r="F406" s="774">
        <f t="shared" si="4"/>
        <v>0</v>
      </c>
      <c r="G406" s="418"/>
      <c r="H406" s="640"/>
      <c r="I406" s="642"/>
      <c r="J406" s="640"/>
      <c r="K406" s="642"/>
      <c r="L406" s="640"/>
      <c r="M406" s="642"/>
      <c r="N406" s="640"/>
      <c r="O406" s="642"/>
      <c r="P406" s="640"/>
      <c r="Q406" s="642"/>
      <c r="R406" s="640"/>
      <c r="S406" s="642"/>
      <c r="T406" s="640"/>
      <c r="U406" s="642"/>
      <c r="V406" s="640"/>
      <c r="W406" s="642"/>
      <c r="X406" s="640"/>
      <c r="Y406" s="642"/>
      <c r="Z406" s="640"/>
      <c r="AA406" s="642"/>
      <c r="AB406" s="640"/>
      <c r="AC406" s="642"/>
      <c r="AD406" s="640"/>
      <c r="AE406" s="642"/>
      <c r="AF406" s="640"/>
      <c r="AG406" s="642"/>
      <c r="AH406" s="640"/>
      <c r="AI406" s="642"/>
      <c r="AJ406" s="640"/>
      <c r="AK406" s="642"/>
      <c r="AL406" s="640"/>
      <c r="AM406" s="642"/>
      <c r="AN406" s="640"/>
      <c r="AO406" s="642"/>
      <c r="AP406" s="640"/>
      <c r="AQ406" s="642"/>
      <c r="AR406" s="640"/>
      <c r="AS406" s="642"/>
      <c r="AT406" s="640"/>
      <c r="AU406" s="642"/>
      <c r="AV406" s="640"/>
      <c r="AW406" s="642"/>
      <c r="AX406" s="640"/>
      <c r="AY406" s="642"/>
      <c r="AZ406" s="640"/>
      <c r="BA406" s="642"/>
      <c r="BB406" s="640"/>
      <c r="BC406" s="642"/>
      <c r="BD406" s="640"/>
      <c r="BE406" s="642"/>
      <c r="BF406" s="640"/>
      <c r="BG406" s="642"/>
      <c r="BH406" s="640"/>
      <c r="BI406" s="642"/>
      <c r="BJ406" s="640"/>
      <c r="BK406" s="642"/>
      <c r="BL406" s="640"/>
      <c r="BM406" s="642"/>
      <c r="BN406" s="640"/>
      <c r="BO406" s="642"/>
      <c r="BP406" s="640"/>
      <c r="BQ406" s="642"/>
      <c r="BR406" s="643"/>
      <c r="BS406" s="644">
        <f t="shared" si="6"/>
        <v>0</v>
      </c>
      <c r="BT406" s="776">
        <f t="shared" si="7"/>
        <v>0</v>
      </c>
      <c r="BU406" s="644">
        <f t="shared" si="8"/>
        <v>0</v>
      </c>
      <c r="BV406" s="645"/>
      <c r="BW406" s="338"/>
      <c r="BX406" s="338"/>
      <c r="BY406" s="338"/>
      <c r="BZ406" s="338"/>
      <c r="CA406" s="338"/>
      <c r="CB406" s="338"/>
    </row>
    <row r="407" ht="15.75" customHeight="1">
      <c r="A407" s="858">
        <v>404.0</v>
      </c>
      <c r="B407" s="501"/>
      <c r="C407" s="908"/>
      <c r="D407" s="773">
        <f t="shared" ref="D407:E407" si="410">H407+J407+L407+N407+P407+R407+T407+V407+X407+Z407+AB407+AD407+AF407+AH407+AJ407+AL407+AN407+AP407+AR407+AT407+AV407+AX407+AZ407+BB407+BD407+BF407+BH407+BJ407+BL407+BN407+BP407</f>
        <v>0</v>
      </c>
      <c r="E407" s="671">
        <f t="shared" si="410"/>
        <v>0</v>
      </c>
      <c r="F407" s="774">
        <f t="shared" si="4"/>
        <v>0</v>
      </c>
      <c r="G407" s="418"/>
      <c r="H407" s="640"/>
      <c r="I407" s="642"/>
      <c r="J407" s="640"/>
      <c r="K407" s="642"/>
      <c r="L407" s="640"/>
      <c r="M407" s="642"/>
      <c r="N407" s="640"/>
      <c r="O407" s="642"/>
      <c r="P407" s="640"/>
      <c r="Q407" s="642"/>
      <c r="R407" s="640"/>
      <c r="S407" s="642"/>
      <c r="T407" s="640"/>
      <c r="U407" s="642"/>
      <c r="V407" s="640"/>
      <c r="W407" s="642"/>
      <c r="X407" s="640"/>
      <c r="Y407" s="642"/>
      <c r="Z407" s="640"/>
      <c r="AA407" s="642"/>
      <c r="AB407" s="640"/>
      <c r="AC407" s="642"/>
      <c r="AD407" s="640"/>
      <c r="AE407" s="642"/>
      <c r="AF407" s="640"/>
      <c r="AG407" s="642"/>
      <c r="AH407" s="640"/>
      <c r="AI407" s="642"/>
      <c r="AJ407" s="640"/>
      <c r="AK407" s="642"/>
      <c r="AL407" s="640"/>
      <c r="AM407" s="642"/>
      <c r="AN407" s="640"/>
      <c r="AO407" s="642"/>
      <c r="AP407" s="640"/>
      <c r="AQ407" s="642"/>
      <c r="AR407" s="640"/>
      <c r="AS407" s="642"/>
      <c r="AT407" s="640"/>
      <c r="AU407" s="642"/>
      <c r="AV407" s="640"/>
      <c r="AW407" s="642"/>
      <c r="AX407" s="640"/>
      <c r="AY407" s="642"/>
      <c r="AZ407" s="640"/>
      <c r="BA407" s="642"/>
      <c r="BB407" s="640"/>
      <c r="BC407" s="642"/>
      <c r="BD407" s="640"/>
      <c r="BE407" s="642"/>
      <c r="BF407" s="640"/>
      <c r="BG407" s="642"/>
      <c r="BH407" s="640"/>
      <c r="BI407" s="642"/>
      <c r="BJ407" s="640"/>
      <c r="BK407" s="642"/>
      <c r="BL407" s="640"/>
      <c r="BM407" s="642"/>
      <c r="BN407" s="640"/>
      <c r="BO407" s="642"/>
      <c r="BP407" s="640"/>
      <c r="BQ407" s="642"/>
      <c r="BR407" s="643"/>
      <c r="BS407" s="644">
        <f t="shared" si="6"/>
        <v>0</v>
      </c>
      <c r="BT407" s="776">
        <f t="shared" si="7"/>
        <v>0</v>
      </c>
      <c r="BU407" s="644">
        <f t="shared" si="8"/>
        <v>0</v>
      </c>
      <c r="BV407" s="645"/>
      <c r="BW407" s="338"/>
      <c r="BX407" s="338"/>
      <c r="BY407" s="338"/>
      <c r="BZ407" s="338"/>
      <c r="CA407" s="338"/>
      <c r="CB407" s="338"/>
    </row>
    <row r="408" ht="15.75" customHeight="1">
      <c r="A408" s="858">
        <v>405.0</v>
      </c>
      <c r="B408" s="501"/>
      <c r="C408" s="908"/>
      <c r="D408" s="773">
        <f t="shared" ref="D408:E408" si="411">H408+J408+L408+N408+P408+R408+T408+V408+X408+Z408+AB408+AD408+AF408+AH408+AJ408+AL408+AN408+AP408+AR408+AT408+AV408+AX408+AZ408+BB408+BD408+BF408+BH408+BJ408+BL408+BN408+BP408</f>
        <v>0</v>
      </c>
      <c r="E408" s="671">
        <f t="shared" si="411"/>
        <v>0</v>
      </c>
      <c r="F408" s="774">
        <f t="shared" si="4"/>
        <v>0</v>
      </c>
      <c r="G408" s="418"/>
      <c r="H408" s="640"/>
      <c r="I408" s="642"/>
      <c r="J408" s="640"/>
      <c r="K408" s="642"/>
      <c r="L408" s="640"/>
      <c r="M408" s="642"/>
      <c r="N408" s="640"/>
      <c r="O408" s="642"/>
      <c r="P408" s="640"/>
      <c r="Q408" s="642"/>
      <c r="R408" s="640"/>
      <c r="S408" s="642"/>
      <c r="T408" s="640"/>
      <c r="U408" s="642"/>
      <c r="V408" s="640"/>
      <c r="W408" s="642"/>
      <c r="X408" s="640"/>
      <c r="Y408" s="642"/>
      <c r="Z408" s="640"/>
      <c r="AA408" s="642"/>
      <c r="AB408" s="640"/>
      <c r="AC408" s="642"/>
      <c r="AD408" s="640"/>
      <c r="AE408" s="642"/>
      <c r="AF408" s="640"/>
      <c r="AG408" s="642"/>
      <c r="AH408" s="640"/>
      <c r="AI408" s="642"/>
      <c r="AJ408" s="640"/>
      <c r="AK408" s="642"/>
      <c r="AL408" s="640"/>
      <c r="AM408" s="642"/>
      <c r="AN408" s="640"/>
      <c r="AO408" s="642"/>
      <c r="AP408" s="640"/>
      <c r="AQ408" s="642"/>
      <c r="AR408" s="640"/>
      <c r="AS408" s="642"/>
      <c r="AT408" s="640"/>
      <c r="AU408" s="642"/>
      <c r="AV408" s="640"/>
      <c r="AW408" s="642"/>
      <c r="AX408" s="640"/>
      <c r="AY408" s="642"/>
      <c r="AZ408" s="640"/>
      <c r="BA408" s="642"/>
      <c r="BB408" s="640"/>
      <c r="BC408" s="642"/>
      <c r="BD408" s="640"/>
      <c r="BE408" s="642"/>
      <c r="BF408" s="640"/>
      <c r="BG408" s="642"/>
      <c r="BH408" s="640"/>
      <c r="BI408" s="642"/>
      <c r="BJ408" s="640"/>
      <c r="BK408" s="642"/>
      <c r="BL408" s="640"/>
      <c r="BM408" s="642"/>
      <c r="BN408" s="640"/>
      <c r="BO408" s="642"/>
      <c r="BP408" s="640"/>
      <c r="BQ408" s="642"/>
      <c r="BR408" s="643"/>
      <c r="BS408" s="644">
        <f t="shared" si="6"/>
        <v>0</v>
      </c>
      <c r="BT408" s="776">
        <f t="shared" si="7"/>
        <v>0</v>
      </c>
      <c r="BU408" s="644">
        <f t="shared" si="8"/>
        <v>0</v>
      </c>
      <c r="BV408" s="645"/>
      <c r="BW408" s="338"/>
      <c r="BX408" s="338"/>
      <c r="BY408" s="338"/>
      <c r="BZ408" s="338"/>
      <c r="CA408" s="338"/>
      <c r="CB408" s="338"/>
    </row>
    <row r="409" ht="15.75" customHeight="1">
      <c r="A409" s="858">
        <v>406.0</v>
      </c>
      <c r="B409" s="501"/>
      <c r="C409" s="908"/>
      <c r="D409" s="773">
        <f t="shared" ref="D409:E409" si="412">H409+J409+L409+N409+P409+R409+T409+V409+X409+Z409+AB409+AD409+AF409+AH409+AJ409+AL409+AN409+AP409+AR409+AT409+AV409+AX409+AZ409+BB409+BD409+BF409+BH409+BJ409+BL409+BN409+BP409</f>
        <v>0</v>
      </c>
      <c r="E409" s="671">
        <f t="shared" si="412"/>
        <v>0</v>
      </c>
      <c r="F409" s="774">
        <f t="shared" si="4"/>
        <v>0</v>
      </c>
      <c r="G409" s="418"/>
      <c r="H409" s="640"/>
      <c r="I409" s="642"/>
      <c r="J409" s="640"/>
      <c r="K409" s="642"/>
      <c r="L409" s="640"/>
      <c r="M409" s="642"/>
      <c r="N409" s="640"/>
      <c r="O409" s="642"/>
      <c r="P409" s="640"/>
      <c r="Q409" s="642"/>
      <c r="R409" s="640"/>
      <c r="S409" s="642"/>
      <c r="T409" s="640"/>
      <c r="U409" s="642"/>
      <c r="V409" s="640"/>
      <c r="W409" s="642"/>
      <c r="X409" s="640"/>
      <c r="Y409" s="642"/>
      <c r="Z409" s="640"/>
      <c r="AA409" s="642"/>
      <c r="AB409" s="640"/>
      <c r="AC409" s="642"/>
      <c r="AD409" s="640"/>
      <c r="AE409" s="642"/>
      <c r="AF409" s="640"/>
      <c r="AG409" s="642"/>
      <c r="AH409" s="640"/>
      <c r="AI409" s="642"/>
      <c r="AJ409" s="640"/>
      <c r="AK409" s="642"/>
      <c r="AL409" s="640"/>
      <c r="AM409" s="642"/>
      <c r="AN409" s="640"/>
      <c r="AO409" s="642"/>
      <c r="AP409" s="640"/>
      <c r="AQ409" s="642"/>
      <c r="AR409" s="640"/>
      <c r="AS409" s="642"/>
      <c r="AT409" s="640"/>
      <c r="AU409" s="642"/>
      <c r="AV409" s="640"/>
      <c r="AW409" s="642"/>
      <c r="AX409" s="640"/>
      <c r="AY409" s="642"/>
      <c r="AZ409" s="640"/>
      <c r="BA409" s="642"/>
      <c r="BB409" s="640"/>
      <c r="BC409" s="642"/>
      <c r="BD409" s="640"/>
      <c r="BE409" s="642"/>
      <c r="BF409" s="640"/>
      <c r="BG409" s="642"/>
      <c r="BH409" s="640"/>
      <c r="BI409" s="642"/>
      <c r="BJ409" s="640"/>
      <c r="BK409" s="642"/>
      <c r="BL409" s="640"/>
      <c r="BM409" s="642"/>
      <c r="BN409" s="640"/>
      <c r="BO409" s="642"/>
      <c r="BP409" s="640"/>
      <c r="BQ409" s="642"/>
      <c r="BR409" s="643"/>
      <c r="BS409" s="644">
        <f t="shared" si="6"/>
        <v>0</v>
      </c>
      <c r="BT409" s="776">
        <f t="shared" si="7"/>
        <v>0</v>
      </c>
      <c r="BU409" s="644">
        <f t="shared" si="8"/>
        <v>0</v>
      </c>
      <c r="BV409" s="645"/>
      <c r="BW409" s="338"/>
      <c r="BX409" s="338"/>
      <c r="BY409" s="338"/>
      <c r="BZ409" s="338"/>
      <c r="CA409" s="338"/>
      <c r="CB409" s="338"/>
    </row>
    <row r="410" ht="15.75" customHeight="1">
      <c r="A410" s="858">
        <v>407.0</v>
      </c>
      <c r="B410" s="501"/>
      <c r="C410" s="908"/>
      <c r="D410" s="773">
        <f t="shared" ref="D410:E410" si="413">H410+J410+L410+N410+P410+R410+T410+V410+X410+Z410+AB410+AD410+AF410+AH410+AJ410+AL410+AN410+AP410+AR410+AT410+AV410+AX410+AZ410+BB410+BD410+BF410+BH410+BJ410+BL410+BN410+BP410</f>
        <v>0</v>
      </c>
      <c r="E410" s="671">
        <f t="shared" si="413"/>
        <v>0</v>
      </c>
      <c r="F410" s="774">
        <f t="shared" si="4"/>
        <v>0</v>
      </c>
      <c r="G410" s="418"/>
      <c r="H410" s="640"/>
      <c r="I410" s="642"/>
      <c r="J410" s="640"/>
      <c r="K410" s="642"/>
      <c r="L410" s="640"/>
      <c r="M410" s="642"/>
      <c r="N410" s="640"/>
      <c r="O410" s="642"/>
      <c r="P410" s="640"/>
      <c r="Q410" s="642"/>
      <c r="R410" s="640"/>
      <c r="S410" s="642"/>
      <c r="T410" s="640"/>
      <c r="U410" s="642"/>
      <c r="V410" s="640"/>
      <c r="W410" s="642"/>
      <c r="X410" s="640"/>
      <c r="Y410" s="642"/>
      <c r="Z410" s="640"/>
      <c r="AA410" s="642"/>
      <c r="AB410" s="640"/>
      <c r="AC410" s="642"/>
      <c r="AD410" s="640"/>
      <c r="AE410" s="642"/>
      <c r="AF410" s="640"/>
      <c r="AG410" s="642"/>
      <c r="AH410" s="640"/>
      <c r="AI410" s="642"/>
      <c r="AJ410" s="640"/>
      <c r="AK410" s="642"/>
      <c r="AL410" s="640"/>
      <c r="AM410" s="642"/>
      <c r="AN410" s="640"/>
      <c r="AO410" s="642"/>
      <c r="AP410" s="640"/>
      <c r="AQ410" s="642"/>
      <c r="AR410" s="640"/>
      <c r="AS410" s="642"/>
      <c r="AT410" s="640"/>
      <c r="AU410" s="642"/>
      <c r="AV410" s="640"/>
      <c r="AW410" s="642"/>
      <c r="AX410" s="640"/>
      <c r="AY410" s="642"/>
      <c r="AZ410" s="640"/>
      <c r="BA410" s="642"/>
      <c r="BB410" s="640"/>
      <c r="BC410" s="642"/>
      <c r="BD410" s="640"/>
      <c r="BE410" s="642"/>
      <c r="BF410" s="640"/>
      <c r="BG410" s="642"/>
      <c r="BH410" s="640"/>
      <c r="BI410" s="642"/>
      <c r="BJ410" s="640"/>
      <c r="BK410" s="642"/>
      <c r="BL410" s="640"/>
      <c r="BM410" s="642"/>
      <c r="BN410" s="640"/>
      <c r="BO410" s="642"/>
      <c r="BP410" s="640"/>
      <c r="BQ410" s="642"/>
      <c r="BR410" s="643"/>
      <c r="BS410" s="644">
        <f t="shared" si="6"/>
        <v>0</v>
      </c>
      <c r="BT410" s="776">
        <f t="shared" si="7"/>
        <v>0</v>
      </c>
      <c r="BU410" s="644">
        <f t="shared" si="8"/>
        <v>0</v>
      </c>
      <c r="BV410" s="645"/>
      <c r="BW410" s="338"/>
      <c r="BX410" s="338"/>
      <c r="BY410" s="338"/>
      <c r="BZ410" s="338"/>
      <c r="CA410" s="338"/>
      <c r="CB410" s="338"/>
    </row>
    <row r="411" ht="15.75" customHeight="1">
      <c r="A411" s="858">
        <v>408.0</v>
      </c>
      <c r="B411" s="501"/>
      <c r="C411" s="908"/>
      <c r="D411" s="773">
        <f t="shared" ref="D411:E411" si="414">H411+J411+L411+N411+P411+R411+T411+V411+X411+Z411+AB411+AD411+AF411+AH411+AJ411+AL411+AN411+AP411+AR411+AT411+AV411+AX411+AZ411+BB411+BD411+BF411+BH411+BJ411+BL411+BN411+BP411</f>
        <v>0</v>
      </c>
      <c r="E411" s="671">
        <f t="shared" si="414"/>
        <v>0</v>
      </c>
      <c r="F411" s="774">
        <f t="shared" si="4"/>
        <v>0</v>
      </c>
      <c r="G411" s="418"/>
      <c r="H411" s="640"/>
      <c r="I411" s="642"/>
      <c r="J411" s="640"/>
      <c r="K411" s="642"/>
      <c r="L411" s="640"/>
      <c r="M411" s="642"/>
      <c r="N411" s="640"/>
      <c r="O411" s="642"/>
      <c r="P411" s="640"/>
      <c r="Q411" s="642"/>
      <c r="R411" s="640"/>
      <c r="S411" s="642"/>
      <c r="T411" s="640"/>
      <c r="U411" s="642"/>
      <c r="V411" s="640"/>
      <c r="W411" s="642"/>
      <c r="X411" s="640"/>
      <c r="Y411" s="642"/>
      <c r="Z411" s="640"/>
      <c r="AA411" s="642"/>
      <c r="AB411" s="640"/>
      <c r="AC411" s="642"/>
      <c r="AD411" s="640"/>
      <c r="AE411" s="642"/>
      <c r="AF411" s="640"/>
      <c r="AG411" s="642"/>
      <c r="AH411" s="640"/>
      <c r="AI411" s="642"/>
      <c r="AJ411" s="640"/>
      <c r="AK411" s="642"/>
      <c r="AL411" s="640"/>
      <c r="AM411" s="642"/>
      <c r="AN411" s="640"/>
      <c r="AO411" s="642"/>
      <c r="AP411" s="640"/>
      <c r="AQ411" s="642"/>
      <c r="AR411" s="640"/>
      <c r="AS411" s="642"/>
      <c r="AT411" s="640"/>
      <c r="AU411" s="642"/>
      <c r="AV411" s="640"/>
      <c r="AW411" s="642"/>
      <c r="AX411" s="640"/>
      <c r="AY411" s="642"/>
      <c r="AZ411" s="640"/>
      <c r="BA411" s="642"/>
      <c r="BB411" s="640"/>
      <c r="BC411" s="642"/>
      <c r="BD411" s="640"/>
      <c r="BE411" s="642"/>
      <c r="BF411" s="640"/>
      <c r="BG411" s="642"/>
      <c r="BH411" s="640"/>
      <c r="BI411" s="642"/>
      <c r="BJ411" s="640"/>
      <c r="BK411" s="642"/>
      <c r="BL411" s="640"/>
      <c r="BM411" s="642"/>
      <c r="BN411" s="640"/>
      <c r="BO411" s="642"/>
      <c r="BP411" s="640"/>
      <c r="BQ411" s="642"/>
      <c r="BR411" s="643"/>
      <c r="BS411" s="644">
        <f t="shared" si="6"/>
        <v>0</v>
      </c>
      <c r="BT411" s="776">
        <f t="shared" si="7"/>
        <v>0</v>
      </c>
      <c r="BU411" s="644">
        <f t="shared" si="8"/>
        <v>0</v>
      </c>
      <c r="BV411" s="645"/>
      <c r="BW411" s="338"/>
      <c r="BX411" s="338"/>
      <c r="BY411" s="338"/>
      <c r="BZ411" s="338"/>
      <c r="CA411" s="338"/>
      <c r="CB411" s="338"/>
    </row>
    <row r="412" ht="15.75" customHeight="1">
      <c r="A412" s="858">
        <v>409.0</v>
      </c>
      <c r="B412" s="501"/>
      <c r="C412" s="908"/>
      <c r="D412" s="773">
        <f t="shared" ref="D412:E412" si="415">H412+J412+L412+N412+P412+R412+T412+V412+X412+Z412+AB412+AD412+AF412+AH412+AJ412+AL412+AN412+AP412+AR412+AT412+AV412+AX412+AZ412+BB412+BD412+BF412+BH412+BJ412+BL412+BN412+BP412</f>
        <v>0</v>
      </c>
      <c r="E412" s="671">
        <f t="shared" si="415"/>
        <v>0</v>
      </c>
      <c r="F412" s="774">
        <f t="shared" si="4"/>
        <v>0</v>
      </c>
      <c r="G412" s="418"/>
      <c r="H412" s="640"/>
      <c r="I412" s="642"/>
      <c r="J412" s="640"/>
      <c r="K412" s="642"/>
      <c r="L412" s="640"/>
      <c r="M412" s="642"/>
      <c r="N412" s="640"/>
      <c r="O412" s="642"/>
      <c r="P412" s="640"/>
      <c r="Q412" s="642"/>
      <c r="R412" s="640"/>
      <c r="S412" s="642"/>
      <c r="T412" s="640"/>
      <c r="U412" s="642"/>
      <c r="V412" s="640"/>
      <c r="W412" s="642"/>
      <c r="X412" s="640"/>
      <c r="Y412" s="642"/>
      <c r="Z412" s="640"/>
      <c r="AA412" s="642"/>
      <c r="AB412" s="640"/>
      <c r="AC412" s="642"/>
      <c r="AD412" s="640"/>
      <c r="AE412" s="642"/>
      <c r="AF412" s="640"/>
      <c r="AG412" s="642"/>
      <c r="AH412" s="640"/>
      <c r="AI412" s="642"/>
      <c r="AJ412" s="640"/>
      <c r="AK412" s="642"/>
      <c r="AL412" s="640"/>
      <c r="AM412" s="642"/>
      <c r="AN412" s="640"/>
      <c r="AO412" s="642"/>
      <c r="AP412" s="640"/>
      <c r="AQ412" s="642"/>
      <c r="AR412" s="640"/>
      <c r="AS412" s="642"/>
      <c r="AT412" s="640"/>
      <c r="AU412" s="642"/>
      <c r="AV412" s="640"/>
      <c r="AW412" s="642"/>
      <c r="AX412" s="640"/>
      <c r="AY412" s="642"/>
      <c r="AZ412" s="640"/>
      <c r="BA412" s="642"/>
      <c r="BB412" s="640"/>
      <c r="BC412" s="642"/>
      <c r="BD412" s="640"/>
      <c r="BE412" s="642"/>
      <c r="BF412" s="640"/>
      <c r="BG412" s="642"/>
      <c r="BH412" s="640"/>
      <c r="BI412" s="642"/>
      <c r="BJ412" s="640"/>
      <c r="BK412" s="642"/>
      <c r="BL412" s="640"/>
      <c r="BM412" s="642"/>
      <c r="BN412" s="640"/>
      <c r="BO412" s="642"/>
      <c r="BP412" s="640"/>
      <c r="BQ412" s="642"/>
      <c r="BR412" s="643"/>
      <c r="BS412" s="644">
        <f t="shared" si="6"/>
        <v>0</v>
      </c>
      <c r="BT412" s="776">
        <f t="shared" si="7"/>
        <v>0</v>
      </c>
      <c r="BU412" s="644">
        <f t="shared" si="8"/>
        <v>0</v>
      </c>
      <c r="BV412" s="645"/>
      <c r="BW412" s="338"/>
      <c r="BX412" s="338"/>
      <c r="BY412" s="338"/>
      <c r="BZ412" s="338"/>
      <c r="CA412" s="338"/>
      <c r="CB412" s="338"/>
    </row>
    <row r="413" ht="15.75" customHeight="1">
      <c r="A413" s="858">
        <v>410.0</v>
      </c>
      <c r="B413" s="501"/>
      <c r="C413" s="908"/>
      <c r="D413" s="773">
        <f t="shared" ref="D413:E413" si="416">H413+J413+L413+N413+P413+R413+T413+V413+X413+Z413+AB413+AD413+AF413+AH413+AJ413+AL413+AN413+AP413+AR413+AT413+AV413+AX413+AZ413+BB413+BD413+BF413+BH413+BJ413+BL413+BN413+BP413</f>
        <v>0</v>
      </c>
      <c r="E413" s="671">
        <f t="shared" si="416"/>
        <v>0</v>
      </c>
      <c r="F413" s="774">
        <f t="shared" si="4"/>
        <v>0</v>
      </c>
      <c r="G413" s="418"/>
      <c r="H413" s="640"/>
      <c r="I413" s="642"/>
      <c r="J413" s="640"/>
      <c r="K413" s="642"/>
      <c r="L413" s="640"/>
      <c r="M413" s="642"/>
      <c r="N413" s="640"/>
      <c r="O413" s="642"/>
      <c r="P413" s="640"/>
      <c r="Q413" s="642"/>
      <c r="R413" s="640"/>
      <c r="S413" s="642"/>
      <c r="T413" s="640"/>
      <c r="U413" s="642"/>
      <c r="V413" s="640"/>
      <c r="W413" s="642"/>
      <c r="X413" s="640"/>
      <c r="Y413" s="642"/>
      <c r="Z413" s="640"/>
      <c r="AA413" s="642"/>
      <c r="AB413" s="640"/>
      <c r="AC413" s="642"/>
      <c r="AD413" s="640"/>
      <c r="AE413" s="642"/>
      <c r="AF413" s="640"/>
      <c r="AG413" s="642"/>
      <c r="AH413" s="640"/>
      <c r="AI413" s="642"/>
      <c r="AJ413" s="640"/>
      <c r="AK413" s="642"/>
      <c r="AL413" s="640"/>
      <c r="AM413" s="642"/>
      <c r="AN413" s="640"/>
      <c r="AO413" s="642"/>
      <c r="AP413" s="640"/>
      <c r="AQ413" s="642"/>
      <c r="AR413" s="640"/>
      <c r="AS413" s="642"/>
      <c r="AT413" s="640"/>
      <c r="AU413" s="642"/>
      <c r="AV413" s="640"/>
      <c r="AW413" s="642"/>
      <c r="AX413" s="640"/>
      <c r="AY413" s="642"/>
      <c r="AZ413" s="640"/>
      <c r="BA413" s="642"/>
      <c r="BB413" s="640"/>
      <c r="BC413" s="642"/>
      <c r="BD413" s="640"/>
      <c r="BE413" s="642"/>
      <c r="BF413" s="640"/>
      <c r="BG413" s="642"/>
      <c r="BH413" s="640"/>
      <c r="BI413" s="642"/>
      <c r="BJ413" s="640"/>
      <c r="BK413" s="642"/>
      <c r="BL413" s="640"/>
      <c r="BM413" s="642"/>
      <c r="BN413" s="640"/>
      <c r="BO413" s="642"/>
      <c r="BP413" s="640"/>
      <c r="BQ413" s="642"/>
      <c r="BR413" s="643"/>
      <c r="BS413" s="644">
        <f t="shared" si="6"/>
        <v>0</v>
      </c>
      <c r="BT413" s="776">
        <f t="shared" si="7"/>
        <v>0</v>
      </c>
      <c r="BU413" s="644">
        <f t="shared" si="8"/>
        <v>0</v>
      </c>
      <c r="BV413" s="645"/>
      <c r="BW413" s="338"/>
      <c r="BX413" s="338"/>
      <c r="BY413" s="338"/>
      <c r="BZ413" s="338"/>
      <c r="CA413" s="338"/>
      <c r="CB413" s="338"/>
    </row>
    <row r="414" ht="15.75" customHeight="1">
      <c r="A414" s="858">
        <v>411.0</v>
      </c>
      <c r="B414" s="501"/>
      <c r="C414" s="908"/>
      <c r="D414" s="773">
        <f t="shared" ref="D414:E414" si="417">H414+J414+L414+N414+P414+R414+T414+V414+X414+Z414+AB414+AD414+AF414+AH414+AJ414+AL414+AN414+AP414+AR414+AT414+AV414+AX414+AZ414+BB414+BD414+BF414+BH414+BJ414+BL414+BN414+BP414</f>
        <v>0</v>
      </c>
      <c r="E414" s="671">
        <f t="shared" si="417"/>
        <v>0</v>
      </c>
      <c r="F414" s="774">
        <f t="shared" si="4"/>
        <v>0</v>
      </c>
      <c r="G414" s="418"/>
      <c r="H414" s="640"/>
      <c r="I414" s="642"/>
      <c r="J414" s="640"/>
      <c r="K414" s="642"/>
      <c r="L414" s="640"/>
      <c r="M414" s="642"/>
      <c r="N414" s="640"/>
      <c r="O414" s="642"/>
      <c r="P414" s="640"/>
      <c r="Q414" s="642"/>
      <c r="R414" s="640"/>
      <c r="S414" s="642"/>
      <c r="T414" s="640"/>
      <c r="U414" s="642"/>
      <c r="V414" s="640"/>
      <c r="W414" s="642"/>
      <c r="X414" s="640"/>
      <c r="Y414" s="642"/>
      <c r="Z414" s="640"/>
      <c r="AA414" s="642"/>
      <c r="AB414" s="640"/>
      <c r="AC414" s="642"/>
      <c r="AD414" s="640"/>
      <c r="AE414" s="642"/>
      <c r="AF414" s="640"/>
      <c r="AG414" s="642"/>
      <c r="AH414" s="640"/>
      <c r="AI414" s="642"/>
      <c r="AJ414" s="640"/>
      <c r="AK414" s="642"/>
      <c r="AL414" s="640"/>
      <c r="AM414" s="642"/>
      <c r="AN414" s="640"/>
      <c r="AO414" s="642"/>
      <c r="AP414" s="640"/>
      <c r="AQ414" s="642"/>
      <c r="AR414" s="640"/>
      <c r="AS414" s="642"/>
      <c r="AT414" s="640"/>
      <c r="AU414" s="642"/>
      <c r="AV414" s="640"/>
      <c r="AW414" s="642"/>
      <c r="AX414" s="640"/>
      <c r="AY414" s="642"/>
      <c r="AZ414" s="640"/>
      <c r="BA414" s="642"/>
      <c r="BB414" s="640"/>
      <c r="BC414" s="642"/>
      <c r="BD414" s="640"/>
      <c r="BE414" s="642"/>
      <c r="BF414" s="640"/>
      <c r="BG414" s="642"/>
      <c r="BH414" s="640"/>
      <c r="BI414" s="642"/>
      <c r="BJ414" s="640"/>
      <c r="BK414" s="642"/>
      <c r="BL414" s="640"/>
      <c r="BM414" s="642"/>
      <c r="BN414" s="640"/>
      <c r="BO414" s="642"/>
      <c r="BP414" s="640"/>
      <c r="BQ414" s="642"/>
      <c r="BR414" s="643"/>
      <c r="BS414" s="644">
        <f t="shared" si="6"/>
        <v>0</v>
      </c>
      <c r="BT414" s="776">
        <f t="shared" si="7"/>
        <v>0</v>
      </c>
      <c r="BU414" s="644">
        <f t="shared" si="8"/>
        <v>0</v>
      </c>
      <c r="BV414" s="645"/>
      <c r="BW414" s="338"/>
      <c r="BX414" s="338"/>
      <c r="BY414" s="338"/>
      <c r="BZ414" s="338"/>
      <c r="CA414" s="338"/>
      <c r="CB414" s="338"/>
    </row>
    <row r="415" ht="15.75" customHeight="1">
      <c r="A415" s="858">
        <v>412.0</v>
      </c>
      <c r="B415" s="501"/>
      <c r="C415" s="908"/>
      <c r="D415" s="773">
        <f t="shared" ref="D415:E415" si="418">H415+J415+L415+N415+P415+R415+T415+V415+X415+Z415+AB415+AD415+AF415+AH415+AJ415+AL415+AN415+AP415+AR415+AT415+AV415+AX415+AZ415+BB415+BD415+BF415+BH415+BJ415+BL415+BN415+BP415</f>
        <v>0</v>
      </c>
      <c r="E415" s="671">
        <f t="shared" si="418"/>
        <v>0</v>
      </c>
      <c r="F415" s="774">
        <f t="shared" si="4"/>
        <v>0</v>
      </c>
      <c r="G415" s="418"/>
      <c r="H415" s="640"/>
      <c r="I415" s="642"/>
      <c r="J415" s="640"/>
      <c r="K415" s="642"/>
      <c r="L415" s="640"/>
      <c r="M415" s="642"/>
      <c r="N415" s="640"/>
      <c r="O415" s="642"/>
      <c r="P415" s="640"/>
      <c r="Q415" s="642"/>
      <c r="R415" s="640"/>
      <c r="S415" s="642"/>
      <c r="T415" s="640"/>
      <c r="U415" s="642"/>
      <c r="V415" s="640"/>
      <c r="W415" s="642"/>
      <c r="X415" s="640"/>
      <c r="Y415" s="642"/>
      <c r="Z415" s="640"/>
      <c r="AA415" s="642"/>
      <c r="AB415" s="640"/>
      <c r="AC415" s="642"/>
      <c r="AD415" s="640"/>
      <c r="AE415" s="642"/>
      <c r="AF415" s="640"/>
      <c r="AG415" s="642"/>
      <c r="AH415" s="640"/>
      <c r="AI415" s="642"/>
      <c r="AJ415" s="640"/>
      <c r="AK415" s="642"/>
      <c r="AL415" s="640"/>
      <c r="AM415" s="642"/>
      <c r="AN415" s="640"/>
      <c r="AO415" s="642"/>
      <c r="AP415" s="640"/>
      <c r="AQ415" s="642"/>
      <c r="AR415" s="640"/>
      <c r="AS415" s="642"/>
      <c r="AT415" s="640"/>
      <c r="AU415" s="642"/>
      <c r="AV415" s="640"/>
      <c r="AW415" s="642"/>
      <c r="AX415" s="640"/>
      <c r="AY415" s="642"/>
      <c r="AZ415" s="640"/>
      <c r="BA415" s="642"/>
      <c r="BB415" s="640"/>
      <c r="BC415" s="642"/>
      <c r="BD415" s="640"/>
      <c r="BE415" s="642"/>
      <c r="BF415" s="640"/>
      <c r="BG415" s="642"/>
      <c r="BH415" s="640"/>
      <c r="BI415" s="642"/>
      <c r="BJ415" s="640"/>
      <c r="BK415" s="642"/>
      <c r="BL415" s="640"/>
      <c r="BM415" s="642"/>
      <c r="BN415" s="640"/>
      <c r="BO415" s="642"/>
      <c r="BP415" s="640"/>
      <c r="BQ415" s="642"/>
      <c r="BR415" s="643"/>
      <c r="BS415" s="644">
        <f t="shared" si="6"/>
        <v>0</v>
      </c>
      <c r="BT415" s="776">
        <f t="shared" si="7"/>
        <v>0</v>
      </c>
      <c r="BU415" s="644">
        <f t="shared" si="8"/>
        <v>0</v>
      </c>
      <c r="BV415" s="645"/>
      <c r="BW415" s="338"/>
      <c r="BX415" s="338"/>
      <c r="BY415" s="338"/>
      <c r="BZ415" s="338"/>
      <c r="CA415" s="338"/>
      <c r="CB415" s="338"/>
    </row>
    <row r="416" ht="15.75" customHeight="1">
      <c r="A416" s="858">
        <v>413.0</v>
      </c>
      <c r="B416" s="501"/>
      <c r="C416" s="908"/>
      <c r="D416" s="773">
        <f t="shared" ref="D416:E416" si="419">H416+J416+L416+N416+P416+R416+T416+V416+X416+Z416+AB416+AD416+AF416+AH416+AJ416+AL416+AN416+AP416+AR416+AT416+AV416+AX416+AZ416+BB416+BD416+BF416+BH416+BJ416+BL416+BN416+BP416</f>
        <v>0</v>
      </c>
      <c r="E416" s="671">
        <f t="shared" si="419"/>
        <v>0</v>
      </c>
      <c r="F416" s="774">
        <f t="shared" si="4"/>
        <v>0</v>
      </c>
      <c r="G416" s="418"/>
      <c r="H416" s="640"/>
      <c r="I416" s="642"/>
      <c r="J416" s="640"/>
      <c r="K416" s="642"/>
      <c r="L416" s="640"/>
      <c r="M416" s="642"/>
      <c r="N416" s="640"/>
      <c r="O416" s="642"/>
      <c r="P416" s="640"/>
      <c r="Q416" s="642"/>
      <c r="R416" s="640"/>
      <c r="S416" s="642"/>
      <c r="T416" s="640"/>
      <c r="U416" s="642"/>
      <c r="V416" s="640"/>
      <c r="W416" s="642"/>
      <c r="X416" s="640"/>
      <c r="Y416" s="642"/>
      <c r="Z416" s="640"/>
      <c r="AA416" s="642"/>
      <c r="AB416" s="640"/>
      <c r="AC416" s="642"/>
      <c r="AD416" s="640"/>
      <c r="AE416" s="642"/>
      <c r="AF416" s="640"/>
      <c r="AG416" s="642"/>
      <c r="AH416" s="640"/>
      <c r="AI416" s="642"/>
      <c r="AJ416" s="640"/>
      <c r="AK416" s="642"/>
      <c r="AL416" s="640"/>
      <c r="AM416" s="642"/>
      <c r="AN416" s="640"/>
      <c r="AO416" s="642"/>
      <c r="AP416" s="640"/>
      <c r="AQ416" s="642"/>
      <c r="AR416" s="640"/>
      <c r="AS416" s="642"/>
      <c r="AT416" s="640"/>
      <c r="AU416" s="642"/>
      <c r="AV416" s="640"/>
      <c r="AW416" s="642"/>
      <c r="AX416" s="640"/>
      <c r="AY416" s="642"/>
      <c r="AZ416" s="640"/>
      <c r="BA416" s="642"/>
      <c r="BB416" s="640"/>
      <c r="BC416" s="642"/>
      <c r="BD416" s="640"/>
      <c r="BE416" s="642"/>
      <c r="BF416" s="640"/>
      <c r="BG416" s="642"/>
      <c r="BH416" s="640"/>
      <c r="BI416" s="642"/>
      <c r="BJ416" s="640"/>
      <c r="BK416" s="642"/>
      <c r="BL416" s="640"/>
      <c r="BM416" s="642"/>
      <c r="BN416" s="640"/>
      <c r="BO416" s="642"/>
      <c r="BP416" s="640"/>
      <c r="BQ416" s="642"/>
      <c r="BR416" s="643"/>
      <c r="BS416" s="644">
        <f t="shared" si="6"/>
        <v>0</v>
      </c>
      <c r="BT416" s="776">
        <f t="shared" si="7"/>
        <v>0</v>
      </c>
      <c r="BU416" s="644">
        <f t="shared" si="8"/>
        <v>0</v>
      </c>
      <c r="BV416" s="645"/>
      <c r="BW416" s="338"/>
      <c r="BX416" s="338"/>
      <c r="BY416" s="338"/>
      <c r="BZ416" s="338"/>
      <c r="CA416" s="338"/>
      <c r="CB416" s="338"/>
    </row>
    <row r="417" ht="15.75" customHeight="1">
      <c r="A417" s="858">
        <v>414.0</v>
      </c>
      <c r="B417" s="501"/>
      <c r="C417" s="908"/>
      <c r="D417" s="773">
        <f t="shared" ref="D417:E417" si="420">H417+J417+L417+N417+P417+R417+T417+V417+X417+Z417+AB417+AD417+AF417+AH417+AJ417+AL417+AN417+AP417+AR417+AT417+AV417+AX417+AZ417+BB417+BD417+BF417+BH417+BJ417+BL417+BN417+BP417</f>
        <v>0</v>
      </c>
      <c r="E417" s="671">
        <f t="shared" si="420"/>
        <v>0</v>
      </c>
      <c r="F417" s="774">
        <f t="shared" si="4"/>
        <v>0</v>
      </c>
      <c r="G417" s="418"/>
      <c r="H417" s="640"/>
      <c r="I417" s="642"/>
      <c r="J417" s="640"/>
      <c r="K417" s="642"/>
      <c r="L417" s="640"/>
      <c r="M417" s="642"/>
      <c r="N417" s="640"/>
      <c r="O417" s="642"/>
      <c r="P417" s="640"/>
      <c r="Q417" s="642"/>
      <c r="R417" s="640"/>
      <c r="S417" s="642"/>
      <c r="T417" s="640"/>
      <c r="U417" s="642"/>
      <c r="V417" s="640"/>
      <c r="W417" s="642"/>
      <c r="X417" s="640"/>
      <c r="Y417" s="642"/>
      <c r="Z417" s="640"/>
      <c r="AA417" s="642"/>
      <c r="AB417" s="640"/>
      <c r="AC417" s="642"/>
      <c r="AD417" s="640"/>
      <c r="AE417" s="642"/>
      <c r="AF417" s="640"/>
      <c r="AG417" s="642"/>
      <c r="AH417" s="640"/>
      <c r="AI417" s="642"/>
      <c r="AJ417" s="640"/>
      <c r="AK417" s="642"/>
      <c r="AL417" s="640"/>
      <c r="AM417" s="642"/>
      <c r="AN417" s="640"/>
      <c r="AO417" s="642"/>
      <c r="AP417" s="640"/>
      <c r="AQ417" s="642"/>
      <c r="AR417" s="640"/>
      <c r="AS417" s="642"/>
      <c r="AT417" s="640"/>
      <c r="AU417" s="642"/>
      <c r="AV417" s="640"/>
      <c r="AW417" s="642"/>
      <c r="AX417" s="640"/>
      <c r="AY417" s="642"/>
      <c r="AZ417" s="640"/>
      <c r="BA417" s="642"/>
      <c r="BB417" s="640"/>
      <c r="BC417" s="642"/>
      <c r="BD417" s="640"/>
      <c r="BE417" s="642"/>
      <c r="BF417" s="640"/>
      <c r="BG417" s="642"/>
      <c r="BH417" s="640"/>
      <c r="BI417" s="642"/>
      <c r="BJ417" s="640"/>
      <c r="BK417" s="642"/>
      <c r="BL417" s="640"/>
      <c r="BM417" s="642"/>
      <c r="BN417" s="640"/>
      <c r="BO417" s="642"/>
      <c r="BP417" s="640"/>
      <c r="BQ417" s="642"/>
      <c r="BR417" s="643"/>
      <c r="BS417" s="644">
        <f t="shared" si="6"/>
        <v>0</v>
      </c>
      <c r="BT417" s="776">
        <f t="shared" si="7"/>
        <v>0</v>
      </c>
      <c r="BU417" s="644">
        <f t="shared" si="8"/>
        <v>0</v>
      </c>
      <c r="BV417" s="645"/>
      <c r="BW417" s="338"/>
      <c r="BX417" s="338"/>
      <c r="BY417" s="338"/>
      <c r="BZ417" s="338"/>
      <c r="CA417" s="338"/>
      <c r="CB417" s="338"/>
    </row>
    <row r="418" ht="15.75" customHeight="1">
      <c r="A418" s="858">
        <v>415.0</v>
      </c>
      <c r="B418" s="501"/>
      <c r="C418" s="908"/>
      <c r="D418" s="773">
        <f t="shared" ref="D418:E418" si="421">H418+J418+L418+N418+P418+R418+T418+V418+X418+Z418+AB418+AD418+AF418+AH418+AJ418+AL418+AN418+AP418+AR418+AT418+AV418+AX418+AZ418+BB418+BD418+BF418+BH418+BJ418+BL418+BN418+BP418</f>
        <v>0</v>
      </c>
      <c r="E418" s="671">
        <f t="shared" si="421"/>
        <v>0</v>
      </c>
      <c r="F418" s="774">
        <f t="shared" si="4"/>
        <v>0</v>
      </c>
      <c r="G418" s="418"/>
      <c r="H418" s="640"/>
      <c r="I418" s="642"/>
      <c r="J418" s="640"/>
      <c r="K418" s="642"/>
      <c r="L418" s="640"/>
      <c r="M418" s="642"/>
      <c r="N418" s="640"/>
      <c r="O418" s="642"/>
      <c r="P418" s="640"/>
      <c r="Q418" s="642"/>
      <c r="R418" s="640"/>
      <c r="S418" s="642"/>
      <c r="T418" s="640"/>
      <c r="U418" s="642"/>
      <c r="V418" s="640"/>
      <c r="W418" s="642"/>
      <c r="X418" s="640"/>
      <c r="Y418" s="642"/>
      <c r="Z418" s="640"/>
      <c r="AA418" s="642"/>
      <c r="AB418" s="640"/>
      <c r="AC418" s="642"/>
      <c r="AD418" s="640"/>
      <c r="AE418" s="642"/>
      <c r="AF418" s="640"/>
      <c r="AG418" s="642"/>
      <c r="AH418" s="640"/>
      <c r="AI418" s="642"/>
      <c r="AJ418" s="640"/>
      <c r="AK418" s="642"/>
      <c r="AL418" s="640"/>
      <c r="AM418" s="642"/>
      <c r="AN418" s="640"/>
      <c r="AO418" s="642"/>
      <c r="AP418" s="640"/>
      <c r="AQ418" s="642"/>
      <c r="AR418" s="640"/>
      <c r="AS418" s="642"/>
      <c r="AT418" s="640"/>
      <c r="AU418" s="642"/>
      <c r="AV418" s="640"/>
      <c r="AW418" s="642"/>
      <c r="AX418" s="640"/>
      <c r="AY418" s="642"/>
      <c r="AZ418" s="640"/>
      <c r="BA418" s="642"/>
      <c r="BB418" s="640"/>
      <c r="BC418" s="642"/>
      <c r="BD418" s="640"/>
      <c r="BE418" s="642"/>
      <c r="BF418" s="640"/>
      <c r="BG418" s="642"/>
      <c r="BH418" s="640"/>
      <c r="BI418" s="642"/>
      <c r="BJ418" s="640"/>
      <c r="BK418" s="642"/>
      <c r="BL418" s="640"/>
      <c r="BM418" s="642"/>
      <c r="BN418" s="640"/>
      <c r="BO418" s="642"/>
      <c r="BP418" s="640"/>
      <c r="BQ418" s="642"/>
      <c r="BR418" s="643"/>
      <c r="BS418" s="644">
        <f t="shared" si="6"/>
        <v>0</v>
      </c>
      <c r="BT418" s="776">
        <f t="shared" si="7"/>
        <v>0</v>
      </c>
      <c r="BU418" s="644">
        <f t="shared" si="8"/>
        <v>0</v>
      </c>
      <c r="BV418" s="645"/>
      <c r="BW418" s="338"/>
      <c r="BX418" s="338"/>
      <c r="BY418" s="338"/>
      <c r="BZ418" s="338"/>
      <c r="CA418" s="338"/>
      <c r="CB418" s="338"/>
    </row>
    <row r="419" ht="15.75" customHeight="1">
      <c r="A419" s="858">
        <v>416.0</v>
      </c>
      <c r="B419" s="501"/>
      <c r="C419" s="908"/>
      <c r="D419" s="773">
        <f t="shared" ref="D419:E419" si="422">H419+J419+L419+N419+P419+R419+T419+V419+X419+Z419+AB419+AD419+AF419+AH419+AJ419+AL419+AN419+AP419+AR419+AT419+AV419+AX419+AZ419+BB419+BD419+BF419+BH419+BJ419+BL419+BN419+BP419</f>
        <v>0</v>
      </c>
      <c r="E419" s="671">
        <f t="shared" si="422"/>
        <v>0</v>
      </c>
      <c r="F419" s="774">
        <f t="shared" si="4"/>
        <v>0</v>
      </c>
      <c r="G419" s="418"/>
      <c r="H419" s="640"/>
      <c r="I419" s="642"/>
      <c r="J419" s="640"/>
      <c r="K419" s="642"/>
      <c r="L419" s="640"/>
      <c r="M419" s="642"/>
      <c r="N419" s="640"/>
      <c r="O419" s="642"/>
      <c r="P419" s="640"/>
      <c r="Q419" s="642"/>
      <c r="R419" s="640"/>
      <c r="S419" s="642"/>
      <c r="T419" s="640"/>
      <c r="U419" s="642"/>
      <c r="V419" s="640"/>
      <c r="W419" s="642"/>
      <c r="X419" s="640"/>
      <c r="Y419" s="642"/>
      <c r="Z419" s="640"/>
      <c r="AA419" s="642"/>
      <c r="AB419" s="640"/>
      <c r="AC419" s="642"/>
      <c r="AD419" s="640"/>
      <c r="AE419" s="642"/>
      <c r="AF419" s="640"/>
      <c r="AG419" s="642"/>
      <c r="AH419" s="640"/>
      <c r="AI419" s="642"/>
      <c r="AJ419" s="640"/>
      <c r="AK419" s="642"/>
      <c r="AL419" s="640"/>
      <c r="AM419" s="642"/>
      <c r="AN419" s="640"/>
      <c r="AO419" s="642"/>
      <c r="AP419" s="640"/>
      <c r="AQ419" s="642"/>
      <c r="AR419" s="640"/>
      <c r="AS419" s="642"/>
      <c r="AT419" s="640"/>
      <c r="AU419" s="642"/>
      <c r="AV419" s="640"/>
      <c r="AW419" s="642"/>
      <c r="AX419" s="640"/>
      <c r="AY419" s="642"/>
      <c r="AZ419" s="640"/>
      <c r="BA419" s="642"/>
      <c r="BB419" s="640"/>
      <c r="BC419" s="642"/>
      <c r="BD419" s="640"/>
      <c r="BE419" s="642"/>
      <c r="BF419" s="640"/>
      <c r="BG419" s="642"/>
      <c r="BH419" s="640"/>
      <c r="BI419" s="642"/>
      <c r="BJ419" s="640"/>
      <c r="BK419" s="642"/>
      <c r="BL419" s="640"/>
      <c r="BM419" s="642"/>
      <c r="BN419" s="640"/>
      <c r="BO419" s="642"/>
      <c r="BP419" s="640"/>
      <c r="BQ419" s="642"/>
      <c r="BR419" s="643"/>
      <c r="BS419" s="644">
        <f t="shared" si="6"/>
        <v>0</v>
      </c>
      <c r="BT419" s="776">
        <f t="shared" si="7"/>
        <v>0</v>
      </c>
      <c r="BU419" s="644">
        <f t="shared" si="8"/>
        <v>0</v>
      </c>
      <c r="BV419" s="645"/>
      <c r="BW419" s="338"/>
      <c r="BX419" s="338"/>
      <c r="BY419" s="338"/>
      <c r="BZ419" s="338"/>
      <c r="CA419" s="338"/>
      <c r="CB419" s="338"/>
    </row>
    <row r="420" ht="15.75" customHeight="1">
      <c r="A420" s="858">
        <v>417.0</v>
      </c>
      <c r="B420" s="501"/>
      <c r="C420" s="908"/>
      <c r="D420" s="773">
        <f t="shared" ref="D420:E420" si="423">H420+J420+L420+N420+P420+R420+T420+V420+X420+Z420+AB420+AD420+AF420+AH420+AJ420+AL420+AN420+AP420+AR420+AT420+AV420+AX420+AZ420+BB420+BD420+BF420+BH420+BJ420+BL420+BN420+BP420</f>
        <v>0</v>
      </c>
      <c r="E420" s="671">
        <f t="shared" si="423"/>
        <v>0</v>
      </c>
      <c r="F420" s="774">
        <f t="shared" si="4"/>
        <v>0</v>
      </c>
      <c r="G420" s="418"/>
      <c r="H420" s="640"/>
      <c r="I420" s="642"/>
      <c r="J420" s="640"/>
      <c r="K420" s="642"/>
      <c r="L420" s="640"/>
      <c r="M420" s="642"/>
      <c r="N420" s="640"/>
      <c r="O420" s="642"/>
      <c r="P420" s="640"/>
      <c r="Q420" s="642"/>
      <c r="R420" s="640"/>
      <c r="S420" s="642"/>
      <c r="T420" s="640"/>
      <c r="U420" s="642"/>
      <c r="V420" s="640"/>
      <c r="W420" s="642"/>
      <c r="X420" s="640"/>
      <c r="Y420" s="642"/>
      <c r="Z420" s="640"/>
      <c r="AA420" s="642"/>
      <c r="AB420" s="640"/>
      <c r="AC420" s="642"/>
      <c r="AD420" s="640"/>
      <c r="AE420" s="642"/>
      <c r="AF420" s="640"/>
      <c r="AG420" s="642"/>
      <c r="AH420" s="640"/>
      <c r="AI420" s="642"/>
      <c r="AJ420" s="640"/>
      <c r="AK420" s="642"/>
      <c r="AL420" s="640"/>
      <c r="AM420" s="642"/>
      <c r="AN420" s="640"/>
      <c r="AO420" s="642"/>
      <c r="AP420" s="640"/>
      <c r="AQ420" s="642"/>
      <c r="AR420" s="640"/>
      <c r="AS420" s="642"/>
      <c r="AT420" s="640"/>
      <c r="AU420" s="642"/>
      <c r="AV420" s="640"/>
      <c r="AW420" s="642"/>
      <c r="AX420" s="640"/>
      <c r="AY420" s="642"/>
      <c r="AZ420" s="640"/>
      <c r="BA420" s="642"/>
      <c r="BB420" s="640"/>
      <c r="BC420" s="642"/>
      <c r="BD420" s="640"/>
      <c r="BE420" s="642"/>
      <c r="BF420" s="640"/>
      <c r="BG420" s="642"/>
      <c r="BH420" s="640"/>
      <c r="BI420" s="642"/>
      <c r="BJ420" s="640"/>
      <c r="BK420" s="642"/>
      <c r="BL420" s="640"/>
      <c r="BM420" s="642"/>
      <c r="BN420" s="640"/>
      <c r="BO420" s="642"/>
      <c r="BP420" s="640"/>
      <c r="BQ420" s="642"/>
      <c r="BR420" s="643"/>
      <c r="BS420" s="644">
        <f t="shared" si="6"/>
        <v>0</v>
      </c>
      <c r="BT420" s="776">
        <f t="shared" si="7"/>
        <v>0</v>
      </c>
      <c r="BU420" s="644">
        <f t="shared" si="8"/>
        <v>0</v>
      </c>
      <c r="BV420" s="645"/>
      <c r="BW420" s="338"/>
      <c r="BX420" s="338"/>
      <c r="BY420" s="338"/>
      <c r="BZ420" s="338"/>
      <c r="CA420" s="338"/>
      <c r="CB420" s="338"/>
    </row>
    <row r="421" ht="15.75" customHeight="1">
      <c r="A421" s="858">
        <v>418.0</v>
      </c>
      <c r="B421" s="501"/>
      <c r="C421" s="908"/>
      <c r="D421" s="773">
        <f t="shared" ref="D421:E421" si="424">H421+J421+L421+N421+P421+R421+T421+V421+X421+Z421+AB421+AD421+AF421+AH421+AJ421+AL421+AN421+AP421+AR421+AT421+AV421+AX421+AZ421+BB421+BD421+BF421+BH421+BJ421+BL421+BN421+BP421</f>
        <v>0</v>
      </c>
      <c r="E421" s="671">
        <f t="shared" si="424"/>
        <v>0</v>
      </c>
      <c r="F421" s="774">
        <f t="shared" si="4"/>
        <v>0</v>
      </c>
      <c r="G421" s="418"/>
      <c r="H421" s="640"/>
      <c r="I421" s="642"/>
      <c r="J421" s="640"/>
      <c r="K421" s="642"/>
      <c r="L421" s="640"/>
      <c r="M421" s="642"/>
      <c r="N421" s="640"/>
      <c r="O421" s="642"/>
      <c r="P421" s="640"/>
      <c r="Q421" s="642"/>
      <c r="R421" s="640"/>
      <c r="S421" s="642"/>
      <c r="T421" s="640"/>
      <c r="U421" s="642"/>
      <c r="V421" s="640"/>
      <c r="W421" s="642"/>
      <c r="X421" s="640"/>
      <c r="Y421" s="642"/>
      <c r="Z421" s="640"/>
      <c r="AA421" s="642"/>
      <c r="AB421" s="640"/>
      <c r="AC421" s="642"/>
      <c r="AD421" s="640"/>
      <c r="AE421" s="642"/>
      <c r="AF421" s="640"/>
      <c r="AG421" s="642"/>
      <c r="AH421" s="640"/>
      <c r="AI421" s="642"/>
      <c r="AJ421" s="640"/>
      <c r="AK421" s="642"/>
      <c r="AL421" s="640"/>
      <c r="AM421" s="642"/>
      <c r="AN421" s="640"/>
      <c r="AO421" s="642"/>
      <c r="AP421" s="640"/>
      <c r="AQ421" s="642"/>
      <c r="AR421" s="640"/>
      <c r="AS421" s="642"/>
      <c r="AT421" s="640"/>
      <c r="AU421" s="642"/>
      <c r="AV421" s="640"/>
      <c r="AW421" s="642"/>
      <c r="AX421" s="640"/>
      <c r="AY421" s="642"/>
      <c r="AZ421" s="640"/>
      <c r="BA421" s="642"/>
      <c r="BB421" s="640"/>
      <c r="BC421" s="642"/>
      <c r="BD421" s="640"/>
      <c r="BE421" s="642"/>
      <c r="BF421" s="640"/>
      <c r="BG421" s="642"/>
      <c r="BH421" s="640"/>
      <c r="BI421" s="642"/>
      <c r="BJ421" s="640"/>
      <c r="BK421" s="642"/>
      <c r="BL421" s="640"/>
      <c r="BM421" s="642"/>
      <c r="BN421" s="640"/>
      <c r="BO421" s="642"/>
      <c r="BP421" s="640"/>
      <c r="BQ421" s="642"/>
      <c r="BR421" s="643"/>
      <c r="BS421" s="644">
        <f t="shared" si="6"/>
        <v>0</v>
      </c>
      <c r="BT421" s="776">
        <f t="shared" si="7"/>
        <v>0</v>
      </c>
      <c r="BU421" s="644">
        <f t="shared" si="8"/>
        <v>0</v>
      </c>
      <c r="BV421" s="645"/>
      <c r="BW421" s="338"/>
      <c r="BX421" s="338"/>
      <c r="BY421" s="338"/>
      <c r="BZ421" s="338"/>
      <c r="CA421" s="338"/>
      <c r="CB421" s="338"/>
    </row>
    <row r="422" ht="15.75" customHeight="1">
      <c r="A422" s="858">
        <v>419.0</v>
      </c>
      <c r="B422" s="501"/>
      <c r="C422" s="908"/>
      <c r="D422" s="773">
        <f t="shared" ref="D422:E422" si="425">H422+J422+L422+N422+P422+R422+T422+V422+X422+Z422+AB422+AD422+AF422+AH422+AJ422+AL422+AN422+AP422+AR422+AT422+AV422+AX422+AZ422+BB422+BD422+BF422+BH422+BJ422+BL422+BN422+BP422</f>
        <v>0</v>
      </c>
      <c r="E422" s="671">
        <f t="shared" si="425"/>
        <v>0</v>
      </c>
      <c r="F422" s="774">
        <f t="shared" si="4"/>
        <v>0</v>
      </c>
      <c r="G422" s="418"/>
      <c r="H422" s="640"/>
      <c r="I422" s="642"/>
      <c r="J422" s="640"/>
      <c r="K422" s="642"/>
      <c r="L422" s="640"/>
      <c r="M422" s="642"/>
      <c r="N422" s="640"/>
      <c r="O422" s="642"/>
      <c r="P422" s="640"/>
      <c r="Q422" s="642"/>
      <c r="R422" s="640"/>
      <c r="S422" s="642"/>
      <c r="T422" s="640"/>
      <c r="U422" s="642"/>
      <c r="V422" s="640"/>
      <c r="W422" s="642"/>
      <c r="X422" s="640"/>
      <c r="Y422" s="642"/>
      <c r="Z422" s="640"/>
      <c r="AA422" s="642"/>
      <c r="AB422" s="640"/>
      <c r="AC422" s="642"/>
      <c r="AD422" s="640"/>
      <c r="AE422" s="642"/>
      <c r="AF422" s="640"/>
      <c r="AG422" s="642"/>
      <c r="AH422" s="640"/>
      <c r="AI422" s="642"/>
      <c r="AJ422" s="640"/>
      <c r="AK422" s="642"/>
      <c r="AL422" s="640"/>
      <c r="AM422" s="642"/>
      <c r="AN422" s="640"/>
      <c r="AO422" s="642"/>
      <c r="AP422" s="640"/>
      <c r="AQ422" s="642"/>
      <c r="AR422" s="640"/>
      <c r="AS422" s="642"/>
      <c r="AT422" s="640"/>
      <c r="AU422" s="642"/>
      <c r="AV422" s="640"/>
      <c r="AW422" s="642"/>
      <c r="AX422" s="640"/>
      <c r="AY422" s="642"/>
      <c r="AZ422" s="640"/>
      <c r="BA422" s="642"/>
      <c r="BB422" s="640"/>
      <c r="BC422" s="642"/>
      <c r="BD422" s="640"/>
      <c r="BE422" s="642"/>
      <c r="BF422" s="640"/>
      <c r="BG422" s="642"/>
      <c r="BH422" s="640"/>
      <c r="BI422" s="642"/>
      <c r="BJ422" s="640"/>
      <c r="BK422" s="642"/>
      <c r="BL422" s="640"/>
      <c r="BM422" s="642"/>
      <c r="BN422" s="640"/>
      <c r="BO422" s="642"/>
      <c r="BP422" s="640"/>
      <c r="BQ422" s="642"/>
      <c r="BR422" s="643"/>
      <c r="BS422" s="644">
        <f t="shared" si="6"/>
        <v>0</v>
      </c>
      <c r="BT422" s="776">
        <f t="shared" si="7"/>
        <v>0</v>
      </c>
      <c r="BU422" s="644">
        <f t="shared" si="8"/>
        <v>0</v>
      </c>
      <c r="BV422" s="645"/>
      <c r="BW422" s="338"/>
      <c r="BX422" s="338"/>
      <c r="BY422" s="338"/>
      <c r="BZ422" s="338"/>
      <c r="CA422" s="338"/>
      <c r="CB422" s="338"/>
    </row>
    <row r="423" ht="15.75" customHeight="1">
      <c r="A423" s="858">
        <v>420.0</v>
      </c>
      <c r="B423" s="501"/>
      <c r="C423" s="908"/>
      <c r="D423" s="773">
        <f t="shared" ref="D423:E423" si="426">H423+J423+L423+N423+P423+R423+T423+V423+X423+Z423+AB423+AD423+AF423+AH423+AJ423+AL423+AN423+AP423+AR423+AT423+AV423+AX423+AZ423+BB423+BD423+BF423+BH423+BJ423+BL423+BN423+BP423</f>
        <v>0</v>
      </c>
      <c r="E423" s="671">
        <f t="shared" si="426"/>
        <v>0</v>
      </c>
      <c r="F423" s="774">
        <f t="shared" si="4"/>
        <v>0</v>
      </c>
      <c r="G423" s="418"/>
      <c r="H423" s="640"/>
      <c r="I423" s="642"/>
      <c r="J423" s="640"/>
      <c r="K423" s="642"/>
      <c r="L423" s="640"/>
      <c r="M423" s="642"/>
      <c r="N423" s="640"/>
      <c r="O423" s="642"/>
      <c r="P423" s="640"/>
      <c r="Q423" s="642"/>
      <c r="R423" s="640"/>
      <c r="S423" s="642"/>
      <c r="T423" s="640"/>
      <c r="U423" s="642"/>
      <c r="V423" s="640"/>
      <c r="W423" s="642"/>
      <c r="X423" s="640"/>
      <c r="Y423" s="642"/>
      <c r="Z423" s="640"/>
      <c r="AA423" s="642"/>
      <c r="AB423" s="640"/>
      <c r="AC423" s="642"/>
      <c r="AD423" s="640"/>
      <c r="AE423" s="642"/>
      <c r="AF423" s="640"/>
      <c r="AG423" s="642"/>
      <c r="AH423" s="640"/>
      <c r="AI423" s="642"/>
      <c r="AJ423" s="640"/>
      <c r="AK423" s="642"/>
      <c r="AL423" s="640"/>
      <c r="AM423" s="642"/>
      <c r="AN423" s="640"/>
      <c r="AO423" s="642"/>
      <c r="AP423" s="640"/>
      <c r="AQ423" s="642"/>
      <c r="AR423" s="640"/>
      <c r="AS423" s="642"/>
      <c r="AT423" s="640"/>
      <c r="AU423" s="642"/>
      <c r="AV423" s="640"/>
      <c r="AW423" s="642"/>
      <c r="AX423" s="640"/>
      <c r="AY423" s="642"/>
      <c r="AZ423" s="640"/>
      <c r="BA423" s="642"/>
      <c r="BB423" s="640"/>
      <c r="BC423" s="642"/>
      <c r="BD423" s="640"/>
      <c r="BE423" s="642"/>
      <c r="BF423" s="640"/>
      <c r="BG423" s="642"/>
      <c r="BH423" s="640"/>
      <c r="BI423" s="642"/>
      <c r="BJ423" s="640"/>
      <c r="BK423" s="642"/>
      <c r="BL423" s="640"/>
      <c r="BM423" s="642"/>
      <c r="BN423" s="640"/>
      <c r="BO423" s="642"/>
      <c r="BP423" s="640"/>
      <c r="BQ423" s="642"/>
      <c r="BR423" s="643"/>
      <c r="BS423" s="644">
        <f t="shared" si="6"/>
        <v>0</v>
      </c>
      <c r="BT423" s="776">
        <f t="shared" si="7"/>
        <v>0</v>
      </c>
      <c r="BU423" s="644">
        <f t="shared" si="8"/>
        <v>0</v>
      </c>
      <c r="BV423" s="645"/>
      <c r="BW423" s="338"/>
      <c r="BX423" s="338"/>
      <c r="BY423" s="338"/>
      <c r="BZ423" s="338"/>
      <c r="CA423" s="338"/>
      <c r="CB423" s="338"/>
    </row>
    <row r="424" ht="15.75" customHeight="1">
      <c r="A424" s="858">
        <v>421.0</v>
      </c>
      <c r="B424" s="501"/>
      <c r="C424" s="908"/>
      <c r="D424" s="773">
        <f t="shared" ref="D424:E424" si="427">H424+J424+L424+N424+P424+R424+T424+V424+X424+Z424+AB424+AD424+AF424+AH424+AJ424+AL424+AN424+AP424+AR424+AT424+AV424+AX424+AZ424+BB424+BD424+BF424+BH424+BJ424+BL424+BN424+BP424</f>
        <v>0</v>
      </c>
      <c r="E424" s="671">
        <f t="shared" si="427"/>
        <v>0</v>
      </c>
      <c r="F424" s="774">
        <f t="shared" si="4"/>
        <v>0</v>
      </c>
      <c r="G424" s="418"/>
      <c r="H424" s="640"/>
      <c r="I424" s="642"/>
      <c r="J424" s="640"/>
      <c r="K424" s="642"/>
      <c r="L424" s="640"/>
      <c r="M424" s="642"/>
      <c r="N424" s="640"/>
      <c r="O424" s="642"/>
      <c r="P424" s="640"/>
      <c r="Q424" s="642"/>
      <c r="R424" s="640"/>
      <c r="S424" s="642"/>
      <c r="T424" s="640"/>
      <c r="U424" s="642"/>
      <c r="V424" s="640"/>
      <c r="W424" s="642"/>
      <c r="X424" s="640"/>
      <c r="Y424" s="642"/>
      <c r="Z424" s="640"/>
      <c r="AA424" s="642"/>
      <c r="AB424" s="640"/>
      <c r="AC424" s="642"/>
      <c r="AD424" s="640"/>
      <c r="AE424" s="642"/>
      <c r="AF424" s="640"/>
      <c r="AG424" s="642"/>
      <c r="AH424" s="640"/>
      <c r="AI424" s="642"/>
      <c r="AJ424" s="640"/>
      <c r="AK424" s="642"/>
      <c r="AL424" s="640"/>
      <c r="AM424" s="642"/>
      <c r="AN424" s="640"/>
      <c r="AO424" s="642"/>
      <c r="AP424" s="640"/>
      <c r="AQ424" s="642"/>
      <c r="AR424" s="640"/>
      <c r="AS424" s="642"/>
      <c r="AT424" s="640"/>
      <c r="AU424" s="642"/>
      <c r="AV424" s="640"/>
      <c r="AW424" s="642"/>
      <c r="AX424" s="640"/>
      <c r="AY424" s="642"/>
      <c r="AZ424" s="640"/>
      <c r="BA424" s="642"/>
      <c r="BB424" s="640"/>
      <c r="BC424" s="642"/>
      <c r="BD424" s="640"/>
      <c r="BE424" s="642"/>
      <c r="BF424" s="640"/>
      <c r="BG424" s="642"/>
      <c r="BH424" s="640"/>
      <c r="BI424" s="642"/>
      <c r="BJ424" s="640"/>
      <c r="BK424" s="642"/>
      <c r="BL424" s="640"/>
      <c r="BM424" s="642"/>
      <c r="BN424" s="640"/>
      <c r="BO424" s="642"/>
      <c r="BP424" s="640"/>
      <c r="BQ424" s="642"/>
      <c r="BR424" s="643"/>
      <c r="BS424" s="644">
        <f t="shared" si="6"/>
        <v>0</v>
      </c>
      <c r="BT424" s="776">
        <f t="shared" si="7"/>
        <v>0</v>
      </c>
      <c r="BU424" s="644">
        <f t="shared" si="8"/>
        <v>0</v>
      </c>
      <c r="BV424" s="645"/>
      <c r="BW424" s="338"/>
      <c r="BX424" s="338"/>
      <c r="BY424" s="338"/>
      <c r="BZ424" s="338"/>
      <c r="CA424" s="338"/>
      <c r="CB424" s="338"/>
    </row>
    <row r="425" ht="15.75" customHeight="1">
      <c r="A425" s="858">
        <v>422.0</v>
      </c>
      <c r="B425" s="501"/>
      <c r="C425" s="908"/>
      <c r="D425" s="773">
        <f t="shared" ref="D425:E425" si="428">H425+J425+L425+N425+P425+R425+T425+V425+X425+Z425+AB425+AD425+AF425+AH425+AJ425+AL425+AN425+AP425+AR425+AT425+AV425+AX425+AZ425+BB425+BD425+BF425+BH425+BJ425+BL425+BN425+BP425</f>
        <v>0</v>
      </c>
      <c r="E425" s="671">
        <f t="shared" si="428"/>
        <v>0</v>
      </c>
      <c r="F425" s="774">
        <f t="shared" si="4"/>
        <v>0</v>
      </c>
      <c r="G425" s="418"/>
      <c r="H425" s="640"/>
      <c r="I425" s="642"/>
      <c r="J425" s="640"/>
      <c r="K425" s="642"/>
      <c r="L425" s="640"/>
      <c r="M425" s="642"/>
      <c r="N425" s="640"/>
      <c r="O425" s="642"/>
      <c r="P425" s="640"/>
      <c r="Q425" s="642"/>
      <c r="R425" s="640"/>
      <c r="S425" s="642"/>
      <c r="T425" s="640"/>
      <c r="U425" s="642"/>
      <c r="V425" s="640"/>
      <c r="W425" s="642"/>
      <c r="X425" s="640"/>
      <c r="Y425" s="642"/>
      <c r="Z425" s="640"/>
      <c r="AA425" s="642"/>
      <c r="AB425" s="640"/>
      <c r="AC425" s="642"/>
      <c r="AD425" s="640"/>
      <c r="AE425" s="642"/>
      <c r="AF425" s="640"/>
      <c r="AG425" s="642"/>
      <c r="AH425" s="640"/>
      <c r="AI425" s="642"/>
      <c r="AJ425" s="640"/>
      <c r="AK425" s="642"/>
      <c r="AL425" s="640"/>
      <c r="AM425" s="642"/>
      <c r="AN425" s="640"/>
      <c r="AO425" s="642"/>
      <c r="AP425" s="640"/>
      <c r="AQ425" s="642"/>
      <c r="AR425" s="640"/>
      <c r="AS425" s="642"/>
      <c r="AT425" s="640"/>
      <c r="AU425" s="642"/>
      <c r="AV425" s="640"/>
      <c r="AW425" s="642"/>
      <c r="AX425" s="640"/>
      <c r="AY425" s="642"/>
      <c r="AZ425" s="640"/>
      <c r="BA425" s="642"/>
      <c r="BB425" s="640"/>
      <c r="BC425" s="642"/>
      <c r="BD425" s="640"/>
      <c r="BE425" s="642"/>
      <c r="BF425" s="640"/>
      <c r="BG425" s="642"/>
      <c r="BH425" s="640"/>
      <c r="BI425" s="642"/>
      <c r="BJ425" s="640"/>
      <c r="BK425" s="642"/>
      <c r="BL425" s="640"/>
      <c r="BM425" s="642"/>
      <c r="BN425" s="640"/>
      <c r="BO425" s="642"/>
      <c r="BP425" s="640"/>
      <c r="BQ425" s="642"/>
      <c r="BR425" s="643"/>
      <c r="BS425" s="644">
        <f t="shared" si="6"/>
        <v>0</v>
      </c>
      <c r="BT425" s="776">
        <f t="shared" si="7"/>
        <v>0</v>
      </c>
      <c r="BU425" s="644">
        <f t="shared" si="8"/>
        <v>0</v>
      </c>
      <c r="BV425" s="645"/>
      <c r="BW425" s="338"/>
      <c r="BX425" s="338"/>
      <c r="BY425" s="338"/>
      <c r="BZ425" s="338"/>
      <c r="CA425" s="338"/>
      <c r="CB425" s="338"/>
    </row>
    <row r="426" ht="15.75" customHeight="1">
      <c r="A426" s="858">
        <v>423.0</v>
      </c>
      <c r="B426" s="501"/>
      <c r="C426" s="908"/>
      <c r="D426" s="773">
        <f t="shared" ref="D426:E426" si="429">H426+J426+L426+N426+P426+R426+T426+V426+X426+Z426+AB426+AD426+AF426+AH426+AJ426+AL426+AN426+AP426+AR426+AT426+AV426+AX426+AZ426+BB426+BD426+BF426+BH426+BJ426+BL426+BN426+BP426</f>
        <v>0</v>
      </c>
      <c r="E426" s="671">
        <f t="shared" si="429"/>
        <v>0</v>
      </c>
      <c r="F426" s="774">
        <f t="shared" si="4"/>
        <v>0</v>
      </c>
      <c r="G426" s="418"/>
      <c r="H426" s="640"/>
      <c r="I426" s="642"/>
      <c r="J426" s="640"/>
      <c r="K426" s="642"/>
      <c r="L426" s="640"/>
      <c r="M426" s="642"/>
      <c r="N426" s="640"/>
      <c r="O426" s="642"/>
      <c r="P426" s="640"/>
      <c r="Q426" s="642"/>
      <c r="R426" s="640"/>
      <c r="S426" s="642"/>
      <c r="T426" s="640"/>
      <c r="U426" s="642"/>
      <c r="V426" s="640"/>
      <c r="W426" s="642"/>
      <c r="X426" s="640"/>
      <c r="Y426" s="642"/>
      <c r="Z426" s="640"/>
      <c r="AA426" s="642"/>
      <c r="AB426" s="640"/>
      <c r="AC426" s="642"/>
      <c r="AD426" s="640"/>
      <c r="AE426" s="642"/>
      <c r="AF426" s="640"/>
      <c r="AG426" s="642"/>
      <c r="AH426" s="640"/>
      <c r="AI426" s="642"/>
      <c r="AJ426" s="640"/>
      <c r="AK426" s="642"/>
      <c r="AL426" s="640"/>
      <c r="AM426" s="642"/>
      <c r="AN426" s="640"/>
      <c r="AO426" s="642"/>
      <c r="AP426" s="640"/>
      <c r="AQ426" s="642"/>
      <c r="AR426" s="640"/>
      <c r="AS426" s="642"/>
      <c r="AT426" s="640"/>
      <c r="AU426" s="642"/>
      <c r="AV426" s="640"/>
      <c r="AW426" s="642"/>
      <c r="AX426" s="640"/>
      <c r="AY426" s="642"/>
      <c r="AZ426" s="640"/>
      <c r="BA426" s="642"/>
      <c r="BB426" s="640"/>
      <c r="BC426" s="642"/>
      <c r="BD426" s="640"/>
      <c r="BE426" s="642"/>
      <c r="BF426" s="640"/>
      <c r="BG426" s="642"/>
      <c r="BH426" s="640"/>
      <c r="BI426" s="642"/>
      <c r="BJ426" s="640"/>
      <c r="BK426" s="642"/>
      <c r="BL426" s="640"/>
      <c r="BM426" s="642"/>
      <c r="BN426" s="640"/>
      <c r="BO426" s="642"/>
      <c r="BP426" s="640"/>
      <c r="BQ426" s="642"/>
      <c r="BR426" s="643"/>
      <c r="BS426" s="644">
        <f t="shared" si="6"/>
        <v>0</v>
      </c>
      <c r="BT426" s="776">
        <f t="shared" si="7"/>
        <v>0</v>
      </c>
      <c r="BU426" s="644">
        <f t="shared" si="8"/>
        <v>0</v>
      </c>
      <c r="BV426" s="645"/>
      <c r="BW426" s="338"/>
      <c r="BX426" s="338"/>
      <c r="BY426" s="338"/>
      <c r="BZ426" s="338"/>
      <c r="CA426" s="338"/>
      <c r="CB426" s="338"/>
    </row>
    <row r="427" ht="15.75" customHeight="1">
      <c r="A427" s="858">
        <v>424.0</v>
      </c>
      <c r="B427" s="501"/>
      <c r="C427" s="908"/>
      <c r="D427" s="773">
        <f t="shared" ref="D427:E427" si="430">H427+J427+L427+N427+P427+R427+T427+V427+X427+Z427+AB427+AD427+AF427+AH427+AJ427+AL427+AN427+AP427+AR427+AT427+AV427+AX427+AZ427+BB427+BD427+BF427+BH427+BJ427+BL427+BN427+BP427</f>
        <v>0</v>
      </c>
      <c r="E427" s="671">
        <f t="shared" si="430"/>
        <v>0</v>
      </c>
      <c r="F427" s="774">
        <f t="shared" si="4"/>
        <v>0</v>
      </c>
      <c r="G427" s="418"/>
      <c r="H427" s="640"/>
      <c r="I427" s="642"/>
      <c r="J427" s="640"/>
      <c r="K427" s="642"/>
      <c r="L427" s="640"/>
      <c r="M427" s="642"/>
      <c r="N427" s="640"/>
      <c r="O427" s="642"/>
      <c r="P427" s="640"/>
      <c r="Q427" s="642"/>
      <c r="R427" s="640"/>
      <c r="S427" s="642"/>
      <c r="T427" s="640"/>
      <c r="U427" s="642"/>
      <c r="V427" s="640"/>
      <c r="W427" s="642"/>
      <c r="X427" s="640"/>
      <c r="Y427" s="642"/>
      <c r="Z427" s="640"/>
      <c r="AA427" s="642"/>
      <c r="AB427" s="640"/>
      <c r="AC427" s="642"/>
      <c r="AD427" s="640"/>
      <c r="AE427" s="642"/>
      <c r="AF427" s="640"/>
      <c r="AG427" s="642"/>
      <c r="AH427" s="640"/>
      <c r="AI427" s="642"/>
      <c r="AJ427" s="640"/>
      <c r="AK427" s="642"/>
      <c r="AL427" s="640"/>
      <c r="AM427" s="642"/>
      <c r="AN427" s="640"/>
      <c r="AO427" s="642"/>
      <c r="AP427" s="640"/>
      <c r="AQ427" s="642"/>
      <c r="AR427" s="640"/>
      <c r="AS427" s="642"/>
      <c r="AT427" s="640"/>
      <c r="AU427" s="642"/>
      <c r="AV427" s="640"/>
      <c r="AW427" s="642"/>
      <c r="AX427" s="640"/>
      <c r="AY427" s="642"/>
      <c r="AZ427" s="640"/>
      <c r="BA427" s="642"/>
      <c r="BB427" s="640"/>
      <c r="BC427" s="642"/>
      <c r="BD427" s="640"/>
      <c r="BE427" s="642"/>
      <c r="BF427" s="640"/>
      <c r="BG427" s="642"/>
      <c r="BH427" s="640"/>
      <c r="BI427" s="642"/>
      <c r="BJ427" s="640"/>
      <c r="BK427" s="642"/>
      <c r="BL427" s="640"/>
      <c r="BM427" s="642"/>
      <c r="BN427" s="640"/>
      <c r="BO427" s="642"/>
      <c r="BP427" s="640"/>
      <c r="BQ427" s="642"/>
      <c r="BR427" s="643"/>
      <c r="BS427" s="644">
        <f t="shared" si="6"/>
        <v>0</v>
      </c>
      <c r="BT427" s="776">
        <f t="shared" si="7"/>
        <v>0</v>
      </c>
      <c r="BU427" s="644">
        <f t="shared" si="8"/>
        <v>0</v>
      </c>
      <c r="BV427" s="645"/>
      <c r="BW427" s="338"/>
      <c r="BX427" s="338"/>
      <c r="BY427" s="338"/>
      <c r="BZ427" s="338"/>
      <c r="CA427" s="338"/>
      <c r="CB427" s="338"/>
    </row>
    <row r="428" ht="15.75" customHeight="1">
      <c r="A428" s="858">
        <v>425.0</v>
      </c>
      <c r="B428" s="501"/>
      <c r="C428" s="908"/>
      <c r="D428" s="773">
        <f t="shared" ref="D428:E428" si="431">H428+J428+L428+N428+P428+R428+T428+V428+X428+Z428+AB428+AD428+AF428+AH428+AJ428+AL428+AN428+AP428+AR428+AT428+AV428+AX428+AZ428+BB428+BD428+BF428+BH428+BJ428+BL428+BN428+BP428</f>
        <v>0</v>
      </c>
      <c r="E428" s="671">
        <f t="shared" si="431"/>
        <v>0</v>
      </c>
      <c r="F428" s="774">
        <f t="shared" si="4"/>
        <v>0</v>
      </c>
      <c r="G428" s="418"/>
      <c r="H428" s="640"/>
      <c r="I428" s="642"/>
      <c r="J428" s="640"/>
      <c r="K428" s="642"/>
      <c r="L428" s="640"/>
      <c r="M428" s="642"/>
      <c r="N428" s="640"/>
      <c r="O428" s="642"/>
      <c r="P428" s="640"/>
      <c r="Q428" s="642"/>
      <c r="R428" s="640"/>
      <c r="S428" s="642"/>
      <c r="T428" s="640"/>
      <c r="U428" s="642"/>
      <c r="V428" s="640"/>
      <c r="W428" s="642"/>
      <c r="X428" s="640"/>
      <c r="Y428" s="642"/>
      <c r="Z428" s="640"/>
      <c r="AA428" s="642"/>
      <c r="AB428" s="640"/>
      <c r="AC428" s="642"/>
      <c r="AD428" s="640"/>
      <c r="AE428" s="642"/>
      <c r="AF428" s="640"/>
      <c r="AG428" s="642"/>
      <c r="AH428" s="640"/>
      <c r="AI428" s="642"/>
      <c r="AJ428" s="640"/>
      <c r="AK428" s="642"/>
      <c r="AL428" s="640"/>
      <c r="AM428" s="642"/>
      <c r="AN428" s="640"/>
      <c r="AO428" s="642"/>
      <c r="AP428" s="640"/>
      <c r="AQ428" s="642"/>
      <c r="AR428" s="640"/>
      <c r="AS428" s="642"/>
      <c r="AT428" s="640"/>
      <c r="AU428" s="642"/>
      <c r="AV428" s="640"/>
      <c r="AW428" s="642"/>
      <c r="AX428" s="640"/>
      <c r="AY428" s="642"/>
      <c r="AZ428" s="640"/>
      <c r="BA428" s="642"/>
      <c r="BB428" s="640"/>
      <c r="BC428" s="642"/>
      <c r="BD428" s="640"/>
      <c r="BE428" s="642"/>
      <c r="BF428" s="640"/>
      <c r="BG428" s="642"/>
      <c r="BH428" s="640"/>
      <c r="BI428" s="642"/>
      <c r="BJ428" s="640"/>
      <c r="BK428" s="642"/>
      <c r="BL428" s="640"/>
      <c r="BM428" s="642"/>
      <c r="BN428" s="640"/>
      <c r="BO428" s="642"/>
      <c r="BP428" s="640"/>
      <c r="BQ428" s="642"/>
      <c r="BR428" s="643"/>
      <c r="BS428" s="644">
        <f t="shared" si="6"/>
        <v>0</v>
      </c>
      <c r="BT428" s="776">
        <f t="shared" si="7"/>
        <v>0</v>
      </c>
      <c r="BU428" s="644">
        <f t="shared" si="8"/>
        <v>0</v>
      </c>
      <c r="BV428" s="645"/>
      <c r="BW428" s="338"/>
      <c r="BX428" s="338"/>
      <c r="BY428" s="338"/>
      <c r="BZ428" s="338"/>
      <c r="CA428" s="338"/>
      <c r="CB428" s="338"/>
    </row>
    <row r="429" ht="15.75" customHeight="1">
      <c r="A429" s="858">
        <v>426.0</v>
      </c>
      <c r="B429" s="501"/>
      <c r="C429" s="908"/>
      <c r="D429" s="773">
        <f t="shared" ref="D429:E429" si="432">H429+J429+L429+N429+P429+R429+T429+V429+X429+Z429+AB429+AD429+AF429+AH429+AJ429+AL429+AN429+AP429+AR429+AT429+AV429+AX429+AZ429+BB429+BD429+BF429+BH429+BJ429+BL429+BN429+BP429</f>
        <v>0</v>
      </c>
      <c r="E429" s="671">
        <f t="shared" si="432"/>
        <v>0</v>
      </c>
      <c r="F429" s="774">
        <f t="shared" si="4"/>
        <v>0</v>
      </c>
      <c r="G429" s="418"/>
      <c r="H429" s="640"/>
      <c r="I429" s="642"/>
      <c r="J429" s="640"/>
      <c r="K429" s="642"/>
      <c r="L429" s="640"/>
      <c r="M429" s="642"/>
      <c r="N429" s="640"/>
      <c r="O429" s="642"/>
      <c r="P429" s="640"/>
      <c r="Q429" s="642"/>
      <c r="R429" s="640"/>
      <c r="S429" s="642"/>
      <c r="T429" s="640"/>
      <c r="U429" s="642"/>
      <c r="V429" s="640"/>
      <c r="W429" s="642"/>
      <c r="X429" s="640"/>
      <c r="Y429" s="642"/>
      <c r="Z429" s="640"/>
      <c r="AA429" s="642"/>
      <c r="AB429" s="640"/>
      <c r="AC429" s="642"/>
      <c r="AD429" s="640"/>
      <c r="AE429" s="642"/>
      <c r="AF429" s="640"/>
      <c r="AG429" s="642"/>
      <c r="AH429" s="640"/>
      <c r="AI429" s="642"/>
      <c r="AJ429" s="640"/>
      <c r="AK429" s="642"/>
      <c r="AL429" s="640"/>
      <c r="AM429" s="642"/>
      <c r="AN429" s="640"/>
      <c r="AO429" s="642"/>
      <c r="AP429" s="640"/>
      <c r="AQ429" s="642"/>
      <c r="AR429" s="640"/>
      <c r="AS429" s="642"/>
      <c r="AT429" s="640"/>
      <c r="AU429" s="642"/>
      <c r="AV429" s="640"/>
      <c r="AW429" s="642"/>
      <c r="AX429" s="640"/>
      <c r="AY429" s="642"/>
      <c r="AZ429" s="640"/>
      <c r="BA429" s="642"/>
      <c r="BB429" s="640"/>
      <c r="BC429" s="642"/>
      <c r="BD429" s="640"/>
      <c r="BE429" s="642"/>
      <c r="BF429" s="640"/>
      <c r="BG429" s="642"/>
      <c r="BH429" s="640"/>
      <c r="BI429" s="642"/>
      <c r="BJ429" s="640"/>
      <c r="BK429" s="642"/>
      <c r="BL429" s="640"/>
      <c r="BM429" s="642"/>
      <c r="BN429" s="640"/>
      <c r="BO429" s="642"/>
      <c r="BP429" s="640"/>
      <c r="BQ429" s="642"/>
      <c r="BR429" s="643"/>
      <c r="BS429" s="644">
        <f t="shared" si="6"/>
        <v>0</v>
      </c>
      <c r="BT429" s="776">
        <f t="shared" si="7"/>
        <v>0</v>
      </c>
      <c r="BU429" s="644">
        <f t="shared" si="8"/>
        <v>0</v>
      </c>
      <c r="BV429" s="645"/>
      <c r="BW429" s="338"/>
      <c r="BX429" s="338"/>
      <c r="BY429" s="338"/>
      <c r="BZ429" s="338"/>
      <c r="CA429" s="338"/>
      <c r="CB429" s="338"/>
    </row>
    <row r="430" ht="15.75" customHeight="1">
      <c r="A430" s="858">
        <v>427.0</v>
      </c>
      <c r="B430" s="501"/>
      <c r="C430" s="908"/>
      <c r="D430" s="773">
        <f t="shared" ref="D430:E430" si="433">H430+J430+L430+N430+P430+R430+T430+V430+X430+Z430+AB430+AD430+AF430+AH430+AJ430+AL430+AN430+AP430+AR430+AT430+AV430+AX430+AZ430+BB430+BD430+BF430+BH430+BJ430+BL430+BN430+BP430</f>
        <v>0</v>
      </c>
      <c r="E430" s="671">
        <f t="shared" si="433"/>
        <v>0</v>
      </c>
      <c r="F430" s="774">
        <f t="shared" si="4"/>
        <v>0</v>
      </c>
      <c r="G430" s="418"/>
      <c r="H430" s="640"/>
      <c r="I430" s="642"/>
      <c r="J430" s="640"/>
      <c r="K430" s="642"/>
      <c r="L430" s="640"/>
      <c r="M430" s="642"/>
      <c r="N430" s="640"/>
      <c r="O430" s="642"/>
      <c r="P430" s="640"/>
      <c r="Q430" s="642"/>
      <c r="R430" s="640"/>
      <c r="S430" s="642"/>
      <c r="T430" s="640"/>
      <c r="U430" s="642"/>
      <c r="V430" s="640"/>
      <c r="W430" s="642"/>
      <c r="X430" s="640"/>
      <c r="Y430" s="642"/>
      <c r="Z430" s="640"/>
      <c r="AA430" s="642"/>
      <c r="AB430" s="640"/>
      <c r="AC430" s="642"/>
      <c r="AD430" s="640"/>
      <c r="AE430" s="642"/>
      <c r="AF430" s="640"/>
      <c r="AG430" s="642"/>
      <c r="AH430" s="640"/>
      <c r="AI430" s="642"/>
      <c r="AJ430" s="640"/>
      <c r="AK430" s="642"/>
      <c r="AL430" s="640"/>
      <c r="AM430" s="642"/>
      <c r="AN430" s="640"/>
      <c r="AO430" s="642"/>
      <c r="AP430" s="640"/>
      <c r="AQ430" s="642"/>
      <c r="AR430" s="640"/>
      <c r="AS430" s="642"/>
      <c r="AT430" s="640"/>
      <c r="AU430" s="642"/>
      <c r="AV430" s="640"/>
      <c r="AW430" s="642"/>
      <c r="AX430" s="640"/>
      <c r="AY430" s="642"/>
      <c r="AZ430" s="640"/>
      <c r="BA430" s="642"/>
      <c r="BB430" s="640"/>
      <c r="BC430" s="642"/>
      <c r="BD430" s="640"/>
      <c r="BE430" s="642"/>
      <c r="BF430" s="640"/>
      <c r="BG430" s="642"/>
      <c r="BH430" s="640"/>
      <c r="BI430" s="642"/>
      <c r="BJ430" s="640"/>
      <c r="BK430" s="642"/>
      <c r="BL430" s="640"/>
      <c r="BM430" s="642"/>
      <c r="BN430" s="640"/>
      <c r="BO430" s="642"/>
      <c r="BP430" s="640"/>
      <c r="BQ430" s="642"/>
      <c r="BR430" s="643"/>
      <c r="BS430" s="644">
        <f t="shared" si="6"/>
        <v>0</v>
      </c>
      <c r="BT430" s="776">
        <f t="shared" si="7"/>
        <v>0</v>
      </c>
      <c r="BU430" s="644">
        <f t="shared" si="8"/>
        <v>0</v>
      </c>
      <c r="BV430" s="645"/>
      <c r="BW430" s="338"/>
      <c r="BX430" s="338"/>
      <c r="BY430" s="338"/>
      <c r="BZ430" s="338"/>
      <c r="CA430" s="338"/>
      <c r="CB430" s="338"/>
    </row>
    <row r="431" ht="15.75" customHeight="1">
      <c r="A431" s="858">
        <v>428.0</v>
      </c>
      <c r="B431" s="501"/>
      <c r="C431" s="908"/>
      <c r="D431" s="773">
        <f t="shared" ref="D431:E431" si="434">H431+J431+L431+N431+P431+R431+T431+V431+X431+Z431+AB431+AD431+AF431+AH431+AJ431+AL431+AN431+AP431+AR431+AT431+AV431+AX431+AZ431+BB431+BD431+BF431+BH431+BJ431+BL431+BN431+BP431</f>
        <v>0</v>
      </c>
      <c r="E431" s="671">
        <f t="shared" si="434"/>
        <v>0</v>
      </c>
      <c r="F431" s="774">
        <f t="shared" si="4"/>
        <v>0</v>
      </c>
      <c r="G431" s="418"/>
      <c r="H431" s="640"/>
      <c r="I431" s="642"/>
      <c r="J431" s="640"/>
      <c r="K431" s="642"/>
      <c r="L431" s="640"/>
      <c r="M431" s="642"/>
      <c r="N431" s="640"/>
      <c r="O431" s="642"/>
      <c r="P431" s="640"/>
      <c r="Q431" s="642"/>
      <c r="R431" s="640"/>
      <c r="S431" s="642"/>
      <c r="T431" s="640"/>
      <c r="U431" s="642"/>
      <c r="V431" s="640"/>
      <c r="W431" s="642"/>
      <c r="X431" s="640"/>
      <c r="Y431" s="642"/>
      <c r="Z431" s="640"/>
      <c r="AA431" s="642"/>
      <c r="AB431" s="640"/>
      <c r="AC431" s="642"/>
      <c r="AD431" s="640"/>
      <c r="AE431" s="642"/>
      <c r="AF431" s="640"/>
      <c r="AG431" s="642"/>
      <c r="AH431" s="640"/>
      <c r="AI431" s="642"/>
      <c r="AJ431" s="640"/>
      <c r="AK431" s="642"/>
      <c r="AL431" s="640"/>
      <c r="AM431" s="642"/>
      <c r="AN431" s="640"/>
      <c r="AO431" s="642"/>
      <c r="AP431" s="640"/>
      <c r="AQ431" s="642"/>
      <c r="AR431" s="640"/>
      <c r="AS431" s="642"/>
      <c r="AT431" s="640"/>
      <c r="AU431" s="642"/>
      <c r="AV431" s="640"/>
      <c r="AW431" s="642"/>
      <c r="AX431" s="640"/>
      <c r="AY431" s="642"/>
      <c r="AZ431" s="640"/>
      <c r="BA431" s="642"/>
      <c r="BB431" s="640"/>
      <c r="BC431" s="642"/>
      <c r="BD431" s="640"/>
      <c r="BE431" s="642"/>
      <c r="BF431" s="640"/>
      <c r="BG431" s="642"/>
      <c r="BH431" s="640"/>
      <c r="BI431" s="642"/>
      <c r="BJ431" s="640"/>
      <c r="BK431" s="642"/>
      <c r="BL431" s="640"/>
      <c r="BM431" s="642"/>
      <c r="BN431" s="640"/>
      <c r="BO431" s="642"/>
      <c r="BP431" s="640"/>
      <c r="BQ431" s="642"/>
      <c r="BR431" s="643"/>
      <c r="BS431" s="644">
        <f t="shared" si="6"/>
        <v>0</v>
      </c>
      <c r="BT431" s="776">
        <f t="shared" si="7"/>
        <v>0</v>
      </c>
      <c r="BU431" s="644">
        <f t="shared" si="8"/>
        <v>0</v>
      </c>
      <c r="BV431" s="645"/>
      <c r="BW431" s="338"/>
      <c r="BX431" s="338"/>
      <c r="BY431" s="338"/>
      <c r="BZ431" s="338"/>
      <c r="CA431" s="338"/>
      <c r="CB431" s="338"/>
    </row>
    <row r="432" ht="15.75" customHeight="1">
      <c r="A432" s="858">
        <v>429.0</v>
      </c>
      <c r="B432" s="501"/>
      <c r="C432" s="908"/>
      <c r="D432" s="773">
        <f t="shared" ref="D432:E432" si="435">H432+J432+L432+N432+P432+R432+T432+V432+X432+Z432+AB432+AD432+AF432+AH432+AJ432+AL432+AN432+AP432+AR432+AT432+AV432+AX432+AZ432+BB432+BD432+BF432+BH432+BJ432+BL432+BN432+BP432</f>
        <v>0</v>
      </c>
      <c r="E432" s="671">
        <f t="shared" si="435"/>
        <v>0</v>
      </c>
      <c r="F432" s="774">
        <f t="shared" si="4"/>
        <v>0</v>
      </c>
      <c r="G432" s="418"/>
      <c r="H432" s="640"/>
      <c r="I432" s="642"/>
      <c r="J432" s="640"/>
      <c r="K432" s="642"/>
      <c r="L432" s="640"/>
      <c r="M432" s="642"/>
      <c r="N432" s="640"/>
      <c r="O432" s="642"/>
      <c r="P432" s="640"/>
      <c r="Q432" s="642"/>
      <c r="R432" s="640"/>
      <c r="S432" s="642"/>
      <c r="T432" s="640"/>
      <c r="U432" s="642"/>
      <c r="V432" s="640"/>
      <c r="W432" s="642"/>
      <c r="X432" s="640"/>
      <c r="Y432" s="642"/>
      <c r="Z432" s="640"/>
      <c r="AA432" s="642"/>
      <c r="AB432" s="640"/>
      <c r="AC432" s="642"/>
      <c r="AD432" s="640"/>
      <c r="AE432" s="642"/>
      <c r="AF432" s="640"/>
      <c r="AG432" s="642"/>
      <c r="AH432" s="640"/>
      <c r="AI432" s="642"/>
      <c r="AJ432" s="640"/>
      <c r="AK432" s="642"/>
      <c r="AL432" s="640"/>
      <c r="AM432" s="642"/>
      <c r="AN432" s="640"/>
      <c r="AO432" s="642"/>
      <c r="AP432" s="640"/>
      <c r="AQ432" s="642"/>
      <c r="AR432" s="640"/>
      <c r="AS432" s="642"/>
      <c r="AT432" s="640"/>
      <c r="AU432" s="642"/>
      <c r="AV432" s="640"/>
      <c r="AW432" s="642"/>
      <c r="AX432" s="640"/>
      <c r="AY432" s="642"/>
      <c r="AZ432" s="640"/>
      <c r="BA432" s="642"/>
      <c r="BB432" s="640"/>
      <c r="BC432" s="642"/>
      <c r="BD432" s="640"/>
      <c r="BE432" s="642"/>
      <c r="BF432" s="640"/>
      <c r="BG432" s="642"/>
      <c r="BH432" s="640"/>
      <c r="BI432" s="642"/>
      <c r="BJ432" s="640"/>
      <c r="BK432" s="642"/>
      <c r="BL432" s="640"/>
      <c r="BM432" s="642"/>
      <c r="BN432" s="640"/>
      <c r="BO432" s="642"/>
      <c r="BP432" s="640"/>
      <c r="BQ432" s="642"/>
      <c r="BR432" s="643"/>
      <c r="BS432" s="644">
        <f t="shared" si="6"/>
        <v>0</v>
      </c>
      <c r="BT432" s="776">
        <f t="shared" si="7"/>
        <v>0</v>
      </c>
      <c r="BU432" s="644">
        <f t="shared" si="8"/>
        <v>0</v>
      </c>
      <c r="BV432" s="645"/>
      <c r="BW432" s="338"/>
      <c r="BX432" s="338"/>
      <c r="BY432" s="338"/>
      <c r="BZ432" s="338"/>
      <c r="CA432" s="338"/>
      <c r="CB432" s="338"/>
    </row>
    <row r="433" ht="15.75" customHeight="1">
      <c r="A433" s="858">
        <v>430.0</v>
      </c>
      <c r="B433" s="501"/>
      <c r="C433" s="908"/>
      <c r="D433" s="773">
        <f t="shared" ref="D433:E433" si="436">H433+J433+L433+N433+P433+R433+T433+V433+X433+Z433+AB433+AD433+AF433+AH433+AJ433+AL433+AN433+AP433+AR433+AT433+AV433+AX433+AZ433+BB433+BD433+BF433+BH433+BJ433+BL433+BN433+BP433</f>
        <v>0</v>
      </c>
      <c r="E433" s="671">
        <f t="shared" si="436"/>
        <v>0</v>
      </c>
      <c r="F433" s="774">
        <f t="shared" si="4"/>
        <v>0</v>
      </c>
      <c r="G433" s="418"/>
      <c r="H433" s="640"/>
      <c r="I433" s="642"/>
      <c r="J433" s="640"/>
      <c r="K433" s="642"/>
      <c r="L433" s="640"/>
      <c r="M433" s="642"/>
      <c r="N433" s="640"/>
      <c r="O433" s="642"/>
      <c r="P433" s="640"/>
      <c r="Q433" s="642"/>
      <c r="R433" s="640"/>
      <c r="S433" s="642"/>
      <c r="T433" s="640"/>
      <c r="U433" s="642"/>
      <c r="V433" s="640"/>
      <c r="W433" s="642"/>
      <c r="X433" s="640"/>
      <c r="Y433" s="642"/>
      <c r="Z433" s="640"/>
      <c r="AA433" s="642"/>
      <c r="AB433" s="640"/>
      <c r="AC433" s="642"/>
      <c r="AD433" s="640"/>
      <c r="AE433" s="642"/>
      <c r="AF433" s="640"/>
      <c r="AG433" s="642"/>
      <c r="AH433" s="640"/>
      <c r="AI433" s="642"/>
      <c r="AJ433" s="640"/>
      <c r="AK433" s="642"/>
      <c r="AL433" s="640"/>
      <c r="AM433" s="642"/>
      <c r="AN433" s="640"/>
      <c r="AO433" s="642"/>
      <c r="AP433" s="640"/>
      <c r="AQ433" s="642"/>
      <c r="AR433" s="640"/>
      <c r="AS433" s="642"/>
      <c r="AT433" s="640"/>
      <c r="AU433" s="642"/>
      <c r="AV433" s="640"/>
      <c r="AW433" s="642"/>
      <c r="AX433" s="640"/>
      <c r="AY433" s="642"/>
      <c r="AZ433" s="640"/>
      <c r="BA433" s="642"/>
      <c r="BB433" s="640"/>
      <c r="BC433" s="642"/>
      <c r="BD433" s="640"/>
      <c r="BE433" s="642"/>
      <c r="BF433" s="640"/>
      <c r="BG433" s="642"/>
      <c r="BH433" s="640"/>
      <c r="BI433" s="642"/>
      <c r="BJ433" s="640"/>
      <c r="BK433" s="642"/>
      <c r="BL433" s="640"/>
      <c r="BM433" s="642"/>
      <c r="BN433" s="640"/>
      <c r="BO433" s="642"/>
      <c r="BP433" s="640"/>
      <c r="BQ433" s="642"/>
      <c r="BR433" s="643"/>
      <c r="BS433" s="644">
        <f t="shared" si="6"/>
        <v>0</v>
      </c>
      <c r="BT433" s="776">
        <f t="shared" si="7"/>
        <v>0</v>
      </c>
      <c r="BU433" s="644">
        <f t="shared" si="8"/>
        <v>0</v>
      </c>
      <c r="BV433" s="645"/>
      <c r="BW433" s="338"/>
      <c r="BX433" s="338"/>
      <c r="BY433" s="338"/>
      <c r="BZ433" s="338"/>
      <c r="CA433" s="338"/>
      <c r="CB433" s="338"/>
    </row>
    <row r="434" ht="15.75" customHeight="1">
      <c r="A434" s="858">
        <v>431.0</v>
      </c>
      <c r="B434" s="501"/>
      <c r="C434" s="908"/>
      <c r="D434" s="773">
        <f t="shared" ref="D434:E434" si="437">H434+J434+L434+N434+P434+R434+T434+V434+X434+Z434+AB434+AD434+AF434+AH434+AJ434+AL434+AN434+AP434+AR434+AT434+AV434+AX434+AZ434+BB434+BD434+BF434+BH434+BJ434+BL434+BN434+BP434</f>
        <v>0</v>
      </c>
      <c r="E434" s="671">
        <f t="shared" si="437"/>
        <v>0</v>
      </c>
      <c r="F434" s="774">
        <f t="shared" si="4"/>
        <v>0</v>
      </c>
      <c r="G434" s="418"/>
      <c r="H434" s="640"/>
      <c r="I434" s="642"/>
      <c r="J434" s="640"/>
      <c r="K434" s="642"/>
      <c r="L434" s="640"/>
      <c r="M434" s="642"/>
      <c r="N434" s="640"/>
      <c r="O434" s="642"/>
      <c r="P434" s="640"/>
      <c r="Q434" s="642"/>
      <c r="R434" s="640"/>
      <c r="S434" s="642"/>
      <c r="T434" s="640"/>
      <c r="U434" s="642"/>
      <c r="V434" s="640"/>
      <c r="W434" s="642"/>
      <c r="X434" s="640"/>
      <c r="Y434" s="642"/>
      <c r="Z434" s="640"/>
      <c r="AA434" s="642"/>
      <c r="AB434" s="640"/>
      <c r="AC434" s="642"/>
      <c r="AD434" s="640"/>
      <c r="AE434" s="642"/>
      <c r="AF434" s="640"/>
      <c r="AG434" s="642"/>
      <c r="AH434" s="640"/>
      <c r="AI434" s="642"/>
      <c r="AJ434" s="640"/>
      <c r="AK434" s="642"/>
      <c r="AL434" s="640"/>
      <c r="AM434" s="642"/>
      <c r="AN434" s="640"/>
      <c r="AO434" s="642"/>
      <c r="AP434" s="640"/>
      <c r="AQ434" s="642"/>
      <c r="AR434" s="640"/>
      <c r="AS434" s="642"/>
      <c r="AT434" s="640"/>
      <c r="AU434" s="642"/>
      <c r="AV434" s="640"/>
      <c r="AW434" s="642"/>
      <c r="AX434" s="640"/>
      <c r="AY434" s="642"/>
      <c r="AZ434" s="640"/>
      <c r="BA434" s="642"/>
      <c r="BB434" s="640"/>
      <c r="BC434" s="642"/>
      <c r="BD434" s="640"/>
      <c r="BE434" s="642"/>
      <c r="BF434" s="640"/>
      <c r="BG434" s="642"/>
      <c r="BH434" s="640"/>
      <c r="BI434" s="642"/>
      <c r="BJ434" s="640"/>
      <c r="BK434" s="642"/>
      <c r="BL434" s="640"/>
      <c r="BM434" s="642"/>
      <c r="BN434" s="640"/>
      <c r="BO434" s="642"/>
      <c r="BP434" s="640"/>
      <c r="BQ434" s="642"/>
      <c r="BR434" s="643"/>
      <c r="BS434" s="644">
        <f t="shared" si="6"/>
        <v>0</v>
      </c>
      <c r="BT434" s="776">
        <f t="shared" si="7"/>
        <v>0</v>
      </c>
      <c r="BU434" s="644">
        <f t="shared" si="8"/>
        <v>0</v>
      </c>
      <c r="BV434" s="645"/>
      <c r="BW434" s="338"/>
      <c r="BX434" s="338"/>
      <c r="BY434" s="338"/>
      <c r="BZ434" s="338"/>
      <c r="CA434" s="338"/>
      <c r="CB434" s="338"/>
    </row>
    <row r="435" ht="15.75" customHeight="1">
      <c r="A435" s="858">
        <v>432.0</v>
      </c>
      <c r="B435" s="501"/>
      <c r="C435" s="908"/>
      <c r="D435" s="773">
        <f t="shared" ref="D435:E435" si="438">H435+J435+L435+N435+P435+R435+T435+V435+X435+Z435+AB435+AD435+AF435+AH435+AJ435+AL435+AN435+AP435+AR435+AT435+AV435+AX435+AZ435+BB435+BD435+BF435+BH435+BJ435+BL435+BN435+BP435</f>
        <v>0</v>
      </c>
      <c r="E435" s="671">
        <f t="shared" si="438"/>
        <v>0</v>
      </c>
      <c r="F435" s="774">
        <f t="shared" si="4"/>
        <v>0</v>
      </c>
      <c r="G435" s="418"/>
      <c r="H435" s="640"/>
      <c r="I435" s="642"/>
      <c r="J435" s="640"/>
      <c r="K435" s="642"/>
      <c r="L435" s="640"/>
      <c r="M435" s="642"/>
      <c r="N435" s="640"/>
      <c r="O435" s="642"/>
      <c r="P435" s="640"/>
      <c r="Q435" s="642"/>
      <c r="R435" s="640"/>
      <c r="S435" s="642"/>
      <c r="T435" s="640"/>
      <c r="U435" s="642"/>
      <c r="V435" s="640"/>
      <c r="W435" s="642"/>
      <c r="X435" s="640"/>
      <c r="Y435" s="642"/>
      <c r="Z435" s="640"/>
      <c r="AA435" s="642"/>
      <c r="AB435" s="640"/>
      <c r="AC435" s="642"/>
      <c r="AD435" s="640"/>
      <c r="AE435" s="642"/>
      <c r="AF435" s="640"/>
      <c r="AG435" s="642"/>
      <c r="AH435" s="640"/>
      <c r="AI435" s="642"/>
      <c r="AJ435" s="640"/>
      <c r="AK435" s="642"/>
      <c r="AL435" s="640"/>
      <c r="AM435" s="642"/>
      <c r="AN435" s="640"/>
      <c r="AO435" s="642"/>
      <c r="AP435" s="640"/>
      <c r="AQ435" s="642"/>
      <c r="AR435" s="640"/>
      <c r="AS435" s="642"/>
      <c r="AT435" s="640"/>
      <c r="AU435" s="642"/>
      <c r="AV435" s="640"/>
      <c r="AW435" s="642"/>
      <c r="AX435" s="640"/>
      <c r="AY435" s="642"/>
      <c r="AZ435" s="640"/>
      <c r="BA435" s="642"/>
      <c r="BB435" s="640"/>
      <c r="BC435" s="642"/>
      <c r="BD435" s="640"/>
      <c r="BE435" s="642"/>
      <c r="BF435" s="640"/>
      <c r="BG435" s="642"/>
      <c r="BH435" s="640"/>
      <c r="BI435" s="642"/>
      <c r="BJ435" s="640"/>
      <c r="BK435" s="642"/>
      <c r="BL435" s="640"/>
      <c r="BM435" s="642"/>
      <c r="BN435" s="640"/>
      <c r="BO435" s="642"/>
      <c r="BP435" s="640"/>
      <c r="BQ435" s="642"/>
      <c r="BR435" s="643"/>
      <c r="BS435" s="644">
        <f t="shared" si="6"/>
        <v>0</v>
      </c>
      <c r="BT435" s="776">
        <f t="shared" si="7"/>
        <v>0</v>
      </c>
      <c r="BU435" s="644">
        <f t="shared" si="8"/>
        <v>0</v>
      </c>
      <c r="BV435" s="645"/>
      <c r="BW435" s="338"/>
      <c r="BX435" s="338"/>
      <c r="BY435" s="338"/>
      <c r="BZ435" s="338"/>
      <c r="CA435" s="338"/>
      <c r="CB435" s="338"/>
    </row>
    <row r="436" ht="15.75" customHeight="1">
      <c r="A436" s="858">
        <v>433.0</v>
      </c>
      <c r="B436" s="501"/>
      <c r="C436" s="908"/>
      <c r="D436" s="773">
        <f t="shared" ref="D436:E436" si="439">H436+J436+L436+N436+P436+R436+T436+V436+X436+Z436+AB436+AD436+AF436+AH436+AJ436+AL436+AN436+AP436+AR436+AT436+AV436+AX436+AZ436+BB436+BD436+BF436+BH436+BJ436+BL436+BN436+BP436</f>
        <v>0</v>
      </c>
      <c r="E436" s="671">
        <f t="shared" si="439"/>
        <v>0</v>
      </c>
      <c r="F436" s="774">
        <f t="shared" si="4"/>
        <v>0</v>
      </c>
      <c r="G436" s="418"/>
      <c r="H436" s="640"/>
      <c r="I436" s="642"/>
      <c r="J436" s="640"/>
      <c r="K436" s="642"/>
      <c r="L436" s="640"/>
      <c r="M436" s="642"/>
      <c r="N436" s="640"/>
      <c r="O436" s="642"/>
      <c r="P436" s="640"/>
      <c r="Q436" s="642"/>
      <c r="R436" s="640"/>
      <c r="S436" s="642"/>
      <c r="T436" s="640"/>
      <c r="U436" s="642"/>
      <c r="V436" s="640"/>
      <c r="W436" s="642"/>
      <c r="X436" s="640"/>
      <c r="Y436" s="642"/>
      <c r="Z436" s="640"/>
      <c r="AA436" s="642"/>
      <c r="AB436" s="640"/>
      <c r="AC436" s="642"/>
      <c r="AD436" s="640"/>
      <c r="AE436" s="642"/>
      <c r="AF436" s="640"/>
      <c r="AG436" s="642"/>
      <c r="AH436" s="640"/>
      <c r="AI436" s="642"/>
      <c r="AJ436" s="640"/>
      <c r="AK436" s="642"/>
      <c r="AL436" s="640"/>
      <c r="AM436" s="642"/>
      <c r="AN436" s="640"/>
      <c r="AO436" s="642"/>
      <c r="AP436" s="640"/>
      <c r="AQ436" s="642"/>
      <c r="AR436" s="640"/>
      <c r="AS436" s="642"/>
      <c r="AT436" s="640"/>
      <c r="AU436" s="642"/>
      <c r="AV436" s="640"/>
      <c r="AW436" s="642"/>
      <c r="AX436" s="640"/>
      <c r="AY436" s="642"/>
      <c r="AZ436" s="640"/>
      <c r="BA436" s="642"/>
      <c r="BB436" s="640"/>
      <c r="BC436" s="642"/>
      <c r="BD436" s="640"/>
      <c r="BE436" s="642"/>
      <c r="BF436" s="640"/>
      <c r="BG436" s="642"/>
      <c r="BH436" s="640"/>
      <c r="BI436" s="642"/>
      <c r="BJ436" s="640"/>
      <c r="BK436" s="642"/>
      <c r="BL436" s="640"/>
      <c r="BM436" s="642"/>
      <c r="BN436" s="640"/>
      <c r="BO436" s="642"/>
      <c r="BP436" s="640"/>
      <c r="BQ436" s="642"/>
      <c r="BR436" s="643"/>
      <c r="BS436" s="644">
        <f t="shared" si="6"/>
        <v>0</v>
      </c>
      <c r="BT436" s="776">
        <f t="shared" si="7"/>
        <v>0</v>
      </c>
      <c r="BU436" s="644">
        <f t="shared" si="8"/>
        <v>0</v>
      </c>
      <c r="BV436" s="645"/>
      <c r="BW436" s="338"/>
      <c r="BX436" s="338"/>
      <c r="BY436" s="338"/>
      <c r="BZ436" s="338"/>
      <c r="CA436" s="338"/>
      <c r="CB436" s="338"/>
    </row>
    <row r="437" ht="15.75" customHeight="1">
      <c r="A437" s="858">
        <v>434.0</v>
      </c>
      <c r="B437" s="501"/>
      <c r="C437" s="908"/>
      <c r="D437" s="773">
        <f t="shared" ref="D437:E437" si="440">H437+J437+L437+N437+P437+R437+T437+V437+X437+Z437+AB437+AD437+AF437+AH437+AJ437+AL437+AN437+AP437+AR437+AT437+AV437+AX437+AZ437+BB437+BD437+BF437+BH437+BJ437+BL437+BN437+BP437</f>
        <v>0</v>
      </c>
      <c r="E437" s="671">
        <f t="shared" si="440"/>
        <v>0</v>
      </c>
      <c r="F437" s="774">
        <f t="shared" si="4"/>
        <v>0</v>
      </c>
      <c r="G437" s="418"/>
      <c r="H437" s="640"/>
      <c r="I437" s="642"/>
      <c r="J437" s="640"/>
      <c r="K437" s="642"/>
      <c r="L437" s="640"/>
      <c r="M437" s="642"/>
      <c r="N437" s="640"/>
      <c r="O437" s="642"/>
      <c r="P437" s="640"/>
      <c r="Q437" s="642"/>
      <c r="R437" s="640"/>
      <c r="S437" s="642"/>
      <c r="T437" s="640"/>
      <c r="U437" s="642"/>
      <c r="V437" s="640"/>
      <c r="W437" s="642"/>
      <c r="X437" s="640"/>
      <c r="Y437" s="642"/>
      <c r="Z437" s="640"/>
      <c r="AA437" s="642"/>
      <c r="AB437" s="640"/>
      <c r="AC437" s="642"/>
      <c r="AD437" s="640"/>
      <c r="AE437" s="642"/>
      <c r="AF437" s="640"/>
      <c r="AG437" s="642"/>
      <c r="AH437" s="640"/>
      <c r="AI437" s="642"/>
      <c r="AJ437" s="640"/>
      <c r="AK437" s="642"/>
      <c r="AL437" s="640"/>
      <c r="AM437" s="642"/>
      <c r="AN437" s="640"/>
      <c r="AO437" s="642"/>
      <c r="AP437" s="640"/>
      <c r="AQ437" s="642"/>
      <c r="AR437" s="640"/>
      <c r="AS437" s="642"/>
      <c r="AT437" s="640"/>
      <c r="AU437" s="642"/>
      <c r="AV437" s="640"/>
      <c r="AW437" s="642"/>
      <c r="AX437" s="640"/>
      <c r="AY437" s="642"/>
      <c r="AZ437" s="640"/>
      <c r="BA437" s="642"/>
      <c r="BB437" s="640"/>
      <c r="BC437" s="642"/>
      <c r="BD437" s="640"/>
      <c r="BE437" s="642"/>
      <c r="BF437" s="640"/>
      <c r="BG437" s="642"/>
      <c r="BH437" s="640"/>
      <c r="BI437" s="642"/>
      <c r="BJ437" s="640"/>
      <c r="BK437" s="642"/>
      <c r="BL437" s="640"/>
      <c r="BM437" s="642"/>
      <c r="BN437" s="640"/>
      <c r="BO437" s="642"/>
      <c r="BP437" s="640"/>
      <c r="BQ437" s="642"/>
      <c r="BR437" s="643"/>
      <c r="BS437" s="644">
        <f t="shared" si="6"/>
        <v>0</v>
      </c>
      <c r="BT437" s="776">
        <f t="shared" si="7"/>
        <v>0</v>
      </c>
      <c r="BU437" s="644">
        <f t="shared" si="8"/>
        <v>0</v>
      </c>
      <c r="BV437" s="645"/>
      <c r="BW437" s="338"/>
      <c r="BX437" s="338"/>
      <c r="BY437" s="338"/>
      <c r="BZ437" s="338"/>
      <c r="CA437" s="338"/>
      <c r="CB437" s="338"/>
    </row>
    <row r="438" ht="15.75" customHeight="1">
      <c r="A438" s="858">
        <v>435.0</v>
      </c>
      <c r="B438" s="501"/>
      <c r="C438" s="908"/>
      <c r="D438" s="773">
        <f t="shared" ref="D438:E438" si="441">H438+J438+L438+N438+P438+R438+T438+V438+X438+Z438+AB438+AD438+AF438+AH438+AJ438+AL438+AN438+AP438+AR438+AT438+AV438+AX438+AZ438+BB438+BD438+BF438+BH438+BJ438+BL438+BN438+BP438</f>
        <v>0</v>
      </c>
      <c r="E438" s="671">
        <f t="shared" si="441"/>
        <v>0</v>
      </c>
      <c r="F438" s="774">
        <f t="shared" si="4"/>
        <v>0</v>
      </c>
      <c r="G438" s="418"/>
      <c r="H438" s="640"/>
      <c r="I438" s="642"/>
      <c r="J438" s="640"/>
      <c r="K438" s="642"/>
      <c r="L438" s="640"/>
      <c r="M438" s="642"/>
      <c r="N438" s="640"/>
      <c r="O438" s="642"/>
      <c r="P438" s="640"/>
      <c r="Q438" s="642"/>
      <c r="R438" s="640"/>
      <c r="S438" s="642"/>
      <c r="T438" s="640"/>
      <c r="U438" s="642"/>
      <c r="V438" s="640"/>
      <c r="W438" s="642"/>
      <c r="X438" s="640"/>
      <c r="Y438" s="642"/>
      <c r="Z438" s="640"/>
      <c r="AA438" s="642"/>
      <c r="AB438" s="640"/>
      <c r="AC438" s="642"/>
      <c r="AD438" s="640"/>
      <c r="AE438" s="642"/>
      <c r="AF438" s="640"/>
      <c r="AG438" s="642"/>
      <c r="AH438" s="640"/>
      <c r="AI438" s="642"/>
      <c r="AJ438" s="640"/>
      <c r="AK438" s="642"/>
      <c r="AL438" s="640"/>
      <c r="AM438" s="642"/>
      <c r="AN438" s="640"/>
      <c r="AO438" s="642"/>
      <c r="AP438" s="640"/>
      <c r="AQ438" s="642"/>
      <c r="AR438" s="640"/>
      <c r="AS438" s="642"/>
      <c r="AT438" s="640"/>
      <c r="AU438" s="642"/>
      <c r="AV438" s="640"/>
      <c r="AW438" s="642"/>
      <c r="AX438" s="640"/>
      <c r="AY438" s="642"/>
      <c r="AZ438" s="640"/>
      <c r="BA438" s="642"/>
      <c r="BB438" s="640"/>
      <c r="BC438" s="642"/>
      <c r="BD438" s="640"/>
      <c r="BE438" s="642"/>
      <c r="BF438" s="640"/>
      <c r="BG438" s="642"/>
      <c r="BH438" s="640"/>
      <c r="BI438" s="642"/>
      <c r="BJ438" s="640"/>
      <c r="BK438" s="642"/>
      <c r="BL438" s="640"/>
      <c r="BM438" s="642"/>
      <c r="BN438" s="640"/>
      <c r="BO438" s="642"/>
      <c r="BP438" s="640"/>
      <c r="BQ438" s="642"/>
      <c r="BR438" s="643"/>
      <c r="BS438" s="644">
        <f t="shared" si="6"/>
        <v>0</v>
      </c>
      <c r="BT438" s="776">
        <f t="shared" si="7"/>
        <v>0</v>
      </c>
      <c r="BU438" s="644">
        <f t="shared" si="8"/>
        <v>0</v>
      </c>
      <c r="BV438" s="645"/>
      <c r="BW438" s="338"/>
      <c r="BX438" s="338"/>
      <c r="BY438" s="338"/>
      <c r="BZ438" s="338"/>
      <c r="CA438" s="338"/>
      <c r="CB438" s="338"/>
    </row>
    <row r="439" ht="15.75" customHeight="1">
      <c r="A439" s="858">
        <v>436.0</v>
      </c>
      <c r="B439" s="501"/>
      <c r="C439" s="908"/>
      <c r="D439" s="773">
        <f t="shared" ref="D439:E439" si="442">H439+J439+L439+N439+P439+R439+T439+V439+X439+Z439+AB439+AD439+AF439+AH439+AJ439+AL439+AN439+AP439+AR439+AT439+AV439+AX439+AZ439+BB439+BD439+BF439+BH439+BJ439+BL439+BN439+BP439</f>
        <v>0</v>
      </c>
      <c r="E439" s="671">
        <f t="shared" si="442"/>
        <v>0</v>
      </c>
      <c r="F439" s="774">
        <f t="shared" si="4"/>
        <v>0</v>
      </c>
      <c r="G439" s="418"/>
      <c r="H439" s="640"/>
      <c r="I439" s="642"/>
      <c r="J439" s="640"/>
      <c r="K439" s="642"/>
      <c r="L439" s="640"/>
      <c r="M439" s="642"/>
      <c r="N439" s="640"/>
      <c r="O439" s="642"/>
      <c r="P439" s="640"/>
      <c r="Q439" s="642"/>
      <c r="R439" s="640"/>
      <c r="S439" s="642"/>
      <c r="T439" s="640"/>
      <c r="U439" s="642"/>
      <c r="V439" s="640"/>
      <c r="W439" s="642"/>
      <c r="X439" s="640"/>
      <c r="Y439" s="642"/>
      <c r="Z439" s="640"/>
      <c r="AA439" s="642"/>
      <c r="AB439" s="640"/>
      <c r="AC439" s="642"/>
      <c r="AD439" s="640"/>
      <c r="AE439" s="642"/>
      <c r="AF439" s="640"/>
      <c r="AG439" s="642"/>
      <c r="AH439" s="640"/>
      <c r="AI439" s="642"/>
      <c r="AJ439" s="640"/>
      <c r="AK439" s="642"/>
      <c r="AL439" s="640"/>
      <c r="AM439" s="642"/>
      <c r="AN439" s="640"/>
      <c r="AO439" s="642"/>
      <c r="AP439" s="640"/>
      <c r="AQ439" s="642"/>
      <c r="AR439" s="640"/>
      <c r="AS439" s="642"/>
      <c r="AT439" s="640"/>
      <c r="AU439" s="642"/>
      <c r="AV439" s="640"/>
      <c r="AW439" s="642"/>
      <c r="AX439" s="640"/>
      <c r="AY439" s="642"/>
      <c r="AZ439" s="640"/>
      <c r="BA439" s="642"/>
      <c r="BB439" s="640"/>
      <c r="BC439" s="642"/>
      <c r="BD439" s="640"/>
      <c r="BE439" s="642"/>
      <c r="BF439" s="640"/>
      <c r="BG439" s="642"/>
      <c r="BH439" s="640"/>
      <c r="BI439" s="642"/>
      <c r="BJ439" s="640"/>
      <c r="BK439" s="642"/>
      <c r="BL439" s="640"/>
      <c r="BM439" s="642"/>
      <c r="BN439" s="640"/>
      <c r="BO439" s="642"/>
      <c r="BP439" s="640"/>
      <c r="BQ439" s="642"/>
      <c r="BR439" s="643"/>
      <c r="BS439" s="644">
        <f t="shared" si="6"/>
        <v>0</v>
      </c>
      <c r="BT439" s="776">
        <f t="shared" si="7"/>
        <v>0</v>
      </c>
      <c r="BU439" s="644">
        <f t="shared" si="8"/>
        <v>0</v>
      </c>
      <c r="BV439" s="645"/>
      <c r="BW439" s="338"/>
      <c r="BX439" s="338"/>
      <c r="BY439" s="338"/>
      <c r="BZ439" s="338"/>
      <c r="CA439" s="338"/>
      <c r="CB439" s="338"/>
    </row>
    <row r="440" ht="15.75" customHeight="1">
      <c r="A440" s="858">
        <v>437.0</v>
      </c>
      <c r="B440" s="501"/>
      <c r="C440" s="908"/>
      <c r="D440" s="773">
        <f t="shared" ref="D440:E440" si="443">H440+J440+L440+N440+P440+R440+T440+V440+X440+Z440+AB440+AD440+AF440+AH440+AJ440+AL440+AN440+AP440+AR440+AT440+AV440+AX440+AZ440+BB440+BD440+BF440+BH440+BJ440+BL440+BN440+BP440</f>
        <v>0</v>
      </c>
      <c r="E440" s="671">
        <f t="shared" si="443"/>
        <v>0</v>
      </c>
      <c r="F440" s="774">
        <f t="shared" si="4"/>
        <v>0</v>
      </c>
      <c r="G440" s="418"/>
      <c r="H440" s="640"/>
      <c r="I440" s="642"/>
      <c r="J440" s="640"/>
      <c r="K440" s="642"/>
      <c r="L440" s="640"/>
      <c r="M440" s="642"/>
      <c r="N440" s="640"/>
      <c r="O440" s="642"/>
      <c r="P440" s="640"/>
      <c r="Q440" s="642"/>
      <c r="R440" s="640"/>
      <c r="S440" s="642"/>
      <c r="T440" s="640"/>
      <c r="U440" s="642"/>
      <c r="V440" s="640"/>
      <c r="W440" s="642"/>
      <c r="X440" s="640"/>
      <c r="Y440" s="642"/>
      <c r="Z440" s="640"/>
      <c r="AA440" s="642"/>
      <c r="AB440" s="640"/>
      <c r="AC440" s="642"/>
      <c r="AD440" s="640"/>
      <c r="AE440" s="642"/>
      <c r="AF440" s="640"/>
      <c r="AG440" s="642"/>
      <c r="AH440" s="640"/>
      <c r="AI440" s="642"/>
      <c r="AJ440" s="640"/>
      <c r="AK440" s="642"/>
      <c r="AL440" s="640"/>
      <c r="AM440" s="642"/>
      <c r="AN440" s="640"/>
      <c r="AO440" s="642"/>
      <c r="AP440" s="640"/>
      <c r="AQ440" s="642"/>
      <c r="AR440" s="640"/>
      <c r="AS440" s="642"/>
      <c r="AT440" s="640"/>
      <c r="AU440" s="642"/>
      <c r="AV440" s="640"/>
      <c r="AW440" s="642"/>
      <c r="AX440" s="640"/>
      <c r="AY440" s="642"/>
      <c r="AZ440" s="640"/>
      <c r="BA440" s="642"/>
      <c r="BB440" s="640"/>
      <c r="BC440" s="642"/>
      <c r="BD440" s="640"/>
      <c r="BE440" s="642"/>
      <c r="BF440" s="640"/>
      <c r="BG440" s="642"/>
      <c r="BH440" s="640"/>
      <c r="BI440" s="642"/>
      <c r="BJ440" s="640"/>
      <c r="BK440" s="642"/>
      <c r="BL440" s="640"/>
      <c r="BM440" s="642"/>
      <c r="BN440" s="640"/>
      <c r="BO440" s="642"/>
      <c r="BP440" s="640"/>
      <c r="BQ440" s="642"/>
      <c r="BR440" s="643"/>
      <c r="BS440" s="644">
        <f t="shared" si="6"/>
        <v>0</v>
      </c>
      <c r="BT440" s="776">
        <f t="shared" si="7"/>
        <v>0</v>
      </c>
      <c r="BU440" s="644">
        <f t="shared" si="8"/>
        <v>0</v>
      </c>
      <c r="BV440" s="645"/>
      <c r="BW440" s="338"/>
      <c r="BX440" s="338"/>
      <c r="BY440" s="338"/>
      <c r="BZ440" s="338"/>
      <c r="CA440" s="338"/>
      <c r="CB440" s="338"/>
    </row>
    <row r="441" ht="15.75" customHeight="1">
      <c r="A441" s="858">
        <v>438.0</v>
      </c>
      <c r="B441" s="501"/>
      <c r="C441" s="908"/>
      <c r="D441" s="773">
        <f t="shared" ref="D441:E441" si="444">H441+J441+L441+N441+P441+R441+T441+V441+X441+Z441+AB441+AD441+AF441+AH441+AJ441+AL441+AN441+AP441+AR441+AT441+AV441+AX441+AZ441+BB441+BD441+BF441+BH441+BJ441+BL441+BN441+BP441</f>
        <v>0</v>
      </c>
      <c r="E441" s="671">
        <f t="shared" si="444"/>
        <v>0</v>
      </c>
      <c r="F441" s="774">
        <f t="shared" si="4"/>
        <v>0</v>
      </c>
      <c r="G441" s="418"/>
      <c r="H441" s="640"/>
      <c r="I441" s="642"/>
      <c r="J441" s="640"/>
      <c r="K441" s="642"/>
      <c r="L441" s="640"/>
      <c r="M441" s="642"/>
      <c r="N441" s="640"/>
      <c r="O441" s="642"/>
      <c r="P441" s="640"/>
      <c r="Q441" s="642"/>
      <c r="R441" s="640"/>
      <c r="S441" s="642"/>
      <c r="T441" s="640"/>
      <c r="U441" s="642"/>
      <c r="V441" s="640"/>
      <c r="W441" s="642"/>
      <c r="X441" s="640"/>
      <c r="Y441" s="642"/>
      <c r="Z441" s="640"/>
      <c r="AA441" s="642"/>
      <c r="AB441" s="640"/>
      <c r="AC441" s="642"/>
      <c r="AD441" s="640"/>
      <c r="AE441" s="642"/>
      <c r="AF441" s="640"/>
      <c r="AG441" s="642"/>
      <c r="AH441" s="640"/>
      <c r="AI441" s="642"/>
      <c r="AJ441" s="640"/>
      <c r="AK441" s="642"/>
      <c r="AL441" s="640"/>
      <c r="AM441" s="642"/>
      <c r="AN441" s="640"/>
      <c r="AO441" s="642"/>
      <c r="AP441" s="640"/>
      <c r="AQ441" s="642"/>
      <c r="AR441" s="640"/>
      <c r="AS441" s="642"/>
      <c r="AT441" s="640"/>
      <c r="AU441" s="642"/>
      <c r="AV441" s="640"/>
      <c r="AW441" s="642"/>
      <c r="AX441" s="640"/>
      <c r="AY441" s="642"/>
      <c r="AZ441" s="640"/>
      <c r="BA441" s="642"/>
      <c r="BB441" s="640"/>
      <c r="BC441" s="642"/>
      <c r="BD441" s="640"/>
      <c r="BE441" s="642"/>
      <c r="BF441" s="640"/>
      <c r="BG441" s="642"/>
      <c r="BH441" s="640"/>
      <c r="BI441" s="642"/>
      <c r="BJ441" s="640"/>
      <c r="BK441" s="642"/>
      <c r="BL441" s="640"/>
      <c r="BM441" s="642"/>
      <c r="BN441" s="640"/>
      <c r="BO441" s="642"/>
      <c r="BP441" s="640"/>
      <c r="BQ441" s="642"/>
      <c r="BR441" s="643"/>
      <c r="BS441" s="644">
        <f t="shared" si="6"/>
        <v>0</v>
      </c>
      <c r="BT441" s="776">
        <f t="shared" si="7"/>
        <v>0</v>
      </c>
      <c r="BU441" s="644">
        <f t="shared" si="8"/>
        <v>0</v>
      </c>
      <c r="BV441" s="645"/>
      <c r="BW441" s="338"/>
      <c r="BX441" s="338"/>
      <c r="BY441" s="338"/>
      <c r="BZ441" s="338"/>
      <c r="CA441" s="338"/>
      <c r="CB441" s="338"/>
    </row>
    <row r="442" ht="15.75" customHeight="1">
      <c r="A442" s="858">
        <v>439.0</v>
      </c>
      <c r="B442" s="501"/>
      <c r="C442" s="908"/>
      <c r="D442" s="773">
        <f t="shared" ref="D442:E442" si="445">H442+J442+L442+N442+P442+R442+T442+V442+X442+Z442+AB442+AD442+AF442+AH442+AJ442+AL442+AN442+AP442+AR442+AT442+AV442+AX442+AZ442+BB442+BD442+BF442+BH442+BJ442+BL442+BN442+BP442</f>
        <v>0</v>
      </c>
      <c r="E442" s="671">
        <f t="shared" si="445"/>
        <v>0</v>
      </c>
      <c r="F442" s="774">
        <f t="shared" si="4"/>
        <v>0</v>
      </c>
      <c r="G442" s="418"/>
      <c r="H442" s="640"/>
      <c r="I442" s="642"/>
      <c r="J442" s="640"/>
      <c r="K442" s="642"/>
      <c r="L442" s="640"/>
      <c r="M442" s="642"/>
      <c r="N442" s="640"/>
      <c r="O442" s="642"/>
      <c r="P442" s="640"/>
      <c r="Q442" s="642"/>
      <c r="R442" s="640"/>
      <c r="S442" s="642"/>
      <c r="T442" s="640"/>
      <c r="U442" s="642"/>
      <c r="V442" s="640"/>
      <c r="W442" s="642"/>
      <c r="X442" s="640"/>
      <c r="Y442" s="642"/>
      <c r="Z442" s="640"/>
      <c r="AA442" s="642"/>
      <c r="AB442" s="640"/>
      <c r="AC442" s="642"/>
      <c r="AD442" s="640"/>
      <c r="AE442" s="642"/>
      <c r="AF442" s="640"/>
      <c r="AG442" s="642"/>
      <c r="AH442" s="640"/>
      <c r="AI442" s="642"/>
      <c r="AJ442" s="640"/>
      <c r="AK442" s="642"/>
      <c r="AL442" s="640"/>
      <c r="AM442" s="642"/>
      <c r="AN442" s="640"/>
      <c r="AO442" s="642"/>
      <c r="AP442" s="640"/>
      <c r="AQ442" s="642"/>
      <c r="AR442" s="640"/>
      <c r="AS442" s="642"/>
      <c r="AT442" s="640"/>
      <c r="AU442" s="642"/>
      <c r="AV442" s="640"/>
      <c r="AW442" s="642"/>
      <c r="AX442" s="640"/>
      <c r="AY442" s="642"/>
      <c r="AZ442" s="640"/>
      <c r="BA442" s="642"/>
      <c r="BB442" s="640"/>
      <c r="BC442" s="642"/>
      <c r="BD442" s="640"/>
      <c r="BE442" s="642"/>
      <c r="BF442" s="640"/>
      <c r="BG442" s="642"/>
      <c r="BH442" s="640"/>
      <c r="BI442" s="642"/>
      <c r="BJ442" s="640"/>
      <c r="BK442" s="642"/>
      <c r="BL442" s="640"/>
      <c r="BM442" s="642"/>
      <c r="BN442" s="640"/>
      <c r="BO442" s="642"/>
      <c r="BP442" s="640"/>
      <c r="BQ442" s="642"/>
      <c r="BR442" s="643"/>
      <c r="BS442" s="644">
        <f t="shared" si="6"/>
        <v>0</v>
      </c>
      <c r="BT442" s="776">
        <f t="shared" si="7"/>
        <v>0</v>
      </c>
      <c r="BU442" s="644">
        <f t="shared" si="8"/>
        <v>0</v>
      </c>
      <c r="BV442" s="645"/>
      <c r="BW442" s="338"/>
      <c r="BX442" s="338"/>
      <c r="BY442" s="338"/>
      <c r="BZ442" s="338"/>
      <c r="CA442" s="338"/>
      <c r="CB442" s="338"/>
    </row>
    <row r="443" ht="15.75" customHeight="1">
      <c r="A443" s="858">
        <v>440.0</v>
      </c>
      <c r="B443" s="501"/>
      <c r="C443" s="908"/>
      <c r="D443" s="773">
        <f t="shared" ref="D443:E443" si="446">H443+J443+L443+N443+P443+R443+T443+V443+X443+Z443+AB443+AD443+AF443+AH443+AJ443+AL443+AN443+AP443+AR443+AT443+AV443+AX443+AZ443+BB443+BD443+BF443+BH443+BJ443+BL443+BN443+BP443</f>
        <v>0</v>
      </c>
      <c r="E443" s="671">
        <f t="shared" si="446"/>
        <v>0</v>
      </c>
      <c r="F443" s="774">
        <f t="shared" si="4"/>
        <v>0</v>
      </c>
      <c r="G443" s="418"/>
      <c r="H443" s="640"/>
      <c r="I443" s="642"/>
      <c r="J443" s="640"/>
      <c r="K443" s="642"/>
      <c r="L443" s="640"/>
      <c r="M443" s="642"/>
      <c r="N443" s="640"/>
      <c r="O443" s="642"/>
      <c r="P443" s="640"/>
      <c r="Q443" s="642"/>
      <c r="R443" s="640"/>
      <c r="S443" s="642"/>
      <c r="T443" s="640"/>
      <c r="U443" s="642"/>
      <c r="V443" s="640"/>
      <c r="W443" s="642"/>
      <c r="X443" s="640"/>
      <c r="Y443" s="642"/>
      <c r="Z443" s="640"/>
      <c r="AA443" s="642"/>
      <c r="AB443" s="640"/>
      <c r="AC443" s="642"/>
      <c r="AD443" s="640"/>
      <c r="AE443" s="642"/>
      <c r="AF443" s="640"/>
      <c r="AG443" s="642"/>
      <c r="AH443" s="640"/>
      <c r="AI443" s="642"/>
      <c r="AJ443" s="640"/>
      <c r="AK443" s="642"/>
      <c r="AL443" s="640"/>
      <c r="AM443" s="642"/>
      <c r="AN443" s="640"/>
      <c r="AO443" s="642"/>
      <c r="AP443" s="640"/>
      <c r="AQ443" s="642"/>
      <c r="AR443" s="640"/>
      <c r="AS443" s="642"/>
      <c r="AT443" s="640"/>
      <c r="AU443" s="642"/>
      <c r="AV443" s="640"/>
      <c r="AW443" s="642"/>
      <c r="AX443" s="640"/>
      <c r="AY443" s="642"/>
      <c r="AZ443" s="640"/>
      <c r="BA443" s="642"/>
      <c r="BB443" s="640"/>
      <c r="BC443" s="642"/>
      <c r="BD443" s="640"/>
      <c r="BE443" s="642"/>
      <c r="BF443" s="640"/>
      <c r="BG443" s="642"/>
      <c r="BH443" s="640"/>
      <c r="BI443" s="642"/>
      <c r="BJ443" s="640"/>
      <c r="BK443" s="642"/>
      <c r="BL443" s="640"/>
      <c r="BM443" s="642"/>
      <c r="BN443" s="640"/>
      <c r="BO443" s="642"/>
      <c r="BP443" s="640"/>
      <c r="BQ443" s="642"/>
      <c r="BR443" s="643"/>
      <c r="BS443" s="644">
        <f t="shared" si="6"/>
        <v>0</v>
      </c>
      <c r="BT443" s="776">
        <f t="shared" si="7"/>
        <v>0</v>
      </c>
      <c r="BU443" s="644">
        <f t="shared" si="8"/>
        <v>0</v>
      </c>
      <c r="BV443" s="645"/>
      <c r="BW443" s="338"/>
      <c r="BX443" s="338"/>
      <c r="BY443" s="338"/>
      <c r="BZ443" s="338"/>
      <c r="CA443" s="338"/>
      <c r="CB443" s="338"/>
    </row>
    <row r="444" ht="15.75" customHeight="1">
      <c r="A444" s="858">
        <v>441.0</v>
      </c>
      <c r="B444" s="501"/>
      <c r="C444" s="908"/>
      <c r="D444" s="773">
        <f t="shared" ref="D444:E444" si="447">H444+J444+L444+N444+P444+R444+T444+V444+X444+Z444+AB444+AD444+AF444+AH444+AJ444+AL444+AN444+AP444+AR444+AT444+AV444+AX444+AZ444+BB444+BD444+BF444+BH444+BJ444+BL444+BN444+BP444</f>
        <v>0</v>
      </c>
      <c r="E444" s="671">
        <f t="shared" si="447"/>
        <v>0</v>
      </c>
      <c r="F444" s="774">
        <f t="shared" si="4"/>
        <v>0</v>
      </c>
      <c r="G444" s="418"/>
      <c r="H444" s="640"/>
      <c r="I444" s="642"/>
      <c r="J444" s="640"/>
      <c r="K444" s="642"/>
      <c r="L444" s="640"/>
      <c r="M444" s="642"/>
      <c r="N444" s="640"/>
      <c r="O444" s="642"/>
      <c r="P444" s="640"/>
      <c r="Q444" s="642"/>
      <c r="R444" s="640"/>
      <c r="S444" s="642"/>
      <c r="T444" s="640"/>
      <c r="U444" s="642"/>
      <c r="V444" s="640"/>
      <c r="W444" s="642"/>
      <c r="X444" s="640"/>
      <c r="Y444" s="642"/>
      <c r="Z444" s="640"/>
      <c r="AA444" s="642"/>
      <c r="AB444" s="640"/>
      <c r="AC444" s="642"/>
      <c r="AD444" s="640"/>
      <c r="AE444" s="642"/>
      <c r="AF444" s="640"/>
      <c r="AG444" s="642"/>
      <c r="AH444" s="640"/>
      <c r="AI444" s="642"/>
      <c r="AJ444" s="640"/>
      <c r="AK444" s="642"/>
      <c r="AL444" s="640"/>
      <c r="AM444" s="642"/>
      <c r="AN444" s="640"/>
      <c r="AO444" s="642"/>
      <c r="AP444" s="640"/>
      <c r="AQ444" s="642"/>
      <c r="AR444" s="640"/>
      <c r="AS444" s="642"/>
      <c r="AT444" s="640"/>
      <c r="AU444" s="642"/>
      <c r="AV444" s="640"/>
      <c r="AW444" s="642"/>
      <c r="AX444" s="640"/>
      <c r="AY444" s="642"/>
      <c r="AZ444" s="640"/>
      <c r="BA444" s="642"/>
      <c r="BB444" s="640"/>
      <c r="BC444" s="642"/>
      <c r="BD444" s="640"/>
      <c r="BE444" s="642"/>
      <c r="BF444" s="640"/>
      <c r="BG444" s="642"/>
      <c r="BH444" s="640"/>
      <c r="BI444" s="642"/>
      <c r="BJ444" s="640"/>
      <c r="BK444" s="642"/>
      <c r="BL444" s="640"/>
      <c r="BM444" s="642"/>
      <c r="BN444" s="640"/>
      <c r="BO444" s="642"/>
      <c r="BP444" s="640"/>
      <c r="BQ444" s="642"/>
      <c r="BR444" s="643"/>
      <c r="BS444" s="644">
        <f t="shared" si="6"/>
        <v>0</v>
      </c>
      <c r="BT444" s="776">
        <f t="shared" si="7"/>
        <v>0</v>
      </c>
      <c r="BU444" s="644">
        <f t="shared" si="8"/>
        <v>0</v>
      </c>
      <c r="BV444" s="645"/>
      <c r="BW444" s="338"/>
      <c r="BX444" s="338"/>
      <c r="BY444" s="338"/>
      <c r="BZ444" s="338"/>
      <c r="CA444" s="338"/>
      <c r="CB444" s="338"/>
    </row>
    <row r="445" ht="15.75" customHeight="1">
      <c r="A445" s="858">
        <v>442.0</v>
      </c>
      <c r="B445" s="501"/>
      <c r="C445" s="908"/>
      <c r="D445" s="773">
        <f t="shared" ref="D445:E445" si="448">H445+J445+L445+N445+P445+R445+T445+V445+X445+Z445+AB445+AD445+AF445+AH445+AJ445+AL445+AN445+AP445+AR445+AT445+AV445+AX445+AZ445+BB445+BD445+BF445+BH445+BJ445+BL445+BN445+BP445</f>
        <v>0</v>
      </c>
      <c r="E445" s="671">
        <f t="shared" si="448"/>
        <v>0</v>
      </c>
      <c r="F445" s="774">
        <f t="shared" si="4"/>
        <v>0</v>
      </c>
      <c r="G445" s="418"/>
      <c r="H445" s="640"/>
      <c r="I445" s="642"/>
      <c r="J445" s="640"/>
      <c r="K445" s="642"/>
      <c r="L445" s="640"/>
      <c r="M445" s="642"/>
      <c r="N445" s="640"/>
      <c r="O445" s="642"/>
      <c r="P445" s="640"/>
      <c r="Q445" s="642"/>
      <c r="R445" s="640"/>
      <c r="S445" s="642"/>
      <c r="T445" s="640"/>
      <c r="U445" s="642"/>
      <c r="V445" s="640"/>
      <c r="W445" s="642"/>
      <c r="X445" s="640"/>
      <c r="Y445" s="642"/>
      <c r="Z445" s="640"/>
      <c r="AA445" s="642"/>
      <c r="AB445" s="640"/>
      <c r="AC445" s="642"/>
      <c r="AD445" s="640"/>
      <c r="AE445" s="642"/>
      <c r="AF445" s="640"/>
      <c r="AG445" s="642"/>
      <c r="AH445" s="640"/>
      <c r="AI445" s="642"/>
      <c r="AJ445" s="640"/>
      <c r="AK445" s="642"/>
      <c r="AL445" s="640"/>
      <c r="AM445" s="642"/>
      <c r="AN445" s="640"/>
      <c r="AO445" s="642"/>
      <c r="AP445" s="640"/>
      <c r="AQ445" s="642"/>
      <c r="AR445" s="640"/>
      <c r="AS445" s="642"/>
      <c r="AT445" s="640"/>
      <c r="AU445" s="642"/>
      <c r="AV445" s="640"/>
      <c r="AW445" s="642"/>
      <c r="AX445" s="640"/>
      <c r="AY445" s="642"/>
      <c r="AZ445" s="640"/>
      <c r="BA445" s="642"/>
      <c r="BB445" s="640"/>
      <c r="BC445" s="642"/>
      <c r="BD445" s="640"/>
      <c r="BE445" s="642"/>
      <c r="BF445" s="640"/>
      <c r="BG445" s="642"/>
      <c r="BH445" s="640"/>
      <c r="BI445" s="642"/>
      <c r="BJ445" s="640"/>
      <c r="BK445" s="642"/>
      <c r="BL445" s="640"/>
      <c r="BM445" s="642"/>
      <c r="BN445" s="640"/>
      <c r="BO445" s="642"/>
      <c r="BP445" s="640"/>
      <c r="BQ445" s="642"/>
      <c r="BR445" s="643"/>
      <c r="BS445" s="644">
        <f t="shared" si="6"/>
        <v>0</v>
      </c>
      <c r="BT445" s="776">
        <f t="shared" si="7"/>
        <v>0</v>
      </c>
      <c r="BU445" s="644">
        <f t="shared" si="8"/>
        <v>0</v>
      </c>
      <c r="BV445" s="645"/>
      <c r="BW445" s="338"/>
      <c r="BX445" s="338"/>
      <c r="BY445" s="338"/>
      <c r="BZ445" s="338"/>
      <c r="CA445" s="338"/>
      <c r="CB445" s="338"/>
    </row>
    <row r="446" ht="15.75" customHeight="1">
      <c r="A446" s="858">
        <v>443.0</v>
      </c>
      <c r="B446" s="501"/>
      <c r="C446" s="908"/>
      <c r="D446" s="773">
        <f t="shared" ref="D446:E446" si="449">H446+J446+L446+N446+P446+R446+T446+V446+X446+Z446+AB446+AD446+AF446+AH446+AJ446+AL446+AN446+AP446+AR446+AT446+AV446+AX446+AZ446+BB446+BD446+BF446+BH446+BJ446+BL446+BN446+BP446</f>
        <v>0</v>
      </c>
      <c r="E446" s="671">
        <f t="shared" si="449"/>
        <v>0</v>
      </c>
      <c r="F446" s="774">
        <f t="shared" si="4"/>
        <v>0</v>
      </c>
      <c r="G446" s="418"/>
      <c r="H446" s="640"/>
      <c r="I446" s="642"/>
      <c r="J446" s="640"/>
      <c r="K446" s="642"/>
      <c r="L446" s="640"/>
      <c r="M446" s="642"/>
      <c r="N446" s="640"/>
      <c r="O446" s="642"/>
      <c r="P446" s="640"/>
      <c r="Q446" s="642"/>
      <c r="R446" s="640"/>
      <c r="S446" s="642"/>
      <c r="T446" s="640"/>
      <c r="U446" s="642"/>
      <c r="V446" s="640"/>
      <c r="W446" s="642"/>
      <c r="X446" s="640"/>
      <c r="Y446" s="642"/>
      <c r="Z446" s="640"/>
      <c r="AA446" s="642"/>
      <c r="AB446" s="640"/>
      <c r="AC446" s="642"/>
      <c r="AD446" s="640"/>
      <c r="AE446" s="642"/>
      <c r="AF446" s="640"/>
      <c r="AG446" s="642"/>
      <c r="AH446" s="640"/>
      <c r="AI446" s="642"/>
      <c r="AJ446" s="640"/>
      <c r="AK446" s="642"/>
      <c r="AL446" s="640"/>
      <c r="AM446" s="642"/>
      <c r="AN446" s="640"/>
      <c r="AO446" s="642"/>
      <c r="AP446" s="640"/>
      <c r="AQ446" s="642"/>
      <c r="AR446" s="640"/>
      <c r="AS446" s="642"/>
      <c r="AT446" s="640"/>
      <c r="AU446" s="642"/>
      <c r="AV446" s="640"/>
      <c r="AW446" s="642"/>
      <c r="AX446" s="640"/>
      <c r="AY446" s="642"/>
      <c r="AZ446" s="640"/>
      <c r="BA446" s="642"/>
      <c r="BB446" s="640"/>
      <c r="BC446" s="642"/>
      <c r="BD446" s="640"/>
      <c r="BE446" s="642"/>
      <c r="BF446" s="640"/>
      <c r="BG446" s="642"/>
      <c r="BH446" s="640"/>
      <c r="BI446" s="642"/>
      <c r="BJ446" s="640"/>
      <c r="BK446" s="642"/>
      <c r="BL446" s="640"/>
      <c r="BM446" s="642"/>
      <c r="BN446" s="640"/>
      <c r="BO446" s="642"/>
      <c r="BP446" s="640"/>
      <c r="BQ446" s="642"/>
      <c r="BR446" s="643"/>
      <c r="BS446" s="644">
        <f t="shared" si="6"/>
        <v>0</v>
      </c>
      <c r="BT446" s="776">
        <f t="shared" si="7"/>
        <v>0</v>
      </c>
      <c r="BU446" s="644">
        <f t="shared" si="8"/>
        <v>0</v>
      </c>
      <c r="BV446" s="645"/>
      <c r="BW446" s="338"/>
      <c r="BX446" s="338"/>
      <c r="BY446" s="338"/>
      <c r="BZ446" s="338"/>
      <c r="CA446" s="338"/>
      <c r="CB446" s="338"/>
    </row>
    <row r="447" ht="15.75" customHeight="1">
      <c r="A447" s="858">
        <v>444.0</v>
      </c>
      <c r="B447" s="501"/>
      <c r="C447" s="908"/>
      <c r="D447" s="773">
        <f t="shared" ref="D447:E447" si="450">H447+J447+L447+N447+P447+R447+T447+V447+X447+Z447+AB447+AD447+AF447+AH447+AJ447+AL447+AN447+AP447+AR447+AT447+AV447+AX447+AZ447+BB447+BD447+BF447+BH447+BJ447+BL447+BN447+BP447</f>
        <v>0</v>
      </c>
      <c r="E447" s="671">
        <f t="shared" si="450"/>
        <v>0</v>
      </c>
      <c r="F447" s="774">
        <f t="shared" si="4"/>
        <v>0</v>
      </c>
      <c r="G447" s="418"/>
      <c r="H447" s="640"/>
      <c r="I447" s="642"/>
      <c r="J447" s="640"/>
      <c r="K447" s="642"/>
      <c r="L447" s="640"/>
      <c r="M447" s="642"/>
      <c r="N447" s="640"/>
      <c r="O447" s="642"/>
      <c r="P447" s="640"/>
      <c r="Q447" s="642"/>
      <c r="R447" s="640"/>
      <c r="S447" s="642"/>
      <c r="T447" s="640"/>
      <c r="U447" s="642"/>
      <c r="V447" s="640"/>
      <c r="W447" s="642"/>
      <c r="X447" s="640"/>
      <c r="Y447" s="642"/>
      <c r="Z447" s="640"/>
      <c r="AA447" s="642"/>
      <c r="AB447" s="640"/>
      <c r="AC447" s="642"/>
      <c r="AD447" s="640"/>
      <c r="AE447" s="642"/>
      <c r="AF447" s="640"/>
      <c r="AG447" s="642"/>
      <c r="AH447" s="640"/>
      <c r="AI447" s="642"/>
      <c r="AJ447" s="640"/>
      <c r="AK447" s="642"/>
      <c r="AL447" s="640"/>
      <c r="AM447" s="642"/>
      <c r="AN447" s="640"/>
      <c r="AO447" s="642"/>
      <c r="AP447" s="640"/>
      <c r="AQ447" s="642"/>
      <c r="AR447" s="640"/>
      <c r="AS447" s="642"/>
      <c r="AT447" s="640"/>
      <c r="AU447" s="642"/>
      <c r="AV447" s="640"/>
      <c r="AW447" s="642"/>
      <c r="AX447" s="640"/>
      <c r="AY447" s="642"/>
      <c r="AZ447" s="640"/>
      <c r="BA447" s="642"/>
      <c r="BB447" s="640"/>
      <c r="BC447" s="642"/>
      <c r="BD447" s="640"/>
      <c r="BE447" s="642"/>
      <c r="BF447" s="640"/>
      <c r="BG447" s="642"/>
      <c r="BH447" s="640"/>
      <c r="BI447" s="642"/>
      <c r="BJ447" s="640"/>
      <c r="BK447" s="642"/>
      <c r="BL447" s="640"/>
      <c r="BM447" s="642"/>
      <c r="BN447" s="640"/>
      <c r="BO447" s="642"/>
      <c r="BP447" s="640"/>
      <c r="BQ447" s="642"/>
      <c r="BR447" s="643"/>
      <c r="BS447" s="644">
        <f t="shared" si="6"/>
        <v>0</v>
      </c>
      <c r="BT447" s="776">
        <f t="shared" si="7"/>
        <v>0</v>
      </c>
      <c r="BU447" s="644">
        <f t="shared" si="8"/>
        <v>0</v>
      </c>
      <c r="BV447" s="645"/>
      <c r="BW447" s="338"/>
      <c r="BX447" s="338"/>
      <c r="BY447" s="338"/>
      <c r="BZ447" s="338"/>
      <c r="CA447" s="338"/>
      <c r="CB447" s="338"/>
    </row>
    <row r="448" ht="15.75" customHeight="1">
      <c r="A448" s="858">
        <v>445.0</v>
      </c>
      <c r="B448" s="501"/>
      <c r="C448" s="908"/>
      <c r="D448" s="773">
        <f t="shared" ref="D448:E448" si="451">H448+J448+L448+N448+P448+R448+T448+V448+X448+Z448+AB448+AD448+AF448+AH448+AJ448+AL448+AN448+AP448+AR448+AT448+AV448+AX448+AZ448+BB448+BD448+BF448+BH448+BJ448+BL448+BN448+BP448</f>
        <v>0</v>
      </c>
      <c r="E448" s="671">
        <f t="shared" si="451"/>
        <v>0</v>
      </c>
      <c r="F448" s="774">
        <f t="shared" si="4"/>
        <v>0</v>
      </c>
      <c r="G448" s="418"/>
      <c r="H448" s="640"/>
      <c r="I448" s="642"/>
      <c r="J448" s="640"/>
      <c r="K448" s="642"/>
      <c r="L448" s="640"/>
      <c r="M448" s="642"/>
      <c r="N448" s="640"/>
      <c r="O448" s="642"/>
      <c r="P448" s="640"/>
      <c r="Q448" s="642"/>
      <c r="R448" s="640"/>
      <c r="S448" s="642"/>
      <c r="T448" s="640"/>
      <c r="U448" s="642"/>
      <c r="V448" s="640"/>
      <c r="W448" s="642"/>
      <c r="X448" s="640"/>
      <c r="Y448" s="642"/>
      <c r="Z448" s="640"/>
      <c r="AA448" s="642"/>
      <c r="AB448" s="640"/>
      <c r="AC448" s="642"/>
      <c r="AD448" s="640"/>
      <c r="AE448" s="642"/>
      <c r="AF448" s="640"/>
      <c r="AG448" s="642"/>
      <c r="AH448" s="640"/>
      <c r="AI448" s="642"/>
      <c r="AJ448" s="640"/>
      <c r="AK448" s="642"/>
      <c r="AL448" s="640"/>
      <c r="AM448" s="642"/>
      <c r="AN448" s="640"/>
      <c r="AO448" s="642"/>
      <c r="AP448" s="640"/>
      <c r="AQ448" s="642"/>
      <c r="AR448" s="640"/>
      <c r="AS448" s="642"/>
      <c r="AT448" s="640"/>
      <c r="AU448" s="642"/>
      <c r="AV448" s="640"/>
      <c r="AW448" s="642"/>
      <c r="AX448" s="640"/>
      <c r="AY448" s="642"/>
      <c r="AZ448" s="640"/>
      <c r="BA448" s="642"/>
      <c r="BB448" s="640"/>
      <c r="BC448" s="642"/>
      <c r="BD448" s="640"/>
      <c r="BE448" s="642"/>
      <c r="BF448" s="640"/>
      <c r="BG448" s="642"/>
      <c r="BH448" s="640"/>
      <c r="BI448" s="642"/>
      <c r="BJ448" s="640"/>
      <c r="BK448" s="642"/>
      <c r="BL448" s="640"/>
      <c r="BM448" s="642"/>
      <c r="BN448" s="640"/>
      <c r="BO448" s="642"/>
      <c r="BP448" s="640"/>
      <c r="BQ448" s="642"/>
      <c r="BR448" s="643"/>
      <c r="BS448" s="644">
        <f t="shared" si="6"/>
        <v>0</v>
      </c>
      <c r="BT448" s="776">
        <f t="shared" si="7"/>
        <v>0</v>
      </c>
      <c r="BU448" s="644">
        <f t="shared" si="8"/>
        <v>0</v>
      </c>
      <c r="BV448" s="645"/>
      <c r="BW448" s="338"/>
      <c r="BX448" s="338"/>
      <c r="BY448" s="338"/>
      <c r="BZ448" s="338"/>
      <c r="CA448" s="338"/>
      <c r="CB448" s="338"/>
    </row>
    <row r="449" ht="15.75" customHeight="1">
      <c r="A449" s="858">
        <v>446.0</v>
      </c>
      <c r="B449" s="501"/>
      <c r="C449" s="908"/>
      <c r="D449" s="773">
        <f t="shared" ref="D449:E449" si="452">H449+J449+L449+N449+P449+R449+T449+V449+X449+Z449+AB449+AD449+AF449+AH449+AJ449+AL449+AN449+AP449+AR449+AT449+AV449+AX449+AZ449+BB449+BD449+BF449+BH449+BJ449+BL449+BN449+BP449</f>
        <v>0</v>
      </c>
      <c r="E449" s="671">
        <f t="shared" si="452"/>
        <v>0</v>
      </c>
      <c r="F449" s="774">
        <f t="shared" si="4"/>
        <v>0</v>
      </c>
      <c r="G449" s="418"/>
      <c r="H449" s="640"/>
      <c r="I449" s="642"/>
      <c r="J449" s="640"/>
      <c r="K449" s="642"/>
      <c r="L449" s="640"/>
      <c r="M449" s="642"/>
      <c r="N449" s="640"/>
      <c r="O449" s="642"/>
      <c r="P449" s="640"/>
      <c r="Q449" s="642"/>
      <c r="R449" s="640"/>
      <c r="S449" s="642"/>
      <c r="T449" s="640"/>
      <c r="U449" s="642"/>
      <c r="V449" s="640"/>
      <c r="W449" s="642"/>
      <c r="X449" s="640"/>
      <c r="Y449" s="642"/>
      <c r="Z449" s="640"/>
      <c r="AA449" s="642"/>
      <c r="AB449" s="640"/>
      <c r="AC449" s="642"/>
      <c r="AD449" s="640"/>
      <c r="AE449" s="642"/>
      <c r="AF449" s="640"/>
      <c r="AG449" s="642"/>
      <c r="AH449" s="640"/>
      <c r="AI449" s="642"/>
      <c r="AJ449" s="640"/>
      <c r="AK449" s="642"/>
      <c r="AL449" s="640"/>
      <c r="AM449" s="642"/>
      <c r="AN449" s="640"/>
      <c r="AO449" s="642"/>
      <c r="AP449" s="640"/>
      <c r="AQ449" s="642"/>
      <c r="AR449" s="640"/>
      <c r="AS449" s="642"/>
      <c r="AT449" s="640"/>
      <c r="AU449" s="642"/>
      <c r="AV449" s="640"/>
      <c r="AW449" s="642"/>
      <c r="AX449" s="640"/>
      <c r="AY449" s="642"/>
      <c r="AZ449" s="640"/>
      <c r="BA449" s="642"/>
      <c r="BB449" s="640"/>
      <c r="BC449" s="642"/>
      <c r="BD449" s="640"/>
      <c r="BE449" s="642"/>
      <c r="BF449" s="640"/>
      <c r="BG449" s="642"/>
      <c r="BH449" s="640"/>
      <c r="BI449" s="642"/>
      <c r="BJ449" s="640"/>
      <c r="BK449" s="642"/>
      <c r="BL449" s="640"/>
      <c r="BM449" s="642"/>
      <c r="BN449" s="640"/>
      <c r="BO449" s="642"/>
      <c r="BP449" s="640"/>
      <c r="BQ449" s="642"/>
      <c r="BR449" s="643"/>
      <c r="BS449" s="644">
        <f t="shared" si="6"/>
        <v>0</v>
      </c>
      <c r="BT449" s="776">
        <f t="shared" si="7"/>
        <v>0</v>
      </c>
      <c r="BU449" s="644">
        <f t="shared" si="8"/>
        <v>0</v>
      </c>
      <c r="BV449" s="645"/>
      <c r="BW449" s="338"/>
      <c r="BX449" s="338"/>
      <c r="BY449" s="338"/>
      <c r="BZ449" s="338"/>
      <c r="CA449" s="338"/>
      <c r="CB449" s="338"/>
    </row>
    <row r="450" ht="15.75" customHeight="1">
      <c r="A450" s="858">
        <v>447.0</v>
      </c>
      <c r="B450" s="501"/>
      <c r="C450" s="908"/>
      <c r="D450" s="773">
        <f t="shared" ref="D450:E450" si="453">H450+J450+L450+N450+P450+R450+T450+V450+X450+Z450+AB450+AD450+AF450+AH450+AJ450+AL450+AN450+AP450+AR450+AT450+AV450+AX450+AZ450+BB450+BD450+BF450+BH450+BJ450+BL450+BN450+BP450</f>
        <v>0</v>
      </c>
      <c r="E450" s="671">
        <f t="shared" si="453"/>
        <v>0</v>
      </c>
      <c r="F450" s="774">
        <f t="shared" si="4"/>
        <v>0</v>
      </c>
      <c r="G450" s="418"/>
      <c r="H450" s="640"/>
      <c r="I450" s="642"/>
      <c r="J450" s="640"/>
      <c r="K450" s="642"/>
      <c r="L450" s="640"/>
      <c r="M450" s="642"/>
      <c r="N450" s="640"/>
      <c r="O450" s="642"/>
      <c r="P450" s="640"/>
      <c r="Q450" s="642"/>
      <c r="R450" s="640"/>
      <c r="S450" s="642"/>
      <c r="T450" s="640"/>
      <c r="U450" s="642"/>
      <c r="V450" s="640"/>
      <c r="W450" s="642"/>
      <c r="X450" s="640"/>
      <c r="Y450" s="642"/>
      <c r="Z450" s="640"/>
      <c r="AA450" s="642"/>
      <c r="AB450" s="640"/>
      <c r="AC450" s="642"/>
      <c r="AD450" s="640"/>
      <c r="AE450" s="642"/>
      <c r="AF450" s="640"/>
      <c r="AG450" s="642"/>
      <c r="AH450" s="640"/>
      <c r="AI450" s="642"/>
      <c r="AJ450" s="640"/>
      <c r="AK450" s="642"/>
      <c r="AL450" s="640"/>
      <c r="AM450" s="642"/>
      <c r="AN450" s="640"/>
      <c r="AO450" s="642"/>
      <c r="AP450" s="640"/>
      <c r="AQ450" s="642"/>
      <c r="AR450" s="640"/>
      <c r="AS450" s="642"/>
      <c r="AT450" s="640"/>
      <c r="AU450" s="642"/>
      <c r="AV450" s="640"/>
      <c r="AW450" s="642"/>
      <c r="AX450" s="640"/>
      <c r="AY450" s="642"/>
      <c r="AZ450" s="640"/>
      <c r="BA450" s="642"/>
      <c r="BB450" s="640"/>
      <c r="BC450" s="642"/>
      <c r="BD450" s="640"/>
      <c r="BE450" s="642"/>
      <c r="BF450" s="640"/>
      <c r="BG450" s="642"/>
      <c r="BH450" s="640"/>
      <c r="BI450" s="642"/>
      <c r="BJ450" s="640"/>
      <c r="BK450" s="642"/>
      <c r="BL450" s="640"/>
      <c r="BM450" s="642"/>
      <c r="BN450" s="640"/>
      <c r="BO450" s="642"/>
      <c r="BP450" s="640"/>
      <c r="BQ450" s="642"/>
      <c r="BR450" s="643"/>
      <c r="BS450" s="644">
        <f t="shared" si="6"/>
        <v>0</v>
      </c>
      <c r="BT450" s="776">
        <f t="shared" si="7"/>
        <v>0</v>
      </c>
      <c r="BU450" s="644">
        <f t="shared" si="8"/>
        <v>0</v>
      </c>
      <c r="BV450" s="645"/>
      <c r="BW450" s="338"/>
      <c r="BX450" s="338"/>
      <c r="BY450" s="338"/>
      <c r="BZ450" s="338"/>
      <c r="CA450" s="338"/>
      <c r="CB450" s="338"/>
    </row>
    <row r="451" ht="15.75" customHeight="1">
      <c r="A451" s="858">
        <v>448.0</v>
      </c>
      <c r="B451" s="501"/>
      <c r="C451" s="908"/>
      <c r="D451" s="773">
        <f t="shared" ref="D451:E451" si="454">H451+J451+L451+N451+P451+R451+T451+V451+X451+Z451+AB451+AD451+AF451+AH451+AJ451+AL451+AN451+AP451+AR451+AT451+AV451+AX451+AZ451+BB451+BD451+BF451+BH451+BJ451+BL451+BN451+BP451</f>
        <v>0</v>
      </c>
      <c r="E451" s="671">
        <f t="shared" si="454"/>
        <v>0</v>
      </c>
      <c r="F451" s="774">
        <f t="shared" si="4"/>
        <v>0</v>
      </c>
      <c r="G451" s="418"/>
      <c r="H451" s="640"/>
      <c r="I451" s="642"/>
      <c r="J451" s="640"/>
      <c r="K451" s="642"/>
      <c r="L451" s="640"/>
      <c r="M451" s="642"/>
      <c r="N451" s="640"/>
      <c r="O451" s="642"/>
      <c r="P451" s="640"/>
      <c r="Q451" s="642"/>
      <c r="R451" s="640"/>
      <c r="S451" s="642"/>
      <c r="T451" s="640"/>
      <c r="U451" s="642"/>
      <c r="V451" s="640"/>
      <c r="W451" s="642"/>
      <c r="X451" s="640"/>
      <c r="Y451" s="642"/>
      <c r="Z451" s="640"/>
      <c r="AA451" s="642"/>
      <c r="AB451" s="640"/>
      <c r="AC451" s="642"/>
      <c r="AD451" s="640"/>
      <c r="AE451" s="642"/>
      <c r="AF451" s="640"/>
      <c r="AG451" s="642"/>
      <c r="AH451" s="640"/>
      <c r="AI451" s="642"/>
      <c r="AJ451" s="640"/>
      <c r="AK451" s="642"/>
      <c r="AL451" s="640"/>
      <c r="AM451" s="642"/>
      <c r="AN451" s="640"/>
      <c r="AO451" s="642"/>
      <c r="AP451" s="640"/>
      <c r="AQ451" s="642"/>
      <c r="AR451" s="640"/>
      <c r="AS451" s="642"/>
      <c r="AT451" s="640"/>
      <c r="AU451" s="642"/>
      <c r="AV451" s="640"/>
      <c r="AW451" s="642"/>
      <c r="AX451" s="640"/>
      <c r="AY451" s="642"/>
      <c r="AZ451" s="640"/>
      <c r="BA451" s="642"/>
      <c r="BB451" s="640"/>
      <c r="BC451" s="642"/>
      <c r="BD451" s="640"/>
      <c r="BE451" s="642"/>
      <c r="BF451" s="640"/>
      <c r="BG451" s="642"/>
      <c r="BH451" s="640"/>
      <c r="BI451" s="642"/>
      <c r="BJ451" s="640"/>
      <c r="BK451" s="642"/>
      <c r="BL451" s="640"/>
      <c r="BM451" s="642"/>
      <c r="BN451" s="640"/>
      <c r="BO451" s="642"/>
      <c r="BP451" s="640"/>
      <c r="BQ451" s="642"/>
      <c r="BR451" s="643"/>
      <c r="BS451" s="644">
        <f t="shared" si="6"/>
        <v>0</v>
      </c>
      <c r="BT451" s="776">
        <f t="shared" si="7"/>
        <v>0</v>
      </c>
      <c r="BU451" s="644">
        <f t="shared" si="8"/>
        <v>0</v>
      </c>
      <c r="BV451" s="645"/>
      <c r="BW451" s="338"/>
      <c r="BX451" s="338"/>
      <c r="BY451" s="338"/>
      <c r="BZ451" s="338"/>
      <c r="CA451" s="338"/>
      <c r="CB451" s="338"/>
    </row>
    <row r="452" ht="15.75" customHeight="1">
      <c r="A452" s="858">
        <v>449.0</v>
      </c>
      <c r="B452" s="501"/>
      <c r="C452" s="908"/>
      <c r="D452" s="773">
        <f t="shared" ref="D452:E452" si="455">H452+J452+L452+N452+P452+R452+T452+V452+X452+Z452+AB452+AD452+AF452+AH452+AJ452+AL452+AN452+AP452+AR452+AT452+AV452+AX452+AZ452+BB452+BD452+BF452+BH452+BJ452+BL452+BN452+BP452</f>
        <v>0</v>
      </c>
      <c r="E452" s="671">
        <f t="shared" si="455"/>
        <v>0</v>
      </c>
      <c r="F452" s="774">
        <f t="shared" si="4"/>
        <v>0</v>
      </c>
      <c r="G452" s="418"/>
      <c r="H452" s="640"/>
      <c r="I452" s="642"/>
      <c r="J452" s="640"/>
      <c r="K452" s="642"/>
      <c r="L452" s="640"/>
      <c r="M452" s="642"/>
      <c r="N452" s="640"/>
      <c r="O452" s="642"/>
      <c r="P452" s="640"/>
      <c r="Q452" s="642"/>
      <c r="R452" s="640"/>
      <c r="S452" s="642"/>
      <c r="T452" s="640"/>
      <c r="U452" s="642"/>
      <c r="V452" s="640"/>
      <c r="W452" s="642"/>
      <c r="X452" s="640"/>
      <c r="Y452" s="642"/>
      <c r="Z452" s="640"/>
      <c r="AA452" s="642"/>
      <c r="AB452" s="640"/>
      <c r="AC452" s="642"/>
      <c r="AD452" s="640"/>
      <c r="AE452" s="642"/>
      <c r="AF452" s="640"/>
      <c r="AG452" s="642"/>
      <c r="AH452" s="640"/>
      <c r="AI452" s="642"/>
      <c r="AJ452" s="640"/>
      <c r="AK452" s="642"/>
      <c r="AL452" s="640"/>
      <c r="AM452" s="642"/>
      <c r="AN452" s="640"/>
      <c r="AO452" s="642"/>
      <c r="AP452" s="640"/>
      <c r="AQ452" s="642"/>
      <c r="AR452" s="640"/>
      <c r="AS452" s="642"/>
      <c r="AT452" s="640"/>
      <c r="AU452" s="642"/>
      <c r="AV452" s="640"/>
      <c r="AW452" s="642"/>
      <c r="AX452" s="640"/>
      <c r="AY452" s="642"/>
      <c r="AZ452" s="640"/>
      <c r="BA452" s="642"/>
      <c r="BB452" s="640"/>
      <c r="BC452" s="642"/>
      <c r="BD452" s="640"/>
      <c r="BE452" s="642"/>
      <c r="BF452" s="640"/>
      <c r="BG452" s="642"/>
      <c r="BH452" s="640"/>
      <c r="BI452" s="642"/>
      <c r="BJ452" s="640"/>
      <c r="BK452" s="642"/>
      <c r="BL452" s="640"/>
      <c r="BM452" s="642"/>
      <c r="BN452" s="640"/>
      <c r="BO452" s="642"/>
      <c r="BP452" s="640"/>
      <c r="BQ452" s="642"/>
      <c r="BR452" s="643"/>
      <c r="BS452" s="644">
        <f t="shared" si="6"/>
        <v>0</v>
      </c>
      <c r="BT452" s="776">
        <f t="shared" si="7"/>
        <v>0</v>
      </c>
      <c r="BU452" s="644">
        <f t="shared" si="8"/>
        <v>0</v>
      </c>
      <c r="BV452" s="645"/>
      <c r="BW452" s="338"/>
      <c r="BX452" s="338"/>
      <c r="BY452" s="338"/>
      <c r="BZ452" s="338"/>
      <c r="CA452" s="338"/>
      <c r="CB452" s="338"/>
    </row>
    <row r="453" ht="15.75" customHeight="1">
      <c r="A453" s="858">
        <v>450.0</v>
      </c>
      <c r="B453" s="501"/>
      <c r="C453" s="908"/>
      <c r="D453" s="773">
        <f t="shared" ref="D453:E453" si="456">H453+J453+L453+N453+P453+R453+T453+V453+X453+Z453+AB453+AD453+AF453+AH453+AJ453+AL453+AN453+AP453+AR453+AT453+AV453+AX453+AZ453+BB453+BD453+BF453+BH453+BJ453+BL453+BN453+BP453</f>
        <v>0</v>
      </c>
      <c r="E453" s="671">
        <f t="shared" si="456"/>
        <v>0</v>
      </c>
      <c r="F453" s="774">
        <f t="shared" si="4"/>
        <v>0</v>
      </c>
      <c r="G453" s="418"/>
      <c r="H453" s="640"/>
      <c r="I453" s="642"/>
      <c r="J453" s="640"/>
      <c r="K453" s="642"/>
      <c r="L453" s="640"/>
      <c r="M453" s="642"/>
      <c r="N453" s="640"/>
      <c r="O453" s="642"/>
      <c r="P453" s="640"/>
      <c r="Q453" s="642"/>
      <c r="R453" s="640"/>
      <c r="S453" s="642"/>
      <c r="T453" s="640"/>
      <c r="U453" s="642"/>
      <c r="V453" s="640"/>
      <c r="W453" s="642"/>
      <c r="X453" s="640"/>
      <c r="Y453" s="642"/>
      <c r="Z453" s="640"/>
      <c r="AA453" s="642"/>
      <c r="AB453" s="640"/>
      <c r="AC453" s="642"/>
      <c r="AD453" s="640"/>
      <c r="AE453" s="642"/>
      <c r="AF453" s="640"/>
      <c r="AG453" s="642"/>
      <c r="AH453" s="640"/>
      <c r="AI453" s="642"/>
      <c r="AJ453" s="640"/>
      <c r="AK453" s="642"/>
      <c r="AL453" s="640"/>
      <c r="AM453" s="642"/>
      <c r="AN453" s="640"/>
      <c r="AO453" s="642"/>
      <c r="AP453" s="640"/>
      <c r="AQ453" s="642"/>
      <c r="AR453" s="640"/>
      <c r="AS453" s="642"/>
      <c r="AT453" s="640"/>
      <c r="AU453" s="642"/>
      <c r="AV453" s="640"/>
      <c r="AW453" s="642"/>
      <c r="AX453" s="640"/>
      <c r="AY453" s="642"/>
      <c r="AZ453" s="640"/>
      <c r="BA453" s="642"/>
      <c r="BB453" s="640"/>
      <c r="BC453" s="642"/>
      <c r="BD453" s="640"/>
      <c r="BE453" s="642"/>
      <c r="BF453" s="640"/>
      <c r="BG453" s="642"/>
      <c r="BH453" s="640"/>
      <c r="BI453" s="642"/>
      <c r="BJ453" s="640"/>
      <c r="BK453" s="642"/>
      <c r="BL453" s="640"/>
      <c r="BM453" s="642"/>
      <c r="BN453" s="640"/>
      <c r="BO453" s="642"/>
      <c r="BP453" s="640"/>
      <c r="BQ453" s="642"/>
      <c r="BR453" s="643"/>
      <c r="BS453" s="644">
        <f t="shared" si="6"/>
        <v>0</v>
      </c>
      <c r="BT453" s="776">
        <f t="shared" si="7"/>
        <v>0</v>
      </c>
      <c r="BU453" s="644">
        <f t="shared" si="8"/>
        <v>0</v>
      </c>
      <c r="BV453" s="645"/>
      <c r="BW453" s="338"/>
      <c r="BX453" s="338"/>
      <c r="BY453" s="338"/>
      <c r="BZ453" s="338"/>
      <c r="CA453" s="338"/>
      <c r="CB453" s="338"/>
    </row>
    <row r="454" ht="15.75" customHeight="1">
      <c r="A454" s="858">
        <v>451.0</v>
      </c>
      <c r="B454" s="501"/>
      <c r="C454" s="908"/>
      <c r="D454" s="773">
        <f t="shared" ref="D454:E454" si="457">H454+J454+L454+N454+P454+R454+T454+V454+X454+Z454+AB454+AD454+AF454+AH454+AJ454+AL454+AN454+AP454+AR454+AT454+AV454+AX454+AZ454+BB454+BD454+BF454+BH454+BJ454+BL454+BN454+BP454</f>
        <v>0</v>
      </c>
      <c r="E454" s="671">
        <f t="shared" si="457"/>
        <v>0</v>
      </c>
      <c r="F454" s="774">
        <f t="shared" si="4"/>
        <v>0</v>
      </c>
      <c r="G454" s="418"/>
      <c r="H454" s="640"/>
      <c r="I454" s="642"/>
      <c r="J454" s="640"/>
      <c r="K454" s="642"/>
      <c r="L454" s="640"/>
      <c r="M454" s="642"/>
      <c r="N454" s="640"/>
      <c r="O454" s="642"/>
      <c r="P454" s="640"/>
      <c r="Q454" s="642"/>
      <c r="R454" s="640"/>
      <c r="S454" s="642"/>
      <c r="T454" s="640"/>
      <c r="U454" s="642"/>
      <c r="V454" s="640"/>
      <c r="W454" s="642"/>
      <c r="X454" s="640"/>
      <c r="Y454" s="642"/>
      <c r="Z454" s="640"/>
      <c r="AA454" s="642"/>
      <c r="AB454" s="640"/>
      <c r="AC454" s="642"/>
      <c r="AD454" s="640"/>
      <c r="AE454" s="642"/>
      <c r="AF454" s="640"/>
      <c r="AG454" s="642"/>
      <c r="AH454" s="640"/>
      <c r="AI454" s="642"/>
      <c r="AJ454" s="640"/>
      <c r="AK454" s="642"/>
      <c r="AL454" s="640"/>
      <c r="AM454" s="642"/>
      <c r="AN454" s="640"/>
      <c r="AO454" s="642"/>
      <c r="AP454" s="640"/>
      <c r="AQ454" s="642"/>
      <c r="AR454" s="640"/>
      <c r="AS454" s="642"/>
      <c r="AT454" s="640"/>
      <c r="AU454" s="642"/>
      <c r="AV454" s="640"/>
      <c r="AW454" s="642"/>
      <c r="AX454" s="640"/>
      <c r="AY454" s="642"/>
      <c r="AZ454" s="640"/>
      <c r="BA454" s="642"/>
      <c r="BB454" s="640"/>
      <c r="BC454" s="642"/>
      <c r="BD454" s="640"/>
      <c r="BE454" s="642"/>
      <c r="BF454" s="640"/>
      <c r="BG454" s="642"/>
      <c r="BH454" s="640"/>
      <c r="BI454" s="642"/>
      <c r="BJ454" s="640"/>
      <c r="BK454" s="642"/>
      <c r="BL454" s="640"/>
      <c r="BM454" s="642"/>
      <c r="BN454" s="640"/>
      <c r="BO454" s="642"/>
      <c r="BP454" s="640"/>
      <c r="BQ454" s="642"/>
      <c r="BR454" s="643"/>
      <c r="BS454" s="644">
        <f t="shared" si="6"/>
        <v>0</v>
      </c>
      <c r="BT454" s="776">
        <f t="shared" si="7"/>
        <v>0</v>
      </c>
      <c r="BU454" s="644">
        <f t="shared" si="8"/>
        <v>0</v>
      </c>
      <c r="BV454" s="645"/>
      <c r="BW454" s="338"/>
      <c r="BX454" s="338"/>
      <c r="BY454" s="338"/>
      <c r="BZ454" s="338"/>
      <c r="CA454" s="338"/>
      <c r="CB454" s="338"/>
    </row>
    <row r="455" ht="15.75" customHeight="1">
      <c r="A455" s="858">
        <v>452.0</v>
      </c>
      <c r="B455" s="501"/>
      <c r="C455" s="908"/>
      <c r="D455" s="773">
        <f t="shared" ref="D455:E455" si="458">H455+J455+L455+N455+P455+R455+T455+V455+X455+Z455+AB455+AD455+AF455+AH455+AJ455+AL455+AN455+AP455+AR455+AT455+AV455+AX455+AZ455+BB455+BD455+BF455+BH455+BJ455+BL455+BN455+BP455</f>
        <v>0</v>
      </c>
      <c r="E455" s="671">
        <f t="shared" si="458"/>
        <v>0</v>
      </c>
      <c r="F455" s="774">
        <f t="shared" si="4"/>
        <v>0</v>
      </c>
      <c r="G455" s="418"/>
      <c r="H455" s="640"/>
      <c r="I455" s="642"/>
      <c r="J455" s="640"/>
      <c r="K455" s="642"/>
      <c r="L455" s="640"/>
      <c r="M455" s="642"/>
      <c r="N455" s="640"/>
      <c r="O455" s="642"/>
      <c r="P455" s="640"/>
      <c r="Q455" s="642"/>
      <c r="R455" s="640"/>
      <c r="S455" s="642"/>
      <c r="T455" s="640"/>
      <c r="U455" s="642"/>
      <c r="V455" s="640"/>
      <c r="W455" s="642"/>
      <c r="X455" s="640"/>
      <c r="Y455" s="642"/>
      <c r="Z455" s="640"/>
      <c r="AA455" s="642"/>
      <c r="AB455" s="640"/>
      <c r="AC455" s="642"/>
      <c r="AD455" s="640"/>
      <c r="AE455" s="642"/>
      <c r="AF455" s="640"/>
      <c r="AG455" s="642"/>
      <c r="AH455" s="640"/>
      <c r="AI455" s="642"/>
      <c r="AJ455" s="640"/>
      <c r="AK455" s="642"/>
      <c r="AL455" s="640"/>
      <c r="AM455" s="642"/>
      <c r="AN455" s="640"/>
      <c r="AO455" s="642"/>
      <c r="AP455" s="640"/>
      <c r="AQ455" s="642"/>
      <c r="AR455" s="640"/>
      <c r="AS455" s="642"/>
      <c r="AT455" s="640"/>
      <c r="AU455" s="642"/>
      <c r="AV455" s="640"/>
      <c r="AW455" s="642"/>
      <c r="AX455" s="640"/>
      <c r="AY455" s="642"/>
      <c r="AZ455" s="640"/>
      <c r="BA455" s="642"/>
      <c r="BB455" s="640"/>
      <c r="BC455" s="642"/>
      <c r="BD455" s="640"/>
      <c r="BE455" s="642"/>
      <c r="BF455" s="640"/>
      <c r="BG455" s="642"/>
      <c r="BH455" s="640"/>
      <c r="BI455" s="642"/>
      <c r="BJ455" s="640"/>
      <c r="BK455" s="642"/>
      <c r="BL455" s="640"/>
      <c r="BM455" s="642"/>
      <c r="BN455" s="640"/>
      <c r="BO455" s="642"/>
      <c r="BP455" s="640"/>
      <c r="BQ455" s="642"/>
      <c r="BR455" s="643"/>
      <c r="BS455" s="644">
        <f t="shared" si="6"/>
        <v>0</v>
      </c>
      <c r="BT455" s="776">
        <f t="shared" si="7"/>
        <v>0</v>
      </c>
      <c r="BU455" s="644">
        <f t="shared" si="8"/>
        <v>0</v>
      </c>
      <c r="BV455" s="645"/>
      <c r="BW455" s="338"/>
      <c r="BX455" s="338"/>
      <c r="BY455" s="338"/>
      <c r="BZ455" s="338"/>
      <c r="CA455" s="338"/>
      <c r="CB455" s="338"/>
    </row>
    <row r="456" ht="15.75" customHeight="1">
      <c r="A456" s="858">
        <v>453.0</v>
      </c>
      <c r="B456" s="501"/>
      <c r="C456" s="908"/>
      <c r="D456" s="773">
        <f t="shared" ref="D456:E456" si="459">H456+J456+L456+N456+P456+R456+T456+V456+X456+Z456+AB456+AD456+AF456+AH456+AJ456+AL456+AN456+AP456+AR456+AT456+AV456+AX456+AZ456+BB456+BD456+BF456+BH456+BJ456+BL456+BN456+BP456</f>
        <v>0</v>
      </c>
      <c r="E456" s="671">
        <f t="shared" si="459"/>
        <v>0</v>
      </c>
      <c r="F456" s="774">
        <f t="shared" si="4"/>
        <v>0</v>
      </c>
      <c r="G456" s="418"/>
      <c r="H456" s="640"/>
      <c r="I456" s="642"/>
      <c r="J456" s="640"/>
      <c r="K456" s="642"/>
      <c r="L456" s="640"/>
      <c r="M456" s="642"/>
      <c r="N456" s="640"/>
      <c r="O456" s="642"/>
      <c r="P456" s="640"/>
      <c r="Q456" s="642"/>
      <c r="R456" s="640"/>
      <c r="S456" s="642"/>
      <c r="T456" s="640"/>
      <c r="U456" s="642"/>
      <c r="V456" s="640"/>
      <c r="W456" s="642"/>
      <c r="X456" s="640"/>
      <c r="Y456" s="642"/>
      <c r="Z456" s="640"/>
      <c r="AA456" s="642"/>
      <c r="AB456" s="640"/>
      <c r="AC456" s="642"/>
      <c r="AD456" s="640"/>
      <c r="AE456" s="642"/>
      <c r="AF456" s="640"/>
      <c r="AG456" s="642"/>
      <c r="AH456" s="640"/>
      <c r="AI456" s="642"/>
      <c r="AJ456" s="640"/>
      <c r="AK456" s="642"/>
      <c r="AL456" s="640"/>
      <c r="AM456" s="642"/>
      <c r="AN456" s="640"/>
      <c r="AO456" s="642"/>
      <c r="AP456" s="640"/>
      <c r="AQ456" s="642"/>
      <c r="AR456" s="640"/>
      <c r="AS456" s="642"/>
      <c r="AT456" s="640"/>
      <c r="AU456" s="642"/>
      <c r="AV456" s="640"/>
      <c r="AW456" s="642"/>
      <c r="AX456" s="640"/>
      <c r="AY456" s="642"/>
      <c r="AZ456" s="640"/>
      <c r="BA456" s="642"/>
      <c r="BB456" s="640"/>
      <c r="BC456" s="642"/>
      <c r="BD456" s="640"/>
      <c r="BE456" s="642"/>
      <c r="BF456" s="640"/>
      <c r="BG456" s="642"/>
      <c r="BH456" s="640"/>
      <c r="BI456" s="642"/>
      <c r="BJ456" s="640"/>
      <c r="BK456" s="642"/>
      <c r="BL456" s="640"/>
      <c r="BM456" s="642"/>
      <c r="BN456" s="640"/>
      <c r="BO456" s="642"/>
      <c r="BP456" s="640"/>
      <c r="BQ456" s="642"/>
      <c r="BR456" s="643"/>
      <c r="BS456" s="644">
        <f t="shared" si="6"/>
        <v>0</v>
      </c>
      <c r="BT456" s="776">
        <f t="shared" si="7"/>
        <v>0</v>
      </c>
      <c r="BU456" s="644">
        <f t="shared" si="8"/>
        <v>0</v>
      </c>
      <c r="BV456" s="645"/>
      <c r="BW456" s="338"/>
      <c r="BX456" s="338"/>
      <c r="BY456" s="338"/>
      <c r="BZ456" s="338"/>
      <c r="CA456" s="338"/>
      <c r="CB456" s="338"/>
    </row>
    <row r="457" ht="15.75" customHeight="1">
      <c r="A457" s="858">
        <v>454.0</v>
      </c>
      <c r="B457" s="501"/>
      <c r="C457" s="908"/>
      <c r="D457" s="773">
        <f t="shared" ref="D457:E457" si="460">H457+J457+L457+N457+P457+R457+T457+V457+X457+Z457+AB457+AD457+AF457+AH457+AJ457+AL457+AN457+AP457+AR457+AT457+AV457+AX457+AZ457+BB457+BD457+BF457+BH457+BJ457+BL457+BN457+BP457</f>
        <v>0</v>
      </c>
      <c r="E457" s="671">
        <f t="shared" si="460"/>
        <v>0</v>
      </c>
      <c r="F457" s="774">
        <f t="shared" si="4"/>
        <v>0</v>
      </c>
      <c r="G457" s="418"/>
      <c r="H457" s="640"/>
      <c r="I457" s="642"/>
      <c r="J457" s="640"/>
      <c r="K457" s="642"/>
      <c r="L457" s="640"/>
      <c r="M457" s="642"/>
      <c r="N457" s="640"/>
      <c r="O457" s="642"/>
      <c r="P457" s="640"/>
      <c r="Q457" s="642"/>
      <c r="R457" s="640"/>
      <c r="S457" s="642"/>
      <c r="T457" s="640"/>
      <c r="U457" s="642"/>
      <c r="V457" s="640"/>
      <c r="W457" s="642"/>
      <c r="X457" s="640"/>
      <c r="Y457" s="642"/>
      <c r="Z457" s="640"/>
      <c r="AA457" s="642"/>
      <c r="AB457" s="640"/>
      <c r="AC457" s="642"/>
      <c r="AD457" s="640"/>
      <c r="AE457" s="642"/>
      <c r="AF457" s="640"/>
      <c r="AG457" s="642"/>
      <c r="AH457" s="640"/>
      <c r="AI457" s="642"/>
      <c r="AJ457" s="640"/>
      <c r="AK457" s="642"/>
      <c r="AL457" s="640"/>
      <c r="AM457" s="642"/>
      <c r="AN457" s="640"/>
      <c r="AO457" s="642"/>
      <c r="AP457" s="640"/>
      <c r="AQ457" s="642"/>
      <c r="AR457" s="640"/>
      <c r="AS457" s="642"/>
      <c r="AT457" s="640"/>
      <c r="AU457" s="642"/>
      <c r="AV457" s="640"/>
      <c r="AW457" s="642"/>
      <c r="AX457" s="640"/>
      <c r="AY457" s="642"/>
      <c r="AZ457" s="640"/>
      <c r="BA457" s="642"/>
      <c r="BB457" s="640"/>
      <c r="BC457" s="642"/>
      <c r="BD457" s="640"/>
      <c r="BE457" s="642"/>
      <c r="BF457" s="640"/>
      <c r="BG457" s="642"/>
      <c r="BH457" s="640"/>
      <c r="BI457" s="642"/>
      <c r="BJ457" s="640"/>
      <c r="BK457" s="642"/>
      <c r="BL457" s="640"/>
      <c r="BM457" s="642"/>
      <c r="BN457" s="640"/>
      <c r="BO457" s="642"/>
      <c r="BP457" s="640"/>
      <c r="BQ457" s="642"/>
      <c r="BR457" s="643"/>
      <c r="BS457" s="644">
        <f t="shared" si="6"/>
        <v>0</v>
      </c>
      <c r="BT457" s="776">
        <f t="shared" si="7"/>
        <v>0</v>
      </c>
      <c r="BU457" s="644">
        <f t="shared" si="8"/>
        <v>0</v>
      </c>
      <c r="BV457" s="645"/>
      <c r="BW457" s="338"/>
      <c r="BX457" s="338"/>
      <c r="BY457" s="338"/>
      <c r="BZ457" s="338"/>
      <c r="CA457" s="338"/>
      <c r="CB457" s="338"/>
    </row>
    <row r="458" ht="15.75" customHeight="1">
      <c r="A458" s="858">
        <v>455.0</v>
      </c>
      <c r="B458" s="501"/>
      <c r="C458" s="908"/>
      <c r="D458" s="773">
        <f t="shared" ref="D458:E458" si="461">H458+J458+L458+N458+P458+R458+T458+V458+X458+Z458+AB458+AD458+AF458+AH458+AJ458+AL458+AN458+AP458+AR458+AT458+AV458+AX458+AZ458+BB458+BD458+BF458+BH458+BJ458+BL458+BN458+BP458</f>
        <v>0</v>
      </c>
      <c r="E458" s="671">
        <f t="shared" si="461"/>
        <v>0</v>
      </c>
      <c r="F458" s="774">
        <f t="shared" si="4"/>
        <v>0</v>
      </c>
      <c r="G458" s="418"/>
      <c r="H458" s="640"/>
      <c r="I458" s="642"/>
      <c r="J458" s="640"/>
      <c r="K458" s="642"/>
      <c r="L458" s="640"/>
      <c r="M458" s="642"/>
      <c r="N458" s="640"/>
      <c r="O458" s="642"/>
      <c r="P458" s="640"/>
      <c r="Q458" s="642"/>
      <c r="R458" s="640"/>
      <c r="S458" s="642"/>
      <c r="T458" s="640"/>
      <c r="U458" s="642"/>
      <c r="V458" s="640"/>
      <c r="W458" s="642"/>
      <c r="X458" s="640"/>
      <c r="Y458" s="642"/>
      <c r="Z458" s="640"/>
      <c r="AA458" s="642"/>
      <c r="AB458" s="640"/>
      <c r="AC458" s="642"/>
      <c r="AD458" s="640"/>
      <c r="AE458" s="642"/>
      <c r="AF458" s="640"/>
      <c r="AG458" s="642"/>
      <c r="AH458" s="640"/>
      <c r="AI458" s="642"/>
      <c r="AJ458" s="640"/>
      <c r="AK458" s="642"/>
      <c r="AL458" s="640"/>
      <c r="AM458" s="642"/>
      <c r="AN458" s="640"/>
      <c r="AO458" s="642"/>
      <c r="AP458" s="640"/>
      <c r="AQ458" s="642"/>
      <c r="AR458" s="640"/>
      <c r="AS458" s="642"/>
      <c r="AT458" s="640"/>
      <c r="AU458" s="642"/>
      <c r="AV458" s="640"/>
      <c r="AW458" s="642"/>
      <c r="AX458" s="640"/>
      <c r="AY458" s="642"/>
      <c r="AZ458" s="640"/>
      <c r="BA458" s="642"/>
      <c r="BB458" s="640"/>
      <c r="BC458" s="642"/>
      <c r="BD458" s="640"/>
      <c r="BE458" s="642"/>
      <c r="BF458" s="640"/>
      <c r="BG458" s="642"/>
      <c r="BH458" s="640"/>
      <c r="BI458" s="642"/>
      <c r="BJ458" s="640"/>
      <c r="BK458" s="642"/>
      <c r="BL458" s="640"/>
      <c r="BM458" s="642"/>
      <c r="BN458" s="640"/>
      <c r="BO458" s="642"/>
      <c r="BP458" s="640"/>
      <c r="BQ458" s="642"/>
      <c r="BR458" s="643"/>
      <c r="BS458" s="644">
        <f t="shared" si="6"/>
        <v>0</v>
      </c>
      <c r="BT458" s="776">
        <f t="shared" si="7"/>
        <v>0</v>
      </c>
      <c r="BU458" s="644">
        <f t="shared" si="8"/>
        <v>0</v>
      </c>
      <c r="BV458" s="645"/>
      <c r="BW458" s="338"/>
      <c r="BX458" s="338"/>
      <c r="BY458" s="338"/>
      <c r="BZ458" s="338"/>
      <c r="CA458" s="338"/>
      <c r="CB458" s="338"/>
    </row>
    <row r="459" ht="15.75" customHeight="1">
      <c r="A459" s="858">
        <v>456.0</v>
      </c>
      <c r="B459" s="501"/>
      <c r="C459" s="908"/>
      <c r="D459" s="773">
        <f t="shared" ref="D459:E459" si="462">H459+J459+L459+N459+P459+R459+T459+V459+X459+Z459+AB459+AD459+AF459+AH459+AJ459+AL459+AN459+AP459+AR459+AT459+AV459+AX459+AZ459+BB459+BD459+BF459+BH459+BJ459+BL459+BN459+BP459</f>
        <v>0</v>
      </c>
      <c r="E459" s="671">
        <f t="shared" si="462"/>
        <v>0</v>
      </c>
      <c r="F459" s="774">
        <f t="shared" si="4"/>
        <v>0</v>
      </c>
      <c r="G459" s="418"/>
      <c r="H459" s="640"/>
      <c r="I459" s="642"/>
      <c r="J459" s="640"/>
      <c r="K459" s="642"/>
      <c r="L459" s="640"/>
      <c r="M459" s="642"/>
      <c r="N459" s="640"/>
      <c r="O459" s="642"/>
      <c r="P459" s="640"/>
      <c r="Q459" s="642"/>
      <c r="R459" s="640"/>
      <c r="S459" s="642"/>
      <c r="T459" s="640"/>
      <c r="U459" s="642"/>
      <c r="V459" s="640"/>
      <c r="W459" s="642"/>
      <c r="X459" s="640"/>
      <c r="Y459" s="642"/>
      <c r="Z459" s="640"/>
      <c r="AA459" s="642"/>
      <c r="AB459" s="640"/>
      <c r="AC459" s="642"/>
      <c r="AD459" s="640"/>
      <c r="AE459" s="642"/>
      <c r="AF459" s="640"/>
      <c r="AG459" s="642"/>
      <c r="AH459" s="640"/>
      <c r="AI459" s="642"/>
      <c r="AJ459" s="640"/>
      <c r="AK459" s="642"/>
      <c r="AL459" s="640"/>
      <c r="AM459" s="642"/>
      <c r="AN459" s="640"/>
      <c r="AO459" s="642"/>
      <c r="AP459" s="640"/>
      <c r="AQ459" s="642"/>
      <c r="AR459" s="640"/>
      <c r="AS459" s="642"/>
      <c r="AT459" s="640"/>
      <c r="AU459" s="642"/>
      <c r="AV459" s="640"/>
      <c r="AW459" s="642"/>
      <c r="AX459" s="640"/>
      <c r="AY459" s="642"/>
      <c r="AZ459" s="640"/>
      <c r="BA459" s="642"/>
      <c r="BB459" s="640"/>
      <c r="BC459" s="642"/>
      <c r="BD459" s="640"/>
      <c r="BE459" s="642"/>
      <c r="BF459" s="640"/>
      <c r="BG459" s="642"/>
      <c r="BH459" s="640"/>
      <c r="BI459" s="642"/>
      <c r="BJ459" s="640"/>
      <c r="BK459" s="642"/>
      <c r="BL459" s="640"/>
      <c r="BM459" s="642"/>
      <c r="BN459" s="640"/>
      <c r="BO459" s="642"/>
      <c r="BP459" s="640"/>
      <c r="BQ459" s="642"/>
      <c r="BR459" s="643"/>
      <c r="BS459" s="644">
        <f t="shared" si="6"/>
        <v>0</v>
      </c>
      <c r="BT459" s="776">
        <f t="shared" si="7"/>
        <v>0</v>
      </c>
      <c r="BU459" s="644">
        <f t="shared" si="8"/>
        <v>0</v>
      </c>
      <c r="BV459" s="645"/>
      <c r="BW459" s="338"/>
      <c r="BX459" s="338"/>
      <c r="BY459" s="338"/>
      <c r="BZ459" s="338"/>
      <c r="CA459" s="338"/>
      <c r="CB459" s="338"/>
    </row>
    <row r="460" ht="15.75" customHeight="1">
      <c r="A460" s="858">
        <v>457.0</v>
      </c>
      <c r="B460" s="501"/>
      <c r="C460" s="908"/>
      <c r="D460" s="773">
        <f t="shared" ref="D460:E460" si="463">H460+J460+L460+N460+P460+R460+T460+V460+X460+Z460+AB460+AD460+AF460+AH460+AJ460+AL460+AN460+AP460+AR460+AT460+AV460+AX460+AZ460+BB460+BD460+BF460+BH460+BJ460+BL460+BN460+BP460</f>
        <v>0</v>
      </c>
      <c r="E460" s="671">
        <f t="shared" si="463"/>
        <v>0</v>
      </c>
      <c r="F460" s="774">
        <f t="shared" si="4"/>
        <v>0</v>
      </c>
      <c r="G460" s="418"/>
      <c r="H460" s="640"/>
      <c r="I460" s="642"/>
      <c r="J460" s="640"/>
      <c r="K460" s="642"/>
      <c r="L460" s="640"/>
      <c r="M460" s="642"/>
      <c r="N460" s="640"/>
      <c r="O460" s="642"/>
      <c r="P460" s="640"/>
      <c r="Q460" s="642"/>
      <c r="R460" s="640"/>
      <c r="S460" s="642"/>
      <c r="T460" s="640"/>
      <c r="U460" s="642"/>
      <c r="V460" s="640"/>
      <c r="W460" s="642"/>
      <c r="X460" s="640"/>
      <c r="Y460" s="642"/>
      <c r="Z460" s="640"/>
      <c r="AA460" s="642"/>
      <c r="AB460" s="640"/>
      <c r="AC460" s="642"/>
      <c r="AD460" s="640"/>
      <c r="AE460" s="642"/>
      <c r="AF460" s="640"/>
      <c r="AG460" s="642"/>
      <c r="AH460" s="640"/>
      <c r="AI460" s="642"/>
      <c r="AJ460" s="640"/>
      <c r="AK460" s="642"/>
      <c r="AL460" s="640"/>
      <c r="AM460" s="642"/>
      <c r="AN460" s="640"/>
      <c r="AO460" s="642"/>
      <c r="AP460" s="640"/>
      <c r="AQ460" s="642"/>
      <c r="AR460" s="640"/>
      <c r="AS460" s="642"/>
      <c r="AT460" s="640"/>
      <c r="AU460" s="642"/>
      <c r="AV460" s="640"/>
      <c r="AW460" s="642"/>
      <c r="AX460" s="640"/>
      <c r="AY460" s="642"/>
      <c r="AZ460" s="640"/>
      <c r="BA460" s="642"/>
      <c r="BB460" s="640"/>
      <c r="BC460" s="642"/>
      <c r="BD460" s="640"/>
      <c r="BE460" s="642"/>
      <c r="BF460" s="640"/>
      <c r="BG460" s="642"/>
      <c r="BH460" s="640"/>
      <c r="BI460" s="642"/>
      <c r="BJ460" s="640"/>
      <c r="BK460" s="642"/>
      <c r="BL460" s="640"/>
      <c r="BM460" s="642"/>
      <c r="BN460" s="640"/>
      <c r="BO460" s="642"/>
      <c r="BP460" s="640"/>
      <c r="BQ460" s="642"/>
      <c r="BR460" s="643"/>
      <c r="BS460" s="644">
        <f t="shared" si="6"/>
        <v>0</v>
      </c>
      <c r="BT460" s="776">
        <f t="shared" si="7"/>
        <v>0</v>
      </c>
      <c r="BU460" s="644">
        <f t="shared" si="8"/>
        <v>0</v>
      </c>
      <c r="BV460" s="645"/>
      <c r="BW460" s="338"/>
      <c r="BX460" s="338"/>
      <c r="BY460" s="338"/>
      <c r="BZ460" s="338"/>
      <c r="CA460" s="338"/>
      <c r="CB460" s="338"/>
    </row>
    <row r="461" ht="15.75" customHeight="1">
      <c r="A461" s="858">
        <v>458.0</v>
      </c>
      <c r="B461" s="501"/>
      <c r="C461" s="908"/>
      <c r="D461" s="773">
        <f t="shared" ref="D461:E461" si="464">H461+J461+L461+N461+P461+R461+T461+V461+X461+Z461+AB461+AD461+AF461+AH461+AJ461+AL461+AN461+AP461+AR461+AT461+AV461+AX461+AZ461+BB461+BD461+BF461+BH461+BJ461+BL461+BN461+BP461</f>
        <v>0</v>
      </c>
      <c r="E461" s="671">
        <f t="shared" si="464"/>
        <v>0</v>
      </c>
      <c r="F461" s="774">
        <f t="shared" si="4"/>
        <v>0</v>
      </c>
      <c r="G461" s="418"/>
      <c r="H461" s="640"/>
      <c r="I461" s="642"/>
      <c r="J461" s="640"/>
      <c r="K461" s="642"/>
      <c r="L461" s="640"/>
      <c r="M461" s="642"/>
      <c r="N461" s="640"/>
      <c r="O461" s="642"/>
      <c r="P461" s="640"/>
      <c r="Q461" s="642"/>
      <c r="R461" s="640"/>
      <c r="S461" s="642"/>
      <c r="T461" s="640"/>
      <c r="U461" s="642"/>
      <c r="V461" s="640"/>
      <c r="W461" s="642"/>
      <c r="X461" s="640"/>
      <c r="Y461" s="642"/>
      <c r="Z461" s="640"/>
      <c r="AA461" s="642"/>
      <c r="AB461" s="640"/>
      <c r="AC461" s="642"/>
      <c r="AD461" s="640"/>
      <c r="AE461" s="642"/>
      <c r="AF461" s="640"/>
      <c r="AG461" s="642"/>
      <c r="AH461" s="640"/>
      <c r="AI461" s="642"/>
      <c r="AJ461" s="640"/>
      <c r="AK461" s="642"/>
      <c r="AL461" s="640"/>
      <c r="AM461" s="642"/>
      <c r="AN461" s="640"/>
      <c r="AO461" s="642"/>
      <c r="AP461" s="640"/>
      <c r="AQ461" s="642"/>
      <c r="AR461" s="640"/>
      <c r="AS461" s="642"/>
      <c r="AT461" s="640"/>
      <c r="AU461" s="642"/>
      <c r="AV461" s="640"/>
      <c r="AW461" s="642"/>
      <c r="AX461" s="640"/>
      <c r="AY461" s="642"/>
      <c r="AZ461" s="640"/>
      <c r="BA461" s="642"/>
      <c r="BB461" s="640"/>
      <c r="BC461" s="642"/>
      <c r="BD461" s="640"/>
      <c r="BE461" s="642"/>
      <c r="BF461" s="640"/>
      <c r="BG461" s="642"/>
      <c r="BH461" s="640"/>
      <c r="BI461" s="642"/>
      <c r="BJ461" s="640"/>
      <c r="BK461" s="642"/>
      <c r="BL461" s="640"/>
      <c r="BM461" s="642"/>
      <c r="BN461" s="640"/>
      <c r="BO461" s="642"/>
      <c r="BP461" s="640"/>
      <c r="BQ461" s="642"/>
      <c r="BR461" s="643"/>
      <c r="BS461" s="644">
        <f t="shared" si="6"/>
        <v>0</v>
      </c>
      <c r="BT461" s="776">
        <f t="shared" si="7"/>
        <v>0</v>
      </c>
      <c r="BU461" s="644">
        <f t="shared" si="8"/>
        <v>0</v>
      </c>
      <c r="BV461" s="645"/>
      <c r="BW461" s="338"/>
      <c r="BX461" s="338"/>
      <c r="BY461" s="338"/>
      <c r="BZ461" s="338"/>
      <c r="CA461" s="338"/>
      <c r="CB461" s="338"/>
    </row>
    <row r="462" ht="15.75" customHeight="1">
      <c r="A462" s="858">
        <v>459.0</v>
      </c>
      <c r="B462" s="501"/>
      <c r="C462" s="908"/>
      <c r="D462" s="773">
        <f t="shared" ref="D462:E462" si="465">H462+J462+L462+N462+P462+R462+T462+V462+X462+Z462+AB462+AD462+AF462+AH462+AJ462+AL462+AN462+AP462+AR462+AT462+AV462+AX462+AZ462+BB462+BD462+BF462+BH462+BJ462+BL462+BN462+BP462</f>
        <v>0</v>
      </c>
      <c r="E462" s="671">
        <f t="shared" si="465"/>
        <v>0</v>
      </c>
      <c r="F462" s="774">
        <f t="shared" si="4"/>
        <v>0</v>
      </c>
      <c r="G462" s="418"/>
      <c r="H462" s="640"/>
      <c r="I462" s="642"/>
      <c r="J462" s="640"/>
      <c r="K462" s="642"/>
      <c r="L462" s="640"/>
      <c r="M462" s="642"/>
      <c r="N462" s="640"/>
      <c r="O462" s="642"/>
      <c r="P462" s="640"/>
      <c r="Q462" s="642"/>
      <c r="R462" s="640"/>
      <c r="S462" s="642"/>
      <c r="T462" s="640"/>
      <c r="U462" s="642"/>
      <c r="V462" s="640"/>
      <c r="W462" s="642"/>
      <c r="X462" s="640"/>
      <c r="Y462" s="642"/>
      <c r="Z462" s="640"/>
      <c r="AA462" s="642"/>
      <c r="AB462" s="640"/>
      <c r="AC462" s="642"/>
      <c r="AD462" s="640"/>
      <c r="AE462" s="642"/>
      <c r="AF462" s="640"/>
      <c r="AG462" s="642"/>
      <c r="AH462" s="640"/>
      <c r="AI462" s="642"/>
      <c r="AJ462" s="640"/>
      <c r="AK462" s="642"/>
      <c r="AL462" s="640"/>
      <c r="AM462" s="642"/>
      <c r="AN462" s="640"/>
      <c r="AO462" s="642"/>
      <c r="AP462" s="640"/>
      <c r="AQ462" s="642"/>
      <c r="AR462" s="640"/>
      <c r="AS462" s="642"/>
      <c r="AT462" s="640"/>
      <c r="AU462" s="642"/>
      <c r="AV462" s="640"/>
      <c r="AW462" s="642"/>
      <c r="AX462" s="640"/>
      <c r="AY462" s="642"/>
      <c r="AZ462" s="640"/>
      <c r="BA462" s="642"/>
      <c r="BB462" s="640"/>
      <c r="BC462" s="642"/>
      <c r="BD462" s="640"/>
      <c r="BE462" s="642"/>
      <c r="BF462" s="640"/>
      <c r="BG462" s="642"/>
      <c r="BH462" s="640"/>
      <c r="BI462" s="642"/>
      <c r="BJ462" s="640"/>
      <c r="BK462" s="642"/>
      <c r="BL462" s="640"/>
      <c r="BM462" s="642"/>
      <c r="BN462" s="640"/>
      <c r="BO462" s="642"/>
      <c r="BP462" s="640"/>
      <c r="BQ462" s="642"/>
      <c r="BR462" s="643"/>
      <c r="BS462" s="644">
        <f t="shared" si="6"/>
        <v>0</v>
      </c>
      <c r="BT462" s="776">
        <f t="shared" si="7"/>
        <v>0</v>
      </c>
      <c r="BU462" s="644">
        <f t="shared" si="8"/>
        <v>0</v>
      </c>
      <c r="BV462" s="645"/>
      <c r="BW462" s="338"/>
      <c r="BX462" s="338"/>
      <c r="BY462" s="338"/>
      <c r="BZ462" s="338"/>
      <c r="CA462" s="338"/>
      <c r="CB462" s="338"/>
    </row>
    <row r="463" ht="15.75" customHeight="1">
      <c r="A463" s="858">
        <v>460.0</v>
      </c>
      <c r="B463" s="501"/>
      <c r="C463" s="908"/>
      <c r="D463" s="773">
        <f t="shared" ref="D463:E463" si="466">H463+J463+L463+N463+P463+R463+T463+V463+X463+Z463+AB463+AD463+AF463+AH463+AJ463+AL463+AN463+AP463+AR463+AT463+AV463+AX463+AZ463+BB463+BD463+BF463+BH463+BJ463+BL463+BN463+BP463</f>
        <v>0</v>
      </c>
      <c r="E463" s="671">
        <f t="shared" si="466"/>
        <v>0</v>
      </c>
      <c r="F463" s="774">
        <f t="shared" si="4"/>
        <v>0</v>
      </c>
      <c r="G463" s="418"/>
      <c r="H463" s="640"/>
      <c r="I463" s="642"/>
      <c r="J463" s="640"/>
      <c r="K463" s="642"/>
      <c r="L463" s="640"/>
      <c r="M463" s="642"/>
      <c r="N463" s="640"/>
      <c r="O463" s="642"/>
      <c r="P463" s="640"/>
      <c r="Q463" s="642"/>
      <c r="R463" s="640"/>
      <c r="S463" s="642"/>
      <c r="T463" s="640"/>
      <c r="U463" s="642"/>
      <c r="V463" s="640"/>
      <c r="W463" s="642"/>
      <c r="X463" s="640"/>
      <c r="Y463" s="642"/>
      <c r="Z463" s="640"/>
      <c r="AA463" s="642"/>
      <c r="AB463" s="640"/>
      <c r="AC463" s="642"/>
      <c r="AD463" s="640"/>
      <c r="AE463" s="642"/>
      <c r="AF463" s="640"/>
      <c r="AG463" s="642"/>
      <c r="AH463" s="640"/>
      <c r="AI463" s="642"/>
      <c r="AJ463" s="640"/>
      <c r="AK463" s="642"/>
      <c r="AL463" s="640"/>
      <c r="AM463" s="642"/>
      <c r="AN463" s="640"/>
      <c r="AO463" s="642"/>
      <c r="AP463" s="640"/>
      <c r="AQ463" s="642"/>
      <c r="AR463" s="640"/>
      <c r="AS463" s="642"/>
      <c r="AT463" s="640"/>
      <c r="AU463" s="642"/>
      <c r="AV463" s="640"/>
      <c r="AW463" s="642"/>
      <c r="AX463" s="640"/>
      <c r="AY463" s="642"/>
      <c r="AZ463" s="640"/>
      <c r="BA463" s="642"/>
      <c r="BB463" s="640"/>
      <c r="BC463" s="642"/>
      <c r="BD463" s="640"/>
      <c r="BE463" s="642"/>
      <c r="BF463" s="640"/>
      <c r="BG463" s="642"/>
      <c r="BH463" s="640"/>
      <c r="BI463" s="642"/>
      <c r="BJ463" s="640"/>
      <c r="BK463" s="642"/>
      <c r="BL463" s="640"/>
      <c r="BM463" s="642"/>
      <c r="BN463" s="640"/>
      <c r="BO463" s="642"/>
      <c r="BP463" s="640"/>
      <c r="BQ463" s="642"/>
      <c r="BR463" s="643"/>
      <c r="BS463" s="644">
        <f t="shared" si="6"/>
        <v>0</v>
      </c>
      <c r="BT463" s="776">
        <f t="shared" si="7"/>
        <v>0</v>
      </c>
      <c r="BU463" s="644">
        <f t="shared" si="8"/>
        <v>0</v>
      </c>
      <c r="BV463" s="645"/>
      <c r="BW463" s="338"/>
      <c r="BX463" s="338"/>
      <c r="BY463" s="338"/>
      <c r="BZ463" s="338"/>
      <c r="CA463" s="338"/>
      <c r="CB463" s="338"/>
    </row>
    <row r="464" ht="15.75" customHeight="1">
      <c r="A464" s="858">
        <v>461.0</v>
      </c>
      <c r="B464" s="501"/>
      <c r="C464" s="908"/>
      <c r="D464" s="773">
        <f t="shared" ref="D464:E464" si="467">H464+J464+L464+N464+P464+R464+T464+V464+X464+Z464+AB464+AD464+AF464+AH464+AJ464+AL464+AN464+AP464+AR464+AT464+AV464+AX464+AZ464+BB464+BD464+BF464+BH464+BJ464+BL464+BN464+BP464</f>
        <v>0</v>
      </c>
      <c r="E464" s="671">
        <f t="shared" si="467"/>
        <v>0</v>
      </c>
      <c r="F464" s="774">
        <f t="shared" si="4"/>
        <v>0</v>
      </c>
      <c r="G464" s="418"/>
      <c r="H464" s="640"/>
      <c r="I464" s="642"/>
      <c r="J464" s="640"/>
      <c r="K464" s="642"/>
      <c r="L464" s="640"/>
      <c r="M464" s="642"/>
      <c r="N464" s="640"/>
      <c r="O464" s="642"/>
      <c r="P464" s="640"/>
      <c r="Q464" s="642"/>
      <c r="R464" s="640"/>
      <c r="S464" s="642"/>
      <c r="T464" s="640"/>
      <c r="U464" s="642"/>
      <c r="V464" s="640"/>
      <c r="W464" s="642"/>
      <c r="X464" s="640"/>
      <c r="Y464" s="642"/>
      <c r="Z464" s="640"/>
      <c r="AA464" s="642"/>
      <c r="AB464" s="640"/>
      <c r="AC464" s="642"/>
      <c r="AD464" s="640"/>
      <c r="AE464" s="642"/>
      <c r="AF464" s="640"/>
      <c r="AG464" s="642"/>
      <c r="AH464" s="640"/>
      <c r="AI464" s="642"/>
      <c r="AJ464" s="640"/>
      <c r="AK464" s="642"/>
      <c r="AL464" s="640"/>
      <c r="AM464" s="642"/>
      <c r="AN464" s="640"/>
      <c r="AO464" s="642"/>
      <c r="AP464" s="640"/>
      <c r="AQ464" s="642"/>
      <c r="AR464" s="640"/>
      <c r="AS464" s="642"/>
      <c r="AT464" s="640"/>
      <c r="AU464" s="642"/>
      <c r="AV464" s="640"/>
      <c r="AW464" s="642"/>
      <c r="AX464" s="640"/>
      <c r="AY464" s="642"/>
      <c r="AZ464" s="640"/>
      <c r="BA464" s="642"/>
      <c r="BB464" s="640"/>
      <c r="BC464" s="642"/>
      <c r="BD464" s="640"/>
      <c r="BE464" s="642"/>
      <c r="BF464" s="640"/>
      <c r="BG464" s="642"/>
      <c r="BH464" s="640"/>
      <c r="BI464" s="642"/>
      <c r="BJ464" s="640"/>
      <c r="BK464" s="642"/>
      <c r="BL464" s="640"/>
      <c r="BM464" s="642"/>
      <c r="BN464" s="640"/>
      <c r="BO464" s="642"/>
      <c r="BP464" s="640"/>
      <c r="BQ464" s="642"/>
      <c r="BR464" s="643"/>
      <c r="BS464" s="644">
        <f t="shared" si="6"/>
        <v>0</v>
      </c>
      <c r="BT464" s="776">
        <f t="shared" si="7"/>
        <v>0</v>
      </c>
      <c r="BU464" s="644">
        <f t="shared" si="8"/>
        <v>0</v>
      </c>
      <c r="BV464" s="645"/>
      <c r="BW464" s="338"/>
      <c r="BX464" s="338"/>
      <c r="BY464" s="338"/>
      <c r="BZ464" s="338"/>
      <c r="CA464" s="338"/>
      <c r="CB464" s="338"/>
    </row>
    <row r="465" ht="15.75" customHeight="1">
      <c r="A465" s="858">
        <v>462.0</v>
      </c>
      <c r="B465" s="501"/>
      <c r="C465" s="908"/>
      <c r="D465" s="773">
        <f t="shared" ref="D465:E465" si="468">H465+J465+L465+N465+P465+R465+T465+V465+X465+Z465+AB465+AD465+AF465+AH465+AJ465+AL465+AN465+AP465+AR465+AT465+AV465+AX465+AZ465+BB465+BD465+BF465+BH465+BJ465+BL465+BN465+BP465</f>
        <v>0</v>
      </c>
      <c r="E465" s="671">
        <f t="shared" si="468"/>
        <v>0</v>
      </c>
      <c r="F465" s="774">
        <f t="shared" si="4"/>
        <v>0</v>
      </c>
      <c r="G465" s="418"/>
      <c r="H465" s="640"/>
      <c r="I465" s="642"/>
      <c r="J465" s="640"/>
      <c r="K465" s="642"/>
      <c r="L465" s="640"/>
      <c r="M465" s="642"/>
      <c r="N465" s="640"/>
      <c r="O465" s="642"/>
      <c r="P465" s="640"/>
      <c r="Q465" s="642"/>
      <c r="R465" s="640"/>
      <c r="S465" s="642"/>
      <c r="T465" s="640"/>
      <c r="U465" s="642"/>
      <c r="V465" s="640"/>
      <c r="W465" s="642"/>
      <c r="X465" s="640"/>
      <c r="Y465" s="642"/>
      <c r="Z465" s="640"/>
      <c r="AA465" s="642"/>
      <c r="AB465" s="640"/>
      <c r="AC465" s="642"/>
      <c r="AD465" s="640"/>
      <c r="AE465" s="642"/>
      <c r="AF465" s="640"/>
      <c r="AG465" s="642"/>
      <c r="AH465" s="640"/>
      <c r="AI465" s="642"/>
      <c r="AJ465" s="640"/>
      <c r="AK465" s="642"/>
      <c r="AL465" s="640"/>
      <c r="AM465" s="642"/>
      <c r="AN465" s="640"/>
      <c r="AO465" s="642"/>
      <c r="AP465" s="640"/>
      <c r="AQ465" s="642"/>
      <c r="AR465" s="640"/>
      <c r="AS465" s="642"/>
      <c r="AT465" s="640"/>
      <c r="AU465" s="642"/>
      <c r="AV465" s="640"/>
      <c r="AW465" s="642"/>
      <c r="AX465" s="640"/>
      <c r="AY465" s="642"/>
      <c r="AZ465" s="640"/>
      <c r="BA465" s="642"/>
      <c r="BB465" s="640"/>
      <c r="BC465" s="642"/>
      <c r="BD465" s="640"/>
      <c r="BE465" s="642"/>
      <c r="BF465" s="640"/>
      <c r="BG465" s="642"/>
      <c r="BH465" s="640"/>
      <c r="BI465" s="642"/>
      <c r="BJ465" s="640"/>
      <c r="BK465" s="642"/>
      <c r="BL465" s="640"/>
      <c r="BM465" s="642"/>
      <c r="BN465" s="640"/>
      <c r="BO465" s="642"/>
      <c r="BP465" s="640"/>
      <c r="BQ465" s="642"/>
      <c r="BR465" s="643"/>
      <c r="BS465" s="644">
        <f t="shared" si="6"/>
        <v>0</v>
      </c>
      <c r="BT465" s="776">
        <f t="shared" si="7"/>
        <v>0</v>
      </c>
      <c r="BU465" s="644">
        <f t="shared" si="8"/>
        <v>0</v>
      </c>
      <c r="BV465" s="645"/>
      <c r="BW465" s="338"/>
      <c r="BX465" s="338"/>
      <c r="BY465" s="338"/>
      <c r="BZ465" s="338"/>
      <c r="CA465" s="338"/>
      <c r="CB465" s="338"/>
    </row>
    <row r="466" ht="15.75" customHeight="1">
      <c r="A466" s="858">
        <v>463.0</v>
      </c>
      <c r="B466" s="501"/>
      <c r="C466" s="908"/>
      <c r="D466" s="773">
        <f t="shared" ref="D466:E466" si="469">H466+J466+L466+N466+P466+R466+T466+V466+X466+Z466+AB466+AD466+AF466+AH466+AJ466+AL466+AN466+AP466+AR466+AT466+AV466+AX466+AZ466+BB466+BD466+BF466+BH466+BJ466+BL466+BN466+BP466</f>
        <v>0</v>
      </c>
      <c r="E466" s="671">
        <f t="shared" si="469"/>
        <v>0</v>
      </c>
      <c r="F466" s="774">
        <f t="shared" si="4"/>
        <v>0</v>
      </c>
      <c r="G466" s="418"/>
      <c r="H466" s="640"/>
      <c r="I466" s="642"/>
      <c r="J466" s="640"/>
      <c r="K466" s="642"/>
      <c r="L466" s="640"/>
      <c r="M466" s="642"/>
      <c r="N466" s="640"/>
      <c r="O466" s="642"/>
      <c r="P466" s="640"/>
      <c r="Q466" s="642"/>
      <c r="R466" s="640"/>
      <c r="S466" s="642"/>
      <c r="T466" s="640"/>
      <c r="U466" s="642"/>
      <c r="V466" s="640"/>
      <c r="W466" s="642"/>
      <c r="X466" s="640"/>
      <c r="Y466" s="642"/>
      <c r="Z466" s="640"/>
      <c r="AA466" s="642"/>
      <c r="AB466" s="640"/>
      <c r="AC466" s="642"/>
      <c r="AD466" s="640"/>
      <c r="AE466" s="642"/>
      <c r="AF466" s="640"/>
      <c r="AG466" s="642"/>
      <c r="AH466" s="640"/>
      <c r="AI466" s="642"/>
      <c r="AJ466" s="640"/>
      <c r="AK466" s="642"/>
      <c r="AL466" s="640"/>
      <c r="AM466" s="642"/>
      <c r="AN466" s="640"/>
      <c r="AO466" s="642"/>
      <c r="AP466" s="640"/>
      <c r="AQ466" s="642"/>
      <c r="AR466" s="640"/>
      <c r="AS466" s="642"/>
      <c r="AT466" s="640"/>
      <c r="AU466" s="642"/>
      <c r="AV466" s="640"/>
      <c r="AW466" s="642"/>
      <c r="AX466" s="640"/>
      <c r="AY466" s="642"/>
      <c r="AZ466" s="640"/>
      <c r="BA466" s="642"/>
      <c r="BB466" s="640"/>
      <c r="BC466" s="642"/>
      <c r="BD466" s="640"/>
      <c r="BE466" s="642"/>
      <c r="BF466" s="640"/>
      <c r="BG466" s="642"/>
      <c r="BH466" s="640"/>
      <c r="BI466" s="642"/>
      <c r="BJ466" s="640"/>
      <c r="BK466" s="642"/>
      <c r="BL466" s="640"/>
      <c r="BM466" s="642"/>
      <c r="BN466" s="640"/>
      <c r="BO466" s="642"/>
      <c r="BP466" s="640"/>
      <c r="BQ466" s="642"/>
      <c r="BR466" s="643"/>
      <c r="BS466" s="644">
        <f t="shared" si="6"/>
        <v>0</v>
      </c>
      <c r="BT466" s="776">
        <f t="shared" si="7"/>
        <v>0</v>
      </c>
      <c r="BU466" s="644">
        <f t="shared" si="8"/>
        <v>0</v>
      </c>
      <c r="BV466" s="645"/>
      <c r="BW466" s="338"/>
      <c r="BX466" s="338"/>
      <c r="BY466" s="338"/>
      <c r="BZ466" s="338"/>
      <c r="CA466" s="338"/>
      <c r="CB466" s="338"/>
    </row>
    <row r="467" ht="15.75" customHeight="1">
      <c r="A467" s="858">
        <v>464.0</v>
      </c>
      <c r="B467" s="501"/>
      <c r="C467" s="908"/>
      <c r="D467" s="773">
        <f t="shared" ref="D467:E467" si="470">H467+J467+L467+N467+P467+R467+T467+V467+X467+Z467+AB467+AD467+AF467+AH467+AJ467+AL467+AN467+AP467+AR467+AT467+AV467+AX467+AZ467+BB467+BD467+BF467+BH467+BJ467+BL467+BN467+BP467</f>
        <v>0</v>
      </c>
      <c r="E467" s="671">
        <f t="shared" si="470"/>
        <v>0</v>
      </c>
      <c r="F467" s="774">
        <f t="shared" si="4"/>
        <v>0</v>
      </c>
      <c r="G467" s="418"/>
      <c r="H467" s="640"/>
      <c r="I467" s="642"/>
      <c r="J467" s="640"/>
      <c r="K467" s="642"/>
      <c r="L467" s="640"/>
      <c r="M467" s="642"/>
      <c r="N467" s="640"/>
      <c r="O467" s="642"/>
      <c r="P467" s="640"/>
      <c r="Q467" s="642"/>
      <c r="R467" s="640"/>
      <c r="S467" s="642"/>
      <c r="T467" s="640"/>
      <c r="U467" s="642"/>
      <c r="V467" s="640"/>
      <c r="W467" s="642"/>
      <c r="X467" s="640"/>
      <c r="Y467" s="642"/>
      <c r="Z467" s="640"/>
      <c r="AA467" s="642"/>
      <c r="AB467" s="640"/>
      <c r="AC467" s="642"/>
      <c r="AD467" s="640"/>
      <c r="AE467" s="642"/>
      <c r="AF467" s="640"/>
      <c r="AG467" s="642"/>
      <c r="AH467" s="640"/>
      <c r="AI467" s="642"/>
      <c r="AJ467" s="640"/>
      <c r="AK467" s="642"/>
      <c r="AL467" s="640"/>
      <c r="AM467" s="642"/>
      <c r="AN467" s="640"/>
      <c r="AO467" s="642"/>
      <c r="AP467" s="640"/>
      <c r="AQ467" s="642"/>
      <c r="AR467" s="640"/>
      <c r="AS467" s="642"/>
      <c r="AT467" s="640"/>
      <c r="AU467" s="642"/>
      <c r="AV467" s="640"/>
      <c r="AW467" s="642"/>
      <c r="AX467" s="640"/>
      <c r="AY467" s="642"/>
      <c r="AZ467" s="640"/>
      <c r="BA467" s="642"/>
      <c r="BB467" s="640"/>
      <c r="BC467" s="642"/>
      <c r="BD467" s="640"/>
      <c r="BE467" s="642"/>
      <c r="BF467" s="640"/>
      <c r="BG467" s="642"/>
      <c r="BH467" s="640"/>
      <c r="BI467" s="642"/>
      <c r="BJ467" s="640"/>
      <c r="BK467" s="642"/>
      <c r="BL467" s="640"/>
      <c r="BM467" s="642"/>
      <c r="BN467" s="640"/>
      <c r="BO467" s="642"/>
      <c r="BP467" s="640"/>
      <c r="BQ467" s="642"/>
      <c r="BR467" s="643"/>
      <c r="BS467" s="644">
        <f t="shared" si="6"/>
        <v>0</v>
      </c>
      <c r="BT467" s="776">
        <f t="shared" si="7"/>
        <v>0</v>
      </c>
      <c r="BU467" s="644">
        <f t="shared" si="8"/>
        <v>0</v>
      </c>
      <c r="BV467" s="645"/>
      <c r="BW467" s="338"/>
      <c r="BX467" s="338"/>
      <c r="BY467" s="338"/>
      <c r="BZ467" s="338"/>
      <c r="CA467" s="338"/>
      <c r="CB467" s="338"/>
    </row>
    <row r="468" ht="15.75" customHeight="1">
      <c r="A468" s="858">
        <v>465.0</v>
      </c>
      <c r="B468" s="501"/>
      <c r="C468" s="908"/>
      <c r="D468" s="773">
        <f t="shared" ref="D468:E468" si="471">H468+J468+L468+N468+P468+R468+T468+V468+X468+Z468+AB468+AD468+AF468+AH468+AJ468+AL468+AN468+AP468+AR468+AT468+AV468+AX468+AZ468+BB468+BD468+BF468+BH468+BJ468+BL468+BN468+BP468</f>
        <v>0</v>
      </c>
      <c r="E468" s="671">
        <f t="shared" si="471"/>
        <v>0</v>
      </c>
      <c r="F468" s="774">
        <f t="shared" si="4"/>
        <v>0</v>
      </c>
      <c r="G468" s="418"/>
      <c r="H468" s="640"/>
      <c r="I468" s="642"/>
      <c r="J468" s="640"/>
      <c r="K468" s="642"/>
      <c r="L468" s="640"/>
      <c r="M468" s="642"/>
      <c r="N468" s="640"/>
      <c r="O468" s="642"/>
      <c r="P468" s="640"/>
      <c r="Q468" s="642"/>
      <c r="R468" s="640"/>
      <c r="S468" s="642"/>
      <c r="T468" s="640"/>
      <c r="U468" s="642"/>
      <c r="V468" s="640"/>
      <c r="W468" s="642"/>
      <c r="X468" s="640"/>
      <c r="Y468" s="642"/>
      <c r="Z468" s="640"/>
      <c r="AA468" s="642"/>
      <c r="AB468" s="640"/>
      <c r="AC468" s="642"/>
      <c r="AD468" s="640"/>
      <c r="AE468" s="642"/>
      <c r="AF468" s="640"/>
      <c r="AG468" s="642"/>
      <c r="AH468" s="640"/>
      <c r="AI468" s="642"/>
      <c r="AJ468" s="640"/>
      <c r="AK468" s="642"/>
      <c r="AL468" s="640"/>
      <c r="AM468" s="642"/>
      <c r="AN468" s="640"/>
      <c r="AO468" s="642"/>
      <c r="AP468" s="640"/>
      <c r="AQ468" s="642"/>
      <c r="AR468" s="640"/>
      <c r="AS468" s="642"/>
      <c r="AT468" s="640"/>
      <c r="AU468" s="642"/>
      <c r="AV468" s="640"/>
      <c r="AW468" s="642"/>
      <c r="AX468" s="640"/>
      <c r="AY468" s="642"/>
      <c r="AZ468" s="640"/>
      <c r="BA468" s="642"/>
      <c r="BB468" s="640"/>
      <c r="BC468" s="642"/>
      <c r="BD468" s="640"/>
      <c r="BE468" s="642"/>
      <c r="BF468" s="640"/>
      <c r="BG468" s="642"/>
      <c r="BH468" s="640"/>
      <c r="BI468" s="642"/>
      <c r="BJ468" s="640"/>
      <c r="BK468" s="642"/>
      <c r="BL468" s="640"/>
      <c r="BM468" s="642"/>
      <c r="BN468" s="640"/>
      <c r="BO468" s="642"/>
      <c r="BP468" s="640"/>
      <c r="BQ468" s="642"/>
      <c r="BR468" s="643"/>
      <c r="BS468" s="644">
        <f t="shared" si="6"/>
        <v>0</v>
      </c>
      <c r="BT468" s="776">
        <f t="shared" si="7"/>
        <v>0</v>
      </c>
      <c r="BU468" s="644">
        <f t="shared" si="8"/>
        <v>0</v>
      </c>
      <c r="BV468" s="645"/>
      <c r="BW468" s="338"/>
      <c r="BX468" s="338"/>
      <c r="BY468" s="338"/>
      <c r="BZ468" s="338"/>
      <c r="CA468" s="338"/>
      <c r="CB468" s="338"/>
    </row>
    <row r="469" ht="15.75" customHeight="1">
      <c r="A469" s="858">
        <v>466.0</v>
      </c>
      <c r="B469" s="501"/>
      <c r="C469" s="908"/>
      <c r="D469" s="773">
        <f t="shared" ref="D469:E469" si="472">H469+J469+L469+N469+P469+R469+T469+V469+X469+Z469+AB469+AD469+AF469+AH469+AJ469+AL469+AN469+AP469+AR469+AT469+AV469+AX469+AZ469+BB469+BD469+BF469+BH469+BJ469+BL469+BN469+BP469</f>
        <v>0</v>
      </c>
      <c r="E469" s="671">
        <f t="shared" si="472"/>
        <v>0</v>
      </c>
      <c r="F469" s="774">
        <f t="shared" si="4"/>
        <v>0</v>
      </c>
      <c r="G469" s="418"/>
      <c r="H469" s="640"/>
      <c r="I469" s="642"/>
      <c r="J469" s="640"/>
      <c r="K469" s="642"/>
      <c r="L469" s="640"/>
      <c r="M469" s="642"/>
      <c r="N469" s="640"/>
      <c r="O469" s="642"/>
      <c r="P469" s="640"/>
      <c r="Q469" s="642"/>
      <c r="R469" s="640"/>
      <c r="S469" s="642"/>
      <c r="T469" s="640"/>
      <c r="U469" s="642"/>
      <c r="V469" s="640"/>
      <c r="W469" s="642"/>
      <c r="X469" s="640"/>
      <c r="Y469" s="642"/>
      <c r="Z469" s="640"/>
      <c r="AA469" s="642"/>
      <c r="AB469" s="640"/>
      <c r="AC469" s="642"/>
      <c r="AD469" s="640"/>
      <c r="AE469" s="642"/>
      <c r="AF469" s="640"/>
      <c r="AG469" s="642"/>
      <c r="AH469" s="640"/>
      <c r="AI469" s="642"/>
      <c r="AJ469" s="640"/>
      <c r="AK469" s="642"/>
      <c r="AL469" s="640"/>
      <c r="AM469" s="642"/>
      <c r="AN469" s="640"/>
      <c r="AO469" s="642"/>
      <c r="AP469" s="640"/>
      <c r="AQ469" s="642"/>
      <c r="AR469" s="640"/>
      <c r="AS469" s="642"/>
      <c r="AT469" s="640"/>
      <c r="AU469" s="642"/>
      <c r="AV469" s="640"/>
      <c r="AW469" s="642"/>
      <c r="AX469" s="640"/>
      <c r="AY469" s="642"/>
      <c r="AZ469" s="640"/>
      <c r="BA469" s="642"/>
      <c r="BB469" s="640"/>
      <c r="BC469" s="642"/>
      <c r="BD469" s="640"/>
      <c r="BE469" s="642"/>
      <c r="BF469" s="640"/>
      <c r="BG469" s="642"/>
      <c r="BH469" s="640"/>
      <c r="BI469" s="642"/>
      <c r="BJ469" s="640"/>
      <c r="BK469" s="642"/>
      <c r="BL469" s="640"/>
      <c r="BM469" s="642"/>
      <c r="BN469" s="640"/>
      <c r="BO469" s="642"/>
      <c r="BP469" s="640"/>
      <c r="BQ469" s="642"/>
      <c r="BR469" s="643"/>
      <c r="BS469" s="644">
        <f t="shared" si="6"/>
        <v>0</v>
      </c>
      <c r="BT469" s="776">
        <f t="shared" si="7"/>
        <v>0</v>
      </c>
      <c r="BU469" s="644">
        <f t="shared" si="8"/>
        <v>0</v>
      </c>
      <c r="BV469" s="645"/>
      <c r="BW469" s="338"/>
      <c r="BX469" s="338"/>
      <c r="BY469" s="338"/>
      <c r="BZ469" s="338"/>
      <c r="CA469" s="338"/>
      <c r="CB469" s="338"/>
    </row>
    <row r="470" ht="15.75" customHeight="1">
      <c r="A470" s="858">
        <v>467.0</v>
      </c>
      <c r="B470" s="501"/>
      <c r="C470" s="908"/>
      <c r="D470" s="773">
        <f t="shared" ref="D470:E470" si="473">H470+J470+L470+N470+P470+R470+T470+V470+X470+Z470+AB470+AD470+AF470+AH470+AJ470+AL470+AN470+AP470+AR470+AT470+AV470+AX470+AZ470+BB470+BD470+BF470+BH470+BJ470+BL470+BN470+BP470</f>
        <v>0</v>
      </c>
      <c r="E470" s="671">
        <f t="shared" si="473"/>
        <v>0</v>
      </c>
      <c r="F470" s="774">
        <f t="shared" si="4"/>
        <v>0</v>
      </c>
      <c r="G470" s="418"/>
      <c r="H470" s="640"/>
      <c r="I470" s="642"/>
      <c r="J470" s="640"/>
      <c r="K470" s="642"/>
      <c r="L470" s="640"/>
      <c r="M470" s="642"/>
      <c r="N470" s="640"/>
      <c r="O470" s="642"/>
      <c r="P470" s="640"/>
      <c r="Q470" s="642"/>
      <c r="R470" s="640"/>
      <c r="S470" s="642"/>
      <c r="T470" s="640"/>
      <c r="U470" s="642"/>
      <c r="V470" s="640"/>
      <c r="W470" s="642"/>
      <c r="X470" s="640"/>
      <c r="Y470" s="642"/>
      <c r="Z470" s="640"/>
      <c r="AA470" s="642"/>
      <c r="AB470" s="640"/>
      <c r="AC470" s="642"/>
      <c r="AD470" s="640"/>
      <c r="AE470" s="642"/>
      <c r="AF470" s="640"/>
      <c r="AG470" s="642"/>
      <c r="AH470" s="640"/>
      <c r="AI470" s="642"/>
      <c r="AJ470" s="640"/>
      <c r="AK470" s="642"/>
      <c r="AL470" s="640"/>
      <c r="AM470" s="642"/>
      <c r="AN470" s="640"/>
      <c r="AO470" s="642"/>
      <c r="AP470" s="640"/>
      <c r="AQ470" s="642"/>
      <c r="AR470" s="640"/>
      <c r="AS470" s="642"/>
      <c r="AT470" s="640"/>
      <c r="AU470" s="642"/>
      <c r="AV470" s="640"/>
      <c r="AW470" s="642"/>
      <c r="AX470" s="640"/>
      <c r="AY470" s="642"/>
      <c r="AZ470" s="640"/>
      <c r="BA470" s="642"/>
      <c r="BB470" s="640"/>
      <c r="BC470" s="642"/>
      <c r="BD470" s="640"/>
      <c r="BE470" s="642"/>
      <c r="BF470" s="640"/>
      <c r="BG470" s="642"/>
      <c r="BH470" s="640"/>
      <c r="BI470" s="642"/>
      <c r="BJ470" s="640"/>
      <c r="BK470" s="642"/>
      <c r="BL470" s="640"/>
      <c r="BM470" s="642"/>
      <c r="BN470" s="640"/>
      <c r="BO470" s="642"/>
      <c r="BP470" s="640"/>
      <c r="BQ470" s="642"/>
      <c r="BR470" s="643"/>
      <c r="BS470" s="644">
        <f t="shared" si="6"/>
        <v>0</v>
      </c>
      <c r="BT470" s="776">
        <f t="shared" si="7"/>
        <v>0</v>
      </c>
      <c r="BU470" s="644">
        <f t="shared" si="8"/>
        <v>0</v>
      </c>
      <c r="BV470" s="645"/>
      <c r="BW470" s="338"/>
      <c r="BX470" s="338"/>
      <c r="BY470" s="338"/>
      <c r="BZ470" s="338"/>
      <c r="CA470" s="338"/>
      <c r="CB470" s="338"/>
    </row>
    <row r="471" ht="15.75" customHeight="1">
      <c r="A471" s="858">
        <v>468.0</v>
      </c>
      <c r="B471" s="501"/>
      <c r="C471" s="908"/>
      <c r="D471" s="773">
        <f t="shared" ref="D471:E471" si="474">H471+J471+L471+N471+P471+R471+T471+V471+X471+Z471+AB471+AD471+AF471+AH471+AJ471+AL471+AN471+AP471+AR471+AT471+AV471+AX471+AZ471+BB471+BD471+BF471+BH471+BJ471+BL471+BN471+BP471</f>
        <v>0</v>
      </c>
      <c r="E471" s="671">
        <f t="shared" si="474"/>
        <v>0</v>
      </c>
      <c r="F471" s="774">
        <f t="shared" si="4"/>
        <v>0</v>
      </c>
      <c r="G471" s="418"/>
      <c r="H471" s="640"/>
      <c r="I471" s="642"/>
      <c r="J471" s="640"/>
      <c r="K471" s="642"/>
      <c r="L471" s="640"/>
      <c r="M471" s="642"/>
      <c r="N471" s="640"/>
      <c r="O471" s="642"/>
      <c r="P471" s="640"/>
      <c r="Q471" s="642"/>
      <c r="R471" s="640"/>
      <c r="S471" s="642"/>
      <c r="T471" s="640"/>
      <c r="U471" s="642"/>
      <c r="V471" s="640"/>
      <c r="W471" s="642"/>
      <c r="X471" s="640"/>
      <c r="Y471" s="642"/>
      <c r="Z471" s="640"/>
      <c r="AA471" s="642"/>
      <c r="AB471" s="640"/>
      <c r="AC471" s="642"/>
      <c r="AD471" s="640"/>
      <c r="AE471" s="642"/>
      <c r="AF471" s="640"/>
      <c r="AG471" s="642"/>
      <c r="AH471" s="640"/>
      <c r="AI471" s="642"/>
      <c r="AJ471" s="640"/>
      <c r="AK471" s="642"/>
      <c r="AL471" s="640"/>
      <c r="AM471" s="642"/>
      <c r="AN471" s="640"/>
      <c r="AO471" s="642"/>
      <c r="AP471" s="640"/>
      <c r="AQ471" s="642"/>
      <c r="AR471" s="640"/>
      <c r="AS471" s="642"/>
      <c r="AT471" s="640"/>
      <c r="AU471" s="642"/>
      <c r="AV471" s="640"/>
      <c r="AW471" s="642"/>
      <c r="AX471" s="640"/>
      <c r="AY471" s="642"/>
      <c r="AZ471" s="640"/>
      <c r="BA471" s="642"/>
      <c r="BB471" s="640"/>
      <c r="BC471" s="642"/>
      <c r="BD471" s="640"/>
      <c r="BE471" s="642"/>
      <c r="BF471" s="640"/>
      <c r="BG471" s="642"/>
      <c r="BH471" s="640"/>
      <c r="BI471" s="642"/>
      <c r="BJ471" s="640"/>
      <c r="BK471" s="642"/>
      <c r="BL471" s="640"/>
      <c r="BM471" s="642"/>
      <c r="BN471" s="640"/>
      <c r="BO471" s="642"/>
      <c r="BP471" s="640"/>
      <c r="BQ471" s="642"/>
      <c r="BR471" s="643"/>
      <c r="BS471" s="644">
        <f t="shared" si="6"/>
        <v>0</v>
      </c>
      <c r="BT471" s="776">
        <f t="shared" si="7"/>
        <v>0</v>
      </c>
      <c r="BU471" s="644">
        <f t="shared" si="8"/>
        <v>0</v>
      </c>
      <c r="BV471" s="645"/>
      <c r="BW471" s="338"/>
      <c r="BX471" s="338"/>
      <c r="BY471" s="338"/>
      <c r="BZ471" s="338"/>
      <c r="CA471" s="338"/>
      <c r="CB471" s="338"/>
    </row>
    <row r="472" ht="15.75" customHeight="1">
      <c r="A472" s="858">
        <v>469.0</v>
      </c>
      <c r="B472" s="501"/>
      <c r="C472" s="908"/>
      <c r="D472" s="773">
        <f t="shared" ref="D472:E472" si="475">H472+J472+L472+N472+P472+R472+T472+V472+X472+Z472+AB472+AD472+AF472+AH472+AJ472+AL472+AN472+AP472+AR472+AT472+AV472+AX472+AZ472+BB472+BD472+BF472+BH472+BJ472+BL472+BN472+BP472</f>
        <v>0</v>
      </c>
      <c r="E472" s="671">
        <f t="shared" si="475"/>
        <v>0</v>
      </c>
      <c r="F472" s="774">
        <f t="shared" si="4"/>
        <v>0</v>
      </c>
      <c r="G472" s="418"/>
      <c r="H472" s="640"/>
      <c r="I472" s="642"/>
      <c r="J472" s="640"/>
      <c r="K472" s="642"/>
      <c r="L472" s="640"/>
      <c r="M472" s="642"/>
      <c r="N472" s="640"/>
      <c r="O472" s="642"/>
      <c r="P472" s="640"/>
      <c r="Q472" s="642"/>
      <c r="R472" s="640"/>
      <c r="S472" s="642"/>
      <c r="T472" s="640"/>
      <c r="U472" s="642"/>
      <c r="V472" s="640"/>
      <c r="W472" s="642"/>
      <c r="X472" s="640"/>
      <c r="Y472" s="642"/>
      <c r="Z472" s="640"/>
      <c r="AA472" s="642"/>
      <c r="AB472" s="640"/>
      <c r="AC472" s="642"/>
      <c r="AD472" s="640"/>
      <c r="AE472" s="642"/>
      <c r="AF472" s="640"/>
      <c r="AG472" s="642"/>
      <c r="AH472" s="640"/>
      <c r="AI472" s="642"/>
      <c r="AJ472" s="640"/>
      <c r="AK472" s="642"/>
      <c r="AL472" s="640"/>
      <c r="AM472" s="642"/>
      <c r="AN472" s="640"/>
      <c r="AO472" s="642"/>
      <c r="AP472" s="640"/>
      <c r="AQ472" s="642"/>
      <c r="AR472" s="640"/>
      <c r="AS472" s="642"/>
      <c r="AT472" s="640"/>
      <c r="AU472" s="642"/>
      <c r="AV472" s="640"/>
      <c r="AW472" s="642"/>
      <c r="AX472" s="640"/>
      <c r="AY472" s="642"/>
      <c r="AZ472" s="640"/>
      <c r="BA472" s="642"/>
      <c r="BB472" s="640"/>
      <c r="BC472" s="642"/>
      <c r="BD472" s="640"/>
      <c r="BE472" s="642"/>
      <c r="BF472" s="640"/>
      <c r="BG472" s="642"/>
      <c r="BH472" s="640"/>
      <c r="BI472" s="642"/>
      <c r="BJ472" s="640"/>
      <c r="BK472" s="642"/>
      <c r="BL472" s="640"/>
      <c r="BM472" s="642"/>
      <c r="BN472" s="640"/>
      <c r="BO472" s="642"/>
      <c r="BP472" s="640"/>
      <c r="BQ472" s="642"/>
      <c r="BR472" s="643"/>
      <c r="BS472" s="644">
        <f t="shared" si="6"/>
        <v>0</v>
      </c>
      <c r="BT472" s="776">
        <f t="shared" si="7"/>
        <v>0</v>
      </c>
      <c r="BU472" s="644">
        <f t="shared" si="8"/>
        <v>0</v>
      </c>
      <c r="BV472" s="645"/>
      <c r="BW472" s="338"/>
      <c r="BX472" s="338"/>
      <c r="BY472" s="338"/>
      <c r="BZ472" s="338"/>
      <c r="CA472" s="338"/>
      <c r="CB472" s="338"/>
    </row>
    <row r="473" ht="15.75" customHeight="1">
      <c r="A473" s="858">
        <v>470.0</v>
      </c>
      <c r="B473" s="501"/>
      <c r="C473" s="908"/>
      <c r="D473" s="773">
        <f t="shared" ref="D473:E473" si="476">H473+J473+L473+N473+P473+R473+T473+V473+X473+Z473+AB473+AD473+AF473+AH473+AJ473+AL473+AN473+AP473+AR473+AT473+AV473+AX473+AZ473+BB473+BD473+BF473+BH473+BJ473+BL473+BN473+BP473</f>
        <v>0</v>
      </c>
      <c r="E473" s="671">
        <f t="shared" si="476"/>
        <v>0</v>
      </c>
      <c r="F473" s="774">
        <f t="shared" si="4"/>
        <v>0</v>
      </c>
      <c r="G473" s="418"/>
      <c r="H473" s="640"/>
      <c r="I473" s="642"/>
      <c r="J473" s="640"/>
      <c r="K473" s="642"/>
      <c r="L473" s="640"/>
      <c r="M473" s="642"/>
      <c r="N473" s="640"/>
      <c r="O473" s="642"/>
      <c r="P473" s="640"/>
      <c r="Q473" s="642"/>
      <c r="R473" s="640"/>
      <c r="S473" s="642"/>
      <c r="T473" s="640"/>
      <c r="U473" s="642"/>
      <c r="V473" s="640"/>
      <c r="W473" s="642"/>
      <c r="X473" s="640"/>
      <c r="Y473" s="642"/>
      <c r="Z473" s="640"/>
      <c r="AA473" s="642"/>
      <c r="AB473" s="640"/>
      <c r="AC473" s="642"/>
      <c r="AD473" s="640"/>
      <c r="AE473" s="642"/>
      <c r="AF473" s="640"/>
      <c r="AG473" s="642"/>
      <c r="AH473" s="640"/>
      <c r="AI473" s="642"/>
      <c r="AJ473" s="640"/>
      <c r="AK473" s="642"/>
      <c r="AL473" s="640"/>
      <c r="AM473" s="642"/>
      <c r="AN473" s="640"/>
      <c r="AO473" s="642"/>
      <c r="AP473" s="640"/>
      <c r="AQ473" s="642"/>
      <c r="AR473" s="640"/>
      <c r="AS473" s="642"/>
      <c r="AT473" s="640"/>
      <c r="AU473" s="642"/>
      <c r="AV473" s="640"/>
      <c r="AW473" s="642"/>
      <c r="AX473" s="640"/>
      <c r="AY473" s="642"/>
      <c r="AZ473" s="640"/>
      <c r="BA473" s="642"/>
      <c r="BB473" s="640"/>
      <c r="BC473" s="642"/>
      <c r="BD473" s="640"/>
      <c r="BE473" s="642"/>
      <c r="BF473" s="640"/>
      <c r="BG473" s="642"/>
      <c r="BH473" s="640"/>
      <c r="BI473" s="642"/>
      <c r="BJ473" s="640"/>
      <c r="BK473" s="642"/>
      <c r="BL473" s="640"/>
      <c r="BM473" s="642"/>
      <c r="BN473" s="640"/>
      <c r="BO473" s="642"/>
      <c r="BP473" s="640"/>
      <c r="BQ473" s="642"/>
      <c r="BR473" s="643"/>
      <c r="BS473" s="644">
        <f t="shared" si="6"/>
        <v>0</v>
      </c>
      <c r="BT473" s="776">
        <f t="shared" si="7"/>
        <v>0</v>
      </c>
      <c r="BU473" s="644">
        <f t="shared" si="8"/>
        <v>0</v>
      </c>
      <c r="BV473" s="645"/>
      <c r="BW473" s="338"/>
      <c r="BX473" s="338"/>
      <c r="BY473" s="338"/>
      <c r="BZ473" s="338"/>
      <c r="CA473" s="338"/>
      <c r="CB473" s="338"/>
    </row>
    <row r="474" ht="15.75" customHeight="1">
      <c r="A474" s="858">
        <v>471.0</v>
      </c>
      <c r="B474" s="501"/>
      <c r="C474" s="908"/>
      <c r="D474" s="773">
        <f t="shared" ref="D474:E474" si="477">H474+J474+L474+N474+P474+R474+T474+V474+X474+Z474+AB474+AD474+AF474+AH474+AJ474+AL474+AN474+AP474+AR474+AT474+AV474+AX474+AZ474+BB474+BD474+BF474+BH474+BJ474+BL474+BN474+BP474</f>
        <v>0</v>
      </c>
      <c r="E474" s="671">
        <f t="shared" si="477"/>
        <v>0</v>
      </c>
      <c r="F474" s="774">
        <f t="shared" si="4"/>
        <v>0</v>
      </c>
      <c r="G474" s="418"/>
      <c r="H474" s="640"/>
      <c r="I474" s="642"/>
      <c r="J474" s="640"/>
      <c r="K474" s="642"/>
      <c r="L474" s="640"/>
      <c r="M474" s="642"/>
      <c r="N474" s="640"/>
      <c r="O474" s="642"/>
      <c r="P474" s="640"/>
      <c r="Q474" s="642"/>
      <c r="R474" s="640"/>
      <c r="S474" s="642"/>
      <c r="T474" s="640"/>
      <c r="U474" s="642"/>
      <c r="V474" s="640"/>
      <c r="W474" s="642"/>
      <c r="X474" s="640"/>
      <c r="Y474" s="642"/>
      <c r="Z474" s="640"/>
      <c r="AA474" s="642"/>
      <c r="AB474" s="640"/>
      <c r="AC474" s="642"/>
      <c r="AD474" s="640"/>
      <c r="AE474" s="642"/>
      <c r="AF474" s="640"/>
      <c r="AG474" s="642"/>
      <c r="AH474" s="640"/>
      <c r="AI474" s="642"/>
      <c r="AJ474" s="640"/>
      <c r="AK474" s="642"/>
      <c r="AL474" s="640"/>
      <c r="AM474" s="642"/>
      <c r="AN474" s="640"/>
      <c r="AO474" s="642"/>
      <c r="AP474" s="640"/>
      <c r="AQ474" s="642"/>
      <c r="AR474" s="640"/>
      <c r="AS474" s="642"/>
      <c r="AT474" s="640"/>
      <c r="AU474" s="642"/>
      <c r="AV474" s="640"/>
      <c r="AW474" s="642"/>
      <c r="AX474" s="640"/>
      <c r="AY474" s="642"/>
      <c r="AZ474" s="640"/>
      <c r="BA474" s="642"/>
      <c r="BB474" s="640"/>
      <c r="BC474" s="642"/>
      <c r="BD474" s="640"/>
      <c r="BE474" s="642"/>
      <c r="BF474" s="640"/>
      <c r="BG474" s="642"/>
      <c r="BH474" s="640"/>
      <c r="BI474" s="642"/>
      <c r="BJ474" s="640"/>
      <c r="BK474" s="642"/>
      <c r="BL474" s="640"/>
      <c r="BM474" s="642"/>
      <c r="BN474" s="640"/>
      <c r="BO474" s="642"/>
      <c r="BP474" s="640"/>
      <c r="BQ474" s="642"/>
      <c r="BR474" s="643"/>
      <c r="BS474" s="644">
        <f t="shared" si="6"/>
        <v>0</v>
      </c>
      <c r="BT474" s="776">
        <f t="shared" si="7"/>
        <v>0</v>
      </c>
      <c r="BU474" s="644">
        <f t="shared" si="8"/>
        <v>0</v>
      </c>
      <c r="BV474" s="645"/>
      <c r="BW474" s="338"/>
      <c r="BX474" s="338"/>
      <c r="BY474" s="338"/>
      <c r="BZ474" s="338"/>
      <c r="CA474" s="338"/>
      <c r="CB474" s="338"/>
    </row>
    <row r="475" ht="15.75" customHeight="1">
      <c r="A475" s="858">
        <v>472.0</v>
      </c>
      <c r="B475" s="501"/>
      <c r="C475" s="908"/>
      <c r="D475" s="773">
        <f t="shared" ref="D475:E475" si="478">H475+J475+L475+N475+P475+R475+T475+V475+X475+Z475+AB475+AD475+AF475+AH475+AJ475+AL475+AN475+AP475+AR475+AT475+AV475+AX475+AZ475+BB475+BD475+BF475+BH475+BJ475+BL475+BN475+BP475</f>
        <v>0</v>
      </c>
      <c r="E475" s="671">
        <f t="shared" si="478"/>
        <v>0</v>
      </c>
      <c r="F475" s="774">
        <f t="shared" si="4"/>
        <v>0</v>
      </c>
      <c r="G475" s="418"/>
      <c r="H475" s="640"/>
      <c r="I475" s="642"/>
      <c r="J475" s="640"/>
      <c r="K475" s="642"/>
      <c r="L475" s="640"/>
      <c r="M475" s="642"/>
      <c r="N475" s="640"/>
      <c r="O475" s="642"/>
      <c r="P475" s="640"/>
      <c r="Q475" s="642"/>
      <c r="R475" s="640"/>
      <c r="S475" s="642"/>
      <c r="T475" s="640"/>
      <c r="U475" s="642"/>
      <c r="V475" s="640"/>
      <c r="W475" s="642"/>
      <c r="X475" s="640"/>
      <c r="Y475" s="642"/>
      <c r="Z475" s="640"/>
      <c r="AA475" s="642"/>
      <c r="AB475" s="640"/>
      <c r="AC475" s="642"/>
      <c r="AD475" s="640"/>
      <c r="AE475" s="642"/>
      <c r="AF475" s="640"/>
      <c r="AG475" s="642"/>
      <c r="AH475" s="640"/>
      <c r="AI475" s="642"/>
      <c r="AJ475" s="640"/>
      <c r="AK475" s="642"/>
      <c r="AL475" s="640"/>
      <c r="AM475" s="642"/>
      <c r="AN475" s="640"/>
      <c r="AO475" s="642"/>
      <c r="AP475" s="640"/>
      <c r="AQ475" s="642"/>
      <c r="AR475" s="640"/>
      <c r="AS475" s="642"/>
      <c r="AT475" s="640"/>
      <c r="AU475" s="642"/>
      <c r="AV475" s="640"/>
      <c r="AW475" s="642"/>
      <c r="AX475" s="640"/>
      <c r="AY475" s="642"/>
      <c r="AZ475" s="640"/>
      <c r="BA475" s="642"/>
      <c r="BB475" s="640"/>
      <c r="BC475" s="642"/>
      <c r="BD475" s="640"/>
      <c r="BE475" s="642"/>
      <c r="BF475" s="640"/>
      <c r="BG475" s="642"/>
      <c r="BH475" s="640"/>
      <c r="BI475" s="642"/>
      <c r="BJ475" s="640"/>
      <c r="BK475" s="642"/>
      <c r="BL475" s="640"/>
      <c r="BM475" s="642"/>
      <c r="BN475" s="640"/>
      <c r="BO475" s="642"/>
      <c r="BP475" s="640"/>
      <c r="BQ475" s="642"/>
      <c r="BR475" s="643"/>
      <c r="BS475" s="644">
        <f t="shared" si="6"/>
        <v>0</v>
      </c>
      <c r="BT475" s="776">
        <f t="shared" si="7"/>
        <v>0</v>
      </c>
      <c r="BU475" s="644">
        <f t="shared" si="8"/>
        <v>0</v>
      </c>
      <c r="BV475" s="645"/>
      <c r="BW475" s="338"/>
      <c r="BX475" s="338"/>
      <c r="BY475" s="338"/>
      <c r="BZ475" s="338"/>
      <c r="CA475" s="338"/>
      <c r="CB475" s="338"/>
    </row>
    <row r="476" ht="15.75" customHeight="1">
      <c r="A476" s="858">
        <v>473.0</v>
      </c>
      <c r="B476" s="501"/>
      <c r="C476" s="908"/>
      <c r="D476" s="773">
        <f t="shared" ref="D476:E476" si="479">H476+J476+L476+N476+P476+R476+T476+V476+X476+Z476+AB476+AD476+AF476+AH476+AJ476+AL476+AN476+AP476+AR476+AT476+AV476+AX476+AZ476+BB476+BD476+BF476+BH476+BJ476+BL476+BN476+BP476</f>
        <v>0</v>
      </c>
      <c r="E476" s="671">
        <f t="shared" si="479"/>
        <v>0</v>
      </c>
      <c r="F476" s="774">
        <f t="shared" si="4"/>
        <v>0</v>
      </c>
      <c r="G476" s="418"/>
      <c r="H476" s="640"/>
      <c r="I476" s="642"/>
      <c r="J476" s="640"/>
      <c r="K476" s="642"/>
      <c r="L476" s="640"/>
      <c r="M476" s="642"/>
      <c r="N476" s="640"/>
      <c r="O476" s="642"/>
      <c r="P476" s="640"/>
      <c r="Q476" s="642"/>
      <c r="R476" s="640"/>
      <c r="S476" s="642"/>
      <c r="T476" s="640"/>
      <c r="U476" s="642"/>
      <c r="V476" s="640"/>
      <c r="W476" s="642"/>
      <c r="X476" s="640"/>
      <c r="Y476" s="642"/>
      <c r="Z476" s="640"/>
      <c r="AA476" s="642"/>
      <c r="AB476" s="640"/>
      <c r="AC476" s="642"/>
      <c r="AD476" s="640"/>
      <c r="AE476" s="642"/>
      <c r="AF476" s="640"/>
      <c r="AG476" s="642"/>
      <c r="AH476" s="640"/>
      <c r="AI476" s="642"/>
      <c r="AJ476" s="640"/>
      <c r="AK476" s="642"/>
      <c r="AL476" s="640"/>
      <c r="AM476" s="642"/>
      <c r="AN476" s="640"/>
      <c r="AO476" s="642"/>
      <c r="AP476" s="640"/>
      <c r="AQ476" s="642"/>
      <c r="AR476" s="640"/>
      <c r="AS476" s="642"/>
      <c r="AT476" s="640"/>
      <c r="AU476" s="642"/>
      <c r="AV476" s="640"/>
      <c r="AW476" s="642"/>
      <c r="AX476" s="640"/>
      <c r="AY476" s="642"/>
      <c r="AZ476" s="640"/>
      <c r="BA476" s="642"/>
      <c r="BB476" s="640"/>
      <c r="BC476" s="642"/>
      <c r="BD476" s="640"/>
      <c r="BE476" s="642"/>
      <c r="BF476" s="640"/>
      <c r="BG476" s="642"/>
      <c r="BH476" s="640"/>
      <c r="BI476" s="642"/>
      <c r="BJ476" s="640"/>
      <c r="BK476" s="642"/>
      <c r="BL476" s="640"/>
      <c r="BM476" s="642"/>
      <c r="BN476" s="640"/>
      <c r="BO476" s="642"/>
      <c r="BP476" s="640"/>
      <c r="BQ476" s="642"/>
      <c r="BR476" s="643"/>
      <c r="BS476" s="644">
        <f t="shared" si="6"/>
        <v>0</v>
      </c>
      <c r="BT476" s="776">
        <f t="shared" si="7"/>
        <v>0</v>
      </c>
      <c r="BU476" s="644">
        <f t="shared" si="8"/>
        <v>0</v>
      </c>
      <c r="BV476" s="645"/>
      <c r="BW476" s="338"/>
      <c r="BX476" s="338"/>
      <c r="BY476" s="338"/>
      <c r="BZ476" s="338"/>
      <c r="CA476" s="338"/>
      <c r="CB476" s="338"/>
    </row>
    <row r="477" ht="15.75" customHeight="1">
      <c r="A477" s="858">
        <v>474.0</v>
      </c>
      <c r="B477" s="501"/>
      <c r="C477" s="908"/>
      <c r="D477" s="773">
        <f t="shared" ref="D477:E477" si="480">H477+J477+L477+N477+P477+R477+T477+V477+X477+Z477+AB477+AD477+AF477+AH477+AJ477+AL477+AN477+AP477+AR477+AT477+AV477+AX477+AZ477+BB477+BD477+BF477+BH477+BJ477+BL477+BN477+BP477</f>
        <v>0</v>
      </c>
      <c r="E477" s="671">
        <f t="shared" si="480"/>
        <v>0</v>
      </c>
      <c r="F477" s="774">
        <f t="shared" si="4"/>
        <v>0</v>
      </c>
      <c r="G477" s="418"/>
      <c r="H477" s="640"/>
      <c r="I477" s="642"/>
      <c r="J477" s="640"/>
      <c r="K477" s="642"/>
      <c r="L477" s="640"/>
      <c r="M477" s="642"/>
      <c r="N477" s="640"/>
      <c r="O477" s="642"/>
      <c r="P477" s="640"/>
      <c r="Q477" s="642"/>
      <c r="R477" s="640"/>
      <c r="S477" s="642"/>
      <c r="T477" s="640"/>
      <c r="U477" s="642"/>
      <c r="V477" s="640"/>
      <c r="W477" s="642"/>
      <c r="X477" s="640"/>
      <c r="Y477" s="642"/>
      <c r="Z477" s="640"/>
      <c r="AA477" s="642"/>
      <c r="AB477" s="640"/>
      <c r="AC477" s="642"/>
      <c r="AD477" s="640"/>
      <c r="AE477" s="642"/>
      <c r="AF477" s="640"/>
      <c r="AG477" s="642"/>
      <c r="AH477" s="640"/>
      <c r="AI477" s="642"/>
      <c r="AJ477" s="640"/>
      <c r="AK477" s="642"/>
      <c r="AL477" s="640"/>
      <c r="AM477" s="642"/>
      <c r="AN477" s="640"/>
      <c r="AO477" s="642"/>
      <c r="AP477" s="640"/>
      <c r="AQ477" s="642"/>
      <c r="AR477" s="640"/>
      <c r="AS477" s="642"/>
      <c r="AT477" s="640"/>
      <c r="AU477" s="642"/>
      <c r="AV477" s="640"/>
      <c r="AW477" s="642"/>
      <c r="AX477" s="640"/>
      <c r="AY477" s="642"/>
      <c r="AZ477" s="640"/>
      <c r="BA477" s="642"/>
      <c r="BB477" s="640"/>
      <c r="BC477" s="642"/>
      <c r="BD477" s="640"/>
      <c r="BE477" s="642"/>
      <c r="BF477" s="640"/>
      <c r="BG477" s="642"/>
      <c r="BH477" s="640"/>
      <c r="BI477" s="642"/>
      <c r="BJ477" s="640"/>
      <c r="BK477" s="642"/>
      <c r="BL477" s="640"/>
      <c r="BM477" s="642"/>
      <c r="BN477" s="640"/>
      <c r="BO477" s="642"/>
      <c r="BP477" s="640"/>
      <c r="BQ477" s="642"/>
      <c r="BR477" s="643"/>
      <c r="BS477" s="644">
        <f t="shared" si="6"/>
        <v>0</v>
      </c>
      <c r="BT477" s="776">
        <f t="shared" si="7"/>
        <v>0</v>
      </c>
      <c r="BU477" s="644">
        <f t="shared" si="8"/>
        <v>0</v>
      </c>
      <c r="BV477" s="645"/>
      <c r="BW477" s="338"/>
      <c r="BX477" s="338"/>
      <c r="BY477" s="338"/>
      <c r="BZ477" s="338"/>
      <c r="CA477" s="338"/>
      <c r="CB477" s="338"/>
    </row>
    <row r="478" ht="15.75" customHeight="1">
      <c r="A478" s="858">
        <v>475.0</v>
      </c>
      <c r="B478" s="501"/>
      <c r="C478" s="908"/>
      <c r="D478" s="773">
        <f t="shared" ref="D478:E478" si="481">H478+J478+L478+N478+P478+R478+T478+V478+X478+Z478+AB478+AD478+AF478+AH478+AJ478+AL478+AN478+AP478+AR478+AT478+AV478+AX478+AZ478+BB478+BD478+BF478+BH478+BJ478+BL478+BN478+BP478</f>
        <v>0</v>
      </c>
      <c r="E478" s="671">
        <f t="shared" si="481"/>
        <v>0</v>
      </c>
      <c r="F478" s="774">
        <f t="shared" si="4"/>
        <v>0</v>
      </c>
      <c r="G478" s="418"/>
      <c r="H478" s="640"/>
      <c r="I478" s="642"/>
      <c r="J478" s="640"/>
      <c r="K478" s="642"/>
      <c r="L478" s="640"/>
      <c r="M478" s="642"/>
      <c r="N478" s="640"/>
      <c r="O478" s="642"/>
      <c r="P478" s="640"/>
      <c r="Q478" s="642"/>
      <c r="R478" s="640"/>
      <c r="S478" s="642"/>
      <c r="T478" s="640"/>
      <c r="U478" s="642"/>
      <c r="V478" s="640"/>
      <c r="W478" s="642"/>
      <c r="X478" s="640"/>
      <c r="Y478" s="642"/>
      <c r="Z478" s="640"/>
      <c r="AA478" s="642"/>
      <c r="AB478" s="640"/>
      <c r="AC478" s="642"/>
      <c r="AD478" s="640"/>
      <c r="AE478" s="642"/>
      <c r="AF478" s="640"/>
      <c r="AG478" s="642"/>
      <c r="AH478" s="640"/>
      <c r="AI478" s="642"/>
      <c r="AJ478" s="640"/>
      <c r="AK478" s="642"/>
      <c r="AL478" s="640"/>
      <c r="AM478" s="642"/>
      <c r="AN478" s="640"/>
      <c r="AO478" s="642"/>
      <c r="AP478" s="640"/>
      <c r="AQ478" s="642"/>
      <c r="AR478" s="640"/>
      <c r="AS478" s="642"/>
      <c r="AT478" s="640"/>
      <c r="AU478" s="642"/>
      <c r="AV478" s="640"/>
      <c r="AW478" s="642"/>
      <c r="AX478" s="640"/>
      <c r="AY478" s="642"/>
      <c r="AZ478" s="640"/>
      <c r="BA478" s="642"/>
      <c r="BB478" s="640"/>
      <c r="BC478" s="642"/>
      <c r="BD478" s="640"/>
      <c r="BE478" s="642"/>
      <c r="BF478" s="640"/>
      <c r="BG478" s="642"/>
      <c r="BH478" s="640"/>
      <c r="BI478" s="642"/>
      <c r="BJ478" s="640"/>
      <c r="BK478" s="642"/>
      <c r="BL478" s="640"/>
      <c r="BM478" s="642"/>
      <c r="BN478" s="640"/>
      <c r="BO478" s="642"/>
      <c r="BP478" s="640"/>
      <c r="BQ478" s="642"/>
      <c r="BR478" s="643"/>
      <c r="BS478" s="644">
        <f t="shared" si="6"/>
        <v>0</v>
      </c>
      <c r="BT478" s="776">
        <f t="shared" si="7"/>
        <v>0</v>
      </c>
      <c r="BU478" s="644">
        <f t="shared" si="8"/>
        <v>0</v>
      </c>
      <c r="BV478" s="645"/>
      <c r="BW478" s="338"/>
      <c r="BX478" s="338"/>
      <c r="BY478" s="338"/>
      <c r="BZ478" s="338"/>
      <c r="CA478" s="338"/>
      <c r="CB478" s="338"/>
    </row>
    <row r="479" ht="15.75" customHeight="1">
      <c r="A479" s="858">
        <v>476.0</v>
      </c>
      <c r="B479" s="501"/>
      <c r="C479" s="908"/>
      <c r="D479" s="773">
        <f t="shared" ref="D479:E479" si="482">H479+J479+L479+N479+P479+R479+T479+V479+X479+Z479+AB479+AD479+AF479+AH479+AJ479+AL479+AN479+AP479+AR479+AT479+AV479+AX479+AZ479+BB479+BD479+BF479+BH479+BJ479+BL479+BN479+BP479</f>
        <v>0</v>
      </c>
      <c r="E479" s="671">
        <f t="shared" si="482"/>
        <v>0</v>
      </c>
      <c r="F479" s="774">
        <f t="shared" si="4"/>
        <v>0</v>
      </c>
      <c r="G479" s="418"/>
      <c r="H479" s="640"/>
      <c r="I479" s="642"/>
      <c r="J479" s="640"/>
      <c r="K479" s="642"/>
      <c r="L479" s="640"/>
      <c r="M479" s="642"/>
      <c r="N479" s="640"/>
      <c r="O479" s="642"/>
      <c r="P479" s="640"/>
      <c r="Q479" s="642"/>
      <c r="R479" s="640"/>
      <c r="S479" s="642"/>
      <c r="T479" s="640"/>
      <c r="U479" s="642"/>
      <c r="V479" s="640"/>
      <c r="W479" s="642"/>
      <c r="X479" s="640"/>
      <c r="Y479" s="642"/>
      <c r="Z479" s="640"/>
      <c r="AA479" s="642"/>
      <c r="AB479" s="640"/>
      <c r="AC479" s="642"/>
      <c r="AD479" s="640"/>
      <c r="AE479" s="642"/>
      <c r="AF479" s="640"/>
      <c r="AG479" s="642"/>
      <c r="AH479" s="640"/>
      <c r="AI479" s="642"/>
      <c r="AJ479" s="640"/>
      <c r="AK479" s="642"/>
      <c r="AL479" s="640"/>
      <c r="AM479" s="642"/>
      <c r="AN479" s="640"/>
      <c r="AO479" s="642"/>
      <c r="AP479" s="640"/>
      <c r="AQ479" s="642"/>
      <c r="AR479" s="640"/>
      <c r="AS479" s="642"/>
      <c r="AT479" s="640"/>
      <c r="AU479" s="642"/>
      <c r="AV479" s="640"/>
      <c r="AW479" s="642"/>
      <c r="AX479" s="640"/>
      <c r="AY479" s="642"/>
      <c r="AZ479" s="640"/>
      <c r="BA479" s="642"/>
      <c r="BB479" s="640"/>
      <c r="BC479" s="642"/>
      <c r="BD479" s="640"/>
      <c r="BE479" s="642"/>
      <c r="BF479" s="640"/>
      <c r="BG479" s="642"/>
      <c r="BH479" s="640"/>
      <c r="BI479" s="642"/>
      <c r="BJ479" s="640"/>
      <c r="BK479" s="642"/>
      <c r="BL479" s="640"/>
      <c r="BM479" s="642"/>
      <c r="BN479" s="640"/>
      <c r="BO479" s="642"/>
      <c r="BP479" s="640"/>
      <c r="BQ479" s="642"/>
      <c r="BR479" s="643"/>
      <c r="BS479" s="644">
        <f t="shared" si="6"/>
        <v>0</v>
      </c>
      <c r="BT479" s="776">
        <f t="shared" si="7"/>
        <v>0</v>
      </c>
      <c r="BU479" s="644">
        <f t="shared" si="8"/>
        <v>0</v>
      </c>
      <c r="BV479" s="645"/>
      <c r="BW479" s="338"/>
      <c r="BX479" s="338"/>
      <c r="BY479" s="338"/>
      <c r="BZ479" s="338"/>
      <c r="CA479" s="338"/>
      <c r="CB479" s="338"/>
    </row>
    <row r="480" ht="15.75" customHeight="1">
      <c r="A480" s="858">
        <v>477.0</v>
      </c>
      <c r="B480" s="501"/>
      <c r="C480" s="908"/>
      <c r="D480" s="773">
        <f t="shared" ref="D480:E480" si="483">H480+J480+L480+N480+P480+R480+T480+V480+X480+Z480+AB480+AD480+AF480+AH480+AJ480+AL480+AN480+AP480+AR480+AT480+AV480+AX480+AZ480+BB480+BD480+BF480+BH480+BJ480+BL480+BN480+BP480</f>
        <v>0</v>
      </c>
      <c r="E480" s="671">
        <f t="shared" si="483"/>
        <v>0</v>
      </c>
      <c r="F480" s="774">
        <f t="shared" si="4"/>
        <v>0</v>
      </c>
      <c r="G480" s="418"/>
      <c r="H480" s="640"/>
      <c r="I480" s="642"/>
      <c r="J480" s="640"/>
      <c r="K480" s="642"/>
      <c r="L480" s="640"/>
      <c r="M480" s="642"/>
      <c r="N480" s="640"/>
      <c r="O480" s="642"/>
      <c r="P480" s="640"/>
      <c r="Q480" s="642"/>
      <c r="R480" s="640"/>
      <c r="S480" s="642"/>
      <c r="T480" s="640"/>
      <c r="U480" s="642"/>
      <c r="V480" s="640"/>
      <c r="W480" s="642"/>
      <c r="X480" s="640"/>
      <c r="Y480" s="642"/>
      <c r="Z480" s="640"/>
      <c r="AA480" s="642"/>
      <c r="AB480" s="640"/>
      <c r="AC480" s="642"/>
      <c r="AD480" s="640"/>
      <c r="AE480" s="642"/>
      <c r="AF480" s="640"/>
      <c r="AG480" s="642"/>
      <c r="AH480" s="640"/>
      <c r="AI480" s="642"/>
      <c r="AJ480" s="640"/>
      <c r="AK480" s="642"/>
      <c r="AL480" s="640"/>
      <c r="AM480" s="642"/>
      <c r="AN480" s="640"/>
      <c r="AO480" s="642"/>
      <c r="AP480" s="640"/>
      <c r="AQ480" s="642"/>
      <c r="AR480" s="640"/>
      <c r="AS480" s="642"/>
      <c r="AT480" s="640"/>
      <c r="AU480" s="642"/>
      <c r="AV480" s="640"/>
      <c r="AW480" s="642"/>
      <c r="AX480" s="640"/>
      <c r="AY480" s="642"/>
      <c r="AZ480" s="640"/>
      <c r="BA480" s="642"/>
      <c r="BB480" s="640"/>
      <c r="BC480" s="642"/>
      <c r="BD480" s="640"/>
      <c r="BE480" s="642"/>
      <c r="BF480" s="640"/>
      <c r="BG480" s="642"/>
      <c r="BH480" s="640"/>
      <c r="BI480" s="642"/>
      <c r="BJ480" s="640"/>
      <c r="BK480" s="642"/>
      <c r="BL480" s="640"/>
      <c r="BM480" s="642"/>
      <c r="BN480" s="640"/>
      <c r="BO480" s="642"/>
      <c r="BP480" s="640"/>
      <c r="BQ480" s="642"/>
      <c r="BR480" s="643"/>
      <c r="BS480" s="644">
        <f t="shared" si="6"/>
        <v>0</v>
      </c>
      <c r="BT480" s="776">
        <f t="shared" si="7"/>
        <v>0</v>
      </c>
      <c r="BU480" s="644">
        <f t="shared" si="8"/>
        <v>0</v>
      </c>
      <c r="BV480" s="645"/>
      <c r="BW480" s="338"/>
      <c r="BX480" s="338"/>
      <c r="BY480" s="338"/>
      <c r="BZ480" s="338"/>
      <c r="CA480" s="338"/>
      <c r="CB480" s="338"/>
    </row>
    <row r="481" ht="15.75" customHeight="1">
      <c r="A481" s="858">
        <v>478.0</v>
      </c>
      <c r="B481" s="501"/>
      <c r="C481" s="908"/>
      <c r="D481" s="773">
        <f t="shared" ref="D481:E481" si="484">H481+J481+L481+N481+P481+R481+T481+V481+X481+Z481+AB481+AD481+AF481+AH481+AJ481+AL481+AN481+AP481+AR481+AT481+AV481+AX481+AZ481+BB481+BD481+BF481+BH481+BJ481+BL481+BN481+BP481</f>
        <v>0</v>
      </c>
      <c r="E481" s="671">
        <f t="shared" si="484"/>
        <v>0</v>
      </c>
      <c r="F481" s="774">
        <f t="shared" si="4"/>
        <v>0</v>
      </c>
      <c r="G481" s="418"/>
      <c r="H481" s="640"/>
      <c r="I481" s="642"/>
      <c r="J481" s="640"/>
      <c r="K481" s="642"/>
      <c r="L481" s="640"/>
      <c r="M481" s="642"/>
      <c r="N481" s="640"/>
      <c r="O481" s="642"/>
      <c r="P481" s="640"/>
      <c r="Q481" s="642"/>
      <c r="R481" s="640"/>
      <c r="S481" s="642"/>
      <c r="T481" s="640"/>
      <c r="U481" s="642"/>
      <c r="V481" s="640"/>
      <c r="W481" s="642"/>
      <c r="X481" s="640"/>
      <c r="Y481" s="642"/>
      <c r="Z481" s="640"/>
      <c r="AA481" s="642"/>
      <c r="AB481" s="640"/>
      <c r="AC481" s="642"/>
      <c r="AD481" s="640"/>
      <c r="AE481" s="642"/>
      <c r="AF481" s="640"/>
      <c r="AG481" s="642"/>
      <c r="AH481" s="640"/>
      <c r="AI481" s="642"/>
      <c r="AJ481" s="640"/>
      <c r="AK481" s="642"/>
      <c r="AL481" s="640"/>
      <c r="AM481" s="642"/>
      <c r="AN481" s="640"/>
      <c r="AO481" s="642"/>
      <c r="AP481" s="640"/>
      <c r="AQ481" s="642"/>
      <c r="AR481" s="640"/>
      <c r="AS481" s="642"/>
      <c r="AT481" s="640"/>
      <c r="AU481" s="642"/>
      <c r="AV481" s="640"/>
      <c r="AW481" s="642"/>
      <c r="AX481" s="640"/>
      <c r="AY481" s="642"/>
      <c r="AZ481" s="640"/>
      <c r="BA481" s="642"/>
      <c r="BB481" s="640"/>
      <c r="BC481" s="642"/>
      <c r="BD481" s="640"/>
      <c r="BE481" s="642"/>
      <c r="BF481" s="640"/>
      <c r="BG481" s="642"/>
      <c r="BH481" s="640"/>
      <c r="BI481" s="642"/>
      <c r="BJ481" s="640"/>
      <c r="BK481" s="642"/>
      <c r="BL481" s="640"/>
      <c r="BM481" s="642"/>
      <c r="BN481" s="640"/>
      <c r="BO481" s="642"/>
      <c r="BP481" s="640"/>
      <c r="BQ481" s="642"/>
      <c r="BR481" s="643"/>
      <c r="BS481" s="644">
        <f t="shared" si="6"/>
        <v>0</v>
      </c>
      <c r="BT481" s="776">
        <f t="shared" si="7"/>
        <v>0</v>
      </c>
      <c r="BU481" s="644">
        <f t="shared" si="8"/>
        <v>0</v>
      </c>
      <c r="BV481" s="645"/>
      <c r="BW481" s="338"/>
      <c r="BX481" s="338"/>
      <c r="BY481" s="338"/>
      <c r="BZ481" s="338"/>
      <c r="CA481" s="338"/>
      <c r="CB481" s="338"/>
    </row>
    <row r="482" ht="15.75" customHeight="1">
      <c r="A482" s="858">
        <v>479.0</v>
      </c>
      <c r="B482" s="501"/>
      <c r="C482" s="908"/>
      <c r="D482" s="773">
        <f t="shared" ref="D482:E482" si="485">H482+J482+L482+N482+P482+R482+T482+V482+X482+Z482+AB482+AD482+AF482+AH482+AJ482+AL482+AN482+AP482+AR482+AT482+AV482+AX482+AZ482+BB482+BD482+BF482+BH482+BJ482+BL482+BN482+BP482</f>
        <v>0</v>
      </c>
      <c r="E482" s="671">
        <f t="shared" si="485"/>
        <v>0</v>
      </c>
      <c r="F482" s="774">
        <f t="shared" si="4"/>
        <v>0</v>
      </c>
      <c r="G482" s="418"/>
      <c r="H482" s="640"/>
      <c r="I482" s="642"/>
      <c r="J482" s="640"/>
      <c r="K482" s="642"/>
      <c r="L482" s="640"/>
      <c r="M482" s="642"/>
      <c r="N482" s="640"/>
      <c r="O482" s="642"/>
      <c r="P482" s="640"/>
      <c r="Q482" s="642"/>
      <c r="R482" s="640"/>
      <c r="S482" s="642"/>
      <c r="T482" s="640"/>
      <c r="U482" s="642"/>
      <c r="V482" s="640"/>
      <c r="W482" s="642"/>
      <c r="X482" s="640"/>
      <c r="Y482" s="642"/>
      <c r="Z482" s="640"/>
      <c r="AA482" s="642"/>
      <c r="AB482" s="640"/>
      <c r="AC482" s="642"/>
      <c r="AD482" s="640"/>
      <c r="AE482" s="642"/>
      <c r="AF482" s="640"/>
      <c r="AG482" s="642"/>
      <c r="AH482" s="640"/>
      <c r="AI482" s="642"/>
      <c r="AJ482" s="640"/>
      <c r="AK482" s="642"/>
      <c r="AL482" s="640"/>
      <c r="AM482" s="642"/>
      <c r="AN482" s="640"/>
      <c r="AO482" s="642"/>
      <c r="AP482" s="640"/>
      <c r="AQ482" s="642"/>
      <c r="AR482" s="640"/>
      <c r="AS482" s="642"/>
      <c r="AT482" s="640"/>
      <c r="AU482" s="642"/>
      <c r="AV482" s="640"/>
      <c r="AW482" s="642"/>
      <c r="AX482" s="640"/>
      <c r="AY482" s="642"/>
      <c r="AZ482" s="640"/>
      <c r="BA482" s="642"/>
      <c r="BB482" s="640"/>
      <c r="BC482" s="642"/>
      <c r="BD482" s="640"/>
      <c r="BE482" s="642"/>
      <c r="BF482" s="640"/>
      <c r="BG482" s="642"/>
      <c r="BH482" s="640"/>
      <c r="BI482" s="642"/>
      <c r="BJ482" s="640"/>
      <c r="BK482" s="642"/>
      <c r="BL482" s="640"/>
      <c r="BM482" s="642"/>
      <c r="BN482" s="640"/>
      <c r="BO482" s="642"/>
      <c r="BP482" s="640"/>
      <c r="BQ482" s="642"/>
      <c r="BR482" s="643"/>
      <c r="BS482" s="644">
        <f t="shared" si="6"/>
        <v>0</v>
      </c>
      <c r="BT482" s="776">
        <f t="shared" si="7"/>
        <v>0</v>
      </c>
      <c r="BU482" s="644">
        <f t="shared" si="8"/>
        <v>0</v>
      </c>
      <c r="BV482" s="645"/>
      <c r="BW482" s="338"/>
      <c r="BX482" s="338"/>
      <c r="BY482" s="338"/>
      <c r="BZ482" s="338"/>
      <c r="CA482" s="338"/>
      <c r="CB482" s="338"/>
    </row>
    <row r="483" ht="15.75" customHeight="1">
      <c r="A483" s="858">
        <v>480.0</v>
      </c>
      <c r="B483" s="501"/>
      <c r="C483" s="908"/>
      <c r="D483" s="773">
        <f t="shared" ref="D483:E483" si="486">H483+J483+L483+N483+P483+R483+T483+V483+X483+Z483+AB483+AD483+AF483+AH483+AJ483+AL483+AN483+AP483+AR483+AT483+AV483+AX483+AZ483+BB483+BD483+BF483+BH483+BJ483+BL483+BN483+BP483</f>
        <v>0</v>
      </c>
      <c r="E483" s="671">
        <f t="shared" si="486"/>
        <v>0</v>
      </c>
      <c r="F483" s="774">
        <f t="shared" si="4"/>
        <v>0</v>
      </c>
      <c r="G483" s="418"/>
      <c r="H483" s="640"/>
      <c r="I483" s="642"/>
      <c r="J483" s="640"/>
      <c r="K483" s="642"/>
      <c r="L483" s="640"/>
      <c r="M483" s="642"/>
      <c r="N483" s="640"/>
      <c r="O483" s="642"/>
      <c r="P483" s="640"/>
      <c r="Q483" s="642"/>
      <c r="R483" s="640"/>
      <c r="S483" s="642"/>
      <c r="T483" s="640"/>
      <c r="U483" s="642"/>
      <c r="V483" s="640"/>
      <c r="W483" s="642"/>
      <c r="X483" s="640"/>
      <c r="Y483" s="642"/>
      <c r="Z483" s="640"/>
      <c r="AA483" s="642"/>
      <c r="AB483" s="640"/>
      <c r="AC483" s="642"/>
      <c r="AD483" s="640"/>
      <c r="AE483" s="642"/>
      <c r="AF483" s="640"/>
      <c r="AG483" s="642"/>
      <c r="AH483" s="640"/>
      <c r="AI483" s="642"/>
      <c r="AJ483" s="640"/>
      <c r="AK483" s="642"/>
      <c r="AL483" s="640"/>
      <c r="AM483" s="642"/>
      <c r="AN483" s="640"/>
      <c r="AO483" s="642"/>
      <c r="AP483" s="640"/>
      <c r="AQ483" s="642"/>
      <c r="AR483" s="640"/>
      <c r="AS483" s="642"/>
      <c r="AT483" s="640"/>
      <c r="AU483" s="642"/>
      <c r="AV483" s="640"/>
      <c r="AW483" s="642"/>
      <c r="AX483" s="640"/>
      <c r="AY483" s="642"/>
      <c r="AZ483" s="640"/>
      <c r="BA483" s="642"/>
      <c r="BB483" s="640"/>
      <c r="BC483" s="642"/>
      <c r="BD483" s="640"/>
      <c r="BE483" s="642"/>
      <c r="BF483" s="640"/>
      <c r="BG483" s="642"/>
      <c r="BH483" s="640"/>
      <c r="BI483" s="642"/>
      <c r="BJ483" s="640"/>
      <c r="BK483" s="642"/>
      <c r="BL483" s="640"/>
      <c r="BM483" s="642"/>
      <c r="BN483" s="640"/>
      <c r="BO483" s="642"/>
      <c r="BP483" s="640"/>
      <c r="BQ483" s="642"/>
      <c r="BR483" s="643"/>
      <c r="BS483" s="644">
        <f t="shared" si="6"/>
        <v>0</v>
      </c>
      <c r="BT483" s="776">
        <f t="shared" si="7"/>
        <v>0</v>
      </c>
      <c r="BU483" s="644">
        <f t="shared" si="8"/>
        <v>0</v>
      </c>
      <c r="BV483" s="645"/>
      <c r="BW483" s="338"/>
      <c r="BX483" s="338"/>
      <c r="BY483" s="338"/>
      <c r="BZ483" s="338"/>
      <c r="CA483" s="338"/>
      <c r="CB483" s="338"/>
    </row>
    <row r="484" ht="15.75" customHeight="1">
      <c r="A484" s="858">
        <v>481.0</v>
      </c>
      <c r="B484" s="501"/>
      <c r="C484" s="908"/>
      <c r="D484" s="773">
        <f t="shared" ref="D484:E484" si="487">H484+J484+L484+N484+P484+R484+T484+V484+X484+Z484+AB484+AD484+AF484+AH484+AJ484+AL484+AN484+AP484+AR484+AT484+AV484+AX484+AZ484+BB484+BD484+BF484+BH484+BJ484+BL484+BN484+BP484</f>
        <v>0</v>
      </c>
      <c r="E484" s="671">
        <f t="shared" si="487"/>
        <v>0</v>
      </c>
      <c r="F484" s="774">
        <f t="shared" si="4"/>
        <v>0</v>
      </c>
      <c r="G484" s="418"/>
      <c r="H484" s="640"/>
      <c r="I484" s="642"/>
      <c r="J484" s="640"/>
      <c r="K484" s="642"/>
      <c r="L484" s="640"/>
      <c r="M484" s="642"/>
      <c r="N484" s="640"/>
      <c r="O484" s="642"/>
      <c r="P484" s="640"/>
      <c r="Q484" s="642"/>
      <c r="R484" s="640"/>
      <c r="S484" s="642"/>
      <c r="T484" s="640"/>
      <c r="U484" s="642"/>
      <c r="V484" s="640"/>
      <c r="W484" s="642"/>
      <c r="X484" s="640"/>
      <c r="Y484" s="642"/>
      <c r="Z484" s="640"/>
      <c r="AA484" s="642"/>
      <c r="AB484" s="640"/>
      <c r="AC484" s="642"/>
      <c r="AD484" s="640"/>
      <c r="AE484" s="642"/>
      <c r="AF484" s="640"/>
      <c r="AG484" s="642"/>
      <c r="AH484" s="640"/>
      <c r="AI484" s="642"/>
      <c r="AJ484" s="640"/>
      <c r="AK484" s="642"/>
      <c r="AL484" s="640"/>
      <c r="AM484" s="642"/>
      <c r="AN484" s="640"/>
      <c r="AO484" s="642"/>
      <c r="AP484" s="640"/>
      <c r="AQ484" s="642"/>
      <c r="AR484" s="640"/>
      <c r="AS484" s="642"/>
      <c r="AT484" s="640"/>
      <c r="AU484" s="642"/>
      <c r="AV484" s="640"/>
      <c r="AW484" s="642"/>
      <c r="AX484" s="640"/>
      <c r="AY484" s="642"/>
      <c r="AZ484" s="640"/>
      <c r="BA484" s="642"/>
      <c r="BB484" s="640"/>
      <c r="BC484" s="642"/>
      <c r="BD484" s="640"/>
      <c r="BE484" s="642"/>
      <c r="BF484" s="640"/>
      <c r="BG484" s="642"/>
      <c r="BH484" s="640"/>
      <c r="BI484" s="642"/>
      <c r="BJ484" s="640"/>
      <c r="BK484" s="642"/>
      <c r="BL484" s="640"/>
      <c r="BM484" s="642"/>
      <c r="BN484" s="640"/>
      <c r="BO484" s="642"/>
      <c r="BP484" s="640"/>
      <c r="BQ484" s="642"/>
      <c r="BR484" s="643"/>
      <c r="BS484" s="644">
        <f t="shared" si="6"/>
        <v>0</v>
      </c>
      <c r="BT484" s="776">
        <f t="shared" si="7"/>
        <v>0</v>
      </c>
      <c r="BU484" s="644">
        <f t="shared" si="8"/>
        <v>0</v>
      </c>
      <c r="BV484" s="645"/>
      <c r="BW484" s="338"/>
      <c r="BX484" s="338"/>
      <c r="BY484" s="338"/>
      <c r="BZ484" s="338"/>
      <c r="CA484" s="338"/>
      <c r="CB484" s="338"/>
    </row>
    <row r="485" ht="15.75" customHeight="1">
      <c r="A485" s="858">
        <v>482.0</v>
      </c>
      <c r="B485" s="501"/>
      <c r="C485" s="908"/>
      <c r="D485" s="773">
        <f t="shared" ref="D485:E485" si="488">H485+J485+L485+N485+P485+R485+T485+V485+X485+Z485+AB485+AD485+AF485+AH485+AJ485+AL485+AN485+AP485+AR485+AT485+AV485+AX485+AZ485+BB485+BD485+BF485+BH485+BJ485+BL485+BN485+BP485</f>
        <v>0</v>
      </c>
      <c r="E485" s="671">
        <f t="shared" si="488"/>
        <v>0</v>
      </c>
      <c r="F485" s="774">
        <f t="shared" si="4"/>
        <v>0</v>
      </c>
      <c r="G485" s="418"/>
      <c r="H485" s="640"/>
      <c r="I485" s="642"/>
      <c r="J485" s="640"/>
      <c r="K485" s="642"/>
      <c r="L485" s="640"/>
      <c r="M485" s="642"/>
      <c r="N485" s="640"/>
      <c r="O485" s="642"/>
      <c r="P485" s="640"/>
      <c r="Q485" s="642"/>
      <c r="R485" s="640"/>
      <c r="S485" s="642"/>
      <c r="T485" s="640"/>
      <c r="U485" s="642"/>
      <c r="V485" s="640"/>
      <c r="W485" s="642"/>
      <c r="X485" s="640"/>
      <c r="Y485" s="642"/>
      <c r="Z485" s="640"/>
      <c r="AA485" s="642"/>
      <c r="AB485" s="640"/>
      <c r="AC485" s="642"/>
      <c r="AD485" s="640"/>
      <c r="AE485" s="642"/>
      <c r="AF485" s="640"/>
      <c r="AG485" s="642"/>
      <c r="AH485" s="640"/>
      <c r="AI485" s="642"/>
      <c r="AJ485" s="640"/>
      <c r="AK485" s="642"/>
      <c r="AL485" s="640"/>
      <c r="AM485" s="642"/>
      <c r="AN485" s="640"/>
      <c r="AO485" s="642"/>
      <c r="AP485" s="640"/>
      <c r="AQ485" s="642"/>
      <c r="AR485" s="640"/>
      <c r="AS485" s="642"/>
      <c r="AT485" s="640"/>
      <c r="AU485" s="642"/>
      <c r="AV485" s="640"/>
      <c r="AW485" s="642"/>
      <c r="AX485" s="640"/>
      <c r="AY485" s="642"/>
      <c r="AZ485" s="640"/>
      <c r="BA485" s="642"/>
      <c r="BB485" s="640"/>
      <c r="BC485" s="642"/>
      <c r="BD485" s="640"/>
      <c r="BE485" s="642"/>
      <c r="BF485" s="640"/>
      <c r="BG485" s="642"/>
      <c r="BH485" s="640"/>
      <c r="BI485" s="642"/>
      <c r="BJ485" s="640"/>
      <c r="BK485" s="642"/>
      <c r="BL485" s="640"/>
      <c r="BM485" s="642"/>
      <c r="BN485" s="640"/>
      <c r="BO485" s="642"/>
      <c r="BP485" s="640"/>
      <c r="BQ485" s="642"/>
      <c r="BR485" s="643"/>
      <c r="BS485" s="644">
        <f t="shared" si="6"/>
        <v>0</v>
      </c>
      <c r="BT485" s="776">
        <f t="shared" si="7"/>
        <v>0</v>
      </c>
      <c r="BU485" s="644">
        <f t="shared" si="8"/>
        <v>0</v>
      </c>
      <c r="BV485" s="645"/>
      <c r="BW485" s="338"/>
      <c r="BX485" s="338"/>
      <c r="BY485" s="338"/>
      <c r="BZ485" s="338"/>
      <c r="CA485" s="338"/>
      <c r="CB485" s="338"/>
    </row>
    <row r="486" ht="15.75" customHeight="1">
      <c r="A486" s="858">
        <v>483.0</v>
      </c>
      <c r="B486" s="501"/>
      <c r="C486" s="908"/>
      <c r="D486" s="773">
        <f t="shared" ref="D486:E486" si="489">H486+J486+L486+N486+P486+R486+T486+V486+X486+Z486+AB486+AD486+AF486+AH486+AJ486+AL486+AN486+AP486+AR486+AT486+AV486+AX486+AZ486+BB486+BD486+BF486+BH486+BJ486+BL486+BN486+BP486</f>
        <v>0</v>
      </c>
      <c r="E486" s="671">
        <f t="shared" si="489"/>
        <v>0</v>
      </c>
      <c r="F486" s="774">
        <f t="shared" si="4"/>
        <v>0</v>
      </c>
      <c r="G486" s="418"/>
      <c r="H486" s="640"/>
      <c r="I486" s="642"/>
      <c r="J486" s="640"/>
      <c r="K486" s="642"/>
      <c r="L486" s="640"/>
      <c r="M486" s="642"/>
      <c r="N486" s="640"/>
      <c r="O486" s="642"/>
      <c r="P486" s="640"/>
      <c r="Q486" s="642"/>
      <c r="R486" s="640"/>
      <c r="S486" s="642"/>
      <c r="T486" s="640"/>
      <c r="U486" s="642"/>
      <c r="V486" s="640"/>
      <c r="W486" s="642"/>
      <c r="X486" s="640"/>
      <c r="Y486" s="642"/>
      <c r="Z486" s="640"/>
      <c r="AA486" s="642"/>
      <c r="AB486" s="640"/>
      <c r="AC486" s="642"/>
      <c r="AD486" s="640"/>
      <c r="AE486" s="642"/>
      <c r="AF486" s="640"/>
      <c r="AG486" s="642"/>
      <c r="AH486" s="640"/>
      <c r="AI486" s="642"/>
      <c r="AJ486" s="640"/>
      <c r="AK486" s="642"/>
      <c r="AL486" s="640"/>
      <c r="AM486" s="642"/>
      <c r="AN486" s="640"/>
      <c r="AO486" s="642"/>
      <c r="AP486" s="640"/>
      <c r="AQ486" s="642"/>
      <c r="AR486" s="640"/>
      <c r="AS486" s="642"/>
      <c r="AT486" s="640"/>
      <c r="AU486" s="642"/>
      <c r="AV486" s="640"/>
      <c r="AW486" s="642"/>
      <c r="AX486" s="640"/>
      <c r="AY486" s="642"/>
      <c r="AZ486" s="640"/>
      <c r="BA486" s="642"/>
      <c r="BB486" s="640"/>
      <c r="BC486" s="642"/>
      <c r="BD486" s="640"/>
      <c r="BE486" s="642"/>
      <c r="BF486" s="640"/>
      <c r="BG486" s="642"/>
      <c r="BH486" s="640"/>
      <c r="BI486" s="642"/>
      <c r="BJ486" s="640"/>
      <c r="BK486" s="642"/>
      <c r="BL486" s="640"/>
      <c r="BM486" s="642"/>
      <c r="BN486" s="640"/>
      <c r="BO486" s="642"/>
      <c r="BP486" s="640"/>
      <c r="BQ486" s="642"/>
      <c r="BR486" s="643"/>
      <c r="BS486" s="644">
        <f t="shared" si="6"/>
        <v>0</v>
      </c>
      <c r="BT486" s="776">
        <f t="shared" si="7"/>
        <v>0</v>
      </c>
      <c r="BU486" s="644">
        <f t="shared" si="8"/>
        <v>0</v>
      </c>
      <c r="BV486" s="645"/>
      <c r="BW486" s="338"/>
      <c r="BX486" s="338"/>
      <c r="BY486" s="338"/>
      <c r="BZ486" s="338"/>
      <c r="CA486" s="338"/>
      <c r="CB486" s="338"/>
    </row>
    <row r="487" ht="15.75" customHeight="1">
      <c r="A487" s="858">
        <v>484.0</v>
      </c>
      <c r="B487" s="501"/>
      <c r="C487" s="908"/>
      <c r="D487" s="773">
        <f t="shared" ref="D487:E487" si="490">H487+J487+L487+N487+P487+R487+T487+V487+X487+Z487+AB487+AD487+AF487+AH487+AJ487+AL487+AN487+AP487+AR487+AT487+AV487+AX487+AZ487+BB487+BD487+BF487+BH487+BJ487+BL487+BN487+BP487</f>
        <v>0</v>
      </c>
      <c r="E487" s="671">
        <f t="shared" si="490"/>
        <v>0</v>
      </c>
      <c r="F487" s="774">
        <f t="shared" si="4"/>
        <v>0</v>
      </c>
      <c r="G487" s="418"/>
      <c r="H487" s="640"/>
      <c r="I487" s="642"/>
      <c r="J487" s="640"/>
      <c r="K487" s="642"/>
      <c r="L487" s="640"/>
      <c r="M487" s="642"/>
      <c r="N487" s="640"/>
      <c r="O487" s="642"/>
      <c r="P487" s="640"/>
      <c r="Q487" s="642"/>
      <c r="R487" s="640"/>
      <c r="S487" s="642"/>
      <c r="T487" s="640"/>
      <c r="U487" s="642"/>
      <c r="V487" s="640"/>
      <c r="W487" s="642"/>
      <c r="X487" s="640"/>
      <c r="Y487" s="642"/>
      <c r="Z487" s="640"/>
      <c r="AA487" s="642"/>
      <c r="AB487" s="640"/>
      <c r="AC487" s="642"/>
      <c r="AD487" s="640"/>
      <c r="AE487" s="642"/>
      <c r="AF487" s="640"/>
      <c r="AG487" s="642"/>
      <c r="AH487" s="640"/>
      <c r="AI487" s="642"/>
      <c r="AJ487" s="640"/>
      <c r="AK487" s="642"/>
      <c r="AL487" s="640"/>
      <c r="AM487" s="642"/>
      <c r="AN487" s="640"/>
      <c r="AO487" s="642"/>
      <c r="AP487" s="640"/>
      <c r="AQ487" s="642"/>
      <c r="AR487" s="640"/>
      <c r="AS487" s="642"/>
      <c r="AT487" s="640"/>
      <c r="AU487" s="642"/>
      <c r="AV487" s="640"/>
      <c r="AW487" s="642"/>
      <c r="AX487" s="640"/>
      <c r="AY487" s="642"/>
      <c r="AZ487" s="640"/>
      <c r="BA487" s="642"/>
      <c r="BB487" s="640"/>
      <c r="BC487" s="642"/>
      <c r="BD487" s="640"/>
      <c r="BE487" s="642"/>
      <c r="BF487" s="640"/>
      <c r="BG487" s="642"/>
      <c r="BH487" s="640"/>
      <c r="BI487" s="642"/>
      <c r="BJ487" s="640"/>
      <c r="BK487" s="642"/>
      <c r="BL487" s="640"/>
      <c r="BM487" s="642"/>
      <c r="BN487" s="640"/>
      <c r="BO487" s="642"/>
      <c r="BP487" s="640"/>
      <c r="BQ487" s="642"/>
      <c r="BR487" s="643"/>
      <c r="BS487" s="644">
        <f t="shared" si="6"/>
        <v>0</v>
      </c>
      <c r="BT487" s="776">
        <f t="shared" si="7"/>
        <v>0</v>
      </c>
      <c r="BU487" s="644">
        <f t="shared" si="8"/>
        <v>0</v>
      </c>
      <c r="BV487" s="645"/>
      <c r="BW487" s="338"/>
      <c r="BX487" s="338"/>
      <c r="BY487" s="338"/>
      <c r="BZ487" s="338"/>
      <c r="CA487" s="338"/>
      <c r="CB487" s="338"/>
    </row>
    <row r="488" ht="15.75" customHeight="1">
      <c r="A488" s="858">
        <v>485.0</v>
      </c>
      <c r="B488" s="501"/>
      <c r="C488" s="908"/>
      <c r="D488" s="773">
        <f t="shared" ref="D488:E488" si="491">H488+J488+L488+N488+P488+R488+T488+V488+X488+Z488+AB488+AD488+AF488+AH488+AJ488+AL488+AN488+AP488+AR488+AT488+AV488+AX488+AZ488+BB488+BD488+BF488+BH488+BJ488+BL488+BN488+BP488</f>
        <v>0</v>
      </c>
      <c r="E488" s="671">
        <f t="shared" si="491"/>
        <v>0</v>
      </c>
      <c r="F488" s="774">
        <f t="shared" si="4"/>
        <v>0</v>
      </c>
      <c r="G488" s="418"/>
      <c r="H488" s="640"/>
      <c r="I488" s="642"/>
      <c r="J488" s="640"/>
      <c r="K488" s="642"/>
      <c r="L488" s="640"/>
      <c r="M488" s="642"/>
      <c r="N488" s="640"/>
      <c r="O488" s="642"/>
      <c r="P488" s="640"/>
      <c r="Q488" s="642"/>
      <c r="R488" s="640"/>
      <c r="S488" s="642"/>
      <c r="T488" s="640"/>
      <c r="U488" s="642"/>
      <c r="V488" s="640"/>
      <c r="W488" s="642"/>
      <c r="X488" s="640"/>
      <c r="Y488" s="642"/>
      <c r="Z488" s="640"/>
      <c r="AA488" s="642"/>
      <c r="AB488" s="640"/>
      <c r="AC488" s="642"/>
      <c r="AD488" s="640"/>
      <c r="AE488" s="642"/>
      <c r="AF488" s="640"/>
      <c r="AG488" s="642"/>
      <c r="AH488" s="640"/>
      <c r="AI488" s="642"/>
      <c r="AJ488" s="640"/>
      <c r="AK488" s="642"/>
      <c r="AL488" s="640"/>
      <c r="AM488" s="642"/>
      <c r="AN488" s="640"/>
      <c r="AO488" s="642"/>
      <c r="AP488" s="640"/>
      <c r="AQ488" s="642"/>
      <c r="AR488" s="640"/>
      <c r="AS488" s="642"/>
      <c r="AT488" s="640"/>
      <c r="AU488" s="642"/>
      <c r="AV488" s="640"/>
      <c r="AW488" s="642"/>
      <c r="AX488" s="640"/>
      <c r="AY488" s="642"/>
      <c r="AZ488" s="640"/>
      <c r="BA488" s="642"/>
      <c r="BB488" s="640"/>
      <c r="BC488" s="642"/>
      <c r="BD488" s="640"/>
      <c r="BE488" s="642"/>
      <c r="BF488" s="640"/>
      <c r="BG488" s="642"/>
      <c r="BH488" s="640"/>
      <c r="BI488" s="642"/>
      <c r="BJ488" s="640"/>
      <c r="BK488" s="642"/>
      <c r="BL488" s="640"/>
      <c r="BM488" s="642"/>
      <c r="BN488" s="640"/>
      <c r="BO488" s="642"/>
      <c r="BP488" s="640"/>
      <c r="BQ488" s="642"/>
      <c r="BR488" s="643"/>
      <c r="BS488" s="644">
        <f t="shared" si="6"/>
        <v>0</v>
      </c>
      <c r="BT488" s="776">
        <f t="shared" si="7"/>
        <v>0</v>
      </c>
      <c r="BU488" s="644">
        <f t="shared" si="8"/>
        <v>0</v>
      </c>
      <c r="BV488" s="645"/>
      <c r="BW488" s="338"/>
      <c r="BX488" s="338"/>
      <c r="BY488" s="338"/>
      <c r="BZ488" s="338"/>
      <c r="CA488" s="338"/>
      <c r="CB488" s="338"/>
    </row>
    <row r="489" ht="15.75" customHeight="1">
      <c r="A489" s="858">
        <v>486.0</v>
      </c>
      <c r="B489" s="501"/>
      <c r="C489" s="908"/>
      <c r="D489" s="773">
        <f t="shared" ref="D489:E489" si="492">H489+J489+L489+N489+P489+R489+T489+V489+X489+Z489+AB489+AD489+AF489+AH489+AJ489+AL489+AN489+AP489+AR489+AT489+AV489+AX489+AZ489+BB489+BD489+BF489+BH489+BJ489+BL489+BN489+BP489</f>
        <v>0</v>
      </c>
      <c r="E489" s="671">
        <f t="shared" si="492"/>
        <v>0</v>
      </c>
      <c r="F489" s="774">
        <f t="shared" si="4"/>
        <v>0</v>
      </c>
      <c r="G489" s="418"/>
      <c r="H489" s="640"/>
      <c r="I489" s="642"/>
      <c r="J489" s="640"/>
      <c r="K489" s="642"/>
      <c r="L489" s="640"/>
      <c r="M489" s="642"/>
      <c r="N489" s="640"/>
      <c r="O489" s="642"/>
      <c r="P489" s="640"/>
      <c r="Q489" s="642"/>
      <c r="R489" s="640"/>
      <c r="S489" s="642"/>
      <c r="T489" s="640"/>
      <c r="U489" s="642"/>
      <c r="V489" s="640"/>
      <c r="W489" s="642"/>
      <c r="X489" s="640"/>
      <c r="Y489" s="642"/>
      <c r="Z489" s="640"/>
      <c r="AA489" s="642"/>
      <c r="AB489" s="640"/>
      <c r="AC489" s="642"/>
      <c r="AD489" s="640"/>
      <c r="AE489" s="642"/>
      <c r="AF489" s="640"/>
      <c r="AG489" s="642"/>
      <c r="AH489" s="640"/>
      <c r="AI489" s="642"/>
      <c r="AJ489" s="640"/>
      <c r="AK489" s="642"/>
      <c r="AL489" s="640"/>
      <c r="AM489" s="642"/>
      <c r="AN489" s="640"/>
      <c r="AO489" s="642"/>
      <c r="AP489" s="640"/>
      <c r="AQ489" s="642"/>
      <c r="AR489" s="640"/>
      <c r="AS489" s="642"/>
      <c r="AT489" s="640"/>
      <c r="AU489" s="642"/>
      <c r="AV489" s="640"/>
      <c r="AW489" s="642"/>
      <c r="AX489" s="640"/>
      <c r="AY489" s="642"/>
      <c r="AZ489" s="640"/>
      <c r="BA489" s="642"/>
      <c r="BB489" s="640"/>
      <c r="BC489" s="642"/>
      <c r="BD489" s="640"/>
      <c r="BE489" s="642"/>
      <c r="BF489" s="640"/>
      <c r="BG489" s="642"/>
      <c r="BH489" s="640"/>
      <c r="BI489" s="642"/>
      <c r="BJ489" s="640"/>
      <c r="BK489" s="642"/>
      <c r="BL489" s="640"/>
      <c r="BM489" s="642"/>
      <c r="BN489" s="640"/>
      <c r="BO489" s="642"/>
      <c r="BP489" s="640"/>
      <c r="BQ489" s="642"/>
      <c r="BR489" s="643"/>
      <c r="BS489" s="644">
        <f t="shared" si="6"/>
        <v>0</v>
      </c>
      <c r="BT489" s="776">
        <f t="shared" si="7"/>
        <v>0</v>
      </c>
      <c r="BU489" s="644">
        <f t="shared" si="8"/>
        <v>0</v>
      </c>
      <c r="BV489" s="645"/>
      <c r="BW489" s="338"/>
      <c r="BX489" s="338"/>
      <c r="BY489" s="338"/>
      <c r="BZ489" s="338"/>
      <c r="CA489" s="338"/>
      <c r="CB489" s="338"/>
    </row>
    <row r="490" ht="15.75" customHeight="1">
      <c r="A490" s="858">
        <v>487.0</v>
      </c>
      <c r="B490" s="501"/>
      <c r="C490" s="908"/>
      <c r="D490" s="773">
        <f t="shared" ref="D490:E490" si="493">H490+J490+L490+N490+P490+R490+T490+V490+X490+Z490+AB490+AD490+AF490+AH490+AJ490+AL490+AN490+AP490+AR490+AT490+AV490+AX490+AZ490+BB490+BD490+BF490+BH490+BJ490+BL490+BN490+BP490</f>
        <v>0</v>
      </c>
      <c r="E490" s="671">
        <f t="shared" si="493"/>
        <v>0</v>
      </c>
      <c r="F490" s="774">
        <f t="shared" si="4"/>
        <v>0</v>
      </c>
      <c r="G490" s="418"/>
      <c r="H490" s="640"/>
      <c r="I490" s="642"/>
      <c r="J490" s="640"/>
      <c r="K490" s="642"/>
      <c r="L490" s="640"/>
      <c r="M490" s="642"/>
      <c r="N490" s="640"/>
      <c r="O490" s="642"/>
      <c r="P490" s="640"/>
      <c r="Q490" s="642"/>
      <c r="R490" s="640"/>
      <c r="S490" s="642"/>
      <c r="T490" s="640"/>
      <c r="U490" s="642"/>
      <c r="V490" s="640"/>
      <c r="W490" s="642"/>
      <c r="X490" s="640"/>
      <c r="Y490" s="642"/>
      <c r="Z490" s="640"/>
      <c r="AA490" s="642"/>
      <c r="AB490" s="640"/>
      <c r="AC490" s="642"/>
      <c r="AD490" s="640"/>
      <c r="AE490" s="642"/>
      <c r="AF490" s="640"/>
      <c r="AG490" s="642"/>
      <c r="AH490" s="640"/>
      <c r="AI490" s="642"/>
      <c r="AJ490" s="640"/>
      <c r="AK490" s="642"/>
      <c r="AL490" s="640"/>
      <c r="AM490" s="642"/>
      <c r="AN490" s="640"/>
      <c r="AO490" s="642"/>
      <c r="AP490" s="640"/>
      <c r="AQ490" s="642"/>
      <c r="AR490" s="640"/>
      <c r="AS490" s="642"/>
      <c r="AT490" s="640"/>
      <c r="AU490" s="642"/>
      <c r="AV490" s="640"/>
      <c r="AW490" s="642"/>
      <c r="AX490" s="640"/>
      <c r="AY490" s="642"/>
      <c r="AZ490" s="640"/>
      <c r="BA490" s="642"/>
      <c r="BB490" s="640"/>
      <c r="BC490" s="642"/>
      <c r="BD490" s="640"/>
      <c r="BE490" s="642"/>
      <c r="BF490" s="640"/>
      <c r="BG490" s="642"/>
      <c r="BH490" s="640"/>
      <c r="BI490" s="642"/>
      <c r="BJ490" s="640"/>
      <c r="BK490" s="642"/>
      <c r="BL490" s="640"/>
      <c r="BM490" s="642"/>
      <c r="BN490" s="640"/>
      <c r="BO490" s="642"/>
      <c r="BP490" s="640"/>
      <c r="BQ490" s="642"/>
      <c r="BR490" s="643"/>
      <c r="BS490" s="644">
        <f t="shared" si="6"/>
        <v>0</v>
      </c>
      <c r="BT490" s="776">
        <f t="shared" si="7"/>
        <v>0</v>
      </c>
      <c r="BU490" s="644">
        <f t="shared" si="8"/>
        <v>0</v>
      </c>
      <c r="BV490" s="645"/>
      <c r="BW490" s="338"/>
      <c r="BX490" s="338"/>
      <c r="BY490" s="338"/>
      <c r="BZ490" s="338"/>
      <c r="CA490" s="338"/>
      <c r="CB490" s="338"/>
    </row>
    <row r="491" ht="15.75" customHeight="1">
      <c r="A491" s="858">
        <v>488.0</v>
      </c>
      <c r="B491" s="501"/>
      <c r="C491" s="908"/>
      <c r="D491" s="773">
        <f t="shared" ref="D491:E491" si="494">H491+J491+L491+N491+P491+R491+T491+V491+X491+Z491+AB491+AD491+AF491+AH491+AJ491+AL491+AN491+AP491+AR491+AT491+AV491+AX491+AZ491+BB491+BD491+BF491+BH491+BJ491+BL491+BN491+BP491</f>
        <v>0</v>
      </c>
      <c r="E491" s="671">
        <f t="shared" si="494"/>
        <v>0</v>
      </c>
      <c r="F491" s="774">
        <f t="shared" si="4"/>
        <v>0</v>
      </c>
      <c r="G491" s="418"/>
      <c r="H491" s="640"/>
      <c r="I491" s="642"/>
      <c r="J491" s="640"/>
      <c r="K491" s="642"/>
      <c r="L491" s="640"/>
      <c r="M491" s="642"/>
      <c r="N491" s="640"/>
      <c r="O491" s="642"/>
      <c r="P491" s="640"/>
      <c r="Q491" s="642"/>
      <c r="R491" s="640"/>
      <c r="S491" s="642"/>
      <c r="T491" s="640"/>
      <c r="U491" s="642"/>
      <c r="V491" s="640"/>
      <c r="W491" s="642"/>
      <c r="X491" s="640"/>
      <c r="Y491" s="642"/>
      <c r="Z491" s="640"/>
      <c r="AA491" s="642"/>
      <c r="AB491" s="640"/>
      <c r="AC491" s="642"/>
      <c r="AD491" s="640"/>
      <c r="AE491" s="642"/>
      <c r="AF491" s="640"/>
      <c r="AG491" s="642"/>
      <c r="AH491" s="640"/>
      <c r="AI491" s="642"/>
      <c r="AJ491" s="640"/>
      <c r="AK491" s="642"/>
      <c r="AL491" s="640"/>
      <c r="AM491" s="642"/>
      <c r="AN491" s="640"/>
      <c r="AO491" s="642"/>
      <c r="AP491" s="640"/>
      <c r="AQ491" s="642"/>
      <c r="AR491" s="640"/>
      <c r="AS491" s="642"/>
      <c r="AT491" s="640"/>
      <c r="AU491" s="642"/>
      <c r="AV491" s="640"/>
      <c r="AW491" s="642"/>
      <c r="AX491" s="640"/>
      <c r="AY491" s="642"/>
      <c r="AZ491" s="640"/>
      <c r="BA491" s="642"/>
      <c r="BB491" s="640"/>
      <c r="BC491" s="642"/>
      <c r="BD491" s="640"/>
      <c r="BE491" s="642"/>
      <c r="BF491" s="640"/>
      <c r="BG491" s="642"/>
      <c r="BH491" s="640"/>
      <c r="BI491" s="642"/>
      <c r="BJ491" s="640"/>
      <c r="BK491" s="642"/>
      <c r="BL491" s="640"/>
      <c r="BM491" s="642"/>
      <c r="BN491" s="640"/>
      <c r="BO491" s="642"/>
      <c r="BP491" s="640"/>
      <c r="BQ491" s="642"/>
      <c r="BR491" s="643"/>
      <c r="BS491" s="644">
        <f t="shared" si="6"/>
        <v>0</v>
      </c>
      <c r="BT491" s="776">
        <f t="shared" si="7"/>
        <v>0</v>
      </c>
      <c r="BU491" s="644">
        <f t="shared" si="8"/>
        <v>0</v>
      </c>
      <c r="BV491" s="645"/>
      <c r="BW491" s="338"/>
      <c r="BX491" s="338"/>
      <c r="BY491" s="338"/>
      <c r="BZ491" s="338"/>
      <c r="CA491" s="338"/>
      <c r="CB491" s="338"/>
    </row>
    <row r="492" ht="15.75" customHeight="1">
      <c r="A492" s="858">
        <v>489.0</v>
      </c>
      <c r="B492" s="501"/>
      <c r="C492" s="908"/>
      <c r="D492" s="773">
        <f t="shared" ref="D492:E492" si="495">H492+J492+L492+N492+P492+R492+T492+V492+X492+Z492+AB492+AD492+AF492+AH492+AJ492+AL492+AN492+AP492+AR492+AT492+AV492+AX492+AZ492+BB492+BD492+BF492+BH492+BJ492+BL492+BN492+BP492</f>
        <v>0</v>
      </c>
      <c r="E492" s="671">
        <f t="shared" si="495"/>
        <v>0</v>
      </c>
      <c r="F492" s="774">
        <f t="shared" si="4"/>
        <v>0</v>
      </c>
      <c r="G492" s="418"/>
      <c r="H492" s="640"/>
      <c r="I492" s="642"/>
      <c r="J492" s="640"/>
      <c r="K492" s="642"/>
      <c r="L492" s="640"/>
      <c r="M492" s="642"/>
      <c r="N492" s="640"/>
      <c r="O492" s="642"/>
      <c r="P492" s="640"/>
      <c r="Q492" s="642"/>
      <c r="R492" s="640"/>
      <c r="S492" s="642"/>
      <c r="T492" s="640"/>
      <c r="U492" s="642"/>
      <c r="V492" s="640"/>
      <c r="W492" s="642"/>
      <c r="X492" s="640"/>
      <c r="Y492" s="642"/>
      <c r="Z492" s="640"/>
      <c r="AA492" s="642"/>
      <c r="AB492" s="640"/>
      <c r="AC492" s="642"/>
      <c r="AD492" s="640"/>
      <c r="AE492" s="642"/>
      <c r="AF492" s="640"/>
      <c r="AG492" s="642"/>
      <c r="AH492" s="640"/>
      <c r="AI492" s="642"/>
      <c r="AJ492" s="640"/>
      <c r="AK492" s="642"/>
      <c r="AL492" s="640"/>
      <c r="AM492" s="642"/>
      <c r="AN492" s="640"/>
      <c r="AO492" s="642"/>
      <c r="AP492" s="640"/>
      <c r="AQ492" s="642"/>
      <c r="AR492" s="640"/>
      <c r="AS492" s="642"/>
      <c r="AT492" s="640"/>
      <c r="AU492" s="642"/>
      <c r="AV492" s="640"/>
      <c r="AW492" s="642"/>
      <c r="AX492" s="640"/>
      <c r="AY492" s="642"/>
      <c r="AZ492" s="640"/>
      <c r="BA492" s="642"/>
      <c r="BB492" s="640"/>
      <c r="BC492" s="642"/>
      <c r="BD492" s="640"/>
      <c r="BE492" s="642"/>
      <c r="BF492" s="640"/>
      <c r="BG492" s="642"/>
      <c r="BH492" s="640"/>
      <c r="BI492" s="642"/>
      <c r="BJ492" s="640"/>
      <c r="BK492" s="642"/>
      <c r="BL492" s="640"/>
      <c r="BM492" s="642"/>
      <c r="BN492" s="640"/>
      <c r="BO492" s="642"/>
      <c r="BP492" s="640"/>
      <c r="BQ492" s="642"/>
      <c r="BR492" s="643"/>
      <c r="BS492" s="644">
        <f t="shared" si="6"/>
        <v>0</v>
      </c>
      <c r="BT492" s="776">
        <f t="shared" si="7"/>
        <v>0</v>
      </c>
      <c r="BU492" s="644">
        <f t="shared" si="8"/>
        <v>0</v>
      </c>
      <c r="BV492" s="645"/>
      <c r="BW492" s="338"/>
      <c r="BX492" s="338"/>
      <c r="BY492" s="338"/>
      <c r="BZ492" s="338"/>
      <c r="CA492" s="338"/>
      <c r="CB492" s="338"/>
    </row>
    <row r="493" ht="15.75" customHeight="1">
      <c r="A493" s="858">
        <v>490.0</v>
      </c>
      <c r="B493" s="501"/>
      <c r="C493" s="908"/>
      <c r="D493" s="773">
        <f t="shared" ref="D493:E493" si="496">H493+J493+L493+N493+P493+R493+T493+V493+X493+Z493+AB493+AD493+AF493+AH493+AJ493+AL493+AN493+AP493+AR493+AT493+AV493+AX493+AZ493+BB493+BD493+BF493+BH493+BJ493+BL493+BN493+BP493</f>
        <v>0</v>
      </c>
      <c r="E493" s="671">
        <f t="shared" si="496"/>
        <v>0</v>
      </c>
      <c r="F493" s="774">
        <f t="shared" si="4"/>
        <v>0</v>
      </c>
      <c r="G493" s="418"/>
      <c r="H493" s="640"/>
      <c r="I493" s="642"/>
      <c r="J493" s="640"/>
      <c r="K493" s="642"/>
      <c r="L493" s="640"/>
      <c r="M493" s="642"/>
      <c r="N493" s="640"/>
      <c r="O493" s="642"/>
      <c r="P493" s="640"/>
      <c r="Q493" s="642"/>
      <c r="R493" s="640"/>
      <c r="S493" s="642"/>
      <c r="T493" s="640"/>
      <c r="U493" s="642"/>
      <c r="V493" s="640"/>
      <c r="W493" s="642"/>
      <c r="X493" s="640"/>
      <c r="Y493" s="642"/>
      <c r="Z493" s="640"/>
      <c r="AA493" s="642"/>
      <c r="AB493" s="640"/>
      <c r="AC493" s="642"/>
      <c r="AD493" s="640"/>
      <c r="AE493" s="642"/>
      <c r="AF493" s="640"/>
      <c r="AG493" s="642"/>
      <c r="AH493" s="640"/>
      <c r="AI493" s="642"/>
      <c r="AJ493" s="640"/>
      <c r="AK493" s="642"/>
      <c r="AL493" s="640"/>
      <c r="AM493" s="642"/>
      <c r="AN493" s="640"/>
      <c r="AO493" s="642"/>
      <c r="AP493" s="640"/>
      <c r="AQ493" s="642"/>
      <c r="AR493" s="640"/>
      <c r="AS493" s="642"/>
      <c r="AT493" s="640"/>
      <c r="AU493" s="642"/>
      <c r="AV493" s="640"/>
      <c r="AW493" s="642"/>
      <c r="AX493" s="640"/>
      <c r="AY493" s="642"/>
      <c r="AZ493" s="640"/>
      <c r="BA493" s="642"/>
      <c r="BB493" s="640"/>
      <c r="BC493" s="642"/>
      <c r="BD493" s="640"/>
      <c r="BE493" s="642"/>
      <c r="BF493" s="640"/>
      <c r="BG493" s="642"/>
      <c r="BH493" s="640"/>
      <c r="BI493" s="642"/>
      <c r="BJ493" s="640"/>
      <c r="BK493" s="642"/>
      <c r="BL493" s="640"/>
      <c r="BM493" s="642"/>
      <c r="BN493" s="640"/>
      <c r="BO493" s="642"/>
      <c r="BP493" s="640"/>
      <c r="BQ493" s="642"/>
      <c r="BR493" s="643"/>
      <c r="BS493" s="644">
        <f t="shared" si="6"/>
        <v>0</v>
      </c>
      <c r="BT493" s="776">
        <f t="shared" si="7"/>
        <v>0</v>
      </c>
      <c r="BU493" s="644">
        <f t="shared" si="8"/>
        <v>0</v>
      </c>
      <c r="BV493" s="645"/>
      <c r="BW493" s="338"/>
      <c r="BX493" s="338"/>
      <c r="BY493" s="338"/>
      <c r="BZ493" s="338"/>
      <c r="CA493" s="338"/>
      <c r="CB493" s="338"/>
    </row>
    <row r="494" ht="15.75" customHeight="1">
      <c r="A494" s="858">
        <v>491.0</v>
      </c>
      <c r="B494" s="501"/>
      <c r="C494" s="908"/>
      <c r="D494" s="773">
        <f t="shared" ref="D494:E494" si="497">H494+J494+L494+N494+P494+R494+T494+V494+X494+Z494+AB494+AD494+AF494+AH494+AJ494+AL494+AN494+AP494+AR494+AT494+AV494+AX494+AZ494+BB494+BD494+BF494+BH494+BJ494+BL494+BN494+BP494</f>
        <v>0</v>
      </c>
      <c r="E494" s="671">
        <f t="shared" si="497"/>
        <v>0</v>
      </c>
      <c r="F494" s="774">
        <f t="shared" si="4"/>
        <v>0</v>
      </c>
      <c r="G494" s="418"/>
      <c r="H494" s="640"/>
      <c r="I494" s="642"/>
      <c r="J494" s="640"/>
      <c r="K494" s="642"/>
      <c r="L494" s="640"/>
      <c r="M494" s="642"/>
      <c r="N494" s="640"/>
      <c r="O494" s="642"/>
      <c r="P494" s="640"/>
      <c r="Q494" s="642"/>
      <c r="R494" s="640"/>
      <c r="S494" s="642"/>
      <c r="T494" s="640"/>
      <c r="U494" s="642"/>
      <c r="V494" s="640"/>
      <c r="W494" s="642"/>
      <c r="X494" s="640"/>
      <c r="Y494" s="642"/>
      <c r="Z494" s="640"/>
      <c r="AA494" s="642"/>
      <c r="AB494" s="640"/>
      <c r="AC494" s="642"/>
      <c r="AD494" s="640"/>
      <c r="AE494" s="642"/>
      <c r="AF494" s="640"/>
      <c r="AG494" s="642"/>
      <c r="AH494" s="640"/>
      <c r="AI494" s="642"/>
      <c r="AJ494" s="640"/>
      <c r="AK494" s="642"/>
      <c r="AL494" s="640"/>
      <c r="AM494" s="642"/>
      <c r="AN494" s="640"/>
      <c r="AO494" s="642"/>
      <c r="AP494" s="640"/>
      <c r="AQ494" s="642"/>
      <c r="AR494" s="640"/>
      <c r="AS494" s="642"/>
      <c r="AT494" s="640"/>
      <c r="AU494" s="642"/>
      <c r="AV494" s="640"/>
      <c r="AW494" s="642"/>
      <c r="AX494" s="640"/>
      <c r="AY494" s="642"/>
      <c r="AZ494" s="640"/>
      <c r="BA494" s="642"/>
      <c r="BB494" s="640"/>
      <c r="BC494" s="642"/>
      <c r="BD494" s="640"/>
      <c r="BE494" s="642"/>
      <c r="BF494" s="640"/>
      <c r="BG494" s="642"/>
      <c r="BH494" s="640"/>
      <c r="BI494" s="642"/>
      <c r="BJ494" s="640"/>
      <c r="BK494" s="642"/>
      <c r="BL494" s="640"/>
      <c r="BM494" s="642"/>
      <c r="BN494" s="640"/>
      <c r="BO494" s="642"/>
      <c r="BP494" s="640"/>
      <c r="BQ494" s="642"/>
      <c r="BR494" s="643"/>
      <c r="BS494" s="644">
        <f t="shared" si="6"/>
        <v>0</v>
      </c>
      <c r="BT494" s="776">
        <f t="shared" si="7"/>
        <v>0</v>
      </c>
      <c r="BU494" s="644">
        <f t="shared" si="8"/>
        <v>0</v>
      </c>
      <c r="BV494" s="645"/>
      <c r="BW494" s="338"/>
      <c r="BX494" s="338"/>
      <c r="BY494" s="338"/>
      <c r="BZ494" s="338"/>
      <c r="CA494" s="338"/>
      <c r="CB494" s="338"/>
    </row>
    <row r="495" ht="15.75" customHeight="1">
      <c r="A495" s="858">
        <v>492.0</v>
      </c>
      <c r="B495" s="501"/>
      <c r="C495" s="908"/>
      <c r="D495" s="773">
        <f t="shared" ref="D495:E495" si="498">H495+J495+L495+N495+P495+R495+T495+V495+X495+Z495+AB495+AD495+AF495+AH495+AJ495+AL495+AN495+AP495+AR495+AT495+AV495+AX495+AZ495+BB495+BD495+BF495+BH495+BJ495+BL495+BN495+BP495</f>
        <v>0</v>
      </c>
      <c r="E495" s="671">
        <f t="shared" si="498"/>
        <v>0</v>
      </c>
      <c r="F495" s="774">
        <f t="shared" si="4"/>
        <v>0</v>
      </c>
      <c r="G495" s="418"/>
      <c r="H495" s="640"/>
      <c r="I495" s="642"/>
      <c r="J495" s="640"/>
      <c r="K495" s="642"/>
      <c r="L495" s="640"/>
      <c r="M495" s="642"/>
      <c r="N495" s="640"/>
      <c r="O495" s="642"/>
      <c r="P495" s="640"/>
      <c r="Q495" s="642"/>
      <c r="R495" s="640"/>
      <c r="S495" s="642"/>
      <c r="T495" s="640"/>
      <c r="U495" s="642"/>
      <c r="V495" s="640"/>
      <c r="W495" s="642"/>
      <c r="X495" s="640"/>
      <c r="Y495" s="642"/>
      <c r="Z495" s="640"/>
      <c r="AA495" s="642"/>
      <c r="AB495" s="640"/>
      <c r="AC495" s="642"/>
      <c r="AD495" s="640"/>
      <c r="AE495" s="642"/>
      <c r="AF495" s="640"/>
      <c r="AG495" s="642"/>
      <c r="AH495" s="640"/>
      <c r="AI495" s="642"/>
      <c r="AJ495" s="640"/>
      <c r="AK495" s="642"/>
      <c r="AL495" s="640"/>
      <c r="AM495" s="642"/>
      <c r="AN495" s="640"/>
      <c r="AO495" s="642"/>
      <c r="AP495" s="640"/>
      <c r="AQ495" s="642"/>
      <c r="AR495" s="640"/>
      <c r="AS495" s="642"/>
      <c r="AT495" s="640"/>
      <c r="AU495" s="642"/>
      <c r="AV495" s="640"/>
      <c r="AW495" s="642"/>
      <c r="AX495" s="640"/>
      <c r="AY495" s="642"/>
      <c r="AZ495" s="640"/>
      <c r="BA495" s="642"/>
      <c r="BB495" s="640"/>
      <c r="BC495" s="642"/>
      <c r="BD495" s="640"/>
      <c r="BE495" s="642"/>
      <c r="BF495" s="640"/>
      <c r="BG495" s="642"/>
      <c r="BH495" s="640"/>
      <c r="BI495" s="642"/>
      <c r="BJ495" s="640"/>
      <c r="BK495" s="642"/>
      <c r="BL495" s="640"/>
      <c r="BM495" s="642"/>
      <c r="BN495" s="640"/>
      <c r="BO495" s="642"/>
      <c r="BP495" s="640"/>
      <c r="BQ495" s="642"/>
      <c r="BR495" s="643"/>
      <c r="BS495" s="644">
        <f t="shared" si="6"/>
        <v>0</v>
      </c>
      <c r="BT495" s="776">
        <f t="shared" si="7"/>
        <v>0</v>
      </c>
      <c r="BU495" s="644">
        <f t="shared" si="8"/>
        <v>0</v>
      </c>
      <c r="BV495" s="645"/>
      <c r="BW495" s="338"/>
      <c r="BX495" s="338"/>
      <c r="BY495" s="338"/>
      <c r="BZ495" s="338"/>
      <c r="CA495" s="338"/>
      <c r="CB495" s="338"/>
    </row>
    <row r="496" ht="15.75" customHeight="1">
      <c r="A496" s="858">
        <v>493.0</v>
      </c>
      <c r="B496" s="501"/>
      <c r="C496" s="908"/>
      <c r="D496" s="773">
        <f t="shared" ref="D496:E496" si="499">H496+J496+L496+N496+P496+R496+T496+V496+X496+Z496+AB496+AD496+AF496+AH496+AJ496+AL496+AN496+AP496+AR496+AT496+AV496+AX496+AZ496+BB496+BD496+BF496+BH496+BJ496+BL496+BN496+BP496</f>
        <v>0</v>
      </c>
      <c r="E496" s="671">
        <f t="shared" si="499"/>
        <v>0</v>
      </c>
      <c r="F496" s="774">
        <f t="shared" si="4"/>
        <v>0</v>
      </c>
      <c r="G496" s="418"/>
      <c r="H496" s="640"/>
      <c r="I496" s="642"/>
      <c r="J496" s="640"/>
      <c r="K496" s="642"/>
      <c r="L496" s="640"/>
      <c r="M496" s="642"/>
      <c r="N496" s="640"/>
      <c r="O496" s="642"/>
      <c r="P496" s="640"/>
      <c r="Q496" s="642"/>
      <c r="R496" s="640"/>
      <c r="S496" s="642"/>
      <c r="T496" s="640"/>
      <c r="U496" s="642"/>
      <c r="V496" s="640"/>
      <c r="W496" s="642"/>
      <c r="X496" s="640"/>
      <c r="Y496" s="642"/>
      <c r="Z496" s="640"/>
      <c r="AA496" s="642"/>
      <c r="AB496" s="640"/>
      <c r="AC496" s="642"/>
      <c r="AD496" s="640"/>
      <c r="AE496" s="642"/>
      <c r="AF496" s="640"/>
      <c r="AG496" s="642"/>
      <c r="AH496" s="640"/>
      <c r="AI496" s="642"/>
      <c r="AJ496" s="640"/>
      <c r="AK496" s="642"/>
      <c r="AL496" s="640"/>
      <c r="AM496" s="642"/>
      <c r="AN496" s="640"/>
      <c r="AO496" s="642"/>
      <c r="AP496" s="640"/>
      <c r="AQ496" s="642"/>
      <c r="AR496" s="640"/>
      <c r="AS496" s="642"/>
      <c r="AT496" s="640"/>
      <c r="AU496" s="642"/>
      <c r="AV496" s="640"/>
      <c r="AW496" s="642"/>
      <c r="AX496" s="640"/>
      <c r="AY496" s="642"/>
      <c r="AZ496" s="640"/>
      <c r="BA496" s="642"/>
      <c r="BB496" s="640"/>
      <c r="BC496" s="642"/>
      <c r="BD496" s="640"/>
      <c r="BE496" s="642"/>
      <c r="BF496" s="640"/>
      <c r="BG496" s="642"/>
      <c r="BH496" s="640"/>
      <c r="BI496" s="642"/>
      <c r="BJ496" s="640"/>
      <c r="BK496" s="642"/>
      <c r="BL496" s="640"/>
      <c r="BM496" s="642"/>
      <c r="BN496" s="640"/>
      <c r="BO496" s="642"/>
      <c r="BP496" s="640"/>
      <c r="BQ496" s="642"/>
      <c r="BR496" s="643"/>
      <c r="BS496" s="644">
        <f t="shared" si="6"/>
        <v>0</v>
      </c>
      <c r="BT496" s="776">
        <f t="shared" si="7"/>
        <v>0</v>
      </c>
      <c r="BU496" s="644">
        <f t="shared" si="8"/>
        <v>0</v>
      </c>
      <c r="BV496" s="645"/>
      <c r="BW496" s="338"/>
      <c r="BX496" s="338"/>
      <c r="BY496" s="338"/>
      <c r="BZ496" s="338"/>
      <c r="CA496" s="338"/>
      <c r="CB496" s="338"/>
    </row>
    <row r="497" ht="15.75" customHeight="1">
      <c r="A497" s="858">
        <v>494.0</v>
      </c>
      <c r="B497" s="501"/>
      <c r="C497" s="908"/>
      <c r="D497" s="773">
        <f t="shared" ref="D497:E497" si="500">H497+J497+L497+N497+P497+R497+T497+V497+X497+Z497+AB497+AD497+AF497+AH497+AJ497+AL497+AN497+AP497+AR497+AT497+AV497+AX497+AZ497+BB497+BD497+BF497+BH497+BJ497+BL497+BN497+BP497</f>
        <v>0</v>
      </c>
      <c r="E497" s="671">
        <f t="shared" si="500"/>
        <v>0</v>
      </c>
      <c r="F497" s="774">
        <f t="shared" si="4"/>
        <v>0</v>
      </c>
      <c r="G497" s="418"/>
      <c r="H497" s="640"/>
      <c r="I497" s="642"/>
      <c r="J497" s="640"/>
      <c r="K497" s="642"/>
      <c r="L497" s="640"/>
      <c r="M497" s="642"/>
      <c r="N497" s="640"/>
      <c r="O497" s="642"/>
      <c r="P497" s="640"/>
      <c r="Q497" s="642"/>
      <c r="R497" s="640"/>
      <c r="S497" s="642"/>
      <c r="T497" s="640"/>
      <c r="U497" s="642"/>
      <c r="V497" s="640"/>
      <c r="W497" s="642"/>
      <c r="X497" s="640"/>
      <c r="Y497" s="642"/>
      <c r="Z497" s="640"/>
      <c r="AA497" s="642"/>
      <c r="AB497" s="640"/>
      <c r="AC497" s="642"/>
      <c r="AD497" s="640"/>
      <c r="AE497" s="642"/>
      <c r="AF497" s="640"/>
      <c r="AG497" s="642"/>
      <c r="AH497" s="640"/>
      <c r="AI497" s="642"/>
      <c r="AJ497" s="640"/>
      <c r="AK497" s="642"/>
      <c r="AL497" s="640"/>
      <c r="AM497" s="642"/>
      <c r="AN497" s="640"/>
      <c r="AO497" s="642"/>
      <c r="AP497" s="640"/>
      <c r="AQ497" s="642"/>
      <c r="AR497" s="640"/>
      <c r="AS497" s="642"/>
      <c r="AT497" s="640"/>
      <c r="AU497" s="642"/>
      <c r="AV497" s="640"/>
      <c r="AW497" s="642"/>
      <c r="AX497" s="640"/>
      <c r="AY497" s="642"/>
      <c r="AZ497" s="640"/>
      <c r="BA497" s="642"/>
      <c r="BB497" s="640"/>
      <c r="BC497" s="642"/>
      <c r="BD497" s="640"/>
      <c r="BE497" s="642"/>
      <c r="BF497" s="640"/>
      <c r="BG497" s="642"/>
      <c r="BH497" s="640"/>
      <c r="BI497" s="642"/>
      <c r="BJ497" s="640"/>
      <c r="BK497" s="642"/>
      <c r="BL497" s="640"/>
      <c r="BM497" s="642"/>
      <c r="BN497" s="640"/>
      <c r="BO497" s="642"/>
      <c r="BP497" s="640"/>
      <c r="BQ497" s="642"/>
      <c r="BR497" s="643"/>
      <c r="BS497" s="644">
        <f t="shared" si="6"/>
        <v>0</v>
      </c>
      <c r="BT497" s="776">
        <f t="shared" si="7"/>
        <v>0</v>
      </c>
      <c r="BU497" s="644">
        <f t="shared" si="8"/>
        <v>0</v>
      </c>
      <c r="BV497" s="645"/>
      <c r="BW497" s="338"/>
      <c r="BX497" s="338"/>
      <c r="BY497" s="338"/>
      <c r="BZ497" s="338"/>
      <c r="CA497" s="338"/>
      <c r="CB497" s="338"/>
    </row>
    <row r="498" ht="15.75" customHeight="1">
      <c r="A498" s="858">
        <v>495.0</v>
      </c>
      <c r="B498" s="501"/>
      <c r="C498" s="908"/>
      <c r="D498" s="773">
        <f t="shared" ref="D498:E498" si="501">H498+J498+L498+N498+P498+R498+T498+V498+X498+Z498+AB498+AD498+AF498+AH498+AJ498+AL498+AN498+AP498+AR498+AT498+AV498+AX498+AZ498+BB498+BD498+BF498+BH498+BJ498+BL498+BN498+BP498</f>
        <v>0</v>
      </c>
      <c r="E498" s="671">
        <f t="shared" si="501"/>
        <v>0</v>
      </c>
      <c r="F498" s="774">
        <f t="shared" si="4"/>
        <v>0</v>
      </c>
      <c r="G498" s="418"/>
      <c r="H498" s="640"/>
      <c r="I498" s="642"/>
      <c r="J498" s="640"/>
      <c r="K498" s="642"/>
      <c r="L498" s="640"/>
      <c r="M498" s="642"/>
      <c r="N498" s="640"/>
      <c r="O498" s="642"/>
      <c r="P498" s="640"/>
      <c r="Q498" s="642"/>
      <c r="R498" s="640"/>
      <c r="S498" s="642"/>
      <c r="T498" s="640"/>
      <c r="U498" s="642"/>
      <c r="V498" s="640"/>
      <c r="W498" s="642"/>
      <c r="X498" s="640"/>
      <c r="Y498" s="642"/>
      <c r="Z498" s="640"/>
      <c r="AA498" s="642"/>
      <c r="AB498" s="640"/>
      <c r="AC498" s="642"/>
      <c r="AD498" s="640"/>
      <c r="AE498" s="642"/>
      <c r="AF498" s="640"/>
      <c r="AG498" s="642"/>
      <c r="AH498" s="640"/>
      <c r="AI498" s="642"/>
      <c r="AJ498" s="640"/>
      <c r="AK498" s="642"/>
      <c r="AL498" s="640"/>
      <c r="AM498" s="642"/>
      <c r="AN498" s="640"/>
      <c r="AO498" s="642"/>
      <c r="AP498" s="640"/>
      <c r="AQ498" s="642"/>
      <c r="AR498" s="640"/>
      <c r="AS498" s="642"/>
      <c r="AT498" s="640"/>
      <c r="AU498" s="642"/>
      <c r="AV498" s="640"/>
      <c r="AW498" s="642"/>
      <c r="AX498" s="640"/>
      <c r="AY498" s="642"/>
      <c r="AZ498" s="640"/>
      <c r="BA498" s="642"/>
      <c r="BB498" s="640"/>
      <c r="BC498" s="642"/>
      <c r="BD498" s="640"/>
      <c r="BE498" s="642"/>
      <c r="BF498" s="640"/>
      <c r="BG498" s="642"/>
      <c r="BH498" s="640"/>
      <c r="BI498" s="642"/>
      <c r="BJ498" s="640"/>
      <c r="BK498" s="642"/>
      <c r="BL498" s="640"/>
      <c r="BM498" s="642"/>
      <c r="BN498" s="640"/>
      <c r="BO498" s="642"/>
      <c r="BP498" s="640"/>
      <c r="BQ498" s="642"/>
      <c r="BR498" s="643"/>
      <c r="BS498" s="644">
        <f t="shared" si="6"/>
        <v>0</v>
      </c>
      <c r="BT498" s="776">
        <f t="shared" si="7"/>
        <v>0</v>
      </c>
      <c r="BU498" s="644">
        <f t="shared" si="8"/>
        <v>0</v>
      </c>
      <c r="BV498" s="645"/>
      <c r="BW498" s="338"/>
      <c r="BX498" s="338"/>
      <c r="BY498" s="338"/>
      <c r="BZ498" s="338"/>
      <c r="CA498" s="338"/>
      <c r="CB498" s="338"/>
    </row>
    <row r="499" ht="15.75" customHeight="1">
      <c r="A499" s="858">
        <v>496.0</v>
      </c>
      <c r="B499" s="501"/>
      <c r="C499" s="908"/>
      <c r="D499" s="773">
        <f t="shared" ref="D499:E499" si="502">H499+J499+L499+N499+P499+R499+T499+V499+X499+Z499+AB499+AD499+AF499+AH499+AJ499+AL499+AN499+AP499+AR499+AT499+AV499+AX499+AZ499+BB499+BD499+BF499+BH499+BJ499+BL499+BN499+BP499</f>
        <v>0</v>
      </c>
      <c r="E499" s="671">
        <f t="shared" si="502"/>
        <v>0</v>
      </c>
      <c r="F499" s="774">
        <f t="shared" si="4"/>
        <v>0</v>
      </c>
      <c r="G499" s="418"/>
      <c r="H499" s="640"/>
      <c r="I499" s="642"/>
      <c r="J499" s="640"/>
      <c r="K499" s="642"/>
      <c r="L499" s="640"/>
      <c r="M499" s="642"/>
      <c r="N499" s="640"/>
      <c r="O499" s="642"/>
      <c r="P499" s="640"/>
      <c r="Q499" s="642"/>
      <c r="R499" s="640"/>
      <c r="S499" s="642"/>
      <c r="T499" s="640"/>
      <c r="U499" s="642"/>
      <c r="V499" s="640"/>
      <c r="W499" s="642"/>
      <c r="X499" s="640"/>
      <c r="Y499" s="642"/>
      <c r="Z499" s="640"/>
      <c r="AA499" s="642"/>
      <c r="AB499" s="640"/>
      <c r="AC499" s="642"/>
      <c r="AD499" s="640"/>
      <c r="AE499" s="642"/>
      <c r="AF499" s="640"/>
      <c r="AG499" s="642"/>
      <c r="AH499" s="640"/>
      <c r="AI499" s="642"/>
      <c r="AJ499" s="640"/>
      <c r="AK499" s="642"/>
      <c r="AL499" s="640"/>
      <c r="AM499" s="642"/>
      <c r="AN499" s="640"/>
      <c r="AO499" s="642"/>
      <c r="AP499" s="640"/>
      <c r="AQ499" s="642"/>
      <c r="AR499" s="640"/>
      <c r="AS499" s="642"/>
      <c r="AT499" s="640"/>
      <c r="AU499" s="642"/>
      <c r="AV499" s="640"/>
      <c r="AW499" s="642"/>
      <c r="AX499" s="640"/>
      <c r="AY499" s="642"/>
      <c r="AZ499" s="640"/>
      <c r="BA499" s="642"/>
      <c r="BB499" s="640"/>
      <c r="BC499" s="642"/>
      <c r="BD499" s="640"/>
      <c r="BE499" s="642"/>
      <c r="BF499" s="640"/>
      <c r="BG499" s="642"/>
      <c r="BH499" s="640"/>
      <c r="BI499" s="642"/>
      <c r="BJ499" s="640"/>
      <c r="BK499" s="642"/>
      <c r="BL499" s="640"/>
      <c r="BM499" s="642"/>
      <c r="BN499" s="640"/>
      <c r="BO499" s="642"/>
      <c r="BP499" s="640"/>
      <c r="BQ499" s="642"/>
      <c r="BR499" s="643"/>
      <c r="BS499" s="644">
        <f t="shared" si="6"/>
        <v>0</v>
      </c>
      <c r="BT499" s="776">
        <f t="shared" si="7"/>
        <v>0</v>
      </c>
      <c r="BU499" s="644">
        <f t="shared" si="8"/>
        <v>0</v>
      </c>
      <c r="BV499" s="645"/>
      <c r="BW499" s="338"/>
      <c r="BX499" s="338"/>
      <c r="BY499" s="338"/>
      <c r="BZ499" s="338"/>
      <c r="CA499" s="338"/>
      <c r="CB499" s="338"/>
    </row>
    <row r="500" ht="15.75" customHeight="1">
      <c r="A500" s="858">
        <v>497.0</v>
      </c>
      <c r="B500" s="501"/>
      <c r="C500" s="908"/>
      <c r="D500" s="773">
        <f t="shared" ref="D500:E500" si="503">H500+J500+L500+N500+P500+R500+T500+V500+X500+Z500+AB500+AD500+AF500+AH500+AJ500+AL500+AN500+AP500+AR500+AT500+AV500+AX500+AZ500+BB500+BD500+BF500+BH500+BJ500+BL500+BN500+BP500</f>
        <v>0</v>
      </c>
      <c r="E500" s="671">
        <f t="shared" si="503"/>
        <v>0</v>
      </c>
      <c r="F500" s="774">
        <f t="shared" si="4"/>
        <v>0</v>
      </c>
      <c r="G500" s="418"/>
      <c r="H500" s="640"/>
      <c r="I500" s="642"/>
      <c r="J500" s="640"/>
      <c r="K500" s="642"/>
      <c r="L500" s="640"/>
      <c r="M500" s="642"/>
      <c r="N500" s="640"/>
      <c r="O500" s="642"/>
      <c r="P500" s="640"/>
      <c r="Q500" s="642"/>
      <c r="R500" s="640"/>
      <c r="S500" s="642"/>
      <c r="T500" s="640"/>
      <c r="U500" s="642"/>
      <c r="V500" s="640"/>
      <c r="W500" s="642"/>
      <c r="X500" s="640"/>
      <c r="Y500" s="642"/>
      <c r="Z500" s="640"/>
      <c r="AA500" s="642"/>
      <c r="AB500" s="640"/>
      <c r="AC500" s="642"/>
      <c r="AD500" s="640"/>
      <c r="AE500" s="642"/>
      <c r="AF500" s="640"/>
      <c r="AG500" s="642"/>
      <c r="AH500" s="640"/>
      <c r="AI500" s="642"/>
      <c r="AJ500" s="640"/>
      <c r="AK500" s="642"/>
      <c r="AL500" s="640"/>
      <c r="AM500" s="642"/>
      <c r="AN500" s="640"/>
      <c r="AO500" s="642"/>
      <c r="AP500" s="640"/>
      <c r="AQ500" s="642"/>
      <c r="AR500" s="640"/>
      <c r="AS500" s="642"/>
      <c r="AT500" s="640"/>
      <c r="AU500" s="642"/>
      <c r="AV500" s="640"/>
      <c r="AW500" s="642"/>
      <c r="AX500" s="640"/>
      <c r="AY500" s="642"/>
      <c r="AZ500" s="640"/>
      <c r="BA500" s="642"/>
      <c r="BB500" s="640"/>
      <c r="BC500" s="642"/>
      <c r="BD500" s="640"/>
      <c r="BE500" s="642"/>
      <c r="BF500" s="640"/>
      <c r="BG500" s="642"/>
      <c r="BH500" s="640"/>
      <c r="BI500" s="642"/>
      <c r="BJ500" s="640"/>
      <c r="BK500" s="642"/>
      <c r="BL500" s="640"/>
      <c r="BM500" s="642"/>
      <c r="BN500" s="640"/>
      <c r="BO500" s="642"/>
      <c r="BP500" s="640"/>
      <c r="BQ500" s="642"/>
      <c r="BR500" s="643"/>
      <c r="BS500" s="644">
        <f t="shared" si="6"/>
        <v>0</v>
      </c>
      <c r="BT500" s="776">
        <f t="shared" si="7"/>
        <v>0</v>
      </c>
      <c r="BU500" s="644">
        <f t="shared" si="8"/>
        <v>0</v>
      </c>
      <c r="BV500" s="645"/>
      <c r="BW500" s="338"/>
      <c r="BX500" s="338"/>
      <c r="BY500" s="338"/>
      <c r="BZ500" s="338"/>
      <c r="CA500" s="338"/>
      <c r="CB500" s="338"/>
    </row>
    <row r="501" ht="15.75" customHeight="1">
      <c r="A501" s="858">
        <v>498.0</v>
      </c>
      <c r="B501" s="501"/>
      <c r="C501" s="908"/>
      <c r="D501" s="773">
        <f t="shared" ref="D501:E501" si="504">H501+J501+L501+N501+P501+R501+T501+V501+X501+Z501+AB501+AD501+AF501+AH501+AJ501+AL501+AN501+AP501+AR501+AT501+AV501+AX501+AZ501+BB501+BD501+BF501+BH501+BJ501+BL501+BN501+BP501</f>
        <v>0</v>
      </c>
      <c r="E501" s="671">
        <f t="shared" si="504"/>
        <v>0</v>
      </c>
      <c r="F501" s="774">
        <f t="shared" si="4"/>
        <v>0</v>
      </c>
      <c r="G501" s="418"/>
      <c r="H501" s="640"/>
      <c r="I501" s="642"/>
      <c r="J501" s="640"/>
      <c r="K501" s="642"/>
      <c r="L501" s="640"/>
      <c r="M501" s="642"/>
      <c r="N501" s="640"/>
      <c r="O501" s="642"/>
      <c r="P501" s="640"/>
      <c r="Q501" s="642"/>
      <c r="R501" s="640"/>
      <c r="S501" s="642"/>
      <c r="T501" s="640"/>
      <c r="U501" s="642"/>
      <c r="V501" s="640"/>
      <c r="W501" s="642"/>
      <c r="X501" s="640"/>
      <c r="Y501" s="642"/>
      <c r="Z501" s="640"/>
      <c r="AA501" s="642"/>
      <c r="AB501" s="640"/>
      <c r="AC501" s="642"/>
      <c r="AD501" s="640"/>
      <c r="AE501" s="642"/>
      <c r="AF501" s="640"/>
      <c r="AG501" s="642"/>
      <c r="AH501" s="640"/>
      <c r="AI501" s="642"/>
      <c r="AJ501" s="640"/>
      <c r="AK501" s="642"/>
      <c r="AL501" s="640"/>
      <c r="AM501" s="642"/>
      <c r="AN501" s="640"/>
      <c r="AO501" s="642"/>
      <c r="AP501" s="640"/>
      <c r="AQ501" s="642"/>
      <c r="AR501" s="640"/>
      <c r="AS501" s="642"/>
      <c r="AT501" s="640"/>
      <c r="AU501" s="642"/>
      <c r="AV501" s="640"/>
      <c r="AW501" s="642"/>
      <c r="AX501" s="640"/>
      <c r="AY501" s="642"/>
      <c r="AZ501" s="640"/>
      <c r="BA501" s="642"/>
      <c r="BB501" s="640"/>
      <c r="BC501" s="642"/>
      <c r="BD501" s="640"/>
      <c r="BE501" s="642"/>
      <c r="BF501" s="640"/>
      <c r="BG501" s="642"/>
      <c r="BH501" s="640"/>
      <c r="BI501" s="642"/>
      <c r="BJ501" s="640"/>
      <c r="BK501" s="642"/>
      <c r="BL501" s="640"/>
      <c r="BM501" s="642"/>
      <c r="BN501" s="640"/>
      <c r="BO501" s="642"/>
      <c r="BP501" s="640"/>
      <c r="BQ501" s="642"/>
      <c r="BR501" s="643"/>
      <c r="BS501" s="644">
        <f t="shared" si="6"/>
        <v>0</v>
      </c>
      <c r="BT501" s="776">
        <f t="shared" si="7"/>
        <v>0</v>
      </c>
      <c r="BU501" s="644">
        <f t="shared" si="8"/>
        <v>0</v>
      </c>
      <c r="BV501" s="645"/>
      <c r="BW501" s="338"/>
      <c r="BX501" s="338"/>
      <c r="BY501" s="338"/>
      <c r="BZ501" s="338"/>
      <c r="CA501" s="338"/>
      <c r="CB501" s="338"/>
    </row>
    <row r="502" ht="15.75" customHeight="1">
      <c r="A502" s="858">
        <v>499.0</v>
      </c>
      <c r="B502" s="501"/>
      <c r="C502" s="908"/>
      <c r="D502" s="773">
        <f t="shared" ref="D502:E502" si="505">H502+J502+L502+N502+P502+R502+T502+V502+X502+Z502+AB502+AD502+AF502+AH502+AJ502+AL502+AN502+AP502+AR502+AT502+AV502+AX502+AZ502+BB502+BD502+BF502+BH502+BJ502+BL502+BN502+BP502</f>
        <v>0</v>
      </c>
      <c r="E502" s="671">
        <f t="shared" si="505"/>
        <v>0</v>
      </c>
      <c r="F502" s="774">
        <f t="shared" si="4"/>
        <v>0</v>
      </c>
      <c r="G502" s="418"/>
      <c r="H502" s="640"/>
      <c r="I502" s="642"/>
      <c r="J502" s="640"/>
      <c r="K502" s="642"/>
      <c r="L502" s="640"/>
      <c r="M502" s="642"/>
      <c r="N502" s="640"/>
      <c r="O502" s="642"/>
      <c r="P502" s="640"/>
      <c r="Q502" s="642"/>
      <c r="R502" s="640"/>
      <c r="S502" s="642"/>
      <c r="T502" s="640"/>
      <c r="U502" s="642"/>
      <c r="V502" s="640"/>
      <c r="W502" s="642"/>
      <c r="X502" s="640"/>
      <c r="Y502" s="642"/>
      <c r="Z502" s="640"/>
      <c r="AA502" s="642"/>
      <c r="AB502" s="640"/>
      <c r="AC502" s="642"/>
      <c r="AD502" s="640"/>
      <c r="AE502" s="642"/>
      <c r="AF502" s="640"/>
      <c r="AG502" s="642"/>
      <c r="AH502" s="640"/>
      <c r="AI502" s="642"/>
      <c r="AJ502" s="640"/>
      <c r="AK502" s="642"/>
      <c r="AL502" s="640"/>
      <c r="AM502" s="642"/>
      <c r="AN502" s="640"/>
      <c r="AO502" s="642"/>
      <c r="AP502" s="640"/>
      <c r="AQ502" s="642"/>
      <c r="AR502" s="640"/>
      <c r="AS502" s="642"/>
      <c r="AT502" s="640"/>
      <c r="AU502" s="642"/>
      <c r="AV502" s="640"/>
      <c r="AW502" s="642"/>
      <c r="AX502" s="640"/>
      <c r="AY502" s="642"/>
      <c r="AZ502" s="640"/>
      <c r="BA502" s="642"/>
      <c r="BB502" s="640"/>
      <c r="BC502" s="642"/>
      <c r="BD502" s="640"/>
      <c r="BE502" s="642"/>
      <c r="BF502" s="640"/>
      <c r="BG502" s="642"/>
      <c r="BH502" s="640"/>
      <c r="BI502" s="642"/>
      <c r="BJ502" s="640"/>
      <c r="BK502" s="642"/>
      <c r="BL502" s="640"/>
      <c r="BM502" s="642"/>
      <c r="BN502" s="640"/>
      <c r="BO502" s="642"/>
      <c r="BP502" s="640"/>
      <c r="BQ502" s="642"/>
      <c r="BR502" s="643"/>
      <c r="BS502" s="644">
        <f t="shared" si="6"/>
        <v>0</v>
      </c>
      <c r="BT502" s="776">
        <f t="shared" si="7"/>
        <v>0</v>
      </c>
      <c r="BU502" s="644">
        <f t="shared" si="8"/>
        <v>0</v>
      </c>
      <c r="BV502" s="645"/>
      <c r="BW502" s="338"/>
      <c r="BX502" s="338"/>
      <c r="BY502" s="338"/>
      <c r="BZ502" s="338"/>
      <c r="CA502" s="338"/>
      <c r="CB502" s="338"/>
    </row>
    <row r="503" ht="15.75" customHeight="1">
      <c r="A503" s="858">
        <v>500.0</v>
      </c>
      <c r="B503" s="501"/>
      <c r="C503" s="1213"/>
      <c r="D503" s="914">
        <f t="shared" ref="D503:E503" si="506">H503+J503+L503+N503+P503+R503+T503+V503+X503+Z503+AB503+AD503+AF503+AH503+AJ503+AL503+AN503+AP503+AR503+AT503+AV503+AX503+AZ503+BB503+BD503+BF503+BH503+BJ503+BL503+BN503+BP503</f>
        <v>0</v>
      </c>
      <c r="E503" s="915">
        <f t="shared" si="506"/>
        <v>0</v>
      </c>
      <c r="F503" s="916">
        <f t="shared" si="4"/>
        <v>0</v>
      </c>
      <c r="G503" s="917"/>
      <c r="H503" s="812"/>
      <c r="I503" s="813"/>
      <c r="J503" s="812"/>
      <c r="K503" s="813"/>
      <c r="L503" s="812"/>
      <c r="M503" s="813"/>
      <c r="N503" s="812"/>
      <c r="O503" s="813"/>
      <c r="P503" s="812"/>
      <c r="Q503" s="813"/>
      <c r="R503" s="812"/>
      <c r="S503" s="813"/>
      <c r="T503" s="812"/>
      <c r="U503" s="813"/>
      <c r="V503" s="812"/>
      <c r="W503" s="813"/>
      <c r="X503" s="812"/>
      <c r="Y503" s="813"/>
      <c r="Z503" s="812"/>
      <c r="AA503" s="813"/>
      <c r="AB503" s="812"/>
      <c r="AC503" s="813"/>
      <c r="AD503" s="812"/>
      <c r="AE503" s="813"/>
      <c r="AF503" s="812"/>
      <c r="AG503" s="813"/>
      <c r="AH503" s="812"/>
      <c r="AI503" s="813"/>
      <c r="AJ503" s="812"/>
      <c r="AK503" s="813"/>
      <c r="AL503" s="812"/>
      <c r="AM503" s="813"/>
      <c r="AN503" s="812"/>
      <c r="AO503" s="813"/>
      <c r="AP503" s="812"/>
      <c r="AQ503" s="813"/>
      <c r="AR503" s="812"/>
      <c r="AS503" s="813"/>
      <c r="AT503" s="812"/>
      <c r="AU503" s="813"/>
      <c r="AV503" s="812"/>
      <c r="AW503" s="813"/>
      <c r="AX503" s="812"/>
      <c r="AY503" s="813"/>
      <c r="AZ503" s="812"/>
      <c r="BA503" s="813"/>
      <c r="BB503" s="812"/>
      <c r="BC503" s="813"/>
      <c r="BD503" s="812"/>
      <c r="BE503" s="813"/>
      <c r="BF503" s="812"/>
      <c r="BG503" s="813"/>
      <c r="BH503" s="812"/>
      <c r="BI503" s="813"/>
      <c r="BJ503" s="812"/>
      <c r="BK503" s="813"/>
      <c r="BL503" s="812"/>
      <c r="BM503" s="813"/>
      <c r="BN503" s="812"/>
      <c r="BO503" s="813"/>
      <c r="BP503" s="812"/>
      <c r="BQ503" s="813"/>
      <c r="BR503" s="643"/>
      <c r="BS503" s="644">
        <f t="shared" si="6"/>
        <v>0</v>
      </c>
      <c r="BT503" s="776">
        <f t="shared" si="7"/>
        <v>0</v>
      </c>
      <c r="BU503" s="644">
        <f t="shared" si="8"/>
        <v>0</v>
      </c>
      <c r="BV503" s="645"/>
      <c r="BW503" s="338"/>
      <c r="BX503" s="338"/>
      <c r="BY503" s="338"/>
      <c r="BZ503" s="338"/>
      <c r="CA503" s="338"/>
      <c r="CB503" s="338"/>
    </row>
    <row r="504" ht="6.0" customHeight="1">
      <c r="A504" s="338"/>
      <c r="B504" s="338"/>
      <c r="C504" s="339"/>
      <c r="D504" s="563"/>
      <c r="E504" s="564"/>
      <c r="F504" s="918"/>
      <c r="G504" s="44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  <c r="AI504" s="338"/>
      <c r="AJ504" s="338"/>
      <c r="AK504" s="338"/>
      <c r="AL504" s="338"/>
      <c r="AM504" s="338"/>
      <c r="AN504" s="338"/>
      <c r="AO504" s="338"/>
      <c r="AP504" s="338"/>
      <c r="AQ504" s="338"/>
      <c r="AR504" s="338"/>
      <c r="AS504" s="338"/>
      <c r="AT504" s="338"/>
      <c r="AU504" s="338"/>
      <c r="AV504" s="338"/>
      <c r="AW504" s="338"/>
      <c r="AX504" s="338"/>
      <c r="AY504" s="338"/>
      <c r="AZ504" s="338"/>
      <c r="BA504" s="338"/>
      <c r="BB504" s="338"/>
      <c r="BC504" s="338"/>
      <c r="BD504" s="338"/>
      <c r="BE504" s="338"/>
      <c r="BF504" s="338"/>
      <c r="BG504" s="338"/>
      <c r="BH504" s="338"/>
      <c r="BI504" s="338"/>
      <c r="BJ504" s="338"/>
      <c r="BK504" s="338"/>
      <c r="BL504" s="338"/>
      <c r="BM504" s="338"/>
      <c r="BN504" s="338"/>
      <c r="BO504" s="338"/>
      <c r="BP504" s="338"/>
      <c r="BQ504" s="338"/>
      <c r="BR504" s="338"/>
      <c r="BS504" s="338"/>
      <c r="BT504" s="338"/>
      <c r="BU504" s="338"/>
      <c r="BV504" s="338"/>
      <c r="BW504" s="338"/>
      <c r="BX504" s="338"/>
      <c r="BY504" s="338"/>
      <c r="BZ504" s="338"/>
      <c r="CA504" s="338"/>
      <c r="CB504" s="338"/>
    </row>
    <row r="505" ht="15.75" customHeight="1">
      <c r="A505" s="338"/>
      <c r="B505" s="338"/>
      <c r="C505" s="339"/>
      <c r="D505" s="563"/>
      <c r="E505" s="564"/>
      <c r="F505" s="918"/>
      <c r="G505" s="44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  <c r="AI505" s="338"/>
      <c r="AJ505" s="338"/>
      <c r="AK505" s="338"/>
      <c r="AL505" s="338"/>
      <c r="AM505" s="338"/>
      <c r="AN505" s="338"/>
      <c r="AO505" s="338"/>
      <c r="AP505" s="338"/>
      <c r="AQ505" s="338"/>
      <c r="AR505" s="338"/>
      <c r="AS505" s="338"/>
      <c r="AT505" s="338"/>
      <c r="AU505" s="338"/>
      <c r="AV505" s="338"/>
      <c r="AW505" s="338"/>
      <c r="AX505" s="338"/>
      <c r="AY505" s="338"/>
      <c r="AZ505" s="338"/>
      <c r="BA505" s="338"/>
      <c r="BB505" s="338"/>
      <c r="BC505" s="338"/>
      <c r="BD505" s="338"/>
      <c r="BE505" s="338"/>
      <c r="BF505" s="338"/>
      <c r="BG505" s="338"/>
      <c r="BH505" s="338"/>
      <c r="BI505" s="338"/>
      <c r="BJ505" s="338"/>
      <c r="BK505" s="338"/>
      <c r="BL505" s="338"/>
      <c r="BM505" s="338"/>
      <c r="BN505" s="338"/>
      <c r="BO505" s="338"/>
      <c r="BP505" s="338"/>
      <c r="BQ505" s="338"/>
      <c r="BR505" s="338"/>
      <c r="BS505" s="338"/>
      <c r="BT505" s="338"/>
      <c r="BU505" s="338"/>
      <c r="BV505" s="338"/>
      <c r="BW505" s="338"/>
      <c r="BX505" s="338"/>
      <c r="BY505" s="338"/>
      <c r="BZ505" s="338"/>
      <c r="CA505" s="338"/>
      <c r="CB505" s="338"/>
    </row>
    <row r="506" ht="15.75" customHeight="1">
      <c r="A506" s="338"/>
      <c r="B506" s="338"/>
      <c r="C506" s="339"/>
      <c r="D506" s="563"/>
      <c r="E506" s="564"/>
      <c r="F506" s="918"/>
      <c r="G506" s="44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  <c r="AI506" s="338"/>
      <c r="AJ506" s="338"/>
      <c r="AK506" s="338"/>
      <c r="AL506" s="338"/>
      <c r="AM506" s="338"/>
      <c r="AN506" s="338"/>
      <c r="AO506" s="338"/>
      <c r="AP506" s="338"/>
      <c r="AQ506" s="338"/>
      <c r="AR506" s="338"/>
      <c r="AS506" s="338"/>
      <c r="AT506" s="338"/>
      <c r="AU506" s="338"/>
      <c r="AV506" s="338"/>
      <c r="AW506" s="338"/>
      <c r="AX506" s="338"/>
      <c r="AY506" s="338"/>
      <c r="AZ506" s="338"/>
      <c r="BA506" s="338"/>
      <c r="BB506" s="338"/>
      <c r="BC506" s="338"/>
      <c r="BD506" s="338"/>
      <c r="BE506" s="338"/>
      <c r="BF506" s="338"/>
      <c r="BG506" s="338"/>
      <c r="BH506" s="338"/>
      <c r="BI506" s="338"/>
      <c r="BJ506" s="338"/>
      <c r="BK506" s="338"/>
      <c r="BL506" s="338"/>
      <c r="BM506" s="338"/>
      <c r="BN506" s="338"/>
      <c r="BO506" s="338"/>
      <c r="BP506" s="338"/>
      <c r="BQ506" s="338"/>
      <c r="BR506" s="338"/>
      <c r="BS506" s="338"/>
      <c r="BT506" s="338"/>
      <c r="BU506" s="338"/>
      <c r="BV506" s="338"/>
      <c r="BW506" s="338"/>
      <c r="BX506" s="338"/>
      <c r="BY506" s="338"/>
      <c r="BZ506" s="338"/>
      <c r="CA506" s="338"/>
      <c r="CB506" s="338"/>
    </row>
    <row r="507" ht="15.75" customHeight="1">
      <c r="A507" s="338"/>
      <c r="B507" s="338"/>
      <c r="C507" s="339"/>
      <c r="D507" s="563"/>
      <c r="E507" s="564"/>
      <c r="F507" s="918"/>
      <c r="G507" s="44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  <c r="AI507" s="338"/>
      <c r="AJ507" s="338"/>
      <c r="AK507" s="338"/>
      <c r="AL507" s="338"/>
      <c r="AM507" s="338"/>
      <c r="AN507" s="338"/>
      <c r="AO507" s="338"/>
      <c r="AP507" s="338"/>
      <c r="AQ507" s="338"/>
      <c r="AR507" s="338"/>
      <c r="AS507" s="338"/>
      <c r="AT507" s="338"/>
      <c r="AU507" s="338"/>
      <c r="AV507" s="338"/>
      <c r="AW507" s="338"/>
      <c r="AX507" s="338"/>
      <c r="AY507" s="338"/>
      <c r="AZ507" s="338"/>
      <c r="BA507" s="338"/>
      <c r="BB507" s="338"/>
      <c r="BC507" s="338"/>
      <c r="BD507" s="338"/>
      <c r="BE507" s="338"/>
      <c r="BF507" s="338"/>
      <c r="BG507" s="338"/>
      <c r="BH507" s="338"/>
      <c r="BI507" s="338"/>
      <c r="BJ507" s="338"/>
      <c r="BK507" s="338"/>
      <c r="BL507" s="338"/>
      <c r="BM507" s="338"/>
      <c r="BN507" s="338"/>
      <c r="BO507" s="338"/>
      <c r="BP507" s="338"/>
      <c r="BQ507" s="338"/>
      <c r="BR507" s="338"/>
      <c r="BS507" s="338"/>
      <c r="BT507" s="338"/>
      <c r="BU507" s="338"/>
      <c r="BV507" s="338"/>
      <c r="BW507" s="338"/>
      <c r="BX507" s="338"/>
      <c r="BY507" s="338"/>
      <c r="BZ507" s="338"/>
      <c r="CA507" s="338"/>
      <c r="CB507" s="338"/>
    </row>
    <row r="508" ht="15.75" customHeight="1">
      <c r="A508" s="338"/>
      <c r="B508" s="338"/>
      <c r="C508" s="339"/>
      <c r="D508" s="563"/>
      <c r="E508" s="564"/>
      <c r="F508" s="918"/>
      <c r="G508" s="44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  <c r="AI508" s="338"/>
      <c r="AJ508" s="338"/>
      <c r="AK508" s="338"/>
      <c r="AL508" s="338"/>
      <c r="AM508" s="338"/>
      <c r="AN508" s="338"/>
      <c r="AO508" s="338"/>
      <c r="AP508" s="338"/>
      <c r="AQ508" s="338"/>
      <c r="AR508" s="338"/>
      <c r="AS508" s="338"/>
      <c r="AT508" s="338"/>
      <c r="AU508" s="338"/>
      <c r="AV508" s="338"/>
      <c r="AW508" s="338"/>
      <c r="AX508" s="338"/>
      <c r="AY508" s="338"/>
      <c r="AZ508" s="338"/>
      <c r="BA508" s="338"/>
      <c r="BB508" s="338"/>
      <c r="BC508" s="338"/>
      <c r="BD508" s="338"/>
      <c r="BE508" s="338"/>
      <c r="BF508" s="338"/>
      <c r="BG508" s="338"/>
      <c r="BH508" s="338"/>
      <c r="BI508" s="338"/>
      <c r="BJ508" s="338"/>
      <c r="BK508" s="338"/>
      <c r="BL508" s="338"/>
      <c r="BM508" s="338"/>
      <c r="BN508" s="338"/>
      <c r="BO508" s="338"/>
      <c r="BP508" s="338"/>
      <c r="BQ508" s="338"/>
      <c r="BR508" s="338"/>
      <c r="BS508" s="338"/>
      <c r="BT508" s="338"/>
      <c r="BU508" s="338"/>
      <c r="BV508" s="338"/>
      <c r="BW508" s="338"/>
      <c r="BX508" s="338"/>
      <c r="BY508" s="338"/>
      <c r="BZ508" s="338"/>
      <c r="CA508" s="338"/>
      <c r="CB508" s="338"/>
    </row>
    <row r="509" ht="15.75" customHeight="1">
      <c r="A509" s="338"/>
      <c r="B509" s="338"/>
      <c r="C509" s="339"/>
      <c r="D509" s="563"/>
      <c r="E509" s="564"/>
      <c r="F509" s="918"/>
      <c r="G509" s="44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  <c r="AI509" s="338"/>
      <c r="AJ509" s="338"/>
      <c r="AK509" s="338"/>
      <c r="AL509" s="338"/>
      <c r="AM509" s="338"/>
      <c r="AN509" s="338"/>
      <c r="AO509" s="338"/>
      <c r="AP509" s="338"/>
      <c r="AQ509" s="338"/>
      <c r="AR509" s="338"/>
      <c r="AS509" s="338"/>
      <c r="AT509" s="338"/>
      <c r="AU509" s="338"/>
      <c r="AV509" s="338"/>
      <c r="AW509" s="338"/>
      <c r="AX509" s="338"/>
      <c r="AY509" s="338"/>
      <c r="AZ509" s="338"/>
      <c r="BA509" s="338"/>
      <c r="BB509" s="338"/>
      <c r="BC509" s="338"/>
      <c r="BD509" s="338"/>
      <c r="BE509" s="338"/>
      <c r="BF509" s="338"/>
      <c r="BG509" s="338"/>
      <c r="BH509" s="338"/>
      <c r="BI509" s="338"/>
      <c r="BJ509" s="338"/>
      <c r="BK509" s="338"/>
      <c r="BL509" s="338"/>
      <c r="BM509" s="338"/>
      <c r="BN509" s="338"/>
      <c r="BO509" s="338"/>
      <c r="BP509" s="338"/>
      <c r="BQ509" s="338"/>
      <c r="BR509" s="338"/>
      <c r="BS509" s="338"/>
      <c r="BT509" s="338"/>
      <c r="BU509" s="338"/>
      <c r="BV509" s="338"/>
      <c r="BW509" s="338"/>
      <c r="BX509" s="338"/>
      <c r="BY509" s="338"/>
      <c r="BZ509" s="338"/>
      <c r="CA509" s="338"/>
      <c r="CB509" s="338"/>
    </row>
    <row r="510" ht="15.75" customHeight="1">
      <c r="A510" s="338"/>
      <c r="B510" s="338"/>
      <c r="C510" s="339"/>
      <c r="D510" s="563"/>
      <c r="E510" s="564"/>
      <c r="F510" s="918"/>
      <c r="G510" s="44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  <c r="AI510" s="338"/>
      <c r="AJ510" s="338"/>
      <c r="AK510" s="338"/>
      <c r="AL510" s="338"/>
      <c r="AM510" s="338"/>
      <c r="AN510" s="338"/>
      <c r="AO510" s="338"/>
      <c r="AP510" s="338"/>
      <c r="AQ510" s="338"/>
      <c r="AR510" s="338"/>
      <c r="AS510" s="338"/>
      <c r="AT510" s="338"/>
      <c r="AU510" s="338"/>
      <c r="AV510" s="338"/>
      <c r="AW510" s="338"/>
      <c r="AX510" s="338"/>
      <c r="AY510" s="338"/>
      <c r="AZ510" s="338"/>
      <c r="BA510" s="338"/>
      <c r="BB510" s="338"/>
      <c r="BC510" s="338"/>
      <c r="BD510" s="338"/>
      <c r="BE510" s="338"/>
      <c r="BF510" s="338"/>
      <c r="BG510" s="338"/>
      <c r="BH510" s="338"/>
      <c r="BI510" s="338"/>
      <c r="BJ510" s="338"/>
      <c r="BK510" s="338"/>
      <c r="BL510" s="338"/>
      <c r="BM510" s="338"/>
      <c r="BN510" s="338"/>
      <c r="BO510" s="338"/>
      <c r="BP510" s="338"/>
      <c r="BQ510" s="338"/>
      <c r="BR510" s="338"/>
      <c r="BS510" s="338"/>
      <c r="BT510" s="338"/>
      <c r="BU510" s="338"/>
      <c r="BV510" s="338"/>
      <c r="BW510" s="338"/>
      <c r="BX510" s="338"/>
      <c r="BY510" s="338"/>
      <c r="BZ510" s="338"/>
      <c r="CA510" s="338"/>
      <c r="CB510" s="338"/>
    </row>
    <row r="511" ht="15.75" customHeight="1">
      <c r="A511" s="338"/>
      <c r="B511" s="338"/>
      <c r="C511" s="339"/>
      <c r="D511" s="563"/>
      <c r="E511" s="564"/>
      <c r="F511" s="918"/>
      <c r="G511" s="44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  <c r="AI511" s="338"/>
      <c r="AJ511" s="338"/>
      <c r="AK511" s="338"/>
      <c r="AL511" s="338"/>
      <c r="AM511" s="338"/>
      <c r="AN511" s="338"/>
      <c r="AO511" s="338"/>
      <c r="AP511" s="338"/>
      <c r="AQ511" s="338"/>
      <c r="AR511" s="338"/>
      <c r="AS511" s="338"/>
      <c r="AT511" s="338"/>
      <c r="AU511" s="338"/>
      <c r="AV511" s="338"/>
      <c r="AW511" s="338"/>
      <c r="AX511" s="338"/>
      <c r="AY511" s="338"/>
      <c r="AZ511" s="338"/>
      <c r="BA511" s="338"/>
      <c r="BB511" s="338"/>
      <c r="BC511" s="338"/>
      <c r="BD511" s="338"/>
      <c r="BE511" s="338"/>
      <c r="BF511" s="338"/>
      <c r="BG511" s="338"/>
      <c r="BH511" s="338"/>
      <c r="BI511" s="338"/>
      <c r="BJ511" s="338"/>
      <c r="BK511" s="338"/>
      <c r="BL511" s="338"/>
      <c r="BM511" s="338"/>
      <c r="BN511" s="338"/>
      <c r="BO511" s="338"/>
      <c r="BP511" s="338"/>
      <c r="BQ511" s="338"/>
      <c r="BR511" s="338"/>
      <c r="BS511" s="338"/>
      <c r="BT511" s="338"/>
      <c r="BU511" s="338"/>
      <c r="BV511" s="338"/>
      <c r="BW511" s="338"/>
      <c r="BX511" s="338"/>
      <c r="BY511" s="338"/>
      <c r="BZ511" s="338"/>
      <c r="CA511" s="338"/>
      <c r="CB511" s="338"/>
    </row>
    <row r="512" ht="15.75" customHeight="1">
      <c r="A512" s="338"/>
      <c r="B512" s="338"/>
      <c r="C512" s="339"/>
      <c r="D512" s="563"/>
      <c r="E512" s="564"/>
      <c r="F512" s="918"/>
      <c r="G512" s="44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  <c r="AI512" s="338"/>
      <c r="AJ512" s="338"/>
      <c r="AK512" s="338"/>
      <c r="AL512" s="338"/>
      <c r="AM512" s="338"/>
      <c r="AN512" s="338"/>
      <c r="AO512" s="338"/>
      <c r="AP512" s="338"/>
      <c r="AQ512" s="338"/>
      <c r="AR512" s="338"/>
      <c r="AS512" s="338"/>
      <c r="AT512" s="338"/>
      <c r="AU512" s="338"/>
      <c r="AV512" s="338"/>
      <c r="AW512" s="338"/>
      <c r="AX512" s="338"/>
      <c r="AY512" s="338"/>
      <c r="AZ512" s="338"/>
      <c r="BA512" s="338"/>
      <c r="BB512" s="338"/>
      <c r="BC512" s="338"/>
      <c r="BD512" s="338"/>
      <c r="BE512" s="338"/>
      <c r="BF512" s="338"/>
      <c r="BG512" s="338"/>
      <c r="BH512" s="338"/>
      <c r="BI512" s="338"/>
      <c r="BJ512" s="338"/>
      <c r="BK512" s="338"/>
      <c r="BL512" s="338"/>
      <c r="BM512" s="338"/>
      <c r="BN512" s="338"/>
      <c r="BO512" s="338"/>
      <c r="BP512" s="338"/>
      <c r="BQ512" s="338"/>
      <c r="BR512" s="338"/>
      <c r="BS512" s="338"/>
      <c r="BT512" s="338"/>
      <c r="BU512" s="338"/>
      <c r="BV512" s="338"/>
      <c r="BW512" s="338"/>
      <c r="BX512" s="338"/>
      <c r="BY512" s="338"/>
      <c r="BZ512" s="338"/>
      <c r="CA512" s="338"/>
      <c r="CB512" s="338"/>
    </row>
    <row r="513" ht="15.75" customHeight="1">
      <c r="A513" s="338"/>
      <c r="B513" s="338"/>
      <c r="C513" s="339"/>
      <c r="D513" s="563"/>
      <c r="E513" s="564"/>
      <c r="F513" s="918"/>
      <c r="G513" s="44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  <c r="AI513" s="338"/>
      <c r="AJ513" s="338"/>
      <c r="AK513" s="338"/>
      <c r="AL513" s="338"/>
      <c r="AM513" s="338"/>
      <c r="AN513" s="338"/>
      <c r="AO513" s="338"/>
      <c r="AP513" s="338"/>
      <c r="AQ513" s="338"/>
      <c r="AR513" s="338"/>
      <c r="AS513" s="338"/>
      <c r="AT513" s="338"/>
      <c r="AU513" s="338"/>
      <c r="AV513" s="338"/>
      <c r="AW513" s="338"/>
      <c r="AX513" s="338"/>
      <c r="AY513" s="338"/>
      <c r="AZ513" s="338"/>
      <c r="BA513" s="338"/>
      <c r="BB513" s="338"/>
      <c r="BC513" s="338"/>
      <c r="BD513" s="338"/>
      <c r="BE513" s="338"/>
      <c r="BF513" s="338"/>
      <c r="BG513" s="338"/>
      <c r="BH513" s="338"/>
      <c r="BI513" s="338"/>
      <c r="BJ513" s="338"/>
      <c r="BK513" s="338"/>
      <c r="BL513" s="338"/>
      <c r="BM513" s="338"/>
      <c r="BN513" s="338"/>
      <c r="BO513" s="338"/>
      <c r="BP513" s="338"/>
      <c r="BQ513" s="338"/>
      <c r="BR513" s="338"/>
      <c r="BS513" s="338"/>
      <c r="BT513" s="338"/>
      <c r="BU513" s="338"/>
      <c r="BV513" s="338"/>
      <c r="BW513" s="338"/>
      <c r="BX513" s="338"/>
      <c r="BY513" s="338"/>
      <c r="BZ513" s="338"/>
      <c r="CA513" s="338"/>
      <c r="CB513" s="338"/>
    </row>
    <row r="514" ht="15.75" customHeight="1">
      <c r="A514" s="338"/>
      <c r="B514" s="338"/>
      <c r="C514" s="339"/>
      <c r="D514" s="563"/>
      <c r="E514" s="564"/>
      <c r="F514" s="918"/>
      <c r="G514" s="44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  <c r="AI514" s="338"/>
      <c r="AJ514" s="338"/>
      <c r="AK514" s="338"/>
      <c r="AL514" s="338"/>
      <c r="AM514" s="338"/>
      <c r="AN514" s="338"/>
      <c r="AO514" s="338"/>
      <c r="AP514" s="338"/>
      <c r="AQ514" s="338"/>
      <c r="AR514" s="338"/>
      <c r="AS514" s="338"/>
      <c r="AT514" s="338"/>
      <c r="AU514" s="338"/>
      <c r="AV514" s="338"/>
      <c r="AW514" s="338"/>
      <c r="AX514" s="338"/>
      <c r="AY514" s="338"/>
      <c r="AZ514" s="338"/>
      <c r="BA514" s="338"/>
      <c r="BB514" s="338"/>
      <c r="BC514" s="338"/>
      <c r="BD514" s="338"/>
      <c r="BE514" s="338"/>
      <c r="BF514" s="338"/>
      <c r="BG514" s="338"/>
      <c r="BH514" s="338"/>
      <c r="BI514" s="338"/>
      <c r="BJ514" s="338"/>
      <c r="BK514" s="338"/>
      <c r="BL514" s="338"/>
      <c r="BM514" s="338"/>
      <c r="BN514" s="338"/>
      <c r="BO514" s="338"/>
      <c r="BP514" s="338"/>
      <c r="BQ514" s="338"/>
      <c r="BR514" s="338"/>
      <c r="BS514" s="338"/>
      <c r="BT514" s="338"/>
      <c r="BU514" s="338"/>
      <c r="BV514" s="338"/>
      <c r="BW514" s="338"/>
      <c r="BX514" s="338"/>
      <c r="BY514" s="338"/>
      <c r="BZ514" s="338"/>
      <c r="CA514" s="338"/>
      <c r="CB514" s="338"/>
    </row>
    <row r="515" ht="15.75" customHeight="1">
      <c r="A515" s="338"/>
      <c r="B515" s="338"/>
      <c r="C515" s="339"/>
      <c r="D515" s="563"/>
      <c r="E515" s="564"/>
      <c r="F515" s="918"/>
      <c r="G515" s="44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  <c r="AI515" s="338"/>
      <c r="AJ515" s="338"/>
      <c r="AK515" s="338"/>
      <c r="AL515" s="338"/>
      <c r="AM515" s="338"/>
      <c r="AN515" s="338"/>
      <c r="AO515" s="338"/>
      <c r="AP515" s="338"/>
      <c r="AQ515" s="338"/>
      <c r="AR515" s="338"/>
      <c r="AS515" s="338"/>
      <c r="AT515" s="338"/>
      <c r="AU515" s="338"/>
      <c r="AV515" s="338"/>
      <c r="AW515" s="338"/>
      <c r="AX515" s="338"/>
      <c r="AY515" s="338"/>
      <c r="AZ515" s="338"/>
      <c r="BA515" s="338"/>
      <c r="BB515" s="338"/>
      <c r="BC515" s="338"/>
      <c r="BD515" s="338"/>
      <c r="BE515" s="338"/>
      <c r="BF515" s="338"/>
      <c r="BG515" s="338"/>
      <c r="BH515" s="338"/>
      <c r="BI515" s="338"/>
      <c r="BJ515" s="338"/>
      <c r="BK515" s="338"/>
      <c r="BL515" s="338"/>
      <c r="BM515" s="338"/>
      <c r="BN515" s="338"/>
      <c r="BO515" s="338"/>
      <c r="BP515" s="338"/>
      <c r="BQ515" s="338"/>
      <c r="BR515" s="338"/>
      <c r="BS515" s="338"/>
      <c r="BT515" s="338"/>
      <c r="BU515" s="338"/>
      <c r="BV515" s="338"/>
      <c r="BW515" s="338"/>
      <c r="BX515" s="338"/>
      <c r="BY515" s="338"/>
      <c r="BZ515" s="338"/>
      <c r="CA515" s="338"/>
      <c r="CB515" s="338"/>
    </row>
    <row r="516" ht="15.75" customHeight="1">
      <c r="A516" s="338"/>
      <c r="B516" s="338"/>
      <c r="C516" s="339"/>
      <c r="D516" s="563"/>
      <c r="E516" s="564"/>
      <c r="F516" s="918"/>
      <c r="G516" s="44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  <c r="AI516" s="338"/>
      <c r="AJ516" s="338"/>
      <c r="AK516" s="338"/>
      <c r="AL516" s="338"/>
      <c r="AM516" s="338"/>
      <c r="AN516" s="338"/>
      <c r="AO516" s="338"/>
      <c r="AP516" s="338"/>
      <c r="AQ516" s="338"/>
      <c r="AR516" s="338"/>
      <c r="AS516" s="338"/>
      <c r="AT516" s="338"/>
      <c r="AU516" s="338"/>
      <c r="AV516" s="338"/>
      <c r="AW516" s="338"/>
      <c r="AX516" s="338"/>
      <c r="AY516" s="338"/>
      <c r="AZ516" s="338"/>
      <c r="BA516" s="338"/>
      <c r="BB516" s="338"/>
      <c r="BC516" s="338"/>
      <c r="BD516" s="338"/>
      <c r="BE516" s="338"/>
      <c r="BF516" s="338"/>
      <c r="BG516" s="338"/>
      <c r="BH516" s="338"/>
      <c r="BI516" s="338"/>
      <c r="BJ516" s="338"/>
      <c r="BK516" s="338"/>
      <c r="BL516" s="338"/>
      <c r="BM516" s="338"/>
      <c r="BN516" s="338"/>
      <c r="BO516" s="338"/>
      <c r="BP516" s="338"/>
      <c r="BQ516" s="338"/>
      <c r="BR516" s="338"/>
      <c r="BS516" s="338"/>
      <c r="BT516" s="338"/>
      <c r="BU516" s="338"/>
      <c r="BV516" s="338"/>
      <c r="BW516" s="338"/>
      <c r="BX516" s="338"/>
      <c r="BY516" s="338"/>
      <c r="BZ516" s="338"/>
      <c r="CA516" s="338"/>
      <c r="CB516" s="338"/>
    </row>
    <row r="517" ht="15.75" customHeight="1">
      <c r="A517" s="338"/>
      <c r="B517" s="338"/>
      <c r="C517" s="339"/>
      <c r="D517" s="563"/>
      <c r="E517" s="564"/>
      <c r="F517" s="918"/>
      <c r="G517" s="44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  <c r="AI517" s="338"/>
      <c r="AJ517" s="338"/>
      <c r="AK517" s="338"/>
      <c r="AL517" s="338"/>
      <c r="AM517" s="338"/>
      <c r="AN517" s="338"/>
      <c r="AO517" s="338"/>
      <c r="AP517" s="338"/>
      <c r="AQ517" s="338"/>
      <c r="AR517" s="338"/>
      <c r="AS517" s="338"/>
      <c r="AT517" s="338"/>
      <c r="AU517" s="338"/>
      <c r="AV517" s="338"/>
      <c r="AW517" s="338"/>
      <c r="AX517" s="338"/>
      <c r="AY517" s="338"/>
      <c r="AZ517" s="338"/>
      <c r="BA517" s="338"/>
      <c r="BB517" s="338"/>
      <c r="BC517" s="338"/>
      <c r="BD517" s="338"/>
      <c r="BE517" s="338"/>
      <c r="BF517" s="338"/>
      <c r="BG517" s="338"/>
      <c r="BH517" s="338"/>
      <c r="BI517" s="338"/>
      <c r="BJ517" s="338"/>
      <c r="BK517" s="338"/>
      <c r="BL517" s="338"/>
      <c r="BM517" s="338"/>
      <c r="BN517" s="338"/>
      <c r="BO517" s="338"/>
      <c r="BP517" s="338"/>
      <c r="BQ517" s="338"/>
      <c r="BR517" s="338"/>
      <c r="BS517" s="338"/>
      <c r="BT517" s="338"/>
      <c r="BU517" s="338"/>
      <c r="BV517" s="338"/>
      <c r="BW517" s="338"/>
      <c r="BX517" s="338"/>
      <c r="BY517" s="338"/>
      <c r="BZ517" s="338"/>
      <c r="CA517" s="338"/>
      <c r="CB517" s="338"/>
    </row>
    <row r="518" ht="15.75" customHeight="1">
      <c r="A518" s="338"/>
      <c r="B518" s="338"/>
      <c r="C518" s="339"/>
      <c r="D518" s="563"/>
      <c r="E518" s="564"/>
      <c r="F518" s="918"/>
      <c r="G518" s="44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  <c r="AI518" s="338"/>
      <c r="AJ518" s="338"/>
      <c r="AK518" s="338"/>
      <c r="AL518" s="338"/>
      <c r="AM518" s="338"/>
      <c r="AN518" s="338"/>
      <c r="AO518" s="338"/>
      <c r="AP518" s="338"/>
      <c r="AQ518" s="338"/>
      <c r="AR518" s="338"/>
      <c r="AS518" s="338"/>
      <c r="AT518" s="338"/>
      <c r="AU518" s="338"/>
      <c r="AV518" s="338"/>
      <c r="AW518" s="338"/>
      <c r="AX518" s="338"/>
      <c r="AY518" s="338"/>
      <c r="AZ518" s="338"/>
      <c r="BA518" s="338"/>
      <c r="BB518" s="338"/>
      <c r="BC518" s="338"/>
      <c r="BD518" s="338"/>
      <c r="BE518" s="338"/>
      <c r="BF518" s="338"/>
      <c r="BG518" s="338"/>
      <c r="BH518" s="338"/>
      <c r="BI518" s="338"/>
      <c r="BJ518" s="338"/>
      <c r="BK518" s="338"/>
      <c r="BL518" s="338"/>
      <c r="BM518" s="338"/>
      <c r="BN518" s="338"/>
      <c r="BO518" s="338"/>
      <c r="BP518" s="338"/>
      <c r="BQ518" s="338"/>
      <c r="BR518" s="338"/>
      <c r="BS518" s="338"/>
      <c r="BT518" s="338"/>
      <c r="BU518" s="338"/>
      <c r="BV518" s="338"/>
      <c r="BW518" s="338"/>
      <c r="BX518" s="338"/>
      <c r="BY518" s="338"/>
      <c r="BZ518" s="338"/>
      <c r="CA518" s="338"/>
      <c r="CB518" s="338"/>
    </row>
    <row r="519" ht="15.75" customHeight="1">
      <c r="A519" s="338"/>
      <c r="B519" s="338"/>
      <c r="C519" s="339"/>
      <c r="D519" s="563"/>
      <c r="E519" s="564"/>
      <c r="F519" s="918"/>
      <c r="G519" s="44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  <c r="AI519" s="338"/>
      <c r="AJ519" s="338"/>
      <c r="AK519" s="338"/>
      <c r="AL519" s="338"/>
      <c r="AM519" s="338"/>
      <c r="AN519" s="338"/>
      <c r="AO519" s="338"/>
      <c r="AP519" s="338"/>
      <c r="AQ519" s="338"/>
      <c r="AR519" s="338"/>
      <c r="AS519" s="338"/>
      <c r="AT519" s="338"/>
      <c r="AU519" s="338"/>
      <c r="AV519" s="338"/>
      <c r="AW519" s="338"/>
      <c r="AX519" s="338"/>
      <c r="AY519" s="338"/>
      <c r="AZ519" s="338"/>
      <c r="BA519" s="338"/>
      <c r="BB519" s="338"/>
      <c r="BC519" s="338"/>
      <c r="BD519" s="338"/>
      <c r="BE519" s="338"/>
      <c r="BF519" s="338"/>
      <c r="BG519" s="338"/>
      <c r="BH519" s="338"/>
      <c r="BI519" s="338"/>
      <c r="BJ519" s="338"/>
      <c r="BK519" s="338"/>
      <c r="BL519" s="338"/>
      <c r="BM519" s="338"/>
      <c r="BN519" s="338"/>
      <c r="BO519" s="338"/>
      <c r="BP519" s="338"/>
      <c r="BQ519" s="338"/>
      <c r="BR519" s="338"/>
      <c r="BS519" s="338"/>
      <c r="BT519" s="338"/>
      <c r="BU519" s="338"/>
      <c r="BV519" s="338"/>
      <c r="BW519" s="338"/>
      <c r="BX519" s="338"/>
      <c r="BY519" s="338"/>
      <c r="BZ519" s="338"/>
      <c r="CA519" s="338"/>
      <c r="CB519" s="338"/>
    </row>
    <row r="520" ht="15.75" customHeight="1">
      <c r="A520" s="338"/>
      <c r="B520" s="338"/>
      <c r="C520" s="339"/>
      <c r="D520" s="563"/>
      <c r="E520" s="564"/>
      <c r="F520" s="918"/>
      <c r="G520" s="44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  <c r="AI520" s="338"/>
      <c r="AJ520" s="338"/>
      <c r="AK520" s="338"/>
      <c r="AL520" s="338"/>
      <c r="AM520" s="338"/>
      <c r="AN520" s="338"/>
      <c r="AO520" s="338"/>
      <c r="AP520" s="338"/>
      <c r="AQ520" s="338"/>
      <c r="AR520" s="338"/>
      <c r="AS520" s="338"/>
      <c r="AT520" s="338"/>
      <c r="AU520" s="338"/>
      <c r="AV520" s="338"/>
      <c r="AW520" s="338"/>
      <c r="AX520" s="338"/>
      <c r="AY520" s="338"/>
      <c r="AZ520" s="338"/>
      <c r="BA520" s="338"/>
      <c r="BB520" s="338"/>
      <c r="BC520" s="338"/>
      <c r="BD520" s="338"/>
      <c r="BE520" s="338"/>
      <c r="BF520" s="338"/>
      <c r="BG520" s="338"/>
      <c r="BH520" s="338"/>
      <c r="BI520" s="338"/>
      <c r="BJ520" s="338"/>
      <c r="BK520" s="338"/>
      <c r="BL520" s="338"/>
      <c r="BM520" s="338"/>
      <c r="BN520" s="338"/>
      <c r="BO520" s="338"/>
      <c r="BP520" s="338"/>
      <c r="BQ520" s="338"/>
      <c r="BR520" s="338"/>
      <c r="BS520" s="338"/>
      <c r="BT520" s="338"/>
      <c r="BU520" s="338"/>
      <c r="BV520" s="338"/>
      <c r="BW520" s="338"/>
      <c r="BX520" s="338"/>
      <c r="BY520" s="338"/>
      <c r="BZ520" s="338"/>
      <c r="CA520" s="338"/>
      <c r="CB520" s="338"/>
    </row>
    <row r="521" ht="15.75" customHeight="1">
      <c r="A521" s="338"/>
      <c r="B521" s="338"/>
      <c r="C521" s="339"/>
      <c r="D521" s="563"/>
      <c r="E521" s="564"/>
      <c r="F521" s="918"/>
      <c r="G521" s="44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  <c r="AV521" s="338"/>
      <c r="AW521" s="338"/>
      <c r="AX521" s="338"/>
      <c r="AY521" s="338"/>
      <c r="AZ521" s="338"/>
      <c r="BA521" s="338"/>
      <c r="BB521" s="338"/>
      <c r="BC521" s="338"/>
      <c r="BD521" s="338"/>
      <c r="BE521" s="338"/>
      <c r="BF521" s="338"/>
      <c r="BG521" s="338"/>
      <c r="BH521" s="338"/>
      <c r="BI521" s="338"/>
      <c r="BJ521" s="338"/>
      <c r="BK521" s="338"/>
      <c r="BL521" s="338"/>
      <c r="BM521" s="338"/>
      <c r="BN521" s="338"/>
      <c r="BO521" s="338"/>
      <c r="BP521" s="338"/>
      <c r="BQ521" s="338"/>
      <c r="BR521" s="338"/>
      <c r="BS521" s="338"/>
      <c r="BT521" s="338"/>
      <c r="BU521" s="338"/>
      <c r="BV521" s="338"/>
      <c r="BW521" s="338"/>
      <c r="BX521" s="338"/>
      <c r="BY521" s="338"/>
      <c r="BZ521" s="338"/>
      <c r="CA521" s="338"/>
      <c r="CB521" s="338"/>
    </row>
    <row r="522" ht="15.75" customHeight="1">
      <c r="A522" s="338"/>
      <c r="B522" s="338"/>
      <c r="C522" s="339"/>
      <c r="D522" s="563"/>
      <c r="E522" s="564"/>
      <c r="F522" s="918"/>
      <c r="G522" s="44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  <c r="AV522" s="338"/>
      <c r="AW522" s="338"/>
      <c r="AX522" s="338"/>
      <c r="AY522" s="338"/>
      <c r="AZ522" s="338"/>
      <c r="BA522" s="338"/>
      <c r="BB522" s="338"/>
      <c r="BC522" s="338"/>
      <c r="BD522" s="338"/>
      <c r="BE522" s="338"/>
      <c r="BF522" s="338"/>
      <c r="BG522" s="338"/>
      <c r="BH522" s="338"/>
      <c r="BI522" s="338"/>
      <c r="BJ522" s="338"/>
      <c r="BK522" s="338"/>
      <c r="BL522" s="338"/>
      <c r="BM522" s="338"/>
      <c r="BN522" s="338"/>
      <c r="BO522" s="338"/>
      <c r="BP522" s="338"/>
      <c r="BQ522" s="338"/>
      <c r="BR522" s="338"/>
      <c r="BS522" s="338"/>
      <c r="BT522" s="338"/>
      <c r="BU522" s="338"/>
      <c r="BV522" s="338"/>
      <c r="BW522" s="338"/>
      <c r="BX522" s="338"/>
      <c r="BY522" s="338"/>
      <c r="BZ522" s="338"/>
      <c r="CA522" s="338"/>
      <c r="CB522" s="338"/>
    </row>
    <row r="523" ht="15.75" customHeight="1">
      <c r="A523" s="338"/>
      <c r="B523" s="338"/>
      <c r="C523" s="339"/>
      <c r="D523" s="563"/>
      <c r="E523" s="564"/>
      <c r="F523" s="918"/>
      <c r="G523" s="44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  <c r="AV523" s="338"/>
      <c r="AW523" s="338"/>
      <c r="AX523" s="338"/>
      <c r="AY523" s="338"/>
      <c r="AZ523" s="338"/>
      <c r="BA523" s="338"/>
      <c r="BB523" s="338"/>
      <c r="BC523" s="338"/>
      <c r="BD523" s="338"/>
      <c r="BE523" s="338"/>
      <c r="BF523" s="338"/>
      <c r="BG523" s="338"/>
      <c r="BH523" s="338"/>
      <c r="BI523" s="338"/>
      <c r="BJ523" s="338"/>
      <c r="BK523" s="338"/>
      <c r="BL523" s="338"/>
      <c r="BM523" s="338"/>
      <c r="BN523" s="338"/>
      <c r="BO523" s="338"/>
      <c r="BP523" s="338"/>
      <c r="BQ523" s="338"/>
      <c r="BR523" s="338"/>
      <c r="BS523" s="338"/>
      <c r="BT523" s="338"/>
      <c r="BU523" s="338"/>
      <c r="BV523" s="338"/>
      <c r="BW523" s="338"/>
      <c r="BX523" s="338"/>
      <c r="BY523" s="338"/>
      <c r="BZ523" s="338"/>
      <c r="CA523" s="338"/>
      <c r="CB523" s="338"/>
    </row>
    <row r="524" ht="15.75" customHeight="1">
      <c r="A524" s="338"/>
      <c r="B524" s="338"/>
      <c r="C524" s="339"/>
      <c r="D524" s="563"/>
      <c r="E524" s="564"/>
      <c r="F524" s="918"/>
      <c r="G524" s="44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  <c r="AV524" s="338"/>
      <c r="AW524" s="338"/>
      <c r="AX524" s="338"/>
      <c r="AY524" s="338"/>
      <c r="AZ524" s="338"/>
      <c r="BA524" s="338"/>
      <c r="BB524" s="338"/>
      <c r="BC524" s="338"/>
      <c r="BD524" s="338"/>
      <c r="BE524" s="338"/>
      <c r="BF524" s="338"/>
      <c r="BG524" s="338"/>
      <c r="BH524" s="338"/>
      <c r="BI524" s="338"/>
      <c r="BJ524" s="338"/>
      <c r="BK524" s="338"/>
      <c r="BL524" s="338"/>
      <c r="BM524" s="338"/>
      <c r="BN524" s="338"/>
      <c r="BO524" s="338"/>
      <c r="BP524" s="338"/>
      <c r="BQ524" s="338"/>
      <c r="BR524" s="338"/>
      <c r="BS524" s="338"/>
      <c r="BT524" s="338"/>
      <c r="BU524" s="338"/>
      <c r="BV524" s="338"/>
      <c r="BW524" s="338"/>
      <c r="BX524" s="338"/>
      <c r="BY524" s="338"/>
      <c r="BZ524" s="338"/>
      <c r="CA524" s="338"/>
      <c r="CB524" s="338"/>
    </row>
    <row r="525" ht="15.75" customHeight="1">
      <c r="A525" s="338"/>
      <c r="B525" s="338"/>
      <c r="C525" s="339"/>
      <c r="D525" s="563"/>
      <c r="E525" s="564"/>
      <c r="F525" s="918"/>
      <c r="G525" s="44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  <c r="AV525" s="338"/>
      <c r="AW525" s="338"/>
      <c r="AX525" s="338"/>
      <c r="AY525" s="338"/>
      <c r="AZ525" s="338"/>
      <c r="BA525" s="338"/>
      <c r="BB525" s="338"/>
      <c r="BC525" s="338"/>
      <c r="BD525" s="338"/>
      <c r="BE525" s="338"/>
      <c r="BF525" s="338"/>
      <c r="BG525" s="338"/>
      <c r="BH525" s="338"/>
      <c r="BI525" s="338"/>
      <c r="BJ525" s="338"/>
      <c r="BK525" s="338"/>
      <c r="BL525" s="338"/>
      <c r="BM525" s="338"/>
      <c r="BN525" s="338"/>
      <c r="BO525" s="338"/>
      <c r="BP525" s="338"/>
      <c r="BQ525" s="338"/>
      <c r="BR525" s="338"/>
      <c r="BS525" s="338"/>
      <c r="BT525" s="338"/>
      <c r="BU525" s="338"/>
      <c r="BV525" s="338"/>
      <c r="BW525" s="338"/>
      <c r="BX525" s="338"/>
      <c r="BY525" s="338"/>
      <c r="BZ525" s="338"/>
      <c r="CA525" s="338"/>
      <c r="CB525" s="338"/>
    </row>
    <row r="526" ht="15.75" customHeight="1">
      <c r="A526" s="338"/>
      <c r="B526" s="338"/>
      <c r="C526" s="339"/>
      <c r="D526" s="563"/>
      <c r="E526" s="564"/>
      <c r="F526" s="918"/>
      <c r="G526" s="44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  <c r="AV526" s="338"/>
      <c r="AW526" s="338"/>
      <c r="AX526" s="338"/>
      <c r="AY526" s="338"/>
      <c r="AZ526" s="338"/>
      <c r="BA526" s="338"/>
      <c r="BB526" s="338"/>
      <c r="BC526" s="338"/>
      <c r="BD526" s="338"/>
      <c r="BE526" s="338"/>
      <c r="BF526" s="338"/>
      <c r="BG526" s="338"/>
      <c r="BH526" s="338"/>
      <c r="BI526" s="338"/>
      <c r="BJ526" s="338"/>
      <c r="BK526" s="338"/>
      <c r="BL526" s="338"/>
      <c r="BM526" s="338"/>
      <c r="BN526" s="338"/>
      <c r="BO526" s="338"/>
      <c r="BP526" s="338"/>
      <c r="BQ526" s="338"/>
      <c r="BR526" s="338"/>
      <c r="BS526" s="338"/>
      <c r="BT526" s="338"/>
      <c r="BU526" s="338"/>
      <c r="BV526" s="338"/>
      <c r="BW526" s="338"/>
      <c r="BX526" s="338"/>
      <c r="BY526" s="338"/>
      <c r="BZ526" s="338"/>
      <c r="CA526" s="338"/>
      <c r="CB526" s="338"/>
    </row>
    <row r="527" ht="15.75" customHeight="1">
      <c r="A527" s="338"/>
      <c r="B527" s="338"/>
      <c r="C527" s="339"/>
      <c r="D527" s="563"/>
      <c r="E527" s="564"/>
      <c r="F527" s="918"/>
      <c r="G527" s="44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  <c r="AV527" s="338"/>
      <c r="AW527" s="338"/>
      <c r="AX527" s="338"/>
      <c r="AY527" s="338"/>
      <c r="AZ527" s="338"/>
      <c r="BA527" s="338"/>
      <c r="BB527" s="338"/>
      <c r="BC527" s="338"/>
      <c r="BD527" s="338"/>
      <c r="BE527" s="338"/>
      <c r="BF527" s="338"/>
      <c r="BG527" s="338"/>
      <c r="BH527" s="338"/>
      <c r="BI527" s="338"/>
      <c r="BJ527" s="338"/>
      <c r="BK527" s="338"/>
      <c r="BL527" s="338"/>
      <c r="BM527" s="338"/>
      <c r="BN527" s="338"/>
      <c r="BO527" s="338"/>
      <c r="BP527" s="338"/>
      <c r="BQ527" s="338"/>
      <c r="BR527" s="338"/>
      <c r="BS527" s="338"/>
      <c r="BT527" s="338"/>
      <c r="BU527" s="338"/>
      <c r="BV527" s="338"/>
      <c r="BW527" s="338"/>
      <c r="BX527" s="338"/>
      <c r="BY527" s="338"/>
      <c r="BZ527" s="338"/>
      <c r="CA527" s="338"/>
      <c r="CB527" s="338"/>
    </row>
    <row r="528" ht="15.75" customHeight="1">
      <c r="A528" s="338"/>
      <c r="B528" s="338"/>
      <c r="C528" s="339"/>
      <c r="D528" s="563"/>
      <c r="E528" s="564"/>
      <c r="F528" s="918"/>
      <c r="G528" s="44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  <c r="AV528" s="338"/>
      <c r="AW528" s="338"/>
      <c r="AX528" s="338"/>
      <c r="AY528" s="338"/>
      <c r="AZ528" s="338"/>
      <c r="BA528" s="338"/>
      <c r="BB528" s="338"/>
      <c r="BC528" s="338"/>
      <c r="BD528" s="338"/>
      <c r="BE528" s="338"/>
      <c r="BF528" s="338"/>
      <c r="BG528" s="338"/>
      <c r="BH528" s="338"/>
      <c r="BI528" s="338"/>
      <c r="BJ528" s="338"/>
      <c r="BK528" s="338"/>
      <c r="BL528" s="338"/>
      <c r="BM528" s="338"/>
      <c r="BN528" s="338"/>
      <c r="BO528" s="338"/>
      <c r="BP528" s="338"/>
      <c r="BQ528" s="338"/>
      <c r="BR528" s="338"/>
      <c r="BS528" s="338"/>
      <c r="BT528" s="338"/>
      <c r="BU528" s="338"/>
      <c r="BV528" s="338"/>
      <c r="BW528" s="338"/>
      <c r="BX528" s="338"/>
      <c r="BY528" s="338"/>
      <c r="BZ528" s="338"/>
      <c r="CA528" s="338"/>
      <c r="CB528" s="338"/>
    </row>
    <row r="529" ht="15.75" customHeight="1">
      <c r="A529" s="338"/>
      <c r="B529" s="338"/>
      <c r="C529" s="339"/>
      <c r="D529" s="563"/>
      <c r="E529" s="564"/>
      <c r="F529" s="918"/>
      <c r="G529" s="44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  <c r="AV529" s="338"/>
      <c r="AW529" s="338"/>
      <c r="AX529" s="338"/>
      <c r="AY529" s="338"/>
      <c r="AZ529" s="338"/>
      <c r="BA529" s="338"/>
      <c r="BB529" s="338"/>
      <c r="BC529" s="338"/>
      <c r="BD529" s="338"/>
      <c r="BE529" s="338"/>
      <c r="BF529" s="338"/>
      <c r="BG529" s="338"/>
      <c r="BH529" s="338"/>
      <c r="BI529" s="338"/>
      <c r="BJ529" s="338"/>
      <c r="BK529" s="338"/>
      <c r="BL529" s="338"/>
      <c r="BM529" s="338"/>
      <c r="BN529" s="338"/>
      <c r="BO529" s="338"/>
      <c r="BP529" s="338"/>
      <c r="BQ529" s="338"/>
      <c r="BR529" s="338"/>
      <c r="BS529" s="338"/>
      <c r="BT529" s="338"/>
      <c r="BU529" s="338"/>
      <c r="BV529" s="338"/>
      <c r="BW529" s="338"/>
      <c r="BX529" s="338"/>
      <c r="BY529" s="338"/>
      <c r="BZ529" s="338"/>
      <c r="CA529" s="338"/>
      <c r="CB529" s="338"/>
    </row>
    <row r="530" ht="15.75" customHeight="1">
      <c r="A530" s="338"/>
      <c r="B530" s="338"/>
      <c r="C530" s="339"/>
      <c r="D530" s="563"/>
      <c r="E530" s="564"/>
      <c r="F530" s="918"/>
      <c r="G530" s="44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  <c r="AV530" s="338"/>
      <c r="AW530" s="338"/>
      <c r="AX530" s="338"/>
      <c r="AY530" s="338"/>
      <c r="AZ530" s="338"/>
      <c r="BA530" s="338"/>
      <c r="BB530" s="338"/>
      <c r="BC530" s="338"/>
      <c r="BD530" s="338"/>
      <c r="BE530" s="338"/>
      <c r="BF530" s="338"/>
      <c r="BG530" s="338"/>
      <c r="BH530" s="338"/>
      <c r="BI530" s="338"/>
      <c r="BJ530" s="338"/>
      <c r="BK530" s="338"/>
      <c r="BL530" s="338"/>
      <c r="BM530" s="338"/>
      <c r="BN530" s="338"/>
      <c r="BO530" s="338"/>
      <c r="BP530" s="338"/>
      <c r="BQ530" s="338"/>
      <c r="BR530" s="338"/>
      <c r="BS530" s="338"/>
      <c r="BT530" s="338"/>
      <c r="BU530" s="338"/>
      <c r="BV530" s="338"/>
      <c r="BW530" s="338"/>
      <c r="BX530" s="338"/>
      <c r="BY530" s="338"/>
      <c r="BZ530" s="338"/>
      <c r="CA530" s="338"/>
      <c r="CB530" s="338"/>
    </row>
    <row r="531" ht="15.75" customHeight="1">
      <c r="A531" s="338"/>
      <c r="B531" s="338"/>
      <c r="C531" s="339"/>
      <c r="D531" s="563"/>
      <c r="E531" s="564"/>
      <c r="F531" s="918"/>
      <c r="G531" s="44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  <c r="AV531" s="338"/>
      <c r="AW531" s="338"/>
      <c r="AX531" s="338"/>
      <c r="AY531" s="338"/>
      <c r="AZ531" s="338"/>
      <c r="BA531" s="338"/>
      <c r="BB531" s="338"/>
      <c r="BC531" s="338"/>
      <c r="BD531" s="338"/>
      <c r="BE531" s="338"/>
      <c r="BF531" s="338"/>
      <c r="BG531" s="338"/>
      <c r="BH531" s="338"/>
      <c r="BI531" s="338"/>
      <c r="BJ531" s="338"/>
      <c r="BK531" s="338"/>
      <c r="BL531" s="338"/>
      <c r="BM531" s="338"/>
      <c r="BN531" s="338"/>
      <c r="BO531" s="338"/>
      <c r="BP531" s="338"/>
      <c r="BQ531" s="338"/>
      <c r="BR531" s="338"/>
      <c r="BS531" s="338"/>
      <c r="BT531" s="338"/>
      <c r="BU531" s="338"/>
      <c r="BV531" s="338"/>
      <c r="BW531" s="338"/>
      <c r="BX531" s="338"/>
      <c r="BY531" s="338"/>
      <c r="BZ531" s="338"/>
      <c r="CA531" s="338"/>
      <c r="CB531" s="338"/>
    </row>
    <row r="532" ht="15.75" customHeight="1">
      <c r="A532" s="338"/>
      <c r="B532" s="338"/>
      <c r="C532" s="339"/>
      <c r="D532" s="563"/>
      <c r="E532" s="564"/>
      <c r="F532" s="918"/>
      <c r="G532" s="44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  <c r="AV532" s="338"/>
      <c r="AW532" s="338"/>
      <c r="AX532" s="338"/>
      <c r="AY532" s="338"/>
      <c r="AZ532" s="338"/>
      <c r="BA532" s="338"/>
      <c r="BB532" s="338"/>
      <c r="BC532" s="338"/>
      <c r="BD532" s="338"/>
      <c r="BE532" s="338"/>
      <c r="BF532" s="338"/>
      <c r="BG532" s="338"/>
      <c r="BH532" s="338"/>
      <c r="BI532" s="338"/>
      <c r="BJ532" s="338"/>
      <c r="BK532" s="338"/>
      <c r="BL532" s="338"/>
      <c r="BM532" s="338"/>
      <c r="BN532" s="338"/>
      <c r="BO532" s="338"/>
      <c r="BP532" s="338"/>
      <c r="BQ532" s="338"/>
      <c r="BR532" s="338"/>
      <c r="BS532" s="338"/>
      <c r="BT532" s="338"/>
      <c r="BU532" s="338"/>
      <c r="BV532" s="338"/>
      <c r="BW532" s="338"/>
      <c r="BX532" s="338"/>
      <c r="BY532" s="338"/>
      <c r="BZ532" s="338"/>
      <c r="CA532" s="338"/>
      <c r="CB532" s="338"/>
    </row>
    <row r="533" ht="15.75" customHeight="1">
      <c r="A533" s="338"/>
      <c r="B533" s="338"/>
      <c r="C533" s="339"/>
      <c r="D533" s="563"/>
      <c r="E533" s="564"/>
      <c r="F533" s="918"/>
      <c r="G533" s="44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  <c r="AV533" s="338"/>
      <c r="AW533" s="338"/>
      <c r="AX533" s="338"/>
      <c r="AY533" s="338"/>
      <c r="AZ533" s="338"/>
      <c r="BA533" s="338"/>
      <c r="BB533" s="338"/>
      <c r="BC533" s="338"/>
      <c r="BD533" s="338"/>
      <c r="BE533" s="338"/>
      <c r="BF533" s="338"/>
      <c r="BG533" s="338"/>
      <c r="BH533" s="338"/>
      <c r="BI533" s="338"/>
      <c r="BJ533" s="338"/>
      <c r="BK533" s="338"/>
      <c r="BL533" s="338"/>
      <c r="BM533" s="338"/>
      <c r="BN533" s="338"/>
      <c r="BO533" s="338"/>
      <c r="BP533" s="338"/>
      <c r="BQ533" s="338"/>
      <c r="BR533" s="338"/>
      <c r="BS533" s="338"/>
      <c r="BT533" s="338"/>
      <c r="BU533" s="338"/>
      <c r="BV533" s="338"/>
      <c r="BW533" s="338"/>
      <c r="BX533" s="338"/>
      <c r="BY533" s="338"/>
      <c r="BZ533" s="338"/>
      <c r="CA533" s="338"/>
      <c r="CB533" s="338"/>
    </row>
    <row r="534" ht="15.75" customHeight="1">
      <c r="A534" s="338"/>
      <c r="B534" s="338"/>
      <c r="C534" s="339"/>
      <c r="D534" s="563"/>
      <c r="E534" s="564"/>
      <c r="F534" s="918"/>
      <c r="G534" s="44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  <c r="AV534" s="338"/>
      <c r="AW534" s="338"/>
      <c r="AX534" s="338"/>
      <c r="AY534" s="338"/>
      <c r="AZ534" s="338"/>
      <c r="BA534" s="338"/>
      <c r="BB534" s="338"/>
      <c r="BC534" s="338"/>
      <c r="BD534" s="338"/>
      <c r="BE534" s="338"/>
      <c r="BF534" s="338"/>
      <c r="BG534" s="338"/>
      <c r="BH534" s="338"/>
      <c r="BI534" s="338"/>
      <c r="BJ534" s="338"/>
      <c r="BK534" s="338"/>
      <c r="BL534" s="338"/>
      <c r="BM534" s="338"/>
      <c r="BN534" s="338"/>
      <c r="BO534" s="338"/>
      <c r="BP534" s="338"/>
      <c r="BQ534" s="338"/>
      <c r="BR534" s="338"/>
      <c r="BS534" s="338"/>
      <c r="BT534" s="338"/>
      <c r="BU534" s="338"/>
      <c r="BV534" s="338"/>
      <c r="BW534" s="338"/>
      <c r="BX534" s="338"/>
      <c r="BY534" s="338"/>
      <c r="BZ534" s="338"/>
      <c r="CA534" s="338"/>
      <c r="CB534" s="338"/>
    </row>
    <row r="535" ht="15.75" customHeight="1">
      <c r="A535" s="338"/>
      <c r="B535" s="338"/>
      <c r="C535" s="339"/>
      <c r="D535" s="563"/>
      <c r="E535" s="564"/>
      <c r="F535" s="918"/>
      <c r="G535" s="44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  <c r="AV535" s="338"/>
      <c r="AW535" s="338"/>
      <c r="AX535" s="338"/>
      <c r="AY535" s="338"/>
      <c r="AZ535" s="338"/>
      <c r="BA535" s="338"/>
      <c r="BB535" s="338"/>
      <c r="BC535" s="338"/>
      <c r="BD535" s="338"/>
      <c r="BE535" s="338"/>
      <c r="BF535" s="338"/>
      <c r="BG535" s="338"/>
      <c r="BH535" s="338"/>
      <c r="BI535" s="338"/>
      <c r="BJ535" s="338"/>
      <c r="BK535" s="338"/>
      <c r="BL535" s="338"/>
      <c r="BM535" s="338"/>
      <c r="BN535" s="338"/>
      <c r="BO535" s="338"/>
      <c r="BP535" s="338"/>
      <c r="BQ535" s="338"/>
      <c r="BR535" s="338"/>
      <c r="BS535" s="338"/>
      <c r="BT535" s="338"/>
      <c r="BU535" s="338"/>
      <c r="BV535" s="338"/>
      <c r="BW535" s="338"/>
      <c r="BX535" s="338"/>
      <c r="BY535" s="338"/>
      <c r="BZ535" s="338"/>
      <c r="CA535" s="338"/>
      <c r="CB535" s="338"/>
    </row>
    <row r="536" ht="15.75" customHeight="1">
      <c r="A536" s="338"/>
      <c r="B536" s="338"/>
      <c r="C536" s="339"/>
      <c r="D536" s="563"/>
      <c r="E536" s="564"/>
      <c r="F536" s="918"/>
      <c r="G536" s="44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  <c r="AV536" s="338"/>
      <c r="AW536" s="338"/>
      <c r="AX536" s="338"/>
      <c r="AY536" s="338"/>
      <c r="AZ536" s="338"/>
      <c r="BA536" s="338"/>
      <c r="BB536" s="338"/>
      <c r="BC536" s="338"/>
      <c r="BD536" s="338"/>
      <c r="BE536" s="338"/>
      <c r="BF536" s="338"/>
      <c r="BG536" s="338"/>
      <c r="BH536" s="338"/>
      <c r="BI536" s="338"/>
      <c r="BJ536" s="338"/>
      <c r="BK536" s="338"/>
      <c r="BL536" s="338"/>
      <c r="BM536" s="338"/>
      <c r="BN536" s="338"/>
      <c r="BO536" s="338"/>
      <c r="BP536" s="338"/>
      <c r="BQ536" s="338"/>
      <c r="BR536" s="338"/>
      <c r="BS536" s="338"/>
      <c r="BT536" s="338"/>
      <c r="BU536" s="338"/>
      <c r="BV536" s="338"/>
      <c r="BW536" s="338"/>
      <c r="BX536" s="338"/>
      <c r="BY536" s="338"/>
      <c r="BZ536" s="338"/>
      <c r="CA536" s="338"/>
      <c r="CB536" s="338"/>
    </row>
    <row r="537" ht="15.75" customHeight="1">
      <c r="A537" s="338"/>
      <c r="B537" s="338"/>
      <c r="C537" s="339"/>
      <c r="D537" s="563"/>
      <c r="E537" s="564"/>
      <c r="F537" s="918"/>
      <c r="G537" s="44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  <c r="AV537" s="338"/>
      <c r="AW537" s="338"/>
      <c r="AX537" s="338"/>
      <c r="AY537" s="338"/>
      <c r="AZ537" s="338"/>
      <c r="BA537" s="338"/>
      <c r="BB537" s="338"/>
      <c r="BC537" s="338"/>
      <c r="BD537" s="338"/>
      <c r="BE537" s="338"/>
      <c r="BF537" s="338"/>
      <c r="BG537" s="338"/>
      <c r="BH537" s="338"/>
      <c r="BI537" s="338"/>
      <c r="BJ537" s="338"/>
      <c r="BK537" s="338"/>
      <c r="BL537" s="338"/>
      <c r="BM537" s="338"/>
      <c r="BN537" s="338"/>
      <c r="BO537" s="338"/>
      <c r="BP537" s="338"/>
      <c r="BQ537" s="338"/>
      <c r="BR537" s="338"/>
      <c r="BS537" s="338"/>
      <c r="BT537" s="338"/>
      <c r="BU537" s="338"/>
      <c r="BV537" s="338"/>
      <c r="BW537" s="338"/>
      <c r="BX537" s="338"/>
      <c r="BY537" s="338"/>
      <c r="BZ537" s="338"/>
      <c r="CA537" s="338"/>
      <c r="CB537" s="338"/>
    </row>
    <row r="538" ht="15.75" customHeight="1">
      <c r="A538" s="338"/>
      <c r="B538" s="338"/>
      <c r="C538" s="339"/>
      <c r="D538" s="563"/>
      <c r="E538" s="564"/>
      <c r="F538" s="918"/>
      <c r="G538" s="44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  <c r="AV538" s="338"/>
      <c r="AW538" s="338"/>
      <c r="AX538" s="338"/>
      <c r="AY538" s="338"/>
      <c r="AZ538" s="338"/>
      <c r="BA538" s="338"/>
      <c r="BB538" s="338"/>
      <c r="BC538" s="338"/>
      <c r="BD538" s="338"/>
      <c r="BE538" s="338"/>
      <c r="BF538" s="338"/>
      <c r="BG538" s="338"/>
      <c r="BH538" s="338"/>
      <c r="BI538" s="338"/>
      <c r="BJ538" s="338"/>
      <c r="BK538" s="338"/>
      <c r="BL538" s="338"/>
      <c r="BM538" s="338"/>
      <c r="BN538" s="338"/>
      <c r="BO538" s="338"/>
      <c r="BP538" s="338"/>
      <c r="BQ538" s="338"/>
      <c r="BR538" s="338"/>
      <c r="BS538" s="338"/>
      <c r="BT538" s="338"/>
      <c r="BU538" s="338"/>
      <c r="BV538" s="338"/>
      <c r="BW538" s="338"/>
      <c r="BX538" s="338"/>
      <c r="BY538" s="338"/>
      <c r="BZ538" s="338"/>
      <c r="CA538" s="338"/>
      <c r="CB538" s="338"/>
    </row>
    <row r="539" ht="15.75" customHeight="1">
      <c r="A539" s="338"/>
      <c r="B539" s="338"/>
      <c r="C539" s="339"/>
      <c r="D539" s="563"/>
      <c r="E539" s="564"/>
      <c r="F539" s="918"/>
      <c r="G539" s="44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  <c r="AV539" s="338"/>
      <c r="AW539" s="338"/>
      <c r="AX539" s="338"/>
      <c r="AY539" s="338"/>
      <c r="AZ539" s="338"/>
      <c r="BA539" s="338"/>
      <c r="BB539" s="338"/>
      <c r="BC539" s="338"/>
      <c r="BD539" s="338"/>
      <c r="BE539" s="338"/>
      <c r="BF539" s="338"/>
      <c r="BG539" s="338"/>
      <c r="BH539" s="338"/>
      <c r="BI539" s="338"/>
      <c r="BJ539" s="338"/>
      <c r="BK539" s="338"/>
      <c r="BL539" s="338"/>
      <c r="BM539" s="338"/>
      <c r="BN539" s="338"/>
      <c r="BO539" s="338"/>
      <c r="BP539" s="338"/>
      <c r="BQ539" s="338"/>
      <c r="BR539" s="338"/>
      <c r="BS539" s="338"/>
      <c r="BT539" s="338"/>
      <c r="BU539" s="338"/>
      <c r="BV539" s="338"/>
      <c r="BW539" s="338"/>
      <c r="BX539" s="338"/>
      <c r="BY539" s="338"/>
      <c r="BZ539" s="338"/>
      <c r="CA539" s="338"/>
      <c r="CB539" s="338"/>
    </row>
    <row r="540" ht="15.75" customHeight="1">
      <c r="A540" s="338"/>
      <c r="B540" s="338"/>
      <c r="C540" s="339"/>
      <c r="D540" s="563"/>
      <c r="E540" s="564"/>
      <c r="F540" s="918"/>
      <c r="G540" s="44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  <c r="AV540" s="338"/>
      <c r="AW540" s="338"/>
      <c r="AX540" s="338"/>
      <c r="AY540" s="338"/>
      <c r="AZ540" s="338"/>
      <c r="BA540" s="338"/>
      <c r="BB540" s="338"/>
      <c r="BC540" s="338"/>
      <c r="BD540" s="338"/>
      <c r="BE540" s="338"/>
      <c r="BF540" s="338"/>
      <c r="BG540" s="338"/>
      <c r="BH540" s="338"/>
      <c r="BI540" s="338"/>
      <c r="BJ540" s="338"/>
      <c r="BK540" s="338"/>
      <c r="BL540" s="338"/>
      <c r="BM540" s="338"/>
      <c r="BN540" s="338"/>
      <c r="BO540" s="338"/>
      <c r="BP540" s="338"/>
      <c r="BQ540" s="338"/>
      <c r="BR540" s="338"/>
      <c r="BS540" s="338"/>
      <c r="BT540" s="338"/>
      <c r="BU540" s="338"/>
      <c r="BV540" s="338"/>
      <c r="BW540" s="338"/>
      <c r="BX540" s="338"/>
      <c r="BY540" s="338"/>
      <c r="BZ540" s="338"/>
      <c r="CA540" s="338"/>
      <c r="CB540" s="338"/>
    </row>
    <row r="541" ht="15.75" customHeight="1">
      <c r="A541" s="338"/>
      <c r="B541" s="338"/>
      <c r="C541" s="339"/>
      <c r="D541" s="563"/>
      <c r="E541" s="564"/>
      <c r="F541" s="918"/>
      <c r="G541" s="44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  <c r="AV541" s="338"/>
      <c r="AW541" s="338"/>
      <c r="AX541" s="338"/>
      <c r="AY541" s="338"/>
      <c r="AZ541" s="338"/>
      <c r="BA541" s="338"/>
      <c r="BB541" s="338"/>
      <c r="BC541" s="338"/>
      <c r="BD541" s="338"/>
      <c r="BE541" s="338"/>
      <c r="BF541" s="338"/>
      <c r="BG541" s="338"/>
      <c r="BH541" s="338"/>
      <c r="BI541" s="338"/>
      <c r="BJ541" s="338"/>
      <c r="BK541" s="338"/>
      <c r="BL541" s="338"/>
      <c r="BM541" s="338"/>
      <c r="BN541" s="338"/>
      <c r="BO541" s="338"/>
      <c r="BP541" s="338"/>
      <c r="BQ541" s="338"/>
      <c r="BR541" s="338"/>
      <c r="BS541" s="338"/>
      <c r="BT541" s="338"/>
      <c r="BU541" s="338"/>
      <c r="BV541" s="338"/>
      <c r="BW541" s="338"/>
      <c r="BX541" s="338"/>
      <c r="BY541" s="338"/>
      <c r="BZ541" s="338"/>
      <c r="CA541" s="338"/>
      <c r="CB541" s="338"/>
    </row>
    <row r="542" ht="15.75" customHeight="1">
      <c r="A542" s="338"/>
      <c r="B542" s="338"/>
      <c r="C542" s="339"/>
      <c r="D542" s="563"/>
      <c r="E542" s="564"/>
      <c r="F542" s="918"/>
      <c r="G542" s="44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  <c r="AV542" s="338"/>
      <c r="AW542" s="338"/>
      <c r="AX542" s="338"/>
      <c r="AY542" s="338"/>
      <c r="AZ542" s="338"/>
      <c r="BA542" s="338"/>
      <c r="BB542" s="338"/>
      <c r="BC542" s="338"/>
      <c r="BD542" s="338"/>
      <c r="BE542" s="338"/>
      <c r="BF542" s="338"/>
      <c r="BG542" s="338"/>
      <c r="BH542" s="338"/>
      <c r="BI542" s="338"/>
      <c r="BJ542" s="338"/>
      <c r="BK542" s="338"/>
      <c r="BL542" s="338"/>
      <c r="BM542" s="338"/>
      <c r="BN542" s="338"/>
      <c r="BO542" s="338"/>
      <c r="BP542" s="338"/>
      <c r="BQ542" s="338"/>
      <c r="BR542" s="338"/>
      <c r="BS542" s="338"/>
      <c r="BT542" s="338"/>
      <c r="BU542" s="338"/>
      <c r="BV542" s="338"/>
      <c r="BW542" s="338"/>
      <c r="BX542" s="338"/>
      <c r="BY542" s="338"/>
      <c r="BZ542" s="338"/>
      <c r="CA542" s="338"/>
      <c r="CB542" s="338"/>
    </row>
    <row r="543" ht="15.75" customHeight="1">
      <c r="A543" s="338"/>
      <c r="B543" s="338"/>
      <c r="C543" s="339"/>
      <c r="D543" s="563"/>
      <c r="E543" s="564"/>
      <c r="F543" s="918"/>
      <c r="G543" s="44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  <c r="AV543" s="338"/>
      <c r="AW543" s="338"/>
      <c r="AX543" s="338"/>
      <c r="AY543" s="338"/>
      <c r="AZ543" s="338"/>
      <c r="BA543" s="338"/>
      <c r="BB543" s="338"/>
      <c r="BC543" s="338"/>
      <c r="BD543" s="338"/>
      <c r="BE543" s="338"/>
      <c r="BF543" s="338"/>
      <c r="BG543" s="338"/>
      <c r="BH543" s="338"/>
      <c r="BI543" s="338"/>
      <c r="BJ543" s="338"/>
      <c r="BK543" s="338"/>
      <c r="BL543" s="338"/>
      <c r="BM543" s="338"/>
      <c r="BN543" s="338"/>
      <c r="BO543" s="338"/>
      <c r="BP543" s="338"/>
      <c r="BQ543" s="338"/>
      <c r="BR543" s="338"/>
      <c r="BS543" s="338"/>
      <c r="BT543" s="338"/>
      <c r="BU543" s="338"/>
      <c r="BV543" s="338"/>
      <c r="BW543" s="338"/>
      <c r="BX543" s="338"/>
      <c r="BY543" s="338"/>
      <c r="BZ543" s="338"/>
      <c r="CA543" s="338"/>
      <c r="CB543" s="338"/>
    </row>
    <row r="544" ht="15.75" customHeight="1">
      <c r="A544" s="338"/>
      <c r="B544" s="338"/>
      <c r="C544" s="339"/>
      <c r="D544" s="563"/>
      <c r="E544" s="564"/>
      <c r="F544" s="918"/>
      <c r="G544" s="44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  <c r="AV544" s="338"/>
      <c r="AW544" s="338"/>
      <c r="AX544" s="338"/>
      <c r="AY544" s="338"/>
      <c r="AZ544" s="338"/>
      <c r="BA544" s="338"/>
      <c r="BB544" s="338"/>
      <c r="BC544" s="338"/>
      <c r="BD544" s="338"/>
      <c r="BE544" s="338"/>
      <c r="BF544" s="338"/>
      <c r="BG544" s="338"/>
      <c r="BH544" s="338"/>
      <c r="BI544" s="338"/>
      <c r="BJ544" s="338"/>
      <c r="BK544" s="338"/>
      <c r="BL544" s="338"/>
      <c r="BM544" s="338"/>
      <c r="BN544" s="338"/>
      <c r="BO544" s="338"/>
      <c r="BP544" s="338"/>
      <c r="BQ544" s="338"/>
      <c r="BR544" s="338"/>
      <c r="BS544" s="338"/>
      <c r="BT544" s="338"/>
      <c r="BU544" s="338"/>
      <c r="BV544" s="338"/>
      <c r="BW544" s="338"/>
      <c r="BX544" s="338"/>
      <c r="BY544" s="338"/>
      <c r="BZ544" s="338"/>
      <c r="CA544" s="338"/>
      <c r="CB544" s="338"/>
    </row>
    <row r="545" ht="15.75" customHeight="1">
      <c r="A545" s="338"/>
      <c r="B545" s="338"/>
      <c r="C545" s="339"/>
      <c r="D545" s="563"/>
      <c r="E545" s="564"/>
      <c r="F545" s="918"/>
      <c r="G545" s="44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  <c r="AV545" s="338"/>
      <c r="AW545" s="338"/>
      <c r="AX545" s="338"/>
      <c r="AY545" s="338"/>
      <c r="AZ545" s="338"/>
      <c r="BA545" s="338"/>
      <c r="BB545" s="338"/>
      <c r="BC545" s="338"/>
      <c r="BD545" s="338"/>
      <c r="BE545" s="338"/>
      <c r="BF545" s="338"/>
      <c r="BG545" s="338"/>
      <c r="BH545" s="338"/>
      <c r="BI545" s="338"/>
      <c r="BJ545" s="338"/>
      <c r="BK545" s="338"/>
      <c r="BL545" s="338"/>
      <c r="BM545" s="338"/>
      <c r="BN545" s="338"/>
      <c r="BO545" s="338"/>
      <c r="BP545" s="338"/>
      <c r="BQ545" s="338"/>
      <c r="BR545" s="338"/>
      <c r="BS545" s="338"/>
      <c r="BT545" s="338"/>
      <c r="BU545" s="338"/>
      <c r="BV545" s="338"/>
      <c r="BW545" s="338"/>
      <c r="BX545" s="338"/>
      <c r="BY545" s="338"/>
      <c r="BZ545" s="338"/>
      <c r="CA545" s="338"/>
      <c r="CB545" s="338"/>
    </row>
    <row r="546" ht="15.75" customHeight="1">
      <c r="A546" s="338"/>
      <c r="B546" s="338"/>
      <c r="C546" s="339"/>
      <c r="D546" s="563"/>
      <c r="E546" s="564"/>
      <c r="F546" s="918"/>
      <c r="G546" s="44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  <c r="AV546" s="338"/>
      <c r="AW546" s="338"/>
      <c r="AX546" s="338"/>
      <c r="AY546" s="338"/>
      <c r="AZ546" s="338"/>
      <c r="BA546" s="338"/>
      <c r="BB546" s="338"/>
      <c r="BC546" s="338"/>
      <c r="BD546" s="338"/>
      <c r="BE546" s="338"/>
      <c r="BF546" s="338"/>
      <c r="BG546" s="338"/>
      <c r="BH546" s="338"/>
      <c r="BI546" s="338"/>
      <c r="BJ546" s="338"/>
      <c r="BK546" s="338"/>
      <c r="BL546" s="338"/>
      <c r="BM546" s="338"/>
      <c r="BN546" s="338"/>
      <c r="BO546" s="338"/>
      <c r="BP546" s="338"/>
      <c r="BQ546" s="338"/>
      <c r="BR546" s="338"/>
      <c r="BS546" s="338"/>
      <c r="BT546" s="338"/>
      <c r="BU546" s="338"/>
      <c r="BV546" s="338"/>
      <c r="BW546" s="338"/>
      <c r="BX546" s="338"/>
      <c r="BY546" s="338"/>
      <c r="BZ546" s="338"/>
      <c r="CA546" s="338"/>
      <c r="CB546" s="338"/>
    </row>
    <row r="547" ht="15.75" customHeight="1">
      <c r="A547" s="338"/>
      <c r="B547" s="338"/>
      <c r="C547" s="339"/>
      <c r="D547" s="563"/>
      <c r="E547" s="564"/>
      <c r="F547" s="918"/>
      <c r="G547" s="44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  <c r="AV547" s="338"/>
      <c r="AW547" s="338"/>
      <c r="AX547" s="338"/>
      <c r="AY547" s="338"/>
      <c r="AZ547" s="338"/>
      <c r="BA547" s="338"/>
      <c r="BB547" s="338"/>
      <c r="BC547" s="338"/>
      <c r="BD547" s="338"/>
      <c r="BE547" s="338"/>
      <c r="BF547" s="338"/>
      <c r="BG547" s="338"/>
      <c r="BH547" s="338"/>
      <c r="BI547" s="338"/>
      <c r="BJ547" s="338"/>
      <c r="BK547" s="338"/>
      <c r="BL547" s="338"/>
      <c r="BM547" s="338"/>
      <c r="BN547" s="338"/>
      <c r="BO547" s="338"/>
      <c r="BP547" s="338"/>
      <c r="BQ547" s="338"/>
      <c r="BR547" s="338"/>
      <c r="BS547" s="338"/>
      <c r="BT547" s="338"/>
      <c r="BU547" s="338"/>
      <c r="BV547" s="338"/>
      <c r="BW547" s="338"/>
      <c r="BX547" s="338"/>
      <c r="BY547" s="338"/>
      <c r="BZ547" s="338"/>
      <c r="CA547" s="338"/>
      <c r="CB547" s="338"/>
    </row>
    <row r="548" ht="15.75" customHeight="1">
      <c r="A548" s="338"/>
      <c r="B548" s="338"/>
      <c r="C548" s="339"/>
      <c r="D548" s="563"/>
      <c r="E548" s="564"/>
      <c r="F548" s="918"/>
      <c r="G548" s="44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  <c r="AV548" s="338"/>
      <c r="AW548" s="338"/>
      <c r="AX548" s="338"/>
      <c r="AY548" s="338"/>
      <c r="AZ548" s="338"/>
      <c r="BA548" s="338"/>
      <c r="BB548" s="338"/>
      <c r="BC548" s="338"/>
      <c r="BD548" s="338"/>
      <c r="BE548" s="338"/>
      <c r="BF548" s="338"/>
      <c r="BG548" s="338"/>
      <c r="BH548" s="338"/>
      <c r="BI548" s="338"/>
      <c r="BJ548" s="338"/>
      <c r="BK548" s="338"/>
      <c r="BL548" s="338"/>
      <c r="BM548" s="338"/>
      <c r="BN548" s="338"/>
      <c r="BO548" s="338"/>
      <c r="BP548" s="338"/>
      <c r="BQ548" s="338"/>
      <c r="BR548" s="338"/>
      <c r="BS548" s="338"/>
      <c r="BT548" s="338"/>
      <c r="BU548" s="338"/>
      <c r="BV548" s="338"/>
      <c r="BW548" s="338"/>
      <c r="BX548" s="338"/>
      <c r="BY548" s="338"/>
      <c r="BZ548" s="338"/>
      <c r="CA548" s="338"/>
      <c r="CB548" s="338"/>
    </row>
    <row r="549" ht="15.75" customHeight="1">
      <c r="A549" s="338"/>
      <c r="B549" s="338"/>
      <c r="C549" s="339"/>
      <c r="D549" s="563"/>
      <c r="E549" s="564"/>
      <c r="F549" s="918"/>
      <c r="G549" s="44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  <c r="AV549" s="338"/>
      <c r="AW549" s="338"/>
      <c r="AX549" s="338"/>
      <c r="AY549" s="338"/>
      <c r="AZ549" s="338"/>
      <c r="BA549" s="338"/>
      <c r="BB549" s="338"/>
      <c r="BC549" s="338"/>
      <c r="BD549" s="338"/>
      <c r="BE549" s="338"/>
      <c r="BF549" s="338"/>
      <c r="BG549" s="338"/>
      <c r="BH549" s="338"/>
      <c r="BI549" s="338"/>
      <c r="BJ549" s="338"/>
      <c r="BK549" s="338"/>
      <c r="BL549" s="338"/>
      <c r="BM549" s="338"/>
      <c r="BN549" s="338"/>
      <c r="BO549" s="338"/>
      <c r="BP549" s="338"/>
      <c r="BQ549" s="338"/>
      <c r="BR549" s="338"/>
      <c r="BS549" s="338"/>
      <c r="BT549" s="338"/>
      <c r="BU549" s="338"/>
      <c r="BV549" s="338"/>
      <c r="BW549" s="338"/>
      <c r="BX549" s="338"/>
      <c r="BY549" s="338"/>
      <c r="BZ549" s="338"/>
      <c r="CA549" s="338"/>
      <c r="CB549" s="338"/>
    </row>
    <row r="550" ht="15.75" customHeight="1">
      <c r="A550" s="338"/>
      <c r="B550" s="338"/>
      <c r="C550" s="339"/>
      <c r="D550" s="563"/>
      <c r="E550" s="564"/>
      <c r="F550" s="918"/>
      <c r="G550" s="44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  <c r="AV550" s="338"/>
      <c r="AW550" s="338"/>
      <c r="AX550" s="338"/>
      <c r="AY550" s="338"/>
      <c r="AZ550" s="338"/>
      <c r="BA550" s="338"/>
      <c r="BB550" s="338"/>
      <c r="BC550" s="338"/>
      <c r="BD550" s="338"/>
      <c r="BE550" s="338"/>
      <c r="BF550" s="338"/>
      <c r="BG550" s="338"/>
      <c r="BH550" s="338"/>
      <c r="BI550" s="338"/>
      <c r="BJ550" s="338"/>
      <c r="BK550" s="338"/>
      <c r="BL550" s="338"/>
      <c r="BM550" s="338"/>
      <c r="BN550" s="338"/>
      <c r="BO550" s="338"/>
      <c r="BP550" s="338"/>
      <c r="BQ550" s="338"/>
      <c r="BR550" s="338"/>
      <c r="BS550" s="338"/>
      <c r="BT550" s="338"/>
      <c r="BU550" s="338"/>
      <c r="BV550" s="338"/>
      <c r="BW550" s="338"/>
      <c r="BX550" s="338"/>
      <c r="BY550" s="338"/>
      <c r="BZ550" s="338"/>
      <c r="CA550" s="338"/>
      <c r="CB550" s="338"/>
    </row>
    <row r="551" ht="15.75" customHeight="1">
      <c r="A551" s="338"/>
      <c r="B551" s="338"/>
      <c r="C551" s="339"/>
      <c r="D551" s="563"/>
      <c r="E551" s="564"/>
      <c r="F551" s="918"/>
      <c r="G551" s="44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  <c r="AV551" s="338"/>
      <c r="AW551" s="338"/>
      <c r="AX551" s="338"/>
      <c r="AY551" s="338"/>
      <c r="AZ551" s="338"/>
      <c r="BA551" s="338"/>
      <c r="BB551" s="338"/>
      <c r="BC551" s="338"/>
      <c r="BD551" s="338"/>
      <c r="BE551" s="338"/>
      <c r="BF551" s="338"/>
      <c r="BG551" s="338"/>
      <c r="BH551" s="338"/>
      <c r="BI551" s="338"/>
      <c r="BJ551" s="338"/>
      <c r="BK551" s="338"/>
      <c r="BL551" s="338"/>
      <c r="BM551" s="338"/>
      <c r="BN551" s="338"/>
      <c r="BO551" s="338"/>
      <c r="BP551" s="338"/>
      <c r="BQ551" s="338"/>
      <c r="BR551" s="338"/>
      <c r="BS551" s="338"/>
      <c r="BT551" s="338"/>
      <c r="BU551" s="338"/>
      <c r="BV551" s="338"/>
      <c r="BW551" s="338"/>
      <c r="BX551" s="338"/>
      <c r="BY551" s="338"/>
      <c r="BZ551" s="338"/>
      <c r="CA551" s="338"/>
      <c r="CB551" s="338"/>
    </row>
    <row r="552" ht="15.75" customHeight="1">
      <c r="A552" s="338"/>
      <c r="B552" s="338"/>
      <c r="C552" s="339"/>
      <c r="D552" s="563"/>
      <c r="E552" s="564"/>
      <c r="F552" s="918"/>
      <c r="G552" s="44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  <c r="AV552" s="338"/>
      <c r="AW552" s="338"/>
      <c r="AX552" s="338"/>
      <c r="AY552" s="338"/>
      <c r="AZ552" s="338"/>
      <c r="BA552" s="338"/>
      <c r="BB552" s="338"/>
      <c r="BC552" s="338"/>
      <c r="BD552" s="338"/>
      <c r="BE552" s="338"/>
      <c r="BF552" s="338"/>
      <c r="BG552" s="338"/>
      <c r="BH552" s="338"/>
      <c r="BI552" s="338"/>
      <c r="BJ552" s="338"/>
      <c r="BK552" s="338"/>
      <c r="BL552" s="338"/>
      <c r="BM552" s="338"/>
      <c r="BN552" s="338"/>
      <c r="BO552" s="338"/>
      <c r="BP552" s="338"/>
      <c r="BQ552" s="338"/>
      <c r="BR552" s="338"/>
      <c r="BS552" s="338"/>
      <c r="BT552" s="338"/>
      <c r="BU552" s="338"/>
      <c r="BV552" s="338"/>
      <c r="BW552" s="338"/>
      <c r="BX552" s="338"/>
      <c r="BY552" s="338"/>
      <c r="BZ552" s="338"/>
      <c r="CA552" s="338"/>
      <c r="CB552" s="338"/>
    </row>
    <row r="553" ht="15.75" customHeight="1">
      <c r="A553" s="338"/>
      <c r="B553" s="338"/>
      <c r="C553" s="339"/>
      <c r="D553" s="563"/>
      <c r="E553" s="564"/>
      <c r="F553" s="918"/>
      <c r="G553" s="44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  <c r="AV553" s="338"/>
      <c r="AW553" s="338"/>
      <c r="AX553" s="338"/>
      <c r="AY553" s="338"/>
      <c r="AZ553" s="338"/>
      <c r="BA553" s="338"/>
      <c r="BB553" s="338"/>
      <c r="BC553" s="338"/>
      <c r="BD553" s="338"/>
      <c r="BE553" s="338"/>
      <c r="BF553" s="338"/>
      <c r="BG553" s="338"/>
      <c r="BH553" s="338"/>
      <c r="BI553" s="338"/>
      <c r="BJ553" s="338"/>
      <c r="BK553" s="338"/>
      <c r="BL553" s="338"/>
      <c r="BM553" s="338"/>
      <c r="BN553" s="338"/>
      <c r="BO553" s="338"/>
      <c r="BP553" s="338"/>
      <c r="BQ553" s="338"/>
      <c r="BR553" s="338"/>
      <c r="BS553" s="338"/>
      <c r="BT553" s="338"/>
      <c r="BU553" s="338"/>
      <c r="BV553" s="338"/>
      <c r="BW553" s="338"/>
      <c r="BX553" s="338"/>
      <c r="BY553" s="338"/>
      <c r="BZ553" s="338"/>
      <c r="CA553" s="338"/>
      <c r="CB553" s="338"/>
    </row>
    <row r="554" ht="15.75" customHeight="1">
      <c r="A554" s="338"/>
      <c r="B554" s="338"/>
      <c r="C554" s="339"/>
      <c r="D554" s="563"/>
      <c r="E554" s="564"/>
      <c r="F554" s="918"/>
      <c r="G554" s="44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  <c r="AV554" s="338"/>
      <c r="AW554" s="338"/>
      <c r="AX554" s="338"/>
      <c r="AY554" s="338"/>
      <c r="AZ554" s="338"/>
      <c r="BA554" s="338"/>
      <c r="BB554" s="338"/>
      <c r="BC554" s="338"/>
      <c r="BD554" s="338"/>
      <c r="BE554" s="338"/>
      <c r="BF554" s="338"/>
      <c r="BG554" s="338"/>
      <c r="BH554" s="338"/>
      <c r="BI554" s="338"/>
      <c r="BJ554" s="338"/>
      <c r="BK554" s="338"/>
      <c r="BL554" s="338"/>
      <c r="BM554" s="338"/>
      <c r="BN554" s="338"/>
      <c r="BO554" s="338"/>
      <c r="BP554" s="338"/>
      <c r="BQ554" s="338"/>
      <c r="BR554" s="338"/>
      <c r="BS554" s="338"/>
      <c r="BT554" s="338"/>
      <c r="BU554" s="338"/>
      <c r="BV554" s="338"/>
      <c r="BW554" s="338"/>
      <c r="BX554" s="338"/>
      <c r="BY554" s="338"/>
      <c r="BZ554" s="338"/>
      <c r="CA554" s="338"/>
      <c r="CB554" s="338"/>
    </row>
    <row r="555" ht="15.75" customHeight="1">
      <c r="A555" s="338"/>
      <c r="B555" s="338"/>
      <c r="C555" s="339"/>
      <c r="D555" s="563"/>
      <c r="E555" s="564"/>
      <c r="F555" s="918"/>
      <c r="G555" s="44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  <c r="AV555" s="338"/>
      <c r="AW555" s="338"/>
      <c r="AX555" s="338"/>
      <c r="AY555" s="338"/>
      <c r="AZ555" s="338"/>
      <c r="BA555" s="338"/>
      <c r="BB555" s="338"/>
      <c r="BC555" s="338"/>
      <c r="BD555" s="338"/>
      <c r="BE555" s="338"/>
      <c r="BF555" s="338"/>
      <c r="BG555" s="338"/>
      <c r="BH555" s="338"/>
      <c r="BI555" s="338"/>
      <c r="BJ555" s="338"/>
      <c r="BK555" s="338"/>
      <c r="BL555" s="338"/>
      <c r="BM555" s="338"/>
      <c r="BN555" s="338"/>
      <c r="BO555" s="338"/>
      <c r="BP555" s="338"/>
      <c r="BQ555" s="338"/>
      <c r="BR555" s="338"/>
      <c r="BS555" s="338"/>
      <c r="BT555" s="338"/>
      <c r="BU555" s="338"/>
      <c r="BV555" s="338"/>
      <c r="BW555" s="338"/>
      <c r="BX555" s="338"/>
      <c r="BY555" s="338"/>
      <c r="BZ555" s="338"/>
      <c r="CA555" s="338"/>
      <c r="CB555" s="338"/>
    </row>
    <row r="556" ht="15.75" customHeight="1">
      <c r="A556" s="338"/>
      <c r="B556" s="338"/>
      <c r="C556" s="339"/>
      <c r="D556" s="563"/>
      <c r="E556" s="564"/>
      <c r="F556" s="918"/>
      <c r="G556" s="44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  <c r="AV556" s="338"/>
      <c r="AW556" s="338"/>
      <c r="AX556" s="338"/>
      <c r="AY556" s="338"/>
      <c r="AZ556" s="338"/>
      <c r="BA556" s="338"/>
      <c r="BB556" s="338"/>
      <c r="BC556" s="338"/>
      <c r="BD556" s="338"/>
      <c r="BE556" s="338"/>
      <c r="BF556" s="338"/>
      <c r="BG556" s="338"/>
      <c r="BH556" s="338"/>
      <c r="BI556" s="338"/>
      <c r="BJ556" s="338"/>
      <c r="BK556" s="338"/>
      <c r="BL556" s="338"/>
      <c r="BM556" s="338"/>
      <c r="BN556" s="338"/>
      <c r="BO556" s="338"/>
      <c r="BP556" s="338"/>
      <c r="BQ556" s="338"/>
      <c r="BR556" s="338"/>
      <c r="BS556" s="338"/>
      <c r="BT556" s="338"/>
      <c r="BU556" s="338"/>
      <c r="BV556" s="338"/>
      <c r="BW556" s="338"/>
      <c r="BX556" s="338"/>
      <c r="BY556" s="338"/>
      <c r="BZ556" s="338"/>
      <c r="CA556" s="338"/>
      <c r="CB556" s="338"/>
    </row>
    <row r="557" ht="15.75" customHeight="1">
      <c r="A557" s="338"/>
      <c r="B557" s="338"/>
      <c r="C557" s="339"/>
      <c r="D557" s="563"/>
      <c r="E557" s="564"/>
      <c r="F557" s="918"/>
      <c r="G557" s="44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  <c r="AV557" s="338"/>
      <c r="AW557" s="338"/>
      <c r="AX557" s="338"/>
      <c r="AY557" s="338"/>
      <c r="AZ557" s="338"/>
      <c r="BA557" s="338"/>
      <c r="BB557" s="338"/>
      <c r="BC557" s="338"/>
      <c r="BD557" s="338"/>
      <c r="BE557" s="338"/>
      <c r="BF557" s="338"/>
      <c r="BG557" s="338"/>
      <c r="BH557" s="338"/>
      <c r="BI557" s="338"/>
      <c r="BJ557" s="338"/>
      <c r="BK557" s="338"/>
      <c r="BL557" s="338"/>
      <c r="BM557" s="338"/>
      <c r="BN557" s="338"/>
      <c r="BO557" s="338"/>
      <c r="BP557" s="338"/>
      <c r="BQ557" s="338"/>
      <c r="BR557" s="338"/>
      <c r="BS557" s="338"/>
      <c r="BT557" s="338"/>
      <c r="BU557" s="338"/>
      <c r="BV557" s="338"/>
      <c r="BW557" s="338"/>
      <c r="BX557" s="338"/>
      <c r="BY557" s="338"/>
      <c r="BZ557" s="338"/>
      <c r="CA557" s="338"/>
      <c r="CB557" s="338"/>
    </row>
    <row r="558" ht="15.75" customHeight="1">
      <c r="A558" s="338"/>
      <c r="B558" s="338"/>
      <c r="C558" s="339"/>
      <c r="D558" s="563"/>
      <c r="E558" s="564"/>
      <c r="F558" s="918"/>
      <c r="G558" s="44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  <c r="AV558" s="338"/>
      <c r="AW558" s="338"/>
      <c r="AX558" s="338"/>
      <c r="AY558" s="338"/>
      <c r="AZ558" s="338"/>
      <c r="BA558" s="338"/>
      <c r="BB558" s="338"/>
      <c r="BC558" s="338"/>
      <c r="BD558" s="338"/>
      <c r="BE558" s="338"/>
      <c r="BF558" s="338"/>
      <c r="BG558" s="338"/>
      <c r="BH558" s="338"/>
      <c r="BI558" s="338"/>
      <c r="BJ558" s="338"/>
      <c r="BK558" s="338"/>
      <c r="BL558" s="338"/>
      <c r="BM558" s="338"/>
      <c r="BN558" s="338"/>
      <c r="BO558" s="338"/>
      <c r="BP558" s="338"/>
      <c r="BQ558" s="338"/>
      <c r="BR558" s="338"/>
      <c r="BS558" s="338"/>
      <c r="BT558" s="338"/>
      <c r="BU558" s="338"/>
      <c r="BV558" s="338"/>
      <c r="BW558" s="338"/>
      <c r="BX558" s="338"/>
      <c r="BY558" s="338"/>
      <c r="BZ558" s="338"/>
      <c r="CA558" s="338"/>
      <c r="CB558" s="338"/>
    </row>
    <row r="559" ht="15.75" customHeight="1">
      <c r="A559" s="338"/>
      <c r="B559" s="338"/>
      <c r="C559" s="339"/>
      <c r="D559" s="563"/>
      <c r="E559" s="564"/>
      <c r="F559" s="918"/>
      <c r="G559" s="44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  <c r="AV559" s="338"/>
      <c r="AW559" s="338"/>
      <c r="AX559" s="338"/>
      <c r="AY559" s="338"/>
      <c r="AZ559" s="338"/>
      <c r="BA559" s="338"/>
      <c r="BB559" s="338"/>
      <c r="BC559" s="338"/>
      <c r="BD559" s="338"/>
      <c r="BE559" s="338"/>
      <c r="BF559" s="338"/>
      <c r="BG559" s="338"/>
      <c r="BH559" s="338"/>
      <c r="BI559" s="338"/>
      <c r="BJ559" s="338"/>
      <c r="BK559" s="338"/>
      <c r="BL559" s="338"/>
      <c r="BM559" s="338"/>
      <c r="BN559" s="338"/>
      <c r="BO559" s="338"/>
      <c r="BP559" s="338"/>
      <c r="BQ559" s="338"/>
      <c r="BR559" s="338"/>
      <c r="BS559" s="338"/>
      <c r="BT559" s="338"/>
      <c r="BU559" s="338"/>
      <c r="BV559" s="338"/>
      <c r="BW559" s="338"/>
      <c r="BX559" s="338"/>
      <c r="BY559" s="338"/>
      <c r="BZ559" s="338"/>
      <c r="CA559" s="338"/>
      <c r="CB559" s="338"/>
    </row>
    <row r="560" ht="15.75" customHeight="1">
      <c r="A560" s="338"/>
      <c r="B560" s="338"/>
      <c r="C560" s="339"/>
      <c r="D560" s="563"/>
      <c r="E560" s="564"/>
      <c r="F560" s="918"/>
      <c r="G560" s="44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  <c r="AV560" s="338"/>
      <c r="AW560" s="338"/>
      <c r="AX560" s="338"/>
      <c r="AY560" s="338"/>
      <c r="AZ560" s="338"/>
      <c r="BA560" s="338"/>
      <c r="BB560" s="338"/>
      <c r="BC560" s="338"/>
      <c r="BD560" s="338"/>
      <c r="BE560" s="338"/>
      <c r="BF560" s="338"/>
      <c r="BG560" s="338"/>
      <c r="BH560" s="338"/>
      <c r="BI560" s="338"/>
      <c r="BJ560" s="338"/>
      <c r="BK560" s="338"/>
      <c r="BL560" s="338"/>
      <c r="BM560" s="338"/>
      <c r="BN560" s="338"/>
      <c r="BO560" s="338"/>
      <c r="BP560" s="338"/>
      <c r="BQ560" s="338"/>
      <c r="BR560" s="338"/>
      <c r="BS560" s="338"/>
      <c r="BT560" s="338"/>
      <c r="BU560" s="338"/>
      <c r="BV560" s="338"/>
      <c r="BW560" s="338"/>
      <c r="BX560" s="338"/>
      <c r="BY560" s="338"/>
      <c r="BZ560" s="338"/>
      <c r="CA560" s="338"/>
      <c r="CB560" s="338"/>
    </row>
    <row r="561" ht="15.75" customHeight="1">
      <c r="A561" s="338"/>
      <c r="B561" s="338"/>
      <c r="C561" s="339"/>
      <c r="D561" s="563"/>
      <c r="E561" s="564"/>
      <c r="F561" s="918"/>
      <c r="G561" s="44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  <c r="AV561" s="338"/>
      <c r="AW561" s="338"/>
      <c r="AX561" s="338"/>
      <c r="AY561" s="338"/>
      <c r="AZ561" s="338"/>
      <c r="BA561" s="338"/>
      <c r="BB561" s="338"/>
      <c r="BC561" s="338"/>
      <c r="BD561" s="338"/>
      <c r="BE561" s="338"/>
      <c r="BF561" s="338"/>
      <c r="BG561" s="338"/>
      <c r="BH561" s="338"/>
      <c r="BI561" s="338"/>
      <c r="BJ561" s="338"/>
      <c r="BK561" s="338"/>
      <c r="BL561" s="338"/>
      <c r="BM561" s="338"/>
      <c r="BN561" s="338"/>
      <c r="BO561" s="338"/>
      <c r="BP561" s="338"/>
      <c r="BQ561" s="338"/>
      <c r="BR561" s="338"/>
      <c r="BS561" s="338"/>
      <c r="BT561" s="338"/>
      <c r="BU561" s="338"/>
      <c r="BV561" s="338"/>
      <c r="BW561" s="338"/>
      <c r="BX561" s="338"/>
      <c r="BY561" s="338"/>
      <c r="BZ561" s="338"/>
      <c r="CA561" s="338"/>
      <c r="CB561" s="338"/>
    </row>
    <row r="562" ht="15.75" customHeight="1">
      <c r="A562" s="338"/>
      <c r="B562" s="338"/>
      <c r="C562" s="339"/>
      <c r="D562" s="563"/>
      <c r="E562" s="564"/>
      <c r="F562" s="918"/>
      <c r="G562" s="44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  <c r="AV562" s="338"/>
      <c r="AW562" s="338"/>
      <c r="AX562" s="338"/>
      <c r="AY562" s="338"/>
      <c r="AZ562" s="338"/>
      <c r="BA562" s="338"/>
      <c r="BB562" s="338"/>
      <c r="BC562" s="338"/>
      <c r="BD562" s="338"/>
      <c r="BE562" s="338"/>
      <c r="BF562" s="338"/>
      <c r="BG562" s="338"/>
      <c r="BH562" s="338"/>
      <c r="BI562" s="338"/>
      <c r="BJ562" s="338"/>
      <c r="BK562" s="338"/>
      <c r="BL562" s="338"/>
      <c r="BM562" s="338"/>
      <c r="BN562" s="338"/>
      <c r="BO562" s="338"/>
      <c r="BP562" s="338"/>
      <c r="BQ562" s="338"/>
      <c r="BR562" s="338"/>
      <c r="BS562" s="338"/>
      <c r="BT562" s="338"/>
      <c r="BU562" s="338"/>
      <c r="BV562" s="338"/>
      <c r="BW562" s="338"/>
      <c r="BX562" s="338"/>
      <c r="BY562" s="338"/>
      <c r="BZ562" s="338"/>
      <c r="CA562" s="338"/>
      <c r="CB562" s="338"/>
    </row>
    <row r="563" ht="15.75" customHeight="1">
      <c r="A563" s="338"/>
      <c r="B563" s="338"/>
      <c r="C563" s="339"/>
      <c r="D563" s="563"/>
      <c r="E563" s="564"/>
      <c r="F563" s="918"/>
      <c r="G563" s="44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  <c r="AV563" s="338"/>
      <c r="AW563" s="338"/>
      <c r="AX563" s="338"/>
      <c r="AY563" s="338"/>
      <c r="AZ563" s="338"/>
      <c r="BA563" s="338"/>
      <c r="BB563" s="338"/>
      <c r="BC563" s="338"/>
      <c r="BD563" s="338"/>
      <c r="BE563" s="338"/>
      <c r="BF563" s="338"/>
      <c r="BG563" s="338"/>
      <c r="BH563" s="338"/>
      <c r="BI563" s="338"/>
      <c r="BJ563" s="338"/>
      <c r="BK563" s="338"/>
      <c r="BL563" s="338"/>
      <c r="BM563" s="338"/>
      <c r="BN563" s="338"/>
      <c r="BO563" s="338"/>
      <c r="BP563" s="338"/>
      <c r="BQ563" s="338"/>
      <c r="BR563" s="338"/>
      <c r="BS563" s="338"/>
      <c r="BT563" s="338"/>
      <c r="BU563" s="338"/>
      <c r="BV563" s="338"/>
      <c r="BW563" s="338"/>
      <c r="BX563" s="338"/>
      <c r="BY563" s="338"/>
      <c r="BZ563" s="338"/>
      <c r="CA563" s="338"/>
      <c r="CB563" s="338"/>
    </row>
    <row r="564" ht="15.75" customHeight="1">
      <c r="A564" s="338"/>
      <c r="B564" s="338"/>
      <c r="C564" s="339"/>
      <c r="D564" s="563"/>
      <c r="E564" s="564"/>
      <c r="F564" s="918"/>
      <c r="G564" s="44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  <c r="AV564" s="338"/>
      <c r="AW564" s="338"/>
      <c r="AX564" s="338"/>
      <c r="AY564" s="338"/>
      <c r="AZ564" s="338"/>
      <c r="BA564" s="338"/>
      <c r="BB564" s="338"/>
      <c r="BC564" s="338"/>
      <c r="BD564" s="338"/>
      <c r="BE564" s="338"/>
      <c r="BF564" s="338"/>
      <c r="BG564" s="338"/>
      <c r="BH564" s="338"/>
      <c r="BI564" s="338"/>
      <c r="BJ564" s="338"/>
      <c r="BK564" s="338"/>
      <c r="BL564" s="338"/>
      <c r="BM564" s="338"/>
      <c r="BN564" s="338"/>
      <c r="BO564" s="338"/>
      <c r="BP564" s="338"/>
      <c r="BQ564" s="338"/>
      <c r="BR564" s="338"/>
      <c r="BS564" s="338"/>
      <c r="BT564" s="338"/>
      <c r="BU564" s="338"/>
      <c r="BV564" s="338"/>
      <c r="BW564" s="338"/>
      <c r="BX564" s="338"/>
      <c r="BY564" s="338"/>
      <c r="BZ564" s="338"/>
      <c r="CA564" s="338"/>
      <c r="CB564" s="338"/>
    </row>
    <row r="565" ht="15.75" customHeight="1">
      <c r="A565" s="338"/>
      <c r="B565" s="338"/>
      <c r="C565" s="339"/>
      <c r="D565" s="563"/>
      <c r="E565" s="564"/>
      <c r="F565" s="918"/>
      <c r="G565" s="44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  <c r="AV565" s="338"/>
      <c r="AW565" s="338"/>
      <c r="AX565" s="338"/>
      <c r="AY565" s="338"/>
      <c r="AZ565" s="338"/>
      <c r="BA565" s="338"/>
      <c r="BB565" s="338"/>
      <c r="BC565" s="338"/>
      <c r="BD565" s="338"/>
      <c r="BE565" s="338"/>
      <c r="BF565" s="338"/>
      <c r="BG565" s="338"/>
      <c r="BH565" s="338"/>
      <c r="BI565" s="338"/>
      <c r="BJ565" s="338"/>
      <c r="BK565" s="338"/>
      <c r="BL565" s="338"/>
      <c r="BM565" s="338"/>
      <c r="BN565" s="338"/>
      <c r="BO565" s="338"/>
      <c r="BP565" s="338"/>
      <c r="BQ565" s="338"/>
      <c r="BR565" s="338"/>
      <c r="BS565" s="338"/>
      <c r="BT565" s="338"/>
      <c r="BU565" s="338"/>
      <c r="BV565" s="338"/>
      <c r="BW565" s="338"/>
      <c r="BX565" s="338"/>
      <c r="BY565" s="338"/>
      <c r="BZ565" s="338"/>
      <c r="CA565" s="338"/>
      <c r="CB565" s="338"/>
    </row>
    <row r="566" ht="15.75" customHeight="1">
      <c r="A566" s="338"/>
      <c r="B566" s="338"/>
      <c r="C566" s="339"/>
      <c r="D566" s="563"/>
      <c r="E566" s="564"/>
      <c r="F566" s="918"/>
      <c r="G566" s="44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  <c r="AV566" s="338"/>
      <c r="AW566" s="338"/>
      <c r="AX566" s="338"/>
      <c r="AY566" s="338"/>
      <c r="AZ566" s="338"/>
      <c r="BA566" s="338"/>
      <c r="BB566" s="338"/>
      <c r="BC566" s="338"/>
      <c r="BD566" s="338"/>
      <c r="BE566" s="338"/>
      <c r="BF566" s="338"/>
      <c r="BG566" s="338"/>
      <c r="BH566" s="338"/>
      <c r="BI566" s="338"/>
      <c r="BJ566" s="338"/>
      <c r="BK566" s="338"/>
      <c r="BL566" s="338"/>
      <c r="BM566" s="338"/>
      <c r="BN566" s="338"/>
      <c r="BO566" s="338"/>
      <c r="BP566" s="338"/>
      <c r="BQ566" s="338"/>
      <c r="BR566" s="338"/>
      <c r="BS566" s="338"/>
      <c r="BT566" s="338"/>
      <c r="BU566" s="338"/>
      <c r="BV566" s="338"/>
      <c r="BW566" s="338"/>
      <c r="BX566" s="338"/>
      <c r="BY566" s="338"/>
      <c r="BZ566" s="338"/>
      <c r="CA566" s="338"/>
      <c r="CB566" s="338"/>
    </row>
    <row r="567" ht="15.75" customHeight="1">
      <c r="A567" s="338"/>
      <c r="B567" s="338"/>
      <c r="C567" s="339"/>
      <c r="D567" s="563"/>
      <c r="E567" s="564"/>
      <c r="F567" s="918"/>
      <c r="G567" s="44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  <c r="AV567" s="338"/>
      <c r="AW567" s="338"/>
      <c r="AX567" s="338"/>
      <c r="AY567" s="338"/>
      <c r="AZ567" s="338"/>
      <c r="BA567" s="338"/>
      <c r="BB567" s="338"/>
      <c r="BC567" s="338"/>
      <c r="BD567" s="338"/>
      <c r="BE567" s="338"/>
      <c r="BF567" s="338"/>
      <c r="BG567" s="338"/>
      <c r="BH567" s="338"/>
      <c r="BI567" s="338"/>
      <c r="BJ567" s="338"/>
      <c r="BK567" s="338"/>
      <c r="BL567" s="338"/>
      <c r="BM567" s="338"/>
      <c r="BN567" s="338"/>
      <c r="BO567" s="338"/>
      <c r="BP567" s="338"/>
      <c r="BQ567" s="338"/>
      <c r="BR567" s="338"/>
      <c r="BS567" s="338"/>
      <c r="BT567" s="338"/>
      <c r="BU567" s="338"/>
      <c r="BV567" s="338"/>
      <c r="BW567" s="338"/>
      <c r="BX567" s="338"/>
      <c r="BY567" s="338"/>
      <c r="BZ567" s="338"/>
      <c r="CA567" s="338"/>
      <c r="CB567" s="338"/>
    </row>
    <row r="568" ht="15.75" customHeight="1">
      <c r="A568" s="338"/>
      <c r="B568" s="338"/>
      <c r="C568" s="339"/>
      <c r="D568" s="563"/>
      <c r="E568" s="564"/>
      <c r="F568" s="918"/>
      <c r="G568" s="44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  <c r="AV568" s="338"/>
      <c r="AW568" s="338"/>
      <c r="AX568" s="338"/>
      <c r="AY568" s="338"/>
      <c r="AZ568" s="338"/>
      <c r="BA568" s="338"/>
      <c r="BB568" s="338"/>
      <c r="BC568" s="338"/>
      <c r="BD568" s="338"/>
      <c r="BE568" s="338"/>
      <c r="BF568" s="338"/>
      <c r="BG568" s="338"/>
      <c r="BH568" s="338"/>
      <c r="BI568" s="338"/>
      <c r="BJ568" s="338"/>
      <c r="BK568" s="338"/>
      <c r="BL568" s="338"/>
      <c r="BM568" s="338"/>
      <c r="BN568" s="338"/>
      <c r="BO568" s="338"/>
      <c r="BP568" s="338"/>
      <c r="BQ568" s="338"/>
      <c r="BR568" s="338"/>
      <c r="BS568" s="338"/>
      <c r="BT568" s="338"/>
      <c r="BU568" s="338"/>
      <c r="BV568" s="338"/>
      <c r="BW568" s="338"/>
      <c r="BX568" s="338"/>
      <c r="BY568" s="338"/>
      <c r="BZ568" s="338"/>
      <c r="CA568" s="338"/>
      <c r="CB568" s="338"/>
    </row>
    <row r="569" ht="15.75" customHeight="1">
      <c r="A569" s="338"/>
      <c r="B569" s="338"/>
      <c r="C569" s="339"/>
      <c r="D569" s="563"/>
      <c r="E569" s="564"/>
      <c r="F569" s="918"/>
      <c r="G569" s="44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  <c r="AV569" s="338"/>
      <c r="AW569" s="338"/>
      <c r="AX569" s="338"/>
      <c r="AY569" s="338"/>
      <c r="AZ569" s="338"/>
      <c r="BA569" s="338"/>
      <c r="BB569" s="338"/>
      <c r="BC569" s="338"/>
      <c r="BD569" s="338"/>
      <c r="BE569" s="338"/>
      <c r="BF569" s="338"/>
      <c r="BG569" s="338"/>
      <c r="BH569" s="338"/>
      <c r="BI569" s="338"/>
      <c r="BJ569" s="338"/>
      <c r="BK569" s="338"/>
      <c r="BL569" s="338"/>
      <c r="BM569" s="338"/>
      <c r="BN569" s="338"/>
      <c r="BO569" s="338"/>
      <c r="BP569" s="338"/>
      <c r="BQ569" s="338"/>
      <c r="BR569" s="338"/>
      <c r="BS569" s="338"/>
      <c r="BT569" s="338"/>
      <c r="BU569" s="338"/>
      <c r="BV569" s="338"/>
      <c r="BW569" s="338"/>
      <c r="BX569" s="338"/>
      <c r="BY569" s="338"/>
      <c r="BZ569" s="338"/>
      <c r="CA569" s="338"/>
      <c r="CB569" s="338"/>
    </row>
    <row r="570" ht="15.75" customHeight="1">
      <c r="A570" s="338"/>
      <c r="B570" s="338"/>
      <c r="C570" s="339"/>
      <c r="D570" s="563"/>
      <c r="E570" s="564"/>
      <c r="F570" s="918"/>
      <c r="G570" s="44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  <c r="AV570" s="338"/>
      <c r="AW570" s="338"/>
      <c r="AX570" s="338"/>
      <c r="AY570" s="338"/>
      <c r="AZ570" s="338"/>
      <c r="BA570" s="338"/>
      <c r="BB570" s="338"/>
      <c r="BC570" s="338"/>
      <c r="BD570" s="338"/>
      <c r="BE570" s="338"/>
      <c r="BF570" s="338"/>
      <c r="BG570" s="338"/>
      <c r="BH570" s="338"/>
      <c r="BI570" s="338"/>
      <c r="BJ570" s="338"/>
      <c r="BK570" s="338"/>
      <c r="BL570" s="338"/>
      <c r="BM570" s="338"/>
      <c r="BN570" s="338"/>
      <c r="BO570" s="338"/>
      <c r="BP570" s="338"/>
      <c r="BQ570" s="338"/>
      <c r="BR570" s="338"/>
      <c r="BS570" s="338"/>
      <c r="BT570" s="338"/>
      <c r="BU570" s="338"/>
      <c r="BV570" s="338"/>
      <c r="BW570" s="338"/>
      <c r="BX570" s="338"/>
      <c r="BY570" s="338"/>
      <c r="BZ570" s="338"/>
      <c r="CA570" s="338"/>
      <c r="CB570" s="338"/>
    </row>
    <row r="571" ht="15.75" customHeight="1">
      <c r="A571" s="338"/>
      <c r="B571" s="338"/>
      <c r="C571" s="339"/>
      <c r="D571" s="563"/>
      <c r="E571" s="564"/>
      <c r="F571" s="918"/>
      <c r="G571" s="44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  <c r="AV571" s="338"/>
      <c r="AW571" s="338"/>
      <c r="AX571" s="338"/>
      <c r="AY571" s="338"/>
      <c r="AZ571" s="338"/>
      <c r="BA571" s="338"/>
      <c r="BB571" s="338"/>
      <c r="BC571" s="338"/>
      <c r="BD571" s="338"/>
      <c r="BE571" s="338"/>
      <c r="BF571" s="338"/>
      <c r="BG571" s="338"/>
      <c r="BH571" s="338"/>
      <c r="BI571" s="338"/>
      <c r="BJ571" s="338"/>
      <c r="BK571" s="338"/>
      <c r="BL571" s="338"/>
      <c r="BM571" s="338"/>
      <c r="BN571" s="338"/>
      <c r="BO571" s="338"/>
      <c r="BP571" s="338"/>
      <c r="BQ571" s="338"/>
      <c r="BR571" s="338"/>
      <c r="BS571" s="338"/>
      <c r="BT571" s="338"/>
      <c r="BU571" s="338"/>
      <c r="BV571" s="338"/>
      <c r="BW571" s="338"/>
      <c r="BX571" s="338"/>
      <c r="BY571" s="338"/>
      <c r="BZ571" s="338"/>
      <c r="CA571" s="338"/>
      <c r="CB571" s="338"/>
    </row>
    <row r="572" ht="15.75" customHeight="1">
      <c r="A572" s="338"/>
      <c r="B572" s="338"/>
      <c r="C572" s="339"/>
      <c r="D572" s="563"/>
      <c r="E572" s="564"/>
      <c r="F572" s="918"/>
      <c r="G572" s="44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  <c r="AV572" s="338"/>
      <c r="AW572" s="338"/>
      <c r="AX572" s="338"/>
      <c r="AY572" s="338"/>
      <c r="AZ572" s="338"/>
      <c r="BA572" s="338"/>
      <c r="BB572" s="338"/>
      <c r="BC572" s="338"/>
      <c r="BD572" s="338"/>
      <c r="BE572" s="338"/>
      <c r="BF572" s="338"/>
      <c r="BG572" s="338"/>
      <c r="BH572" s="338"/>
      <c r="BI572" s="338"/>
      <c r="BJ572" s="338"/>
      <c r="BK572" s="338"/>
      <c r="BL572" s="338"/>
      <c r="BM572" s="338"/>
      <c r="BN572" s="338"/>
      <c r="BO572" s="338"/>
      <c r="BP572" s="338"/>
      <c r="BQ572" s="338"/>
      <c r="BR572" s="338"/>
      <c r="BS572" s="338"/>
      <c r="BT572" s="338"/>
      <c r="BU572" s="338"/>
      <c r="BV572" s="338"/>
      <c r="BW572" s="338"/>
      <c r="BX572" s="338"/>
      <c r="BY572" s="338"/>
      <c r="BZ572" s="338"/>
      <c r="CA572" s="338"/>
      <c r="CB572" s="338"/>
    </row>
    <row r="573" ht="15.75" customHeight="1">
      <c r="A573" s="338"/>
      <c r="B573" s="338"/>
      <c r="C573" s="339"/>
      <c r="D573" s="563"/>
      <c r="E573" s="564"/>
      <c r="F573" s="918"/>
      <c r="G573" s="44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  <c r="AV573" s="338"/>
      <c r="AW573" s="338"/>
      <c r="AX573" s="338"/>
      <c r="AY573" s="338"/>
      <c r="AZ573" s="338"/>
      <c r="BA573" s="338"/>
      <c r="BB573" s="338"/>
      <c r="BC573" s="338"/>
      <c r="BD573" s="338"/>
      <c r="BE573" s="338"/>
      <c r="BF573" s="338"/>
      <c r="BG573" s="338"/>
      <c r="BH573" s="338"/>
      <c r="BI573" s="338"/>
      <c r="BJ573" s="338"/>
      <c r="BK573" s="338"/>
      <c r="BL573" s="338"/>
      <c r="BM573" s="338"/>
      <c r="BN573" s="338"/>
      <c r="BO573" s="338"/>
      <c r="BP573" s="338"/>
      <c r="BQ573" s="338"/>
      <c r="BR573" s="338"/>
      <c r="BS573" s="338"/>
      <c r="BT573" s="338"/>
      <c r="BU573" s="338"/>
      <c r="BV573" s="338"/>
      <c r="BW573" s="338"/>
      <c r="BX573" s="338"/>
      <c r="BY573" s="338"/>
      <c r="BZ573" s="338"/>
      <c r="CA573" s="338"/>
      <c r="CB573" s="338"/>
    </row>
    <row r="574" ht="15.75" customHeight="1">
      <c r="A574" s="338"/>
      <c r="B574" s="338"/>
      <c r="C574" s="339"/>
      <c r="D574" s="563"/>
      <c r="E574" s="564"/>
      <c r="F574" s="918"/>
      <c r="G574" s="44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  <c r="AV574" s="338"/>
      <c r="AW574" s="338"/>
      <c r="AX574" s="338"/>
      <c r="AY574" s="338"/>
      <c r="AZ574" s="338"/>
      <c r="BA574" s="338"/>
      <c r="BB574" s="338"/>
      <c r="BC574" s="338"/>
      <c r="BD574" s="338"/>
      <c r="BE574" s="338"/>
      <c r="BF574" s="338"/>
      <c r="BG574" s="338"/>
      <c r="BH574" s="338"/>
      <c r="BI574" s="338"/>
      <c r="BJ574" s="338"/>
      <c r="BK574" s="338"/>
      <c r="BL574" s="338"/>
      <c r="BM574" s="338"/>
      <c r="BN574" s="338"/>
      <c r="BO574" s="338"/>
      <c r="BP574" s="338"/>
      <c r="BQ574" s="338"/>
      <c r="BR574" s="338"/>
      <c r="BS574" s="338"/>
      <c r="BT574" s="338"/>
      <c r="BU574" s="338"/>
      <c r="BV574" s="338"/>
      <c r="BW574" s="338"/>
      <c r="BX574" s="338"/>
      <c r="BY574" s="338"/>
      <c r="BZ574" s="338"/>
      <c r="CA574" s="338"/>
      <c r="CB574" s="338"/>
    </row>
    <row r="575" ht="15.75" customHeight="1">
      <c r="A575" s="338"/>
      <c r="B575" s="338"/>
      <c r="C575" s="339"/>
      <c r="D575" s="563"/>
      <c r="E575" s="564"/>
      <c r="F575" s="918"/>
      <c r="G575" s="44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  <c r="AV575" s="338"/>
      <c r="AW575" s="338"/>
      <c r="AX575" s="338"/>
      <c r="AY575" s="338"/>
      <c r="AZ575" s="338"/>
      <c r="BA575" s="338"/>
      <c r="BB575" s="338"/>
      <c r="BC575" s="338"/>
      <c r="BD575" s="338"/>
      <c r="BE575" s="338"/>
      <c r="BF575" s="338"/>
      <c r="BG575" s="338"/>
      <c r="BH575" s="338"/>
      <c r="BI575" s="338"/>
      <c r="BJ575" s="338"/>
      <c r="BK575" s="338"/>
      <c r="BL575" s="338"/>
      <c r="BM575" s="338"/>
      <c r="BN575" s="338"/>
      <c r="BO575" s="338"/>
      <c r="BP575" s="338"/>
      <c r="BQ575" s="338"/>
      <c r="BR575" s="338"/>
      <c r="BS575" s="338"/>
      <c r="BT575" s="338"/>
      <c r="BU575" s="338"/>
      <c r="BV575" s="338"/>
      <c r="BW575" s="338"/>
      <c r="BX575" s="338"/>
      <c r="BY575" s="338"/>
      <c r="BZ575" s="338"/>
      <c r="CA575" s="338"/>
      <c r="CB575" s="338"/>
    </row>
    <row r="576" ht="15.75" customHeight="1">
      <c r="A576" s="338"/>
      <c r="B576" s="338"/>
      <c r="C576" s="339"/>
      <c r="D576" s="563"/>
      <c r="E576" s="564"/>
      <c r="F576" s="918"/>
      <c r="G576" s="44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  <c r="AV576" s="338"/>
      <c r="AW576" s="338"/>
      <c r="AX576" s="338"/>
      <c r="AY576" s="338"/>
      <c r="AZ576" s="338"/>
      <c r="BA576" s="338"/>
      <c r="BB576" s="338"/>
      <c r="BC576" s="338"/>
      <c r="BD576" s="338"/>
      <c r="BE576" s="338"/>
      <c r="BF576" s="338"/>
      <c r="BG576" s="338"/>
      <c r="BH576" s="338"/>
      <c r="BI576" s="338"/>
      <c r="BJ576" s="338"/>
      <c r="BK576" s="338"/>
      <c r="BL576" s="338"/>
      <c r="BM576" s="338"/>
      <c r="BN576" s="338"/>
      <c r="BO576" s="338"/>
      <c r="BP576" s="338"/>
      <c r="BQ576" s="338"/>
      <c r="BR576" s="338"/>
      <c r="BS576" s="338"/>
      <c r="BT576" s="338"/>
      <c r="BU576" s="338"/>
      <c r="BV576" s="338"/>
      <c r="BW576" s="338"/>
      <c r="BX576" s="338"/>
      <c r="BY576" s="338"/>
      <c r="BZ576" s="338"/>
      <c r="CA576" s="338"/>
      <c r="CB576" s="338"/>
    </row>
    <row r="577" ht="15.75" customHeight="1">
      <c r="A577" s="338"/>
      <c r="B577" s="338"/>
      <c r="C577" s="339"/>
      <c r="D577" s="563"/>
      <c r="E577" s="564"/>
      <c r="F577" s="918"/>
      <c r="G577" s="44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  <c r="AV577" s="338"/>
      <c r="AW577" s="338"/>
      <c r="AX577" s="338"/>
      <c r="AY577" s="338"/>
      <c r="AZ577" s="338"/>
      <c r="BA577" s="338"/>
      <c r="BB577" s="338"/>
      <c r="BC577" s="338"/>
      <c r="BD577" s="338"/>
      <c r="BE577" s="338"/>
      <c r="BF577" s="338"/>
      <c r="BG577" s="338"/>
      <c r="BH577" s="338"/>
      <c r="BI577" s="338"/>
      <c r="BJ577" s="338"/>
      <c r="BK577" s="338"/>
      <c r="BL577" s="338"/>
      <c r="BM577" s="338"/>
      <c r="BN577" s="338"/>
      <c r="BO577" s="338"/>
      <c r="BP577" s="338"/>
      <c r="BQ577" s="338"/>
      <c r="BR577" s="338"/>
      <c r="BS577" s="338"/>
      <c r="BT577" s="338"/>
      <c r="BU577" s="338"/>
      <c r="BV577" s="338"/>
      <c r="BW577" s="338"/>
      <c r="BX577" s="338"/>
      <c r="BY577" s="338"/>
      <c r="BZ577" s="338"/>
      <c r="CA577" s="338"/>
      <c r="CB577" s="338"/>
    </row>
    <row r="578" ht="15.75" customHeight="1">
      <c r="A578" s="338"/>
      <c r="B578" s="338"/>
      <c r="C578" s="339"/>
      <c r="D578" s="563"/>
      <c r="E578" s="564"/>
      <c r="F578" s="918"/>
      <c r="G578" s="44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  <c r="AV578" s="338"/>
      <c r="AW578" s="338"/>
      <c r="AX578" s="338"/>
      <c r="AY578" s="338"/>
      <c r="AZ578" s="338"/>
      <c r="BA578" s="338"/>
      <c r="BB578" s="338"/>
      <c r="BC578" s="338"/>
      <c r="BD578" s="338"/>
      <c r="BE578" s="338"/>
      <c r="BF578" s="338"/>
      <c r="BG578" s="338"/>
      <c r="BH578" s="338"/>
      <c r="BI578" s="338"/>
      <c r="BJ578" s="338"/>
      <c r="BK578" s="338"/>
      <c r="BL578" s="338"/>
      <c r="BM578" s="338"/>
      <c r="BN578" s="338"/>
      <c r="BO578" s="338"/>
      <c r="BP578" s="338"/>
      <c r="BQ578" s="338"/>
      <c r="BR578" s="338"/>
      <c r="BS578" s="338"/>
      <c r="BT578" s="338"/>
      <c r="BU578" s="338"/>
      <c r="BV578" s="338"/>
      <c r="BW578" s="338"/>
      <c r="BX578" s="338"/>
      <c r="BY578" s="338"/>
      <c r="BZ578" s="338"/>
      <c r="CA578" s="338"/>
      <c r="CB578" s="338"/>
    </row>
    <row r="579" ht="15.75" customHeight="1">
      <c r="A579" s="338"/>
      <c r="B579" s="338"/>
      <c r="C579" s="339"/>
      <c r="D579" s="563"/>
      <c r="E579" s="564"/>
      <c r="F579" s="918"/>
      <c r="G579" s="44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  <c r="AV579" s="338"/>
      <c r="AW579" s="338"/>
      <c r="AX579" s="338"/>
      <c r="AY579" s="338"/>
      <c r="AZ579" s="338"/>
      <c r="BA579" s="338"/>
      <c r="BB579" s="338"/>
      <c r="BC579" s="338"/>
      <c r="BD579" s="338"/>
      <c r="BE579" s="338"/>
      <c r="BF579" s="338"/>
      <c r="BG579" s="338"/>
      <c r="BH579" s="338"/>
      <c r="BI579" s="338"/>
      <c r="BJ579" s="338"/>
      <c r="BK579" s="338"/>
      <c r="BL579" s="338"/>
      <c r="BM579" s="338"/>
      <c r="BN579" s="338"/>
      <c r="BO579" s="338"/>
      <c r="BP579" s="338"/>
      <c r="BQ579" s="338"/>
      <c r="BR579" s="338"/>
      <c r="BS579" s="338"/>
      <c r="BT579" s="338"/>
      <c r="BU579" s="338"/>
      <c r="BV579" s="338"/>
      <c r="BW579" s="338"/>
      <c r="BX579" s="338"/>
      <c r="BY579" s="338"/>
      <c r="BZ579" s="338"/>
      <c r="CA579" s="338"/>
      <c r="CB579" s="338"/>
    </row>
    <row r="580" ht="15.75" customHeight="1">
      <c r="A580" s="338"/>
      <c r="B580" s="338"/>
      <c r="C580" s="339"/>
      <c r="D580" s="563"/>
      <c r="E580" s="564"/>
      <c r="F580" s="918"/>
      <c r="G580" s="44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  <c r="AV580" s="338"/>
      <c r="AW580" s="338"/>
      <c r="AX580" s="338"/>
      <c r="AY580" s="338"/>
      <c r="AZ580" s="338"/>
      <c r="BA580" s="338"/>
      <c r="BB580" s="338"/>
      <c r="BC580" s="338"/>
      <c r="BD580" s="338"/>
      <c r="BE580" s="338"/>
      <c r="BF580" s="338"/>
      <c r="BG580" s="338"/>
      <c r="BH580" s="338"/>
      <c r="BI580" s="338"/>
      <c r="BJ580" s="338"/>
      <c r="BK580" s="338"/>
      <c r="BL580" s="338"/>
      <c r="BM580" s="338"/>
      <c r="BN580" s="338"/>
      <c r="BO580" s="338"/>
      <c r="BP580" s="338"/>
      <c r="BQ580" s="338"/>
      <c r="BR580" s="338"/>
      <c r="BS580" s="338"/>
      <c r="BT580" s="338"/>
      <c r="BU580" s="338"/>
      <c r="BV580" s="338"/>
      <c r="BW580" s="338"/>
      <c r="BX580" s="338"/>
      <c r="BY580" s="338"/>
      <c r="BZ580" s="338"/>
      <c r="CA580" s="338"/>
      <c r="CB580" s="338"/>
    </row>
    <row r="581" ht="15.75" customHeight="1">
      <c r="A581" s="338"/>
      <c r="B581" s="338"/>
      <c r="C581" s="339"/>
      <c r="D581" s="563"/>
      <c r="E581" s="564"/>
      <c r="F581" s="918"/>
      <c r="G581" s="44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  <c r="AV581" s="338"/>
      <c r="AW581" s="338"/>
      <c r="AX581" s="338"/>
      <c r="AY581" s="338"/>
      <c r="AZ581" s="338"/>
      <c r="BA581" s="338"/>
      <c r="BB581" s="338"/>
      <c r="BC581" s="338"/>
      <c r="BD581" s="338"/>
      <c r="BE581" s="338"/>
      <c r="BF581" s="338"/>
      <c r="BG581" s="338"/>
      <c r="BH581" s="338"/>
      <c r="BI581" s="338"/>
      <c r="BJ581" s="338"/>
      <c r="BK581" s="338"/>
      <c r="BL581" s="338"/>
      <c r="BM581" s="338"/>
      <c r="BN581" s="338"/>
      <c r="BO581" s="338"/>
      <c r="BP581" s="338"/>
      <c r="BQ581" s="338"/>
      <c r="BR581" s="338"/>
      <c r="BS581" s="338"/>
      <c r="BT581" s="338"/>
      <c r="BU581" s="338"/>
      <c r="BV581" s="338"/>
      <c r="BW581" s="338"/>
      <c r="BX581" s="338"/>
      <c r="BY581" s="338"/>
      <c r="BZ581" s="338"/>
      <c r="CA581" s="338"/>
      <c r="CB581" s="338"/>
    </row>
    <row r="582" ht="15.75" customHeight="1">
      <c r="A582" s="338"/>
      <c r="B582" s="338"/>
      <c r="C582" s="339"/>
      <c r="D582" s="563"/>
      <c r="E582" s="564"/>
      <c r="F582" s="918"/>
      <c r="G582" s="44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  <c r="AV582" s="338"/>
      <c r="AW582" s="338"/>
      <c r="AX582" s="338"/>
      <c r="AY582" s="338"/>
      <c r="AZ582" s="338"/>
      <c r="BA582" s="338"/>
      <c r="BB582" s="338"/>
      <c r="BC582" s="338"/>
      <c r="BD582" s="338"/>
      <c r="BE582" s="338"/>
      <c r="BF582" s="338"/>
      <c r="BG582" s="338"/>
      <c r="BH582" s="338"/>
      <c r="BI582" s="338"/>
      <c r="BJ582" s="338"/>
      <c r="BK582" s="338"/>
      <c r="BL582" s="338"/>
      <c r="BM582" s="338"/>
      <c r="BN582" s="338"/>
      <c r="BO582" s="338"/>
      <c r="BP582" s="338"/>
      <c r="BQ582" s="338"/>
      <c r="BR582" s="338"/>
      <c r="BS582" s="338"/>
      <c r="BT582" s="338"/>
      <c r="BU582" s="338"/>
      <c r="BV582" s="338"/>
      <c r="BW582" s="338"/>
      <c r="BX582" s="338"/>
      <c r="BY582" s="338"/>
      <c r="BZ582" s="338"/>
      <c r="CA582" s="338"/>
      <c r="CB582" s="338"/>
    </row>
    <row r="583" ht="15.75" customHeight="1">
      <c r="A583" s="338"/>
      <c r="B583" s="338"/>
      <c r="C583" s="339"/>
      <c r="D583" s="563"/>
      <c r="E583" s="564"/>
      <c r="F583" s="918"/>
      <c r="G583" s="44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  <c r="AV583" s="338"/>
      <c r="AW583" s="338"/>
      <c r="AX583" s="338"/>
      <c r="AY583" s="338"/>
      <c r="AZ583" s="338"/>
      <c r="BA583" s="338"/>
      <c r="BB583" s="338"/>
      <c r="BC583" s="338"/>
      <c r="BD583" s="338"/>
      <c r="BE583" s="338"/>
      <c r="BF583" s="338"/>
      <c r="BG583" s="338"/>
      <c r="BH583" s="338"/>
      <c r="BI583" s="338"/>
      <c r="BJ583" s="338"/>
      <c r="BK583" s="338"/>
      <c r="BL583" s="338"/>
      <c r="BM583" s="338"/>
      <c r="BN583" s="338"/>
      <c r="BO583" s="338"/>
      <c r="BP583" s="338"/>
      <c r="BQ583" s="338"/>
      <c r="BR583" s="338"/>
      <c r="BS583" s="338"/>
      <c r="BT583" s="338"/>
      <c r="BU583" s="338"/>
      <c r="BV583" s="338"/>
      <c r="BW583" s="338"/>
      <c r="BX583" s="338"/>
      <c r="BY583" s="338"/>
      <c r="BZ583" s="338"/>
      <c r="CA583" s="338"/>
      <c r="CB583" s="338"/>
    </row>
    <row r="584" ht="15.75" customHeight="1">
      <c r="A584" s="338"/>
      <c r="B584" s="338"/>
      <c r="C584" s="339"/>
      <c r="D584" s="563"/>
      <c r="E584" s="564"/>
      <c r="F584" s="918"/>
      <c r="G584" s="44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  <c r="AV584" s="338"/>
      <c r="AW584" s="338"/>
      <c r="AX584" s="338"/>
      <c r="AY584" s="338"/>
      <c r="AZ584" s="338"/>
      <c r="BA584" s="338"/>
      <c r="BB584" s="338"/>
      <c r="BC584" s="338"/>
      <c r="BD584" s="338"/>
      <c r="BE584" s="338"/>
      <c r="BF584" s="338"/>
      <c r="BG584" s="338"/>
      <c r="BH584" s="338"/>
      <c r="BI584" s="338"/>
      <c r="BJ584" s="338"/>
      <c r="BK584" s="338"/>
      <c r="BL584" s="338"/>
      <c r="BM584" s="338"/>
      <c r="BN584" s="338"/>
      <c r="BO584" s="338"/>
      <c r="BP584" s="338"/>
      <c r="BQ584" s="338"/>
      <c r="BR584" s="338"/>
      <c r="BS584" s="338"/>
      <c r="BT584" s="338"/>
      <c r="BU584" s="338"/>
      <c r="BV584" s="338"/>
      <c r="BW584" s="338"/>
      <c r="BX584" s="338"/>
      <c r="BY584" s="338"/>
      <c r="BZ584" s="338"/>
      <c r="CA584" s="338"/>
      <c r="CB584" s="338"/>
    </row>
    <row r="585" ht="15.75" customHeight="1">
      <c r="A585" s="338"/>
      <c r="B585" s="338"/>
      <c r="C585" s="339"/>
      <c r="D585" s="563"/>
      <c r="E585" s="564"/>
      <c r="F585" s="918"/>
      <c r="G585" s="44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  <c r="AV585" s="338"/>
      <c r="AW585" s="338"/>
      <c r="AX585" s="338"/>
      <c r="AY585" s="338"/>
      <c r="AZ585" s="338"/>
      <c r="BA585" s="338"/>
      <c r="BB585" s="338"/>
      <c r="BC585" s="338"/>
      <c r="BD585" s="338"/>
      <c r="BE585" s="338"/>
      <c r="BF585" s="338"/>
      <c r="BG585" s="338"/>
      <c r="BH585" s="338"/>
      <c r="BI585" s="338"/>
      <c r="BJ585" s="338"/>
      <c r="BK585" s="338"/>
      <c r="BL585" s="338"/>
      <c r="BM585" s="338"/>
      <c r="BN585" s="338"/>
      <c r="BO585" s="338"/>
      <c r="BP585" s="338"/>
      <c r="BQ585" s="338"/>
      <c r="BR585" s="338"/>
      <c r="BS585" s="338"/>
      <c r="BT585" s="338"/>
      <c r="BU585" s="338"/>
      <c r="BV585" s="338"/>
      <c r="BW585" s="338"/>
      <c r="BX585" s="338"/>
      <c r="BY585" s="338"/>
      <c r="BZ585" s="338"/>
      <c r="CA585" s="338"/>
      <c r="CB585" s="338"/>
    </row>
    <row r="586" ht="15.75" customHeight="1">
      <c r="A586" s="338"/>
      <c r="B586" s="338"/>
      <c r="C586" s="339"/>
      <c r="D586" s="563"/>
      <c r="E586" s="564"/>
      <c r="F586" s="918"/>
      <c r="G586" s="44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  <c r="AV586" s="338"/>
      <c r="AW586" s="338"/>
      <c r="AX586" s="338"/>
      <c r="AY586" s="338"/>
      <c r="AZ586" s="338"/>
      <c r="BA586" s="338"/>
      <c r="BB586" s="338"/>
      <c r="BC586" s="338"/>
      <c r="BD586" s="338"/>
      <c r="BE586" s="338"/>
      <c r="BF586" s="338"/>
      <c r="BG586" s="338"/>
      <c r="BH586" s="338"/>
      <c r="BI586" s="338"/>
      <c r="BJ586" s="338"/>
      <c r="BK586" s="338"/>
      <c r="BL586" s="338"/>
      <c r="BM586" s="338"/>
      <c r="BN586" s="338"/>
      <c r="BO586" s="338"/>
      <c r="BP586" s="338"/>
      <c r="BQ586" s="338"/>
      <c r="BR586" s="338"/>
      <c r="BS586" s="338"/>
      <c r="BT586" s="338"/>
      <c r="BU586" s="338"/>
      <c r="BV586" s="338"/>
      <c r="BW586" s="338"/>
      <c r="BX586" s="338"/>
      <c r="BY586" s="338"/>
      <c r="BZ586" s="338"/>
      <c r="CA586" s="338"/>
      <c r="CB586" s="338"/>
    </row>
    <row r="587" ht="15.75" customHeight="1">
      <c r="A587" s="338"/>
      <c r="B587" s="338"/>
      <c r="C587" s="339"/>
      <c r="D587" s="563"/>
      <c r="E587" s="564"/>
      <c r="F587" s="918"/>
      <c r="G587" s="44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  <c r="AV587" s="338"/>
      <c r="AW587" s="338"/>
      <c r="AX587" s="338"/>
      <c r="AY587" s="338"/>
      <c r="AZ587" s="338"/>
      <c r="BA587" s="338"/>
      <c r="BB587" s="338"/>
      <c r="BC587" s="338"/>
      <c r="BD587" s="338"/>
      <c r="BE587" s="338"/>
      <c r="BF587" s="338"/>
      <c r="BG587" s="338"/>
      <c r="BH587" s="338"/>
      <c r="BI587" s="338"/>
      <c r="BJ587" s="338"/>
      <c r="BK587" s="338"/>
      <c r="BL587" s="338"/>
      <c r="BM587" s="338"/>
      <c r="BN587" s="338"/>
      <c r="BO587" s="338"/>
      <c r="BP587" s="338"/>
      <c r="BQ587" s="338"/>
      <c r="BR587" s="338"/>
      <c r="BS587" s="338"/>
      <c r="BT587" s="338"/>
      <c r="BU587" s="338"/>
      <c r="BV587" s="338"/>
      <c r="BW587" s="338"/>
      <c r="BX587" s="338"/>
      <c r="BY587" s="338"/>
      <c r="BZ587" s="338"/>
      <c r="CA587" s="338"/>
      <c r="CB587" s="338"/>
    </row>
    <row r="588" ht="15.75" customHeight="1">
      <c r="A588" s="338"/>
      <c r="B588" s="338"/>
      <c r="C588" s="339"/>
      <c r="D588" s="563"/>
      <c r="E588" s="564"/>
      <c r="F588" s="918"/>
      <c r="G588" s="44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  <c r="AV588" s="338"/>
      <c r="AW588" s="338"/>
      <c r="AX588" s="338"/>
      <c r="AY588" s="338"/>
      <c r="AZ588" s="338"/>
      <c r="BA588" s="338"/>
      <c r="BB588" s="338"/>
      <c r="BC588" s="338"/>
      <c r="BD588" s="338"/>
      <c r="BE588" s="338"/>
      <c r="BF588" s="338"/>
      <c r="BG588" s="338"/>
      <c r="BH588" s="338"/>
      <c r="BI588" s="338"/>
      <c r="BJ588" s="338"/>
      <c r="BK588" s="338"/>
      <c r="BL588" s="338"/>
      <c r="BM588" s="338"/>
      <c r="BN588" s="338"/>
      <c r="BO588" s="338"/>
      <c r="BP588" s="338"/>
      <c r="BQ588" s="338"/>
      <c r="BR588" s="338"/>
      <c r="BS588" s="338"/>
      <c r="BT588" s="338"/>
      <c r="BU588" s="338"/>
      <c r="BV588" s="338"/>
      <c r="BW588" s="338"/>
      <c r="BX588" s="338"/>
      <c r="BY588" s="338"/>
      <c r="BZ588" s="338"/>
      <c r="CA588" s="338"/>
      <c r="CB588" s="338"/>
    </row>
    <row r="589" ht="15.75" customHeight="1">
      <c r="A589" s="338"/>
      <c r="B589" s="338"/>
      <c r="C589" s="339"/>
      <c r="D589" s="563"/>
      <c r="E589" s="564"/>
      <c r="F589" s="918"/>
      <c r="G589" s="44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  <c r="AV589" s="338"/>
      <c r="AW589" s="338"/>
      <c r="AX589" s="338"/>
      <c r="AY589" s="338"/>
      <c r="AZ589" s="338"/>
      <c r="BA589" s="338"/>
      <c r="BB589" s="338"/>
      <c r="BC589" s="338"/>
      <c r="BD589" s="338"/>
      <c r="BE589" s="338"/>
      <c r="BF589" s="338"/>
      <c r="BG589" s="338"/>
      <c r="BH589" s="338"/>
      <c r="BI589" s="338"/>
      <c r="BJ589" s="338"/>
      <c r="BK589" s="338"/>
      <c r="BL589" s="338"/>
      <c r="BM589" s="338"/>
      <c r="BN589" s="338"/>
      <c r="BO589" s="338"/>
      <c r="BP589" s="338"/>
      <c r="BQ589" s="338"/>
      <c r="BR589" s="338"/>
      <c r="BS589" s="338"/>
      <c r="BT589" s="338"/>
      <c r="BU589" s="338"/>
      <c r="BV589" s="338"/>
      <c r="BW589" s="338"/>
      <c r="BX589" s="338"/>
      <c r="BY589" s="338"/>
      <c r="BZ589" s="338"/>
      <c r="CA589" s="338"/>
      <c r="CB589" s="338"/>
    </row>
    <row r="590" ht="15.75" customHeight="1">
      <c r="A590" s="338"/>
      <c r="B590" s="338"/>
      <c r="C590" s="339"/>
      <c r="D590" s="563"/>
      <c r="E590" s="564"/>
      <c r="F590" s="918"/>
      <c r="G590" s="44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  <c r="AV590" s="338"/>
      <c r="AW590" s="338"/>
      <c r="AX590" s="338"/>
      <c r="AY590" s="338"/>
      <c r="AZ590" s="338"/>
      <c r="BA590" s="338"/>
      <c r="BB590" s="338"/>
      <c r="BC590" s="338"/>
      <c r="BD590" s="338"/>
      <c r="BE590" s="338"/>
      <c r="BF590" s="338"/>
      <c r="BG590" s="338"/>
      <c r="BH590" s="338"/>
      <c r="BI590" s="338"/>
      <c r="BJ590" s="338"/>
      <c r="BK590" s="338"/>
      <c r="BL590" s="338"/>
      <c r="BM590" s="338"/>
      <c r="BN590" s="338"/>
      <c r="BO590" s="338"/>
      <c r="BP590" s="338"/>
      <c r="BQ590" s="338"/>
      <c r="BR590" s="338"/>
      <c r="BS590" s="338"/>
      <c r="BT590" s="338"/>
      <c r="BU590" s="338"/>
      <c r="BV590" s="338"/>
      <c r="BW590" s="338"/>
      <c r="BX590" s="338"/>
      <c r="BY590" s="338"/>
      <c r="BZ590" s="338"/>
      <c r="CA590" s="338"/>
      <c r="CB590" s="338"/>
    </row>
    <row r="591" ht="15.75" customHeight="1">
      <c r="A591" s="338"/>
      <c r="B591" s="338"/>
      <c r="C591" s="339"/>
      <c r="D591" s="563"/>
      <c r="E591" s="564"/>
      <c r="F591" s="918"/>
      <c r="G591" s="44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  <c r="AV591" s="338"/>
      <c r="AW591" s="338"/>
      <c r="AX591" s="338"/>
      <c r="AY591" s="338"/>
      <c r="AZ591" s="338"/>
      <c r="BA591" s="338"/>
      <c r="BB591" s="338"/>
      <c r="BC591" s="338"/>
      <c r="BD591" s="338"/>
      <c r="BE591" s="338"/>
      <c r="BF591" s="338"/>
      <c r="BG591" s="338"/>
      <c r="BH591" s="338"/>
      <c r="BI591" s="338"/>
      <c r="BJ591" s="338"/>
      <c r="BK591" s="338"/>
      <c r="BL591" s="338"/>
      <c r="BM591" s="338"/>
      <c r="BN591" s="338"/>
      <c r="BO591" s="338"/>
      <c r="BP591" s="338"/>
      <c r="BQ591" s="338"/>
      <c r="BR591" s="338"/>
      <c r="BS591" s="338"/>
      <c r="BT591" s="338"/>
      <c r="BU591" s="338"/>
      <c r="BV591" s="338"/>
      <c r="BW591" s="338"/>
      <c r="BX591" s="338"/>
      <c r="BY591" s="338"/>
      <c r="BZ591" s="338"/>
      <c r="CA591" s="338"/>
      <c r="CB591" s="338"/>
    </row>
    <row r="592" ht="15.75" customHeight="1">
      <c r="A592" s="338"/>
      <c r="B592" s="338"/>
      <c r="C592" s="339"/>
      <c r="D592" s="563"/>
      <c r="E592" s="564"/>
      <c r="F592" s="918"/>
      <c r="G592" s="44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  <c r="AV592" s="338"/>
      <c r="AW592" s="338"/>
      <c r="AX592" s="338"/>
      <c r="AY592" s="338"/>
      <c r="AZ592" s="338"/>
      <c r="BA592" s="338"/>
      <c r="BB592" s="338"/>
      <c r="BC592" s="338"/>
      <c r="BD592" s="338"/>
      <c r="BE592" s="338"/>
      <c r="BF592" s="338"/>
      <c r="BG592" s="338"/>
      <c r="BH592" s="338"/>
      <c r="BI592" s="338"/>
      <c r="BJ592" s="338"/>
      <c r="BK592" s="338"/>
      <c r="BL592" s="338"/>
      <c r="BM592" s="338"/>
      <c r="BN592" s="338"/>
      <c r="BO592" s="338"/>
      <c r="BP592" s="338"/>
      <c r="BQ592" s="338"/>
      <c r="BR592" s="338"/>
      <c r="BS592" s="338"/>
      <c r="BT592" s="338"/>
      <c r="BU592" s="338"/>
      <c r="BV592" s="338"/>
      <c r="BW592" s="338"/>
      <c r="BX592" s="338"/>
      <c r="BY592" s="338"/>
      <c r="BZ592" s="338"/>
      <c r="CA592" s="338"/>
      <c r="CB592" s="338"/>
    </row>
    <row r="593" ht="15.75" customHeight="1">
      <c r="A593" s="338"/>
      <c r="B593" s="338"/>
      <c r="C593" s="339"/>
      <c r="D593" s="563"/>
      <c r="E593" s="564"/>
      <c r="F593" s="918"/>
      <c r="G593" s="44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  <c r="AV593" s="338"/>
      <c r="AW593" s="338"/>
      <c r="AX593" s="338"/>
      <c r="AY593" s="338"/>
      <c r="AZ593" s="338"/>
      <c r="BA593" s="338"/>
      <c r="BB593" s="338"/>
      <c r="BC593" s="338"/>
      <c r="BD593" s="338"/>
      <c r="BE593" s="338"/>
      <c r="BF593" s="338"/>
      <c r="BG593" s="338"/>
      <c r="BH593" s="338"/>
      <c r="BI593" s="338"/>
      <c r="BJ593" s="338"/>
      <c r="BK593" s="338"/>
      <c r="BL593" s="338"/>
      <c r="BM593" s="338"/>
      <c r="BN593" s="338"/>
      <c r="BO593" s="338"/>
      <c r="BP593" s="338"/>
      <c r="BQ593" s="338"/>
      <c r="BR593" s="338"/>
      <c r="BS593" s="338"/>
      <c r="BT593" s="338"/>
      <c r="BU593" s="338"/>
      <c r="BV593" s="338"/>
      <c r="BW593" s="338"/>
      <c r="BX593" s="338"/>
      <c r="BY593" s="338"/>
      <c r="BZ593" s="338"/>
      <c r="CA593" s="338"/>
      <c r="CB593" s="338"/>
    </row>
    <row r="594" ht="15.75" customHeight="1">
      <c r="A594" s="338"/>
      <c r="B594" s="338"/>
      <c r="C594" s="339"/>
      <c r="D594" s="563"/>
      <c r="E594" s="564"/>
      <c r="F594" s="918"/>
      <c r="G594" s="44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  <c r="AV594" s="338"/>
      <c r="AW594" s="338"/>
      <c r="AX594" s="338"/>
      <c r="AY594" s="338"/>
      <c r="AZ594" s="338"/>
      <c r="BA594" s="338"/>
      <c r="BB594" s="338"/>
      <c r="BC594" s="338"/>
      <c r="BD594" s="338"/>
      <c r="BE594" s="338"/>
      <c r="BF594" s="338"/>
      <c r="BG594" s="338"/>
      <c r="BH594" s="338"/>
      <c r="BI594" s="338"/>
      <c r="BJ594" s="338"/>
      <c r="BK594" s="338"/>
      <c r="BL594" s="338"/>
      <c r="BM594" s="338"/>
      <c r="BN594" s="338"/>
      <c r="BO594" s="338"/>
      <c r="BP594" s="338"/>
      <c r="BQ594" s="338"/>
      <c r="BR594" s="338"/>
      <c r="BS594" s="338"/>
      <c r="BT594" s="338"/>
      <c r="BU594" s="338"/>
      <c r="BV594" s="338"/>
      <c r="BW594" s="338"/>
      <c r="BX594" s="338"/>
      <c r="BY594" s="338"/>
      <c r="BZ594" s="338"/>
      <c r="CA594" s="338"/>
      <c r="CB594" s="338"/>
    </row>
    <row r="595" ht="15.75" customHeight="1">
      <c r="A595" s="338"/>
      <c r="B595" s="338"/>
      <c r="C595" s="339"/>
      <c r="D595" s="563"/>
      <c r="E595" s="564"/>
      <c r="F595" s="918"/>
      <c r="G595" s="44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  <c r="AV595" s="338"/>
      <c r="AW595" s="338"/>
      <c r="AX595" s="338"/>
      <c r="AY595" s="338"/>
      <c r="AZ595" s="338"/>
      <c r="BA595" s="338"/>
      <c r="BB595" s="338"/>
      <c r="BC595" s="338"/>
      <c r="BD595" s="338"/>
      <c r="BE595" s="338"/>
      <c r="BF595" s="338"/>
      <c r="BG595" s="338"/>
      <c r="BH595" s="338"/>
      <c r="BI595" s="338"/>
      <c r="BJ595" s="338"/>
      <c r="BK595" s="338"/>
      <c r="BL595" s="338"/>
      <c r="BM595" s="338"/>
      <c r="BN595" s="338"/>
      <c r="BO595" s="338"/>
      <c r="BP595" s="338"/>
      <c r="BQ595" s="338"/>
      <c r="BR595" s="338"/>
      <c r="BS595" s="338"/>
      <c r="BT595" s="338"/>
      <c r="BU595" s="338"/>
      <c r="BV595" s="338"/>
      <c r="BW595" s="338"/>
      <c r="BX595" s="338"/>
      <c r="BY595" s="338"/>
      <c r="BZ595" s="338"/>
      <c r="CA595" s="338"/>
      <c r="CB595" s="338"/>
    </row>
    <row r="596" ht="15.75" customHeight="1">
      <c r="A596" s="338"/>
      <c r="B596" s="338"/>
      <c r="C596" s="339"/>
      <c r="D596" s="563"/>
      <c r="E596" s="564"/>
      <c r="F596" s="918"/>
      <c r="G596" s="44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  <c r="AV596" s="338"/>
      <c r="AW596" s="338"/>
      <c r="AX596" s="338"/>
      <c r="AY596" s="338"/>
      <c r="AZ596" s="338"/>
      <c r="BA596" s="338"/>
      <c r="BB596" s="338"/>
      <c r="BC596" s="338"/>
      <c r="BD596" s="338"/>
      <c r="BE596" s="338"/>
      <c r="BF596" s="338"/>
      <c r="BG596" s="338"/>
      <c r="BH596" s="338"/>
      <c r="BI596" s="338"/>
      <c r="BJ596" s="338"/>
      <c r="BK596" s="338"/>
      <c r="BL596" s="338"/>
      <c r="BM596" s="338"/>
      <c r="BN596" s="338"/>
      <c r="BO596" s="338"/>
      <c r="BP596" s="338"/>
      <c r="BQ596" s="338"/>
      <c r="BR596" s="338"/>
      <c r="BS596" s="338"/>
      <c r="BT596" s="338"/>
      <c r="BU596" s="338"/>
      <c r="BV596" s="338"/>
      <c r="BW596" s="338"/>
      <c r="BX596" s="338"/>
      <c r="BY596" s="338"/>
      <c r="BZ596" s="338"/>
      <c r="CA596" s="338"/>
      <c r="CB596" s="338"/>
    </row>
    <row r="597" ht="15.75" customHeight="1">
      <c r="A597" s="338"/>
      <c r="B597" s="338"/>
      <c r="C597" s="339"/>
      <c r="D597" s="563"/>
      <c r="E597" s="564"/>
      <c r="F597" s="918"/>
      <c r="G597" s="44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  <c r="AV597" s="338"/>
      <c r="AW597" s="338"/>
      <c r="AX597" s="338"/>
      <c r="AY597" s="338"/>
      <c r="AZ597" s="338"/>
      <c r="BA597" s="338"/>
      <c r="BB597" s="338"/>
      <c r="BC597" s="338"/>
      <c r="BD597" s="338"/>
      <c r="BE597" s="338"/>
      <c r="BF597" s="338"/>
      <c r="BG597" s="338"/>
      <c r="BH597" s="338"/>
      <c r="BI597" s="338"/>
      <c r="BJ597" s="338"/>
      <c r="BK597" s="338"/>
      <c r="BL597" s="338"/>
      <c r="BM597" s="338"/>
      <c r="BN597" s="338"/>
      <c r="BO597" s="338"/>
      <c r="BP597" s="338"/>
      <c r="BQ597" s="338"/>
      <c r="BR597" s="338"/>
      <c r="BS597" s="338"/>
      <c r="BT597" s="338"/>
      <c r="BU597" s="338"/>
      <c r="BV597" s="338"/>
      <c r="BW597" s="338"/>
      <c r="BX597" s="338"/>
      <c r="BY597" s="338"/>
      <c r="BZ597" s="338"/>
      <c r="CA597" s="338"/>
      <c r="CB597" s="338"/>
    </row>
    <row r="598" ht="15.75" customHeight="1">
      <c r="A598" s="338"/>
      <c r="B598" s="338"/>
      <c r="C598" s="339"/>
      <c r="D598" s="563"/>
      <c r="E598" s="564"/>
      <c r="F598" s="918"/>
      <c r="G598" s="44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  <c r="AV598" s="338"/>
      <c r="AW598" s="338"/>
      <c r="AX598" s="338"/>
      <c r="AY598" s="338"/>
      <c r="AZ598" s="338"/>
      <c r="BA598" s="338"/>
      <c r="BB598" s="338"/>
      <c r="BC598" s="338"/>
      <c r="BD598" s="338"/>
      <c r="BE598" s="338"/>
      <c r="BF598" s="338"/>
      <c r="BG598" s="338"/>
      <c r="BH598" s="338"/>
      <c r="BI598" s="338"/>
      <c r="BJ598" s="338"/>
      <c r="BK598" s="338"/>
      <c r="BL598" s="338"/>
      <c r="BM598" s="338"/>
      <c r="BN598" s="338"/>
      <c r="BO598" s="338"/>
      <c r="BP598" s="338"/>
      <c r="BQ598" s="338"/>
      <c r="BR598" s="338"/>
      <c r="BS598" s="338"/>
      <c r="BT598" s="338"/>
      <c r="BU598" s="338"/>
      <c r="BV598" s="338"/>
      <c r="BW598" s="338"/>
      <c r="BX598" s="338"/>
      <c r="BY598" s="338"/>
      <c r="BZ598" s="338"/>
      <c r="CA598" s="338"/>
      <c r="CB598" s="338"/>
    </row>
    <row r="599" ht="15.75" customHeight="1">
      <c r="A599" s="338"/>
      <c r="B599" s="338"/>
      <c r="C599" s="339"/>
      <c r="D599" s="563"/>
      <c r="E599" s="564"/>
      <c r="F599" s="918"/>
      <c r="G599" s="44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  <c r="AV599" s="338"/>
      <c r="AW599" s="338"/>
      <c r="AX599" s="338"/>
      <c r="AY599" s="338"/>
      <c r="AZ599" s="338"/>
      <c r="BA599" s="338"/>
      <c r="BB599" s="338"/>
      <c r="BC599" s="338"/>
      <c r="BD599" s="338"/>
      <c r="BE599" s="338"/>
      <c r="BF599" s="338"/>
      <c r="BG599" s="338"/>
      <c r="BH599" s="338"/>
      <c r="BI599" s="338"/>
      <c r="BJ599" s="338"/>
      <c r="BK599" s="338"/>
      <c r="BL599" s="338"/>
      <c r="BM599" s="338"/>
      <c r="BN599" s="338"/>
      <c r="BO599" s="338"/>
      <c r="BP599" s="338"/>
      <c r="BQ599" s="338"/>
      <c r="BR599" s="338"/>
      <c r="BS599" s="338"/>
      <c r="BT599" s="338"/>
      <c r="BU599" s="338"/>
      <c r="BV599" s="338"/>
      <c r="BW599" s="338"/>
      <c r="BX599" s="338"/>
      <c r="BY599" s="338"/>
      <c r="BZ599" s="338"/>
      <c r="CA599" s="338"/>
      <c r="CB599" s="338"/>
    </row>
    <row r="600" ht="15.75" customHeight="1">
      <c r="A600" s="338"/>
      <c r="B600" s="338"/>
      <c r="C600" s="339"/>
      <c r="D600" s="563"/>
      <c r="E600" s="564"/>
      <c r="F600" s="918"/>
      <c r="G600" s="44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  <c r="AV600" s="338"/>
      <c r="AW600" s="338"/>
      <c r="AX600" s="338"/>
      <c r="AY600" s="338"/>
      <c r="AZ600" s="338"/>
      <c r="BA600" s="338"/>
      <c r="BB600" s="338"/>
      <c r="BC600" s="338"/>
      <c r="BD600" s="338"/>
      <c r="BE600" s="338"/>
      <c r="BF600" s="338"/>
      <c r="BG600" s="338"/>
      <c r="BH600" s="338"/>
      <c r="BI600" s="338"/>
      <c r="BJ600" s="338"/>
      <c r="BK600" s="338"/>
      <c r="BL600" s="338"/>
      <c r="BM600" s="338"/>
      <c r="BN600" s="338"/>
      <c r="BO600" s="338"/>
      <c r="BP600" s="338"/>
      <c r="BQ600" s="338"/>
      <c r="BR600" s="338"/>
      <c r="BS600" s="338"/>
      <c r="BT600" s="338"/>
      <c r="BU600" s="338"/>
      <c r="BV600" s="338"/>
      <c r="BW600" s="338"/>
      <c r="BX600" s="338"/>
      <c r="BY600" s="338"/>
      <c r="BZ600" s="338"/>
      <c r="CA600" s="338"/>
      <c r="CB600" s="338"/>
    </row>
    <row r="601" ht="15.75" customHeight="1">
      <c r="A601" s="338"/>
      <c r="B601" s="338"/>
      <c r="C601" s="339"/>
      <c r="D601" s="563"/>
      <c r="E601" s="564"/>
      <c r="F601" s="918"/>
      <c r="G601" s="44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  <c r="AV601" s="338"/>
      <c r="AW601" s="338"/>
      <c r="AX601" s="338"/>
      <c r="AY601" s="338"/>
      <c r="AZ601" s="338"/>
      <c r="BA601" s="338"/>
      <c r="BB601" s="338"/>
      <c r="BC601" s="338"/>
      <c r="BD601" s="338"/>
      <c r="BE601" s="338"/>
      <c r="BF601" s="338"/>
      <c r="BG601" s="338"/>
      <c r="BH601" s="338"/>
      <c r="BI601" s="338"/>
      <c r="BJ601" s="338"/>
      <c r="BK601" s="338"/>
      <c r="BL601" s="338"/>
      <c r="BM601" s="338"/>
      <c r="BN601" s="338"/>
      <c r="BO601" s="338"/>
      <c r="BP601" s="338"/>
      <c r="BQ601" s="338"/>
      <c r="BR601" s="338"/>
      <c r="BS601" s="338"/>
      <c r="BT601" s="338"/>
      <c r="BU601" s="338"/>
      <c r="BV601" s="338"/>
      <c r="BW601" s="338"/>
      <c r="BX601" s="338"/>
      <c r="BY601" s="338"/>
      <c r="BZ601" s="338"/>
      <c r="CA601" s="338"/>
      <c r="CB601" s="338"/>
    </row>
    <row r="602" ht="15.75" customHeight="1">
      <c r="A602" s="338"/>
      <c r="B602" s="338"/>
      <c r="C602" s="339"/>
      <c r="D602" s="563"/>
      <c r="E602" s="564"/>
      <c r="F602" s="918"/>
      <c r="G602" s="44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  <c r="AV602" s="338"/>
      <c r="AW602" s="338"/>
      <c r="AX602" s="338"/>
      <c r="AY602" s="338"/>
      <c r="AZ602" s="338"/>
      <c r="BA602" s="338"/>
      <c r="BB602" s="338"/>
      <c r="BC602" s="338"/>
      <c r="BD602" s="338"/>
      <c r="BE602" s="338"/>
      <c r="BF602" s="338"/>
      <c r="BG602" s="338"/>
      <c r="BH602" s="338"/>
      <c r="BI602" s="338"/>
      <c r="BJ602" s="338"/>
      <c r="BK602" s="338"/>
      <c r="BL602" s="338"/>
      <c r="BM602" s="338"/>
      <c r="BN602" s="338"/>
      <c r="BO602" s="338"/>
      <c r="BP602" s="338"/>
      <c r="BQ602" s="338"/>
      <c r="BR602" s="338"/>
      <c r="BS602" s="338"/>
      <c r="BT602" s="338"/>
      <c r="BU602" s="338"/>
      <c r="BV602" s="338"/>
      <c r="BW602" s="338"/>
      <c r="BX602" s="338"/>
      <c r="BY602" s="338"/>
      <c r="BZ602" s="338"/>
      <c r="CA602" s="338"/>
      <c r="CB602" s="338"/>
    </row>
    <row r="603" ht="15.75" customHeight="1">
      <c r="A603" s="338"/>
      <c r="B603" s="338"/>
      <c r="C603" s="339"/>
      <c r="D603" s="563"/>
      <c r="E603" s="564"/>
      <c r="F603" s="918"/>
      <c r="G603" s="44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  <c r="AV603" s="338"/>
      <c r="AW603" s="338"/>
      <c r="AX603" s="338"/>
      <c r="AY603" s="338"/>
      <c r="AZ603" s="338"/>
      <c r="BA603" s="338"/>
      <c r="BB603" s="338"/>
      <c r="BC603" s="338"/>
      <c r="BD603" s="338"/>
      <c r="BE603" s="338"/>
      <c r="BF603" s="338"/>
      <c r="BG603" s="338"/>
      <c r="BH603" s="338"/>
      <c r="BI603" s="338"/>
      <c r="BJ603" s="338"/>
      <c r="BK603" s="338"/>
      <c r="BL603" s="338"/>
      <c r="BM603" s="338"/>
      <c r="BN603" s="338"/>
      <c r="BO603" s="338"/>
      <c r="BP603" s="338"/>
      <c r="BQ603" s="338"/>
      <c r="BR603" s="338"/>
      <c r="BS603" s="338"/>
      <c r="BT603" s="338"/>
      <c r="BU603" s="338"/>
      <c r="BV603" s="338"/>
      <c r="BW603" s="338"/>
      <c r="BX603" s="338"/>
      <c r="BY603" s="338"/>
      <c r="BZ603" s="338"/>
      <c r="CA603" s="338"/>
      <c r="CB603" s="338"/>
    </row>
    <row r="604" ht="15.75" customHeight="1">
      <c r="A604" s="338"/>
      <c r="B604" s="338"/>
      <c r="C604" s="339"/>
      <c r="D604" s="563"/>
      <c r="E604" s="564"/>
      <c r="F604" s="918"/>
      <c r="G604" s="44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  <c r="AV604" s="338"/>
      <c r="AW604" s="338"/>
      <c r="AX604" s="338"/>
      <c r="AY604" s="338"/>
      <c r="AZ604" s="338"/>
      <c r="BA604" s="338"/>
      <c r="BB604" s="338"/>
      <c r="BC604" s="338"/>
      <c r="BD604" s="338"/>
      <c r="BE604" s="338"/>
      <c r="BF604" s="338"/>
      <c r="BG604" s="338"/>
      <c r="BH604" s="338"/>
      <c r="BI604" s="338"/>
      <c r="BJ604" s="338"/>
      <c r="BK604" s="338"/>
      <c r="BL604" s="338"/>
      <c r="BM604" s="338"/>
      <c r="BN604" s="338"/>
      <c r="BO604" s="338"/>
      <c r="BP604" s="338"/>
      <c r="BQ604" s="338"/>
      <c r="BR604" s="338"/>
      <c r="BS604" s="338"/>
      <c r="BT604" s="338"/>
      <c r="BU604" s="338"/>
      <c r="BV604" s="338"/>
      <c r="BW604" s="338"/>
      <c r="BX604" s="338"/>
      <c r="BY604" s="338"/>
      <c r="BZ604" s="338"/>
      <c r="CA604" s="338"/>
      <c r="CB604" s="338"/>
    </row>
    <row r="605" ht="15.75" customHeight="1">
      <c r="A605" s="338"/>
      <c r="B605" s="338"/>
      <c r="C605" s="339"/>
      <c r="D605" s="563"/>
      <c r="E605" s="564"/>
      <c r="F605" s="918"/>
      <c r="G605" s="44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  <c r="AV605" s="338"/>
      <c r="AW605" s="338"/>
      <c r="AX605" s="338"/>
      <c r="AY605" s="338"/>
      <c r="AZ605" s="338"/>
      <c r="BA605" s="338"/>
      <c r="BB605" s="338"/>
      <c r="BC605" s="338"/>
      <c r="BD605" s="338"/>
      <c r="BE605" s="338"/>
      <c r="BF605" s="338"/>
      <c r="BG605" s="338"/>
      <c r="BH605" s="338"/>
      <c r="BI605" s="338"/>
      <c r="BJ605" s="338"/>
      <c r="BK605" s="338"/>
      <c r="BL605" s="338"/>
      <c r="BM605" s="338"/>
      <c r="BN605" s="338"/>
      <c r="BO605" s="338"/>
      <c r="BP605" s="338"/>
      <c r="BQ605" s="338"/>
      <c r="BR605" s="338"/>
      <c r="BS605" s="338"/>
      <c r="BT605" s="338"/>
      <c r="BU605" s="338"/>
      <c r="BV605" s="338"/>
      <c r="BW605" s="338"/>
      <c r="BX605" s="338"/>
      <c r="BY605" s="338"/>
      <c r="BZ605" s="338"/>
      <c r="CA605" s="338"/>
      <c r="CB605" s="338"/>
    </row>
    <row r="606" ht="15.75" customHeight="1">
      <c r="A606" s="338"/>
      <c r="B606" s="338"/>
      <c r="C606" s="339"/>
      <c r="D606" s="563"/>
      <c r="E606" s="564"/>
      <c r="F606" s="918"/>
      <c r="G606" s="44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  <c r="AV606" s="338"/>
      <c r="AW606" s="338"/>
      <c r="AX606" s="338"/>
      <c r="AY606" s="338"/>
      <c r="AZ606" s="338"/>
      <c r="BA606" s="338"/>
      <c r="BB606" s="338"/>
      <c r="BC606" s="338"/>
      <c r="BD606" s="338"/>
      <c r="BE606" s="338"/>
      <c r="BF606" s="338"/>
      <c r="BG606" s="338"/>
      <c r="BH606" s="338"/>
      <c r="BI606" s="338"/>
      <c r="BJ606" s="338"/>
      <c r="BK606" s="338"/>
      <c r="BL606" s="338"/>
      <c r="BM606" s="338"/>
      <c r="BN606" s="338"/>
      <c r="BO606" s="338"/>
      <c r="BP606" s="338"/>
      <c r="BQ606" s="338"/>
      <c r="BR606" s="338"/>
      <c r="BS606" s="338"/>
      <c r="BT606" s="338"/>
      <c r="BU606" s="338"/>
      <c r="BV606" s="338"/>
      <c r="BW606" s="338"/>
      <c r="BX606" s="338"/>
      <c r="BY606" s="338"/>
      <c r="BZ606" s="338"/>
      <c r="CA606" s="338"/>
      <c r="CB606" s="338"/>
    </row>
    <row r="607" ht="15.75" customHeight="1">
      <c r="A607" s="338"/>
      <c r="B607" s="338"/>
      <c r="C607" s="339"/>
      <c r="D607" s="563"/>
      <c r="E607" s="564"/>
      <c r="F607" s="918"/>
      <c r="G607" s="44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  <c r="AV607" s="338"/>
      <c r="AW607" s="338"/>
      <c r="AX607" s="338"/>
      <c r="AY607" s="338"/>
      <c r="AZ607" s="338"/>
      <c r="BA607" s="338"/>
      <c r="BB607" s="338"/>
      <c r="BC607" s="338"/>
      <c r="BD607" s="338"/>
      <c r="BE607" s="338"/>
      <c r="BF607" s="338"/>
      <c r="BG607" s="338"/>
      <c r="BH607" s="338"/>
      <c r="BI607" s="338"/>
      <c r="BJ607" s="338"/>
      <c r="BK607" s="338"/>
      <c r="BL607" s="338"/>
      <c r="BM607" s="338"/>
      <c r="BN607" s="338"/>
      <c r="BO607" s="338"/>
      <c r="BP607" s="338"/>
      <c r="BQ607" s="338"/>
      <c r="BR607" s="338"/>
      <c r="BS607" s="338"/>
      <c r="BT607" s="338"/>
      <c r="BU607" s="338"/>
      <c r="BV607" s="338"/>
      <c r="BW607" s="338"/>
      <c r="BX607" s="338"/>
      <c r="BY607" s="338"/>
      <c r="BZ607" s="338"/>
      <c r="CA607" s="338"/>
      <c r="CB607" s="338"/>
    </row>
    <row r="608" ht="15.75" customHeight="1">
      <c r="A608" s="338"/>
      <c r="B608" s="338"/>
      <c r="C608" s="339"/>
      <c r="D608" s="563"/>
      <c r="E608" s="564"/>
      <c r="F608" s="918"/>
      <c r="G608" s="44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  <c r="AV608" s="338"/>
      <c r="AW608" s="338"/>
      <c r="AX608" s="338"/>
      <c r="AY608" s="338"/>
      <c r="AZ608" s="338"/>
      <c r="BA608" s="338"/>
      <c r="BB608" s="338"/>
      <c r="BC608" s="338"/>
      <c r="BD608" s="338"/>
      <c r="BE608" s="338"/>
      <c r="BF608" s="338"/>
      <c r="BG608" s="338"/>
      <c r="BH608" s="338"/>
      <c r="BI608" s="338"/>
      <c r="BJ608" s="338"/>
      <c r="BK608" s="338"/>
      <c r="BL608" s="338"/>
      <c r="BM608" s="338"/>
      <c r="BN608" s="338"/>
      <c r="BO608" s="338"/>
      <c r="BP608" s="338"/>
      <c r="BQ608" s="338"/>
      <c r="BR608" s="338"/>
      <c r="BS608" s="338"/>
      <c r="BT608" s="338"/>
      <c r="BU608" s="338"/>
      <c r="BV608" s="338"/>
      <c r="BW608" s="338"/>
      <c r="BX608" s="338"/>
      <c r="BY608" s="338"/>
      <c r="BZ608" s="338"/>
      <c r="CA608" s="338"/>
      <c r="CB608" s="338"/>
    </row>
    <row r="609" ht="15.75" customHeight="1">
      <c r="A609" s="338"/>
      <c r="B609" s="338"/>
      <c r="C609" s="339"/>
      <c r="D609" s="563"/>
      <c r="E609" s="564"/>
      <c r="F609" s="918"/>
      <c r="G609" s="44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  <c r="AV609" s="338"/>
      <c r="AW609" s="338"/>
      <c r="AX609" s="338"/>
      <c r="AY609" s="338"/>
      <c r="AZ609" s="338"/>
      <c r="BA609" s="338"/>
      <c r="BB609" s="338"/>
      <c r="BC609" s="338"/>
      <c r="BD609" s="338"/>
      <c r="BE609" s="338"/>
      <c r="BF609" s="338"/>
      <c r="BG609" s="338"/>
      <c r="BH609" s="338"/>
      <c r="BI609" s="338"/>
      <c r="BJ609" s="338"/>
      <c r="BK609" s="338"/>
      <c r="BL609" s="338"/>
      <c r="BM609" s="338"/>
      <c r="BN609" s="338"/>
      <c r="BO609" s="338"/>
      <c r="BP609" s="338"/>
      <c r="BQ609" s="338"/>
      <c r="BR609" s="338"/>
      <c r="BS609" s="338"/>
      <c r="BT609" s="338"/>
      <c r="BU609" s="338"/>
      <c r="BV609" s="338"/>
      <c r="BW609" s="338"/>
      <c r="BX609" s="338"/>
      <c r="BY609" s="338"/>
      <c r="BZ609" s="338"/>
      <c r="CA609" s="338"/>
      <c r="CB609" s="338"/>
    </row>
    <row r="610" ht="15.75" customHeight="1">
      <c r="A610" s="338"/>
      <c r="B610" s="338"/>
      <c r="C610" s="339"/>
      <c r="D610" s="563"/>
      <c r="E610" s="564"/>
      <c r="F610" s="918"/>
      <c r="G610" s="44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  <c r="AV610" s="338"/>
      <c r="AW610" s="338"/>
      <c r="AX610" s="338"/>
      <c r="AY610" s="338"/>
      <c r="AZ610" s="338"/>
      <c r="BA610" s="338"/>
      <c r="BB610" s="338"/>
      <c r="BC610" s="338"/>
      <c r="BD610" s="338"/>
      <c r="BE610" s="338"/>
      <c r="BF610" s="338"/>
      <c r="BG610" s="338"/>
      <c r="BH610" s="338"/>
      <c r="BI610" s="338"/>
      <c r="BJ610" s="338"/>
      <c r="BK610" s="338"/>
      <c r="BL610" s="338"/>
      <c r="BM610" s="338"/>
      <c r="BN610" s="338"/>
      <c r="BO610" s="338"/>
      <c r="BP610" s="338"/>
      <c r="BQ610" s="338"/>
      <c r="BR610" s="338"/>
      <c r="BS610" s="338"/>
      <c r="BT610" s="338"/>
      <c r="BU610" s="338"/>
      <c r="BV610" s="338"/>
      <c r="BW610" s="338"/>
      <c r="BX610" s="338"/>
      <c r="BY610" s="338"/>
      <c r="BZ610" s="338"/>
      <c r="CA610" s="338"/>
      <c r="CB610" s="338"/>
    </row>
    <row r="611" ht="15.75" customHeight="1">
      <c r="A611" s="338"/>
      <c r="B611" s="338"/>
      <c r="C611" s="339"/>
      <c r="D611" s="563"/>
      <c r="E611" s="564"/>
      <c r="F611" s="918"/>
      <c r="G611" s="44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  <c r="AV611" s="338"/>
      <c r="AW611" s="338"/>
      <c r="AX611" s="338"/>
      <c r="AY611" s="338"/>
      <c r="AZ611" s="338"/>
      <c r="BA611" s="338"/>
      <c r="BB611" s="338"/>
      <c r="BC611" s="338"/>
      <c r="BD611" s="338"/>
      <c r="BE611" s="338"/>
      <c r="BF611" s="338"/>
      <c r="BG611" s="338"/>
      <c r="BH611" s="338"/>
      <c r="BI611" s="338"/>
      <c r="BJ611" s="338"/>
      <c r="BK611" s="338"/>
      <c r="BL611" s="338"/>
      <c r="BM611" s="338"/>
      <c r="BN611" s="338"/>
      <c r="BO611" s="338"/>
      <c r="BP611" s="338"/>
      <c r="BQ611" s="338"/>
      <c r="BR611" s="338"/>
      <c r="BS611" s="338"/>
      <c r="BT611" s="338"/>
      <c r="BU611" s="338"/>
      <c r="BV611" s="338"/>
      <c r="BW611" s="338"/>
      <c r="BX611" s="338"/>
      <c r="BY611" s="338"/>
      <c r="BZ611" s="338"/>
      <c r="CA611" s="338"/>
      <c r="CB611" s="338"/>
    </row>
    <row r="612" ht="15.75" customHeight="1">
      <c r="A612" s="338"/>
      <c r="B612" s="338"/>
      <c r="C612" s="339"/>
      <c r="D612" s="563"/>
      <c r="E612" s="564"/>
      <c r="F612" s="918"/>
      <c r="G612" s="44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  <c r="AV612" s="338"/>
      <c r="AW612" s="338"/>
      <c r="AX612" s="338"/>
      <c r="AY612" s="338"/>
      <c r="AZ612" s="338"/>
      <c r="BA612" s="338"/>
      <c r="BB612" s="338"/>
      <c r="BC612" s="338"/>
      <c r="BD612" s="338"/>
      <c r="BE612" s="338"/>
      <c r="BF612" s="338"/>
      <c r="BG612" s="338"/>
      <c r="BH612" s="338"/>
      <c r="BI612" s="338"/>
      <c r="BJ612" s="338"/>
      <c r="BK612" s="338"/>
      <c r="BL612" s="338"/>
      <c r="BM612" s="338"/>
      <c r="BN612" s="338"/>
      <c r="BO612" s="338"/>
      <c r="BP612" s="338"/>
      <c r="BQ612" s="338"/>
      <c r="BR612" s="338"/>
      <c r="BS612" s="338"/>
      <c r="BT612" s="338"/>
      <c r="BU612" s="338"/>
      <c r="BV612" s="338"/>
      <c r="BW612" s="338"/>
      <c r="BX612" s="338"/>
      <c r="BY612" s="338"/>
      <c r="BZ612" s="338"/>
      <c r="CA612" s="338"/>
      <c r="CB612" s="338"/>
    </row>
    <row r="613" ht="15.75" customHeight="1">
      <c r="A613" s="338"/>
      <c r="B613" s="338"/>
      <c r="C613" s="339"/>
      <c r="D613" s="563"/>
      <c r="E613" s="564"/>
      <c r="F613" s="918"/>
      <c r="G613" s="44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  <c r="AV613" s="338"/>
      <c r="AW613" s="338"/>
      <c r="AX613" s="338"/>
      <c r="AY613" s="338"/>
      <c r="AZ613" s="338"/>
      <c r="BA613" s="338"/>
      <c r="BB613" s="338"/>
      <c r="BC613" s="338"/>
      <c r="BD613" s="338"/>
      <c r="BE613" s="338"/>
      <c r="BF613" s="338"/>
      <c r="BG613" s="338"/>
      <c r="BH613" s="338"/>
      <c r="BI613" s="338"/>
      <c r="BJ613" s="338"/>
      <c r="BK613" s="338"/>
      <c r="BL613" s="338"/>
      <c r="BM613" s="338"/>
      <c r="BN613" s="338"/>
      <c r="BO613" s="338"/>
      <c r="BP613" s="338"/>
      <c r="BQ613" s="338"/>
      <c r="BR613" s="338"/>
      <c r="BS613" s="338"/>
      <c r="BT613" s="338"/>
      <c r="BU613" s="338"/>
      <c r="BV613" s="338"/>
      <c r="BW613" s="338"/>
      <c r="BX613" s="338"/>
      <c r="BY613" s="338"/>
      <c r="BZ613" s="338"/>
      <c r="CA613" s="338"/>
      <c r="CB613" s="338"/>
    </row>
    <row r="614" ht="15.75" customHeight="1">
      <c r="A614" s="338"/>
      <c r="B614" s="338"/>
      <c r="C614" s="339"/>
      <c r="D614" s="563"/>
      <c r="E614" s="564"/>
      <c r="F614" s="918"/>
      <c r="G614" s="44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  <c r="AV614" s="338"/>
      <c r="AW614" s="338"/>
      <c r="AX614" s="338"/>
      <c r="AY614" s="338"/>
      <c r="AZ614" s="338"/>
      <c r="BA614" s="338"/>
      <c r="BB614" s="338"/>
      <c r="BC614" s="338"/>
      <c r="BD614" s="338"/>
      <c r="BE614" s="338"/>
      <c r="BF614" s="338"/>
      <c r="BG614" s="338"/>
      <c r="BH614" s="338"/>
      <c r="BI614" s="338"/>
      <c r="BJ614" s="338"/>
      <c r="BK614" s="338"/>
      <c r="BL614" s="338"/>
      <c r="BM614" s="338"/>
      <c r="BN614" s="338"/>
      <c r="BO614" s="338"/>
      <c r="BP614" s="338"/>
      <c r="BQ614" s="338"/>
      <c r="BR614" s="338"/>
      <c r="BS614" s="338"/>
      <c r="BT614" s="338"/>
      <c r="BU614" s="338"/>
      <c r="BV614" s="338"/>
      <c r="BW614" s="338"/>
      <c r="BX614" s="338"/>
      <c r="BY614" s="338"/>
      <c r="BZ614" s="338"/>
      <c r="CA614" s="338"/>
      <c r="CB614" s="338"/>
    </row>
    <row r="615" ht="15.75" customHeight="1">
      <c r="A615" s="338"/>
      <c r="B615" s="338"/>
      <c r="C615" s="339"/>
      <c r="D615" s="563"/>
      <c r="E615" s="564"/>
      <c r="F615" s="918"/>
      <c r="G615" s="44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  <c r="AV615" s="338"/>
      <c r="AW615" s="338"/>
      <c r="AX615" s="338"/>
      <c r="AY615" s="338"/>
      <c r="AZ615" s="338"/>
      <c r="BA615" s="338"/>
      <c r="BB615" s="338"/>
      <c r="BC615" s="338"/>
      <c r="BD615" s="338"/>
      <c r="BE615" s="338"/>
      <c r="BF615" s="338"/>
      <c r="BG615" s="338"/>
      <c r="BH615" s="338"/>
      <c r="BI615" s="338"/>
      <c r="BJ615" s="338"/>
      <c r="BK615" s="338"/>
      <c r="BL615" s="338"/>
      <c r="BM615" s="338"/>
      <c r="BN615" s="338"/>
      <c r="BO615" s="338"/>
      <c r="BP615" s="338"/>
      <c r="BQ615" s="338"/>
      <c r="BR615" s="338"/>
      <c r="BS615" s="338"/>
      <c r="BT615" s="338"/>
      <c r="BU615" s="338"/>
      <c r="BV615" s="338"/>
      <c r="BW615" s="338"/>
      <c r="BX615" s="338"/>
      <c r="BY615" s="338"/>
      <c r="BZ615" s="338"/>
      <c r="CA615" s="338"/>
      <c r="CB615" s="338"/>
    </row>
    <row r="616" ht="15.75" customHeight="1">
      <c r="A616" s="338"/>
      <c r="B616" s="338"/>
      <c r="C616" s="339"/>
      <c r="D616" s="563"/>
      <c r="E616" s="564"/>
      <c r="F616" s="918"/>
      <c r="G616" s="44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  <c r="AV616" s="338"/>
      <c r="AW616" s="338"/>
      <c r="AX616" s="338"/>
      <c r="AY616" s="338"/>
      <c r="AZ616" s="338"/>
      <c r="BA616" s="338"/>
      <c r="BB616" s="338"/>
      <c r="BC616" s="338"/>
      <c r="BD616" s="338"/>
      <c r="BE616" s="338"/>
      <c r="BF616" s="338"/>
      <c r="BG616" s="338"/>
      <c r="BH616" s="338"/>
      <c r="BI616" s="338"/>
      <c r="BJ616" s="338"/>
      <c r="BK616" s="338"/>
      <c r="BL616" s="338"/>
      <c r="BM616" s="338"/>
      <c r="BN616" s="338"/>
      <c r="BO616" s="338"/>
      <c r="BP616" s="338"/>
      <c r="BQ616" s="338"/>
      <c r="BR616" s="338"/>
      <c r="BS616" s="338"/>
      <c r="BT616" s="338"/>
      <c r="BU616" s="338"/>
      <c r="BV616" s="338"/>
      <c r="BW616" s="338"/>
      <c r="BX616" s="338"/>
      <c r="BY616" s="338"/>
      <c r="BZ616" s="338"/>
      <c r="CA616" s="338"/>
      <c r="CB616" s="338"/>
    </row>
    <row r="617" ht="15.75" customHeight="1">
      <c r="A617" s="338"/>
      <c r="B617" s="338"/>
      <c r="C617" s="339"/>
      <c r="D617" s="563"/>
      <c r="E617" s="564"/>
      <c r="F617" s="918"/>
      <c r="G617" s="44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  <c r="AV617" s="338"/>
      <c r="AW617" s="338"/>
      <c r="AX617" s="338"/>
      <c r="AY617" s="338"/>
      <c r="AZ617" s="338"/>
      <c r="BA617" s="338"/>
      <c r="BB617" s="338"/>
      <c r="BC617" s="338"/>
      <c r="BD617" s="338"/>
      <c r="BE617" s="338"/>
      <c r="BF617" s="338"/>
      <c r="BG617" s="338"/>
      <c r="BH617" s="338"/>
      <c r="BI617" s="338"/>
      <c r="BJ617" s="338"/>
      <c r="BK617" s="338"/>
      <c r="BL617" s="338"/>
      <c r="BM617" s="338"/>
      <c r="BN617" s="338"/>
      <c r="BO617" s="338"/>
      <c r="BP617" s="338"/>
      <c r="BQ617" s="338"/>
      <c r="BR617" s="338"/>
      <c r="BS617" s="338"/>
      <c r="BT617" s="338"/>
      <c r="BU617" s="338"/>
      <c r="BV617" s="338"/>
      <c r="BW617" s="338"/>
      <c r="BX617" s="338"/>
      <c r="BY617" s="338"/>
      <c r="BZ617" s="338"/>
      <c r="CA617" s="338"/>
      <c r="CB617" s="338"/>
    </row>
    <row r="618" ht="15.75" customHeight="1">
      <c r="A618" s="338"/>
      <c r="B618" s="338"/>
      <c r="C618" s="339"/>
      <c r="D618" s="563"/>
      <c r="E618" s="564"/>
      <c r="F618" s="918"/>
      <c r="G618" s="44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  <c r="AV618" s="338"/>
      <c r="AW618" s="338"/>
      <c r="AX618" s="338"/>
      <c r="AY618" s="338"/>
      <c r="AZ618" s="338"/>
      <c r="BA618" s="338"/>
      <c r="BB618" s="338"/>
      <c r="BC618" s="338"/>
      <c r="BD618" s="338"/>
      <c r="BE618" s="338"/>
      <c r="BF618" s="338"/>
      <c r="BG618" s="338"/>
      <c r="BH618" s="338"/>
      <c r="BI618" s="338"/>
      <c r="BJ618" s="338"/>
      <c r="BK618" s="338"/>
      <c r="BL618" s="338"/>
      <c r="BM618" s="338"/>
      <c r="BN618" s="338"/>
      <c r="BO618" s="338"/>
      <c r="BP618" s="338"/>
      <c r="BQ618" s="338"/>
      <c r="BR618" s="338"/>
      <c r="BS618" s="338"/>
      <c r="BT618" s="338"/>
      <c r="BU618" s="338"/>
      <c r="BV618" s="338"/>
      <c r="BW618" s="338"/>
      <c r="BX618" s="338"/>
      <c r="BY618" s="338"/>
      <c r="BZ618" s="338"/>
      <c r="CA618" s="338"/>
      <c r="CB618" s="338"/>
    </row>
    <row r="619" ht="15.75" customHeight="1">
      <c r="A619" s="338"/>
      <c r="B619" s="338"/>
      <c r="C619" s="339"/>
      <c r="D619" s="563"/>
      <c r="E619" s="564"/>
      <c r="F619" s="918"/>
      <c r="G619" s="44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  <c r="AV619" s="338"/>
      <c r="AW619" s="338"/>
      <c r="AX619" s="338"/>
      <c r="AY619" s="338"/>
      <c r="AZ619" s="338"/>
      <c r="BA619" s="338"/>
      <c r="BB619" s="338"/>
      <c r="BC619" s="338"/>
      <c r="BD619" s="338"/>
      <c r="BE619" s="338"/>
      <c r="BF619" s="338"/>
      <c r="BG619" s="338"/>
      <c r="BH619" s="338"/>
      <c r="BI619" s="338"/>
      <c r="BJ619" s="338"/>
      <c r="BK619" s="338"/>
      <c r="BL619" s="338"/>
      <c r="BM619" s="338"/>
      <c r="BN619" s="338"/>
      <c r="BO619" s="338"/>
      <c r="BP619" s="338"/>
      <c r="BQ619" s="338"/>
      <c r="BR619" s="338"/>
      <c r="BS619" s="338"/>
      <c r="BT619" s="338"/>
      <c r="BU619" s="338"/>
      <c r="BV619" s="338"/>
      <c r="BW619" s="338"/>
      <c r="BX619" s="338"/>
      <c r="BY619" s="338"/>
      <c r="BZ619" s="338"/>
      <c r="CA619" s="338"/>
      <c r="CB619" s="338"/>
    </row>
    <row r="620" ht="15.75" customHeight="1">
      <c r="A620" s="338"/>
      <c r="B620" s="338"/>
      <c r="C620" s="339"/>
      <c r="D620" s="563"/>
      <c r="E620" s="564"/>
      <c r="F620" s="918"/>
      <c r="G620" s="44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  <c r="AV620" s="338"/>
      <c r="AW620" s="338"/>
      <c r="AX620" s="338"/>
      <c r="AY620" s="338"/>
      <c r="AZ620" s="338"/>
      <c r="BA620" s="338"/>
      <c r="BB620" s="338"/>
      <c r="BC620" s="338"/>
      <c r="BD620" s="338"/>
      <c r="BE620" s="338"/>
      <c r="BF620" s="338"/>
      <c r="BG620" s="338"/>
      <c r="BH620" s="338"/>
      <c r="BI620" s="338"/>
      <c r="BJ620" s="338"/>
      <c r="BK620" s="338"/>
      <c r="BL620" s="338"/>
      <c r="BM620" s="338"/>
      <c r="BN620" s="338"/>
      <c r="BO620" s="338"/>
      <c r="BP620" s="338"/>
      <c r="BQ620" s="338"/>
      <c r="BR620" s="338"/>
      <c r="BS620" s="338"/>
      <c r="BT620" s="338"/>
      <c r="BU620" s="338"/>
      <c r="BV620" s="338"/>
      <c r="BW620" s="338"/>
      <c r="BX620" s="338"/>
      <c r="BY620" s="338"/>
      <c r="BZ620" s="338"/>
      <c r="CA620" s="338"/>
      <c r="CB620" s="338"/>
    </row>
    <row r="621" ht="15.75" customHeight="1">
      <c r="A621" s="338"/>
      <c r="B621" s="338"/>
      <c r="C621" s="339"/>
      <c r="D621" s="563"/>
      <c r="E621" s="564"/>
      <c r="F621" s="918"/>
      <c r="G621" s="44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  <c r="AV621" s="338"/>
      <c r="AW621" s="338"/>
      <c r="AX621" s="338"/>
      <c r="AY621" s="338"/>
      <c r="AZ621" s="338"/>
      <c r="BA621" s="338"/>
      <c r="BB621" s="338"/>
      <c r="BC621" s="338"/>
      <c r="BD621" s="338"/>
      <c r="BE621" s="338"/>
      <c r="BF621" s="338"/>
      <c r="BG621" s="338"/>
      <c r="BH621" s="338"/>
      <c r="BI621" s="338"/>
      <c r="BJ621" s="338"/>
      <c r="BK621" s="338"/>
      <c r="BL621" s="338"/>
      <c r="BM621" s="338"/>
      <c r="BN621" s="338"/>
      <c r="BO621" s="338"/>
      <c r="BP621" s="338"/>
      <c r="BQ621" s="338"/>
      <c r="BR621" s="338"/>
      <c r="BS621" s="338"/>
      <c r="BT621" s="338"/>
      <c r="BU621" s="338"/>
      <c r="BV621" s="338"/>
      <c r="BW621" s="338"/>
      <c r="BX621" s="338"/>
      <c r="BY621" s="338"/>
      <c r="BZ621" s="338"/>
      <c r="CA621" s="338"/>
      <c r="CB621" s="338"/>
    </row>
    <row r="622" ht="15.75" customHeight="1">
      <c r="A622" s="338"/>
      <c r="B622" s="338"/>
      <c r="C622" s="339"/>
      <c r="D622" s="563"/>
      <c r="E622" s="564"/>
      <c r="F622" s="918"/>
      <c r="G622" s="44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  <c r="AV622" s="338"/>
      <c r="AW622" s="338"/>
      <c r="AX622" s="338"/>
      <c r="AY622" s="338"/>
      <c r="AZ622" s="338"/>
      <c r="BA622" s="338"/>
      <c r="BB622" s="338"/>
      <c r="BC622" s="338"/>
      <c r="BD622" s="338"/>
      <c r="BE622" s="338"/>
      <c r="BF622" s="338"/>
      <c r="BG622" s="338"/>
      <c r="BH622" s="338"/>
      <c r="BI622" s="338"/>
      <c r="BJ622" s="338"/>
      <c r="BK622" s="338"/>
      <c r="BL622" s="338"/>
      <c r="BM622" s="338"/>
      <c r="BN622" s="338"/>
      <c r="BO622" s="338"/>
      <c r="BP622" s="338"/>
      <c r="BQ622" s="338"/>
      <c r="BR622" s="338"/>
      <c r="BS622" s="338"/>
      <c r="BT622" s="338"/>
      <c r="BU622" s="338"/>
      <c r="BV622" s="338"/>
      <c r="BW622" s="338"/>
      <c r="BX622" s="338"/>
      <c r="BY622" s="338"/>
      <c r="BZ622" s="338"/>
      <c r="CA622" s="338"/>
      <c r="CB622" s="338"/>
    </row>
    <row r="623" ht="15.75" customHeight="1">
      <c r="A623" s="338"/>
      <c r="B623" s="338"/>
      <c r="C623" s="339"/>
      <c r="D623" s="563"/>
      <c r="E623" s="564"/>
      <c r="F623" s="918"/>
      <c r="G623" s="44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  <c r="AV623" s="338"/>
      <c r="AW623" s="338"/>
      <c r="AX623" s="338"/>
      <c r="AY623" s="338"/>
      <c r="AZ623" s="338"/>
      <c r="BA623" s="338"/>
      <c r="BB623" s="338"/>
      <c r="BC623" s="338"/>
      <c r="BD623" s="338"/>
      <c r="BE623" s="338"/>
      <c r="BF623" s="338"/>
      <c r="BG623" s="338"/>
      <c r="BH623" s="338"/>
      <c r="BI623" s="338"/>
      <c r="BJ623" s="338"/>
      <c r="BK623" s="338"/>
      <c r="BL623" s="338"/>
      <c r="BM623" s="338"/>
      <c r="BN623" s="338"/>
      <c r="BO623" s="338"/>
      <c r="BP623" s="338"/>
      <c r="BQ623" s="338"/>
      <c r="BR623" s="338"/>
      <c r="BS623" s="338"/>
      <c r="BT623" s="338"/>
      <c r="BU623" s="338"/>
      <c r="BV623" s="338"/>
      <c r="BW623" s="338"/>
      <c r="BX623" s="338"/>
      <c r="BY623" s="338"/>
      <c r="BZ623" s="338"/>
      <c r="CA623" s="338"/>
      <c r="CB623" s="338"/>
    </row>
    <row r="624" ht="15.75" customHeight="1">
      <c r="A624" s="338"/>
      <c r="B624" s="338"/>
      <c r="C624" s="339"/>
      <c r="D624" s="563"/>
      <c r="E624" s="564"/>
      <c r="F624" s="918"/>
      <c r="G624" s="44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  <c r="AV624" s="338"/>
      <c r="AW624" s="338"/>
      <c r="AX624" s="338"/>
      <c r="AY624" s="338"/>
      <c r="AZ624" s="338"/>
      <c r="BA624" s="338"/>
      <c r="BB624" s="338"/>
      <c r="BC624" s="338"/>
      <c r="BD624" s="338"/>
      <c r="BE624" s="338"/>
      <c r="BF624" s="338"/>
      <c r="BG624" s="338"/>
      <c r="BH624" s="338"/>
      <c r="BI624" s="338"/>
      <c r="BJ624" s="338"/>
      <c r="BK624" s="338"/>
      <c r="BL624" s="338"/>
      <c r="BM624" s="338"/>
      <c r="BN624" s="338"/>
      <c r="BO624" s="338"/>
      <c r="BP624" s="338"/>
      <c r="BQ624" s="338"/>
      <c r="BR624" s="338"/>
      <c r="BS624" s="338"/>
      <c r="BT624" s="338"/>
      <c r="BU624" s="338"/>
      <c r="BV624" s="338"/>
      <c r="BW624" s="338"/>
      <c r="BX624" s="338"/>
      <c r="BY624" s="338"/>
      <c r="BZ624" s="338"/>
      <c r="CA624" s="338"/>
      <c r="CB624" s="338"/>
    </row>
    <row r="625" ht="15.75" customHeight="1">
      <c r="A625" s="338"/>
      <c r="B625" s="338"/>
      <c r="C625" s="339"/>
      <c r="D625" s="563"/>
      <c r="E625" s="564"/>
      <c r="F625" s="918"/>
      <c r="G625" s="44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  <c r="AV625" s="338"/>
      <c r="AW625" s="338"/>
      <c r="AX625" s="338"/>
      <c r="AY625" s="338"/>
      <c r="AZ625" s="338"/>
      <c r="BA625" s="338"/>
      <c r="BB625" s="338"/>
      <c r="BC625" s="338"/>
      <c r="BD625" s="338"/>
      <c r="BE625" s="338"/>
      <c r="BF625" s="338"/>
      <c r="BG625" s="338"/>
      <c r="BH625" s="338"/>
      <c r="BI625" s="338"/>
      <c r="BJ625" s="338"/>
      <c r="BK625" s="338"/>
      <c r="BL625" s="338"/>
      <c r="BM625" s="338"/>
      <c r="BN625" s="338"/>
      <c r="BO625" s="338"/>
      <c r="BP625" s="338"/>
      <c r="BQ625" s="338"/>
      <c r="BR625" s="338"/>
      <c r="BS625" s="338"/>
      <c r="BT625" s="338"/>
      <c r="BU625" s="338"/>
      <c r="BV625" s="338"/>
      <c r="BW625" s="338"/>
      <c r="BX625" s="338"/>
      <c r="BY625" s="338"/>
      <c r="BZ625" s="338"/>
      <c r="CA625" s="338"/>
      <c r="CB625" s="338"/>
    </row>
    <row r="626" ht="15.75" customHeight="1">
      <c r="A626" s="338"/>
      <c r="B626" s="338"/>
      <c r="C626" s="339"/>
      <c r="D626" s="563"/>
      <c r="E626" s="564"/>
      <c r="F626" s="918"/>
      <c r="G626" s="44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  <c r="AV626" s="338"/>
      <c r="AW626" s="338"/>
      <c r="AX626" s="338"/>
      <c r="AY626" s="338"/>
      <c r="AZ626" s="338"/>
      <c r="BA626" s="338"/>
      <c r="BB626" s="338"/>
      <c r="BC626" s="338"/>
      <c r="BD626" s="338"/>
      <c r="BE626" s="338"/>
      <c r="BF626" s="338"/>
      <c r="BG626" s="338"/>
      <c r="BH626" s="338"/>
      <c r="BI626" s="338"/>
      <c r="BJ626" s="338"/>
      <c r="BK626" s="338"/>
      <c r="BL626" s="338"/>
      <c r="BM626" s="338"/>
      <c r="BN626" s="338"/>
      <c r="BO626" s="338"/>
      <c r="BP626" s="338"/>
      <c r="BQ626" s="338"/>
      <c r="BR626" s="338"/>
      <c r="BS626" s="338"/>
      <c r="BT626" s="338"/>
      <c r="BU626" s="338"/>
      <c r="BV626" s="338"/>
      <c r="BW626" s="338"/>
      <c r="BX626" s="338"/>
      <c r="BY626" s="338"/>
      <c r="BZ626" s="338"/>
      <c r="CA626" s="338"/>
      <c r="CB626" s="338"/>
    </row>
    <row r="627" ht="15.75" customHeight="1">
      <c r="A627" s="338"/>
      <c r="B627" s="338"/>
      <c r="C627" s="339"/>
      <c r="D627" s="563"/>
      <c r="E627" s="564"/>
      <c r="F627" s="918"/>
      <c r="G627" s="44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  <c r="AV627" s="338"/>
      <c r="AW627" s="338"/>
      <c r="AX627" s="338"/>
      <c r="AY627" s="338"/>
      <c r="AZ627" s="338"/>
      <c r="BA627" s="338"/>
      <c r="BB627" s="338"/>
      <c r="BC627" s="338"/>
      <c r="BD627" s="338"/>
      <c r="BE627" s="338"/>
      <c r="BF627" s="338"/>
      <c r="BG627" s="338"/>
      <c r="BH627" s="338"/>
      <c r="BI627" s="338"/>
      <c r="BJ627" s="338"/>
      <c r="BK627" s="338"/>
      <c r="BL627" s="338"/>
      <c r="BM627" s="338"/>
      <c r="BN627" s="338"/>
      <c r="BO627" s="338"/>
      <c r="BP627" s="338"/>
      <c r="BQ627" s="338"/>
      <c r="BR627" s="338"/>
      <c r="BS627" s="338"/>
      <c r="BT627" s="338"/>
      <c r="BU627" s="338"/>
      <c r="BV627" s="338"/>
      <c r="BW627" s="338"/>
      <c r="BX627" s="338"/>
      <c r="BY627" s="338"/>
      <c r="BZ627" s="338"/>
      <c r="CA627" s="338"/>
      <c r="CB627" s="338"/>
    </row>
    <row r="628" ht="15.75" customHeight="1">
      <c r="A628" s="338"/>
      <c r="B628" s="338"/>
      <c r="C628" s="339"/>
      <c r="D628" s="563"/>
      <c r="E628" s="564"/>
      <c r="F628" s="918"/>
      <c r="G628" s="44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  <c r="AV628" s="338"/>
      <c r="AW628" s="338"/>
      <c r="AX628" s="338"/>
      <c r="AY628" s="338"/>
      <c r="AZ628" s="338"/>
      <c r="BA628" s="338"/>
      <c r="BB628" s="338"/>
      <c r="BC628" s="338"/>
      <c r="BD628" s="338"/>
      <c r="BE628" s="338"/>
      <c r="BF628" s="338"/>
      <c r="BG628" s="338"/>
      <c r="BH628" s="338"/>
      <c r="BI628" s="338"/>
      <c r="BJ628" s="338"/>
      <c r="BK628" s="338"/>
      <c r="BL628" s="338"/>
      <c r="BM628" s="338"/>
      <c r="BN628" s="338"/>
      <c r="BO628" s="338"/>
      <c r="BP628" s="338"/>
      <c r="BQ628" s="338"/>
      <c r="BR628" s="338"/>
      <c r="BS628" s="338"/>
      <c r="BT628" s="338"/>
      <c r="BU628" s="338"/>
      <c r="BV628" s="338"/>
      <c r="BW628" s="338"/>
      <c r="BX628" s="338"/>
      <c r="BY628" s="338"/>
      <c r="BZ628" s="338"/>
      <c r="CA628" s="338"/>
      <c r="CB628" s="338"/>
    </row>
    <row r="629" ht="15.75" customHeight="1">
      <c r="A629" s="338"/>
      <c r="B629" s="338"/>
      <c r="C629" s="339"/>
      <c r="D629" s="563"/>
      <c r="E629" s="564"/>
      <c r="F629" s="918"/>
      <c r="G629" s="44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  <c r="AV629" s="338"/>
      <c r="AW629" s="338"/>
      <c r="AX629" s="338"/>
      <c r="AY629" s="338"/>
      <c r="AZ629" s="338"/>
      <c r="BA629" s="338"/>
      <c r="BB629" s="338"/>
      <c r="BC629" s="338"/>
      <c r="BD629" s="338"/>
      <c r="BE629" s="338"/>
      <c r="BF629" s="338"/>
      <c r="BG629" s="338"/>
      <c r="BH629" s="338"/>
      <c r="BI629" s="338"/>
      <c r="BJ629" s="338"/>
      <c r="BK629" s="338"/>
      <c r="BL629" s="338"/>
      <c r="BM629" s="338"/>
      <c r="BN629" s="338"/>
      <c r="BO629" s="338"/>
      <c r="BP629" s="338"/>
      <c r="BQ629" s="338"/>
      <c r="BR629" s="338"/>
      <c r="BS629" s="338"/>
      <c r="BT629" s="338"/>
      <c r="BU629" s="338"/>
      <c r="BV629" s="338"/>
      <c r="BW629" s="338"/>
      <c r="BX629" s="338"/>
      <c r="BY629" s="338"/>
      <c r="BZ629" s="338"/>
      <c r="CA629" s="338"/>
      <c r="CB629" s="338"/>
    </row>
    <row r="630" ht="15.75" customHeight="1">
      <c r="A630" s="338"/>
      <c r="B630" s="338"/>
      <c r="C630" s="339"/>
      <c r="D630" s="563"/>
      <c r="E630" s="564"/>
      <c r="F630" s="918"/>
      <c r="G630" s="44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  <c r="AV630" s="338"/>
      <c r="AW630" s="338"/>
      <c r="AX630" s="338"/>
      <c r="AY630" s="338"/>
      <c r="AZ630" s="338"/>
      <c r="BA630" s="338"/>
      <c r="BB630" s="338"/>
      <c r="BC630" s="338"/>
      <c r="BD630" s="338"/>
      <c r="BE630" s="338"/>
      <c r="BF630" s="338"/>
      <c r="BG630" s="338"/>
      <c r="BH630" s="338"/>
      <c r="BI630" s="338"/>
      <c r="BJ630" s="338"/>
      <c r="BK630" s="338"/>
      <c r="BL630" s="338"/>
      <c r="BM630" s="338"/>
      <c r="BN630" s="338"/>
      <c r="BO630" s="338"/>
      <c r="BP630" s="338"/>
      <c r="BQ630" s="338"/>
      <c r="BR630" s="338"/>
      <c r="BS630" s="338"/>
      <c r="BT630" s="338"/>
      <c r="BU630" s="338"/>
      <c r="BV630" s="338"/>
      <c r="BW630" s="338"/>
      <c r="BX630" s="338"/>
      <c r="BY630" s="338"/>
      <c r="BZ630" s="338"/>
      <c r="CA630" s="338"/>
      <c r="CB630" s="338"/>
    </row>
    <row r="631" ht="15.75" customHeight="1">
      <c r="A631" s="338"/>
      <c r="B631" s="338"/>
      <c r="C631" s="339"/>
      <c r="D631" s="563"/>
      <c r="E631" s="564"/>
      <c r="F631" s="918"/>
      <c r="G631" s="44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  <c r="AV631" s="338"/>
      <c r="AW631" s="338"/>
      <c r="AX631" s="338"/>
      <c r="AY631" s="338"/>
      <c r="AZ631" s="338"/>
      <c r="BA631" s="338"/>
      <c r="BB631" s="338"/>
      <c r="BC631" s="338"/>
      <c r="BD631" s="338"/>
      <c r="BE631" s="338"/>
      <c r="BF631" s="338"/>
      <c r="BG631" s="338"/>
      <c r="BH631" s="338"/>
      <c r="BI631" s="338"/>
      <c r="BJ631" s="338"/>
      <c r="BK631" s="338"/>
      <c r="BL631" s="338"/>
      <c r="BM631" s="338"/>
      <c r="BN631" s="338"/>
      <c r="BO631" s="338"/>
      <c r="BP631" s="338"/>
      <c r="BQ631" s="338"/>
      <c r="BR631" s="338"/>
      <c r="BS631" s="338"/>
      <c r="BT631" s="338"/>
      <c r="BU631" s="338"/>
      <c r="BV631" s="338"/>
      <c r="BW631" s="338"/>
      <c r="BX631" s="338"/>
      <c r="BY631" s="338"/>
      <c r="BZ631" s="338"/>
      <c r="CA631" s="338"/>
      <c r="CB631" s="338"/>
    </row>
    <row r="632" ht="15.75" customHeight="1">
      <c r="A632" s="338"/>
      <c r="B632" s="338"/>
      <c r="C632" s="339"/>
      <c r="D632" s="563"/>
      <c r="E632" s="564"/>
      <c r="F632" s="918"/>
      <c r="G632" s="44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  <c r="AV632" s="338"/>
      <c r="AW632" s="338"/>
      <c r="AX632" s="338"/>
      <c r="AY632" s="338"/>
      <c r="AZ632" s="338"/>
      <c r="BA632" s="338"/>
      <c r="BB632" s="338"/>
      <c r="BC632" s="338"/>
      <c r="BD632" s="338"/>
      <c r="BE632" s="338"/>
      <c r="BF632" s="338"/>
      <c r="BG632" s="338"/>
      <c r="BH632" s="338"/>
      <c r="BI632" s="338"/>
      <c r="BJ632" s="338"/>
      <c r="BK632" s="338"/>
      <c r="BL632" s="338"/>
      <c r="BM632" s="338"/>
      <c r="BN632" s="338"/>
      <c r="BO632" s="338"/>
      <c r="BP632" s="338"/>
      <c r="BQ632" s="338"/>
      <c r="BR632" s="338"/>
      <c r="BS632" s="338"/>
      <c r="BT632" s="338"/>
      <c r="BU632" s="338"/>
      <c r="BV632" s="338"/>
      <c r="BW632" s="338"/>
      <c r="BX632" s="338"/>
      <c r="BY632" s="338"/>
      <c r="BZ632" s="338"/>
      <c r="CA632" s="338"/>
      <c r="CB632" s="338"/>
    </row>
    <row r="633" ht="15.75" customHeight="1">
      <c r="A633" s="338"/>
      <c r="B633" s="338"/>
      <c r="C633" s="339"/>
      <c r="D633" s="563"/>
      <c r="E633" s="564"/>
      <c r="F633" s="918"/>
      <c r="G633" s="44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  <c r="AV633" s="338"/>
      <c r="AW633" s="338"/>
      <c r="AX633" s="338"/>
      <c r="AY633" s="338"/>
      <c r="AZ633" s="338"/>
      <c r="BA633" s="338"/>
      <c r="BB633" s="338"/>
      <c r="BC633" s="338"/>
      <c r="BD633" s="338"/>
      <c r="BE633" s="338"/>
      <c r="BF633" s="338"/>
      <c r="BG633" s="338"/>
      <c r="BH633" s="338"/>
      <c r="BI633" s="338"/>
      <c r="BJ633" s="338"/>
      <c r="BK633" s="338"/>
      <c r="BL633" s="338"/>
      <c r="BM633" s="338"/>
      <c r="BN633" s="338"/>
      <c r="BO633" s="338"/>
      <c r="BP633" s="338"/>
      <c r="BQ633" s="338"/>
      <c r="BR633" s="338"/>
      <c r="BS633" s="338"/>
      <c r="BT633" s="338"/>
      <c r="BU633" s="338"/>
      <c r="BV633" s="338"/>
      <c r="BW633" s="338"/>
      <c r="BX633" s="338"/>
      <c r="BY633" s="338"/>
      <c r="BZ633" s="338"/>
      <c r="CA633" s="338"/>
      <c r="CB633" s="338"/>
    </row>
    <row r="634" ht="15.75" customHeight="1">
      <c r="A634" s="338"/>
      <c r="B634" s="338"/>
      <c r="C634" s="339"/>
      <c r="D634" s="563"/>
      <c r="E634" s="564"/>
      <c r="F634" s="918"/>
      <c r="G634" s="44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  <c r="AV634" s="338"/>
      <c r="AW634" s="338"/>
      <c r="AX634" s="338"/>
      <c r="AY634" s="338"/>
      <c r="AZ634" s="338"/>
      <c r="BA634" s="338"/>
      <c r="BB634" s="338"/>
      <c r="BC634" s="338"/>
      <c r="BD634" s="338"/>
      <c r="BE634" s="338"/>
      <c r="BF634" s="338"/>
      <c r="BG634" s="338"/>
      <c r="BH634" s="338"/>
      <c r="BI634" s="338"/>
      <c r="BJ634" s="338"/>
      <c r="BK634" s="338"/>
      <c r="BL634" s="338"/>
      <c r="BM634" s="338"/>
      <c r="BN634" s="338"/>
      <c r="BO634" s="338"/>
      <c r="BP634" s="338"/>
      <c r="BQ634" s="338"/>
      <c r="BR634" s="338"/>
      <c r="BS634" s="338"/>
      <c r="BT634" s="338"/>
      <c r="BU634" s="338"/>
      <c r="BV634" s="338"/>
      <c r="BW634" s="338"/>
      <c r="BX634" s="338"/>
      <c r="BY634" s="338"/>
      <c r="BZ634" s="338"/>
      <c r="CA634" s="338"/>
      <c r="CB634" s="338"/>
    </row>
    <row r="635" ht="15.75" customHeight="1">
      <c r="A635" s="338"/>
      <c r="B635" s="338"/>
      <c r="C635" s="339"/>
      <c r="D635" s="563"/>
      <c r="E635" s="564"/>
      <c r="F635" s="918"/>
      <c r="G635" s="44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  <c r="AV635" s="338"/>
      <c r="AW635" s="338"/>
      <c r="AX635" s="338"/>
      <c r="AY635" s="338"/>
      <c r="AZ635" s="338"/>
      <c r="BA635" s="338"/>
      <c r="BB635" s="338"/>
      <c r="BC635" s="338"/>
      <c r="BD635" s="338"/>
      <c r="BE635" s="338"/>
      <c r="BF635" s="338"/>
      <c r="BG635" s="338"/>
      <c r="BH635" s="338"/>
      <c r="BI635" s="338"/>
      <c r="BJ635" s="338"/>
      <c r="BK635" s="338"/>
      <c r="BL635" s="338"/>
      <c r="BM635" s="338"/>
      <c r="BN635" s="338"/>
      <c r="BO635" s="338"/>
      <c r="BP635" s="338"/>
      <c r="BQ635" s="338"/>
      <c r="BR635" s="338"/>
      <c r="BS635" s="338"/>
      <c r="BT635" s="338"/>
      <c r="BU635" s="338"/>
      <c r="BV635" s="338"/>
      <c r="BW635" s="338"/>
      <c r="BX635" s="338"/>
      <c r="BY635" s="338"/>
      <c r="BZ635" s="338"/>
      <c r="CA635" s="338"/>
      <c r="CB635" s="338"/>
    </row>
    <row r="636" ht="15.75" customHeight="1">
      <c r="A636" s="338"/>
      <c r="B636" s="338"/>
      <c r="C636" s="339"/>
      <c r="D636" s="563"/>
      <c r="E636" s="564"/>
      <c r="F636" s="918"/>
      <c r="G636" s="44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  <c r="AV636" s="338"/>
      <c r="AW636" s="338"/>
      <c r="AX636" s="338"/>
      <c r="AY636" s="338"/>
      <c r="AZ636" s="338"/>
      <c r="BA636" s="338"/>
      <c r="BB636" s="338"/>
      <c r="BC636" s="338"/>
      <c r="BD636" s="338"/>
      <c r="BE636" s="338"/>
      <c r="BF636" s="338"/>
      <c r="BG636" s="338"/>
      <c r="BH636" s="338"/>
      <c r="BI636" s="338"/>
      <c r="BJ636" s="338"/>
      <c r="BK636" s="338"/>
      <c r="BL636" s="338"/>
      <c r="BM636" s="338"/>
      <c r="BN636" s="338"/>
      <c r="BO636" s="338"/>
      <c r="BP636" s="338"/>
      <c r="BQ636" s="338"/>
      <c r="BR636" s="338"/>
      <c r="BS636" s="338"/>
      <c r="BT636" s="338"/>
      <c r="BU636" s="338"/>
      <c r="BV636" s="338"/>
      <c r="BW636" s="338"/>
      <c r="BX636" s="338"/>
      <c r="BY636" s="338"/>
      <c r="BZ636" s="338"/>
      <c r="CA636" s="338"/>
      <c r="CB636" s="338"/>
    </row>
    <row r="637" ht="15.75" customHeight="1">
      <c r="A637" s="338"/>
      <c r="B637" s="338"/>
      <c r="C637" s="339"/>
      <c r="D637" s="563"/>
      <c r="E637" s="564"/>
      <c r="F637" s="918"/>
      <c r="G637" s="44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  <c r="AV637" s="338"/>
      <c r="AW637" s="338"/>
      <c r="AX637" s="338"/>
      <c r="AY637" s="338"/>
      <c r="AZ637" s="338"/>
      <c r="BA637" s="338"/>
      <c r="BB637" s="338"/>
      <c r="BC637" s="338"/>
      <c r="BD637" s="338"/>
      <c r="BE637" s="338"/>
      <c r="BF637" s="338"/>
      <c r="BG637" s="338"/>
      <c r="BH637" s="338"/>
      <c r="BI637" s="338"/>
      <c r="BJ637" s="338"/>
      <c r="BK637" s="338"/>
      <c r="BL637" s="338"/>
      <c r="BM637" s="338"/>
      <c r="BN637" s="338"/>
      <c r="BO637" s="338"/>
      <c r="BP637" s="338"/>
      <c r="BQ637" s="338"/>
      <c r="BR637" s="338"/>
      <c r="BS637" s="338"/>
      <c r="BT637" s="338"/>
      <c r="BU637" s="338"/>
      <c r="BV637" s="338"/>
      <c r="BW637" s="338"/>
      <c r="BX637" s="338"/>
      <c r="BY637" s="338"/>
      <c r="BZ637" s="338"/>
      <c r="CA637" s="338"/>
      <c r="CB637" s="338"/>
    </row>
    <row r="638" ht="15.75" customHeight="1">
      <c r="A638" s="338"/>
      <c r="B638" s="338"/>
      <c r="C638" s="339"/>
      <c r="D638" s="563"/>
      <c r="E638" s="564"/>
      <c r="F638" s="918"/>
      <c r="G638" s="44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  <c r="AV638" s="338"/>
      <c r="AW638" s="338"/>
      <c r="AX638" s="338"/>
      <c r="AY638" s="338"/>
      <c r="AZ638" s="338"/>
      <c r="BA638" s="338"/>
      <c r="BB638" s="338"/>
      <c r="BC638" s="338"/>
      <c r="BD638" s="338"/>
      <c r="BE638" s="338"/>
      <c r="BF638" s="338"/>
      <c r="BG638" s="338"/>
      <c r="BH638" s="338"/>
      <c r="BI638" s="338"/>
      <c r="BJ638" s="338"/>
      <c r="BK638" s="338"/>
      <c r="BL638" s="338"/>
      <c r="BM638" s="338"/>
      <c r="BN638" s="338"/>
      <c r="BO638" s="338"/>
      <c r="BP638" s="338"/>
      <c r="BQ638" s="338"/>
      <c r="BR638" s="338"/>
      <c r="BS638" s="338"/>
      <c r="BT638" s="338"/>
      <c r="BU638" s="338"/>
      <c r="BV638" s="338"/>
      <c r="BW638" s="338"/>
      <c r="BX638" s="338"/>
      <c r="BY638" s="338"/>
      <c r="BZ638" s="338"/>
      <c r="CA638" s="338"/>
      <c r="CB638" s="338"/>
    </row>
    <row r="639" ht="15.75" customHeight="1">
      <c r="A639" s="338"/>
      <c r="B639" s="338"/>
      <c r="C639" s="339"/>
      <c r="D639" s="563"/>
      <c r="E639" s="564"/>
      <c r="F639" s="918"/>
      <c r="G639" s="44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  <c r="AV639" s="338"/>
      <c r="AW639" s="338"/>
      <c r="AX639" s="338"/>
      <c r="AY639" s="338"/>
      <c r="AZ639" s="338"/>
      <c r="BA639" s="338"/>
      <c r="BB639" s="338"/>
      <c r="BC639" s="338"/>
      <c r="BD639" s="338"/>
      <c r="BE639" s="338"/>
      <c r="BF639" s="338"/>
      <c r="BG639" s="338"/>
      <c r="BH639" s="338"/>
      <c r="BI639" s="338"/>
      <c r="BJ639" s="338"/>
      <c r="BK639" s="338"/>
      <c r="BL639" s="338"/>
      <c r="BM639" s="338"/>
      <c r="BN639" s="338"/>
      <c r="BO639" s="338"/>
      <c r="BP639" s="338"/>
      <c r="BQ639" s="338"/>
      <c r="BR639" s="338"/>
      <c r="BS639" s="338"/>
      <c r="BT639" s="338"/>
      <c r="BU639" s="338"/>
      <c r="BV639" s="338"/>
      <c r="BW639" s="338"/>
      <c r="BX639" s="338"/>
      <c r="BY639" s="338"/>
      <c r="BZ639" s="338"/>
      <c r="CA639" s="338"/>
      <c r="CB639" s="338"/>
    </row>
    <row r="640" ht="15.75" customHeight="1">
      <c r="A640" s="338"/>
      <c r="B640" s="338"/>
      <c r="C640" s="339"/>
      <c r="D640" s="563"/>
      <c r="E640" s="564"/>
      <c r="F640" s="918"/>
      <c r="G640" s="44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  <c r="AV640" s="338"/>
      <c r="AW640" s="338"/>
      <c r="AX640" s="338"/>
      <c r="AY640" s="338"/>
      <c r="AZ640" s="338"/>
      <c r="BA640" s="338"/>
      <c r="BB640" s="338"/>
      <c r="BC640" s="338"/>
      <c r="BD640" s="338"/>
      <c r="BE640" s="338"/>
      <c r="BF640" s="338"/>
      <c r="BG640" s="338"/>
      <c r="BH640" s="338"/>
      <c r="BI640" s="338"/>
      <c r="BJ640" s="338"/>
      <c r="BK640" s="338"/>
      <c r="BL640" s="338"/>
      <c r="BM640" s="338"/>
      <c r="BN640" s="338"/>
      <c r="BO640" s="338"/>
      <c r="BP640" s="338"/>
      <c r="BQ640" s="338"/>
      <c r="BR640" s="338"/>
      <c r="BS640" s="338"/>
      <c r="BT640" s="338"/>
      <c r="BU640" s="338"/>
      <c r="BV640" s="338"/>
      <c r="BW640" s="338"/>
      <c r="BX640" s="338"/>
      <c r="BY640" s="338"/>
      <c r="BZ640" s="338"/>
      <c r="CA640" s="338"/>
      <c r="CB640" s="338"/>
    </row>
    <row r="641" ht="15.75" customHeight="1">
      <c r="A641" s="338"/>
      <c r="B641" s="338"/>
      <c r="C641" s="339"/>
      <c r="D641" s="563"/>
      <c r="E641" s="564"/>
      <c r="F641" s="918"/>
      <c r="G641" s="44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  <c r="AV641" s="338"/>
      <c r="AW641" s="338"/>
      <c r="AX641" s="338"/>
      <c r="AY641" s="338"/>
      <c r="AZ641" s="338"/>
      <c r="BA641" s="338"/>
      <c r="BB641" s="338"/>
      <c r="BC641" s="338"/>
      <c r="BD641" s="338"/>
      <c r="BE641" s="338"/>
      <c r="BF641" s="338"/>
      <c r="BG641" s="338"/>
      <c r="BH641" s="338"/>
      <c r="BI641" s="338"/>
      <c r="BJ641" s="338"/>
      <c r="BK641" s="338"/>
      <c r="BL641" s="338"/>
      <c r="BM641" s="338"/>
      <c r="BN641" s="338"/>
      <c r="BO641" s="338"/>
      <c r="BP641" s="338"/>
      <c r="BQ641" s="338"/>
      <c r="BR641" s="338"/>
      <c r="BS641" s="338"/>
      <c r="BT641" s="338"/>
      <c r="BU641" s="338"/>
      <c r="BV641" s="338"/>
      <c r="BW641" s="338"/>
      <c r="BX641" s="338"/>
      <c r="BY641" s="338"/>
      <c r="BZ641" s="338"/>
      <c r="CA641" s="338"/>
      <c r="CB641" s="338"/>
    </row>
    <row r="642" ht="15.75" customHeight="1">
      <c r="A642" s="338"/>
      <c r="B642" s="338"/>
      <c r="C642" s="339"/>
      <c r="D642" s="563"/>
      <c r="E642" s="564"/>
      <c r="F642" s="918"/>
      <c r="G642" s="44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  <c r="AV642" s="338"/>
      <c r="AW642" s="338"/>
      <c r="AX642" s="338"/>
      <c r="AY642" s="338"/>
      <c r="AZ642" s="338"/>
      <c r="BA642" s="338"/>
      <c r="BB642" s="338"/>
      <c r="BC642" s="338"/>
      <c r="BD642" s="338"/>
      <c r="BE642" s="338"/>
      <c r="BF642" s="338"/>
      <c r="BG642" s="338"/>
      <c r="BH642" s="338"/>
      <c r="BI642" s="338"/>
      <c r="BJ642" s="338"/>
      <c r="BK642" s="338"/>
      <c r="BL642" s="338"/>
      <c r="BM642" s="338"/>
      <c r="BN642" s="338"/>
      <c r="BO642" s="338"/>
      <c r="BP642" s="338"/>
      <c r="BQ642" s="338"/>
      <c r="BR642" s="338"/>
      <c r="BS642" s="338"/>
      <c r="BT642" s="338"/>
      <c r="BU642" s="338"/>
      <c r="BV642" s="338"/>
      <c r="BW642" s="338"/>
      <c r="BX642" s="338"/>
      <c r="BY642" s="338"/>
      <c r="BZ642" s="338"/>
      <c r="CA642" s="338"/>
      <c r="CB642" s="338"/>
    </row>
    <row r="643" ht="15.75" customHeight="1">
      <c r="A643" s="338"/>
      <c r="B643" s="338"/>
      <c r="C643" s="339"/>
      <c r="D643" s="563"/>
      <c r="E643" s="564"/>
      <c r="F643" s="918"/>
      <c r="G643" s="44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  <c r="AV643" s="338"/>
      <c r="AW643" s="338"/>
      <c r="AX643" s="338"/>
      <c r="AY643" s="338"/>
      <c r="AZ643" s="338"/>
      <c r="BA643" s="338"/>
      <c r="BB643" s="338"/>
      <c r="BC643" s="338"/>
      <c r="BD643" s="338"/>
      <c r="BE643" s="338"/>
      <c r="BF643" s="338"/>
      <c r="BG643" s="338"/>
      <c r="BH643" s="338"/>
      <c r="BI643" s="338"/>
      <c r="BJ643" s="338"/>
      <c r="BK643" s="338"/>
      <c r="BL643" s="338"/>
      <c r="BM643" s="338"/>
      <c r="BN643" s="338"/>
      <c r="BO643" s="338"/>
      <c r="BP643" s="338"/>
      <c r="BQ643" s="338"/>
      <c r="BR643" s="338"/>
      <c r="BS643" s="338"/>
      <c r="BT643" s="338"/>
      <c r="BU643" s="338"/>
      <c r="BV643" s="338"/>
      <c r="BW643" s="338"/>
      <c r="BX643" s="338"/>
      <c r="BY643" s="338"/>
      <c r="BZ643" s="338"/>
      <c r="CA643" s="338"/>
      <c r="CB643" s="338"/>
    </row>
    <row r="644" ht="15.75" customHeight="1">
      <c r="A644" s="338"/>
      <c r="B644" s="338"/>
      <c r="C644" s="339"/>
      <c r="D644" s="563"/>
      <c r="E644" s="564"/>
      <c r="F644" s="918"/>
      <c r="G644" s="44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  <c r="AV644" s="338"/>
      <c r="AW644" s="338"/>
      <c r="AX644" s="338"/>
      <c r="AY644" s="338"/>
      <c r="AZ644" s="338"/>
      <c r="BA644" s="338"/>
      <c r="BB644" s="338"/>
      <c r="BC644" s="338"/>
      <c r="BD644" s="338"/>
      <c r="BE644" s="338"/>
      <c r="BF644" s="338"/>
      <c r="BG644" s="338"/>
      <c r="BH644" s="338"/>
      <c r="BI644" s="338"/>
      <c r="BJ644" s="338"/>
      <c r="BK644" s="338"/>
      <c r="BL644" s="338"/>
      <c r="BM644" s="338"/>
      <c r="BN644" s="338"/>
      <c r="BO644" s="338"/>
      <c r="BP644" s="338"/>
      <c r="BQ644" s="338"/>
      <c r="BR644" s="338"/>
      <c r="BS644" s="338"/>
      <c r="BT644" s="338"/>
      <c r="BU644" s="338"/>
      <c r="BV644" s="338"/>
      <c r="BW644" s="338"/>
      <c r="BX644" s="338"/>
      <c r="BY644" s="338"/>
      <c r="BZ644" s="338"/>
      <c r="CA644" s="338"/>
      <c r="CB644" s="338"/>
    </row>
    <row r="645" ht="15.75" customHeight="1">
      <c r="A645" s="338"/>
      <c r="B645" s="338"/>
      <c r="C645" s="339"/>
      <c r="D645" s="563"/>
      <c r="E645" s="564"/>
      <c r="F645" s="918"/>
      <c r="G645" s="44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  <c r="AV645" s="338"/>
      <c r="AW645" s="338"/>
      <c r="AX645" s="338"/>
      <c r="AY645" s="338"/>
      <c r="AZ645" s="338"/>
      <c r="BA645" s="338"/>
      <c r="BB645" s="338"/>
      <c r="BC645" s="338"/>
      <c r="BD645" s="338"/>
      <c r="BE645" s="338"/>
      <c r="BF645" s="338"/>
      <c r="BG645" s="338"/>
      <c r="BH645" s="338"/>
      <c r="BI645" s="338"/>
      <c r="BJ645" s="338"/>
      <c r="BK645" s="338"/>
      <c r="BL645" s="338"/>
      <c r="BM645" s="338"/>
      <c r="BN645" s="338"/>
      <c r="BO645" s="338"/>
      <c r="BP645" s="338"/>
      <c r="BQ645" s="338"/>
      <c r="BR645" s="338"/>
      <c r="BS645" s="338"/>
      <c r="BT645" s="338"/>
      <c r="BU645" s="338"/>
      <c r="BV645" s="338"/>
      <c r="BW645" s="338"/>
      <c r="BX645" s="338"/>
      <c r="BY645" s="338"/>
      <c r="BZ645" s="338"/>
      <c r="CA645" s="338"/>
      <c r="CB645" s="338"/>
    </row>
    <row r="646" ht="15.75" customHeight="1">
      <c r="A646" s="338"/>
      <c r="B646" s="338"/>
      <c r="C646" s="339"/>
      <c r="D646" s="563"/>
      <c r="E646" s="564"/>
      <c r="F646" s="918"/>
      <c r="G646" s="44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  <c r="AV646" s="338"/>
      <c r="AW646" s="338"/>
      <c r="AX646" s="338"/>
      <c r="AY646" s="338"/>
      <c r="AZ646" s="338"/>
      <c r="BA646" s="338"/>
      <c r="BB646" s="338"/>
      <c r="BC646" s="338"/>
      <c r="BD646" s="338"/>
      <c r="BE646" s="338"/>
      <c r="BF646" s="338"/>
      <c r="BG646" s="338"/>
      <c r="BH646" s="338"/>
      <c r="BI646" s="338"/>
      <c r="BJ646" s="338"/>
      <c r="BK646" s="338"/>
      <c r="BL646" s="338"/>
      <c r="BM646" s="338"/>
      <c r="BN646" s="338"/>
      <c r="BO646" s="338"/>
      <c r="BP646" s="338"/>
      <c r="BQ646" s="338"/>
      <c r="BR646" s="338"/>
      <c r="BS646" s="338"/>
      <c r="BT646" s="338"/>
      <c r="BU646" s="338"/>
      <c r="BV646" s="338"/>
      <c r="BW646" s="338"/>
      <c r="BX646" s="338"/>
      <c r="BY646" s="338"/>
      <c r="BZ646" s="338"/>
      <c r="CA646" s="338"/>
      <c r="CB646" s="338"/>
    </row>
    <row r="647" ht="15.75" customHeight="1">
      <c r="A647" s="338"/>
      <c r="B647" s="338"/>
      <c r="C647" s="339"/>
      <c r="D647" s="563"/>
      <c r="E647" s="564"/>
      <c r="F647" s="918"/>
      <c r="G647" s="44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  <c r="AV647" s="338"/>
      <c r="AW647" s="338"/>
      <c r="AX647" s="338"/>
      <c r="AY647" s="338"/>
      <c r="AZ647" s="338"/>
      <c r="BA647" s="338"/>
      <c r="BB647" s="338"/>
      <c r="BC647" s="338"/>
      <c r="BD647" s="338"/>
      <c r="BE647" s="338"/>
      <c r="BF647" s="338"/>
      <c r="BG647" s="338"/>
      <c r="BH647" s="338"/>
      <c r="BI647" s="338"/>
      <c r="BJ647" s="338"/>
      <c r="BK647" s="338"/>
      <c r="BL647" s="338"/>
      <c r="BM647" s="338"/>
      <c r="BN647" s="338"/>
      <c r="BO647" s="338"/>
      <c r="BP647" s="338"/>
      <c r="BQ647" s="338"/>
      <c r="BR647" s="338"/>
      <c r="BS647" s="338"/>
      <c r="BT647" s="338"/>
      <c r="BU647" s="338"/>
      <c r="BV647" s="338"/>
      <c r="BW647" s="338"/>
      <c r="BX647" s="338"/>
      <c r="BY647" s="338"/>
      <c r="BZ647" s="338"/>
      <c r="CA647" s="338"/>
      <c r="CB647" s="338"/>
    </row>
    <row r="648" ht="15.75" customHeight="1">
      <c r="A648" s="338"/>
      <c r="B648" s="338"/>
      <c r="C648" s="339"/>
      <c r="D648" s="563"/>
      <c r="E648" s="564"/>
      <c r="F648" s="918"/>
      <c r="G648" s="44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  <c r="AV648" s="338"/>
      <c r="AW648" s="338"/>
      <c r="AX648" s="338"/>
      <c r="AY648" s="338"/>
      <c r="AZ648" s="338"/>
      <c r="BA648" s="338"/>
      <c r="BB648" s="338"/>
      <c r="BC648" s="338"/>
      <c r="BD648" s="338"/>
      <c r="BE648" s="338"/>
      <c r="BF648" s="338"/>
      <c r="BG648" s="338"/>
      <c r="BH648" s="338"/>
      <c r="BI648" s="338"/>
      <c r="BJ648" s="338"/>
      <c r="BK648" s="338"/>
      <c r="BL648" s="338"/>
      <c r="BM648" s="338"/>
      <c r="BN648" s="338"/>
      <c r="BO648" s="338"/>
      <c r="BP648" s="338"/>
      <c r="BQ648" s="338"/>
      <c r="BR648" s="338"/>
      <c r="BS648" s="338"/>
      <c r="BT648" s="338"/>
      <c r="BU648" s="338"/>
      <c r="BV648" s="338"/>
      <c r="BW648" s="338"/>
      <c r="BX648" s="338"/>
      <c r="BY648" s="338"/>
      <c r="BZ648" s="338"/>
      <c r="CA648" s="338"/>
      <c r="CB648" s="338"/>
    </row>
    <row r="649" ht="15.75" customHeight="1">
      <c r="A649" s="338"/>
      <c r="B649" s="338"/>
      <c r="C649" s="339"/>
      <c r="D649" s="563"/>
      <c r="E649" s="564"/>
      <c r="F649" s="918"/>
      <c r="G649" s="44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  <c r="AV649" s="338"/>
      <c r="AW649" s="338"/>
      <c r="AX649" s="338"/>
      <c r="AY649" s="338"/>
      <c r="AZ649" s="338"/>
      <c r="BA649" s="338"/>
      <c r="BB649" s="338"/>
      <c r="BC649" s="338"/>
      <c r="BD649" s="338"/>
      <c r="BE649" s="338"/>
      <c r="BF649" s="338"/>
      <c r="BG649" s="338"/>
      <c r="BH649" s="338"/>
      <c r="BI649" s="338"/>
      <c r="BJ649" s="338"/>
      <c r="BK649" s="338"/>
      <c r="BL649" s="338"/>
      <c r="BM649" s="338"/>
      <c r="BN649" s="338"/>
      <c r="BO649" s="338"/>
      <c r="BP649" s="338"/>
      <c r="BQ649" s="338"/>
      <c r="BR649" s="338"/>
      <c r="BS649" s="338"/>
      <c r="BT649" s="338"/>
      <c r="BU649" s="338"/>
      <c r="BV649" s="338"/>
      <c r="BW649" s="338"/>
      <c r="BX649" s="338"/>
      <c r="BY649" s="338"/>
      <c r="BZ649" s="338"/>
      <c r="CA649" s="338"/>
      <c r="CB649" s="338"/>
    </row>
    <row r="650" ht="15.75" customHeight="1">
      <c r="A650" s="338"/>
      <c r="B650" s="338"/>
      <c r="C650" s="339"/>
      <c r="D650" s="563"/>
      <c r="E650" s="564"/>
      <c r="F650" s="918"/>
      <c r="G650" s="44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  <c r="AV650" s="338"/>
      <c r="AW650" s="338"/>
      <c r="AX650" s="338"/>
      <c r="AY650" s="338"/>
      <c r="AZ650" s="338"/>
      <c r="BA650" s="338"/>
      <c r="BB650" s="338"/>
      <c r="BC650" s="338"/>
      <c r="BD650" s="338"/>
      <c r="BE650" s="338"/>
      <c r="BF650" s="338"/>
      <c r="BG650" s="338"/>
      <c r="BH650" s="338"/>
      <c r="BI650" s="338"/>
      <c r="BJ650" s="338"/>
      <c r="BK650" s="338"/>
      <c r="BL650" s="338"/>
      <c r="BM650" s="338"/>
      <c r="BN650" s="338"/>
      <c r="BO650" s="338"/>
      <c r="BP650" s="338"/>
      <c r="BQ650" s="338"/>
      <c r="BR650" s="338"/>
      <c r="BS650" s="338"/>
      <c r="BT650" s="338"/>
      <c r="BU650" s="338"/>
      <c r="BV650" s="338"/>
      <c r="BW650" s="338"/>
      <c r="BX650" s="338"/>
      <c r="BY650" s="338"/>
      <c r="BZ650" s="338"/>
      <c r="CA650" s="338"/>
      <c r="CB650" s="338"/>
    </row>
    <row r="651" ht="15.75" customHeight="1">
      <c r="A651" s="338"/>
      <c r="B651" s="338"/>
      <c r="C651" s="339"/>
      <c r="D651" s="563"/>
      <c r="E651" s="564"/>
      <c r="F651" s="918"/>
      <c r="G651" s="44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  <c r="AV651" s="338"/>
      <c r="AW651" s="338"/>
      <c r="AX651" s="338"/>
      <c r="AY651" s="338"/>
      <c r="AZ651" s="338"/>
      <c r="BA651" s="338"/>
      <c r="BB651" s="338"/>
      <c r="BC651" s="338"/>
      <c r="BD651" s="338"/>
      <c r="BE651" s="338"/>
      <c r="BF651" s="338"/>
      <c r="BG651" s="338"/>
      <c r="BH651" s="338"/>
      <c r="BI651" s="338"/>
      <c r="BJ651" s="338"/>
      <c r="BK651" s="338"/>
      <c r="BL651" s="338"/>
      <c r="BM651" s="338"/>
      <c r="BN651" s="338"/>
      <c r="BO651" s="338"/>
      <c r="BP651" s="338"/>
      <c r="BQ651" s="338"/>
      <c r="BR651" s="338"/>
      <c r="BS651" s="338"/>
      <c r="BT651" s="338"/>
      <c r="BU651" s="338"/>
      <c r="BV651" s="338"/>
      <c r="BW651" s="338"/>
      <c r="BX651" s="338"/>
      <c r="BY651" s="338"/>
      <c r="BZ651" s="338"/>
      <c r="CA651" s="338"/>
      <c r="CB651" s="338"/>
    </row>
    <row r="652" ht="15.75" customHeight="1">
      <c r="A652" s="338"/>
      <c r="B652" s="338"/>
      <c r="C652" s="339"/>
      <c r="D652" s="563"/>
      <c r="E652" s="564"/>
      <c r="F652" s="918"/>
      <c r="G652" s="44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  <c r="AV652" s="338"/>
      <c r="AW652" s="338"/>
      <c r="AX652" s="338"/>
      <c r="AY652" s="338"/>
      <c r="AZ652" s="338"/>
      <c r="BA652" s="338"/>
      <c r="BB652" s="338"/>
      <c r="BC652" s="338"/>
      <c r="BD652" s="338"/>
      <c r="BE652" s="338"/>
      <c r="BF652" s="338"/>
      <c r="BG652" s="338"/>
      <c r="BH652" s="338"/>
      <c r="BI652" s="338"/>
      <c r="BJ652" s="338"/>
      <c r="BK652" s="338"/>
      <c r="BL652" s="338"/>
      <c r="BM652" s="338"/>
      <c r="BN652" s="338"/>
      <c r="BO652" s="338"/>
      <c r="BP652" s="338"/>
      <c r="BQ652" s="338"/>
      <c r="BR652" s="338"/>
      <c r="BS652" s="338"/>
      <c r="BT652" s="338"/>
      <c r="BU652" s="338"/>
      <c r="BV652" s="338"/>
      <c r="BW652" s="338"/>
      <c r="BX652" s="338"/>
      <c r="BY652" s="338"/>
      <c r="BZ652" s="338"/>
      <c r="CA652" s="338"/>
      <c r="CB652" s="338"/>
    </row>
    <row r="653" ht="15.75" customHeight="1">
      <c r="A653" s="338"/>
      <c r="B653" s="338"/>
      <c r="C653" s="339"/>
      <c r="D653" s="563"/>
      <c r="E653" s="564"/>
      <c r="F653" s="918"/>
      <c r="G653" s="44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  <c r="AV653" s="338"/>
      <c r="AW653" s="338"/>
      <c r="AX653" s="338"/>
      <c r="AY653" s="338"/>
      <c r="AZ653" s="338"/>
      <c r="BA653" s="338"/>
      <c r="BB653" s="338"/>
      <c r="BC653" s="338"/>
      <c r="BD653" s="338"/>
      <c r="BE653" s="338"/>
      <c r="BF653" s="338"/>
      <c r="BG653" s="338"/>
      <c r="BH653" s="338"/>
      <c r="BI653" s="338"/>
      <c r="BJ653" s="338"/>
      <c r="BK653" s="338"/>
      <c r="BL653" s="338"/>
      <c r="BM653" s="338"/>
      <c r="BN653" s="338"/>
      <c r="BO653" s="338"/>
      <c r="BP653" s="338"/>
      <c r="BQ653" s="338"/>
      <c r="BR653" s="338"/>
      <c r="BS653" s="338"/>
      <c r="BT653" s="338"/>
      <c r="BU653" s="338"/>
      <c r="BV653" s="338"/>
      <c r="BW653" s="338"/>
      <c r="BX653" s="338"/>
      <c r="BY653" s="338"/>
      <c r="BZ653" s="338"/>
      <c r="CA653" s="338"/>
      <c r="CB653" s="338"/>
    </row>
    <row r="654" ht="15.75" customHeight="1">
      <c r="A654" s="338"/>
      <c r="B654" s="338"/>
      <c r="C654" s="339"/>
      <c r="D654" s="563"/>
      <c r="E654" s="564"/>
      <c r="F654" s="918"/>
      <c r="G654" s="44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  <c r="AV654" s="338"/>
      <c r="AW654" s="338"/>
      <c r="AX654" s="338"/>
      <c r="AY654" s="338"/>
      <c r="AZ654" s="338"/>
      <c r="BA654" s="338"/>
      <c r="BB654" s="338"/>
      <c r="BC654" s="338"/>
      <c r="BD654" s="338"/>
      <c r="BE654" s="338"/>
      <c r="BF654" s="338"/>
      <c r="BG654" s="338"/>
      <c r="BH654" s="338"/>
      <c r="BI654" s="338"/>
      <c r="BJ654" s="338"/>
      <c r="BK654" s="338"/>
      <c r="BL654" s="338"/>
      <c r="BM654" s="338"/>
      <c r="BN654" s="338"/>
      <c r="BO654" s="338"/>
      <c r="BP654" s="338"/>
      <c r="BQ654" s="338"/>
      <c r="BR654" s="338"/>
      <c r="BS654" s="338"/>
      <c r="BT654" s="338"/>
      <c r="BU654" s="338"/>
      <c r="BV654" s="338"/>
      <c r="BW654" s="338"/>
      <c r="BX654" s="338"/>
      <c r="BY654" s="338"/>
      <c r="BZ654" s="338"/>
      <c r="CA654" s="338"/>
      <c r="CB654" s="338"/>
    </row>
    <row r="655" ht="15.75" customHeight="1">
      <c r="A655" s="338"/>
      <c r="B655" s="338"/>
      <c r="C655" s="339"/>
      <c r="D655" s="563"/>
      <c r="E655" s="564"/>
      <c r="F655" s="918"/>
      <c r="G655" s="44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  <c r="AV655" s="338"/>
      <c r="AW655" s="338"/>
      <c r="AX655" s="338"/>
      <c r="AY655" s="338"/>
      <c r="AZ655" s="338"/>
      <c r="BA655" s="338"/>
      <c r="BB655" s="338"/>
      <c r="BC655" s="338"/>
      <c r="BD655" s="338"/>
      <c r="BE655" s="338"/>
      <c r="BF655" s="338"/>
      <c r="BG655" s="338"/>
      <c r="BH655" s="338"/>
      <c r="BI655" s="338"/>
      <c r="BJ655" s="338"/>
      <c r="BK655" s="338"/>
      <c r="BL655" s="338"/>
      <c r="BM655" s="338"/>
      <c r="BN655" s="338"/>
      <c r="BO655" s="338"/>
      <c r="BP655" s="338"/>
      <c r="BQ655" s="338"/>
      <c r="BR655" s="338"/>
      <c r="BS655" s="338"/>
      <c r="BT655" s="338"/>
      <c r="BU655" s="338"/>
      <c r="BV655" s="338"/>
      <c r="BW655" s="338"/>
      <c r="BX655" s="338"/>
      <c r="BY655" s="338"/>
      <c r="BZ655" s="338"/>
      <c r="CA655" s="338"/>
      <c r="CB655" s="338"/>
    </row>
    <row r="656" ht="15.75" customHeight="1">
      <c r="A656" s="338"/>
      <c r="B656" s="338"/>
      <c r="C656" s="339"/>
      <c r="D656" s="563"/>
      <c r="E656" s="564"/>
      <c r="F656" s="918"/>
      <c r="G656" s="44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  <c r="AV656" s="338"/>
      <c r="AW656" s="338"/>
      <c r="AX656" s="338"/>
      <c r="AY656" s="338"/>
      <c r="AZ656" s="338"/>
      <c r="BA656" s="338"/>
      <c r="BB656" s="338"/>
      <c r="BC656" s="338"/>
      <c r="BD656" s="338"/>
      <c r="BE656" s="338"/>
      <c r="BF656" s="338"/>
      <c r="BG656" s="338"/>
      <c r="BH656" s="338"/>
      <c r="BI656" s="338"/>
      <c r="BJ656" s="338"/>
      <c r="BK656" s="338"/>
      <c r="BL656" s="338"/>
      <c r="BM656" s="338"/>
      <c r="BN656" s="338"/>
      <c r="BO656" s="338"/>
      <c r="BP656" s="338"/>
      <c r="BQ656" s="338"/>
      <c r="BR656" s="338"/>
      <c r="BS656" s="338"/>
      <c r="BT656" s="338"/>
      <c r="BU656" s="338"/>
      <c r="BV656" s="338"/>
      <c r="BW656" s="338"/>
      <c r="BX656" s="338"/>
      <c r="BY656" s="338"/>
      <c r="BZ656" s="338"/>
      <c r="CA656" s="338"/>
      <c r="CB656" s="338"/>
    </row>
    <row r="657" ht="15.75" customHeight="1">
      <c r="A657" s="338"/>
      <c r="B657" s="338"/>
      <c r="C657" s="339"/>
      <c r="D657" s="563"/>
      <c r="E657" s="564"/>
      <c r="F657" s="918"/>
      <c r="G657" s="44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  <c r="AV657" s="338"/>
      <c r="AW657" s="338"/>
      <c r="AX657" s="338"/>
      <c r="AY657" s="338"/>
      <c r="AZ657" s="338"/>
      <c r="BA657" s="338"/>
      <c r="BB657" s="338"/>
      <c r="BC657" s="338"/>
      <c r="BD657" s="338"/>
      <c r="BE657" s="338"/>
      <c r="BF657" s="338"/>
      <c r="BG657" s="338"/>
      <c r="BH657" s="338"/>
      <c r="BI657" s="338"/>
      <c r="BJ657" s="338"/>
      <c r="BK657" s="338"/>
      <c r="BL657" s="338"/>
      <c r="BM657" s="338"/>
      <c r="BN657" s="338"/>
      <c r="BO657" s="338"/>
      <c r="BP657" s="338"/>
      <c r="BQ657" s="338"/>
      <c r="BR657" s="338"/>
      <c r="BS657" s="338"/>
      <c r="BT657" s="338"/>
      <c r="BU657" s="338"/>
      <c r="BV657" s="338"/>
      <c r="BW657" s="338"/>
      <c r="BX657" s="338"/>
      <c r="BY657" s="338"/>
      <c r="BZ657" s="338"/>
      <c r="CA657" s="338"/>
      <c r="CB657" s="338"/>
    </row>
    <row r="658" ht="15.75" customHeight="1">
      <c r="A658" s="338"/>
      <c r="B658" s="338"/>
      <c r="C658" s="339"/>
      <c r="D658" s="563"/>
      <c r="E658" s="564"/>
      <c r="F658" s="918"/>
      <c r="G658" s="44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  <c r="AV658" s="338"/>
      <c r="AW658" s="338"/>
      <c r="AX658" s="338"/>
      <c r="AY658" s="338"/>
      <c r="AZ658" s="338"/>
      <c r="BA658" s="338"/>
      <c r="BB658" s="338"/>
      <c r="BC658" s="338"/>
      <c r="BD658" s="338"/>
      <c r="BE658" s="338"/>
      <c r="BF658" s="338"/>
      <c r="BG658" s="338"/>
      <c r="BH658" s="338"/>
      <c r="BI658" s="338"/>
      <c r="BJ658" s="338"/>
      <c r="BK658" s="338"/>
      <c r="BL658" s="338"/>
      <c r="BM658" s="338"/>
      <c r="BN658" s="338"/>
      <c r="BO658" s="338"/>
      <c r="BP658" s="338"/>
      <c r="BQ658" s="338"/>
      <c r="BR658" s="338"/>
      <c r="BS658" s="338"/>
      <c r="BT658" s="338"/>
      <c r="BU658" s="338"/>
      <c r="BV658" s="338"/>
      <c r="BW658" s="338"/>
      <c r="BX658" s="338"/>
      <c r="BY658" s="338"/>
      <c r="BZ658" s="338"/>
      <c r="CA658" s="338"/>
      <c r="CB658" s="338"/>
    </row>
    <row r="659" ht="15.75" customHeight="1">
      <c r="A659" s="338"/>
      <c r="B659" s="338"/>
      <c r="C659" s="339"/>
      <c r="D659" s="563"/>
      <c r="E659" s="564"/>
      <c r="F659" s="918"/>
      <c r="G659" s="44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  <c r="AV659" s="338"/>
      <c r="AW659" s="338"/>
      <c r="AX659" s="338"/>
      <c r="AY659" s="338"/>
      <c r="AZ659" s="338"/>
      <c r="BA659" s="338"/>
      <c r="BB659" s="338"/>
      <c r="BC659" s="338"/>
      <c r="BD659" s="338"/>
      <c r="BE659" s="338"/>
      <c r="BF659" s="338"/>
      <c r="BG659" s="338"/>
      <c r="BH659" s="338"/>
      <c r="BI659" s="338"/>
      <c r="BJ659" s="338"/>
      <c r="BK659" s="338"/>
      <c r="BL659" s="338"/>
      <c r="BM659" s="338"/>
      <c r="BN659" s="338"/>
      <c r="BO659" s="338"/>
      <c r="BP659" s="338"/>
      <c r="BQ659" s="338"/>
      <c r="BR659" s="338"/>
      <c r="BS659" s="338"/>
      <c r="BT659" s="338"/>
      <c r="BU659" s="338"/>
      <c r="BV659" s="338"/>
      <c r="BW659" s="338"/>
      <c r="BX659" s="338"/>
      <c r="BY659" s="338"/>
      <c r="BZ659" s="338"/>
      <c r="CA659" s="338"/>
      <c r="CB659" s="338"/>
    </row>
    <row r="660" ht="15.75" customHeight="1">
      <c r="A660" s="338"/>
      <c r="B660" s="338"/>
      <c r="C660" s="339"/>
      <c r="D660" s="563"/>
      <c r="E660" s="564"/>
      <c r="F660" s="918"/>
      <c r="G660" s="44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  <c r="AV660" s="338"/>
      <c r="AW660" s="338"/>
      <c r="AX660" s="338"/>
      <c r="AY660" s="338"/>
      <c r="AZ660" s="338"/>
      <c r="BA660" s="338"/>
      <c r="BB660" s="338"/>
      <c r="BC660" s="338"/>
      <c r="BD660" s="338"/>
      <c r="BE660" s="338"/>
      <c r="BF660" s="338"/>
      <c r="BG660" s="338"/>
      <c r="BH660" s="338"/>
      <c r="BI660" s="338"/>
      <c r="BJ660" s="338"/>
      <c r="BK660" s="338"/>
      <c r="BL660" s="338"/>
      <c r="BM660" s="338"/>
      <c r="BN660" s="338"/>
      <c r="BO660" s="338"/>
      <c r="BP660" s="338"/>
      <c r="BQ660" s="338"/>
      <c r="BR660" s="338"/>
      <c r="BS660" s="338"/>
      <c r="BT660" s="338"/>
      <c r="BU660" s="338"/>
      <c r="BV660" s="338"/>
      <c r="BW660" s="338"/>
      <c r="BX660" s="338"/>
      <c r="BY660" s="338"/>
      <c r="BZ660" s="338"/>
      <c r="CA660" s="338"/>
      <c r="CB660" s="338"/>
    </row>
    <row r="661" ht="15.75" customHeight="1">
      <c r="A661" s="338"/>
      <c r="B661" s="338"/>
      <c r="C661" s="339"/>
      <c r="D661" s="563"/>
      <c r="E661" s="564"/>
      <c r="F661" s="918"/>
      <c r="G661" s="44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  <c r="AV661" s="338"/>
      <c r="AW661" s="338"/>
      <c r="AX661" s="338"/>
      <c r="AY661" s="338"/>
      <c r="AZ661" s="338"/>
      <c r="BA661" s="338"/>
      <c r="BB661" s="338"/>
      <c r="BC661" s="338"/>
      <c r="BD661" s="338"/>
      <c r="BE661" s="338"/>
      <c r="BF661" s="338"/>
      <c r="BG661" s="338"/>
      <c r="BH661" s="338"/>
      <c r="BI661" s="338"/>
      <c r="BJ661" s="338"/>
      <c r="BK661" s="338"/>
      <c r="BL661" s="338"/>
      <c r="BM661" s="338"/>
      <c r="BN661" s="338"/>
      <c r="BO661" s="338"/>
      <c r="BP661" s="338"/>
      <c r="BQ661" s="338"/>
      <c r="BR661" s="338"/>
      <c r="BS661" s="338"/>
      <c r="BT661" s="338"/>
      <c r="BU661" s="338"/>
      <c r="BV661" s="338"/>
      <c r="BW661" s="338"/>
      <c r="BX661" s="338"/>
      <c r="BY661" s="338"/>
      <c r="BZ661" s="338"/>
      <c r="CA661" s="338"/>
      <c r="CB661" s="338"/>
    </row>
    <row r="662" ht="15.75" customHeight="1">
      <c r="A662" s="338"/>
      <c r="B662" s="338"/>
      <c r="C662" s="339"/>
      <c r="D662" s="563"/>
      <c r="E662" s="564"/>
      <c r="F662" s="918"/>
      <c r="G662" s="44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  <c r="AV662" s="338"/>
      <c r="AW662" s="338"/>
      <c r="AX662" s="338"/>
      <c r="AY662" s="338"/>
      <c r="AZ662" s="338"/>
      <c r="BA662" s="338"/>
      <c r="BB662" s="338"/>
      <c r="BC662" s="338"/>
      <c r="BD662" s="338"/>
      <c r="BE662" s="338"/>
      <c r="BF662" s="338"/>
      <c r="BG662" s="338"/>
      <c r="BH662" s="338"/>
      <c r="BI662" s="338"/>
      <c r="BJ662" s="338"/>
      <c r="BK662" s="338"/>
      <c r="BL662" s="338"/>
      <c r="BM662" s="338"/>
      <c r="BN662" s="338"/>
      <c r="BO662" s="338"/>
      <c r="BP662" s="338"/>
      <c r="BQ662" s="338"/>
      <c r="BR662" s="338"/>
      <c r="BS662" s="338"/>
      <c r="BT662" s="338"/>
      <c r="BU662" s="338"/>
      <c r="BV662" s="338"/>
      <c r="BW662" s="338"/>
      <c r="BX662" s="338"/>
      <c r="BY662" s="338"/>
      <c r="BZ662" s="338"/>
      <c r="CA662" s="338"/>
      <c r="CB662" s="338"/>
    </row>
    <row r="663" ht="15.75" customHeight="1">
      <c r="A663" s="338"/>
      <c r="B663" s="338"/>
      <c r="C663" s="339"/>
      <c r="D663" s="563"/>
      <c r="E663" s="564"/>
      <c r="F663" s="918"/>
      <c r="G663" s="44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  <c r="AV663" s="338"/>
      <c r="AW663" s="338"/>
      <c r="AX663" s="338"/>
      <c r="AY663" s="338"/>
      <c r="AZ663" s="338"/>
      <c r="BA663" s="338"/>
      <c r="BB663" s="338"/>
      <c r="BC663" s="338"/>
      <c r="BD663" s="338"/>
      <c r="BE663" s="338"/>
      <c r="BF663" s="338"/>
      <c r="BG663" s="338"/>
      <c r="BH663" s="338"/>
      <c r="BI663" s="338"/>
      <c r="BJ663" s="338"/>
      <c r="BK663" s="338"/>
      <c r="BL663" s="338"/>
      <c r="BM663" s="338"/>
      <c r="BN663" s="338"/>
      <c r="BO663" s="338"/>
      <c r="BP663" s="338"/>
      <c r="BQ663" s="338"/>
      <c r="BR663" s="338"/>
      <c r="BS663" s="338"/>
      <c r="BT663" s="338"/>
      <c r="BU663" s="338"/>
      <c r="BV663" s="338"/>
      <c r="BW663" s="338"/>
      <c r="BX663" s="338"/>
      <c r="BY663" s="338"/>
      <c r="BZ663" s="338"/>
      <c r="CA663" s="338"/>
      <c r="CB663" s="338"/>
    </row>
    <row r="664" ht="15.75" customHeight="1">
      <c r="A664" s="338"/>
      <c r="B664" s="338"/>
      <c r="C664" s="339"/>
      <c r="D664" s="563"/>
      <c r="E664" s="564"/>
      <c r="F664" s="918"/>
      <c r="G664" s="44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  <c r="AV664" s="338"/>
      <c r="AW664" s="338"/>
      <c r="AX664" s="338"/>
      <c r="AY664" s="338"/>
      <c r="AZ664" s="338"/>
      <c r="BA664" s="338"/>
      <c r="BB664" s="338"/>
      <c r="BC664" s="338"/>
      <c r="BD664" s="338"/>
      <c r="BE664" s="338"/>
      <c r="BF664" s="338"/>
      <c r="BG664" s="338"/>
      <c r="BH664" s="338"/>
      <c r="BI664" s="338"/>
      <c r="BJ664" s="338"/>
      <c r="BK664" s="338"/>
      <c r="BL664" s="338"/>
      <c r="BM664" s="338"/>
      <c r="BN664" s="338"/>
      <c r="BO664" s="338"/>
      <c r="BP664" s="338"/>
      <c r="BQ664" s="338"/>
      <c r="BR664" s="338"/>
      <c r="BS664" s="338"/>
      <c r="BT664" s="338"/>
      <c r="BU664" s="338"/>
      <c r="BV664" s="338"/>
      <c r="BW664" s="338"/>
      <c r="BX664" s="338"/>
      <c r="BY664" s="338"/>
      <c r="BZ664" s="338"/>
      <c r="CA664" s="338"/>
      <c r="CB664" s="338"/>
    </row>
    <row r="665" ht="15.75" customHeight="1">
      <c r="A665" s="338"/>
      <c r="B665" s="338"/>
      <c r="C665" s="339"/>
      <c r="D665" s="563"/>
      <c r="E665" s="564"/>
      <c r="F665" s="918"/>
      <c r="G665" s="44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  <c r="AV665" s="338"/>
      <c r="AW665" s="338"/>
      <c r="AX665" s="338"/>
      <c r="AY665" s="338"/>
      <c r="AZ665" s="338"/>
      <c r="BA665" s="338"/>
      <c r="BB665" s="338"/>
      <c r="BC665" s="338"/>
      <c r="BD665" s="338"/>
      <c r="BE665" s="338"/>
      <c r="BF665" s="338"/>
      <c r="BG665" s="338"/>
      <c r="BH665" s="338"/>
      <c r="BI665" s="338"/>
      <c r="BJ665" s="338"/>
      <c r="BK665" s="338"/>
      <c r="BL665" s="338"/>
      <c r="BM665" s="338"/>
      <c r="BN665" s="338"/>
      <c r="BO665" s="338"/>
      <c r="BP665" s="338"/>
      <c r="BQ665" s="338"/>
      <c r="BR665" s="338"/>
      <c r="BS665" s="338"/>
      <c r="BT665" s="338"/>
      <c r="BU665" s="338"/>
      <c r="BV665" s="338"/>
      <c r="BW665" s="338"/>
      <c r="BX665" s="338"/>
      <c r="BY665" s="338"/>
      <c r="BZ665" s="338"/>
      <c r="CA665" s="338"/>
      <c r="CB665" s="338"/>
    </row>
    <row r="666" ht="15.75" customHeight="1">
      <c r="A666" s="338"/>
      <c r="B666" s="338"/>
      <c r="C666" s="339"/>
      <c r="D666" s="563"/>
      <c r="E666" s="564"/>
      <c r="F666" s="918"/>
      <c r="G666" s="44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  <c r="AV666" s="338"/>
      <c r="AW666" s="338"/>
      <c r="AX666" s="338"/>
      <c r="AY666" s="338"/>
      <c r="AZ666" s="338"/>
      <c r="BA666" s="338"/>
      <c r="BB666" s="338"/>
      <c r="BC666" s="338"/>
      <c r="BD666" s="338"/>
      <c r="BE666" s="338"/>
      <c r="BF666" s="338"/>
      <c r="BG666" s="338"/>
      <c r="BH666" s="338"/>
      <c r="BI666" s="338"/>
      <c r="BJ666" s="338"/>
      <c r="BK666" s="338"/>
      <c r="BL666" s="338"/>
      <c r="BM666" s="338"/>
      <c r="BN666" s="338"/>
      <c r="BO666" s="338"/>
      <c r="BP666" s="338"/>
      <c r="BQ666" s="338"/>
      <c r="BR666" s="338"/>
      <c r="BS666" s="338"/>
      <c r="BT666" s="338"/>
      <c r="BU666" s="338"/>
      <c r="BV666" s="338"/>
      <c r="BW666" s="338"/>
      <c r="BX666" s="338"/>
      <c r="BY666" s="338"/>
      <c r="BZ666" s="338"/>
      <c r="CA666" s="338"/>
      <c r="CB666" s="338"/>
    </row>
    <row r="667" ht="15.75" customHeight="1">
      <c r="A667" s="338"/>
      <c r="B667" s="338"/>
      <c r="C667" s="339"/>
      <c r="D667" s="563"/>
      <c r="E667" s="564"/>
      <c r="F667" s="918"/>
      <c r="G667" s="44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  <c r="AV667" s="338"/>
      <c r="AW667" s="338"/>
      <c r="AX667" s="338"/>
      <c r="AY667" s="338"/>
      <c r="AZ667" s="338"/>
      <c r="BA667" s="338"/>
      <c r="BB667" s="338"/>
      <c r="BC667" s="338"/>
      <c r="BD667" s="338"/>
      <c r="BE667" s="338"/>
      <c r="BF667" s="338"/>
      <c r="BG667" s="338"/>
      <c r="BH667" s="338"/>
      <c r="BI667" s="338"/>
      <c r="BJ667" s="338"/>
      <c r="BK667" s="338"/>
      <c r="BL667" s="338"/>
      <c r="BM667" s="338"/>
      <c r="BN667" s="338"/>
      <c r="BO667" s="338"/>
      <c r="BP667" s="338"/>
      <c r="BQ667" s="338"/>
      <c r="BR667" s="338"/>
      <c r="BS667" s="338"/>
      <c r="BT667" s="338"/>
      <c r="BU667" s="338"/>
      <c r="BV667" s="338"/>
      <c r="BW667" s="338"/>
      <c r="BX667" s="338"/>
      <c r="BY667" s="338"/>
      <c r="BZ667" s="338"/>
      <c r="CA667" s="338"/>
      <c r="CB667" s="338"/>
    </row>
    <row r="668" ht="15.75" customHeight="1">
      <c r="A668" s="338"/>
      <c r="B668" s="338"/>
      <c r="C668" s="339"/>
      <c r="D668" s="563"/>
      <c r="E668" s="564"/>
      <c r="F668" s="918"/>
      <c r="G668" s="44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  <c r="AV668" s="338"/>
      <c r="AW668" s="338"/>
      <c r="AX668" s="338"/>
      <c r="AY668" s="338"/>
      <c r="AZ668" s="338"/>
      <c r="BA668" s="338"/>
      <c r="BB668" s="338"/>
      <c r="BC668" s="338"/>
      <c r="BD668" s="338"/>
      <c r="BE668" s="338"/>
      <c r="BF668" s="338"/>
      <c r="BG668" s="338"/>
      <c r="BH668" s="338"/>
      <c r="BI668" s="338"/>
      <c r="BJ668" s="338"/>
      <c r="BK668" s="338"/>
      <c r="BL668" s="338"/>
      <c r="BM668" s="338"/>
      <c r="BN668" s="338"/>
      <c r="BO668" s="338"/>
      <c r="BP668" s="338"/>
      <c r="BQ668" s="338"/>
      <c r="BR668" s="338"/>
      <c r="BS668" s="338"/>
      <c r="BT668" s="338"/>
      <c r="BU668" s="338"/>
      <c r="BV668" s="338"/>
      <c r="BW668" s="338"/>
      <c r="BX668" s="338"/>
      <c r="BY668" s="338"/>
      <c r="BZ668" s="338"/>
      <c r="CA668" s="338"/>
      <c r="CB668" s="338"/>
    </row>
    <row r="669" ht="15.75" customHeight="1">
      <c r="A669" s="338"/>
      <c r="B669" s="338"/>
      <c r="C669" s="339"/>
      <c r="D669" s="563"/>
      <c r="E669" s="564"/>
      <c r="F669" s="918"/>
      <c r="G669" s="44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  <c r="AV669" s="338"/>
      <c r="AW669" s="338"/>
      <c r="AX669" s="338"/>
      <c r="AY669" s="338"/>
      <c r="AZ669" s="338"/>
      <c r="BA669" s="338"/>
      <c r="BB669" s="338"/>
      <c r="BC669" s="338"/>
      <c r="BD669" s="338"/>
      <c r="BE669" s="338"/>
      <c r="BF669" s="338"/>
      <c r="BG669" s="338"/>
      <c r="BH669" s="338"/>
      <c r="BI669" s="338"/>
      <c r="BJ669" s="338"/>
      <c r="BK669" s="338"/>
      <c r="BL669" s="338"/>
      <c r="BM669" s="338"/>
      <c r="BN669" s="338"/>
      <c r="BO669" s="338"/>
      <c r="BP669" s="338"/>
      <c r="BQ669" s="338"/>
      <c r="BR669" s="338"/>
      <c r="BS669" s="338"/>
      <c r="BT669" s="338"/>
      <c r="BU669" s="338"/>
      <c r="BV669" s="338"/>
      <c r="BW669" s="338"/>
      <c r="BX669" s="338"/>
      <c r="BY669" s="338"/>
      <c r="BZ669" s="338"/>
      <c r="CA669" s="338"/>
      <c r="CB669" s="338"/>
    </row>
    <row r="670" ht="15.75" customHeight="1">
      <c r="A670" s="338"/>
      <c r="B670" s="338"/>
      <c r="C670" s="339"/>
      <c r="D670" s="563"/>
      <c r="E670" s="564"/>
      <c r="F670" s="918"/>
      <c r="G670" s="44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  <c r="AV670" s="338"/>
      <c r="AW670" s="338"/>
      <c r="AX670" s="338"/>
      <c r="AY670" s="338"/>
      <c r="AZ670" s="338"/>
      <c r="BA670" s="338"/>
      <c r="BB670" s="338"/>
      <c r="BC670" s="338"/>
      <c r="BD670" s="338"/>
      <c r="BE670" s="338"/>
      <c r="BF670" s="338"/>
      <c r="BG670" s="338"/>
      <c r="BH670" s="338"/>
      <c r="BI670" s="338"/>
      <c r="BJ670" s="338"/>
      <c r="BK670" s="338"/>
      <c r="BL670" s="338"/>
      <c r="BM670" s="338"/>
      <c r="BN670" s="338"/>
      <c r="BO670" s="338"/>
      <c r="BP670" s="338"/>
      <c r="BQ670" s="338"/>
      <c r="BR670" s="338"/>
      <c r="BS670" s="338"/>
      <c r="BT670" s="338"/>
      <c r="BU670" s="338"/>
      <c r="BV670" s="338"/>
      <c r="BW670" s="338"/>
      <c r="BX670" s="338"/>
      <c r="BY670" s="338"/>
      <c r="BZ670" s="338"/>
      <c r="CA670" s="338"/>
      <c r="CB670" s="338"/>
    </row>
    <row r="671" ht="15.75" customHeight="1">
      <c r="A671" s="338"/>
      <c r="B671" s="338"/>
      <c r="C671" s="339"/>
      <c r="D671" s="563"/>
      <c r="E671" s="564"/>
      <c r="F671" s="918"/>
      <c r="G671" s="44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  <c r="AV671" s="338"/>
      <c r="AW671" s="338"/>
      <c r="AX671" s="338"/>
      <c r="AY671" s="338"/>
      <c r="AZ671" s="338"/>
      <c r="BA671" s="338"/>
      <c r="BB671" s="338"/>
      <c r="BC671" s="338"/>
      <c r="BD671" s="338"/>
      <c r="BE671" s="338"/>
      <c r="BF671" s="338"/>
      <c r="BG671" s="338"/>
      <c r="BH671" s="338"/>
      <c r="BI671" s="338"/>
      <c r="BJ671" s="338"/>
      <c r="BK671" s="338"/>
      <c r="BL671" s="338"/>
      <c r="BM671" s="338"/>
      <c r="BN671" s="338"/>
      <c r="BO671" s="338"/>
      <c r="BP671" s="338"/>
      <c r="BQ671" s="338"/>
      <c r="BR671" s="338"/>
      <c r="BS671" s="338"/>
      <c r="BT671" s="338"/>
      <c r="BU671" s="338"/>
      <c r="BV671" s="338"/>
      <c r="BW671" s="338"/>
      <c r="BX671" s="338"/>
      <c r="BY671" s="338"/>
      <c r="BZ671" s="338"/>
      <c r="CA671" s="338"/>
      <c r="CB671" s="338"/>
    </row>
    <row r="672" ht="15.75" customHeight="1">
      <c r="A672" s="338"/>
      <c r="B672" s="338"/>
      <c r="C672" s="339"/>
      <c r="D672" s="563"/>
      <c r="E672" s="564"/>
      <c r="F672" s="918"/>
      <c r="G672" s="44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  <c r="AV672" s="338"/>
      <c r="AW672" s="338"/>
      <c r="AX672" s="338"/>
      <c r="AY672" s="338"/>
      <c r="AZ672" s="338"/>
      <c r="BA672" s="338"/>
      <c r="BB672" s="338"/>
      <c r="BC672" s="338"/>
      <c r="BD672" s="338"/>
      <c r="BE672" s="338"/>
      <c r="BF672" s="338"/>
      <c r="BG672" s="338"/>
      <c r="BH672" s="338"/>
      <c r="BI672" s="338"/>
      <c r="BJ672" s="338"/>
      <c r="BK672" s="338"/>
      <c r="BL672" s="338"/>
      <c r="BM672" s="338"/>
      <c r="BN672" s="338"/>
      <c r="BO672" s="338"/>
      <c r="BP672" s="338"/>
      <c r="BQ672" s="338"/>
      <c r="BR672" s="338"/>
      <c r="BS672" s="338"/>
      <c r="BT672" s="338"/>
      <c r="BU672" s="338"/>
      <c r="BV672" s="338"/>
      <c r="BW672" s="338"/>
      <c r="BX672" s="338"/>
      <c r="BY672" s="338"/>
      <c r="BZ672" s="338"/>
      <c r="CA672" s="338"/>
      <c r="CB672" s="338"/>
    </row>
    <row r="673" ht="15.75" customHeight="1">
      <c r="A673" s="338"/>
      <c r="B673" s="338"/>
      <c r="C673" s="339"/>
      <c r="D673" s="563"/>
      <c r="E673" s="564"/>
      <c r="F673" s="918"/>
      <c r="G673" s="44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  <c r="AV673" s="338"/>
      <c r="AW673" s="338"/>
      <c r="AX673" s="338"/>
      <c r="AY673" s="338"/>
      <c r="AZ673" s="338"/>
      <c r="BA673" s="338"/>
      <c r="BB673" s="338"/>
      <c r="BC673" s="338"/>
      <c r="BD673" s="338"/>
      <c r="BE673" s="338"/>
      <c r="BF673" s="338"/>
      <c r="BG673" s="338"/>
      <c r="BH673" s="338"/>
      <c r="BI673" s="338"/>
      <c r="BJ673" s="338"/>
      <c r="BK673" s="338"/>
      <c r="BL673" s="338"/>
      <c r="BM673" s="338"/>
      <c r="BN673" s="338"/>
      <c r="BO673" s="338"/>
      <c r="BP673" s="338"/>
      <c r="BQ673" s="338"/>
      <c r="BR673" s="338"/>
      <c r="BS673" s="338"/>
      <c r="BT673" s="338"/>
      <c r="BU673" s="338"/>
      <c r="BV673" s="338"/>
      <c r="BW673" s="338"/>
      <c r="BX673" s="338"/>
      <c r="BY673" s="338"/>
      <c r="BZ673" s="338"/>
      <c r="CA673" s="338"/>
      <c r="CB673" s="338"/>
    </row>
    <row r="674" ht="15.75" customHeight="1">
      <c r="A674" s="338"/>
      <c r="B674" s="338"/>
      <c r="C674" s="339"/>
      <c r="D674" s="563"/>
      <c r="E674" s="564"/>
      <c r="F674" s="918"/>
      <c r="G674" s="44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  <c r="AV674" s="338"/>
      <c r="AW674" s="338"/>
      <c r="AX674" s="338"/>
      <c r="AY674" s="338"/>
      <c r="AZ674" s="338"/>
      <c r="BA674" s="338"/>
      <c r="BB674" s="338"/>
      <c r="BC674" s="338"/>
      <c r="BD674" s="338"/>
      <c r="BE674" s="338"/>
      <c r="BF674" s="338"/>
      <c r="BG674" s="338"/>
      <c r="BH674" s="338"/>
      <c r="BI674" s="338"/>
      <c r="BJ674" s="338"/>
      <c r="BK674" s="338"/>
      <c r="BL674" s="338"/>
      <c r="BM674" s="338"/>
      <c r="BN674" s="338"/>
      <c r="BO674" s="338"/>
      <c r="BP674" s="338"/>
      <c r="BQ674" s="338"/>
      <c r="BR674" s="338"/>
      <c r="BS674" s="338"/>
      <c r="BT674" s="338"/>
      <c r="BU674" s="338"/>
      <c r="BV674" s="338"/>
      <c r="BW674" s="338"/>
      <c r="BX674" s="338"/>
      <c r="BY674" s="338"/>
      <c r="BZ674" s="338"/>
      <c r="CA674" s="338"/>
      <c r="CB674" s="338"/>
    </row>
    <row r="675" ht="15.75" customHeight="1">
      <c r="A675" s="338"/>
      <c r="B675" s="338"/>
      <c r="C675" s="339"/>
      <c r="D675" s="563"/>
      <c r="E675" s="564"/>
      <c r="F675" s="918"/>
      <c r="G675" s="44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  <c r="AV675" s="338"/>
      <c r="AW675" s="338"/>
      <c r="AX675" s="338"/>
      <c r="AY675" s="338"/>
      <c r="AZ675" s="338"/>
      <c r="BA675" s="338"/>
      <c r="BB675" s="338"/>
      <c r="BC675" s="338"/>
      <c r="BD675" s="338"/>
      <c r="BE675" s="338"/>
      <c r="BF675" s="338"/>
      <c r="BG675" s="338"/>
      <c r="BH675" s="338"/>
      <c r="BI675" s="338"/>
      <c r="BJ675" s="338"/>
      <c r="BK675" s="338"/>
      <c r="BL675" s="338"/>
      <c r="BM675" s="338"/>
      <c r="BN675" s="338"/>
      <c r="BO675" s="338"/>
      <c r="BP675" s="338"/>
      <c r="BQ675" s="338"/>
      <c r="BR675" s="338"/>
      <c r="BS675" s="338"/>
      <c r="BT675" s="338"/>
      <c r="BU675" s="338"/>
      <c r="BV675" s="338"/>
      <c r="BW675" s="338"/>
      <c r="BX675" s="338"/>
      <c r="BY675" s="338"/>
      <c r="BZ675" s="338"/>
      <c r="CA675" s="338"/>
      <c r="CB675" s="338"/>
    </row>
    <row r="676" ht="15.75" customHeight="1">
      <c r="A676" s="338"/>
      <c r="B676" s="338"/>
      <c r="C676" s="339"/>
      <c r="D676" s="563"/>
      <c r="E676" s="564"/>
      <c r="F676" s="918"/>
      <c r="G676" s="44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  <c r="AV676" s="338"/>
      <c r="AW676" s="338"/>
      <c r="AX676" s="338"/>
      <c r="AY676" s="338"/>
      <c r="AZ676" s="338"/>
      <c r="BA676" s="338"/>
      <c r="BB676" s="338"/>
      <c r="BC676" s="338"/>
      <c r="BD676" s="338"/>
      <c r="BE676" s="338"/>
      <c r="BF676" s="338"/>
      <c r="BG676" s="338"/>
      <c r="BH676" s="338"/>
      <c r="BI676" s="338"/>
      <c r="BJ676" s="338"/>
      <c r="BK676" s="338"/>
      <c r="BL676" s="338"/>
      <c r="BM676" s="338"/>
      <c r="BN676" s="338"/>
      <c r="BO676" s="338"/>
      <c r="BP676" s="338"/>
      <c r="BQ676" s="338"/>
      <c r="BR676" s="338"/>
      <c r="BS676" s="338"/>
      <c r="BT676" s="338"/>
      <c r="BU676" s="338"/>
      <c r="BV676" s="338"/>
      <c r="BW676" s="338"/>
      <c r="BX676" s="338"/>
      <c r="BY676" s="338"/>
      <c r="BZ676" s="338"/>
      <c r="CA676" s="338"/>
      <c r="CB676" s="338"/>
    </row>
    <row r="677" ht="15.75" customHeight="1">
      <c r="A677" s="338"/>
      <c r="B677" s="338"/>
      <c r="C677" s="339"/>
      <c r="D677" s="563"/>
      <c r="E677" s="564"/>
      <c r="F677" s="918"/>
      <c r="G677" s="44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  <c r="AV677" s="338"/>
      <c r="AW677" s="338"/>
      <c r="AX677" s="338"/>
      <c r="AY677" s="338"/>
      <c r="AZ677" s="338"/>
      <c r="BA677" s="338"/>
      <c r="BB677" s="338"/>
      <c r="BC677" s="338"/>
      <c r="BD677" s="338"/>
      <c r="BE677" s="338"/>
      <c r="BF677" s="338"/>
      <c r="BG677" s="338"/>
      <c r="BH677" s="338"/>
      <c r="BI677" s="338"/>
      <c r="BJ677" s="338"/>
      <c r="BK677" s="338"/>
      <c r="BL677" s="338"/>
      <c r="BM677" s="338"/>
      <c r="BN677" s="338"/>
      <c r="BO677" s="338"/>
      <c r="BP677" s="338"/>
      <c r="BQ677" s="338"/>
      <c r="BR677" s="338"/>
      <c r="BS677" s="338"/>
      <c r="BT677" s="338"/>
      <c r="BU677" s="338"/>
      <c r="BV677" s="338"/>
      <c r="BW677" s="338"/>
      <c r="BX677" s="338"/>
      <c r="BY677" s="338"/>
      <c r="BZ677" s="338"/>
      <c r="CA677" s="338"/>
      <c r="CB677" s="338"/>
    </row>
    <row r="678" ht="15.75" customHeight="1">
      <c r="A678" s="338"/>
      <c r="B678" s="338"/>
      <c r="C678" s="339"/>
      <c r="D678" s="563"/>
      <c r="E678" s="564"/>
      <c r="F678" s="918"/>
      <c r="G678" s="44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  <c r="AV678" s="338"/>
      <c r="AW678" s="338"/>
      <c r="AX678" s="338"/>
      <c r="AY678" s="338"/>
      <c r="AZ678" s="338"/>
      <c r="BA678" s="338"/>
      <c r="BB678" s="338"/>
      <c r="BC678" s="338"/>
      <c r="BD678" s="338"/>
      <c r="BE678" s="338"/>
      <c r="BF678" s="338"/>
      <c r="BG678" s="338"/>
      <c r="BH678" s="338"/>
      <c r="BI678" s="338"/>
      <c r="BJ678" s="338"/>
      <c r="BK678" s="338"/>
      <c r="BL678" s="338"/>
      <c r="BM678" s="338"/>
      <c r="BN678" s="338"/>
      <c r="BO678" s="338"/>
      <c r="BP678" s="338"/>
      <c r="BQ678" s="338"/>
      <c r="BR678" s="338"/>
      <c r="BS678" s="338"/>
      <c r="BT678" s="338"/>
      <c r="BU678" s="338"/>
      <c r="BV678" s="338"/>
      <c r="BW678" s="338"/>
      <c r="BX678" s="338"/>
      <c r="BY678" s="338"/>
      <c r="BZ678" s="338"/>
      <c r="CA678" s="338"/>
      <c r="CB678" s="338"/>
    </row>
    <row r="679" ht="15.75" customHeight="1">
      <c r="A679" s="338"/>
      <c r="B679" s="338"/>
      <c r="C679" s="339"/>
      <c r="D679" s="563"/>
      <c r="E679" s="564"/>
      <c r="F679" s="918"/>
      <c r="G679" s="44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  <c r="AV679" s="338"/>
      <c r="AW679" s="338"/>
      <c r="AX679" s="338"/>
      <c r="AY679" s="338"/>
      <c r="AZ679" s="338"/>
      <c r="BA679" s="338"/>
      <c r="BB679" s="338"/>
      <c r="BC679" s="338"/>
      <c r="BD679" s="338"/>
      <c r="BE679" s="338"/>
      <c r="BF679" s="338"/>
      <c r="BG679" s="338"/>
      <c r="BH679" s="338"/>
      <c r="BI679" s="338"/>
      <c r="BJ679" s="338"/>
      <c r="BK679" s="338"/>
      <c r="BL679" s="338"/>
      <c r="BM679" s="338"/>
      <c r="BN679" s="338"/>
      <c r="BO679" s="338"/>
      <c r="BP679" s="338"/>
      <c r="BQ679" s="338"/>
      <c r="BR679" s="338"/>
      <c r="BS679" s="338"/>
      <c r="BT679" s="338"/>
      <c r="BU679" s="338"/>
      <c r="BV679" s="338"/>
      <c r="BW679" s="338"/>
      <c r="BX679" s="338"/>
      <c r="BY679" s="338"/>
      <c r="BZ679" s="338"/>
      <c r="CA679" s="338"/>
      <c r="CB679" s="338"/>
    </row>
    <row r="680" ht="15.75" customHeight="1">
      <c r="A680" s="338"/>
      <c r="B680" s="338"/>
      <c r="C680" s="339"/>
      <c r="D680" s="563"/>
      <c r="E680" s="564"/>
      <c r="F680" s="918"/>
      <c r="G680" s="44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  <c r="AV680" s="338"/>
      <c r="AW680" s="338"/>
      <c r="AX680" s="338"/>
      <c r="AY680" s="338"/>
      <c r="AZ680" s="338"/>
      <c r="BA680" s="338"/>
      <c r="BB680" s="338"/>
      <c r="BC680" s="338"/>
      <c r="BD680" s="338"/>
      <c r="BE680" s="338"/>
      <c r="BF680" s="338"/>
      <c r="BG680" s="338"/>
      <c r="BH680" s="338"/>
      <c r="BI680" s="338"/>
      <c r="BJ680" s="338"/>
      <c r="BK680" s="338"/>
      <c r="BL680" s="338"/>
      <c r="BM680" s="338"/>
      <c r="BN680" s="338"/>
      <c r="BO680" s="338"/>
      <c r="BP680" s="338"/>
      <c r="BQ680" s="338"/>
      <c r="BR680" s="338"/>
      <c r="BS680" s="338"/>
      <c r="BT680" s="338"/>
      <c r="BU680" s="338"/>
      <c r="BV680" s="338"/>
      <c r="BW680" s="338"/>
      <c r="BX680" s="338"/>
      <c r="BY680" s="338"/>
      <c r="BZ680" s="338"/>
      <c r="CA680" s="338"/>
      <c r="CB680" s="338"/>
    </row>
    <row r="681" ht="15.75" customHeight="1">
      <c r="A681" s="338"/>
      <c r="B681" s="338"/>
      <c r="C681" s="339"/>
      <c r="D681" s="563"/>
      <c r="E681" s="564"/>
      <c r="F681" s="918"/>
      <c r="G681" s="44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  <c r="AV681" s="338"/>
      <c r="AW681" s="338"/>
      <c r="AX681" s="338"/>
      <c r="AY681" s="338"/>
      <c r="AZ681" s="338"/>
      <c r="BA681" s="338"/>
      <c r="BB681" s="338"/>
      <c r="BC681" s="338"/>
      <c r="BD681" s="338"/>
      <c r="BE681" s="338"/>
      <c r="BF681" s="338"/>
      <c r="BG681" s="338"/>
      <c r="BH681" s="338"/>
      <c r="BI681" s="338"/>
      <c r="BJ681" s="338"/>
      <c r="BK681" s="338"/>
      <c r="BL681" s="338"/>
      <c r="BM681" s="338"/>
      <c r="BN681" s="338"/>
      <c r="BO681" s="338"/>
      <c r="BP681" s="338"/>
      <c r="BQ681" s="338"/>
      <c r="BR681" s="338"/>
      <c r="BS681" s="338"/>
      <c r="BT681" s="338"/>
      <c r="BU681" s="338"/>
      <c r="BV681" s="338"/>
      <c r="BW681" s="338"/>
      <c r="BX681" s="338"/>
      <c r="BY681" s="338"/>
      <c r="BZ681" s="338"/>
      <c r="CA681" s="338"/>
      <c r="CB681" s="338"/>
    </row>
    <row r="682" ht="15.75" customHeight="1">
      <c r="A682" s="338"/>
      <c r="B682" s="338"/>
      <c r="C682" s="339"/>
      <c r="D682" s="563"/>
      <c r="E682" s="564"/>
      <c r="F682" s="918"/>
      <c r="G682" s="44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  <c r="AV682" s="338"/>
      <c r="AW682" s="338"/>
      <c r="AX682" s="338"/>
      <c r="AY682" s="338"/>
      <c r="AZ682" s="338"/>
      <c r="BA682" s="338"/>
      <c r="BB682" s="338"/>
      <c r="BC682" s="338"/>
      <c r="BD682" s="338"/>
      <c r="BE682" s="338"/>
      <c r="BF682" s="338"/>
      <c r="BG682" s="338"/>
      <c r="BH682" s="338"/>
      <c r="BI682" s="338"/>
      <c r="BJ682" s="338"/>
      <c r="BK682" s="338"/>
      <c r="BL682" s="338"/>
      <c r="BM682" s="338"/>
      <c r="BN682" s="338"/>
      <c r="BO682" s="338"/>
      <c r="BP682" s="338"/>
      <c r="BQ682" s="338"/>
      <c r="BR682" s="338"/>
      <c r="BS682" s="338"/>
      <c r="BT682" s="338"/>
      <c r="BU682" s="338"/>
      <c r="BV682" s="338"/>
      <c r="BW682" s="338"/>
      <c r="BX682" s="338"/>
      <c r="BY682" s="338"/>
      <c r="BZ682" s="338"/>
      <c r="CA682" s="338"/>
      <c r="CB682" s="338"/>
    </row>
    <row r="683" ht="15.75" customHeight="1">
      <c r="A683" s="338"/>
      <c r="B683" s="338"/>
      <c r="C683" s="339"/>
      <c r="D683" s="563"/>
      <c r="E683" s="564"/>
      <c r="F683" s="918"/>
      <c r="G683" s="44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  <c r="AV683" s="338"/>
      <c r="AW683" s="338"/>
      <c r="AX683" s="338"/>
      <c r="AY683" s="338"/>
      <c r="AZ683" s="338"/>
      <c r="BA683" s="338"/>
      <c r="BB683" s="338"/>
      <c r="BC683" s="338"/>
      <c r="BD683" s="338"/>
      <c r="BE683" s="338"/>
      <c r="BF683" s="338"/>
      <c r="BG683" s="338"/>
      <c r="BH683" s="338"/>
      <c r="BI683" s="338"/>
      <c r="BJ683" s="338"/>
      <c r="BK683" s="338"/>
      <c r="BL683" s="338"/>
      <c r="BM683" s="338"/>
      <c r="BN683" s="338"/>
      <c r="BO683" s="338"/>
      <c r="BP683" s="338"/>
      <c r="BQ683" s="338"/>
      <c r="BR683" s="338"/>
      <c r="BS683" s="338"/>
      <c r="BT683" s="338"/>
      <c r="BU683" s="338"/>
      <c r="BV683" s="338"/>
      <c r="BW683" s="338"/>
      <c r="BX683" s="338"/>
      <c r="BY683" s="338"/>
      <c r="BZ683" s="338"/>
      <c r="CA683" s="338"/>
      <c r="CB683" s="338"/>
    </row>
    <row r="684" ht="15.75" customHeight="1">
      <c r="A684" s="338"/>
      <c r="B684" s="338"/>
      <c r="C684" s="339"/>
      <c r="D684" s="563"/>
      <c r="E684" s="564"/>
      <c r="F684" s="918"/>
      <c r="G684" s="44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  <c r="AV684" s="338"/>
      <c r="AW684" s="338"/>
      <c r="AX684" s="338"/>
      <c r="AY684" s="338"/>
      <c r="AZ684" s="338"/>
      <c r="BA684" s="338"/>
      <c r="BB684" s="338"/>
      <c r="BC684" s="338"/>
      <c r="BD684" s="338"/>
      <c r="BE684" s="338"/>
      <c r="BF684" s="338"/>
      <c r="BG684" s="338"/>
      <c r="BH684" s="338"/>
      <c r="BI684" s="338"/>
      <c r="BJ684" s="338"/>
      <c r="BK684" s="338"/>
      <c r="BL684" s="338"/>
      <c r="BM684" s="338"/>
      <c r="BN684" s="338"/>
      <c r="BO684" s="338"/>
      <c r="BP684" s="338"/>
      <c r="BQ684" s="338"/>
      <c r="BR684" s="338"/>
      <c r="BS684" s="338"/>
      <c r="BT684" s="338"/>
      <c r="BU684" s="338"/>
      <c r="BV684" s="338"/>
      <c r="BW684" s="338"/>
      <c r="BX684" s="338"/>
      <c r="BY684" s="338"/>
      <c r="BZ684" s="338"/>
      <c r="CA684" s="338"/>
      <c r="CB684" s="338"/>
    </row>
    <row r="685" ht="15.75" customHeight="1">
      <c r="A685" s="338"/>
      <c r="B685" s="338"/>
      <c r="C685" s="339"/>
      <c r="D685" s="563"/>
      <c r="E685" s="564"/>
      <c r="F685" s="918"/>
      <c r="G685" s="44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  <c r="AV685" s="338"/>
      <c r="AW685" s="338"/>
      <c r="AX685" s="338"/>
      <c r="AY685" s="338"/>
      <c r="AZ685" s="338"/>
      <c r="BA685" s="338"/>
      <c r="BB685" s="338"/>
      <c r="BC685" s="338"/>
      <c r="BD685" s="338"/>
      <c r="BE685" s="338"/>
      <c r="BF685" s="338"/>
      <c r="BG685" s="338"/>
      <c r="BH685" s="338"/>
      <c r="BI685" s="338"/>
      <c r="BJ685" s="338"/>
      <c r="BK685" s="338"/>
      <c r="BL685" s="338"/>
      <c r="BM685" s="338"/>
      <c r="BN685" s="338"/>
      <c r="BO685" s="338"/>
      <c r="BP685" s="338"/>
      <c r="BQ685" s="338"/>
      <c r="BR685" s="338"/>
      <c r="BS685" s="338"/>
      <c r="BT685" s="338"/>
      <c r="BU685" s="338"/>
      <c r="BV685" s="338"/>
      <c r="BW685" s="338"/>
      <c r="BX685" s="338"/>
      <c r="BY685" s="338"/>
      <c r="BZ685" s="338"/>
      <c r="CA685" s="338"/>
      <c r="CB685" s="338"/>
    </row>
    <row r="686" ht="15.75" customHeight="1">
      <c r="A686" s="338"/>
      <c r="B686" s="338"/>
      <c r="C686" s="339"/>
      <c r="D686" s="563"/>
      <c r="E686" s="564"/>
      <c r="F686" s="918"/>
      <c r="G686" s="44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  <c r="AV686" s="338"/>
      <c r="AW686" s="338"/>
      <c r="AX686" s="338"/>
      <c r="AY686" s="338"/>
      <c r="AZ686" s="338"/>
      <c r="BA686" s="338"/>
      <c r="BB686" s="338"/>
      <c r="BC686" s="338"/>
      <c r="BD686" s="338"/>
      <c r="BE686" s="338"/>
      <c r="BF686" s="338"/>
      <c r="BG686" s="338"/>
      <c r="BH686" s="338"/>
      <c r="BI686" s="338"/>
      <c r="BJ686" s="338"/>
      <c r="BK686" s="338"/>
      <c r="BL686" s="338"/>
      <c r="BM686" s="338"/>
      <c r="BN686" s="338"/>
      <c r="BO686" s="338"/>
      <c r="BP686" s="338"/>
      <c r="BQ686" s="338"/>
      <c r="BR686" s="338"/>
      <c r="BS686" s="338"/>
      <c r="BT686" s="338"/>
      <c r="BU686" s="338"/>
      <c r="BV686" s="338"/>
      <c r="BW686" s="338"/>
      <c r="BX686" s="338"/>
      <c r="BY686" s="338"/>
      <c r="BZ686" s="338"/>
      <c r="CA686" s="338"/>
      <c r="CB686" s="338"/>
    </row>
    <row r="687" ht="15.75" customHeight="1">
      <c r="A687" s="338"/>
      <c r="B687" s="338"/>
      <c r="C687" s="339"/>
      <c r="D687" s="563"/>
      <c r="E687" s="564"/>
      <c r="F687" s="918"/>
      <c r="G687" s="44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  <c r="AV687" s="338"/>
      <c r="AW687" s="338"/>
      <c r="AX687" s="338"/>
      <c r="AY687" s="338"/>
      <c r="AZ687" s="338"/>
      <c r="BA687" s="338"/>
      <c r="BB687" s="338"/>
      <c r="BC687" s="338"/>
      <c r="BD687" s="338"/>
      <c r="BE687" s="338"/>
      <c r="BF687" s="338"/>
      <c r="BG687" s="338"/>
      <c r="BH687" s="338"/>
      <c r="BI687" s="338"/>
      <c r="BJ687" s="338"/>
      <c r="BK687" s="338"/>
      <c r="BL687" s="338"/>
      <c r="BM687" s="338"/>
      <c r="BN687" s="338"/>
      <c r="BO687" s="338"/>
      <c r="BP687" s="338"/>
      <c r="BQ687" s="338"/>
      <c r="BR687" s="338"/>
      <c r="BS687" s="338"/>
      <c r="BT687" s="338"/>
      <c r="BU687" s="338"/>
      <c r="BV687" s="338"/>
      <c r="BW687" s="338"/>
      <c r="BX687" s="338"/>
      <c r="BY687" s="338"/>
      <c r="BZ687" s="338"/>
      <c r="CA687" s="338"/>
      <c r="CB687" s="338"/>
    </row>
    <row r="688" ht="15.75" customHeight="1">
      <c r="A688" s="338"/>
      <c r="B688" s="338"/>
      <c r="C688" s="339"/>
      <c r="D688" s="563"/>
      <c r="E688" s="564"/>
      <c r="F688" s="918"/>
      <c r="G688" s="44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  <c r="AV688" s="338"/>
      <c r="AW688" s="338"/>
      <c r="AX688" s="338"/>
      <c r="AY688" s="338"/>
      <c r="AZ688" s="338"/>
      <c r="BA688" s="338"/>
      <c r="BB688" s="338"/>
      <c r="BC688" s="338"/>
      <c r="BD688" s="338"/>
      <c r="BE688" s="338"/>
      <c r="BF688" s="338"/>
      <c r="BG688" s="338"/>
      <c r="BH688" s="338"/>
      <c r="BI688" s="338"/>
      <c r="BJ688" s="338"/>
      <c r="BK688" s="338"/>
      <c r="BL688" s="338"/>
      <c r="BM688" s="338"/>
      <c r="BN688" s="338"/>
      <c r="BO688" s="338"/>
      <c r="BP688" s="338"/>
      <c r="BQ688" s="338"/>
      <c r="BR688" s="338"/>
      <c r="BS688" s="338"/>
      <c r="BT688" s="338"/>
      <c r="BU688" s="338"/>
      <c r="BV688" s="338"/>
      <c r="BW688" s="338"/>
      <c r="BX688" s="338"/>
      <c r="BY688" s="338"/>
      <c r="BZ688" s="338"/>
      <c r="CA688" s="338"/>
      <c r="CB688" s="338"/>
    </row>
    <row r="689" ht="15.75" customHeight="1">
      <c r="A689" s="338"/>
      <c r="B689" s="338"/>
      <c r="C689" s="339"/>
      <c r="D689" s="563"/>
      <c r="E689" s="564"/>
      <c r="F689" s="918"/>
      <c r="G689" s="44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  <c r="AV689" s="338"/>
      <c r="AW689" s="338"/>
      <c r="AX689" s="338"/>
      <c r="AY689" s="338"/>
      <c r="AZ689" s="338"/>
      <c r="BA689" s="338"/>
      <c r="BB689" s="338"/>
      <c r="BC689" s="338"/>
      <c r="BD689" s="338"/>
      <c r="BE689" s="338"/>
      <c r="BF689" s="338"/>
      <c r="BG689" s="338"/>
      <c r="BH689" s="338"/>
      <c r="BI689" s="338"/>
      <c r="BJ689" s="338"/>
      <c r="BK689" s="338"/>
      <c r="BL689" s="338"/>
      <c r="BM689" s="338"/>
      <c r="BN689" s="338"/>
      <c r="BO689" s="338"/>
      <c r="BP689" s="338"/>
      <c r="BQ689" s="338"/>
      <c r="BR689" s="338"/>
      <c r="BS689" s="338"/>
      <c r="BT689" s="338"/>
      <c r="BU689" s="338"/>
      <c r="BV689" s="338"/>
      <c r="BW689" s="338"/>
      <c r="BX689" s="338"/>
      <c r="BY689" s="338"/>
      <c r="BZ689" s="338"/>
      <c r="CA689" s="338"/>
      <c r="CB689" s="338"/>
    </row>
    <row r="690" ht="15.75" customHeight="1">
      <c r="A690" s="338"/>
      <c r="B690" s="338"/>
      <c r="C690" s="339"/>
      <c r="D690" s="563"/>
      <c r="E690" s="564"/>
      <c r="F690" s="918"/>
      <c r="G690" s="44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  <c r="AV690" s="338"/>
      <c r="AW690" s="338"/>
      <c r="AX690" s="338"/>
      <c r="AY690" s="338"/>
      <c r="AZ690" s="338"/>
      <c r="BA690" s="338"/>
      <c r="BB690" s="338"/>
      <c r="BC690" s="338"/>
      <c r="BD690" s="338"/>
      <c r="BE690" s="338"/>
      <c r="BF690" s="338"/>
      <c r="BG690" s="338"/>
      <c r="BH690" s="338"/>
      <c r="BI690" s="338"/>
      <c r="BJ690" s="338"/>
      <c r="BK690" s="338"/>
      <c r="BL690" s="338"/>
      <c r="BM690" s="338"/>
      <c r="BN690" s="338"/>
      <c r="BO690" s="338"/>
      <c r="BP690" s="338"/>
      <c r="BQ690" s="338"/>
      <c r="BR690" s="338"/>
      <c r="BS690" s="338"/>
      <c r="BT690" s="338"/>
      <c r="BU690" s="338"/>
      <c r="BV690" s="338"/>
      <c r="BW690" s="338"/>
      <c r="BX690" s="338"/>
      <c r="BY690" s="338"/>
      <c r="BZ690" s="338"/>
      <c r="CA690" s="338"/>
      <c r="CB690" s="338"/>
    </row>
    <row r="691" ht="15.75" customHeight="1">
      <c r="A691" s="338"/>
      <c r="B691" s="338"/>
      <c r="C691" s="339"/>
      <c r="D691" s="563"/>
      <c r="E691" s="564"/>
      <c r="F691" s="918"/>
      <c r="G691" s="44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  <c r="AV691" s="338"/>
      <c r="AW691" s="338"/>
      <c r="AX691" s="338"/>
      <c r="AY691" s="338"/>
      <c r="AZ691" s="338"/>
      <c r="BA691" s="338"/>
      <c r="BB691" s="338"/>
      <c r="BC691" s="338"/>
      <c r="BD691" s="338"/>
      <c r="BE691" s="338"/>
      <c r="BF691" s="338"/>
      <c r="BG691" s="338"/>
      <c r="BH691" s="338"/>
      <c r="BI691" s="338"/>
      <c r="BJ691" s="338"/>
      <c r="BK691" s="338"/>
      <c r="BL691" s="338"/>
      <c r="BM691" s="338"/>
      <c r="BN691" s="338"/>
      <c r="BO691" s="338"/>
      <c r="BP691" s="338"/>
      <c r="BQ691" s="338"/>
      <c r="BR691" s="338"/>
      <c r="BS691" s="338"/>
      <c r="BT691" s="338"/>
      <c r="BU691" s="338"/>
      <c r="BV691" s="338"/>
      <c r="BW691" s="338"/>
      <c r="BX691" s="338"/>
      <c r="BY691" s="338"/>
      <c r="BZ691" s="338"/>
      <c r="CA691" s="338"/>
      <c r="CB691" s="338"/>
    </row>
    <row r="692" ht="15.75" customHeight="1">
      <c r="A692" s="338"/>
      <c r="B692" s="338"/>
      <c r="C692" s="339"/>
      <c r="D692" s="563"/>
      <c r="E692" s="564"/>
      <c r="F692" s="918"/>
      <c r="G692" s="44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  <c r="AV692" s="338"/>
      <c r="AW692" s="338"/>
      <c r="AX692" s="338"/>
      <c r="AY692" s="338"/>
      <c r="AZ692" s="338"/>
      <c r="BA692" s="338"/>
      <c r="BB692" s="338"/>
      <c r="BC692" s="338"/>
      <c r="BD692" s="338"/>
      <c r="BE692" s="338"/>
      <c r="BF692" s="338"/>
      <c r="BG692" s="338"/>
      <c r="BH692" s="338"/>
      <c r="BI692" s="338"/>
      <c r="BJ692" s="338"/>
      <c r="BK692" s="338"/>
      <c r="BL692" s="338"/>
      <c r="BM692" s="338"/>
      <c r="BN692" s="338"/>
      <c r="BO692" s="338"/>
      <c r="BP692" s="338"/>
      <c r="BQ692" s="338"/>
      <c r="BR692" s="338"/>
      <c r="BS692" s="338"/>
      <c r="BT692" s="338"/>
      <c r="BU692" s="338"/>
      <c r="BV692" s="338"/>
      <c r="BW692" s="338"/>
      <c r="BX692" s="338"/>
      <c r="BY692" s="338"/>
      <c r="BZ692" s="338"/>
      <c r="CA692" s="338"/>
      <c r="CB692" s="338"/>
    </row>
    <row r="693" ht="15.75" customHeight="1">
      <c r="A693" s="338"/>
      <c r="B693" s="338"/>
      <c r="C693" s="339"/>
      <c r="D693" s="563"/>
      <c r="E693" s="564"/>
      <c r="F693" s="918"/>
      <c r="G693" s="44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  <c r="AV693" s="338"/>
      <c r="AW693" s="338"/>
      <c r="AX693" s="338"/>
      <c r="AY693" s="338"/>
      <c r="AZ693" s="338"/>
      <c r="BA693" s="338"/>
      <c r="BB693" s="338"/>
      <c r="BC693" s="338"/>
      <c r="BD693" s="338"/>
      <c r="BE693" s="338"/>
      <c r="BF693" s="338"/>
      <c r="BG693" s="338"/>
      <c r="BH693" s="338"/>
      <c r="BI693" s="338"/>
      <c r="BJ693" s="338"/>
      <c r="BK693" s="338"/>
      <c r="BL693" s="338"/>
      <c r="BM693" s="338"/>
      <c r="BN693" s="338"/>
      <c r="BO693" s="338"/>
      <c r="BP693" s="338"/>
      <c r="BQ693" s="338"/>
      <c r="BR693" s="338"/>
      <c r="BS693" s="338"/>
      <c r="BT693" s="338"/>
      <c r="BU693" s="338"/>
      <c r="BV693" s="338"/>
      <c r="BW693" s="338"/>
      <c r="BX693" s="338"/>
      <c r="BY693" s="338"/>
      <c r="BZ693" s="338"/>
      <c r="CA693" s="338"/>
      <c r="CB693" s="338"/>
    </row>
    <row r="694" ht="15.75" customHeight="1">
      <c r="A694" s="338"/>
      <c r="B694" s="338"/>
      <c r="C694" s="339"/>
      <c r="D694" s="563"/>
      <c r="E694" s="564"/>
      <c r="F694" s="918"/>
      <c r="G694" s="44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  <c r="AV694" s="338"/>
      <c r="AW694" s="338"/>
      <c r="AX694" s="338"/>
      <c r="AY694" s="338"/>
      <c r="AZ694" s="338"/>
      <c r="BA694" s="338"/>
      <c r="BB694" s="338"/>
      <c r="BC694" s="338"/>
      <c r="BD694" s="338"/>
      <c r="BE694" s="338"/>
      <c r="BF694" s="338"/>
      <c r="BG694" s="338"/>
      <c r="BH694" s="338"/>
      <c r="BI694" s="338"/>
      <c r="BJ694" s="338"/>
      <c r="BK694" s="338"/>
      <c r="BL694" s="338"/>
      <c r="BM694" s="338"/>
      <c r="BN694" s="338"/>
      <c r="BO694" s="338"/>
      <c r="BP694" s="338"/>
      <c r="BQ694" s="338"/>
      <c r="BR694" s="338"/>
      <c r="BS694" s="338"/>
      <c r="BT694" s="338"/>
      <c r="BU694" s="338"/>
      <c r="BV694" s="338"/>
      <c r="BW694" s="338"/>
      <c r="BX694" s="338"/>
      <c r="BY694" s="338"/>
      <c r="BZ694" s="338"/>
      <c r="CA694" s="338"/>
      <c r="CB694" s="338"/>
    </row>
    <row r="695" ht="15.75" customHeight="1">
      <c r="A695" s="338"/>
      <c r="B695" s="338"/>
      <c r="C695" s="339"/>
      <c r="D695" s="563"/>
      <c r="E695" s="564"/>
      <c r="F695" s="918"/>
      <c r="G695" s="44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  <c r="AV695" s="338"/>
      <c r="AW695" s="338"/>
      <c r="AX695" s="338"/>
      <c r="AY695" s="338"/>
      <c r="AZ695" s="338"/>
      <c r="BA695" s="338"/>
      <c r="BB695" s="338"/>
      <c r="BC695" s="338"/>
      <c r="BD695" s="338"/>
      <c r="BE695" s="338"/>
      <c r="BF695" s="338"/>
      <c r="BG695" s="338"/>
      <c r="BH695" s="338"/>
      <c r="BI695" s="338"/>
      <c r="BJ695" s="338"/>
      <c r="BK695" s="338"/>
      <c r="BL695" s="338"/>
      <c r="BM695" s="338"/>
      <c r="BN695" s="338"/>
      <c r="BO695" s="338"/>
      <c r="BP695" s="338"/>
      <c r="BQ695" s="338"/>
      <c r="BR695" s="338"/>
      <c r="BS695" s="338"/>
      <c r="BT695" s="338"/>
      <c r="BU695" s="338"/>
      <c r="BV695" s="338"/>
      <c r="BW695" s="338"/>
      <c r="BX695" s="338"/>
      <c r="BY695" s="338"/>
      <c r="BZ695" s="338"/>
      <c r="CA695" s="338"/>
      <c r="CB695" s="338"/>
    </row>
    <row r="696" ht="15.75" customHeight="1">
      <c r="A696" s="338"/>
      <c r="B696" s="338"/>
      <c r="C696" s="339"/>
      <c r="D696" s="563"/>
      <c r="E696" s="564"/>
      <c r="F696" s="918"/>
      <c r="G696" s="44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  <c r="AV696" s="338"/>
      <c r="AW696" s="338"/>
      <c r="AX696" s="338"/>
      <c r="AY696" s="338"/>
      <c r="AZ696" s="338"/>
      <c r="BA696" s="338"/>
      <c r="BB696" s="338"/>
      <c r="BC696" s="338"/>
      <c r="BD696" s="338"/>
      <c r="BE696" s="338"/>
      <c r="BF696" s="338"/>
      <c r="BG696" s="338"/>
      <c r="BH696" s="338"/>
      <c r="BI696" s="338"/>
      <c r="BJ696" s="338"/>
      <c r="BK696" s="338"/>
      <c r="BL696" s="338"/>
      <c r="BM696" s="338"/>
      <c r="BN696" s="338"/>
      <c r="BO696" s="338"/>
      <c r="BP696" s="338"/>
      <c r="BQ696" s="338"/>
      <c r="BR696" s="338"/>
      <c r="BS696" s="338"/>
      <c r="BT696" s="338"/>
      <c r="BU696" s="338"/>
      <c r="BV696" s="338"/>
      <c r="BW696" s="338"/>
      <c r="BX696" s="338"/>
      <c r="BY696" s="338"/>
      <c r="BZ696" s="338"/>
      <c r="CA696" s="338"/>
      <c r="CB696" s="338"/>
    </row>
    <row r="697" ht="15.75" customHeight="1">
      <c r="A697" s="338"/>
      <c r="B697" s="338"/>
      <c r="C697" s="339"/>
      <c r="D697" s="563"/>
      <c r="E697" s="564"/>
      <c r="F697" s="918"/>
      <c r="G697" s="44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  <c r="AV697" s="338"/>
      <c r="AW697" s="338"/>
      <c r="AX697" s="338"/>
      <c r="AY697" s="338"/>
      <c r="AZ697" s="338"/>
      <c r="BA697" s="338"/>
      <c r="BB697" s="338"/>
      <c r="BC697" s="338"/>
      <c r="BD697" s="338"/>
      <c r="BE697" s="338"/>
      <c r="BF697" s="338"/>
      <c r="BG697" s="338"/>
      <c r="BH697" s="338"/>
      <c r="BI697" s="338"/>
      <c r="BJ697" s="338"/>
      <c r="BK697" s="338"/>
      <c r="BL697" s="338"/>
      <c r="BM697" s="338"/>
      <c r="BN697" s="338"/>
      <c r="BO697" s="338"/>
      <c r="BP697" s="338"/>
      <c r="BQ697" s="338"/>
      <c r="BR697" s="338"/>
      <c r="BS697" s="338"/>
      <c r="BT697" s="338"/>
      <c r="BU697" s="338"/>
      <c r="BV697" s="338"/>
      <c r="BW697" s="338"/>
      <c r="BX697" s="338"/>
      <c r="BY697" s="338"/>
      <c r="BZ697" s="338"/>
      <c r="CA697" s="338"/>
      <c r="CB697" s="338"/>
    </row>
    <row r="698" ht="15.75" customHeight="1">
      <c r="A698" s="338"/>
      <c r="B698" s="338"/>
      <c r="C698" s="339"/>
      <c r="D698" s="563"/>
      <c r="E698" s="564"/>
      <c r="F698" s="918"/>
      <c r="G698" s="44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  <c r="AV698" s="338"/>
      <c r="AW698" s="338"/>
      <c r="AX698" s="338"/>
      <c r="AY698" s="338"/>
      <c r="AZ698" s="338"/>
      <c r="BA698" s="338"/>
      <c r="BB698" s="338"/>
      <c r="BC698" s="338"/>
      <c r="BD698" s="338"/>
      <c r="BE698" s="338"/>
      <c r="BF698" s="338"/>
      <c r="BG698" s="338"/>
      <c r="BH698" s="338"/>
      <c r="BI698" s="338"/>
      <c r="BJ698" s="338"/>
      <c r="BK698" s="338"/>
      <c r="BL698" s="338"/>
      <c r="BM698" s="338"/>
      <c r="BN698" s="338"/>
      <c r="BO698" s="338"/>
      <c r="BP698" s="338"/>
      <c r="BQ698" s="338"/>
      <c r="BR698" s="338"/>
      <c r="BS698" s="338"/>
      <c r="BT698" s="338"/>
      <c r="BU698" s="338"/>
      <c r="BV698" s="338"/>
      <c r="BW698" s="338"/>
      <c r="BX698" s="338"/>
      <c r="BY698" s="338"/>
      <c r="BZ698" s="338"/>
      <c r="CA698" s="338"/>
      <c r="CB698" s="338"/>
    </row>
    <row r="699" ht="15.75" customHeight="1">
      <c r="A699" s="338"/>
      <c r="B699" s="338"/>
      <c r="C699" s="339"/>
      <c r="D699" s="563"/>
      <c r="E699" s="564"/>
      <c r="F699" s="918"/>
      <c r="G699" s="44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  <c r="AV699" s="338"/>
      <c r="AW699" s="338"/>
      <c r="AX699" s="338"/>
      <c r="AY699" s="338"/>
      <c r="AZ699" s="338"/>
      <c r="BA699" s="338"/>
      <c r="BB699" s="338"/>
      <c r="BC699" s="338"/>
      <c r="BD699" s="338"/>
      <c r="BE699" s="338"/>
      <c r="BF699" s="338"/>
      <c r="BG699" s="338"/>
      <c r="BH699" s="338"/>
      <c r="BI699" s="338"/>
      <c r="BJ699" s="338"/>
      <c r="BK699" s="338"/>
      <c r="BL699" s="338"/>
      <c r="BM699" s="338"/>
      <c r="BN699" s="338"/>
      <c r="BO699" s="338"/>
      <c r="BP699" s="338"/>
      <c r="BQ699" s="338"/>
      <c r="BR699" s="338"/>
      <c r="BS699" s="338"/>
      <c r="BT699" s="338"/>
      <c r="BU699" s="338"/>
      <c r="BV699" s="338"/>
      <c r="BW699" s="338"/>
      <c r="BX699" s="338"/>
      <c r="BY699" s="338"/>
      <c r="BZ699" s="338"/>
      <c r="CA699" s="338"/>
      <c r="CB699" s="338"/>
    </row>
    <row r="700" ht="15.75" customHeight="1">
      <c r="A700" s="338"/>
      <c r="B700" s="338"/>
      <c r="C700" s="339"/>
      <c r="D700" s="563"/>
      <c r="E700" s="564"/>
      <c r="F700" s="918"/>
      <c r="G700" s="44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  <c r="AV700" s="338"/>
      <c r="AW700" s="338"/>
      <c r="AX700" s="338"/>
      <c r="AY700" s="338"/>
      <c r="AZ700" s="338"/>
      <c r="BA700" s="338"/>
      <c r="BB700" s="338"/>
      <c r="BC700" s="338"/>
      <c r="BD700" s="338"/>
      <c r="BE700" s="338"/>
      <c r="BF700" s="338"/>
      <c r="BG700" s="338"/>
      <c r="BH700" s="338"/>
      <c r="BI700" s="338"/>
      <c r="BJ700" s="338"/>
      <c r="BK700" s="338"/>
      <c r="BL700" s="338"/>
      <c r="BM700" s="338"/>
      <c r="BN700" s="338"/>
      <c r="BO700" s="338"/>
      <c r="BP700" s="338"/>
      <c r="BQ700" s="338"/>
      <c r="BR700" s="338"/>
      <c r="BS700" s="338"/>
      <c r="BT700" s="338"/>
      <c r="BU700" s="338"/>
      <c r="BV700" s="338"/>
      <c r="BW700" s="338"/>
      <c r="BX700" s="338"/>
      <c r="BY700" s="338"/>
      <c r="BZ700" s="338"/>
      <c r="CA700" s="338"/>
      <c r="CB700" s="338"/>
    </row>
    <row r="701" ht="15.75" customHeight="1">
      <c r="A701" s="338"/>
      <c r="B701" s="338"/>
      <c r="C701" s="339"/>
      <c r="D701" s="563"/>
      <c r="E701" s="564"/>
      <c r="F701" s="918"/>
      <c r="G701" s="44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  <c r="AV701" s="338"/>
      <c r="AW701" s="338"/>
      <c r="AX701" s="338"/>
      <c r="AY701" s="338"/>
      <c r="AZ701" s="338"/>
      <c r="BA701" s="338"/>
      <c r="BB701" s="338"/>
      <c r="BC701" s="338"/>
      <c r="BD701" s="338"/>
      <c r="BE701" s="338"/>
      <c r="BF701" s="338"/>
      <c r="BG701" s="338"/>
      <c r="BH701" s="338"/>
      <c r="BI701" s="338"/>
      <c r="BJ701" s="338"/>
      <c r="BK701" s="338"/>
      <c r="BL701" s="338"/>
      <c r="BM701" s="338"/>
      <c r="BN701" s="338"/>
      <c r="BO701" s="338"/>
      <c r="BP701" s="338"/>
      <c r="BQ701" s="338"/>
      <c r="BR701" s="338"/>
      <c r="BS701" s="338"/>
      <c r="BT701" s="338"/>
      <c r="BU701" s="338"/>
      <c r="BV701" s="338"/>
      <c r="BW701" s="338"/>
      <c r="BX701" s="338"/>
      <c r="BY701" s="338"/>
      <c r="BZ701" s="338"/>
      <c r="CA701" s="338"/>
      <c r="CB701" s="338"/>
    </row>
    <row r="702" ht="15.75" customHeight="1">
      <c r="A702" s="338"/>
      <c r="B702" s="338"/>
      <c r="C702" s="339"/>
      <c r="D702" s="563"/>
      <c r="E702" s="564"/>
      <c r="F702" s="918"/>
      <c r="G702" s="44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  <c r="AV702" s="338"/>
      <c r="AW702" s="338"/>
      <c r="AX702" s="338"/>
      <c r="AY702" s="338"/>
      <c r="AZ702" s="338"/>
      <c r="BA702" s="338"/>
      <c r="BB702" s="338"/>
      <c r="BC702" s="338"/>
      <c r="BD702" s="338"/>
      <c r="BE702" s="338"/>
      <c r="BF702" s="338"/>
      <c r="BG702" s="338"/>
      <c r="BH702" s="338"/>
      <c r="BI702" s="338"/>
      <c r="BJ702" s="338"/>
      <c r="BK702" s="338"/>
      <c r="BL702" s="338"/>
      <c r="BM702" s="338"/>
      <c r="BN702" s="338"/>
      <c r="BO702" s="338"/>
      <c r="BP702" s="338"/>
      <c r="BQ702" s="338"/>
      <c r="BR702" s="338"/>
      <c r="BS702" s="338"/>
      <c r="BT702" s="338"/>
      <c r="BU702" s="338"/>
      <c r="BV702" s="338"/>
      <c r="BW702" s="338"/>
      <c r="BX702" s="338"/>
      <c r="BY702" s="338"/>
      <c r="BZ702" s="338"/>
      <c r="CA702" s="338"/>
      <c r="CB702" s="338"/>
    </row>
    <row r="703" ht="15.75" customHeight="1">
      <c r="A703" s="338"/>
      <c r="B703" s="338"/>
      <c r="C703" s="339"/>
      <c r="D703" s="563"/>
      <c r="E703" s="564"/>
      <c r="F703" s="918"/>
      <c r="G703" s="44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  <c r="AV703" s="338"/>
      <c r="AW703" s="338"/>
      <c r="AX703" s="338"/>
      <c r="AY703" s="338"/>
      <c r="AZ703" s="338"/>
      <c r="BA703" s="338"/>
      <c r="BB703" s="338"/>
      <c r="BC703" s="338"/>
      <c r="BD703" s="338"/>
      <c r="BE703" s="338"/>
      <c r="BF703" s="338"/>
      <c r="BG703" s="338"/>
      <c r="BH703" s="338"/>
      <c r="BI703" s="338"/>
      <c r="BJ703" s="338"/>
      <c r="BK703" s="338"/>
      <c r="BL703" s="338"/>
      <c r="BM703" s="338"/>
      <c r="BN703" s="338"/>
      <c r="BO703" s="338"/>
      <c r="BP703" s="338"/>
      <c r="BQ703" s="338"/>
      <c r="BR703" s="338"/>
      <c r="BS703" s="338"/>
      <c r="BT703" s="338"/>
      <c r="BU703" s="338"/>
      <c r="BV703" s="338"/>
      <c r="BW703" s="338"/>
      <c r="BX703" s="338"/>
      <c r="BY703" s="338"/>
      <c r="BZ703" s="338"/>
      <c r="CA703" s="338"/>
      <c r="CB703" s="338"/>
    </row>
    <row r="704" ht="15.75" customHeight="1">
      <c r="A704" s="338"/>
      <c r="B704" s="338"/>
      <c r="C704" s="339"/>
      <c r="D704" s="563"/>
      <c r="E704" s="564"/>
      <c r="F704" s="918"/>
      <c r="G704" s="44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  <c r="AV704" s="338"/>
      <c r="AW704" s="338"/>
      <c r="AX704" s="338"/>
      <c r="AY704" s="338"/>
      <c r="AZ704" s="338"/>
      <c r="BA704" s="338"/>
      <c r="BB704" s="338"/>
      <c r="BC704" s="338"/>
      <c r="BD704" s="338"/>
      <c r="BE704" s="338"/>
      <c r="BF704" s="338"/>
      <c r="BG704" s="338"/>
      <c r="BH704" s="338"/>
      <c r="BI704" s="338"/>
      <c r="BJ704" s="338"/>
      <c r="BK704" s="338"/>
      <c r="BL704" s="338"/>
      <c r="BM704" s="338"/>
      <c r="BN704" s="338"/>
      <c r="BO704" s="338"/>
      <c r="BP704" s="338"/>
      <c r="BQ704" s="338"/>
      <c r="BR704" s="338"/>
      <c r="BS704" s="338"/>
      <c r="BT704" s="338"/>
      <c r="BU704" s="338"/>
      <c r="BV704" s="338"/>
      <c r="BW704" s="338"/>
      <c r="BX704" s="338"/>
      <c r="BY704" s="338"/>
      <c r="BZ704" s="338"/>
      <c r="CA704" s="338"/>
      <c r="CB704" s="338"/>
    </row>
    <row r="705" ht="15.75" customHeight="1">
      <c r="A705" s="338"/>
      <c r="B705" s="338"/>
      <c r="C705" s="346"/>
      <c r="D705" s="546"/>
      <c r="E705" s="547"/>
      <c r="F705" s="548"/>
      <c r="G705" s="44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  <c r="AV705" s="338"/>
      <c r="AW705" s="338"/>
      <c r="AX705" s="338"/>
      <c r="AY705" s="338"/>
      <c r="AZ705" s="338"/>
      <c r="BA705" s="338"/>
      <c r="BB705" s="338"/>
      <c r="BC705" s="338"/>
      <c r="BD705" s="338"/>
      <c r="BE705" s="338"/>
      <c r="BF705" s="338"/>
      <c r="BG705" s="338"/>
      <c r="BH705" s="338"/>
      <c r="BI705" s="338"/>
      <c r="BJ705" s="338"/>
      <c r="BK705" s="338"/>
      <c r="BL705" s="338"/>
      <c r="BM705" s="338"/>
      <c r="BN705" s="338"/>
      <c r="BO705" s="338"/>
      <c r="BP705" s="338"/>
      <c r="BQ705" s="338"/>
      <c r="BR705" s="338"/>
      <c r="BS705" s="338"/>
      <c r="BT705" s="338"/>
      <c r="BU705" s="338"/>
      <c r="BV705" s="338"/>
      <c r="BW705" s="338"/>
      <c r="BX705" s="338"/>
      <c r="BY705" s="338"/>
      <c r="BZ705" s="338"/>
      <c r="CA705" s="338"/>
      <c r="CB705" s="338"/>
    </row>
    <row r="706" ht="15.75" customHeight="1">
      <c r="A706" s="338"/>
      <c r="B706" s="338"/>
      <c r="C706" s="346"/>
      <c r="D706" s="546"/>
      <c r="E706" s="547"/>
      <c r="F706" s="548"/>
      <c r="G706" s="44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  <c r="AV706" s="338"/>
      <c r="AW706" s="338"/>
      <c r="AX706" s="338"/>
      <c r="AY706" s="338"/>
      <c r="AZ706" s="338"/>
      <c r="BA706" s="338"/>
      <c r="BB706" s="338"/>
      <c r="BC706" s="338"/>
      <c r="BD706" s="338"/>
      <c r="BE706" s="338"/>
      <c r="BF706" s="338"/>
      <c r="BG706" s="338"/>
      <c r="BH706" s="338"/>
      <c r="BI706" s="338"/>
      <c r="BJ706" s="338"/>
      <c r="BK706" s="338"/>
      <c r="BL706" s="338"/>
      <c r="BM706" s="338"/>
      <c r="BN706" s="338"/>
      <c r="BO706" s="338"/>
      <c r="BP706" s="338"/>
      <c r="BQ706" s="338"/>
      <c r="BR706" s="338"/>
      <c r="BS706" s="338"/>
      <c r="BT706" s="338"/>
      <c r="BU706" s="338"/>
      <c r="BV706" s="338"/>
      <c r="BW706" s="338"/>
      <c r="BX706" s="338"/>
      <c r="BY706" s="338"/>
      <c r="BZ706" s="338"/>
      <c r="CA706" s="338"/>
      <c r="CB706" s="338"/>
    </row>
    <row r="707" ht="15.75" customHeight="1">
      <c r="A707" s="338"/>
      <c r="B707" s="338"/>
      <c r="C707" s="346"/>
      <c r="D707" s="546"/>
      <c r="E707" s="547"/>
      <c r="F707" s="548"/>
      <c r="G707" s="44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  <c r="AV707" s="338"/>
      <c r="AW707" s="338"/>
      <c r="AX707" s="338"/>
      <c r="AY707" s="338"/>
      <c r="AZ707" s="338"/>
      <c r="BA707" s="338"/>
      <c r="BB707" s="338"/>
      <c r="BC707" s="338"/>
      <c r="BD707" s="338"/>
      <c r="BE707" s="338"/>
      <c r="BF707" s="338"/>
      <c r="BG707" s="338"/>
      <c r="BH707" s="338"/>
      <c r="BI707" s="338"/>
      <c r="BJ707" s="338"/>
      <c r="BK707" s="338"/>
      <c r="BL707" s="338"/>
      <c r="BM707" s="338"/>
      <c r="BN707" s="338"/>
      <c r="BO707" s="338"/>
      <c r="BP707" s="338"/>
      <c r="BQ707" s="338"/>
      <c r="BR707" s="338"/>
      <c r="BS707" s="338"/>
      <c r="BT707" s="338"/>
      <c r="BU707" s="338"/>
      <c r="BV707" s="338"/>
      <c r="BW707" s="338"/>
      <c r="BX707" s="338"/>
      <c r="BY707" s="338"/>
      <c r="BZ707" s="338"/>
      <c r="CA707" s="338"/>
      <c r="CB707" s="338"/>
    </row>
    <row r="708" ht="15.75" customHeight="1">
      <c r="A708" s="338"/>
      <c r="B708" s="338"/>
      <c r="C708" s="346"/>
      <c r="D708" s="546"/>
      <c r="E708" s="547"/>
      <c r="F708" s="548"/>
      <c r="G708" s="44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  <c r="AV708" s="338"/>
      <c r="AW708" s="338"/>
      <c r="AX708" s="338"/>
      <c r="AY708" s="338"/>
      <c r="AZ708" s="338"/>
      <c r="BA708" s="338"/>
      <c r="BB708" s="338"/>
      <c r="BC708" s="338"/>
      <c r="BD708" s="338"/>
      <c r="BE708" s="338"/>
      <c r="BF708" s="338"/>
      <c r="BG708" s="338"/>
      <c r="BH708" s="338"/>
      <c r="BI708" s="338"/>
      <c r="BJ708" s="338"/>
      <c r="BK708" s="338"/>
      <c r="BL708" s="338"/>
      <c r="BM708" s="338"/>
      <c r="BN708" s="338"/>
      <c r="BO708" s="338"/>
      <c r="BP708" s="338"/>
      <c r="BQ708" s="338"/>
      <c r="BR708" s="338"/>
      <c r="BS708" s="338"/>
      <c r="BT708" s="338"/>
      <c r="BU708" s="338"/>
      <c r="BV708" s="338"/>
      <c r="BW708" s="338"/>
      <c r="BX708" s="338"/>
      <c r="BY708" s="338"/>
      <c r="BZ708" s="338"/>
      <c r="CA708" s="338"/>
      <c r="CB708" s="338"/>
    </row>
    <row r="709" ht="15.75" customHeight="1">
      <c r="A709" s="338"/>
      <c r="B709" s="338"/>
      <c r="C709" s="346"/>
      <c r="D709" s="546"/>
      <c r="E709" s="547"/>
      <c r="F709" s="548"/>
      <c r="G709" s="44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  <c r="AV709" s="338"/>
      <c r="AW709" s="338"/>
      <c r="AX709" s="338"/>
      <c r="AY709" s="338"/>
      <c r="AZ709" s="338"/>
      <c r="BA709" s="338"/>
      <c r="BB709" s="338"/>
      <c r="BC709" s="338"/>
      <c r="BD709" s="338"/>
      <c r="BE709" s="338"/>
      <c r="BF709" s="338"/>
      <c r="BG709" s="338"/>
      <c r="BH709" s="338"/>
      <c r="BI709" s="338"/>
      <c r="BJ709" s="338"/>
      <c r="BK709" s="338"/>
      <c r="BL709" s="338"/>
      <c r="BM709" s="338"/>
      <c r="BN709" s="338"/>
      <c r="BO709" s="338"/>
      <c r="BP709" s="338"/>
      <c r="BQ709" s="338"/>
      <c r="BR709" s="338"/>
      <c r="BS709" s="338"/>
      <c r="BT709" s="338"/>
      <c r="BU709" s="338"/>
      <c r="BV709" s="338"/>
      <c r="BW709" s="338"/>
      <c r="BX709" s="338"/>
      <c r="BY709" s="338"/>
      <c r="BZ709" s="338"/>
      <c r="CA709" s="338"/>
      <c r="CB709" s="338"/>
    </row>
    <row r="710" ht="15.75" customHeight="1">
      <c r="A710" s="338"/>
      <c r="B710" s="338"/>
      <c r="C710" s="346"/>
      <c r="D710" s="546"/>
      <c r="E710" s="547"/>
      <c r="F710" s="548"/>
      <c r="G710" s="44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  <c r="AV710" s="338"/>
      <c r="AW710" s="338"/>
      <c r="AX710" s="338"/>
      <c r="AY710" s="338"/>
      <c r="AZ710" s="338"/>
      <c r="BA710" s="338"/>
      <c r="BB710" s="338"/>
      <c r="BC710" s="338"/>
      <c r="BD710" s="338"/>
      <c r="BE710" s="338"/>
      <c r="BF710" s="338"/>
      <c r="BG710" s="338"/>
      <c r="BH710" s="338"/>
      <c r="BI710" s="338"/>
      <c r="BJ710" s="338"/>
      <c r="BK710" s="338"/>
      <c r="BL710" s="338"/>
      <c r="BM710" s="338"/>
      <c r="BN710" s="338"/>
      <c r="BO710" s="338"/>
      <c r="BP710" s="338"/>
      <c r="BQ710" s="338"/>
      <c r="BR710" s="338"/>
      <c r="BS710" s="338"/>
      <c r="BT710" s="338"/>
      <c r="BU710" s="338"/>
      <c r="BV710" s="338"/>
      <c r="BW710" s="338"/>
      <c r="BX710" s="338"/>
      <c r="BY710" s="338"/>
      <c r="BZ710" s="338"/>
      <c r="CA710" s="338"/>
      <c r="CB710" s="338"/>
    </row>
    <row r="711" ht="15.75" customHeight="1">
      <c r="A711" s="338"/>
      <c r="B711" s="338"/>
      <c r="C711" s="346"/>
      <c r="D711" s="546"/>
      <c r="E711" s="547"/>
      <c r="F711" s="548"/>
      <c r="G711" s="44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  <c r="AV711" s="338"/>
      <c r="AW711" s="338"/>
      <c r="AX711" s="338"/>
      <c r="AY711" s="338"/>
      <c r="AZ711" s="338"/>
      <c r="BA711" s="338"/>
      <c r="BB711" s="338"/>
      <c r="BC711" s="338"/>
      <c r="BD711" s="338"/>
      <c r="BE711" s="338"/>
      <c r="BF711" s="338"/>
      <c r="BG711" s="338"/>
      <c r="BH711" s="338"/>
      <c r="BI711" s="338"/>
      <c r="BJ711" s="338"/>
      <c r="BK711" s="338"/>
      <c r="BL711" s="338"/>
      <c r="BM711" s="338"/>
      <c r="BN711" s="338"/>
      <c r="BO711" s="338"/>
      <c r="BP711" s="338"/>
      <c r="BQ711" s="338"/>
      <c r="BR711" s="338"/>
      <c r="BS711" s="338"/>
      <c r="BT711" s="338"/>
      <c r="BU711" s="338"/>
      <c r="BV711" s="338"/>
      <c r="BW711" s="338"/>
      <c r="BX711" s="338"/>
      <c r="BY711" s="338"/>
      <c r="BZ711" s="338"/>
      <c r="CA711" s="338"/>
      <c r="CB711" s="338"/>
    </row>
    <row r="712" ht="15.75" customHeight="1">
      <c r="A712" s="338"/>
      <c r="B712" s="338"/>
      <c r="C712" s="346"/>
      <c r="D712" s="546"/>
      <c r="E712" s="547"/>
      <c r="F712" s="548"/>
      <c r="G712" s="44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  <c r="AV712" s="338"/>
      <c r="AW712" s="338"/>
      <c r="AX712" s="338"/>
      <c r="AY712" s="338"/>
      <c r="AZ712" s="338"/>
      <c r="BA712" s="338"/>
      <c r="BB712" s="338"/>
      <c r="BC712" s="338"/>
      <c r="BD712" s="338"/>
      <c r="BE712" s="338"/>
      <c r="BF712" s="338"/>
      <c r="BG712" s="338"/>
      <c r="BH712" s="338"/>
      <c r="BI712" s="338"/>
      <c r="BJ712" s="338"/>
      <c r="BK712" s="338"/>
      <c r="BL712" s="338"/>
      <c r="BM712" s="338"/>
      <c r="BN712" s="338"/>
      <c r="BO712" s="338"/>
      <c r="BP712" s="338"/>
      <c r="BQ712" s="338"/>
      <c r="BR712" s="338"/>
      <c r="BS712" s="338"/>
      <c r="BT712" s="338"/>
      <c r="BU712" s="338"/>
      <c r="BV712" s="338"/>
      <c r="BW712" s="338"/>
      <c r="BX712" s="338"/>
      <c r="BY712" s="338"/>
      <c r="BZ712" s="338"/>
      <c r="CA712" s="338"/>
      <c r="CB712" s="338"/>
    </row>
    <row r="713" ht="15.75" customHeight="1">
      <c r="A713" s="338"/>
      <c r="B713" s="338"/>
      <c r="C713" s="346"/>
      <c r="D713" s="546"/>
      <c r="E713" s="547"/>
      <c r="F713" s="548"/>
      <c r="G713" s="44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  <c r="AV713" s="338"/>
      <c r="AW713" s="338"/>
      <c r="AX713" s="338"/>
      <c r="AY713" s="338"/>
      <c r="AZ713" s="338"/>
      <c r="BA713" s="338"/>
      <c r="BB713" s="338"/>
      <c r="BC713" s="338"/>
      <c r="BD713" s="338"/>
      <c r="BE713" s="338"/>
      <c r="BF713" s="338"/>
      <c r="BG713" s="338"/>
      <c r="BH713" s="338"/>
      <c r="BI713" s="338"/>
      <c r="BJ713" s="338"/>
      <c r="BK713" s="338"/>
      <c r="BL713" s="338"/>
      <c r="BM713" s="338"/>
      <c r="BN713" s="338"/>
      <c r="BO713" s="338"/>
      <c r="BP713" s="338"/>
      <c r="BQ713" s="338"/>
      <c r="BR713" s="338"/>
      <c r="BS713" s="338"/>
      <c r="BT713" s="338"/>
      <c r="BU713" s="338"/>
      <c r="BV713" s="338"/>
      <c r="BW713" s="338"/>
      <c r="BX713" s="338"/>
      <c r="BY713" s="338"/>
      <c r="BZ713" s="338"/>
      <c r="CA713" s="338"/>
      <c r="CB713" s="338"/>
    </row>
    <row r="714" ht="15.75" customHeight="1">
      <c r="A714" s="338"/>
      <c r="B714" s="338"/>
      <c r="C714" s="346"/>
      <c r="D714" s="546"/>
      <c r="E714" s="547"/>
      <c r="F714" s="548"/>
      <c r="G714" s="44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  <c r="AV714" s="338"/>
      <c r="AW714" s="338"/>
      <c r="AX714" s="338"/>
      <c r="AY714" s="338"/>
      <c r="AZ714" s="338"/>
      <c r="BA714" s="338"/>
      <c r="BB714" s="338"/>
      <c r="BC714" s="338"/>
      <c r="BD714" s="338"/>
      <c r="BE714" s="338"/>
      <c r="BF714" s="338"/>
      <c r="BG714" s="338"/>
      <c r="BH714" s="338"/>
      <c r="BI714" s="338"/>
      <c r="BJ714" s="338"/>
      <c r="BK714" s="338"/>
      <c r="BL714" s="338"/>
      <c r="BM714" s="338"/>
      <c r="BN714" s="338"/>
      <c r="BO714" s="338"/>
      <c r="BP714" s="338"/>
      <c r="BQ714" s="338"/>
      <c r="BR714" s="338"/>
      <c r="BS714" s="338"/>
      <c r="BT714" s="338"/>
      <c r="BU714" s="338"/>
      <c r="BV714" s="338"/>
      <c r="BW714" s="338"/>
      <c r="BX714" s="338"/>
      <c r="BY714" s="338"/>
      <c r="BZ714" s="338"/>
      <c r="CA714" s="338"/>
      <c r="CB714" s="338"/>
    </row>
    <row r="715" ht="15.75" customHeight="1">
      <c r="A715" s="338"/>
      <c r="B715" s="338"/>
      <c r="C715" s="346"/>
      <c r="D715" s="546"/>
      <c r="E715" s="547"/>
      <c r="F715" s="548"/>
      <c r="G715" s="44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  <c r="AV715" s="338"/>
      <c r="AW715" s="338"/>
      <c r="AX715" s="338"/>
      <c r="AY715" s="338"/>
      <c r="AZ715" s="338"/>
      <c r="BA715" s="338"/>
      <c r="BB715" s="338"/>
      <c r="BC715" s="338"/>
      <c r="BD715" s="338"/>
      <c r="BE715" s="338"/>
      <c r="BF715" s="338"/>
      <c r="BG715" s="338"/>
      <c r="BH715" s="338"/>
      <c r="BI715" s="338"/>
      <c r="BJ715" s="338"/>
      <c r="BK715" s="338"/>
      <c r="BL715" s="338"/>
      <c r="BM715" s="338"/>
      <c r="BN715" s="338"/>
      <c r="BO715" s="338"/>
      <c r="BP715" s="338"/>
      <c r="BQ715" s="338"/>
      <c r="BR715" s="338"/>
      <c r="BS715" s="338"/>
      <c r="BT715" s="338"/>
      <c r="BU715" s="338"/>
      <c r="BV715" s="338"/>
      <c r="BW715" s="338"/>
      <c r="BX715" s="338"/>
      <c r="BY715" s="338"/>
      <c r="BZ715" s="338"/>
      <c r="CA715" s="338"/>
      <c r="CB715" s="338"/>
    </row>
    <row r="716" ht="15.75" customHeight="1">
      <c r="A716" s="338"/>
      <c r="B716" s="338"/>
      <c r="C716" s="346"/>
      <c r="D716" s="546"/>
      <c r="E716" s="547"/>
      <c r="F716" s="548"/>
      <c r="G716" s="44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  <c r="AV716" s="338"/>
      <c r="AW716" s="338"/>
      <c r="AX716" s="338"/>
      <c r="AY716" s="338"/>
      <c r="AZ716" s="338"/>
      <c r="BA716" s="338"/>
      <c r="BB716" s="338"/>
      <c r="BC716" s="338"/>
      <c r="BD716" s="338"/>
      <c r="BE716" s="338"/>
      <c r="BF716" s="338"/>
      <c r="BG716" s="338"/>
      <c r="BH716" s="338"/>
      <c r="BI716" s="338"/>
      <c r="BJ716" s="338"/>
      <c r="BK716" s="338"/>
      <c r="BL716" s="338"/>
      <c r="BM716" s="338"/>
      <c r="BN716" s="338"/>
      <c r="BO716" s="338"/>
      <c r="BP716" s="338"/>
      <c r="BQ716" s="338"/>
      <c r="BR716" s="338"/>
      <c r="BS716" s="338"/>
      <c r="BT716" s="338"/>
      <c r="BU716" s="338"/>
      <c r="BV716" s="338"/>
      <c r="BW716" s="338"/>
      <c r="BX716" s="338"/>
      <c r="BY716" s="338"/>
      <c r="BZ716" s="338"/>
      <c r="CA716" s="338"/>
      <c r="CB716" s="338"/>
    </row>
    <row r="717" ht="15.75" customHeight="1">
      <c r="A717" s="338"/>
      <c r="B717" s="338"/>
      <c r="C717" s="346"/>
      <c r="D717" s="546"/>
      <c r="E717" s="547"/>
      <c r="F717" s="548"/>
      <c r="G717" s="44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  <c r="AV717" s="338"/>
      <c r="AW717" s="338"/>
      <c r="AX717" s="338"/>
      <c r="AY717" s="338"/>
      <c r="AZ717" s="338"/>
      <c r="BA717" s="338"/>
      <c r="BB717" s="338"/>
      <c r="BC717" s="338"/>
      <c r="BD717" s="338"/>
      <c r="BE717" s="338"/>
      <c r="BF717" s="338"/>
      <c r="BG717" s="338"/>
      <c r="BH717" s="338"/>
      <c r="BI717" s="338"/>
      <c r="BJ717" s="338"/>
      <c r="BK717" s="338"/>
      <c r="BL717" s="338"/>
      <c r="BM717" s="338"/>
      <c r="BN717" s="338"/>
      <c r="BO717" s="338"/>
      <c r="BP717" s="338"/>
      <c r="BQ717" s="338"/>
      <c r="BR717" s="338"/>
      <c r="BS717" s="338"/>
      <c r="BT717" s="338"/>
      <c r="BU717" s="338"/>
      <c r="BV717" s="338"/>
      <c r="BW717" s="338"/>
      <c r="BX717" s="338"/>
      <c r="BY717" s="338"/>
      <c r="BZ717" s="338"/>
      <c r="CA717" s="338"/>
      <c r="CB717" s="338"/>
    </row>
    <row r="718" ht="15.75" customHeight="1">
      <c r="A718" s="338"/>
      <c r="B718" s="338"/>
      <c r="C718" s="346"/>
      <c r="D718" s="546"/>
      <c r="E718" s="547"/>
      <c r="F718" s="548"/>
      <c r="G718" s="44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  <c r="AV718" s="338"/>
      <c r="AW718" s="338"/>
      <c r="AX718" s="338"/>
      <c r="AY718" s="338"/>
      <c r="AZ718" s="338"/>
      <c r="BA718" s="338"/>
      <c r="BB718" s="338"/>
      <c r="BC718" s="338"/>
      <c r="BD718" s="338"/>
      <c r="BE718" s="338"/>
      <c r="BF718" s="338"/>
      <c r="BG718" s="338"/>
      <c r="BH718" s="338"/>
      <c r="BI718" s="338"/>
      <c r="BJ718" s="338"/>
      <c r="BK718" s="338"/>
      <c r="BL718" s="338"/>
      <c r="BM718" s="338"/>
      <c r="BN718" s="338"/>
      <c r="BO718" s="338"/>
      <c r="BP718" s="338"/>
      <c r="BQ718" s="338"/>
      <c r="BR718" s="338"/>
      <c r="BS718" s="338"/>
      <c r="BT718" s="338"/>
      <c r="BU718" s="338"/>
      <c r="BV718" s="338"/>
      <c r="BW718" s="338"/>
      <c r="BX718" s="338"/>
      <c r="BY718" s="338"/>
      <c r="BZ718" s="338"/>
      <c r="CA718" s="338"/>
      <c r="CB718" s="338"/>
    </row>
    <row r="719" ht="15.75" customHeight="1">
      <c r="A719" s="338"/>
      <c r="B719" s="338"/>
      <c r="C719" s="346"/>
      <c r="D719" s="546"/>
      <c r="E719" s="547"/>
      <c r="F719" s="548"/>
      <c r="G719" s="44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  <c r="AV719" s="338"/>
      <c r="AW719" s="338"/>
      <c r="AX719" s="338"/>
      <c r="AY719" s="338"/>
      <c r="AZ719" s="338"/>
      <c r="BA719" s="338"/>
      <c r="BB719" s="338"/>
      <c r="BC719" s="338"/>
      <c r="BD719" s="338"/>
      <c r="BE719" s="338"/>
      <c r="BF719" s="338"/>
      <c r="BG719" s="338"/>
      <c r="BH719" s="338"/>
      <c r="BI719" s="338"/>
      <c r="BJ719" s="338"/>
      <c r="BK719" s="338"/>
      <c r="BL719" s="338"/>
      <c r="BM719" s="338"/>
      <c r="BN719" s="338"/>
      <c r="BO719" s="338"/>
      <c r="BP719" s="338"/>
      <c r="BQ719" s="338"/>
      <c r="BR719" s="338"/>
      <c r="BS719" s="338"/>
      <c r="BT719" s="338"/>
      <c r="BU719" s="338"/>
      <c r="BV719" s="338"/>
      <c r="BW719" s="338"/>
      <c r="BX719" s="338"/>
      <c r="BY719" s="338"/>
      <c r="BZ719" s="338"/>
      <c r="CA719" s="338"/>
      <c r="CB719" s="338"/>
    </row>
    <row r="720" ht="15.75" customHeight="1">
      <c r="A720" s="338"/>
      <c r="B720" s="338"/>
      <c r="C720" s="346"/>
      <c r="D720" s="546"/>
      <c r="E720" s="547"/>
      <c r="F720" s="548"/>
      <c r="G720" s="44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  <c r="AV720" s="338"/>
      <c r="AW720" s="338"/>
      <c r="AX720" s="338"/>
      <c r="AY720" s="338"/>
      <c r="AZ720" s="338"/>
      <c r="BA720" s="338"/>
      <c r="BB720" s="338"/>
      <c r="BC720" s="338"/>
      <c r="BD720" s="338"/>
      <c r="BE720" s="338"/>
      <c r="BF720" s="338"/>
      <c r="BG720" s="338"/>
      <c r="BH720" s="338"/>
      <c r="BI720" s="338"/>
      <c r="BJ720" s="338"/>
      <c r="BK720" s="338"/>
      <c r="BL720" s="338"/>
      <c r="BM720" s="338"/>
      <c r="BN720" s="338"/>
      <c r="BO720" s="338"/>
      <c r="BP720" s="338"/>
      <c r="BQ720" s="338"/>
      <c r="BR720" s="338"/>
      <c r="BS720" s="338"/>
      <c r="BT720" s="338"/>
      <c r="BU720" s="338"/>
      <c r="BV720" s="338"/>
      <c r="BW720" s="338"/>
      <c r="BX720" s="338"/>
      <c r="BY720" s="338"/>
      <c r="BZ720" s="338"/>
      <c r="CA720" s="338"/>
      <c r="CB720" s="338"/>
    </row>
    <row r="721" ht="15.75" customHeight="1">
      <c r="A721" s="338"/>
      <c r="B721" s="338"/>
      <c r="C721" s="346"/>
      <c r="D721" s="546"/>
      <c r="E721" s="547"/>
      <c r="F721" s="548"/>
      <c r="G721" s="44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  <c r="AV721" s="338"/>
      <c r="AW721" s="338"/>
      <c r="AX721" s="338"/>
      <c r="AY721" s="338"/>
      <c r="AZ721" s="338"/>
      <c r="BA721" s="338"/>
      <c r="BB721" s="338"/>
      <c r="BC721" s="338"/>
      <c r="BD721" s="338"/>
      <c r="BE721" s="338"/>
      <c r="BF721" s="338"/>
      <c r="BG721" s="338"/>
      <c r="BH721" s="338"/>
      <c r="BI721" s="338"/>
      <c r="BJ721" s="338"/>
      <c r="BK721" s="338"/>
      <c r="BL721" s="338"/>
      <c r="BM721" s="338"/>
      <c r="BN721" s="338"/>
      <c r="BO721" s="338"/>
      <c r="BP721" s="338"/>
      <c r="BQ721" s="338"/>
      <c r="BR721" s="338"/>
      <c r="BS721" s="338"/>
      <c r="BT721" s="338"/>
      <c r="BU721" s="338"/>
      <c r="BV721" s="338"/>
      <c r="BW721" s="338"/>
      <c r="BX721" s="338"/>
      <c r="BY721" s="338"/>
      <c r="BZ721" s="338"/>
      <c r="CA721" s="338"/>
      <c r="CB721" s="338"/>
    </row>
    <row r="722" ht="15.75" customHeight="1">
      <c r="A722" s="338"/>
      <c r="B722" s="338"/>
      <c r="C722" s="346"/>
      <c r="D722" s="546"/>
      <c r="E722" s="547"/>
      <c r="F722" s="548"/>
      <c r="G722" s="44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  <c r="AV722" s="338"/>
      <c r="AW722" s="338"/>
      <c r="AX722" s="338"/>
      <c r="AY722" s="338"/>
      <c r="AZ722" s="338"/>
      <c r="BA722" s="338"/>
      <c r="BB722" s="338"/>
      <c r="BC722" s="338"/>
      <c r="BD722" s="338"/>
      <c r="BE722" s="338"/>
      <c r="BF722" s="338"/>
      <c r="BG722" s="338"/>
      <c r="BH722" s="338"/>
      <c r="BI722" s="338"/>
      <c r="BJ722" s="338"/>
      <c r="BK722" s="338"/>
      <c r="BL722" s="338"/>
      <c r="BM722" s="338"/>
      <c r="BN722" s="338"/>
      <c r="BO722" s="338"/>
      <c r="BP722" s="338"/>
      <c r="BQ722" s="338"/>
      <c r="BR722" s="338"/>
      <c r="BS722" s="338"/>
      <c r="BT722" s="338"/>
      <c r="BU722" s="338"/>
      <c r="BV722" s="338"/>
      <c r="BW722" s="338"/>
      <c r="BX722" s="338"/>
      <c r="BY722" s="338"/>
      <c r="BZ722" s="338"/>
      <c r="CA722" s="338"/>
      <c r="CB722" s="338"/>
    </row>
    <row r="723" ht="15.75" customHeight="1">
      <c r="A723" s="338"/>
      <c r="B723" s="338"/>
      <c r="C723" s="346"/>
      <c r="D723" s="546"/>
      <c r="E723" s="547"/>
      <c r="F723" s="548"/>
      <c r="G723" s="44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  <c r="AV723" s="338"/>
      <c r="AW723" s="338"/>
      <c r="AX723" s="338"/>
      <c r="AY723" s="338"/>
      <c r="AZ723" s="338"/>
      <c r="BA723" s="338"/>
      <c r="BB723" s="338"/>
      <c r="BC723" s="338"/>
      <c r="BD723" s="338"/>
      <c r="BE723" s="338"/>
      <c r="BF723" s="338"/>
      <c r="BG723" s="338"/>
      <c r="BH723" s="338"/>
      <c r="BI723" s="338"/>
      <c r="BJ723" s="338"/>
      <c r="BK723" s="338"/>
      <c r="BL723" s="338"/>
      <c r="BM723" s="338"/>
      <c r="BN723" s="338"/>
      <c r="BO723" s="338"/>
      <c r="BP723" s="338"/>
      <c r="BQ723" s="338"/>
      <c r="BR723" s="338"/>
      <c r="BS723" s="338"/>
      <c r="BT723" s="338"/>
      <c r="BU723" s="338"/>
      <c r="BV723" s="338"/>
      <c r="BW723" s="338"/>
      <c r="BX723" s="338"/>
      <c r="BY723" s="338"/>
      <c r="BZ723" s="338"/>
      <c r="CA723" s="338"/>
      <c r="CB723" s="338"/>
    </row>
    <row r="724" ht="15.75" customHeight="1">
      <c r="A724" s="338"/>
      <c r="B724" s="338"/>
      <c r="C724" s="346"/>
      <c r="D724" s="546"/>
      <c r="E724" s="547"/>
      <c r="F724" s="548"/>
      <c r="G724" s="44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  <c r="AV724" s="338"/>
      <c r="AW724" s="338"/>
      <c r="AX724" s="338"/>
      <c r="AY724" s="338"/>
      <c r="AZ724" s="338"/>
      <c r="BA724" s="338"/>
      <c r="BB724" s="338"/>
      <c r="BC724" s="338"/>
      <c r="BD724" s="338"/>
      <c r="BE724" s="338"/>
      <c r="BF724" s="338"/>
      <c r="BG724" s="338"/>
      <c r="BH724" s="338"/>
      <c r="BI724" s="338"/>
      <c r="BJ724" s="338"/>
      <c r="BK724" s="338"/>
      <c r="BL724" s="338"/>
      <c r="BM724" s="338"/>
      <c r="BN724" s="338"/>
      <c r="BO724" s="338"/>
      <c r="BP724" s="338"/>
      <c r="BQ724" s="338"/>
      <c r="BR724" s="338"/>
      <c r="BS724" s="338"/>
      <c r="BT724" s="338"/>
      <c r="BU724" s="338"/>
      <c r="BV724" s="338"/>
      <c r="BW724" s="338"/>
      <c r="BX724" s="338"/>
      <c r="BY724" s="338"/>
      <c r="BZ724" s="338"/>
      <c r="CA724" s="338"/>
      <c r="CB724" s="338"/>
    </row>
    <row r="725" ht="15.75" customHeight="1">
      <c r="A725" s="338"/>
      <c r="B725" s="338"/>
      <c r="C725" s="346"/>
      <c r="D725" s="546"/>
      <c r="E725" s="547"/>
      <c r="F725" s="548"/>
      <c r="G725" s="44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  <c r="AV725" s="338"/>
      <c r="AW725" s="338"/>
      <c r="AX725" s="338"/>
      <c r="AY725" s="338"/>
      <c r="AZ725" s="338"/>
      <c r="BA725" s="338"/>
      <c r="BB725" s="338"/>
      <c r="BC725" s="338"/>
      <c r="BD725" s="338"/>
      <c r="BE725" s="338"/>
      <c r="BF725" s="338"/>
      <c r="BG725" s="338"/>
      <c r="BH725" s="338"/>
      <c r="BI725" s="338"/>
      <c r="BJ725" s="338"/>
      <c r="BK725" s="338"/>
      <c r="BL725" s="338"/>
      <c r="BM725" s="338"/>
      <c r="BN725" s="338"/>
      <c r="BO725" s="338"/>
      <c r="BP725" s="338"/>
      <c r="BQ725" s="338"/>
      <c r="BR725" s="338"/>
      <c r="BS725" s="338"/>
      <c r="BT725" s="338"/>
      <c r="BU725" s="338"/>
      <c r="BV725" s="338"/>
      <c r="BW725" s="338"/>
      <c r="BX725" s="338"/>
      <c r="BY725" s="338"/>
      <c r="BZ725" s="338"/>
      <c r="CA725" s="338"/>
      <c r="CB725" s="338"/>
    </row>
    <row r="726" ht="15.75" customHeight="1">
      <c r="A726" s="338"/>
      <c r="B726" s="338"/>
      <c r="C726" s="346"/>
      <c r="D726" s="546"/>
      <c r="E726" s="547"/>
      <c r="F726" s="548"/>
      <c r="G726" s="44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  <c r="AV726" s="338"/>
      <c r="AW726" s="338"/>
      <c r="AX726" s="338"/>
      <c r="AY726" s="338"/>
      <c r="AZ726" s="338"/>
      <c r="BA726" s="338"/>
      <c r="BB726" s="338"/>
      <c r="BC726" s="338"/>
      <c r="BD726" s="338"/>
      <c r="BE726" s="338"/>
      <c r="BF726" s="338"/>
      <c r="BG726" s="338"/>
      <c r="BH726" s="338"/>
      <c r="BI726" s="338"/>
      <c r="BJ726" s="338"/>
      <c r="BK726" s="338"/>
      <c r="BL726" s="338"/>
      <c r="BM726" s="338"/>
      <c r="BN726" s="338"/>
      <c r="BO726" s="338"/>
      <c r="BP726" s="338"/>
      <c r="BQ726" s="338"/>
      <c r="BR726" s="338"/>
      <c r="BS726" s="338"/>
      <c r="BT726" s="338"/>
      <c r="BU726" s="338"/>
      <c r="BV726" s="338"/>
      <c r="BW726" s="338"/>
      <c r="BX726" s="338"/>
      <c r="BY726" s="338"/>
      <c r="BZ726" s="338"/>
      <c r="CA726" s="338"/>
      <c r="CB726" s="338"/>
    </row>
    <row r="727" ht="15.75" customHeight="1">
      <c r="A727" s="338"/>
      <c r="B727" s="338"/>
      <c r="C727" s="346"/>
      <c r="D727" s="546"/>
      <c r="E727" s="547"/>
      <c r="F727" s="548"/>
      <c r="G727" s="44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  <c r="AV727" s="338"/>
      <c r="AW727" s="338"/>
      <c r="AX727" s="338"/>
      <c r="AY727" s="338"/>
      <c r="AZ727" s="338"/>
      <c r="BA727" s="338"/>
      <c r="BB727" s="338"/>
      <c r="BC727" s="338"/>
      <c r="BD727" s="338"/>
      <c r="BE727" s="338"/>
      <c r="BF727" s="338"/>
      <c r="BG727" s="338"/>
      <c r="BH727" s="338"/>
      <c r="BI727" s="338"/>
      <c r="BJ727" s="338"/>
      <c r="BK727" s="338"/>
      <c r="BL727" s="338"/>
      <c r="BM727" s="338"/>
      <c r="BN727" s="338"/>
      <c r="BO727" s="338"/>
      <c r="BP727" s="338"/>
      <c r="BQ727" s="338"/>
      <c r="BR727" s="338"/>
      <c r="BS727" s="338"/>
      <c r="BT727" s="338"/>
      <c r="BU727" s="338"/>
      <c r="BV727" s="338"/>
      <c r="BW727" s="338"/>
      <c r="BX727" s="338"/>
      <c r="BY727" s="338"/>
      <c r="BZ727" s="338"/>
      <c r="CA727" s="338"/>
      <c r="CB727" s="338"/>
    </row>
    <row r="728" ht="15.75" customHeight="1">
      <c r="A728" s="338"/>
      <c r="B728" s="338"/>
      <c r="C728" s="346"/>
      <c r="D728" s="546"/>
      <c r="E728" s="547"/>
      <c r="F728" s="548"/>
      <c r="G728" s="44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  <c r="AV728" s="338"/>
      <c r="AW728" s="338"/>
      <c r="AX728" s="338"/>
      <c r="AY728" s="338"/>
      <c r="AZ728" s="338"/>
      <c r="BA728" s="338"/>
      <c r="BB728" s="338"/>
      <c r="BC728" s="338"/>
      <c r="BD728" s="338"/>
      <c r="BE728" s="338"/>
      <c r="BF728" s="338"/>
      <c r="BG728" s="338"/>
      <c r="BH728" s="338"/>
      <c r="BI728" s="338"/>
      <c r="BJ728" s="338"/>
      <c r="BK728" s="338"/>
      <c r="BL728" s="338"/>
      <c r="BM728" s="338"/>
      <c r="BN728" s="338"/>
      <c r="BO728" s="338"/>
      <c r="BP728" s="338"/>
      <c r="BQ728" s="338"/>
      <c r="BR728" s="338"/>
      <c r="BS728" s="338"/>
      <c r="BT728" s="338"/>
      <c r="BU728" s="338"/>
      <c r="BV728" s="338"/>
      <c r="BW728" s="338"/>
      <c r="BX728" s="338"/>
      <c r="BY728" s="338"/>
      <c r="BZ728" s="338"/>
      <c r="CA728" s="338"/>
      <c r="CB728" s="338"/>
    </row>
    <row r="729" ht="15.75" customHeight="1">
      <c r="A729" s="338"/>
      <c r="B729" s="338"/>
      <c r="C729" s="346"/>
      <c r="D729" s="546"/>
      <c r="E729" s="547"/>
      <c r="F729" s="548"/>
      <c r="G729" s="44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  <c r="AV729" s="338"/>
      <c r="AW729" s="338"/>
      <c r="AX729" s="338"/>
      <c r="AY729" s="338"/>
      <c r="AZ729" s="338"/>
      <c r="BA729" s="338"/>
      <c r="BB729" s="338"/>
      <c r="BC729" s="338"/>
      <c r="BD729" s="338"/>
      <c r="BE729" s="338"/>
      <c r="BF729" s="338"/>
      <c r="BG729" s="338"/>
      <c r="BH729" s="338"/>
      <c r="BI729" s="338"/>
      <c r="BJ729" s="338"/>
      <c r="BK729" s="338"/>
      <c r="BL729" s="338"/>
      <c r="BM729" s="338"/>
      <c r="BN729" s="338"/>
      <c r="BO729" s="338"/>
      <c r="BP729" s="338"/>
      <c r="BQ729" s="338"/>
      <c r="BR729" s="338"/>
      <c r="BS729" s="338"/>
      <c r="BT729" s="338"/>
      <c r="BU729" s="338"/>
      <c r="BV729" s="338"/>
      <c r="BW729" s="338"/>
      <c r="BX729" s="338"/>
      <c r="BY729" s="338"/>
      <c r="BZ729" s="338"/>
      <c r="CA729" s="338"/>
      <c r="CB729" s="338"/>
    </row>
    <row r="730" ht="15.75" customHeight="1">
      <c r="A730" s="338"/>
      <c r="B730" s="338"/>
      <c r="C730" s="346"/>
      <c r="D730" s="546"/>
      <c r="E730" s="547"/>
      <c r="F730" s="548"/>
      <c r="G730" s="44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  <c r="AV730" s="338"/>
      <c r="AW730" s="338"/>
      <c r="AX730" s="338"/>
      <c r="AY730" s="338"/>
      <c r="AZ730" s="338"/>
      <c r="BA730" s="338"/>
      <c r="BB730" s="338"/>
      <c r="BC730" s="338"/>
      <c r="BD730" s="338"/>
      <c r="BE730" s="338"/>
      <c r="BF730" s="338"/>
      <c r="BG730" s="338"/>
      <c r="BH730" s="338"/>
      <c r="BI730" s="338"/>
      <c r="BJ730" s="338"/>
      <c r="BK730" s="338"/>
      <c r="BL730" s="338"/>
      <c r="BM730" s="338"/>
      <c r="BN730" s="338"/>
      <c r="BO730" s="338"/>
      <c r="BP730" s="338"/>
      <c r="BQ730" s="338"/>
      <c r="BR730" s="338"/>
      <c r="BS730" s="338"/>
      <c r="BT730" s="338"/>
      <c r="BU730" s="338"/>
      <c r="BV730" s="338"/>
      <c r="BW730" s="338"/>
      <c r="BX730" s="338"/>
      <c r="BY730" s="338"/>
      <c r="BZ730" s="338"/>
      <c r="CA730" s="338"/>
      <c r="CB730" s="338"/>
    </row>
    <row r="731" ht="15.75" customHeight="1">
      <c r="A731" s="338"/>
      <c r="B731" s="338"/>
      <c r="C731" s="346"/>
      <c r="D731" s="546"/>
      <c r="E731" s="547"/>
      <c r="F731" s="548"/>
      <c r="G731" s="44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  <c r="AV731" s="338"/>
      <c r="AW731" s="338"/>
      <c r="AX731" s="338"/>
      <c r="AY731" s="338"/>
      <c r="AZ731" s="338"/>
      <c r="BA731" s="338"/>
      <c r="BB731" s="338"/>
      <c r="BC731" s="338"/>
      <c r="BD731" s="338"/>
      <c r="BE731" s="338"/>
      <c r="BF731" s="338"/>
      <c r="BG731" s="338"/>
      <c r="BH731" s="338"/>
      <c r="BI731" s="338"/>
      <c r="BJ731" s="338"/>
      <c r="BK731" s="338"/>
      <c r="BL731" s="338"/>
      <c r="BM731" s="338"/>
      <c r="BN731" s="338"/>
      <c r="BO731" s="338"/>
      <c r="BP731" s="338"/>
      <c r="BQ731" s="338"/>
      <c r="BR731" s="338"/>
      <c r="BS731" s="338"/>
      <c r="BT731" s="338"/>
      <c r="BU731" s="338"/>
      <c r="BV731" s="338"/>
      <c r="BW731" s="338"/>
      <c r="BX731" s="338"/>
      <c r="BY731" s="338"/>
      <c r="BZ731" s="338"/>
      <c r="CA731" s="338"/>
      <c r="CB731" s="338"/>
    </row>
    <row r="732" ht="15.75" customHeight="1">
      <c r="A732" s="338"/>
      <c r="B732" s="338"/>
      <c r="C732" s="346"/>
      <c r="D732" s="546"/>
      <c r="E732" s="547"/>
      <c r="F732" s="548"/>
      <c r="G732" s="44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  <c r="AV732" s="338"/>
      <c r="AW732" s="338"/>
      <c r="AX732" s="338"/>
      <c r="AY732" s="338"/>
      <c r="AZ732" s="338"/>
      <c r="BA732" s="338"/>
      <c r="BB732" s="338"/>
      <c r="BC732" s="338"/>
      <c r="BD732" s="338"/>
      <c r="BE732" s="338"/>
      <c r="BF732" s="338"/>
      <c r="BG732" s="338"/>
      <c r="BH732" s="338"/>
      <c r="BI732" s="338"/>
      <c r="BJ732" s="338"/>
      <c r="BK732" s="338"/>
      <c r="BL732" s="338"/>
      <c r="BM732" s="338"/>
      <c r="BN732" s="338"/>
      <c r="BO732" s="338"/>
      <c r="BP732" s="338"/>
      <c r="BQ732" s="338"/>
      <c r="BR732" s="338"/>
      <c r="BS732" s="338"/>
      <c r="BT732" s="338"/>
      <c r="BU732" s="338"/>
      <c r="BV732" s="338"/>
      <c r="BW732" s="338"/>
      <c r="BX732" s="338"/>
      <c r="BY732" s="338"/>
      <c r="BZ732" s="338"/>
      <c r="CA732" s="338"/>
      <c r="CB732" s="338"/>
    </row>
    <row r="733" ht="15.75" customHeight="1">
      <c r="A733" s="338"/>
      <c r="B733" s="338"/>
      <c r="C733" s="346"/>
      <c r="D733" s="546"/>
      <c r="E733" s="547"/>
      <c r="F733" s="548"/>
      <c r="G733" s="44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  <c r="AV733" s="338"/>
      <c r="AW733" s="338"/>
      <c r="AX733" s="338"/>
      <c r="AY733" s="338"/>
      <c r="AZ733" s="338"/>
      <c r="BA733" s="338"/>
      <c r="BB733" s="338"/>
      <c r="BC733" s="338"/>
      <c r="BD733" s="338"/>
      <c r="BE733" s="338"/>
      <c r="BF733" s="338"/>
      <c r="BG733" s="338"/>
      <c r="BH733" s="338"/>
      <c r="BI733" s="338"/>
      <c r="BJ733" s="338"/>
      <c r="BK733" s="338"/>
      <c r="BL733" s="338"/>
      <c r="BM733" s="338"/>
      <c r="BN733" s="338"/>
      <c r="BO733" s="338"/>
      <c r="BP733" s="338"/>
      <c r="BQ733" s="338"/>
      <c r="BR733" s="338"/>
      <c r="BS733" s="338"/>
      <c r="BT733" s="338"/>
      <c r="BU733" s="338"/>
      <c r="BV733" s="338"/>
      <c r="BW733" s="338"/>
      <c r="BX733" s="338"/>
      <c r="BY733" s="338"/>
      <c r="BZ733" s="338"/>
      <c r="CA733" s="338"/>
      <c r="CB733" s="338"/>
    </row>
    <row r="734" ht="15.75" customHeight="1">
      <c r="A734" s="338"/>
      <c r="B734" s="338"/>
      <c r="C734" s="346"/>
      <c r="D734" s="546"/>
      <c r="E734" s="547"/>
      <c r="F734" s="548"/>
      <c r="G734" s="44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  <c r="AV734" s="338"/>
      <c r="AW734" s="338"/>
      <c r="AX734" s="338"/>
      <c r="AY734" s="338"/>
      <c r="AZ734" s="338"/>
      <c r="BA734" s="338"/>
      <c r="BB734" s="338"/>
      <c r="BC734" s="338"/>
      <c r="BD734" s="338"/>
      <c r="BE734" s="338"/>
      <c r="BF734" s="338"/>
      <c r="BG734" s="338"/>
      <c r="BH734" s="338"/>
      <c r="BI734" s="338"/>
      <c r="BJ734" s="338"/>
      <c r="BK734" s="338"/>
      <c r="BL734" s="338"/>
      <c r="BM734" s="338"/>
      <c r="BN734" s="338"/>
      <c r="BO734" s="338"/>
      <c r="BP734" s="338"/>
      <c r="BQ734" s="338"/>
      <c r="BR734" s="338"/>
      <c r="BS734" s="338"/>
      <c r="BT734" s="338"/>
      <c r="BU734" s="338"/>
      <c r="BV734" s="338"/>
      <c r="BW734" s="338"/>
      <c r="BX734" s="338"/>
      <c r="BY734" s="338"/>
      <c r="BZ734" s="338"/>
      <c r="CA734" s="338"/>
      <c r="CB734" s="338"/>
    </row>
    <row r="735" ht="15.75" customHeight="1">
      <c r="A735" s="338"/>
      <c r="B735" s="338"/>
      <c r="C735" s="346"/>
      <c r="D735" s="546"/>
      <c r="E735" s="547"/>
      <c r="F735" s="548"/>
      <c r="G735" s="44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  <c r="AV735" s="338"/>
      <c r="AW735" s="338"/>
      <c r="AX735" s="338"/>
      <c r="AY735" s="338"/>
      <c r="AZ735" s="338"/>
      <c r="BA735" s="338"/>
      <c r="BB735" s="338"/>
      <c r="BC735" s="338"/>
      <c r="BD735" s="338"/>
      <c r="BE735" s="338"/>
      <c r="BF735" s="338"/>
      <c r="BG735" s="338"/>
      <c r="BH735" s="338"/>
      <c r="BI735" s="338"/>
      <c r="BJ735" s="338"/>
      <c r="BK735" s="338"/>
      <c r="BL735" s="338"/>
      <c r="BM735" s="338"/>
      <c r="BN735" s="338"/>
      <c r="BO735" s="338"/>
      <c r="BP735" s="338"/>
      <c r="BQ735" s="338"/>
      <c r="BR735" s="338"/>
      <c r="BS735" s="338"/>
      <c r="BT735" s="338"/>
      <c r="BU735" s="338"/>
      <c r="BV735" s="338"/>
      <c r="BW735" s="338"/>
      <c r="BX735" s="338"/>
      <c r="BY735" s="338"/>
      <c r="BZ735" s="338"/>
      <c r="CA735" s="338"/>
      <c r="CB735" s="338"/>
    </row>
    <row r="736" ht="15.75" customHeight="1">
      <c r="A736" s="338"/>
      <c r="B736" s="338"/>
      <c r="C736" s="346"/>
      <c r="D736" s="546"/>
      <c r="E736" s="547"/>
      <c r="F736" s="548"/>
      <c r="G736" s="44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  <c r="AV736" s="338"/>
      <c r="AW736" s="338"/>
      <c r="AX736" s="338"/>
      <c r="AY736" s="338"/>
      <c r="AZ736" s="338"/>
      <c r="BA736" s="338"/>
      <c r="BB736" s="338"/>
      <c r="BC736" s="338"/>
      <c r="BD736" s="338"/>
      <c r="BE736" s="338"/>
      <c r="BF736" s="338"/>
      <c r="BG736" s="338"/>
      <c r="BH736" s="338"/>
      <c r="BI736" s="338"/>
      <c r="BJ736" s="338"/>
      <c r="BK736" s="338"/>
      <c r="BL736" s="338"/>
      <c r="BM736" s="338"/>
      <c r="BN736" s="338"/>
      <c r="BO736" s="338"/>
      <c r="BP736" s="338"/>
      <c r="BQ736" s="338"/>
      <c r="BR736" s="338"/>
      <c r="BS736" s="338"/>
      <c r="BT736" s="338"/>
      <c r="BU736" s="338"/>
      <c r="BV736" s="338"/>
      <c r="BW736" s="338"/>
      <c r="BX736" s="338"/>
      <c r="BY736" s="338"/>
      <c r="BZ736" s="338"/>
      <c r="CA736" s="338"/>
      <c r="CB736" s="338"/>
    </row>
    <row r="737" ht="15.75" customHeight="1">
      <c r="A737" s="338"/>
      <c r="B737" s="338"/>
      <c r="C737" s="346"/>
      <c r="D737" s="546"/>
      <c r="E737" s="547"/>
      <c r="F737" s="548"/>
      <c r="G737" s="44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  <c r="AV737" s="338"/>
      <c r="AW737" s="338"/>
      <c r="AX737" s="338"/>
      <c r="AY737" s="338"/>
      <c r="AZ737" s="338"/>
      <c r="BA737" s="338"/>
      <c r="BB737" s="338"/>
      <c r="BC737" s="338"/>
      <c r="BD737" s="338"/>
      <c r="BE737" s="338"/>
      <c r="BF737" s="338"/>
      <c r="BG737" s="338"/>
      <c r="BH737" s="338"/>
      <c r="BI737" s="338"/>
      <c r="BJ737" s="338"/>
      <c r="BK737" s="338"/>
      <c r="BL737" s="338"/>
      <c r="BM737" s="338"/>
      <c r="BN737" s="338"/>
      <c r="BO737" s="338"/>
      <c r="BP737" s="338"/>
      <c r="BQ737" s="338"/>
      <c r="BR737" s="338"/>
      <c r="BS737" s="338"/>
      <c r="BT737" s="338"/>
      <c r="BU737" s="338"/>
      <c r="BV737" s="338"/>
      <c r="BW737" s="338"/>
      <c r="BX737" s="338"/>
      <c r="BY737" s="338"/>
      <c r="BZ737" s="338"/>
      <c r="CA737" s="338"/>
      <c r="CB737" s="338"/>
    </row>
    <row r="738" ht="15.75" customHeight="1">
      <c r="A738" s="338"/>
      <c r="B738" s="338"/>
      <c r="C738" s="346"/>
      <c r="D738" s="546"/>
      <c r="E738" s="547"/>
      <c r="F738" s="548"/>
      <c r="G738" s="44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  <c r="AV738" s="338"/>
      <c r="AW738" s="338"/>
      <c r="AX738" s="338"/>
      <c r="AY738" s="338"/>
      <c r="AZ738" s="338"/>
      <c r="BA738" s="338"/>
      <c r="BB738" s="338"/>
      <c r="BC738" s="338"/>
      <c r="BD738" s="338"/>
      <c r="BE738" s="338"/>
      <c r="BF738" s="338"/>
      <c r="BG738" s="338"/>
      <c r="BH738" s="338"/>
      <c r="BI738" s="338"/>
      <c r="BJ738" s="338"/>
      <c r="BK738" s="338"/>
      <c r="BL738" s="338"/>
      <c r="BM738" s="338"/>
      <c r="BN738" s="338"/>
      <c r="BO738" s="338"/>
      <c r="BP738" s="338"/>
      <c r="BQ738" s="338"/>
      <c r="BR738" s="338"/>
      <c r="BS738" s="338"/>
      <c r="BT738" s="338"/>
      <c r="BU738" s="338"/>
      <c r="BV738" s="338"/>
      <c r="BW738" s="338"/>
      <c r="BX738" s="338"/>
      <c r="BY738" s="338"/>
      <c r="BZ738" s="338"/>
      <c r="CA738" s="338"/>
      <c r="CB738" s="338"/>
    </row>
    <row r="739" ht="15.75" customHeight="1">
      <c r="A739" s="338"/>
      <c r="B739" s="338"/>
      <c r="C739" s="346"/>
      <c r="D739" s="546"/>
      <c r="E739" s="547"/>
      <c r="F739" s="548"/>
      <c r="G739" s="44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  <c r="AV739" s="338"/>
      <c r="AW739" s="338"/>
      <c r="AX739" s="338"/>
      <c r="AY739" s="338"/>
      <c r="AZ739" s="338"/>
      <c r="BA739" s="338"/>
      <c r="BB739" s="338"/>
      <c r="BC739" s="338"/>
      <c r="BD739" s="338"/>
      <c r="BE739" s="338"/>
      <c r="BF739" s="338"/>
      <c r="BG739" s="338"/>
      <c r="BH739" s="338"/>
      <c r="BI739" s="338"/>
      <c r="BJ739" s="338"/>
      <c r="BK739" s="338"/>
      <c r="BL739" s="338"/>
      <c r="BM739" s="338"/>
      <c r="BN739" s="338"/>
      <c r="BO739" s="338"/>
      <c r="BP739" s="338"/>
      <c r="BQ739" s="338"/>
      <c r="BR739" s="338"/>
      <c r="BS739" s="338"/>
      <c r="BT739" s="338"/>
      <c r="BU739" s="338"/>
      <c r="BV739" s="338"/>
      <c r="BW739" s="338"/>
      <c r="BX739" s="338"/>
      <c r="BY739" s="338"/>
      <c r="BZ739" s="338"/>
      <c r="CA739" s="338"/>
      <c r="CB739" s="338"/>
    </row>
    <row r="740" ht="15.75" customHeight="1">
      <c r="A740" s="338"/>
      <c r="B740" s="338"/>
      <c r="C740" s="346"/>
      <c r="D740" s="546"/>
      <c r="E740" s="547"/>
      <c r="F740" s="548"/>
      <c r="G740" s="44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  <c r="AV740" s="338"/>
      <c r="AW740" s="338"/>
      <c r="AX740" s="338"/>
      <c r="AY740" s="338"/>
      <c r="AZ740" s="338"/>
      <c r="BA740" s="338"/>
      <c r="BB740" s="338"/>
      <c r="BC740" s="338"/>
      <c r="BD740" s="338"/>
      <c r="BE740" s="338"/>
      <c r="BF740" s="338"/>
      <c r="BG740" s="338"/>
      <c r="BH740" s="338"/>
      <c r="BI740" s="338"/>
      <c r="BJ740" s="338"/>
      <c r="BK740" s="338"/>
      <c r="BL740" s="338"/>
      <c r="BM740" s="338"/>
      <c r="BN740" s="338"/>
      <c r="BO740" s="338"/>
      <c r="BP740" s="338"/>
      <c r="BQ740" s="338"/>
      <c r="BR740" s="338"/>
      <c r="BS740" s="338"/>
      <c r="BT740" s="338"/>
      <c r="BU740" s="338"/>
      <c r="BV740" s="338"/>
      <c r="BW740" s="338"/>
      <c r="BX740" s="338"/>
      <c r="BY740" s="338"/>
      <c r="BZ740" s="338"/>
      <c r="CA740" s="338"/>
      <c r="CB740" s="338"/>
    </row>
    <row r="741" ht="15.75" customHeight="1">
      <c r="A741" s="338"/>
      <c r="B741" s="338"/>
      <c r="C741" s="346"/>
      <c r="D741" s="546"/>
      <c r="E741" s="547"/>
      <c r="F741" s="548"/>
      <c r="G741" s="44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  <c r="AV741" s="338"/>
      <c r="AW741" s="338"/>
      <c r="AX741" s="338"/>
      <c r="AY741" s="338"/>
      <c r="AZ741" s="338"/>
      <c r="BA741" s="338"/>
      <c r="BB741" s="338"/>
      <c r="BC741" s="338"/>
      <c r="BD741" s="338"/>
      <c r="BE741" s="338"/>
      <c r="BF741" s="338"/>
      <c r="BG741" s="338"/>
      <c r="BH741" s="338"/>
      <c r="BI741" s="338"/>
      <c r="BJ741" s="338"/>
      <c r="BK741" s="338"/>
      <c r="BL741" s="338"/>
      <c r="BM741" s="338"/>
      <c r="BN741" s="338"/>
      <c r="BO741" s="338"/>
      <c r="BP741" s="338"/>
      <c r="BQ741" s="338"/>
      <c r="BR741" s="338"/>
      <c r="BS741" s="338"/>
      <c r="BT741" s="338"/>
      <c r="BU741" s="338"/>
      <c r="BV741" s="338"/>
      <c r="BW741" s="338"/>
      <c r="BX741" s="338"/>
      <c r="BY741" s="338"/>
      <c r="BZ741" s="338"/>
      <c r="CA741" s="338"/>
      <c r="CB741" s="338"/>
    </row>
    <row r="742" ht="15.75" customHeight="1">
      <c r="A742" s="338"/>
      <c r="B742" s="338"/>
      <c r="C742" s="346"/>
      <c r="D742" s="546"/>
      <c r="E742" s="547"/>
      <c r="F742" s="548"/>
      <c r="G742" s="44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  <c r="AV742" s="338"/>
      <c r="AW742" s="338"/>
      <c r="AX742" s="338"/>
      <c r="AY742" s="338"/>
      <c r="AZ742" s="338"/>
      <c r="BA742" s="338"/>
      <c r="BB742" s="338"/>
      <c r="BC742" s="338"/>
      <c r="BD742" s="338"/>
      <c r="BE742" s="338"/>
      <c r="BF742" s="338"/>
      <c r="BG742" s="338"/>
      <c r="BH742" s="338"/>
      <c r="BI742" s="338"/>
      <c r="BJ742" s="338"/>
      <c r="BK742" s="338"/>
      <c r="BL742" s="338"/>
      <c r="BM742" s="338"/>
      <c r="BN742" s="338"/>
      <c r="BO742" s="338"/>
      <c r="BP742" s="338"/>
      <c r="BQ742" s="338"/>
      <c r="BR742" s="338"/>
      <c r="BS742" s="338"/>
      <c r="BT742" s="338"/>
      <c r="BU742" s="338"/>
      <c r="BV742" s="338"/>
      <c r="BW742" s="338"/>
      <c r="BX742" s="338"/>
      <c r="BY742" s="338"/>
      <c r="BZ742" s="338"/>
      <c r="CA742" s="338"/>
      <c r="CB742" s="338"/>
    </row>
    <row r="743" ht="15.75" customHeight="1">
      <c r="A743" s="338"/>
      <c r="B743" s="338"/>
      <c r="C743" s="346"/>
      <c r="D743" s="546"/>
      <c r="E743" s="547"/>
      <c r="F743" s="548"/>
      <c r="G743" s="44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  <c r="AV743" s="338"/>
      <c r="AW743" s="338"/>
      <c r="AX743" s="338"/>
      <c r="AY743" s="338"/>
      <c r="AZ743" s="338"/>
      <c r="BA743" s="338"/>
      <c r="BB743" s="338"/>
      <c r="BC743" s="338"/>
      <c r="BD743" s="338"/>
      <c r="BE743" s="338"/>
      <c r="BF743" s="338"/>
      <c r="BG743" s="338"/>
      <c r="BH743" s="338"/>
      <c r="BI743" s="338"/>
      <c r="BJ743" s="338"/>
      <c r="BK743" s="338"/>
      <c r="BL743" s="338"/>
      <c r="BM743" s="338"/>
      <c r="BN743" s="338"/>
      <c r="BO743" s="338"/>
      <c r="BP743" s="338"/>
      <c r="BQ743" s="338"/>
      <c r="BR743" s="338"/>
      <c r="BS743" s="338"/>
      <c r="BT743" s="338"/>
      <c r="BU743" s="338"/>
      <c r="BV743" s="338"/>
      <c r="BW743" s="338"/>
      <c r="BX743" s="338"/>
      <c r="BY743" s="338"/>
      <c r="BZ743" s="338"/>
      <c r="CA743" s="338"/>
      <c r="CB743" s="338"/>
    </row>
    <row r="744" ht="15.75" customHeight="1">
      <c r="A744" s="338"/>
      <c r="B744" s="338"/>
      <c r="C744" s="346"/>
      <c r="D744" s="546"/>
      <c r="E744" s="547"/>
      <c r="F744" s="548"/>
      <c r="G744" s="44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  <c r="AV744" s="338"/>
      <c r="AW744" s="338"/>
      <c r="AX744" s="338"/>
      <c r="AY744" s="338"/>
      <c r="AZ744" s="338"/>
      <c r="BA744" s="338"/>
      <c r="BB744" s="338"/>
      <c r="BC744" s="338"/>
      <c r="BD744" s="338"/>
      <c r="BE744" s="338"/>
      <c r="BF744" s="338"/>
      <c r="BG744" s="338"/>
      <c r="BH744" s="338"/>
      <c r="BI744" s="338"/>
      <c r="BJ744" s="338"/>
      <c r="BK744" s="338"/>
      <c r="BL744" s="338"/>
      <c r="BM744" s="338"/>
      <c r="BN744" s="338"/>
      <c r="BO744" s="338"/>
      <c r="BP744" s="338"/>
      <c r="BQ744" s="338"/>
      <c r="BR744" s="338"/>
      <c r="BS744" s="338"/>
      <c r="BT744" s="338"/>
      <c r="BU744" s="338"/>
      <c r="BV744" s="338"/>
      <c r="BW744" s="338"/>
      <c r="BX744" s="338"/>
      <c r="BY744" s="338"/>
      <c r="BZ744" s="338"/>
      <c r="CA744" s="338"/>
      <c r="CB744" s="338"/>
    </row>
    <row r="745" ht="15.75" customHeight="1">
      <c r="A745" s="338"/>
      <c r="B745" s="338"/>
      <c r="C745" s="346"/>
      <c r="D745" s="546"/>
      <c r="E745" s="547"/>
      <c r="F745" s="548"/>
      <c r="G745" s="44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  <c r="AV745" s="338"/>
      <c r="AW745" s="338"/>
      <c r="AX745" s="338"/>
      <c r="AY745" s="338"/>
      <c r="AZ745" s="338"/>
      <c r="BA745" s="338"/>
      <c r="BB745" s="338"/>
      <c r="BC745" s="338"/>
      <c r="BD745" s="338"/>
      <c r="BE745" s="338"/>
      <c r="BF745" s="338"/>
      <c r="BG745" s="338"/>
      <c r="BH745" s="338"/>
      <c r="BI745" s="338"/>
      <c r="BJ745" s="338"/>
      <c r="BK745" s="338"/>
      <c r="BL745" s="338"/>
      <c r="BM745" s="338"/>
      <c r="BN745" s="338"/>
      <c r="BO745" s="338"/>
      <c r="BP745" s="338"/>
      <c r="BQ745" s="338"/>
      <c r="BR745" s="338"/>
      <c r="BS745" s="338"/>
      <c r="BT745" s="338"/>
      <c r="BU745" s="338"/>
      <c r="BV745" s="338"/>
      <c r="BW745" s="338"/>
      <c r="BX745" s="338"/>
      <c r="BY745" s="338"/>
      <c r="BZ745" s="338"/>
      <c r="CA745" s="338"/>
      <c r="CB745" s="338"/>
    </row>
    <row r="746" ht="15.75" customHeight="1">
      <c r="A746" s="338"/>
      <c r="B746" s="338"/>
      <c r="C746" s="346"/>
      <c r="D746" s="546"/>
      <c r="E746" s="547"/>
      <c r="F746" s="548"/>
      <c r="G746" s="44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  <c r="AV746" s="338"/>
      <c r="AW746" s="338"/>
      <c r="AX746" s="338"/>
      <c r="AY746" s="338"/>
      <c r="AZ746" s="338"/>
      <c r="BA746" s="338"/>
      <c r="BB746" s="338"/>
      <c r="BC746" s="338"/>
      <c r="BD746" s="338"/>
      <c r="BE746" s="338"/>
      <c r="BF746" s="338"/>
      <c r="BG746" s="338"/>
      <c r="BH746" s="338"/>
      <c r="BI746" s="338"/>
      <c r="BJ746" s="338"/>
      <c r="BK746" s="338"/>
      <c r="BL746" s="338"/>
      <c r="BM746" s="338"/>
      <c r="BN746" s="338"/>
      <c r="BO746" s="338"/>
      <c r="BP746" s="338"/>
      <c r="BQ746" s="338"/>
      <c r="BR746" s="338"/>
      <c r="BS746" s="338"/>
      <c r="BT746" s="338"/>
      <c r="BU746" s="338"/>
      <c r="BV746" s="338"/>
      <c r="BW746" s="338"/>
      <c r="BX746" s="338"/>
      <c r="BY746" s="338"/>
      <c r="BZ746" s="338"/>
      <c r="CA746" s="338"/>
      <c r="CB746" s="338"/>
    </row>
    <row r="747" ht="15.75" customHeight="1">
      <c r="A747" s="338"/>
      <c r="B747" s="338"/>
      <c r="C747" s="346"/>
      <c r="D747" s="546"/>
      <c r="E747" s="547"/>
      <c r="F747" s="548"/>
      <c r="G747" s="44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  <c r="AV747" s="338"/>
      <c r="AW747" s="338"/>
      <c r="AX747" s="338"/>
      <c r="AY747" s="338"/>
      <c r="AZ747" s="338"/>
      <c r="BA747" s="338"/>
      <c r="BB747" s="338"/>
      <c r="BC747" s="338"/>
      <c r="BD747" s="338"/>
      <c r="BE747" s="338"/>
      <c r="BF747" s="338"/>
      <c r="BG747" s="338"/>
      <c r="BH747" s="338"/>
      <c r="BI747" s="338"/>
      <c r="BJ747" s="338"/>
      <c r="BK747" s="338"/>
      <c r="BL747" s="338"/>
      <c r="BM747" s="338"/>
      <c r="BN747" s="338"/>
      <c r="BO747" s="338"/>
      <c r="BP747" s="338"/>
      <c r="BQ747" s="338"/>
      <c r="BR747" s="338"/>
      <c r="BS747" s="338"/>
      <c r="BT747" s="338"/>
      <c r="BU747" s="338"/>
      <c r="BV747" s="338"/>
      <c r="BW747" s="338"/>
      <c r="BX747" s="338"/>
      <c r="BY747" s="338"/>
      <c r="BZ747" s="338"/>
      <c r="CA747" s="338"/>
      <c r="CB747" s="338"/>
    </row>
    <row r="748" ht="15.75" customHeight="1">
      <c r="A748" s="338"/>
      <c r="B748" s="338"/>
      <c r="C748" s="346"/>
      <c r="D748" s="546"/>
      <c r="E748" s="547"/>
      <c r="F748" s="548"/>
      <c r="G748" s="448"/>
      <c r="H748" s="338"/>
      <c r="I748" s="338"/>
      <c r="J748" s="338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  <c r="AI748" s="338"/>
      <c r="AJ748" s="338"/>
      <c r="AK748" s="338"/>
      <c r="AL748" s="338"/>
      <c r="AM748" s="338"/>
      <c r="AN748" s="338"/>
      <c r="AO748" s="338"/>
      <c r="AP748" s="338"/>
      <c r="AQ748" s="338"/>
      <c r="AR748" s="338"/>
      <c r="AS748" s="338"/>
      <c r="AT748" s="338"/>
      <c r="AU748" s="338"/>
      <c r="AV748" s="338"/>
      <c r="AW748" s="338"/>
      <c r="AX748" s="338"/>
      <c r="AY748" s="338"/>
      <c r="AZ748" s="338"/>
      <c r="BA748" s="338"/>
      <c r="BB748" s="338"/>
      <c r="BC748" s="338"/>
      <c r="BD748" s="338"/>
      <c r="BE748" s="338"/>
      <c r="BF748" s="338"/>
      <c r="BG748" s="338"/>
      <c r="BH748" s="338"/>
      <c r="BI748" s="338"/>
      <c r="BJ748" s="338"/>
      <c r="BK748" s="338"/>
      <c r="BL748" s="338"/>
      <c r="BM748" s="338"/>
      <c r="BN748" s="338"/>
      <c r="BO748" s="338"/>
      <c r="BP748" s="338"/>
      <c r="BQ748" s="338"/>
      <c r="BR748" s="338"/>
      <c r="BS748" s="338"/>
      <c r="BT748" s="338"/>
      <c r="BU748" s="338"/>
      <c r="BV748" s="338"/>
      <c r="BW748" s="338"/>
      <c r="BX748" s="338"/>
      <c r="BY748" s="338"/>
      <c r="BZ748" s="338"/>
      <c r="CA748" s="338"/>
      <c r="CB748" s="338"/>
    </row>
    <row r="749" ht="15.75" customHeight="1">
      <c r="A749" s="338"/>
      <c r="B749" s="338"/>
      <c r="C749" s="346"/>
      <c r="D749" s="546"/>
      <c r="E749" s="547"/>
      <c r="F749" s="548"/>
      <c r="G749" s="448"/>
      <c r="H749" s="338"/>
      <c r="I749" s="338"/>
      <c r="J749" s="338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  <c r="AI749" s="338"/>
      <c r="AJ749" s="338"/>
      <c r="AK749" s="338"/>
      <c r="AL749" s="338"/>
      <c r="AM749" s="338"/>
      <c r="AN749" s="338"/>
      <c r="AO749" s="338"/>
      <c r="AP749" s="338"/>
      <c r="AQ749" s="338"/>
      <c r="AR749" s="338"/>
      <c r="AS749" s="338"/>
      <c r="AT749" s="338"/>
      <c r="AU749" s="338"/>
      <c r="AV749" s="338"/>
      <c r="AW749" s="338"/>
      <c r="AX749" s="338"/>
      <c r="AY749" s="338"/>
      <c r="AZ749" s="338"/>
      <c r="BA749" s="338"/>
      <c r="BB749" s="338"/>
      <c r="BC749" s="338"/>
      <c r="BD749" s="338"/>
      <c r="BE749" s="338"/>
      <c r="BF749" s="338"/>
      <c r="BG749" s="338"/>
      <c r="BH749" s="338"/>
      <c r="BI749" s="338"/>
      <c r="BJ749" s="338"/>
      <c r="BK749" s="338"/>
      <c r="BL749" s="338"/>
      <c r="BM749" s="338"/>
      <c r="BN749" s="338"/>
      <c r="BO749" s="338"/>
      <c r="BP749" s="338"/>
      <c r="BQ749" s="338"/>
      <c r="BR749" s="338"/>
      <c r="BS749" s="338"/>
      <c r="BT749" s="338"/>
      <c r="BU749" s="338"/>
      <c r="BV749" s="338"/>
      <c r="BW749" s="338"/>
      <c r="BX749" s="338"/>
      <c r="BY749" s="338"/>
      <c r="BZ749" s="338"/>
      <c r="CA749" s="338"/>
      <c r="CB749" s="338"/>
    </row>
    <row r="750" ht="15.75" customHeight="1">
      <c r="A750" s="338"/>
      <c r="B750" s="338"/>
      <c r="C750" s="346"/>
      <c r="D750" s="546"/>
      <c r="E750" s="547"/>
      <c r="F750" s="548"/>
      <c r="G750" s="448"/>
      <c r="H750" s="338"/>
      <c r="I750" s="338"/>
      <c r="J750" s="338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  <c r="AI750" s="338"/>
      <c r="AJ750" s="338"/>
      <c r="AK750" s="338"/>
      <c r="AL750" s="338"/>
      <c r="AM750" s="338"/>
      <c r="AN750" s="338"/>
      <c r="AO750" s="338"/>
      <c r="AP750" s="338"/>
      <c r="AQ750" s="338"/>
      <c r="AR750" s="338"/>
      <c r="AS750" s="338"/>
      <c r="AT750" s="338"/>
      <c r="AU750" s="338"/>
      <c r="AV750" s="338"/>
      <c r="AW750" s="338"/>
      <c r="AX750" s="338"/>
      <c r="AY750" s="338"/>
      <c r="AZ750" s="338"/>
      <c r="BA750" s="338"/>
      <c r="BB750" s="338"/>
      <c r="BC750" s="338"/>
      <c r="BD750" s="338"/>
      <c r="BE750" s="338"/>
      <c r="BF750" s="338"/>
      <c r="BG750" s="338"/>
      <c r="BH750" s="338"/>
      <c r="BI750" s="338"/>
      <c r="BJ750" s="338"/>
      <c r="BK750" s="338"/>
      <c r="BL750" s="338"/>
      <c r="BM750" s="338"/>
      <c r="BN750" s="338"/>
      <c r="BO750" s="338"/>
      <c r="BP750" s="338"/>
      <c r="BQ750" s="338"/>
      <c r="BR750" s="338"/>
      <c r="BS750" s="338"/>
      <c r="BT750" s="338"/>
      <c r="BU750" s="338"/>
      <c r="BV750" s="338"/>
      <c r="BW750" s="338"/>
      <c r="BX750" s="338"/>
      <c r="BY750" s="338"/>
      <c r="BZ750" s="338"/>
      <c r="CA750" s="338"/>
      <c r="CB750" s="338"/>
    </row>
    <row r="751" ht="15.75" customHeight="1">
      <c r="A751" s="338"/>
      <c r="B751" s="338"/>
      <c r="C751" s="346"/>
      <c r="D751" s="546"/>
      <c r="E751" s="547"/>
      <c r="F751" s="548"/>
      <c r="G751" s="448"/>
      <c r="H751" s="338"/>
      <c r="I751" s="338"/>
      <c r="J751" s="338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  <c r="AI751" s="338"/>
      <c r="AJ751" s="338"/>
      <c r="AK751" s="338"/>
      <c r="AL751" s="338"/>
      <c r="AM751" s="338"/>
      <c r="AN751" s="338"/>
      <c r="AO751" s="338"/>
      <c r="AP751" s="338"/>
      <c r="AQ751" s="338"/>
      <c r="AR751" s="338"/>
      <c r="AS751" s="338"/>
      <c r="AT751" s="338"/>
      <c r="AU751" s="338"/>
      <c r="AV751" s="338"/>
      <c r="AW751" s="338"/>
      <c r="AX751" s="338"/>
      <c r="AY751" s="338"/>
      <c r="AZ751" s="338"/>
      <c r="BA751" s="338"/>
      <c r="BB751" s="338"/>
      <c r="BC751" s="338"/>
      <c r="BD751" s="338"/>
      <c r="BE751" s="338"/>
      <c r="BF751" s="338"/>
      <c r="BG751" s="338"/>
      <c r="BH751" s="338"/>
      <c r="BI751" s="338"/>
      <c r="BJ751" s="338"/>
      <c r="BK751" s="338"/>
      <c r="BL751" s="338"/>
      <c r="BM751" s="338"/>
      <c r="BN751" s="338"/>
      <c r="BO751" s="338"/>
      <c r="BP751" s="338"/>
      <c r="BQ751" s="338"/>
      <c r="BR751" s="338"/>
      <c r="BS751" s="338"/>
      <c r="BT751" s="338"/>
      <c r="BU751" s="338"/>
      <c r="BV751" s="338"/>
      <c r="BW751" s="338"/>
      <c r="BX751" s="338"/>
      <c r="BY751" s="338"/>
      <c r="BZ751" s="338"/>
      <c r="CA751" s="338"/>
      <c r="CB751" s="338"/>
    </row>
    <row r="752" ht="15.75" customHeight="1">
      <c r="A752" s="338"/>
      <c r="B752" s="338"/>
      <c r="C752" s="346"/>
      <c r="D752" s="546"/>
      <c r="E752" s="547"/>
      <c r="F752" s="548"/>
      <c r="G752" s="448"/>
      <c r="H752" s="338"/>
      <c r="I752" s="338"/>
      <c r="J752" s="338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  <c r="AI752" s="338"/>
      <c r="AJ752" s="338"/>
      <c r="AK752" s="338"/>
      <c r="AL752" s="338"/>
      <c r="AM752" s="338"/>
      <c r="AN752" s="338"/>
      <c r="AO752" s="338"/>
      <c r="AP752" s="338"/>
      <c r="AQ752" s="338"/>
      <c r="AR752" s="338"/>
      <c r="AS752" s="338"/>
      <c r="AT752" s="338"/>
      <c r="AU752" s="338"/>
      <c r="AV752" s="338"/>
      <c r="AW752" s="338"/>
      <c r="AX752" s="338"/>
      <c r="AY752" s="338"/>
      <c r="AZ752" s="338"/>
      <c r="BA752" s="338"/>
      <c r="BB752" s="338"/>
      <c r="BC752" s="338"/>
      <c r="BD752" s="338"/>
      <c r="BE752" s="338"/>
      <c r="BF752" s="338"/>
      <c r="BG752" s="338"/>
      <c r="BH752" s="338"/>
      <c r="BI752" s="338"/>
      <c r="BJ752" s="338"/>
      <c r="BK752" s="338"/>
      <c r="BL752" s="338"/>
      <c r="BM752" s="338"/>
      <c r="BN752" s="338"/>
      <c r="BO752" s="338"/>
      <c r="BP752" s="338"/>
      <c r="BQ752" s="338"/>
      <c r="BR752" s="338"/>
      <c r="BS752" s="338"/>
      <c r="BT752" s="338"/>
      <c r="BU752" s="338"/>
      <c r="BV752" s="338"/>
      <c r="BW752" s="338"/>
      <c r="BX752" s="338"/>
      <c r="BY752" s="338"/>
      <c r="BZ752" s="338"/>
      <c r="CA752" s="338"/>
      <c r="CB752" s="338"/>
    </row>
    <row r="753" ht="15.75" customHeight="1">
      <c r="A753" s="338"/>
      <c r="B753" s="338"/>
      <c r="C753" s="346"/>
      <c r="D753" s="546"/>
      <c r="E753" s="547"/>
      <c r="F753" s="548"/>
      <c r="G753" s="448"/>
      <c r="H753" s="338"/>
      <c r="I753" s="338"/>
      <c r="J753" s="338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  <c r="AI753" s="338"/>
      <c r="AJ753" s="338"/>
      <c r="AK753" s="338"/>
      <c r="AL753" s="338"/>
      <c r="AM753" s="338"/>
      <c r="AN753" s="338"/>
      <c r="AO753" s="338"/>
      <c r="AP753" s="338"/>
      <c r="AQ753" s="338"/>
      <c r="AR753" s="338"/>
      <c r="AS753" s="338"/>
      <c r="AT753" s="338"/>
      <c r="AU753" s="338"/>
      <c r="AV753" s="338"/>
      <c r="AW753" s="338"/>
      <c r="AX753" s="338"/>
      <c r="AY753" s="338"/>
      <c r="AZ753" s="338"/>
      <c r="BA753" s="338"/>
      <c r="BB753" s="338"/>
      <c r="BC753" s="338"/>
      <c r="BD753" s="338"/>
      <c r="BE753" s="338"/>
      <c r="BF753" s="338"/>
      <c r="BG753" s="338"/>
      <c r="BH753" s="338"/>
      <c r="BI753" s="338"/>
      <c r="BJ753" s="338"/>
      <c r="BK753" s="338"/>
      <c r="BL753" s="338"/>
      <c r="BM753" s="338"/>
      <c r="BN753" s="338"/>
      <c r="BO753" s="338"/>
      <c r="BP753" s="338"/>
      <c r="BQ753" s="338"/>
      <c r="BR753" s="338"/>
      <c r="BS753" s="338"/>
      <c r="BT753" s="338"/>
      <c r="BU753" s="338"/>
      <c r="BV753" s="338"/>
      <c r="BW753" s="338"/>
      <c r="BX753" s="338"/>
      <c r="BY753" s="338"/>
      <c r="BZ753" s="338"/>
      <c r="CA753" s="338"/>
      <c r="CB753" s="338"/>
    </row>
    <row r="754" ht="15.75" customHeight="1">
      <c r="A754" s="338"/>
      <c r="B754" s="338"/>
      <c r="C754" s="346"/>
      <c r="D754" s="546"/>
      <c r="E754" s="547"/>
      <c r="F754" s="548"/>
      <c r="G754" s="448"/>
      <c r="H754" s="338"/>
      <c r="I754" s="338"/>
      <c r="J754" s="338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  <c r="AI754" s="338"/>
      <c r="AJ754" s="338"/>
      <c r="AK754" s="338"/>
      <c r="AL754" s="338"/>
      <c r="AM754" s="338"/>
      <c r="AN754" s="338"/>
      <c r="AO754" s="338"/>
      <c r="AP754" s="338"/>
      <c r="AQ754" s="338"/>
      <c r="AR754" s="338"/>
      <c r="AS754" s="338"/>
      <c r="AT754" s="338"/>
      <c r="AU754" s="338"/>
      <c r="AV754" s="338"/>
      <c r="AW754" s="338"/>
      <c r="AX754" s="338"/>
      <c r="AY754" s="338"/>
      <c r="AZ754" s="338"/>
      <c r="BA754" s="338"/>
      <c r="BB754" s="338"/>
      <c r="BC754" s="338"/>
      <c r="BD754" s="338"/>
      <c r="BE754" s="338"/>
      <c r="BF754" s="338"/>
      <c r="BG754" s="338"/>
      <c r="BH754" s="338"/>
      <c r="BI754" s="338"/>
      <c r="BJ754" s="338"/>
      <c r="BK754" s="338"/>
      <c r="BL754" s="338"/>
      <c r="BM754" s="338"/>
      <c r="BN754" s="338"/>
      <c r="BO754" s="338"/>
      <c r="BP754" s="338"/>
      <c r="BQ754" s="338"/>
      <c r="BR754" s="338"/>
      <c r="BS754" s="338"/>
      <c r="BT754" s="338"/>
      <c r="BU754" s="338"/>
      <c r="BV754" s="338"/>
      <c r="BW754" s="338"/>
      <c r="BX754" s="338"/>
      <c r="BY754" s="338"/>
      <c r="BZ754" s="338"/>
      <c r="CA754" s="338"/>
      <c r="CB754" s="338"/>
    </row>
    <row r="755" ht="15.75" customHeight="1">
      <c r="A755" s="338"/>
      <c r="B755" s="338"/>
      <c r="C755" s="346"/>
      <c r="D755" s="546"/>
      <c r="E755" s="547"/>
      <c r="F755" s="548"/>
      <c r="G755" s="448"/>
      <c r="H755" s="338"/>
      <c r="I755" s="338"/>
      <c r="J755" s="338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  <c r="AI755" s="338"/>
      <c r="AJ755" s="338"/>
      <c r="AK755" s="338"/>
      <c r="AL755" s="338"/>
      <c r="AM755" s="338"/>
      <c r="AN755" s="338"/>
      <c r="AO755" s="338"/>
      <c r="AP755" s="338"/>
      <c r="AQ755" s="338"/>
      <c r="AR755" s="338"/>
      <c r="AS755" s="338"/>
      <c r="AT755" s="338"/>
      <c r="AU755" s="338"/>
      <c r="AV755" s="338"/>
      <c r="AW755" s="338"/>
      <c r="AX755" s="338"/>
      <c r="AY755" s="338"/>
      <c r="AZ755" s="338"/>
      <c r="BA755" s="338"/>
      <c r="BB755" s="338"/>
      <c r="BC755" s="338"/>
      <c r="BD755" s="338"/>
      <c r="BE755" s="338"/>
      <c r="BF755" s="338"/>
      <c r="BG755" s="338"/>
      <c r="BH755" s="338"/>
      <c r="BI755" s="338"/>
      <c r="BJ755" s="338"/>
      <c r="BK755" s="338"/>
      <c r="BL755" s="338"/>
      <c r="BM755" s="338"/>
      <c r="BN755" s="338"/>
      <c r="BO755" s="338"/>
      <c r="BP755" s="338"/>
      <c r="BQ755" s="338"/>
      <c r="BR755" s="338"/>
      <c r="BS755" s="338"/>
      <c r="BT755" s="338"/>
      <c r="BU755" s="338"/>
      <c r="BV755" s="338"/>
      <c r="BW755" s="338"/>
      <c r="BX755" s="338"/>
      <c r="BY755" s="338"/>
      <c r="BZ755" s="338"/>
      <c r="CA755" s="338"/>
      <c r="CB755" s="338"/>
    </row>
    <row r="756" ht="15.75" customHeight="1">
      <c r="A756" s="338"/>
      <c r="B756" s="338"/>
      <c r="C756" s="346"/>
      <c r="D756" s="546"/>
      <c r="E756" s="547"/>
      <c r="F756" s="548"/>
      <c r="G756" s="44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  <c r="AI756" s="338"/>
      <c r="AJ756" s="338"/>
      <c r="AK756" s="338"/>
      <c r="AL756" s="338"/>
      <c r="AM756" s="338"/>
      <c r="AN756" s="338"/>
      <c r="AO756" s="338"/>
      <c r="AP756" s="338"/>
      <c r="AQ756" s="338"/>
      <c r="AR756" s="338"/>
      <c r="AS756" s="338"/>
      <c r="AT756" s="338"/>
      <c r="AU756" s="338"/>
      <c r="AV756" s="338"/>
      <c r="AW756" s="338"/>
      <c r="AX756" s="338"/>
      <c r="AY756" s="338"/>
      <c r="AZ756" s="338"/>
      <c r="BA756" s="338"/>
      <c r="BB756" s="338"/>
      <c r="BC756" s="338"/>
      <c r="BD756" s="338"/>
      <c r="BE756" s="338"/>
      <c r="BF756" s="338"/>
      <c r="BG756" s="338"/>
      <c r="BH756" s="338"/>
      <c r="BI756" s="338"/>
      <c r="BJ756" s="338"/>
      <c r="BK756" s="338"/>
      <c r="BL756" s="338"/>
      <c r="BM756" s="338"/>
      <c r="BN756" s="338"/>
      <c r="BO756" s="338"/>
      <c r="BP756" s="338"/>
      <c r="BQ756" s="338"/>
      <c r="BR756" s="338"/>
      <c r="BS756" s="338"/>
      <c r="BT756" s="338"/>
      <c r="BU756" s="338"/>
      <c r="BV756" s="338"/>
      <c r="BW756" s="338"/>
      <c r="BX756" s="338"/>
      <c r="BY756" s="338"/>
      <c r="BZ756" s="338"/>
      <c r="CA756" s="338"/>
      <c r="CB756" s="338"/>
    </row>
    <row r="757" ht="15.75" customHeight="1">
      <c r="A757" s="338"/>
      <c r="B757" s="338"/>
      <c r="C757" s="346"/>
      <c r="D757" s="546"/>
      <c r="E757" s="547"/>
      <c r="F757" s="548"/>
      <c r="G757" s="448"/>
      <c r="H757" s="338"/>
      <c r="I757" s="338"/>
      <c r="J757" s="338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  <c r="AI757" s="338"/>
      <c r="AJ757" s="338"/>
      <c r="AK757" s="338"/>
      <c r="AL757" s="338"/>
      <c r="AM757" s="338"/>
      <c r="AN757" s="338"/>
      <c r="AO757" s="338"/>
      <c r="AP757" s="338"/>
      <c r="AQ757" s="338"/>
      <c r="AR757" s="338"/>
      <c r="AS757" s="338"/>
      <c r="AT757" s="338"/>
      <c r="AU757" s="338"/>
      <c r="AV757" s="338"/>
      <c r="AW757" s="338"/>
      <c r="AX757" s="338"/>
      <c r="AY757" s="338"/>
      <c r="AZ757" s="338"/>
      <c r="BA757" s="338"/>
      <c r="BB757" s="338"/>
      <c r="BC757" s="338"/>
      <c r="BD757" s="338"/>
      <c r="BE757" s="338"/>
      <c r="BF757" s="338"/>
      <c r="BG757" s="338"/>
      <c r="BH757" s="338"/>
      <c r="BI757" s="338"/>
      <c r="BJ757" s="338"/>
      <c r="BK757" s="338"/>
      <c r="BL757" s="338"/>
      <c r="BM757" s="338"/>
      <c r="BN757" s="338"/>
      <c r="BO757" s="338"/>
      <c r="BP757" s="338"/>
      <c r="BQ757" s="338"/>
      <c r="BR757" s="338"/>
      <c r="BS757" s="338"/>
      <c r="BT757" s="338"/>
      <c r="BU757" s="338"/>
      <c r="BV757" s="338"/>
      <c r="BW757" s="338"/>
      <c r="BX757" s="338"/>
      <c r="BY757" s="338"/>
      <c r="BZ757" s="338"/>
      <c r="CA757" s="338"/>
      <c r="CB757" s="338"/>
    </row>
    <row r="758" ht="15.75" customHeight="1">
      <c r="A758" s="338"/>
      <c r="B758" s="338"/>
      <c r="C758" s="346"/>
      <c r="D758" s="546"/>
      <c r="E758" s="547"/>
      <c r="F758" s="548"/>
      <c r="G758" s="448"/>
      <c r="H758" s="338"/>
      <c r="I758" s="338"/>
      <c r="J758" s="338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  <c r="AI758" s="338"/>
      <c r="AJ758" s="338"/>
      <c r="AK758" s="338"/>
      <c r="AL758" s="338"/>
      <c r="AM758" s="338"/>
      <c r="AN758" s="338"/>
      <c r="AO758" s="338"/>
      <c r="AP758" s="338"/>
      <c r="AQ758" s="338"/>
      <c r="AR758" s="338"/>
      <c r="AS758" s="338"/>
      <c r="AT758" s="338"/>
      <c r="AU758" s="338"/>
      <c r="AV758" s="338"/>
      <c r="AW758" s="338"/>
      <c r="AX758" s="338"/>
      <c r="AY758" s="338"/>
      <c r="AZ758" s="338"/>
      <c r="BA758" s="338"/>
      <c r="BB758" s="338"/>
      <c r="BC758" s="338"/>
      <c r="BD758" s="338"/>
      <c r="BE758" s="338"/>
      <c r="BF758" s="338"/>
      <c r="BG758" s="338"/>
      <c r="BH758" s="338"/>
      <c r="BI758" s="338"/>
      <c r="BJ758" s="338"/>
      <c r="BK758" s="338"/>
      <c r="BL758" s="338"/>
      <c r="BM758" s="338"/>
      <c r="BN758" s="338"/>
      <c r="BO758" s="338"/>
      <c r="BP758" s="338"/>
      <c r="BQ758" s="338"/>
      <c r="BR758" s="338"/>
      <c r="BS758" s="338"/>
      <c r="BT758" s="338"/>
      <c r="BU758" s="338"/>
      <c r="BV758" s="338"/>
      <c r="BW758" s="338"/>
      <c r="BX758" s="338"/>
      <c r="BY758" s="338"/>
      <c r="BZ758" s="338"/>
      <c r="CA758" s="338"/>
      <c r="CB758" s="338"/>
    </row>
    <row r="759" ht="15.75" customHeight="1">
      <c r="A759" s="338"/>
      <c r="B759" s="338"/>
      <c r="C759" s="346"/>
      <c r="D759" s="546"/>
      <c r="E759" s="547"/>
      <c r="F759" s="548"/>
      <c r="G759" s="448"/>
      <c r="H759" s="338"/>
      <c r="I759" s="338"/>
      <c r="J759" s="338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  <c r="AI759" s="338"/>
      <c r="AJ759" s="338"/>
      <c r="AK759" s="338"/>
      <c r="AL759" s="338"/>
      <c r="AM759" s="338"/>
      <c r="AN759" s="338"/>
      <c r="AO759" s="338"/>
      <c r="AP759" s="338"/>
      <c r="AQ759" s="338"/>
      <c r="AR759" s="338"/>
      <c r="AS759" s="338"/>
      <c r="AT759" s="338"/>
      <c r="AU759" s="338"/>
      <c r="AV759" s="338"/>
      <c r="AW759" s="338"/>
      <c r="AX759" s="338"/>
      <c r="AY759" s="338"/>
      <c r="AZ759" s="338"/>
      <c r="BA759" s="338"/>
      <c r="BB759" s="338"/>
      <c r="BC759" s="338"/>
      <c r="BD759" s="338"/>
      <c r="BE759" s="338"/>
      <c r="BF759" s="338"/>
      <c r="BG759" s="338"/>
      <c r="BH759" s="338"/>
      <c r="BI759" s="338"/>
      <c r="BJ759" s="338"/>
      <c r="BK759" s="338"/>
      <c r="BL759" s="338"/>
      <c r="BM759" s="338"/>
      <c r="BN759" s="338"/>
      <c r="BO759" s="338"/>
      <c r="BP759" s="338"/>
      <c r="BQ759" s="338"/>
      <c r="BR759" s="338"/>
      <c r="BS759" s="338"/>
      <c r="BT759" s="338"/>
      <c r="BU759" s="338"/>
      <c r="BV759" s="338"/>
      <c r="BW759" s="338"/>
      <c r="BX759" s="338"/>
      <c r="BY759" s="338"/>
      <c r="BZ759" s="338"/>
      <c r="CA759" s="338"/>
      <c r="CB759" s="338"/>
    </row>
    <row r="760" ht="15.75" customHeight="1">
      <c r="A760" s="338"/>
      <c r="B760" s="338"/>
      <c r="C760" s="346"/>
      <c r="D760" s="546"/>
      <c r="E760" s="547"/>
      <c r="F760" s="548"/>
      <c r="G760" s="448"/>
      <c r="H760" s="338"/>
      <c r="I760" s="338"/>
      <c r="J760" s="338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  <c r="AI760" s="338"/>
      <c r="AJ760" s="338"/>
      <c r="AK760" s="338"/>
      <c r="AL760" s="338"/>
      <c r="AM760" s="338"/>
      <c r="AN760" s="338"/>
      <c r="AO760" s="338"/>
      <c r="AP760" s="338"/>
      <c r="AQ760" s="338"/>
      <c r="AR760" s="338"/>
      <c r="AS760" s="338"/>
      <c r="AT760" s="338"/>
      <c r="AU760" s="338"/>
      <c r="AV760" s="338"/>
      <c r="AW760" s="338"/>
      <c r="AX760" s="338"/>
      <c r="AY760" s="338"/>
      <c r="AZ760" s="338"/>
      <c r="BA760" s="338"/>
      <c r="BB760" s="338"/>
      <c r="BC760" s="338"/>
      <c r="BD760" s="338"/>
      <c r="BE760" s="338"/>
      <c r="BF760" s="338"/>
      <c r="BG760" s="338"/>
      <c r="BH760" s="338"/>
      <c r="BI760" s="338"/>
      <c r="BJ760" s="338"/>
      <c r="BK760" s="338"/>
      <c r="BL760" s="338"/>
      <c r="BM760" s="338"/>
      <c r="BN760" s="338"/>
      <c r="BO760" s="338"/>
      <c r="BP760" s="338"/>
      <c r="BQ760" s="338"/>
      <c r="BR760" s="338"/>
      <c r="BS760" s="338"/>
      <c r="BT760" s="338"/>
      <c r="BU760" s="338"/>
      <c r="BV760" s="338"/>
      <c r="BW760" s="338"/>
      <c r="BX760" s="338"/>
      <c r="BY760" s="338"/>
      <c r="BZ760" s="338"/>
      <c r="CA760" s="338"/>
      <c r="CB760" s="338"/>
    </row>
    <row r="761" ht="15.75" customHeight="1">
      <c r="A761" s="338"/>
      <c r="B761" s="338"/>
      <c r="C761" s="346"/>
      <c r="D761" s="546"/>
      <c r="E761" s="547"/>
      <c r="F761" s="548"/>
      <c r="G761" s="448"/>
      <c r="H761" s="338"/>
      <c r="I761" s="338"/>
      <c r="J761" s="338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  <c r="AI761" s="338"/>
      <c r="AJ761" s="338"/>
      <c r="AK761" s="338"/>
      <c r="AL761" s="338"/>
      <c r="AM761" s="338"/>
      <c r="AN761" s="338"/>
      <c r="AO761" s="338"/>
      <c r="AP761" s="338"/>
      <c r="AQ761" s="338"/>
      <c r="AR761" s="338"/>
      <c r="AS761" s="338"/>
      <c r="AT761" s="338"/>
      <c r="AU761" s="338"/>
      <c r="AV761" s="338"/>
      <c r="AW761" s="338"/>
      <c r="AX761" s="338"/>
      <c r="AY761" s="338"/>
      <c r="AZ761" s="338"/>
      <c r="BA761" s="338"/>
      <c r="BB761" s="338"/>
      <c r="BC761" s="338"/>
      <c r="BD761" s="338"/>
      <c r="BE761" s="338"/>
      <c r="BF761" s="338"/>
      <c r="BG761" s="338"/>
      <c r="BH761" s="338"/>
      <c r="BI761" s="338"/>
      <c r="BJ761" s="338"/>
      <c r="BK761" s="338"/>
      <c r="BL761" s="338"/>
      <c r="BM761" s="338"/>
      <c r="BN761" s="338"/>
      <c r="BO761" s="338"/>
      <c r="BP761" s="338"/>
      <c r="BQ761" s="338"/>
      <c r="BR761" s="338"/>
      <c r="BS761" s="338"/>
      <c r="BT761" s="338"/>
      <c r="BU761" s="338"/>
      <c r="BV761" s="338"/>
      <c r="BW761" s="338"/>
      <c r="BX761" s="338"/>
      <c r="BY761" s="338"/>
      <c r="BZ761" s="338"/>
      <c r="CA761" s="338"/>
      <c r="CB761" s="338"/>
    </row>
    <row r="762" ht="15.75" customHeight="1">
      <c r="A762" s="338"/>
      <c r="B762" s="338"/>
      <c r="C762" s="346"/>
      <c r="D762" s="546"/>
      <c r="E762" s="547"/>
      <c r="F762" s="548"/>
      <c r="G762" s="448"/>
      <c r="H762" s="338"/>
      <c r="I762" s="338"/>
      <c r="J762" s="338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  <c r="AI762" s="338"/>
      <c r="AJ762" s="338"/>
      <c r="AK762" s="338"/>
      <c r="AL762" s="338"/>
      <c r="AM762" s="338"/>
      <c r="AN762" s="338"/>
      <c r="AO762" s="338"/>
      <c r="AP762" s="338"/>
      <c r="AQ762" s="338"/>
      <c r="AR762" s="338"/>
      <c r="AS762" s="338"/>
      <c r="AT762" s="338"/>
      <c r="AU762" s="338"/>
      <c r="AV762" s="338"/>
      <c r="AW762" s="338"/>
      <c r="AX762" s="338"/>
      <c r="AY762" s="338"/>
      <c r="AZ762" s="338"/>
      <c r="BA762" s="338"/>
      <c r="BB762" s="338"/>
      <c r="BC762" s="338"/>
      <c r="BD762" s="338"/>
      <c r="BE762" s="338"/>
      <c r="BF762" s="338"/>
      <c r="BG762" s="338"/>
      <c r="BH762" s="338"/>
      <c r="BI762" s="338"/>
      <c r="BJ762" s="338"/>
      <c r="BK762" s="338"/>
      <c r="BL762" s="338"/>
      <c r="BM762" s="338"/>
      <c r="BN762" s="338"/>
      <c r="BO762" s="338"/>
      <c r="BP762" s="338"/>
      <c r="BQ762" s="338"/>
      <c r="BR762" s="338"/>
      <c r="BS762" s="338"/>
      <c r="BT762" s="338"/>
      <c r="BU762" s="338"/>
      <c r="BV762" s="338"/>
      <c r="BW762" s="338"/>
      <c r="BX762" s="338"/>
      <c r="BY762" s="338"/>
      <c r="BZ762" s="338"/>
      <c r="CA762" s="338"/>
      <c r="CB762" s="338"/>
    </row>
    <row r="763" ht="15.75" customHeight="1">
      <c r="A763" s="338"/>
      <c r="B763" s="338"/>
      <c r="C763" s="346"/>
      <c r="D763" s="546"/>
      <c r="E763" s="547"/>
      <c r="F763" s="548"/>
      <c r="G763" s="448"/>
      <c r="H763" s="338"/>
      <c r="I763" s="338"/>
      <c r="J763" s="338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  <c r="AI763" s="338"/>
      <c r="AJ763" s="338"/>
      <c r="AK763" s="338"/>
      <c r="AL763" s="338"/>
      <c r="AM763" s="338"/>
      <c r="AN763" s="338"/>
      <c r="AO763" s="338"/>
      <c r="AP763" s="338"/>
      <c r="AQ763" s="338"/>
      <c r="AR763" s="338"/>
      <c r="AS763" s="338"/>
      <c r="AT763" s="338"/>
      <c r="AU763" s="338"/>
      <c r="AV763" s="338"/>
      <c r="AW763" s="338"/>
      <c r="AX763" s="338"/>
      <c r="AY763" s="338"/>
      <c r="AZ763" s="338"/>
      <c r="BA763" s="338"/>
      <c r="BB763" s="338"/>
      <c r="BC763" s="338"/>
      <c r="BD763" s="338"/>
      <c r="BE763" s="338"/>
      <c r="BF763" s="338"/>
      <c r="BG763" s="338"/>
      <c r="BH763" s="338"/>
      <c r="BI763" s="338"/>
      <c r="BJ763" s="338"/>
      <c r="BK763" s="338"/>
      <c r="BL763" s="338"/>
      <c r="BM763" s="338"/>
      <c r="BN763" s="338"/>
      <c r="BO763" s="338"/>
      <c r="BP763" s="338"/>
      <c r="BQ763" s="338"/>
      <c r="BR763" s="338"/>
      <c r="BS763" s="338"/>
      <c r="BT763" s="338"/>
      <c r="BU763" s="338"/>
      <c r="BV763" s="338"/>
      <c r="BW763" s="338"/>
      <c r="BX763" s="338"/>
      <c r="BY763" s="338"/>
      <c r="BZ763" s="338"/>
      <c r="CA763" s="338"/>
      <c r="CB763" s="338"/>
    </row>
    <row r="764" ht="15.75" customHeight="1">
      <c r="A764" s="338"/>
      <c r="B764" s="338"/>
      <c r="C764" s="346"/>
      <c r="D764" s="546"/>
      <c r="E764" s="547"/>
      <c r="F764" s="548"/>
      <c r="G764" s="448"/>
      <c r="H764" s="338"/>
      <c r="I764" s="338"/>
      <c r="J764" s="338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  <c r="AI764" s="338"/>
      <c r="AJ764" s="338"/>
      <c r="AK764" s="338"/>
      <c r="AL764" s="338"/>
      <c r="AM764" s="338"/>
      <c r="AN764" s="338"/>
      <c r="AO764" s="338"/>
      <c r="AP764" s="338"/>
      <c r="AQ764" s="338"/>
      <c r="AR764" s="338"/>
      <c r="AS764" s="338"/>
      <c r="AT764" s="338"/>
      <c r="AU764" s="338"/>
      <c r="AV764" s="338"/>
      <c r="AW764" s="338"/>
      <c r="AX764" s="338"/>
      <c r="AY764" s="338"/>
      <c r="AZ764" s="338"/>
      <c r="BA764" s="338"/>
      <c r="BB764" s="338"/>
      <c r="BC764" s="338"/>
      <c r="BD764" s="338"/>
      <c r="BE764" s="338"/>
      <c r="BF764" s="338"/>
      <c r="BG764" s="338"/>
      <c r="BH764" s="338"/>
      <c r="BI764" s="338"/>
      <c r="BJ764" s="338"/>
      <c r="BK764" s="338"/>
      <c r="BL764" s="338"/>
      <c r="BM764" s="338"/>
      <c r="BN764" s="338"/>
      <c r="BO764" s="338"/>
      <c r="BP764" s="338"/>
      <c r="BQ764" s="338"/>
      <c r="BR764" s="338"/>
      <c r="BS764" s="338"/>
      <c r="BT764" s="338"/>
      <c r="BU764" s="338"/>
      <c r="BV764" s="338"/>
      <c r="BW764" s="338"/>
      <c r="BX764" s="338"/>
      <c r="BY764" s="338"/>
      <c r="BZ764" s="338"/>
      <c r="CA764" s="338"/>
      <c r="CB764" s="338"/>
    </row>
    <row r="765" ht="15.75" customHeight="1">
      <c r="A765" s="338"/>
      <c r="B765" s="338"/>
      <c r="C765" s="346"/>
      <c r="D765" s="546"/>
      <c r="E765" s="547"/>
      <c r="F765" s="548"/>
      <c r="G765" s="448"/>
      <c r="H765" s="338"/>
      <c r="I765" s="338"/>
      <c r="J765" s="338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  <c r="AI765" s="338"/>
      <c r="AJ765" s="338"/>
      <c r="AK765" s="338"/>
      <c r="AL765" s="338"/>
      <c r="AM765" s="338"/>
      <c r="AN765" s="338"/>
      <c r="AO765" s="338"/>
      <c r="AP765" s="338"/>
      <c r="AQ765" s="338"/>
      <c r="AR765" s="338"/>
      <c r="AS765" s="338"/>
      <c r="AT765" s="338"/>
      <c r="AU765" s="338"/>
      <c r="AV765" s="338"/>
      <c r="AW765" s="338"/>
      <c r="AX765" s="338"/>
      <c r="AY765" s="338"/>
      <c r="AZ765" s="338"/>
      <c r="BA765" s="338"/>
      <c r="BB765" s="338"/>
      <c r="BC765" s="338"/>
      <c r="BD765" s="338"/>
      <c r="BE765" s="338"/>
      <c r="BF765" s="338"/>
      <c r="BG765" s="338"/>
      <c r="BH765" s="338"/>
      <c r="BI765" s="338"/>
      <c r="BJ765" s="338"/>
      <c r="BK765" s="338"/>
      <c r="BL765" s="338"/>
      <c r="BM765" s="338"/>
      <c r="BN765" s="338"/>
      <c r="BO765" s="338"/>
      <c r="BP765" s="338"/>
      <c r="BQ765" s="338"/>
      <c r="BR765" s="338"/>
      <c r="BS765" s="338"/>
      <c r="BT765" s="338"/>
      <c r="BU765" s="338"/>
      <c r="BV765" s="338"/>
      <c r="BW765" s="338"/>
      <c r="BX765" s="338"/>
      <c r="BY765" s="338"/>
      <c r="BZ765" s="338"/>
      <c r="CA765" s="338"/>
      <c r="CB765" s="338"/>
    </row>
    <row r="766" ht="15.75" customHeight="1">
      <c r="A766" s="338"/>
      <c r="B766" s="338"/>
      <c r="C766" s="346"/>
      <c r="D766" s="546"/>
      <c r="E766" s="547"/>
      <c r="F766" s="548"/>
      <c r="G766" s="448"/>
      <c r="H766" s="338"/>
      <c r="I766" s="338"/>
      <c r="J766" s="338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  <c r="AI766" s="338"/>
      <c r="AJ766" s="338"/>
      <c r="AK766" s="338"/>
      <c r="AL766" s="338"/>
      <c r="AM766" s="338"/>
      <c r="AN766" s="338"/>
      <c r="AO766" s="338"/>
      <c r="AP766" s="338"/>
      <c r="AQ766" s="338"/>
      <c r="AR766" s="338"/>
      <c r="AS766" s="338"/>
      <c r="AT766" s="338"/>
      <c r="AU766" s="338"/>
      <c r="AV766" s="338"/>
      <c r="AW766" s="338"/>
      <c r="AX766" s="338"/>
      <c r="AY766" s="338"/>
      <c r="AZ766" s="338"/>
      <c r="BA766" s="338"/>
      <c r="BB766" s="338"/>
      <c r="BC766" s="338"/>
      <c r="BD766" s="338"/>
      <c r="BE766" s="338"/>
      <c r="BF766" s="338"/>
      <c r="BG766" s="338"/>
      <c r="BH766" s="338"/>
      <c r="BI766" s="338"/>
      <c r="BJ766" s="338"/>
      <c r="BK766" s="338"/>
      <c r="BL766" s="338"/>
      <c r="BM766" s="338"/>
      <c r="BN766" s="338"/>
      <c r="BO766" s="338"/>
      <c r="BP766" s="338"/>
      <c r="BQ766" s="338"/>
      <c r="BR766" s="338"/>
      <c r="BS766" s="338"/>
      <c r="BT766" s="338"/>
      <c r="BU766" s="338"/>
      <c r="BV766" s="338"/>
      <c r="BW766" s="338"/>
      <c r="BX766" s="338"/>
      <c r="BY766" s="338"/>
      <c r="BZ766" s="338"/>
      <c r="CA766" s="338"/>
      <c r="CB766" s="338"/>
    </row>
    <row r="767" ht="15.75" customHeight="1">
      <c r="A767" s="338"/>
      <c r="B767" s="338"/>
      <c r="C767" s="346"/>
      <c r="D767" s="546"/>
      <c r="E767" s="547"/>
      <c r="F767" s="548"/>
      <c r="G767" s="448"/>
      <c r="H767" s="338"/>
      <c r="I767" s="338"/>
      <c r="J767" s="338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  <c r="AI767" s="338"/>
      <c r="AJ767" s="338"/>
      <c r="AK767" s="338"/>
      <c r="AL767" s="338"/>
      <c r="AM767" s="338"/>
      <c r="AN767" s="338"/>
      <c r="AO767" s="338"/>
      <c r="AP767" s="338"/>
      <c r="AQ767" s="338"/>
      <c r="AR767" s="338"/>
      <c r="AS767" s="338"/>
      <c r="AT767" s="338"/>
      <c r="AU767" s="338"/>
      <c r="AV767" s="338"/>
      <c r="AW767" s="338"/>
      <c r="AX767" s="338"/>
      <c r="AY767" s="338"/>
      <c r="AZ767" s="338"/>
      <c r="BA767" s="338"/>
      <c r="BB767" s="338"/>
      <c r="BC767" s="338"/>
      <c r="BD767" s="338"/>
      <c r="BE767" s="338"/>
      <c r="BF767" s="338"/>
      <c r="BG767" s="338"/>
      <c r="BH767" s="338"/>
      <c r="BI767" s="338"/>
      <c r="BJ767" s="338"/>
      <c r="BK767" s="338"/>
      <c r="BL767" s="338"/>
      <c r="BM767" s="338"/>
      <c r="BN767" s="338"/>
      <c r="BO767" s="338"/>
      <c r="BP767" s="338"/>
      <c r="BQ767" s="338"/>
      <c r="BR767" s="338"/>
      <c r="BS767" s="338"/>
      <c r="BT767" s="338"/>
      <c r="BU767" s="338"/>
      <c r="BV767" s="338"/>
      <c r="BW767" s="338"/>
      <c r="BX767" s="338"/>
      <c r="BY767" s="338"/>
      <c r="BZ767" s="338"/>
      <c r="CA767" s="338"/>
      <c r="CB767" s="338"/>
    </row>
    <row r="768" ht="15.75" customHeight="1">
      <c r="A768" s="338"/>
      <c r="B768" s="338"/>
      <c r="C768" s="346"/>
      <c r="D768" s="546"/>
      <c r="E768" s="547"/>
      <c r="F768" s="548"/>
      <c r="G768" s="448"/>
      <c r="H768" s="338"/>
      <c r="I768" s="338"/>
      <c r="J768" s="338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  <c r="AI768" s="338"/>
      <c r="AJ768" s="338"/>
      <c r="AK768" s="338"/>
      <c r="AL768" s="338"/>
      <c r="AM768" s="338"/>
      <c r="AN768" s="338"/>
      <c r="AO768" s="338"/>
      <c r="AP768" s="338"/>
      <c r="AQ768" s="338"/>
      <c r="AR768" s="338"/>
      <c r="AS768" s="338"/>
      <c r="AT768" s="338"/>
      <c r="AU768" s="338"/>
      <c r="AV768" s="338"/>
      <c r="AW768" s="338"/>
      <c r="AX768" s="338"/>
      <c r="AY768" s="338"/>
      <c r="AZ768" s="338"/>
      <c r="BA768" s="338"/>
      <c r="BB768" s="338"/>
      <c r="BC768" s="338"/>
      <c r="BD768" s="338"/>
      <c r="BE768" s="338"/>
      <c r="BF768" s="338"/>
      <c r="BG768" s="338"/>
      <c r="BH768" s="338"/>
      <c r="BI768" s="338"/>
      <c r="BJ768" s="338"/>
      <c r="BK768" s="338"/>
      <c r="BL768" s="338"/>
      <c r="BM768" s="338"/>
      <c r="BN768" s="338"/>
      <c r="BO768" s="338"/>
      <c r="BP768" s="338"/>
      <c r="BQ768" s="338"/>
      <c r="BR768" s="338"/>
      <c r="BS768" s="338"/>
      <c r="BT768" s="338"/>
      <c r="BU768" s="338"/>
      <c r="BV768" s="338"/>
      <c r="BW768" s="338"/>
      <c r="BX768" s="338"/>
      <c r="BY768" s="338"/>
      <c r="BZ768" s="338"/>
      <c r="CA768" s="338"/>
      <c r="CB768" s="338"/>
    </row>
    <row r="769" ht="15.75" customHeight="1">
      <c r="A769" s="338"/>
      <c r="B769" s="338"/>
      <c r="C769" s="346"/>
      <c r="D769" s="546"/>
      <c r="E769" s="547"/>
      <c r="F769" s="548"/>
      <c r="G769" s="448"/>
      <c r="H769" s="338"/>
      <c r="I769" s="338"/>
      <c r="J769" s="338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  <c r="AI769" s="338"/>
      <c r="AJ769" s="338"/>
      <c r="AK769" s="338"/>
      <c r="AL769" s="338"/>
      <c r="AM769" s="338"/>
      <c r="AN769" s="338"/>
      <c r="AO769" s="338"/>
      <c r="AP769" s="338"/>
      <c r="AQ769" s="338"/>
      <c r="AR769" s="338"/>
      <c r="AS769" s="338"/>
      <c r="AT769" s="338"/>
      <c r="AU769" s="338"/>
      <c r="AV769" s="338"/>
      <c r="AW769" s="338"/>
      <c r="AX769" s="338"/>
      <c r="AY769" s="338"/>
      <c r="AZ769" s="338"/>
      <c r="BA769" s="338"/>
      <c r="BB769" s="338"/>
      <c r="BC769" s="338"/>
      <c r="BD769" s="338"/>
      <c r="BE769" s="338"/>
      <c r="BF769" s="338"/>
      <c r="BG769" s="338"/>
      <c r="BH769" s="338"/>
      <c r="BI769" s="338"/>
      <c r="BJ769" s="338"/>
      <c r="BK769" s="338"/>
      <c r="BL769" s="338"/>
      <c r="BM769" s="338"/>
      <c r="BN769" s="338"/>
      <c r="BO769" s="338"/>
      <c r="BP769" s="338"/>
      <c r="BQ769" s="338"/>
      <c r="BR769" s="338"/>
      <c r="BS769" s="338"/>
      <c r="BT769" s="338"/>
      <c r="BU769" s="338"/>
      <c r="BV769" s="338"/>
      <c r="BW769" s="338"/>
      <c r="BX769" s="338"/>
      <c r="BY769" s="338"/>
      <c r="BZ769" s="338"/>
      <c r="CA769" s="338"/>
      <c r="CB769" s="338"/>
    </row>
    <row r="770" ht="15.75" customHeight="1">
      <c r="A770" s="338"/>
      <c r="B770" s="338"/>
      <c r="C770" s="346"/>
      <c r="D770" s="546"/>
      <c r="E770" s="547"/>
      <c r="F770" s="548"/>
      <c r="G770" s="448"/>
      <c r="H770" s="338"/>
      <c r="I770" s="338"/>
      <c r="J770" s="338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  <c r="AI770" s="338"/>
      <c r="AJ770" s="338"/>
      <c r="AK770" s="338"/>
      <c r="AL770" s="338"/>
      <c r="AM770" s="338"/>
      <c r="AN770" s="338"/>
      <c r="AO770" s="338"/>
      <c r="AP770" s="338"/>
      <c r="AQ770" s="338"/>
      <c r="AR770" s="338"/>
      <c r="AS770" s="338"/>
      <c r="AT770" s="338"/>
      <c r="AU770" s="338"/>
      <c r="AV770" s="338"/>
      <c r="AW770" s="338"/>
      <c r="AX770" s="338"/>
      <c r="AY770" s="338"/>
      <c r="AZ770" s="338"/>
      <c r="BA770" s="338"/>
      <c r="BB770" s="338"/>
      <c r="BC770" s="338"/>
      <c r="BD770" s="338"/>
      <c r="BE770" s="338"/>
      <c r="BF770" s="338"/>
      <c r="BG770" s="338"/>
      <c r="BH770" s="338"/>
      <c r="BI770" s="338"/>
      <c r="BJ770" s="338"/>
      <c r="BK770" s="338"/>
      <c r="BL770" s="338"/>
      <c r="BM770" s="338"/>
      <c r="BN770" s="338"/>
      <c r="BO770" s="338"/>
      <c r="BP770" s="338"/>
      <c r="BQ770" s="338"/>
      <c r="BR770" s="338"/>
      <c r="BS770" s="338"/>
      <c r="BT770" s="338"/>
      <c r="BU770" s="338"/>
      <c r="BV770" s="338"/>
      <c r="BW770" s="338"/>
      <c r="BX770" s="338"/>
      <c r="BY770" s="338"/>
      <c r="BZ770" s="338"/>
      <c r="CA770" s="338"/>
      <c r="CB770" s="338"/>
    </row>
    <row r="771" ht="15.75" customHeight="1">
      <c r="A771" s="338"/>
      <c r="B771" s="338"/>
      <c r="C771" s="346"/>
      <c r="D771" s="546"/>
      <c r="E771" s="547"/>
      <c r="F771" s="548"/>
      <c r="G771" s="448"/>
      <c r="H771" s="338"/>
      <c r="I771" s="338"/>
      <c r="J771" s="338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  <c r="AI771" s="338"/>
      <c r="AJ771" s="338"/>
      <c r="AK771" s="338"/>
      <c r="AL771" s="338"/>
      <c r="AM771" s="338"/>
      <c r="AN771" s="338"/>
      <c r="AO771" s="338"/>
      <c r="AP771" s="338"/>
      <c r="AQ771" s="338"/>
      <c r="AR771" s="338"/>
      <c r="AS771" s="338"/>
      <c r="AT771" s="338"/>
      <c r="AU771" s="338"/>
      <c r="AV771" s="338"/>
      <c r="AW771" s="338"/>
      <c r="AX771" s="338"/>
      <c r="AY771" s="338"/>
      <c r="AZ771" s="338"/>
      <c r="BA771" s="338"/>
      <c r="BB771" s="338"/>
      <c r="BC771" s="338"/>
      <c r="BD771" s="338"/>
      <c r="BE771" s="338"/>
      <c r="BF771" s="338"/>
      <c r="BG771" s="338"/>
      <c r="BH771" s="338"/>
      <c r="BI771" s="338"/>
      <c r="BJ771" s="338"/>
      <c r="BK771" s="338"/>
      <c r="BL771" s="338"/>
      <c r="BM771" s="338"/>
      <c r="BN771" s="338"/>
      <c r="BO771" s="338"/>
      <c r="BP771" s="338"/>
      <c r="BQ771" s="338"/>
      <c r="BR771" s="338"/>
      <c r="BS771" s="338"/>
      <c r="BT771" s="338"/>
      <c r="BU771" s="338"/>
      <c r="BV771" s="338"/>
      <c r="BW771" s="338"/>
      <c r="BX771" s="338"/>
      <c r="BY771" s="338"/>
      <c r="BZ771" s="338"/>
      <c r="CA771" s="338"/>
      <c r="CB771" s="338"/>
    </row>
    <row r="772" ht="15.75" customHeight="1">
      <c r="A772" s="338"/>
      <c r="B772" s="338"/>
      <c r="C772" s="346"/>
      <c r="D772" s="546"/>
      <c r="E772" s="547"/>
      <c r="F772" s="548"/>
      <c r="G772" s="44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  <c r="AI772" s="338"/>
      <c r="AJ772" s="338"/>
      <c r="AK772" s="338"/>
      <c r="AL772" s="338"/>
      <c r="AM772" s="338"/>
      <c r="AN772" s="338"/>
      <c r="AO772" s="338"/>
      <c r="AP772" s="338"/>
      <c r="AQ772" s="338"/>
      <c r="AR772" s="338"/>
      <c r="AS772" s="338"/>
      <c r="AT772" s="338"/>
      <c r="AU772" s="338"/>
      <c r="AV772" s="338"/>
      <c r="AW772" s="338"/>
      <c r="AX772" s="338"/>
      <c r="AY772" s="338"/>
      <c r="AZ772" s="338"/>
      <c r="BA772" s="338"/>
      <c r="BB772" s="338"/>
      <c r="BC772" s="338"/>
      <c r="BD772" s="338"/>
      <c r="BE772" s="338"/>
      <c r="BF772" s="338"/>
      <c r="BG772" s="338"/>
      <c r="BH772" s="338"/>
      <c r="BI772" s="338"/>
      <c r="BJ772" s="338"/>
      <c r="BK772" s="338"/>
      <c r="BL772" s="338"/>
      <c r="BM772" s="338"/>
      <c r="BN772" s="338"/>
      <c r="BO772" s="338"/>
      <c r="BP772" s="338"/>
      <c r="BQ772" s="338"/>
      <c r="BR772" s="338"/>
      <c r="BS772" s="338"/>
      <c r="BT772" s="338"/>
      <c r="BU772" s="338"/>
      <c r="BV772" s="338"/>
      <c r="BW772" s="338"/>
      <c r="BX772" s="338"/>
      <c r="BY772" s="338"/>
      <c r="BZ772" s="338"/>
      <c r="CA772" s="338"/>
      <c r="CB772" s="338"/>
    </row>
    <row r="773" ht="15.75" customHeight="1">
      <c r="A773" s="338"/>
      <c r="B773" s="338"/>
      <c r="C773" s="346"/>
      <c r="D773" s="546"/>
      <c r="E773" s="547"/>
      <c r="F773" s="548"/>
      <c r="G773" s="448"/>
      <c r="H773" s="338"/>
      <c r="I773" s="338"/>
      <c r="J773" s="338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  <c r="AI773" s="338"/>
      <c r="AJ773" s="338"/>
      <c r="AK773" s="338"/>
      <c r="AL773" s="338"/>
      <c r="AM773" s="338"/>
      <c r="AN773" s="338"/>
      <c r="AO773" s="338"/>
      <c r="AP773" s="338"/>
      <c r="AQ773" s="338"/>
      <c r="AR773" s="338"/>
      <c r="AS773" s="338"/>
      <c r="AT773" s="338"/>
      <c r="AU773" s="338"/>
      <c r="AV773" s="338"/>
      <c r="AW773" s="338"/>
      <c r="AX773" s="338"/>
      <c r="AY773" s="338"/>
      <c r="AZ773" s="338"/>
      <c r="BA773" s="338"/>
      <c r="BB773" s="338"/>
      <c r="BC773" s="338"/>
      <c r="BD773" s="338"/>
      <c r="BE773" s="338"/>
      <c r="BF773" s="338"/>
      <c r="BG773" s="338"/>
      <c r="BH773" s="338"/>
      <c r="BI773" s="338"/>
      <c r="BJ773" s="338"/>
      <c r="BK773" s="338"/>
      <c r="BL773" s="338"/>
      <c r="BM773" s="338"/>
      <c r="BN773" s="338"/>
      <c r="BO773" s="338"/>
      <c r="BP773" s="338"/>
      <c r="BQ773" s="338"/>
      <c r="BR773" s="338"/>
      <c r="BS773" s="338"/>
      <c r="BT773" s="338"/>
      <c r="BU773" s="338"/>
      <c r="BV773" s="338"/>
      <c r="BW773" s="338"/>
      <c r="BX773" s="338"/>
      <c r="BY773" s="338"/>
      <c r="BZ773" s="338"/>
      <c r="CA773" s="338"/>
      <c r="CB773" s="338"/>
    </row>
    <row r="774" ht="15.75" customHeight="1">
      <c r="A774" s="338"/>
      <c r="B774" s="338"/>
      <c r="C774" s="346"/>
      <c r="D774" s="546"/>
      <c r="E774" s="547"/>
      <c r="F774" s="548"/>
      <c r="G774" s="448"/>
      <c r="H774" s="338"/>
      <c r="I774" s="338"/>
      <c r="J774" s="338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  <c r="AI774" s="338"/>
      <c r="AJ774" s="338"/>
      <c r="AK774" s="338"/>
      <c r="AL774" s="338"/>
      <c r="AM774" s="338"/>
      <c r="AN774" s="338"/>
      <c r="AO774" s="338"/>
      <c r="AP774" s="338"/>
      <c r="AQ774" s="338"/>
      <c r="AR774" s="338"/>
      <c r="AS774" s="338"/>
      <c r="AT774" s="338"/>
      <c r="AU774" s="338"/>
      <c r="AV774" s="338"/>
      <c r="AW774" s="338"/>
      <c r="AX774" s="338"/>
      <c r="AY774" s="338"/>
      <c r="AZ774" s="338"/>
      <c r="BA774" s="338"/>
      <c r="BB774" s="338"/>
      <c r="BC774" s="338"/>
      <c r="BD774" s="338"/>
      <c r="BE774" s="338"/>
      <c r="BF774" s="338"/>
      <c r="BG774" s="338"/>
      <c r="BH774" s="338"/>
      <c r="BI774" s="338"/>
      <c r="BJ774" s="338"/>
      <c r="BK774" s="338"/>
      <c r="BL774" s="338"/>
      <c r="BM774" s="338"/>
      <c r="BN774" s="338"/>
      <c r="BO774" s="338"/>
      <c r="BP774" s="338"/>
      <c r="BQ774" s="338"/>
      <c r="BR774" s="338"/>
      <c r="BS774" s="338"/>
      <c r="BT774" s="338"/>
      <c r="BU774" s="338"/>
      <c r="BV774" s="338"/>
      <c r="BW774" s="338"/>
      <c r="BX774" s="338"/>
      <c r="BY774" s="338"/>
      <c r="BZ774" s="338"/>
      <c r="CA774" s="338"/>
      <c r="CB774" s="338"/>
    </row>
    <row r="775" ht="15.75" customHeight="1">
      <c r="A775" s="338"/>
      <c r="B775" s="338"/>
      <c r="C775" s="346"/>
      <c r="D775" s="546"/>
      <c r="E775" s="547"/>
      <c r="F775" s="548"/>
      <c r="G775" s="448"/>
      <c r="H775" s="338"/>
      <c r="I775" s="338"/>
      <c r="J775" s="338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  <c r="AI775" s="338"/>
      <c r="AJ775" s="338"/>
      <c r="AK775" s="338"/>
      <c r="AL775" s="338"/>
      <c r="AM775" s="338"/>
      <c r="AN775" s="338"/>
      <c r="AO775" s="338"/>
      <c r="AP775" s="338"/>
      <c r="AQ775" s="338"/>
      <c r="AR775" s="338"/>
      <c r="AS775" s="338"/>
      <c r="AT775" s="338"/>
      <c r="AU775" s="338"/>
      <c r="AV775" s="338"/>
      <c r="AW775" s="338"/>
      <c r="AX775" s="338"/>
      <c r="AY775" s="338"/>
      <c r="AZ775" s="338"/>
      <c r="BA775" s="338"/>
      <c r="BB775" s="338"/>
      <c r="BC775" s="338"/>
      <c r="BD775" s="338"/>
      <c r="BE775" s="338"/>
      <c r="BF775" s="338"/>
      <c r="BG775" s="338"/>
      <c r="BH775" s="338"/>
      <c r="BI775" s="338"/>
      <c r="BJ775" s="338"/>
      <c r="BK775" s="338"/>
      <c r="BL775" s="338"/>
      <c r="BM775" s="338"/>
      <c r="BN775" s="338"/>
      <c r="BO775" s="338"/>
      <c r="BP775" s="338"/>
      <c r="BQ775" s="338"/>
      <c r="BR775" s="338"/>
      <c r="BS775" s="338"/>
      <c r="BT775" s="338"/>
      <c r="BU775" s="338"/>
      <c r="BV775" s="338"/>
      <c r="BW775" s="338"/>
      <c r="BX775" s="338"/>
      <c r="BY775" s="338"/>
      <c r="BZ775" s="338"/>
      <c r="CA775" s="338"/>
      <c r="CB775" s="338"/>
    </row>
    <row r="776" ht="15.75" customHeight="1">
      <c r="A776" s="338"/>
      <c r="B776" s="338"/>
      <c r="C776" s="346"/>
      <c r="D776" s="546"/>
      <c r="E776" s="547"/>
      <c r="F776" s="548"/>
      <c r="G776" s="448"/>
      <c r="H776" s="338"/>
      <c r="I776" s="338"/>
      <c r="J776" s="338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  <c r="AI776" s="338"/>
      <c r="AJ776" s="338"/>
      <c r="AK776" s="338"/>
      <c r="AL776" s="338"/>
      <c r="AM776" s="338"/>
      <c r="AN776" s="338"/>
      <c r="AO776" s="338"/>
      <c r="AP776" s="338"/>
      <c r="AQ776" s="338"/>
      <c r="AR776" s="338"/>
      <c r="AS776" s="338"/>
      <c r="AT776" s="338"/>
      <c r="AU776" s="338"/>
      <c r="AV776" s="338"/>
      <c r="AW776" s="338"/>
      <c r="AX776" s="338"/>
      <c r="AY776" s="338"/>
      <c r="AZ776" s="338"/>
      <c r="BA776" s="338"/>
      <c r="BB776" s="338"/>
      <c r="BC776" s="338"/>
      <c r="BD776" s="338"/>
      <c r="BE776" s="338"/>
      <c r="BF776" s="338"/>
      <c r="BG776" s="338"/>
      <c r="BH776" s="338"/>
      <c r="BI776" s="338"/>
      <c r="BJ776" s="338"/>
      <c r="BK776" s="338"/>
      <c r="BL776" s="338"/>
      <c r="BM776" s="338"/>
      <c r="BN776" s="338"/>
      <c r="BO776" s="338"/>
      <c r="BP776" s="338"/>
      <c r="BQ776" s="338"/>
      <c r="BR776" s="338"/>
      <c r="BS776" s="338"/>
      <c r="BT776" s="338"/>
      <c r="BU776" s="338"/>
      <c r="BV776" s="338"/>
      <c r="BW776" s="338"/>
      <c r="BX776" s="338"/>
      <c r="BY776" s="338"/>
      <c r="BZ776" s="338"/>
      <c r="CA776" s="338"/>
      <c r="CB776" s="338"/>
    </row>
    <row r="777" ht="15.75" customHeight="1">
      <c r="A777" s="338"/>
      <c r="B777" s="338"/>
      <c r="C777" s="346"/>
      <c r="D777" s="546"/>
      <c r="E777" s="547"/>
      <c r="F777" s="548"/>
      <c r="G777" s="448"/>
      <c r="H777" s="338"/>
      <c r="I777" s="338"/>
      <c r="J777" s="338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  <c r="AI777" s="338"/>
      <c r="AJ777" s="338"/>
      <c r="AK777" s="338"/>
      <c r="AL777" s="338"/>
      <c r="AM777" s="338"/>
      <c r="AN777" s="338"/>
      <c r="AO777" s="338"/>
      <c r="AP777" s="338"/>
      <c r="AQ777" s="338"/>
      <c r="AR777" s="338"/>
      <c r="AS777" s="338"/>
      <c r="AT777" s="338"/>
      <c r="AU777" s="338"/>
      <c r="AV777" s="338"/>
      <c r="AW777" s="338"/>
      <c r="AX777" s="338"/>
      <c r="AY777" s="338"/>
      <c r="AZ777" s="338"/>
      <c r="BA777" s="338"/>
      <c r="BB777" s="338"/>
      <c r="BC777" s="338"/>
      <c r="BD777" s="338"/>
      <c r="BE777" s="338"/>
      <c r="BF777" s="338"/>
      <c r="BG777" s="338"/>
      <c r="BH777" s="338"/>
      <c r="BI777" s="338"/>
      <c r="BJ777" s="338"/>
      <c r="BK777" s="338"/>
      <c r="BL777" s="338"/>
      <c r="BM777" s="338"/>
      <c r="BN777" s="338"/>
      <c r="BO777" s="338"/>
      <c r="BP777" s="338"/>
      <c r="BQ777" s="338"/>
      <c r="BR777" s="338"/>
      <c r="BS777" s="338"/>
      <c r="BT777" s="338"/>
      <c r="BU777" s="338"/>
      <c r="BV777" s="338"/>
      <c r="BW777" s="338"/>
      <c r="BX777" s="338"/>
      <c r="BY777" s="338"/>
      <c r="BZ777" s="338"/>
      <c r="CA777" s="338"/>
      <c r="CB777" s="338"/>
    </row>
    <row r="778" ht="15.75" customHeight="1">
      <c r="A778" s="338"/>
      <c r="B778" s="338"/>
      <c r="C778" s="346"/>
      <c r="D778" s="546"/>
      <c r="E778" s="547"/>
      <c r="F778" s="548"/>
      <c r="G778" s="448"/>
      <c r="H778" s="338"/>
      <c r="I778" s="338"/>
      <c r="J778" s="338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  <c r="AI778" s="338"/>
      <c r="AJ778" s="338"/>
      <c r="AK778" s="338"/>
      <c r="AL778" s="338"/>
      <c r="AM778" s="338"/>
      <c r="AN778" s="338"/>
      <c r="AO778" s="338"/>
      <c r="AP778" s="338"/>
      <c r="AQ778" s="338"/>
      <c r="AR778" s="338"/>
      <c r="AS778" s="338"/>
      <c r="AT778" s="338"/>
      <c r="AU778" s="338"/>
      <c r="AV778" s="338"/>
      <c r="AW778" s="338"/>
      <c r="AX778" s="338"/>
      <c r="AY778" s="338"/>
      <c r="AZ778" s="338"/>
      <c r="BA778" s="338"/>
      <c r="BB778" s="338"/>
      <c r="BC778" s="338"/>
      <c r="BD778" s="338"/>
      <c r="BE778" s="338"/>
      <c r="BF778" s="338"/>
      <c r="BG778" s="338"/>
      <c r="BH778" s="338"/>
      <c r="BI778" s="338"/>
      <c r="BJ778" s="338"/>
      <c r="BK778" s="338"/>
      <c r="BL778" s="338"/>
      <c r="BM778" s="338"/>
      <c r="BN778" s="338"/>
      <c r="BO778" s="338"/>
      <c r="BP778" s="338"/>
      <c r="BQ778" s="338"/>
      <c r="BR778" s="338"/>
      <c r="BS778" s="338"/>
      <c r="BT778" s="338"/>
      <c r="BU778" s="338"/>
      <c r="BV778" s="338"/>
      <c r="BW778" s="338"/>
      <c r="BX778" s="338"/>
      <c r="BY778" s="338"/>
      <c r="BZ778" s="338"/>
      <c r="CA778" s="338"/>
      <c r="CB778" s="338"/>
    </row>
    <row r="779" ht="15.75" customHeight="1">
      <c r="A779" s="338"/>
      <c r="B779" s="338"/>
      <c r="C779" s="346"/>
      <c r="D779" s="546"/>
      <c r="E779" s="547"/>
      <c r="F779" s="548"/>
      <c r="G779" s="448"/>
      <c r="H779" s="338"/>
      <c r="I779" s="338"/>
      <c r="J779" s="338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  <c r="AI779" s="338"/>
      <c r="AJ779" s="338"/>
      <c r="AK779" s="338"/>
      <c r="AL779" s="338"/>
      <c r="AM779" s="338"/>
      <c r="AN779" s="338"/>
      <c r="AO779" s="338"/>
      <c r="AP779" s="338"/>
      <c r="AQ779" s="338"/>
      <c r="AR779" s="338"/>
      <c r="AS779" s="338"/>
      <c r="AT779" s="338"/>
      <c r="AU779" s="338"/>
      <c r="AV779" s="338"/>
      <c r="AW779" s="338"/>
      <c r="AX779" s="338"/>
      <c r="AY779" s="338"/>
      <c r="AZ779" s="338"/>
      <c r="BA779" s="338"/>
      <c r="BB779" s="338"/>
      <c r="BC779" s="338"/>
      <c r="BD779" s="338"/>
      <c r="BE779" s="338"/>
      <c r="BF779" s="338"/>
      <c r="BG779" s="338"/>
      <c r="BH779" s="338"/>
      <c r="BI779" s="338"/>
      <c r="BJ779" s="338"/>
      <c r="BK779" s="338"/>
      <c r="BL779" s="338"/>
      <c r="BM779" s="338"/>
      <c r="BN779" s="338"/>
      <c r="BO779" s="338"/>
      <c r="BP779" s="338"/>
      <c r="BQ779" s="338"/>
      <c r="BR779" s="338"/>
      <c r="BS779" s="338"/>
      <c r="BT779" s="338"/>
      <c r="BU779" s="338"/>
      <c r="BV779" s="338"/>
      <c r="BW779" s="338"/>
      <c r="BX779" s="338"/>
      <c r="BY779" s="338"/>
      <c r="BZ779" s="338"/>
      <c r="CA779" s="338"/>
      <c r="CB779" s="338"/>
    </row>
    <row r="780" ht="15.75" customHeight="1">
      <c r="A780" s="338"/>
      <c r="B780" s="338"/>
      <c r="C780" s="346"/>
      <c r="D780" s="546"/>
      <c r="E780" s="547"/>
      <c r="F780" s="548"/>
      <c r="G780" s="448"/>
      <c r="H780" s="338"/>
      <c r="I780" s="338"/>
      <c r="J780" s="338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  <c r="AI780" s="338"/>
      <c r="AJ780" s="338"/>
      <c r="AK780" s="338"/>
      <c r="AL780" s="338"/>
      <c r="AM780" s="338"/>
      <c r="AN780" s="338"/>
      <c r="AO780" s="338"/>
      <c r="AP780" s="338"/>
      <c r="AQ780" s="338"/>
      <c r="AR780" s="338"/>
      <c r="AS780" s="338"/>
      <c r="AT780" s="338"/>
      <c r="AU780" s="338"/>
      <c r="AV780" s="338"/>
      <c r="AW780" s="338"/>
      <c r="AX780" s="338"/>
      <c r="AY780" s="338"/>
      <c r="AZ780" s="338"/>
      <c r="BA780" s="338"/>
      <c r="BB780" s="338"/>
      <c r="BC780" s="338"/>
      <c r="BD780" s="338"/>
      <c r="BE780" s="338"/>
      <c r="BF780" s="338"/>
      <c r="BG780" s="338"/>
      <c r="BH780" s="338"/>
      <c r="BI780" s="338"/>
      <c r="BJ780" s="338"/>
      <c r="BK780" s="338"/>
      <c r="BL780" s="338"/>
      <c r="BM780" s="338"/>
      <c r="BN780" s="338"/>
      <c r="BO780" s="338"/>
      <c r="BP780" s="338"/>
      <c r="BQ780" s="338"/>
      <c r="BR780" s="338"/>
      <c r="BS780" s="338"/>
      <c r="BT780" s="338"/>
      <c r="BU780" s="338"/>
      <c r="BV780" s="338"/>
      <c r="BW780" s="338"/>
      <c r="BX780" s="338"/>
      <c r="BY780" s="338"/>
      <c r="BZ780" s="338"/>
      <c r="CA780" s="338"/>
      <c r="CB780" s="338"/>
    </row>
    <row r="781" ht="15.75" customHeight="1">
      <c r="A781" s="338"/>
      <c r="B781" s="338"/>
      <c r="C781" s="346"/>
      <c r="D781" s="546"/>
      <c r="E781" s="547"/>
      <c r="F781" s="548"/>
      <c r="G781" s="448"/>
      <c r="H781" s="338"/>
      <c r="I781" s="338"/>
      <c r="J781" s="338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  <c r="AI781" s="338"/>
      <c r="AJ781" s="338"/>
      <c r="AK781" s="338"/>
      <c r="AL781" s="338"/>
      <c r="AM781" s="338"/>
      <c r="AN781" s="338"/>
      <c r="AO781" s="338"/>
      <c r="AP781" s="338"/>
      <c r="AQ781" s="338"/>
      <c r="AR781" s="338"/>
      <c r="AS781" s="338"/>
      <c r="AT781" s="338"/>
      <c r="AU781" s="338"/>
      <c r="AV781" s="338"/>
      <c r="AW781" s="338"/>
      <c r="AX781" s="338"/>
      <c r="AY781" s="338"/>
      <c r="AZ781" s="338"/>
      <c r="BA781" s="338"/>
      <c r="BB781" s="338"/>
      <c r="BC781" s="338"/>
      <c r="BD781" s="338"/>
      <c r="BE781" s="338"/>
      <c r="BF781" s="338"/>
      <c r="BG781" s="338"/>
      <c r="BH781" s="338"/>
      <c r="BI781" s="338"/>
      <c r="BJ781" s="338"/>
      <c r="BK781" s="338"/>
      <c r="BL781" s="338"/>
      <c r="BM781" s="338"/>
      <c r="BN781" s="338"/>
      <c r="BO781" s="338"/>
      <c r="BP781" s="338"/>
      <c r="BQ781" s="338"/>
      <c r="BR781" s="338"/>
      <c r="BS781" s="338"/>
      <c r="BT781" s="338"/>
      <c r="BU781" s="338"/>
      <c r="BV781" s="338"/>
      <c r="BW781" s="338"/>
      <c r="BX781" s="338"/>
      <c r="BY781" s="338"/>
      <c r="BZ781" s="338"/>
      <c r="CA781" s="338"/>
      <c r="CB781" s="338"/>
    </row>
    <row r="782" ht="15.75" customHeight="1">
      <c r="A782" s="338"/>
      <c r="B782" s="338"/>
      <c r="C782" s="346"/>
      <c r="D782" s="546"/>
      <c r="E782" s="547"/>
      <c r="F782" s="548"/>
      <c r="G782" s="448"/>
      <c r="H782" s="338"/>
      <c r="I782" s="338"/>
      <c r="J782" s="338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  <c r="AI782" s="338"/>
      <c r="AJ782" s="338"/>
      <c r="AK782" s="338"/>
      <c r="AL782" s="338"/>
      <c r="AM782" s="338"/>
      <c r="AN782" s="338"/>
      <c r="AO782" s="338"/>
      <c r="AP782" s="338"/>
      <c r="AQ782" s="338"/>
      <c r="AR782" s="338"/>
      <c r="AS782" s="338"/>
      <c r="AT782" s="338"/>
      <c r="AU782" s="338"/>
      <c r="AV782" s="338"/>
      <c r="AW782" s="338"/>
      <c r="AX782" s="338"/>
      <c r="AY782" s="338"/>
      <c r="AZ782" s="338"/>
      <c r="BA782" s="338"/>
      <c r="BB782" s="338"/>
      <c r="BC782" s="338"/>
      <c r="BD782" s="338"/>
      <c r="BE782" s="338"/>
      <c r="BF782" s="338"/>
      <c r="BG782" s="338"/>
      <c r="BH782" s="338"/>
      <c r="BI782" s="338"/>
      <c r="BJ782" s="338"/>
      <c r="BK782" s="338"/>
      <c r="BL782" s="338"/>
      <c r="BM782" s="338"/>
      <c r="BN782" s="338"/>
      <c r="BO782" s="338"/>
      <c r="BP782" s="338"/>
      <c r="BQ782" s="338"/>
      <c r="BR782" s="338"/>
      <c r="BS782" s="338"/>
      <c r="BT782" s="338"/>
      <c r="BU782" s="338"/>
      <c r="BV782" s="338"/>
      <c r="BW782" s="338"/>
      <c r="BX782" s="338"/>
      <c r="BY782" s="338"/>
      <c r="BZ782" s="338"/>
      <c r="CA782" s="338"/>
      <c r="CB782" s="338"/>
    </row>
    <row r="783" ht="15.75" customHeight="1">
      <c r="A783" s="338"/>
      <c r="B783" s="338"/>
      <c r="C783" s="346"/>
      <c r="D783" s="546"/>
      <c r="E783" s="547"/>
      <c r="F783" s="548"/>
      <c r="G783" s="448"/>
      <c r="H783" s="338"/>
      <c r="I783" s="338"/>
      <c r="J783" s="338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  <c r="AV783" s="338"/>
      <c r="AW783" s="338"/>
      <c r="AX783" s="338"/>
      <c r="AY783" s="338"/>
      <c r="AZ783" s="338"/>
      <c r="BA783" s="338"/>
      <c r="BB783" s="338"/>
      <c r="BC783" s="338"/>
      <c r="BD783" s="338"/>
      <c r="BE783" s="338"/>
      <c r="BF783" s="338"/>
      <c r="BG783" s="338"/>
      <c r="BH783" s="338"/>
      <c r="BI783" s="338"/>
      <c r="BJ783" s="338"/>
      <c r="BK783" s="338"/>
      <c r="BL783" s="338"/>
      <c r="BM783" s="338"/>
      <c r="BN783" s="338"/>
      <c r="BO783" s="338"/>
      <c r="BP783" s="338"/>
      <c r="BQ783" s="338"/>
      <c r="BR783" s="338"/>
      <c r="BS783" s="338"/>
      <c r="BT783" s="338"/>
      <c r="BU783" s="338"/>
      <c r="BV783" s="338"/>
      <c r="BW783" s="338"/>
      <c r="BX783" s="338"/>
      <c r="BY783" s="338"/>
      <c r="BZ783" s="338"/>
      <c r="CA783" s="338"/>
      <c r="CB783" s="338"/>
    </row>
    <row r="784" ht="15.75" customHeight="1">
      <c r="A784" s="338"/>
      <c r="B784" s="338"/>
      <c r="C784" s="346"/>
      <c r="D784" s="546"/>
      <c r="E784" s="547"/>
      <c r="F784" s="548"/>
      <c r="G784" s="448"/>
      <c r="H784" s="338"/>
      <c r="I784" s="338"/>
      <c r="J784" s="338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  <c r="AI784" s="338"/>
      <c r="AJ784" s="338"/>
      <c r="AK784" s="338"/>
      <c r="AL784" s="338"/>
      <c r="AM784" s="338"/>
      <c r="AN784" s="338"/>
      <c r="AO784" s="338"/>
      <c r="AP784" s="338"/>
      <c r="AQ784" s="338"/>
      <c r="AR784" s="338"/>
      <c r="AS784" s="338"/>
      <c r="AT784" s="338"/>
      <c r="AU784" s="338"/>
      <c r="AV784" s="338"/>
      <c r="AW784" s="338"/>
      <c r="AX784" s="338"/>
      <c r="AY784" s="338"/>
      <c r="AZ784" s="338"/>
      <c r="BA784" s="338"/>
      <c r="BB784" s="338"/>
      <c r="BC784" s="338"/>
      <c r="BD784" s="338"/>
      <c r="BE784" s="338"/>
      <c r="BF784" s="338"/>
      <c r="BG784" s="338"/>
      <c r="BH784" s="338"/>
      <c r="BI784" s="338"/>
      <c r="BJ784" s="338"/>
      <c r="BK784" s="338"/>
      <c r="BL784" s="338"/>
      <c r="BM784" s="338"/>
      <c r="BN784" s="338"/>
      <c r="BO784" s="338"/>
      <c r="BP784" s="338"/>
      <c r="BQ784" s="338"/>
      <c r="BR784" s="338"/>
      <c r="BS784" s="338"/>
      <c r="BT784" s="338"/>
      <c r="BU784" s="338"/>
      <c r="BV784" s="338"/>
      <c r="BW784" s="338"/>
      <c r="BX784" s="338"/>
      <c r="BY784" s="338"/>
      <c r="BZ784" s="338"/>
      <c r="CA784" s="338"/>
      <c r="CB784" s="338"/>
    </row>
    <row r="785" ht="15.75" customHeight="1">
      <c r="A785" s="338"/>
      <c r="B785" s="338"/>
      <c r="C785" s="346"/>
      <c r="D785" s="546"/>
      <c r="E785" s="547"/>
      <c r="F785" s="548"/>
      <c r="G785" s="448"/>
      <c r="H785" s="338"/>
      <c r="I785" s="338"/>
      <c r="J785" s="338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8"/>
      <c r="AK785" s="338"/>
      <c r="AL785" s="338"/>
      <c r="AM785" s="338"/>
      <c r="AN785" s="338"/>
      <c r="AO785" s="338"/>
      <c r="AP785" s="338"/>
      <c r="AQ785" s="338"/>
      <c r="AR785" s="338"/>
      <c r="AS785" s="338"/>
      <c r="AT785" s="338"/>
      <c r="AU785" s="338"/>
      <c r="AV785" s="338"/>
      <c r="AW785" s="338"/>
      <c r="AX785" s="338"/>
      <c r="AY785" s="338"/>
      <c r="AZ785" s="338"/>
      <c r="BA785" s="338"/>
      <c r="BB785" s="338"/>
      <c r="BC785" s="338"/>
      <c r="BD785" s="338"/>
      <c r="BE785" s="338"/>
      <c r="BF785" s="338"/>
      <c r="BG785" s="338"/>
      <c r="BH785" s="338"/>
      <c r="BI785" s="338"/>
      <c r="BJ785" s="338"/>
      <c r="BK785" s="338"/>
      <c r="BL785" s="338"/>
      <c r="BM785" s="338"/>
      <c r="BN785" s="338"/>
      <c r="BO785" s="338"/>
      <c r="BP785" s="338"/>
      <c r="BQ785" s="338"/>
      <c r="BR785" s="338"/>
      <c r="BS785" s="338"/>
      <c r="BT785" s="338"/>
      <c r="BU785" s="338"/>
      <c r="BV785" s="338"/>
      <c r="BW785" s="338"/>
      <c r="BX785" s="338"/>
      <c r="BY785" s="338"/>
      <c r="BZ785" s="338"/>
      <c r="CA785" s="338"/>
      <c r="CB785" s="338"/>
    </row>
    <row r="786" ht="15.75" customHeight="1">
      <c r="A786" s="338"/>
      <c r="B786" s="338"/>
      <c r="C786" s="346"/>
      <c r="D786" s="546"/>
      <c r="E786" s="547"/>
      <c r="F786" s="548"/>
      <c r="G786" s="448"/>
      <c r="H786" s="338"/>
      <c r="I786" s="338"/>
      <c r="J786" s="338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  <c r="AI786" s="338"/>
      <c r="AJ786" s="338"/>
      <c r="AK786" s="338"/>
      <c r="AL786" s="338"/>
      <c r="AM786" s="338"/>
      <c r="AN786" s="338"/>
      <c r="AO786" s="338"/>
      <c r="AP786" s="338"/>
      <c r="AQ786" s="338"/>
      <c r="AR786" s="338"/>
      <c r="AS786" s="338"/>
      <c r="AT786" s="338"/>
      <c r="AU786" s="338"/>
      <c r="AV786" s="338"/>
      <c r="AW786" s="338"/>
      <c r="AX786" s="338"/>
      <c r="AY786" s="338"/>
      <c r="AZ786" s="338"/>
      <c r="BA786" s="338"/>
      <c r="BB786" s="338"/>
      <c r="BC786" s="338"/>
      <c r="BD786" s="338"/>
      <c r="BE786" s="338"/>
      <c r="BF786" s="338"/>
      <c r="BG786" s="338"/>
      <c r="BH786" s="338"/>
      <c r="BI786" s="338"/>
      <c r="BJ786" s="338"/>
      <c r="BK786" s="338"/>
      <c r="BL786" s="338"/>
      <c r="BM786" s="338"/>
      <c r="BN786" s="338"/>
      <c r="BO786" s="338"/>
      <c r="BP786" s="338"/>
      <c r="BQ786" s="338"/>
      <c r="BR786" s="338"/>
      <c r="BS786" s="338"/>
      <c r="BT786" s="338"/>
      <c r="BU786" s="338"/>
      <c r="BV786" s="338"/>
      <c r="BW786" s="338"/>
      <c r="BX786" s="338"/>
      <c r="BY786" s="338"/>
      <c r="BZ786" s="338"/>
      <c r="CA786" s="338"/>
      <c r="CB786" s="338"/>
    </row>
    <row r="787" ht="15.75" customHeight="1">
      <c r="A787" s="338"/>
      <c r="B787" s="338"/>
      <c r="C787" s="346"/>
      <c r="D787" s="546"/>
      <c r="E787" s="547"/>
      <c r="F787" s="548"/>
      <c r="G787" s="448"/>
      <c r="H787" s="338"/>
      <c r="I787" s="338"/>
      <c r="J787" s="338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  <c r="AI787" s="338"/>
      <c r="AJ787" s="338"/>
      <c r="AK787" s="338"/>
      <c r="AL787" s="338"/>
      <c r="AM787" s="338"/>
      <c r="AN787" s="338"/>
      <c r="AO787" s="338"/>
      <c r="AP787" s="338"/>
      <c r="AQ787" s="338"/>
      <c r="AR787" s="338"/>
      <c r="AS787" s="338"/>
      <c r="AT787" s="338"/>
      <c r="AU787" s="338"/>
      <c r="AV787" s="338"/>
      <c r="AW787" s="338"/>
      <c r="AX787" s="338"/>
      <c r="AY787" s="338"/>
      <c r="AZ787" s="338"/>
      <c r="BA787" s="338"/>
      <c r="BB787" s="338"/>
      <c r="BC787" s="338"/>
      <c r="BD787" s="338"/>
      <c r="BE787" s="338"/>
      <c r="BF787" s="338"/>
      <c r="BG787" s="338"/>
      <c r="BH787" s="338"/>
      <c r="BI787" s="338"/>
      <c r="BJ787" s="338"/>
      <c r="BK787" s="338"/>
      <c r="BL787" s="338"/>
      <c r="BM787" s="338"/>
      <c r="BN787" s="338"/>
      <c r="BO787" s="338"/>
      <c r="BP787" s="338"/>
      <c r="BQ787" s="338"/>
      <c r="BR787" s="338"/>
      <c r="BS787" s="338"/>
      <c r="BT787" s="338"/>
      <c r="BU787" s="338"/>
      <c r="BV787" s="338"/>
      <c r="BW787" s="338"/>
      <c r="BX787" s="338"/>
      <c r="BY787" s="338"/>
      <c r="BZ787" s="338"/>
      <c r="CA787" s="338"/>
      <c r="CB787" s="338"/>
    </row>
    <row r="788" ht="15.75" customHeight="1">
      <c r="A788" s="338"/>
      <c r="B788" s="338"/>
      <c r="C788" s="346"/>
      <c r="D788" s="546"/>
      <c r="E788" s="547"/>
      <c r="F788" s="548"/>
      <c r="G788" s="448"/>
      <c r="H788" s="338"/>
      <c r="I788" s="338"/>
      <c r="J788" s="338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  <c r="AI788" s="338"/>
      <c r="AJ788" s="338"/>
      <c r="AK788" s="338"/>
      <c r="AL788" s="338"/>
      <c r="AM788" s="338"/>
      <c r="AN788" s="338"/>
      <c r="AO788" s="338"/>
      <c r="AP788" s="338"/>
      <c r="AQ788" s="338"/>
      <c r="AR788" s="338"/>
      <c r="AS788" s="338"/>
      <c r="AT788" s="338"/>
      <c r="AU788" s="338"/>
      <c r="AV788" s="338"/>
      <c r="AW788" s="338"/>
      <c r="AX788" s="338"/>
      <c r="AY788" s="338"/>
      <c r="AZ788" s="338"/>
      <c r="BA788" s="338"/>
      <c r="BB788" s="338"/>
      <c r="BC788" s="338"/>
      <c r="BD788" s="338"/>
      <c r="BE788" s="338"/>
      <c r="BF788" s="338"/>
      <c r="BG788" s="338"/>
      <c r="BH788" s="338"/>
      <c r="BI788" s="338"/>
      <c r="BJ788" s="338"/>
      <c r="BK788" s="338"/>
      <c r="BL788" s="338"/>
      <c r="BM788" s="338"/>
      <c r="BN788" s="338"/>
      <c r="BO788" s="338"/>
      <c r="BP788" s="338"/>
      <c r="BQ788" s="338"/>
      <c r="BR788" s="338"/>
      <c r="BS788" s="338"/>
      <c r="BT788" s="338"/>
      <c r="BU788" s="338"/>
      <c r="BV788" s="338"/>
      <c r="BW788" s="338"/>
      <c r="BX788" s="338"/>
      <c r="BY788" s="338"/>
      <c r="BZ788" s="338"/>
      <c r="CA788" s="338"/>
      <c r="CB788" s="338"/>
    </row>
    <row r="789" ht="15.75" customHeight="1">
      <c r="A789" s="338"/>
      <c r="B789" s="338"/>
      <c r="C789" s="346"/>
      <c r="D789" s="546"/>
      <c r="E789" s="547"/>
      <c r="F789" s="548"/>
      <c r="G789" s="448"/>
      <c r="H789" s="338"/>
      <c r="I789" s="338"/>
      <c r="J789" s="338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  <c r="AI789" s="338"/>
      <c r="AJ789" s="338"/>
      <c r="AK789" s="338"/>
      <c r="AL789" s="338"/>
      <c r="AM789" s="338"/>
      <c r="AN789" s="338"/>
      <c r="AO789" s="338"/>
      <c r="AP789" s="338"/>
      <c r="AQ789" s="338"/>
      <c r="AR789" s="338"/>
      <c r="AS789" s="338"/>
      <c r="AT789" s="338"/>
      <c r="AU789" s="338"/>
      <c r="AV789" s="338"/>
      <c r="AW789" s="338"/>
      <c r="AX789" s="338"/>
      <c r="AY789" s="338"/>
      <c r="AZ789" s="338"/>
      <c r="BA789" s="338"/>
      <c r="BB789" s="338"/>
      <c r="BC789" s="338"/>
      <c r="BD789" s="338"/>
      <c r="BE789" s="338"/>
      <c r="BF789" s="338"/>
      <c r="BG789" s="338"/>
      <c r="BH789" s="338"/>
      <c r="BI789" s="338"/>
      <c r="BJ789" s="338"/>
      <c r="BK789" s="338"/>
      <c r="BL789" s="338"/>
      <c r="BM789" s="338"/>
      <c r="BN789" s="338"/>
      <c r="BO789" s="338"/>
      <c r="BP789" s="338"/>
      <c r="BQ789" s="338"/>
      <c r="BR789" s="338"/>
      <c r="BS789" s="338"/>
      <c r="BT789" s="338"/>
      <c r="BU789" s="338"/>
      <c r="BV789" s="338"/>
      <c r="BW789" s="338"/>
      <c r="BX789" s="338"/>
      <c r="BY789" s="338"/>
      <c r="BZ789" s="338"/>
      <c r="CA789" s="338"/>
      <c r="CB789" s="338"/>
    </row>
    <row r="790" ht="15.75" customHeight="1">
      <c r="A790" s="338"/>
      <c r="B790" s="338"/>
      <c r="C790" s="346"/>
      <c r="D790" s="546"/>
      <c r="E790" s="547"/>
      <c r="F790" s="548"/>
      <c r="G790" s="448"/>
      <c r="H790" s="338"/>
      <c r="I790" s="338"/>
      <c r="J790" s="338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  <c r="AI790" s="338"/>
      <c r="AJ790" s="338"/>
      <c r="AK790" s="338"/>
      <c r="AL790" s="338"/>
      <c r="AM790" s="338"/>
      <c r="AN790" s="338"/>
      <c r="AO790" s="338"/>
      <c r="AP790" s="338"/>
      <c r="AQ790" s="338"/>
      <c r="AR790" s="338"/>
      <c r="AS790" s="338"/>
      <c r="AT790" s="338"/>
      <c r="AU790" s="338"/>
      <c r="AV790" s="338"/>
      <c r="AW790" s="338"/>
      <c r="AX790" s="338"/>
      <c r="AY790" s="338"/>
      <c r="AZ790" s="338"/>
      <c r="BA790" s="338"/>
      <c r="BB790" s="338"/>
      <c r="BC790" s="338"/>
      <c r="BD790" s="338"/>
      <c r="BE790" s="338"/>
      <c r="BF790" s="338"/>
      <c r="BG790" s="338"/>
      <c r="BH790" s="338"/>
      <c r="BI790" s="338"/>
      <c r="BJ790" s="338"/>
      <c r="BK790" s="338"/>
      <c r="BL790" s="338"/>
      <c r="BM790" s="338"/>
      <c r="BN790" s="338"/>
      <c r="BO790" s="338"/>
      <c r="BP790" s="338"/>
      <c r="BQ790" s="338"/>
      <c r="BR790" s="338"/>
      <c r="BS790" s="338"/>
      <c r="BT790" s="338"/>
      <c r="BU790" s="338"/>
      <c r="BV790" s="338"/>
      <c r="BW790" s="338"/>
      <c r="BX790" s="338"/>
      <c r="BY790" s="338"/>
      <c r="BZ790" s="338"/>
      <c r="CA790" s="338"/>
      <c r="CB790" s="338"/>
    </row>
    <row r="791" ht="15.75" customHeight="1">
      <c r="A791" s="338"/>
      <c r="B791" s="338"/>
      <c r="C791" s="346"/>
      <c r="D791" s="546"/>
      <c r="E791" s="547"/>
      <c r="F791" s="548"/>
      <c r="G791" s="448"/>
      <c r="H791" s="338"/>
      <c r="I791" s="338"/>
      <c r="J791" s="338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  <c r="AI791" s="338"/>
      <c r="AJ791" s="338"/>
      <c r="AK791" s="338"/>
      <c r="AL791" s="338"/>
      <c r="AM791" s="338"/>
      <c r="AN791" s="338"/>
      <c r="AO791" s="338"/>
      <c r="AP791" s="338"/>
      <c r="AQ791" s="338"/>
      <c r="AR791" s="338"/>
      <c r="AS791" s="338"/>
      <c r="AT791" s="338"/>
      <c r="AU791" s="338"/>
      <c r="AV791" s="338"/>
      <c r="AW791" s="338"/>
      <c r="AX791" s="338"/>
      <c r="AY791" s="338"/>
      <c r="AZ791" s="338"/>
      <c r="BA791" s="338"/>
      <c r="BB791" s="338"/>
      <c r="BC791" s="338"/>
      <c r="BD791" s="338"/>
      <c r="BE791" s="338"/>
      <c r="BF791" s="338"/>
      <c r="BG791" s="338"/>
      <c r="BH791" s="338"/>
      <c r="BI791" s="338"/>
      <c r="BJ791" s="338"/>
      <c r="BK791" s="338"/>
      <c r="BL791" s="338"/>
      <c r="BM791" s="338"/>
      <c r="BN791" s="338"/>
      <c r="BO791" s="338"/>
      <c r="BP791" s="338"/>
      <c r="BQ791" s="338"/>
      <c r="BR791" s="338"/>
      <c r="BS791" s="338"/>
      <c r="BT791" s="338"/>
      <c r="BU791" s="338"/>
      <c r="BV791" s="338"/>
      <c r="BW791" s="338"/>
      <c r="BX791" s="338"/>
      <c r="BY791" s="338"/>
      <c r="BZ791" s="338"/>
      <c r="CA791" s="338"/>
      <c r="CB791" s="338"/>
    </row>
    <row r="792" ht="15.75" customHeight="1">
      <c r="A792" s="338"/>
      <c r="B792" s="338"/>
      <c r="C792" s="346"/>
      <c r="D792" s="546"/>
      <c r="E792" s="547"/>
      <c r="F792" s="548"/>
      <c r="G792" s="448"/>
      <c r="H792" s="338"/>
      <c r="I792" s="338"/>
      <c r="J792" s="338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  <c r="AI792" s="338"/>
      <c r="AJ792" s="338"/>
      <c r="AK792" s="338"/>
      <c r="AL792" s="338"/>
      <c r="AM792" s="338"/>
      <c r="AN792" s="338"/>
      <c r="AO792" s="338"/>
      <c r="AP792" s="338"/>
      <c r="AQ792" s="338"/>
      <c r="AR792" s="338"/>
      <c r="AS792" s="338"/>
      <c r="AT792" s="338"/>
      <c r="AU792" s="338"/>
      <c r="AV792" s="338"/>
      <c r="AW792" s="338"/>
      <c r="AX792" s="338"/>
      <c r="AY792" s="338"/>
      <c r="AZ792" s="338"/>
      <c r="BA792" s="338"/>
      <c r="BB792" s="338"/>
      <c r="BC792" s="338"/>
      <c r="BD792" s="338"/>
      <c r="BE792" s="338"/>
      <c r="BF792" s="338"/>
      <c r="BG792" s="338"/>
      <c r="BH792" s="338"/>
      <c r="BI792" s="338"/>
      <c r="BJ792" s="338"/>
      <c r="BK792" s="338"/>
      <c r="BL792" s="338"/>
      <c r="BM792" s="338"/>
      <c r="BN792" s="338"/>
      <c r="BO792" s="338"/>
      <c r="BP792" s="338"/>
      <c r="BQ792" s="338"/>
      <c r="BR792" s="338"/>
      <c r="BS792" s="338"/>
      <c r="BT792" s="338"/>
      <c r="BU792" s="338"/>
      <c r="BV792" s="338"/>
      <c r="BW792" s="338"/>
      <c r="BX792" s="338"/>
      <c r="BY792" s="338"/>
      <c r="BZ792" s="338"/>
      <c r="CA792" s="338"/>
      <c r="CB792" s="338"/>
    </row>
    <row r="793" ht="15.75" customHeight="1">
      <c r="A793" s="338"/>
      <c r="B793" s="338"/>
      <c r="C793" s="346"/>
      <c r="D793" s="546"/>
      <c r="E793" s="547"/>
      <c r="F793" s="548"/>
      <c r="G793" s="448"/>
      <c r="H793" s="338"/>
      <c r="I793" s="338"/>
      <c r="J793" s="338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  <c r="AI793" s="338"/>
      <c r="AJ793" s="338"/>
      <c r="AK793" s="338"/>
      <c r="AL793" s="338"/>
      <c r="AM793" s="338"/>
      <c r="AN793" s="338"/>
      <c r="AO793" s="338"/>
      <c r="AP793" s="338"/>
      <c r="AQ793" s="338"/>
      <c r="AR793" s="338"/>
      <c r="AS793" s="338"/>
      <c r="AT793" s="338"/>
      <c r="AU793" s="338"/>
      <c r="AV793" s="338"/>
      <c r="AW793" s="338"/>
      <c r="AX793" s="338"/>
      <c r="AY793" s="338"/>
      <c r="AZ793" s="338"/>
      <c r="BA793" s="338"/>
      <c r="BB793" s="338"/>
      <c r="BC793" s="338"/>
      <c r="BD793" s="338"/>
      <c r="BE793" s="338"/>
      <c r="BF793" s="338"/>
      <c r="BG793" s="338"/>
      <c r="BH793" s="338"/>
      <c r="BI793" s="338"/>
      <c r="BJ793" s="338"/>
      <c r="BK793" s="338"/>
      <c r="BL793" s="338"/>
      <c r="BM793" s="338"/>
      <c r="BN793" s="338"/>
      <c r="BO793" s="338"/>
      <c r="BP793" s="338"/>
      <c r="BQ793" s="338"/>
      <c r="BR793" s="338"/>
      <c r="BS793" s="338"/>
      <c r="BT793" s="338"/>
      <c r="BU793" s="338"/>
      <c r="BV793" s="338"/>
      <c r="BW793" s="338"/>
      <c r="BX793" s="338"/>
      <c r="BY793" s="338"/>
      <c r="BZ793" s="338"/>
      <c r="CA793" s="338"/>
      <c r="CB793" s="338"/>
    </row>
    <row r="794" ht="15.75" customHeight="1">
      <c r="A794" s="338"/>
      <c r="B794" s="338"/>
      <c r="C794" s="346"/>
      <c r="D794" s="546"/>
      <c r="E794" s="547"/>
      <c r="F794" s="548"/>
      <c r="G794" s="448"/>
      <c r="H794" s="338"/>
      <c r="I794" s="338"/>
      <c r="J794" s="338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  <c r="AI794" s="338"/>
      <c r="AJ794" s="338"/>
      <c r="AK794" s="338"/>
      <c r="AL794" s="338"/>
      <c r="AM794" s="338"/>
      <c r="AN794" s="338"/>
      <c r="AO794" s="338"/>
      <c r="AP794" s="338"/>
      <c r="AQ794" s="338"/>
      <c r="AR794" s="338"/>
      <c r="AS794" s="338"/>
      <c r="AT794" s="338"/>
      <c r="AU794" s="338"/>
      <c r="AV794" s="338"/>
      <c r="AW794" s="338"/>
      <c r="AX794" s="338"/>
      <c r="AY794" s="338"/>
      <c r="AZ794" s="338"/>
      <c r="BA794" s="338"/>
      <c r="BB794" s="338"/>
      <c r="BC794" s="338"/>
      <c r="BD794" s="338"/>
      <c r="BE794" s="338"/>
      <c r="BF794" s="338"/>
      <c r="BG794" s="338"/>
      <c r="BH794" s="338"/>
      <c r="BI794" s="338"/>
      <c r="BJ794" s="338"/>
      <c r="BK794" s="338"/>
      <c r="BL794" s="338"/>
      <c r="BM794" s="338"/>
      <c r="BN794" s="338"/>
      <c r="BO794" s="338"/>
      <c r="BP794" s="338"/>
      <c r="BQ794" s="338"/>
      <c r="BR794" s="338"/>
      <c r="BS794" s="338"/>
      <c r="BT794" s="338"/>
      <c r="BU794" s="338"/>
      <c r="BV794" s="338"/>
      <c r="BW794" s="338"/>
      <c r="BX794" s="338"/>
      <c r="BY794" s="338"/>
      <c r="BZ794" s="338"/>
      <c r="CA794" s="338"/>
      <c r="CB794" s="338"/>
    </row>
    <row r="795" ht="15.75" customHeight="1">
      <c r="A795" s="338"/>
      <c r="B795" s="338"/>
      <c r="C795" s="346"/>
      <c r="D795" s="546"/>
      <c r="E795" s="547"/>
      <c r="F795" s="548"/>
      <c r="G795" s="448"/>
      <c r="H795" s="338"/>
      <c r="I795" s="338"/>
      <c r="J795" s="338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  <c r="AI795" s="338"/>
      <c r="AJ795" s="338"/>
      <c r="AK795" s="338"/>
      <c r="AL795" s="338"/>
      <c r="AM795" s="338"/>
      <c r="AN795" s="338"/>
      <c r="AO795" s="338"/>
      <c r="AP795" s="338"/>
      <c r="AQ795" s="338"/>
      <c r="AR795" s="338"/>
      <c r="AS795" s="338"/>
      <c r="AT795" s="338"/>
      <c r="AU795" s="338"/>
      <c r="AV795" s="338"/>
      <c r="AW795" s="338"/>
      <c r="AX795" s="338"/>
      <c r="AY795" s="338"/>
      <c r="AZ795" s="338"/>
      <c r="BA795" s="338"/>
      <c r="BB795" s="338"/>
      <c r="BC795" s="338"/>
      <c r="BD795" s="338"/>
      <c r="BE795" s="338"/>
      <c r="BF795" s="338"/>
      <c r="BG795" s="338"/>
      <c r="BH795" s="338"/>
      <c r="BI795" s="338"/>
      <c r="BJ795" s="338"/>
      <c r="BK795" s="338"/>
      <c r="BL795" s="338"/>
      <c r="BM795" s="338"/>
      <c r="BN795" s="338"/>
      <c r="BO795" s="338"/>
      <c r="BP795" s="338"/>
      <c r="BQ795" s="338"/>
      <c r="BR795" s="338"/>
      <c r="BS795" s="338"/>
      <c r="BT795" s="338"/>
      <c r="BU795" s="338"/>
      <c r="BV795" s="338"/>
      <c r="BW795" s="338"/>
      <c r="BX795" s="338"/>
      <c r="BY795" s="338"/>
      <c r="BZ795" s="338"/>
      <c r="CA795" s="338"/>
      <c r="CB795" s="338"/>
    </row>
    <row r="796" ht="15.75" customHeight="1">
      <c r="A796" s="338"/>
      <c r="B796" s="338"/>
      <c r="C796" s="346"/>
      <c r="D796" s="546"/>
      <c r="E796" s="547"/>
      <c r="F796" s="548"/>
      <c r="G796" s="448"/>
      <c r="H796" s="338"/>
      <c r="I796" s="338"/>
      <c r="J796" s="338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  <c r="AI796" s="338"/>
      <c r="AJ796" s="338"/>
      <c r="AK796" s="338"/>
      <c r="AL796" s="338"/>
      <c r="AM796" s="338"/>
      <c r="AN796" s="338"/>
      <c r="AO796" s="338"/>
      <c r="AP796" s="338"/>
      <c r="AQ796" s="338"/>
      <c r="AR796" s="338"/>
      <c r="AS796" s="338"/>
      <c r="AT796" s="338"/>
      <c r="AU796" s="338"/>
      <c r="AV796" s="338"/>
      <c r="AW796" s="338"/>
      <c r="AX796" s="338"/>
      <c r="AY796" s="338"/>
      <c r="AZ796" s="338"/>
      <c r="BA796" s="338"/>
      <c r="BB796" s="338"/>
      <c r="BC796" s="338"/>
      <c r="BD796" s="338"/>
      <c r="BE796" s="338"/>
      <c r="BF796" s="338"/>
      <c r="BG796" s="338"/>
      <c r="BH796" s="338"/>
      <c r="BI796" s="338"/>
      <c r="BJ796" s="338"/>
      <c r="BK796" s="338"/>
      <c r="BL796" s="338"/>
      <c r="BM796" s="338"/>
      <c r="BN796" s="338"/>
      <c r="BO796" s="338"/>
      <c r="BP796" s="338"/>
      <c r="BQ796" s="338"/>
      <c r="BR796" s="338"/>
      <c r="BS796" s="338"/>
      <c r="BT796" s="338"/>
      <c r="BU796" s="338"/>
      <c r="BV796" s="338"/>
      <c r="BW796" s="338"/>
      <c r="BX796" s="338"/>
      <c r="BY796" s="338"/>
      <c r="BZ796" s="338"/>
      <c r="CA796" s="338"/>
      <c r="CB796" s="338"/>
    </row>
    <row r="797" ht="15.75" customHeight="1">
      <c r="A797" s="338"/>
      <c r="B797" s="338"/>
      <c r="C797" s="346"/>
      <c r="D797" s="546"/>
      <c r="E797" s="547"/>
      <c r="F797" s="548"/>
      <c r="G797" s="448"/>
      <c r="H797" s="338"/>
      <c r="I797" s="338"/>
      <c r="J797" s="338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  <c r="AI797" s="338"/>
      <c r="AJ797" s="338"/>
      <c r="AK797" s="338"/>
      <c r="AL797" s="338"/>
      <c r="AM797" s="338"/>
      <c r="AN797" s="338"/>
      <c r="AO797" s="338"/>
      <c r="AP797" s="338"/>
      <c r="AQ797" s="338"/>
      <c r="AR797" s="338"/>
      <c r="AS797" s="338"/>
      <c r="AT797" s="338"/>
      <c r="AU797" s="338"/>
      <c r="AV797" s="338"/>
      <c r="AW797" s="338"/>
      <c r="AX797" s="338"/>
      <c r="AY797" s="338"/>
      <c r="AZ797" s="338"/>
      <c r="BA797" s="338"/>
      <c r="BB797" s="338"/>
      <c r="BC797" s="338"/>
      <c r="BD797" s="338"/>
      <c r="BE797" s="338"/>
      <c r="BF797" s="338"/>
      <c r="BG797" s="338"/>
      <c r="BH797" s="338"/>
      <c r="BI797" s="338"/>
      <c r="BJ797" s="338"/>
      <c r="BK797" s="338"/>
      <c r="BL797" s="338"/>
      <c r="BM797" s="338"/>
      <c r="BN797" s="338"/>
      <c r="BO797" s="338"/>
      <c r="BP797" s="338"/>
      <c r="BQ797" s="338"/>
      <c r="BR797" s="338"/>
      <c r="BS797" s="338"/>
      <c r="BT797" s="338"/>
      <c r="BU797" s="338"/>
      <c r="BV797" s="338"/>
      <c r="BW797" s="338"/>
      <c r="BX797" s="338"/>
      <c r="BY797" s="338"/>
      <c r="BZ797" s="338"/>
      <c r="CA797" s="338"/>
      <c r="CB797" s="338"/>
    </row>
    <row r="798" ht="15.75" customHeight="1">
      <c r="A798" s="338"/>
      <c r="B798" s="338"/>
      <c r="C798" s="346"/>
      <c r="D798" s="546"/>
      <c r="E798" s="547"/>
      <c r="F798" s="548"/>
      <c r="G798" s="448"/>
      <c r="H798" s="338"/>
      <c r="I798" s="338"/>
      <c r="J798" s="338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  <c r="AI798" s="338"/>
      <c r="AJ798" s="338"/>
      <c r="AK798" s="338"/>
      <c r="AL798" s="338"/>
      <c r="AM798" s="338"/>
      <c r="AN798" s="338"/>
      <c r="AO798" s="338"/>
      <c r="AP798" s="338"/>
      <c r="AQ798" s="338"/>
      <c r="AR798" s="338"/>
      <c r="AS798" s="338"/>
      <c r="AT798" s="338"/>
      <c r="AU798" s="338"/>
      <c r="AV798" s="338"/>
      <c r="AW798" s="338"/>
      <c r="AX798" s="338"/>
      <c r="AY798" s="338"/>
      <c r="AZ798" s="338"/>
      <c r="BA798" s="338"/>
      <c r="BB798" s="338"/>
      <c r="BC798" s="338"/>
      <c r="BD798" s="338"/>
      <c r="BE798" s="338"/>
      <c r="BF798" s="338"/>
      <c r="BG798" s="338"/>
      <c r="BH798" s="338"/>
      <c r="BI798" s="338"/>
      <c r="BJ798" s="338"/>
      <c r="BK798" s="338"/>
      <c r="BL798" s="338"/>
      <c r="BM798" s="338"/>
      <c r="BN798" s="338"/>
      <c r="BO798" s="338"/>
      <c r="BP798" s="338"/>
      <c r="BQ798" s="338"/>
      <c r="BR798" s="338"/>
      <c r="BS798" s="338"/>
      <c r="BT798" s="338"/>
      <c r="BU798" s="338"/>
      <c r="BV798" s="338"/>
      <c r="BW798" s="338"/>
      <c r="BX798" s="338"/>
      <c r="BY798" s="338"/>
      <c r="BZ798" s="338"/>
      <c r="CA798" s="338"/>
      <c r="CB798" s="338"/>
    </row>
    <row r="799" ht="15.75" customHeight="1">
      <c r="A799" s="338"/>
      <c r="B799" s="338"/>
      <c r="C799" s="346"/>
      <c r="D799" s="546"/>
      <c r="E799" s="547"/>
      <c r="F799" s="548"/>
      <c r="G799" s="448"/>
      <c r="H799" s="338"/>
      <c r="I799" s="338"/>
      <c r="J799" s="338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  <c r="AI799" s="338"/>
      <c r="AJ799" s="338"/>
      <c r="AK799" s="338"/>
      <c r="AL799" s="338"/>
      <c r="AM799" s="338"/>
      <c r="AN799" s="338"/>
      <c r="AO799" s="338"/>
      <c r="AP799" s="338"/>
      <c r="AQ799" s="338"/>
      <c r="AR799" s="338"/>
      <c r="AS799" s="338"/>
      <c r="AT799" s="338"/>
      <c r="AU799" s="338"/>
      <c r="AV799" s="338"/>
      <c r="AW799" s="338"/>
      <c r="AX799" s="338"/>
      <c r="AY799" s="338"/>
      <c r="AZ799" s="338"/>
      <c r="BA799" s="338"/>
      <c r="BB799" s="338"/>
      <c r="BC799" s="338"/>
      <c r="BD799" s="338"/>
      <c r="BE799" s="338"/>
      <c r="BF799" s="338"/>
      <c r="BG799" s="338"/>
      <c r="BH799" s="338"/>
      <c r="BI799" s="338"/>
      <c r="BJ799" s="338"/>
      <c r="BK799" s="338"/>
      <c r="BL799" s="338"/>
      <c r="BM799" s="338"/>
      <c r="BN799" s="338"/>
      <c r="BO799" s="338"/>
      <c r="BP799" s="338"/>
      <c r="BQ799" s="338"/>
      <c r="BR799" s="338"/>
      <c r="BS799" s="338"/>
      <c r="BT799" s="338"/>
      <c r="BU799" s="338"/>
      <c r="BV799" s="338"/>
      <c r="BW799" s="338"/>
      <c r="BX799" s="338"/>
      <c r="BY799" s="338"/>
      <c r="BZ799" s="338"/>
      <c r="CA799" s="338"/>
      <c r="CB799" s="338"/>
    </row>
    <row r="800" ht="15.75" customHeight="1">
      <c r="A800" s="338"/>
      <c r="B800" s="338"/>
      <c r="C800" s="346"/>
      <c r="D800" s="546"/>
      <c r="E800" s="547"/>
      <c r="F800" s="548"/>
      <c r="G800" s="448"/>
      <c r="H800" s="338"/>
      <c r="I800" s="338"/>
      <c r="J800" s="338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  <c r="AI800" s="338"/>
      <c r="AJ800" s="338"/>
      <c r="AK800" s="338"/>
      <c r="AL800" s="338"/>
      <c r="AM800" s="338"/>
      <c r="AN800" s="338"/>
      <c r="AO800" s="338"/>
      <c r="AP800" s="338"/>
      <c r="AQ800" s="338"/>
      <c r="AR800" s="338"/>
      <c r="AS800" s="338"/>
      <c r="AT800" s="338"/>
      <c r="AU800" s="338"/>
      <c r="AV800" s="338"/>
      <c r="AW800" s="338"/>
      <c r="AX800" s="338"/>
      <c r="AY800" s="338"/>
      <c r="AZ800" s="338"/>
      <c r="BA800" s="338"/>
      <c r="BB800" s="338"/>
      <c r="BC800" s="338"/>
      <c r="BD800" s="338"/>
      <c r="BE800" s="338"/>
      <c r="BF800" s="338"/>
      <c r="BG800" s="338"/>
      <c r="BH800" s="338"/>
      <c r="BI800" s="338"/>
      <c r="BJ800" s="338"/>
      <c r="BK800" s="338"/>
      <c r="BL800" s="338"/>
      <c r="BM800" s="338"/>
      <c r="BN800" s="338"/>
      <c r="BO800" s="338"/>
      <c r="BP800" s="338"/>
      <c r="BQ800" s="338"/>
      <c r="BR800" s="338"/>
      <c r="BS800" s="338"/>
      <c r="BT800" s="338"/>
      <c r="BU800" s="338"/>
      <c r="BV800" s="338"/>
      <c r="BW800" s="338"/>
      <c r="BX800" s="338"/>
      <c r="BY800" s="338"/>
      <c r="BZ800" s="338"/>
      <c r="CA800" s="338"/>
      <c r="CB800" s="338"/>
    </row>
    <row r="801" ht="15.75" customHeight="1">
      <c r="A801" s="338"/>
      <c r="B801" s="338"/>
      <c r="C801" s="346"/>
      <c r="D801" s="546"/>
      <c r="E801" s="547"/>
      <c r="F801" s="548"/>
      <c r="G801" s="448"/>
      <c r="H801" s="338"/>
      <c r="I801" s="338"/>
      <c r="J801" s="338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  <c r="AI801" s="338"/>
      <c r="AJ801" s="338"/>
      <c r="AK801" s="338"/>
      <c r="AL801" s="338"/>
      <c r="AM801" s="338"/>
      <c r="AN801" s="338"/>
      <c r="AO801" s="338"/>
      <c r="AP801" s="338"/>
      <c r="AQ801" s="338"/>
      <c r="AR801" s="338"/>
      <c r="AS801" s="338"/>
      <c r="AT801" s="338"/>
      <c r="AU801" s="338"/>
      <c r="AV801" s="338"/>
      <c r="AW801" s="338"/>
      <c r="AX801" s="338"/>
      <c r="AY801" s="338"/>
      <c r="AZ801" s="338"/>
      <c r="BA801" s="338"/>
      <c r="BB801" s="338"/>
      <c r="BC801" s="338"/>
      <c r="BD801" s="338"/>
      <c r="BE801" s="338"/>
      <c r="BF801" s="338"/>
      <c r="BG801" s="338"/>
      <c r="BH801" s="338"/>
      <c r="BI801" s="338"/>
      <c r="BJ801" s="338"/>
      <c r="BK801" s="338"/>
      <c r="BL801" s="338"/>
      <c r="BM801" s="338"/>
      <c r="BN801" s="338"/>
      <c r="BO801" s="338"/>
      <c r="BP801" s="338"/>
      <c r="BQ801" s="338"/>
      <c r="BR801" s="338"/>
      <c r="BS801" s="338"/>
      <c r="BT801" s="338"/>
      <c r="BU801" s="338"/>
      <c r="BV801" s="338"/>
      <c r="BW801" s="338"/>
      <c r="BX801" s="338"/>
      <c r="BY801" s="338"/>
      <c r="BZ801" s="338"/>
      <c r="CA801" s="338"/>
      <c r="CB801" s="338"/>
    </row>
    <row r="802" ht="15.75" customHeight="1">
      <c r="A802" s="338"/>
      <c r="B802" s="338"/>
      <c r="C802" s="346"/>
      <c r="D802" s="546"/>
      <c r="E802" s="547"/>
      <c r="F802" s="548"/>
      <c r="G802" s="448"/>
      <c r="H802" s="338"/>
      <c r="I802" s="338"/>
      <c r="J802" s="338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  <c r="AI802" s="338"/>
      <c r="AJ802" s="338"/>
      <c r="AK802" s="338"/>
      <c r="AL802" s="338"/>
      <c r="AM802" s="338"/>
      <c r="AN802" s="338"/>
      <c r="AO802" s="338"/>
      <c r="AP802" s="338"/>
      <c r="AQ802" s="338"/>
      <c r="AR802" s="338"/>
      <c r="AS802" s="338"/>
      <c r="AT802" s="338"/>
      <c r="AU802" s="338"/>
      <c r="AV802" s="338"/>
      <c r="AW802" s="338"/>
      <c r="AX802" s="338"/>
      <c r="AY802" s="338"/>
      <c r="AZ802" s="338"/>
      <c r="BA802" s="338"/>
      <c r="BB802" s="338"/>
      <c r="BC802" s="338"/>
      <c r="BD802" s="338"/>
      <c r="BE802" s="338"/>
      <c r="BF802" s="338"/>
      <c r="BG802" s="338"/>
      <c r="BH802" s="338"/>
      <c r="BI802" s="338"/>
      <c r="BJ802" s="338"/>
      <c r="BK802" s="338"/>
      <c r="BL802" s="338"/>
      <c r="BM802" s="338"/>
      <c r="BN802" s="338"/>
      <c r="BO802" s="338"/>
      <c r="BP802" s="338"/>
      <c r="BQ802" s="338"/>
      <c r="BR802" s="338"/>
      <c r="BS802" s="338"/>
      <c r="BT802" s="338"/>
      <c r="BU802" s="338"/>
      <c r="BV802" s="338"/>
      <c r="BW802" s="338"/>
      <c r="BX802" s="338"/>
      <c r="BY802" s="338"/>
      <c r="BZ802" s="338"/>
      <c r="CA802" s="338"/>
      <c r="CB802" s="338"/>
    </row>
    <row r="803" ht="15.75" customHeight="1">
      <c r="A803" s="338"/>
      <c r="B803" s="338"/>
      <c r="C803" s="346"/>
      <c r="D803" s="546"/>
      <c r="E803" s="547"/>
      <c r="F803" s="548"/>
      <c r="G803" s="44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  <c r="AI803" s="338"/>
      <c r="AJ803" s="338"/>
      <c r="AK803" s="338"/>
      <c r="AL803" s="338"/>
      <c r="AM803" s="338"/>
      <c r="AN803" s="338"/>
      <c r="AO803" s="338"/>
      <c r="AP803" s="338"/>
      <c r="AQ803" s="338"/>
      <c r="AR803" s="338"/>
      <c r="AS803" s="338"/>
      <c r="AT803" s="338"/>
      <c r="AU803" s="338"/>
      <c r="AV803" s="338"/>
      <c r="AW803" s="338"/>
      <c r="AX803" s="338"/>
      <c r="AY803" s="338"/>
      <c r="AZ803" s="338"/>
      <c r="BA803" s="338"/>
      <c r="BB803" s="338"/>
      <c r="BC803" s="338"/>
      <c r="BD803" s="338"/>
      <c r="BE803" s="338"/>
      <c r="BF803" s="338"/>
      <c r="BG803" s="338"/>
      <c r="BH803" s="338"/>
      <c r="BI803" s="338"/>
      <c r="BJ803" s="338"/>
      <c r="BK803" s="338"/>
      <c r="BL803" s="338"/>
      <c r="BM803" s="338"/>
      <c r="BN803" s="338"/>
      <c r="BO803" s="338"/>
      <c r="BP803" s="338"/>
      <c r="BQ803" s="338"/>
      <c r="BR803" s="338"/>
      <c r="BS803" s="338"/>
      <c r="BT803" s="338"/>
      <c r="BU803" s="338"/>
      <c r="BV803" s="338"/>
      <c r="BW803" s="338"/>
      <c r="BX803" s="338"/>
      <c r="BY803" s="338"/>
      <c r="BZ803" s="338"/>
      <c r="CA803" s="338"/>
      <c r="CB803" s="338"/>
    </row>
    <row r="804" ht="15.75" customHeight="1">
      <c r="A804" s="338"/>
      <c r="B804" s="338"/>
      <c r="C804" s="346"/>
      <c r="D804" s="546"/>
      <c r="E804" s="547"/>
      <c r="F804" s="548"/>
      <c r="G804" s="448"/>
      <c r="H804" s="338"/>
      <c r="I804" s="338"/>
      <c r="J804" s="338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  <c r="AI804" s="338"/>
      <c r="AJ804" s="338"/>
      <c r="AK804" s="338"/>
      <c r="AL804" s="338"/>
      <c r="AM804" s="338"/>
      <c r="AN804" s="338"/>
      <c r="AO804" s="338"/>
      <c r="AP804" s="338"/>
      <c r="AQ804" s="338"/>
      <c r="AR804" s="338"/>
      <c r="AS804" s="338"/>
      <c r="AT804" s="338"/>
      <c r="AU804" s="338"/>
      <c r="AV804" s="338"/>
      <c r="AW804" s="338"/>
      <c r="AX804" s="338"/>
      <c r="AY804" s="338"/>
      <c r="AZ804" s="338"/>
      <c r="BA804" s="338"/>
      <c r="BB804" s="338"/>
      <c r="BC804" s="338"/>
      <c r="BD804" s="338"/>
      <c r="BE804" s="338"/>
      <c r="BF804" s="338"/>
      <c r="BG804" s="338"/>
      <c r="BH804" s="338"/>
      <c r="BI804" s="338"/>
      <c r="BJ804" s="338"/>
      <c r="BK804" s="338"/>
      <c r="BL804" s="338"/>
      <c r="BM804" s="338"/>
      <c r="BN804" s="338"/>
      <c r="BO804" s="338"/>
      <c r="BP804" s="338"/>
      <c r="BQ804" s="338"/>
      <c r="BR804" s="338"/>
      <c r="BS804" s="338"/>
      <c r="BT804" s="338"/>
      <c r="BU804" s="338"/>
      <c r="BV804" s="338"/>
      <c r="BW804" s="338"/>
      <c r="BX804" s="338"/>
      <c r="BY804" s="338"/>
      <c r="BZ804" s="338"/>
      <c r="CA804" s="338"/>
      <c r="CB804" s="338"/>
    </row>
    <row r="805" ht="15.75" customHeight="1">
      <c r="A805" s="338"/>
      <c r="B805" s="338"/>
      <c r="C805" s="346"/>
      <c r="D805" s="546"/>
      <c r="E805" s="547"/>
      <c r="F805" s="548"/>
      <c r="G805" s="448"/>
      <c r="H805" s="338"/>
      <c r="I805" s="338"/>
      <c r="J805" s="338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  <c r="AI805" s="338"/>
      <c r="AJ805" s="338"/>
      <c r="AK805" s="338"/>
      <c r="AL805" s="338"/>
      <c r="AM805" s="338"/>
      <c r="AN805" s="338"/>
      <c r="AO805" s="338"/>
      <c r="AP805" s="338"/>
      <c r="AQ805" s="338"/>
      <c r="AR805" s="338"/>
      <c r="AS805" s="338"/>
      <c r="AT805" s="338"/>
      <c r="AU805" s="338"/>
      <c r="AV805" s="338"/>
      <c r="AW805" s="338"/>
      <c r="AX805" s="338"/>
      <c r="AY805" s="338"/>
      <c r="AZ805" s="338"/>
      <c r="BA805" s="338"/>
      <c r="BB805" s="338"/>
      <c r="BC805" s="338"/>
      <c r="BD805" s="338"/>
      <c r="BE805" s="338"/>
      <c r="BF805" s="338"/>
      <c r="BG805" s="338"/>
      <c r="BH805" s="338"/>
      <c r="BI805" s="338"/>
      <c r="BJ805" s="338"/>
      <c r="BK805" s="338"/>
      <c r="BL805" s="338"/>
      <c r="BM805" s="338"/>
      <c r="BN805" s="338"/>
      <c r="BO805" s="338"/>
      <c r="BP805" s="338"/>
      <c r="BQ805" s="338"/>
      <c r="BR805" s="338"/>
      <c r="BS805" s="338"/>
      <c r="BT805" s="338"/>
      <c r="BU805" s="338"/>
      <c r="BV805" s="338"/>
      <c r="BW805" s="338"/>
      <c r="BX805" s="338"/>
      <c r="BY805" s="338"/>
      <c r="BZ805" s="338"/>
      <c r="CA805" s="338"/>
      <c r="CB805" s="338"/>
    </row>
    <row r="806" ht="15.75" customHeight="1">
      <c r="A806" s="338"/>
      <c r="B806" s="338"/>
      <c r="C806" s="346"/>
      <c r="D806" s="546"/>
      <c r="E806" s="547"/>
      <c r="F806" s="548"/>
      <c r="G806" s="448"/>
      <c r="H806" s="338"/>
      <c r="I806" s="338"/>
      <c r="J806" s="338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  <c r="AI806" s="338"/>
      <c r="AJ806" s="338"/>
      <c r="AK806" s="338"/>
      <c r="AL806" s="338"/>
      <c r="AM806" s="338"/>
      <c r="AN806" s="338"/>
      <c r="AO806" s="338"/>
      <c r="AP806" s="338"/>
      <c r="AQ806" s="338"/>
      <c r="AR806" s="338"/>
      <c r="AS806" s="338"/>
      <c r="AT806" s="338"/>
      <c r="AU806" s="338"/>
      <c r="AV806" s="338"/>
      <c r="AW806" s="338"/>
      <c r="AX806" s="338"/>
      <c r="AY806" s="338"/>
      <c r="AZ806" s="338"/>
      <c r="BA806" s="338"/>
      <c r="BB806" s="338"/>
      <c r="BC806" s="338"/>
      <c r="BD806" s="338"/>
      <c r="BE806" s="338"/>
      <c r="BF806" s="338"/>
      <c r="BG806" s="338"/>
      <c r="BH806" s="338"/>
      <c r="BI806" s="338"/>
      <c r="BJ806" s="338"/>
      <c r="BK806" s="338"/>
      <c r="BL806" s="338"/>
      <c r="BM806" s="338"/>
      <c r="BN806" s="338"/>
      <c r="BO806" s="338"/>
      <c r="BP806" s="338"/>
      <c r="BQ806" s="338"/>
      <c r="BR806" s="338"/>
      <c r="BS806" s="338"/>
      <c r="BT806" s="338"/>
      <c r="BU806" s="338"/>
      <c r="BV806" s="338"/>
      <c r="BW806" s="338"/>
      <c r="BX806" s="338"/>
      <c r="BY806" s="338"/>
      <c r="BZ806" s="338"/>
      <c r="CA806" s="338"/>
      <c r="CB806" s="338"/>
    </row>
    <row r="807" ht="15.75" customHeight="1">
      <c r="A807" s="338"/>
      <c r="B807" s="338"/>
      <c r="C807" s="346"/>
      <c r="D807" s="546"/>
      <c r="E807" s="547"/>
      <c r="F807" s="548"/>
      <c r="G807" s="448"/>
      <c r="H807" s="338"/>
      <c r="I807" s="338"/>
      <c r="J807" s="338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  <c r="AI807" s="338"/>
      <c r="AJ807" s="338"/>
      <c r="AK807" s="338"/>
      <c r="AL807" s="338"/>
      <c r="AM807" s="338"/>
      <c r="AN807" s="338"/>
      <c r="AO807" s="338"/>
      <c r="AP807" s="338"/>
      <c r="AQ807" s="338"/>
      <c r="AR807" s="338"/>
      <c r="AS807" s="338"/>
      <c r="AT807" s="338"/>
      <c r="AU807" s="338"/>
      <c r="AV807" s="338"/>
      <c r="AW807" s="338"/>
      <c r="AX807" s="338"/>
      <c r="AY807" s="338"/>
      <c r="AZ807" s="338"/>
      <c r="BA807" s="338"/>
      <c r="BB807" s="338"/>
      <c r="BC807" s="338"/>
      <c r="BD807" s="338"/>
      <c r="BE807" s="338"/>
      <c r="BF807" s="338"/>
      <c r="BG807" s="338"/>
      <c r="BH807" s="338"/>
      <c r="BI807" s="338"/>
      <c r="BJ807" s="338"/>
      <c r="BK807" s="338"/>
      <c r="BL807" s="338"/>
      <c r="BM807" s="338"/>
      <c r="BN807" s="338"/>
      <c r="BO807" s="338"/>
      <c r="BP807" s="338"/>
      <c r="BQ807" s="338"/>
      <c r="BR807" s="338"/>
      <c r="BS807" s="338"/>
      <c r="BT807" s="338"/>
      <c r="BU807" s="338"/>
      <c r="BV807" s="338"/>
      <c r="BW807" s="338"/>
      <c r="BX807" s="338"/>
      <c r="BY807" s="338"/>
      <c r="BZ807" s="338"/>
      <c r="CA807" s="338"/>
      <c r="CB807" s="338"/>
    </row>
    <row r="808" ht="15.75" customHeight="1">
      <c r="A808" s="338"/>
      <c r="B808" s="338"/>
      <c r="C808" s="346"/>
      <c r="D808" s="546"/>
      <c r="E808" s="547"/>
      <c r="F808" s="548"/>
      <c r="G808" s="448"/>
      <c r="H808" s="338"/>
      <c r="I808" s="338"/>
      <c r="J808" s="338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  <c r="AI808" s="338"/>
      <c r="AJ808" s="338"/>
      <c r="AK808" s="338"/>
      <c r="AL808" s="338"/>
      <c r="AM808" s="338"/>
      <c r="AN808" s="338"/>
      <c r="AO808" s="338"/>
      <c r="AP808" s="338"/>
      <c r="AQ808" s="338"/>
      <c r="AR808" s="338"/>
      <c r="AS808" s="338"/>
      <c r="AT808" s="338"/>
      <c r="AU808" s="338"/>
      <c r="AV808" s="338"/>
      <c r="AW808" s="338"/>
      <c r="AX808" s="338"/>
      <c r="AY808" s="338"/>
      <c r="AZ808" s="338"/>
      <c r="BA808" s="338"/>
      <c r="BB808" s="338"/>
      <c r="BC808" s="338"/>
      <c r="BD808" s="338"/>
      <c r="BE808" s="338"/>
      <c r="BF808" s="338"/>
      <c r="BG808" s="338"/>
      <c r="BH808" s="338"/>
      <c r="BI808" s="338"/>
      <c r="BJ808" s="338"/>
      <c r="BK808" s="338"/>
      <c r="BL808" s="338"/>
      <c r="BM808" s="338"/>
      <c r="BN808" s="338"/>
      <c r="BO808" s="338"/>
      <c r="BP808" s="338"/>
      <c r="BQ808" s="338"/>
      <c r="BR808" s="338"/>
      <c r="BS808" s="338"/>
      <c r="BT808" s="338"/>
      <c r="BU808" s="338"/>
      <c r="BV808" s="338"/>
      <c r="BW808" s="338"/>
      <c r="BX808" s="338"/>
      <c r="BY808" s="338"/>
      <c r="BZ808" s="338"/>
      <c r="CA808" s="338"/>
      <c r="CB808" s="338"/>
    </row>
    <row r="809" ht="15.75" customHeight="1">
      <c r="A809" s="338"/>
      <c r="B809" s="338"/>
      <c r="C809" s="346"/>
      <c r="D809" s="546"/>
      <c r="E809" s="547"/>
      <c r="F809" s="548"/>
      <c r="G809" s="448"/>
      <c r="H809" s="338"/>
      <c r="I809" s="338"/>
      <c r="J809" s="338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  <c r="AI809" s="338"/>
      <c r="AJ809" s="338"/>
      <c r="AK809" s="338"/>
      <c r="AL809" s="338"/>
      <c r="AM809" s="338"/>
      <c r="AN809" s="338"/>
      <c r="AO809" s="338"/>
      <c r="AP809" s="338"/>
      <c r="AQ809" s="338"/>
      <c r="AR809" s="338"/>
      <c r="AS809" s="338"/>
      <c r="AT809" s="338"/>
      <c r="AU809" s="338"/>
      <c r="AV809" s="338"/>
      <c r="AW809" s="338"/>
      <c r="AX809" s="338"/>
      <c r="AY809" s="338"/>
      <c r="AZ809" s="338"/>
      <c r="BA809" s="338"/>
      <c r="BB809" s="338"/>
      <c r="BC809" s="338"/>
      <c r="BD809" s="338"/>
      <c r="BE809" s="338"/>
      <c r="BF809" s="338"/>
      <c r="BG809" s="338"/>
      <c r="BH809" s="338"/>
      <c r="BI809" s="338"/>
      <c r="BJ809" s="338"/>
      <c r="BK809" s="338"/>
      <c r="BL809" s="338"/>
      <c r="BM809" s="338"/>
      <c r="BN809" s="338"/>
      <c r="BO809" s="338"/>
      <c r="BP809" s="338"/>
      <c r="BQ809" s="338"/>
      <c r="BR809" s="338"/>
      <c r="BS809" s="338"/>
      <c r="BT809" s="338"/>
      <c r="BU809" s="338"/>
      <c r="BV809" s="338"/>
      <c r="BW809" s="338"/>
      <c r="BX809" s="338"/>
      <c r="BY809" s="338"/>
      <c r="BZ809" s="338"/>
      <c r="CA809" s="338"/>
      <c r="CB809" s="338"/>
    </row>
    <row r="810" ht="15.75" customHeight="1">
      <c r="A810" s="338"/>
      <c r="B810" s="338"/>
      <c r="C810" s="346"/>
      <c r="D810" s="546"/>
      <c r="E810" s="547"/>
      <c r="F810" s="548"/>
      <c r="G810" s="448"/>
      <c r="H810" s="338"/>
      <c r="I810" s="338"/>
      <c r="J810" s="338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  <c r="AI810" s="338"/>
      <c r="AJ810" s="338"/>
      <c r="AK810" s="338"/>
      <c r="AL810" s="338"/>
      <c r="AM810" s="338"/>
      <c r="AN810" s="338"/>
      <c r="AO810" s="338"/>
      <c r="AP810" s="338"/>
      <c r="AQ810" s="338"/>
      <c r="AR810" s="338"/>
      <c r="AS810" s="338"/>
      <c r="AT810" s="338"/>
      <c r="AU810" s="338"/>
      <c r="AV810" s="338"/>
      <c r="AW810" s="338"/>
      <c r="AX810" s="338"/>
      <c r="AY810" s="338"/>
      <c r="AZ810" s="338"/>
      <c r="BA810" s="338"/>
      <c r="BB810" s="338"/>
      <c r="BC810" s="338"/>
      <c r="BD810" s="338"/>
      <c r="BE810" s="338"/>
      <c r="BF810" s="338"/>
      <c r="BG810" s="338"/>
      <c r="BH810" s="338"/>
      <c r="BI810" s="338"/>
      <c r="BJ810" s="338"/>
      <c r="BK810" s="338"/>
      <c r="BL810" s="338"/>
      <c r="BM810" s="338"/>
      <c r="BN810" s="338"/>
      <c r="BO810" s="338"/>
      <c r="BP810" s="338"/>
      <c r="BQ810" s="338"/>
      <c r="BR810" s="338"/>
      <c r="BS810" s="338"/>
      <c r="BT810" s="338"/>
      <c r="BU810" s="338"/>
      <c r="BV810" s="338"/>
      <c r="BW810" s="338"/>
      <c r="BX810" s="338"/>
      <c r="BY810" s="338"/>
      <c r="BZ810" s="338"/>
      <c r="CA810" s="338"/>
      <c r="CB810" s="338"/>
    </row>
    <row r="811" ht="15.75" customHeight="1">
      <c r="A811" s="338"/>
      <c r="B811" s="338"/>
      <c r="C811" s="346"/>
      <c r="D811" s="546"/>
      <c r="E811" s="547"/>
      <c r="F811" s="548"/>
      <c r="G811" s="448"/>
      <c r="H811" s="338"/>
      <c r="I811" s="338"/>
      <c r="J811" s="338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  <c r="AI811" s="338"/>
      <c r="AJ811" s="338"/>
      <c r="AK811" s="338"/>
      <c r="AL811" s="338"/>
      <c r="AM811" s="338"/>
      <c r="AN811" s="338"/>
      <c r="AO811" s="338"/>
      <c r="AP811" s="338"/>
      <c r="AQ811" s="338"/>
      <c r="AR811" s="338"/>
      <c r="AS811" s="338"/>
      <c r="AT811" s="338"/>
      <c r="AU811" s="338"/>
      <c r="AV811" s="338"/>
      <c r="AW811" s="338"/>
      <c r="AX811" s="338"/>
      <c r="AY811" s="338"/>
      <c r="AZ811" s="338"/>
      <c r="BA811" s="338"/>
      <c r="BB811" s="338"/>
      <c r="BC811" s="338"/>
      <c r="BD811" s="338"/>
      <c r="BE811" s="338"/>
      <c r="BF811" s="338"/>
      <c r="BG811" s="338"/>
      <c r="BH811" s="338"/>
      <c r="BI811" s="338"/>
      <c r="BJ811" s="338"/>
      <c r="BK811" s="338"/>
      <c r="BL811" s="338"/>
      <c r="BM811" s="338"/>
      <c r="BN811" s="338"/>
      <c r="BO811" s="338"/>
      <c r="BP811" s="338"/>
      <c r="BQ811" s="338"/>
      <c r="BR811" s="338"/>
      <c r="BS811" s="338"/>
      <c r="BT811" s="338"/>
      <c r="BU811" s="338"/>
      <c r="BV811" s="338"/>
      <c r="BW811" s="338"/>
      <c r="BX811" s="338"/>
      <c r="BY811" s="338"/>
      <c r="BZ811" s="338"/>
      <c r="CA811" s="338"/>
      <c r="CB811" s="338"/>
    </row>
    <row r="812" ht="15.75" customHeight="1">
      <c r="A812" s="338"/>
      <c r="B812" s="338"/>
      <c r="C812" s="346"/>
      <c r="D812" s="546"/>
      <c r="E812" s="547"/>
      <c r="F812" s="548"/>
      <c r="G812" s="448"/>
      <c r="H812" s="338"/>
      <c r="I812" s="338"/>
      <c r="J812" s="338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  <c r="AI812" s="338"/>
      <c r="AJ812" s="338"/>
      <c r="AK812" s="338"/>
      <c r="AL812" s="338"/>
      <c r="AM812" s="338"/>
      <c r="AN812" s="338"/>
      <c r="AO812" s="338"/>
      <c r="AP812" s="338"/>
      <c r="AQ812" s="338"/>
      <c r="AR812" s="338"/>
      <c r="AS812" s="338"/>
      <c r="AT812" s="338"/>
      <c r="AU812" s="338"/>
      <c r="AV812" s="338"/>
      <c r="AW812" s="338"/>
      <c r="AX812" s="338"/>
      <c r="AY812" s="338"/>
      <c r="AZ812" s="338"/>
      <c r="BA812" s="338"/>
      <c r="BB812" s="338"/>
      <c r="BC812" s="338"/>
      <c r="BD812" s="338"/>
      <c r="BE812" s="338"/>
      <c r="BF812" s="338"/>
      <c r="BG812" s="338"/>
      <c r="BH812" s="338"/>
      <c r="BI812" s="338"/>
      <c r="BJ812" s="338"/>
      <c r="BK812" s="338"/>
      <c r="BL812" s="338"/>
      <c r="BM812" s="338"/>
      <c r="BN812" s="338"/>
      <c r="BO812" s="338"/>
      <c r="BP812" s="338"/>
      <c r="BQ812" s="338"/>
      <c r="BR812" s="338"/>
      <c r="BS812" s="338"/>
      <c r="BT812" s="338"/>
      <c r="BU812" s="338"/>
      <c r="BV812" s="338"/>
      <c r="BW812" s="338"/>
      <c r="BX812" s="338"/>
      <c r="BY812" s="338"/>
      <c r="BZ812" s="338"/>
      <c r="CA812" s="338"/>
      <c r="CB812" s="338"/>
    </row>
    <row r="813" ht="15.75" customHeight="1">
      <c r="A813" s="338"/>
      <c r="B813" s="338"/>
      <c r="C813" s="346"/>
      <c r="D813" s="546"/>
      <c r="E813" s="547"/>
      <c r="F813" s="548"/>
      <c r="G813" s="448"/>
      <c r="H813" s="338"/>
      <c r="I813" s="338"/>
      <c r="J813" s="338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  <c r="AI813" s="338"/>
      <c r="AJ813" s="338"/>
      <c r="AK813" s="338"/>
      <c r="AL813" s="338"/>
      <c r="AM813" s="338"/>
      <c r="AN813" s="338"/>
      <c r="AO813" s="338"/>
      <c r="AP813" s="338"/>
      <c r="AQ813" s="338"/>
      <c r="AR813" s="338"/>
      <c r="AS813" s="338"/>
      <c r="AT813" s="338"/>
      <c r="AU813" s="338"/>
      <c r="AV813" s="338"/>
      <c r="AW813" s="338"/>
      <c r="AX813" s="338"/>
      <c r="AY813" s="338"/>
      <c r="AZ813" s="338"/>
      <c r="BA813" s="338"/>
      <c r="BB813" s="338"/>
      <c r="BC813" s="338"/>
      <c r="BD813" s="338"/>
      <c r="BE813" s="338"/>
      <c r="BF813" s="338"/>
      <c r="BG813" s="338"/>
      <c r="BH813" s="338"/>
      <c r="BI813" s="338"/>
      <c r="BJ813" s="338"/>
      <c r="BK813" s="338"/>
      <c r="BL813" s="338"/>
      <c r="BM813" s="338"/>
      <c r="BN813" s="338"/>
      <c r="BO813" s="338"/>
      <c r="BP813" s="338"/>
      <c r="BQ813" s="338"/>
      <c r="BR813" s="338"/>
      <c r="BS813" s="338"/>
      <c r="BT813" s="338"/>
      <c r="BU813" s="338"/>
      <c r="BV813" s="338"/>
      <c r="BW813" s="338"/>
      <c r="BX813" s="338"/>
      <c r="BY813" s="338"/>
      <c r="BZ813" s="338"/>
      <c r="CA813" s="338"/>
      <c r="CB813" s="338"/>
    </row>
    <row r="814" ht="15.75" customHeight="1">
      <c r="A814" s="338"/>
      <c r="B814" s="338"/>
      <c r="C814" s="346"/>
      <c r="D814" s="546"/>
      <c r="E814" s="547"/>
      <c r="F814" s="548"/>
      <c r="G814" s="448"/>
      <c r="H814" s="338"/>
      <c r="I814" s="338"/>
      <c r="J814" s="338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  <c r="AI814" s="338"/>
      <c r="AJ814" s="338"/>
      <c r="AK814" s="338"/>
      <c r="AL814" s="338"/>
      <c r="AM814" s="338"/>
      <c r="AN814" s="338"/>
      <c r="AO814" s="338"/>
      <c r="AP814" s="338"/>
      <c r="AQ814" s="338"/>
      <c r="AR814" s="338"/>
      <c r="AS814" s="338"/>
      <c r="AT814" s="338"/>
      <c r="AU814" s="338"/>
      <c r="AV814" s="338"/>
      <c r="AW814" s="338"/>
      <c r="AX814" s="338"/>
      <c r="AY814" s="338"/>
      <c r="AZ814" s="338"/>
      <c r="BA814" s="338"/>
      <c r="BB814" s="338"/>
      <c r="BC814" s="338"/>
      <c r="BD814" s="338"/>
      <c r="BE814" s="338"/>
      <c r="BF814" s="338"/>
      <c r="BG814" s="338"/>
      <c r="BH814" s="338"/>
      <c r="BI814" s="338"/>
      <c r="BJ814" s="338"/>
      <c r="BK814" s="338"/>
      <c r="BL814" s="338"/>
      <c r="BM814" s="338"/>
      <c r="BN814" s="338"/>
      <c r="BO814" s="338"/>
      <c r="BP814" s="338"/>
      <c r="BQ814" s="338"/>
      <c r="BR814" s="338"/>
      <c r="BS814" s="338"/>
      <c r="BT814" s="338"/>
      <c r="BU814" s="338"/>
      <c r="BV814" s="338"/>
      <c r="BW814" s="338"/>
      <c r="BX814" s="338"/>
      <c r="BY814" s="338"/>
      <c r="BZ814" s="338"/>
      <c r="CA814" s="338"/>
      <c r="CB814" s="338"/>
    </row>
    <row r="815" ht="15.75" customHeight="1">
      <c r="A815" s="338"/>
      <c r="B815" s="338"/>
      <c r="C815" s="346"/>
      <c r="D815" s="546"/>
      <c r="E815" s="547"/>
      <c r="F815" s="548"/>
      <c r="G815" s="448"/>
      <c r="H815" s="338"/>
      <c r="I815" s="338"/>
      <c r="J815" s="338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  <c r="AI815" s="338"/>
      <c r="AJ815" s="338"/>
      <c r="AK815" s="338"/>
      <c r="AL815" s="338"/>
      <c r="AM815" s="338"/>
      <c r="AN815" s="338"/>
      <c r="AO815" s="338"/>
      <c r="AP815" s="338"/>
      <c r="AQ815" s="338"/>
      <c r="AR815" s="338"/>
      <c r="AS815" s="338"/>
      <c r="AT815" s="338"/>
      <c r="AU815" s="338"/>
      <c r="AV815" s="338"/>
      <c r="AW815" s="338"/>
      <c r="AX815" s="338"/>
      <c r="AY815" s="338"/>
      <c r="AZ815" s="338"/>
      <c r="BA815" s="338"/>
      <c r="BB815" s="338"/>
      <c r="BC815" s="338"/>
      <c r="BD815" s="338"/>
      <c r="BE815" s="338"/>
      <c r="BF815" s="338"/>
      <c r="BG815" s="338"/>
      <c r="BH815" s="338"/>
      <c r="BI815" s="338"/>
      <c r="BJ815" s="338"/>
      <c r="BK815" s="338"/>
      <c r="BL815" s="338"/>
      <c r="BM815" s="338"/>
      <c r="BN815" s="338"/>
      <c r="BO815" s="338"/>
      <c r="BP815" s="338"/>
      <c r="BQ815" s="338"/>
      <c r="BR815" s="338"/>
      <c r="BS815" s="338"/>
      <c r="BT815" s="338"/>
      <c r="BU815" s="338"/>
      <c r="BV815" s="338"/>
      <c r="BW815" s="338"/>
      <c r="BX815" s="338"/>
      <c r="BY815" s="338"/>
      <c r="BZ815" s="338"/>
      <c r="CA815" s="338"/>
      <c r="CB815" s="338"/>
    </row>
    <row r="816" ht="15.75" customHeight="1">
      <c r="A816" s="338"/>
      <c r="B816" s="338"/>
      <c r="C816" s="346"/>
      <c r="D816" s="546"/>
      <c r="E816" s="547"/>
      <c r="F816" s="548"/>
      <c r="G816" s="448"/>
      <c r="H816" s="338"/>
      <c r="I816" s="338"/>
      <c r="J816" s="338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  <c r="AI816" s="338"/>
      <c r="AJ816" s="338"/>
      <c r="AK816" s="338"/>
      <c r="AL816" s="338"/>
      <c r="AM816" s="338"/>
      <c r="AN816" s="338"/>
      <c r="AO816" s="338"/>
      <c r="AP816" s="338"/>
      <c r="AQ816" s="338"/>
      <c r="AR816" s="338"/>
      <c r="AS816" s="338"/>
      <c r="AT816" s="338"/>
      <c r="AU816" s="338"/>
      <c r="AV816" s="338"/>
      <c r="AW816" s="338"/>
      <c r="AX816" s="338"/>
      <c r="AY816" s="338"/>
      <c r="AZ816" s="338"/>
      <c r="BA816" s="338"/>
      <c r="BB816" s="338"/>
      <c r="BC816" s="338"/>
      <c r="BD816" s="338"/>
      <c r="BE816" s="338"/>
      <c r="BF816" s="338"/>
      <c r="BG816" s="338"/>
      <c r="BH816" s="338"/>
      <c r="BI816" s="338"/>
      <c r="BJ816" s="338"/>
      <c r="BK816" s="338"/>
      <c r="BL816" s="338"/>
      <c r="BM816" s="338"/>
      <c r="BN816" s="338"/>
      <c r="BO816" s="338"/>
      <c r="BP816" s="338"/>
      <c r="BQ816" s="338"/>
      <c r="BR816" s="338"/>
      <c r="BS816" s="338"/>
      <c r="BT816" s="338"/>
      <c r="BU816" s="338"/>
      <c r="BV816" s="338"/>
      <c r="BW816" s="338"/>
      <c r="BX816" s="338"/>
      <c r="BY816" s="338"/>
      <c r="BZ816" s="338"/>
      <c r="CA816" s="338"/>
      <c r="CB816" s="338"/>
    </row>
    <row r="817" ht="15.75" customHeight="1">
      <c r="A817" s="338"/>
      <c r="B817" s="338"/>
      <c r="C817" s="346"/>
      <c r="D817" s="546"/>
      <c r="E817" s="547"/>
      <c r="F817" s="548"/>
      <c r="G817" s="448"/>
      <c r="H817" s="338"/>
      <c r="I817" s="338"/>
      <c r="J817" s="338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  <c r="AI817" s="338"/>
      <c r="AJ817" s="338"/>
      <c r="AK817" s="338"/>
      <c r="AL817" s="338"/>
      <c r="AM817" s="338"/>
      <c r="AN817" s="338"/>
      <c r="AO817" s="338"/>
      <c r="AP817" s="338"/>
      <c r="AQ817" s="338"/>
      <c r="AR817" s="338"/>
      <c r="AS817" s="338"/>
      <c r="AT817" s="338"/>
      <c r="AU817" s="338"/>
      <c r="AV817" s="338"/>
      <c r="AW817" s="338"/>
      <c r="AX817" s="338"/>
      <c r="AY817" s="338"/>
      <c r="AZ817" s="338"/>
      <c r="BA817" s="338"/>
      <c r="BB817" s="338"/>
      <c r="BC817" s="338"/>
      <c r="BD817" s="338"/>
      <c r="BE817" s="338"/>
      <c r="BF817" s="338"/>
      <c r="BG817" s="338"/>
      <c r="BH817" s="338"/>
      <c r="BI817" s="338"/>
      <c r="BJ817" s="338"/>
      <c r="BK817" s="338"/>
      <c r="BL817" s="338"/>
      <c r="BM817" s="338"/>
      <c r="BN817" s="338"/>
      <c r="BO817" s="338"/>
      <c r="BP817" s="338"/>
      <c r="BQ817" s="338"/>
      <c r="BR817" s="338"/>
      <c r="BS817" s="338"/>
      <c r="BT817" s="338"/>
      <c r="BU817" s="338"/>
      <c r="BV817" s="338"/>
      <c r="BW817" s="338"/>
      <c r="BX817" s="338"/>
      <c r="BY817" s="338"/>
      <c r="BZ817" s="338"/>
      <c r="CA817" s="338"/>
      <c r="CB817" s="338"/>
    </row>
    <row r="818" ht="15.75" customHeight="1">
      <c r="A818" s="338"/>
      <c r="B818" s="338"/>
      <c r="C818" s="346"/>
      <c r="D818" s="546"/>
      <c r="E818" s="547"/>
      <c r="F818" s="548"/>
      <c r="G818" s="448"/>
      <c r="H818" s="338"/>
      <c r="I818" s="338"/>
      <c r="J818" s="338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  <c r="AI818" s="338"/>
      <c r="AJ818" s="338"/>
      <c r="AK818" s="338"/>
      <c r="AL818" s="338"/>
      <c r="AM818" s="338"/>
      <c r="AN818" s="338"/>
      <c r="AO818" s="338"/>
      <c r="AP818" s="338"/>
      <c r="AQ818" s="338"/>
      <c r="AR818" s="338"/>
      <c r="AS818" s="338"/>
      <c r="AT818" s="338"/>
      <c r="AU818" s="338"/>
      <c r="AV818" s="338"/>
      <c r="AW818" s="338"/>
      <c r="AX818" s="338"/>
      <c r="AY818" s="338"/>
      <c r="AZ818" s="338"/>
      <c r="BA818" s="338"/>
      <c r="BB818" s="338"/>
      <c r="BC818" s="338"/>
      <c r="BD818" s="338"/>
      <c r="BE818" s="338"/>
      <c r="BF818" s="338"/>
      <c r="BG818" s="338"/>
      <c r="BH818" s="338"/>
      <c r="BI818" s="338"/>
      <c r="BJ818" s="338"/>
      <c r="BK818" s="338"/>
      <c r="BL818" s="338"/>
      <c r="BM818" s="338"/>
      <c r="BN818" s="338"/>
      <c r="BO818" s="338"/>
      <c r="BP818" s="338"/>
      <c r="BQ818" s="338"/>
      <c r="BR818" s="338"/>
      <c r="BS818" s="338"/>
      <c r="BT818" s="338"/>
      <c r="BU818" s="338"/>
      <c r="BV818" s="338"/>
      <c r="BW818" s="338"/>
      <c r="BX818" s="338"/>
      <c r="BY818" s="338"/>
      <c r="BZ818" s="338"/>
      <c r="CA818" s="338"/>
      <c r="CB818" s="338"/>
    </row>
    <row r="819" ht="15.75" customHeight="1">
      <c r="A819" s="338"/>
      <c r="B819" s="338"/>
      <c r="C819" s="346"/>
      <c r="D819" s="546"/>
      <c r="E819" s="547"/>
      <c r="F819" s="548"/>
      <c r="G819" s="448"/>
      <c r="H819" s="338"/>
      <c r="I819" s="338"/>
      <c r="J819" s="338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  <c r="AI819" s="338"/>
      <c r="AJ819" s="338"/>
      <c r="AK819" s="338"/>
      <c r="AL819" s="338"/>
      <c r="AM819" s="338"/>
      <c r="AN819" s="338"/>
      <c r="AO819" s="338"/>
      <c r="AP819" s="338"/>
      <c r="AQ819" s="338"/>
      <c r="AR819" s="338"/>
      <c r="AS819" s="338"/>
      <c r="AT819" s="338"/>
      <c r="AU819" s="338"/>
      <c r="AV819" s="338"/>
      <c r="AW819" s="338"/>
      <c r="AX819" s="338"/>
      <c r="AY819" s="338"/>
      <c r="AZ819" s="338"/>
      <c r="BA819" s="338"/>
      <c r="BB819" s="338"/>
      <c r="BC819" s="338"/>
      <c r="BD819" s="338"/>
      <c r="BE819" s="338"/>
      <c r="BF819" s="338"/>
      <c r="BG819" s="338"/>
      <c r="BH819" s="338"/>
      <c r="BI819" s="338"/>
      <c r="BJ819" s="338"/>
      <c r="BK819" s="338"/>
      <c r="BL819" s="338"/>
      <c r="BM819" s="338"/>
      <c r="BN819" s="338"/>
      <c r="BO819" s="338"/>
      <c r="BP819" s="338"/>
      <c r="BQ819" s="338"/>
      <c r="BR819" s="338"/>
      <c r="BS819" s="338"/>
      <c r="BT819" s="338"/>
      <c r="BU819" s="338"/>
      <c r="BV819" s="338"/>
      <c r="BW819" s="338"/>
      <c r="BX819" s="338"/>
      <c r="BY819" s="338"/>
      <c r="BZ819" s="338"/>
      <c r="CA819" s="338"/>
      <c r="CB819" s="338"/>
    </row>
    <row r="820" ht="15.75" customHeight="1">
      <c r="A820" s="338"/>
      <c r="B820" s="338"/>
      <c r="C820" s="346"/>
      <c r="D820" s="546"/>
      <c r="E820" s="547"/>
      <c r="F820" s="548"/>
      <c r="G820" s="448"/>
      <c r="H820" s="338"/>
      <c r="I820" s="338"/>
      <c r="J820" s="338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  <c r="AI820" s="338"/>
      <c r="AJ820" s="338"/>
      <c r="AK820" s="338"/>
      <c r="AL820" s="338"/>
      <c r="AM820" s="338"/>
      <c r="AN820" s="338"/>
      <c r="AO820" s="338"/>
      <c r="AP820" s="338"/>
      <c r="AQ820" s="338"/>
      <c r="AR820" s="338"/>
      <c r="AS820" s="338"/>
      <c r="AT820" s="338"/>
      <c r="AU820" s="338"/>
      <c r="AV820" s="338"/>
      <c r="AW820" s="338"/>
      <c r="AX820" s="338"/>
      <c r="AY820" s="338"/>
      <c r="AZ820" s="338"/>
      <c r="BA820" s="338"/>
      <c r="BB820" s="338"/>
      <c r="BC820" s="338"/>
      <c r="BD820" s="338"/>
      <c r="BE820" s="338"/>
      <c r="BF820" s="338"/>
      <c r="BG820" s="338"/>
      <c r="BH820" s="338"/>
      <c r="BI820" s="338"/>
      <c r="BJ820" s="338"/>
      <c r="BK820" s="338"/>
      <c r="BL820" s="338"/>
      <c r="BM820" s="338"/>
      <c r="BN820" s="338"/>
      <c r="BO820" s="338"/>
      <c r="BP820" s="338"/>
      <c r="BQ820" s="338"/>
      <c r="BR820" s="338"/>
      <c r="BS820" s="338"/>
      <c r="BT820" s="338"/>
      <c r="BU820" s="338"/>
      <c r="BV820" s="338"/>
      <c r="BW820" s="338"/>
      <c r="BX820" s="338"/>
      <c r="BY820" s="338"/>
      <c r="BZ820" s="338"/>
      <c r="CA820" s="338"/>
      <c r="CB820" s="338"/>
    </row>
    <row r="821" ht="15.75" customHeight="1">
      <c r="A821" s="338"/>
      <c r="B821" s="338"/>
      <c r="C821" s="346"/>
      <c r="D821" s="546"/>
      <c r="E821" s="547"/>
      <c r="F821" s="548"/>
      <c r="G821" s="448"/>
      <c r="H821" s="338"/>
      <c r="I821" s="338"/>
      <c r="J821" s="338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  <c r="AI821" s="338"/>
      <c r="AJ821" s="338"/>
      <c r="AK821" s="338"/>
      <c r="AL821" s="338"/>
      <c r="AM821" s="338"/>
      <c r="AN821" s="338"/>
      <c r="AO821" s="338"/>
      <c r="AP821" s="338"/>
      <c r="AQ821" s="338"/>
      <c r="AR821" s="338"/>
      <c r="AS821" s="338"/>
      <c r="AT821" s="338"/>
      <c r="AU821" s="338"/>
      <c r="AV821" s="338"/>
      <c r="AW821" s="338"/>
      <c r="AX821" s="338"/>
      <c r="AY821" s="338"/>
      <c r="AZ821" s="338"/>
      <c r="BA821" s="338"/>
      <c r="BB821" s="338"/>
      <c r="BC821" s="338"/>
      <c r="BD821" s="338"/>
      <c r="BE821" s="338"/>
      <c r="BF821" s="338"/>
      <c r="BG821" s="338"/>
      <c r="BH821" s="338"/>
      <c r="BI821" s="338"/>
      <c r="BJ821" s="338"/>
      <c r="BK821" s="338"/>
      <c r="BL821" s="338"/>
      <c r="BM821" s="338"/>
      <c r="BN821" s="338"/>
      <c r="BO821" s="338"/>
      <c r="BP821" s="338"/>
      <c r="BQ821" s="338"/>
      <c r="BR821" s="338"/>
      <c r="BS821" s="338"/>
      <c r="BT821" s="338"/>
      <c r="BU821" s="338"/>
      <c r="BV821" s="338"/>
      <c r="BW821" s="338"/>
      <c r="BX821" s="338"/>
      <c r="BY821" s="338"/>
      <c r="BZ821" s="338"/>
      <c r="CA821" s="338"/>
      <c r="CB821" s="338"/>
    </row>
    <row r="822" ht="15.75" customHeight="1">
      <c r="A822" s="338"/>
      <c r="B822" s="338"/>
      <c r="C822" s="346"/>
      <c r="D822" s="546"/>
      <c r="E822" s="547"/>
      <c r="F822" s="548"/>
      <c r="G822" s="448"/>
      <c r="H822" s="338"/>
      <c r="I822" s="338"/>
      <c r="J822" s="338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  <c r="AI822" s="338"/>
      <c r="AJ822" s="338"/>
      <c r="AK822" s="338"/>
      <c r="AL822" s="338"/>
      <c r="AM822" s="338"/>
      <c r="AN822" s="338"/>
      <c r="AO822" s="338"/>
      <c r="AP822" s="338"/>
      <c r="AQ822" s="338"/>
      <c r="AR822" s="338"/>
      <c r="AS822" s="338"/>
      <c r="AT822" s="338"/>
      <c r="AU822" s="338"/>
      <c r="AV822" s="338"/>
      <c r="AW822" s="338"/>
      <c r="AX822" s="338"/>
      <c r="AY822" s="338"/>
      <c r="AZ822" s="338"/>
      <c r="BA822" s="338"/>
      <c r="BB822" s="338"/>
      <c r="BC822" s="338"/>
      <c r="BD822" s="338"/>
      <c r="BE822" s="338"/>
      <c r="BF822" s="338"/>
      <c r="BG822" s="338"/>
      <c r="BH822" s="338"/>
      <c r="BI822" s="338"/>
      <c r="BJ822" s="338"/>
      <c r="BK822" s="338"/>
      <c r="BL822" s="338"/>
      <c r="BM822" s="338"/>
      <c r="BN822" s="338"/>
      <c r="BO822" s="338"/>
      <c r="BP822" s="338"/>
      <c r="BQ822" s="338"/>
      <c r="BR822" s="338"/>
      <c r="BS822" s="338"/>
      <c r="BT822" s="338"/>
      <c r="BU822" s="338"/>
      <c r="BV822" s="338"/>
      <c r="BW822" s="338"/>
      <c r="BX822" s="338"/>
      <c r="BY822" s="338"/>
      <c r="BZ822" s="338"/>
      <c r="CA822" s="338"/>
      <c r="CB822" s="338"/>
    </row>
    <row r="823" ht="15.75" customHeight="1">
      <c r="A823" s="338"/>
      <c r="B823" s="338"/>
      <c r="C823" s="346"/>
      <c r="D823" s="546"/>
      <c r="E823" s="547"/>
      <c r="F823" s="548"/>
      <c r="G823" s="448"/>
      <c r="H823" s="338"/>
      <c r="I823" s="338"/>
      <c r="J823" s="338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  <c r="AI823" s="338"/>
      <c r="AJ823" s="338"/>
      <c r="AK823" s="338"/>
      <c r="AL823" s="338"/>
      <c r="AM823" s="338"/>
      <c r="AN823" s="338"/>
      <c r="AO823" s="338"/>
      <c r="AP823" s="338"/>
      <c r="AQ823" s="338"/>
      <c r="AR823" s="338"/>
      <c r="AS823" s="338"/>
      <c r="AT823" s="338"/>
      <c r="AU823" s="338"/>
      <c r="AV823" s="338"/>
      <c r="AW823" s="338"/>
      <c r="AX823" s="338"/>
      <c r="AY823" s="338"/>
      <c r="AZ823" s="338"/>
      <c r="BA823" s="338"/>
      <c r="BB823" s="338"/>
      <c r="BC823" s="338"/>
      <c r="BD823" s="338"/>
      <c r="BE823" s="338"/>
      <c r="BF823" s="338"/>
      <c r="BG823" s="338"/>
      <c r="BH823" s="338"/>
      <c r="BI823" s="338"/>
      <c r="BJ823" s="338"/>
      <c r="BK823" s="338"/>
      <c r="BL823" s="338"/>
      <c r="BM823" s="338"/>
      <c r="BN823" s="338"/>
      <c r="BO823" s="338"/>
      <c r="BP823" s="338"/>
      <c r="BQ823" s="338"/>
      <c r="BR823" s="338"/>
      <c r="BS823" s="338"/>
      <c r="BT823" s="338"/>
      <c r="BU823" s="338"/>
      <c r="BV823" s="338"/>
      <c r="BW823" s="338"/>
      <c r="BX823" s="338"/>
      <c r="BY823" s="338"/>
      <c r="BZ823" s="338"/>
      <c r="CA823" s="338"/>
      <c r="CB823" s="338"/>
    </row>
    <row r="824" ht="15.75" customHeight="1">
      <c r="A824" s="338"/>
      <c r="B824" s="338"/>
      <c r="C824" s="346"/>
      <c r="D824" s="546"/>
      <c r="E824" s="547"/>
      <c r="F824" s="548"/>
      <c r="G824" s="448"/>
      <c r="H824" s="338"/>
      <c r="I824" s="338"/>
      <c r="J824" s="338"/>
      <c r="K824" s="338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  <c r="AI824" s="338"/>
      <c r="AJ824" s="338"/>
      <c r="AK824" s="338"/>
      <c r="AL824" s="338"/>
      <c r="AM824" s="338"/>
      <c r="AN824" s="338"/>
      <c r="AO824" s="338"/>
      <c r="AP824" s="338"/>
      <c r="AQ824" s="338"/>
      <c r="AR824" s="338"/>
      <c r="AS824" s="338"/>
      <c r="AT824" s="338"/>
      <c r="AU824" s="338"/>
      <c r="AV824" s="338"/>
      <c r="AW824" s="338"/>
      <c r="AX824" s="338"/>
      <c r="AY824" s="338"/>
      <c r="AZ824" s="338"/>
      <c r="BA824" s="338"/>
      <c r="BB824" s="338"/>
      <c r="BC824" s="338"/>
      <c r="BD824" s="338"/>
      <c r="BE824" s="338"/>
      <c r="BF824" s="338"/>
      <c r="BG824" s="338"/>
      <c r="BH824" s="338"/>
      <c r="BI824" s="338"/>
      <c r="BJ824" s="338"/>
      <c r="BK824" s="338"/>
      <c r="BL824" s="338"/>
      <c r="BM824" s="338"/>
      <c r="BN824" s="338"/>
      <c r="BO824" s="338"/>
      <c r="BP824" s="338"/>
      <c r="BQ824" s="338"/>
      <c r="BR824" s="338"/>
      <c r="BS824" s="338"/>
      <c r="BT824" s="338"/>
      <c r="BU824" s="338"/>
      <c r="BV824" s="338"/>
      <c r="BW824" s="338"/>
      <c r="BX824" s="338"/>
      <c r="BY824" s="338"/>
      <c r="BZ824" s="338"/>
      <c r="CA824" s="338"/>
      <c r="CB824" s="338"/>
    </row>
    <row r="825" ht="15.75" customHeight="1">
      <c r="A825" s="338"/>
      <c r="B825" s="338"/>
      <c r="C825" s="346"/>
      <c r="D825" s="546"/>
      <c r="E825" s="547"/>
      <c r="F825" s="548"/>
      <c r="G825" s="448"/>
      <c r="H825" s="338"/>
      <c r="I825" s="338"/>
      <c r="J825" s="338"/>
      <c r="K825" s="338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  <c r="AI825" s="338"/>
      <c r="AJ825" s="338"/>
      <c r="AK825" s="338"/>
      <c r="AL825" s="338"/>
      <c r="AM825" s="338"/>
      <c r="AN825" s="338"/>
      <c r="AO825" s="338"/>
      <c r="AP825" s="338"/>
      <c r="AQ825" s="338"/>
      <c r="AR825" s="338"/>
      <c r="AS825" s="338"/>
      <c r="AT825" s="338"/>
      <c r="AU825" s="338"/>
      <c r="AV825" s="338"/>
      <c r="AW825" s="338"/>
      <c r="AX825" s="338"/>
      <c r="AY825" s="338"/>
      <c r="AZ825" s="338"/>
      <c r="BA825" s="338"/>
      <c r="BB825" s="338"/>
      <c r="BC825" s="338"/>
      <c r="BD825" s="338"/>
      <c r="BE825" s="338"/>
      <c r="BF825" s="338"/>
      <c r="BG825" s="338"/>
      <c r="BH825" s="338"/>
      <c r="BI825" s="338"/>
      <c r="BJ825" s="338"/>
      <c r="BK825" s="338"/>
      <c r="BL825" s="338"/>
      <c r="BM825" s="338"/>
      <c r="BN825" s="338"/>
      <c r="BO825" s="338"/>
      <c r="BP825" s="338"/>
      <c r="BQ825" s="338"/>
      <c r="BR825" s="338"/>
      <c r="BS825" s="338"/>
      <c r="BT825" s="338"/>
      <c r="BU825" s="338"/>
      <c r="BV825" s="338"/>
      <c r="BW825" s="338"/>
      <c r="BX825" s="338"/>
      <c r="BY825" s="338"/>
      <c r="BZ825" s="338"/>
      <c r="CA825" s="338"/>
      <c r="CB825" s="338"/>
    </row>
    <row r="826" ht="15.75" customHeight="1">
      <c r="A826" s="338"/>
      <c r="B826" s="338"/>
      <c r="C826" s="346"/>
      <c r="D826" s="546"/>
      <c r="E826" s="547"/>
      <c r="F826" s="548"/>
      <c r="G826" s="448"/>
      <c r="H826" s="338"/>
      <c r="I826" s="338"/>
      <c r="J826" s="338"/>
      <c r="K826" s="338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  <c r="AI826" s="338"/>
      <c r="AJ826" s="338"/>
      <c r="AK826" s="338"/>
      <c r="AL826" s="338"/>
      <c r="AM826" s="338"/>
      <c r="AN826" s="338"/>
      <c r="AO826" s="338"/>
      <c r="AP826" s="338"/>
      <c r="AQ826" s="338"/>
      <c r="AR826" s="338"/>
      <c r="AS826" s="338"/>
      <c r="AT826" s="338"/>
      <c r="AU826" s="338"/>
      <c r="AV826" s="338"/>
      <c r="AW826" s="338"/>
      <c r="AX826" s="338"/>
      <c r="AY826" s="338"/>
      <c r="AZ826" s="338"/>
      <c r="BA826" s="338"/>
      <c r="BB826" s="338"/>
      <c r="BC826" s="338"/>
      <c r="BD826" s="338"/>
      <c r="BE826" s="338"/>
      <c r="BF826" s="338"/>
      <c r="BG826" s="338"/>
      <c r="BH826" s="338"/>
      <c r="BI826" s="338"/>
      <c r="BJ826" s="338"/>
      <c r="BK826" s="338"/>
      <c r="BL826" s="338"/>
      <c r="BM826" s="338"/>
      <c r="BN826" s="338"/>
      <c r="BO826" s="338"/>
      <c r="BP826" s="338"/>
      <c r="BQ826" s="338"/>
      <c r="BR826" s="338"/>
      <c r="BS826" s="338"/>
      <c r="BT826" s="338"/>
      <c r="BU826" s="338"/>
      <c r="BV826" s="338"/>
      <c r="BW826" s="338"/>
      <c r="BX826" s="338"/>
      <c r="BY826" s="338"/>
      <c r="BZ826" s="338"/>
      <c r="CA826" s="338"/>
      <c r="CB826" s="338"/>
    </row>
    <row r="827" ht="15.75" customHeight="1">
      <c r="A827" s="338"/>
      <c r="B827" s="338"/>
      <c r="C827" s="346"/>
      <c r="D827" s="546"/>
      <c r="E827" s="547"/>
      <c r="F827" s="548"/>
      <c r="G827" s="448"/>
      <c r="H827" s="338"/>
      <c r="I827" s="338"/>
      <c r="J827" s="338"/>
      <c r="K827" s="338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  <c r="AI827" s="338"/>
      <c r="AJ827" s="338"/>
      <c r="AK827" s="338"/>
      <c r="AL827" s="338"/>
      <c r="AM827" s="338"/>
      <c r="AN827" s="338"/>
      <c r="AO827" s="338"/>
      <c r="AP827" s="338"/>
      <c r="AQ827" s="338"/>
      <c r="AR827" s="338"/>
      <c r="AS827" s="338"/>
      <c r="AT827" s="338"/>
      <c r="AU827" s="338"/>
      <c r="AV827" s="338"/>
      <c r="AW827" s="338"/>
      <c r="AX827" s="338"/>
      <c r="AY827" s="338"/>
      <c r="AZ827" s="338"/>
      <c r="BA827" s="338"/>
      <c r="BB827" s="338"/>
      <c r="BC827" s="338"/>
      <c r="BD827" s="338"/>
      <c r="BE827" s="338"/>
      <c r="BF827" s="338"/>
      <c r="BG827" s="338"/>
      <c r="BH827" s="338"/>
      <c r="BI827" s="338"/>
      <c r="BJ827" s="338"/>
      <c r="BK827" s="338"/>
      <c r="BL827" s="338"/>
      <c r="BM827" s="338"/>
      <c r="BN827" s="338"/>
      <c r="BO827" s="338"/>
      <c r="BP827" s="338"/>
      <c r="BQ827" s="338"/>
      <c r="BR827" s="338"/>
      <c r="BS827" s="338"/>
      <c r="BT827" s="338"/>
      <c r="BU827" s="338"/>
      <c r="BV827" s="338"/>
      <c r="BW827" s="338"/>
      <c r="BX827" s="338"/>
      <c r="BY827" s="338"/>
      <c r="BZ827" s="338"/>
      <c r="CA827" s="338"/>
      <c r="CB827" s="338"/>
    </row>
    <row r="828" ht="15.75" customHeight="1">
      <c r="A828" s="338"/>
      <c r="B828" s="338"/>
      <c r="C828" s="346"/>
      <c r="D828" s="546"/>
      <c r="E828" s="547"/>
      <c r="F828" s="548"/>
      <c r="G828" s="448"/>
      <c r="H828" s="338"/>
      <c r="I828" s="338"/>
      <c r="J828" s="338"/>
      <c r="K828" s="338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  <c r="AI828" s="338"/>
      <c r="AJ828" s="338"/>
      <c r="AK828" s="338"/>
      <c r="AL828" s="338"/>
      <c r="AM828" s="338"/>
      <c r="AN828" s="338"/>
      <c r="AO828" s="338"/>
      <c r="AP828" s="338"/>
      <c r="AQ828" s="338"/>
      <c r="AR828" s="338"/>
      <c r="AS828" s="338"/>
      <c r="AT828" s="338"/>
      <c r="AU828" s="338"/>
      <c r="AV828" s="338"/>
      <c r="AW828" s="338"/>
      <c r="AX828" s="338"/>
      <c r="AY828" s="338"/>
      <c r="AZ828" s="338"/>
      <c r="BA828" s="338"/>
      <c r="BB828" s="338"/>
      <c r="BC828" s="338"/>
      <c r="BD828" s="338"/>
      <c r="BE828" s="338"/>
      <c r="BF828" s="338"/>
      <c r="BG828" s="338"/>
      <c r="BH828" s="338"/>
      <c r="BI828" s="338"/>
      <c r="BJ828" s="338"/>
      <c r="BK828" s="338"/>
      <c r="BL828" s="338"/>
      <c r="BM828" s="338"/>
      <c r="BN828" s="338"/>
      <c r="BO828" s="338"/>
      <c r="BP828" s="338"/>
      <c r="BQ828" s="338"/>
      <c r="BR828" s="338"/>
      <c r="BS828" s="338"/>
      <c r="BT828" s="338"/>
      <c r="BU828" s="338"/>
      <c r="BV828" s="338"/>
      <c r="BW828" s="338"/>
      <c r="BX828" s="338"/>
      <c r="BY828" s="338"/>
      <c r="BZ828" s="338"/>
      <c r="CA828" s="338"/>
      <c r="CB828" s="338"/>
    </row>
    <row r="829" ht="15.75" customHeight="1">
      <c r="A829" s="338"/>
      <c r="B829" s="338"/>
      <c r="C829" s="346"/>
      <c r="D829" s="546"/>
      <c r="E829" s="547"/>
      <c r="F829" s="548"/>
      <c r="G829" s="448"/>
      <c r="H829" s="338"/>
      <c r="I829" s="338"/>
      <c r="J829" s="338"/>
      <c r="K829" s="338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  <c r="AI829" s="338"/>
      <c r="AJ829" s="338"/>
      <c r="AK829" s="338"/>
      <c r="AL829" s="338"/>
      <c r="AM829" s="338"/>
      <c r="AN829" s="338"/>
      <c r="AO829" s="338"/>
      <c r="AP829" s="338"/>
      <c r="AQ829" s="338"/>
      <c r="AR829" s="338"/>
      <c r="AS829" s="338"/>
      <c r="AT829" s="338"/>
      <c r="AU829" s="338"/>
      <c r="AV829" s="338"/>
      <c r="AW829" s="338"/>
      <c r="AX829" s="338"/>
      <c r="AY829" s="338"/>
      <c r="AZ829" s="338"/>
      <c r="BA829" s="338"/>
      <c r="BB829" s="338"/>
      <c r="BC829" s="338"/>
      <c r="BD829" s="338"/>
      <c r="BE829" s="338"/>
      <c r="BF829" s="338"/>
      <c r="BG829" s="338"/>
      <c r="BH829" s="338"/>
      <c r="BI829" s="338"/>
      <c r="BJ829" s="338"/>
      <c r="BK829" s="338"/>
      <c r="BL829" s="338"/>
      <c r="BM829" s="338"/>
      <c r="BN829" s="338"/>
      <c r="BO829" s="338"/>
      <c r="BP829" s="338"/>
      <c r="BQ829" s="338"/>
      <c r="BR829" s="338"/>
      <c r="BS829" s="338"/>
      <c r="BT829" s="338"/>
      <c r="BU829" s="338"/>
      <c r="BV829" s="338"/>
      <c r="BW829" s="338"/>
      <c r="BX829" s="338"/>
      <c r="BY829" s="338"/>
      <c r="BZ829" s="338"/>
      <c r="CA829" s="338"/>
      <c r="CB829" s="338"/>
    </row>
    <row r="830" ht="15.75" customHeight="1">
      <c r="A830" s="338"/>
      <c r="B830" s="338"/>
      <c r="C830" s="346"/>
      <c r="D830" s="546"/>
      <c r="E830" s="547"/>
      <c r="F830" s="548"/>
      <c r="G830" s="448"/>
      <c r="H830" s="338"/>
      <c r="I830" s="338"/>
      <c r="J830" s="338"/>
      <c r="K830" s="338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  <c r="AI830" s="338"/>
      <c r="AJ830" s="338"/>
      <c r="AK830" s="338"/>
      <c r="AL830" s="338"/>
      <c r="AM830" s="338"/>
      <c r="AN830" s="338"/>
      <c r="AO830" s="338"/>
      <c r="AP830" s="338"/>
      <c r="AQ830" s="338"/>
      <c r="AR830" s="338"/>
      <c r="AS830" s="338"/>
      <c r="AT830" s="338"/>
      <c r="AU830" s="338"/>
      <c r="AV830" s="338"/>
      <c r="AW830" s="338"/>
      <c r="AX830" s="338"/>
      <c r="AY830" s="338"/>
      <c r="AZ830" s="338"/>
      <c r="BA830" s="338"/>
      <c r="BB830" s="338"/>
      <c r="BC830" s="338"/>
      <c r="BD830" s="338"/>
      <c r="BE830" s="338"/>
      <c r="BF830" s="338"/>
      <c r="BG830" s="338"/>
      <c r="BH830" s="338"/>
      <c r="BI830" s="338"/>
      <c r="BJ830" s="338"/>
      <c r="BK830" s="338"/>
      <c r="BL830" s="338"/>
      <c r="BM830" s="338"/>
      <c r="BN830" s="338"/>
      <c r="BO830" s="338"/>
      <c r="BP830" s="338"/>
      <c r="BQ830" s="338"/>
      <c r="BR830" s="338"/>
      <c r="BS830" s="338"/>
      <c r="BT830" s="338"/>
      <c r="BU830" s="338"/>
      <c r="BV830" s="338"/>
      <c r="BW830" s="338"/>
      <c r="BX830" s="338"/>
      <c r="BY830" s="338"/>
      <c r="BZ830" s="338"/>
      <c r="CA830" s="338"/>
      <c r="CB830" s="338"/>
    </row>
    <row r="831" ht="15.75" customHeight="1">
      <c r="A831" s="338"/>
      <c r="B831" s="338"/>
      <c r="C831" s="346"/>
      <c r="D831" s="546"/>
      <c r="E831" s="547"/>
      <c r="F831" s="548"/>
      <c r="G831" s="448"/>
      <c r="H831" s="338"/>
      <c r="I831" s="338"/>
      <c r="J831" s="338"/>
      <c r="K831" s="338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  <c r="AI831" s="338"/>
      <c r="AJ831" s="338"/>
      <c r="AK831" s="338"/>
      <c r="AL831" s="338"/>
      <c r="AM831" s="338"/>
      <c r="AN831" s="338"/>
      <c r="AO831" s="338"/>
      <c r="AP831" s="338"/>
      <c r="AQ831" s="338"/>
      <c r="AR831" s="338"/>
      <c r="AS831" s="338"/>
      <c r="AT831" s="338"/>
      <c r="AU831" s="338"/>
      <c r="AV831" s="338"/>
      <c r="AW831" s="338"/>
      <c r="AX831" s="338"/>
      <c r="AY831" s="338"/>
      <c r="AZ831" s="338"/>
      <c r="BA831" s="338"/>
      <c r="BB831" s="338"/>
      <c r="BC831" s="338"/>
      <c r="BD831" s="338"/>
      <c r="BE831" s="338"/>
      <c r="BF831" s="338"/>
      <c r="BG831" s="338"/>
      <c r="BH831" s="338"/>
      <c r="BI831" s="338"/>
      <c r="BJ831" s="338"/>
      <c r="BK831" s="338"/>
      <c r="BL831" s="338"/>
      <c r="BM831" s="338"/>
      <c r="BN831" s="338"/>
      <c r="BO831" s="338"/>
      <c r="BP831" s="338"/>
      <c r="BQ831" s="338"/>
      <c r="BR831" s="338"/>
      <c r="BS831" s="338"/>
      <c r="BT831" s="338"/>
      <c r="BU831" s="338"/>
      <c r="BV831" s="338"/>
      <c r="BW831" s="338"/>
      <c r="BX831" s="338"/>
      <c r="BY831" s="338"/>
      <c r="BZ831" s="338"/>
      <c r="CA831" s="338"/>
      <c r="CB831" s="338"/>
    </row>
    <row r="832" ht="15.75" customHeight="1">
      <c r="A832" s="338"/>
      <c r="B832" s="338"/>
      <c r="C832" s="346"/>
      <c r="D832" s="546"/>
      <c r="E832" s="547"/>
      <c r="F832" s="548"/>
      <c r="G832" s="448"/>
      <c r="H832" s="338"/>
      <c r="I832" s="338"/>
      <c r="J832" s="338"/>
      <c r="K832" s="338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  <c r="AI832" s="338"/>
      <c r="AJ832" s="338"/>
      <c r="AK832" s="338"/>
      <c r="AL832" s="338"/>
      <c r="AM832" s="338"/>
      <c r="AN832" s="338"/>
      <c r="AO832" s="338"/>
      <c r="AP832" s="338"/>
      <c r="AQ832" s="338"/>
      <c r="AR832" s="338"/>
      <c r="AS832" s="338"/>
      <c r="AT832" s="338"/>
      <c r="AU832" s="338"/>
      <c r="AV832" s="338"/>
      <c r="AW832" s="338"/>
      <c r="AX832" s="338"/>
      <c r="AY832" s="338"/>
      <c r="AZ832" s="338"/>
      <c r="BA832" s="338"/>
      <c r="BB832" s="338"/>
      <c r="BC832" s="338"/>
      <c r="BD832" s="338"/>
      <c r="BE832" s="338"/>
      <c r="BF832" s="338"/>
      <c r="BG832" s="338"/>
      <c r="BH832" s="338"/>
      <c r="BI832" s="338"/>
      <c r="BJ832" s="338"/>
      <c r="BK832" s="338"/>
      <c r="BL832" s="338"/>
      <c r="BM832" s="338"/>
      <c r="BN832" s="338"/>
      <c r="BO832" s="338"/>
      <c r="BP832" s="338"/>
      <c r="BQ832" s="338"/>
      <c r="BR832" s="338"/>
      <c r="BS832" s="338"/>
      <c r="BT832" s="338"/>
      <c r="BU832" s="338"/>
      <c r="BV832" s="338"/>
      <c r="BW832" s="338"/>
      <c r="BX832" s="338"/>
      <c r="BY832" s="338"/>
      <c r="BZ832" s="338"/>
      <c r="CA832" s="338"/>
      <c r="CB832" s="338"/>
    </row>
    <row r="833" ht="15.75" customHeight="1">
      <c r="A833" s="338"/>
      <c r="B833" s="338"/>
      <c r="C833" s="346"/>
      <c r="D833" s="546"/>
      <c r="E833" s="547"/>
      <c r="F833" s="548"/>
      <c r="G833" s="448"/>
      <c r="H833" s="338"/>
      <c r="I833" s="338"/>
      <c r="J833" s="338"/>
      <c r="K833" s="338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  <c r="AI833" s="338"/>
      <c r="AJ833" s="338"/>
      <c r="AK833" s="338"/>
      <c r="AL833" s="338"/>
      <c r="AM833" s="338"/>
      <c r="AN833" s="338"/>
      <c r="AO833" s="338"/>
      <c r="AP833" s="338"/>
      <c r="AQ833" s="338"/>
      <c r="AR833" s="338"/>
      <c r="AS833" s="338"/>
      <c r="AT833" s="338"/>
      <c r="AU833" s="338"/>
      <c r="AV833" s="338"/>
      <c r="AW833" s="338"/>
      <c r="AX833" s="338"/>
      <c r="AY833" s="338"/>
      <c r="AZ833" s="338"/>
      <c r="BA833" s="338"/>
      <c r="BB833" s="338"/>
      <c r="BC833" s="338"/>
      <c r="BD833" s="338"/>
      <c r="BE833" s="338"/>
      <c r="BF833" s="338"/>
      <c r="BG833" s="338"/>
      <c r="BH833" s="338"/>
      <c r="BI833" s="338"/>
      <c r="BJ833" s="338"/>
      <c r="BK833" s="338"/>
      <c r="BL833" s="338"/>
      <c r="BM833" s="338"/>
      <c r="BN833" s="338"/>
      <c r="BO833" s="338"/>
      <c r="BP833" s="338"/>
      <c r="BQ833" s="338"/>
      <c r="BR833" s="338"/>
      <c r="BS833" s="338"/>
      <c r="BT833" s="338"/>
      <c r="BU833" s="338"/>
      <c r="BV833" s="338"/>
      <c r="BW833" s="338"/>
      <c r="BX833" s="338"/>
      <c r="BY833" s="338"/>
      <c r="BZ833" s="338"/>
      <c r="CA833" s="338"/>
      <c r="CB833" s="338"/>
    </row>
    <row r="834" ht="15.75" customHeight="1">
      <c r="A834" s="338"/>
      <c r="B834" s="338"/>
      <c r="C834" s="346"/>
      <c r="D834" s="546"/>
      <c r="E834" s="547"/>
      <c r="F834" s="548"/>
      <c r="G834" s="44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  <c r="AI834" s="338"/>
      <c r="AJ834" s="338"/>
      <c r="AK834" s="338"/>
      <c r="AL834" s="338"/>
      <c r="AM834" s="338"/>
      <c r="AN834" s="338"/>
      <c r="AO834" s="338"/>
      <c r="AP834" s="338"/>
      <c r="AQ834" s="338"/>
      <c r="AR834" s="338"/>
      <c r="AS834" s="338"/>
      <c r="AT834" s="338"/>
      <c r="AU834" s="338"/>
      <c r="AV834" s="338"/>
      <c r="AW834" s="338"/>
      <c r="AX834" s="338"/>
      <c r="AY834" s="338"/>
      <c r="AZ834" s="338"/>
      <c r="BA834" s="338"/>
      <c r="BB834" s="338"/>
      <c r="BC834" s="338"/>
      <c r="BD834" s="338"/>
      <c r="BE834" s="338"/>
      <c r="BF834" s="338"/>
      <c r="BG834" s="338"/>
      <c r="BH834" s="338"/>
      <c r="BI834" s="338"/>
      <c r="BJ834" s="338"/>
      <c r="BK834" s="338"/>
      <c r="BL834" s="338"/>
      <c r="BM834" s="338"/>
      <c r="BN834" s="338"/>
      <c r="BO834" s="338"/>
      <c r="BP834" s="338"/>
      <c r="BQ834" s="338"/>
      <c r="BR834" s="338"/>
      <c r="BS834" s="338"/>
      <c r="BT834" s="338"/>
      <c r="BU834" s="338"/>
      <c r="BV834" s="338"/>
      <c r="BW834" s="338"/>
      <c r="BX834" s="338"/>
      <c r="BY834" s="338"/>
      <c r="BZ834" s="338"/>
      <c r="CA834" s="338"/>
      <c r="CB834" s="338"/>
    </row>
    <row r="835" ht="15.75" customHeight="1">
      <c r="A835" s="338"/>
      <c r="B835" s="338"/>
      <c r="C835" s="346"/>
      <c r="D835" s="546"/>
      <c r="E835" s="547"/>
      <c r="F835" s="548"/>
      <c r="G835" s="448"/>
      <c r="H835" s="338"/>
      <c r="I835" s="338"/>
      <c r="J835" s="338"/>
      <c r="K835" s="338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  <c r="AI835" s="338"/>
      <c r="AJ835" s="338"/>
      <c r="AK835" s="338"/>
      <c r="AL835" s="338"/>
      <c r="AM835" s="338"/>
      <c r="AN835" s="338"/>
      <c r="AO835" s="338"/>
      <c r="AP835" s="338"/>
      <c r="AQ835" s="338"/>
      <c r="AR835" s="338"/>
      <c r="AS835" s="338"/>
      <c r="AT835" s="338"/>
      <c r="AU835" s="338"/>
      <c r="AV835" s="338"/>
      <c r="AW835" s="338"/>
      <c r="AX835" s="338"/>
      <c r="AY835" s="338"/>
      <c r="AZ835" s="338"/>
      <c r="BA835" s="338"/>
      <c r="BB835" s="338"/>
      <c r="BC835" s="338"/>
      <c r="BD835" s="338"/>
      <c r="BE835" s="338"/>
      <c r="BF835" s="338"/>
      <c r="BG835" s="338"/>
      <c r="BH835" s="338"/>
      <c r="BI835" s="338"/>
      <c r="BJ835" s="338"/>
      <c r="BK835" s="338"/>
      <c r="BL835" s="338"/>
      <c r="BM835" s="338"/>
      <c r="BN835" s="338"/>
      <c r="BO835" s="338"/>
      <c r="BP835" s="338"/>
      <c r="BQ835" s="338"/>
      <c r="BR835" s="338"/>
      <c r="BS835" s="338"/>
      <c r="BT835" s="338"/>
      <c r="BU835" s="338"/>
      <c r="BV835" s="338"/>
      <c r="BW835" s="338"/>
      <c r="BX835" s="338"/>
      <c r="BY835" s="338"/>
      <c r="BZ835" s="338"/>
      <c r="CA835" s="338"/>
      <c r="CB835" s="338"/>
    </row>
    <row r="836" ht="15.75" customHeight="1">
      <c r="A836" s="338"/>
      <c r="B836" s="338"/>
      <c r="C836" s="346"/>
      <c r="D836" s="546"/>
      <c r="E836" s="547"/>
      <c r="F836" s="548"/>
      <c r="G836" s="448"/>
      <c r="H836" s="338"/>
      <c r="I836" s="338"/>
      <c r="J836" s="338"/>
      <c r="K836" s="338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  <c r="AI836" s="338"/>
      <c r="AJ836" s="338"/>
      <c r="AK836" s="338"/>
      <c r="AL836" s="338"/>
      <c r="AM836" s="338"/>
      <c r="AN836" s="338"/>
      <c r="AO836" s="338"/>
      <c r="AP836" s="338"/>
      <c r="AQ836" s="338"/>
      <c r="AR836" s="338"/>
      <c r="AS836" s="338"/>
      <c r="AT836" s="338"/>
      <c r="AU836" s="338"/>
      <c r="AV836" s="338"/>
      <c r="AW836" s="338"/>
      <c r="AX836" s="338"/>
      <c r="AY836" s="338"/>
      <c r="AZ836" s="338"/>
      <c r="BA836" s="338"/>
      <c r="BB836" s="338"/>
      <c r="BC836" s="338"/>
      <c r="BD836" s="338"/>
      <c r="BE836" s="338"/>
      <c r="BF836" s="338"/>
      <c r="BG836" s="338"/>
      <c r="BH836" s="338"/>
      <c r="BI836" s="338"/>
      <c r="BJ836" s="338"/>
      <c r="BK836" s="338"/>
      <c r="BL836" s="338"/>
      <c r="BM836" s="338"/>
      <c r="BN836" s="338"/>
      <c r="BO836" s="338"/>
      <c r="BP836" s="338"/>
      <c r="BQ836" s="338"/>
      <c r="BR836" s="338"/>
      <c r="BS836" s="338"/>
      <c r="BT836" s="338"/>
      <c r="BU836" s="338"/>
      <c r="BV836" s="338"/>
      <c r="BW836" s="338"/>
      <c r="BX836" s="338"/>
      <c r="BY836" s="338"/>
      <c r="BZ836" s="338"/>
      <c r="CA836" s="338"/>
      <c r="CB836" s="338"/>
    </row>
    <row r="837" ht="15.75" customHeight="1">
      <c r="A837" s="338"/>
      <c r="B837" s="338"/>
      <c r="C837" s="346"/>
      <c r="D837" s="546"/>
      <c r="E837" s="547"/>
      <c r="F837" s="548"/>
      <c r="G837" s="448"/>
      <c r="H837" s="338"/>
      <c r="I837" s="338"/>
      <c r="J837" s="338"/>
      <c r="K837" s="338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  <c r="AI837" s="338"/>
      <c r="AJ837" s="338"/>
      <c r="AK837" s="338"/>
      <c r="AL837" s="338"/>
      <c r="AM837" s="338"/>
      <c r="AN837" s="338"/>
      <c r="AO837" s="338"/>
      <c r="AP837" s="338"/>
      <c r="AQ837" s="338"/>
      <c r="AR837" s="338"/>
      <c r="AS837" s="338"/>
      <c r="AT837" s="338"/>
      <c r="AU837" s="338"/>
      <c r="AV837" s="338"/>
      <c r="AW837" s="338"/>
      <c r="AX837" s="338"/>
      <c r="AY837" s="338"/>
      <c r="AZ837" s="338"/>
      <c r="BA837" s="338"/>
      <c r="BB837" s="338"/>
      <c r="BC837" s="338"/>
      <c r="BD837" s="338"/>
      <c r="BE837" s="338"/>
      <c r="BF837" s="338"/>
      <c r="BG837" s="338"/>
      <c r="BH837" s="338"/>
      <c r="BI837" s="338"/>
      <c r="BJ837" s="338"/>
      <c r="BK837" s="338"/>
      <c r="BL837" s="338"/>
      <c r="BM837" s="338"/>
      <c r="BN837" s="338"/>
      <c r="BO837" s="338"/>
      <c r="BP837" s="338"/>
      <c r="BQ837" s="338"/>
      <c r="BR837" s="338"/>
      <c r="BS837" s="338"/>
      <c r="BT837" s="338"/>
      <c r="BU837" s="338"/>
      <c r="BV837" s="338"/>
      <c r="BW837" s="338"/>
      <c r="BX837" s="338"/>
      <c r="BY837" s="338"/>
      <c r="BZ837" s="338"/>
      <c r="CA837" s="338"/>
      <c r="CB837" s="338"/>
    </row>
    <row r="838" ht="15.75" customHeight="1">
      <c r="A838" s="338"/>
      <c r="B838" s="338"/>
      <c r="C838" s="346"/>
      <c r="D838" s="546"/>
      <c r="E838" s="547"/>
      <c r="F838" s="548"/>
      <c r="G838" s="448"/>
      <c r="H838" s="338"/>
      <c r="I838" s="338"/>
      <c r="J838" s="338"/>
      <c r="K838" s="338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  <c r="AI838" s="338"/>
      <c r="AJ838" s="338"/>
      <c r="AK838" s="338"/>
      <c r="AL838" s="338"/>
      <c r="AM838" s="338"/>
      <c r="AN838" s="338"/>
      <c r="AO838" s="338"/>
      <c r="AP838" s="338"/>
      <c r="AQ838" s="338"/>
      <c r="AR838" s="338"/>
      <c r="AS838" s="338"/>
      <c r="AT838" s="338"/>
      <c r="AU838" s="338"/>
      <c r="AV838" s="338"/>
      <c r="AW838" s="338"/>
      <c r="AX838" s="338"/>
      <c r="AY838" s="338"/>
      <c r="AZ838" s="338"/>
      <c r="BA838" s="338"/>
      <c r="BB838" s="338"/>
      <c r="BC838" s="338"/>
      <c r="BD838" s="338"/>
      <c r="BE838" s="338"/>
      <c r="BF838" s="338"/>
      <c r="BG838" s="338"/>
      <c r="BH838" s="338"/>
      <c r="BI838" s="338"/>
      <c r="BJ838" s="338"/>
      <c r="BK838" s="338"/>
      <c r="BL838" s="338"/>
      <c r="BM838" s="338"/>
      <c r="BN838" s="338"/>
      <c r="BO838" s="338"/>
      <c r="BP838" s="338"/>
      <c r="BQ838" s="338"/>
      <c r="BR838" s="338"/>
      <c r="BS838" s="338"/>
      <c r="BT838" s="338"/>
      <c r="BU838" s="338"/>
      <c r="BV838" s="338"/>
      <c r="BW838" s="338"/>
      <c r="BX838" s="338"/>
      <c r="BY838" s="338"/>
      <c r="BZ838" s="338"/>
      <c r="CA838" s="338"/>
      <c r="CB838" s="338"/>
    </row>
    <row r="839" ht="15.75" customHeight="1">
      <c r="A839" s="338"/>
      <c r="B839" s="338"/>
      <c r="C839" s="346"/>
      <c r="D839" s="546"/>
      <c r="E839" s="547"/>
      <c r="F839" s="548"/>
      <c r="G839" s="448"/>
      <c r="H839" s="338"/>
      <c r="I839" s="338"/>
      <c r="J839" s="338"/>
      <c r="K839" s="338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  <c r="AI839" s="338"/>
      <c r="AJ839" s="338"/>
      <c r="AK839" s="338"/>
      <c r="AL839" s="338"/>
      <c r="AM839" s="338"/>
      <c r="AN839" s="338"/>
      <c r="AO839" s="338"/>
      <c r="AP839" s="338"/>
      <c r="AQ839" s="338"/>
      <c r="AR839" s="338"/>
      <c r="AS839" s="338"/>
      <c r="AT839" s="338"/>
      <c r="AU839" s="338"/>
      <c r="AV839" s="338"/>
      <c r="AW839" s="338"/>
      <c r="AX839" s="338"/>
      <c r="AY839" s="338"/>
      <c r="AZ839" s="338"/>
      <c r="BA839" s="338"/>
      <c r="BB839" s="338"/>
      <c r="BC839" s="338"/>
      <c r="BD839" s="338"/>
      <c r="BE839" s="338"/>
      <c r="BF839" s="338"/>
      <c r="BG839" s="338"/>
      <c r="BH839" s="338"/>
      <c r="BI839" s="338"/>
      <c r="BJ839" s="338"/>
      <c r="BK839" s="338"/>
      <c r="BL839" s="338"/>
      <c r="BM839" s="338"/>
      <c r="BN839" s="338"/>
      <c r="BO839" s="338"/>
      <c r="BP839" s="338"/>
      <c r="BQ839" s="338"/>
      <c r="BR839" s="338"/>
      <c r="BS839" s="338"/>
      <c r="BT839" s="338"/>
      <c r="BU839" s="338"/>
      <c r="BV839" s="338"/>
      <c r="BW839" s="338"/>
      <c r="BX839" s="338"/>
      <c r="BY839" s="338"/>
      <c r="BZ839" s="338"/>
      <c r="CA839" s="338"/>
      <c r="CB839" s="338"/>
    </row>
    <row r="840" ht="15.75" customHeight="1">
      <c r="A840" s="338"/>
      <c r="B840" s="338"/>
      <c r="C840" s="346"/>
      <c r="D840" s="546"/>
      <c r="E840" s="547"/>
      <c r="F840" s="548"/>
      <c r="G840" s="448"/>
      <c r="H840" s="338"/>
      <c r="I840" s="338"/>
      <c r="J840" s="338"/>
      <c r="K840" s="338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  <c r="AI840" s="338"/>
      <c r="AJ840" s="338"/>
      <c r="AK840" s="338"/>
      <c r="AL840" s="338"/>
      <c r="AM840" s="338"/>
      <c r="AN840" s="338"/>
      <c r="AO840" s="338"/>
      <c r="AP840" s="338"/>
      <c r="AQ840" s="338"/>
      <c r="AR840" s="338"/>
      <c r="AS840" s="338"/>
      <c r="AT840" s="338"/>
      <c r="AU840" s="338"/>
      <c r="AV840" s="338"/>
      <c r="AW840" s="338"/>
      <c r="AX840" s="338"/>
      <c r="AY840" s="338"/>
      <c r="AZ840" s="338"/>
      <c r="BA840" s="338"/>
      <c r="BB840" s="338"/>
      <c r="BC840" s="338"/>
      <c r="BD840" s="338"/>
      <c r="BE840" s="338"/>
      <c r="BF840" s="338"/>
      <c r="BG840" s="338"/>
      <c r="BH840" s="338"/>
      <c r="BI840" s="338"/>
      <c r="BJ840" s="338"/>
      <c r="BK840" s="338"/>
      <c r="BL840" s="338"/>
      <c r="BM840" s="338"/>
      <c r="BN840" s="338"/>
      <c r="BO840" s="338"/>
      <c r="BP840" s="338"/>
      <c r="BQ840" s="338"/>
      <c r="BR840" s="338"/>
      <c r="BS840" s="338"/>
      <c r="BT840" s="338"/>
      <c r="BU840" s="338"/>
      <c r="BV840" s="338"/>
      <c r="BW840" s="338"/>
      <c r="BX840" s="338"/>
      <c r="BY840" s="338"/>
      <c r="BZ840" s="338"/>
      <c r="CA840" s="338"/>
      <c r="CB840" s="338"/>
    </row>
    <row r="841" ht="15.75" customHeight="1">
      <c r="A841" s="338"/>
      <c r="B841" s="338"/>
      <c r="C841" s="346"/>
      <c r="D841" s="546"/>
      <c r="E841" s="547"/>
      <c r="F841" s="548"/>
      <c r="G841" s="448"/>
      <c r="H841" s="338"/>
      <c r="I841" s="338"/>
      <c r="J841" s="338"/>
      <c r="K841" s="338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  <c r="AI841" s="338"/>
      <c r="AJ841" s="338"/>
      <c r="AK841" s="338"/>
      <c r="AL841" s="338"/>
      <c r="AM841" s="338"/>
      <c r="AN841" s="338"/>
      <c r="AO841" s="338"/>
      <c r="AP841" s="338"/>
      <c r="AQ841" s="338"/>
      <c r="AR841" s="338"/>
      <c r="AS841" s="338"/>
      <c r="AT841" s="338"/>
      <c r="AU841" s="338"/>
      <c r="AV841" s="338"/>
      <c r="AW841" s="338"/>
      <c r="AX841" s="338"/>
      <c r="AY841" s="338"/>
      <c r="AZ841" s="338"/>
      <c r="BA841" s="338"/>
      <c r="BB841" s="338"/>
      <c r="BC841" s="338"/>
      <c r="BD841" s="338"/>
      <c r="BE841" s="338"/>
      <c r="BF841" s="338"/>
      <c r="BG841" s="338"/>
      <c r="BH841" s="338"/>
      <c r="BI841" s="338"/>
      <c r="BJ841" s="338"/>
      <c r="BK841" s="338"/>
      <c r="BL841" s="338"/>
      <c r="BM841" s="338"/>
      <c r="BN841" s="338"/>
      <c r="BO841" s="338"/>
      <c r="BP841" s="338"/>
      <c r="BQ841" s="338"/>
      <c r="BR841" s="338"/>
      <c r="BS841" s="338"/>
      <c r="BT841" s="338"/>
      <c r="BU841" s="338"/>
      <c r="BV841" s="338"/>
      <c r="BW841" s="338"/>
      <c r="BX841" s="338"/>
      <c r="BY841" s="338"/>
      <c r="BZ841" s="338"/>
      <c r="CA841" s="338"/>
      <c r="CB841" s="338"/>
    </row>
    <row r="842" ht="15.75" customHeight="1">
      <c r="A842" s="338"/>
      <c r="B842" s="338"/>
      <c r="C842" s="346"/>
      <c r="D842" s="546"/>
      <c r="E842" s="547"/>
      <c r="F842" s="548"/>
      <c r="G842" s="448"/>
      <c r="H842" s="338"/>
      <c r="I842" s="338"/>
      <c r="J842" s="338"/>
      <c r="K842" s="338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  <c r="AI842" s="338"/>
      <c r="AJ842" s="338"/>
      <c r="AK842" s="338"/>
      <c r="AL842" s="338"/>
      <c r="AM842" s="338"/>
      <c r="AN842" s="338"/>
      <c r="AO842" s="338"/>
      <c r="AP842" s="338"/>
      <c r="AQ842" s="338"/>
      <c r="AR842" s="338"/>
      <c r="AS842" s="338"/>
      <c r="AT842" s="338"/>
      <c r="AU842" s="338"/>
      <c r="AV842" s="338"/>
      <c r="AW842" s="338"/>
      <c r="AX842" s="338"/>
      <c r="AY842" s="338"/>
      <c r="AZ842" s="338"/>
      <c r="BA842" s="338"/>
      <c r="BB842" s="338"/>
      <c r="BC842" s="338"/>
      <c r="BD842" s="338"/>
      <c r="BE842" s="338"/>
      <c r="BF842" s="338"/>
      <c r="BG842" s="338"/>
      <c r="BH842" s="338"/>
      <c r="BI842" s="338"/>
      <c r="BJ842" s="338"/>
      <c r="BK842" s="338"/>
      <c r="BL842" s="338"/>
      <c r="BM842" s="338"/>
      <c r="BN842" s="338"/>
      <c r="BO842" s="338"/>
      <c r="BP842" s="338"/>
      <c r="BQ842" s="338"/>
      <c r="BR842" s="338"/>
      <c r="BS842" s="338"/>
      <c r="BT842" s="338"/>
      <c r="BU842" s="338"/>
      <c r="BV842" s="338"/>
      <c r="BW842" s="338"/>
      <c r="BX842" s="338"/>
      <c r="BY842" s="338"/>
      <c r="BZ842" s="338"/>
      <c r="CA842" s="338"/>
      <c r="CB842" s="338"/>
    </row>
    <row r="843" ht="15.75" customHeight="1">
      <c r="A843" s="338"/>
      <c r="B843" s="338"/>
      <c r="C843" s="346"/>
      <c r="D843" s="546"/>
      <c r="E843" s="547"/>
      <c r="F843" s="548"/>
      <c r="G843" s="448"/>
      <c r="H843" s="338"/>
      <c r="I843" s="338"/>
      <c r="J843" s="338"/>
      <c r="K843" s="338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  <c r="AI843" s="338"/>
      <c r="AJ843" s="338"/>
      <c r="AK843" s="338"/>
      <c r="AL843" s="338"/>
      <c r="AM843" s="338"/>
      <c r="AN843" s="338"/>
      <c r="AO843" s="338"/>
      <c r="AP843" s="338"/>
      <c r="AQ843" s="338"/>
      <c r="AR843" s="338"/>
      <c r="AS843" s="338"/>
      <c r="AT843" s="338"/>
      <c r="AU843" s="338"/>
      <c r="AV843" s="338"/>
      <c r="AW843" s="338"/>
      <c r="AX843" s="338"/>
      <c r="AY843" s="338"/>
      <c r="AZ843" s="338"/>
      <c r="BA843" s="338"/>
      <c r="BB843" s="338"/>
      <c r="BC843" s="338"/>
      <c r="BD843" s="338"/>
      <c r="BE843" s="338"/>
      <c r="BF843" s="338"/>
      <c r="BG843" s="338"/>
      <c r="BH843" s="338"/>
      <c r="BI843" s="338"/>
      <c r="BJ843" s="338"/>
      <c r="BK843" s="338"/>
      <c r="BL843" s="338"/>
      <c r="BM843" s="338"/>
      <c r="BN843" s="338"/>
      <c r="BO843" s="338"/>
      <c r="BP843" s="338"/>
      <c r="BQ843" s="338"/>
      <c r="BR843" s="338"/>
      <c r="BS843" s="338"/>
      <c r="BT843" s="338"/>
      <c r="BU843" s="338"/>
      <c r="BV843" s="338"/>
      <c r="BW843" s="338"/>
      <c r="BX843" s="338"/>
      <c r="BY843" s="338"/>
      <c r="BZ843" s="338"/>
      <c r="CA843" s="338"/>
      <c r="CB843" s="338"/>
    </row>
    <row r="844" ht="15.75" customHeight="1">
      <c r="A844" s="338"/>
      <c r="B844" s="338"/>
      <c r="C844" s="346"/>
      <c r="D844" s="546"/>
      <c r="E844" s="547"/>
      <c r="F844" s="548"/>
      <c r="G844" s="448"/>
      <c r="H844" s="338"/>
      <c r="I844" s="338"/>
      <c r="J844" s="338"/>
      <c r="K844" s="338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  <c r="AI844" s="338"/>
      <c r="AJ844" s="338"/>
      <c r="AK844" s="338"/>
      <c r="AL844" s="338"/>
      <c r="AM844" s="338"/>
      <c r="AN844" s="338"/>
      <c r="AO844" s="338"/>
      <c r="AP844" s="338"/>
      <c r="AQ844" s="338"/>
      <c r="AR844" s="338"/>
      <c r="AS844" s="338"/>
      <c r="AT844" s="338"/>
      <c r="AU844" s="338"/>
      <c r="AV844" s="338"/>
      <c r="AW844" s="338"/>
      <c r="AX844" s="338"/>
      <c r="AY844" s="338"/>
      <c r="AZ844" s="338"/>
      <c r="BA844" s="338"/>
      <c r="BB844" s="338"/>
      <c r="BC844" s="338"/>
      <c r="BD844" s="338"/>
      <c r="BE844" s="338"/>
      <c r="BF844" s="338"/>
      <c r="BG844" s="338"/>
      <c r="BH844" s="338"/>
      <c r="BI844" s="338"/>
      <c r="BJ844" s="338"/>
      <c r="BK844" s="338"/>
      <c r="BL844" s="338"/>
      <c r="BM844" s="338"/>
      <c r="BN844" s="338"/>
      <c r="BO844" s="338"/>
      <c r="BP844" s="338"/>
      <c r="BQ844" s="338"/>
      <c r="BR844" s="338"/>
      <c r="BS844" s="338"/>
      <c r="BT844" s="338"/>
      <c r="BU844" s="338"/>
      <c r="BV844" s="338"/>
      <c r="BW844" s="338"/>
      <c r="BX844" s="338"/>
      <c r="BY844" s="338"/>
      <c r="BZ844" s="338"/>
      <c r="CA844" s="338"/>
      <c r="CB844" s="338"/>
    </row>
    <row r="845" ht="15.75" customHeight="1">
      <c r="A845" s="338"/>
      <c r="B845" s="338"/>
      <c r="C845" s="346"/>
      <c r="D845" s="546"/>
      <c r="E845" s="547"/>
      <c r="F845" s="548"/>
      <c r="G845" s="448"/>
      <c r="H845" s="338"/>
      <c r="I845" s="338"/>
      <c r="J845" s="338"/>
      <c r="K845" s="338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  <c r="AI845" s="338"/>
      <c r="AJ845" s="338"/>
      <c r="AK845" s="338"/>
      <c r="AL845" s="338"/>
      <c r="AM845" s="338"/>
      <c r="AN845" s="338"/>
      <c r="AO845" s="338"/>
      <c r="AP845" s="338"/>
      <c r="AQ845" s="338"/>
      <c r="AR845" s="338"/>
      <c r="AS845" s="338"/>
      <c r="AT845" s="338"/>
      <c r="AU845" s="338"/>
      <c r="AV845" s="338"/>
      <c r="AW845" s="338"/>
      <c r="AX845" s="338"/>
      <c r="AY845" s="338"/>
      <c r="AZ845" s="338"/>
      <c r="BA845" s="338"/>
      <c r="BB845" s="338"/>
      <c r="BC845" s="338"/>
      <c r="BD845" s="338"/>
      <c r="BE845" s="338"/>
      <c r="BF845" s="338"/>
      <c r="BG845" s="338"/>
      <c r="BH845" s="338"/>
      <c r="BI845" s="338"/>
      <c r="BJ845" s="338"/>
      <c r="BK845" s="338"/>
      <c r="BL845" s="338"/>
      <c r="BM845" s="338"/>
      <c r="BN845" s="338"/>
      <c r="BO845" s="338"/>
      <c r="BP845" s="338"/>
      <c r="BQ845" s="338"/>
      <c r="BR845" s="338"/>
      <c r="BS845" s="338"/>
      <c r="BT845" s="338"/>
      <c r="BU845" s="338"/>
      <c r="BV845" s="338"/>
      <c r="BW845" s="338"/>
      <c r="BX845" s="338"/>
      <c r="BY845" s="338"/>
      <c r="BZ845" s="338"/>
      <c r="CA845" s="338"/>
      <c r="CB845" s="338"/>
    </row>
    <row r="846" ht="15.75" customHeight="1">
      <c r="A846" s="338"/>
      <c r="B846" s="338"/>
      <c r="C846" s="346"/>
      <c r="D846" s="546"/>
      <c r="E846" s="547"/>
      <c r="F846" s="548"/>
      <c r="G846" s="448"/>
      <c r="H846" s="338"/>
      <c r="I846" s="338"/>
      <c r="J846" s="338"/>
      <c r="K846" s="338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  <c r="AI846" s="338"/>
      <c r="AJ846" s="338"/>
      <c r="AK846" s="338"/>
      <c r="AL846" s="338"/>
      <c r="AM846" s="338"/>
      <c r="AN846" s="338"/>
      <c r="AO846" s="338"/>
      <c r="AP846" s="338"/>
      <c r="AQ846" s="338"/>
      <c r="AR846" s="338"/>
      <c r="AS846" s="338"/>
      <c r="AT846" s="338"/>
      <c r="AU846" s="338"/>
      <c r="AV846" s="338"/>
      <c r="AW846" s="338"/>
      <c r="AX846" s="338"/>
      <c r="AY846" s="338"/>
      <c r="AZ846" s="338"/>
      <c r="BA846" s="338"/>
      <c r="BB846" s="338"/>
      <c r="BC846" s="338"/>
      <c r="BD846" s="338"/>
      <c r="BE846" s="338"/>
      <c r="BF846" s="338"/>
      <c r="BG846" s="338"/>
      <c r="BH846" s="338"/>
      <c r="BI846" s="338"/>
      <c r="BJ846" s="338"/>
      <c r="BK846" s="338"/>
      <c r="BL846" s="338"/>
      <c r="BM846" s="338"/>
      <c r="BN846" s="338"/>
      <c r="BO846" s="338"/>
      <c r="BP846" s="338"/>
      <c r="BQ846" s="338"/>
      <c r="BR846" s="338"/>
      <c r="BS846" s="338"/>
      <c r="BT846" s="338"/>
      <c r="BU846" s="338"/>
      <c r="BV846" s="338"/>
      <c r="BW846" s="338"/>
      <c r="BX846" s="338"/>
      <c r="BY846" s="338"/>
      <c r="BZ846" s="338"/>
      <c r="CA846" s="338"/>
      <c r="CB846" s="338"/>
    </row>
    <row r="847" ht="15.75" customHeight="1">
      <c r="A847" s="338"/>
      <c r="B847" s="338"/>
      <c r="C847" s="346"/>
      <c r="D847" s="546"/>
      <c r="E847" s="547"/>
      <c r="F847" s="548"/>
      <c r="G847" s="448"/>
      <c r="H847" s="338"/>
      <c r="I847" s="338"/>
      <c r="J847" s="338"/>
      <c r="K847" s="338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  <c r="AI847" s="338"/>
      <c r="AJ847" s="338"/>
      <c r="AK847" s="338"/>
      <c r="AL847" s="338"/>
      <c r="AM847" s="338"/>
      <c r="AN847" s="338"/>
      <c r="AO847" s="338"/>
      <c r="AP847" s="338"/>
      <c r="AQ847" s="338"/>
      <c r="AR847" s="338"/>
      <c r="AS847" s="338"/>
      <c r="AT847" s="338"/>
      <c r="AU847" s="338"/>
      <c r="AV847" s="338"/>
      <c r="AW847" s="338"/>
      <c r="AX847" s="338"/>
      <c r="AY847" s="338"/>
      <c r="AZ847" s="338"/>
      <c r="BA847" s="338"/>
      <c r="BB847" s="338"/>
      <c r="BC847" s="338"/>
      <c r="BD847" s="338"/>
      <c r="BE847" s="338"/>
      <c r="BF847" s="338"/>
      <c r="BG847" s="338"/>
      <c r="BH847" s="338"/>
      <c r="BI847" s="338"/>
      <c r="BJ847" s="338"/>
      <c r="BK847" s="338"/>
      <c r="BL847" s="338"/>
      <c r="BM847" s="338"/>
      <c r="BN847" s="338"/>
      <c r="BO847" s="338"/>
      <c r="BP847" s="338"/>
      <c r="BQ847" s="338"/>
      <c r="BR847" s="338"/>
      <c r="BS847" s="338"/>
      <c r="BT847" s="338"/>
      <c r="BU847" s="338"/>
      <c r="BV847" s="338"/>
      <c r="BW847" s="338"/>
      <c r="BX847" s="338"/>
      <c r="BY847" s="338"/>
      <c r="BZ847" s="338"/>
      <c r="CA847" s="338"/>
      <c r="CB847" s="338"/>
    </row>
    <row r="848" ht="15.75" customHeight="1">
      <c r="A848" s="338"/>
      <c r="B848" s="338"/>
      <c r="C848" s="346"/>
      <c r="D848" s="546"/>
      <c r="E848" s="547"/>
      <c r="F848" s="548"/>
      <c r="G848" s="448"/>
      <c r="H848" s="338"/>
      <c r="I848" s="338"/>
      <c r="J848" s="338"/>
      <c r="K848" s="338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  <c r="AI848" s="338"/>
      <c r="AJ848" s="338"/>
      <c r="AK848" s="338"/>
      <c r="AL848" s="338"/>
      <c r="AM848" s="338"/>
      <c r="AN848" s="338"/>
      <c r="AO848" s="338"/>
      <c r="AP848" s="338"/>
      <c r="AQ848" s="338"/>
      <c r="AR848" s="338"/>
      <c r="AS848" s="338"/>
      <c r="AT848" s="338"/>
      <c r="AU848" s="338"/>
      <c r="AV848" s="338"/>
      <c r="AW848" s="338"/>
      <c r="AX848" s="338"/>
      <c r="AY848" s="338"/>
      <c r="AZ848" s="338"/>
      <c r="BA848" s="338"/>
      <c r="BB848" s="338"/>
      <c r="BC848" s="338"/>
      <c r="BD848" s="338"/>
      <c r="BE848" s="338"/>
      <c r="BF848" s="338"/>
      <c r="BG848" s="338"/>
      <c r="BH848" s="338"/>
      <c r="BI848" s="338"/>
      <c r="BJ848" s="338"/>
      <c r="BK848" s="338"/>
      <c r="BL848" s="338"/>
      <c r="BM848" s="338"/>
      <c r="BN848" s="338"/>
      <c r="BO848" s="338"/>
      <c r="BP848" s="338"/>
      <c r="BQ848" s="338"/>
      <c r="BR848" s="338"/>
      <c r="BS848" s="338"/>
      <c r="BT848" s="338"/>
      <c r="BU848" s="338"/>
      <c r="BV848" s="338"/>
      <c r="BW848" s="338"/>
      <c r="BX848" s="338"/>
      <c r="BY848" s="338"/>
      <c r="BZ848" s="338"/>
      <c r="CA848" s="338"/>
      <c r="CB848" s="338"/>
    </row>
    <row r="849" ht="15.75" customHeight="1">
      <c r="A849" s="338"/>
      <c r="B849" s="338"/>
      <c r="C849" s="346"/>
      <c r="D849" s="546"/>
      <c r="E849" s="547"/>
      <c r="F849" s="548"/>
      <c r="G849" s="448"/>
      <c r="H849" s="338"/>
      <c r="I849" s="338"/>
      <c r="J849" s="338"/>
      <c r="K849" s="338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  <c r="AI849" s="338"/>
      <c r="AJ849" s="338"/>
      <c r="AK849" s="338"/>
      <c r="AL849" s="338"/>
      <c r="AM849" s="338"/>
      <c r="AN849" s="338"/>
      <c r="AO849" s="338"/>
      <c r="AP849" s="338"/>
      <c r="AQ849" s="338"/>
      <c r="AR849" s="338"/>
      <c r="AS849" s="338"/>
      <c r="AT849" s="338"/>
      <c r="AU849" s="338"/>
      <c r="AV849" s="338"/>
      <c r="AW849" s="338"/>
      <c r="AX849" s="338"/>
      <c r="AY849" s="338"/>
      <c r="AZ849" s="338"/>
      <c r="BA849" s="338"/>
      <c r="BB849" s="338"/>
      <c r="BC849" s="338"/>
      <c r="BD849" s="338"/>
      <c r="BE849" s="338"/>
      <c r="BF849" s="338"/>
      <c r="BG849" s="338"/>
      <c r="BH849" s="338"/>
      <c r="BI849" s="338"/>
      <c r="BJ849" s="338"/>
      <c r="BK849" s="338"/>
      <c r="BL849" s="338"/>
      <c r="BM849" s="338"/>
      <c r="BN849" s="338"/>
      <c r="BO849" s="338"/>
      <c r="BP849" s="338"/>
      <c r="BQ849" s="338"/>
      <c r="BR849" s="338"/>
      <c r="BS849" s="338"/>
      <c r="BT849" s="338"/>
      <c r="BU849" s="338"/>
      <c r="BV849" s="338"/>
      <c r="BW849" s="338"/>
      <c r="BX849" s="338"/>
      <c r="BY849" s="338"/>
      <c r="BZ849" s="338"/>
      <c r="CA849" s="338"/>
      <c r="CB849" s="338"/>
    </row>
    <row r="850" ht="15.75" customHeight="1">
      <c r="A850" s="338"/>
      <c r="B850" s="338"/>
      <c r="C850" s="346"/>
      <c r="D850" s="546"/>
      <c r="E850" s="547"/>
      <c r="F850" s="548"/>
      <c r="G850" s="448"/>
      <c r="H850" s="338"/>
      <c r="I850" s="338"/>
      <c r="J850" s="338"/>
      <c r="K850" s="338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  <c r="AI850" s="338"/>
      <c r="AJ850" s="338"/>
      <c r="AK850" s="338"/>
      <c r="AL850" s="338"/>
      <c r="AM850" s="338"/>
      <c r="AN850" s="338"/>
      <c r="AO850" s="338"/>
      <c r="AP850" s="338"/>
      <c r="AQ850" s="338"/>
      <c r="AR850" s="338"/>
      <c r="AS850" s="338"/>
      <c r="AT850" s="338"/>
      <c r="AU850" s="338"/>
      <c r="AV850" s="338"/>
      <c r="AW850" s="338"/>
      <c r="AX850" s="338"/>
      <c r="AY850" s="338"/>
      <c r="AZ850" s="338"/>
      <c r="BA850" s="338"/>
      <c r="BB850" s="338"/>
      <c r="BC850" s="338"/>
      <c r="BD850" s="338"/>
      <c r="BE850" s="338"/>
      <c r="BF850" s="338"/>
      <c r="BG850" s="338"/>
      <c r="BH850" s="338"/>
      <c r="BI850" s="338"/>
      <c r="BJ850" s="338"/>
      <c r="BK850" s="338"/>
      <c r="BL850" s="338"/>
      <c r="BM850" s="338"/>
      <c r="BN850" s="338"/>
      <c r="BO850" s="338"/>
      <c r="BP850" s="338"/>
      <c r="BQ850" s="338"/>
      <c r="BR850" s="338"/>
      <c r="BS850" s="338"/>
      <c r="BT850" s="338"/>
      <c r="BU850" s="338"/>
      <c r="BV850" s="338"/>
      <c r="BW850" s="338"/>
      <c r="BX850" s="338"/>
      <c r="BY850" s="338"/>
      <c r="BZ850" s="338"/>
      <c r="CA850" s="338"/>
      <c r="CB850" s="338"/>
    </row>
    <row r="851" ht="15.75" customHeight="1">
      <c r="A851" s="338"/>
      <c r="B851" s="338"/>
      <c r="C851" s="346"/>
      <c r="D851" s="546"/>
      <c r="E851" s="547"/>
      <c r="F851" s="548"/>
      <c r="G851" s="448"/>
      <c r="H851" s="338"/>
      <c r="I851" s="338"/>
      <c r="J851" s="338"/>
      <c r="K851" s="338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  <c r="AI851" s="338"/>
      <c r="AJ851" s="338"/>
      <c r="AK851" s="338"/>
      <c r="AL851" s="338"/>
      <c r="AM851" s="338"/>
      <c r="AN851" s="338"/>
      <c r="AO851" s="338"/>
      <c r="AP851" s="338"/>
      <c r="AQ851" s="338"/>
      <c r="AR851" s="338"/>
      <c r="AS851" s="338"/>
      <c r="AT851" s="338"/>
      <c r="AU851" s="338"/>
      <c r="AV851" s="338"/>
      <c r="AW851" s="338"/>
      <c r="AX851" s="338"/>
      <c r="AY851" s="338"/>
      <c r="AZ851" s="338"/>
      <c r="BA851" s="338"/>
      <c r="BB851" s="338"/>
      <c r="BC851" s="338"/>
      <c r="BD851" s="338"/>
      <c r="BE851" s="338"/>
      <c r="BF851" s="338"/>
      <c r="BG851" s="338"/>
      <c r="BH851" s="338"/>
      <c r="BI851" s="338"/>
      <c r="BJ851" s="338"/>
      <c r="BK851" s="338"/>
      <c r="BL851" s="338"/>
      <c r="BM851" s="338"/>
      <c r="BN851" s="338"/>
      <c r="BO851" s="338"/>
      <c r="BP851" s="338"/>
      <c r="BQ851" s="338"/>
      <c r="BR851" s="338"/>
      <c r="BS851" s="338"/>
      <c r="BT851" s="338"/>
      <c r="BU851" s="338"/>
      <c r="BV851" s="338"/>
      <c r="BW851" s="338"/>
      <c r="BX851" s="338"/>
      <c r="BY851" s="338"/>
      <c r="BZ851" s="338"/>
      <c r="CA851" s="338"/>
      <c r="CB851" s="338"/>
    </row>
    <row r="852" ht="15.75" customHeight="1">
      <c r="A852" s="338"/>
      <c r="B852" s="338"/>
      <c r="C852" s="346"/>
      <c r="D852" s="546"/>
      <c r="E852" s="547"/>
      <c r="F852" s="548"/>
      <c r="G852" s="448"/>
      <c r="H852" s="338"/>
      <c r="I852" s="338"/>
      <c r="J852" s="338"/>
      <c r="K852" s="338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  <c r="AI852" s="338"/>
      <c r="AJ852" s="338"/>
      <c r="AK852" s="338"/>
      <c r="AL852" s="338"/>
      <c r="AM852" s="338"/>
      <c r="AN852" s="338"/>
      <c r="AO852" s="338"/>
      <c r="AP852" s="338"/>
      <c r="AQ852" s="338"/>
      <c r="AR852" s="338"/>
      <c r="AS852" s="338"/>
      <c r="AT852" s="338"/>
      <c r="AU852" s="338"/>
      <c r="AV852" s="338"/>
      <c r="AW852" s="338"/>
      <c r="AX852" s="338"/>
      <c r="AY852" s="338"/>
      <c r="AZ852" s="338"/>
      <c r="BA852" s="338"/>
      <c r="BB852" s="338"/>
      <c r="BC852" s="338"/>
      <c r="BD852" s="338"/>
      <c r="BE852" s="338"/>
      <c r="BF852" s="338"/>
      <c r="BG852" s="338"/>
      <c r="BH852" s="338"/>
      <c r="BI852" s="338"/>
      <c r="BJ852" s="338"/>
      <c r="BK852" s="338"/>
      <c r="BL852" s="338"/>
      <c r="BM852" s="338"/>
      <c r="BN852" s="338"/>
      <c r="BO852" s="338"/>
      <c r="BP852" s="338"/>
      <c r="BQ852" s="338"/>
      <c r="BR852" s="338"/>
      <c r="BS852" s="338"/>
      <c r="BT852" s="338"/>
      <c r="BU852" s="338"/>
      <c r="BV852" s="338"/>
      <c r="BW852" s="338"/>
      <c r="BX852" s="338"/>
      <c r="BY852" s="338"/>
      <c r="BZ852" s="338"/>
      <c r="CA852" s="338"/>
      <c r="CB852" s="338"/>
    </row>
    <row r="853" ht="15.75" customHeight="1">
      <c r="A853" s="338"/>
      <c r="B853" s="338"/>
      <c r="C853" s="346"/>
      <c r="D853" s="546"/>
      <c r="E853" s="547"/>
      <c r="F853" s="548"/>
      <c r="G853" s="448"/>
      <c r="H853" s="338"/>
      <c r="I853" s="338"/>
      <c r="J853" s="338"/>
      <c r="K853" s="338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  <c r="AI853" s="338"/>
      <c r="AJ853" s="338"/>
      <c r="AK853" s="338"/>
      <c r="AL853" s="338"/>
      <c r="AM853" s="338"/>
      <c r="AN853" s="338"/>
      <c r="AO853" s="338"/>
      <c r="AP853" s="338"/>
      <c r="AQ853" s="338"/>
      <c r="AR853" s="338"/>
      <c r="AS853" s="338"/>
      <c r="AT853" s="338"/>
      <c r="AU853" s="338"/>
      <c r="AV853" s="338"/>
      <c r="AW853" s="338"/>
      <c r="AX853" s="338"/>
      <c r="AY853" s="338"/>
      <c r="AZ853" s="338"/>
      <c r="BA853" s="338"/>
      <c r="BB853" s="338"/>
      <c r="BC853" s="338"/>
      <c r="BD853" s="338"/>
      <c r="BE853" s="338"/>
      <c r="BF853" s="338"/>
      <c r="BG853" s="338"/>
      <c r="BH853" s="338"/>
      <c r="BI853" s="338"/>
      <c r="BJ853" s="338"/>
      <c r="BK853" s="338"/>
      <c r="BL853" s="338"/>
      <c r="BM853" s="338"/>
      <c r="BN853" s="338"/>
      <c r="BO853" s="338"/>
      <c r="BP853" s="338"/>
      <c r="BQ853" s="338"/>
      <c r="BR853" s="338"/>
      <c r="BS853" s="338"/>
      <c r="BT853" s="338"/>
      <c r="BU853" s="338"/>
      <c r="BV853" s="338"/>
      <c r="BW853" s="338"/>
      <c r="BX853" s="338"/>
      <c r="BY853" s="338"/>
      <c r="BZ853" s="338"/>
      <c r="CA853" s="338"/>
      <c r="CB853" s="338"/>
    </row>
    <row r="854" ht="15.75" customHeight="1">
      <c r="A854" s="338"/>
      <c r="B854" s="338"/>
      <c r="C854" s="346"/>
      <c r="D854" s="546"/>
      <c r="E854" s="547"/>
      <c r="F854" s="548"/>
      <c r="G854" s="448"/>
      <c r="H854" s="338"/>
      <c r="I854" s="338"/>
      <c r="J854" s="338"/>
      <c r="K854" s="338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  <c r="AI854" s="338"/>
      <c r="AJ854" s="338"/>
      <c r="AK854" s="338"/>
      <c r="AL854" s="338"/>
      <c r="AM854" s="338"/>
      <c r="AN854" s="338"/>
      <c r="AO854" s="338"/>
      <c r="AP854" s="338"/>
      <c r="AQ854" s="338"/>
      <c r="AR854" s="338"/>
      <c r="AS854" s="338"/>
      <c r="AT854" s="338"/>
      <c r="AU854" s="338"/>
      <c r="AV854" s="338"/>
      <c r="AW854" s="338"/>
      <c r="AX854" s="338"/>
      <c r="AY854" s="338"/>
      <c r="AZ854" s="338"/>
      <c r="BA854" s="338"/>
      <c r="BB854" s="338"/>
      <c r="BC854" s="338"/>
      <c r="BD854" s="338"/>
      <c r="BE854" s="338"/>
      <c r="BF854" s="338"/>
      <c r="BG854" s="338"/>
      <c r="BH854" s="338"/>
      <c r="BI854" s="338"/>
      <c r="BJ854" s="338"/>
      <c r="BK854" s="338"/>
      <c r="BL854" s="338"/>
      <c r="BM854" s="338"/>
      <c r="BN854" s="338"/>
      <c r="BO854" s="338"/>
      <c r="BP854" s="338"/>
      <c r="BQ854" s="338"/>
      <c r="BR854" s="338"/>
      <c r="BS854" s="338"/>
      <c r="BT854" s="338"/>
      <c r="BU854" s="338"/>
      <c r="BV854" s="338"/>
      <c r="BW854" s="338"/>
      <c r="BX854" s="338"/>
      <c r="BY854" s="338"/>
      <c r="BZ854" s="338"/>
      <c r="CA854" s="338"/>
      <c r="CB854" s="338"/>
    </row>
    <row r="855" ht="15.75" customHeight="1">
      <c r="A855" s="338"/>
      <c r="B855" s="338"/>
      <c r="C855" s="346"/>
      <c r="D855" s="546"/>
      <c r="E855" s="547"/>
      <c r="F855" s="548"/>
      <c r="G855" s="448"/>
      <c r="H855" s="338"/>
      <c r="I855" s="338"/>
      <c r="J855" s="338"/>
      <c r="K855" s="338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  <c r="AI855" s="338"/>
      <c r="AJ855" s="338"/>
      <c r="AK855" s="338"/>
      <c r="AL855" s="338"/>
      <c r="AM855" s="338"/>
      <c r="AN855" s="338"/>
      <c r="AO855" s="338"/>
      <c r="AP855" s="338"/>
      <c r="AQ855" s="338"/>
      <c r="AR855" s="338"/>
      <c r="AS855" s="338"/>
      <c r="AT855" s="338"/>
      <c r="AU855" s="338"/>
      <c r="AV855" s="338"/>
      <c r="AW855" s="338"/>
      <c r="AX855" s="338"/>
      <c r="AY855" s="338"/>
      <c r="AZ855" s="338"/>
      <c r="BA855" s="338"/>
      <c r="BB855" s="338"/>
      <c r="BC855" s="338"/>
      <c r="BD855" s="338"/>
      <c r="BE855" s="338"/>
      <c r="BF855" s="338"/>
      <c r="BG855" s="338"/>
      <c r="BH855" s="338"/>
      <c r="BI855" s="338"/>
      <c r="BJ855" s="338"/>
      <c r="BK855" s="338"/>
      <c r="BL855" s="338"/>
      <c r="BM855" s="338"/>
      <c r="BN855" s="338"/>
      <c r="BO855" s="338"/>
      <c r="BP855" s="338"/>
      <c r="BQ855" s="338"/>
      <c r="BR855" s="338"/>
      <c r="BS855" s="338"/>
      <c r="BT855" s="338"/>
      <c r="BU855" s="338"/>
      <c r="BV855" s="338"/>
      <c r="BW855" s="338"/>
      <c r="BX855" s="338"/>
      <c r="BY855" s="338"/>
      <c r="BZ855" s="338"/>
      <c r="CA855" s="338"/>
      <c r="CB855" s="338"/>
    </row>
    <row r="856" ht="15.75" customHeight="1">
      <c r="A856" s="338"/>
      <c r="B856" s="338"/>
      <c r="C856" s="346"/>
      <c r="D856" s="546"/>
      <c r="E856" s="547"/>
      <c r="F856" s="548"/>
      <c r="G856" s="448"/>
      <c r="H856" s="338"/>
      <c r="I856" s="338"/>
      <c r="J856" s="338"/>
      <c r="K856" s="338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  <c r="AI856" s="338"/>
      <c r="AJ856" s="338"/>
      <c r="AK856" s="338"/>
      <c r="AL856" s="338"/>
      <c r="AM856" s="338"/>
      <c r="AN856" s="338"/>
      <c r="AO856" s="338"/>
      <c r="AP856" s="338"/>
      <c r="AQ856" s="338"/>
      <c r="AR856" s="338"/>
      <c r="AS856" s="338"/>
      <c r="AT856" s="338"/>
      <c r="AU856" s="338"/>
      <c r="AV856" s="338"/>
      <c r="AW856" s="338"/>
      <c r="AX856" s="338"/>
      <c r="AY856" s="338"/>
      <c r="AZ856" s="338"/>
      <c r="BA856" s="338"/>
      <c r="BB856" s="338"/>
      <c r="BC856" s="338"/>
      <c r="BD856" s="338"/>
      <c r="BE856" s="338"/>
      <c r="BF856" s="338"/>
      <c r="BG856" s="338"/>
      <c r="BH856" s="338"/>
      <c r="BI856" s="338"/>
      <c r="BJ856" s="338"/>
      <c r="BK856" s="338"/>
      <c r="BL856" s="338"/>
      <c r="BM856" s="338"/>
      <c r="BN856" s="338"/>
      <c r="BO856" s="338"/>
      <c r="BP856" s="338"/>
      <c r="BQ856" s="338"/>
      <c r="BR856" s="338"/>
      <c r="BS856" s="338"/>
      <c r="BT856" s="338"/>
      <c r="BU856" s="338"/>
      <c r="BV856" s="338"/>
      <c r="BW856" s="338"/>
      <c r="BX856" s="338"/>
      <c r="BY856" s="338"/>
      <c r="BZ856" s="338"/>
      <c r="CA856" s="338"/>
      <c r="CB856" s="338"/>
    </row>
    <row r="857" ht="15.75" customHeight="1">
      <c r="A857" s="338"/>
      <c r="B857" s="338"/>
      <c r="C857" s="346"/>
      <c r="D857" s="546"/>
      <c r="E857" s="547"/>
      <c r="F857" s="548"/>
      <c r="G857" s="448"/>
      <c r="H857" s="338"/>
      <c r="I857" s="338"/>
      <c r="J857" s="338"/>
      <c r="K857" s="338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  <c r="AI857" s="338"/>
      <c r="AJ857" s="338"/>
      <c r="AK857" s="338"/>
      <c r="AL857" s="338"/>
      <c r="AM857" s="338"/>
      <c r="AN857" s="338"/>
      <c r="AO857" s="338"/>
      <c r="AP857" s="338"/>
      <c r="AQ857" s="338"/>
      <c r="AR857" s="338"/>
      <c r="AS857" s="338"/>
      <c r="AT857" s="338"/>
      <c r="AU857" s="338"/>
      <c r="AV857" s="338"/>
      <c r="AW857" s="338"/>
      <c r="AX857" s="338"/>
      <c r="AY857" s="338"/>
      <c r="AZ857" s="338"/>
      <c r="BA857" s="338"/>
      <c r="BB857" s="338"/>
      <c r="BC857" s="338"/>
      <c r="BD857" s="338"/>
      <c r="BE857" s="338"/>
      <c r="BF857" s="338"/>
      <c r="BG857" s="338"/>
      <c r="BH857" s="338"/>
      <c r="BI857" s="338"/>
      <c r="BJ857" s="338"/>
      <c r="BK857" s="338"/>
      <c r="BL857" s="338"/>
      <c r="BM857" s="338"/>
      <c r="BN857" s="338"/>
      <c r="BO857" s="338"/>
      <c r="BP857" s="338"/>
      <c r="BQ857" s="338"/>
      <c r="BR857" s="338"/>
      <c r="BS857" s="338"/>
      <c r="BT857" s="338"/>
      <c r="BU857" s="338"/>
      <c r="BV857" s="338"/>
      <c r="BW857" s="338"/>
      <c r="BX857" s="338"/>
      <c r="BY857" s="338"/>
      <c r="BZ857" s="338"/>
      <c r="CA857" s="338"/>
      <c r="CB857" s="338"/>
    </row>
    <row r="858" ht="15.75" customHeight="1">
      <c r="A858" s="338"/>
      <c r="B858" s="338"/>
      <c r="C858" s="346"/>
      <c r="D858" s="546"/>
      <c r="E858" s="547"/>
      <c r="F858" s="548"/>
      <c r="G858" s="448"/>
      <c r="H858" s="338"/>
      <c r="I858" s="338"/>
      <c r="J858" s="338"/>
      <c r="K858" s="338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  <c r="AI858" s="338"/>
      <c r="AJ858" s="338"/>
      <c r="AK858" s="338"/>
      <c r="AL858" s="338"/>
      <c r="AM858" s="338"/>
      <c r="AN858" s="338"/>
      <c r="AO858" s="338"/>
      <c r="AP858" s="338"/>
      <c r="AQ858" s="338"/>
      <c r="AR858" s="338"/>
      <c r="AS858" s="338"/>
      <c r="AT858" s="338"/>
      <c r="AU858" s="338"/>
      <c r="AV858" s="338"/>
      <c r="AW858" s="338"/>
      <c r="AX858" s="338"/>
      <c r="AY858" s="338"/>
      <c r="AZ858" s="338"/>
      <c r="BA858" s="338"/>
      <c r="BB858" s="338"/>
      <c r="BC858" s="338"/>
      <c r="BD858" s="338"/>
      <c r="BE858" s="338"/>
      <c r="BF858" s="338"/>
      <c r="BG858" s="338"/>
      <c r="BH858" s="338"/>
      <c r="BI858" s="338"/>
      <c r="BJ858" s="338"/>
      <c r="BK858" s="338"/>
      <c r="BL858" s="338"/>
      <c r="BM858" s="338"/>
      <c r="BN858" s="338"/>
      <c r="BO858" s="338"/>
      <c r="BP858" s="338"/>
      <c r="BQ858" s="338"/>
      <c r="BR858" s="338"/>
      <c r="BS858" s="338"/>
      <c r="BT858" s="338"/>
      <c r="BU858" s="338"/>
      <c r="BV858" s="338"/>
      <c r="BW858" s="338"/>
      <c r="BX858" s="338"/>
      <c r="BY858" s="338"/>
      <c r="BZ858" s="338"/>
      <c r="CA858" s="338"/>
      <c r="CB858" s="338"/>
    </row>
    <row r="859" ht="15.75" customHeight="1">
      <c r="A859" s="338"/>
      <c r="B859" s="338"/>
      <c r="C859" s="346"/>
      <c r="D859" s="546"/>
      <c r="E859" s="547"/>
      <c r="F859" s="548"/>
      <c r="G859" s="448"/>
      <c r="H859" s="338"/>
      <c r="I859" s="338"/>
      <c r="J859" s="338"/>
      <c r="K859" s="338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  <c r="AI859" s="338"/>
      <c r="AJ859" s="338"/>
      <c r="AK859" s="338"/>
      <c r="AL859" s="338"/>
      <c r="AM859" s="338"/>
      <c r="AN859" s="338"/>
      <c r="AO859" s="338"/>
      <c r="AP859" s="338"/>
      <c r="AQ859" s="338"/>
      <c r="AR859" s="338"/>
      <c r="AS859" s="338"/>
      <c r="AT859" s="338"/>
      <c r="AU859" s="338"/>
      <c r="AV859" s="338"/>
      <c r="AW859" s="338"/>
      <c r="AX859" s="338"/>
      <c r="AY859" s="338"/>
      <c r="AZ859" s="338"/>
      <c r="BA859" s="338"/>
      <c r="BB859" s="338"/>
      <c r="BC859" s="338"/>
      <c r="BD859" s="338"/>
      <c r="BE859" s="338"/>
      <c r="BF859" s="338"/>
      <c r="BG859" s="338"/>
      <c r="BH859" s="338"/>
      <c r="BI859" s="338"/>
      <c r="BJ859" s="338"/>
      <c r="BK859" s="338"/>
      <c r="BL859" s="338"/>
      <c r="BM859" s="338"/>
      <c r="BN859" s="338"/>
      <c r="BO859" s="338"/>
      <c r="BP859" s="338"/>
      <c r="BQ859" s="338"/>
      <c r="BR859" s="338"/>
      <c r="BS859" s="338"/>
      <c r="BT859" s="338"/>
      <c r="BU859" s="338"/>
      <c r="BV859" s="338"/>
      <c r="BW859" s="338"/>
      <c r="BX859" s="338"/>
      <c r="BY859" s="338"/>
      <c r="BZ859" s="338"/>
      <c r="CA859" s="338"/>
      <c r="CB859" s="338"/>
    </row>
    <row r="860" ht="15.75" customHeight="1">
      <c r="A860" s="338"/>
      <c r="B860" s="338"/>
      <c r="C860" s="346"/>
      <c r="D860" s="546"/>
      <c r="E860" s="547"/>
      <c r="F860" s="548"/>
      <c r="G860" s="448"/>
      <c r="H860" s="338"/>
      <c r="I860" s="338"/>
      <c r="J860" s="338"/>
      <c r="K860" s="338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  <c r="AI860" s="338"/>
      <c r="AJ860" s="338"/>
      <c r="AK860" s="338"/>
      <c r="AL860" s="338"/>
      <c r="AM860" s="338"/>
      <c r="AN860" s="338"/>
      <c r="AO860" s="338"/>
      <c r="AP860" s="338"/>
      <c r="AQ860" s="338"/>
      <c r="AR860" s="338"/>
      <c r="AS860" s="338"/>
      <c r="AT860" s="338"/>
      <c r="AU860" s="338"/>
      <c r="AV860" s="338"/>
      <c r="AW860" s="338"/>
      <c r="AX860" s="338"/>
      <c r="AY860" s="338"/>
      <c r="AZ860" s="338"/>
      <c r="BA860" s="338"/>
      <c r="BB860" s="338"/>
      <c r="BC860" s="338"/>
      <c r="BD860" s="338"/>
      <c r="BE860" s="338"/>
      <c r="BF860" s="338"/>
      <c r="BG860" s="338"/>
      <c r="BH860" s="338"/>
      <c r="BI860" s="338"/>
      <c r="BJ860" s="338"/>
      <c r="BK860" s="338"/>
      <c r="BL860" s="338"/>
      <c r="BM860" s="338"/>
      <c r="BN860" s="338"/>
      <c r="BO860" s="338"/>
      <c r="BP860" s="338"/>
      <c r="BQ860" s="338"/>
      <c r="BR860" s="338"/>
      <c r="BS860" s="338"/>
      <c r="BT860" s="338"/>
      <c r="BU860" s="338"/>
      <c r="BV860" s="338"/>
      <c r="BW860" s="338"/>
      <c r="BX860" s="338"/>
      <c r="BY860" s="338"/>
      <c r="BZ860" s="338"/>
      <c r="CA860" s="338"/>
      <c r="CB860" s="338"/>
    </row>
    <row r="861" ht="15.75" customHeight="1">
      <c r="A861" s="338"/>
      <c r="B861" s="338"/>
      <c r="C861" s="346"/>
      <c r="D861" s="546"/>
      <c r="E861" s="547"/>
      <c r="F861" s="548"/>
      <c r="G861" s="448"/>
      <c r="H861" s="338"/>
      <c r="I861" s="338"/>
      <c r="J861" s="338"/>
      <c r="K861" s="338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  <c r="AI861" s="338"/>
      <c r="AJ861" s="338"/>
      <c r="AK861" s="338"/>
      <c r="AL861" s="338"/>
      <c r="AM861" s="338"/>
      <c r="AN861" s="338"/>
      <c r="AO861" s="338"/>
      <c r="AP861" s="338"/>
      <c r="AQ861" s="338"/>
      <c r="AR861" s="338"/>
      <c r="AS861" s="338"/>
      <c r="AT861" s="338"/>
      <c r="AU861" s="338"/>
      <c r="AV861" s="338"/>
      <c r="AW861" s="338"/>
      <c r="AX861" s="338"/>
      <c r="AY861" s="338"/>
      <c r="AZ861" s="338"/>
      <c r="BA861" s="338"/>
      <c r="BB861" s="338"/>
      <c r="BC861" s="338"/>
      <c r="BD861" s="338"/>
      <c r="BE861" s="338"/>
      <c r="BF861" s="338"/>
      <c r="BG861" s="338"/>
      <c r="BH861" s="338"/>
      <c r="BI861" s="338"/>
      <c r="BJ861" s="338"/>
      <c r="BK861" s="338"/>
      <c r="BL861" s="338"/>
      <c r="BM861" s="338"/>
      <c r="BN861" s="338"/>
      <c r="BO861" s="338"/>
      <c r="BP861" s="338"/>
      <c r="BQ861" s="338"/>
      <c r="BR861" s="338"/>
      <c r="BS861" s="338"/>
      <c r="BT861" s="338"/>
      <c r="BU861" s="338"/>
      <c r="BV861" s="338"/>
      <c r="BW861" s="338"/>
      <c r="BX861" s="338"/>
      <c r="BY861" s="338"/>
      <c r="BZ861" s="338"/>
      <c r="CA861" s="338"/>
      <c r="CB861" s="338"/>
    </row>
    <row r="862" ht="15.75" customHeight="1">
      <c r="A862" s="338"/>
      <c r="B862" s="338"/>
      <c r="C862" s="346"/>
      <c r="D862" s="546"/>
      <c r="E862" s="547"/>
      <c r="F862" s="548"/>
      <c r="G862" s="448"/>
      <c r="H862" s="338"/>
      <c r="I862" s="338"/>
      <c r="J862" s="338"/>
      <c r="K862" s="338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  <c r="AI862" s="338"/>
      <c r="AJ862" s="338"/>
      <c r="AK862" s="338"/>
      <c r="AL862" s="338"/>
      <c r="AM862" s="338"/>
      <c r="AN862" s="338"/>
      <c r="AO862" s="338"/>
      <c r="AP862" s="338"/>
      <c r="AQ862" s="338"/>
      <c r="AR862" s="338"/>
      <c r="AS862" s="338"/>
      <c r="AT862" s="338"/>
      <c r="AU862" s="338"/>
      <c r="AV862" s="338"/>
      <c r="AW862" s="338"/>
      <c r="AX862" s="338"/>
      <c r="AY862" s="338"/>
      <c r="AZ862" s="338"/>
      <c r="BA862" s="338"/>
      <c r="BB862" s="338"/>
      <c r="BC862" s="338"/>
      <c r="BD862" s="338"/>
      <c r="BE862" s="338"/>
      <c r="BF862" s="338"/>
      <c r="BG862" s="338"/>
      <c r="BH862" s="338"/>
      <c r="BI862" s="338"/>
      <c r="BJ862" s="338"/>
      <c r="BK862" s="338"/>
      <c r="BL862" s="338"/>
      <c r="BM862" s="338"/>
      <c r="BN862" s="338"/>
      <c r="BO862" s="338"/>
      <c r="BP862" s="338"/>
      <c r="BQ862" s="338"/>
      <c r="BR862" s="338"/>
      <c r="BS862" s="338"/>
      <c r="BT862" s="338"/>
      <c r="BU862" s="338"/>
      <c r="BV862" s="338"/>
      <c r="BW862" s="338"/>
      <c r="BX862" s="338"/>
      <c r="BY862" s="338"/>
      <c r="BZ862" s="338"/>
      <c r="CA862" s="338"/>
      <c r="CB862" s="338"/>
    </row>
    <row r="863" ht="15.75" customHeight="1">
      <c r="A863" s="338"/>
      <c r="B863" s="338"/>
      <c r="C863" s="346"/>
      <c r="D863" s="546"/>
      <c r="E863" s="547"/>
      <c r="F863" s="548"/>
      <c r="G863" s="448"/>
      <c r="H863" s="338"/>
      <c r="I863" s="338"/>
      <c r="J863" s="338"/>
      <c r="K863" s="338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  <c r="AI863" s="338"/>
      <c r="AJ863" s="338"/>
      <c r="AK863" s="338"/>
      <c r="AL863" s="338"/>
      <c r="AM863" s="338"/>
      <c r="AN863" s="338"/>
      <c r="AO863" s="338"/>
      <c r="AP863" s="338"/>
      <c r="AQ863" s="338"/>
      <c r="AR863" s="338"/>
      <c r="AS863" s="338"/>
      <c r="AT863" s="338"/>
      <c r="AU863" s="338"/>
      <c r="AV863" s="338"/>
      <c r="AW863" s="338"/>
      <c r="AX863" s="338"/>
      <c r="AY863" s="338"/>
      <c r="AZ863" s="338"/>
      <c r="BA863" s="338"/>
      <c r="BB863" s="338"/>
      <c r="BC863" s="338"/>
      <c r="BD863" s="338"/>
      <c r="BE863" s="338"/>
      <c r="BF863" s="338"/>
      <c r="BG863" s="338"/>
      <c r="BH863" s="338"/>
      <c r="BI863" s="338"/>
      <c r="BJ863" s="338"/>
      <c r="BK863" s="338"/>
      <c r="BL863" s="338"/>
      <c r="BM863" s="338"/>
      <c r="BN863" s="338"/>
      <c r="BO863" s="338"/>
      <c r="BP863" s="338"/>
      <c r="BQ863" s="338"/>
      <c r="BR863" s="338"/>
      <c r="BS863" s="338"/>
      <c r="BT863" s="338"/>
      <c r="BU863" s="338"/>
      <c r="BV863" s="338"/>
      <c r="BW863" s="338"/>
      <c r="BX863" s="338"/>
      <c r="BY863" s="338"/>
      <c r="BZ863" s="338"/>
      <c r="CA863" s="338"/>
      <c r="CB863" s="338"/>
    </row>
    <row r="864" ht="15.75" customHeight="1">
      <c r="A864" s="338"/>
      <c r="B864" s="338"/>
      <c r="C864" s="346"/>
      <c r="D864" s="546"/>
      <c r="E864" s="547"/>
      <c r="F864" s="548"/>
      <c r="G864" s="448"/>
      <c r="H864" s="338"/>
      <c r="I864" s="338"/>
      <c r="J864" s="338"/>
      <c r="K864" s="338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  <c r="AI864" s="338"/>
      <c r="AJ864" s="338"/>
      <c r="AK864" s="338"/>
      <c r="AL864" s="338"/>
      <c r="AM864" s="338"/>
      <c r="AN864" s="338"/>
      <c r="AO864" s="338"/>
      <c r="AP864" s="338"/>
      <c r="AQ864" s="338"/>
      <c r="AR864" s="338"/>
      <c r="AS864" s="338"/>
      <c r="AT864" s="338"/>
      <c r="AU864" s="338"/>
      <c r="AV864" s="338"/>
      <c r="AW864" s="338"/>
      <c r="AX864" s="338"/>
      <c r="AY864" s="338"/>
      <c r="AZ864" s="338"/>
      <c r="BA864" s="338"/>
      <c r="BB864" s="338"/>
      <c r="BC864" s="338"/>
      <c r="BD864" s="338"/>
      <c r="BE864" s="338"/>
      <c r="BF864" s="338"/>
      <c r="BG864" s="338"/>
      <c r="BH864" s="338"/>
      <c r="BI864" s="338"/>
      <c r="BJ864" s="338"/>
      <c r="BK864" s="338"/>
      <c r="BL864" s="338"/>
      <c r="BM864" s="338"/>
      <c r="BN864" s="338"/>
      <c r="BO864" s="338"/>
      <c r="BP864" s="338"/>
      <c r="BQ864" s="338"/>
      <c r="BR864" s="338"/>
      <c r="BS864" s="338"/>
      <c r="BT864" s="338"/>
      <c r="BU864" s="338"/>
      <c r="BV864" s="338"/>
      <c r="BW864" s="338"/>
      <c r="BX864" s="338"/>
      <c r="BY864" s="338"/>
      <c r="BZ864" s="338"/>
      <c r="CA864" s="338"/>
      <c r="CB864" s="338"/>
    </row>
    <row r="865" ht="15.75" customHeight="1">
      <c r="A865" s="338"/>
      <c r="B865" s="338"/>
      <c r="C865" s="346"/>
      <c r="D865" s="546"/>
      <c r="E865" s="547"/>
      <c r="F865" s="548"/>
      <c r="G865" s="44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  <c r="AI865" s="338"/>
      <c r="AJ865" s="338"/>
      <c r="AK865" s="338"/>
      <c r="AL865" s="338"/>
      <c r="AM865" s="338"/>
      <c r="AN865" s="338"/>
      <c r="AO865" s="338"/>
      <c r="AP865" s="338"/>
      <c r="AQ865" s="338"/>
      <c r="AR865" s="338"/>
      <c r="AS865" s="338"/>
      <c r="AT865" s="338"/>
      <c r="AU865" s="338"/>
      <c r="AV865" s="338"/>
      <c r="AW865" s="338"/>
      <c r="AX865" s="338"/>
      <c r="AY865" s="338"/>
      <c r="AZ865" s="338"/>
      <c r="BA865" s="338"/>
      <c r="BB865" s="338"/>
      <c r="BC865" s="338"/>
      <c r="BD865" s="338"/>
      <c r="BE865" s="338"/>
      <c r="BF865" s="338"/>
      <c r="BG865" s="338"/>
      <c r="BH865" s="338"/>
      <c r="BI865" s="338"/>
      <c r="BJ865" s="338"/>
      <c r="BK865" s="338"/>
      <c r="BL865" s="338"/>
      <c r="BM865" s="338"/>
      <c r="BN865" s="338"/>
      <c r="BO865" s="338"/>
      <c r="BP865" s="338"/>
      <c r="BQ865" s="338"/>
      <c r="BR865" s="338"/>
      <c r="BS865" s="338"/>
      <c r="BT865" s="338"/>
      <c r="BU865" s="338"/>
      <c r="BV865" s="338"/>
      <c r="BW865" s="338"/>
      <c r="BX865" s="338"/>
      <c r="BY865" s="338"/>
      <c r="BZ865" s="338"/>
      <c r="CA865" s="338"/>
      <c r="CB865" s="338"/>
    </row>
    <row r="866" ht="15.75" customHeight="1">
      <c r="A866" s="338"/>
      <c r="B866" s="338"/>
      <c r="C866" s="346"/>
      <c r="D866" s="546"/>
      <c r="E866" s="547"/>
      <c r="F866" s="548"/>
      <c r="G866" s="448"/>
      <c r="H866" s="338"/>
      <c r="I866" s="338"/>
      <c r="J866" s="338"/>
      <c r="K866" s="338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  <c r="AI866" s="338"/>
      <c r="AJ866" s="338"/>
      <c r="AK866" s="338"/>
      <c r="AL866" s="338"/>
      <c r="AM866" s="338"/>
      <c r="AN866" s="338"/>
      <c r="AO866" s="338"/>
      <c r="AP866" s="338"/>
      <c r="AQ866" s="338"/>
      <c r="AR866" s="338"/>
      <c r="AS866" s="338"/>
      <c r="AT866" s="338"/>
      <c r="AU866" s="338"/>
      <c r="AV866" s="338"/>
      <c r="AW866" s="338"/>
      <c r="AX866" s="338"/>
      <c r="AY866" s="338"/>
      <c r="AZ866" s="338"/>
      <c r="BA866" s="338"/>
      <c r="BB866" s="338"/>
      <c r="BC866" s="338"/>
      <c r="BD866" s="338"/>
      <c r="BE866" s="338"/>
      <c r="BF866" s="338"/>
      <c r="BG866" s="338"/>
      <c r="BH866" s="338"/>
      <c r="BI866" s="338"/>
      <c r="BJ866" s="338"/>
      <c r="BK866" s="338"/>
      <c r="BL866" s="338"/>
      <c r="BM866" s="338"/>
      <c r="BN866" s="338"/>
      <c r="BO866" s="338"/>
      <c r="BP866" s="338"/>
      <c r="BQ866" s="338"/>
      <c r="BR866" s="338"/>
      <c r="BS866" s="338"/>
      <c r="BT866" s="338"/>
      <c r="BU866" s="338"/>
      <c r="BV866" s="338"/>
      <c r="BW866" s="338"/>
      <c r="BX866" s="338"/>
      <c r="BY866" s="338"/>
      <c r="BZ866" s="338"/>
      <c r="CA866" s="338"/>
      <c r="CB866" s="338"/>
    </row>
    <row r="867" ht="15.75" customHeight="1">
      <c r="A867" s="338"/>
      <c r="B867" s="338"/>
      <c r="C867" s="346"/>
      <c r="D867" s="546"/>
      <c r="E867" s="547"/>
      <c r="F867" s="548"/>
      <c r="G867" s="448"/>
      <c r="H867" s="338"/>
      <c r="I867" s="338"/>
      <c r="J867" s="338"/>
      <c r="K867" s="338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  <c r="AI867" s="338"/>
      <c r="AJ867" s="338"/>
      <c r="AK867" s="338"/>
      <c r="AL867" s="338"/>
      <c r="AM867" s="338"/>
      <c r="AN867" s="338"/>
      <c r="AO867" s="338"/>
      <c r="AP867" s="338"/>
      <c r="AQ867" s="338"/>
      <c r="AR867" s="338"/>
      <c r="AS867" s="338"/>
      <c r="AT867" s="338"/>
      <c r="AU867" s="338"/>
      <c r="AV867" s="338"/>
      <c r="AW867" s="338"/>
      <c r="AX867" s="338"/>
      <c r="AY867" s="338"/>
      <c r="AZ867" s="338"/>
      <c r="BA867" s="338"/>
      <c r="BB867" s="338"/>
      <c r="BC867" s="338"/>
      <c r="BD867" s="338"/>
      <c r="BE867" s="338"/>
      <c r="BF867" s="338"/>
      <c r="BG867" s="338"/>
      <c r="BH867" s="338"/>
      <c r="BI867" s="338"/>
      <c r="BJ867" s="338"/>
      <c r="BK867" s="338"/>
      <c r="BL867" s="338"/>
      <c r="BM867" s="338"/>
      <c r="BN867" s="338"/>
      <c r="BO867" s="338"/>
      <c r="BP867" s="338"/>
      <c r="BQ867" s="338"/>
      <c r="BR867" s="338"/>
      <c r="BS867" s="338"/>
      <c r="BT867" s="338"/>
      <c r="BU867" s="338"/>
      <c r="BV867" s="338"/>
      <c r="BW867" s="338"/>
      <c r="BX867" s="338"/>
      <c r="BY867" s="338"/>
      <c r="BZ867" s="338"/>
      <c r="CA867" s="338"/>
      <c r="CB867" s="338"/>
    </row>
    <row r="868" ht="15.75" customHeight="1">
      <c r="A868" s="338"/>
      <c r="B868" s="338"/>
      <c r="C868" s="346"/>
      <c r="D868" s="546"/>
      <c r="E868" s="547"/>
      <c r="F868" s="548"/>
      <c r="G868" s="448"/>
      <c r="H868" s="338"/>
      <c r="I868" s="338"/>
      <c r="J868" s="338"/>
      <c r="K868" s="338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  <c r="AI868" s="338"/>
      <c r="AJ868" s="338"/>
      <c r="AK868" s="338"/>
      <c r="AL868" s="338"/>
      <c r="AM868" s="338"/>
      <c r="AN868" s="338"/>
      <c r="AO868" s="338"/>
      <c r="AP868" s="338"/>
      <c r="AQ868" s="338"/>
      <c r="AR868" s="338"/>
      <c r="AS868" s="338"/>
      <c r="AT868" s="338"/>
      <c r="AU868" s="338"/>
      <c r="AV868" s="338"/>
      <c r="AW868" s="338"/>
      <c r="AX868" s="338"/>
      <c r="AY868" s="338"/>
      <c r="AZ868" s="338"/>
      <c r="BA868" s="338"/>
      <c r="BB868" s="338"/>
      <c r="BC868" s="338"/>
      <c r="BD868" s="338"/>
      <c r="BE868" s="338"/>
      <c r="BF868" s="338"/>
      <c r="BG868" s="338"/>
      <c r="BH868" s="338"/>
      <c r="BI868" s="338"/>
      <c r="BJ868" s="338"/>
      <c r="BK868" s="338"/>
      <c r="BL868" s="338"/>
      <c r="BM868" s="338"/>
      <c r="BN868" s="338"/>
      <c r="BO868" s="338"/>
      <c r="BP868" s="338"/>
      <c r="BQ868" s="338"/>
      <c r="BR868" s="338"/>
      <c r="BS868" s="338"/>
      <c r="BT868" s="338"/>
      <c r="BU868" s="338"/>
      <c r="BV868" s="338"/>
      <c r="BW868" s="338"/>
      <c r="BX868" s="338"/>
      <c r="BY868" s="338"/>
      <c r="BZ868" s="338"/>
      <c r="CA868" s="338"/>
      <c r="CB868" s="338"/>
    </row>
    <row r="869" ht="15.75" customHeight="1">
      <c r="A869" s="338"/>
      <c r="B869" s="338"/>
      <c r="C869" s="346"/>
      <c r="D869" s="546"/>
      <c r="E869" s="547"/>
      <c r="F869" s="548"/>
      <c r="G869" s="448"/>
      <c r="H869" s="338"/>
      <c r="I869" s="338"/>
      <c r="J869" s="338"/>
      <c r="K869" s="338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  <c r="AI869" s="338"/>
      <c r="AJ869" s="338"/>
      <c r="AK869" s="338"/>
      <c r="AL869" s="338"/>
      <c r="AM869" s="338"/>
      <c r="AN869" s="338"/>
      <c r="AO869" s="338"/>
      <c r="AP869" s="338"/>
      <c r="AQ869" s="338"/>
      <c r="AR869" s="338"/>
      <c r="AS869" s="338"/>
      <c r="AT869" s="338"/>
      <c r="AU869" s="338"/>
      <c r="AV869" s="338"/>
      <c r="AW869" s="338"/>
      <c r="AX869" s="338"/>
      <c r="AY869" s="338"/>
      <c r="AZ869" s="338"/>
      <c r="BA869" s="338"/>
      <c r="BB869" s="338"/>
      <c r="BC869" s="338"/>
      <c r="BD869" s="338"/>
      <c r="BE869" s="338"/>
      <c r="BF869" s="338"/>
      <c r="BG869" s="338"/>
      <c r="BH869" s="338"/>
      <c r="BI869" s="338"/>
      <c r="BJ869" s="338"/>
      <c r="BK869" s="338"/>
      <c r="BL869" s="338"/>
      <c r="BM869" s="338"/>
      <c r="BN869" s="338"/>
      <c r="BO869" s="338"/>
      <c r="BP869" s="338"/>
      <c r="BQ869" s="338"/>
      <c r="BR869" s="338"/>
      <c r="BS869" s="338"/>
      <c r="BT869" s="338"/>
      <c r="BU869" s="338"/>
      <c r="BV869" s="338"/>
      <c r="BW869" s="338"/>
      <c r="BX869" s="338"/>
      <c r="BY869" s="338"/>
      <c r="BZ869" s="338"/>
      <c r="CA869" s="338"/>
      <c r="CB869" s="338"/>
    </row>
    <row r="870" ht="15.75" customHeight="1">
      <c r="A870" s="338"/>
      <c r="B870" s="338"/>
      <c r="C870" s="346"/>
      <c r="D870" s="546"/>
      <c r="E870" s="547"/>
      <c r="F870" s="548"/>
      <c r="G870" s="448"/>
      <c r="H870" s="338"/>
      <c r="I870" s="338"/>
      <c r="J870" s="338"/>
      <c r="K870" s="338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  <c r="AI870" s="338"/>
      <c r="AJ870" s="338"/>
      <c r="AK870" s="338"/>
      <c r="AL870" s="338"/>
      <c r="AM870" s="338"/>
      <c r="AN870" s="338"/>
      <c r="AO870" s="338"/>
      <c r="AP870" s="338"/>
      <c r="AQ870" s="338"/>
      <c r="AR870" s="338"/>
      <c r="AS870" s="338"/>
      <c r="AT870" s="338"/>
      <c r="AU870" s="338"/>
      <c r="AV870" s="338"/>
      <c r="AW870" s="338"/>
      <c r="AX870" s="338"/>
      <c r="AY870" s="338"/>
      <c r="AZ870" s="338"/>
      <c r="BA870" s="338"/>
      <c r="BB870" s="338"/>
      <c r="BC870" s="338"/>
      <c r="BD870" s="338"/>
      <c r="BE870" s="338"/>
      <c r="BF870" s="338"/>
      <c r="BG870" s="338"/>
      <c r="BH870" s="338"/>
      <c r="BI870" s="338"/>
      <c r="BJ870" s="338"/>
      <c r="BK870" s="338"/>
      <c r="BL870" s="338"/>
      <c r="BM870" s="338"/>
      <c r="BN870" s="338"/>
      <c r="BO870" s="338"/>
      <c r="BP870" s="338"/>
      <c r="BQ870" s="338"/>
      <c r="BR870" s="338"/>
      <c r="BS870" s="338"/>
      <c r="BT870" s="338"/>
      <c r="BU870" s="338"/>
      <c r="BV870" s="338"/>
      <c r="BW870" s="338"/>
      <c r="BX870" s="338"/>
      <c r="BY870" s="338"/>
      <c r="BZ870" s="338"/>
      <c r="CA870" s="338"/>
      <c r="CB870" s="338"/>
    </row>
    <row r="871" ht="15.75" customHeight="1">
      <c r="A871" s="338"/>
      <c r="B871" s="338"/>
      <c r="C871" s="346"/>
      <c r="D871" s="546"/>
      <c r="E871" s="547"/>
      <c r="F871" s="548"/>
      <c r="G871" s="448"/>
      <c r="H871" s="338"/>
      <c r="I871" s="338"/>
      <c r="J871" s="338"/>
      <c r="K871" s="338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  <c r="AI871" s="338"/>
      <c r="AJ871" s="338"/>
      <c r="AK871" s="338"/>
      <c r="AL871" s="338"/>
      <c r="AM871" s="338"/>
      <c r="AN871" s="338"/>
      <c r="AO871" s="338"/>
      <c r="AP871" s="338"/>
      <c r="AQ871" s="338"/>
      <c r="AR871" s="338"/>
      <c r="AS871" s="338"/>
      <c r="AT871" s="338"/>
      <c r="AU871" s="338"/>
      <c r="AV871" s="338"/>
      <c r="AW871" s="338"/>
      <c r="AX871" s="338"/>
      <c r="AY871" s="338"/>
      <c r="AZ871" s="338"/>
      <c r="BA871" s="338"/>
      <c r="BB871" s="338"/>
      <c r="BC871" s="338"/>
      <c r="BD871" s="338"/>
      <c r="BE871" s="338"/>
      <c r="BF871" s="338"/>
      <c r="BG871" s="338"/>
      <c r="BH871" s="338"/>
      <c r="BI871" s="338"/>
      <c r="BJ871" s="338"/>
      <c r="BK871" s="338"/>
      <c r="BL871" s="338"/>
      <c r="BM871" s="338"/>
      <c r="BN871" s="338"/>
      <c r="BO871" s="338"/>
      <c r="BP871" s="338"/>
      <c r="BQ871" s="338"/>
      <c r="BR871" s="338"/>
      <c r="BS871" s="338"/>
      <c r="BT871" s="338"/>
      <c r="BU871" s="338"/>
      <c r="BV871" s="338"/>
      <c r="BW871" s="338"/>
      <c r="BX871" s="338"/>
      <c r="BY871" s="338"/>
      <c r="BZ871" s="338"/>
      <c r="CA871" s="338"/>
      <c r="CB871" s="338"/>
    </row>
    <row r="872" ht="15.75" customHeight="1">
      <c r="A872" s="338"/>
      <c r="B872" s="338"/>
      <c r="C872" s="346"/>
      <c r="D872" s="546"/>
      <c r="E872" s="547"/>
      <c r="F872" s="548"/>
      <c r="G872" s="448"/>
      <c r="H872" s="338"/>
      <c r="I872" s="338"/>
      <c r="J872" s="338"/>
      <c r="K872" s="338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  <c r="AI872" s="338"/>
      <c r="AJ872" s="338"/>
      <c r="AK872" s="338"/>
      <c r="AL872" s="338"/>
      <c r="AM872" s="338"/>
      <c r="AN872" s="338"/>
      <c r="AO872" s="338"/>
      <c r="AP872" s="338"/>
      <c r="AQ872" s="338"/>
      <c r="AR872" s="338"/>
      <c r="AS872" s="338"/>
      <c r="AT872" s="338"/>
      <c r="AU872" s="338"/>
      <c r="AV872" s="338"/>
      <c r="AW872" s="338"/>
      <c r="AX872" s="338"/>
      <c r="AY872" s="338"/>
      <c r="AZ872" s="338"/>
      <c r="BA872" s="338"/>
      <c r="BB872" s="338"/>
      <c r="BC872" s="338"/>
      <c r="BD872" s="338"/>
      <c r="BE872" s="338"/>
      <c r="BF872" s="338"/>
      <c r="BG872" s="338"/>
      <c r="BH872" s="338"/>
      <c r="BI872" s="338"/>
      <c r="BJ872" s="338"/>
      <c r="BK872" s="338"/>
      <c r="BL872" s="338"/>
      <c r="BM872" s="338"/>
      <c r="BN872" s="338"/>
      <c r="BO872" s="338"/>
      <c r="BP872" s="338"/>
      <c r="BQ872" s="338"/>
      <c r="BR872" s="338"/>
      <c r="BS872" s="338"/>
      <c r="BT872" s="338"/>
      <c r="BU872" s="338"/>
      <c r="BV872" s="338"/>
      <c r="BW872" s="338"/>
      <c r="BX872" s="338"/>
      <c r="BY872" s="338"/>
      <c r="BZ872" s="338"/>
      <c r="CA872" s="338"/>
      <c r="CB872" s="338"/>
    </row>
    <row r="873" ht="15.75" customHeight="1">
      <c r="A873" s="338"/>
      <c r="B873" s="338"/>
      <c r="C873" s="346"/>
      <c r="D873" s="546"/>
      <c r="E873" s="547"/>
      <c r="F873" s="548"/>
      <c r="G873" s="448"/>
      <c r="H873" s="338"/>
      <c r="I873" s="338"/>
      <c r="J873" s="338"/>
      <c r="K873" s="338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  <c r="AI873" s="338"/>
      <c r="AJ873" s="338"/>
      <c r="AK873" s="338"/>
      <c r="AL873" s="338"/>
      <c r="AM873" s="338"/>
      <c r="AN873" s="338"/>
      <c r="AO873" s="338"/>
      <c r="AP873" s="338"/>
      <c r="AQ873" s="338"/>
      <c r="AR873" s="338"/>
      <c r="AS873" s="338"/>
      <c r="AT873" s="338"/>
      <c r="AU873" s="338"/>
      <c r="AV873" s="338"/>
      <c r="AW873" s="338"/>
      <c r="AX873" s="338"/>
      <c r="AY873" s="338"/>
      <c r="AZ873" s="338"/>
      <c r="BA873" s="338"/>
      <c r="BB873" s="338"/>
      <c r="BC873" s="338"/>
      <c r="BD873" s="338"/>
      <c r="BE873" s="338"/>
      <c r="BF873" s="338"/>
      <c r="BG873" s="338"/>
      <c r="BH873" s="338"/>
      <c r="BI873" s="338"/>
      <c r="BJ873" s="338"/>
      <c r="BK873" s="338"/>
      <c r="BL873" s="338"/>
      <c r="BM873" s="338"/>
      <c r="BN873" s="338"/>
      <c r="BO873" s="338"/>
      <c r="BP873" s="338"/>
      <c r="BQ873" s="338"/>
      <c r="BR873" s="338"/>
      <c r="BS873" s="338"/>
      <c r="BT873" s="338"/>
      <c r="BU873" s="338"/>
      <c r="BV873" s="338"/>
      <c r="BW873" s="338"/>
      <c r="BX873" s="338"/>
      <c r="BY873" s="338"/>
      <c r="BZ873" s="338"/>
      <c r="CA873" s="338"/>
      <c r="CB873" s="338"/>
    </row>
    <row r="874" ht="15.75" customHeight="1">
      <c r="A874" s="338"/>
      <c r="B874" s="338"/>
      <c r="C874" s="346"/>
      <c r="D874" s="546"/>
      <c r="E874" s="547"/>
      <c r="F874" s="548"/>
      <c r="G874" s="448"/>
      <c r="H874" s="338"/>
      <c r="I874" s="338"/>
      <c r="J874" s="338"/>
      <c r="K874" s="338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  <c r="AI874" s="338"/>
      <c r="AJ874" s="338"/>
      <c r="AK874" s="338"/>
      <c r="AL874" s="338"/>
      <c r="AM874" s="338"/>
      <c r="AN874" s="338"/>
      <c r="AO874" s="338"/>
      <c r="AP874" s="338"/>
      <c r="AQ874" s="338"/>
      <c r="AR874" s="338"/>
      <c r="AS874" s="338"/>
      <c r="AT874" s="338"/>
      <c r="AU874" s="338"/>
      <c r="AV874" s="338"/>
      <c r="AW874" s="338"/>
      <c r="AX874" s="338"/>
      <c r="AY874" s="338"/>
      <c r="AZ874" s="338"/>
      <c r="BA874" s="338"/>
      <c r="BB874" s="338"/>
      <c r="BC874" s="338"/>
      <c r="BD874" s="338"/>
      <c r="BE874" s="338"/>
      <c r="BF874" s="338"/>
      <c r="BG874" s="338"/>
      <c r="BH874" s="338"/>
      <c r="BI874" s="338"/>
      <c r="BJ874" s="338"/>
      <c r="BK874" s="338"/>
      <c r="BL874" s="338"/>
      <c r="BM874" s="338"/>
      <c r="BN874" s="338"/>
      <c r="BO874" s="338"/>
      <c r="BP874" s="338"/>
      <c r="BQ874" s="338"/>
      <c r="BR874" s="338"/>
      <c r="BS874" s="338"/>
      <c r="BT874" s="338"/>
      <c r="BU874" s="338"/>
      <c r="BV874" s="338"/>
      <c r="BW874" s="338"/>
      <c r="BX874" s="338"/>
      <c r="BY874" s="338"/>
      <c r="BZ874" s="338"/>
      <c r="CA874" s="338"/>
      <c r="CB874" s="338"/>
    </row>
    <row r="875" ht="15.75" customHeight="1">
      <c r="A875" s="338"/>
      <c r="B875" s="338"/>
      <c r="C875" s="346"/>
      <c r="D875" s="546"/>
      <c r="E875" s="547"/>
      <c r="F875" s="548"/>
      <c r="G875" s="448"/>
      <c r="H875" s="338"/>
      <c r="I875" s="338"/>
      <c r="J875" s="338"/>
      <c r="K875" s="338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  <c r="AI875" s="338"/>
      <c r="AJ875" s="338"/>
      <c r="AK875" s="338"/>
      <c r="AL875" s="338"/>
      <c r="AM875" s="338"/>
      <c r="AN875" s="338"/>
      <c r="AO875" s="338"/>
      <c r="AP875" s="338"/>
      <c r="AQ875" s="338"/>
      <c r="AR875" s="338"/>
      <c r="AS875" s="338"/>
      <c r="AT875" s="338"/>
      <c r="AU875" s="338"/>
      <c r="AV875" s="338"/>
      <c r="AW875" s="338"/>
      <c r="AX875" s="338"/>
      <c r="AY875" s="338"/>
      <c r="AZ875" s="338"/>
      <c r="BA875" s="338"/>
      <c r="BB875" s="338"/>
      <c r="BC875" s="338"/>
      <c r="BD875" s="338"/>
      <c r="BE875" s="338"/>
      <c r="BF875" s="338"/>
      <c r="BG875" s="338"/>
      <c r="BH875" s="338"/>
      <c r="BI875" s="338"/>
      <c r="BJ875" s="338"/>
      <c r="BK875" s="338"/>
      <c r="BL875" s="338"/>
      <c r="BM875" s="338"/>
      <c r="BN875" s="338"/>
      <c r="BO875" s="338"/>
      <c r="BP875" s="338"/>
      <c r="BQ875" s="338"/>
      <c r="BR875" s="338"/>
      <c r="BS875" s="338"/>
      <c r="BT875" s="338"/>
      <c r="BU875" s="338"/>
      <c r="BV875" s="338"/>
      <c r="BW875" s="338"/>
      <c r="BX875" s="338"/>
      <c r="BY875" s="338"/>
      <c r="BZ875" s="338"/>
      <c r="CA875" s="338"/>
      <c r="CB875" s="338"/>
    </row>
    <row r="876" ht="15.75" customHeight="1">
      <c r="A876" s="338"/>
      <c r="B876" s="338"/>
      <c r="C876" s="346"/>
      <c r="D876" s="546"/>
      <c r="E876" s="547"/>
      <c r="F876" s="548"/>
      <c r="G876" s="448"/>
      <c r="H876" s="338"/>
      <c r="I876" s="338"/>
      <c r="J876" s="338"/>
      <c r="K876" s="338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  <c r="AI876" s="338"/>
      <c r="AJ876" s="338"/>
      <c r="AK876" s="338"/>
      <c r="AL876" s="338"/>
      <c r="AM876" s="338"/>
      <c r="AN876" s="338"/>
      <c r="AO876" s="338"/>
      <c r="AP876" s="338"/>
      <c r="AQ876" s="338"/>
      <c r="AR876" s="338"/>
      <c r="AS876" s="338"/>
      <c r="AT876" s="338"/>
      <c r="AU876" s="338"/>
      <c r="AV876" s="338"/>
      <c r="AW876" s="338"/>
      <c r="AX876" s="338"/>
      <c r="AY876" s="338"/>
      <c r="AZ876" s="338"/>
      <c r="BA876" s="338"/>
      <c r="BB876" s="338"/>
      <c r="BC876" s="338"/>
      <c r="BD876" s="338"/>
      <c r="BE876" s="338"/>
      <c r="BF876" s="338"/>
      <c r="BG876" s="338"/>
      <c r="BH876" s="338"/>
      <c r="BI876" s="338"/>
      <c r="BJ876" s="338"/>
      <c r="BK876" s="338"/>
      <c r="BL876" s="338"/>
      <c r="BM876" s="338"/>
      <c r="BN876" s="338"/>
      <c r="BO876" s="338"/>
      <c r="BP876" s="338"/>
      <c r="BQ876" s="338"/>
      <c r="BR876" s="338"/>
      <c r="BS876" s="338"/>
      <c r="BT876" s="338"/>
      <c r="BU876" s="338"/>
      <c r="BV876" s="338"/>
      <c r="BW876" s="338"/>
      <c r="BX876" s="338"/>
      <c r="BY876" s="338"/>
      <c r="BZ876" s="338"/>
      <c r="CA876" s="338"/>
      <c r="CB876" s="338"/>
    </row>
    <row r="877" ht="15.75" customHeight="1">
      <c r="A877" s="338"/>
      <c r="B877" s="338"/>
      <c r="C877" s="346"/>
      <c r="D877" s="546"/>
      <c r="E877" s="547"/>
      <c r="F877" s="548"/>
      <c r="G877" s="448"/>
      <c r="H877" s="338"/>
      <c r="I877" s="338"/>
      <c r="J877" s="338"/>
      <c r="K877" s="338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  <c r="AI877" s="338"/>
      <c r="AJ877" s="338"/>
      <c r="AK877" s="338"/>
      <c r="AL877" s="338"/>
      <c r="AM877" s="338"/>
      <c r="AN877" s="338"/>
      <c r="AO877" s="338"/>
      <c r="AP877" s="338"/>
      <c r="AQ877" s="338"/>
      <c r="AR877" s="338"/>
      <c r="AS877" s="338"/>
      <c r="AT877" s="338"/>
      <c r="AU877" s="338"/>
      <c r="AV877" s="338"/>
      <c r="AW877" s="338"/>
      <c r="AX877" s="338"/>
      <c r="AY877" s="338"/>
      <c r="AZ877" s="338"/>
      <c r="BA877" s="338"/>
      <c r="BB877" s="338"/>
      <c r="BC877" s="338"/>
      <c r="BD877" s="338"/>
      <c r="BE877" s="338"/>
      <c r="BF877" s="338"/>
      <c r="BG877" s="338"/>
      <c r="BH877" s="338"/>
      <c r="BI877" s="338"/>
      <c r="BJ877" s="338"/>
      <c r="BK877" s="338"/>
      <c r="BL877" s="338"/>
      <c r="BM877" s="338"/>
      <c r="BN877" s="338"/>
      <c r="BO877" s="338"/>
      <c r="BP877" s="338"/>
      <c r="BQ877" s="338"/>
      <c r="BR877" s="338"/>
      <c r="BS877" s="338"/>
      <c r="BT877" s="338"/>
      <c r="BU877" s="338"/>
      <c r="BV877" s="338"/>
      <c r="BW877" s="338"/>
      <c r="BX877" s="338"/>
      <c r="BY877" s="338"/>
      <c r="BZ877" s="338"/>
      <c r="CA877" s="338"/>
      <c r="CB877" s="338"/>
    </row>
    <row r="878" ht="15.75" customHeight="1">
      <c r="A878" s="338"/>
      <c r="B878" s="338"/>
      <c r="C878" s="346"/>
      <c r="D878" s="546"/>
      <c r="E878" s="547"/>
      <c r="F878" s="548"/>
      <c r="G878" s="448"/>
      <c r="H878" s="338"/>
      <c r="I878" s="338"/>
      <c r="J878" s="338"/>
      <c r="K878" s="338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  <c r="AI878" s="338"/>
      <c r="AJ878" s="338"/>
      <c r="AK878" s="338"/>
      <c r="AL878" s="338"/>
      <c r="AM878" s="338"/>
      <c r="AN878" s="338"/>
      <c r="AO878" s="338"/>
      <c r="AP878" s="338"/>
      <c r="AQ878" s="338"/>
      <c r="AR878" s="338"/>
      <c r="AS878" s="338"/>
      <c r="AT878" s="338"/>
      <c r="AU878" s="338"/>
      <c r="AV878" s="338"/>
      <c r="AW878" s="338"/>
      <c r="AX878" s="338"/>
      <c r="AY878" s="338"/>
      <c r="AZ878" s="338"/>
      <c r="BA878" s="338"/>
      <c r="BB878" s="338"/>
      <c r="BC878" s="338"/>
      <c r="BD878" s="338"/>
      <c r="BE878" s="338"/>
      <c r="BF878" s="338"/>
      <c r="BG878" s="338"/>
      <c r="BH878" s="338"/>
      <c r="BI878" s="338"/>
      <c r="BJ878" s="338"/>
      <c r="BK878" s="338"/>
      <c r="BL878" s="338"/>
      <c r="BM878" s="338"/>
      <c r="BN878" s="338"/>
      <c r="BO878" s="338"/>
      <c r="BP878" s="338"/>
      <c r="BQ878" s="338"/>
      <c r="BR878" s="338"/>
      <c r="BS878" s="338"/>
      <c r="BT878" s="338"/>
      <c r="BU878" s="338"/>
      <c r="BV878" s="338"/>
      <c r="BW878" s="338"/>
      <c r="BX878" s="338"/>
      <c r="BY878" s="338"/>
      <c r="BZ878" s="338"/>
      <c r="CA878" s="338"/>
      <c r="CB878" s="338"/>
    </row>
    <row r="879" ht="15.75" customHeight="1">
      <c r="A879" s="338"/>
      <c r="B879" s="338"/>
      <c r="C879" s="346"/>
      <c r="D879" s="546"/>
      <c r="E879" s="547"/>
      <c r="F879" s="548"/>
      <c r="G879" s="448"/>
      <c r="H879" s="338"/>
      <c r="I879" s="338"/>
      <c r="J879" s="338"/>
      <c r="K879" s="338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  <c r="AI879" s="338"/>
      <c r="AJ879" s="338"/>
      <c r="AK879" s="338"/>
      <c r="AL879" s="338"/>
      <c r="AM879" s="338"/>
      <c r="AN879" s="338"/>
      <c r="AO879" s="338"/>
      <c r="AP879" s="338"/>
      <c r="AQ879" s="338"/>
      <c r="AR879" s="338"/>
      <c r="AS879" s="338"/>
      <c r="AT879" s="338"/>
      <c r="AU879" s="338"/>
      <c r="AV879" s="338"/>
      <c r="AW879" s="338"/>
      <c r="AX879" s="338"/>
      <c r="AY879" s="338"/>
      <c r="AZ879" s="338"/>
      <c r="BA879" s="338"/>
      <c r="BB879" s="338"/>
      <c r="BC879" s="338"/>
      <c r="BD879" s="338"/>
      <c r="BE879" s="338"/>
      <c r="BF879" s="338"/>
      <c r="BG879" s="338"/>
      <c r="BH879" s="338"/>
      <c r="BI879" s="338"/>
      <c r="BJ879" s="338"/>
      <c r="BK879" s="338"/>
      <c r="BL879" s="338"/>
      <c r="BM879" s="338"/>
      <c r="BN879" s="338"/>
      <c r="BO879" s="338"/>
      <c r="BP879" s="338"/>
      <c r="BQ879" s="338"/>
      <c r="BR879" s="338"/>
      <c r="BS879" s="338"/>
      <c r="BT879" s="338"/>
      <c r="BU879" s="338"/>
      <c r="BV879" s="338"/>
      <c r="BW879" s="338"/>
      <c r="BX879" s="338"/>
      <c r="BY879" s="338"/>
      <c r="BZ879" s="338"/>
      <c r="CA879" s="338"/>
      <c r="CB879" s="338"/>
    </row>
    <row r="880" ht="15.75" customHeight="1">
      <c r="A880" s="338"/>
      <c r="B880" s="338"/>
      <c r="C880" s="346"/>
      <c r="D880" s="546"/>
      <c r="E880" s="547"/>
      <c r="F880" s="548"/>
      <c r="G880" s="448"/>
      <c r="H880" s="338"/>
      <c r="I880" s="338"/>
      <c r="J880" s="338"/>
      <c r="K880" s="338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  <c r="AI880" s="338"/>
      <c r="AJ880" s="338"/>
      <c r="AK880" s="338"/>
      <c r="AL880" s="338"/>
      <c r="AM880" s="338"/>
      <c r="AN880" s="338"/>
      <c r="AO880" s="338"/>
      <c r="AP880" s="338"/>
      <c r="AQ880" s="338"/>
      <c r="AR880" s="338"/>
      <c r="AS880" s="338"/>
      <c r="AT880" s="338"/>
      <c r="AU880" s="338"/>
      <c r="AV880" s="338"/>
      <c r="AW880" s="338"/>
      <c r="AX880" s="338"/>
      <c r="AY880" s="338"/>
      <c r="AZ880" s="338"/>
      <c r="BA880" s="338"/>
      <c r="BB880" s="338"/>
      <c r="BC880" s="338"/>
      <c r="BD880" s="338"/>
      <c r="BE880" s="338"/>
      <c r="BF880" s="338"/>
      <c r="BG880" s="338"/>
      <c r="BH880" s="338"/>
      <c r="BI880" s="338"/>
      <c r="BJ880" s="338"/>
      <c r="BK880" s="338"/>
      <c r="BL880" s="338"/>
      <c r="BM880" s="338"/>
      <c r="BN880" s="338"/>
      <c r="BO880" s="338"/>
      <c r="BP880" s="338"/>
      <c r="BQ880" s="338"/>
      <c r="BR880" s="338"/>
      <c r="BS880" s="338"/>
      <c r="BT880" s="338"/>
      <c r="BU880" s="338"/>
      <c r="BV880" s="338"/>
      <c r="BW880" s="338"/>
      <c r="BX880" s="338"/>
      <c r="BY880" s="338"/>
      <c r="BZ880" s="338"/>
      <c r="CA880" s="338"/>
      <c r="CB880" s="338"/>
    </row>
    <row r="881" ht="15.75" customHeight="1">
      <c r="A881" s="338"/>
      <c r="B881" s="338"/>
      <c r="C881" s="346"/>
      <c r="D881" s="546"/>
      <c r="E881" s="547"/>
      <c r="F881" s="548"/>
      <c r="G881" s="448"/>
      <c r="H881" s="338"/>
      <c r="I881" s="338"/>
      <c r="J881" s="338"/>
      <c r="K881" s="338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  <c r="AI881" s="338"/>
      <c r="AJ881" s="338"/>
      <c r="AK881" s="338"/>
      <c r="AL881" s="338"/>
      <c r="AM881" s="338"/>
      <c r="AN881" s="338"/>
      <c r="AO881" s="338"/>
      <c r="AP881" s="338"/>
      <c r="AQ881" s="338"/>
      <c r="AR881" s="338"/>
      <c r="AS881" s="338"/>
      <c r="AT881" s="338"/>
      <c r="AU881" s="338"/>
      <c r="AV881" s="338"/>
      <c r="AW881" s="338"/>
      <c r="AX881" s="338"/>
      <c r="AY881" s="338"/>
      <c r="AZ881" s="338"/>
      <c r="BA881" s="338"/>
      <c r="BB881" s="338"/>
      <c r="BC881" s="338"/>
      <c r="BD881" s="338"/>
      <c r="BE881" s="338"/>
      <c r="BF881" s="338"/>
      <c r="BG881" s="338"/>
      <c r="BH881" s="338"/>
      <c r="BI881" s="338"/>
      <c r="BJ881" s="338"/>
      <c r="BK881" s="338"/>
      <c r="BL881" s="338"/>
      <c r="BM881" s="338"/>
      <c r="BN881" s="338"/>
      <c r="BO881" s="338"/>
      <c r="BP881" s="338"/>
      <c r="BQ881" s="338"/>
      <c r="BR881" s="338"/>
      <c r="BS881" s="338"/>
      <c r="BT881" s="338"/>
      <c r="BU881" s="338"/>
      <c r="BV881" s="338"/>
      <c r="BW881" s="338"/>
      <c r="BX881" s="338"/>
      <c r="BY881" s="338"/>
      <c r="BZ881" s="338"/>
      <c r="CA881" s="338"/>
      <c r="CB881" s="338"/>
    </row>
    <row r="882" ht="15.75" customHeight="1">
      <c r="A882" s="338"/>
      <c r="B882" s="338"/>
      <c r="C882" s="346"/>
      <c r="D882" s="546"/>
      <c r="E882" s="547"/>
      <c r="F882" s="548"/>
      <c r="G882" s="448"/>
      <c r="H882" s="338"/>
      <c r="I882" s="338"/>
      <c r="J882" s="338"/>
      <c r="K882" s="338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  <c r="AI882" s="338"/>
      <c r="AJ882" s="338"/>
      <c r="AK882" s="338"/>
      <c r="AL882" s="338"/>
      <c r="AM882" s="338"/>
      <c r="AN882" s="338"/>
      <c r="AO882" s="338"/>
      <c r="AP882" s="338"/>
      <c r="AQ882" s="338"/>
      <c r="AR882" s="338"/>
      <c r="AS882" s="338"/>
      <c r="AT882" s="338"/>
      <c r="AU882" s="338"/>
      <c r="AV882" s="338"/>
      <c r="AW882" s="338"/>
      <c r="AX882" s="338"/>
      <c r="AY882" s="338"/>
      <c r="AZ882" s="338"/>
      <c r="BA882" s="338"/>
      <c r="BB882" s="338"/>
      <c r="BC882" s="338"/>
      <c r="BD882" s="338"/>
      <c r="BE882" s="338"/>
      <c r="BF882" s="338"/>
      <c r="BG882" s="338"/>
      <c r="BH882" s="338"/>
      <c r="BI882" s="338"/>
      <c r="BJ882" s="338"/>
      <c r="BK882" s="338"/>
      <c r="BL882" s="338"/>
      <c r="BM882" s="338"/>
      <c r="BN882" s="338"/>
      <c r="BO882" s="338"/>
      <c r="BP882" s="338"/>
      <c r="BQ882" s="338"/>
      <c r="BR882" s="338"/>
      <c r="BS882" s="338"/>
      <c r="BT882" s="338"/>
      <c r="BU882" s="338"/>
      <c r="BV882" s="338"/>
      <c r="BW882" s="338"/>
      <c r="BX882" s="338"/>
      <c r="BY882" s="338"/>
      <c r="BZ882" s="338"/>
      <c r="CA882" s="338"/>
      <c r="CB882" s="338"/>
    </row>
    <row r="883" ht="15.75" customHeight="1">
      <c r="A883" s="338"/>
      <c r="B883" s="338"/>
      <c r="C883" s="346"/>
      <c r="D883" s="546"/>
      <c r="E883" s="547"/>
      <c r="F883" s="548"/>
      <c r="G883" s="448"/>
      <c r="H883" s="338"/>
      <c r="I883" s="338"/>
      <c r="J883" s="338"/>
      <c r="K883" s="338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  <c r="AI883" s="338"/>
      <c r="AJ883" s="338"/>
      <c r="AK883" s="338"/>
      <c r="AL883" s="338"/>
      <c r="AM883" s="338"/>
      <c r="AN883" s="338"/>
      <c r="AO883" s="338"/>
      <c r="AP883" s="338"/>
      <c r="AQ883" s="338"/>
      <c r="AR883" s="338"/>
      <c r="AS883" s="338"/>
      <c r="AT883" s="338"/>
      <c r="AU883" s="338"/>
      <c r="AV883" s="338"/>
      <c r="AW883" s="338"/>
      <c r="AX883" s="338"/>
      <c r="AY883" s="338"/>
      <c r="AZ883" s="338"/>
      <c r="BA883" s="338"/>
      <c r="BB883" s="338"/>
      <c r="BC883" s="338"/>
      <c r="BD883" s="338"/>
      <c r="BE883" s="338"/>
      <c r="BF883" s="338"/>
      <c r="BG883" s="338"/>
      <c r="BH883" s="338"/>
      <c r="BI883" s="338"/>
      <c r="BJ883" s="338"/>
      <c r="BK883" s="338"/>
      <c r="BL883" s="338"/>
      <c r="BM883" s="338"/>
      <c r="BN883" s="338"/>
      <c r="BO883" s="338"/>
      <c r="BP883" s="338"/>
      <c r="BQ883" s="338"/>
      <c r="BR883" s="338"/>
      <c r="BS883" s="338"/>
      <c r="BT883" s="338"/>
      <c r="BU883" s="338"/>
      <c r="BV883" s="338"/>
      <c r="BW883" s="338"/>
      <c r="BX883" s="338"/>
      <c r="BY883" s="338"/>
      <c r="BZ883" s="338"/>
      <c r="CA883" s="338"/>
      <c r="CB883" s="338"/>
    </row>
    <row r="884" ht="15.75" customHeight="1">
      <c r="A884" s="338"/>
      <c r="B884" s="338"/>
      <c r="C884" s="346"/>
      <c r="D884" s="546"/>
      <c r="E884" s="547"/>
      <c r="F884" s="548"/>
      <c r="G884" s="448"/>
      <c r="H884" s="338"/>
      <c r="I884" s="338"/>
      <c r="J884" s="338"/>
      <c r="K884" s="338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  <c r="AI884" s="338"/>
      <c r="AJ884" s="338"/>
      <c r="AK884" s="338"/>
      <c r="AL884" s="338"/>
      <c r="AM884" s="338"/>
      <c r="AN884" s="338"/>
      <c r="AO884" s="338"/>
      <c r="AP884" s="338"/>
      <c r="AQ884" s="338"/>
      <c r="AR884" s="338"/>
      <c r="AS884" s="338"/>
      <c r="AT884" s="338"/>
      <c r="AU884" s="338"/>
      <c r="AV884" s="338"/>
      <c r="AW884" s="338"/>
      <c r="AX884" s="338"/>
      <c r="AY884" s="338"/>
      <c r="AZ884" s="338"/>
      <c r="BA884" s="338"/>
      <c r="BB884" s="338"/>
      <c r="BC884" s="338"/>
      <c r="BD884" s="338"/>
      <c r="BE884" s="338"/>
      <c r="BF884" s="338"/>
      <c r="BG884" s="338"/>
      <c r="BH884" s="338"/>
      <c r="BI884" s="338"/>
      <c r="BJ884" s="338"/>
      <c r="BK884" s="338"/>
      <c r="BL884" s="338"/>
      <c r="BM884" s="338"/>
      <c r="BN884" s="338"/>
      <c r="BO884" s="338"/>
      <c r="BP884" s="338"/>
      <c r="BQ884" s="338"/>
      <c r="BR884" s="338"/>
      <c r="BS884" s="338"/>
      <c r="BT884" s="338"/>
      <c r="BU884" s="338"/>
      <c r="BV884" s="338"/>
      <c r="BW884" s="338"/>
      <c r="BX884" s="338"/>
      <c r="BY884" s="338"/>
      <c r="BZ884" s="338"/>
      <c r="CA884" s="338"/>
      <c r="CB884" s="338"/>
    </row>
    <row r="885" ht="15.75" customHeight="1">
      <c r="A885" s="338"/>
      <c r="B885" s="338"/>
      <c r="C885" s="346"/>
      <c r="D885" s="546"/>
      <c r="E885" s="547"/>
      <c r="F885" s="548"/>
      <c r="G885" s="448"/>
      <c r="H885" s="338"/>
      <c r="I885" s="338"/>
      <c r="J885" s="338"/>
      <c r="K885" s="338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  <c r="AI885" s="338"/>
      <c r="AJ885" s="338"/>
      <c r="AK885" s="338"/>
      <c r="AL885" s="338"/>
      <c r="AM885" s="338"/>
      <c r="AN885" s="338"/>
      <c r="AO885" s="338"/>
      <c r="AP885" s="338"/>
      <c r="AQ885" s="338"/>
      <c r="AR885" s="338"/>
      <c r="AS885" s="338"/>
      <c r="AT885" s="338"/>
      <c r="AU885" s="338"/>
      <c r="AV885" s="338"/>
      <c r="AW885" s="338"/>
      <c r="AX885" s="338"/>
      <c r="AY885" s="338"/>
      <c r="AZ885" s="338"/>
      <c r="BA885" s="338"/>
      <c r="BB885" s="338"/>
      <c r="BC885" s="338"/>
      <c r="BD885" s="338"/>
      <c r="BE885" s="338"/>
      <c r="BF885" s="338"/>
      <c r="BG885" s="338"/>
      <c r="BH885" s="338"/>
      <c r="BI885" s="338"/>
      <c r="BJ885" s="338"/>
      <c r="BK885" s="338"/>
      <c r="BL885" s="338"/>
      <c r="BM885" s="338"/>
      <c r="BN885" s="338"/>
      <c r="BO885" s="338"/>
      <c r="BP885" s="338"/>
      <c r="BQ885" s="338"/>
      <c r="BR885" s="338"/>
      <c r="BS885" s="338"/>
      <c r="BT885" s="338"/>
      <c r="BU885" s="338"/>
      <c r="BV885" s="338"/>
      <c r="BW885" s="338"/>
      <c r="BX885" s="338"/>
      <c r="BY885" s="338"/>
      <c r="BZ885" s="338"/>
      <c r="CA885" s="338"/>
      <c r="CB885" s="338"/>
    </row>
    <row r="886" ht="15.75" customHeight="1">
      <c r="A886" s="338"/>
      <c r="B886" s="338"/>
      <c r="C886" s="346"/>
      <c r="D886" s="546"/>
      <c r="E886" s="547"/>
      <c r="F886" s="548"/>
      <c r="G886" s="448"/>
      <c r="H886" s="338"/>
      <c r="I886" s="338"/>
      <c r="J886" s="338"/>
      <c r="K886" s="338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  <c r="AI886" s="338"/>
      <c r="AJ886" s="338"/>
      <c r="AK886" s="338"/>
      <c r="AL886" s="338"/>
      <c r="AM886" s="338"/>
      <c r="AN886" s="338"/>
      <c r="AO886" s="338"/>
      <c r="AP886" s="338"/>
      <c r="AQ886" s="338"/>
      <c r="AR886" s="338"/>
      <c r="AS886" s="338"/>
      <c r="AT886" s="338"/>
      <c r="AU886" s="338"/>
      <c r="AV886" s="338"/>
      <c r="AW886" s="338"/>
      <c r="AX886" s="338"/>
      <c r="AY886" s="338"/>
      <c r="AZ886" s="338"/>
      <c r="BA886" s="338"/>
      <c r="BB886" s="338"/>
      <c r="BC886" s="338"/>
      <c r="BD886" s="338"/>
      <c r="BE886" s="338"/>
      <c r="BF886" s="338"/>
      <c r="BG886" s="338"/>
      <c r="BH886" s="338"/>
      <c r="BI886" s="338"/>
      <c r="BJ886" s="338"/>
      <c r="BK886" s="338"/>
      <c r="BL886" s="338"/>
      <c r="BM886" s="338"/>
      <c r="BN886" s="338"/>
      <c r="BO886" s="338"/>
      <c r="BP886" s="338"/>
      <c r="BQ886" s="338"/>
      <c r="BR886" s="338"/>
      <c r="BS886" s="338"/>
      <c r="BT886" s="338"/>
      <c r="BU886" s="338"/>
      <c r="BV886" s="338"/>
      <c r="BW886" s="338"/>
      <c r="BX886" s="338"/>
      <c r="BY886" s="338"/>
      <c r="BZ886" s="338"/>
      <c r="CA886" s="338"/>
      <c r="CB886" s="338"/>
    </row>
    <row r="887" ht="15.75" customHeight="1">
      <c r="A887" s="338"/>
      <c r="B887" s="338"/>
      <c r="C887" s="346"/>
      <c r="D887" s="546"/>
      <c r="E887" s="547"/>
      <c r="F887" s="548"/>
      <c r="G887" s="448"/>
      <c r="H887" s="338"/>
      <c r="I887" s="338"/>
      <c r="J887" s="338"/>
      <c r="K887" s="338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  <c r="AI887" s="338"/>
      <c r="AJ887" s="338"/>
      <c r="AK887" s="338"/>
      <c r="AL887" s="338"/>
      <c r="AM887" s="338"/>
      <c r="AN887" s="338"/>
      <c r="AO887" s="338"/>
      <c r="AP887" s="338"/>
      <c r="AQ887" s="338"/>
      <c r="AR887" s="338"/>
      <c r="AS887" s="338"/>
      <c r="AT887" s="338"/>
      <c r="AU887" s="338"/>
      <c r="AV887" s="338"/>
      <c r="AW887" s="338"/>
      <c r="AX887" s="338"/>
      <c r="AY887" s="338"/>
      <c r="AZ887" s="338"/>
      <c r="BA887" s="338"/>
      <c r="BB887" s="338"/>
      <c r="BC887" s="338"/>
      <c r="BD887" s="338"/>
      <c r="BE887" s="338"/>
      <c r="BF887" s="338"/>
      <c r="BG887" s="338"/>
      <c r="BH887" s="338"/>
      <c r="BI887" s="338"/>
      <c r="BJ887" s="338"/>
      <c r="BK887" s="338"/>
      <c r="BL887" s="338"/>
      <c r="BM887" s="338"/>
      <c r="BN887" s="338"/>
      <c r="BO887" s="338"/>
      <c r="BP887" s="338"/>
      <c r="BQ887" s="338"/>
      <c r="BR887" s="338"/>
      <c r="BS887" s="338"/>
      <c r="BT887" s="338"/>
      <c r="BU887" s="338"/>
      <c r="BV887" s="338"/>
      <c r="BW887" s="338"/>
      <c r="BX887" s="338"/>
      <c r="BY887" s="338"/>
      <c r="BZ887" s="338"/>
      <c r="CA887" s="338"/>
      <c r="CB887" s="338"/>
    </row>
    <row r="888" ht="15.75" customHeight="1">
      <c r="A888" s="338"/>
      <c r="B888" s="338"/>
      <c r="C888" s="346"/>
      <c r="D888" s="546"/>
      <c r="E888" s="547"/>
      <c r="F888" s="548"/>
      <c r="G888" s="448"/>
      <c r="H888" s="338"/>
      <c r="I888" s="338"/>
      <c r="J888" s="338"/>
      <c r="K888" s="338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  <c r="AI888" s="338"/>
      <c r="AJ888" s="338"/>
      <c r="AK888" s="338"/>
      <c r="AL888" s="338"/>
      <c r="AM888" s="338"/>
      <c r="AN888" s="338"/>
      <c r="AO888" s="338"/>
      <c r="AP888" s="338"/>
      <c r="AQ888" s="338"/>
      <c r="AR888" s="338"/>
      <c r="AS888" s="338"/>
      <c r="AT888" s="338"/>
      <c r="AU888" s="338"/>
      <c r="AV888" s="338"/>
      <c r="AW888" s="338"/>
      <c r="AX888" s="338"/>
      <c r="AY888" s="338"/>
      <c r="AZ888" s="338"/>
      <c r="BA888" s="338"/>
      <c r="BB888" s="338"/>
      <c r="BC888" s="338"/>
      <c r="BD888" s="338"/>
      <c r="BE888" s="338"/>
      <c r="BF888" s="338"/>
      <c r="BG888" s="338"/>
      <c r="BH888" s="338"/>
      <c r="BI888" s="338"/>
      <c r="BJ888" s="338"/>
      <c r="BK888" s="338"/>
      <c r="BL888" s="338"/>
      <c r="BM888" s="338"/>
      <c r="BN888" s="338"/>
      <c r="BO888" s="338"/>
      <c r="BP888" s="338"/>
      <c r="BQ888" s="338"/>
      <c r="BR888" s="338"/>
      <c r="BS888" s="338"/>
      <c r="BT888" s="338"/>
      <c r="BU888" s="338"/>
      <c r="BV888" s="338"/>
      <c r="BW888" s="338"/>
      <c r="BX888" s="338"/>
      <c r="BY888" s="338"/>
      <c r="BZ888" s="338"/>
      <c r="CA888" s="338"/>
      <c r="CB888" s="338"/>
    </row>
    <row r="889" ht="15.75" customHeight="1">
      <c r="A889" s="338"/>
      <c r="B889" s="338"/>
      <c r="C889" s="346"/>
      <c r="D889" s="546"/>
      <c r="E889" s="547"/>
      <c r="F889" s="548"/>
      <c r="G889" s="448"/>
      <c r="H889" s="338"/>
      <c r="I889" s="338"/>
      <c r="J889" s="338"/>
      <c r="K889" s="338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  <c r="AI889" s="338"/>
      <c r="AJ889" s="338"/>
      <c r="AK889" s="338"/>
      <c r="AL889" s="338"/>
      <c r="AM889" s="338"/>
      <c r="AN889" s="338"/>
      <c r="AO889" s="338"/>
      <c r="AP889" s="338"/>
      <c r="AQ889" s="338"/>
      <c r="AR889" s="338"/>
      <c r="AS889" s="338"/>
      <c r="AT889" s="338"/>
      <c r="AU889" s="338"/>
      <c r="AV889" s="338"/>
      <c r="AW889" s="338"/>
      <c r="AX889" s="338"/>
      <c r="AY889" s="338"/>
      <c r="AZ889" s="338"/>
      <c r="BA889" s="338"/>
      <c r="BB889" s="338"/>
      <c r="BC889" s="338"/>
      <c r="BD889" s="338"/>
      <c r="BE889" s="338"/>
      <c r="BF889" s="338"/>
      <c r="BG889" s="338"/>
      <c r="BH889" s="338"/>
      <c r="BI889" s="338"/>
      <c r="BJ889" s="338"/>
      <c r="BK889" s="338"/>
      <c r="BL889" s="338"/>
      <c r="BM889" s="338"/>
      <c r="BN889" s="338"/>
      <c r="BO889" s="338"/>
      <c r="BP889" s="338"/>
      <c r="BQ889" s="338"/>
      <c r="BR889" s="338"/>
      <c r="BS889" s="338"/>
      <c r="BT889" s="338"/>
      <c r="BU889" s="338"/>
      <c r="BV889" s="338"/>
      <c r="BW889" s="338"/>
      <c r="BX889" s="338"/>
      <c r="BY889" s="338"/>
      <c r="BZ889" s="338"/>
      <c r="CA889" s="338"/>
      <c r="CB889" s="338"/>
    </row>
    <row r="890" ht="15.75" customHeight="1">
      <c r="A890" s="338"/>
      <c r="B890" s="338"/>
      <c r="C890" s="346"/>
      <c r="D890" s="546"/>
      <c r="E890" s="547"/>
      <c r="F890" s="548"/>
      <c r="G890" s="448"/>
      <c r="H890" s="338"/>
      <c r="I890" s="338"/>
      <c r="J890" s="338"/>
      <c r="K890" s="338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  <c r="AI890" s="338"/>
      <c r="AJ890" s="338"/>
      <c r="AK890" s="338"/>
      <c r="AL890" s="338"/>
      <c r="AM890" s="338"/>
      <c r="AN890" s="338"/>
      <c r="AO890" s="338"/>
      <c r="AP890" s="338"/>
      <c r="AQ890" s="338"/>
      <c r="AR890" s="338"/>
      <c r="AS890" s="338"/>
      <c r="AT890" s="338"/>
      <c r="AU890" s="338"/>
      <c r="AV890" s="338"/>
      <c r="AW890" s="338"/>
      <c r="AX890" s="338"/>
      <c r="AY890" s="338"/>
      <c r="AZ890" s="338"/>
      <c r="BA890" s="338"/>
      <c r="BB890" s="338"/>
      <c r="BC890" s="338"/>
      <c r="BD890" s="338"/>
      <c r="BE890" s="338"/>
      <c r="BF890" s="338"/>
      <c r="BG890" s="338"/>
      <c r="BH890" s="338"/>
      <c r="BI890" s="338"/>
      <c r="BJ890" s="338"/>
      <c r="BK890" s="338"/>
      <c r="BL890" s="338"/>
      <c r="BM890" s="338"/>
      <c r="BN890" s="338"/>
      <c r="BO890" s="338"/>
      <c r="BP890" s="338"/>
      <c r="BQ890" s="338"/>
      <c r="BR890" s="338"/>
      <c r="BS890" s="338"/>
      <c r="BT890" s="338"/>
      <c r="BU890" s="338"/>
      <c r="BV890" s="338"/>
      <c r="BW890" s="338"/>
      <c r="BX890" s="338"/>
      <c r="BY890" s="338"/>
      <c r="BZ890" s="338"/>
      <c r="CA890" s="338"/>
      <c r="CB890" s="338"/>
    </row>
    <row r="891" ht="15.75" customHeight="1">
      <c r="A891" s="338"/>
      <c r="B891" s="338"/>
      <c r="C891" s="346"/>
      <c r="D891" s="546"/>
      <c r="E891" s="547"/>
      <c r="F891" s="548"/>
      <c r="G891" s="448"/>
      <c r="H891" s="338"/>
      <c r="I891" s="338"/>
      <c r="J891" s="338"/>
      <c r="K891" s="338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  <c r="AI891" s="338"/>
      <c r="AJ891" s="338"/>
      <c r="AK891" s="338"/>
      <c r="AL891" s="338"/>
      <c r="AM891" s="338"/>
      <c r="AN891" s="338"/>
      <c r="AO891" s="338"/>
      <c r="AP891" s="338"/>
      <c r="AQ891" s="338"/>
      <c r="AR891" s="338"/>
      <c r="AS891" s="338"/>
      <c r="AT891" s="338"/>
      <c r="AU891" s="338"/>
      <c r="AV891" s="338"/>
      <c r="AW891" s="338"/>
      <c r="AX891" s="338"/>
      <c r="AY891" s="338"/>
      <c r="AZ891" s="338"/>
      <c r="BA891" s="338"/>
      <c r="BB891" s="338"/>
      <c r="BC891" s="338"/>
      <c r="BD891" s="338"/>
      <c r="BE891" s="338"/>
      <c r="BF891" s="338"/>
      <c r="BG891" s="338"/>
      <c r="BH891" s="338"/>
      <c r="BI891" s="338"/>
      <c r="BJ891" s="338"/>
      <c r="BK891" s="338"/>
      <c r="BL891" s="338"/>
      <c r="BM891" s="338"/>
      <c r="BN891" s="338"/>
      <c r="BO891" s="338"/>
      <c r="BP891" s="338"/>
      <c r="BQ891" s="338"/>
      <c r="BR891" s="338"/>
      <c r="BS891" s="338"/>
      <c r="BT891" s="338"/>
      <c r="BU891" s="338"/>
      <c r="BV891" s="338"/>
      <c r="BW891" s="338"/>
      <c r="BX891" s="338"/>
      <c r="BY891" s="338"/>
      <c r="BZ891" s="338"/>
      <c r="CA891" s="338"/>
      <c r="CB891" s="338"/>
    </row>
    <row r="892" ht="15.75" customHeight="1">
      <c r="A892" s="338"/>
      <c r="B892" s="338"/>
      <c r="C892" s="346"/>
      <c r="D892" s="546"/>
      <c r="E892" s="547"/>
      <c r="F892" s="548"/>
      <c r="G892" s="448"/>
      <c r="H892" s="338"/>
      <c r="I892" s="338"/>
      <c r="J892" s="338"/>
      <c r="K892" s="338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  <c r="AI892" s="338"/>
      <c r="AJ892" s="338"/>
      <c r="AK892" s="338"/>
      <c r="AL892" s="338"/>
      <c r="AM892" s="338"/>
      <c r="AN892" s="338"/>
      <c r="AO892" s="338"/>
      <c r="AP892" s="338"/>
      <c r="AQ892" s="338"/>
      <c r="AR892" s="338"/>
      <c r="AS892" s="338"/>
      <c r="AT892" s="338"/>
      <c r="AU892" s="338"/>
      <c r="AV892" s="338"/>
      <c r="AW892" s="338"/>
      <c r="AX892" s="338"/>
      <c r="AY892" s="338"/>
      <c r="AZ892" s="338"/>
      <c r="BA892" s="338"/>
      <c r="BB892" s="338"/>
      <c r="BC892" s="338"/>
      <c r="BD892" s="338"/>
      <c r="BE892" s="338"/>
      <c r="BF892" s="338"/>
      <c r="BG892" s="338"/>
      <c r="BH892" s="338"/>
      <c r="BI892" s="338"/>
      <c r="BJ892" s="338"/>
      <c r="BK892" s="338"/>
      <c r="BL892" s="338"/>
      <c r="BM892" s="338"/>
      <c r="BN892" s="338"/>
      <c r="BO892" s="338"/>
      <c r="BP892" s="338"/>
      <c r="BQ892" s="338"/>
      <c r="BR892" s="338"/>
      <c r="BS892" s="338"/>
      <c r="BT892" s="338"/>
      <c r="BU892" s="338"/>
      <c r="BV892" s="338"/>
      <c r="BW892" s="338"/>
      <c r="BX892" s="338"/>
      <c r="BY892" s="338"/>
      <c r="BZ892" s="338"/>
      <c r="CA892" s="338"/>
      <c r="CB892" s="338"/>
    </row>
    <row r="893" ht="15.75" customHeight="1">
      <c r="A893" s="338"/>
      <c r="B893" s="338"/>
      <c r="C893" s="346"/>
      <c r="D893" s="546"/>
      <c r="E893" s="547"/>
      <c r="F893" s="548"/>
      <c r="G893" s="448"/>
      <c r="H893" s="338"/>
      <c r="I893" s="338"/>
      <c r="J893" s="338"/>
      <c r="K893" s="338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  <c r="AI893" s="338"/>
      <c r="AJ893" s="338"/>
      <c r="AK893" s="338"/>
      <c r="AL893" s="338"/>
      <c r="AM893" s="338"/>
      <c r="AN893" s="338"/>
      <c r="AO893" s="338"/>
      <c r="AP893" s="338"/>
      <c r="AQ893" s="338"/>
      <c r="AR893" s="338"/>
      <c r="AS893" s="338"/>
      <c r="AT893" s="338"/>
      <c r="AU893" s="338"/>
      <c r="AV893" s="338"/>
      <c r="AW893" s="338"/>
      <c r="AX893" s="338"/>
      <c r="AY893" s="338"/>
      <c r="AZ893" s="338"/>
      <c r="BA893" s="338"/>
      <c r="BB893" s="338"/>
      <c r="BC893" s="338"/>
      <c r="BD893" s="338"/>
      <c r="BE893" s="338"/>
      <c r="BF893" s="338"/>
      <c r="BG893" s="338"/>
      <c r="BH893" s="338"/>
      <c r="BI893" s="338"/>
      <c r="BJ893" s="338"/>
      <c r="BK893" s="338"/>
      <c r="BL893" s="338"/>
      <c r="BM893" s="338"/>
      <c r="BN893" s="338"/>
      <c r="BO893" s="338"/>
      <c r="BP893" s="338"/>
      <c r="BQ893" s="338"/>
      <c r="BR893" s="338"/>
      <c r="BS893" s="338"/>
      <c r="BT893" s="338"/>
      <c r="BU893" s="338"/>
      <c r="BV893" s="338"/>
      <c r="BW893" s="338"/>
      <c r="BX893" s="338"/>
      <c r="BY893" s="338"/>
      <c r="BZ893" s="338"/>
      <c r="CA893" s="338"/>
      <c r="CB893" s="338"/>
    </row>
    <row r="894" ht="15.75" customHeight="1">
      <c r="A894" s="338"/>
      <c r="B894" s="338"/>
      <c r="C894" s="346"/>
      <c r="D894" s="546"/>
      <c r="E894" s="547"/>
      <c r="F894" s="548"/>
      <c r="G894" s="448"/>
      <c r="H894" s="338"/>
      <c r="I894" s="338"/>
      <c r="J894" s="338"/>
      <c r="K894" s="338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  <c r="AI894" s="338"/>
      <c r="AJ894" s="338"/>
      <c r="AK894" s="338"/>
      <c r="AL894" s="338"/>
      <c r="AM894" s="338"/>
      <c r="AN894" s="338"/>
      <c r="AO894" s="338"/>
      <c r="AP894" s="338"/>
      <c r="AQ894" s="338"/>
      <c r="AR894" s="338"/>
      <c r="AS894" s="338"/>
      <c r="AT894" s="338"/>
      <c r="AU894" s="338"/>
      <c r="AV894" s="338"/>
      <c r="AW894" s="338"/>
      <c r="AX894" s="338"/>
      <c r="AY894" s="338"/>
      <c r="AZ894" s="338"/>
      <c r="BA894" s="338"/>
      <c r="BB894" s="338"/>
      <c r="BC894" s="338"/>
      <c r="BD894" s="338"/>
      <c r="BE894" s="338"/>
      <c r="BF894" s="338"/>
      <c r="BG894" s="338"/>
      <c r="BH894" s="338"/>
      <c r="BI894" s="338"/>
      <c r="BJ894" s="338"/>
      <c r="BK894" s="338"/>
      <c r="BL894" s="338"/>
      <c r="BM894" s="338"/>
      <c r="BN894" s="338"/>
      <c r="BO894" s="338"/>
      <c r="BP894" s="338"/>
      <c r="BQ894" s="338"/>
      <c r="BR894" s="338"/>
      <c r="BS894" s="338"/>
      <c r="BT894" s="338"/>
      <c r="BU894" s="338"/>
      <c r="BV894" s="338"/>
      <c r="BW894" s="338"/>
      <c r="BX894" s="338"/>
      <c r="BY894" s="338"/>
      <c r="BZ894" s="338"/>
      <c r="CA894" s="338"/>
      <c r="CB894" s="338"/>
    </row>
    <row r="895" ht="15.75" customHeight="1">
      <c r="A895" s="338"/>
      <c r="B895" s="338"/>
      <c r="C895" s="346"/>
      <c r="D895" s="546"/>
      <c r="E895" s="547"/>
      <c r="F895" s="548"/>
      <c r="G895" s="448"/>
      <c r="H895" s="338"/>
      <c r="I895" s="338"/>
      <c r="J895" s="338"/>
      <c r="K895" s="338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  <c r="AI895" s="338"/>
      <c r="AJ895" s="338"/>
      <c r="AK895" s="338"/>
      <c r="AL895" s="338"/>
      <c r="AM895" s="338"/>
      <c r="AN895" s="338"/>
      <c r="AO895" s="338"/>
      <c r="AP895" s="338"/>
      <c r="AQ895" s="338"/>
      <c r="AR895" s="338"/>
      <c r="AS895" s="338"/>
      <c r="AT895" s="338"/>
      <c r="AU895" s="338"/>
      <c r="AV895" s="338"/>
      <c r="AW895" s="338"/>
      <c r="AX895" s="338"/>
      <c r="AY895" s="338"/>
      <c r="AZ895" s="338"/>
      <c r="BA895" s="338"/>
      <c r="BB895" s="338"/>
      <c r="BC895" s="338"/>
      <c r="BD895" s="338"/>
      <c r="BE895" s="338"/>
      <c r="BF895" s="338"/>
      <c r="BG895" s="338"/>
      <c r="BH895" s="338"/>
      <c r="BI895" s="338"/>
      <c r="BJ895" s="338"/>
      <c r="BK895" s="338"/>
      <c r="BL895" s="338"/>
      <c r="BM895" s="338"/>
      <c r="BN895" s="338"/>
      <c r="BO895" s="338"/>
      <c r="BP895" s="338"/>
      <c r="BQ895" s="338"/>
      <c r="BR895" s="338"/>
      <c r="BS895" s="338"/>
      <c r="BT895" s="338"/>
      <c r="BU895" s="338"/>
      <c r="BV895" s="338"/>
      <c r="BW895" s="338"/>
      <c r="BX895" s="338"/>
      <c r="BY895" s="338"/>
      <c r="BZ895" s="338"/>
      <c r="CA895" s="338"/>
      <c r="CB895" s="338"/>
    </row>
    <row r="896" ht="15.75" customHeight="1">
      <c r="A896" s="338"/>
      <c r="B896" s="338"/>
      <c r="C896" s="346"/>
      <c r="D896" s="546"/>
      <c r="E896" s="547"/>
      <c r="F896" s="548"/>
      <c r="G896" s="44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  <c r="AI896" s="338"/>
      <c r="AJ896" s="338"/>
      <c r="AK896" s="338"/>
      <c r="AL896" s="338"/>
      <c r="AM896" s="338"/>
      <c r="AN896" s="338"/>
      <c r="AO896" s="338"/>
      <c r="AP896" s="338"/>
      <c r="AQ896" s="338"/>
      <c r="AR896" s="338"/>
      <c r="AS896" s="338"/>
      <c r="AT896" s="338"/>
      <c r="AU896" s="338"/>
      <c r="AV896" s="338"/>
      <c r="AW896" s="338"/>
      <c r="AX896" s="338"/>
      <c r="AY896" s="338"/>
      <c r="AZ896" s="338"/>
      <c r="BA896" s="338"/>
      <c r="BB896" s="338"/>
      <c r="BC896" s="338"/>
      <c r="BD896" s="338"/>
      <c r="BE896" s="338"/>
      <c r="BF896" s="338"/>
      <c r="BG896" s="338"/>
      <c r="BH896" s="338"/>
      <c r="BI896" s="338"/>
      <c r="BJ896" s="338"/>
      <c r="BK896" s="338"/>
      <c r="BL896" s="338"/>
      <c r="BM896" s="338"/>
      <c r="BN896" s="338"/>
      <c r="BO896" s="338"/>
      <c r="BP896" s="338"/>
      <c r="BQ896" s="338"/>
      <c r="BR896" s="338"/>
      <c r="BS896" s="338"/>
      <c r="BT896" s="338"/>
      <c r="BU896" s="338"/>
      <c r="BV896" s="338"/>
      <c r="BW896" s="338"/>
      <c r="BX896" s="338"/>
      <c r="BY896" s="338"/>
      <c r="BZ896" s="338"/>
      <c r="CA896" s="338"/>
      <c r="CB896" s="338"/>
    </row>
    <row r="897" ht="15.75" customHeight="1">
      <c r="A897" s="338"/>
      <c r="B897" s="338"/>
      <c r="C897" s="346"/>
      <c r="D897" s="546"/>
      <c r="E897" s="547"/>
      <c r="F897" s="548"/>
      <c r="G897" s="448"/>
      <c r="H897" s="338"/>
      <c r="I897" s="338"/>
      <c r="J897" s="338"/>
      <c r="K897" s="338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  <c r="AI897" s="338"/>
      <c r="AJ897" s="338"/>
      <c r="AK897" s="338"/>
      <c r="AL897" s="338"/>
      <c r="AM897" s="338"/>
      <c r="AN897" s="338"/>
      <c r="AO897" s="338"/>
      <c r="AP897" s="338"/>
      <c r="AQ897" s="338"/>
      <c r="AR897" s="338"/>
      <c r="AS897" s="338"/>
      <c r="AT897" s="338"/>
      <c r="AU897" s="338"/>
      <c r="AV897" s="338"/>
      <c r="AW897" s="338"/>
      <c r="AX897" s="338"/>
      <c r="AY897" s="338"/>
      <c r="AZ897" s="338"/>
      <c r="BA897" s="338"/>
      <c r="BB897" s="338"/>
      <c r="BC897" s="338"/>
      <c r="BD897" s="338"/>
      <c r="BE897" s="338"/>
      <c r="BF897" s="338"/>
      <c r="BG897" s="338"/>
      <c r="BH897" s="338"/>
      <c r="BI897" s="338"/>
      <c r="BJ897" s="338"/>
      <c r="BK897" s="338"/>
      <c r="BL897" s="338"/>
      <c r="BM897" s="338"/>
      <c r="BN897" s="338"/>
      <c r="BO897" s="338"/>
      <c r="BP897" s="338"/>
      <c r="BQ897" s="338"/>
      <c r="BR897" s="338"/>
      <c r="BS897" s="338"/>
      <c r="BT897" s="338"/>
      <c r="BU897" s="338"/>
      <c r="BV897" s="338"/>
      <c r="BW897" s="338"/>
      <c r="BX897" s="338"/>
      <c r="BY897" s="338"/>
      <c r="BZ897" s="338"/>
      <c r="CA897" s="338"/>
      <c r="CB897" s="338"/>
    </row>
    <row r="898" ht="15.75" customHeight="1">
      <c r="A898" s="338"/>
      <c r="B898" s="338"/>
      <c r="C898" s="346"/>
      <c r="D898" s="546"/>
      <c r="E898" s="547"/>
      <c r="F898" s="548"/>
      <c r="G898" s="448"/>
      <c r="H898" s="338"/>
      <c r="I898" s="338"/>
      <c r="J898" s="338"/>
      <c r="K898" s="338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  <c r="AI898" s="338"/>
      <c r="AJ898" s="338"/>
      <c r="AK898" s="338"/>
      <c r="AL898" s="338"/>
      <c r="AM898" s="338"/>
      <c r="AN898" s="338"/>
      <c r="AO898" s="338"/>
      <c r="AP898" s="338"/>
      <c r="AQ898" s="338"/>
      <c r="AR898" s="338"/>
      <c r="AS898" s="338"/>
      <c r="AT898" s="338"/>
      <c r="AU898" s="338"/>
      <c r="AV898" s="338"/>
      <c r="AW898" s="338"/>
      <c r="AX898" s="338"/>
      <c r="AY898" s="338"/>
      <c r="AZ898" s="338"/>
      <c r="BA898" s="338"/>
      <c r="BB898" s="338"/>
      <c r="BC898" s="338"/>
      <c r="BD898" s="338"/>
      <c r="BE898" s="338"/>
      <c r="BF898" s="338"/>
      <c r="BG898" s="338"/>
      <c r="BH898" s="338"/>
      <c r="BI898" s="338"/>
      <c r="BJ898" s="338"/>
      <c r="BK898" s="338"/>
      <c r="BL898" s="338"/>
      <c r="BM898" s="338"/>
      <c r="BN898" s="338"/>
      <c r="BO898" s="338"/>
      <c r="BP898" s="338"/>
      <c r="BQ898" s="338"/>
      <c r="BR898" s="338"/>
      <c r="BS898" s="338"/>
      <c r="BT898" s="338"/>
      <c r="BU898" s="338"/>
      <c r="BV898" s="338"/>
      <c r="BW898" s="338"/>
      <c r="BX898" s="338"/>
      <c r="BY898" s="338"/>
      <c r="BZ898" s="338"/>
      <c r="CA898" s="338"/>
      <c r="CB898" s="338"/>
    </row>
    <row r="899" ht="15.75" customHeight="1">
      <c r="A899" s="338"/>
      <c r="B899" s="338"/>
      <c r="C899" s="346"/>
      <c r="D899" s="546"/>
      <c r="E899" s="547"/>
      <c r="F899" s="548"/>
      <c r="G899" s="448"/>
      <c r="H899" s="338"/>
      <c r="I899" s="338"/>
      <c r="J899" s="338"/>
      <c r="K899" s="338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  <c r="AI899" s="338"/>
      <c r="AJ899" s="338"/>
      <c r="AK899" s="338"/>
      <c r="AL899" s="338"/>
      <c r="AM899" s="338"/>
      <c r="AN899" s="338"/>
      <c r="AO899" s="338"/>
      <c r="AP899" s="338"/>
      <c r="AQ899" s="338"/>
      <c r="AR899" s="338"/>
      <c r="AS899" s="338"/>
      <c r="AT899" s="338"/>
      <c r="AU899" s="338"/>
      <c r="AV899" s="338"/>
      <c r="AW899" s="338"/>
      <c r="AX899" s="338"/>
      <c r="AY899" s="338"/>
      <c r="AZ899" s="338"/>
      <c r="BA899" s="338"/>
      <c r="BB899" s="338"/>
      <c r="BC899" s="338"/>
      <c r="BD899" s="338"/>
      <c r="BE899" s="338"/>
      <c r="BF899" s="338"/>
      <c r="BG899" s="338"/>
      <c r="BH899" s="338"/>
      <c r="BI899" s="338"/>
      <c r="BJ899" s="338"/>
      <c r="BK899" s="338"/>
      <c r="BL899" s="338"/>
      <c r="BM899" s="338"/>
      <c r="BN899" s="338"/>
      <c r="BO899" s="338"/>
      <c r="BP899" s="338"/>
      <c r="BQ899" s="338"/>
      <c r="BR899" s="338"/>
      <c r="BS899" s="338"/>
      <c r="BT899" s="338"/>
      <c r="BU899" s="338"/>
      <c r="BV899" s="338"/>
      <c r="BW899" s="338"/>
      <c r="BX899" s="338"/>
      <c r="BY899" s="338"/>
      <c r="BZ899" s="338"/>
      <c r="CA899" s="338"/>
      <c r="CB899" s="338"/>
    </row>
    <row r="900" ht="15.75" customHeight="1">
      <c r="A900" s="338"/>
      <c r="B900" s="338"/>
      <c r="C900" s="346"/>
      <c r="D900" s="546"/>
      <c r="E900" s="547"/>
      <c r="F900" s="548"/>
      <c r="G900" s="448"/>
      <c r="H900" s="338"/>
      <c r="I900" s="338"/>
      <c r="J900" s="338"/>
      <c r="K900" s="338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  <c r="AI900" s="338"/>
      <c r="AJ900" s="338"/>
      <c r="AK900" s="338"/>
      <c r="AL900" s="338"/>
      <c r="AM900" s="338"/>
      <c r="AN900" s="338"/>
      <c r="AO900" s="338"/>
      <c r="AP900" s="338"/>
      <c r="AQ900" s="338"/>
      <c r="AR900" s="338"/>
      <c r="AS900" s="338"/>
      <c r="AT900" s="338"/>
      <c r="AU900" s="338"/>
      <c r="AV900" s="338"/>
      <c r="AW900" s="338"/>
      <c r="AX900" s="338"/>
      <c r="AY900" s="338"/>
      <c r="AZ900" s="338"/>
      <c r="BA900" s="338"/>
      <c r="BB900" s="338"/>
      <c r="BC900" s="338"/>
      <c r="BD900" s="338"/>
      <c r="BE900" s="338"/>
      <c r="BF900" s="338"/>
      <c r="BG900" s="338"/>
      <c r="BH900" s="338"/>
      <c r="BI900" s="338"/>
      <c r="BJ900" s="338"/>
      <c r="BK900" s="338"/>
      <c r="BL900" s="338"/>
      <c r="BM900" s="338"/>
      <c r="BN900" s="338"/>
      <c r="BO900" s="338"/>
      <c r="BP900" s="338"/>
      <c r="BQ900" s="338"/>
      <c r="BR900" s="338"/>
      <c r="BS900" s="338"/>
      <c r="BT900" s="338"/>
      <c r="BU900" s="338"/>
      <c r="BV900" s="338"/>
      <c r="BW900" s="338"/>
      <c r="BX900" s="338"/>
      <c r="BY900" s="338"/>
      <c r="BZ900" s="338"/>
      <c r="CA900" s="338"/>
      <c r="CB900" s="338"/>
    </row>
    <row r="901" ht="15.75" customHeight="1">
      <c r="A901" s="338"/>
      <c r="B901" s="338"/>
      <c r="C901" s="346"/>
      <c r="D901" s="546"/>
      <c r="E901" s="547"/>
      <c r="F901" s="548"/>
      <c r="G901" s="448"/>
      <c r="H901" s="338"/>
      <c r="I901" s="338"/>
      <c r="J901" s="338"/>
      <c r="K901" s="338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  <c r="AI901" s="338"/>
      <c r="AJ901" s="338"/>
      <c r="AK901" s="338"/>
      <c r="AL901" s="338"/>
      <c r="AM901" s="338"/>
      <c r="AN901" s="338"/>
      <c r="AO901" s="338"/>
      <c r="AP901" s="338"/>
      <c r="AQ901" s="338"/>
      <c r="AR901" s="338"/>
      <c r="AS901" s="338"/>
      <c r="AT901" s="338"/>
      <c r="AU901" s="338"/>
      <c r="AV901" s="338"/>
      <c r="AW901" s="338"/>
      <c r="AX901" s="338"/>
      <c r="AY901" s="338"/>
      <c r="AZ901" s="338"/>
      <c r="BA901" s="338"/>
      <c r="BB901" s="338"/>
      <c r="BC901" s="338"/>
      <c r="BD901" s="338"/>
      <c r="BE901" s="338"/>
      <c r="BF901" s="338"/>
      <c r="BG901" s="338"/>
      <c r="BH901" s="338"/>
      <c r="BI901" s="338"/>
      <c r="BJ901" s="338"/>
      <c r="BK901" s="338"/>
      <c r="BL901" s="338"/>
      <c r="BM901" s="338"/>
      <c r="BN901" s="338"/>
      <c r="BO901" s="338"/>
      <c r="BP901" s="338"/>
      <c r="BQ901" s="338"/>
      <c r="BR901" s="338"/>
      <c r="BS901" s="338"/>
      <c r="BT901" s="338"/>
      <c r="BU901" s="338"/>
      <c r="BV901" s="338"/>
      <c r="BW901" s="338"/>
      <c r="BX901" s="338"/>
      <c r="BY901" s="338"/>
      <c r="BZ901" s="338"/>
      <c r="CA901" s="338"/>
      <c r="CB901" s="338"/>
    </row>
    <row r="902" ht="15.75" customHeight="1">
      <c r="A902" s="338"/>
      <c r="B902" s="338"/>
      <c r="C902" s="346"/>
      <c r="D902" s="546"/>
      <c r="E902" s="547"/>
      <c r="F902" s="548"/>
      <c r="G902" s="448"/>
      <c r="H902" s="338"/>
      <c r="I902" s="338"/>
      <c r="J902" s="338"/>
      <c r="K902" s="338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  <c r="AI902" s="338"/>
      <c r="AJ902" s="338"/>
      <c r="AK902" s="338"/>
      <c r="AL902" s="338"/>
      <c r="AM902" s="338"/>
      <c r="AN902" s="338"/>
      <c r="AO902" s="338"/>
      <c r="AP902" s="338"/>
      <c r="AQ902" s="338"/>
      <c r="AR902" s="338"/>
      <c r="AS902" s="338"/>
      <c r="AT902" s="338"/>
      <c r="AU902" s="338"/>
      <c r="AV902" s="338"/>
      <c r="AW902" s="338"/>
      <c r="AX902" s="338"/>
      <c r="AY902" s="338"/>
      <c r="AZ902" s="338"/>
      <c r="BA902" s="338"/>
      <c r="BB902" s="338"/>
      <c r="BC902" s="338"/>
      <c r="BD902" s="338"/>
      <c r="BE902" s="338"/>
      <c r="BF902" s="338"/>
      <c r="BG902" s="338"/>
      <c r="BH902" s="338"/>
      <c r="BI902" s="338"/>
      <c r="BJ902" s="338"/>
      <c r="BK902" s="338"/>
      <c r="BL902" s="338"/>
      <c r="BM902" s="338"/>
      <c r="BN902" s="338"/>
      <c r="BO902" s="338"/>
      <c r="BP902" s="338"/>
      <c r="BQ902" s="338"/>
      <c r="BR902" s="338"/>
      <c r="BS902" s="338"/>
      <c r="BT902" s="338"/>
      <c r="BU902" s="338"/>
      <c r="BV902" s="338"/>
      <c r="BW902" s="338"/>
      <c r="BX902" s="338"/>
      <c r="BY902" s="338"/>
      <c r="BZ902" s="338"/>
      <c r="CA902" s="338"/>
      <c r="CB902" s="338"/>
    </row>
    <row r="903" ht="15.75" customHeight="1">
      <c r="A903" s="338"/>
      <c r="B903" s="338"/>
      <c r="C903" s="346"/>
      <c r="D903" s="546"/>
      <c r="E903" s="547"/>
      <c r="F903" s="548"/>
      <c r="G903" s="448"/>
      <c r="H903" s="338"/>
      <c r="I903" s="338"/>
      <c r="J903" s="338"/>
      <c r="K903" s="338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  <c r="AI903" s="338"/>
      <c r="AJ903" s="338"/>
      <c r="AK903" s="338"/>
      <c r="AL903" s="338"/>
      <c r="AM903" s="338"/>
      <c r="AN903" s="338"/>
      <c r="AO903" s="338"/>
      <c r="AP903" s="338"/>
      <c r="AQ903" s="338"/>
      <c r="AR903" s="338"/>
      <c r="AS903" s="338"/>
      <c r="AT903" s="338"/>
      <c r="AU903" s="338"/>
      <c r="AV903" s="338"/>
      <c r="AW903" s="338"/>
      <c r="AX903" s="338"/>
      <c r="AY903" s="338"/>
      <c r="AZ903" s="338"/>
      <c r="BA903" s="338"/>
      <c r="BB903" s="338"/>
      <c r="BC903" s="338"/>
      <c r="BD903" s="338"/>
      <c r="BE903" s="338"/>
      <c r="BF903" s="338"/>
      <c r="BG903" s="338"/>
      <c r="BH903" s="338"/>
      <c r="BI903" s="338"/>
      <c r="BJ903" s="338"/>
      <c r="BK903" s="338"/>
      <c r="BL903" s="338"/>
      <c r="BM903" s="338"/>
      <c r="BN903" s="338"/>
      <c r="BO903" s="338"/>
      <c r="BP903" s="338"/>
      <c r="BQ903" s="338"/>
      <c r="BR903" s="338"/>
      <c r="BS903" s="338"/>
      <c r="BT903" s="338"/>
      <c r="BU903" s="338"/>
      <c r="BV903" s="338"/>
      <c r="BW903" s="338"/>
      <c r="BX903" s="338"/>
      <c r="BY903" s="338"/>
      <c r="BZ903" s="338"/>
      <c r="CA903" s="338"/>
      <c r="CB903" s="338"/>
    </row>
    <row r="904" ht="15.75" customHeight="1">
      <c r="A904" s="338"/>
      <c r="B904" s="338"/>
      <c r="C904" s="346"/>
      <c r="D904" s="546"/>
      <c r="E904" s="547"/>
      <c r="F904" s="548"/>
      <c r="G904" s="448"/>
      <c r="H904" s="338"/>
      <c r="I904" s="338"/>
      <c r="J904" s="338"/>
      <c r="K904" s="338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  <c r="AI904" s="338"/>
      <c r="AJ904" s="338"/>
      <c r="AK904" s="338"/>
      <c r="AL904" s="338"/>
      <c r="AM904" s="338"/>
      <c r="AN904" s="338"/>
      <c r="AO904" s="338"/>
      <c r="AP904" s="338"/>
      <c r="AQ904" s="338"/>
      <c r="AR904" s="338"/>
      <c r="AS904" s="338"/>
      <c r="AT904" s="338"/>
      <c r="AU904" s="338"/>
      <c r="AV904" s="338"/>
      <c r="AW904" s="338"/>
      <c r="AX904" s="338"/>
      <c r="AY904" s="338"/>
      <c r="AZ904" s="338"/>
      <c r="BA904" s="338"/>
      <c r="BB904" s="338"/>
      <c r="BC904" s="338"/>
      <c r="BD904" s="338"/>
      <c r="BE904" s="338"/>
      <c r="BF904" s="338"/>
      <c r="BG904" s="338"/>
      <c r="BH904" s="338"/>
      <c r="BI904" s="338"/>
      <c r="BJ904" s="338"/>
      <c r="BK904" s="338"/>
      <c r="BL904" s="338"/>
      <c r="BM904" s="338"/>
      <c r="BN904" s="338"/>
      <c r="BO904" s="338"/>
      <c r="BP904" s="338"/>
      <c r="BQ904" s="338"/>
      <c r="BR904" s="338"/>
      <c r="BS904" s="338"/>
      <c r="BT904" s="338"/>
      <c r="BU904" s="338"/>
      <c r="BV904" s="338"/>
      <c r="BW904" s="338"/>
      <c r="BX904" s="338"/>
      <c r="BY904" s="338"/>
      <c r="BZ904" s="338"/>
      <c r="CA904" s="338"/>
      <c r="CB904" s="338"/>
    </row>
    <row r="905" ht="15.75" customHeight="1">
      <c r="A905" s="338"/>
      <c r="B905" s="338"/>
      <c r="C905" s="346"/>
      <c r="D905" s="546"/>
      <c r="E905" s="547"/>
      <c r="F905" s="548"/>
      <c r="G905" s="448"/>
      <c r="H905" s="338"/>
      <c r="I905" s="338"/>
      <c r="J905" s="338"/>
      <c r="K905" s="338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  <c r="AI905" s="338"/>
      <c r="AJ905" s="338"/>
      <c r="AK905" s="338"/>
      <c r="AL905" s="338"/>
      <c r="AM905" s="338"/>
      <c r="AN905" s="338"/>
      <c r="AO905" s="338"/>
      <c r="AP905" s="338"/>
      <c r="AQ905" s="338"/>
      <c r="AR905" s="338"/>
      <c r="AS905" s="338"/>
      <c r="AT905" s="338"/>
      <c r="AU905" s="338"/>
      <c r="AV905" s="338"/>
      <c r="AW905" s="338"/>
      <c r="AX905" s="338"/>
      <c r="AY905" s="338"/>
      <c r="AZ905" s="338"/>
      <c r="BA905" s="338"/>
      <c r="BB905" s="338"/>
      <c r="BC905" s="338"/>
      <c r="BD905" s="338"/>
      <c r="BE905" s="338"/>
      <c r="BF905" s="338"/>
      <c r="BG905" s="338"/>
      <c r="BH905" s="338"/>
      <c r="BI905" s="338"/>
      <c r="BJ905" s="338"/>
      <c r="BK905" s="338"/>
      <c r="BL905" s="338"/>
      <c r="BM905" s="338"/>
      <c r="BN905" s="338"/>
      <c r="BO905" s="338"/>
      <c r="BP905" s="338"/>
      <c r="BQ905" s="338"/>
      <c r="BR905" s="338"/>
      <c r="BS905" s="338"/>
      <c r="BT905" s="338"/>
      <c r="BU905" s="338"/>
      <c r="BV905" s="338"/>
      <c r="BW905" s="338"/>
      <c r="BX905" s="338"/>
      <c r="BY905" s="338"/>
      <c r="BZ905" s="338"/>
      <c r="CA905" s="338"/>
      <c r="CB905" s="338"/>
    </row>
    <row r="906" ht="15.75" customHeight="1">
      <c r="A906" s="338"/>
      <c r="B906" s="338"/>
      <c r="C906" s="346"/>
      <c r="D906" s="546"/>
      <c r="E906" s="547"/>
      <c r="F906" s="548"/>
      <c r="G906" s="448"/>
      <c r="H906" s="338"/>
      <c r="I906" s="338"/>
      <c r="J906" s="338"/>
      <c r="K906" s="338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  <c r="AI906" s="338"/>
      <c r="AJ906" s="338"/>
      <c r="AK906" s="338"/>
      <c r="AL906" s="338"/>
      <c r="AM906" s="338"/>
      <c r="AN906" s="338"/>
      <c r="AO906" s="338"/>
      <c r="AP906" s="338"/>
      <c r="AQ906" s="338"/>
      <c r="AR906" s="338"/>
      <c r="AS906" s="338"/>
      <c r="AT906" s="338"/>
      <c r="AU906" s="338"/>
      <c r="AV906" s="338"/>
      <c r="AW906" s="338"/>
      <c r="AX906" s="338"/>
      <c r="AY906" s="338"/>
      <c r="AZ906" s="338"/>
      <c r="BA906" s="338"/>
      <c r="BB906" s="338"/>
      <c r="BC906" s="338"/>
      <c r="BD906" s="338"/>
      <c r="BE906" s="338"/>
      <c r="BF906" s="338"/>
      <c r="BG906" s="338"/>
      <c r="BH906" s="338"/>
      <c r="BI906" s="338"/>
      <c r="BJ906" s="338"/>
      <c r="BK906" s="338"/>
      <c r="BL906" s="338"/>
      <c r="BM906" s="338"/>
      <c r="BN906" s="338"/>
      <c r="BO906" s="338"/>
      <c r="BP906" s="338"/>
      <c r="BQ906" s="338"/>
      <c r="BR906" s="338"/>
      <c r="BS906" s="338"/>
      <c r="BT906" s="338"/>
      <c r="BU906" s="338"/>
      <c r="BV906" s="338"/>
      <c r="BW906" s="338"/>
      <c r="BX906" s="338"/>
      <c r="BY906" s="338"/>
      <c r="BZ906" s="338"/>
      <c r="CA906" s="338"/>
      <c r="CB906" s="338"/>
    </row>
    <row r="907" ht="15.75" customHeight="1">
      <c r="A907" s="338"/>
      <c r="B907" s="338"/>
      <c r="C907" s="346"/>
      <c r="D907" s="546"/>
      <c r="E907" s="547"/>
      <c r="F907" s="548"/>
      <c r="G907" s="448"/>
      <c r="H907" s="338"/>
      <c r="I907" s="338"/>
      <c r="J907" s="338"/>
      <c r="K907" s="338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  <c r="AI907" s="338"/>
      <c r="AJ907" s="338"/>
      <c r="AK907" s="338"/>
      <c r="AL907" s="338"/>
      <c r="AM907" s="338"/>
      <c r="AN907" s="338"/>
      <c r="AO907" s="338"/>
      <c r="AP907" s="338"/>
      <c r="AQ907" s="338"/>
      <c r="AR907" s="338"/>
      <c r="AS907" s="338"/>
      <c r="AT907" s="338"/>
      <c r="AU907" s="338"/>
      <c r="AV907" s="338"/>
      <c r="AW907" s="338"/>
      <c r="AX907" s="338"/>
      <c r="AY907" s="338"/>
      <c r="AZ907" s="338"/>
      <c r="BA907" s="338"/>
      <c r="BB907" s="338"/>
      <c r="BC907" s="338"/>
      <c r="BD907" s="338"/>
      <c r="BE907" s="338"/>
      <c r="BF907" s="338"/>
      <c r="BG907" s="338"/>
      <c r="BH907" s="338"/>
      <c r="BI907" s="338"/>
      <c r="BJ907" s="338"/>
      <c r="BK907" s="338"/>
      <c r="BL907" s="338"/>
      <c r="BM907" s="338"/>
      <c r="BN907" s="338"/>
      <c r="BO907" s="338"/>
      <c r="BP907" s="338"/>
      <c r="BQ907" s="338"/>
      <c r="BR907" s="338"/>
      <c r="BS907" s="338"/>
      <c r="BT907" s="338"/>
      <c r="BU907" s="338"/>
      <c r="BV907" s="338"/>
      <c r="BW907" s="338"/>
      <c r="BX907" s="338"/>
      <c r="BY907" s="338"/>
      <c r="BZ907" s="338"/>
      <c r="CA907" s="338"/>
      <c r="CB907" s="338"/>
    </row>
    <row r="908" ht="15.75" customHeight="1">
      <c r="A908" s="338"/>
      <c r="B908" s="338"/>
      <c r="C908" s="346"/>
      <c r="D908" s="546"/>
      <c r="E908" s="547"/>
      <c r="F908" s="548"/>
      <c r="G908" s="448"/>
      <c r="H908" s="338"/>
      <c r="I908" s="338"/>
      <c r="J908" s="338"/>
      <c r="K908" s="338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  <c r="AI908" s="338"/>
      <c r="AJ908" s="338"/>
      <c r="AK908" s="338"/>
      <c r="AL908" s="338"/>
      <c r="AM908" s="338"/>
      <c r="AN908" s="338"/>
      <c r="AO908" s="338"/>
      <c r="AP908" s="338"/>
      <c r="AQ908" s="338"/>
      <c r="AR908" s="338"/>
      <c r="AS908" s="338"/>
      <c r="AT908" s="338"/>
      <c r="AU908" s="338"/>
      <c r="AV908" s="338"/>
      <c r="AW908" s="338"/>
      <c r="AX908" s="338"/>
      <c r="AY908" s="338"/>
      <c r="AZ908" s="338"/>
      <c r="BA908" s="338"/>
      <c r="BB908" s="338"/>
      <c r="BC908" s="338"/>
      <c r="BD908" s="338"/>
      <c r="BE908" s="338"/>
      <c r="BF908" s="338"/>
      <c r="BG908" s="338"/>
      <c r="BH908" s="338"/>
      <c r="BI908" s="338"/>
      <c r="BJ908" s="338"/>
      <c r="BK908" s="338"/>
      <c r="BL908" s="338"/>
      <c r="BM908" s="338"/>
      <c r="BN908" s="338"/>
      <c r="BO908" s="338"/>
      <c r="BP908" s="338"/>
      <c r="BQ908" s="338"/>
      <c r="BR908" s="338"/>
      <c r="BS908" s="338"/>
      <c r="BT908" s="338"/>
      <c r="BU908" s="338"/>
      <c r="BV908" s="338"/>
      <c r="BW908" s="338"/>
      <c r="BX908" s="338"/>
      <c r="BY908" s="338"/>
      <c r="BZ908" s="338"/>
      <c r="CA908" s="338"/>
      <c r="CB908" s="338"/>
    </row>
    <row r="909" ht="15.75" customHeight="1">
      <c r="A909" s="338"/>
      <c r="B909" s="338"/>
      <c r="C909" s="346"/>
      <c r="D909" s="546"/>
      <c r="E909" s="547"/>
      <c r="F909" s="548"/>
      <c r="G909" s="448"/>
      <c r="H909" s="338"/>
      <c r="I909" s="338"/>
      <c r="J909" s="338"/>
      <c r="K909" s="338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  <c r="AI909" s="338"/>
      <c r="AJ909" s="338"/>
      <c r="AK909" s="338"/>
      <c r="AL909" s="338"/>
      <c r="AM909" s="338"/>
      <c r="AN909" s="338"/>
      <c r="AO909" s="338"/>
      <c r="AP909" s="338"/>
      <c r="AQ909" s="338"/>
      <c r="AR909" s="338"/>
      <c r="AS909" s="338"/>
      <c r="AT909" s="338"/>
      <c r="AU909" s="338"/>
      <c r="AV909" s="338"/>
      <c r="AW909" s="338"/>
      <c r="AX909" s="338"/>
      <c r="AY909" s="338"/>
      <c r="AZ909" s="338"/>
      <c r="BA909" s="338"/>
      <c r="BB909" s="338"/>
      <c r="BC909" s="338"/>
      <c r="BD909" s="338"/>
      <c r="BE909" s="338"/>
      <c r="BF909" s="338"/>
      <c r="BG909" s="338"/>
      <c r="BH909" s="338"/>
      <c r="BI909" s="338"/>
      <c r="BJ909" s="338"/>
      <c r="BK909" s="338"/>
      <c r="BL909" s="338"/>
      <c r="BM909" s="338"/>
      <c r="BN909" s="338"/>
      <c r="BO909" s="338"/>
      <c r="BP909" s="338"/>
      <c r="BQ909" s="338"/>
      <c r="BR909" s="338"/>
      <c r="BS909" s="338"/>
      <c r="BT909" s="338"/>
      <c r="BU909" s="338"/>
      <c r="BV909" s="338"/>
      <c r="BW909" s="338"/>
      <c r="BX909" s="338"/>
      <c r="BY909" s="338"/>
      <c r="BZ909" s="338"/>
      <c r="CA909" s="338"/>
      <c r="CB909" s="338"/>
    </row>
    <row r="910" ht="15.75" customHeight="1">
      <c r="A910" s="338"/>
      <c r="B910" s="338"/>
      <c r="C910" s="346"/>
      <c r="D910" s="546"/>
      <c r="E910" s="547"/>
      <c r="F910" s="548"/>
      <c r="G910" s="448"/>
      <c r="H910" s="338"/>
      <c r="I910" s="338"/>
      <c r="J910" s="338"/>
      <c r="K910" s="338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  <c r="AI910" s="338"/>
      <c r="AJ910" s="338"/>
      <c r="AK910" s="338"/>
      <c r="AL910" s="338"/>
      <c r="AM910" s="338"/>
      <c r="AN910" s="338"/>
      <c r="AO910" s="338"/>
      <c r="AP910" s="338"/>
      <c r="AQ910" s="338"/>
      <c r="AR910" s="338"/>
      <c r="AS910" s="338"/>
      <c r="AT910" s="338"/>
      <c r="AU910" s="338"/>
      <c r="AV910" s="338"/>
      <c r="AW910" s="338"/>
      <c r="AX910" s="338"/>
      <c r="AY910" s="338"/>
      <c r="AZ910" s="338"/>
      <c r="BA910" s="338"/>
      <c r="BB910" s="338"/>
      <c r="BC910" s="338"/>
      <c r="BD910" s="338"/>
      <c r="BE910" s="338"/>
      <c r="BF910" s="338"/>
      <c r="BG910" s="338"/>
      <c r="BH910" s="338"/>
      <c r="BI910" s="338"/>
      <c r="BJ910" s="338"/>
      <c r="BK910" s="338"/>
      <c r="BL910" s="338"/>
      <c r="BM910" s="338"/>
      <c r="BN910" s="338"/>
      <c r="BO910" s="338"/>
      <c r="BP910" s="338"/>
      <c r="BQ910" s="338"/>
      <c r="BR910" s="338"/>
      <c r="BS910" s="338"/>
      <c r="BT910" s="338"/>
      <c r="BU910" s="338"/>
      <c r="BV910" s="338"/>
      <c r="BW910" s="338"/>
      <c r="BX910" s="338"/>
      <c r="BY910" s="338"/>
      <c r="BZ910" s="338"/>
      <c r="CA910" s="338"/>
      <c r="CB910" s="338"/>
    </row>
    <row r="911" ht="15.75" customHeight="1">
      <c r="A911" s="338"/>
      <c r="B911" s="338"/>
      <c r="C911" s="346"/>
      <c r="D911" s="546"/>
      <c r="E911" s="547"/>
      <c r="F911" s="548"/>
      <c r="G911" s="448"/>
      <c r="H911" s="338"/>
      <c r="I911" s="338"/>
      <c r="J911" s="338"/>
      <c r="K911" s="338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  <c r="AI911" s="338"/>
      <c r="AJ911" s="338"/>
      <c r="AK911" s="338"/>
      <c r="AL911" s="338"/>
      <c r="AM911" s="338"/>
      <c r="AN911" s="338"/>
      <c r="AO911" s="338"/>
      <c r="AP911" s="338"/>
      <c r="AQ911" s="338"/>
      <c r="AR911" s="338"/>
      <c r="AS911" s="338"/>
      <c r="AT911" s="338"/>
      <c r="AU911" s="338"/>
      <c r="AV911" s="338"/>
      <c r="AW911" s="338"/>
      <c r="AX911" s="338"/>
      <c r="AY911" s="338"/>
      <c r="AZ911" s="338"/>
      <c r="BA911" s="338"/>
      <c r="BB911" s="338"/>
      <c r="BC911" s="338"/>
      <c r="BD911" s="338"/>
      <c r="BE911" s="338"/>
      <c r="BF911" s="338"/>
      <c r="BG911" s="338"/>
      <c r="BH911" s="338"/>
      <c r="BI911" s="338"/>
      <c r="BJ911" s="338"/>
      <c r="BK911" s="338"/>
      <c r="BL911" s="338"/>
      <c r="BM911" s="338"/>
      <c r="BN911" s="338"/>
      <c r="BO911" s="338"/>
      <c r="BP911" s="338"/>
      <c r="BQ911" s="338"/>
      <c r="BR911" s="338"/>
      <c r="BS911" s="338"/>
      <c r="BT911" s="338"/>
      <c r="BU911" s="338"/>
      <c r="BV911" s="338"/>
      <c r="BW911" s="338"/>
      <c r="BX911" s="338"/>
      <c r="BY911" s="338"/>
      <c r="BZ911" s="338"/>
      <c r="CA911" s="338"/>
      <c r="CB911" s="338"/>
    </row>
    <row r="912" ht="15.75" customHeight="1">
      <c r="A912" s="338"/>
      <c r="B912" s="338"/>
      <c r="C912" s="346"/>
      <c r="D912" s="546"/>
      <c r="E912" s="547"/>
      <c r="F912" s="548"/>
      <c r="G912" s="448"/>
      <c r="H912" s="338"/>
      <c r="I912" s="338"/>
      <c r="J912" s="338"/>
      <c r="K912" s="338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  <c r="AI912" s="338"/>
      <c r="AJ912" s="338"/>
      <c r="AK912" s="338"/>
      <c r="AL912" s="338"/>
      <c r="AM912" s="338"/>
      <c r="AN912" s="338"/>
      <c r="AO912" s="338"/>
      <c r="AP912" s="338"/>
      <c r="AQ912" s="338"/>
      <c r="AR912" s="338"/>
      <c r="AS912" s="338"/>
      <c r="AT912" s="338"/>
      <c r="AU912" s="338"/>
      <c r="AV912" s="338"/>
      <c r="AW912" s="338"/>
      <c r="AX912" s="338"/>
      <c r="AY912" s="338"/>
      <c r="AZ912" s="338"/>
      <c r="BA912" s="338"/>
      <c r="BB912" s="338"/>
      <c r="BC912" s="338"/>
      <c r="BD912" s="338"/>
      <c r="BE912" s="338"/>
      <c r="BF912" s="338"/>
      <c r="BG912" s="338"/>
      <c r="BH912" s="338"/>
      <c r="BI912" s="338"/>
      <c r="BJ912" s="338"/>
      <c r="BK912" s="338"/>
      <c r="BL912" s="338"/>
      <c r="BM912" s="338"/>
      <c r="BN912" s="338"/>
      <c r="BO912" s="338"/>
      <c r="BP912" s="338"/>
      <c r="BQ912" s="338"/>
      <c r="BR912" s="338"/>
      <c r="BS912" s="338"/>
      <c r="BT912" s="338"/>
      <c r="BU912" s="338"/>
      <c r="BV912" s="338"/>
      <c r="BW912" s="338"/>
      <c r="BX912" s="338"/>
      <c r="BY912" s="338"/>
      <c r="BZ912" s="338"/>
      <c r="CA912" s="338"/>
      <c r="CB912" s="338"/>
    </row>
    <row r="913" ht="15.75" customHeight="1">
      <c r="A913" s="338"/>
      <c r="B913" s="338"/>
      <c r="C913" s="346"/>
      <c r="D913" s="546"/>
      <c r="E913" s="547"/>
      <c r="F913" s="548"/>
      <c r="G913" s="448"/>
      <c r="H913" s="338"/>
      <c r="I913" s="338"/>
      <c r="J913" s="338"/>
      <c r="K913" s="338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  <c r="AI913" s="338"/>
      <c r="AJ913" s="338"/>
      <c r="AK913" s="338"/>
      <c r="AL913" s="338"/>
      <c r="AM913" s="338"/>
      <c r="AN913" s="338"/>
      <c r="AO913" s="338"/>
      <c r="AP913" s="338"/>
      <c r="AQ913" s="338"/>
      <c r="AR913" s="338"/>
      <c r="AS913" s="338"/>
      <c r="AT913" s="338"/>
      <c r="AU913" s="338"/>
      <c r="AV913" s="338"/>
      <c r="AW913" s="338"/>
      <c r="AX913" s="338"/>
      <c r="AY913" s="338"/>
      <c r="AZ913" s="338"/>
      <c r="BA913" s="338"/>
      <c r="BB913" s="338"/>
      <c r="BC913" s="338"/>
      <c r="BD913" s="338"/>
      <c r="BE913" s="338"/>
      <c r="BF913" s="338"/>
      <c r="BG913" s="338"/>
      <c r="BH913" s="338"/>
      <c r="BI913" s="338"/>
      <c r="BJ913" s="338"/>
      <c r="BK913" s="338"/>
      <c r="BL913" s="338"/>
      <c r="BM913" s="338"/>
      <c r="BN913" s="338"/>
      <c r="BO913" s="338"/>
      <c r="BP913" s="338"/>
      <c r="BQ913" s="338"/>
      <c r="BR913" s="338"/>
      <c r="BS913" s="338"/>
      <c r="BT913" s="338"/>
      <c r="BU913" s="338"/>
      <c r="BV913" s="338"/>
      <c r="BW913" s="338"/>
      <c r="BX913" s="338"/>
      <c r="BY913" s="338"/>
      <c r="BZ913" s="338"/>
      <c r="CA913" s="338"/>
      <c r="CB913" s="338"/>
    </row>
    <row r="914" ht="15.75" customHeight="1">
      <c r="A914" s="338"/>
      <c r="B914" s="338"/>
      <c r="C914" s="346"/>
      <c r="D914" s="546"/>
      <c r="E914" s="547"/>
      <c r="F914" s="548"/>
      <c r="G914" s="448"/>
      <c r="H914" s="338"/>
      <c r="I914" s="338"/>
      <c r="J914" s="338"/>
      <c r="K914" s="338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  <c r="AI914" s="338"/>
      <c r="AJ914" s="338"/>
      <c r="AK914" s="338"/>
      <c r="AL914" s="338"/>
      <c r="AM914" s="338"/>
      <c r="AN914" s="338"/>
      <c r="AO914" s="338"/>
      <c r="AP914" s="338"/>
      <c r="AQ914" s="338"/>
      <c r="AR914" s="338"/>
      <c r="AS914" s="338"/>
      <c r="AT914" s="338"/>
      <c r="AU914" s="338"/>
      <c r="AV914" s="338"/>
      <c r="AW914" s="338"/>
      <c r="AX914" s="338"/>
      <c r="AY914" s="338"/>
      <c r="AZ914" s="338"/>
      <c r="BA914" s="338"/>
      <c r="BB914" s="338"/>
      <c r="BC914" s="338"/>
      <c r="BD914" s="338"/>
      <c r="BE914" s="338"/>
      <c r="BF914" s="338"/>
      <c r="BG914" s="338"/>
      <c r="BH914" s="338"/>
      <c r="BI914" s="338"/>
      <c r="BJ914" s="338"/>
      <c r="BK914" s="338"/>
      <c r="BL914" s="338"/>
      <c r="BM914" s="338"/>
      <c r="BN914" s="338"/>
      <c r="BO914" s="338"/>
      <c r="BP914" s="338"/>
      <c r="BQ914" s="338"/>
      <c r="BR914" s="338"/>
      <c r="BS914" s="338"/>
      <c r="BT914" s="338"/>
      <c r="BU914" s="338"/>
      <c r="BV914" s="338"/>
      <c r="BW914" s="338"/>
      <c r="BX914" s="338"/>
      <c r="BY914" s="338"/>
      <c r="BZ914" s="338"/>
      <c r="CA914" s="338"/>
      <c r="CB914" s="338"/>
    </row>
    <row r="915" ht="15.75" customHeight="1">
      <c r="A915" s="338"/>
      <c r="B915" s="338"/>
      <c r="C915" s="346"/>
      <c r="D915" s="546"/>
      <c r="E915" s="547"/>
      <c r="F915" s="548"/>
      <c r="G915" s="448"/>
      <c r="H915" s="338"/>
      <c r="I915" s="338"/>
      <c r="J915" s="338"/>
      <c r="K915" s="338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  <c r="AI915" s="338"/>
      <c r="AJ915" s="338"/>
      <c r="AK915" s="338"/>
      <c r="AL915" s="338"/>
      <c r="AM915" s="338"/>
      <c r="AN915" s="338"/>
      <c r="AO915" s="338"/>
      <c r="AP915" s="338"/>
      <c r="AQ915" s="338"/>
      <c r="AR915" s="338"/>
      <c r="AS915" s="338"/>
      <c r="AT915" s="338"/>
      <c r="AU915" s="338"/>
      <c r="AV915" s="338"/>
      <c r="AW915" s="338"/>
      <c r="AX915" s="338"/>
      <c r="AY915" s="338"/>
      <c r="AZ915" s="338"/>
      <c r="BA915" s="338"/>
      <c r="BB915" s="338"/>
      <c r="BC915" s="338"/>
      <c r="BD915" s="338"/>
      <c r="BE915" s="338"/>
      <c r="BF915" s="338"/>
      <c r="BG915" s="338"/>
      <c r="BH915" s="338"/>
      <c r="BI915" s="338"/>
      <c r="BJ915" s="338"/>
      <c r="BK915" s="338"/>
      <c r="BL915" s="338"/>
      <c r="BM915" s="338"/>
      <c r="BN915" s="338"/>
      <c r="BO915" s="338"/>
      <c r="BP915" s="338"/>
      <c r="BQ915" s="338"/>
      <c r="BR915" s="338"/>
      <c r="BS915" s="338"/>
      <c r="BT915" s="338"/>
      <c r="BU915" s="338"/>
      <c r="BV915" s="338"/>
      <c r="BW915" s="338"/>
      <c r="BX915" s="338"/>
      <c r="BY915" s="338"/>
      <c r="BZ915" s="338"/>
      <c r="CA915" s="338"/>
      <c r="CB915" s="338"/>
    </row>
    <row r="916" ht="15.75" customHeight="1">
      <c r="A916" s="338"/>
      <c r="B916" s="338"/>
      <c r="C916" s="346"/>
      <c r="D916" s="546"/>
      <c r="E916" s="547"/>
      <c r="F916" s="548"/>
      <c r="G916" s="448"/>
      <c r="H916" s="338"/>
      <c r="I916" s="338"/>
      <c r="J916" s="338"/>
      <c r="K916" s="338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  <c r="AI916" s="338"/>
      <c r="AJ916" s="338"/>
      <c r="AK916" s="338"/>
      <c r="AL916" s="338"/>
      <c r="AM916" s="338"/>
      <c r="AN916" s="338"/>
      <c r="AO916" s="338"/>
      <c r="AP916" s="338"/>
      <c r="AQ916" s="338"/>
      <c r="AR916" s="338"/>
      <c r="AS916" s="338"/>
      <c r="AT916" s="338"/>
      <c r="AU916" s="338"/>
      <c r="AV916" s="338"/>
      <c r="AW916" s="338"/>
      <c r="AX916" s="338"/>
      <c r="AY916" s="338"/>
      <c r="AZ916" s="338"/>
      <c r="BA916" s="338"/>
      <c r="BB916" s="338"/>
      <c r="BC916" s="338"/>
      <c r="BD916" s="338"/>
      <c r="BE916" s="338"/>
      <c r="BF916" s="338"/>
      <c r="BG916" s="338"/>
      <c r="BH916" s="338"/>
      <c r="BI916" s="338"/>
      <c r="BJ916" s="338"/>
      <c r="BK916" s="338"/>
      <c r="BL916" s="338"/>
      <c r="BM916" s="338"/>
      <c r="BN916" s="338"/>
      <c r="BO916" s="338"/>
      <c r="BP916" s="338"/>
      <c r="BQ916" s="338"/>
      <c r="BR916" s="338"/>
      <c r="BS916" s="338"/>
      <c r="BT916" s="338"/>
      <c r="BU916" s="338"/>
      <c r="BV916" s="338"/>
      <c r="BW916" s="338"/>
      <c r="BX916" s="338"/>
      <c r="BY916" s="338"/>
      <c r="BZ916" s="338"/>
      <c r="CA916" s="338"/>
      <c r="CB916" s="338"/>
    </row>
    <row r="917" ht="15.75" customHeight="1">
      <c r="A917" s="338"/>
      <c r="B917" s="338"/>
      <c r="C917" s="346"/>
      <c r="D917" s="546"/>
      <c r="E917" s="547"/>
      <c r="F917" s="548"/>
      <c r="G917" s="448"/>
      <c r="H917" s="338"/>
      <c r="I917" s="338"/>
      <c r="J917" s="338"/>
      <c r="K917" s="338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  <c r="AI917" s="338"/>
      <c r="AJ917" s="338"/>
      <c r="AK917" s="338"/>
      <c r="AL917" s="338"/>
      <c r="AM917" s="338"/>
      <c r="AN917" s="338"/>
      <c r="AO917" s="338"/>
      <c r="AP917" s="338"/>
      <c r="AQ917" s="338"/>
      <c r="AR917" s="338"/>
      <c r="AS917" s="338"/>
      <c r="AT917" s="338"/>
      <c r="AU917" s="338"/>
      <c r="AV917" s="338"/>
      <c r="AW917" s="338"/>
      <c r="AX917" s="338"/>
      <c r="AY917" s="338"/>
      <c r="AZ917" s="338"/>
      <c r="BA917" s="338"/>
      <c r="BB917" s="338"/>
      <c r="BC917" s="338"/>
      <c r="BD917" s="338"/>
      <c r="BE917" s="338"/>
      <c r="BF917" s="338"/>
      <c r="BG917" s="338"/>
      <c r="BH917" s="338"/>
      <c r="BI917" s="338"/>
      <c r="BJ917" s="338"/>
      <c r="BK917" s="338"/>
      <c r="BL917" s="338"/>
      <c r="BM917" s="338"/>
      <c r="BN917" s="338"/>
      <c r="BO917" s="338"/>
      <c r="BP917" s="338"/>
      <c r="BQ917" s="338"/>
      <c r="BR917" s="338"/>
      <c r="BS917" s="338"/>
      <c r="BT917" s="338"/>
      <c r="BU917" s="338"/>
      <c r="BV917" s="338"/>
      <c r="BW917" s="338"/>
      <c r="BX917" s="338"/>
      <c r="BY917" s="338"/>
      <c r="BZ917" s="338"/>
      <c r="CA917" s="338"/>
      <c r="CB917" s="338"/>
    </row>
    <row r="918" ht="15.75" customHeight="1">
      <c r="A918" s="338"/>
      <c r="B918" s="338"/>
      <c r="C918" s="346"/>
      <c r="D918" s="546"/>
      <c r="E918" s="547"/>
      <c r="F918" s="548"/>
      <c r="G918" s="448"/>
      <c r="H918" s="338"/>
      <c r="I918" s="338"/>
      <c r="J918" s="338"/>
      <c r="K918" s="338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  <c r="AI918" s="338"/>
      <c r="AJ918" s="338"/>
      <c r="AK918" s="338"/>
      <c r="AL918" s="338"/>
      <c r="AM918" s="338"/>
      <c r="AN918" s="338"/>
      <c r="AO918" s="338"/>
      <c r="AP918" s="338"/>
      <c r="AQ918" s="338"/>
      <c r="AR918" s="338"/>
      <c r="AS918" s="338"/>
      <c r="AT918" s="338"/>
      <c r="AU918" s="338"/>
      <c r="AV918" s="338"/>
      <c r="AW918" s="338"/>
      <c r="AX918" s="338"/>
      <c r="AY918" s="338"/>
      <c r="AZ918" s="338"/>
      <c r="BA918" s="338"/>
      <c r="BB918" s="338"/>
      <c r="BC918" s="338"/>
      <c r="BD918" s="338"/>
      <c r="BE918" s="338"/>
      <c r="BF918" s="338"/>
      <c r="BG918" s="338"/>
      <c r="BH918" s="338"/>
      <c r="BI918" s="338"/>
      <c r="BJ918" s="338"/>
      <c r="BK918" s="338"/>
      <c r="BL918" s="338"/>
      <c r="BM918" s="338"/>
      <c r="BN918" s="338"/>
      <c r="BO918" s="338"/>
      <c r="BP918" s="338"/>
      <c r="BQ918" s="338"/>
      <c r="BR918" s="338"/>
      <c r="BS918" s="338"/>
      <c r="BT918" s="338"/>
      <c r="BU918" s="338"/>
      <c r="BV918" s="338"/>
      <c r="BW918" s="338"/>
      <c r="BX918" s="338"/>
      <c r="BY918" s="338"/>
      <c r="BZ918" s="338"/>
      <c r="CA918" s="338"/>
      <c r="CB918" s="338"/>
    </row>
    <row r="919" ht="15.75" customHeight="1">
      <c r="A919" s="338"/>
      <c r="B919" s="338"/>
      <c r="C919" s="346"/>
      <c r="D919" s="546"/>
      <c r="E919" s="547"/>
      <c r="F919" s="548"/>
      <c r="G919" s="448"/>
      <c r="H919" s="338"/>
      <c r="I919" s="338"/>
      <c r="J919" s="338"/>
      <c r="K919" s="338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  <c r="AI919" s="338"/>
      <c r="AJ919" s="338"/>
      <c r="AK919" s="338"/>
      <c r="AL919" s="338"/>
      <c r="AM919" s="338"/>
      <c r="AN919" s="338"/>
      <c r="AO919" s="338"/>
      <c r="AP919" s="338"/>
      <c r="AQ919" s="338"/>
      <c r="AR919" s="338"/>
      <c r="AS919" s="338"/>
      <c r="AT919" s="338"/>
      <c r="AU919" s="338"/>
      <c r="AV919" s="338"/>
      <c r="AW919" s="338"/>
      <c r="AX919" s="338"/>
      <c r="AY919" s="338"/>
      <c r="AZ919" s="338"/>
      <c r="BA919" s="338"/>
      <c r="BB919" s="338"/>
      <c r="BC919" s="338"/>
      <c r="BD919" s="338"/>
      <c r="BE919" s="338"/>
      <c r="BF919" s="338"/>
      <c r="BG919" s="338"/>
      <c r="BH919" s="338"/>
      <c r="BI919" s="338"/>
      <c r="BJ919" s="338"/>
      <c r="BK919" s="338"/>
      <c r="BL919" s="338"/>
      <c r="BM919" s="338"/>
      <c r="BN919" s="338"/>
      <c r="BO919" s="338"/>
      <c r="BP919" s="338"/>
      <c r="BQ919" s="338"/>
      <c r="BR919" s="338"/>
      <c r="BS919" s="338"/>
      <c r="BT919" s="338"/>
      <c r="BU919" s="338"/>
      <c r="BV919" s="338"/>
      <c r="BW919" s="338"/>
      <c r="BX919" s="338"/>
      <c r="BY919" s="338"/>
      <c r="BZ919" s="338"/>
      <c r="CA919" s="338"/>
      <c r="CB919" s="338"/>
    </row>
    <row r="920" ht="15.75" customHeight="1">
      <c r="A920" s="338"/>
      <c r="B920" s="338"/>
      <c r="C920" s="346"/>
      <c r="D920" s="546"/>
      <c r="E920" s="547"/>
      <c r="F920" s="548"/>
      <c r="G920" s="448"/>
      <c r="H920" s="338"/>
      <c r="I920" s="338"/>
      <c r="J920" s="338"/>
      <c r="K920" s="338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  <c r="AI920" s="338"/>
      <c r="AJ920" s="338"/>
      <c r="AK920" s="338"/>
      <c r="AL920" s="338"/>
      <c r="AM920" s="338"/>
      <c r="AN920" s="338"/>
      <c r="AO920" s="338"/>
      <c r="AP920" s="338"/>
      <c r="AQ920" s="338"/>
      <c r="AR920" s="338"/>
      <c r="AS920" s="338"/>
      <c r="AT920" s="338"/>
      <c r="AU920" s="338"/>
      <c r="AV920" s="338"/>
      <c r="AW920" s="338"/>
      <c r="AX920" s="338"/>
      <c r="AY920" s="338"/>
      <c r="AZ920" s="338"/>
      <c r="BA920" s="338"/>
      <c r="BB920" s="338"/>
      <c r="BC920" s="338"/>
      <c r="BD920" s="338"/>
      <c r="BE920" s="338"/>
      <c r="BF920" s="338"/>
      <c r="BG920" s="338"/>
      <c r="BH920" s="338"/>
      <c r="BI920" s="338"/>
      <c r="BJ920" s="338"/>
      <c r="BK920" s="338"/>
      <c r="BL920" s="338"/>
      <c r="BM920" s="338"/>
      <c r="BN920" s="338"/>
      <c r="BO920" s="338"/>
      <c r="BP920" s="338"/>
      <c r="BQ920" s="338"/>
      <c r="BR920" s="338"/>
      <c r="BS920" s="338"/>
      <c r="BT920" s="338"/>
      <c r="BU920" s="338"/>
      <c r="BV920" s="338"/>
      <c r="BW920" s="338"/>
      <c r="BX920" s="338"/>
      <c r="BY920" s="338"/>
      <c r="BZ920" s="338"/>
      <c r="CA920" s="338"/>
      <c r="CB920" s="338"/>
    </row>
    <row r="921" ht="15.75" customHeight="1">
      <c r="A921" s="338"/>
      <c r="B921" s="338"/>
      <c r="C921" s="346"/>
      <c r="D921" s="546"/>
      <c r="E921" s="547"/>
      <c r="F921" s="548"/>
      <c r="G921" s="448"/>
      <c r="H921" s="338"/>
      <c r="I921" s="338"/>
      <c r="J921" s="338"/>
      <c r="K921" s="338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  <c r="AI921" s="338"/>
      <c r="AJ921" s="338"/>
      <c r="AK921" s="338"/>
      <c r="AL921" s="338"/>
      <c r="AM921" s="338"/>
      <c r="AN921" s="338"/>
      <c r="AO921" s="338"/>
      <c r="AP921" s="338"/>
      <c r="AQ921" s="338"/>
      <c r="AR921" s="338"/>
      <c r="AS921" s="338"/>
      <c r="AT921" s="338"/>
      <c r="AU921" s="338"/>
      <c r="AV921" s="338"/>
      <c r="AW921" s="338"/>
      <c r="AX921" s="338"/>
      <c r="AY921" s="338"/>
      <c r="AZ921" s="338"/>
      <c r="BA921" s="338"/>
      <c r="BB921" s="338"/>
      <c r="BC921" s="338"/>
      <c r="BD921" s="338"/>
      <c r="BE921" s="338"/>
      <c r="BF921" s="338"/>
      <c r="BG921" s="338"/>
      <c r="BH921" s="338"/>
      <c r="BI921" s="338"/>
      <c r="BJ921" s="338"/>
      <c r="BK921" s="338"/>
      <c r="BL921" s="338"/>
      <c r="BM921" s="338"/>
      <c r="BN921" s="338"/>
      <c r="BO921" s="338"/>
      <c r="BP921" s="338"/>
      <c r="BQ921" s="338"/>
      <c r="BR921" s="338"/>
      <c r="BS921" s="338"/>
      <c r="BT921" s="338"/>
      <c r="BU921" s="338"/>
      <c r="BV921" s="338"/>
      <c r="BW921" s="338"/>
      <c r="BX921" s="338"/>
      <c r="BY921" s="338"/>
      <c r="BZ921" s="338"/>
      <c r="CA921" s="338"/>
      <c r="CB921" s="338"/>
    </row>
    <row r="922" ht="15.75" customHeight="1">
      <c r="A922" s="338"/>
      <c r="B922" s="338"/>
      <c r="C922" s="346"/>
      <c r="D922" s="546"/>
      <c r="E922" s="547"/>
      <c r="F922" s="548"/>
      <c r="G922" s="448"/>
      <c r="H922" s="338"/>
      <c r="I922" s="338"/>
      <c r="J922" s="338"/>
      <c r="K922" s="338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  <c r="AI922" s="338"/>
      <c r="AJ922" s="338"/>
      <c r="AK922" s="338"/>
      <c r="AL922" s="338"/>
      <c r="AM922" s="338"/>
      <c r="AN922" s="338"/>
      <c r="AO922" s="338"/>
      <c r="AP922" s="338"/>
      <c r="AQ922" s="338"/>
      <c r="AR922" s="338"/>
      <c r="AS922" s="338"/>
      <c r="AT922" s="338"/>
      <c r="AU922" s="338"/>
      <c r="AV922" s="338"/>
      <c r="AW922" s="338"/>
      <c r="AX922" s="338"/>
      <c r="AY922" s="338"/>
      <c r="AZ922" s="338"/>
      <c r="BA922" s="338"/>
      <c r="BB922" s="338"/>
      <c r="BC922" s="338"/>
      <c r="BD922" s="338"/>
      <c r="BE922" s="338"/>
      <c r="BF922" s="338"/>
      <c r="BG922" s="338"/>
      <c r="BH922" s="338"/>
      <c r="BI922" s="338"/>
      <c r="BJ922" s="338"/>
      <c r="BK922" s="338"/>
      <c r="BL922" s="338"/>
      <c r="BM922" s="338"/>
      <c r="BN922" s="338"/>
      <c r="BO922" s="338"/>
      <c r="BP922" s="338"/>
      <c r="BQ922" s="338"/>
      <c r="BR922" s="338"/>
      <c r="BS922" s="338"/>
      <c r="BT922" s="338"/>
      <c r="BU922" s="338"/>
      <c r="BV922" s="338"/>
      <c r="BW922" s="338"/>
      <c r="BX922" s="338"/>
      <c r="BY922" s="338"/>
      <c r="BZ922" s="338"/>
      <c r="CA922" s="338"/>
      <c r="CB922" s="338"/>
    </row>
    <row r="923" ht="15.75" customHeight="1">
      <c r="A923" s="338"/>
      <c r="B923" s="338"/>
      <c r="C923" s="346"/>
      <c r="D923" s="546"/>
      <c r="E923" s="547"/>
      <c r="F923" s="548"/>
      <c r="G923" s="448"/>
      <c r="H923" s="338"/>
      <c r="I923" s="338"/>
      <c r="J923" s="338"/>
      <c r="K923" s="338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  <c r="AI923" s="338"/>
      <c r="AJ923" s="338"/>
      <c r="AK923" s="338"/>
      <c r="AL923" s="338"/>
      <c r="AM923" s="338"/>
      <c r="AN923" s="338"/>
      <c r="AO923" s="338"/>
      <c r="AP923" s="338"/>
      <c r="AQ923" s="338"/>
      <c r="AR923" s="338"/>
      <c r="AS923" s="338"/>
      <c r="AT923" s="338"/>
      <c r="AU923" s="338"/>
      <c r="AV923" s="338"/>
      <c r="AW923" s="338"/>
      <c r="AX923" s="338"/>
      <c r="AY923" s="338"/>
      <c r="AZ923" s="338"/>
      <c r="BA923" s="338"/>
      <c r="BB923" s="338"/>
      <c r="BC923" s="338"/>
      <c r="BD923" s="338"/>
      <c r="BE923" s="338"/>
      <c r="BF923" s="338"/>
      <c r="BG923" s="338"/>
      <c r="BH923" s="338"/>
      <c r="BI923" s="338"/>
      <c r="BJ923" s="338"/>
      <c r="BK923" s="338"/>
      <c r="BL923" s="338"/>
      <c r="BM923" s="338"/>
      <c r="BN923" s="338"/>
      <c r="BO923" s="338"/>
      <c r="BP923" s="338"/>
      <c r="BQ923" s="338"/>
      <c r="BR923" s="338"/>
      <c r="BS923" s="338"/>
      <c r="BT923" s="338"/>
      <c r="BU923" s="338"/>
      <c r="BV923" s="338"/>
      <c r="BW923" s="338"/>
      <c r="BX923" s="338"/>
      <c r="BY923" s="338"/>
      <c r="BZ923" s="338"/>
      <c r="CA923" s="338"/>
      <c r="CB923" s="338"/>
    </row>
    <row r="924" ht="15.75" customHeight="1">
      <c r="A924" s="338"/>
      <c r="B924" s="338"/>
      <c r="C924" s="346"/>
      <c r="D924" s="546"/>
      <c r="E924" s="547"/>
      <c r="F924" s="548"/>
      <c r="G924" s="448"/>
      <c r="H924" s="338"/>
      <c r="I924" s="338"/>
      <c r="J924" s="338"/>
      <c r="K924" s="338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  <c r="AI924" s="338"/>
      <c r="AJ924" s="338"/>
      <c r="AK924" s="338"/>
      <c r="AL924" s="338"/>
      <c r="AM924" s="338"/>
      <c r="AN924" s="338"/>
      <c r="AO924" s="338"/>
      <c r="AP924" s="338"/>
      <c r="AQ924" s="338"/>
      <c r="AR924" s="338"/>
      <c r="AS924" s="338"/>
      <c r="AT924" s="338"/>
      <c r="AU924" s="338"/>
      <c r="AV924" s="338"/>
      <c r="AW924" s="338"/>
      <c r="AX924" s="338"/>
      <c r="AY924" s="338"/>
      <c r="AZ924" s="338"/>
      <c r="BA924" s="338"/>
      <c r="BB924" s="338"/>
      <c r="BC924" s="338"/>
      <c r="BD924" s="338"/>
      <c r="BE924" s="338"/>
      <c r="BF924" s="338"/>
      <c r="BG924" s="338"/>
      <c r="BH924" s="338"/>
      <c r="BI924" s="338"/>
      <c r="BJ924" s="338"/>
      <c r="BK924" s="338"/>
      <c r="BL924" s="338"/>
      <c r="BM924" s="338"/>
      <c r="BN924" s="338"/>
      <c r="BO924" s="338"/>
      <c r="BP924" s="338"/>
      <c r="BQ924" s="338"/>
      <c r="BR924" s="338"/>
      <c r="BS924" s="338"/>
      <c r="BT924" s="338"/>
      <c r="BU924" s="338"/>
      <c r="BV924" s="338"/>
      <c r="BW924" s="338"/>
      <c r="BX924" s="338"/>
      <c r="BY924" s="338"/>
      <c r="BZ924" s="338"/>
      <c r="CA924" s="338"/>
      <c r="CB924" s="338"/>
    </row>
    <row r="925" ht="15.75" customHeight="1">
      <c r="A925" s="338"/>
      <c r="B925" s="338"/>
      <c r="C925" s="346"/>
      <c r="D925" s="546"/>
      <c r="E925" s="547"/>
      <c r="F925" s="548"/>
      <c r="G925" s="448"/>
      <c r="H925" s="338"/>
      <c r="I925" s="338"/>
      <c r="J925" s="338"/>
      <c r="K925" s="338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  <c r="AI925" s="338"/>
      <c r="AJ925" s="338"/>
      <c r="AK925" s="338"/>
      <c r="AL925" s="338"/>
      <c r="AM925" s="338"/>
      <c r="AN925" s="338"/>
      <c r="AO925" s="338"/>
      <c r="AP925" s="338"/>
      <c r="AQ925" s="338"/>
      <c r="AR925" s="338"/>
      <c r="AS925" s="338"/>
      <c r="AT925" s="338"/>
      <c r="AU925" s="338"/>
      <c r="AV925" s="338"/>
      <c r="AW925" s="338"/>
      <c r="AX925" s="338"/>
      <c r="AY925" s="338"/>
      <c r="AZ925" s="338"/>
      <c r="BA925" s="338"/>
      <c r="BB925" s="338"/>
      <c r="BC925" s="338"/>
      <c r="BD925" s="338"/>
      <c r="BE925" s="338"/>
      <c r="BF925" s="338"/>
      <c r="BG925" s="338"/>
      <c r="BH925" s="338"/>
      <c r="BI925" s="338"/>
      <c r="BJ925" s="338"/>
      <c r="BK925" s="338"/>
      <c r="BL925" s="338"/>
      <c r="BM925" s="338"/>
      <c r="BN925" s="338"/>
      <c r="BO925" s="338"/>
      <c r="BP925" s="338"/>
      <c r="BQ925" s="338"/>
      <c r="BR925" s="338"/>
      <c r="BS925" s="338"/>
      <c r="BT925" s="338"/>
      <c r="BU925" s="338"/>
      <c r="BV925" s="338"/>
      <c r="BW925" s="338"/>
      <c r="BX925" s="338"/>
      <c r="BY925" s="338"/>
      <c r="BZ925" s="338"/>
      <c r="CA925" s="338"/>
      <c r="CB925" s="338"/>
    </row>
    <row r="926" ht="15.75" customHeight="1">
      <c r="A926" s="338"/>
      <c r="B926" s="338"/>
      <c r="C926" s="346"/>
      <c r="D926" s="546"/>
      <c r="E926" s="547"/>
      <c r="F926" s="548"/>
      <c r="G926" s="448"/>
      <c r="H926" s="338"/>
      <c r="I926" s="338"/>
      <c r="J926" s="338"/>
      <c r="K926" s="338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  <c r="AI926" s="338"/>
      <c r="AJ926" s="338"/>
      <c r="AK926" s="338"/>
      <c r="AL926" s="338"/>
      <c r="AM926" s="338"/>
      <c r="AN926" s="338"/>
      <c r="AO926" s="338"/>
      <c r="AP926" s="338"/>
      <c r="AQ926" s="338"/>
      <c r="AR926" s="338"/>
      <c r="AS926" s="338"/>
      <c r="AT926" s="338"/>
      <c r="AU926" s="338"/>
      <c r="AV926" s="338"/>
      <c r="AW926" s="338"/>
      <c r="AX926" s="338"/>
      <c r="AY926" s="338"/>
      <c r="AZ926" s="338"/>
      <c r="BA926" s="338"/>
      <c r="BB926" s="338"/>
      <c r="BC926" s="338"/>
      <c r="BD926" s="338"/>
      <c r="BE926" s="338"/>
      <c r="BF926" s="338"/>
      <c r="BG926" s="338"/>
      <c r="BH926" s="338"/>
      <c r="BI926" s="338"/>
      <c r="BJ926" s="338"/>
      <c r="BK926" s="338"/>
      <c r="BL926" s="338"/>
      <c r="BM926" s="338"/>
      <c r="BN926" s="338"/>
      <c r="BO926" s="338"/>
      <c r="BP926" s="338"/>
      <c r="BQ926" s="338"/>
      <c r="BR926" s="338"/>
      <c r="BS926" s="338"/>
      <c r="BT926" s="338"/>
      <c r="BU926" s="338"/>
      <c r="BV926" s="338"/>
      <c r="BW926" s="338"/>
      <c r="BX926" s="338"/>
      <c r="BY926" s="338"/>
      <c r="BZ926" s="338"/>
      <c r="CA926" s="338"/>
      <c r="CB926" s="338"/>
    </row>
    <row r="927" ht="15.75" customHeight="1">
      <c r="A927" s="338"/>
      <c r="B927" s="338"/>
      <c r="C927" s="346"/>
      <c r="D927" s="546"/>
      <c r="E927" s="547"/>
      <c r="F927" s="548"/>
      <c r="G927" s="44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  <c r="AI927" s="338"/>
      <c r="AJ927" s="338"/>
      <c r="AK927" s="338"/>
      <c r="AL927" s="338"/>
      <c r="AM927" s="338"/>
      <c r="AN927" s="338"/>
      <c r="AO927" s="338"/>
      <c r="AP927" s="338"/>
      <c r="AQ927" s="338"/>
      <c r="AR927" s="338"/>
      <c r="AS927" s="338"/>
      <c r="AT927" s="338"/>
      <c r="AU927" s="338"/>
      <c r="AV927" s="338"/>
      <c r="AW927" s="338"/>
      <c r="AX927" s="338"/>
      <c r="AY927" s="338"/>
      <c r="AZ927" s="338"/>
      <c r="BA927" s="338"/>
      <c r="BB927" s="338"/>
      <c r="BC927" s="338"/>
      <c r="BD927" s="338"/>
      <c r="BE927" s="338"/>
      <c r="BF927" s="338"/>
      <c r="BG927" s="338"/>
      <c r="BH927" s="338"/>
      <c r="BI927" s="338"/>
      <c r="BJ927" s="338"/>
      <c r="BK927" s="338"/>
      <c r="BL927" s="338"/>
      <c r="BM927" s="338"/>
      <c r="BN927" s="338"/>
      <c r="BO927" s="338"/>
      <c r="BP927" s="338"/>
      <c r="BQ927" s="338"/>
      <c r="BR927" s="338"/>
      <c r="BS927" s="338"/>
      <c r="BT927" s="338"/>
      <c r="BU927" s="338"/>
      <c r="BV927" s="338"/>
      <c r="BW927" s="338"/>
      <c r="BX927" s="338"/>
      <c r="BY927" s="338"/>
      <c r="BZ927" s="338"/>
      <c r="CA927" s="338"/>
      <c r="CB927" s="338"/>
    </row>
    <row r="928" ht="15.75" customHeight="1">
      <c r="A928" s="338"/>
      <c r="B928" s="338"/>
      <c r="C928" s="346"/>
      <c r="D928" s="546"/>
      <c r="E928" s="547"/>
      <c r="F928" s="548"/>
      <c r="G928" s="44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  <c r="AI928" s="338"/>
      <c r="AJ928" s="338"/>
      <c r="AK928" s="338"/>
      <c r="AL928" s="338"/>
      <c r="AM928" s="338"/>
      <c r="AN928" s="338"/>
      <c r="AO928" s="338"/>
      <c r="AP928" s="338"/>
      <c r="AQ928" s="338"/>
      <c r="AR928" s="338"/>
      <c r="AS928" s="338"/>
      <c r="AT928" s="338"/>
      <c r="AU928" s="338"/>
      <c r="AV928" s="338"/>
      <c r="AW928" s="338"/>
      <c r="AX928" s="338"/>
      <c r="AY928" s="338"/>
      <c r="AZ928" s="338"/>
      <c r="BA928" s="338"/>
      <c r="BB928" s="338"/>
      <c r="BC928" s="338"/>
      <c r="BD928" s="338"/>
      <c r="BE928" s="338"/>
      <c r="BF928" s="338"/>
      <c r="BG928" s="338"/>
      <c r="BH928" s="338"/>
      <c r="BI928" s="338"/>
      <c r="BJ928" s="338"/>
      <c r="BK928" s="338"/>
      <c r="BL928" s="338"/>
      <c r="BM928" s="338"/>
      <c r="BN928" s="338"/>
      <c r="BO928" s="338"/>
      <c r="BP928" s="338"/>
      <c r="BQ928" s="338"/>
      <c r="BR928" s="338"/>
      <c r="BS928" s="338"/>
      <c r="BT928" s="338"/>
      <c r="BU928" s="338"/>
      <c r="BV928" s="338"/>
      <c r="BW928" s="338"/>
      <c r="BX928" s="338"/>
      <c r="BY928" s="338"/>
      <c r="BZ928" s="338"/>
      <c r="CA928" s="338"/>
      <c r="CB928" s="338"/>
    </row>
    <row r="929" ht="15.75" customHeight="1">
      <c r="A929" s="338"/>
      <c r="B929" s="338"/>
      <c r="C929" s="346"/>
      <c r="D929" s="546"/>
      <c r="E929" s="547"/>
      <c r="F929" s="548"/>
      <c r="G929" s="44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  <c r="AI929" s="338"/>
      <c r="AJ929" s="338"/>
      <c r="AK929" s="338"/>
      <c r="AL929" s="338"/>
      <c r="AM929" s="338"/>
      <c r="AN929" s="338"/>
      <c r="AO929" s="338"/>
      <c r="AP929" s="338"/>
      <c r="AQ929" s="338"/>
      <c r="AR929" s="338"/>
      <c r="AS929" s="338"/>
      <c r="AT929" s="338"/>
      <c r="AU929" s="338"/>
      <c r="AV929" s="338"/>
      <c r="AW929" s="338"/>
      <c r="AX929" s="338"/>
      <c r="AY929" s="338"/>
      <c r="AZ929" s="338"/>
      <c r="BA929" s="338"/>
      <c r="BB929" s="338"/>
      <c r="BC929" s="338"/>
      <c r="BD929" s="338"/>
      <c r="BE929" s="338"/>
      <c r="BF929" s="338"/>
      <c r="BG929" s="338"/>
      <c r="BH929" s="338"/>
      <c r="BI929" s="338"/>
      <c r="BJ929" s="338"/>
      <c r="BK929" s="338"/>
      <c r="BL929" s="338"/>
      <c r="BM929" s="338"/>
      <c r="BN929" s="338"/>
      <c r="BO929" s="338"/>
      <c r="BP929" s="338"/>
      <c r="BQ929" s="338"/>
      <c r="BR929" s="338"/>
      <c r="BS929" s="338"/>
      <c r="BT929" s="338"/>
      <c r="BU929" s="338"/>
      <c r="BV929" s="338"/>
      <c r="BW929" s="338"/>
      <c r="BX929" s="338"/>
      <c r="BY929" s="338"/>
      <c r="BZ929" s="338"/>
      <c r="CA929" s="338"/>
      <c r="CB929" s="338"/>
    </row>
    <row r="930" ht="15.75" customHeight="1">
      <c r="A930" s="338"/>
      <c r="B930" s="338"/>
      <c r="C930" s="346"/>
      <c r="D930" s="546"/>
      <c r="E930" s="547"/>
      <c r="F930" s="548"/>
      <c r="G930" s="44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  <c r="AI930" s="338"/>
      <c r="AJ930" s="338"/>
      <c r="AK930" s="338"/>
      <c r="AL930" s="338"/>
      <c r="AM930" s="338"/>
      <c r="AN930" s="338"/>
      <c r="AO930" s="338"/>
      <c r="AP930" s="338"/>
      <c r="AQ930" s="338"/>
      <c r="AR930" s="338"/>
      <c r="AS930" s="338"/>
      <c r="AT930" s="338"/>
      <c r="AU930" s="338"/>
      <c r="AV930" s="338"/>
      <c r="AW930" s="338"/>
      <c r="AX930" s="338"/>
      <c r="AY930" s="338"/>
      <c r="AZ930" s="338"/>
      <c r="BA930" s="338"/>
      <c r="BB930" s="338"/>
      <c r="BC930" s="338"/>
      <c r="BD930" s="338"/>
      <c r="BE930" s="338"/>
      <c r="BF930" s="338"/>
      <c r="BG930" s="338"/>
      <c r="BH930" s="338"/>
      <c r="BI930" s="338"/>
      <c r="BJ930" s="338"/>
      <c r="BK930" s="338"/>
      <c r="BL930" s="338"/>
      <c r="BM930" s="338"/>
      <c r="BN930" s="338"/>
      <c r="BO930" s="338"/>
      <c r="BP930" s="338"/>
      <c r="BQ930" s="338"/>
      <c r="BR930" s="338"/>
      <c r="BS930" s="338"/>
      <c r="BT930" s="338"/>
      <c r="BU930" s="338"/>
      <c r="BV930" s="338"/>
      <c r="BW930" s="338"/>
      <c r="BX930" s="338"/>
      <c r="BY930" s="338"/>
      <c r="BZ930" s="338"/>
      <c r="CA930" s="338"/>
      <c r="CB930" s="338"/>
    </row>
    <row r="931" ht="15.75" customHeight="1">
      <c r="A931" s="338"/>
      <c r="B931" s="338"/>
      <c r="C931" s="346"/>
      <c r="D931" s="546"/>
      <c r="E931" s="547"/>
      <c r="F931" s="548"/>
      <c r="G931" s="44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  <c r="AI931" s="338"/>
      <c r="AJ931" s="338"/>
      <c r="AK931" s="338"/>
      <c r="AL931" s="338"/>
      <c r="AM931" s="338"/>
      <c r="AN931" s="338"/>
      <c r="AO931" s="338"/>
      <c r="AP931" s="338"/>
      <c r="AQ931" s="338"/>
      <c r="AR931" s="338"/>
      <c r="AS931" s="338"/>
      <c r="AT931" s="338"/>
      <c r="AU931" s="338"/>
      <c r="AV931" s="338"/>
      <c r="AW931" s="338"/>
      <c r="AX931" s="338"/>
      <c r="AY931" s="338"/>
      <c r="AZ931" s="338"/>
      <c r="BA931" s="338"/>
      <c r="BB931" s="338"/>
      <c r="BC931" s="338"/>
      <c r="BD931" s="338"/>
      <c r="BE931" s="338"/>
      <c r="BF931" s="338"/>
      <c r="BG931" s="338"/>
      <c r="BH931" s="338"/>
      <c r="BI931" s="338"/>
      <c r="BJ931" s="338"/>
      <c r="BK931" s="338"/>
      <c r="BL931" s="338"/>
      <c r="BM931" s="338"/>
      <c r="BN931" s="338"/>
      <c r="BO931" s="338"/>
      <c r="BP931" s="338"/>
      <c r="BQ931" s="338"/>
      <c r="BR931" s="338"/>
      <c r="BS931" s="338"/>
      <c r="BT931" s="338"/>
      <c r="BU931" s="338"/>
      <c r="BV931" s="338"/>
      <c r="BW931" s="338"/>
      <c r="BX931" s="338"/>
      <c r="BY931" s="338"/>
      <c r="BZ931" s="338"/>
      <c r="CA931" s="338"/>
      <c r="CB931" s="338"/>
    </row>
    <row r="932" ht="15.75" customHeight="1">
      <c r="A932" s="338"/>
      <c r="B932" s="338"/>
      <c r="C932" s="346"/>
      <c r="D932" s="546"/>
      <c r="E932" s="547"/>
      <c r="F932" s="548"/>
      <c r="G932" s="44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  <c r="AI932" s="338"/>
      <c r="AJ932" s="338"/>
      <c r="AK932" s="338"/>
      <c r="AL932" s="338"/>
      <c r="AM932" s="338"/>
      <c r="AN932" s="338"/>
      <c r="AO932" s="338"/>
      <c r="AP932" s="338"/>
      <c r="AQ932" s="338"/>
      <c r="AR932" s="338"/>
      <c r="AS932" s="338"/>
      <c r="AT932" s="338"/>
      <c r="AU932" s="338"/>
      <c r="AV932" s="338"/>
      <c r="AW932" s="338"/>
      <c r="AX932" s="338"/>
      <c r="AY932" s="338"/>
      <c r="AZ932" s="338"/>
      <c r="BA932" s="338"/>
      <c r="BB932" s="338"/>
      <c r="BC932" s="338"/>
      <c r="BD932" s="338"/>
      <c r="BE932" s="338"/>
      <c r="BF932" s="338"/>
      <c r="BG932" s="338"/>
      <c r="BH932" s="338"/>
      <c r="BI932" s="338"/>
      <c r="BJ932" s="338"/>
      <c r="BK932" s="338"/>
      <c r="BL932" s="338"/>
      <c r="BM932" s="338"/>
      <c r="BN932" s="338"/>
      <c r="BO932" s="338"/>
      <c r="BP932" s="338"/>
      <c r="BQ932" s="338"/>
      <c r="BR932" s="338"/>
      <c r="BS932" s="338"/>
      <c r="BT932" s="338"/>
      <c r="BU932" s="338"/>
      <c r="BV932" s="338"/>
      <c r="BW932" s="338"/>
      <c r="BX932" s="338"/>
      <c r="BY932" s="338"/>
      <c r="BZ932" s="338"/>
      <c r="CA932" s="338"/>
      <c r="CB932" s="338"/>
    </row>
    <row r="933" ht="15.75" customHeight="1">
      <c r="A933" s="338"/>
      <c r="B933" s="338"/>
      <c r="C933" s="346"/>
      <c r="D933" s="546"/>
      <c r="E933" s="547"/>
      <c r="F933" s="548"/>
      <c r="G933" s="448"/>
      <c r="H933" s="338"/>
      <c r="I933" s="338"/>
      <c r="J933" s="338"/>
      <c r="K933" s="338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  <c r="AI933" s="338"/>
      <c r="AJ933" s="338"/>
      <c r="AK933" s="338"/>
      <c r="AL933" s="338"/>
      <c r="AM933" s="338"/>
      <c r="AN933" s="338"/>
      <c r="AO933" s="338"/>
      <c r="AP933" s="338"/>
      <c r="AQ933" s="338"/>
      <c r="AR933" s="338"/>
      <c r="AS933" s="338"/>
      <c r="AT933" s="338"/>
      <c r="AU933" s="338"/>
      <c r="AV933" s="338"/>
      <c r="AW933" s="338"/>
      <c r="AX933" s="338"/>
      <c r="AY933" s="338"/>
      <c r="AZ933" s="338"/>
      <c r="BA933" s="338"/>
      <c r="BB933" s="338"/>
      <c r="BC933" s="338"/>
      <c r="BD933" s="338"/>
      <c r="BE933" s="338"/>
      <c r="BF933" s="338"/>
      <c r="BG933" s="338"/>
      <c r="BH933" s="338"/>
      <c r="BI933" s="338"/>
      <c r="BJ933" s="338"/>
      <c r="BK933" s="338"/>
      <c r="BL933" s="338"/>
      <c r="BM933" s="338"/>
      <c r="BN933" s="338"/>
      <c r="BO933" s="338"/>
      <c r="BP933" s="338"/>
      <c r="BQ933" s="338"/>
      <c r="BR933" s="338"/>
      <c r="BS933" s="338"/>
      <c r="BT933" s="338"/>
      <c r="BU933" s="338"/>
      <c r="BV933" s="338"/>
      <c r="BW933" s="338"/>
      <c r="BX933" s="338"/>
      <c r="BY933" s="338"/>
      <c r="BZ933" s="338"/>
      <c r="CA933" s="338"/>
      <c r="CB933" s="338"/>
    </row>
    <row r="934" ht="15.75" customHeight="1">
      <c r="A934" s="338"/>
      <c r="B934" s="338"/>
      <c r="C934" s="346"/>
      <c r="D934" s="546"/>
      <c r="E934" s="547"/>
      <c r="F934" s="548"/>
      <c r="G934" s="448"/>
      <c r="H934" s="338"/>
      <c r="I934" s="338"/>
      <c r="J934" s="338"/>
      <c r="K934" s="338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  <c r="AI934" s="338"/>
      <c r="AJ934" s="338"/>
      <c r="AK934" s="338"/>
      <c r="AL934" s="338"/>
      <c r="AM934" s="338"/>
      <c r="AN934" s="338"/>
      <c r="AO934" s="338"/>
      <c r="AP934" s="338"/>
      <c r="AQ934" s="338"/>
      <c r="AR934" s="338"/>
      <c r="AS934" s="338"/>
      <c r="AT934" s="338"/>
      <c r="AU934" s="338"/>
      <c r="AV934" s="338"/>
      <c r="AW934" s="338"/>
      <c r="AX934" s="338"/>
      <c r="AY934" s="338"/>
      <c r="AZ934" s="338"/>
      <c r="BA934" s="338"/>
      <c r="BB934" s="338"/>
      <c r="BC934" s="338"/>
      <c r="BD934" s="338"/>
      <c r="BE934" s="338"/>
      <c r="BF934" s="338"/>
      <c r="BG934" s="338"/>
      <c r="BH934" s="338"/>
      <c r="BI934" s="338"/>
      <c r="BJ934" s="338"/>
      <c r="BK934" s="338"/>
      <c r="BL934" s="338"/>
      <c r="BM934" s="338"/>
      <c r="BN934" s="338"/>
      <c r="BO934" s="338"/>
      <c r="BP934" s="338"/>
      <c r="BQ934" s="338"/>
      <c r="BR934" s="338"/>
      <c r="BS934" s="338"/>
      <c r="BT934" s="338"/>
      <c r="BU934" s="338"/>
      <c r="BV934" s="338"/>
      <c r="BW934" s="338"/>
      <c r="BX934" s="338"/>
      <c r="BY934" s="338"/>
      <c r="BZ934" s="338"/>
      <c r="CA934" s="338"/>
      <c r="CB934" s="338"/>
    </row>
    <row r="935" ht="15.75" customHeight="1">
      <c r="A935" s="338"/>
      <c r="B935" s="338"/>
      <c r="C935" s="346"/>
      <c r="D935" s="546"/>
      <c r="E935" s="547"/>
      <c r="F935" s="548"/>
      <c r="G935" s="448"/>
      <c r="H935" s="338"/>
      <c r="I935" s="338"/>
      <c r="J935" s="338"/>
      <c r="K935" s="338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  <c r="AI935" s="338"/>
      <c r="AJ935" s="338"/>
      <c r="AK935" s="338"/>
      <c r="AL935" s="338"/>
      <c r="AM935" s="338"/>
      <c r="AN935" s="338"/>
      <c r="AO935" s="338"/>
      <c r="AP935" s="338"/>
      <c r="AQ935" s="338"/>
      <c r="AR935" s="338"/>
      <c r="AS935" s="338"/>
      <c r="AT935" s="338"/>
      <c r="AU935" s="338"/>
      <c r="AV935" s="338"/>
      <c r="AW935" s="338"/>
      <c r="AX935" s="338"/>
      <c r="AY935" s="338"/>
      <c r="AZ935" s="338"/>
      <c r="BA935" s="338"/>
      <c r="BB935" s="338"/>
      <c r="BC935" s="338"/>
      <c r="BD935" s="338"/>
      <c r="BE935" s="338"/>
      <c r="BF935" s="338"/>
      <c r="BG935" s="338"/>
      <c r="BH935" s="338"/>
      <c r="BI935" s="338"/>
      <c r="BJ935" s="338"/>
      <c r="BK935" s="338"/>
      <c r="BL935" s="338"/>
      <c r="BM935" s="338"/>
      <c r="BN935" s="338"/>
      <c r="BO935" s="338"/>
      <c r="BP935" s="338"/>
      <c r="BQ935" s="338"/>
      <c r="BR935" s="338"/>
      <c r="BS935" s="338"/>
      <c r="BT935" s="338"/>
      <c r="BU935" s="338"/>
      <c r="BV935" s="338"/>
      <c r="BW935" s="338"/>
      <c r="BX935" s="338"/>
      <c r="BY935" s="338"/>
      <c r="BZ935" s="338"/>
      <c r="CA935" s="338"/>
      <c r="CB935" s="338"/>
    </row>
    <row r="936" ht="15.75" customHeight="1">
      <c r="A936" s="338"/>
      <c r="B936" s="338"/>
      <c r="C936" s="346"/>
      <c r="D936" s="546"/>
      <c r="E936" s="547"/>
      <c r="F936" s="548"/>
      <c r="G936" s="448"/>
      <c r="H936" s="338"/>
      <c r="I936" s="338"/>
      <c r="J936" s="338"/>
      <c r="K936" s="338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  <c r="AI936" s="338"/>
      <c r="AJ936" s="338"/>
      <c r="AK936" s="338"/>
      <c r="AL936" s="338"/>
      <c r="AM936" s="338"/>
      <c r="AN936" s="338"/>
      <c r="AO936" s="338"/>
      <c r="AP936" s="338"/>
      <c r="AQ936" s="338"/>
      <c r="AR936" s="338"/>
      <c r="AS936" s="338"/>
      <c r="AT936" s="338"/>
      <c r="AU936" s="338"/>
      <c r="AV936" s="338"/>
      <c r="AW936" s="338"/>
      <c r="AX936" s="338"/>
      <c r="AY936" s="338"/>
      <c r="AZ936" s="338"/>
      <c r="BA936" s="338"/>
      <c r="BB936" s="338"/>
      <c r="BC936" s="338"/>
      <c r="BD936" s="338"/>
      <c r="BE936" s="338"/>
      <c r="BF936" s="338"/>
      <c r="BG936" s="338"/>
      <c r="BH936" s="338"/>
      <c r="BI936" s="338"/>
      <c r="BJ936" s="338"/>
      <c r="BK936" s="338"/>
      <c r="BL936" s="338"/>
      <c r="BM936" s="338"/>
      <c r="BN936" s="338"/>
      <c r="BO936" s="338"/>
      <c r="BP936" s="338"/>
      <c r="BQ936" s="338"/>
      <c r="BR936" s="338"/>
      <c r="BS936" s="338"/>
      <c r="BT936" s="338"/>
      <c r="BU936" s="338"/>
      <c r="BV936" s="338"/>
      <c r="BW936" s="338"/>
      <c r="BX936" s="338"/>
      <c r="BY936" s="338"/>
      <c r="BZ936" s="338"/>
      <c r="CA936" s="338"/>
      <c r="CB936" s="338"/>
    </row>
    <row r="937" ht="15.75" customHeight="1">
      <c r="A937" s="338"/>
      <c r="B937" s="338"/>
      <c r="C937" s="346"/>
      <c r="D937" s="546"/>
      <c r="E937" s="547"/>
      <c r="F937" s="548"/>
      <c r="G937" s="44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  <c r="AI937" s="338"/>
      <c r="AJ937" s="338"/>
      <c r="AK937" s="338"/>
      <c r="AL937" s="338"/>
      <c r="AM937" s="338"/>
      <c r="AN937" s="338"/>
      <c r="AO937" s="338"/>
      <c r="AP937" s="338"/>
      <c r="AQ937" s="338"/>
      <c r="AR937" s="338"/>
      <c r="AS937" s="338"/>
      <c r="AT937" s="338"/>
      <c r="AU937" s="338"/>
      <c r="AV937" s="338"/>
      <c r="AW937" s="338"/>
      <c r="AX937" s="338"/>
      <c r="AY937" s="338"/>
      <c r="AZ937" s="338"/>
      <c r="BA937" s="338"/>
      <c r="BB937" s="338"/>
      <c r="BC937" s="338"/>
      <c r="BD937" s="338"/>
      <c r="BE937" s="338"/>
      <c r="BF937" s="338"/>
      <c r="BG937" s="338"/>
      <c r="BH937" s="338"/>
      <c r="BI937" s="338"/>
      <c r="BJ937" s="338"/>
      <c r="BK937" s="338"/>
      <c r="BL937" s="338"/>
      <c r="BM937" s="338"/>
      <c r="BN937" s="338"/>
      <c r="BO937" s="338"/>
      <c r="BP937" s="338"/>
      <c r="BQ937" s="338"/>
      <c r="BR937" s="338"/>
      <c r="BS937" s="338"/>
      <c r="BT937" s="338"/>
      <c r="BU937" s="338"/>
      <c r="BV937" s="338"/>
      <c r="BW937" s="338"/>
      <c r="BX937" s="338"/>
      <c r="BY937" s="338"/>
      <c r="BZ937" s="338"/>
      <c r="CA937" s="338"/>
      <c r="CB937" s="338"/>
    </row>
    <row r="938" ht="15.75" customHeight="1">
      <c r="A938" s="338"/>
      <c r="B938" s="338"/>
      <c r="C938" s="346"/>
      <c r="D938" s="546"/>
      <c r="E938" s="547"/>
      <c r="F938" s="548"/>
      <c r="G938" s="44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  <c r="AI938" s="338"/>
      <c r="AJ938" s="338"/>
      <c r="AK938" s="338"/>
      <c r="AL938" s="338"/>
      <c r="AM938" s="338"/>
      <c r="AN938" s="338"/>
      <c r="AO938" s="338"/>
      <c r="AP938" s="338"/>
      <c r="AQ938" s="338"/>
      <c r="AR938" s="338"/>
      <c r="AS938" s="338"/>
      <c r="AT938" s="338"/>
      <c r="AU938" s="338"/>
      <c r="AV938" s="338"/>
      <c r="AW938" s="338"/>
      <c r="AX938" s="338"/>
      <c r="AY938" s="338"/>
      <c r="AZ938" s="338"/>
      <c r="BA938" s="338"/>
      <c r="BB938" s="338"/>
      <c r="BC938" s="338"/>
      <c r="BD938" s="338"/>
      <c r="BE938" s="338"/>
      <c r="BF938" s="338"/>
      <c r="BG938" s="338"/>
      <c r="BH938" s="338"/>
      <c r="BI938" s="338"/>
      <c r="BJ938" s="338"/>
      <c r="BK938" s="338"/>
      <c r="BL938" s="338"/>
      <c r="BM938" s="338"/>
      <c r="BN938" s="338"/>
      <c r="BO938" s="338"/>
      <c r="BP938" s="338"/>
      <c r="BQ938" s="338"/>
      <c r="BR938" s="338"/>
      <c r="BS938" s="338"/>
      <c r="BT938" s="338"/>
      <c r="BU938" s="338"/>
      <c r="BV938" s="338"/>
      <c r="BW938" s="338"/>
      <c r="BX938" s="338"/>
      <c r="BY938" s="338"/>
      <c r="BZ938" s="338"/>
      <c r="CA938" s="338"/>
      <c r="CB938" s="338"/>
    </row>
    <row r="939" ht="15.75" customHeight="1">
      <c r="A939" s="338"/>
      <c r="B939" s="338"/>
      <c r="C939" s="346"/>
      <c r="D939" s="546"/>
      <c r="E939" s="547"/>
      <c r="F939" s="548"/>
      <c r="G939" s="44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  <c r="AI939" s="338"/>
      <c r="AJ939" s="338"/>
      <c r="AK939" s="338"/>
      <c r="AL939" s="338"/>
      <c r="AM939" s="338"/>
      <c r="AN939" s="338"/>
      <c r="AO939" s="338"/>
      <c r="AP939" s="338"/>
      <c r="AQ939" s="338"/>
      <c r="AR939" s="338"/>
      <c r="AS939" s="338"/>
      <c r="AT939" s="338"/>
      <c r="AU939" s="338"/>
      <c r="AV939" s="338"/>
      <c r="AW939" s="338"/>
      <c r="AX939" s="338"/>
      <c r="AY939" s="338"/>
      <c r="AZ939" s="338"/>
      <c r="BA939" s="338"/>
      <c r="BB939" s="338"/>
      <c r="BC939" s="338"/>
      <c r="BD939" s="338"/>
      <c r="BE939" s="338"/>
      <c r="BF939" s="338"/>
      <c r="BG939" s="338"/>
      <c r="BH939" s="338"/>
      <c r="BI939" s="338"/>
      <c r="BJ939" s="338"/>
      <c r="BK939" s="338"/>
      <c r="BL939" s="338"/>
      <c r="BM939" s="338"/>
      <c r="BN939" s="338"/>
      <c r="BO939" s="338"/>
      <c r="BP939" s="338"/>
      <c r="BQ939" s="338"/>
      <c r="BR939" s="338"/>
      <c r="BS939" s="338"/>
      <c r="BT939" s="338"/>
      <c r="BU939" s="338"/>
      <c r="BV939" s="338"/>
      <c r="BW939" s="338"/>
      <c r="BX939" s="338"/>
      <c r="BY939" s="338"/>
      <c r="BZ939" s="338"/>
      <c r="CA939" s="338"/>
      <c r="CB939" s="338"/>
    </row>
    <row r="940" ht="15.75" customHeight="1">
      <c r="A940" s="338"/>
      <c r="B940" s="338"/>
      <c r="C940" s="346"/>
      <c r="D940" s="546"/>
      <c r="E940" s="547"/>
      <c r="F940" s="548"/>
      <c r="G940" s="44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  <c r="AI940" s="338"/>
      <c r="AJ940" s="338"/>
      <c r="AK940" s="338"/>
      <c r="AL940" s="338"/>
      <c r="AM940" s="338"/>
      <c r="AN940" s="338"/>
      <c r="AO940" s="338"/>
      <c r="AP940" s="338"/>
      <c r="AQ940" s="338"/>
      <c r="AR940" s="338"/>
      <c r="AS940" s="338"/>
      <c r="AT940" s="338"/>
      <c r="AU940" s="338"/>
      <c r="AV940" s="338"/>
      <c r="AW940" s="338"/>
      <c r="AX940" s="338"/>
      <c r="AY940" s="338"/>
      <c r="AZ940" s="338"/>
      <c r="BA940" s="338"/>
      <c r="BB940" s="338"/>
      <c r="BC940" s="338"/>
      <c r="BD940" s="338"/>
      <c r="BE940" s="338"/>
      <c r="BF940" s="338"/>
      <c r="BG940" s="338"/>
      <c r="BH940" s="338"/>
      <c r="BI940" s="338"/>
      <c r="BJ940" s="338"/>
      <c r="BK940" s="338"/>
      <c r="BL940" s="338"/>
      <c r="BM940" s="338"/>
      <c r="BN940" s="338"/>
      <c r="BO940" s="338"/>
      <c r="BP940" s="338"/>
      <c r="BQ940" s="338"/>
      <c r="BR940" s="338"/>
      <c r="BS940" s="338"/>
      <c r="BT940" s="338"/>
      <c r="BU940" s="338"/>
      <c r="BV940" s="338"/>
      <c r="BW940" s="338"/>
      <c r="BX940" s="338"/>
      <c r="BY940" s="338"/>
      <c r="BZ940" s="338"/>
      <c r="CA940" s="338"/>
      <c r="CB940" s="338"/>
    </row>
    <row r="941" ht="15.75" customHeight="1">
      <c r="A941" s="338"/>
      <c r="B941" s="338"/>
      <c r="C941" s="346"/>
      <c r="D941" s="546"/>
      <c r="E941" s="547"/>
      <c r="F941" s="548"/>
      <c r="G941" s="44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  <c r="AI941" s="338"/>
      <c r="AJ941" s="338"/>
      <c r="AK941" s="338"/>
      <c r="AL941" s="338"/>
      <c r="AM941" s="338"/>
      <c r="AN941" s="338"/>
      <c r="AO941" s="338"/>
      <c r="AP941" s="338"/>
      <c r="AQ941" s="338"/>
      <c r="AR941" s="338"/>
      <c r="AS941" s="338"/>
      <c r="AT941" s="338"/>
      <c r="AU941" s="338"/>
      <c r="AV941" s="338"/>
      <c r="AW941" s="338"/>
      <c r="AX941" s="338"/>
      <c r="AY941" s="338"/>
      <c r="AZ941" s="338"/>
      <c r="BA941" s="338"/>
      <c r="BB941" s="338"/>
      <c r="BC941" s="338"/>
      <c r="BD941" s="338"/>
      <c r="BE941" s="338"/>
      <c r="BF941" s="338"/>
      <c r="BG941" s="338"/>
      <c r="BH941" s="338"/>
      <c r="BI941" s="338"/>
      <c r="BJ941" s="338"/>
      <c r="BK941" s="338"/>
      <c r="BL941" s="338"/>
      <c r="BM941" s="338"/>
      <c r="BN941" s="338"/>
      <c r="BO941" s="338"/>
      <c r="BP941" s="338"/>
      <c r="BQ941" s="338"/>
      <c r="BR941" s="338"/>
      <c r="BS941" s="338"/>
      <c r="BT941" s="338"/>
      <c r="BU941" s="338"/>
      <c r="BV941" s="338"/>
      <c r="BW941" s="338"/>
      <c r="BX941" s="338"/>
      <c r="BY941" s="338"/>
      <c r="BZ941" s="338"/>
      <c r="CA941" s="338"/>
      <c r="CB941" s="338"/>
    </row>
    <row r="942" ht="15.75" customHeight="1">
      <c r="A942" s="338"/>
      <c r="B942" s="338"/>
      <c r="C942" s="346"/>
      <c r="D942" s="546"/>
      <c r="E942" s="547"/>
      <c r="F942" s="548"/>
      <c r="G942" s="448"/>
      <c r="H942" s="338"/>
      <c r="I942" s="338"/>
      <c r="J942" s="338"/>
      <c r="K942" s="338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  <c r="AI942" s="338"/>
      <c r="AJ942" s="338"/>
      <c r="AK942" s="338"/>
      <c r="AL942" s="338"/>
      <c r="AM942" s="338"/>
      <c r="AN942" s="338"/>
      <c r="AO942" s="338"/>
      <c r="AP942" s="338"/>
      <c r="AQ942" s="338"/>
      <c r="AR942" s="338"/>
      <c r="AS942" s="338"/>
      <c r="AT942" s="338"/>
      <c r="AU942" s="338"/>
      <c r="AV942" s="338"/>
      <c r="AW942" s="338"/>
      <c r="AX942" s="338"/>
      <c r="AY942" s="338"/>
      <c r="AZ942" s="338"/>
      <c r="BA942" s="338"/>
      <c r="BB942" s="338"/>
      <c r="BC942" s="338"/>
      <c r="BD942" s="338"/>
      <c r="BE942" s="338"/>
      <c r="BF942" s="338"/>
      <c r="BG942" s="338"/>
      <c r="BH942" s="338"/>
      <c r="BI942" s="338"/>
      <c r="BJ942" s="338"/>
      <c r="BK942" s="338"/>
      <c r="BL942" s="338"/>
      <c r="BM942" s="338"/>
      <c r="BN942" s="338"/>
      <c r="BO942" s="338"/>
      <c r="BP942" s="338"/>
      <c r="BQ942" s="338"/>
      <c r="BR942" s="338"/>
      <c r="BS942" s="338"/>
      <c r="BT942" s="338"/>
      <c r="BU942" s="338"/>
      <c r="BV942" s="338"/>
      <c r="BW942" s="338"/>
      <c r="BX942" s="338"/>
      <c r="BY942" s="338"/>
      <c r="BZ942" s="338"/>
      <c r="CA942" s="338"/>
      <c r="CB942" s="338"/>
    </row>
    <row r="943" ht="15.75" customHeight="1">
      <c r="A943" s="338"/>
      <c r="B943" s="338"/>
      <c r="C943" s="346"/>
      <c r="D943" s="546"/>
      <c r="E943" s="547"/>
      <c r="F943" s="548"/>
      <c r="G943" s="448"/>
      <c r="H943" s="338"/>
      <c r="I943" s="338"/>
      <c r="J943" s="338"/>
      <c r="K943" s="338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  <c r="AI943" s="338"/>
      <c r="AJ943" s="338"/>
      <c r="AK943" s="338"/>
      <c r="AL943" s="338"/>
      <c r="AM943" s="338"/>
      <c r="AN943" s="338"/>
      <c r="AO943" s="338"/>
      <c r="AP943" s="338"/>
      <c r="AQ943" s="338"/>
      <c r="AR943" s="338"/>
      <c r="AS943" s="338"/>
      <c r="AT943" s="338"/>
      <c r="AU943" s="338"/>
      <c r="AV943" s="338"/>
      <c r="AW943" s="338"/>
      <c r="AX943" s="338"/>
      <c r="AY943" s="338"/>
      <c r="AZ943" s="338"/>
      <c r="BA943" s="338"/>
      <c r="BB943" s="338"/>
      <c r="BC943" s="338"/>
      <c r="BD943" s="338"/>
      <c r="BE943" s="338"/>
      <c r="BF943" s="338"/>
      <c r="BG943" s="338"/>
      <c r="BH943" s="338"/>
      <c r="BI943" s="338"/>
      <c r="BJ943" s="338"/>
      <c r="BK943" s="338"/>
      <c r="BL943" s="338"/>
      <c r="BM943" s="338"/>
      <c r="BN943" s="338"/>
      <c r="BO943" s="338"/>
      <c r="BP943" s="338"/>
      <c r="BQ943" s="338"/>
      <c r="BR943" s="338"/>
      <c r="BS943" s="338"/>
      <c r="BT943" s="338"/>
      <c r="BU943" s="338"/>
      <c r="BV943" s="338"/>
      <c r="BW943" s="338"/>
      <c r="BX943" s="338"/>
      <c r="BY943" s="338"/>
      <c r="BZ943" s="338"/>
      <c r="CA943" s="338"/>
      <c r="CB943" s="338"/>
    </row>
    <row r="944" ht="15.75" customHeight="1">
      <c r="A944" s="338"/>
      <c r="B944" s="338"/>
      <c r="C944" s="346"/>
      <c r="D944" s="546"/>
      <c r="E944" s="547"/>
      <c r="F944" s="548"/>
      <c r="G944" s="448"/>
      <c r="H944" s="338"/>
      <c r="I944" s="338"/>
      <c r="J944" s="338"/>
      <c r="K944" s="338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  <c r="AI944" s="338"/>
      <c r="AJ944" s="338"/>
      <c r="AK944" s="338"/>
      <c r="AL944" s="338"/>
      <c r="AM944" s="338"/>
      <c r="AN944" s="338"/>
      <c r="AO944" s="338"/>
      <c r="AP944" s="338"/>
      <c r="AQ944" s="338"/>
      <c r="AR944" s="338"/>
      <c r="AS944" s="338"/>
      <c r="AT944" s="338"/>
      <c r="AU944" s="338"/>
      <c r="AV944" s="338"/>
      <c r="AW944" s="338"/>
      <c r="AX944" s="338"/>
      <c r="AY944" s="338"/>
      <c r="AZ944" s="338"/>
      <c r="BA944" s="338"/>
      <c r="BB944" s="338"/>
      <c r="BC944" s="338"/>
      <c r="BD944" s="338"/>
      <c r="BE944" s="338"/>
      <c r="BF944" s="338"/>
      <c r="BG944" s="338"/>
      <c r="BH944" s="338"/>
      <c r="BI944" s="338"/>
      <c r="BJ944" s="338"/>
      <c r="BK944" s="338"/>
      <c r="BL944" s="338"/>
      <c r="BM944" s="338"/>
      <c r="BN944" s="338"/>
      <c r="BO944" s="338"/>
      <c r="BP944" s="338"/>
      <c r="BQ944" s="338"/>
      <c r="BR944" s="338"/>
      <c r="BS944" s="338"/>
      <c r="BT944" s="338"/>
      <c r="BU944" s="338"/>
      <c r="BV944" s="338"/>
      <c r="BW944" s="338"/>
      <c r="BX944" s="338"/>
      <c r="BY944" s="338"/>
      <c r="BZ944" s="338"/>
      <c r="CA944" s="338"/>
      <c r="CB944" s="338"/>
    </row>
    <row r="945" ht="15.75" customHeight="1">
      <c r="A945" s="338"/>
      <c r="B945" s="338"/>
      <c r="C945" s="346"/>
      <c r="D945" s="546"/>
      <c r="E945" s="547"/>
      <c r="F945" s="548"/>
      <c r="G945" s="448"/>
      <c r="H945" s="338"/>
      <c r="I945" s="338"/>
      <c r="J945" s="338"/>
      <c r="K945" s="338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  <c r="AI945" s="338"/>
      <c r="AJ945" s="338"/>
      <c r="AK945" s="338"/>
      <c r="AL945" s="338"/>
      <c r="AM945" s="338"/>
      <c r="AN945" s="338"/>
      <c r="AO945" s="338"/>
      <c r="AP945" s="338"/>
      <c r="AQ945" s="338"/>
      <c r="AR945" s="338"/>
      <c r="AS945" s="338"/>
      <c r="AT945" s="338"/>
      <c r="AU945" s="338"/>
      <c r="AV945" s="338"/>
      <c r="AW945" s="338"/>
      <c r="AX945" s="338"/>
      <c r="AY945" s="338"/>
      <c r="AZ945" s="338"/>
      <c r="BA945" s="338"/>
      <c r="BB945" s="338"/>
      <c r="BC945" s="338"/>
      <c r="BD945" s="338"/>
      <c r="BE945" s="338"/>
      <c r="BF945" s="338"/>
      <c r="BG945" s="338"/>
      <c r="BH945" s="338"/>
      <c r="BI945" s="338"/>
      <c r="BJ945" s="338"/>
      <c r="BK945" s="338"/>
      <c r="BL945" s="338"/>
      <c r="BM945" s="338"/>
      <c r="BN945" s="338"/>
      <c r="BO945" s="338"/>
      <c r="BP945" s="338"/>
      <c r="BQ945" s="338"/>
      <c r="BR945" s="338"/>
      <c r="BS945" s="338"/>
      <c r="BT945" s="338"/>
      <c r="BU945" s="338"/>
      <c r="BV945" s="338"/>
      <c r="BW945" s="338"/>
      <c r="BX945" s="338"/>
      <c r="BY945" s="338"/>
      <c r="BZ945" s="338"/>
      <c r="CA945" s="338"/>
      <c r="CB945" s="338"/>
    </row>
    <row r="946" ht="15.75" customHeight="1">
      <c r="A946" s="338"/>
      <c r="B946" s="338"/>
      <c r="C946" s="346"/>
      <c r="D946" s="546"/>
      <c r="E946" s="547"/>
      <c r="F946" s="548"/>
      <c r="G946" s="448"/>
      <c r="H946" s="338"/>
      <c r="I946" s="338"/>
      <c r="J946" s="338"/>
      <c r="K946" s="338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  <c r="AI946" s="338"/>
      <c r="AJ946" s="338"/>
      <c r="AK946" s="338"/>
      <c r="AL946" s="338"/>
      <c r="AM946" s="338"/>
      <c r="AN946" s="338"/>
      <c r="AO946" s="338"/>
      <c r="AP946" s="338"/>
      <c r="AQ946" s="338"/>
      <c r="AR946" s="338"/>
      <c r="AS946" s="338"/>
      <c r="AT946" s="338"/>
      <c r="AU946" s="338"/>
      <c r="AV946" s="338"/>
      <c r="AW946" s="338"/>
      <c r="AX946" s="338"/>
      <c r="AY946" s="338"/>
      <c r="AZ946" s="338"/>
      <c r="BA946" s="338"/>
      <c r="BB946" s="338"/>
      <c r="BC946" s="338"/>
      <c r="BD946" s="338"/>
      <c r="BE946" s="338"/>
      <c r="BF946" s="338"/>
      <c r="BG946" s="338"/>
      <c r="BH946" s="338"/>
      <c r="BI946" s="338"/>
      <c r="BJ946" s="338"/>
      <c r="BK946" s="338"/>
      <c r="BL946" s="338"/>
      <c r="BM946" s="338"/>
      <c r="BN946" s="338"/>
      <c r="BO946" s="338"/>
      <c r="BP946" s="338"/>
      <c r="BQ946" s="338"/>
      <c r="BR946" s="338"/>
      <c r="BS946" s="338"/>
      <c r="BT946" s="338"/>
      <c r="BU946" s="338"/>
      <c r="BV946" s="338"/>
      <c r="BW946" s="338"/>
      <c r="BX946" s="338"/>
      <c r="BY946" s="338"/>
      <c r="BZ946" s="338"/>
      <c r="CA946" s="338"/>
      <c r="CB946" s="338"/>
    </row>
    <row r="947" ht="15.75" customHeight="1">
      <c r="A947" s="338"/>
      <c r="B947" s="338"/>
      <c r="C947" s="346"/>
      <c r="D947" s="546"/>
      <c r="E947" s="547"/>
      <c r="F947" s="548"/>
      <c r="G947" s="448"/>
      <c r="H947" s="338"/>
      <c r="I947" s="338"/>
      <c r="J947" s="338"/>
      <c r="K947" s="338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  <c r="AI947" s="338"/>
      <c r="AJ947" s="338"/>
      <c r="AK947" s="338"/>
      <c r="AL947" s="338"/>
      <c r="AM947" s="338"/>
      <c r="AN947" s="338"/>
      <c r="AO947" s="338"/>
      <c r="AP947" s="338"/>
      <c r="AQ947" s="338"/>
      <c r="AR947" s="338"/>
      <c r="AS947" s="338"/>
      <c r="AT947" s="338"/>
      <c r="AU947" s="338"/>
      <c r="AV947" s="338"/>
      <c r="AW947" s="338"/>
      <c r="AX947" s="338"/>
      <c r="AY947" s="338"/>
      <c r="AZ947" s="338"/>
      <c r="BA947" s="338"/>
      <c r="BB947" s="338"/>
      <c r="BC947" s="338"/>
      <c r="BD947" s="338"/>
      <c r="BE947" s="338"/>
      <c r="BF947" s="338"/>
      <c r="BG947" s="338"/>
      <c r="BH947" s="338"/>
      <c r="BI947" s="338"/>
      <c r="BJ947" s="338"/>
      <c r="BK947" s="338"/>
      <c r="BL947" s="338"/>
      <c r="BM947" s="338"/>
      <c r="BN947" s="338"/>
      <c r="BO947" s="338"/>
      <c r="BP947" s="338"/>
      <c r="BQ947" s="338"/>
      <c r="BR947" s="338"/>
      <c r="BS947" s="338"/>
      <c r="BT947" s="338"/>
      <c r="BU947" s="338"/>
      <c r="BV947" s="338"/>
      <c r="BW947" s="338"/>
      <c r="BX947" s="338"/>
      <c r="BY947" s="338"/>
      <c r="BZ947" s="338"/>
      <c r="CA947" s="338"/>
      <c r="CB947" s="338"/>
    </row>
    <row r="948" ht="15.75" customHeight="1">
      <c r="A948" s="338"/>
      <c r="B948" s="338"/>
      <c r="C948" s="346"/>
      <c r="D948" s="546"/>
      <c r="E948" s="547"/>
      <c r="F948" s="548"/>
      <c r="G948" s="448"/>
      <c r="H948" s="338"/>
      <c r="I948" s="338"/>
      <c r="J948" s="338"/>
      <c r="K948" s="338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  <c r="AI948" s="338"/>
      <c r="AJ948" s="338"/>
      <c r="AK948" s="338"/>
      <c r="AL948" s="338"/>
      <c r="AM948" s="338"/>
      <c r="AN948" s="338"/>
      <c r="AO948" s="338"/>
      <c r="AP948" s="338"/>
      <c r="AQ948" s="338"/>
      <c r="AR948" s="338"/>
      <c r="AS948" s="338"/>
      <c r="AT948" s="338"/>
      <c r="AU948" s="338"/>
      <c r="AV948" s="338"/>
      <c r="AW948" s="338"/>
      <c r="AX948" s="338"/>
      <c r="AY948" s="338"/>
      <c r="AZ948" s="338"/>
      <c r="BA948" s="338"/>
      <c r="BB948" s="338"/>
      <c r="BC948" s="338"/>
      <c r="BD948" s="338"/>
      <c r="BE948" s="338"/>
      <c r="BF948" s="338"/>
      <c r="BG948" s="338"/>
      <c r="BH948" s="338"/>
      <c r="BI948" s="338"/>
      <c r="BJ948" s="338"/>
      <c r="BK948" s="338"/>
      <c r="BL948" s="338"/>
      <c r="BM948" s="338"/>
      <c r="BN948" s="338"/>
      <c r="BO948" s="338"/>
      <c r="BP948" s="338"/>
      <c r="BQ948" s="338"/>
      <c r="BR948" s="338"/>
      <c r="BS948" s="338"/>
      <c r="BT948" s="338"/>
      <c r="BU948" s="338"/>
      <c r="BV948" s="338"/>
      <c r="BW948" s="338"/>
      <c r="BX948" s="338"/>
      <c r="BY948" s="338"/>
      <c r="BZ948" s="338"/>
      <c r="CA948" s="338"/>
      <c r="CB948" s="338"/>
    </row>
    <row r="949" ht="15.75" customHeight="1">
      <c r="A949" s="338"/>
      <c r="B949" s="338"/>
      <c r="C949" s="346"/>
      <c r="D949" s="546"/>
      <c r="E949" s="547"/>
      <c r="F949" s="548"/>
      <c r="G949" s="448"/>
      <c r="H949" s="338"/>
      <c r="I949" s="338"/>
      <c r="J949" s="338"/>
      <c r="K949" s="338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  <c r="AI949" s="338"/>
      <c r="AJ949" s="338"/>
      <c r="AK949" s="338"/>
      <c r="AL949" s="338"/>
      <c r="AM949" s="338"/>
      <c r="AN949" s="338"/>
      <c r="AO949" s="338"/>
      <c r="AP949" s="338"/>
      <c r="AQ949" s="338"/>
      <c r="AR949" s="338"/>
      <c r="AS949" s="338"/>
      <c r="AT949" s="338"/>
      <c r="AU949" s="338"/>
      <c r="AV949" s="338"/>
      <c r="AW949" s="338"/>
      <c r="AX949" s="338"/>
      <c r="AY949" s="338"/>
      <c r="AZ949" s="338"/>
      <c r="BA949" s="338"/>
      <c r="BB949" s="338"/>
      <c r="BC949" s="338"/>
      <c r="BD949" s="338"/>
      <c r="BE949" s="338"/>
      <c r="BF949" s="338"/>
      <c r="BG949" s="338"/>
      <c r="BH949" s="338"/>
      <c r="BI949" s="338"/>
      <c r="BJ949" s="338"/>
      <c r="BK949" s="338"/>
      <c r="BL949" s="338"/>
      <c r="BM949" s="338"/>
      <c r="BN949" s="338"/>
      <c r="BO949" s="338"/>
      <c r="BP949" s="338"/>
      <c r="BQ949" s="338"/>
      <c r="BR949" s="338"/>
      <c r="BS949" s="338"/>
      <c r="BT949" s="338"/>
      <c r="BU949" s="338"/>
      <c r="BV949" s="338"/>
      <c r="BW949" s="338"/>
      <c r="BX949" s="338"/>
      <c r="BY949" s="338"/>
      <c r="BZ949" s="338"/>
      <c r="CA949" s="338"/>
      <c r="CB949" s="338"/>
    </row>
    <row r="950" ht="15.75" customHeight="1">
      <c r="A950" s="338"/>
      <c r="B950" s="338"/>
      <c r="C950" s="346"/>
      <c r="D950" s="546"/>
      <c r="E950" s="547"/>
      <c r="F950" s="548"/>
      <c r="G950" s="448"/>
      <c r="H950" s="338"/>
      <c r="I950" s="338"/>
      <c r="J950" s="338"/>
      <c r="K950" s="338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  <c r="AI950" s="338"/>
      <c r="AJ950" s="338"/>
      <c r="AK950" s="338"/>
      <c r="AL950" s="338"/>
      <c r="AM950" s="338"/>
      <c r="AN950" s="338"/>
      <c r="AO950" s="338"/>
      <c r="AP950" s="338"/>
      <c r="AQ950" s="338"/>
      <c r="AR950" s="338"/>
      <c r="AS950" s="338"/>
      <c r="AT950" s="338"/>
      <c r="AU950" s="338"/>
      <c r="AV950" s="338"/>
      <c r="AW950" s="338"/>
      <c r="AX950" s="338"/>
      <c r="AY950" s="338"/>
      <c r="AZ950" s="338"/>
      <c r="BA950" s="338"/>
      <c r="BB950" s="338"/>
      <c r="BC950" s="338"/>
      <c r="BD950" s="338"/>
      <c r="BE950" s="338"/>
      <c r="BF950" s="338"/>
      <c r="BG950" s="338"/>
      <c r="BH950" s="338"/>
      <c r="BI950" s="338"/>
      <c r="BJ950" s="338"/>
      <c r="BK950" s="338"/>
      <c r="BL950" s="338"/>
      <c r="BM950" s="338"/>
      <c r="BN950" s="338"/>
      <c r="BO950" s="338"/>
      <c r="BP950" s="338"/>
      <c r="BQ950" s="338"/>
      <c r="BR950" s="338"/>
      <c r="BS950" s="338"/>
      <c r="BT950" s="338"/>
      <c r="BU950" s="338"/>
      <c r="BV950" s="338"/>
      <c r="BW950" s="338"/>
      <c r="BX950" s="338"/>
      <c r="BY950" s="338"/>
      <c r="BZ950" s="338"/>
      <c r="CA950" s="338"/>
      <c r="CB950" s="338"/>
    </row>
    <row r="951" ht="15.75" customHeight="1">
      <c r="A951" s="338"/>
      <c r="B951" s="338"/>
      <c r="C951" s="346"/>
      <c r="D951" s="546"/>
      <c r="E951" s="547"/>
      <c r="F951" s="548"/>
      <c r="G951" s="448"/>
      <c r="H951" s="338"/>
      <c r="I951" s="338"/>
      <c r="J951" s="338"/>
      <c r="K951" s="338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  <c r="AI951" s="338"/>
      <c r="AJ951" s="338"/>
      <c r="AK951" s="338"/>
      <c r="AL951" s="338"/>
      <c r="AM951" s="338"/>
      <c r="AN951" s="338"/>
      <c r="AO951" s="338"/>
      <c r="AP951" s="338"/>
      <c r="AQ951" s="338"/>
      <c r="AR951" s="338"/>
      <c r="AS951" s="338"/>
      <c r="AT951" s="338"/>
      <c r="AU951" s="338"/>
      <c r="AV951" s="338"/>
      <c r="AW951" s="338"/>
      <c r="AX951" s="338"/>
      <c r="AY951" s="338"/>
      <c r="AZ951" s="338"/>
      <c r="BA951" s="338"/>
      <c r="BB951" s="338"/>
      <c r="BC951" s="338"/>
      <c r="BD951" s="338"/>
      <c r="BE951" s="338"/>
      <c r="BF951" s="338"/>
      <c r="BG951" s="338"/>
      <c r="BH951" s="338"/>
      <c r="BI951" s="338"/>
      <c r="BJ951" s="338"/>
      <c r="BK951" s="338"/>
      <c r="BL951" s="338"/>
      <c r="BM951" s="338"/>
      <c r="BN951" s="338"/>
      <c r="BO951" s="338"/>
      <c r="BP951" s="338"/>
      <c r="BQ951" s="338"/>
      <c r="BR951" s="338"/>
      <c r="BS951" s="338"/>
      <c r="BT951" s="338"/>
      <c r="BU951" s="338"/>
      <c r="BV951" s="338"/>
      <c r="BW951" s="338"/>
      <c r="BX951" s="338"/>
      <c r="BY951" s="338"/>
      <c r="BZ951" s="338"/>
      <c r="CA951" s="338"/>
      <c r="CB951" s="338"/>
    </row>
    <row r="952" ht="15.75" customHeight="1">
      <c r="A952" s="338"/>
      <c r="B952" s="338"/>
      <c r="C952" s="346"/>
      <c r="D952" s="546"/>
      <c r="E952" s="547"/>
      <c r="F952" s="548"/>
      <c r="G952" s="448"/>
      <c r="H952" s="338"/>
      <c r="I952" s="338"/>
      <c r="J952" s="338"/>
      <c r="K952" s="338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  <c r="AI952" s="338"/>
      <c r="AJ952" s="338"/>
      <c r="AK952" s="338"/>
      <c r="AL952" s="338"/>
      <c r="AM952" s="338"/>
      <c r="AN952" s="338"/>
      <c r="AO952" s="338"/>
      <c r="AP952" s="338"/>
      <c r="AQ952" s="338"/>
      <c r="AR952" s="338"/>
      <c r="AS952" s="338"/>
      <c r="AT952" s="338"/>
      <c r="AU952" s="338"/>
      <c r="AV952" s="338"/>
      <c r="AW952" s="338"/>
      <c r="AX952" s="338"/>
      <c r="AY952" s="338"/>
      <c r="AZ952" s="338"/>
      <c r="BA952" s="338"/>
      <c r="BB952" s="338"/>
      <c r="BC952" s="338"/>
      <c r="BD952" s="338"/>
      <c r="BE952" s="338"/>
      <c r="BF952" s="338"/>
      <c r="BG952" s="338"/>
      <c r="BH952" s="338"/>
      <c r="BI952" s="338"/>
      <c r="BJ952" s="338"/>
      <c r="BK952" s="338"/>
      <c r="BL952" s="338"/>
      <c r="BM952" s="338"/>
      <c r="BN952" s="338"/>
      <c r="BO952" s="338"/>
      <c r="BP952" s="338"/>
      <c r="BQ952" s="338"/>
      <c r="BR952" s="338"/>
      <c r="BS952" s="338"/>
      <c r="BT952" s="338"/>
      <c r="BU952" s="338"/>
      <c r="BV952" s="338"/>
      <c r="BW952" s="338"/>
      <c r="BX952" s="338"/>
      <c r="BY952" s="338"/>
      <c r="BZ952" s="338"/>
      <c r="CA952" s="338"/>
      <c r="CB952" s="338"/>
    </row>
    <row r="953" ht="15.75" customHeight="1">
      <c r="A953" s="338"/>
      <c r="B953" s="338"/>
      <c r="C953" s="346"/>
      <c r="D953" s="546"/>
      <c r="E953" s="547"/>
      <c r="F953" s="548"/>
      <c r="G953" s="448"/>
      <c r="H953" s="338"/>
      <c r="I953" s="338"/>
      <c r="J953" s="338"/>
      <c r="K953" s="338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  <c r="AI953" s="338"/>
      <c r="AJ953" s="338"/>
      <c r="AK953" s="338"/>
      <c r="AL953" s="338"/>
      <c r="AM953" s="338"/>
      <c r="AN953" s="338"/>
      <c r="AO953" s="338"/>
      <c r="AP953" s="338"/>
      <c r="AQ953" s="338"/>
      <c r="AR953" s="338"/>
      <c r="AS953" s="338"/>
      <c r="AT953" s="338"/>
      <c r="AU953" s="338"/>
      <c r="AV953" s="338"/>
      <c r="AW953" s="338"/>
      <c r="AX953" s="338"/>
      <c r="AY953" s="338"/>
      <c r="AZ953" s="338"/>
      <c r="BA953" s="338"/>
      <c r="BB953" s="338"/>
      <c r="BC953" s="338"/>
      <c r="BD953" s="338"/>
      <c r="BE953" s="338"/>
      <c r="BF953" s="338"/>
      <c r="BG953" s="338"/>
      <c r="BH953" s="338"/>
      <c r="BI953" s="338"/>
      <c r="BJ953" s="338"/>
      <c r="BK953" s="338"/>
      <c r="BL953" s="338"/>
      <c r="BM953" s="338"/>
      <c r="BN953" s="338"/>
      <c r="BO953" s="338"/>
      <c r="BP953" s="338"/>
      <c r="BQ953" s="338"/>
      <c r="BR953" s="338"/>
      <c r="BS953" s="338"/>
      <c r="BT953" s="338"/>
      <c r="BU953" s="338"/>
      <c r="BV953" s="338"/>
      <c r="BW953" s="338"/>
      <c r="BX953" s="338"/>
      <c r="BY953" s="338"/>
      <c r="BZ953" s="338"/>
      <c r="CA953" s="338"/>
      <c r="CB953" s="338"/>
    </row>
    <row r="954" ht="15.75" customHeight="1">
      <c r="A954" s="338"/>
      <c r="B954" s="338"/>
      <c r="C954" s="346"/>
      <c r="D954" s="546"/>
      <c r="E954" s="547"/>
      <c r="F954" s="548"/>
      <c r="G954" s="448"/>
      <c r="H954" s="338"/>
      <c r="I954" s="338"/>
      <c r="J954" s="338"/>
      <c r="K954" s="338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  <c r="AI954" s="338"/>
      <c r="AJ954" s="338"/>
      <c r="AK954" s="338"/>
      <c r="AL954" s="338"/>
      <c r="AM954" s="338"/>
      <c r="AN954" s="338"/>
      <c r="AO954" s="338"/>
      <c r="AP954" s="338"/>
      <c r="AQ954" s="338"/>
      <c r="AR954" s="338"/>
      <c r="AS954" s="338"/>
      <c r="AT954" s="338"/>
      <c r="AU954" s="338"/>
      <c r="AV954" s="338"/>
      <c r="AW954" s="338"/>
      <c r="AX954" s="338"/>
      <c r="AY954" s="338"/>
      <c r="AZ954" s="338"/>
      <c r="BA954" s="338"/>
      <c r="BB954" s="338"/>
      <c r="BC954" s="338"/>
      <c r="BD954" s="338"/>
      <c r="BE954" s="338"/>
      <c r="BF954" s="338"/>
      <c r="BG954" s="338"/>
      <c r="BH954" s="338"/>
      <c r="BI954" s="338"/>
      <c r="BJ954" s="338"/>
      <c r="BK954" s="338"/>
      <c r="BL954" s="338"/>
      <c r="BM954" s="338"/>
      <c r="BN954" s="338"/>
      <c r="BO954" s="338"/>
      <c r="BP954" s="338"/>
      <c r="BQ954" s="338"/>
      <c r="BR954" s="338"/>
      <c r="BS954" s="338"/>
      <c r="BT954" s="338"/>
      <c r="BU954" s="338"/>
      <c r="BV954" s="338"/>
      <c r="BW954" s="338"/>
      <c r="BX954" s="338"/>
      <c r="BY954" s="338"/>
      <c r="BZ954" s="338"/>
      <c r="CA954" s="338"/>
      <c r="CB954" s="338"/>
    </row>
    <row r="955" ht="15.75" customHeight="1">
      <c r="A955" s="338"/>
      <c r="B955" s="338"/>
      <c r="C955" s="346"/>
      <c r="D955" s="546"/>
      <c r="E955" s="547"/>
      <c r="F955" s="548"/>
      <c r="G955" s="448"/>
      <c r="H955" s="338"/>
      <c r="I955" s="338"/>
      <c r="J955" s="338"/>
      <c r="K955" s="338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  <c r="AI955" s="338"/>
      <c r="AJ955" s="338"/>
      <c r="AK955" s="338"/>
      <c r="AL955" s="338"/>
      <c r="AM955" s="338"/>
      <c r="AN955" s="338"/>
      <c r="AO955" s="338"/>
      <c r="AP955" s="338"/>
      <c r="AQ955" s="338"/>
      <c r="AR955" s="338"/>
      <c r="AS955" s="338"/>
      <c r="AT955" s="338"/>
      <c r="AU955" s="338"/>
      <c r="AV955" s="338"/>
      <c r="AW955" s="338"/>
      <c r="AX955" s="338"/>
      <c r="AY955" s="338"/>
      <c r="AZ955" s="338"/>
      <c r="BA955" s="338"/>
      <c r="BB955" s="338"/>
      <c r="BC955" s="338"/>
      <c r="BD955" s="338"/>
      <c r="BE955" s="338"/>
      <c r="BF955" s="338"/>
      <c r="BG955" s="338"/>
      <c r="BH955" s="338"/>
      <c r="BI955" s="338"/>
      <c r="BJ955" s="338"/>
      <c r="BK955" s="338"/>
      <c r="BL955" s="338"/>
      <c r="BM955" s="338"/>
      <c r="BN955" s="338"/>
      <c r="BO955" s="338"/>
      <c r="BP955" s="338"/>
      <c r="BQ955" s="338"/>
      <c r="BR955" s="338"/>
      <c r="BS955" s="338"/>
      <c r="BT955" s="338"/>
      <c r="BU955" s="338"/>
      <c r="BV955" s="338"/>
      <c r="BW955" s="338"/>
      <c r="BX955" s="338"/>
      <c r="BY955" s="338"/>
      <c r="BZ955" s="338"/>
      <c r="CA955" s="338"/>
      <c r="CB955" s="338"/>
    </row>
    <row r="956" ht="15.75" customHeight="1">
      <c r="A956" s="338"/>
      <c r="B956" s="338"/>
      <c r="C956" s="346"/>
      <c r="D956" s="546"/>
      <c r="E956" s="547"/>
      <c r="F956" s="548"/>
      <c r="G956" s="448"/>
      <c r="H956" s="338"/>
      <c r="I956" s="338"/>
      <c r="J956" s="338"/>
      <c r="K956" s="338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  <c r="AI956" s="338"/>
      <c r="AJ956" s="338"/>
      <c r="AK956" s="338"/>
      <c r="AL956" s="338"/>
      <c r="AM956" s="338"/>
      <c r="AN956" s="338"/>
      <c r="AO956" s="338"/>
      <c r="AP956" s="338"/>
      <c r="AQ956" s="338"/>
      <c r="AR956" s="338"/>
      <c r="AS956" s="338"/>
      <c r="AT956" s="338"/>
      <c r="AU956" s="338"/>
      <c r="AV956" s="338"/>
      <c r="AW956" s="338"/>
      <c r="AX956" s="338"/>
      <c r="AY956" s="338"/>
      <c r="AZ956" s="338"/>
      <c r="BA956" s="338"/>
      <c r="BB956" s="338"/>
      <c r="BC956" s="338"/>
      <c r="BD956" s="338"/>
      <c r="BE956" s="338"/>
      <c r="BF956" s="338"/>
      <c r="BG956" s="338"/>
      <c r="BH956" s="338"/>
      <c r="BI956" s="338"/>
      <c r="BJ956" s="338"/>
      <c r="BK956" s="338"/>
      <c r="BL956" s="338"/>
      <c r="BM956" s="338"/>
      <c r="BN956" s="338"/>
      <c r="BO956" s="338"/>
      <c r="BP956" s="338"/>
      <c r="BQ956" s="338"/>
      <c r="BR956" s="338"/>
      <c r="BS956" s="338"/>
      <c r="BT956" s="338"/>
      <c r="BU956" s="338"/>
      <c r="BV956" s="338"/>
      <c r="BW956" s="338"/>
      <c r="BX956" s="338"/>
      <c r="BY956" s="338"/>
      <c r="BZ956" s="338"/>
      <c r="CA956" s="338"/>
      <c r="CB956" s="338"/>
    </row>
    <row r="957" ht="15.75" customHeight="1">
      <c r="A957" s="338"/>
      <c r="B957" s="338"/>
      <c r="C957" s="346"/>
      <c r="D957" s="546"/>
      <c r="E957" s="547"/>
      <c r="F957" s="548"/>
      <c r="G957" s="448"/>
      <c r="H957" s="338"/>
      <c r="I957" s="338"/>
      <c r="J957" s="338"/>
      <c r="K957" s="338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  <c r="AI957" s="338"/>
      <c r="AJ957" s="338"/>
      <c r="AK957" s="338"/>
      <c r="AL957" s="338"/>
      <c r="AM957" s="338"/>
      <c r="AN957" s="338"/>
      <c r="AO957" s="338"/>
      <c r="AP957" s="338"/>
      <c r="AQ957" s="338"/>
      <c r="AR957" s="338"/>
      <c r="AS957" s="338"/>
      <c r="AT957" s="338"/>
      <c r="AU957" s="338"/>
      <c r="AV957" s="338"/>
      <c r="AW957" s="338"/>
      <c r="AX957" s="338"/>
      <c r="AY957" s="338"/>
      <c r="AZ957" s="338"/>
      <c r="BA957" s="338"/>
      <c r="BB957" s="338"/>
      <c r="BC957" s="338"/>
      <c r="BD957" s="338"/>
      <c r="BE957" s="338"/>
      <c r="BF957" s="338"/>
      <c r="BG957" s="338"/>
      <c r="BH957" s="338"/>
      <c r="BI957" s="338"/>
      <c r="BJ957" s="338"/>
      <c r="BK957" s="338"/>
      <c r="BL957" s="338"/>
      <c r="BM957" s="338"/>
      <c r="BN957" s="338"/>
      <c r="BO957" s="338"/>
      <c r="BP957" s="338"/>
      <c r="BQ957" s="338"/>
      <c r="BR957" s="338"/>
      <c r="BS957" s="338"/>
      <c r="BT957" s="338"/>
      <c r="BU957" s="338"/>
      <c r="BV957" s="338"/>
      <c r="BW957" s="338"/>
      <c r="BX957" s="338"/>
      <c r="BY957" s="338"/>
      <c r="BZ957" s="338"/>
      <c r="CA957" s="338"/>
      <c r="CB957" s="338"/>
    </row>
    <row r="958" ht="15.75" customHeight="1">
      <c r="A958" s="338"/>
      <c r="B958" s="338"/>
      <c r="C958" s="346"/>
      <c r="D958" s="546"/>
      <c r="E958" s="547"/>
      <c r="F958" s="548"/>
      <c r="G958" s="44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  <c r="AI958" s="338"/>
      <c r="AJ958" s="338"/>
      <c r="AK958" s="338"/>
      <c r="AL958" s="338"/>
      <c r="AM958" s="338"/>
      <c r="AN958" s="338"/>
      <c r="AO958" s="338"/>
      <c r="AP958" s="338"/>
      <c r="AQ958" s="338"/>
      <c r="AR958" s="338"/>
      <c r="AS958" s="338"/>
      <c r="AT958" s="338"/>
      <c r="AU958" s="338"/>
      <c r="AV958" s="338"/>
      <c r="AW958" s="338"/>
      <c r="AX958" s="338"/>
      <c r="AY958" s="338"/>
      <c r="AZ958" s="338"/>
      <c r="BA958" s="338"/>
      <c r="BB958" s="338"/>
      <c r="BC958" s="338"/>
      <c r="BD958" s="338"/>
      <c r="BE958" s="338"/>
      <c r="BF958" s="338"/>
      <c r="BG958" s="338"/>
      <c r="BH958" s="338"/>
      <c r="BI958" s="338"/>
      <c r="BJ958" s="338"/>
      <c r="BK958" s="338"/>
      <c r="BL958" s="338"/>
      <c r="BM958" s="338"/>
      <c r="BN958" s="338"/>
      <c r="BO958" s="338"/>
      <c r="BP958" s="338"/>
      <c r="BQ958" s="338"/>
      <c r="BR958" s="338"/>
      <c r="BS958" s="338"/>
      <c r="BT958" s="338"/>
      <c r="BU958" s="338"/>
      <c r="BV958" s="338"/>
      <c r="BW958" s="338"/>
      <c r="BX958" s="338"/>
      <c r="BY958" s="338"/>
      <c r="BZ958" s="338"/>
      <c r="CA958" s="338"/>
      <c r="CB958" s="338"/>
    </row>
    <row r="959" ht="15.75" customHeight="1">
      <c r="A959" s="338"/>
      <c r="B959" s="338"/>
      <c r="C959" s="346"/>
      <c r="D959" s="546"/>
      <c r="E959" s="547"/>
      <c r="F959" s="548"/>
      <c r="G959" s="448"/>
      <c r="H959" s="338"/>
      <c r="I959" s="338"/>
      <c r="J959" s="338"/>
      <c r="K959" s="338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  <c r="AI959" s="338"/>
      <c r="AJ959" s="338"/>
      <c r="AK959" s="338"/>
      <c r="AL959" s="338"/>
      <c r="AM959" s="338"/>
      <c r="AN959" s="338"/>
      <c r="AO959" s="338"/>
      <c r="AP959" s="338"/>
      <c r="AQ959" s="338"/>
      <c r="AR959" s="338"/>
      <c r="AS959" s="338"/>
      <c r="AT959" s="338"/>
      <c r="AU959" s="338"/>
      <c r="AV959" s="338"/>
      <c r="AW959" s="338"/>
      <c r="AX959" s="338"/>
      <c r="AY959" s="338"/>
      <c r="AZ959" s="338"/>
      <c r="BA959" s="338"/>
      <c r="BB959" s="338"/>
      <c r="BC959" s="338"/>
      <c r="BD959" s="338"/>
      <c r="BE959" s="338"/>
      <c r="BF959" s="338"/>
      <c r="BG959" s="338"/>
      <c r="BH959" s="338"/>
      <c r="BI959" s="338"/>
      <c r="BJ959" s="338"/>
      <c r="BK959" s="338"/>
      <c r="BL959" s="338"/>
      <c r="BM959" s="338"/>
      <c r="BN959" s="338"/>
      <c r="BO959" s="338"/>
      <c r="BP959" s="338"/>
      <c r="BQ959" s="338"/>
      <c r="BR959" s="338"/>
      <c r="BS959" s="338"/>
      <c r="BT959" s="338"/>
      <c r="BU959" s="338"/>
      <c r="BV959" s="338"/>
      <c r="BW959" s="338"/>
      <c r="BX959" s="338"/>
      <c r="BY959" s="338"/>
      <c r="BZ959" s="338"/>
      <c r="CA959" s="338"/>
      <c r="CB959" s="338"/>
    </row>
    <row r="960" ht="15.75" customHeight="1">
      <c r="A960" s="338"/>
      <c r="B960" s="338"/>
      <c r="C960" s="346"/>
      <c r="D960" s="546"/>
      <c r="E960" s="547"/>
      <c r="F960" s="548"/>
      <c r="G960" s="448"/>
      <c r="H960" s="338"/>
      <c r="I960" s="338"/>
      <c r="J960" s="338"/>
      <c r="K960" s="338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  <c r="AI960" s="338"/>
      <c r="AJ960" s="338"/>
      <c r="AK960" s="338"/>
      <c r="AL960" s="338"/>
      <c r="AM960" s="338"/>
      <c r="AN960" s="338"/>
      <c r="AO960" s="338"/>
      <c r="AP960" s="338"/>
      <c r="AQ960" s="338"/>
      <c r="AR960" s="338"/>
      <c r="AS960" s="338"/>
      <c r="AT960" s="338"/>
      <c r="AU960" s="338"/>
      <c r="AV960" s="338"/>
      <c r="AW960" s="338"/>
      <c r="AX960" s="338"/>
      <c r="AY960" s="338"/>
      <c r="AZ960" s="338"/>
      <c r="BA960" s="338"/>
      <c r="BB960" s="338"/>
      <c r="BC960" s="338"/>
      <c r="BD960" s="338"/>
      <c r="BE960" s="338"/>
      <c r="BF960" s="338"/>
      <c r="BG960" s="338"/>
      <c r="BH960" s="338"/>
      <c r="BI960" s="338"/>
      <c r="BJ960" s="338"/>
      <c r="BK960" s="338"/>
      <c r="BL960" s="338"/>
      <c r="BM960" s="338"/>
      <c r="BN960" s="338"/>
      <c r="BO960" s="338"/>
      <c r="BP960" s="338"/>
      <c r="BQ960" s="338"/>
      <c r="BR960" s="338"/>
      <c r="BS960" s="338"/>
      <c r="BT960" s="338"/>
      <c r="BU960" s="338"/>
      <c r="BV960" s="338"/>
      <c r="BW960" s="338"/>
      <c r="BX960" s="338"/>
      <c r="BY960" s="338"/>
      <c r="BZ960" s="338"/>
      <c r="CA960" s="338"/>
      <c r="CB960" s="338"/>
    </row>
    <row r="961" ht="15.75" customHeight="1">
      <c r="A961" s="338"/>
      <c r="B961" s="338"/>
      <c r="C961" s="346"/>
      <c r="D961" s="546"/>
      <c r="E961" s="547"/>
      <c r="F961" s="548"/>
      <c r="G961" s="448"/>
      <c r="H961" s="338"/>
      <c r="I961" s="338"/>
      <c r="J961" s="338"/>
      <c r="K961" s="338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  <c r="AI961" s="338"/>
      <c r="AJ961" s="338"/>
      <c r="AK961" s="338"/>
      <c r="AL961" s="338"/>
      <c r="AM961" s="338"/>
      <c r="AN961" s="338"/>
      <c r="AO961" s="338"/>
      <c r="AP961" s="338"/>
      <c r="AQ961" s="338"/>
      <c r="AR961" s="338"/>
      <c r="AS961" s="338"/>
      <c r="AT961" s="338"/>
      <c r="AU961" s="338"/>
      <c r="AV961" s="338"/>
      <c r="AW961" s="338"/>
      <c r="AX961" s="338"/>
      <c r="AY961" s="338"/>
      <c r="AZ961" s="338"/>
      <c r="BA961" s="338"/>
      <c r="BB961" s="338"/>
      <c r="BC961" s="338"/>
      <c r="BD961" s="338"/>
      <c r="BE961" s="338"/>
      <c r="BF961" s="338"/>
      <c r="BG961" s="338"/>
      <c r="BH961" s="338"/>
      <c r="BI961" s="338"/>
      <c r="BJ961" s="338"/>
      <c r="BK961" s="338"/>
      <c r="BL961" s="338"/>
      <c r="BM961" s="338"/>
      <c r="BN961" s="338"/>
      <c r="BO961" s="338"/>
      <c r="BP961" s="338"/>
      <c r="BQ961" s="338"/>
      <c r="BR961" s="338"/>
      <c r="BS961" s="338"/>
      <c r="BT961" s="338"/>
      <c r="BU961" s="338"/>
      <c r="BV961" s="338"/>
      <c r="BW961" s="338"/>
      <c r="BX961" s="338"/>
      <c r="BY961" s="338"/>
      <c r="BZ961" s="338"/>
      <c r="CA961" s="338"/>
      <c r="CB961" s="338"/>
    </row>
    <row r="962" ht="15.75" customHeight="1">
      <c r="A962" s="338"/>
      <c r="B962" s="338"/>
      <c r="C962" s="346"/>
      <c r="D962" s="546"/>
      <c r="E962" s="547"/>
      <c r="F962" s="548"/>
      <c r="G962" s="448"/>
      <c r="H962" s="338"/>
      <c r="I962" s="338"/>
      <c r="J962" s="338"/>
      <c r="K962" s="338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  <c r="AI962" s="338"/>
      <c r="AJ962" s="338"/>
      <c r="AK962" s="338"/>
      <c r="AL962" s="338"/>
      <c r="AM962" s="338"/>
      <c r="AN962" s="338"/>
      <c r="AO962" s="338"/>
      <c r="AP962" s="338"/>
      <c r="AQ962" s="338"/>
      <c r="AR962" s="338"/>
      <c r="AS962" s="338"/>
      <c r="AT962" s="338"/>
      <c r="AU962" s="338"/>
      <c r="AV962" s="338"/>
      <c r="AW962" s="338"/>
      <c r="AX962" s="338"/>
      <c r="AY962" s="338"/>
      <c r="AZ962" s="338"/>
      <c r="BA962" s="338"/>
      <c r="BB962" s="338"/>
      <c r="BC962" s="338"/>
      <c r="BD962" s="338"/>
      <c r="BE962" s="338"/>
      <c r="BF962" s="338"/>
      <c r="BG962" s="338"/>
      <c r="BH962" s="338"/>
      <c r="BI962" s="338"/>
      <c r="BJ962" s="338"/>
      <c r="BK962" s="338"/>
      <c r="BL962" s="338"/>
      <c r="BM962" s="338"/>
      <c r="BN962" s="338"/>
      <c r="BO962" s="338"/>
      <c r="BP962" s="338"/>
      <c r="BQ962" s="338"/>
      <c r="BR962" s="338"/>
      <c r="BS962" s="338"/>
      <c r="BT962" s="338"/>
      <c r="BU962" s="338"/>
      <c r="BV962" s="338"/>
      <c r="BW962" s="338"/>
      <c r="BX962" s="338"/>
      <c r="BY962" s="338"/>
      <c r="BZ962" s="338"/>
      <c r="CA962" s="338"/>
      <c r="CB962" s="338"/>
    </row>
    <row r="963" ht="15.75" customHeight="1">
      <c r="A963" s="338"/>
      <c r="B963" s="338"/>
      <c r="C963" s="346"/>
      <c r="D963" s="546"/>
      <c r="E963" s="547"/>
      <c r="F963" s="548"/>
      <c r="G963" s="448"/>
      <c r="H963" s="338"/>
      <c r="I963" s="338"/>
      <c r="J963" s="338"/>
      <c r="K963" s="338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  <c r="AI963" s="338"/>
      <c r="AJ963" s="338"/>
      <c r="AK963" s="338"/>
      <c r="AL963" s="338"/>
      <c r="AM963" s="338"/>
      <c r="AN963" s="338"/>
      <c r="AO963" s="338"/>
      <c r="AP963" s="338"/>
      <c r="AQ963" s="338"/>
      <c r="AR963" s="338"/>
      <c r="AS963" s="338"/>
      <c r="AT963" s="338"/>
      <c r="AU963" s="338"/>
      <c r="AV963" s="338"/>
      <c r="AW963" s="338"/>
      <c r="AX963" s="338"/>
      <c r="AY963" s="338"/>
      <c r="AZ963" s="338"/>
      <c r="BA963" s="338"/>
      <c r="BB963" s="338"/>
      <c r="BC963" s="338"/>
      <c r="BD963" s="338"/>
      <c r="BE963" s="338"/>
      <c r="BF963" s="338"/>
      <c r="BG963" s="338"/>
      <c r="BH963" s="338"/>
      <c r="BI963" s="338"/>
      <c r="BJ963" s="338"/>
      <c r="BK963" s="338"/>
      <c r="BL963" s="338"/>
      <c r="BM963" s="338"/>
      <c r="BN963" s="338"/>
      <c r="BO963" s="338"/>
      <c r="BP963" s="338"/>
      <c r="BQ963" s="338"/>
      <c r="BR963" s="338"/>
      <c r="BS963" s="338"/>
      <c r="BT963" s="338"/>
      <c r="BU963" s="338"/>
      <c r="BV963" s="338"/>
      <c r="BW963" s="338"/>
      <c r="BX963" s="338"/>
      <c r="BY963" s="338"/>
      <c r="BZ963" s="338"/>
      <c r="CA963" s="338"/>
      <c r="CB963" s="338"/>
    </row>
    <row r="964" ht="15.75" customHeight="1">
      <c r="A964" s="338"/>
      <c r="B964" s="338"/>
      <c r="C964" s="346"/>
      <c r="D964" s="546"/>
      <c r="E964" s="547"/>
      <c r="F964" s="548"/>
      <c r="G964" s="448"/>
      <c r="H964" s="338"/>
      <c r="I964" s="338"/>
      <c r="J964" s="338"/>
      <c r="K964" s="338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  <c r="AI964" s="338"/>
      <c r="AJ964" s="338"/>
      <c r="AK964" s="338"/>
      <c r="AL964" s="338"/>
      <c r="AM964" s="338"/>
      <c r="AN964" s="338"/>
      <c r="AO964" s="338"/>
      <c r="AP964" s="338"/>
      <c r="AQ964" s="338"/>
      <c r="AR964" s="338"/>
      <c r="AS964" s="338"/>
      <c r="AT964" s="338"/>
      <c r="AU964" s="338"/>
      <c r="AV964" s="338"/>
      <c r="AW964" s="338"/>
      <c r="AX964" s="338"/>
      <c r="AY964" s="338"/>
      <c r="AZ964" s="338"/>
      <c r="BA964" s="338"/>
      <c r="BB964" s="338"/>
      <c r="BC964" s="338"/>
      <c r="BD964" s="338"/>
      <c r="BE964" s="338"/>
      <c r="BF964" s="338"/>
      <c r="BG964" s="338"/>
      <c r="BH964" s="338"/>
      <c r="BI964" s="338"/>
      <c r="BJ964" s="338"/>
      <c r="BK964" s="338"/>
      <c r="BL964" s="338"/>
      <c r="BM964" s="338"/>
      <c r="BN964" s="338"/>
      <c r="BO964" s="338"/>
      <c r="BP964" s="338"/>
      <c r="BQ964" s="338"/>
      <c r="BR964" s="338"/>
      <c r="BS964" s="338"/>
      <c r="BT964" s="338"/>
      <c r="BU964" s="338"/>
      <c r="BV964" s="338"/>
      <c r="BW964" s="338"/>
      <c r="BX964" s="338"/>
      <c r="BY964" s="338"/>
      <c r="BZ964" s="338"/>
      <c r="CA964" s="338"/>
      <c r="CB964" s="338"/>
    </row>
    <row r="965" ht="15.75" customHeight="1">
      <c r="A965" s="338"/>
      <c r="B965" s="338"/>
      <c r="C965" s="346"/>
      <c r="D965" s="546"/>
      <c r="E965" s="547"/>
      <c r="F965" s="548"/>
      <c r="G965" s="448"/>
      <c r="H965" s="338"/>
      <c r="I965" s="338"/>
      <c r="J965" s="338"/>
      <c r="K965" s="338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  <c r="AI965" s="338"/>
      <c r="AJ965" s="338"/>
      <c r="AK965" s="338"/>
      <c r="AL965" s="338"/>
      <c r="AM965" s="338"/>
      <c r="AN965" s="338"/>
      <c r="AO965" s="338"/>
      <c r="AP965" s="338"/>
      <c r="AQ965" s="338"/>
      <c r="AR965" s="338"/>
      <c r="AS965" s="338"/>
      <c r="AT965" s="338"/>
      <c r="AU965" s="338"/>
      <c r="AV965" s="338"/>
      <c r="AW965" s="338"/>
      <c r="AX965" s="338"/>
      <c r="AY965" s="338"/>
      <c r="AZ965" s="338"/>
      <c r="BA965" s="338"/>
      <c r="BB965" s="338"/>
      <c r="BC965" s="338"/>
      <c r="BD965" s="338"/>
      <c r="BE965" s="338"/>
      <c r="BF965" s="338"/>
      <c r="BG965" s="338"/>
      <c r="BH965" s="338"/>
      <c r="BI965" s="338"/>
      <c r="BJ965" s="338"/>
      <c r="BK965" s="338"/>
      <c r="BL965" s="338"/>
      <c r="BM965" s="338"/>
      <c r="BN965" s="338"/>
      <c r="BO965" s="338"/>
      <c r="BP965" s="338"/>
      <c r="BQ965" s="338"/>
      <c r="BR965" s="338"/>
      <c r="BS965" s="338"/>
      <c r="BT965" s="338"/>
      <c r="BU965" s="338"/>
      <c r="BV965" s="338"/>
      <c r="BW965" s="338"/>
      <c r="BX965" s="338"/>
      <c r="BY965" s="338"/>
      <c r="BZ965" s="338"/>
      <c r="CA965" s="338"/>
      <c r="CB965" s="338"/>
    </row>
    <row r="966" ht="15.75" customHeight="1">
      <c r="A966" s="338"/>
      <c r="B966" s="338"/>
      <c r="C966" s="346"/>
      <c r="D966" s="546"/>
      <c r="E966" s="547"/>
      <c r="F966" s="548"/>
      <c r="G966" s="448"/>
      <c r="H966" s="338"/>
      <c r="I966" s="338"/>
      <c r="J966" s="338"/>
      <c r="K966" s="338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  <c r="AI966" s="338"/>
      <c r="AJ966" s="338"/>
      <c r="AK966" s="338"/>
      <c r="AL966" s="338"/>
      <c r="AM966" s="338"/>
      <c r="AN966" s="338"/>
      <c r="AO966" s="338"/>
      <c r="AP966" s="338"/>
      <c r="AQ966" s="338"/>
      <c r="AR966" s="338"/>
      <c r="AS966" s="338"/>
      <c r="AT966" s="338"/>
      <c r="AU966" s="338"/>
      <c r="AV966" s="338"/>
      <c r="AW966" s="338"/>
      <c r="AX966" s="338"/>
      <c r="AY966" s="338"/>
      <c r="AZ966" s="338"/>
      <c r="BA966" s="338"/>
      <c r="BB966" s="338"/>
      <c r="BC966" s="338"/>
      <c r="BD966" s="338"/>
      <c r="BE966" s="338"/>
      <c r="BF966" s="338"/>
      <c r="BG966" s="338"/>
      <c r="BH966" s="338"/>
      <c r="BI966" s="338"/>
      <c r="BJ966" s="338"/>
      <c r="BK966" s="338"/>
      <c r="BL966" s="338"/>
      <c r="BM966" s="338"/>
      <c r="BN966" s="338"/>
      <c r="BO966" s="338"/>
      <c r="BP966" s="338"/>
      <c r="BQ966" s="338"/>
      <c r="BR966" s="338"/>
      <c r="BS966" s="338"/>
      <c r="BT966" s="338"/>
      <c r="BU966" s="338"/>
      <c r="BV966" s="338"/>
      <c r="BW966" s="338"/>
      <c r="BX966" s="338"/>
      <c r="BY966" s="338"/>
      <c r="BZ966" s="338"/>
      <c r="CA966" s="338"/>
      <c r="CB966" s="338"/>
    </row>
    <row r="967" ht="15.75" customHeight="1">
      <c r="A967" s="338"/>
      <c r="B967" s="338"/>
      <c r="C967" s="346"/>
      <c r="D967" s="546"/>
      <c r="E967" s="547"/>
      <c r="F967" s="548"/>
      <c r="G967" s="448"/>
      <c r="H967" s="338"/>
      <c r="I967" s="338"/>
      <c r="J967" s="338"/>
      <c r="K967" s="338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  <c r="AI967" s="338"/>
      <c r="AJ967" s="338"/>
      <c r="AK967" s="338"/>
      <c r="AL967" s="338"/>
      <c r="AM967" s="338"/>
      <c r="AN967" s="338"/>
      <c r="AO967" s="338"/>
      <c r="AP967" s="338"/>
      <c r="AQ967" s="338"/>
      <c r="AR967" s="338"/>
      <c r="AS967" s="338"/>
      <c r="AT967" s="338"/>
      <c r="AU967" s="338"/>
      <c r="AV967" s="338"/>
      <c r="AW967" s="338"/>
      <c r="AX967" s="338"/>
      <c r="AY967" s="338"/>
      <c r="AZ967" s="338"/>
      <c r="BA967" s="338"/>
      <c r="BB967" s="338"/>
      <c r="BC967" s="338"/>
      <c r="BD967" s="338"/>
      <c r="BE967" s="338"/>
      <c r="BF967" s="338"/>
      <c r="BG967" s="338"/>
      <c r="BH967" s="338"/>
      <c r="BI967" s="338"/>
      <c r="BJ967" s="338"/>
      <c r="BK967" s="338"/>
      <c r="BL967" s="338"/>
      <c r="BM967" s="338"/>
      <c r="BN967" s="338"/>
      <c r="BO967" s="338"/>
      <c r="BP967" s="338"/>
      <c r="BQ967" s="338"/>
      <c r="BR967" s="338"/>
      <c r="BS967" s="338"/>
      <c r="BT967" s="338"/>
      <c r="BU967" s="338"/>
      <c r="BV967" s="338"/>
      <c r="BW967" s="338"/>
      <c r="BX967" s="338"/>
      <c r="BY967" s="338"/>
      <c r="BZ967" s="338"/>
      <c r="CA967" s="338"/>
      <c r="CB967" s="338"/>
    </row>
    <row r="968" ht="15.75" customHeight="1">
      <c r="A968" s="338"/>
      <c r="B968" s="338"/>
      <c r="C968" s="346"/>
      <c r="D968" s="546"/>
      <c r="E968" s="547"/>
      <c r="F968" s="548"/>
      <c r="G968" s="448"/>
      <c r="H968" s="338"/>
      <c r="I968" s="338"/>
      <c r="J968" s="338"/>
      <c r="K968" s="338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  <c r="AI968" s="338"/>
      <c r="AJ968" s="338"/>
      <c r="AK968" s="338"/>
      <c r="AL968" s="338"/>
      <c r="AM968" s="338"/>
      <c r="AN968" s="338"/>
      <c r="AO968" s="338"/>
      <c r="AP968" s="338"/>
      <c r="AQ968" s="338"/>
      <c r="AR968" s="338"/>
      <c r="AS968" s="338"/>
      <c r="AT968" s="338"/>
      <c r="AU968" s="338"/>
      <c r="AV968" s="338"/>
      <c r="AW968" s="338"/>
      <c r="AX968" s="338"/>
      <c r="AY968" s="338"/>
      <c r="AZ968" s="338"/>
      <c r="BA968" s="338"/>
      <c r="BB968" s="338"/>
      <c r="BC968" s="338"/>
      <c r="BD968" s="338"/>
      <c r="BE968" s="338"/>
      <c r="BF968" s="338"/>
      <c r="BG968" s="338"/>
      <c r="BH968" s="338"/>
      <c r="BI968" s="338"/>
      <c r="BJ968" s="338"/>
      <c r="BK968" s="338"/>
      <c r="BL968" s="338"/>
      <c r="BM968" s="338"/>
      <c r="BN968" s="338"/>
      <c r="BO968" s="338"/>
      <c r="BP968" s="338"/>
      <c r="BQ968" s="338"/>
      <c r="BR968" s="338"/>
      <c r="BS968" s="338"/>
      <c r="BT968" s="338"/>
      <c r="BU968" s="338"/>
      <c r="BV968" s="338"/>
      <c r="BW968" s="338"/>
      <c r="BX968" s="338"/>
      <c r="BY968" s="338"/>
      <c r="BZ968" s="338"/>
      <c r="CA968" s="338"/>
      <c r="CB968" s="338"/>
    </row>
    <row r="969" ht="15.75" customHeight="1">
      <c r="A969" s="338"/>
      <c r="B969" s="338"/>
      <c r="C969" s="346"/>
      <c r="D969" s="546"/>
      <c r="E969" s="547"/>
      <c r="F969" s="548"/>
      <c r="G969" s="448"/>
      <c r="H969" s="338"/>
      <c r="I969" s="338"/>
      <c r="J969" s="338"/>
      <c r="K969" s="338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  <c r="AI969" s="338"/>
      <c r="AJ969" s="338"/>
      <c r="AK969" s="338"/>
      <c r="AL969" s="338"/>
      <c r="AM969" s="338"/>
      <c r="AN969" s="338"/>
      <c r="AO969" s="338"/>
      <c r="AP969" s="338"/>
      <c r="AQ969" s="338"/>
      <c r="AR969" s="338"/>
      <c r="AS969" s="338"/>
      <c r="AT969" s="338"/>
      <c r="AU969" s="338"/>
      <c r="AV969" s="338"/>
      <c r="AW969" s="338"/>
      <c r="AX969" s="338"/>
      <c r="AY969" s="338"/>
      <c r="AZ969" s="338"/>
      <c r="BA969" s="338"/>
      <c r="BB969" s="338"/>
      <c r="BC969" s="338"/>
      <c r="BD969" s="338"/>
      <c r="BE969" s="338"/>
      <c r="BF969" s="338"/>
      <c r="BG969" s="338"/>
      <c r="BH969" s="338"/>
      <c r="BI969" s="338"/>
      <c r="BJ969" s="338"/>
      <c r="BK969" s="338"/>
      <c r="BL969" s="338"/>
      <c r="BM969" s="338"/>
      <c r="BN969" s="338"/>
      <c r="BO969" s="338"/>
      <c r="BP969" s="338"/>
      <c r="BQ969" s="338"/>
      <c r="BR969" s="338"/>
      <c r="BS969" s="338"/>
      <c r="BT969" s="338"/>
      <c r="BU969" s="338"/>
      <c r="BV969" s="338"/>
      <c r="BW969" s="338"/>
      <c r="BX969" s="338"/>
      <c r="BY969" s="338"/>
      <c r="BZ969" s="338"/>
      <c r="CA969" s="338"/>
      <c r="CB969" s="338"/>
    </row>
    <row r="970" ht="15.75" customHeight="1">
      <c r="A970" s="338"/>
      <c r="B970" s="338"/>
      <c r="C970" s="346"/>
      <c r="D970" s="546"/>
      <c r="E970" s="547"/>
      <c r="F970" s="548"/>
      <c r="G970" s="448"/>
      <c r="H970" s="338"/>
      <c r="I970" s="338"/>
      <c r="J970" s="338"/>
      <c r="K970" s="338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  <c r="AI970" s="338"/>
      <c r="AJ970" s="338"/>
      <c r="AK970" s="338"/>
      <c r="AL970" s="338"/>
      <c r="AM970" s="338"/>
      <c r="AN970" s="338"/>
      <c r="AO970" s="338"/>
      <c r="AP970" s="338"/>
      <c r="AQ970" s="338"/>
      <c r="AR970" s="338"/>
      <c r="AS970" s="338"/>
      <c r="AT970" s="338"/>
      <c r="AU970" s="338"/>
      <c r="AV970" s="338"/>
      <c r="AW970" s="338"/>
      <c r="AX970" s="338"/>
      <c r="AY970" s="338"/>
      <c r="AZ970" s="338"/>
      <c r="BA970" s="338"/>
      <c r="BB970" s="338"/>
      <c r="BC970" s="338"/>
      <c r="BD970" s="338"/>
      <c r="BE970" s="338"/>
      <c r="BF970" s="338"/>
      <c r="BG970" s="338"/>
      <c r="BH970" s="338"/>
      <c r="BI970" s="338"/>
      <c r="BJ970" s="338"/>
      <c r="BK970" s="338"/>
      <c r="BL970" s="338"/>
      <c r="BM970" s="338"/>
      <c r="BN970" s="338"/>
      <c r="BO970" s="338"/>
      <c r="BP970" s="338"/>
      <c r="BQ970" s="338"/>
      <c r="BR970" s="338"/>
      <c r="BS970" s="338"/>
      <c r="BT970" s="338"/>
      <c r="BU970" s="338"/>
      <c r="BV970" s="338"/>
      <c r="BW970" s="338"/>
      <c r="BX970" s="338"/>
      <c r="BY970" s="338"/>
      <c r="BZ970" s="338"/>
      <c r="CA970" s="338"/>
      <c r="CB970" s="338"/>
    </row>
    <row r="971" ht="15.75" customHeight="1">
      <c r="A971" s="338"/>
      <c r="B971" s="338"/>
      <c r="C971" s="346"/>
      <c r="D971" s="546"/>
      <c r="E971" s="547"/>
      <c r="F971" s="548"/>
      <c r="G971" s="448"/>
      <c r="H971" s="338"/>
      <c r="I971" s="338"/>
      <c r="J971" s="338"/>
      <c r="K971" s="338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  <c r="AI971" s="338"/>
      <c r="AJ971" s="338"/>
      <c r="AK971" s="338"/>
      <c r="AL971" s="338"/>
      <c r="AM971" s="338"/>
      <c r="AN971" s="338"/>
      <c r="AO971" s="338"/>
      <c r="AP971" s="338"/>
      <c r="AQ971" s="338"/>
      <c r="AR971" s="338"/>
      <c r="AS971" s="338"/>
      <c r="AT971" s="338"/>
      <c r="AU971" s="338"/>
      <c r="AV971" s="338"/>
      <c r="AW971" s="338"/>
      <c r="AX971" s="338"/>
      <c r="AY971" s="338"/>
      <c r="AZ971" s="338"/>
      <c r="BA971" s="338"/>
      <c r="BB971" s="338"/>
      <c r="BC971" s="338"/>
      <c r="BD971" s="338"/>
      <c r="BE971" s="338"/>
      <c r="BF971" s="338"/>
      <c r="BG971" s="338"/>
      <c r="BH971" s="338"/>
      <c r="BI971" s="338"/>
      <c r="BJ971" s="338"/>
      <c r="BK971" s="338"/>
      <c r="BL971" s="338"/>
      <c r="BM971" s="338"/>
      <c r="BN971" s="338"/>
      <c r="BO971" s="338"/>
      <c r="BP971" s="338"/>
      <c r="BQ971" s="338"/>
      <c r="BR971" s="338"/>
      <c r="BS971" s="338"/>
      <c r="BT971" s="338"/>
      <c r="BU971" s="338"/>
      <c r="BV971" s="338"/>
      <c r="BW971" s="338"/>
      <c r="BX971" s="338"/>
      <c r="BY971" s="338"/>
      <c r="BZ971" s="338"/>
      <c r="CA971" s="338"/>
      <c r="CB971" s="338"/>
    </row>
    <row r="972" ht="15.75" customHeight="1">
      <c r="A972" s="338"/>
      <c r="B972" s="338"/>
      <c r="C972" s="346"/>
      <c r="D972" s="546"/>
      <c r="E972" s="547"/>
      <c r="F972" s="548"/>
      <c r="G972" s="448"/>
      <c r="H972" s="338"/>
      <c r="I972" s="338"/>
      <c r="J972" s="338"/>
      <c r="K972" s="338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  <c r="AI972" s="338"/>
      <c r="AJ972" s="338"/>
      <c r="AK972" s="338"/>
      <c r="AL972" s="338"/>
      <c r="AM972" s="338"/>
      <c r="AN972" s="338"/>
      <c r="AO972" s="338"/>
      <c r="AP972" s="338"/>
      <c r="AQ972" s="338"/>
      <c r="AR972" s="338"/>
      <c r="AS972" s="338"/>
      <c r="AT972" s="338"/>
      <c r="AU972" s="338"/>
      <c r="AV972" s="338"/>
      <c r="AW972" s="338"/>
      <c r="AX972" s="338"/>
      <c r="AY972" s="338"/>
      <c r="AZ972" s="338"/>
      <c r="BA972" s="338"/>
      <c r="BB972" s="338"/>
      <c r="BC972" s="338"/>
      <c r="BD972" s="338"/>
      <c r="BE972" s="338"/>
      <c r="BF972" s="338"/>
      <c r="BG972" s="338"/>
      <c r="BH972" s="338"/>
      <c r="BI972" s="338"/>
      <c r="BJ972" s="338"/>
      <c r="BK972" s="338"/>
      <c r="BL972" s="338"/>
      <c r="BM972" s="338"/>
      <c r="BN972" s="338"/>
      <c r="BO972" s="338"/>
      <c r="BP972" s="338"/>
      <c r="BQ972" s="338"/>
      <c r="BR972" s="338"/>
      <c r="BS972" s="338"/>
      <c r="BT972" s="338"/>
      <c r="BU972" s="338"/>
      <c r="BV972" s="338"/>
      <c r="BW972" s="338"/>
      <c r="BX972" s="338"/>
      <c r="BY972" s="338"/>
      <c r="BZ972" s="338"/>
      <c r="CA972" s="338"/>
      <c r="CB972" s="338"/>
    </row>
    <row r="973" ht="15.75" customHeight="1">
      <c r="A973" s="338"/>
      <c r="B973" s="338"/>
      <c r="C973" s="346"/>
      <c r="D973" s="546"/>
      <c r="E973" s="547"/>
      <c r="F973" s="548"/>
      <c r="G973" s="448"/>
      <c r="H973" s="338"/>
      <c r="I973" s="338"/>
      <c r="J973" s="338"/>
      <c r="K973" s="338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  <c r="AI973" s="338"/>
      <c r="AJ973" s="338"/>
      <c r="AK973" s="338"/>
      <c r="AL973" s="338"/>
      <c r="AM973" s="338"/>
      <c r="AN973" s="338"/>
      <c r="AO973" s="338"/>
      <c r="AP973" s="338"/>
      <c r="AQ973" s="338"/>
      <c r="AR973" s="338"/>
      <c r="AS973" s="338"/>
      <c r="AT973" s="338"/>
      <c r="AU973" s="338"/>
      <c r="AV973" s="338"/>
      <c r="AW973" s="338"/>
      <c r="AX973" s="338"/>
      <c r="AY973" s="338"/>
      <c r="AZ973" s="338"/>
      <c r="BA973" s="338"/>
      <c r="BB973" s="338"/>
      <c r="BC973" s="338"/>
      <c r="BD973" s="338"/>
      <c r="BE973" s="338"/>
      <c r="BF973" s="338"/>
      <c r="BG973" s="338"/>
      <c r="BH973" s="338"/>
      <c r="BI973" s="338"/>
      <c r="BJ973" s="338"/>
      <c r="BK973" s="338"/>
      <c r="BL973" s="338"/>
      <c r="BM973" s="338"/>
      <c r="BN973" s="338"/>
      <c r="BO973" s="338"/>
      <c r="BP973" s="338"/>
      <c r="BQ973" s="338"/>
      <c r="BR973" s="338"/>
      <c r="BS973" s="338"/>
      <c r="BT973" s="338"/>
      <c r="BU973" s="338"/>
      <c r="BV973" s="338"/>
      <c r="BW973" s="338"/>
      <c r="BX973" s="338"/>
      <c r="BY973" s="338"/>
      <c r="BZ973" s="338"/>
      <c r="CA973" s="338"/>
      <c r="CB973" s="338"/>
    </row>
    <row r="974" ht="15.75" customHeight="1">
      <c r="A974" s="338"/>
      <c r="B974" s="338"/>
      <c r="C974" s="346"/>
      <c r="D974" s="546"/>
      <c r="E974" s="547"/>
      <c r="F974" s="548"/>
      <c r="G974" s="448"/>
      <c r="H974" s="338"/>
      <c r="I974" s="338"/>
      <c r="J974" s="338"/>
      <c r="K974" s="338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  <c r="AI974" s="338"/>
      <c r="AJ974" s="338"/>
      <c r="AK974" s="338"/>
      <c r="AL974" s="338"/>
      <c r="AM974" s="338"/>
      <c r="AN974" s="338"/>
      <c r="AO974" s="338"/>
      <c r="AP974" s="338"/>
      <c r="AQ974" s="338"/>
      <c r="AR974" s="338"/>
      <c r="AS974" s="338"/>
      <c r="AT974" s="338"/>
      <c r="AU974" s="338"/>
      <c r="AV974" s="338"/>
      <c r="AW974" s="338"/>
      <c r="AX974" s="338"/>
      <c r="AY974" s="338"/>
      <c r="AZ974" s="338"/>
      <c r="BA974" s="338"/>
      <c r="BB974" s="338"/>
      <c r="BC974" s="338"/>
      <c r="BD974" s="338"/>
      <c r="BE974" s="338"/>
      <c r="BF974" s="338"/>
      <c r="BG974" s="338"/>
      <c r="BH974" s="338"/>
      <c r="BI974" s="338"/>
      <c r="BJ974" s="338"/>
      <c r="BK974" s="338"/>
      <c r="BL974" s="338"/>
      <c r="BM974" s="338"/>
      <c r="BN974" s="338"/>
      <c r="BO974" s="338"/>
      <c r="BP974" s="338"/>
      <c r="BQ974" s="338"/>
      <c r="BR974" s="338"/>
      <c r="BS974" s="338"/>
      <c r="BT974" s="338"/>
      <c r="BU974" s="338"/>
      <c r="BV974" s="338"/>
      <c r="BW974" s="338"/>
      <c r="BX974" s="338"/>
      <c r="BY974" s="338"/>
      <c r="BZ974" s="338"/>
      <c r="CA974" s="338"/>
      <c r="CB974" s="338"/>
    </row>
    <row r="975" ht="15.75" customHeight="1">
      <c r="A975" s="338"/>
      <c r="B975" s="338"/>
      <c r="C975" s="346"/>
      <c r="D975" s="546"/>
      <c r="E975" s="547"/>
      <c r="F975" s="548"/>
      <c r="G975" s="448"/>
      <c r="H975" s="338"/>
      <c r="I975" s="338"/>
      <c r="J975" s="338"/>
      <c r="K975" s="338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  <c r="AI975" s="338"/>
      <c r="AJ975" s="338"/>
      <c r="AK975" s="338"/>
      <c r="AL975" s="338"/>
      <c r="AM975" s="338"/>
      <c r="AN975" s="338"/>
      <c r="AO975" s="338"/>
      <c r="AP975" s="338"/>
      <c r="AQ975" s="338"/>
      <c r="AR975" s="338"/>
      <c r="AS975" s="338"/>
      <c r="AT975" s="338"/>
      <c r="AU975" s="338"/>
      <c r="AV975" s="338"/>
      <c r="AW975" s="338"/>
      <c r="AX975" s="338"/>
      <c r="AY975" s="338"/>
      <c r="AZ975" s="338"/>
      <c r="BA975" s="338"/>
      <c r="BB975" s="338"/>
      <c r="BC975" s="338"/>
      <c r="BD975" s="338"/>
      <c r="BE975" s="338"/>
      <c r="BF975" s="338"/>
      <c r="BG975" s="338"/>
      <c r="BH975" s="338"/>
      <c r="BI975" s="338"/>
      <c r="BJ975" s="338"/>
      <c r="BK975" s="338"/>
      <c r="BL975" s="338"/>
      <c r="BM975" s="338"/>
      <c r="BN975" s="338"/>
      <c r="BO975" s="338"/>
      <c r="BP975" s="338"/>
      <c r="BQ975" s="338"/>
      <c r="BR975" s="338"/>
      <c r="BS975" s="338"/>
      <c r="BT975" s="338"/>
      <c r="BU975" s="338"/>
      <c r="BV975" s="338"/>
      <c r="BW975" s="338"/>
      <c r="BX975" s="338"/>
      <c r="BY975" s="338"/>
      <c r="BZ975" s="338"/>
      <c r="CA975" s="338"/>
      <c r="CB975" s="338"/>
    </row>
    <row r="976" ht="15.75" customHeight="1">
      <c r="A976" s="338"/>
      <c r="B976" s="338"/>
      <c r="C976" s="346"/>
      <c r="D976" s="546"/>
      <c r="E976" s="547"/>
      <c r="F976" s="548"/>
      <c r="G976" s="448"/>
      <c r="H976" s="338"/>
      <c r="I976" s="338"/>
      <c r="J976" s="338"/>
      <c r="K976" s="338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  <c r="AI976" s="338"/>
      <c r="AJ976" s="338"/>
      <c r="AK976" s="338"/>
      <c r="AL976" s="338"/>
      <c r="AM976" s="338"/>
      <c r="AN976" s="338"/>
      <c r="AO976" s="338"/>
      <c r="AP976" s="338"/>
      <c r="AQ976" s="338"/>
      <c r="AR976" s="338"/>
      <c r="AS976" s="338"/>
      <c r="AT976" s="338"/>
      <c r="AU976" s="338"/>
      <c r="AV976" s="338"/>
      <c r="AW976" s="338"/>
      <c r="AX976" s="338"/>
      <c r="AY976" s="338"/>
      <c r="AZ976" s="338"/>
      <c r="BA976" s="338"/>
      <c r="BB976" s="338"/>
      <c r="BC976" s="338"/>
      <c r="BD976" s="338"/>
      <c r="BE976" s="338"/>
      <c r="BF976" s="338"/>
      <c r="BG976" s="338"/>
      <c r="BH976" s="338"/>
      <c r="BI976" s="338"/>
      <c r="BJ976" s="338"/>
      <c r="BK976" s="338"/>
      <c r="BL976" s="338"/>
      <c r="BM976" s="338"/>
      <c r="BN976" s="338"/>
      <c r="BO976" s="338"/>
      <c r="BP976" s="338"/>
      <c r="BQ976" s="338"/>
      <c r="BR976" s="338"/>
      <c r="BS976" s="338"/>
      <c r="BT976" s="338"/>
      <c r="BU976" s="338"/>
      <c r="BV976" s="338"/>
      <c r="BW976" s="338"/>
      <c r="BX976" s="338"/>
      <c r="BY976" s="338"/>
      <c r="BZ976" s="338"/>
      <c r="CA976" s="338"/>
      <c r="CB976" s="338"/>
    </row>
    <row r="977" ht="15.75" customHeight="1">
      <c r="A977" s="338"/>
      <c r="B977" s="338"/>
      <c r="C977" s="346"/>
      <c r="D977" s="546"/>
      <c r="E977" s="547"/>
      <c r="F977" s="548"/>
      <c r="G977" s="448"/>
      <c r="H977" s="338"/>
      <c r="I977" s="338"/>
      <c r="J977" s="338"/>
      <c r="K977" s="338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  <c r="AI977" s="338"/>
      <c r="AJ977" s="338"/>
      <c r="AK977" s="338"/>
      <c r="AL977" s="338"/>
      <c r="AM977" s="338"/>
      <c r="AN977" s="338"/>
      <c r="AO977" s="338"/>
      <c r="AP977" s="338"/>
      <c r="AQ977" s="338"/>
      <c r="AR977" s="338"/>
      <c r="AS977" s="338"/>
      <c r="AT977" s="338"/>
      <c r="AU977" s="338"/>
      <c r="AV977" s="338"/>
      <c r="AW977" s="338"/>
      <c r="AX977" s="338"/>
      <c r="AY977" s="338"/>
      <c r="AZ977" s="338"/>
      <c r="BA977" s="338"/>
      <c r="BB977" s="338"/>
      <c r="BC977" s="338"/>
      <c r="BD977" s="338"/>
      <c r="BE977" s="338"/>
      <c r="BF977" s="338"/>
      <c r="BG977" s="338"/>
      <c r="BH977" s="338"/>
      <c r="BI977" s="338"/>
      <c r="BJ977" s="338"/>
      <c r="BK977" s="338"/>
      <c r="BL977" s="338"/>
      <c r="BM977" s="338"/>
      <c r="BN977" s="338"/>
      <c r="BO977" s="338"/>
      <c r="BP977" s="338"/>
      <c r="BQ977" s="338"/>
      <c r="BR977" s="338"/>
      <c r="BS977" s="338"/>
      <c r="BT977" s="338"/>
      <c r="BU977" s="338"/>
      <c r="BV977" s="338"/>
      <c r="BW977" s="338"/>
      <c r="BX977" s="338"/>
      <c r="BY977" s="338"/>
      <c r="BZ977" s="338"/>
      <c r="CA977" s="338"/>
      <c r="CB977" s="338"/>
    </row>
    <row r="978" ht="15.75" customHeight="1">
      <c r="A978" s="338"/>
      <c r="B978" s="338"/>
      <c r="C978" s="346"/>
      <c r="D978" s="546"/>
      <c r="E978" s="547"/>
      <c r="F978" s="548"/>
      <c r="G978" s="448"/>
      <c r="H978" s="338"/>
      <c r="I978" s="338"/>
      <c r="J978" s="338"/>
      <c r="K978" s="338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  <c r="AI978" s="338"/>
      <c r="AJ978" s="338"/>
      <c r="AK978" s="338"/>
      <c r="AL978" s="338"/>
      <c r="AM978" s="338"/>
      <c r="AN978" s="338"/>
      <c r="AO978" s="338"/>
      <c r="AP978" s="338"/>
      <c r="AQ978" s="338"/>
      <c r="AR978" s="338"/>
      <c r="AS978" s="338"/>
      <c r="AT978" s="338"/>
      <c r="AU978" s="338"/>
      <c r="AV978" s="338"/>
      <c r="AW978" s="338"/>
      <c r="AX978" s="338"/>
      <c r="AY978" s="338"/>
      <c r="AZ978" s="338"/>
      <c r="BA978" s="338"/>
      <c r="BB978" s="338"/>
      <c r="BC978" s="338"/>
      <c r="BD978" s="338"/>
      <c r="BE978" s="338"/>
      <c r="BF978" s="338"/>
      <c r="BG978" s="338"/>
      <c r="BH978" s="338"/>
      <c r="BI978" s="338"/>
      <c r="BJ978" s="338"/>
      <c r="BK978" s="338"/>
      <c r="BL978" s="338"/>
      <c r="BM978" s="338"/>
      <c r="BN978" s="338"/>
      <c r="BO978" s="338"/>
      <c r="BP978" s="338"/>
      <c r="BQ978" s="338"/>
      <c r="BR978" s="338"/>
      <c r="BS978" s="338"/>
      <c r="BT978" s="338"/>
      <c r="BU978" s="338"/>
      <c r="BV978" s="338"/>
      <c r="BW978" s="338"/>
      <c r="BX978" s="338"/>
      <c r="BY978" s="338"/>
      <c r="BZ978" s="338"/>
      <c r="CA978" s="338"/>
      <c r="CB978" s="338"/>
    </row>
    <row r="979" ht="15.75" customHeight="1">
      <c r="A979" s="338"/>
      <c r="B979" s="338"/>
      <c r="C979" s="346"/>
      <c r="D979" s="546"/>
      <c r="E979" s="547"/>
      <c r="F979" s="548"/>
      <c r="G979" s="448"/>
      <c r="H979" s="338"/>
      <c r="I979" s="338"/>
      <c r="J979" s="338"/>
      <c r="K979" s="338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  <c r="AI979" s="338"/>
      <c r="AJ979" s="338"/>
      <c r="AK979" s="338"/>
      <c r="AL979" s="338"/>
      <c r="AM979" s="338"/>
      <c r="AN979" s="338"/>
      <c r="AO979" s="338"/>
      <c r="AP979" s="338"/>
      <c r="AQ979" s="338"/>
      <c r="AR979" s="338"/>
      <c r="AS979" s="338"/>
      <c r="AT979" s="338"/>
      <c r="AU979" s="338"/>
      <c r="AV979" s="338"/>
      <c r="AW979" s="338"/>
      <c r="AX979" s="338"/>
      <c r="AY979" s="338"/>
      <c r="AZ979" s="338"/>
      <c r="BA979" s="338"/>
      <c r="BB979" s="338"/>
      <c r="BC979" s="338"/>
      <c r="BD979" s="338"/>
      <c r="BE979" s="338"/>
      <c r="BF979" s="338"/>
      <c r="BG979" s="338"/>
      <c r="BH979" s="338"/>
      <c r="BI979" s="338"/>
      <c r="BJ979" s="338"/>
      <c r="BK979" s="338"/>
      <c r="BL979" s="338"/>
      <c r="BM979" s="338"/>
      <c r="BN979" s="338"/>
      <c r="BO979" s="338"/>
      <c r="BP979" s="338"/>
      <c r="BQ979" s="338"/>
      <c r="BR979" s="338"/>
      <c r="BS979" s="338"/>
      <c r="BT979" s="338"/>
      <c r="BU979" s="338"/>
      <c r="BV979" s="338"/>
      <c r="BW979" s="338"/>
      <c r="BX979" s="338"/>
      <c r="BY979" s="338"/>
      <c r="BZ979" s="338"/>
      <c r="CA979" s="338"/>
      <c r="CB979" s="338"/>
    </row>
    <row r="980" ht="15.75" customHeight="1">
      <c r="A980" s="338"/>
      <c r="B980" s="338"/>
      <c r="C980" s="346"/>
      <c r="D980" s="546"/>
      <c r="E980" s="547"/>
      <c r="F980" s="548"/>
      <c r="G980" s="448"/>
      <c r="H980" s="338"/>
      <c r="I980" s="338"/>
      <c r="J980" s="338"/>
      <c r="K980" s="338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  <c r="AI980" s="338"/>
      <c r="AJ980" s="338"/>
      <c r="AK980" s="338"/>
      <c r="AL980" s="338"/>
      <c r="AM980" s="338"/>
      <c r="AN980" s="338"/>
      <c r="AO980" s="338"/>
      <c r="AP980" s="338"/>
      <c r="AQ980" s="338"/>
      <c r="AR980" s="338"/>
      <c r="AS980" s="338"/>
      <c r="AT980" s="338"/>
      <c r="AU980" s="338"/>
      <c r="AV980" s="338"/>
      <c r="AW980" s="338"/>
      <c r="AX980" s="338"/>
      <c r="AY980" s="338"/>
      <c r="AZ980" s="338"/>
      <c r="BA980" s="338"/>
      <c r="BB980" s="338"/>
      <c r="BC980" s="338"/>
      <c r="BD980" s="338"/>
      <c r="BE980" s="338"/>
      <c r="BF980" s="338"/>
      <c r="BG980" s="338"/>
      <c r="BH980" s="338"/>
      <c r="BI980" s="338"/>
      <c r="BJ980" s="338"/>
      <c r="BK980" s="338"/>
      <c r="BL980" s="338"/>
      <c r="BM980" s="338"/>
      <c r="BN980" s="338"/>
      <c r="BO980" s="338"/>
      <c r="BP980" s="338"/>
      <c r="BQ980" s="338"/>
      <c r="BR980" s="338"/>
      <c r="BS980" s="338"/>
      <c r="BT980" s="338"/>
      <c r="BU980" s="338"/>
      <c r="BV980" s="338"/>
      <c r="BW980" s="338"/>
      <c r="BX980" s="338"/>
      <c r="BY980" s="338"/>
      <c r="BZ980" s="338"/>
      <c r="CA980" s="338"/>
      <c r="CB980" s="338"/>
    </row>
    <row r="981" ht="15.75" customHeight="1">
      <c r="A981" s="338"/>
      <c r="B981" s="338"/>
      <c r="C981" s="346"/>
      <c r="D981" s="546"/>
      <c r="E981" s="547"/>
      <c r="F981" s="548"/>
      <c r="G981" s="448"/>
      <c r="H981" s="338"/>
      <c r="I981" s="338"/>
      <c r="J981" s="338"/>
      <c r="K981" s="338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  <c r="AI981" s="338"/>
      <c r="AJ981" s="338"/>
      <c r="AK981" s="338"/>
      <c r="AL981" s="338"/>
      <c r="AM981" s="338"/>
      <c r="AN981" s="338"/>
      <c r="AO981" s="338"/>
      <c r="AP981" s="338"/>
      <c r="AQ981" s="338"/>
      <c r="AR981" s="338"/>
      <c r="AS981" s="338"/>
      <c r="AT981" s="338"/>
      <c r="AU981" s="338"/>
      <c r="AV981" s="338"/>
      <c r="AW981" s="338"/>
      <c r="AX981" s="338"/>
      <c r="AY981" s="338"/>
      <c r="AZ981" s="338"/>
      <c r="BA981" s="338"/>
      <c r="BB981" s="338"/>
      <c r="BC981" s="338"/>
      <c r="BD981" s="338"/>
      <c r="BE981" s="338"/>
      <c r="BF981" s="338"/>
      <c r="BG981" s="338"/>
      <c r="BH981" s="338"/>
      <c r="BI981" s="338"/>
      <c r="BJ981" s="338"/>
      <c r="BK981" s="338"/>
      <c r="BL981" s="338"/>
      <c r="BM981" s="338"/>
      <c r="BN981" s="338"/>
      <c r="BO981" s="338"/>
      <c r="BP981" s="338"/>
      <c r="BQ981" s="338"/>
      <c r="BR981" s="338"/>
      <c r="BS981" s="338"/>
      <c r="BT981" s="338"/>
      <c r="BU981" s="338"/>
      <c r="BV981" s="338"/>
      <c r="BW981" s="338"/>
      <c r="BX981" s="338"/>
      <c r="BY981" s="338"/>
      <c r="BZ981" s="338"/>
      <c r="CA981" s="338"/>
      <c r="CB981" s="338"/>
    </row>
    <row r="982" ht="15.75" customHeight="1">
      <c r="A982" s="338"/>
      <c r="B982" s="338"/>
      <c r="C982" s="346"/>
      <c r="D982" s="546"/>
      <c r="E982" s="547"/>
      <c r="F982" s="548"/>
      <c r="G982" s="448"/>
      <c r="H982" s="338"/>
      <c r="I982" s="338"/>
      <c r="J982" s="338"/>
      <c r="K982" s="338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  <c r="AI982" s="338"/>
      <c r="AJ982" s="338"/>
      <c r="AK982" s="338"/>
      <c r="AL982" s="338"/>
      <c r="AM982" s="338"/>
      <c r="AN982" s="338"/>
      <c r="AO982" s="338"/>
      <c r="AP982" s="338"/>
      <c r="AQ982" s="338"/>
      <c r="AR982" s="338"/>
      <c r="AS982" s="338"/>
      <c r="AT982" s="338"/>
      <c r="AU982" s="338"/>
      <c r="AV982" s="338"/>
      <c r="AW982" s="338"/>
      <c r="AX982" s="338"/>
      <c r="AY982" s="338"/>
      <c r="AZ982" s="338"/>
      <c r="BA982" s="338"/>
      <c r="BB982" s="338"/>
      <c r="BC982" s="338"/>
      <c r="BD982" s="338"/>
      <c r="BE982" s="338"/>
      <c r="BF982" s="338"/>
      <c r="BG982" s="338"/>
      <c r="BH982" s="338"/>
      <c r="BI982" s="338"/>
      <c r="BJ982" s="338"/>
      <c r="BK982" s="338"/>
      <c r="BL982" s="338"/>
      <c r="BM982" s="338"/>
      <c r="BN982" s="338"/>
      <c r="BO982" s="338"/>
      <c r="BP982" s="338"/>
      <c r="BQ982" s="338"/>
      <c r="BR982" s="338"/>
      <c r="BS982" s="338"/>
      <c r="BT982" s="338"/>
      <c r="BU982" s="338"/>
      <c r="BV982" s="338"/>
      <c r="BW982" s="338"/>
      <c r="BX982" s="338"/>
      <c r="BY982" s="338"/>
      <c r="BZ982" s="338"/>
      <c r="CA982" s="338"/>
      <c r="CB982" s="338"/>
    </row>
    <row r="983" ht="15.75" customHeight="1">
      <c r="A983" s="338"/>
      <c r="B983" s="338"/>
      <c r="C983" s="346"/>
      <c r="D983" s="546"/>
      <c r="E983" s="547"/>
      <c r="F983" s="548"/>
      <c r="G983" s="448"/>
      <c r="H983" s="338"/>
      <c r="I983" s="338"/>
      <c r="J983" s="338"/>
      <c r="K983" s="338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  <c r="AI983" s="338"/>
      <c r="AJ983" s="338"/>
      <c r="AK983" s="338"/>
      <c r="AL983" s="338"/>
      <c r="AM983" s="338"/>
      <c r="AN983" s="338"/>
      <c r="AO983" s="338"/>
      <c r="AP983" s="338"/>
      <c r="AQ983" s="338"/>
      <c r="AR983" s="338"/>
      <c r="AS983" s="338"/>
      <c r="AT983" s="338"/>
      <c r="AU983" s="338"/>
      <c r="AV983" s="338"/>
      <c r="AW983" s="338"/>
      <c r="AX983" s="338"/>
      <c r="AY983" s="338"/>
      <c r="AZ983" s="338"/>
      <c r="BA983" s="338"/>
      <c r="BB983" s="338"/>
      <c r="BC983" s="338"/>
      <c r="BD983" s="338"/>
      <c r="BE983" s="338"/>
      <c r="BF983" s="338"/>
      <c r="BG983" s="338"/>
      <c r="BH983" s="338"/>
      <c r="BI983" s="338"/>
      <c r="BJ983" s="338"/>
      <c r="BK983" s="338"/>
      <c r="BL983" s="338"/>
      <c r="BM983" s="338"/>
      <c r="BN983" s="338"/>
      <c r="BO983" s="338"/>
      <c r="BP983" s="338"/>
      <c r="BQ983" s="338"/>
      <c r="BR983" s="338"/>
      <c r="BS983" s="338"/>
      <c r="BT983" s="338"/>
      <c r="BU983" s="338"/>
      <c r="BV983" s="338"/>
      <c r="BW983" s="338"/>
      <c r="BX983" s="338"/>
      <c r="BY983" s="338"/>
      <c r="BZ983" s="338"/>
      <c r="CA983" s="338"/>
      <c r="CB983" s="338"/>
    </row>
    <row r="984" ht="15.75" customHeight="1">
      <c r="A984" s="338"/>
      <c r="B984" s="338"/>
      <c r="C984" s="346"/>
      <c r="D984" s="546"/>
      <c r="E984" s="547"/>
      <c r="F984" s="548"/>
      <c r="G984" s="448"/>
      <c r="H984" s="338"/>
      <c r="I984" s="338"/>
      <c r="J984" s="338"/>
      <c r="K984" s="338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  <c r="AI984" s="338"/>
      <c r="AJ984" s="338"/>
      <c r="AK984" s="338"/>
      <c r="AL984" s="338"/>
      <c r="AM984" s="338"/>
      <c r="AN984" s="338"/>
      <c r="AO984" s="338"/>
      <c r="AP984" s="338"/>
      <c r="AQ984" s="338"/>
      <c r="AR984" s="338"/>
      <c r="AS984" s="338"/>
      <c r="AT984" s="338"/>
      <c r="AU984" s="338"/>
      <c r="AV984" s="338"/>
      <c r="AW984" s="338"/>
      <c r="AX984" s="338"/>
      <c r="AY984" s="338"/>
      <c r="AZ984" s="338"/>
      <c r="BA984" s="338"/>
      <c r="BB984" s="338"/>
      <c r="BC984" s="338"/>
      <c r="BD984" s="338"/>
      <c r="BE984" s="338"/>
      <c r="BF984" s="338"/>
      <c r="BG984" s="338"/>
      <c r="BH984" s="338"/>
      <c r="BI984" s="338"/>
      <c r="BJ984" s="338"/>
      <c r="BK984" s="338"/>
      <c r="BL984" s="338"/>
      <c r="BM984" s="338"/>
      <c r="BN984" s="338"/>
      <c r="BO984" s="338"/>
      <c r="BP984" s="338"/>
      <c r="BQ984" s="338"/>
      <c r="BR984" s="338"/>
      <c r="BS984" s="338"/>
      <c r="BT984" s="338"/>
      <c r="BU984" s="338"/>
      <c r="BV984" s="338"/>
      <c r="BW984" s="338"/>
      <c r="BX984" s="338"/>
      <c r="BY984" s="338"/>
      <c r="BZ984" s="338"/>
      <c r="CA984" s="338"/>
      <c r="CB984" s="338"/>
    </row>
    <row r="985" ht="15.75" customHeight="1">
      <c r="A985" s="338"/>
      <c r="B985" s="338"/>
      <c r="C985" s="346"/>
      <c r="D985" s="546"/>
      <c r="E985" s="547"/>
      <c r="F985" s="548"/>
      <c r="G985" s="448"/>
      <c r="H985" s="338"/>
      <c r="I985" s="338"/>
      <c r="J985" s="338"/>
      <c r="K985" s="338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  <c r="AV985" s="338"/>
      <c r="AW985" s="338"/>
      <c r="AX985" s="338"/>
      <c r="AY985" s="338"/>
      <c r="AZ985" s="338"/>
      <c r="BA985" s="338"/>
      <c r="BB985" s="338"/>
      <c r="BC985" s="338"/>
      <c r="BD985" s="338"/>
      <c r="BE985" s="338"/>
      <c r="BF985" s="338"/>
      <c r="BG985" s="338"/>
      <c r="BH985" s="338"/>
      <c r="BI985" s="338"/>
      <c r="BJ985" s="338"/>
      <c r="BK985" s="338"/>
      <c r="BL985" s="338"/>
      <c r="BM985" s="338"/>
      <c r="BN985" s="338"/>
      <c r="BO985" s="338"/>
      <c r="BP985" s="338"/>
      <c r="BQ985" s="338"/>
      <c r="BR985" s="338"/>
      <c r="BS985" s="338"/>
      <c r="BT985" s="338"/>
      <c r="BU985" s="338"/>
      <c r="BV985" s="338"/>
      <c r="BW985" s="338"/>
      <c r="BX985" s="338"/>
      <c r="BY985" s="338"/>
      <c r="BZ985" s="338"/>
      <c r="CA985" s="338"/>
      <c r="CB985" s="338"/>
    </row>
    <row r="986" ht="15.75" customHeight="1">
      <c r="A986" s="338"/>
      <c r="B986" s="338"/>
      <c r="C986" s="346"/>
      <c r="D986" s="546"/>
      <c r="E986" s="547"/>
      <c r="F986" s="548"/>
      <c r="G986" s="448"/>
      <c r="H986" s="338"/>
      <c r="I986" s="338"/>
      <c r="J986" s="338"/>
      <c r="K986" s="338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  <c r="AI986" s="338"/>
      <c r="AJ986" s="338"/>
      <c r="AK986" s="338"/>
      <c r="AL986" s="338"/>
      <c r="AM986" s="338"/>
      <c r="AN986" s="338"/>
      <c r="AO986" s="338"/>
      <c r="AP986" s="338"/>
      <c r="AQ986" s="338"/>
      <c r="AR986" s="338"/>
      <c r="AS986" s="338"/>
      <c r="AT986" s="338"/>
      <c r="AU986" s="338"/>
      <c r="AV986" s="338"/>
      <c r="AW986" s="338"/>
      <c r="AX986" s="338"/>
      <c r="AY986" s="338"/>
      <c r="AZ986" s="338"/>
      <c r="BA986" s="338"/>
      <c r="BB986" s="338"/>
      <c r="BC986" s="338"/>
      <c r="BD986" s="338"/>
      <c r="BE986" s="338"/>
      <c r="BF986" s="338"/>
      <c r="BG986" s="338"/>
      <c r="BH986" s="338"/>
      <c r="BI986" s="338"/>
      <c r="BJ986" s="338"/>
      <c r="BK986" s="338"/>
      <c r="BL986" s="338"/>
      <c r="BM986" s="338"/>
      <c r="BN986" s="338"/>
      <c r="BO986" s="338"/>
      <c r="BP986" s="338"/>
      <c r="BQ986" s="338"/>
      <c r="BR986" s="338"/>
      <c r="BS986" s="338"/>
      <c r="BT986" s="338"/>
      <c r="BU986" s="338"/>
      <c r="BV986" s="338"/>
      <c r="BW986" s="338"/>
      <c r="BX986" s="338"/>
      <c r="BY986" s="338"/>
      <c r="BZ986" s="338"/>
      <c r="CA986" s="338"/>
      <c r="CB986" s="338"/>
    </row>
    <row r="987" ht="15.75" customHeight="1">
      <c r="A987" s="338"/>
      <c r="B987" s="338"/>
      <c r="C987" s="346"/>
      <c r="D987" s="546"/>
      <c r="E987" s="547"/>
      <c r="F987" s="548"/>
      <c r="G987" s="448"/>
      <c r="H987" s="338"/>
      <c r="I987" s="338"/>
      <c r="J987" s="338"/>
      <c r="K987" s="338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  <c r="AI987" s="338"/>
      <c r="AJ987" s="338"/>
      <c r="AK987" s="338"/>
      <c r="AL987" s="338"/>
      <c r="AM987" s="338"/>
      <c r="AN987" s="338"/>
      <c r="AO987" s="338"/>
      <c r="AP987" s="338"/>
      <c r="AQ987" s="338"/>
      <c r="AR987" s="338"/>
      <c r="AS987" s="338"/>
      <c r="AT987" s="338"/>
      <c r="AU987" s="338"/>
      <c r="AV987" s="338"/>
      <c r="AW987" s="338"/>
      <c r="AX987" s="338"/>
      <c r="AY987" s="338"/>
      <c r="AZ987" s="338"/>
      <c r="BA987" s="338"/>
      <c r="BB987" s="338"/>
      <c r="BC987" s="338"/>
      <c r="BD987" s="338"/>
      <c r="BE987" s="338"/>
      <c r="BF987" s="338"/>
      <c r="BG987" s="338"/>
      <c r="BH987" s="338"/>
      <c r="BI987" s="338"/>
      <c r="BJ987" s="338"/>
      <c r="BK987" s="338"/>
      <c r="BL987" s="338"/>
      <c r="BM987" s="338"/>
      <c r="BN987" s="338"/>
      <c r="BO987" s="338"/>
      <c r="BP987" s="338"/>
      <c r="BQ987" s="338"/>
      <c r="BR987" s="338"/>
      <c r="BS987" s="338"/>
      <c r="BT987" s="338"/>
      <c r="BU987" s="338"/>
      <c r="BV987" s="338"/>
      <c r="BW987" s="338"/>
      <c r="BX987" s="338"/>
      <c r="BY987" s="338"/>
      <c r="BZ987" s="338"/>
      <c r="CA987" s="338"/>
      <c r="CB987" s="338"/>
    </row>
    <row r="988" ht="15.75" customHeight="1">
      <c r="A988" s="338"/>
      <c r="B988" s="338"/>
      <c r="C988" s="346"/>
      <c r="D988" s="546"/>
      <c r="E988" s="547"/>
      <c r="F988" s="548"/>
      <c r="G988" s="448"/>
      <c r="H988" s="338"/>
      <c r="I988" s="338"/>
      <c r="J988" s="338"/>
      <c r="K988" s="338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  <c r="AI988" s="338"/>
      <c r="AJ988" s="338"/>
      <c r="AK988" s="338"/>
      <c r="AL988" s="338"/>
      <c r="AM988" s="338"/>
      <c r="AN988" s="338"/>
      <c r="AO988" s="338"/>
      <c r="AP988" s="338"/>
      <c r="AQ988" s="338"/>
      <c r="AR988" s="338"/>
      <c r="AS988" s="338"/>
      <c r="AT988" s="338"/>
      <c r="AU988" s="338"/>
      <c r="AV988" s="338"/>
      <c r="AW988" s="338"/>
      <c r="AX988" s="338"/>
      <c r="AY988" s="338"/>
      <c r="AZ988" s="338"/>
      <c r="BA988" s="338"/>
      <c r="BB988" s="338"/>
      <c r="BC988" s="338"/>
      <c r="BD988" s="338"/>
      <c r="BE988" s="338"/>
      <c r="BF988" s="338"/>
      <c r="BG988" s="338"/>
      <c r="BH988" s="338"/>
      <c r="BI988" s="338"/>
      <c r="BJ988" s="338"/>
      <c r="BK988" s="338"/>
      <c r="BL988" s="338"/>
      <c r="BM988" s="338"/>
      <c r="BN988" s="338"/>
      <c r="BO988" s="338"/>
      <c r="BP988" s="338"/>
      <c r="BQ988" s="338"/>
      <c r="BR988" s="338"/>
      <c r="BS988" s="338"/>
      <c r="BT988" s="338"/>
      <c r="BU988" s="338"/>
      <c r="BV988" s="338"/>
      <c r="BW988" s="338"/>
      <c r="BX988" s="338"/>
      <c r="BY988" s="338"/>
      <c r="BZ988" s="338"/>
      <c r="CA988" s="338"/>
      <c r="CB988" s="338"/>
    </row>
    <row r="989" ht="15.75" customHeight="1">
      <c r="A989" s="338"/>
      <c r="B989" s="338"/>
      <c r="C989" s="346"/>
      <c r="D989" s="546"/>
      <c r="E989" s="547"/>
      <c r="F989" s="548"/>
      <c r="G989" s="44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  <c r="AI989" s="338"/>
      <c r="AJ989" s="338"/>
      <c r="AK989" s="338"/>
      <c r="AL989" s="338"/>
      <c r="AM989" s="338"/>
      <c r="AN989" s="338"/>
      <c r="AO989" s="338"/>
      <c r="AP989" s="338"/>
      <c r="AQ989" s="338"/>
      <c r="AR989" s="338"/>
      <c r="AS989" s="338"/>
      <c r="AT989" s="338"/>
      <c r="AU989" s="338"/>
      <c r="AV989" s="338"/>
      <c r="AW989" s="338"/>
      <c r="AX989" s="338"/>
      <c r="AY989" s="338"/>
      <c r="AZ989" s="338"/>
      <c r="BA989" s="338"/>
      <c r="BB989" s="338"/>
      <c r="BC989" s="338"/>
      <c r="BD989" s="338"/>
      <c r="BE989" s="338"/>
      <c r="BF989" s="338"/>
      <c r="BG989" s="338"/>
      <c r="BH989" s="338"/>
      <c r="BI989" s="338"/>
      <c r="BJ989" s="338"/>
      <c r="BK989" s="338"/>
      <c r="BL989" s="338"/>
      <c r="BM989" s="338"/>
      <c r="BN989" s="338"/>
      <c r="BO989" s="338"/>
      <c r="BP989" s="338"/>
      <c r="BQ989" s="338"/>
      <c r="BR989" s="338"/>
      <c r="BS989" s="338"/>
      <c r="BT989" s="338"/>
      <c r="BU989" s="338"/>
      <c r="BV989" s="338"/>
      <c r="BW989" s="338"/>
      <c r="BX989" s="338"/>
      <c r="BY989" s="338"/>
      <c r="BZ989" s="338"/>
      <c r="CA989" s="338"/>
      <c r="CB989" s="338"/>
    </row>
    <row r="990" ht="15.75" customHeight="1">
      <c r="A990" s="338"/>
      <c r="B990" s="338"/>
      <c r="C990" s="346"/>
      <c r="D990" s="546"/>
      <c r="E990" s="547"/>
      <c r="F990" s="548"/>
      <c r="G990" s="448"/>
      <c r="H990" s="338"/>
      <c r="I990" s="338"/>
      <c r="J990" s="338"/>
      <c r="K990" s="338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  <c r="AI990" s="338"/>
      <c r="AJ990" s="338"/>
      <c r="AK990" s="338"/>
      <c r="AL990" s="338"/>
      <c r="AM990" s="338"/>
      <c r="AN990" s="338"/>
      <c r="AO990" s="338"/>
      <c r="AP990" s="338"/>
      <c r="AQ990" s="338"/>
      <c r="AR990" s="338"/>
      <c r="AS990" s="338"/>
      <c r="AT990" s="338"/>
      <c r="AU990" s="338"/>
      <c r="AV990" s="338"/>
      <c r="AW990" s="338"/>
      <c r="AX990" s="338"/>
      <c r="AY990" s="338"/>
      <c r="AZ990" s="338"/>
      <c r="BA990" s="338"/>
      <c r="BB990" s="338"/>
      <c r="BC990" s="338"/>
      <c r="BD990" s="338"/>
      <c r="BE990" s="338"/>
      <c r="BF990" s="338"/>
      <c r="BG990" s="338"/>
      <c r="BH990" s="338"/>
      <c r="BI990" s="338"/>
      <c r="BJ990" s="338"/>
      <c r="BK990" s="338"/>
      <c r="BL990" s="338"/>
      <c r="BM990" s="338"/>
      <c r="BN990" s="338"/>
      <c r="BO990" s="338"/>
      <c r="BP990" s="338"/>
      <c r="BQ990" s="338"/>
      <c r="BR990" s="338"/>
      <c r="BS990" s="338"/>
      <c r="BT990" s="338"/>
      <c r="BU990" s="338"/>
      <c r="BV990" s="338"/>
      <c r="BW990" s="338"/>
      <c r="BX990" s="338"/>
      <c r="BY990" s="338"/>
      <c r="BZ990" s="338"/>
      <c r="CA990" s="338"/>
      <c r="CB990" s="338"/>
    </row>
    <row r="991" ht="15.75" customHeight="1">
      <c r="A991" s="338"/>
      <c r="B991" s="338"/>
      <c r="C991" s="346"/>
      <c r="D991" s="546"/>
      <c r="E991" s="547"/>
      <c r="F991" s="548"/>
      <c r="G991" s="448"/>
      <c r="H991" s="338"/>
      <c r="I991" s="338"/>
      <c r="J991" s="338"/>
      <c r="K991" s="338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  <c r="AI991" s="338"/>
      <c r="AJ991" s="338"/>
      <c r="AK991" s="338"/>
      <c r="AL991" s="338"/>
      <c r="AM991" s="338"/>
      <c r="AN991" s="338"/>
      <c r="AO991" s="338"/>
      <c r="AP991" s="338"/>
      <c r="AQ991" s="338"/>
      <c r="AR991" s="338"/>
      <c r="AS991" s="338"/>
      <c r="AT991" s="338"/>
      <c r="AU991" s="338"/>
      <c r="AV991" s="338"/>
      <c r="AW991" s="338"/>
      <c r="AX991" s="338"/>
      <c r="AY991" s="338"/>
      <c r="AZ991" s="338"/>
      <c r="BA991" s="338"/>
      <c r="BB991" s="338"/>
      <c r="BC991" s="338"/>
      <c r="BD991" s="338"/>
      <c r="BE991" s="338"/>
      <c r="BF991" s="338"/>
      <c r="BG991" s="338"/>
      <c r="BH991" s="338"/>
      <c r="BI991" s="338"/>
      <c r="BJ991" s="338"/>
      <c r="BK991" s="338"/>
      <c r="BL991" s="338"/>
      <c r="BM991" s="338"/>
      <c r="BN991" s="338"/>
      <c r="BO991" s="338"/>
      <c r="BP991" s="338"/>
      <c r="BQ991" s="338"/>
      <c r="BR991" s="338"/>
      <c r="BS991" s="338"/>
      <c r="BT991" s="338"/>
      <c r="BU991" s="338"/>
      <c r="BV991" s="338"/>
      <c r="BW991" s="338"/>
      <c r="BX991" s="338"/>
      <c r="BY991" s="338"/>
      <c r="BZ991" s="338"/>
      <c r="CA991" s="338"/>
      <c r="CB991" s="338"/>
    </row>
    <row r="992" ht="15.75" customHeight="1">
      <c r="A992" s="338"/>
      <c r="B992" s="338"/>
      <c r="C992" s="346"/>
      <c r="D992" s="546"/>
      <c r="E992" s="547"/>
      <c r="F992" s="548"/>
      <c r="G992" s="448"/>
      <c r="H992" s="338"/>
      <c r="I992" s="338"/>
      <c r="J992" s="338"/>
      <c r="K992" s="338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  <c r="AI992" s="338"/>
      <c r="AJ992" s="338"/>
      <c r="AK992" s="338"/>
      <c r="AL992" s="338"/>
      <c r="AM992" s="338"/>
      <c r="AN992" s="338"/>
      <c r="AO992" s="338"/>
      <c r="AP992" s="338"/>
      <c r="AQ992" s="338"/>
      <c r="AR992" s="338"/>
      <c r="AS992" s="338"/>
      <c r="AT992" s="338"/>
      <c r="AU992" s="338"/>
      <c r="AV992" s="338"/>
      <c r="AW992" s="338"/>
      <c r="AX992" s="338"/>
      <c r="AY992" s="338"/>
      <c r="AZ992" s="338"/>
      <c r="BA992" s="338"/>
      <c r="BB992" s="338"/>
      <c r="BC992" s="338"/>
      <c r="BD992" s="338"/>
      <c r="BE992" s="338"/>
      <c r="BF992" s="338"/>
      <c r="BG992" s="338"/>
      <c r="BH992" s="338"/>
      <c r="BI992" s="338"/>
      <c r="BJ992" s="338"/>
      <c r="BK992" s="338"/>
      <c r="BL992" s="338"/>
      <c r="BM992" s="338"/>
      <c r="BN992" s="338"/>
      <c r="BO992" s="338"/>
      <c r="BP992" s="338"/>
      <c r="BQ992" s="338"/>
      <c r="BR992" s="338"/>
      <c r="BS992" s="338"/>
      <c r="BT992" s="338"/>
      <c r="BU992" s="338"/>
      <c r="BV992" s="338"/>
      <c r="BW992" s="338"/>
      <c r="BX992" s="338"/>
      <c r="BY992" s="338"/>
      <c r="BZ992" s="338"/>
      <c r="CA992" s="338"/>
      <c r="CB992" s="338"/>
    </row>
    <row r="993" ht="15.75" customHeight="1">
      <c r="A993" s="338"/>
      <c r="B993" s="338"/>
      <c r="C993" s="346"/>
      <c r="D993" s="546"/>
      <c r="E993" s="547"/>
      <c r="F993" s="548"/>
      <c r="G993" s="448"/>
      <c r="H993" s="338"/>
      <c r="I993" s="338"/>
      <c r="J993" s="338"/>
      <c r="K993" s="338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  <c r="AI993" s="338"/>
      <c r="AJ993" s="338"/>
      <c r="AK993" s="338"/>
      <c r="AL993" s="338"/>
      <c r="AM993" s="338"/>
      <c r="AN993" s="338"/>
      <c r="AO993" s="338"/>
      <c r="AP993" s="338"/>
      <c r="AQ993" s="338"/>
      <c r="AR993" s="338"/>
      <c r="AS993" s="338"/>
      <c r="AT993" s="338"/>
      <c r="AU993" s="338"/>
      <c r="AV993" s="338"/>
      <c r="AW993" s="338"/>
      <c r="AX993" s="338"/>
      <c r="AY993" s="338"/>
      <c r="AZ993" s="338"/>
      <c r="BA993" s="338"/>
      <c r="BB993" s="338"/>
      <c r="BC993" s="338"/>
      <c r="BD993" s="338"/>
      <c r="BE993" s="338"/>
      <c r="BF993" s="338"/>
      <c r="BG993" s="338"/>
      <c r="BH993" s="338"/>
      <c r="BI993" s="338"/>
      <c r="BJ993" s="338"/>
      <c r="BK993" s="338"/>
      <c r="BL993" s="338"/>
      <c r="BM993" s="338"/>
      <c r="BN993" s="338"/>
      <c r="BO993" s="338"/>
      <c r="BP993" s="338"/>
      <c r="BQ993" s="338"/>
      <c r="BR993" s="338"/>
      <c r="BS993" s="338"/>
      <c r="BT993" s="338"/>
      <c r="BU993" s="338"/>
      <c r="BV993" s="338"/>
      <c r="BW993" s="338"/>
      <c r="BX993" s="338"/>
      <c r="BY993" s="338"/>
      <c r="BZ993" s="338"/>
      <c r="CA993" s="338"/>
      <c r="CB993" s="338"/>
    </row>
    <row r="994" ht="15.75" customHeight="1">
      <c r="A994" s="338"/>
      <c r="B994" s="338"/>
      <c r="C994" s="346"/>
      <c r="D994" s="546"/>
      <c r="E994" s="547"/>
      <c r="F994" s="548"/>
      <c r="G994" s="448"/>
      <c r="H994" s="338"/>
      <c r="I994" s="338"/>
      <c r="J994" s="338"/>
      <c r="K994" s="338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  <c r="AI994" s="338"/>
      <c r="AJ994" s="338"/>
      <c r="AK994" s="338"/>
      <c r="AL994" s="338"/>
      <c r="AM994" s="338"/>
      <c r="AN994" s="338"/>
      <c r="AO994" s="338"/>
      <c r="AP994" s="338"/>
      <c r="AQ994" s="338"/>
      <c r="AR994" s="338"/>
      <c r="AS994" s="338"/>
      <c r="AT994" s="338"/>
      <c r="AU994" s="338"/>
      <c r="AV994" s="338"/>
      <c r="AW994" s="338"/>
      <c r="AX994" s="338"/>
      <c r="AY994" s="338"/>
      <c r="AZ994" s="338"/>
      <c r="BA994" s="338"/>
      <c r="BB994" s="338"/>
      <c r="BC994" s="338"/>
      <c r="BD994" s="338"/>
      <c r="BE994" s="338"/>
      <c r="BF994" s="338"/>
      <c r="BG994" s="338"/>
      <c r="BH994" s="338"/>
      <c r="BI994" s="338"/>
      <c r="BJ994" s="338"/>
      <c r="BK994" s="338"/>
      <c r="BL994" s="338"/>
      <c r="BM994" s="338"/>
      <c r="BN994" s="338"/>
      <c r="BO994" s="338"/>
      <c r="BP994" s="338"/>
      <c r="BQ994" s="338"/>
      <c r="BR994" s="338"/>
      <c r="BS994" s="338"/>
      <c r="BT994" s="338"/>
      <c r="BU994" s="338"/>
      <c r="BV994" s="338"/>
      <c r="BW994" s="338"/>
      <c r="BX994" s="338"/>
      <c r="BY994" s="338"/>
      <c r="BZ994" s="338"/>
      <c r="CA994" s="338"/>
      <c r="CB994" s="338"/>
    </row>
    <row r="995" ht="15.75" customHeight="1">
      <c r="A995" s="338"/>
      <c r="B995" s="338"/>
      <c r="C995" s="346"/>
      <c r="D995" s="546"/>
      <c r="E995" s="547"/>
      <c r="F995" s="548"/>
      <c r="G995" s="448"/>
      <c r="H995" s="338"/>
      <c r="I995" s="338"/>
      <c r="J995" s="338"/>
      <c r="K995" s="338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  <c r="AI995" s="338"/>
      <c r="AJ995" s="338"/>
      <c r="AK995" s="338"/>
      <c r="AL995" s="338"/>
      <c r="AM995" s="338"/>
      <c r="AN995" s="338"/>
      <c r="AO995" s="338"/>
      <c r="AP995" s="338"/>
      <c r="AQ995" s="338"/>
      <c r="AR995" s="338"/>
      <c r="AS995" s="338"/>
      <c r="AT995" s="338"/>
      <c r="AU995" s="338"/>
      <c r="AV995" s="338"/>
      <c r="AW995" s="338"/>
      <c r="AX995" s="338"/>
      <c r="AY995" s="338"/>
      <c r="AZ995" s="338"/>
      <c r="BA995" s="338"/>
      <c r="BB995" s="338"/>
      <c r="BC995" s="338"/>
      <c r="BD995" s="338"/>
      <c r="BE995" s="338"/>
      <c r="BF995" s="338"/>
      <c r="BG995" s="338"/>
      <c r="BH995" s="338"/>
      <c r="BI995" s="338"/>
      <c r="BJ995" s="338"/>
      <c r="BK995" s="338"/>
      <c r="BL995" s="338"/>
      <c r="BM995" s="338"/>
      <c r="BN995" s="338"/>
      <c r="BO995" s="338"/>
      <c r="BP995" s="338"/>
      <c r="BQ995" s="338"/>
      <c r="BR995" s="338"/>
      <c r="BS995" s="338"/>
      <c r="BT995" s="338"/>
      <c r="BU995" s="338"/>
      <c r="BV995" s="338"/>
      <c r="BW995" s="338"/>
      <c r="BX995" s="338"/>
      <c r="BY995" s="338"/>
      <c r="BZ995" s="338"/>
      <c r="CA995" s="338"/>
      <c r="CB995" s="338"/>
    </row>
    <row r="996" ht="15.75" customHeight="1">
      <c r="A996" s="338"/>
      <c r="B996" s="338"/>
      <c r="C996" s="346"/>
      <c r="D996" s="546"/>
      <c r="E996" s="547"/>
      <c r="F996" s="548"/>
      <c r="G996" s="448"/>
      <c r="H996" s="338"/>
      <c r="I996" s="338"/>
      <c r="J996" s="338"/>
      <c r="K996" s="338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  <c r="AI996" s="338"/>
      <c r="AJ996" s="338"/>
      <c r="AK996" s="338"/>
      <c r="AL996" s="338"/>
      <c r="AM996" s="338"/>
      <c r="AN996" s="338"/>
      <c r="AO996" s="338"/>
      <c r="AP996" s="338"/>
      <c r="AQ996" s="338"/>
      <c r="AR996" s="338"/>
      <c r="AS996" s="338"/>
      <c r="AT996" s="338"/>
      <c r="AU996" s="338"/>
      <c r="AV996" s="338"/>
      <c r="AW996" s="338"/>
      <c r="AX996" s="338"/>
      <c r="AY996" s="338"/>
      <c r="AZ996" s="338"/>
      <c r="BA996" s="338"/>
      <c r="BB996" s="338"/>
      <c r="BC996" s="338"/>
      <c r="BD996" s="338"/>
      <c r="BE996" s="338"/>
      <c r="BF996" s="338"/>
      <c r="BG996" s="338"/>
      <c r="BH996" s="338"/>
      <c r="BI996" s="338"/>
      <c r="BJ996" s="338"/>
      <c r="BK996" s="338"/>
      <c r="BL996" s="338"/>
      <c r="BM996" s="338"/>
      <c r="BN996" s="338"/>
      <c r="BO996" s="338"/>
      <c r="BP996" s="338"/>
      <c r="BQ996" s="338"/>
      <c r="BR996" s="338"/>
      <c r="BS996" s="338"/>
      <c r="BT996" s="338"/>
      <c r="BU996" s="338"/>
      <c r="BV996" s="338"/>
      <c r="BW996" s="338"/>
      <c r="BX996" s="338"/>
      <c r="BY996" s="338"/>
      <c r="BZ996" s="338"/>
      <c r="CA996" s="338"/>
      <c r="CB996" s="338"/>
    </row>
    <row r="997" ht="15.75" customHeight="1">
      <c r="A997" s="338"/>
      <c r="B997" s="338"/>
      <c r="C997" s="346"/>
      <c r="D997" s="546"/>
      <c r="E997" s="547"/>
      <c r="F997" s="548"/>
      <c r="G997" s="448"/>
      <c r="H997" s="338"/>
      <c r="I997" s="338"/>
      <c r="J997" s="338"/>
      <c r="K997" s="338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  <c r="AI997" s="338"/>
      <c r="AJ997" s="338"/>
      <c r="AK997" s="338"/>
      <c r="AL997" s="338"/>
      <c r="AM997" s="338"/>
      <c r="AN997" s="338"/>
      <c r="AO997" s="338"/>
      <c r="AP997" s="338"/>
      <c r="AQ997" s="338"/>
      <c r="AR997" s="338"/>
      <c r="AS997" s="338"/>
      <c r="AT997" s="338"/>
      <c r="AU997" s="338"/>
      <c r="AV997" s="338"/>
      <c r="AW997" s="338"/>
      <c r="AX997" s="338"/>
      <c r="AY997" s="338"/>
      <c r="AZ997" s="338"/>
      <c r="BA997" s="338"/>
      <c r="BB997" s="338"/>
      <c r="BC997" s="338"/>
      <c r="BD997" s="338"/>
      <c r="BE997" s="338"/>
      <c r="BF997" s="338"/>
      <c r="BG997" s="338"/>
      <c r="BH997" s="338"/>
      <c r="BI997" s="338"/>
      <c r="BJ997" s="338"/>
      <c r="BK997" s="338"/>
      <c r="BL997" s="338"/>
      <c r="BM997" s="338"/>
      <c r="BN997" s="338"/>
      <c r="BO997" s="338"/>
      <c r="BP997" s="338"/>
      <c r="BQ997" s="338"/>
      <c r="BR997" s="338"/>
      <c r="BS997" s="338"/>
      <c r="BT997" s="338"/>
      <c r="BU997" s="338"/>
      <c r="BV997" s="338"/>
      <c r="BW997" s="338"/>
      <c r="BX997" s="338"/>
      <c r="BY997" s="338"/>
      <c r="BZ997" s="338"/>
      <c r="CA997" s="338"/>
      <c r="CB997" s="338"/>
    </row>
    <row r="998" ht="15.75" customHeight="1">
      <c r="A998" s="338"/>
      <c r="B998" s="338"/>
      <c r="C998" s="346"/>
      <c r="D998" s="546"/>
      <c r="E998" s="547"/>
      <c r="F998" s="548"/>
      <c r="G998" s="448"/>
      <c r="H998" s="338"/>
      <c r="I998" s="338"/>
      <c r="J998" s="338"/>
      <c r="K998" s="338"/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  <c r="AI998" s="338"/>
      <c r="AJ998" s="338"/>
      <c r="AK998" s="338"/>
      <c r="AL998" s="338"/>
      <c r="AM998" s="338"/>
      <c r="AN998" s="338"/>
      <c r="AO998" s="338"/>
      <c r="AP998" s="338"/>
      <c r="AQ998" s="338"/>
      <c r="AR998" s="338"/>
      <c r="AS998" s="338"/>
      <c r="AT998" s="338"/>
      <c r="AU998" s="338"/>
      <c r="AV998" s="338"/>
      <c r="AW998" s="338"/>
      <c r="AX998" s="338"/>
      <c r="AY998" s="338"/>
      <c r="AZ998" s="338"/>
      <c r="BA998" s="338"/>
      <c r="BB998" s="338"/>
      <c r="BC998" s="338"/>
      <c r="BD998" s="338"/>
      <c r="BE998" s="338"/>
      <c r="BF998" s="338"/>
      <c r="BG998" s="338"/>
      <c r="BH998" s="338"/>
      <c r="BI998" s="338"/>
      <c r="BJ998" s="338"/>
      <c r="BK998" s="338"/>
      <c r="BL998" s="338"/>
      <c r="BM998" s="338"/>
      <c r="BN998" s="338"/>
      <c r="BO998" s="338"/>
      <c r="BP998" s="338"/>
      <c r="BQ998" s="338"/>
      <c r="BR998" s="338"/>
      <c r="BS998" s="338"/>
      <c r="BT998" s="338"/>
      <c r="BU998" s="338"/>
      <c r="BV998" s="338"/>
      <c r="BW998" s="338"/>
      <c r="BX998" s="338"/>
      <c r="BY998" s="338"/>
      <c r="BZ998" s="338"/>
      <c r="CA998" s="338"/>
      <c r="CB998" s="338"/>
    </row>
    <row r="999" ht="15.75" customHeight="1">
      <c r="A999" s="338"/>
      <c r="B999" s="338"/>
      <c r="C999" s="346"/>
      <c r="D999" s="546"/>
      <c r="E999" s="547"/>
      <c r="F999" s="548"/>
      <c r="G999" s="448"/>
      <c r="H999" s="338"/>
      <c r="I999" s="338"/>
      <c r="J999" s="338"/>
      <c r="K999" s="338"/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  <c r="AI999" s="338"/>
      <c r="AJ999" s="338"/>
      <c r="AK999" s="338"/>
      <c r="AL999" s="338"/>
      <c r="AM999" s="338"/>
      <c r="AN999" s="338"/>
      <c r="AO999" s="338"/>
      <c r="AP999" s="338"/>
      <c r="AQ999" s="338"/>
      <c r="AR999" s="338"/>
      <c r="AS999" s="338"/>
      <c r="AT999" s="338"/>
      <c r="AU999" s="338"/>
      <c r="AV999" s="338"/>
      <c r="AW999" s="338"/>
      <c r="AX999" s="338"/>
      <c r="AY999" s="338"/>
      <c r="AZ999" s="338"/>
      <c r="BA999" s="338"/>
      <c r="BB999" s="338"/>
      <c r="BC999" s="338"/>
      <c r="BD999" s="338"/>
      <c r="BE999" s="338"/>
      <c r="BF999" s="338"/>
      <c r="BG999" s="338"/>
      <c r="BH999" s="338"/>
      <c r="BI999" s="338"/>
      <c r="BJ999" s="338"/>
      <c r="BK999" s="338"/>
      <c r="BL999" s="338"/>
      <c r="BM999" s="338"/>
      <c r="BN999" s="338"/>
      <c r="BO999" s="338"/>
      <c r="BP999" s="338"/>
      <c r="BQ999" s="338"/>
      <c r="BR999" s="338"/>
      <c r="BS999" s="338"/>
      <c r="BT999" s="338"/>
      <c r="BU999" s="338"/>
      <c r="BV999" s="338"/>
      <c r="BW999" s="338"/>
      <c r="BX999" s="338"/>
      <c r="BY999" s="338"/>
      <c r="BZ999" s="338"/>
      <c r="CA999" s="338"/>
      <c r="CB999" s="338"/>
    </row>
    <row r="1000" ht="15.75" customHeight="1">
      <c r="A1000" s="338"/>
      <c r="B1000" s="338"/>
      <c r="C1000" s="346"/>
      <c r="D1000" s="546"/>
      <c r="E1000" s="547"/>
      <c r="F1000" s="548"/>
      <c r="G1000" s="448"/>
      <c r="H1000" s="338"/>
      <c r="I1000" s="338"/>
      <c r="J1000" s="338"/>
      <c r="K1000" s="338"/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  <c r="AI1000" s="338"/>
      <c r="AJ1000" s="338"/>
      <c r="AK1000" s="338"/>
      <c r="AL1000" s="338"/>
      <c r="AM1000" s="338"/>
      <c r="AN1000" s="338"/>
      <c r="AO1000" s="338"/>
      <c r="AP1000" s="338"/>
      <c r="AQ1000" s="338"/>
      <c r="AR1000" s="338"/>
      <c r="AS1000" s="338"/>
      <c r="AT1000" s="338"/>
      <c r="AU1000" s="338"/>
      <c r="AV1000" s="338"/>
      <c r="AW1000" s="338"/>
      <c r="AX1000" s="338"/>
      <c r="AY1000" s="338"/>
      <c r="AZ1000" s="338"/>
      <c r="BA1000" s="338"/>
      <c r="BB1000" s="338"/>
      <c r="BC1000" s="338"/>
      <c r="BD1000" s="338"/>
      <c r="BE1000" s="338"/>
      <c r="BF1000" s="338"/>
      <c r="BG1000" s="338"/>
      <c r="BH1000" s="338"/>
      <c r="BI1000" s="338"/>
      <c r="BJ1000" s="338"/>
      <c r="BK1000" s="338"/>
      <c r="BL1000" s="338"/>
      <c r="BM1000" s="338"/>
      <c r="BN1000" s="338"/>
      <c r="BO1000" s="338"/>
      <c r="BP1000" s="338"/>
      <c r="BQ1000" s="338"/>
      <c r="BR1000" s="338"/>
      <c r="BS1000" s="338"/>
      <c r="BT1000" s="338"/>
      <c r="BU1000" s="338"/>
      <c r="BV1000" s="338"/>
      <c r="BW1000" s="338"/>
      <c r="BX1000" s="338"/>
      <c r="BY1000" s="338"/>
      <c r="BZ1000" s="338"/>
      <c r="CA1000" s="338"/>
      <c r="CB1000" s="338"/>
    </row>
  </sheetData>
  <mergeCells count="31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BL2:BM2"/>
    <mergeCell ref="BN2:BO2"/>
    <mergeCell ref="BP2:BQ2"/>
    <mergeCell ref="AX2:AY2"/>
    <mergeCell ref="AZ2:BA2"/>
    <mergeCell ref="BB2:BC2"/>
    <mergeCell ref="BD2:BE2"/>
    <mergeCell ref="BF2:BG2"/>
    <mergeCell ref="BH2:BI2"/>
    <mergeCell ref="BJ2:BK2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3" width="14.0"/>
    <col customWidth="1" min="4" max="4" width="8.86"/>
    <col customWidth="1" min="5" max="5" width="11.86"/>
    <col customWidth="1" min="6" max="6" width="12.29"/>
    <col customWidth="1" min="7" max="7" width="30.86"/>
    <col customWidth="1" min="8" max="8" width="9.86"/>
    <col customWidth="1" min="9" max="9" width="11.86"/>
    <col customWidth="1" min="10" max="26" width="8.0"/>
  </cols>
  <sheetData>
    <row r="1" ht="19.5" customHeight="1">
      <c r="A1" s="919" t="s">
        <v>698</v>
      </c>
      <c r="B1" s="920"/>
      <c r="C1" s="920"/>
      <c r="D1" s="920"/>
      <c r="E1" s="920"/>
      <c r="F1" s="920"/>
      <c r="G1" s="921"/>
    </row>
    <row r="2" ht="15.75" customHeight="1">
      <c r="A2" s="922" t="s">
        <v>2</v>
      </c>
      <c r="B2" s="923" t="s">
        <v>699</v>
      </c>
      <c r="C2" s="923" t="s">
        <v>700</v>
      </c>
      <c r="D2" s="923" t="s">
        <v>141</v>
      </c>
      <c r="E2" s="923" t="s">
        <v>701</v>
      </c>
      <c r="F2" s="924" t="s">
        <v>702</v>
      </c>
      <c r="G2" s="925" t="s">
        <v>703</v>
      </c>
      <c r="H2" s="582" t="s">
        <v>704</v>
      </c>
      <c r="I2" s="582" t="s">
        <v>705</v>
      </c>
    </row>
    <row r="3">
      <c r="A3" s="926" t="s">
        <v>706</v>
      </c>
      <c r="B3" s="927"/>
      <c r="C3" s="928"/>
      <c r="D3" s="929"/>
      <c r="E3" s="930"/>
      <c r="F3" s="931"/>
      <c r="G3" s="932"/>
    </row>
    <row r="4">
      <c r="A4" s="933">
        <v>1.0</v>
      </c>
      <c r="B4" s="934" t="s">
        <v>707</v>
      </c>
      <c r="C4" s="934">
        <v>370.0</v>
      </c>
      <c r="D4" s="935">
        <v>14.5</v>
      </c>
      <c r="E4" s="936">
        <f t="shared" ref="E4:E20" si="1">C4*D4</f>
        <v>5365</v>
      </c>
      <c r="F4" s="937" t="s">
        <v>708</v>
      </c>
      <c r="G4" s="938"/>
      <c r="H4" s="582"/>
      <c r="I4" s="582"/>
    </row>
    <row r="5">
      <c r="A5" s="939">
        <v>2.0</v>
      </c>
      <c r="B5" s="934" t="s">
        <v>707</v>
      </c>
      <c r="C5" s="940">
        <v>2565.0</v>
      </c>
      <c r="D5" s="941">
        <v>16.5</v>
      </c>
      <c r="E5" s="942">
        <f t="shared" si="1"/>
        <v>42322.5</v>
      </c>
      <c r="F5" s="322" t="s">
        <v>13</v>
      </c>
      <c r="G5" s="943"/>
      <c r="H5" s="582"/>
      <c r="I5" s="582"/>
    </row>
    <row r="6">
      <c r="A6" s="939">
        <v>3.0</v>
      </c>
      <c r="B6" s="944" t="s">
        <v>709</v>
      </c>
      <c r="C6" s="944">
        <v>2620.0</v>
      </c>
      <c r="D6" s="945">
        <v>16.5</v>
      </c>
      <c r="E6" s="942">
        <f t="shared" si="1"/>
        <v>43230</v>
      </c>
      <c r="F6" s="322" t="s">
        <v>13</v>
      </c>
      <c r="G6" s="943"/>
      <c r="H6" s="582"/>
      <c r="I6" s="582"/>
    </row>
    <row r="7">
      <c r="A7" s="939">
        <v>4.0</v>
      </c>
      <c r="B7" s="944" t="s">
        <v>710</v>
      </c>
      <c r="C7" s="944">
        <v>1820.0</v>
      </c>
      <c r="D7" s="945">
        <v>16.5</v>
      </c>
      <c r="E7" s="942">
        <f t="shared" si="1"/>
        <v>30030</v>
      </c>
      <c r="F7" s="322" t="s">
        <v>13</v>
      </c>
      <c r="G7" s="943"/>
      <c r="H7" s="582"/>
      <c r="I7" s="582"/>
    </row>
    <row r="8">
      <c r="A8" s="939">
        <v>5.0</v>
      </c>
      <c r="B8" s="944" t="s">
        <v>711</v>
      </c>
      <c r="C8" s="944">
        <v>2885.0</v>
      </c>
      <c r="D8" s="945">
        <v>16.5</v>
      </c>
      <c r="E8" s="942">
        <f t="shared" si="1"/>
        <v>47602.5</v>
      </c>
      <c r="F8" s="322" t="s">
        <v>13</v>
      </c>
      <c r="G8" s="943"/>
      <c r="H8" s="582"/>
      <c r="I8" s="582"/>
    </row>
    <row r="9">
      <c r="A9" s="939">
        <v>6.0</v>
      </c>
      <c r="B9" s="944" t="s">
        <v>712</v>
      </c>
      <c r="C9" s="946">
        <v>2560.0</v>
      </c>
      <c r="D9" s="947">
        <v>16.5</v>
      </c>
      <c r="E9" s="942">
        <f t="shared" si="1"/>
        <v>42240</v>
      </c>
      <c r="F9" s="946" t="s">
        <v>13</v>
      </c>
      <c r="G9" s="948"/>
      <c r="H9" s="582"/>
      <c r="I9" s="582"/>
    </row>
    <row r="10">
      <c r="A10" s="939">
        <v>7.0</v>
      </c>
      <c r="B10" s="944" t="s">
        <v>713</v>
      </c>
      <c r="C10" s="944">
        <v>1780.0</v>
      </c>
      <c r="D10" s="945">
        <v>17.0</v>
      </c>
      <c r="E10" s="942">
        <f t="shared" si="1"/>
        <v>30260</v>
      </c>
      <c r="F10" s="322" t="s">
        <v>13</v>
      </c>
      <c r="G10" s="943"/>
      <c r="H10" s="582"/>
      <c r="I10" s="582"/>
    </row>
    <row r="11">
      <c r="A11" s="939">
        <v>8.0</v>
      </c>
      <c r="B11" s="322" t="s">
        <v>714</v>
      </c>
      <c r="C11" s="322">
        <v>1740.0</v>
      </c>
      <c r="D11" s="949">
        <v>17.0</v>
      </c>
      <c r="E11" s="942">
        <f t="shared" si="1"/>
        <v>29580</v>
      </c>
      <c r="F11" s="322" t="s">
        <v>13</v>
      </c>
      <c r="G11" s="943"/>
      <c r="H11" s="582"/>
      <c r="I11" s="582"/>
    </row>
    <row r="12">
      <c r="A12" s="939">
        <v>9.0</v>
      </c>
      <c r="B12" s="946" t="s">
        <v>715</v>
      </c>
      <c r="C12" s="946">
        <v>638.0</v>
      </c>
      <c r="D12" s="947">
        <v>15.0</v>
      </c>
      <c r="E12" s="942">
        <f t="shared" si="1"/>
        <v>9570</v>
      </c>
      <c r="F12" s="946" t="s">
        <v>708</v>
      </c>
      <c r="G12" s="948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>
      <c r="A13" s="939">
        <v>11.0</v>
      </c>
      <c r="B13" s="946" t="s">
        <v>715</v>
      </c>
      <c r="C13" s="946">
        <v>2357.0</v>
      </c>
      <c r="D13" s="947">
        <v>17.0</v>
      </c>
      <c r="E13" s="942">
        <f t="shared" si="1"/>
        <v>40069</v>
      </c>
      <c r="F13" s="946" t="s">
        <v>13</v>
      </c>
      <c r="G13" s="948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939">
        <v>12.0</v>
      </c>
      <c r="B14" s="322" t="s">
        <v>716</v>
      </c>
      <c r="C14" s="322">
        <v>2470.0</v>
      </c>
      <c r="D14" s="949">
        <v>17.0</v>
      </c>
      <c r="E14" s="942">
        <f t="shared" si="1"/>
        <v>41990</v>
      </c>
      <c r="F14" s="322" t="s">
        <v>13</v>
      </c>
      <c r="G14" s="948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ht="15.75" customHeight="1">
      <c r="A15" s="939">
        <v>13.0</v>
      </c>
      <c r="B15" s="946" t="s">
        <v>717</v>
      </c>
      <c r="C15" s="946">
        <v>2720.0</v>
      </c>
      <c r="D15" s="947">
        <v>17.0</v>
      </c>
      <c r="E15" s="942">
        <f t="shared" si="1"/>
        <v>46240</v>
      </c>
      <c r="F15" s="950" t="s">
        <v>13</v>
      </c>
      <c r="G15" s="943"/>
      <c r="H15" s="582"/>
      <c r="I15" s="582"/>
    </row>
    <row r="16" ht="15.75" customHeight="1">
      <c r="A16" s="939">
        <v>14.0</v>
      </c>
      <c r="B16" s="944" t="s">
        <v>717</v>
      </c>
      <c r="C16" s="951">
        <v>2465.0</v>
      </c>
      <c r="D16" s="952">
        <v>17.0</v>
      </c>
      <c r="E16" s="942">
        <f t="shared" si="1"/>
        <v>41905</v>
      </c>
      <c r="F16" s="950" t="s">
        <v>13</v>
      </c>
      <c r="G16" s="943"/>
    </row>
    <row r="17" ht="15.75" customHeight="1">
      <c r="A17" s="939">
        <v>15.0</v>
      </c>
      <c r="B17" s="944" t="s">
        <v>717</v>
      </c>
      <c r="C17" s="951">
        <v>220.0</v>
      </c>
      <c r="D17" s="952">
        <v>15.0</v>
      </c>
      <c r="E17" s="942">
        <f t="shared" si="1"/>
        <v>3300</v>
      </c>
      <c r="F17" s="950" t="s">
        <v>708</v>
      </c>
      <c r="G17" s="943"/>
    </row>
    <row r="18" ht="15.75" customHeight="1">
      <c r="A18" s="953">
        <v>16.0</v>
      </c>
      <c r="B18" s="954" t="s">
        <v>718</v>
      </c>
      <c r="C18" s="955">
        <v>1490.0</v>
      </c>
      <c r="D18" s="956">
        <v>17.0</v>
      </c>
      <c r="E18" s="957">
        <f t="shared" si="1"/>
        <v>25330</v>
      </c>
      <c r="F18" s="958" t="s">
        <v>13</v>
      </c>
      <c r="G18" s="959"/>
    </row>
    <row r="19" ht="15.75" customHeight="1">
      <c r="A19" s="960">
        <v>17.0</v>
      </c>
      <c r="B19" s="944" t="s">
        <v>719</v>
      </c>
      <c r="C19" s="951">
        <v>2680.0</v>
      </c>
      <c r="D19" s="952">
        <v>17.0</v>
      </c>
      <c r="E19" s="957">
        <f t="shared" si="1"/>
        <v>45560</v>
      </c>
      <c r="F19" s="950" t="s">
        <v>13</v>
      </c>
      <c r="G19" s="961"/>
    </row>
    <row r="20" ht="15.75" customHeight="1">
      <c r="A20" s="960">
        <v>18.0</v>
      </c>
      <c r="B20" s="944"/>
      <c r="C20" s="951"/>
      <c r="D20" s="952"/>
      <c r="E20" s="957">
        <f t="shared" si="1"/>
        <v>0</v>
      </c>
      <c r="F20" s="950"/>
      <c r="G20" s="961"/>
    </row>
    <row r="21" ht="15.75" customHeight="1">
      <c r="A21" s="939"/>
      <c r="B21" s="962"/>
      <c r="C21" s="963">
        <f>SUM(C4:C19)</f>
        <v>31380</v>
      </c>
      <c r="D21" s="963"/>
      <c r="E21" s="964">
        <f>SUM(E4:E20)</f>
        <v>524594</v>
      </c>
      <c r="F21" s="965"/>
      <c r="G21" s="961"/>
    </row>
    <row r="22" ht="15.75" customHeight="1">
      <c r="A22" s="966" t="s">
        <v>720</v>
      </c>
      <c r="B22" s="967"/>
      <c r="C22" s="968"/>
      <c r="D22" s="968"/>
      <c r="E22" s="968"/>
      <c r="F22" s="969"/>
      <c r="G22" s="970"/>
    </row>
    <row r="23" ht="15.75" customHeight="1">
      <c r="A23" s="939">
        <v>1.0</v>
      </c>
      <c r="B23" s="946" t="s">
        <v>721</v>
      </c>
      <c r="C23" s="946">
        <v>2340.0</v>
      </c>
      <c r="D23" s="947">
        <v>17.0</v>
      </c>
      <c r="E23" s="942">
        <f t="shared" ref="E23:E27" si="2">C23*D23</f>
        <v>39780</v>
      </c>
      <c r="F23" s="322" t="s">
        <v>13</v>
      </c>
      <c r="G23" s="943"/>
      <c r="H23" s="582"/>
      <c r="I23" s="582"/>
    </row>
    <row r="24" ht="15.75" customHeight="1">
      <c r="A24" s="939">
        <v>2.0</v>
      </c>
      <c r="B24" s="946" t="s">
        <v>722</v>
      </c>
      <c r="C24" s="946">
        <v>2305.0</v>
      </c>
      <c r="D24" s="947">
        <v>17.0</v>
      </c>
      <c r="E24" s="942">
        <f t="shared" si="2"/>
        <v>39185</v>
      </c>
      <c r="F24" s="322" t="s">
        <v>13</v>
      </c>
      <c r="G24" s="948"/>
    </row>
    <row r="25" ht="15.75" customHeight="1">
      <c r="A25" s="939">
        <v>3.0</v>
      </c>
      <c r="B25" s="946" t="s">
        <v>723</v>
      </c>
      <c r="C25" s="946">
        <v>2065.0</v>
      </c>
      <c r="D25" s="947">
        <v>17.0</v>
      </c>
      <c r="E25" s="942">
        <f t="shared" si="2"/>
        <v>35105</v>
      </c>
      <c r="F25" s="946" t="s">
        <v>13</v>
      </c>
      <c r="G25" s="948"/>
    </row>
    <row r="26" ht="15.75" customHeight="1">
      <c r="A26" s="939">
        <v>4.0</v>
      </c>
      <c r="B26" s="103"/>
      <c r="C26" s="103"/>
      <c r="D26" s="947"/>
      <c r="E26" s="942">
        <f t="shared" si="2"/>
        <v>0</v>
      </c>
      <c r="F26" s="103"/>
      <c r="G26" s="961"/>
    </row>
    <row r="27" ht="15.75" customHeight="1">
      <c r="A27" s="939">
        <v>5.0</v>
      </c>
      <c r="B27" s="971"/>
      <c r="C27" s="971"/>
      <c r="D27" s="971"/>
      <c r="E27" s="942">
        <f t="shared" si="2"/>
        <v>0</v>
      </c>
      <c r="F27" s="103"/>
      <c r="G27" s="961"/>
    </row>
    <row r="28" ht="16.5" customHeight="1">
      <c r="A28" s="972"/>
      <c r="B28" s="973"/>
      <c r="C28" s="974">
        <f>SUM(C23:C27)</f>
        <v>6710</v>
      </c>
      <c r="D28" s="974"/>
      <c r="E28" s="975">
        <f>SUM(E23:E27)</f>
        <v>114070</v>
      </c>
      <c r="F28" s="976"/>
      <c r="G28" s="977"/>
    </row>
    <row r="29" ht="15.75" customHeight="1">
      <c r="A29" s="978"/>
      <c r="B29" s="979"/>
      <c r="C29" s="979"/>
      <c r="D29" s="979"/>
      <c r="E29" s="979"/>
      <c r="F29" s="979"/>
      <c r="G29" s="980"/>
    </row>
    <row r="30" ht="19.5" customHeight="1">
      <c r="A30" s="981"/>
      <c r="B30" s="982" t="s">
        <v>724</v>
      </c>
      <c r="C30" s="983">
        <f>C21+C28</f>
        <v>38090</v>
      </c>
      <c r="D30" s="984"/>
      <c r="E30" s="985">
        <f>E21+E28</f>
        <v>638664</v>
      </c>
      <c r="F30" s="984"/>
      <c r="G30" s="986"/>
    </row>
    <row r="31" ht="15.75" customHeight="1">
      <c r="A31" s="9"/>
      <c r="B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29"/>
    <col customWidth="1" min="3" max="5" width="8.0"/>
    <col customWidth="1" min="6" max="6" width="9.57"/>
    <col customWidth="1" min="7" max="7" width="12.86"/>
    <col customWidth="1" min="8" max="8" width="8.0"/>
    <col customWidth="1" min="9" max="9" width="12.29"/>
    <col customWidth="1" min="10" max="10" width="9.0"/>
    <col customWidth="1" min="11" max="11" width="17.86"/>
    <col customWidth="1" min="12" max="12" width="8.0"/>
    <col customWidth="1" min="13" max="13" width="11.29"/>
    <col customWidth="1" min="14" max="14" width="11.43"/>
    <col customWidth="1" min="15" max="26" width="8.0"/>
  </cols>
  <sheetData>
    <row r="1" ht="15.75" customHeight="1">
      <c r="A1" s="987" t="s">
        <v>2</v>
      </c>
      <c r="B1" s="988" t="s">
        <v>725</v>
      </c>
      <c r="C1" s="988" t="s">
        <v>573</v>
      </c>
      <c r="D1" s="988" t="s">
        <v>726</v>
      </c>
      <c r="E1" s="988" t="s">
        <v>727</v>
      </c>
      <c r="F1" s="988" t="s">
        <v>571</v>
      </c>
      <c r="G1" s="988" t="s">
        <v>728</v>
      </c>
      <c r="H1" s="989" t="s">
        <v>729</v>
      </c>
      <c r="I1" s="200" t="s">
        <v>730</v>
      </c>
      <c r="J1" s="200" t="s">
        <v>141</v>
      </c>
      <c r="K1" s="9" t="s">
        <v>731</v>
      </c>
    </row>
    <row r="2">
      <c r="A2" s="200"/>
      <c r="B2" s="990" t="s">
        <v>13</v>
      </c>
      <c r="C2" s="200"/>
      <c r="D2" s="200"/>
      <c r="E2" s="200"/>
      <c r="F2" s="200"/>
      <c r="G2" s="200"/>
      <c r="H2" s="200"/>
      <c r="I2" s="200"/>
      <c r="J2" s="200"/>
    </row>
    <row r="3">
      <c r="A3" s="200">
        <v>1.0</v>
      </c>
      <c r="B3" s="200"/>
      <c r="C3" s="991">
        <v>220.0</v>
      </c>
      <c r="D3" s="991">
        <v>30.0</v>
      </c>
      <c r="E3" s="991">
        <v>43.5</v>
      </c>
      <c r="F3" s="200"/>
      <c r="G3" s="991" t="s">
        <v>732</v>
      </c>
      <c r="H3" s="991">
        <v>300.0</v>
      </c>
      <c r="I3" s="530">
        <f t="shared" ref="I3:I35" si="1">(D3*E3*C3)/3100/500*H3</f>
        <v>55.56774194</v>
      </c>
      <c r="J3" s="991">
        <v>36.0</v>
      </c>
      <c r="K3" s="992">
        <f t="shared" ref="K3:K35" si="2">I3*J3</f>
        <v>2000.43871</v>
      </c>
    </row>
    <row r="4">
      <c r="A4" s="200">
        <v>2.0</v>
      </c>
      <c r="B4" s="991"/>
      <c r="C4" s="991">
        <v>220.0</v>
      </c>
      <c r="D4" s="991">
        <v>36.0</v>
      </c>
      <c r="E4" s="991">
        <v>41.0</v>
      </c>
      <c r="F4" s="200"/>
      <c r="G4" s="991" t="s">
        <v>732</v>
      </c>
      <c r="H4" s="991">
        <v>150.0</v>
      </c>
      <c r="I4" s="530">
        <f t="shared" si="1"/>
        <v>31.42451613</v>
      </c>
      <c r="J4" s="991">
        <v>36.0</v>
      </c>
      <c r="K4" s="992">
        <f t="shared" si="2"/>
        <v>1131.282581</v>
      </c>
    </row>
    <row r="5">
      <c r="A5" s="200">
        <v>3.0</v>
      </c>
      <c r="B5" s="993"/>
      <c r="C5" s="993">
        <v>220.0</v>
      </c>
      <c r="D5" s="993">
        <v>36.0</v>
      </c>
      <c r="E5" s="993">
        <v>50.0</v>
      </c>
      <c r="F5" s="994"/>
      <c r="G5" s="993" t="s">
        <v>732</v>
      </c>
      <c r="H5" s="993">
        <v>450.0</v>
      </c>
      <c r="I5" s="530">
        <f t="shared" si="1"/>
        <v>114.9677419</v>
      </c>
      <c r="J5" s="200">
        <v>36.0</v>
      </c>
      <c r="K5" s="992">
        <f t="shared" si="2"/>
        <v>4138.83871</v>
      </c>
    </row>
    <row r="6">
      <c r="A6" s="200">
        <v>4.0</v>
      </c>
      <c r="B6" s="993"/>
      <c r="C6" s="993">
        <v>220.0</v>
      </c>
      <c r="D6" s="993">
        <v>54.0</v>
      </c>
      <c r="E6" s="993">
        <v>45.5</v>
      </c>
      <c r="F6" s="994"/>
      <c r="G6" s="993" t="s">
        <v>732</v>
      </c>
      <c r="H6" s="993">
        <v>120.0</v>
      </c>
      <c r="I6" s="530">
        <f t="shared" si="1"/>
        <v>41.84825806</v>
      </c>
      <c r="J6" s="200">
        <v>36.0</v>
      </c>
      <c r="K6" s="992">
        <f t="shared" si="2"/>
        <v>1506.53729</v>
      </c>
    </row>
    <row r="7">
      <c r="A7" s="200">
        <v>5.0</v>
      </c>
      <c r="B7" s="991"/>
      <c r="C7" s="991">
        <v>220.0</v>
      </c>
      <c r="D7" s="991">
        <v>28.5</v>
      </c>
      <c r="E7" s="991">
        <v>58.0</v>
      </c>
      <c r="F7" s="200"/>
      <c r="G7" s="991" t="s">
        <v>732</v>
      </c>
      <c r="H7" s="991">
        <v>1050.0</v>
      </c>
      <c r="I7" s="530">
        <f t="shared" si="1"/>
        <v>246.3503226</v>
      </c>
      <c r="J7" s="200">
        <v>36.0</v>
      </c>
      <c r="K7" s="992">
        <f t="shared" si="2"/>
        <v>8868.611613</v>
      </c>
    </row>
    <row r="8">
      <c r="A8" s="200">
        <v>6.0</v>
      </c>
      <c r="B8" s="995" t="s">
        <v>733</v>
      </c>
      <c r="C8" s="996">
        <v>250.0</v>
      </c>
      <c r="D8" s="995">
        <v>26.5</v>
      </c>
      <c r="E8" s="995">
        <v>26.0</v>
      </c>
      <c r="F8" s="994"/>
      <c r="G8" s="996" t="s">
        <v>734</v>
      </c>
      <c r="H8" s="995">
        <v>3000.0</v>
      </c>
      <c r="I8" s="530">
        <f t="shared" si="1"/>
        <v>333.3870968</v>
      </c>
      <c r="J8" s="991">
        <v>68.5</v>
      </c>
      <c r="K8" s="992">
        <f t="shared" si="2"/>
        <v>22837.01613</v>
      </c>
    </row>
    <row r="9">
      <c r="A9" s="200">
        <v>7.0</v>
      </c>
      <c r="B9" s="991" t="s">
        <v>735</v>
      </c>
      <c r="C9" s="991">
        <v>220.0</v>
      </c>
      <c r="D9" s="991">
        <v>32.5</v>
      </c>
      <c r="E9" s="991">
        <v>32.0</v>
      </c>
      <c r="F9" s="200"/>
      <c r="G9" s="991" t="s">
        <v>736</v>
      </c>
      <c r="H9" s="991">
        <v>150.0</v>
      </c>
      <c r="I9" s="530">
        <f t="shared" si="1"/>
        <v>22.14193548</v>
      </c>
      <c r="J9" s="200">
        <v>36.0</v>
      </c>
      <c r="K9" s="992">
        <f t="shared" si="2"/>
        <v>797.1096774</v>
      </c>
    </row>
    <row r="10">
      <c r="A10" s="200">
        <v>8.0</v>
      </c>
      <c r="B10" s="991" t="s">
        <v>737</v>
      </c>
      <c r="C10" s="200">
        <v>220.0</v>
      </c>
      <c r="D10" s="991">
        <v>32.5</v>
      </c>
      <c r="E10" s="991">
        <v>32.0</v>
      </c>
      <c r="F10" s="200"/>
      <c r="G10" s="991" t="s">
        <v>736</v>
      </c>
      <c r="H10" s="991">
        <v>200.0</v>
      </c>
      <c r="I10" s="530">
        <f t="shared" si="1"/>
        <v>29.52258065</v>
      </c>
      <c r="J10" s="200">
        <v>36.0</v>
      </c>
      <c r="K10" s="992">
        <f t="shared" si="2"/>
        <v>1062.812903</v>
      </c>
    </row>
    <row r="11">
      <c r="A11" s="200">
        <v>9.0</v>
      </c>
      <c r="B11" s="991" t="s">
        <v>738</v>
      </c>
      <c r="C11" s="200">
        <v>220.0</v>
      </c>
      <c r="D11" s="991">
        <v>35.0</v>
      </c>
      <c r="E11" s="991">
        <v>37.5</v>
      </c>
      <c r="F11" s="200"/>
      <c r="G11" s="991" t="s">
        <v>736</v>
      </c>
      <c r="H11" s="991">
        <v>50.0</v>
      </c>
      <c r="I11" s="530">
        <f t="shared" si="1"/>
        <v>9.314516129</v>
      </c>
      <c r="J11" s="200">
        <v>36.0</v>
      </c>
      <c r="K11" s="992">
        <f t="shared" si="2"/>
        <v>335.3225806</v>
      </c>
    </row>
    <row r="12">
      <c r="A12" s="200">
        <v>10.0</v>
      </c>
      <c r="B12" s="991"/>
      <c r="C12" s="200"/>
      <c r="D12" s="991"/>
      <c r="E12" s="991"/>
      <c r="F12" s="200"/>
      <c r="G12" s="200"/>
      <c r="H12" s="991"/>
      <c r="I12" s="530">
        <f t="shared" si="1"/>
        <v>0</v>
      </c>
      <c r="J12" s="200">
        <v>36.0</v>
      </c>
      <c r="K12" s="992">
        <f t="shared" si="2"/>
        <v>0</v>
      </c>
    </row>
    <row r="13">
      <c r="A13" s="200">
        <v>11.0</v>
      </c>
      <c r="B13" s="991"/>
      <c r="C13" s="991"/>
      <c r="D13" s="991"/>
      <c r="E13" s="991"/>
      <c r="F13" s="200"/>
      <c r="G13" s="200"/>
      <c r="H13" s="991"/>
      <c r="I13" s="530">
        <f t="shared" si="1"/>
        <v>0</v>
      </c>
      <c r="J13" s="200">
        <v>36.0</v>
      </c>
      <c r="K13" s="992">
        <f t="shared" si="2"/>
        <v>0</v>
      </c>
    </row>
    <row r="14">
      <c r="A14" s="200">
        <v>12.0</v>
      </c>
      <c r="B14" s="991"/>
      <c r="C14" s="991"/>
      <c r="D14" s="991"/>
      <c r="E14" s="991"/>
      <c r="F14" s="200"/>
      <c r="G14" s="991"/>
      <c r="H14" s="991"/>
      <c r="I14" s="530">
        <f t="shared" si="1"/>
        <v>0</v>
      </c>
      <c r="J14" s="200">
        <v>36.0</v>
      </c>
      <c r="K14" s="992">
        <f t="shared" si="2"/>
        <v>0</v>
      </c>
    </row>
    <row r="15">
      <c r="A15" s="200">
        <v>13.0</v>
      </c>
      <c r="B15" s="991"/>
      <c r="C15" s="991"/>
      <c r="D15" s="991"/>
      <c r="E15" s="991"/>
      <c r="F15" s="200"/>
      <c r="G15" s="991"/>
      <c r="H15" s="991"/>
      <c r="I15" s="530">
        <f t="shared" si="1"/>
        <v>0</v>
      </c>
      <c r="J15" s="200">
        <v>36.0</v>
      </c>
      <c r="K15" s="992">
        <f t="shared" si="2"/>
        <v>0</v>
      </c>
    </row>
    <row r="16">
      <c r="A16" s="200">
        <v>14.0</v>
      </c>
      <c r="B16" s="991" t="s">
        <v>739</v>
      </c>
      <c r="C16" s="991">
        <v>180.0</v>
      </c>
      <c r="D16" s="991">
        <v>27.0</v>
      </c>
      <c r="E16" s="991">
        <v>75.0</v>
      </c>
      <c r="F16" s="200"/>
      <c r="G16" s="991" t="s">
        <v>734</v>
      </c>
      <c r="H16" s="991">
        <v>2000.0</v>
      </c>
      <c r="I16" s="530">
        <f t="shared" si="1"/>
        <v>470.3225806</v>
      </c>
      <c r="J16" s="200">
        <v>36.0</v>
      </c>
      <c r="K16" s="992">
        <f t="shared" si="2"/>
        <v>16931.6129</v>
      </c>
    </row>
    <row r="17">
      <c r="A17" s="200">
        <v>15.0</v>
      </c>
      <c r="B17" s="200"/>
      <c r="C17" s="200"/>
      <c r="D17" s="200"/>
      <c r="E17" s="200"/>
      <c r="F17" s="200"/>
      <c r="G17" s="200"/>
      <c r="H17" s="200"/>
      <c r="I17" s="530">
        <f t="shared" si="1"/>
        <v>0</v>
      </c>
      <c r="J17" s="200">
        <v>36.0</v>
      </c>
      <c r="K17" s="992">
        <f t="shared" si="2"/>
        <v>0</v>
      </c>
    </row>
    <row r="18">
      <c r="A18" s="200">
        <v>16.0</v>
      </c>
      <c r="B18" s="200"/>
      <c r="C18" s="200"/>
      <c r="D18" s="200"/>
      <c r="E18" s="200"/>
      <c r="F18" s="200"/>
      <c r="G18" s="200"/>
      <c r="H18" s="200"/>
      <c r="I18" s="530">
        <f t="shared" si="1"/>
        <v>0</v>
      </c>
      <c r="J18" s="200">
        <v>36.0</v>
      </c>
      <c r="K18" s="992">
        <f t="shared" si="2"/>
        <v>0</v>
      </c>
    </row>
    <row r="19">
      <c r="A19" s="200">
        <v>17.0</v>
      </c>
      <c r="B19" s="200"/>
      <c r="C19" s="200"/>
      <c r="D19" s="200"/>
      <c r="E19" s="200"/>
      <c r="F19" s="200"/>
      <c r="G19" s="200"/>
      <c r="H19" s="200"/>
      <c r="I19" s="530">
        <f t="shared" si="1"/>
        <v>0</v>
      </c>
      <c r="J19" s="200">
        <v>36.0</v>
      </c>
      <c r="K19" s="992">
        <f t="shared" si="2"/>
        <v>0</v>
      </c>
    </row>
    <row r="20">
      <c r="A20" s="200">
        <v>18.0</v>
      </c>
      <c r="B20" s="200"/>
      <c r="C20" s="200"/>
      <c r="D20" s="200"/>
      <c r="E20" s="200"/>
      <c r="F20" s="200"/>
      <c r="G20" s="200"/>
      <c r="H20" s="200"/>
      <c r="I20" s="530">
        <f t="shared" si="1"/>
        <v>0</v>
      </c>
      <c r="J20" s="200">
        <v>36.0</v>
      </c>
      <c r="K20" s="992">
        <f t="shared" si="2"/>
        <v>0</v>
      </c>
    </row>
    <row r="21">
      <c r="A21" s="200">
        <v>19.0</v>
      </c>
      <c r="B21" s="200"/>
      <c r="C21" s="200"/>
      <c r="D21" s="200"/>
      <c r="E21" s="200"/>
      <c r="F21" s="200"/>
      <c r="G21" s="200"/>
      <c r="H21" s="200"/>
      <c r="I21" s="530">
        <f t="shared" si="1"/>
        <v>0</v>
      </c>
      <c r="J21" s="200">
        <v>36.0</v>
      </c>
      <c r="K21" s="992">
        <f t="shared" si="2"/>
        <v>0</v>
      </c>
    </row>
    <row r="22">
      <c r="A22" s="200">
        <v>20.0</v>
      </c>
      <c r="B22" s="200"/>
      <c r="C22" s="200"/>
      <c r="D22" s="200"/>
      <c r="E22" s="200"/>
      <c r="F22" s="200"/>
      <c r="G22" s="200"/>
      <c r="H22" s="200"/>
      <c r="I22" s="530">
        <f t="shared" si="1"/>
        <v>0</v>
      </c>
      <c r="J22" s="200">
        <v>36.0</v>
      </c>
      <c r="K22" s="992">
        <f t="shared" si="2"/>
        <v>0</v>
      </c>
    </row>
    <row r="23">
      <c r="A23" s="200">
        <v>21.0</v>
      </c>
      <c r="B23" s="200"/>
      <c r="C23" s="200"/>
      <c r="D23" s="200"/>
      <c r="E23" s="200"/>
      <c r="F23" s="200"/>
      <c r="G23" s="200"/>
      <c r="H23" s="200"/>
      <c r="I23" s="530">
        <f t="shared" si="1"/>
        <v>0</v>
      </c>
      <c r="J23" s="200">
        <v>36.0</v>
      </c>
      <c r="K23" s="992">
        <f t="shared" si="2"/>
        <v>0</v>
      </c>
    </row>
    <row r="24">
      <c r="A24" s="200">
        <v>22.0</v>
      </c>
      <c r="B24" s="200"/>
      <c r="C24" s="200"/>
      <c r="D24" s="200"/>
      <c r="E24" s="200"/>
      <c r="F24" s="200"/>
      <c r="G24" s="200"/>
      <c r="H24" s="200"/>
      <c r="I24" s="530">
        <f t="shared" si="1"/>
        <v>0</v>
      </c>
      <c r="J24" s="200">
        <v>36.0</v>
      </c>
      <c r="K24" s="992">
        <f t="shared" si="2"/>
        <v>0</v>
      </c>
    </row>
    <row r="25">
      <c r="A25" s="200">
        <v>23.0</v>
      </c>
      <c r="B25" s="200"/>
      <c r="C25" s="200"/>
      <c r="D25" s="200"/>
      <c r="E25" s="200"/>
      <c r="F25" s="200"/>
      <c r="G25" s="200"/>
      <c r="H25" s="200"/>
      <c r="I25" s="530">
        <f t="shared" si="1"/>
        <v>0</v>
      </c>
      <c r="J25" s="200">
        <v>36.0</v>
      </c>
      <c r="K25" s="992">
        <f t="shared" si="2"/>
        <v>0</v>
      </c>
    </row>
    <row r="26">
      <c r="A26" s="200">
        <v>24.0</v>
      </c>
      <c r="B26" s="200"/>
      <c r="C26" s="200"/>
      <c r="D26" s="200"/>
      <c r="E26" s="200"/>
      <c r="F26" s="200"/>
      <c r="G26" s="200"/>
      <c r="H26" s="200"/>
      <c r="I26" s="530">
        <f t="shared" si="1"/>
        <v>0</v>
      </c>
      <c r="J26" s="200">
        <v>36.0</v>
      </c>
      <c r="K26" s="992">
        <f t="shared" si="2"/>
        <v>0</v>
      </c>
    </row>
    <row r="27">
      <c r="A27" s="200">
        <v>25.0</v>
      </c>
      <c r="B27" s="200"/>
      <c r="C27" s="200"/>
      <c r="D27" s="200"/>
      <c r="E27" s="200"/>
      <c r="F27" s="200"/>
      <c r="G27" s="200"/>
      <c r="H27" s="200"/>
      <c r="I27" s="530">
        <f t="shared" si="1"/>
        <v>0</v>
      </c>
      <c r="J27" s="200">
        <v>36.0</v>
      </c>
      <c r="K27" s="992">
        <f t="shared" si="2"/>
        <v>0</v>
      </c>
    </row>
    <row r="28">
      <c r="A28" s="200">
        <v>26.0</v>
      </c>
      <c r="B28" s="200"/>
      <c r="C28" s="200"/>
      <c r="D28" s="200"/>
      <c r="E28" s="200"/>
      <c r="F28" s="200"/>
      <c r="G28" s="200"/>
      <c r="H28" s="200"/>
      <c r="I28" s="530">
        <f t="shared" si="1"/>
        <v>0</v>
      </c>
      <c r="J28" s="200">
        <v>36.0</v>
      </c>
      <c r="K28" s="992">
        <f t="shared" si="2"/>
        <v>0</v>
      </c>
    </row>
    <row r="29">
      <c r="A29" s="200">
        <v>27.0</v>
      </c>
      <c r="B29" s="200"/>
      <c r="C29" s="200"/>
      <c r="D29" s="200"/>
      <c r="E29" s="200"/>
      <c r="F29" s="200"/>
      <c r="G29" s="200"/>
      <c r="H29" s="200"/>
      <c r="I29" s="530">
        <f t="shared" si="1"/>
        <v>0</v>
      </c>
      <c r="J29" s="200">
        <v>36.0</v>
      </c>
      <c r="K29" s="992">
        <f t="shared" si="2"/>
        <v>0</v>
      </c>
    </row>
    <row r="30">
      <c r="A30" s="200">
        <v>28.0</v>
      </c>
      <c r="B30" s="200"/>
      <c r="C30" s="200"/>
      <c r="D30" s="200"/>
      <c r="E30" s="200"/>
      <c r="F30" s="200"/>
      <c r="G30" s="200"/>
      <c r="H30" s="200"/>
      <c r="I30" s="530">
        <f t="shared" si="1"/>
        <v>0</v>
      </c>
      <c r="J30" s="200">
        <v>36.0</v>
      </c>
      <c r="K30" s="992">
        <f t="shared" si="2"/>
        <v>0</v>
      </c>
    </row>
    <row r="31">
      <c r="A31" s="200">
        <v>29.0</v>
      </c>
      <c r="B31" s="200"/>
      <c r="C31" s="200"/>
      <c r="D31" s="200"/>
      <c r="E31" s="200"/>
      <c r="F31" s="200"/>
      <c r="G31" s="200"/>
      <c r="H31" s="200"/>
      <c r="I31" s="530">
        <f t="shared" si="1"/>
        <v>0</v>
      </c>
      <c r="J31" s="200">
        <v>36.0</v>
      </c>
      <c r="K31" s="992">
        <f t="shared" si="2"/>
        <v>0</v>
      </c>
    </row>
    <row r="32" ht="15.75" customHeight="1">
      <c r="A32" s="200">
        <v>30.0</v>
      </c>
      <c r="B32" s="200"/>
      <c r="C32" s="200"/>
      <c r="D32" s="200"/>
      <c r="E32" s="200"/>
      <c r="F32" s="200"/>
      <c r="G32" s="200"/>
      <c r="H32" s="200"/>
      <c r="I32" s="530">
        <f t="shared" si="1"/>
        <v>0</v>
      </c>
      <c r="J32" s="200">
        <v>36.0</v>
      </c>
      <c r="K32" s="992">
        <f t="shared" si="2"/>
        <v>0</v>
      </c>
    </row>
    <row r="33" ht="15.75" customHeight="1">
      <c r="A33" s="200">
        <v>31.0</v>
      </c>
      <c r="B33" s="200" t="s">
        <v>740</v>
      </c>
      <c r="C33" s="200">
        <v>200.0</v>
      </c>
      <c r="D33" s="200">
        <v>28.0</v>
      </c>
      <c r="E33" s="200">
        <v>32.0</v>
      </c>
      <c r="F33" s="200"/>
      <c r="G33" s="200"/>
      <c r="H33" s="200">
        <v>1000.0</v>
      </c>
      <c r="I33" s="530">
        <f t="shared" si="1"/>
        <v>115.6129032</v>
      </c>
      <c r="J33" s="200">
        <v>60.0</v>
      </c>
      <c r="K33" s="992">
        <f t="shared" si="2"/>
        <v>6936.774194</v>
      </c>
      <c r="N33" s="200"/>
      <c r="O33" s="200"/>
    </row>
    <row r="34" ht="15.75" customHeight="1">
      <c r="A34" s="200">
        <v>32.0</v>
      </c>
      <c r="B34" s="200" t="s">
        <v>34</v>
      </c>
      <c r="C34" s="200">
        <v>200.0</v>
      </c>
      <c r="D34" s="200">
        <v>25.5</v>
      </c>
      <c r="E34" s="200">
        <v>31.0</v>
      </c>
      <c r="F34" s="200" t="s">
        <v>741</v>
      </c>
      <c r="G34" s="200" t="s">
        <v>734</v>
      </c>
      <c r="H34" s="200">
        <v>1200.0</v>
      </c>
      <c r="I34" s="530">
        <f t="shared" si="1"/>
        <v>122.4</v>
      </c>
      <c r="J34" s="200">
        <v>60.0</v>
      </c>
      <c r="K34" s="992">
        <f t="shared" si="2"/>
        <v>7344</v>
      </c>
      <c r="N34" s="200"/>
      <c r="O34" s="200"/>
    </row>
    <row r="35" ht="15.75" customHeight="1">
      <c r="A35" s="200">
        <v>33.0</v>
      </c>
      <c r="B35" s="200" t="s">
        <v>34</v>
      </c>
      <c r="C35" s="200">
        <v>200.0</v>
      </c>
      <c r="D35" s="200">
        <v>46.5</v>
      </c>
      <c r="E35" s="200">
        <v>27.5</v>
      </c>
      <c r="F35" s="200" t="s">
        <v>742</v>
      </c>
      <c r="G35" s="200" t="s">
        <v>734</v>
      </c>
      <c r="H35" s="200">
        <v>900.0</v>
      </c>
      <c r="I35" s="200">
        <f t="shared" si="1"/>
        <v>148.5</v>
      </c>
      <c r="J35" s="200">
        <v>60.0</v>
      </c>
      <c r="K35" s="992">
        <f t="shared" si="2"/>
        <v>8910</v>
      </c>
      <c r="N35" s="200"/>
      <c r="O35" s="200"/>
    </row>
    <row r="36" ht="15.75" customHeight="1">
      <c r="A36" s="200"/>
      <c r="B36" s="200"/>
      <c r="C36" s="200"/>
      <c r="D36" s="200"/>
      <c r="E36" s="200"/>
      <c r="F36" s="200"/>
      <c r="G36" s="200"/>
      <c r="H36" s="200"/>
      <c r="I36" s="200"/>
      <c r="J36" s="200"/>
    </row>
    <row r="37" ht="18.75" customHeight="1">
      <c r="A37" s="200"/>
      <c r="B37" s="200"/>
      <c r="C37" s="200"/>
      <c r="D37" s="200"/>
      <c r="E37" s="200"/>
      <c r="F37" s="200"/>
      <c r="G37" s="200" t="s">
        <v>552</v>
      </c>
      <c r="H37" s="200">
        <f>SUM(H3:H36)</f>
        <v>10570</v>
      </c>
      <c r="I37" s="530"/>
      <c r="J37" s="998"/>
      <c r="K37" s="999">
        <f>SUM(K3:K36)</f>
        <v>82800.35729</v>
      </c>
    </row>
    <row r="38" ht="15.75" customHeight="1">
      <c r="A38" s="200"/>
      <c r="B38" s="990" t="s">
        <v>743</v>
      </c>
      <c r="C38" s="990" t="s">
        <v>744</v>
      </c>
      <c r="D38" s="582" t="s">
        <v>147</v>
      </c>
      <c r="J38" s="990" t="s">
        <v>141</v>
      </c>
      <c r="K38" s="990" t="s">
        <v>701</v>
      </c>
    </row>
    <row r="39" ht="15.75" customHeight="1">
      <c r="A39" s="200"/>
      <c r="B39" s="200"/>
    </row>
    <row r="40" ht="15.75" customHeight="1">
      <c r="A40" s="200">
        <v>1.0</v>
      </c>
      <c r="B40" s="991">
        <v>2370.0</v>
      </c>
      <c r="C40" s="1000">
        <v>2500.0</v>
      </c>
      <c r="D40" s="1001">
        <v>34.812</v>
      </c>
      <c r="E40" s="9"/>
      <c r="F40" s="9"/>
      <c r="G40" s="9"/>
      <c r="H40" s="9"/>
      <c r="I40" s="9"/>
      <c r="J40" s="759"/>
      <c r="K40" s="9">
        <f t="shared" ref="K40:K72" si="3">C40*D40</f>
        <v>87030</v>
      </c>
    </row>
    <row r="41" ht="15.75" customHeight="1">
      <c r="A41" s="200">
        <v>2.0</v>
      </c>
      <c r="B41" s="991">
        <v>2290.0</v>
      </c>
      <c r="C41" s="1000">
        <v>4000.0</v>
      </c>
      <c r="D41" s="1001">
        <v>28.98</v>
      </c>
      <c r="E41" s="9"/>
      <c r="F41" s="9"/>
      <c r="G41" s="9"/>
      <c r="H41" s="9"/>
      <c r="I41" s="9"/>
      <c r="J41" s="759"/>
      <c r="K41" s="9">
        <f t="shared" si="3"/>
        <v>115920</v>
      </c>
    </row>
    <row r="42" ht="15.75" customHeight="1">
      <c r="A42" s="200">
        <v>3.0</v>
      </c>
      <c r="B42" s="991" t="s">
        <v>745</v>
      </c>
      <c r="C42" s="1000">
        <v>2000.0</v>
      </c>
      <c r="D42" s="1001">
        <v>13.807</v>
      </c>
      <c r="E42" s="9"/>
      <c r="F42" s="9"/>
      <c r="G42" s="9"/>
      <c r="H42" s="9"/>
      <c r="I42" s="9"/>
      <c r="J42" s="759"/>
      <c r="K42" s="9">
        <f t="shared" si="3"/>
        <v>27614</v>
      </c>
    </row>
    <row r="43" ht="15.75" customHeight="1">
      <c r="A43" s="200">
        <v>4.0</v>
      </c>
      <c r="B43" s="991">
        <v>2275.0</v>
      </c>
      <c r="C43" s="1000">
        <v>1000.0</v>
      </c>
      <c r="D43" s="1001">
        <v>35.813</v>
      </c>
      <c r="E43" s="9"/>
      <c r="F43" s="9"/>
      <c r="G43" s="9"/>
      <c r="H43" s="9"/>
      <c r="I43" s="9"/>
      <c r="J43" s="759"/>
      <c r="K43" s="9">
        <f t="shared" si="3"/>
        <v>35813</v>
      </c>
    </row>
    <row r="44" ht="15.75" customHeight="1">
      <c r="A44" s="200">
        <v>5.0</v>
      </c>
      <c r="B44" s="991">
        <v>2140.0</v>
      </c>
      <c r="C44" s="1000">
        <v>8000.0</v>
      </c>
      <c r="D44" s="1001">
        <v>13.954</v>
      </c>
      <c r="E44" s="9"/>
      <c r="F44" s="9"/>
      <c r="G44" s="9"/>
      <c r="H44" s="9"/>
      <c r="I44" s="9"/>
      <c r="J44" s="759"/>
      <c r="K44" s="9">
        <f t="shared" si="3"/>
        <v>111632</v>
      </c>
    </row>
    <row r="45" ht="15.75" customHeight="1">
      <c r="A45" s="200">
        <v>6.0</v>
      </c>
      <c r="B45" s="991">
        <v>2266.0</v>
      </c>
      <c r="C45" s="1000">
        <v>2000.0</v>
      </c>
      <c r="D45" s="1001">
        <v>23.835</v>
      </c>
      <c r="E45" s="9"/>
      <c r="F45" s="9"/>
      <c r="G45" s="9"/>
      <c r="H45" s="9"/>
      <c r="I45" s="9"/>
      <c r="J45" s="759"/>
      <c r="K45" s="9">
        <f t="shared" si="3"/>
        <v>47670</v>
      </c>
    </row>
    <row r="46" ht="15.75" customHeight="1">
      <c r="A46" s="200">
        <v>7.0</v>
      </c>
      <c r="B46" s="991">
        <v>2373.0</v>
      </c>
      <c r="C46" s="1000">
        <v>3000.0</v>
      </c>
      <c r="D46" s="1001">
        <v>13.692</v>
      </c>
      <c r="E46" s="9"/>
      <c r="F46" s="9"/>
      <c r="G46" s="9"/>
      <c r="H46" s="9"/>
      <c r="I46" s="9"/>
      <c r="J46" s="759"/>
      <c r="K46" s="9">
        <f t="shared" si="3"/>
        <v>41076</v>
      </c>
    </row>
    <row r="47" ht="15.75" customHeight="1">
      <c r="A47" s="200">
        <v>8.0</v>
      </c>
      <c r="B47" s="991" t="s">
        <v>746</v>
      </c>
      <c r="C47" s="1000">
        <v>5000.0</v>
      </c>
      <c r="D47" s="1001">
        <v>29.3</v>
      </c>
      <c r="E47" s="9"/>
      <c r="F47" s="9"/>
      <c r="G47" s="9"/>
      <c r="H47" s="9"/>
      <c r="I47" s="9"/>
      <c r="J47" s="759"/>
      <c r="K47" s="9">
        <f t="shared" si="3"/>
        <v>146500</v>
      </c>
    </row>
    <row r="48" ht="15.75" customHeight="1">
      <c r="A48" s="200">
        <v>9.0</v>
      </c>
      <c r="B48" s="1002" t="s">
        <v>747</v>
      </c>
      <c r="C48" s="1000">
        <v>5000.0</v>
      </c>
      <c r="D48" s="1001">
        <v>9.45</v>
      </c>
      <c r="E48" s="9"/>
      <c r="F48" s="9"/>
      <c r="G48" s="9"/>
      <c r="H48" s="9"/>
      <c r="I48" s="9"/>
      <c r="J48" s="759"/>
      <c r="K48" s="9">
        <f t="shared" si="3"/>
        <v>47250</v>
      </c>
    </row>
    <row r="49" ht="15.75" customHeight="1">
      <c r="A49" s="200">
        <v>10.0</v>
      </c>
      <c r="B49" s="991">
        <v>2141.0</v>
      </c>
      <c r="C49" s="1000">
        <v>3000.0</v>
      </c>
      <c r="D49" s="1001">
        <v>16.905</v>
      </c>
      <c r="E49" s="9"/>
      <c r="F49" s="9"/>
      <c r="G49" s="9"/>
      <c r="H49" s="9"/>
      <c r="I49" s="9"/>
      <c r="J49" s="759"/>
      <c r="K49" s="9">
        <f t="shared" si="3"/>
        <v>50715</v>
      </c>
    </row>
    <row r="50" ht="15.75" customHeight="1">
      <c r="A50" s="200">
        <v>11.0</v>
      </c>
      <c r="B50" s="991" t="s">
        <v>748</v>
      </c>
      <c r="C50" s="1000">
        <v>1000.0</v>
      </c>
      <c r="D50" s="1001">
        <v>44.0</v>
      </c>
      <c r="E50" s="9"/>
      <c r="F50" s="9"/>
      <c r="G50" s="9"/>
      <c r="H50" s="9"/>
      <c r="I50" s="9"/>
      <c r="J50" s="759"/>
      <c r="K50" s="9">
        <f t="shared" si="3"/>
        <v>44000</v>
      </c>
    </row>
    <row r="51" ht="15.75" customHeight="1">
      <c r="A51" s="200">
        <v>12.0</v>
      </c>
      <c r="B51" s="991" t="s">
        <v>749</v>
      </c>
      <c r="C51" s="1000">
        <v>1000.0</v>
      </c>
      <c r="D51" s="1001">
        <v>43.75</v>
      </c>
      <c r="E51" s="9"/>
      <c r="F51" s="9"/>
      <c r="G51" s="9"/>
      <c r="H51" s="9"/>
      <c r="I51" s="9"/>
      <c r="J51" s="759"/>
      <c r="K51" s="9">
        <f t="shared" si="3"/>
        <v>43750</v>
      </c>
    </row>
    <row r="52" ht="15.75" customHeight="1">
      <c r="A52" s="200">
        <v>13.0</v>
      </c>
      <c r="B52" s="991" t="s">
        <v>750</v>
      </c>
      <c r="C52" s="1000">
        <v>300.0</v>
      </c>
      <c r="D52" s="1001">
        <v>43.75</v>
      </c>
      <c r="E52" s="9"/>
      <c r="F52" s="9"/>
      <c r="G52" s="9"/>
      <c r="H52" s="9"/>
      <c r="I52" s="9"/>
      <c r="J52" s="759"/>
      <c r="K52" s="9">
        <f t="shared" si="3"/>
        <v>13125</v>
      </c>
    </row>
    <row r="53" ht="15.75" customHeight="1">
      <c r="A53" s="200">
        <v>14.0</v>
      </c>
      <c r="B53" s="1003" t="s">
        <v>751</v>
      </c>
      <c r="C53" s="1000">
        <v>2000.0</v>
      </c>
      <c r="D53" s="1001">
        <v>42.75</v>
      </c>
      <c r="E53" s="9"/>
      <c r="F53" s="9"/>
      <c r="G53" s="9"/>
      <c r="H53" s="9"/>
      <c r="I53" s="9"/>
      <c r="J53" s="759"/>
      <c r="K53" s="9">
        <f t="shared" si="3"/>
        <v>85500</v>
      </c>
    </row>
    <row r="54" ht="15.75" customHeight="1">
      <c r="A54" s="200">
        <v>15.0</v>
      </c>
      <c r="B54" s="1003" t="s">
        <v>752</v>
      </c>
      <c r="C54" s="1000">
        <v>1000.0</v>
      </c>
      <c r="D54" s="1001">
        <v>22.5</v>
      </c>
      <c r="E54" s="9"/>
      <c r="F54" s="9"/>
      <c r="G54" s="9"/>
      <c r="H54" s="9"/>
      <c r="I54" s="9"/>
      <c r="J54" s="759"/>
      <c r="K54" s="9">
        <f t="shared" si="3"/>
        <v>22500</v>
      </c>
    </row>
    <row r="55" ht="15.75" customHeight="1">
      <c r="A55" s="200">
        <v>16.0</v>
      </c>
      <c r="B55" s="991" t="s">
        <v>753</v>
      </c>
      <c r="C55" s="1000">
        <v>4310.0</v>
      </c>
      <c r="D55" s="1001">
        <v>5.5</v>
      </c>
      <c r="E55" s="9"/>
      <c r="F55" s="9"/>
      <c r="G55" s="9"/>
      <c r="H55" s="9"/>
      <c r="I55" s="9"/>
      <c r="J55" s="759"/>
      <c r="K55" s="9">
        <f t="shared" si="3"/>
        <v>23705</v>
      </c>
    </row>
    <row r="56" ht="15.75" customHeight="1">
      <c r="A56" s="200"/>
      <c r="B56" s="991" t="s">
        <v>754</v>
      </c>
      <c r="C56" s="1000">
        <v>11350.0</v>
      </c>
      <c r="D56" s="1001">
        <v>5.25</v>
      </c>
      <c r="E56" s="9"/>
      <c r="F56" s="9"/>
      <c r="G56" s="9"/>
      <c r="H56" s="9"/>
      <c r="I56" s="9"/>
      <c r="J56" s="759"/>
      <c r="K56" s="9">
        <f t="shared" si="3"/>
        <v>59587.5</v>
      </c>
    </row>
    <row r="57" ht="15.75" customHeight="1">
      <c r="A57" s="200"/>
      <c r="B57" s="991" t="s">
        <v>755</v>
      </c>
      <c r="C57" s="1000">
        <v>4000.0</v>
      </c>
      <c r="D57" s="1001">
        <v>6.68</v>
      </c>
      <c r="E57" s="9"/>
      <c r="F57" s="9"/>
      <c r="G57" s="9"/>
      <c r="H57" s="9"/>
      <c r="I57" s="9"/>
      <c r="J57" s="759"/>
      <c r="K57" s="9">
        <f t="shared" si="3"/>
        <v>26720</v>
      </c>
    </row>
    <row r="58" ht="15.75" customHeight="1">
      <c r="A58" s="200"/>
      <c r="B58" s="991" t="s">
        <v>756</v>
      </c>
      <c r="C58" s="1000">
        <v>6000.0</v>
      </c>
      <c r="D58" s="1001">
        <v>10.5</v>
      </c>
      <c r="E58" s="9"/>
      <c r="F58" s="9"/>
      <c r="G58" s="9"/>
      <c r="H58" s="9"/>
      <c r="I58" s="9"/>
      <c r="J58" s="759"/>
      <c r="K58" s="9">
        <f t="shared" si="3"/>
        <v>63000</v>
      </c>
    </row>
    <row r="59" ht="15.75" customHeight="1">
      <c r="A59" s="200"/>
      <c r="B59" s="991" t="s">
        <v>757</v>
      </c>
      <c r="C59" s="1000">
        <v>4000.0</v>
      </c>
      <c r="D59" s="1001">
        <v>13.0</v>
      </c>
      <c r="E59" s="9"/>
      <c r="F59" s="9"/>
      <c r="G59" s="9"/>
      <c r="H59" s="9"/>
      <c r="I59" s="9"/>
      <c r="J59" s="759"/>
      <c r="K59" s="9">
        <f t="shared" si="3"/>
        <v>52000</v>
      </c>
    </row>
    <row r="60" ht="15.75" customHeight="1">
      <c r="A60" s="200"/>
      <c r="B60" s="991" t="s">
        <v>758</v>
      </c>
      <c r="C60" s="1000">
        <v>2200.0</v>
      </c>
      <c r="D60" s="1001">
        <v>29.25</v>
      </c>
      <c r="E60" s="9"/>
      <c r="F60" s="9"/>
      <c r="G60" s="9"/>
      <c r="H60" s="9"/>
      <c r="I60" s="9"/>
      <c r="J60" s="759"/>
      <c r="K60" s="9">
        <f t="shared" si="3"/>
        <v>64350</v>
      </c>
    </row>
    <row r="61" ht="15.75" customHeight="1">
      <c r="A61" s="200"/>
      <c r="B61" s="991">
        <v>2401.0</v>
      </c>
      <c r="C61" s="1000">
        <v>2000.0</v>
      </c>
      <c r="D61" s="1001">
        <v>9.0</v>
      </c>
      <c r="E61" s="9"/>
      <c r="F61" s="9"/>
      <c r="G61" s="9"/>
      <c r="H61" s="9"/>
      <c r="I61" s="9"/>
      <c r="J61" s="759"/>
      <c r="K61" s="9">
        <f t="shared" si="3"/>
        <v>18000</v>
      </c>
    </row>
    <row r="62" ht="15.75" customHeight="1">
      <c r="A62" s="200"/>
      <c r="B62" s="991">
        <v>2292.0</v>
      </c>
      <c r="C62" s="1000">
        <v>1000.0</v>
      </c>
      <c r="D62" s="1001">
        <v>5.88</v>
      </c>
      <c r="E62" s="9"/>
      <c r="F62" s="9"/>
      <c r="G62" s="9"/>
      <c r="H62" s="9"/>
      <c r="I62" s="9"/>
      <c r="J62" s="759"/>
      <c r="K62" s="9">
        <f t="shared" si="3"/>
        <v>5880</v>
      </c>
    </row>
    <row r="63" ht="15.75" customHeight="1">
      <c r="A63" s="200"/>
      <c r="B63" s="991">
        <v>1914.0</v>
      </c>
      <c r="C63" s="1000">
        <v>1000.0</v>
      </c>
      <c r="D63" s="1001">
        <v>6.468</v>
      </c>
      <c r="E63" s="9"/>
      <c r="F63" s="9"/>
      <c r="G63" s="9"/>
      <c r="H63" s="9"/>
      <c r="I63" s="9"/>
      <c r="J63" s="759"/>
      <c r="K63" s="9">
        <f t="shared" si="3"/>
        <v>6468</v>
      </c>
    </row>
    <row r="64" ht="15.75" customHeight="1">
      <c r="A64" s="200"/>
      <c r="B64" s="991">
        <v>2293.0</v>
      </c>
      <c r="C64" s="1000">
        <v>1000.0</v>
      </c>
      <c r="D64" s="1001">
        <v>5.302</v>
      </c>
      <c r="E64" s="9"/>
      <c r="F64" s="9"/>
      <c r="G64" s="9"/>
      <c r="H64" s="9"/>
      <c r="I64" s="9"/>
      <c r="J64" s="759"/>
      <c r="K64" s="9">
        <f t="shared" si="3"/>
        <v>5302</v>
      </c>
    </row>
    <row r="65" ht="15.75" customHeight="1">
      <c r="A65" s="200"/>
      <c r="B65" s="991">
        <v>1611.0</v>
      </c>
      <c r="C65" s="1000">
        <v>1000.0</v>
      </c>
      <c r="D65" s="1001">
        <v>6.562</v>
      </c>
      <c r="E65" s="9"/>
      <c r="F65" s="9"/>
      <c r="G65" s="9"/>
      <c r="H65" s="9"/>
      <c r="I65" s="9"/>
      <c r="J65" s="759"/>
      <c r="K65" s="9">
        <f t="shared" si="3"/>
        <v>6562</v>
      </c>
    </row>
    <row r="66" ht="15.75" customHeight="1">
      <c r="A66" s="200"/>
      <c r="B66" s="991">
        <v>2480.0</v>
      </c>
      <c r="C66" s="1000">
        <v>350.0</v>
      </c>
      <c r="D66" s="1001">
        <v>19.75</v>
      </c>
      <c r="E66" s="9"/>
      <c r="F66" s="9"/>
      <c r="G66" s="9"/>
      <c r="H66" s="9"/>
      <c r="I66" s="9"/>
      <c r="J66" s="759"/>
      <c r="K66" s="9">
        <f t="shared" si="3"/>
        <v>6912.5</v>
      </c>
    </row>
    <row r="67" ht="15.75" customHeight="1">
      <c r="A67" s="200"/>
      <c r="B67" s="200"/>
      <c r="C67" s="759"/>
      <c r="D67" s="9"/>
      <c r="E67" s="9"/>
      <c r="F67" s="9"/>
      <c r="G67" s="9"/>
      <c r="H67" s="9"/>
      <c r="I67" s="9"/>
      <c r="J67" s="759"/>
      <c r="K67" s="9">
        <f t="shared" si="3"/>
        <v>0</v>
      </c>
    </row>
    <row r="68" ht="15.75" customHeight="1">
      <c r="A68" s="200"/>
      <c r="B68" s="336"/>
      <c r="C68" s="582"/>
      <c r="D68" s="9"/>
      <c r="E68" s="9"/>
      <c r="F68" s="9"/>
      <c r="G68" s="9"/>
      <c r="H68" s="9"/>
      <c r="I68" s="9"/>
      <c r="J68" s="759"/>
      <c r="K68" s="9">
        <f t="shared" si="3"/>
        <v>0</v>
      </c>
    </row>
    <row r="69" ht="15.75" customHeight="1">
      <c r="A69" s="200"/>
      <c r="B69" s="200"/>
      <c r="C69" s="759"/>
      <c r="D69" s="9"/>
      <c r="E69" s="9"/>
      <c r="F69" s="9"/>
      <c r="G69" s="9"/>
      <c r="H69" s="9"/>
      <c r="I69" s="9"/>
      <c r="J69" s="759"/>
      <c r="K69" s="9">
        <f t="shared" si="3"/>
        <v>0</v>
      </c>
    </row>
    <row r="70" ht="15.75" customHeight="1">
      <c r="A70" s="200"/>
      <c r="B70" s="200"/>
      <c r="C70" s="759"/>
      <c r="D70" s="9"/>
      <c r="E70" s="9"/>
      <c r="F70" s="9"/>
      <c r="G70" s="9"/>
      <c r="H70" s="9"/>
      <c r="I70" s="9"/>
      <c r="J70" s="759"/>
      <c r="K70" s="9">
        <f t="shared" si="3"/>
        <v>0</v>
      </c>
    </row>
    <row r="71" ht="15.75" customHeight="1">
      <c r="A71" s="200"/>
      <c r="B71" s="200"/>
      <c r="C71" s="759"/>
      <c r="D71" s="9"/>
      <c r="E71" s="9"/>
      <c r="F71" s="9"/>
      <c r="G71" s="9"/>
      <c r="H71" s="9"/>
      <c r="I71" s="9"/>
      <c r="J71" s="759"/>
      <c r="K71" s="9">
        <f t="shared" si="3"/>
        <v>0</v>
      </c>
    </row>
    <row r="72" ht="15.75" customHeight="1">
      <c r="A72" s="200"/>
      <c r="B72" s="200"/>
      <c r="C72" s="759"/>
      <c r="D72" s="9"/>
      <c r="E72" s="9"/>
      <c r="F72" s="9"/>
      <c r="G72" s="9"/>
      <c r="H72" s="9"/>
      <c r="I72" s="9"/>
      <c r="J72" s="759"/>
      <c r="K72" s="9">
        <f t="shared" si="3"/>
        <v>0</v>
      </c>
    </row>
    <row r="73" ht="15.75" customHeight="1">
      <c r="A73" s="200"/>
      <c r="B73" s="1004" t="s">
        <v>759</v>
      </c>
      <c r="C73" s="1005"/>
      <c r="D73" s="1005"/>
      <c r="E73" s="1005"/>
      <c r="F73" s="1005"/>
      <c r="G73" s="1005"/>
      <c r="H73" s="1005"/>
      <c r="I73" s="1005"/>
      <c r="K73" s="1006">
        <f>SUM(K40:K72)</f>
        <v>1258582</v>
      </c>
    </row>
    <row r="74" ht="15.75" customHeight="1">
      <c r="A74" s="200"/>
      <c r="B74" s="200"/>
    </row>
    <row r="75" ht="23.25" customHeight="1">
      <c r="A75" s="200"/>
      <c r="B75" s="1007" t="s">
        <v>760</v>
      </c>
      <c r="C75" s="233"/>
      <c r="D75" s="233"/>
      <c r="E75" s="233"/>
      <c r="F75" s="233"/>
      <c r="G75" s="233"/>
      <c r="H75" s="233"/>
      <c r="I75" s="233"/>
      <c r="K75" s="1008">
        <f>K73+K37</f>
        <v>1341382.357</v>
      </c>
      <c r="M75" s="1009" t="s">
        <v>761</v>
      </c>
      <c r="N75" s="1010" t="s">
        <v>762</v>
      </c>
    </row>
    <row r="76" ht="15.75" customHeight="1">
      <c r="A76" s="200"/>
      <c r="B76" s="200"/>
    </row>
    <row r="77" ht="15.75" customHeight="1">
      <c r="A77" s="200"/>
      <c r="B77" s="200"/>
    </row>
    <row r="78" ht="15.75" customHeight="1">
      <c r="A78" s="200"/>
      <c r="B78" s="200"/>
    </row>
    <row r="79" ht="15.75" customHeight="1">
      <c r="A79" s="200"/>
      <c r="B79" s="200"/>
    </row>
    <row r="80" ht="15.75" customHeight="1">
      <c r="A80" s="200"/>
      <c r="B80" s="200"/>
    </row>
    <row r="81" ht="15.75" customHeight="1">
      <c r="A81" s="200"/>
      <c r="B81" s="200"/>
    </row>
    <row r="82" ht="15.75" customHeight="1">
      <c r="A82" s="200"/>
      <c r="B82" s="200"/>
    </row>
    <row r="83" ht="15.75" customHeight="1">
      <c r="A83" s="200"/>
      <c r="B83" s="200"/>
    </row>
    <row r="84" ht="15.75" customHeight="1">
      <c r="A84" s="200"/>
      <c r="B84" s="200"/>
    </row>
    <row r="85" ht="15.75" customHeight="1">
      <c r="A85" s="200"/>
      <c r="B85" s="200"/>
    </row>
    <row r="86" ht="15.75" customHeight="1">
      <c r="A86" s="200"/>
      <c r="B86" s="200"/>
    </row>
    <row r="87" ht="15.75" customHeight="1">
      <c r="A87" s="200"/>
      <c r="B87" s="200"/>
    </row>
    <row r="88" ht="15.75" customHeight="1">
      <c r="A88" s="200"/>
      <c r="B88" s="200"/>
    </row>
    <row r="89" ht="15.75" customHeight="1">
      <c r="A89" s="200"/>
      <c r="B89" s="200"/>
    </row>
    <row r="90" ht="15.75" customHeight="1">
      <c r="A90" s="200"/>
      <c r="B90" s="200"/>
    </row>
    <row r="91" ht="15.75" customHeight="1">
      <c r="A91" s="200"/>
      <c r="B91" s="200"/>
    </row>
    <row r="92" ht="15.75" customHeight="1">
      <c r="A92" s="200"/>
      <c r="B92" s="200"/>
    </row>
    <row r="93" ht="15.75" customHeight="1">
      <c r="A93" s="200"/>
      <c r="B93" s="200"/>
    </row>
    <row r="94" ht="15.75" customHeight="1">
      <c r="A94" s="200"/>
      <c r="B94" s="200"/>
    </row>
    <row r="95" ht="15.75" customHeight="1">
      <c r="A95" s="200"/>
      <c r="B95" s="200"/>
    </row>
    <row r="96" ht="15.75" customHeight="1">
      <c r="A96" s="200"/>
      <c r="B96" s="200"/>
    </row>
    <row r="97" ht="15.75" customHeight="1">
      <c r="A97" s="200"/>
      <c r="B97" s="200"/>
    </row>
    <row r="98" ht="15.75" customHeight="1">
      <c r="A98" s="200"/>
      <c r="B98" s="200"/>
    </row>
    <row r="99" ht="15.75" customHeight="1">
      <c r="A99" s="200"/>
      <c r="B99" s="200"/>
    </row>
    <row r="100" ht="15.75" customHeight="1">
      <c r="A100" s="200"/>
      <c r="B100" s="200"/>
    </row>
    <row r="101" ht="15.75" customHeight="1">
      <c r="A101" s="200"/>
      <c r="B101" s="200"/>
    </row>
    <row r="102" ht="15.75" customHeight="1">
      <c r="A102" s="200"/>
      <c r="B102" s="200"/>
    </row>
    <row r="103" ht="15.75" customHeight="1">
      <c r="A103" s="200"/>
      <c r="B103" s="200"/>
    </row>
    <row r="104" ht="15.75" customHeight="1">
      <c r="A104" s="200"/>
      <c r="B104" s="200"/>
    </row>
    <row r="105" ht="15.75" customHeight="1">
      <c r="A105" s="200"/>
      <c r="B105" s="200"/>
    </row>
    <row r="106" ht="15.75" customHeight="1">
      <c r="A106" s="200"/>
      <c r="B106" s="200"/>
    </row>
    <row r="107" ht="15.75" customHeight="1">
      <c r="A107" s="200"/>
      <c r="B107" s="200"/>
    </row>
    <row r="108" ht="15.75" customHeight="1">
      <c r="A108" s="200"/>
      <c r="B108" s="200"/>
    </row>
    <row r="109" ht="15.75" customHeight="1">
      <c r="A109" s="200"/>
      <c r="B109" s="200"/>
    </row>
    <row r="110" ht="15.75" customHeight="1">
      <c r="A110" s="200"/>
      <c r="B110" s="200"/>
    </row>
    <row r="111" ht="15.75" customHeight="1">
      <c r="A111" s="200"/>
      <c r="B111" s="200"/>
    </row>
    <row r="112" ht="15.75" customHeight="1">
      <c r="A112" s="200"/>
      <c r="B112" s="200"/>
    </row>
    <row r="113" ht="15.75" customHeight="1">
      <c r="A113" s="200"/>
      <c r="B113" s="200"/>
    </row>
    <row r="114" ht="15.75" customHeight="1">
      <c r="A114" s="200"/>
      <c r="B114" s="200"/>
    </row>
    <row r="115" ht="15.75" customHeight="1">
      <c r="A115" s="200"/>
      <c r="B115" s="200"/>
    </row>
    <row r="116" ht="15.75" customHeight="1">
      <c r="A116" s="200"/>
      <c r="B116" s="200"/>
    </row>
    <row r="117" ht="15.75" customHeight="1">
      <c r="A117" s="200"/>
      <c r="B117" s="200"/>
    </row>
    <row r="118" ht="15.75" customHeight="1">
      <c r="A118" s="200"/>
      <c r="B118" s="200"/>
    </row>
    <row r="119" ht="15.75" customHeight="1">
      <c r="A119" s="200"/>
      <c r="B119" s="200"/>
    </row>
    <row r="120" ht="15.75" customHeight="1">
      <c r="A120" s="200"/>
      <c r="B120" s="200"/>
    </row>
    <row r="121" ht="15.75" customHeight="1">
      <c r="A121" s="200"/>
      <c r="B121" s="200"/>
    </row>
    <row r="122" ht="15.75" customHeight="1">
      <c r="A122" s="200"/>
      <c r="B122" s="200"/>
    </row>
    <row r="123" ht="15.75" customHeight="1">
      <c r="A123" s="200"/>
      <c r="B123" s="200"/>
    </row>
    <row r="124" ht="15.75" customHeight="1">
      <c r="A124" s="200"/>
      <c r="B124" s="200"/>
    </row>
    <row r="125" ht="15.75" customHeight="1">
      <c r="A125" s="200"/>
      <c r="B125" s="200"/>
    </row>
    <row r="126" ht="15.75" customHeight="1">
      <c r="A126" s="200"/>
      <c r="B126" s="200"/>
    </row>
    <row r="127" ht="15.75" customHeight="1">
      <c r="A127" s="200"/>
      <c r="B127" s="200"/>
    </row>
    <row r="128" ht="15.75" customHeight="1">
      <c r="A128" s="200"/>
      <c r="B128" s="200"/>
    </row>
    <row r="129" ht="15.75" customHeight="1">
      <c r="A129" s="200"/>
      <c r="B129" s="200"/>
    </row>
    <row r="130" ht="15.75" customHeight="1">
      <c r="A130" s="200"/>
      <c r="B130" s="200"/>
    </row>
    <row r="131" ht="15.75" customHeight="1">
      <c r="A131" s="200"/>
      <c r="B131" s="200"/>
    </row>
    <row r="132" ht="15.75" customHeight="1">
      <c r="A132" s="200"/>
      <c r="B132" s="200"/>
    </row>
    <row r="133" ht="15.75" customHeight="1">
      <c r="A133" s="200"/>
      <c r="B133" s="200"/>
    </row>
    <row r="134" ht="15.75" customHeight="1">
      <c r="A134" s="200"/>
      <c r="B134" s="200"/>
    </row>
    <row r="135" ht="15.75" customHeight="1">
      <c r="A135" s="200"/>
      <c r="B135" s="200"/>
    </row>
    <row r="136" ht="15.75" customHeight="1">
      <c r="A136" s="200"/>
      <c r="B136" s="200"/>
    </row>
    <row r="137" ht="15.75" customHeight="1">
      <c r="A137" s="200"/>
      <c r="B137" s="200"/>
    </row>
    <row r="138" ht="15.75" customHeight="1">
      <c r="A138" s="200"/>
      <c r="B138" s="200"/>
    </row>
    <row r="139" ht="15.75" customHeight="1">
      <c r="A139" s="200"/>
      <c r="B139" s="200"/>
    </row>
    <row r="140" ht="15.75" customHeight="1">
      <c r="A140" s="200"/>
      <c r="B140" s="200"/>
    </row>
    <row r="141" ht="15.75" customHeight="1">
      <c r="A141" s="200"/>
      <c r="B141" s="200"/>
    </row>
    <row r="142" ht="15.75" customHeight="1">
      <c r="A142" s="200"/>
      <c r="B142" s="200"/>
    </row>
    <row r="143" ht="15.75" customHeight="1">
      <c r="A143" s="200"/>
      <c r="B143" s="200"/>
    </row>
    <row r="144" ht="15.75" customHeight="1">
      <c r="A144" s="200"/>
      <c r="B144" s="200"/>
    </row>
    <row r="145" ht="15.75" customHeight="1">
      <c r="A145" s="200"/>
      <c r="B145" s="200"/>
    </row>
    <row r="146" ht="15.75" customHeight="1">
      <c r="A146" s="200"/>
      <c r="B146" s="200"/>
    </row>
    <row r="147" ht="15.75" customHeight="1">
      <c r="A147" s="200"/>
      <c r="B147" s="200"/>
    </row>
    <row r="148" ht="15.75" customHeight="1">
      <c r="A148" s="200"/>
      <c r="B148" s="200"/>
    </row>
    <row r="149" ht="15.75" customHeight="1">
      <c r="A149" s="200"/>
      <c r="B149" s="200"/>
    </row>
    <row r="150" ht="15.75" customHeight="1">
      <c r="A150" s="200"/>
      <c r="B150" s="200"/>
    </row>
    <row r="151" ht="15.75" customHeight="1">
      <c r="A151" s="200"/>
      <c r="B151" s="200"/>
    </row>
    <row r="152" ht="15.75" customHeight="1">
      <c r="A152" s="200"/>
      <c r="B152" s="200"/>
    </row>
    <row r="153" ht="15.75" customHeight="1">
      <c r="A153" s="200"/>
      <c r="B153" s="200"/>
    </row>
    <row r="154" ht="15.75" customHeight="1">
      <c r="A154" s="200"/>
      <c r="B154" s="200"/>
    </row>
    <row r="155" ht="15.75" customHeight="1">
      <c r="A155" s="200"/>
      <c r="B155" s="200"/>
    </row>
    <row r="156" ht="15.75" customHeight="1">
      <c r="A156" s="200"/>
      <c r="B156" s="200"/>
    </row>
    <row r="157" ht="15.75" customHeight="1">
      <c r="A157" s="200"/>
      <c r="B157" s="200"/>
    </row>
    <row r="158" ht="15.75" customHeight="1">
      <c r="A158" s="200"/>
      <c r="B158" s="200"/>
    </row>
    <row r="159" ht="15.75" customHeight="1">
      <c r="A159" s="200"/>
      <c r="B159" s="200"/>
    </row>
    <row r="160" ht="15.75" customHeight="1">
      <c r="A160" s="200"/>
      <c r="B160" s="200"/>
    </row>
    <row r="161" ht="15.75" customHeight="1">
      <c r="A161" s="200"/>
      <c r="B161" s="200"/>
    </row>
    <row r="162" ht="15.75" customHeight="1">
      <c r="A162" s="200"/>
      <c r="B162" s="200"/>
    </row>
    <row r="163" ht="15.75" customHeight="1">
      <c r="A163" s="200"/>
      <c r="B163" s="200"/>
    </row>
    <row r="164" ht="15.75" customHeight="1">
      <c r="A164" s="200"/>
      <c r="B164" s="200"/>
    </row>
    <row r="165" ht="15.75" customHeight="1">
      <c r="A165" s="200"/>
      <c r="B165" s="200"/>
    </row>
    <row r="166" ht="15.75" customHeight="1">
      <c r="A166" s="200"/>
      <c r="B166" s="200"/>
    </row>
    <row r="167" ht="15.75" customHeight="1">
      <c r="A167" s="200"/>
      <c r="B167" s="200"/>
    </row>
    <row r="168" ht="15.75" customHeight="1">
      <c r="A168" s="200"/>
      <c r="B168" s="200"/>
    </row>
    <row r="169" ht="15.75" customHeight="1">
      <c r="A169" s="200"/>
      <c r="B169" s="200"/>
    </row>
    <row r="170" ht="15.75" customHeight="1">
      <c r="A170" s="200"/>
      <c r="B170" s="200"/>
    </row>
    <row r="171" ht="15.75" customHeight="1">
      <c r="A171" s="200"/>
      <c r="B171" s="200"/>
    </row>
    <row r="172" ht="15.75" customHeight="1">
      <c r="A172" s="200"/>
      <c r="B172" s="200"/>
    </row>
    <row r="173" ht="15.75" customHeight="1">
      <c r="A173" s="200"/>
      <c r="B173" s="200"/>
    </row>
    <row r="174" ht="15.75" customHeight="1">
      <c r="A174" s="200"/>
      <c r="B174" s="200"/>
    </row>
    <row r="175" ht="15.75" customHeight="1">
      <c r="A175" s="200"/>
      <c r="B175" s="200"/>
    </row>
    <row r="176" ht="15.75" customHeight="1">
      <c r="A176" s="200"/>
      <c r="B176" s="200"/>
    </row>
    <row r="177" ht="15.75" customHeight="1">
      <c r="A177" s="200"/>
      <c r="B177" s="200"/>
    </row>
    <row r="178" ht="15.75" customHeight="1">
      <c r="A178" s="200"/>
      <c r="B178" s="200"/>
    </row>
    <row r="179" ht="15.75" customHeight="1">
      <c r="A179" s="200"/>
      <c r="B179" s="200"/>
    </row>
    <row r="180" ht="15.75" customHeight="1">
      <c r="A180" s="200"/>
      <c r="B180" s="200"/>
    </row>
    <row r="181" ht="15.75" customHeight="1">
      <c r="A181" s="200"/>
      <c r="B181" s="200"/>
    </row>
    <row r="182" ht="15.75" customHeight="1">
      <c r="A182" s="200"/>
      <c r="B182" s="200"/>
    </row>
    <row r="183" ht="15.75" customHeight="1">
      <c r="A183" s="200"/>
      <c r="B183" s="200"/>
    </row>
    <row r="184" ht="15.75" customHeight="1">
      <c r="A184" s="200"/>
      <c r="B184" s="200"/>
    </row>
    <row r="185" ht="15.75" customHeight="1">
      <c r="A185" s="200"/>
      <c r="B185" s="200"/>
    </row>
    <row r="186" ht="15.75" customHeight="1">
      <c r="A186" s="200"/>
      <c r="B186" s="200"/>
    </row>
    <row r="187" ht="15.75" customHeight="1">
      <c r="A187" s="200"/>
      <c r="B187" s="200"/>
    </row>
    <row r="188" ht="15.75" customHeight="1">
      <c r="A188" s="200"/>
      <c r="B188" s="200"/>
    </row>
    <row r="189" ht="15.75" customHeight="1">
      <c r="A189" s="200"/>
      <c r="B189" s="200"/>
    </row>
    <row r="190" ht="15.75" customHeight="1">
      <c r="A190" s="200"/>
      <c r="B190" s="200"/>
    </row>
    <row r="191" ht="15.75" customHeight="1">
      <c r="A191" s="200"/>
      <c r="B191" s="200"/>
    </row>
    <row r="192" ht="15.75" customHeight="1">
      <c r="A192" s="200"/>
      <c r="B192" s="200"/>
    </row>
    <row r="193" ht="15.75" customHeight="1">
      <c r="A193" s="200"/>
      <c r="B193" s="200"/>
    </row>
    <row r="194" ht="15.75" customHeight="1">
      <c r="A194" s="200"/>
      <c r="B194" s="200"/>
    </row>
    <row r="195" ht="15.75" customHeight="1">
      <c r="A195" s="200"/>
      <c r="B195" s="200"/>
    </row>
    <row r="196" ht="15.75" customHeight="1">
      <c r="A196" s="200"/>
      <c r="B196" s="200"/>
    </row>
    <row r="197" ht="15.75" customHeight="1">
      <c r="A197" s="200"/>
      <c r="B197" s="200"/>
    </row>
    <row r="198" ht="15.75" customHeight="1">
      <c r="A198" s="200"/>
      <c r="B198" s="200"/>
    </row>
    <row r="199" ht="15.75" customHeight="1">
      <c r="A199" s="200"/>
      <c r="B199" s="200"/>
    </row>
    <row r="200" ht="15.75" customHeight="1">
      <c r="A200" s="200"/>
      <c r="B200" s="200"/>
    </row>
    <row r="201" ht="15.75" customHeight="1">
      <c r="A201" s="200"/>
      <c r="B201" s="200"/>
    </row>
    <row r="202" ht="15.75" customHeight="1">
      <c r="A202" s="200"/>
      <c r="B202" s="200"/>
    </row>
    <row r="203" ht="15.75" customHeight="1">
      <c r="A203" s="200"/>
      <c r="B203" s="200"/>
    </row>
    <row r="204" ht="15.75" customHeight="1">
      <c r="A204" s="200"/>
      <c r="B204" s="200"/>
    </row>
    <row r="205" ht="15.75" customHeight="1">
      <c r="A205" s="200"/>
      <c r="B205" s="200"/>
    </row>
    <row r="206" ht="15.75" customHeight="1">
      <c r="A206" s="200"/>
      <c r="B206" s="200"/>
    </row>
    <row r="207" ht="15.75" customHeight="1">
      <c r="A207" s="200"/>
      <c r="B207" s="200"/>
    </row>
    <row r="208" ht="15.75" customHeight="1">
      <c r="A208" s="200"/>
      <c r="B208" s="200"/>
    </row>
    <row r="209" ht="15.75" customHeight="1">
      <c r="A209" s="200"/>
      <c r="B209" s="200"/>
    </row>
    <row r="210" ht="15.75" customHeight="1">
      <c r="A210" s="200"/>
      <c r="B210" s="200"/>
    </row>
    <row r="211" ht="15.75" customHeight="1">
      <c r="A211" s="200"/>
      <c r="B211" s="200"/>
    </row>
    <row r="212" ht="15.75" customHeight="1">
      <c r="A212" s="200"/>
      <c r="B212" s="200"/>
    </row>
    <row r="213" ht="15.75" customHeight="1">
      <c r="A213" s="200"/>
      <c r="B213" s="200"/>
    </row>
    <row r="214" ht="15.75" customHeight="1">
      <c r="A214" s="200"/>
      <c r="B214" s="200"/>
    </row>
    <row r="215" ht="15.75" customHeight="1">
      <c r="A215" s="200"/>
      <c r="B215" s="200"/>
    </row>
    <row r="216" ht="15.75" customHeight="1">
      <c r="A216" s="200"/>
      <c r="B216" s="200"/>
    </row>
    <row r="217" ht="15.75" customHeight="1">
      <c r="A217" s="200"/>
      <c r="B217" s="200"/>
    </row>
    <row r="218" ht="15.75" customHeight="1">
      <c r="A218" s="200"/>
      <c r="B218" s="200"/>
    </row>
    <row r="219" ht="15.75" customHeight="1">
      <c r="A219" s="200"/>
      <c r="B219" s="200"/>
    </row>
    <row r="220" ht="15.75" customHeight="1">
      <c r="A220" s="200"/>
      <c r="B220" s="200"/>
    </row>
    <row r="221" ht="15.75" customHeight="1">
      <c r="A221" s="200"/>
      <c r="B221" s="200"/>
    </row>
    <row r="222" ht="15.75" customHeight="1">
      <c r="A222" s="200"/>
      <c r="B222" s="200"/>
    </row>
    <row r="223" ht="15.75" customHeight="1">
      <c r="A223" s="200"/>
      <c r="B223" s="200"/>
    </row>
    <row r="224" ht="15.75" customHeight="1">
      <c r="A224" s="200"/>
      <c r="B224" s="200"/>
    </row>
    <row r="225" ht="15.75" customHeight="1">
      <c r="A225" s="200"/>
      <c r="B225" s="200"/>
    </row>
    <row r="226" ht="15.75" customHeight="1">
      <c r="A226" s="200"/>
      <c r="B226" s="200"/>
    </row>
    <row r="227" ht="15.75" customHeight="1">
      <c r="A227" s="200"/>
      <c r="B227" s="200"/>
    </row>
    <row r="228" ht="15.75" customHeight="1">
      <c r="A228" s="200"/>
      <c r="B228" s="200"/>
    </row>
    <row r="229" ht="15.75" customHeight="1">
      <c r="A229" s="200"/>
      <c r="B229" s="200"/>
    </row>
    <row r="230" ht="15.75" customHeight="1">
      <c r="A230" s="200"/>
      <c r="B230" s="200"/>
    </row>
    <row r="231" ht="15.75" customHeight="1">
      <c r="A231" s="200"/>
      <c r="B231" s="200"/>
    </row>
    <row r="232" ht="15.75" customHeight="1">
      <c r="A232" s="200"/>
      <c r="B232" s="200"/>
    </row>
    <row r="233" ht="15.75" customHeight="1">
      <c r="A233" s="200"/>
      <c r="B233" s="200"/>
    </row>
    <row r="234" ht="15.75" customHeight="1">
      <c r="A234" s="200"/>
      <c r="B234" s="200"/>
    </row>
    <row r="235" ht="15.75" customHeight="1">
      <c r="A235" s="200"/>
      <c r="B235" s="200"/>
    </row>
    <row r="236" ht="15.75" customHeight="1">
      <c r="A236" s="200"/>
      <c r="B236" s="200"/>
    </row>
    <row r="237" ht="15.75" customHeight="1">
      <c r="A237" s="200"/>
      <c r="B237" s="200"/>
    </row>
    <row r="238" ht="15.75" customHeight="1">
      <c r="A238" s="200"/>
      <c r="B238" s="200"/>
    </row>
    <row r="239" ht="15.75" customHeight="1">
      <c r="A239" s="200"/>
      <c r="B239" s="200"/>
    </row>
    <row r="240" ht="15.75" customHeight="1">
      <c r="A240" s="200"/>
      <c r="B240" s="200"/>
    </row>
    <row r="241" ht="15.75" customHeight="1">
      <c r="A241" s="200"/>
      <c r="B241" s="200"/>
    </row>
    <row r="242" ht="15.75" customHeight="1">
      <c r="A242" s="200"/>
      <c r="B242" s="200"/>
    </row>
    <row r="243" ht="15.75" customHeight="1">
      <c r="A243" s="200"/>
      <c r="B243" s="200"/>
    </row>
    <row r="244" ht="15.75" customHeight="1">
      <c r="A244" s="200"/>
      <c r="B244" s="200"/>
    </row>
    <row r="245" ht="15.75" customHeight="1">
      <c r="A245" s="200"/>
      <c r="B245" s="200"/>
    </row>
    <row r="246" ht="15.75" customHeight="1">
      <c r="A246" s="200"/>
      <c r="B246" s="200"/>
    </row>
    <row r="247" ht="15.75" customHeight="1">
      <c r="A247" s="200"/>
      <c r="B247" s="200"/>
    </row>
    <row r="248" ht="15.75" customHeight="1">
      <c r="A248" s="200"/>
      <c r="B248" s="200"/>
    </row>
    <row r="249" ht="15.75" customHeight="1">
      <c r="A249" s="200"/>
      <c r="B249" s="200"/>
    </row>
    <row r="250" ht="15.75" customHeight="1">
      <c r="A250" s="200"/>
      <c r="B250" s="200"/>
    </row>
    <row r="251" ht="15.75" customHeight="1">
      <c r="A251" s="200"/>
      <c r="B251" s="200"/>
    </row>
    <row r="252" ht="15.75" customHeight="1">
      <c r="A252" s="200"/>
      <c r="B252" s="200"/>
    </row>
    <row r="253" ht="15.75" customHeight="1">
      <c r="A253" s="200"/>
      <c r="B253" s="200"/>
    </row>
    <row r="254" ht="15.75" customHeight="1">
      <c r="A254" s="200"/>
      <c r="B254" s="200"/>
    </row>
    <row r="255" ht="15.75" customHeight="1">
      <c r="A255" s="200"/>
      <c r="B255" s="200"/>
    </row>
    <row r="256" ht="15.75" customHeight="1">
      <c r="A256" s="200"/>
      <c r="B256" s="200"/>
    </row>
    <row r="257" ht="15.75" customHeight="1">
      <c r="A257" s="200"/>
      <c r="B257" s="200"/>
    </row>
    <row r="258" ht="15.75" customHeight="1">
      <c r="A258" s="200"/>
      <c r="B258" s="200"/>
    </row>
    <row r="259" ht="15.75" customHeight="1">
      <c r="A259" s="200"/>
      <c r="B259" s="200"/>
    </row>
    <row r="260" ht="15.75" customHeight="1">
      <c r="A260" s="200"/>
      <c r="B260" s="200"/>
    </row>
    <row r="261" ht="15.75" customHeight="1">
      <c r="A261" s="200"/>
      <c r="B261" s="200"/>
    </row>
    <row r="262" ht="15.75" customHeight="1">
      <c r="A262" s="200"/>
      <c r="B262" s="200"/>
    </row>
    <row r="263" ht="15.75" customHeight="1">
      <c r="A263" s="200"/>
      <c r="B263" s="200"/>
    </row>
    <row r="264" ht="15.75" customHeight="1">
      <c r="A264" s="200"/>
      <c r="B264" s="200"/>
    </row>
    <row r="265" ht="15.75" customHeight="1">
      <c r="A265" s="200"/>
      <c r="B265" s="200"/>
    </row>
    <row r="266" ht="15.75" customHeight="1">
      <c r="A266" s="200"/>
      <c r="B266" s="200"/>
    </row>
    <row r="267" ht="15.75" customHeight="1">
      <c r="A267" s="200"/>
      <c r="B267" s="200"/>
    </row>
    <row r="268" ht="15.75" customHeight="1">
      <c r="A268" s="200"/>
      <c r="B268" s="200"/>
    </row>
    <row r="269" ht="15.75" customHeight="1">
      <c r="A269" s="200"/>
      <c r="B269" s="200"/>
    </row>
    <row r="270" ht="15.75" customHeight="1">
      <c r="A270" s="200"/>
      <c r="B270" s="200"/>
    </row>
    <row r="271" ht="15.75" customHeight="1">
      <c r="A271" s="200"/>
      <c r="B271" s="200"/>
    </row>
    <row r="272" ht="15.75" customHeight="1">
      <c r="A272" s="200"/>
      <c r="B272" s="200"/>
    </row>
    <row r="273" ht="15.75" customHeight="1">
      <c r="A273" s="200"/>
      <c r="B273" s="200"/>
    </row>
    <row r="274" ht="15.75" customHeight="1">
      <c r="A274" s="200"/>
      <c r="B274" s="200"/>
    </row>
    <row r="275" ht="15.75" customHeight="1">
      <c r="A275" s="200"/>
      <c r="B275" s="200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1">
    <mergeCell ref="B75:I75"/>
  </mergeCells>
  <printOptions/>
  <pageMargins bottom="0.75" footer="0.0" header="0.0" left="0.7" right="0.7" top="0.75"/>
  <pageSetup scale="6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3" max="7" width="9.86"/>
    <col customWidth="1" min="8" max="9" width="13.57"/>
    <col customWidth="1" min="10" max="10" width="11.29"/>
    <col customWidth="1" min="11" max="12" width="12.86"/>
    <col customWidth="1" min="13" max="13" width="9.86"/>
    <col customWidth="1" min="14" max="14" width="4.86"/>
    <col customWidth="1" min="15" max="20" width="8.43"/>
  </cols>
  <sheetData>
    <row r="1" ht="24.75" customHeight="1">
      <c r="A1" s="1011" t="s">
        <v>763</v>
      </c>
      <c r="B1" s="1012"/>
      <c r="C1" s="1012"/>
      <c r="D1" s="1012"/>
      <c r="E1" s="1012"/>
      <c r="F1" s="1012"/>
      <c r="G1" s="1012"/>
      <c r="H1" s="1012"/>
      <c r="I1" s="1012"/>
      <c r="J1" s="1012"/>
      <c r="K1" s="1012"/>
      <c r="L1" s="1013">
        <v>46235.0</v>
      </c>
      <c r="M1" s="3"/>
    </row>
    <row r="2">
      <c r="A2" s="1014" t="s">
        <v>2</v>
      </c>
      <c r="B2" s="1015" t="s">
        <v>699</v>
      </c>
      <c r="C2" s="1015" t="s">
        <v>764</v>
      </c>
      <c r="D2" s="1015" t="s">
        <v>765</v>
      </c>
      <c r="E2" s="1015" t="s">
        <v>766</v>
      </c>
      <c r="F2" s="1015" t="s">
        <v>767</v>
      </c>
      <c r="G2" s="1015" t="s">
        <v>768</v>
      </c>
      <c r="H2" s="1015" t="s">
        <v>769</v>
      </c>
      <c r="I2" s="1015" t="s">
        <v>123</v>
      </c>
      <c r="J2" s="1015" t="s">
        <v>770</v>
      </c>
      <c r="K2" s="1015" t="s">
        <v>771</v>
      </c>
      <c r="L2" s="1015" t="s">
        <v>772</v>
      </c>
      <c r="M2" s="1016" t="s">
        <v>773</v>
      </c>
      <c r="O2" s="582" t="s">
        <v>764</v>
      </c>
      <c r="P2" s="582">
        <v>18.0</v>
      </c>
      <c r="Q2" s="582">
        <v>20.0</v>
      </c>
      <c r="R2" s="582">
        <v>22.0</v>
      </c>
      <c r="S2" s="582">
        <v>25.0</v>
      </c>
      <c r="T2" s="582">
        <v>28.0</v>
      </c>
    </row>
    <row r="3" ht="21.75" customHeight="1">
      <c r="A3" s="1017">
        <v>1.0</v>
      </c>
      <c r="B3" s="1018" t="s">
        <v>774</v>
      </c>
      <c r="C3" s="1019">
        <f t="shared" ref="C3:C9" si="2">O3</f>
        <v>856</v>
      </c>
      <c r="D3" s="1019">
        <f t="shared" ref="D3:D9" si="3">P3+Q3</f>
        <v>143</v>
      </c>
      <c r="E3" s="1019">
        <f t="shared" ref="E3:G3" si="1">R3</f>
        <v>4628</v>
      </c>
      <c r="F3" s="1019">
        <f t="shared" si="1"/>
        <v>232</v>
      </c>
      <c r="G3" s="1019">
        <f t="shared" si="1"/>
        <v>0</v>
      </c>
      <c r="H3" s="1020">
        <f t="shared" ref="H3:H9" si="5">C3+D3+E3+F3+G3</f>
        <v>5859</v>
      </c>
      <c r="I3" s="1020">
        <f t="shared" ref="I3:I9" si="6">(C3*33)+(D3*35)+(E3*36)+(F3*39)+(G3*43)</f>
        <v>208909</v>
      </c>
      <c r="J3" s="1021">
        <f>1000+1100+670+3000+3000+2170</f>
        <v>10940</v>
      </c>
      <c r="K3" s="1022">
        <f>Wages!M51</f>
        <v>36028</v>
      </c>
      <c r="L3" s="1023">
        <f t="shared" ref="L3:L10" si="7">IFERROR(K3/H3,0)</f>
        <v>6.149172214</v>
      </c>
      <c r="M3" s="1024">
        <v>49.0</v>
      </c>
      <c r="O3" s="580">
        <f>Semi!M1</f>
        <v>856</v>
      </c>
      <c r="P3" s="582">
        <f>SUMIF(Virgin!D4:Virgin!D1154,P2,Virgin!M4:Virgin!M1154)</f>
        <v>143</v>
      </c>
      <c r="Q3" s="582">
        <f>SUMIF(Virgin!D4:Virgin!D1154,Q2,Virgin!M4:Virgin!M1154)</f>
        <v>0</v>
      </c>
      <c r="R3" s="582">
        <f>SUMIF(Virgin!D4:Virgin!D1154,R2,Virgin!M4:Virgin!M1154)</f>
        <v>4628</v>
      </c>
      <c r="S3" s="582">
        <f>SUMIF(Virgin!D4:Virgin!D1154,S2,Virgin!M4:Virgin!M1154)</f>
        <v>232</v>
      </c>
      <c r="T3" s="582">
        <f>SUMIF(Virgin!D4:Virgin!D1154,T2,Virgin!M4:Virgin!M1154)</f>
        <v>0</v>
      </c>
    </row>
    <row r="4" ht="21.75" customHeight="1">
      <c r="A4" s="1017">
        <v>2.0</v>
      </c>
      <c r="B4" s="1018" t="s">
        <v>775</v>
      </c>
      <c r="C4" s="1019">
        <f t="shared" si="2"/>
        <v>900</v>
      </c>
      <c r="D4" s="1019">
        <f t="shared" si="3"/>
        <v>0</v>
      </c>
      <c r="E4" s="1019">
        <f t="shared" ref="E4:G4" si="4">R4</f>
        <v>0</v>
      </c>
      <c r="F4" s="1019">
        <f t="shared" si="4"/>
        <v>0</v>
      </c>
      <c r="G4" s="1019">
        <f t="shared" si="4"/>
        <v>0</v>
      </c>
      <c r="H4" s="1020">
        <f t="shared" si="5"/>
        <v>900</v>
      </c>
      <c r="I4" s="1020">
        <f t="shared" si="6"/>
        <v>29700</v>
      </c>
      <c r="J4" s="1021">
        <v>11115.0</v>
      </c>
      <c r="K4" s="1022">
        <f>Wages!P51</f>
        <v>34637</v>
      </c>
      <c r="L4" s="1023">
        <f t="shared" si="7"/>
        <v>38.48555556</v>
      </c>
      <c r="M4" s="1024"/>
      <c r="O4" s="580">
        <f>Semi!O1</f>
        <v>900</v>
      </c>
      <c r="P4" s="582">
        <f>SUMIF(Virgin!D4:Virgin!D1154,P2,Virgin!O4:Virgin!O1154)</f>
        <v>0</v>
      </c>
      <c r="Q4" s="582">
        <f>SUMIF(Virgin!D4:Virgin!D1154,Q2,Virgin!O4:Virgin!O1154)</f>
        <v>0</v>
      </c>
      <c r="R4" s="582">
        <f>SUMIF(Virgin!D4:Virgin!D1154,R2,Virgin!O4:Virgin!O1154)</f>
        <v>0</v>
      </c>
      <c r="S4" s="582">
        <f>SUMIF(Virgin!D4:Virgin!D1154,S2,Virgin!O4:Virgin!O1154)</f>
        <v>0</v>
      </c>
      <c r="T4" s="582">
        <f>SUMIF(Virgin!D4:Virgin!D1154,T2,Virgin!O4:Virgin!O1154)</f>
        <v>0</v>
      </c>
    </row>
    <row r="5" ht="21.75" customHeight="1">
      <c r="A5" s="1017">
        <v>3.0</v>
      </c>
      <c r="B5" s="1018" t="s">
        <v>776</v>
      </c>
      <c r="C5" s="1019">
        <f t="shared" si="2"/>
        <v>1399</v>
      </c>
      <c r="D5" s="1019">
        <f t="shared" si="3"/>
        <v>348</v>
      </c>
      <c r="E5" s="1019">
        <f t="shared" ref="E5:G5" si="8">R5</f>
        <v>1980</v>
      </c>
      <c r="F5" s="1019">
        <f t="shared" si="8"/>
        <v>479</v>
      </c>
      <c r="G5" s="1019">
        <f t="shared" si="8"/>
        <v>0</v>
      </c>
      <c r="H5" s="1020">
        <f t="shared" si="5"/>
        <v>4206</v>
      </c>
      <c r="I5" s="1020">
        <f t="shared" si="6"/>
        <v>148308</v>
      </c>
      <c r="J5" s="1021">
        <f>509+1305+595+595+100+36+1200+2000+1800</f>
        <v>8140</v>
      </c>
      <c r="K5" s="1022">
        <f>Wages!S51</f>
        <v>37839</v>
      </c>
      <c r="L5" s="1023">
        <f t="shared" si="7"/>
        <v>8.996433666</v>
      </c>
      <c r="M5" s="1024">
        <f>48+25+5</f>
        <v>78</v>
      </c>
      <c r="O5" s="580">
        <f>Semi!Q1</f>
        <v>1399</v>
      </c>
      <c r="P5" s="582">
        <f>SUMIF(Virgin!D4:Virgin!D1154,P2,Virgin!Q4:Virgin!Q1154)</f>
        <v>348</v>
      </c>
      <c r="Q5" s="582">
        <f>SUMIF(Virgin!D4:Virgin!D1154,Q2,Virgin!Q4:Virgin!Q1154)</f>
        <v>0</v>
      </c>
      <c r="R5" s="582">
        <f>SUMIF(Virgin!D4:Virgin!D1154,R2,Virgin!Q4:Virgin!Q1154)</f>
        <v>1980</v>
      </c>
      <c r="S5" s="582">
        <f>SUMIF(Virgin!D4:Virgin!D1154,S2,Virgin!Q4:Virgin!Q1154)</f>
        <v>479</v>
      </c>
      <c r="T5" s="582">
        <f>SUMIF(Virgin!D4:Virgin!D1154,T2,Virgin!Q4:Virgin!Q1154)</f>
        <v>0</v>
      </c>
    </row>
    <row r="6" ht="21.75" customHeight="1">
      <c r="A6" s="1017">
        <v>4.0</v>
      </c>
      <c r="B6" s="1018" t="s">
        <v>777</v>
      </c>
      <c r="C6" s="1019">
        <f t="shared" si="2"/>
        <v>2878</v>
      </c>
      <c r="D6" s="1019">
        <f t="shared" si="3"/>
        <v>946</v>
      </c>
      <c r="E6" s="1019">
        <f t="shared" ref="E6:G6" si="9">R6</f>
        <v>1671</v>
      </c>
      <c r="F6" s="1019">
        <f t="shared" si="9"/>
        <v>179</v>
      </c>
      <c r="G6" s="1019">
        <f t="shared" si="9"/>
        <v>0</v>
      </c>
      <c r="H6" s="1020">
        <f t="shared" si="5"/>
        <v>5674</v>
      </c>
      <c r="I6" s="1020">
        <f t="shared" si="6"/>
        <v>195221</v>
      </c>
      <c r="J6" s="1021">
        <v>15400.0</v>
      </c>
      <c r="K6" s="1022">
        <f>Wages!V51</f>
        <v>44428</v>
      </c>
      <c r="L6" s="1023">
        <f t="shared" si="7"/>
        <v>7.830102221</v>
      </c>
      <c r="M6" s="1024">
        <v>45.0</v>
      </c>
      <c r="O6" s="580">
        <f>Semi!S1</f>
        <v>2878</v>
      </c>
      <c r="P6" s="582">
        <f>SUMIF(Virgin!D4:Virgin!D1155,P2,Virgin!S4:Virgin!S1155)</f>
        <v>946</v>
      </c>
      <c r="Q6" s="582">
        <f>SUMIF(Virgin!D4:Virgin!D1155,Q2,Virgin!S4:Virgin!S1155)</f>
        <v>0</v>
      </c>
      <c r="R6" s="582">
        <f>SUMIF(Virgin!D4:Virgin!D1155,R2,Virgin!S4:Virgin!S1155)</f>
        <v>1671</v>
      </c>
      <c r="S6" s="582">
        <f>SUMIF(Virgin!D4:Virgin!D1155,S2,Virgin!S4:Virgin!S1155)</f>
        <v>179</v>
      </c>
      <c r="T6" s="582">
        <f>SUMIF(Virgin!D4:Virgin!D1155,T2,Virgin!S4:Virgin!S1155)</f>
        <v>0</v>
      </c>
    </row>
    <row r="7" ht="21.75" customHeight="1">
      <c r="A7" s="1017">
        <v>5.0</v>
      </c>
      <c r="B7" s="1018" t="s">
        <v>778</v>
      </c>
      <c r="C7" s="1019">
        <f t="shared" si="2"/>
        <v>3573</v>
      </c>
      <c r="D7" s="1019">
        <f t="shared" si="3"/>
        <v>542</v>
      </c>
      <c r="E7" s="1019">
        <f t="shared" ref="E7:F7" si="10">R7</f>
        <v>4357</v>
      </c>
      <c r="F7" s="1019">
        <f t="shared" si="10"/>
        <v>757</v>
      </c>
      <c r="G7" s="1019">
        <f>T7+U7</f>
        <v>2214</v>
      </c>
      <c r="H7" s="1020">
        <f t="shared" si="5"/>
        <v>11443</v>
      </c>
      <c r="I7" s="1020">
        <f t="shared" si="6"/>
        <v>418456</v>
      </c>
      <c r="J7" s="1021">
        <v>17167.0</v>
      </c>
      <c r="K7" s="1022">
        <f>Wages!Y51</f>
        <v>44188</v>
      </c>
      <c r="L7" s="1023">
        <f t="shared" si="7"/>
        <v>3.861574762</v>
      </c>
      <c r="M7" s="1024">
        <f>31+154</f>
        <v>185</v>
      </c>
      <c r="O7" s="580">
        <f>Semi!U1</f>
        <v>3573</v>
      </c>
      <c r="P7" s="582">
        <f>SUMIF(Virgin!D4:Virgin!D1156,P2,Virgin!U4:Virgin!U1341)</f>
        <v>542</v>
      </c>
      <c r="Q7" s="582">
        <f>SUMIF(Virgin!D4:Virgin!D1156,Q2,Virgin!U4:Virgin!U1341)</f>
        <v>0</v>
      </c>
      <c r="R7" s="582">
        <f>SUMIF(Virgin!D4:Virgin!D1156,R2,Virgin!U4:Virgin!U1341)</f>
        <v>4357</v>
      </c>
      <c r="S7" s="582">
        <f>SUMIF(Virgin!D4:Virgin!D1156,S2,Virgin!U4:Virgin!U1341)</f>
        <v>757</v>
      </c>
      <c r="T7" s="582">
        <f>SUMIF(Virgin!D4:Virgin!D1156,T2,Virgin!U4:Virgin!U1341)</f>
        <v>2214</v>
      </c>
      <c r="U7" s="1025">
        <f>Dup!T1</f>
        <v>0</v>
      </c>
    </row>
    <row r="8" ht="21.75" customHeight="1">
      <c r="A8" s="1017">
        <v>6.0</v>
      </c>
      <c r="B8" s="1018" t="s">
        <v>779</v>
      </c>
      <c r="C8" s="1019">
        <f t="shared" si="2"/>
        <v>0</v>
      </c>
      <c r="D8" s="1019">
        <f t="shared" si="3"/>
        <v>0</v>
      </c>
      <c r="E8" s="1019">
        <f t="shared" ref="E8:G8" si="11">R8</f>
        <v>0</v>
      </c>
      <c r="F8" s="1019">
        <f t="shared" si="11"/>
        <v>0</v>
      </c>
      <c r="G8" s="1019">
        <f t="shared" si="11"/>
        <v>0</v>
      </c>
      <c r="H8" s="1020">
        <f t="shared" si="5"/>
        <v>0</v>
      </c>
      <c r="I8" s="1020">
        <f t="shared" si="6"/>
        <v>0</v>
      </c>
      <c r="J8" s="1021"/>
      <c r="K8" s="1022">
        <f>Wages!AB51</f>
        <v>43976</v>
      </c>
      <c r="L8" s="1023">
        <f t="shared" si="7"/>
        <v>0</v>
      </c>
      <c r="M8" s="1024"/>
      <c r="O8" s="580">
        <f>Semi!W1</f>
        <v>0</v>
      </c>
      <c r="P8" s="582">
        <f>SUMIF(Virgin!D4:Virgin!D1341,P2,Virgin!W4:Virgin!W1341)</f>
        <v>0</v>
      </c>
      <c r="Q8" s="582">
        <f>SUMIF(Virgin!D4:Virgin!D1341,Q2,Virgin!W4:Virgin!W1341)</f>
        <v>0</v>
      </c>
      <c r="R8" s="582">
        <f>SUMIF(Virgin!D4:Virgin!D1341,R2,Virgin!W4:Virgin!W1341)</f>
        <v>0</v>
      </c>
      <c r="S8" s="582">
        <f>SUMIF(Virgin!D4:Virgin!D1341,S2,Virgin!W4:Virgin!W1341)</f>
        <v>0</v>
      </c>
      <c r="T8" s="582">
        <f>SUMIF(Virgin!D4:Virgin!D1341,T2,Virgin!W4:Virgin!W1341)</f>
        <v>0</v>
      </c>
    </row>
    <row r="9" ht="21.75" customHeight="1">
      <c r="A9" s="1026">
        <v>7.0</v>
      </c>
      <c r="B9" s="1018" t="s">
        <v>780</v>
      </c>
      <c r="C9" s="1027">
        <f t="shared" si="2"/>
        <v>0</v>
      </c>
      <c r="D9" s="1027">
        <f t="shared" si="3"/>
        <v>0</v>
      </c>
      <c r="E9" s="1027">
        <f t="shared" ref="E9:G9" si="12">R9</f>
        <v>0</v>
      </c>
      <c r="F9" s="1027">
        <f t="shared" si="12"/>
        <v>0</v>
      </c>
      <c r="G9" s="1027">
        <f t="shared" si="12"/>
        <v>0</v>
      </c>
      <c r="H9" s="1020">
        <f t="shared" si="5"/>
        <v>0</v>
      </c>
      <c r="I9" s="1020">
        <f t="shared" si="6"/>
        <v>0</v>
      </c>
      <c r="J9" s="1028"/>
      <c r="K9" s="1022">
        <f>Wages!AE51</f>
        <v>41181</v>
      </c>
      <c r="L9" s="1023">
        <f t="shared" si="7"/>
        <v>0</v>
      </c>
      <c r="M9" s="1029"/>
      <c r="O9" s="580">
        <f>Semi!Y1</f>
        <v>0</v>
      </c>
      <c r="P9" s="582">
        <f>SUMIF(Virgin!D4:Virgin!D1154,P2,Virgin!Y4:Virgin!Y1154)</f>
        <v>0</v>
      </c>
      <c r="Q9" s="582">
        <f>SUMIF(Virgin!D4:Virgin!D1154,Q2,Virgin!Y4:Virgin!Y1154)</f>
        <v>0</v>
      </c>
      <c r="R9" s="582">
        <f>SUMIF(Virgin!D4:Virgin!D1154,R2,Virgin!Y4:Virgin!Y1154)</f>
        <v>0</v>
      </c>
      <c r="S9" s="582">
        <f>SUMIF(Virgin!D4:Virgin!D1154,S2,Virgin!Y4:Virgin!Y1154)</f>
        <v>0</v>
      </c>
      <c r="T9" s="582">
        <f>SUMIF(Virgin!D4:Virgin!D1154,T2,Virgin!Y4:Virgin!Y1154)</f>
        <v>0</v>
      </c>
    </row>
    <row r="10" ht="27.75" customHeight="1">
      <c r="A10" s="1030"/>
      <c r="B10" s="1031" t="s">
        <v>552</v>
      </c>
      <c r="C10" s="1032">
        <f t="shared" ref="C10:K10" si="13">SUM(C3:C9)</f>
        <v>9606</v>
      </c>
      <c r="D10" s="1033">
        <f t="shared" si="13"/>
        <v>1979</v>
      </c>
      <c r="E10" s="1033">
        <f t="shared" si="13"/>
        <v>12636</v>
      </c>
      <c r="F10" s="1033">
        <f t="shared" si="13"/>
        <v>1647</v>
      </c>
      <c r="G10" s="1033">
        <f t="shared" si="13"/>
        <v>2214</v>
      </c>
      <c r="H10" s="1032">
        <f t="shared" si="13"/>
        <v>28082</v>
      </c>
      <c r="I10" s="1032">
        <f t="shared" si="13"/>
        <v>1000594</v>
      </c>
      <c r="J10" s="1033">
        <f t="shared" si="13"/>
        <v>62762</v>
      </c>
      <c r="K10" s="1034">
        <f t="shared" si="13"/>
        <v>282277</v>
      </c>
      <c r="L10" s="1035">
        <f t="shared" si="7"/>
        <v>10.05188377</v>
      </c>
      <c r="M10" s="1036">
        <f>SUM(M3:M9)</f>
        <v>357</v>
      </c>
      <c r="P10" s="582">
        <f t="shared" ref="P10:T10" si="14">SUM(P3:P9)</f>
        <v>1979</v>
      </c>
      <c r="Q10" s="582">
        <f t="shared" si="14"/>
        <v>0</v>
      </c>
      <c r="R10" s="582">
        <f t="shared" si="14"/>
        <v>12636</v>
      </c>
      <c r="S10" s="582">
        <f t="shared" si="14"/>
        <v>1647</v>
      </c>
      <c r="T10" s="582">
        <f t="shared" si="14"/>
        <v>2214</v>
      </c>
    </row>
    <row r="11" ht="6.0" customHeight="1">
      <c r="A11" s="994"/>
      <c r="B11" s="994"/>
      <c r="C11" s="994"/>
      <c r="D11" s="994"/>
      <c r="E11" s="994"/>
      <c r="F11" s="994"/>
      <c r="G11" s="994"/>
      <c r="H11" s="994"/>
      <c r="I11" s="994"/>
      <c r="J11" s="994"/>
      <c r="K11" s="994"/>
      <c r="L11" s="994"/>
      <c r="M11" s="994"/>
    </row>
    <row r="12" ht="24.0" customHeight="1">
      <c r="A12" s="1037" t="s">
        <v>781</v>
      </c>
      <c r="B12" s="1038"/>
      <c r="C12" s="1038"/>
      <c r="D12" s="1038"/>
      <c r="E12" s="1038"/>
      <c r="F12" s="1038"/>
      <c r="G12" s="1038"/>
      <c r="H12" s="1038"/>
      <c r="I12" s="1038"/>
      <c r="J12" s="1038"/>
      <c r="K12" s="1038"/>
      <c r="L12" s="1039">
        <f>L1</f>
        <v>46235</v>
      </c>
      <c r="M12" s="3"/>
    </row>
    <row r="13">
      <c r="A13" s="1014" t="s">
        <v>2</v>
      </c>
      <c r="B13" s="1015" t="s">
        <v>699</v>
      </c>
      <c r="C13" s="1015" t="s">
        <v>764</v>
      </c>
      <c r="D13" s="1015" t="s">
        <v>765</v>
      </c>
      <c r="E13" s="1015" t="s">
        <v>766</v>
      </c>
      <c r="F13" s="1015" t="s">
        <v>767</v>
      </c>
      <c r="G13" s="1015" t="s">
        <v>768</v>
      </c>
      <c r="H13" s="1015" t="s">
        <v>769</v>
      </c>
      <c r="I13" s="1015" t="s">
        <v>123</v>
      </c>
      <c r="J13" s="1015" t="s">
        <v>770</v>
      </c>
      <c r="K13" s="1015" t="s">
        <v>771</v>
      </c>
      <c r="L13" s="1015" t="s">
        <v>772</v>
      </c>
      <c r="M13" s="1016" t="s">
        <v>773</v>
      </c>
      <c r="Q13" s="582">
        <v>20.0</v>
      </c>
    </row>
    <row r="14" ht="21.0" customHeight="1">
      <c r="A14" s="1040" t="s">
        <v>782</v>
      </c>
      <c r="B14" s="164"/>
      <c r="C14" s="1041">
        <f t="shared" ref="C14:M14" si="15">C10</f>
        <v>9606</v>
      </c>
      <c r="D14" s="1042">
        <f t="shared" si="15"/>
        <v>1979</v>
      </c>
      <c r="E14" s="1042">
        <f t="shared" si="15"/>
        <v>12636</v>
      </c>
      <c r="F14" s="1042">
        <f t="shared" si="15"/>
        <v>1647</v>
      </c>
      <c r="G14" s="1042">
        <f t="shared" si="15"/>
        <v>2214</v>
      </c>
      <c r="H14" s="1041">
        <f t="shared" si="15"/>
        <v>28082</v>
      </c>
      <c r="I14" s="1041">
        <f t="shared" si="15"/>
        <v>1000594</v>
      </c>
      <c r="J14" s="1042">
        <f t="shared" si="15"/>
        <v>62762</v>
      </c>
      <c r="K14" s="1043">
        <f t="shared" si="15"/>
        <v>282277</v>
      </c>
      <c r="L14" s="1044">
        <f t="shared" si="15"/>
        <v>10.05188377</v>
      </c>
      <c r="M14" s="1045">
        <f t="shared" si="15"/>
        <v>357</v>
      </c>
    </row>
    <row r="15" ht="21.75" customHeight="1">
      <c r="A15" s="1046">
        <v>8.0</v>
      </c>
      <c r="B15" s="1047" t="s">
        <v>783</v>
      </c>
      <c r="C15" s="1048">
        <f t="shared" ref="C15:C21" si="17">O15</f>
        <v>0</v>
      </c>
      <c r="D15" s="1049">
        <f t="shared" ref="D15:D21" si="18">P15+Q15</f>
        <v>0</v>
      </c>
      <c r="E15" s="1049">
        <f t="shared" ref="E15:G15" si="16">R15</f>
        <v>0</v>
      </c>
      <c r="F15" s="1049">
        <f t="shared" si="16"/>
        <v>0</v>
      </c>
      <c r="G15" s="1049">
        <f t="shared" si="16"/>
        <v>0</v>
      </c>
      <c r="H15" s="1048">
        <f t="shared" ref="H15:H21" si="20">C15+D15+E15+F15+G15</f>
        <v>0</v>
      </c>
      <c r="I15" s="1048">
        <f t="shared" ref="I15:I21" si="21">(C15*33)+(D15*35)+(E15*36)+(F15*39)+(G15*43)</f>
        <v>0</v>
      </c>
      <c r="J15" s="1050">
        <v>14775.0</v>
      </c>
      <c r="K15" s="1051">
        <f>Wages!AH51</f>
        <v>0</v>
      </c>
      <c r="L15" s="1052">
        <f t="shared" ref="L15:L22" si="22">IFERROR(K15/H15,0)</f>
        <v>0</v>
      </c>
      <c r="M15" s="1053">
        <v>94.0</v>
      </c>
      <c r="O15" s="580">
        <f>Semi!AA1</f>
        <v>0</v>
      </c>
      <c r="P15" s="582">
        <f>SUMIF(Virgin!D4:Virgin!D1154,P2,Virgin!AA4:Virgin!AA1154)</f>
        <v>0</v>
      </c>
      <c r="Q15" s="582">
        <f>SUMIF(Virgin!D4:Virgin!D1154,Q2,Virgin!AA4:Virgin!AA1154)</f>
        <v>0</v>
      </c>
      <c r="R15" s="582">
        <f>SUMIF(Virgin!D4:Virgin!D1154,R2,Virgin!AA4:Virgin!AA1154)</f>
        <v>0</v>
      </c>
      <c r="S15" s="582">
        <f>SUMIF(Virgin!D4:Virgin!D1154,S2,Virgin!AA4:Virgin!AA1154)</f>
        <v>0</v>
      </c>
      <c r="T15" s="582">
        <f>SUMIF(Virgin!D4:Virgin!D1154,T2,Virgin!AA4:Virgin!AA1154)</f>
        <v>0</v>
      </c>
    </row>
    <row r="16" ht="21.75" customHeight="1">
      <c r="A16" s="1046">
        <v>9.0</v>
      </c>
      <c r="B16" s="1047" t="s">
        <v>784</v>
      </c>
      <c r="C16" s="1048">
        <f t="shared" si="17"/>
        <v>0</v>
      </c>
      <c r="D16" s="1049">
        <f t="shared" si="18"/>
        <v>0</v>
      </c>
      <c r="E16" s="1049">
        <f t="shared" ref="E16:G16" si="19">R16</f>
        <v>0</v>
      </c>
      <c r="F16" s="1049">
        <f t="shared" si="19"/>
        <v>0</v>
      </c>
      <c r="G16" s="1049">
        <f t="shared" si="19"/>
        <v>0</v>
      </c>
      <c r="H16" s="1048">
        <f t="shared" si="20"/>
        <v>0</v>
      </c>
      <c r="I16" s="1048">
        <f t="shared" si="21"/>
        <v>0</v>
      </c>
      <c r="J16" s="1050">
        <v>15380.0</v>
      </c>
      <c r="K16" s="1051">
        <f>Wages!AK51</f>
        <v>0</v>
      </c>
      <c r="L16" s="1052">
        <f t="shared" si="22"/>
        <v>0</v>
      </c>
      <c r="M16" s="1053">
        <v>77.0</v>
      </c>
      <c r="O16" s="580">
        <f>Semi!AC1</f>
        <v>0</v>
      </c>
      <c r="P16" s="582">
        <f>SUMIF(Virgin!D4:Virgin!D1154,P2,Virgin!AC4:Virgin!AC1154)</f>
        <v>0</v>
      </c>
      <c r="Q16" s="582">
        <f>SUMIF(Virgin!D4:Virgin!D1154,Q2,Virgin!AC4:Virgin!AC1154)</f>
        <v>0</v>
      </c>
      <c r="R16" s="582">
        <f>SUMIF(Virgin!D4:Virgin!D1154,R2,Virgin!AC4:Virgin!AC1154)</f>
        <v>0</v>
      </c>
      <c r="S16" s="582">
        <f>SUMIF(Virgin!D4:Virgin!D1154,S2,Virgin!AC4:Virgin!AC1154)</f>
        <v>0</v>
      </c>
      <c r="T16" s="582">
        <f>SUMIF(Virgin!D4:Virgin!D1154,T2,Virgin!AC4:Virgin!AC1154)</f>
        <v>0</v>
      </c>
    </row>
    <row r="17" ht="21.75" customHeight="1">
      <c r="A17" s="1046">
        <v>10.0</v>
      </c>
      <c r="B17" s="1047" t="s">
        <v>785</v>
      </c>
      <c r="C17" s="1048">
        <f t="shared" si="17"/>
        <v>0</v>
      </c>
      <c r="D17" s="1049">
        <f t="shared" si="18"/>
        <v>0</v>
      </c>
      <c r="E17" s="1049">
        <f t="shared" ref="E17:G17" si="23">R17</f>
        <v>0</v>
      </c>
      <c r="F17" s="1049">
        <f t="shared" si="23"/>
        <v>0</v>
      </c>
      <c r="G17" s="1049">
        <f t="shared" si="23"/>
        <v>0</v>
      </c>
      <c r="H17" s="1048">
        <f t="shared" si="20"/>
        <v>0</v>
      </c>
      <c r="I17" s="1048">
        <f t="shared" si="21"/>
        <v>0</v>
      </c>
      <c r="J17" s="1050">
        <v>18175.0</v>
      </c>
      <c r="K17" s="1051">
        <f>Wages!AN51</f>
        <v>0</v>
      </c>
      <c r="L17" s="1052">
        <f t="shared" si="22"/>
        <v>0</v>
      </c>
      <c r="M17" s="1053">
        <v>87.0</v>
      </c>
      <c r="O17" s="580">
        <f>Semi!AE1</f>
        <v>0</v>
      </c>
      <c r="P17" s="582">
        <f>SUMIF(Virgin!D4:Virgin!D1154,P2,Virgin!AE4:Virgin!AE1154)</f>
        <v>0</v>
      </c>
      <c r="Q17" s="582">
        <f>SUMIF(Virgin!D4:Virgin!D1154,Q2,Virgin!AE4:Virgin!AE1154)</f>
        <v>0</v>
      </c>
      <c r="R17" s="582">
        <f>SUMIF(Virgin!D4:Virgin!D1158,R2,Virgin!AE4:Virgin!AE1154)</f>
        <v>0</v>
      </c>
      <c r="S17" s="582">
        <f>SUMIF(Virgin!D4:Virgin!D1154,S2,Virgin!AE4:Virgin!AE1154)</f>
        <v>0</v>
      </c>
      <c r="T17" s="582">
        <f>SUMIF(Virgin!D4:Virgin!D1154,T2,Virgin!AE4:Virgin!AE1154)</f>
        <v>0</v>
      </c>
    </row>
    <row r="18" ht="21.75" customHeight="1">
      <c r="A18" s="1046">
        <v>11.0</v>
      </c>
      <c r="B18" s="1047" t="s">
        <v>786</v>
      </c>
      <c r="C18" s="1048">
        <f t="shared" si="17"/>
        <v>0</v>
      </c>
      <c r="D18" s="1049">
        <f t="shared" si="18"/>
        <v>0</v>
      </c>
      <c r="E18" s="1049">
        <f t="shared" ref="E18:G18" si="24">R18</f>
        <v>0</v>
      </c>
      <c r="F18" s="1049">
        <f t="shared" si="24"/>
        <v>0</v>
      </c>
      <c r="G18" s="1049">
        <f t="shared" si="24"/>
        <v>0</v>
      </c>
      <c r="H18" s="1048">
        <f t="shared" si="20"/>
        <v>0</v>
      </c>
      <c r="I18" s="1048">
        <f t="shared" si="21"/>
        <v>0</v>
      </c>
      <c r="J18" s="1050">
        <v>14828.0</v>
      </c>
      <c r="K18" s="1051">
        <f>Wages!AQ51</f>
        <v>0</v>
      </c>
      <c r="L18" s="1052">
        <f t="shared" si="22"/>
        <v>0</v>
      </c>
      <c r="M18" s="1053">
        <v>38.0</v>
      </c>
      <c r="O18" s="580">
        <f>Semi!$AG$1</f>
        <v>0</v>
      </c>
      <c r="P18" s="582">
        <f>SUMIF(Virgin!D4:Virgin!D1154,$P$2,Virgin!AG4:Virgin!AG1154)</f>
        <v>0</v>
      </c>
      <c r="Q18" s="582">
        <f>SUMIF(Virgin!D4:Virgin!D1154,$Q$2,Virgin!AG4:Virgin!AG1154)</f>
        <v>0</v>
      </c>
      <c r="R18" s="582">
        <f>SUMIF(Virgin!D4:Virgin!D1154,$R$2,Virgin!AG4:Virgin!AG1154)</f>
        <v>0</v>
      </c>
      <c r="S18" s="582">
        <f>SUMIF(Virgin!D4:Virgin!D1154,$S$2,Virgin!AG4:Virgin!AG1154)</f>
        <v>0</v>
      </c>
      <c r="T18" s="582">
        <f>SUMIF(Virgin!D4:Virgin!D1154,$T$2,Virgin!AG4:Virgin!AG1154)</f>
        <v>0</v>
      </c>
    </row>
    <row r="19" ht="21.75" customHeight="1">
      <c r="A19" s="1046">
        <v>12.0</v>
      </c>
      <c r="B19" s="1047" t="s">
        <v>787</v>
      </c>
      <c r="C19" s="1048">
        <f t="shared" si="17"/>
        <v>0</v>
      </c>
      <c r="D19" s="1049">
        <f t="shared" si="18"/>
        <v>0</v>
      </c>
      <c r="E19" s="1049">
        <f t="shared" ref="E19:G19" si="25">R19</f>
        <v>0</v>
      </c>
      <c r="F19" s="1049">
        <f t="shared" si="25"/>
        <v>0</v>
      </c>
      <c r="G19" s="1048">
        <f t="shared" si="25"/>
        <v>0</v>
      </c>
      <c r="H19" s="1048">
        <f t="shared" si="20"/>
        <v>0</v>
      </c>
      <c r="I19" s="1048">
        <f t="shared" si="21"/>
        <v>0</v>
      </c>
      <c r="J19" s="1050"/>
      <c r="K19" s="1051">
        <f>Wages!AT51</f>
        <v>0</v>
      </c>
      <c r="L19" s="1052">
        <f t="shared" si="22"/>
        <v>0</v>
      </c>
      <c r="M19" s="1053"/>
      <c r="O19" s="580">
        <f>Semi!$AI$1</f>
        <v>0</v>
      </c>
      <c r="P19" s="582">
        <f>SUMIF(Virgin!D4:Virgin!D1154,$P$2,Virgin!AI4:Virgin!AI1154)</f>
        <v>0</v>
      </c>
      <c r="Q19" s="582">
        <f>SUMIF(Virgin!D4:Virgin!D1154,$Q$2,Virgin!AI4:Virgin!AI1154)</f>
        <v>0</v>
      </c>
      <c r="R19" s="582">
        <f>SUMIF(Virgin!D4:Virgin!D1154,$R$2,Virgin!AI4:Virgin!AI1154)</f>
        <v>0</v>
      </c>
      <c r="S19" s="582">
        <f>SUMIF(Virgin!D4:Virgin!D1154,$S$2,Virgin!AI4:Virgin!AI1154)</f>
        <v>0</v>
      </c>
      <c r="T19" s="580">
        <f>SUMIF(Virgin!D4:Virgin!D1154,$T$2,Virgin!AI4:Virgin!AI1154)+Dup!AH1</f>
        <v>0</v>
      </c>
    </row>
    <row r="20" ht="21.75" customHeight="1">
      <c r="A20" s="1046">
        <v>13.0</v>
      </c>
      <c r="B20" s="1047" t="s">
        <v>712</v>
      </c>
      <c r="C20" s="1048">
        <f t="shared" si="17"/>
        <v>0</v>
      </c>
      <c r="D20" s="1049">
        <f t="shared" si="18"/>
        <v>0</v>
      </c>
      <c r="E20" s="1049">
        <f t="shared" ref="E20:G20" si="26">R20</f>
        <v>0</v>
      </c>
      <c r="F20" s="1049">
        <f t="shared" si="26"/>
        <v>0</v>
      </c>
      <c r="G20" s="1049">
        <f t="shared" si="26"/>
        <v>0</v>
      </c>
      <c r="H20" s="1048">
        <f t="shared" si="20"/>
        <v>0</v>
      </c>
      <c r="I20" s="1048">
        <f t="shared" si="21"/>
        <v>0</v>
      </c>
      <c r="J20" s="1050">
        <v>17470.0</v>
      </c>
      <c r="K20" s="1051">
        <f>Wages!AW51</f>
        <v>0</v>
      </c>
      <c r="L20" s="1052">
        <f t="shared" si="22"/>
        <v>0</v>
      </c>
      <c r="M20" s="1053">
        <v>88.0</v>
      </c>
      <c r="O20" s="580">
        <f>Semi!$AK$1</f>
        <v>0</v>
      </c>
      <c r="P20" s="582">
        <f>SUMIF(Virgin!D4:Virgin!D1154,$P$2,Virgin!AK4:Virgin!AK1154)</f>
        <v>0</v>
      </c>
      <c r="Q20" s="582">
        <f>SUMIF(Virgin!D4:Virgin!D1154,$Q$2,Virgin!AK4:Virgin!AK1154)</f>
        <v>0</v>
      </c>
      <c r="R20" s="582">
        <f>SUMIF(Virgin!D4:Virgin!D1154,$R$2,Virgin!AK4:Virgin!AK1154)</f>
        <v>0</v>
      </c>
      <c r="S20" s="582">
        <f>SUMIF(Virgin!D4:Virgin!D1154,$S$2,Virgin!AK4:Virgin!AK1154)</f>
        <v>0</v>
      </c>
      <c r="T20" s="582">
        <f>SUMIF(Virgin!D4:Virgin!D1154,$T$2,Virgin!AK4:Virgin!AK1154)</f>
        <v>0</v>
      </c>
    </row>
    <row r="21" ht="21.75" customHeight="1">
      <c r="A21" s="1054">
        <v>14.0</v>
      </c>
      <c r="B21" s="1047" t="s">
        <v>788</v>
      </c>
      <c r="C21" s="1055">
        <f t="shared" si="17"/>
        <v>0</v>
      </c>
      <c r="D21" s="1056">
        <f t="shared" si="18"/>
        <v>0</v>
      </c>
      <c r="E21" s="1056">
        <f t="shared" ref="E21:G21" si="27">R21</f>
        <v>0</v>
      </c>
      <c r="F21" s="1056">
        <f t="shared" si="27"/>
        <v>0</v>
      </c>
      <c r="G21" s="1056">
        <f t="shared" si="27"/>
        <v>0</v>
      </c>
      <c r="H21" s="1048">
        <f t="shared" si="20"/>
        <v>0</v>
      </c>
      <c r="I21" s="1048">
        <f t="shared" si="21"/>
        <v>0</v>
      </c>
      <c r="J21" s="1057">
        <v>15535.0</v>
      </c>
      <c r="K21" s="1051">
        <f>Wages!AZ51</f>
        <v>0</v>
      </c>
      <c r="L21" s="1052">
        <f t="shared" si="22"/>
        <v>0</v>
      </c>
      <c r="M21" s="1058">
        <v>102.0</v>
      </c>
      <c r="O21" s="580">
        <f>Semi!$AM$1</f>
        <v>0</v>
      </c>
      <c r="P21" s="582">
        <f>SUMIF(Virgin!D4:Virgin!D1154,$P$2,Virgin!AM4:Virgin!AM1154)</f>
        <v>0</v>
      </c>
      <c r="Q21" s="582">
        <f>SUMIF(Virgin!D4:Virgin!D1154,$Q$2,Virgin!AM4:Virgin!AM1154)</f>
        <v>0</v>
      </c>
      <c r="R21" s="582">
        <f>SUMIF(Virgin!D4:Virgin!D1154,$R$2,Virgin!AM4:Virgin!AM1154)</f>
        <v>0</v>
      </c>
      <c r="S21" s="582">
        <f>SUMIF(Virgin!D4:Virgin!D1154,$S$2,Virgin!AM4:Virgin!AM1154)</f>
        <v>0</v>
      </c>
      <c r="T21" s="582">
        <f>SUMIF(Virgin!D4:Virgin!D1154,$T$2,Virgin!AM4:Virgin!AM1154)</f>
        <v>0</v>
      </c>
      <c r="V21" s="230" t="s">
        <v>41</v>
      </c>
    </row>
    <row r="22" ht="24.0" customHeight="1">
      <c r="A22" s="1059"/>
      <c r="B22" s="1060" t="s">
        <v>552</v>
      </c>
      <c r="C22" s="1061">
        <f t="shared" ref="C22:K22" si="28">SUM(C14:C21)</f>
        <v>9606</v>
      </c>
      <c r="D22" s="1062">
        <f t="shared" si="28"/>
        <v>1979</v>
      </c>
      <c r="E22" s="1062">
        <f t="shared" si="28"/>
        <v>12636</v>
      </c>
      <c r="F22" s="1062">
        <f t="shared" si="28"/>
        <v>1647</v>
      </c>
      <c r="G22" s="1062">
        <f t="shared" si="28"/>
        <v>2214</v>
      </c>
      <c r="H22" s="1061">
        <f t="shared" si="28"/>
        <v>28082</v>
      </c>
      <c r="I22" s="1061">
        <f t="shared" si="28"/>
        <v>1000594</v>
      </c>
      <c r="J22" s="1062">
        <f t="shared" si="28"/>
        <v>158925</v>
      </c>
      <c r="K22" s="1063">
        <f t="shared" si="28"/>
        <v>282277</v>
      </c>
      <c r="L22" s="1064">
        <f t="shared" si="22"/>
        <v>10.05188377</v>
      </c>
      <c r="M22" s="1065">
        <f>SUM(M14:M21)</f>
        <v>843</v>
      </c>
      <c r="N22" s="1066"/>
      <c r="O22" s="1066"/>
      <c r="P22" s="1066">
        <f t="shared" ref="P22:T22" si="29">SUM(P15:P21)</f>
        <v>0</v>
      </c>
      <c r="Q22" s="1066">
        <f t="shared" si="29"/>
        <v>0</v>
      </c>
      <c r="R22" s="1066">
        <f t="shared" si="29"/>
        <v>0</v>
      </c>
      <c r="S22" s="1066">
        <f t="shared" si="29"/>
        <v>0</v>
      </c>
      <c r="T22" s="1066">
        <f t="shared" si="29"/>
        <v>0</v>
      </c>
      <c r="U22" s="1066"/>
      <c r="V22" s="1066"/>
      <c r="W22" s="1066"/>
      <c r="X22" s="1066"/>
      <c r="Y22" s="1066"/>
      <c r="Z22" s="1066"/>
      <c r="AA22" s="1066"/>
    </row>
    <row r="23">
      <c r="A23" s="994"/>
      <c r="B23" s="994"/>
      <c r="C23" s="994"/>
      <c r="D23" s="994"/>
      <c r="E23" s="994"/>
      <c r="F23" s="994"/>
      <c r="G23" s="994"/>
      <c r="H23" s="994"/>
      <c r="I23" s="994"/>
      <c r="J23" s="994"/>
      <c r="K23" s="994"/>
      <c r="L23" s="994"/>
      <c r="M23" s="994"/>
    </row>
    <row r="24" ht="21.75" customHeight="1">
      <c r="A24" s="1037" t="s">
        <v>789</v>
      </c>
      <c r="B24" s="1038"/>
      <c r="C24" s="1038"/>
      <c r="D24" s="1038"/>
      <c r="E24" s="1038"/>
      <c r="F24" s="1038"/>
      <c r="G24" s="1038"/>
      <c r="H24" s="1038"/>
      <c r="I24" s="1038"/>
      <c r="J24" s="1038"/>
      <c r="K24" s="1038"/>
      <c r="L24" s="1039">
        <f>L12</f>
        <v>46235</v>
      </c>
      <c r="M24" s="3"/>
    </row>
    <row r="25">
      <c r="A25" s="1014" t="s">
        <v>2</v>
      </c>
      <c r="B25" s="1015" t="s">
        <v>699</v>
      </c>
      <c r="C25" s="1015" t="s">
        <v>764</v>
      </c>
      <c r="D25" s="1015" t="s">
        <v>765</v>
      </c>
      <c r="E25" s="1015" t="s">
        <v>766</v>
      </c>
      <c r="F25" s="1015" t="s">
        <v>767</v>
      </c>
      <c r="G25" s="1015" t="s">
        <v>768</v>
      </c>
      <c r="H25" s="1015" t="s">
        <v>769</v>
      </c>
      <c r="I25" s="1015" t="s">
        <v>123</v>
      </c>
      <c r="J25" s="1015" t="s">
        <v>770</v>
      </c>
      <c r="K25" s="1015" t="s">
        <v>771</v>
      </c>
      <c r="L25" s="1015" t="s">
        <v>772</v>
      </c>
      <c r="M25" s="1016" t="s">
        <v>773</v>
      </c>
      <c r="O25" s="582" t="s">
        <v>790</v>
      </c>
      <c r="P25" s="582">
        <v>18.0</v>
      </c>
      <c r="Q25" s="582">
        <v>20.0</v>
      </c>
      <c r="R25" s="582">
        <v>22.0</v>
      </c>
      <c r="S25" s="582">
        <v>25.0</v>
      </c>
      <c r="T25" s="582">
        <v>28.0</v>
      </c>
    </row>
    <row r="26">
      <c r="A26" s="1067" t="s">
        <v>791</v>
      </c>
      <c r="B26" s="164"/>
      <c r="C26" s="1041">
        <f t="shared" ref="C26:M26" si="30">C22</f>
        <v>9606</v>
      </c>
      <c r="D26" s="1042">
        <f t="shared" si="30"/>
        <v>1979</v>
      </c>
      <c r="E26" s="1042">
        <f t="shared" si="30"/>
        <v>12636</v>
      </c>
      <c r="F26" s="1042">
        <f t="shared" si="30"/>
        <v>1647</v>
      </c>
      <c r="G26" s="1042">
        <f t="shared" si="30"/>
        <v>2214</v>
      </c>
      <c r="H26" s="1041">
        <f t="shared" si="30"/>
        <v>28082</v>
      </c>
      <c r="I26" s="1041">
        <f t="shared" si="30"/>
        <v>1000594</v>
      </c>
      <c r="J26" s="1042">
        <f t="shared" si="30"/>
        <v>158925</v>
      </c>
      <c r="K26" s="1043">
        <f t="shared" si="30"/>
        <v>282277</v>
      </c>
      <c r="L26" s="1068">
        <f t="shared" si="30"/>
        <v>10.05188377</v>
      </c>
      <c r="M26" s="1045">
        <f t="shared" si="30"/>
        <v>843</v>
      </c>
    </row>
    <row r="27" ht="21.75" customHeight="1">
      <c r="A27" s="1069">
        <v>15.0</v>
      </c>
      <c r="B27" s="1070" t="s">
        <v>713</v>
      </c>
      <c r="C27" s="1071">
        <f t="shared" ref="C27:C33" si="32">O27</f>
        <v>0</v>
      </c>
      <c r="D27" s="1071">
        <f t="shared" ref="D27:D33" si="33">P27+Q27</f>
        <v>0</v>
      </c>
      <c r="E27" s="1071">
        <f t="shared" ref="E27:G27" si="31">R27</f>
        <v>0</v>
      </c>
      <c r="F27" s="1071">
        <f t="shared" si="31"/>
        <v>0</v>
      </c>
      <c r="G27" s="1071">
        <f t="shared" si="31"/>
        <v>0</v>
      </c>
      <c r="H27" s="1072">
        <f t="shared" ref="H27:H33" si="35">C27+D27+E27+F27+G27</f>
        <v>0</v>
      </c>
      <c r="I27" s="1072">
        <f t="shared" ref="I27:I33" si="36">(C27*33)+(D27*35)+(E27*36)+(F27*39)+(G27*43)</f>
        <v>0</v>
      </c>
      <c r="J27" s="1073">
        <v>17060.0</v>
      </c>
      <c r="K27" s="1074">
        <f>Wages!BC51</f>
        <v>0</v>
      </c>
      <c r="L27" s="1075">
        <f t="shared" ref="L27:L34" si="37">IFERROR(K27/H27,0)</f>
        <v>0</v>
      </c>
      <c r="M27" s="1076">
        <v>84.0</v>
      </c>
      <c r="O27" s="580">
        <f>Semi!$AO$1</f>
        <v>0</v>
      </c>
      <c r="P27" s="582">
        <f>SUMIF(Virgin!D4:Virgin!D1154,$P$2,Virgin!AO4:Virgin!AO1154)</f>
        <v>0</v>
      </c>
      <c r="Q27" s="582">
        <f>SUMIF(Virgin!D4:Virgin!D1154,$Q$2,Virgin!AO4:Virgin!AO1154)</f>
        <v>0</v>
      </c>
      <c r="R27" s="582">
        <f>SUMIF(Virgin!D4:Virgin!D1154,$R$2,Virgin!AO4:Virgin!AO1154)</f>
        <v>0</v>
      </c>
      <c r="S27" s="582">
        <f>SUMIF(Virgin!D4:Virgin!D1154,$S$2,Virgin!AO4:Virgin!AO1154)</f>
        <v>0</v>
      </c>
      <c r="T27" s="582">
        <f>SUMIF(Virgin!D4:Virgin!D1154,$T$2,Virgin!AO4:Virgin!AO1154)</f>
        <v>0</v>
      </c>
    </row>
    <row r="28" ht="21.75" customHeight="1">
      <c r="A28" s="1069">
        <v>16.0</v>
      </c>
      <c r="B28" s="1070" t="s">
        <v>792</v>
      </c>
      <c r="C28" s="1071">
        <f t="shared" si="32"/>
        <v>0</v>
      </c>
      <c r="D28" s="1071">
        <f t="shared" si="33"/>
        <v>0</v>
      </c>
      <c r="E28" s="1071">
        <f t="shared" ref="E28:G28" si="34">R28</f>
        <v>0</v>
      </c>
      <c r="F28" s="1071">
        <f t="shared" si="34"/>
        <v>0</v>
      </c>
      <c r="G28" s="1071">
        <f t="shared" si="34"/>
        <v>0</v>
      </c>
      <c r="H28" s="1072">
        <f t="shared" si="35"/>
        <v>0</v>
      </c>
      <c r="I28" s="1072">
        <f t="shared" si="36"/>
        <v>0</v>
      </c>
      <c r="J28" s="1073">
        <v>12394.0</v>
      </c>
      <c r="K28" s="1074">
        <f>Wages!BF51</f>
        <v>0</v>
      </c>
      <c r="L28" s="1075">
        <f t="shared" si="37"/>
        <v>0</v>
      </c>
      <c r="M28" s="1076">
        <v>46.0</v>
      </c>
      <c r="O28" s="580">
        <f>Semi!$AQ$1</f>
        <v>0</v>
      </c>
      <c r="P28" s="582">
        <f>SUMIF(Virgin!D4:Virgin!D1154,$P$2,Virgin!AQ4:Virgin!AQ1154)</f>
        <v>0</v>
      </c>
      <c r="Q28" s="582">
        <f>SUMIF(Virgin!D4:Virgin!D1154,$Q$2,Virgin!AQ4:Virgin!AQ1154)</f>
        <v>0</v>
      </c>
      <c r="R28" s="582">
        <f>SUMIF(Virgin!D4:Virgin!D1154,$R$2,Virgin!AQ4:Virgin!AQ1154)</f>
        <v>0</v>
      </c>
      <c r="S28" s="582">
        <f>SUMIF(Virgin!D4:Virgin!D1154,$S$2,Virgin!AQ4:Virgin!AQ1154)</f>
        <v>0</v>
      </c>
      <c r="T28" s="582">
        <f>SUMIF(Virgin!D4:Virgin!D1154,$T$2,Virgin!AQ4:Virgin!AQ1154)</f>
        <v>0</v>
      </c>
    </row>
    <row r="29" ht="21.75" customHeight="1">
      <c r="A29" s="1069">
        <v>17.0</v>
      </c>
      <c r="B29" s="1070" t="s">
        <v>714</v>
      </c>
      <c r="C29" s="1071">
        <f t="shared" si="32"/>
        <v>0</v>
      </c>
      <c r="D29" s="1071">
        <f t="shared" si="33"/>
        <v>0</v>
      </c>
      <c r="E29" s="1071">
        <f t="shared" ref="E29:G29" si="38">R29</f>
        <v>0</v>
      </c>
      <c r="F29" s="1071">
        <f t="shared" si="38"/>
        <v>0</v>
      </c>
      <c r="G29" s="1071">
        <f t="shared" si="38"/>
        <v>0</v>
      </c>
      <c r="H29" s="1072">
        <f t="shared" si="35"/>
        <v>0</v>
      </c>
      <c r="I29" s="1072">
        <f t="shared" si="36"/>
        <v>0</v>
      </c>
      <c r="J29" s="1073">
        <v>12615.0</v>
      </c>
      <c r="K29" s="1074">
        <f>Wages!BI51</f>
        <v>0</v>
      </c>
      <c r="L29" s="1075">
        <f t="shared" si="37"/>
        <v>0</v>
      </c>
      <c r="M29" s="1076">
        <v>59.0</v>
      </c>
      <c r="O29" s="580">
        <f>Semi!$AS$1</f>
        <v>0</v>
      </c>
      <c r="P29" s="582">
        <f>SUMIF(Virgin!D4:Virgin!D1154,$P$2,Virgin!AS4:Virgin!AS1154)</f>
        <v>0</v>
      </c>
      <c r="Q29" s="582">
        <f>SUMIF(Virgin!D4:Virgin!D1154,$Q$2,Virgin!AS4:Virgin!AS1154)</f>
        <v>0</v>
      </c>
      <c r="R29" s="582">
        <f>SUMIF(Virgin!D4:Virgin!D1154,$R$2,Virgin!AS4:Virgin!AS1154)</f>
        <v>0</v>
      </c>
      <c r="S29" s="582">
        <f>SUMIF(Virgin!D4:Virgin!D1154,$S$2,Virgin!AS4:Virgin!AS1154)</f>
        <v>0</v>
      </c>
      <c r="T29" s="582">
        <f>SUMIF(Virgin!D4:Virgin!D1154,$T$2,Virgin!AS4:Virgin!AS1154)</f>
        <v>0</v>
      </c>
    </row>
    <row r="30" ht="21.75" customHeight="1">
      <c r="A30" s="1069">
        <v>18.0</v>
      </c>
      <c r="B30" s="1070" t="s">
        <v>715</v>
      </c>
      <c r="C30" s="1071">
        <f t="shared" si="32"/>
        <v>0</v>
      </c>
      <c r="D30" s="1071">
        <f t="shared" si="33"/>
        <v>0</v>
      </c>
      <c r="E30" s="1071">
        <f t="shared" ref="E30:G30" si="39">R30</f>
        <v>0</v>
      </c>
      <c r="F30" s="1071">
        <f t="shared" si="39"/>
        <v>0</v>
      </c>
      <c r="G30" s="1071">
        <f t="shared" si="39"/>
        <v>0</v>
      </c>
      <c r="H30" s="1072">
        <f t="shared" si="35"/>
        <v>0</v>
      </c>
      <c r="I30" s="1072">
        <f t="shared" si="36"/>
        <v>0</v>
      </c>
      <c r="J30" s="1073">
        <f>1400++650+1150+10000+900+1350</f>
        <v>15450</v>
      </c>
      <c r="K30" s="1074">
        <f>Wages!BL51</f>
        <v>0</v>
      </c>
      <c r="L30" s="1075">
        <f t="shared" si="37"/>
        <v>0</v>
      </c>
      <c r="M30" s="1076">
        <f>16+13+16+11+3</f>
        <v>59</v>
      </c>
      <c r="O30" s="580">
        <f>Semi!$AU$1</f>
        <v>0</v>
      </c>
      <c r="P30" s="582">
        <f>SUMIF(Virgin!D4:Virgin!D1154,$P$2,Virgin!AU4:Virgin!AU1154)</f>
        <v>0</v>
      </c>
      <c r="Q30" s="582">
        <f>SUMIF(Virgin!D4:Virgin!D1154,$Q$2,Virgin!AU4:Virgin!AU1154)</f>
        <v>0</v>
      </c>
      <c r="R30" s="582">
        <f>SUMIF(Virgin!D4:Virgin!D1154,$R$2,Virgin!AU4:Virgin!AU1154)</f>
        <v>0</v>
      </c>
      <c r="S30" s="582">
        <f>SUMIF(Virgin!D4:Virgin!D1154,$S$2,Virgin!AU4:Virgin!AU1154)</f>
        <v>0</v>
      </c>
      <c r="T30" s="582">
        <f>SUMIF(Virgin!D4:Virgin!D1154,$T$2,Virgin!AU4:Virgin!AU1154)</f>
        <v>0</v>
      </c>
    </row>
    <row r="31" ht="21.75" customHeight="1">
      <c r="A31" s="1069">
        <v>19.0</v>
      </c>
      <c r="B31" s="1070" t="s">
        <v>793</v>
      </c>
      <c r="C31" s="1071">
        <f t="shared" si="32"/>
        <v>0</v>
      </c>
      <c r="D31" s="1071">
        <f t="shared" si="33"/>
        <v>0</v>
      </c>
      <c r="E31" s="1071">
        <f t="shared" ref="E31:G31" si="40">R31</f>
        <v>0</v>
      </c>
      <c r="F31" s="1071">
        <f t="shared" si="40"/>
        <v>0</v>
      </c>
      <c r="G31" s="1071">
        <f t="shared" si="40"/>
        <v>0</v>
      </c>
      <c r="H31" s="1072">
        <f t="shared" si="35"/>
        <v>0</v>
      </c>
      <c r="I31" s="1072">
        <f t="shared" si="36"/>
        <v>0</v>
      </c>
      <c r="J31" s="1073">
        <f>3650+320+345</f>
        <v>4315</v>
      </c>
      <c r="K31" s="1074">
        <f>Wages!BO51</f>
        <v>0</v>
      </c>
      <c r="L31" s="1075">
        <f t="shared" si="37"/>
        <v>0</v>
      </c>
      <c r="M31" s="1076">
        <v>15.0</v>
      </c>
      <c r="O31" s="580">
        <f>Semi!$AW$1</f>
        <v>0</v>
      </c>
      <c r="P31" s="582">
        <f>SUMIF(Virgin!D4:Virgin!D1154,$P$2,Virgin!AW4:Virgin!AW1154)</f>
        <v>0</v>
      </c>
      <c r="Q31" s="582">
        <f>SUMIF(Virgin!D4:Virgin!D1154,$Q$2,Virgin!AW4:Virgin!AW1154)</f>
        <v>0</v>
      </c>
      <c r="R31" s="582">
        <f>SUMIF(Virgin!D4:Virgin!D1154,$R$2,Virgin!AW4:Virgin!AW1154)</f>
        <v>0</v>
      </c>
      <c r="S31" s="582">
        <f>SUMIF(Virgin!D4:Virgin!D1154,$S$2,Virgin!AW4:Virgin!AW1154)</f>
        <v>0</v>
      </c>
      <c r="T31" s="582">
        <f>SUMIF(Virgin!D4:Virgin!D1154,$T$2,Virgin!AW4:Virgin!AW1154)</f>
        <v>0</v>
      </c>
    </row>
    <row r="32" ht="21.75" customHeight="1">
      <c r="A32" s="1069">
        <v>20.0</v>
      </c>
      <c r="B32" s="1070" t="s">
        <v>794</v>
      </c>
      <c r="C32" s="1071">
        <f t="shared" si="32"/>
        <v>0</v>
      </c>
      <c r="D32" s="1071">
        <f t="shared" si="33"/>
        <v>0</v>
      </c>
      <c r="E32" s="1071">
        <f t="shared" ref="E32:G32" si="41">R32</f>
        <v>0</v>
      </c>
      <c r="F32" s="1071">
        <f t="shared" si="41"/>
        <v>0</v>
      </c>
      <c r="G32" s="1071">
        <f t="shared" si="41"/>
        <v>0</v>
      </c>
      <c r="H32" s="1072">
        <f t="shared" si="35"/>
        <v>0</v>
      </c>
      <c r="I32" s="1072">
        <f t="shared" si="36"/>
        <v>0</v>
      </c>
      <c r="J32" s="1073">
        <f>1100+5830+4700+1200+110+325+190+3500</f>
        <v>16955</v>
      </c>
      <c r="K32" s="1074">
        <f>Wages!BR51</f>
        <v>0</v>
      </c>
      <c r="L32" s="1075">
        <f t="shared" si="37"/>
        <v>0</v>
      </c>
      <c r="M32" s="1076">
        <f>24+18+12+8+14+14</f>
        <v>90</v>
      </c>
      <c r="O32" s="580">
        <f>Semi!$AY$1</f>
        <v>0</v>
      </c>
      <c r="P32" s="582">
        <f>SUMIF(Virgin!D4:Virgin!D1154,$P$2,Virgin!AY4:Virgin!AY1154)</f>
        <v>0</v>
      </c>
      <c r="Q32" s="582">
        <f>SUMIF(Virgin!D4:Virgin!D1154,$Q$2,Virgin!AY4:Virgin!AY1154)</f>
        <v>0</v>
      </c>
      <c r="R32" s="582">
        <f>SUMIF(Virgin!D4:Virgin!D1154,$R$2,Virgin!AY4:Virgin!AY1154)</f>
        <v>0</v>
      </c>
      <c r="S32" s="582">
        <f>SUMIF(Virgin!D4:Virgin!D1154,$S$2,Virgin!AY4:Virgin!AY1154)</f>
        <v>0</v>
      </c>
      <c r="T32" s="582">
        <f>SUMIF(Virgin!D4:Virgin!D1154,$T$2,Virgin!AY4:Virgin!AY1154)</f>
        <v>0</v>
      </c>
    </row>
    <row r="33" ht="21.75" customHeight="1">
      <c r="A33" s="1077">
        <v>21.0</v>
      </c>
      <c r="B33" s="1070" t="s">
        <v>716</v>
      </c>
      <c r="C33" s="1078">
        <f t="shared" si="32"/>
        <v>0</v>
      </c>
      <c r="D33" s="1078">
        <f t="shared" si="33"/>
        <v>0</v>
      </c>
      <c r="E33" s="1078">
        <f t="shared" ref="E33:G33" si="42">R33</f>
        <v>0</v>
      </c>
      <c r="F33" s="1078">
        <f t="shared" si="42"/>
        <v>0</v>
      </c>
      <c r="G33" s="1078">
        <f t="shared" si="42"/>
        <v>0</v>
      </c>
      <c r="H33" s="1072">
        <f t="shared" si="35"/>
        <v>0</v>
      </c>
      <c r="I33" s="1072">
        <f t="shared" si="36"/>
        <v>0</v>
      </c>
      <c r="J33" s="1073">
        <f>2300+3000+1800+2200+755+420+510+1515+512+1010+682</f>
        <v>14704</v>
      </c>
      <c r="K33" s="1074">
        <f>Wages!BU51</f>
        <v>0</v>
      </c>
      <c r="L33" s="1075">
        <f t="shared" si="37"/>
        <v>0</v>
      </c>
      <c r="M33" s="1076">
        <f>22+25+3+10+31+12+3</f>
        <v>106</v>
      </c>
      <c r="O33" s="580">
        <f>Semi!$BA$1</f>
        <v>0</v>
      </c>
      <c r="P33" s="582">
        <f>SUMIF(Virgin!D4:Virgin!D1154,$P$2,Virgin!BA4:Virgin!BA1154)</f>
        <v>0</v>
      </c>
      <c r="Q33" s="582">
        <f>SUMIF(Virgin!D4:Virgin!D1154,$Q$2,Virgin!BA4:Virgin!BA1154)</f>
        <v>0</v>
      </c>
      <c r="R33" s="582">
        <f>SUMIF(Virgin!D4:Virgin!D1154,$R$2,Virgin!BA4:Virgin!BA1154)</f>
        <v>0</v>
      </c>
      <c r="S33" s="582">
        <f>SUMIF(Virgin!D4:Virgin!D1154,$S$2,Virgin!BA4:Virgin!BA1154)</f>
        <v>0</v>
      </c>
      <c r="T33" s="582">
        <f>SUMIF(Virgin!D4:Virgin!D1154,$T$2,Virgin!BA4:Virgin!BA1154)</f>
        <v>0</v>
      </c>
    </row>
    <row r="34" ht="22.5" customHeight="1">
      <c r="A34" s="1079"/>
      <c r="B34" s="1080" t="s">
        <v>552</v>
      </c>
      <c r="C34" s="1081">
        <f t="shared" ref="C34:K34" si="43">SUM(C26:C33)</f>
        <v>9606</v>
      </c>
      <c r="D34" s="1082">
        <f t="shared" si="43"/>
        <v>1979</v>
      </c>
      <c r="E34" s="1082">
        <f t="shared" si="43"/>
        <v>12636</v>
      </c>
      <c r="F34" s="1082">
        <f t="shared" si="43"/>
        <v>1647</v>
      </c>
      <c r="G34" s="1082">
        <f t="shared" si="43"/>
        <v>2214</v>
      </c>
      <c r="H34" s="1081">
        <f t="shared" si="43"/>
        <v>28082</v>
      </c>
      <c r="I34" s="1081">
        <f t="shared" si="43"/>
        <v>1000594</v>
      </c>
      <c r="J34" s="1082">
        <f t="shared" si="43"/>
        <v>252418</v>
      </c>
      <c r="K34" s="1083">
        <f t="shared" si="43"/>
        <v>282277</v>
      </c>
      <c r="L34" s="1084">
        <f t="shared" si="37"/>
        <v>10.05188377</v>
      </c>
      <c r="M34" s="1085">
        <f>SUM(M26:M33)</f>
        <v>1302</v>
      </c>
      <c r="P34" s="582">
        <f t="shared" ref="P34:T34" si="44">SUM(P27:P33)</f>
        <v>0</v>
      </c>
      <c r="Q34" s="582">
        <f t="shared" si="44"/>
        <v>0</v>
      </c>
      <c r="R34" s="582">
        <f t="shared" si="44"/>
        <v>0</v>
      </c>
      <c r="S34" s="582">
        <f t="shared" si="44"/>
        <v>0</v>
      </c>
      <c r="T34" s="582">
        <f t="shared" si="44"/>
        <v>0</v>
      </c>
    </row>
    <row r="35">
      <c r="A35" s="994"/>
      <c r="B35" s="994"/>
      <c r="C35" s="994"/>
      <c r="D35" s="994"/>
      <c r="E35" s="994"/>
      <c r="F35" s="994"/>
      <c r="G35" s="994"/>
      <c r="H35" s="994"/>
      <c r="I35" s="994"/>
      <c r="J35" s="994"/>
      <c r="K35" s="994"/>
      <c r="L35" s="994"/>
      <c r="M35" s="994"/>
    </row>
    <row r="36" ht="24.75" customHeight="1">
      <c r="A36" s="1011" t="s">
        <v>795</v>
      </c>
      <c r="B36" s="1086"/>
      <c r="C36" s="1087"/>
      <c r="D36" s="1086"/>
      <c r="E36" s="1086"/>
      <c r="F36" s="1086"/>
      <c r="G36" s="1086"/>
      <c r="H36" s="1086"/>
      <c r="I36" s="1086"/>
      <c r="J36" s="1086"/>
      <c r="K36" s="1086"/>
      <c r="L36" s="1088">
        <f>L24</f>
        <v>46235</v>
      </c>
      <c r="M36" s="3"/>
    </row>
    <row r="37">
      <c r="A37" s="1089" t="s">
        <v>2</v>
      </c>
      <c r="B37" s="1090" t="s">
        <v>699</v>
      </c>
      <c r="C37" s="1090" t="s">
        <v>764</v>
      </c>
      <c r="D37" s="1090" t="s">
        <v>765</v>
      </c>
      <c r="E37" s="1090" t="s">
        <v>766</v>
      </c>
      <c r="F37" s="1090" t="s">
        <v>767</v>
      </c>
      <c r="G37" s="1090" t="s">
        <v>768</v>
      </c>
      <c r="H37" s="1090" t="s">
        <v>769</v>
      </c>
      <c r="I37" s="1090" t="s">
        <v>123</v>
      </c>
      <c r="J37" s="1090" t="s">
        <v>770</v>
      </c>
      <c r="K37" s="1090" t="s">
        <v>771</v>
      </c>
      <c r="L37" s="1090" t="s">
        <v>772</v>
      </c>
      <c r="M37" s="1091" t="s">
        <v>773</v>
      </c>
    </row>
    <row r="38">
      <c r="A38" s="1092" t="s">
        <v>796</v>
      </c>
      <c r="B38" s="164"/>
      <c r="C38" s="1093">
        <f t="shared" ref="C38:M38" si="45">C34</f>
        <v>9606</v>
      </c>
      <c r="D38" s="1094">
        <f t="shared" si="45"/>
        <v>1979</v>
      </c>
      <c r="E38" s="1094">
        <f t="shared" si="45"/>
        <v>12636</v>
      </c>
      <c r="F38" s="1094">
        <f t="shared" si="45"/>
        <v>1647</v>
      </c>
      <c r="G38" s="1094">
        <f t="shared" si="45"/>
        <v>2214</v>
      </c>
      <c r="H38" s="1093">
        <f t="shared" si="45"/>
        <v>28082</v>
      </c>
      <c r="I38" s="1093">
        <f t="shared" si="45"/>
        <v>1000594</v>
      </c>
      <c r="J38" s="1094">
        <f t="shared" si="45"/>
        <v>252418</v>
      </c>
      <c r="K38" s="1095">
        <f t="shared" si="45"/>
        <v>282277</v>
      </c>
      <c r="L38" s="1096">
        <f t="shared" si="45"/>
        <v>10.05188377</v>
      </c>
      <c r="M38" s="1094">
        <f t="shared" si="45"/>
        <v>1302</v>
      </c>
    </row>
    <row r="39" ht="18.75" customHeight="1">
      <c r="A39" s="1097">
        <v>22.0</v>
      </c>
      <c r="B39" s="1098" t="s">
        <v>717</v>
      </c>
      <c r="C39" s="1099">
        <f t="shared" ref="C39:C48" si="47">O39</f>
        <v>0</v>
      </c>
      <c r="D39" s="1100">
        <f t="shared" ref="D39:D48" si="48">P39+Q39</f>
        <v>0</v>
      </c>
      <c r="E39" s="1100">
        <f t="shared" ref="E39:G39" si="46">R39</f>
        <v>0</v>
      </c>
      <c r="F39" s="1100">
        <f t="shared" si="46"/>
        <v>0</v>
      </c>
      <c r="G39" s="1100">
        <f t="shared" si="46"/>
        <v>0</v>
      </c>
      <c r="H39" s="1099">
        <f t="shared" ref="H39:H48" si="50">C39+D39+E39+F39+G39</f>
        <v>0</v>
      </c>
      <c r="I39" s="1099">
        <f t="shared" ref="I39:I48" si="51">(C39*33)+(D39*35)+(E39*36)+(F39*39)+(G39*43)</f>
        <v>0</v>
      </c>
      <c r="J39" s="1101">
        <f>3500+1020+1655+1000+800+1490+2490</f>
        <v>11955</v>
      </c>
      <c r="K39" s="1102">
        <f>Wages!BX51</f>
        <v>0</v>
      </c>
      <c r="L39" s="1103">
        <f t="shared" ref="L39:L49" si="52">IFERROR(K39/H39,0)</f>
        <v>0</v>
      </c>
      <c r="M39" s="1104">
        <f>19+26+15</f>
        <v>60</v>
      </c>
      <c r="O39" s="580">
        <f>Semi!$BC$1</f>
        <v>0</v>
      </c>
      <c r="P39" s="582">
        <f>SUMIF(Virgin!D4:Virgin!D1154,$P$2,Virgin!BC4:Virgin!BC1154)</f>
        <v>0</v>
      </c>
      <c r="Q39" s="582">
        <f>SUMIF(Virgin!D4:Virgin!D1154,$Q$2,Virgin!BC4:Virgin!BC1154)</f>
        <v>0</v>
      </c>
      <c r="R39" s="582">
        <f>SUMIF(Virgin!D4:Virgin!D1154,$R$2,Virgin!BC4:Virgin!BC1154)</f>
        <v>0</v>
      </c>
      <c r="S39" s="582">
        <f>SUMIF(Virgin!D4:Virgin!D1154,$S$2,Virgin!BC4:Virgin!BC1154)</f>
        <v>0</v>
      </c>
      <c r="T39" s="582">
        <f>SUMIF(Virgin!D4:Virgin!D1154,$T$2,Virgin!BC4:Virgin!BC1154)</f>
        <v>0</v>
      </c>
    </row>
    <row r="40" ht="18.75" customHeight="1">
      <c r="A40" s="1097">
        <v>23.0</v>
      </c>
      <c r="B40" s="1098" t="s">
        <v>718</v>
      </c>
      <c r="C40" s="1099">
        <f t="shared" si="47"/>
        <v>0</v>
      </c>
      <c r="D40" s="1100">
        <f t="shared" si="48"/>
        <v>0</v>
      </c>
      <c r="E40" s="1100">
        <f t="shared" ref="E40:G40" si="49">R40</f>
        <v>0</v>
      </c>
      <c r="F40" s="1100">
        <f t="shared" si="49"/>
        <v>0</v>
      </c>
      <c r="G40" s="1100">
        <f t="shared" si="49"/>
        <v>0</v>
      </c>
      <c r="H40" s="1099">
        <f t="shared" si="50"/>
        <v>0</v>
      </c>
      <c r="I40" s="1099">
        <f t="shared" si="51"/>
        <v>0</v>
      </c>
      <c r="J40" s="1101">
        <f>2600+400+3045+1010+5018</f>
        <v>12073</v>
      </c>
      <c r="K40" s="1102">
        <f>Wages!CA51</f>
        <v>0</v>
      </c>
      <c r="L40" s="1103">
        <f t="shared" si="52"/>
        <v>0</v>
      </c>
      <c r="M40" s="1104">
        <f>41+24</f>
        <v>65</v>
      </c>
      <c r="O40" s="580">
        <f>Semi!$BE$1</f>
        <v>0</v>
      </c>
      <c r="P40" s="582">
        <f>SUMIF(Virgin!D4:Virgin!D1154,$P$2,Virgin!BE4:Virgin!BE1154)</f>
        <v>0</v>
      </c>
      <c r="Q40" s="582">
        <f>SUMIF(Virgin!D4:Virgin!D1154,$Q$2,Virgin!BE4:Virgin!BE1154)</f>
        <v>0</v>
      </c>
      <c r="R40" s="582">
        <f>SUMIF(Virgin!D4:Virgin!D1154,$R$2,Virgin!BE4:Virgin!BE1154)</f>
        <v>0</v>
      </c>
      <c r="S40" s="582">
        <f>SUMIF(Virgin!D4:Virgin!D1154,$S$2,Virgin!BE4:Virgin!BE1154)</f>
        <v>0</v>
      </c>
      <c r="T40" s="582">
        <f>SUMIF(Virgin!D4:Virgin!D1154,$T$2,Virgin!BE4:Virgin!BE1154)</f>
        <v>0</v>
      </c>
    </row>
    <row r="41" ht="18.75" customHeight="1">
      <c r="A41" s="1097">
        <v>24.0</v>
      </c>
      <c r="B41" s="1098" t="s">
        <v>797</v>
      </c>
      <c r="C41" s="1099">
        <f t="shared" si="47"/>
        <v>0</v>
      </c>
      <c r="D41" s="1100">
        <f t="shared" si="48"/>
        <v>0</v>
      </c>
      <c r="E41" s="1100">
        <f t="shared" ref="E41:G41" si="53">R41</f>
        <v>0</v>
      </c>
      <c r="F41" s="1100">
        <f t="shared" si="53"/>
        <v>0</v>
      </c>
      <c r="G41" s="1100">
        <f t="shared" si="53"/>
        <v>0</v>
      </c>
      <c r="H41" s="1099">
        <f t="shared" si="50"/>
        <v>0</v>
      </c>
      <c r="I41" s="1099">
        <f t="shared" si="51"/>
        <v>0</v>
      </c>
      <c r="J41" s="1101">
        <f>4580+450+650+515+275+415+230+230</f>
        <v>7345</v>
      </c>
      <c r="K41" s="1102">
        <f>Wages!CD51</f>
        <v>0</v>
      </c>
      <c r="L41" s="1103">
        <f t="shared" si="52"/>
        <v>0</v>
      </c>
      <c r="M41" s="1104">
        <f>32+5</f>
        <v>37</v>
      </c>
      <c r="O41" s="580">
        <f>Semi!$BG$1</f>
        <v>0</v>
      </c>
      <c r="P41" s="582">
        <f>SUMIF(Virgin!D4:Virgin!D1153,$P$2,Virgin!BG4:Virgin!BG1153)</f>
        <v>0</v>
      </c>
      <c r="Q41" s="582">
        <f>SUMIF(Virgin!D4:Virgin!D1153,$Q$2,Virgin!BG4:Virgin!BG1153)</f>
        <v>0</v>
      </c>
      <c r="R41" s="582">
        <f>SUMIF(Virgin!D4:Virgin!D1153,$R$2,Virgin!BG4:Virgin!BG1153)</f>
        <v>0</v>
      </c>
      <c r="S41" s="582">
        <f>SUMIF(Virgin!D4:Virgin!D1153,$S$2,Virgin!BG4:Virgin!BG1153)</f>
        <v>0</v>
      </c>
      <c r="T41" s="582">
        <f>SUMIF(Virgin!D4:Virgin!D1153,$T$2,Virgin!BG4:Virgin!BG1153)</f>
        <v>0</v>
      </c>
    </row>
    <row r="42" ht="18.75" customHeight="1">
      <c r="A42" s="1097">
        <v>25.0</v>
      </c>
      <c r="B42" s="1098" t="s">
        <v>719</v>
      </c>
      <c r="C42" s="1099">
        <f t="shared" si="47"/>
        <v>0</v>
      </c>
      <c r="D42" s="1100">
        <f t="shared" si="48"/>
        <v>0</v>
      </c>
      <c r="E42" s="1100">
        <f t="shared" ref="E42:G42" si="54">R42</f>
        <v>0</v>
      </c>
      <c r="F42" s="1100">
        <f t="shared" si="54"/>
        <v>0</v>
      </c>
      <c r="G42" s="1100" t="str">
        <f t="shared" si="54"/>
        <v>#N/A</v>
      </c>
      <c r="H42" s="1099" t="str">
        <f t="shared" si="50"/>
        <v>#N/A</v>
      </c>
      <c r="I42" s="1099" t="str">
        <f t="shared" si="51"/>
        <v>#N/A</v>
      </c>
      <c r="J42" s="1101">
        <f>2550+805+1000+2800</f>
        <v>7155</v>
      </c>
      <c r="K42" s="1102">
        <f>Wages!CG51</f>
        <v>0</v>
      </c>
      <c r="L42" s="1103">
        <f t="shared" si="52"/>
        <v>0</v>
      </c>
      <c r="M42" s="1104">
        <v>45.0</v>
      </c>
      <c r="O42" s="580">
        <f>Semi!$BI$1</f>
        <v>0</v>
      </c>
      <c r="P42" s="582">
        <f>SUMIF(Virgin!D4:Virgin!D1153,$P$2,Virgin!BI4:Virgin!BI1153)</f>
        <v>0</v>
      </c>
      <c r="Q42" s="582">
        <f>SUMIF(Virgin!D4:Virgin!D1153,$Q$2,Virgin!BI4:Virgin!BI1153)</f>
        <v>0</v>
      </c>
      <c r="R42" s="582">
        <f>SUMIF(Virgin!D4:Virgin!D1153,$R$2,Virgin!BI4:Virgin!BI1153)</f>
        <v>0</v>
      </c>
      <c r="S42" s="582">
        <f>SUMIF(Virgin!D4:Virgin!D1153,$S$2,Virgin!BI4:Virgin!BI1153)</f>
        <v>0</v>
      </c>
      <c r="T42" s="582" t="str">
        <f>SUMIF(Virgin!D4:#REF!,$T$2,Virgin!BI4:#REF!)</f>
        <v>#N/A</v>
      </c>
    </row>
    <row r="43" ht="18.75" customHeight="1">
      <c r="A43" s="1097">
        <v>26.0</v>
      </c>
      <c r="B43" s="1098" t="s">
        <v>798</v>
      </c>
      <c r="C43" s="1099">
        <f t="shared" si="47"/>
        <v>0</v>
      </c>
      <c r="D43" s="1100" t="str">
        <f t="shared" si="48"/>
        <v>#N/A</v>
      </c>
      <c r="E43" s="1100" t="str">
        <f t="shared" ref="E43:G43" si="55">R43</f>
        <v>#N/A</v>
      </c>
      <c r="F43" s="1100" t="str">
        <f t="shared" si="55"/>
        <v>#N/A</v>
      </c>
      <c r="G43" s="1100">
        <f t="shared" si="55"/>
        <v>0</v>
      </c>
      <c r="H43" s="1099" t="str">
        <f t="shared" si="50"/>
        <v>#N/A</v>
      </c>
      <c r="I43" s="1099" t="str">
        <f t="shared" si="51"/>
        <v>#N/A</v>
      </c>
      <c r="J43" s="1101">
        <f>535+1680+3450+140+130</f>
        <v>5935</v>
      </c>
      <c r="K43" s="1102">
        <f>Wages!CJ51</f>
        <v>0</v>
      </c>
      <c r="L43" s="1103">
        <f t="shared" si="52"/>
        <v>0</v>
      </c>
      <c r="M43" s="1104">
        <v>32.0</v>
      </c>
      <c r="O43" s="580">
        <f>Semi!$BK$1</f>
        <v>0</v>
      </c>
      <c r="P43" s="582" t="str">
        <f>SUMIF(Virgin!D4:#REF!,$P$2,Virgin!BK4:#REF!)</f>
        <v>#N/A</v>
      </c>
      <c r="Q43" s="582" t="str">
        <f>SUMIF(Virgin!D4:#REF!,$Q$2,Virgin!BK4:#REF!)</f>
        <v>#N/A</v>
      </c>
      <c r="R43" s="582" t="str">
        <f>SUMIF(Virgin!D4:#REF!,$R$2,Virgin!BK4:#REF!)</f>
        <v>#N/A</v>
      </c>
      <c r="S43" s="582" t="str">
        <f>SUMIF(Virgin!D4:#REF!,$S$2,Virgin!BK4:#REF!)</f>
        <v>#N/A</v>
      </c>
      <c r="T43" s="582">
        <f>SUMIF(Virgin!D4:Virgin!D1153,$T$2,Virgin!BK4:Virgin!BK1153)</f>
        <v>0</v>
      </c>
    </row>
    <row r="44" ht="18.75" customHeight="1">
      <c r="A44" s="1097">
        <v>27.0</v>
      </c>
      <c r="B44" s="1098" t="s">
        <v>721</v>
      </c>
      <c r="C44" s="1099">
        <f t="shared" si="47"/>
        <v>0</v>
      </c>
      <c r="D44" s="1100" t="str">
        <f t="shared" si="48"/>
        <v>#N/A</v>
      </c>
      <c r="E44" s="1100" t="str">
        <f t="shared" ref="E44:G44" si="56">R44</f>
        <v>#N/A</v>
      </c>
      <c r="F44" s="1100" t="str">
        <f t="shared" si="56"/>
        <v>#N/A</v>
      </c>
      <c r="G44" s="1100">
        <f t="shared" si="56"/>
        <v>0</v>
      </c>
      <c r="H44" s="1099" t="str">
        <f t="shared" si="50"/>
        <v>#N/A</v>
      </c>
      <c r="I44" s="1099" t="str">
        <f t="shared" si="51"/>
        <v>#N/A</v>
      </c>
      <c r="J44" s="1101">
        <v>7690.0</v>
      </c>
      <c r="K44" s="1102">
        <f>Wages!CM51</f>
        <v>0</v>
      </c>
      <c r="L44" s="1103">
        <f t="shared" si="52"/>
        <v>0</v>
      </c>
      <c r="M44" s="1104">
        <v>70.0</v>
      </c>
      <c r="O44" s="580">
        <f>Semi!$BM$1</f>
        <v>0</v>
      </c>
      <c r="P44" s="582" t="str">
        <f>SUMIF(Virgin!D4:#REF!,$P$2,Virgin!BM4:#REF!)</f>
        <v>#N/A</v>
      </c>
      <c r="Q44" s="582" t="str">
        <f>SUMIF(Virgin!D4:#REF!,$Q$2,Virgin!BM4:#REF!)</f>
        <v>#N/A</v>
      </c>
      <c r="R44" s="582" t="str">
        <f>SUMIF(Virgin!D4:#REF!,$R$2,Virgin!BM4:#REF!)</f>
        <v>#N/A</v>
      </c>
      <c r="S44" s="582" t="str">
        <f>SUMIF(Virgin!D4:#REF!,$S$2,Virgin!BM4:#REF!)</f>
        <v>#N/A</v>
      </c>
      <c r="T44" s="582">
        <f>SUMIF(Virgin!D4:Virgin!D1153,$T$2,Virgin!BM4:Virgin!BM1153)</f>
        <v>0</v>
      </c>
    </row>
    <row r="45" ht="18.75" customHeight="1">
      <c r="A45" s="1097">
        <v>28.0</v>
      </c>
      <c r="B45" s="1098" t="s">
        <v>799</v>
      </c>
      <c r="C45" s="1099">
        <f t="shared" si="47"/>
        <v>0</v>
      </c>
      <c r="D45" s="1100">
        <f t="shared" si="48"/>
        <v>0</v>
      </c>
      <c r="E45" s="1100">
        <f t="shared" ref="E45:G45" si="57">R45</f>
        <v>0</v>
      </c>
      <c r="F45" s="1100">
        <f t="shared" si="57"/>
        <v>0</v>
      </c>
      <c r="G45" s="1100">
        <f t="shared" si="57"/>
        <v>0</v>
      </c>
      <c r="H45" s="1099">
        <f t="shared" si="50"/>
        <v>0</v>
      </c>
      <c r="I45" s="1099">
        <f t="shared" si="51"/>
        <v>0</v>
      </c>
      <c r="J45" s="1101">
        <f>3000+1200+260+905+508+335+808+1250+670</f>
        <v>8936</v>
      </c>
      <c r="K45" s="1102">
        <f>Wages!CP51</f>
        <v>0</v>
      </c>
      <c r="L45" s="1103">
        <f t="shared" si="52"/>
        <v>0</v>
      </c>
      <c r="M45" s="1104">
        <f>29+35</f>
        <v>64</v>
      </c>
      <c r="O45" s="580">
        <f>Semi!$BO$1</f>
        <v>0</v>
      </c>
      <c r="P45" s="582">
        <f>SUMIF(Virgin!D4:Virgin!D1153,$P$2,Virgin!BO4:Virgin!BO1153)</f>
        <v>0</v>
      </c>
      <c r="Q45" s="582">
        <f>SUMIF(Virgin!D4:Virgin!D1153,$Q$2,Virgin!BO4:Virgin!BO1153)</f>
        <v>0</v>
      </c>
      <c r="R45" s="582">
        <f>SUMIF(Virgin!D4:Virgin!D1153,$R$2,Virgin!BO4:Virgin!BO1153)</f>
        <v>0</v>
      </c>
      <c r="S45" s="582">
        <f>SUMIF(Virgin!D4:Virgin!D1153,$S$2,Virgin!BO4:Virgin!BO1153)</f>
        <v>0</v>
      </c>
      <c r="T45" s="582">
        <f>SUMIF(Virgin!D4:Virgin!D1153,$T$2,Virgin!BO4:Virgin!BO1153)</f>
        <v>0</v>
      </c>
    </row>
    <row r="46" ht="18.75" customHeight="1">
      <c r="A46" s="1097">
        <v>29.0</v>
      </c>
      <c r="B46" s="1098" t="s">
        <v>722</v>
      </c>
      <c r="C46" s="1099">
        <f t="shared" si="47"/>
        <v>0</v>
      </c>
      <c r="D46" s="1100">
        <f t="shared" si="48"/>
        <v>0</v>
      </c>
      <c r="E46" s="1100">
        <f t="shared" ref="E46:G46" si="58">R46</f>
        <v>0</v>
      </c>
      <c r="F46" s="1100">
        <f t="shared" si="58"/>
        <v>0</v>
      </c>
      <c r="G46" s="1100">
        <f t="shared" si="58"/>
        <v>0</v>
      </c>
      <c r="H46" s="1099">
        <f t="shared" si="50"/>
        <v>0</v>
      </c>
      <c r="I46" s="1099">
        <f t="shared" si="51"/>
        <v>0</v>
      </c>
      <c r="J46" s="1101">
        <f>1100+1300+420+3110+1105+1200+1700+555+170+450+505</f>
        <v>11615</v>
      </c>
      <c r="K46" s="1102">
        <f>Wages!CS51</f>
        <v>0</v>
      </c>
      <c r="L46" s="1103">
        <f t="shared" si="52"/>
        <v>0</v>
      </c>
      <c r="M46" s="1104">
        <f>36+26+13</f>
        <v>75</v>
      </c>
      <c r="O46" s="580">
        <f>Semi!$BQ$1</f>
        <v>0</v>
      </c>
      <c r="P46" s="582">
        <f>SUMIF(Virgin!D4:Virgin!D1153,$P$2,Virgin!BQ4:Virgin!BQ1153)</f>
        <v>0</v>
      </c>
      <c r="Q46" s="582">
        <f>SUMIF(Virgin!D4:Virgin!D1154,$Q$2,Virgin!BO4:Virgin!BO1154)</f>
        <v>0</v>
      </c>
      <c r="R46" s="582">
        <f>SUMIF(Virgin!D4:Virgin!D1153,$R$2,Virgin!BQ4:Virgin!BQ1153)</f>
        <v>0</v>
      </c>
      <c r="S46" s="582">
        <f>SUMIF(Virgin!D4:Virgin!D1153,$S$2,Virgin!BQ4:Virgin!BQ1153)</f>
        <v>0</v>
      </c>
      <c r="T46" s="582">
        <f>SUMIF(Virgin!D4:Virgin!D1153,$T$2,Virgin!BQ4:Virgin!BQ1153)</f>
        <v>0</v>
      </c>
    </row>
    <row r="47" ht="18.75" customHeight="1">
      <c r="A47" s="1097">
        <v>30.0</v>
      </c>
      <c r="B47" s="1098" t="s">
        <v>800</v>
      </c>
      <c r="C47" s="1099">
        <f t="shared" si="47"/>
        <v>0</v>
      </c>
      <c r="D47" s="1100">
        <f t="shared" si="48"/>
        <v>0</v>
      </c>
      <c r="E47" s="1100">
        <f t="shared" ref="E47:G47" si="59">R47</f>
        <v>0</v>
      </c>
      <c r="F47" s="1100">
        <f t="shared" si="59"/>
        <v>0</v>
      </c>
      <c r="G47" s="1100">
        <f t="shared" si="59"/>
        <v>0</v>
      </c>
      <c r="H47" s="1099">
        <f t="shared" si="50"/>
        <v>0</v>
      </c>
      <c r="I47" s="1099">
        <f t="shared" si="51"/>
        <v>0</v>
      </c>
      <c r="J47" s="1101">
        <v>11534.0</v>
      </c>
      <c r="K47" s="1102">
        <f>Wages!CV51</f>
        <v>0</v>
      </c>
      <c r="L47" s="1103">
        <f t="shared" si="52"/>
        <v>0</v>
      </c>
      <c r="M47" s="1104">
        <v>70.0</v>
      </c>
      <c r="O47" s="580">
        <f>Semi!$BS$1</f>
        <v>0</v>
      </c>
      <c r="P47" s="582">
        <f>SUMIF(Virgin!D4:Virgin!D1153,$P$2,Virgin!BS4:Virgin!BS1153)</f>
        <v>0</v>
      </c>
      <c r="Q47" s="582">
        <f>SUMIF(Virgin!D4:Virgin!D1153,$Q$2,Virgin!BS4:Virgin!BS1153)</f>
        <v>0</v>
      </c>
      <c r="R47" s="582">
        <f>SUMIF(Virgin!D4:Virgin!D1153,$R$2,Virgin!BS4:Virgin!BS1153)</f>
        <v>0</v>
      </c>
      <c r="S47" s="582">
        <f>SUMIF(Virgin!D4:Virgin!D1153,$S$2,Virgin!BS4:Virgin!BS1153)</f>
        <v>0</v>
      </c>
      <c r="T47" s="582">
        <f>SUMIF(Virgin!D4:Virgin!D1153,$T$2,Virgin!BS4:Virgin!BS1153)</f>
        <v>0</v>
      </c>
    </row>
    <row r="48" ht="19.5" customHeight="1">
      <c r="A48" s="1097">
        <v>31.0</v>
      </c>
      <c r="B48" s="1098" t="s">
        <v>723</v>
      </c>
      <c r="C48" s="1105">
        <f t="shared" si="47"/>
        <v>0</v>
      </c>
      <c r="D48" s="1106">
        <f t="shared" si="48"/>
        <v>0</v>
      </c>
      <c r="E48" s="1106">
        <f t="shared" ref="E48:G48" si="60">R48</f>
        <v>0</v>
      </c>
      <c r="F48" s="1106">
        <f t="shared" si="60"/>
        <v>0</v>
      </c>
      <c r="G48" s="1106">
        <f t="shared" si="60"/>
        <v>0</v>
      </c>
      <c r="H48" s="1107">
        <f t="shared" si="50"/>
        <v>0</v>
      </c>
      <c r="I48" s="1107">
        <f t="shared" si="51"/>
        <v>0</v>
      </c>
      <c r="J48" s="1108">
        <v>18462.0</v>
      </c>
      <c r="K48" s="1102">
        <f>Wages!CY51</f>
        <v>0</v>
      </c>
      <c r="L48" s="1109">
        <f t="shared" si="52"/>
        <v>0</v>
      </c>
      <c r="M48" s="1110">
        <v>58.0</v>
      </c>
      <c r="O48" s="580">
        <f>Semi!$BU$1</f>
        <v>0</v>
      </c>
      <c r="P48" s="582">
        <f>SUMIF(Virgin!D4:Virgin!D1153,$P$2,Virgin!BU4:Virgin!BU1153)</f>
        <v>0</v>
      </c>
      <c r="Q48" s="582">
        <f>SUMIF(Virgin!D4:Virgin!D1154,$Q$2,Virgin!BS4:Virgin!BS1154)</f>
        <v>0</v>
      </c>
      <c r="R48" s="582">
        <f>SUMIF(Virgin!D4:Virgin!D1153,$R$2,Virgin!BU4:Virgin!BU1153)</f>
        <v>0</v>
      </c>
      <c r="S48" s="582">
        <f>SUMIF(Virgin!D4:Virgin!D1153,$S$2,Virgin!BU4:Virgin!BU1153)</f>
        <v>0</v>
      </c>
      <c r="T48" s="582">
        <f>SUMIF(Virgin!D4:Virgin!D1153,$T$2,Virgin!BU4:Virgin!BU1153)</f>
        <v>0</v>
      </c>
    </row>
    <row r="49" ht="22.5" customHeight="1">
      <c r="A49" s="1111"/>
      <c r="B49" s="1112" t="s">
        <v>552</v>
      </c>
      <c r="C49" s="1113">
        <f t="shared" ref="C49:K49" si="61">SUM(C38:C48)</f>
        <v>9606</v>
      </c>
      <c r="D49" s="1114" t="str">
        <f t="shared" si="61"/>
        <v>#N/A</v>
      </c>
      <c r="E49" s="1114" t="str">
        <f t="shared" si="61"/>
        <v>#N/A</v>
      </c>
      <c r="F49" s="1114" t="str">
        <f t="shared" si="61"/>
        <v>#N/A</v>
      </c>
      <c r="G49" s="1114" t="str">
        <f t="shared" si="61"/>
        <v>#N/A</v>
      </c>
      <c r="H49" s="1113" t="str">
        <f t="shared" si="61"/>
        <v>#N/A</v>
      </c>
      <c r="I49" s="1113" t="str">
        <f t="shared" si="61"/>
        <v>#N/A</v>
      </c>
      <c r="J49" s="1114">
        <f t="shared" si="61"/>
        <v>355118</v>
      </c>
      <c r="K49" s="1115">
        <f t="shared" si="61"/>
        <v>282277</v>
      </c>
      <c r="L49" s="1116">
        <f t="shared" si="52"/>
        <v>0</v>
      </c>
      <c r="M49" s="1117">
        <f>SUM(M38:M48)</f>
        <v>1878</v>
      </c>
      <c r="N49" s="1118"/>
      <c r="O49" s="1118"/>
      <c r="P49" s="1118" t="str">
        <f t="shared" ref="P49:T49" si="62">SUM(P39:P47)</f>
        <v>#N/A</v>
      </c>
      <c r="Q49" s="1118" t="str">
        <f t="shared" si="62"/>
        <v>#N/A</v>
      </c>
      <c r="R49" s="1118" t="str">
        <f t="shared" si="62"/>
        <v>#N/A</v>
      </c>
      <c r="S49" s="1118" t="str">
        <f t="shared" si="62"/>
        <v>#N/A</v>
      </c>
      <c r="T49" s="1118" t="str">
        <f t="shared" si="62"/>
        <v>#N/A</v>
      </c>
      <c r="U49" s="1118"/>
      <c r="V49" s="1118"/>
      <c r="W49" s="1118"/>
      <c r="X49" s="1118"/>
      <c r="Y49" s="1118"/>
      <c r="Z49" s="1118"/>
      <c r="AA49" s="1118"/>
    </row>
    <row r="57">
      <c r="T57" s="230" t="s">
        <v>801</v>
      </c>
    </row>
  </sheetData>
  <mergeCells count="7">
    <mergeCell ref="L1:M1"/>
    <mergeCell ref="L12:M12"/>
    <mergeCell ref="A14:B14"/>
    <mergeCell ref="L24:M24"/>
    <mergeCell ref="A26:B26"/>
    <mergeCell ref="L36:M36"/>
    <mergeCell ref="A38:B3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2.0"/>
    <col customWidth="1" min="3" max="4" width="15.43"/>
    <col customWidth="1" min="5" max="5" width="2.14"/>
    <col customWidth="1" min="6" max="6" width="27.86"/>
    <col customWidth="1" min="7" max="7" width="16.0"/>
    <col customWidth="1" min="8" max="8" width="2.57"/>
    <col customWidth="1" min="9" max="9" width="24.14"/>
    <col customWidth="1" min="10" max="10" width="13.43"/>
  </cols>
  <sheetData>
    <row r="1">
      <c r="A1" s="1119" t="s">
        <v>802</v>
      </c>
      <c r="B1" s="1120"/>
      <c r="C1" s="1120"/>
      <c r="D1" s="1120"/>
      <c r="E1" s="1120"/>
      <c r="F1" s="1120"/>
      <c r="G1" s="1120"/>
      <c r="H1" s="1120"/>
      <c r="I1" s="1120"/>
      <c r="J1" s="1121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</row>
    <row r="2">
      <c r="A2" s="1123" t="s">
        <v>803</v>
      </c>
      <c r="B2" s="2"/>
      <c r="C2" s="2"/>
      <c r="D2" s="13"/>
      <c r="E2" s="1124"/>
      <c r="F2" s="1125" t="s">
        <v>804</v>
      </c>
      <c r="G2" s="13"/>
      <c r="H2" s="1124"/>
      <c r="I2" s="1125" t="s">
        <v>805</v>
      </c>
      <c r="J2" s="1126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</row>
    <row r="3">
      <c r="A3" s="1127" t="s">
        <v>2</v>
      </c>
      <c r="B3" s="1128" t="s">
        <v>3</v>
      </c>
      <c r="C3" s="1129" t="s">
        <v>806</v>
      </c>
      <c r="D3" s="1130" t="s">
        <v>807</v>
      </c>
      <c r="E3" s="1131"/>
      <c r="F3" s="1132" t="s">
        <v>808</v>
      </c>
      <c r="G3" s="1133" t="s">
        <v>809</v>
      </c>
      <c r="H3" s="1132"/>
      <c r="I3" s="1132" t="s">
        <v>808</v>
      </c>
      <c r="J3" s="1134">
        <v>16.0</v>
      </c>
      <c r="K3" s="1122"/>
      <c r="L3" s="1122">
        <v>6000000.0</v>
      </c>
      <c r="M3" s="1122" t="str">
        <f>IF(L3&gt;5000000,"TDS START","OK")</f>
        <v>TDS START</v>
      </c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</row>
    <row r="4">
      <c r="A4" s="1135">
        <v>1.0</v>
      </c>
      <c r="B4" s="1136" t="s">
        <v>56</v>
      </c>
      <c r="C4" s="1137">
        <v>7340188.0</v>
      </c>
      <c r="D4" s="1137">
        <v>7729995.0</v>
      </c>
      <c r="E4" s="1138"/>
      <c r="F4" s="1138" t="s">
        <v>810</v>
      </c>
      <c r="G4" s="1138"/>
      <c r="H4" s="1138"/>
      <c r="I4" s="1138" t="s">
        <v>810</v>
      </c>
      <c r="J4" s="1134">
        <v>6289.0</v>
      </c>
      <c r="K4" s="1122"/>
      <c r="L4" s="1122"/>
      <c r="M4" s="1122"/>
      <c r="N4" s="1122"/>
      <c r="O4" s="1122"/>
      <c r="P4" s="1122"/>
      <c r="Q4" s="1122"/>
      <c r="R4" s="1122"/>
      <c r="S4" s="1122"/>
      <c r="T4" s="1122"/>
      <c r="U4" s="1122"/>
      <c r="V4" s="1122"/>
      <c r="W4" s="1122"/>
      <c r="X4" s="1122"/>
      <c r="Y4" s="1122"/>
      <c r="Z4" s="1122"/>
    </row>
    <row r="5">
      <c r="A5" s="1139"/>
      <c r="B5" s="1138"/>
      <c r="C5" s="1140"/>
      <c r="D5" s="1138"/>
      <c r="E5" s="1138"/>
      <c r="F5" s="1138" t="s">
        <v>811</v>
      </c>
      <c r="G5" s="1141"/>
      <c r="H5" s="1138"/>
      <c r="I5" s="1138" t="s">
        <v>811</v>
      </c>
      <c r="J5" s="1134">
        <v>1676.0</v>
      </c>
      <c r="K5" s="1122"/>
      <c r="L5" s="1122"/>
      <c r="M5" s="1122"/>
      <c r="N5" s="1122"/>
      <c r="O5" s="1122"/>
      <c r="P5" s="1122"/>
      <c r="Q5" s="1122"/>
      <c r="R5" s="1122"/>
      <c r="S5" s="1122"/>
      <c r="T5" s="1122"/>
      <c r="U5" s="1122"/>
      <c r="V5" s="1122"/>
      <c r="W5" s="1122"/>
      <c r="X5" s="1122"/>
      <c r="Y5" s="1122"/>
      <c r="Z5" s="1122"/>
    </row>
    <row r="6">
      <c r="A6" s="1142"/>
      <c r="B6" s="1143"/>
      <c r="C6" s="1143"/>
      <c r="D6" s="1143"/>
      <c r="E6" s="1138"/>
      <c r="F6" s="1138" t="s">
        <v>812</v>
      </c>
      <c r="G6" s="1138"/>
      <c r="H6" s="1138"/>
      <c r="I6" s="1138" t="s">
        <v>812</v>
      </c>
      <c r="J6" s="1134">
        <v>4150.0</v>
      </c>
      <c r="K6" s="1122"/>
      <c r="L6" s="1122"/>
      <c r="M6" s="1122"/>
      <c r="N6" s="1122"/>
      <c r="O6" s="1122"/>
      <c r="P6" s="1122"/>
      <c r="Q6" s="1122"/>
      <c r="R6" s="1122"/>
      <c r="S6" s="1122"/>
      <c r="T6" s="1122"/>
      <c r="U6" s="1122"/>
      <c r="V6" s="1122"/>
      <c r="W6" s="1122"/>
      <c r="X6" s="1122"/>
      <c r="Y6" s="1122"/>
      <c r="Z6" s="1122"/>
    </row>
    <row r="7">
      <c r="A7" s="1144" t="s">
        <v>813</v>
      </c>
      <c r="B7" s="60"/>
      <c r="C7" s="60"/>
      <c r="D7" s="61"/>
      <c r="E7" s="1145"/>
      <c r="F7" s="1138" t="s">
        <v>814</v>
      </c>
      <c r="G7" s="1138"/>
      <c r="H7" s="1138"/>
      <c r="I7" s="1138" t="s">
        <v>814</v>
      </c>
      <c r="J7" s="1146">
        <v>34.0</v>
      </c>
      <c r="K7" s="1122"/>
      <c r="L7" s="1122"/>
      <c r="M7" s="1122"/>
      <c r="N7" s="1122"/>
      <c r="O7" s="1122"/>
      <c r="P7" s="1122"/>
      <c r="Q7" s="1122"/>
      <c r="R7" s="1122"/>
      <c r="S7" s="1122"/>
      <c r="T7" s="1122"/>
      <c r="U7" s="1122"/>
      <c r="V7" s="1122"/>
      <c r="W7" s="1122"/>
      <c r="X7" s="1122"/>
      <c r="Y7" s="1122"/>
      <c r="Z7" s="1122"/>
    </row>
    <row r="8">
      <c r="A8" s="1147" t="s">
        <v>119</v>
      </c>
      <c r="B8" s="1148" t="s">
        <v>815</v>
      </c>
      <c r="C8" s="1149" t="s">
        <v>816</v>
      </c>
      <c r="D8" s="1150" t="s">
        <v>817</v>
      </c>
      <c r="E8" s="1151"/>
      <c r="F8" s="1143" t="s">
        <v>818</v>
      </c>
      <c r="G8" s="1143"/>
      <c r="H8" s="1143"/>
      <c r="I8" s="1143" t="s">
        <v>818</v>
      </c>
      <c r="J8" s="1143">
        <v>400.0</v>
      </c>
      <c r="K8" s="1122"/>
      <c r="L8" s="1122"/>
      <c r="M8" s="1122"/>
      <c r="N8" s="1122"/>
      <c r="O8" s="1122"/>
      <c r="P8" s="1122"/>
      <c r="Q8" s="1122"/>
      <c r="R8" s="1122"/>
      <c r="S8" s="1122"/>
      <c r="T8" s="1122"/>
      <c r="U8" s="1122"/>
      <c r="V8" s="1122"/>
      <c r="W8" s="1122"/>
      <c r="X8" s="1122"/>
      <c r="Y8" s="1122"/>
      <c r="Z8" s="1122"/>
    </row>
    <row r="9">
      <c r="A9" s="1152" t="s">
        <v>819</v>
      </c>
      <c r="B9" s="1153" t="s">
        <v>820</v>
      </c>
      <c r="C9" s="1154">
        <v>1542.0</v>
      </c>
      <c r="D9" s="1155"/>
      <c r="E9" s="1156"/>
      <c r="F9" s="1157" t="s">
        <v>821</v>
      </c>
      <c r="G9" s="13"/>
      <c r="H9" s="1158"/>
      <c r="I9" s="1159" t="s">
        <v>822</v>
      </c>
      <c r="J9" s="1160"/>
      <c r="K9" s="1122"/>
      <c r="L9" s="1122"/>
      <c r="M9" s="1122"/>
      <c r="N9" s="1122"/>
      <c r="O9" s="1122"/>
      <c r="P9" s="1122"/>
      <c r="Q9" s="1122"/>
      <c r="R9" s="1122"/>
      <c r="S9" s="1122"/>
      <c r="T9" s="1122"/>
      <c r="U9" s="1122"/>
      <c r="V9" s="1122"/>
      <c r="W9" s="1122"/>
      <c r="X9" s="1122"/>
      <c r="Y9" s="1122"/>
      <c r="Z9" s="1122"/>
    </row>
    <row r="10">
      <c r="A10" s="1161" t="s">
        <v>819</v>
      </c>
      <c r="B10" s="1162" t="s">
        <v>823</v>
      </c>
      <c r="C10" s="1163">
        <v>195.0</v>
      </c>
      <c r="D10" s="1164"/>
      <c r="E10" s="1131"/>
      <c r="F10" s="1132" t="s">
        <v>808</v>
      </c>
      <c r="G10" s="1132">
        <v>8.0</v>
      </c>
      <c r="H10" s="1132"/>
      <c r="I10" s="1132" t="s">
        <v>808</v>
      </c>
      <c r="J10" s="1165">
        <v>3.0</v>
      </c>
      <c r="K10" s="1122"/>
      <c r="L10" s="1122"/>
      <c r="M10" s="1122"/>
      <c r="N10" s="1122"/>
      <c r="O10" s="1122"/>
      <c r="P10" s="1122"/>
      <c r="Q10" s="1122"/>
      <c r="R10" s="1122"/>
      <c r="S10" s="1122"/>
      <c r="T10" s="1122"/>
      <c r="U10" s="1122"/>
      <c r="V10" s="1122"/>
      <c r="W10" s="1122"/>
      <c r="X10" s="1122"/>
      <c r="Y10" s="1122"/>
      <c r="Z10" s="1122"/>
    </row>
    <row r="11">
      <c r="A11" s="1166" t="s">
        <v>819</v>
      </c>
      <c r="B11" s="1162" t="s">
        <v>824</v>
      </c>
      <c r="C11" s="1167">
        <v>1514.0</v>
      </c>
      <c r="D11" s="1168"/>
      <c r="E11" s="1145"/>
      <c r="F11" s="1138" t="s">
        <v>825</v>
      </c>
      <c r="G11" s="1138">
        <v>3900.0</v>
      </c>
      <c r="H11" s="1138"/>
      <c r="I11" s="1138" t="s">
        <v>826</v>
      </c>
      <c r="J11" s="1169">
        <v>1000.0</v>
      </c>
      <c r="K11" s="1122"/>
      <c r="L11" s="1122"/>
      <c r="M11" s="1122"/>
      <c r="N11" s="1122"/>
      <c r="O11" s="1122"/>
      <c r="P11" s="1122"/>
      <c r="Q11" s="1122"/>
      <c r="R11" s="1122"/>
      <c r="S11" s="1122"/>
      <c r="T11" s="1122"/>
      <c r="U11" s="1122"/>
      <c r="V11" s="1122"/>
      <c r="W11" s="1122"/>
      <c r="X11" s="1122"/>
      <c r="Y11" s="1122"/>
      <c r="Z11" s="1122"/>
    </row>
    <row r="12">
      <c r="A12" s="1166" t="s">
        <v>180</v>
      </c>
      <c r="B12" s="1167" t="s">
        <v>324</v>
      </c>
      <c r="C12" s="1170">
        <v>2360.0</v>
      </c>
      <c r="D12" s="1168"/>
      <c r="E12" s="1145"/>
      <c r="F12" s="1138" t="s">
        <v>827</v>
      </c>
      <c r="G12" s="1138"/>
      <c r="H12" s="1138"/>
      <c r="I12" s="1138" t="s">
        <v>827</v>
      </c>
      <c r="J12" s="1169"/>
      <c r="K12" s="1122"/>
      <c r="L12" s="1122"/>
      <c r="M12" s="1122"/>
      <c r="N12" s="1122"/>
      <c r="O12" s="1122"/>
      <c r="P12" s="1122"/>
      <c r="Q12" s="1122"/>
      <c r="R12" s="1122"/>
      <c r="S12" s="1122"/>
      <c r="T12" s="1122"/>
      <c r="U12" s="1122"/>
      <c r="V12" s="1122"/>
      <c r="W12" s="1122"/>
      <c r="X12" s="1122"/>
      <c r="Y12" s="1122"/>
      <c r="Z12" s="1122"/>
    </row>
    <row r="13">
      <c r="A13" s="1166" t="s">
        <v>180</v>
      </c>
      <c r="B13" s="1167" t="s">
        <v>190</v>
      </c>
      <c r="C13" s="1167">
        <v>1570.0</v>
      </c>
      <c r="D13" s="1168"/>
      <c r="E13" s="1145"/>
      <c r="F13" s="1171"/>
      <c r="G13" s="1171"/>
      <c r="H13" s="1143"/>
      <c r="I13" s="1171"/>
      <c r="J13" s="1172"/>
      <c r="K13" s="1122"/>
      <c r="L13" s="1122"/>
      <c r="M13" s="1122"/>
      <c r="N13" s="1122"/>
      <c r="O13" s="1122"/>
      <c r="P13" s="1122"/>
      <c r="Q13" s="1122"/>
      <c r="R13" s="1122"/>
      <c r="S13" s="1122"/>
      <c r="T13" s="1122"/>
      <c r="U13" s="1122"/>
      <c r="V13" s="1122"/>
      <c r="W13" s="1122"/>
      <c r="X13" s="1122"/>
      <c r="Y13" s="1122"/>
      <c r="Z13" s="1122"/>
    </row>
    <row r="14">
      <c r="A14" s="1166" t="s">
        <v>220</v>
      </c>
      <c r="B14" s="1167" t="s">
        <v>374</v>
      </c>
      <c r="C14" s="1167">
        <v>500.0</v>
      </c>
      <c r="D14" s="1168"/>
      <c r="E14" s="1173"/>
      <c r="F14" s="1174" t="s">
        <v>828</v>
      </c>
      <c r="G14" s="13"/>
      <c r="H14" s="1158"/>
      <c r="I14" s="1157" t="s">
        <v>829</v>
      </c>
      <c r="J14" s="1126"/>
      <c r="K14" s="1122"/>
      <c r="L14" s="1122"/>
      <c r="M14" s="1122"/>
      <c r="N14" s="1122"/>
      <c r="O14" s="1122"/>
      <c r="P14" s="1122"/>
      <c r="Q14" s="1122"/>
      <c r="R14" s="1122"/>
      <c r="S14" s="1122"/>
      <c r="T14" s="1122"/>
      <c r="U14" s="1122"/>
      <c r="V14" s="1122"/>
      <c r="W14" s="1122"/>
      <c r="X14" s="1122"/>
      <c r="Y14" s="1122"/>
      <c r="Z14" s="1122"/>
    </row>
    <row r="15">
      <c r="A15" s="1166" t="s">
        <v>180</v>
      </c>
      <c r="B15" s="1167" t="s">
        <v>286</v>
      </c>
      <c r="C15" s="1167">
        <v>296.0</v>
      </c>
      <c r="D15" s="1168"/>
      <c r="E15" s="1145"/>
      <c r="F15" s="1132" t="s">
        <v>808</v>
      </c>
      <c r="G15" s="1132">
        <v>12.0</v>
      </c>
      <c r="H15" s="1175"/>
      <c r="I15" s="1132" t="s">
        <v>808</v>
      </c>
      <c r="J15" s="1165">
        <v>12.0</v>
      </c>
      <c r="K15" s="1122"/>
      <c r="L15" s="1122"/>
      <c r="M15" s="1122"/>
      <c r="N15" s="1122"/>
      <c r="O15" s="1122"/>
      <c r="P15" s="1122"/>
      <c r="Q15" s="1122"/>
      <c r="R15" s="1122"/>
      <c r="S15" s="1122"/>
      <c r="T15" s="1122"/>
      <c r="U15" s="1122"/>
      <c r="V15" s="1122"/>
      <c r="W15" s="1122"/>
      <c r="X15" s="1122"/>
      <c r="Y15" s="1122"/>
      <c r="Z15" s="1122"/>
    </row>
    <row r="16">
      <c r="A16" s="1166" t="s">
        <v>180</v>
      </c>
      <c r="B16" s="1167" t="s">
        <v>830</v>
      </c>
      <c r="C16" s="1167">
        <v>1972.0</v>
      </c>
      <c r="D16" s="1168"/>
      <c r="E16" s="1176"/>
      <c r="F16" s="1138" t="s">
        <v>831</v>
      </c>
      <c r="G16" s="1138">
        <v>4508.0</v>
      </c>
      <c r="H16" s="1177"/>
      <c r="I16" s="1138" t="s">
        <v>810</v>
      </c>
      <c r="J16" s="1169">
        <v>4159.0</v>
      </c>
      <c r="K16" s="1122"/>
      <c r="L16" s="1122"/>
      <c r="M16" s="1122"/>
      <c r="N16" s="1122"/>
      <c r="O16" s="1122"/>
      <c r="P16" s="1122"/>
      <c r="Q16" s="1122"/>
      <c r="R16" s="1122"/>
      <c r="S16" s="1122"/>
      <c r="T16" s="1122"/>
      <c r="U16" s="1122"/>
      <c r="V16" s="1122"/>
      <c r="W16" s="1122"/>
      <c r="X16" s="1122"/>
      <c r="Y16" s="1122"/>
      <c r="Z16" s="1122"/>
    </row>
    <row r="17">
      <c r="A17" s="1178" t="s">
        <v>180</v>
      </c>
      <c r="B17" s="1167" t="s">
        <v>327</v>
      </c>
      <c r="C17" s="1179">
        <v>2582.0</v>
      </c>
      <c r="D17" s="1180"/>
      <c r="E17" s="1176"/>
      <c r="F17" s="1138" t="s">
        <v>832</v>
      </c>
      <c r="G17" s="1138"/>
      <c r="H17" s="1177"/>
      <c r="I17" s="1138" t="s">
        <v>811</v>
      </c>
      <c r="J17" s="1169">
        <v>589.0</v>
      </c>
      <c r="K17" s="1122"/>
      <c r="L17" s="1122"/>
      <c r="M17" s="1122"/>
      <c r="N17" s="1122"/>
      <c r="O17" s="1122"/>
      <c r="P17" s="1122"/>
      <c r="Q17" s="1122"/>
      <c r="R17" s="1122"/>
      <c r="S17" s="1122"/>
      <c r="T17" s="1122"/>
      <c r="U17" s="1122"/>
      <c r="V17" s="1122"/>
      <c r="W17" s="1122"/>
      <c r="X17" s="1122"/>
      <c r="Y17" s="1122"/>
      <c r="Z17" s="1122"/>
    </row>
    <row r="18">
      <c r="A18" s="1166" t="s">
        <v>180</v>
      </c>
      <c r="B18" s="1167" t="s">
        <v>833</v>
      </c>
      <c r="C18" s="1167">
        <v>3058.0</v>
      </c>
      <c r="D18" s="1168"/>
      <c r="E18" s="1176"/>
      <c r="F18" s="1171"/>
      <c r="G18" s="1171"/>
      <c r="H18" s="1177"/>
      <c r="I18" s="1138" t="s">
        <v>834</v>
      </c>
      <c r="J18" s="1169">
        <v>3850.0</v>
      </c>
      <c r="K18" s="1122"/>
      <c r="L18" s="1122"/>
      <c r="M18" s="1122"/>
      <c r="N18" s="1122"/>
      <c r="O18" s="1122"/>
      <c r="P18" s="1122"/>
      <c r="Q18" s="1122"/>
      <c r="R18" s="1122"/>
      <c r="S18" s="1122"/>
      <c r="T18" s="1122"/>
      <c r="U18" s="1122"/>
      <c r="V18" s="1122"/>
      <c r="W18" s="1122"/>
      <c r="X18" s="1122"/>
      <c r="Y18" s="1122"/>
      <c r="Z18" s="1122"/>
    </row>
    <row r="19">
      <c r="A19" s="1178"/>
      <c r="B19" s="1179"/>
      <c r="C19" s="1179"/>
      <c r="D19" s="1180"/>
      <c r="E19" s="1181"/>
      <c r="F19" s="1174" t="s">
        <v>835</v>
      </c>
      <c r="G19" s="3"/>
      <c r="H19" s="1176"/>
      <c r="I19" s="1138" t="s">
        <v>814</v>
      </c>
      <c r="J19" s="1169">
        <v>0.0</v>
      </c>
      <c r="K19" s="1122"/>
      <c r="L19" s="1122"/>
      <c r="M19" s="1122"/>
      <c r="N19" s="1122"/>
      <c r="O19" s="1122"/>
      <c r="P19" s="1122"/>
      <c r="Q19" s="1122"/>
      <c r="R19" s="1122"/>
      <c r="S19" s="1122"/>
      <c r="T19" s="1122"/>
      <c r="U19" s="1122"/>
      <c r="V19" s="1122"/>
      <c r="W19" s="1122"/>
      <c r="X19" s="1122"/>
      <c r="Y19" s="1122"/>
      <c r="Z19" s="1122"/>
    </row>
    <row r="20">
      <c r="A20" s="1166"/>
      <c r="B20" s="1167"/>
      <c r="C20" s="1167"/>
      <c r="D20" s="1168"/>
      <c r="E20" s="1176"/>
      <c r="F20" s="1132" t="s">
        <v>808</v>
      </c>
      <c r="G20" s="1132">
        <v>12.0</v>
      </c>
      <c r="H20" s="1177"/>
      <c r="I20" s="1138" t="s">
        <v>812</v>
      </c>
      <c r="J20" s="1169">
        <v>0.0</v>
      </c>
      <c r="K20" s="1122"/>
      <c r="L20" s="1122"/>
      <c r="M20" s="1122"/>
      <c r="N20" s="1122"/>
      <c r="O20" s="1122"/>
      <c r="P20" s="1122"/>
      <c r="Q20" s="1122"/>
      <c r="R20" s="1122"/>
      <c r="S20" s="1122"/>
      <c r="T20" s="1122"/>
      <c r="U20" s="1122"/>
      <c r="V20" s="1122"/>
      <c r="W20" s="1122"/>
      <c r="X20" s="1122"/>
      <c r="Y20" s="1122"/>
      <c r="Z20" s="1122"/>
    </row>
    <row r="21">
      <c r="A21" s="1182"/>
      <c r="B21" s="1183"/>
      <c r="C21" s="1183"/>
      <c r="D21" s="1184"/>
      <c r="E21" s="1176"/>
      <c r="F21" s="1138" t="s">
        <v>831</v>
      </c>
      <c r="G21" s="1138">
        <v>3650.0</v>
      </c>
      <c r="H21" s="1177"/>
      <c r="I21" s="1177"/>
      <c r="J21" s="1185"/>
      <c r="K21" s="1122"/>
      <c r="L21" s="1122"/>
      <c r="M21" s="1122"/>
      <c r="N21" s="1122"/>
      <c r="O21" s="1122"/>
      <c r="P21" s="1122"/>
      <c r="Q21" s="1122"/>
      <c r="R21" s="1122"/>
      <c r="S21" s="1122"/>
      <c r="T21" s="1122"/>
      <c r="U21" s="1122"/>
      <c r="V21" s="1122"/>
      <c r="W21" s="1122"/>
      <c r="X21" s="1122"/>
      <c r="Y21" s="1122"/>
      <c r="Z21" s="1122"/>
    </row>
    <row r="22">
      <c r="A22" s="1186"/>
      <c r="B22" s="1187" t="s">
        <v>552</v>
      </c>
      <c r="C22" s="1187">
        <f>SUM(C9:C21)</f>
        <v>15589</v>
      </c>
      <c r="D22" s="1188">
        <f>SUM(D11:D21)</f>
        <v>0</v>
      </c>
      <c r="E22" s="1189"/>
      <c r="F22" s="1190" t="s">
        <v>832</v>
      </c>
      <c r="G22" s="1190"/>
      <c r="H22" s="1191"/>
      <c r="I22" s="1191"/>
      <c r="J22" s="1192"/>
      <c r="K22" s="1122"/>
      <c r="L22" s="1122"/>
      <c r="M22" s="1122"/>
      <c r="N22" s="1122"/>
      <c r="O22" s="1122"/>
      <c r="P22" s="1122"/>
      <c r="Q22" s="1122"/>
      <c r="R22" s="1122"/>
      <c r="S22" s="1122"/>
      <c r="T22" s="1122"/>
      <c r="U22" s="1122"/>
      <c r="V22" s="1122"/>
      <c r="W22" s="1122"/>
      <c r="X22" s="1122"/>
      <c r="Y22" s="1122"/>
      <c r="Z22" s="1122"/>
    </row>
    <row r="23">
      <c r="A23" s="1122"/>
      <c r="B23" s="1122"/>
      <c r="C23" s="1122"/>
      <c r="D23" s="1122"/>
      <c r="E23" s="1122"/>
      <c r="F23" s="1122"/>
      <c r="G23" s="1122"/>
      <c r="H23" s="1122"/>
      <c r="I23" s="1122"/>
      <c r="J23" s="1122"/>
      <c r="K23" s="1122"/>
      <c r="L23" s="1122"/>
      <c r="M23" s="1122"/>
      <c r="N23" s="1122"/>
      <c r="O23" s="1122"/>
      <c r="P23" s="1122"/>
      <c r="Q23" s="1122"/>
      <c r="R23" s="1122"/>
      <c r="S23" s="1122"/>
      <c r="T23" s="1122"/>
      <c r="U23" s="1122"/>
      <c r="V23" s="1122"/>
      <c r="W23" s="1122"/>
      <c r="X23" s="1122"/>
      <c r="Y23" s="1122"/>
      <c r="Z23" s="1122"/>
    </row>
    <row r="24">
      <c r="A24" s="1122"/>
      <c r="B24" s="1122"/>
      <c r="C24" s="1122"/>
      <c r="D24" s="1122"/>
      <c r="E24" s="1122"/>
      <c r="F24" s="1122"/>
      <c r="G24" s="1122"/>
      <c r="H24" s="1122"/>
      <c r="I24" s="1122"/>
      <c r="J24" s="1122"/>
      <c r="K24" s="1122"/>
      <c r="L24" s="1122"/>
      <c r="M24" s="1122"/>
      <c r="N24" s="1122"/>
      <c r="O24" s="1122"/>
      <c r="P24" s="1122"/>
      <c r="Q24" s="1122"/>
      <c r="R24" s="1122"/>
      <c r="S24" s="1122"/>
      <c r="T24" s="1122"/>
      <c r="U24" s="1122"/>
      <c r="V24" s="1122"/>
      <c r="W24" s="1122"/>
      <c r="X24" s="1122"/>
      <c r="Y24" s="1122"/>
      <c r="Z24" s="1122"/>
    </row>
    <row r="25">
      <c r="A25" s="1122"/>
      <c r="B25" s="1122"/>
      <c r="C25" s="1122"/>
      <c r="D25" s="1122"/>
      <c r="E25" s="1122"/>
      <c r="F25" s="1122"/>
      <c r="G25" s="1122"/>
      <c r="H25" s="1122"/>
      <c r="I25" s="1122"/>
      <c r="J25" s="1122"/>
      <c r="K25" s="1122"/>
      <c r="L25" s="1122"/>
      <c r="M25" s="1122"/>
      <c r="N25" s="1122"/>
      <c r="O25" s="1122"/>
      <c r="P25" s="1122"/>
      <c r="Q25" s="1122"/>
      <c r="R25" s="1122"/>
      <c r="S25" s="1122"/>
      <c r="T25" s="1122"/>
      <c r="U25" s="1122"/>
      <c r="V25" s="1122"/>
      <c r="W25" s="1122"/>
      <c r="X25" s="1122"/>
      <c r="Y25" s="1122"/>
      <c r="Z25" s="1122"/>
    </row>
    <row r="26">
      <c r="A26" s="1122"/>
      <c r="B26" s="1122"/>
      <c r="C26" s="1122"/>
      <c r="D26" s="1122"/>
      <c r="E26" s="1122"/>
      <c r="F26" s="1122"/>
      <c r="G26" s="1122"/>
      <c r="H26" s="1122"/>
      <c r="I26" s="1122"/>
      <c r="J26" s="1122"/>
      <c r="K26" s="1122"/>
      <c r="L26" s="1122"/>
      <c r="M26" s="1122"/>
      <c r="N26" s="1122"/>
      <c r="O26" s="1122"/>
      <c r="P26" s="1122"/>
      <c r="Q26" s="1122"/>
      <c r="R26" s="1122"/>
      <c r="S26" s="1122"/>
      <c r="T26" s="1122"/>
      <c r="U26" s="1122"/>
      <c r="V26" s="1122"/>
      <c r="W26" s="1122"/>
      <c r="X26" s="1122"/>
      <c r="Y26" s="1122"/>
      <c r="Z26" s="1122"/>
    </row>
    <row r="27">
      <c r="A27" s="1122"/>
      <c r="B27" s="1122"/>
      <c r="C27" s="1122"/>
      <c r="D27" s="1122"/>
      <c r="E27" s="1122"/>
      <c r="F27" s="1122"/>
      <c r="G27" s="1122"/>
      <c r="H27" s="1122"/>
      <c r="I27" s="1122"/>
      <c r="J27" s="1122"/>
      <c r="K27" s="1122"/>
      <c r="L27" s="1122"/>
      <c r="M27" s="1122"/>
      <c r="N27" s="1122"/>
      <c r="O27" s="1122"/>
      <c r="P27" s="1122"/>
      <c r="Q27" s="1122"/>
      <c r="R27" s="1122"/>
      <c r="S27" s="1122"/>
      <c r="T27" s="1122"/>
      <c r="U27" s="1122"/>
      <c r="V27" s="1122"/>
      <c r="W27" s="1122"/>
      <c r="X27" s="1122"/>
      <c r="Y27" s="1122"/>
      <c r="Z27" s="1122"/>
    </row>
    <row r="28">
      <c r="A28" s="1122"/>
      <c r="B28" s="1122"/>
      <c r="C28" s="1122"/>
      <c r="D28" s="1122"/>
      <c r="E28" s="1122"/>
      <c r="F28" s="1122"/>
      <c r="G28" s="1122"/>
      <c r="H28" s="1122"/>
      <c r="I28" s="1122"/>
      <c r="J28" s="1122"/>
      <c r="K28" s="1122"/>
      <c r="L28" s="1122"/>
      <c r="M28" s="1122"/>
      <c r="N28" s="1122"/>
      <c r="O28" s="1122"/>
      <c r="P28" s="1122"/>
      <c r="Q28" s="1122"/>
      <c r="R28" s="1122"/>
      <c r="S28" s="1122"/>
      <c r="T28" s="1122"/>
      <c r="U28" s="1122"/>
      <c r="V28" s="1122"/>
      <c r="W28" s="1122"/>
      <c r="X28" s="1122"/>
      <c r="Y28" s="1122"/>
      <c r="Z28" s="1122"/>
    </row>
    <row r="29">
      <c r="A29" s="1122"/>
      <c r="B29" s="1122"/>
      <c r="C29" s="1122"/>
      <c r="D29" s="1122"/>
      <c r="E29" s="1122"/>
      <c r="F29" s="1122"/>
      <c r="G29" s="1122"/>
      <c r="H29" s="1122"/>
      <c r="I29" s="1122"/>
      <c r="J29" s="1122"/>
      <c r="K29" s="1122"/>
      <c r="L29" s="1122"/>
      <c r="M29" s="1122"/>
      <c r="N29" s="1122"/>
      <c r="O29" s="1122"/>
      <c r="P29" s="1122"/>
      <c r="Q29" s="1122"/>
      <c r="R29" s="1122"/>
      <c r="S29" s="1122"/>
      <c r="T29" s="1122"/>
      <c r="U29" s="1122"/>
      <c r="V29" s="1122"/>
      <c r="W29" s="1122"/>
      <c r="X29" s="1122"/>
      <c r="Y29" s="1122"/>
      <c r="Z29" s="1122"/>
    </row>
    <row r="30">
      <c r="A30" s="1122"/>
      <c r="B30" s="1122"/>
      <c r="C30" s="1122"/>
      <c r="D30" s="1122"/>
      <c r="E30" s="1122"/>
      <c r="F30" s="1122"/>
      <c r="G30" s="1122"/>
      <c r="H30" s="1122"/>
      <c r="I30" s="1122"/>
      <c r="J30" s="1122"/>
      <c r="K30" s="1122"/>
      <c r="L30" s="1122"/>
      <c r="M30" s="1122"/>
      <c r="N30" s="1122"/>
      <c r="O30" s="1122"/>
      <c r="P30" s="1122"/>
      <c r="Q30" s="1122"/>
      <c r="R30" s="1122"/>
      <c r="S30" s="1122"/>
      <c r="T30" s="1122"/>
      <c r="U30" s="1122"/>
      <c r="V30" s="1122"/>
      <c r="W30" s="1122"/>
      <c r="X30" s="1122"/>
      <c r="Y30" s="1122"/>
      <c r="Z30" s="1122"/>
    </row>
    <row r="31">
      <c r="A31" s="1122"/>
      <c r="B31" s="1122"/>
      <c r="C31" s="1122"/>
      <c r="D31" s="1122"/>
      <c r="E31" s="1122"/>
      <c r="F31" s="1122"/>
      <c r="G31" s="1122"/>
      <c r="H31" s="1122"/>
      <c r="I31" s="1122"/>
      <c r="J31" s="1122"/>
      <c r="K31" s="1122"/>
      <c r="L31" s="1122"/>
      <c r="M31" s="1122"/>
      <c r="N31" s="1122"/>
      <c r="O31" s="1122"/>
      <c r="P31" s="1122"/>
      <c r="Q31" s="1122"/>
      <c r="R31" s="1122"/>
      <c r="S31" s="1122"/>
      <c r="T31" s="1122"/>
      <c r="U31" s="1122"/>
      <c r="V31" s="1122"/>
      <c r="W31" s="1122"/>
      <c r="X31" s="1122"/>
      <c r="Y31" s="1122"/>
      <c r="Z31" s="1122"/>
    </row>
    <row r="32">
      <c r="A32" s="1122"/>
      <c r="B32" s="1122"/>
      <c r="C32" s="1122"/>
      <c r="D32" s="1122"/>
      <c r="E32" s="1122"/>
      <c r="F32" s="1122"/>
      <c r="G32" s="1122"/>
      <c r="H32" s="1122"/>
      <c r="I32" s="1122"/>
      <c r="J32" s="1122"/>
      <c r="K32" s="1122"/>
      <c r="L32" s="1122"/>
      <c r="M32" s="1122"/>
      <c r="N32" s="1122"/>
      <c r="O32" s="1122"/>
      <c r="P32" s="1122"/>
      <c r="Q32" s="1122"/>
      <c r="R32" s="1122"/>
      <c r="S32" s="1122"/>
      <c r="T32" s="1122"/>
      <c r="U32" s="1122"/>
      <c r="V32" s="1122"/>
      <c r="W32" s="1122"/>
      <c r="X32" s="1122"/>
      <c r="Y32" s="1122"/>
      <c r="Z32" s="1122"/>
    </row>
    <row r="33">
      <c r="A33" s="1122"/>
      <c r="B33" s="1122"/>
      <c r="C33" s="1122"/>
      <c r="D33" s="1122"/>
      <c r="E33" s="1122"/>
      <c r="F33" s="1122"/>
      <c r="G33" s="1122"/>
      <c r="H33" s="1122"/>
      <c r="I33" s="1122"/>
      <c r="J33" s="1122"/>
      <c r="K33" s="1122"/>
      <c r="L33" s="1122"/>
      <c r="M33" s="1122"/>
      <c r="N33" s="1122"/>
      <c r="O33" s="1122"/>
      <c r="P33" s="1122"/>
      <c r="Q33" s="1122"/>
      <c r="R33" s="1122"/>
      <c r="S33" s="1122"/>
      <c r="T33" s="1122"/>
      <c r="U33" s="1122"/>
      <c r="V33" s="1122"/>
      <c r="W33" s="1122"/>
      <c r="X33" s="1122"/>
      <c r="Y33" s="1122"/>
      <c r="Z33" s="1122"/>
    </row>
    <row r="34">
      <c r="A34" s="1122"/>
      <c r="B34" s="1122"/>
      <c r="C34" s="1122"/>
      <c r="D34" s="1122"/>
      <c r="E34" s="1122"/>
      <c r="F34" s="1122"/>
      <c r="G34" s="1122"/>
      <c r="H34" s="1122"/>
      <c r="I34" s="1122"/>
      <c r="J34" s="1122"/>
      <c r="K34" s="1122"/>
      <c r="L34" s="1122"/>
      <c r="M34" s="1122"/>
      <c r="N34" s="1122"/>
      <c r="O34" s="1122"/>
      <c r="P34" s="1122"/>
      <c r="Q34" s="1122"/>
      <c r="R34" s="1122"/>
      <c r="S34" s="1122"/>
      <c r="T34" s="1122"/>
      <c r="U34" s="1122"/>
      <c r="V34" s="1122"/>
      <c r="W34" s="1122"/>
      <c r="X34" s="1122"/>
      <c r="Y34" s="1122"/>
      <c r="Z34" s="1122"/>
    </row>
    <row r="35">
      <c r="A35" s="1122"/>
      <c r="B35" s="1122"/>
      <c r="C35" s="1122"/>
      <c r="D35" s="1122"/>
      <c r="E35" s="1122"/>
      <c r="F35" s="1122"/>
      <c r="G35" s="1122"/>
      <c r="H35" s="1122"/>
      <c r="I35" s="1122"/>
      <c r="J35" s="1122"/>
      <c r="K35" s="1122"/>
      <c r="L35" s="1122"/>
      <c r="M35" s="1122"/>
      <c r="N35" s="1122"/>
      <c r="O35" s="1122"/>
      <c r="P35" s="1122"/>
      <c r="Q35" s="1122"/>
      <c r="R35" s="1122"/>
      <c r="S35" s="1122"/>
      <c r="T35" s="1122"/>
      <c r="U35" s="1122"/>
      <c r="V35" s="1122"/>
      <c r="W35" s="1122"/>
      <c r="X35" s="1122"/>
      <c r="Y35" s="1122"/>
      <c r="Z35" s="1122"/>
    </row>
    <row r="36">
      <c r="A36" s="1122"/>
      <c r="B36" s="1122"/>
      <c r="C36" s="1122"/>
      <c r="D36" s="1122"/>
      <c r="E36" s="1122"/>
      <c r="F36" s="1122"/>
      <c r="G36" s="1122"/>
      <c r="H36" s="1122"/>
      <c r="I36" s="1122"/>
      <c r="J36" s="1122"/>
      <c r="K36" s="1122"/>
      <c r="L36" s="1122"/>
      <c r="M36" s="1122"/>
      <c r="N36" s="1122"/>
      <c r="O36" s="1122"/>
      <c r="P36" s="1122"/>
      <c r="Q36" s="1122"/>
      <c r="R36" s="1122"/>
      <c r="S36" s="1122"/>
      <c r="T36" s="1122"/>
      <c r="U36" s="1122"/>
      <c r="V36" s="1122"/>
      <c r="W36" s="1122"/>
      <c r="X36" s="1122"/>
      <c r="Y36" s="1122"/>
      <c r="Z36" s="1122"/>
    </row>
    <row r="37">
      <c r="A37" s="1122"/>
      <c r="B37" s="1122"/>
      <c r="C37" s="1122"/>
      <c r="D37" s="1122"/>
      <c r="E37" s="1122"/>
      <c r="F37" s="1122"/>
      <c r="G37" s="1122"/>
      <c r="H37" s="1122"/>
      <c r="I37" s="1122"/>
      <c r="J37" s="1122"/>
      <c r="K37" s="1122"/>
      <c r="L37" s="1122"/>
      <c r="M37" s="1122"/>
      <c r="N37" s="1122"/>
      <c r="O37" s="1122"/>
      <c r="P37" s="1122"/>
      <c r="Q37" s="1122"/>
      <c r="R37" s="1122"/>
      <c r="S37" s="1122"/>
      <c r="T37" s="1122"/>
      <c r="U37" s="1122"/>
      <c r="V37" s="1122"/>
      <c r="W37" s="1122"/>
      <c r="X37" s="1122"/>
      <c r="Y37" s="1122"/>
      <c r="Z37" s="1122"/>
    </row>
    <row r="38">
      <c r="A38" s="1122"/>
      <c r="B38" s="1122"/>
      <c r="C38" s="1122"/>
      <c r="D38" s="1122"/>
      <c r="E38" s="1122"/>
      <c r="F38" s="1122"/>
      <c r="G38" s="1122"/>
      <c r="H38" s="1122"/>
      <c r="I38" s="1122"/>
      <c r="J38" s="1122"/>
      <c r="K38" s="1122"/>
      <c r="L38" s="1122"/>
      <c r="M38" s="1122"/>
      <c r="N38" s="1122"/>
      <c r="O38" s="1122"/>
      <c r="P38" s="1122"/>
      <c r="Q38" s="1122"/>
      <c r="R38" s="1122"/>
      <c r="S38" s="1122"/>
      <c r="T38" s="1122"/>
      <c r="U38" s="1122"/>
      <c r="V38" s="1122"/>
      <c r="W38" s="1122"/>
      <c r="X38" s="1122"/>
      <c r="Y38" s="1122"/>
      <c r="Z38" s="1122"/>
    </row>
    <row r="39">
      <c r="A39" s="1122"/>
      <c r="B39" s="1122"/>
      <c r="C39" s="1122"/>
      <c r="D39" s="1122"/>
      <c r="E39" s="1122"/>
      <c r="F39" s="1122"/>
      <c r="G39" s="1122"/>
      <c r="H39" s="1122"/>
      <c r="I39" s="1122"/>
      <c r="J39" s="1122"/>
      <c r="K39" s="1122"/>
      <c r="L39" s="1122"/>
      <c r="M39" s="1122"/>
      <c r="N39" s="1122"/>
      <c r="O39" s="1122"/>
      <c r="P39" s="1122"/>
      <c r="Q39" s="1122"/>
      <c r="R39" s="1122"/>
      <c r="S39" s="1122"/>
      <c r="T39" s="1122"/>
      <c r="U39" s="1122"/>
      <c r="V39" s="1122"/>
      <c r="W39" s="1122"/>
      <c r="X39" s="1122"/>
      <c r="Y39" s="1122"/>
      <c r="Z39" s="1122"/>
    </row>
    <row r="40">
      <c r="A40" s="1122"/>
      <c r="B40" s="1122"/>
      <c r="C40" s="1122"/>
      <c r="D40" s="1122"/>
      <c r="E40" s="1122"/>
      <c r="F40" s="1122"/>
      <c r="G40" s="1122"/>
      <c r="H40" s="1122"/>
      <c r="I40" s="1122"/>
      <c r="J40" s="1122"/>
      <c r="K40" s="1122"/>
      <c r="L40" s="1122"/>
      <c r="M40" s="1122"/>
      <c r="N40" s="1122"/>
      <c r="O40" s="1122"/>
      <c r="P40" s="1122"/>
      <c r="Q40" s="1122"/>
      <c r="R40" s="1122"/>
      <c r="S40" s="1122"/>
      <c r="T40" s="1122"/>
      <c r="U40" s="1122"/>
      <c r="V40" s="1122"/>
      <c r="W40" s="1122"/>
      <c r="X40" s="1122"/>
      <c r="Y40" s="1122"/>
      <c r="Z40" s="1122"/>
    </row>
    <row r="41">
      <c r="A41" s="1122"/>
      <c r="B41" s="1122"/>
      <c r="C41" s="1122"/>
      <c r="D41" s="1122"/>
      <c r="E41" s="1122"/>
      <c r="F41" s="1122"/>
      <c r="G41" s="1122"/>
      <c r="H41" s="1122"/>
      <c r="I41" s="1122"/>
      <c r="J41" s="1122"/>
      <c r="K41" s="1122"/>
      <c r="L41" s="1122"/>
      <c r="M41" s="1122"/>
      <c r="N41" s="1122"/>
      <c r="O41" s="1122"/>
      <c r="P41" s="1122"/>
      <c r="Q41" s="1122"/>
      <c r="R41" s="1122"/>
      <c r="S41" s="1122"/>
      <c r="T41" s="1122"/>
      <c r="U41" s="1122"/>
      <c r="V41" s="1122"/>
      <c r="W41" s="1122"/>
      <c r="X41" s="1122"/>
      <c r="Y41" s="1122"/>
      <c r="Z41" s="1122"/>
    </row>
    <row r="42">
      <c r="A42" s="1122"/>
      <c r="B42" s="1122"/>
      <c r="C42" s="1122"/>
      <c r="D42" s="1122"/>
      <c r="E42" s="1122"/>
      <c r="F42" s="1122"/>
      <c r="G42" s="1122"/>
      <c r="H42" s="1122"/>
      <c r="I42" s="1122"/>
      <c r="J42" s="1122"/>
      <c r="K42" s="1122"/>
      <c r="L42" s="1122"/>
      <c r="M42" s="1122"/>
      <c r="N42" s="1122"/>
      <c r="O42" s="1122"/>
      <c r="P42" s="1122"/>
      <c r="Q42" s="1122"/>
      <c r="R42" s="1122"/>
      <c r="S42" s="1122"/>
      <c r="T42" s="1122"/>
      <c r="U42" s="1122"/>
      <c r="V42" s="1122"/>
      <c r="W42" s="1122"/>
      <c r="X42" s="1122"/>
      <c r="Y42" s="1122"/>
      <c r="Z42" s="1122"/>
    </row>
    <row r="43">
      <c r="A43" s="1122"/>
      <c r="B43" s="1122"/>
      <c r="C43" s="1122"/>
      <c r="D43" s="1122"/>
      <c r="E43" s="1122"/>
      <c r="F43" s="1122"/>
      <c r="G43" s="1122"/>
      <c r="H43" s="1122"/>
      <c r="I43" s="1122"/>
      <c r="J43" s="1122"/>
      <c r="K43" s="1122"/>
      <c r="L43" s="1122"/>
      <c r="M43" s="1122"/>
      <c r="N43" s="1122"/>
      <c r="O43" s="1122"/>
      <c r="P43" s="1122"/>
      <c r="Q43" s="1122"/>
      <c r="R43" s="1122"/>
      <c r="S43" s="1122"/>
      <c r="T43" s="1122"/>
      <c r="U43" s="1122"/>
      <c r="V43" s="1122"/>
      <c r="W43" s="1122"/>
      <c r="X43" s="1122"/>
      <c r="Y43" s="1122"/>
      <c r="Z43" s="1122"/>
    </row>
    <row r="44">
      <c r="A44" s="1122"/>
      <c r="B44" s="1122"/>
      <c r="C44" s="1122"/>
      <c r="D44" s="1122"/>
      <c r="E44" s="1122"/>
      <c r="F44" s="1122"/>
      <c r="G44" s="1122"/>
      <c r="H44" s="1122"/>
      <c r="I44" s="1122"/>
      <c r="J44" s="1122"/>
      <c r="K44" s="1122"/>
      <c r="L44" s="1122"/>
      <c r="M44" s="1122"/>
      <c r="N44" s="1122"/>
      <c r="O44" s="1122"/>
      <c r="P44" s="1122"/>
      <c r="Q44" s="1122"/>
      <c r="R44" s="1122"/>
      <c r="S44" s="1122"/>
      <c r="T44" s="1122"/>
      <c r="U44" s="1122"/>
      <c r="V44" s="1122"/>
      <c r="W44" s="1122"/>
      <c r="X44" s="1122"/>
      <c r="Y44" s="1122"/>
      <c r="Z44" s="1122"/>
    </row>
    <row r="45">
      <c r="A45" s="1122"/>
      <c r="B45" s="1122"/>
      <c r="C45" s="1122"/>
      <c r="D45" s="1122"/>
      <c r="E45" s="1122"/>
      <c r="F45" s="1122"/>
      <c r="G45" s="1122"/>
      <c r="H45" s="1122"/>
      <c r="I45" s="1122"/>
      <c r="J45" s="1122"/>
      <c r="K45" s="1122"/>
      <c r="L45" s="1122"/>
      <c r="M45" s="1122"/>
      <c r="N45" s="1122"/>
      <c r="O45" s="1122"/>
      <c r="P45" s="1122"/>
      <c r="Q45" s="1122"/>
      <c r="R45" s="1122"/>
      <c r="S45" s="1122"/>
      <c r="T45" s="1122"/>
      <c r="U45" s="1122"/>
      <c r="V45" s="1122"/>
      <c r="W45" s="1122"/>
      <c r="X45" s="1122"/>
      <c r="Y45" s="1122"/>
      <c r="Z45" s="1122"/>
    </row>
    <row r="46">
      <c r="A46" s="1122"/>
      <c r="B46" s="1122"/>
      <c r="C46" s="1122"/>
      <c r="D46" s="1122"/>
      <c r="E46" s="1122"/>
      <c r="F46" s="1122"/>
      <c r="G46" s="1122"/>
      <c r="H46" s="1122"/>
      <c r="I46" s="1122"/>
      <c r="J46" s="1122"/>
      <c r="K46" s="1122"/>
      <c r="L46" s="1122"/>
      <c r="M46" s="1122"/>
      <c r="N46" s="1122"/>
      <c r="O46" s="1122"/>
      <c r="P46" s="1122"/>
      <c r="Q46" s="1122"/>
      <c r="R46" s="1122"/>
      <c r="S46" s="1122"/>
      <c r="T46" s="1122"/>
      <c r="U46" s="1122"/>
      <c r="V46" s="1122"/>
      <c r="W46" s="1122"/>
      <c r="X46" s="1122"/>
      <c r="Y46" s="1122"/>
      <c r="Z46" s="1122"/>
    </row>
    <row r="47">
      <c r="A47" s="1122"/>
      <c r="B47" s="1122"/>
      <c r="C47" s="1122"/>
      <c r="D47" s="1122"/>
      <c r="E47" s="1122"/>
      <c r="F47" s="1122"/>
      <c r="G47" s="1122"/>
      <c r="H47" s="1122"/>
      <c r="I47" s="1122"/>
      <c r="J47" s="1122"/>
      <c r="K47" s="1122"/>
      <c r="L47" s="1122"/>
      <c r="M47" s="1122"/>
      <c r="N47" s="1122"/>
      <c r="O47" s="1122"/>
      <c r="P47" s="1122"/>
      <c r="Q47" s="1122"/>
      <c r="R47" s="1122"/>
      <c r="S47" s="1122"/>
      <c r="T47" s="1122"/>
      <c r="U47" s="1122"/>
      <c r="V47" s="1122"/>
      <c r="W47" s="1122"/>
      <c r="X47" s="1122"/>
      <c r="Y47" s="1122"/>
      <c r="Z47" s="1122"/>
    </row>
    <row r="48">
      <c r="A48" s="1122"/>
      <c r="B48" s="1122"/>
      <c r="C48" s="1122"/>
      <c r="D48" s="1122"/>
      <c r="E48" s="1122"/>
      <c r="F48" s="1122"/>
      <c r="G48" s="1122"/>
      <c r="H48" s="1122"/>
      <c r="I48" s="1122"/>
      <c r="J48" s="1122"/>
      <c r="K48" s="1122"/>
      <c r="L48" s="1122"/>
      <c r="M48" s="1122"/>
      <c r="N48" s="1122"/>
      <c r="O48" s="1122"/>
      <c r="P48" s="1122"/>
      <c r="Q48" s="1122"/>
      <c r="R48" s="1122"/>
      <c r="S48" s="1122"/>
      <c r="T48" s="1122"/>
      <c r="U48" s="1122"/>
      <c r="V48" s="1122"/>
      <c r="W48" s="1122"/>
      <c r="X48" s="1122"/>
      <c r="Y48" s="1122"/>
      <c r="Z48" s="1122"/>
    </row>
    <row r="49">
      <c r="A49" s="1122"/>
      <c r="B49" s="1122"/>
      <c r="C49" s="1122"/>
      <c r="D49" s="1122"/>
      <c r="E49" s="1122"/>
      <c r="F49" s="1122"/>
      <c r="G49" s="1122"/>
      <c r="H49" s="1122"/>
      <c r="I49" s="1122"/>
      <c r="J49" s="1122"/>
      <c r="K49" s="1122"/>
      <c r="L49" s="1122"/>
      <c r="M49" s="1122"/>
      <c r="N49" s="1122"/>
      <c r="O49" s="1122"/>
      <c r="P49" s="1122"/>
      <c r="Q49" s="1122"/>
      <c r="R49" s="1122"/>
      <c r="S49" s="1122"/>
      <c r="T49" s="1122"/>
      <c r="U49" s="1122"/>
      <c r="V49" s="1122"/>
      <c r="W49" s="1122"/>
      <c r="X49" s="1122"/>
      <c r="Y49" s="1122"/>
      <c r="Z49" s="1122"/>
    </row>
    <row r="50">
      <c r="A50" s="1122"/>
      <c r="B50" s="1122"/>
      <c r="C50" s="1122"/>
      <c r="D50" s="1122"/>
      <c r="E50" s="1122"/>
      <c r="F50" s="1122"/>
      <c r="G50" s="1122"/>
      <c r="H50" s="1122"/>
      <c r="I50" s="1122"/>
      <c r="J50" s="1122"/>
      <c r="K50" s="1122"/>
      <c r="L50" s="1122"/>
      <c r="M50" s="1122"/>
      <c r="N50" s="1122"/>
      <c r="O50" s="1122"/>
      <c r="P50" s="1122"/>
      <c r="Q50" s="1122"/>
      <c r="R50" s="1122"/>
      <c r="S50" s="1122"/>
      <c r="T50" s="1122"/>
      <c r="U50" s="1122"/>
      <c r="V50" s="1122"/>
      <c r="W50" s="1122"/>
      <c r="X50" s="1122"/>
      <c r="Y50" s="1122"/>
      <c r="Z50" s="1122"/>
    </row>
    <row r="51">
      <c r="A51" s="1122"/>
      <c r="B51" s="1122"/>
      <c r="C51" s="1122"/>
      <c r="D51" s="1122"/>
      <c r="E51" s="1122"/>
      <c r="F51" s="1122"/>
      <c r="G51" s="1122"/>
      <c r="H51" s="1122"/>
      <c r="I51" s="1122"/>
      <c r="J51" s="1122"/>
      <c r="K51" s="1122"/>
      <c r="L51" s="1122"/>
      <c r="M51" s="1122"/>
      <c r="N51" s="1122"/>
      <c r="O51" s="1122"/>
      <c r="P51" s="1122"/>
      <c r="Q51" s="1122"/>
      <c r="R51" s="1122"/>
      <c r="S51" s="1122"/>
      <c r="T51" s="1122"/>
      <c r="U51" s="1122"/>
      <c r="V51" s="1122"/>
      <c r="W51" s="1122"/>
      <c r="X51" s="1122"/>
      <c r="Y51" s="1122"/>
      <c r="Z51" s="1122"/>
    </row>
    <row r="52">
      <c r="A52" s="1122"/>
      <c r="B52" s="1122"/>
      <c r="C52" s="1122"/>
      <c r="D52" s="1122"/>
      <c r="E52" s="1122"/>
      <c r="F52" s="1122"/>
      <c r="G52" s="1122"/>
      <c r="H52" s="1122"/>
      <c r="I52" s="1122"/>
      <c r="J52" s="1122"/>
      <c r="K52" s="1122"/>
      <c r="L52" s="1122"/>
      <c r="M52" s="1122"/>
      <c r="N52" s="1122"/>
      <c r="O52" s="1122"/>
      <c r="P52" s="1122"/>
      <c r="Q52" s="1122"/>
      <c r="R52" s="1122"/>
      <c r="S52" s="1122"/>
      <c r="T52" s="1122"/>
      <c r="U52" s="1122"/>
      <c r="V52" s="1122"/>
      <c r="W52" s="1122"/>
      <c r="X52" s="1122"/>
      <c r="Y52" s="1122"/>
      <c r="Z52" s="1122"/>
    </row>
    <row r="53">
      <c r="A53" s="1122"/>
      <c r="B53" s="1122"/>
      <c r="C53" s="1122"/>
      <c r="D53" s="1122"/>
      <c r="E53" s="1122"/>
      <c r="F53" s="1122"/>
      <c r="G53" s="1122"/>
      <c r="H53" s="1122"/>
      <c r="I53" s="1122"/>
      <c r="J53" s="1122"/>
      <c r="K53" s="1122"/>
      <c r="L53" s="1122"/>
      <c r="M53" s="1122"/>
      <c r="N53" s="1122"/>
      <c r="O53" s="1122"/>
      <c r="P53" s="1122"/>
      <c r="Q53" s="1122"/>
      <c r="R53" s="1122"/>
      <c r="S53" s="1122"/>
      <c r="T53" s="1122"/>
      <c r="U53" s="1122"/>
      <c r="V53" s="1122"/>
      <c r="W53" s="1122"/>
      <c r="X53" s="1122"/>
      <c r="Y53" s="1122"/>
      <c r="Z53" s="1122"/>
    </row>
    <row r="54">
      <c r="A54" s="1122"/>
      <c r="B54" s="1122"/>
      <c r="C54" s="1122"/>
      <c r="D54" s="1122"/>
      <c r="E54" s="1122"/>
      <c r="F54" s="1122"/>
      <c r="G54" s="1122"/>
      <c r="H54" s="1122"/>
      <c r="I54" s="1122"/>
      <c r="J54" s="1122"/>
      <c r="K54" s="1122"/>
      <c r="L54" s="1122"/>
      <c r="M54" s="1122"/>
      <c r="N54" s="1122"/>
      <c r="O54" s="1122"/>
      <c r="P54" s="1122"/>
      <c r="Q54" s="1122"/>
      <c r="R54" s="1122"/>
      <c r="S54" s="1122"/>
      <c r="T54" s="1122"/>
      <c r="U54" s="1122"/>
      <c r="V54" s="1122"/>
      <c r="W54" s="1122"/>
      <c r="X54" s="1122"/>
      <c r="Y54" s="1122"/>
      <c r="Z54" s="1122"/>
    </row>
    <row r="55">
      <c r="A55" s="1122"/>
      <c r="B55" s="1122"/>
      <c r="C55" s="1122"/>
      <c r="D55" s="1122"/>
      <c r="E55" s="1122"/>
      <c r="F55" s="1122"/>
      <c r="G55" s="1122"/>
      <c r="H55" s="1122"/>
      <c r="I55" s="1122"/>
      <c r="J55" s="1122"/>
      <c r="K55" s="1122"/>
      <c r="L55" s="1122"/>
      <c r="M55" s="1122"/>
      <c r="N55" s="1122"/>
      <c r="O55" s="1122"/>
      <c r="P55" s="1122"/>
      <c r="Q55" s="1122"/>
      <c r="R55" s="1122"/>
      <c r="S55" s="1122"/>
      <c r="T55" s="1122"/>
      <c r="U55" s="1122"/>
      <c r="V55" s="1122"/>
      <c r="W55" s="1122"/>
      <c r="X55" s="1122"/>
      <c r="Y55" s="1122"/>
      <c r="Z55" s="1122"/>
    </row>
    <row r="56">
      <c r="A56" s="1122"/>
      <c r="B56" s="1122"/>
      <c r="C56" s="1122"/>
      <c r="D56" s="1122"/>
      <c r="E56" s="1122"/>
      <c r="F56" s="1122"/>
      <c r="G56" s="1122"/>
      <c r="H56" s="1122"/>
      <c r="I56" s="1122"/>
      <c r="J56" s="1122"/>
      <c r="K56" s="1122"/>
      <c r="L56" s="1122"/>
      <c r="M56" s="1122"/>
      <c r="N56" s="1122"/>
      <c r="O56" s="1122"/>
      <c r="P56" s="1122"/>
      <c r="Q56" s="1122"/>
      <c r="R56" s="1122"/>
      <c r="S56" s="1122"/>
      <c r="T56" s="1122"/>
      <c r="U56" s="1122"/>
      <c r="V56" s="1122"/>
      <c r="W56" s="1122"/>
      <c r="X56" s="1122"/>
      <c r="Y56" s="1122"/>
      <c r="Z56" s="1122"/>
    </row>
    <row r="57">
      <c r="A57" s="1122"/>
      <c r="B57" s="1122"/>
      <c r="C57" s="1122"/>
      <c r="D57" s="1122"/>
      <c r="E57" s="1122"/>
      <c r="F57" s="1122"/>
      <c r="G57" s="1122"/>
      <c r="H57" s="1122"/>
      <c r="I57" s="1122"/>
      <c r="J57" s="1122"/>
      <c r="K57" s="1122"/>
      <c r="L57" s="1122"/>
      <c r="M57" s="1122"/>
      <c r="N57" s="1122"/>
      <c r="O57" s="1122"/>
      <c r="P57" s="1122"/>
      <c r="Q57" s="1122"/>
      <c r="R57" s="1122"/>
      <c r="S57" s="1122"/>
      <c r="T57" s="1122"/>
      <c r="U57" s="1122"/>
      <c r="V57" s="1122"/>
      <c r="W57" s="1122"/>
      <c r="X57" s="1122"/>
      <c r="Y57" s="1122"/>
      <c r="Z57" s="1122"/>
    </row>
    <row r="58">
      <c r="A58" s="1122"/>
      <c r="B58" s="1122"/>
      <c r="C58" s="1122"/>
      <c r="D58" s="1122"/>
      <c r="E58" s="1122"/>
      <c r="F58" s="1122"/>
      <c r="G58" s="1122"/>
      <c r="H58" s="1122"/>
      <c r="I58" s="1122"/>
      <c r="J58" s="1122"/>
      <c r="K58" s="1122"/>
      <c r="L58" s="1122"/>
      <c r="M58" s="1122"/>
      <c r="N58" s="1122"/>
      <c r="O58" s="1122"/>
      <c r="P58" s="1122"/>
      <c r="Q58" s="1122"/>
      <c r="R58" s="1122"/>
      <c r="S58" s="1122"/>
      <c r="T58" s="1122"/>
      <c r="U58" s="1122"/>
      <c r="V58" s="1122"/>
      <c r="W58" s="1122"/>
      <c r="X58" s="1122"/>
      <c r="Y58" s="1122"/>
      <c r="Z58" s="1122"/>
    </row>
    <row r="59">
      <c r="A59" s="1122"/>
      <c r="B59" s="1122"/>
      <c r="C59" s="1122"/>
      <c r="D59" s="1122"/>
      <c r="E59" s="1122"/>
      <c r="F59" s="1122"/>
      <c r="G59" s="1122"/>
      <c r="H59" s="1122"/>
      <c r="I59" s="1122"/>
      <c r="J59" s="1122"/>
      <c r="K59" s="1122"/>
      <c r="L59" s="1122"/>
      <c r="M59" s="1122"/>
      <c r="N59" s="1122"/>
      <c r="O59" s="1122"/>
      <c r="P59" s="1122"/>
      <c r="Q59" s="1122"/>
      <c r="R59" s="1122"/>
      <c r="S59" s="1122"/>
      <c r="T59" s="1122"/>
      <c r="U59" s="1122"/>
      <c r="V59" s="1122"/>
      <c r="W59" s="1122"/>
      <c r="X59" s="1122"/>
      <c r="Y59" s="1122"/>
      <c r="Z59" s="1122"/>
    </row>
    <row r="60">
      <c r="A60" s="1122"/>
      <c r="B60" s="1122"/>
      <c r="C60" s="1122"/>
      <c r="D60" s="1122"/>
      <c r="E60" s="1122"/>
      <c r="F60" s="1122"/>
      <c r="G60" s="1122"/>
      <c r="H60" s="1122"/>
      <c r="I60" s="1122"/>
      <c r="J60" s="1122"/>
      <c r="K60" s="1122"/>
      <c r="L60" s="1122"/>
      <c r="M60" s="1122"/>
      <c r="N60" s="1122"/>
      <c r="O60" s="1122"/>
      <c r="P60" s="1122"/>
      <c r="Q60" s="1122"/>
      <c r="R60" s="1122"/>
      <c r="S60" s="1122"/>
      <c r="T60" s="1122"/>
      <c r="U60" s="1122"/>
      <c r="V60" s="1122"/>
      <c r="W60" s="1122"/>
      <c r="X60" s="1122"/>
      <c r="Y60" s="1122"/>
      <c r="Z60" s="1122"/>
    </row>
    <row r="61">
      <c r="A61" s="1122"/>
      <c r="B61" s="1122"/>
      <c r="C61" s="1122"/>
      <c r="D61" s="1122"/>
      <c r="E61" s="1122"/>
      <c r="F61" s="1122"/>
      <c r="G61" s="1122"/>
      <c r="H61" s="1122"/>
      <c r="I61" s="1122"/>
      <c r="J61" s="1122"/>
      <c r="K61" s="1122"/>
      <c r="L61" s="1122"/>
      <c r="M61" s="1122"/>
      <c r="N61" s="1122"/>
      <c r="O61" s="1122"/>
      <c r="P61" s="1122"/>
      <c r="Q61" s="1122"/>
      <c r="R61" s="1122"/>
      <c r="S61" s="1122"/>
      <c r="T61" s="1122"/>
      <c r="U61" s="1122"/>
      <c r="V61" s="1122"/>
      <c r="W61" s="1122"/>
      <c r="X61" s="1122"/>
      <c r="Y61" s="1122"/>
      <c r="Z61" s="1122"/>
    </row>
    <row r="62">
      <c r="A62" s="1122"/>
      <c r="B62" s="1122"/>
      <c r="C62" s="1122"/>
      <c r="D62" s="1122"/>
      <c r="E62" s="1122"/>
      <c r="F62" s="1122"/>
      <c r="G62" s="1122"/>
      <c r="H62" s="1122"/>
      <c r="I62" s="1122"/>
      <c r="J62" s="1122"/>
      <c r="K62" s="1122"/>
      <c r="L62" s="1122"/>
      <c r="M62" s="1122"/>
      <c r="N62" s="1122"/>
      <c r="O62" s="1122"/>
      <c r="P62" s="1122"/>
      <c r="Q62" s="1122"/>
      <c r="R62" s="1122"/>
      <c r="S62" s="1122"/>
      <c r="T62" s="1122"/>
      <c r="U62" s="1122"/>
      <c r="V62" s="1122"/>
      <c r="W62" s="1122"/>
      <c r="X62" s="1122"/>
      <c r="Y62" s="1122"/>
      <c r="Z62" s="1122"/>
    </row>
    <row r="63">
      <c r="A63" s="1122"/>
      <c r="B63" s="1122"/>
      <c r="C63" s="1122"/>
      <c r="D63" s="1122"/>
      <c r="E63" s="1122"/>
      <c r="F63" s="1122"/>
      <c r="G63" s="1122"/>
      <c r="H63" s="1122"/>
      <c r="I63" s="1122"/>
      <c r="J63" s="1122"/>
      <c r="K63" s="1122"/>
      <c r="L63" s="1122"/>
      <c r="M63" s="1122"/>
      <c r="N63" s="1122"/>
      <c r="O63" s="1122"/>
      <c r="P63" s="1122"/>
      <c r="Q63" s="1122"/>
      <c r="R63" s="1122"/>
      <c r="S63" s="1122"/>
      <c r="T63" s="1122"/>
      <c r="U63" s="1122"/>
      <c r="V63" s="1122"/>
      <c r="W63" s="1122"/>
      <c r="X63" s="1122"/>
      <c r="Y63" s="1122"/>
      <c r="Z63" s="1122"/>
    </row>
    <row r="64">
      <c r="A64" s="1122"/>
      <c r="B64" s="1122"/>
      <c r="C64" s="1122"/>
      <c r="D64" s="1122"/>
      <c r="E64" s="1122"/>
      <c r="F64" s="1122"/>
      <c r="G64" s="1122"/>
      <c r="H64" s="1122"/>
      <c r="I64" s="1122"/>
      <c r="J64" s="1122"/>
      <c r="K64" s="1122"/>
      <c r="L64" s="1122"/>
      <c r="M64" s="1122"/>
      <c r="N64" s="1122"/>
      <c r="O64" s="1122"/>
      <c r="P64" s="1122"/>
      <c r="Q64" s="1122"/>
      <c r="R64" s="1122"/>
      <c r="S64" s="1122"/>
      <c r="T64" s="1122"/>
      <c r="U64" s="1122"/>
      <c r="V64" s="1122"/>
      <c r="W64" s="1122"/>
      <c r="X64" s="1122"/>
      <c r="Y64" s="1122"/>
      <c r="Z64" s="1122"/>
    </row>
    <row r="65">
      <c r="A65" s="1122"/>
      <c r="B65" s="1122"/>
      <c r="C65" s="1122"/>
      <c r="D65" s="1122"/>
      <c r="E65" s="1122"/>
      <c r="F65" s="1122"/>
      <c r="G65" s="1122"/>
      <c r="H65" s="1122"/>
      <c r="I65" s="1122"/>
      <c r="J65" s="1122"/>
      <c r="K65" s="1122"/>
      <c r="L65" s="1122"/>
      <c r="M65" s="1122"/>
      <c r="N65" s="1122"/>
      <c r="O65" s="1122"/>
      <c r="P65" s="1122"/>
      <c r="Q65" s="1122"/>
      <c r="R65" s="1122"/>
      <c r="S65" s="1122"/>
      <c r="T65" s="1122"/>
      <c r="U65" s="1122"/>
      <c r="V65" s="1122"/>
      <c r="W65" s="1122"/>
      <c r="X65" s="1122"/>
      <c r="Y65" s="1122"/>
      <c r="Z65" s="1122"/>
    </row>
    <row r="66">
      <c r="A66" s="1122"/>
      <c r="B66" s="1122"/>
      <c r="C66" s="1122"/>
      <c r="D66" s="1122"/>
      <c r="E66" s="1122"/>
      <c r="F66" s="1122"/>
      <c r="G66" s="1122"/>
      <c r="H66" s="1122"/>
      <c r="I66" s="1122"/>
      <c r="J66" s="1122"/>
      <c r="K66" s="1122"/>
      <c r="L66" s="1122"/>
      <c r="M66" s="1122"/>
      <c r="N66" s="1122"/>
      <c r="O66" s="1122"/>
      <c r="P66" s="1122"/>
      <c r="Q66" s="1122"/>
      <c r="R66" s="1122"/>
      <c r="S66" s="1122"/>
      <c r="T66" s="1122"/>
      <c r="U66" s="1122"/>
      <c r="V66" s="1122"/>
      <c r="W66" s="1122"/>
      <c r="X66" s="1122"/>
      <c r="Y66" s="1122"/>
      <c r="Z66" s="1122"/>
    </row>
    <row r="67">
      <c r="A67" s="1122"/>
      <c r="B67" s="1122"/>
      <c r="C67" s="1122"/>
      <c r="D67" s="1122"/>
      <c r="E67" s="1122"/>
      <c r="F67" s="1122"/>
      <c r="G67" s="1122"/>
      <c r="H67" s="1122"/>
      <c r="I67" s="1122"/>
      <c r="J67" s="1122"/>
      <c r="K67" s="1122"/>
      <c r="L67" s="1122"/>
      <c r="M67" s="1122"/>
      <c r="N67" s="1122"/>
      <c r="O67" s="1122"/>
      <c r="P67" s="1122"/>
      <c r="Q67" s="1122"/>
      <c r="R67" s="1122"/>
      <c r="S67" s="1122"/>
      <c r="T67" s="1122"/>
      <c r="U67" s="1122"/>
      <c r="V67" s="1122"/>
      <c r="W67" s="1122"/>
      <c r="X67" s="1122"/>
      <c r="Y67" s="1122"/>
      <c r="Z67" s="1122"/>
    </row>
    <row r="68">
      <c r="A68" s="1122"/>
      <c r="B68" s="1122"/>
      <c r="C68" s="1122"/>
      <c r="D68" s="1122"/>
      <c r="E68" s="1122"/>
      <c r="F68" s="1122"/>
      <c r="G68" s="1122"/>
      <c r="H68" s="1122"/>
      <c r="I68" s="1122"/>
      <c r="J68" s="1122"/>
      <c r="K68" s="1122"/>
      <c r="L68" s="1122"/>
      <c r="M68" s="1122"/>
      <c r="N68" s="1122"/>
      <c r="O68" s="1122"/>
      <c r="P68" s="1122"/>
      <c r="Q68" s="1122"/>
      <c r="R68" s="1122"/>
      <c r="S68" s="1122"/>
      <c r="T68" s="1122"/>
      <c r="U68" s="1122"/>
      <c r="V68" s="1122"/>
      <c r="W68" s="1122"/>
      <c r="X68" s="1122"/>
      <c r="Y68" s="1122"/>
      <c r="Z68" s="1122"/>
    </row>
    <row r="69">
      <c r="A69" s="1122"/>
      <c r="B69" s="1122"/>
      <c r="C69" s="1122"/>
      <c r="D69" s="1122"/>
      <c r="E69" s="1122"/>
      <c r="F69" s="1122"/>
      <c r="G69" s="1122"/>
      <c r="H69" s="1122"/>
      <c r="I69" s="1122"/>
      <c r="J69" s="1122"/>
      <c r="K69" s="1122"/>
      <c r="L69" s="1122"/>
      <c r="M69" s="1122"/>
      <c r="N69" s="1122"/>
      <c r="O69" s="1122"/>
      <c r="P69" s="1122"/>
      <c r="Q69" s="1122"/>
      <c r="R69" s="1122"/>
      <c r="S69" s="1122"/>
      <c r="T69" s="1122"/>
      <c r="U69" s="1122"/>
      <c r="V69" s="1122"/>
      <c r="W69" s="1122"/>
      <c r="X69" s="1122"/>
      <c r="Y69" s="1122"/>
      <c r="Z69" s="1122"/>
    </row>
    <row r="70">
      <c r="A70" s="1122"/>
      <c r="B70" s="1122"/>
      <c r="C70" s="1122"/>
      <c r="D70" s="1122"/>
      <c r="E70" s="1122"/>
      <c r="F70" s="1122"/>
      <c r="G70" s="1122"/>
      <c r="H70" s="1122"/>
      <c r="I70" s="1122"/>
      <c r="J70" s="1122"/>
      <c r="K70" s="1122"/>
      <c r="L70" s="1122"/>
      <c r="M70" s="1122"/>
      <c r="N70" s="1122"/>
      <c r="O70" s="1122"/>
      <c r="P70" s="1122"/>
      <c r="Q70" s="1122"/>
      <c r="R70" s="1122"/>
      <c r="S70" s="1122"/>
      <c r="T70" s="1122"/>
      <c r="U70" s="1122"/>
      <c r="V70" s="1122"/>
      <c r="W70" s="1122"/>
      <c r="X70" s="1122"/>
      <c r="Y70" s="1122"/>
      <c r="Z70" s="1122"/>
    </row>
    <row r="71">
      <c r="A71" s="1122"/>
      <c r="B71" s="1122"/>
      <c r="C71" s="1122"/>
      <c r="D71" s="1122"/>
      <c r="E71" s="1122"/>
      <c r="F71" s="1122"/>
      <c r="G71" s="1122"/>
      <c r="H71" s="1122"/>
      <c r="I71" s="1122"/>
      <c r="J71" s="1122"/>
      <c r="K71" s="1122"/>
      <c r="L71" s="1122"/>
      <c r="M71" s="1122"/>
      <c r="N71" s="1122"/>
      <c r="O71" s="1122"/>
      <c r="P71" s="1122"/>
      <c r="Q71" s="1122"/>
      <c r="R71" s="1122"/>
      <c r="S71" s="1122"/>
      <c r="T71" s="1122"/>
      <c r="U71" s="1122"/>
      <c r="V71" s="1122"/>
      <c r="W71" s="1122"/>
      <c r="X71" s="1122"/>
      <c r="Y71" s="1122"/>
      <c r="Z71" s="1122"/>
    </row>
    <row r="72">
      <c r="A72" s="1122"/>
      <c r="B72" s="1122"/>
      <c r="C72" s="1122"/>
      <c r="D72" s="1122"/>
      <c r="E72" s="1122"/>
      <c r="F72" s="1122"/>
      <c r="G72" s="1122"/>
      <c r="H72" s="1122"/>
      <c r="I72" s="1122"/>
      <c r="J72" s="1122"/>
      <c r="K72" s="1122"/>
      <c r="L72" s="1122"/>
      <c r="M72" s="1122"/>
      <c r="N72" s="1122"/>
      <c r="O72" s="1122"/>
      <c r="P72" s="1122"/>
      <c r="Q72" s="1122"/>
      <c r="R72" s="1122"/>
      <c r="S72" s="1122"/>
      <c r="T72" s="1122"/>
      <c r="U72" s="1122"/>
      <c r="V72" s="1122"/>
      <c r="W72" s="1122"/>
      <c r="X72" s="1122"/>
      <c r="Y72" s="1122"/>
      <c r="Z72" s="1122"/>
    </row>
    <row r="73">
      <c r="A73" s="1122"/>
      <c r="B73" s="1122"/>
      <c r="C73" s="1122"/>
      <c r="D73" s="1122"/>
      <c r="E73" s="1122"/>
      <c r="F73" s="1122"/>
      <c r="G73" s="1122"/>
      <c r="H73" s="1122"/>
      <c r="I73" s="1122"/>
      <c r="J73" s="1122"/>
      <c r="K73" s="1122"/>
      <c r="L73" s="1122"/>
      <c r="M73" s="1122"/>
      <c r="N73" s="1122"/>
      <c r="O73" s="1122"/>
      <c r="P73" s="1122"/>
      <c r="Q73" s="1122"/>
      <c r="R73" s="1122"/>
      <c r="S73" s="1122"/>
      <c r="T73" s="1122"/>
      <c r="U73" s="1122"/>
      <c r="V73" s="1122"/>
      <c r="W73" s="1122"/>
      <c r="X73" s="1122"/>
      <c r="Y73" s="1122"/>
      <c r="Z73" s="1122"/>
    </row>
    <row r="74">
      <c r="A74" s="1122"/>
      <c r="B74" s="1122"/>
      <c r="C74" s="1122"/>
      <c r="D74" s="1122"/>
      <c r="E74" s="1122"/>
      <c r="F74" s="1122"/>
      <c r="G74" s="1122"/>
      <c r="H74" s="1122"/>
      <c r="I74" s="1122"/>
      <c r="J74" s="1122"/>
      <c r="K74" s="1122"/>
      <c r="L74" s="1122"/>
      <c r="M74" s="1122"/>
      <c r="N74" s="1122"/>
      <c r="O74" s="1122"/>
      <c r="P74" s="1122"/>
      <c r="Q74" s="1122"/>
      <c r="R74" s="1122"/>
      <c r="S74" s="1122"/>
      <c r="T74" s="1122"/>
      <c r="U74" s="1122"/>
      <c r="V74" s="1122"/>
      <c r="W74" s="1122"/>
      <c r="X74" s="1122"/>
      <c r="Y74" s="1122"/>
      <c r="Z74" s="1122"/>
    </row>
    <row r="75">
      <c r="A75" s="1122"/>
      <c r="B75" s="1122"/>
      <c r="C75" s="1122"/>
      <c r="D75" s="1122"/>
      <c r="E75" s="1122"/>
      <c r="F75" s="1122"/>
      <c r="G75" s="1122"/>
      <c r="H75" s="1122"/>
      <c r="I75" s="1122"/>
      <c r="J75" s="1122"/>
      <c r="K75" s="1122"/>
      <c r="L75" s="1122"/>
      <c r="M75" s="1122"/>
      <c r="N75" s="1122"/>
      <c r="O75" s="1122"/>
      <c r="P75" s="1122"/>
      <c r="Q75" s="1122"/>
      <c r="R75" s="1122"/>
      <c r="S75" s="1122"/>
      <c r="T75" s="1122"/>
      <c r="U75" s="1122"/>
      <c r="V75" s="1122"/>
      <c r="W75" s="1122"/>
      <c r="X75" s="1122"/>
      <c r="Y75" s="1122"/>
      <c r="Z75" s="1122"/>
    </row>
    <row r="76">
      <c r="A76" s="1122"/>
      <c r="B76" s="1122"/>
      <c r="C76" s="1122"/>
      <c r="D76" s="1122"/>
      <c r="E76" s="1122"/>
      <c r="F76" s="1122"/>
      <c r="G76" s="1122"/>
      <c r="H76" s="1122"/>
      <c r="I76" s="1122"/>
      <c r="J76" s="1122"/>
      <c r="K76" s="1122"/>
      <c r="L76" s="1122"/>
      <c r="M76" s="1122"/>
      <c r="N76" s="1122"/>
      <c r="O76" s="1122"/>
      <c r="P76" s="1122"/>
      <c r="Q76" s="1122"/>
      <c r="R76" s="1122"/>
      <c r="S76" s="1122"/>
      <c r="T76" s="1122"/>
      <c r="U76" s="1122"/>
      <c r="V76" s="1122"/>
      <c r="W76" s="1122"/>
      <c r="X76" s="1122"/>
      <c r="Y76" s="1122"/>
      <c r="Z76" s="1122"/>
    </row>
    <row r="77">
      <c r="A77" s="1122"/>
      <c r="B77" s="1122"/>
      <c r="C77" s="1122"/>
      <c r="D77" s="1122"/>
      <c r="E77" s="1122"/>
      <c r="F77" s="1122"/>
      <c r="G77" s="1122"/>
      <c r="H77" s="1122"/>
      <c r="I77" s="1122"/>
      <c r="J77" s="1122"/>
      <c r="K77" s="1122"/>
      <c r="L77" s="1122"/>
      <c r="M77" s="1122"/>
      <c r="N77" s="1122"/>
      <c r="O77" s="1122"/>
      <c r="P77" s="1122"/>
      <c r="Q77" s="1122"/>
      <c r="R77" s="1122"/>
      <c r="S77" s="1122"/>
      <c r="T77" s="1122"/>
      <c r="U77" s="1122"/>
      <c r="V77" s="1122"/>
      <c r="W77" s="1122"/>
      <c r="X77" s="1122"/>
      <c r="Y77" s="1122"/>
      <c r="Z77" s="1122"/>
    </row>
    <row r="78">
      <c r="A78" s="1122"/>
      <c r="B78" s="1122"/>
      <c r="C78" s="1122"/>
      <c r="D78" s="1122"/>
      <c r="E78" s="1122"/>
      <c r="F78" s="1122"/>
      <c r="G78" s="1122"/>
      <c r="H78" s="1122"/>
      <c r="I78" s="1122"/>
      <c r="J78" s="1122"/>
      <c r="K78" s="1122"/>
      <c r="L78" s="1122"/>
      <c r="M78" s="1122"/>
      <c r="N78" s="1122"/>
      <c r="O78" s="1122"/>
      <c r="P78" s="1122"/>
      <c r="Q78" s="1122"/>
      <c r="R78" s="1122"/>
      <c r="S78" s="1122"/>
      <c r="T78" s="1122"/>
      <c r="U78" s="1122"/>
      <c r="V78" s="1122"/>
      <c r="W78" s="1122"/>
      <c r="X78" s="1122"/>
      <c r="Y78" s="1122"/>
      <c r="Z78" s="1122"/>
    </row>
    <row r="79">
      <c r="A79" s="1122"/>
      <c r="B79" s="1122"/>
      <c r="C79" s="1122"/>
      <c r="D79" s="1122"/>
      <c r="E79" s="1122"/>
      <c r="F79" s="1122"/>
      <c r="G79" s="1122"/>
      <c r="H79" s="1122"/>
      <c r="I79" s="1122"/>
      <c r="J79" s="1122"/>
      <c r="K79" s="1122"/>
      <c r="L79" s="1122"/>
      <c r="M79" s="1122"/>
      <c r="N79" s="1122"/>
      <c r="O79" s="1122"/>
      <c r="P79" s="1122"/>
      <c r="Q79" s="1122"/>
      <c r="R79" s="1122"/>
      <c r="S79" s="1122"/>
      <c r="T79" s="1122"/>
      <c r="U79" s="1122"/>
      <c r="V79" s="1122"/>
      <c r="W79" s="1122"/>
      <c r="X79" s="1122"/>
      <c r="Y79" s="1122"/>
      <c r="Z79" s="1122"/>
    </row>
    <row r="80">
      <c r="A80" s="1122"/>
      <c r="B80" s="1122"/>
      <c r="C80" s="1122"/>
      <c r="D80" s="1122"/>
      <c r="E80" s="1122"/>
      <c r="F80" s="1122"/>
      <c r="G80" s="1122"/>
      <c r="H80" s="1122"/>
      <c r="I80" s="1122"/>
      <c r="J80" s="1122"/>
      <c r="K80" s="1122"/>
      <c r="L80" s="1122"/>
      <c r="M80" s="1122"/>
      <c r="N80" s="1122"/>
      <c r="O80" s="1122"/>
      <c r="P80" s="1122"/>
      <c r="Q80" s="1122"/>
      <c r="R80" s="1122"/>
      <c r="S80" s="1122"/>
      <c r="T80" s="1122"/>
      <c r="U80" s="1122"/>
      <c r="V80" s="1122"/>
      <c r="W80" s="1122"/>
      <c r="X80" s="1122"/>
      <c r="Y80" s="1122"/>
      <c r="Z80" s="1122"/>
    </row>
    <row r="81">
      <c r="A81" s="1122"/>
      <c r="B81" s="1122"/>
      <c r="C81" s="1122"/>
      <c r="D81" s="1122"/>
      <c r="E81" s="1122"/>
      <c r="F81" s="1122"/>
      <c r="G81" s="1122"/>
      <c r="H81" s="1122"/>
      <c r="I81" s="1122"/>
      <c r="J81" s="1122"/>
      <c r="K81" s="1122"/>
      <c r="L81" s="1122"/>
      <c r="M81" s="1122"/>
      <c r="N81" s="1122"/>
      <c r="O81" s="1122"/>
      <c r="P81" s="1122"/>
      <c r="Q81" s="1122"/>
      <c r="R81" s="1122"/>
      <c r="S81" s="1122"/>
      <c r="T81" s="1122"/>
      <c r="U81" s="1122"/>
      <c r="V81" s="1122"/>
      <c r="W81" s="1122"/>
      <c r="X81" s="1122"/>
      <c r="Y81" s="1122"/>
      <c r="Z81" s="1122"/>
    </row>
    <row r="82">
      <c r="A82" s="1122"/>
      <c r="B82" s="1122"/>
      <c r="C82" s="1122"/>
      <c r="D82" s="1122"/>
      <c r="E82" s="1122"/>
      <c r="F82" s="1122"/>
      <c r="G82" s="1122"/>
      <c r="H82" s="1122"/>
      <c r="I82" s="1122"/>
      <c r="J82" s="1122"/>
      <c r="K82" s="1122"/>
      <c r="L82" s="1122"/>
      <c r="M82" s="1122"/>
      <c r="N82" s="1122"/>
      <c r="O82" s="1122"/>
      <c r="P82" s="1122"/>
      <c r="Q82" s="1122"/>
      <c r="R82" s="1122"/>
      <c r="S82" s="1122"/>
      <c r="T82" s="1122"/>
      <c r="U82" s="1122"/>
      <c r="V82" s="1122"/>
      <c r="W82" s="1122"/>
      <c r="X82" s="1122"/>
      <c r="Y82" s="1122"/>
      <c r="Z82" s="1122"/>
    </row>
    <row r="83">
      <c r="A83" s="1122"/>
      <c r="B83" s="1122"/>
      <c r="C83" s="1122"/>
      <c r="D83" s="1122"/>
      <c r="E83" s="1122"/>
      <c r="F83" s="1122"/>
      <c r="G83" s="1122"/>
      <c r="H83" s="1122"/>
      <c r="I83" s="1122"/>
      <c r="J83" s="1122"/>
      <c r="K83" s="1122"/>
      <c r="L83" s="1122"/>
      <c r="M83" s="1122"/>
      <c r="N83" s="1122"/>
      <c r="O83" s="1122"/>
      <c r="P83" s="1122"/>
      <c r="Q83" s="1122"/>
      <c r="R83" s="1122"/>
      <c r="S83" s="1122"/>
      <c r="T83" s="1122"/>
      <c r="U83" s="1122"/>
      <c r="V83" s="1122"/>
      <c r="W83" s="1122"/>
      <c r="X83" s="1122"/>
      <c r="Y83" s="1122"/>
      <c r="Z83" s="1122"/>
    </row>
    <row r="84">
      <c r="A84" s="1122"/>
      <c r="B84" s="1122"/>
      <c r="C84" s="1122"/>
      <c r="D84" s="1122"/>
      <c r="E84" s="1122"/>
      <c r="F84" s="1122"/>
      <c r="G84" s="1122"/>
      <c r="H84" s="1122"/>
      <c r="I84" s="1122"/>
      <c r="J84" s="1122"/>
      <c r="K84" s="1122"/>
      <c r="L84" s="1122"/>
      <c r="M84" s="1122"/>
      <c r="N84" s="1122"/>
      <c r="O84" s="1122"/>
      <c r="P84" s="1122"/>
      <c r="Q84" s="1122"/>
      <c r="R84" s="1122"/>
      <c r="S84" s="1122"/>
      <c r="T84" s="1122"/>
      <c r="U84" s="1122"/>
      <c r="V84" s="1122"/>
      <c r="W84" s="1122"/>
      <c r="X84" s="1122"/>
      <c r="Y84" s="1122"/>
      <c r="Z84" s="1122"/>
    </row>
    <row r="85">
      <c r="A85" s="1122"/>
      <c r="B85" s="1122"/>
      <c r="C85" s="1122"/>
      <c r="D85" s="1122"/>
      <c r="E85" s="1122"/>
      <c r="F85" s="1122"/>
      <c r="G85" s="1122"/>
      <c r="H85" s="1122"/>
      <c r="I85" s="1122"/>
      <c r="J85" s="1122"/>
      <c r="K85" s="1122"/>
      <c r="L85" s="1122"/>
      <c r="M85" s="1122"/>
      <c r="N85" s="1122"/>
      <c r="O85" s="1122"/>
      <c r="P85" s="1122"/>
      <c r="Q85" s="1122"/>
      <c r="R85" s="1122"/>
      <c r="S85" s="1122"/>
      <c r="T85" s="1122"/>
      <c r="U85" s="1122"/>
      <c r="V85" s="1122"/>
      <c r="W85" s="1122"/>
      <c r="X85" s="1122"/>
      <c r="Y85" s="1122"/>
      <c r="Z85" s="1122"/>
    </row>
    <row r="86">
      <c r="A86" s="1122"/>
      <c r="B86" s="1122"/>
      <c r="C86" s="1122"/>
      <c r="D86" s="1122"/>
      <c r="E86" s="1122"/>
      <c r="F86" s="1122"/>
      <c r="G86" s="1122"/>
      <c r="H86" s="1122"/>
      <c r="I86" s="1122"/>
      <c r="J86" s="1122"/>
      <c r="K86" s="1122"/>
      <c r="L86" s="1122"/>
      <c r="M86" s="1122"/>
      <c r="N86" s="1122"/>
      <c r="O86" s="1122"/>
      <c r="P86" s="1122"/>
      <c r="Q86" s="1122"/>
      <c r="R86" s="1122"/>
      <c r="S86" s="1122"/>
      <c r="T86" s="1122"/>
      <c r="U86" s="1122"/>
      <c r="V86" s="1122"/>
      <c r="W86" s="1122"/>
      <c r="X86" s="1122"/>
      <c r="Y86" s="1122"/>
      <c r="Z86" s="1122"/>
    </row>
    <row r="87">
      <c r="A87" s="1122"/>
      <c r="B87" s="1122"/>
      <c r="C87" s="1122"/>
      <c r="D87" s="1122"/>
      <c r="E87" s="1122"/>
      <c r="F87" s="1122"/>
      <c r="G87" s="1122"/>
      <c r="H87" s="1122"/>
      <c r="I87" s="1122"/>
      <c r="J87" s="1122"/>
      <c r="K87" s="1122"/>
      <c r="L87" s="1122"/>
      <c r="M87" s="1122"/>
      <c r="N87" s="1122"/>
      <c r="O87" s="1122"/>
      <c r="P87" s="1122"/>
      <c r="Q87" s="1122"/>
      <c r="R87" s="1122"/>
      <c r="S87" s="1122"/>
      <c r="T87" s="1122"/>
      <c r="U87" s="1122"/>
      <c r="V87" s="1122"/>
      <c r="W87" s="1122"/>
      <c r="X87" s="1122"/>
      <c r="Y87" s="1122"/>
      <c r="Z87" s="1122"/>
    </row>
    <row r="88">
      <c r="A88" s="1122"/>
      <c r="B88" s="1122"/>
      <c r="C88" s="1122"/>
      <c r="D88" s="1122"/>
      <c r="E88" s="1122"/>
      <c r="F88" s="1122"/>
      <c r="G88" s="1122"/>
      <c r="H88" s="1122"/>
      <c r="I88" s="1122"/>
      <c r="J88" s="1122"/>
      <c r="K88" s="1122"/>
      <c r="L88" s="1122"/>
      <c r="M88" s="1122"/>
      <c r="N88" s="1122"/>
      <c r="O88" s="1122"/>
      <c r="P88" s="1122"/>
      <c r="Q88" s="1122"/>
      <c r="R88" s="1122"/>
      <c r="S88" s="1122"/>
      <c r="T88" s="1122"/>
      <c r="U88" s="1122"/>
      <c r="V88" s="1122"/>
      <c r="W88" s="1122"/>
      <c r="X88" s="1122"/>
      <c r="Y88" s="1122"/>
      <c r="Z88" s="1122"/>
    </row>
    <row r="89">
      <c r="A89" s="1122"/>
      <c r="B89" s="1122"/>
      <c r="C89" s="1122"/>
      <c r="D89" s="1122"/>
      <c r="E89" s="1122"/>
      <c r="F89" s="1122"/>
      <c r="G89" s="1122"/>
      <c r="H89" s="1122"/>
      <c r="I89" s="1122"/>
      <c r="J89" s="1122"/>
      <c r="K89" s="1122"/>
      <c r="L89" s="1122"/>
      <c r="M89" s="1122"/>
      <c r="N89" s="1122"/>
      <c r="O89" s="1122"/>
      <c r="P89" s="1122"/>
      <c r="Q89" s="1122"/>
      <c r="R89" s="1122"/>
      <c r="S89" s="1122"/>
      <c r="T89" s="1122"/>
      <c r="U89" s="1122"/>
      <c r="V89" s="1122"/>
      <c r="W89" s="1122"/>
      <c r="X89" s="1122"/>
      <c r="Y89" s="1122"/>
      <c r="Z89" s="1122"/>
    </row>
    <row r="90">
      <c r="A90" s="1122"/>
      <c r="B90" s="1122"/>
      <c r="C90" s="1122"/>
      <c r="D90" s="1122"/>
      <c r="E90" s="1122"/>
      <c r="F90" s="1122"/>
      <c r="G90" s="1122"/>
      <c r="H90" s="1122"/>
      <c r="I90" s="1122"/>
      <c r="J90" s="1122"/>
      <c r="K90" s="1122"/>
      <c r="L90" s="1122"/>
      <c r="M90" s="1122"/>
      <c r="N90" s="1122"/>
      <c r="O90" s="1122"/>
      <c r="P90" s="1122"/>
      <c r="Q90" s="1122"/>
      <c r="R90" s="1122"/>
      <c r="S90" s="1122"/>
      <c r="T90" s="1122"/>
      <c r="U90" s="1122"/>
      <c r="V90" s="1122"/>
      <c r="W90" s="1122"/>
      <c r="X90" s="1122"/>
      <c r="Y90" s="1122"/>
      <c r="Z90" s="1122"/>
    </row>
    <row r="91">
      <c r="A91" s="1122"/>
      <c r="B91" s="1122"/>
      <c r="C91" s="1122"/>
      <c r="D91" s="1122"/>
      <c r="E91" s="1122"/>
      <c r="F91" s="1122"/>
      <c r="G91" s="1122"/>
      <c r="H91" s="1122"/>
      <c r="I91" s="1122"/>
      <c r="J91" s="1122"/>
      <c r="K91" s="1122"/>
      <c r="L91" s="1122"/>
      <c r="M91" s="1122"/>
      <c r="N91" s="1122"/>
      <c r="O91" s="1122"/>
      <c r="P91" s="1122"/>
      <c r="Q91" s="1122"/>
      <c r="R91" s="1122"/>
      <c r="S91" s="1122"/>
      <c r="T91" s="1122"/>
      <c r="U91" s="1122"/>
      <c r="V91" s="1122"/>
      <c r="W91" s="1122"/>
      <c r="X91" s="1122"/>
      <c r="Y91" s="1122"/>
      <c r="Z91" s="1122"/>
    </row>
    <row r="92">
      <c r="A92" s="1122"/>
      <c r="B92" s="1122"/>
      <c r="C92" s="1122"/>
      <c r="D92" s="1122"/>
      <c r="E92" s="1122"/>
      <c r="F92" s="1122"/>
      <c r="G92" s="1122"/>
      <c r="H92" s="1122"/>
      <c r="I92" s="1122"/>
      <c r="J92" s="1122"/>
      <c r="K92" s="1122"/>
      <c r="L92" s="1122"/>
      <c r="M92" s="1122"/>
      <c r="N92" s="1122"/>
      <c r="O92" s="1122"/>
      <c r="P92" s="1122"/>
      <c r="Q92" s="1122"/>
      <c r="R92" s="1122"/>
      <c r="S92" s="1122"/>
      <c r="T92" s="1122"/>
      <c r="U92" s="1122"/>
      <c r="V92" s="1122"/>
      <c r="W92" s="1122"/>
      <c r="X92" s="1122"/>
      <c r="Y92" s="1122"/>
      <c r="Z92" s="1122"/>
    </row>
    <row r="93">
      <c r="A93" s="1122"/>
      <c r="B93" s="1122"/>
      <c r="C93" s="1122"/>
      <c r="D93" s="1122"/>
      <c r="E93" s="1122"/>
      <c r="F93" s="1122"/>
      <c r="G93" s="1122"/>
      <c r="H93" s="1122"/>
      <c r="I93" s="1122"/>
      <c r="J93" s="1122"/>
      <c r="K93" s="1122"/>
      <c r="L93" s="1122"/>
      <c r="M93" s="1122"/>
      <c r="N93" s="1122"/>
      <c r="O93" s="1122"/>
      <c r="P93" s="1122"/>
      <c r="Q93" s="1122"/>
      <c r="R93" s="1122"/>
      <c r="S93" s="1122"/>
      <c r="T93" s="1122"/>
      <c r="U93" s="1122"/>
      <c r="V93" s="1122"/>
      <c r="W93" s="1122"/>
      <c r="X93" s="1122"/>
      <c r="Y93" s="1122"/>
      <c r="Z93" s="1122"/>
    </row>
    <row r="94">
      <c r="A94" s="1122"/>
      <c r="B94" s="1122"/>
      <c r="C94" s="1122"/>
      <c r="D94" s="1122"/>
      <c r="E94" s="1122"/>
      <c r="F94" s="1122"/>
      <c r="G94" s="1122"/>
      <c r="H94" s="1122"/>
      <c r="I94" s="1122"/>
      <c r="J94" s="1122"/>
      <c r="K94" s="1122"/>
      <c r="L94" s="1122"/>
      <c r="M94" s="1122"/>
      <c r="N94" s="1122"/>
      <c r="O94" s="1122"/>
      <c r="P94" s="1122"/>
      <c r="Q94" s="1122"/>
      <c r="R94" s="1122"/>
      <c r="S94" s="1122"/>
      <c r="T94" s="1122"/>
      <c r="U94" s="1122"/>
      <c r="V94" s="1122"/>
      <c r="W94" s="1122"/>
      <c r="X94" s="1122"/>
      <c r="Y94" s="1122"/>
      <c r="Z94" s="1122"/>
    </row>
    <row r="95">
      <c r="A95" s="1122"/>
      <c r="B95" s="1122"/>
      <c r="C95" s="1122"/>
      <c r="D95" s="1122"/>
      <c r="E95" s="1122"/>
      <c r="F95" s="1122"/>
      <c r="G95" s="1122"/>
      <c r="H95" s="1122"/>
      <c r="I95" s="1122"/>
      <c r="J95" s="1122"/>
      <c r="K95" s="1122"/>
      <c r="L95" s="1122"/>
      <c r="M95" s="1122"/>
      <c r="N95" s="1122"/>
      <c r="O95" s="1122"/>
      <c r="P95" s="1122"/>
      <c r="Q95" s="1122"/>
      <c r="R95" s="1122"/>
      <c r="S95" s="1122"/>
      <c r="T95" s="1122"/>
      <c r="U95" s="1122"/>
      <c r="V95" s="1122"/>
      <c r="W95" s="1122"/>
      <c r="X95" s="1122"/>
      <c r="Y95" s="1122"/>
      <c r="Z95" s="1122"/>
    </row>
    <row r="96">
      <c r="A96" s="1122"/>
      <c r="B96" s="1122"/>
      <c r="C96" s="1122"/>
      <c r="D96" s="1122"/>
      <c r="E96" s="1122"/>
      <c r="F96" s="1122"/>
      <c r="G96" s="1122"/>
      <c r="H96" s="1122"/>
      <c r="I96" s="1122"/>
      <c r="J96" s="1122"/>
      <c r="K96" s="1122"/>
      <c r="L96" s="1122"/>
      <c r="M96" s="1122"/>
      <c r="N96" s="1122"/>
      <c r="O96" s="1122"/>
      <c r="P96" s="1122"/>
      <c r="Q96" s="1122"/>
      <c r="R96" s="1122"/>
      <c r="S96" s="1122"/>
      <c r="T96" s="1122"/>
      <c r="U96" s="1122"/>
      <c r="V96" s="1122"/>
      <c r="W96" s="1122"/>
      <c r="X96" s="1122"/>
      <c r="Y96" s="1122"/>
      <c r="Z96" s="1122"/>
    </row>
    <row r="97">
      <c r="A97" s="1122"/>
      <c r="B97" s="1122"/>
      <c r="C97" s="1122"/>
      <c r="D97" s="1122"/>
      <c r="E97" s="1122"/>
      <c r="F97" s="1122"/>
      <c r="G97" s="1122"/>
      <c r="H97" s="1122"/>
      <c r="I97" s="1122"/>
      <c r="J97" s="1122"/>
      <c r="K97" s="1122"/>
      <c r="L97" s="1122"/>
      <c r="M97" s="1122"/>
      <c r="N97" s="1122"/>
      <c r="O97" s="1122"/>
      <c r="P97" s="1122"/>
      <c r="Q97" s="1122"/>
      <c r="R97" s="1122"/>
      <c r="S97" s="1122"/>
      <c r="T97" s="1122"/>
      <c r="U97" s="1122"/>
      <c r="V97" s="1122"/>
      <c r="W97" s="1122"/>
      <c r="X97" s="1122"/>
      <c r="Y97" s="1122"/>
      <c r="Z97" s="1122"/>
    </row>
    <row r="98">
      <c r="A98" s="1122"/>
      <c r="B98" s="1122"/>
      <c r="C98" s="1122"/>
      <c r="D98" s="1122"/>
      <c r="E98" s="1122"/>
      <c r="F98" s="1122"/>
      <c r="G98" s="1122"/>
      <c r="H98" s="1122"/>
      <c r="I98" s="1122"/>
      <c r="J98" s="1122"/>
      <c r="K98" s="1122"/>
      <c r="L98" s="1122"/>
      <c r="M98" s="1122"/>
      <c r="N98" s="1122"/>
      <c r="O98" s="1122"/>
      <c r="P98" s="1122"/>
      <c r="Q98" s="1122"/>
      <c r="R98" s="1122"/>
      <c r="S98" s="1122"/>
      <c r="T98" s="1122"/>
      <c r="U98" s="1122"/>
      <c r="V98" s="1122"/>
      <c r="W98" s="1122"/>
      <c r="X98" s="1122"/>
      <c r="Y98" s="1122"/>
      <c r="Z98" s="1122"/>
    </row>
    <row r="99">
      <c r="A99" s="1122"/>
      <c r="B99" s="1122"/>
      <c r="C99" s="1122"/>
      <c r="D99" s="1122"/>
      <c r="E99" s="1122"/>
      <c r="F99" s="1122"/>
      <c r="G99" s="1122"/>
      <c r="H99" s="1122"/>
      <c r="I99" s="1122"/>
      <c r="J99" s="1122"/>
      <c r="K99" s="1122"/>
      <c r="L99" s="1122"/>
      <c r="M99" s="1122"/>
      <c r="N99" s="1122"/>
      <c r="O99" s="1122"/>
      <c r="P99" s="1122"/>
      <c r="Q99" s="1122"/>
      <c r="R99" s="1122"/>
      <c r="S99" s="1122"/>
      <c r="T99" s="1122"/>
      <c r="U99" s="1122"/>
      <c r="V99" s="1122"/>
      <c r="W99" s="1122"/>
      <c r="X99" s="1122"/>
      <c r="Y99" s="1122"/>
      <c r="Z99" s="1122"/>
    </row>
    <row r="100">
      <c r="A100" s="1122"/>
      <c r="B100" s="1122"/>
      <c r="C100" s="1122"/>
      <c r="D100" s="1122"/>
      <c r="E100" s="1122"/>
      <c r="F100" s="1122"/>
      <c r="G100" s="1122"/>
      <c r="H100" s="1122"/>
      <c r="I100" s="1122"/>
      <c r="J100" s="1122"/>
      <c r="K100" s="1122"/>
      <c r="L100" s="1122"/>
      <c r="M100" s="1122"/>
      <c r="N100" s="1122"/>
      <c r="O100" s="1122"/>
      <c r="P100" s="1122"/>
      <c r="Q100" s="1122"/>
      <c r="R100" s="1122"/>
      <c r="S100" s="1122"/>
      <c r="T100" s="1122"/>
      <c r="U100" s="1122"/>
      <c r="V100" s="1122"/>
      <c r="W100" s="1122"/>
      <c r="X100" s="1122"/>
      <c r="Y100" s="1122"/>
      <c r="Z100" s="1122"/>
    </row>
    <row r="101">
      <c r="A101" s="1122"/>
      <c r="B101" s="1122"/>
      <c r="C101" s="1122"/>
      <c r="D101" s="1122"/>
      <c r="E101" s="1122"/>
      <c r="F101" s="1122"/>
      <c r="G101" s="1122"/>
      <c r="H101" s="1122"/>
      <c r="I101" s="1122"/>
      <c r="J101" s="1122"/>
      <c r="K101" s="1122"/>
      <c r="L101" s="1122"/>
      <c r="M101" s="1122"/>
      <c r="N101" s="1122"/>
      <c r="O101" s="1122"/>
      <c r="P101" s="1122"/>
      <c r="Q101" s="1122"/>
      <c r="R101" s="1122"/>
      <c r="S101" s="1122"/>
      <c r="T101" s="1122"/>
      <c r="U101" s="1122"/>
      <c r="V101" s="1122"/>
      <c r="W101" s="1122"/>
      <c r="X101" s="1122"/>
      <c r="Y101" s="1122"/>
      <c r="Z101" s="1122"/>
    </row>
    <row r="102">
      <c r="A102" s="1122"/>
      <c r="B102" s="1122"/>
      <c r="C102" s="1122"/>
      <c r="D102" s="1122"/>
      <c r="E102" s="1122"/>
      <c r="F102" s="1122"/>
      <c r="G102" s="1122"/>
      <c r="H102" s="1122"/>
      <c r="I102" s="1122"/>
      <c r="J102" s="1122"/>
      <c r="K102" s="1122"/>
      <c r="L102" s="1122"/>
      <c r="M102" s="1122"/>
      <c r="N102" s="1122"/>
      <c r="O102" s="1122"/>
      <c r="P102" s="1122"/>
      <c r="Q102" s="1122"/>
      <c r="R102" s="1122"/>
      <c r="S102" s="1122"/>
      <c r="T102" s="1122"/>
      <c r="U102" s="1122"/>
      <c r="V102" s="1122"/>
      <c r="W102" s="1122"/>
      <c r="X102" s="1122"/>
      <c r="Y102" s="1122"/>
      <c r="Z102" s="1122"/>
    </row>
    <row r="103">
      <c r="A103" s="1122"/>
      <c r="B103" s="1122"/>
      <c r="C103" s="1122"/>
      <c r="D103" s="1122"/>
      <c r="E103" s="1122"/>
      <c r="F103" s="1122"/>
      <c r="G103" s="1122"/>
      <c r="H103" s="1122"/>
      <c r="I103" s="1122"/>
      <c r="J103" s="1122"/>
      <c r="K103" s="1122"/>
      <c r="L103" s="1122"/>
      <c r="M103" s="1122"/>
      <c r="N103" s="1122"/>
      <c r="O103" s="1122"/>
      <c r="P103" s="1122"/>
      <c r="Q103" s="1122"/>
      <c r="R103" s="1122"/>
      <c r="S103" s="1122"/>
      <c r="T103" s="1122"/>
      <c r="U103" s="1122"/>
      <c r="V103" s="1122"/>
      <c r="W103" s="1122"/>
      <c r="X103" s="1122"/>
      <c r="Y103" s="1122"/>
      <c r="Z103" s="1122"/>
    </row>
    <row r="104">
      <c r="A104" s="1122"/>
      <c r="B104" s="1122"/>
      <c r="C104" s="1122"/>
      <c r="D104" s="1122"/>
      <c r="E104" s="1122"/>
      <c r="F104" s="1122"/>
      <c r="G104" s="1122"/>
      <c r="H104" s="1122"/>
      <c r="I104" s="1122"/>
      <c r="J104" s="1122"/>
      <c r="K104" s="1122"/>
      <c r="L104" s="1122"/>
      <c r="M104" s="1122"/>
      <c r="N104" s="1122"/>
      <c r="O104" s="1122"/>
      <c r="P104" s="1122"/>
      <c r="Q104" s="1122"/>
      <c r="R104" s="1122"/>
      <c r="S104" s="1122"/>
      <c r="T104" s="1122"/>
      <c r="U104" s="1122"/>
      <c r="V104" s="1122"/>
      <c r="W104" s="1122"/>
      <c r="X104" s="1122"/>
      <c r="Y104" s="1122"/>
      <c r="Z104" s="1122"/>
    </row>
    <row r="105">
      <c r="A105" s="1122"/>
      <c r="B105" s="1122"/>
      <c r="C105" s="1122"/>
      <c r="D105" s="1122"/>
      <c r="E105" s="1122"/>
      <c r="F105" s="1122"/>
      <c r="G105" s="1122"/>
      <c r="H105" s="1122"/>
      <c r="I105" s="1122"/>
      <c r="J105" s="1122"/>
      <c r="K105" s="1122"/>
      <c r="L105" s="1122"/>
      <c r="M105" s="1122"/>
      <c r="N105" s="1122"/>
      <c r="O105" s="1122"/>
      <c r="P105" s="1122"/>
      <c r="Q105" s="1122"/>
      <c r="R105" s="1122"/>
      <c r="S105" s="1122"/>
      <c r="T105" s="1122"/>
      <c r="U105" s="1122"/>
      <c r="V105" s="1122"/>
      <c r="W105" s="1122"/>
      <c r="X105" s="1122"/>
      <c r="Y105" s="1122"/>
      <c r="Z105" s="1122"/>
    </row>
    <row r="106">
      <c r="A106" s="1122"/>
      <c r="B106" s="1122"/>
      <c r="C106" s="1122"/>
      <c r="D106" s="1122"/>
      <c r="E106" s="1122"/>
      <c r="F106" s="1122"/>
      <c r="G106" s="1122"/>
      <c r="H106" s="1122"/>
      <c r="I106" s="1122"/>
      <c r="J106" s="1122"/>
      <c r="K106" s="1122"/>
      <c r="L106" s="1122"/>
      <c r="M106" s="1122"/>
      <c r="N106" s="1122"/>
      <c r="O106" s="1122"/>
      <c r="P106" s="1122"/>
      <c r="Q106" s="1122"/>
      <c r="R106" s="1122"/>
      <c r="S106" s="1122"/>
      <c r="T106" s="1122"/>
      <c r="U106" s="1122"/>
      <c r="V106" s="1122"/>
      <c r="W106" s="1122"/>
      <c r="X106" s="1122"/>
      <c r="Y106" s="1122"/>
      <c r="Z106" s="1122"/>
    </row>
    <row r="107">
      <c r="A107" s="1122"/>
      <c r="B107" s="1122"/>
      <c r="C107" s="1122"/>
      <c r="D107" s="1122"/>
      <c r="E107" s="1122"/>
      <c r="F107" s="1122"/>
      <c r="G107" s="1122"/>
      <c r="H107" s="1122"/>
      <c r="I107" s="1122"/>
      <c r="J107" s="1122"/>
      <c r="K107" s="1122"/>
      <c r="L107" s="1122"/>
      <c r="M107" s="1122"/>
      <c r="N107" s="1122"/>
      <c r="O107" s="1122"/>
      <c r="P107" s="1122"/>
      <c r="Q107" s="1122"/>
      <c r="R107" s="1122"/>
      <c r="S107" s="1122"/>
      <c r="T107" s="1122"/>
      <c r="U107" s="1122"/>
      <c r="V107" s="1122"/>
      <c r="W107" s="1122"/>
      <c r="X107" s="1122"/>
      <c r="Y107" s="1122"/>
      <c r="Z107" s="1122"/>
    </row>
    <row r="108">
      <c r="A108" s="1122"/>
      <c r="B108" s="1122"/>
      <c r="C108" s="1122"/>
      <c r="D108" s="1122"/>
      <c r="E108" s="1122"/>
      <c r="F108" s="1122"/>
      <c r="G108" s="1122"/>
      <c r="H108" s="1122"/>
      <c r="I108" s="1122"/>
      <c r="J108" s="1122"/>
      <c r="K108" s="1122"/>
      <c r="L108" s="1122"/>
      <c r="M108" s="1122"/>
      <c r="N108" s="1122"/>
      <c r="O108" s="1122"/>
      <c r="P108" s="1122"/>
      <c r="Q108" s="1122"/>
      <c r="R108" s="1122"/>
      <c r="S108" s="1122"/>
      <c r="T108" s="1122"/>
      <c r="U108" s="1122"/>
      <c r="V108" s="1122"/>
      <c r="W108" s="1122"/>
      <c r="X108" s="1122"/>
      <c r="Y108" s="1122"/>
      <c r="Z108" s="1122"/>
    </row>
    <row r="109">
      <c r="A109" s="1122"/>
      <c r="B109" s="1122"/>
      <c r="C109" s="1122"/>
      <c r="D109" s="1122"/>
      <c r="E109" s="1122"/>
      <c r="F109" s="1122"/>
      <c r="G109" s="1122"/>
      <c r="H109" s="1122"/>
      <c r="I109" s="1122"/>
      <c r="J109" s="1122"/>
      <c r="K109" s="1122"/>
      <c r="L109" s="1122"/>
      <c r="M109" s="1122"/>
      <c r="N109" s="1122"/>
      <c r="O109" s="1122"/>
      <c r="P109" s="1122"/>
      <c r="Q109" s="1122"/>
      <c r="R109" s="1122"/>
      <c r="S109" s="1122"/>
      <c r="T109" s="1122"/>
      <c r="U109" s="1122"/>
      <c r="V109" s="1122"/>
      <c r="W109" s="1122"/>
      <c r="X109" s="1122"/>
      <c r="Y109" s="1122"/>
      <c r="Z109" s="1122"/>
    </row>
    <row r="110">
      <c r="A110" s="1122"/>
      <c r="B110" s="1122"/>
      <c r="C110" s="1122"/>
      <c r="D110" s="1122"/>
      <c r="E110" s="1122"/>
      <c r="F110" s="1122"/>
      <c r="G110" s="1122"/>
      <c r="H110" s="1122"/>
      <c r="I110" s="1122"/>
      <c r="J110" s="1122"/>
      <c r="K110" s="1122"/>
      <c r="L110" s="1122"/>
      <c r="M110" s="1122"/>
      <c r="N110" s="1122"/>
      <c r="O110" s="1122"/>
      <c r="P110" s="1122"/>
      <c r="Q110" s="1122"/>
      <c r="R110" s="1122"/>
      <c r="S110" s="1122"/>
      <c r="T110" s="1122"/>
      <c r="U110" s="1122"/>
      <c r="V110" s="1122"/>
      <c r="W110" s="1122"/>
      <c r="X110" s="1122"/>
      <c r="Y110" s="1122"/>
      <c r="Z110" s="1122"/>
    </row>
    <row r="111">
      <c r="A111" s="1122"/>
      <c r="B111" s="1122"/>
      <c r="C111" s="1122"/>
      <c r="D111" s="1122"/>
      <c r="E111" s="1122"/>
      <c r="F111" s="1122"/>
      <c r="G111" s="1122"/>
      <c r="H111" s="1122"/>
      <c r="I111" s="1122"/>
      <c r="J111" s="1122"/>
      <c r="K111" s="1122"/>
      <c r="L111" s="1122"/>
      <c r="M111" s="1122"/>
      <c r="N111" s="1122"/>
      <c r="O111" s="1122"/>
      <c r="P111" s="1122"/>
      <c r="Q111" s="1122"/>
      <c r="R111" s="1122"/>
      <c r="S111" s="1122"/>
      <c r="T111" s="1122"/>
      <c r="U111" s="1122"/>
      <c r="V111" s="1122"/>
      <c r="W111" s="1122"/>
      <c r="X111" s="1122"/>
      <c r="Y111" s="1122"/>
      <c r="Z111" s="1122"/>
    </row>
    <row r="112">
      <c r="A112" s="1122"/>
      <c r="B112" s="1122"/>
      <c r="C112" s="1122"/>
      <c r="D112" s="1122"/>
      <c r="E112" s="1122"/>
      <c r="F112" s="1122"/>
      <c r="G112" s="1122"/>
      <c r="H112" s="1122"/>
      <c r="I112" s="1122"/>
      <c r="J112" s="1122"/>
      <c r="K112" s="1122"/>
      <c r="L112" s="1122"/>
      <c r="M112" s="1122"/>
      <c r="N112" s="1122"/>
      <c r="O112" s="1122"/>
      <c r="P112" s="1122"/>
      <c r="Q112" s="1122"/>
      <c r="R112" s="1122"/>
      <c r="S112" s="1122"/>
      <c r="T112" s="1122"/>
      <c r="U112" s="1122"/>
      <c r="V112" s="1122"/>
      <c r="W112" s="1122"/>
      <c r="X112" s="1122"/>
      <c r="Y112" s="1122"/>
      <c r="Z112" s="1122"/>
    </row>
    <row r="113">
      <c r="A113" s="1122"/>
      <c r="B113" s="1122"/>
      <c r="C113" s="1122"/>
      <c r="D113" s="1122"/>
      <c r="E113" s="1122"/>
      <c r="F113" s="1122"/>
      <c r="G113" s="1122"/>
      <c r="H113" s="1122"/>
      <c r="I113" s="1122"/>
      <c r="J113" s="1122"/>
      <c r="K113" s="1122"/>
      <c r="L113" s="1122"/>
      <c r="M113" s="1122"/>
      <c r="N113" s="1122"/>
      <c r="O113" s="1122"/>
      <c r="P113" s="1122"/>
      <c r="Q113" s="1122"/>
      <c r="R113" s="1122"/>
      <c r="S113" s="1122"/>
      <c r="T113" s="1122"/>
      <c r="U113" s="1122"/>
      <c r="V113" s="1122"/>
      <c r="W113" s="1122"/>
      <c r="X113" s="1122"/>
      <c r="Y113" s="1122"/>
      <c r="Z113" s="1122"/>
    </row>
    <row r="114">
      <c r="A114" s="1122"/>
      <c r="B114" s="1122"/>
      <c r="C114" s="1122"/>
      <c r="D114" s="1122"/>
      <c r="E114" s="1122"/>
      <c r="F114" s="1122"/>
      <c r="G114" s="1122"/>
      <c r="H114" s="1122"/>
      <c r="I114" s="1122"/>
      <c r="J114" s="1122"/>
      <c r="K114" s="1122"/>
      <c r="L114" s="1122"/>
      <c r="M114" s="1122"/>
      <c r="N114" s="1122"/>
      <c r="O114" s="1122"/>
      <c r="P114" s="1122"/>
      <c r="Q114" s="1122"/>
      <c r="R114" s="1122"/>
      <c r="S114" s="1122"/>
      <c r="T114" s="1122"/>
      <c r="U114" s="1122"/>
      <c r="V114" s="1122"/>
      <c r="W114" s="1122"/>
      <c r="X114" s="1122"/>
      <c r="Y114" s="1122"/>
      <c r="Z114" s="1122"/>
    </row>
    <row r="115">
      <c r="A115" s="1122"/>
      <c r="B115" s="1122"/>
      <c r="C115" s="1122"/>
      <c r="D115" s="1122"/>
      <c r="E115" s="1122"/>
      <c r="F115" s="1122"/>
      <c r="G115" s="1122"/>
      <c r="H115" s="1122"/>
      <c r="I115" s="1122"/>
      <c r="J115" s="1122"/>
      <c r="K115" s="1122"/>
      <c r="L115" s="1122"/>
      <c r="M115" s="1122"/>
      <c r="N115" s="1122"/>
      <c r="O115" s="1122"/>
      <c r="P115" s="1122"/>
      <c r="Q115" s="1122"/>
      <c r="R115" s="1122"/>
      <c r="S115" s="1122"/>
      <c r="T115" s="1122"/>
      <c r="U115" s="1122"/>
      <c r="V115" s="1122"/>
      <c r="W115" s="1122"/>
      <c r="X115" s="1122"/>
      <c r="Y115" s="1122"/>
      <c r="Z115" s="1122"/>
    </row>
    <row r="116">
      <c r="A116" s="1122"/>
      <c r="B116" s="1122"/>
      <c r="C116" s="1122"/>
      <c r="D116" s="1122"/>
      <c r="E116" s="1122"/>
      <c r="F116" s="1122"/>
      <c r="G116" s="1122"/>
      <c r="H116" s="1122"/>
      <c r="I116" s="1122"/>
      <c r="J116" s="1122"/>
      <c r="K116" s="1122"/>
      <c r="L116" s="1122"/>
      <c r="M116" s="1122"/>
      <c r="N116" s="1122"/>
      <c r="O116" s="1122"/>
      <c r="P116" s="1122"/>
      <c r="Q116" s="1122"/>
      <c r="R116" s="1122"/>
      <c r="S116" s="1122"/>
      <c r="T116" s="1122"/>
      <c r="U116" s="1122"/>
      <c r="V116" s="1122"/>
      <c r="W116" s="1122"/>
      <c r="X116" s="1122"/>
      <c r="Y116" s="1122"/>
      <c r="Z116" s="1122"/>
    </row>
    <row r="117">
      <c r="A117" s="1122"/>
      <c r="B117" s="1122"/>
      <c r="C117" s="1122"/>
      <c r="D117" s="1122"/>
      <c r="E117" s="1122"/>
      <c r="F117" s="1122"/>
      <c r="G117" s="1122"/>
      <c r="H117" s="1122"/>
      <c r="I117" s="1122"/>
      <c r="J117" s="1122"/>
      <c r="K117" s="1122"/>
      <c r="L117" s="1122"/>
      <c r="M117" s="1122"/>
      <c r="N117" s="1122"/>
      <c r="O117" s="1122"/>
      <c r="P117" s="1122"/>
      <c r="Q117" s="1122"/>
      <c r="R117" s="1122"/>
      <c r="S117" s="1122"/>
      <c r="T117" s="1122"/>
      <c r="U117" s="1122"/>
      <c r="V117" s="1122"/>
      <c r="W117" s="1122"/>
      <c r="X117" s="1122"/>
      <c r="Y117" s="1122"/>
      <c r="Z117" s="1122"/>
    </row>
    <row r="118">
      <c r="A118" s="1122"/>
      <c r="B118" s="1122"/>
      <c r="C118" s="1122"/>
      <c r="D118" s="1122"/>
      <c r="E118" s="1122"/>
      <c r="F118" s="1122"/>
      <c r="G118" s="1122"/>
      <c r="H118" s="1122"/>
      <c r="I118" s="1122"/>
      <c r="J118" s="1122"/>
      <c r="K118" s="1122"/>
      <c r="L118" s="1122"/>
      <c r="M118" s="1122"/>
      <c r="N118" s="1122"/>
      <c r="O118" s="1122"/>
      <c r="P118" s="1122"/>
      <c r="Q118" s="1122"/>
      <c r="R118" s="1122"/>
      <c r="S118" s="1122"/>
      <c r="T118" s="1122"/>
      <c r="U118" s="1122"/>
      <c r="V118" s="1122"/>
      <c r="W118" s="1122"/>
      <c r="X118" s="1122"/>
      <c r="Y118" s="1122"/>
      <c r="Z118" s="1122"/>
    </row>
    <row r="119">
      <c r="A119" s="1122"/>
      <c r="B119" s="1122"/>
      <c r="C119" s="1122"/>
      <c r="D119" s="1122"/>
      <c r="E119" s="1122"/>
      <c r="F119" s="1122"/>
      <c r="G119" s="1122"/>
      <c r="H119" s="1122"/>
      <c r="I119" s="1122"/>
      <c r="J119" s="1122"/>
      <c r="K119" s="1122"/>
      <c r="L119" s="1122"/>
      <c r="M119" s="1122"/>
      <c r="N119" s="1122"/>
      <c r="O119" s="1122"/>
      <c r="P119" s="1122"/>
      <c r="Q119" s="1122"/>
      <c r="R119" s="1122"/>
      <c r="S119" s="1122"/>
      <c r="T119" s="1122"/>
      <c r="U119" s="1122"/>
      <c r="V119" s="1122"/>
      <c r="W119" s="1122"/>
      <c r="X119" s="1122"/>
      <c r="Y119" s="1122"/>
      <c r="Z119" s="1122"/>
    </row>
    <row r="120">
      <c r="A120" s="1122"/>
      <c r="B120" s="1122"/>
      <c r="C120" s="1122"/>
      <c r="D120" s="1122"/>
      <c r="E120" s="1122"/>
      <c r="F120" s="1122"/>
      <c r="G120" s="1122"/>
      <c r="H120" s="1122"/>
      <c r="I120" s="1122"/>
      <c r="J120" s="1122"/>
      <c r="K120" s="1122"/>
      <c r="L120" s="1122"/>
      <c r="M120" s="1122"/>
      <c r="N120" s="1122"/>
      <c r="O120" s="1122"/>
      <c r="P120" s="1122"/>
      <c r="Q120" s="1122"/>
      <c r="R120" s="1122"/>
      <c r="S120" s="1122"/>
      <c r="T120" s="1122"/>
      <c r="U120" s="1122"/>
      <c r="V120" s="1122"/>
      <c r="W120" s="1122"/>
      <c r="X120" s="1122"/>
      <c r="Y120" s="1122"/>
      <c r="Z120" s="1122"/>
    </row>
    <row r="121">
      <c r="A121" s="1122"/>
      <c r="B121" s="1122"/>
      <c r="C121" s="1122"/>
      <c r="D121" s="1122"/>
      <c r="E121" s="1122"/>
      <c r="F121" s="1122"/>
      <c r="G121" s="1122"/>
      <c r="H121" s="1122"/>
      <c r="I121" s="1122"/>
      <c r="J121" s="1122"/>
      <c r="K121" s="1122"/>
      <c r="L121" s="1122"/>
      <c r="M121" s="1122"/>
      <c r="N121" s="1122"/>
      <c r="O121" s="1122"/>
      <c r="P121" s="1122"/>
      <c r="Q121" s="1122"/>
      <c r="R121" s="1122"/>
      <c r="S121" s="1122"/>
      <c r="T121" s="1122"/>
      <c r="U121" s="1122"/>
      <c r="V121" s="1122"/>
      <c r="W121" s="1122"/>
      <c r="X121" s="1122"/>
      <c r="Y121" s="1122"/>
      <c r="Z121" s="1122"/>
    </row>
    <row r="122">
      <c r="A122" s="1122"/>
      <c r="B122" s="1122"/>
      <c r="C122" s="1122"/>
      <c r="D122" s="1122"/>
      <c r="E122" s="1122"/>
      <c r="F122" s="1122"/>
      <c r="G122" s="1122"/>
      <c r="H122" s="1122"/>
      <c r="I122" s="1122"/>
      <c r="J122" s="1122"/>
      <c r="K122" s="1122"/>
      <c r="L122" s="1122"/>
      <c r="M122" s="1122"/>
      <c r="N122" s="1122"/>
      <c r="O122" s="1122"/>
      <c r="P122" s="1122"/>
      <c r="Q122" s="1122"/>
      <c r="R122" s="1122"/>
      <c r="S122" s="1122"/>
      <c r="T122" s="1122"/>
      <c r="U122" s="1122"/>
      <c r="V122" s="1122"/>
      <c r="W122" s="1122"/>
      <c r="X122" s="1122"/>
      <c r="Y122" s="1122"/>
      <c r="Z122" s="1122"/>
    </row>
    <row r="123">
      <c r="A123" s="1122"/>
      <c r="B123" s="1122"/>
      <c r="C123" s="1122"/>
      <c r="D123" s="1122"/>
      <c r="E123" s="1122"/>
      <c r="F123" s="1122"/>
      <c r="G123" s="1122"/>
      <c r="H123" s="1122"/>
      <c r="I123" s="1122"/>
      <c r="J123" s="1122"/>
      <c r="K123" s="1122"/>
      <c r="L123" s="1122"/>
      <c r="M123" s="1122"/>
      <c r="N123" s="1122"/>
      <c r="O123" s="1122"/>
      <c r="P123" s="1122"/>
      <c r="Q123" s="1122"/>
      <c r="R123" s="1122"/>
      <c r="S123" s="1122"/>
      <c r="T123" s="1122"/>
      <c r="U123" s="1122"/>
      <c r="V123" s="1122"/>
      <c r="W123" s="1122"/>
      <c r="X123" s="1122"/>
      <c r="Y123" s="1122"/>
      <c r="Z123" s="1122"/>
    </row>
    <row r="124">
      <c r="A124" s="1122"/>
      <c r="B124" s="1122"/>
      <c r="C124" s="1122"/>
      <c r="D124" s="1122"/>
      <c r="E124" s="1122"/>
      <c r="F124" s="1122"/>
      <c r="G124" s="1122"/>
      <c r="H124" s="1122"/>
      <c r="I124" s="1122"/>
      <c r="J124" s="1122"/>
      <c r="K124" s="1122"/>
      <c r="L124" s="1122"/>
      <c r="M124" s="1122"/>
      <c r="N124" s="1122"/>
      <c r="O124" s="1122"/>
      <c r="P124" s="1122"/>
      <c r="Q124" s="1122"/>
      <c r="R124" s="1122"/>
      <c r="S124" s="1122"/>
      <c r="T124" s="1122"/>
      <c r="U124" s="1122"/>
      <c r="V124" s="1122"/>
      <c r="W124" s="1122"/>
      <c r="X124" s="1122"/>
      <c r="Y124" s="1122"/>
      <c r="Z124" s="1122"/>
    </row>
    <row r="125">
      <c r="A125" s="1122"/>
      <c r="B125" s="1122"/>
      <c r="C125" s="1122"/>
      <c r="D125" s="1122"/>
      <c r="E125" s="1122"/>
      <c r="F125" s="1122"/>
      <c r="G125" s="1122"/>
      <c r="H125" s="1122"/>
      <c r="I125" s="1122"/>
      <c r="J125" s="1122"/>
      <c r="K125" s="1122"/>
      <c r="L125" s="1122"/>
      <c r="M125" s="1122"/>
      <c r="N125" s="1122"/>
      <c r="O125" s="1122"/>
      <c r="P125" s="1122"/>
      <c r="Q125" s="1122"/>
      <c r="R125" s="1122"/>
      <c r="S125" s="1122"/>
      <c r="T125" s="1122"/>
      <c r="U125" s="1122"/>
      <c r="V125" s="1122"/>
      <c r="W125" s="1122"/>
      <c r="X125" s="1122"/>
      <c r="Y125" s="1122"/>
      <c r="Z125" s="1122"/>
    </row>
    <row r="126">
      <c r="A126" s="1122"/>
      <c r="B126" s="1122"/>
      <c r="C126" s="1122"/>
      <c r="D126" s="1122"/>
      <c r="E126" s="1122"/>
      <c r="F126" s="1122"/>
      <c r="G126" s="1122"/>
      <c r="H126" s="1122"/>
      <c r="I126" s="1122"/>
      <c r="J126" s="1122"/>
      <c r="K126" s="1122"/>
      <c r="L126" s="1122"/>
      <c r="M126" s="1122"/>
      <c r="N126" s="1122"/>
      <c r="O126" s="1122"/>
      <c r="P126" s="1122"/>
      <c r="Q126" s="1122"/>
      <c r="R126" s="1122"/>
      <c r="S126" s="1122"/>
      <c r="T126" s="1122"/>
      <c r="U126" s="1122"/>
      <c r="V126" s="1122"/>
      <c r="W126" s="1122"/>
      <c r="X126" s="1122"/>
      <c r="Y126" s="1122"/>
      <c r="Z126" s="1122"/>
    </row>
    <row r="127">
      <c r="A127" s="1122"/>
      <c r="B127" s="1122"/>
      <c r="C127" s="1122"/>
      <c r="D127" s="1122"/>
      <c r="E127" s="1122"/>
      <c r="F127" s="1122"/>
      <c r="G127" s="1122"/>
      <c r="H127" s="1122"/>
      <c r="I127" s="1122"/>
      <c r="J127" s="1122"/>
      <c r="K127" s="1122"/>
      <c r="L127" s="1122"/>
      <c r="M127" s="1122"/>
      <c r="N127" s="1122"/>
      <c r="O127" s="1122"/>
      <c r="P127" s="1122"/>
      <c r="Q127" s="1122"/>
      <c r="R127" s="1122"/>
      <c r="S127" s="1122"/>
      <c r="T127" s="1122"/>
      <c r="U127" s="1122"/>
      <c r="V127" s="1122"/>
      <c r="W127" s="1122"/>
      <c r="X127" s="1122"/>
      <c r="Y127" s="1122"/>
      <c r="Z127" s="1122"/>
    </row>
    <row r="128">
      <c r="A128" s="1122"/>
      <c r="B128" s="1122"/>
      <c r="C128" s="1122"/>
      <c r="D128" s="1122"/>
      <c r="E128" s="1122"/>
      <c r="F128" s="1122"/>
      <c r="G128" s="1122"/>
      <c r="H128" s="1122"/>
      <c r="I128" s="1122"/>
      <c r="J128" s="1122"/>
      <c r="K128" s="1122"/>
      <c r="L128" s="1122"/>
      <c r="M128" s="1122"/>
      <c r="N128" s="1122"/>
      <c r="O128" s="1122"/>
      <c r="P128" s="1122"/>
      <c r="Q128" s="1122"/>
      <c r="R128" s="1122"/>
      <c r="S128" s="1122"/>
      <c r="T128" s="1122"/>
      <c r="U128" s="1122"/>
      <c r="V128" s="1122"/>
      <c r="W128" s="1122"/>
      <c r="X128" s="1122"/>
      <c r="Y128" s="1122"/>
      <c r="Z128" s="1122"/>
    </row>
    <row r="129">
      <c r="A129" s="1122"/>
      <c r="B129" s="1122"/>
      <c r="C129" s="1122"/>
      <c r="D129" s="1122"/>
      <c r="E129" s="1122"/>
      <c r="F129" s="1122"/>
      <c r="G129" s="1122"/>
      <c r="H129" s="1122"/>
      <c r="I129" s="1122"/>
      <c r="J129" s="1122"/>
      <c r="K129" s="1122"/>
      <c r="L129" s="1122"/>
      <c r="M129" s="1122"/>
      <c r="N129" s="1122"/>
      <c r="O129" s="1122"/>
      <c r="P129" s="1122"/>
      <c r="Q129" s="1122"/>
      <c r="R129" s="1122"/>
      <c r="S129" s="1122"/>
      <c r="T129" s="1122"/>
      <c r="U129" s="1122"/>
      <c r="V129" s="1122"/>
      <c r="W129" s="1122"/>
      <c r="X129" s="1122"/>
      <c r="Y129" s="1122"/>
      <c r="Z129" s="1122"/>
    </row>
    <row r="130">
      <c r="A130" s="1122"/>
      <c r="B130" s="1122"/>
      <c r="C130" s="1122"/>
      <c r="D130" s="1122"/>
      <c r="E130" s="1122"/>
      <c r="F130" s="1122"/>
      <c r="G130" s="1122"/>
      <c r="H130" s="1122"/>
      <c r="I130" s="1122"/>
      <c r="J130" s="1122"/>
      <c r="K130" s="1122"/>
      <c r="L130" s="1122"/>
      <c r="M130" s="1122"/>
      <c r="N130" s="1122"/>
      <c r="O130" s="1122"/>
      <c r="P130" s="1122"/>
      <c r="Q130" s="1122"/>
      <c r="R130" s="1122"/>
      <c r="S130" s="1122"/>
      <c r="T130" s="1122"/>
      <c r="U130" s="1122"/>
      <c r="V130" s="1122"/>
      <c r="W130" s="1122"/>
      <c r="X130" s="1122"/>
      <c r="Y130" s="1122"/>
      <c r="Z130" s="1122"/>
    </row>
    <row r="131">
      <c r="A131" s="1122"/>
      <c r="B131" s="1122"/>
      <c r="C131" s="1122"/>
      <c r="D131" s="1122"/>
      <c r="E131" s="1122"/>
      <c r="F131" s="1122"/>
      <c r="G131" s="1122"/>
      <c r="H131" s="1122"/>
      <c r="I131" s="1122"/>
      <c r="J131" s="1122"/>
      <c r="K131" s="1122"/>
      <c r="L131" s="1122"/>
      <c r="M131" s="1122"/>
      <c r="N131" s="1122"/>
      <c r="O131" s="1122"/>
      <c r="P131" s="1122"/>
      <c r="Q131" s="1122"/>
      <c r="R131" s="1122"/>
      <c r="S131" s="1122"/>
      <c r="T131" s="1122"/>
      <c r="U131" s="1122"/>
      <c r="V131" s="1122"/>
      <c r="W131" s="1122"/>
      <c r="X131" s="1122"/>
      <c r="Y131" s="1122"/>
      <c r="Z131" s="1122"/>
    </row>
    <row r="132">
      <c r="A132" s="1122"/>
      <c r="B132" s="1122"/>
      <c r="C132" s="1122"/>
      <c r="D132" s="1122"/>
      <c r="E132" s="1122"/>
      <c r="F132" s="1122"/>
      <c r="G132" s="1122"/>
      <c r="H132" s="1122"/>
      <c r="I132" s="1122"/>
      <c r="J132" s="1122"/>
      <c r="K132" s="1122"/>
      <c r="L132" s="1122"/>
      <c r="M132" s="1122"/>
      <c r="N132" s="1122"/>
      <c r="O132" s="1122"/>
      <c r="P132" s="1122"/>
      <c r="Q132" s="1122"/>
      <c r="R132" s="1122"/>
      <c r="S132" s="1122"/>
      <c r="T132" s="1122"/>
      <c r="U132" s="1122"/>
      <c r="V132" s="1122"/>
      <c r="W132" s="1122"/>
      <c r="X132" s="1122"/>
      <c r="Y132" s="1122"/>
      <c r="Z132" s="1122"/>
    </row>
    <row r="133">
      <c r="A133" s="1122"/>
      <c r="B133" s="1122"/>
      <c r="C133" s="1122"/>
      <c r="D133" s="1122"/>
      <c r="E133" s="1122"/>
      <c r="F133" s="1122"/>
      <c r="G133" s="1122"/>
      <c r="H133" s="1122"/>
      <c r="I133" s="1122"/>
      <c r="J133" s="1122"/>
      <c r="K133" s="1122"/>
      <c r="L133" s="1122"/>
      <c r="M133" s="1122"/>
      <c r="N133" s="1122"/>
      <c r="O133" s="1122"/>
      <c r="P133" s="1122"/>
      <c r="Q133" s="1122"/>
      <c r="R133" s="1122"/>
      <c r="S133" s="1122"/>
      <c r="T133" s="1122"/>
      <c r="U133" s="1122"/>
      <c r="V133" s="1122"/>
      <c r="W133" s="1122"/>
      <c r="X133" s="1122"/>
      <c r="Y133" s="1122"/>
      <c r="Z133" s="1122"/>
    </row>
    <row r="134">
      <c r="A134" s="1122"/>
      <c r="B134" s="1122"/>
      <c r="C134" s="1122"/>
      <c r="D134" s="1122"/>
      <c r="E134" s="1122"/>
      <c r="F134" s="1122"/>
      <c r="G134" s="1122"/>
      <c r="H134" s="1122"/>
      <c r="I134" s="1122"/>
      <c r="J134" s="1122"/>
      <c r="K134" s="1122"/>
      <c r="L134" s="1122"/>
      <c r="M134" s="1122"/>
      <c r="N134" s="1122"/>
      <c r="O134" s="1122"/>
      <c r="P134" s="1122"/>
      <c r="Q134" s="1122"/>
      <c r="R134" s="1122"/>
      <c r="S134" s="1122"/>
      <c r="T134" s="1122"/>
      <c r="U134" s="1122"/>
      <c r="V134" s="1122"/>
      <c r="W134" s="1122"/>
      <c r="X134" s="1122"/>
      <c r="Y134" s="1122"/>
      <c r="Z134" s="1122"/>
    </row>
    <row r="135">
      <c r="A135" s="1122"/>
      <c r="B135" s="1122"/>
      <c r="C135" s="1122"/>
      <c r="D135" s="1122"/>
      <c r="E135" s="1122"/>
      <c r="F135" s="1122"/>
      <c r="G135" s="1122"/>
      <c r="H135" s="1122"/>
      <c r="I135" s="1122"/>
      <c r="J135" s="1122"/>
      <c r="K135" s="1122"/>
      <c r="L135" s="1122"/>
      <c r="M135" s="1122"/>
      <c r="N135" s="1122"/>
      <c r="O135" s="1122"/>
      <c r="P135" s="1122"/>
      <c r="Q135" s="1122"/>
      <c r="R135" s="1122"/>
      <c r="S135" s="1122"/>
      <c r="T135" s="1122"/>
      <c r="U135" s="1122"/>
      <c r="V135" s="1122"/>
      <c r="W135" s="1122"/>
      <c r="X135" s="1122"/>
      <c r="Y135" s="1122"/>
      <c r="Z135" s="1122"/>
    </row>
    <row r="136">
      <c r="A136" s="1122"/>
      <c r="B136" s="1122"/>
      <c r="C136" s="1122"/>
      <c r="D136" s="1122"/>
      <c r="E136" s="1122"/>
      <c r="F136" s="1122"/>
      <c r="G136" s="1122"/>
      <c r="H136" s="1122"/>
      <c r="I136" s="1122"/>
      <c r="J136" s="1122"/>
      <c r="K136" s="1122"/>
      <c r="L136" s="1122"/>
      <c r="M136" s="1122"/>
      <c r="N136" s="1122"/>
      <c r="O136" s="1122"/>
      <c r="P136" s="1122"/>
      <c r="Q136" s="1122"/>
      <c r="R136" s="1122"/>
      <c r="S136" s="1122"/>
      <c r="T136" s="1122"/>
      <c r="U136" s="1122"/>
      <c r="V136" s="1122"/>
      <c r="W136" s="1122"/>
      <c r="X136" s="1122"/>
      <c r="Y136" s="1122"/>
      <c r="Z136" s="1122"/>
    </row>
    <row r="137">
      <c r="A137" s="1122"/>
      <c r="B137" s="1122"/>
      <c r="C137" s="1122"/>
      <c r="D137" s="1122"/>
      <c r="E137" s="1122"/>
      <c r="F137" s="1122"/>
      <c r="G137" s="1122"/>
      <c r="H137" s="1122"/>
      <c r="I137" s="1122"/>
      <c r="J137" s="1122"/>
      <c r="K137" s="1122"/>
      <c r="L137" s="1122"/>
      <c r="M137" s="1122"/>
      <c r="N137" s="1122"/>
      <c r="O137" s="1122"/>
      <c r="P137" s="1122"/>
      <c r="Q137" s="1122"/>
      <c r="R137" s="1122"/>
      <c r="S137" s="1122"/>
      <c r="T137" s="1122"/>
      <c r="U137" s="1122"/>
      <c r="V137" s="1122"/>
      <c r="W137" s="1122"/>
      <c r="X137" s="1122"/>
      <c r="Y137" s="1122"/>
      <c r="Z137" s="1122"/>
    </row>
    <row r="138">
      <c r="A138" s="1122"/>
      <c r="B138" s="1122"/>
      <c r="C138" s="1122"/>
      <c r="D138" s="1122"/>
      <c r="E138" s="1122"/>
      <c r="F138" s="1122"/>
      <c r="G138" s="1122"/>
      <c r="H138" s="1122"/>
      <c r="I138" s="1122"/>
      <c r="J138" s="1122"/>
      <c r="K138" s="1122"/>
      <c r="L138" s="1122"/>
      <c r="M138" s="1122"/>
      <c r="N138" s="1122"/>
      <c r="O138" s="1122"/>
      <c r="P138" s="1122"/>
      <c r="Q138" s="1122"/>
      <c r="R138" s="1122"/>
      <c r="S138" s="1122"/>
      <c r="T138" s="1122"/>
      <c r="U138" s="1122"/>
      <c r="V138" s="1122"/>
      <c r="W138" s="1122"/>
      <c r="X138" s="1122"/>
      <c r="Y138" s="1122"/>
      <c r="Z138" s="1122"/>
    </row>
    <row r="139">
      <c r="A139" s="1122"/>
      <c r="B139" s="1122"/>
      <c r="C139" s="1122"/>
      <c r="D139" s="1122"/>
      <c r="E139" s="1122"/>
      <c r="F139" s="1122"/>
      <c r="G139" s="1122"/>
      <c r="H139" s="1122"/>
      <c r="I139" s="1122"/>
      <c r="J139" s="1122"/>
      <c r="K139" s="1122"/>
      <c r="L139" s="1122"/>
      <c r="M139" s="1122"/>
      <c r="N139" s="1122"/>
      <c r="O139" s="1122"/>
      <c r="P139" s="1122"/>
      <c r="Q139" s="1122"/>
      <c r="R139" s="1122"/>
      <c r="S139" s="1122"/>
      <c r="T139" s="1122"/>
      <c r="U139" s="1122"/>
      <c r="V139" s="1122"/>
      <c r="W139" s="1122"/>
      <c r="X139" s="1122"/>
      <c r="Y139" s="1122"/>
      <c r="Z139" s="1122"/>
    </row>
    <row r="140">
      <c r="A140" s="1122"/>
      <c r="B140" s="1122"/>
      <c r="C140" s="1122"/>
      <c r="D140" s="1122"/>
      <c r="E140" s="1122"/>
      <c r="F140" s="1122"/>
      <c r="G140" s="1122"/>
      <c r="H140" s="1122"/>
      <c r="I140" s="1122"/>
      <c r="J140" s="1122"/>
      <c r="K140" s="1122"/>
      <c r="L140" s="1122"/>
      <c r="M140" s="1122"/>
      <c r="N140" s="1122"/>
      <c r="O140" s="1122"/>
      <c r="P140" s="1122"/>
      <c r="Q140" s="1122"/>
      <c r="R140" s="1122"/>
      <c r="S140" s="1122"/>
      <c r="T140" s="1122"/>
      <c r="U140" s="1122"/>
      <c r="V140" s="1122"/>
      <c r="W140" s="1122"/>
      <c r="X140" s="1122"/>
      <c r="Y140" s="1122"/>
      <c r="Z140" s="1122"/>
    </row>
    <row r="141">
      <c r="A141" s="1122"/>
      <c r="B141" s="1122"/>
      <c r="C141" s="1122"/>
      <c r="D141" s="1122"/>
      <c r="E141" s="1122"/>
      <c r="F141" s="1122"/>
      <c r="G141" s="1122"/>
      <c r="H141" s="1122"/>
      <c r="I141" s="1122"/>
      <c r="J141" s="1122"/>
      <c r="K141" s="1122"/>
      <c r="L141" s="1122"/>
      <c r="M141" s="1122"/>
      <c r="N141" s="1122"/>
      <c r="O141" s="1122"/>
      <c r="P141" s="1122"/>
      <c r="Q141" s="1122"/>
      <c r="R141" s="1122"/>
      <c r="S141" s="1122"/>
      <c r="T141" s="1122"/>
      <c r="U141" s="1122"/>
      <c r="V141" s="1122"/>
      <c r="W141" s="1122"/>
      <c r="X141" s="1122"/>
      <c r="Y141" s="1122"/>
      <c r="Z141" s="1122"/>
    </row>
    <row r="142">
      <c r="A142" s="1122"/>
      <c r="B142" s="1122"/>
      <c r="C142" s="1122"/>
      <c r="D142" s="1122"/>
      <c r="E142" s="1122"/>
      <c r="F142" s="1122"/>
      <c r="G142" s="1122"/>
      <c r="H142" s="1122"/>
      <c r="I142" s="1122"/>
      <c r="J142" s="1122"/>
      <c r="K142" s="1122"/>
      <c r="L142" s="1122"/>
      <c r="M142" s="1122"/>
      <c r="N142" s="1122"/>
      <c r="O142" s="1122"/>
      <c r="P142" s="1122"/>
      <c r="Q142" s="1122"/>
      <c r="R142" s="1122"/>
      <c r="S142" s="1122"/>
      <c r="T142" s="1122"/>
      <c r="U142" s="1122"/>
      <c r="V142" s="1122"/>
      <c r="W142" s="1122"/>
      <c r="X142" s="1122"/>
      <c r="Y142" s="1122"/>
      <c r="Z142" s="1122"/>
    </row>
    <row r="143">
      <c r="A143" s="1122"/>
      <c r="B143" s="1122"/>
      <c r="C143" s="1122"/>
      <c r="D143" s="1122"/>
      <c r="E143" s="1122"/>
      <c r="F143" s="1122"/>
      <c r="G143" s="1122"/>
      <c r="H143" s="1122"/>
      <c r="I143" s="1122"/>
      <c r="J143" s="1122"/>
      <c r="K143" s="1122"/>
      <c r="L143" s="1122"/>
      <c r="M143" s="1122"/>
      <c r="N143" s="1122"/>
      <c r="O143" s="1122"/>
      <c r="P143" s="1122"/>
      <c r="Q143" s="1122"/>
      <c r="R143" s="1122"/>
      <c r="S143" s="1122"/>
      <c r="T143" s="1122"/>
      <c r="U143" s="1122"/>
      <c r="V143" s="1122"/>
      <c r="W143" s="1122"/>
      <c r="X143" s="1122"/>
      <c r="Y143" s="1122"/>
      <c r="Z143" s="1122"/>
    </row>
    <row r="144">
      <c r="A144" s="1122"/>
      <c r="B144" s="1122"/>
      <c r="C144" s="1122"/>
      <c r="D144" s="1122"/>
      <c r="E144" s="1122"/>
      <c r="F144" s="1122"/>
      <c r="G144" s="1122"/>
      <c r="H144" s="1122"/>
      <c r="I144" s="1122"/>
      <c r="J144" s="1122"/>
      <c r="K144" s="1122"/>
      <c r="L144" s="1122"/>
      <c r="M144" s="1122"/>
      <c r="N144" s="1122"/>
      <c r="O144" s="1122"/>
      <c r="P144" s="1122"/>
      <c r="Q144" s="1122"/>
      <c r="R144" s="1122"/>
      <c r="S144" s="1122"/>
      <c r="T144" s="1122"/>
      <c r="U144" s="1122"/>
      <c r="V144" s="1122"/>
      <c r="W144" s="1122"/>
      <c r="X144" s="1122"/>
      <c r="Y144" s="1122"/>
      <c r="Z144" s="1122"/>
    </row>
    <row r="145">
      <c r="A145" s="1122"/>
      <c r="B145" s="1122"/>
      <c r="C145" s="1122"/>
      <c r="D145" s="1122"/>
      <c r="E145" s="1122"/>
      <c r="F145" s="1122"/>
      <c r="G145" s="1122"/>
      <c r="H145" s="1122"/>
      <c r="I145" s="1122"/>
      <c r="J145" s="1122"/>
      <c r="K145" s="1122"/>
      <c r="L145" s="1122"/>
      <c r="M145" s="1122"/>
      <c r="N145" s="1122"/>
      <c r="O145" s="1122"/>
      <c r="P145" s="1122"/>
      <c r="Q145" s="1122"/>
      <c r="R145" s="1122"/>
      <c r="S145" s="1122"/>
      <c r="T145" s="1122"/>
      <c r="U145" s="1122"/>
      <c r="V145" s="1122"/>
      <c r="W145" s="1122"/>
      <c r="X145" s="1122"/>
      <c r="Y145" s="1122"/>
      <c r="Z145" s="1122"/>
    </row>
    <row r="146">
      <c r="A146" s="1122"/>
      <c r="B146" s="1122"/>
      <c r="C146" s="1122"/>
      <c r="D146" s="1122"/>
      <c r="E146" s="1122"/>
      <c r="F146" s="1122"/>
      <c r="G146" s="1122"/>
      <c r="H146" s="1122"/>
      <c r="I146" s="1122"/>
      <c r="J146" s="1122"/>
      <c r="K146" s="1122"/>
      <c r="L146" s="1122"/>
      <c r="M146" s="1122"/>
      <c r="N146" s="1122"/>
      <c r="O146" s="1122"/>
      <c r="P146" s="1122"/>
      <c r="Q146" s="1122"/>
      <c r="R146" s="1122"/>
      <c r="S146" s="1122"/>
      <c r="T146" s="1122"/>
      <c r="U146" s="1122"/>
      <c r="V146" s="1122"/>
      <c r="W146" s="1122"/>
      <c r="X146" s="1122"/>
      <c r="Y146" s="1122"/>
      <c r="Z146" s="1122"/>
    </row>
    <row r="147">
      <c r="A147" s="1122"/>
      <c r="B147" s="1122"/>
      <c r="C147" s="1122"/>
      <c r="D147" s="1122"/>
      <c r="E147" s="1122"/>
      <c r="F147" s="1122"/>
      <c r="G147" s="1122"/>
      <c r="H147" s="1122"/>
      <c r="I147" s="1122"/>
      <c r="J147" s="1122"/>
      <c r="K147" s="1122"/>
      <c r="L147" s="1122"/>
      <c r="M147" s="1122"/>
      <c r="N147" s="1122"/>
      <c r="O147" s="1122"/>
      <c r="P147" s="1122"/>
      <c r="Q147" s="1122"/>
      <c r="R147" s="1122"/>
      <c r="S147" s="1122"/>
      <c r="T147" s="1122"/>
      <c r="U147" s="1122"/>
      <c r="V147" s="1122"/>
      <c r="W147" s="1122"/>
      <c r="X147" s="1122"/>
      <c r="Y147" s="1122"/>
      <c r="Z147" s="1122"/>
    </row>
    <row r="148">
      <c r="A148" s="1122"/>
      <c r="B148" s="1122"/>
      <c r="C148" s="1122"/>
      <c r="D148" s="1122"/>
      <c r="E148" s="1122"/>
      <c r="F148" s="1122"/>
      <c r="G148" s="1122"/>
      <c r="H148" s="1122"/>
      <c r="I148" s="1122"/>
      <c r="J148" s="1122"/>
      <c r="K148" s="1122"/>
      <c r="L148" s="1122"/>
      <c r="M148" s="1122"/>
      <c r="N148" s="1122"/>
      <c r="O148" s="1122"/>
      <c r="P148" s="1122"/>
      <c r="Q148" s="1122"/>
      <c r="R148" s="1122"/>
      <c r="S148" s="1122"/>
      <c r="T148" s="1122"/>
      <c r="U148" s="1122"/>
      <c r="V148" s="1122"/>
      <c r="W148" s="1122"/>
      <c r="X148" s="1122"/>
      <c r="Y148" s="1122"/>
      <c r="Z148" s="1122"/>
    </row>
    <row r="149">
      <c r="A149" s="1122"/>
      <c r="B149" s="1122"/>
      <c r="C149" s="1122"/>
      <c r="D149" s="1122"/>
      <c r="E149" s="1122"/>
      <c r="F149" s="1122"/>
      <c r="G149" s="1122"/>
      <c r="H149" s="1122"/>
      <c r="I149" s="1122"/>
      <c r="J149" s="1122"/>
      <c r="K149" s="1122"/>
      <c r="L149" s="1122"/>
      <c r="M149" s="1122"/>
      <c r="N149" s="1122"/>
      <c r="O149" s="1122"/>
      <c r="P149" s="1122"/>
      <c r="Q149" s="1122"/>
      <c r="R149" s="1122"/>
      <c r="S149" s="1122"/>
      <c r="T149" s="1122"/>
      <c r="U149" s="1122"/>
      <c r="V149" s="1122"/>
      <c r="W149" s="1122"/>
      <c r="X149" s="1122"/>
      <c r="Y149" s="1122"/>
      <c r="Z149" s="1122"/>
    </row>
    <row r="150">
      <c r="A150" s="1122"/>
      <c r="B150" s="1122"/>
      <c r="C150" s="1122"/>
      <c r="D150" s="1122"/>
      <c r="E150" s="1122"/>
      <c r="F150" s="1122"/>
      <c r="G150" s="1122"/>
      <c r="H150" s="1122"/>
      <c r="I150" s="1122"/>
      <c r="J150" s="1122"/>
      <c r="K150" s="1122"/>
      <c r="L150" s="1122"/>
      <c r="M150" s="1122"/>
      <c r="N150" s="1122"/>
      <c r="O150" s="1122"/>
      <c r="P150" s="1122"/>
      <c r="Q150" s="1122"/>
      <c r="R150" s="1122"/>
      <c r="S150" s="1122"/>
      <c r="T150" s="1122"/>
      <c r="U150" s="1122"/>
      <c r="V150" s="1122"/>
      <c r="W150" s="1122"/>
      <c r="X150" s="1122"/>
      <c r="Y150" s="1122"/>
      <c r="Z150" s="1122"/>
    </row>
    <row r="151">
      <c r="A151" s="1122"/>
      <c r="B151" s="1122"/>
      <c r="C151" s="1122"/>
      <c r="D151" s="1122"/>
      <c r="E151" s="1122"/>
      <c r="F151" s="1122"/>
      <c r="G151" s="1122"/>
      <c r="H151" s="1122"/>
      <c r="I151" s="1122"/>
      <c r="J151" s="1122"/>
      <c r="K151" s="1122"/>
      <c r="L151" s="1122"/>
      <c r="M151" s="1122"/>
      <c r="N151" s="1122"/>
      <c r="O151" s="1122"/>
      <c r="P151" s="1122"/>
      <c r="Q151" s="1122"/>
      <c r="R151" s="1122"/>
      <c r="S151" s="1122"/>
      <c r="T151" s="1122"/>
      <c r="U151" s="1122"/>
      <c r="V151" s="1122"/>
      <c r="W151" s="1122"/>
      <c r="X151" s="1122"/>
      <c r="Y151" s="1122"/>
      <c r="Z151" s="1122"/>
    </row>
    <row r="152">
      <c r="A152" s="1122"/>
      <c r="B152" s="1122"/>
      <c r="C152" s="1122"/>
      <c r="D152" s="1122"/>
      <c r="E152" s="1122"/>
      <c r="F152" s="1122"/>
      <c r="G152" s="1122"/>
      <c r="H152" s="1122"/>
      <c r="I152" s="1122"/>
      <c r="J152" s="1122"/>
      <c r="K152" s="1122"/>
      <c r="L152" s="1122"/>
      <c r="M152" s="1122"/>
      <c r="N152" s="1122"/>
      <c r="O152" s="1122"/>
      <c r="P152" s="1122"/>
      <c r="Q152" s="1122"/>
      <c r="R152" s="1122"/>
      <c r="S152" s="1122"/>
      <c r="T152" s="1122"/>
      <c r="U152" s="1122"/>
      <c r="V152" s="1122"/>
      <c r="W152" s="1122"/>
      <c r="X152" s="1122"/>
      <c r="Y152" s="1122"/>
      <c r="Z152" s="1122"/>
    </row>
    <row r="153">
      <c r="A153" s="1122"/>
      <c r="B153" s="1122"/>
      <c r="C153" s="1122"/>
      <c r="D153" s="1122"/>
      <c r="E153" s="1122"/>
      <c r="F153" s="1122"/>
      <c r="G153" s="1122"/>
      <c r="H153" s="1122"/>
      <c r="I153" s="1122"/>
      <c r="J153" s="1122"/>
      <c r="K153" s="1122"/>
      <c r="L153" s="1122"/>
      <c r="M153" s="1122"/>
      <c r="N153" s="1122"/>
      <c r="O153" s="1122"/>
      <c r="P153" s="1122"/>
      <c r="Q153" s="1122"/>
      <c r="R153" s="1122"/>
      <c r="S153" s="1122"/>
      <c r="T153" s="1122"/>
      <c r="U153" s="1122"/>
      <c r="V153" s="1122"/>
      <c r="W153" s="1122"/>
      <c r="X153" s="1122"/>
      <c r="Y153" s="1122"/>
      <c r="Z153" s="1122"/>
    </row>
    <row r="154">
      <c r="A154" s="1122"/>
      <c r="B154" s="1122"/>
      <c r="C154" s="1122"/>
      <c r="D154" s="1122"/>
      <c r="E154" s="1122"/>
      <c r="F154" s="1122"/>
      <c r="G154" s="1122"/>
      <c r="H154" s="1122"/>
      <c r="I154" s="1122"/>
      <c r="J154" s="1122"/>
      <c r="K154" s="1122"/>
      <c r="L154" s="1122"/>
      <c r="M154" s="1122"/>
      <c r="N154" s="1122"/>
      <c r="O154" s="1122"/>
      <c r="P154" s="1122"/>
      <c r="Q154" s="1122"/>
      <c r="R154" s="1122"/>
      <c r="S154" s="1122"/>
      <c r="T154" s="1122"/>
      <c r="U154" s="1122"/>
      <c r="V154" s="1122"/>
      <c r="W154" s="1122"/>
      <c r="X154" s="1122"/>
      <c r="Y154" s="1122"/>
      <c r="Z154" s="1122"/>
    </row>
    <row r="155">
      <c r="A155" s="1122"/>
      <c r="B155" s="1122"/>
      <c r="C155" s="1122"/>
      <c r="D155" s="1122"/>
      <c r="E155" s="1122"/>
      <c r="F155" s="1122"/>
      <c r="G155" s="1122"/>
      <c r="H155" s="1122"/>
      <c r="I155" s="1122"/>
      <c r="J155" s="1122"/>
      <c r="K155" s="1122"/>
      <c r="L155" s="1122"/>
      <c r="M155" s="1122"/>
      <c r="N155" s="1122"/>
      <c r="O155" s="1122"/>
      <c r="P155" s="1122"/>
      <c r="Q155" s="1122"/>
      <c r="R155" s="1122"/>
      <c r="S155" s="1122"/>
      <c r="T155" s="1122"/>
      <c r="U155" s="1122"/>
      <c r="V155" s="1122"/>
      <c r="W155" s="1122"/>
      <c r="X155" s="1122"/>
      <c r="Y155" s="1122"/>
      <c r="Z155" s="1122"/>
    </row>
    <row r="156">
      <c r="A156" s="1122"/>
      <c r="B156" s="1122"/>
      <c r="C156" s="1122"/>
      <c r="D156" s="1122"/>
      <c r="E156" s="1122"/>
      <c r="F156" s="1122"/>
      <c r="G156" s="1122"/>
      <c r="H156" s="1122"/>
      <c r="I156" s="1122"/>
      <c r="J156" s="1122"/>
      <c r="K156" s="1122"/>
      <c r="L156" s="1122"/>
      <c r="M156" s="1122"/>
      <c r="N156" s="1122"/>
      <c r="O156" s="1122"/>
      <c r="P156" s="1122"/>
      <c r="Q156" s="1122"/>
      <c r="R156" s="1122"/>
      <c r="S156" s="1122"/>
      <c r="T156" s="1122"/>
      <c r="U156" s="1122"/>
      <c r="V156" s="1122"/>
      <c r="W156" s="1122"/>
      <c r="X156" s="1122"/>
      <c r="Y156" s="1122"/>
      <c r="Z156" s="1122"/>
    </row>
    <row r="157">
      <c r="A157" s="1122"/>
      <c r="B157" s="1122"/>
      <c r="C157" s="1122"/>
      <c r="D157" s="1122"/>
      <c r="E157" s="1122"/>
      <c r="F157" s="1122"/>
      <c r="G157" s="1122"/>
      <c r="H157" s="1122"/>
      <c r="I157" s="1122"/>
      <c r="J157" s="1122"/>
      <c r="K157" s="1122"/>
      <c r="L157" s="1122"/>
      <c r="M157" s="1122"/>
      <c r="N157" s="1122"/>
      <c r="O157" s="1122"/>
      <c r="P157" s="1122"/>
      <c r="Q157" s="1122"/>
      <c r="R157" s="1122"/>
      <c r="S157" s="1122"/>
      <c r="T157" s="1122"/>
      <c r="U157" s="1122"/>
      <c r="V157" s="1122"/>
      <c r="W157" s="1122"/>
      <c r="X157" s="1122"/>
      <c r="Y157" s="1122"/>
      <c r="Z157" s="1122"/>
    </row>
    <row r="158">
      <c r="A158" s="1122"/>
      <c r="B158" s="1122"/>
      <c r="C158" s="1122"/>
      <c r="D158" s="1122"/>
      <c r="E158" s="1122"/>
      <c r="F158" s="1122"/>
      <c r="G158" s="1122"/>
      <c r="H158" s="1122"/>
      <c r="I158" s="1122"/>
      <c r="J158" s="1122"/>
      <c r="K158" s="1122"/>
      <c r="L158" s="1122"/>
      <c r="M158" s="1122"/>
      <c r="N158" s="1122"/>
      <c r="O158" s="1122"/>
      <c r="P158" s="1122"/>
      <c r="Q158" s="1122"/>
      <c r="R158" s="1122"/>
      <c r="S158" s="1122"/>
      <c r="T158" s="1122"/>
      <c r="U158" s="1122"/>
      <c r="V158" s="1122"/>
      <c r="W158" s="1122"/>
      <c r="X158" s="1122"/>
      <c r="Y158" s="1122"/>
      <c r="Z158" s="1122"/>
    </row>
    <row r="159">
      <c r="A159" s="1122"/>
      <c r="B159" s="1122"/>
      <c r="C159" s="1122"/>
      <c r="D159" s="1122"/>
      <c r="E159" s="1122"/>
      <c r="F159" s="1122"/>
      <c r="G159" s="1122"/>
      <c r="H159" s="1122"/>
      <c r="I159" s="1122"/>
      <c r="J159" s="1122"/>
      <c r="K159" s="1122"/>
      <c r="L159" s="1122"/>
      <c r="M159" s="1122"/>
      <c r="N159" s="1122"/>
      <c r="O159" s="1122"/>
      <c r="P159" s="1122"/>
      <c r="Q159" s="1122"/>
      <c r="R159" s="1122"/>
      <c r="S159" s="1122"/>
      <c r="T159" s="1122"/>
      <c r="U159" s="1122"/>
      <c r="V159" s="1122"/>
      <c r="W159" s="1122"/>
      <c r="X159" s="1122"/>
      <c r="Y159" s="1122"/>
      <c r="Z159" s="1122"/>
    </row>
    <row r="160">
      <c r="A160" s="1122"/>
      <c r="B160" s="1122"/>
      <c r="C160" s="1122"/>
      <c r="D160" s="1122"/>
      <c r="E160" s="1122"/>
      <c r="F160" s="1122"/>
      <c r="G160" s="1122"/>
      <c r="H160" s="1122"/>
      <c r="I160" s="1122"/>
      <c r="J160" s="1122"/>
      <c r="K160" s="1122"/>
      <c r="L160" s="1122"/>
      <c r="M160" s="1122"/>
      <c r="N160" s="1122"/>
      <c r="O160" s="1122"/>
      <c r="P160" s="1122"/>
      <c r="Q160" s="1122"/>
      <c r="R160" s="1122"/>
      <c r="S160" s="1122"/>
      <c r="T160" s="1122"/>
      <c r="U160" s="1122"/>
      <c r="V160" s="1122"/>
      <c r="W160" s="1122"/>
      <c r="X160" s="1122"/>
      <c r="Y160" s="1122"/>
      <c r="Z160" s="1122"/>
    </row>
    <row r="161">
      <c r="A161" s="1122"/>
      <c r="B161" s="1122"/>
      <c r="C161" s="1122"/>
      <c r="D161" s="1122"/>
      <c r="E161" s="1122"/>
      <c r="F161" s="1122"/>
      <c r="G161" s="1122"/>
      <c r="H161" s="1122"/>
      <c r="I161" s="1122"/>
      <c r="J161" s="1122"/>
      <c r="K161" s="1122"/>
      <c r="L161" s="1122"/>
      <c r="M161" s="1122"/>
      <c r="N161" s="1122"/>
      <c r="O161" s="1122"/>
      <c r="P161" s="1122"/>
      <c r="Q161" s="1122"/>
      <c r="R161" s="1122"/>
      <c r="S161" s="1122"/>
      <c r="T161" s="1122"/>
      <c r="U161" s="1122"/>
      <c r="V161" s="1122"/>
      <c r="W161" s="1122"/>
      <c r="X161" s="1122"/>
      <c r="Y161" s="1122"/>
      <c r="Z161" s="1122"/>
    </row>
    <row r="162">
      <c r="A162" s="1122"/>
      <c r="B162" s="1122"/>
      <c r="C162" s="1122"/>
      <c r="D162" s="1122"/>
      <c r="E162" s="1122"/>
      <c r="F162" s="1122"/>
      <c r="G162" s="1122"/>
      <c r="H162" s="1122"/>
      <c r="I162" s="1122"/>
      <c r="J162" s="1122"/>
      <c r="K162" s="1122"/>
      <c r="L162" s="1122"/>
      <c r="M162" s="1122"/>
      <c r="N162" s="1122"/>
      <c r="O162" s="1122"/>
      <c r="P162" s="1122"/>
      <c r="Q162" s="1122"/>
      <c r="R162" s="1122"/>
      <c r="S162" s="1122"/>
      <c r="T162" s="1122"/>
      <c r="U162" s="1122"/>
      <c r="V162" s="1122"/>
      <c r="W162" s="1122"/>
      <c r="X162" s="1122"/>
      <c r="Y162" s="1122"/>
      <c r="Z162" s="1122"/>
    </row>
    <row r="163">
      <c r="A163" s="1122"/>
      <c r="B163" s="1122"/>
      <c r="C163" s="1122"/>
      <c r="D163" s="1122"/>
      <c r="E163" s="1122"/>
      <c r="F163" s="1122"/>
      <c r="G163" s="1122"/>
      <c r="H163" s="1122"/>
      <c r="I163" s="1122"/>
      <c r="J163" s="1122"/>
      <c r="K163" s="1122"/>
      <c r="L163" s="1122"/>
      <c r="M163" s="1122"/>
      <c r="N163" s="1122"/>
      <c r="O163" s="1122"/>
      <c r="P163" s="1122"/>
      <c r="Q163" s="1122"/>
      <c r="R163" s="1122"/>
      <c r="S163" s="1122"/>
      <c r="T163" s="1122"/>
      <c r="U163" s="1122"/>
      <c r="V163" s="1122"/>
      <c r="W163" s="1122"/>
      <c r="X163" s="1122"/>
      <c r="Y163" s="1122"/>
      <c r="Z163" s="1122"/>
    </row>
    <row r="164">
      <c r="A164" s="1122"/>
      <c r="B164" s="1122"/>
      <c r="C164" s="1122"/>
      <c r="D164" s="1122"/>
      <c r="E164" s="1122"/>
      <c r="F164" s="1122"/>
      <c r="G164" s="1122"/>
      <c r="H164" s="1122"/>
      <c r="I164" s="1122"/>
      <c r="J164" s="1122"/>
      <c r="K164" s="1122"/>
      <c r="L164" s="1122"/>
      <c r="M164" s="1122"/>
      <c r="N164" s="1122"/>
      <c r="O164" s="1122"/>
      <c r="P164" s="1122"/>
      <c r="Q164" s="1122"/>
      <c r="R164" s="1122"/>
      <c r="S164" s="1122"/>
      <c r="T164" s="1122"/>
      <c r="U164" s="1122"/>
      <c r="V164" s="1122"/>
      <c r="W164" s="1122"/>
      <c r="X164" s="1122"/>
      <c r="Y164" s="1122"/>
      <c r="Z164" s="1122"/>
    </row>
    <row r="165">
      <c r="A165" s="1122"/>
      <c r="B165" s="1122"/>
      <c r="C165" s="1122"/>
      <c r="D165" s="1122"/>
      <c r="E165" s="1122"/>
      <c r="F165" s="1122"/>
      <c r="G165" s="1122"/>
      <c r="H165" s="1122"/>
      <c r="I165" s="1122"/>
      <c r="J165" s="1122"/>
      <c r="K165" s="1122"/>
      <c r="L165" s="1122"/>
      <c r="M165" s="1122"/>
      <c r="N165" s="1122"/>
      <c r="O165" s="1122"/>
      <c r="P165" s="1122"/>
      <c r="Q165" s="1122"/>
      <c r="R165" s="1122"/>
      <c r="S165" s="1122"/>
      <c r="T165" s="1122"/>
      <c r="U165" s="1122"/>
      <c r="V165" s="1122"/>
      <c r="W165" s="1122"/>
      <c r="X165" s="1122"/>
      <c r="Y165" s="1122"/>
      <c r="Z165" s="1122"/>
    </row>
    <row r="166">
      <c r="A166" s="1122"/>
      <c r="B166" s="1122"/>
      <c r="C166" s="1122"/>
      <c r="D166" s="1122"/>
      <c r="E166" s="1122"/>
      <c r="F166" s="1122"/>
      <c r="G166" s="1122"/>
      <c r="H166" s="1122"/>
      <c r="I166" s="1122"/>
      <c r="J166" s="1122"/>
      <c r="K166" s="1122"/>
      <c r="L166" s="1122"/>
      <c r="M166" s="1122"/>
      <c r="N166" s="1122"/>
      <c r="O166" s="1122"/>
      <c r="P166" s="1122"/>
      <c r="Q166" s="1122"/>
      <c r="R166" s="1122"/>
      <c r="S166" s="1122"/>
      <c r="T166" s="1122"/>
      <c r="U166" s="1122"/>
      <c r="V166" s="1122"/>
      <c r="W166" s="1122"/>
      <c r="X166" s="1122"/>
      <c r="Y166" s="1122"/>
      <c r="Z166" s="1122"/>
    </row>
    <row r="167">
      <c r="A167" s="1122"/>
      <c r="B167" s="1122"/>
      <c r="C167" s="1122"/>
      <c r="D167" s="1122"/>
      <c r="E167" s="1122"/>
      <c r="F167" s="1122"/>
      <c r="G167" s="1122"/>
      <c r="H167" s="1122"/>
      <c r="I167" s="1122"/>
      <c r="J167" s="1122"/>
      <c r="K167" s="1122"/>
      <c r="L167" s="1122"/>
      <c r="M167" s="1122"/>
      <c r="N167" s="1122"/>
      <c r="O167" s="1122"/>
      <c r="P167" s="1122"/>
      <c r="Q167" s="1122"/>
      <c r="R167" s="1122"/>
      <c r="S167" s="1122"/>
      <c r="T167" s="1122"/>
      <c r="U167" s="1122"/>
      <c r="V167" s="1122"/>
      <c r="W167" s="1122"/>
      <c r="X167" s="1122"/>
      <c r="Y167" s="1122"/>
      <c r="Z167" s="1122"/>
    </row>
    <row r="168">
      <c r="A168" s="1122"/>
      <c r="B168" s="1122"/>
      <c r="C168" s="1122"/>
      <c r="D168" s="1122"/>
      <c r="E168" s="1122"/>
      <c r="F168" s="1122"/>
      <c r="G168" s="1122"/>
      <c r="H168" s="1122"/>
      <c r="I168" s="1122"/>
      <c r="J168" s="1122"/>
      <c r="K168" s="1122"/>
      <c r="L168" s="1122"/>
      <c r="M168" s="1122"/>
      <c r="N168" s="1122"/>
      <c r="O168" s="1122"/>
      <c r="P168" s="1122"/>
      <c r="Q168" s="1122"/>
      <c r="R168" s="1122"/>
      <c r="S168" s="1122"/>
      <c r="T168" s="1122"/>
      <c r="U168" s="1122"/>
      <c r="V168" s="1122"/>
      <c r="W168" s="1122"/>
      <c r="X168" s="1122"/>
      <c r="Y168" s="1122"/>
      <c r="Z168" s="1122"/>
    </row>
    <row r="169">
      <c r="A169" s="1122"/>
      <c r="B169" s="1122"/>
      <c r="C169" s="1122"/>
      <c r="D169" s="1122"/>
      <c r="E169" s="1122"/>
      <c r="F169" s="1122"/>
      <c r="G169" s="1122"/>
      <c r="H169" s="1122"/>
      <c r="I169" s="1122"/>
      <c r="J169" s="1122"/>
      <c r="K169" s="1122"/>
      <c r="L169" s="1122"/>
      <c r="M169" s="1122"/>
      <c r="N169" s="1122"/>
      <c r="O169" s="1122"/>
      <c r="P169" s="1122"/>
      <c r="Q169" s="1122"/>
      <c r="R169" s="1122"/>
      <c r="S169" s="1122"/>
      <c r="T169" s="1122"/>
      <c r="U169" s="1122"/>
      <c r="V169" s="1122"/>
      <c r="W169" s="1122"/>
      <c r="X169" s="1122"/>
      <c r="Y169" s="1122"/>
      <c r="Z169" s="1122"/>
    </row>
    <row r="170">
      <c r="A170" s="1122"/>
      <c r="B170" s="1122"/>
      <c r="C170" s="1122"/>
      <c r="D170" s="1122"/>
      <c r="E170" s="1122"/>
      <c r="F170" s="1122"/>
      <c r="G170" s="1122"/>
      <c r="H170" s="1122"/>
      <c r="I170" s="1122"/>
      <c r="J170" s="1122"/>
      <c r="K170" s="1122"/>
      <c r="L170" s="1122"/>
      <c r="M170" s="1122"/>
      <c r="N170" s="1122"/>
      <c r="O170" s="1122"/>
      <c r="P170" s="1122"/>
      <c r="Q170" s="1122"/>
      <c r="R170" s="1122"/>
      <c r="S170" s="1122"/>
      <c r="T170" s="1122"/>
      <c r="U170" s="1122"/>
      <c r="V170" s="1122"/>
      <c r="W170" s="1122"/>
      <c r="X170" s="1122"/>
      <c r="Y170" s="1122"/>
      <c r="Z170" s="1122"/>
    </row>
    <row r="171">
      <c r="A171" s="1122"/>
      <c r="B171" s="1122"/>
      <c r="C171" s="1122"/>
      <c r="D171" s="1122"/>
      <c r="E171" s="1122"/>
      <c r="F171" s="1122"/>
      <c r="G171" s="1122"/>
      <c r="H171" s="1122"/>
      <c r="I171" s="1122"/>
      <c r="J171" s="1122"/>
      <c r="K171" s="1122"/>
      <c r="L171" s="1122"/>
      <c r="M171" s="1122"/>
      <c r="N171" s="1122"/>
      <c r="O171" s="1122"/>
      <c r="P171" s="1122"/>
      <c r="Q171" s="1122"/>
      <c r="R171" s="1122"/>
      <c r="S171" s="1122"/>
      <c r="T171" s="1122"/>
      <c r="U171" s="1122"/>
      <c r="V171" s="1122"/>
      <c r="W171" s="1122"/>
      <c r="X171" s="1122"/>
      <c r="Y171" s="1122"/>
      <c r="Z171" s="1122"/>
    </row>
    <row r="172">
      <c r="A172" s="1122"/>
      <c r="B172" s="1122"/>
      <c r="C172" s="1122"/>
      <c r="D172" s="1122"/>
      <c r="E172" s="1122"/>
      <c r="F172" s="1122"/>
      <c r="G172" s="1122"/>
      <c r="H172" s="1122"/>
      <c r="I172" s="1122"/>
      <c r="J172" s="1122"/>
      <c r="K172" s="1122"/>
      <c r="L172" s="1122"/>
      <c r="M172" s="1122"/>
      <c r="N172" s="1122"/>
      <c r="O172" s="1122"/>
      <c r="P172" s="1122"/>
      <c r="Q172" s="1122"/>
      <c r="R172" s="1122"/>
      <c r="S172" s="1122"/>
      <c r="T172" s="1122"/>
      <c r="U172" s="1122"/>
      <c r="V172" s="1122"/>
      <c r="W172" s="1122"/>
      <c r="X172" s="1122"/>
      <c r="Y172" s="1122"/>
      <c r="Z172" s="1122"/>
    </row>
    <row r="173">
      <c r="A173" s="1122"/>
      <c r="B173" s="1122"/>
      <c r="C173" s="1122"/>
      <c r="D173" s="1122"/>
      <c r="E173" s="1122"/>
      <c r="F173" s="1122"/>
      <c r="G173" s="1122"/>
      <c r="H173" s="1122"/>
      <c r="I173" s="1122"/>
      <c r="J173" s="1122"/>
      <c r="K173" s="1122"/>
      <c r="L173" s="1122"/>
      <c r="M173" s="1122"/>
      <c r="N173" s="1122"/>
      <c r="O173" s="1122"/>
      <c r="P173" s="1122"/>
      <c r="Q173" s="1122"/>
      <c r="R173" s="1122"/>
      <c r="S173" s="1122"/>
      <c r="T173" s="1122"/>
      <c r="U173" s="1122"/>
      <c r="V173" s="1122"/>
      <c r="W173" s="1122"/>
      <c r="X173" s="1122"/>
      <c r="Y173" s="1122"/>
      <c r="Z173" s="1122"/>
    </row>
    <row r="174">
      <c r="A174" s="1122"/>
      <c r="B174" s="1122"/>
      <c r="C174" s="1122"/>
      <c r="D174" s="1122"/>
      <c r="E174" s="1122"/>
      <c r="F174" s="1122"/>
      <c r="G174" s="1122"/>
      <c r="H174" s="1122"/>
      <c r="I174" s="1122"/>
      <c r="J174" s="1122"/>
      <c r="K174" s="1122"/>
      <c r="L174" s="1122"/>
      <c r="M174" s="1122"/>
      <c r="N174" s="1122"/>
      <c r="O174" s="1122"/>
      <c r="P174" s="1122"/>
      <c r="Q174" s="1122"/>
      <c r="R174" s="1122"/>
      <c r="S174" s="1122"/>
      <c r="T174" s="1122"/>
      <c r="U174" s="1122"/>
      <c r="V174" s="1122"/>
      <c r="W174" s="1122"/>
      <c r="X174" s="1122"/>
      <c r="Y174" s="1122"/>
      <c r="Z174" s="1122"/>
    </row>
    <row r="175">
      <c r="A175" s="1122"/>
      <c r="B175" s="1122"/>
      <c r="C175" s="1122"/>
      <c r="D175" s="1122"/>
      <c r="E175" s="1122"/>
      <c r="F175" s="1122"/>
      <c r="G175" s="1122"/>
      <c r="H175" s="1122"/>
      <c r="I175" s="1122"/>
      <c r="J175" s="1122"/>
      <c r="K175" s="1122"/>
      <c r="L175" s="1122"/>
      <c r="M175" s="1122"/>
      <c r="N175" s="1122"/>
      <c r="O175" s="1122"/>
      <c r="P175" s="1122"/>
      <c r="Q175" s="1122"/>
      <c r="R175" s="1122"/>
      <c r="S175" s="1122"/>
      <c r="T175" s="1122"/>
      <c r="U175" s="1122"/>
      <c r="V175" s="1122"/>
      <c r="W175" s="1122"/>
      <c r="X175" s="1122"/>
      <c r="Y175" s="1122"/>
      <c r="Z175" s="1122"/>
    </row>
    <row r="176">
      <c r="A176" s="1122"/>
      <c r="B176" s="1122"/>
      <c r="C176" s="1122"/>
      <c r="D176" s="1122"/>
      <c r="E176" s="1122"/>
      <c r="F176" s="1122"/>
      <c r="G176" s="1122"/>
      <c r="H176" s="1122"/>
      <c r="I176" s="1122"/>
      <c r="J176" s="1122"/>
      <c r="K176" s="1122"/>
      <c r="L176" s="1122"/>
      <c r="M176" s="1122"/>
      <c r="N176" s="1122"/>
      <c r="O176" s="1122"/>
      <c r="P176" s="1122"/>
      <c r="Q176" s="1122"/>
      <c r="R176" s="1122"/>
      <c r="S176" s="1122"/>
      <c r="T176" s="1122"/>
      <c r="U176" s="1122"/>
      <c r="V176" s="1122"/>
      <c r="W176" s="1122"/>
      <c r="X176" s="1122"/>
      <c r="Y176" s="1122"/>
      <c r="Z176" s="1122"/>
    </row>
    <row r="177">
      <c r="A177" s="1122"/>
      <c r="B177" s="1122"/>
      <c r="C177" s="1122"/>
      <c r="D177" s="1122"/>
      <c r="E177" s="1122"/>
      <c r="F177" s="1122"/>
      <c r="G177" s="1122"/>
      <c r="H177" s="1122"/>
      <c r="I177" s="1122"/>
      <c r="J177" s="1122"/>
      <c r="K177" s="1122"/>
      <c r="L177" s="1122"/>
      <c r="M177" s="1122"/>
      <c r="N177" s="1122"/>
      <c r="O177" s="1122"/>
      <c r="P177" s="1122"/>
      <c r="Q177" s="1122"/>
      <c r="R177" s="1122"/>
      <c r="S177" s="1122"/>
      <c r="T177" s="1122"/>
      <c r="U177" s="1122"/>
      <c r="V177" s="1122"/>
      <c r="W177" s="1122"/>
      <c r="X177" s="1122"/>
      <c r="Y177" s="1122"/>
      <c r="Z177" s="1122"/>
    </row>
    <row r="178">
      <c r="A178" s="1122"/>
      <c r="B178" s="1122"/>
      <c r="C178" s="1122"/>
      <c r="D178" s="1122"/>
      <c r="E178" s="1122"/>
      <c r="F178" s="1122"/>
      <c r="G178" s="1122"/>
      <c r="H178" s="1122"/>
      <c r="I178" s="1122"/>
      <c r="J178" s="1122"/>
      <c r="K178" s="1122"/>
      <c r="L178" s="1122"/>
      <c r="M178" s="1122"/>
      <c r="N178" s="1122"/>
      <c r="O178" s="1122"/>
      <c r="P178" s="1122"/>
      <c r="Q178" s="1122"/>
      <c r="R178" s="1122"/>
      <c r="S178" s="1122"/>
      <c r="T178" s="1122"/>
      <c r="U178" s="1122"/>
      <c r="V178" s="1122"/>
      <c r="W178" s="1122"/>
      <c r="X178" s="1122"/>
      <c r="Y178" s="1122"/>
      <c r="Z178" s="1122"/>
    </row>
    <row r="179">
      <c r="A179" s="1122"/>
      <c r="B179" s="1122"/>
      <c r="C179" s="1122"/>
      <c r="D179" s="1122"/>
      <c r="E179" s="1122"/>
      <c r="F179" s="1122"/>
      <c r="G179" s="1122"/>
      <c r="H179" s="1122"/>
      <c r="I179" s="1122"/>
      <c r="J179" s="1122"/>
      <c r="K179" s="1122"/>
      <c r="L179" s="1122"/>
      <c r="M179" s="1122"/>
      <c r="N179" s="1122"/>
      <c r="O179" s="1122"/>
      <c r="P179" s="1122"/>
      <c r="Q179" s="1122"/>
      <c r="R179" s="1122"/>
      <c r="S179" s="1122"/>
      <c r="T179" s="1122"/>
      <c r="U179" s="1122"/>
      <c r="V179" s="1122"/>
      <c r="W179" s="1122"/>
      <c r="X179" s="1122"/>
      <c r="Y179" s="1122"/>
      <c r="Z179" s="1122"/>
    </row>
    <row r="180">
      <c r="A180" s="1122"/>
      <c r="B180" s="1122"/>
      <c r="C180" s="1122"/>
      <c r="D180" s="1122"/>
      <c r="E180" s="1122"/>
      <c r="F180" s="1122"/>
      <c r="G180" s="1122"/>
      <c r="H180" s="1122"/>
      <c r="I180" s="1122"/>
      <c r="J180" s="1122"/>
      <c r="K180" s="1122"/>
      <c r="L180" s="1122"/>
      <c r="M180" s="1122"/>
      <c r="N180" s="1122"/>
      <c r="O180" s="1122"/>
      <c r="P180" s="1122"/>
      <c r="Q180" s="1122"/>
      <c r="R180" s="1122"/>
      <c r="S180" s="1122"/>
      <c r="T180" s="1122"/>
      <c r="U180" s="1122"/>
      <c r="V180" s="1122"/>
      <c r="W180" s="1122"/>
      <c r="X180" s="1122"/>
      <c r="Y180" s="1122"/>
      <c r="Z180" s="1122"/>
    </row>
    <row r="181">
      <c r="A181" s="1122"/>
      <c r="B181" s="1122"/>
      <c r="C181" s="1122"/>
      <c r="D181" s="1122"/>
      <c r="E181" s="1122"/>
      <c r="F181" s="1122"/>
      <c r="G181" s="1122"/>
      <c r="H181" s="1122"/>
      <c r="I181" s="1122"/>
      <c r="J181" s="1122"/>
      <c r="K181" s="1122"/>
      <c r="L181" s="1122"/>
      <c r="M181" s="1122"/>
      <c r="N181" s="1122"/>
      <c r="O181" s="1122"/>
      <c r="P181" s="1122"/>
      <c r="Q181" s="1122"/>
      <c r="R181" s="1122"/>
      <c r="S181" s="1122"/>
      <c r="T181" s="1122"/>
      <c r="U181" s="1122"/>
      <c r="V181" s="1122"/>
      <c r="W181" s="1122"/>
      <c r="X181" s="1122"/>
      <c r="Y181" s="1122"/>
      <c r="Z181" s="1122"/>
    </row>
    <row r="182">
      <c r="A182" s="1122"/>
      <c r="B182" s="1122"/>
      <c r="C182" s="1122"/>
      <c r="D182" s="1122"/>
      <c r="E182" s="1122"/>
      <c r="F182" s="1122"/>
      <c r="G182" s="1122"/>
      <c r="H182" s="1122"/>
      <c r="I182" s="1122"/>
      <c r="J182" s="1122"/>
      <c r="K182" s="1122"/>
      <c r="L182" s="1122"/>
      <c r="M182" s="1122"/>
      <c r="N182" s="1122"/>
      <c r="O182" s="1122"/>
      <c r="P182" s="1122"/>
      <c r="Q182" s="1122"/>
      <c r="R182" s="1122"/>
      <c r="S182" s="1122"/>
      <c r="T182" s="1122"/>
      <c r="U182" s="1122"/>
      <c r="V182" s="1122"/>
      <c r="W182" s="1122"/>
      <c r="X182" s="1122"/>
      <c r="Y182" s="1122"/>
      <c r="Z182" s="1122"/>
    </row>
    <row r="183">
      <c r="A183" s="1122"/>
      <c r="B183" s="1122"/>
      <c r="C183" s="1122"/>
      <c r="D183" s="1122"/>
      <c r="E183" s="1122"/>
      <c r="F183" s="1122"/>
      <c r="G183" s="1122"/>
      <c r="H183" s="1122"/>
      <c r="I183" s="1122"/>
      <c r="J183" s="1122"/>
      <c r="K183" s="1122"/>
      <c r="L183" s="1122"/>
      <c r="M183" s="1122"/>
      <c r="N183" s="1122"/>
      <c r="O183" s="1122"/>
      <c r="P183" s="1122"/>
      <c r="Q183" s="1122"/>
      <c r="R183" s="1122"/>
      <c r="S183" s="1122"/>
      <c r="T183" s="1122"/>
      <c r="U183" s="1122"/>
      <c r="V183" s="1122"/>
      <c r="W183" s="1122"/>
      <c r="X183" s="1122"/>
      <c r="Y183" s="1122"/>
      <c r="Z183" s="1122"/>
    </row>
    <row r="184">
      <c r="A184" s="1122"/>
      <c r="B184" s="1122"/>
      <c r="C184" s="1122"/>
      <c r="D184" s="1122"/>
      <c r="E184" s="1122"/>
      <c r="F184" s="1122"/>
      <c r="G184" s="1122"/>
      <c r="H184" s="1122"/>
      <c r="I184" s="1122"/>
      <c r="J184" s="1122"/>
      <c r="K184" s="1122"/>
      <c r="L184" s="1122"/>
      <c r="M184" s="1122"/>
      <c r="N184" s="1122"/>
      <c r="O184" s="1122"/>
      <c r="P184" s="1122"/>
      <c r="Q184" s="1122"/>
      <c r="R184" s="1122"/>
      <c r="S184" s="1122"/>
      <c r="T184" s="1122"/>
      <c r="U184" s="1122"/>
      <c r="V184" s="1122"/>
      <c r="W184" s="1122"/>
      <c r="X184" s="1122"/>
      <c r="Y184" s="1122"/>
      <c r="Z184" s="1122"/>
    </row>
    <row r="185">
      <c r="A185" s="1122"/>
      <c r="B185" s="1122"/>
      <c r="C185" s="1122"/>
      <c r="D185" s="1122"/>
      <c r="E185" s="1122"/>
      <c r="F185" s="1122"/>
      <c r="G185" s="1122"/>
      <c r="H185" s="1122"/>
      <c r="I185" s="1122"/>
      <c r="J185" s="1122"/>
      <c r="K185" s="1122"/>
      <c r="L185" s="1122"/>
      <c r="M185" s="1122"/>
      <c r="N185" s="1122"/>
      <c r="O185" s="1122"/>
      <c r="P185" s="1122"/>
      <c r="Q185" s="1122"/>
      <c r="R185" s="1122"/>
      <c r="S185" s="1122"/>
      <c r="T185" s="1122"/>
      <c r="U185" s="1122"/>
      <c r="V185" s="1122"/>
      <c r="W185" s="1122"/>
      <c r="X185" s="1122"/>
      <c r="Y185" s="1122"/>
      <c r="Z185" s="1122"/>
    </row>
    <row r="186">
      <c r="A186" s="1122"/>
      <c r="B186" s="1122"/>
      <c r="C186" s="1122"/>
      <c r="D186" s="1122"/>
      <c r="E186" s="1122"/>
      <c r="F186" s="1122"/>
      <c r="G186" s="1122"/>
      <c r="H186" s="1122"/>
      <c r="I186" s="1122"/>
      <c r="J186" s="1122"/>
      <c r="K186" s="1122"/>
      <c r="L186" s="1122"/>
      <c r="M186" s="1122"/>
      <c r="N186" s="1122"/>
      <c r="O186" s="1122"/>
      <c r="P186" s="1122"/>
      <c r="Q186" s="1122"/>
      <c r="R186" s="1122"/>
      <c r="S186" s="1122"/>
      <c r="T186" s="1122"/>
      <c r="U186" s="1122"/>
      <c r="V186" s="1122"/>
      <c r="W186" s="1122"/>
      <c r="X186" s="1122"/>
      <c r="Y186" s="1122"/>
      <c r="Z186" s="1122"/>
    </row>
    <row r="187">
      <c r="A187" s="1122"/>
      <c r="B187" s="1122"/>
      <c r="C187" s="1122"/>
      <c r="D187" s="1122"/>
      <c r="E187" s="1122"/>
      <c r="F187" s="1122"/>
      <c r="G187" s="1122"/>
      <c r="H187" s="1122"/>
      <c r="I187" s="1122"/>
      <c r="J187" s="1122"/>
      <c r="K187" s="1122"/>
      <c r="L187" s="1122"/>
      <c r="M187" s="1122"/>
      <c r="N187" s="1122"/>
      <c r="O187" s="1122"/>
      <c r="P187" s="1122"/>
      <c r="Q187" s="1122"/>
      <c r="R187" s="1122"/>
      <c r="S187" s="1122"/>
      <c r="T187" s="1122"/>
      <c r="U187" s="1122"/>
      <c r="V187" s="1122"/>
      <c r="W187" s="1122"/>
      <c r="X187" s="1122"/>
      <c r="Y187" s="1122"/>
      <c r="Z187" s="1122"/>
    </row>
    <row r="188">
      <c r="A188" s="1122"/>
      <c r="B188" s="1122"/>
      <c r="C188" s="1122"/>
      <c r="D188" s="1122"/>
      <c r="E188" s="1122"/>
      <c r="F188" s="1122"/>
      <c r="G188" s="1122"/>
      <c r="H188" s="1122"/>
      <c r="I188" s="1122"/>
      <c r="J188" s="1122"/>
      <c r="K188" s="1122"/>
      <c r="L188" s="1122"/>
      <c r="M188" s="1122"/>
      <c r="N188" s="1122"/>
      <c r="O188" s="1122"/>
      <c r="P188" s="1122"/>
      <c r="Q188" s="1122"/>
      <c r="R188" s="1122"/>
      <c r="S188" s="1122"/>
      <c r="T188" s="1122"/>
      <c r="U188" s="1122"/>
      <c r="V188" s="1122"/>
      <c r="W188" s="1122"/>
      <c r="X188" s="1122"/>
      <c r="Y188" s="1122"/>
      <c r="Z188" s="1122"/>
    </row>
    <row r="189">
      <c r="A189" s="1122"/>
      <c r="B189" s="1122"/>
      <c r="C189" s="1122"/>
      <c r="D189" s="1122"/>
      <c r="E189" s="1122"/>
      <c r="F189" s="1122"/>
      <c r="G189" s="1122"/>
      <c r="H189" s="1122"/>
      <c r="I189" s="1122"/>
      <c r="J189" s="1122"/>
      <c r="K189" s="1122"/>
      <c r="L189" s="1122"/>
      <c r="M189" s="1122"/>
      <c r="N189" s="1122"/>
      <c r="O189" s="1122"/>
      <c r="P189" s="1122"/>
      <c r="Q189" s="1122"/>
      <c r="R189" s="1122"/>
      <c r="S189" s="1122"/>
      <c r="T189" s="1122"/>
      <c r="U189" s="1122"/>
      <c r="V189" s="1122"/>
      <c r="W189" s="1122"/>
      <c r="X189" s="1122"/>
      <c r="Y189" s="1122"/>
      <c r="Z189" s="1122"/>
    </row>
    <row r="190">
      <c r="A190" s="1122"/>
      <c r="B190" s="1122"/>
      <c r="C190" s="1122"/>
      <c r="D190" s="1122"/>
      <c r="E190" s="1122"/>
      <c r="F190" s="1122"/>
      <c r="G190" s="1122"/>
      <c r="H190" s="1122"/>
      <c r="I190" s="1122"/>
      <c r="J190" s="1122"/>
      <c r="K190" s="1122"/>
      <c r="L190" s="1122"/>
      <c r="M190" s="1122"/>
      <c r="N190" s="1122"/>
      <c r="O190" s="1122"/>
      <c r="P190" s="1122"/>
      <c r="Q190" s="1122"/>
      <c r="R190" s="1122"/>
      <c r="S190" s="1122"/>
      <c r="T190" s="1122"/>
      <c r="U190" s="1122"/>
      <c r="V190" s="1122"/>
      <c r="W190" s="1122"/>
      <c r="X190" s="1122"/>
      <c r="Y190" s="1122"/>
      <c r="Z190" s="1122"/>
    </row>
    <row r="191">
      <c r="A191" s="1122"/>
      <c r="B191" s="1122"/>
      <c r="C191" s="1122"/>
      <c r="D191" s="1122"/>
      <c r="E191" s="1122"/>
      <c r="F191" s="1122"/>
      <c r="G191" s="1122"/>
      <c r="H191" s="1122"/>
      <c r="I191" s="1122"/>
      <c r="J191" s="1122"/>
      <c r="K191" s="1122"/>
      <c r="L191" s="1122"/>
      <c r="M191" s="1122"/>
      <c r="N191" s="1122"/>
      <c r="O191" s="1122"/>
      <c r="P191" s="1122"/>
      <c r="Q191" s="1122"/>
      <c r="R191" s="1122"/>
      <c r="S191" s="1122"/>
      <c r="T191" s="1122"/>
      <c r="U191" s="1122"/>
      <c r="V191" s="1122"/>
      <c r="W191" s="1122"/>
      <c r="X191" s="1122"/>
      <c r="Y191" s="1122"/>
      <c r="Z191" s="1122"/>
    </row>
    <row r="192">
      <c r="A192" s="1122"/>
      <c r="B192" s="1122"/>
      <c r="C192" s="1122"/>
      <c r="D192" s="1122"/>
      <c r="E192" s="1122"/>
      <c r="F192" s="1122"/>
      <c r="G192" s="1122"/>
      <c r="H192" s="1122"/>
      <c r="I192" s="1122"/>
      <c r="J192" s="1122"/>
      <c r="K192" s="1122"/>
      <c r="L192" s="1122"/>
      <c r="M192" s="1122"/>
      <c r="N192" s="1122"/>
      <c r="O192" s="1122"/>
      <c r="P192" s="1122"/>
      <c r="Q192" s="1122"/>
      <c r="R192" s="1122"/>
      <c r="S192" s="1122"/>
      <c r="T192" s="1122"/>
      <c r="U192" s="1122"/>
      <c r="V192" s="1122"/>
      <c r="W192" s="1122"/>
      <c r="X192" s="1122"/>
      <c r="Y192" s="1122"/>
      <c r="Z192" s="1122"/>
    </row>
    <row r="193">
      <c r="A193" s="1122"/>
      <c r="B193" s="1122"/>
      <c r="C193" s="1122"/>
      <c r="D193" s="1122"/>
      <c r="E193" s="1122"/>
      <c r="F193" s="1122"/>
      <c r="G193" s="1122"/>
      <c r="H193" s="1122"/>
      <c r="I193" s="1122"/>
      <c r="J193" s="1122"/>
      <c r="K193" s="1122"/>
      <c r="L193" s="1122"/>
      <c r="M193" s="1122"/>
      <c r="N193" s="1122"/>
      <c r="O193" s="1122"/>
      <c r="P193" s="1122"/>
      <c r="Q193" s="1122"/>
      <c r="R193" s="1122"/>
      <c r="S193" s="1122"/>
      <c r="T193" s="1122"/>
      <c r="U193" s="1122"/>
      <c r="V193" s="1122"/>
      <c r="W193" s="1122"/>
      <c r="X193" s="1122"/>
      <c r="Y193" s="1122"/>
      <c r="Z193" s="1122"/>
    </row>
    <row r="194">
      <c r="A194" s="1122"/>
      <c r="B194" s="1122"/>
      <c r="C194" s="1122"/>
      <c r="D194" s="1122"/>
      <c r="E194" s="1122"/>
      <c r="F194" s="1122"/>
      <c r="G194" s="1122"/>
      <c r="H194" s="1122"/>
      <c r="I194" s="1122"/>
      <c r="J194" s="1122"/>
      <c r="K194" s="1122"/>
      <c r="L194" s="1122"/>
      <c r="M194" s="1122"/>
      <c r="N194" s="1122"/>
      <c r="O194" s="1122"/>
      <c r="P194" s="1122"/>
      <c r="Q194" s="1122"/>
      <c r="R194" s="1122"/>
      <c r="S194" s="1122"/>
      <c r="T194" s="1122"/>
      <c r="U194" s="1122"/>
      <c r="V194" s="1122"/>
      <c r="W194" s="1122"/>
      <c r="X194" s="1122"/>
      <c r="Y194" s="1122"/>
      <c r="Z194" s="1122"/>
    </row>
    <row r="195">
      <c r="A195" s="1122"/>
      <c r="B195" s="1122"/>
      <c r="C195" s="1122"/>
      <c r="D195" s="1122"/>
      <c r="E195" s="1122"/>
      <c r="F195" s="1122"/>
      <c r="G195" s="1122"/>
      <c r="H195" s="1122"/>
      <c r="I195" s="1122"/>
      <c r="J195" s="1122"/>
      <c r="K195" s="1122"/>
      <c r="L195" s="1122"/>
      <c r="M195" s="1122"/>
      <c r="N195" s="1122"/>
      <c r="O195" s="1122"/>
      <c r="P195" s="1122"/>
      <c r="Q195" s="1122"/>
      <c r="R195" s="1122"/>
      <c r="S195" s="1122"/>
      <c r="T195" s="1122"/>
      <c r="U195" s="1122"/>
      <c r="V195" s="1122"/>
      <c r="W195" s="1122"/>
      <c r="X195" s="1122"/>
      <c r="Y195" s="1122"/>
      <c r="Z195" s="1122"/>
    </row>
    <row r="196">
      <c r="A196" s="1122"/>
      <c r="B196" s="1122"/>
      <c r="C196" s="1122"/>
      <c r="D196" s="1122"/>
      <c r="E196" s="1122"/>
      <c r="F196" s="1122"/>
      <c r="G196" s="1122"/>
      <c r="H196" s="1122"/>
      <c r="I196" s="1122"/>
      <c r="J196" s="1122"/>
      <c r="K196" s="1122"/>
      <c r="L196" s="1122"/>
      <c r="M196" s="1122"/>
      <c r="N196" s="1122"/>
      <c r="O196" s="1122"/>
      <c r="P196" s="1122"/>
      <c r="Q196" s="1122"/>
      <c r="R196" s="1122"/>
      <c r="S196" s="1122"/>
      <c r="T196" s="1122"/>
      <c r="U196" s="1122"/>
      <c r="V196" s="1122"/>
      <c r="W196" s="1122"/>
      <c r="X196" s="1122"/>
      <c r="Y196" s="1122"/>
      <c r="Z196" s="1122"/>
    </row>
    <row r="197">
      <c r="A197" s="1122"/>
      <c r="B197" s="1122"/>
      <c r="C197" s="1122"/>
      <c r="D197" s="1122"/>
      <c r="E197" s="1122"/>
      <c r="F197" s="1122"/>
      <c r="G197" s="1122"/>
      <c r="H197" s="1122"/>
      <c r="I197" s="1122"/>
      <c r="J197" s="1122"/>
      <c r="K197" s="1122"/>
      <c r="L197" s="1122"/>
      <c r="M197" s="1122"/>
      <c r="N197" s="1122"/>
      <c r="O197" s="1122"/>
      <c r="P197" s="1122"/>
      <c r="Q197" s="1122"/>
      <c r="R197" s="1122"/>
      <c r="S197" s="1122"/>
      <c r="T197" s="1122"/>
      <c r="U197" s="1122"/>
      <c r="V197" s="1122"/>
      <c r="W197" s="1122"/>
      <c r="X197" s="1122"/>
      <c r="Y197" s="1122"/>
      <c r="Z197" s="1122"/>
    </row>
    <row r="198">
      <c r="A198" s="1122"/>
      <c r="B198" s="1122"/>
      <c r="C198" s="1122"/>
      <c r="D198" s="1122"/>
      <c r="E198" s="1122"/>
      <c r="F198" s="1122"/>
      <c r="G198" s="1122"/>
      <c r="H198" s="1122"/>
      <c r="I198" s="1122"/>
      <c r="J198" s="1122"/>
      <c r="K198" s="1122"/>
      <c r="L198" s="1122"/>
      <c r="M198" s="1122"/>
      <c r="N198" s="1122"/>
      <c r="O198" s="1122"/>
      <c r="P198" s="1122"/>
      <c r="Q198" s="1122"/>
      <c r="R198" s="1122"/>
      <c r="S198" s="1122"/>
      <c r="T198" s="1122"/>
      <c r="U198" s="1122"/>
      <c r="V198" s="1122"/>
      <c r="W198" s="1122"/>
      <c r="X198" s="1122"/>
      <c r="Y198" s="1122"/>
      <c r="Z198" s="1122"/>
    </row>
    <row r="199">
      <c r="A199" s="1122"/>
      <c r="B199" s="1122"/>
      <c r="C199" s="1122"/>
      <c r="D199" s="1122"/>
      <c r="E199" s="1122"/>
      <c r="F199" s="1122"/>
      <c r="G199" s="1122"/>
      <c r="H199" s="1122"/>
      <c r="I199" s="1122"/>
      <c r="J199" s="1122"/>
      <c r="K199" s="1122"/>
      <c r="L199" s="1122"/>
      <c r="M199" s="1122"/>
      <c r="N199" s="1122"/>
      <c r="O199" s="1122"/>
      <c r="P199" s="1122"/>
      <c r="Q199" s="1122"/>
      <c r="R199" s="1122"/>
      <c r="S199" s="1122"/>
      <c r="T199" s="1122"/>
      <c r="U199" s="1122"/>
      <c r="V199" s="1122"/>
      <c r="W199" s="1122"/>
      <c r="X199" s="1122"/>
      <c r="Y199" s="1122"/>
      <c r="Z199" s="1122"/>
    </row>
    <row r="200">
      <c r="A200" s="1122"/>
      <c r="B200" s="1122"/>
      <c r="C200" s="1122"/>
      <c r="D200" s="1122"/>
      <c r="E200" s="1122"/>
      <c r="F200" s="1122"/>
      <c r="G200" s="1122"/>
      <c r="H200" s="1122"/>
      <c r="I200" s="1122"/>
      <c r="J200" s="1122"/>
      <c r="K200" s="1122"/>
      <c r="L200" s="1122"/>
      <c r="M200" s="1122"/>
      <c r="N200" s="1122"/>
      <c r="O200" s="1122"/>
      <c r="P200" s="1122"/>
      <c r="Q200" s="1122"/>
      <c r="R200" s="1122"/>
      <c r="S200" s="1122"/>
      <c r="T200" s="1122"/>
      <c r="U200" s="1122"/>
      <c r="V200" s="1122"/>
      <c r="W200" s="1122"/>
      <c r="X200" s="1122"/>
      <c r="Y200" s="1122"/>
      <c r="Z200" s="1122"/>
    </row>
    <row r="201">
      <c r="A201" s="1122"/>
      <c r="B201" s="1122"/>
      <c r="C201" s="1122"/>
      <c r="D201" s="1122"/>
      <c r="E201" s="1122"/>
      <c r="F201" s="1122"/>
      <c r="G201" s="1122"/>
      <c r="H201" s="1122"/>
      <c r="I201" s="1122"/>
      <c r="J201" s="1122"/>
      <c r="K201" s="1122"/>
      <c r="L201" s="1122"/>
      <c r="M201" s="1122"/>
      <c r="N201" s="1122"/>
      <c r="O201" s="1122"/>
      <c r="P201" s="1122"/>
      <c r="Q201" s="1122"/>
      <c r="R201" s="1122"/>
      <c r="S201" s="1122"/>
      <c r="T201" s="1122"/>
      <c r="U201" s="1122"/>
      <c r="V201" s="1122"/>
      <c r="W201" s="1122"/>
      <c r="X201" s="1122"/>
      <c r="Y201" s="1122"/>
      <c r="Z201" s="1122"/>
    </row>
    <row r="202">
      <c r="A202" s="1122"/>
      <c r="B202" s="1122"/>
      <c r="C202" s="1122"/>
      <c r="D202" s="1122"/>
      <c r="E202" s="1122"/>
      <c r="F202" s="1122"/>
      <c r="G202" s="1122"/>
      <c r="H202" s="1122"/>
      <c r="I202" s="1122"/>
      <c r="J202" s="1122"/>
      <c r="K202" s="1122"/>
      <c r="L202" s="1122"/>
      <c r="M202" s="1122"/>
      <c r="N202" s="1122"/>
      <c r="O202" s="1122"/>
      <c r="P202" s="1122"/>
      <c r="Q202" s="1122"/>
      <c r="R202" s="1122"/>
      <c r="S202" s="1122"/>
      <c r="T202" s="1122"/>
      <c r="U202" s="1122"/>
      <c r="V202" s="1122"/>
      <c r="W202" s="1122"/>
      <c r="X202" s="1122"/>
      <c r="Y202" s="1122"/>
      <c r="Z202" s="1122"/>
    </row>
    <row r="203">
      <c r="A203" s="1122"/>
      <c r="B203" s="1122"/>
      <c r="C203" s="1122"/>
      <c r="D203" s="1122"/>
      <c r="E203" s="1122"/>
      <c r="F203" s="1122"/>
      <c r="G203" s="1122"/>
      <c r="H203" s="1122"/>
      <c r="I203" s="1122"/>
      <c r="J203" s="1122"/>
      <c r="K203" s="1122"/>
      <c r="L203" s="1122"/>
      <c r="M203" s="1122"/>
      <c r="N203" s="1122"/>
      <c r="O203" s="1122"/>
      <c r="P203" s="1122"/>
      <c r="Q203" s="1122"/>
      <c r="R203" s="1122"/>
      <c r="S203" s="1122"/>
      <c r="T203" s="1122"/>
      <c r="U203" s="1122"/>
      <c r="V203" s="1122"/>
      <c r="W203" s="1122"/>
      <c r="X203" s="1122"/>
      <c r="Y203" s="1122"/>
      <c r="Z203" s="1122"/>
    </row>
    <row r="204">
      <c r="A204" s="1122"/>
      <c r="B204" s="1122"/>
      <c r="C204" s="1122"/>
      <c r="D204" s="1122"/>
      <c r="E204" s="1122"/>
      <c r="F204" s="1122"/>
      <c r="G204" s="1122"/>
      <c r="H204" s="1122"/>
      <c r="I204" s="1122"/>
      <c r="J204" s="1122"/>
      <c r="K204" s="1122"/>
      <c r="L204" s="1122"/>
      <c r="M204" s="1122"/>
      <c r="N204" s="1122"/>
      <c r="O204" s="1122"/>
      <c r="P204" s="1122"/>
      <c r="Q204" s="1122"/>
      <c r="R204" s="1122"/>
      <c r="S204" s="1122"/>
      <c r="T204" s="1122"/>
      <c r="U204" s="1122"/>
      <c r="V204" s="1122"/>
      <c r="W204" s="1122"/>
      <c r="X204" s="1122"/>
      <c r="Y204" s="1122"/>
      <c r="Z204" s="1122"/>
    </row>
    <row r="205">
      <c r="A205" s="1122"/>
      <c r="B205" s="1122"/>
      <c r="C205" s="1122"/>
      <c r="D205" s="1122"/>
      <c r="E205" s="1122"/>
      <c r="F205" s="1122"/>
      <c r="G205" s="1122"/>
      <c r="H205" s="1122"/>
      <c r="I205" s="1122"/>
      <c r="J205" s="1122"/>
      <c r="K205" s="1122"/>
      <c r="L205" s="1122"/>
      <c r="M205" s="1122"/>
      <c r="N205" s="1122"/>
      <c r="O205" s="1122"/>
      <c r="P205" s="1122"/>
      <c r="Q205" s="1122"/>
      <c r="R205" s="1122"/>
      <c r="S205" s="1122"/>
      <c r="T205" s="1122"/>
      <c r="U205" s="1122"/>
      <c r="V205" s="1122"/>
      <c r="W205" s="1122"/>
      <c r="X205" s="1122"/>
      <c r="Y205" s="1122"/>
      <c r="Z205" s="1122"/>
    </row>
    <row r="206">
      <c r="A206" s="1122"/>
      <c r="B206" s="1122"/>
      <c r="C206" s="1122"/>
      <c r="D206" s="1122"/>
      <c r="E206" s="1122"/>
      <c r="F206" s="1122"/>
      <c r="G206" s="1122"/>
      <c r="H206" s="1122"/>
      <c r="I206" s="1122"/>
      <c r="J206" s="1122"/>
      <c r="K206" s="1122"/>
      <c r="L206" s="1122"/>
      <c r="M206" s="1122"/>
      <c r="N206" s="1122"/>
      <c r="O206" s="1122"/>
      <c r="P206" s="1122"/>
      <c r="Q206" s="1122"/>
      <c r="R206" s="1122"/>
      <c r="S206" s="1122"/>
      <c r="T206" s="1122"/>
      <c r="U206" s="1122"/>
      <c r="V206" s="1122"/>
      <c r="W206" s="1122"/>
      <c r="X206" s="1122"/>
      <c r="Y206" s="1122"/>
      <c r="Z206" s="1122"/>
    </row>
    <row r="207">
      <c r="A207" s="1122"/>
      <c r="B207" s="1122"/>
      <c r="C207" s="1122"/>
      <c r="D207" s="1122"/>
      <c r="E207" s="1122"/>
      <c r="F207" s="1122"/>
      <c r="G207" s="1122"/>
      <c r="H207" s="1122"/>
      <c r="I207" s="1122"/>
      <c r="J207" s="1122"/>
      <c r="K207" s="1122"/>
      <c r="L207" s="1122"/>
      <c r="M207" s="1122"/>
      <c r="N207" s="1122"/>
      <c r="O207" s="1122"/>
      <c r="P207" s="1122"/>
      <c r="Q207" s="1122"/>
      <c r="R207" s="1122"/>
      <c r="S207" s="1122"/>
      <c r="T207" s="1122"/>
      <c r="U207" s="1122"/>
      <c r="V207" s="1122"/>
      <c r="W207" s="1122"/>
      <c r="X207" s="1122"/>
      <c r="Y207" s="1122"/>
      <c r="Z207" s="1122"/>
    </row>
    <row r="208">
      <c r="A208" s="1122"/>
      <c r="B208" s="1122"/>
      <c r="C208" s="1122"/>
      <c r="D208" s="1122"/>
      <c r="E208" s="1122"/>
      <c r="F208" s="1122"/>
      <c r="G208" s="1122"/>
      <c r="H208" s="1122"/>
      <c r="I208" s="1122"/>
      <c r="J208" s="1122"/>
      <c r="K208" s="1122"/>
      <c r="L208" s="1122"/>
      <c r="M208" s="1122"/>
      <c r="N208" s="1122"/>
      <c r="O208" s="1122"/>
      <c r="P208" s="1122"/>
      <c r="Q208" s="1122"/>
      <c r="R208" s="1122"/>
      <c r="S208" s="1122"/>
      <c r="T208" s="1122"/>
      <c r="U208" s="1122"/>
      <c r="V208" s="1122"/>
      <c r="W208" s="1122"/>
      <c r="X208" s="1122"/>
      <c r="Y208" s="1122"/>
      <c r="Z208" s="1122"/>
    </row>
    <row r="209">
      <c r="A209" s="1122"/>
      <c r="B209" s="1122"/>
      <c r="C209" s="1122"/>
      <c r="D209" s="1122"/>
      <c r="E209" s="1122"/>
      <c r="F209" s="1122"/>
      <c r="G209" s="1122"/>
      <c r="H209" s="1122"/>
      <c r="I209" s="1122"/>
      <c r="J209" s="1122"/>
      <c r="K209" s="1122"/>
      <c r="L209" s="1122"/>
      <c r="M209" s="1122"/>
      <c r="N209" s="1122"/>
      <c r="O209" s="1122"/>
      <c r="P209" s="1122"/>
      <c r="Q209" s="1122"/>
      <c r="R209" s="1122"/>
      <c r="S209" s="1122"/>
      <c r="T209" s="1122"/>
      <c r="U209" s="1122"/>
      <c r="V209" s="1122"/>
      <c r="W209" s="1122"/>
      <c r="X209" s="1122"/>
      <c r="Y209" s="1122"/>
      <c r="Z209" s="1122"/>
    </row>
    <row r="210">
      <c r="A210" s="1122"/>
      <c r="B210" s="1122"/>
      <c r="C210" s="1122"/>
      <c r="D210" s="1122"/>
      <c r="E210" s="1122"/>
      <c r="F210" s="1122"/>
      <c r="G210" s="1122"/>
      <c r="H210" s="1122"/>
      <c r="I210" s="1122"/>
      <c r="J210" s="1122"/>
      <c r="K210" s="1122"/>
      <c r="L210" s="1122"/>
      <c r="M210" s="1122"/>
      <c r="N210" s="1122"/>
      <c r="O210" s="1122"/>
      <c r="P210" s="1122"/>
      <c r="Q210" s="1122"/>
      <c r="R210" s="1122"/>
      <c r="S210" s="1122"/>
      <c r="T210" s="1122"/>
      <c r="U210" s="1122"/>
      <c r="V210" s="1122"/>
      <c r="W210" s="1122"/>
      <c r="X210" s="1122"/>
      <c r="Y210" s="1122"/>
      <c r="Z210" s="1122"/>
    </row>
    <row r="211">
      <c r="A211" s="1122"/>
      <c r="B211" s="1122"/>
      <c r="C211" s="1122"/>
      <c r="D211" s="1122"/>
      <c r="E211" s="1122"/>
      <c r="F211" s="1122"/>
      <c r="G211" s="1122"/>
      <c r="H211" s="1122"/>
      <c r="I211" s="1122"/>
      <c r="J211" s="1122"/>
      <c r="K211" s="1122"/>
      <c r="L211" s="1122"/>
      <c r="M211" s="1122"/>
      <c r="N211" s="1122"/>
      <c r="O211" s="1122"/>
      <c r="P211" s="1122"/>
      <c r="Q211" s="1122"/>
      <c r="R211" s="1122"/>
      <c r="S211" s="1122"/>
      <c r="T211" s="1122"/>
      <c r="U211" s="1122"/>
      <c r="V211" s="1122"/>
      <c r="W211" s="1122"/>
      <c r="X211" s="1122"/>
      <c r="Y211" s="1122"/>
      <c r="Z211" s="1122"/>
    </row>
    <row r="212">
      <c r="A212" s="1122"/>
      <c r="B212" s="1122"/>
      <c r="C212" s="1122"/>
      <c r="D212" s="1122"/>
      <c r="E212" s="1122"/>
      <c r="F212" s="1122"/>
      <c r="G212" s="1122"/>
      <c r="H212" s="1122"/>
      <c r="I212" s="1122"/>
      <c r="J212" s="1122"/>
      <c r="K212" s="1122"/>
      <c r="L212" s="1122"/>
      <c r="M212" s="1122"/>
      <c r="N212" s="1122"/>
      <c r="O212" s="1122"/>
      <c r="P212" s="1122"/>
      <c r="Q212" s="1122"/>
      <c r="R212" s="1122"/>
      <c r="S212" s="1122"/>
      <c r="T212" s="1122"/>
      <c r="U212" s="1122"/>
      <c r="V212" s="1122"/>
      <c r="W212" s="1122"/>
      <c r="X212" s="1122"/>
      <c r="Y212" s="1122"/>
      <c r="Z212" s="1122"/>
    </row>
    <row r="213">
      <c r="A213" s="1122"/>
      <c r="B213" s="1122"/>
      <c r="C213" s="1122"/>
      <c r="D213" s="1122"/>
      <c r="E213" s="1122"/>
      <c r="F213" s="1122"/>
      <c r="G213" s="1122"/>
      <c r="H213" s="1122"/>
      <c r="I213" s="1122"/>
      <c r="J213" s="1122"/>
      <c r="K213" s="1122"/>
      <c r="L213" s="1122"/>
      <c r="M213" s="1122"/>
      <c r="N213" s="1122"/>
      <c r="O213" s="1122"/>
      <c r="P213" s="1122"/>
      <c r="Q213" s="1122"/>
      <c r="R213" s="1122"/>
      <c r="S213" s="1122"/>
      <c r="T213" s="1122"/>
      <c r="U213" s="1122"/>
      <c r="V213" s="1122"/>
      <c r="W213" s="1122"/>
      <c r="X213" s="1122"/>
      <c r="Y213" s="1122"/>
      <c r="Z213" s="1122"/>
    </row>
    <row r="214">
      <c r="A214" s="1122"/>
      <c r="B214" s="1122"/>
      <c r="C214" s="1122"/>
      <c r="D214" s="1122"/>
      <c r="E214" s="1122"/>
      <c r="F214" s="1122"/>
      <c r="G214" s="1122"/>
      <c r="H214" s="1122"/>
      <c r="I214" s="1122"/>
      <c r="J214" s="1122"/>
      <c r="K214" s="1122"/>
      <c r="L214" s="1122"/>
      <c r="M214" s="1122"/>
      <c r="N214" s="1122"/>
      <c r="O214" s="1122"/>
      <c r="P214" s="1122"/>
      <c r="Q214" s="1122"/>
      <c r="R214" s="1122"/>
      <c r="S214" s="1122"/>
      <c r="T214" s="1122"/>
      <c r="U214" s="1122"/>
      <c r="V214" s="1122"/>
      <c r="W214" s="1122"/>
      <c r="X214" s="1122"/>
      <c r="Y214" s="1122"/>
      <c r="Z214" s="1122"/>
    </row>
    <row r="215">
      <c r="A215" s="1122"/>
      <c r="B215" s="1122"/>
      <c r="C215" s="1122"/>
      <c r="D215" s="1122"/>
      <c r="E215" s="1122"/>
      <c r="F215" s="1122"/>
      <c r="G215" s="1122"/>
      <c r="H215" s="1122"/>
      <c r="I215" s="1122"/>
      <c r="J215" s="1122"/>
      <c r="K215" s="1122"/>
      <c r="L215" s="1122"/>
      <c r="M215" s="1122"/>
      <c r="N215" s="1122"/>
      <c r="O215" s="1122"/>
      <c r="P215" s="1122"/>
      <c r="Q215" s="1122"/>
      <c r="R215" s="1122"/>
      <c r="S215" s="1122"/>
      <c r="T215" s="1122"/>
      <c r="U215" s="1122"/>
      <c r="V215" s="1122"/>
      <c r="W215" s="1122"/>
      <c r="X215" s="1122"/>
      <c r="Y215" s="1122"/>
      <c r="Z215" s="1122"/>
    </row>
    <row r="216">
      <c r="A216" s="1122"/>
      <c r="B216" s="1122"/>
      <c r="C216" s="1122"/>
      <c r="D216" s="1122"/>
      <c r="E216" s="1122"/>
      <c r="F216" s="1122"/>
      <c r="G216" s="1122"/>
      <c r="H216" s="1122"/>
      <c r="I216" s="1122"/>
      <c r="J216" s="1122"/>
      <c r="K216" s="1122"/>
      <c r="L216" s="1122"/>
      <c r="M216" s="1122"/>
      <c r="N216" s="1122"/>
      <c r="O216" s="1122"/>
      <c r="P216" s="1122"/>
      <c r="Q216" s="1122"/>
      <c r="R216" s="1122"/>
      <c r="S216" s="1122"/>
      <c r="T216" s="1122"/>
      <c r="U216" s="1122"/>
      <c r="V216" s="1122"/>
      <c r="W216" s="1122"/>
      <c r="X216" s="1122"/>
      <c r="Y216" s="1122"/>
      <c r="Z216" s="1122"/>
    </row>
    <row r="217">
      <c r="A217" s="1122"/>
      <c r="B217" s="1122"/>
      <c r="C217" s="1122"/>
      <c r="D217" s="1122"/>
      <c r="E217" s="1122"/>
      <c r="F217" s="1122"/>
      <c r="G217" s="1122"/>
      <c r="H217" s="1122"/>
      <c r="I217" s="1122"/>
      <c r="J217" s="1122"/>
      <c r="K217" s="1122"/>
      <c r="L217" s="1122"/>
      <c r="M217" s="1122"/>
      <c r="N217" s="1122"/>
      <c r="O217" s="1122"/>
      <c r="P217" s="1122"/>
      <c r="Q217" s="1122"/>
      <c r="R217" s="1122"/>
      <c r="S217" s="1122"/>
      <c r="T217" s="1122"/>
      <c r="U217" s="1122"/>
      <c r="V217" s="1122"/>
      <c r="W217" s="1122"/>
      <c r="X217" s="1122"/>
      <c r="Y217" s="1122"/>
      <c r="Z217" s="1122"/>
    </row>
    <row r="218">
      <c r="A218" s="1122"/>
      <c r="B218" s="1122"/>
      <c r="C218" s="1122"/>
      <c r="D218" s="1122"/>
      <c r="E218" s="1122"/>
      <c r="F218" s="1122"/>
      <c r="G218" s="1122"/>
      <c r="H218" s="1122"/>
      <c r="I218" s="1122"/>
      <c r="J218" s="1122"/>
      <c r="K218" s="1122"/>
      <c r="L218" s="1122"/>
      <c r="M218" s="1122"/>
      <c r="N218" s="1122"/>
      <c r="O218" s="1122"/>
      <c r="P218" s="1122"/>
      <c r="Q218" s="1122"/>
      <c r="R218" s="1122"/>
      <c r="S218" s="1122"/>
      <c r="T218" s="1122"/>
      <c r="U218" s="1122"/>
      <c r="V218" s="1122"/>
      <c r="W218" s="1122"/>
      <c r="X218" s="1122"/>
      <c r="Y218" s="1122"/>
      <c r="Z218" s="1122"/>
    </row>
    <row r="219">
      <c r="A219" s="1122"/>
      <c r="B219" s="1122"/>
      <c r="C219" s="1122"/>
      <c r="D219" s="1122"/>
      <c r="E219" s="1122"/>
      <c r="F219" s="1122"/>
      <c r="G219" s="1122"/>
      <c r="H219" s="1122"/>
      <c r="I219" s="1122"/>
      <c r="J219" s="1122"/>
      <c r="K219" s="1122"/>
      <c r="L219" s="1122"/>
      <c r="M219" s="1122"/>
      <c r="N219" s="1122"/>
      <c r="O219" s="1122"/>
      <c r="P219" s="1122"/>
      <c r="Q219" s="1122"/>
      <c r="R219" s="1122"/>
      <c r="S219" s="1122"/>
      <c r="T219" s="1122"/>
      <c r="U219" s="1122"/>
      <c r="V219" s="1122"/>
      <c r="W219" s="1122"/>
      <c r="X219" s="1122"/>
      <c r="Y219" s="1122"/>
      <c r="Z219" s="1122"/>
    </row>
    <row r="220">
      <c r="A220" s="1122"/>
      <c r="B220" s="1122"/>
      <c r="C220" s="1122"/>
      <c r="D220" s="1122"/>
      <c r="E220" s="1122"/>
      <c r="F220" s="1122"/>
      <c r="G220" s="1122"/>
      <c r="H220" s="1122"/>
      <c r="I220" s="1122"/>
      <c r="J220" s="1122"/>
      <c r="K220" s="1122"/>
      <c r="L220" s="1122"/>
      <c r="M220" s="1122"/>
      <c r="N220" s="1122"/>
      <c r="O220" s="1122"/>
      <c r="P220" s="1122"/>
      <c r="Q220" s="1122"/>
      <c r="R220" s="1122"/>
      <c r="S220" s="1122"/>
      <c r="T220" s="1122"/>
      <c r="U220" s="1122"/>
      <c r="V220" s="1122"/>
      <c r="W220" s="1122"/>
      <c r="X220" s="1122"/>
      <c r="Y220" s="1122"/>
      <c r="Z220" s="1122"/>
    </row>
    <row r="221">
      <c r="A221" s="1122"/>
      <c r="B221" s="1122"/>
      <c r="C221" s="1122"/>
      <c r="D221" s="1122"/>
      <c r="E221" s="1122"/>
      <c r="F221" s="1122"/>
      <c r="G221" s="1122"/>
      <c r="H221" s="1122"/>
      <c r="I221" s="1122"/>
      <c r="J221" s="1122"/>
      <c r="K221" s="1122"/>
      <c r="L221" s="1122"/>
      <c r="M221" s="1122"/>
      <c r="N221" s="1122"/>
      <c r="O221" s="1122"/>
      <c r="P221" s="1122"/>
      <c r="Q221" s="1122"/>
      <c r="R221" s="1122"/>
      <c r="S221" s="1122"/>
      <c r="T221" s="1122"/>
      <c r="U221" s="1122"/>
      <c r="V221" s="1122"/>
      <c r="W221" s="1122"/>
      <c r="X221" s="1122"/>
      <c r="Y221" s="1122"/>
      <c r="Z221" s="1122"/>
    </row>
    <row r="222">
      <c r="A222" s="1122"/>
      <c r="B222" s="1122"/>
      <c r="C222" s="1122"/>
      <c r="D222" s="1122"/>
      <c r="E222" s="1122"/>
      <c r="F222" s="1122"/>
      <c r="G222" s="1122"/>
      <c r="H222" s="1122"/>
      <c r="I222" s="1122"/>
      <c r="J222" s="1122"/>
      <c r="K222" s="1122"/>
      <c r="L222" s="1122"/>
      <c r="M222" s="1122"/>
      <c r="N222" s="1122"/>
      <c r="O222" s="1122"/>
      <c r="P222" s="1122"/>
      <c r="Q222" s="1122"/>
      <c r="R222" s="1122"/>
      <c r="S222" s="1122"/>
      <c r="T222" s="1122"/>
      <c r="U222" s="1122"/>
      <c r="V222" s="1122"/>
      <c r="W222" s="1122"/>
      <c r="X222" s="1122"/>
      <c r="Y222" s="1122"/>
      <c r="Z222" s="1122"/>
    </row>
    <row r="223">
      <c r="A223" s="1122"/>
      <c r="B223" s="1122"/>
      <c r="C223" s="1122"/>
      <c r="D223" s="1122"/>
      <c r="E223" s="1122"/>
      <c r="F223" s="1122"/>
      <c r="G223" s="1122"/>
      <c r="H223" s="1122"/>
      <c r="I223" s="1122"/>
      <c r="J223" s="1122"/>
      <c r="K223" s="1122"/>
      <c r="L223" s="1122"/>
      <c r="M223" s="1122"/>
      <c r="N223" s="1122"/>
      <c r="O223" s="1122"/>
      <c r="P223" s="1122"/>
      <c r="Q223" s="1122"/>
      <c r="R223" s="1122"/>
      <c r="S223" s="1122"/>
      <c r="T223" s="1122"/>
      <c r="U223" s="1122"/>
      <c r="V223" s="1122"/>
      <c r="W223" s="1122"/>
      <c r="X223" s="1122"/>
      <c r="Y223" s="1122"/>
      <c r="Z223" s="1122"/>
    </row>
    <row r="224">
      <c r="A224" s="1122"/>
      <c r="B224" s="1122"/>
      <c r="C224" s="1122"/>
      <c r="D224" s="1122"/>
      <c r="E224" s="1122"/>
      <c r="F224" s="1122"/>
      <c r="G224" s="1122"/>
      <c r="H224" s="1122"/>
      <c r="I224" s="1122"/>
      <c r="J224" s="1122"/>
      <c r="K224" s="1122"/>
      <c r="L224" s="1122"/>
      <c r="M224" s="1122"/>
      <c r="N224" s="1122"/>
      <c r="O224" s="1122"/>
      <c r="P224" s="1122"/>
      <c r="Q224" s="1122"/>
      <c r="R224" s="1122"/>
      <c r="S224" s="1122"/>
      <c r="T224" s="1122"/>
      <c r="U224" s="1122"/>
      <c r="V224" s="1122"/>
      <c r="W224" s="1122"/>
      <c r="X224" s="1122"/>
      <c r="Y224" s="1122"/>
      <c r="Z224" s="1122"/>
    </row>
    <row r="225">
      <c r="A225" s="1122"/>
      <c r="B225" s="1122"/>
      <c r="C225" s="1122"/>
      <c r="D225" s="1122"/>
      <c r="E225" s="1122"/>
      <c r="F225" s="1122"/>
      <c r="G225" s="1122"/>
      <c r="H225" s="1122"/>
      <c r="I225" s="1122"/>
      <c r="J225" s="1122"/>
      <c r="K225" s="1122"/>
      <c r="L225" s="1122"/>
      <c r="M225" s="1122"/>
      <c r="N225" s="1122"/>
      <c r="O225" s="1122"/>
      <c r="P225" s="1122"/>
      <c r="Q225" s="1122"/>
      <c r="R225" s="1122"/>
      <c r="S225" s="1122"/>
      <c r="T225" s="1122"/>
      <c r="U225" s="1122"/>
      <c r="V225" s="1122"/>
      <c r="W225" s="1122"/>
      <c r="X225" s="1122"/>
      <c r="Y225" s="1122"/>
      <c r="Z225" s="1122"/>
    </row>
    <row r="226">
      <c r="A226" s="1122"/>
      <c r="B226" s="1122"/>
      <c r="C226" s="1122"/>
      <c r="D226" s="1122"/>
      <c r="E226" s="1122"/>
      <c r="F226" s="1122"/>
      <c r="G226" s="1122"/>
      <c r="H226" s="1122"/>
      <c r="I226" s="1122"/>
      <c r="J226" s="1122"/>
      <c r="K226" s="1122"/>
      <c r="L226" s="1122"/>
      <c r="M226" s="1122"/>
      <c r="N226" s="1122"/>
      <c r="O226" s="1122"/>
      <c r="P226" s="1122"/>
      <c r="Q226" s="1122"/>
      <c r="R226" s="1122"/>
      <c r="S226" s="1122"/>
      <c r="T226" s="1122"/>
      <c r="U226" s="1122"/>
      <c r="V226" s="1122"/>
      <c r="W226" s="1122"/>
      <c r="X226" s="1122"/>
      <c r="Y226" s="1122"/>
      <c r="Z226" s="1122"/>
    </row>
    <row r="227">
      <c r="A227" s="1122"/>
      <c r="B227" s="1122"/>
      <c r="C227" s="1122"/>
      <c r="D227" s="1122"/>
      <c r="E227" s="1122"/>
      <c r="F227" s="1122"/>
      <c r="G227" s="1122"/>
      <c r="H227" s="1122"/>
      <c r="I227" s="1122"/>
      <c r="J227" s="1122"/>
      <c r="K227" s="1122"/>
      <c r="L227" s="1122"/>
      <c r="M227" s="1122"/>
      <c r="N227" s="1122"/>
      <c r="O227" s="1122"/>
      <c r="P227" s="1122"/>
      <c r="Q227" s="1122"/>
      <c r="R227" s="1122"/>
      <c r="S227" s="1122"/>
      <c r="T227" s="1122"/>
      <c r="U227" s="1122"/>
      <c r="V227" s="1122"/>
      <c r="W227" s="1122"/>
      <c r="X227" s="1122"/>
      <c r="Y227" s="1122"/>
      <c r="Z227" s="1122"/>
    </row>
    <row r="228">
      <c r="A228" s="1122"/>
      <c r="B228" s="1122"/>
      <c r="C228" s="1122"/>
      <c r="D228" s="1122"/>
      <c r="E228" s="1122"/>
      <c r="F228" s="1122"/>
      <c r="G228" s="1122"/>
      <c r="H228" s="1122"/>
      <c r="I228" s="1122"/>
      <c r="J228" s="1122"/>
      <c r="K228" s="1122"/>
      <c r="L228" s="1122"/>
      <c r="M228" s="1122"/>
      <c r="N228" s="1122"/>
      <c r="O228" s="1122"/>
      <c r="P228" s="1122"/>
      <c r="Q228" s="1122"/>
      <c r="R228" s="1122"/>
      <c r="S228" s="1122"/>
      <c r="T228" s="1122"/>
      <c r="U228" s="1122"/>
      <c r="V228" s="1122"/>
      <c r="W228" s="1122"/>
      <c r="X228" s="1122"/>
      <c r="Y228" s="1122"/>
      <c r="Z228" s="1122"/>
    </row>
    <row r="229">
      <c r="A229" s="1122"/>
      <c r="B229" s="1122"/>
      <c r="C229" s="1122"/>
      <c r="D229" s="1122"/>
      <c r="E229" s="1122"/>
      <c r="F229" s="1122"/>
      <c r="G229" s="1122"/>
      <c r="H229" s="1122"/>
      <c r="I229" s="1122"/>
      <c r="J229" s="1122"/>
      <c r="K229" s="1122"/>
      <c r="L229" s="1122"/>
      <c r="M229" s="1122"/>
      <c r="N229" s="1122"/>
      <c r="O229" s="1122"/>
      <c r="P229" s="1122"/>
      <c r="Q229" s="1122"/>
      <c r="R229" s="1122"/>
      <c r="S229" s="1122"/>
      <c r="T229" s="1122"/>
      <c r="U229" s="1122"/>
      <c r="V229" s="1122"/>
      <c r="W229" s="1122"/>
      <c r="X229" s="1122"/>
      <c r="Y229" s="1122"/>
      <c r="Z229" s="1122"/>
    </row>
    <row r="230">
      <c r="A230" s="1122"/>
      <c r="B230" s="1122"/>
      <c r="C230" s="1122"/>
      <c r="D230" s="1122"/>
      <c r="E230" s="1122"/>
      <c r="F230" s="1122"/>
      <c r="G230" s="1122"/>
      <c r="H230" s="1122"/>
      <c r="I230" s="1122"/>
      <c r="J230" s="1122"/>
      <c r="K230" s="1122"/>
      <c r="L230" s="1122"/>
      <c r="M230" s="1122"/>
      <c r="N230" s="1122"/>
      <c r="O230" s="1122"/>
      <c r="P230" s="1122"/>
      <c r="Q230" s="1122"/>
      <c r="R230" s="1122"/>
      <c r="S230" s="1122"/>
      <c r="T230" s="1122"/>
      <c r="U230" s="1122"/>
      <c r="V230" s="1122"/>
      <c r="W230" s="1122"/>
      <c r="X230" s="1122"/>
      <c r="Y230" s="1122"/>
      <c r="Z230" s="1122"/>
    </row>
    <row r="231">
      <c r="A231" s="1122"/>
      <c r="B231" s="1122"/>
      <c r="C231" s="1122"/>
      <c r="D231" s="1122"/>
      <c r="E231" s="1122"/>
      <c r="F231" s="1122"/>
      <c r="G231" s="1122"/>
      <c r="H231" s="1122"/>
      <c r="I231" s="1122"/>
      <c r="J231" s="1122"/>
      <c r="K231" s="1122"/>
      <c r="L231" s="1122"/>
      <c r="M231" s="1122"/>
      <c r="N231" s="1122"/>
      <c r="O231" s="1122"/>
      <c r="P231" s="1122"/>
      <c r="Q231" s="1122"/>
      <c r="R231" s="1122"/>
      <c r="S231" s="1122"/>
      <c r="T231" s="1122"/>
      <c r="U231" s="1122"/>
      <c r="V231" s="1122"/>
      <c r="W231" s="1122"/>
      <c r="X231" s="1122"/>
      <c r="Y231" s="1122"/>
      <c r="Z231" s="1122"/>
    </row>
    <row r="232">
      <c r="A232" s="1122"/>
      <c r="B232" s="1122"/>
      <c r="C232" s="1122"/>
      <c r="D232" s="1122"/>
      <c r="E232" s="1122"/>
      <c r="F232" s="1122"/>
      <c r="G232" s="1122"/>
      <c r="H232" s="1122"/>
      <c r="I232" s="1122"/>
      <c r="J232" s="1122"/>
      <c r="K232" s="1122"/>
      <c r="L232" s="1122"/>
      <c r="M232" s="1122"/>
      <c r="N232" s="1122"/>
      <c r="O232" s="1122"/>
      <c r="P232" s="1122"/>
      <c r="Q232" s="1122"/>
      <c r="R232" s="1122"/>
      <c r="S232" s="1122"/>
      <c r="T232" s="1122"/>
      <c r="U232" s="1122"/>
      <c r="V232" s="1122"/>
      <c r="W232" s="1122"/>
      <c r="X232" s="1122"/>
      <c r="Y232" s="1122"/>
      <c r="Z232" s="1122"/>
    </row>
    <row r="233">
      <c r="A233" s="1122"/>
      <c r="B233" s="1122"/>
      <c r="C233" s="1122"/>
      <c r="D233" s="1122"/>
      <c r="E233" s="1122"/>
      <c r="F233" s="1122"/>
      <c r="G233" s="1122"/>
      <c r="H233" s="1122"/>
      <c r="I233" s="1122"/>
      <c r="J233" s="1122"/>
      <c r="K233" s="1122"/>
      <c r="L233" s="1122"/>
      <c r="M233" s="1122"/>
      <c r="N233" s="1122"/>
      <c r="O233" s="1122"/>
      <c r="P233" s="1122"/>
      <c r="Q233" s="1122"/>
      <c r="R233" s="1122"/>
      <c r="S233" s="1122"/>
      <c r="T233" s="1122"/>
      <c r="U233" s="1122"/>
      <c r="V233" s="1122"/>
      <c r="W233" s="1122"/>
      <c r="X233" s="1122"/>
      <c r="Y233" s="1122"/>
      <c r="Z233" s="1122"/>
    </row>
    <row r="234">
      <c r="A234" s="1122"/>
      <c r="B234" s="1122"/>
      <c r="C234" s="1122"/>
      <c r="D234" s="1122"/>
      <c r="E234" s="1122"/>
      <c r="F234" s="1122"/>
      <c r="G234" s="1122"/>
      <c r="H234" s="1122"/>
      <c r="I234" s="1122"/>
      <c r="J234" s="1122"/>
      <c r="K234" s="1122"/>
      <c r="L234" s="1122"/>
      <c r="M234" s="1122"/>
      <c r="N234" s="1122"/>
      <c r="O234" s="1122"/>
      <c r="P234" s="1122"/>
      <c r="Q234" s="1122"/>
      <c r="R234" s="1122"/>
      <c r="S234" s="1122"/>
      <c r="T234" s="1122"/>
      <c r="U234" s="1122"/>
      <c r="V234" s="1122"/>
      <c r="W234" s="1122"/>
      <c r="X234" s="1122"/>
      <c r="Y234" s="1122"/>
      <c r="Z234" s="1122"/>
    </row>
    <row r="235">
      <c r="A235" s="1122"/>
      <c r="B235" s="1122"/>
      <c r="C235" s="1122"/>
      <c r="D235" s="1122"/>
      <c r="E235" s="1122"/>
      <c r="F235" s="1122"/>
      <c r="G235" s="1122"/>
      <c r="H235" s="1122"/>
      <c r="I235" s="1122"/>
      <c r="J235" s="1122"/>
      <c r="K235" s="1122"/>
      <c r="L235" s="1122"/>
      <c r="M235" s="1122"/>
      <c r="N235" s="1122"/>
      <c r="O235" s="1122"/>
      <c r="P235" s="1122"/>
      <c r="Q235" s="1122"/>
      <c r="R235" s="1122"/>
      <c r="S235" s="1122"/>
      <c r="T235" s="1122"/>
      <c r="U235" s="1122"/>
      <c r="V235" s="1122"/>
      <c r="W235" s="1122"/>
      <c r="X235" s="1122"/>
      <c r="Y235" s="1122"/>
      <c r="Z235" s="1122"/>
    </row>
    <row r="236">
      <c r="A236" s="1122"/>
      <c r="B236" s="1122"/>
      <c r="C236" s="1122"/>
      <c r="D236" s="1122"/>
      <c r="E236" s="1122"/>
      <c r="F236" s="1122"/>
      <c r="G236" s="1122"/>
      <c r="H236" s="1122"/>
      <c r="I236" s="1122"/>
      <c r="J236" s="1122"/>
      <c r="K236" s="1122"/>
      <c r="L236" s="1122"/>
      <c r="M236" s="1122"/>
      <c r="N236" s="1122"/>
      <c r="O236" s="1122"/>
      <c r="P236" s="1122"/>
      <c r="Q236" s="1122"/>
      <c r="R236" s="1122"/>
      <c r="S236" s="1122"/>
      <c r="T236" s="1122"/>
      <c r="U236" s="1122"/>
      <c r="V236" s="1122"/>
      <c r="W236" s="1122"/>
      <c r="X236" s="1122"/>
      <c r="Y236" s="1122"/>
      <c r="Z236" s="1122"/>
    </row>
    <row r="237">
      <c r="A237" s="1122"/>
      <c r="B237" s="1122"/>
      <c r="C237" s="1122"/>
      <c r="D237" s="1122"/>
      <c r="E237" s="1122"/>
      <c r="F237" s="1122"/>
      <c r="G237" s="1122"/>
      <c r="H237" s="1122"/>
      <c r="I237" s="1122"/>
      <c r="J237" s="1122"/>
      <c r="K237" s="1122"/>
      <c r="L237" s="1122"/>
      <c r="M237" s="1122"/>
      <c r="N237" s="1122"/>
      <c r="O237" s="1122"/>
      <c r="P237" s="1122"/>
      <c r="Q237" s="1122"/>
      <c r="R237" s="1122"/>
      <c r="S237" s="1122"/>
      <c r="T237" s="1122"/>
      <c r="U237" s="1122"/>
      <c r="V237" s="1122"/>
      <c r="W237" s="1122"/>
      <c r="X237" s="1122"/>
      <c r="Y237" s="1122"/>
      <c r="Z237" s="1122"/>
    </row>
    <row r="238">
      <c r="A238" s="1122"/>
      <c r="B238" s="1122"/>
      <c r="C238" s="1122"/>
      <c r="D238" s="1122"/>
      <c r="E238" s="1122"/>
      <c r="F238" s="1122"/>
      <c r="G238" s="1122"/>
      <c r="H238" s="1122"/>
      <c r="I238" s="1122"/>
      <c r="J238" s="1122"/>
      <c r="K238" s="1122"/>
      <c r="L238" s="1122"/>
      <c r="M238" s="1122"/>
      <c r="N238" s="1122"/>
      <c r="O238" s="1122"/>
      <c r="P238" s="1122"/>
      <c r="Q238" s="1122"/>
      <c r="R238" s="1122"/>
      <c r="S238" s="1122"/>
      <c r="T238" s="1122"/>
      <c r="U238" s="1122"/>
      <c r="V238" s="1122"/>
      <c r="W238" s="1122"/>
      <c r="X238" s="1122"/>
      <c r="Y238" s="1122"/>
      <c r="Z238" s="1122"/>
    </row>
    <row r="239">
      <c r="A239" s="1122"/>
      <c r="B239" s="1122"/>
      <c r="C239" s="1122"/>
      <c r="D239" s="1122"/>
      <c r="E239" s="1122"/>
      <c r="F239" s="1122"/>
      <c r="G239" s="1122"/>
      <c r="H239" s="1122"/>
      <c r="I239" s="1122"/>
      <c r="J239" s="1122"/>
      <c r="K239" s="1122"/>
      <c r="L239" s="1122"/>
      <c r="M239" s="1122"/>
      <c r="N239" s="1122"/>
      <c r="O239" s="1122"/>
      <c r="P239" s="1122"/>
      <c r="Q239" s="1122"/>
      <c r="R239" s="1122"/>
      <c r="S239" s="1122"/>
      <c r="T239" s="1122"/>
      <c r="U239" s="1122"/>
      <c r="V239" s="1122"/>
      <c r="W239" s="1122"/>
      <c r="X239" s="1122"/>
      <c r="Y239" s="1122"/>
      <c r="Z239" s="1122"/>
    </row>
    <row r="240">
      <c r="A240" s="1122"/>
      <c r="B240" s="1122"/>
      <c r="C240" s="1122"/>
      <c r="D240" s="1122"/>
      <c r="E240" s="1122"/>
      <c r="F240" s="1122"/>
      <c r="G240" s="1122"/>
      <c r="H240" s="1122"/>
      <c r="I240" s="1122"/>
      <c r="J240" s="1122"/>
      <c r="K240" s="1122"/>
      <c r="L240" s="1122"/>
      <c r="M240" s="1122"/>
      <c r="N240" s="1122"/>
      <c r="O240" s="1122"/>
      <c r="P240" s="1122"/>
      <c r="Q240" s="1122"/>
      <c r="R240" s="1122"/>
      <c r="S240" s="1122"/>
      <c r="T240" s="1122"/>
      <c r="U240" s="1122"/>
      <c r="V240" s="1122"/>
      <c r="W240" s="1122"/>
      <c r="X240" s="1122"/>
      <c r="Y240" s="1122"/>
      <c r="Z240" s="1122"/>
    </row>
    <row r="241">
      <c r="A241" s="1122"/>
      <c r="B241" s="1122"/>
      <c r="C241" s="1122"/>
      <c r="D241" s="1122"/>
      <c r="E241" s="1122"/>
      <c r="F241" s="1122"/>
      <c r="G241" s="1122"/>
      <c r="H241" s="1122"/>
      <c r="I241" s="1122"/>
      <c r="J241" s="1122"/>
      <c r="K241" s="1122"/>
      <c r="L241" s="1122"/>
      <c r="M241" s="1122"/>
      <c r="N241" s="1122"/>
      <c r="O241" s="1122"/>
      <c r="P241" s="1122"/>
      <c r="Q241" s="1122"/>
      <c r="R241" s="1122"/>
      <c r="S241" s="1122"/>
      <c r="T241" s="1122"/>
      <c r="U241" s="1122"/>
      <c r="V241" s="1122"/>
      <c r="W241" s="1122"/>
      <c r="X241" s="1122"/>
      <c r="Y241" s="1122"/>
      <c r="Z241" s="1122"/>
    </row>
    <row r="242">
      <c r="A242" s="1122"/>
      <c r="B242" s="1122"/>
      <c r="C242" s="1122"/>
      <c r="D242" s="1122"/>
      <c r="E242" s="1122"/>
      <c r="F242" s="1122"/>
      <c r="G242" s="1122"/>
      <c r="H242" s="1122"/>
      <c r="I242" s="1122"/>
      <c r="J242" s="1122"/>
      <c r="K242" s="1122"/>
      <c r="L242" s="1122"/>
      <c r="M242" s="1122"/>
      <c r="N242" s="1122"/>
      <c r="O242" s="1122"/>
      <c r="P242" s="1122"/>
      <c r="Q242" s="1122"/>
      <c r="R242" s="1122"/>
      <c r="S242" s="1122"/>
      <c r="T242" s="1122"/>
      <c r="U242" s="1122"/>
      <c r="V242" s="1122"/>
      <c r="W242" s="1122"/>
      <c r="X242" s="1122"/>
      <c r="Y242" s="1122"/>
      <c r="Z242" s="1122"/>
    </row>
    <row r="243">
      <c r="A243" s="1122"/>
      <c r="B243" s="1122"/>
      <c r="C243" s="1122"/>
      <c r="D243" s="1122"/>
      <c r="E243" s="1122"/>
      <c r="F243" s="1122"/>
      <c r="G243" s="1122"/>
      <c r="H243" s="1122"/>
      <c r="I243" s="1122"/>
      <c r="J243" s="1122"/>
      <c r="K243" s="1122"/>
      <c r="L243" s="1122"/>
      <c r="M243" s="1122"/>
      <c r="N243" s="1122"/>
      <c r="O243" s="1122"/>
      <c r="P243" s="1122"/>
      <c r="Q243" s="1122"/>
      <c r="R243" s="1122"/>
      <c r="S243" s="1122"/>
      <c r="T243" s="1122"/>
      <c r="U243" s="1122"/>
      <c r="V243" s="1122"/>
      <c r="W243" s="1122"/>
      <c r="X243" s="1122"/>
      <c r="Y243" s="1122"/>
      <c r="Z243" s="1122"/>
    </row>
    <row r="244">
      <c r="A244" s="1122"/>
      <c r="B244" s="1122"/>
      <c r="C244" s="1122"/>
      <c r="D244" s="1122"/>
      <c r="E244" s="1122"/>
      <c r="F244" s="1122"/>
      <c r="G244" s="1122"/>
      <c r="H244" s="1122"/>
      <c r="I244" s="1122"/>
      <c r="J244" s="1122"/>
      <c r="K244" s="1122"/>
      <c r="L244" s="1122"/>
      <c r="M244" s="1122"/>
      <c r="N244" s="1122"/>
      <c r="O244" s="1122"/>
      <c r="P244" s="1122"/>
      <c r="Q244" s="1122"/>
      <c r="R244" s="1122"/>
      <c r="S244" s="1122"/>
      <c r="T244" s="1122"/>
      <c r="U244" s="1122"/>
      <c r="V244" s="1122"/>
      <c r="W244" s="1122"/>
      <c r="X244" s="1122"/>
      <c r="Y244" s="1122"/>
      <c r="Z244" s="1122"/>
    </row>
    <row r="245">
      <c r="A245" s="1122"/>
      <c r="B245" s="1122"/>
      <c r="C245" s="1122"/>
      <c r="D245" s="1122"/>
      <c r="E245" s="1122"/>
      <c r="F245" s="1122"/>
      <c r="G245" s="1122"/>
      <c r="H245" s="1122"/>
      <c r="I245" s="1122"/>
      <c r="J245" s="1122"/>
      <c r="K245" s="1122"/>
      <c r="L245" s="1122"/>
      <c r="M245" s="1122"/>
      <c r="N245" s="1122"/>
      <c r="O245" s="1122"/>
      <c r="P245" s="1122"/>
      <c r="Q245" s="1122"/>
      <c r="R245" s="1122"/>
      <c r="S245" s="1122"/>
      <c r="T245" s="1122"/>
      <c r="U245" s="1122"/>
      <c r="V245" s="1122"/>
      <c r="W245" s="1122"/>
      <c r="X245" s="1122"/>
      <c r="Y245" s="1122"/>
      <c r="Z245" s="1122"/>
    </row>
    <row r="246">
      <c r="A246" s="1122"/>
      <c r="B246" s="1122"/>
      <c r="C246" s="1122"/>
      <c r="D246" s="1122"/>
      <c r="E246" s="1122"/>
      <c r="F246" s="1122"/>
      <c r="G246" s="1122"/>
      <c r="H246" s="1122"/>
      <c r="I246" s="1122"/>
      <c r="J246" s="1122"/>
      <c r="K246" s="1122"/>
      <c r="L246" s="1122"/>
      <c r="M246" s="1122"/>
      <c r="N246" s="1122"/>
      <c r="O246" s="1122"/>
      <c r="P246" s="1122"/>
      <c r="Q246" s="1122"/>
      <c r="R246" s="1122"/>
      <c r="S246" s="1122"/>
      <c r="T246" s="1122"/>
      <c r="U246" s="1122"/>
      <c r="V246" s="1122"/>
      <c r="W246" s="1122"/>
      <c r="X246" s="1122"/>
      <c r="Y246" s="1122"/>
      <c r="Z246" s="1122"/>
    </row>
    <row r="247">
      <c r="A247" s="1122"/>
      <c r="B247" s="1122"/>
      <c r="C247" s="1122"/>
      <c r="D247" s="1122"/>
      <c r="E247" s="1122"/>
      <c r="F247" s="1122"/>
      <c r="G247" s="1122"/>
      <c r="H247" s="1122"/>
      <c r="I247" s="1122"/>
      <c r="J247" s="1122"/>
      <c r="K247" s="1122"/>
      <c r="L247" s="1122"/>
      <c r="M247" s="1122"/>
      <c r="N247" s="1122"/>
      <c r="O247" s="1122"/>
      <c r="P247" s="1122"/>
      <c r="Q247" s="1122"/>
      <c r="R247" s="1122"/>
      <c r="S247" s="1122"/>
      <c r="T247" s="1122"/>
      <c r="U247" s="1122"/>
      <c r="V247" s="1122"/>
      <c r="W247" s="1122"/>
      <c r="X247" s="1122"/>
      <c r="Y247" s="1122"/>
      <c r="Z247" s="1122"/>
    </row>
    <row r="248">
      <c r="A248" s="1122"/>
      <c r="B248" s="1122"/>
      <c r="C248" s="1122"/>
      <c r="D248" s="1122"/>
      <c r="E248" s="1122"/>
      <c r="F248" s="1122"/>
      <c r="G248" s="1122"/>
      <c r="H248" s="1122"/>
      <c r="I248" s="1122"/>
      <c r="J248" s="1122"/>
      <c r="K248" s="1122"/>
      <c r="L248" s="1122"/>
      <c r="M248" s="1122"/>
      <c r="N248" s="1122"/>
      <c r="O248" s="1122"/>
      <c r="P248" s="1122"/>
      <c r="Q248" s="1122"/>
      <c r="R248" s="1122"/>
      <c r="S248" s="1122"/>
      <c r="T248" s="1122"/>
      <c r="U248" s="1122"/>
      <c r="V248" s="1122"/>
      <c r="W248" s="1122"/>
      <c r="X248" s="1122"/>
      <c r="Y248" s="1122"/>
      <c r="Z248" s="1122"/>
    </row>
    <row r="249">
      <c r="A249" s="1122"/>
      <c r="B249" s="1122"/>
      <c r="C249" s="1122"/>
      <c r="D249" s="1122"/>
      <c r="E249" s="1122"/>
      <c r="F249" s="1122"/>
      <c r="G249" s="1122"/>
      <c r="H249" s="1122"/>
      <c r="I249" s="1122"/>
      <c r="J249" s="1122"/>
      <c r="K249" s="1122"/>
      <c r="L249" s="1122"/>
      <c r="M249" s="1122"/>
      <c r="N249" s="1122"/>
      <c r="O249" s="1122"/>
      <c r="P249" s="1122"/>
      <c r="Q249" s="1122"/>
      <c r="R249" s="1122"/>
      <c r="S249" s="1122"/>
      <c r="T249" s="1122"/>
      <c r="U249" s="1122"/>
      <c r="V249" s="1122"/>
      <c r="W249" s="1122"/>
      <c r="X249" s="1122"/>
      <c r="Y249" s="1122"/>
      <c r="Z249" s="1122"/>
    </row>
    <row r="250">
      <c r="A250" s="1122"/>
      <c r="B250" s="1122"/>
      <c r="C250" s="1122"/>
      <c r="D250" s="1122"/>
      <c r="E250" s="1122"/>
      <c r="F250" s="1122"/>
      <c r="G250" s="1122"/>
      <c r="H250" s="1122"/>
      <c r="I250" s="1122"/>
      <c r="J250" s="1122"/>
      <c r="K250" s="1122"/>
      <c r="L250" s="1122"/>
      <c r="M250" s="1122"/>
      <c r="N250" s="1122"/>
      <c r="O250" s="1122"/>
      <c r="P250" s="1122"/>
      <c r="Q250" s="1122"/>
      <c r="R250" s="1122"/>
      <c r="S250" s="1122"/>
      <c r="T250" s="1122"/>
      <c r="U250" s="1122"/>
      <c r="V250" s="1122"/>
      <c r="W250" s="1122"/>
      <c r="X250" s="1122"/>
      <c r="Y250" s="1122"/>
      <c r="Z250" s="1122"/>
    </row>
    <row r="251">
      <c r="A251" s="1122"/>
      <c r="B251" s="1122"/>
      <c r="C251" s="1122"/>
      <c r="D251" s="1122"/>
      <c r="E251" s="1122"/>
      <c r="F251" s="1122"/>
      <c r="G251" s="1122"/>
      <c r="H251" s="1122"/>
      <c r="I251" s="1122"/>
      <c r="J251" s="1122"/>
      <c r="K251" s="1122"/>
      <c r="L251" s="1122"/>
      <c r="M251" s="1122"/>
      <c r="N251" s="1122"/>
      <c r="O251" s="1122"/>
      <c r="P251" s="1122"/>
      <c r="Q251" s="1122"/>
      <c r="R251" s="1122"/>
      <c r="S251" s="1122"/>
      <c r="T251" s="1122"/>
      <c r="U251" s="1122"/>
      <c r="V251" s="1122"/>
      <c r="W251" s="1122"/>
      <c r="X251" s="1122"/>
      <c r="Y251" s="1122"/>
      <c r="Z251" s="1122"/>
    </row>
    <row r="252">
      <c r="A252" s="1122"/>
      <c r="B252" s="1122"/>
      <c r="C252" s="1122"/>
      <c r="D252" s="1122"/>
      <c r="E252" s="1122"/>
      <c r="F252" s="1122"/>
      <c r="G252" s="1122"/>
      <c r="H252" s="1122"/>
      <c r="I252" s="1122"/>
      <c r="J252" s="1122"/>
      <c r="K252" s="1122"/>
      <c r="L252" s="1122"/>
      <c r="M252" s="1122"/>
      <c r="N252" s="1122"/>
      <c r="O252" s="1122"/>
      <c r="P252" s="1122"/>
      <c r="Q252" s="1122"/>
      <c r="R252" s="1122"/>
      <c r="S252" s="1122"/>
      <c r="T252" s="1122"/>
      <c r="U252" s="1122"/>
      <c r="V252" s="1122"/>
      <c r="W252" s="1122"/>
      <c r="X252" s="1122"/>
      <c r="Y252" s="1122"/>
      <c r="Z252" s="1122"/>
    </row>
    <row r="253">
      <c r="A253" s="1122"/>
      <c r="B253" s="1122"/>
      <c r="C253" s="1122"/>
      <c r="D253" s="1122"/>
      <c r="E253" s="1122"/>
      <c r="F253" s="1122"/>
      <c r="G253" s="1122"/>
      <c r="H253" s="1122"/>
      <c r="I253" s="1122"/>
      <c r="J253" s="1122"/>
      <c r="K253" s="1122"/>
      <c r="L253" s="1122"/>
      <c r="M253" s="1122"/>
      <c r="N253" s="1122"/>
      <c r="O253" s="1122"/>
      <c r="P253" s="1122"/>
      <c r="Q253" s="1122"/>
      <c r="R253" s="1122"/>
      <c r="S253" s="1122"/>
      <c r="T253" s="1122"/>
      <c r="U253" s="1122"/>
      <c r="V253" s="1122"/>
      <c r="W253" s="1122"/>
      <c r="X253" s="1122"/>
      <c r="Y253" s="1122"/>
      <c r="Z253" s="1122"/>
    </row>
    <row r="254">
      <c r="A254" s="1122"/>
      <c r="B254" s="1122"/>
      <c r="C254" s="1122"/>
      <c r="D254" s="1122"/>
      <c r="E254" s="1122"/>
      <c r="F254" s="1122"/>
      <c r="G254" s="1122"/>
      <c r="H254" s="1122"/>
      <c r="I254" s="1122"/>
      <c r="J254" s="1122"/>
      <c r="K254" s="1122"/>
      <c r="L254" s="1122"/>
      <c r="M254" s="1122"/>
      <c r="N254" s="1122"/>
      <c r="O254" s="1122"/>
      <c r="P254" s="1122"/>
      <c r="Q254" s="1122"/>
      <c r="R254" s="1122"/>
      <c r="S254" s="1122"/>
      <c r="T254" s="1122"/>
      <c r="U254" s="1122"/>
      <c r="V254" s="1122"/>
      <c r="W254" s="1122"/>
      <c r="X254" s="1122"/>
      <c r="Y254" s="1122"/>
      <c r="Z254" s="1122"/>
    </row>
    <row r="255">
      <c r="A255" s="1122"/>
      <c r="B255" s="1122"/>
      <c r="C255" s="1122"/>
      <c r="D255" s="1122"/>
      <c r="E255" s="1122"/>
      <c r="F255" s="1122"/>
      <c r="G255" s="1122"/>
      <c r="H255" s="1122"/>
      <c r="I255" s="1122"/>
      <c r="J255" s="1122"/>
      <c r="K255" s="1122"/>
      <c r="L255" s="1122"/>
      <c r="M255" s="1122"/>
      <c r="N255" s="1122"/>
      <c r="O255" s="1122"/>
      <c r="P255" s="1122"/>
      <c r="Q255" s="1122"/>
      <c r="R255" s="1122"/>
      <c r="S255" s="1122"/>
      <c r="T255" s="1122"/>
      <c r="U255" s="1122"/>
      <c r="V255" s="1122"/>
      <c r="W255" s="1122"/>
      <c r="X255" s="1122"/>
      <c r="Y255" s="1122"/>
      <c r="Z255" s="1122"/>
    </row>
    <row r="256">
      <c r="A256" s="1122"/>
      <c r="B256" s="1122"/>
      <c r="C256" s="1122"/>
      <c r="D256" s="1122"/>
      <c r="E256" s="1122"/>
      <c r="F256" s="1122"/>
      <c r="G256" s="1122"/>
      <c r="H256" s="1122"/>
      <c r="I256" s="1122"/>
      <c r="J256" s="1122"/>
      <c r="K256" s="1122"/>
      <c r="L256" s="1122"/>
      <c r="M256" s="1122"/>
      <c r="N256" s="1122"/>
      <c r="O256" s="1122"/>
      <c r="P256" s="1122"/>
      <c r="Q256" s="1122"/>
      <c r="R256" s="1122"/>
      <c r="S256" s="1122"/>
      <c r="T256" s="1122"/>
      <c r="U256" s="1122"/>
      <c r="V256" s="1122"/>
      <c r="W256" s="1122"/>
      <c r="X256" s="1122"/>
      <c r="Y256" s="1122"/>
      <c r="Z256" s="1122"/>
    </row>
    <row r="257">
      <c r="A257" s="1122"/>
      <c r="B257" s="1122"/>
      <c r="C257" s="1122"/>
      <c r="D257" s="1122"/>
      <c r="E257" s="1122"/>
      <c r="F257" s="1122"/>
      <c r="G257" s="1122"/>
      <c r="H257" s="1122"/>
      <c r="I257" s="1122"/>
      <c r="J257" s="1122"/>
      <c r="K257" s="1122"/>
      <c r="L257" s="1122"/>
      <c r="M257" s="1122"/>
      <c r="N257" s="1122"/>
      <c r="O257" s="1122"/>
      <c r="P257" s="1122"/>
      <c r="Q257" s="1122"/>
      <c r="R257" s="1122"/>
      <c r="S257" s="1122"/>
      <c r="T257" s="1122"/>
      <c r="U257" s="1122"/>
      <c r="V257" s="1122"/>
      <c r="W257" s="1122"/>
      <c r="X257" s="1122"/>
      <c r="Y257" s="1122"/>
      <c r="Z257" s="1122"/>
    </row>
    <row r="258">
      <c r="A258" s="1122"/>
      <c r="B258" s="1122"/>
      <c r="C258" s="1122"/>
      <c r="D258" s="1122"/>
      <c r="E258" s="1122"/>
      <c r="F258" s="1122"/>
      <c r="G258" s="1122"/>
      <c r="H258" s="1122"/>
      <c r="I258" s="1122"/>
      <c r="J258" s="1122"/>
      <c r="K258" s="1122"/>
      <c r="L258" s="1122"/>
      <c r="M258" s="1122"/>
      <c r="N258" s="1122"/>
      <c r="O258" s="1122"/>
      <c r="P258" s="1122"/>
      <c r="Q258" s="1122"/>
      <c r="R258" s="1122"/>
      <c r="S258" s="1122"/>
      <c r="T258" s="1122"/>
      <c r="U258" s="1122"/>
      <c r="V258" s="1122"/>
      <c r="W258" s="1122"/>
      <c r="X258" s="1122"/>
      <c r="Y258" s="1122"/>
      <c r="Z258" s="1122"/>
    </row>
    <row r="259">
      <c r="A259" s="1122"/>
      <c r="B259" s="1122"/>
      <c r="C259" s="1122"/>
      <c r="D259" s="1122"/>
      <c r="E259" s="1122"/>
      <c r="F259" s="1122"/>
      <c r="G259" s="1122"/>
      <c r="H259" s="1122"/>
      <c r="I259" s="1122"/>
      <c r="J259" s="1122"/>
      <c r="K259" s="1122"/>
      <c r="L259" s="1122"/>
      <c r="M259" s="1122"/>
      <c r="N259" s="1122"/>
      <c r="O259" s="1122"/>
      <c r="P259" s="1122"/>
      <c r="Q259" s="1122"/>
      <c r="R259" s="1122"/>
      <c r="S259" s="1122"/>
      <c r="T259" s="1122"/>
      <c r="U259" s="1122"/>
      <c r="V259" s="1122"/>
      <c r="W259" s="1122"/>
      <c r="X259" s="1122"/>
      <c r="Y259" s="1122"/>
      <c r="Z259" s="1122"/>
    </row>
    <row r="260">
      <c r="A260" s="1122"/>
      <c r="B260" s="1122"/>
      <c r="C260" s="1122"/>
      <c r="D260" s="1122"/>
      <c r="E260" s="1122"/>
      <c r="F260" s="1122"/>
      <c r="G260" s="1122"/>
      <c r="H260" s="1122"/>
      <c r="I260" s="1122"/>
      <c r="J260" s="1122"/>
      <c r="K260" s="1122"/>
      <c r="L260" s="1122"/>
      <c r="M260" s="1122"/>
      <c r="N260" s="1122"/>
      <c r="O260" s="1122"/>
      <c r="P260" s="1122"/>
      <c r="Q260" s="1122"/>
      <c r="R260" s="1122"/>
      <c r="S260" s="1122"/>
      <c r="T260" s="1122"/>
      <c r="U260" s="1122"/>
      <c r="V260" s="1122"/>
      <c r="W260" s="1122"/>
      <c r="X260" s="1122"/>
      <c r="Y260" s="1122"/>
      <c r="Z260" s="1122"/>
    </row>
    <row r="261">
      <c r="A261" s="1122"/>
      <c r="B261" s="1122"/>
      <c r="C261" s="1122"/>
      <c r="D261" s="1122"/>
      <c r="E261" s="1122"/>
      <c r="F261" s="1122"/>
      <c r="G261" s="1122"/>
      <c r="H261" s="1122"/>
      <c r="I261" s="1122"/>
      <c r="J261" s="1122"/>
      <c r="K261" s="1122"/>
      <c r="L261" s="1122"/>
      <c r="M261" s="1122"/>
      <c r="N261" s="1122"/>
      <c r="O261" s="1122"/>
      <c r="P261" s="1122"/>
      <c r="Q261" s="1122"/>
      <c r="R261" s="1122"/>
      <c r="S261" s="1122"/>
      <c r="T261" s="1122"/>
      <c r="U261" s="1122"/>
      <c r="V261" s="1122"/>
      <c r="W261" s="1122"/>
      <c r="X261" s="1122"/>
      <c r="Y261" s="1122"/>
      <c r="Z261" s="1122"/>
    </row>
    <row r="262">
      <c r="A262" s="1122"/>
      <c r="B262" s="1122"/>
      <c r="C262" s="1122"/>
      <c r="D262" s="1122"/>
      <c r="E262" s="1122"/>
      <c r="F262" s="1122"/>
      <c r="G262" s="1122"/>
      <c r="H262" s="1122"/>
      <c r="I262" s="1122"/>
      <c r="J262" s="1122"/>
      <c r="K262" s="1122"/>
      <c r="L262" s="1122"/>
      <c r="M262" s="1122"/>
      <c r="N262" s="1122"/>
      <c r="O262" s="1122"/>
      <c r="P262" s="1122"/>
      <c r="Q262" s="1122"/>
      <c r="R262" s="1122"/>
      <c r="S262" s="1122"/>
      <c r="T262" s="1122"/>
      <c r="U262" s="1122"/>
      <c r="V262" s="1122"/>
      <c r="W262" s="1122"/>
      <c r="X262" s="1122"/>
      <c r="Y262" s="1122"/>
      <c r="Z262" s="1122"/>
    </row>
    <row r="263">
      <c r="A263" s="1122"/>
      <c r="B263" s="1122"/>
      <c r="C263" s="1122"/>
      <c r="D263" s="1122"/>
      <c r="E263" s="1122"/>
      <c r="F263" s="1122"/>
      <c r="G263" s="1122"/>
      <c r="H263" s="1122"/>
      <c r="I263" s="1122"/>
      <c r="J263" s="1122"/>
      <c r="K263" s="1122"/>
      <c r="L263" s="1122"/>
      <c r="M263" s="1122"/>
      <c r="N263" s="1122"/>
      <c r="O263" s="1122"/>
      <c r="P263" s="1122"/>
      <c r="Q263" s="1122"/>
      <c r="R263" s="1122"/>
      <c r="S263" s="1122"/>
      <c r="T263" s="1122"/>
      <c r="U263" s="1122"/>
      <c r="V263" s="1122"/>
      <c r="W263" s="1122"/>
      <c r="X263" s="1122"/>
      <c r="Y263" s="1122"/>
      <c r="Z263" s="1122"/>
    </row>
    <row r="264">
      <c r="A264" s="1122"/>
      <c r="B264" s="1122"/>
      <c r="C264" s="1122"/>
      <c r="D264" s="1122"/>
      <c r="E264" s="1122"/>
      <c r="F264" s="1122"/>
      <c r="G264" s="1122"/>
      <c r="H264" s="1122"/>
      <c r="I264" s="1122"/>
      <c r="J264" s="1122"/>
      <c r="K264" s="1122"/>
      <c r="L264" s="1122"/>
      <c r="M264" s="1122"/>
      <c r="N264" s="1122"/>
      <c r="O264" s="1122"/>
      <c r="P264" s="1122"/>
      <c r="Q264" s="1122"/>
      <c r="R264" s="1122"/>
      <c r="S264" s="1122"/>
      <c r="T264" s="1122"/>
      <c r="U264" s="1122"/>
      <c r="V264" s="1122"/>
      <c r="W264" s="1122"/>
      <c r="X264" s="1122"/>
      <c r="Y264" s="1122"/>
      <c r="Z264" s="1122"/>
    </row>
    <row r="265">
      <c r="A265" s="1122"/>
      <c r="B265" s="1122"/>
      <c r="C265" s="1122"/>
      <c r="D265" s="1122"/>
      <c r="E265" s="1122"/>
      <c r="F265" s="1122"/>
      <c r="G265" s="1122"/>
      <c r="H265" s="1122"/>
      <c r="I265" s="1122"/>
      <c r="J265" s="1122"/>
      <c r="K265" s="1122"/>
      <c r="L265" s="1122"/>
      <c r="M265" s="1122"/>
      <c r="N265" s="1122"/>
      <c r="O265" s="1122"/>
      <c r="P265" s="1122"/>
      <c r="Q265" s="1122"/>
      <c r="R265" s="1122"/>
      <c r="S265" s="1122"/>
      <c r="T265" s="1122"/>
      <c r="U265" s="1122"/>
      <c r="V265" s="1122"/>
      <c r="W265" s="1122"/>
      <c r="X265" s="1122"/>
      <c r="Y265" s="1122"/>
      <c r="Z265" s="1122"/>
    </row>
    <row r="266">
      <c r="A266" s="1122"/>
      <c r="B266" s="1122"/>
      <c r="C266" s="1122"/>
      <c r="D266" s="1122"/>
      <c r="E266" s="1122"/>
      <c r="F266" s="1122"/>
      <c r="G266" s="1122"/>
      <c r="H266" s="1122"/>
      <c r="I266" s="1122"/>
      <c r="J266" s="1122"/>
      <c r="K266" s="1122"/>
      <c r="L266" s="1122"/>
      <c r="M266" s="1122"/>
      <c r="N266" s="1122"/>
      <c r="O266" s="1122"/>
      <c r="P266" s="1122"/>
      <c r="Q266" s="1122"/>
      <c r="R266" s="1122"/>
      <c r="S266" s="1122"/>
      <c r="T266" s="1122"/>
      <c r="U266" s="1122"/>
      <c r="V266" s="1122"/>
      <c r="W266" s="1122"/>
      <c r="X266" s="1122"/>
      <c r="Y266" s="1122"/>
      <c r="Z266" s="1122"/>
    </row>
    <row r="267">
      <c r="A267" s="1122"/>
      <c r="B267" s="1122"/>
      <c r="C267" s="1122"/>
      <c r="D267" s="1122"/>
      <c r="E267" s="1122"/>
      <c r="F267" s="1122"/>
      <c r="G267" s="1122"/>
      <c r="H267" s="1122"/>
      <c r="I267" s="1122"/>
      <c r="J267" s="1122"/>
      <c r="K267" s="1122"/>
      <c r="L267" s="1122"/>
      <c r="M267" s="1122"/>
      <c r="N267" s="1122"/>
      <c r="O267" s="1122"/>
      <c r="P267" s="1122"/>
      <c r="Q267" s="1122"/>
      <c r="R267" s="1122"/>
      <c r="S267" s="1122"/>
      <c r="T267" s="1122"/>
      <c r="U267" s="1122"/>
      <c r="V267" s="1122"/>
      <c r="W267" s="1122"/>
      <c r="X267" s="1122"/>
      <c r="Y267" s="1122"/>
      <c r="Z267" s="1122"/>
    </row>
    <row r="268">
      <c r="A268" s="1122"/>
      <c r="B268" s="1122"/>
      <c r="C268" s="1122"/>
      <c r="D268" s="1122"/>
      <c r="E268" s="1122"/>
      <c r="F268" s="1122"/>
      <c r="G268" s="1122"/>
      <c r="H268" s="1122"/>
      <c r="I268" s="1122"/>
      <c r="J268" s="1122"/>
      <c r="K268" s="1122"/>
      <c r="L268" s="1122"/>
      <c r="M268" s="1122"/>
      <c r="N268" s="1122"/>
      <c r="O268" s="1122"/>
      <c r="P268" s="1122"/>
      <c r="Q268" s="1122"/>
      <c r="R268" s="1122"/>
      <c r="S268" s="1122"/>
      <c r="T268" s="1122"/>
      <c r="U268" s="1122"/>
      <c r="V268" s="1122"/>
      <c r="W268" s="1122"/>
      <c r="X268" s="1122"/>
      <c r="Y268" s="1122"/>
      <c r="Z268" s="1122"/>
    </row>
    <row r="269">
      <c r="A269" s="1122"/>
      <c r="B269" s="1122"/>
      <c r="C269" s="1122"/>
      <c r="D269" s="1122"/>
      <c r="E269" s="1122"/>
      <c r="F269" s="1122"/>
      <c r="G269" s="1122"/>
      <c r="H269" s="1122"/>
      <c r="I269" s="1122"/>
      <c r="J269" s="1122"/>
      <c r="K269" s="1122"/>
      <c r="L269" s="1122"/>
      <c r="M269" s="1122"/>
      <c r="N269" s="1122"/>
      <c r="O269" s="1122"/>
      <c r="P269" s="1122"/>
      <c r="Q269" s="1122"/>
      <c r="R269" s="1122"/>
      <c r="S269" s="1122"/>
      <c r="T269" s="1122"/>
      <c r="U269" s="1122"/>
      <c r="V269" s="1122"/>
      <c r="W269" s="1122"/>
      <c r="X269" s="1122"/>
      <c r="Y269" s="1122"/>
      <c r="Z269" s="1122"/>
    </row>
    <row r="270">
      <c r="A270" s="1122"/>
      <c r="B270" s="1122"/>
      <c r="C270" s="1122"/>
      <c r="D270" s="1122"/>
      <c r="E270" s="1122"/>
      <c r="F270" s="1122"/>
      <c r="G270" s="1122"/>
      <c r="H270" s="1122"/>
      <c r="I270" s="1122"/>
      <c r="J270" s="1122"/>
      <c r="K270" s="1122"/>
      <c r="L270" s="1122"/>
      <c r="M270" s="1122"/>
      <c r="N270" s="1122"/>
      <c r="O270" s="1122"/>
      <c r="P270" s="1122"/>
      <c r="Q270" s="1122"/>
      <c r="R270" s="1122"/>
      <c r="S270" s="1122"/>
      <c r="T270" s="1122"/>
      <c r="U270" s="1122"/>
      <c r="V270" s="1122"/>
      <c r="W270" s="1122"/>
      <c r="X270" s="1122"/>
      <c r="Y270" s="1122"/>
      <c r="Z270" s="1122"/>
    </row>
    <row r="271">
      <c r="A271" s="1122"/>
      <c r="B271" s="1122"/>
      <c r="C271" s="1122"/>
      <c r="D271" s="1122"/>
      <c r="E271" s="1122"/>
      <c r="F271" s="1122"/>
      <c r="G271" s="1122"/>
      <c r="H271" s="1122"/>
      <c r="I271" s="1122"/>
      <c r="J271" s="1122"/>
      <c r="K271" s="1122"/>
      <c r="L271" s="1122"/>
      <c r="M271" s="1122"/>
      <c r="N271" s="1122"/>
      <c r="O271" s="1122"/>
      <c r="P271" s="1122"/>
      <c r="Q271" s="1122"/>
      <c r="R271" s="1122"/>
      <c r="S271" s="1122"/>
      <c r="T271" s="1122"/>
      <c r="U271" s="1122"/>
      <c r="V271" s="1122"/>
      <c r="W271" s="1122"/>
      <c r="X271" s="1122"/>
      <c r="Y271" s="1122"/>
      <c r="Z271" s="1122"/>
    </row>
    <row r="272">
      <c r="A272" s="1122"/>
      <c r="B272" s="1122"/>
      <c r="C272" s="1122"/>
      <c r="D272" s="1122"/>
      <c r="E272" s="1122"/>
      <c r="F272" s="1122"/>
      <c r="G272" s="1122"/>
      <c r="H272" s="1122"/>
      <c r="I272" s="1122"/>
      <c r="J272" s="1122"/>
      <c r="K272" s="1122"/>
      <c r="L272" s="1122"/>
      <c r="M272" s="1122"/>
      <c r="N272" s="1122"/>
      <c r="O272" s="1122"/>
      <c r="P272" s="1122"/>
      <c r="Q272" s="1122"/>
      <c r="R272" s="1122"/>
      <c r="S272" s="1122"/>
      <c r="T272" s="1122"/>
      <c r="U272" s="1122"/>
      <c r="V272" s="1122"/>
      <c r="W272" s="1122"/>
      <c r="X272" s="1122"/>
      <c r="Y272" s="1122"/>
      <c r="Z272" s="1122"/>
    </row>
    <row r="273">
      <c r="A273" s="1122"/>
      <c r="B273" s="1122"/>
      <c r="C273" s="1122"/>
      <c r="D273" s="1122"/>
      <c r="E273" s="1122"/>
      <c r="F273" s="1122"/>
      <c r="G273" s="1122"/>
      <c r="H273" s="1122"/>
      <c r="I273" s="1122"/>
      <c r="J273" s="1122"/>
      <c r="K273" s="1122"/>
      <c r="L273" s="1122"/>
      <c r="M273" s="1122"/>
      <c r="N273" s="1122"/>
      <c r="O273" s="1122"/>
      <c r="P273" s="1122"/>
      <c r="Q273" s="1122"/>
      <c r="R273" s="1122"/>
      <c r="S273" s="1122"/>
      <c r="T273" s="1122"/>
      <c r="U273" s="1122"/>
      <c r="V273" s="1122"/>
      <c r="W273" s="1122"/>
      <c r="X273" s="1122"/>
      <c r="Y273" s="1122"/>
      <c r="Z273" s="1122"/>
    </row>
    <row r="274">
      <c r="A274" s="1122"/>
      <c r="B274" s="1122"/>
      <c r="C274" s="1122"/>
      <c r="D274" s="1122"/>
      <c r="E274" s="1122"/>
      <c r="F274" s="1122"/>
      <c r="G274" s="1122"/>
      <c r="H274" s="1122"/>
      <c r="I274" s="1122"/>
      <c r="J274" s="1122"/>
      <c r="K274" s="1122"/>
      <c r="L274" s="1122"/>
      <c r="M274" s="1122"/>
      <c r="N274" s="1122"/>
      <c r="O274" s="1122"/>
      <c r="P274" s="1122"/>
      <c r="Q274" s="1122"/>
      <c r="R274" s="1122"/>
      <c r="S274" s="1122"/>
      <c r="T274" s="1122"/>
      <c r="U274" s="1122"/>
      <c r="V274" s="1122"/>
      <c r="W274" s="1122"/>
      <c r="X274" s="1122"/>
      <c r="Y274" s="1122"/>
      <c r="Z274" s="1122"/>
    </row>
    <row r="275">
      <c r="A275" s="1122"/>
      <c r="B275" s="1122"/>
      <c r="C275" s="1122"/>
      <c r="D275" s="1122"/>
      <c r="E275" s="1122"/>
      <c r="F275" s="1122"/>
      <c r="G275" s="1122"/>
      <c r="H275" s="1122"/>
      <c r="I275" s="1122"/>
      <c r="J275" s="1122"/>
      <c r="K275" s="1122"/>
      <c r="L275" s="1122"/>
      <c r="M275" s="1122"/>
      <c r="N275" s="1122"/>
      <c r="O275" s="1122"/>
      <c r="P275" s="1122"/>
      <c r="Q275" s="1122"/>
      <c r="R275" s="1122"/>
      <c r="S275" s="1122"/>
      <c r="T275" s="1122"/>
      <c r="U275" s="1122"/>
      <c r="V275" s="1122"/>
      <c r="W275" s="1122"/>
      <c r="X275" s="1122"/>
      <c r="Y275" s="1122"/>
      <c r="Z275" s="1122"/>
    </row>
    <row r="276">
      <c r="A276" s="1122"/>
      <c r="B276" s="1122"/>
      <c r="C276" s="1122"/>
      <c r="D276" s="1122"/>
      <c r="E276" s="1122"/>
      <c r="F276" s="1122"/>
      <c r="G276" s="1122"/>
      <c r="H276" s="1122"/>
      <c r="I276" s="1122"/>
      <c r="J276" s="1122"/>
      <c r="K276" s="1122"/>
      <c r="L276" s="1122"/>
      <c r="M276" s="1122"/>
      <c r="N276" s="1122"/>
      <c r="O276" s="1122"/>
      <c r="P276" s="1122"/>
      <c r="Q276" s="1122"/>
      <c r="R276" s="1122"/>
      <c r="S276" s="1122"/>
      <c r="T276" s="1122"/>
      <c r="U276" s="1122"/>
      <c r="V276" s="1122"/>
      <c r="W276" s="1122"/>
      <c r="X276" s="1122"/>
      <c r="Y276" s="1122"/>
      <c r="Z276" s="1122"/>
    </row>
    <row r="277">
      <c r="A277" s="1122"/>
      <c r="B277" s="1122"/>
      <c r="C277" s="1122"/>
      <c r="D277" s="1122"/>
      <c r="E277" s="1122"/>
      <c r="F277" s="1122"/>
      <c r="G277" s="1122"/>
      <c r="H277" s="1122"/>
      <c r="I277" s="1122"/>
      <c r="J277" s="1122"/>
      <c r="K277" s="1122"/>
      <c r="L277" s="1122"/>
      <c r="M277" s="1122"/>
      <c r="N277" s="1122"/>
      <c r="O277" s="1122"/>
      <c r="P277" s="1122"/>
      <c r="Q277" s="1122"/>
      <c r="R277" s="1122"/>
      <c r="S277" s="1122"/>
      <c r="T277" s="1122"/>
      <c r="U277" s="1122"/>
      <c r="V277" s="1122"/>
      <c r="W277" s="1122"/>
      <c r="X277" s="1122"/>
      <c r="Y277" s="1122"/>
      <c r="Z277" s="1122"/>
    </row>
    <row r="278">
      <c r="A278" s="1122"/>
      <c r="B278" s="1122"/>
      <c r="C278" s="1122"/>
      <c r="D278" s="1122"/>
      <c r="E278" s="1122"/>
      <c r="F278" s="1122"/>
      <c r="G278" s="1122"/>
      <c r="H278" s="1122"/>
      <c r="I278" s="1122"/>
      <c r="J278" s="1122"/>
      <c r="K278" s="1122"/>
      <c r="L278" s="1122"/>
      <c r="M278" s="1122"/>
      <c r="N278" s="1122"/>
      <c r="O278" s="1122"/>
      <c r="P278" s="1122"/>
      <c r="Q278" s="1122"/>
      <c r="R278" s="1122"/>
      <c r="S278" s="1122"/>
      <c r="T278" s="1122"/>
      <c r="U278" s="1122"/>
      <c r="V278" s="1122"/>
      <c r="W278" s="1122"/>
      <c r="X278" s="1122"/>
      <c r="Y278" s="1122"/>
      <c r="Z278" s="1122"/>
    </row>
    <row r="279">
      <c r="A279" s="1122"/>
      <c r="B279" s="1122"/>
      <c r="C279" s="1122"/>
      <c r="D279" s="1122"/>
      <c r="E279" s="1122"/>
      <c r="F279" s="1122"/>
      <c r="G279" s="1122"/>
      <c r="H279" s="1122"/>
      <c r="I279" s="1122"/>
      <c r="J279" s="1122"/>
      <c r="K279" s="1122"/>
      <c r="L279" s="1122"/>
      <c r="M279" s="1122"/>
      <c r="N279" s="1122"/>
      <c r="O279" s="1122"/>
      <c r="P279" s="1122"/>
      <c r="Q279" s="1122"/>
      <c r="R279" s="1122"/>
      <c r="S279" s="1122"/>
      <c r="T279" s="1122"/>
      <c r="U279" s="1122"/>
      <c r="V279" s="1122"/>
      <c r="W279" s="1122"/>
      <c r="X279" s="1122"/>
      <c r="Y279" s="1122"/>
      <c r="Z279" s="1122"/>
    </row>
    <row r="280">
      <c r="A280" s="1122"/>
      <c r="B280" s="1122"/>
      <c r="C280" s="1122"/>
      <c r="D280" s="1122"/>
      <c r="E280" s="1122"/>
      <c r="F280" s="1122"/>
      <c r="G280" s="1122"/>
      <c r="H280" s="1122"/>
      <c r="I280" s="1122"/>
      <c r="J280" s="1122"/>
      <c r="K280" s="1122"/>
      <c r="L280" s="1122"/>
      <c r="M280" s="1122"/>
      <c r="N280" s="1122"/>
      <c r="O280" s="1122"/>
      <c r="P280" s="1122"/>
      <c r="Q280" s="1122"/>
      <c r="R280" s="1122"/>
      <c r="S280" s="1122"/>
      <c r="T280" s="1122"/>
      <c r="U280" s="1122"/>
      <c r="V280" s="1122"/>
      <c r="W280" s="1122"/>
      <c r="X280" s="1122"/>
      <c r="Y280" s="1122"/>
      <c r="Z280" s="1122"/>
    </row>
    <row r="281">
      <c r="A281" s="1122"/>
      <c r="B281" s="1122"/>
      <c r="C281" s="1122"/>
      <c r="D281" s="1122"/>
      <c r="E281" s="1122"/>
      <c r="F281" s="1122"/>
      <c r="G281" s="1122"/>
      <c r="H281" s="1122"/>
      <c r="I281" s="1122"/>
      <c r="J281" s="1122"/>
      <c r="K281" s="1122"/>
      <c r="L281" s="1122"/>
      <c r="M281" s="1122"/>
      <c r="N281" s="1122"/>
      <c r="O281" s="1122"/>
      <c r="P281" s="1122"/>
      <c r="Q281" s="1122"/>
      <c r="R281" s="1122"/>
      <c r="S281" s="1122"/>
      <c r="T281" s="1122"/>
      <c r="U281" s="1122"/>
      <c r="V281" s="1122"/>
      <c r="W281" s="1122"/>
      <c r="X281" s="1122"/>
      <c r="Y281" s="1122"/>
      <c r="Z281" s="1122"/>
    </row>
    <row r="282">
      <c r="A282" s="1122"/>
      <c r="B282" s="1122"/>
      <c r="C282" s="1122"/>
      <c r="D282" s="1122"/>
      <c r="E282" s="1122"/>
      <c r="F282" s="1122"/>
      <c r="G282" s="1122"/>
      <c r="H282" s="1122"/>
      <c r="I282" s="1122"/>
      <c r="J282" s="1122"/>
      <c r="K282" s="1122"/>
      <c r="L282" s="1122"/>
      <c r="M282" s="1122"/>
      <c r="N282" s="1122"/>
      <c r="O282" s="1122"/>
      <c r="P282" s="1122"/>
      <c r="Q282" s="1122"/>
      <c r="R282" s="1122"/>
      <c r="S282" s="1122"/>
      <c r="T282" s="1122"/>
      <c r="U282" s="1122"/>
      <c r="V282" s="1122"/>
      <c r="W282" s="1122"/>
      <c r="X282" s="1122"/>
      <c r="Y282" s="1122"/>
      <c r="Z282" s="1122"/>
    </row>
    <row r="283">
      <c r="A283" s="1122"/>
      <c r="B283" s="1122"/>
      <c r="C283" s="1122"/>
      <c r="D283" s="1122"/>
      <c r="E283" s="1122"/>
      <c r="F283" s="1122"/>
      <c r="G283" s="1122"/>
      <c r="H283" s="1122"/>
      <c r="I283" s="1122"/>
      <c r="J283" s="1122"/>
      <c r="K283" s="1122"/>
      <c r="L283" s="1122"/>
      <c r="M283" s="1122"/>
      <c r="N283" s="1122"/>
      <c r="O283" s="1122"/>
      <c r="P283" s="1122"/>
      <c r="Q283" s="1122"/>
      <c r="R283" s="1122"/>
      <c r="S283" s="1122"/>
      <c r="T283" s="1122"/>
      <c r="U283" s="1122"/>
      <c r="V283" s="1122"/>
      <c r="W283" s="1122"/>
      <c r="X283" s="1122"/>
      <c r="Y283" s="1122"/>
      <c r="Z283" s="1122"/>
    </row>
    <row r="284">
      <c r="A284" s="1122"/>
      <c r="B284" s="1122"/>
      <c r="C284" s="1122"/>
      <c r="D284" s="1122"/>
      <c r="E284" s="1122"/>
      <c r="F284" s="1122"/>
      <c r="G284" s="1122"/>
      <c r="H284" s="1122"/>
      <c r="I284" s="1122"/>
      <c r="J284" s="1122"/>
      <c r="K284" s="1122"/>
      <c r="L284" s="1122"/>
      <c r="M284" s="1122"/>
      <c r="N284" s="1122"/>
      <c r="O284" s="1122"/>
      <c r="P284" s="1122"/>
      <c r="Q284" s="1122"/>
      <c r="R284" s="1122"/>
      <c r="S284" s="1122"/>
      <c r="T284" s="1122"/>
      <c r="U284" s="1122"/>
      <c r="V284" s="1122"/>
      <c r="W284" s="1122"/>
      <c r="X284" s="1122"/>
      <c r="Y284" s="1122"/>
      <c r="Z284" s="1122"/>
    </row>
    <row r="285">
      <c r="A285" s="1122"/>
      <c r="B285" s="1122"/>
      <c r="C285" s="1122"/>
      <c r="D285" s="1122"/>
      <c r="E285" s="1122"/>
      <c r="F285" s="1122"/>
      <c r="G285" s="1122"/>
      <c r="H285" s="1122"/>
      <c r="I285" s="1122"/>
      <c r="J285" s="1122"/>
      <c r="K285" s="1122"/>
      <c r="L285" s="1122"/>
      <c r="M285" s="1122"/>
      <c r="N285" s="1122"/>
      <c r="O285" s="1122"/>
      <c r="P285" s="1122"/>
      <c r="Q285" s="1122"/>
      <c r="R285" s="1122"/>
      <c r="S285" s="1122"/>
      <c r="T285" s="1122"/>
      <c r="U285" s="1122"/>
      <c r="V285" s="1122"/>
      <c r="W285" s="1122"/>
      <c r="X285" s="1122"/>
      <c r="Y285" s="1122"/>
      <c r="Z285" s="1122"/>
    </row>
    <row r="286">
      <c r="A286" s="1122"/>
      <c r="B286" s="1122"/>
      <c r="C286" s="1122"/>
      <c r="D286" s="1122"/>
      <c r="E286" s="1122"/>
      <c r="F286" s="1122"/>
      <c r="G286" s="1122"/>
      <c r="H286" s="1122"/>
      <c r="I286" s="1122"/>
      <c r="J286" s="1122"/>
      <c r="K286" s="1122"/>
      <c r="L286" s="1122"/>
      <c r="M286" s="1122"/>
      <c r="N286" s="1122"/>
      <c r="O286" s="1122"/>
      <c r="P286" s="1122"/>
      <c r="Q286" s="1122"/>
      <c r="R286" s="1122"/>
      <c r="S286" s="1122"/>
      <c r="T286" s="1122"/>
      <c r="U286" s="1122"/>
      <c r="V286" s="1122"/>
      <c r="W286" s="1122"/>
      <c r="X286" s="1122"/>
      <c r="Y286" s="1122"/>
      <c r="Z286" s="1122"/>
    </row>
    <row r="287">
      <c r="A287" s="1122"/>
      <c r="B287" s="1122"/>
      <c r="C287" s="1122"/>
      <c r="D287" s="1122"/>
      <c r="E287" s="1122"/>
      <c r="F287" s="1122"/>
      <c r="G287" s="1122"/>
      <c r="H287" s="1122"/>
      <c r="I287" s="1122"/>
      <c r="J287" s="1122"/>
      <c r="K287" s="1122"/>
      <c r="L287" s="1122"/>
      <c r="M287" s="1122"/>
      <c r="N287" s="1122"/>
      <c r="O287" s="1122"/>
      <c r="P287" s="1122"/>
      <c r="Q287" s="1122"/>
      <c r="R287" s="1122"/>
      <c r="S287" s="1122"/>
      <c r="T287" s="1122"/>
      <c r="U287" s="1122"/>
      <c r="V287" s="1122"/>
      <c r="W287" s="1122"/>
      <c r="X287" s="1122"/>
      <c r="Y287" s="1122"/>
      <c r="Z287" s="1122"/>
    </row>
    <row r="288">
      <c r="A288" s="1122"/>
      <c r="B288" s="1122"/>
      <c r="C288" s="1122"/>
      <c r="D288" s="1122"/>
      <c r="E288" s="1122"/>
      <c r="F288" s="1122"/>
      <c r="G288" s="1122"/>
      <c r="H288" s="1122"/>
      <c r="I288" s="1122"/>
      <c r="J288" s="1122"/>
      <c r="K288" s="1122"/>
      <c r="L288" s="1122"/>
      <c r="M288" s="1122"/>
      <c r="N288" s="1122"/>
      <c r="O288" s="1122"/>
      <c r="P288" s="1122"/>
      <c r="Q288" s="1122"/>
      <c r="R288" s="1122"/>
      <c r="S288" s="1122"/>
      <c r="T288" s="1122"/>
      <c r="U288" s="1122"/>
      <c r="V288" s="1122"/>
      <c r="W288" s="1122"/>
      <c r="X288" s="1122"/>
      <c r="Y288" s="1122"/>
      <c r="Z288" s="1122"/>
    </row>
    <row r="289">
      <c r="A289" s="1122"/>
      <c r="B289" s="1122"/>
      <c r="C289" s="1122"/>
      <c r="D289" s="1122"/>
      <c r="E289" s="1122"/>
      <c r="F289" s="1122"/>
      <c r="G289" s="1122"/>
      <c r="H289" s="1122"/>
      <c r="I289" s="1122"/>
      <c r="J289" s="1122"/>
      <c r="K289" s="1122"/>
      <c r="L289" s="1122"/>
      <c r="M289" s="1122"/>
      <c r="N289" s="1122"/>
      <c r="O289" s="1122"/>
      <c r="P289" s="1122"/>
      <c r="Q289" s="1122"/>
      <c r="R289" s="1122"/>
      <c r="S289" s="1122"/>
      <c r="T289" s="1122"/>
      <c r="U289" s="1122"/>
      <c r="V289" s="1122"/>
      <c r="W289" s="1122"/>
      <c r="X289" s="1122"/>
      <c r="Y289" s="1122"/>
      <c r="Z289" s="1122"/>
    </row>
    <row r="290">
      <c r="A290" s="1122"/>
      <c r="B290" s="1122"/>
      <c r="C290" s="1122"/>
      <c r="D290" s="1122"/>
      <c r="E290" s="1122"/>
      <c r="F290" s="1122"/>
      <c r="G290" s="1122"/>
      <c r="H290" s="1122"/>
      <c r="I290" s="1122"/>
      <c r="J290" s="1122"/>
      <c r="K290" s="1122"/>
      <c r="L290" s="1122"/>
      <c r="M290" s="1122"/>
      <c r="N290" s="1122"/>
      <c r="O290" s="1122"/>
      <c r="P290" s="1122"/>
      <c r="Q290" s="1122"/>
      <c r="R290" s="1122"/>
      <c r="S290" s="1122"/>
      <c r="T290" s="1122"/>
      <c r="U290" s="1122"/>
      <c r="V290" s="1122"/>
      <c r="W290" s="1122"/>
      <c r="X290" s="1122"/>
      <c r="Y290" s="1122"/>
      <c r="Z290" s="1122"/>
    </row>
    <row r="291">
      <c r="A291" s="1122"/>
      <c r="B291" s="1122"/>
      <c r="C291" s="1122"/>
      <c r="D291" s="1122"/>
      <c r="E291" s="1122"/>
      <c r="F291" s="1122"/>
      <c r="G291" s="1122"/>
      <c r="H291" s="1122"/>
      <c r="I291" s="1122"/>
      <c r="J291" s="1122"/>
      <c r="K291" s="1122"/>
      <c r="L291" s="1122"/>
      <c r="M291" s="1122"/>
      <c r="N291" s="1122"/>
      <c r="O291" s="1122"/>
      <c r="P291" s="1122"/>
      <c r="Q291" s="1122"/>
      <c r="R291" s="1122"/>
      <c r="S291" s="1122"/>
      <c r="T291" s="1122"/>
      <c r="U291" s="1122"/>
      <c r="V291" s="1122"/>
      <c r="W291" s="1122"/>
      <c r="X291" s="1122"/>
      <c r="Y291" s="1122"/>
      <c r="Z291" s="1122"/>
    </row>
    <row r="292">
      <c r="A292" s="1122"/>
      <c r="B292" s="1122"/>
      <c r="C292" s="1122"/>
      <c r="D292" s="1122"/>
      <c r="E292" s="1122"/>
      <c r="F292" s="1122"/>
      <c r="G292" s="1122"/>
      <c r="H292" s="1122"/>
      <c r="I292" s="1122"/>
      <c r="J292" s="1122"/>
      <c r="K292" s="1122"/>
      <c r="L292" s="1122"/>
      <c r="M292" s="1122"/>
      <c r="N292" s="1122"/>
      <c r="O292" s="1122"/>
      <c r="P292" s="1122"/>
      <c r="Q292" s="1122"/>
      <c r="R292" s="1122"/>
      <c r="S292" s="1122"/>
      <c r="T292" s="1122"/>
      <c r="U292" s="1122"/>
      <c r="V292" s="1122"/>
      <c r="W292" s="1122"/>
      <c r="X292" s="1122"/>
      <c r="Y292" s="1122"/>
      <c r="Z292" s="1122"/>
    </row>
    <row r="293">
      <c r="A293" s="1122"/>
      <c r="B293" s="1122"/>
      <c r="C293" s="1122"/>
      <c r="D293" s="1122"/>
      <c r="E293" s="1122"/>
      <c r="F293" s="1122"/>
      <c r="G293" s="1122"/>
      <c r="H293" s="1122"/>
      <c r="I293" s="1122"/>
      <c r="J293" s="1122"/>
      <c r="K293" s="1122"/>
      <c r="L293" s="1122"/>
      <c r="M293" s="1122"/>
      <c r="N293" s="1122"/>
      <c r="O293" s="1122"/>
      <c r="P293" s="1122"/>
      <c r="Q293" s="1122"/>
      <c r="R293" s="1122"/>
      <c r="S293" s="1122"/>
      <c r="T293" s="1122"/>
      <c r="U293" s="1122"/>
      <c r="V293" s="1122"/>
      <c r="W293" s="1122"/>
      <c r="X293" s="1122"/>
      <c r="Y293" s="1122"/>
      <c r="Z293" s="1122"/>
    </row>
    <row r="294">
      <c r="A294" s="1122"/>
      <c r="B294" s="1122"/>
      <c r="C294" s="1122"/>
      <c r="D294" s="1122"/>
      <c r="E294" s="1122"/>
      <c r="F294" s="1122"/>
      <c r="G294" s="1122"/>
      <c r="H294" s="1122"/>
      <c r="I294" s="1122"/>
      <c r="J294" s="1122"/>
      <c r="K294" s="1122"/>
      <c r="L294" s="1122"/>
      <c r="M294" s="1122"/>
      <c r="N294" s="1122"/>
      <c r="O294" s="1122"/>
      <c r="P294" s="1122"/>
      <c r="Q294" s="1122"/>
      <c r="R294" s="1122"/>
      <c r="S294" s="1122"/>
      <c r="T294" s="1122"/>
      <c r="U294" s="1122"/>
      <c r="V294" s="1122"/>
      <c r="W294" s="1122"/>
      <c r="X294" s="1122"/>
      <c r="Y294" s="1122"/>
      <c r="Z294" s="1122"/>
    </row>
    <row r="295">
      <c r="A295" s="1122"/>
      <c r="B295" s="1122"/>
      <c r="C295" s="1122"/>
      <c r="D295" s="1122"/>
      <c r="E295" s="1122"/>
      <c r="F295" s="1122"/>
      <c r="G295" s="1122"/>
      <c r="H295" s="1122"/>
      <c r="I295" s="1122"/>
      <c r="J295" s="1122"/>
      <c r="K295" s="1122"/>
      <c r="L295" s="1122"/>
      <c r="M295" s="1122"/>
      <c r="N295" s="1122"/>
      <c r="O295" s="1122"/>
      <c r="P295" s="1122"/>
      <c r="Q295" s="1122"/>
      <c r="R295" s="1122"/>
      <c r="S295" s="1122"/>
      <c r="T295" s="1122"/>
      <c r="U295" s="1122"/>
      <c r="V295" s="1122"/>
      <c r="W295" s="1122"/>
      <c r="X295" s="1122"/>
      <c r="Y295" s="1122"/>
      <c r="Z295" s="1122"/>
    </row>
    <row r="296">
      <c r="A296" s="1122"/>
      <c r="B296" s="1122"/>
      <c r="C296" s="1122"/>
      <c r="D296" s="1122"/>
      <c r="E296" s="1122"/>
      <c r="F296" s="1122"/>
      <c r="G296" s="1122"/>
      <c r="H296" s="1122"/>
      <c r="I296" s="1122"/>
      <c r="J296" s="1122"/>
      <c r="K296" s="1122"/>
      <c r="L296" s="1122"/>
      <c r="M296" s="1122"/>
      <c r="N296" s="1122"/>
      <c r="O296" s="1122"/>
      <c r="P296" s="1122"/>
      <c r="Q296" s="1122"/>
      <c r="R296" s="1122"/>
      <c r="S296" s="1122"/>
      <c r="T296" s="1122"/>
      <c r="U296" s="1122"/>
      <c r="V296" s="1122"/>
      <c r="W296" s="1122"/>
      <c r="X296" s="1122"/>
      <c r="Y296" s="1122"/>
      <c r="Z296" s="1122"/>
    </row>
    <row r="297">
      <c r="A297" s="1122"/>
      <c r="B297" s="1122"/>
      <c r="C297" s="1122"/>
      <c r="D297" s="1122"/>
      <c r="E297" s="1122"/>
      <c r="F297" s="1122"/>
      <c r="G297" s="1122"/>
      <c r="H297" s="1122"/>
      <c r="I297" s="1122"/>
      <c r="J297" s="1122"/>
      <c r="K297" s="1122"/>
      <c r="L297" s="1122"/>
      <c r="M297" s="1122"/>
      <c r="N297" s="1122"/>
      <c r="O297" s="1122"/>
      <c r="P297" s="1122"/>
      <c r="Q297" s="1122"/>
      <c r="R297" s="1122"/>
      <c r="S297" s="1122"/>
      <c r="T297" s="1122"/>
      <c r="U297" s="1122"/>
      <c r="V297" s="1122"/>
      <c r="W297" s="1122"/>
      <c r="X297" s="1122"/>
      <c r="Y297" s="1122"/>
      <c r="Z297" s="1122"/>
    </row>
    <row r="298">
      <c r="A298" s="1122"/>
      <c r="B298" s="1122"/>
      <c r="C298" s="1122"/>
      <c r="D298" s="1122"/>
      <c r="E298" s="1122"/>
      <c r="F298" s="1122"/>
      <c r="G298" s="1122"/>
      <c r="H298" s="1122"/>
      <c r="I298" s="1122"/>
      <c r="J298" s="1122"/>
      <c r="K298" s="1122"/>
      <c r="L298" s="1122"/>
      <c r="M298" s="1122"/>
      <c r="N298" s="1122"/>
      <c r="O298" s="1122"/>
      <c r="P298" s="1122"/>
      <c r="Q298" s="1122"/>
      <c r="R298" s="1122"/>
      <c r="S298" s="1122"/>
      <c r="T298" s="1122"/>
      <c r="U298" s="1122"/>
      <c r="V298" s="1122"/>
      <c r="W298" s="1122"/>
      <c r="X298" s="1122"/>
      <c r="Y298" s="1122"/>
      <c r="Z298" s="1122"/>
    </row>
    <row r="299">
      <c r="A299" s="1122"/>
      <c r="B299" s="1122"/>
      <c r="C299" s="1122"/>
      <c r="D299" s="1122"/>
      <c r="E299" s="1122"/>
      <c r="F299" s="1122"/>
      <c r="G299" s="1122"/>
      <c r="H299" s="1122"/>
      <c r="I299" s="1122"/>
      <c r="J299" s="1122"/>
      <c r="K299" s="1122"/>
      <c r="L299" s="1122"/>
      <c r="M299" s="1122"/>
      <c r="N299" s="1122"/>
      <c r="O299" s="1122"/>
      <c r="P299" s="1122"/>
      <c r="Q299" s="1122"/>
      <c r="R299" s="1122"/>
      <c r="S299" s="1122"/>
      <c r="T299" s="1122"/>
      <c r="U299" s="1122"/>
      <c r="V299" s="1122"/>
      <c r="W299" s="1122"/>
      <c r="X299" s="1122"/>
      <c r="Y299" s="1122"/>
      <c r="Z299" s="1122"/>
    </row>
    <row r="300">
      <c r="A300" s="1122"/>
      <c r="B300" s="1122"/>
      <c r="C300" s="1122"/>
      <c r="D300" s="1122"/>
      <c r="E300" s="1122"/>
      <c r="F300" s="1122"/>
      <c r="G300" s="1122"/>
      <c r="H300" s="1122"/>
      <c r="I300" s="1122"/>
      <c r="J300" s="1122"/>
      <c r="K300" s="1122"/>
      <c r="L300" s="1122"/>
      <c r="M300" s="1122"/>
      <c r="N300" s="1122"/>
      <c r="O300" s="1122"/>
      <c r="P300" s="1122"/>
      <c r="Q300" s="1122"/>
      <c r="R300" s="1122"/>
      <c r="S300" s="1122"/>
      <c r="T300" s="1122"/>
      <c r="U300" s="1122"/>
      <c r="V300" s="1122"/>
      <c r="W300" s="1122"/>
      <c r="X300" s="1122"/>
      <c r="Y300" s="1122"/>
      <c r="Z300" s="1122"/>
    </row>
    <row r="301">
      <c r="A301" s="1122"/>
      <c r="B301" s="1122"/>
      <c r="C301" s="1122"/>
      <c r="D301" s="1122"/>
      <c r="E301" s="1122"/>
      <c r="F301" s="1122"/>
      <c r="G301" s="1122"/>
      <c r="H301" s="1122"/>
      <c r="I301" s="1122"/>
      <c r="J301" s="1122"/>
      <c r="K301" s="1122"/>
      <c r="L301" s="1122"/>
      <c r="M301" s="1122"/>
      <c r="N301" s="1122"/>
      <c r="O301" s="1122"/>
      <c r="P301" s="1122"/>
      <c r="Q301" s="1122"/>
      <c r="R301" s="1122"/>
      <c r="S301" s="1122"/>
      <c r="T301" s="1122"/>
      <c r="U301" s="1122"/>
      <c r="V301" s="1122"/>
      <c r="W301" s="1122"/>
      <c r="X301" s="1122"/>
      <c r="Y301" s="1122"/>
      <c r="Z301" s="1122"/>
    </row>
    <row r="302">
      <c r="A302" s="1122"/>
      <c r="B302" s="1122"/>
      <c r="C302" s="1122"/>
      <c r="D302" s="1122"/>
      <c r="E302" s="1122"/>
      <c r="F302" s="1122"/>
      <c r="G302" s="1122"/>
      <c r="H302" s="1122"/>
      <c r="I302" s="1122"/>
      <c r="J302" s="1122"/>
      <c r="K302" s="1122"/>
      <c r="L302" s="1122"/>
      <c r="M302" s="1122"/>
      <c r="N302" s="1122"/>
      <c r="O302" s="1122"/>
      <c r="P302" s="1122"/>
      <c r="Q302" s="1122"/>
      <c r="R302" s="1122"/>
      <c r="S302" s="1122"/>
      <c r="T302" s="1122"/>
      <c r="U302" s="1122"/>
      <c r="V302" s="1122"/>
      <c r="W302" s="1122"/>
      <c r="X302" s="1122"/>
      <c r="Y302" s="1122"/>
      <c r="Z302" s="1122"/>
    </row>
    <row r="303">
      <c r="A303" s="1122"/>
      <c r="B303" s="1122"/>
      <c r="C303" s="1122"/>
      <c r="D303" s="1122"/>
      <c r="E303" s="1122"/>
      <c r="F303" s="1122"/>
      <c r="G303" s="1122"/>
      <c r="H303" s="1122"/>
      <c r="I303" s="1122"/>
      <c r="J303" s="1122"/>
      <c r="K303" s="1122"/>
      <c r="L303" s="1122"/>
      <c r="M303" s="1122"/>
      <c r="N303" s="1122"/>
      <c r="O303" s="1122"/>
      <c r="P303" s="1122"/>
      <c r="Q303" s="1122"/>
      <c r="R303" s="1122"/>
      <c r="S303" s="1122"/>
      <c r="T303" s="1122"/>
      <c r="U303" s="1122"/>
      <c r="V303" s="1122"/>
      <c r="W303" s="1122"/>
      <c r="X303" s="1122"/>
      <c r="Y303" s="1122"/>
      <c r="Z303" s="1122"/>
    </row>
    <row r="304">
      <c r="A304" s="1122"/>
      <c r="B304" s="1122"/>
      <c r="C304" s="1122"/>
      <c r="D304" s="1122"/>
      <c r="E304" s="1122"/>
      <c r="F304" s="1122"/>
      <c r="G304" s="1122"/>
      <c r="H304" s="1122"/>
      <c r="I304" s="1122"/>
      <c r="J304" s="1122"/>
      <c r="K304" s="1122"/>
      <c r="L304" s="1122"/>
      <c r="M304" s="1122"/>
      <c r="N304" s="1122"/>
      <c r="O304" s="1122"/>
      <c r="P304" s="1122"/>
      <c r="Q304" s="1122"/>
      <c r="R304" s="1122"/>
      <c r="S304" s="1122"/>
      <c r="T304" s="1122"/>
      <c r="U304" s="1122"/>
      <c r="V304" s="1122"/>
      <c r="W304" s="1122"/>
      <c r="X304" s="1122"/>
      <c r="Y304" s="1122"/>
      <c r="Z304" s="1122"/>
    </row>
    <row r="305">
      <c r="A305" s="1122"/>
      <c r="B305" s="1122"/>
      <c r="C305" s="1122"/>
      <c r="D305" s="1122"/>
      <c r="E305" s="1122"/>
      <c r="F305" s="1122"/>
      <c r="G305" s="1122"/>
      <c r="H305" s="1122"/>
      <c r="I305" s="1122"/>
      <c r="J305" s="1122"/>
      <c r="K305" s="1122"/>
      <c r="L305" s="1122"/>
      <c r="M305" s="1122"/>
      <c r="N305" s="1122"/>
      <c r="O305" s="1122"/>
      <c r="P305" s="1122"/>
      <c r="Q305" s="1122"/>
      <c r="R305" s="1122"/>
      <c r="S305" s="1122"/>
      <c r="T305" s="1122"/>
      <c r="U305" s="1122"/>
      <c r="V305" s="1122"/>
      <c r="W305" s="1122"/>
      <c r="X305" s="1122"/>
      <c r="Y305" s="1122"/>
      <c r="Z305" s="1122"/>
    </row>
    <row r="306">
      <c r="A306" s="1122"/>
      <c r="B306" s="1122"/>
      <c r="C306" s="1122"/>
      <c r="D306" s="1122"/>
      <c r="E306" s="1122"/>
      <c r="F306" s="1122"/>
      <c r="G306" s="1122"/>
      <c r="H306" s="1122"/>
      <c r="I306" s="1122"/>
      <c r="J306" s="1122"/>
      <c r="K306" s="1122"/>
      <c r="L306" s="1122"/>
      <c r="M306" s="1122"/>
      <c r="N306" s="1122"/>
      <c r="O306" s="1122"/>
      <c r="P306" s="1122"/>
      <c r="Q306" s="1122"/>
      <c r="R306" s="1122"/>
      <c r="S306" s="1122"/>
      <c r="T306" s="1122"/>
      <c r="U306" s="1122"/>
      <c r="V306" s="1122"/>
      <c r="W306" s="1122"/>
      <c r="X306" s="1122"/>
      <c r="Y306" s="1122"/>
      <c r="Z306" s="1122"/>
    </row>
    <row r="307">
      <c r="A307" s="1122"/>
      <c r="B307" s="1122"/>
      <c r="C307" s="1122"/>
      <c r="D307" s="1122"/>
      <c r="E307" s="1122"/>
      <c r="F307" s="1122"/>
      <c r="G307" s="1122"/>
      <c r="H307" s="1122"/>
      <c r="I307" s="1122"/>
      <c r="J307" s="1122"/>
      <c r="K307" s="1122"/>
      <c r="L307" s="1122"/>
      <c r="M307" s="1122"/>
      <c r="N307" s="1122"/>
      <c r="O307" s="1122"/>
      <c r="P307" s="1122"/>
      <c r="Q307" s="1122"/>
      <c r="R307" s="1122"/>
      <c r="S307" s="1122"/>
      <c r="T307" s="1122"/>
      <c r="U307" s="1122"/>
      <c r="V307" s="1122"/>
      <c r="W307" s="1122"/>
      <c r="X307" s="1122"/>
      <c r="Y307" s="1122"/>
      <c r="Z307" s="1122"/>
    </row>
    <row r="308">
      <c r="A308" s="1122"/>
      <c r="B308" s="1122"/>
      <c r="C308" s="1122"/>
      <c r="D308" s="1122"/>
      <c r="E308" s="1122"/>
      <c r="F308" s="1122"/>
      <c r="G308" s="1122"/>
      <c r="H308" s="1122"/>
      <c r="I308" s="1122"/>
      <c r="J308" s="1122"/>
      <c r="K308" s="1122"/>
      <c r="L308" s="1122"/>
      <c r="M308" s="1122"/>
      <c r="N308" s="1122"/>
      <c r="O308" s="1122"/>
      <c r="P308" s="1122"/>
      <c r="Q308" s="1122"/>
      <c r="R308" s="1122"/>
      <c r="S308" s="1122"/>
      <c r="T308" s="1122"/>
      <c r="U308" s="1122"/>
      <c r="V308" s="1122"/>
      <c r="W308" s="1122"/>
      <c r="X308" s="1122"/>
      <c r="Y308" s="1122"/>
      <c r="Z308" s="1122"/>
    </row>
    <row r="309">
      <c r="A309" s="1122"/>
      <c r="B309" s="1122"/>
      <c r="C309" s="1122"/>
      <c r="D309" s="1122"/>
      <c r="E309" s="1122"/>
      <c r="F309" s="1122"/>
      <c r="G309" s="1122"/>
      <c r="H309" s="1122"/>
      <c r="I309" s="1122"/>
      <c r="J309" s="1122"/>
      <c r="K309" s="1122"/>
      <c r="L309" s="1122"/>
      <c r="M309" s="1122"/>
      <c r="N309" s="1122"/>
      <c r="O309" s="1122"/>
      <c r="P309" s="1122"/>
      <c r="Q309" s="1122"/>
      <c r="R309" s="1122"/>
      <c r="S309" s="1122"/>
      <c r="T309" s="1122"/>
      <c r="U309" s="1122"/>
      <c r="V309" s="1122"/>
      <c r="W309" s="1122"/>
      <c r="X309" s="1122"/>
      <c r="Y309" s="1122"/>
      <c r="Z309" s="1122"/>
    </row>
    <row r="310">
      <c r="A310" s="1122"/>
      <c r="B310" s="1122"/>
      <c r="C310" s="1122"/>
      <c r="D310" s="1122"/>
      <c r="E310" s="1122"/>
      <c r="F310" s="1122"/>
      <c r="G310" s="1122"/>
      <c r="H310" s="1122"/>
      <c r="I310" s="1122"/>
      <c r="J310" s="1122"/>
      <c r="K310" s="1122"/>
      <c r="L310" s="1122"/>
      <c r="M310" s="1122"/>
      <c r="N310" s="1122"/>
      <c r="O310" s="1122"/>
      <c r="P310" s="1122"/>
      <c r="Q310" s="1122"/>
      <c r="R310" s="1122"/>
      <c r="S310" s="1122"/>
      <c r="T310" s="1122"/>
      <c r="U310" s="1122"/>
      <c r="V310" s="1122"/>
      <c r="W310" s="1122"/>
      <c r="X310" s="1122"/>
      <c r="Y310" s="1122"/>
      <c r="Z310" s="1122"/>
    </row>
    <row r="311">
      <c r="A311" s="1122"/>
      <c r="B311" s="1122"/>
      <c r="C311" s="1122"/>
      <c r="D311" s="1122"/>
      <c r="E311" s="1122"/>
      <c r="F311" s="1122"/>
      <c r="G311" s="1122"/>
      <c r="H311" s="1122"/>
      <c r="I311" s="1122"/>
      <c r="J311" s="1122"/>
      <c r="K311" s="1122"/>
      <c r="L311" s="1122"/>
      <c r="M311" s="1122"/>
      <c r="N311" s="1122"/>
      <c r="O311" s="1122"/>
      <c r="P311" s="1122"/>
      <c r="Q311" s="1122"/>
      <c r="R311" s="1122"/>
      <c r="S311" s="1122"/>
      <c r="T311" s="1122"/>
      <c r="U311" s="1122"/>
      <c r="V311" s="1122"/>
      <c r="W311" s="1122"/>
      <c r="X311" s="1122"/>
      <c r="Y311" s="1122"/>
      <c r="Z311" s="1122"/>
    </row>
    <row r="312">
      <c r="A312" s="1122"/>
      <c r="B312" s="1122"/>
      <c r="C312" s="1122"/>
      <c r="D312" s="1122"/>
      <c r="E312" s="1122"/>
      <c r="F312" s="1122"/>
      <c r="G312" s="1122"/>
      <c r="H312" s="1122"/>
      <c r="I312" s="1122"/>
      <c r="J312" s="1122"/>
      <c r="K312" s="1122"/>
      <c r="L312" s="1122"/>
      <c r="M312" s="1122"/>
      <c r="N312" s="1122"/>
      <c r="O312" s="1122"/>
      <c r="P312" s="1122"/>
      <c r="Q312" s="1122"/>
      <c r="R312" s="1122"/>
      <c r="S312" s="1122"/>
      <c r="T312" s="1122"/>
      <c r="U312" s="1122"/>
      <c r="V312" s="1122"/>
      <c r="W312" s="1122"/>
      <c r="X312" s="1122"/>
      <c r="Y312" s="1122"/>
      <c r="Z312" s="1122"/>
    </row>
    <row r="313">
      <c r="A313" s="1122"/>
      <c r="B313" s="1122"/>
      <c r="C313" s="1122"/>
      <c r="D313" s="1122"/>
      <c r="E313" s="1122"/>
      <c r="F313" s="1122"/>
      <c r="G313" s="1122"/>
      <c r="H313" s="1122"/>
      <c r="I313" s="1122"/>
      <c r="J313" s="1122"/>
      <c r="K313" s="1122"/>
      <c r="L313" s="1122"/>
      <c r="M313" s="1122"/>
      <c r="N313" s="1122"/>
      <c r="O313" s="1122"/>
      <c r="P313" s="1122"/>
      <c r="Q313" s="1122"/>
      <c r="R313" s="1122"/>
      <c r="S313" s="1122"/>
      <c r="T313" s="1122"/>
      <c r="U313" s="1122"/>
      <c r="V313" s="1122"/>
      <c r="W313" s="1122"/>
      <c r="X313" s="1122"/>
      <c r="Y313" s="1122"/>
      <c r="Z313" s="1122"/>
    </row>
    <row r="314">
      <c r="A314" s="1122"/>
      <c r="B314" s="1122"/>
      <c r="C314" s="1122"/>
      <c r="D314" s="1122"/>
      <c r="E314" s="1122"/>
      <c r="F314" s="1122"/>
      <c r="G314" s="1122"/>
      <c r="H314" s="1122"/>
      <c r="I314" s="1122"/>
      <c r="J314" s="1122"/>
      <c r="K314" s="1122"/>
      <c r="L314" s="1122"/>
      <c r="M314" s="1122"/>
      <c r="N314" s="1122"/>
      <c r="O314" s="1122"/>
      <c r="P314" s="1122"/>
      <c r="Q314" s="1122"/>
      <c r="R314" s="1122"/>
      <c r="S314" s="1122"/>
      <c r="T314" s="1122"/>
      <c r="U314" s="1122"/>
      <c r="V314" s="1122"/>
      <c r="W314" s="1122"/>
      <c r="X314" s="1122"/>
      <c r="Y314" s="1122"/>
      <c r="Z314" s="1122"/>
    </row>
    <row r="315">
      <c r="A315" s="1122"/>
      <c r="B315" s="1122"/>
      <c r="C315" s="1122"/>
      <c r="D315" s="1122"/>
      <c r="E315" s="1122"/>
      <c r="F315" s="1122"/>
      <c r="G315" s="1122"/>
      <c r="H315" s="1122"/>
      <c r="I315" s="1122"/>
      <c r="J315" s="1122"/>
      <c r="K315" s="1122"/>
      <c r="L315" s="1122"/>
      <c r="M315" s="1122"/>
      <c r="N315" s="1122"/>
      <c r="O315" s="1122"/>
      <c r="P315" s="1122"/>
      <c r="Q315" s="1122"/>
      <c r="R315" s="1122"/>
      <c r="S315" s="1122"/>
      <c r="T315" s="1122"/>
      <c r="U315" s="1122"/>
      <c r="V315" s="1122"/>
      <c r="W315" s="1122"/>
      <c r="X315" s="1122"/>
      <c r="Y315" s="1122"/>
      <c r="Z315" s="1122"/>
    </row>
    <row r="316">
      <c r="A316" s="1122"/>
      <c r="B316" s="1122"/>
      <c r="C316" s="1122"/>
      <c r="D316" s="1122"/>
      <c r="E316" s="1122"/>
      <c r="F316" s="1122"/>
      <c r="G316" s="1122"/>
      <c r="H316" s="1122"/>
      <c r="I316" s="1122"/>
      <c r="J316" s="1122"/>
      <c r="K316" s="1122"/>
      <c r="L316" s="1122"/>
      <c r="M316" s="1122"/>
      <c r="N316" s="1122"/>
      <c r="O316" s="1122"/>
      <c r="P316" s="1122"/>
      <c r="Q316" s="1122"/>
      <c r="R316" s="1122"/>
      <c r="S316" s="1122"/>
      <c r="T316" s="1122"/>
      <c r="U316" s="1122"/>
      <c r="V316" s="1122"/>
      <c r="W316" s="1122"/>
      <c r="X316" s="1122"/>
      <c r="Y316" s="1122"/>
      <c r="Z316" s="1122"/>
    </row>
    <row r="317">
      <c r="A317" s="1122"/>
      <c r="B317" s="1122"/>
      <c r="C317" s="1122"/>
      <c r="D317" s="1122"/>
      <c r="E317" s="1122"/>
      <c r="F317" s="1122"/>
      <c r="G317" s="1122"/>
      <c r="H317" s="1122"/>
      <c r="I317" s="1122"/>
      <c r="J317" s="1122"/>
      <c r="K317" s="1122"/>
      <c r="L317" s="1122"/>
      <c r="M317" s="1122"/>
      <c r="N317" s="1122"/>
      <c r="O317" s="1122"/>
      <c r="P317" s="1122"/>
      <c r="Q317" s="1122"/>
      <c r="R317" s="1122"/>
      <c r="S317" s="1122"/>
      <c r="T317" s="1122"/>
      <c r="U317" s="1122"/>
      <c r="V317" s="1122"/>
      <c r="W317" s="1122"/>
      <c r="X317" s="1122"/>
      <c r="Y317" s="1122"/>
      <c r="Z317" s="1122"/>
    </row>
    <row r="318">
      <c r="A318" s="1122"/>
      <c r="B318" s="1122"/>
      <c r="C318" s="1122"/>
      <c r="D318" s="1122"/>
      <c r="E318" s="1122"/>
      <c r="F318" s="1122"/>
      <c r="G318" s="1122"/>
      <c r="H318" s="1122"/>
      <c r="I318" s="1122"/>
      <c r="J318" s="1122"/>
      <c r="K318" s="1122"/>
      <c r="L318" s="1122"/>
      <c r="M318" s="1122"/>
      <c r="N318" s="1122"/>
      <c r="O318" s="1122"/>
      <c r="P318" s="1122"/>
      <c r="Q318" s="1122"/>
      <c r="R318" s="1122"/>
      <c r="S318" s="1122"/>
      <c r="T318" s="1122"/>
      <c r="U318" s="1122"/>
      <c r="V318" s="1122"/>
      <c r="W318" s="1122"/>
      <c r="X318" s="1122"/>
      <c r="Y318" s="1122"/>
      <c r="Z318" s="1122"/>
    </row>
    <row r="319">
      <c r="A319" s="1122"/>
      <c r="B319" s="1122"/>
      <c r="C319" s="1122"/>
      <c r="D319" s="1122"/>
      <c r="E319" s="1122"/>
      <c r="F319" s="1122"/>
      <c r="G319" s="1122"/>
      <c r="H319" s="1122"/>
      <c r="I319" s="1122"/>
      <c r="J319" s="1122"/>
      <c r="K319" s="1122"/>
      <c r="L319" s="1122"/>
      <c r="M319" s="1122"/>
      <c r="N319" s="1122"/>
      <c r="O319" s="1122"/>
      <c r="P319" s="1122"/>
      <c r="Q319" s="1122"/>
      <c r="R319" s="1122"/>
      <c r="S319" s="1122"/>
      <c r="T319" s="1122"/>
      <c r="U319" s="1122"/>
      <c r="V319" s="1122"/>
      <c r="W319" s="1122"/>
      <c r="X319" s="1122"/>
      <c r="Y319" s="1122"/>
      <c r="Z319" s="1122"/>
    </row>
    <row r="320">
      <c r="A320" s="1122"/>
      <c r="B320" s="1122"/>
      <c r="C320" s="1122"/>
      <c r="D320" s="1122"/>
      <c r="E320" s="1122"/>
      <c r="F320" s="1122"/>
      <c r="G320" s="1122"/>
      <c r="H320" s="1122"/>
      <c r="I320" s="1122"/>
      <c r="J320" s="1122"/>
      <c r="K320" s="1122"/>
      <c r="L320" s="1122"/>
      <c r="M320" s="1122"/>
      <c r="N320" s="1122"/>
      <c r="O320" s="1122"/>
      <c r="P320" s="1122"/>
      <c r="Q320" s="1122"/>
      <c r="R320" s="1122"/>
      <c r="S320" s="1122"/>
      <c r="T320" s="1122"/>
      <c r="U320" s="1122"/>
      <c r="V320" s="1122"/>
      <c r="W320" s="1122"/>
      <c r="X320" s="1122"/>
      <c r="Y320" s="1122"/>
      <c r="Z320" s="1122"/>
    </row>
    <row r="321">
      <c r="A321" s="1122"/>
      <c r="B321" s="1122"/>
      <c r="C321" s="1122"/>
      <c r="D321" s="1122"/>
      <c r="E321" s="1122"/>
      <c r="F321" s="1122"/>
      <c r="G321" s="1122"/>
      <c r="H321" s="1122"/>
      <c r="I321" s="1122"/>
      <c r="J321" s="1122"/>
      <c r="K321" s="1122"/>
      <c r="L321" s="1122"/>
      <c r="M321" s="1122"/>
      <c r="N321" s="1122"/>
      <c r="O321" s="1122"/>
      <c r="P321" s="1122"/>
      <c r="Q321" s="1122"/>
      <c r="R321" s="1122"/>
      <c r="S321" s="1122"/>
      <c r="T321" s="1122"/>
      <c r="U321" s="1122"/>
      <c r="V321" s="1122"/>
      <c r="W321" s="1122"/>
      <c r="X321" s="1122"/>
      <c r="Y321" s="1122"/>
      <c r="Z321" s="1122"/>
    </row>
    <row r="322">
      <c r="A322" s="1122"/>
      <c r="B322" s="1122"/>
      <c r="C322" s="1122"/>
      <c r="D322" s="1122"/>
      <c r="E322" s="1122"/>
      <c r="F322" s="1122"/>
      <c r="G322" s="1122"/>
      <c r="H322" s="1122"/>
      <c r="I322" s="1122"/>
      <c r="J322" s="1122"/>
      <c r="K322" s="1122"/>
      <c r="L322" s="1122"/>
      <c r="M322" s="1122"/>
      <c r="N322" s="1122"/>
      <c r="O322" s="1122"/>
      <c r="P322" s="1122"/>
      <c r="Q322" s="1122"/>
      <c r="R322" s="1122"/>
      <c r="S322" s="1122"/>
      <c r="T322" s="1122"/>
      <c r="U322" s="1122"/>
      <c r="V322" s="1122"/>
      <c r="W322" s="1122"/>
      <c r="X322" s="1122"/>
      <c r="Y322" s="1122"/>
      <c r="Z322" s="1122"/>
    </row>
    <row r="323">
      <c r="A323" s="1122"/>
      <c r="B323" s="1122"/>
      <c r="C323" s="1122"/>
      <c r="D323" s="1122"/>
      <c r="E323" s="1122"/>
      <c r="F323" s="1122"/>
      <c r="G323" s="1122"/>
      <c r="H323" s="1122"/>
      <c r="I323" s="1122"/>
      <c r="J323" s="1122"/>
      <c r="K323" s="1122"/>
      <c r="L323" s="1122"/>
      <c r="M323" s="1122"/>
      <c r="N323" s="1122"/>
      <c r="O323" s="1122"/>
      <c r="P323" s="1122"/>
      <c r="Q323" s="1122"/>
      <c r="R323" s="1122"/>
      <c r="S323" s="1122"/>
      <c r="T323" s="1122"/>
      <c r="U323" s="1122"/>
      <c r="V323" s="1122"/>
      <c r="W323" s="1122"/>
      <c r="X323" s="1122"/>
      <c r="Y323" s="1122"/>
      <c r="Z323" s="1122"/>
    </row>
    <row r="324">
      <c r="A324" s="1122"/>
      <c r="B324" s="1122"/>
      <c r="C324" s="1122"/>
      <c r="D324" s="1122"/>
      <c r="E324" s="1122"/>
      <c r="F324" s="1122"/>
      <c r="G324" s="1122"/>
      <c r="H324" s="1122"/>
      <c r="I324" s="1122"/>
      <c r="J324" s="1122"/>
      <c r="K324" s="1122"/>
      <c r="L324" s="1122"/>
      <c r="M324" s="1122"/>
      <c r="N324" s="1122"/>
      <c r="O324" s="1122"/>
      <c r="P324" s="1122"/>
      <c r="Q324" s="1122"/>
      <c r="R324" s="1122"/>
      <c r="S324" s="1122"/>
      <c r="T324" s="1122"/>
      <c r="U324" s="1122"/>
      <c r="V324" s="1122"/>
      <c r="W324" s="1122"/>
      <c r="X324" s="1122"/>
      <c r="Y324" s="1122"/>
      <c r="Z324" s="1122"/>
    </row>
    <row r="325">
      <c r="A325" s="1122"/>
      <c r="B325" s="1122"/>
      <c r="C325" s="1122"/>
      <c r="D325" s="1122"/>
      <c r="E325" s="1122"/>
      <c r="F325" s="1122"/>
      <c r="G325" s="1122"/>
      <c r="H325" s="1122"/>
      <c r="I325" s="1122"/>
      <c r="J325" s="1122"/>
      <c r="K325" s="1122"/>
      <c r="L325" s="1122"/>
      <c r="M325" s="1122"/>
      <c r="N325" s="1122"/>
      <c r="O325" s="1122"/>
      <c r="P325" s="1122"/>
      <c r="Q325" s="1122"/>
      <c r="R325" s="1122"/>
      <c r="S325" s="1122"/>
      <c r="T325" s="1122"/>
      <c r="U325" s="1122"/>
      <c r="V325" s="1122"/>
      <c r="W325" s="1122"/>
      <c r="X325" s="1122"/>
      <c r="Y325" s="1122"/>
      <c r="Z325" s="1122"/>
    </row>
    <row r="326">
      <c r="A326" s="1122"/>
      <c r="B326" s="1122"/>
      <c r="C326" s="1122"/>
      <c r="D326" s="1122"/>
      <c r="E326" s="1122"/>
      <c r="F326" s="1122"/>
      <c r="G326" s="1122"/>
      <c r="H326" s="1122"/>
      <c r="I326" s="1122"/>
      <c r="J326" s="1122"/>
      <c r="K326" s="1122"/>
      <c r="L326" s="1122"/>
      <c r="M326" s="1122"/>
      <c r="N326" s="1122"/>
      <c r="O326" s="1122"/>
      <c r="P326" s="1122"/>
      <c r="Q326" s="1122"/>
      <c r="R326" s="1122"/>
      <c r="S326" s="1122"/>
      <c r="T326" s="1122"/>
      <c r="U326" s="1122"/>
      <c r="V326" s="1122"/>
      <c r="W326" s="1122"/>
      <c r="X326" s="1122"/>
      <c r="Y326" s="1122"/>
      <c r="Z326" s="1122"/>
    </row>
    <row r="327">
      <c r="A327" s="1122"/>
      <c r="B327" s="1122"/>
      <c r="C327" s="1122"/>
      <c r="D327" s="1122"/>
      <c r="E327" s="1122"/>
      <c r="F327" s="1122"/>
      <c r="G327" s="1122"/>
      <c r="H327" s="1122"/>
      <c r="I327" s="1122"/>
      <c r="J327" s="1122"/>
      <c r="K327" s="1122"/>
      <c r="L327" s="1122"/>
      <c r="M327" s="1122"/>
      <c r="N327" s="1122"/>
      <c r="O327" s="1122"/>
      <c r="P327" s="1122"/>
      <c r="Q327" s="1122"/>
      <c r="R327" s="1122"/>
      <c r="S327" s="1122"/>
      <c r="T327" s="1122"/>
      <c r="U327" s="1122"/>
      <c r="V327" s="1122"/>
      <c r="W327" s="1122"/>
      <c r="X327" s="1122"/>
      <c r="Y327" s="1122"/>
      <c r="Z327" s="1122"/>
    </row>
    <row r="328">
      <c r="A328" s="1122"/>
      <c r="B328" s="1122"/>
      <c r="C328" s="1122"/>
      <c r="D328" s="1122"/>
      <c r="E328" s="1122"/>
      <c r="F328" s="1122"/>
      <c r="G328" s="1122"/>
      <c r="H328" s="1122"/>
      <c r="I328" s="1122"/>
      <c r="J328" s="1122"/>
      <c r="K328" s="1122"/>
      <c r="L328" s="1122"/>
      <c r="M328" s="1122"/>
      <c r="N328" s="1122"/>
      <c r="O328" s="1122"/>
      <c r="P328" s="1122"/>
      <c r="Q328" s="1122"/>
      <c r="R328" s="1122"/>
      <c r="S328" s="1122"/>
      <c r="T328" s="1122"/>
      <c r="U328" s="1122"/>
      <c r="V328" s="1122"/>
      <c r="W328" s="1122"/>
      <c r="X328" s="1122"/>
      <c r="Y328" s="1122"/>
      <c r="Z328" s="1122"/>
    </row>
    <row r="329">
      <c r="A329" s="1122"/>
      <c r="B329" s="1122"/>
      <c r="C329" s="1122"/>
      <c r="D329" s="1122"/>
      <c r="E329" s="1122"/>
      <c r="F329" s="1122"/>
      <c r="G329" s="1122"/>
      <c r="H329" s="1122"/>
      <c r="I329" s="1122"/>
      <c r="J329" s="1122"/>
      <c r="K329" s="1122"/>
      <c r="L329" s="1122"/>
      <c r="M329" s="1122"/>
      <c r="N329" s="1122"/>
      <c r="O329" s="1122"/>
      <c r="P329" s="1122"/>
      <c r="Q329" s="1122"/>
      <c r="R329" s="1122"/>
      <c r="S329" s="1122"/>
      <c r="T329" s="1122"/>
      <c r="U329" s="1122"/>
      <c r="V329" s="1122"/>
      <c r="W329" s="1122"/>
      <c r="X329" s="1122"/>
      <c r="Y329" s="1122"/>
      <c r="Z329" s="1122"/>
    </row>
    <row r="330">
      <c r="A330" s="1122"/>
      <c r="B330" s="1122"/>
      <c r="C330" s="1122"/>
      <c r="D330" s="1122"/>
      <c r="E330" s="1122"/>
      <c r="F330" s="1122"/>
      <c r="G330" s="1122"/>
      <c r="H330" s="1122"/>
      <c r="I330" s="1122"/>
      <c r="J330" s="1122"/>
      <c r="K330" s="1122"/>
      <c r="L330" s="1122"/>
      <c r="M330" s="1122"/>
      <c r="N330" s="1122"/>
      <c r="O330" s="1122"/>
      <c r="P330" s="1122"/>
      <c r="Q330" s="1122"/>
      <c r="R330" s="1122"/>
      <c r="S330" s="1122"/>
      <c r="T330" s="1122"/>
      <c r="U330" s="1122"/>
      <c r="V330" s="1122"/>
      <c r="W330" s="1122"/>
      <c r="X330" s="1122"/>
      <c r="Y330" s="1122"/>
      <c r="Z330" s="1122"/>
    </row>
    <row r="331">
      <c r="A331" s="1122"/>
      <c r="B331" s="1122"/>
      <c r="C331" s="1122"/>
      <c r="D331" s="1122"/>
      <c r="E331" s="1122"/>
      <c r="F331" s="1122"/>
      <c r="G331" s="1122"/>
      <c r="H331" s="1122"/>
      <c r="I331" s="1122"/>
      <c r="J331" s="1122"/>
      <c r="K331" s="1122"/>
      <c r="L331" s="1122"/>
      <c r="M331" s="1122"/>
      <c r="N331" s="1122"/>
      <c r="O331" s="1122"/>
      <c r="P331" s="1122"/>
      <c r="Q331" s="1122"/>
      <c r="R331" s="1122"/>
      <c r="S331" s="1122"/>
      <c r="T331" s="1122"/>
      <c r="U331" s="1122"/>
      <c r="V331" s="1122"/>
      <c r="W331" s="1122"/>
      <c r="X331" s="1122"/>
      <c r="Y331" s="1122"/>
      <c r="Z331" s="1122"/>
    </row>
    <row r="332">
      <c r="A332" s="1122"/>
      <c r="B332" s="1122"/>
      <c r="C332" s="1122"/>
      <c r="D332" s="1122"/>
      <c r="E332" s="1122"/>
      <c r="F332" s="1122"/>
      <c r="G332" s="1122"/>
      <c r="H332" s="1122"/>
      <c r="I332" s="1122"/>
      <c r="J332" s="1122"/>
      <c r="K332" s="1122"/>
      <c r="L332" s="1122"/>
      <c r="M332" s="1122"/>
      <c r="N332" s="1122"/>
      <c r="O332" s="1122"/>
      <c r="P332" s="1122"/>
      <c r="Q332" s="1122"/>
      <c r="R332" s="1122"/>
      <c r="S332" s="1122"/>
      <c r="T332" s="1122"/>
      <c r="U332" s="1122"/>
      <c r="V332" s="1122"/>
      <c r="W332" s="1122"/>
      <c r="X332" s="1122"/>
      <c r="Y332" s="1122"/>
      <c r="Z332" s="1122"/>
    </row>
    <row r="333">
      <c r="A333" s="1122"/>
      <c r="B333" s="1122"/>
      <c r="C333" s="1122"/>
      <c r="D333" s="1122"/>
      <c r="E333" s="1122"/>
      <c r="F333" s="1122"/>
      <c r="G333" s="1122"/>
      <c r="H333" s="1122"/>
      <c r="I333" s="1122"/>
      <c r="J333" s="1122"/>
      <c r="K333" s="1122"/>
      <c r="L333" s="1122"/>
      <c r="M333" s="1122"/>
      <c r="N333" s="1122"/>
      <c r="O333" s="1122"/>
      <c r="P333" s="1122"/>
      <c r="Q333" s="1122"/>
      <c r="R333" s="1122"/>
      <c r="S333" s="1122"/>
      <c r="T333" s="1122"/>
      <c r="U333" s="1122"/>
      <c r="V333" s="1122"/>
      <c r="W333" s="1122"/>
      <c r="X333" s="1122"/>
      <c r="Y333" s="1122"/>
      <c r="Z333" s="1122"/>
    </row>
    <row r="334">
      <c r="A334" s="1122"/>
      <c r="B334" s="1122"/>
      <c r="C334" s="1122"/>
      <c r="D334" s="1122"/>
      <c r="E334" s="1122"/>
      <c r="F334" s="1122"/>
      <c r="G334" s="1122"/>
      <c r="H334" s="1122"/>
      <c r="I334" s="1122"/>
      <c r="J334" s="1122"/>
      <c r="K334" s="1122"/>
      <c r="L334" s="1122"/>
      <c r="M334" s="1122"/>
      <c r="N334" s="1122"/>
      <c r="O334" s="1122"/>
      <c r="P334" s="1122"/>
      <c r="Q334" s="1122"/>
      <c r="R334" s="1122"/>
      <c r="S334" s="1122"/>
      <c r="T334" s="1122"/>
      <c r="U334" s="1122"/>
      <c r="V334" s="1122"/>
      <c r="W334" s="1122"/>
      <c r="X334" s="1122"/>
      <c r="Y334" s="1122"/>
      <c r="Z334" s="1122"/>
    </row>
    <row r="335">
      <c r="A335" s="1122"/>
      <c r="B335" s="1122"/>
      <c r="C335" s="1122"/>
      <c r="D335" s="1122"/>
      <c r="E335" s="1122"/>
      <c r="F335" s="1122"/>
      <c r="G335" s="1122"/>
      <c r="H335" s="1122"/>
      <c r="I335" s="1122"/>
      <c r="J335" s="1122"/>
      <c r="K335" s="1122"/>
      <c r="L335" s="1122"/>
      <c r="M335" s="1122"/>
      <c r="N335" s="1122"/>
      <c r="O335" s="1122"/>
      <c r="P335" s="1122"/>
      <c r="Q335" s="1122"/>
      <c r="R335" s="1122"/>
      <c r="S335" s="1122"/>
      <c r="T335" s="1122"/>
      <c r="U335" s="1122"/>
      <c r="V335" s="1122"/>
      <c r="W335" s="1122"/>
      <c r="X335" s="1122"/>
      <c r="Y335" s="1122"/>
      <c r="Z335" s="1122"/>
    </row>
    <row r="336">
      <c r="A336" s="1122"/>
      <c r="B336" s="1122"/>
      <c r="C336" s="1122"/>
      <c r="D336" s="1122"/>
      <c r="E336" s="1122"/>
      <c r="F336" s="1122"/>
      <c r="G336" s="1122"/>
      <c r="H336" s="1122"/>
      <c r="I336" s="1122"/>
      <c r="J336" s="1122"/>
      <c r="K336" s="1122"/>
      <c r="L336" s="1122"/>
      <c r="M336" s="1122"/>
      <c r="N336" s="1122"/>
      <c r="O336" s="1122"/>
      <c r="P336" s="1122"/>
      <c r="Q336" s="1122"/>
      <c r="R336" s="1122"/>
      <c r="S336" s="1122"/>
      <c r="T336" s="1122"/>
      <c r="U336" s="1122"/>
      <c r="V336" s="1122"/>
      <c r="W336" s="1122"/>
      <c r="X336" s="1122"/>
      <c r="Y336" s="1122"/>
      <c r="Z336" s="1122"/>
    </row>
    <row r="337">
      <c r="A337" s="1122"/>
      <c r="B337" s="1122"/>
      <c r="C337" s="1122"/>
      <c r="D337" s="1122"/>
      <c r="E337" s="1122"/>
      <c r="F337" s="1122"/>
      <c r="G337" s="1122"/>
      <c r="H337" s="1122"/>
      <c r="I337" s="1122"/>
      <c r="J337" s="1122"/>
      <c r="K337" s="1122"/>
      <c r="L337" s="1122"/>
      <c r="M337" s="1122"/>
      <c r="N337" s="1122"/>
      <c r="O337" s="1122"/>
      <c r="P337" s="1122"/>
      <c r="Q337" s="1122"/>
      <c r="R337" s="1122"/>
      <c r="S337" s="1122"/>
      <c r="T337" s="1122"/>
      <c r="U337" s="1122"/>
      <c r="V337" s="1122"/>
      <c r="W337" s="1122"/>
      <c r="X337" s="1122"/>
      <c r="Y337" s="1122"/>
      <c r="Z337" s="1122"/>
    </row>
    <row r="338">
      <c r="A338" s="1122"/>
      <c r="B338" s="1122"/>
      <c r="C338" s="1122"/>
      <c r="D338" s="1122"/>
      <c r="E338" s="1122"/>
      <c r="F338" s="1122"/>
      <c r="G338" s="1122"/>
      <c r="H338" s="1122"/>
      <c r="I338" s="1122"/>
      <c r="J338" s="1122"/>
      <c r="K338" s="1122"/>
      <c r="L338" s="1122"/>
      <c r="M338" s="1122"/>
      <c r="N338" s="1122"/>
      <c r="O338" s="1122"/>
      <c r="P338" s="1122"/>
      <c r="Q338" s="1122"/>
      <c r="R338" s="1122"/>
      <c r="S338" s="1122"/>
      <c r="T338" s="1122"/>
      <c r="U338" s="1122"/>
      <c r="V338" s="1122"/>
      <c r="W338" s="1122"/>
      <c r="X338" s="1122"/>
      <c r="Y338" s="1122"/>
      <c r="Z338" s="1122"/>
    </row>
    <row r="339">
      <c r="A339" s="1122"/>
      <c r="B339" s="1122"/>
      <c r="C339" s="1122"/>
      <c r="D339" s="1122"/>
      <c r="E339" s="1122"/>
      <c r="F339" s="1122"/>
      <c r="G339" s="1122"/>
      <c r="H339" s="1122"/>
      <c r="I339" s="1122"/>
      <c r="J339" s="1122"/>
      <c r="K339" s="1122"/>
      <c r="L339" s="1122"/>
      <c r="M339" s="1122"/>
      <c r="N339" s="1122"/>
      <c r="O339" s="1122"/>
      <c r="P339" s="1122"/>
      <c r="Q339" s="1122"/>
      <c r="R339" s="1122"/>
      <c r="S339" s="1122"/>
      <c r="T339" s="1122"/>
      <c r="U339" s="1122"/>
      <c r="V339" s="1122"/>
      <c r="W339" s="1122"/>
      <c r="X339" s="1122"/>
      <c r="Y339" s="1122"/>
      <c r="Z339" s="1122"/>
    </row>
    <row r="340">
      <c r="A340" s="1122"/>
      <c r="B340" s="1122"/>
      <c r="C340" s="1122"/>
      <c r="D340" s="1122"/>
      <c r="E340" s="1122"/>
      <c r="F340" s="1122"/>
      <c r="G340" s="1122"/>
      <c r="H340" s="1122"/>
      <c r="I340" s="1122"/>
      <c r="J340" s="1122"/>
      <c r="K340" s="1122"/>
      <c r="L340" s="1122"/>
      <c r="M340" s="1122"/>
      <c r="N340" s="1122"/>
      <c r="O340" s="1122"/>
      <c r="P340" s="1122"/>
      <c r="Q340" s="1122"/>
      <c r="R340" s="1122"/>
      <c r="S340" s="1122"/>
      <c r="T340" s="1122"/>
      <c r="U340" s="1122"/>
      <c r="V340" s="1122"/>
      <c r="W340" s="1122"/>
      <c r="X340" s="1122"/>
      <c r="Y340" s="1122"/>
      <c r="Z340" s="1122"/>
    </row>
    <row r="341">
      <c r="A341" s="1122"/>
      <c r="B341" s="1122"/>
      <c r="C341" s="1122"/>
      <c r="D341" s="1122"/>
      <c r="E341" s="1122"/>
      <c r="F341" s="1122"/>
      <c r="G341" s="1122"/>
      <c r="H341" s="1122"/>
      <c r="I341" s="1122"/>
      <c r="J341" s="1122"/>
      <c r="K341" s="1122"/>
      <c r="L341" s="1122"/>
      <c r="M341" s="1122"/>
      <c r="N341" s="1122"/>
      <c r="O341" s="1122"/>
      <c r="P341" s="1122"/>
      <c r="Q341" s="1122"/>
      <c r="R341" s="1122"/>
      <c r="S341" s="1122"/>
      <c r="T341" s="1122"/>
      <c r="U341" s="1122"/>
      <c r="V341" s="1122"/>
      <c r="W341" s="1122"/>
      <c r="X341" s="1122"/>
      <c r="Y341" s="1122"/>
      <c r="Z341" s="1122"/>
    </row>
    <row r="342">
      <c r="A342" s="1122"/>
      <c r="B342" s="1122"/>
      <c r="C342" s="1122"/>
      <c r="D342" s="1122"/>
      <c r="E342" s="1122"/>
      <c r="F342" s="1122"/>
      <c r="G342" s="1122"/>
      <c r="H342" s="1122"/>
      <c r="I342" s="1122"/>
      <c r="J342" s="1122"/>
      <c r="K342" s="1122"/>
      <c r="L342" s="1122"/>
      <c r="M342" s="1122"/>
      <c r="N342" s="1122"/>
      <c r="O342" s="1122"/>
      <c r="P342" s="1122"/>
      <c r="Q342" s="1122"/>
      <c r="R342" s="1122"/>
      <c r="S342" s="1122"/>
      <c r="T342" s="1122"/>
      <c r="U342" s="1122"/>
      <c r="V342" s="1122"/>
      <c r="W342" s="1122"/>
      <c r="X342" s="1122"/>
      <c r="Y342" s="1122"/>
      <c r="Z342" s="1122"/>
    </row>
    <row r="343">
      <c r="A343" s="1122"/>
      <c r="B343" s="1122"/>
      <c r="C343" s="1122"/>
      <c r="D343" s="1122"/>
      <c r="E343" s="1122"/>
      <c r="F343" s="1122"/>
      <c r="G343" s="1122"/>
      <c r="H343" s="1122"/>
      <c r="I343" s="1122"/>
      <c r="J343" s="1122"/>
      <c r="K343" s="1122"/>
      <c r="L343" s="1122"/>
      <c r="M343" s="1122"/>
      <c r="N343" s="1122"/>
      <c r="O343" s="1122"/>
      <c r="P343" s="1122"/>
      <c r="Q343" s="1122"/>
      <c r="R343" s="1122"/>
      <c r="S343" s="1122"/>
      <c r="T343" s="1122"/>
      <c r="U343" s="1122"/>
      <c r="V343" s="1122"/>
      <c r="W343" s="1122"/>
      <c r="X343" s="1122"/>
      <c r="Y343" s="1122"/>
      <c r="Z343" s="1122"/>
    </row>
    <row r="344">
      <c r="A344" s="1122"/>
      <c r="B344" s="1122"/>
      <c r="C344" s="1122"/>
      <c r="D344" s="1122"/>
      <c r="E344" s="1122"/>
      <c r="F344" s="1122"/>
      <c r="G344" s="1122"/>
      <c r="H344" s="1122"/>
      <c r="I344" s="1122"/>
      <c r="J344" s="1122"/>
      <c r="K344" s="1122"/>
      <c r="L344" s="1122"/>
      <c r="M344" s="1122"/>
      <c r="N344" s="1122"/>
      <c r="O344" s="1122"/>
      <c r="P344" s="1122"/>
      <c r="Q344" s="1122"/>
      <c r="R344" s="1122"/>
      <c r="S344" s="1122"/>
      <c r="T344" s="1122"/>
      <c r="U344" s="1122"/>
      <c r="V344" s="1122"/>
      <c r="W344" s="1122"/>
      <c r="X344" s="1122"/>
      <c r="Y344" s="1122"/>
      <c r="Z344" s="1122"/>
    </row>
    <row r="345">
      <c r="A345" s="1122"/>
      <c r="B345" s="1122"/>
      <c r="C345" s="1122"/>
      <c r="D345" s="1122"/>
      <c r="E345" s="1122"/>
      <c r="F345" s="1122"/>
      <c r="G345" s="1122"/>
      <c r="H345" s="1122"/>
      <c r="I345" s="1122"/>
      <c r="J345" s="1122"/>
      <c r="K345" s="1122"/>
      <c r="L345" s="1122"/>
      <c r="M345" s="1122"/>
      <c r="N345" s="1122"/>
      <c r="O345" s="1122"/>
      <c r="P345" s="1122"/>
      <c r="Q345" s="1122"/>
      <c r="R345" s="1122"/>
      <c r="S345" s="1122"/>
      <c r="T345" s="1122"/>
      <c r="U345" s="1122"/>
      <c r="V345" s="1122"/>
      <c r="W345" s="1122"/>
      <c r="X345" s="1122"/>
      <c r="Y345" s="1122"/>
      <c r="Z345" s="1122"/>
    </row>
    <row r="346">
      <c r="A346" s="1122"/>
      <c r="B346" s="1122"/>
      <c r="C346" s="1122"/>
      <c r="D346" s="1122"/>
      <c r="E346" s="1122"/>
      <c r="F346" s="1122"/>
      <c r="G346" s="1122"/>
      <c r="H346" s="1122"/>
      <c r="I346" s="1122"/>
      <c r="J346" s="1122"/>
      <c r="K346" s="1122"/>
      <c r="L346" s="1122"/>
      <c r="M346" s="1122"/>
      <c r="N346" s="1122"/>
      <c r="O346" s="1122"/>
      <c r="P346" s="1122"/>
      <c r="Q346" s="1122"/>
      <c r="R346" s="1122"/>
      <c r="S346" s="1122"/>
      <c r="T346" s="1122"/>
      <c r="U346" s="1122"/>
      <c r="V346" s="1122"/>
      <c r="W346" s="1122"/>
      <c r="X346" s="1122"/>
      <c r="Y346" s="1122"/>
      <c r="Z346" s="1122"/>
    </row>
    <row r="347">
      <c r="A347" s="1122"/>
      <c r="B347" s="1122"/>
      <c r="C347" s="1122"/>
      <c r="D347" s="1122"/>
      <c r="E347" s="1122"/>
      <c r="F347" s="1122"/>
      <c r="G347" s="1122"/>
      <c r="H347" s="1122"/>
      <c r="I347" s="1122"/>
      <c r="J347" s="1122"/>
      <c r="K347" s="1122"/>
      <c r="L347" s="1122"/>
      <c r="M347" s="1122"/>
      <c r="N347" s="1122"/>
      <c r="O347" s="1122"/>
      <c r="P347" s="1122"/>
      <c r="Q347" s="1122"/>
      <c r="R347" s="1122"/>
      <c r="S347" s="1122"/>
      <c r="T347" s="1122"/>
      <c r="U347" s="1122"/>
      <c r="V347" s="1122"/>
      <c r="W347" s="1122"/>
      <c r="X347" s="1122"/>
      <c r="Y347" s="1122"/>
      <c r="Z347" s="1122"/>
    </row>
    <row r="348">
      <c r="A348" s="1122"/>
      <c r="B348" s="1122"/>
      <c r="C348" s="1122"/>
      <c r="D348" s="1122"/>
      <c r="E348" s="1122"/>
      <c r="F348" s="1122"/>
      <c r="G348" s="1122"/>
      <c r="H348" s="1122"/>
      <c r="I348" s="1122"/>
      <c r="J348" s="1122"/>
      <c r="K348" s="1122"/>
      <c r="L348" s="1122"/>
      <c r="M348" s="1122"/>
      <c r="N348" s="1122"/>
      <c r="O348" s="1122"/>
      <c r="P348" s="1122"/>
      <c r="Q348" s="1122"/>
      <c r="R348" s="1122"/>
      <c r="S348" s="1122"/>
      <c r="T348" s="1122"/>
      <c r="U348" s="1122"/>
      <c r="V348" s="1122"/>
      <c r="W348" s="1122"/>
      <c r="X348" s="1122"/>
      <c r="Y348" s="1122"/>
      <c r="Z348" s="1122"/>
    </row>
    <row r="349">
      <c r="A349" s="1122"/>
      <c r="B349" s="1122"/>
      <c r="C349" s="1122"/>
      <c r="D349" s="1122"/>
      <c r="E349" s="1122"/>
      <c r="F349" s="1122"/>
      <c r="G349" s="1122"/>
      <c r="H349" s="1122"/>
      <c r="I349" s="1122"/>
      <c r="J349" s="1122"/>
      <c r="K349" s="1122"/>
      <c r="L349" s="1122"/>
      <c r="M349" s="1122"/>
      <c r="N349" s="1122"/>
      <c r="O349" s="1122"/>
      <c r="P349" s="1122"/>
      <c r="Q349" s="1122"/>
      <c r="R349" s="1122"/>
      <c r="S349" s="1122"/>
      <c r="T349" s="1122"/>
      <c r="U349" s="1122"/>
      <c r="V349" s="1122"/>
      <c r="W349" s="1122"/>
      <c r="X349" s="1122"/>
      <c r="Y349" s="1122"/>
      <c r="Z349" s="1122"/>
    </row>
    <row r="350">
      <c r="A350" s="1122"/>
      <c r="B350" s="1122"/>
      <c r="C350" s="1122"/>
      <c r="D350" s="1122"/>
      <c r="E350" s="1122"/>
      <c r="F350" s="1122"/>
      <c r="G350" s="1122"/>
      <c r="H350" s="1122"/>
      <c r="I350" s="1122"/>
      <c r="J350" s="1122"/>
      <c r="K350" s="1122"/>
      <c r="L350" s="1122"/>
      <c r="M350" s="1122"/>
      <c r="N350" s="1122"/>
      <c r="O350" s="1122"/>
      <c r="P350" s="1122"/>
      <c r="Q350" s="1122"/>
      <c r="R350" s="1122"/>
      <c r="S350" s="1122"/>
      <c r="T350" s="1122"/>
      <c r="U350" s="1122"/>
      <c r="V350" s="1122"/>
      <c r="W350" s="1122"/>
      <c r="X350" s="1122"/>
      <c r="Y350" s="1122"/>
      <c r="Z350" s="1122"/>
    </row>
    <row r="351">
      <c r="A351" s="1122"/>
      <c r="B351" s="1122"/>
      <c r="C351" s="1122"/>
      <c r="D351" s="1122"/>
      <c r="E351" s="1122"/>
      <c r="F351" s="1122"/>
      <c r="G351" s="1122"/>
      <c r="H351" s="1122"/>
      <c r="I351" s="1122"/>
      <c r="J351" s="1122"/>
      <c r="K351" s="1122"/>
      <c r="L351" s="1122"/>
      <c r="M351" s="1122"/>
      <c r="N351" s="1122"/>
      <c r="O351" s="1122"/>
      <c r="P351" s="1122"/>
      <c r="Q351" s="1122"/>
      <c r="R351" s="1122"/>
      <c r="S351" s="1122"/>
      <c r="T351" s="1122"/>
      <c r="U351" s="1122"/>
      <c r="V351" s="1122"/>
      <c r="W351" s="1122"/>
      <c r="X351" s="1122"/>
      <c r="Y351" s="1122"/>
      <c r="Z351" s="1122"/>
    </row>
    <row r="352">
      <c r="A352" s="1122"/>
      <c r="B352" s="1122"/>
      <c r="C352" s="1122"/>
      <c r="D352" s="1122"/>
      <c r="E352" s="1122"/>
      <c r="F352" s="1122"/>
      <c r="G352" s="1122"/>
      <c r="H352" s="1122"/>
      <c r="I352" s="1122"/>
      <c r="J352" s="1122"/>
      <c r="K352" s="1122"/>
      <c r="L352" s="1122"/>
      <c r="M352" s="1122"/>
      <c r="N352" s="1122"/>
      <c r="O352" s="1122"/>
      <c r="P352" s="1122"/>
      <c r="Q352" s="1122"/>
      <c r="R352" s="1122"/>
      <c r="S352" s="1122"/>
      <c r="T352" s="1122"/>
      <c r="U352" s="1122"/>
      <c r="V352" s="1122"/>
      <c r="W352" s="1122"/>
      <c r="X352" s="1122"/>
      <c r="Y352" s="1122"/>
      <c r="Z352" s="1122"/>
    </row>
    <row r="353">
      <c r="A353" s="1122"/>
      <c r="B353" s="1122"/>
      <c r="C353" s="1122"/>
      <c r="D353" s="1122"/>
      <c r="E353" s="1122"/>
      <c r="F353" s="1122"/>
      <c r="G353" s="1122"/>
      <c r="H353" s="1122"/>
      <c r="I353" s="1122"/>
      <c r="J353" s="1122"/>
      <c r="K353" s="1122"/>
      <c r="L353" s="1122"/>
      <c r="M353" s="1122"/>
      <c r="N353" s="1122"/>
      <c r="O353" s="1122"/>
      <c r="P353" s="1122"/>
      <c r="Q353" s="1122"/>
      <c r="R353" s="1122"/>
      <c r="S353" s="1122"/>
      <c r="T353" s="1122"/>
      <c r="U353" s="1122"/>
      <c r="V353" s="1122"/>
      <c r="W353" s="1122"/>
      <c r="X353" s="1122"/>
      <c r="Y353" s="1122"/>
      <c r="Z353" s="1122"/>
    </row>
    <row r="354">
      <c r="A354" s="1122"/>
      <c r="B354" s="1122"/>
      <c r="C354" s="1122"/>
      <c r="D354" s="1122"/>
      <c r="E354" s="1122"/>
      <c r="F354" s="1122"/>
      <c r="G354" s="1122"/>
      <c r="H354" s="1122"/>
      <c r="I354" s="1122"/>
      <c r="J354" s="1122"/>
      <c r="K354" s="1122"/>
      <c r="L354" s="1122"/>
      <c r="M354" s="1122"/>
      <c r="N354" s="1122"/>
      <c r="O354" s="1122"/>
      <c r="P354" s="1122"/>
      <c r="Q354" s="1122"/>
      <c r="R354" s="1122"/>
      <c r="S354" s="1122"/>
      <c r="T354" s="1122"/>
      <c r="U354" s="1122"/>
      <c r="V354" s="1122"/>
      <c r="W354" s="1122"/>
      <c r="X354" s="1122"/>
      <c r="Y354" s="1122"/>
      <c r="Z354" s="1122"/>
    </row>
    <row r="355">
      <c r="A355" s="1122"/>
      <c r="B355" s="1122"/>
      <c r="C355" s="1122"/>
      <c r="D355" s="1122"/>
      <c r="E355" s="1122"/>
      <c r="F355" s="1122"/>
      <c r="G355" s="1122"/>
      <c r="H355" s="1122"/>
      <c r="I355" s="1122"/>
      <c r="J355" s="1122"/>
      <c r="K355" s="1122"/>
      <c r="L355" s="1122"/>
      <c r="M355" s="1122"/>
      <c r="N355" s="1122"/>
      <c r="O355" s="1122"/>
      <c r="P355" s="1122"/>
      <c r="Q355" s="1122"/>
      <c r="R355" s="1122"/>
      <c r="S355" s="1122"/>
      <c r="T355" s="1122"/>
      <c r="U355" s="1122"/>
      <c r="V355" s="1122"/>
      <c r="W355" s="1122"/>
      <c r="X355" s="1122"/>
      <c r="Y355" s="1122"/>
      <c r="Z355" s="1122"/>
    </row>
    <row r="356">
      <c r="A356" s="1122"/>
      <c r="B356" s="1122"/>
      <c r="C356" s="1122"/>
      <c r="D356" s="1122"/>
      <c r="E356" s="1122"/>
      <c r="F356" s="1122"/>
      <c r="G356" s="1122"/>
      <c r="H356" s="1122"/>
      <c r="I356" s="1122"/>
      <c r="J356" s="1122"/>
      <c r="K356" s="1122"/>
      <c r="L356" s="1122"/>
      <c r="M356" s="1122"/>
      <c r="N356" s="1122"/>
      <c r="O356" s="1122"/>
      <c r="P356" s="1122"/>
      <c r="Q356" s="1122"/>
      <c r="R356" s="1122"/>
      <c r="S356" s="1122"/>
      <c r="T356" s="1122"/>
      <c r="U356" s="1122"/>
      <c r="V356" s="1122"/>
      <c r="W356" s="1122"/>
      <c r="X356" s="1122"/>
      <c r="Y356" s="1122"/>
      <c r="Z356" s="1122"/>
    </row>
    <row r="357">
      <c r="A357" s="1122"/>
      <c r="B357" s="1122"/>
      <c r="C357" s="1122"/>
      <c r="D357" s="1122"/>
      <c r="E357" s="1122"/>
      <c r="F357" s="1122"/>
      <c r="G357" s="1122"/>
      <c r="H357" s="1122"/>
      <c r="I357" s="1122"/>
      <c r="J357" s="1122"/>
      <c r="K357" s="1122"/>
      <c r="L357" s="1122"/>
      <c r="M357" s="1122"/>
      <c r="N357" s="1122"/>
      <c r="O357" s="1122"/>
      <c r="P357" s="1122"/>
      <c r="Q357" s="1122"/>
      <c r="R357" s="1122"/>
      <c r="S357" s="1122"/>
      <c r="T357" s="1122"/>
      <c r="U357" s="1122"/>
      <c r="V357" s="1122"/>
      <c r="W357" s="1122"/>
      <c r="X357" s="1122"/>
      <c r="Y357" s="1122"/>
      <c r="Z357" s="1122"/>
    </row>
    <row r="358">
      <c r="A358" s="1122"/>
      <c r="B358" s="1122"/>
      <c r="C358" s="1122"/>
      <c r="D358" s="1122"/>
      <c r="E358" s="1122"/>
      <c r="F358" s="1122"/>
      <c r="G358" s="1122"/>
      <c r="H358" s="1122"/>
      <c r="I358" s="1122"/>
      <c r="J358" s="1122"/>
      <c r="K358" s="1122"/>
      <c r="L358" s="1122"/>
      <c r="M358" s="1122"/>
      <c r="N358" s="1122"/>
      <c r="O358" s="1122"/>
      <c r="P358" s="1122"/>
      <c r="Q358" s="1122"/>
      <c r="R358" s="1122"/>
      <c r="S358" s="1122"/>
      <c r="T358" s="1122"/>
      <c r="U358" s="1122"/>
      <c r="V358" s="1122"/>
      <c r="W358" s="1122"/>
      <c r="X358" s="1122"/>
      <c r="Y358" s="1122"/>
      <c r="Z358" s="1122"/>
    </row>
    <row r="359">
      <c r="A359" s="1122"/>
      <c r="B359" s="1122"/>
      <c r="C359" s="1122"/>
      <c r="D359" s="1122"/>
      <c r="E359" s="1122"/>
      <c r="F359" s="1122"/>
      <c r="G359" s="1122"/>
      <c r="H359" s="1122"/>
      <c r="I359" s="1122"/>
      <c r="J359" s="1122"/>
      <c r="K359" s="1122"/>
      <c r="L359" s="1122"/>
      <c r="M359" s="1122"/>
      <c r="N359" s="1122"/>
      <c r="O359" s="1122"/>
      <c r="P359" s="1122"/>
      <c r="Q359" s="1122"/>
      <c r="R359" s="1122"/>
      <c r="S359" s="1122"/>
      <c r="T359" s="1122"/>
      <c r="U359" s="1122"/>
      <c r="V359" s="1122"/>
      <c r="W359" s="1122"/>
      <c r="X359" s="1122"/>
      <c r="Y359" s="1122"/>
      <c r="Z359" s="1122"/>
    </row>
    <row r="360">
      <c r="A360" s="1122"/>
      <c r="B360" s="1122"/>
      <c r="C360" s="1122"/>
      <c r="D360" s="1122"/>
      <c r="E360" s="1122"/>
      <c r="F360" s="1122"/>
      <c r="G360" s="1122"/>
      <c r="H360" s="1122"/>
      <c r="I360" s="1122"/>
      <c r="J360" s="1122"/>
      <c r="K360" s="1122"/>
      <c r="L360" s="1122"/>
      <c r="M360" s="1122"/>
      <c r="N360" s="1122"/>
      <c r="O360" s="1122"/>
      <c r="P360" s="1122"/>
      <c r="Q360" s="1122"/>
      <c r="R360" s="1122"/>
      <c r="S360" s="1122"/>
      <c r="T360" s="1122"/>
      <c r="U360" s="1122"/>
      <c r="V360" s="1122"/>
      <c r="W360" s="1122"/>
      <c r="X360" s="1122"/>
      <c r="Y360" s="1122"/>
      <c r="Z360" s="1122"/>
    </row>
    <row r="361">
      <c r="A361" s="1122"/>
      <c r="B361" s="1122"/>
      <c r="C361" s="1122"/>
      <c r="D361" s="1122"/>
      <c r="E361" s="1122"/>
      <c r="F361" s="1122"/>
      <c r="G361" s="1122"/>
      <c r="H361" s="1122"/>
      <c r="I361" s="1122"/>
      <c r="J361" s="1122"/>
      <c r="K361" s="1122"/>
      <c r="L361" s="1122"/>
      <c r="M361" s="1122"/>
      <c r="N361" s="1122"/>
      <c r="O361" s="1122"/>
      <c r="P361" s="1122"/>
      <c r="Q361" s="1122"/>
      <c r="R361" s="1122"/>
      <c r="S361" s="1122"/>
      <c r="T361" s="1122"/>
      <c r="U361" s="1122"/>
      <c r="V361" s="1122"/>
      <c r="W361" s="1122"/>
      <c r="X361" s="1122"/>
      <c r="Y361" s="1122"/>
      <c r="Z361" s="1122"/>
    </row>
    <row r="362">
      <c r="A362" s="1122"/>
      <c r="B362" s="1122"/>
      <c r="C362" s="1122"/>
      <c r="D362" s="1122"/>
      <c r="E362" s="1122"/>
      <c r="F362" s="1122"/>
      <c r="G362" s="1122"/>
      <c r="H362" s="1122"/>
      <c r="I362" s="1122"/>
      <c r="J362" s="1122"/>
      <c r="K362" s="1122"/>
      <c r="L362" s="1122"/>
      <c r="M362" s="1122"/>
      <c r="N362" s="1122"/>
      <c r="O362" s="1122"/>
      <c r="P362" s="1122"/>
      <c r="Q362" s="1122"/>
      <c r="R362" s="1122"/>
      <c r="S362" s="1122"/>
      <c r="T362" s="1122"/>
      <c r="U362" s="1122"/>
      <c r="V362" s="1122"/>
      <c r="W362" s="1122"/>
      <c r="X362" s="1122"/>
      <c r="Y362" s="1122"/>
      <c r="Z362" s="1122"/>
    </row>
    <row r="363">
      <c r="A363" s="1122"/>
      <c r="B363" s="1122"/>
      <c r="C363" s="1122"/>
      <c r="D363" s="1122"/>
      <c r="E363" s="1122"/>
      <c r="F363" s="1122"/>
      <c r="G363" s="1122"/>
      <c r="H363" s="1122"/>
      <c r="I363" s="1122"/>
      <c r="J363" s="1122"/>
      <c r="K363" s="1122"/>
      <c r="L363" s="1122"/>
      <c r="M363" s="1122"/>
      <c r="N363" s="1122"/>
      <c r="O363" s="1122"/>
      <c r="P363" s="1122"/>
      <c r="Q363" s="1122"/>
      <c r="R363" s="1122"/>
      <c r="S363" s="1122"/>
      <c r="T363" s="1122"/>
      <c r="U363" s="1122"/>
      <c r="V363" s="1122"/>
      <c r="W363" s="1122"/>
      <c r="X363" s="1122"/>
      <c r="Y363" s="1122"/>
      <c r="Z363" s="1122"/>
    </row>
    <row r="364">
      <c r="A364" s="1122"/>
      <c r="B364" s="1122"/>
      <c r="C364" s="1122"/>
      <c r="D364" s="1122"/>
      <c r="E364" s="1122"/>
      <c r="F364" s="1122"/>
      <c r="G364" s="1122"/>
      <c r="H364" s="1122"/>
      <c r="I364" s="1122"/>
      <c r="J364" s="1122"/>
      <c r="K364" s="1122"/>
      <c r="L364" s="1122"/>
      <c r="M364" s="1122"/>
      <c r="N364" s="1122"/>
      <c r="O364" s="1122"/>
      <c r="P364" s="1122"/>
      <c r="Q364" s="1122"/>
      <c r="R364" s="1122"/>
      <c r="S364" s="1122"/>
      <c r="T364" s="1122"/>
      <c r="U364" s="1122"/>
      <c r="V364" s="1122"/>
      <c r="W364" s="1122"/>
      <c r="X364" s="1122"/>
      <c r="Y364" s="1122"/>
      <c r="Z364" s="1122"/>
    </row>
    <row r="365">
      <c r="A365" s="1122"/>
      <c r="B365" s="1122"/>
      <c r="C365" s="1122"/>
      <c r="D365" s="1122"/>
      <c r="E365" s="1122"/>
      <c r="F365" s="1122"/>
      <c r="G365" s="1122"/>
      <c r="H365" s="1122"/>
      <c r="I365" s="1122"/>
      <c r="J365" s="1122"/>
      <c r="K365" s="1122"/>
      <c r="L365" s="1122"/>
      <c r="M365" s="1122"/>
      <c r="N365" s="1122"/>
      <c r="O365" s="1122"/>
      <c r="P365" s="1122"/>
      <c r="Q365" s="1122"/>
      <c r="R365" s="1122"/>
      <c r="S365" s="1122"/>
      <c r="T365" s="1122"/>
      <c r="U365" s="1122"/>
      <c r="V365" s="1122"/>
      <c r="W365" s="1122"/>
      <c r="X365" s="1122"/>
      <c r="Y365" s="1122"/>
      <c r="Z365" s="1122"/>
    </row>
    <row r="366">
      <c r="A366" s="1122"/>
      <c r="B366" s="1122"/>
      <c r="C366" s="1122"/>
      <c r="D366" s="1122"/>
      <c r="E366" s="1122"/>
      <c r="F366" s="1122"/>
      <c r="G366" s="1122"/>
      <c r="H366" s="1122"/>
      <c r="I366" s="1122"/>
      <c r="J366" s="1122"/>
      <c r="K366" s="1122"/>
      <c r="L366" s="1122"/>
      <c r="M366" s="1122"/>
      <c r="N366" s="1122"/>
      <c r="O366" s="1122"/>
      <c r="P366" s="1122"/>
      <c r="Q366" s="1122"/>
      <c r="R366" s="1122"/>
      <c r="S366" s="1122"/>
      <c r="T366" s="1122"/>
      <c r="U366" s="1122"/>
      <c r="V366" s="1122"/>
      <c r="W366" s="1122"/>
      <c r="X366" s="1122"/>
      <c r="Y366" s="1122"/>
      <c r="Z366" s="1122"/>
    </row>
    <row r="367">
      <c r="A367" s="1122"/>
      <c r="B367" s="1122"/>
      <c r="C367" s="1122"/>
      <c r="D367" s="1122"/>
      <c r="E367" s="1122"/>
      <c r="F367" s="1122"/>
      <c r="G367" s="1122"/>
      <c r="H367" s="1122"/>
      <c r="I367" s="1122"/>
      <c r="J367" s="1122"/>
      <c r="K367" s="1122"/>
      <c r="L367" s="1122"/>
      <c r="M367" s="1122"/>
      <c r="N367" s="1122"/>
      <c r="O367" s="1122"/>
      <c r="P367" s="1122"/>
      <c r="Q367" s="1122"/>
      <c r="R367" s="1122"/>
      <c r="S367" s="1122"/>
      <c r="T367" s="1122"/>
      <c r="U367" s="1122"/>
      <c r="V367" s="1122"/>
      <c r="W367" s="1122"/>
      <c r="X367" s="1122"/>
      <c r="Y367" s="1122"/>
      <c r="Z367" s="1122"/>
    </row>
    <row r="368">
      <c r="A368" s="1122"/>
      <c r="B368" s="1122"/>
      <c r="C368" s="1122"/>
      <c r="D368" s="1122"/>
      <c r="E368" s="1122"/>
      <c r="F368" s="1122"/>
      <c r="G368" s="1122"/>
      <c r="H368" s="1122"/>
      <c r="I368" s="1122"/>
      <c r="J368" s="1122"/>
      <c r="K368" s="1122"/>
      <c r="L368" s="1122"/>
      <c r="M368" s="1122"/>
      <c r="N368" s="1122"/>
      <c r="O368" s="1122"/>
      <c r="P368" s="1122"/>
      <c r="Q368" s="1122"/>
      <c r="R368" s="1122"/>
      <c r="S368" s="1122"/>
      <c r="T368" s="1122"/>
      <c r="U368" s="1122"/>
      <c r="V368" s="1122"/>
      <c r="W368" s="1122"/>
      <c r="X368" s="1122"/>
      <c r="Y368" s="1122"/>
      <c r="Z368" s="1122"/>
    </row>
    <row r="369">
      <c r="A369" s="1122"/>
      <c r="B369" s="1122"/>
      <c r="C369" s="1122"/>
      <c r="D369" s="1122"/>
      <c r="E369" s="1122"/>
      <c r="F369" s="1122"/>
      <c r="G369" s="1122"/>
      <c r="H369" s="1122"/>
      <c r="I369" s="1122"/>
      <c r="J369" s="1122"/>
      <c r="K369" s="1122"/>
      <c r="L369" s="1122"/>
      <c r="M369" s="1122"/>
      <c r="N369" s="1122"/>
      <c r="O369" s="1122"/>
      <c r="P369" s="1122"/>
      <c r="Q369" s="1122"/>
      <c r="R369" s="1122"/>
      <c r="S369" s="1122"/>
      <c r="T369" s="1122"/>
      <c r="U369" s="1122"/>
      <c r="V369" s="1122"/>
      <c r="W369" s="1122"/>
      <c r="X369" s="1122"/>
      <c r="Y369" s="1122"/>
      <c r="Z369" s="1122"/>
    </row>
    <row r="370">
      <c r="A370" s="1122"/>
      <c r="B370" s="1122"/>
      <c r="C370" s="1122"/>
      <c r="D370" s="1122"/>
      <c r="E370" s="1122"/>
      <c r="F370" s="1122"/>
      <c r="G370" s="1122"/>
      <c r="H370" s="1122"/>
      <c r="I370" s="1122"/>
      <c r="J370" s="1122"/>
      <c r="K370" s="1122"/>
      <c r="L370" s="1122"/>
      <c r="M370" s="1122"/>
      <c r="N370" s="1122"/>
      <c r="O370" s="1122"/>
      <c r="P370" s="1122"/>
      <c r="Q370" s="1122"/>
      <c r="R370" s="1122"/>
      <c r="S370" s="1122"/>
      <c r="T370" s="1122"/>
      <c r="U370" s="1122"/>
      <c r="V370" s="1122"/>
      <c r="W370" s="1122"/>
      <c r="X370" s="1122"/>
      <c r="Y370" s="1122"/>
      <c r="Z370" s="1122"/>
    </row>
    <row r="371">
      <c r="A371" s="1122"/>
      <c r="B371" s="1122"/>
      <c r="C371" s="1122"/>
      <c r="D371" s="1122"/>
      <c r="E371" s="1122"/>
      <c r="F371" s="1122"/>
      <c r="G371" s="1122"/>
      <c r="H371" s="1122"/>
      <c r="I371" s="1122"/>
      <c r="J371" s="1122"/>
      <c r="K371" s="1122"/>
      <c r="L371" s="1122"/>
      <c r="M371" s="1122"/>
      <c r="N371" s="1122"/>
      <c r="O371" s="1122"/>
      <c r="P371" s="1122"/>
      <c r="Q371" s="1122"/>
      <c r="R371" s="1122"/>
      <c r="S371" s="1122"/>
      <c r="T371" s="1122"/>
      <c r="U371" s="1122"/>
      <c r="V371" s="1122"/>
      <c r="W371" s="1122"/>
      <c r="X371" s="1122"/>
      <c r="Y371" s="1122"/>
      <c r="Z371" s="1122"/>
    </row>
    <row r="372">
      <c r="A372" s="1122"/>
      <c r="B372" s="1122"/>
      <c r="C372" s="1122"/>
      <c r="D372" s="1122"/>
      <c r="E372" s="1122"/>
      <c r="F372" s="1122"/>
      <c r="G372" s="1122"/>
      <c r="H372" s="1122"/>
      <c r="I372" s="1122"/>
      <c r="J372" s="1122"/>
      <c r="K372" s="1122"/>
      <c r="L372" s="1122"/>
      <c r="M372" s="1122"/>
      <c r="N372" s="1122"/>
      <c r="O372" s="1122"/>
      <c r="P372" s="1122"/>
      <c r="Q372" s="1122"/>
      <c r="R372" s="1122"/>
      <c r="S372" s="1122"/>
      <c r="T372" s="1122"/>
      <c r="U372" s="1122"/>
      <c r="V372" s="1122"/>
      <c r="W372" s="1122"/>
      <c r="X372" s="1122"/>
      <c r="Y372" s="1122"/>
      <c r="Z372" s="1122"/>
    </row>
    <row r="373">
      <c r="A373" s="1122"/>
      <c r="B373" s="1122"/>
      <c r="C373" s="1122"/>
      <c r="D373" s="1122"/>
      <c r="E373" s="1122"/>
      <c r="F373" s="1122"/>
      <c r="G373" s="1122"/>
      <c r="H373" s="1122"/>
      <c r="I373" s="1122"/>
      <c r="J373" s="1122"/>
      <c r="K373" s="1122"/>
      <c r="L373" s="1122"/>
      <c r="M373" s="1122"/>
      <c r="N373" s="1122"/>
      <c r="O373" s="1122"/>
      <c r="P373" s="1122"/>
      <c r="Q373" s="1122"/>
      <c r="R373" s="1122"/>
      <c r="S373" s="1122"/>
      <c r="T373" s="1122"/>
      <c r="U373" s="1122"/>
      <c r="V373" s="1122"/>
      <c r="W373" s="1122"/>
      <c r="X373" s="1122"/>
      <c r="Y373" s="1122"/>
      <c r="Z373" s="1122"/>
    </row>
    <row r="374">
      <c r="A374" s="1122"/>
      <c r="B374" s="1122"/>
      <c r="C374" s="1122"/>
      <c r="D374" s="1122"/>
      <c r="E374" s="1122"/>
      <c r="F374" s="1122"/>
      <c r="G374" s="1122"/>
      <c r="H374" s="1122"/>
      <c r="I374" s="1122"/>
      <c r="J374" s="1122"/>
      <c r="K374" s="1122"/>
      <c r="L374" s="1122"/>
      <c r="M374" s="1122"/>
      <c r="N374" s="1122"/>
      <c r="O374" s="1122"/>
      <c r="P374" s="1122"/>
      <c r="Q374" s="1122"/>
      <c r="R374" s="1122"/>
      <c r="S374" s="1122"/>
      <c r="T374" s="1122"/>
      <c r="U374" s="1122"/>
      <c r="V374" s="1122"/>
      <c r="W374" s="1122"/>
      <c r="X374" s="1122"/>
      <c r="Y374" s="1122"/>
      <c r="Z374" s="1122"/>
    </row>
    <row r="375">
      <c r="A375" s="1122"/>
      <c r="B375" s="1122"/>
      <c r="C375" s="1122"/>
      <c r="D375" s="1122"/>
      <c r="E375" s="1122"/>
      <c r="F375" s="1122"/>
      <c r="G375" s="1122"/>
      <c r="H375" s="1122"/>
      <c r="I375" s="1122"/>
      <c r="J375" s="1122"/>
      <c r="K375" s="1122"/>
      <c r="L375" s="1122"/>
      <c r="M375" s="1122"/>
      <c r="N375" s="1122"/>
      <c r="O375" s="1122"/>
      <c r="P375" s="1122"/>
      <c r="Q375" s="1122"/>
      <c r="R375" s="1122"/>
      <c r="S375" s="1122"/>
      <c r="T375" s="1122"/>
      <c r="U375" s="1122"/>
      <c r="V375" s="1122"/>
      <c r="W375" s="1122"/>
      <c r="X375" s="1122"/>
      <c r="Y375" s="1122"/>
      <c r="Z375" s="1122"/>
    </row>
    <row r="376">
      <c r="A376" s="1122"/>
      <c r="B376" s="1122"/>
      <c r="C376" s="1122"/>
      <c r="D376" s="1122"/>
      <c r="E376" s="1122"/>
      <c r="F376" s="1122"/>
      <c r="G376" s="1122"/>
      <c r="H376" s="1122"/>
      <c r="I376" s="1122"/>
      <c r="J376" s="1122"/>
      <c r="K376" s="1122"/>
      <c r="L376" s="1122"/>
      <c r="M376" s="1122"/>
      <c r="N376" s="1122"/>
      <c r="O376" s="1122"/>
      <c r="P376" s="1122"/>
      <c r="Q376" s="1122"/>
      <c r="R376" s="1122"/>
      <c r="S376" s="1122"/>
      <c r="T376" s="1122"/>
      <c r="U376" s="1122"/>
      <c r="V376" s="1122"/>
      <c r="W376" s="1122"/>
      <c r="X376" s="1122"/>
      <c r="Y376" s="1122"/>
      <c r="Z376" s="1122"/>
    </row>
    <row r="377">
      <c r="A377" s="1122"/>
      <c r="B377" s="1122"/>
      <c r="C377" s="1122"/>
      <c r="D377" s="1122"/>
      <c r="E377" s="1122"/>
      <c r="F377" s="1122"/>
      <c r="G377" s="1122"/>
      <c r="H377" s="1122"/>
      <c r="I377" s="1122"/>
      <c r="J377" s="1122"/>
      <c r="K377" s="1122"/>
      <c r="L377" s="1122"/>
      <c r="M377" s="1122"/>
      <c r="N377" s="1122"/>
      <c r="O377" s="1122"/>
      <c r="P377" s="1122"/>
      <c r="Q377" s="1122"/>
      <c r="R377" s="1122"/>
      <c r="S377" s="1122"/>
      <c r="T377" s="1122"/>
      <c r="U377" s="1122"/>
      <c r="V377" s="1122"/>
      <c r="W377" s="1122"/>
      <c r="X377" s="1122"/>
      <c r="Y377" s="1122"/>
      <c r="Z377" s="1122"/>
    </row>
    <row r="378">
      <c r="A378" s="1122"/>
      <c r="B378" s="1122"/>
      <c r="C378" s="1122"/>
      <c r="D378" s="1122"/>
      <c r="E378" s="1122"/>
      <c r="F378" s="1122"/>
      <c r="G378" s="1122"/>
      <c r="H378" s="1122"/>
      <c r="I378" s="1122"/>
      <c r="J378" s="1122"/>
      <c r="K378" s="1122"/>
      <c r="L378" s="1122"/>
      <c r="M378" s="1122"/>
      <c r="N378" s="1122"/>
      <c r="O378" s="1122"/>
      <c r="P378" s="1122"/>
      <c r="Q378" s="1122"/>
      <c r="R378" s="1122"/>
      <c r="S378" s="1122"/>
      <c r="T378" s="1122"/>
      <c r="U378" s="1122"/>
      <c r="V378" s="1122"/>
      <c r="W378" s="1122"/>
      <c r="X378" s="1122"/>
      <c r="Y378" s="1122"/>
      <c r="Z378" s="1122"/>
    </row>
    <row r="379">
      <c r="A379" s="1122"/>
      <c r="B379" s="1122"/>
      <c r="C379" s="1122"/>
      <c r="D379" s="1122"/>
      <c r="E379" s="1122"/>
      <c r="F379" s="1122"/>
      <c r="G379" s="1122"/>
      <c r="H379" s="1122"/>
      <c r="I379" s="1122"/>
      <c r="J379" s="1122"/>
      <c r="K379" s="1122"/>
      <c r="L379" s="1122"/>
      <c r="M379" s="1122"/>
      <c r="N379" s="1122"/>
      <c r="O379" s="1122"/>
      <c r="P379" s="1122"/>
      <c r="Q379" s="1122"/>
      <c r="R379" s="1122"/>
      <c r="S379" s="1122"/>
      <c r="T379" s="1122"/>
      <c r="U379" s="1122"/>
      <c r="V379" s="1122"/>
      <c r="W379" s="1122"/>
      <c r="X379" s="1122"/>
      <c r="Y379" s="1122"/>
      <c r="Z379" s="1122"/>
    </row>
    <row r="380">
      <c r="A380" s="1122"/>
      <c r="B380" s="1122"/>
      <c r="C380" s="1122"/>
      <c r="D380" s="1122"/>
      <c r="E380" s="1122"/>
      <c r="F380" s="1122"/>
      <c r="G380" s="1122"/>
      <c r="H380" s="1122"/>
      <c r="I380" s="1122"/>
      <c r="J380" s="1122"/>
      <c r="K380" s="1122"/>
      <c r="L380" s="1122"/>
      <c r="M380" s="1122"/>
      <c r="N380" s="1122"/>
      <c r="O380" s="1122"/>
      <c r="P380" s="1122"/>
      <c r="Q380" s="1122"/>
      <c r="R380" s="1122"/>
      <c r="S380" s="1122"/>
      <c r="T380" s="1122"/>
      <c r="U380" s="1122"/>
      <c r="V380" s="1122"/>
      <c r="W380" s="1122"/>
      <c r="X380" s="1122"/>
      <c r="Y380" s="1122"/>
      <c r="Z380" s="1122"/>
    </row>
    <row r="381">
      <c r="A381" s="1122"/>
      <c r="B381" s="1122"/>
      <c r="C381" s="1122"/>
      <c r="D381" s="1122"/>
      <c r="E381" s="1122"/>
      <c r="F381" s="1122"/>
      <c r="G381" s="1122"/>
      <c r="H381" s="1122"/>
      <c r="I381" s="1122"/>
      <c r="J381" s="1122"/>
      <c r="K381" s="1122"/>
      <c r="L381" s="1122"/>
      <c r="M381" s="1122"/>
      <c r="N381" s="1122"/>
      <c r="O381" s="1122"/>
      <c r="P381" s="1122"/>
      <c r="Q381" s="1122"/>
      <c r="R381" s="1122"/>
      <c r="S381" s="1122"/>
      <c r="T381" s="1122"/>
      <c r="U381" s="1122"/>
      <c r="V381" s="1122"/>
      <c r="W381" s="1122"/>
      <c r="X381" s="1122"/>
      <c r="Y381" s="1122"/>
      <c r="Z381" s="1122"/>
    </row>
    <row r="382">
      <c r="A382" s="1122"/>
      <c r="B382" s="1122"/>
      <c r="C382" s="1122"/>
      <c r="D382" s="1122"/>
      <c r="E382" s="1122"/>
      <c r="F382" s="1122"/>
      <c r="G382" s="1122"/>
      <c r="H382" s="1122"/>
      <c r="I382" s="1122"/>
      <c r="J382" s="1122"/>
      <c r="K382" s="1122"/>
      <c r="L382" s="1122"/>
      <c r="M382" s="1122"/>
      <c r="N382" s="1122"/>
      <c r="O382" s="1122"/>
      <c r="P382" s="1122"/>
      <c r="Q382" s="1122"/>
      <c r="R382" s="1122"/>
      <c r="S382" s="1122"/>
      <c r="T382" s="1122"/>
      <c r="U382" s="1122"/>
      <c r="V382" s="1122"/>
      <c r="W382" s="1122"/>
      <c r="X382" s="1122"/>
      <c r="Y382" s="1122"/>
      <c r="Z382" s="1122"/>
    </row>
    <row r="383">
      <c r="A383" s="1122"/>
      <c r="B383" s="1122"/>
      <c r="C383" s="1122"/>
      <c r="D383" s="1122"/>
      <c r="E383" s="1122"/>
      <c r="F383" s="1122"/>
      <c r="G383" s="1122"/>
      <c r="H383" s="1122"/>
      <c r="I383" s="1122"/>
      <c r="J383" s="1122"/>
      <c r="K383" s="1122"/>
      <c r="L383" s="1122"/>
      <c r="M383" s="1122"/>
      <c r="N383" s="1122"/>
      <c r="O383" s="1122"/>
      <c r="P383" s="1122"/>
      <c r="Q383" s="1122"/>
      <c r="R383" s="1122"/>
      <c r="S383" s="1122"/>
      <c r="T383" s="1122"/>
      <c r="U383" s="1122"/>
      <c r="V383" s="1122"/>
      <c r="W383" s="1122"/>
      <c r="X383" s="1122"/>
      <c r="Y383" s="1122"/>
      <c r="Z383" s="1122"/>
    </row>
    <row r="384">
      <c r="A384" s="1122"/>
      <c r="B384" s="1122"/>
      <c r="C384" s="1122"/>
      <c r="D384" s="1122"/>
      <c r="E384" s="1122"/>
      <c r="F384" s="1122"/>
      <c r="G384" s="1122"/>
      <c r="H384" s="1122"/>
      <c r="I384" s="1122"/>
      <c r="J384" s="1122"/>
      <c r="K384" s="1122"/>
      <c r="L384" s="1122"/>
      <c r="M384" s="1122"/>
      <c r="N384" s="1122"/>
      <c r="O384" s="1122"/>
      <c r="P384" s="1122"/>
      <c r="Q384" s="1122"/>
      <c r="R384" s="1122"/>
      <c r="S384" s="1122"/>
      <c r="T384" s="1122"/>
      <c r="U384" s="1122"/>
      <c r="V384" s="1122"/>
      <c r="W384" s="1122"/>
      <c r="X384" s="1122"/>
      <c r="Y384" s="1122"/>
      <c r="Z384" s="1122"/>
    </row>
    <row r="385">
      <c r="A385" s="1122"/>
      <c r="B385" s="1122"/>
      <c r="C385" s="1122"/>
      <c r="D385" s="1122"/>
      <c r="E385" s="1122"/>
      <c r="F385" s="1122"/>
      <c r="G385" s="1122"/>
      <c r="H385" s="1122"/>
      <c r="I385" s="1122"/>
      <c r="J385" s="1122"/>
      <c r="K385" s="1122"/>
      <c r="L385" s="1122"/>
      <c r="M385" s="1122"/>
      <c r="N385" s="1122"/>
      <c r="O385" s="1122"/>
      <c r="P385" s="1122"/>
      <c r="Q385" s="1122"/>
      <c r="R385" s="1122"/>
      <c r="S385" s="1122"/>
      <c r="T385" s="1122"/>
      <c r="U385" s="1122"/>
      <c r="V385" s="1122"/>
      <c r="W385" s="1122"/>
      <c r="X385" s="1122"/>
      <c r="Y385" s="1122"/>
      <c r="Z385" s="1122"/>
    </row>
    <row r="386">
      <c r="A386" s="1122"/>
      <c r="B386" s="1122"/>
      <c r="C386" s="1122"/>
      <c r="D386" s="1122"/>
      <c r="E386" s="1122"/>
      <c r="F386" s="1122"/>
      <c r="G386" s="1122"/>
      <c r="H386" s="1122"/>
      <c r="I386" s="1122"/>
      <c r="J386" s="1122"/>
      <c r="K386" s="1122"/>
      <c r="L386" s="1122"/>
      <c r="M386" s="1122"/>
      <c r="N386" s="1122"/>
      <c r="O386" s="1122"/>
      <c r="P386" s="1122"/>
      <c r="Q386" s="1122"/>
      <c r="R386" s="1122"/>
      <c r="S386" s="1122"/>
      <c r="T386" s="1122"/>
      <c r="U386" s="1122"/>
      <c r="V386" s="1122"/>
      <c r="W386" s="1122"/>
      <c r="X386" s="1122"/>
      <c r="Y386" s="1122"/>
      <c r="Z386" s="1122"/>
    </row>
    <row r="387">
      <c r="A387" s="1122"/>
      <c r="B387" s="1122"/>
      <c r="C387" s="1122"/>
      <c r="D387" s="1122"/>
      <c r="E387" s="1122"/>
      <c r="F387" s="1122"/>
      <c r="G387" s="1122"/>
      <c r="H387" s="1122"/>
      <c r="I387" s="1122"/>
      <c r="J387" s="1122"/>
      <c r="K387" s="1122"/>
      <c r="L387" s="1122"/>
      <c r="M387" s="1122"/>
      <c r="N387" s="1122"/>
      <c r="O387" s="1122"/>
      <c r="P387" s="1122"/>
      <c r="Q387" s="1122"/>
      <c r="R387" s="1122"/>
      <c r="S387" s="1122"/>
      <c r="T387" s="1122"/>
      <c r="U387" s="1122"/>
      <c r="V387" s="1122"/>
      <c r="W387" s="1122"/>
      <c r="X387" s="1122"/>
      <c r="Y387" s="1122"/>
      <c r="Z387" s="1122"/>
    </row>
    <row r="388">
      <c r="A388" s="1122"/>
      <c r="B388" s="1122"/>
      <c r="C388" s="1122"/>
      <c r="D388" s="1122"/>
      <c r="E388" s="1122"/>
      <c r="F388" s="1122"/>
      <c r="G388" s="1122"/>
      <c r="H388" s="1122"/>
      <c r="I388" s="1122"/>
      <c r="J388" s="1122"/>
      <c r="K388" s="1122"/>
      <c r="L388" s="1122"/>
      <c r="M388" s="1122"/>
      <c r="N388" s="1122"/>
      <c r="O388" s="1122"/>
      <c r="P388" s="1122"/>
      <c r="Q388" s="1122"/>
      <c r="R388" s="1122"/>
      <c r="S388" s="1122"/>
      <c r="T388" s="1122"/>
      <c r="U388" s="1122"/>
      <c r="V388" s="1122"/>
      <c r="W388" s="1122"/>
      <c r="X388" s="1122"/>
      <c r="Y388" s="1122"/>
      <c r="Z388" s="1122"/>
    </row>
    <row r="389">
      <c r="A389" s="1122"/>
      <c r="B389" s="1122"/>
      <c r="C389" s="1122"/>
      <c r="D389" s="1122"/>
      <c r="E389" s="1122"/>
      <c r="F389" s="1122"/>
      <c r="G389" s="1122"/>
      <c r="H389" s="1122"/>
      <c r="I389" s="1122"/>
      <c r="J389" s="1122"/>
      <c r="K389" s="1122"/>
      <c r="L389" s="1122"/>
      <c r="M389" s="1122"/>
      <c r="N389" s="1122"/>
      <c r="O389" s="1122"/>
      <c r="P389" s="1122"/>
      <c r="Q389" s="1122"/>
      <c r="R389" s="1122"/>
      <c r="S389" s="1122"/>
      <c r="T389" s="1122"/>
      <c r="U389" s="1122"/>
      <c r="V389" s="1122"/>
      <c r="W389" s="1122"/>
      <c r="X389" s="1122"/>
      <c r="Y389" s="1122"/>
      <c r="Z389" s="1122"/>
    </row>
    <row r="390">
      <c r="A390" s="1122"/>
      <c r="B390" s="1122"/>
      <c r="C390" s="1122"/>
      <c r="D390" s="1122"/>
      <c r="E390" s="1122"/>
      <c r="F390" s="1122"/>
      <c r="G390" s="1122"/>
      <c r="H390" s="1122"/>
      <c r="I390" s="1122"/>
      <c r="J390" s="1122"/>
      <c r="K390" s="1122"/>
      <c r="L390" s="1122"/>
      <c r="M390" s="1122"/>
      <c r="N390" s="1122"/>
      <c r="O390" s="1122"/>
      <c r="P390" s="1122"/>
      <c r="Q390" s="1122"/>
      <c r="R390" s="1122"/>
      <c r="S390" s="1122"/>
      <c r="T390" s="1122"/>
      <c r="U390" s="1122"/>
      <c r="V390" s="1122"/>
      <c r="W390" s="1122"/>
      <c r="X390" s="1122"/>
      <c r="Y390" s="1122"/>
      <c r="Z390" s="1122"/>
    </row>
    <row r="391">
      <c r="A391" s="1122"/>
      <c r="B391" s="1122"/>
      <c r="C391" s="1122"/>
      <c r="D391" s="1122"/>
      <c r="E391" s="1122"/>
      <c r="F391" s="1122"/>
      <c r="G391" s="1122"/>
      <c r="H391" s="1122"/>
      <c r="I391" s="1122"/>
      <c r="J391" s="1122"/>
      <c r="K391" s="1122"/>
      <c r="L391" s="1122"/>
      <c r="M391" s="1122"/>
      <c r="N391" s="1122"/>
      <c r="O391" s="1122"/>
      <c r="P391" s="1122"/>
      <c r="Q391" s="1122"/>
      <c r="R391" s="1122"/>
      <c r="S391" s="1122"/>
      <c r="T391" s="1122"/>
      <c r="U391" s="1122"/>
      <c r="V391" s="1122"/>
      <c r="W391" s="1122"/>
      <c r="X391" s="1122"/>
      <c r="Y391" s="1122"/>
      <c r="Z391" s="1122"/>
    </row>
    <row r="392">
      <c r="A392" s="1122"/>
      <c r="B392" s="1122"/>
      <c r="C392" s="1122"/>
      <c r="D392" s="1122"/>
      <c r="E392" s="1122"/>
      <c r="F392" s="1122"/>
      <c r="G392" s="1122"/>
      <c r="H392" s="1122"/>
      <c r="I392" s="1122"/>
      <c r="J392" s="1122"/>
      <c r="K392" s="1122"/>
      <c r="L392" s="1122"/>
      <c r="M392" s="1122"/>
      <c r="N392" s="1122"/>
      <c r="O392" s="1122"/>
      <c r="P392" s="1122"/>
      <c r="Q392" s="1122"/>
      <c r="R392" s="1122"/>
      <c r="S392" s="1122"/>
      <c r="T392" s="1122"/>
      <c r="U392" s="1122"/>
      <c r="V392" s="1122"/>
      <c r="W392" s="1122"/>
      <c r="X392" s="1122"/>
      <c r="Y392" s="1122"/>
      <c r="Z392" s="1122"/>
    </row>
    <row r="393">
      <c r="A393" s="1122"/>
      <c r="B393" s="1122"/>
      <c r="C393" s="1122"/>
      <c r="D393" s="1122"/>
      <c r="E393" s="1122"/>
      <c r="F393" s="1122"/>
      <c r="G393" s="1122"/>
      <c r="H393" s="1122"/>
      <c r="I393" s="1122"/>
      <c r="J393" s="1122"/>
      <c r="K393" s="1122"/>
      <c r="L393" s="1122"/>
      <c r="M393" s="1122"/>
      <c r="N393" s="1122"/>
      <c r="O393" s="1122"/>
      <c r="P393" s="1122"/>
      <c r="Q393" s="1122"/>
      <c r="R393" s="1122"/>
      <c r="S393" s="1122"/>
      <c r="T393" s="1122"/>
      <c r="U393" s="1122"/>
      <c r="V393" s="1122"/>
      <c r="W393" s="1122"/>
      <c r="X393" s="1122"/>
      <c r="Y393" s="1122"/>
      <c r="Z393" s="1122"/>
    </row>
    <row r="394">
      <c r="A394" s="1122"/>
      <c r="B394" s="1122"/>
      <c r="C394" s="1122"/>
      <c r="D394" s="1122"/>
      <c r="E394" s="1122"/>
      <c r="F394" s="1122"/>
      <c r="G394" s="1122"/>
      <c r="H394" s="1122"/>
      <c r="I394" s="1122"/>
      <c r="J394" s="1122"/>
      <c r="K394" s="1122"/>
      <c r="L394" s="1122"/>
      <c r="M394" s="1122"/>
      <c r="N394" s="1122"/>
      <c r="O394" s="1122"/>
      <c r="P394" s="1122"/>
      <c r="Q394" s="1122"/>
      <c r="R394" s="1122"/>
      <c r="S394" s="1122"/>
      <c r="T394" s="1122"/>
      <c r="U394" s="1122"/>
      <c r="V394" s="1122"/>
      <c r="W394" s="1122"/>
      <c r="X394" s="1122"/>
      <c r="Y394" s="1122"/>
      <c r="Z394" s="1122"/>
    </row>
    <row r="395">
      <c r="A395" s="1122"/>
      <c r="B395" s="1122"/>
      <c r="C395" s="1122"/>
      <c r="D395" s="1122"/>
      <c r="E395" s="1122"/>
      <c r="F395" s="1122"/>
      <c r="G395" s="1122"/>
      <c r="H395" s="1122"/>
      <c r="I395" s="1122"/>
      <c r="J395" s="1122"/>
      <c r="K395" s="1122"/>
      <c r="L395" s="1122"/>
      <c r="M395" s="1122"/>
      <c r="N395" s="1122"/>
      <c r="O395" s="1122"/>
      <c r="P395" s="1122"/>
      <c r="Q395" s="1122"/>
      <c r="R395" s="1122"/>
      <c r="S395" s="1122"/>
      <c r="T395" s="1122"/>
      <c r="U395" s="1122"/>
      <c r="V395" s="1122"/>
      <c r="W395" s="1122"/>
      <c r="X395" s="1122"/>
      <c r="Y395" s="1122"/>
      <c r="Z395" s="1122"/>
    </row>
    <row r="396">
      <c r="A396" s="1122"/>
      <c r="B396" s="1122"/>
      <c r="C396" s="1122"/>
      <c r="D396" s="1122"/>
      <c r="E396" s="1122"/>
      <c r="F396" s="1122"/>
      <c r="G396" s="1122"/>
      <c r="H396" s="1122"/>
      <c r="I396" s="1122"/>
      <c r="J396" s="1122"/>
      <c r="K396" s="1122"/>
      <c r="L396" s="1122"/>
      <c r="M396" s="1122"/>
      <c r="N396" s="1122"/>
      <c r="O396" s="1122"/>
      <c r="P396" s="1122"/>
      <c r="Q396" s="1122"/>
      <c r="R396" s="1122"/>
      <c r="S396" s="1122"/>
      <c r="T396" s="1122"/>
      <c r="U396" s="1122"/>
      <c r="V396" s="1122"/>
      <c r="W396" s="1122"/>
      <c r="X396" s="1122"/>
      <c r="Y396" s="1122"/>
      <c r="Z396" s="1122"/>
    </row>
    <row r="397">
      <c r="A397" s="1122"/>
      <c r="B397" s="1122"/>
      <c r="C397" s="1122"/>
      <c r="D397" s="1122"/>
      <c r="E397" s="1122"/>
      <c r="F397" s="1122"/>
      <c r="G397" s="1122"/>
      <c r="H397" s="1122"/>
      <c r="I397" s="1122"/>
      <c r="J397" s="1122"/>
      <c r="K397" s="1122"/>
      <c r="L397" s="1122"/>
      <c r="M397" s="1122"/>
      <c r="N397" s="1122"/>
      <c r="O397" s="1122"/>
      <c r="P397" s="1122"/>
      <c r="Q397" s="1122"/>
      <c r="R397" s="1122"/>
      <c r="S397" s="1122"/>
      <c r="T397" s="1122"/>
      <c r="U397" s="1122"/>
      <c r="V397" s="1122"/>
      <c r="W397" s="1122"/>
      <c r="X397" s="1122"/>
      <c r="Y397" s="1122"/>
      <c r="Z397" s="1122"/>
    </row>
    <row r="398">
      <c r="A398" s="1122"/>
      <c r="B398" s="1122"/>
      <c r="C398" s="1122"/>
      <c r="D398" s="1122"/>
      <c r="E398" s="1122"/>
      <c r="F398" s="1122"/>
      <c r="G398" s="1122"/>
      <c r="H398" s="1122"/>
      <c r="I398" s="1122"/>
      <c r="J398" s="1122"/>
      <c r="K398" s="1122"/>
      <c r="L398" s="1122"/>
      <c r="M398" s="1122"/>
      <c r="N398" s="1122"/>
      <c r="O398" s="1122"/>
      <c r="P398" s="1122"/>
      <c r="Q398" s="1122"/>
      <c r="R398" s="1122"/>
      <c r="S398" s="1122"/>
      <c r="T398" s="1122"/>
      <c r="U398" s="1122"/>
      <c r="V398" s="1122"/>
      <c r="W398" s="1122"/>
      <c r="X398" s="1122"/>
      <c r="Y398" s="1122"/>
      <c r="Z398" s="1122"/>
    </row>
    <row r="399">
      <c r="A399" s="1122"/>
      <c r="B399" s="1122"/>
      <c r="C399" s="1122"/>
      <c r="D399" s="1122"/>
      <c r="E399" s="1122"/>
      <c r="F399" s="1122"/>
      <c r="G399" s="1122"/>
      <c r="H399" s="1122"/>
      <c r="I399" s="1122"/>
      <c r="J399" s="1122"/>
      <c r="K399" s="1122"/>
      <c r="L399" s="1122"/>
      <c r="M399" s="1122"/>
      <c r="N399" s="1122"/>
      <c r="O399" s="1122"/>
      <c r="P399" s="1122"/>
      <c r="Q399" s="1122"/>
      <c r="R399" s="1122"/>
      <c r="S399" s="1122"/>
      <c r="T399" s="1122"/>
      <c r="U399" s="1122"/>
      <c r="V399" s="1122"/>
      <c r="W399" s="1122"/>
      <c r="X399" s="1122"/>
      <c r="Y399" s="1122"/>
      <c r="Z399" s="1122"/>
    </row>
    <row r="400">
      <c r="A400" s="1122"/>
      <c r="B400" s="1122"/>
      <c r="C400" s="1122"/>
      <c r="D400" s="1122"/>
      <c r="E400" s="1122"/>
      <c r="F400" s="1122"/>
      <c r="G400" s="1122"/>
      <c r="H400" s="1122"/>
      <c r="I400" s="1122"/>
      <c r="J400" s="1122"/>
      <c r="K400" s="1122"/>
      <c r="L400" s="1122"/>
      <c r="M400" s="1122"/>
      <c r="N400" s="1122"/>
      <c r="O400" s="1122"/>
      <c r="P400" s="1122"/>
      <c r="Q400" s="1122"/>
      <c r="R400" s="1122"/>
      <c r="S400" s="1122"/>
      <c r="T400" s="1122"/>
      <c r="U400" s="1122"/>
      <c r="V400" s="1122"/>
      <c r="W400" s="1122"/>
      <c r="X400" s="1122"/>
      <c r="Y400" s="1122"/>
      <c r="Z400" s="1122"/>
    </row>
    <row r="401">
      <c r="A401" s="1122"/>
      <c r="B401" s="1122"/>
      <c r="C401" s="1122"/>
      <c r="D401" s="1122"/>
      <c r="E401" s="1122"/>
      <c r="F401" s="1122"/>
      <c r="G401" s="1122"/>
      <c r="H401" s="1122"/>
      <c r="I401" s="1122"/>
      <c r="J401" s="1122"/>
      <c r="K401" s="1122"/>
      <c r="L401" s="1122"/>
      <c r="M401" s="1122"/>
      <c r="N401" s="1122"/>
      <c r="O401" s="1122"/>
      <c r="P401" s="1122"/>
      <c r="Q401" s="1122"/>
      <c r="R401" s="1122"/>
      <c r="S401" s="1122"/>
      <c r="T401" s="1122"/>
      <c r="U401" s="1122"/>
      <c r="V401" s="1122"/>
      <c r="W401" s="1122"/>
      <c r="X401" s="1122"/>
      <c r="Y401" s="1122"/>
      <c r="Z401" s="1122"/>
    </row>
    <row r="402">
      <c r="A402" s="1122"/>
      <c r="B402" s="1122"/>
      <c r="C402" s="1122"/>
      <c r="D402" s="1122"/>
      <c r="E402" s="1122"/>
      <c r="F402" s="1122"/>
      <c r="G402" s="1122"/>
      <c r="H402" s="1122"/>
      <c r="I402" s="1122"/>
      <c r="J402" s="1122"/>
      <c r="K402" s="1122"/>
      <c r="L402" s="1122"/>
      <c r="M402" s="1122"/>
      <c r="N402" s="1122"/>
      <c r="O402" s="1122"/>
      <c r="P402" s="1122"/>
      <c r="Q402" s="1122"/>
      <c r="R402" s="1122"/>
      <c r="S402" s="1122"/>
      <c r="T402" s="1122"/>
      <c r="U402" s="1122"/>
      <c r="V402" s="1122"/>
      <c r="W402" s="1122"/>
      <c r="X402" s="1122"/>
      <c r="Y402" s="1122"/>
      <c r="Z402" s="1122"/>
    </row>
    <row r="403">
      <c r="A403" s="1122"/>
      <c r="B403" s="1122"/>
      <c r="C403" s="1122"/>
      <c r="D403" s="1122"/>
      <c r="E403" s="1122"/>
      <c r="F403" s="1122"/>
      <c r="G403" s="1122"/>
      <c r="H403" s="1122"/>
      <c r="I403" s="1122"/>
      <c r="J403" s="1122"/>
      <c r="K403" s="1122"/>
      <c r="L403" s="1122"/>
      <c r="M403" s="1122"/>
      <c r="N403" s="1122"/>
      <c r="O403" s="1122"/>
      <c r="P403" s="1122"/>
      <c r="Q403" s="1122"/>
      <c r="R403" s="1122"/>
      <c r="S403" s="1122"/>
      <c r="T403" s="1122"/>
      <c r="U403" s="1122"/>
      <c r="V403" s="1122"/>
      <c r="W403" s="1122"/>
      <c r="X403" s="1122"/>
      <c r="Y403" s="1122"/>
      <c r="Z403" s="1122"/>
    </row>
    <row r="404">
      <c r="A404" s="1122"/>
      <c r="B404" s="1122"/>
      <c r="C404" s="1122"/>
      <c r="D404" s="1122"/>
      <c r="E404" s="1122"/>
      <c r="F404" s="1122"/>
      <c r="G404" s="1122"/>
      <c r="H404" s="1122"/>
      <c r="I404" s="1122"/>
      <c r="J404" s="1122"/>
      <c r="K404" s="1122"/>
      <c r="L404" s="1122"/>
      <c r="M404" s="1122"/>
      <c r="N404" s="1122"/>
      <c r="O404" s="1122"/>
      <c r="P404" s="1122"/>
      <c r="Q404" s="1122"/>
      <c r="R404" s="1122"/>
      <c r="S404" s="1122"/>
      <c r="T404" s="1122"/>
      <c r="U404" s="1122"/>
      <c r="V404" s="1122"/>
      <c r="W404" s="1122"/>
      <c r="X404" s="1122"/>
      <c r="Y404" s="1122"/>
      <c r="Z404" s="1122"/>
    </row>
    <row r="405">
      <c r="A405" s="1122"/>
      <c r="B405" s="1122"/>
      <c r="C405" s="1122"/>
      <c r="D405" s="1122"/>
      <c r="E405" s="1122"/>
      <c r="F405" s="1122"/>
      <c r="G405" s="1122"/>
      <c r="H405" s="1122"/>
      <c r="I405" s="1122"/>
      <c r="J405" s="1122"/>
      <c r="K405" s="1122"/>
      <c r="L405" s="1122"/>
      <c r="M405" s="1122"/>
      <c r="N405" s="1122"/>
      <c r="O405" s="1122"/>
      <c r="P405" s="1122"/>
      <c r="Q405" s="1122"/>
      <c r="R405" s="1122"/>
      <c r="S405" s="1122"/>
      <c r="T405" s="1122"/>
      <c r="U405" s="1122"/>
      <c r="V405" s="1122"/>
      <c r="W405" s="1122"/>
      <c r="X405" s="1122"/>
      <c r="Y405" s="1122"/>
      <c r="Z405" s="1122"/>
    </row>
    <row r="406">
      <c r="A406" s="1122"/>
      <c r="B406" s="1122"/>
      <c r="C406" s="1122"/>
      <c r="D406" s="1122"/>
      <c r="E406" s="1122"/>
      <c r="F406" s="1122"/>
      <c r="G406" s="1122"/>
      <c r="H406" s="1122"/>
      <c r="I406" s="1122"/>
      <c r="J406" s="1122"/>
      <c r="K406" s="1122"/>
      <c r="L406" s="1122"/>
      <c r="M406" s="1122"/>
      <c r="N406" s="1122"/>
      <c r="O406" s="1122"/>
      <c r="P406" s="1122"/>
      <c r="Q406" s="1122"/>
      <c r="R406" s="1122"/>
      <c r="S406" s="1122"/>
      <c r="T406" s="1122"/>
      <c r="U406" s="1122"/>
      <c r="V406" s="1122"/>
      <c r="W406" s="1122"/>
      <c r="X406" s="1122"/>
      <c r="Y406" s="1122"/>
      <c r="Z406" s="1122"/>
    </row>
    <row r="407">
      <c r="A407" s="1122"/>
      <c r="B407" s="1122"/>
      <c r="C407" s="1122"/>
      <c r="D407" s="1122"/>
      <c r="E407" s="1122"/>
      <c r="F407" s="1122"/>
      <c r="G407" s="1122"/>
      <c r="H407" s="1122"/>
      <c r="I407" s="1122"/>
      <c r="J407" s="1122"/>
      <c r="K407" s="1122"/>
      <c r="L407" s="1122"/>
      <c r="M407" s="1122"/>
      <c r="N407" s="1122"/>
      <c r="O407" s="1122"/>
      <c r="P407" s="1122"/>
      <c r="Q407" s="1122"/>
      <c r="R407" s="1122"/>
      <c r="S407" s="1122"/>
      <c r="T407" s="1122"/>
      <c r="U407" s="1122"/>
      <c r="V407" s="1122"/>
      <c r="W407" s="1122"/>
      <c r="X407" s="1122"/>
      <c r="Y407" s="1122"/>
      <c r="Z407" s="1122"/>
    </row>
    <row r="408">
      <c r="A408" s="1122"/>
      <c r="B408" s="1122"/>
      <c r="C408" s="1122"/>
      <c r="D408" s="1122"/>
      <c r="E408" s="1122"/>
      <c r="F408" s="1122"/>
      <c r="G408" s="1122"/>
      <c r="H408" s="1122"/>
      <c r="I408" s="1122"/>
      <c r="J408" s="1122"/>
      <c r="K408" s="1122"/>
      <c r="L408" s="1122"/>
      <c r="M408" s="1122"/>
      <c r="N408" s="1122"/>
      <c r="O408" s="1122"/>
      <c r="P408" s="1122"/>
      <c r="Q408" s="1122"/>
      <c r="R408" s="1122"/>
      <c r="S408" s="1122"/>
      <c r="T408" s="1122"/>
      <c r="U408" s="1122"/>
      <c r="V408" s="1122"/>
      <c r="W408" s="1122"/>
      <c r="X408" s="1122"/>
      <c r="Y408" s="1122"/>
      <c r="Z408" s="1122"/>
    </row>
    <row r="409">
      <c r="A409" s="1122"/>
      <c r="B409" s="1122"/>
      <c r="C409" s="1122"/>
      <c r="D409" s="1122"/>
      <c r="E409" s="1122"/>
      <c r="F409" s="1122"/>
      <c r="G409" s="1122"/>
      <c r="H409" s="1122"/>
      <c r="I409" s="1122"/>
      <c r="J409" s="1122"/>
      <c r="K409" s="1122"/>
      <c r="L409" s="1122"/>
      <c r="M409" s="1122"/>
      <c r="N409" s="1122"/>
      <c r="O409" s="1122"/>
      <c r="P409" s="1122"/>
      <c r="Q409" s="1122"/>
      <c r="R409" s="1122"/>
      <c r="S409" s="1122"/>
      <c r="T409" s="1122"/>
      <c r="U409" s="1122"/>
      <c r="V409" s="1122"/>
      <c r="W409" s="1122"/>
      <c r="X409" s="1122"/>
      <c r="Y409" s="1122"/>
      <c r="Z409" s="1122"/>
    </row>
    <row r="410">
      <c r="A410" s="1122"/>
      <c r="B410" s="1122"/>
      <c r="C410" s="1122"/>
      <c r="D410" s="1122"/>
      <c r="E410" s="1122"/>
      <c r="F410" s="1122"/>
      <c r="G410" s="1122"/>
      <c r="H410" s="1122"/>
      <c r="I410" s="1122"/>
      <c r="J410" s="1122"/>
      <c r="K410" s="1122"/>
      <c r="L410" s="1122"/>
      <c r="M410" s="1122"/>
      <c r="N410" s="1122"/>
      <c r="O410" s="1122"/>
      <c r="P410" s="1122"/>
      <c r="Q410" s="1122"/>
      <c r="R410" s="1122"/>
      <c r="S410" s="1122"/>
      <c r="T410" s="1122"/>
      <c r="U410" s="1122"/>
      <c r="V410" s="1122"/>
      <c r="W410" s="1122"/>
      <c r="X410" s="1122"/>
      <c r="Y410" s="1122"/>
      <c r="Z410" s="1122"/>
    </row>
    <row r="411">
      <c r="A411" s="1122"/>
      <c r="B411" s="1122"/>
      <c r="C411" s="1122"/>
      <c r="D411" s="1122"/>
      <c r="E411" s="1122"/>
      <c r="F411" s="1122"/>
      <c r="G411" s="1122"/>
      <c r="H411" s="1122"/>
      <c r="I411" s="1122"/>
      <c r="J411" s="1122"/>
      <c r="K411" s="1122"/>
      <c r="L411" s="1122"/>
      <c r="M411" s="1122"/>
      <c r="N411" s="1122"/>
      <c r="O411" s="1122"/>
      <c r="P411" s="1122"/>
      <c r="Q411" s="1122"/>
      <c r="R411" s="1122"/>
      <c r="S411" s="1122"/>
      <c r="T411" s="1122"/>
      <c r="U411" s="1122"/>
      <c r="V411" s="1122"/>
      <c r="W411" s="1122"/>
      <c r="X411" s="1122"/>
      <c r="Y411" s="1122"/>
      <c r="Z411" s="1122"/>
    </row>
    <row r="412">
      <c r="A412" s="1122"/>
      <c r="B412" s="1122"/>
      <c r="C412" s="1122"/>
      <c r="D412" s="1122"/>
      <c r="E412" s="1122"/>
      <c r="F412" s="1122"/>
      <c r="G412" s="1122"/>
      <c r="H412" s="1122"/>
      <c r="I412" s="1122"/>
      <c r="J412" s="1122"/>
      <c r="K412" s="1122"/>
      <c r="L412" s="1122"/>
      <c r="M412" s="1122"/>
      <c r="N412" s="1122"/>
      <c r="O412" s="1122"/>
      <c r="P412" s="1122"/>
      <c r="Q412" s="1122"/>
      <c r="R412" s="1122"/>
      <c r="S412" s="1122"/>
      <c r="T412" s="1122"/>
      <c r="U412" s="1122"/>
      <c r="V412" s="1122"/>
      <c r="W412" s="1122"/>
      <c r="X412" s="1122"/>
      <c r="Y412" s="1122"/>
      <c r="Z412" s="1122"/>
    </row>
    <row r="413">
      <c r="A413" s="1122"/>
      <c r="B413" s="1122"/>
      <c r="C413" s="1122"/>
      <c r="D413" s="1122"/>
      <c r="E413" s="1122"/>
      <c r="F413" s="1122"/>
      <c r="G413" s="1122"/>
      <c r="H413" s="1122"/>
      <c r="I413" s="1122"/>
      <c r="J413" s="1122"/>
      <c r="K413" s="1122"/>
      <c r="L413" s="1122"/>
      <c r="M413" s="1122"/>
      <c r="N413" s="1122"/>
      <c r="O413" s="1122"/>
      <c r="P413" s="1122"/>
      <c r="Q413" s="1122"/>
      <c r="R413" s="1122"/>
      <c r="S413" s="1122"/>
      <c r="T413" s="1122"/>
      <c r="U413" s="1122"/>
      <c r="V413" s="1122"/>
      <c r="W413" s="1122"/>
      <c r="X413" s="1122"/>
      <c r="Y413" s="1122"/>
      <c r="Z413" s="1122"/>
    </row>
    <row r="414">
      <c r="A414" s="1122"/>
      <c r="B414" s="1122"/>
      <c r="C414" s="1122"/>
      <c r="D414" s="1122"/>
      <c r="E414" s="1122"/>
      <c r="F414" s="1122"/>
      <c r="G414" s="1122"/>
      <c r="H414" s="1122"/>
      <c r="I414" s="1122"/>
      <c r="J414" s="1122"/>
      <c r="K414" s="1122"/>
      <c r="L414" s="1122"/>
      <c r="M414" s="1122"/>
      <c r="N414" s="1122"/>
      <c r="O414" s="1122"/>
      <c r="P414" s="1122"/>
      <c r="Q414" s="1122"/>
      <c r="R414" s="1122"/>
      <c r="S414" s="1122"/>
      <c r="T414" s="1122"/>
      <c r="U414" s="1122"/>
      <c r="V414" s="1122"/>
      <c r="W414" s="1122"/>
      <c r="X414" s="1122"/>
      <c r="Y414" s="1122"/>
      <c r="Z414" s="1122"/>
    </row>
    <row r="415">
      <c r="A415" s="1122"/>
      <c r="B415" s="1122"/>
      <c r="C415" s="1122"/>
      <c r="D415" s="1122"/>
      <c r="E415" s="1122"/>
      <c r="F415" s="1122"/>
      <c r="G415" s="1122"/>
      <c r="H415" s="1122"/>
      <c r="I415" s="1122"/>
      <c r="J415" s="1122"/>
      <c r="K415" s="1122"/>
      <c r="L415" s="1122"/>
      <c r="M415" s="1122"/>
      <c r="N415" s="1122"/>
      <c r="O415" s="1122"/>
      <c r="P415" s="1122"/>
      <c r="Q415" s="1122"/>
      <c r="R415" s="1122"/>
      <c r="S415" s="1122"/>
      <c r="T415" s="1122"/>
      <c r="U415" s="1122"/>
      <c r="V415" s="1122"/>
      <c r="W415" s="1122"/>
      <c r="X415" s="1122"/>
      <c r="Y415" s="1122"/>
      <c r="Z415" s="1122"/>
    </row>
    <row r="416">
      <c r="A416" s="1122"/>
      <c r="B416" s="1122"/>
      <c r="C416" s="1122"/>
      <c r="D416" s="1122"/>
      <c r="E416" s="1122"/>
      <c r="F416" s="1122"/>
      <c r="G416" s="1122"/>
      <c r="H416" s="1122"/>
      <c r="I416" s="1122"/>
      <c r="J416" s="1122"/>
      <c r="K416" s="1122"/>
      <c r="L416" s="1122"/>
      <c r="M416" s="1122"/>
      <c r="N416" s="1122"/>
      <c r="O416" s="1122"/>
      <c r="P416" s="1122"/>
      <c r="Q416" s="1122"/>
      <c r="R416" s="1122"/>
      <c r="S416" s="1122"/>
      <c r="T416" s="1122"/>
      <c r="U416" s="1122"/>
      <c r="V416" s="1122"/>
      <c r="W416" s="1122"/>
      <c r="X416" s="1122"/>
      <c r="Y416" s="1122"/>
      <c r="Z416" s="1122"/>
    </row>
    <row r="417">
      <c r="A417" s="1122"/>
      <c r="B417" s="1122"/>
      <c r="C417" s="1122"/>
      <c r="D417" s="1122"/>
      <c r="E417" s="1122"/>
      <c r="F417" s="1122"/>
      <c r="G417" s="1122"/>
      <c r="H417" s="1122"/>
      <c r="I417" s="1122"/>
      <c r="J417" s="1122"/>
      <c r="K417" s="1122"/>
      <c r="L417" s="1122"/>
      <c r="M417" s="1122"/>
      <c r="N417" s="1122"/>
      <c r="O417" s="1122"/>
      <c r="P417" s="1122"/>
      <c r="Q417" s="1122"/>
      <c r="R417" s="1122"/>
      <c r="S417" s="1122"/>
      <c r="T417" s="1122"/>
      <c r="U417" s="1122"/>
      <c r="V417" s="1122"/>
      <c r="W417" s="1122"/>
      <c r="X417" s="1122"/>
      <c r="Y417" s="1122"/>
      <c r="Z417" s="1122"/>
    </row>
    <row r="418">
      <c r="A418" s="1122"/>
      <c r="B418" s="1122"/>
      <c r="C418" s="1122"/>
      <c r="D418" s="1122"/>
      <c r="E418" s="1122"/>
      <c r="F418" s="1122"/>
      <c r="G418" s="1122"/>
      <c r="H418" s="1122"/>
      <c r="I418" s="1122"/>
      <c r="J418" s="1122"/>
      <c r="K418" s="1122"/>
      <c r="L418" s="1122"/>
      <c r="M418" s="1122"/>
      <c r="N418" s="1122"/>
      <c r="O418" s="1122"/>
      <c r="P418" s="1122"/>
      <c r="Q418" s="1122"/>
      <c r="R418" s="1122"/>
      <c r="S418" s="1122"/>
      <c r="T418" s="1122"/>
      <c r="U418" s="1122"/>
      <c r="V418" s="1122"/>
      <c r="W418" s="1122"/>
      <c r="X418" s="1122"/>
      <c r="Y418" s="1122"/>
      <c r="Z418" s="1122"/>
    </row>
    <row r="419">
      <c r="A419" s="1122"/>
      <c r="B419" s="1122"/>
      <c r="C419" s="1122"/>
      <c r="D419" s="1122"/>
      <c r="E419" s="1122"/>
      <c r="F419" s="1122"/>
      <c r="G419" s="1122"/>
      <c r="H419" s="1122"/>
      <c r="I419" s="1122"/>
      <c r="J419" s="1122"/>
      <c r="K419" s="1122"/>
      <c r="L419" s="1122"/>
      <c r="M419" s="1122"/>
      <c r="N419" s="1122"/>
      <c r="O419" s="1122"/>
      <c r="P419" s="1122"/>
      <c r="Q419" s="1122"/>
      <c r="R419" s="1122"/>
      <c r="S419" s="1122"/>
      <c r="T419" s="1122"/>
      <c r="U419" s="1122"/>
      <c r="V419" s="1122"/>
      <c r="W419" s="1122"/>
      <c r="X419" s="1122"/>
      <c r="Y419" s="1122"/>
      <c r="Z419" s="1122"/>
    </row>
    <row r="420">
      <c r="A420" s="1122"/>
      <c r="B420" s="1122"/>
      <c r="C420" s="1122"/>
      <c r="D420" s="1122"/>
      <c r="E420" s="1122"/>
      <c r="F420" s="1122"/>
      <c r="G420" s="1122"/>
      <c r="H420" s="1122"/>
      <c r="I420" s="1122"/>
      <c r="J420" s="1122"/>
      <c r="K420" s="1122"/>
      <c r="L420" s="1122"/>
      <c r="M420" s="1122"/>
      <c r="N420" s="1122"/>
      <c r="O420" s="1122"/>
      <c r="P420" s="1122"/>
      <c r="Q420" s="1122"/>
      <c r="R420" s="1122"/>
      <c r="S420" s="1122"/>
      <c r="T420" s="1122"/>
      <c r="U420" s="1122"/>
      <c r="V420" s="1122"/>
      <c r="W420" s="1122"/>
      <c r="X420" s="1122"/>
      <c r="Y420" s="1122"/>
      <c r="Z420" s="1122"/>
    </row>
    <row r="421">
      <c r="A421" s="1122"/>
      <c r="B421" s="1122"/>
      <c r="C421" s="1122"/>
      <c r="D421" s="1122"/>
      <c r="E421" s="1122"/>
      <c r="F421" s="1122"/>
      <c r="G421" s="1122"/>
      <c r="H421" s="1122"/>
      <c r="I421" s="1122"/>
      <c r="J421" s="1122"/>
      <c r="K421" s="1122"/>
      <c r="L421" s="1122"/>
      <c r="M421" s="1122"/>
      <c r="N421" s="1122"/>
      <c r="O421" s="1122"/>
      <c r="P421" s="1122"/>
      <c r="Q421" s="1122"/>
      <c r="R421" s="1122"/>
      <c r="S421" s="1122"/>
      <c r="T421" s="1122"/>
      <c r="U421" s="1122"/>
      <c r="V421" s="1122"/>
      <c r="W421" s="1122"/>
      <c r="X421" s="1122"/>
      <c r="Y421" s="1122"/>
      <c r="Z421" s="1122"/>
    </row>
    <row r="422">
      <c r="A422" s="1122"/>
      <c r="B422" s="1122"/>
      <c r="C422" s="1122"/>
      <c r="D422" s="1122"/>
      <c r="E422" s="1122"/>
      <c r="F422" s="1122"/>
      <c r="G422" s="1122"/>
      <c r="H422" s="1122"/>
      <c r="I422" s="1122"/>
      <c r="J422" s="1122"/>
      <c r="K422" s="1122"/>
      <c r="L422" s="1122"/>
      <c r="M422" s="1122"/>
      <c r="N422" s="1122"/>
      <c r="O422" s="1122"/>
      <c r="P422" s="1122"/>
      <c r="Q422" s="1122"/>
      <c r="R422" s="1122"/>
      <c r="S422" s="1122"/>
      <c r="T422" s="1122"/>
      <c r="U422" s="1122"/>
      <c r="V422" s="1122"/>
      <c r="W422" s="1122"/>
      <c r="X422" s="1122"/>
      <c r="Y422" s="1122"/>
      <c r="Z422" s="1122"/>
    </row>
    <row r="423">
      <c r="A423" s="1122"/>
      <c r="B423" s="1122"/>
      <c r="C423" s="1122"/>
      <c r="D423" s="1122"/>
      <c r="E423" s="1122"/>
      <c r="F423" s="1122"/>
      <c r="G423" s="1122"/>
      <c r="H423" s="1122"/>
      <c r="I423" s="1122"/>
      <c r="J423" s="1122"/>
      <c r="K423" s="1122"/>
      <c r="L423" s="1122"/>
      <c r="M423" s="1122"/>
      <c r="N423" s="1122"/>
      <c r="O423" s="1122"/>
      <c r="P423" s="1122"/>
      <c r="Q423" s="1122"/>
      <c r="R423" s="1122"/>
      <c r="S423" s="1122"/>
      <c r="T423" s="1122"/>
      <c r="U423" s="1122"/>
      <c r="V423" s="1122"/>
      <c r="W423" s="1122"/>
      <c r="X423" s="1122"/>
      <c r="Y423" s="1122"/>
      <c r="Z423" s="1122"/>
    </row>
    <row r="424">
      <c r="A424" s="1122"/>
      <c r="B424" s="1122"/>
      <c r="C424" s="1122"/>
      <c r="D424" s="1122"/>
      <c r="E424" s="1122"/>
      <c r="F424" s="1122"/>
      <c r="G424" s="1122"/>
      <c r="H424" s="1122"/>
      <c r="I424" s="1122"/>
      <c r="J424" s="1122"/>
      <c r="K424" s="1122"/>
      <c r="L424" s="1122"/>
      <c r="M424" s="1122"/>
      <c r="N424" s="1122"/>
      <c r="O424" s="1122"/>
      <c r="P424" s="1122"/>
      <c r="Q424" s="1122"/>
      <c r="R424" s="1122"/>
      <c r="S424" s="1122"/>
      <c r="T424" s="1122"/>
      <c r="U424" s="1122"/>
      <c r="V424" s="1122"/>
      <c r="W424" s="1122"/>
      <c r="X424" s="1122"/>
      <c r="Y424" s="1122"/>
      <c r="Z424" s="1122"/>
    </row>
    <row r="425">
      <c r="A425" s="1122"/>
      <c r="B425" s="1122"/>
      <c r="C425" s="1122"/>
      <c r="D425" s="1122"/>
      <c r="E425" s="1122"/>
      <c r="F425" s="1122"/>
      <c r="G425" s="1122"/>
      <c r="H425" s="1122"/>
      <c r="I425" s="1122"/>
      <c r="J425" s="1122"/>
      <c r="K425" s="1122"/>
      <c r="L425" s="1122"/>
      <c r="M425" s="1122"/>
      <c r="N425" s="1122"/>
      <c r="O425" s="1122"/>
      <c r="P425" s="1122"/>
      <c r="Q425" s="1122"/>
      <c r="R425" s="1122"/>
      <c r="S425" s="1122"/>
      <c r="T425" s="1122"/>
      <c r="U425" s="1122"/>
      <c r="V425" s="1122"/>
      <c r="W425" s="1122"/>
      <c r="X425" s="1122"/>
      <c r="Y425" s="1122"/>
      <c r="Z425" s="1122"/>
    </row>
    <row r="426">
      <c r="A426" s="1122"/>
      <c r="B426" s="1122"/>
      <c r="C426" s="1122"/>
      <c r="D426" s="1122"/>
      <c r="E426" s="1122"/>
      <c r="F426" s="1122"/>
      <c r="G426" s="1122"/>
      <c r="H426" s="1122"/>
      <c r="I426" s="1122"/>
      <c r="J426" s="1122"/>
      <c r="K426" s="1122"/>
      <c r="L426" s="1122"/>
      <c r="M426" s="1122"/>
      <c r="N426" s="1122"/>
      <c r="O426" s="1122"/>
      <c r="P426" s="1122"/>
      <c r="Q426" s="1122"/>
      <c r="R426" s="1122"/>
      <c r="S426" s="1122"/>
      <c r="T426" s="1122"/>
      <c r="U426" s="1122"/>
      <c r="V426" s="1122"/>
      <c r="W426" s="1122"/>
      <c r="X426" s="1122"/>
      <c r="Y426" s="1122"/>
      <c r="Z426" s="1122"/>
    </row>
    <row r="427">
      <c r="A427" s="1122"/>
      <c r="B427" s="1122"/>
      <c r="C427" s="1122"/>
      <c r="D427" s="1122"/>
      <c r="E427" s="1122"/>
      <c r="F427" s="1122"/>
      <c r="G427" s="1122"/>
      <c r="H427" s="1122"/>
      <c r="I427" s="1122"/>
      <c r="J427" s="1122"/>
      <c r="K427" s="1122"/>
      <c r="L427" s="1122"/>
      <c r="M427" s="1122"/>
      <c r="N427" s="1122"/>
      <c r="O427" s="1122"/>
      <c r="P427" s="1122"/>
      <c r="Q427" s="1122"/>
      <c r="R427" s="1122"/>
      <c r="S427" s="1122"/>
      <c r="T427" s="1122"/>
      <c r="U427" s="1122"/>
      <c r="V427" s="1122"/>
      <c r="W427" s="1122"/>
      <c r="X427" s="1122"/>
      <c r="Y427" s="1122"/>
      <c r="Z427" s="1122"/>
    </row>
    <row r="428">
      <c r="A428" s="1122"/>
      <c r="B428" s="1122"/>
      <c r="C428" s="1122"/>
      <c r="D428" s="1122"/>
      <c r="E428" s="1122"/>
      <c r="F428" s="1122"/>
      <c r="G428" s="1122"/>
      <c r="H428" s="1122"/>
      <c r="I428" s="1122"/>
      <c r="J428" s="1122"/>
      <c r="K428" s="1122"/>
      <c r="L428" s="1122"/>
      <c r="M428" s="1122"/>
      <c r="N428" s="1122"/>
      <c r="O428" s="1122"/>
      <c r="P428" s="1122"/>
      <c r="Q428" s="1122"/>
      <c r="R428" s="1122"/>
      <c r="S428" s="1122"/>
      <c r="T428" s="1122"/>
      <c r="U428" s="1122"/>
      <c r="V428" s="1122"/>
      <c r="W428" s="1122"/>
      <c r="X428" s="1122"/>
      <c r="Y428" s="1122"/>
      <c r="Z428" s="1122"/>
    </row>
    <row r="429">
      <c r="A429" s="1122"/>
      <c r="B429" s="1122"/>
      <c r="C429" s="1122"/>
      <c r="D429" s="1122"/>
      <c r="E429" s="1122"/>
      <c r="F429" s="1122"/>
      <c r="G429" s="1122"/>
      <c r="H429" s="1122"/>
      <c r="I429" s="1122"/>
      <c r="J429" s="1122"/>
      <c r="K429" s="1122"/>
      <c r="L429" s="1122"/>
      <c r="M429" s="1122"/>
      <c r="N429" s="1122"/>
      <c r="O429" s="1122"/>
      <c r="P429" s="1122"/>
      <c r="Q429" s="1122"/>
      <c r="R429" s="1122"/>
      <c r="S429" s="1122"/>
      <c r="T429" s="1122"/>
      <c r="U429" s="1122"/>
      <c r="V429" s="1122"/>
      <c r="W429" s="1122"/>
      <c r="X429" s="1122"/>
      <c r="Y429" s="1122"/>
      <c r="Z429" s="1122"/>
    </row>
    <row r="430">
      <c r="A430" s="1122"/>
      <c r="B430" s="1122"/>
      <c r="C430" s="1122"/>
      <c r="D430" s="1122"/>
      <c r="E430" s="1122"/>
      <c r="F430" s="1122"/>
      <c r="G430" s="1122"/>
      <c r="H430" s="1122"/>
      <c r="I430" s="1122"/>
      <c r="J430" s="1122"/>
      <c r="K430" s="1122"/>
      <c r="L430" s="1122"/>
      <c r="M430" s="1122"/>
      <c r="N430" s="1122"/>
      <c r="O430" s="1122"/>
      <c r="P430" s="1122"/>
      <c r="Q430" s="1122"/>
      <c r="R430" s="1122"/>
      <c r="S430" s="1122"/>
      <c r="T430" s="1122"/>
      <c r="U430" s="1122"/>
      <c r="V430" s="1122"/>
      <c r="W430" s="1122"/>
      <c r="X430" s="1122"/>
      <c r="Y430" s="1122"/>
      <c r="Z430" s="1122"/>
    </row>
    <row r="431">
      <c r="A431" s="1122"/>
      <c r="B431" s="1122"/>
      <c r="C431" s="1122"/>
      <c r="D431" s="1122"/>
      <c r="E431" s="1122"/>
      <c r="F431" s="1122"/>
      <c r="G431" s="1122"/>
      <c r="H431" s="1122"/>
      <c r="I431" s="1122"/>
      <c r="J431" s="1122"/>
      <c r="K431" s="1122"/>
      <c r="L431" s="1122"/>
      <c r="M431" s="1122"/>
      <c r="N431" s="1122"/>
      <c r="O431" s="1122"/>
      <c r="P431" s="1122"/>
      <c r="Q431" s="1122"/>
      <c r="R431" s="1122"/>
      <c r="S431" s="1122"/>
      <c r="T431" s="1122"/>
      <c r="U431" s="1122"/>
      <c r="V431" s="1122"/>
      <c r="W431" s="1122"/>
      <c r="X431" s="1122"/>
      <c r="Y431" s="1122"/>
      <c r="Z431" s="1122"/>
    </row>
    <row r="432">
      <c r="A432" s="1122"/>
      <c r="B432" s="1122"/>
      <c r="C432" s="1122"/>
      <c r="D432" s="1122"/>
      <c r="E432" s="1122"/>
      <c r="F432" s="1122"/>
      <c r="G432" s="1122"/>
      <c r="H432" s="1122"/>
      <c r="I432" s="1122"/>
      <c r="J432" s="1122"/>
      <c r="K432" s="1122"/>
      <c r="L432" s="1122"/>
      <c r="M432" s="1122"/>
      <c r="N432" s="1122"/>
      <c r="O432" s="1122"/>
      <c r="P432" s="1122"/>
      <c r="Q432" s="1122"/>
      <c r="R432" s="1122"/>
      <c r="S432" s="1122"/>
      <c r="T432" s="1122"/>
      <c r="U432" s="1122"/>
      <c r="V432" s="1122"/>
      <c r="W432" s="1122"/>
      <c r="X432" s="1122"/>
      <c r="Y432" s="1122"/>
      <c r="Z432" s="1122"/>
    </row>
    <row r="433">
      <c r="A433" s="1122"/>
      <c r="B433" s="1122"/>
      <c r="C433" s="1122"/>
      <c r="D433" s="1122"/>
      <c r="E433" s="1122"/>
      <c r="F433" s="1122"/>
      <c r="G433" s="1122"/>
      <c r="H433" s="1122"/>
      <c r="I433" s="1122"/>
      <c r="J433" s="1122"/>
      <c r="K433" s="1122"/>
      <c r="L433" s="1122"/>
      <c r="M433" s="1122"/>
      <c r="N433" s="1122"/>
      <c r="O433" s="1122"/>
      <c r="P433" s="1122"/>
      <c r="Q433" s="1122"/>
      <c r="R433" s="1122"/>
      <c r="S433" s="1122"/>
      <c r="T433" s="1122"/>
      <c r="U433" s="1122"/>
      <c r="V433" s="1122"/>
      <c r="W433" s="1122"/>
      <c r="X433" s="1122"/>
      <c r="Y433" s="1122"/>
      <c r="Z433" s="1122"/>
    </row>
    <row r="434">
      <c r="A434" s="1122"/>
      <c r="B434" s="1122"/>
      <c r="C434" s="1122"/>
      <c r="D434" s="1122"/>
      <c r="E434" s="1122"/>
      <c r="F434" s="1122"/>
      <c r="G434" s="1122"/>
      <c r="H434" s="1122"/>
      <c r="I434" s="1122"/>
      <c r="J434" s="1122"/>
      <c r="K434" s="1122"/>
      <c r="L434" s="1122"/>
      <c r="M434" s="1122"/>
      <c r="N434" s="1122"/>
      <c r="O434" s="1122"/>
      <c r="P434" s="1122"/>
      <c r="Q434" s="1122"/>
      <c r="R434" s="1122"/>
      <c r="S434" s="1122"/>
      <c r="T434" s="1122"/>
      <c r="U434" s="1122"/>
      <c r="V434" s="1122"/>
      <c r="W434" s="1122"/>
      <c r="X434" s="1122"/>
      <c r="Y434" s="1122"/>
      <c r="Z434" s="1122"/>
    </row>
    <row r="435">
      <c r="A435" s="1122"/>
      <c r="B435" s="1122"/>
      <c r="C435" s="1122"/>
      <c r="D435" s="1122"/>
      <c r="E435" s="1122"/>
      <c r="F435" s="1122"/>
      <c r="G435" s="1122"/>
      <c r="H435" s="1122"/>
      <c r="I435" s="1122"/>
      <c r="J435" s="1122"/>
      <c r="K435" s="1122"/>
      <c r="L435" s="1122"/>
      <c r="M435" s="1122"/>
      <c r="N435" s="1122"/>
      <c r="O435" s="1122"/>
      <c r="P435" s="1122"/>
      <c r="Q435" s="1122"/>
      <c r="R435" s="1122"/>
      <c r="S435" s="1122"/>
      <c r="T435" s="1122"/>
      <c r="U435" s="1122"/>
      <c r="V435" s="1122"/>
      <c r="W435" s="1122"/>
      <c r="X435" s="1122"/>
      <c r="Y435" s="1122"/>
      <c r="Z435" s="1122"/>
    </row>
    <row r="436">
      <c r="A436" s="1122"/>
      <c r="B436" s="1122"/>
      <c r="C436" s="1122"/>
      <c r="D436" s="1122"/>
      <c r="E436" s="1122"/>
      <c r="F436" s="1122"/>
      <c r="G436" s="1122"/>
      <c r="H436" s="1122"/>
      <c r="I436" s="1122"/>
      <c r="J436" s="1122"/>
      <c r="K436" s="1122"/>
      <c r="L436" s="1122"/>
      <c r="M436" s="1122"/>
      <c r="N436" s="1122"/>
      <c r="O436" s="1122"/>
      <c r="P436" s="1122"/>
      <c r="Q436" s="1122"/>
      <c r="R436" s="1122"/>
      <c r="S436" s="1122"/>
      <c r="T436" s="1122"/>
      <c r="U436" s="1122"/>
      <c r="V436" s="1122"/>
      <c r="W436" s="1122"/>
      <c r="X436" s="1122"/>
      <c r="Y436" s="1122"/>
      <c r="Z436" s="1122"/>
    </row>
    <row r="437">
      <c r="A437" s="1122"/>
      <c r="B437" s="1122"/>
      <c r="C437" s="1122"/>
      <c r="D437" s="1122"/>
      <c r="E437" s="1122"/>
      <c r="F437" s="1122"/>
      <c r="G437" s="1122"/>
      <c r="H437" s="1122"/>
      <c r="I437" s="1122"/>
      <c r="J437" s="1122"/>
      <c r="K437" s="1122"/>
      <c r="L437" s="1122"/>
      <c r="M437" s="1122"/>
      <c r="N437" s="1122"/>
      <c r="O437" s="1122"/>
      <c r="P437" s="1122"/>
      <c r="Q437" s="1122"/>
      <c r="R437" s="1122"/>
      <c r="S437" s="1122"/>
      <c r="T437" s="1122"/>
      <c r="U437" s="1122"/>
      <c r="V437" s="1122"/>
      <c r="W437" s="1122"/>
      <c r="X437" s="1122"/>
      <c r="Y437" s="1122"/>
      <c r="Z437" s="1122"/>
    </row>
    <row r="438">
      <c r="A438" s="1122"/>
      <c r="B438" s="1122"/>
      <c r="C438" s="1122"/>
      <c r="D438" s="1122"/>
      <c r="E438" s="1122"/>
      <c r="F438" s="1122"/>
      <c r="G438" s="1122"/>
      <c r="H438" s="1122"/>
      <c r="I438" s="1122"/>
      <c r="J438" s="1122"/>
      <c r="K438" s="1122"/>
      <c r="L438" s="1122"/>
      <c r="M438" s="1122"/>
      <c r="N438" s="1122"/>
      <c r="O438" s="1122"/>
      <c r="P438" s="1122"/>
      <c r="Q438" s="1122"/>
      <c r="R438" s="1122"/>
      <c r="S438" s="1122"/>
      <c r="T438" s="1122"/>
      <c r="U438" s="1122"/>
      <c r="V438" s="1122"/>
      <c r="W438" s="1122"/>
      <c r="X438" s="1122"/>
      <c r="Y438" s="1122"/>
      <c r="Z438" s="1122"/>
    </row>
    <row r="439">
      <c r="A439" s="1122"/>
      <c r="B439" s="1122"/>
      <c r="C439" s="1122"/>
      <c r="D439" s="1122"/>
      <c r="E439" s="1122"/>
      <c r="F439" s="1122"/>
      <c r="G439" s="1122"/>
      <c r="H439" s="1122"/>
      <c r="I439" s="1122"/>
      <c r="J439" s="1122"/>
      <c r="K439" s="1122"/>
      <c r="L439" s="1122"/>
      <c r="M439" s="1122"/>
      <c r="N439" s="1122"/>
      <c r="O439" s="1122"/>
      <c r="P439" s="1122"/>
      <c r="Q439" s="1122"/>
      <c r="R439" s="1122"/>
      <c r="S439" s="1122"/>
      <c r="T439" s="1122"/>
      <c r="U439" s="1122"/>
      <c r="V439" s="1122"/>
      <c r="W439" s="1122"/>
      <c r="X439" s="1122"/>
      <c r="Y439" s="1122"/>
      <c r="Z439" s="1122"/>
    </row>
    <row r="440">
      <c r="A440" s="1122"/>
      <c r="B440" s="1122"/>
      <c r="C440" s="1122"/>
      <c r="D440" s="1122"/>
      <c r="E440" s="1122"/>
      <c r="F440" s="1122"/>
      <c r="G440" s="1122"/>
      <c r="H440" s="1122"/>
      <c r="I440" s="1122"/>
      <c r="J440" s="1122"/>
      <c r="K440" s="1122"/>
      <c r="L440" s="1122"/>
      <c r="M440" s="1122"/>
      <c r="N440" s="1122"/>
      <c r="O440" s="1122"/>
      <c r="P440" s="1122"/>
      <c r="Q440" s="1122"/>
      <c r="R440" s="1122"/>
      <c r="S440" s="1122"/>
      <c r="T440" s="1122"/>
      <c r="U440" s="1122"/>
      <c r="V440" s="1122"/>
      <c r="W440" s="1122"/>
      <c r="X440" s="1122"/>
      <c r="Y440" s="1122"/>
      <c r="Z440" s="1122"/>
    </row>
    <row r="441">
      <c r="A441" s="1122"/>
      <c r="B441" s="1122"/>
      <c r="C441" s="1122"/>
      <c r="D441" s="1122"/>
      <c r="E441" s="1122"/>
      <c r="F441" s="1122"/>
      <c r="G441" s="1122"/>
      <c r="H441" s="1122"/>
      <c r="I441" s="1122"/>
      <c r="J441" s="1122"/>
      <c r="K441" s="1122"/>
      <c r="L441" s="1122"/>
      <c r="M441" s="1122"/>
      <c r="N441" s="1122"/>
      <c r="O441" s="1122"/>
      <c r="P441" s="1122"/>
      <c r="Q441" s="1122"/>
      <c r="R441" s="1122"/>
      <c r="S441" s="1122"/>
      <c r="T441" s="1122"/>
      <c r="U441" s="1122"/>
      <c r="V441" s="1122"/>
      <c r="W441" s="1122"/>
      <c r="X441" s="1122"/>
      <c r="Y441" s="1122"/>
      <c r="Z441" s="1122"/>
    </row>
    <row r="442">
      <c r="A442" s="1122"/>
      <c r="B442" s="1122"/>
      <c r="C442" s="1122"/>
      <c r="D442" s="1122"/>
      <c r="E442" s="1122"/>
      <c r="F442" s="1122"/>
      <c r="G442" s="1122"/>
      <c r="H442" s="1122"/>
      <c r="I442" s="1122"/>
      <c r="J442" s="1122"/>
      <c r="K442" s="1122"/>
      <c r="L442" s="1122"/>
      <c r="M442" s="1122"/>
      <c r="N442" s="1122"/>
      <c r="O442" s="1122"/>
      <c r="P442" s="1122"/>
      <c r="Q442" s="1122"/>
      <c r="R442" s="1122"/>
      <c r="S442" s="1122"/>
      <c r="T442" s="1122"/>
      <c r="U442" s="1122"/>
      <c r="V442" s="1122"/>
      <c r="W442" s="1122"/>
      <c r="X442" s="1122"/>
      <c r="Y442" s="1122"/>
      <c r="Z442" s="1122"/>
    </row>
    <row r="443">
      <c r="A443" s="1122"/>
      <c r="B443" s="1122"/>
      <c r="C443" s="1122"/>
      <c r="D443" s="1122"/>
      <c r="E443" s="1122"/>
      <c r="F443" s="1122"/>
      <c r="G443" s="1122"/>
      <c r="H443" s="1122"/>
      <c r="I443" s="1122"/>
      <c r="J443" s="1122"/>
      <c r="K443" s="1122"/>
      <c r="L443" s="1122"/>
      <c r="M443" s="1122"/>
      <c r="N443" s="1122"/>
      <c r="O443" s="1122"/>
      <c r="P443" s="1122"/>
      <c r="Q443" s="1122"/>
      <c r="R443" s="1122"/>
      <c r="S443" s="1122"/>
      <c r="T443" s="1122"/>
      <c r="U443" s="1122"/>
      <c r="V443" s="1122"/>
      <c r="W443" s="1122"/>
      <c r="X443" s="1122"/>
      <c r="Y443" s="1122"/>
      <c r="Z443" s="1122"/>
    </row>
    <row r="444">
      <c r="A444" s="1122"/>
      <c r="B444" s="1122"/>
      <c r="C444" s="1122"/>
      <c r="D444" s="1122"/>
      <c r="E444" s="1122"/>
      <c r="F444" s="1122"/>
      <c r="G444" s="1122"/>
      <c r="H444" s="1122"/>
      <c r="I444" s="1122"/>
      <c r="J444" s="1122"/>
      <c r="K444" s="1122"/>
      <c r="L444" s="1122"/>
      <c r="M444" s="1122"/>
      <c r="N444" s="1122"/>
      <c r="O444" s="1122"/>
      <c r="P444" s="1122"/>
      <c r="Q444" s="1122"/>
      <c r="R444" s="1122"/>
      <c r="S444" s="1122"/>
      <c r="T444" s="1122"/>
      <c r="U444" s="1122"/>
      <c r="V444" s="1122"/>
      <c r="W444" s="1122"/>
      <c r="X444" s="1122"/>
      <c r="Y444" s="1122"/>
      <c r="Z444" s="1122"/>
    </row>
    <row r="445">
      <c r="A445" s="1122"/>
      <c r="B445" s="1122"/>
      <c r="C445" s="1122"/>
      <c r="D445" s="1122"/>
      <c r="E445" s="1122"/>
      <c r="F445" s="1122"/>
      <c r="G445" s="1122"/>
      <c r="H445" s="1122"/>
      <c r="I445" s="1122"/>
      <c r="J445" s="1122"/>
      <c r="K445" s="1122"/>
      <c r="L445" s="1122"/>
      <c r="M445" s="1122"/>
      <c r="N445" s="1122"/>
      <c r="O445" s="1122"/>
      <c r="P445" s="1122"/>
      <c r="Q445" s="1122"/>
      <c r="R445" s="1122"/>
      <c r="S445" s="1122"/>
      <c r="T445" s="1122"/>
      <c r="U445" s="1122"/>
      <c r="V445" s="1122"/>
      <c r="W445" s="1122"/>
      <c r="X445" s="1122"/>
      <c r="Y445" s="1122"/>
      <c r="Z445" s="1122"/>
    </row>
    <row r="446">
      <c r="A446" s="1122"/>
      <c r="B446" s="1122"/>
      <c r="C446" s="1122"/>
      <c r="D446" s="1122"/>
      <c r="E446" s="1122"/>
      <c r="F446" s="1122"/>
      <c r="G446" s="1122"/>
      <c r="H446" s="1122"/>
      <c r="I446" s="1122"/>
      <c r="J446" s="1122"/>
      <c r="K446" s="1122"/>
      <c r="L446" s="1122"/>
      <c r="M446" s="1122"/>
      <c r="N446" s="1122"/>
      <c r="O446" s="1122"/>
      <c r="P446" s="1122"/>
      <c r="Q446" s="1122"/>
      <c r="R446" s="1122"/>
      <c r="S446" s="1122"/>
      <c r="T446" s="1122"/>
      <c r="U446" s="1122"/>
      <c r="V446" s="1122"/>
      <c r="W446" s="1122"/>
      <c r="X446" s="1122"/>
      <c r="Y446" s="1122"/>
      <c r="Z446" s="1122"/>
    </row>
    <row r="447">
      <c r="A447" s="1122"/>
      <c r="B447" s="1122"/>
      <c r="C447" s="1122"/>
      <c r="D447" s="1122"/>
      <c r="E447" s="1122"/>
      <c r="F447" s="1122"/>
      <c r="G447" s="1122"/>
      <c r="H447" s="1122"/>
      <c r="I447" s="1122"/>
      <c r="J447" s="1122"/>
      <c r="K447" s="1122"/>
      <c r="L447" s="1122"/>
      <c r="M447" s="1122"/>
      <c r="N447" s="1122"/>
      <c r="O447" s="1122"/>
      <c r="P447" s="1122"/>
      <c r="Q447" s="1122"/>
      <c r="R447" s="1122"/>
      <c r="S447" s="1122"/>
      <c r="T447" s="1122"/>
      <c r="U447" s="1122"/>
      <c r="V447" s="1122"/>
      <c r="W447" s="1122"/>
      <c r="X447" s="1122"/>
      <c r="Y447" s="1122"/>
      <c r="Z447" s="1122"/>
    </row>
    <row r="448">
      <c r="A448" s="1122"/>
      <c r="B448" s="1122"/>
      <c r="C448" s="1122"/>
      <c r="D448" s="1122"/>
      <c r="E448" s="1122"/>
      <c r="F448" s="1122"/>
      <c r="G448" s="1122"/>
      <c r="H448" s="1122"/>
      <c r="I448" s="1122"/>
      <c r="J448" s="1122"/>
      <c r="K448" s="1122"/>
      <c r="L448" s="1122"/>
      <c r="M448" s="1122"/>
      <c r="N448" s="1122"/>
      <c r="O448" s="1122"/>
      <c r="P448" s="1122"/>
      <c r="Q448" s="1122"/>
      <c r="R448" s="1122"/>
      <c r="S448" s="1122"/>
      <c r="T448" s="1122"/>
      <c r="U448" s="1122"/>
      <c r="V448" s="1122"/>
      <c r="W448" s="1122"/>
      <c r="X448" s="1122"/>
      <c r="Y448" s="1122"/>
      <c r="Z448" s="1122"/>
    </row>
    <row r="449">
      <c r="A449" s="1122"/>
      <c r="B449" s="1122"/>
      <c r="C449" s="1122"/>
      <c r="D449" s="1122"/>
      <c r="E449" s="1122"/>
      <c r="F449" s="1122"/>
      <c r="G449" s="1122"/>
      <c r="H449" s="1122"/>
      <c r="I449" s="1122"/>
      <c r="J449" s="1122"/>
      <c r="K449" s="1122"/>
      <c r="L449" s="1122"/>
      <c r="M449" s="1122"/>
      <c r="N449" s="1122"/>
      <c r="O449" s="1122"/>
      <c r="P449" s="1122"/>
      <c r="Q449" s="1122"/>
      <c r="R449" s="1122"/>
      <c r="S449" s="1122"/>
      <c r="T449" s="1122"/>
      <c r="U449" s="1122"/>
      <c r="V449" s="1122"/>
      <c r="W449" s="1122"/>
      <c r="X449" s="1122"/>
      <c r="Y449" s="1122"/>
      <c r="Z449" s="1122"/>
    </row>
    <row r="450">
      <c r="A450" s="1122"/>
      <c r="B450" s="1122"/>
      <c r="C450" s="1122"/>
      <c r="D450" s="1122"/>
      <c r="E450" s="1122"/>
      <c r="F450" s="1122"/>
      <c r="G450" s="1122"/>
      <c r="H450" s="1122"/>
      <c r="I450" s="1122"/>
      <c r="J450" s="1122"/>
      <c r="K450" s="1122"/>
      <c r="L450" s="1122"/>
      <c r="M450" s="1122"/>
      <c r="N450" s="1122"/>
      <c r="O450" s="1122"/>
      <c r="P450" s="1122"/>
      <c r="Q450" s="1122"/>
      <c r="R450" s="1122"/>
      <c r="S450" s="1122"/>
      <c r="T450" s="1122"/>
      <c r="U450" s="1122"/>
      <c r="V450" s="1122"/>
      <c r="W450" s="1122"/>
      <c r="X450" s="1122"/>
      <c r="Y450" s="1122"/>
      <c r="Z450" s="1122"/>
    </row>
    <row r="451">
      <c r="A451" s="1122"/>
      <c r="B451" s="1122"/>
      <c r="C451" s="1122"/>
      <c r="D451" s="1122"/>
      <c r="E451" s="1122"/>
      <c r="F451" s="1122"/>
      <c r="G451" s="1122"/>
      <c r="H451" s="1122"/>
      <c r="I451" s="1122"/>
      <c r="J451" s="1122"/>
      <c r="K451" s="1122"/>
      <c r="L451" s="1122"/>
      <c r="M451" s="1122"/>
      <c r="N451" s="1122"/>
      <c r="O451" s="1122"/>
      <c r="P451" s="1122"/>
      <c r="Q451" s="1122"/>
      <c r="R451" s="1122"/>
      <c r="S451" s="1122"/>
      <c r="T451" s="1122"/>
      <c r="U451" s="1122"/>
      <c r="V451" s="1122"/>
      <c r="W451" s="1122"/>
      <c r="X451" s="1122"/>
      <c r="Y451" s="1122"/>
      <c r="Z451" s="1122"/>
    </row>
    <row r="452">
      <c r="A452" s="1122"/>
      <c r="B452" s="1122"/>
      <c r="C452" s="1122"/>
      <c r="D452" s="1122"/>
      <c r="E452" s="1122"/>
      <c r="F452" s="1122"/>
      <c r="G452" s="1122"/>
      <c r="H452" s="1122"/>
      <c r="I452" s="1122"/>
      <c r="J452" s="1122"/>
      <c r="K452" s="1122"/>
      <c r="L452" s="1122"/>
      <c r="M452" s="1122"/>
      <c r="N452" s="1122"/>
      <c r="O452" s="1122"/>
      <c r="P452" s="1122"/>
      <c r="Q452" s="1122"/>
      <c r="R452" s="1122"/>
      <c r="S452" s="1122"/>
      <c r="T452" s="1122"/>
      <c r="U452" s="1122"/>
      <c r="V452" s="1122"/>
      <c r="W452" s="1122"/>
      <c r="X452" s="1122"/>
      <c r="Y452" s="1122"/>
      <c r="Z452" s="1122"/>
    </row>
    <row r="453">
      <c r="A453" s="1122"/>
      <c r="B453" s="1122"/>
      <c r="C453" s="1122"/>
      <c r="D453" s="1122"/>
      <c r="E453" s="1122"/>
      <c r="F453" s="1122"/>
      <c r="G453" s="1122"/>
      <c r="H453" s="1122"/>
      <c r="I453" s="1122"/>
      <c r="J453" s="1122"/>
      <c r="K453" s="1122"/>
      <c r="L453" s="1122"/>
      <c r="M453" s="1122"/>
      <c r="N453" s="1122"/>
      <c r="O453" s="1122"/>
      <c r="P453" s="1122"/>
      <c r="Q453" s="1122"/>
      <c r="R453" s="1122"/>
      <c r="S453" s="1122"/>
      <c r="T453" s="1122"/>
      <c r="U453" s="1122"/>
      <c r="V453" s="1122"/>
      <c r="W453" s="1122"/>
      <c r="X453" s="1122"/>
      <c r="Y453" s="1122"/>
      <c r="Z453" s="1122"/>
    </row>
    <row r="454">
      <c r="A454" s="1122"/>
      <c r="B454" s="1122"/>
      <c r="C454" s="1122"/>
      <c r="D454" s="1122"/>
      <c r="E454" s="1122"/>
      <c r="F454" s="1122"/>
      <c r="G454" s="1122"/>
      <c r="H454" s="1122"/>
      <c r="I454" s="1122"/>
      <c r="J454" s="1122"/>
      <c r="K454" s="1122"/>
      <c r="L454" s="1122"/>
      <c r="M454" s="1122"/>
      <c r="N454" s="1122"/>
      <c r="O454" s="1122"/>
      <c r="P454" s="1122"/>
      <c r="Q454" s="1122"/>
      <c r="R454" s="1122"/>
      <c r="S454" s="1122"/>
      <c r="T454" s="1122"/>
      <c r="U454" s="1122"/>
      <c r="V454" s="1122"/>
      <c r="W454" s="1122"/>
      <c r="X454" s="1122"/>
      <c r="Y454" s="1122"/>
      <c r="Z454" s="1122"/>
    </row>
    <row r="455">
      <c r="A455" s="1122"/>
      <c r="B455" s="1122"/>
      <c r="C455" s="1122"/>
      <c r="D455" s="1122"/>
      <c r="E455" s="1122"/>
      <c r="F455" s="1122"/>
      <c r="G455" s="1122"/>
      <c r="H455" s="1122"/>
      <c r="I455" s="1122"/>
      <c r="J455" s="1122"/>
      <c r="K455" s="1122"/>
      <c r="L455" s="1122"/>
      <c r="M455" s="1122"/>
      <c r="N455" s="1122"/>
      <c r="O455" s="1122"/>
      <c r="P455" s="1122"/>
      <c r="Q455" s="1122"/>
      <c r="R455" s="1122"/>
      <c r="S455" s="1122"/>
      <c r="T455" s="1122"/>
      <c r="U455" s="1122"/>
      <c r="V455" s="1122"/>
      <c r="W455" s="1122"/>
      <c r="X455" s="1122"/>
      <c r="Y455" s="1122"/>
      <c r="Z455" s="1122"/>
    </row>
    <row r="456">
      <c r="A456" s="1122"/>
      <c r="B456" s="1122"/>
      <c r="C456" s="1122"/>
      <c r="D456" s="1122"/>
      <c r="E456" s="1122"/>
      <c r="F456" s="1122"/>
      <c r="G456" s="1122"/>
      <c r="H456" s="1122"/>
      <c r="I456" s="1122"/>
      <c r="J456" s="1122"/>
      <c r="K456" s="1122"/>
      <c r="L456" s="1122"/>
      <c r="M456" s="1122"/>
      <c r="N456" s="1122"/>
      <c r="O456" s="1122"/>
      <c r="P456" s="1122"/>
      <c r="Q456" s="1122"/>
      <c r="R456" s="1122"/>
      <c r="S456" s="1122"/>
      <c r="T456" s="1122"/>
      <c r="U456" s="1122"/>
      <c r="V456" s="1122"/>
      <c r="W456" s="1122"/>
      <c r="X456" s="1122"/>
      <c r="Y456" s="1122"/>
      <c r="Z456" s="1122"/>
    </row>
    <row r="457">
      <c r="A457" s="1122"/>
      <c r="B457" s="1122"/>
      <c r="C457" s="1122"/>
      <c r="D457" s="1122"/>
      <c r="E457" s="1122"/>
      <c r="F457" s="1122"/>
      <c r="G457" s="1122"/>
      <c r="H457" s="1122"/>
      <c r="I457" s="1122"/>
      <c r="J457" s="1122"/>
      <c r="K457" s="1122"/>
      <c r="L457" s="1122"/>
      <c r="M457" s="1122"/>
      <c r="N457" s="1122"/>
      <c r="O457" s="1122"/>
      <c r="P457" s="1122"/>
      <c r="Q457" s="1122"/>
      <c r="R457" s="1122"/>
      <c r="S457" s="1122"/>
      <c r="T457" s="1122"/>
      <c r="U457" s="1122"/>
      <c r="V457" s="1122"/>
      <c r="W457" s="1122"/>
      <c r="X457" s="1122"/>
      <c r="Y457" s="1122"/>
      <c r="Z457" s="1122"/>
    </row>
    <row r="458">
      <c r="A458" s="1122"/>
      <c r="B458" s="1122"/>
      <c r="C458" s="1122"/>
      <c r="D458" s="1122"/>
      <c r="E458" s="1122"/>
      <c r="F458" s="1122"/>
      <c r="G458" s="1122"/>
      <c r="H458" s="1122"/>
      <c r="I458" s="1122"/>
      <c r="J458" s="1122"/>
      <c r="K458" s="1122"/>
      <c r="L458" s="1122"/>
      <c r="M458" s="1122"/>
      <c r="N458" s="1122"/>
      <c r="O458" s="1122"/>
      <c r="P458" s="1122"/>
      <c r="Q458" s="1122"/>
      <c r="R458" s="1122"/>
      <c r="S458" s="1122"/>
      <c r="T458" s="1122"/>
      <c r="U458" s="1122"/>
      <c r="V458" s="1122"/>
      <c r="W458" s="1122"/>
      <c r="X458" s="1122"/>
      <c r="Y458" s="1122"/>
      <c r="Z458" s="1122"/>
    </row>
    <row r="459">
      <c r="A459" s="1122"/>
      <c r="B459" s="1122"/>
      <c r="C459" s="1122"/>
      <c r="D459" s="1122"/>
      <c r="E459" s="1122"/>
      <c r="F459" s="1122"/>
      <c r="G459" s="1122"/>
      <c r="H459" s="1122"/>
      <c r="I459" s="1122"/>
      <c r="J459" s="1122"/>
      <c r="K459" s="1122"/>
      <c r="L459" s="1122"/>
      <c r="M459" s="1122"/>
      <c r="N459" s="1122"/>
      <c r="O459" s="1122"/>
      <c r="P459" s="1122"/>
      <c r="Q459" s="1122"/>
      <c r="R459" s="1122"/>
      <c r="S459" s="1122"/>
      <c r="T459" s="1122"/>
      <c r="U459" s="1122"/>
      <c r="V459" s="1122"/>
      <c r="W459" s="1122"/>
      <c r="X459" s="1122"/>
      <c r="Y459" s="1122"/>
      <c r="Z459" s="1122"/>
    </row>
    <row r="460">
      <c r="A460" s="1122"/>
      <c r="B460" s="1122"/>
      <c r="C460" s="1122"/>
      <c r="D460" s="1122"/>
      <c r="E460" s="1122"/>
      <c r="F460" s="1122"/>
      <c r="G460" s="1122"/>
      <c r="H460" s="1122"/>
      <c r="I460" s="1122"/>
      <c r="J460" s="1122"/>
      <c r="K460" s="1122"/>
      <c r="L460" s="1122"/>
      <c r="M460" s="1122"/>
      <c r="N460" s="1122"/>
      <c r="O460" s="1122"/>
      <c r="P460" s="1122"/>
      <c r="Q460" s="1122"/>
      <c r="R460" s="1122"/>
      <c r="S460" s="1122"/>
      <c r="T460" s="1122"/>
      <c r="U460" s="1122"/>
      <c r="V460" s="1122"/>
      <c r="W460" s="1122"/>
      <c r="X460" s="1122"/>
      <c r="Y460" s="1122"/>
      <c r="Z460" s="1122"/>
    </row>
    <row r="461">
      <c r="A461" s="1122"/>
      <c r="B461" s="1122"/>
      <c r="C461" s="1122"/>
      <c r="D461" s="1122"/>
      <c r="E461" s="1122"/>
      <c r="F461" s="1122"/>
      <c r="G461" s="1122"/>
      <c r="H461" s="1122"/>
      <c r="I461" s="1122"/>
      <c r="J461" s="1122"/>
      <c r="K461" s="1122"/>
      <c r="L461" s="1122"/>
      <c r="M461" s="1122"/>
      <c r="N461" s="1122"/>
      <c r="O461" s="1122"/>
      <c r="P461" s="1122"/>
      <c r="Q461" s="1122"/>
      <c r="R461" s="1122"/>
      <c r="S461" s="1122"/>
      <c r="T461" s="1122"/>
      <c r="U461" s="1122"/>
      <c r="V461" s="1122"/>
      <c r="W461" s="1122"/>
      <c r="X461" s="1122"/>
      <c r="Y461" s="1122"/>
      <c r="Z461" s="1122"/>
    </row>
    <row r="462">
      <c r="A462" s="1122"/>
      <c r="B462" s="1122"/>
      <c r="C462" s="1122"/>
      <c r="D462" s="1122"/>
      <c r="E462" s="1122"/>
      <c r="F462" s="1122"/>
      <c r="G462" s="1122"/>
      <c r="H462" s="1122"/>
      <c r="I462" s="1122"/>
      <c r="J462" s="1122"/>
      <c r="K462" s="1122"/>
      <c r="L462" s="1122"/>
      <c r="M462" s="1122"/>
      <c r="N462" s="1122"/>
      <c r="O462" s="1122"/>
      <c r="P462" s="1122"/>
      <c r="Q462" s="1122"/>
      <c r="R462" s="1122"/>
      <c r="S462" s="1122"/>
      <c r="T462" s="1122"/>
      <c r="U462" s="1122"/>
      <c r="V462" s="1122"/>
      <c r="W462" s="1122"/>
      <c r="X462" s="1122"/>
      <c r="Y462" s="1122"/>
      <c r="Z462" s="1122"/>
    </row>
    <row r="463">
      <c r="A463" s="1122"/>
      <c r="B463" s="1122"/>
      <c r="C463" s="1122"/>
      <c r="D463" s="1122"/>
      <c r="E463" s="1122"/>
      <c r="F463" s="1122"/>
      <c r="G463" s="1122"/>
      <c r="H463" s="1122"/>
      <c r="I463" s="1122"/>
      <c r="J463" s="1122"/>
      <c r="K463" s="1122"/>
      <c r="L463" s="1122"/>
      <c r="M463" s="1122"/>
      <c r="N463" s="1122"/>
      <c r="O463" s="1122"/>
      <c r="P463" s="1122"/>
      <c r="Q463" s="1122"/>
      <c r="R463" s="1122"/>
      <c r="S463" s="1122"/>
      <c r="T463" s="1122"/>
      <c r="U463" s="1122"/>
      <c r="V463" s="1122"/>
      <c r="W463" s="1122"/>
      <c r="X463" s="1122"/>
      <c r="Y463" s="1122"/>
      <c r="Z463" s="1122"/>
    </row>
    <row r="464">
      <c r="A464" s="1122"/>
      <c r="B464" s="1122"/>
      <c r="C464" s="1122"/>
      <c r="D464" s="1122"/>
      <c r="E464" s="1122"/>
      <c r="F464" s="1122"/>
      <c r="G464" s="1122"/>
      <c r="H464" s="1122"/>
      <c r="I464" s="1122"/>
      <c r="J464" s="1122"/>
      <c r="K464" s="1122"/>
      <c r="L464" s="1122"/>
      <c r="M464" s="1122"/>
      <c r="N464" s="1122"/>
      <c r="O464" s="1122"/>
      <c r="P464" s="1122"/>
      <c r="Q464" s="1122"/>
      <c r="R464" s="1122"/>
      <c r="S464" s="1122"/>
      <c r="T464" s="1122"/>
      <c r="U464" s="1122"/>
      <c r="V464" s="1122"/>
      <c r="W464" s="1122"/>
      <c r="X464" s="1122"/>
      <c r="Y464" s="1122"/>
      <c r="Z464" s="1122"/>
    </row>
    <row r="465">
      <c r="A465" s="1122"/>
      <c r="B465" s="1122"/>
      <c r="C465" s="1122"/>
      <c r="D465" s="1122"/>
      <c r="E465" s="1122"/>
      <c r="F465" s="1122"/>
      <c r="G465" s="1122"/>
      <c r="H465" s="1122"/>
      <c r="I465" s="1122"/>
      <c r="J465" s="1122"/>
      <c r="K465" s="1122"/>
      <c r="L465" s="1122"/>
      <c r="M465" s="1122"/>
      <c r="N465" s="1122"/>
      <c r="O465" s="1122"/>
      <c r="P465" s="1122"/>
      <c r="Q465" s="1122"/>
      <c r="R465" s="1122"/>
      <c r="S465" s="1122"/>
      <c r="T465" s="1122"/>
      <c r="U465" s="1122"/>
      <c r="V465" s="1122"/>
      <c r="W465" s="1122"/>
      <c r="X465" s="1122"/>
      <c r="Y465" s="1122"/>
      <c r="Z465" s="1122"/>
    </row>
    <row r="466">
      <c r="A466" s="1122"/>
      <c r="B466" s="1122"/>
      <c r="C466" s="1122"/>
      <c r="D466" s="1122"/>
      <c r="E466" s="1122"/>
      <c r="F466" s="1122"/>
      <c r="G466" s="1122"/>
      <c r="H466" s="1122"/>
      <c r="I466" s="1122"/>
      <c r="J466" s="1122"/>
      <c r="K466" s="1122"/>
      <c r="L466" s="1122"/>
      <c r="M466" s="1122"/>
      <c r="N466" s="1122"/>
      <c r="O466" s="1122"/>
      <c r="P466" s="1122"/>
      <c r="Q466" s="1122"/>
      <c r="R466" s="1122"/>
      <c r="S466" s="1122"/>
      <c r="T466" s="1122"/>
      <c r="U466" s="1122"/>
      <c r="V466" s="1122"/>
      <c r="W466" s="1122"/>
      <c r="X466" s="1122"/>
      <c r="Y466" s="1122"/>
      <c r="Z466" s="1122"/>
    </row>
    <row r="467">
      <c r="A467" s="1122"/>
      <c r="B467" s="1122"/>
      <c r="C467" s="1122"/>
      <c r="D467" s="1122"/>
      <c r="E467" s="1122"/>
      <c r="F467" s="1122"/>
      <c r="G467" s="1122"/>
      <c r="H467" s="1122"/>
      <c r="I467" s="1122"/>
      <c r="J467" s="1122"/>
      <c r="K467" s="1122"/>
      <c r="L467" s="1122"/>
      <c r="M467" s="1122"/>
      <c r="N467" s="1122"/>
      <c r="O467" s="1122"/>
      <c r="P467" s="1122"/>
      <c r="Q467" s="1122"/>
      <c r="R467" s="1122"/>
      <c r="S467" s="1122"/>
      <c r="T467" s="1122"/>
      <c r="U467" s="1122"/>
      <c r="V467" s="1122"/>
      <c r="W467" s="1122"/>
      <c r="X467" s="1122"/>
      <c r="Y467" s="1122"/>
      <c r="Z467" s="1122"/>
    </row>
    <row r="468">
      <c r="A468" s="1122"/>
      <c r="B468" s="1122"/>
      <c r="C468" s="1122"/>
      <c r="D468" s="1122"/>
      <c r="E468" s="1122"/>
      <c r="F468" s="1122"/>
      <c r="G468" s="1122"/>
      <c r="H468" s="1122"/>
      <c r="I468" s="1122"/>
      <c r="J468" s="1122"/>
      <c r="K468" s="1122"/>
      <c r="L468" s="1122"/>
      <c r="M468" s="1122"/>
      <c r="N468" s="1122"/>
      <c r="O468" s="1122"/>
      <c r="P468" s="1122"/>
      <c r="Q468" s="1122"/>
      <c r="R468" s="1122"/>
      <c r="S468" s="1122"/>
      <c r="T468" s="1122"/>
      <c r="U468" s="1122"/>
      <c r="V468" s="1122"/>
      <c r="W468" s="1122"/>
      <c r="X468" s="1122"/>
      <c r="Y468" s="1122"/>
      <c r="Z468" s="1122"/>
    </row>
    <row r="469">
      <c r="A469" s="1122"/>
      <c r="B469" s="1122"/>
      <c r="C469" s="1122"/>
      <c r="D469" s="1122"/>
      <c r="E469" s="1122"/>
      <c r="F469" s="1122"/>
      <c r="G469" s="1122"/>
      <c r="H469" s="1122"/>
      <c r="I469" s="1122"/>
      <c r="J469" s="1122"/>
      <c r="K469" s="1122"/>
      <c r="L469" s="1122"/>
      <c r="M469" s="1122"/>
      <c r="N469" s="1122"/>
      <c r="O469" s="1122"/>
      <c r="P469" s="1122"/>
      <c r="Q469" s="1122"/>
      <c r="R469" s="1122"/>
      <c r="S469" s="1122"/>
      <c r="T469" s="1122"/>
      <c r="U469" s="1122"/>
      <c r="V469" s="1122"/>
      <c r="W469" s="1122"/>
      <c r="X469" s="1122"/>
      <c r="Y469" s="1122"/>
      <c r="Z469" s="1122"/>
    </row>
    <row r="470">
      <c r="A470" s="1122"/>
      <c r="B470" s="1122"/>
      <c r="C470" s="1122"/>
      <c r="D470" s="1122"/>
      <c r="E470" s="1122"/>
      <c r="F470" s="1122"/>
      <c r="G470" s="1122"/>
      <c r="H470" s="1122"/>
      <c r="I470" s="1122"/>
      <c r="J470" s="1122"/>
      <c r="K470" s="1122"/>
      <c r="L470" s="1122"/>
      <c r="M470" s="1122"/>
      <c r="N470" s="1122"/>
      <c r="O470" s="1122"/>
      <c r="P470" s="1122"/>
      <c r="Q470" s="1122"/>
      <c r="R470" s="1122"/>
      <c r="S470" s="1122"/>
      <c r="T470" s="1122"/>
      <c r="U470" s="1122"/>
      <c r="V470" s="1122"/>
      <c r="W470" s="1122"/>
      <c r="X470" s="1122"/>
      <c r="Y470" s="1122"/>
      <c r="Z470" s="1122"/>
    </row>
    <row r="471">
      <c r="A471" s="1122"/>
      <c r="B471" s="1122"/>
      <c r="C471" s="1122"/>
      <c r="D471" s="1122"/>
      <c r="E471" s="1122"/>
      <c r="F471" s="1122"/>
      <c r="G471" s="1122"/>
      <c r="H471" s="1122"/>
      <c r="I471" s="1122"/>
      <c r="J471" s="1122"/>
      <c r="K471" s="1122"/>
      <c r="L471" s="1122"/>
      <c r="M471" s="1122"/>
      <c r="N471" s="1122"/>
      <c r="O471" s="1122"/>
      <c r="P471" s="1122"/>
      <c r="Q471" s="1122"/>
      <c r="R471" s="1122"/>
      <c r="S471" s="1122"/>
      <c r="T471" s="1122"/>
      <c r="U471" s="1122"/>
      <c r="V471" s="1122"/>
      <c r="W471" s="1122"/>
      <c r="X471" s="1122"/>
      <c r="Y471" s="1122"/>
      <c r="Z471" s="1122"/>
    </row>
    <row r="472">
      <c r="A472" s="1122"/>
      <c r="B472" s="1122"/>
      <c r="C472" s="1122"/>
      <c r="D472" s="1122"/>
      <c r="E472" s="1122"/>
      <c r="F472" s="1122"/>
      <c r="G472" s="1122"/>
      <c r="H472" s="1122"/>
      <c r="I472" s="1122"/>
      <c r="J472" s="1122"/>
      <c r="K472" s="1122"/>
      <c r="L472" s="1122"/>
      <c r="M472" s="1122"/>
      <c r="N472" s="1122"/>
      <c r="O472" s="1122"/>
      <c r="P472" s="1122"/>
      <c r="Q472" s="1122"/>
      <c r="R472" s="1122"/>
      <c r="S472" s="1122"/>
      <c r="T472" s="1122"/>
      <c r="U472" s="1122"/>
      <c r="V472" s="1122"/>
      <c r="W472" s="1122"/>
      <c r="X472" s="1122"/>
      <c r="Y472" s="1122"/>
      <c r="Z472" s="1122"/>
    </row>
    <row r="473">
      <c r="A473" s="1122"/>
      <c r="B473" s="1122"/>
      <c r="C473" s="1122"/>
      <c r="D473" s="1122"/>
      <c r="E473" s="1122"/>
      <c r="F473" s="1122"/>
      <c r="G473" s="1122"/>
      <c r="H473" s="1122"/>
      <c r="I473" s="1122"/>
      <c r="J473" s="1122"/>
      <c r="K473" s="1122"/>
      <c r="L473" s="1122"/>
      <c r="M473" s="1122"/>
      <c r="N473" s="1122"/>
      <c r="O473" s="1122"/>
      <c r="P473" s="1122"/>
      <c r="Q473" s="1122"/>
      <c r="R473" s="1122"/>
      <c r="S473" s="1122"/>
      <c r="T473" s="1122"/>
      <c r="U473" s="1122"/>
      <c r="V473" s="1122"/>
      <c r="W473" s="1122"/>
      <c r="X473" s="1122"/>
      <c r="Y473" s="1122"/>
      <c r="Z473" s="1122"/>
    </row>
    <row r="474">
      <c r="A474" s="1122"/>
      <c r="B474" s="1122"/>
      <c r="C474" s="1122"/>
      <c r="D474" s="1122"/>
      <c r="E474" s="1122"/>
      <c r="F474" s="1122"/>
      <c r="G474" s="1122"/>
      <c r="H474" s="1122"/>
      <c r="I474" s="1122"/>
      <c r="J474" s="1122"/>
      <c r="K474" s="1122"/>
      <c r="L474" s="1122"/>
      <c r="M474" s="1122"/>
      <c r="N474" s="1122"/>
      <c r="O474" s="1122"/>
      <c r="P474" s="1122"/>
      <c r="Q474" s="1122"/>
      <c r="R474" s="1122"/>
      <c r="S474" s="1122"/>
      <c r="T474" s="1122"/>
      <c r="U474" s="1122"/>
      <c r="V474" s="1122"/>
      <c r="W474" s="1122"/>
      <c r="X474" s="1122"/>
      <c r="Y474" s="1122"/>
      <c r="Z474" s="1122"/>
    </row>
    <row r="475">
      <c r="A475" s="1122"/>
      <c r="B475" s="1122"/>
      <c r="C475" s="1122"/>
      <c r="D475" s="1122"/>
      <c r="E475" s="1122"/>
      <c r="F475" s="1122"/>
      <c r="G475" s="1122"/>
      <c r="H475" s="1122"/>
      <c r="I475" s="1122"/>
      <c r="J475" s="1122"/>
      <c r="K475" s="1122"/>
      <c r="L475" s="1122"/>
      <c r="M475" s="1122"/>
      <c r="N475" s="1122"/>
      <c r="O475" s="1122"/>
      <c r="P475" s="1122"/>
      <c r="Q475" s="1122"/>
      <c r="R475" s="1122"/>
      <c r="S475" s="1122"/>
      <c r="T475" s="1122"/>
      <c r="U475" s="1122"/>
      <c r="V475" s="1122"/>
      <c r="W475" s="1122"/>
      <c r="X475" s="1122"/>
      <c r="Y475" s="1122"/>
      <c r="Z475" s="1122"/>
    </row>
    <row r="476">
      <c r="A476" s="1122"/>
      <c r="B476" s="1122"/>
      <c r="C476" s="1122"/>
      <c r="D476" s="1122"/>
      <c r="E476" s="1122"/>
      <c r="F476" s="1122"/>
      <c r="G476" s="1122"/>
      <c r="H476" s="1122"/>
      <c r="I476" s="1122"/>
      <c r="J476" s="1122"/>
      <c r="K476" s="1122"/>
      <c r="L476" s="1122"/>
      <c r="M476" s="1122"/>
      <c r="N476" s="1122"/>
      <c r="O476" s="1122"/>
      <c r="P476" s="1122"/>
      <c r="Q476" s="1122"/>
      <c r="R476" s="1122"/>
      <c r="S476" s="1122"/>
      <c r="T476" s="1122"/>
      <c r="U476" s="1122"/>
      <c r="V476" s="1122"/>
      <c r="W476" s="1122"/>
      <c r="X476" s="1122"/>
      <c r="Y476" s="1122"/>
      <c r="Z476" s="1122"/>
    </row>
    <row r="477">
      <c r="A477" s="1122"/>
      <c r="B477" s="1122"/>
      <c r="C477" s="1122"/>
      <c r="D477" s="1122"/>
      <c r="E477" s="1122"/>
      <c r="F477" s="1122"/>
      <c r="G477" s="1122"/>
      <c r="H477" s="1122"/>
      <c r="I477" s="1122"/>
      <c r="J477" s="1122"/>
      <c r="K477" s="1122"/>
      <c r="L477" s="1122"/>
      <c r="M477" s="1122"/>
      <c r="N477" s="1122"/>
      <c r="O477" s="1122"/>
      <c r="P477" s="1122"/>
      <c r="Q477" s="1122"/>
      <c r="R477" s="1122"/>
      <c r="S477" s="1122"/>
      <c r="T477" s="1122"/>
      <c r="U477" s="1122"/>
      <c r="V477" s="1122"/>
      <c r="W477" s="1122"/>
      <c r="X477" s="1122"/>
      <c r="Y477" s="1122"/>
      <c r="Z477" s="1122"/>
    </row>
    <row r="478">
      <c r="A478" s="1122"/>
      <c r="B478" s="1122"/>
      <c r="C478" s="1122"/>
      <c r="D478" s="1122"/>
      <c r="E478" s="1122"/>
      <c r="F478" s="1122"/>
      <c r="G478" s="1122"/>
      <c r="H478" s="1122"/>
      <c r="I478" s="1122"/>
      <c r="J478" s="1122"/>
      <c r="K478" s="1122"/>
      <c r="L478" s="1122"/>
      <c r="M478" s="1122"/>
      <c r="N478" s="1122"/>
      <c r="O478" s="1122"/>
      <c r="P478" s="1122"/>
      <c r="Q478" s="1122"/>
      <c r="R478" s="1122"/>
      <c r="S478" s="1122"/>
      <c r="T478" s="1122"/>
      <c r="U478" s="1122"/>
      <c r="V478" s="1122"/>
      <c r="W478" s="1122"/>
      <c r="X478" s="1122"/>
      <c r="Y478" s="1122"/>
      <c r="Z478" s="1122"/>
    </row>
    <row r="479">
      <c r="A479" s="1122"/>
      <c r="B479" s="1122"/>
      <c r="C479" s="1122"/>
      <c r="D479" s="1122"/>
      <c r="E479" s="1122"/>
      <c r="F479" s="1122"/>
      <c r="G479" s="1122"/>
      <c r="H479" s="1122"/>
      <c r="I479" s="1122"/>
      <c r="J479" s="1122"/>
      <c r="K479" s="1122"/>
      <c r="L479" s="1122"/>
      <c r="M479" s="1122"/>
      <c r="N479" s="1122"/>
      <c r="O479" s="1122"/>
      <c r="P479" s="1122"/>
      <c r="Q479" s="1122"/>
      <c r="R479" s="1122"/>
      <c r="S479" s="1122"/>
      <c r="T479" s="1122"/>
      <c r="U479" s="1122"/>
      <c r="V479" s="1122"/>
      <c r="W479" s="1122"/>
      <c r="X479" s="1122"/>
      <c r="Y479" s="1122"/>
      <c r="Z479" s="1122"/>
    </row>
    <row r="480">
      <c r="A480" s="1122"/>
      <c r="B480" s="1122"/>
      <c r="C480" s="1122"/>
      <c r="D480" s="1122"/>
      <c r="E480" s="1122"/>
      <c r="F480" s="1122"/>
      <c r="G480" s="1122"/>
      <c r="H480" s="1122"/>
      <c r="I480" s="1122"/>
      <c r="J480" s="1122"/>
      <c r="K480" s="1122"/>
      <c r="L480" s="1122"/>
      <c r="M480" s="1122"/>
      <c r="N480" s="1122"/>
      <c r="O480" s="1122"/>
      <c r="P480" s="1122"/>
      <c r="Q480" s="1122"/>
      <c r="R480" s="1122"/>
      <c r="S480" s="1122"/>
      <c r="T480" s="1122"/>
      <c r="U480" s="1122"/>
      <c r="V480" s="1122"/>
      <c r="W480" s="1122"/>
      <c r="X480" s="1122"/>
      <c r="Y480" s="1122"/>
      <c r="Z480" s="1122"/>
    </row>
    <row r="481">
      <c r="A481" s="1122"/>
      <c r="B481" s="1122"/>
      <c r="C481" s="1122"/>
      <c r="D481" s="1122"/>
      <c r="E481" s="1122"/>
      <c r="F481" s="1122"/>
      <c r="G481" s="1122"/>
      <c r="H481" s="1122"/>
      <c r="I481" s="1122"/>
      <c r="J481" s="1122"/>
      <c r="K481" s="1122"/>
      <c r="L481" s="1122"/>
      <c r="M481" s="1122"/>
      <c r="N481" s="1122"/>
      <c r="O481" s="1122"/>
      <c r="P481" s="1122"/>
      <c r="Q481" s="1122"/>
      <c r="R481" s="1122"/>
      <c r="S481" s="1122"/>
      <c r="T481" s="1122"/>
      <c r="U481" s="1122"/>
      <c r="V481" s="1122"/>
      <c r="W481" s="1122"/>
      <c r="X481" s="1122"/>
      <c r="Y481" s="1122"/>
      <c r="Z481" s="1122"/>
    </row>
    <row r="482">
      <c r="A482" s="1122"/>
      <c r="B482" s="1122"/>
      <c r="C482" s="1122"/>
      <c r="D482" s="1122"/>
      <c r="E482" s="1122"/>
      <c r="F482" s="1122"/>
      <c r="G482" s="1122"/>
      <c r="H482" s="1122"/>
      <c r="I482" s="1122"/>
      <c r="J482" s="1122"/>
      <c r="K482" s="1122"/>
      <c r="L482" s="1122"/>
      <c r="M482" s="1122"/>
      <c r="N482" s="1122"/>
      <c r="O482" s="1122"/>
      <c r="P482" s="1122"/>
      <c r="Q482" s="1122"/>
      <c r="R482" s="1122"/>
      <c r="S482" s="1122"/>
      <c r="T482" s="1122"/>
      <c r="U482" s="1122"/>
      <c r="V482" s="1122"/>
      <c r="W482" s="1122"/>
      <c r="X482" s="1122"/>
      <c r="Y482" s="1122"/>
      <c r="Z482" s="1122"/>
    </row>
    <row r="483">
      <c r="A483" s="1122"/>
      <c r="B483" s="1122"/>
      <c r="C483" s="1122"/>
      <c r="D483" s="1122"/>
      <c r="E483" s="1122"/>
      <c r="F483" s="1122"/>
      <c r="G483" s="1122"/>
      <c r="H483" s="1122"/>
      <c r="I483" s="1122"/>
      <c r="J483" s="1122"/>
      <c r="K483" s="1122"/>
      <c r="L483" s="1122"/>
      <c r="M483" s="1122"/>
      <c r="N483" s="1122"/>
      <c r="O483" s="1122"/>
      <c r="P483" s="1122"/>
      <c r="Q483" s="1122"/>
      <c r="R483" s="1122"/>
      <c r="S483" s="1122"/>
      <c r="T483" s="1122"/>
      <c r="U483" s="1122"/>
      <c r="V483" s="1122"/>
      <c r="W483" s="1122"/>
      <c r="X483" s="1122"/>
      <c r="Y483" s="1122"/>
      <c r="Z483" s="1122"/>
    </row>
    <row r="484">
      <c r="A484" s="1122"/>
      <c r="B484" s="1122"/>
      <c r="C484" s="1122"/>
      <c r="D484" s="1122"/>
      <c r="E484" s="1122"/>
      <c r="F484" s="1122"/>
      <c r="G484" s="1122"/>
      <c r="H484" s="1122"/>
      <c r="I484" s="1122"/>
      <c r="J484" s="1122"/>
      <c r="K484" s="1122"/>
      <c r="L484" s="1122"/>
      <c r="M484" s="1122"/>
      <c r="N484" s="1122"/>
      <c r="O484" s="1122"/>
      <c r="P484" s="1122"/>
      <c r="Q484" s="1122"/>
      <c r="R484" s="1122"/>
      <c r="S484" s="1122"/>
      <c r="T484" s="1122"/>
      <c r="U484" s="1122"/>
      <c r="V484" s="1122"/>
      <c r="W484" s="1122"/>
      <c r="X484" s="1122"/>
      <c r="Y484" s="1122"/>
      <c r="Z484" s="1122"/>
    </row>
    <row r="485">
      <c r="A485" s="1122"/>
      <c r="B485" s="1122"/>
      <c r="C485" s="1122"/>
      <c r="D485" s="1122"/>
      <c r="E485" s="1122"/>
      <c r="F485" s="1122"/>
      <c r="G485" s="1122"/>
      <c r="H485" s="1122"/>
      <c r="I485" s="1122"/>
      <c r="J485" s="1122"/>
      <c r="K485" s="1122"/>
      <c r="L485" s="1122"/>
      <c r="M485" s="1122"/>
      <c r="N485" s="1122"/>
      <c r="O485" s="1122"/>
      <c r="P485" s="1122"/>
      <c r="Q485" s="1122"/>
      <c r="R485" s="1122"/>
      <c r="S485" s="1122"/>
      <c r="T485" s="1122"/>
      <c r="U485" s="1122"/>
      <c r="V485" s="1122"/>
      <c r="W485" s="1122"/>
      <c r="X485" s="1122"/>
      <c r="Y485" s="1122"/>
      <c r="Z485" s="1122"/>
    </row>
    <row r="486">
      <c r="A486" s="1122"/>
      <c r="B486" s="1122"/>
      <c r="C486" s="1122"/>
      <c r="D486" s="1122"/>
      <c r="E486" s="1122"/>
      <c r="F486" s="1122"/>
      <c r="G486" s="1122"/>
      <c r="H486" s="1122"/>
      <c r="I486" s="1122"/>
      <c r="J486" s="1122"/>
      <c r="K486" s="1122"/>
      <c r="L486" s="1122"/>
      <c r="M486" s="1122"/>
      <c r="N486" s="1122"/>
      <c r="O486" s="1122"/>
      <c r="P486" s="1122"/>
      <c r="Q486" s="1122"/>
      <c r="R486" s="1122"/>
      <c r="S486" s="1122"/>
      <c r="T486" s="1122"/>
      <c r="U486" s="1122"/>
      <c r="V486" s="1122"/>
      <c r="W486" s="1122"/>
      <c r="X486" s="1122"/>
      <c r="Y486" s="1122"/>
      <c r="Z486" s="1122"/>
    </row>
    <row r="487">
      <c r="A487" s="1122"/>
      <c r="B487" s="1122"/>
      <c r="C487" s="1122"/>
      <c r="D487" s="1122"/>
      <c r="E487" s="1122"/>
      <c r="F487" s="1122"/>
      <c r="G487" s="1122"/>
      <c r="H487" s="1122"/>
      <c r="I487" s="1122"/>
      <c r="J487" s="1122"/>
      <c r="K487" s="1122"/>
      <c r="L487" s="1122"/>
      <c r="M487" s="1122"/>
      <c r="N487" s="1122"/>
      <c r="O487" s="1122"/>
      <c r="P487" s="1122"/>
      <c r="Q487" s="1122"/>
      <c r="R487" s="1122"/>
      <c r="S487" s="1122"/>
      <c r="T487" s="1122"/>
      <c r="U487" s="1122"/>
      <c r="V487" s="1122"/>
      <c r="W487" s="1122"/>
      <c r="X487" s="1122"/>
      <c r="Y487" s="1122"/>
      <c r="Z487" s="1122"/>
    </row>
    <row r="488">
      <c r="A488" s="1122"/>
      <c r="B488" s="1122"/>
      <c r="C488" s="1122"/>
      <c r="D488" s="1122"/>
      <c r="E488" s="1122"/>
      <c r="F488" s="1122"/>
      <c r="G488" s="1122"/>
      <c r="H488" s="1122"/>
      <c r="I488" s="1122"/>
      <c r="J488" s="1122"/>
      <c r="K488" s="1122"/>
      <c r="L488" s="1122"/>
      <c r="M488" s="1122"/>
      <c r="N488" s="1122"/>
      <c r="O488" s="1122"/>
      <c r="P488" s="1122"/>
      <c r="Q488" s="1122"/>
      <c r="R488" s="1122"/>
      <c r="S488" s="1122"/>
      <c r="T488" s="1122"/>
      <c r="U488" s="1122"/>
      <c r="V488" s="1122"/>
      <c r="W488" s="1122"/>
      <c r="X488" s="1122"/>
      <c r="Y488" s="1122"/>
      <c r="Z488" s="1122"/>
    </row>
    <row r="489">
      <c r="A489" s="1122"/>
      <c r="B489" s="1122"/>
      <c r="C489" s="1122"/>
      <c r="D489" s="1122"/>
      <c r="E489" s="1122"/>
      <c r="F489" s="1122"/>
      <c r="G489" s="1122"/>
      <c r="H489" s="1122"/>
      <c r="I489" s="1122"/>
      <c r="J489" s="1122"/>
      <c r="K489" s="1122"/>
      <c r="L489" s="1122"/>
      <c r="M489" s="1122"/>
      <c r="N489" s="1122"/>
      <c r="O489" s="1122"/>
      <c r="P489" s="1122"/>
      <c r="Q489" s="1122"/>
      <c r="R489" s="1122"/>
      <c r="S489" s="1122"/>
      <c r="T489" s="1122"/>
      <c r="U489" s="1122"/>
      <c r="V489" s="1122"/>
      <c r="W489" s="1122"/>
      <c r="X489" s="1122"/>
      <c r="Y489" s="1122"/>
      <c r="Z489" s="1122"/>
    </row>
    <row r="490">
      <c r="A490" s="1122"/>
      <c r="B490" s="1122"/>
      <c r="C490" s="1122"/>
      <c r="D490" s="1122"/>
      <c r="E490" s="1122"/>
      <c r="F490" s="1122"/>
      <c r="G490" s="1122"/>
      <c r="H490" s="1122"/>
      <c r="I490" s="1122"/>
      <c r="J490" s="1122"/>
      <c r="K490" s="1122"/>
      <c r="L490" s="1122"/>
      <c r="M490" s="1122"/>
      <c r="N490" s="1122"/>
      <c r="O490" s="1122"/>
      <c r="P490" s="1122"/>
      <c r="Q490" s="1122"/>
      <c r="R490" s="1122"/>
      <c r="S490" s="1122"/>
      <c r="T490" s="1122"/>
      <c r="U490" s="1122"/>
      <c r="V490" s="1122"/>
      <c r="W490" s="1122"/>
      <c r="X490" s="1122"/>
      <c r="Y490" s="1122"/>
      <c r="Z490" s="1122"/>
    </row>
    <row r="491">
      <c r="A491" s="1122"/>
      <c r="B491" s="1122"/>
      <c r="C491" s="1122"/>
      <c r="D491" s="1122"/>
      <c r="E491" s="1122"/>
      <c r="F491" s="1122"/>
      <c r="G491" s="1122"/>
      <c r="H491" s="1122"/>
      <c r="I491" s="1122"/>
      <c r="J491" s="1122"/>
      <c r="K491" s="1122"/>
      <c r="L491" s="1122"/>
      <c r="M491" s="1122"/>
      <c r="N491" s="1122"/>
      <c r="O491" s="1122"/>
      <c r="P491" s="1122"/>
      <c r="Q491" s="1122"/>
      <c r="R491" s="1122"/>
      <c r="S491" s="1122"/>
      <c r="T491" s="1122"/>
      <c r="U491" s="1122"/>
      <c r="V491" s="1122"/>
      <c r="W491" s="1122"/>
      <c r="X491" s="1122"/>
      <c r="Y491" s="1122"/>
      <c r="Z491" s="1122"/>
    </row>
    <row r="492">
      <c r="A492" s="1122"/>
      <c r="B492" s="1122"/>
      <c r="C492" s="1122"/>
      <c r="D492" s="1122"/>
      <c r="E492" s="1122"/>
      <c r="F492" s="1122"/>
      <c r="G492" s="1122"/>
      <c r="H492" s="1122"/>
      <c r="I492" s="1122"/>
      <c r="J492" s="1122"/>
      <c r="K492" s="1122"/>
      <c r="L492" s="1122"/>
      <c r="M492" s="1122"/>
      <c r="N492" s="1122"/>
      <c r="O492" s="1122"/>
      <c r="P492" s="1122"/>
      <c r="Q492" s="1122"/>
      <c r="R492" s="1122"/>
      <c r="S492" s="1122"/>
      <c r="T492" s="1122"/>
      <c r="U492" s="1122"/>
      <c r="V492" s="1122"/>
      <c r="W492" s="1122"/>
      <c r="X492" s="1122"/>
      <c r="Y492" s="1122"/>
      <c r="Z492" s="1122"/>
    </row>
    <row r="493">
      <c r="A493" s="1122"/>
      <c r="B493" s="1122"/>
      <c r="C493" s="1122"/>
      <c r="D493" s="1122"/>
      <c r="E493" s="1122"/>
      <c r="F493" s="1122"/>
      <c r="G493" s="1122"/>
      <c r="H493" s="1122"/>
      <c r="I493" s="1122"/>
      <c r="J493" s="1122"/>
      <c r="K493" s="1122"/>
      <c r="L493" s="1122"/>
      <c r="M493" s="1122"/>
      <c r="N493" s="1122"/>
      <c r="O493" s="1122"/>
      <c r="P493" s="1122"/>
      <c r="Q493" s="1122"/>
      <c r="R493" s="1122"/>
      <c r="S493" s="1122"/>
      <c r="T493" s="1122"/>
      <c r="U493" s="1122"/>
      <c r="V493" s="1122"/>
      <c r="W493" s="1122"/>
      <c r="X493" s="1122"/>
      <c r="Y493" s="1122"/>
      <c r="Z493" s="1122"/>
    </row>
    <row r="494">
      <c r="A494" s="1122"/>
      <c r="B494" s="1122"/>
      <c r="C494" s="1122"/>
      <c r="D494" s="1122"/>
      <c r="E494" s="1122"/>
      <c r="F494" s="1122"/>
      <c r="G494" s="1122"/>
      <c r="H494" s="1122"/>
      <c r="I494" s="1122"/>
      <c r="J494" s="1122"/>
      <c r="K494" s="1122"/>
      <c r="L494" s="1122"/>
      <c r="M494" s="1122"/>
      <c r="N494" s="1122"/>
      <c r="O494" s="1122"/>
      <c r="P494" s="1122"/>
      <c r="Q494" s="1122"/>
      <c r="R494" s="1122"/>
      <c r="S494" s="1122"/>
      <c r="T494" s="1122"/>
      <c r="U494" s="1122"/>
      <c r="V494" s="1122"/>
      <c r="W494" s="1122"/>
      <c r="X494" s="1122"/>
      <c r="Y494" s="1122"/>
      <c r="Z494" s="1122"/>
    </row>
    <row r="495">
      <c r="A495" s="1122"/>
      <c r="B495" s="1122"/>
      <c r="C495" s="1122"/>
      <c r="D495" s="1122"/>
      <c r="E495" s="1122"/>
      <c r="F495" s="1122"/>
      <c r="G495" s="1122"/>
      <c r="H495" s="1122"/>
      <c r="I495" s="1122"/>
      <c r="J495" s="1122"/>
      <c r="K495" s="1122"/>
      <c r="L495" s="1122"/>
      <c r="M495" s="1122"/>
      <c r="N495" s="1122"/>
      <c r="O495" s="1122"/>
      <c r="P495" s="1122"/>
      <c r="Q495" s="1122"/>
      <c r="R495" s="1122"/>
      <c r="S495" s="1122"/>
      <c r="T495" s="1122"/>
      <c r="U495" s="1122"/>
      <c r="V495" s="1122"/>
      <c r="W495" s="1122"/>
      <c r="X495" s="1122"/>
      <c r="Y495" s="1122"/>
      <c r="Z495" s="1122"/>
    </row>
    <row r="496">
      <c r="A496" s="1122"/>
      <c r="B496" s="1122"/>
      <c r="C496" s="1122"/>
      <c r="D496" s="1122"/>
      <c r="E496" s="1122"/>
      <c r="F496" s="1122"/>
      <c r="G496" s="1122"/>
      <c r="H496" s="1122"/>
      <c r="I496" s="1122"/>
      <c r="J496" s="1122"/>
      <c r="K496" s="1122"/>
      <c r="L496" s="1122"/>
      <c r="M496" s="1122"/>
      <c r="N496" s="1122"/>
      <c r="O496" s="1122"/>
      <c r="P496" s="1122"/>
      <c r="Q496" s="1122"/>
      <c r="R496" s="1122"/>
      <c r="S496" s="1122"/>
      <c r="T496" s="1122"/>
      <c r="U496" s="1122"/>
      <c r="V496" s="1122"/>
      <c r="W496" s="1122"/>
      <c r="X496" s="1122"/>
      <c r="Y496" s="1122"/>
      <c r="Z496" s="1122"/>
    </row>
    <row r="497">
      <c r="A497" s="1122"/>
      <c r="B497" s="1122"/>
      <c r="C497" s="1122"/>
      <c r="D497" s="1122"/>
      <c r="E497" s="1122"/>
      <c r="F497" s="1122"/>
      <c r="G497" s="1122"/>
      <c r="H497" s="1122"/>
      <c r="I497" s="1122"/>
      <c r="J497" s="1122"/>
      <c r="K497" s="1122"/>
      <c r="L497" s="1122"/>
      <c r="M497" s="1122"/>
      <c r="N497" s="1122"/>
      <c r="O497" s="1122"/>
      <c r="P497" s="1122"/>
      <c r="Q497" s="1122"/>
      <c r="R497" s="1122"/>
      <c r="S497" s="1122"/>
      <c r="T497" s="1122"/>
      <c r="U497" s="1122"/>
      <c r="V497" s="1122"/>
      <c r="W497" s="1122"/>
      <c r="X497" s="1122"/>
      <c r="Y497" s="1122"/>
      <c r="Z497" s="1122"/>
    </row>
    <row r="498">
      <c r="A498" s="1122"/>
      <c r="B498" s="1122"/>
      <c r="C498" s="1122"/>
      <c r="D498" s="1122"/>
      <c r="E498" s="1122"/>
      <c r="F498" s="1122"/>
      <c r="G498" s="1122"/>
      <c r="H498" s="1122"/>
      <c r="I498" s="1122"/>
      <c r="J498" s="1122"/>
      <c r="K498" s="1122"/>
      <c r="L498" s="1122"/>
      <c r="M498" s="1122"/>
      <c r="N498" s="1122"/>
      <c r="O498" s="1122"/>
      <c r="P498" s="1122"/>
      <c r="Q498" s="1122"/>
      <c r="R498" s="1122"/>
      <c r="S498" s="1122"/>
      <c r="T498" s="1122"/>
      <c r="U498" s="1122"/>
      <c r="V498" s="1122"/>
      <c r="W498" s="1122"/>
      <c r="X498" s="1122"/>
      <c r="Y498" s="1122"/>
      <c r="Z498" s="1122"/>
    </row>
    <row r="499">
      <c r="A499" s="1122"/>
      <c r="B499" s="1122"/>
      <c r="C499" s="1122"/>
      <c r="D499" s="1122"/>
      <c r="E499" s="1122"/>
      <c r="F499" s="1122"/>
      <c r="G499" s="1122"/>
      <c r="H499" s="1122"/>
      <c r="I499" s="1122"/>
      <c r="J499" s="1122"/>
      <c r="K499" s="1122"/>
      <c r="L499" s="1122"/>
      <c r="M499" s="1122"/>
      <c r="N499" s="1122"/>
      <c r="O499" s="1122"/>
      <c r="P499" s="1122"/>
      <c r="Q499" s="1122"/>
      <c r="R499" s="1122"/>
      <c r="S499" s="1122"/>
      <c r="T499" s="1122"/>
      <c r="U499" s="1122"/>
      <c r="V499" s="1122"/>
      <c r="W499" s="1122"/>
      <c r="X499" s="1122"/>
      <c r="Y499" s="1122"/>
      <c r="Z499" s="1122"/>
    </row>
    <row r="500">
      <c r="A500" s="1122"/>
      <c r="B500" s="1122"/>
      <c r="C500" s="1122"/>
      <c r="D500" s="1122"/>
      <c r="E500" s="1122"/>
      <c r="F500" s="1122"/>
      <c r="G500" s="1122"/>
      <c r="H500" s="1122"/>
      <c r="I500" s="1122"/>
      <c r="J500" s="1122"/>
      <c r="K500" s="1122"/>
      <c r="L500" s="1122"/>
      <c r="M500" s="1122"/>
      <c r="N500" s="1122"/>
      <c r="O500" s="1122"/>
      <c r="P500" s="1122"/>
      <c r="Q500" s="1122"/>
      <c r="R500" s="1122"/>
      <c r="S500" s="1122"/>
      <c r="T500" s="1122"/>
      <c r="U500" s="1122"/>
      <c r="V500" s="1122"/>
      <c r="W500" s="1122"/>
      <c r="X500" s="1122"/>
      <c r="Y500" s="1122"/>
      <c r="Z500" s="1122"/>
    </row>
    <row r="501">
      <c r="A501" s="1122"/>
      <c r="B501" s="1122"/>
      <c r="C501" s="1122"/>
      <c r="D501" s="1122"/>
      <c r="E501" s="1122"/>
      <c r="F501" s="1122"/>
      <c r="G501" s="1122"/>
      <c r="H501" s="1122"/>
      <c r="I501" s="1122"/>
      <c r="J501" s="1122"/>
      <c r="K501" s="1122"/>
      <c r="L501" s="1122"/>
      <c r="M501" s="1122"/>
      <c r="N501" s="1122"/>
      <c r="O501" s="1122"/>
      <c r="P501" s="1122"/>
      <c r="Q501" s="1122"/>
      <c r="R501" s="1122"/>
      <c r="S501" s="1122"/>
      <c r="T501" s="1122"/>
      <c r="U501" s="1122"/>
      <c r="V501" s="1122"/>
      <c r="W501" s="1122"/>
      <c r="X501" s="1122"/>
      <c r="Y501" s="1122"/>
      <c r="Z501" s="1122"/>
    </row>
    <row r="502">
      <c r="A502" s="1122"/>
      <c r="B502" s="1122"/>
      <c r="C502" s="1122"/>
      <c r="D502" s="1122"/>
      <c r="E502" s="1122"/>
      <c r="F502" s="1122"/>
      <c r="G502" s="1122"/>
      <c r="H502" s="1122"/>
      <c r="I502" s="1122"/>
      <c r="J502" s="1122"/>
      <c r="K502" s="1122"/>
      <c r="L502" s="1122"/>
      <c r="M502" s="1122"/>
      <c r="N502" s="1122"/>
      <c r="O502" s="1122"/>
      <c r="P502" s="1122"/>
      <c r="Q502" s="1122"/>
      <c r="R502" s="1122"/>
      <c r="S502" s="1122"/>
      <c r="T502" s="1122"/>
      <c r="U502" s="1122"/>
      <c r="V502" s="1122"/>
      <c r="W502" s="1122"/>
      <c r="X502" s="1122"/>
      <c r="Y502" s="1122"/>
      <c r="Z502" s="1122"/>
    </row>
    <row r="503">
      <c r="A503" s="1122"/>
      <c r="B503" s="1122"/>
      <c r="C503" s="1122"/>
      <c r="D503" s="1122"/>
      <c r="E503" s="1122"/>
      <c r="F503" s="1122"/>
      <c r="G503" s="1122"/>
      <c r="H503" s="1122"/>
      <c r="I503" s="1122"/>
      <c r="J503" s="1122"/>
      <c r="K503" s="1122"/>
      <c r="L503" s="1122"/>
      <c r="M503" s="1122"/>
      <c r="N503" s="1122"/>
      <c r="O503" s="1122"/>
      <c r="P503" s="1122"/>
      <c r="Q503" s="1122"/>
      <c r="R503" s="1122"/>
      <c r="S503" s="1122"/>
      <c r="T503" s="1122"/>
      <c r="U503" s="1122"/>
      <c r="V503" s="1122"/>
      <c r="W503" s="1122"/>
      <c r="X503" s="1122"/>
      <c r="Y503" s="1122"/>
      <c r="Z503" s="1122"/>
    </row>
    <row r="504">
      <c r="A504" s="1122"/>
      <c r="B504" s="1122"/>
      <c r="C504" s="1122"/>
      <c r="D504" s="1122"/>
      <c r="E504" s="1122"/>
      <c r="F504" s="1122"/>
      <c r="G504" s="1122"/>
      <c r="H504" s="1122"/>
      <c r="I504" s="1122"/>
      <c r="J504" s="1122"/>
      <c r="K504" s="1122"/>
      <c r="L504" s="1122"/>
      <c r="M504" s="1122"/>
      <c r="N504" s="1122"/>
      <c r="O504" s="1122"/>
      <c r="P504" s="1122"/>
      <c r="Q504" s="1122"/>
      <c r="R504" s="1122"/>
      <c r="S504" s="1122"/>
      <c r="T504" s="1122"/>
      <c r="U504" s="1122"/>
      <c r="V504" s="1122"/>
      <c r="W504" s="1122"/>
      <c r="X504" s="1122"/>
      <c r="Y504" s="1122"/>
      <c r="Z504" s="1122"/>
    </row>
    <row r="505">
      <c r="A505" s="1122"/>
      <c r="B505" s="1122"/>
      <c r="C505" s="1122"/>
      <c r="D505" s="1122"/>
      <c r="E505" s="1122"/>
      <c r="F505" s="1122"/>
      <c r="G505" s="1122"/>
      <c r="H505" s="1122"/>
      <c r="I505" s="1122"/>
      <c r="J505" s="1122"/>
      <c r="K505" s="1122"/>
      <c r="L505" s="1122"/>
      <c r="M505" s="1122"/>
      <c r="N505" s="1122"/>
      <c r="O505" s="1122"/>
      <c r="P505" s="1122"/>
      <c r="Q505" s="1122"/>
      <c r="R505" s="1122"/>
      <c r="S505" s="1122"/>
      <c r="T505" s="1122"/>
      <c r="U505" s="1122"/>
      <c r="V505" s="1122"/>
      <c r="W505" s="1122"/>
      <c r="X505" s="1122"/>
      <c r="Y505" s="1122"/>
      <c r="Z505" s="1122"/>
    </row>
    <row r="506">
      <c r="A506" s="1122"/>
      <c r="B506" s="1122"/>
      <c r="C506" s="1122"/>
      <c r="D506" s="1122"/>
      <c r="E506" s="1122"/>
      <c r="F506" s="1122"/>
      <c r="G506" s="1122"/>
      <c r="H506" s="1122"/>
      <c r="I506" s="1122"/>
      <c r="J506" s="1122"/>
      <c r="K506" s="1122"/>
      <c r="L506" s="1122"/>
      <c r="M506" s="1122"/>
      <c r="N506" s="1122"/>
      <c r="O506" s="1122"/>
      <c r="P506" s="1122"/>
      <c r="Q506" s="1122"/>
      <c r="R506" s="1122"/>
      <c r="S506" s="1122"/>
      <c r="T506" s="1122"/>
      <c r="U506" s="1122"/>
      <c r="V506" s="1122"/>
      <c r="W506" s="1122"/>
      <c r="X506" s="1122"/>
      <c r="Y506" s="1122"/>
      <c r="Z506" s="1122"/>
    </row>
    <row r="507">
      <c r="A507" s="1122"/>
      <c r="B507" s="1122"/>
      <c r="C507" s="1122"/>
      <c r="D507" s="1122"/>
      <c r="E507" s="1122"/>
      <c r="F507" s="1122"/>
      <c r="G507" s="1122"/>
      <c r="H507" s="1122"/>
      <c r="I507" s="1122"/>
      <c r="J507" s="1122"/>
      <c r="K507" s="1122"/>
      <c r="L507" s="1122"/>
      <c r="M507" s="1122"/>
      <c r="N507" s="1122"/>
      <c r="O507" s="1122"/>
      <c r="P507" s="1122"/>
      <c r="Q507" s="1122"/>
      <c r="R507" s="1122"/>
      <c r="S507" s="1122"/>
      <c r="T507" s="1122"/>
      <c r="U507" s="1122"/>
      <c r="V507" s="1122"/>
      <c r="W507" s="1122"/>
      <c r="X507" s="1122"/>
      <c r="Y507" s="1122"/>
      <c r="Z507" s="1122"/>
    </row>
    <row r="508">
      <c r="A508" s="1122"/>
      <c r="B508" s="1122"/>
      <c r="C508" s="1122"/>
      <c r="D508" s="1122"/>
      <c r="E508" s="1122"/>
      <c r="F508" s="1122"/>
      <c r="G508" s="1122"/>
      <c r="H508" s="1122"/>
      <c r="I508" s="1122"/>
      <c r="J508" s="1122"/>
      <c r="K508" s="1122"/>
      <c r="L508" s="1122"/>
      <c r="M508" s="1122"/>
      <c r="N508" s="1122"/>
      <c r="O508" s="1122"/>
      <c r="P508" s="1122"/>
      <c r="Q508" s="1122"/>
      <c r="R508" s="1122"/>
      <c r="S508" s="1122"/>
      <c r="T508" s="1122"/>
      <c r="U508" s="1122"/>
      <c r="V508" s="1122"/>
      <c r="W508" s="1122"/>
      <c r="X508" s="1122"/>
      <c r="Y508" s="1122"/>
      <c r="Z508" s="1122"/>
    </row>
    <row r="509">
      <c r="A509" s="1122"/>
      <c r="B509" s="1122"/>
      <c r="C509" s="1122"/>
      <c r="D509" s="1122"/>
      <c r="E509" s="1122"/>
      <c r="F509" s="1122"/>
      <c r="G509" s="1122"/>
      <c r="H509" s="1122"/>
      <c r="I509" s="1122"/>
      <c r="J509" s="1122"/>
      <c r="K509" s="1122"/>
      <c r="L509" s="1122"/>
      <c r="M509" s="1122"/>
      <c r="N509" s="1122"/>
      <c r="O509" s="1122"/>
      <c r="P509" s="1122"/>
      <c r="Q509" s="1122"/>
      <c r="R509" s="1122"/>
      <c r="S509" s="1122"/>
      <c r="T509" s="1122"/>
      <c r="U509" s="1122"/>
      <c r="V509" s="1122"/>
      <c r="W509" s="1122"/>
      <c r="X509" s="1122"/>
      <c r="Y509" s="1122"/>
      <c r="Z509" s="1122"/>
    </row>
    <row r="510">
      <c r="A510" s="1122"/>
      <c r="B510" s="1122"/>
      <c r="C510" s="1122"/>
      <c r="D510" s="1122"/>
      <c r="E510" s="1122"/>
      <c r="F510" s="1122"/>
      <c r="G510" s="1122"/>
      <c r="H510" s="1122"/>
      <c r="I510" s="1122"/>
      <c r="J510" s="1122"/>
      <c r="K510" s="1122"/>
      <c r="L510" s="1122"/>
      <c r="M510" s="1122"/>
      <c r="N510" s="1122"/>
      <c r="O510" s="1122"/>
      <c r="P510" s="1122"/>
      <c r="Q510" s="1122"/>
      <c r="R510" s="1122"/>
      <c r="S510" s="1122"/>
      <c r="T510" s="1122"/>
      <c r="U510" s="1122"/>
      <c r="V510" s="1122"/>
      <c r="W510" s="1122"/>
      <c r="X510" s="1122"/>
      <c r="Y510" s="1122"/>
      <c r="Z510" s="1122"/>
    </row>
    <row r="511">
      <c r="A511" s="1122"/>
      <c r="B511" s="1122"/>
      <c r="C511" s="1122"/>
      <c r="D511" s="1122"/>
      <c r="E511" s="1122"/>
      <c r="F511" s="1122"/>
      <c r="G511" s="1122"/>
      <c r="H511" s="1122"/>
      <c r="I511" s="1122"/>
      <c r="J511" s="1122"/>
      <c r="K511" s="1122"/>
      <c r="L511" s="1122"/>
      <c r="M511" s="1122"/>
      <c r="N511" s="1122"/>
      <c r="O511" s="1122"/>
      <c r="P511" s="1122"/>
      <c r="Q511" s="1122"/>
      <c r="R511" s="1122"/>
      <c r="S511" s="1122"/>
      <c r="T511" s="1122"/>
      <c r="U511" s="1122"/>
      <c r="V511" s="1122"/>
      <c r="W511" s="1122"/>
      <c r="X511" s="1122"/>
      <c r="Y511" s="1122"/>
      <c r="Z511" s="1122"/>
    </row>
    <row r="512">
      <c r="A512" s="1122"/>
      <c r="B512" s="1122"/>
      <c r="C512" s="1122"/>
      <c r="D512" s="1122"/>
      <c r="E512" s="1122"/>
      <c r="F512" s="1122"/>
      <c r="G512" s="1122"/>
      <c r="H512" s="1122"/>
      <c r="I512" s="1122"/>
      <c r="J512" s="1122"/>
      <c r="K512" s="1122"/>
      <c r="L512" s="1122"/>
      <c r="M512" s="1122"/>
      <c r="N512" s="1122"/>
      <c r="O512" s="1122"/>
      <c r="P512" s="1122"/>
      <c r="Q512" s="1122"/>
      <c r="R512" s="1122"/>
      <c r="S512" s="1122"/>
      <c r="T512" s="1122"/>
      <c r="U512" s="1122"/>
      <c r="V512" s="1122"/>
      <c r="W512" s="1122"/>
      <c r="X512" s="1122"/>
      <c r="Y512" s="1122"/>
      <c r="Z512" s="1122"/>
    </row>
    <row r="513">
      <c r="A513" s="1122"/>
      <c r="B513" s="1122"/>
      <c r="C513" s="1122"/>
      <c r="D513" s="1122"/>
      <c r="E513" s="1122"/>
      <c r="F513" s="1122"/>
      <c r="G513" s="1122"/>
      <c r="H513" s="1122"/>
      <c r="I513" s="1122"/>
      <c r="J513" s="1122"/>
      <c r="K513" s="1122"/>
      <c r="L513" s="1122"/>
      <c r="M513" s="1122"/>
      <c r="N513" s="1122"/>
      <c r="O513" s="1122"/>
      <c r="P513" s="1122"/>
      <c r="Q513" s="1122"/>
      <c r="R513" s="1122"/>
      <c r="S513" s="1122"/>
      <c r="T513" s="1122"/>
      <c r="U513" s="1122"/>
      <c r="V513" s="1122"/>
      <c r="W513" s="1122"/>
      <c r="X513" s="1122"/>
      <c r="Y513" s="1122"/>
      <c r="Z513" s="1122"/>
    </row>
    <row r="514">
      <c r="A514" s="1122"/>
      <c r="B514" s="1122"/>
      <c r="C514" s="1122"/>
      <c r="D514" s="1122"/>
      <c r="E514" s="1122"/>
      <c r="F514" s="1122"/>
      <c r="G514" s="1122"/>
      <c r="H514" s="1122"/>
      <c r="I514" s="1122"/>
      <c r="J514" s="1122"/>
      <c r="K514" s="1122"/>
      <c r="L514" s="1122"/>
      <c r="M514" s="1122"/>
      <c r="N514" s="1122"/>
      <c r="O514" s="1122"/>
      <c r="P514" s="1122"/>
      <c r="Q514" s="1122"/>
      <c r="R514" s="1122"/>
      <c r="S514" s="1122"/>
      <c r="T514" s="1122"/>
      <c r="U514" s="1122"/>
      <c r="V514" s="1122"/>
      <c r="W514" s="1122"/>
      <c r="X514" s="1122"/>
      <c r="Y514" s="1122"/>
      <c r="Z514" s="1122"/>
    </row>
    <row r="515">
      <c r="A515" s="1122"/>
      <c r="B515" s="1122"/>
      <c r="C515" s="1122"/>
      <c r="D515" s="1122"/>
      <c r="E515" s="1122"/>
      <c r="F515" s="1122"/>
      <c r="G515" s="1122"/>
      <c r="H515" s="1122"/>
      <c r="I515" s="1122"/>
      <c r="J515" s="1122"/>
      <c r="K515" s="1122"/>
      <c r="L515" s="1122"/>
      <c r="M515" s="1122"/>
      <c r="N515" s="1122"/>
      <c r="O515" s="1122"/>
      <c r="P515" s="1122"/>
      <c r="Q515" s="1122"/>
      <c r="R515" s="1122"/>
      <c r="S515" s="1122"/>
      <c r="T515" s="1122"/>
      <c r="U515" s="1122"/>
      <c r="V515" s="1122"/>
      <c r="W515" s="1122"/>
      <c r="X515" s="1122"/>
      <c r="Y515" s="1122"/>
      <c r="Z515" s="1122"/>
    </row>
    <row r="516">
      <c r="A516" s="1122"/>
      <c r="B516" s="1122"/>
      <c r="C516" s="1122"/>
      <c r="D516" s="1122"/>
      <c r="E516" s="1122"/>
      <c r="F516" s="1122"/>
      <c r="G516" s="1122"/>
      <c r="H516" s="1122"/>
      <c r="I516" s="1122"/>
      <c r="J516" s="1122"/>
      <c r="K516" s="1122"/>
      <c r="L516" s="1122"/>
      <c r="M516" s="1122"/>
      <c r="N516" s="1122"/>
      <c r="O516" s="1122"/>
      <c r="P516" s="1122"/>
      <c r="Q516" s="1122"/>
      <c r="R516" s="1122"/>
      <c r="S516" s="1122"/>
      <c r="T516" s="1122"/>
      <c r="U516" s="1122"/>
      <c r="V516" s="1122"/>
      <c r="W516" s="1122"/>
      <c r="X516" s="1122"/>
      <c r="Y516" s="1122"/>
      <c r="Z516" s="1122"/>
    </row>
    <row r="517">
      <c r="A517" s="1122"/>
      <c r="B517" s="1122"/>
      <c r="C517" s="1122"/>
      <c r="D517" s="1122"/>
      <c r="E517" s="1122"/>
      <c r="F517" s="1122"/>
      <c r="G517" s="1122"/>
      <c r="H517" s="1122"/>
      <c r="I517" s="1122"/>
      <c r="J517" s="1122"/>
      <c r="K517" s="1122"/>
      <c r="L517" s="1122"/>
      <c r="M517" s="1122"/>
      <c r="N517" s="1122"/>
      <c r="O517" s="1122"/>
      <c r="P517" s="1122"/>
      <c r="Q517" s="1122"/>
      <c r="R517" s="1122"/>
      <c r="S517" s="1122"/>
      <c r="T517" s="1122"/>
      <c r="U517" s="1122"/>
      <c r="V517" s="1122"/>
      <c r="W517" s="1122"/>
      <c r="X517" s="1122"/>
      <c r="Y517" s="1122"/>
      <c r="Z517" s="1122"/>
    </row>
    <row r="518">
      <c r="A518" s="1122"/>
      <c r="B518" s="1122"/>
      <c r="C518" s="1122"/>
      <c r="D518" s="1122"/>
      <c r="E518" s="1122"/>
      <c r="F518" s="1122"/>
      <c r="G518" s="1122"/>
      <c r="H518" s="1122"/>
      <c r="I518" s="1122"/>
      <c r="J518" s="1122"/>
      <c r="K518" s="1122"/>
      <c r="L518" s="1122"/>
      <c r="M518" s="1122"/>
      <c r="N518" s="1122"/>
      <c r="O518" s="1122"/>
      <c r="P518" s="1122"/>
      <c r="Q518" s="1122"/>
      <c r="R518" s="1122"/>
      <c r="S518" s="1122"/>
      <c r="T518" s="1122"/>
      <c r="U518" s="1122"/>
      <c r="V518" s="1122"/>
      <c r="W518" s="1122"/>
      <c r="X518" s="1122"/>
      <c r="Y518" s="1122"/>
      <c r="Z518" s="1122"/>
    </row>
    <row r="519">
      <c r="A519" s="1122"/>
      <c r="B519" s="1122"/>
      <c r="C519" s="1122"/>
      <c r="D519" s="1122"/>
      <c r="E519" s="1122"/>
      <c r="F519" s="1122"/>
      <c r="G519" s="1122"/>
      <c r="H519" s="1122"/>
      <c r="I519" s="1122"/>
      <c r="J519" s="1122"/>
      <c r="K519" s="1122"/>
      <c r="L519" s="1122"/>
      <c r="M519" s="1122"/>
      <c r="N519" s="1122"/>
      <c r="O519" s="1122"/>
      <c r="P519" s="1122"/>
      <c r="Q519" s="1122"/>
      <c r="R519" s="1122"/>
      <c r="S519" s="1122"/>
      <c r="T519" s="1122"/>
      <c r="U519" s="1122"/>
      <c r="V519" s="1122"/>
      <c r="W519" s="1122"/>
      <c r="X519" s="1122"/>
      <c r="Y519" s="1122"/>
      <c r="Z519" s="1122"/>
    </row>
    <row r="520">
      <c r="A520" s="1122"/>
      <c r="B520" s="1122"/>
      <c r="C520" s="1122"/>
      <c r="D520" s="1122"/>
      <c r="E520" s="1122"/>
      <c r="F520" s="1122"/>
      <c r="G520" s="1122"/>
      <c r="H520" s="1122"/>
      <c r="I520" s="1122"/>
      <c r="J520" s="1122"/>
      <c r="K520" s="1122"/>
      <c r="L520" s="1122"/>
      <c r="M520" s="1122"/>
      <c r="N520" s="1122"/>
      <c r="O520" s="1122"/>
      <c r="P520" s="1122"/>
      <c r="Q520" s="1122"/>
      <c r="R520" s="1122"/>
      <c r="S520" s="1122"/>
      <c r="T520" s="1122"/>
      <c r="U520" s="1122"/>
      <c r="V520" s="1122"/>
      <c r="W520" s="1122"/>
      <c r="X520" s="1122"/>
      <c r="Y520" s="1122"/>
      <c r="Z520" s="1122"/>
    </row>
    <row r="521">
      <c r="A521" s="1122"/>
      <c r="B521" s="1122"/>
      <c r="C521" s="1122"/>
      <c r="D521" s="1122"/>
      <c r="E521" s="1122"/>
      <c r="F521" s="1122"/>
      <c r="G521" s="1122"/>
      <c r="H521" s="1122"/>
      <c r="I521" s="1122"/>
      <c r="J521" s="1122"/>
      <c r="K521" s="1122"/>
      <c r="L521" s="1122"/>
      <c r="M521" s="1122"/>
      <c r="N521" s="1122"/>
      <c r="O521" s="1122"/>
      <c r="P521" s="1122"/>
      <c r="Q521" s="1122"/>
      <c r="R521" s="1122"/>
      <c r="S521" s="1122"/>
      <c r="T521" s="1122"/>
      <c r="U521" s="1122"/>
      <c r="V521" s="1122"/>
      <c r="W521" s="1122"/>
      <c r="X521" s="1122"/>
      <c r="Y521" s="1122"/>
      <c r="Z521" s="1122"/>
    </row>
    <row r="522">
      <c r="A522" s="1122"/>
      <c r="B522" s="1122"/>
      <c r="C522" s="1122"/>
      <c r="D522" s="1122"/>
      <c r="E522" s="1122"/>
      <c r="F522" s="1122"/>
      <c r="G522" s="1122"/>
      <c r="H522" s="1122"/>
      <c r="I522" s="1122"/>
      <c r="J522" s="1122"/>
      <c r="K522" s="1122"/>
      <c r="L522" s="1122"/>
      <c r="M522" s="1122"/>
      <c r="N522" s="1122"/>
      <c r="O522" s="1122"/>
      <c r="P522" s="1122"/>
      <c r="Q522" s="1122"/>
      <c r="R522" s="1122"/>
      <c r="S522" s="1122"/>
      <c r="T522" s="1122"/>
      <c r="U522" s="1122"/>
      <c r="V522" s="1122"/>
      <c r="W522" s="1122"/>
      <c r="X522" s="1122"/>
      <c r="Y522" s="1122"/>
      <c r="Z522" s="1122"/>
    </row>
    <row r="523">
      <c r="A523" s="1122"/>
      <c r="B523" s="1122"/>
      <c r="C523" s="1122"/>
      <c r="D523" s="1122"/>
      <c r="E523" s="1122"/>
      <c r="F523" s="1122"/>
      <c r="G523" s="1122"/>
      <c r="H523" s="1122"/>
      <c r="I523" s="1122"/>
      <c r="J523" s="1122"/>
      <c r="K523" s="1122"/>
      <c r="L523" s="1122"/>
      <c r="M523" s="1122"/>
      <c r="N523" s="1122"/>
      <c r="O523" s="1122"/>
      <c r="P523" s="1122"/>
      <c r="Q523" s="1122"/>
      <c r="R523" s="1122"/>
      <c r="S523" s="1122"/>
      <c r="T523" s="1122"/>
      <c r="U523" s="1122"/>
      <c r="V523" s="1122"/>
      <c r="W523" s="1122"/>
      <c r="X523" s="1122"/>
      <c r="Y523" s="1122"/>
      <c r="Z523" s="1122"/>
    </row>
    <row r="524">
      <c r="A524" s="1122"/>
      <c r="B524" s="1122"/>
      <c r="C524" s="1122"/>
      <c r="D524" s="1122"/>
      <c r="E524" s="1122"/>
      <c r="F524" s="1122"/>
      <c r="G524" s="1122"/>
      <c r="H524" s="1122"/>
      <c r="I524" s="1122"/>
      <c r="J524" s="1122"/>
      <c r="K524" s="1122"/>
      <c r="L524" s="1122"/>
      <c r="M524" s="1122"/>
      <c r="N524" s="1122"/>
      <c r="O524" s="1122"/>
      <c r="P524" s="1122"/>
      <c r="Q524" s="1122"/>
      <c r="R524" s="1122"/>
      <c r="S524" s="1122"/>
      <c r="T524" s="1122"/>
      <c r="U524" s="1122"/>
      <c r="V524" s="1122"/>
      <c r="W524" s="1122"/>
      <c r="X524" s="1122"/>
      <c r="Y524" s="1122"/>
      <c r="Z524" s="1122"/>
    </row>
    <row r="525">
      <c r="A525" s="1122"/>
      <c r="B525" s="1122"/>
      <c r="C525" s="1122"/>
      <c r="D525" s="1122"/>
      <c r="E525" s="1122"/>
      <c r="F525" s="1122"/>
      <c r="G525" s="1122"/>
      <c r="H525" s="1122"/>
      <c r="I525" s="1122"/>
      <c r="J525" s="1122"/>
      <c r="K525" s="1122"/>
      <c r="L525" s="1122"/>
      <c r="M525" s="1122"/>
      <c r="N525" s="1122"/>
      <c r="O525" s="1122"/>
      <c r="P525" s="1122"/>
      <c r="Q525" s="1122"/>
      <c r="R525" s="1122"/>
      <c r="S525" s="1122"/>
      <c r="T525" s="1122"/>
      <c r="U525" s="1122"/>
      <c r="V525" s="1122"/>
      <c r="W525" s="1122"/>
      <c r="X525" s="1122"/>
      <c r="Y525" s="1122"/>
      <c r="Z525" s="1122"/>
    </row>
    <row r="526">
      <c r="A526" s="1122"/>
      <c r="B526" s="1122"/>
      <c r="C526" s="1122"/>
      <c r="D526" s="1122"/>
      <c r="E526" s="1122"/>
      <c r="F526" s="1122"/>
      <c r="G526" s="1122"/>
      <c r="H526" s="1122"/>
      <c r="I526" s="1122"/>
      <c r="J526" s="1122"/>
      <c r="K526" s="1122"/>
      <c r="L526" s="1122"/>
      <c r="M526" s="1122"/>
      <c r="N526" s="1122"/>
      <c r="O526" s="1122"/>
      <c r="P526" s="1122"/>
      <c r="Q526" s="1122"/>
      <c r="R526" s="1122"/>
      <c r="S526" s="1122"/>
      <c r="T526" s="1122"/>
      <c r="U526" s="1122"/>
      <c r="V526" s="1122"/>
      <c r="W526" s="1122"/>
      <c r="X526" s="1122"/>
      <c r="Y526" s="1122"/>
      <c r="Z526" s="1122"/>
    </row>
    <row r="527">
      <c r="A527" s="1122"/>
      <c r="B527" s="1122"/>
      <c r="C527" s="1122"/>
      <c r="D527" s="1122"/>
      <c r="E527" s="1122"/>
      <c r="F527" s="1122"/>
      <c r="G527" s="1122"/>
      <c r="H527" s="1122"/>
      <c r="I527" s="1122"/>
      <c r="J527" s="1122"/>
      <c r="K527" s="1122"/>
      <c r="L527" s="1122"/>
      <c r="M527" s="1122"/>
      <c r="N527" s="1122"/>
      <c r="O527" s="1122"/>
      <c r="P527" s="1122"/>
      <c r="Q527" s="1122"/>
      <c r="R527" s="1122"/>
      <c r="S527" s="1122"/>
      <c r="T527" s="1122"/>
      <c r="U527" s="1122"/>
      <c r="V527" s="1122"/>
      <c r="W527" s="1122"/>
      <c r="X527" s="1122"/>
      <c r="Y527" s="1122"/>
      <c r="Z527" s="1122"/>
    </row>
    <row r="528">
      <c r="A528" s="1122"/>
      <c r="B528" s="1122"/>
      <c r="C528" s="1122"/>
      <c r="D528" s="1122"/>
      <c r="E528" s="1122"/>
      <c r="F528" s="1122"/>
      <c r="G528" s="1122"/>
      <c r="H528" s="1122"/>
      <c r="I528" s="1122"/>
      <c r="J528" s="1122"/>
      <c r="K528" s="1122"/>
      <c r="L528" s="1122"/>
      <c r="M528" s="1122"/>
      <c r="N528" s="1122"/>
      <c r="O528" s="1122"/>
      <c r="P528" s="1122"/>
      <c r="Q528" s="1122"/>
      <c r="R528" s="1122"/>
      <c r="S528" s="1122"/>
      <c r="T528" s="1122"/>
      <c r="U528" s="1122"/>
      <c r="V528" s="1122"/>
      <c r="W528" s="1122"/>
      <c r="X528" s="1122"/>
      <c r="Y528" s="1122"/>
      <c r="Z528" s="1122"/>
    </row>
    <row r="529">
      <c r="A529" s="1122"/>
      <c r="B529" s="1122"/>
      <c r="C529" s="1122"/>
      <c r="D529" s="1122"/>
      <c r="E529" s="1122"/>
      <c r="F529" s="1122"/>
      <c r="G529" s="1122"/>
      <c r="H529" s="1122"/>
      <c r="I529" s="1122"/>
      <c r="J529" s="1122"/>
      <c r="K529" s="1122"/>
      <c r="L529" s="1122"/>
      <c r="M529" s="1122"/>
      <c r="N529" s="1122"/>
      <c r="O529" s="1122"/>
      <c r="P529" s="1122"/>
      <c r="Q529" s="1122"/>
      <c r="R529" s="1122"/>
      <c r="S529" s="1122"/>
      <c r="T529" s="1122"/>
      <c r="U529" s="1122"/>
      <c r="V529" s="1122"/>
      <c r="W529" s="1122"/>
      <c r="X529" s="1122"/>
      <c r="Y529" s="1122"/>
      <c r="Z529" s="1122"/>
    </row>
    <row r="530">
      <c r="A530" s="1122"/>
      <c r="B530" s="1122"/>
      <c r="C530" s="1122"/>
      <c r="D530" s="1122"/>
      <c r="E530" s="1122"/>
      <c r="F530" s="1122"/>
      <c r="G530" s="1122"/>
      <c r="H530" s="1122"/>
      <c r="I530" s="1122"/>
      <c r="J530" s="1122"/>
      <c r="K530" s="1122"/>
      <c r="L530" s="1122"/>
      <c r="M530" s="1122"/>
      <c r="N530" s="1122"/>
      <c r="O530" s="1122"/>
      <c r="P530" s="1122"/>
      <c r="Q530" s="1122"/>
      <c r="R530" s="1122"/>
      <c r="S530" s="1122"/>
      <c r="T530" s="1122"/>
      <c r="U530" s="1122"/>
      <c r="V530" s="1122"/>
      <c r="W530" s="1122"/>
      <c r="X530" s="1122"/>
      <c r="Y530" s="1122"/>
      <c r="Z530" s="1122"/>
    </row>
    <row r="531">
      <c r="A531" s="1122"/>
      <c r="B531" s="1122"/>
      <c r="C531" s="1122"/>
      <c r="D531" s="1122"/>
      <c r="E531" s="1122"/>
      <c r="F531" s="1122"/>
      <c r="G531" s="1122"/>
      <c r="H531" s="1122"/>
      <c r="I531" s="1122"/>
      <c r="J531" s="1122"/>
      <c r="K531" s="1122"/>
      <c r="L531" s="1122"/>
      <c r="M531" s="1122"/>
      <c r="N531" s="1122"/>
      <c r="O531" s="1122"/>
      <c r="P531" s="1122"/>
      <c r="Q531" s="1122"/>
      <c r="R531" s="1122"/>
      <c r="S531" s="1122"/>
      <c r="T531" s="1122"/>
      <c r="U531" s="1122"/>
      <c r="V531" s="1122"/>
      <c r="W531" s="1122"/>
      <c r="X531" s="1122"/>
      <c r="Y531" s="1122"/>
      <c r="Z531" s="1122"/>
    </row>
    <row r="532">
      <c r="A532" s="1122"/>
      <c r="B532" s="1122"/>
      <c r="C532" s="1122"/>
      <c r="D532" s="1122"/>
      <c r="E532" s="1122"/>
      <c r="F532" s="1122"/>
      <c r="G532" s="1122"/>
      <c r="H532" s="1122"/>
      <c r="I532" s="1122"/>
      <c r="J532" s="1122"/>
      <c r="K532" s="1122"/>
      <c r="L532" s="1122"/>
      <c r="M532" s="1122"/>
      <c r="N532" s="1122"/>
      <c r="O532" s="1122"/>
      <c r="P532" s="1122"/>
      <c r="Q532" s="1122"/>
      <c r="R532" s="1122"/>
      <c r="S532" s="1122"/>
      <c r="T532" s="1122"/>
      <c r="U532" s="1122"/>
      <c r="V532" s="1122"/>
      <c r="W532" s="1122"/>
      <c r="X532" s="1122"/>
      <c r="Y532" s="1122"/>
      <c r="Z532" s="1122"/>
    </row>
    <row r="533">
      <c r="A533" s="1122"/>
      <c r="B533" s="1122"/>
      <c r="C533" s="1122"/>
      <c r="D533" s="1122"/>
      <c r="E533" s="1122"/>
      <c r="F533" s="1122"/>
      <c r="G533" s="1122"/>
      <c r="H533" s="1122"/>
      <c r="I533" s="1122"/>
      <c r="J533" s="1122"/>
      <c r="K533" s="1122"/>
      <c r="L533" s="1122"/>
      <c r="M533" s="1122"/>
      <c r="N533" s="1122"/>
      <c r="O533" s="1122"/>
      <c r="P533" s="1122"/>
      <c r="Q533" s="1122"/>
      <c r="R533" s="1122"/>
      <c r="S533" s="1122"/>
      <c r="T533" s="1122"/>
      <c r="U533" s="1122"/>
      <c r="V533" s="1122"/>
      <c r="W533" s="1122"/>
      <c r="X533" s="1122"/>
      <c r="Y533" s="1122"/>
      <c r="Z533" s="1122"/>
    </row>
    <row r="534">
      <c r="A534" s="1122"/>
      <c r="B534" s="1122"/>
      <c r="C534" s="1122"/>
      <c r="D534" s="1122"/>
      <c r="E534" s="1122"/>
      <c r="F534" s="1122"/>
      <c r="G534" s="1122"/>
      <c r="H534" s="1122"/>
      <c r="I534" s="1122"/>
      <c r="J534" s="1122"/>
      <c r="K534" s="1122"/>
      <c r="L534" s="1122"/>
      <c r="M534" s="1122"/>
      <c r="N534" s="1122"/>
      <c r="O534" s="1122"/>
      <c r="P534" s="1122"/>
      <c r="Q534" s="1122"/>
      <c r="R534" s="1122"/>
      <c r="S534" s="1122"/>
      <c r="T534" s="1122"/>
      <c r="U534" s="1122"/>
      <c r="V534" s="1122"/>
      <c r="W534" s="1122"/>
      <c r="X534" s="1122"/>
      <c r="Y534" s="1122"/>
      <c r="Z534" s="1122"/>
    </row>
    <row r="535">
      <c r="A535" s="1122"/>
      <c r="B535" s="1122"/>
      <c r="C535" s="1122"/>
      <c r="D535" s="1122"/>
      <c r="E535" s="1122"/>
      <c r="F535" s="1122"/>
      <c r="G535" s="1122"/>
      <c r="H535" s="1122"/>
      <c r="I535" s="1122"/>
      <c r="J535" s="1122"/>
      <c r="K535" s="1122"/>
      <c r="L535" s="1122"/>
      <c r="M535" s="1122"/>
      <c r="N535" s="1122"/>
      <c r="O535" s="1122"/>
      <c r="P535" s="1122"/>
      <c r="Q535" s="1122"/>
      <c r="R535" s="1122"/>
      <c r="S535" s="1122"/>
      <c r="T535" s="1122"/>
      <c r="U535" s="1122"/>
      <c r="V535" s="1122"/>
      <c r="W535" s="1122"/>
      <c r="X535" s="1122"/>
      <c r="Y535" s="1122"/>
      <c r="Z535" s="1122"/>
    </row>
    <row r="536">
      <c r="A536" s="1122"/>
      <c r="B536" s="1122"/>
      <c r="C536" s="1122"/>
      <c r="D536" s="1122"/>
      <c r="E536" s="1122"/>
      <c r="F536" s="1122"/>
      <c r="G536" s="1122"/>
      <c r="H536" s="1122"/>
      <c r="I536" s="1122"/>
      <c r="J536" s="1122"/>
      <c r="K536" s="1122"/>
      <c r="L536" s="1122"/>
      <c r="M536" s="1122"/>
      <c r="N536" s="1122"/>
      <c r="O536" s="1122"/>
      <c r="P536" s="1122"/>
      <c r="Q536" s="1122"/>
      <c r="R536" s="1122"/>
      <c r="S536" s="1122"/>
      <c r="T536" s="1122"/>
      <c r="U536" s="1122"/>
      <c r="V536" s="1122"/>
      <c r="W536" s="1122"/>
      <c r="X536" s="1122"/>
      <c r="Y536" s="1122"/>
      <c r="Z536" s="1122"/>
    </row>
    <row r="537">
      <c r="A537" s="1122"/>
      <c r="B537" s="1122"/>
      <c r="C537" s="1122"/>
      <c r="D537" s="1122"/>
      <c r="E537" s="1122"/>
      <c r="F537" s="1122"/>
      <c r="G537" s="1122"/>
      <c r="H537" s="1122"/>
      <c r="I537" s="1122"/>
      <c r="J537" s="1122"/>
      <c r="K537" s="1122"/>
      <c r="L537" s="1122"/>
      <c r="M537" s="1122"/>
      <c r="N537" s="1122"/>
      <c r="O537" s="1122"/>
      <c r="P537" s="1122"/>
      <c r="Q537" s="1122"/>
      <c r="R537" s="1122"/>
      <c r="S537" s="1122"/>
      <c r="T537" s="1122"/>
      <c r="U537" s="1122"/>
      <c r="V537" s="1122"/>
      <c r="W537" s="1122"/>
      <c r="X537" s="1122"/>
      <c r="Y537" s="1122"/>
      <c r="Z537" s="1122"/>
    </row>
    <row r="538">
      <c r="A538" s="1122"/>
      <c r="B538" s="1122"/>
      <c r="C538" s="1122"/>
      <c r="D538" s="1122"/>
      <c r="E538" s="1122"/>
      <c r="F538" s="1122"/>
      <c r="G538" s="1122"/>
      <c r="H538" s="1122"/>
      <c r="I538" s="1122"/>
      <c r="J538" s="1122"/>
      <c r="K538" s="1122"/>
      <c r="L538" s="1122"/>
      <c r="M538" s="1122"/>
      <c r="N538" s="1122"/>
      <c r="O538" s="1122"/>
      <c r="P538" s="1122"/>
      <c r="Q538" s="1122"/>
      <c r="R538" s="1122"/>
      <c r="S538" s="1122"/>
      <c r="T538" s="1122"/>
      <c r="U538" s="1122"/>
      <c r="V538" s="1122"/>
      <c r="W538" s="1122"/>
      <c r="X538" s="1122"/>
      <c r="Y538" s="1122"/>
      <c r="Z538" s="1122"/>
    </row>
    <row r="539">
      <c r="A539" s="1122"/>
      <c r="B539" s="1122"/>
      <c r="C539" s="1122"/>
      <c r="D539" s="1122"/>
      <c r="E539" s="1122"/>
      <c r="F539" s="1122"/>
      <c r="G539" s="1122"/>
      <c r="H539" s="1122"/>
      <c r="I539" s="1122"/>
      <c r="J539" s="1122"/>
      <c r="K539" s="1122"/>
      <c r="L539" s="1122"/>
      <c r="M539" s="1122"/>
      <c r="N539" s="1122"/>
      <c r="O539" s="1122"/>
      <c r="P539" s="1122"/>
      <c r="Q539" s="1122"/>
      <c r="R539" s="1122"/>
      <c r="S539" s="1122"/>
      <c r="T539" s="1122"/>
      <c r="U539" s="1122"/>
      <c r="V539" s="1122"/>
      <c r="W539" s="1122"/>
      <c r="X539" s="1122"/>
      <c r="Y539" s="1122"/>
      <c r="Z539" s="1122"/>
    </row>
    <row r="540">
      <c r="A540" s="1122"/>
      <c r="B540" s="1122"/>
      <c r="C540" s="1122"/>
      <c r="D540" s="1122"/>
      <c r="E540" s="1122"/>
      <c r="F540" s="1122"/>
      <c r="G540" s="1122"/>
      <c r="H540" s="1122"/>
      <c r="I540" s="1122"/>
      <c r="J540" s="1122"/>
      <c r="K540" s="1122"/>
      <c r="L540" s="1122"/>
      <c r="M540" s="1122"/>
      <c r="N540" s="1122"/>
      <c r="O540" s="1122"/>
      <c r="P540" s="1122"/>
      <c r="Q540" s="1122"/>
      <c r="R540" s="1122"/>
      <c r="S540" s="1122"/>
      <c r="T540" s="1122"/>
      <c r="U540" s="1122"/>
      <c r="V540" s="1122"/>
      <c r="W540" s="1122"/>
      <c r="X540" s="1122"/>
      <c r="Y540" s="1122"/>
      <c r="Z540" s="1122"/>
    </row>
    <row r="541">
      <c r="A541" s="1122"/>
      <c r="B541" s="1122"/>
      <c r="C541" s="1122"/>
      <c r="D541" s="1122"/>
      <c r="E541" s="1122"/>
      <c r="F541" s="1122"/>
      <c r="G541" s="1122"/>
      <c r="H541" s="1122"/>
      <c r="I541" s="1122"/>
      <c r="J541" s="1122"/>
      <c r="K541" s="1122"/>
      <c r="L541" s="1122"/>
      <c r="M541" s="1122"/>
      <c r="N541" s="1122"/>
      <c r="O541" s="1122"/>
      <c r="P541" s="1122"/>
      <c r="Q541" s="1122"/>
      <c r="R541" s="1122"/>
      <c r="S541" s="1122"/>
      <c r="T541" s="1122"/>
      <c r="U541" s="1122"/>
      <c r="V541" s="1122"/>
      <c r="W541" s="1122"/>
      <c r="X541" s="1122"/>
      <c r="Y541" s="1122"/>
      <c r="Z541" s="1122"/>
    </row>
    <row r="542">
      <c r="A542" s="1122"/>
      <c r="B542" s="1122"/>
      <c r="C542" s="1122"/>
      <c r="D542" s="1122"/>
      <c r="E542" s="1122"/>
      <c r="F542" s="1122"/>
      <c r="G542" s="1122"/>
      <c r="H542" s="1122"/>
      <c r="I542" s="1122"/>
      <c r="J542" s="1122"/>
      <c r="K542" s="1122"/>
      <c r="L542" s="1122"/>
      <c r="M542" s="1122"/>
      <c r="N542" s="1122"/>
      <c r="O542" s="1122"/>
      <c r="P542" s="1122"/>
      <c r="Q542" s="1122"/>
      <c r="R542" s="1122"/>
      <c r="S542" s="1122"/>
      <c r="T542" s="1122"/>
      <c r="U542" s="1122"/>
      <c r="V542" s="1122"/>
      <c r="W542" s="1122"/>
      <c r="X542" s="1122"/>
      <c r="Y542" s="1122"/>
      <c r="Z542" s="1122"/>
    </row>
    <row r="543">
      <c r="A543" s="1122"/>
      <c r="B543" s="1122"/>
      <c r="C543" s="1122"/>
      <c r="D543" s="1122"/>
      <c r="E543" s="1122"/>
      <c r="F543" s="1122"/>
      <c r="G543" s="1122"/>
      <c r="H543" s="1122"/>
      <c r="I543" s="1122"/>
      <c r="J543" s="1122"/>
      <c r="K543" s="1122"/>
      <c r="L543" s="1122"/>
      <c r="M543" s="1122"/>
      <c r="N543" s="1122"/>
      <c r="O543" s="1122"/>
      <c r="P543" s="1122"/>
      <c r="Q543" s="1122"/>
      <c r="R543" s="1122"/>
      <c r="S543" s="1122"/>
      <c r="T543" s="1122"/>
      <c r="U543" s="1122"/>
      <c r="V543" s="1122"/>
      <c r="W543" s="1122"/>
      <c r="X543" s="1122"/>
      <c r="Y543" s="1122"/>
      <c r="Z543" s="1122"/>
    </row>
    <row r="544">
      <c r="A544" s="1122"/>
      <c r="B544" s="1122"/>
      <c r="C544" s="1122"/>
      <c r="D544" s="1122"/>
      <c r="E544" s="1122"/>
      <c r="F544" s="1122"/>
      <c r="G544" s="1122"/>
      <c r="H544" s="1122"/>
      <c r="I544" s="1122"/>
      <c r="J544" s="1122"/>
      <c r="K544" s="1122"/>
      <c r="L544" s="1122"/>
      <c r="M544" s="1122"/>
      <c r="N544" s="1122"/>
      <c r="O544" s="1122"/>
      <c r="P544" s="1122"/>
      <c r="Q544" s="1122"/>
      <c r="R544" s="1122"/>
      <c r="S544" s="1122"/>
      <c r="T544" s="1122"/>
      <c r="U544" s="1122"/>
      <c r="V544" s="1122"/>
      <c r="W544" s="1122"/>
      <c r="X544" s="1122"/>
      <c r="Y544" s="1122"/>
      <c r="Z544" s="1122"/>
    </row>
    <row r="545">
      <c r="A545" s="1122"/>
      <c r="B545" s="1122"/>
      <c r="C545" s="1122"/>
      <c r="D545" s="1122"/>
      <c r="E545" s="1122"/>
      <c r="F545" s="1122"/>
      <c r="G545" s="1122"/>
      <c r="H545" s="1122"/>
      <c r="I545" s="1122"/>
      <c r="J545" s="1122"/>
      <c r="K545" s="1122"/>
      <c r="L545" s="1122"/>
      <c r="M545" s="1122"/>
      <c r="N545" s="1122"/>
      <c r="O545" s="1122"/>
      <c r="P545" s="1122"/>
      <c r="Q545" s="1122"/>
      <c r="R545" s="1122"/>
      <c r="S545" s="1122"/>
      <c r="T545" s="1122"/>
      <c r="U545" s="1122"/>
      <c r="V545" s="1122"/>
      <c r="W545" s="1122"/>
      <c r="X545" s="1122"/>
      <c r="Y545" s="1122"/>
      <c r="Z545" s="1122"/>
    </row>
    <row r="546">
      <c r="A546" s="1122"/>
      <c r="B546" s="1122"/>
      <c r="C546" s="1122"/>
      <c r="D546" s="1122"/>
      <c r="E546" s="1122"/>
      <c r="F546" s="1122"/>
      <c r="G546" s="1122"/>
      <c r="H546" s="1122"/>
      <c r="I546" s="1122"/>
      <c r="J546" s="1122"/>
      <c r="K546" s="1122"/>
      <c r="L546" s="1122"/>
      <c r="M546" s="1122"/>
      <c r="N546" s="1122"/>
      <c r="O546" s="1122"/>
      <c r="P546" s="1122"/>
      <c r="Q546" s="1122"/>
      <c r="R546" s="1122"/>
      <c r="S546" s="1122"/>
      <c r="T546" s="1122"/>
      <c r="U546" s="1122"/>
      <c r="V546" s="1122"/>
      <c r="W546" s="1122"/>
      <c r="X546" s="1122"/>
      <c r="Y546" s="1122"/>
      <c r="Z546" s="1122"/>
    </row>
    <row r="547">
      <c r="A547" s="1122"/>
      <c r="B547" s="1122"/>
      <c r="C547" s="1122"/>
      <c r="D547" s="1122"/>
      <c r="E547" s="1122"/>
      <c r="F547" s="1122"/>
      <c r="G547" s="1122"/>
      <c r="H547" s="1122"/>
      <c r="I547" s="1122"/>
      <c r="J547" s="1122"/>
      <c r="K547" s="1122"/>
      <c r="L547" s="1122"/>
      <c r="M547" s="1122"/>
      <c r="N547" s="1122"/>
      <c r="O547" s="1122"/>
      <c r="P547" s="1122"/>
      <c r="Q547" s="1122"/>
      <c r="R547" s="1122"/>
      <c r="S547" s="1122"/>
      <c r="T547" s="1122"/>
      <c r="U547" s="1122"/>
      <c r="V547" s="1122"/>
      <c r="W547" s="1122"/>
      <c r="X547" s="1122"/>
      <c r="Y547" s="1122"/>
      <c r="Z547" s="1122"/>
    </row>
    <row r="548">
      <c r="A548" s="1122"/>
      <c r="B548" s="1122"/>
      <c r="C548" s="1122"/>
      <c r="D548" s="1122"/>
      <c r="E548" s="1122"/>
      <c r="F548" s="1122"/>
      <c r="G548" s="1122"/>
      <c r="H548" s="1122"/>
      <c r="I548" s="1122"/>
      <c r="J548" s="1122"/>
      <c r="K548" s="1122"/>
      <c r="L548" s="1122"/>
      <c r="M548" s="1122"/>
      <c r="N548" s="1122"/>
      <c r="O548" s="1122"/>
      <c r="P548" s="1122"/>
      <c r="Q548" s="1122"/>
      <c r="R548" s="1122"/>
      <c r="S548" s="1122"/>
      <c r="T548" s="1122"/>
      <c r="U548" s="1122"/>
      <c r="V548" s="1122"/>
      <c r="W548" s="1122"/>
      <c r="X548" s="1122"/>
      <c r="Y548" s="1122"/>
      <c r="Z548" s="1122"/>
    </row>
    <row r="549">
      <c r="A549" s="1122"/>
      <c r="B549" s="1122"/>
      <c r="C549" s="1122"/>
      <c r="D549" s="1122"/>
      <c r="E549" s="1122"/>
      <c r="F549" s="1122"/>
      <c r="G549" s="1122"/>
      <c r="H549" s="1122"/>
      <c r="I549" s="1122"/>
      <c r="J549" s="1122"/>
      <c r="K549" s="1122"/>
      <c r="L549" s="1122"/>
      <c r="M549" s="1122"/>
      <c r="N549" s="1122"/>
      <c r="O549" s="1122"/>
      <c r="P549" s="1122"/>
      <c r="Q549" s="1122"/>
      <c r="R549" s="1122"/>
      <c r="S549" s="1122"/>
      <c r="T549" s="1122"/>
      <c r="U549" s="1122"/>
      <c r="V549" s="1122"/>
      <c r="W549" s="1122"/>
      <c r="X549" s="1122"/>
      <c r="Y549" s="1122"/>
      <c r="Z549" s="1122"/>
    </row>
    <row r="550">
      <c r="A550" s="1122"/>
      <c r="B550" s="1122"/>
      <c r="C550" s="1122"/>
      <c r="D550" s="1122"/>
      <c r="E550" s="1122"/>
      <c r="F550" s="1122"/>
      <c r="G550" s="1122"/>
      <c r="H550" s="1122"/>
      <c r="I550" s="1122"/>
      <c r="J550" s="1122"/>
      <c r="K550" s="1122"/>
      <c r="L550" s="1122"/>
      <c r="M550" s="1122"/>
      <c r="N550" s="1122"/>
      <c r="O550" s="1122"/>
      <c r="P550" s="1122"/>
      <c r="Q550" s="1122"/>
      <c r="R550" s="1122"/>
      <c r="S550" s="1122"/>
      <c r="T550" s="1122"/>
      <c r="U550" s="1122"/>
      <c r="V550" s="1122"/>
      <c r="W550" s="1122"/>
      <c r="X550" s="1122"/>
      <c r="Y550" s="1122"/>
      <c r="Z550" s="1122"/>
    </row>
    <row r="551">
      <c r="A551" s="1122"/>
      <c r="B551" s="1122"/>
      <c r="C551" s="1122"/>
      <c r="D551" s="1122"/>
      <c r="E551" s="1122"/>
      <c r="F551" s="1122"/>
      <c r="G551" s="1122"/>
      <c r="H551" s="1122"/>
      <c r="I551" s="1122"/>
      <c r="J551" s="1122"/>
      <c r="K551" s="1122"/>
      <c r="L551" s="1122"/>
      <c r="M551" s="1122"/>
      <c r="N551" s="1122"/>
      <c r="O551" s="1122"/>
      <c r="P551" s="1122"/>
      <c r="Q551" s="1122"/>
      <c r="R551" s="1122"/>
      <c r="S551" s="1122"/>
      <c r="T551" s="1122"/>
      <c r="U551" s="1122"/>
      <c r="V551" s="1122"/>
      <c r="W551" s="1122"/>
      <c r="X551" s="1122"/>
      <c r="Y551" s="1122"/>
      <c r="Z551" s="1122"/>
    </row>
    <row r="552">
      <c r="A552" s="1122"/>
      <c r="B552" s="1122"/>
      <c r="C552" s="1122"/>
      <c r="D552" s="1122"/>
      <c r="E552" s="1122"/>
      <c r="F552" s="1122"/>
      <c r="G552" s="1122"/>
      <c r="H552" s="1122"/>
      <c r="I552" s="1122"/>
      <c r="J552" s="1122"/>
      <c r="K552" s="1122"/>
      <c r="L552" s="1122"/>
      <c r="M552" s="1122"/>
      <c r="N552" s="1122"/>
      <c r="O552" s="1122"/>
      <c r="P552" s="1122"/>
      <c r="Q552" s="1122"/>
      <c r="R552" s="1122"/>
      <c r="S552" s="1122"/>
      <c r="T552" s="1122"/>
      <c r="U552" s="1122"/>
      <c r="V552" s="1122"/>
      <c r="W552" s="1122"/>
      <c r="X552" s="1122"/>
      <c r="Y552" s="1122"/>
      <c r="Z552" s="1122"/>
    </row>
    <row r="553">
      <c r="A553" s="1122"/>
      <c r="B553" s="1122"/>
      <c r="C553" s="1122"/>
      <c r="D553" s="1122"/>
      <c r="E553" s="1122"/>
      <c r="F553" s="1122"/>
      <c r="G553" s="1122"/>
      <c r="H553" s="1122"/>
      <c r="I553" s="1122"/>
      <c r="J553" s="1122"/>
      <c r="K553" s="1122"/>
      <c r="L553" s="1122"/>
      <c r="M553" s="1122"/>
      <c r="N553" s="1122"/>
      <c r="O553" s="1122"/>
      <c r="P553" s="1122"/>
      <c r="Q553" s="1122"/>
      <c r="R553" s="1122"/>
      <c r="S553" s="1122"/>
      <c r="T553" s="1122"/>
      <c r="U553" s="1122"/>
      <c r="V553" s="1122"/>
      <c r="W553" s="1122"/>
      <c r="X553" s="1122"/>
      <c r="Y553" s="1122"/>
      <c r="Z553" s="1122"/>
    </row>
    <row r="554">
      <c r="A554" s="1122"/>
      <c r="B554" s="1122"/>
      <c r="C554" s="1122"/>
      <c r="D554" s="1122"/>
      <c r="E554" s="1122"/>
      <c r="F554" s="1122"/>
      <c r="G554" s="1122"/>
      <c r="H554" s="1122"/>
      <c r="I554" s="1122"/>
      <c r="J554" s="1122"/>
      <c r="K554" s="1122"/>
      <c r="L554" s="1122"/>
      <c r="M554" s="1122"/>
      <c r="N554" s="1122"/>
      <c r="O554" s="1122"/>
      <c r="P554" s="1122"/>
      <c r="Q554" s="1122"/>
      <c r="R554" s="1122"/>
      <c r="S554" s="1122"/>
      <c r="T554" s="1122"/>
      <c r="U554" s="1122"/>
      <c r="V554" s="1122"/>
      <c r="W554" s="1122"/>
      <c r="X554" s="1122"/>
      <c r="Y554" s="1122"/>
      <c r="Z554" s="1122"/>
    </row>
    <row r="555">
      <c r="A555" s="1122"/>
      <c r="B555" s="1122"/>
      <c r="C555" s="1122"/>
      <c r="D555" s="1122"/>
      <c r="E555" s="1122"/>
      <c r="F555" s="1122"/>
      <c r="G555" s="1122"/>
      <c r="H555" s="1122"/>
      <c r="I555" s="1122"/>
      <c r="J555" s="1122"/>
      <c r="K555" s="1122"/>
      <c r="L555" s="1122"/>
      <c r="M555" s="1122"/>
      <c r="N555" s="1122"/>
      <c r="O555" s="1122"/>
      <c r="P555" s="1122"/>
      <c r="Q555" s="1122"/>
      <c r="R555" s="1122"/>
      <c r="S555" s="1122"/>
      <c r="T555" s="1122"/>
      <c r="U555" s="1122"/>
      <c r="V555" s="1122"/>
      <c r="W555" s="1122"/>
      <c r="X555" s="1122"/>
      <c r="Y555" s="1122"/>
      <c r="Z555" s="1122"/>
    </row>
    <row r="556">
      <c r="A556" s="1122"/>
      <c r="B556" s="1122"/>
      <c r="C556" s="1122"/>
      <c r="D556" s="1122"/>
      <c r="E556" s="1122"/>
      <c r="F556" s="1122"/>
      <c r="G556" s="1122"/>
      <c r="H556" s="1122"/>
      <c r="I556" s="1122"/>
      <c r="J556" s="1122"/>
      <c r="K556" s="1122"/>
      <c r="L556" s="1122"/>
      <c r="M556" s="1122"/>
      <c r="N556" s="1122"/>
      <c r="O556" s="1122"/>
      <c r="P556" s="1122"/>
      <c r="Q556" s="1122"/>
      <c r="R556" s="1122"/>
      <c r="S556" s="1122"/>
      <c r="T556" s="1122"/>
      <c r="U556" s="1122"/>
      <c r="V556" s="1122"/>
      <c r="W556" s="1122"/>
      <c r="X556" s="1122"/>
      <c r="Y556" s="1122"/>
      <c r="Z556" s="1122"/>
    </row>
    <row r="557">
      <c r="A557" s="1122"/>
      <c r="B557" s="1122"/>
      <c r="C557" s="1122"/>
      <c r="D557" s="1122"/>
      <c r="E557" s="1122"/>
      <c r="F557" s="1122"/>
      <c r="G557" s="1122"/>
      <c r="H557" s="1122"/>
      <c r="I557" s="1122"/>
      <c r="J557" s="1122"/>
      <c r="K557" s="1122"/>
      <c r="L557" s="1122"/>
      <c r="M557" s="1122"/>
      <c r="N557" s="1122"/>
      <c r="O557" s="1122"/>
      <c r="P557" s="1122"/>
      <c r="Q557" s="1122"/>
      <c r="R557" s="1122"/>
      <c r="S557" s="1122"/>
      <c r="T557" s="1122"/>
      <c r="U557" s="1122"/>
      <c r="V557" s="1122"/>
      <c r="W557" s="1122"/>
      <c r="X557" s="1122"/>
      <c r="Y557" s="1122"/>
      <c r="Z557" s="1122"/>
    </row>
    <row r="558">
      <c r="A558" s="1122"/>
      <c r="B558" s="1122"/>
      <c r="C558" s="1122"/>
      <c r="D558" s="1122"/>
      <c r="E558" s="1122"/>
      <c r="F558" s="1122"/>
      <c r="G558" s="1122"/>
      <c r="H558" s="1122"/>
      <c r="I558" s="1122"/>
      <c r="J558" s="1122"/>
      <c r="K558" s="1122"/>
      <c r="L558" s="1122"/>
      <c r="M558" s="1122"/>
      <c r="N558" s="1122"/>
      <c r="O558" s="1122"/>
      <c r="P558" s="1122"/>
      <c r="Q558" s="1122"/>
      <c r="R558" s="1122"/>
      <c r="S558" s="1122"/>
      <c r="T558" s="1122"/>
      <c r="U558" s="1122"/>
      <c r="V558" s="1122"/>
      <c r="W558" s="1122"/>
      <c r="X558" s="1122"/>
      <c r="Y558" s="1122"/>
      <c r="Z558" s="1122"/>
    </row>
    <row r="559">
      <c r="A559" s="1122"/>
      <c r="B559" s="1122"/>
      <c r="C559" s="1122"/>
      <c r="D559" s="1122"/>
      <c r="E559" s="1122"/>
      <c r="F559" s="1122"/>
      <c r="G559" s="1122"/>
      <c r="H559" s="1122"/>
      <c r="I559" s="1122"/>
      <c r="J559" s="1122"/>
      <c r="K559" s="1122"/>
      <c r="L559" s="1122"/>
      <c r="M559" s="1122"/>
      <c r="N559" s="1122"/>
      <c r="O559" s="1122"/>
      <c r="P559" s="1122"/>
      <c r="Q559" s="1122"/>
      <c r="R559" s="1122"/>
      <c r="S559" s="1122"/>
      <c r="T559" s="1122"/>
      <c r="U559" s="1122"/>
      <c r="V559" s="1122"/>
      <c r="W559" s="1122"/>
      <c r="X559" s="1122"/>
      <c r="Y559" s="1122"/>
      <c r="Z559" s="1122"/>
    </row>
    <row r="560">
      <c r="A560" s="1122"/>
      <c r="B560" s="1122"/>
      <c r="C560" s="1122"/>
      <c r="D560" s="1122"/>
      <c r="E560" s="1122"/>
      <c r="F560" s="1122"/>
      <c r="G560" s="1122"/>
      <c r="H560" s="1122"/>
      <c r="I560" s="1122"/>
      <c r="J560" s="1122"/>
      <c r="K560" s="1122"/>
      <c r="L560" s="1122"/>
      <c r="M560" s="1122"/>
      <c r="N560" s="1122"/>
      <c r="O560" s="1122"/>
      <c r="P560" s="1122"/>
      <c r="Q560" s="1122"/>
      <c r="R560" s="1122"/>
      <c r="S560" s="1122"/>
      <c r="T560" s="1122"/>
      <c r="U560" s="1122"/>
      <c r="V560" s="1122"/>
      <c r="W560" s="1122"/>
      <c r="X560" s="1122"/>
      <c r="Y560" s="1122"/>
      <c r="Z560" s="1122"/>
    </row>
    <row r="561">
      <c r="A561" s="1122"/>
      <c r="B561" s="1122"/>
      <c r="C561" s="1122"/>
      <c r="D561" s="1122"/>
      <c r="E561" s="1122"/>
      <c r="F561" s="1122"/>
      <c r="G561" s="1122"/>
      <c r="H561" s="1122"/>
      <c r="I561" s="1122"/>
      <c r="J561" s="1122"/>
      <c r="K561" s="1122"/>
      <c r="L561" s="1122"/>
      <c r="M561" s="1122"/>
      <c r="N561" s="1122"/>
      <c r="O561" s="1122"/>
      <c r="P561" s="1122"/>
      <c r="Q561" s="1122"/>
      <c r="R561" s="1122"/>
      <c r="S561" s="1122"/>
      <c r="T561" s="1122"/>
      <c r="U561" s="1122"/>
      <c r="V561" s="1122"/>
      <c r="W561" s="1122"/>
      <c r="X561" s="1122"/>
      <c r="Y561" s="1122"/>
      <c r="Z561" s="1122"/>
    </row>
    <row r="562">
      <c r="A562" s="1122"/>
      <c r="B562" s="1122"/>
      <c r="C562" s="1122"/>
      <c r="D562" s="1122"/>
      <c r="E562" s="1122"/>
      <c r="F562" s="1122"/>
      <c r="G562" s="1122"/>
      <c r="H562" s="1122"/>
      <c r="I562" s="1122"/>
      <c r="J562" s="1122"/>
      <c r="K562" s="1122"/>
      <c r="L562" s="1122"/>
      <c r="M562" s="1122"/>
      <c r="N562" s="1122"/>
      <c r="O562" s="1122"/>
      <c r="P562" s="1122"/>
      <c r="Q562" s="1122"/>
      <c r="R562" s="1122"/>
      <c r="S562" s="1122"/>
      <c r="T562" s="1122"/>
      <c r="U562" s="1122"/>
      <c r="V562" s="1122"/>
      <c r="W562" s="1122"/>
      <c r="X562" s="1122"/>
      <c r="Y562" s="1122"/>
      <c r="Z562" s="1122"/>
    </row>
    <row r="563">
      <c r="A563" s="1122"/>
      <c r="B563" s="1122"/>
      <c r="C563" s="1122"/>
      <c r="D563" s="1122"/>
      <c r="E563" s="1122"/>
      <c r="F563" s="1122"/>
      <c r="G563" s="1122"/>
      <c r="H563" s="1122"/>
      <c r="I563" s="1122"/>
      <c r="J563" s="1122"/>
      <c r="K563" s="1122"/>
      <c r="L563" s="1122"/>
      <c r="M563" s="1122"/>
      <c r="N563" s="1122"/>
      <c r="O563" s="1122"/>
      <c r="P563" s="1122"/>
      <c r="Q563" s="1122"/>
      <c r="R563" s="1122"/>
      <c r="S563" s="1122"/>
      <c r="T563" s="1122"/>
      <c r="U563" s="1122"/>
      <c r="V563" s="1122"/>
      <c r="W563" s="1122"/>
      <c r="X563" s="1122"/>
      <c r="Y563" s="1122"/>
      <c r="Z563" s="1122"/>
    </row>
    <row r="564">
      <c r="A564" s="1122"/>
      <c r="B564" s="1122"/>
      <c r="C564" s="1122"/>
      <c r="D564" s="1122"/>
      <c r="E564" s="1122"/>
      <c r="F564" s="1122"/>
      <c r="G564" s="1122"/>
      <c r="H564" s="1122"/>
      <c r="I564" s="1122"/>
      <c r="J564" s="1122"/>
      <c r="K564" s="1122"/>
      <c r="L564" s="1122"/>
      <c r="M564" s="1122"/>
      <c r="N564" s="1122"/>
      <c r="O564" s="1122"/>
      <c r="P564" s="1122"/>
      <c r="Q564" s="1122"/>
      <c r="R564" s="1122"/>
      <c r="S564" s="1122"/>
      <c r="T564" s="1122"/>
      <c r="U564" s="1122"/>
      <c r="V564" s="1122"/>
      <c r="W564" s="1122"/>
      <c r="X564" s="1122"/>
      <c r="Y564" s="1122"/>
      <c r="Z564" s="1122"/>
    </row>
    <row r="565">
      <c r="A565" s="1122"/>
      <c r="B565" s="1122"/>
      <c r="C565" s="1122"/>
      <c r="D565" s="1122"/>
      <c r="E565" s="1122"/>
      <c r="F565" s="1122"/>
      <c r="G565" s="1122"/>
      <c r="H565" s="1122"/>
      <c r="I565" s="1122"/>
      <c r="J565" s="1122"/>
      <c r="K565" s="1122"/>
      <c r="L565" s="1122"/>
      <c r="M565" s="1122"/>
      <c r="N565" s="1122"/>
      <c r="O565" s="1122"/>
      <c r="P565" s="1122"/>
      <c r="Q565" s="1122"/>
      <c r="R565" s="1122"/>
      <c r="S565" s="1122"/>
      <c r="T565" s="1122"/>
      <c r="U565" s="1122"/>
      <c r="V565" s="1122"/>
      <c r="W565" s="1122"/>
      <c r="X565" s="1122"/>
      <c r="Y565" s="1122"/>
      <c r="Z565" s="1122"/>
    </row>
    <row r="566">
      <c r="A566" s="1122"/>
      <c r="B566" s="1122"/>
      <c r="C566" s="1122"/>
      <c r="D566" s="1122"/>
      <c r="E566" s="1122"/>
      <c r="F566" s="1122"/>
      <c r="G566" s="1122"/>
      <c r="H566" s="1122"/>
      <c r="I566" s="1122"/>
      <c r="J566" s="1122"/>
      <c r="K566" s="1122"/>
      <c r="L566" s="1122"/>
      <c r="M566" s="1122"/>
      <c r="N566" s="1122"/>
      <c r="O566" s="1122"/>
      <c r="P566" s="1122"/>
      <c r="Q566" s="1122"/>
      <c r="R566" s="1122"/>
      <c r="S566" s="1122"/>
      <c r="T566" s="1122"/>
      <c r="U566" s="1122"/>
      <c r="V566" s="1122"/>
      <c r="W566" s="1122"/>
      <c r="X566" s="1122"/>
      <c r="Y566" s="1122"/>
      <c r="Z566" s="1122"/>
    </row>
    <row r="567">
      <c r="A567" s="1122"/>
      <c r="B567" s="1122"/>
      <c r="C567" s="1122"/>
      <c r="D567" s="1122"/>
      <c r="E567" s="1122"/>
      <c r="F567" s="1122"/>
      <c r="G567" s="1122"/>
      <c r="H567" s="1122"/>
      <c r="I567" s="1122"/>
      <c r="J567" s="1122"/>
      <c r="K567" s="1122"/>
      <c r="L567" s="1122"/>
      <c r="M567" s="1122"/>
      <c r="N567" s="1122"/>
      <c r="O567" s="1122"/>
      <c r="P567" s="1122"/>
      <c r="Q567" s="1122"/>
      <c r="R567" s="1122"/>
      <c r="S567" s="1122"/>
      <c r="T567" s="1122"/>
      <c r="U567" s="1122"/>
      <c r="V567" s="1122"/>
      <c r="W567" s="1122"/>
      <c r="X567" s="1122"/>
      <c r="Y567" s="1122"/>
      <c r="Z567" s="1122"/>
    </row>
    <row r="568">
      <c r="A568" s="1122"/>
      <c r="B568" s="1122"/>
      <c r="C568" s="1122"/>
      <c r="D568" s="1122"/>
      <c r="E568" s="1122"/>
      <c r="F568" s="1122"/>
      <c r="G568" s="1122"/>
      <c r="H568" s="1122"/>
      <c r="I568" s="1122"/>
      <c r="J568" s="1122"/>
      <c r="K568" s="1122"/>
      <c r="L568" s="1122"/>
      <c r="M568" s="1122"/>
      <c r="N568" s="1122"/>
      <c r="O568" s="1122"/>
      <c r="P568" s="1122"/>
      <c r="Q568" s="1122"/>
      <c r="R568" s="1122"/>
      <c r="S568" s="1122"/>
      <c r="T568" s="1122"/>
      <c r="U568" s="1122"/>
      <c r="V568" s="1122"/>
      <c r="W568" s="1122"/>
      <c r="X568" s="1122"/>
      <c r="Y568" s="1122"/>
      <c r="Z568" s="1122"/>
    </row>
    <row r="569">
      <c r="A569" s="1122"/>
      <c r="B569" s="1122"/>
      <c r="C569" s="1122"/>
      <c r="D569" s="1122"/>
      <c r="E569" s="1122"/>
      <c r="F569" s="1122"/>
      <c r="G569" s="1122"/>
      <c r="H569" s="1122"/>
      <c r="I569" s="1122"/>
      <c r="J569" s="1122"/>
      <c r="K569" s="1122"/>
      <c r="L569" s="1122"/>
      <c r="M569" s="1122"/>
      <c r="N569" s="1122"/>
      <c r="O569" s="1122"/>
      <c r="P569" s="1122"/>
      <c r="Q569" s="1122"/>
      <c r="R569" s="1122"/>
      <c r="S569" s="1122"/>
      <c r="T569" s="1122"/>
      <c r="U569" s="1122"/>
      <c r="V569" s="1122"/>
      <c r="W569" s="1122"/>
      <c r="X569" s="1122"/>
      <c r="Y569" s="1122"/>
      <c r="Z569" s="1122"/>
    </row>
    <row r="570">
      <c r="A570" s="1122"/>
      <c r="B570" s="1122"/>
      <c r="C570" s="1122"/>
      <c r="D570" s="1122"/>
      <c r="E570" s="1122"/>
      <c r="F570" s="1122"/>
      <c r="G570" s="1122"/>
      <c r="H570" s="1122"/>
      <c r="I570" s="1122"/>
      <c r="J570" s="1122"/>
      <c r="K570" s="1122"/>
      <c r="L570" s="1122"/>
      <c r="M570" s="1122"/>
      <c r="N570" s="1122"/>
      <c r="O570" s="1122"/>
      <c r="P570" s="1122"/>
      <c r="Q570" s="1122"/>
      <c r="R570" s="1122"/>
      <c r="S570" s="1122"/>
      <c r="T570" s="1122"/>
      <c r="U570" s="1122"/>
      <c r="V570" s="1122"/>
      <c r="W570" s="1122"/>
      <c r="X570" s="1122"/>
      <c r="Y570" s="1122"/>
      <c r="Z570" s="1122"/>
    </row>
    <row r="571">
      <c r="A571" s="1122"/>
      <c r="B571" s="1122"/>
      <c r="C571" s="1122"/>
      <c r="D571" s="1122"/>
      <c r="E571" s="1122"/>
      <c r="F571" s="1122"/>
      <c r="G571" s="1122"/>
      <c r="H571" s="1122"/>
      <c r="I571" s="1122"/>
      <c r="J571" s="1122"/>
      <c r="K571" s="1122"/>
      <c r="L571" s="1122"/>
      <c r="M571" s="1122"/>
      <c r="N571" s="1122"/>
      <c r="O571" s="1122"/>
      <c r="P571" s="1122"/>
      <c r="Q571" s="1122"/>
      <c r="R571" s="1122"/>
      <c r="S571" s="1122"/>
      <c r="T571" s="1122"/>
      <c r="U571" s="1122"/>
      <c r="V571" s="1122"/>
      <c r="W571" s="1122"/>
      <c r="X571" s="1122"/>
      <c r="Y571" s="1122"/>
      <c r="Z571" s="1122"/>
    </row>
    <row r="572">
      <c r="A572" s="1122"/>
      <c r="B572" s="1122"/>
      <c r="C572" s="1122"/>
      <c r="D572" s="1122"/>
      <c r="E572" s="1122"/>
      <c r="F572" s="1122"/>
      <c r="G572" s="1122"/>
      <c r="H572" s="1122"/>
      <c r="I572" s="1122"/>
      <c r="J572" s="1122"/>
      <c r="K572" s="1122"/>
      <c r="L572" s="1122"/>
      <c r="M572" s="1122"/>
      <c r="N572" s="1122"/>
      <c r="O572" s="1122"/>
      <c r="P572" s="1122"/>
      <c r="Q572" s="1122"/>
      <c r="R572" s="1122"/>
      <c r="S572" s="1122"/>
      <c r="T572" s="1122"/>
      <c r="U572" s="1122"/>
      <c r="V572" s="1122"/>
      <c r="W572" s="1122"/>
      <c r="X572" s="1122"/>
      <c r="Y572" s="1122"/>
      <c r="Z572" s="1122"/>
    </row>
    <row r="573">
      <c r="A573" s="1122"/>
      <c r="B573" s="1122"/>
      <c r="C573" s="1122"/>
      <c r="D573" s="1122"/>
      <c r="E573" s="1122"/>
      <c r="F573" s="1122"/>
      <c r="G573" s="1122"/>
      <c r="H573" s="1122"/>
      <c r="I573" s="1122"/>
      <c r="J573" s="1122"/>
      <c r="K573" s="1122"/>
      <c r="L573" s="1122"/>
      <c r="M573" s="1122"/>
      <c r="N573" s="1122"/>
      <c r="O573" s="1122"/>
      <c r="P573" s="1122"/>
      <c r="Q573" s="1122"/>
      <c r="R573" s="1122"/>
      <c r="S573" s="1122"/>
      <c r="T573" s="1122"/>
      <c r="U573" s="1122"/>
      <c r="V573" s="1122"/>
      <c r="W573" s="1122"/>
      <c r="X573" s="1122"/>
      <c r="Y573" s="1122"/>
      <c r="Z573" s="1122"/>
    </row>
    <row r="574">
      <c r="A574" s="1122"/>
      <c r="B574" s="1122"/>
      <c r="C574" s="1122"/>
      <c r="D574" s="1122"/>
      <c r="E574" s="1122"/>
      <c r="F574" s="1122"/>
      <c r="G574" s="1122"/>
      <c r="H574" s="1122"/>
      <c r="I574" s="1122"/>
      <c r="J574" s="1122"/>
      <c r="K574" s="1122"/>
      <c r="L574" s="1122"/>
      <c r="M574" s="1122"/>
      <c r="N574" s="1122"/>
      <c r="O574" s="1122"/>
      <c r="P574" s="1122"/>
      <c r="Q574" s="1122"/>
      <c r="R574" s="1122"/>
      <c r="S574" s="1122"/>
      <c r="T574" s="1122"/>
      <c r="U574" s="1122"/>
      <c r="V574" s="1122"/>
      <c r="W574" s="1122"/>
      <c r="X574" s="1122"/>
      <c r="Y574" s="1122"/>
      <c r="Z574" s="1122"/>
    </row>
    <row r="575">
      <c r="A575" s="1122"/>
      <c r="B575" s="1122"/>
      <c r="C575" s="1122"/>
      <c r="D575" s="1122"/>
      <c r="E575" s="1122"/>
      <c r="F575" s="1122"/>
      <c r="G575" s="1122"/>
      <c r="H575" s="1122"/>
      <c r="I575" s="1122"/>
      <c r="J575" s="1122"/>
      <c r="K575" s="1122"/>
      <c r="L575" s="1122"/>
      <c r="M575" s="1122"/>
      <c r="N575" s="1122"/>
      <c r="O575" s="1122"/>
      <c r="P575" s="1122"/>
      <c r="Q575" s="1122"/>
      <c r="R575" s="1122"/>
      <c r="S575" s="1122"/>
      <c r="T575" s="1122"/>
      <c r="U575" s="1122"/>
      <c r="V575" s="1122"/>
      <c r="W575" s="1122"/>
      <c r="X575" s="1122"/>
      <c r="Y575" s="1122"/>
      <c r="Z575" s="1122"/>
    </row>
    <row r="576">
      <c r="A576" s="1122"/>
      <c r="B576" s="1122"/>
      <c r="C576" s="1122"/>
      <c r="D576" s="1122"/>
      <c r="E576" s="1122"/>
      <c r="F576" s="1122"/>
      <c r="G576" s="1122"/>
      <c r="H576" s="1122"/>
      <c r="I576" s="1122"/>
      <c r="J576" s="1122"/>
      <c r="K576" s="1122"/>
      <c r="L576" s="1122"/>
      <c r="M576" s="1122"/>
      <c r="N576" s="1122"/>
      <c r="O576" s="1122"/>
      <c r="P576" s="1122"/>
      <c r="Q576" s="1122"/>
      <c r="R576" s="1122"/>
      <c r="S576" s="1122"/>
      <c r="T576" s="1122"/>
      <c r="U576" s="1122"/>
      <c r="V576" s="1122"/>
      <c r="W576" s="1122"/>
      <c r="X576" s="1122"/>
      <c r="Y576" s="1122"/>
      <c r="Z576" s="1122"/>
    </row>
    <row r="577">
      <c r="A577" s="1122"/>
      <c r="B577" s="1122"/>
      <c r="C577" s="1122"/>
      <c r="D577" s="1122"/>
      <c r="E577" s="1122"/>
      <c r="F577" s="1122"/>
      <c r="G577" s="1122"/>
      <c r="H577" s="1122"/>
      <c r="I577" s="1122"/>
      <c r="J577" s="1122"/>
      <c r="K577" s="1122"/>
      <c r="L577" s="1122"/>
      <c r="M577" s="1122"/>
      <c r="N577" s="1122"/>
      <c r="O577" s="1122"/>
      <c r="P577" s="1122"/>
      <c r="Q577" s="1122"/>
      <c r="R577" s="1122"/>
      <c r="S577" s="1122"/>
      <c r="T577" s="1122"/>
      <c r="U577" s="1122"/>
      <c r="V577" s="1122"/>
      <c r="W577" s="1122"/>
      <c r="X577" s="1122"/>
      <c r="Y577" s="1122"/>
      <c r="Z577" s="1122"/>
    </row>
    <row r="578">
      <c r="A578" s="1122"/>
      <c r="B578" s="1122"/>
      <c r="C578" s="1122"/>
      <c r="D578" s="1122"/>
      <c r="E578" s="1122"/>
      <c r="F578" s="1122"/>
      <c r="G578" s="1122"/>
      <c r="H578" s="1122"/>
      <c r="I578" s="1122"/>
      <c r="J578" s="1122"/>
      <c r="K578" s="1122"/>
      <c r="L578" s="1122"/>
      <c r="M578" s="1122"/>
      <c r="N578" s="1122"/>
      <c r="O578" s="1122"/>
      <c r="P578" s="1122"/>
      <c r="Q578" s="1122"/>
      <c r="R578" s="1122"/>
      <c r="S578" s="1122"/>
      <c r="T578" s="1122"/>
      <c r="U578" s="1122"/>
      <c r="V578" s="1122"/>
      <c r="W578" s="1122"/>
      <c r="X578" s="1122"/>
      <c r="Y578" s="1122"/>
      <c r="Z578" s="1122"/>
    </row>
    <row r="579">
      <c r="A579" s="1122"/>
      <c r="B579" s="1122"/>
      <c r="C579" s="1122"/>
      <c r="D579" s="1122"/>
      <c r="E579" s="1122"/>
      <c r="F579" s="1122"/>
      <c r="G579" s="1122"/>
      <c r="H579" s="1122"/>
      <c r="I579" s="1122"/>
      <c r="J579" s="1122"/>
      <c r="K579" s="1122"/>
      <c r="L579" s="1122"/>
      <c r="M579" s="1122"/>
      <c r="N579" s="1122"/>
      <c r="O579" s="1122"/>
      <c r="P579" s="1122"/>
      <c r="Q579" s="1122"/>
      <c r="R579" s="1122"/>
      <c r="S579" s="1122"/>
      <c r="T579" s="1122"/>
      <c r="U579" s="1122"/>
      <c r="V579" s="1122"/>
      <c r="W579" s="1122"/>
      <c r="X579" s="1122"/>
      <c r="Y579" s="1122"/>
      <c r="Z579" s="1122"/>
    </row>
    <row r="580">
      <c r="A580" s="1122"/>
      <c r="B580" s="1122"/>
      <c r="C580" s="1122"/>
      <c r="D580" s="1122"/>
      <c r="E580" s="1122"/>
      <c r="F580" s="1122"/>
      <c r="G580" s="1122"/>
      <c r="H580" s="1122"/>
      <c r="I580" s="1122"/>
      <c r="J580" s="1122"/>
      <c r="K580" s="1122"/>
      <c r="L580" s="1122"/>
      <c r="M580" s="1122"/>
      <c r="N580" s="1122"/>
      <c r="O580" s="1122"/>
      <c r="P580" s="1122"/>
      <c r="Q580" s="1122"/>
      <c r="R580" s="1122"/>
      <c r="S580" s="1122"/>
      <c r="T580" s="1122"/>
      <c r="U580" s="1122"/>
      <c r="V580" s="1122"/>
      <c r="W580" s="1122"/>
      <c r="X580" s="1122"/>
      <c r="Y580" s="1122"/>
      <c r="Z580" s="1122"/>
    </row>
    <row r="581">
      <c r="A581" s="1122"/>
      <c r="B581" s="1122"/>
      <c r="C581" s="1122"/>
      <c r="D581" s="1122"/>
      <c r="E581" s="1122"/>
      <c r="F581" s="1122"/>
      <c r="G581" s="1122"/>
      <c r="H581" s="1122"/>
      <c r="I581" s="1122"/>
      <c r="J581" s="1122"/>
      <c r="K581" s="1122"/>
      <c r="L581" s="1122"/>
      <c r="M581" s="1122"/>
      <c r="N581" s="1122"/>
      <c r="O581" s="1122"/>
      <c r="P581" s="1122"/>
      <c r="Q581" s="1122"/>
      <c r="R581" s="1122"/>
      <c r="S581" s="1122"/>
      <c r="T581" s="1122"/>
      <c r="U581" s="1122"/>
      <c r="V581" s="1122"/>
      <c r="W581" s="1122"/>
      <c r="X581" s="1122"/>
      <c r="Y581" s="1122"/>
      <c r="Z581" s="1122"/>
    </row>
    <row r="582">
      <c r="A582" s="1122"/>
      <c r="B582" s="1122"/>
      <c r="C582" s="1122"/>
      <c r="D582" s="1122"/>
      <c r="E582" s="1122"/>
      <c r="F582" s="1122"/>
      <c r="G582" s="1122"/>
      <c r="H582" s="1122"/>
      <c r="I582" s="1122"/>
      <c r="J582" s="1122"/>
      <c r="K582" s="1122"/>
      <c r="L582" s="1122"/>
      <c r="M582" s="1122"/>
      <c r="N582" s="1122"/>
      <c r="O582" s="1122"/>
      <c r="P582" s="1122"/>
      <c r="Q582" s="1122"/>
      <c r="R582" s="1122"/>
      <c r="S582" s="1122"/>
      <c r="T582" s="1122"/>
      <c r="U582" s="1122"/>
      <c r="V582" s="1122"/>
      <c r="W582" s="1122"/>
      <c r="X582" s="1122"/>
      <c r="Y582" s="1122"/>
      <c r="Z582" s="1122"/>
    </row>
    <row r="583">
      <c r="A583" s="1122"/>
      <c r="B583" s="1122"/>
      <c r="C583" s="1122"/>
      <c r="D583" s="1122"/>
      <c r="E583" s="1122"/>
      <c r="F583" s="1122"/>
      <c r="G583" s="1122"/>
      <c r="H583" s="1122"/>
      <c r="I583" s="1122"/>
      <c r="J583" s="1122"/>
      <c r="K583" s="1122"/>
      <c r="L583" s="1122"/>
      <c r="M583" s="1122"/>
      <c r="N583" s="1122"/>
      <c r="O583" s="1122"/>
      <c r="P583" s="1122"/>
      <c r="Q583" s="1122"/>
      <c r="R583" s="1122"/>
      <c r="S583" s="1122"/>
      <c r="T583" s="1122"/>
      <c r="U583" s="1122"/>
      <c r="V583" s="1122"/>
      <c r="W583" s="1122"/>
      <c r="X583" s="1122"/>
      <c r="Y583" s="1122"/>
      <c r="Z583" s="1122"/>
    </row>
    <row r="584">
      <c r="A584" s="1122"/>
      <c r="B584" s="1122"/>
      <c r="C584" s="1122"/>
      <c r="D584" s="1122"/>
      <c r="E584" s="1122"/>
      <c r="F584" s="1122"/>
      <c r="G584" s="1122"/>
      <c r="H584" s="1122"/>
      <c r="I584" s="1122"/>
      <c r="J584" s="1122"/>
      <c r="K584" s="1122"/>
      <c r="L584" s="1122"/>
      <c r="M584" s="1122"/>
      <c r="N584" s="1122"/>
      <c r="O584" s="1122"/>
      <c r="P584" s="1122"/>
      <c r="Q584" s="1122"/>
      <c r="R584" s="1122"/>
      <c r="S584" s="1122"/>
      <c r="T584" s="1122"/>
      <c r="U584" s="1122"/>
      <c r="V584" s="1122"/>
      <c r="W584" s="1122"/>
      <c r="X584" s="1122"/>
      <c r="Y584" s="1122"/>
      <c r="Z584" s="1122"/>
    </row>
    <row r="585">
      <c r="A585" s="1122"/>
      <c r="B585" s="1122"/>
      <c r="C585" s="1122"/>
      <c r="D585" s="1122"/>
      <c r="E585" s="1122"/>
      <c r="F585" s="1122"/>
      <c r="G585" s="1122"/>
      <c r="H585" s="1122"/>
      <c r="I585" s="1122"/>
      <c r="J585" s="1122"/>
      <c r="K585" s="1122"/>
      <c r="L585" s="1122"/>
      <c r="M585" s="1122"/>
      <c r="N585" s="1122"/>
      <c r="O585" s="1122"/>
      <c r="P585" s="1122"/>
      <c r="Q585" s="1122"/>
      <c r="R585" s="1122"/>
      <c r="S585" s="1122"/>
      <c r="T585" s="1122"/>
      <c r="U585" s="1122"/>
      <c r="V585" s="1122"/>
      <c r="W585" s="1122"/>
      <c r="X585" s="1122"/>
      <c r="Y585" s="1122"/>
      <c r="Z585" s="1122"/>
    </row>
    <row r="586">
      <c r="A586" s="1122"/>
      <c r="B586" s="1122"/>
      <c r="C586" s="1122"/>
      <c r="D586" s="1122"/>
      <c r="E586" s="1122"/>
      <c r="F586" s="1122"/>
      <c r="G586" s="1122"/>
      <c r="H586" s="1122"/>
      <c r="I586" s="1122"/>
      <c r="J586" s="1122"/>
      <c r="K586" s="1122"/>
      <c r="L586" s="1122"/>
      <c r="M586" s="1122"/>
      <c r="N586" s="1122"/>
      <c r="O586" s="1122"/>
      <c r="P586" s="1122"/>
      <c r="Q586" s="1122"/>
      <c r="R586" s="1122"/>
      <c r="S586" s="1122"/>
      <c r="T586" s="1122"/>
      <c r="U586" s="1122"/>
      <c r="V586" s="1122"/>
      <c r="W586" s="1122"/>
      <c r="X586" s="1122"/>
      <c r="Y586" s="1122"/>
      <c r="Z586" s="1122"/>
    </row>
    <row r="587">
      <c r="A587" s="1122"/>
      <c r="B587" s="1122"/>
      <c r="C587" s="1122"/>
      <c r="D587" s="1122"/>
      <c r="E587" s="1122"/>
      <c r="F587" s="1122"/>
      <c r="G587" s="1122"/>
      <c r="H587" s="1122"/>
      <c r="I587" s="1122"/>
      <c r="J587" s="1122"/>
      <c r="K587" s="1122"/>
      <c r="L587" s="1122"/>
      <c r="M587" s="1122"/>
      <c r="N587" s="1122"/>
      <c r="O587" s="1122"/>
      <c r="P587" s="1122"/>
      <c r="Q587" s="1122"/>
      <c r="R587" s="1122"/>
      <c r="S587" s="1122"/>
      <c r="T587" s="1122"/>
      <c r="U587" s="1122"/>
      <c r="V587" s="1122"/>
      <c r="W587" s="1122"/>
      <c r="X587" s="1122"/>
      <c r="Y587" s="1122"/>
      <c r="Z587" s="1122"/>
    </row>
    <row r="588">
      <c r="A588" s="1122"/>
      <c r="B588" s="1122"/>
      <c r="C588" s="1122"/>
      <c r="D588" s="1122"/>
      <c r="E588" s="1122"/>
      <c r="F588" s="1122"/>
      <c r="G588" s="1122"/>
      <c r="H588" s="1122"/>
      <c r="I588" s="1122"/>
      <c r="J588" s="1122"/>
      <c r="K588" s="1122"/>
      <c r="L588" s="1122"/>
      <c r="M588" s="1122"/>
      <c r="N588" s="1122"/>
      <c r="O588" s="1122"/>
      <c r="P588" s="1122"/>
      <c r="Q588" s="1122"/>
      <c r="R588" s="1122"/>
      <c r="S588" s="1122"/>
      <c r="T588" s="1122"/>
      <c r="U588" s="1122"/>
      <c r="V588" s="1122"/>
      <c r="W588" s="1122"/>
      <c r="X588" s="1122"/>
      <c r="Y588" s="1122"/>
      <c r="Z588" s="1122"/>
    </row>
    <row r="589">
      <c r="A589" s="1122"/>
      <c r="B589" s="1122"/>
      <c r="C589" s="1122"/>
      <c r="D589" s="1122"/>
      <c r="E589" s="1122"/>
      <c r="F589" s="1122"/>
      <c r="G589" s="1122"/>
      <c r="H589" s="1122"/>
      <c r="I589" s="1122"/>
      <c r="J589" s="1122"/>
      <c r="K589" s="1122"/>
      <c r="L589" s="1122"/>
      <c r="M589" s="1122"/>
      <c r="N589" s="1122"/>
      <c r="O589" s="1122"/>
      <c r="P589" s="1122"/>
      <c r="Q589" s="1122"/>
      <c r="R589" s="1122"/>
      <c r="S589" s="1122"/>
      <c r="T589" s="1122"/>
      <c r="U589" s="1122"/>
      <c r="V589" s="1122"/>
      <c r="W589" s="1122"/>
      <c r="X589" s="1122"/>
      <c r="Y589" s="1122"/>
      <c r="Z589" s="1122"/>
    </row>
    <row r="590">
      <c r="A590" s="1122"/>
      <c r="B590" s="1122"/>
      <c r="C590" s="1122"/>
      <c r="D590" s="1122"/>
      <c r="E590" s="1122"/>
      <c r="F590" s="1122"/>
      <c r="G590" s="1122"/>
      <c r="H590" s="1122"/>
      <c r="I590" s="1122"/>
      <c r="J590" s="1122"/>
      <c r="K590" s="1122"/>
      <c r="L590" s="1122"/>
      <c r="M590" s="1122"/>
      <c r="N590" s="1122"/>
      <c r="O590" s="1122"/>
      <c r="P590" s="1122"/>
      <c r="Q590" s="1122"/>
      <c r="R590" s="1122"/>
      <c r="S590" s="1122"/>
      <c r="T590" s="1122"/>
      <c r="U590" s="1122"/>
      <c r="V590" s="1122"/>
      <c r="W590" s="1122"/>
      <c r="X590" s="1122"/>
      <c r="Y590" s="1122"/>
      <c r="Z590" s="1122"/>
    </row>
    <row r="591">
      <c r="A591" s="1122"/>
      <c r="B591" s="1122"/>
      <c r="C591" s="1122"/>
      <c r="D591" s="1122"/>
      <c r="E591" s="1122"/>
      <c r="F591" s="1122"/>
      <c r="G591" s="1122"/>
      <c r="H591" s="1122"/>
      <c r="I591" s="1122"/>
      <c r="J591" s="1122"/>
      <c r="K591" s="1122"/>
      <c r="L591" s="1122"/>
      <c r="M591" s="1122"/>
      <c r="N591" s="1122"/>
      <c r="O591" s="1122"/>
      <c r="P591" s="1122"/>
      <c r="Q591" s="1122"/>
      <c r="R591" s="1122"/>
      <c r="S591" s="1122"/>
      <c r="T591" s="1122"/>
      <c r="U591" s="1122"/>
      <c r="V591" s="1122"/>
      <c r="W591" s="1122"/>
      <c r="X591" s="1122"/>
      <c r="Y591" s="1122"/>
      <c r="Z591" s="1122"/>
    </row>
    <row r="592">
      <c r="A592" s="1122"/>
      <c r="B592" s="1122"/>
      <c r="C592" s="1122"/>
      <c r="D592" s="1122"/>
      <c r="E592" s="1122"/>
      <c r="F592" s="1122"/>
      <c r="G592" s="1122"/>
      <c r="H592" s="1122"/>
      <c r="I592" s="1122"/>
      <c r="J592" s="1122"/>
      <c r="K592" s="1122"/>
      <c r="L592" s="1122"/>
      <c r="M592" s="1122"/>
      <c r="N592" s="1122"/>
      <c r="O592" s="1122"/>
      <c r="P592" s="1122"/>
      <c r="Q592" s="1122"/>
      <c r="R592" s="1122"/>
      <c r="S592" s="1122"/>
      <c r="T592" s="1122"/>
      <c r="U592" s="1122"/>
      <c r="V592" s="1122"/>
      <c r="W592" s="1122"/>
      <c r="X592" s="1122"/>
      <c r="Y592" s="1122"/>
      <c r="Z592" s="1122"/>
    </row>
    <row r="593">
      <c r="A593" s="1122"/>
      <c r="B593" s="1122"/>
      <c r="C593" s="1122"/>
      <c r="D593" s="1122"/>
      <c r="E593" s="1122"/>
      <c r="F593" s="1122"/>
      <c r="G593" s="1122"/>
      <c r="H593" s="1122"/>
      <c r="I593" s="1122"/>
      <c r="J593" s="1122"/>
      <c r="K593" s="1122"/>
      <c r="L593" s="1122"/>
      <c r="M593" s="1122"/>
      <c r="N593" s="1122"/>
      <c r="O593" s="1122"/>
      <c r="P593" s="1122"/>
      <c r="Q593" s="1122"/>
      <c r="R593" s="1122"/>
      <c r="S593" s="1122"/>
      <c r="T593" s="1122"/>
      <c r="U593" s="1122"/>
      <c r="V593" s="1122"/>
      <c r="W593" s="1122"/>
      <c r="X593" s="1122"/>
      <c r="Y593" s="1122"/>
      <c r="Z593" s="1122"/>
    </row>
    <row r="594">
      <c r="A594" s="1122"/>
      <c r="B594" s="1122"/>
      <c r="C594" s="1122"/>
      <c r="D594" s="1122"/>
      <c r="E594" s="1122"/>
      <c r="F594" s="1122"/>
      <c r="G594" s="1122"/>
      <c r="H594" s="1122"/>
      <c r="I594" s="1122"/>
      <c r="J594" s="1122"/>
      <c r="K594" s="1122"/>
      <c r="L594" s="1122"/>
      <c r="M594" s="1122"/>
      <c r="N594" s="1122"/>
      <c r="O594" s="1122"/>
      <c r="P594" s="1122"/>
      <c r="Q594" s="1122"/>
      <c r="R594" s="1122"/>
      <c r="S594" s="1122"/>
      <c r="T594" s="1122"/>
      <c r="U594" s="1122"/>
      <c r="V594" s="1122"/>
      <c r="W594" s="1122"/>
      <c r="X594" s="1122"/>
      <c r="Y594" s="1122"/>
      <c r="Z594" s="1122"/>
    </row>
    <row r="595">
      <c r="A595" s="1122"/>
      <c r="B595" s="1122"/>
      <c r="C595" s="1122"/>
      <c r="D595" s="1122"/>
      <c r="E595" s="1122"/>
      <c r="F595" s="1122"/>
      <c r="G595" s="1122"/>
      <c r="H595" s="1122"/>
      <c r="I595" s="1122"/>
      <c r="J595" s="1122"/>
      <c r="K595" s="1122"/>
      <c r="L595" s="1122"/>
      <c r="M595" s="1122"/>
      <c r="N595" s="1122"/>
      <c r="O595" s="1122"/>
      <c r="P595" s="1122"/>
      <c r="Q595" s="1122"/>
      <c r="R595" s="1122"/>
      <c r="S595" s="1122"/>
      <c r="T595" s="1122"/>
      <c r="U595" s="1122"/>
      <c r="V595" s="1122"/>
      <c r="W595" s="1122"/>
      <c r="X595" s="1122"/>
      <c r="Y595" s="1122"/>
      <c r="Z595" s="1122"/>
    </row>
    <row r="596">
      <c r="A596" s="1122"/>
      <c r="B596" s="1122"/>
      <c r="C596" s="1122"/>
      <c r="D596" s="1122"/>
      <c r="E596" s="1122"/>
      <c r="F596" s="1122"/>
      <c r="G596" s="1122"/>
      <c r="H596" s="1122"/>
      <c r="I596" s="1122"/>
      <c r="J596" s="1122"/>
      <c r="K596" s="1122"/>
      <c r="L596" s="1122"/>
      <c r="M596" s="1122"/>
      <c r="N596" s="1122"/>
      <c r="O596" s="1122"/>
      <c r="P596" s="1122"/>
      <c r="Q596" s="1122"/>
      <c r="R596" s="1122"/>
      <c r="S596" s="1122"/>
      <c r="T596" s="1122"/>
      <c r="U596" s="1122"/>
      <c r="V596" s="1122"/>
      <c r="W596" s="1122"/>
      <c r="X596" s="1122"/>
      <c r="Y596" s="1122"/>
      <c r="Z596" s="1122"/>
    </row>
    <row r="597">
      <c r="A597" s="1122"/>
      <c r="B597" s="1122"/>
      <c r="C597" s="1122"/>
      <c r="D597" s="1122"/>
      <c r="E597" s="1122"/>
      <c r="F597" s="1122"/>
      <c r="G597" s="1122"/>
      <c r="H597" s="1122"/>
      <c r="I597" s="1122"/>
      <c r="J597" s="1122"/>
      <c r="K597" s="1122"/>
      <c r="L597" s="1122"/>
      <c r="M597" s="1122"/>
      <c r="N597" s="1122"/>
      <c r="O597" s="1122"/>
      <c r="P597" s="1122"/>
      <c r="Q597" s="1122"/>
      <c r="R597" s="1122"/>
      <c r="S597" s="1122"/>
      <c r="T597" s="1122"/>
      <c r="U597" s="1122"/>
      <c r="V597" s="1122"/>
      <c r="W597" s="1122"/>
      <c r="X597" s="1122"/>
      <c r="Y597" s="1122"/>
      <c r="Z597" s="1122"/>
    </row>
    <row r="598">
      <c r="A598" s="1122"/>
      <c r="B598" s="1122"/>
      <c r="C598" s="1122"/>
      <c r="D598" s="1122"/>
      <c r="E598" s="1122"/>
      <c r="F598" s="1122"/>
      <c r="G598" s="1122"/>
      <c r="H598" s="1122"/>
      <c r="I598" s="1122"/>
      <c r="J598" s="1122"/>
      <c r="K598" s="1122"/>
      <c r="L598" s="1122"/>
      <c r="M598" s="1122"/>
      <c r="N598" s="1122"/>
      <c r="O598" s="1122"/>
      <c r="P598" s="1122"/>
      <c r="Q598" s="1122"/>
      <c r="R598" s="1122"/>
      <c r="S598" s="1122"/>
      <c r="T598" s="1122"/>
      <c r="U598" s="1122"/>
      <c r="V598" s="1122"/>
      <c r="W598" s="1122"/>
      <c r="X598" s="1122"/>
      <c r="Y598" s="1122"/>
      <c r="Z598" s="1122"/>
    </row>
    <row r="599">
      <c r="A599" s="1122"/>
      <c r="B599" s="1122"/>
      <c r="C599" s="1122"/>
      <c r="D599" s="1122"/>
      <c r="E599" s="1122"/>
      <c r="F599" s="1122"/>
      <c r="G599" s="1122"/>
      <c r="H599" s="1122"/>
      <c r="I599" s="1122"/>
      <c r="J599" s="1122"/>
      <c r="K599" s="1122"/>
      <c r="L599" s="1122"/>
      <c r="M599" s="1122"/>
      <c r="N599" s="1122"/>
      <c r="O599" s="1122"/>
      <c r="P599" s="1122"/>
      <c r="Q599" s="1122"/>
      <c r="R599" s="1122"/>
      <c r="S599" s="1122"/>
      <c r="T599" s="1122"/>
      <c r="U599" s="1122"/>
      <c r="V599" s="1122"/>
      <c r="W599" s="1122"/>
      <c r="X599" s="1122"/>
      <c r="Y599" s="1122"/>
      <c r="Z599" s="1122"/>
    </row>
    <row r="600">
      <c r="A600" s="1122"/>
      <c r="B600" s="1122"/>
      <c r="C600" s="1122"/>
      <c r="D600" s="1122"/>
      <c r="E600" s="1122"/>
      <c r="F600" s="1122"/>
      <c r="G600" s="1122"/>
      <c r="H600" s="1122"/>
      <c r="I600" s="1122"/>
      <c r="J600" s="1122"/>
      <c r="K600" s="1122"/>
      <c r="L600" s="1122"/>
      <c r="M600" s="1122"/>
      <c r="N600" s="1122"/>
      <c r="O600" s="1122"/>
      <c r="P600" s="1122"/>
      <c r="Q600" s="1122"/>
      <c r="R600" s="1122"/>
      <c r="S600" s="1122"/>
      <c r="T600" s="1122"/>
      <c r="U600" s="1122"/>
      <c r="V600" s="1122"/>
      <c r="W600" s="1122"/>
      <c r="X600" s="1122"/>
      <c r="Y600" s="1122"/>
      <c r="Z600" s="1122"/>
    </row>
    <row r="601">
      <c r="A601" s="1122"/>
      <c r="B601" s="1122"/>
      <c r="C601" s="1122"/>
      <c r="D601" s="1122"/>
      <c r="E601" s="1122"/>
      <c r="F601" s="1122"/>
      <c r="G601" s="1122"/>
      <c r="H601" s="1122"/>
      <c r="I601" s="1122"/>
      <c r="J601" s="1122"/>
      <c r="K601" s="1122"/>
      <c r="L601" s="1122"/>
      <c r="M601" s="1122"/>
      <c r="N601" s="1122"/>
      <c r="O601" s="1122"/>
      <c r="P601" s="1122"/>
      <c r="Q601" s="1122"/>
      <c r="R601" s="1122"/>
      <c r="S601" s="1122"/>
      <c r="T601" s="1122"/>
      <c r="U601" s="1122"/>
      <c r="V601" s="1122"/>
      <c r="W601" s="1122"/>
      <c r="X601" s="1122"/>
      <c r="Y601" s="1122"/>
      <c r="Z601" s="1122"/>
    </row>
    <row r="602">
      <c r="A602" s="1122"/>
      <c r="B602" s="1122"/>
      <c r="C602" s="1122"/>
      <c r="D602" s="1122"/>
      <c r="E602" s="1122"/>
      <c r="F602" s="1122"/>
      <c r="G602" s="1122"/>
      <c r="H602" s="1122"/>
      <c r="I602" s="1122"/>
      <c r="J602" s="1122"/>
      <c r="K602" s="1122"/>
      <c r="L602" s="1122"/>
      <c r="M602" s="1122"/>
      <c r="N602" s="1122"/>
      <c r="O602" s="1122"/>
      <c r="P602" s="1122"/>
      <c r="Q602" s="1122"/>
      <c r="R602" s="1122"/>
      <c r="S602" s="1122"/>
      <c r="T602" s="1122"/>
      <c r="U602" s="1122"/>
      <c r="V602" s="1122"/>
      <c r="W602" s="1122"/>
      <c r="X602" s="1122"/>
      <c r="Y602" s="1122"/>
      <c r="Z602" s="1122"/>
    </row>
    <row r="603">
      <c r="A603" s="1122"/>
      <c r="B603" s="1122"/>
      <c r="C603" s="1122"/>
      <c r="D603" s="1122"/>
      <c r="E603" s="1122"/>
      <c r="F603" s="1122"/>
      <c r="G603" s="1122"/>
      <c r="H603" s="1122"/>
      <c r="I603" s="1122"/>
      <c r="J603" s="1122"/>
      <c r="K603" s="1122"/>
      <c r="L603" s="1122"/>
      <c r="M603" s="1122"/>
      <c r="N603" s="1122"/>
      <c r="O603" s="1122"/>
      <c r="P603" s="1122"/>
      <c r="Q603" s="1122"/>
      <c r="R603" s="1122"/>
      <c r="S603" s="1122"/>
      <c r="T603" s="1122"/>
      <c r="U603" s="1122"/>
      <c r="V603" s="1122"/>
      <c r="W603" s="1122"/>
      <c r="X603" s="1122"/>
      <c r="Y603" s="1122"/>
      <c r="Z603" s="1122"/>
    </row>
    <row r="604">
      <c r="A604" s="1122"/>
      <c r="B604" s="1122"/>
      <c r="C604" s="1122"/>
      <c r="D604" s="1122"/>
      <c r="E604" s="1122"/>
      <c r="F604" s="1122"/>
      <c r="G604" s="1122"/>
      <c r="H604" s="1122"/>
      <c r="I604" s="1122"/>
      <c r="J604" s="1122"/>
      <c r="K604" s="1122"/>
      <c r="L604" s="1122"/>
      <c r="M604" s="1122"/>
      <c r="N604" s="1122"/>
      <c r="O604" s="1122"/>
      <c r="P604" s="1122"/>
      <c r="Q604" s="1122"/>
      <c r="R604" s="1122"/>
      <c r="S604" s="1122"/>
      <c r="T604" s="1122"/>
      <c r="U604" s="1122"/>
      <c r="V604" s="1122"/>
      <c r="W604" s="1122"/>
      <c r="X604" s="1122"/>
      <c r="Y604" s="1122"/>
      <c r="Z604" s="1122"/>
    </row>
    <row r="605">
      <c r="A605" s="1122"/>
      <c r="B605" s="1122"/>
      <c r="C605" s="1122"/>
      <c r="D605" s="1122"/>
      <c r="E605" s="1122"/>
      <c r="F605" s="1122"/>
      <c r="G605" s="1122"/>
      <c r="H605" s="1122"/>
      <c r="I605" s="1122"/>
      <c r="J605" s="1122"/>
      <c r="K605" s="1122"/>
      <c r="L605" s="1122"/>
      <c r="M605" s="1122"/>
      <c r="N605" s="1122"/>
      <c r="O605" s="1122"/>
      <c r="P605" s="1122"/>
      <c r="Q605" s="1122"/>
      <c r="R605" s="1122"/>
      <c r="S605" s="1122"/>
      <c r="T605" s="1122"/>
      <c r="U605" s="1122"/>
      <c r="V605" s="1122"/>
      <c r="W605" s="1122"/>
      <c r="X605" s="1122"/>
      <c r="Y605" s="1122"/>
      <c r="Z605" s="1122"/>
    </row>
    <row r="606">
      <c r="A606" s="1122"/>
      <c r="B606" s="1122"/>
      <c r="C606" s="1122"/>
      <c r="D606" s="1122"/>
      <c r="E606" s="1122"/>
      <c r="F606" s="1122"/>
      <c r="G606" s="1122"/>
      <c r="H606" s="1122"/>
      <c r="I606" s="1122"/>
      <c r="J606" s="1122"/>
      <c r="K606" s="1122"/>
      <c r="L606" s="1122"/>
      <c r="M606" s="1122"/>
      <c r="N606" s="1122"/>
      <c r="O606" s="1122"/>
      <c r="P606" s="1122"/>
      <c r="Q606" s="1122"/>
      <c r="R606" s="1122"/>
      <c r="S606" s="1122"/>
      <c r="T606" s="1122"/>
      <c r="U606" s="1122"/>
      <c r="V606" s="1122"/>
      <c r="W606" s="1122"/>
      <c r="X606" s="1122"/>
      <c r="Y606" s="1122"/>
      <c r="Z606" s="1122"/>
    </row>
    <row r="607">
      <c r="A607" s="1122"/>
      <c r="B607" s="1122"/>
      <c r="C607" s="1122"/>
      <c r="D607" s="1122"/>
      <c r="E607" s="1122"/>
      <c r="F607" s="1122"/>
      <c r="G607" s="1122"/>
      <c r="H607" s="1122"/>
      <c r="I607" s="1122"/>
      <c r="J607" s="1122"/>
      <c r="K607" s="1122"/>
      <c r="L607" s="1122"/>
      <c r="M607" s="1122"/>
      <c r="N607" s="1122"/>
      <c r="O607" s="1122"/>
      <c r="P607" s="1122"/>
      <c r="Q607" s="1122"/>
      <c r="R607" s="1122"/>
      <c r="S607" s="1122"/>
      <c r="T607" s="1122"/>
      <c r="U607" s="1122"/>
      <c r="V607" s="1122"/>
      <c r="W607" s="1122"/>
      <c r="X607" s="1122"/>
      <c r="Y607" s="1122"/>
      <c r="Z607" s="1122"/>
    </row>
    <row r="608">
      <c r="A608" s="1122"/>
      <c r="B608" s="1122"/>
      <c r="C608" s="1122"/>
      <c r="D608" s="1122"/>
      <c r="E608" s="1122"/>
      <c r="F608" s="1122"/>
      <c r="G608" s="1122"/>
      <c r="H608" s="1122"/>
      <c r="I608" s="1122"/>
      <c r="J608" s="1122"/>
      <c r="K608" s="1122"/>
      <c r="L608" s="1122"/>
      <c r="M608" s="1122"/>
      <c r="N608" s="1122"/>
      <c r="O608" s="1122"/>
      <c r="P608" s="1122"/>
      <c r="Q608" s="1122"/>
      <c r="R608" s="1122"/>
      <c r="S608" s="1122"/>
      <c r="T608" s="1122"/>
      <c r="U608" s="1122"/>
      <c r="V608" s="1122"/>
      <c r="W608" s="1122"/>
      <c r="X608" s="1122"/>
      <c r="Y608" s="1122"/>
      <c r="Z608" s="1122"/>
    </row>
    <row r="609">
      <c r="A609" s="1122"/>
      <c r="B609" s="1122"/>
      <c r="C609" s="1122"/>
      <c r="D609" s="1122"/>
      <c r="E609" s="1122"/>
      <c r="F609" s="1122"/>
      <c r="G609" s="1122"/>
      <c r="H609" s="1122"/>
      <c r="I609" s="1122"/>
      <c r="J609" s="1122"/>
      <c r="K609" s="1122"/>
      <c r="L609" s="1122"/>
      <c r="M609" s="1122"/>
      <c r="N609" s="1122"/>
      <c r="O609" s="1122"/>
      <c r="P609" s="1122"/>
      <c r="Q609" s="1122"/>
      <c r="R609" s="1122"/>
      <c r="S609" s="1122"/>
      <c r="T609" s="1122"/>
      <c r="U609" s="1122"/>
      <c r="V609" s="1122"/>
      <c r="W609" s="1122"/>
      <c r="X609" s="1122"/>
      <c r="Y609" s="1122"/>
      <c r="Z609" s="1122"/>
    </row>
    <row r="610">
      <c r="A610" s="1122"/>
      <c r="B610" s="1122"/>
      <c r="C610" s="1122"/>
      <c r="D610" s="1122"/>
      <c r="E610" s="1122"/>
      <c r="F610" s="1122"/>
      <c r="G610" s="1122"/>
      <c r="H610" s="1122"/>
      <c r="I610" s="1122"/>
      <c r="J610" s="1122"/>
      <c r="K610" s="1122"/>
      <c r="L610" s="1122"/>
      <c r="M610" s="1122"/>
      <c r="N610" s="1122"/>
      <c r="O610" s="1122"/>
      <c r="P610" s="1122"/>
      <c r="Q610" s="1122"/>
      <c r="R610" s="1122"/>
      <c r="S610" s="1122"/>
      <c r="T610" s="1122"/>
      <c r="U610" s="1122"/>
      <c r="V610" s="1122"/>
      <c r="W610" s="1122"/>
      <c r="X610" s="1122"/>
      <c r="Y610" s="1122"/>
      <c r="Z610" s="1122"/>
    </row>
    <row r="611">
      <c r="A611" s="1122"/>
      <c r="B611" s="1122"/>
      <c r="C611" s="1122"/>
      <c r="D611" s="1122"/>
      <c r="E611" s="1122"/>
      <c r="F611" s="1122"/>
      <c r="G611" s="1122"/>
      <c r="H611" s="1122"/>
      <c r="I611" s="1122"/>
      <c r="J611" s="1122"/>
      <c r="K611" s="1122"/>
      <c r="L611" s="1122"/>
      <c r="M611" s="1122"/>
      <c r="N611" s="1122"/>
      <c r="O611" s="1122"/>
      <c r="P611" s="1122"/>
      <c r="Q611" s="1122"/>
      <c r="R611" s="1122"/>
      <c r="S611" s="1122"/>
      <c r="T611" s="1122"/>
      <c r="U611" s="1122"/>
      <c r="V611" s="1122"/>
      <c r="W611" s="1122"/>
      <c r="X611" s="1122"/>
      <c r="Y611" s="1122"/>
      <c r="Z611" s="1122"/>
    </row>
    <row r="612">
      <c r="A612" s="1122"/>
      <c r="B612" s="1122"/>
      <c r="C612" s="1122"/>
      <c r="D612" s="1122"/>
      <c r="E612" s="1122"/>
      <c r="F612" s="1122"/>
      <c r="G612" s="1122"/>
      <c r="H612" s="1122"/>
      <c r="I612" s="1122"/>
      <c r="J612" s="1122"/>
      <c r="K612" s="1122"/>
      <c r="L612" s="1122"/>
      <c r="M612" s="1122"/>
      <c r="N612" s="1122"/>
      <c r="O612" s="1122"/>
      <c r="P612" s="1122"/>
      <c r="Q612" s="1122"/>
      <c r="R612" s="1122"/>
      <c r="S612" s="1122"/>
      <c r="T612" s="1122"/>
      <c r="U612" s="1122"/>
      <c r="V612" s="1122"/>
      <c r="W612" s="1122"/>
      <c r="X612" s="1122"/>
      <c r="Y612" s="1122"/>
      <c r="Z612" s="1122"/>
    </row>
    <row r="613">
      <c r="A613" s="1122"/>
      <c r="B613" s="1122"/>
      <c r="C613" s="1122"/>
      <c r="D613" s="1122"/>
      <c r="E613" s="1122"/>
      <c r="F613" s="1122"/>
      <c r="G613" s="1122"/>
      <c r="H613" s="1122"/>
      <c r="I613" s="1122"/>
      <c r="J613" s="1122"/>
      <c r="K613" s="1122"/>
      <c r="L613" s="1122"/>
      <c r="M613" s="1122"/>
      <c r="N613" s="1122"/>
      <c r="O613" s="1122"/>
      <c r="P613" s="1122"/>
      <c r="Q613" s="1122"/>
      <c r="R613" s="1122"/>
      <c r="S613" s="1122"/>
      <c r="T613" s="1122"/>
      <c r="U613" s="1122"/>
      <c r="V613" s="1122"/>
      <c r="W613" s="1122"/>
      <c r="X613" s="1122"/>
      <c r="Y613" s="1122"/>
      <c r="Z613" s="1122"/>
    </row>
    <row r="614">
      <c r="A614" s="1122"/>
      <c r="B614" s="1122"/>
      <c r="C614" s="1122"/>
      <c r="D614" s="1122"/>
      <c r="E614" s="1122"/>
      <c r="F614" s="1122"/>
      <c r="G614" s="1122"/>
      <c r="H614" s="1122"/>
      <c r="I614" s="1122"/>
      <c r="J614" s="1122"/>
      <c r="K614" s="1122"/>
      <c r="L614" s="1122"/>
      <c r="M614" s="1122"/>
      <c r="N614" s="1122"/>
      <c r="O614" s="1122"/>
      <c r="P614" s="1122"/>
      <c r="Q614" s="1122"/>
      <c r="R614" s="1122"/>
      <c r="S614" s="1122"/>
      <c r="T614" s="1122"/>
      <c r="U614" s="1122"/>
      <c r="V614" s="1122"/>
      <c r="W614" s="1122"/>
      <c r="X614" s="1122"/>
      <c r="Y614" s="1122"/>
      <c r="Z614" s="1122"/>
    </row>
    <row r="615">
      <c r="A615" s="1122"/>
      <c r="B615" s="1122"/>
      <c r="C615" s="1122"/>
      <c r="D615" s="1122"/>
      <c r="E615" s="1122"/>
      <c r="F615" s="1122"/>
      <c r="G615" s="1122"/>
      <c r="H615" s="1122"/>
      <c r="I615" s="1122"/>
      <c r="J615" s="1122"/>
      <c r="K615" s="1122"/>
      <c r="L615" s="1122"/>
      <c r="M615" s="1122"/>
      <c r="N615" s="1122"/>
      <c r="O615" s="1122"/>
      <c r="P615" s="1122"/>
      <c r="Q615" s="1122"/>
      <c r="R615" s="1122"/>
      <c r="S615" s="1122"/>
      <c r="T615" s="1122"/>
      <c r="U615" s="1122"/>
      <c r="V615" s="1122"/>
      <c r="W615" s="1122"/>
      <c r="X615" s="1122"/>
      <c r="Y615" s="1122"/>
      <c r="Z615" s="1122"/>
    </row>
    <row r="616">
      <c r="A616" s="1122"/>
      <c r="B616" s="1122"/>
      <c r="C616" s="1122"/>
      <c r="D616" s="1122"/>
      <c r="E616" s="1122"/>
      <c r="F616" s="1122"/>
      <c r="G616" s="1122"/>
      <c r="H616" s="1122"/>
      <c r="I616" s="1122"/>
      <c r="J616" s="1122"/>
      <c r="K616" s="1122"/>
      <c r="L616" s="1122"/>
      <c r="M616" s="1122"/>
      <c r="N616" s="1122"/>
      <c r="O616" s="1122"/>
      <c r="P616" s="1122"/>
      <c r="Q616" s="1122"/>
      <c r="R616" s="1122"/>
      <c r="S616" s="1122"/>
      <c r="T616" s="1122"/>
      <c r="U616" s="1122"/>
      <c r="V616" s="1122"/>
      <c r="W616" s="1122"/>
      <c r="X616" s="1122"/>
      <c r="Y616" s="1122"/>
      <c r="Z616" s="1122"/>
    </row>
    <row r="617">
      <c r="A617" s="1122"/>
      <c r="B617" s="1122"/>
      <c r="C617" s="1122"/>
      <c r="D617" s="1122"/>
      <c r="E617" s="1122"/>
      <c r="F617" s="1122"/>
      <c r="G617" s="1122"/>
      <c r="H617" s="1122"/>
      <c r="I617" s="1122"/>
      <c r="J617" s="1122"/>
      <c r="K617" s="1122"/>
      <c r="L617" s="1122"/>
      <c r="M617" s="1122"/>
      <c r="N617" s="1122"/>
      <c r="O617" s="1122"/>
      <c r="P617" s="1122"/>
      <c r="Q617" s="1122"/>
      <c r="R617" s="1122"/>
      <c r="S617" s="1122"/>
      <c r="T617" s="1122"/>
      <c r="U617" s="1122"/>
      <c r="V617" s="1122"/>
      <c r="W617" s="1122"/>
      <c r="X617" s="1122"/>
      <c r="Y617" s="1122"/>
      <c r="Z617" s="1122"/>
    </row>
    <row r="618">
      <c r="A618" s="1122"/>
      <c r="B618" s="1122"/>
      <c r="C618" s="1122"/>
      <c r="D618" s="1122"/>
      <c r="E618" s="1122"/>
      <c r="F618" s="1122"/>
      <c r="G618" s="1122"/>
      <c r="H618" s="1122"/>
      <c r="I618" s="1122"/>
      <c r="J618" s="1122"/>
      <c r="K618" s="1122"/>
      <c r="L618" s="1122"/>
      <c r="M618" s="1122"/>
      <c r="N618" s="1122"/>
      <c r="O618" s="1122"/>
      <c r="P618" s="1122"/>
      <c r="Q618" s="1122"/>
      <c r="R618" s="1122"/>
      <c r="S618" s="1122"/>
      <c r="T618" s="1122"/>
      <c r="U618" s="1122"/>
      <c r="V618" s="1122"/>
      <c r="W618" s="1122"/>
      <c r="X618" s="1122"/>
      <c r="Y618" s="1122"/>
      <c r="Z618" s="1122"/>
    </row>
    <row r="619">
      <c r="A619" s="1122"/>
      <c r="B619" s="1122"/>
      <c r="C619" s="1122"/>
      <c r="D619" s="1122"/>
      <c r="E619" s="1122"/>
      <c r="F619" s="1122"/>
      <c r="G619" s="1122"/>
      <c r="H619" s="1122"/>
      <c r="I619" s="1122"/>
      <c r="J619" s="1122"/>
      <c r="K619" s="1122"/>
      <c r="L619" s="1122"/>
      <c r="M619" s="1122"/>
      <c r="N619" s="1122"/>
      <c r="O619" s="1122"/>
      <c r="P619" s="1122"/>
      <c r="Q619" s="1122"/>
      <c r="R619" s="1122"/>
      <c r="S619" s="1122"/>
      <c r="T619" s="1122"/>
      <c r="U619" s="1122"/>
      <c r="V619" s="1122"/>
      <c r="W619" s="1122"/>
      <c r="X619" s="1122"/>
      <c r="Y619" s="1122"/>
      <c r="Z619" s="1122"/>
    </row>
    <row r="620">
      <c r="A620" s="1122"/>
      <c r="B620" s="1122"/>
      <c r="C620" s="1122"/>
      <c r="D620" s="1122"/>
      <c r="E620" s="1122"/>
      <c r="F620" s="1122"/>
      <c r="G620" s="1122"/>
      <c r="H620" s="1122"/>
      <c r="I620" s="1122"/>
      <c r="J620" s="1122"/>
      <c r="K620" s="1122"/>
      <c r="L620" s="1122"/>
      <c r="M620" s="1122"/>
      <c r="N620" s="1122"/>
      <c r="O620" s="1122"/>
      <c r="P620" s="1122"/>
      <c r="Q620" s="1122"/>
      <c r="R620" s="1122"/>
      <c r="S620" s="1122"/>
      <c r="T620" s="1122"/>
      <c r="U620" s="1122"/>
      <c r="V620" s="1122"/>
      <c r="W620" s="1122"/>
      <c r="X620" s="1122"/>
      <c r="Y620" s="1122"/>
      <c r="Z620" s="1122"/>
    </row>
    <row r="621">
      <c r="A621" s="1122"/>
      <c r="B621" s="1122"/>
      <c r="C621" s="1122"/>
      <c r="D621" s="1122"/>
      <c r="E621" s="1122"/>
      <c r="F621" s="1122"/>
      <c r="G621" s="1122"/>
      <c r="H621" s="1122"/>
      <c r="I621" s="1122"/>
      <c r="J621" s="1122"/>
      <c r="K621" s="1122"/>
      <c r="L621" s="1122"/>
      <c r="M621" s="1122"/>
      <c r="N621" s="1122"/>
      <c r="O621" s="1122"/>
      <c r="P621" s="1122"/>
      <c r="Q621" s="1122"/>
      <c r="R621" s="1122"/>
      <c r="S621" s="1122"/>
      <c r="T621" s="1122"/>
      <c r="U621" s="1122"/>
      <c r="V621" s="1122"/>
      <c r="W621" s="1122"/>
      <c r="X621" s="1122"/>
      <c r="Y621" s="1122"/>
      <c r="Z621" s="1122"/>
    </row>
    <row r="622">
      <c r="A622" s="1122"/>
      <c r="B622" s="1122"/>
      <c r="C622" s="1122"/>
      <c r="D622" s="1122"/>
      <c r="E622" s="1122"/>
      <c r="F622" s="1122"/>
      <c r="G622" s="1122"/>
      <c r="H622" s="1122"/>
      <c r="I622" s="1122"/>
      <c r="J622" s="1122"/>
      <c r="K622" s="1122"/>
      <c r="L622" s="1122"/>
      <c r="M622" s="1122"/>
      <c r="N622" s="1122"/>
      <c r="O622" s="1122"/>
      <c r="P622" s="1122"/>
      <c r="Q622" s="1122"/>
      <c r="R622" s="1122"/>
      <c r="S622" s="1122"/>
      <c r="T622" s="1122"/>
      <c r="U622" s="1122"/>
      <c r="V622" s="1122"/>
      <c r="W622" s="1122"/>
      <c r="X622" s="1122"/>
      <c r="Y622" s="1122"/>
      <c r="Z622" s="1122"/>
    </row>
    <row r="623">
      <c r="A623" s="1122"/>
      <c r="B623" s="1122"/>
      <c r="C623" s="1122"/>
      <c r="D623" s="1122"/>
      <c r="E623" s="1122"/>
      <c r="F623" s="1122"/>
      <c r="G623" s="1122"/>
      <c r="H623" s="1122"/>
      <c r="I623" s="1122"/>
      <c r="J623" s="1122"/>
      <c r="K623" s="1122"/>
      <c r="L623" s="1122"/>
      <c r="M623" s="1122"/>
      <c r="N623" s="1122"/>
      <c r="O623" s="1122"/>
      <c r="P623" s="1122"/>
      <c r="Q623" s="1122"/>
      <c r="R623" s="1122"/>
      <c r="S623" s="1122"/>
      <c r="T623" s="1122"/>
      <c r="U623" s="1122"/>
      <c r="V623" s="1122"/>
      <c r="W623" s="1122"/>
      <c r="X623" s="1122"/>
      <c r="Y623" s="1122"/>
      <c r="Z623" s="1122"/>
    </row>
    <row r="624">
      <c r="A624" s="1122"/>
      <c r="B624" s="1122"/>
      <c r="C624" s="1122"/>
      <c r="D624" s="1122"/>
      <c r="E624" s="1122"/>
      <c r="F624" s="1122"/>
      <c r="G624" s="1122"/>
      <c r="H624" s="1122"/>
      <c r="I624" s="1122"/>
      <c r="J624" s="1122"/>
      <c r="K624" s="1122"/>
      <c r="L624" s="1122"/>
      <c r="M624" s="1122"/>
      <c r="N624" s="1122"/>
      <c r="O624" s="1122"/>
      <c r="P624" s="1122"/>
      <c r="Q624" s="1122"/>
      <c r="R624" s="1122"/>
      <c r="S624" s="1122"/>
      <c r="T624" s="1122"/>
      <c r="U624" s="1122"/>
      <c r="V624" s="1122"/>
      <c r="W624" s="1122"/>
      <c r="X624" s="1122"/>
      <c r="Y624" s="1122"/>
      <c r="Z624" s="1122"/>
    </row>
    <row r="625">
      <c r="A625" s="1122"/>
      <c r="B625" s="1122"/>
      <c r="C625" s="1122"/>
      <c r="D625" s="1122"/>
      <c r="E625" s="1122"/>
      <c r="F625" s="1122"/>
      <c r="G625" s="1122"/>
      <c r="H625" s="1122"/>
      <c r="I625" s="1122"/>
      <c r="J625" s="1122"/>
      <c r="K625" s="1122"/>
      <c r="L625" s="1122"/>
      <c r="M625" s="1122"/>
      <c r="N625" s="1122"/>
      <c r="O625" s="1122"/>
      <c r="P625" s="1122"/>
      <c r="Q625" s="1122"/>
      <c r="R625" s="1122"/>
      <c r="S625" s="1122"/>
      <c r="T625" s="1122"/>
      <c r="U625" s="1122"/>
      <c r="V625" s="1122"/>
      <c r="W625" s="1122"/>
      <c r="X625" s="1122"/>
      <c r="Y625" s="1122"/>
      <c r="Z625" s="1122"/>
    </row>
    <row r="626">
      <c r="A626" s="1122"/>
      <c r="B626" s="1122"/>
      <c r="C626" s="1122"/>
      <c r="D626" s="1122"/>
      <c r="E626" s="1122"/>
      <c r="F626" s="1122"/>
      <c r="G626" s="1122"/>
      <c r="H626" s="1122"/>
      <c r="I626" s="1122"/>
      <c r="J626" s="1122"/>
      <c r="K626" s="1122"/>
      <c r="L626" s="1122"/>
      <c r="M626" s="1122"/>
      <c r="N626" s="1122"/>
      <c r="O626" s="1122"/>
      <c r="P626" s="1122"/>
      <c r="Q626" s="1122"/>
      <c r="R626" s="1122"/>
      <c r="S626" s="1122"/>
      <c r="T626" s="1122"/>
      <c r="U626" s="1122"/>
      <c r="V626" s="1122"/>
      <c r="W626" s="1122"/>
      <c r="X626" s="1122"/>
      <c r="Y626" s="1122"/>
      <c r="Z626" s="1122"/>
    </row>
    <row r="627">
      <c r="A627" s="1122"/>
      <c r="B627" s="1122"/>
      <c r="C627" s="1122"/>
      <c r="D627" s="1122"/>
      <c r="E627" s="1122"/>
      <c r="F627" s="1122"/>
      <c r="G627" s="1122"/>
      <c r="H627" s="1122"/>
      <c r="I627" s="1122"/>
      <c r="J627" s="1122"/>
      <c r="K627" s="1122"/>
      <c r="L627" s="1122"/>
      <c r="M627" s="1122"/>
      <c r="N627" s="1122"/>
      <c r="O627" s="1122"/>
      <c r="P627" s="1122"/>
      <c r="Q627" s="1122"/>
      <c r="R627" s="1122"/>
      <c r="S627" s="1122"/>
      <c r="T627" s="1122"/>
      <c r="U627" s="1122"/>
      <c r="V627" s="1122"/>
      <c r="W627" s="1122"/>
      <c r="X627" s="1122"/>
      <c r="Y627" s="1122"/>
      <c r="Z627" s="1122"/>
    </row>
    <row r="628">
      <c r="A628" s="1122"/>
      <c r="B628" s="1122"/>
      <c r="C628" s="1122"/>
      <c r="D628" s="1122"/>
      <c r="E628" s="1122"/>
      <c r="F628" s="1122"/>
      <c r="G628" s="1122"/>
      <c r="H628" s="1122"/>
      <c r="I628" s="1122"/>
      <c r="J628" s="1122"/>
      <c r="K628" s="1122"/>
      <c r="L628" s="1122"/>
      <c r="M628" s="1122"/>
      <c r="N628" s="1122"/>
      <c r="O628" s="1122"/>
      <c r="P628" s="1122"/>
      <c r="Q628" s="1122"/>
      <c r="R628" s="1122"/>
      <c r="S628" s="1122"/>
      <c r="T628" s="1122"/>
      <c r="U628" s="1122"/>
      <c r="V628" s="1122"/>
      <c r="W628" s="1122"/>
      <c r="X628" s="1122"/>
      <c r="Y628" s="1122"/>
      <c r="Z628" s="1122"/>
    </row>
    <row r="629">
      <c r="A629" s="1122"/>
      <c r="B629" s="1122"/>
      <c r="C629" s="1122"/>
      <c r="D629" s="1122"/>
      <c r="E629" s="1122"/>
      <c r="F629" s="1122"/>
      <c r="G629" s="1122"/>
      <c r="H629" s="1122"/>
      <c r="I629" s="1122"/>
      <c r="J629" s="1122"/>
      <c r="K629" s="1122"/>
      <c r="L629" s="1122"/>
      <c r="M629" s="1122"/>
      <c r="N629" s="1122"/>
      <c r="O629" s="1122"/>
      <c r="P629" s="1122"/>
      <c r="Q629" s="1122"/>
      <c r="R629" s="1122"/>
      <c r="S629" s="1122"/>
      <c r="T629" s="1122"/>
      <c r="U629" s="1122"/>
      <c r="V629" s="1122"/>
      <c r="W629" s="1122"/>
      <c r="X629" s="1122"/>
      <c r="Y629" s="1122"/>
      <c r="Z629" s="1122"/>
    </row>
    <row r="630">
      <c r="A630" s="1122"/>
      <c r="B630" s="1122"/>
      <c r="C630" s="1122"/>
      <c r="D630" s="1122"/>
      <c r="E630" s="1122"/>
      <c r="F630" s="1122"/>
      <c r="G630" s="1122"/>
      <c r="H630" s="1122"/>
      <c r="I630" s="1122"/>
      <c r="J630" s="1122"/>
      <c r="K630" s="1122"/>
      <c r="L630" s="1122"/>
      <c r="M630" s="1122"/>
      <c r="N630" s="1122"/>
      <c r="O630" s="1122"/>
      <c r="P630" s="1122"/>
      <c r="Q630" s="1122"/>
      <c r="R630" s="1122"/>
      <c r="S630" s="1122"/>
      <c r="T630" s="1122"/>
      <c r="U630" s="1122"/>
      <c r="V630" s="1122"/>
      <c r="W630" s="1122"/>
      <c r="X630" s="1122"/>
      <c r="Y630" s="1122"/>
      <c r="Z630" s="1122"/>
    </row>
    <row r="631">
      <c r="A631" s="1122"/>
      <c r="B631" s="1122"/>
      <c r="C631" s="1122"/>
      <c r="D631" s="1122"/>
      <c r="E631" s="1122"/>
      <c r="F631" s="1122"/>
      <c r="G631" s="1122"/>
      <c r="H631" s="1122"/>
      <c r="I631" s="1122"/>
      <c r="J631" s="1122"/>
      <c r="K631" s="1122"/>
      <c r="L631" s="1122"/>
      <c r="M631" s="1122"/>
      <c r="N631" s="1122"/>
      <c r="O631" s="1122"/>
      <c r="P631" s="1122"/>
      <c r="Q631" s="1122"/>
      <c r="R631" s="1122"/>
      <c r="S631" s="1122"/>
      <c r="T631" s="1122"/>
      <c r="U631" s="1122"/>
      <c r="V631" s="1122"/>
      <c r="W631" s="1122"/>
      <c r="X631" s="1122"/>
      <c r="Y631" s="1122"/>
      <c r="Z631" s="1122"/>
    </row>
    <row r="632">
      <c r="A632" s="1122"/>
      <c r="B632" s="1122"/>
      <c r="C632" s="1122"/>
      <c r="D632" s="1122"/>
      <c r="E632" s="1122"/>
      <c r="F632" s="1122"/>
      <c r="G632" s="1122"/>
      <c r="H632" s="1122"/>
      <c r="I632" s="1122"/>
      <c r="J632" s="1122"/>
      <c r="K632" s="1122"/>
      <c r="L632" s="1122"/>
      <c r="M632" s="1122"/>
      <c r="N632" s="1122"/>
      <c r="O632" s="1122"/>
      <c r="P632" s="1122"/>
      <c r="Q632" s="1122"/>
      <c r="R632" s="1122"/>
      <c r="S632" s="1122"/>
      <c r="T632" s="1122"/>
      <c r="U632" s="1122"/>
      <c r="V632" s="1122"/>
      <c r="W632" s="1122"/>
      <c r="X632" s="1122"/>
      <c r="Y632" s="1122"/>
      <c r="Z632" s="1122"/>
    </row>
    <row r="633">
      <c r="A633" s="1122"/>
      <c r="B633" s="1122"/>
      <c r="C633" s="1122"/>
      <c r="D633" s="1122"/>
      <c r="E633" s="1122"/>
      <c r="F633" s="1122"/>
      <c r="G633" s="1122"/>
      <c r="H633" s="1122"/>
      <c r="I633" s="1122"/>
      <c r="J633" s="1122"/>
      <c r="K633" s="1122"/>
      <c r="L633" s="1122"/>
      <c r="M633" s="1122"/>
      <c r="N633" s="1122"/>
      <c r="O633" s="1122"/>
      <c r="P633" s="1122"/>
      <c r="Q633" s="1122"/>
      <c r="R633" s="1122"/>
      <c r="S633" s="1122"/>
      <c r="T633" s="1122"/>
      <c r="U633" s="1122"/>
      <c r="V633" s="1122"/>
      <c r="W633" s="1122"/>
      <c r="X633" s="1122"/>
      <c r="Y633" s="1122"/>
      <c r="Z633" s="1122"/>
    </row>
    <row r="634">
      <c r="A634" s="1122"/>
      <c r="B634" s="1122"/>
      <c r="C634" s="1122"/>
      <c r="D634" s="1122"/>
      <c r="E634" s="1122"/>
      <c r="F634" s="1122"/>
      <c r="G634" s="1122"/>
      <c r="H634" s="1122"/>
      <c r="I634" s="1122"/>
      <c r="J634" s="1122"/>
      <c r="K634" s="1122"/>
      <c r="L634" s="1122"/>
      <c r="M634" s="1122"/>
      <c r="N634" s="1122"/>
      <c r="O634" s="1122"/>
      <c r="P634" s="1122"/>
      <c r="Q634" s="1122"/>
      <c r="R634" s="1122"/>
      <c r="S634" s="1122"/>
      <c r="T634" s="1122"/>
      <c r="U634" s="1122"/>
      <c r="V634" s="1122"/>
      <c r="W634" s="1122"/>
      <c r="X634" s="1122"/>
      <c r="Y634" s="1122"/>
      <c r="Z634" s="1122"/>
    </row>
    <row r="635">
      <c r="A635" s="1122"/>
      <c r="B635" s="1122"/>
      <c r="C635" s="1122"/>
      <c r="D635" s="1122"/>
      <c r="E635" s="1122"/>
      <c r="F635" s="1122"/>
      <c r="G635" s="1122"/>
      <c r="H635" s="1122"/>
      <c r="I635" s="1122"/>
      <c r="J635" s="1122"/>
      <c r="K635" s="1122"/>
      <c r="L635" s="1122"/>
      <c r="M635" s="1122"/>
      <c r="N635" s="1122"/>
      <c r="O635" s="1122"/>
      <c r="P635" s="1122"/>
      <c r="Q635" s="1122"/>
      <c r="R635" s="1122"/>
      <c r="S635" s="1122"/>
      <c r="T635" s="1122"/>
      <c r="U635" s="1122"/>
      <c r="V635" s="1122"/>
      <c r="W635" s="1122"/>
      <c r="X635" s="1122"/>
      <c r="Y635" s="1122"/>
      <c r="Z635" s="1122"/>
    </row>
    <row r="636">
      <c r="A636" s="1122"/>
      <c r="B636" s="1122"/>
      <c r="C636" s="1122"/>
      <c r="D636" s="1122"/>
      <c r="E636" s="1122"/>
      <c r="F636" s="1122"/>
      <c r="G636" s="1122"/>
      <c r="H636" s="1122"/>
      <c r="I636" s="1122"/>
      <c r="J636" s="1122"/>
      <c r="K636" s="1122"/>
      <c r="L636" s="1122"/>
      <c r="M636" s="1122"/>
      <c r="N636" s="1122"/>
      <c r="O636" s="1122"/>
      <c r="P636" s="1122"/>
      <c r="Q636" s="1122"/>
      <c r="R636" s="1122"/>
      <c r="S636" s="1122"/>
      <c r="T636" s="1122"/>
      <c r="U636" s="1122"/>
      <c r="V636" s="1122"/>
      <c r="W636" s="1122"/>
      <c r="X636" s="1122"/>
      <c r="Y636" s="1122"/>
      <c r="Z636" s="1122"/>
    </row>
    <row r="637">
      <c r="A637" s="1122"/>
      <c r="B637" s="1122"/>
      <c r="C637" s="1122"/>
      <c r="D637" s="1122"/>
      <c r="E637" s="1122"/>
      <c r="F637" s="1122"/>
      <c r="G637" s="1122"/>
      <c r="H637" s="1122"/>
      <c r="I637" s="1122"/>
      <c r="J637" s="1122"/>
      <c r="K637" s="1122"/>
      <c r="L637" s="1122"/>
      <c r="M637" s="1122"/>
      <c r="N637" s="1122"/>
      <c r="O637" s="1122"/>
      <c r="P637" s="1122"/>
      <c r="Q637" s="1122"/>
      <c r="R637" s="1122"/>
      <c r="S637" s="1122"/>
      <c r="T637" s="1122"/>
      <c r="U637" s="1122"/>
      <c r="V637" s="1122"/>
      <c r="W637" s="1122"/>
      <c r="X637" s="1122"/>
      <c r="Y637" s="1122"/>
      <c r="Z637" s="1122"/>
    </row>
    <row r="638">
      <c r="A638" s="1122"/>
      <c r="B638" s="1122"/>
      <c r="C638" s="1122"/>
      <c r="D638" s="1122"/>
      <c r="E638" s="1122"/>
      <c r="F638" s="1122"/>
      <c r="G638" s="1122"/>
      <c r="H638" s="1122"/>
      <c r="I638" s="1122"/>
      <c r="J638" s="1122"/>
      <c r="K638" s="1122"/>
      <c r="L638" s="1122"/>
      <c r="M638" s="1122"/>
      <c r="N638" s="1122"/>
      <c r="O638" s="1122"/>
      <c r="P638" s="1122"/>
      <c r="Q638" s="1122"/>
      <c r="R638" s="1122"/>
      <c r="S638" s="1122"/>
      <c r="T638" s="1122"/>
      <c r="U638" s="1122"/>
      <c r="V638" s="1122"/>
      <c r="W638" s="1122"/>
      <c r="X638" s="1122"/>
      <c r="Y638" s="1122"/>
      <c r="Z638" s="1122"/>
    </row>
    <row r="639">
      <c r="A639" s="1122"/>
      <c r="B639" s="1122"/>
      <c r="C639" s="1122"/>
      <c r="D639" s="1122"/>
      <c r="E639" s="1122"/>
      <c r="F639" s="1122"/>
      <c r="G639" s="1122"/>
      <c r="H639" s="1122"/>
      <c r="I639" s="1122"/>
      <c r="J639" s="1122"/>
      <c r="K639" s="1122"/>
      <c r="L639" s="1122"/>
      <c r="M639" s="1122"/>
      <c r="N639" s="1122"/>
      <c r="O639" s="1122"/>
      <c r="P639" s="1122"/>
      <c r="Q639" s="1122"/>
      <c r="R639" s="1122"/>
      <c r="S639" s="1122"/>
      <c r="T639" s="1122"/>
      <c r="U639" s="1122"/>
      <c r="V639" s="1122"/>
      <c r="W639" s="1122"/>
      <c r="X639" s="1122"/>
      <c r="Y639" s="1122"/>
      <c r="Z639" s="1122"/>
    </row>
    <row r="640">
      <c r="A640" s="1122"/>
      <c r="B640" s="1122"/>
      <c r="C640" s="1122"/>
      <c r="D640" s="1122"/>
      <c r="E640" s="1122"/>
      <c r="F640" s="1122"/>
      <c r="G640" s="1122"/>
      <c r="H640" s="1122"/>
      <c r="I640" s="1122"/>
      <c r="J640" s="1122"/>
      <c r="K640" s="1122"/>
      <c r="L640" s="1122"/>
      <c r="M640" s="1122"/>
      <c r="N640" s="1122"/>
      <c r="O640" s="1122"/>
      <c r="P640" s="1122"/>
      <c r="Q640" s="1122"/>
      <c r="R640" s="1122"/>
      <c r="S640" s="1122"/>
      <c r="T640" s="1122"/>
      <c r="U640" s="1122"/>
      <c r="V640" s="1122"/>
      <c r="W640" s="1122"/>
      <c r="X640" s="1122"/>
      <c r="Y640" s="1122"/>
      <c r="Z640" s="1122"/>
    </row>
    <row r="641">
      <c r="A641" s="1122"/>
      <c r="B641" s="1122"/>
      <c r="C641" s="1122"/>
      <c r="D641" s="1122"/>
      <c r="E641" s="1122"/>
      <c r="F641" s="1122"/>
      <c r="G641" s="1122"/>
      <c r="H641" s="1122"/>
      <c r="I641" s="1122"/>
      <c r="J641" s="1122"/>
      <c r="K641" s="1122"/>
      <c r="L641" s="1122"/>
      <c r="M641" s="1122"/>
      <c r="N641" s="1122"/>
      <c r="O641" s="1122"/>
      <c r="P641" s="1122"/>
      <c r="Q641" s="1122"/>
      <c r="R641" s="1122"/>
      <c r="S641" s="1122"/>
      <c r="T641" s="1122"/>
      <c r="U641" s="1122"/>
      <c r="V641" s="1122"/>
      <c r="W641" s="1122"/>
      <c r="X641" s="1122"/>
      <c r="Y641" s="1122"/>
      <c r="Z641" s="1122"/>
    </row>
    <row r="642">
      <c r="A642" s="1122"/>
      <c r="B642" s="1122"/>
      <c r="C642" s="1122"/>
      <c r="D642" s="1122"/>
      <c r="E642" s="1122"/>
      <c r="F642" s="1122"/>
      <c r="G642" s="1122"/>
      <c r="H642" s="1122"/>
      <c r="I642" s="1122"/>
      <c r="J642" s="1122"/>
      <c r="K642" s="1122"/>
      <c r="L642" s="1122"/>
      <c r="M642" s="1122"/>
      <c r="N642" s="1122"/>
      <c r="O642" s="1122"/>
      <c r="P642" s="1122"/>
      <c r="Q642" s="1122"/>
      <c r="R642" s="1122"/>
      <c r="S642" s="1122"/>
      <c r="T642" s="1122"/>
      <c r="U642" s="1122"/>
      <c r="V642" s="1122"/>
      <c r="W642" s="1122"/>
      <c r="X642" s="1122"/>
      <c r="Y642" s="1122"/>
      <c r="Z642" s="1122"/>
    </row>
    <row r="643">
      <c r="A643" s="1122"/>
      <c r="B643" s="1122"/>
      <c r="C643" s="1122"/>
      <c r="D643" s="1122"/>
      <c r="E643" s="1122"/>
      <c r="F643" s="1122"/>
      <c r="G643" s="1122"/>
      <c r="H643" s="1122"/>
      <c r="I643" s="1122"/>
      <c r="J643" s="1122"/>
      <c r="K643" s="1122"/>
      <c r="L643" s="1122"/>
      <c r="M643" s="1122"/>
      <c r="N643" s="1122"/>
      <c r="O643" s="1122"/>
      <c r="P643" s="1122"/>
      <c r="Q643" s="1122"/>
      <c r="R643" s="1122"/>
      <c r="S643" s="1122"/>
      <c r="T643" s="1122"/>
      <c r="U643" s="1122"/>
      <c r="V643" s="1122"/>
      <c r="W643" s="1122"/>
      <c r="X643" s="1122"/>
      <c r="Y643" s="1122"/>
      <c r="Z643" s="1122"/>
    </row>
    <row r="644">
      <c r="A644" s="1122"/>
      <c r="B644" s="1122"/>
      <c r="C644" s="1122"/>
      <c r="D644" s="1122"/>
      <c r="E644" s="1122"/>
      <c r="F644" s="1122"/>
      <c r="G644" s="1122"/>
      <c r="H644" s="1122"/>
      <c r="I644" s="1122"/>
      <c r="J644" s="1122"/>
      <c r="K644" s="1122"/>
      <c r="L644" s="1122"/>
      <c r="M644" s="1122"/>
      <c r="N644" s="1122"/>
      <c r="O644" s="1122"/>
      <c r="P644" s="1122"/>
      <c r="Q644" s="1122"/>
      <c r="R644" s="1122"/>
      <c r="S644" s="1122"/>
      <c r="T644" s="1122"/>
      <c r="U644" s="1122"/>
      <c r="V644" s="1122"/>
      <c r="W644" s="1122"/>
      <c r="X644" s="1122"/>
      <c r="Y644" s="1122"/>
      <c r="Z644" s="1122"/>
    </row>
    <row r="645">
      <c r="A645" s="1122"/>
      <c r="B645" s="1122"/>
      <c r="C645" s="1122"/>
      <c r="D645" s="1122"/>
      <c r="E645" s="1122"/>
      <c r="F645" s="1122"/>
      <c r="G645" s="1122"/>
      <c r="H645" s="1122"/>
      <c r="I645" s="1122"/>
      <c r="J645" s="1122"/>
      <c r="K645" s="1122"/>
      <c r="L645" s="1122"/>
      <c r="M645" s="1122"/>
      <c r="N645" s="1122"/>
      <c r="O645" s="1122"/>
      <c r="P645" s="1122"/>
      <c r="Q645" s="1122"/>
      <c r="R645" s="1122"/>
      <c r="S645" s="1122"/>
      <c r="T645" s="1122"/>
      <c r="U645" s="1122"/>
      <c r="V645" s="1122"/>
      <c r="W645" s="1122"/>
      <c r="X645" s="1122"/>
      <c r="Y645" s="1122"/>
      <c r="Z645" s="1122"/>
    </row>
    <row r="646">
      <c r="A646" s="1122"/>
      <c r="B646" s="1122"/>
      <c r="C646" s="1122"/>
      <c r="D646" s="1122"/>
      <c r="E646" s="1122"/>
      <c r="F646" s="1122"/>
      <c r="G646" s="1122"/>
      <c r="H646" s="1122"/>
      <c r="I646" s="1122"/>
      <c r="J646" s="1122"/>
      <c r="K646" s="1122"/>
      <c r="L646" s="1122"/>
      <c r="M646" s="1122"/>
      <c r="N646" s="1122"/>
      <c r="O646" s="1122"/>
      <c r="P646" s="1122"/>
      <c r="Q646" s="1122"/>
      <c r="R646" s="1122"/>
      <c r="S646" s="1122"/>
      <c r="T646" s="1122"/>
      <c r="U646" s="1122"/>
      <c r="V646" s="1122"/>
      <c r="W646" s="1122"/>
      <c r="X646" s="1122"/>
      <c r="Y646" s="1122"/>
      <c r="Z646" s="1122"/>
    </row>
    <row r="647">
      <c r="A647" s="1122"/>
      <c r="B647" s="1122"/>
      <c r="C647" s="1122"/>
      <c r="D647" s="1122"/>
      <c r="E647" s="1122"/>
      <c r="F647" s="1122"/>
      <c r="G647" s="1122"/>
      <c r="H647" s="1122"/>
      <c r="I647" s="1122"/>
      <c r="J647" s="1122"/>
      <c r="K647" s="1122"/>
      <c r="L647" s="1122"/>
      <c r="M647" s="1122"/>
      <c r="N647" s="1122"/>
      <c r="O647" s="1122"/>
      <c r="P647" s="1122"/>
      <c r="Q647" s="1122"/>
      <c r="R647" s="1122"/>
      <c r="S647" s="1122"/>
      <c r="T647" s="1122"/>
      <c r="U647" s="1122"/>
      <c r="V647" s="1122"/>
      <c r="W647" s="1122"/>
      <c r="X647" s="1122"/>
      <c r="Y647" s="1122"/>
      <c r="Z647" s="1122"/>
    </row>
    <row r="648">
      <c r="A648" s="1122"/>
      <c r="B648" s="1122"/>
      <c r="C648" s="1122"/>
      <c r="D648" s="1122"/>
      <c r="E648" s="1122"/>
      <c r="F648" s="1122"/>
      <c r="G648" s="1122"/>
      <c r="H648" s="1122"/>
      <c r="I648" s="1122"/>
      <c r="J648" s="1122"/>
      <c r="K648" s="1122"/>
      <c r="L648" s="1122"/>
      <c r="M648" s="1122"/>
      <c r="N648" s="1122"/>
      <c r="O648" s="1122"/>
      <c r="P648" s="1122"/>
      <c r="Q648" s="1122"/>
      <c r="R648" s="1122"/>
      <c r="S648" s="1122"/>
      <c r="T648" s="1122"/>
      <c r="U648" s="1122"/>
      <c r="V648" s="1122"/>
      <c r="W648" s="1122"/>
      <c r="X648" s="1122"/>
      <c r="Y648" s="1122"/>
      <c r="Z648" s="1122"/>
    </row>
    <row r="649">
      <c r="A649" s="1122"/>
      <c r="B649" s="1122"/>
      <c r="C649" s="1122"/>
      <c r="D649" s="1122"/>
      <c r="E649" s="1122"/>
      <c r="F649" s="1122"/>
      <c r="G649" s="1122"/>
      <c r="H649" s="1122"/>
      <c r="I649" s="1122"/>
      <c r="J649" s="1122"/>
      <c r="K649" s="1122"/>
      <c r="L649" s="1122"/>
      <c r="M649" s="1122"/>
      <c r="N649" s="1122"/>
      <c r="O649" s="1122"/>
      <c r="P649" s="1122"/>
      <c r="Q649" s="1122"/>
      <c r="R649" s="1122"/>
      <c r="S649" s="1122"/>
      <c r="T649" s="1122"/>
      <c r="U649" s="1122"/>
      <c r="V649" s="1122"/>
      <c r="W649" s="1122"/>
      <c r="X649" s="1122"/>
      <c r="Y649" s="1122"/>
      <c r="Z649" s="1122"/>
    </row>
    <row r="650">
      <c r="A650" s="1122"/>
      <c r="B650" s="1122"/>
      <c r="C650" s="1122"/>
      <c r="D650" s="1122"/>
      <c r="E650" s="1122"/>
      <c r="F650" s="1122"/>
      <c r="G650" s="1122"/>
      <c r="H650" s="1122"/>
      <c r="I650" s="1122"/>
      <c r="J650" s="1122"/>
      <c r="K650" s="1122"/>
      <c r="L650" s="1122"/>
      <c r="M650" s="1122"/>
      <c r="N650" s="1122"/>
      <c r="O650" s="1122"/>
      <c r="P650" s="1122"/>
      <c r="Q650" s="1122"/>
      <c r="R650" s="1122"/>
      <c r="S650" s="1122"/>
      <c r="T650" s="1122"/>
      <c r="U650" s="1122"/>
      <c r="V650" s="1122"/>
      <c r="W650" s="1122"/>
      <c r="X650" s="1122"/>
      <c r="Y650" s="1122"/>
      <c r="Z650" s="1122"/>
    </row>
    <row r="651">
      <c r="A651" s="1122"/>
      <c r="B651" s="1122"/>
      <c r="C651" s="1122"/>
      <c r="D651" s="1122"/>
      <c r="E651" s="1122"/>
      <c r="F651" s="1122"/>
      <c r="G651" s="1122"/>
      <c r="H651" s="1122"/>
      <c r="I651" s="1122"/>
      <c r="J651" s="1122"/>
      <c r="K651" s="1122"/>
      <c r="L651" s="1122"/>
      <c r="M651" s="1122"/>
      <c r="N651" s="1122"/>
      <c r="O651" s="1122"/>
      <c r="P651" s="1122"/>
      <c r="Q651" s="1122"/>
      <c r="R651" s="1122"/>
      <c r="S651" s="1122"/>
      <c r="T651" s="1122"/>
      <c r="U651" s="1122"/>
      <c r="V651" s="1122"/>
      <c r="W651" s="1122"/>
      <c r="X651" s="1122"/>
      <c r="Y651" s="1122"/>
      <c r="Z651" s="1122"/>
    </row>
    <row r="652">
      <c r="A652" s="1122"/>
      <c r="B652" s="1122"/>
      <c r="C652" s="1122"/>
      <c r="D652" s="1122"/>
      <c r="E652" s="1122"/>
      <c r="F652" s="1122"/>
      <c r="G652" s="1122"/>
      <c r="H652" s="1122"/>
      <c r="I652" s="1122"/>
      <c r="J652" s="1122"/>
      <c r="K652" s="1122"/>
      <c r="L652" s="1122"/>
      <c r="M652" s="1122"/>
      <c r="N652" s="1122"/>
      <c r="O652" s="1122"/>
      <c r="P652" s="1122"/>
      <c r="Q652" s="1122"/>
      <c r="R652" s="1122"/>
      <c r="S652" s="1122"/>
      <c r="T652" s="1122"/>
      <c r="U652" s="1122"/>
      <c r="V652" s="1122"/>
      <c r="W652" s="1122"/>
      <c r="X652" s="1122"/>
      <c r="Y652" s="1122"/>
      <c r="Z652" s="1122"/>
    </row>
    <row r="653">
      <c r="A653" s="1122"/>
      <c r="B653" s="1122"/>
      <c r="C653" s="1122"/>
      <c r="D653" s="1122"/>
      <c r="E653" s="1122"/>
      <c r="F653" s="1122"/>
      <c r="G653" s="1122"/>
      <c r="H653" s="1122"/>
      <c r="I653" s="1122"/>
      <c r="J653" s="1122"/>
      <c r="K653" s="1122"/>
      <c r="L653" s="1122"/>
      <c r="M653" s="1122"/>
      <c r="N653" s="1122"/>
      <c r="O653" s="1122"/>
      <c r="P653" s="1122"/>
      <c r="Q653" s="1122"/>
      <c r="R653" s="1122"/>
      <c r="S653" s="1122"/>
      <c r="T653" s="1122"/>
      <c r="U653" s="1122"/>
      <c r="V653" s="1122"/>
      <c r="W653" s="1122"/>
      <c r="X653" s="1122"/>
      <c r="Y653" s="1122"/>
      <c r="Z653" s="1122"/>
    </row>
    <row r="654">
      <c r="A654" s="1122"/>
      <c r="B654" s="1122"/>
      <c r="C654" s="1122"/>
      <c r="D654" s="1122"/>
      <c r="E654" s="1122"/>
      <c r="F654" s="1122"/>
      <c r="G654" s="1122"/>
      <c r="H654" s="1122"/>
      <c r="I654" s="1122"/>
      <c r="J654" s="1122"/>
      <c r="K654" s="1122"/>
      <c r="L654" s="1122"/>
      <c r="M654" s="1122"/>
      <c r="N654" s="1122"/>
      <c r="O654" s="1122"/>
      <c r="P654" s="1122"/>
      <c r="Q654" s="1122"/>
      <c r="R654" s="1122"/>
      <c r="S654" s="1122"/>
      <c r="T654" s="1122"/>
      <c r="U654" s="1122"/>
      <c r="V654" s="1122"/>
      <c r="W654" s="1122"/>
      <c r="X654" s="1122"/>
      <c r="Y654" s="1122"/>
      <c r="Z654" s="1122"/>
    </row>
    <row r="655">
      <c r="A655" s="1122"/>
      <c r="B655" s="1122"/>
      <c r="C655" s="1122"/>
      <c r="D655" s="1122"/>
      <c r="E655" s="1122"/>
      <c r="F655" s="1122"/>
      <c r="G655" s="1122"/>
      <c r="H655" s="1122"/>
      <c r="I655" s="1122"/>
      <c r="J655" s="1122"/>
      <c r="K655" s="1122"/>
      <c r="L655" s="1122"/>
      <c r="M655" s="1122"/>
      <c r="N655" s="1122"/>
      <c r="O655" s="1122"/>
      <c r="P655" s="1122"/>
      <c r="Q655" s="1122"/>
      <c r="R655" s="1122"/>
      <c r="S655" s="1122"/>
      <c r="T655" s="1122"/>
      <c r="U655" s="1122"/>
      <c r="V655" s="1122"/>
      <c r="W655" s="1122"/>
      <c r="X655" s="1122"/>
      <c r="Y655" s="1122"/>
      <c r="Z655" s="1122"/>
    </row>
    <row r="656">
      <c r="A656" s="1122"/>
      <c r="B656" s="1122"/>
      <c r="C656" s="1122"/>
      <c r="D656" s="1122"/>
      <c r="E656" s="1122"/>
      <c r="F656" s="1122"/>
      <c r="G656" s="1122"/>
      <c r="H656" s="1122"/>
      <c r="I656" s="1122"/>
      <c r="J656" s="1122"/>
      <c r="K656" s="1122"/>
      <c r="L656" s="1122"/>
      <c r="M656" s="1122"/>
      <c r="N656" s="1122"/>
      <c r="O656" s="1122"/>
      <c r="P656" s="1122"/>
      <c r="Q656" s="1122"/>
      <c r="R656" s="1122"/>
      <c r="S656" s="1122"/>
      <c r="T656" s="1122"/>
      <c r="U656" s="1122"/>
      <c r="V656" s="1122"/>
      <c r="W656" s="1122"/>
      <c r="X656" s="1122"/>
      <c r="Y656" s="1122"/>
      <c r="Z656" s="1122"/>
    </row>
    <row r="657">
      <c r="A657" s="1122"/>
      <c r="B657" s="1122"/>
      <c r="C657" s="1122"/>
      <c r="D657" s="1122"/>
      <c r="E657" s="1122"/>
      <c r="F657" s="1122"/>
      <c r="G657" s="1122"/>
      <c r="H657" s="1122"/>
      <c r="I657" s="1122"/>
      <c r="J657" s="1122"/>
      <c r="K657" s="1122"/>
      <c r="L657" s="1122"/>
      <c r="M657" s="1122"/>
      <c r="N657" s="1122"/>
      <c r="O657" s="1122"/>
      <c r="P657" s="1122"/>
      <c r="Q657" s="1122"/>
      <c r="R657" s="1122"/>
      <c r="S657" s="1122"/>
      <c r="T657" s="1122"/>
      <c r="U657" s="1122"/>
      <c r="V657" s="1122"/>
      <c r="W657" s="1122"/>
      <c r="X657" s="1122"/>
      <c r="Y657" s="1122"/>
      <c r="Z657" s="1122"/>
    </row>
    <row r="658">
      <c r="A658" s="1122"/>
      <c r="B658" s="1122"/>
      <c r="C658" s="1122"/>
      <c r="D658" s="1122"/>
      <c r="E658" s="1122"/>
      <c r="F658" s="1122"/>
      <c r="G658" s="1122"/>
      <c r="H658" s="1122"/>
      <c r="I658" s="1122"/>
      <c r="J658" s="1122"/>
      <c r="K658" s="1122"/>
      <c r="L658" s="1122"/>
      <c r="M658" s="1122"/>
      <c r="N658" s="1122"/>
      <c r="O658" s="1122"/>
      <c r="P658" s="1122"/>
      <c r="Q658" s="1122"/>
      <c r="R658" s="1122"/>
      <c r="S658" s="1122"/>
      <c r="T658" s="1122"/>
      <c r="U658" s="1122"/>
      <c r="V658" s="1122"/>
      <c r="W658" s="1122"/>
      <c r="X658" s="1122"/>
      <c r="Y658" s="1122"/>
      <c r="Z658" s="1122"/>
    </row>
    <row r="659">
      <c r="A659" s="1122"/>
      <c r="B659" s="1122"/>
      <c r="C659" s="1122"/>
      <c r="D659" s="1122"/>
      <c r="E659" s="1122"/>
      <c r="F659" s="1122"/>
      <c r="G659" s="1122"/>
      <c r="H659" s="1122"/>
      <c r="I659" s="1122"/>
      <c r="J659" s="1122"/>
      <c r="K659" s="1122"/>
      <c r="L659" s="1122"/>
      <c r="M659" s="1122"/>
      <c r="N659" s="1122"/>
      <c r="O659" s="1122"/>
      <c r="P659" s="1122"/>
      <c r="Q659" s="1122"/>
      <c r="R659" s="1122"/>
      <c r="S659" s="1122"/>
      <c r="T659" s="1122"/>
      <c r="U659" s="1122"/>
      <c r="V659" s="1122"/>
      <c r="W659" s="1122"/>
      <c r="X659" s="1122"/>
      <c r="Y659" s="1122"/>
      <c r="Z659" s="1122"/>
    </row>
    <row r="660">
      <c r="A660" s="1122"/>
      <c r="B660" s="1122"/>
      <c r="C660" s="1122"/>
      <c r="D660" s="1122"/>
      <c r="E660" s="1122"/>
      <c r="F660" s="1122"/>
      <c r="G660" s="1122"/>
      <c r="H660" s="1122"/>
      <c r="I660" s="1122"/>
      <c r="J660" s="1122"/>
      <c r="K660" s="1122"/>
      <c r="L660" s="1122"/>
      <c r="M660" s="1122"/>
      <c r="N660" s="1122"/>
      <c r="O660" s="1122"/>
      <c r="P660" s="1122"/>
      <c r="Q660" s="1122"/>
      <c r="R660" s="1122"/>
      <c r="S660" s="1122"/>
      <c r="T660" s="1122"/>
      <c r="U660" s="1122"/>
      <c r="V660" s="1122"/>
      <c r="W660" s="1122"/>
      <c r="X660" s="1122"/>
      <c r="Y660" s="1122"/>
      <c r="Z660" s="1122"/>
    </row>
    <row r="661">
      <c r="A661" s="1122"/>
      <c r="B661" s="1122"/>
      <c r="C661" s="1122"/>
      <c r="D661" s="1122"/>
      <c r="E661" s="1122"/>
      <c r="F661" s="1122"/>
      <c r="G661" s="1122"/>
      <c r="H661" s="1122"/>
      <c r="I661" s="1122"/>
      <c r="J661" s="1122"/>
      <c r="K661" s="1122"/>
      <c r="L661" s="1122"/>
      <c r="M661" s="1122"/>
      <c r="N661" s="1122"/>
      <c r="O661" s="1122"/>
      <c r="P661" s="1122"/>
      <c r="Q661" s="1122"/>
      <c r="R661" s="1122"/>
      <c r="S661" s="1122"/>
      <c r="T661" s="1122"/>
      <c r="U661" s="1122"/>
      <c r="V661" s="1122"/>
      <c r="W661" s="1122"/>
      <c r="X661" s="1122"/>
      <c r="Y661" s="1122"/>
      <c r="Z661" s="1122"/>
    </row>
    <row r="662">
      <c r="A662" s="1122"/>
      <c r="B662" s="1122"/>
      <c r="C662" s="1122"/>
      <c r="D662" s="1122"/>
      <c r="E662" s="1122"/>
      <c r="F662" s="1122"/>
      <c r="G662" s="1122"/>
      <c r="H662" s="1122"/>
      <c r="I662" s="1122"/>
      <c r="J662" s="1122"/>
      <c r="K662" s="1122"/>
      <c r="L662" s="1122"/>
      <c r="M662" s="1122"/>
      <c r="N662" s="1122"/>
      <c r="O662" s="1122"/>
      <c r="P662" s="1122"/>
      <c r="Q662" s="1122"/>
      <c r="R662" s="1122"/>
      <c r="S662" s="1122"/>
      <c r="T662" s="1122"/>
      <c r="U662" s="1122"/>
      <c r="V662" s="1122"/>
      <c r="W662" s="1122"/>
      <c r="X662" s="1122"/>
      <c r="Y662" s="1122"/>
      <c r="Z662" s="1122"/>
    </row>
    <row r="663">
      <c r="A663" s="1122"/>
      <c r="B663" s="1122"/>
      <c r="C663" s="1122"/>
      <c r="D663" s="1122"/>
      <c r="E663" s="1122"/>
      <c r="F663" s="1122"/>
      <c r="G663" s="1122"/>
      <c r="H663" s="1122"/>
      <c r="I663" s="1122"/>
      <c r="J663" s="1122"/>
      <c r="K663" s="1122"/>
      <c r="L663" s="1122"/>
      <c r="M663" s="1122"/>
      <c r="N663" s="1122"/>
      <c r="O663" s="1122"/>
      <c r="P663" s="1122"/>
      <c r="Q663" s="1122"/>
      <c r="R663" s="1122"/>
      <c r="S663" s="1122"/>
      <c r="T663" s="1122"/>
      <c r="U663" s="1122"/>
      <c r="V663" s="1122"/>
      <c r="W663" s="1122"/>
      <c r="X663" s="1122"/>
      <c r="Y663" s="1122"/>
      <c r="Z663" s="1122"/>
    </row>
    <row r="664">
      <c r="A664" s="1122"/>
      <c r="B664" s="1122"/>
      <c r="C664" s="1122"/>
      <c r="D664" s="1122"/>
      <c r="E664" s="1122"/>
      <c r="F664" s="1122"/>
      <c r="G664" s="1122"/>
      <c r="H664" s="1122"/>
      <c r="I664" s="1122"/>
      <c r="J664" s="1122"/>
      <c r="K664" s="1122"/>
      <c r="L664" s="1122"/>
      <c r="M664" s="1122"/>
      <c r="N664" s="1122"/>
      <c r="O664" s="1122"/>
      <c r="P664" s="1122"/>
      <c r="Q664" s="1122"/>
      <c r="R664" s="1122"/>
      <c r="S664" s="1122"/>
      <c r="T664" s="1122"/>
      <c r="U664" s="1122"/>
      <c r="V664" s="1122"/>
      <c r="W664" s="1122"/>
      <c r="X664" s="1122"/>
      <c r="Y664" s="1122"/>
      <c r="Z664" s="1122"/>
    </row>
    <row r="665">
      <c r="A665" s="1122"/>
      <c r="B665" s="1122"/>
      <c r="C665" s="1122"/>
      <c r="D665" s="1122"/>
      <c r="E665" s="1122"/>
      <c r="F665" s="1122"/>
      <c r="G665" s="1122"/>
      <c r="H665" s="1122"/>
      <c r="I665" s="1122"/>
      <c r="J665" s="1122"/>
      <c r="K665" s="1122"/>
      <c r="L665" s="1122"/>
      <c r="M665" s="1122"/>
      <c r="N665" s="1122"/>
      <c r="O665" s="1122"/>
      <c r="P665" s="1122"/>
      <c r="Q665" s="1122"/>
      <c r="R665" s="1122"/>
      <c r="S665" s="1122"/>
      <c r="T665" s="1122"/>
      <c r="U665" s="1122"/>
      <c r="V665" s="1122"/>
      <c r="W665" s="1122"/>
      <c r="X665" s="1122"/>
      <c r="Y665" s="1122"/>
      <c r="Z665" s="1122"/>
    </row>
    <row r="666">
      <c r="A666" s="1122"/>
      <c r="B666" s="1122"/>
      <c r="C666" s="1122"/>
      <c r="D666" s="1122"/>
      <c r="E666" s="1122"/>
      <c r="F666" s="1122"/>
      <c r="G666" s="1122"/>
      <c r="H666" s="1122"/>
      <c r="I666" s="1122"/>
      <c r="J666" s="1122"/>
      <c r="K666" s="1122"/>
      <c r="L666" s="1122"/>
      <c r="M666" s="1122"/>
      <c r="N666" s="1122"/>
      <c r="O666" s="1122"/>
      <c r="P666" s="1122"/>
      <c r="Q666" s="1122"/>
      <c r="R666" s="1122"/>
      <c r="S666" s="1122"/>
      <c r="T666" s="1122"/>
      <c r="U666" s="1122"/>
      <c r="V666" s="1122"/>
      <c r="W666" s="1122"/>
      <c r="X666" s="1122"/>
      <c r="Y666" s="1122"/>
      <c r="Z666" s="1122"/>
    </row>
    <row r="667">
      <c r="A667" s="1122"/>
      <c r="B667" s="1122"/>
      <c r="C667" s="1122"/>
      <c r="D667" s="1122"/>
      <c r="E667" s="1122"/>
      <c r="F667" s="1122"/>
      <c r="G667" s="1122"/>
      <c r="H667" s="1122"/>
      <c r="I667" s="1122"/>
      <c r="J667" s="1122"/>
      <c r="K667" s="1122"/>
      <c r="L667" s="1122"/>
      <c r="M667" s="1122"/>
      <c r="N667" s="1122"/>
      <c r="O667" s="1122"/>
      <c r="P667" s="1122"/>
      <c r="Q667" s="1122"/>
      <c r="R667" s="1122"/>
      <c r="S667" s="1122"/>
      <c r="T667" s="1122"/>
      <c r="U667" s="1122"/>
      <c r="V667" s="1122"/>
      <c r="W667" s="1122"/>
      <c r="X667" s="1122"/>
      <c r="Y667" s="1122"/>
      <c r="Z667" s="1122"/>
    </row>
    <row r="668">
      <c r="A668" s="1122"/>
      <c r="B668" s="1122"/>
      <c r="C668" s="1122"/>
      <c r="D668" s="1122"/>
      <c r="E668" s="1122"/>
      <c r="F668" s="1122"/>
      <c r="G668" s="1122"/>
      <c r="H668" s="1122"/>
      <c r="I668" s="1122"/>
      <c r="J668" s="1122"/>
      <c r="K668" s="1122"/>
      <c r="L668" s="1122"/>
      <c r="M668" s="1122"/>
      <c r="N668" s="1122"/>
      <c r="O668" s="1122"/>
      <c r="P668" s="1122"/>
      <c r="Q668" s="1122"/>
      <c r="R668" s="1122"/>
      <c r="S668" s="1122"/>
      <c r="T668" s="1122"/>
      <c r="U668" s="1122"/>
      <c r="V668" s="1122"/>
      <c r="W668" s="1122"/>
      <c r="X668" s="1122"/>
      <c r="Y668" s="1122"/>
      <c r="Z668" s="1122"/>
    </row>
    <row r="669">
      <c r="A669" s="1122"/>
      <c r="B669" s="1122"/>
      <c r="C669" s="1122"/>
      <c r="D669" s="1122"/>
      <c r="E669" s="1122"/>
      <c r="F669" s="1122"/>
      <c r="G669" s="1122"/>
      <c r="H669" s="1122"/>
      <c r="I669" s="1122"/>
      <c r="J669" s="1122"/>
      <c r="K669" s="1122"/>
      <c r="L669" s="1122"/>
      <c r="M669" s="1122"/>
      <c r="N669" s="1122"/>
      <c r="O669" s="1122"/>
      <c r="P669" s="1122"/>
      <c r="Q669" s="1122"/>
      <c r="R669" s="1122"/>
      <c r="S669" s="1122"/>
      <c r="T669" s="1122"/>
      <c r="U669" s="1122"/>
      <c r="V669" s="1122"/>
      <c r="W669" s="1122"/>
      <c r="X669" s="1122"/>
      <c r="Y669" s="1122"/>
      <c r="Z669" s="1122"/>
    </row>
    <row r="670">
      <c r="A670" s="1122"/>
      <c r="B670" s="1122"/>
      <c r="C670" s="1122"/>
      <c r="D670" s="1122"/>
      <c r="E670" s="1122"/>
      <c r="F670" s="1122"/>
      <c r="G670" s="1122"/>
      <c r="H670" s="1122"/>
      <c r="I670" s="1122"/>
      <c r="J670" s="1122"/>
      <c r="K670" s="1122"/>
      <c r="L670" s="1122"/>
      <c r="M670" s="1122"/>
      <c r="N670" s="1122"/>
      <c r="O670" s="1122"/>
      <c r="P670" s="1122"/>
      <c r="Q670" s="1122"/>
      <c r="R670" s="1122"/>
      <c r="S670" s="1122"/>
      <c r="T670" s="1122"/>
      <c r="U670" s="1122"/>
      <c r="V670" s="1122"/>
      <c r="W670" s="1122"/>
      <c r="X670" s="1122"/>
      <c r="Y670" s="1122"/>
      <c r="Z670" s="1122"/>
    </row>
    <row r="671">
      <c r="A671" s="1122"/>
      <c r="B671" s="1122"/>
      <c r="C671" s="1122"/>
      <c r="D671" s="1122"/>
      <c r="E671" s="1122"/>
      <c r="F671" s="1122"/>
      <c r="G671" s="1122"/>
      <c r="H671" s="1122"/>
      <c r="I671" s="1122"/>
      <c r="J671" s="1122"/>
      <c r="K671" s="1122"/>
      <c r="L671" s="1122"/>
      <c r="M671" s="1122"/>
      <c r="N671" s="1122"/>
      <c r="O671" s="1122"/>
      <c r="P671" s="1122"/>
      <c r="Q671" s="1122"/>
      <c r="R671" s="1122"/>
      <c r="S671" s="1122"/>
      <c r="T671" s="1122"/>
      <c r="U671" s="1122"/>
      <c r="V671" s="1122"/>
      <c r="W671" s="1122"/>
      <c r="X671" s="1122"/>
      <c r="Y671" s="1122"/>
      <c r="Z671" s="1122"/>
    </row>
    <row r="672">
      <c r="A672" s="1122"/>
      <c r="B672" s="1122"/>
      <c r="C672" s="1122"/>
      <c r="D672" s="1122"/>
      <c r="E672" s="1122"/>
      <c r="F672" s="1122"/>
      <c r="G672" s="1122"/>
      <c r="H672" s="1122"/>
      <c r="I672" s="1122"/>
      <c r="J672" s="1122"/>
      <c r="K672" s="1122"/>
      <c r="L672" s="1122"/>
      <c r="M672" s="1122"/>
      <c r="N672" s="1122"/>
      <c r="O672" s="1122"/>
      <c r="P672" s="1122"/>
      <c r="Q672" s="1122"/>
      <c r="R672" s="1122"/>
      <c r="S672" s="1122"/>
      <c r="T672" s="1122"/>
      <c r="U672" s="1122"/>
      <c r="V672" s="1122"/>
      <c r="W672" s="1122"/>
      <c r="X672" s="1122"/>
      <c r="Y672" s="1122"/>
      <c r="Z672" s="1122"/>
    </row>
    <row r="673">
      <c r="A673" s="1122"/>
      <c r="B673" s="1122"/>
      <c r="C673" s="1122"/>
      <c r="D673" s="1122"/>
      <c r="E673" s="1122"/>
      <c r="F673" s="1122"/>
      <c r="G673" s="1122"/>
      <c r="H673" s="1122"/>
      <c r="I673" s="1122"/>
      <c r="J673" s="1122"/>
      <c r="K673" s="1122"/>
      <c r="L673" s="1122"/>
      <c r="M673" s="1122"/>
      <c r="N673" s="1122"/>
      <c r="O673" s="1122"/>
      <c r="P673" s="1122"/>
      <c r="Q673" s="1122"/>
      <c r="R673" s="1122"/>
      <c r="S673" s="1122"/>
      <c r="T673" s="1122"/>
      <c r="U673" s="1122"/>
      <c r="V673" s="1122"/>
      <c r="W673" s="1122"/>
      <c r="X673" s="1122"/>
      <c r="Y673" s="1122"/>
      <c r="Z673" s="1122"/>
    </row>
    <row r="674">
      <c r="A674" s="1122"/>
      <c r="B674" s="1122"/>
      <c r="C674" s="1122"/>
      <c r="D674" s="1122"/>
      <c r="E674" s="1122"/>
      <c r="F674" s="1122"/>
      <c r="G674" s="1122"/>
      <c r="H674" s="1122"/>
      <c r="I674" s="1122"/>
      <c r="J674" s="1122"/>
      <c r="K674" s="1122"/>
      <c r="L674" s="1122"/>
      <c r="M674" s="1122"/>
      <c r="N674" s="1122"/>
      <c r="O674" s="1122"/>
      <c r="P674" s="1122"/>
      <c r="Q674" s="1122"/>
      <c r="R674" s="1122"/>
      <c r="S674" s="1122"/>
      <c r="T674" s="1122"/>
      <c r="U674" s="1122"/>
      <c r="V674" s="1122"/>
      <c r="W674" s="1122"/>
      <c r="X674" s="1122"/>
      <c r="Y674" s="1122"/>
      <c r="Z674" s="1122"/>
    </row>
    <row r="675">
      <c r="A675" s="1122"/>
      <c r="B675" s="1122"/>
      <c r="C675" s="1122"/>
      <c r="D675" s="1122"/>
      <c r="E675" s="1122"/>
      <c r="F675" s="1122"/>
      <c r="G675" s="1122"/>
      <c r="H675" s="1122"/>
      <c r="I675" s="1122"/>
      <c r="J675" s="1122"/>
      <c r="K675" s="1122"/>
      <c r="L675" s="1122"/>
      <c r="M675" s="1122"/>
      <c r="N675" s="1122"/>
      <c r="O675" s="1122"/>
      <c r="P675" s="1122"/>
      <c r="Q675" s="1122"/>
      <c r="R675" s="1122"/>
      <c r="S675" s="1122"/>
      <c r="T675" s="1122"/>
      <c r="U675" s="1122"/>
      <c r="V675" s="1122"/>
      <c r="W675" s="1122"/>
      <c r="X675" s="1122"/>
      <c r="Y675" s="1122"/>
      <c r="Z675" s="1122"/>
    </row>
    <row r="676">
      <c r="A676" s="1122"/>
      <c r="B676" s="1122"/>
      <c r="C676" s="1122"/>
      <c r="D676" s="1122"/>
      <c r="E676" s="1122"/>
      <c r="F676" s="1122"/>
      <c r="G676" s="1122"/>
      <c r="H676" s="1122"/>
      <c r="I676" s="1122"/>
      <c r="J676" s="1122"/>
      <c r="K676" s="1122"/>
      <c r="L676" s="1122"/>
      <c r="M676" s="1122"/>
      <c r="N676" s="1122"/>
      <c r="O676" s="1122"/>
      <c r="P676" s="1122"/>
      <c r="Q676" s="1122"/>
      <c r="R676" s="1122"/>
      <c r="S676" s="1122"/>
      <c r="T676" s="1122"/>
      <c r="U676" s="1122"/>
      <c r="V676" s="1122"/>
      <c r="W676" s="1122"/>
      <c r="X676" s="1122"/>
      <c r="Y676" s="1122"/>
      <c r="Z676" s="1122"/>
    </row>
    <row r="677">
      <c r="A677" s="1122"/>
      <c r="B677" s="1122"/>
      <c r="C677" s="1122"/>
      <c r="D677" s="1122"/>
      <c r="E677" s="1122"/>
      <c r="F677" s="1122"/>
      <c r="G677" s="1122"/>
      <c r="H677" s="1122"/>
      <c r="I677" s="1122"/>
      <c r="J677" s="1122"/>
      <c r="K677" s="1122"/>
      <c r="L677" s="1122"/>
      <c r="M677" s="1122"/>
      <c r="N677" s="1122"/>
      <c r="O677" s="1122"/>
      <c r="P677" s="1122"/>
      <c r="Q677" s="1122"/>
      <c r="R677" s="1122"/>
      <c r="S677" s="1122"/>
      <c r="T677" s="1122"/>
      <c r="U677" s="1122"/>
      <c r="V677" s="1122"/>
      <c r="W677" s="1122"/>
      <c r="X677" s="1122"/>
      <c r="Y677" s="1122"/>
      <c r="Z677" s="1122"/>
    </row>
    <row r="678">
      <c r="A678" s="1122"/>
      <c r="B678" s="1122"/>
      <c r="C678" s="1122"/>
      <c r="D678" s="1122"/>
      <c r="E678" s="1122"/>
      <c r="F678" s="1122"/>
      <c r="G678" s="1122"/>
      <c r="H678" s="1122"/>
      <c r="I678" s="1122"/>
      <c r="J678" s="1122"/>
      <c r="K678" s="1122"/>
      <c r="L678" s="1122"/>
      <c r="M678" s="1122"/>
      <c r="N678" s="1122"/>
      <c r="O678" s="1122"/>
      <c r="P678" s="1122"/>
      <c r="Q678" s="1122"/>
      <c r="R678" s="1122"/>
      <c r="S678" s="1122"/>
      <c r="T678" s="1122"/>
      <c r="U678" s="1122"/>
      <c r="V678" s="1122"/>
      <c r="W678" s="1122"/>
      <c r="X678" s="1122"/>
      <c r="Y678" s="1122"/>
      <c r="Z678" s="1122"/>
    </row>
    <row r="679">
      <c r="A679" s="1122"/>
      <c r="B679" s="1122"/>
      <c r="C679" s="1122"/>
      <c r="D679" s="1122"/>
      <c r="E679" s="1122"/>
      <c r="F679" s="1122"/>
      <c r="G679" s="1122"/>
      <c r="H679" s="1122"/>
      <c r="I679" s="1122"/>
      <c r="J679" s="1122"/>
      <c r="K679" s="1122"/>
      <c r="L679" s="1122"/>
      <c r="M679" s="1122"/>
      <c r="N679" s="1122"/>
      <c r="O679" s="1122"/>
      <c r="P679" s="1122"/>
      <c r="Q679" s="1122"/>
      <c r="R679" s="1122"/>
      <c r="S679" s="1122"/>
      <c r="T679" s="1122"/>
      <c r="U679" s="1122"/>
      <c r="V679" s="1122"/>
      <c r="W679" s="1122"/>
      <c r="X679" s="1122"/>
      <c r="Y679" s="1122"/>
      <c r="Z679" s="1122"/>
    </row>
    <row r="680">
      <c r="A680" s="1122"/>
      <c r="B680" s="1122"/>
      <c r="C680" s="1122"/>
      <c r="D680" s="1122"/>
      <c r="E680" s="1122"/>
      <c r="F680" s="1122"/>
      <c r="G680" s="1122"/>
      <c r="H680" s="1122"/>
      <c r="I680" s="1122"/>
      <c r="J680" s="1122"/>
      <c r="K680" s="1122"/>
      <c r="L680" s="1122"/>
      <c r="M680" s="1122"/>
      <c r="N680" s="1122"/>
      <c r="O680" s="1122"/>
      <c r="P680" s="1122"/>
      <c r="Q680" s="1122"/>
      <c r="R680" s="1122"/>
      <c r="S680" s="1122"/>
      <c r="T680" s="1122"/>
      <c r="U680" s="1122"/>
      <c r="V680" s="1122"/>
      <c r="W680" s="1122"/>
      <c r="X680" s="1122"/>
      <c r="Y680" s="1122"/>
      <c r="Z680" s="1122"/>
    </row>
    <row r="681">
      <c r="A681" s="1122"/>
      <c r="B681" s="1122"/>
      <c r="C681" s="1122"/>
      <c r="D681" s="1122"/>
      <c r="E681" s="1122"/>
      <c r="F681" s="1122"/>
      <c r="G681" s="1122"/>
      <c r="H681" s="1122"/>
      <c r="I681" s="1122"/>
      <c r="J681" s="1122"/>
      <c r="K681" s="1122"/>
      <c r="L681" s="1122"/>
      <c r="M681" s="1122"/>
      <c r="N681" s="1122"/>
      <c r="O681" s="1122"/>
      <c r="P681" s="1122"/>
      <c r="Q681" s="1122"/>
      <c r="R681" s="1122"/>
      <c r="S681" s="1122"/>
      <c r="T681" s="1122"/>
      <c r="U681" s="1122"/>
      <c r="V681" s="1122"/>
      <c r="W681" s="1122"/>
      <c r="X681" s="1122"/>
      <c r="Y681" s="1122"/>
      <c r="Z681" s="1122"/>
    </row>
    <row r="682">
      <c r="A682" s="1122"/>
      <c r="B682" s="1122"/>
      <c r="C682" s="1122"/>
      <c r="D682" s="1122"/>
      <c r="E682" s="1122"/>
      <c r="F682" s="1122"/>
      <c r="G682" s="1122"/>
      <c r="H682" s="1122"/>
      <c r="I682" s="1122"/>
      <c r="J682" s="1122"/>
      <c r="K682" s="1122"/>
      <c r="L682" s="1122"/>
      <c r="M682" s="1122"/>
      <c r="N682" s="1122"/>
      <c r="O682" s="1122"/>
      <c r="P682" s="1122"/>
      <c r="Q682" s="1122"/>
      <c r="R682" s="1122"/>
      <c r="S682" s="1122"/>
      <c r="T682" s="1122"/>
      <c r="U682" s="1122"/>
      <c r="V682" s="1122"/>
      <c r="W682" s="1122"/>
      <c r="X682" s="1122"/>
      <c r="Y682" s="1122"/>
      <c r="Z682" s="1122"/>
    </row>
    <row r="683">
      <c r="A683" s="1122"/>
      <c r="B683" s="1122"/>
      <c r="C683" s="1122"/>
      <c r="D683" s="1122"/>
      <c r="E683" s="1122"/>
      <c r="F683" s="1122"/>
      <c r="G683" s="1122"/>
      <c r="H683" s="1122"/>
      <c r="I683" s="1122"/>
      <c r="J683" s="1122"/>
      <c r="K683" s="1122"/>
      <c r="L683" s="1122"/>
      <c r="M683" s="1122"/>
      <c r="N683" s="1122"/>
      <c r="O683" s="1122"/>
      <c r="P683" s="1122"/>
      <c r="Q683" s="1122"/>
      <c r="R683" s="1122"/>
      <c r="S683" s="1122"/>
      <c r="T683" s="1122"/>
      <c r="U683" s="1122"/>
      <c r="V683" s="1122"/>
      <c r="W683" s="1122"/>
      <c r="X683" s="1122"/>
      <c r="Y683" s="1122"/>
      <c r="Z683" s="1122"/>
    </row>
    <row r="684">
      <c r="A684" s="1122"/>
      <c r="B684" s="1122"/>
      <c r="C684" s="1122"/>
      <c r="D684" s="1122"/>
      <c r="E684" s="1122"/>
      <c r="F684" s="1122"/>
      <c r="G684" s="1122"/>
      <c r="H684" s="1122"/>
      <c r="I684" s="1122"/>
      <c r="J684" s="1122"/>
      <c r="K684" s="1122"/>
      <c r="L684" s="1122"/>
      <c r="M684" s="1122"/>
      <c r="N684" s="1122"/>
      <c r="O684" s="1122"/>
      <c r="P684" s="1122"/>
      <c r="Q684" s="1122"/>
      <c r="R684" s="1122"/>
      <c r="S684" s="1122"/>
      <c r="T684" s="1122"/>
      <c r="U684" s="1122"/>
      <c r="V684" s="1122"/>
      <c r="W684" s="1122"/>
      <c r="X684" s="1122"/>
      <c r="Y684" s="1122"/>
      <c r="Z684" s="1122"/>
    </row>
    <row r="685">
      <c r="A685" s="1122"/>
      <c r="B685" s="1122"/>
      <c r="C685" s="1122"/>
      <c r="D685" s="1122"/>
      <c r="E685" s="1122"/>
      <c r="F685" s="1122"/>
      <c r="G685" s="1122"/>
      <c r="H685" s="1122"/>
      <c r="I685" s="1122"/>
      <c r="J685" s="1122"/>
      <c r="K685" s="1122"/>
      <c r="L685" s="1122"/>
      <c r="M685" s="1122"/>
      <c r="N685" s="1122"/>
      <c r="O685" s="1122"/>
      <c r="P685" s="1122"/>
      <c r="Q685" s="1122"/>
      <c r="R685" s="1122"/>
      <c r="S685" s="1122"/>
      <c r="T685" s="1122"/>
      <c r="U685" s="1122"/>
      <c r="V685" s="1122"/>
      <c r="W685" s="1122"/>
      <c r="X685" s="1122"/>
      <c r="Y685" s="1122"/>
      <c r="Z685" s="1122"/>
    </row>
    <row r="686">
      <c r="A686" s="1122"/>
      <c r="B686" s="1122"/>
      <c r="C686" s="1122"/>
      <c r="D686" s="1122"/>
      <c r="E686" s="1122"/>
      <c r="F686" s="1122"/>
      <c r="G686" s="1122"/>
      <c r="H686" s="1122"/>
      <c r="I686" s="1122"/>
      <c r="J686" s="1122"/>
      <c r="K686" s="1122"/>
      <c r="L686" s="1122"/>
      <c r="M686" s="1122"/>
      <c r="N686" s="1122"/>
      <c r="O686" s="1122"/>
      <c r="P686" s="1122"/>
      <c r="Q686" s="1122"/>
      <c r="R686" s="1122"/>
      <c r="S686" s="1122"/>
      <c r="T686" s="1122"/>
      <c r="U686" s="1122"/>
      <c r="V686" s="1122"/>
      <c r="W686" s="1122"/>
      <c r="X686" s="1122"/>
      <c r="Y686" s="1122"/>
      <c r="Z686" s="1122"/>
    </row>
    <row r="687">
      <c r="A687" s="1122"/>
      <c r="B687" s="1122"/>
      <c r="C687" s="1122"/>
      <c r="D687" s="1122"/>
      <c r="E687" s="1122"/>
      <c r="F687" s="1122"/>
      <c r="G687" s="1122"/>
      <c r="H687" s="1122"/>
      <c r="I687" s="1122"/>
      <c r="J687" s="1122"/>
      <c r="K687" s="1122"/>
      <c r="L687" s="1122"/>
      <c r="M687" s="1122"/>
      <c r="N687" s="1122"/>
      <c r="O687" s="1122"/>
      <c r="P687" s="1122"/>
      <c r="Q687" s="1122"/>
      <c r="R687" s="1122"/>
      <c r="S687" s="1122"/>
      <c r="T687" s="1122"/>
      <c r="U687" s="1122"/>
      <c r="V687" s="1122"/>
      <c r="W687" s="1122"/>
      <c r="X687" s="1122"/>
      <c r="Y687" s="1122"/>
      <c r="Z687" s="1122"/>
    </row>
    <row r="688">
      <c r="A688" s="1122"/>
      <c r="B688" s="1122"/>
      <c r="C688" s="1122"/>
      <c r="D688" s="1122"/>
      <c r="E688" s="1122"/>
      <c r="F688" s="1122"/>
      <c r="G688" s="1122"/>
      <c r="H688" s="1122"/>
      <c r="I688" s="1122"/>
      <c r="J688" s="1122"/>
      <c r="K688" s="1122"/>
      <c r="L688" s="1122"/>
      <c r="M688" s="1122"/>
      <c r="N688" s="1122"/>
      <c r="O688" s="1122"/>
      <c r="P688" s="1122"/>
      <c r="Q688" s="1122"/>
      <c r="R688" s="1122"/>
      <c r="S688" s="1122"/>
      <c r="T688" s="1122"/>
      <c r="U688" s="1122"/>
      <c r="V688" s="1122"/>
      <c r="W688" s="1122"/>
      <c r="X688" s="1122"/>
      <c r="Y688" s="1122"/>
      <c r="Z688" s="1122"/>
    </row>
    <row r="689">
      <c r="A689" s="1122"/>
      <c r="B689" s="1122"/>
      <c r="C689" s="1122"/>
      <c r="D689" s="1122"/>
      <c r="E689" s="1122"/>
      <c r="F689" s="1122"/>
      <c r="G689" s="1122"/>
      <c r="H689" s="1122"/>
      <c r="I689" s="1122"/>
      <c r="J689" s="1122"/>
      <c r="K689" s="1122"/>
      <c r="L689" s="1122"/>
      <c r="M689" s="1122"/>
      <c r="N689" s="1122"/>
      <c r="O689" s="1122"/>
      <c r="P689" s="1122"/>
      <c r="Q689" s="1122"/>
      <c r="R689" s="1122"/>
      <c r="S689" s="1122"/>
      <c r="T689" s="1122"/>
      <c r="U689" s="1122"/>
      <c r="V689" s="1122"/>
      <c r="W689" s="1122"/>
      <c r="X689" s="1122"/>
      <c r="Y689" s="1122"/>
      <c r="Z689" s="1122"/>
    </row>
    <row r="690">
      <c r="A690" s="1122"/>
      <c r="B690" s="1122"/>
      <c r="C690" s="1122"/>
      <c r="D690" s="1122"/>
      <c r="E690" s="1122"/>
      <c r="F690" s="1122"/>
      <c r="G690" s="1122"/>
      <c r="H690" s="1122"/>
      <c r="I690" s="1122"/>
      <c r="J690" s="1122"/>
      <c r="K690" s="1122"/>
      <c r="L690" s="1122"/>
      <c r="M690" s="1122"/>
      <c r="N690" s="1122"/>
      <c r="O690" s="1122"/>
      <c r="P690" s="1122"/>
      <c r="Q690" s="1122"/>
      <c r="R690" s="1122"/>
      <c r="S690" s="1122"/>
      <c r="T690" s="1122"/>
      <c r="U690" s="1122"/>
      <c r="V690" s="1122"/>
      <c r="W690" s="1122"/>
      <c r="X690" s="1122"/>
      <c r="Y690" s="1122"/>
      <c r="Z690" s="1122"/>
    </row>
    <row r="691">
      <c r="A691" s="1122"/>
      <c r="B691" s="1122"/>
      <c r="C691" s="1122"/>
      <c r="D691" s="1122"/>
      <c r="E691" s="1122"/>
      <c r="F691" s="1122"/>
      <c r="G691" s="1122"/>
      <c r="H691" s="1122"/>
      <c r="I691" s="1122"/>
      <c r="J691" s="1122"/>
      <c r="K691" s="1122"/>
      <c r="L691" s="1122"/>
      <c r="M691" s="1122"/>
      <c r="N691" s="1122"/>
      <c r="O691" s="1122"/>
      <c r="P691" s="1122"/>
      <c r="Q691" s="1122"/>
      <c r="R691" s="1122"/>
      <c r="S691" s="1122"/>
      <c r="T691" s="1122"/>
      <c r="U691" s="1122"/>
      <c r="V691" s="1122"/>
      <c r="W691" s="1122"/>
      <c r="X691" s="1122"/>
      <c r="Y691" s="1122"/>
      <c r="Z691" s="1122"/>
    </row>
    <row r="692">
      <c r="A692" s="1122"/>
      <c r="B692" s="1122"/>
      <c r="C692" s="1122"/>
      <c r="D692" s="1122"/>
      <c r="E692" s="1122"/>
      <c r="F692" s="1122"/>
      <c r="G692" s="1122"/>
      <c r="H692" s="1122"/>
      <c r="I692" s="1122"/>
      <c r="J692" s="1122"/>
      <c r="K692" s="1122"/>
      <c r="L692" s="1122"/>
      <c r="M692" s="1122"/>
      <c r="N692" s="1122"/>
      <c r="O692" s="1122"/>
      <c r="P692" s="1122"/>
      <c r="Q692" s="1122"/>
      <c r="R692" s="1122"/>
      <c r="S692" s="1122"/>
      <c r="T692" s="1122"/>
      <c r="U692" s="1122"/>
      <c r="V692" s="1122"/>
      <c r="W692" s="1122"/>
      <c r="X692" s="1122"/>
      <c r="Y692" s="1122"/>
      <c r="Z692" s="1122"/>
    </row>
    <row r="693">
      <c r="A693" s="1122"/>
      <c r="B693" s="1122"/>
      <c r="C693" s="1122"/>
      <c r="D693" s="1122"/>
      <c r="E693" s="1122"/>
      <c r="F693" s="1122"/>
      <c r="G693" s="1122"/>
      <c r="H693" s="1122"/>
      <c r="I693" s="1122"/>
      <c r="J693" s="1122"/>
      <c r="K693" s="1122"/>
      <c r="L693" s="1122"/>
      <c r="M693" s="1122"/>
      <c r="N693" s="1122"/>
      <c r="O693" s="1122"/>
      <c r="P693" s="1122"/>
      <c r="Q693" s="1122"/>
      <c r="R693" s="1122"/>
      <c r="S693" s="1122"/>
      <c r="T693" s="1122"/>
      <c r="U693" s="1122"/>
      <c r="V693" s="1122"/>
      <c r="W693" s="1122"/>
      <c r="X693" s="1122"/>
      <c r="Y693" s="1122"/>
      <c r="Z693" s="1122"/>
    </row>
    <row r="694">
      <c r="A694" s="1122"/>
      <c r="B694" s="1122"/>
      <c r="C694" s="1122"/>
      <c r="D694" s="1122"/>
      <c r="E694" s="1122"/>
      <c r="F694" s="1122"/>
      <c r="G694" s="1122"/>
      <c r="H694" s="1122"/>
      <c r="I694" s="1122"/>
      <c r="J694" s="1122"/>
      <c r="K694" s="1122"/>
      <c r="L694" s="1122"/>
      <c r="M694" s="1122"/>
      <c r="N694" s="1122"/>
      <c r="O694" s="1122"/>
      <c r="P694" s="1122"/>
      <c r="Q694" s="1122"/>
      <c r="R694" s="1122"/>
      <c r="S694" s="1122"/>
      <c r="T694" s="1122"/>
      <c r="U694" s="1122"/>
      <c r="V694" s="1122"/>
      <c r="W694" s="1122"/>
      <c r="X694" s="1122"/>
      <c r="Y694" s="1122"/>
      <c r="Z694" s="1122"/>
    </row>
    <row r="695">
      <c r="A695" s="1122"/>
      <c r="B695" s="1122"/>
      <c r="C695" s="1122"/>
      <c r="D695" s="1122"/>
      <c r="E695" s="1122"/>
      <c r="F695" s="1122"/>
      <c r="G695" s="1122"/>
      <c r="H695" s="1122"/>
      <c r="I695" s="1122"/>
      <c r="J695" s="1122"/>
      <c r="K695" s="1122"/>
      <c r="L695" s="1122"/>
      <c r="M695" s="1122"/>
      <c r="N695" s="1122"/>
      <c r="O695" s="1122"/>
      <c r="P695" s="1122"/>
      <c r="Q695" s="1122"/>
      <c r="R695" s="1122"/>
      <c r="S695" s="1122"/>
      <c r="T695" s="1122"/>
      <c r="U695" s="1122"/>
      <c r="V695" s="1122"/>
      <c r="W695" s="1122"/>
      <c r="X695" s="1122"/>
      <c r="Y695" s="1122"/>
      <c r="Z695" s="1122"/>
    </row>
    <row r="696">
      <c r="A696" s="1122"/>
      <c r="B696" s="1122"/>
      <c r="C696" s="1122"/>
      <c r="D696" s="1122"/>
      <c r="E696" s="1122"/>
      <c r="F696" s="1122"/>
      <c r="G696" s="1122"/>
      <c r="H696" s="1122"/>
      <c r="I696" s="1122"/>
      <c r="J696" s="1122"/>
      <c r="K696" s="1122"/>
      <c r="L696" s="1122"/>
      <c r="M696" s="1122"/>
      <c r="N696" s="1122"/>
      <c r="O696" s="1122"/>
      <c r="P696" s="1122"/>
      <c r="Q696" s="1122"/>
      <c r="R696" s="1122"/>
      <c r="S696" s="1122"/>
      <c r="T696" s="1122"/>
      <c r="U696" s="1122"/>
      <c r="V696" s="1122"/>
      <c r="W696" s="1122"/>
      <c r="X696" s="1122"/>
      <c r="Y696" s="1122"/>
      <c r="Z696" s="1122"/>
    </row>
    <row r="697">
      <c r="A697" s="1122"/>
      <c r="B697" s="1122"/>
      <c r="C697" s="1122"/>
      <c r="D697" s="1122"/>
      <c r="E697" s="1122"/>
      <c r="F697" s="1122"/>
      <c r="G697" s="1122"/>
      <c r="H697" s="1122"/>
      <c r="I697" s="1122"/>
      <c r="J697" s="1122"/>
      <c r="K697" s="1122"/>
      <c r="L697" s="1122"/>
      <c r="M697" s="1122"/>
      <c r="N697" s="1122"/>
      <c r="O697" s="1122"/>
      <c r="P697" s="1122"/>
      <c r="Q697" s="1122"/>
      <c r="R697" s="1122"/>
      <c r="S697" s="1122"/>
      <c r="T697" s="1122"/>
      <c r="U697" s="1122"/>
      <c r="V697" s="1122"/>
      <c r="W697" s="1122"/>
      <c r="X697" s="1122"/>
      <c r="Y697" s="1122"/>
      <c r="Z697" s="1122"/>
    </row>
    <row r="698">
      <c r="A698" s="1122"/>
      <c r="B698" s="1122"/>
      <c r="C698" s="1122"/>
      <c r="D698" s="1122"/>
      <c r="E698" s="1122"/>
      <c r="F698" s="1122"/>
      <c r="G698" s="1122"/>
      <c r="H698" s="1122"/>
      <c r="I698" s="1122"/>
      <c r="J698" s="1122"/>
      <c r="K698" s="1122"/>
      <c r="L698" s="1122"/>
      <c r="M698" s="1122"/>
      <c r="N698" s="1122"/>
      <c r="O698" s="1122"/>
      <c r="P698" s="1122"/>
      <c r="Q698" s="1122"/>
      <c r="R698" s="1122"/>
      <c r="S698" s="1122"/>
      <c r="T698" s="1122"/>
      <c r="U698" s="1122"/>
      <c r="V698" s="1122"/>
      <c r="W698" s="1122"/>
      <c r="X698" s="1122"/>
      <c r="Y698" s="1122"/>
      <c r="Z698" s="1122"/>
    </row>
    <row r="699">
      <c r="A699" s="1122"/>
      <c r="B699" s="1122"/>
      <c r="C699" s="1122"/>
      <c r="D699" s="1122"/>
      <c r="E699" s="1122"/>
      <c r="F699" s="1122"/>
      <c r="G699" s="1122"/>
      <c r="H699" s="1122"/>
      <c r="I699" s="1122"/>
      <c r="J699" s="1122"/>
      <c r="K699" s="1122"/>
      <c r="L699" s="1122"/>
      <c r="M699" s="1122"/>
      <c r="N699" s="1122"/>
      <c r="O699" s="1122"/>
      <c r="P699" s="1122"/>
      <c r="Q699" s="1122"/>
      <c r="R699" s="1122"/>
      <c r="S699" s="1122"/>
      <c r="T699" s="1122"/>
      <c r="U699" s="1122"/>
      <c r="V699" s="1122"/>
      <c r="W699" s="1122"/>
      <c r="X699" s="1122"/>
      <c r="Y699" s="1122"/>
      <c r="Z699" s="1122"/>
    </row>
    <row r="700">
      <c r="A700" s="1122"/>
      <c r="B700" s="1122"/>
      <c r="C700" s="1122"/>
      <c r="D700" s="1122"/>
      <c r="E700" s="1122"/>
      <c r="F700" s="1122"/>
      <c r="G700" s="1122"/>
      <c r="H700" s="1122"/>
      <c r="I700" s="1122"/>
      <c r="J700" s="1122"/>
      <c r="K700" s="1122"/>
      <c r="L700" s="1122"/>
      <c r="M700" s="1122"/>
      <c r="N700" s="1122"/>
      <c r="O700" s="1122"/>
      <c r="P700" s="1122"/>
      <c r="Q700" s="1122"/>
      <c r="R700" s="1122"/>
      <c r="S700" s="1122"/>
      <c r="T700" s="1122"/>
      <c r="U700" s="1122"/>
      <c r="V700" s="1122"/>
      <c r="W700" s="1122"/>
      <c r="X700" s="1122"/>
      <c r="Y700" s="1122"/>
      <c r="Z700" s="1122"/>
    </row>
    <row r="701">
      <c r="A701" s="1122"/>
      <c r="B701" s="1122"/>
      <c r="C701" s="1122"/>
      <c r="D701" s="1122"/>
      <c r="E701" s="1122"/>
      <c r="F701" s="1122"/>
      <c r="G701" s="1122"/>
      <c r="H701" s="1122"/>
      <c r="I701" s="1122"/>
      <c r="J701" s="1122"/>
      <c r="K701" s="1122"/>
      <c r="L701" s="1122"/>
      <c r="M701" s="1122"/>
      <c r="N701" s="1122"/>
      <c r="O701" s="1122"/>
      <c r="P701" s="1122"/>
      <c r="Q701" s="1122"/>
      <c r="R701" s="1122"/>
      <c r="S701" s="1122"/>
      <c r="T701" s="1122"/>
      <c r="U701" s="1122"/>
      <c r="V701" s="1122"/>
      <c r="W701" s="1122"/>
      <c r="X701" s="1122"/>
      <c r="Y701" s="1122"/>
      <c r="Z701" s="1122"/>
    </row>
    <row r="702">
      <c r="A702" s="1122"/>
      <c r="B702" s="1122"/>
      <c r="C702" s="1122"/>
      <c r="D702" s="1122"/>
      <c r="E702" s="1122"/>
      <c r="F702" s="1122"/>
      <c r="G702" s="1122"/>
      <c r="H702" s="1122"/>
      <c r="I702" s="1122"/>
      <c r="J702" s="1122"/>
      <c r="K702" s="1122"/>
      <c r="L702" s="1122"/>
      <c r="M702" s="1122"/>
      <c r="N702" s="1122"/>
      <c r="O702" s="1122"/>
      <c r="P702" s="1122"/>
      <c r="Q702" s="1122"/>
      <c r="R702" s="1122"/>
      <c r="S702" s="1122"/>
      <c r="T702" s="1122"/>
      <c r="U702" s="1122"/>
      <c r="V702" s="1122"/>
      <c r="W702" s="1122"/>
      <c r="X702" s="1122"/>
      <c r="Y702" s="1122"/>
      <c r="Z702" s="1122"/>
    </row>
    <row r="703">
      <c r="A703" s="1122"/>
      <c r="B703" s="1122"/>
      <c r="C703" s="1122"/>
      <c r="D703" s="1122"/>
      <c r="E703" s="1122"/>
      <c r="F703" s="1122"/>
      <c r="G703" s="1122"/>
      <c r="H703" s="1122"/>
      <c r="I703" s="1122"/>
      <c r="J703" s="1122"/>
      <c r="K703" s="1122"/>
      <c r="L703" s="1122"/>
      <c r="M703" s="1122"/>
      <c r="N703" s="1122"/>
      <c r="O703" s="1122"/>
      <c r="P703" s="1122"/>
      <c r="Q703" s="1122"/>
      <c r="R703" s="1122"/>
      <c r="S703" s="1122"/>
      <c r="T703" s="1122"/>
      <c r="U703" s="1122"/>
      <c r="V703" s="1122"/>
      <c r="W703" s="1122"/>
      <c r="X703" s="1122"/>
      <c r="Y703" s="1122"/>
      <c r="Z703" s="1122"/>
    </row>
    <row r="704">
      <c r="A704" s="1122"/>
      <c r="B704" s="1122"/>
      <c r="C704" s="1122"/>
      <c r="D704" s="1122"/>
      <c r="E704" s="1122"/>
      <c r="F704" s="1122"/>
      <c r="G704" s="1122"/>
      <c r="H704" s="1122"/>
      <c r="I704" s="1122"/>
      <c r="J704" s="1122"/>
      <c r="K704" s="1122"/>
      <c r="L704" s="1122"/>
      <c r="M704" s="1122"/>
      <c r="N704" s="1122"/>
      <c r="O704" s="1122"/>
      <c r="P704" s="1122"/>
      <c r="Q704" s="1122"/>
      <c r="R704" s="1122"/>
      <c r="S704" s="1122"/>
      <c r="T704" s="1122"/>
      <c r="U704" s="1122"/>
      <c r="V704" s="1122"/>
      <c r="W704" s="1122"/>
      <c r="X704" s="1122"/>
      <c r="Y704" s="1122"/>
      <c r="Z704" s="1122"/>
    </row>
    <row r="705">
      <c r="A705" s="1122"/>
      <c r="B705" s="1122"/>
      <c r="C705" s="1122"/>
      <c r="D705" s="1122"/>
      <c r="E705" s="1122"/>
      <c r="F705" s="1122"/>
      <c r="G705" s="1122"/>
      <c r="H705" s="1122"/>
      <c r="I705" s="1122"/>
      <c r="J705" s="1122"/>
      <c r="K705" s="1122"/>
      <c r="L705" s="1122"/>
      <c r="M705" s="1122"/>
      <c r="N705" s="1122"/>
      <c r="O705" s="1122"/>
      <c r="P705" s="1122"/>
      <c r="Q705" s="1122"/>
      <c r="R705" s="1122"/>
      <c r="S705" s="1122"/>
      <c r="T705" s="1122"/>
      <c r="U705" s="1122"/>
      <c r="V705" s="1122"/>
      <c r="W705" s="1122"/>
      <c r="X705" s="1122"/>
      <c r="Y705" s="1122"/>
      <c r="Z705" s="1122"/>
    </row>
    <row r="706">
      <c r="A706" s="1122"/>
      <c r="B706" s="1122"/>
      <c r="C706" s="1122"/>
      <c r="D706" s="1122"/>
      <c r="E706" s="1122"/>
      <c r="F706" s="1122"/>
      <c r="G706" s="1122"/>
      <c r="H706" s="1122"/>
      <c r="I706" s="1122"/>
      <c r="J706" s="1122"/>
      <c r="K706" s="1122"/>
      <c r="L706" s="1122"/>
      <c r="M706" s="1122"/>
      <c r="N706" s="1122"/>
      <c r="O706" s="1122"/>
      <c r="P706" s="1122"/>
      <c r="Q706" s="1122"/>
      <c r="R706" s="1122"/>
      <c r="S706" s="1122"/>
      <c r="T706" s="1122"/>
      <c r="U706" s="1122"/>
      <c r="V706" s="1122"/>
      <c r="W706" s="1122"/>
      <c r="X706" s="1122"/>
      <c r="Y706" s="1122"/>
      <c r="Z706" s="1122"/>
    </row>
    <row r="707">
      <c r="A707" s="1122"/>
      <c r="B707" s="1122"/>
      <c r="C707" s="1122"/>
      <c r="D707" s="1122"/>
      <c r="E707" s="1122"/>
      <c r="F707" s="1122"/>
      <c r="G707" s="1122"/>
      <c r="H707" s="1122"/>
      <c r="I707" s="1122"/>
      <c r="J707" s="1122"/>
      <c r="K707" s="1122"/>
      <c r="L707" s="1122"/>
      <c r="M707" s="1122"/>
      <c r="N707" s="1122"/>
      <c r="O707" s="1122"/>
      <c r="P707" s="1122"/>
      <c r="Q707" s="1122"/>
      <c r="R707" s="1122"/>
      <c r="S707" s="1122"/>
      <c r="T707" s="1122"/>
      <c r="U707" s="1122"/>
      <c r="V707" s="1122"/>
      <c r="W707" s="1122"/>
      <c r="X707" s="1122"/>
      <c r="Y707" s="1122"/>
      <c r="Z707" s="1122"/>
    </row>
    <row r="708">
      <c r="A708" s="1122"/>
      <c r="B708" s="1122"/>
      <c r="C708" s="1122"/>
      <c r="D708" s="1122"/>
      <c r="E708" s="1122"/>
      <c r="F708" s="1122"/>
      <c r="G708" s="1122"/>
      <c r="H708" s="1122"/>
      <c r="I708" s="1122"/>
      <c r="J708" s="1122"/>
      <c r="K708" s="1122"/>
      <c r="L708" s="1122"/>
      <c r="M708" s="1122"/>
      <c r="N708" s="1122"/>
      <c r="O708" s="1122"/>
      <c r="P708" s="1122"/>
      <c r="Q708" s="1122"/>
      <c r="R708" s="1122"/>
      <c r="S708" s="1122"/>
      <c r="T708" s="1122"/>
      <c r="U708" s="1122"/>
      <c r="V708" s="1122"/>
      <c r="W708" s="1122"/>
      <c r="X708" s="1122"/>
      <c r="Y708" s="1122"/>
      <c r="Z708" s="1122"/>
    </row>
    <row r="709">
      <c r="A709" s="1122"/>
      <c r="B709" s="1122"/>
      <c r="C709" s="1122"/>
      <c r="D709" s="1122"/>
      <c r="E709" s="1122"/>
      <c r="F709" s="1122"/>
      <c r="G709" s="1122"/>
      <c r="H709" s="1122"/>
      <c r="I709" s="1122"/>
      <c r="J709" s="1122"/>
      <c r="K709" s="1122"/>
      <c r="L709" s="1122"/>
      <c r="M709" s="1122"/>
      <c r="N709" s="1122"/>
      <c r="O709" s="1122"/>
      <c r="P709" s="1122"/>
      <c r="Q709" s="1122"/>
      <c r="R709" s="1122"/>
      <c r="S709" s="1122"/>
      <c r="T709" s="1122"/>
      <c r="U709" s="1122"/>
      <c r="V709" s="1122"/>
      <c r="W709" s="1122"/>
      <c r="X709" s="1122"/>
      <c r="Y709" s="1122"/>
      <c r="Z709" s="1122"/>
    </row>
    <row r="710">
      <c r="A710" s="1122"/>
      <c r="B710" s="1122"/>
      <c r="C710" s="1122"/>
      <c r="D710" s="1122"/>
      <c r="E710" s="1122"/>
      <c r="F710" s="1122"/>
      <c r="G710" s="1122"/>
      <c r="H710" s="1122"/>
      <c r="I710" s="1122"/>
      <c r="J710" s="1122"/>
      <c r="K710" s="1122"/>
      <c r="L710" s="1122"/>
      <c r="M710" s="1122"/>
      <c r="N710" s="1122"/>
      <c r="O710" s="1122"/>
      <c r="P710" s="1122"/>
      <c r="Q710" s="1122"/>
      <c r="R710" s="1122"/>
      <c r="S710" s="1122"/>
      <c r="T710" s="1122"/>
      <c r="U710" s="1122"/>
      <c r="V710" s="1122"/>
      <c r="W710" s="1122"/>
      <c r="X710" s="1122"/>
      <c r="Y710" s="1122"/>
      <c r="Z710" s="1122"/>
    </row>
    <row r="711">
      <c r="A711" s="1122"/>
      <c r="B711" s="1122"/>
      <c r="C711" s="1122"/>
      <c r="D711" s="1122"/>
      <c r="E711" s="1122"/>
      <c r="F711" s="1122"/>
      <c r="G711" s="1122"/>
      <c r="H711" s="1122"/>
      <c r="I711" s="1122"/>
      <c r="J711" s="1122"/>
      <c r="K711" s="1122"/>
      <c r="L711" s="1122"/>
      <c r="M711" s="1122"/>
      <c r="N711" s="1122"/>
      <c r="O711" s="1122"/>
      <c r="P711" s="1122"/>
      <c r="Q711" s="1122"/>
      <c r="R711" s="1122"/>
      <c r="S711" s="1122"/>
      <c r="T711" s="1122"/>
      <c r="U711" s="1122"/>
      <c r="V711" s="1122"/>
      <c r="W711" s="1122"/>
      <c r="X711" s="1122"/>
      <c r="Y711" s="1122"/>
      <c r="Z711" s="1122"/>
    </row>
    <row r="712">
      <c r="A712" s="1122"/>
      <c r="B712" s="1122"/>
      <c r="C712" s="1122"/>
      <c r="D712" s="1122"/>
      <c r="E712" s="1122"/>
      <c r="F712" s="1122"/>
      <c r="G712" s="1122"/>
      <c r="H712" s="1122"/>
      <c r="I712" s="1122"/>
      <c r="J712" s="1122"/>
      <c r="K712" s="1122"/>
      <c r="L712" s="1122"/>
      <c r="M712" s="1122"/>
      <c r="N712" s="1122"/>
      <c r="O712" s="1122"/>
      <c r="P712" s="1122"/>
      <c r="Q712" s="1122"/>
      <c r="R712" s="1122"/>
      <c r="S712" s="1122"/>
      <c r="T712" s="1122"/>
      <c r="U712" s="1122"/>
      <c r="V712" s="1122"/>
      <c r="W712" s="1122"/>
      <c r="X712" s="1122"/>
      <c r="Y712" s="1122"/>
      <c r="Z712" s="1122"/>
    </row>
    <row r="713">
      <c r="A713" s="1122"/>
      <c r="B713" s="1122"/>
      <c r="C713" s="1122"/>
      <c r="D713" s="1122"/>
      <c r="E713" s="1122"/>
      <c r="F713" s="1122"/>
      <c r="G713" s="1122"/>
      <c r="H713" s="1122"/>
      <c r="I713" s="1122"/>
      <c r="J713" s="1122"/>
      <c r="K713" s="1122"/>
      <c r="L713" s="1122"/>
      <c r="M713" s="1122"/>
      <c r="N713" s="1122"/>
      <c r="O713" s="1122"/>
      <c r="P713" s="1122"/>
      <c r="Q713" s="1122"/>
      <c r="R713" s="1122"/>
      <c r="S713" s="1122"/>
      <c r="T713" s="1122"/>
      <c r="U713" s="1122"/>
      <c r="V713" s="1122"/>
      <c r="W713" s="1122"/>
      <c r="X713" s="1122"/>
      <c r="Y713" s="1122"/>
      <c r="Z713" s="1122"/>
    </row>
    <row r="714">
      <c r="A714" s="1122"/>
      <c r="B714" s="1122"/>
      <c r="C714" s="1122"/>
      <c r="D714" s="1122"/>
      <c r="E714" s="1122"/>
      <c r="F714" s="1122"/>
      <c r="G714" s="1122"/>
      <c r="H714" s="1122"/>
      <c r="I714" s="1122"/>
      <c r="J714" s="1122"/>
      <c r="K714" s="1122"/>
      <c r="L714" s="1122"/>
      <c r="M714" s="1122"/>
      <c r="N714" s="1122"/>
      <c r="O714" s="1122"/>
      <c r="P714" s="1122"/>
      <c r="Q714" s="1122"/>
      <c r="R714" s="1122"/>
      <c r="S714" s="1122"/>
      <c r="T714" s="1122"/>
      <c r="U714" s="1122"/>
      <c r="V714" s="1122"/>
      <c r="W714" s="1122"/>
      <c r="X714" s="1122"/>
      <c r="Y714" s="1122"/>
      <c r="Z714" s="1122"/>
    </row>
    <row r="715">
      <c r="A715" s="1122"/>
      <c r="B715" s="1122"/>
      <c r="C715" s="1122"/>
      <c r="D715" s="1122"/>
      <c r="E715" s="1122"/>
      <c r="F715" s="1122"/>
      <c r="G715" s="1122"/>
      <c r="H715" s="1122"/>
      <c r="I715" s="1122"/>
      <c r="J715" s="1122"/>
      <c r="K715" s="1122"/>
      <c r="L715" s="1122"/>
      <c r="M715" s="1122"/>
      <c r="N715" s="1122"/>
      <c r="O715" s="1122"/>
      <c r="P715" s="1122"/>
      <c r="Q715" s="1122"/>
      <c r="R715" s="1122"/>
      <c r="S715" s="1122"/>
      <c r="T715" s="1122"/>
      <c r="U715" s="1122"/>
      <c r="V715" s="1122"/>
      <c r="W715" s="1122"/>
      <c r="X715" s="1122"/>
      <c r="Y715" s="1122"/>
      <c r="Z715" s="1122"/>
    </row>
    <row r="716">
      <c r="A716" s="1122"/>
      <c r="B716" s="1122"/>
      <c r="C716" s="1122"/>
      <c r="D716" s="1122"/>
      <c r="E716" s="1122"/>
      <c r="F716" s="1122"/>
      <c r="G716" s="1122"/>
      <c r="H716" s="1122"/>
      <c r="I716" s="1122"/>
      <c r="J716" s="1122"/>
      <c r="K716" s="1122"/>
      <c r="L716" s="1122"/>
      <c r="M716" s="1122"/>
      <c r="N716" s="1122"/>
      <c r="O716" s="1122"/>
      <c r="P716" s="1122"/>
      <c r="Q716" s="1122"/>
      <c r="R716" s="1122"/>
      <c r="S716" s="1122"/>
      <c r="T716" s="1122"/>
      <c r="U716" s="1122"/>
      <c r="V716" s="1122"/>
      <c r="W716" s="1122"/>
      <c r="X716" s="1122"/>
      <c r="Y716" s="1122"/>
      <c r="Z716" s="1122"/>
    </row>
    <row r="717">
      <c r="A717" s="1122"/>
      <c r="B717" s="1122"/>
      <c r="C717" s="1122"/>
      <c r="D717" s="1122"/>
      <c r="E717" s="1122"/>
      <c r="F717" s="1122"/>
      <c r="G717" s="1122"/>
      <c r="H717" s="1122"/>
      <c r="I717" s="1122"/>
      <c r="J717" s="1122"/>
      <c r="K717" s="1122"/>
      <c r="L717" s="1122"/>
      <c r="M717" s="1122"/>
      <c r="N717" s="1122"/>
      <c r="O717" s="1122"/>
      <c r="P717" s="1122"/>
      <c r="Q717" s="1122"/>
      <c r="R717" s="1122"/>
      <c r="S717" s="1122"/>
      <c r="T717" s="1122"/>
      <c r="U717" s="1122"/>
      <c r="V717" s="1122"/>
      <c r="W717" s="1122"/>
      <c r="X717" s="1122"/>
      <c r="Y717" s="1122"/>
      <c r="Z717" s="1122"/>
    </row>
    <row r="718">
      <c r="A718" s="1122"/>
      <c r="B718" s="1122"/>
      <c r="C718" s="1122"/>
      <c r="D718" s="1122"/>
      <c r="E718" s="1122"/>
      <c r="F718" s="1122"/>
      <c r="G718" s="1122"/>
      <c r="H718" s="1122"/>
      <c r="I718" s="1122"/>
      <c r="J718" s="1122"/>
      <c r="K718" s="1122"/>
      <c r="L718" s="1122"/>
      <c r="M718" s="1122"/>
      <c r="N718" s="1122"/>
      <c r="O718" s="1122"/>
      <c r="P718" s="1122"/>
      <c r="Q718" s="1122"/>
      <c r="R718" s="1122"/>
      <c r="S718" s="1122"/>
      <c r="T718" s="1122"/>
      <c r="U718" s="1122"/>
      <c r="V718" s="1122"/>
      <c r="W718" s="1122"/>
      <c r="X718" s="1122"/>
      <c r="Y718" s="1122"/>
      <c r="Z718" s="1122"/>
    </row>
    <row r="719">
      <c r="A719" s="1122"/>
      <c r="B719" s="1122"/>
      <c r="C719" s="1122"/>
      <c r="D719" s="1122"/>
      <c r="E719" s="1122"/>
      <c r="F719" s="1122"/>
      <c r="G719" s="1122"/>
      <c r="H719" s="1122"/>
      <c r="I719" s="1122"/>
      <c r="J719" s="1122"/>
      <c r="K719" s="1122"/>
      <c r="L719" s="1122"/>
      <c r="M719" s="1122"/>
      <c r="N719" s="1122"/>
      <c r="O719" s="1122"/>
      <c r="P719" s="1122"/>
      <c r="Q719" s="1122"/>
      <c r="R719" s="1122"/>
      <c r="S719" s="1122"/>
      <c r="T719" s="1122"/>
      <c r="U719" s="1122"/>
      <c r="V719" s="1122"/>
      <c r="W719" s="1122"/>
      <c r="X719" s="1122"/>
      <c r="Y719" s="1122"/>
      <c r="Z719" s="1122"/>
    </row>
    <row r="720">
      <c r="A720" s="1122"/>
      <c r="B720" s="1122"/>
      <c r="C720" s="1122"/>
      <c r="D720" s="1122"/>
      <c r="E720" s="1122"/>
      <c r="F720" s="1122"/>
      <c r="G720" s="1122"/>
      <c r="H720" s="1122"/>
      <c r="I720" s="1122"/>
      <c r="J720" s="1122"/>
      <c r="K720" s="1122"/>
      <c r="L720" s="1122"/>
      <c r="M720" s="1122"/>
      <c r="N720" s="1122"/>
      <c r="O720" s="1122"/>
      <c r="P720" s="1122"/>
      <c r="Q720" s="1122"/>
      <c r="R720" s="1122"/>
      <c r="S720" s="1122"/>
      <c r="T720" s="1122"/>
      <c r="U720" s="1122"/>
      <c r="V720" s="1122"/>
      <c r="W720" s="1122"/>
      <c r="X720" s="1122"/>
      <c r="Y720" s="1122"/>
      <c r="Z720" s="1122"/>
    </row>
    <row r="721">
      <c r="A721" s="1122"/>
      <c r="B721" s="1122"/>
      <c r="C721" s="1122"/>
      <c r="D721" s="1122"/>
      <c r="E721" s="1122"/>
      <c r="F721" s="1122"/>
      <c r="G721" s="1122"/>
      <c r="H721" s="1122"/>
      <c r="I721" s="1122"/>
      <c r="J721" s="1122"/>
      <c r="K721" s="1122"/>
      <c r="L721" s="1122"/>
      <c r="M721" s="1122"/>
      <c r="N721" s="1122"/>
      <c r="O721" s="1122"/>
      <c r="P721" s="1122"/>
      <c r="Q721" s="1122"/>
      <c r="R721" s="1122"/>
      <c r="S721" s="1122"/>
      <c r="T721" s="1122"/>
      <c r="U721" s="1122"/>
      <c r="V721" s="1122"/>
      <c r="W721" s="1122"/>
      <c r="X721" s="1122"/>
      <c r="Y721" s="1122"/>
      <c r="Z721" s="1122"/>
    </row>
    <row r="722">
      <c r="A722" s="1122"/>
      <c r="B722" s="1122"/>
      <c r="C722" s="1122"/>
      <c r="D722" s="1122"/>
      <c r="E722" s="1122"/>
      <c r="F722" s="1122"/>
      <c r="G722" s="1122"/>
      <c r="H722" s="1122"/>
      <c r="I722" s="1122"/>
      <c r="J722" s="1122"/>
      <c r="K722" s="1122"/>
      <c r="L722" s="1122"/>
      <c r="M722" s="1122"/>
      <c r="N722" s="1122"/>
      <c r="O722" s="1122"/>
      <c r="P722" s="1122"/>
      <c r="Q722" s="1122"/>
      <c r="R722" s="1122"/>
      <c r="S722" s="1122"/>
      <c r="T722" s="1122"/>
      <c r="U722" s="1122"/>
      <c r="V722" s="1122"/>
      <c r="W722" s="1122"/>
      <c r="X722" s="1122"/>
      <c r="Y722" s="1122"/>
      <c r="Z722" s="1122"/>
    </row>
    <row r="723">
      <c r="A723" s="1122"/>
      <c r="B723" s="1122"/>
      <c r="C723" s="1122"/>
      <c r="D723" s="1122"/>
      <c r="E723" s="1122"/>
      <c r="F723" s="1122"/>
      <c r="G723" s="1122"/>
      <c r="H723" s="1122"/>
      <c r="I723" s="1122"/>
      <c r="J723" s="1122"/>
      <c r="K723" s="1122"/>
      <c r="L723" s="1122"/>
      <c r="M723" s="1122"/>
      <c r="N723" s="1122"/>
      <c r="O723" s="1122"/>
      <c r="P723" s="1122"/>
      <c r="Q723" s="1122"/>
      <c r="R723" s="1122"/>
      <c r="S723" s="1122"/>
      <c r="T723" s="1122"/>
      <c r="U723" s="1122"/>
      <c r="V723" s="1122"/>
      <c r="W723" s="1122"/>
      <c r="X723" s="1122"/>
      <c r="Y723" s="1122"/>
      <c r="Z723" s="1122"/>
    </row>
    <row r="724">
      <c r="A724" s="1122"/>
      <c r="B724" s="1122"/>
      <c r="C724" s="1122"/>
      <c r="D724" s="1122"/>
      <c r="E724" s="1122"/>
      <c r="F724" s="1122"/>
      <c r="G724" s="1122"/>
      <c r="H724" s="1122"/>
      <c r="I724" s="1122"/>
      <c r="J724" s="1122"/>
      <c r="K724" s="1122"/>
      <c r="L724" s="1122"/>
      <c r="M724" s="1122"/>
      <c r="N724" s="1122"/>
      <c r="O724" s="1122"/>
      <c r="P724" s="1122"/>
      <c r="Q724" s="1122"/>
      <c r="R724" s="1122"/>
      <c r="S724" s="1122"/>
      <c r="T724" s="1122"/>
      <c r="U724" s="1122"/>
      <c r="V724" s="1122"/>
      <c r="W724" s="1122"/>
      <c r="X724" s="1122"/>
      <c r="Y724" s="1122"/>
      <c r="Z724" s="1122"/>
    </row>
    <row r="725">
      <c r="A725" s="1122"/>
      <c r="B725" s="1122"/>
      <c r="C725" s="1122"/>
      <c r="D725" s="1122"/>
      <c r="E725" s="1122"/>
      <c r="F725" s="1122"/>
      <c r="G725" s="1122"/>
      <c r="H725" s="1122"/>
      <c r="I725" s="1122"/>
      <c r="J725" s="1122"/>
      <c r="K725" s="1122"/>
      <c r="L725" s="1122"/>
      <c r="M725" s="1122"/>
      <c r="N725" s="1122"/>
      <c r="O725" s="1122"/>
      <c r="P725" s="1122"/>
      <c r="Q725" s="1122"/>
      <c r="R725" s="1122"/>
      <c r="S725" s="1122"/>
      <c r="T725" s="1122"/>
      <c r="U725" s="1122"/>
      <c r="V725" s="1122"/>
      <c r="W725" s="1122"/>
      <c r="X725" s="1122"/>
      <c r="Y725" s="1122"/>
      <c r="Z725" s="1122"/>
    </row>
    <row r="726">
      <c r="A726" s="1122"/>
      <c r="B726" s="1122"/>
      <c r="C726" s="1122"/>
      <c r="D726" s="1122"/>
      <c r="E726" s="1122"/>
      <c r="F726" s="1122"/>
      <c r="G726" s="1122"/>
      <c r="H726" s="1122"/>
      <c r="I726" s="1122"/>
      <c r="J726" s="1122"/>
      <c r="K726" s="1122"/>
      <c r="L726" s="1122"/>
      <c r="M726" s="1122"/>
      <c r="N726" s="1122"/>
      <c r="O726" s="1122"/>
      <c r="P726" s="1122"/>
      <c r="Q726" s="1122"/>
      <c r="R726" s="1122"/>
      <c r="S726" s="1122"/>
      <c r="T726" s="1122"/>
      <c r="U726" s="1122"/>
      <c r="V726" s="1122"/>
      <c r="W726" s="1122"/>
      <c r="X726" s="1122"/>
      <c r="Y726" s="1122"/>
      <c r="Z726" s="1122"/>
    </row>
    <row r="727">
      <c r="A727" s="1122"/>
      <c r="B727" s="1122"/>
      <c r="C727" s="1122"/>
      <c r="D727" s="1122"/>
      <c r="E727" s="1122"/>
      <c r="F727" s="1122"/>
      <c r="G727" s="1122"/>
      <c r="H727" s="1122"/>
      <c r="I727" s="1122"/>
      <c r="J727" s="1122"/>
      <c r="K727" s="1122"/>
      <c r="L727" s="1122"/>
      <c r="M727" s="1122"/>
      <c r="N727" s="1122"/>
      <c r="O727" s="1122"/>
      <c r="P727" s="1122"/>
      <c r="Q727" s="1122"/>
      <c r="R727" s="1122"/>
      <c r="S727" s="1122"/>
      <c r="T727" s="1122"/>
      <c r="U727" s="1122"/>
      <c r="V727" s="1122"/>
      <c r="W727" s="1122"/>
      <c r="X727" s="1122"/>
      <c r="Y727" s="1122"/>
      <c r="Z727" s="1122"/>
    </row>
    <row r="728">
      <c r="A728" s="1122"/>
      <c r="B728" s="1122"/>
      <c r="C728" s="1122"/>
      <c r="D728" s="1122"/>
      <c r="E728" s="1122"/>
      <c r="F728" s="1122"/>
      <c r="G728" s="1122"/>
      <c r="H728" s="1122"/>
      <c r="I728" s="1122"/>
      <c r="J728" s="1122"/>
      <c r="K728" s="1122"/>
      <c r="L728" s="1122"/>
      <c r="M728" s="1122"/>
      <c r="N728" s="1122"/>
      <c r="O728" s="1122"/>
      <c r="P728" s="1122"/>
      <c r="Q728" s="1122"/>
      <c r="R728" s="1122"/>
      <c r="S728" s="1122"/>
      <c r="T728" s="1122"/>
      <c r="U728" s="1122"/>
      <c r="V728" s="1122"/>
      <c r="W728" s="1122"/>
      <c r="X728" s="1122"/>
      <c r="Y728" s="1122"/>
      <c r="Z728" s="1122"/>
    </row>
    <row r="729">
      <c r="A729" s="1122"/>
      <c r="B729" s="1122"/>
      <c r="C729" s="1122"/>
      <c r="D729" s="1122"/>
      <c r="E729" s="1122"/>
      <c r="F729" s="1122"/>
      <c r="G729" s="1122"/>
      <c r="H729" s="1122"/>
      <c r="I729" s="1122"/>
      <c r="J729" s="1122"/>
      <c r="K729" s="1122"/>
      <c r="L729" s="1122"/>
      <c r="M729" s="1122"/>
      <c r="N729" s="1122"/>
      <c r="O729" s="1122"/>
      <c r="P729" s="1122"/>
      <c r="Q729" s="1122"/>
      <c r="R729" s="1122"/>
      <c r="S729" s="1122"/>
      <c r="T729" s="1122"/>
      <c r="U729" s="1122"/>
      <c r="V729" s="1122"/>
      <c r="W729" s="1122"/>
      <c r="X729" s="1122"/>
      <c r="Y729" s="1122"/>
      <c r="Z729" s="1122"/>
    </row>
    <row r="730">
      <c r="A730" s="1122"/>
      <c r="B730" s="1122"/>
      <c r="C730" s="1122"/>
      <c r="D730" s="1122"/>
      <c r="E730" s="1122"/>
      <c r="F730" s="1122"/>
      <c r="G730" s="1122"/>
      <c r="H730" s="1122"/>
      <c r="I730" s="1122"/>
      <c r="J730" s="1122"/>
      <c r="K730" s="1122"/>
      <c r="L730" s="1122"/>
      <c r="M730" s="1122"/>
      <c r="N730" s="1122"/>
      <c r="O730" s="1122"/>
      <c r="P730" s="1122"/>
      <c r="Q730" s="1122"/>
      <c r="R730" s="1122"/>
      <c r="S730" s="1122"/>
      <c r="T730" s="1122"/>
      <c r="U730" s="1122"/>
      <c r="V730" s="1122"/>
      <c r="W730" s="1122"/>
      <c r="X730" s="1122"/>
      <c r="Y730" s="1122"/>
      <c r="Z730" s="1122"/>
    </row>
    <row r="731">
      <c r="A731" s="1122"/>
      <c r="B731" s="1122"/>
      <c r="C731" s="1122"/>
      <c r="D731" s="1122"/>
      <c r="E731" s="1122"/>
      <c r="F731" s="1122"/>
      <c r="G731" s="1122"/>
      <c r="H731" s="1122"/>
      <c r="I731" s="1122"/>
      <c r="J731" s="1122"/>
      <c r="K731" s="1122"/>
      <c r="L731" s="1122"/>
      <c r="M731" s="1122"/>
      <c r="N731" s="1122"/>
      <c r="O731" s="1122"/>
      <c r="P731" s="1122"/>
      <c r="Q731" s="1122"/>
      <c r="R731" s="1122"/>
      <c r="S731" s="1122"/>
      <c r="T731" s="1122"/>
      <c r="U731" s="1122"/>
      <c r="V731" s="1122"/>
      <c r="W731" s="1122"/>
      <c r="X731" s="1122"/>
      <c r="Y731" s="1122"/>
      <c r="Z731" s="1122"/>
    </row>
    <row r="732">
      <c r="A732" s="1122"/>
      <c r="B732" s="1122"/>
      <c r="C732" s="1122"/>
      <c r="D732" s="1122"/>
      <c r="E732" s="1122"/>
      <c r="F732" s="1122"/>
      <c r="G732" s="1122"/>
      <c r="H732" s="1122"/>
      <c r="I732" s="1122"/>
      <c r="J732" s="1122"/>
      <c r="K732" s="1122"/>
      <c r="L732" s="1122"/>
      <c r="M732" s="1122"/>
      <c r="N732" s="1122"/>
      <c r="O732" s="1122"/>
      <c r="P732" s="1122"/>
      <c r="Q732" s="1122"/>
      <c r="R732" s="1122"/>
      <c r="S732" s="1122"/>
      <c r="T732" s="1122"/>
      <c r="U732" s="1122"/>
      <c r="V732" s="1122"/>
      <c r="W732" s="1122"/>
      <c r="X732" s="1122"/>
      <c r="Y732" s="1122"/>
      <c r="Z732" s="1122"/>
    </row>
    <row r="733">
      <c r="A733" s="1122"/>
      <c r="B733" s="1122"/>
      <c r="C733" s="1122"/>
      <c r="D733" s="1122"/>
      <c r="E733" s="1122"/>
      <c r="F733" s="1122"/>
      <c r="G733" s="1122"/>
      <c r="H733" s="1122"/>
      <c r="I733" s="1122"/>
      <c r="J733" s="1122"/>
      <c r="K733" s="1122"/>
      <c r="L733" s="1122"/>
      <c r="M733" s="1122"/>
      <c r="N733" s="1122"/>
      <c r="O733" s="1122"/>
      <c r="P733" s="1122"/>
      <c r="Q733" s="1122"/>
      <c r="R733" s="1122"/>
      <c r="S733" s="1122"/>
      <c r="T733" s="1122"/>
      <c r="U733" s="1122"/>
      <c r="V733" s="1122"/>
      <c r="W733" s="1122"/>
      <c r="X733" s="1122"/>
      <c r="Y733" s="1122"/>
      <c r="Z733" s="1122"/>
    </row>
    <row r="734">
      <c r="A734" s="1122"/>
      <c r="B734" s="1122"/>
      <c r="C734" s="1122"/>
      <c r="D734" s="1122"/>
      <c r="E734" s="1122"/>
      <c r="F734" s="1122"/>
      <c r="G734" s="1122"/>
      <c r="H734" s="1122"/>
      <c r="I734" s="1122"/>
      <c r="J734" s="1122"/>
      <c r="K734" s="1122"/>
      <c r="L734" s="1122"/>
      <c r="M734" s="1122"/>
      <c r="N734" s="1122"/>
      <c r="O734" s="1122"/>
      <c r="P734" s="1122"/>
      <c r="Q734" s="1122"/>
      <c r="R734" s="1122"/>
      <c r="S734" s="1122"/>
      <c r="T734" s="1122"/>
      <c r="U734" s="1122"/>
      <c r="V734" s="1122"/>
      <c r="W734" s="1122"/>
      <c r="X734" s="1122"/>
      <c r="Y734" s="1122"/>
      <c r="Z734" s="1122"/>
    </row>
    <row r="735">
      <c r="A735" s="1122"/>
      <c r="B735" s="1122"/>
      <c r="C735" s="1122"/>
      <c r="D735" s="1122"/>
      <c r="E735" s="1122"/>
      <c r="F735" s="1122"/>
      <c r="G735" s="1122"/>
      <c r="H735" s="1122"/>
      <c r="I735" s="1122"/>
      <c r="J735" s="1122"/>
      <c r="K735" s="1122"/>
      <c r="L735" s="1122"/>
      <c r="M735" s="1122"/>
      <c r="N735" s="1122"/>
      <c r="O735" s="1122"/>
      <c r="P735" s="1122"/>
      <c r="Q735" s="1122"/>
      <c r="R735" s="1122"/>
      <c r="S735" s="1122"/>
      <c r="T735" s="1122"/>
      <c r="U735" s="1122"/>
      <c r="V735" s="1122"/>
      <c r="W735" s="1122"/>
      <c r="X735" s="1122"/>
      <c r="Y735" s="1122"/>
      <c r="Z735" s="1122"/>
    </row>
    <row r="736">
      <c r="A736" s="1122"/>
      <c r="B736" s="1122"/>
      <c r="C736" s="1122"/>
      <c r="D736" s="1122"/>
      <c r="E736" s="1122"/>
      <c r="F736" s="1122"/>
      <c r="G736" s="1122"/>
      <c r="H736" s="1122"/>
      <c r="I736" s="1122"/>
      <c r="J736" s="1122"/>
      <c r="K736" s="1122"/>
      <c r="L736" s="1122"/>
      <c r="M736" s="1122"/>
      <c r="N736" s="1122"/>
      <c r="O736" s="1122"/>
      <c r="P736" s="1122"/>
      <c r="Q736" s="1122"/>
      <c r="R736" s="1122"/>
      <c r="S736" s="1122"/>
      <c r="T736" s="1122"/>
      <c r="U736" s="1122"/>
      <c r="V736" s="1122"/>
      <c r="W736" s="1122"/>
      <c r="X736" s="1122"/>
      <c r="Y736" s="1122"/>
      <c r="Z736" s="1122"/>
    </row>
    <row r="737">
      <c r="A737" s="1122"/>
      <c r="B737" s="1122"/>
      <c r="C737" s="1122"/>
      <c r="D737" s="1122"/>
      <c r="E737" s="1122"/>
      <c r="F737" s="1122"/>
      <c r="G737" s="1122"/>
      <c r="H737" s="1122"/>
      <c r="I737" s="1122"/>
      <c r="J737" s="1122"/>
      <c r="K737" s="1122"/>
      <c r="L737" s="1122"/>
      <c r="M737" s="1122"/>
      <c r="N737" s="1122"/>
      <c r="O737" s="1122"/>
      <c r="P737" s="1122"/>
      <c r="Q737" s="1122"/>
      <c r="R737" s="1122"/>
      <c r="S737" s="1122"/>
      <c r="T737" s="1122"/>
      <c r="U737" s="1122"/>
      <c r="V737" s="1122"/>
      <c r="W737" s="1122"/>
      <c r="X737" s="1122"/>
      <c r="Y737" s="1122"/>
      <c r="Z737" s="1122"/>
    </row>
    <row r="738">
      <c r="A738" s="1122"/>
      <c r="B738" s="1122"/>
      <c r="C738" s="1122"/>
      <c r="D738" s="1122"/>
      <c r="E738" s="1122"/>
      <c r="F738" s="1122"/>
      <c r="G738" s="1122"/>
      <c r="H738" s="1122"/>
      <c r="I738" s="1122"/>
      <c r="J738" s="1122"/>
      <c r="K738" s="1122"/>
      <c r="L738" s="1122"/>
      <c r="M738" s="1122"/>
      <c r="N738" s="1122"/>
      <c r="O738" s="1122"/>
      <c r="P738" s="1122"/>
      <c r="Q738" s="1122"/>
      <c r="R738" s="1122"/>
      <c r="S738" s="1122"/>
      <c r="T738" s="1122"/>
      <c r="U738" s="1122"/>
      <c r="V738" s="1122"/>
      <c r="W738" s="1122"/>
      <c r="X738" s="1122"/>
      <c r="Y738" s="1122"/>
      <c r="Z738" s="1122"/>
    </row>
    <row r="739">
      <c r="A739" s="1122"/>
      <c r="B739" s="1122"/>
      <c r="C739" s="1122"/>
      <c r="D739" s="1122"/>
      <c r="E739" s="1122"/>
      <c r="F739" s="1122"/>
      <c r="G739" s="1122"/>
      <c r="H739" s="1122"/>
      <c r="I739" s="1122"/>
      <c r="J739" s="1122"/>
      <c r="K739" s="1122"/>
      <c r="L739" s="1122"/>
      <c r="M739" s="1122"/>
      <c r="N739" s="1122"/>
      <c r="O739" s="1122"/>
      <c r="P739" s="1122"/>
      <c r="Q739" s="1122"/>
      <c r="R739" s="1122"/>
      <c r="S739" s="1122"/>
      <c r="T739" s="1122"/>
      <c r="U739" s="1122"/>
      <c r="V739" s="1122"/>
      <c r="W739" s="1122"/>
      <c r="X739" s="1122"/>
      <c r="Y739" s="1122"/>
      <c r="Z739" s="1122"/>
    </row>
    <row r="740">
      <c r="A740" s="1122"/>
      <c r="B740" s="1122"/>
      <c r="C740" s="1122"/>
      <c r="D740" s="1122"/>
      <c r="E740" s="1122"/>
      <c r="F740" s="1122"/>
      <c r="G740" s="1122"/>
      <c r="H740" s="1122"/>
      <c r="I740" s="1122"/>
      <c r="J740" s="1122"/>
      <c r="K740" s="1122"/>
      <c r="L740" s="1122"/>
      <c r="M740" s="1122"/>
      <c r="N740" s="1122"/>
      <c r="O740" s="1122"/>
      <c r="P740" s="1122"/>
      <c r="Q740" s="1122"/>
      <c r="R740" s="1122"/>
      <c r="S740" s="1122"/>
      <c r="T740" s="1122"/>
      <c r="U740" s="1122"/>
      <c r="V740" s="1122"/>
      <c r="W740" s="1122"/>
      <c r="X740" s="1122"/>
      <c r="Y740" s="1122"/>
      <c r="Z740" s="1122"/>
    </row>
    <row r="741">
      <c r="A741" s="1122"/>
      <c r="B741" s="1122"/>
      <c r="C741" s="1122"/>
      <c r="D741" s="1122"/>
      <c r="E741" s="1122"/>
      <c r="F741" s="1122"/>
      <c r="G741" s="1122"/>
      <c r="H741" s="1122"/>
      <c r="I741" s="1122"/>
      <c r="J741" s="1122"/>
      <c r="K741" s="1122"/>
      <c r="L741" s="1122"/>
      <c r="M741" s="1122"/>
      <c r="N741" s="1122"/>
      <c r="O741" s="1122"/>
      <c r="P741" s="1122"/>
      <c r="Q741" s="1122"/>
      <c r="R741" s="1122"/>
      <c r="S741" s="1122"/>
      <c r="T741" s="1122"/>
      <c r="U741" s="1122"/>
      <c r="V741" s="1122"/>
      <c r="W741" s="1122"/>
      <c r="X741" s="1122"/>
      <c r="Y741" s="1122"/>
      <c r="Z741" s="1122"/>
    </row>
    <row r="742">
      <c r="A742" s="1122"/>
      <c r="B742" s="1122"/>
      <c r="C742" s="1122"/>
      <c r="D742" s="1122"/>
      <c r="E742" s="1122"/>
      <c r="F742" s="1122"/>
      <c r="G742" s="1122"/>
      <c r="H742" s="1122"/>
      <c r="I742" s="1122"/>
      <c r="J742" s="1122"/>
      <c r="K742" s="1122"/>
      <c r="L742" s="1122"/>
      <c r="M742" s="1122"/>
      <c r="N742" s="1122"/>
      <c r="O742" s="1122"/>
      <c r="P742" s="1122"/>
      <c r="Q742" s="1122"/>
      <c r="R742" s="1122"/>
      <c r="S742" s="1122"/>
      <c r="T742" s="1122"/>
      <c r="U742" s="1122"/>
      <c r="V742" s="1122"/>
      <c r="W742" s="1122"/>
      <c r="X742" s="1122"/>
      <c r="Y742" s="1122"/>
      <c r="Z742" s="1122"/>
    </row>
    <row r="743">
      <c r="A743" s="1122"/>
      <c r="B743" s="1122"/>
      <c r="C743" s="1122"/>
      <c r="D743" s="1122"/>
      <c r="E743" s="1122"/>
      <c r="F743" s="1122"/>
      <c r="G743" s="1122"/>
      <c r="H743" s="1122"/>
      <c r="I743" s="1122"/>
      <c r="J743" s="1122"/>
      <c r="K743" s="1122"/>
      <c r="L743" s="1122"/>
      <c r="M743" s="1122"/>
      <c r="N743" s="1122"/>
      <c r="O743" s="1122"/>
      <c r="P743" s="1122"/>
      <c r="Q743" s="1122"/>
      <c r="R743" s="1122"/>
      <c r="S743" s="1122"/>
      <c r="T743" s="1122"/>
      <c r="U743" s="1122"/>
      <c r="V743" s="1122"/>
      <c r="W743" s="1122"/>
      <c r="X743" s="1122"/>
      <c r="Y743" s="1122"/>
      <c r="Z743" s="1122"/>
    </row>
    <row r="744">
      <c r="A744" s="1122"/>
      <c r="B744" s="1122"/>
      <c r="C744" s="1122"/>
      <c r="D744" s="1122"/>
      <c r="E744" s="1122"/>
      <c r="F744" s="1122"/>
      <c r="G744" s="1122"/>
      <c r="H744" s="1122"/>
      <c r="I744" s="1122"/>
      <c r="J744" s="1122"/>
      <c r="K744" s="1122"/>
      <c r="L744" s="1122"/>
      <c r="M744" s="1122"/>
      <c r="N744" s="1122"/>
      <c r="O744" s="1122"/>
      <c r="P744" s="1122"/>
      <c r="Q744" s="1122"/>
      <c r="R744" s="1122"/>
      <c r="S744" s="1122"/>
      <c r="T744" s="1122"/>
      <c r="U744" s="1122"/>
      <c r="V744" s="1122"/>
      <c r="W744" s="1122"/>
      <c r="X744" s="1122"/>
      <c r="Y744" s="1122"/>
      <c r="Z744" s="1122"/>
    </row>
    <row r="745">
      <c r="A745" s="1122"/>
      <c r="B745" s="1122"/>
      <c r="C745" s="1122"/>
      <c r="D745" s="1122"/>
      <c r="E745" s="1122"/>
      <c r="F745" s="1122"/>
      <c r="G745" s="1122"/>
      <c r="H745" s="1122"/>
      <c r="I745" s="1122"/>
      <c r="J745" s="1122"/>
      <c r="K745" s="1122"/>
      <c r="L745" s="1122"/>
      <c r="M745" s="1122"/>
      <c r="N745" s="1122"/>
      <c r="O745" s="1122"/>
      <c r="P745" s="1122"/>
      <c r="Q745" s="1122"/>
      <c r="R745" s="1122"/>
      <c r="S745" s="1122"/>
      <c r="T745" s="1122"/>
      <c r="U745" s="1122"/>
      <c r="V745" s="1122"/>
      <c r="W745" s="1122"/>
      <c r="X745" s="1122"/>
      <c r="Y745" s="1122"/>
      <c r="Z745" s="1122"/>
    </row>
    <row r="746">
      <c r="A746" s="1122"/>
      <c r="B746" s="1122"/>
      <c r="C746" s="1122"/>
      <c r="D746" s="1122"/>
      <c r="E746" s="1122"/>
      <c r="F746" s="1122"/>
      <c r="G746" s="1122"/>
      <c r="H746" s="1122"/>
      <c r="I746" s="1122"/>
      <c r="J746" s="1122"/>
      <c r="K746" s="1122"/>
      <c r="L746" s="1122"/>
      <c r="M746" s="1122"/>
      <c r="N746" s="1122"/>
      <c r="O746" s="1122"/>
      <c r="P746" s="1122"/>
      <c r="Q746" s="1122"/>
      <c r="R746" s="1122"/>
      <c r="S746" s="1122"/>
      <c r="T746" s="1122"/>
      <c r="U746" s="1122"/>
      <c r="V746" s="1122"/>
      <c r="W746" s="1122"/>
      <c r="X746" s="1122"/>
      <c r="Y746" s="1122"/>
      <c r="Z746" s="1122"/>
    </row>
    <row r="747">
      <c r="A747" s="1122"/>
      <c r="B747" s="1122"/>
      <c r="C747" s="1122"/>
      <c r="D747" s="1122"/>
      <c r="E747" s="1122"/>
      <c r="F747" s="1122"/>
      <c r="G747" s="1122"/>
      <c r="H747" s="1122"/>
      <c r="I747" s="1122"/>
      <c r="J747" s="1122"/>
      <c r="K747" s="1122"/>
      <c r="L747" s="1122"/>
      <c r="M747" s="1122"/>
      <c r="N747" s="1122"/>
      <c r="O747" s="1122"/>
      <c r="P747" s="1122"/>
      <c r="Q747" s="1122"/>
      <c r="R747" s="1122"/>
      <c r="S747" s="1122"/>
      <c r="T747" s="1122"/>
      <c r="U747" s="1122"/>
      <c r="V747" s="1122"/>
      <c r="W747" s="1122"/>
      <c r="X747" s="1122"/>
      <c r="Y747" s="1122"/>
      <c r="Z747" s="1122"/>
    </row>
    <row r="748">
      <c r="A748" s="1122"/>
      <c r="B748" s="1122"/>
      <c r="C748" s="1122"/>
      <c r="D748" s="1122"/>
      <c r="E748" s="1122"/>
      <c r="F748" s="1122"/>
      <c r="G748" s="1122"/>
      <c r="H748" s="1122"/>
      <c r="I748" s="1122"/>
      <c r="J748" s="1122"/>
      <c r="K748" s="1122"/>
      <c r="L748" s="1122"/>
      <c r="M748" s="1122"/>
      <c r="N748" s="1122"/>
      <c r="O748" s="1122"/>
      <c r="P748" s="1122"/>
      <c r="Q748" s="1122"/>
      <c r="R748" s="1122"/>
      <c r="S748" s="1122"/>
      <c r="T748" s="1122"/>
      <c r="U748" s="1122"/>
      <c r="V748" s="1122"/>
      <c r="W748" s="1122"/>
      <c r="X748" s="1122"/>
      <c r="Y748" s="1122"/>
      <c r="Z748" s="1122"/>
    </row>
    <row r="749">
      <c r="A749" s="1122"/>
      <c r="B749" s="1122"/>
      <c r="C749" s="1122"/>
      <c r="D749" s="1122"/>
      <c r="E749" s="1122"/>
      <c r="F749" s="1122"/>
      <c r="G749" s="1122"/>
      <c r="H749" s="1122"/>
      <c r="I749" s="1122"/>
      <c r="J749" s="1122"/>
      <c r="K749" s="1122"/>
      <c r="L749" s="1122"/>
      <c r="M749" s="1122"/>
      <c r="N749" s="1122"/>
      <c r="O749" s="1122"/>
      <c r="P749" s="1122"/>
      <c r="Q749" s="1122"/>
      <c r="R749" s="1122"/>
      <c r="S749" s="1122"/>
      <c r="T749" s="1122"/>
      <c r="U749" s="1122"/>
      <c r="V749" s="1122"/>
      <c r="W749" s="1122"/>
      <c r="X749" s="1122"/>
      <c r="Y749" s="1122"/>
      <c r="Z749" s="1122"/>
    </row>
    <row r="750">
      <c r="A750" s="1122"/>
      <c r="B750" s="1122"/>
      <c r="C750" s="1122"/>
      <c r="D750" s="1122"/>
      <c r="E750" s="1122"/>
      <c r="F750" s="1122"/>
      <c r="G750" s="1122"/>
      <c r="H750" s="1122"/>
      <c r="I750" s="1122"/>
      <c r="J750" s="1122"/>
      <c r="K750" s="1122"/>
      <c r="L750" s="1122"/>
      <c r="M750" s="1122"/>
      <c r="N750" s="1122"/>
      <c r="O750" s="1122"/>
      <c r="P750" s="1122"/>
      <c r="Q750" s="1122"/>
      <c r="R750" s="1122"/>
      <c r="S750" s="1122"/>
      <c r="T750" s="1122"/>
      <c r="U750" s="1122"/>
      <c r="V750" s="1122"/>
      <c r="W750" s="1122"/>
      <c r="X750" s="1122"/>
      <c r="Y750" s="1122"/>
      <c r="Z750" s="1122"/>
    </row>
    <row r="751">
      <c r="A751" s="1122"/>
      <c r="B751" s="1122"/>
      <c r="C751" s="1122"/>
      <c r="D751" s="1122"/>
      <c r="E751" s="1122"/>
      <c r="F751" s="1122"/>
      <c r="G751" s="1122"/>
      <c r="H751" s="1122"/>
      <c r="I751" s="1122"/>
      <c r="J751" s="1122"/>
      <c r="K751" s="1122"/>
      <c r="L751" s="1122"/>
      <c r="M751" s="1122"/>
      <c r="N751" s="1122"/>
      <c r="O751" s="1122"/>
      <c r="P751" s="1122"/>
      <c r="Q751" s="1122"/>
      <c r="R751" s="1122"/>
      <c r="S751" s="1122"/>
      <c r="T751" s="1122"/>
      <c r="U751" s="1122"/>
      <c r="V751" s="1122"/>
      <c r="W751" s="1122"/>
      <c r="X751" s="1122"/>
      <c r="Y751" s="1122"/>
      <c r="Z751" s="1122"/>
    </row>
    <row r="752">
      <c r="A752" s="1122"/>
      <c r="B752" s="1122"/>
      <c r="C752" s="1122"/>
      <c r="D752" s="1122"/>
      <c r="E752" s="1122"/>
      <c r="F752" s="1122"/>
      <c r="G752" s="1122"/>
      <c r="H752" s="1122"/>
      <c r="I752" s="1122"/>
      <c r="J752" s="1122"/>
      <c r="K752" s="1122"/>
      <c r="L752" s="1122"/>
      <c r="M752" s="1122"/>
      <c r="N752" s="1122"/>
      <c r="O752" s="1122"/>
      <c r="P752" s="1122"/>
      <c r="Q752" s="1122"/>
      <c r="R752" s="1122"/>
      <c r="S752" s="1122"/>
      <c r="T752" s="1122"/>
      <c r="U752" s="1122"/>
      <c r="V752" s="1122"/>
      <c r="W752" s="1122"/>
      <c r="X752" s="1122"/>
      <c r="Y752" s="1122"/>
      <c r="Z752" s="1122"/>
    </row>
    <row r="753">
      <c r="A753" s="1122"/>
      <c r="B753" s="1122"/>
      <c r="C753" s="1122"/>
      <c r="D753" s="1122"/>
      <c r="E753" s="1122"/>
      <c r="F753" s="1122"/>
      <c r="G753" s="1122"/>
      <c r="H753" s="1122"/>
      <c r="I753" s="1122"/>
      <c r="J753" s="1122"/>
      <c r="K753" s="1122"/>
      <c r="L753" s="1122"/>
      <c r="M753" s="1122"/>
      <c r="N753" s="1122"/>
      <c r="O753" s="1122"/>
      <c r="P753" s="1122"/>
      <c r="Q753" s="1122"/>
      <c r="R753" s="1122"/>
      <c r="S753" s="1122"/>
      <c r="T753" s="1122"/>
      <c r="U753" s="1122"/>
      <c r="V753" s="1122"/>
      <c r="W753" s="1122"/>
      <c r="X753" s="1122"/>
      <c r="Y753" s="1122"/>
      <c r="Z753" s="1122"/>
    </row>
    <row r="754">
      <c r="A754" s="1122"/>
      <c r="B754" s="1122"/>
      <c r="C754" s="1122"/>
      <c r="D754" s="1122"/>
      <c r="E754" s="1122"/>
      <c r="F754" s="1122"/>
      <c r="G754" s="1122"/>
      <c r="H754" s="1122"/>
      <c r="I754" s="1122"/>
      <c r="J754" s="1122"/>
      <c r="K754" s="1122"/>
      <c r="L754" s="1122"/>
      <c r="M754" s="1122"/>
      <c r="N754" s="1122"/>
      <c r="O754" s="1122"/>
      <c r="P754" s="1122"/>
      <c r="Q754" s="1122"/>
      <c r="R754" s="1122"/>
      <c r="S754" s="1122"/>
      <c r="T754" s="1122"/>
      <c r="U754" s="1122"/>
      <c r="V754" s="1122"/>
      <c r="W754" s="1122"/>
      <c r="X754" s="1122"/>
      <c r="Y754" s="1122"/>
      <c r="Z754" s="1122"/>
    </row>
    <row r="755">
      <c r="A755" s="1122"/>
      <c r="B755" s="1122"/>
      <c r="C755" s="1122"/>
      <c r="D755" s="1122"/>
      <c r="E755" s="1122"/>
      <c r="F755" s="1122"/>
      <c r="G755" s="1122"/>
      <c r="H755" s="1122"/>
      <c r="I755" s="1122"/>
      <c r="J755" s="1122"/>
      <c r="K755" s="1122"/>
      <c r="L755" s="1122"/>
      <c r="M755" s="1122"/>
      <c r="N755" s="1122"/>
      <c r="O755" s="1122"/>
      <c r="P755" s="1122"/>
      <c r="Q755" s="1122"/>
      <c r="R755" s="1122"/>
      <c r="S755" s="1122"/>
      <c r="T755" s="1122"/>
      <c r="U755" s="1122"/>
      <c r="V755" s="1122"/>
      <c r="W755" s="1122"/>
      <c r="X755" s="1122"/>
      <c r="Y755" s="1122"/>
      <c r="Z755" s="1122"/>
    </row>
    <row r="756">
      <c r="A756" s="1122"/>
      <c r="B756" s="1122"/>
      <c r="C756" s="1122"/>
      <c r="D756" s="1122"/>
      <c r="E756" s="1122"/>
      <c r="F756" s="1122"/>
      <c r="G756" s="1122"/>
      <c r="H756" s="1122"/>
      <c r="I756" s="1122"/>
      <c r="J756" s="1122"/>
      <c r="K756" s="1122"/>
      <c r="L756" s="1122"/>
      <c r="M756" s="1122"/>
      <c r="N756" s="1122"/>
      <c r="O756" s="1122"/>
      <c r="P756" s="1122"/>
      <c r="Q756" s="1122"/>
      <c r="R756" s="1122"/>
      <c r="S756" s="1122"/>
      <c r="T756" s="1122"/>
      <c r="U756" s="1122"/>
      <c r="V756" s="1122"/>
      <c r="W756" s="1122"/>
      <c r="X756" s="1122"/>
      <c r="Y756" s="1122"/>
      <c r="Z756" s="1122"/>
    </row>
    <row r="757">
      <c r="A757" s="1122"/>
      <c r="B757" s="1122"/>
      <c r="C757" s="1122"/>
      <c r="D757" s="1122"/>
      <c r="E757" s="1122"/>
      <c r="F757" s="1122"/>
      <c r="G757" s="1122"/>
      <c r="H757" s="1122"/>
      <c r="I757" s="1122"/>
      <c r="J757" s="1122"/>
      <c r="K757" s="1122"/>
      <c r="L757" s="1122"/>
      <c r="M757" s="1122"/>
      <c r="N757" s="1122"/>
      <c r="O757" s="1122"/>
      <c r="P757" s="1122"/>
      <c r="Q757" s="1122"/>
      <c r="R757" s="1122"/>
      <c r="S757" s="1122"/>
      <c r="T757" s="1122"/>
      <c r="U757" s="1122"/>
      <c r="V757" s="1122"/>
      <c r="W757" s="1122"/>
      <c r="X757" s="1122"/>
      <c r="Y757" s="1122"/>
      <c r="Z757" s="1122"/>
    </row>
    <row r="758">
      <c r="A758" s="1122"/>
      <c r="B758" s="1122"/>
      <c r="C758" s="1122"/>
      <c r="D758" s="1122"/>
      <c r="E758" s="1122"/>
      <c r="F758" s="1122"/>
      <c r="G758" s="1122"/>
      <c r="H758" s="1122"/>
      <c r="I758" s="1122"/>
      <c r="J758" s="1122"/>
      <c r="K758" s="1122"/>
      <c r="L758" s="1122"/>
      <c r="M758" s="1122"/>
      <c r="N758" s="1122"/>
      <c r="O758" s="1122"/>
      <c r="P758" s="1122"/>
      <c r="Q758" s="1122"/>
      <c r="R758" s="1122"/>
      <c r="S758" s="1122"/>
      <c r="T758" s="1122"/>
      <c r="U758" s="1122"/>
      <c r="V758" s="1122"/>
      <c r="W758" s="1122"/>
      <c r="X758" s="1122"/>
      <c r="Y758" s="1122"/>
      <c r="Z758" s="1122"/>
    </row>
    <row r="759">
      <c r="A759" s="1122"/>
      <c r="B759" s="1122"/>
      <c r="C759" s="1122"/>
      <c r="D759" s="1122"/>
      <c r="E759" s="1122"/>
      <c r="F759" s="1122"/>
      <c r="G759" s="1122"/>
      <c r="H759" s="1122"/>
      <c r="I759" s="1122"/>
      <c r="J759" s="1122"/>
      <c r="K759" s="1122"/>
      <c r="L759" s="1122"/>
      <c r="M759" s="1122"/>
      <c r="N759" s="1122"/>
      <c r="O759" s="1122"/>
      <c r="P759" s="1122"/>
      <c r="Q759" s="1122"/>
      <c r="R759" s="1122"/>
      <c r="S759" s="1122"/>
      <c r="T759" s="1122"/>
      <c r="U759" s="1122"/>
      <c r="V759" s="1122"/>
      <c r="W759" s="1122"/>
      <c r="X759" s="1122"/>
      <c r="Y759" s="1122"/>
      <c r="Z759" s="1122"/>
    </row>
    <row r="760">
      <c r="A760" s="1122"/>
      <c r="B760" s="1122"/>
      <c r="C760" s="1122"/>
      <c r="D760" s="1122"/>
      <c r="E760" s="1122"/>
      <c r="F760" s="1122"/>
      <c r="G760" s="1122"/>
      <c r="H760" s="1122"/>
      <c r="I760" s="1122"/>
      <c r="J760" s="1122"/>
      <c r="K760" s="1122"/>
      <c r="L760" s="1122"/>
      <c r="M760" s="1122"/>
      <c r="N760" s="1122"/>
      <c r="O760" s="1122"/>
      <c r="P760" s="1122"/>
      <c r="Q760" s="1122"/>
      <c r="R760" s="1122"/>
      <c r="S760" s="1122"/>
      <c r="T760" s="1122"/>
      <c r="U760" s="1122"/>
      <c r="V760" s="1122"/>
      <c r="W760" s="1122"/>
      <c r="X760" s="1122"/>
      <c r="Y760" s="1122"/>
      <c r="Z760" s="1122"/>
    </row>
    <row r="761">
      <c r="A761" s="1122"/>
      <c r="B761" s="1122"/>
      <c r="C761" s="1122"/>
      <c r="D761" s="1122"/>
      <c r="E761" s="1122"/>
      <c r="F761" s="1122"/>
      <c r="G761" s="1122"/>
      <c r="H761" s="1122"/>
      <c r="I761" s="1122"/>
      <c r="J761" s="1122"/>
      <c r="K761" s="1122"/>
      <c r="L761" s="1122"/>
      <c r="M761" s="1122"/>
      <c r="N761" s="1122"/>
      <c r="O761" s="1122"/>
      <c r="P761" s="1122"/>
      <c r="Q761" s="1122"/>
      <c r="R761" s="1122"/>
      <c r="S761" s="1122"/>
      <c r="T761" s="1122"/>
      <c r="U761" s="1122"/>
      <c r="V761" s="1122"/>
      <c r="W761" s="1122"/>
      <c r="X761" s="1122"/>
      <c r="Y761" s="1122"/>
      <c r="Z761" s="1122"/>
    </row>
    <row r="762">
      <c r="A762" s="1122"/>
      <c r="B762" s="1122"/>
      <c r="C762" s="1122"/>
      <c r="D762" s="1122"/>
      <c r="E762" s="1122"/>
      <c r="F762" s="1122"/>
      <c r="G762" s="1122"/>
      <c r="H762" s="1122"/>
      <c r="I762" s="1122"/>
      <c r="J762" s="1122"/>
      <c r="K762" s="1122"/>
      <c r="L762" s="1122"/>
      <c r="M762" s="1122"/>
      <c r="N762" s="1122"/>
      <c r="O762" s="1122"/>
      <c r="P762" s="1122"/>
      <c r="Q762" s="1122"/>
      <c r="R762" s="1122"/>
      <c r="S762" s="1122"/>
      <c r="T762" s="1122"/>
      <c r="U762" s="1122"/>
      <c r="V762" s="1122"/>
      <c r="W762" s="1122"/>
      <c r="X762" s="1122"/>
      <c r="Y762" s="1122"/>
      <c r="Z762" s="1122"/>
    </row>
    <row r="763">
      <c r="A763" s="1122"/>
      <c r="B763" s="1122"/>
      <c r="C763" s="1122"/>
      <c r="D763" s="1122"/>
      <c r="E763" s="1122"/>
      <c r="F763" s="1122"/>
      <c r="G763" s="1122"/>
      <c r="H763" s="1122"/>
      <c r="I763" s="1122"/>
      <c r="J763" s="1122"/>
      <c r="K763" s="1122"/>
      <c r="L763" s="1122"/>
      <c r="M763" s="1122"/>
      <c r="N763" s="1122"/>
      <c r="O763" s="1122"/>
      <c r="P763" s="1122"/>
      <c r="Q763" s="1122"/>
      <c r="R763" s="1122"/>
      <c r="S763" s="1122"/>
      <c r="T763" s="1122"/>
      <c r="U763" s="1122"/>
      <c r="V763" s="1122"/>
      <c r="W763" s="1122"/>
      <c r="X763" s="1122"/>
      <c r="Y763" s="1122"/>
      <c r="Z763" s="1122"/>
    </row>
    <row r="764">
      <c r="A764" s="1122"/>
      <c r="B764" s="1122"/>
      <c r="C764" s="1122"/>
      <c r="D764" s="1122"/>
      <c r="E764" s="1122"/>
      <c r="F764" s="1122"/>
      <c r="G764" s="1122"/>
      <c r="H764" s="1122"/>
      <c r="I764" s="1122"/>
      <c r="J764" s="1122"/>
      <c r="K764" s="1122"/>
      <c r="L764" s="1122"/>
      <c r="M764" s="1122"/>
      <c r="N764" s="1122"/>
      <c r="O764" s="1122"/>
      <c r="P764" s="1122"/>
      <c r="Q764" s="1122"/>
      <c r="R764" s="1122"/>
      <c r="S764" s="1122"/>
      <c r="T764" s="1122"/>
      <c r="U764" s="1122"/>
      <c r="V764" s="1122"/>
      <c r="W764" s="1122"/>
      <c r="X764" s="1122"/>
      <c r="Y764" s="1122"/>
      <c r="Z764" s="1122"/>
    </row>
    <row r="765">
      <c r="A765" s="1122"/>
      <c r="B765" s="1122"/>
      <c r="C765" s="1122"/>
      <c r="D765" s="1122"/>
      <c r="E765" s="1122"/>
      <c r="F765" s="1122"/>
      <c r="G765" s="1122"/>
      <c r="H765" s="1122"/>
      <c r="I765" s="1122"/>
      <c r="J765" s="1122"/>
      <c r="K765" s="1122"/>
      <c r="L765" s="1122"/>
      <c r="M765" s="1122"/>
      <c r="N765" s="1122"/>
      <c r="O765" s="1122"/>
      <c r="P765" s="1122"/>
      <c r="Q765" s="1122"/>
      <c r="R765" s="1122"/>
      <c r="S765" s="1122"/>
      <c r="T765" s="1122"/>
      <c r="U765" s="1122"/>
      <c r="V765" s="1122"/>
      <c r="W765" s="1122"/>
      <c r="X765" s="1122"/>
      <c r="Y765" s="1122"/>
      <c r="Z765" s="1122"/>
    </row>
    <row r="766">
      <c r="A766" s="1122"/>
      <c r="B766" s="1122"/>
      <c r="C766" s="1122"/>
      <c r="D766" s="1122"/>
      <c r="E766" s="1122"/>
      <c r="F766" s="1122"/>
      <c r="G766" s="1122"/>
      <c r="H766" s="1122"/>
      <c r="I766" s="1122"/>
      <c r="J766" s="1122"/>
      <c r="K766" s="1122"/>
      <c r="L766" s="1122"/>
      <c r="M766" s="1122"/>
      <c r="N766" s="1122"/>
      <c r="O766" s="1122"/>
      <c r="P766" s="1122"/>
      <c r="Q766" s="1122"/>
      <c r="R766" s="1122"/>
      <c r="S766" s="1122"/>
      <c r="T766" s="1122"/>
      <c r="U766" s="1122"/>
      <c r="V766" s="1122"/>
      <c r="W766" s="1122"/>
      <c r="X766" s="1122"/>
      <c r="Y766" s="1122"/>
      <c r="Z766" s="1122"/>
    </row>
    <row r="767">
      <c r="A767" s="1122"/>
      <c r="B767" s="1122"/>
      <c r="C767" s="1122"/>
      <c r="D767" s="1122"/>
      <c r="E767" s="1122"/>
      <c r="F767" s="1122"/>
      <c r="G767" s="1122"/>
      <c r="H767" s="1122"/>
      <c r="I767" s="1122"/>
      <c r="J767" s="1122"/>
      <c r="K767" s="1122"/>
      <c r="L767" s="1122"/>
      <c r="M767" s="1122"/>
      <c r="N767" s="1122"/>
      <c r="O767" s="1122"/>
      <c r="P767" s="1122"/>
      <c r="Q767" s="1122"/>
      <c r="R767" s="1122"/>
      <c r="S767" s="1122"/>
      <c r="T767" s="1122"/>
      <c r="U767" s="1122"/>
      <c r="V767" s="1122"/>
      <c r="W767" s="1122"/>
      <c r="X767" s="1122"/>
      <c r="Y767" s="1122"/>
      <c r="Z767" s="1122"/>
    </row>
    <row r="768">
      <c r="A768" s="1122"/>
      <c r="B768" s="1122"/>
      <c r="C768" s="1122"/>
      <c r="D768" s="1122"/>
      <c r="E768" s="1122"/>
      <c r="F768" s="1122"/>
      <c r="G768" s="1122"/>
      <c r="H768" s="1122"/>
      <c r="I768" s="1122"/>
      <c r="J768" s="1122"/>
      <c r="K768" s="1122"/>
      <c r="L768" s="1122"/>
      <c r="M768" s="1122"/>
      <c r="N768" s="1122"/>
      <c r="O768" s="1122"/>
      <c r="P768" s="1122"/>
      <c r="Q768" s="1122"/>
      <c r="R768" s="1122"/>
      <c r="S768" s="1122"/>
      <c r="T768" s="1122"/>
      <c r="U768" s="1122"/>
      <c r="V768" s="1122"/>
      <c r="W768" s="1122"/>
      <c r="X768" s="1122"/>
      <c r="Y768" s="1122"/>
      <c r="Z768" s="1122"/>
    </row>
    <row r="769">
      <c r="A769" s="1122"/>
      <c r="B769" s="1122"/>
      <c r="C769" s="1122"/>
      <c r="D769" s="1122"/>
      <c r="E769" s="1122"/>
      <c r="F769" s="1122"/>
      <c r="G769" s="1122"/>
      <c r="H769" s="1122"/>
      <c r="I769" s="1122"/>
      <c r="J769" s="1122"/>
      <c r="K769" s="1122"/>
      <c r="L769" s="1122"/>
      <c r="M769" s="1122"/>
      <c r="N769" s="1122"/>
      <c r="O769" s="1122"/>
      <c r="P769" s="1122"/>
      <c r="Q769" s="1122"/>
      <c r="R769" s="1122"/>
      <c r="S769" s="1122"/>
      <c r="T769" s="1122"/>
      <c r="U769" s="1122"/>
      <c r="V769" s="1122"/>
      <c r="W769" s="1122"/>
      <c r="X769" s="1122"/>
      <c r="Y769" s="1122"/>
      <c r="Z769" s="1122"/>
    </row>
    <row r="770">
      <c r="A770" s="1122"/>
      <c r="B770" s="1122"/>
      <c r="C770" s="1122"/>
      <c r="D770" s="1122"/>
      <c r="E770" s="1122"/>
      <c r="F770" s="1122"/>
      <c r="G770" s="1122"/>
      <c r="H770" s="1122"/>
      <c r="I770" s="1122"/>
      <c r="J770" s="1122"/>
      <c r="K770" s="1122"/>
      <c r="L770" s="1122"/>
      <c r="M770" s="1122"/>
      <c r="N770" s="1122"/>
      <c r="O770" s="1122"/>
      <c r="P770" s="1122"/>
      <c r="Q770" s="1122"/>
      <c r="R770" s="1122"/>
      <c r="S770" s="1122"/>
      <c r="T770" s="1122"/>
      <c r="U770" s="1122"/>
      <c r="V770" s="1122"/>
      <c r="W770" s="1122"/>
      <c r="X770" s="1122"/>
      <c r="Y770" s="1122"/>
      <c r="Z770" s="1122"/>
    </row>
    <row r="771">
      <c r="A771" s="1122"/>
      <c r="B771" s="1122"/>
      <c r="C771" s="1122"/>
      <c r="D771" s="1122"/>
      <c r="E771" s="1122"/>
      <c r="F771" s="1122"/>
      <c r="G771" s="1122"/>
      <c r="H771" s="1122"/>
      <c r="I771" s="1122"/>
      <c r="J771" s="1122"/>
      <c r="K771" s="1122"/>
      <c r="L771" s="1122"/>
      <c r="M771" s="1122"/>
      <c r="N771" s="1122"/>
      <c r="O771" s="1122"/>
      <c r="P771" s="1122"/>
      <c r="Q771" s="1122"/>
      <c r="R771" s="1122"/>
      <c r="S771" s="1122"/>
      <c r="T771" s="1122"/>
      <c r="U771" s="1122"/>
      <c r="V771" s="1122"/>
      <c r="W771" s="1122"/>
      <c r="X771" s="1122"/>
      <c r="Y771" s="1122"/>
      <c r="Z771" s="1122"/>
    </row>
    <row r="772">
      <c r="A772" s="1122"/>
      <c r="B772" s="1122"/>
      <c r="C772" s="1122"/>
      <c r="D772" s="1122"/>
      <c r="E772" s="1122"/>
      <c r="F772" s="1122"/>
      <c r="G772" s="1122"/>
      <c r="H772" s="1122"/>
      <c r="I772" s="1122"/>
      <c r="J772" s="1122"/>
      <c r="K772" s="1122"/>
      <c r="L772" s="1122"/>
      <c r="M772" s="1122"/>
      <c r="N772" s="1122"/>
      <c r="O772" s="1122"/>
      <c r="P772" s="1122"/>
      <c r="Q772" s="1122"/>
      <c r="R772" s="1122"/>
      <c r="S772" s="1122"/>
      <c r="T772" s="1122"/>
      <c r="U772" s="1122"/>
      <c r="V772" s="1122"/>
      <c r="W772" s="1122"/>
      <c r="X772" s="1122"/>
      <c r="Y772" s="1122"/>
      <c r="Z772" s="1122"/>
    </row>
    <row r="773">
      <c r="A773" s="1122"/>
      <c r="B773" s="1122"/>
      <c r="C773" s="1122"/>
      <c r="D773" s="1122"/>
      <c r="E773" s="1122"/>
      <c r="F773" s="1122"/>
      <c r="G773" s="1122"/>
      <c r="H773" s="1122"/>
      <c r="I773" s="1122"/>
      <c r="J773" s="1122"/>
      <c r="K773" s="1122"/>
      <c r="L773" s="1122"/>
      <c r="M773" s="1122"/>
      <c r="N773" s="1122"/>
      <c r="O773" s="1122"/>
      <c r="P773" s="1122"/>
      <c r="Q773" s="1122"/>
      <c r="R773" s="1122"/>
      <c r="S773" s="1122"/>
      <c r="T773" s="1122"/>
      <c r="U773" s="1122"/>
      <c r="V773" s="1122"/>
      <c r="W773" s="1122"/>
      <c r="X773" s="1122"/>
      <c r="Y773" s="1122"/>
      <c r="Z773" s="1122"/>
    </row>
    <row r="774">
      <c r="A774" s="1122"/>
      <c r="B774" s="1122"/>
      <c r="C774" s="1122"/>
      <c r="D774" s="1122"/>
      <c r="E774" s="1122"/>
      <c r="F774" s="1122"/>
      <c r="G774" s="1122"/>
      <c r="H774" s="1122"/>
      <c r="I774" s="1122"/>
      <c r="J774" s="1122"/>
      <c r="K774" s="1122"/>
      <c r="L774" s="1122"/>
      <c r="M774" s="1122"/>
      <c r="N774" s="1122"/>
      <c r="O774" s="1122"/>
      <c r="P774" s="1122"/>
      <c r="Q774" s="1122"/>
      <c r="R774" s="1122"/>
      <c r="S774" s="1122"/>
      <c r="T774" s="1122"/>
      <c r="U774" s="1122"/>
      <c r="V774" s="1122"/>
      <c r="W774" s="1122"/>
      <c r="X774" s="1122"/>
      <c r="Y774" s="1122"/>
      <c r="Z774" s="1122"/>
    </row>
    <row r="775">
      <c r="A775" s="1122"/>
      <c r="B775" s="1122"/>
      <c r="C775" s="1122"/>
      <c r="D775" s="1122"/>
      <c r="E775" s="1122"/>
      <c r="F775" s="1122"/>
      <c r="G775" s="1122"/>
      <c r="H775" s="1122"/>
      <c r="I775" s="1122"/>
      <c r="J775" s="1122"/>
      <c r="K775" s="1122"/>
      <c r="L775" s="1122"/>
      <c r="M775" s="1122"/>
      <c r="N775" s="1122"/>
      <c r="O775" s="1122"/>
      <c r="P775" s="1122"/>
      <c r="Q775" s="1122"/>
      <c r="R775" s="1122"/>
      <c r="S775" s="1122"/>
      <c r="T775" s="1122"/>
      <c r="U775" s="1122"/>
      <c r="V775" s="1122"/>
      <c r="W775" s="1122"/>
      <c r="X775" s="1122"/>
      <c r="Y775" s="1122"/>
      <c r="Z775" s="1122"/>
    </row>
    <row r="776">
      <c r="A776" s="1122"/>
      <c r="B776" s="1122"/>
      <c r="C776" s="1122"/>
      <c r="D776" s="1122"/>
      <c r="E776" s="1122"/>
      <c r="F776" s="1122"/>
      <c r="G776" s="1122"/>
      <c r="H776" s="1122"/>
      <c r="I776" s="1122"/>
      <c r="J776" s="1122"/>
      <c r="K776" s="1122"/>
      <c r="L776" s="1122"/>
      <c r="M776" s="1122"/>
      <c r="N776" s="1122"/>
      <c r="O776" s="1122"/>
      <c r="P776" s="1122"/>
      <c r="Q776" s="1122"/>
      <c r="R776" s="1122"/>
      <c r="S776" s="1122"/>
      <c r="T776" s="1122"/>
      <c r="U776" s="1122"/>
      <c r="V776" s="1122"/>
      <c r="W776" s="1122"/>
      <c r="X776" s="1122"/>
      <c r="Y776" s="1122"/>
      <c r="Z776" s="1122"/>
    </row>
    <row r="777">
      <c r="A777" s="1122"/>
      <c r="B777" s="1122"/>
      <c r="C777" s="1122"/>
      <c r="D777" s="1122"/>
      <c r="E777" s="1122"/>
      <c r="F777" s="1122"/>
      <c r="G777" s="1122"/>
      <c r="H777" s="1122"/>
      <c r="I777" s="1122"/>
      <c r="J777" s="1122"/>
      <c r="K777" s="1122"/>
      <c r="L777" s="1122"/>
      <c r="M777" s="1122"/>
      <c r="N777" s="1122"/>
      <c r="O777" s="1122"/>
      <c r="P777" s="1122"/>
      <c r="Q777" s="1122"/>
      <c r="R777" s="1122"/>
      <c r="S777" s="1122"/>
      <c r="T777" s="1122"/>
      <c r="U777" s="1122"/>
      <c r="V777" s="1122"/>
      <c r="W777" s="1122"/>
      <c r="X777" s="1122"/>
      <c r="Y777" s="1122"/>
      <c r="Z777" s="1122"/>
    </row>
    <row r="778">
      <c r="A778" s="1122"/>
      <c r="B778" s="1122"/>
      <c r="C778" s="1122"/>
      <c r="D778" s="1122"/>
      <c r="E778" s="1122"/>
      <c r="F778" s="1122"/>
      <c r="G778" s="1122"/>
      <c r="H778" s="1122"/>
      <c r="I778" s="1122"/>
      <c r="J778" s="1122"/>
      <c r="K778" s="1122"/>
      <c r="L778" s="1122"/>
      <c r="M778" s="1122"/>
      <c r="N778" s="1122"/>
      <c r="O778" s="1122"/>
      <c r="P778" s="1122"/>
      <c r="Q778" s="1122"/>
      <c r="R778" s="1122"/>
      <c r="S778" s="1122"/>
      <c r="T778" s="1122"/>
      <c r="U778" s="1122"/>
      <c r="V778" s="1122"/>
      <c r="W778" s="1122"/>
      <c r="X778" s="1122"/>
      <c r="Y778" s="1122"/>
      <c r="Z778" s="1122"/>
    </row>
    <row r="779">
      <c r="A779" s="1122"/>
      <c r="B779" s="1122"/>
      <c r="C779" s="1122"/>
      <c r="D779" s="1122"/>
      <c r="E779" s="1122"/>
      <c r="F779" s="1122"/>
      <c r="G779" s="1122"/>
      <c r="H779" s="1122"/>
      <c r="I779" s="1122"/>
      <c r="J779" s="1122"/>
      <c r="K779" s="1122"/>
      <c r="L779" s="1122"/>
      <c r="M779" s="1122"/>
      <c r="N779" s="1122"/>
      <c r="O779" s="1122"/>
      <c r="P779" s="1122"/>
      <c r="Q779" s="1122"/>
      <c r="R779" s="1122"/>
      <c r="S779" s="1122"/>
      <c r="T779" s="1122"/>
      <c r="U779" s="1122"/>
      <c r="V779" s="1122"/>
      <c r="W779" s="1122"/>
      <c r="X779" s="1122"/>
      <c r="Y779" s="1122"/>
      <c r="Z779" s="1122"/>
    </row>
    <row r="780">
      <c r="A780" s="1122"/>
      <c r="B780" s="1122"/>
      <c r="C780" s="1122"/>
      <c r="D780" s="1122"/>
      <c r="E780" s="1122"/>
      <c r="F780" s="1122"/>
      <c r="G780" s="1122"/>
      <c r="H780" s="1122"/>
      <c r="I780" s="1122"/>
      <c r="J780" s="1122"/>
      <c r="K780" s="1122"/>
      <c r="L780" s="1122"/>
      <c r="M780" s="1122"/>
      <c r="N780" s="1122"/>
      <c r="O780" s="1122"/>
      <c r="P780" s="1122"/>
      <c r="Q780" s="1122"/>
      <c r="R780" s="1122"/>
      <c r="S780" s="1122"/>
      <c r="T780" s="1122"/>
      <c r="U780" s="1122"/>
      <c r="V780" s="1122"/>
      <c r="W780" s="1122"/>
      <c r="X780" s="1122"/>
      <c r="Y780" s="1122"/>
      <c r="Z780" s="1122"/>
    </row>
    <row r="781">
      <c r="A781" s="1122"/>
      <c r="B781" s="1122"/>
      <c r="C781" s="1122"/>
      <c r="D781" s="1122"/>
      <c r="E781" s="1122"/>
      <c r="F781" s="1122"/>
      <c r="G781" s="1122"/>
      <c r="H781" s="1122"/>
      <c r="I781" s="1122"/>
      <c r="J781" s="1122"/>
      <c r="K781" s="1122"/>
      <c r="L781" s="1122"/>
      <c r="M781" s="1122"/>
      <c r="N781" s="1122"/>
      <c r="O781" s="1122"/>
      <c r="P781" s="1122"/>
      <c r="Q781" s="1122"/>
      <c r="R781" s="1122"/>
      <c r="S781" s="1122"/>
      <c r="T781" s="1122"/>
      <c r="U781" s="1122"/>
      <c r="V781" s="1122"/>
      <c r="W781" s="1122"/>
      <c r="X781" s="1122"/>
      <c r="Y781" s="1122"/>
      <c r="Z781" s="1122"/>
    </row>
    <row r="782">
      <c r="A782" s="1122"/>
      <c r="B782" s="1122"/>
      <c r="C782" s="1122"/>
      <c r="D782" s="1122"/>
      <c r="E782" s="1122"/>
      <c r="F782" s="1122"/>
      <c r="G782" s="1122"/>
      <c r="H782" s="1122"/>
      <c r="I782" s="1122"/>
      <c r="J782" s="1122"/>
      <c r="K782" s="1122"/>
      <c r="L782" s="1122"/>
      <c r="M782" s="1122"/>
      <c r="N782" s="1122"/>
      <c r="O782" s="1122"/>
      <c r="P782" s="1122"/>
      <c r="Q782" s="1122"/>
      <c r="R782" s="1122"/>
      <c r="S782" s="1122"/>
      <c r="T782" s="1122"/>
      <c r="U782" s="1122"/>
      <c r="V782" s="1122"/>
      <c r="W782" s="1122"/>
      <c r="X782" s="1122"/>
      <c r="Y782" s="1122"/>
      <c r="Z782" s="1122"/>
    </row>
    <row r="783">
      <c r="A783" s="1122"/>
      <c r="B783" s="1122"/>
      <c r="C783" s="1122"/>
      <c r="D783" s="1122"/>
      <c r="E783" s="1122"/>
      <c r="F783" s="1122"/>
      <c r="G783" s="1122"/>
      <c r="H783" s="1122"/>
      <c r="I783" s="1122"/>
      <c r="J783" s="1122"/>
      <c r="K783" s="1122"/>
      <c r="L783" s="1122"/>
      <c r="M783" s="1122"/>
      <c r="N783" s="1122"/>
      <c r="O783" s="1122"/>
      <c r="P783" s="1122"/>
      <c r="Q783" s="1122"/>
      <c r="R783" s="1122"/>
      <c r="S783" s="1122"/>
      <c r="T783" s="1122"/>
      <c r="U783" s="1122"/>
      <c r="V783" s="1122"/>
      <c r="W783" s="1122"/>
      <c r="X783" s="1122"/>
      <c r="Y783" s="1122"/>
      <c r="Z783" s="1122"/>
    </row>
    <row r="784">
      <c r="A784" s="1122"/>
      <c r="B784" s="1122"/>
      <c r="C784" s="1122"/>
      <c r="D784" s="1122"/>
      <c r="E784" s="1122"/>
      <c r="F784" s="1122"/>
      <c r="G784" s="1122"/>
      <c r="H784" s="1122"/>
      <c r="I784" s="1122"/>
      <c r="J784" s="1122"/>
      <c r="K784" s="1122"/>
      <c r="L784" s="1122"/>
      <c r="M784" s="1122"/>
      <c r="N784" s="1122"/>
      <c r="O784" s="1122"/>
      <c r="P784" s="1122"/>
      <c r="Q784" s="1122"/>
      <c r="R784" s="1122"/>
      <c r="S784" s="1122"/>
      <c r="T784" s="1122"/>
      <c r="U784" s="1122"/>
      <c r="V784" s="1122"/>
      <c r="W784" s="1122"/>
      <c r="X784" s="1122"/>
      <c r="Y784" s="1122"/>
      <c r="Z784" s="1122"/>
    </row>
    <row r="785">
      <c r="A785" s="1122"/>
      <c r="B785" s="1122"/>
      <c r="C785" s="1122"/>
      <c r="D785" s="1122"/>
      <c r="E785" s="1122"/>
      <c r="F785" s="1122"/>
      <c r="G785" s="1122"/>
      <c r="H785" s="1122"/>
      <c r="I785" s="1122"/>
      <c r="J785" s="1122"/>
      <c r="K785" s="1122"/>
      <c r="L785" s="1122"/>
      <c r="M785" s="1122"/>
      <c r="N785" s="1122"/>
      <c r="O785" s="1122"/>
      <c r="P785" s="1122"/>
      <c r="Q785" s="1122"/>
      <c r="R785" s="1122"/>
      <c r="S785" s="1122"/>
      <c r="T785" s="1122"/>
      <c r="U785" s="1122"/>
      <c r="V785" s="1122"/>
      <c r="W785" s="1122"/>
      <c r="X785" s="1122"/>
      <c r="Y785" s="1122"/>
      <c r="Z785" s="1122"/>
    </row>
    <row r="786">
      <c r="A786" s="1122"/>
      <c r="B786" s="1122"/>
      <c r="C786" s="1122"/>
      <c r="D786" s="1122"/>
      <c r="E786" s="1122"/>
      <c r="F786" s="1122"/>
      <c r="G786" s="1122"/>
      <c r="H786" s="1122"/>
      <c r="I786" s="1122"/>
      <c r="J786" s="1122"/>
      <c r="K786" s="1122"/>
      <c r="L786" s="1122"/>
      <c r="M786" s="1122"/>
      <c r="N786" s="1122"/>
      <c r="O786" s="1122"/>
      <c r="P786" s="1122"/>
      <c r="Q786" s="1122"/>
      <c r="R786" s="1122"/>
      <c r="S786" s="1122"/>
      <c r="T786" s="1122"/>
      <c r="U786" s="1122"/>
      <c r="V786" s="1122"/>
      <c r="W786" s="1122"/>
      <c r="X786" s="1122"/>
      <c r="Y786" s="1122"/>
      <c r="Z786" s="1122"/>
    </row>
    <row r="787">
      <c r="A787" s="1122"/>
      <c r="B787" s="1122"/>
      <c r="C787" s="1122"/>
      <c r="D787" s="1122"/>
      <c r="E787" s="1122"/>
      <c r="F787" s="1122"/>
      <c r="G787" s="1122"/>
      <c r="H787" s="1122"/>
      <c r="I787" s="1122"/>
      <c r="J787" s="1122"/>
      <c r="K787" s="1122"/>
      <c r="L787" s="1122"/>
      <c r="M787" s="1122"/>
      <c r="N787" s="1122"/>
      <c r="O787" s="1122"/>
      <c r="P787" s="1122"/>
      <c r="Q787" s="1122"/>
      <c r="R787" s="1122"/>
      <c r="S787" s="1122"/>
      <c r="T787" s="1122"/>
      <c r="U787" s="1122"/>
      <c r="V787" s="1122"/>
      <c r="W787" s="1122"/>
      <c r="X787" s="1122"/>
      <c r="Y787" s="1122"/>
      <c r="Z787" s="1122"/>
    </row>
    <row r="788">
      <c r="A788" s="1122"/>
      <c r="B788" s="1122"/>
      <c r="C788" s="1122"/>
      <c r="D788" s="1122"/>
      <c r="E788" s="1122"/>
      <c r="F788" s="1122"/>
      <c r="G788" s="1122"/>
      <c r="H788" s="1122"/>
      <c r="I788" s="1122"/>
      <c r="J788" s="1122"/>
      <c r="K788" s="1122"/>
      <c r="L788" s="1122"/>
      <c r="M788" s="1122"/>
      <c r="N788" s="1122"/>
      <c r="O788" s="1122"/>
      <c r="P788" s="1122"/>
      <c r="Q788" s="1122"/>
      <c r="R788" s="1122"/>
      <c r="S788" s="1122"/>
      <c r="T788" s="1122"/>
      <c r="U788" s="1122"/>
      <c r="V788" s="1122"/>
      <c r="W788" s="1122"/>
      <c r="X788" s="1122"/>
      <c r="Y788" s="1122"/>
      <c r="Z788" s="1122"/>
    </row>
    <row r="789">
      <c r="A789" s="1122"/>
      <c r="B789" s="1122"/>
      <c r="C789" s="1122"/>
      <c r="D789" s="1122"/>
      <c r="E789" s="1122"/>
      <c r="F789" s="1122"/>
      <c r="G789" s="1122"/>
      <c r="H789" s="1122"/>
      <c r="I789" s="1122"/>
      <c r="J789" s="1122"/>
      <c r="K789" s="1122"/>
      <c r="L789" s="1122"/>
      <c r="M789" s="1122"/>
      <c r="N789" s="1122"/>
      <c r="O789" s="1122"/>
      <c r="P789" s="1122"/>
      <c r="Q789" s="1122"/>
      <c r="R789" s="1122"/>
      <c r="S789" s="1122"/>
      <c r="T789" s="1122"/>
      <c r="U789" s="1122"/>
      <c r="V789" s="1122"/>
      <c r="W789" s="1122"/>
      <c r="X789" s="1122"/>
      <c r="Y789" s="1122"/>
      <c r="Z789" s="1122"/>
    </row>
    <row r="790">
      <c r="A790" s="1122"/>
      <c r="B790" s="1122"/>
      <c r="C790" s="1122"/>
      <c r="D790" s="1122"/>
      <c r="E790" s="1122"/>
      <c r="F790" s="1122"/>
      <c r="G790" s="1122"/>
      <c r="H790" s="1122"/>
      <c r="I790" s="1122"/>
      <c r="J790" s="1122"/>
      <c r="K790" s="1122"/>
      <c r="L790" s="1122"/>
      <c r="M790" s="1122"/>
      <c r="N790" s="1122"/>
      <c r="O790" s="1122"/>
      <c r="P790" s="1122"/>
      <c r="Q790" s="1122"/>
      <c r="R790" s="1122"/>
      <c r="S790" s="1122"/>
      <c r="T790" s="1122"/>
      <c r="U790" s="1122"/>
      <c r="V790" s="1122"/>
      <c r="W790" s="1122"/>
      <c r="X790" s="1122"/>
      <c r="Y790" s="1122"/>
      <c r="Z790" s="1122"/>
    </row>
    <row r="791">
      <c r="A791" s="1122"/>
      <c r="B791" s="1122"/>
      <c r="C791" s="1122"/>
      <c r="D791" s="1122"/>
      <c r="E791" s="1122"/>
      <c r="F791" s="1122"/>
      <c r="G791" s="1122"/>
      <c r="H791" s="1122"/>
      <c r="I791" s="1122"/>
      <c r="J791" s="1122"/>
      <c r="K791" s="1122"/>
      <c r="L791" s="1122"/>
      <c r="M791" s="1122"/>
      <c r="N791" s="1122"/>
      <c r="O791" s="1122"/>
      <c r="P791" s="1122"/>
      <c r="Q791" s="1122"/>
      <c r="R791" s="1122"/>
      <c r="S791" s="1122"/>
      <c r="T791" s="1122"/>
      <c r="U791" s="1122"/>
      <c r="V791" s="1122"/>
      <c r="W791" s="1122"/>
      <c r="X791" s="1122"/>
      <c r="Y791" s="1122"/>
      <c r="Z791" s="1122"/>
    </row>
    <row r="792">
      <c r="A792" s="1122"/>
      <c r="B792" s="1122"/>
      <c r="C792" s="1122"/>
      <c r="D792" s="1122"/>
      <c r="E792" s="1122"/>
      <c r="F792" s="1122"/>
      <c r="G792" s="1122"/>
      <c r="H792" s="1122"/>
      <c r="I792" s="1122"/>
      <c r="J792" s="1122"/>
      <c r="K792" s="1122"/>
      <c r="L792" s="1122"/>
      <c r="M792" s="1122"/>
      <c r="N792" s="1122"/>
      <c r="O792" s="1122"/>
      <c r="P792" s="1122"/>
      <c r="Q792" s="1122"/>
      <c r="R792" s="1122"/>
      <c r="S792" s="1122"/>
      <c r="T792" s="1122"/>
      <c r="U792" s="1122"/>
      <c r="V792" s="1122"/>
      <c r="W792" s="1122"/>
      <c r="X792" s="1122"/>
      <c r="Y792" s="1122"/>
      <c r="Z792" s="1122"/>
    </row>
    <row r="793">
      <c r="A793" s="1122"/>
      <c r="B793" s="1122"/>
      <c r="C793" s="1122"/>
      <c r="D793" s="1122"/>
      <c r="E793" s="1122"/>
      <c r="F793" s="1122"/>
      <c r="G793" s="1122"/>
      <c r="H793" s="1122"/>
      <c r="I793" s="1122"/>
      <c r="J793" s="1122"/>
      <c r="K793" s="1122"/>
      <c r="L793" s="1122"/>
      <c r="M793" s="1122"/>
      <c r="N793" s="1122"/>
      <c r="O793" s="1122"/>
      <c r="P793" s="1122"/>
      <c r="Q793" s="1122"/>
      <c r="R793" s="1122"/>
      <c r="S793" s="1122"/>
      <c r="T793" s="1122"/>
      <c r="U793" s="1122"/>
      <c r="V793" s="1122"/>
      <c r="W793" s="1122"/>
      <c r="X793" s="1122"/>
      <c r="Y793" s="1122"/>
      <c r="Z793" s="1122"/>
    </row>
    <row r="794">
      <c r="A794" s="1122"/>
      <c r="B794" s="1122"/>
      <c r="C794" s="1122"/>
      <c r="D794" s="1122"/>
      <c r="E794" s="1122"/>
      <c r="F794" s="1122"/>
      <c r="G794" s="1122"/>
      <c r="H794" s="1122"/>
      <c r="I794" s="1122"/>
      <c r="J794" s="1122"/>
      <c r="K794" s="1122"/>
      <c r="L794" s="1122"/>
      <c r="M794" s="1122"/>
      <c r="N794" s="1122"/>
      <c r="O794" s="1122"/>
      <c r="P794" s="1122"/>
      <c r="Q794" s="1122"/>
      <c r="R794" s="1122"/>
      <c r="S794" s="1122"/>
      <c r="T794" s="1122"/>
      <c r="U794" s="1122"/>
      <c r="V794" s="1122"/>
      <c r="W794" s="1122"/>
      <c r="X794" s="1122"/>
      <c r="Y794" s="1122"/>
      <c r="Z794" s="1122"/>
    </row>
    <row r="795">
      <c r="A795" s="1122"/>
      <c r="B795" s="1122"/>
      <c r="C795" s="1122"/>
      <c r="D795" s="1122"/>
      <c r="E795" s="1122"/>
      <c r="F795" s="1122"/>
      <c r="G795" s="1122"/>
      <c r="H795" s="1122"/>
      <c r="I795" s="1122"/>
      <c r="J795" s="1122"/>
      <c r="K795" s="1122"/>
      <c r="L795" s="1122"/>
      <c r="M795" s="1122"/>
      <c r="N795" s="1122"/>
      <c r="O795" s="1122"/>
      <c r="P795" s="1122"/>
      <c r="Q795" s="1122"/>
      <c r="R795" s="1122"/>
      <c r="S795" s="1122"/>
      <c r="T795" s="1122"/>
      <c r="U795" s="1122"/>
      <c r="V795" s="1122"/>
      <c r="W795" s="1122"/>
      <c r="X795" s="1122"/>
      <c r="Y795" s="1122"/>
      <c r="Z795" s="1122"/>
    </row>
    <row r="796">
      <c r="A796" s="1122"/>
      <c r="B796" s="1122"/>
      <c r="C796" s="1122"/>
      <c r="D796" s="1122"/>
      <c r="E796" s="1122"/>
      <c r="F796" s="1122"/>
      <c r="G796" s="1122"/>
      <c r="H796" s="1122"/>
      <c r="I796" s="1122"/>
      <c r="J796" s="1122"/>
      <c r="K796" s="1122"/>
      <c r="L796" s="1122"/>
      <c r="M796" s="1122"/>
      <c r="N796" s="1122"/>
      <c r="O796" s="1122"/>
      <c r="P796" s="1122"/>
      <c r="Q796" s="1122"/>
      <c r="R796" s="1122"/>
      <c r="S796" s="1122"/>
      <c r="T796" s="1122"/>
      <c r="U796" s="1122"/>
      <c r="V796" s="1122"/>
      <c r="W796" s="1122"/>
      <c r="X796" s="1122"/>
      <c r="Y796" s="1122"/>
      <c r="Z796" s="1122"/>
    </row>
    <row r="797">
      <c r="A797" s="1122"/>
      <c r="B797" s="1122"/>
      <c r="C797" s="1122"/>
      <c r="D797" s="1122"/>
      <c r="E797" s="1122"/>
      <c r="F797" s="1122"/>
      <c r="G797" s="1122"/>
      <c r="H797" s="1122"/>
      <c r="I797" s="1122"/>
      <c r="J797" s="1122"/>
      <c r="K797" s="1122"/>
      <c r="L797" s="1122"/>
      <c r="M797" s="1122"/>
      <c r="N797" s="1122"/>
      <c r="O797" s="1122"/>
      <c r="P797" s="1122"/>
      <c r="Q797" s="1122"/>
      <c r="R797" s="1122"/>
      <c r="S797" s="1122"/>
      <c r="T797" s="1122"/>
      <c r="U797" s="1122"/>
      <c r="V797" s="1122"/>
      <c r="W797" s="1122"/>
      <c r="X797" s="1122"/>
      <c r="Y797" s="1122"/>
      <c r="Z797" s="1122"/>
    </row>
    <row r="798">
      <c r="A798" s="1122"/>
      <c r="B798" s="1122"/>
      <c r="C798" s="1122"/>
      <c r="D798" s="1122"/>
      <c r="E798" s="1122"/>
      <c r="F798" s="1122"/>
      <c r="G798" s="1122"/>
      <c r="H798" s="1122"/>
      <c r="I798" s="1122"/>
      <c r="J798" s="1122"/>
      <c r="K798" s="1122"/>
      <c r="L798" s="1122"/>
      <c r="M798" s="1122"/>
      <c r="N798" s="1122"/>
      <c r="O798" s="1122"/>
      <c r="P798" s="1122"/>
      <c r="Q798" s="1122"/>
      <c r="R798" s="1122"/>
      <c r="S798" s="1122"/>
      <c r="T798" s="1122"/>
      <c r="U798" s="1122"/>
      <c r="V798" s="1122"/>
      <c r="W798" s="1122"/>
      <c r="X798" s="1122"/>
      <c r="Y798" s="1122"/>
      <c r="Z798" s="1122"/>
    </row>
    <row r="799">
      <c r="A799" s="1122"/>
      <c r="B799" s="1122"/>
      <c r="C799" s="1122"/>
      <c r="D799" s="1122"/>
      <c r="E799" s="1122"/>
      <c r="F799" s="1122"/>
      <c r="G799" s="1122"/>
      <c r="H799" s="1122"/>
      <c r="I799" s="1122"/>
      <c r="J799" s="1122"/>
      <c r="K799" s="1122"/>
      <c r="L799" s="1122"/>
      <c r="M799" s="1122"/>
      <c r="N799" s="1122"/>
      <c r="O799" s="1122"/>
      <c r="P799" s="1122"/>
      <c r="Q799" s="1122"/>
      <c r="R799" s="1122"/>
      <c r="S799" s="1122"/>
      <c r="T799" s="1122"/>
      <c r="U799" s="1122"/>
      <c r="V799" s="1122"/>
      <c r="W799" s="1122"/>
      <c r="X799" s="1122"/>
      <c r="Y799" s="1122"/>
      <c r="Z799" s="1122"/>
    </row>
    <row r="800">
      <c r="A800" s="1122"/>
      <c r="B800" s="1122"/>
      <c r="C800" s="1122"/>
      <c r="D800" s="1122"/>
      <c r="E800" s="1122"/>
      <c r="F800" s="1122"/>
      <c r="G800" s="1122"/>
      <c r="H800" s="1122"/>
      <c r="I800" s="1122"/>
      <c r="J800" s="1122"/>
      <c r="K800" s="1122"/>
      <c r="L800" s="1122"/>
      <c r="M800" s="1122"/>
      <c r="N800" s="1122"/>
      <c r="O800" s="1122"/>
      <c r="P800" s="1122"/>
      <c r="Q800" s="1122"/>
      <c r="R800" s="1122"/>
      <c r="S800" s="1122"/>
      <c r="T800" s="1122"/>
      <c r="U800" s="1122"/>
      <c r="V800" s="1122"/>
      <c r="W800" s="1122"/>
      <c r="X800" s="1122"/>
      <c r="Y800" s="1122"/>
      <c r="Z800" s="1122"/>
    </row>
    <row r="801">
      <c r="A801" s="1122"/>
      <c r="B801" s="1122"/>
      <c r="C801" s="1122"/>
      <c r="D801" s="1122"/>
      <c r="E801" s="1122"/>
      <c r="F801" s="1122"/>
      <c r="G801" s="1122"/>
      <c r="H801" s="1122"/>
      <c r="I801" s="1122"/>
      <c r="J801" s="1122"/>
      <c r="K801" s="1122"/>
      <c r="L801" s="1122"/>
      <c r="M801" s="1122"/>
      <c r="N801" s="1122"/>
      <c r="O801" s="1122"/>
      <c r="P801" s="1122"/>
      <c r="Q801" s="1122"/>
      <c r="R801" s="1122"/>
      <c r="S801" s="1122"/>
      <c r="T801" s="1122"/>
      <c r="U801" s="1122"/>
      <c r="V801" s="1122"/>
      <c r="W801" s="1122"/>
      <c r="X801" s="1122"/>
      <c r="Y801" s="1122"/>
      <c r="Z801" s="1122"/>
    </row>
    <row r="802">
      <c r="A802" s="1122"/>
      <c r="B802" s="1122"/>
      <c r="C802" s="1122"/>
      <c r="D802" s="1122"/>
      <c r="E802" s="1122"/>
      <c r="F802" s="1122"/>
      <c r="G802" s="1122"/>
      <c r="H802" s="1122"/>
      <c r="I802" s="1122"/>
      <c r="J802" s="1122"/>
      <c r="K802" s="1122"/>
      <c r="L802" s="1122"/>
      <c r="M802" s="1122"/>
      <c r="N802" s="1122"/>
      <c r="O802" s="1122"/>
      <c r="P802" s="1122"/>
      <c r="Q802" s="1122"/>
      <c r="R802" s="1122"/>
      <c r="S802" s="1122"/>
      <c r="T802" s="1122"/>
      <c r="U802" s="1122"/>
      <c r="V802" s="1122"/>
      <c r="W802" s="1122"/>
      <c r="X802" s="1122"/>
      <c r="Y802" s="1122"/>
      <c r="Z802" s="1122"/>
    </row>
    <row r="803">
      <c r="A803" s="1122"/>
      <c r="B803" s="1122"/>
      <c r="C803" s="1122"/>
      <c r="D803" s="1122"/>
      <c r="E803" s="1122"/>
      <c r="F803" s="1122"/>
      <c r="G803" s="1122"/>
      <c r="H803" s="1122"/>
      <c r="I803" s="1122"/>
      <c r="J803" s="1122"/>
      <c r="K803" s="1122"/>
      <c r="L803" s="1122"/>
      <c r="M803" s="1122"/>
      <c r="N803" s="1122"/>
      <c r="O803" s="1122"/>
      <c r="P803" s="1122"/>
      <c r="Q803" s="1122"/>
      <c r="R803" s="1122"/>
      <c r="S803" s="1122"/>
      <c r="T803" s="1122"/>
      <c r="U803" s="1122"/>
      <c r="V803" s="1122"/>
      <c r="W803" s="1122"/>
      <c r="X803" s="1122"/>
      <c r="Y803" s="1122"/>
      <c r="Z803" s="1122"/>
    </row>
    <row r="804">
      <c r="A804" s="1122"/>
      <c r="B804" s="1122"/>
      <c r="C804" s="1122"/>
      <c r="D804" s="1122"/>
      <c r="E804" s="1122"/>
      <c r="F804" s="1122"/>
      <c r="G804" s="1122"/>
      <c r="H804" s="1122"/>
      <c r="I804" s="1122"/>
      <c r="J804" s="1122"/>
      <c r="K804" s="1122"/>
      <c r="L804" s="1122"/>
      <c r="M804" s="1122"/>
      <c r="N804" s="1122"/>
      <c r="O804" s="1122"/>
      <c r="P804" s="1122"/>
      <c r="Q804" s="1122"/>
      <c r="R804" s="1122"/>
      <c r="S804" s="1122"/>
      <c r="T804" s="1122"/>
      <c r="U804" s="1122"/>
      <c r="V804" s="1122"/>
      <c r="W804" s="1122"/>
      <c r="X804" s="1122"/>
      <c r="Y804" s="1122"/>
      <c r="Z804" s="1122"/>
    </row>
    <row r="805">
      <c r="A805" s="1122"/>
      <c r="B805" s="1122"/>
      <c r="C805" s="1122"/>
      <c r="D805" s="1122"/>
      <c r="E805" s="1122"/>
      <c r="F805" s="1122"/>
      <c r="G805" s="1122"/>
      <c r="H805" s="1122"/>
      <c r="I805" s="1122"/>
      <c r="J805" s="1122"/>
      <c r="K805" s="1122"/>
      <c r="L805" s="1122"/>
      <c r="M805" s="1122"/>
      <c r="N805" s="1122"/>
      <c r="O805" s="1122"/>
      <c r="P805" s="1122"/>
      <c r="Q805" s="1122"/>
      <c r="R805" s="1122"/>
      <c r="S805" s="1122"/>
      <c r="T805" s="1122"/>
      <c r="U805" s="1122"/>
      <c r="V805" s="1122"/>
      <c r="W805" s="1122"/>
      <c r="X805" s="1122"/>
      <c r="Y805" s="1122"/>
      <c r="Z805" s="1122"/>
    </row>
    <row r="806">
      <c r="A806" s="1122"/>
      <c r="B806" s="1122"/>
      <c r="C806" s="1122"/>
      <c r="D806" s="1122"/>
      <c r="E806" s="1122"/>
      <c r="F806" s="1122"/>
      <c r="G806" s="1122"/>
      <c r="H806" s="1122"/>
      <c r="I806" s="1122"/>
      <c r="J806" s="1122"/>
      <c r="K806" s="1122"/>
      <c r="L806" s="1122"/>
      <c r="M806" s="1122"/>
      <c r="N806" s="1122"/>
      <c r="O806" s="1122"/>
      <c r="P806" s="1122"/>
      <c r="Q806" s="1122"/>
      <c r="R806" s="1122"/>
      <c r="S806" s="1122"/>
      <c r="T806" s="1122"/>
      <c r="U806" s="1122"/>
      <c r="V806" s="1122"/>
      <c r="W806" s="1122"/>
      <c r="X806" s="1122"/>
      <c r="Y806" s="1122"/>
      <c r="Z806" s="1122"/>
    </row>
    <row r="807">
      <c r="A807" s="1122"/>
      <c r="B807" s="1122"/>
      <c r="C807" s="1122"/>
      <c r="D807" s="1122"/>
      <c r="E807" s="1122"/>
      <c r="F807" s="1122"/>
      <c r="G807" s="1122"/>
      <c r="H807" s="1122"/>
      <c r="I807" s="1122"/>
      <c r="J807" s="1122"/>
      <c r="K807" s="1122"/>
      <c r="L807" s="1122"/>
      <c r="M807" s="1122"/>
      <c r="N807" s="1122"/>
      <c r="O807" s="1122"/>
      <c r="P807" s="1122"/>
      <c r="Q807" s="1122"/>
      <c r="R807" s="1122"/>
      <c r="S807" s="1122"/>
      <c r="T807" s="1122"/>
      <c r="U807" s="1122"/>
      <c r="V807" s="1122"/>
      <c r="W807" s="1122"/>
      <c r="X807" s="1122"/>
      <c r="Y807" s="1122"/>
      <c r="Z807" s="1122"/>
    </row>
    <row r="808">
      <c r="A808" s="1122"/>
      <c r="B808" s="1122"/>
      <c r="C808" s="1122"/>
      <c r="D808" s="1122"/>
      <c r="E808" s="1122"/>
      <c r="F808" s="1122"/>
      <c r="G808" s="1122"/>
      <c r="H808" s="1122"/>
      <c r="I808" s="1122"/>
      <c r="J808" s="1122"/>
      <c r="K808" s="1122"/>
      <c r="L808" s="1122"/>
      <c r="M808" s="1122"/>
      <c r="N808" s="1122"/>
      <c r="O808" s="1122"/>
      <c r="P808" s="1122"/>
      <c r="Q808" s="1122"/>
      <c r="R808" s="1122"/>
      <c r="S808" s="1122"/>
      <c r="T808" s="1122"/>
      <c r="U808" s="1122"/>
      <c r="V808" s="1122"/>
      <c r="W808" s="1122"/>
      <c r="X808" s="1122"/>
      <c r="Y808" s="1122"/>
      <c r="Z808" s="1122"/>
    </row>
    <row r="809">
      <c r="A809" s="1122"/>
      <c r="B809" s="1122"/>
      <c r="C809" s="1122"/>
      <c r="D809" s="1122"/>
      <c r="E809" s="1122"/>
      <c r="F809" s="1122"/>
      <c r="G809" s="1122"/>
      <c r="H809" s="1122"/>
      <c r="I809" s="1122"/>
      <c r="J809" s="1122"/>
      <c r="K809" s="1122"/>
      <c r="L809" s="1122"/>
      <c r="M809" s="1122"/>
      <c r="N809" s="1122"/>
      <c r="O809" s="1122"/>
      <c r="P809" s="1122"/>
      <c r="Q809" s="1122"/>
      <c r="R809" s="1122"/>
      <c r="S809" s="1122"/>
      <c r="T809" s="1122"/>
      <c r="U809" s="1122"/>
      <c r="V809" s="1122"/>
      <c r="W809" s="1122"/>
      <c r="X809" s="1122"/>
      <c r="Y809" s="1122"/>
      <c r="Z809" s="1122"/>
    </row>
    <row r="810">
      <c r="A810" s="1122"/>
      <c r="B810" s="1122"/>
      <c r="C810" s="1122"/>
      <c r="D810" s="1122"/>
      <c r="E810" s="1122"/>
      <c r="F810" s="1122"/>
      <c r="G810" s="1122"/>
      <c r="H810" s="1122"/>
      <c r="I810" s="1122"/>
      <c r="J810" s="1122"/>
      <c r="K810" s="1122"/>
      <c r="L810" s="1122"/>
      <c r="M810" s="1122"/>
      <c r="N810" s="1122"/>
      <c r="O810" s="1122"/>
      <c r="P810" s="1122"/>
      <c r="Q810" s="1122"/>
      <c r="R810" s="1122"/>
      <c r="S810" s="1122"/>
      <c r="T810" s="1122"/>
      <c r="U810" s="1122"/>
      <c r="V810" s="1122"/>
      <c r="W810" s="1122"/>
      <c r="X810" s="1122"/>
      <c r="Y810" s="1122"/>
      <c r="Z810" s="1122"/>
    </row>
    <row r="811">
      <c r="A811" s="1122"/>
      <c r="B811" s="1122"/>
      <c r="C811" s="1122"/>
      <c r="D811" s="1122"/>
      <c r="E811" s="1122"/>
      <c r="F811" s="1122"/>
      <c r="G811" s="1122"/>
      <c r="H811" s="1122"/>
      <c r="I811" s="1122"/>
      <c r="J811" s="1122"/>
      <c r="K811" s="1122"/>
      <c r="L811" s="1122"/>
      <c r="M811" s="1122"/>
      <c r="N811" s="1122"/>
      <c r="O811" s="1122"/>
      <c r="P811" s="1122"/>
      <c r="Q811" s="1122"/>
      <c r="R811" s="1122"/>
      <c r="S811" s="1122"/>
      <c r="T811" s="1122"/>
      <c r="U811" s="1122"/>
      <c r="V811" s="1122"/>
      <c r="W811" s="1122"/>
      <c r="X811" s="1122"/>
      <c r="Y811" s="1122"/>
      <c r="Z811" s="1122"/>
    </row>
    <row r="812">
      <c r="A812" s="1122"/>
      <c r="B812" s="1122"/>
      <c r="C812" s="1122"/>
      <c r="D812" s="1122"/>
      <c r="E812" s="1122"/>
      <c r="F812" s="1122"/>
      <c r="G812" s="1122"/>
      <c r="H812" s="1122"/>
      <c r="I812" s="1122"/>
      <c r="J812" s="1122"/>
      <c r="K812" s="1122"/>
      <c r="L812" s="1122"/>
      <c r="M812" s="1122"/>
      <c r="N812" s="1122"/>
      <c r="O812" s="1122"/>
      <c r="P812" s="1122"/>
      <c r="Q812" s="1122"/>
      <c r="R812" s="1122"/>
      <c r="S812" s="1122"/>
      <c r="T812" s="1122"/>
      <c r="U812" s="1122"/>
      <c r="V812" s="1122"/>
      <c r="W812" s="1122"/>
      <c r="X812" s="1122"/>
      <c r="Y812" s="1122"/>
      <c r="Z812" s="1122"/>
    </row>
    <row r="813">
      <c r="A813" s="1122"/>
      <c r="B813" s="1122"/>
      <c r="C813" s="1122"/>
      <c r="D813" s="1122"/>
      <c r="E813" s="1122"/>
      <c r="F813" s="1122"/>
      <c r="G813" s="1122"/>
      <c r="H813" s="1122"/>
      <c r="I813" s="1122"/>
      <c r="J813" s="1122"/>
      <c r="K813" s="1122"/>
      <c r="L813" s="1122"/>
      <c r="M813" s="1122"/>
      <c r="N813" s="1122"/>
      <c r="O813" s="1122"/>
      <c r="P813" s="1122"/>
      <c r="Q813" s="1122"/>
      <c r="R813" s="1122"/>
      <c r="S813" s="1122"/>
      <c r="T813" s="1122"/>
      <c r="U813" s="1122"/>
      <c r="V813" s="1122"/>
      <c r="W813" s="1122"/>
      <c r="X813" s="1122"/>
      <c r="Y813" s="1122"/>
      <c r="Z813" s="1122"/>
    </row>
    <row r="814">
      <c r="A814" s="1122"/>
      <c r="B814" s="1122"/>
      <c r="C814" s="1122"/>
      <c r="D814" s="1122"/>
      <c r="E814" s="1122"/>
      <c r="F814" s="1122"/>
      <c r="G814" s="1122"/>
      <c r="H814" s="1122"/>
      <c r="I814" s="1122"/>
      <c r="J814" s="1122"/>
      <c r="K814" s="1122"/>
      <c r="L814" s="1122"/>
      <c r="M814" s="1122"/>
      <c r="N814" s="1122"/>
      <c r="O814" s="1122"/>
      <c r="P814" s="1122"/>
      <c r="Q814" s="1122"/>
      <c r="R814" s="1122"/>
      <c r="S814" s="1122"/>
      <c r="T814" s="1122"/>
      <c r="U814" s="1122"/>
      <c r="V814" s="1122"/>
      <c r="W814" s="1122"/>
      <c r="X814" s="1122"/>
      <c r="Y814" s="1122"/>
      <c r="Z814" s="1122"/>
    </row>
    <row r="815">
      <c r="A815" s="1122"/>
      <c r="B815" s="1122"/>
      <c r="C815" s="1122"/>
      <c r="D815" s="1122"/>
      <c r="E815" s="1122"/>
      <c r="F815" s="1122"/>
      <c r="G815" s="1122"/>
      <c r="H815" s="1122"/>
      <c r="I815" s="1122"/>
      <c r="J815" s="1122"/>
      <c r="K815" s="1122"/>
      <c r="L815" s="1122"/>
      <c r="M815" s="1122"/>
      <c r="N815" s="1122"/>
      <c r="O815" s="1122"/>
      <c r="P815" s="1122"/>
      <c r="Q815" s="1122"/>
      <c r="R815" s="1122"/>
      <c r="S815" s="1122"/>
      <c r="T815" s="1122"/>
      <c r="U815" s="1122"/>
      <c r="V815" s="1122"/>
      <c r="W815" s="1122"/>
      <c r="X815" s="1122"/>
      <c r="Y815" s="1122"/>
      <c r="Z815" s="1122"/>
    </row>
    <row r="816">
      <c r="A816" s="1122"/>
      <c r="B816" s="1122"/>
      <c r="C816" s="1122"/>
      <c r="D816" s="1122"/>
      <c r="E816" s="1122"/>
      <c r="F816" s="1122"/>
      <c r="G816" s="1122"/>
      <c r="H816" s="1122"/>
      <c r="I816" s="1122"/>
      <c r="J816" s="1122"/>
      <c r="K816" s="1122"/>
      <c r="L816" s="1122"/>
      <c r="M816" s="1122"/>
      <c r="N816" s="1122"/>
      <c r="O816" s="1122"/>
      <c r="P816" s="1122"/>
      <c r="Q816" s="1122"/>
      <c r="R816" s="1122"/>
      <c r="S816" s="1122"/>
      <c r="T816" s="1122"/>
      <c r="U816" s="1122"/>
      <c r="V816" s="1122"/>
      <c r="W816" s="1122"/>
      <c r="X816" s="1122"/>
      <c r="Y816" s="1122"/>
      <c r="Z816" s="1122"/>
    </row>
    <row r="817">
      <c r="A817" s="1122"/>
      <c r="B817" s="1122"/>
      <c r="C817" s="1122"/>
      <c r="D817" s="1122"/>
      <c r="E817" s="1122"/>
      <c r="F817" s="1122"/>
      <c r="G817" s="1122"/>
      <c r="H817" s="1122"/>
      <c r="I817" s="1122"/>
      <c r="J817" s="1122"/>
      <c r="K817" s="1122"/>
      <c r="L817" s="1122"/>
      <c r="M817" s="1122"/>
      <c r="N817" s="1122"/>
      <c r="O817" s="1122"/>
      <c r="P817" s="1122"/>
      <c r="Q817" s="1122"/>
      <c r="R817" s="1122"/>
      <c r="S817" s="1122"/>
      <c r="T817" s="1122"/>
      <c r="U817" s="1122"/>
      <c r="V817" s="1122"/>
      <c r="W817" s="1122"/>
      <c r="X817" s="1122"/>
      <c r="Y817" s="1122"/>
      <c r="Z817" s="1122"/>
    </row>
    <row r="818">
      <c r="A818" s="1122"/>
      <c r="B818" s="1122"/>
      <c r="C818" s="1122"/>
      <c r="D818" s="1122"/>
      <c r="E818" s="1122"/>
      <c r="F818" s="1122"/>
      <c r="G818" s="1122"/>
      <c r="H818" s="1122"/>
      <c r="I818" s="1122"/>
      <c r="J818" s="1122"/>
      <c r="K818" s="1122"/>
      <c r="L818" s="1122"/>
      <c r="M818" s="1122"/>
      <c r="N818" s="1122"/>
      <c r="O818" s="1122"/>
      <c r="P818" s="1122"/>
      <c r="Q818" s="1122"/>
      <c r="R818" s="1122"/>
      <c r="S818" s="1122"/>
      <c r="T818" s="1122"/>
      <c r="U818" s="1122"/>
      <c r="V818" s="1122"/>
      <c r="W818" s="1122"/>
      <c r="X818" s="1122"/>
      <c r="Y818" s="1122"/>
      <c r="Z818" s="1122"/>
    </row>
    <row r="819">
      <c r="A819" s="1122"/>
      <c r="B819" s="1122"/>
      <c r="C819" s="1122"/>
      <c r="D819" s="1122"/>
      <c r="E819" s="1122"/>
      <c r="F819" s="1122"/>
      <c r="G819" s="1122"/>
      <c r="H819" s="1122"/>
      <c r="I819" s="1122"/>
      <c r="J819" s="1122"/>
      <c r="K819" s="1122"/>
      <c r="L819" s="1122"/>
      <c r="M819" s="1122"/>
      <c r="N819" s="1122"/>
      <c r="O819" s="1122"/>
      <c r="P819" s="1122"/>
      <c r="Q819" s="1122"/>
      <c r="R819" s="1122"/>
      <c r="S819" s="1122"/>
      <c r="T819" s="1122"/>
      <c r="U819" s="1122"/>
      <c r="V819" s="1122"/>
      <c r="W819" s="1122"/>
      <c r="X819" s="1122"/>
      <c r="Y819" s="1122"/>
      <c r="Z819" s="1122"/>
    </row>
    <row r="820">
      <c r="A820" s="1122"/>
      <c r="B820" s="1122"/>
      <c r="C820" s="1122"/>
      <c r="D820" s="1122"/>
      <c r="E820" s="1122"/>
      <c r="F820" s="1122"/>
      <c r="G820" s="1122"/>
      <c r="H820" s="1122"/>
      <c r="I820" s="1122"/>
      <c r="J820" s="1122"/>
      <c r="K820" s="1122"/>
      <c r="L820" s="1122"/>
      <c r="M820" s="1122"/>
      <c r="N820" s="1122"/>
      <c r="O820" s="1122"/>
      <c r="P820" s="1122"/>
      <c r="Q820" s="1122"/>
      <c r="R820" s="1122"/>
      <c r="S820" s="1122"/>
      <c r="T820" s="1122"/>
      <c r="U820" s="1122"/>
      <c r="V820" s="1122"/>
      <c r="W820" s="1122"/>
      <c r="X820" s="1122"/>
      <c r="Y820" s="1122"/>
      <c r="Z820" s="1122"/>
    </row>
    <row r="821">
      <c r="A821" s="1122"/>
      <c r="B821" s="1122"/>
      <c r="C821" s="1122"/>
      <c r="D821" s="1122"/>
      <c r="E821" s="1122"/>
      <c r="F821" s="1122"/>
      <c r="G821" s="1122"/>
      <c r="H821" s="1122"/>
      <c r="I821" s="1122"/>
      <c r="J821" s="1122"/>
      <c r="K821" s="1122"/>
      <c r="L821" s="1122"/>
      <c r="M821" s="1122"/>
      <c r="N821" s="1122"/>
      <c r="O821" s="1122"/>
      <c r="P821" s="1122"/>
      <c r="Q821" s="1122"/>
      <c r="R821" s="1122"/>
      <c r="S821" s="1122"/>
      <c r="T821" s="1122"/>
      <c r="U821" s="1122"/>
      <c r="V821" s="1122"/>
      <c r="W821" s="1122"/>
      <c r="X821" s="1122"/>
      <c r="Y821" s="1122"/>
      <c r="Z821" s="1122"/>
    </row>
    <row r="822">
      <c r="A822" s="1122"/>
      <c r="B822" s="1122"/>
      <c r="C822" s="1122"/>
      <c r="D822" s="1122"/>
      <c r="E822" s="1122"/>
      <c r="F822" s="1122"/>
      <c r="G822" s="1122"/>
      <c r="H822" s="1122"/>
      <c r="I822" s="1122"/>
      <c r="J822" s="1122"/>
      <c r="K822" s="1122"/>
      <c r="L822" s="1122"/>
      <c r="M822" s="1122"/>
      <c r="N822" s="1122"/>
      <c r="O822" s="1122"/>
      <c r="P822" s="1122"/>
      <c r="Q822" s="1122"/>
      <c r="R822" s="1122"/>
      <c r="S822" s="1122"/>
      <c r="T822" s="1122"/>
      <c r="U822" s="1122"/>
      <c r="V822" s="1122"/>
      <c r="W822" s="1122"/>
      <c r="X822" s="1122"/>
      <c r="Y822" s="1122"/>
      <c r="Z822" s="1122"/>
    </row>
    <row r="823">
      <c r="A823" s="1122"/>
      <c r="B823" s="1122"/>
      <c r="C823" s="1122"/>
      <c r="D823" s="1122"/>
      <c r="E823" s="1122"/>
      <c r="F823" s="1122"/>
      <c r="G823" s="1122"/>
      <c r="H823" s="1122"/>
      <c r="I823" s="1122"/>
      <c r="J823" s="1122"/>
      <c r="K823" s="1122"/>
      <c r="L823" s="1122"/>
      <c r="M823" s="1122"/>
      <c r="N823" s="1122"/>
      <c r="O823" s="1122"/>
      <c r="P823" s="1122"/>
      <c r="Q823" s="1122"/>
      <c r="R823" s="1122"/>
      <c r="S823" s="1122"/>
      <c r="T823" s="1122"/>
      <c r="U823" s="1122"/>
      <c r="V823" s="1122"/>
      <c r="W823" s="1122"/>
      <c r="X823" s="1122"/>
      <c r="Y823" s="1122"/>
      <c r="Z823" s="1122"/>
    </row>
    <row r="824">
      <c r="A824" s="1122"/>
      <c r="B824" s="1122"/>
      <c r="C824" s="1122"/>
      <c r="D824" s="1122"/>
      <c r="E824" s="1122"/>
      <c r="F824" s="1122"/>
      <c r="G824" s="1122"/>
      <c r="H824" s="1122"/>
      <c r="I824" s="1122"/>
      <c r="J824" s="1122"/>
      <c r="K824" s="1122"/>
      <c r="L824" s="1122"/>
      <c r="M824" s="1122"/>
      <c r="N824" s="1122"/>
      <c r="O824" s="1122"/>
      <c r="P824" s="1122"/>
      <c r="Q824" s="1122"/>
      <c r="R824" s="1122"/>
      <c r="S824" s="1122"/>
      <c r="T824" s="1122"/>
      <c r="U824" s="1122"/>
      <c r="V824" s="1122"/>
      <c r="W824" s="1122"/>
      <c r="X824" s="1122"/>
      <c r="Y824" s="1122"/>
      <c r="Z824" s="1122"/>
    </row>
    <row r="825">
      <c r="A825" s="1122"/>
      <c r="B825" s="1122"/>
      <c r="C825" s="1122"/>
      <c r="D825" s="1122"/>
      <c r="E825" s="1122"/>
      <c r="F825" s="1122"/>
      <c r="G825" s="1122"/>
      <c r="H825" s="1122"/>
      <c r="I825" s="1122"/>
      <c r="J825" s="1122"/>
      <c r="K825" s="1122"/>
      <c r="L825" s="1122"/>
      <c r="M825" s="1122"/>
      <c r="N825" s="1122"/>
      <c r="O825" s="1122"/>
      <c r="P825" s="1122"/>
      <c r="Q825" s="1122"/>
      <c r="R825" s="1122"/>
      <c r="S825" s="1122"/>
      <c r="T825" s="1122"/>
      <c r="U825" s="1122"/>
      <c r="V825" s="1122"/>
      <c r="W825" s="1122"/>
      <c r="X825" s="1122"/>
      <c r="Y825" s="1122"/>
      <c r="Z825" s="1122"/>
    </row>
    <row r="826">
      <c r="A826" s="1122"/>
      <c r="B826" s="1122"/>
      <c r="C826" s="1122"/>
      <c r="D826" s="1122"/>
      <c r="E826" s="1122"/>
      <c r="F826" s="1122"/>
      <c r="G826" s="1122"/>
      <c r="H826" s="1122"/>
      <c r="I826" s="1122"/>
      <c r="J826" s="1122"/>
      <c r="K826" s="1122"/>
      <c r="L826" s="1122"/>
      <c r="M826" s="1122"/>
      <c r="N826" s="1122"/>
      <c r="O826" s="1122"/>
      <c r="P826" s="1122"/>
      <c r="Q826" s="1122"/>
      <c r="R826" s="1122"/>
      <c r="S826" s="1122"/>
      <c r="T826" s="1122"/>
      <c r="U826" s="1122"/>
      <c r="V826" s="1122"/>
      <c r="W826" s="1122"/>
      <c r="X826" s="1122"/>
      <c r="Y826" s="1122"/>
      <c r="Z826" s="1122"/>
    </row>
    <row r="827">
      <c r="A827" s="1122"/>
      <c r="B827" s="1122"/>
      <c r="C827" s="1122"/>
      <c r="D827" s="1122"/>
      <c r="E827" s="1122"/>
      <c r="F827" s="1122"/>
      <c r="G827" s="1122"/>
      <c r="H827" s="1122"/>
      <c r="I827" s="1122"/>
      <c r="J827" s="1122"/>
      <c r="K827" s="1122"/>
      <c r="L827" s="1122"/>
      <c r="M827" s="1122"/>
      <c r="N827" s="1122"/>
      <c r="O827" s="1122"/>
      <c r="P827" s="1122"/>
      <c r="Q827" s="1122"/>
      <c r="R827" s="1122"/>
      <c r="S827" s="1122"/>
      <c r="T827" s="1122"/>
      <c r="U827" s="1122"/>
      <c r="V827" s="1122"/>
      <c r="W827" s="1122"/>
      <c r="X827" s="1122"/>
      <c r="Y827" s="1122"/>
      <c r="Z827" s="1122"/>
    </row>
    <row r="828">
      <c r="A828" s="1122"/>
      <c r="B828" s="1122"/>
      <c r="C828" s="1122"/>
      <c r="D828" s="1122"/>
      <c r="E828" s="1122"/>
      <c r="F828" s="1122"/>
      <c r="G828" s="1122"/>
      <c r="H828" s="1122"/>
      <c r="I828" s="1122"/>
      <c r="J828" s="1122"/>
      <c r="K828" s="1122"/>
      <c r="L828" s="1122"/>
      <c r="M828" s="1122"/>
      <c r="N828" s="1122"/>
      <c r="O828" s="1122"/>
      <c r="P828" s="1122"/>
      <c r="Q828" s="1122"/>
      <c r="R828" s="1122"/>
      <c r="S828" s="1122"/>
      <c r="T828" s="1122"/>
      <c r="U828" s="1122"/>
      <c r="V828" s="1122"/>
      <c r="W828" s="1122"/>
      <c r="X828" s="1122"/>
      <c r="Y828" s="1122"/>
      <c r="Z828" s="1122"/>
    </row>
    <row r="829">
      <c r="A829" s="1122"/>
      <c r="B829" s="1122"/>
      <c r="C829" s="1122"/>
      <c r="D829" s="1122"/>
      <c r="E829" s="1122"/>
      <c r="F829" s="1122"/>
      <c r="G829" s="1122"/>
      <c r="H829" s="1122"/>
      <c r="I829" s="1122"/>
      <c r="J829" s="1122"/>
      <c r="K829" s="1122"/>
      <c r="L829" s="1122"/>
      <c r="M829" s="1122"/>
      <c r="N829" s="1122"/>
      <c r="O829" s="1122"/>
      <c r="P829" s="1122"/>
      <c r="Q829" s="1122"/>
      <c r="R829" s="1122"/>
      <c r="S829" s="1122"/>
      <c r="T829" s="1122"/>
      <c r="U829" s="1122"/>
      <c r="V829" s="1122"/>
      <c r="W829" s="1122"/>
      <c r="X829" s="1122"/>
      <c r="Y829" s="1122"/>
      <c r="Z829" s="1122"/>
    </row>
    <row r="830">
      <c r="A830" s="1122"/>
      <c r="B830" s="1122"/>
      <c r="C830" s="1122"/>
      <c r="D830" s="1122"/>
      <c r="E830" s="1122"/>
      <c r="F830" s="1122"/>
      <c r="G830" s="1122"/>
      <c r="H830" s="1122"/>
      <c r="I830" s="1122"/>
      <c r="J830" s="1122"/>
      <c r="K830" s="1122"/>
      <c r="L830" s="1122"/>
      <c r="M830" s="1122"/>
      <c r="N830" s="1122"/>
      <c r="O830" s="1122"/>
      <c r="P830" s="1122"/>
      <c r="Q830" s="1122"/>
      <c r="R830" s="1122"/>
      <c r="S830" s="1122"/>
      <c r="T830" s="1122"/>
      <c r="U830" s="1122"/>
      <c r="V830" s="1122"/>
      <c r="W830" s="1122"/>
      <c r="X830" s="1122"/>
      <c r="Y830" s="1122"/>
      <c r="Z830" s="1122"/>
    </row>
    <row r="831">
      <c r="A831" s="1122"/>
      <c r="B831" s="1122"/>
      <c r="C831" s="1122"/>
      <c r="D831" s="1122"/>
      <c r="E831" s="1122"/>
      <c r="F831" s="1122"/>
      <c r="G831" s="1122"/>
      <c r="H831" s="1122"/>
      <c r="I831" s="1122"/>
      <c r="J831" s="1122"/>
      <c r="K831" s="1122"/>
      <c r="L831" s="1122"/>
      <c r="M831" s="1122"/>
      <c r="N831" s="1122"/>
      <c r="O831" s="1122"/>
      <c r="P831" s="1122"/>
      <c r="Q831" s="1122"/>
      <c r="R831" s="1122"/>
      <c r="S831" s="1122"/>
      <c r="T831" s="1122"/>
      <c r="U831" s="1122"/>
      <c r="V831" s="1122"/>
      <c r="W831" s="1122"/>
      <c r="X831" s="1122"/>
      <c r="Y831" s="1122"/>
      <c r="Z831" s="1122"/>
    </row>
    <row r="832">
      <c r="A832" s="1122"/>
      <c r="B832" s="1122"/>
      <c r="C832" s="1122"/>
      <c r="D832" s="1122"/>
      <c r="E832" s="1122"/>
      <c r="F832" s="1122"/>
      <c r="G832" s="1122"/>
      <c r="H832" s="1122"/>
      <c r="I832" s="1122"/>
      <c r="J832" s="1122"/>
      <c r="K832" s="1122"/>
      <c r="L832" s="1122"/>
      <c r="M832" s="1122"/>
      <c r="N832" s="1122"/>
      <c r="O832" s="1122"/>
      <c r="P832" s="1122"/>
      <c r="Q832" s="1122"/>
      <c r="R832" s="1122"/>
      <c r="S832" s="1122"/>
      <c r="T832" s="1122"/>
      <c r="U832" s="1122"/>
      <c r="V832" s="1122"/>
      <c r="W832" s="1122"/>
      <c r="X832" s="1122"/>
      <c r="Y832" s="1122"/>
      <c r="Z832" s="1122"/>
    </row>
    <row r="833">
      <c r="A833" s="1122"/>
      <c r="B833" s="1122"/>
      <c r="C833" s="1122"/>
      <c r="D833" s="1122"/>
      <c r="E833" s="1122"/>
      <c r="F833" s="1122"/>
      <c r="G833" s="1122"/>
      <c r="H833" s="1122"/>
      <c r="I833" s="1122"/>
      <c r="J833" s="1122"/>
      <c r="K833" s="1122"/>
      <c r="L833" s="1122"/>
      <c r="M833" s="1122"/>
      <c r="N833" s="1122"/>
      <c r="O833" s="1122"/>
      <c r="P833" s="1122"/>
      <c r="Q833" s="1122"/>
      <c r="R833" s="1122"/>
      <c r="S833" s="1122"/>
      <c r="T833" s="1122"/>
      <c r="U833" s="1122"/>
      <c r="V833" s="1122"/>
      <c r="W833" s="1122"/>
      <c r="X833" s="1122"/>
      <c r="Y833" s="1122"/>
      <c r="Z833" s="1122"/>
    </row>
    <row r="834">
      <c r="A834" s="1122"/>
      <c r="B834" s="1122"/>
      <c r="C834" s="1122"/>
      <c r="D834" s="1122"/>
      <c r="E834" s="1122"/>
      <c r="F834" s="1122"/>
      <c r="G834" s="1122"/>
      <c r="H834" s="1122"/>
      <c r="I834" s="1122"/>
      <c r="J834" s="1122"/>
      <c r="K834" s="1122"/>
      <c r="L834" s="1122"/>
      <c r="M834" s="1122"/>
      <c r="N834" s="1122"/>
      <c r="O834" s="1122"/>
      <c r="P834" s="1122"/>
      <c r="Q834" s="1122"/>
      <c r="R834" s="1122"/>
      <c r="S834" s="1122"/>
      <c r="T834" s="1122"/>
      <c r="U834" s="1122"/>
      <c r="V834" s="1122"/>
      <c r="W834" s="1122"/>
      <c r="X834" s="1122"/>
      <c r="Y834" s="1122"/>
      <c r="Z834" s="1122"/>
    </row>
    <row r="835">
      <c r="A835" s="1122"/>
      <c r="B835" s="1122"/>
      <c r="C835" s="1122"/>
      <c r="D835" s="1122"/>
      <c r="E835" s="1122"/>
      <c r="F835" s="1122"/>
      <c r="G835" s="1122"/>
      <c r="H835" s="1122"/>
      <c r="I835" s="1122"/>
      <c r="J835" s="1122"/>
      <c r="K835" s="1122"/>
      <c r="L835" s="1122"/>
      <c r="M835" s="1122"/>
      <c r="N835" s="1122"/>
      <c r="O835" s="1122"/>
      <c r="P835" s="1122"/>
      <c r="Q835" s="1122"/>
      <c r="R835" s="1122"/>
      <c r="S835" s="1122"/>
      <c r="T835" s="1122"/>
      <c r="U835" s="1122"/>
      <c r="V835" s="1122"/>
      <c r="W835" s="1122"/>
      <c r="X835" s="1122"/>
      <c r="Y835" s="1122"/>
      <c r="Z835" s="1122"/>
    </row>
    <row r="836">
      <c r="A836" s="1122"/>
      <c r="B836" s="1122"/>
      <c r="C836" s="1122"/>
      <c r="D836" s="1122"/>
      <c r="E836" s="1122"/>
      <c r="F836" s="1122"/>
      <c r="G836" s="1122"/>
      <c r="H836" s="1122"/>
      <c r="I836" s="1122"/>
      <c r="J836" s="1122"/>
      <c r="K836" s="1122"/>
      <c r="L836" s="1122"/>
      <c r="M836" s="1122"/>
      <c r="N836" s="1122"/>
      <c r="O836" s="1122"/>
      <c r="P836" s="1122"/>
      <c r="Q836" s="1122"/>
      <c r="R836" s="1122"/>
      <c r="S836" s="1122"/>
      <c r="T836" s="1122"/>
      <c r="U836" s="1122"/>
      <c r="V836" s="1122"/>
      <c r="W836" s="1122"/>
      <c r="X836" s="1122"/>
      <c r="Y836" s="1122"/>
      <c r="Z836" s="1122"/>
    </row>
    <row r="837">
      <c r="A837" s="1122"/>
      <c r="B837" s="1122"/>
      <c r="C837" s="1122"/>
      <c r="D837" s="1122"/>
      <c r="E837" s="1122"/>
      <c r="F837" s="1122"/>
      <c r="G837" s="1122"/>
      <c r="H837" s="1122"/>
      <c r="I837" s="1122"/>
      <c r="J837" s="1122"/>
      <c r="K837" s="1122"/>
      <c r="L837" s="1122"/>
      <c r="M837" s="1122"/>
      <c r="N837" s="1122"/>
      <c r="O837" s="1122"/>
      <c r="P837" s="1122"/>
      <c r="Q837" s="1122"/>
      <c r="R837" s="1122"/>
      <c r="S837" s="1122"/>
      <c r="T837" s="1122"/>
      <c r="U837" s="1122"/>
      <c r="V837" s="1122"/>
      <c r="W837" s="1122"/>
      <c r="X837" s="1122"/>
      <c r="Y837" s="1122"/>
      <c r="Z837" s="1122"/>
    </row>
    <row r="838">
      <c r="A838" s="1122"/>
      <c r="B838" s="1122"/>
      <c r="C838" s="1122"/>
      <c r="D838" s="1122"/>
      <c r="E838" s="1122"/>
      <c r="F838" s="1122"/>
      <c r="G838" s="1122"/>
      <c r="H838" s="1122"/>
      <c r="I838" s="1122"/>
      <c r="J838" s="1122"/>
      <c r="K838" s="1122"/>
      <c r="L838" s="1122"/>
      <c r="M838" s="1122"/>
      <c r="N838" s="1122"/>
      <c r="O838" s="1122"/>
      <c r="P838" s="1122"/>
      <c r="Q838" s="1122"/>
      <c r="R838" s="1122"/>
      <c r="S838" s="1122"/>
      <c r="T838" s="1122"/>
      <c r="U838" s="1122"/>
      <c r="V838" s="1122"/>
      <c r="W838" s="1122"/>
      <c r="X838" s="1122"/>
      <c r="Y838" s="1122"/>
      <c r="Z838" s="1122"/>
    </row>
    <row r="839">
      <c r="A839" s="1122"/>
      <c r="B839" s="1122"/>
      <c r="C839" s="1122"/>
      <c r="D839" s="1122"/>
      <c r="E839" s="1122"/>
      <c r="F839" s="1122"/>
      <c r="G839" s="1122"/>
      <c r="H839" s="1122"/>
      <c r="I839" s="1122"/>
      <c r="J839" s="1122"/>
      <c r="K839" s="1122"/>
      <c r="L839" s="1122"/>
      <c r="M839" s="1122"/>
      <c r="N839" s="1122"/>
      <c r="O839" s="1122"/>
      <c r="P839" s="1122"/>
      <c r="Q839" s="1122"/>
      <c r="R839" s="1122"/>
      <c r="S839" s="1122"/>
      <c r="T839" s="1122"/>
      <c r="U839" s="1122"/>
      <c r="V839" s="1122"/>
      <c r="W839" s="1122"/>
      <c r="X839" s="1122"/>
      <c r="Y839" s="1122"/>
      <c r="Z839" s="1122"/>
    </row>
    <row r="840">
      <c r="A840" s="1122"/>
      <c r="B840" s="1122"/>
      <c r="C840" s="1122"/>
      <c r="D840" s="1122"/>
      <c r="E840" s="1122"/>
      <c r="F840" s="1122"/>
      <c r="G840" s="1122"/>
      <c r="H840" s="1122"/>
      <c r="I840" s="1122"/>
      <c r="J840" s="1122"/>
      <c r="K840" s="1122"/>
      <c r="L840" s="1122"/>
      <c r="M840" s="1122"/>
      <c r="N840" s="1122"/>
      <c r="O840" s="1122"/>
      <c r="P840" s="1122"/>
      <c r="Q840" s="1122"/>
      <c r="R840" s="1122"/>
      <c r="S840" s="1122"/>
      <c r="T840" s="1122"/>
      <c r="U840" s="1122"/>
      <c r="V840" s="1122"/>
      <c r="W840" s="1122"/>
      <c r="X840" s="1122"/>
      <c r="Y840" s="1122"/>
      <c r="Z840" s="1122"/>
    </row>
    <row r="841">
      <c r="A841" s="1122"/>
      <c r="B841" s="1122"/>
      <c r="C841" s="1122"/>
      <c r="D841" s="1122"/>
      <c r="E841" s="1122"/>
      <c r="F841" s="1122"/>
      <c r="G841" s="1122"/>
      <c r="H841" s="1122"/>
      <c r="I841" s="1122"/>
      <c r="J841" s="1122"/>
      <c r="K841" s="1122"/>
      <c r="L841" s="1122"/>
      <c r="M841" s="1122"/>
      <c r="N841" s="1122"/>
      <c r="O841" s="1122"/>
      <c r="P841" s="1122"/>
      <c r="Q841" s="1122"/>
      <c r="R841" s="1122"/>
      <c r="S841" s="1122"/>
      <c r="T841" s="1122"/>
      <c r="U841" s="1122"/>
      <c r="V841" s="1122"/>
      <c r="W841" s="1122"/>
      <c r="X841" s="1122"/>
      <c r="Y841" s="1122"/>
      <c r="Z841" s="1122"/>
    </row>
    <row r="842">
      <c r="A842" s="1122"/>
      <c r="B842" s="1122"/>
      <c r="C842" s="1122"/>
      <c r="D842" s="1122"/>
      <c r="E842" s="1122"/>
      <c r="F842" s="1122"/>
      <c r="G842" s="1122"/>
      <c r="H842" s="1122"/>
      <c r="I842" s="1122"/>
      <c r="J842" s="1122"/>
      <c r="K842" s="1122"/>
      <c r="L842" s="1122"/>
      <c r="M842" s="1122"/>
      <c r="N842" s="1122"/>
      <c r="O842" s="1122"/>
      <c r="P842" s="1122"/>
      <c r="Q842" s="1122"/>
      <c r="R842" s="1122"/>
      <c r="S842" s="1122"/>
      <c r="T842" s="1122"/>
      <c r="U842" s="1122"/>
      <c r="V842" s="1122"/>
      <c r="W842" s="1122"/>
      <c r="X842" s="1122"/>
      <c r="Y842" s="1122"/>
      <c r="Z842" s="1122"/>
    </row>
    <row r="843">
      <c r="A843" s="1122"/>
      <c r="B843" s="1122"/>
      <c r="C843" s="1122"/>
      <c r="D843" s="1122"/>
      <c r="E843" s="1122"/>
      <c r="F843" s="1122"/>
      <c r="G843" s="1122"/>
      <c r="H843" s="1122"/>
      <c r="I843" s="1122"/>
      <c r="J843" s="1122"/>
      <c r="K843" s="1122"/>
      <c r="L843" s="1122"/>
      <c r="M843" s="1122"/>
      <c r="N843" s="1122"/>
      <c r="O843" s="1122"/>
      <c r="P843" s="1122"/>
      <c r="Q843" s="1122"/>
      <c r="R843" s="1122"/>
      <c r="S843" s="1122"/>
      <c r="T843" s="1122"/>
      <c r="U843" s="1122"/>
      <c r="V843" s="1122"/>
      <c r="W843" s="1122"/>
      <c r="X843" s="1122"/>
      <c r="Y843" s="1122"/>
      <c r="Z843" s="1122"/>
    </row>
    <row r="844">
      <c r="A844" s="1122"/>
      <c r="B844" s="1122"/>
      <c r="C844" s="1122"/>
      <c r="D844" s="1122"/>
      <c r="E844" s="1122"/>
      <c r="F844" s="1122"/>
      <c r="G844" s="1122"/>
      <c r="H844" s="1122"/>
      <c r="I844" s="1122"/>
      <c r="J844" s="1122"/>
      <c r="K844" s="1122"/>
      <c r="L844" s="1122"/>
      <c r="M844" s="1122"/>
      <c r="N844" s="1122"/>
      <c r="O844" s="1122"/>
      <c r="P844" s="1122"/>
      <c r="Q844" s="1122"/>
      <c r="R844" s="1122"/>
      <c r="S844" s="1122"/>
      <c r="T844" s="1122"/>
      <c r="U844" s="1122"/>
      <c r="V844" s="1122"/>
      <c r="W844" s="1122"/>
      <c r="X844" s="1122"/>
      <c r="Y844" s="1122"/>
      <c r="Z844" s="1122"/>
    </row>
    <row r="845">
      <c r="A845" s="1122"/>
      <c r="B845" s="1122"/>
      <c r="C845" s="1122"/>
      <c r="D845" s="1122"/>
      <c r="E845" s="1122"/>
      <c r="F845" s="1122"/>
      <c r="G845" s="1122"/>
      <c r="H845" s="1122"/>
      <c r="I845" s="1122"/>
      <c r="J845" s="1122"/>
      <c r="K845" s="1122"/>
      <c r="L845" s="1122"/>
      <c r="M845" s="1122"/>
      <c r="N845" s="1122"/>
      <c r="O845" s="1122"/>
      <c r="P845" s="1122"/>
      <c r="Q845" s="1122"/>
      <c r="R845" s="1122"/>
      <c r="S845" s="1122"/>
      <c r="T845" s="1122"/>
      <c r="U845" s="1122"/>
      <c r="V845" s="1122"/>
      <c r="W845" s="1122"/>
      <c r="X845" s="1122"/>
      <c r="Y845" s="1122"/>
      <c r="Z845" s="1122"/>
    </row>
    <row r="846">
      <c r="A846" s="1122"/>
      <c r="B846" s="1122"/>
      <c r="C846" s="1122"/>
      <c r="D846" s="1122"/>
      <c r="E846" s="1122"/>
      <c r="F846" s="1122"/>
      <c r="G846" s="1122"/>
      <c r="H846" s="1122"/>
      <c r="I846" s="1122"/>
      <c r="J846" s="1122"/>
      <c r="K846" s="1122"/>
      <c r="L846" s="1122"/>
      <c r="M846" s="1122"/>
      <c r="N846" s="1122"/>
      <c r="O846" s="1122"/>
      <c r="P846" s="1122"/>
      <c r="Q846" s="1122"/>
      <c r="R846" s="1122"/>
      <c r="S846" s="1122"/>
      <c r="T846" s="1122"/>
      <c r="U846" s="1122"/>
      <c r="V846" s="1122"/>
      <c r="W846" s="1122"/>
      <c r="X846" s="1122"/>
      <c r="Y846" s="1122"/>
      <c r="Z846" s="1122"/>
    </row>
    <row r="847">
      <c r="A847" s="1122"/>
      <c r="B847" s="1122"/>
      <c r="C847" s="1122"/>
      <c r="D847" s="1122"/>
      <c r="E847" s="1122"/>
      <c r="F847" s="1122"/>
      <c r="G847" s="1122"/>
      <c r="H847" s="1122"/>
      <c r="I847" s="1122"/>
      <c r="J847" s="1122"/>
      <c r="K847" s="1122"/>
      <c r="L847" s="1122"/>
      <c r="M847" s="1122"/>
      <c r="N847" s="1122"/>
      <c r="O847" s="1122"/>
      <c r="P847" s="1122"/>
      <c r="Q847" s="1122"/>
      <c r="R847" s="1122"/>
      <c r="S847" s="1122"/>
      <c r="T847" s="1122"/>
      <c r="U847" s="1122"/>
      <c r="V847" s="1122"/>
      <c r="W847" s="1122"/>
      <c r="X847" s="1122"/>
      <c r="Y847" s="1122"/>
      <c r="Z847" s="1122"/>
    </row>
    <row r="848">
      <c r="A848" s="1122"/>
      <c r="B848" s="1122"/>
      <c r="C848" s="1122"/>
      <c r="D848" s="1122"/>
      <c r="E848" s="1122"/>
      <c r="F848" s="1122"/>
      <c r="G848" s="1122"/>
      <c r="H848" s="1122"/>
      <c r="I848" s="1122"/>
      <c r="J848" s="1122"/>
      <c r="K848" s="1122"/>
      <c r="L848" s="1122"/>
      <c r="M848" s="1122"/>
      <c r="N848" s="1122"/>
      <c r="O848" s="1122"/>
      <c r="P848" s="1122"/>
      <c r="Q848" s="1122"/>
      <c r="R848" s="1122"/>
      <c r="S848" s="1122"/>
      <c r="T848" s="1122"/>
      <c r="U848" s="1122"/>
      <c r="V848" s="1122"/>
      <c r="W848" s="1122"/>
      <c r="X848" s="1122"/>
      <c r="Y848" s="1122"/>
      <c r="Z848" s="1122"/>
    </row>
    <row r="849">
      <c r="A849" s="1122"/>
      <c r="B849" s="1122"/>
      <c r="C849" s="1122"/>
      <c r="D849" s="1122"/>
      <c r="E849" s="1122"/>
      <c r="F849" s="1122"/>
      <c r="G849" s="1122"/>
      <c r="H849" s="1122"/>
      <c r="I849" s="1122"/>
      <c r="J849" s="1122"/>
      <c r="K849" s="1122"/>
      <c r="L849" s="1122"/>
      <c r="M849" s="1122"/>
      <c r="N849" s="1122"/>
      <c r="O849" s="1122"/>
      <c r="P849" s="1122"/>
      <c r="Q849" s="1122"/>
      <c r="R849" s="1122"/>
      <c r="S849" s="1122"/>
      <c r="T849" s="1122"/>
      <c r="U849" s="1122"/>
      <c r="V849" s="1122"/>
      <c r="W849" s="1122"/>
      <c r="X849" s="1122"/>
      <c r="Y849" s="1122"/>
      <c r="Z849" s="1122"/>
    </row>
    <row r="850">
      <c r="A850" s="1122"/>
      <c r="B850" s="1122"/>
      <c r="C850" s="1122"/>
      <c r="D850" s="1122"/>
      <c r="E850" s="1122"/>
      <c r="F850" s="1122"/>
      <c r="G850" s="1122"/>
      <c r="H850" s="1122"/>
      <c r="I850" s="1122"/>
      <c r="J850" s="1122"/>
      <c r="K850" s="1122"/>
      <c r="L850" s="1122"/>
      <c r="M850" s="1122"/>
      <c r="N850" s="1122"/>
      <c r="O850" s="1122"/>
      <c r="P850" s="1122"/>
      <c r="Q850" s="1122"/>
      <c r="R850" s="1122"/>
      <c r="S850" s="1122"/>
      <c r="T850" s="1122"/>
      <c r="U850" s="1122"/>
      <c r="V850" s="1122"/>
      <c r="W850" s="1122"/>
      <c r="X850" s="1122"/>
      <c r="Y850" s="1122"/>
      <c r="Z850" s="1122"/>
    </row>
    <row r="851">
      <c r="A851" s="1122"/>
      <c r="B851" s="1122"/>
      <c r="C851" s="1122"/>
      <c r="D851" s="1122"/>
      <c r="E851" s="1122"/>
      <c r="F851" s="1122"/>
      <c r="G851" s="1122"/>
      <c r="H851" s="1122"/>
      <c r="I851" s="1122"/>
      <c r="J851" s="1122"/>
      <c r="K851" s="1122"/>
      <c r="L851" s="1122"/>
      <c r="M851" s="1122"/>
      <c r="N851" s="1122"/>
      <c r="O851" s="1122"/>
      <c r="P851" s="1122"/>
      <c r="Q851" s="1122"/>
      <c r="R851" s="1122"/>
      <c r="S851" s="1122"/>
      <c r="T851" s="1122"/>
      <c r="U851" s="1122"/>
      <c r="V851" s="1122"/>
      <c r="W851" s="1122"/>
      <c r="X851" s="1122"/>
      <c r="Y851" s="1122"/>
      <c r="Z851" s="1122"/>
    </row>
    <row r="852">
      <c r="A852" s="1122"/>
      <c r="B852" s="1122"/>
      <c r="C852" s="1122"/>
      <c r="D852" s="1122"/>
      <c r="E852" s="1122"/>
      <c r="F852" s="1122"/>
      <c r="G852" s="1122"/>
      <c r="H852" s="1122"/>
      <c r="I852" s="1122"/>
      <c r="J852" s="1122"/>
      <c r="K852" s="1122"/>
      <c r="L852" s="1122"/>
      <c r="M852" s="1122"/>
      <c r="N852" s="1122"/>
      <c r="O852" s="1122"/>
      <c r="P852" s="1122"/>
      <c r="Q852" s="1122"/>
      <c r="R852" s="1122"/>
      <c r="S852" s="1122"/>
      <c r="T852" s="1122"/>
      <c r="U852" s="1122"/>
      <c r="V852" s="1122"/>
      <c r="W852" s="1122"/>
      <c r="X852" s="1122"/>
      <c r="Y852" s="1122"/>
      <c r="Z852" s="1122"/>
    </row>
    <row r="853">
      <c r="A853" s="1122"/>
      <c r="B853" s="1122"/>
      <c r="C853" s="1122"/>
      <c r="D853" s="1122"/>
      <c r="E853" s="1122"/>
      <c r="F853" s="1122"/>
      <c r="G853" s="1122"/>
      <c r="H853" s="1122"/>
      <c r="I853" s="1122"/>
      <c r="J853" s="1122"/>
      <c r="K853" s="1122"/>
      <c r="L853" s="1122"/>
      <c r="M853" s="1122"/>
      <c r="N853" s="1122"/>
      <c r="O853" s="1122"/>
      <c r="P853" s="1122"/>
      <c r="Q853" s="1122"/>
      <c r="R853" s="1122"/>
      <c r="S853" s="1122"/>
      <c r="T853" s="1122"/>
      <c r="U853" s="1122"/>
      <c r="V853" s="1122"/>
      <c r="W853" s="1122"/>
      <c r="X853" s="1122"/>
      <c r="Y853" s="1122"/>
      <c r="Z853" s="1122"/>
    </row>
    <row r="854">
      <c r="A854" s="1122"/>
      <c r="B854" s="1122"/>
      <c r="C854" s="1122"/>
      <c r="D854" s="1122"/>
      <c r="E854" s="1122"/>
      <c r="F854" s="1122"/>
      <c r="G854" s="1122"/>
      <c r="H854" s="1122"/>
      <c r="I854" s="1122"/>
      <c r="J854" s="1122"/>
      <c r="K854" s="1122"/>
      <c r="L854" s="1122"/>
      <c r="M854" s="1122"/>
      <c r="N854" s="1122"/>
      <c r="O854" s="1122"/>
      <c r="P854" s="1122"/>
      <c r="Q854" s="1122"/>
      <c r="R854" s="1122"/>
      <c r="S854" s="1122"/>
      <c r="T854" s="1122"/>
      <c r="U854" s="1122"/>
      <c r="V854" s="1122"/>
      <c r="W854" s="1122"/>
      <c r="X854" s="1122"/>
      <c r="Y854" s="1122"/>
      <c r="Z854" s="1122"/>
    </row>
    <row r="855">
      <c r="A855" s="1122"/>
      <c r="B855" s="1122"/>
      <c r="C855" s="1122"/>
      <c r="D855" s="1122"/>
      <c r="E855" s="1122"/>
      <c r="F855" s="1122"/>
      <c r="G855" s="1122"/>
      <c r="H855" s="1122"/>
      <c r="I855" s="1122"/>
      <c r="J855" s="1122"/>
      <c r="K855" s="1122"/>
      <c r="L855" s="1122"/>
      <c r="M855" s="1122"/>
      <c r="N855" s="1122"/>
      <c r="O855" s="1122"/>
      <c r="P855" s="1122"/>
      <c r="Q855" s="1122"/>
      <c r="R855" s="1122"/>
      <c r="S855" s="1122"/>
      <c r="T855" s="1122"/>
      <c r="U855" s="1122"/>
      <c r="V855" s="1122"/>
      <c r="W855" s="1122"/>
      <c r="X855" s="1122"/>
      <c r="Y855" s="1122"/>
      <c r="Z855" s="1122"/>
    </row>
    <row r="856">
      <c r="A856" s="1122"/>
      <c r="B856" s="1122"/>
      <c r="C856" s="1122"/>
      <c r="D856" s="1122"/>
      <c r="E856" s="1122"/>
      <c r="F856" s="1122"/>
      <c r="G856" s="1122"/>
      <c r="H856" s="1122"/>
      <c r="I856" s="1122"/>
      <c r="J856" s="1122"/>
      <c r="K856" s="1122"/>
      <c r="L856" s="1122"/>
      <c r="M856" s="1122"/>
      <c r="N856" s="1122"/>
      <c r="O856" s="1122"/>
      <c r="P856" s="1122"/>
      <c r="Q856" s="1122"/>
      <c r="R856" s="1122"/>
      <c r="S856" s="1122"/>
      <c r="T856" s="1122"/>
      <c r="U856" s="1122"/>
      <c r="V856" s="1122"/>
      <c r="W856" s="1122"/>
      <c r="X856" s="1122"/>
      <c r="Y856" s="1122"/>
      <c r="Z856" s="1122"/>
    </row>
    <row r="857">
      <c r="A857" s="1122"/>
      <c r="B857" s="1122"/>
      <c r="C857" s="1122"/>
      <c r="D857" s="1122"/>
      <c r="E857" s="1122"/>
      <c r="F857" s="1122"/>
      <c r="G857" s="1122"/>
      <c r="H857" s="1122"/>
      <c r="I857" s="1122"/>
      <c r="J857" s="1122"/>
      <c r="K857" s="1122"/>
      <c r="L857" s="1122"/>
      <c r="M857" s="1122"/>
      <c r="N857" s="1122"/>
      <c r="O857" s="1122"/>
      <c r="P857" s="1122"/>
      <c r="Q857" s="1122"/>
      <c r="R857" s="1122"/>
      <c r="S857" s="1122"/>
      <c r="T857" s="1122"/>
      <c r="U857" s="1122"/>
      <c r="V857" s="1122"/>
      <c r="W857" s="1122"/>
      <c r="X857" s="1122"/>
      <c r="Y857" s="1122"/>
      <c r="Z857" s="1122"/>
    </row>
    <row r="858">
      <c r="A858" s="1122"/>
      <c r="B858" s="1122"/>
      <c r="C858" s="1122"/>
      <c r="D858" s="1122"/>
      <c r="E858" s="1122"/>
      <c r="F858" s="1122"/>
      <c r="G858" s="1122"/>
      <c r="H858" s="1122"/>
      <c r="I858" s="1122"/>
      <c r="J858" s="1122"/>
      <c r="K858" s="1122"/>
      <c r="L858" s="1122"/>
      <c r="M858" s="1122"/>
      <c r="N858" s="1122"/>
      <c r="O858" s="1122"/>
      <c r="P858" s="1122"/>
      <c r="Q858" s="1122"/>
      <c r="R858" s="1122"/>
      <c r="S858" s="1122"/>
      <c r="T858" s="1122"/>
      <c r="U858" s="1122"/>
      <c r="V858" s="1122"/>
      <c r="W858" s="1122"/>
      <c r="X858" s="1122"/>
      <c r="Y858" s="1122"/>
      <c r="Z858" s="1122"/>
    </row>
    <row r="859">
      <c r="A859" s="1122"/>
      <c r="B859" s="1122"/>
      <c r="C859" s="1122"/>
      <c r="D859" s="1122"/>
      <c r="E859" s="1122"/>
      <c r="F859" s="1122"/>
      <c r="G859" s="1122"/>
      <c r="H859" s="1122"/>
      <c r="I859" s="1122"/>
      <c r="J859" s="1122"/>
      <c r="K859" s="1122"/>
      <c r="L859" s="1122"/>
      <c r="M859" s="1122"/>
      <c r="N859" s="1122"/>
      <c r="O859" s="1122"/>
      <c r="P859" s="1122"/>
      <c r="Q859" s="1122"/>
      <c r="R859" s="1122"/>
      <c r="S859" s="1122"/>
      <c r="T859" s="1122"/>
      <c r="U859" s="1122"/>
      <c r="V859" s="1122"/>
      <c r="W859" s="1122"/>
      <c r="X859" s="1122"/>
      <c r="Y859" s="1122"/>
      <c r="Z859" s="1122"/>
    </row>
    <row r="860">
      <c r="A860" s="1122"/>
      <c r="B860" s="1122"/>
      <c r="C860" s="1122"/>
      <c r="D860" s="1122"/>
      <c r="E860" s="1122"/>
      <c r="F860" s="1122"/>
      <c r="G860" s="1122"/>
      <c r="H860" s="1122"/>
      <c r="I860" s="1122"/>
      <c r="J860" s="1122"/>
      <c r="K860" s="1122"/>
      <c r="L860" s="1122"/>
      <c r="M860" s="1122"/>
      <c r="N860" s="1122"/>
      <c r="O860" s="1122"/>
      <c r="P860" s="1122"/>
      <c r="Q860" s="1122"/>
      <c r="R860" s="1122"/>
      <c r="S860" s="1122"/>
      <c r="T860" s="1122"/>
      <c r="U860" s="1122"/>
      <c r="V860" s="1122"/>
      <c r="W860" s="1122"/>
      <c r="X860" s="1122"/>
      <c r="Y860" s="1122"/>
      <c r="Z860" s="1122"/>
    </row>
    <row r="861">
      <c r="A861" s="1122"/>
      <c r="B861" s="1122"/>
      <c r="C861" s="1122"/>
      <c r="D861" s="1122"/>
      <c r="E861" s="1122"/>
      <c r="F861" s="1122"/>
      <c r="G861" s="1122"/>
      <c r="H861" s="1122"/>
      <c r="I861" s="1122"/>
      <c r="J861" s="1122"/>
      <c r="K861" s="1122"/>
      <c r="L861" s="1122"/>
      <c r="M861" s="1122"/>
      <c r="N861" s="1122"/>
      <c r="O861" s="1122"/>
      <c r="P861" s="1122"/>
      <c r="Q861" s="1122"/>
      <c r="R861" s="1122"/>
      <c r="S861" s="1122"/>
      <c r="T861" s="1122"/>
      <c r="U861" s="1122"/>
      <c r="V861" s="1122"/>
      <c r="W861" s="1122"/>
      <c r="X861" s="1122"/>
      <c r="Y861" s="1122"/>
      <c r="Z861" s="1122"/>
    </row>
    <row r="862">
      <c r="A862" s="1122"/>
      <c r="B862" s="1122"/>
      <c r="C862" s="1122"/>
      <c r="D862" s="1122"/>
      <c r="E862" s="1122"/>
      <c r="F862" s="1122"/>
      <c r="G862" s="1122"/>
      <c r="H862" s="1122"/>
      <c r="I862" s="1122"/>
      <c r="J862" s="1122"/>
      <c r="K862" s="1122"/>
      <c r="L862" s="1122"/>
      <c r="M862" s="1122"/>
      <c r="N862" s="1122"/>
      <c r="O862" s="1122"/>
      <c r="P862" s="1122"/>
      <c r="Q862" s="1122"/>
      <c r="R862" s="1122"/>
      <c r="S862" s="1122"/>
      <c r="T862" s="1122"/>
      <c r="U862" s="1122"/>
      <c r="V862" s="1122"/>
      <c r="W862" s="1122"/>
      <c r="X862" s="1122"/>
      <c r="Y862" s="1122"/>
      <c r="Z862" s="1122"/>
    </row>
    <row r="863">
      <c r="A863" s="1122"/>
      <c r="B863" s="1122"/>
      <c r="C863" s="1122"/>
      <c r="D863" s="1122"/>
      <c r="E863" s="1122"/>
      <c r="F863" s="1122"/>
      <c r="G863" s="1122"/>
      <c r="H863" s="1122"/>
      <c r="I863" s="1122"/>
      <c r="J863" s="1122"/>
      <c r="K863" s="1122"/>
      <c r="L863" s="1122"/>
      <c r="M863" s="1122"/>
      <c r="N863" s="1122"/>
      <c r="O863" s="1122"/>
      <c r="P863" s="1122"/>
      <c r="Q863" s="1122"/>
      <c r="R863" s="1122"/>
      <c r="S863" s="1122"/>
      <c r="T863" s="1122"/>
      <c r="U863" s="1122"/>
      <c r="V863" s="1122"/>
      <c r="W863" s="1122"/>
      <c r="X863" s="1122"/>
      <c r="Y863" s="1122"/>
      <c r="Z863" s="1122"/>
    </row>
    <row r="864">
      <c r="A864" s="1122"/>
      <c r="B864" s="1122"/>
      <c r="C864" s="1122"/>
      <c r="D864" s="1122"/>
      <c r="E864" s="1122"/>
      <c r="F864" s="1122"/>
      <c r="G864" s="1122"/>
      <c r="H864" s="1122"/>
      <c r="I864" s="1122"/>
      <c r="J864" s="1122"/>
      <c r="K864" s="1122"/>
      <c r="L864" s="1122"/>
      <c r="M864" s="1122"/>
      <c r="N864" s="1122"/>
      <c r="O864" s="1122"/>
      <c r="P864" s="1122"/>
      <c r="Q864" s="1122"/>
      <c r="R864" s="1122"/>
      <c r="S864" s="1122"/>
      <c r="T864" s="1122"/>
      <c r="U864" s="1122"/>
      <c r="V864" s="1122"/>
      <c r="W864" s="1122"/>
      <c r="X864" s="1122"/>
      <c r="Y864" s="1122"/>
      <c r="Z864" s="1122"/>
    </row>
    <row r="865">
      <c r="A865" s="1122"/>
      <c r="B865" s="1122"/>
      <c r="C865" s="1122"/>
      <c r="D865" s="1122"/>
      <c r="E865" s="1122"/>
      <c r="F865" s="1122"/>
      <c r="G865" s="1122"/>
      <c r="H865" s="1122"/>
      <c r="I865" s="1122"/>
      <c r="J865" s="1122"/>
      <c r="K865" s="1122"/>
      <c r="L865" s="1122"/>
      <c r="M865" s="1122"/>
      <c r="N865" s="1122"/>
      <c r="O865" s="1122"/>
      <c r="P865" s="1122"/>
      <c r="Q865" s="1122"/>
      <c r="R865" s="1122"/>
      <c r="S865" s="1122"/>
      <c r="T865" s="1122"/>
      <c r="U865" s="1122"/>
      <c r="V865" s="1122"/>
      <c r="W865" s="1122"/>
      <c r="X865" s="1122"/>
      <c r="Y865" s="1122"/>
      <c r="Z865" s="1122"/>
    </row>
    <row r="866">
      <c r="A866" s="1122"/>
      <c r="B866" s="1122"/>
      <c r="C866" s="1122"/>
      <c r="D866" s="1122"/>
      <c r="E866" s="1122"/>
      <c r="F866" s="1122"/>
      <c r="G866" s="1122"/>
      <c r="H866" s="1122"/>
      <c r="I866" s="1122"/>
      <c r="J866" s="1122"/>
      <c r="K866" s="1122"/>
      <c r="L866" s="1122"/>
      <c r="M866" s="1122"/>
      <c r="N866" s="1122"/>
      <c r="O866" s="1122"/>
      <c r="P866" s="1122"/>
      <c r="Q866" s="1122"/>
      <c r="R866" s="1122"/>
      <c r="S866" s="1122"/>
      <c r="T866" s="1122"/>
      <c r="U866" s="1122"/>
      <c r="V866" s="1122"/>
      <c r="W866" s="1122"/>
      <c r="X866" s="1122"/>
      <c r="Y866" s="1122"/>
      <c r="Z866" s="1122"/>
    </row>
    <row r="867">
      <c r="A867" s="1122"/>
      <c r="B867" s="1122"/>
      <c r="C867" s="1122"/>
      <c r="D867" s="1122"/>
      <c r="E867" s="1122"/>
      <c r="F867" s="1122"/>
      <c r="G867" s="1122"/>
      <c r="H867" s="1122"/>
      <c r="I867" s="1122"/>
      <c r="J867" s="1122"/>
      <c r="K867" s="1122"/>
      <c r="L867" s="1122"/>
      <c r="M867" s="1122"/>
      <c r="N867" s="1122"/>
      <c r="O867" s="1122"/>
      <c r="P867" s="1122"/>
      <c r="Q867" s="1122"/>
      <c r="R867" s="1122"/>
      <c r="S867" s="1122"/>
      <c r="T867" s="1122"/>
      <c r="U867" s="1122"/>
      <c r="V867" s="1122"/>
      <c r="W867" s="1122"/>
      <c r="X867" s="1122"/>
      <c r="Y867" s="1122"/>
      <c r="Z867" s="1122"/>
    </row>
    <row r="868">
      <c r="A868" s="1122"/>
      <c r="B868" s="1122"/>
      <c r="C868" s="1122"/>
      <c r="D868" s="1122"/>
      <c r="E868" s="1122"/>
      <c r="F868" s="1122"/>
      <c r="G868" s="1122"/>
      <c r="H868" s="1122"/>
      <c r="I868" s="1122"/>
      <c r="J868" s="1122"/>
      <c r="K868" s="1122"/>
      <c r="L868" s="1122"/>
      <c r="M868" s="1122"/>
      <c r="N868" s="1122"/>
      <c r="O868" s="1122"/>
      <c r="P868" s="1122"/>
      <c r="Q868" s="1122"/>
      <c r="R868" s="1122"/>
      <c r="S868" s="1122"/>
      <c r="T868" s="1122"/>
      <c r="U868" s="1122"/>
      <c r="V868" s="1122"/>
      <c r="W868" s="1122"/>
      <c r="X868" s="1122"/>
      <c r="Y868" s="1122"/>
      <c r="Z868" s="1122"/>
    </row>
    <row r="869">
      <c r="A869" s="1122"/>
      <c r="B869" s="1122"/>
      <c r="C869" s="1122"/>
      <c r="D869" s="1122"/>
      <c r="E869" s="1122"/>
      <c r="F869" s="1122"/>
      <c r="G869" s="1122"/>
      <c r="H869" s="1122"/>
      <c r="I869" s="1122"/>
      <c r="J869" s="1122"/>
      <c r="K869" s="1122"/>
      <c r="L869" s="1122"/>
      <c r="M869" s="1122"/>
      <c r="N869" s="1122"/>
      <c r="O869" s="1122"/>
      <c r="P869" s="1122"/>
      <c r="Q869" s="1122"/>
      <c r="R869" s="1122"/>
      <c r="S869" s="1122"/>
      <c r="T869" s="1122"/>
      <c r="U869" s="1122"/>
      <c r="V869" s="1122"/>
      <c r="W869" s="1122"/>
      <c r="X869" s="1122"/>
      <c r="Y869" s="1122"/>
      <c r="Z869" s="1122"/>
    </row>
    <row r="870">
      <c r="A870" s="1122"/>
      <c r="B870" s="1122"/>
      <c r="C870" s="1122"/>
      <c r="D870" s="1122"/>
      <c r="E870" s="1122"/>
      <c r="F870" s="1122"/>
      <c r="G870" s="1122"/>
      <c r="H870" s="1122"/>
      <c r="I870" s="1122"/>
      <c r="J870" s="1122"/>
      <c r="K870" s="1122"/>
      <c r="L870" s="1122"/>
      <c r="M870" s="1122"/>
      <c r="N870" s="1122"/>
      <c r="O870" s="1122"/>
      <c r="P870" s="1122"/>
      <c r="Q870" s="1122"/>
      <c r="R870" s="1122"/>
      <c r="S870" s="1122"/>
      <c r="T870" s="1122"/>
      <c r="U870" s="1122"/>
      <c r="V870" s="1122"/>
      <c r="W870" s="1122"/>
      <c r="X870" s="1122"/>
      <c r="Y870" s="1122"/>
      <c r="Z870" s="1122"/>
    </row>
    <row r="871">
      <c r="A871" s="1122"/>
      <c r="B871" s="1122"/>
      <c r="C871" s="1122"/>
      <c r="D871" s="1122"/>
      <c r="E871" s="1122"/>
      <c r="F871" s="1122"/>
      <c r="G871" s="1122"/>
      <c r="H871" s="1122"/>
      <c r="I871" s="1122"/>
      <c r="J871" s="1122"/>
      <c r="K871" s="1122"/>
      <c r="L871" s="1122"/>
      <c r="M871" s="1122"/>
      <c r="N871" s="1122"/>
      <c r="O871" s="1122"/>
      <c r="P871" s="1122"/>
      <c r="Q871" s="1122"/>
      <c r="R871" s="1122"/>
      <c r="S871" s="1122"/>
      <c r="T871" s="1122"/>
      <c r="U871" s="1122"/>
      <c r="V871" s="1122"/>
      <c r="W871" s="1122"/>
      <c r="X871" s="1122"/>
      <c r="Y871" s="1122"/>
      <c r="Z871" s="1122"/>
    </row>
    <row r="872">
      <c r="A872" s="1122"/>
      <c r="B872" s="1122"/>
      <c r="C872" s="1122"/>
      <c r="D872" s="1122"/>
      <c r="E872" s="1122"/>
      <c r="F872" s="1122"/>
      <c r="G872" s="1122"/>
      <c r="H872" s="1122"/>
      <c r="I872" s="1122"/>
      <c r="J872" s="1122"/>
      <c r="K872" s="1122"/>
      <c r="L872" s="1122"/>
      <c r="M872" s="1122"/>
      <c r="N872" s="1122"/>
      <c r="O872" s="1122"/>
      <c r="P872" s="1122"/>
      <c r="Q872" s="1122"/>
      <c r="R872" s="1122"/>
      <c r="S872" s="1122"/>
      <c r="T872" s="1122"/>
      <c r="U872" s="1122"/>
      <c r="V872" s="1122"/>
      <c r="W872" s="1122"/>
      <c r="X872" s="1122"/>
      <c r="Y872" s="1122"/>
      <c r="Z872" s="1122"/>
    </row>
    <row r="873">
      <c r="A873" s="1122"/>
      <c r="B873" s="1122"/>
      <c r="C873" s="1122"/>
      <c r="D873" s="1122"/>
      <c r="E873" s="1122"/>
      <c r="F873" s="1122"/>
      <c r="G873" s="1122"/>
      <c r="H873" s="1122"/>
      <c r="I873" s="1122"/>
      <c r="J873" s="1122"/>
      <c r="K873" s="1122"/>
      <c r="L873" s="1122"/>
      <c r="M873" s="1122"/>
      <c r="N873" s="1122"/>
      <c r="O873" s="1122"/>
      <c r="P873" s="1122"/>
      <c r="Q873" s="1122"/>
      <c r="R873" s="1122"/>
      <c r="S873" s="1122"/>
      <c r="T873" s="1122"/>
      <c r="U873" s="1122"/>
      <c r="V873" s="1122"/>
      <c r="W873" s="1122"/>
      <c r="X873" s="1122"/>
      <c r="Y873" s="1122"/>
      <c r="Z873" s="1122"/>
    </row>
    <row r="874">
      <c r="A874" s="1122"/>
      <c r="B874" s="1122"/>
      <c r="C874" s="1122"/>
      <c r="D874" s="1122"/>
      <c r="E874" s="1122"/>
      <c r="F874" s="1122"/>
      <c r="G874" s="1122"/>
      <c r="H874" s="1122"/>
      <c r="I874" s="1122"/>
      <c r="J874" s="1122"/>
      <c r="K874" s="1122"/>
      <c r="L874" s="1122"/>
      <c r="M874" s="1122"/>
      <c r="N874" s="1122"/>
      <c r="O874" s="1122"/>
      <c r="P874" s="1122"/>
      <c r="Q874" s="1122"/>
      <c r="R874" s="1122"/>
      <c r="S874" s="1122"/>
      <c r="T874" s="1122"/>
      <c r="U874" s="1122"/>
      <c r="V874" s="1122"/>
      <c r="W874" s="1122"/>
      <c r="X874" s="1122"/>
      <c r="Y874" s="1122"/>
      <c r="Z874" s="1122"/>
    </row>
    <row r="875">
      <c r="A875" s="1122"/>
      <c r="B875" s="1122"/>
      <c r="C875" s="1122"/>
      <c r="D875" s="1122"/>
      <c r="E875" s="1122"/>
      <c r="F875" s="1122"/>
      <c r="G875" s="1122"/>
      <c r="H875" s="1122"/>
      <c r="I875" s="1122"/>
      <c r="J875" s="1122"/>
      <c r="K875" s="1122"/>
      <c r="L875" s="1122"/>
      <c r="M875" s="1122"/>
      <c r="N875" s="1122"/>
      <c r="O875" s="1122"/>
      <c r="P875" s="1122"/>
      <c r="Q875" s="1122"/>
      <c r="R875" s="1122"/>
      <c r="S875" s="1122"/>
      <c r="T875" s="1122"/>
      <c r="U875" s="1122"/>
      <c r="V875" s="1122"/>
      <c r="W875" s="1122"/>
      <c r="X875" s="1122"/>
      <c r="Y875" s="1122"/>
      <c r="Z875" s="1122"/>
    </row>
    <row r="876">
      <c r="A876" s="1122"/>
      <c r="B876" s="1122"/>
      <c r="C876" s="1122"/>
      <c r="D876" s="1122"/>
      <c r="E876" s="1122"/>
      <c r="F876" s="1122"/>
      <c r="G876" s="1122"/>
      <c r="H876" s="1122"/>
      <c r="I876" s="1122"/>
      <c r="J876" s="1122"/>
      <c r="K876" s="1122"/>
      <c r="L876" s="1122"/>
      <c r="M876" s="1122"/>
      <c r="N876" s="1122"/>
      <c r="O876" s="1122"/>
      <c r="P876" s="1122"/>
      <c r="Q876" s="1122"/>
      <c r="R876" s="1122"/>
      <c r="S876" s="1122"/>
      <c r="T876" s="1122"/>
      <c r="U876" s="1122"/>
      <c r="V876" s="1122"/>
      <c r="W876" s="1122"/>
      <c r="X876" s="1122"/>
      <c r="Y876" s="1122"/>
      <c r="Z876" s="1122"/>
    </row>
    <row r="877">
      <c r="A877" s="1122"/>
      <c r="B877" s="1122"/>
      <c r="C877" s="1122"/>
      <c r="D877" s="1122"/>
      <c r="E877" s="1122"/>
      <c r="F877" s="1122"/>
      <c r="G877" s="1122"/>
      <c r="H877" s="1122"/>
      <c r="I877" s="1122"/>
      <c r="J877" s="1122"/>
      <c r="K877" s="1122"/>
      <c r="L877" s="1122"/>
      <c r="M877" s="1122"/>
      <c r="N877" s="1122"/>
      <c r="O877" s="1122"/>
      <c r="P877" s="1122"/>
      <c r="Q877" s="1122"/>
      <c r="R877" s="1122"/>
      <c r="S877" s="1122"/>
      <c r="T877" s="1122"/>
      <c r="U877" s="1122"/>
      <c r="V877" s="1122"/>
      <c r="W877" s="1122"/>
      <c r="X877" s="1122"/>
      <c r="Y877" s="1122"/>
      <c r="Z877" s="1122"/>
    </row>
    <row r="878">
      <c r="A878" s="1122"/>
      <c r="B878" s="1122"/>
      <c r="C878" s="1122"/>
      <c r="D878" s="1122"/>
      <c r="E878" s="1122"/>
      <c r="F878" s="1122"/>
      <c r="G878" s="1122"/>
      <c r="H878" s="1122"/>
      <c r="I878" s="1122"/>
      <c r="J878" s="1122"/>
      <c r="K878" s="1122"/>
      <c r="L878" s="1122"/>
      <c r="M878" s="1122"/>
      <c r="N878" s="1122"/>
      <c r="O878" s="1122"/>
      <c r="P878" s="1122"/>
      <c r="Q878" s="1122"/>
      <c r="R878" s="1122"/>
      <c r="S878" s="1122"/>
      <c r="T878" s="1122"/>
      <c r="U878" s="1122"/>
      <c r="V878" s="1122"/>
      <c r="W878" s="1122"/>
      <c r="X878" s="1122"/>
      <c r="Y878" s="1122"/>
      <c r="Z878" s="1122"/>
    </row>
    <row r="879">
      <c r="A879" s="1122"/>
      <c r="B879" s="1122"/>
      <c r="C879" s="1122"/>
      <c r="D879" s="1122"/>
      <c r="E879" s="1122"/>
      <c r="F879" s="1122"/>
      <c r="G879" s="1122"/>
      <c r="H879" s="1122"/>
      <c r="I879" s="1122"/>
      <c r="J879" s="1122"/>
      <c r="K879" s="1122"/>
      <c r="L879" s="1122"/>
      <c r="M879" s="1122"/>
      <c r="N879" s="1122"/>
      <c r="O879" s="1122"/>
      <c r="P879" s="1122"/>
      <c r="Q879" s="1122"/>
      <c r="R879" s="1122"/>
      <c r="S879" s="1122"/>
      <c r="T879" s="1122"/>
      <c r="U879" s="1122"/>
      <c r="V879" s="1122"/>
      <c r="W879" s="1122"/>
      <c r="X879" s="1122"/>
      <c r="Y879" s="1122"/>
      <c r="Z879" s="1122"/>
    </row>
    <row r="880">
      <c r="A880" s="1122"/>
      <c r="B880" s="1122"/>
      <c r="C880" s="1122"/>
      <c r="D880" s="1122"/>
      <c r="E880" s="1122"/>
      <c r="F880" s="1122"/>
      <c r="G880" s="1122"/>
      <c r="H880" s="1122"/>
      <c r="I880" s="1122"/>
      <c r="J880" s="1122"/>
      <c r="K880" s="1122"/>
      <c r="L880" s="1122"/>
      <c r="M880" s="1122"/>
      <c r="N880" s="1122"/>
      <c r="O880" s="1122"/>
      <c r="P880" s="1122"/>
      <c r="Q880" s="1122"/>
      <c r="R880" s="1122"/>
      <c r="S880" s="1122"/>
      <c r="T880" s="1122"/>
      <c r="U880" s="1122"/>
      <c r="V880" s="1122"/>
      <c r="W880" s="1122"/>
      <c r="X880" s="1122"/>
      <c r="Y880" s="1122"/>
      <c r="Z880" s="1122"/>
    </row>
    <row r="881">
      <c r="A881" s="1122"/>
      <c r="B881" s="1122"/>
      <c r="C881" s="1122"/>
      <c r="D881" s="1122"/>
      <c r="E881" s="1122"/>
      <c r="F881" s="1122"/>
      <c r="G881" s="1122"/>
      <c r="H881" s="1122"/>
      <c r="I881" s="1122"/>
      <c r="J881" s="1122"/>
      <c r="K881" s="1122"/>
      <c r="L881" s="1122"/>
      <c r="M881" s="1122"/>
      <c r="N881" s="1122"/>
      <c r="O881" s="1122"/>
      <c r="P881" s="1122"/>
      <c r="Q881" s="1122"/>
      <c r="R881" s="1122"/>
      <c r="S881" s="1122"/>
      <c r="T881" s="1122"/>
      <c r="U881" s="1122"/>
      <c r="V881" s="1122"/>
      <c r="W881" s="1122"/>
      <c r="X881" s="1122"/>
      <c r="Y881" s="1122"/>
      <c r="Z881" s="1122"/>
    </row>
    <row r="882">
      <c r="A882" s="1122"/>
      <c r="B882" s="1122"/>
      <c r="C882" s="1122"/>
      <c r="D882" s="1122"/>
      <c r="E882" s="1122"/>
      <c r="F882" s="1122"/>
      <c r="G882" s="1122"/>
      <c r="H882" s="1122"/>
      <c r="I882" s="1122"/>
      <c r="J882" s="1122"/>
      <c r="K882" s="1122"/>
      <c r="L882" s="1122"/>
      <c r="M882" s="1122"/>
      <c r="N882" s="1122"/>
      <c r="O882" s="1122"/>
      <c r="P882" s="1122"/>
      <c r="Q882" s="1122"/>
      <c r="R882" s="1122"/>
      <c r="S882" s="1122"/>
      <c r="T882" s="1122"/>
      <c r="U882" s="1122"/>
      <c r="V882" s="1122"/>
      <c r="W882" s="1122"/>
      <c r="X882" s="1122"/>
      <c r="Y882" s="1122"/>
      <c r="Z882" s="1122"/>
    </row>
    <row r="883">
      <c r="A883" s="1122"/>
      <c r="B883" s="1122"/>
      <c r="C883" s="1122"/>
      <c r="D883" s="1122"/>
      <c r="E883" s="1122"/>
      <c r="F883" s="1122"/>
      <c r="G883" s="1122"/>
      <c r="H883" s="1122"/>
      <c r="I883" s="1122"/>
      <c r="J883" s="1122"/>
      <c r="K883" s="1122"/>
      <c r="L883" s="1122"/>
      <c r="M883" s="1122"/>
      <c r="N883" s="1122"/>
      <c r="O883" s="1122"/>
      <c r="P883" s="1122"/>
      <c r="Q883" s="1122"/>
      <c r="R883" s="1122"/>
      <c r="S883" s="1122"/>
      <c r="T883" s="1122"/>
      <c r="U883" s="1122"/>
      <c r="V883" s="1122"/>
      <c r="W883" s="1122"/>
      <c r="X883" s="1122"/>
      <c r="Y883" s="1122"/>
      <c r="Z883" s="1122"/>
    </row>
    <row r="884">
      <c r="A884" s="1122"/>
      <c r="B884" s="1122"/>
      <c r="C884" s="1122"/>
      <c r="D884" s="1122"/>
      <c r="E884" s="1122"/>
      <c r="F884" s="1122"/>
      <c r="G884" s="1122"/>
      <c r="H884" s="1122"/>
      <c r="I884" s="1122"/>
      <c r="J884" s="1122"/>
      <c r="K884" s="1122"/>
      <c r="L884" s="1122"/>
      <c r="M884" s="1122"/>
      <c r="N884" s="1122"/>
      <c r="O884" s="1122"/>
      <c r="P884" s="1122"/>
      <c r="Q884" s="1122"/>
      <c r="R884" s="1122"/>
      <c r="S884" s="1122"/>
      <c r="T884" s="1122"/>
      <c r="U884" s="1122"/>
      <c r="V884" s="1122"/>
      <c r="W884" s="1122"/>
      <c r="X884" s="1122"/>
      <c r="Y884" s="1122"/>
      <c r="Z884" s="1122"/>
    </row>
    <row r="885">
      <c r="A885" s="1122"/>
      <c r="B885" s="1122"/>
      <c r="C885" s="1122"/>
      <c r="D885" s="1122"/>
      <c r="E885" s="1122"/>
      <c r="F885" s="1122"/>
      <c r="G885" s="1122"/>
      <c r="H885" s="1122"/>
      <c r="I885" s="1122"/>
      <c r="J885" s="1122"/>
      <c r="K885" s="1122"/>
      <c r="L885" s="1122"/>
      <c r="M885" s="1122"/>
      <c r="N885" s="1122"/>
      <c r="O885" s="1122"/>
      <c r="P885" s="1122"/>
      <c r="Q885" s="1122"/>
      <c r="R885" s="1122"/>
      <c r="S885" s="1122"/>
      <c r="T885" s="1122"/>
      <c r="U885" s="1122"/>
      <c r="V885" s="1122"/>
      <c r="W885" s="1122"/>
      <c r="X885" s="1122"/>
      <c r="Y885" s="1122"/>
      <c r="Z885" s="1122"/>
    </row>
    <row r="886">
      <c r="A886" s="1122"/>
      <c r="B886" s="1122"/>
      <c r="C886" s="1122"/>
      <c r="D886" s="1122"/>
      <c r="E886" s="1122"/>
      <c r="F886" s="1122"/>
      <c r="G886" s="1122"/>
      <c r="H886" s="1122"/>
      <c r="I886" s="1122"/>
      <c r="J886" s="1122"/>
      <c r="K886" s="1122"/>
      <c r="L886" s="1122"/>
      <c r="M886" s="1122"/>
      <c r="N886" s="1122"/>
      <c r="O886" s="1122"/>
      <c r="P886" s="1122"/>
      <c r="Q886" s="1122"/>
      <c r="R886" s="1122"/>
      <c r="S886" s="1122"/>
      <c r="T886" s="1122"/>
      <c r="U886" s="1122"/>
      <c r="V886" s="1122"/>
      <c r="W886" s="1122"/>
      <c r="X886" s="1122"/>
      <c r="Y886" s="1122"/>
      <c r="Z886" s="1122"/>
    </row>
    <row r="887">
      <c r="A887" s="1122"/>
      <c r="B887" s="1122"/>
      <c r="C887" s="1122"/>
      <c r="D887" s="1122"/>
      <c r="E887" s="1122"/>
      <c r="F887" s="1122"/>
      <c r="G887" s="1122"/>
      <c r="H887" s="1122"/>
      <c r="I887" s="1122"/>
      <c r="J887" s="1122"/>
      <c r="K887" s="1122"/>
      <c r="L887" s="1122"/>
      <c r="M887" s="1122"/>
      <c r="N887" s="1122"/>
      <c r="O887" s="1122"/>
      <c r="P887" s="1122"/>
      <c r="Q887" s="1122"/>
      <c r="R887" s="1122"/>
      <c r="S887" s="1122"/>
      <c r="T887" s="1122"/>
      <c r="U887" s="1122"/>
      <c r="V887" s="1122"/>
      <c r="W887" s="1122"/>
      <c r="X887" s="1122"/>
      <c r="Y887" s="1122"/>
      <c r="Z887" s="1122"/>
    </row>
    <row r="888">
      <c r="A888" s="1122"/>
      <c r="B888" s="1122"/>
      <c r="C888" s="1122"/>
      <c r="D888" s="1122"/>
      <c r="E888" s="1122"/>
      <c r="F888" s="1122"/>
      <c r="G888" s="1122"/>
      <c r="H888" s="1122"/>
      <c r="I888" s="1122"/>
      <c r="J888" s="1122"/>
      <c r="K888" s="1122"/>
      <c r="L888" s="1122"/>
      <c r="M888" s="1122"/>
      <c r="N888" s="1122"/>
      <c r="O888" s="1122"/>
      <c r="P888" s="1122"/>
      <c r="Q888" s="1122"/>
      <c r="R888" s="1122"/>
      <c r="S888" s="1122"/>
      <c r="T888" s="1122"/>
      <c r="U888" s="1122"/>
      <c r="V888" s="1122"/>
      <c r="W888" s="1122"/>
      <c r="X888" s="1122"/>
      <c r="Y888" s="1122"/>
      <c r="Z888" s="1122"/>
    </row>
    <row r="889">
      <c r="A889" s="1122"/>
      <c r="B889" s="1122"/>
      <c r="C889" s="1122"/>
      <c r="D889" s="1122"/>
      <c r="E889" s="1122"/>
      <c r="F889" s="1122"/>
      <c r="G889" s="1122"/>
      <c r="H889" s="1122"/>
      <c r="I889" s="1122"/>
      <c r="J889" s="1122"/>
      <c r="K889" s="1122"/>
      <c r="L889" s="1122"/>
      <c r="M889" s="1122"/>
      <c r="N889" s="1122"/>
      <c r="O889" s="1122"/>
      <c r="P889" s="1122"/>
      <c r="Q889" s="1122"/>
      <c r="R889" s="1122"/>
      <c r="S889" s="1122"/>
      <c r="T889" s="1122"/>
      <c r="U889" s="1122"/>
      <c r="V889" s="1122"/>
      <c r="W889" s="1122"/>
      <c r="X889" s="1122"/>
      <c r="Y889" s="1122"/>
      <c r="Z889" s="1122"/>
    </row>
    <row r="890">
      <c r="A890" s="1122"/>
      <c r="B890" s="1122"/>
      <c r="C890" s="1122"/>
      <c r="D890" s="1122"/>
      <c r="E890" s="1122"/>
      <c r="F890" s="1122"/>
      <c r="G890" s="1122"/>
      <c r="H890" s="1122"/>
      <c r="I890" s="1122"/>
      <c r="J890" s="1122"/>
      <c r="K890" s="1122"/>
      <c r="L890" s="1122"/>
      <c r="M890" s="1122"/>
      <c r="N890" s="1122"/>
      <c r="O890" s="1122"/>
      <c r="P890" s="1122"/>
      <c r="Q890" s="1122"/>
      <c r="R890" s="1122"/>
      <c r="S890" s="1122"/>
      <c r="T890" s="1122"/>
      <c r="U890" s="1122"/>
      <c r="V890" s="1122"/>
      <c r="W890" s="1122"/>
      <c r="X890" s="1122"/>
      <c r="Y890" s="1122"/>
      <c r="Z890" s="1122"/>
    </row>
    <row r="891">
      <c r="A891" s="1122"/>
      <c r="B891" s="1122"/>
      <c r="C891" s="1122"/>
      <c r="D891" s="1122"/>
      <c r="E891" s="1122"/>
      <c r="F891" s="1122"/>
      <c r="G891" s="1122"/>
      <c r="H891" s="1122"/>
      <c r="I891" s="1122"/>
      <c r="J891" s="1122"/>
      <c r="K891" s="1122"/>
      <c r="L891" s="1122"/>
      <c r="M891" s="1122"/>
      <c r="N891" s="1122"/>
      <c r="O891" s="1122"/>
      <c r="P891" s="1122"/>
      <c r="Q891" s="1122"/>
      <c r="R891" s="1122"/>
      <c r="S891" s="1122"/>
      <c r="T891" s="1122"/>
      <c r="U891" s="1122"/>
      <c r="V891" s="1122"/>
      <c r="W891" s="1122"/>
      <c r="X891" s="1122"/>
      <c r="Y891" s="1122"/>
      <c r="Z891" s="1122"/>
    </row>
    <row r="892">
      <c r="A892" s="1122"/>
      <c r="B892" s="1122"/>
      <c r="C892" s="1122"/>
      <c r="D892" s="1122"/>
      <c r="E892" s="1122"/>
      <c r="F892" s="1122"/>
      <c r="G892" s="1122"/>
      <c r="H892" s="1122"/>
      <c r="I892" s="1122"/>
      <c r="J892" s="1122"/>
      <c r="K892" s="1122"/>
      <c r="L892" s="1122"/>
      <c r="M892" s="1122"/>
      <c r="N892" s="1122"/>
      <c r="O892" s="1122"/>
      <c r="P892" s="1122"/>
      <c r="Q892" s="1122"/>
      <c r="R892" s="1122"/>
      <c r="S892" s="1122"/>
      <c r="T892" s="1122"/>
      <c r="U892" s="1122"/>
      <c r="V892" s="1122"/>
      <c r="W892" s="1122"/>
      <c r="X892" s="1122"/>
      <c r="Y892" s="1122"/>
      <c r="Z892" s="1122"/>
    </row>
    <row r="893">
      <c r="A893" s="1122"/>
      <c r="B893" s="1122"/>
      <c r="C893" s="1122"/>
      <c r="D893" s="1122"/>
      <c r="E893" s="1122"/>
      <c r="F893" s="1122"/>
      <c r="G893" s="1122"/>
      <c r="H893" s="1122"/>
      <c r="I893" s="1122"/>
      <c r="J893" s="1122"/>
      <c r="K893" s="1122"/>
      <c r="L893" s="1122"/>
      <c r="M893" s="1122"/>
      <c r="N893" s="1122"/>
      <c r="O893" s="1122"/>
      <c r="P893" s="1122"/>
      <c r="Q893" s="1122"/>
      <c r="R893" s="1122"/>
      <c r="S893" s="1122"/>
      <c r="T893" s="1122"/>
      <c r="U893" s="1122"/>
      <c r="V893" s="1122"/>
      <c r="W893" s="1122"/>
      <c r="X893" s="1122"/>
      <c r="Y893" s="1122"/>
      <c r="Z893" s="1122"/>
    </row>
    <row r="894">
      <c r="A894" s="1122"/>
      <c r="B894" s="1122"/>
      <c r="C894" s="1122"/>
      <c r="D894" s="1122"/>
      <c r="E894" s="1122"/>
      <c r="F894" s="1122"/>
      <c r="G894" s="1122"/>
      <c r="H894" s="1122"/>
      <c r="I894" s="1122"/>
      <c r="J894" s="1122"/>
      <c r="K894" s="1122"/>
      <c r="L894" s="1122"/>
      <c r="M894" s="1122"/>
      <c r="N894" s="1122"/>
      <c r="O894" s="1122"/>
      <c r="P894" s="1122"/>
      <c r="Q894" s="1122"/>
      <c r="R894" s="1122"/>
      <c r="S894" s="1122"/>
      <c r="T894" s="1122"/>
      <c r="U894" s="1122"/>
      <c r="V894" s="1122"/>
      <c r="W894" s="1122"/>
      <c r="X894" s="1122"/>
      <c r="Y894" s="1122"/>
      <c r="Z894" s="1122"/>
    </row>
    <row r="895">
      <c r="A895" s="1122"/>
      <c r="B895" s="1122"/>
      <c r="C895" s="1122"/>
      <c r="D895" s="1122"/>
      <c r="E895" s="1122"/>
      <c r="F895" s="1122"/>
      <c r="G895" s="1122"/>
      <c r="H895" s="1122"/>
      <c r="I895" s="1122"/>
      <c r="J895" s="1122"/>
      <c r="K895" s="1122"/>
      <c r="L895" s="1122"/>
      <c r="M895" s="1122"/>
      <c r="N895" s="1122"/>
      <c r="O895" s="1122"/>
      <c r="P895" s="1122"/>
      <c r="Q895" s="1122"/>
      <c r="R895" s="1122"/>
      <c r="S895" s="1122"/>
      <c r="T895" s="1122"/>
      <c r="U895" s="1122"/>
      <c r="V895" s="1122"/>
      <c r="W895" s="1122"/>
      <c r="X895" s="1122"/>
      <c r="Y895" s="1122"/>
      <c r="Z895" s="1122"/>
    </row>
    <row r="896">
      <c r="A896" s="1122"/>
      <c r="B896" s="1122"/>
      <c r="C896" s="1122"/>
      <c r="D896" s="1122"/>
      <c r="E896" s="1122"/>
      <c r="F896" s="1122"/>
      <c r="G896" s="1122"/>
      <c r="H896" s="1122"/>
      <c r="I896" s="1122"/>
      <c r="J896" s="1122"/>
      <c r="K896" s="1122"/>
      <c r="L896" s="1122"/>
      <c r="M896" s="1122"/>
      <c r="N896" s="1122"/>
      <c r="O896" s="1122"/>
      <c r="P896" s="1122"/>
      <c r="Q896" s="1122"/>
      <c r="R896" s="1122"/>
      <c r="S896" s="1122"/>
      <c r="T896" s="1122"/>
      <c r="U896" s="1122"/>
      <c r="V896" s="1122"/>
      <c r="W896" s="1122"/>
      <c r="X896" s="1122"/>
      <c r="Y896" s="1122"/>
      <c r="Z896" s="1122"/>
    </row>
    <row r="897">
      <c r="A897" s="1122"/>
      <c r="B897" s="1122"/>
      <c r="C897" s="1122"/>
      <c r="D897" s="1122"/>
      <c r="E897" s="1122"/>
      <c r="F897" s="1122"/>
      <c r="G897" s="1122"/>
      <c r="H897" s="1122"/>
      <c r="I897" s="1122"/>
      <c r="J897" s="1122"/>
      <c r="K897" s="1122"/>
      <c r="L897" s="1122"/>
      <c r="M897" s="1122"/>
      <c r="N897" s="1122"/>
      <c r="O897" s="1122"/>
      <c r="P897" s="1122"/>
      <c r="Q897" s="1122"/>
      <c r="R897" s="1122"/>
      <c r="S897" s="1122"/>
      <c r="T897" s="1122"/>
      <c r="U897" s="1122"/>
      <c r="V897" s="1122"/>
      <c r="W897" s="1122"/>
      <c r="X897" s="1122"/>
      <c r="Y897" s="1122"/>
      <c r="Z897" s="1122"/>
    </row>
    <row r="898">
      <c r="A898" s="1122"/>
      <c r="B898" s="1122"/>
      <c r="C898" s="1122"/>
      <c r="D898" s="1122"/>
      <c r="E898" s="1122"/>
      <c r="F898" s="1122"/>
      <c r="G898" s="1122"/>
      <c r="H898" s="1122"/>
      <c r="I898" s="1122"/>
      <c r="J898" s="1122"/>
      <c r="K898" s="1122"/>
      <c r="L898" s="1122"/>
      <c r="M898" s="1122"/>
      <c r="N898" s="1122"/>
      <c r="O898" s="1122"/>
      <c r="P898" s="1122"/>
      <c r="Q898" s="1122"/>
      <c r="R898" s="1122"/>
      <c r="S898" s="1122"/>
      <c r="T898" s="1122"/>
      <c r="U898" s="1122"/>
      <c r="V898" s="1122"/>
      <c r="W898" s="1122"/>
      <c r="X898" s="1122"/>
      <c r="Y898" s="1122"/>
      <c r="Z898" s="1122"/>
    </row>
    <row r="899">
      <c r="A899" s="1122"/>
      <c r="B899" s="1122"/>
      <c r="C899" s="1122"/>
      <c r="D899" s="1122"/>
      <c r="E899" s="1122"/>
      <c r="F899" s="1122"/>
      <c r="G899" s="1122"/>
      <c r="H899" s="1122"/>
      <c r="I899" s="1122"/>
      <c r="J899" s="1122"/>
      <c r="K899" s="1122"/>
      <c r="L899" s="1122"/>
      <c r="M899" s="1122"/>
      <c r="N899" s="1122"/>
      <c r="O899" s="1122"/>
      <c r="P899" s="1122"/>
      <c r="Q899" s="1122"/>
      <c r="R899" s="1122"/>
      <c r="S899" s="1122"/>
      <c r="T899" s="1122"/>
      <c r="U899" s="1122"/>
      <c r="V899" s="1122"/>
      <c r="W899" s="1122"/>
      <c r="X899" s="1122"/>
      <c r="Y899" s="1122"/>
      <c r="Z899" s="1122"/>
    </row>
    <row r="900">
      <c r="A900" s="1122"/>
      <c r="B900" s="1122"/>
      <c r="C900" s="1122"/>
      <c r="D900" s="1122"/>
      <c r="E900" s="1122"/>
      <c r="F900" s="1122"/>
      <c r="G900" s="1122"/>
      <c r="H900" s="1122"/>
      <c r="I900" s="1122"/>
      <c r="J900" s="1122"/>
      <c r="K900" s="1122"/>
      <c r="L900" s="1122"/>
      <c r="M900" s="1122"/>
      <c r="N900" s="1122"/>
      <c r="O900" s="1122"/>
      <c r="P900" s="1122"/>
      <c r="Q900" s="1122"/>
      <c r="R900" s="1122"/>
      <c r="S900" s="1122"/>
      <c r="T900" s="1122"/>
      <c r="U900" s="1122"/>
      <c r="V900" s="1122"/>
      <c r="W900" s="1122"/>
      <c r="X900" s="1122"/>
      <c r="Y900" s="1122"/>
      <c r="Z900" s="1122"/>
    </row>
    <row r="901">
      <c r="A901" s="1122"/>
      <c r="B901" s="1122"/>
      <c r="C901" s="1122"/>
      <c r="D901" s="1122"/>
      <c r="E901" s="1122"/>
      <c r="F901" s="1122"/>
      <c r="G901" s="1122"/>
      <c r="H901" s="1122"/>
      <c r="I901" s="1122"/>
      <c r="J901" s="1122"/>
      <c r="K901" s="1122"/>
      <c r="L901" s="1122"/>
      <c r="M901" s="1122"/>
      <c r="N901" s="1122"/>
      <c r="O901" s="1122"/>
      <c r="P901" s="1122"/>
      <c r="Q901" s="1122"/>
      <c r="R901" s="1122"/>
      <c r="S901" s="1122"/>
      <c r="T901" s="1122"/>
      <c r="U901" s="1122"/>
      <c r="V901" s="1122"/>
      <c r="W901" s="1122"/>
      <c r="X901" s="1122"/>
      <c r="Y901" s="1122"/>
      <c r="Z901" s="1122"/>
    </row>
    <row r="902">
      <c r="A902" s="1122"/>
      <c r="B902" s="1122"/>
      <c r="C902" s="1122"/>
      <c r="D902" s="1122"/>
      <c r="E902" s="1122"/>
      <c r="F902" s="1122"/>
      <c r="G902" s="1122"/>
      <c r="H902" s="1122"/>
      <c r="I902" s="1122"/>
      <c r="J902" s="1122"/>
      <c r="K902" s="1122"/>
      <c r="L902" s="1122"/>
      <c r="M902" s="1122"/>
      <c r="N902" s="1122"/>
      <c r="O902" s="1122"/>
      <c r="P902" s="1122"/>
      <c r="Q902" s="1122"/>
      <c r="R902" s="1122"/>
      <c r="S902" s="1122"/>
      <c r="T902" s="1122"/>
      <c r="U902" s="1122"/>
      <c r="V902" s="1122"/>
      <c r="W902" s="1122"/>
      <c r="X902" s="1122"/>
      <c r="Y902" s="1122"/>
      <c r="Z902" s="1122"/>
    </row>
    <row r="903">
      <c r="A903" s="1122"/>
      <c r="B903" s="1122"/>
      <c r="C903" s="1122"/>
      <c r="D903" s="1122"/>
      <c r="E903" s="1122"/>
      <c r="F903" s="1122"/>
      <c r="G903" s="1122"/>
      <c r="H903" s="1122"/>
      <c r="I903" s="1122"/>
      <c r="J903" s="1122"/>
      <c r="K903" s="1122"/>
      <c r="L903" s="1122"/>
      <c r="M903" s="1122"/>
      <c r="N903" s="1122"/>
      <c r="O903" s="1122"/>
      <c r="P903" s="1122"/>
      <c r="Q903" s="1122"/>
      <c r="R903" s="1122"/>
      <c r="S903" s="1122"/>
      <c r="T903" s="1122"/>
      <c r="U903" s="1122"/>
      <c r="V903" s="1122"/>
      <c r="W903" s="1122"/>
      <c r="X903" s="1122"/>
      <c r="Y903" s="1122"/>
      <c r="Z903" s="1122"/>
    </row>
    <row r="904">
      <c r="A904" s="1122"/>
      <c r="B904" s="1122"/>
      <c r="C904" s="1122"/>
      <c r="D904" s="1122"/>
      <c r="E904" s="1122"/>
      <c r="F904" s="1122"/>
      <c r="G904" s="1122"/>
      <c r="H904" s="1122"/>
      <c r="I904" s="1122"/>
      <c r="J904" s="1122"/>
      <c r="K904" s="1122"/>
      <c r="L904" s="1122"/>
      <c r="M904" s="1122"/>
      <c r="N904" s="1122"/>
      <c r="O904" s="1122"/>
      <c r="P904" s="1122"/>
      <c r="Q904" s="1122"/>
      <c r="R904" s="1122"/>
      <c r="S904" s="1122"/>
      <c r="T904" s="1122"/>
      <c r="U904" s="1122"/>
      <c r="V904" s="1122"/>
      <c r="W904" s="1122"/>
      <c r="X904" s="1122"/>
      <c r="Y904" s="1122"/>
      <c r="Z904" s="1122"/>
    </row>
    <row r="905">
      <c r="A905" s="1122"/>
      <c r="B905" s="1122"/>
      <c r="C905" s="1122"/>
      <c r="D905" s="1122"/>
      <c r="E905" s="1122"/>
      <c r="F905" s="1122"/>
      <c r="G905" s="1122"/>
      <c r="H905" s="1122"/>
      <c r="I905" s="1122"/>
      <c r="J905" s="1122"/>
      <c r="K905" s="1122"/>
      <c r="L905" s="1122"/>
      <c r="M905" s="1122"/>
      <c r="N905" s="1122"/>
      <c r="O905" s="1122"/>
      <c r="P905" s="1122"/>
      <c r="Q905" s="1122"/>
      <c r="R905" s="1122"/>
      <c r="S905" s="1122"/>
      <c r="T905" s="1122"/>
      <c r="U905" s="1122"/>
      <c r="V905" s="1122"/>
      <c r="W905" s="1122"/>
      <c r="X905" s="1122"/>
      <c r="Y905" s="1122"/>
      <c r="Z905" s="1122"/>
    </row>
    <row r="906">
      <c r="A906" s="1122"/>
      <c r="B906" s="1122"/>
      <c r="C906" s="1122"/>
      <c r="D906" s="1122"/>
      <c r="E906" s="1122"/>
      <c r="F906" s="1122"/>
      <c r="G906" s="1122"/>
      <c r="H906" s="1122"/>
      <c r="I906" s="1122"/>
      <c r="J906" s="1122"/>
      <c r="K906" s="1122"/>
      <c r="L906" s="1122"/>
      <c r="M906" s="1122"/>
      <c r="N906" s="1122"/>
      <c r="O906" s="1122"/>
      <c r="P906" s="1122"/>
      <c r="Q906" s="1122"/>
      <c r="R906" s="1122"/>
      <c r="S906" s="1122"/>
      <c r="T906" s="1122"/>
      <c r="U906" s="1122"/>
      <c r="V906" s="1122"/>
      <c r="W906" s="1122"/>
      <c r="X906" s="1122"/>
      <c r="Y906" s="1122"/>
      <c r="Z906" s="1122"/>
    </row>
    <row r="907">
      <c r="A907" s="1122"/>
      <c r="B907" s="1122"/>
      <c r="C907" s="1122"/>
      <c r="D907" s="1122"/>
      <c r="E907" s="1122"/>
      <c r="F907" s="1122"/>
      <c r="G907" s="1122"/>
      <c r="H907" s="1122"/>
      <c r="I907" s="1122"/>
      <c r="J907" s="1122"/>
      <c r="K907" s="1122"/>
      <c r="L907" s="1122"/>
      <c r="M907" s="1122"/>
      <c r="N907" s="1122"/>
      <c r="O907" s="1122"/>
      <c r="P907" s="1122"/>
      <c r="Q907" s="1122"/>
      <c r="R907" s="1122"/>
      <c r="S907" s="1122"/>
      <c r="T907" s="1122"/>
      <c r="U907" s="1122"/>
      <c r="V907" s="1122"/>
      <c r="W907" s="1122"/>
      <c r="X907" s="1122"/>
      <c r="Y907" s="1122"/>
      <c r="Z907" s="1122"/>
    </row>
    <row r="908">
      <c r="A908" s="1122"/>
      <c r="B908" s="1122"/>
      <c r="C908" s="1122"/>
      <c r="D908" s="1122"/>
      <c r="E908" s="1122"/>
      <c r="F908" s="1122"/>
      <c r="G908" s="1122"/>
      <c r="H908" s="1122"/>
      <c r="I908" s="1122"/>
      <c r="J908" s="1122"/>
      <c r="K908" s="1122"/>
      <c r="L908" s="1122"/>
      <c r="M908" s="1122"/>
      <c r="N908" s="1122"/>
      <c r="O908" s="1122"/>
      <c r="P908" s="1122"/>
      <c r="Q908" s="1122"/>
      <c r="R908" s="1122"/>
      <c r="S908" s="1122"/>
      <c r="T908" s="1122"/>
      <c r="U908" s="1122"/>
      <c r="V908" s="1122"/>
      <c r="W908" s="1122"/>
      <c r="X908" s="1122"/>
      <c r="Y908" s="1122"/>
      <c r="Z908" s="1122"/>
    </row>
    <row r="909">
      <c r="A909" s="1122"/>
      <c r="B909" s="1122"/>
      <c r="C909" s="1122"/>
      <c r="D909" s="1122"/>
      <c r="E909" s="1122"/>
      <c r="F909" s="1122"/>
      <c r="G909" s="1122"/>
      <c r="H909" s="1122"/>
      <c r="I909" s="1122"/>
      <c r="J909" s="1122"/>
      <c r="K909" s="1122"/>
      <c r="L909" s="1122"/>
      <c r="M909" s="1122"/>
      <c r="N909" s="1122"/>
      <c r="O909" s="1122"/>
      <c r="P909" s="1122"/>
      <c r="Q909" s="1122"/>
      <c r="R909" s="1122"/>
      <c r="S909" s="1122"/>
      <c r="T909" s="1122"/>
      <c r="U909" s="1122"/>
      <c r="V909" s="1122"/>
      <c r="W909" s="1122"/>
      <c r="X909" s="1122"/>
      <c r="Y909" s="1122"/>
      <c r="Z909" s="1122"/>
    </row>
    <row r="910">
      <c r="A910" s="1122"/>
      <c r="B910" s="1122"/>
      <c r="C910" s="1122"/>
      <c r="D910" s="1122"/>
      <c r="E910" s="1122"/>
      <c r="F910" s="1122"/>
      <c r="G910" s="1122"/>
      <c r="H910" s="1122"/>
      <c r="I910" s="1122"/>
      <c r="J910" s="1122"/>
      <c r="K910" s="1122"/>
      <c r="L910" s="1122"/>
      <c r="M910" s="1122"/>
      <c r="N910" s="1122"/>
      <c r="O910" s="1122"/>
      <c r="P910" s="1122"/>
      <c r="Q910" s="1122"/>
      <c r="R910" s="1122"/>
      <c r="S910" s="1122"/>
      <c r="T910" s="1122"/>
      <c r="U910" s="1122"/>
      <c r="V910" s="1122"/>
      <c r="W910" s="1122"/>
      <c r="X910" s="1122"/>
      <c r="Y910" s="1122"/>
      <c r="Z910" s="1122"/>
    </row>
    <row r="911">
      <c r="A911" s="1122"/>
      <c r="B911" s="1122"/>
      <c r="C911" s="1122"/>
      <c r="D911" s="1122"/>
      <c r="E911" s="1122"/>
      <c r="F911" s="1122"/>
      <c r="G911" s="1122"/>
      <c r="H911" s="1122"/>
      <c r="I911" s="1122"/>
      <c r="J911" s="1122"/>
      <c r="K911" s="1122"/>
      <c r="L911" s="1122"/>
      <c r="M911" s="1122"/>
      <c r="N911" s="1122"/>
      <c r="O911" s="1122"/>
      <c r="P911" s="1122"/>
      <c r="Q911" s="1122"/>
      <c r="R911" s="1122"/>
      <c r="S911" s="1122"/>
      <c r="T911" s="1122"/>
      <c r="U911" s="1122"/>
      <c r="V911" s="1122"/>
      <c r="W911" s="1122"/>
      <c r="X911" s="1122"/>
      <c r="Y911" s="1122"/>
      <c r="Z911" s="1122"/>
    </row>
    <row r="912">
      <c r="A912" s="1122"/>
      <c r="B912" s="1122"/>
      <c r="C912" s="1122"/>
      <c r="D912" s="1122"/>
      <c r="E912" s="1122"/>
      <c r="F912" s="1122"/>
      <c r="G912" s="1122"/>
      <c r="H912" s="1122"/>
      <c r="I912" s="1122"/>
      <c r="J912" s="1122"/>
      <c r="K912" s="1122"/>
      <c r="L912" s="1122"/>
      <c r="M912" s="1122"/>
      <c r="N912" s="1122"/>
      <c r="O912" s="1122"/>
      <c r="P912" s="1122"/>
      <c r="Q912" s="1122"/>
      <c r="R912" s="1122"/>
      <c r="S912" s="1122"/>
      <c r="T912" s="1122"/>
      <c r="U912" s="1122"/>
      <c r="V912" s="1122"/>
      <c r="W912" s="1122"/>
      <c r="X912" s="1122"/>
      <c r="Y912" s="1122"/>
      <c r="Z912" s="1122"/>
    </row>
    <row r="913">
      <c r="A913" s="1122"/>
      <c r="B913" s="1122"/>
      <c r="C913" s="1122"/>
      <c r="D913" s="1122"/>
      <c r="E913" s="1122"/>
      <c r="F913" s="1122"/>
      <c r="G913" s="1122"/>
      <c r="H913" s="1122"/>
      <c r="I913" s="1122"/>
      <c r="J913" s="1122"/>
      <c r="K913" s="1122"/>
      <c r="L913" s="1122"/>
      <c r="M913" s="1122"/>
      <c r="N913" s="1122"/>
      <c r="O913" s="1122"/>
      <c r="P913" s="1122"/>
      <c r="Q913" s="1122"/>
      <c r="R913" s="1122"/>
      <c r="S913" s="1122"/>
      <c r="T913" s="1122"/>
      <c r="U913" s="1122"/>
      <c r="V913" s="1122"/>
      <c r="W913" s="1122"/>
      <c r="X913" s="1122"/>
      <c r="Y913" s="1122"/>
      <c r="Z913" s="1122"/>
    </row>
    <row r="914">
      <c r="A914" s="1122"/>
      <c r="B914" s="1122"/>
      <c r="C914" s="1122"/>
      <c r="D914" s="1122"/>
      <c r="E914" s="1122"/>
      <c r="F914" s="1122"/>
      <c r="G914" s="1122"/>
      <c r="H914" s="1122"/>
      <c r="I914" s="1122"/>
      <c r="J914" s="1122"/>
      <c r="K914" s="1122"/>
      <c r="L914" s="1122"/>
      <c r="M914" s="1122"/>
      <c r="N914" s="1122"/>
      <c r="O914" s="1122"/>
      <c r="P914" s="1122"/>
      <c r="Q914" s="1122"/>
      <c r="R914" s="1122"/>
      <c r="S914" s="1122"/>
      <c r="T914" s="1122"/>
      <c r="U914" s="1122"/>
      <c r="V914" s="1122"/>
      <c r="W914" s="1122"/>
      <c r="X914" s="1122"/>
      <c r="Y914" s="1122"/>
      <c r="Z914" s="1122"/>
    </row>
    <row r="915">
      <c r="A915" s="1122"/>
      <c r="B915" s="1122"/>
      <c r="C915" s="1122"/>
      <c r="D915" s="1122"/>
      <c r="E915" s="1122"/>
      <c r="F915" s="1122"/>
      <c r="G915" s="1122"/>
      <c r="H915" s="1122"/>
      <c r="I915" s="1122"/>
      <c r="J915" s="1122"/>
      <c r="K915" s="1122"/>
      <c r="L915" s="1122"/>
      <c r="M915" s="1122"/>
      <c r="N915" s="1122"/>
      <c r="O915" s="1122"/>
      <c r="P915" s="1122"/>
      <c r="Q915" s="1122"/>
      <c r="R915" s="1122"/>
      <c r="S915" s="1122"/>
      <c r="T915" s="1122"/>
      <c r="U915" s="1122"/>
      <c r="V915" s="1122"/>
      <c r="W915" s="1122"/>
      <c r="X915" s="1122"/>
      <c r="Y915" s="1122"/>
      <c r="Z915" s="1122"/>
    </row>
    <row r="916">
      <c r="A916" s="1122"/>
      <c r="B916" s="1122"/>
      <c r="C916" s="1122"/>
      <c r="D916" s="1122"/>
      <c r="E916" s="1122"/>
      <c r="F916" s="1122"/>
      <c r="G916" s="1122"/>
      <c r="H916" s="1122"/>
      <c r="I916" s="1122"/>
      <c r="J916" s="1122"/>
      <c r="K916" s="1122"/>
      <c r="L916" s="1122"/>
      <c r="M916" s="1122"/>
      <c r="N916" s="1122"/>
      <c r="O916" s="1122"/>
      <c r="P916" s="1122"/>
      <c r="Q916" s="1122"/>
      <c r="R916" s="1122"/>
      <c r="S916" s="1122"/>
      <c r="T916" s="1122"/>
      <c r="U916" s="1122"/>
      <c r="V916" s="1122"/>
      <c r="W916" s="1122"/>
      <c r="X916" s="1122"/>
      <c r="Y916" s="1122"/>
      <c r="Z916" s="1122"/>
    </row>
    <row r="917">
      <c r="A917" s="1122"/>
      <c r="B917" s="1122"/>
      <c r="C917" s="1122"/>
      <c r="D917" s="1122"/>
      <c r="E917" s="1122"/>
      <c r="F917" s="1122"/>
      <c r="G917" s="1122"/>
      <c r="H917" s="1122"/>
      <c r="I917" s="1122"/>
      <c r="J917" s="1122"/>
      <c r="K917" s="1122"/>
      <c r="L917" s="1122"/>
      <c r="M917" s="1122"/>
      <c r="N917" s="1122"/>
      <c r="O917" s="1122"/>
      <c r="P917" s="1122"/>
      <c r="Q917" s="1122"/>
      <c r="R917" s="1122"/>
      <c r="S917" s="1122"/>
      <c r="T917" s="1122"/>
      <c r="U917" s="1122"/>
      <c r="V917" s="1122"/>
      <c r="W917" s="1122"/>
      <c r="X917" s="1122"/>
      <c r="Y917" s="1122"/>
      <c r="Z917" s="1122"/>
    </row>
    <row r="918">
      <c r="A918" s="1122"/>
      <c r="B918" s="1122"/>
      <c r="C918" s="1122"/>
      <c r="D918" s="1122"/>
      <c r="E918" s="1122"/>
      <c r="F918" s="1122"/>
      <c r="G918" s="1122"/>
      <c r="H918" s="1122"/>
      <c r="I918" s="1122"/>
      <c r="J918" s="1122"/>
      <c r="K918" s="1122"/>
      <c r="L918" s="1122"/>
      <c r="M918" s="1122"/>
      <c r="N918" s="1122"/>
      <c r="O918" s="1122"/>
      <c r="P918" s="1122"/>
      <c r="Q918" s="1122"/>
      <c r="R918" s="1122"/>
      <c r="S918" s="1122"/>
      <c r="T918" s="1122"/>
      <c r="U918" s="1122"/>
      <c r="V918" s="1122"/>
      <c r="W918" s="1122"/>
      <c r="X918" s="1122"/>
      <c r="Y918" s="1122"/>
      <c r="Z918" s="1122"/>
    </row>
    <row r="919">
      <c r="A919" s="1122"/>
      <c r="B919" s="1122"/>
      <c r="C919" s="1122"/>
      <c r="D919" s="1122"/>
      <c r="E919" s="1122"/>
      <c r="F919" s="1122"/>
      <c r="G919" s="1122"/>
      <c r="H919" s="1122"/>
      <c r="I919" s="1122"/>
      <c r="J919" s="1122"/>
      <c r="K919" s="1122"/>
      <c r="L919" s="1122"/>
      <c r="M919" s="1122"/>
      <c r="N919" s="1122"/>
      <c r="O919" s="1122"/>
      <c r="P919" s="1122"/>
      <c r="Q919" s="1122"/>
      <c r="R919" s="1122"/>
      <c r="S919" s="1122"/>
      <c r="T919" s="1122"/>
      <c r="U919" s="1122"/>
      <c r="V919" s="1122"/>
      <c r="W919" s="1122"/>
      <c r="X919" s="1122"/>
      <c r="Y919" s="1122"/>
      <c r="Z919" s="1122"/>
    </row>
    <row r="920">
      <c r="A920" s="1122"/>
      <c r="B920" s="1122"/>
      <c r="C920" s="1122"/>
      <c r="D920" s="1122"/>
      <c r="E920" s="1122"/>
      <c r="F920" s="1122"/>
      <c r="G920" s="1122"/>
      <c r="H920" s="1122"/>
      <c r="I920" s="1122"/>
      <c r="J920" s="1122"/>
      <c r="K920" s="1122"/>
      <c r="L920" s="1122"/>
      <c r="M920" s="1122"/>
      <c r="N920" s="1122"/>
      <c r="O920" s="1122"/>
      <c r="P920" s="1122"/>
      <c r="Q920" s="1122"/>
      <c r="R920" s="1122"/>
      <c r="S920" s="1122"/>
      <c r="T920" s="1122"/>
      <c r="U920" s="1122"/>
      <c r="V920" s="1122"/>
      <c r="W920" s="1122"/>
      <c r="X920" s="1122"/>
      <c r="Y920" s="1122"/>
      <c r="Z920" s="1122"/>
    </row>
    <row r="921">
      <c r="A921" s="1122"/>
      <c r="B921" s="1122"/>
      <c r="C921" s="1122"/>
      <c r="D921" s="1122"/>
      <c r="E921" s="1122"/>
      <c r="F921" s="1122"/>
      <c r="G921" s="1122"/>
      <c r="H921" s="1122"/>
      <c r="I921" s="1122"/>
      <c r="J921" s="1122"/>
      <c r="K921" s="1122"/>
      <c r="L921" s="1122"/>
      <c r="M921" s="1122"/>
      <c r="N921" s="1122"/>
      <c r="O921" s="1122"/>
      <c r="P921" s="1122"/>
      <c r="Q921" s="1122"/>
      <c r="R921" s="1122"/>
      <c r="S921" s="1122"/>
      <c r="T921" s="1122"/>
      <c r="U921" s="1122"/>
      <c r="V921" s="1122"/>
      <c r="W921" s="1122"/>
      <c r="X921" s="1122"/>
      <c r="Y921" s="1122"/>
      <c r="Z921" s="1122"/>
    </row>
    <row r="922">
      <c r="A922" s="1122"/>
      <c r="B922" s="1122"/>
      <c r="C922" s="1122"/>
      <c r="D922" s="1122"/>
      <c r="E922" s="1122"/>
      <c r="F922" s="1122"/>
      <c r="G922" s="1122"/>
      <c r="H922" s="1122"/>
      <c r="I922" s="1122"/>
      <c r="J922" s="1122"/>
      <c r="K922" s="1122"/>
      <c r="L922" s="1122"/>
      <c r="M922" s="1122"/>
      <c r="N922" s="1122"/>
      <c r="O922" s="1122"/>
      <c r="P922" s="1122"/>
      <c r="Q922" s="1122"/>
      <c r="R922" s="1122"/>
      <c r="S922" s="1122"/>
      <c r="T922" s="1122"/>
      <c r="U922" s="1122"/>
      <c r="V922" s="1122"/>
      <c r="W922" s="1122"/>
      <c r="X922" s="1122"/>
      <c r="Y922" s="1122"/>
      <c r="Z922" s="1122"/>
    </row>
    <row r="923">
      <c r="A923" s="1122"/>
      <c r="B923" s="1122"/>
      <c r="C923" s="1122"/>
      <c r="D923" s="1122"/>
      <c r="E923" s="1122"/>
      <c r="F923" s="1122"/>
      <c r="G923" s="1122"/>
      <c r="H923" s="1122"/>
      <c r="I923" s="1122"/>
      <c r="J923" s="1122"/>
      <c r="K923" s="1122"/>
      <c r="L923" s="1122"/>
      <c r="M923" s="1122"/>
      <c r="N923" s="1122"/>
      <c r="O923" s="1122"/>
      <c r="P923" s="1122"/>
      <c r="Q923" s="1122"/>
      <c r="R923" s="1122"/>
      <c r="S923" s="1122"/>
      <c r="T923" s="1122"/>
      <c r="U923" s="1122"/>
      <c r="V923" s="1122"/>
      <c r="W923" s="1122"/>
      <c r="X923" s="1122"/>
      <c r="Y923" s="1122"/>
      <c r="Z923" s="1122"/>
    </row>
    <row r="924">
      <c r="A924" s="1122"/>
      <c r="B924" s="1122"/>
      <c r="C924" s="1122"/>
      <c r="D924" s="1122"/>
      <c r="E924" s="1122"/>
      <c r="F924" s="1122"/>
      <c r="G924" s="1122"/>
      <c r="H924" s="1122"/>
      <c r="I924" s="1122"/>
      <c r="J924" s="1122"/>
      <c r="K924" s="1122"/>
      <c r="L924" s="1122"/>
      <c r="M924" s="1122"/>
      <c r="N924" s="1122"/>
      <c r="O924" s="1122"/>
      <c r="P924" s="1122"/>
      <c r="Q924" s="1122"/>
      <c r="R924" s="1122"/>
      <c r="S924" s="1122"/>
      <c r="T924" s="1122"/>
      <c r="U924" s="1122"/>
      <c r="V924" s="1122"/>
      <c r="W924" s="1122"/>
      <c r="X924" s="1122"/>
      <c r="Y924" s="1122"/>
      <c r="Z924" s="1122"/>
    </row>
    <row r="925">
      <c r="A925" s="1122"/>
      <c r="B925" s="1122"/>
      <c r="C925" s="1122"/>
      <c r="D925" s="1122"/>
      <c r="E925" s="1122"/>
      <c r="F925" s="1122"/>
      <c r="G925" s="1122"/>
      <c r="H925" s="1122"/>
      <c r="I925" s="1122"/>
      <c r="J925" s="1122"/>
      <c r="K925" s="1122"/>
      <c r="L925" s="1122"/>
      <c r="M925" s="1122"/>
      <c r="N925" s="1122"/>
      <c r="O925" s="1122"/>
      <c r="P925" s="1122"/>
      <c r="Q925" s="1122"/>
      <c r="R925" s="1122"/>
      <c r="S925" s="1122"/>
      <c r="T925" s="1122"/>
      <c r="U925" s="1122"/>
      <c r="V925" s="1122"/>
      <c r="W925" s="1122"/>
      <c r="X925" s="1122"/>
      <c r="Y925" s="1122"/>
      <c r="Z925" s="1122"/>
    </row>
    <row r="926">
      <c r="A926" s="1122"/>
      <c r="B926" s="1122"/>
      <c r="C926" s="1122"/>
      <c r="D926" s="1122"/>
      <c r="E926" s="1122"/>
      <c r="F926" s="1122"/>
      <c r="G926" s="1122"/>
      <c r="H926" s="1122"/>
      <c r="I926" s="1122"/>
      <c r="J926" s="1122"/>
      <c r="K926" s="1122"/>
      <c r="L926" s="1122"/>
      <c r="M926" s="1122"/>
      <c r="N926" s="1122"/>
      <c r="O926" s="1122"/>
      <c r="P926" s="1122"/>
      <c r="Q926" s="1122"/>
      <c r="R926" s="1122"/>
      <c r="S926" s="1122"/>
      <c r="T926" s="1122"/>
      <c r="U926" s="1122"/>
      <c r="V926" s="1122"/>
      <c r="W926" s="1122"/>
      <c r="X926" s="1122"/>
      <c r="Y926" s="1122"/>
      <c r="Z926" s="1122"/>
    </row>
    <row r="927">
      <c r="A927" s="1122"/>
      <c r="B927" s="1122"/>
      <c r="C927" s="1122"/>
      <c r="D927" s="1122"/>
      <c r="E927" s="1122"/>
      <c r="F927" s="1122"/>
      <c r="G927" s="1122"/>
      <c r="H927" s="1122"/>
      <c r="I927" s="1122"/>
      <c r="J927" s="1122"/>
      <c r="K927" s="1122"/>
      <c r="L927" s="1122"/>
      <c r="M927" s="1122"/>
      <c r="N927" s="1122"/>
      <c r="O927" s="1122"/>
      <c r="P927" s="1122"/>
      <c r="Q927" s="1122"/>
      <c r="R927" s="1122"/>
      <c r="S927" s="1122"/>
      <c r="T927" s="1122"/>
      <c r="U927" s="1122"/>
      <c r="V927" s="1122"/>
      <c r="W927" s="1122"/>
      <c r="X927" s="1122"/>
      <c r="Y927" s="1122"/>
      <c r="Z927" s="1122"/>
    </row>
    <row r="928">
      <c r="A928" s="1122"/>
      <c r="B928" s="1122"/>
      <c r="C928" s="1122"/>
      <c r="D928" s="1122"/>
      <c r="E928" s="1122"/>
      <c r="F928" s="1122"/>
      <c r="G928" s="1122"/>
      <c r="H928" s="1122"/>
      <c r="I928" s="1122"/>
      <c r="J928" s="1122"/>
      <c r="K928" s="1122"/>
      <c r="L928" s="1122"/>
      <c r="M928" s="1122"/>
      <c r="N928" s="1122"/>
      <c r="O928" s="1122"/>
      <c r="P928" s="1122"/>
      <c r="Q928" s="1122"/>
      <c r="R928" s="1122"/>
      <c r="S928" s="1122"/>
      <c r="T928" s="1122"/>
      <c r="U928" s="1122"/>
      <c r="V928" s="1122"/>
      <c r="W928" s="1122"/>
      <c r="X928" s="1122"/>
      <c r="Y928" s="1122"/>
      <c r="Z928" s="1122"/>
    </row>
    <row r="929">
      <c r="A929" s="1122"/>
      <c r="B929" s="1122"/>
      <c r="C929" s="1122"/>
      <c r="D929" s="1122"/>
      <c r="E929" s="1122"/>
      <c r="F929" s="1122"/>
      <c r="G929" s="1122"/>
      <c r="H929" s="1122"/>
      <c r="I929" s="1122"/>
      <c r="J929" s="1122"/>
      <c r="K929" s="1122"/>
      <c r="L929" s="1122"/>
      <c r="M929" s="1122"/>
      <c r="N929" s="1122"/>
      <c r="O929" s="1122"/>
      <c r="P929" s="1122"/>
      <c r="Q929" s="1122"/>
      <c r="R929" s="1122"/>
      <c r="S929" s="1122"/>
      <c r="T929" s="1122"/>
      <c r="U929" s="1122"/>
      <c r="V929" s="1122"/>
      <c r="W929" s="1122"/>
      <c r="X929" s="1122"/>
      <c r="Y929" s="1122"/>
      <c r="Z929" s="1122"/>
    </row>
    <row r="930">
      <c r="A930" s="1122"/>
      <c r="B930" s="1122"/>
      <c r="C930" s="1122"/>
      <c r="D930" s="1122"/>
      <c r="E930" s="1122"/>
      <c r="F930" s="1122"/>
      <c r="G930" s="1122"/>
      <c r="H930" s="1122"/>
      <c r="I930" s="1122"/>
      <c r="J930" s="1122"/>
      <c r="K930" s="1122"/>
      <c r="L930" s="1122"/>
      <c r="M930" s="1122"/>
      <c r="N930" s="1122"/>
      <c r="O930" s="1122"/>
      <c r="P930" s="1122"/>
      <c r="Q930" s="1122"/>
      <c r="R930" s="1122"/>
      <c r="S930" s="1122"/>
      <c r="T930" s="1122"/>
      <c r="U930" s="1122"/>
      <c r="V930" s="1122"/>
      <c r="W930" s="1122"/>
      <c r="X930" s="1122"/>
      <c r="Y930" s="1122"/>
      <c r="Z930" s="1122"/>
    </row>
    <row r="931">
      <c r="A931" s="1122"/>
      <c r="B931" s="1122"/>
      <c r="C931" s="1122"/>
      <c r="D931" s="1122"/>
      <c r="E931" s="1122"/>
      <c r="F931" s="1122"/>
      <c r="G931" s="1122"/>
      <c r="H931" s="1122"/>
      <c r="I931" s="1122"/>
      <c r="J931" s="1122"/>
      <c r="K931" s="1122"/>
      <c r="L931" s="1122"/>
      <c r="M931" s="1122"/>
      <c r="N931" s="1122"/>
      <c r="O931" s="1122"/>
      <c r="P931" s="1122"/>
      <c r="Q931" s="1122"/>
      <c r="R931" s="1122"/>
      <c r="S931" s="1122"/>
      <c r="T931" s="1122"/>
      <c r="U931" s="1122"/>
      <c r="V931" s="1122"/>
      <c r="W931" s="1122"/>
      <c r="X931" s="1122"/>
      <c r="Y931" s="1122"/>
      <c r="Z931" s="1122"/>
    </row>
    <row r="932">
      <c r="A932" s="1122"/>
      <c r="B932" s="1122"/>
      <c r="C932" s="1122"/>
      <c r="D932" s="1122"/>
      <c r="E932" s="1122"/>
      <c r="F932" s="1122"/>
      <c r="G932" s="1122"/>
      <c r="H932" s="1122"/>
      <c r="I932" s="1122"/>
      <c r="J932" s="1122"/>
      <c r="K932" s="1122"/>
      <c r="L932" s="1122"/>
      <c r="M932" s="1122"/>
      <c r="N932" s="1122"/>
      <c r="O932" s="1122"/>
      <c r="P932" s="1122"/>
      <c r="Q932" s="1122"/>
      <c r="R932" s="1122"/>
      <c r="S932" s="1122"/>
      <c r="T932" s="1122"/>
      <c r="U932" s="1122"/>
      <c r="V932" s="1122"/>
      <c r="W932" s="1122"/>
      <c r="X932" s="1122"/>
      <c r="Y932" s="1122"/>
      <c r="Z932" s="1122"/>
    </row>
    <row r="933">
      <c r="A933" s="1122"/>
      <c r="B933" s="1122"/>
      <c r="C933" s="1122"/>
      <c r="D933" s="1122"/>
      <c r="E933" s="1122"/>
      <c r="F933" s="1122"/>
      <c r="G933" s="1122"/>
      <c r="H933" s="1122"/>
      <c r="I933" s="1122"/>
      <c r="J933" s="1122"/>
      <c r="K933" s="1122"/>
      <c r="L933" s="1122"/>
      <c r="M933" s="1122"/>
      <c r="N933" s="1122"/>
      <c r="O933" s="1122"/>
      <c r="P933" s="1122"/>
      <c r="Q933" s="1122"/>
      <c r="R933" s="1122"/>
      <c r="S933" s="1122"/>
      <c r="T933" s="1122"/>
      <c r="U933" s="1122"/>
      <c r="V933" s="1122"/>
      <c r="W933" s="1122"/>
      <c r="X933" s="1122"/>
      <c r="Y933" s="1122"/>
      <c r="Z933" s="1122"/>
    </row>
    <row r="934">
      <c r="A934" s="1122"/>
      <c r="B934" s="1122"/>
      <c r="C934" s="1122"/>
      <c r="D934" s="1122"/>
      <c r="E934" s="1122"/>
      <c r="F934" s="1122"/>
      <c r="G934" s="1122"/>
      <c r="H934" s="1122"/>
      <c r="I934" s="1122"/>
      <c r="J934" s="1122"/>
      <c r="K934" s="1122"/>
      <c r="L934" s="1122"/>
      <c r="M934" s="1122"/>
      <c r="N934" s="1122"/>
      <c r="O934" s="1122"/>
      <c r="P934" s="1122"/>
      <c r="Q934" s="1122"/>
      <c r="R934" s="1122"/>
      <c r="S934" s="1122"/>
      <c r="T934" s="1122"/>
      <c r="U934" s="1122"/>
      <c r="V934" s="1122"/>
      <c r="W934" s="1122"/>
      <c r="X934" s="1122"/>
      <c r="Y934" s="1122"/>
      <c r="Z934" s="1122"/>
    </row>
    <row r="935">
      <c r="A935" s="1122"/>
      <c r="B935" s="1122"/>
      <c r="C935" s="1122"/>
      <c r="D935" s="1122"/>
      <c r="E935" s="1122"/>
      <c r="F935" s="1122"/>
      <c r="G935" s="1122"/>
      <c r="H935" s="1122"/>
      <c r="I935" s="1122"/>
      <c r="J935" s="1122"/>
      <c r="K935" s="1122"/>
      <c r="L935" s="1122"/>
      <c r="M935" s="1122"/>
      <c r="N935" s="1122"/>
      <c r="O935" s="1122"/>
      <c r="P935" s="1122"/>
      <c r="Q935" s="1122"/>
      <c r="R935" s="1122"/>
      <c r="S935" s="1122"/>
      <c r="T935" s="1122"/>
      <c r="U935" s="1122"/>
      <c r="V935" s="1122"/>
      <c r="W935" s="1122"/>
      <c r="X935" s="1122"/>
      <c r="Y935" s="1122"/>
      <c r="Z935" s="1122"/>
    </row>
    <row r="936">
      <c r="A936" s="1122"/>
      <c r="B936" s="1122"/>
      <c r="C936" s="1122"/>
      <c r="D936" s="1122"/>
      <c r="E936" s="1122"/>
      <c r="F936" s="1122"/>
      <c r="G936" s="1122"/>
      <c r="H936" s="1122"/>
      <c r="I936" s="1122"/>
      <c r="J936" s="1122"/>
      <c r="K936" s="1122"/>
      <c r="L936" s="1122"/>
      <c r="M936" s="1122"/>
      <c r="N936" s="1122"/>
      <c r="O936" s="1122"/>
      <c r="P936" s="1122"/>
      <c r="Q936" s="1122"/>
      <c r="R936" s="1122"/>
      <c r="S936" s="1122"/>
      <c r="T936" s="1122"/>
      <c r="U936" s="1122"/>
      <c r="V936" s="1122"/>
      <c r="W936" s="1122"/>
      <c r="X936" s="1122"/>
      <c r="Y936" s="1122"/>
      <c r="Z936" s="1122"/>
    </row>
    <row r="937">
      <c r="A937" s="1122"/>
      <c r="B937" s="1122"/>
      <c r="C937" s="1122"/>
      <c r="D937" s="1122"/>
      <c r="E937" s="1122"/>
      <c r="F937" s="1122"/>
      <c r="G937" s="1122"/>
      <c r="H937" s="1122"/>
      <c r="I937" s="1122"/>
      <c r="J937" s="1122"/>
      <c r="K937" s="1122"/>
      <c r="L937" s="1122"/>
      <c r="M937" s="1122"/>
      <c r="N937" s="1122"/>
      <c r="O937" s="1122"/>
      <c r="P937" s="1122"/>
      <c r="Q937" s="1122"/>
      <c r="R937" s="1122"/>
      <c r="S937" s="1122"/>
      <c r="T937" s="1122"/>
      <c r="U937" s="1122"/>
      <c r="V937" s="1122"/>
      <c r="W937" s="1122"/>
      <c r="X937" s="1122"/>
      <c r="Y937" s="1122"/>
      <c r="Z937" s="1122"/>
    </row>
    <row r="938">
      <c r="A938" s="1122"/>
      <c r="B938" s="1122"/>
      <c r="C938" s="1122"/>
      <c r="D938" s="1122"/>
      <c r="E938" s="1122"/>
      <c r="F938" s="1122"/>
      <c r="G938" s="1122"/>
      <c r="H938" s="1122"/>
      <c r="I938" s="1122"/>
      <c r="J938" s="1122"/>
      <c r="K938" s="1122"/>
      <c r="L938" s="1122"/>
      <c r="M938" s="1122"/>
      <c r="N938" s="1122"/>
      <c r="O938" s="1122"/>
      <c r="P938" s="1122"/>
      <c r="Q938" s="1122"/>
      <c r="R938" s="1122"/>
      <c r="S938" s="1122"/>
      <c r="T938" s="1122"/>
      <c r="U938" s="1122"/>
      <c r="V938" s="1122"/>
      <c r="W938" s="1122"/>
      <c r="X938" s="1122"/>
      <c r="Y938" s="1122"/>
      <c r="Z938" s="1122"/>
    </row>
    <row r="939">
      <c r="A939" s="1122"/>
      <c r="B939" s="1122"/>
      <c r="C939" s="1122"/>
      <c r="D939" s="1122"/>
      <c r="E939" s="1122"/>
      <c r="F939" s="1122"/>
      <c r="G939" s="1122"/>
      <c r="H939" s="1122"/>
      <c r="I939" s="1122"/>
      <c r="J939" s="1122"/>
      <c r="K939" s="1122"/>
      <c r="L939" s="1122"/>
      <c r="M939" s="1122"/>
      <c r="N939" s="1122"/>
      <c r="O939" s="1122"/>
      <c r="P939" s="1122"/>
      <c r="Q939" s="1122"/>
      <c r="R939" s="1122"/>
      <c r="S939" s="1122"/>
      <c r="T939" s="1122"/>
      <c r="U939" s="1122"/>
      <c r="V939" s="1122"/>
      <c r="W939" s="1122"/>
      <c r="X939" s="1122"/>
      <c r="Y939" s="1122"/>
      <c r="Z939" s="1122"/>
    </row>
    <row r="940">
      <c r="A940" s="1122"/>
      <c r="B940" s="1122"/>
      <c r="C940" s="1122"/>
      <c r="D940" s="1122"/>
      <c r="E940" s="1122"/>
      <c r="F940" s="1122"/>
      <c r="G940" s="1122"/>
      <c r="H940" s="1122"/>
      <c r="I940" s="1122"/>
      <c r="J940" s="1122"/>
      <c r="K940" s="1122"/>
      <c r="L940" s="1122"/>
      <c r="M940" s="1122"/>
      <c r="N940" s="1122"/>
      <c r="O940" s="1122"/>
      <c r="P940" s="1122"/>
      <c r="Q940" s="1122"/>
      <c r="R940" s="1122"/>
      <c r="S940" s="1122"/>
      <c r="T940" s="1122"/>
      <c r="U940" s="1122"/>
      <c r="V940" s="1122"/>
      <c r="W940" s="1122"/>
      <c r="X940" s="1122"/>
      <c r="Y940" s="1122"/>
      <c r="Z940" s="1122"/>
    </row>
    <row r="941">
      <c r="A941" s="1122"/>
      <c r="B941" s="1122"/>
      <c r="C941" s="1122"/>
      <c r="D941" s="1122"/>
      <c r="E941" s="1122"/>
      <c r="F941" s="1122"/>
      <c r="G941" s="1122"/>
      <c r="H941" s="1122"/>
      <c r="I941" s="1122"/>
      <c r="J941" s="1122"/>
      <c r="K941" s="1122"/>
      <c r="L941" s="1122"/>
      <c r="M941" s="1122"/>
      <c r="N941" s="1122"/>
      <c r="O941" s="1122"/>
      <c r="P941" s="1122"/>
      <c r="Q941" s="1122"/>
      <c r="R941" s="1122"/>
      <c r="S941" s="1122"/>
      <c r="T941" s="1122"/>
      <c r="U941" s="1122"/>
      <c r="V941" s="1122"/>
      <c r="W941" s="1122"/>
      <c r="X941" s="1122"/>
      <c r="Y941" s="1122"/>
      <c r="Z941" s="1122"/>
    </row>
    <row r="942">
      <c r="A942" s="1122"/>
      <c r="B942" s="1122"/>
      <c r="C942" s="1122"/>
      <c r="D942" s="1122"/>
      <c r="E942" s="1122"/>
      <c r="F942" s="1122"/>
      <c r="G942" s="1122"/>
      <c r="H942" s="1122"/>
      <c r="I942" s="1122"/>
      <c r="J942" s="1122"/>
      <c r="K942" s="1122"/>
      <c r="L942" s="1122"/>
      <c r="M942" s="1122"/>
      <c r="N942" s="1122"/>
      <c r="O942" s="1122"/>
      <c r="P942" s="1122"/>
      <c r="Q942" s="1122"/>
      <c r="R942" s="1122"/>
      <c r="S942" s="1122"/>
      <c r="T942" s="1122"/>
      <c r="U942" s="1122"/>
      <c r="V942" s="1122"/>
      <c r="W942" s="1122"/>
      <c r="X942" s="1122"/>
      <c r="Y942" s="1122"/>
      <c r="Z942" s="1122"/>
    </row>
    <row r="943">
      <c r="A943" s="1122"/>
      <c r="B943" s="1122"/>
      <c r="C943" s="1122"/>
      <c r="D943" s="1122"/>
      <c r="E943" s="1122"/>
      <c r="F943" s="1122"/>
      <c r="G943" s="1122"/>
      <c r="H943" s="1122"/>
      <c r="I943" s="1122"/>
      <c r="J943" s="1122"/>
      <c r="K943" s="1122"/>
      <c r="L943" s="1122"/>
      <c r="M943" s="1122"/>
      <c r="N943" s="1122"/>
      <c r="O943" s="1122"/>
      <c r="P943" s="1122"/>
      <c r="Q943" s="1122"/>
      <c r="R943" s="1122"/>
      <c r="S943" s="1122"/>
      <c r="T943" s="1122"/>
      <c r="U943" s="1122"/>
      <c r="V943" s="1122"/>
      <c r="W943" s="1122"/>
      <c r="X943" s="1122"/>
      <c r="Y943" s="1122"/>
      <c r="Z943" s="1122"/>
    </row>
    <row r="944">
      <c r="A944" s="1122"/>
      <c r="B944" s="1122"/>
      <c r="C944" s="1122"/>
      <c r="D944" s="1122"/>
      <c r="E944" s="1122"/>
      <c r="F944" s="1122"/>
      <c r="G944" s="1122"/>
      <c r="H944" s="1122"/>
      <c r="I944" s="1122"/>
      <c r="J944" s="1122"/>
      <c r="K944" s="1122"/>
      <c r="L944" s="1122"/>
      <c r="M944" s="1122"/>
      <c r="N944" s="1122"/>
      <c r="O944" s="1122"/>
      <c r="P944" s="1122"/>
      <c r="Q944" s="1122"/>
      <c r="R944" s="1122"/>
      <c r="S944" s="1122"/>
      <c r="T944" s="1122"/>
      <c r="U944" s="1122"/>
      <c r="V944" s="1122"/>
      <c r="W944" s="1122"/>
      <c r="X944" s="1122"/>
      <c r="Y944" s="1122"/>
      <c r="Z944" s="1122"/>
    </row>
    <row r="945">
      <c r="A945" s="1122"/>
      <c r="B945" s="1122"/>
      <c r="C945" s="1122"/>
      <c r="D945" s="1122"/>
      <c r="E945" s="1122"/>
      <c r="F945" s="1122"/>
      <c r="G945" s="1122"/>
      <c r="H945" s="1122"/>
      <c r="I945" s="1122"/>
      <c r="J945" s="1122"/>
      <c r="K945" s="1122"/>
      <c r="L945" s="1122"/>
      <c r="M945" s="1122"/>
      <c r="N945" s="1122"/>
      <c r="O945" s="1122"/>
      <c r="P945" s="1122"/>
      <c r="Q945" s="1122"/>
      <c r="R945" s="1122"/>
      <c r="S945" s="1122"/>
      <c r="T945" s="1122"/>
      <c r="U945" s="1122"/>
      <c r="V945" s="1122"/>
      <c r="W945" s="1122"/>
      <c r="X945" s="1122"/>
      <c r="Y945" s="1122"/>
      <c r="Z945" s="1122"/>
    </row>
    <row r="946">
      <c r="A946" s="1122"/>
      <c r="B946" s="1122"/>
      <c r="C946" s="1122"/>
      <c r="D946" s="1122"/>
      <c r="E946" s="1122"/>
      <c r="F946" s="1122"/>
      <c r="G946" s="1122"/>
      <c r="H946" s="1122"/>
      <c r="I946" s="1122"/>
      <c r="J946" s="1122"/>
      <c r="K946" s="1122"/>
      <c r="L946" s="1122"/>
      <c r="M946" s="1122"/>
      <c r="N946" s="1122"/>
      <c r="O946" s="1122"/>
      <c r="P946" s="1122"/>
      <c r="Q946" s="1122"/>
      <c r="R946" s="1122"/>
      <c r="S946" s="1122"/>
      <c r="T946" s="1122"/>
      <c r="U946" s="1122"/>
      <c r="V946" s="1122"/>
      <c r="W946" s="1122"/>
      <c r="X946" s="1122"/>
      <c r="Y946" s="1122"/>
      <c r="Z946" s="1122"/>
    </row>
    <row r="947">
      <c r="A947" s="1122"/>
      <c r="B947" s="1122"/>
      <c r="C947" s="1122"/>
      <c r="D947" s="1122"/>
      <c r="E947" s="1122"/>
      <c r="F947" s="1122"/>
      <c r="G947" s="1122"/>
      <c r="H947" s="1122"/>
      <c r="I947" s="1122"/>
      <c r="J947" s="1122"/>
      <c r="K947" s="1122"/>
      <c r="L947" s="1122"/>
      <c r="M947" s="1122"/>
      <c r="N947" s="1122"/>
      <c r="O947" s="1122"/>
      <c r="P947" s="1122"/>
      <c r="Q947" s="1122"/>
      <c r="R947" s="1122"/>
      <c r="S947" s="1122"/>
      <c r="T947" s="1122"/>
      <c r="U947" s="1122"/>
      <c r="V947" s="1122"/>
      <c r="W947" s="1122"/>
      <c r="X947" s="1122"/>
      <c r="Y947" s="1122"/>
      <c r="Z947" s="1122"/>
    </row>
    <row r="948">
      <c r="A948" s="1122"/>
      <c r="B948" s="1122"/>
      <c r="C948" s="1122"/>
      <c r="D948" s="1122"/>
      <c r="E948" s="1122"/>
      <c r="F948" s="1122"/>
      <c r="G948" s="1122"/>
      <c r="H948" s="1122"/>
      <c r="I948" s="1122"/>
      <c r="J948" s="1122"/>
      <c r="K948" s="1122"/>
      <c r="L948" s="1122"/>
      <c r="M948" s="1122"/>
      <c r="N948" s="1122"/>
      <c r="O948" s="1122"/>
      <c r="P948" s="1122"/>
      <c r="Q948" s="1122"/>
      <c r="R948" s="1122"/>
      <c r="S948" s="1122"/>
      <c r="T948" s="1122"/>
      <c r="U948" s="1122"/>
      <c r="V948" s="1122"/>
      <c r="W948" s="1122"/>
      <c r="X948" s="1122"/>
      <c r="Y948" s="1122"/>
      <c r="Z948" s="1122"/>
    </row>
    <row r="949">
      <c r="A949" s="1122"/>
      <c r="B949" s="1122"/>
      <c r="C949" s="1122"/>
      <c r="D949" s="1122"/>
      <c r="E949" s="1122"/>
      <c r="F949" s="1122"/>
      <c r="G949" s="1122"/>
      <c r="H949" s="1122"/>
      <c r="I949" s="1122"/>
      <c r="J949" s="1122"/>
      <c r="K949" s="1122"/>
      <c r="L949" s="1122"/>
      <c r="M949" s="1122"/>
      <c r="N949" s="1122"/>
      <c r="O949" s="1122"/>
      <c r="P949" s="1122"/>
      <c r="Q949" s="1122"/>
      <c r="R949" s="1122"/>
      <c r="S949" s="1122"/>
      <c r="T949" s="1122"/>
      <c r="U949" s="1122"/>
      <c r="V949" s="1122"/>
      <c r="W949" s="1122"/>
      <c r="X949" s="1122"/>
      <c r="Y949" s="1122"/>
      <c r="Z949" s="1122"/>
    </row>
    <row r="950">
      <c r="A950" s="1122"/>
      <c r="B950" s="1122"/>
      <c r="C950" s="1122"/>
      <c r="D950" s="1122"/>
      <c r="E950" s="1122"/>
      <c r="F950" s="1122"/>
      <c r="G950" s="1122"/>
      <c r="H950" s="1122"/>
      <c r="I950" s="1122"/>
      <c r="J950" s="1122"/>
      <c r="K950" s="1122"/>
      <c r="L950" s="1122"/>
      <c r="M950" s="1122"/>
      <c r="N950" s="1122"/>
      <c r="O950" s="1122"/>
      <c r="P950" s="1122"/>
      <c r="Q950" s="1122"/>
      <c r="R950" s="1122"/>
      <c r="S950" s="1122"/>
      <c r="T950" s="1122"/>
      <c r="U950" s="1122"/>
      <c r="V950" s="1122"/>
      <c r="W950" s="1122"/>
      <c r="X950" s="1122"/>
      <c r="Y950" s="1122"/>
      <c r="Z950" s="1122"/>
    </row>
    <row r="951">
      <c r="A951" s="1122"/>
      <c r="B951" s="1122"/>
      <c r="C951" s="1122"/>
      <c r="D951" s="1122"/>
      <c r="E951" s="1122"/>
      <c r="F951" s="1122"/>
      <c r="G951" s="1122"/>
      <c r="H951" s="1122"/>
      <c r="I951" s="1122"/>
      <c r="J951" s="1122"/>
      <c r="K951" s="1122"/>
      <c r="L951" s="1122"/>
      <c r="M951" s="1122"/>
      <c r="N951" s="1122"/>
      <c r="O951" s="1122"/>
      <c r="P951" s="1122"/>
      <c r="Q951" s="1122"/>
      <c r="R951" s="1122"/>
      <c r="S951" s="1122"/>
      <c r="T951" s="1122"/>
      <c r="U951" s="1122"/>
      <c r="V951" s="1122"/>
      <c r="W951" s="1122"/>
      <c r="X951" s="1122"/>
      <c r="Y951" s="1122"/>
      <c r="Z951" s="1122"/>
    </row>
    <row r="952">
      <c r="A952" s="1122"/>
      <c r="B952" s="1122"/>
      <c r="C952" s="1122"/>
      <c r="D952" s="1122"/>
      <c r="E952" s="1122"/>
      <c r="F952" s="1122"/>
      <c r="G952" s="1122"/>
      <c r="H952" s="1122"/>
      <c r="I952" s="1122"/>
      <c r="J952" s="1122"/>
      <c r="K952" s="1122"/>
      <c r="L952" s="1122"/>
      <c r="M952" s="1122"/>
      <c r="N952" s="1122"/>
      <c r="O952" s="1122"/>
      <c r="P952" s="1122"/>
      <c r="Q952" s="1122"/>
      <c r="R952" s="1122"/>
      <c r="S952" s="1122"/>
      <c r="T952" s="1122"/>
      <c r="U952" s="1122"/>
      <c r="V952" s="1122"/>
      <c r="W952" s="1122"/>
      <c r="X952" s="1122"/>
      <c r="Y952" s="1122"/>
      <c r="Z952" s="1122"/>
    </row>
    <row r="953">
      <c r="A953" s="1122"/>
      <c r="B953" s="1122"/>
      <c r="C953" s="1122"/>
      <c r="D953" s="1122"/>
      <c r="E953" s="1122"/>
      <c r="F953" s="1122"/>
      <c r="G953" s="1122"/>
      <c r="H953" s="1122"/>
      <c r="I953" s="1122"/>
      <c r="J953" s="1122"/>
      <c r="K953" s="1122"/>
      <c r="L953" s="1122"/>
      <c r="M953" s="1122"/>
      <c r="N953" s="1122"/>
      <c r="O953" s="1122"/>
      <c r="P953" s="1122"/>
      <c r="Q953" s="1122"/>
      <c r="R953" s="1122"/>
      <c r="S953" s="1122"/>
      <c r="T953" s="1122"/>
      <c r="U953" s="1122"/>
      <c r="V953" s="1122"/>
      <c r="W953" s="1122"/>
      <c r="X953" s="1122"/>
      <c r="Y953" s="1122"/>
      <c r="Z953" s="1122"/>
    </row>
    <row r="954">
      <c r="A954" s="1122"/>
      <c r="B954" s="1122"/>
      <c r="C954" s="1122"/>
      <c r="D954" s="1122"/>
      <c r="E954" s="1122"/>
      <c r="F954" s="1122"/>
      <c r="G954" s="1122"/>
      <c r="H954" s="1122"/>
      <c r="I954" s="1122"/>
      <c r="J954" s="1122"/>
      <c r="K954" s="1122"/>
      <c r="L954" s="1122"/>
      <c r="M954" s="1122"/>
      <c r="N954" s="1122"/>
      <c r="O954" s="1122"/>
      <c r="P954" s="1122"/>
      <c r="Q954" s="1122"/>
      <c r="R954" s="1122"/>
      <c r="S954" s="1122"/>
      <c r="T954" s="1122"/>
      <c r="U954" s="1122"/>
      <c r="V954" s="1122"/>
      <c r="W954" s="1122"/>
      <c r="X954" s="1122"/>
      <c r="Y954" s="1122"/>
      <c r="Z954" s="1122"/>
    </row>
    <row r="955">
      <c r="A955" s="1122"/>
      <c r="B955" s="1122"/>
      <c r="C955" s="1122"/>
      <c r="D955" s="1122"/>
      <c r="E955" s="1122"/>
      <c r="F955" s="1122"/>
      <c r="G955" s="1122"/>
      <c r="H955" s="1122"/>
      <c r="I955" s="1122"/>
      <c r="J955" s="1122"/>
      <c r="K955" s="1122"/>
      <c r="L955" s="1122"/>
      <c r="M955" s="1122"/>
      <c r="N955" s="1122"/>
      <c r="O955" s="1122"/>
      <c r="P955" s="1122"/>
      <c r="Q955" s="1122"/>
      <c r="R955" s="1122"/>
      <c r="S955" s="1122"/>
      <c r="T955" s="1122"/>
      <c r="U955" s="1122"/>
      <c r="V955" s="1122"/>
      <c r="W955" s="1122"/>
      <c r="X955" s="1122"/>
      <c r="Y955" s="1122"/>
      <c r="Z955" s="1122"/>
    </row>
    <row r="956">
      <c r="A956" s="1122"/>
      <c r="B956" s="1122"/>
      <c r="C956" s="1122"/>
      <c r="D956" s="1122"/>
      <c r="E956" s="1122"/>
      <c r="F956" s="1122"/>
      <c r="G956" s="1122"/>
      <c r="H956" s="1122"/>
      <c r="I956" s="1122"/>
      <c r="J956" s="1122"/>
      <c r="K956" s="1122"/>
      <c r="L956" s="1122"/>
      <c r="M956" s="1122"/>
      <c r="N956" s="1122"/>
      <c r="O956" s="1122"/>
      <c r="P956" s="1122"/>
      <c r="Q956" s="1122"/>
      <c r="R956" s="1122"/>
      <c r="S956" s="1122"/>
      <c r="T956" s="1122"/>
      <c r="U956" s="1122"/>
      <c r="V956" s="1122"/>
      <c r="W956" s="1122"/>
      <c r="X956" s="1122"/>
      <c r="Y956" s="1122"/>
      <c r="Z956" s="1122"/>
    </row>
    <row r="957">
      <c r="A957" s="1122"/>
      <c r="B957" s="1122"/>
      <c r="C957" s="1122"/>
      <c r="D957" s="1122"/>
      <c r="E957" s="1122"/>
      <c r="F957" s="1122"/>
      <c r="G957" s="1122"/>
      <c r="H957" s="1122"/>
      <c r="I957" s="1122"/>
      <c r="J957" s="1122"/>
      <c r="K957" s="1122"/>
      <c r="L957" s="1122"/>
      <c r="M957" s="1122"/>
      <c r="N957" s="1122"/>
      <c r="O957" s="1122"/>
      <c r="P957" s="1122"/>
      <c r="Q957" s="1122"/>
      <c r="R957" s="1122"/>
      <c r="S957" s="1122"/>
      <c r="T957" s="1122"/>
      <c r="U957" s="1122"/>
      <c r="V957" s="1122"/>
      <c r="W957" s="1122"/>
      <c r="X957" s="1122"/>
      <c r="Y957" s="1122"/>
      <c r="Z957" s="1122"/>
    </row>
    <row r="958">
      <c r="A958" s="1122"/>
      <c r="B958" s="1122"/>
      <c r="C958" s="1122"/>
      <c r="D958" s="1122"/>
      <c r="E958" s="1122"/>
      <c r="F958" s="1122"/>
      <c r="G958" s="1122"/>
      <c r="H958" s="1122"/>
      <c r="I958" s="1122"/>
      <c r="J958" s="1122"/>
      <c r="K958" s="1122"/>
      <c r="L958" s="1122"/>
      <c r="M958" s="1122"/>
      <c r="N958" s="1122"/>
      <c r="O958" s="1122"/>
      <c r="P958" s="1122"/>
      <c r="Q958" s="1122"/>
      <c r="R958" s="1122"/>
      <c r="S958" s="1122"/>
      <c r="T958" s="1122"/>
      <c r="U958" s="1122"/>
      <c r="V958" s="1122"/>
      <c r="W958" s="1122"/>
      <c r="X958" s="1122"/>
      <c r="Y958" s="1122"/>
      <c r="Z958" s="1122"/>
    </row>
    <row r="959">
      <c r="A959" s="1122"/>
      <c r="B959" s="1122"/>
      <c r="C959" s="1122"/>
      <c r="D959" s="1122"/>
      <c r="E959" s="1122"/>
      <c r="F959" s="1122"/>
      <c r="G959" s="1122"/>
      <c r="H959" s="1122"/>
      <c r="I959" s="1122"/>
      <c r="J959" s="1122"/>
      <c r="K959" s="1122"/>
      <c r="L959" s="1122"/>
      <c r="M959" s="1122"/>
      <c r="N959" s="1122"/>
      <c r="O959" s="1122"/>
      <c r="P959" s="1122"/>
      <c r="Q959" s="1122"/>
      <c r="R959" s="1122"/>
      <c r="S959" s="1122"/>
      <c r="T959" s="1122"/>
      <c r="U959" s="1122"/>
      <c r="V959" s="1122"/>
      <c r="W959" s="1122"/>
      <c r="X959" s="1122"/>
      <c r="Y959" s="1122"/>
      <c r="Z959" s="1122"/>
    </row>
    <row r="960">
      <c r="A960" s="1122"/>
      <c r="B960" s="1122"/>
      <c r="C960" s="1122"/>
      <c r="D960" s="1122"/>
      <c r="E960" s="1122"/>
      <c r="F960" s="1122"/>
      <c r="G960" s="1122"/>
      <c r="H960" s="1122"/>
      <c r="I960" s="1122"/>
      <c r="J960" s="1122"/>
      <c r="K960" s="1122"/>
      <c r="L960" s="1122"/>
      <c r="M960" s="1122"/>
      <c r="N960" s="1122"/>
      <c r="O960" s="1122"/>
      <c r="P960" s="1122"/>
      <c r="Q960" s="1122"/>
      <c r="R960" s="1122"/>
      <c r="S960" s="1122"/>
      <c r="T960" s="1122"/>
      <c r="U960" s="1122"/>
      <c r="V960" s="1122"/>
      <c r="W960" s="1122"/>
      <c r="X960" s="1122"/>
      <c r="Y960" s="1122"/>
      <c r="Z960" s="1122"/>
    </row>
    <row r="961">
      <c r="A961" s="1122"/>
      <c r="B961" s="1122"/>
      <c r="C961" s="1122"/>
      <c r="D961" s="1122"/>
      <c r="E961" s="1122"/>
      <c r="F961" s="1122"/>
      <c r="G961" s="1122"/>
      <c r="H961" s="1122"/>
      <c r="I961" s="1122"/>
      <c r="J961" s="1122"/>
      <c r="K961" s="1122"/>
      <c r="L961" s="1122"/>
      <c r="M961" s="1122"/>
      <c r="N961" s="1122"/>
      <c r="O961" s="1122"/>
      <c r="P961" s="1122"/>
      <c r="Q961" s="1122"/>
      <c r="R961" s="1122"/>
      <c r="S961" s="1122"/>
      <c r="T961" s="1122"/>
      <c r="U961" s="1122"/>
      <c r="V961" s="1122"/>
      <c r="W961" s="1122"/>
      <c r="X961" s="1122"/>
      <c r="Y961" s="1122"/>
      <c r="Z961" s="1122"/>
    </row>
    <row r="962">
      <c r="A962" s="1122"/>
      <c r="B962" s="1122"/>
      <c r="C962" s="1122"/>
      <c r="D962" s="1122"/>
      <c r="E962" s="1122"/>
      <c r="F962" s="1122"/>
      <c r="G962" s="1122"/>
      <c r="H962" s="1122"/>
      <c r="I962" s="1122"/>
      <c r="J962" s="1122"/>
      <c r="K962" s="1122"/>
      <c r="L962" s="1122"/>
      <c r="M962" s="1122"/>
      <c r="N962" s="1122"/>
      <c r="O962" s="1122"/>
      <c r="P962" s="1122"/>
      <c r="Q962" s="1122"/>
      <c r="R962" s="1122"/>
      <c r="S962" s="1122"/>
      <c r="T962" s="1122"/>
      <c r="U962" s="1122"/>
      <c r="V962" s="1122"/>
      <c r="W962" s="1122"/>
      <c r="X962" s="1122"/>
      <c r="Y962" s="1122"/>
      <c r="Z962" s="1122"/>
    </row>
    <row r="963">
      <c r="A963" s="1122"/>
      <c r="B963" s="1122"/>
      <c r="C963" s="1122"/>
      <c r="D963" s="1122"/>
      <c r="E963" s="1122"/>
      <c r="F963" s="1122"/>
      <c r="G963" s="1122"/>
      <c r="H963" s="1122"/>
      <c r="I963" s="1122"/>
      <c r="J963" s="1122"/>
      <c r="K963" s="1122"/>
      <c r="L963" s="1122"/>
      <c r="M963" s="1122"/>
      <c r="N963" s="1122"/>
      <c r="O963" s="1122"/>
      <c r="P963" s="1122"/>
      <c r="Q963" s="1122"/>
      <c r="R963" s="1122"/>
      <c r="S963" s="1122"/>
      <c r="T963" s="1122"/>
      <c r="U963" s="1122"/>
      <c r="V963" s="1122"/>
      <c r="W963" s="1122"/>
      <c r="X963" s="1122"/>
      <c r="Y963" s="1122"/>
      <c r="Z963" s="1122"/>
    </row>
    <row r="964">
      <c r="A964" s="1122"/>
      <c r="B964" s="1122"/>
      <c r="C964" s="1122"/>
      <c r="D964" s="1122"/>
      <c r="E964" s="1122"/>
      <c r="F964" s="1122"/>
      <c r="G964" s="1122"/>
      <c r="H964" s="1122"/>
      <c r="I964" s="1122"/>
      <c r="J964" s="1122"/>
      <c r="K964" s="1122"/>
      <c r="L964" s="1122"/>
      <c r="M964" s="1122"/>
      <c r="N964" s="1122"/>
      <c r="O964" s="1122"/>
      <c r="P964" s="1122"/>
      <c r="Q964" s="1122"/>
      <c r="R964" s="1122"/>
      <c r="S964" s="1122"/>
      <c r="T964" s="1122"/>
      <c r="U964" s="1122"/>
      <c r="V964" s="1122"/>
      <c r="W964" s="1122"/>
      <c r="X964" s="1122"/>
      <c r="Y964" s="1122"/>
      <c r="Z964" s="1122"/>
    </row>
    <row r="965">
      <c r="A965" s="1122"/>
      <c r="B965" s="1122"/>
      <c r="C965" s="1122"/>
      <c r="D965" s="1122"/>
      <c r="E965" s="1122"/>
      <c r="F965" s="1122"/>
      <c r="G965" s="1122"/>
      <c r="H965" s="1122"/>
      <c r="I965" s="1122"/>
      <c r="J965" s="1122"/>
      <c r="K965" s="1122"/>
      <c r="L965" s="1122"/>
      <c r="M965" s="1122"/>
      <c r="N965" s="1122"/>
      <c r="O965" s="1122"/>
      <c r="P965" s="1122"/>
      <c r="Q965" s="1122"/>
      <c r="R965" s="1122"/>
      <c r="S965" s="1122"/>
      <c r="T965" s="1122"/>
      <c r="U965" s="1122"/>
      <c r="V965" s="1122"/>
      <c r="W965" s="1122"/>
      <c r="X965" s="1122"/>
      <c r="Y965" s="1122"/>
      <c r="Z965" s="1122"/>
    </row>
    <row r="966">
      <c r="A966" s="1122"/>
      <c r="B966" s="1122"/>
      <c r="C966" s="1122"/>
      <c r="D966" s="1122"/>
      <c r="E966" s="1122"/>
      <c r="F966" s="1122"/>
      <c r="G966" s="1122"/>
      <c r="H966" s="1122"/>
      <c r="I966" s="1122"/>
      <c r="J966" s="1122"/>
      <c r="K966" s="1122"/>
      <c r="L966" s="1122"/>
      <c r="M966" s="1122"/>
      <c r="N966" s="1122"/>
      <c r="O966" s="1122"/>
      <c r="P966" s="1122"/>
      <c r="Q966" s="1122"/>
      <c r="R966" s="1122"/>
      <c r="S966" s="1122"/>
      <c r="T966" s="1122"/>
      <c r="U966" s="1122"/>
      <c r="V966" s="1122"/>
      <c r="W966" s="1122"/>
      <c r="X966" s="1122"/>
      <c r="Y966" s="1122"/>
      <c r="Z966" s="1122"/>
    </row>
    <row r="967">
      <c r="A967" s="1122"/>
      <c r="B967" s="1122"/>
      <c r="C967" s="1122"/>
      <c r="D967" s="1122"/>
      <c r="E967" s="1122"/>
      <c r="F967" s="1122"/>
      <c r="G967" s="1122"/>
      <c r="H967" s="1122"/>
      <c r="I967" s="1122"/>
      <c r="J967" s="1122"/>
      <c r="K967" s="1122"/>
      <c r="L967" s="1122"/>
      <c r="M967" s="1122"/>
      <c r="N967" s="1122"/>
      <c r="O967" s="1122"/>
      <c r="P967" s="1122"/>
      <c r="Q967" s="1122"/>
      <c r="R967" s="1122"/>
      <c r="S967" s="1122"/>
      <c r="T967" s="1122"/>
      <c r="U967" s="1122"/>
      <c r="V967" s="1122"/>
      <c r="W967" s="1122"/>
      <c r="X967" s="1122"/>
      <c r="Y967" s="1122"/>
      <c r="Z967" s="1122"/>
    </row>
    <row r="968">
      <c r="A968" s="1122"/>
      <c r="B968" s="1122"/>
      <c r="C968" s="1122"/>
      <c r="D968" s="1122"/>
      <c r="E968" s="1122"/>
      <c r="F968" s="1122"/>
      <c r="G968" s="1122"/>
      <c r="H968" s="1122"/>
      <c r="I968" s="1122"/>
      <c r="J968" s="1122"/>
      <c r="K968" s="1122"/>
      <c r="L968" s="1122"/>
      <c r="M968" s="1122"/>
      <c r="N968" s="1122"/>
      <c r="O968" s="1122"/>
      <c r="P968" s="1122"/>
      <c r="Q968" s="1122"/>
      <c r="R968" s="1122"/>
      <c r="S968" s="1122"/>
      <c r="T968" s="1122"/>
      <c r="U968" s="1122"/>
      <c r="V968" s="1122"/>
      <c r="W968" s="1122"/>
      <c r="X968" s="1122"/>
      <c r="Y968" s="1122"/>
      <c r="Z968" s="1122"/>
    </row>
    <row r="969">
      <c r="A969" s="1122"/>
      <c r="B969" s="1122"/>
      <c r="C969" s="1122"/>
      <c r="D969" s="1122"/>
      <c r="E969" s="1122"/>
      <c r="F969" s="1122"/>
      <c r="G969" s="1122"/>
      <c r="H969" s="1122"/>
      <c r="I969" s="1122"/>
      <c r="J969" s="1122"/>
      <c r="K969" s="1122"/>
      <c r="L969" s="1122"/>
      <c r="M969" s="1122"/>
      <c r="N969" s="1122"/>
      <c r="O969" s="1122"/>
      <c r="P969" s="1122"/>
      <c r="Q969" s="1122"/>
      <c r="R969" s="1122"/>
      <c r="S969" s="1122"/>
      <c r="T969" s="1122"/>
      <c r="U969" s="1122"/>
      <c r="V969" s="1122"/>
      <c r="W969" s="1122"/>
      <c r="X969" s="1122"/>
      <c r="Y969" s="1122"/>
      <c r="Z969" s="1122"/>
    </row>
    <row r="970">
      <c r="A970" s="1122"/>
      <c r="B970" s="1122"/>
      <c r="C970" s="1122"/>
      <c r="D970" s="1122"/>
      <c r="E970" s="1122"/>
      <c r="F970" s="1122"/>
      <c r="G970" s="1122"/>
      <c r="H970" s="1122"/>
      <c r="I970" s="1122"/>
      <c r="J970" s="1122"/>
      <c r="K970" s="1122"/>
      <c r="L970" s="1122"/>
      <c r="M970" s="1122"/>
      <c r="N970" s="1122"/>
      <c r="O970" s="1122"/>
      <c r="P970" s="1122"/>
      <c r="Q970" s="1122"/>
      <c r="R970" s="1122"/>
      <c r="S970" s="1122"/>
      <c r="T970" s="1122"/>
      <c r="U970" s="1122"/>
      <c r="V970" s="1122"/>
      <c r="W970" s="1122"/>
      <c r="X970" s="1122"/>
      <c r="Y970" s="1122"/>
      <c r="Z970" s="1122"/>
    </row>
    <row r="971">
      <c r="A971" s="1122"/>
      <c r="B971" s="1122"/>
      <c r="C971" s="1122"/>
      <c r="D971" s="1122"/>
      <c r="E971" s="1122"/>
      <c r="F971" s="1122"/>
      <c r="G971" s="1122"/>
      <c r="H971" s="1122"/>
      <c r="I971" s="1122"/>
      <c r="J971" s="1122"/>
      <c r="K971" s="1122"/>
      <c r="L971" s="1122"/>
      <c r="M971" s="1122"/>
      <c r="N971" s="1122"/>
      <c r="O971" s="1122"/>
      <c r="P971" s="1122"/>
      <c r="Q971" s="1122"/>
      <c r="R971" s="1122"/>
      <c r="S971" s="1122"/>
      <c r="T971" s="1122"/>
      <c r="U971" s="1122"/>
      <c r="V971" s="1122"/>
      <c r="W971" s="1122"/>
      <c r="X971" s="1122"/>
      <c r="Y971" s="1122"/>
      <c r="Z971" s="1122"/>
    </row>
    <row r="972">
      <c r="A972" s="1122"/>
      <c r="B972" s="1122"/>
      <c r="C972" s="1122"/>
      <c r="D972" s="1122"/>
      <c r="E972" s="1122"/>
      <c r="F972" s="1122"/>
      <c r="G972" s="1122"/>
      <c r="H972" s="1122"/>
      <c r="I972" s="1122"/>
      <c r="J972" s="1122"/>
      <c r="K972" s="1122"/>
      <c r="L972" s="1122"/>
      <c r="M972" s="1122"/>
      <c r="N972" s="1122"/>
      <c r="O972" s="1122"/>
      <c r="P972" s="1122"/>
      <c r="Q972" s="1122"/>
      <c r="R972" s="1122"/>
      <c r="S972" s="1122"/>
      <c r="T972" s="1122"/>
      <c r="U972" s="1122"/>
      <c r="V972" s="1122"/>
      <c r="W972" s="1122"/>
      <c r="X972" s="1122"/>
      <c r="Y972" s="1122"/>
      <c r="Z972" s="1122"/>
    </row>
    <row r="973">
      <c r="A973" s="1122"/>
      <c r="B973" s="1122"/>
      <c r="C973" s="1122"/>
      <c r="D973" s="1122"/>
      <c r="E973" s="1122"/>
      <c r="F973" s="1122"/>
      <c r="G973" s="1122"/>
      <c r="H973" s="1122"/>
      <c r="I973" s="1122"/>
      <c r="J973" s="1122"/>
      <c r="K973" s="1122"/>
      <c r="L973" s="1122"/>
      <c r="M973" s="1122"/>
      <c r="N973" s="1122"/>
      <c r="O973" s="1122"/>
      <c r="P973" s="1122"/>
      <c r="Q973" s="1122"/>
      <c r="R973" s="1122"/>
      <c r="S973" s="1122"/>
      <c r="T973" s="1122"/>
      <c r="U973" s="1122"/>
      <c r="V973" s="1122"/>
      <c r="W973" s="1122"/>
      <c r="X973" s="1122"/>
      <c r="Y973" s="1122"/>
      <c r="Z973" s="1122"/>
    </row>
    <row r="974">
      <c r="A974" s="1122"/>
      <c r="B974" s="1122"/>
      <c r="C974" s="1122"/>
      <c r="D974" s="1122"/>
      <c r="E974" s="1122"/>
      <c r="F974" s="1122"/>
      <c r="G974" s="1122"/>
      <c r="H974" s="1122"/>
      <c r="I974" s="1122"/>
      <c r="J974" s="1122"/>
      <c r="K974" s="1122"/>
      <c r="L974" s="1122"/>
      <c r="M974" s="1122"/>
      <c r="N974" s="1122"/>
      <c r="O974" s="1122"/>
      <c r="P974" s="1122"/>
      <c r="Q974" s="1122"/>
      <c r="R974" s="1122"/>
      <c r="S974" s="1122"/>
      <c r="T974" s="1122"/>
      <c r="U974" s="1122"/>
      <c r="V974" s="1122"/>
      <c r="W974" s="1122"/>
      <c r="X974" s="1122"/>
      <c r="Y974" s="1122"/>
      <c r="Z974" s="1122"/>
    </row>
    <row r="975">
      <c r="A975" s="1122"/>
      <c r="B975" s="1122"/>
      <c r="C975" s="1122"/>
      <c r="D975" s="1122"/>
      <c r="E975" s="1122"/>
      <c r="F975" s="1122"/>
      <c r="G975" s="1122"/>
      <c r="H975" s="1122"/>
      <c r="I975" s="1122"/>
      <c r="J975" s="1122"/>
      <c r="K975" s="1122"/>
      <c r="L975" s="1122"/>
      <c r="M975" s="1122"/>
      <c r="N975" s="1122"/>
      <c r="O975" s="1122"/>
      <c r="P975" s="1122"/>
      <c r="Q975" s="1122"/>
      <c r="R975" s="1122"/>
      <c r="S975" s="1122"/>
      <c r="T975" s="1122"/>
      <c r="U975" s="1122"/>
      <c r="V975" s="1122"/>
      <c r="W975" s="1122"/>
      <c r="X975" s="1122"/>
      <c r="Y975" s="1122"/>
      <c r="Z975" s="1122"/>
    </row>
    <row r="976">
      <c r="A976" s="1122"/>
      <c r="B976" s="1122"/>
      <c r="C976" s="1122"/>
      <c r="D976" s="1122"/>
      <c r="E976" s="1122"/>
      <c r="F976" s="1122"/>
      <c r="G976" s="1122"/>
      <c r="H976" s="1122"/>
      <c r="I976" s="1122"/>
      <c r="J976" s="1122"/>
      <c r="K976" s="1122"/>
      <c r="L976" s="1122"/>
      <c r="M976" s="1122"/>
      <c r="N976" s="1122"/>
      <c r="O976" s="1122"/>
      <c r="P976" s="1122"/>
      <c r="Q976" s="1122"/>
      <c r="R976" s="1122"/>
      <c r="S976" s="1122"/>
      <c r="T976" s="1122"/>
      <c r="U976" s="1122"/>
      <c r="V976" s="1122"/>
      <c r="W976" s="1122"/>
      <c r="X976" s="1122"/>
      <c r="Y976" s="1122"/>
      <c r="Z976" s="1122"/>
    </row>
    <row r="977">
      <c r="A977" s="1122"/>
      <c r="B977" s="1122"/>
      <c r="C977" s="1122"/>
      <c r="D977" s="1122"/>
      <c r="E977" s="1122"/>
      <c r="F977" s="1122"/>
      <c r="G977" s="1122"/>
      <c r="H977" s="1122"/>
      <c r="I977" s="1122"/>
      <c r="J977" s="1122"/>
      <c r="K977" s="1122"/>
      <c r="L977" s="1122"/>
      <c r="M977" s="1122"/>
      <c r="N977" s="1122"/>
      <c r="O977" s="1122"/>
      <c r="P977" s="1122"/>
      <c r="Q977" s="1122"/>
      <c r="R977" s="1122"/>
      <c r="S977" s="1122"/>
      <c r="T977" s="1122"/>
      <c r="U977" s="1122"/>
      <c r="V977" s="1122"/>
      <c r="W977" s="1122"/>
      <c r="X977" s="1122"/>
      <c r="Y977" s="1122"/>
      <c r="Z977" s="1122"/>
    </row>
    <row r="978">
      <c r="A978" s="1122"/>
      <c r="B978" s="1122"/>
      <c r="C978" s="1122"/>
      <c r="D978" s="1122"/>
      <c r="E978" s="1122"/>
      <c r="F978" s="1122"/>
      <c r="G978" s="1122"/>
      <c r="H978" s="1122"/>
      <c r="I978" s="1122"/>
      <c r="J978" s="1122"/>
      <c r="K978" s="1122"/>
      <c r="L978" s="1122"/>
      <c r="M978" s="1122"/>
      <c r="N978" s="1122"/>
      <c r="O978" s="1122"/>
      <c r="P978" s="1122"/>
      <c r="Q978" s="1122"/>
      <c r="R978" s="1122"/>
      <c r="S978" s="1122"/>
      <c r="T978" s="1122"/>
      <c r="U978" s="1122"/>
      <c r="V978" s="1122"/>
      <c r="W978" s="1122"/>
      <c r="X978" s="1122"/>
      <c r="Y978" s="1122"/>
      <c r="Z978" s="1122"/>
    </row>
    <row r="979">
      <c r="A979" s="1122"/>
      <c r="B979" s="1122"/>
      <c r="C979" s="1122"/>
      <c r="D979" s="1122"/>
      <c r="E979" s="1122"/>
      <c r="F979" s="1122"/>
      <c r="G979" s="1122"/>
      <c r="H979" s="1122"/>
      <c r="I979" s="1122"/>
      <c r="J979" s="1122"/>
      <c r="K979" s="1122"/>
      <c r="L979" s="1122"/>
      <c r="M979" s="1122"/>
      <c r="N979" s="1122"/>
      <c r="O979" s="1122"/>
      <c r="P979" s="1122"/>
      <c r="Q979" s="1122"/>
      <c r="R979" s="1122"/>
      <c r="S979" s="1122"/>
      <c r="T979" s="1122"/>
      <c r="U979" s="1122"/>
      <c r="V979" s="1122"/>
      <c r="W979" s="1122"/>
      <c r="X979" s="1122"/>
      <c r="Y979" s="1122"/>
      <c r="Z979" s="1122"/>
    </row>
    <row r="980">
      <c r="A980" s="1122"/>
      <c r="B980" s="1122"/>
      <c r="C980" s="1122"/>
      <c r="D980" s="1122"/>
      <c r="E980" s="1122"/>
      <c r="F980" s="1122"/>
      <c r="G980" s="1122"/>
      <c r="H980" s="1122"/>
      <c r="I980" s="1122"/>
      <c r="J980" s="1122"/>
      <c r="K980" s="1122"/>
      <c r="L980" s="1122"/>
      <c r="M980" s="1122"/>
      <c r="N980" s="1122"/>
      <c r="O980" s="1122"/>
      <c r="P980" s="1122"/>
      <c r="Q980" s="1122"/>
      <c r="R980" s="1122"/>
      <c r="S980" s="1122"/>
      <c r="T980" s="1122"/>
      <c r="U980" s="1122"/>
      <c r="V980" s="1122"/>
      <c r="W980" s="1122"/>
      <c r="X980" s="1122"/>
      <c r="Y980" s="1122"/>
      <c r="Z980" s="1122"/>
    </row>
    <row r="981">
      <c r="A981" s="1122"/>
      <c r="B981" s="1122"/>
      <c r="C981" s="1122"/>
      <c r="D981" s="1122"/>
      <c r="E981" s="1122"/>
      <c r="F981" s="1122"/>
      <c r="G981" s="1122"/>
      <c r="H981" s="1122"/>
      <c r="I981" s="1122"/>
      <c r="J981" s="1122"/>
      <c r="K981" s="1122"/>
      <c r="L981" s="1122"/>
      <c r="M981" s="1122"/>
      <c r="N981" s="1122"/>
      <c r="O981" s="1122"/>
      <c r="P981" s="1122"/>
      <c r="Q981" s="1122"/>
      <c r="R981" s="1122"/>
      <c r="S981" s="1122"/>
      <c r="T981" s="1122"/>
      <c r="U981" s="1122"/>
      <c r="V981" s="1122"/>
      <c r="W981" s="1122"/>
      <c r="X981" s="1122"/>
      <c r="Y981" s="1122"/>
      <c r="Z981" s="1122"/>
    </row>
    <row r="982">
      <c r="A982" s="1122"/>
      <c r="B982" s="1122"/>
      <c r="C982" s="1122"/>
      <c r="D982" s="1122"/>
      <c r="E982" s="1122"/>
      <c r="F982" s="1122"/>
      <c r="G982" s="1122"/>
      <c r="H982" s="1122"/>
      <c r="I982" s="1122"/>
      <c r="J982" s="1122"/>
      <c r="K982" s="1122"/>
      <c r="L982" s="1122"/>
      <c r="M982" s="1122"/>
      <c r="N982" s="1122"/>
      <c r="O982" s="1122"/>
      <c r="P982" s="1122"/>
      <c r="Q982" s="1122"/>
      <c r="R982" s="1122"/>
      <c r="S982" s="1122"/>
      <c r="T982" s="1122"/>
      <c r="U982" s="1122"/>
      <c r="V982" s="1122"/>
      <c r="W982" s="1122"/>
      <c r="X982" s="1122"/>
      <c r="Y982" s="1122"/>
      <c r="Z982" s="1122"/>
    </row>
    <row r="983">
      <c r="A983" s="1122"/>
      <c r="B983" s="1122"/>
      <c r="C983" s="1122"/>
      <c r="D983" s="1122"/>
      <c r="E983" s="1122"/>
      <c r="F983" s="1122"/>
      <c r="G983" s="1122"/>
      <c r="H983" s="1122"/>
      <c r="I983" s="1122"/>
      <c r="J983" s="1122"/>
      <c r="K983" s="1122"/>
      <c r="L983" s="1122"/>
      <c r="M983" s="1122"/>
      <c r="N983" s="1122"/>
      <c r="O983" s="1122"/>
      <c r="P983" s="1122"/>
      <c r="Q983" s="1122"/>
      <c r="R983" s="1122"/>
      <c r="S983" s="1122"/>
      <c r="T983" s="1122"/>
      <c r="U983" s="1122"/>
      <c r="V983" s="1122"/>
      <c r="W983" s="1122"/>
      <c r="X983" s="1122"/>
      <c r="Y983" s="1122"/>
      <c r="Z983" s="1122"/>
    </row>
    <row r="984">
      <c r="A984" s="1122"/>
      <c r="B984" s="1122"/>
      <c r="C984" s="1122"/>
      <c r="D984" s="1122"/>
      <c r="E984" s="1122"/>
      <c r="F984" s="1122"/>
      <c r="G984" s="1122"/>
      <c r="H984" s="1122"/>
      <c r="I984" s="1122"/>
      <c r="J984" s="1122"/>
      <c r="K984" s="1122"/>
      <c r="L984" s="1122"/>
      <c r="M984" s="1122"/>
      <c r="N984" s="1122"/>
      <c r="O984" s="1122"/>
      <c r="P984" s="1122"/>
      <c r="Q984" s="1122"/>
      <c r="R984" s="1122"/>
      <c r="S984" s="1122"/>
      <c r="T984" s="1122"/>
      <c r="U984" s="1122"/>
      <c r="V984" s="1122"/>
      <c r="W984" s="1122"/>
      <c r="X984" s="1122"/>
      <c r="Y984" s="1122"/>
      <c r="Z984" s="1122"/>
    </row>
    <row r="985">
      <c r="A985" s="1122"/>
      <c r="B985" s="1122"/>
      <c r="C985" s="1122"/>
      <c r="D985" s="1122"/>
      <c r="E985" s="1122"/>
      <c r="F985" s="1122"/>
      <c r="G985" s="1122"/>
      <c r="H985" s="1122"/>
      <c r="I985" s="1122"/>
      <c r="J985" s="1122"/>
      <c r="K985" s="1122"/>
      <c r="L985" s="1122"/>
      <c r="M985" s="1122"/>
      <c r="N985" s="1122"/>
      <c r="O985" s="1122"/>
      <c r="P985" s="1122"/>
      <c r="Q985" s="1122"/>
      <c r="R985" s="1122"/>
      <c r="S985" s="1122"/>
      <c r="T985" s="1122"/>
      <c r="U985" s="1122"/>
      <c r="V985" s="1122"/>
      <c r="W985" s="1122"/>
      <c r="X985" s="1122"/>
      <c r="Y985" s="1122"/>
      <c r="Z985" s="1122"/>
    </row>
    <row r="986">
      <c r="A986" s="1122"/>
      <c r="B986" s="1122"/>
      <c r="C986" s="1122"/>
      <c r="D986" s="1122"/>
      <c r="E986" s="1122"/>
      <c r="F986" s="1122"/>
      <c r="G986" s="1122"/>
      <c r="H986" s="1122"/>
      <c r="I986" s="1122"/>
      <c r="J986" s="1122"/>
      <c r="K986" s="1122"/>
      <c r="L986" s="1122"/>
      <c r="M986" s="1122"/>
      <c r="N986" s="1122"/>
      <c r="O986" s="1122"/>
      <c r="P986" s="1122"/>
      <c r="Q986" s="1122"/>
      <c r="R986" s="1122"/>
      <c r="S986" s="1122"/>
      <c r="T986" s="1122"/>
      <c r="U986" s="1122"/>
      <c r="V986" s="1122"/>
      <c r="W986" s="1122"/>
      <c r="X986" s="1122"/>
      <c r="Y986" s="1122"/>
      <c r="Z986" s="1122"/>
    </row>
    <row r="987">
      <c r="A987" s="1122"/>
      <c r="B987" s="1122"/>
      <c r="C987" s="1122"/>
      <c r="D987" s="1122"/>
      <c r="E987" s="1122"/>
      <c r="F987" s="1122"/>
      <c r="G987" s="1122"/>
      <c r="H987" s="1122"/>
      <c r="I987" s="1122"/>
      <c r="J987" s="1122"/>
      <c r="K987" s="1122"/>
      <c r="L987" s="1122"/>
      <c r="M987" s="1122"/>
      <c r="N987" s="1122"/>
      <c r="O987" s="1122"/>
      <c r="P987" s="1122"/>
      <c r="Q987" s="1122"/>
      <c r="R987" s="1122"/>
      <c r="S987" s="1122"/>
      <c r="T987" s="1122"/>
      <c r="U987" s="1122"/>
      <c r="V987" s="1122"/>
      <c r="W987" s="1122"/>
      <c r="X987" s="1122"/>
      <c r="Y987" s="1122"/>
      <c r="Z987" s="1122"/>
    </row>
    <row r="988">
      <c r="A988" s="1122"/>
      <c r="B988" s="1122"/>
      <c r="C988" s="1122"/>
      <c r="D988" s="1122"/>
      <c r="E988" s="1122"/>
      <c r="F988" s="1122"/>
      <c r="G988" s="1122"/>
      <c r="H988" s="1122"/>
      <c r="I988" s="1122"/>
      <c r="J988" s="1122"/>
      <c r="K988" s="1122"/>
      <c r="L988" s="1122"/>
      <c r="M988" s="1122"/>
      <c r="N988" s="1122"/>
      <c r="O988" s="1122"/>
      <c r="P988" s="1122"/>
      <c r="Q988" s="1122"/>
      <c r="R988" s="1122"/>
      <c r="S988" s="1122"/>
      <c r="T988" s="1122"/>
      <c r="U988" s="1122"/>
      <c r="V988" s="1122"/>
      <c r="W988" s="1122"/>
      <c r="X988" s="1122"/>
      <c r="Y988" s="1122"/>
      <c r="Z988" s="1122"/>
    </row>
    <row r="989">
      <c r="A989" s="1122"/>
      <c r="B989" s="1122"/>
      <c r="C989" s="1122"/>
      <c r="D989" s="1122"/>
      <c r="E989" s="1122"/>
      <c r="F989" s="1122"/>
      <c r="G989" s="1122"/>
      <c r="H989" s="1122"/>
      <c r="I989" s="1122"/>
      <c r="J989" s="1122"/>
      <c r="K989" s="1122"/>
      <c r="L989" s="1122"/>
      <c r="M989" s="1122"/>
      <c r="N989" s="1122"/>
      <c r="O989" s="1122"/>
      <c r="P989" s="1122"/>
      <c r="Q989" s="1122"/>
      <c r="R989" s="1122"/>
      <c r="S989" s="1122"/>
      <c r="T989" s="1122"/>
      <c r="U989" s="1122"/>
      <c r="V989" s="1122"/>
      <c r="W989" s="1122"/>
      <c r="X989" s="1122"/>
      <c r="Y989" s="1122"/>
      <c r="Z989" s="1122"/>
    </row>
    <row r="990">
      <c r="A990" s="1122"/>
      <c r="B990" s="1122"/>
      <c r="C990" s="1122"/>
      <c r="D990" s="1122"/>
      <c r="E990" s="1122"/>
      <c r="F990" s="1122"/>
      <c r="G990" s="1122"/>
      <c r="H990" s="1122"/>
      <c r="I990" s="1122"/>
      <c r="J990" s="1122"/>
      <c r="K990" s="1122"/>
      <c r="L990" s="1122"/>
      <c r="M990" s="1122"/>
      <c r="N990" s="1122"/>
      <c r="O990" s="1122"/>
      <c r="P990" s="1122"/>
      <c r="Q990" s="1122"/>
      <c r="R990" s="1122"/>
      <c r="S990" s="1122"/>
      <c r="T990" s="1122"/>
      <c r="U990" s="1122"/>
      <c r="V990" s="1122"/>
      <c r="W990" s="1122"/>
      <c r="X990" s="1122"/>
      <c r="Y990" s="1122"/>
      <c r="Z990" s="1122"/>
    </row>
    <row r="991">
      <c r="A991" s="1122"/>
      <c r="B991" s="1122"/>
      <c r="C991" s="1122"/>
      <c r="D991" s="1122"/>
      <c r="E991" s="1122"/>
      <c r="F991" s="1122"/>
      <c r="G991" s="1122"/>
      <c r="H991" s="1122"/>
      <c r="I991" s="1122"/>
      <c r="J991" s="1122"/>
      <c r="K991" s="1122"/>
      <c r="L991" s="1122"/>
      <c r="M991" s="1122"/>
      <c r="N991" s="1122"/>
      <c r="O991" s="1122"/>
      <c r="P991" s="1122"/>
      <c r="Q991" s="1122"/>
      <c r="R991" s="1122"/>
      <c r="S991" s="1122"/>
      <c r="T991" s="1122"/>
      <c r="U991" s="1122"/>
      <c r="V991" s="1122"/>
      <c r="W991" s="1122"/>
      <c r="X991" s="1122"/>
      <c r="Y991" s="1122"/>
      <c r="Z991" s="1122"/>
    </row>
    <row r="992">
      <c r="A992" s="1122"/>
      <c r="B992" s="1122"/>
      <c r="C992" s="1122"/>
      <c r="D992" s="1122"/>
      <c r="E992" s="1122"/>
      <c r="F992" s="1122"/>
      <c r="G992" s="1122"/>
      <c r="H992" s="1122"/>
      <c r="I992" s="1122"/>
      <c r="J992" s="1122"/>
      <c r="K992" s="1122"/>
      <c r="L992" s="1122"/>
      <c r="M992" s="1122"/>
      <c r="N992" s="1122"/>
      <c r="O992" s="1122"/>
      <c r="P992" s="1122"/>
      <c r="Q992" s="1122"/>
      <c r="R992" s="1122"/>
      <c r="S992" s="1122"/>
      <c r="T992" s="1122"/>
      <c r="U992" s="1122"/>
      <c r="V992" s="1122"/>
      <c r="W992" s="1122"/>
      <c r="X992" s="1122"/>
      <c r="Y992" s="1122"/>
      <c r="Z992" s="1122"/>
    </row>
    <row r="993">
      <c r="A993" s="1122"/>
      <c r="B993" s="1122"/>
      <c r="C993" s="1122"/>
      <c r="D993" s="1122"/>
      <c r="E993" s="1122"/>
      <c r="F993" s="1122"/>
      <c r="G993" s="1122"/>
      <c r="H993" s="1122"/>
      <c r="I993" s="1122"/>
      <c r="J993" s="1122"/>
      <c r="K993" s="1122"/>
      <c r="L993" s="1122"/>
      <c r="M993" s="1122"/>
      <c r="N993" s="1122"/>
      <c r="O993" s="1122"/>
      <c r="P993" s="1122"/>
      <c r="Q993" s="1122"/>
      <c r="R993" s="1122"/>
      <c r="S993" s="1122"/>
      <c r="T993" s="1122"/>
      <c r="U993" s="1122"/>
      <c r="V993" s="1122"/>
      <c r="W993" s="1122"/>
      <c r="X993" s="1122"/>
      <c r="Y993" s="1122"/>
      <c r="Z993" s="1122"/>
    </row>
    <row r="994">
      <c r="A994" s="1122"/>
      <c r="B994" s="1122"/>
      <c r="C994" s="1122"/>
      <c r="D994" s="1122"/>
      <c r="E994" s="1122"/>
      <c r="F994" s="1122"/>
      <c r="G994" s="1122"/>
      <c r="H994" s="1122"/>
      <c r="I994" s="1122"/>
      <c r="J994" s="1122"/>
      <c r="K994" s="1122"/>
      <c r="L994" s="1122"/>
      <c r="M994" s="1122"/>
      <c r="N994" s="1122"/>
      <c r="O994" s="1122"/>
      <c r="P994" s="1122"/>
      <c r="Q994" s="1122"/>
      <c r="R994" s="1122"/>
      <c r="S994" s="1122"/>
      <c r="T994" s="1122"/>
      <c r="U994" s="1122"/>
      <c r="V994" s="1122"/>
      <c r="W994" s="1122"/>
      <c r="X994" s="1122"/>
      <c r="Y994" s="1122"/>
      <c r="Z994" s="1122"/>
    </row>
    <row r="995">
      <c r="A995" s="1122"/>
      <c r="B995" s="1122"/>
      <c r="C995" s="1122"/>
      <c r="D995" s="1122"/>
      <c r="E995" s="1122"/>
      <c r="F995" s="1122"/>
      <c r="G995" s="1122"/>
      <c r="H995" s="1122"/>
      <c r="I995" s="1122"/>
      <c r="J995" s="1122"/>
      <c r="K995" s="1122"/>
      <c r="L995" s="1122"/>
      <c r="M995" s="1122"/>
      <c r="N995" s="1122"/>
      <c r="O995" s="1122"/>
      <c r="P995" s="1122"/>
      <c r="Q995" s="1122"/>
      <c r="R995" s="1122"/>
      <c r="S995" s="1122"/>
      <c r="T995" s="1122"/>
      <c r="U995" s="1122"/>
      <c r="V995" s="1122"/>
      <c r="W995" s="1122"/>
      <c r="X995" s="1122"/>
      <c r="Y995" s="1122"/>
      <c r="Z995" s="1122"/>
    </row>
    <row r="996">
      <c r="A996" s="1122"/>
      <c r="B996" s="1122"/>
      <c r="C996" s="1122"/>
      <c r="D996" s="1122"/>
      <c r="E996" s="1122"/>
      <c r="F996" s="1122"/>
      <c r="G996" s="1122"/>
      <c r="H996" s="1122"/>
      <c r="I996" s="1122"/>
      <c r="J996" s="1122"/>
      <c r="K996" s="1122"/>
      <c r="L996" s="1122"/>
      <c r="M996" s="1122"/>
      <c r="N996" s="1122"/>
      <c r="O996" s="1122"/>
      <c r="P996" s="1122"/>
      <c r="Q996" s="1122"/>
      <c r="R996" s="1122"/>
      <c r="S996" s="1122"/>
      <c r="T996" s="1122"/>
      <c r="U996" s="1122"/>
      <c r="V996" s="1122"/>
      <c r="W996" s="1122"/>
      <c r="X996" s="1122"/>
      <c r="Y996" s="1122"/>
      <c r="Z996" s="1122"/>
    </row>
    <row r="997">
      <c r="A997" s="1122"/>
      <c r="B997" s="1122"/>
      <c r="C997" s="1122"/>
      <c r="D997" s="1122"/>
      <c r="E997" s="1122"/>
      <c r="F997" s="1122"/>
      <c r="G997" s="1122"/>
      <c r="H997" s="1122"/>
      <c r="I997" s="1122"/>
      <c r="J997" s="1122"/>
      <c r="K997" s="1122"/>
      <c r="L997" s="1122"/>
      <c r="M997" s="1122"/>
      <c r="N997" s="1122"/>
      <c r="O997" s="1122"/>
      <c r="P997" s="1122"/>
      <c r="Q997" s="1122"/>
      <c r="R997" s="1122"/>
      <c r="S997" s="1122"/>
      <c r="T997" s="1122"/>
      <c r="U997" s="1122"/>
      <c r="V997" s="1122"/>
      <c r="W997" s="1122"/>
      <c r="X997" s="1122"/>
      <c r="Y997" s="1122"/>
      <c r="Z997" s="1122"/>
    </row>
    <row r="998">
      <c r="A998" s="1122"/>
      <c r="B998" s="1122"/>
      <c r="C998" s="1122"/>
      <c r="D998" s="1122"/>
      <c r="E998" s="1122"/>
      <c r="F998" s="1122"/>
      <c r="G998" s="1122"/>
      <c r="H998" s="1122"/>
      <c r="I998" s="1122"/>
      <c r="J998" s="1122"/>
      <c r="K998" s="1122"/>
      <c r="L998" s="1122"/>
      <c r="M998" s="1122"/>
      <c r="N998" s="1122"/>
      <c r="O998" s="1122"/>
      <c r="P998" s="1122"/>
      <c r="Q998" s="1122"/>
      <c r="R998" s="1122"/>
      <c r="S998" s="1122"/>
      <c r="T998" s="1122"/>
      <c r="U998" s="1122"/>
      <c r="V998" s="1122"/>
      <c r="W998" s="1122"/>
      <c r="X998" s="1122"/>
      <c r="Y998" s="1122"/>
      <c r="Z998" s="1122"/>
    </row>
    <row r="999">
      <c r="A999" s="1122"/>
      <c r="B999" s="1122"/>
      <c r="C999" s="1122"/>
      <c r="D999" s="1122"/>
      <c r="E999" s="1122"/>
      <c r="F999" s="1122"/>
      <c r="G999" s="1122"/>
      <c r="H999" s="1122"/>
      <c r="I999" s="1122"/>
      <c r="J999" s="1122"/>
      <c r="K999" s="1122"/>
      <c r="L999" s="1122"/>
      <c r="M999" s="1122"/>
      <c r="N999" s="1122"/>
      <c r="O999" s="1122"/>
      <c r="P999" s="1122"/>
      <c r="Q999" s="1122"/>
      <c r="R999" s="1122"/>
      <c r="S999" s="1122"/>
      <c r="T999" s="1122"/>
      <c r="U999" s="1122"/>
      <c r="V999" s="1122"/>
      <c r="W999" s="1122"/>
      <c r="X999" s="1122"/>
      <c r="Y999" s="1122"/>
      <c r="Z999" s="1122"/>
    </row>
    <row r="1000">
      <c r="A1000" s="1122"/>
      <c r="B1000" s="1122"/>
      <c r="C1000" s="1122"/>
      <c r="D1000" s="1122"/>
      <c r="E1000" s="1122"/>
      <c r="F1000" s="1122"/>
      <c r="G1000" s="1122"/>
      <c r="H1000" s="1122"/>
      <c r="I1000" s="1122"/>
      <c r="J1000" s="1122"/>
      <c r="K1000" s="1122"/>
      <c r="L1000" s="1122"/>
      <c r="M1000" s="1122"/>
      <c r="N1000" s="1122"/>
      <c r="O1000" s="1122"/>
      <c r="P1000" s="1122"/>
      <c r="Q1000" s="1122"/>
      <c r="R1000" s="1122"/>
      <c r="S1000" s="1122"/>
      <c r="T1000" s="1122"/>
      <c r="U1000" s="1122"/>
      <c r="V1000" s="1122"/>
      <c r="W1000" s="1122"/>
      <c r="X1000" s="1122"/>
      <c r="Y1000" s="1122"/>
      <c r="Z1000" s="1122"/>
    </row>
  </sheetData>
  <mergeCells count="9">
    <mergeCell ref="F14:G14"/>
    <mergeCell ref="F19:G19"/>
    <mergeCell ref="A1:J1"/>
    <mergeCell ref="A2:D2"/>
    <mergeCell ref="F2:G2"/>
    <mergeCell ref="I2:J2"/>
    <mergeCell ref="A7:D7"/>
    <mergeCell ref="F9:G9"/>
    <mergeCell ref="I14:J14"/>
  </mergeCells>
  <conditionalFormatting sqref="M1:M1000">
    <cfRule type="containsText" dxfId="3" priority="1" operator="containsText" text="5000000">
      <formula>NOT(ISERROR(SEARCH(("5000000"),(M1))))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hidden="1" min="2" max="3" width="14.43"/>
    <col hidden="1" min="8" max="16" width="14.43"/>
    <col customWidth="1" min="17" max="17" width="16.43"/>
    <col hidden="1" min="21" max="22" width="14.43"/>
    <col customWidth="1" min="35" max="35" width="4.14"/>
    <col customWidth="1" min="36" max="36" width="16.0"/>
    <col customWidth="1" min="37" max="37" width="26.0"/>
    <col customWidth="1" min="38" max="38" width="21.29"/>
  </cols>
  <sheetData>
    <row r="1">
      <c r="A1" s="1194" t="s">
        <v>836</v>
      </c>
      <c r="B1" s="1195"/>
      <c r="C1" s="1195"/>
      <c r="D1" s="1195"/>
      <c r="E1" s="1195"/>
      <c r="F1" s="1195"/>
      <c r="G1" s="1195"/>
      <c r="H1" s="1196" t="s">
        <v>837</v>
      </c>
      <c r="J1" s="1197"/>
      <c r="K1" s="1196" t="s">
        <v>838</v>
      </c>
      <c r="M1" s="1197"/>
      <c r="N1" s="1197"/>
      <c r="O1" s="1197"/>
      <c r="P1" s="994"/>
      <c r="Q1" s="1198" t="s">
        <v>699</v>
      </c>
      <c r="R1" s="1199" t="s">
        <v>839</v>
      </c>
      <c r="S1" s="1199" t="s">
        <v>840</v>
      </c>
      <c r="T1" s="1194" t="s">
        <v>841</v>
      </c>
      <c r="U1" s="1195"/>
      <c r="V1" s="1195"/>
      <c r="W1" s="1195"/>
      <c r="X1" s="1195"/>
      <c r="Y1" s="1195"/>
      <c r="Z1" s="1195"/>
      <c r="AA1" s="1196" t="s">
        <v>837</v>
      </c>
      <c r="AC1" s="1197"/>
      <c r="AD1" s="1196" t="s">
        <v>838</v>
      </c>
      <c r="AF1" s="1197"/>
      <c r="AG1" s="1197"/>
      <c r="AH1" s="1197"/>
      <c r="AI1" s="994"/>
      <c r="AJ1" s="1198" t="s">
        <v>699</v>
      </c>
      <c r="AK1" s="1199" t="s">
        <v>839</v>
      </c>
      <c r="AL1" s="1198" t="s">
        <v>842</v>
      </c>
      <c r="AM1" s="1198"/>
    </row>
    <row r="2">
      <c r="A2" s="1200" t="s">
        <v>699</v>
      </c>
      <c r="B2" s="1200" t="s">
        <v>843</v>
      </c>
      <c r="C2" s="1200" t="s">
        <v>844</v>
      </c>
      <c r="D2" s="1200" t="s">
        <v>845</v>
      </c>
      <c r="E2" s="1200" t="s">
        <v>826</v>
      </c>
      <c r="F2" s="1200" t="s">
        <v>846</v>
      </c>
      <c r="G2" s="1201" t="s">
        <v>773</v>
      </c>
      <c r="H2" s="1200" t="s">
        <v>847</v>
      </c>
      <c r="I2" s="1200" t="s">
        <v>848</v>
      </c>
      <c r="J2" s="1200" t="s">
        <v>849</v>
      </c>
      <c r="K2" s="1200" t="s">
        <v>850</v>
      </c>
      <c r="L2" s="1200" t="s">
        <v>848</v>
      </c>
      <c r="M2" s="1200" t="s">
        <v>849</v>
      </c>
      <c r="N2" s="1200" t="s">
        <v>851</v>
      </c>
      <c r="O2" s="1202" t="s">
        <v>852</v>
      </c>
      <c r="P2" s="994"/>
      <c r="Q2" s="1203" t="s">
        <v>853</v>
      </c>
      <c r="R2" s="1204">
        <f>SUMIF(A3:A490,Q2,F3:F490)</f>
        <v>0</v>
      </c>
      <c r="S2" s="1204">
        <f>SUMIF(A3:A490,Q2,E3:E490)</f>
        <v>0</v>
      </c>
      <c r="T2" s="1200" t="s">
        <v>699</v>
      </c>
      <c r="U2" s="1200" t="s">
        <v>843</v>
      </c>
      <c r="V2" s="1200" t="s">
        <v>844</v>
      </c>
      <c r="W2" s="1200" t="s">
        <v>845</v>
      </c>
      <c r="X2" s="1200" t="s">
        <v>826</v>
      </c>
      <c r="Y2" s="1200" t="s">
        <v>846</v>
      </c>
      <c r="Z2" s="1201" t="s">
        <v>773</v>
      </c>
      <c r="AA2" s="1200" t="s">
        <v>847</v>
      </c>
      <c r="AB2" s="1200" t="s">
        <v>848</v>
      </c>
      <c r="AC2" s="1200" t="s">
        <v>849</v>
      </c>
      <c r="AD2" s="1200" t="s">
        <v>850</v>
      </c>
      <c r="AE2" s="1200" t="s">
        <v>848</v>
      </c>
      <c r="AF2" s="1200" t="s">
        <v>849</v>
      </c>
      <c r="AG2" s="1200" t="s">
        <v>851</v>
      </c>
      <c r="AH2" s="1202" t="s">
        <v>852</v>
      </c>
      <c r="AI2" s="994"/>
      <c r="AJ2" s="1203" t="s">
        <v>854</v>
      </c>
      <c r="AK2" s="1204">
        <f>SUMIF(T3:T490,AJ2,Y3:Y490)</f>
        <v>0</v>
      </c>
      <c r="AL2" s="1204">
        <f>SUMIF(T3:T490,AJ2,X3:X490)</f>
        <v>0</v>
      </c>
      <c r="AM2" s="1204"/>
    </row>
    <row r="3">
      <c r="A3" s="1205" t="s">
        <v>855</v>
      </c>
      <c r="B3" s="1205"/>
      <c r="C3" s="1205"/>
      <c r="D3" s="1205">
        <v>66.5</v>
      </c>
      <c r="E3" s="1205">
        <v>100.0</v>
      </c>
      <c r="F3" s="1206">
        <f t="shared" ref="F3:F500" si="1">(D3*E3)/39.3701</f>
        <v>168.9099088</v>
      </c>
      <c r="G3" s="1205"/>
      <c r="H3" s="1207"/>
      <c r="I3" s="1207"/>
      <c r="J3" s="1208">
        <f t="shared" ref="J3:J129" si="2">I3-H3</f>
        <v>0</v>
      </c>
      <c r="K3" s="1207"/>
      <c r="L3" s="1207"/>
      <c r="M3" s="1208">
        <f t="shared" ref="M3:M1212" si="3">L3-K3</f>
        <v>0</v>
      </c>
      <c r="N3" s="1205"/>
      <c r="O3" s="1205"/>
      <c r="P3" s="994"/>
      <c r="Q3" s="994"/>
      <c r="R3" s="994"/>
      <c r="S3" s="994"/>
      <c r="T3" s="1205" t="s">
        <v>855</v>
      </c>
      <c r="U3" s="1205"/>
      <c r="V3" s="1205"/>
      <c r="W3" s="1205">
        <v>31.75</v>
      </c>
      <c r="X3" s="1205">
        <v>333.0</v>
      </c>
      <c r="Y3" s="1206">
        <f t="shared" ref="Y3:Y500" si="4">(W3*X3)/39.3701</f>
        <v>268.547705</v>
      </c>
      <c r="Z3" s="1205"/>
      <c r="AA3" s="1207"/>
      <c r="AB3" s="1207"/>
      <c r="AC3" s="1208">
        <f t="shared" ref="AC3:AC129" si="5">AB3-AA3</f>
        <v>0</v>
      </c>
      <c r="AD3" s="1207"/>
      <c r="AE3" s="1207"/>
      <c r="AF3" s="1208">
        <f t="shared" ref="AF3:AF1212" si="6">AE3-AD3</f>
        <v>0</v>
      </c>
      <c r="AG3" s="1205"/>
      <c r="AH3" s="1205"/>
      <c r="AI3" s="994"/>
      <c r="AJ3" s="994"/>
      <c r="AK3" s="994"/>
      <c r="AL3" s="994"/>
      <c r="AM3" s="994"/>
    </row>
    <row r="4">
      <c r="A4" s="1205"/>
      <c r="B4" s="1205"/>
      <c r="C4" s="1205"/>
      <c r="D4" s="1205">
        <v>66.5</v>
      </c>
      <c r="E4" s="1205">
        <v>50.0</v>
      </c>
      <c r="F4" s="1206">
        <f t="shared" si="1"/>
        <v>84.45495439</v>
      </c>
      <c r="G4" s="1205"/>
      <c r="H4" s="1207"/>
      <c r="I4" s="1207"/>
      <c r="J4" s="1208">
        <f t="shared" si="2"/>
        <v>0</v>
      </c>
      <c r="K4" s="1207"/>
      <c r="L4" s="1207"/>
      <c r="M4" s="1208">
        <f t="shared" si="3"/>
        <v>0</v>
      </c>
      <c r="N4" s="1205"/>
      <c r="O4" s="1205"/>
      <c r="P4" s="1209"/>
      <c r="Q4" s="1209"/>
      <c r="R4" s="1209"/>
      <c r="S4" s="1209"/>
      <c r="T4" s="1205"/>
      <c r="U4" s="1205"/>
      <c r="V4" s="1205"/>
      <c r="W4" s="1205">
        <v>27.5</v>
      </c>
      <c r="X4" s="1205">
        <v>1350.0</v>
      </c>
      <c r="Y4" s="1206">
        <f t="shared" si="4"/>
        <v>942.9744908</v>
      </c>
      <c r="Z4" s="1205"/>
      <c r="AA4" s="1207"/>
      <c r="AB4" s="1207"/>
      <c r="AC4" s="1208">
        <f t="shared" si="5"/>
        <v>0</v>
      </c>
      <c r="AD4" s="1207"/>
      <c r="AE4" s="1207"/>
      <c r="AF4" s="1208">
        <f t="shared" si="6"/>
        <v>0</v>
      </c>
      <c r="AG4" s="1205"/>
      <c r="AH4" s="1205"/>
      <c r="AI4" s="1209"/>
      <c r="AJ4" s="1209"/>
      <c r="AK4" s="1209"/>
      <c r="AL4" s="1209"/>
      <c r="AM4" s="1209"/>
    </row>
    <row r="5">
      <c r="A5" s="1205"/>
      <c r="B5" s="1205"/>
      <c r="C5" s="1205"/>
      <c r="D5" s="1205">
        <v>52.75</v>
      </c>
      <c r="E5" s="1205">
        <v>3012.0</v>
      </c>
      <c r="F5" s="1206">
        <f t="shared" si="1"/>
        <v>4035.626021</v>
      </c>
      <c r="G5" s="1205"/>
      <c r="H5" s="1207"/>
      <c r="I5" s="1207"/>
      <c r="J5" s="1208">
        <f t="shared" si="2"/>
        <v>0</v>
      </c>
      <c r="K5" s="1207"/>
      <c r="L5" s="1207"/>
      <c r="M5" s="1208">
        <f t="shared" si="3"/>
        <v>0</v>
      </c>
      <c r="N5" s="1205"/>
      <c r="O5" s="1205"/>
      <c r="P5" s="994"/>
      <c r="Q5" s="994"/>
      <c r="R5" s="994"/>
      <c r="S5" s="994"/>
      <c r="T5" s="1205"/>
      <c r="U5" s="1205"/>
      <c r="V5" s="1205"/>
      <c r="W5" s="1205">
        <v>57.25</v>
      </c>
      <c r="X5" s="1205">
        <v>1260.0</v>
      </c>
      <c r="Y5" s="1206">
        <f t="shared" si="4"/>
        <v>1832.228011</v>
      </c>
      <c r="Z5" s="1205"/>
      <c r="AA5" s="1207"/>
      <c r="AB5" s="1207"/>
      <c r="AC5" s="1208">
        <f t="shared" si="5"/>
        <v>0</v>
      </c>
      <c r="AD5" s="1207"/>
      <c r="AE5" s="1207"/>
      <c r="AF5" s="1208">
        <f t="shared" si="6"/>
        <v>0</v>
      </c>
      <c r="AG5" s="1205"/>
      <c r="AH5" s="1205"/>
      <c r="AI5" s="994"/>
      <c r="AJ5" s="994"/>
      <c r="AK5" s="994"/>
      <c r="AL5" s="994"/>
      <c r="AM5" s="994"/>
    </row>
    <row r="6">
      <c r="A6" s="1205"/>
      <c r="B6" s="1205"/>
      <c r="C6" s="1205"/>
      <c r="D6" s="1205">
        <v>51.0</v>
      </c>
      <c r="E6" s="1205">
        <v>758.0</v>
      </c>
      <c r="F6" s="1206">
        <f t="shared" si="1"/>
        <v>981.9126698</v>
      </c>
      <c r="G6" s="1205"/>
      <c r="H6" s="1207"/>
      <c r="I6" s="1207"/>
      <c r="J6" s="1208">
        <f t="shared" si="2"/>
        <v>0</v>
      </c>
      <c r="K6" s="1207"/>
      <c r="L6" s="1207"/>
      <c r="M6" s="1208">
        <f t="shared" si="3"/>
        <v>0</v>
      </c>
      <c r="N6" s="1205"/>
      <c r="O6" s="1205"/>
      <c r="P6" s="994"/>
      <c r="Q6" s="994"/>
      <c r="R6" s="994"/>
      <c r="S6" s="994"/>
      <c r="T6" s="1205"/>
      <c r="U6" s="1205"/>
      <c r="V6" s="1205"/>
      <c r="W6" s="1205">
        <v>51.0</v>
      </c>
      <c r="X6" s="1205">
        <v>750.0</v>
      </c>
      <c r="Y6" s="1206">
        <f t="shared" si="4"/>
        <v>971.5494754</v>
      </c>
      <c r="Z6" s="1205"/>
      <c r="AA6" s="1207"/>
      <c r="AB6" s="1207"/>
      <c r="AC6" s="1208">
        <f t="shared" si="5"/>
        <v>0</v>
      </c>
      <c r="AD6" s="1207"/>
      <c r="AE6" s="1207"/>
      <c r="AF6" s="1208">
        <f t="shared" si="6"/>
        <v>0</v>
      </c>
      <c r="AG6" s="1205"/>
      <c r="AH6" s="1205"/>
      <c r="AI6" s="994"/>
      <c r="AJ6" s="994"/>
      <c r="AK6" s="994"/>
      <c r="AL6" s="994"/>
      <c r="AM6" s="994"/>
    </row>
    <row r="7">
      <c r="A7" s="1205"/>
      <c r="B7" s="1205"/>
      <c r="C7" s="1205"/>
      <c r="D7" s="1205">
        <v>53.5</v>
      </c>
      <c r="E7" s="1205">
        <v>672.0</v>
      </c>
      <c r="F7" s="1206">
        <f t="shared" si="1"/>
        <v>913.1803069</v>
      </c>
      <c r="G7" s="1205"/>
      <c r="H7" s="1207"/>
      <c r="I7" s="1207"/>
      <c r="J7" s="1208">
        <f t="shared" si="2"/>
        <v>0</v>
      </c>
      <c r="K7" s="1207"/>
      <c r="L7" s="1207"/>
      <c r="M7" s="1208">
        <f t="shared" si="3"/>
        <v>0</v>
      </c>
      <c r="N7" s="1205"/>
      <c r="O7" s="1205"/>
      <c r="P7" s="994"/>
      <c r="Q7" s="994"/>
      <c r="R7" s="994"/>
      <c r="S7" s="994"/>
      <c r="T7" s="1205"/>
      <c r="U7" s="1205"/>
      <c r="V7" s="1205"/>
      <c r="W7" s="1210">
        <v>52.75</v>
      </c>
      <c r="X7" s="1210">
        <v>1500.0</v>
      </c>
      <c r="Y7" s="1206">
        <f t="shared" si="4"/>
        <v>2009.773915</v>
      </c>
      <c r="Z7" s="1205">
        <v>2.0</v>
      </c>
      <c r="AA7" s="1207"/>
      <c r="AB7" s="1207"/>
      <c r="AC7" s="1208">
        <f t="shared" si="5"/>
        <v>0</v>
      </c>
      <c r="AD7" s="1207"/>
      <c r="AE7" s="1207"/>
      <c r="AF7" s="1208">
        <f t="shared" si="6"/>
        <v>0</v>
      </c>
      <c r="AG7" s="1205"/>
      <c r="AH7" s="1205"/>
      <c r="AI7" s="994"/>
      <c r="AJ7" s="994"/>
      <c r="AK7" s="994"/>
      <c r="AL7" s="994"/>
      <c r="AM7" s="994"/>
    </row>
    <row r="8">
      <c r="A8" s="1205"/>
      <c r="B8" s="1205"/>
      <c r="C8" s="1205"/>
      <c r="D8" s="1210">
        <v>53.5</v>
      </c>
      <c r="E8" s="1210">
        <v>335.0</v>
      </c>
      <c r="F8" s="1206">
        <f t="shared" si="1"/>
        <v>455.2312542</v>
      </c>
      <c r="G8" s="1205"/>
      <c r="H8" s="1207"/>
      <c r="I8" s="1207"/>
      <c r="J8" s="1208">
        <f t="shared" si="2"/>
        <v>0</v>
      </c>
      <c r="K8" s="1207"/>
      <c r="L8" s="1207"/>
      <c r="M8" s="1208">
        <f t="shared" si="3"/>
        <v>0</v>
      </c>
      <c r="N8" s="1205"/>
      <c r="O8" s="1205"/>
      <c r="P8" s="994"/>
      <c r="Q8" s="994"/>
      <c r="R8" s="994"/>
      <c r="S8" s="994"/>
      <c r="T8" s="1210"/>
      <c r="U8" s="1205"/>
      <c r="V8" s="1205"/>
      <c r="W8" s="1210">
        <v>49.5</v>
      </c>
      <c r="X8" s="1210">
        <v>900.0</v>
      </c>
      <c r="Y8" s="1206">
        <f t="shared" si="4"/>
        <v>1131.569389</v>
      </c>
      <c r="Z8" s="1207"/>
      <c r="AA8" s="1207"/>
      <c r="AB8" s="1207"/>
      <c r="AC8" s="1208">
        <f t="shared" si="5"/>
        <v>0</v>
      </c>
      <c r="AD8" s="1207"/>
      <c r="AE8" s="1207"/>
      <c r="AF8" s="1208">
        <f t="shared" si="6"/>
        <v>0</v>
      </c>
      <c r="AG8" s="1205"/>
      <c r="AH8" s="1205"/>
      <c r="AI8" s="994"/>
      <c r="AJ8" s="994"/>
      <c r="AK8" s="994"/>
      <c r="AL8" s="994"/>
      <c r="AM8" s="994"/>
    </row>
    <row r="9">
      <c r="A9" s="1205"/>
      <c r="B9" s="1205"/>
      <c r="C9" s="1205"/>
      <c r="D9" s="1211">
        <v>49.5</v>
      </c>
      <c r="E9" s="1210">
        <v>910.0</v>
      </c>
      <c r="F9" s="1206">
        <f t="shared" si="1"/>
        <v>1144.142382</v>
      </c>
      <c r="G9" s="1205"/>
      <c r="H9" s="1207"/>
      <c r="I9" s="1207"/>
      <c r="J9" s="1208">
        <f t="shared" si="2"/>
        <v>0</v>
      </c>
      <c r="K9" s="1207"/>
      <c r="L9" s="1207"/>
      <c r="M9" s="1208">
        <f t="shared" si="3"/>
        <v>0</v>
      </c>
      <c r="N9" s="1205"/>
      <c r="O9" s="1205"/>
      <c r="P9" s="994"/>
      <c r="Q9" s="994"/>
      <c r="R9" s="994"/>
      <c r="S9" s="994"/>
      <c r="T9" s="1210"/>
      <c r="U9" s="1205"/>
      <c r="V9" s="1205"/>
      <c r="W9" s="1211">
        <v>43.75</v>
      </c>
      <c r="X9" s="1210">
        <v>400.0</v>
      </c>
      <c r="Y9" s="1206">
        <f t="shared" si="4"/>
        <v>444.49976</v>
      </c>
      <c r="Z9" s="1205">
        <v>3.0</v>
      </c>
      <c r="AA9" s="1207"/>
      <c r="AB9" s="1207"/>
      <c r="AC9" s="1208">
        <f t="shared" si="5"/>
        <v>0</v>
      </c>
      <c r="AD9" s="1207"/>
      <c r="AE9" s="1207"/>
      <c r="AF9" s="1208">
        <f t="shared" si="6"/>
        <v>0</v>
      </c>
      <c r="AG9" s="1205"/>
      <c r="AH9" s="1205"/>
      <c r="AI9" s="994"/>
      <c r="AJ9" s="994"/>
      <c r="AK9" s="994"/>
      <c r="AL9" s="994"/>
      <c r="AM9" s="994"/>
    </row>
    <row r="10">
      <c r="A10" s="1205" t="s">
        <v>856</v>
      </c>
      <c r="B10" s="1205"/>
      <c r="C10" s="1205"/>
      <c r="D10" s="1211">
        <v>69.0</v>
      </c>
      <c r="E10" s="1210">
        <v>3200.0</v>
      </c>
      <c r="F10" s="1206">
        <f t="shared" si="1"/>
        <v>5608.316972</v>
      </c>
      <c r="G10" s="1205"/>
      <c r="H10" s="1205"/>
      <c r="I10" s="1205"/>
      <c r="J10" s="1208">
        <f t="shared" si="2"/>
        <v>0</v>
      </c>
      <c r="K10" s="1207"/>
      <c r="L10" s="1207"/>
      <c r="M10" s="1208">
        <f t="shared" si="3"/>
        <v>0</v>
      </c>
      <c r="N10" s="1205"/>
      <c r="O10" s="1205"/>
      <c r="P10" s="994"/>
      <c r="Q10" s="994"/>
      <c r="R10" s="994"/>
      <c r="S10" s="994"/>
      <c r="T10" s="1210"/>
      <c r="U10" s="1205"/>
      <c r="V10" s="1205"/>
      <c r="W10" s="1211">
        <v>43.75</v>
      </c>
      <c r="X10" s="1210">
        <v>800.0</v>
      </c>
      <c r="Y10" s="1206">
        <f t="shared" si="4"/>
        <v>888.9995199</v>
      </c>
      <c r="Z10" s="1205"/>
      <c r="AA10" s="1205"/>
      <c r="AB10" s="1205"/>
      <c r="AC10" s="1208">
        <f t="shared" si="5"/>
        <v>0</v>
      </c>
      <c r="AD10" s="1207"/>
      <c r="AE10" s="1207"/>
      <c r="AF10" s="1208">
        <f t="shared" si="6"/>
        <v>0</v>
      </c>
      <c r="AG10" s="1205"/>
      <c r="AH10" s="1205"/>
      <c r="AI10" s="994"/>
      <c r="AJ10" s="994"/>
      <c r="AK10" s="994"/>
      <c r="AL10" s="994"/>
      <c r="AM10" s="994"/>
    </row>
    <row r="11">
      <c r="A11" s="1205"/>
      <c r="B11" s="1205"/>
      <c r="C11" s="1205"/>
      <c r="D11" s="1211">
        <v>60.5</v>
      </c>
      <c r="E11" s="1210">
        <v>805.0</v>
      </c>
      <c r="F11" s="1206">
        <f t="shared" si="1"/>
        <v>1237.042832</v>
      </c>
      <c r="G11" s="1207"/>
      <c r="H11" s="1207"/>
      <c r="I11" s="1207"/>
      <c r="J11" s="1208">
        <f t="shared" si="2"/>
        <v>0</v>
      </c>
      <c r="K11" s="1207"/>
      <c r="L11" s="1207"/>
      <c r="M11" s="1208">
        <f t="shared" si="3"/>
        <v>0</v>
      </c>
      <c r="N11" s="1205"/>
      <c r="O11" s="1205"/>
      <c r="P11" s="994"/>
      <c r="Q11" s="994"/>
      <c r="R11" s="994"/>
      <c r="S11" s="994"/>
      <c r="T11" s="1210"/>
      <c r="U11" s="1205"/>
      <c r="V11" s="1205"/>
      <c r="W11" s="1211">
        <v>49.5</v>
      </c>
      <c r="X11" s="1210">
        <v>650.0</v>
      </c>
      <c r="Y11" s="1206">
        <f t="shared" si="4"/>
        <v>817.2445587</v>
      </c>
      <c r="Z11" s="1207"/>
      <c r="AA11" s="1207"/>
      <c r="AB11" s="1207"/>
      <c r="AC11" s="1208">
        <f t="shared" si="5"/>
        <v>0</v>
      </c>
      <c r="AD11" s="1207"/>
      <c r="AE11" s="1207"/>
      <c r="AF11" s="1208">
        <f t="shared" si="6"/>
        <v>0</v>
      </c>
      <c r="AG11" s="1205"/>
      <c r="AH11" s="1205"/>
      <c r="AI11" s="994"/>
      <c r="AJ11" s="994"/>
      <c r="AK11" s="994"/>
      <c r="AL11" s="994"/>
      <c r="AM11" s="994"/>
    </row>
    <row r="12">
      <c r="A12" s="1205"/>
      <c r="B12" s="1205"/>
      <c r="C12" s="1205"/>
      <c r="D12" s="1211">
        <v>65.0</v>
      </c>
      <c r="E12" s="1210">
        <v>1200.0</v>
      </c>
      <c r="F12" s="1206">
        <f t="shared" si="1"/>
        <v>1981.19893</v>
      </c>
      <c r="G12" s="1207"/>
      <c r="H12" s="1207"/>
      <c r="I12" s="1207"/>
      <c r="J12" s="1208">
        <f t="shared" si="2"/>
        <v>0</v>
      </c>
      <c r="K12" s="1207"/>
      <c r="L12" s="1207"/>
      <c r="M12" s="1208">
        <f t="shared" si="3"/>
        <v>0</v>
      </c>
      <c r="N12" s="1205"/>
      <c r="O12" s="1205"/>
      <c r="P12" s="994"/>
      <c r="Q12" s="994"/>
      <c r="R12" s="994"/>
      <c r="S12" s="994"/>
      <c r="T12" s="1210"/>
      <c r="U12" s="1205"/>
      <c r="V12" s="1205"/>
      <c r="W12" s="1211">
        <v>49.5</v>
      </c>
      <c r="X12" s="1210">
        <v>400.0</v>
      </c>
      <c r="Y12" s="1206">
        <f t="shared" si="4"/>
        <v>502.9197284</v>
      </c>
      <c r="Z12" s="1207"/>
      <c r="AA12" s="1207"/>
      <c r="AB12" s="1207"/>
      <c r="AC12" s="1208">
        <f t="shared" si="5"/>
        <v>0</v>
      </c>
      <c r="AD12" s="1207"/>
      <c r="AE12" s="1207"/>
      <c r="AF12" s="1208">
        <f t="shared" si="6"/>
        <v>0</v>
      </c>
      <c r="AG12" s="1205"/>
      <c r="AH12" s="1205"/>
      <c r="AI12" s="994"/>
      <c r="AJ12" s="994"/>
      <c r="AK12" s="994"/>
      <c r="AL12" s="994"/>
      <c r="AM12" s="994"/>
    </row>
    <row r="13">
      <c r="A13" s="1205" t="s">
        <v>857</v>
      </c>
      <c r="B13" s="1205"/>
      <c r="C13" s="1205"/>
      <c r="D13" s="1211">
        <v>65.0</v>
      </c>
      <c r="E13" s="1210">
        <v>1215.0</v>
      </c>
      <c r="F13" s="1206">
        <f t="shared" si="1"/>
        <v>2005.963917</v>
      </c>
      <c r="G13" s="1207"/>
      <c r="H13" s="1207"/>
      <c r="I13" s="1207"/>
      <c r="J13" s="1208">
        <f t="shared" si="2"/>
        <v>0</v>
      </c>
      <c r="K13" s="1207"/>
      <c r="L13" s="1207"/>
      <c r="M13" s="1208">
        <f t="shared" si="3"/>
        <v>0</v>
      </c>
      <c r="N13" s="1205"/>
      <c r="O13" s="1205"/>
      <c r="P13" s="994"/>
      <c r="Q13" s="994"/>
      <c r="R13" s="994"/>
      <c r="S13" s="994"/>
      <c r="T13" s="1210"/>
      <c r="U13" s="1205"/>
      <c r="V13" s="1205"/>
      <c r="W13" s="1211">
        <v>49.5</v>
      </c>
      <c r="X13" s="1210">
        <v>142.0</v>
      </c>
      <c r="Y13" s="1206">
        <f t="shared" si="4"/>
        <v>178.5365036</v>
      </c>
      <c r="Z13" s="1207"/>
      <c r="AA13" s="1207"/>
      <c r="AB13" s="1207"/>
      <c r="AC13" s="1208">
        <f t="shared" si="5"/>
        <v>0</v>
      </c>
      <c r="AD13" s="1207"/>
      <c r="AE13" s="1207"/>
      <c r="AF13" s="1208">
        <f t="shared" si="6"/>
        <v>0</v>
      </c>
      <c r="AG13" s="1205"/>
      <c r="AH13" s="1205"/>
      <c r="AI13" s="994"/>
      <c r="AJ13" s="994"/>
      <c r="AK13" s="994"/>
      <c r="AL13" s="994"/>
      <c r="AM13" s="994"/>
    </row>
    <row r="14">
      <c r="A14" s="1205"/>
      <c r="B14" s="1205"/>
      <c r="C14" s="1205"/>
      <c r="D14" s="1210">
        <v>61.5</v>
      </c>
      <c r="E14" s="1210">
        <v>1010.0</v>
      </c>
      <c r="F14" s="1206">
        <f t="shared" si="1"/>
        <v>1577.720148</v>
      </c>
      <c r="G14" s="1207"/>
      <c r="H14" s="1207"/>
      <c r="I14" s="1207"/>
      <c r="J14" s="1208">
        <f t="shared" si="2"/>
        <v>0</v>
      </c>
      <c r="K14" s="1207"/>
      <c r="L14" s="1207"/>
      <c r="M14" s="1208">
        <f t="shared" si="3"/>
        <v>0</v>
      </c>
      <c r="N14" s="1205"/>
      <c r="O14" s="1205"/>
      <c r="P14" s="994"/>
      <c r="Q14" s="994"/>
      <c r="R14" s="994"/>
      <c r="S14" s="994"/>
      <c r="T14" s="1210" t="s">
        <v>856</v>
      </c>
      <c r="U14" s="1205"/>
      <c r="V14" s="1205"/>
      <c r="W14" s="1210">
        <v>69.0</v>
      </c>
      <c r="X14" s="1210">
        <v>3200.0</v>
      </c>
      <c r="Y14" s="1206">
        <f t="shared" si="4"/>
        <v>5608.316972</v>
      </c>
      <c r="Z14" s="1207"/>
      <c r="AA14" s="1207"/>
      <c r="AB14" s="1207"/>
      <c r="AC14" s="1208">
        <f t="shared" si="5"/>
        <v>0</v>
      </c>
      <c r="AD14" s="1207"/>
      <c r="AE14" s="1207"/>
      <c r="AF14" s="1208">
        <f t="shared" si="6"/>
        <v>0</v>
      </c>
      <c r="AG14" s="1205"/>
      <c r="AH14" s="1205"/>
      <c r="AI14" s="994"/>
      <c r="AJ14" s="994"/>
      <c r="AK14" s="994"/>
      <c r="AL14" s="994"/>
      <c r="AM14" s="994"/>
    </row>
    <row r="15">
      <c r="A15" s="1210"/>
      <c r="B15" s="1205"/>
      <c r="C15" s="1205"/>
      <c r="D15" s="1210">
        <v>61.5</v>
      </c>
      <c r="E15" s="1210">
        <v>1020.0</v>
      </c>
      <c r="F15" s="1206">
        <f t="shared" si="1"/>
        <v>1593.34114</v>
      </c>
      <c r="G15" s="1207"/>
      <c r="H15" s="1207"/>
      <c r="I15" s="1207"/>
      <c r="J15" s="1208">
        <f t="shared" si="2"/>
        <v>0</v>
      </c>
      <c r="K15" s="1207"/>
      <c r="L15" s="1207"/>
      <c r="M15" s="1208">
        <f t="shared" si="3"/>
        <v>0</v>
      </c>
      <c r="N15" s="1205"/>
      <c r="O15" s="1205"/>
      <c r="P15" s="994"/>
      <c r="Q15" s="994"/>
      <c r="R15" s="994"/>
      <c r="S15" s="994"/>
      <c r="T15" s="1210" t="s">
        <v>857</v>
      </c>
      <c r="U15" s="1205"/>
      <c r="V15" s="1205"/>
      <c r="W15" s="1210">
        <v>60.5</v>
      </c>
      <c r="X15" s="1210">
        <v>400.0</v>
      </c>
      <c r="Y15" s="1206">
        <f t="shared" si="4"/>
        <v>614.6796681</v>
      </c>
      <c r="Z15" s="1207"/>
      <c r="AA15" s="1207"/>
      <c r="AB15" s="1207"/>
      <c r="AC15" s="1208">
        <f t="shared" si="5"/>
        <v>0</v>
      </c>
      <c r="AD15" s="1207"/>
      <c r="AE15" s="1207"/>
      <c r="AF15" s="1208">
        <f t="shared" si="6"/>
        <v>0</v>
      </c>
      <c r="AG15" s="1205"/>
      <c r="AH15" s="1205"/>
      <c r="AI15" s="994"/>
      <c r="AJ15" s="994"/>
      <c r="AK15" s="994"/>
      <c r="AL15" s="994"/>
      <c r="AM15" s="994"/>
    </row>
    <row r="16">
      <c r="A16" s="1210"/>
      <c r="B16" s="1205"/>
      <c r="C16" s="1205"/>
      <c r="D16" s="1210">
        <v>62.25</v>
      </c>
      <c r="E16" s="1210">
        <v>1500.0</v>
      </c>
      <c r="F16" s="1206">
        <f t="shared" si="1"/>
        <v>2371.723719</v>
      </c>
      <c r="G16" s="1207"/>
      <c r="H16" s="1207"/>
      <c r="I16" s="1207"/>
      <c r="J16" s="1208">
        <f t="shared" si="2"/>
        <v>0</v>
      </c>
      <c r="K16" s="1207"/>
      <c r="L16" s="1207"/>
      <c r="M16" s="1208">
        <f t="shared" si="3"/>
        <v>0</v>
      </c>
      <c r="N16" s="1205"/>
      <c r="O16" s="1205"/>
      <c r="P16" s="994"/>
      <c r="Q16" s="994"/>
      <c r="R16" s="994"/>
      <c r="S16" s="994"/>
      <c r="T16" s="1210"/>
      <c r="U16" s="1205"/>
      <c r="V16" s="1205"/>
      <c r="W16" s="1210">
        <v>65.0</v>
      </c>
      <c r="X16" s="1210">
        <v>1200.0</v>
      </c>
      <c r="Y16" s="1206">
        <f t="shared" si="4"/>
        <v>1981.19893</v>
      </c>
      <c r="Z16" s="1207"/>
      <c r="AA16" s="1207"/>
      <c r="AB16" s="1207"/>
      <c r="AC16" s="1208">
        <f t="shared" si="5"/>
        <v>0</v>
      </c>
      <c r="AD16" s="1207"/>
      <c r="AE16" s="1207"/>
      <c r="AF16" s="1208">
        <f t="shared" si="6"/>
        <v>0</v>
      </c>
      <c r="AG16" s="1205"/>
      <c r="AH16" s="1205"/>
      <c r="AI16" s="994"/>
      <c r="AJ16" s="994"/>
      <c r="AK16" s="994"/>
      <c r="AL16" s="994"/>
      <c r="AM16" s="994"/>
    </row>
    <row r="17">
      <c r="A17" s="1210"/>
      <c r="B17" s="1205"/>
      <c r="C17" s="1205"/>
      <c r="D17" s="1210">
        <v>62.25</v>
      </c>
      <c r="E17" s="1210">
        <v>1500.0</v>
      </c>
      <c r="F17" s="1206">
        <f t="shared" si="1"/>
        <v>2371.723719</v>
      </c>
      <c r="G17" s="1207"/>
      <c r="H17" s="1207"/>
      <c r="I17" s="1207"/>
      <c r="J17" s="1208">
        <f t="shared" si="2"/>
        <v>0</v>
      </c>
      <c r="K17" s="1207"/>
      <c r="L17" s="1207"/>
      <c r="M17" s="1208">
        <f t="shared" si="3"/>
        <v>0</v>
      </c>
      <c r="N17" s="1205"/>
      <c r="O17" s="1205"/>
      <c r="P17" s="994"/>
      <c r="Q17" s="994"/>
      <c r="R17" s="994"/>
      <c r="S17" s="994"/>
      <c r="T17" s="1210"/>
      <c r="U17" s="1205"/>
      <c r="V17" s="1205"/>
      <c r="W17" s="1210">
        <v>61.5</v>
      </c>
      <c r="X17" s="1210">
        <v>1050.0</v>
      </c>
      <c r="Y17" s="1206">
        <f t="shared" si="4"/>
        <v>1640.204114</v>
      </c>
      <c r="Z17" s="1207"/>
      <c r="AA17" s="1207"/>
      <c r="AB17" s="1207"/>
      <c r="AC17" s="1208">
        <f t="shared" si="5"/>
        <v>0</v>
      </c>
      <c r="AD17" s="1207"/>
      <c r="AE17" s="1207"/>
      <c r="AF17" s="1208">
        <f t="shared" si="6"/>
        <v>0</v>
      </c>
      <c r="AG17" s="1205"/>
      <c r="AH17" s="1205"/>
      <c r="AI17" s="994"/>
      <c r="AJ17" s="994"/>
      <c r="AK17" s="994"/>
      <c r="AL17" s="994"/>
      <c r="AM17" s="994"/>
    </row>
    <row r="18">
      <c r="A18" s="1210"/>
      <c r="B18" s="1205"/>
      <c r="C18" s="1205"/>
      <c r="D18" s="1210">
        <v>62.0</v>
      </c>
      <c r="E18" s="1210">
        <v>400.0</v>
      </c>
      <c r="F18" s="1206">
        <f t="shared" si="1"/>
        <v>629.9196598</v>
      </c>
      <c r="G18" s="1207"/>
      <c r="H18" s="1207"/>
      <c r="I18" s="1207"/>
      <c r="J18" s="1208">
        <f t="shared" si="2"/>
        <v>0</v>
      </c>
      <c r="K18" s="1207"/>
      <c r="L18" s="1207"/>
      <c r="M18" s="1208">
        <f t="shared" si="3"/>
        <v>0</v>
      </c>
      <c r="N18" s="1205"/>
      <c r="O18" s="1205"/>
      <c r="P18" s="994"/>
      <c r="Q18" s="994"/>
      <c r="R18" s="994"/>
      <c r="S18" s="994"/>
      <c r="T18" s="1210"/>
      <c r="U18" s="1205"/>
      <c r="V18" s="1205"/>
      <c r="W18" s="1210">
        <v>62.25</v>
      </c>
      <c r="X18" s="1210">
        <v>1500.0</v>
      </c>
      <c r="Y18" s="1206">
        <f t="shared" si="4"/>
        <v>2371.723719</v>
      </c>
      <c r="Z18" s="1207"/>
      <c r="AA18" s="1207"/>
      <c r="AB18" s="1207"/>
      <c r="AC18" s="1208">
        <f t="shared" si="5"/>
        <v>0</v>
      </c>
      <c r="AD18" s="1207"/>
      <c r="AE18" s="1207"/>
      <c r="AF18" s="1208">
        <f t="shared" si="6"/>
        <v>0</v>
      </c>
      <c r="AG18" s="1205"/>
      <c r="AH18" s="1205"/>
      <c r="AI18" s="994"/>
      <c r="AJ18" s="994"/>
      <c r="AK18" s="994"/>
      <c r="AL18" s="994"/>
      <c r="AM18" s="994"/>
    </row>
    <row r="19">
      <c r="A19" s="1210"/>
      <c r="B19" s="1205"/>
      <c r="C19" s="1205"/>
      <c r="D19" s="1210">
        <v>62.0</v>
      </c>
      <c r="E19" s="1210">
        <v>200.0</v>
      </c>
      <c r="F19" s="1206">
        <f t="shared" si="1"/>
        <v>314.9598299</v>
      </c>
      <c r="G19" s="1207"/>
      <c r="H19" s="1207"/>
      <c r="I19" s="1207"/>
      <c r="J19" s="1208">
        <f t="shared" si="2"/>
        <v>0</v>
      </c>
      <c r="K19" s="1207"/>
      <c r="L19" s="1207"/>
      <c r="M19" s="1208">
        <f t="shared" si="3"/>
        <v>0</v>
      </c>
      <c r="N19" s="1205"/>
      <c r="O19" s="1205"/>
      <c r="P19" s="994"/>
      <c r="Q19" s="994"/>
      <c r="R19" s="994"/>
      <c r="S19" s="994"/>
      <c r="T19" s="1210" t="s">
        <v>858</v>
      </c>
      <c r="U19" s="1205"/>
      <c r="V19" s="1205"/>
      <c r="W19" s="1210">
        <v>26.0</v>
      </c>
      <c r="X19" s="1210">
        <v>4000.0</v>
      </c>
      <c r="Y19" s="1206">
        <f t="shared" si="4"/>
        <v>2641.598574</v>
      </c>
      <c r="Z19" s="1207"/>
      <c r="AA19" s="1207"/>
      <c r="AB19" s="1207"/>
      <c r="AC19" s="1208">
        <f t="shared" si="5"/>
        <v>0</v>
      </c>
      <c r="AD19" s="1207"/>
      <c r="AE19" s="1207"/>
      <c r="AF19" s="1208">
        <f t="shared" si="6"/>
        <v>0</v>
      </c>
      <c r="AG19" s="1205"/>
      <c r="AH19" s="1205"/>
      <c r="AI19" s="994"/>
      <c r="AJ19" s="994"/>
      <c r="AK19" s="994"/>
      <c r="AL19" s="994"/>
      <c r="AM19" s="994"/>
    </row>
    <row r="20">
      <c r="A20" s="1210" t="s">
        <v>858</v>
      </c>
      <c r="B20" s="1205"/>
      <c r="C20" s="1205"/>
      <c r="D20" s="1210">
        <v>48.5</v>
      </c>
      <c r="E20" s="1210">
        <v>505.0</v>
      </c>
      <c r="F20" s="1206">
        <f t="shared" si="1"/>
        <v>622.1091641</v>
      </c>
      <c r="G20" s="1207"/>
      <c r="H20" s="1207"/>
      <c r="I20" s="1207"/>
      <c r="J20" s="1208">
        <f t="shared" si="2"/>
        <v>0</v>
      </c>
      <c r="K20" s="1207"/>
      <c r="L20" s="1207"/>
      <c r="M20" s="1208">
        <f t="shared" si="3"/>
        <v>0</v>
      </c>
      <c r="N20" s="1205"/>
      <c r="O20" s="1205"/>
      <c r="P20" s="994"/>
      <c r="Q20" s="994"/>
      <c r="R20" s="994"/>
      <c r="S20" s="994"/>
      <c r="T20" s="1210"/>
      <c r="U20" s="1205"/>
      <c r="V20" s="1205"/>
      <c r="W20" s="1210">
        <v>25.5</v>
      </c>
      <c r="X20" s="1210">
        <v>800.0</v>
      </c>
      <c r="Y20" s="1206">
        <f t="shared" si="4"/>
        <v>518.1597202</v>
      </c>
      <c r="Z20" s="1207"/>
      <c r="AA20" s="1207"/>
      <c r="AB20" s="1207"/>
      <c r="AC20" s="1208">
        <f t="shared" si="5"/>
        <v>0</v>
      </c>
      <c r="AD20" s="1207"/>
      <c r="AE20" s="1207"/>
      <c r="AF20" s="1208">
        <f t="shared" si="6"/>
        <v>0</v>
      </c>
      <c r="AG20" s="1205"/>
      <c r="AH20" s="1205"/>
      <c r="AI20" s="994"/>
      <c r="AJ20" s="994"/>
      <c r="AK20" s="994"/>
      <c r="AL20" s="994"/>
      <c r="AM20" s="994"/>
    </row>
    <row r="21">
      <c r="A21" s="1210"/>
      <c r="B21" s="1205"/>
      <c r="C21" s="1205"/>
      <c r="D21" s="1210">
        <v>52.5</v>
      </c>
      <c r="E21" s="1210">
        <v>2400.0</v>
      </c>
      <c r="F21" s="1206">
        <f t="shared" si="1"/>
        <v>3200.398272</v>
      </c>
      <c r="G21" s="1207"/>
      <c r="H21" s="1207"/>
      <c r="I21" s="1207"/>
      <c r="J21" s="1208">
        <f t="shared" si="2"/>
        <v>0</v>
      </c>
      <c r="K21" s="1207"/>
      <c r="L21" s="1207"/>
      <c r="M21" s="1208">
        <f t="shared" si="3"/>
        <v>0</v>
      </c>
      <c r="N21" s="1205"/>
      <c r="O21" s="1205"/>
      <c r="P21" s="994"/>
      <c r="Q21" s="994"/>
      <c r="R21" s="994"/>
      <c r="S21" s="994"/>
      <c r="T21" s="1210"/>
      <c r="U21" s="1205"/>
      <c r="V21" s="1205"/>
      <c r="W21" s="1210">
        <v>25.5</v>
      </c>
      <c r="X21" s="1210">
        <v>800.0</v>
      </c>
      <c r="Y21" s="1206">
        <f t="shared" si="4"/>
        <v>518.1597202</v>
      </c>
      <c r="Z21" s="1207"/>
      <c r="AA21" s="1207"/>
      <c r="AB21" s="1207"/>
      <c r="AC21" s="1208">
        <f t="shared" si="5"/>
        <v>0</v>
      </c>
      <c r="AD21" s="1207"/>
      <c r="AE21" s="1207"/>
      <c r="AF21" s="1208">
        <f t="shared" si="6"/>
        <v>0</v>
      </c>
      <c r="AG21" s="1205"/>
      <c r="AH21" s="1205"/>
      <c r="AI21" s="994"/>
      <c r="AJ21" s="994"/>
      <c r="AK21" s="994"/>
      <c r="AL21" s="994"/>
      <c r="AM21" s="994"/>
    </row>
    <row r="22">
      <c r="A22" s="1210"/>
      <c r="B22" s="1205"/>
      <c r="C22" s="1205"/>
      <c r="D22" s="1210">
        <v>52.0</v>
      </c>
      <c r="E22" s="1210">
        <v>500.0</v>
      </c>
      <c r="F22" s="1206">
        <f t="shared" si="1"/>
        <v>660.3996434</v>
      </c>
      <c r="G22" s="1207"/>
      <c r="H22" s="1207"/>
      <c r="I22" s="1207"/>
      <c r="J22" s="1208">
        <f t="shared" si="2"/>
        <v>0</v>
      </c>
      <c r="K22" s="1207"/>
      <c r="L22" s="1207"/>
      <c r="M22" s="1208">
        <f t="shared" si="3"/>
        <v>0</v>
      </c>
      <c r="N22" s="1205"/>
      <c r="O22" s="1205"/>
      <c r="P22" s="994"/>
      <c r="Q22" s="994"/>
      <c r="R22" s="994"/>
      <c r="S22" s="994"/>
      <c r="T22" s="1210"/>
      <c r="U22" s="1205"/>
      <c r="V22" s="1205"/>
      <c r="W22" s="1210">
        <v>22.0</v>
      </c>
      <c r="X22" s="1210">
        <v>1000.0</v>
      </c>
      <c r="Y22" s="1206">
        <f t="shared" si="4"/>
        <v>558.7996982</v>
      </c>
      <c r="Z22" s="1207"/>
      <c r="AA22" s="1207"/>
      <c r="AB22" s="1207"/>
      <c r="AC22" s="1208">
        <f t="shared" si="5"/>
        <v>0</v>
      </c>
      <c r="AD22" s="1207"/>
      <c r="AE22" s="1207"/>
      <c r="AF22" s="1208">
        <f t="shared" si="6"/>
        <v>0</v>
      </c>
      <c r="AG22" s="1205"/>
      <c r="AH22" s="1205"/>
      <c r="AI22" s="994"/>
      <c r="AJ22" s="994"/>
      <c r="AK22" s="994"/>
      <c r="AL22" s="994"/>
      <c r="AM22" s="994"/>
    </row>
    <row r="23">
      <c r="A23" s="1210"/>
      <c r="B23" s="1205"/>
      <c r="C23" s="1205"/>
      <c r="D23" s="1210">
        <v>52.0</v>
      </c>
      <c r="E23" s="1210">
        <v>500.0</v>
      </c>
      <c r="F23" s="1206">
        <f t="shared" si="1"/>
        <v>660.3996434</v>
      </c>
      <c r="G23" s="1207"/>
      <c r="H23" s="1207"/>
      <c r="I23" s="1207"/>
      <c r="J23" s="1208">
        <f t="shared" si="2"/>
        <v>0</v>
      </c>
      <c r="K23" s="1207"/>
      <c r="L23" s="1207"/>
      <c r="M23" s="1208">
        <f t="shared" si="3"/>
        <v>0</v>
      </c>
      <c r="N23" s="1205"/>
      <c r="O23" s="1205"/>
      <c r="P23" s="994"/>
      <c r="Q23" s="994"/>
      <c r="R23" s="994"/>
      <c r="S23" s="994"/>
      <c r="T23" s="1210"/>
      <c r="U23" s="1205"/>
      <c r="V23" s="1205"/>
      <c r="W23" s="1210">
        <v>22.0</v>
      </c>
      <c r="X23" s="1210">
        <v>1000.0</v>
      </c>
      <c r="Y23" s="1206">
        <f t="shared" si="4"/>
        <v>558.7996982</v>
      </c>
      <c r="Z23" s="1207"/>
      <c r="AA23" s="1207"/>
      <c r="AB23" s="1207"/>
      <c r="AC23" s="1208">
        <f t="shared" si="5"/>
        <v>0</v>
      </c>
      <c r="AD23" s="1207"/>
      <c r="AE23" s="1207"/>
      <c r="AF23" s="1208">
        <f t="shared" si="6"/>
        <v>0</v>
      </c>
      <c r="AG23" s="1205"/>
      <c r="AH23" s="1205"/>
      <c r="AI23" s="994"/>
      <c r="AJ23" s="994"/>
      <c r="AK23" s="994"/>
      <c r="AL23" s="994"/>
      <c r="AM23" s="994"/>
    </row>
    <row r="24">
      <c r="A24" s="1210"/>
      <c r="B24" s="1205"/>
      <c r="C24" s="1205"/>
      <c r="D24" s="1210">
        <v>49.0</v>
      </c>
      <c r="E24" s="1210">
        <v>2300.0</v>
      </c>
      <c r="F24" s="1206">
        <f t="shared" si="1"/>
        <v>2862.578454</v>
      </c>
      <c r="G24" s="1207"/>
      <c r="H24" s="1207"/>
      <c r="I24" s="1207"/>
      <c r="J24" s="1208">
        <f t="shared" si="2"/>
        <v>0</v>
      </c>
      <c r="K24" s="1207"/>
      <c r="L24" s="1207"/>
      <c r="M24" s="1208">
        <f t="shared" si="3"/>
        <v>0</v>
      </c>
      <c r="N24" s="1205"/>
      <c r="O24" s="1205"/>
      <c r="P24" s="994"/>
      <c r="Q24" s="994"/>
      <c r="R24" s="994"/>
      <c r="S24" s="994"/>
      <c r="T24" s="1210">
        <v>23.5</v>
      </c>
      <c r="U24" s="1205"/>
      <c r="V24" s="1205"/>
      <c r="W24" s="1210">
        <v>23.5</v>
      </c>
      <c r="X24" s="1210">
        <v>1000.0</v>
      </c>
      <c r="Y24" s="1206">
        <f t="shared" si="4"/>
        <v>596.8996777</v>
      </c>
      <c r="Z24" s="1207"/>
      <c r="AA24" s="1207"/>
      <c r="AB24" s="1207"/>
      <c r="AC24" s="1208">
        <f t="shared" si="5"/>
        <v>0</v>
      </c>
      <c r="AD24" s="1207"/>
      <c r="AE24" s="1207"/>
      <c r="AF24" s="1208">
        <f t="shared" si="6"/>
        <v>0</v>
      </c>
      <c r="AG24" s="1205"/>
      <c r="AH24" s="1205"/>
      <c r="AI24" s="994"/>
      <c r="AJ24" s="994"/>
      <c r="AK24" s="994"/>
      <c r="AL24" s="994"/>
      <c r="AM24" s="994"/>
    </row>
    <row r="25">
      <c r="A25" s="1210"/>
      <c r="B25" s="1205"/>
      <c r="C25" s="1205"/>
      <c r="D25" s="1210">
        <v>49.0</v>
      </c>
      <c r="E25" s="1210">
        <v>500.0</v>
      </c>
      <c r="F25" s="1206">
        <f t="shared" si="1"/>
        <v>622.299664</v>
      </c>
      <c r="G25" s="1205"/>
      <c r="H25" s="1207"/>
      <c r="I25" s="1207"/>
      <c r="J25" s="1208">
        <f t="shared" si="2"/>
        <v>0</v>
      </c>
      <c r="K25" s="1207"/>
      <c r="L25" s="1207"/>
      <c r="M25" s="1208">
        <f t="shared" si="3"/>
        <v>0</v>
      </c>
      <c r="N25" s="1205"/>
      <c r="O25" s="1205"/>
      <c r="P25" s="994"/>
      <c r="Q25" s="994"/>
      <c r="R25" s="994"/>
      <c r="S25" s="994"/>
      <c r="T25" s="1210">
        <v>23.5</v>
      </c>
      <c r="U25" s="1205"/>
      <c r="V25" s="1205"/>
      <c r="W25" s="1210">
        <v>23.5</v>
      </c>
      <c r="X25" s="1210">
        <v>1000.0</v>
      </c>
      <c r="Y25" s="1206">
        <f t="shared" si="4"/>
        <v>596.8996777</v>
      </c>
      <c r="Z25" s="1207"/>
      <c r="AA25" s="1207"/>
      <c r="AB25" s="1207"/>
      <c r="AC25" s="1208">
        <f t="shared" si="5"/>
        <v>0</v>
      </c>
      <c r="AD25" s="1207"/>
      <c r="AE25" s="1207"/>
      <c r="AF25" s="1208">
        <f t="shared" si="6"/>
        <v>0</v>
      </c>
      <c r="AG25" s="1205"/>
      <c r="AH25" s="1205"/>
      <c r="AI25" s="994"/>
      <c r="AJ25" s="994"/>
      <c r="AK25" s="994"/>
      <c r="AL25" s="994"/>
      <c r="AM25" s="994"/>
    </row>
    <row r="26">
      <c r="A26" s="1210" t="s">
        <v>859</v>
      </c>
      <c r="B26" s="1205"/>
      <c r="C26" s="1205"/>
      <c r="D26" s="1210">
        <v>40.5</v>
      </c>
      <c r="E26" s="1210">
        <v>825.0</v>
      </c>
      <c r="F26" s="1206">
        <f t="shared" si="1"/>
        <v>848.6770417</v>
      </c>
      <c r="G26" s="1205" t="s">
        <v>860</v>
      </c>
      <c r="H26" s="1207"/>
      <c r="I26" s="1207"/>
      <c r="J26" s="1208">
        <f t="shared" si="2"/>
        <v>0</v>
      </c>
      <c r="K26" s="1207"/>
      <c r="L26" s="1207"/>
      <c r="M26" s="1208">
        <f t="shared" si="3"/>
        <v>0</v>
      </c>
      <c r="N26" s="1205"/>
      <c r="O26" s="1205"/>
      <c r="P26" s="994"/>
      <c r="Q26" s="994"/>
      <c r="R26" s="994"/>
      <c r="S26" s="994"/>
      <c r="T26" s="1210"/>
      <c r="U26" s="1205"/>
      <c r="V26" s="1205"/>
      <c r="W26" s="1210">
        <v>29.0</v>
      </c>
      <c r="X26" s="1210">
        <v>2600.0</v>
      </c>
      <c r="Y26" s="1206">
        <f t="shared" si="4"/>
        <v>1915.158966</v>
      </c>
      <c r="Z26" s="1207"/>
      <c r="AA26" s="1207"/>
      <c r="AB26" s="1207"/>
      <c r="AC26" s="1208">
        <f t="shared" si="5"/>
        <v>0</v>
      </c>
      <c r="AD26" s="1207"/>
      <c r="AE26" s="1207"/>
      <c r="AF26" s="1208">
        <f t="shared" si="6"/>
        <v>0</v>
      </c>
      <c r="AG26" s="1205"/>
      <c r="AH26" s="1205"/>
      <c r="AI26" s="994"/>
      <c r="AJ26" s="994"/>
      <c r="AK26" s="994"/>
      <c r="AL26" s="994"/>
      <c r="AM26" s="994"/>
    </row>
    <row r="27">
      <c r="A27" s="1210"/>
      <c r="B27" s="1205"/>
      <c r="C27" s="1205"/>
      <c r="D27" s="1210">
        <v>40.5</v>
      </c>
      <c r="E27" s="1210">
        <v>825.0</v>
      </c>
      <c r="F27" s="1206">
        <f t="shared" si="1"/>
        <v>848.6770417</v>
      </c>
      <c r="G27" s="1207"/>
      <c r="H27" s="1207"/>
      <c r="I27" s="1207"/>
      <c r="J27" s="1208">
        <f t="shared" si="2"/>
        <v>0</v>
      </c>
      <c r="K27" s="1207"/>
      <c r="L27" s="1207"/>
      <c r="M27" s="1208">
        <f t="shared" si="3"/>
        <v>0</v>
      </c>
      <c r="N27" s="1205"/>
      <c r="O27" s="1205"/>
      <c r="P27" s="994"/>
      <c r="Q27" s="994"/>
      <c r="R27" s="994"/>
      <c r="S27" s="994"/>
      <c r="T27" s="1210"/>
      <c r="U27" s="1205"/>
      <c r="V27" s="1205"/>
      <c r="W27" s="1210">
        <v>29.0</v>
      </c>
      <c r="X27" s="1210">
        <v>2600.0</v>
      </c>
      <c r="Y27" s="1206">
        <f t="shared" si="4"/>
        <v>1915.158966</v>
      </c>
      <c r="Z27" s="1207"/>
      <c r="AA27" s="1207"/>
      <c r="AB27" s="1207"/>
      <c r="AC27" s="1208">
        <f t="shared" si="5"/>
        <v>0</v>
      </c>
      <c r="AD27" s="1207"/>
      <c r="AE27" s="1207"/>
      <c r="AF27" s="1208">
        <f t="shared" si="6"/>
        <v>0</v>
      </c>
      <c r="AG27" s="1205"/>
      <c r="AH27" s="1205"/>
      <c r="AI27" s="994"/>
      <c r="AJ27" s="994"/>
      <c r="AK27" s="994"/>
      <c r="AL27" s="994"/>
      <c r="AM27" s="994"/>
    </row>
    <row r="28">
      <c r="A28" s="1210"/>
      <c r="B28" s="1205"/>
      <c r="C28" s="1205"/>
      <c r="D28" s="1210">
        <v>40.5</v>
      </c>
      <c r="E28" s="1210">
        <v>3050.0</v>
      </c>
      <c r="F28" s="1206">
        <f t="shared" si="1"/>
        <v>3137.533306</v>
      </c>
      <c r="G28" s="1207"/>
      <c r="H28" s="1207"/>
      <c r="I28" s="1207"/>
      <c r="J28" s="1208">
        <f t="shared" si="2"/>
        <v>0</v>
      </c>
      <c r="K28" s="1207"/>
      <c r="L28" s="1207"/>
      <c r="M28" s="1208">
        <f t="shared" si="3"/>
        <v>0</v>
      </c>
      <c r="N28" s="1205"/>
      <c r="O28" s="1205"/>
      <c r="P28" s="994"/>
      <c r="Q28" s="994"/>
      <c r="R28" s="994"/>
      <c r="S28" s="994"/>
      <c r="T28" s="1210" t="s">
        <v>859</v>
      </c>
      <c r="U28" s="1205"/>
      <c r="V28" s="1205"/>
      <c r="W28" s="1210">
        <v>43.0</v>
      </c>
      <c r="X28" s="1210">
        <v>2900.0</v>
      </c>
      <c r="Y28" s="1206">
        <f t="shared" si="4"/>
        <v>3167.37829</v>
      </c>
      <c r="Z28" s="1207"/>
      <c r="AA28" s="1207"/>
      <c r="AB28" s="1207"/>
      <c r="AC28" s="1208">
        <f t="shared" si="5"/>
        <v>0</v>
      </c>
      <c r="AD28" s="1207"/>
      <c r="AE28" s="1207"/>
      <c r="AF28" s="1208">
        <f t="shared" si="6"/>
        <v>0</v>
      </c>
      <c r="AG28" s="1205"/>
      <c r="AH28" s="1205"/>
      <c r="AI28" s="994"/>
      <c r="AJ28" s="994"/>
      <c r="AK28" s="994"/>
      <c r="AL28" s="994"/>
      <c r="AM28" s="994"/>
    </row>
    <row r="29">
      <c r="A29" s="1210"/>
      <c r="B29" s="1205"/>
      <c r="C29" s="1205"/>
      <c r="D29" s="1210">
        <v>40.5</v>
      </c>
      <c r="E29" s="1210">
        <v>540.0</v>
      </c>
      <c r="F29" s="1206">
        <f t="shared" si="1"/>
        <v>555.4977</v>
      </c>
      <c r="G29" s="1207"/>
      <c r="H29" s="1207"/>
      <c r="I29" s="1205"/>
      <c r="J29" s="1208">
        <f t="shared" si="2"/>
        <v>0</v>
      </c>
      <c r="K29" s="1207"/>
      <c r="L29" s="1207"/>
      <c r="M29" s="1208">
        <f t="shared" si="3"/>
        <v>0</v>
      </c>
      <c r="N29" s="1205"/>
      <c r="O29" s="1205"/>
      <c r="P29" s="994"/>
      <c r="Q29" s="994"/>
      <c r="R29" s="994"/>
      <c r="S29" s="994"/>
      <c r="T29" s="1210"/>
      <c r="U29" s="1205"/>
      <c r="V29" s="1205"/>
      <c r="W29" s="1210">
        <v>34.5</v>
      </c>
      <c r="X29" s="1210">
        <v>1700.0</v>
      </c>
      <c r="Y29" s="1206">
        <f t="shared" si="4"/>
        <v>1489.709196</v>
      </c>
      <c r="Z29" s="1207"/>
      <c r="AA29" s="1207"/>
      <c r="AB29" s="1205"/>
      <c r="AC29" s="1208">
        <f t="shared" si="5"/>
        <v>0</v>
      </c>
      <c r="AD29" s="1207"/>
      <c r="AE29" s="1207"/>
      <c r="AF29" s="1208">
        <f t="shared" si="6"/>
        <v>0</v>
      </c>
      <c r="AG29" s="1205"/>
      <c r="AH29" s="1205"/>
      <c r="AI29" s="994"/>
      <c r="AJ29" s="994"/>
      <c r="AK29" s="994"/>
      <c r="AL29" s="994"/>
      <c r="AM29" s="994"/>
    </row>
    <row r="30">
      <c r="A30" s="1210"/>
      <c r="B30" s="1205"/>
      <c r="C30" s="1205"/>
      <c r="D30" s="1210">
        <v>40.5</v>
      </c>
      <c r="E30" s="1210">
        <v>540.0</v>
      </c>
      <c r="F30" s="1206">
        <f t="shared" si="1"/>
        <v>555.4977</v>
      </c>
      <c r="G30" s="1205"/>
      <c r="H30" s="1205"/>
      <c r="I30" s="1205"/>
      <c r="J30" s="1208">
        <f t="shared" si="2"/>
        <v>0</v>
      </c>
      <c r="K30" s="1207"/>
      <c r="L30" s="1207"/>
      <c r="M30" s="1208">
        <f t="shared" si="3"/>
        <v>0</v>
      </c>
      <c r="N30" s="1205"/>
      <c r="O30" s="1205"/>
      <c r="P30" s="994"/>
      <c r="Q30" s="994"/>
      <c r="R30" s="994"/>
      <c r="S30" s="994"/>
      <c r="T30" s="1210" t="s">
        <v>861</v>
      </c>
      <c r="U30" s="1205"/>
      <c r="V30" s="1205"/>
      <c r="W30" s="1210">
        <v>72.75</v>
      </c>
      <c r="X30" s="1210">
        <v>900.0</v>
      </c>
      <c r="Y30" s="1206">
        <f t="shared" si="4"/>
        <v>1663.064102</v>
      </c>
      <c r="Z30" s="1205"/>
      <c r="AA30" s="1205"/>
      <c r="AB30" s="1205"/>
      <c r="AC30" s="1208">
        <f t="shared" si="5"/>
        <v>0</v>
      </c>
      <c r="AD30" s="1207"/>
      <c r="AE30" s="1207"/>
      <c r="AF30" s="1208">
        <f t="shared" si="6"/>
        <v>0</v>
      </c>
      <c r="AG30" s="1205"/>
      <c r="AH30" s="1205"/>
      <c r="AI30" s="994"/>
      <c r="AJ30" s="994"/>
      <c r="AK30" s="994"/>
      <c r="AL30" s="994"/>
      <c r="AM30" s="994"/>
    </row>
    <row r="31">
      <c r="A31" s="1210"/>
      <c r="B31" s="1205"/>
      <c r="C31" s="1205"/>
      <c r="D31" s="1210">
        <v>34.5</v>
      </c>
      <c r="E31" s="1210">
        <v>1200.0</v>
      </c>
      <c r="F31" s="1206">
        <f t="shared" si="1"/>
        <v>1051.559432</v>
      </c>
      <c r="G31" s="1207"/>
      <c r="H31" s="1207"/>
      <c r="I31" s="1207"/>
      <c r="J31" s="1208">
        <f t="shared" si="2"/>
        <v>0</v>
      </c>
      <c r="K31" s="1207"/>
      <c r="L31" s="1207"/>
      <c r="M31" s="1208">
        <f t="shared" si="3"/>
        <v>0</v>
      </c>
      <c r="N31" s="1205"/>
      <c r="O31" s="1205"/>
      <c r="P31" s="994"/>
      <c r="Q31" s="994"/>
      <c r="R31" s="994"/>
      <c r="S31" s="994"/>
      <c r="T31" s="1210"/>
      <c r="U31" s="1205"/>
      <c r="V31" s="1205"/>
      <c r="W31" s="1210">
        <v>40.5</v>
      </c>
      <c r="X31" s="1210">
        <v>450.0</v>
      </c>
      <c r="Y31" s="1206">
        <f t="shared" si="4"/>
        <v>462.91475</v>
      </c>
      <c r="Z31" s="1207"/>
      <c r="AA31" s="1207"/>
      <c r="AB31" s="1207"/>
      <c r="AC31" s="1208">
        <f t="shared" si="5"/>
        <v>0</v>
      </c>
      <c r="AD31" s="1207"/>
      <c r="AE31" s="1207"/>
      <c r="AF31" s="1208">
        <f t="shared" si="6"/>
        <v>0</v>
      </c>
      <c r="AG31" s="1205"/>
      <c r="AH31" s="1205"/>
      <c r="AI31" s="994"/>
      <c r="AJ31" s="994"/>
      <c r="AK31" s="994"/>
      <c r="AL31" s="994"/>
      <c r="AM31" s="994"/>
    </row>
    <row r="32">
      <c r="A32" s="1210" t="s">
        <v>859</v>
      </c>
      <c r="B32" s="1205"/>
      <c r="C32" s="1205"/>
      <c r="D32" s="1210">
        <v>48.5</v>
      </c>
      <c r="E32" s="1210">
        <v>500.0</v>
      </c>
      <c r="F32" s="1206">
        <f t="shared" si="1"/>
        <v>615.9496674</v>
      </c>
      <c r="G32" s="1205" t="s">
        <v>862</v>
      </c>
      <c r="H32" s="1207"/>
      <c r="I32" s="1207"/>
      <c r="J32" s="1208">
        <f t="shared" si="2"/>
        <v>0</v>
      </c>
      <c r="K32" s="1207"/>
      <c r="L32" s="1207"/>
      <c r="M32" s="1208">
        <f t="shared" si="3"/>
        <v>0</v>
      </c>
      <c r="N32" s="1205"/>
      <c r="O32" s="1205"/>
      <c r="P32" s="994"/>
      <c r="Q32" s="994"/>
      <c r="R32" s="994"/>
      <c r="S32" s="994"/>
      <c r="T32" s="1210"/>
      <c r="U32" s="1205"/>
      <c r="V32" s="1205"/>
      <c r="W32" s="1210">
        <v>39.0</v>
      </c>
      <c r="X32" s="1210">
        <v>1333.0</v>
      </c>
      <c r="Y32" s="1206">
        <f t="shared" si="4"/>
        <v>1320.469087</v>
      </c>
      <c r="Z32" s="1207"/>
      <c r="AA32" s="1207"/>
      <c r="AB32" s="1207"/>
      <c r="AC32" s="1208">
        <f t="shared" si="5"/>
        <v>0</v>
      </c>
      <c r="AD32" s="1207"/>
      <c r="AE32" s="1207"/>
      <c r="AF32" s="1208">
        <f t="shared" si="6"/>
        <v>0</v>
      </c>
      <c r="AG32" s="1205"/>
      <c r="AH32" s="1205"/>
      <c r="AI32" s="994"/>
      <c r="AJ32" s="994"/>
      <c r="AK32" s="994"/>
      <c r="AL32" s="994"/>
      <c r="AM32" s="994"/>
    </row>
    <row r="33">
      <c r="A33" s="1210"/>
      <c r="B33" s="1205"/>
      <c r="C33" s="1205"/>
      <c r="D33" s="1210">
        <v>48.5</v>
      </c>
      <c r="E33" s="1210">
        <v>3500.0</v>
      </c>
      <c r="F33" s="1206">
        <f t="shared" si="1"/>
        <v>4311.647672</v>
      </c>
      <c r="G33" s="1207"/>
      <c r="H33" s="1207"/>
      <c r="I33" s="1207"/>
      <c r="J33" s="1208">
        <f t="shared" si="2"/>
        <v>0</v>
      </c>
      <c r="K33" s="1207"/>
      <c r="L33" s="1207"/>
      <c r="M33" s="1208">
        <f t="shared" si="3"/>
        <v>0</v>
      </c>
      <c r="N33" s="1205"/>
      <c r="O33" s="1205"/>
      <c r="P33" s="994"/>
      <c r="Q33" s="994"/>
      <c r="R33" s="994"/>
      <c r="S33" s="994"/>
      <c r="T33" s="1210"/>
      <c r="U33" s="1205"/>
      <c r="V33" s="1205"/>
      <c r="W33" s="1210">
        <v>38.0</v>
      </c>
      <c r="X33" s="1210">
        <v>1000.0</v>
      </c>
      <c r="Y33" s="1206">
        <f t="shared" si="4"/>
        <v>965.1994788</v>
      </c>
      <c r="Z33" s="1207"/>
      <c r="AA33" s="1207"/>
      <c r="AB33" s="1207"/>
      <c r="AC33" s="1208">
        <f t="shared" si="5"/>
        <v>0</v>
      </c>
      <c r="AD33" s="1207"/>
      <c r="AE33" s="1207"/>
      <c r="AF33" s="1208">
        <f t="shared" si="6"/>
        <v>0</v>
      </c>
      <c r="AG33" s="1205"/>
      <c r="AH33" s="1205"/>
      <c r="AI33" s="994"/>
      <c r="AJ33" s="994"/>
      <c r="AK33" s="994"/>
      <c r="AL33" s="994"/>
      <c r="AM33" s="994"/>
    </row>
    <row r="34">
      <c r="A34" s="1210"/>
      <c r="B34" s="1205"/>
      <c r="C34" s="1205"/>
      <c r="D34" s="1210">
        <v>48.5</v>
      </c>
      <c r="E34" s="1210">
        <v>1500.0</v>
      </c>
      <c r="F34" s="1206">
        <f t="shared" si="1"/>
        <v>1847.849002</v>
      </c>
      <c r="G34" s="1205"/>
      <c r="H34" s="1207"/>
      <c r="I34" s="1207"/>
      <c r="J34" s="1208">
        <f t="shared" si="2"/>
        <v>0</v>
      </c>
      <c r="K34" s="1207"/>
      <c r="L34" s="1207"/>
      <c r="M34" s="1208">
        <f t="shared" si="3"/>
        <v>0</v>
      </c>
      <c r="N34" s="1205"/>
      <c r="O34" s="1205"/>
      <c r="P34" s="994"/>
      <c r="Q34" s="994"/>
      <c r="R34" s="994"/>
      <c r="S34" s="994"/>
      <c r="T34" s="1210"/>
      <c r="U34" s="1205"/>
      <c r="V34" s="1205"/>
      <c r="W34" s="1210">
        <v>30.5</v>
      </c>
      <c r="X34" s="1210">
        <v>510.0</v>
      </c>
      <c r="Y34" s="1206">
        <f t="shared" si="4"/>
        <v>395.0967866</v>
      </c>
      <c r="Z34" s="1207"/>
      <c r="AA34" s="1207"/>
      <c r="AB34" s="1207"/>
      <c r="AC34" s="1208">
        <f t="shared" si="5"/>
        <v>0</v>
      </c>
      <c r="AD34" s="1207"/>
      <c r="AE34" s="1207"/>
      <c r="AF34" s="1208">
        <f t="shared" si="6"/>
        <v>0</v>
      </c>
      <c r="AG34" s="1205"/>
      <c r="AH34" s="1205"/>
      <c r="AI34" s="994"/>
      <c r="AJ34" s="994"/>
      <c r="AK34" s="994"/>
      <c r="AL34" s="994"/>
      <c r="AM34" s="994"/>
    </row>
    <row r="35">
      <c r="A35" s="1210"/>
      <c r="B35" s="1205"/>
      <c r="C35" s="1205"/>
      <c r="D35" s="1210">
        <v>45.0</v>
      </c>
      <c r="E35" s="1210">
        <v>3000.0</v>
      </c>
      <c r="F35" s="1206">
        <f t="shared" si="1"/>
        <v>3428.998148</v>
      </c>
      <c r="G35" s="1207"/>
      <c r="H35" s="1207"/>
      <c r="I35" s="1207"/>
      <c r="J35" s="1208">
        <f t="shared" si="2"/>
        <v>0</v>
      </c>
      <c r="K35" s="1207"/>
      <c r="L35" s="1207"/>
      <c r="M35" s="1208">
        <f t="shared" si="3"/>
        <v>0</v>
      </c>
      <c r="N35" s="1205"/>
      <c r="O35" s="1205"/>
      <c r="P35" s="994"/>
      <c r="Q35" s="994"/>
      <c r="R35" s="994"/>
      <c r="S35" s="994"/>
      <c r="T35" s="1210"/>
      <c r="U35" s="1205"/>
      <c r="V35" s="1205"/>
      <c r="W35" s="1210">
        <v>52.0</v>
      </c>
      <c r="X35" s="1210">
        <v>2500.0</v>
      </c>
      <c r="Y35" s="1206">
        <f t="shared" si="4"/>
        <v>3301.998217</v>
      </c>
      <c r="Z35" s="1207"/>
      <c r="AA35" s="1207"/>
      <c r="AB35" s="1207"/>
      <c r="AC35" s="1208">
        <f t="shared" si="5"/>
        <v>0</v>
      </c>
      <c r="AD35" s="1207"/>
      <c r="AE35" s="1207"/>
      <c r="AF35" s="1208">
        <f t="shared" si="6"/>
        <v>0</v>
      </c>
      <c r="AG35" s="1205"/>
      <c r="AH35" s="1205"/>
      <c r="AI35" s="994"/>
      <c r="AJ35" s="994"/>
      <c r="AK35" s="994"/>
      <c r="AL35" s="994"/>
      <c r="AM35" s="994"/>
    </row>
    <row r="36">
      <c r="A36" s="1210"/>
      <c r="B36" s="1205"/>
      <c r="C36" s="1205"/>
      <c r="D36" s="1210">
        <v>58.75</v>
      </c>
      <c r="E36" s="1210">
        <v>1000.0</v>
      </c>
      <c r="F36" s="1206">
        <f t="shared" si="1"/>
        <v>1492.249194</v>
      </c>
      <c r="G36" s="1207"/>
      <c r="H36" s="1207"/>
      <c r="I36" s="1207"/>
      <c r="J36" s="1208">
        <f t="shared" si="2"/>
        <v>0</v>
      </c>
      <c r="K36" s="1207"/>
      <c r="L36" s="1207"/>
      <c r="M36" s="1208">
        <f t="shared" si="3"/>
        <v>0</v>
      </c>
      <c r="N36" s="1205"/>
      <c r="O36" s="1205"/>
      <c r="P36" s="994"/>
      <c r="Q36" s="994"/>
      <c r="R36" s="994"/>
      <c r="S36" s="994"/>
      <c r="T36" s="1210" t="s">
        <v>863</v>
      </c>
      <c r="U36" s="1205"/>
      <c r="V36" s="1205"/>
      <c r="W36" s="1210">
        <v>67.0</v>
      </c>
      <c r="X36" s="1210">
        <v>400.0</v>
      </c>
      <c r="Y36" s="1206">
        <f t="shared" si="4"/>
        <v>680.7196324</v>
      </c>
      <c r="Z36" s="1207"/>
      <c r="AA36" s="1207"/>
      <c r="AB36" s="1207"/>
      <c r="AC36" s="1208">
        <f t="shared" si="5"/>
        <v>0</v>
      </c>
      <c r="AD36" s="1207"/>
      <c r="AE36" s="1207"/>
      <c r="AF36" s="1208">
        <f t="shared" si="6"/>
        <v>0</v>
      </c>
      <c r="AG36" s="1205"/>
      <c r="AH36" s="1205"/>
      <c r="AI36" s="994"/>
      <c r="AJ36" s="994"/>
      <c r="AK36" s="994"/>
      <c r="AL36" s="994"/>
      <c r="AM36" s="994"/>
    </row>
    <row r="37">
      <c r="A37" s="1210"/>
      <c r="B37" s="1205"/>
      <c r="C37" s="1205"/>
      <c r="D37" s="1210">
        <v>37.5</v>
      </c>
      <c r="E37" s="1210">
        <v>1500.0</v>
      </c>
      <c r="F37" s="1206">
        <f t="shared" si="1"/>
        <v>1428.749228</v>
      </c>
      <c r="G37" s="1207"/>
      <c r="H37" s="1207"/>
      <c r="I37" s="1207"/>
      <c r="J37" s="1208">
        <f t="shared" si="2"/>
        <v>0</v>
      </c>
      <c r="K37" s="1207"/>
      <c r="L37" s="1207"/>
      <c r="M37" s="1208">
        <f t="shared" si="3"/>
        <v>0</v>
      </c>
      <c r="N37" s="1205"/>
      <c r="O37" s="1205"/>
      <c r="P37" s="994"/>
      <c r="Q37" s="994"/>
      <c r="R37" s="994"/>
      <c r="S37" s="994"/>
      <c r="T37" s="1210"/>
      <c r="U37" s="1205"/>
      <c r="V37" s="1205"/>
      <c r="W37" s="1210">
        <v>71.5</v>
      </c>
      <c r="X37" s="1210">
        <v>1000.0</v>
      </c>
      <c r="Y37" s="1206">
        <f t="shared" si="4"/>
        <v>1816.099019</v>
      </c>
      <c r="Z37" s="1207"/>
      <c r="AA37" s="1207"/>
      <c r="AB37" s="1207"/>
      <c r="AC37" s="1208">
        <f t="shared" si="5"/>
        <v>0</v>
      </c>
      <c r="AD37" s="1207"/>
      <c r="AE37" s="1207"/>
      <c r="AF37" s="1208">
        <f t="shared" si="6"/>
        <v>0</v>
      </c>
      <c r="AG37" s="1205"/>
      <c r="AH37" s="1205"/>
      <c r="AI37" s="994"/>
      <c r="AJ37" s="994"/>
      <c r="AK37" s="994"/>
      <c r="AL37" s="994"/>
      <c r="AM37" s="994"/>
    </row>
    <row r="38">
      <c r="A38" s="1210" t="s">
        <v>861</v>
      </c>
      <c r="B38" s="1205"/>
      <c r="C38" s="1205"/>
      <c r="D38" s="1210">
        <v>31.0</v>
      </c>
      <c r="E38" s="1210">
        <v>1200.0</v>
      </c>
      <c r="F38" s="1206">
        <f t="shared" si="1"/>
        <v>944.8794898</v>
      </c>
      <c r="G38" s="1207"/>
      <c r="H38" s="1207"/>
      <c r="I38" s="1207"/>
      <c r="J38" s="1208">
        <f t="shared" si="2"/>
        <v>0</v>
      </c>
      <c r="K38" s="1207"/>
      <c r="L38" s="1207"/>
      <c r="M38" s="1208">
        <f t="shared" si="3"/>
        <v>0</v>
      </c>
      <c r="N38" s="1205"/>
      <c r="O38" s="1205"/>
      <c r="P38" s="994"/>
      <c r="Q38" s="994"/>
      <c r="R38" s="994"/>
      <c r="S38" s="994"/>
      <c r="T38" s="1210"/>
      <c r="U38" s="1205"/>
      <c r="V38" s="1205"/>
      <c r="W38" s="1210">
        <v>71.0</v>
      </c>
      <c r="X38" s="1210">
        <v>200.0</v>
      </c>
      <c r="Y38" s="1206">
        <f t="shared" si="4"/>
        <v>360.6798052</v>
      </c>
      <c r="Z38" s="1207"/>
      <c r="AA38" s="1207"/>
      <c r="AB38" s="1207"/>
      <c r="AC38" s="1208">
        <f t="shared" si="5"/>
        <v>0</v>
      </c>
      <c r="AD38" s="1207"/>
      <c r="AE38" s="1207"/>
      <c r="AF38" s="1208">
        <f t="shared" si="6"/>
        <v>0</v>
      </c>
      <c r="AG38" s="1205"/>
      <c r="AH38" s="1205"/>
      <c r="AI38" s="994"/>
      <c r="AJ38" s="994"/>
      <c r="AK38" s="994"/>
      <c r="AL38" s="994"/>
      <c r="AM38" s="994"/>
    </row>
    <row r="39">
      <c r="A39" s="1210"/>
      <c r="B39" s="1205"/>
      <c r="C39" s="1205"/>
      <c r="D39" s="1210">
        <v>31.0</v>
      </c>
      <c r="E39" s="1210">
        <v>500.0</v>
      </c>
      <c r="F39" s="1206">
        <f t="shared" si="1"/>
        <v>393.6997874</v>
      </c>
      <c r="G39" s="1207"/>
      <c r="H39" s="1207"/>
      <c r="I39" s="1207"/>
      <c r="J39" s="1208">
        <f t="shared" si="2"/>
        <v>0</v>
      </c>
      <c r="K39" s="1207"/>
      <c r="L39" s="1207"/>
      <c r="M39" s="1208">
        <f t="shared" si="3"/>
        <v>0</v>
      </c>
      <c r="N39" s="1205"/>
      <c r="O39" s="1205"/>
      <c r="P39" s="994"/>
      <c r="Q39" s="994"/>
      <c r="R39" s="994"/>
      <c r="S39" s="994"/>
      <c r="T39" s="1210"/>
      <c r="U39" s="1205"/>
      <c r="V39" s="1205"/>
      <c r="W39" s="1210">
        <v>71.5</v>
      </c>
      <c r="X39" s="1210">
        <v>400.0</v>
      </c>
      <c r="Y39" s="1206">
        <f t="shared" si="4"/>
        <v>726.4396077</v>
      </c>
      <c r="Z39" s="1207"/>
      <c r="AA39" s="1207"/>
      <c r="AB39" s="1207"/>
      <c r="AC39" s="1208">
        <f t="shared" si="5"/>
        <v>0</v>
      </c>
      <c r="AD39" s="1207"/>
      <c r="AE39" s="1207"/>
      <c r="AF39" s="1208">
        <f t="shared" si="6"/>
        <v>0</v>
      </c>
      <c r="AG39" s="1205"/>
      <c r="AH39" s="1205"/>
      <c r="AI39" s="994"/>
      <c r="AJ39" s="994"/>
      <c r="AK39" s="994"/>
      <c r="AL39" s="994"/>
      <c r="AM39" s="994"/>
    </row>
    <row r="40">
      <c r="A40" s="1210"/>
      <c r="B40" s="1205"/>
      <c r="C40" s="1205"/>
      <c r="D40" s="1210">
        <v>70.25</v>
      </c>
      <c r="E40" s="1210">
        <v>700.0</v>
      </c>
      <c r="F40" s="1206">
        <f t="shared" si="1"/>
        <v>1249.044326</v>
      </c>
      <c r="G40" s="1207"/>
      <c r="H40" s="1207"/>
      <c r="I40" s="1207"/>
      <c r="J40" s="1208">
        <f t="shared" si="2"/>
        <v>0</v>
      </c>
      <c r="K40" s="1207"/>
      <c r="L40" s="1207"/>
      <c r="M40" s="1208">
        <f t="shared" si="3"/>
        <v>0</v>
      </c>
      <c r="N40" s="1205"/>
      <c r="O40" s="1205"/>
      <c r="P40" s="994"/>
      <c r="Q40" s="994"/>
      <c r="R40" s="994"/>
      <c r="S40" s="994"/>
      <c r="T40" s="1210"/>
      <c r="U40" s="1205"/>
      <c r="V40" s="1205"/>
      <c r="W40" s="1210">
        <v>71.5</v>
      </c>
      <c r="X40" s="1210">
        <v>500.0</v>
      </c>
      <c r="Y40" s="1206">
        <f t="shared" si="4"/>
        <v>908.0495097</v>
      </c>
      <c r="Z40" s="1207"/>
      <c r="AA40" s="1207"/>
      <c r="AB40" s="1207"/>
      <c r="AC40" s="1208">
        <f t="shared" si="5"/>
        <v>0</v>
      </c>
      <c r="AD40" s="1207"/>
      <c r="AE40" s="1207"/>
      <c r="AF40" s="1208">
        <f t="shared" si="6"/>
        <v>0</v>
      </c>
      <c r="AG40" s="1205"/>
      <c r="AH40" s="1205"/>
      <c r="AI40" s="994"/>
      <c r="AJ40" s="994"/>
      <c r="AK40" s="994"/>
      <c r="AL40" s="994"/>
      <c r="AM40" s="994"/>
    </row>
    <row r="41">
      <c r="A41" s="1210"/>
      <c r="B41" s="1205"/>
      <c r="C41" s="1205"/>
      <c r="D41" s="1210">
        <v>67.25</v>
      </c>
      <c r="E41" s="1210">
        <v>400.0</v>
      </c>
      <c r="F41" s="1206">
        <f t="shared" si="1"/>
        <v>683.259631</v>
      </c>
      <c r="G41" s="1205"/>
      <c r="H41" s="1207"/>
      <c r="I41" s="1207"/>
      <c r="J41" s="1208">
        <f t="shared" si="2"/>
        <v>0</v>
      </c>
      <c r="K41" s="1207"/>
      <c r="L41" s="1207"/>
      <c r="M41" s="1208">
        <f t="shared" si="3"/>
        <v>0</v>
      </c>
      <c r="N41" s="1205"/>
      <c r="O41" s="1205"/>
      <c r="P41" s="994"/>
      <c r="Q41" s="994"/>
      <c r="R41" s="994"/>
      <c r="S41" s="994"/>
      <c r="T41" s="1210">
        <v>27.0</v>
      </c>
      <c r="U41" s="1205"/>
      <c r="V41" s="1205"/>
      <c r="W41" s="1210">
        <v>31.0</v>
      </c>
      <c r="X41" s="1210">
        <v>700.0</v>
      </c>
      <c r="Y41" s="1206">
        <f t="shared" si="4"/>
        <v>551.1797024</v>
      </c>
      <c r="Z41" s="1207"/>
      <c r="AA41" s="1207"/>
      <c r="AB41" s="1207"/>
      <c r="AC41" s="1208">
        <f t="shared" si="5"/>
        <v>0</v>
      </c>
      <c r="AD41" s="1207"/>
      <c r="AE41" s="1207"/>
      <c r="AF41" s="1208">
        <f t="shared" si="6"/>
        <v>0</v>
      </c>
      <c r="AG41" s="1205"/>
      <c r="AH41" s="1205"/>
      <c r="AI41" s="994"/>
      <c r="AJ41" s="994"/>
      <c r="AK41" s="994"/>
      <c r="AL41" s="994"/>
      <c r="AM41" s="994"/>
    </row>
    <row r="42">
      <c r="A42" s="1210" t="s">
        <v>863</v>
      </c>
      <c r="B42" s="1205"/>
      <c r="C42" s="1205"/>
      <c r="D42" s="1210">
        <v>71.5</v>
      </c>
      <c r="E42" s="1210">
        <v>1000.0</v>
      </c>
      <c r="F42" s="1206">
        <f t="shared" si="1"/>
        <v>1816.099019</v>
      </c>
      <c r="G42" s="1207"/>
      <c r="H42" s="1207"/>
      <c r="I42" s="1207"/>
      <c r="J42" s="1208">
        <f t="shared" si="2"/>
        <v>0</v>
      </c>
      <c r="K42" s="1207"/>
      <c r="L42" s="1207"/>
      <c r="M42" s="1208">
        <f t="shared" si="3"/>
        <v>0</v>
      </c>
      <c r="N42" s="1205"/>
      <c r="O42" s="1205"/>
      <c r="P42" s="994"/>
      <c r="Q42" s="994"/>
      <c r="R42" s="994"/>
      <c r="S42" s="994"/>
      <c r="T42" s="1210"/>
      <c r="U42" s="1205"/>
      <c r="V42" s="1205"/>
      <c r="W42" s="1210">
        <v>36.5</v>
      </c>
      <c r="X42" s="1210">
        <v>800.0</v>
      </c>
      <c r="Y42" s="1206">
        <f t="shared" si="4"/>
        <v>741.6795995</v>
      </c>
      <c r="Z42" s="1207"/>
      <c r="AA42" s="1207"/>
      <c r="AB42" s="1207"/>
      <c r="AC42" s="1208">
        <f t="shared" si="5"/>
        <v>0</v>
      </c>
      <c r="AD42" s="1207"/>
      <c r="AE42" s="1207"/>
      <c r="AF42" s="1208">
        <f t="shared" si="6"/>
        <v>0</v>
      </c>
      <c r="AG42" s="1205"/>
      <c r="AH42" s="1205"/>
      <c r="AI42" s="994"/>
      <c r="AJ42" s="994"/>
      <c r="AK42" s="994"/>
      <c r="AL42" s="994"/>
      <c r="AM42" s="994"/>
    </row>
    <row r="43">
      <c r="A43" s="1210"/>
      <c r="B43" s="1205"/>
      <c r="C43" s="1205"/>
      <c r="D43" s="1210">
        <v>71.5</v>
      </c>
      <c r="E43" s="1210">
        <v>500.0</v>
      </c>
      <c r="F43" s="1206">
        <f t="shared" si="1"/>
        <v>908.0495097</v>
      </c>
      <c r="G43" s="1207"/>
      <c r="H43" s="1207"/>
      <c r="I43" s="1207"/>
      <c r="J43" s="1208">
        <f t="shared" si="2"/>
        <v>0</v>
      </c>
      <c r="K43" s="1207"/>
      <c r="L43" s="1207"/>
      <c r="M43" s="1208">
        <f t="shared" si="3"/>
        <v>0</v>
      </c>
      <c r="N43" s="1205"/>
      <c r="O43" s="1205"/>
      <c r="P43" s="994"/>
      <c r="Q43" s="994"/>
      <c r="R43" s="994"/>
      <c r="S43" s="994"/>
      <c r="T43" s="1210"/>
      <c r="U43" s="1205"/>
      <c r="V43" s="1205"/>
      <c r="W43" s="1210">
        <v>37.5</v>
      </c>
      <c r="X43" s="1210">
        <v>850.0</v>
      </c>
      <c r="Y43" s="1206">
        <f t="shared" si="4"/>
        <v>809.6245628</v>
      </c>
      <c r="Z43" s="1207"/>
      <c r="AA43" s="1207"/>
      <c r="AB43" s="1207"/>
      <c r="AC43" s="1208">
        <f t="shared" si="5"/>
        <v>0</v>
      </c>
      <c r="AD43" s="1207"/>
      <c r="AE43" s="1207"/>
      <c r="AF43" s="1208">
        <f t="shared" si="6"/>
        <v>0</v>
      </c>
      <c r="AG43" s="1205"/>
      <c r="AH43" s="1205"/>
      <c r="AI43" s="994"/>
      <c r="AJ43" s="994"/>
      <c r="AK43" s="994"/>
      <c r="AL43" s="994"/>
      <c r="AM43" s="994"/>
    </row>
    <row r="44">
      <c r="A44" s="1210"/>
      <c r="B44" s="1205"/>
      <c r="C44" s="1205"/>
      <c r="D44" s="1210">
        <v>71.5</v>
      </c>
      <c r="E44" s="1210">
        <v>400.0</v>
      </c>
      <c r="F44" s="1206">
        <f t="shared" si="1"/>
        <v>726.4396077</v>
      </c>
      <c r="G44" s="1207"/>
      <c r="H44" s="1207"/>
      <c r="I44" s="1207"/>
      <c r="J44" s="1208">
        <f t="shared" si="2"/>
        <v>0</v>
      </c>
      <c r="K44" s="1207"/>
      <c r="L44" s="1207"/>
      <c r="M44" s="1208">
        <f t="shared" si="3"/>
        <v>0</v>
      </c>
      <c r="N44" s="1205"/>
      <c r="O44" s="1205"/>
      <c r="P44" s="994"/>
      <c r="Q44" s="994"/>
      <c r="R44" s="994"/>
      <c r="S44" s="994"/>
      <c r="T44" s="1210"/>
      <c r="U44" s="1205"/>
      <c r="V44" s="1205"/>
      <c r="W44" s="1210">
        <v>54.0</v>
      </c>
      <c r="X44" s="1210">
        <v>1500.0</v>
      </c>
      <c r="Y44" s="1206">
        <f t="shared" si="4"/>
        <v>2057.398889</v>
      </c>
      <c r="Z44" s="1207"/>
      <c r="AA44" s="1207"/>
      <c r="AB44" s="1207"/>
      <c r="AC44" s="1208">
        <f t="shared" si="5"/>
        <v>0</v>
      </c>
      <c r="AD44" s="1207"/>
      <c r="AE44" s="1207"/>
      <c r="AF44" s="1208">
        <f t="shared" si="6"/>
        <v>0</v>
      </c>
      <c r="AG44" s="1205"/>
      <c r="AH44" s="1205"/>
      <c r="AI44" s="994"/>
      <c r="AJ44" s="994"/>
      <c r="AK44" s="994"/>
      <c r="AL44" s="994"/>
      <c r="AM44" s="994"/>
    </row>
    <row r="45">
      <c r="A45" s="1210"/>
      <c r="B45" s="1205"/>
      <c r="C45" s="1205"/>
      <c r="D45" s="1210">
        <v>66.0</v>
      </c>
      <c r="E45" s="1210">
        <v>500.0</v>
      </c>
      <c r="F45" s="1206">
        <f t="shared" si="1"/>
        <v>838.1995474</v>
      </c>
      <c r="G45" s="1207"/>
      <c r="H45" s="1207"/>
      <c r="I45" s="1207"/>
      <c r="J45" s="1208">
        <f t="shared" si="2"/>
        <v>0</v>
      </c>
      <c r="K45" s="1207"/>
      <c r="L45" s="1207"/>
      <c r="M45" s="1208">
        <f t="shared" si="3"/>
        <v>0</v>
      </c>
      <c r="N45" s="1205"/>
      <c r="O45" s="1205"/>
      <c r="P45" s="994"/>
      <c r="Q45" s="994"/>
      <c r="R45" s="994"/>
      <c r="S45" s="994"/>
      <c r="T45" s="1210">
        <v>28.0</v>
      </c>
      <c r="U45" s="1205"/>
      <c r="V45" s="1205"/>
      <c r="W45" s="1210">
        <v>56.75</v>
      </c>
      <c r="X45" s="1210">
        <v>2500.0</v>
      </c>
      <c r="Y45" s="1206">
        <f t="shared" si="4"/>
        <v>3603.623054</v>
      </c>
      <c r="Z45" s="1207"/>
      <c r="AA45" s="1207"/>
      <c r="AB45" s="1207"/>
      <c r="AC45" s="1208">
        <f t="shared" si="5"/>
        <v>0</v>
      </c>
      <c r="AD45" s="1207"/>
      <c r="AE45" s="1207"/>
      <c r="AF45" s="1208">
        <f t="shared" si="6"/>
        <v>0</v>
      </c>
      <c r="AG45" s="1205"/>
      <c r="AH45" s="1205"/>
      <c r="AI45" s="994"/>
      <c r="AJ45" s="994"/>
      <c r="AK45" s="994"/>
      <c r="AL45" s="994"/>
      <c r="AM45" s="994"/>
    </row>
    <row r="46">
      <c r="A46" s="1210"/>
      <c r="B46" s="1205"/>
      <c r="C46" s="1205"/>
      <c r="D46" s="1210">
        <v>71.0</v>
      </c>
      <c r="E46" s="1210">
        <v>500.0</v>
      </c>
      <c r="F46" s="1206">
        <f t="shared" si="1"/>
        <v>901.6995131</v>
      </c>
      <c r="G46" s="1207"/>
      <c r="H46" s="1207"/>
      <c r="I46" s="1207"/>
      <c r="J46" s="1208">
        <f t="shared" si="2"/>
        <v>0</v>
      </c>
      <c r="K46" s="1207"/>
      <c r="L46" s="1207"/>
      <c r="M46" s="1208">
        <f t="shared" si="3"/>
        <v>0</v>
      </c>
      <c r="N46" s="1205"/>
      <c r="O46" s="1205"/>
      <c r="P46" s="994"/>
      <c r="Q46" s="994"/>
      <c r="R46" s="994"/>
      <c r="S46" s="994"/>
      <c r="T46" s="1210"/>
      <c r="U46" s="1205"/>
      <c r="V46" s="1205"/>
      <c r="W46" s="1210">
        <v>26.0</v>
      </c>
      <c r="X46" s="1210">
        <v>4400.0</v>
      </c>
      <c r="Y46" s="1206">
        <f t="shared" si="4"/>
        <v>2905.758431</v>
      </c>
      <c r="Z46" s="1207"/>
      <c r="AA46" s="1207"/>
      <c r="AB46" s="1207"/>
      <c r="AC46" s="1208">
        <f t="shared" si="5"/>
        <v>0</v>
      </c>
      <c r="AD46" s="1207"/>
      <c r="AE46" s="1207"/>
      <c r="AF46" s="1208">
        <f t="shared" si="6"/>
        <v>0</v>
      </c>
      <c r="AG46" s="1205"/>
      <c r="AH46" s="1205"/>
      <c r="AI46" s="994"/>
      <c r="AJ46" s="994"/>
      <c r="AK46" s="994"/>
      <c r="AL46" s="994"/>
      <c r="AM46" s="994"/>
    </row>
    <row r="47">
      <c r="A47" s="1210"/>
      <c r="B47" s="1205"/>
      <c r="C47" s="1205"/>
      <c r="D47" s="1210">
        <v>66.0</v>
      </c>
      <c r="E47" s="1210">
        <v>500.0</v>
      </c>
      <c r="F47" s="1206">
        <f t="shared" si="1"/>
        <v>838.1995474</v>
      </c>
      <c r="G47" s="1207"/>
      <c r="H47" s="1207"/>
      <c r="I47" s="1207"/>
      <c r="J47" s="1208">
        <f t="shared" si="2"/>
        <v>0</v>
      </c>
      <c r="K47" s="1207"/>
      <c r="L47" s="1207"/>
      <c r="M47" s="1208">
        <f t="shared" si="3"/>
        <v>0</v>
      </c>
      <c r="N47" s="1205"/>
      <c r="O47" s="1205"/>
      <c r="P47" s="994"/>
      <c r="Q47" s="994"/>
      <c r="R47" s="994"/>
      <c r="S47" s="994"/>
      <c r="T47" s="1210"/>
      <c r="U47" s="1205"/>
      <c r="V47" s="1205"/>
      <c r="W47" s="1210">
        <v>47.0</v>
      </c>
      <c r="X47" s="1210">
        <v>3500.0</v>
      </c>
      <c r="Y47" s="1206">
        <f t="shared" si="4"/>
        <v>4178.297744</v>
      </c>
      <c r="Z47" s="1207"/>
      <c r="AA47" s="1207"/>
      <c r="AB47" s="1207"/>
      <c r="AC47" s="1208">
        <f t="shared" si="5"/>
        <v>0</v>
      </c>
      <c r="AD47" s="1207"/>
      <c r="AE47" s="1207"/>
      <c r="AF47" s="1208">
        <f t="shared" si="6"/>
        <v>0</v>
      </c>
      <c r="AG47" s="1205"/>
      <c r="AH47" s="1205"/>
      <c r="AI47" s="994"/>
      <c r="AJ47" s="994"/>
      <c r="AK47" s="994"/>
      <c r="AL47" s="994"/>
      <c r="AM47" s="994"/>
    </row>
    <row r="48">
      <c r="A48" s="1210">
        <v>27.0</v>
      </c>
      <c r="B48" s="1205"/>
      <c r="C48" s="1205"/>
      <c r="D48" s="1210">
        <v>54.0</v>
      </c>
      <c r="E48" s="1210">
        <v>1500.0</v>
      </c>
      <c r="F48" s="1206">
        <f t="shared" si="1"/>
        <v>2057.398889</v>
      </c>
      <c r="G48" s="1207"/>
      <c r="H48" s="1207"/>
      <c r="I48" s="1207"/>
      <c r="J48" s="1208">
        <f t="shared" si="2"/>
        <v>0</v>
      </c>
      <c r="K48" s="1207"/>
      <c r="L48" s="1207"/>
      <c r="M48" s="1208">
        <f t="shared" si="3"/>
        <v>0</v>
      </c>
      <c r="N48" s="1205"/>
      <c r="O48" s="1205"/>
      <c r="P48" s="994"/>
      <c r="Q48" s="994"/>
      <c r="R48" s="994"/>
      <c r="S48" s="994"/>
      <c r="T48" s="1210"/>
      <c r="U48" s="1205"/>
      <c r="V48" s="1205"/>
      <c r="W48" s="1210"/>
      <c r="X48" s="1210"/>
      <c r="Y48" s="1206">
        <f t="shared" si="4"/>
        <v>0</v>
      </c>
      <c r="Z48" s="1207"/>
      <c r="AA48" s="1207"/>
      <c r="AB48" s="1207"/>
      <c r="AC48" s="1208">
        <f t="shared" si="5"/>
        <v>0</v>
      </c>
      <c r="AD48" s="1207"/>
      <c r="AE48" s="1207"/>
      <c r="AF48" s="1208">
        <f t="shared" si="6"/>
        <v>0</v>
      </c>
      <c r="AG48" s="1205"/>
      <c r="AH48" s="1205"/>
      <c r="AI48" s="994"/>
      <c r="AJ48" s="994"/>
      <c r="AK48" s="994"/>
      <c r="AL48" s="994"/>
      <c r="AM48" s="994"/>
    </row>
    <row r="49">
      <c r="A49" s="1210"/>
      <c r="B49" s="1205"/>
      <c r="C49" s="1205"/>
      <c r="D49" s="1210">
        <v>37.5</v>
      </c>
      <c r="E49" s="1210">
        <v>850.0</v>
      </c>
      <c r="F49" s="1206">
        <f t="shared" si="1"/>
        <v>809.6245628</v>
      </c>
      <c r="G49" s="1205"/>
      <c r="H49" s="1207"/>
      <c r="I49" s="1207"/>
      <c r="J49" s="1208">
        <f t="shared" si="2"/>
        <v>0</v>
      </c>
      <c r="K49" s="1207"/>
      <c r="L49" s="1207"/>
      <c r="M49" s="1208">
        <f t="shared" si="3"/>
        <v>0</v>
      </c>
      <c r="N49" s="1205"/>
      <c r="O49" s="1205"/>
      <c r="P49" s="994"/>
      <c r="Q49" s="994"/>
      <c r="R49" s="994"/>
      <c r="S49" s="994"/>
      <c r="T49" s="1210"/>
      <c r="U49" s="1205"/>
      <c r="V49" s="1205"/>
      <c r="W49" s="1210"/>
      <c r="X49" s="1210"/>
      <c r="Y49" s="1206">
        <f t="shared" si="4"/>
        <v>0</v>
      </c>
      <c r="Z49" s="1207"/>
      <c r="AA49" s="1207"/>
      <c r="AB49" s="1207"/>
      <c r="AC49" s="1208">
        <f t="shared" si="5"/>
        <v>0</v>
      </c>
      <c r="AD49" s="1207"/>
      <c r="AE49" s="1207"/>
      <c r="AF49" s="1208">
        <f t="shared" si="6"/>
        <v>0</v>
      </c>
      <c r="AG49" s="1205"/>
      <c r="AH49" s="1205"/>
      <c r="AI49" s="994"/>
      <c r="AJ49" s="994"/>
      <c r="AK49" s="994"/>
      <c r="AL49" s="994"/>
      <c r="AM49" s="994"/>
    </row>
    <row r="50">
      <c r="A50" s="1210"/>
      <c r="B50" s="1205"/>
      <c r="C50" s="1205"/>
      <c r="D50" s="1210">
        <v>65.0</v>
      </c>
      <c r="E50" s="1210">
        <v>800.0</v>
      </c>
      <c r="F50" s="1206">
        <f t="shared" si="1"/>
        <v>1320.799287</v>
      </c>
      <c r="G50" s="1207"/>
      <c r="H50" s="1207"/>
      <c r="I50" s="1207"/>
      <c r="J50" s="1208">
        <f t="shared" si="2"/>
        <v>0</v>
      </c>
      <c r="K50" s="1207"/>
      <c r="L50" s="1207"/>
      <c r="M50" s="1208">
        <f t="shared" si="3"/>
        <v>0</v>
      </c>
      <c r="N50" s="1205"/>
      <c r="O50" s="1205"/>
      <c r="P50" s="994"/>
      <c r="Q50" s="994"/>
      <c r="R50" s="994"/>
      <c r="S50" s="994"/>
      <c r="T50" s="1210"/>
      <c r="U50" s="1205"/>
      <c r="V50" s="1205"/>
      <c r="W50" s="1210"/>
      <c r="X50" s="1210"/>
      <c r="Y50" s="1206">
        <f t="shared" si="4"/>
        <v>0</v>
      </c>
      <c r="Z50" s="1207"/>
      <c r="AA50" s="1207"/>
      <c r="AB50" s="1207"/>
      <c r="AC50" s="1208">
        <f t="shared" si="5"/>
        <v>0</v>
      </c>
      <c r="AD50" s="1207"/>
      <c r="AE50" s="1207"/>
      <c r="AF50" s="1208">
        <f t="shared" si="6"/>
        <v>0</v>
      </c>
      <c r="AG50" s="1205"/>
      <c r="AH50" s="1205"/>
      <c r="AI50" s="994"/>
      <c r="AJ50" s="994"/>
      <c r="AK50" s="994"/>
      <c r="AL50" s="994"/>
      <c r="AM50" s="994"/>
    </row>
    <row r="51">
      <c r="A51" s="1210"/>
      <c r="B51" s="1205"/>
      <c r="C51" s="1205"/>
      <c r="D51" s="1210">
        <v>65.0</v>
      </c>
      <c r="E51" s="1210">
        <v>400.0</v>
      </c>
      <c r="F51" s="1206">
        <f t="shared" si="1"/>
        <v>660.3996434</v>
      </c>
      <c r="G51" s="1207"/>
      <c r="H51" s="1207"/>
      <c r="I51" s="1207"/>
      <c r="J51" s="1208">
        <f t="shared" si="2"/>
        <v>0</v>
      </c>
      <c r="K51" s="1207"/>
      <c r="L51" s="1207"/>
      <c r="M51" s="1208">
        <f t="shared" si="3"/>
        <v>0</v>
      </c>
      <c r="N51" s="1205"/>
      <c r="O51" s="1205"/>
      <c r="P51" s="994"/>
      <c r="Q51" s="994"/>
      <c r="R51" s="994"/>
      <c r="S51" s="994"/>
      <c r="T51" s="1210"/>
      <c r="U51" s="1205"/>
      <c r="V51" s="1205"/>
      <c r="W51" s="1210"/>
      <c r="X51" s="1210"/>
      <c r="Y51" s="1206">
        <f t="shared" si="4"/>
        <v>0</v>
      </c>
      <c r="Z51" s="1207"/>
      <c r="AA51" s="1207"/>
      <c r="AB51" s="1207"/>
      <c r="AC51" s="1208">
        <f t="shared" si="5"/>
        <v>0</v>
      </c>
      <c r="AD51" s="1207"/>
      <c r="AE51" s="1207"/>
      <c r="AF51" s="1208">
        <f t="shared" si="6"/>
        <v>0</v>
      </c>
      <c r="AG51" s="1205"/>
      <c r="AH51" s="1205"/>
      <c r="AI51" s="994"/>
      <c r="AJ51" s="994"/>
      <c r="AK51" s="994"/>
      <c r="AL51" s="994"/>
      <c r="AM51" s="994"/>
    </row>
    <row r="52">
      <c r="A52" s="1210"/>
      <c r="B52" s="1205"/>
      <c r="C52" s="1205"/>
      <c r="D52" s="1210">
        <v>56.75</v>
      </c>
      <c r="E52" s="1210">
        <v>1000.0</v>
      </c>
      <c r="F52" s="1206">
        <f t="shared" si="1"/>
        <v>1441.449222</v>
      </c>
      <c r="G52" s="1207"/>
      <c r="H52" s="1207"/>
      <c r="I52" s="1207"/>
      <c r="J52" s="1208">
        <f t="shared" si="2"/>
        <v>0</v>
      </c>
      <c r="K52" s="1207"/>
      <c r="L52" s="1207"/>
      <c r="M52" s="1208">
        <f t="shared" si="3"/>
        <v>0</v>
      </c>
      <c r="N52" s="1205"/>
      <c r="O52" s="1205"/>
      <c r="P52" s="994"/>
      <c r="Q52" s="994"/>
      <c r="R52" s="994"/>
      <c r="S52" s="994"/>
      <c r="T52" s="1210"/>
      <c r="U52" s="1205"/>
      <c r="V52" s="1205"/>
      <c r="W52" s="1210"/>
      <c r="X52" s="1210"/>
      <c r="Y52" s="1206">
        <f t="shared" si="4"/>
        <v>0</v>
      </c>
      <c r="Z52" s="1207"/>
      <c r="AA52" s="1207"/>
      <c r="AB52" s="1207"/>
      <c r="AC52" s="1208">
        <f t="shared" si="5"/>
        <v>0</v>
      </c>
      <c r="AD52" s="1207"/>
      <c r="AE52" s="1207"/>
      <c r="AF52" s="1208">
        <f t="shared" si="6"/>
        <v>0</v>
      </c>
      <c r="AG52" s="1205"/>
      <c r="AH52" s="1205"/>
      <c r="AI52" s="994"/>
      <c r="AJ52" s="994"/>
      <c r="AK52" s="994"/>
      <c r="AL52" s="994"/>
      <c r="AM52" s="994"/>
    </row>
    <row r="53">
      <c r="A53" s="1210">
        <v>28.0</v>
      </c>
      <c r="B53" s="1205"/>
      <c r="C53" s="1205"/>
      <c r="D53" s="1210">
        <v>56.75</v>
      </c>
      <c r="E53" s="1210">
        <v>4100.0</v>
      </c>
      <c r="F53" s="1206">
        <f t="shared" si="1"/>
        <v>5909.941809</v>
      </c>
      <c r="G53" s="1207"/>
      <c r="H53" s="1207"/>
      <c r="I53" s="1207"/>
      <c r="J53" s="1208">
        <f t="shared" si="2"/>
        <v>0</v>
      </c>
      <c r="K53" s="1207"/>
      <c r="L53" s="1207"/>
      <c r="M53" s="1208">
        <f t="shared" si="3"/>
        <v>0</v>
      </c>
      <c r="N53" s="1205"/>
      <c r="O53" s="1205"/>
      <c r="P53" s="994"/>
      <c r="Q53" s="994"/>
      <c r="R53" s="994"/>
      <c r="S53" s="994"/>
      <c r="T53" s="1210"/>
      <c r="U53" s="1205"/>
      <c r="V53" s="1205"/>
      <c r="W53" s="1210"/>
      <c r="X53" s="1210"/>
      <c r="Y53" s="1206">
        <f t="shared" si="4"/>
        <v>0</v>
      </c>
      <c r="Z53" s="1207"/>
      <c r="AA53" s="1207"/>
      <c r="AB53" s="1207"/>
      <c r="AC53" s="1208">
        <f t="shared" si="5"/>
        <v>0</v>
      </c>
      <c r="AD53" s="1207"/>
      <c r="AE53" s="1207"/>
      <c r="AF53" s="1208">
        <f t="shared" si="6"/>
        <v>0</v>
      </c>
      <c r="AG53" s="1205"/>
      <c r="AH53" s="1205"/>
      <c r="AI53" s="994"/>
      <c r="AJ53" s="994"/>
      <c r="AK53" s="994"/>
      <c r="AL53" s="994"/>
      <c r="AM53" s="994"/>
    </row>
    <row r="54">
      <c r="A54" s="1210"/>
      <c r="B54" s="1205"/>
      <c r="C54" s="1205"/>
      <c r="D54" s="1212">
        <v>57.75</v>
      </c>
      <c r="E54" s="1210">
        <v>250.0</v>
      </c>
      <c r="F54" s="1206">
        <f t="shared" si="1"/>
        <v>366.712302</v>
      </c>
      <c r="G54" s="1207"/>
      <c r="H54" s="1207"/>
      <c r="I54" s="1207"/>
      <c r="J54" s="1208">
        <f t="shared" si="2"/>
        <v>0</v>
      </c>
      <c r="K54" s="1207"/>
      <c r="L54" s="1207"/>
      <c r="M54" s="1208">
        <f t="shared" si="3"/>
        <v>0</v>
      </c>
      <c r="N54" s="1205"/>
      <c r="O54" s="1205"/>
      <c r="P54" s="994"/>
      <c r="Q54" s="994"/>
      <c r="R54" s="994"/>
      <c r="S54" s="994"/>
      <c r="T54" s="1210"/>
      <c r="U54" s="1205"/>
      <c r="V54" s="1205"/>
      <c r="W54" s="1210"/>
      <c r="X54" s="1210"/>
      <c r="Y54" s="1206">
        <f t="shared" si="4"/>
        <v>0</v>
      </c>
      <c r="Z54" s="1207"/>
      <c r="AA54" s="1207"/>
      <c r="AB54" s="1207"/>
      <c r="AC54" s="1208">
        <f t="shared" si="5"/>
        <v>0</v>
      </c>
      <c r="AD54" s="1207"/>
      <c r="AE54" s="1207"/>
      <c r="AF54" s="1208">
        <f t="shared" si="6"/>
        <v>0</v>
      </c>
      <c r="AG54" s="1205"/>
      <c r="AH54" s="1205"/>
      <c r="AI54" s="994"/>
      <c r="AJ54" s="994"/>
      <c r="AK54" s="994"/>
      <c r="AL54" s="994"/>
      <c r="AM54" s="994"/>
    </row>
    <row r="55">
      <c r="A55" s="1212" t="s">
        <v>864</v>
      </c>
      <c r="B55" s="1205"/>
      <c r="C55" s="1205"/>
      <c r="D55" s="1212">
        <v>44.0</v>
      </c>
      <c r="E55" s="1212">
        <v>3000.0</v>
      </c>
      <c r="F55" s="1206">
        <f t="shared" si="1"/>
        <v>3352.798189</v>
      </c>
      <c r="G55" s="1207"/>
      <c r="H55" s="1207"/>
      <c r="I55" s="1207"/>
      <c r="J55" s="1208">
        <f t="shared" si="2"/>
        <v>0</v>
      </c>
      <c r="K55" s="1207"/>
      <c r="L55" s="1207"/>
      <c r="M55" s="1208">
        <f t="shared" si="3"/>
        <v>0</v>
      </c>
      <c r="N55" s="1205"/>
      <c r="O55" s="1205"/>
      <c r="P55" s="994"/>
      <c r="Q55" s="994"/>
      <c r="R55" s="994"/>
      <c r="S55" s="994"/>
      <c r="T55" s="1210"/>
      <c r="U55" s="1205"/>
      <c r="V55" s="1205"/>
      <c r="W55" s="1210"/>
      <c r="X55" s="1210"/>
      <c r="Y55" s="1206">
        <f t="shared" si="4"/>
        <v>0</v>
      </c>
      <c r="Z55" s="1207"/>
      <c r="AA55" s="1207"/>
      <c r="AB55" s="1207"/>
      <c r="AC55" s="1208">
        <f t="shared" si="5"/>
        <v>0</v>
      </c>
      <c r="AD55" s="1207"/>
      <c r="AE55" s="1207"/>
      <c r="AF55" s="1208">
        <f t="shared" si="6"/>
        <v>0</v>
      </c>
      <c r="AG55" s="1205"/>
      <c r="AH55" s="1205"/>
      <c r="AI55" s="994"/>
      <c r="AJ55" s="994"/>
      <c r="AK55" s="994"/>
      <c r="AL55" s="994"/>
      <c r="AM55" s="994"/>
    </row>
    <row r="56">
      <c r="A56" s="1210"/>
      <c r="B56" s="1205"/>
      <c r="C56" s="1205"/>
      <c r="D56" s="1212">
        <v>43.75</v>
      </c>
      <c r="E56" s="1212">
        <v>1660.0</v>
      </c>
      <c r="F56" s="1206">
        <f t="shared" si="1"/>
        <v>1844.674004</v>
      </c>
      <c r="G56" s="1207"/>
      <c r="H56" s="1207"/>
      <c r="I56" s="1207"/>
      <c r="J56" s="1208">
        <f t="shared" si="2"/>
        <v>0</v>
      </c>
      <c r="K56" s="1207"/>
      <c r="L56" s="1207"/>
      <c r="M56" s="1208">
        <f t="shared" si="3"/>
        <v>0</v>
      </c>
      <c r="N56" s="1205"/>
      <c r="O56" s="1205"/>
      <c r="P56" s="994"/>
      <c r="Q56" s="994"/>
      <c r="R56" s="994"/>
      <c r="S56" s="994"/>
      <c r="T56" s="1210"/>
      <c r="U56" s="1205"/>
      <c r="V56" s="1205"/>
      <c r="W56" s="1210"/>
      <c r="X56" s="1210"/>
      <c r="Y56" s="1206">
        <f t="shared" si="4"/>
        <v>0</v>
      </c>
      <c r="Z56" s="1207"/>
      <c r="AA56" s="1207"/>
      <c r="AB56" s="1207"/>
      <c r="AC56" s="1208">
        <f t="shared" si="5"/>
        <v>0</v>
      </c>
      <c r="AD56" s="1207"/>
      <c r="AE56" s="1207"/>
      <c r="AF56" s="1208">
        <f t="shared" si="6"/>
        <v>0</v>
      </c>
      <c r="AG56" s="1205"/>
      <c r="AH56" s="1205"/>
      <c r="AI56" s="994"/>
      <c r="AJ56" s="994"/>
      <c r="AK56" s="994"/>
      <c r="AL56" s="994"/>
      <c r="AM56" s="994"/>
    </row>
    <row r="57">
      <c r="A57" s="1210"/>
      <c r="B57" s="1205"/>
      <c r="C57" s="1205"/>
      <c r="D57" s="1212">
        <v>41.25</v>
      </c>
      <c r="E57" s="1212">
        <v>1510.0</v>
      </c>
      <c r="F57" s="1206">
        <f t="shared" si="1"/>
        <v>1582.101646</v>
      </c>
      <c r="G57" s="1207"/>
      <c r="H57" s="1207"/>
      <c r="I57" s="1207"/>
      <c r="J57" s="1208">
        <f t="shared" si="2"/>
        <v>0</v>
      </c>
      <c r="K57" s="1207"/>
      <c r="L57" s="1207"/>
      <c r="M57" s="1208">
        <f t="shared" si="3"/>
        <v>0</v>
      </c>
      <c r="N57" s="1205"/>
      <c r="O57" s="1205"/>
      <c r="P57" s="994"/>
      <c r="Q57" s="994"/>
      <c r="R57" s="994"/>
      <c r="S57" s="994"/>
      <c r="T57" s="1210"/>
      <c r="U57" s="1205"/>
      <c r="V57" s="1205"/>
      <c r="W57" s="1210"/>
      <c r="X57" s="1210"/>
      <c r="Y57" s="1206">
        <f t="shared" si="4"/>
        <v>0</v>
      </c>
      <c r="Z57" s="1207"/>
      <c r="AA57" s="1207"/>
      <c r="AB57" s="1207"/>
      <c r="AC57" s="1208">
        <f t="shared" si="5"/>
        <v>0</v>
      </c>
      <c r="AD57" s="1207"/>
      <c r="AE57" s="1207"/>
      <c r="AF57" s="1208">
        <f t="shared" si="6"/>
        <v>0</v>
      </c>
      <c r="AG57" s="1205"/>
      <c r="AH57" s="1205"/>
      <c r="AI57" s="994"/>
      <c r="AJ57" s="994"/>
      <c r="AK57" s="994"/>
      <c r="AL57" s="994"/>
      <c r="AM57" s="994"/>
    </row>
    <row r="58">
      <c r="A58" s="1210"/>
      <c r="B58" s="1205"/>
      <c r="C58" s="1205"/>
      <c r="D58" s="1212">
        <v>47.5</v>
      </c>
      <c r="E58" s="1212">
        <v>410.0</v>
      </c>
      <c r="F58" s="1206">
        <f t="shared" si="1"/>
        <v>494.6647329</v>
      </c>
      <c r="G58" s="1207"/>
      <c r="H58" s="1207"/>
      <c r="I58" s="1207"/>
      <c r="J58" s="1208">
        <f t="shared" si="2"/>
        <v>0</v>
      </c>
      <c r="K58" s="1207"/>
      <c r="L58" s="1207"/>
      <c r="M58" s="1208">
        <f t="shared" si="3"/>
        <v>0</v>
      </c>
      <c r="N58" s="1205"/>
      <c r="O58" s="1205"/>
      <c r="P58" s="994"/>
      <c r="Q58" s="994"/>
      <c r="R58" s="994"/>
      <c r="S58" s="994"/>
      <c r="T58" s="1210"/>
      <c r="U58" s="1205"/>
      <c r="V58" s="1205"/>
      <c r="W58" s="1210"/>
      <c r="X58" s="1210"/>
      <c r="Y58" s="1206">
        <f t="shared" si="4"/>
        <v>0</v>
      </c>
      <c r="Z58" s="1207"/>
      <c r="AA58" s="1207"/>
      <c r="AB58" s="1207"/>
      <c r="AC58" s="1208">
        <f t="shared" si="5"/>
        <v>0</v>
      </c>
      <c r="AD58" s="1207"/>
      <c r="AE58" s="1207"/>
      <c r="AF58" s="1208">
        <f t="shared" si="6"/>
        <v>0</v>
      </c>
      <c r="AG58" s="1205"/>
      <c r="AH58" s="1205"/>
      <c r="AI58" s="994"/>
      <c r="AJ58" s="994"/>
      <c r="AK58" s="994"/>
      <c r="AL58" s="994"/>
      <c r="AM58" s="994"/>
    </row>
    <row r="59">
      <c r="A59" s="1210"/>
      <c r="B59" s="1205"/>
      <c r="C59" s="1205"/>
      <c r="D59" s="1212">
        <v>67.25</v>
      </c>
      <c r="E59" s="1212">
        <v>200.0</v>
      </c>
      <c r="F59" s="1206">
        <f t="shared" si="1"/>
        <v>341.6298155</v>
      </c>
      <c r="G59" s="1207"/>
      <c r="H59" s="1207"/>
      <c r="I59" s="1207"/>
      <c r="J59" s="1208">
        <f t="shared" si="2"/>
        <v>0</v>
      </c>
      <c r="K59" s="1207"/>
      <c r="L59" s="1207"/>
      <c r="M59" s="1208">
        <f t="shared" si="3"/>
        <v>0</v>
      </c>
      <c r="N59" s="1205"/>
      <c r="O59" s="1205"/>
      <c r="P59" s="994"/>
      <c r="Q59" s="994"/>
      <c r="R59" s="994"/>
      <c r="S59" s="994"/>
      <c r="T59" s="1210"/>
      <c r="U59" s="1205"/>
      <c r="V59" s="1205"/>
      <c r="W59" s="1210"/>
      <c r="X59" s="1210"/>
      <c r="Y59" s="1206">
        <f t="shared" si="4"/>
        <v>0</v>
      </c>
      <c r="Z59" s="1207"/>
      <c r="AA59" s="1207"/>
      <c r="AB59" s="1207"/>
      <c r="AC59" s="1208">
        <f t="shared" si="5"/>
        <v>0</v>
      </c>
      <c r="AD59" s="1207"/>
      <c r="AE59" s="1207"/>
      <c r="AF59" s="1208">
        <f t="shared" si="6"/>
        <v>0</v>
      </c>
      <c r="AG59" s="1205"/>
      <c r="AH59" s="1205"/>
      <c r="AI59" s="994"/>
      <c r="AJ59" s="994"/>
      <c r="AK59" s="994"/>
      <c r="AL59" s="994"/>
      <c r="AM59" s="994"/>
    </row>
    <row r="60">
      <c r="A60" s="1210"/>
      <c r="B60" s="1205"/>
      <c r="C60" s="1205"/>
      <c r="D60" s="1212">
        <v>67.5</v>
      </c>
      <c r="E60" s="1212">
        <v>725.0</v>
      </c>
      <c r="F60" s="1206">
        <f t="shared" si="1"/>
        <v>1243.011829</v>
      </c>
      <c r="G60" s="1205"/>
      <c r="H60" s="1207"/>
      <c r="I60" s="1207"/>
      <c r="J60" s="1208">
        <f t="shared" si="2"/>
        <v>0</v>
      </c>
      <c r="K60" s="1207"/>
      <c r="L60" s="1207"/>
      <c r="M60" s="1208">
        <f t="shared" si="3"/>
        <v>0</v>
      </c>
      <c r="N60" s="1205"/>
      <c r="O60" s="1205"/>
      <c r="P60" s="994"/>
      <c r="Q60" s="994"/>
      <c r="R60" s="994"/>
      <c r="S60" s="994"/>
      <c r="T60" s="1210"/>
      <c r="U60" s="1205"/>
      <c r="V60" s="1205"/>
      <c r="W60" s="1210"/>
      <c r="X60" s="1210"/>
      <c r="Y60" s="1206">
        <f t="shared" si="4"/>
        <v>0</v>
      </c>
      <c r="Z60" s="1207"/>
      <c r="AA60" s="1207"/>
      <c r="AB60" s="1207"/>
      <c r="AC60" s="1208">
        <f t="shared" si="5"/>
        <v>0</v>
      </c>
      <c r="AD60" s="1207"/>
      <c r="AE60" s="1207"/>
      <c r="AF60" s="1208">
        <f t="shared" si="6"/>
        <v>0</v>
      </c>
      <c r="AG60" s="1205"/>
      <c r="AH60" s="1205"/>
      <c r="AI60" s="994"/>
      <c r="AJ60" s="994"/>
      <c r="AK60" s="994"/>
      <c r="AL60" s="994"/>
      <c r="AM60" s="994"/>
    </row>
    <row r="61">
      <c r="A61" s="1210"/>
      <c r="B61" s="1205"/>
      <c r="C61" s="1205"/>
      <c r="D61" s="1212">
        <v>56.25</v>
      </c>
      <c r="E61" s="1212">
        <v>210.0</v>
      </c>
      <c r="F61" s="1206">
        <f t="shared" si="1"/>
        <v>300.037338</v>
      </c>
      <c r="G61" s="1207"/>
      <c r="H61" s="1207"/>
      <c r="I61" s="1207"/>
      <c r="J61" s="1208">
        <f t="shared" si="2"/>
        <v>0</v>
      </c>
      <c r="K61" s="1207"/>
      <c r="L61" s="1207"/>
      <c r="M61" s="1208">
        <f t="shared" si="3"/>
        <v>0</v>
      </c>
      <c r="N61" s="1205"/>
      <c r="O61" s="1205"/>
      <c r="P61" s="994"/>
      <c r="Q61" s="994"/>
      <c r="R61" s="994"/>
      <c r="S61" s="994"/>
      <c r="T61" s="1210"/>
      <c r="U61" s="1205"/>
      <c r="V61" s="1205"/>
      <c r="W61" s="1210"/>
      <c r="X61" s="1210"/>
      <c r="Y61" s="1206">
        <f t="shared" si="4"/>
        <v>0</v>
      </c>
      <c r="Z61" s="1207"/>
      <c r="AA61" s="1207"/>
      <c r="AB61" s="1207"/>
      <c r="AC61" s="1208">
        <f t="shared" si="5"/>
        <v>0</v>
      </c>
      <c r="AD61" s="1207"/>
      <c r="AE61" s="1207"/>
      <c r="AF61" s="1208">
        <f t="shared" si="6"/>
        <v>0</v>
      </c>
      <c r="AG61" s="1205"/>
      <c r="AH61" s="1205"/>
      <c r="AI61" s="994"/>
      <c r="AJ61" s="994"/>
      <c r="AK61" s="994"/>
      <c r="AL61" s="994"/>
      <c r="AM61" s="994"/>
    </row>
    <row r="62">
      <c r="A62" s="1212" t="s">
        <v>864</v>
      </c>
      <c r="B62" s="1205"/>
      <c r="C62" s="1205"/>
      <c r="D62" s="1212">
        <v>44.5</v>
      </c>
      <c r="E62" s="1212">
        <v>1000.0</v>
      </c>
      <c r="F62" s="1206">
        <f t="shared" si="1"/>
        <v>1130.29939</v>
      </c>
      <c r="G62" s="1207"/>
      <c r="H62" s="1207"/>
      <c r="I62" s="1207"/>
      <c r="J62" s="1208">
        <f t="shared" si="2"/>
        <v>0</v>
      </c>
      <c r="K62" s="1207"/>
      <c r="L62" s="1207"/>
      <c r="M62" s="1208">
        <f t="shared" si="3"/>
        <v>0</v>
      </c>
      <c r="N62" s="1205"/>
      <c r="O62" s="1205"/>
      <c r="P62" s="994"/>
      <c r="Q62" s="994"/>
      <c r="R62" s="994"/>
      <c r="S62" s="994"/>
      <c r="T62" s="1210"/>
      <c r="U62" s="1205"/>
      <c r="V62" s="1205"/>
      <c r="W62" s="1210"/>
      <c r="X62" s="1210"/>
      <c r="Y62" s="1206">
        <f t="shared" si="4"/>
        <v>0</v>
      </c>
      <c r="Z62" s="1207"/>
      <c r="AA62" s="1207"/>
      <c r="AB62" s="1207"/>
      <c r="AC62" s="1208">
        <f t="shared" si="5"/>
        <v>0</v>
      </c>
      <c r="AD62" s="1207"/>
      <c r="AE62" s="1207"/>
      <c r="AF62" s="1208">
        <f t="shared" si="6"/>
        <v>0</v>
      </c>
      <c r="AG62" s="1205"/>
      <c r="AH62" s="1205"/>
      <c r="AI62" s="994"/>
      <c r="AJ62" s="994"/>
      <c r="AK62" s="994"/>
      <c r="AL62" s="994"/>
      <c r="AM62" s="994"/>
    </row>
    <row r="63">
      <c r="A63" s="1210"/>
      <c r="B63" s="1205"/>
      <c r="C63" s="1205"/>
      <c r="D63" s="1212">
        <v>58.0</v>
      </c>
      <c r="E63" s="1212">
        <v>1000.0</v>
      </c>
      <c r="F63" s="1206">
        <f t="shared" si="1"/>
        <v>1473.199204</v>
      </c>
      <c r="G63" s="1207"/>
      <c r="H63" s="1207"/>
      <c r="I63" s="1207"/>
      <c r="J63" s="1208">
        <f t="shared" si="2"/>
        <v>0</v>
      </c>
      <c r="K63" s="1207"/>
      <c r="L63" s="1207"/>
      <c r="M63" s="1208">
        <f t="shared" si="3"/>
        <v>0</v>
      </c>
      <c r="N63" s="1205"/>
      <c r="O63" s="1205"/>
      <c r="P63" s="994"/>
      <c r="Q63" s="994"/>
      <c r="R63" s="994"/>
      <c r="S63" s="994"/>
      <c r="T63" s="1210"/>
      <c r="U63" s="1205"/>
      <c r="V63" s="1205"/>
      <c r="W63" s="1210"/>
      <c r="X63" s="1210"/>
      <c r="Y63" s="1206">
        <f t="shared" si="4"/>
        <v>0</v>
      </c>
      <c r="Z63" s="1207"/>
      <c r="AA63" s="1207"/>
      <c r="AB63" s="1207"/>
      <c r="AC63" s="1208">
        <f t="shared" si="5"/>
        <v>0</v>
      </c>
      <c r="AD63" s="1207"/>
      <c r="AE63" s="1207"/>
      <c r="AF63" s="1208">
        <f t="shared" si="6"/>
        <v>0</v>
      </c>
      <c r="AG63" s="1205"/>
      <c r="AH63" s="1205"/>
      <c r="AI63" s="994"/>
      <c r="AJ63" s="994"/>
      <c r="AK63" s="994"/>
      <c r="AL63" s="994"/>
      <c r="AM63" s="994"/>
    </row>
    <row r="64">
      <c r="A64" s="1210"/>
      <c r="B64" s="1205"/>
      <c r="C64" s="1205"/>
      <c r="D64" s="1212">
        <v>58.0</v>
      </c>
      <c r="E64" s="1212">
        <v>500.0</v>
      </c>
      <c r="F64" s="1206">
        <f t="shared" si="1"/>
        <v>736.5996022</v>
      </c>
      <c r="G64" s="1207"/>
      <c r="H64" s="1207"/>
      <c r="I64" s="1207"/>
      <c r="J64" s="1208">
        <f t="shared" si="2"/>
        <v>0</v>
      </c>
      <c r="K64" s="1207"/>
      <c r="L64" s="1207"/>
      <c r="M64" s="1208">
        <f t="shared" si="3"/>
        <v>0</v>
      </c>
      <c r="N64" s="1205"/>
      <c r="O64" s="1205"/>
      <c r="P64" s="994"/>
      <c r="Q64" s="994"/>
      <c r="R64" s="994"/>
      <c r="S64" s="994"/>
      <c r="T64" s="1210"/>
      <c r="U64" s="1205"/>
      <c r="V64" s="1205"/>
      <c r="W64" s="1210"/>
      <c r="X64" s="1210"/>
      <c r="Y64" s="1206">
        <f t="shared" si="4"/>
        <v>0</v>
      </c>
      <c r="Z64" s="1207"/>
      <c r="AA64" s="1207"/>
      <c r="AB64" s="1207"/>
      <c r="AC64" s="1208">
        <f t="shared" si="5"/>
        <v>0</v>
      </c>
      <c r="AD64" s="1207"/>
      <c r="AE64" s="1207"/>
      <c r="AF64" s="1208">
        <f t="shared" si="6"/>
        <v>0</v>
      </c>
      <c r="AG64" s="1205"/>
      <c r="AH64" s="1205"/>
      <c r="AI64" s="994"/>
      <c r="AJ64" s="994"/>
      <c r="AK64" s="994"/>
      <c r="AL64" s="994"/>
      <c r="AM64" s="994"/>
    </row>
    <row r="65">
      <c r="A65" s="1210"/>
      <c r="B65" s="1205"/>
      <c r="C65" s="1205"/>
      <c r="D65" s="1212">
        <v>44.5</v>
      </c>
      <c r="E65" s="1212">
        <v>500.0</v>
      </c>
      <c r="F65" s="1206">
        <f t="shared" si="1"/>
        <v>565.1496948</v>
      </c>
      <c r="G65" s="1207"/>
      <c r="H65" s="1207"/>
      <c r="I65" s="1207"/>
      <c r="J65" s="1208">
        <f t="shared" si="2"/>
        <v>0</v>
      </c>
      <c r="K65" s="1207"/>
      <c r="L65" s="1207"/>
      <c r="M65" s="1208">
        <f t="shared" si="3"/>
        <v>0</v>
      </c>
      <c r="N65" s="1205"/>
      <c r="O65" s="1205"/>
      <c r="P65" s="994"/>
      <c r="Q65" s="994"/>
      <c r="R65" s="994"/>
      <c r="S65" s="994"/>
      <c r="T65" s="1210"/>
      <c r="U65" s="1205"/>
      <c r="V65" s="1205"/>
      <c r="W65" s="1210"/>
      <c r="X65" s="1210"/>
      <c r="Y65" s="1206">
        <f t="shared" si="4"/>
        <v>0</v>
      </c>
      <c r="Z65" s="1207"/>
      <c r="AA65" s="1207"/>
      <c r="AB65" s="1207"/>
      <c r="AC65" s="1208">
        <f t="shared" si="5"/>
        <v>0</v>
      </c>
      <c r="AD65" s="1207"/>
      <c r="AE65" s="1207"/>
      <c r="AF65" s="1208">
        <f t="shared" si="6"/>
        <v>0</v>
      </c>
      <c r="AG65" s="1205"/>
      <c r="AH65" s="1205"/>
      <c r="AI65" s="994"/>
      <c r="AJ65" s="994"/>
      <c r="AK65" s="994"/>
      <c r="AL65" s="994"/>
      <c r="AM65" s="994"/>
    </row>
    <row r="66">
      <c r="A66" s="1210"/>
      <c r="B66" s="1205"/>
      <c r="C66" s="1205"/>
      <c r="D66" s="1212">
        <v>28.0</v>
      </c>
      <c r="E66" s="1212">
        <v>350.0</v>
      </c>
      <c r="F66" s="1206">
        <f t="shared" si="1"/>
        <v>248.9198656</v>
      </c>
      <c r="G66" s="1207"/>
      <c r="H66" s="1207"/>
      <c r="I66" s="1207"/>
      <c r="J66" s="1208">
        <f t="shared" si="2"/>
        <v>0</v>
      </c>
      <c r="K66" s="1207"/>
      <c r="L66" s="1207"/>
      <c r="M66" s="1208">
        <f t="shared" si="3"/>
        <v>0</v>
      </c>
      <c r="N66" s="1205"/>
      <c r="O66" s="1205"/>
      <c r="P66" s="994"/>
      <c r="Q66" s="994"/>
      <c r="R66" s="994"/>
      <c r="S66" s="994"/>
      <c r="T66" s="1210"/>
      <c r="U66" s="1205"/>
      <c r="V66" s="1205"/>
      <c r="W66" s="1210"/>
      <c r="X66" s="1210"/>
      <c r="Y66" s="1206">
        <f t="shared" si="4"/>
        <v>0</v>
      </c>
      <c r="Z66" s="1207"/>
      <c r="AA66" s="1207"/>
      <c r="AB66" s="1207"/>
      <c r="AC66" s="1208">
        <f t="shared" si="5"/>
        <v>0</v>
      </c>
      <c r="AD66" s="1207"/>
      <c r="AE66" s="1207"/>
      <c r="AF66" s="1208">
        <f t="shared" si="6"/>
        <v>0</v>
      </c>
      <c r="AG66" s="1205"/>
      <c r="AH66" s="1205"/>
      <c r="AI66" s="994"/>
      <c r="AJ66" s="994"/>
      <c r="AK66" s="994"/>
      <c r="AL66" s="994"/>
      <c r="AM66" s="994"/>
    </row>
    <row r="67">
      <c r="A67" s="1210"/>
      <c r="B67" s="1205"/>
      <c r="C67" s="1205"/>
      <c r="D67" s="1212">
        <v>28.0</v>
      </c>
      <c r="E67" s="1212">
        <v>700.0</v>
      </c>
      <c r="F67" s="1206">
        <f t="shared" si="1"/>
        <v>497.8397312</v>
      </c>
      <c r="G67" s="1205"/>
      <c r="H67" s="1207"/>
      <c r="I67" s="1207"/>
      <c r="J67" s="1208">
        <f t="shared" si="2"/>
        <v>0</v>
      </c>
      <c r="K67" s="1207"/>
      <c r="L67" s="1207"/>
      <c r="M67" s="1208">
        <f t="shared" si="3"/>
        <v>0</v>
      </c>
      <c r="N67" s="1205"/>
      <c r="O67" s="1205"/>
      <c r="P67" s="994"/>
      <c r="Q67" s="994"/>
      <c r="R67" s="994"/>
      <c r="S67" s="994"/>
      <c r="T67" s="1210"/>
      <c r="U67" s="1205"/>
      <c r="V67" s="1205"/>
      <c r="W67" s="1210"/>
      <c r="X67" s="1210"/>
      <c r="Y67" s="1206">
        <f t="shared" si="4"/>
        <v>0</v>
      </c>
      <c r="Z67" s="1207"/>
      <c r="AA67" s="1207"/>
      <c r="AB67" s="1207"/>
      <c r="AC67" s="1208">
        <f t="shared" si="5"/>
        <v>0</v>
      </c>
      <c r="AD67" s="1207"/>
      <c r="AE67" s="1207"/>
      <c r="AF67" s="1208">
        <f t="shared" si="6"/>
        <v>0</v>
      </c>
      <c r="AG67" s="1205"/>
      <c r="AH67" s="1205"/>
      <c r="AI67" s="994"/>
      <c r="AJ67" s="994"/>
      <c r="AK67" s="994"/>
      <c r="AL67" s="994"/>
      <c r="AM67" s="994"/>
    </row>
    <row r="68">
      <c r="A68" s="1210"/>
      <c r="B68" s="1205"/>
      <c r="C68" s="1205"/>
      <c r="D68" s="1210"/>
      <c r="E68" s="1210"/>
      <c r="F68" s="1206">
        <f t="shared" si="1"/>
        <v>0</v>
      </c>
      <c r="G68" s="1207"/>
      <c r="H68" s="1207"/>
      <c r="I68" s="1207"/>
      <c r="J68" s="1208">
        <f t="shared" si="2"/>
        <v>0</v>
      </c>
      <c r="K68" s="1207"/>
      <c r="L68" s="1207"/>
      <c r="M68" s="1208">
        <f t="shared" si="3"/>
        <v>0</v>
      </c>
      <c r="N68" s="1205"/>
      <c r="O68" s="1205"/>
      <c r="P68" s="994"/>
      <c r="Q68" s="994"/>
      <c r="R68" s="994"/>
      <c r="S68" s="994"/>
      <c r="T68" s="1210"/>
      <c r="U68" s="1205"/>
      <c r="V68" s="1205"/>
      <c r="W68" s="1210"/>
      <c r="X68" s="1210"/>
      <c r="Y68" s="1206">
        <f t="shared" si="4"/>
        <v>0</v>
      </c>
      <c r="Z68" s="1207"/>
      <c r="AA68" s="1207"/>
      <c r="AB68" s="1207"/>
      <c r="AC68" s="1208">
        <f t="shared" si="5"/>
        <v>0</v>
      </c>
      <c r="AD68" s="1207"/>
      <c r="AE68" s="1207"/>
      <c r="AF68" s="1208">
        <f t="shared" si="6"/>
        <v>0</v>
      </c>
      <c r="AG68" s="1205"/>
      <c r="AH68" s="1205"/>
      <c r="AI68" s="994"/>
      <c r="AJ68" s="994"/>
      <c r="AK68" s="994"/>
      <c r="AL68" s="994"/>
      <c r="AM68" s="994"/>
    </row>
    <row r="69">
      <c r="A69" s="1210"/>
      <c r="B69" s="1205"/>
      <c r="C69" s="1205"/>
      <c r="D69" s="1210"/>
      <c r="E69" s="1210"/>
      <c r="F69" s="1206">
        <f t="shared" si="1"/>
        <v>0</v>
      </c>
      <c r="G69" s="1207"/>
      <c r="H69" s="1207"/>
      <c r="I69" s="1207"/>
      <c r="J69" s="1208">
        <f t="shared" si="2"/>
        <v>0</v>
      </c>
      <c r="K69" s="1207"/>
      <c r="L69" s="1207"/>
      <c r="M69" s="1208">
        <f t="shared" si="3"/>
        <v>0</v>
      </c>
      <c r="N69" s="1205"/>
      <c r="O69" s="1205"/>
      <c r="P69" s="994"/>
      <c r="Q69" s="994"/>
      <c r="R69" s="994"/>
      <c r="S69" s="994"/>
      <c r="T69" s="1210"/>
      <c r="U69" s="1205"/>
      <c r="V69" s="1205"/>
      <c r="W69" s="1210"/>
      <c r="X69" s="1210"/>
      <c r="Y69" s="1206">
        <f t="shared" si="4"/>
        <v>0</v>
      </c>
      <c r="Z69" s="1207"/>
      <c r="AA69" s="1207"/>
      <c r="AB69" s="1207"/>
      <c r="AC69" s="1208">
        <f t="shared" si="5"/>
        <v>0</v>
      </c>
      <c r="AD69" s="1207"/>
      <c r="AE69" s="1207"/>
      <c r="AF69" s="1208">
        <f t="shared" si="6"/>
        <v>0</v>
      </c>
      <c r="AG69" s="1205"/>
      <c r="AH69" s="1205"/>
      <c r="AI69" s="994"/>
      <c r="AJ69" s="994"/>
      <c r="AK69" s="994"/>
      <c r="AL69" s="994"/>
      <c r="AM69" s="994"/>
    </row>
    <row r="70">
      <c r="A70" s="1210"/>
      <c r="B70" s="1205"/>
      <c r="C70" s="1205"/>
      <c r="D70" s="1211"/>
      <c r="E70" s="1211"/>
      <c r="F70" s="1206">
        <f t="shared" si="1"/>
        <v>0</v>
      </c>
      <c r="G70" s="1207"/>
      <c r="H70" s="1207"/>
      <c r="I70" s="1207"/>
      <c r="J70" s="1208">
        <f t="shared" si="2"/>
        <v>0</v>
      </c>
      <c r="K70" s="1207"/>
      <c r="L70" s="1207"/>
      <c r="M70" s="1208">
        <f t="shared" si="3"/>
        <v>0</v>
      </c>
      <c r="N70" s="1205"/>
      <c r="O70" s="1205"/>
      <c r="P70" s="994"/>
      <c r="Q70" s="994"/>
      <c r="R70" s="994"/>
      <c r="S70" s="994"/>
      <c r="T70" s="1210"/>
      <c r="U70" s="1205"/>
      <c r="V70" s="1205"/>
      <c r="W70" s="1211"/>
      <c r="X70" s="1211"/>
      <c r="Y70" s="1206">
        <f t="shared" si="4"/>
        <v>0</v>
      </c>
      <c r="Z70" s="1207"/>
      <c r="AA70" s="1207"/>
      <c r="AB70" s="1207"/>
      <c r="AC70" s="1208">
        <f t="shared" si="5"/>
        <v>0</v>
      </c>
      <c r="AD70" s="1207"/>
      <c r="AE70" s="1207"/>
      <c r="AF70" s="1208">
        <f t="shared" si="6"/>
        <v>0</v>
      </c>
      <c r="AG70" s="1205"/>
      <c r="AH70" s="1205"/>
      <c r="AI70" s="994"/>
      <c r="AJ70" s="994"/>
      <c r="AK70" s="994"/>
      <c r="AL70" s="994"/>
      <c r="AM70" s="994"/>
    </row>
    <row r="71">
      <c r="A71" s="1210"/>
      <c r="B71" s="1205"/>
      <c r="C71" s="1205"/>
      <c r="D71" s="1211"/>
      <c r="E71" s="1211"/>
      <c r="F71" s="1206">
        <f t="shared" si="1"/>
        <v>0</v>
      </c>
      <c r="G71" s="1207"/>
      <c r="H71" s="1207"/>
      <c r="I71" s="1207"/>
      <c r="J71" s="1208">
        <f t="shared" si="2"/>
        <v>0</v>
      </c>
      <c r="K71" s="1207"/>
      <c r="L71" s="1207"/>
      <c r="M71" s="1208">
        <f t="shared" si="3"/>
        <v>0</v>
      </c>
      <c r="N71" s="1205"/>
      <c r="O71" s="1205"/>
      <c r="P71" s="994"/>
      <c r="Q71" s="994"/>
      <c r="R71" s="994"/>
      <c r="S71" s="994"/>
      <c r="T71" s="1210"/>
      <c r="U71" s="1205"/>
      <c r="V71" s="1205"/>
      <c r="W71" s="1211"/>
      <c r="X71" s="1211"/>
      <c r="Y71" s="1206">
        <f t="shared" si="4"/>
        <v>0</v>
      </c>
      <c r="Z71" s="1207"/>
      <c r="AA71" s="1207"/>
      <c r="AB71" s="1207"/>
      <c r="AC71" s="1208">
        <f t="shared" si="5"/>
        <v>0</v>
      </c>
      <c r="AD71" s="1207"/>
      <c r="AE71" s="1207"/>
      <c r="AF71" s="1208">
        <f t="shared" si="6"/>
        <v>0</v>
      </c>
      <c r="AG71" s="1205"/>
      <c r="AH71" s="1205"/>
      <c r="AI71" s="994"/>
      <c r="AJ71" s="994"/>
      <c r="AK71" s="994"/>
      <c r="AL71" s="994"/>
      <c r="AM71" s="994"/>
    </row>
    <row r="72">
      <c r="A72" s="1210"/>
      <c r="B72" s="1205"/>
      <c r="C72" s="1205"/>
      <c r="D72" s="1211"/>
      <c r="E72" s="1211"/>
      <c r="F72" s="1206">
        <f t="shared" si="1"/>
        <v>0</v>
      </c>
      <c r="G72" s="1207"/>
      <c r="H72" s="1207"/>
      <c r="I72" s="1207"/>
      <c r="J72" s="1208">
        <f t="shared" si="2"/>
        <v>0</v>
      </c>
      <c r="K72" s="1207"/>
      <c r="L72" s="1207"/>
      <c r="M72" s="1208">
        <f t="shared" si="3"/>
        <v>0</v>
      </c>
      <c r="N72" s="1205"/>
      <c r="O72" s="1205"/>
      <c r="P72" s="994"/>
      <c r="Q72" s="994"/>
      <c r="R72" s="994"/>
      <c r="S72" s="994"/>
      <c r="T72" s="1210"/>
      <c r="U72" s="1205"/>
      <c r="V72" s="1205"/>
      <c r="W72" s="1211"/>
      <c r="X72" s="1211"/>
      <c r="Y72" s="1206">
        <f t="shared" si="4"/>
        <v>0</v>
      </c>
      <c r="Z72" s="1207"/>
      <c r="AA72" s="1207"/>
      <c r="AB72" s="1207"/>
      <c r="AC72" s="1208">
        <f t="shared" si="5"/>
        <v>0</v>
      </c>
      <c r="AD72" s="1207"/>
      <c r="AE72" s="1207"/>
      <c r="AF72" s="1208">
        <f t="shared" si="6"/>
        <v>0</v>
      </c>
      <c r="AG72" s="1205"/>
      <c r="AH72" s="1205"/>
      <c r="AI72" s="994"/>
      <c r="AJ72" s="994"/>
      <c r="AK72" s="994"/>
      <c r="AL72" s="994"/>
      <c r="AM72" s="994"/>
    </row>
    <row r="73">
      <c r="A73" s="1210"/>
      <c r="B73" s="1205"/>
      <c r="C73" s="1205"/>
      <c r="D73" s="1211"/>
      <c r="E73" s="1211"/>
      <c r="F73" s="1206">
        <f t="shared" si="1"/>
        <v>0</v>
      </c>
      <c r="G73" s="1207"/>
      <c r="H73" s="1207"/>
      <c r="I73" s="1207"/>
      <c r="J73" s="1208">
        <f t="shared" si="2"/>
        <v>0</v>
      </c>
      <c r="K73" s="1207"/>
      <c r="L73" s="1207"/>
      <c r="M73" s="1208">
        <f t="shared" si="3"/>
        <v>0</v>
      </c>
      <c r="N73" s="1205"/>
      <c r="O73" s="1205"/>
      <c r="P73" s="994"/>
      <c r="Q73" s="994"/>
      <c r="R73" s="994"/>
      <c r="S73" s="994"/>
      <c r="T73" s="1210"/>
      <c r="U73" s="1205"/>
      <c r="V73" s="1205"/>
      <c r="W73" s="1211"/>
      <c r="X73" s="1211"/>
      <c r="Y73" s="1206">
        <f t="shared" si="4"/>
        <v>0</v>
      </c>
      <c r="Z73" s="1207"/>
      <c r="AA73" s="1207"/>
      <c r="AB73" s="1207"/>
      <c r="AC73" s="1208">
        <f t="shared" si="5"/>
        <v>0</v>
      </c>
      <c r="AD73" s="1207"/>
      <c r="AE73" s="1207"/>
      <c r="AF73" s="1208">
        <f t="shared" si="6"/>
        <v>0</v>
      </c>
      <c r="AG73" s="1205"/>
      <c r="AH73" s="1205"/>
      <c r="AI73" s="994"/>
      <c r="AJ73" s="994"/>
      <c r="AK73" s="994"/>
      <c r="AL73" s="994"/>
      <c r="AM73" s="994"/>
    </row>
    <row r="74">
      <c r="A74" s="1210"/>
      <c r="B74" s="1205"/>
      <c r="C74" s="1205"/>
      <c r="D74" s="1211"/>
      <c r="E74" s="1211"/>
      <c r="F74" s="1206">
        <f t="shared" si="1"/>
        <v>0</v>
      </c>
      <c r="G74" s="1207"/>
      <c r="H74" s="1207"/>
      <c r="I74" s="1207"/>
      <c r="J74" s="1208">
        <f t="shared" si="2"/>
        <v>0</v>
      </c>
      <c r="K74" s="1207"/>
      <c r="L74" s="1207"/>
      <c r="M74" s="1208">
        <f t="shared" si="3"/>
        <v>0</v>
      </c>
      <c r="N74" s="1205"/>
      <c r="O74" s="1205"/>
      <c r="P74" s="994"/>
      <c r="Q74" s="994"/>
      <c r="R74" s="994"/>
      <c r="S74" s="994"/>
      <c r="T74" s="1210"/>
      <c r="U74" s="1205"/>
      <c r="V74" s="1205"/>
      <c r="W74" s="1211"/>
      <c r="X74" s="1211"/>
      <c r="Y74" s="1206">
        <f t="shared" si="4"/>
        <v>0</v>
      </c>
      <c r="Z74" s="1207"/>
      <c r="AA74" s="1207"/>
      <c r="AB74" s="1207"/>
      <c r="AC74" s="1208">
        <f t="shared" si="5"/>
        <v>0</v>
      </c>
      <c r="AD74" s="1207"/>
      <c r="AE74" s="1207"/>
      <c r="AF74" s="1208">
        <f t="shared" si="6"/>
        <v>0</v>
      </c>
      <c r="AG74" s="1205"/>
      <c r="AH74" s="1205"/>
      <c r="AI74" s="994"/>
      <c r="AJ74" s="994"/>
      <c r="AK74" s="994"/>
      <c r="AL74" s="994"/>
      <c r="AM74" s="994"/>
    </row>
    <row r="75">
      <c r="A75" s="1210"/>
      <c r="B75" s="1205"/>
      <c r="C75" s="1205"/>
      <c r="D75" s="1211"/>
      <c r="E75" s="1211"/>
      <c r="F75" s="1206">
        <f t="shared" si="1"/>
        <v>0</v>
      </c>
      <c r="G75" s="1205"/>
      <c r="H75" s="1205"/>
      <c r="I75" s="1205"/>
      <c r="J75" s="1208">
        <f t="shared" si="2"/>
        <v>0</v>
      </c>
      <c r="K75" s="1205"/>
      <c r="L75" s="1205"/>
      <c r="M75" s="1208">
        <f t="shared" si="3"/>
        <v>0</v>
      </c>
      <c r="N75" s="1205"/>
      <c r="O75" s="1205"/>
      <c r="P75" s="994"/>
      <c r="Q75" s="994"/>
      <c r="R75" s="994"/>
      <c r="S75" s="994"/>
      <c r="T75" s="1205"/>
      <c r="U75" s="1205"/>
      <c r="V75" s="1205"/>
      <c r="W75" s="1211"/>
      <c r="X75" s="1211"/>
      <c r="Y75" s="1206">
        <f t="shared" si="4"/>
        <v>0</v>
      </c>
      <c r="Z75" s="1205"/>
      <c r="AA75" s="1205"/>
      <c r="AB75" s="1205"/>
      <c r="AC75" s="1208">
        <f t="shared" si="5"/>
        <v>0</v>
      </c>
      <c r="AD75" s="1205"/>
      <c r="AE75" s="1205"/>
      <c r="AF75" s="1208">
        <f t="shared" si="6"/>
        <v>0</v>
      </c>
      <c r="AG75" s="1205"/>
      <c r="AH75" s="1205"/>
      <c r="AI75" s="994"/>
      <c r="AJ75" s="994"/>
      <c r="AK75" s="994"/>
      <c r="AL75" s="994"/>
      <c r="AM75" s="994"/>
    </row>
    <row r="76">
      <c r="A76" s="1210"/>
      <c r="B76" s="1205"/>
      <c r="C76" s="1205"/>
      <c r="D76" s="1211"/>
      <c r="E76" s="1211"/>
      <c r="F76" s="1206">
        <f t="shared" si="1"/>
        <v>0</v>
      </c>
      <c r="G76" s="1205"/>
      <c r="H76" s="1205"/>
      <c r="I76" s="1205"/>
      <c r="J76" s="1208">
        <f t="shared" si="2"/>
        <v>0</v>
      </c>
      <c r="K76" s="1205"/>
      <c r="L76" s="1205"/>
      <c r="M76" s="1208">
        <f t="shared" si="3"/>
        <v>0</v>
      </c>
      <c r="N76" s="1205"/>
      <c r="O76" s="1205"/>
      <c r="P76" s="994"/>
      <c r="Q76" s="994"/>
      <c r="R76" s="994"/>
      <c r="S76" s="994"/>
      <c r="T76" s="1205"/>
      <c r="U76" s="1205"/>
      <c r="V76" s="1205"/>
      <c r="W76" s="1205"/>
      <c r="X76" s="1205"/>
      <c r="Y76" s="1206">
        <f t="shared" si="4"/>
        <v>0</v>
      </c>
      <c r="Z76" s="1205"/>
      <c r="AA76" s="1205"/>
      <c r="AB76" s="1205"/>
      <c r="AC76" s="1208">
        <f t="shared" si="5"/>
        <v>0</v>
      </c>
      <c r="AD76" s="1205"/>
      <c r="AE76" s="1205"/>
      <c r="AF76" s="1208">
        <f t="shared" si="6"/>
        <v>0</v>
      </c>
      <c r="AG76" s="1205"/>
      <c r="AH76" s="1205"/>
      <c r="AI76" s="994"/>
      <c r="AJ76" s="994"/>
      <c r="AK76" s="994"/>
      <c r="AL76" s="994"/>
      <c r="AM76" s="994"/>
    </row>
    <row r="77">
      <c r="A77" s="1210"/>
      <c r="B77" s="1205"/>
      <c r="C77" s="1205"/>
      <c r="D77" s="1211"/>
      <c r="E77" s="1211"/>
      <c r="F77" s="1206">
        <f t="shared" si="1"/>
        <v>0</v>
      </c>
      <c r="G77" s="1205"/>
      <c r="H77" s="1205"/>
      <c r="I77" s="1205"/>
      <c r="J77" s="1208">
        <f t="shared" si="2"/>
        <v>0</v>
      </c>
      <c r="K77" s="1205"/>
      <c r="L77" s="1205"/>
      <c r="M77" s="1208">
        <f t="shared" si="3"/>
        <v>0</v>
      </c>
      <c r="N77" s="1205"/>
      <c r="O77" s="1205"/>
      <c r="P77" s="994"/>
      <c r="Q77" s="994"/>
      <c r="R77" s="994"/>
      <c r="S77" s="994"/>
      <c r="T77" s="1205"/>
      <c r="U77" s="1205"/>
      <c r="V77" s="1205"/>
      <c r="W77" s="1205"/>
      <c r="X77" s="1205"/>
      <c r="Y77" s="1206">
        <f t="shared" si="4"/>
        <v>0</v>
      </c>
      <c r="Z77" s="1205"/>
      <c r="AA77" s="1205"/>
      <c r="AB77" s="1205"/>
      <c r="AC77" s="1208">
        <f t="shared" si="5"/>
        <v>0</v>
      </c>
      <c r="AD77" s="1205"/>
      <c r="AE77" s="1205"/>
      <c r="AF77" s="1208">
        <f t="shared" si="6"/>
        <v>0</v>
      </c>
      <c r="AG77" s="1205"/>
      <c r="AH77" s="1205"/>
      <c r="AI77" s="994"/>
      <c r="AJ77" s="994"/>
      <c r="AK77" s="994"/>
      <c r="AL77" s="994"/>
      <c r="AM77" s="994"/>
    </row>
    <row r="78">
      <c r="A78" s="1210"/>
      <c r="B78" s="1205"/>
      <c r="C78" s="1205"/>
      <c r="D78" s="1211"/>
      <c r="E78" s="1211"/>
      <c r="F78" s="1206">
        <f t="shared" si="1"/>
        <v>0</v>
      </c>
      <c r="G78" s="1205"/>
      <c r="H78" s="1205"/>
      <c r="I78" s="1205"/>
      <c r="J78" s="1208">
        <f t="shared" si="2"/>
        <v>0</v>
      </c>
      <c r="K78" s="1205"/>
      <c r="L78" s="1205"/>
      <c r="M78" s="1208">
        <f t="shared" si="3"/>
        <v>0</v>
      </c>
      <c r="N78" s="1205"/>
      <c r="O78" s="1205"/>
      <c r="P78" s="994"/>
      <c r="Q78" s="994"/>
      <c r="R78" s="994"/>
      <c r="S78" s="994"/>
      <c r="T78" s="1205"/>
      <c r="U78" s="1205"/>
      <c r="V78" s="1205"/>
      <c r="W78" s="1205"/>
      <c r="X78" s="1205"/>
      <c r="Y78" s="1206">
        <f t="shared" si="4"/>
        <v>0</v>
      </c>
      <c r="Z78" s="1205"/>
      <c r="AA78" s="1205"/>
      <c r="AB78" s="1205"/>
      <c r="AC78" s="1208">
        <f t="shared" si="5"/>
        <v>0</v>
      </c>
      <c r="AD78" s="1205"/>
      <c r="AE78" s="1205"/>
      <c r="AF78" s="1208">
        <f t="shared" si="6"/>
        <v>0</v>
      </c>
      <c r="AG78" s="1205"/>
      <c r="AH78" s="1205"/>
      <c r="AI78" s="994"/>
      <c r="AJ78" s="994"/>
      <c r="AK78" s="994"/>
      <c r="AL78" s="994"/>
      <c r="AM78" s="994"/>
    </row>
    <row r="79">
      <c r="A79" s="1210"/>
      <c r="B79" s="1205"/>
      <c r="C79" s="1205"/>
      <c r="D79" s="1211"/>
      <c r="E79" s="1211"/>
      <c r="F79" s="1206">
        <f t="shared" si="1"/>
        <v>0</v>
      </c>
      <c r="G79" s="1205"/>
      <c r="H79" s="1205"/>
      <c r="I79" s="1205"/>
      <c r="J79" s="1208">
        <f t="shared" si="2"/>
        <v>0</v>
      </c>
      <c r="K79" s="1205"/>
      <c r="L79" s="1205"/>
      <c r="M79" s="1208">
        <f t="shared" si="3"/>
        <v>0</v>
      </c>
      <c r="N79" s="1205"/>
      <c r="O79" s="1205"/>
      <c r="P79" s="994"/>
      <c r="Q79" s="994"/>
      <c r="R79" s="994"/>
      <c r="S79" s="994"/>
      <c r="T79" s="1205"/>
      <c r="U79" s="1205"/>
      <c r="V79" s="1205"/>
      <c r="W79" s="1205"/>
      <c r="X79" s="1205"/>
      <c r="Y79" s="1206">
        <f t="shared" si="4"/>
        <v>0</v>
      </c>
      <c r="Z79" s="1205"/>
      <c r="AA79" s="1205"/>
      <c r="AB79" s="1205"/>
      <c r="AC79" s="1208">
        <f t="shared" si="5"/>
        <v>0</v>
      </c>
      <c r="AD79" s="1205"/>
      <c r="AE79" s="1205"/>
      <c r="AF79" s="1208">
        <f t="shared" si="6"/>
        <v>0</v>
      </c>
      <c r="AG79" s="1205"/>
      <c r="AH79" s="1205"/>
      <c r="AI79" s="994"/>
      <c r="AJ79" s="994"/>
      <c r="AK79" s="994"/>
      <c r="AL79" s="994"/>
      <c r="AM79" s="994"/>
    </row>
    <row r="80">
      <c r="A80" s="1210"/>
      <c r="B80" s="1205"/>
      <c r="C80" s="1205"/>
      <c r="D80" s="1211"/>
      <c r="E80" s="1211"/>
      <c r="F80" s="1206">
        <f t="shared" si="1"/>
        <v>0</v>
      </c>
      <c r="G80" s="1205"/>
      <c r="H80" s="1205"/>
      <c r="I80" s="1205"/>
      <c r="J80" s="1208">
        <f t="shared" si="2"/>
        <v>0</v>
      </c>
      <c r="K80" s="1205"/>
      <c r="L80" s="1205"/>
      <c r="M80" s="1208">
        <f t="shared" si="3"/>
        <v>0</v>
      </c>
      <c r="N80" s="1205"/>
      <c r="O80" s="1205"/>
      <c r="P80" s="994"/>
      <c r="Q80" s="994"/>
      <c r="R80" s="994"/>
      <c r="S80" s="994"/>
      <c r="T80" s="1205"/>
      <c r="U80" s="1205"/>
      <c r="V80" s="1205"/>
      <c r="W80" s="1205"/>
      <c r="X80" s="1205"/>
      <c r="Y80" s="1206">
        <f t="shared" si="4"/>
        <v>0</v>
      </c>
      <c r="Z80" s="1205"/>
      <c r="AA80" s="1205"/>
      <c r="AB80" s="1205"/>
      <c r="AC80" s="1208">
        <f t="shared" si="5"/>
        <v>0</v>
      </c>
      <c r="AD80" s="1205"/>
      <c r="AE80" s="1205"/>
      <c r="AF80" s="1208">
        <f t="shared" si="6"/>
        <v>0</v>
      </c>
      <c r="AG80" s="1205"/>
      <c r="AH80" s="1205"/>
      <c r="AI80" s="994"/>
      <c r="AJ80" s="994"/>
      <c r="AK80" s="994"/>
      <c r="AL80" s="994"/>
      <c r="AM80" s="994"/>
    </row>
    <row r="81">
      <c r="A81" s="1210"/>
      <c r="B81" s="1205"/>
      <c r="C81" s="1205"/>
      <c r="D81" s="1211"/>
      <c r="E81" s="1211"/>
      <c r="F81" s="1206">
        <f t="shared" si="1"/>
        <v>0</v>
      </c>
      <c r="G81" s="1205"/>
      <c r="H81" s="1205"/>
      <c r="I81" s="1205"/>
      <c r="J81" s="1208">
        <f t="shared" si="2"/>
        <v>0</v>
      </c>
      <c r="K81" s="1205"/>
      <c r="L81" s="1205"/>
      <c r="M81" s="1208">
        <f t="shared" si="3"/>
        <v>0</v>
      </c>
      <c r="N81" s="1205"/>
      <c r="O81" s="1205"/>
      <c r="P81" s="994"/>
      <c r="Q81" s="994"/>
      <c r="R81" s="994"/>
      <c r="S81" s="994"/>
      <c r="T81" s="1205"/>
      <c r="U81" s="1205"/>
      <c r="V81" s="1205"/>
      <c r="W81" s="1205"/>
      <c r="X81" s="1205"/>
      <c r="Y81" s="1206">
        <f t="shared" si="4"/>
        <v>0</v>
      </c>
      <c r="Z81" s="1205"/>
      <c r="AA81" s="1205"/>
      <c r="AB81" s="1205"/>
      <c r="AC81" s="1208">
        <f t="shared" si="5"/>
        <v>0</v>
      </c>
      <c r="AD81" s="1205"/>
      <c r="AE81" s="1205"/>
      <c r="AF81" s="1208">
        <f t="shared" si="6"/>
        <v>0</v>
      </c>
      <c r="AG81" s="1205"/>
      <c r="AH81" s="1205"/>
      <c r="AI81" s="994"/>
      <c r="AJ81" s="994"/>
      <c r="AK81" s="994"/>
      <c r="AL81" s="994"/>
      <c r="AM81" s="994"/>
    </row>
    <row r="82">
      <c r="A82" s="1210"/>
      <c r="B82" s="1205"/>
      <c r="C82" s="1205"/>
      <c r="D82" s="1211"/>
      <c r="E82" s="1211"/>
      <c r="F82" s="1206">
        <f t="shared" si="1"/>
        <v>0</v>
      </c>
      <c r="G82" s="1205"/>
      <c r="H82" s="1205"/>
      <c r="I82" s="1205"/>
      <c r="J82" s="1208">
        <f t="shared" si="2"/>
        <v>0</v>
      </c>
      <c r="K82" s="1205"/>
      <c r="L82" s="1205"/>
      <c r="M82" s="1208">
        <f t="shared" si="3"/>
        <v>0</v>
      </c>
      <c r="N82" s="1205"/>
      <c r="O82" s="1205"/>
      <c r="P82" s="994"/>
      <c r="Q82" s="994"/>
      <c r="R82" s="994"/>
      <c r="S82" s="994"/>
      <c r="T82" s="1205"/>
      <c r="U82" s="1205"/>
      <c r="V82" s="1205"/>
      <c r="W82" s="1205"/>
      <c r="X82" s="1205"/>
      <c r="Y82" s="1206">
        <f t="shared" si="4"/>
        <v>0</v>
      </c>
      <c r="Z82" s="1205"/>
      <c r="AA82" s="1205"/>
      <c r="AB82" s="1205"/>
      <c r="AC82" s="1208">
        <f t="shared" si="5"/>
        <v>0</v>
      </c>
      <c r="AD82" s="1205"/>
      <c r="AE82" s="1205"/>
      <c r="AF82" s="1208">
        <f t="shared" si="6"/>
        <v>0</v>
      </c>
      <c r="AG82" s="1205"/>
      <c r="AH82" s="1205"/>
      <c r="AI82" s="994"/>
      <c r="AJ82" s="994"/>
      <c r="AK82" s="994"/>
      <c r="AL82" s="994"/>
      <c r="AM82" s="994"/>
    </row>
    <row r="83">
      <c r="A83" s="1211"/>
      <c r="B83" s="1205"/>
      <c r="C83" s="1205"/>
      <c r="D83" s="1211"/>
      <c r="E83" s="1211"/>
      <c r="F83" s="1206">
        <f t="shared" si="1"/>
        <v>0</v>
      </c>
      <c r="G83" s="1205"/>
      <c r="H83" s="1205"/>
      <c r="I83" s="1205"/>
      <c r="J83" s="1208">
        <f t="shared" si="2"/>
        <v>0</v>
      </c>
      <c r="K83" s="1205"/>
      <c r="L83" s="1205"/>
      <c r="M83" s="1208">
        <f t="shared" si="3"/>
        <v>0</v>
      </c>
      <c r="N83" s="1205"/>
      <c r="O83" s="1205"/>
      <c r="P83" s="994"/>
      <c r="Q83" s="994"/>
      <c r="R83" s="994"/>
      <c r="S83" s="994"/>
      <c r="T83" s="1205"/>
      <c r="U83" s="1205"/>
      <c r="V83" s="1205"/>
      <c r="W83" s="1205"/>
      <c r="X83" s="1205"/>
      <c r="Y83" s="1206">
        <f t="shared" si="4"/>
        <v>0</v>
      </c>
      <c r="Z83" s="1205"/>
      <c r="AA83" s="1205"/>
      <c r="AB83" s="1205"/>
      <c r="AC83" s="1208">
        <f t="shared" si="5"/>
        <v>0</v>
      </c>
      <c r="AD83" s="1205"/>
      <c r="AE83" s="1205"/>
      <c r="AF83" s="1208">
        <f t="shared" si="6"/>
        <v>0</v>
      </c>
      <c r="AG83" s="1205"/>
      <c r="AH83" s="1205"/>
      <c r="AI83" s="994"/>
      <c r="AJ83" s="994"/>
      <c r="AK83" s="994"/>
      <c r="AL83" s="994"/>
      <c r="AM83" s="994"/>
    </row>
    <row r="84">
      <c r="A84" s="1211"/>
      <c r="B84" s="1205"/>
      <c r="C84" s="1205"/>
      <c r="D84" s="1211"/>
      <c r="E84" s="1211"/>
      <c r="F84" s="1206">
        <f t="shared" si="1"/>
        <v>0</v>
      </c>
      <c r="G84" s="1205"/>
      <c r="H84" s="1205"/>
      <c r="I84" s="1205"/>
      <c r="J84" s="1208">
        <f t="shared" si="2"/>
        <v>0</v>
      </c>
      <c r="K84" s="1205"/>
      <c r="L84" s="1205"/>
      <c r="M84" s="1208">
        <f t="shared" si="3"/>
        <v>0</v>
      </c>
      <c r="N84" s="1205"/>
      <c r="O84" s="1205"/>
      <c r="P84" s="994"/>
      <c r="Q84" s="994"/>
      <c r="R84" s="994"/>
      <c r="S84" s="994"/>
      <c r="T84" s="1205"/>
      <c r="U84" s="1205"/>
      <c r="V84" s="1205"/>
      <c r="W84" s="1205"/>
      <c r="X84" s="1205"/>
      <c r="Y84" s="1206">
        <f t="shared" si="4"/>
        <v>0</v>
      </c>
      <c r="Z84" s="1205"/>
      <c r="AA84" s="1205"/>
      <c r="AB84" s="1205"/>
      <c r="AC84" s="1208">
        <f t="shared" si="5"/>
        <v>0</v>
      </c>
      <c r="AD84" s="1205"/>
      <c r="AE84" s="1205"/>
      <c r="AF84" s="1208">
        <f t="shared" si="6"/>
        <v>0</v>
      </c>
      <c r="AG84" s="1205"/>
      <c r="AH84" s="1205"/>
      <c r="AI84" s="994"/>
      <c r="AJ84" s="994"/>
      <c r="AK84" s="994"/>
      <c r="AL84" s="994"/>
      <c r="AM84" s="994"/>
    </row>
    <row r="85">
      <c r="A85" s="1211"/>
      <c r="B85" s="1205"/>
      <c r="C85" s="1205"/>
      <c r="D85" s="1211"/>
      <c r="E85" s="1211"/>
      <c r="F85" s="1206">
        <f t="shared" si="1"/>
        <v>0</v>
      </c>
      <c r="G85" s="1205"/>
      <c r="H85" s="1205"/>
      <c r="I85" s="1205"/>
      <c r="J85" s="1208">
        <f t="shared" si="2"/>
        <v>0</v>
      </c>
      <c r="K85" s="1205"/>
      <c r="L85" s="1205"/>
      <c r="M85" s="1208">
        <f t="shared" si="3"/>
        <v>0</v>
      </c>
      <c r="N85" s="1205"/>
      <c r="O85" s="1205"/>
      <c r="P85" s="994"/>
      <c r="Q85" s="994"/>
      <c r="R85" s="994"/>
      <c r="S85" s="994"/>
      <c r="T85" s="1205"/>
      <c r="U85" s="1205"/>
      <c r="V85" s="1205"/>
      <c r="W85" s="1205"/>
      <c r="X85" s="1205"/>
      <c r="Y85" s="1206">
        <f t="shared" si="4"/>
        <v>0</v>
      </c>
      <c r="Z85" s="1205"/>
      <c r="AA85" s="1205"/>
      <c r="AB85" s="1205"/>
      <c r="AC85" s="1208">
        <f t="shared" si="5"/>
        <v>0</v>
      </c>
      <c r="AD85" s="1205"/>
      <c r="AE85" s="1205"/>
      <c r="AF85" s="1208">
        <f t="shared" si="6"/>
        <v>0</v>
      </c>
      <c r="AG85" s="1205"/>
      <c r="AH85" s="1205"/>
      <c r="AI85" s="994"/>
      <c r="AJ85" s="994"/>
      <c r="AK85" s="994"/>
      <c r="AL85" s="994"/>
      <c r="AM85" s="994"/>
    </row>
    <row r="86">
      <c r="A86" s="1211"/>
      <c r="B86" s="1205"/>
      <c r="C86" s="1205"/>
      <c r="D86" s="1211"/>
      <c r="E86" s="1211"/>
      <c r="F86" s="1206">
        <f t="shared" si="1"/>
        <v>0</v>
      </c>
      <c r="G86" s="1205"/>
      <c r="H86" s="1205"/>
      <c r="I86" s="1205"/>
      <c r="J86" s="1208">
        <f t="shared" si="2"/>
        <v>0</v>
      </c>
      <c r="K86" s="1205"/>
      <c r="L86" s="1205"/>
      <c r="M86" s="1208">
        <f t="shared" si="3"/>
        <v>0</v>
      </c>
      <c r="N86" s="1205"/>
      <c r="O86" s="1205"/>
      <c r="P86" s="994"/>
      <c r="Q86" s="994"/>
      <c r="R86" s="994"/>
      <c r="S86" s="994"/>
      <c r="T86" s="1205"/>
      <c r="U86" s="1205"/>
      <c r="V86" s="1205"/>
      <c r="W86" s="1205"/>
      <c r="X86" s="1205"/>
      <c r="Y86" s="1206">
        <f t="shared" si="4"/>
        <v>0</v>
      </c>
      <c r="Z86" s="1205"/>
      <c r="AA86" s="1205"/>
      <c r="AB86" s="1205"/>
      <c r="AC86" s="1208">
        <f t="shared" si="5"/>
        <v>0</v>
      </c>
      <c r="AD86" s="1205"/>
      <c r="AE86" s="1205"/>
      <c r="AF86" s="1208">
        <f t="shared" si="6"/>
        <v>0</v>
      </c>
      <c r="AG86" s="1205"/>
      <c r="AH86" s="1205"/>
      <c r="AI86" s="994"/>
      <c r="AJ86" s="994"/>
      <c r="AK86" s="994"/>
      <c r="AL86" s="994"/>
      <c r="AM86" s="994"/>
    </row>
    <row r="87">
      <c r="A87" s="1211"/>
      <c r="B87" s="1205"/>
      <c r="C87" s="1205"/>
      <c r="D87" s="1211"/>
      <c r="E87" s="1211"/>
      <c r="F87" s="1206">
        <f t="shared" si="1"/>
        <v>0</v>
      </c>
      <c r="G87" s="1205"/>
      <c r="H87" s="1205"/>
      <c r="I87" s="1205"/>
      <c r="J87" s="1208">
        <f t="shared" si="2"/>
        <v>0</v>
      </c>
      <c r="K87" s="1205"/>
      <c r="L87" s="1205"/>
      <c r="M87" s="1208">
        <f t="shared" si="3"/>
        <v>0</v>
      </c>
      <c r="N87" s="1205"/>
      <c r="O87" s="1205"/>
      <c r="P87" s="994"/>
      <c r="Q87" s="994"/>
      <c r="R87" s="994"/>
      <c r="S87" s="994"/>
      <c r="T87" s="1205"/>
      <c r="U87" s="1205"/>
      <c r="V87" s="1205"/>
      <c r="W87" s="1205"/>
      <c r="X87" s="1205"/>
      <c r="Y87" s="1206">
        <f t="shared" si="4"/>
        <v>0</v>
      </c>
      <c r="Z87" s="1205"/>
      <c r="AA87" s="1205"/>
      <c r="AB87" s="1205"/>
      <c r="AC87" s="1208">
        <f t="shared" si="5"/>
        <v>0</v>
      </c>
      <c r="AD87" s="1205"/>
      <c r="AE87" s="1205"/>
      <c r="AF87" s="1208">
        <f t="shared" si="6"/>
        <v>0</v>
      </c>
      <c r="AG87" s="1205"/>
      <c r="AH87" s="1205"/>
      <c r="AI87" s="994"/>
      <c r="AJ87" s="994"/>
      <c r="AK87" s="994"/>
      <c r="AL87" s="994"/>
      <c r="AM87" s="994"/>
    </row>
    <row r="88">
      <c r="A88" s="1211"/>
      <c r="B88" s="1205"/>
      <c r="C88" s="1205"/>
      <c r="D88" s="1211"/>
      <c r="E88" s="1211"/>
      <c r="F88" s="1206">
        <f t="shared" si="1"/>
        <v>0</v>
      </c>
      <c r="G88" s="1205"/>
      <c r="H88" s="1205"/>
      <c r="I88" s="1205"/>
      <c r="J88" s="1208">
        <f t="shared" si="2"/>
        <v>0</v>
      </c>
      <c r="K88" s="1205"/>
      <c r="L88" s="1205"/>
      <c r="M88" s="1208">
        <f t="shared" si="3"/>
        <v>0</v>
      </c>
      <c r="N88" s="1205"/>
      <c r="O88" s="1205"/>
      <c r="P88" s="994"/>
      <c r="Q88" s="994"/>
      <c r="R88" s="994"/>
      <c r="S88" s="994"/>
      <c r="T88" s="1205"/>
      <c r="U88" s="1205"/>
      <c r="V88" s="1205"/>
      <c r="W88" s="1205"/>
      <c r="X88" s="1205"/>
      <c r="Y88" s="1206">
        <f t="shared" si="4"/>
        <v>0</v>
      </c>
      <c r="Z88" s="1205"/>
      <c r="AA88" s="1205"/>
      <c r="AB88" s="1205"/>
      <c r="AC88" s="1208">
        <f t="shared" si="5"/>
        <v>0</v>
      </c>
      <c r="AD88" s="1205"/>
      <c r="AE88" s="1205"/>
      <c r="AF88" s="1208">
        <f t="shared" si="6"/>
        <v>0</v>
      </c>
      <c r="AG88" s="1205"/>
      <c r="AH88" s="1205"/>
      <c r="AI88" s="994"/>
      <c r="AJ88" s="994"/>
      <c r="AK88" s="994"/>
      <c r="AL88" s="994"/>
      <c r="AM88" s="994"/>
    </row>
    <row r="89">
      <c r="A89" s="1211"/>
      <c r="B89" s="1205"/>
      <c r="C89" s="1205"/>
      <c r="D89" s="1211"/>
      <c r="E89" s="1211"/>
      <c r="F89" s="1206">
        <f t="shared" si="1"/>
        <v>0</v>
      </c>
      <c r="G89" s="1205"/>
      <c r="H89" s="1205"/>
      <c r="I89" s="1205"/>
      <c r="J89" s="1208">
        <f t="shared" si="2"/>
        <v>0</v>
      </c>
      <c r="K89" s="1205"/>
      <c r="L89" s="1205"/>
      <c r="M89" s="1208">
        <f t="shared" si="3"/>
        <v>0</v>
      </c>
      <c r="N89" s="1205"/>
      <c r="O89" s="1205"/>
      <c r="P89" s="994"/>
      <c r="Q89" s="994"/>
      <c r="R89" s="994"/>
      <c r="S89" s="994"/>
      <c r="T89" s="1205"/>
      <c r="U89" s="1205"/>
      <c r="V89" s="1205"/>
      <c r="W89" s="1205"/>
      <c r="X89" s="1205"/>
      <c r="Y89" s="1206">
        <f t="shared" si="4"/>
        <v>0</v>
      </c>
      <c r="Z89" s="1205"/>
      <c r="AA89" s="1205"/>
      <c r="AB89" s="1205"/>
      <c r="AC89" s="1208">
        <f t="shared" si="5"/>
        <v>0</v>
      </c>
      <c r="AD89" s="1205"/>
      <c r="AE89" s="1205"/>
      <c r="AF89" s="1208">
        <f t="shared" si="6"/>
        <v>0</v>
      </c>
      <c r="AG89" s="1205"/>
      <c r="AH89" s="1205"/>
      <c r="AI89" s="994"/>
      <c r="AJ89" s="994"/>
      <c r="AK89" s="994"/>
      <c r="AL89" s="994"/>
      <c r="AM89" s="994"/>
    </row>
    <row r="90">
      <c r="A90" s="1211"/>
      <c r="B90" s="1205"/>
      <c r="C90" s="1205"/>
      <c r="D90" s="1211"/>
      <c r="E90" s="1211"/>
      <c r="F90" s="1206">
        <f t="shared" si="1"/>
        <v>0</v>
      </c>
      <c r="G90" s="1205"/>
      <c r="H90" s="1205"/>
      <c r="I90" s="1205"/>
      <c r="J90" s="1208">
        <f t="shared" si="2"/>
        <v>0</v>
      </c>
      <c r="K90" s="1205"/>
      <c r="L90" s="1205"/>
      <c r="M90" s="1208">
        <f t="shared" si="3"/>
        <v>0</v>
      </c>
      <c r="N90" s="1205"/>
      <c r="O90" s="1205"/>
      <c r="P90" s="994"/>
      <c r="Q90" s="994"/>
      <c r="R90" s="994"/>
      <c r="S90" s="994"/>
      <c r="T90" s="1205"/>
      <c r="U90" s="1205"/>
      <c r="V90" s="1205"/>
      <c r="W90" s="1205"/>
      <c r="X90" s="1205"/>
      <c r="Y90" s="1206">
        <f t="shared" si="4"/>
        <v>0</v>
      </c>
      <c r="Z90" s="1205"/>
      <c r="AA90" s="1205"/>
      <c r="AB90" s="1205"/>
      <c r="AC90" s="1208">
        <f t="shared" si="5"/>
        <v>0</v>
      </c>
      <c r="AD90" s="1205"/>
      <c r="AE90" s="1205"/>
      <c r="AF90" s="1208">
        <f t="shared" si="6"/>
        <v>0</v>
      </c>
      <c r="AG90" s="1205"/>
      <c r="AH90" s="1205"/>
      <c r="AI90" s="994"/>
      <c r="AJ90" s="994"/>
      <c r="AK90" s="994"/>
      <c r="AL90" s="994"/>
      <c r="AM90" s="994"/>
    </row>
    <row r="91">
      <c r="A91" s="1211"/>
      <c r="B91" s="1205"/>
      <c r="C91" s="1205"/>
      <c r="D91" s="1211"/>
      <c r="E91" s="1211"/>
      <c r="F91" s="1206">
        <f t="shared" si="1"/>
        <v>0</v>
      </c>
      <c r="G91" s="1205"/>
      <c r="H91" s="1205"/>
      <c r="I91" s="1205"/>
      <c r="J91" s="1208">
        <f t="shared" si="2"/>
        <v>0</v>
      </c>
      <c r="K91" s="1205"/>
      <c r="L91" s="1205"/>
      <c r="M91" s="1208">
        <f t="shared" si="3"/>
        <v>0</v>
      </c>
      <c r="N91" s="1205"/>
      <c r="O91" s="1205"/>
      <c r="P91" s="994"/>
      <c r="Q91" s="994"/>
      <c r="R91" s="994"/>
      <c r="S91" s="994"/>
      <c r="T91" s="1205"/>
      <c r="U91" s="1205"/>
      <c r="V91" s="1205"/>
      <c r="W91" s="1205"/>
      <c r="X91" s="1205"/>
      <c r="Y91" s="1206">
        <f t="shared" si="4"/>
        <v>0</v>
      </c>
      <c r="Z91" s="1205"/>
      <c r="AA91" s="1205"/>
      <c r="AB91" s="1205"/>
      <c r="AC91" s="1208">
        <f t="shared" si="5"/>
        <v>0</v>
      </c>
      <c r="AD91" s="1205"/>
      <c r="AE91" s="1205"/>
      <c r="AF91" s="1208">
        <f t="shared" si="6"/>
        <v>0</v>
      </c>
      <c r="AG91" s="1205"/>
      <c r="AH91" s="1205"/>
      <c r="AI91" s="994"/>
      <c r="AJ91" s="994"/>
      <c r="AK91" s="994"/>
      <c r="AL91" s="994"/>
      <c r="AM91" s="994"/>
    </row>
    <row r="92">
      <c r="A92" s="1211"/>
      <c r="B92" s="1205"/>
      <c r="C92" s="1205"/>
      <c r="D92" s="1211"/>
      <c r="E92" s="1211"/>
      <c r="F92" s="1206">
        <f t="shared" si="1"/>
        <v>0</v>
      </c>
      <c r="G92" s="1205"/>
      <c r="H92" s="1205"/>
      <c r="I92" s="1205"/>
      <c r="J92" s="1208">
        <f t="shared" si="2"/>
        <v>0</v>
      </c>
      <c r="K92" s="1205"/>
      <c r="L92" s="1205"/>
      <c r="M92" s="1208">
        <f t="shared" si="3"/>
        <v>0</v>
      </c>
      <c r="N92" s="1205"/>
      <c r="O92" s="1205"/>
      <c r="P92" s="994"/>
      <c r="Q92" s="994"/>
      <c r="R92" s="994"/>
      <c r="S92" s="994"/>
      <c r="T92" s="1205"/>
      <c r="U92" s="1205"/>
      <c r="V92" s="1205"/>
      <c r="W92" s="1205"/>
      <c r="X92" s="1205"/>
      <c r="Y92" s="1206">
        <f t="shared" si="4"/>
        <v>0</v>
      </c>
      <c r="Z92" s="1205"/>
      <c r="AA92" s="1205"/>
      <c r="AB92" s="1205"/>
      <c r="AC92" s="1208">
        <f t="shared" si="5"/>
        <v>0</v>
      </c>
      <c r="AD92" s="1205"/>
      <c r="AE92" s="1205"/>
      <c r="AF92" s="1208">
        <f t="shared" si="6"/>
        <v>0</v>
      </c>
      <c r="AG92" s="1205"/>
      <c r="AH92" s="1205"/>
      <c r="AI92" s="994"/>
      <c r="AJ92" s="994"/>
      <c r="AK92" s="994"/>
      <c r="AL92" s="994"/>
      <c r="AM92" s="994"/>
    </row>
    <row r="93">
      <c r="A93" s="1211"/>
      <c r="B93" s="1205"/>
      <c r="C93" s="1205"/>
      <c r="D93" s="1211"/>
      <c r="E93" s="1211"/>
      <c r="F93" s="1206">
        <f t="shared" si="1"/>
        <v>0</v>
      </c>
      <c r="G93" s="1205"/>
      <c r="H93" s="1205"/>
      <c r="I93" s="1205"/>
      <c r="J93" s="1208">
        <f t="shared" si="2"/>
        <v>0</v>
      </c>
      <c r="K93" s="1205"/>
      <c r="L93" s="1205"/>
      <c r="M93" s="1208">
        <f t="shared" si="3"/>
        <v>0</v>
      </c>
      <c r="N93" s="1205"/>
      <c r="O93" s="1205"/>
      <c r="P93" s="994"/>
      <c r="Q93" s="996" t="s">
        <v>865</v>
      </c>
      <c r="R93" s="996" t="s">
        <v>866</v>
      </c>
      <c r="S93" s="994"/>
      <c r="T93" s="1205"/>
      <c r="U93" s="1205"/>
      <c r="V93" s="1205"/>
      <c r="W93" s="1205"/>
      <c r="X93" s="1205"/>
      <c r="Y93" s="1206">
        <f t="shared" si="4"/>
        <v>0</v>
      </c>
      <c r="Z93" s="1205"/>
      <c r="AA93" s="1205"/>
      <c r="AB93" s="1205"/>
      <c r="AC93" s="1208">
        <f t="shared" si="5"/>
        <v>0</v>
      </c>
      <c r="AD93" s="1205"/>
      <c r="AE93" s="1205"/>
      <c r="AF93" s="1208">
        <f t="shared" si="6"/>
        <v>0</v>
      </c>
      <c r="AG93" s="1205"/>
      <c r="AH93" s="1205"/>
      <c r="AI93" s="994"/>
      <c r="AJ93" s="994"/>
      <c r="AK93" s="994"/>
      <c r="AL93" s="994"/>
      <c r="AM93" s="994"/>
    </row>
    <row r="94">
      <c r="A94" s="1211"/>
      <c r="B94" s="1205"/>
      <c r="C94" s="1205"/>
      <c r="D94" s="1211"/>
      <c r="E94" s="1211"/>
      <c r="F94" s="1206">
        <f t="shared" si="1"/>
        <v>0</v>
      </c>
      <c r="G94" s="1205"/>
      <c r="H94" s="1205"/>
      <c r="I94" s="1205"/>
      <c r="J94" s="1208">
        <f t="shared" si="2"/>
        <v>0</v>
      </c>
      <c r="K94" s="1205"/>
      <c r="L94" s="1205"/>
      <c r="M94" s="1208">
        <f t="shared" si="3"/>
        <v>0</v>
      </c>
      <c r="N94" s="1205"/>
      <c r="O94" s="1205"/>
      <c r="P94" s="994"/>
      <c r="Q94" s="994"/>
      <c r="R94" s="994"/>
      <c r="S94" s="994"/>
      <c r="T94" s="1205"/>
      <c r="U94" s="1205"/>
      <c r="V94" s="1205"/>
      <c r="W94" s="1205"/>
      <c r="X94" s="1205"/>
      <c r="Y94" s="1206">
        <f t="shared" si="4"/>
        <v>0</v>
      </c>
      <c r="Z94" s="1205"/>
      <c r="AA94" s="1205"/>
      <c r="AB94" s="1205"/>
      <c r="AC94" s="1208">
        <f t="shared" si="5"/>
        <v>0</v>
      </c>
      <c r="AD94" s="1205"/>
      <c r="AE94" s="1205"/>
      <c r="AF94" s="1208">
        <f t="shared" si="6"/>
        <v>0</v>
      </c>
      <c r="AG94" s="1205"/>
      <c r="AH94" s="1205"/>
      <c r="AI94" s="994"/>
      <c r="AJ94" s="994"/>
      <c r="AK94" s="994"/>
      <c r="AL94" s="994"/>
      <c r="AM94" s="994"/>
    </row>
    <row r="95">
      <c r="A95" s="1211"/>
      <c r="B95" s="1205"/>
      <c r="C95" s="1205"/>
      <c r="D95" s="1211"/>
      <c r="E95" s="1211"/>
      <c r="F95" s="1206">
        <f t="shared" si="1"/>
        <v>0</v>
      </c>
      <c r="G95" s="1205"/>
      <c r="H95" s="1205"/>
      <c r="I95" s="1205"/>
      <c r="J95" s="1208">
        <f t="shared" si="2"/>
        <v>0</v>
      </c>
      <c r="K95" s="1205"/>
      <c r="L95" s="1205"/>
      <c r="M95" s="1208">
        <f t="shared" si="3"/>
        <v>0</v>
      </c>
      <c r="N95" s="1205"/>
      <c r="O95" s="1205"/>
      <c r="P95" s="994"/>
      <c r="Q95" s="994"/>
      <c r="R95" s="994"/>
      <c r="S95" s="994"/>
      <c r="T95" s="1205"/>
      <c r="U95" s="1205"/>
      <c r="V95" s="1205"/>
      <c r="W95" s="1205"/>
      <c r="X95" s="1205"/>
      <c r="Y95" s="1206">
        <f t="shared" si="4"/>
        <v>0</v>
      </c>
      <c r="Z95" s="1205"/>
      <c r="AA95" s="1205"/>
      <c r="AB95" s="1205"/>
      <c r="AC95" s="1208">
        <f t="shared" si="5"/>
        <v>0</v>
      </c>
      <c r="AD95" s="1205"/>
      <c r="AE95" s="1205"/>
      <c r="AF95" s="1208">
        <f t="shared" si="6"/>
        <v>0</v>
      </c>
      <c r="AG95" s="1205"/>
      <c r="AH95" s="1205"/>
      <c r="AI95" s="994"/>
      <c r="AJ95" s="994"/>
      <c r="AK95" s="994"/>
      <c r="AL95" s="994"/>
      <c r="AM95" s="994"/>
    </row>
    <row r="96">
      <c r="A96" s="1211"/>
      <c r="B96" s="1205"/>
      <c r="C96" s="1205"/>
      <c r="D96" s="1211"/>
      <c r="E96" s="1211"/>
      <c r="F96" s="1206">
        <f t="shared" si="1"/>
        <v>0</v>
      </c>
      <c r="G96" s="1205"/>
      <c r="H96" s="1205"/>
      <c r="I96" s="1205"/>
      <c r="J96" s="1208">
        <f t="shared" si="2"/>
        <v>0</v>
      </c>
      <c r="K96" s="1205"/>
      <c r="L96" s="1205"/>
      <c r="M96" s="1208">
        <f t="shared" si="3"/>
        <v>0</v>
      </c>
      <c r="N96" s="1205"/>
      <c r="O96" s="1205"/>
      <c r="P96" s="994"/>
      <c r="Q96" s="994"/>
      <c r="R96" s="994"/>
      <c r="S96" s="994"/>
      <c r="T96" s="1205"/>
      <c r="U96" s="1205"/>
      <c r="V96" s="1205"/>
      <c r="W96" s="1205"/>
      <c r="X96" s="1205"/>
      <c r="Y96" s="1206">
        <f t="shared" si="4"/>
        <v>0</v>
      </c>
      <c r="Z96" s="1205"/>
      <c r="AA96" s="1205"/>
      <c r="AB96" s="1205"/>
      <c r="AC96" s="1208">
        <f t="shared" si="5"/>
        <v>0</v>
      </c>
      <c r="AD96" s="1205"/>
      <c r="AE96" s="1205"/>
      <c r="AF96" s="1208">
        <f t="shared" si="6"/>
        <v>0</v>
      </c>
      <c r="AG96" s="1205"/>
      <c r="AH96" s="1205"/>
      <c r="AI96" s="994"/>
      <c r="AJ96" s="994"/>
      <c r="AK96" s="994"/>
      <c r="AL96" s="994"/>
      <c r="AM96" s="994"/>
    </row>
    <row r="97">
      <c r="A97" s="1211"/>
      <c r="B97" s="1205"/>
      <c r="C97" s="1205"/>
      <c r="D97" s="1211"/>
      <c r="E97" s="1211"/>
      <c r="F97" s="1206">
        <f t="shared" si="1"/>
        <v>0</v>
      </c>
      <c r="G97" s="1205"/>
      <c r="H97" s="1205"/>
      <c r="I97" s="1205"/>
      <c r="J97" s="1208">
        <f t="shared" si="2"/>
        <v>0</v>
      </c>
      <c r="K97" s="1205"/>
      <c r="L97" s="1205"/>
      <c r="M97" s="1208">
        <f t="shared" si="3"/>
        <v>0</v>
      </c>
      <c r="N97" s="1205"/>
      <c r="O97" s="1205"/>
      <c r="P97" s="994"/>
      <c r="Q97" s="994"/>
      <c r="R97" s="994"/>
      <c r="S97" s="994"/>
      <c r="T97" s="1205"/>
      <c r="U97" s="1205"/>
      <c r="V97" s="1205"/>
      <c r="W97" s="1205"/>
      <c r="X97" s="1205"/>
      <c r="Y97" s="1206">
        <f t="shared" si="4"/>
        <v>0</v>
      </c>
      <c r="Z97" s="1205"/>
      <c r="AA97" s="1205"/>
      <c r="AB97" s="1205"/>
      <c r="AC97" s="1208">
        <f t="shared" si="5"/>
        <v>0</v>
      </c>
      <c r="AD97" s="1205"/>
      <c r="AE97" s="1205"/>
      <c r="AF97" s="1208">
        <f t="shared" si="6"/>
        <v>0</v>
      </c>
      <c r="AG97" s="1205"/>
      <c r="AH97" s="1205"/>
      <c r="AI97" s="994"/>
      <c r="AJ97" s="994"/>
      <c r="AK97" s="994"/>
      <c r="AL97" s="994"/>
      <c r="AM97" s="994"/>
    </row>
    <row r="98">
      <c r="A98" s="1211"/>
      <c r="B98" s="1205"/>
      <c r="C98" s="1205"/>
      <c r="D98" s="1211"/>
      <c r="E98" s="1211"/>
      <c r="F98" s="1206">
        <f t="shared" si="1"/>
        <v>0</v>
      </c>
      <c r="G98" s="1205"/>
      <c r="H98" s="1205"/>
      <c r="I98" s="1205"/>
      <c r="J98" s="1208">
        <f t="shared" si="2"/>
        <v>0</v>
      </c>
      <c r="K98" s="1205"/>
      <c r="L98" s="1205"/>
      <c r="M98" s="1208">
        <f t="shared" si="3"/>
        <v>0</v>
      </c>
      <c r="N98" s="1205"/>
      <c r="O98" s="1205"/>
      <c r="P98" s="994"/>
      <c r="Q98" s="994"/>
      <c r="R98" s="994"/>
      <c r="S98" s="994"/>
      <c r="T98" s="1205"/>
      <c r="U98" s="1205"/>
      <c r="V98" s="1205"/>
      <c r="W98" s="1205"/>
      <c r="X98" s="1205"/>
      <c r="Y98" s="1206">
        <f t="shared" si="4"/>
        <v>0</v>
      </c>
      <c r="Z98" s="1205"/>
      <c r="AA98" s="1205"/>
      <c r="AB98" s="1205"/>
      <c r="AC98" s="1208">
        <f t="shared" si="5"/>
        <v>0</v>
      </c>
      <c r="AD98" s="1205"/>
      <c r="AE98" s="1205"/>
      <c r="AF98" s="1208">
        <f t="shared" si="6"/>
        <v>0</v>
      </c>
      <c r="AG98" s="1205"/>
      <c r="AH98" s="1205"/>
      <c r="AI98" s="994"/>
      <c r="AJ98" s="994"/>
      <c r="AK98" s="994"/>
      <c r="AL98" s="994"/>
      <c r="AM98" s="994"/>
    </row>
    <row r="99">
      <c r="A99" s="1211"/>
      <c r="B99" s="1205"/>
      <c r="C99" s="1205"/>
      <c r="D99" s="1211"/>
      <c r="E99" s="1211"/>
      <c r="F99" s="1206">
        <f t="shared" si="1"/>
        <v>0</v>
      </c>
      <c r="G99" s="1205"/>
      <c r="H99" s="1205"/>
      <c r="I99" s="1205"/>
      <c r="J99" s="1208">
        <f t="shared" si="2"/>
        <v>0</v>
      </c>
      <c r="K99" s="1205"/>
      <c r="L99" s="1205"/>
      <c r="M99" s="1208">
        <f t="shared" si="3"/>
        <v>0</v>
      </c>
      <c r="N99" s="1205"/>
      <c r="O99" s="1205"/>
      <c r="P99" s="994"/>
      <c r="Q99" s="994"/>
      <c r="R99" s="994"/>
      <c r="S99" s="994"/>
      <c r="T99" s="1205"/>
      <c r="U99" s="1205"/>
      <c r="V99" s="1205"/>
      <c r="W99" s="1205"/>
      <c r="X99" s="1205"/>
      <c r="Y99" s="1206">
        <f t="shared" si="4"/>
        <v>0</v>
      </c>
      <c r="Z99" s="1205"/>
      <c r="AA99" s="1205"/>
      <c r="AB99" s="1205"/>
      <c r="AC99" s="1208">
        <f t="shared" si="5"/>
        <v>0</v>
      </c>
      <c r="AD99" s="1205"/>
      <c r="AE99" s="1205"/>
      <c r="AF99" s="1208">
        <f t="shared" si="6"/>
        <v>0</v>
      </c>
      <c r="AG99" s="1205"/>
      <c r="AH99" s="1205"/>
      <c r="AI99" s="994"/>
      <c r="AJ99" s="994"/>
      <c r="AK99" s="994"/>
      <c r="AL99" s="994"/>
      <c r="AM99" s="994"/>
    </row>
    <row r="100">
      <c r="A100" s="1211"/>
      <c r="B100" s="1205"/>
      <c r="C100" s="1205"/>
      <c r="D100" s="1211"/>
      <c r="E100" s="1211"/>
      <c r="F100" s="1206">
        <f t="shared" si="1"/>
        <v>0</v>
      </c>
      <c r="G100" s="1205"/>
      <c r="H100" s="1205"/>
      <c r="I100" s="1205"/>
      <c r="J100" s="1208">
        <f t="shared" si="2"/>
        <v>0</v>
      </c>
      <c r="K100" s="1205"/>
      <c r="L100" s="1205"/>
      <c r="M100" s="1208">
        <f t="shared" si="3"/>
        <v>0</v>
      </c>
      <c r="N100" s="1205"/>
      <c r="O100" s="1205"/>
      <c r="P100" s="994"/>
      <c r="Q100" s="994"/>
      <c r="R100" s="994"/>
      <c r="S100" s="994"/>
      <c r="T100" s="1205"/>
      <c r="U100" s="1205"/>
      <c r="V100" s="1205"/>
      <c r="W100" s="1205"/>
      <c r="X100" s="1205"/>
      <c r="Y100" s="1206">
        <f t="shared" si="4"/>
        <v>0</v>
      </c>
      <c r="Z100" s="1205"/>
      <c r="AA100" s="1205"/>
      <c r="AB100" s="1205"/>
      <c r="AC100" s="1208">
        <f t="shared" si="5"/>
        <v>0</v>
      </c>
      <c r="AD100" s="1205"/>
      <c r="AE100" s="1205"/>
      <c r="AF100" s="1208">
        <f t="shared" si="6"/>
        <v>0</v>
      </c>
      <c r="AG100" s="1205"/>
      <c r="AH100" s="1205"/>
      <c r="AI100" s="994"/>
      <c r="AJ100" s="994"/>
      <c r="AK100" s="994"/>
      <c r="AL100" s="994"/>
      <c r="AM100" s="994"/>
    </row>
    <row r="101">
      <c r="A101" s="1211"/>
      <c r="B101" s="1205"/>
      <c r="C101" s="1205"/>
      <c r="D101" s="1211"/>
      <c r="E101" s="1211"/>
      <c r="F101" s="1206">
        <f t="shared" si="1"/>
        <v>0</v>
      </c>
      <c r="G101" s="1205"/>
      <c r="H101" s="1205"/>
      <c r="I101" s="1205"/>
      <c r="J101" s="1208">
        <f t="shared" si="2"/>
        <v>0</v>
      </c>
      <c r="K101" s="1205"/>
      <c r="L101" s="1205"/>
      <c r="M101" s="1208">
        <f t="shared" si="3"/>
        <v>0</v>
      </c>
      <c r="N101" s="1205"/>
      <c r="O101" s="1205"/>
      <c r="P101" s="994"/>
      <c r="Q101" s="994"/>
      <c r="R101" s="994"/>
      <c r="S101" s="994"/>
      <c r="T101" s="1205"/>
      <c r="U101" s="1205"/>
      <c r="V101" s="1205"/>
      <c r="W101" s="1205"/>
      <c r="X101" s="1205"/>
      <c r="Y101" s="1206">
        <f t="shared" si="4"/>
        <v>0</v>
      </c>
      <c r="Z101" s="1205"/>
      <c r="AA101" s="1205"/>
      <c r="AB101" s="1205"/>
      <c r="AC101" s="1208">
        <f t="shared" si="5"/>
        <v>0</v>
      </c>
      <c r="AD101" s="1205"/>
      <c r="AE101" s="1205"/>
      <c r="AF101" s="1208">
        <f t="shared" si="6"/>
        <v>0</v>
      </c>
      <c r="AG101" s="1205"/>
      <c r="AH101" s="1205"/>
      <c r="AI101" s="994"/>
      <c r="AJ101" s="994"/>
      <c r="AK101" s="994"/>
      <c r="AL101" s="994"/>
      <c r="AM101" s="994"/>
    </row>
    <row r="102">
      <c r="A102" s="1211"/>
      <c r="B102" s="1205"/>
      <c r="C102" s="1205"/>
      <c r="D102" s="1211"/>
      <c r="E102" s="1211"/>
      <c r="F102" s="1206">
        <f t="shared" si="1"/>
        <v>0</v>
      </c>
      <c r="G102" s="1205"/>
      <c r="H102" s="1205"/>
      <c r="I102" s="1205"/>
      <c r="J102" s="1208">
        <f t="shared" si="2"/>
        <v>0</v>
      </c>
      <c r="K102" s="1205"/>
      <c r="L102" s="1205"/>
      <c r="M102" s="1208">
        <f t="shared" si="3"/>
        <v>0</v>
      </c>
      <c r="N102" s="1205"/>
      <c r="O102" s="1205"/>
      <c r="P102" s="994"/>
      <c r="Q102" s="994"/>
      <c r="R102" s="994"/>
      <c r="S102" s="994"/>
      <c r="T102" s="1205"/>
      <c r="U102" s="1205"/>
      <c r="V102" s="1205"/>
      <c r="W102" s="1205"/>
      <c r="X102" s="1205"/>
      <c r="Y102" s="1206">
        <f t="shared" si="4"/>
        <v>0</v>
      </c>
      <c r="Z102" s="1205"/>
      <c r="AA102" s="1205"/>
      <c r="AB102" s="1205"/>
      <c r="AC102" s="1208">
        <f t="shared" si="5"/>
        <v>0</v>
      </c>
      <c r="AD102" s="1205"/>
      <c r="AE102" s="1205"/>
      <c r="AF102" s="1208">
        <f t="shared" si="6"/>
        <v>0</v>
      </c>
      <c r="AG102" s="1205"/>
      <c r="AH102" s="1205"/>
      <c r="AI102" s="994"/>
      <c r="AJ102" s="994"/>
      <c r="AK102" s="994"/>
      <c r="AL102" s="994"/>
      <c r="AM102" s="994"/>
    </row>
    <row r="103">
      <c r="A103" s="1211"/>
      <c r="B103" s="1205"/>
      <c r="C103" s="1205"/>
      <c r="D103" s="1211"/>
      <c r="E103" s="1211"/>
      <c r="F103" s="1206">
        <f t="shared" si="1"/>
        <v>0</v>
      </c>
      <c r="G103" s="1205"/>
      <c r="H103" s="1205"/>
      <c r="I103" s="1205"/>
      <c r="J103" s="1208">
        <f t="shared" si="2"/>
        <v>0</v>
      </c>
      <c r="K103" s="1205"/>
      <c r="L103" s="1205"/>
      <c r="M103" s="1208">
        <f t="shared" si="3"/>
        <v>0</v>
      </c>
      <c r="N103" s="1205"/>
      <c r="O103" s="1205"/>
      <c r="P103" s="994"/>
      <c r="Q103" s="994"/>
      <c r="R103" s="994"/>
      <c r="S103" s="994"/>
      <c r="T103" s="1205"/>
      <c r="U103" s="1205"/>
      <c r="V103" s="1205"/>
      <c r="W103" s="1205"/>
      <c r="X103" s="1205"/>
      <c r="Y103" s="1206">
        <f t="shared" si="4"/>
        <v>0</v>
      </c>
      <c r="Z103" s="1205"/>
      <c r="AA103" s="1205"/>
      <c r="AB103" s="1205"/>
      <c r="AC103" s="1208">
        <f t="shared" si="5"/>
        <v>0</v>
      </c>
      <c r="AD103" s="1205"/>
      <c r="AE103" s="1205"/>
      <c r="AF103" s="1208">
        <f t="shared" si="6"/>
        <v>0</v>
      </c>
      <c r="AG103" s="1205"/>
      <c r="AH103" s="1205"/>
      <c r="AI103" s="994"/>
      <c r="AJ103" s="994"/>
      <c r="AK103" s="994"/>
      <c r="AL103" s="994"/>
      <c r="AM103" s="994"/>
    </row>
    <row r="104">
      <c r="A104" s="1211"/>
      <c r="B104" s="1205"/>
      <c r="C104" s="1205"/>
      <c r="D104" s="1211"/>
      <c r="E104" s="1211"/>
      <c r="F104" s="1206">
        <f t="shared" si="1"/>
        <v>0</v>
      </c>
      <c r="G104" s="1205"/>
      <c r="H104" s="1205"/>
      <c r="I104" s="1205"/>
      <c r="J104" s="1208">
        <f t="shared" si="2"/>
        <v>0</v>
      </c>
      <c r="K104" s="1205"/>
      <c r="L104" s="1205"/>
      <c r="M104" s="1208">
        <f t="shared" si="3"/>
        <v>0</v>
      </c>
      <c r="N104" s="1205"/>
      <c r="O104" s="1205"/>
      <c r="P104" s="994"/>
      <c r="Q104" s="994"/>
      <c r="R104" s="994"/>
      <c r="S104" s="994"/>
      <c r="T104" s="1205"/>
      <c r="U104" s="1205"/>
      <c r="V104" s="1205"/>
      <c r="W104" s="1205"/>
      <c r="X104" s="1205"/>
      <c r="Y104" s="1206">
        <f t="shared" si="4"/>
        <v>0</v>
      </c>
      <c r="Z104" s="1205"/>
      <c r="AA104" s="1205"/>
      <c r="AB104" s="1205"/>
      <c r="AC104" s="1208">
        <f t="shared" si="5"/>
        <v>0</v>
      </c>
      <c r="AD104" s="1205"/>
      <c r="AE104" s="1205"/>
      <c r="AF104" s="1208">
        <f t="shared" si="6"/>
        <v>0</v>
      </c>
      <c r="AG104" s="1205"/>
      <c r="AH104" s="1205"/>
      <c r="AI104" s="994"/>
      <c r="AJ104" s="994"/>
      <c r="AK104" s="994"/>
      <c r="AL104" s="994"/>
      <c r="AM104" s="994"/>
    </row>
    <row r="105">
      <c r="A105" s="1211"/>
      <c r="B105" s="1205"/>
      <c r="C105" s="1205"/>
      <c r="D105" s="1211"/>
      <c r="E105" s="1211"/>
      <c r="F105" s="1206">
        <f t="shared" si="1"/>
        <v>0</v>
      </c>
      <c r="G105" s="1205"/>
      <c r="H105" s="1205"/>
      <c r="I105" s="1205"/>
      <c r="J105" s="1208">
        <f t="shared" si="2"/>
        <v>0</v>
      </c>
      <c r="K105" s="1205"/>
      <c r="L105" s="1205"/>
      <c r="M105" s="1208">
        <f t="shared" si="3"/>
        <v>0</v>
      </c>
      <c r="N105" s="1205"/>
      <c r="O105" s="1205"/>
      <c r="P105" s="994"/>
      <c r="Q105" s="994"/>
      <c r="R105" s="994"/>
      <c r="S105" s="994"/>
      <c r="T105" s="1205"/>
      <c r="U105" s="1205"/>
      <c r="V105" s="1205"/>
      <c r="W105" s="1205"/>
      <c r="X105" s="1205"/>
      <c r="Y105" s="1206">
        <f t="shared" si="4"/>
        <v>0</v>
      </c>
      <c r="Z105" s="1205"/>
      <c r="AA105" s="1205"/>
      <c r="AB105" s="1205"/>
      <c r="AC105" s="1208">
        <f t="shared" si="5"/>
        <v>0</v>
      </c>
      <c r="AD105" s="1205"/>
      <c r="AE105" s="1205"/>
      <c r="AF105" s="1208">
        <f t="shared" si="6"/>
        <v>0</v>
      </c>
      <c r="AG105" s="1205"/>
      <c r="AH105" s="1205"/>
      <c r="AI105" s="994"/>
      <c r="AJ105" s="994"/>
      <c r="AK105" s="994"/>
      <c r="AL105" s="994"/>
      <c r="AM105" s="994"/>
    </row>
    <row r="106">
      <c r="A106" s="1211"/>
      <c r="B106" s="1205"/>
      <c r="C106" s="1205"/>
      <c r="D106" s="1211"/>
      <c r="E106" s="1211"/>
      <c r="F106" s="1206">
        <f t="shared" si="1"/>
        <v>0</v>
      </c>
      <c r="G106" s="1205"/>
      <c r="H106" s="1205"/>
      <c r="I106" s="1205"/>
      <c r="J106" s="1208">
        <f t="shared" si="2"/>
        <v>0</v>
      </c>
      <c r="K106" s="1205"/>
      <c r="L106" s="1205"/>
      <c r="M106" s="1208">
        <f t="shared" si="3"/>
        <v>0</v>
      </c>
      <c r="N106" s="1205"/>
      <c r="O106" s="1205"/>
      <c r="P106" s="994"/>
      <c r="Q106" s="994"/>
      <c r="R106" s="994"/>
      <c r="S106" s="994"/>
      <c r="T106" s="1205"/>
      <c r="U106" s="1205"/>
      <c r="V106" s="1205"/>
      <c r="W106" s="1205"/>
      <c r="X106" s="1205"/>
      <c r="Y106" s="1206">
        <f t="shared" si="4"/>
        <v>0</v>
      </c>
      <c r="Z106" s="1205"/>
      <c r="AA106" s="1205"/>
      <c r="AB106" s="1205"/>
      <c r="AC106" s="1208">
        <f t="shared" si="5"/>
        <v>0</v>
      </c>
      <c r="AD106" s="1205"/>
      <c r="AE106" s="1205"/>
      <c r="AF106" s="1208">
        <f t="shared" si="6"/>
        <v>0</v>
      </c>
      <c r="AG106" s="1205"/>
      <c r="AH106" s="1205"/>
      <c r="AI106" s="994"/>
      <c r="AJ106" s="994"/>
      <c r="AK106" s="994"/>
      <c r="AL106" s="994"/>
      <c r="AM106" s="994"/>
    </row>
    <row r="107">
      <c r="A107" s="1211"/>
      <c r="B107" s="1205"/>
      <c r="C107" s="1205"/>
      <c r="D107" s="1211"/>
      <c r="E107" s="1211"/>
      <c r="F107" s="1206">
        <f t="shared" si="1"/>
        <v>0</v>
      </c>
      <c r="G107" s="1205"/>
      <c r="H107" s="1205"/>
      <c r="I107" s="1205"/>
      <c r="J107" s="1208">
        <f t="shared" si="2"/>
        <v>0</v>
      </c>
      <c r="K107" s="1205"/>
      <c r="L107" s="1205"/>
      <c r="M107" s="1208">
        <f t="shared" si="3"/>
        <v>0</v>
      </c>
      <c r="N107" s="1205"/>
      <c r="O107" s="1205"/>
      <c r="P107" s="994"/>
      <c r="Q107" s="994"/>
      <c r="R107" s="994"/>
      <c r="S107" s="994"/>
      <c r="T107" s="1205"/>
      <c r="U107" s="1205"/>
      <c r="V107" s="1205"/>
      <c r="W107" s="1205"/>
      <c r="X107" s="1205"/>
      <c r="Y107" s="1206">
        <f t="shared" si="4"/>
        <v>0</v>
      </c>
      <c r="Z107" s="1205"/>
      <c r="AA107" s="1205"/>
      <c r="AB107" s="1205"/>
      <c r="AC107" s="1208">
        <f t="shared" si="5"/>
        <v>0</v>
      </c>
      <c r="AD107" s="1205"/>
      <c r="AE107" s="1205"/>
      <c r="AF107" s="1208">
        <f t="shared" si="6"/>
        <v>0</v>
      </c>
      <c r="AG107" s="1205"/>
      <c r="AH107" s="1205"/>
      <c r="AI107" s="994"/>
      <c r="AJ107" s="994"/>
      <c r="AK107" s="994"/>
      <c r="AL107" s="994"/>
      <c r="AM107" s="994"/>
    </row>
    <row r="108">
      <c r="A108" s="1211"/>
      <c r="B108" s="1205"/>
      <c r="C108" s="1205"/>
      <c r="D108" s="1211"/>
      <c r="E108" s="1211"/>
      <c r="F108" s="1206">
        <f t="shared" si="1"/>
        <v>0</v>
      </c>
      <c r="G108" s="1205"/>
      <c r="H108" s="1205"/>
      <c r="I108" s="1205"/>
      <c r="J108" s="1208">
        <f t="shared" si="2"/>
        <v>0</v>
      </c>
      <c r="K108" s="1205"/>
      <c r="L108" s="1205"/>
      <c r="M108" s="1208">
        <f t="shared" si="3"/>
        <v>0</v>
      </c>
      <c r="N108" s="1205"/>
      <c r="O108" s="1205"/>
      <c r="P108" s="994"/>
      <c r="Q108" s="994"/>
      <c r="R108" s="994"/>
      <c r="S108" s="994"/>
      <c r="T108" s="1205"/>
      <c r="U108" s="1205"/>
      <c r="V108" s="1205"/>
      <c r="W108" s="1205"/>
      <c r="X108" s="1205"/>
      <c r="Y108" s="1206">
        <f t="shared" si="4"/>
        <v>0</v>
      </c>
      <c r="Z108" s="1205"/>
      <c r="AA108" s="1205"/>
      <c r="AB108" s="1205"/>
      <c r="AC108" s="1208">
        <f t="shared" si="5"/>
        <v>0</v>
      </c>
      <c r="AD108" s="1205"/>
      <c r="AE108" s="1205"/>
      <c r="AF108" s="1208">
        <f t="shared" si="6"/>
        <v>0</v>
      </c>
      <c r="AG108" s="1205"/>
      <c r="AH108" s="1205"/>
      <c r="AI108" s="994"/>
      <c r="AJ108" s="994"/>
      <c r="AK108" s="994"/>
      <c r="AL108" s="994"/>
      <c r="AM108" s="994"/>
    </row>
    <row r="109">
      <c r="A109" s="1211"/>
      <c r="B109" s="1205"/>
      <c r="C109" s="1205"/>
      <c r="D109" s="1211"/>
      <c r="E109" s="1211"/>
      <c r="F109" s="1206">
        <f t="shared" si="1"/>
        <v>0</v>
      </c>
      <c r="G109" s="1205"/>
      <c r="H109" s="1205"/>
      <c r="I109" s="1205"/>
      <c r="J109" s="1208">
        <f t="shared" si="2"/>
        <v>0</v>
      </c>
      <c r="K109" s="1205"/>
      <c r="L109" s="1205"/>
      <c r="M109" s="1208">
        <f t="shared" si="3"/>
        <v>0</v>
      </c>
      <c r="N109" s="1205"/>
      <c r="O109" s="1205"/>
      <c r="P109" s="994"/>
      <c r="Q109" s="994"/>
      <c r="R109" s="994"/>
      <c r="S109" s="994"/>
      <c r="T109" s="1205"/>
      <c r="U109" s="1205"/>
      <c r="V109" s="1205"/>
      <c r="W109" s="1205"/>
      <c r="X109" s="1205"/>
      <c r="Y109" s="1206">
        <f t="shared" si="4"/>
        <v>0</v>
      </c>
      <c r="Z109" s="1205"/>
      <c r="AA109" s="1205"/>
      <c r="AB109" s="1205"/>
      <c r="AC109" s="1208">
        <f t="shared" si="5"/>
        <v>0</v>
      </c>
      <c r="AD109" s="1205"/>
      <c r="AE109" s="1205"/>
      <c r="AF109" s="1208">
        <f t="shared" si="6"/>
        <v>0</v>
      </c>
      <c r="AG109" s="1205"/>
      <c r="AH109" s="1205"/>
      <c r="AI109" s="994"/>
      <c r="AJ109" s="994"/>
      <c r="AK109" s="994"/>
      <c r="AL109" s="994"/>
      <c r="AM109" s="994"/>
    </row>
    <row r="110">
      <c r="A110" s="1211"/>
      <c r="B110" s="1205"/>
      <c r="C110" s="1205"/>
      <c r="D110" s="1211"/>
      <c r="E110" s="1211"/>
      <c r="F110" s="1206">
        <f t="shared" si="1"/>
        <v>0</v>
      </c>
      <c r="G110" s="1205"/>
      <c r="H110" s="1205"/>
      <c r="I110" s="1205"/>
      <c r="J110" s="1208">
        <f t="shared" si="2"/>
        <v>0</v>
      </c>
      <c r="K110" s="1205"/>
      <c r="L110" s="1205"/>
      <c r="M110" s="1208">
        <f t="shared" si="3"/>
        <v>0</v>
      </c>
      <c r="N110" s="1205"/>
      <c r="O110" s="1205"/>
      <c r="P110" s="994"/>
      <c r="Q110" s="994"/>
      <c r="R110" s="994"/>
      <c r="S110" s="994"/>
      <c r="T110" s="1205"/>
      <c r="U110" s="1205"/>
      <c r="V110" s="1205"/>
      <c r="W110" s="1205"/>
      <c r="X110" s="1205"/>
      <c r="Y110" s="1206">
        <f t="shared" si="4"/>
        <v>0</v>
      </c>
      <c r="Z110" s="1205"/>
      <c r="AA110" s="1205"/>
      <c r="AB110" s="1205"/>
      <c r="AC110" s="1208">
        <f t="shared" si="5"/>
        <v>0</v>
      </c>
      <c r="AD110" s="1205"/>
      <c r="AE110" s="1205"/>
      <c r="AF110" s="1208">
        <f t="shared" si="6"/>
        <v>0</v>
      </c>
      <c r="AG110" s="1205"/>
      <c r="AH110" s="1205"/>
      <c r="AI110" s="994"/>
      <c r="AJ110" s="994"/>
      <c r="AK110" s="994"/>
      <c r="AL110" s="994"/>
      <c r="AM110" s="994"/>
    </row>
    <row r="111">
      <c r="A111" s="1211"/>
      <c r="B111" s="1205"/>
      <c r="C111" s="1205"/>
      <c r="D111" s="1211"/>
      <c r="E111" s="1211"/>
      <c r="F111" s="1206">
        <f t="shared" si="1"/>
        <v>0</v>
      </c>
      <c r="G111" s="1205"/>
      <c r="H111" s="1205"/>
      <c r="I111" s="1205"/>
      <c r="J111" s="1208">
        <f t="shared" si="2"/>
        <v>0</v>
      </c>
      <c r="K111" s="1205"/>
      <c r="L111" s="1205"/>
      <c r="M111" s="1208">
        <f t="shared" si="3"/>
        <v>0</v>
      </c>
      <c r="N111" s="1205"/>
      <c r="O111" s="1205"/>
      <c r="P111" s="994"/>
      <c r="Q111" s="994"/>
      <c r="R111" s="994"/>
      <c r="S111" s="994"/>
      <c r="T111" s="1205"/>
      <c r="U111" s="1205"/>
      <c r="V111" s="1205"/>
      <c r="W111" s="1205"/>
      <c r="X111" s="1205"/>
      <c r="Y111" s="1206">
        <f t="shared" si="4"/>
        <v>0</v>
      </c>
      <c r="Z111" s="1205"/>
      <c r="AA111" s="1205"/>
      <c r="AB111" s="1205"/>
      <c r="AC111" s="1208">
        <f t="shared" si="5"/>
        <v>0</v>
      </c>
      <c r="AD111" s="1205"/>
      <c r="AE111" s="1205"/>
      <c r="AF111" s="1208">
        <f t="shared" si="6"/>
        <v>0</v>
      </c>
      <c r="AG111" s="1205"/>
      <c r="AH111" s="1205"/>
      <c r="AI111" s="994"/>
      <c r="AJ111" s="994"/>
      <c r="AK111" s="994"/>
      <c r="AL111" s="994"/>
      <c r="AM111" s="994"/>
    </row>
    <row r="112">
      <c r="A112" s="1211"/>
      <c r="B112" s="1205"/>
      <c r="C112" s="1205"/>
      <c r="D112" s="1211"/>
      <c r="E112" s="1211"/>
      <c r="F112" s="1206">
        <f t="shared" si="1"/>
        <v>0</v>
      </c>
      <c r="G112" s="1205"/>
      <c r="H112" s="1205"/>
      <c r="I112" s="1205"/>
      <c r="J112" s="1208">
        <f t="shared" si="2"/>
        <v>0</v>
      </c>
      <c r="K112" s="1205"/>
      <c r="L112" s="1205"/>
      <c r="M112" s="1208">
        <f t="shared" si="3"/>
        <v>0</v>
      </c>
      <c r="N112" s="1205"/>
      <c r="O112" s="1205"/>
      <c r="P112" s="994"/>
      <c r="Q112" s="994"/>
      <c r="R112" s="994"/>
      <c r="S112" s="994"/>
      <c r="T112" s="1205"/>
      <c r="U112" s="1205"/>
      <c r="V112" s="1205"/>
      <c r="W112" s="1205"/>
      <c r="X112" s="1205"/>
      <c r="Y112" s="1206">
        <f t="shared" si="4"/>
        <v>0</v>
      </c>
      <c r="Z112" s="1205"/>
      <c r="AA112" s="1205"/>
      <c r="AB112" s="1205"/>
      <c r="AC112" s="1208">
        <f t="shared" si="5"/>
        <v>0</v>
      </c>
      <c r="AD112" s="1205"/>
      <c r="AE112" s="1205"/>
      <c r="AF112" s="1208">
        <f t="shared" si="6"/>
        <v>0</v>
      </c>
      <c r="AG112" s="1205"/>
      <c r="AH112" s="1205"/>
      <c r="AI112" s="994"/>
      <c r="AJ112" s="994"/>
      <c r="AK112" s="994"/>
      <c r="AL112" s="994"/>
      <c r="AM112" s="994"/>
    </row>
    <row r="113">
      <c r="A113" s="1211"/>
      <c r="B113" s="1205"/>
      <c r="C113" s="1205"/>
      <c r="D113" s="1211"/>
      <c r="E113" s="1211"/>
      <c r="F113" s="1206">
        <f t="shared" si="1"/>
        <v>0</v>
      </c>
      <c r="G113" s="1205"/>
      <c r="H113" s="1205"/>
      <c r="I113" s="1205"/>
      <c r="J113" s="1208">
        <f t="shared" si="2"/>
        <v>0</v>
      </c>
      <c r="K113" s="1205"/>
      <c r="L113" s="1205"/>
      <c r="M113" s="1208">
        <f t="shared" si="3"/>
        <v>0</v>
      </c>
      <c r="N113" s="1205"/>
      <c r="O113" s="1205"/>
      <c r="P113" s="994"/>
      <c r="Q113" s="994"/>
      <c r="R113" s="994"/>
      <c r="S113" s="994"/>
      <c r="T113" s="1205"/>
      <c r="U113" s="1205"/>
      <c r="V113" s="1205"/>
      <c r="W113" s="1205"/>
      <c r="X113" s="1205"/>
      <c r="Y113" s="1206">
        <f t="shared" si="4"/>
        <v>0</v>
      </c>
      <c r="Z113" s="1205"/>
      <c r="AA113" s="1205"/>
      <c r="AB113" s="1205"/>
      <c r="AC113" s="1208">
        <f t="shared" si="5"/>
        <v>0</v>
      </c>
      <c r="AD113" s="1205"/>
      <c r="AE113" s="1205"/>
      <c r="AF113" s="1208">
        <f t="shared" si="6"/>
        <v>0</v>
      </c>
      <c r="AG113" s="1205"/>
      <c r="AH113" s="1205"/>
      <c r="AI113" s="994"/>
      <c r="AJ113" s="994"/>
      <c r="AK113" s="994"/>
      <c r="AL113" s="994"/>
      <c r="AM113" s="994"/>
    </row>
    <row r="114">
      <c r="A114" s="1211"/>
      <c r="B114" s="1205"/>
      <c r="C114" s="1205"/>
      <c r="D114" s="1211"/>
      <c r="E114" s="1211"/>
      <c r="F114" s="1206">
        <f t="shared" si="1"/>
        <v>0</v>
      </c>
      <c r="G114" s="1205"/>
      <c r="H114" s="1205"/>
      <c r="I114" s="1205"/>
      <c r="J114" s="1208">
        <f t="shared" si="2"/>
        <v>0</v>
      </c>
      <c r="K114" s="1205"/>
      <c r="L114" s="1205"/>
      <c r="M114" s="1208">
        <f t="shared" si="3"/>
        <v>0</v>
      </c>
      <c r="N114" s="1205"/>
      <c r="O114" s="1205"/>
      <c r="P114" s="994"/>
      <c r="Q114" s="994"/>
      <c r="R114" s="994"/>
      <c r="S114" s="994"/>
      <c r="T114" s="1205"/>
      <c r="U114" s="1205"/>
      <c r="V114" s="1205"/>
      <c r="W114" s="1205"/>
      <c r="X114" s="1205"/>
      <c r="Y114" s="1206">
        <f t="shared" si="4"/>
        <v>0</v>
      </c>
      <c r="Z114" s="1205"/>
      <c r="AA114" s="1205"/>
      <c r="AB114" s="1205"/>
      <c r="AC114" s="1208">
        <f t="shared" si="5"/>
        <v>0</v>
      </c>
      <c r="AD114" s="1205"/>
      <c r="AE114" s="1205"/>
      <c r="AF114" s="1208">
        <f t="shared" si="6"/>
        <v>0</v>
      </c>
      <c r="AG114" s="1205"/>
      <c r="AH114" s="1205"/>
      <c r="AI114" s="994"/>
      <c r="AJ114" s="994"/>
      <c r="AK114" s="994"/>
      <c r="AL114" s="994"/>
      <c r="AM114" s="994"/>
    </row>
    <row r="115">
      <c r="A115" s="1211"/>
      <c r="B115" s="1205"/>
      <c r="C115" s="1205"/>
      <c r="D115" s="1211"/>
      <c r="E115" s="1211"/>
      <c r="F115" s="1206">
        <f t="shared" si="1"/>
        <v>0</v>
      </c>
      <c r="G115" s="1205"/>
      <c r="H115" s="1205"/>
      <c r="I115" s="1205"/>
      <c r="J115" s="1208">
        <f t="shared" si="2"/>
        <v>0</v>
      </c>
      <c r="K115" s="1205"/>
      <c r="L115" s="1205"/>
      <c r="M115" s="1208">
        <f t="shared" si="3"/>
        <v>0</v>
      </c>
      <c r="N115" s="1205"/>
      <c r="O115" s="1205"/>
      <c r="P115" s="994"/>
      <c r="Q115" s="994"/>
      <c r="R115" s="994"/>
      <c r="S115" s="994"/>
      <c r="T115" s="1205"/>
      <c r="U115" s="1205"/>
      <c r="V115" s="1205"/>
      <c r="W115" s="1205"/>
      <c r="X115" s="1205"/>
      <c r="Y115" s="1206">
        <f t="shared" si="4"/>
        <v>0</v>
      </c>
      <c r="Z115" s="1205"/>
      <c r="AA115" s="1205"/>
      <c r="AB115" s="1205"/>
      <c r="AC115" s="1208">
        <f t="shared" si="5"/>
        <v>0</v>
      </c>
      <c r="AD115" s="1205"/>
      <c r="AE115" s="1205"/>
      <c r="AF115" s="1208">
        <f t="shared" si="6"/>
        <v>0</v>
      </c>
      <c r="AG115" s="1205"/>
      <c r="AH115" s="1205"/>
      <c r="AI115" s="994"/>
      <c r="AJ115" s="994"/>
      <c r="AK115" s="994"/>
      <c r="AL115" s="994"/>
      <c r="AM115" s="994"/>
    </row>
    <row r="116">
      <c r="A116" s="1211"/>
      <c r="B116" s="1205"/>
      <c r="C116" s="1205"/>
      <c r="D116" s="1211"/>
      <c r="E116" s="1211"/>
      <c r="F116" s="1206">
        <f t="shared" si="1"/>
        <v>0</v>
      </c>
      <c r="G116" s="1205"/>
      <c r="H116" s="1205"/>
      <c r="I116" s="1205"/>
      <c r="J116" s="1208">
        <f t="shared" si="2"/>
        <v>0</v>
      </c>
      <c r="K116" s="1205"/>
      <c r="L116" s="1205"/>
      <c r="M116" s="1208">
        <f t="shared" si="3"/>
        <v>0</v>
      </c>
      <c r="N116" s="1205"/>
      <c r="O116" s="1205"/>
      <c r="P116" s="994"/>
      <c r="Q116" s="994"/>
      <c r="R116" s="994"/>
      <c r="S116" s="994"/>
      <c r="T116" s="1205"/>
      <c r="U116" s="1205"/>
      <c r="V116" s="1205"/>
      <c r="W116" s="1205"/>
      <c r="X116" s="1205"/>
      <c r="Y116" s="1206">
        <f t="shared" si="4"/>
        <v>0</v>
      </c>
      <c r="Z116" s="1205"/>
      <c r="AA116" s="1205"/>
      <c r="AB116" s="1205"/>
      <c r="AC116" s="1208">
        <f t="shared" si="5"/>
        <v>0</v>
      </c>
      <c r="AD116" s="1205"/>
      <c r="AE116" s="1205"/>
      <c r="AF116" s="1208">
        <f t="shared" si="6"/>
        <v>0</v>
      </c>
      <c r="AG116" s="1205"/>
      <c r="AH116" s="1205"/>
      <c r="AI116" s="994"/>
      <c r="AJ116" s="994"/>
      <c r="AK116" s="994"/>
      <c r="AL116" s="994"/>
      <c r="AM116" s="994"/>
    </row>
    <row r="117">
      <c r="A117" s="1211"/>
      <c r="B117" s="1205"/>
      <c r="C117" s="1205"/>
      <c r="D117" s="1211"/>
      <c r="E117" s="1211"/>
      <c r="F117" s="1206">
        <f t="shared" si="1"/>
        <v>0</v>
      </c>
      <c r="G117" s="1205"/>
      <c r="H117" s="1205"/>
      <c r="I117" s="1205"/>
      <c r="J117" s="1208">
        <f t="shared" si="2"/>
        <v>0</v>
      </c>
      <c r="K117" s="1205"/>
      <c r="L117" s="1205"/>
      <c r="M117" s="1208">
        <f t="shared" si="3"/>
        <v>0</v>
      </c>
      <c r="N117" s="1205"/>
      <c r="O117" s="1205"/>
      <c r="P117" s="994"/>
      <c r="Q117" s="994"/>
      <c r="R117" s="994"/>
      <c r="S117" s="994"/>
      <c r="T117" s="1205"/>
      <c r="U117" s="1205"/>
      <c r="V117" s="1205"/>
      <c r="W117" s="1205"/>
      <c r="X117" s="1205"/>
      <c r="Y117" s="1206">
        <f t="shared" si="4"/>
        <v>0</v>
      </c>
      <c r="Z117" s="1205"/>
      <c r="AA117" s="1205"/>
      <c r="AB117" s="1205"/>
      <c r="AC117" s="1208">
        <f t="shared" si="5"/>
        <v>0</v>
      </c>
      <c r="AD117" s="1205"/>
      <c r="AE117" s="1205"/>
      <c r="AF117" s="1208">
        <f t="shared" si="6"/>
        <v>0</v>
      </c>
      <c r="AG117" s="1205"/>
      <c r="AH117" s="1205"/>
      <c r="AI117" s="994"/>
      <c r="AJ117" s="994"/>
      <c r="AK117" s="994"/>
      <c r="AL117" s="994"/>
      <c r="AM117" s="994"/>
    </row>
    <row r="118">
      <c r="A118" s="1211"/>
      <c r="B118" s="1205"/>
      <c r="C118" s="1205"/>
      <c r="D118" s="1211"/>
      <c r="E118" s="1211"/>
      <c r="F118" s="1206">
        <f t="shared" si="1"/>
        <v>0</v>
      </c>
      <c r="G118" s="1205"/>
      <c r="H118" s="1205"/>
      <c r="I118" s="1205"/>
      <c r="J118" s="1208">
        <f t="shared" si="2"/>
        <v>0</v>
      </c>
      <c r="K118" s="1205"/>
      <c r="L118" s="1205"/>
      <c r="M118" s="1208">
        <f t="shared" si="3"/>
        <v>0</v>
      </c>
      <c r="N118" s="1205"/>
      <c r="O118" s="1205"/>
      <c r="P118" s="994"/>
      <c r="Q118" s="994"/>
      <c r="R118" s="994"/>
      <c r="S118" s="994"/>
      <c r="T118" s="1205"/>
      <c r="U118" s="1205"/>
      <c r="V118" s="1205"/>
      <c r="W118" s="1205"/>
      <c r="X118" s="1205"/>
      <c r="Y118" s="1206">
        <f t="shared" si="4"/>
        <v>0</v>
      </c>
      <c r="Z118" s="1205"/>
      <c r="AA118" s="1205"/>
      <c r="AB118" s="1205"/>
      <c r="AC118" s="1208">
        <f t="shared" si="5"/>
        <v>0</v>
      </c>
      <c r="AD118" s="1205"/>
      <c r="AE118" s="1205"/>
      <c r="AF118" s="1208">
        <f t="shared" si="6"/>
        <v>0</v>
      </c>
      <c r="AG118" s="1205"/>
      <c r="AH118" s="1205"/>
      <c r="AI118" s="994"/>
      <c r="AJ118" s="994"/>
      <c r="AK118" s="994"/>
      <c r="AL118" s="994"/>
      <c r="AM118" s="994"/>
    </row>
    <row r="119">
      <c r="A119" s="1211"/>
      <c r="B119" s="1205"/>
      <c r="C119" s="1205"/>
      <c r="D119" s="1211"/>
      <c r="E119" s="1211"/>
      <c r="F119" s="1206">
        <f t="shared" si="1"/>
        <v>0</v>
      </c>
      <c r="G119" s="1205"/>
      <c r="H119" s="1205"/>
      <c r="I119" s="1205"/>
      <c r="J119" s="1208">
        <f t="shared" si="2"/>
        <v>0</v>
      </c>
      <c r="K119" s="1205"/>
      <c r="L119" s="1205"/>
      <c r="M119" s="1208">
        <f t="shared" si="3"/>
        <v>0</v>
      </c>
      <c r="N119" s="1205"/>
      <c r="O119" s="1205"/>
      <c r="P119" s="994"/>
      <c r="Q119" s="994"/>
      <c r="R119" s="994"/>
      <c r="S119" s="994"/>
      <c r="T119" s="1205"/>
      <c r="U119" s="1205"/>
      <c r="V119" s="1205"/>
      <c r="W119" s="1205"/>
      <c r="X119" s="1205"/>
      <c r="Y119" s="1206">
        <f t="shared" si="4"/>
        <v>0</v>
      </c>
      <c r="Z119" s="1205"/>
      <c r="AA119" s="1205"/>
      <c r="AB119" s="1205"/>
      <c r="AC119" s="1208">
        <f t="shared" si="5"/>
        <v>0</v>
      </c>
      <c r="AD119" s="1205"/>
      <c r="AE119" s="1205"/>
      <c r="AF119" s="1208">
        <f t="shared" si="6"/>
        <v>0</v>
      </c>
      <c r="AG119" s="1205"/>
      <c r="AH119" s="1205"/>
      <c r="AI119" s="994"/>
      <c r="AJ119" s="994"/>
      <c r="AK119" s="994"/>
      <c r="AL119" s="994"/>
      <c r="AM119" s="994"/>
    </row>
    <row r="120">
      <c r="A120" s="1211"/>
      <c r="B120" s="1205"/>
      <c r="C120" s="1205"/>
      <c r="D120" s="1211"/>
      <c r="E120" s="1211"/>
      <c r="F120" s="1206">
        <f t="shared" si="1"/>
        <v>0</v>
      </c>
      <c r="G120" s="1205"/>
      <c r="H120" s="1205"/>
      <c r="I120" s="1205"/>
      <c r="J120" s="1208">
        <f t="shared" si="2"/>
        <v>0</v>
      </c>
      <c r="K120" s="1205"/>
      <c r="L120" s="1205"/>
      <c r="M120" s="1208">
        <f t="shared" si="3"/>
        <v>0</v>
      </c>
      <c r="N120" s="1205"/>
      <c r="O120" s="1205"/>
      <c r="P120" s="994"/>
      <c r="Q120" s="994"/>
      <c r="R120" s="994"/>
      <c r="S120" s="994"/>
      <c r="T120" s="1205"/>
      <c r="U120" s="1205"/>
      <c r="V120" s="1205"/>
      <c r="W120" s="1205"/>
      <c r="X120" s="1205"/>
      <c r="Y120" s="1206">
        <f t="shared" si="4"/>
        <v>0</v>
      </c>
      <c r="Z120" s="1205"/>
      <c r="AA120" s="1205"/>
      <c r="AB120" s="1205"/>
      <c r="AC120" s="1208">
        <f t="shared" si="5"/>
        <v>0</v>
      </c>
      <c r="AD120" s="1205"/>
      <c r="AE120" s="1205"/>
      <c r="AF120" s="1208">
        <f t="shared" si="6"/>
        <v>0</v>
      </c>
      <c r="AG120" s="1205"/>
      <c r="AH120" s="1205"/>
      <c r="AI120" s="994"/>
      <c r="AJ120" s="994"/>
      <c r="AK120" s="994"/>
      <c r="AL120" s="994"/>
      <c r="AM120" s="994"/>
    </row>
    <row r="121">
      <c r="A121" s="1211"/>
      <c r="B121" s="1205"/>
      <c r="C121" s="1205"/>
      <c r="D121" s="1211"/>
      <c r="E121" s="1211"/>
      <c r="F121" s="1206">
        <f t="shared" si="1"/>
        <v>0</v>
      </c>
      <c r="G121" s="1205"/>
      <c r="H121" s="1205"/>
      <c r="I121" s="1205"/>
      <c r="J121" s="1208">
        <f t="shared" si="2"/>
        <v>0</v>
      </c>
      <c r="K121" s="1205"/>
      <c r="L121" s="1205"/>
      <c r="M121" s="1208">
        <f t="shared" si="3"/>
        <v>0</v>
      </c>
      <c r="N121" s="1205"/>
      <c r="O121" s="1205"/>
      <c r="P121" s="994"/>
      <c r="Q121" s="994"/>
      <c r="R121" s="994"/>
      <c r="S121" s="994"/>
      <c r="T121" s="1205"/>
      <c r="U121" s="1205"/>
      <c r="V121" s="1205"/>
      <c r="W121" s="1205"/>
      <c r="X121" s="1205"/>
      <c r="Y121" s="1206">
        <f t="shared" si="4"/>
        <v>0</v>
      </c>
      <c r="Z121" s="1205"/>
      <c r="AA121" s="1205"/>
      <c r="AB121" s="1205"/>
      <c r="AC121" s="1208">
        <f t="shared" si="5"/>
        <v>0</v>
      </c>
      <c r="AD121" s="1205"/>
      <c r="AE121" s="1205"/>
      <c r="AF121" s="1208">
        <f t="shared" si="6"/>
        <v>0</v>
      </c>
      <c r="AG121" s="1205"/>
      <c r="AH121" s="1205"/>
      <c r="AI121" s="994"/>
      <c r="AJ121" s="994"/>
      <c r="AK121" s="994"/>
      <c r="AL121" s="994"/>
      <c r="AM121" s="994"/>
    </row>
    <row r="122">
      <c r="A122" s="1211"/>
      <c r="B122" s="1205"/>
      <c r="C122" s="1205"/>
      <c r="D122" s="1211"/>
      <c r="E122" s="1211"/>
      <c r="F122" s="1206">
        <f t="shared" si="1"/>
        <v>0</v>
      </c>
      <c r="G122" s="1205"/>
      <c r="H122" s="1205"/>
      <c r="I122" s="1205"/>
      <c r="J122" s="1208">
        <f t="shared" si="2"/>
        <v>0</v>
      </c>
      <c r="K122" s="1205"/>
      <c r="L122" s="1205"/>
      <c r="M122" s="1208">
        <f t="shared" si="3"/>
        <v>0</v>
      </c>
      <c r="N122" s="1205"/>
      <c r="O122" s="1205"/>
      <c r="P122" s="994"/>
      <c r="Q122" s="994"/>
      <c r="R122" s="994"/>
      <c r="S122" s="994"/>
      <c r="T122" s="1205"/>
      <c r="U122" s="1205"/>
      <c r="V122" s="1205"/>
      <c r="W122" s="1205"/>
      <c r="X122" s="1205"/>
      <c r="Y122" s="1206">
        <f t="shared" si="4"/>
        <v>0</v>
      </c>
      <c r="Z122" s="1205"/>
      <c r="AA122" s="1205"/>
      <c r="AB122" s="1205"/>
      <c r="AC122" s="1208">
        <f t="shared" si="5"/>
        <v>0</v>
      </c>
      <c r="AD122" s="1205"/>
      <c r="AE122" s="1205"/>
      <c r="AF122" s="1208">
        <f t="shared" si="6"/>
        <v>0</v>
      </c>
      <c r="AG122" s="1205"/>
      <c r="AH122" s="1205"/>
      <c r="AI122" s="994"/>
      <c r="AJ122" s="994"/>
      <c r="AK122" s="994"/>
      <c r="AL122" s="994"/>
      <c r="AM122" s="994"/>
    </row>
    <row r="123">
      <c r="A123" s="1211"/>
      <c r="B123" s="1205"/>
      <c r="C123" s="1205"/>
      <c r="D123" s="1211"/>
      <c r="E123" s="1211"/>
      <c r="F123" s="1206">
        <f t="shared" si="1"/>
        <v>0</v>
      </c>
      <c r="G123" s="1205"/>
      <c r="H123" s="1205"/>
      <c r="I123" s="1205"/>
      <c r="J123" s="1208">
        <f t="shared" si="2"/>
        <v>0</v>
      </c>
      <c r="K123" s="1205"/>
      <c r="L123" s="1205"/>
      <c r="M123" s="1208">
        <f t="shared" si="3"/>
        <v>0</v>
      </c>
      <c r="N123" s="1205"/>
      <c r="O123" s="1205"/>
      <c r="P123" s="994"/>
      <c r="Q123" s="994"/>
      <c r="R123" s="994"/>
      <c r="S123" s="994"/>
      <c r="T123" s="1205"/>
      <c r="U123" s="1205"/>
      <c r="V123" s="1205"/>
      <c r="W123" s="1205"/>
      <c r="X123" s="1205"/>
      <c r="Y123" s="1206">
        <f t="shared" si="4"/>
        <v>0</v>
      </c>
      <c r="Z123" s="1205"/>
      <c r="AA123" s="1205"/>
      <c r="AB123" s="1205"/>
      <c r="AC123" s="1208">
        <f t="shared" si="5"/>
        <v>0</v>
      </c>
      <c r="AD123" s="1205"/>
      <c r="AE123" s="1205"/>
      <c r="AF123" s="1208">
        <f t="shared" si="6"/>
        <v>0</v>
      </c>
      <c r="AG123" s="1205"/>
      <c r="AH123" s="1205"/>
      <c r="AI123" s="994"/>
      <c r="AJ123" s="994"/>
      <c r="AK123" s="994"/>
      <c r="AL123" s="994"/>
      <c r="AM123" s="994"/>
    </row>
    <row r="124">
      <c r="A124" s="1211"/>
      <c r="B124" s="1205"/>
      <c r="C124" s="1205"/>
      <c r="D124" s="1211"/>
      <c r="E124" s="1211"/>
      <c r="F124" s="1206">
        <f t="shared" si="1"/>
        <v>0</v>
      </c>
      <c r="G124" s="1205"/>
      <c r="H124" s="1205"/>
      <c r="I124" s="1205"/>
      <c r="J124" s="1208">
        <f t="shared" si="2"/>
        <v>0</v>
      </c>
      <c r="K124" s="1205"/>
      <c r="L124" s="1205"/>
      <c r="M124" s="1208">
        <f t="shared" si="3"/>
        <v>0</v>
      </c>
      <c r="N124" s="1205"/>
      <c r="O124" s="1205"/>
      <c r="P124" s="994"/>
      <c r="Q124" s="994"/>
      <c r="R124" s="994"/>
      <c r="S124" s="994"/>
      <c r="T124" s="1205"/>
      <c r="U124" s="1205"/>
      <c r="V124" s="1205"/>
      <c r="W124" s="1205"/>
      <c r="X124" s="1205"/>
      <c r="Y124" s="1206">
        <f t="shared" si="4"/>
        <v>0</v>
      </c>
      <c r="Z124" s="1205"/>
      <c r="AA124" s="1205"/>
      <c r="AB124" s="1205"/>
      <c r="AC124" s="1208">
        <f t="shared" si="5"/>
        <v>0</v>
      </c>
      <c r="AD124" s="1205"/>
      <c r="AE124" s="1205"/>
      <c r="AF124" s="1208">
        <f t="shared" si="6"/>
        <v>0</v>
      </c>
      <c r="AG124" s="1205"/>
      <c r="AH124" s="1205"/>
      <c r="AI124" s="994"/>
      <c r="AJ124" s="994"/>
      <c r="AK124" s="994"/>
      <c r="AL124" s="994"/>
      <c r="AM124" s="994"/>
    </row>
    <row r="125">
      <c r="A125" s="1211"/>
      <c r="B125" s="1205"/>
      <c r="C125" s="1205"/>
      <c r="D125" s="1211"/>
      <c r="E125" s="1211"/>
      <c r="F125" s="1206">
        <f t="shared" si="1"/>
        <v>0</v>
      </c>
      <c r="G125" s="1205"/>
      <c r="H125" s="1205"/>
      <c r="I125" s="1205"/>
      <c r="J125" s="1208">
        <f t="shared" si="2"/>
        <v>0</v>
      </c>
      <c r="K125" s="1205"/>
      <c r="L125" s="1205"/>
      <c r="M125" s="1208">
        <f t="shared" si="3"/>
        <v>0</v>
      </c>
      <c r="N125" s="1205"/>
      <c r="O125" s="1205"/>
      <c r="P125" s="994"/>
      <c r="Q125" s="994"/>
      <c r="R125" s="994"/>
      <c r="S125" s="994"/>
      <c r="T125" s="1205"/>
      <c r="U125" s="1205"/>
      <c r="V125" s="1205"/>
      <c r="W125" s="1205"/>
      <c r="X125" s="1205"/>
      <c r="Y125" s="1206">
        <f t="shared" si="4"/>
        <v>0</v>
      </c>
      <c r="Z125" s="1205"/>
      <c r="AA125" s="1205"/>
      <c r="AB125" s="1205"/>
      <c r="AC125" s="1208">
        <f t="shared" si="5"/>
        <v>0</v>
      </c>
      <c r="AD125" s="1205"/>
      <c r="AE125" s="1205"/>
      <c r="AF125" s="1208">
        <f t="shared" si="6"/>
        <v>0</v>
      </c>
      <c r="AG125" s="1205"/>
      <c r="AH125" s="1205"/>
      <c r="AI125" s="994"/>
      <c r="AJ125" s="994"/>
      <c r="AK125" s="994"/>
      <c r="AL125" s="994"/>
      <c r="AM125" s="994"/>
    </row>
    <row r="126">
      <c r="A126" s="1211"/>
      <c r="B126" s="1205"/>
      <c r="C126" s="1205"/>
      <c r="D126" s="1211"/>
      <c r="E126" s="1211"/>
      <c r="F126" s="1206">
        <f t="shared" si="1"/>
        <v>0</v>
      </c>
      <c r="G126" s="1205"/>
      <c r="H126" s="1205"/>
      <c r="I126" s="1205"/>
      <c r="J126" s="1208">
        <f t="shared" si="2"/>
        <v>0</v>
      </c>
      <c r="K126" s="1205"/>
      <c r="L126" s="1205"/>
      <c r="M126" s="1208">
        <f t="shared" si="3"/>
        <v>0</v>
      </c>
      <c r="N126" s="1205"/>
      <c r="O126" s="1205"/>
      <c r="P126" s="994"/>
      <c r="Q126" s="994"/>
      <c r="R126" s="994"/>
      <c r="S126" s="994"/>
      <c r="T126" s="1205"/>
      <c r="U126" s="1205"/>
      <c r="V126" s="1205"/>
      <c r="W126" s="1205"/>
      <c r="X126" s="1205"/>
      <c r="Y126" s="1206">
        <f t="shared" si="4"/>
        <v>0</v>
      </c>
      <c r="Z126" s="1205"/>
      <c r="AA126" s="1205"/>
      <c r="AB126" s="1205"/>
      <c r="AC126" s="1208">
        <f t="shared" si="5"/>
        <v>0</v>
      </c>
      <c r="AD126" s="1205"/>
      <c r="AE126" s="1205"/>
      <c r="AF126" s="1208">
        <f t="shared" si="6"/>
        <v>0</v>
      </c>
      <c r="AG126" s="1205"/>
      <c r="AH126" s="1205"/>
      <c r="AI126" s="994"/>
      <c r="AJ126" s="994"/>
      <c r="AK126" s="994"/>
      <c r="AL126" s="994"/>
      <c r="AM126" s="994"/>
    </row>
    <row r="127">
      <c r="A127" s="1211"/>
      <c r="B127" s="1205"/>
      <c r="C127" s="1205"/>
      <c r="D127" s="1211"/>
      <c r="E127" s="1211"/>
      <c r="F127" s="1206">
        <f t="shared" si="1"/>
        <v>0</v>
      </c>
      <c r="G127" s="1205"/>
      <c r="H127" s="1205"/>
      <c r="I127" s="1205"/>
      <c r="J127" s="1208">
        <f t="shared" si="2"/>
        <v>0</v>
      </c>
      <c r="K127" s="1205"/>
      <c r="L127" s="1205"/>
      <c r="M127" s="1208">
        <f t="shared" si="3"/>
        <v>0</v>
      </c>
      <c r="N127" s="1205"/>
      <c r="O127" s="1205"/>
      <c r="P127" s="994"/>
      <c r="Q127" s="994"/>
      <c r="R127" s="994"/>
      <c r="S127" s="994"/>
      <c r="T127" s="1205"/>
      <c r="U127" s="1205"/>
      <c r="V127" s="1205"/>
      <c r="W127" s="1205"/>
      <c r="X127" s="1205"/>
      <c r="Y127" s="1206">
        <f t="shared" si="4"/>
        <v>0</v>
      </c>
      <c r="Z127" s="1205"/>
      <c r="AA127" s="1205"/>
      <c r="AB127" s="1205"/>
      <c r="AC127" s="1208">
        <f t="shared" si="5"/>
        <v>0</v>
      </c>
      <c r="AD127" s="1205"/>
      <c r="AE127" s="1205"/>
      <c r="AF127" s="1208">
        <f t="shared" si="6"/>
        <v>0</v>
      </c>
      <c r="AG127" s="1205"/>
      <c r="AH127" s="1205"/>
      <c r="AI127" s="994"/>
      <c r="AJ127" s="994"/>
      <c r="AK127" s="994"/>
      <c r="AL127" s="994"/>
      <c r="AM127" s="994"/>
    </row>
    <row r="128">
      <c r="A128" s="1211"/>
      <c r="B128" s="1205"/>
      <c r="C128" s="1205"/>
      <c r="D128" s="1211"/>
      <c r="E128" s="1211"/>
      <c r="F128" s="1206">
        <f t="shared" si="1"/>
        <v>0</v>
      </c>
      <c r="G128" s="1205"/>
      <c r="H128" s="1205"/>
      <c r="I128" s="1205"/>
      <c r="J128" s="1208">
        <f t="shared" si="2"/>
        <v>0</v>
      </c>
      <c r="K128" s="1205"/>
      <c r="L128" s="1205"/>
      <c r="M128" s="1208">
        <f t="shared" si="3"/>
        <v>0</v>
      </c>
      <c r="N128" s="1205"/>
      <c r="O128" s="1205"/>
      <c r="P128" s="994"/>
      <c r="Q128" s="994"/>
      <c r="R128" s="994"/>
      <c r="S128" s="994"/>
      <c r="T128" s="1205"/>
      <c r="U128" s="1205"/>
      <c r="V128" s="1205"/>
      <c r="W128" s="1205"/>
      <c r="X128" s="1205"/>
      <c r="Y128" s="1206">
        <f t="shared" si="4"/>
        <v>0</v>
      </c>
      <c r="Z128" s="1205"/>
      <c r="AA128" s="1205"/>
      <c r="AB128" s="1205"/>
      <c r="AC128" s="1208">
        <f t="shared" si="5"/>
        <v>0</v>
      </c>
      <c r="AD128" s="1205"/>
      <c r="AE128" s="1205"/>
      <c r="AF128" s="1208">
        <f t="shared" si="6"/>
        <v>0</v>
      </c>
      <c r="AG128" s="1205"/>
      <c r="AH128" s="1205"/>
      <c r="AI128" s="994"/>
      <c r="AJ128" s="994"/>
      <c r="AK128" s="994"/>
      <c r="AL128" s="994"/>
      <c r="AM128" s="994"/>
    </row>
    <row r="129">
      <c r="A129" s="1211"/>
      <c r="B129" s="1205"/>
      <c r="C129" s="1205"/>
      <c r="D129" s="1211"/>
      <c r="E129" s="1211"/>
      <c r="F129" s="1206">
        <f t="shared" si="1"/>
        <v>0</v>
      </c>
      <c r="G129" s="1205"/>
      <c r="H129" s="1205"/>
      <c r="I129" s="1205"/>
      <c r="J129" s="1208">
        <f t="shared" si="2"/>
        <v>0</v>
      </c>
      <c r="K129" s="1205"/>
      <c r="L129" s="1205"/>
      <c r="M129" s="1208">
        <f t="shared" si="3"/>
        <v>0</v>
      </c>
      <c r="N129" s="1205"/>
      <c r="O129" s="1205"/>
      <c r="P129" s="994"/>
      <c r="Q129" s="994"/>
      <c r="R129" s="994"/>
      <c r="S129" s="994"/>
      <c r="T129" s="1205"/>
      <c r="U129" s="1205"/>
      <c r="V129" s="1205"/>
      <c r="W129" s="1205"/>
      <c r="X129" s="1205"/>
      <c r="Y129" s="1206">
        <f t="shared" si="4"/>
        <v>0</v>
      </c>
      <c r="Z129" s="1205"/>
      <c r="AA129" s="1205"/>
      <c r="AB129" s="1205"/>
      <c r="AC129" s="1208">
        <f t="shared" si="5"/>
        <v>0</v>
      </c>
      <c r="AD129" s="1205"/>
      <c r="AE129" s="1205"/>
      <c r="AF129" s="1208">
        <f t="shared" si="6"/>
        <v>0</v>
      </c>
      <c r="AG129" s="1205"/>
      <c r="AH129" s="1205"/>
      <c r="AI129" s="994"/>
      <c r="AJ129" s="994"/>
      <c r="AK129" s="994"/>
      <c r="AL129" s="994"/>
      <c r="AM129" s="994"/>
    </row>
    <row r="130">
      <c r="A130" s="1211"/>
      <c r="B130" s="1205"/>
      <c r="C130" s="1205"/>
      <c r="D130" s="1211"/>
      <c r="E130" s="1211"/>
      <c r="F130" s="1206">
        <f t="shared" si="1"/>
        <v>0</v>
      </c>
      <c r="G130" s="1205"/>
      <c r="H130" s="1205"/>
      <c r="I130" s="1205"/>
      <c r="J130" s="1205"/>
      <c r="K130" s="1205"/>
      <c r="L130" s="1205"/>
      <c r="M130" s="1208">
        <f t="shared" si="3"/>
        <v>0</v>
      </c>
      <c r="N130" s="1205"/>
      <c r="O130" s="1205"/>
      <c r="P130" s="994"/>
      <c r="Q130" s="994"/>
      <c r="R130" s="994"/>
      <c r="S130" s="994"/>
      <c r="T130" s="1205"/>
      <c r="U130" s="1205"/>
      <c r="V130" s="1205"/>
      <c r="W130" s="1205"/>
      <c r="X130" s="1205"/>
      <c r="Y130" s="1206">
        <f t="shared" si="4"/>
        <v>0</v>
      </c>
      <c r="Z130" s="1205"/>
      <c r="AA130" s="1205"/>
      <c r="AB130" s="1205"/>
      <c r="AC130" s="1205"/>
      <c r="AD130" s="1205"/>
      <c r="AE130" s="1205"/>
      <c r="AF130" s="1208">
        <f t="shared" si="6"/>
        <v>0</v>
      </c>
      <c r="AG130" s="1205"/>
      <c r="AH130" s="1205"/>
      <c r="AI130" s="994"/>
      <c r="AJ130" s="994"/>
      <c r="AK130" s="994"/>
      <c r="AL130" s="994"/>
      <c r="AM130" s="994"/>
    </row>
    <row r="131">
      <c r="A131" s="1211"/>
      <c r="B131" s="1205"/>
      <c r="C131" s="1205"/>
      <c r="D131" s="1211"/>
      <c r="E131" s="1211"/>
      <c r="F131" s="1206">
        <f t="shared" si="1"/>
        <v>0</v>
      </c>
      <c r="G131" s="1205"/>
      <c r="H131" s="1205"/>
      <c r="I131" s="1205"/>
      <c r="J131" s="1205"/>
      <c r="K131" s="1205"/>
      <c r="L131" s="1205"/>
      <c r="M131" s="1208">
        <f t="shared" si="3"/>
        <v>0</v>
      </c>
      <c r="N131" s="1205"/>
      <c r="O131" s="1205"/>
      <c r="P131" s="994"/>
      <c r="Q131" s="994"/>
      <c r="R131" s="994"/>
      <c r="S131" s="994"/>
      <c r="T131" s="1205"/>
      <c r="U131" s="1205"/>
      <c r="V131" s="1205"/>
      <c r="W131" s="1205"/>
      <c r="X131" s="1205"/>
      <c r="Y131" s="1206">
        <f t="shared" si="4"/>
        <v>0</v>
      </c>
      <c r="Z131" s="1205"/>
      <c r="AA131" s="1205"/>
      <c r="AB131" s="1205"/>
      <c r="AC131" s="1205"/>
      <c r="AD131" s="1205"/>
      <c r="AE131" s="1205"/>
      <c r="AF131" s="1208">
        <f t="shared" si="6"/>
        <v>0</v>
      </c>
      <c r="AG131" s="1205"/>
      <c r="AH131" s="1205"/>
      <c r="AI131" s="994"/>
      <c r="AJ131" s="994"/>
      <c r="AK131" s="994"/>
      <c r="AL131" s="994"/>
      <c r="AM131" s="994"/>
    </row>
    <row r="132">
      <c r="A132" s="1211"/>
      <c r="B132" s="1205"/>
      <c r="C132" s="1205"/>
      <c r="D132" s="1211"/>
      <c r="E132" s="1211"/>
      <c r="F132" s="1206">
        <f t="shared" si="1"/>
        <v>0</v>
      </c>
      <c r="G132" s="1205"/>
      <c r="H132" s="1205"/>
      <c r="I132" s="1205"/>
      <c r="J132" s="1205"/>
      <c r="K132" s="1205"/>
      <c r="L132" s="1205"/>
      <c r="M132" s="1208">
        <f t="shared" si="3"/>
        <v>0</v>
      </c>
      <c r="N132" s="1205"/>
      <c r="O132" s="1205"/>
      <c r="P132" s="994"/>
      <c r="Q132" s="994"/>
      <c r="R132" s="994"/>
      <c r="S132" s="994"/>
      <c r="T132" s="1205"/>
      <c r="U132" s="1205"/>
      <c r="V132" s="1205"/>
      <c r="W132" s="1205"/>
      <c r="X132" s="1205"/>
      <c r="Y132" s="1206">
        <f t="shared" si="4"/>
        <v>0</v>
      </c>
      <c r="Z132" s="1205"/>
      <c r="AA132" s="1205"/>
      <c r="AB132" s="1205"/>
      <c r="AC132" s="1205"/>
      <c r="AD132" s="1205"/>
      <c r="AE132" s="1205"/>
      <c r="AF132" s="1208">
        <f t="shared" si="6"/>
        <v>0</v>
      </c>
      <c r="AG132" s="1205"/>
      <c r="AH132" s="1205"/>
      <c r="AI132" s="994"/>
      <c r="AJ132" s="994"/>
      <c r="AK132" s="994"/>
      <c r="AL132" s="994"/>
      <c r="AM132" s="994"/>
    </row>
    <row r="133">
      <c r="A133" s="1211"/>
      <c r="B133" s="1205"/>
      <c r="C133" s="1205"/>
      <c r="D133" s="1211"/>
      <c r="E133" s="1211"/>
      <c r="F133" s="1206">
        <f t="shared" si="1"/>
        <v>0</v>
      </c>
      <c r="G133" s="1205"/>
      <c r="H133" s="1205"/>
      <c r="I133" s="1205"/>
      <c r="J133" s="1205"/>
      <c r="K133" s="1205"/>
      <c r="L133" s="1205"/>
      <c r="M133" s="1208">
        <f t="shared" si="3"/>
        <v>0</v>
      </c>
      <c r="N133" s="1205"/>
      <c r="O133" s="1205"/>
      <c r="P133" s="994"/>
      <c r="Q133" s="994"/>
      <c r="R133" s="994"/>
      <c r="S133" s="994"/>
      <c r="T133" s="1205"/>
      <c r="U133" s="1205"/>
      <c r="V133" s="1205"/>
      <c r="W133" s="1205"/>
      <c r="X133" s="1205"/>
      <c r="Y133" s="1206">
        <f t="shared" si="4"/>
        <v>0</v>
      </c>
      <c r="Z133" s="1205"/>
      <c r="AA133" s="1205"/>
      <c r="AB133" s="1205"/>
      <c r="AC133" s="1205"/>
      <c r="AD133" s="1205"/>
      <c r="AE133" s="1205"/>
      <c r="AF133" s="1208">
        <f t="shared" si="6"/>
        <v>0</v>
      </c>
      <c r="AG133" s="1205"/>
      <c r="AH133" s="1205"/>
      <c r="AI133" s="994"/>
      <c r="AJ133" s="994"/>
      <c r="AK133" s="994"/>
      <c r="AL133" s="994"/>
      <c r="AM133" s="994"/>
    </row>
    <row r="134">
      <c r="A134" s="1211"/>
      <c r="B134" s="1205"/>
      <c r="C134" s="1205"/>
      <c r="D134" s="1205"/>
      <c r="E134" s="1205"/>
      <c r="F134" s="1206">
        <f t="shared" si="1"/>
        <v>0</v>
      </c>
      <c r="G134" s="1205"/>
      <c r="H134" s="1205"/>
      <c r="I134" s="1205"/>
      <c r="J134" s="1205"/>
      <c r="K134" s="1205"/>
      <c r="L134" s="1205"/>
      <c r="M134" s="1208">
        <f t="shared" si="3"/>
        <v>0</v>
      </c>
      <c r="N134" s="1205"/>
      <c r="O134" s="1205"/>
      <c r="P134" s="994"/>
      <c r="Q134" s="994"/>
      <c r="R134" s="994"/>
      <c r="S134" s="994"/>
      <c r="T134" s="1205"/>
      <c r="U134" s="1205"/>
      <c r="V134" s="1205"/>
      <c r="W134" s="1205"/>
      <c r="X134" s="1205"/>
      <c r="Y134" s="1206">
        <f t="shared" si="4"/>
        <v>0</v>
      </c>
      <c r="Z134" s="1205"/>
      <c r="AA134" s="1205"/>
      <c r="AB134" s="1205"/>
      <c r="AC134" s="1205"/>
      <c r="AD134" s="1205"/>
      <c r="AE134" s="1205"/>
      <c r="AF134" s="1208">
        <f t="shared" si="6"/>
        <v>0</v>
      </c>
      <c r="AG134" s="1205"/>
      <c r="AH134" s="1205"/>
      <c r="AI134" s="994"/>
      <c r="AJ134" s="994"/>
      <c r="AK134" s="994"/>
      <c r="AL134" s="994"/>
      <c r="AM134" s="994"/>
    </row>
    <row r="135">
      <c r="A135" s="1205"/>
      <c r="B135" s="1205"/>
      <c r="C135" s="1205"/>
      <c r="D135" s="1205"/>
      <c r="E135" s="1205"/>
      <c r="F135" s="1206">
        <f t="shared" si="1"/>
        <v>0</v>
      </c>
      <c r="G135" s="1205"/>
      <c r="H135" s="1205"/>
      <c r="I135" s="1205"/>
      <c r="J135" s="1205"/>
      <c r="K135" s="1205"/>
      <c r="L135" s="1205"/>
      <c r="M135" s="1208">
        <f t="shared" si="3"/>
        <v>0</v>
      </c>
      <c r="N135" s="1205"/>
      <c r="O135" s="1205"/>
      <c r="P135" s="994"/>
      <c r="Q135" s="994"/>
      <c r="R135" s="994"/>
      <c r="S135" s="994"/>
      <c r="T135" s="1205"/>
      <c r="U135" s="1205"/>
      <c r="V135" s="1205"/>
      <c r="W135" s="1205"/>
      <c r="X135" s="1205"/>
      <c r="Y135" s="1206">
        <f t="shared" si="4"/>
        <v>0</v>
      </c>
      <c r="Z135" s="1205"/>
      <c r="AA135" s="1205"/>
      <c r="AB135" s="1205"/>
      <c r="AC135" s="1205"/>
      <c r="AD135" s="1205"/>
      <c r="AE135" s="1205"/>
      <c r="AF135" s="1208">
        <f t="shared" si="6"/>
        <v>0</v>
      </c>
      <c r="AG135" s="1205"/>
      <c r="AH135" s="1205"/>
      <c r="AI135" s="994"/>
      <c r="AJ135" s="994"/>
      <c r="AK135" s="994"/>
      <c r="AL135" s="994"/>
      <c r="AM135" s="994"/>
    </row>
    <row r="136">
      <c r="A136" s="1205"/>
      <c r="B136" s="1205"/>
      <c r="C136" s="1205"/>
      <c r="D136" s="1205"/>
      <c r="E136" s="1205"/>
      <c r="F136" s="1206">
        <f t="shared" si="1"/>
        <v>0</v>
      </c>
      <c r="G136" s="1205"/>
      <c r="H136" s="1205"/>
      <c r="I136" s="1205"/>
      <c r="J136" s="1205"/>
      <c r="K136" s="1205"/>
      <c r="L136" s="1205"/>
      <c r="M136" s="1208">
        <f t="shared" si="3"/>
        <v>0</v>
      </c>
      <c r="N136" s="1205"/>
      <c r="O136" s="1205"/>
      <c r="P136" s="994"/>
      <c r="Q136" s="994"/>
      <c r="R136" s="994"/>
      <c r="S136" s="994"/>
      <c r="T136" s="1205"/>
      <c r="U136" s="1205"/>
      <c r="V136" s="1205"/>
      <c r="W136" s="1205"/>
      <c r="X136" s="1205"/>
      <c r="Y136" s="1206">
        <f t="shared" si="4"/>
        <v>0</v>
      </c>
      <c r="Z136" s="1205"/>
      <c r="AA136" s="1205"/>
      <c r="AB136" s="1205"/>
      <c r="AC136" s="1205"/>
      <c r="AD136" s="1205"/>
      <c r="AE136" s="1205"/>
      <c r="AF136" s="1208">
        <f t="shared" si="6"/>
        <v>0</v>
      </c>
      <c r="AG136" s="1205"/>
      <c r="AH136" s="1205"/>
      <c r="AI136" s="994"/>
      <c r="AJ136" s="994"/>
      <c r="AK136" s="994"/>
      <c r="AL136" s="994"/>
      <c r="AM136" s="994"/>
    </row>
    <row r="137">
      <c r="A137" s="1205"/>
      <c r="B137" s="1205"/>
      <c r="C137" s="1205"/>
      <c r="D137" s="1205"/>
      <c r="E137" s="1205"/>
      <c r="F137" s="1206">
        <f t="shared" si="1"/>
        <v>0</v>
      </c>
      <c r="G137" s="1205"/>
      <c r="H137" s="1205"/>
      <c r="I137" s="1205"/>
      <c r="J137" s="1205"/>
      <c r="K137" s="1205"/>
      <c r="L137" s="1205"/>
      <c r="M137" s="1208">
        <f t="shared" si="3"/>
        <v>0</v>
      </c>
      <c r="N137" s="1205"/>
      <c r="O137" s="1205"/>
      <c r="P137" s="994"/>
      <c r="Q137" s="994"/>
      <c r="R137" s="994"/>
      <c r="S137" s="994"/>
      <c r="T137" s="1205"/>
      <c r="U137" s="1205"/>
      <c r="V137" s="1205"/>
      <c r="W137" s="1205"/>
      <c r="X137" s="1205"/>
      <c r="Y137" s="1206">
        <f t="shared" si="4"/>
        <v>0</v>
      </c>
      <c r="Z137" s="1205"/>
      <c r="AA137" s="1205"/>
      <c r="AB137" s="1205"/>
      <c r="AC137" s="1205"/>
      <c r="AD137" s="1205"/>
      <c r="AE137" s="1205"/>
      <c r="AF137" s="1208">
        <f t="shared" si="6"/>
        <v>0</v>
      </c>
      <c r="AG137" s="1205"/>
      <c r="AH137" s="1205"/>
      <c r="AI137" s="994"/>
      <c r="AJ137" s="994"/>
      <c r="AK137" s="994"/>
      <c r="AL137" s="994"/>
      <c r="AM137" s="994"/>
    </row>
    <row r="138">
      <c r="A138" s="1205"/>
      <c r="B138" s="1205"/>
      <c r="C138" s="1205"/>
      <c r="D138" s="1205"/>
      <c r="E138" s="1205"/>
      <c r="F138" s="1206">
        <f t="shared" si="1"/>
        <v>0</v>
      </c>
      <c r="G138" s="1205"/>
      <c r="H138" s="1205"/>
      <c r="I138" s="1205"/>
      <c r="J138" s="1205"/>
      <c r="K138" s="1205"/>
      <c r="L138" s="1205"/>
      <c r="M138" s="1208">
        <f t="shared" si="3"/>
        <v>0</v>
      </c>
      <c r="N138" s="1205"/>
      <c r="O138" s="1205"/>
      <c r="P138" s="994"/>
      <c r="Q138" s="994"/>
      <c r="R138" s="994"/>
      <c r="S138" s="994"/>
      <c r="T138" s="1205"/>
      <c r="U138" s="1205"/>
      <c r="V138" s="1205"/>
      <c r="W138" s="1205"/>
      <c r="X138" s="1205"/>
      <c r="Y138" s="1206">
        <f t="shared" si="4"/>
        <v>0</v>
      </c>
      <c r="Z138" s="1205"/>
      <c r="AA138" s="1205"/>
      <c r="AB138" s="1205"/>
      <c r="AC138" s="1205"/>
      <c r="AD138" s="1205"/>
      <c r="AE138" s="1205"/>
      <c r="AF138" s="1208">
        <f t="shared" si="6"/>
        <v>0</v>
      </c>
      <c r="AG138" s="1205"/>
      <c r="AH138" s="1205"/>
      <c r="AI138" s="994"/>
      <c r="AJ138" s="994"/>
      <c r="AK138" s="994"/>
      <c r="AL138" s="994"/>
      <c r="AM138" s="994"/>
    </row>
    <row r="139">
      <c r="A139" s="1205"/>
      <c r="B139" s="1205"/>
      <c r="C139" s="1205"/>
      <c r="D139" s="1205"/>
      <c r="E139" s="1205"/>
      <c r="F139" s="1206">
        <f t="shared" si="1"/>
        <v>0</v>
      </c>
      <c r="G139" s="1205"/>
      <c r="H139" s="1205"/>
      <c r="I139" s="1205"/>
      <c r="J139" s="1205"/>
      <c r="K139" s="1205"/>
      <c r="L139" s="1205"/>
      <c r="M139" s="1208">
        <f t="shared" si="3"/>
        <v>0</v>
      </c>
      <c r="N139" s="1205"/>
      <c r="O139" s="1205"/>
      <c r="P139" s="994"/>
      <c r="Q139" s="994"/>
      <c r="R139" s="994"/>
      <c r="S139" s="994"/>
      <c r="T139" s="1205"/>
      <c r="U139" s="1205"/>
      <c r="V139" s="1205"/>
      <c r="W139" s="1205"/>
      <c r="X139" s="1205"/>
      <c r="Y139" s="1206">
        <f t="shared" si="4"/>
        <v>0</v>
      </c>
      <c r="Z139" s="1205"/>
      <c r="AA139" s="1205"/>
      <c r="AB139" s="1205"/>
      <c r="AC139" s="1205"/>
      <c r="AD139" s="1205"/>
      <c r="AE139" s="1205"/>
      <c r="AF139" s="1208">
        <f t="shared" si="6"/>
        <v>0</v>
      </c>
      <c r="AG139" s="1205"/>
      <c r="AH139" s="1205"/>
      <c r="AI139" s="994"/>
      <c r="AJ139" s="994"/>
      <c r="AK139" s="994"/>
      <c r="AL139" s="994"/>
      <c r="AM139" s="994"/>
    </row>
    <row r="140">
      <c r="A140" s="1205"/>
      <c r="B140" s="1205"/>
      <c r="C140" s="1205"/>
      <c r="D140" s="1205"/>
      <c r="E140" s="1205"/>
      <c r="F140" s="1206">
        <f t="shared" si="1"/>
        <v>0</v>
      </c>
      <c r="G140" s="1205"/>
      <c r="H140" s="1205"/>
      <c r="I140" s="1205"/>
      <c r="J140" s="1205"/>
      <c r="K140" s="1205"/>
      <c r="L140" s="1205"/>
      <c r="M140" s="1208">
        <f t="shared" si="3"/>
        <v>0</v>
      </c>
      <c r="N140" s="1205"/>
      <c r="O140" s="1205"/>
      <c r="P140" s="994"/>
      <c r="Q140" s="994"/>
      <c r="R140" s="994"/>
      <c r="S140" s="994"/>
      <c r="T140" s="1205"/>
      <c r="U140" s="1205"/>
      <c r="V140" s="1205"/>
      <c r="W140" s="1205"/>
      <c r="X140" s="1205"/>
      <c r="Y140" s="1206">
        <f t="shared" si="4"/>
        <v>0</v>
      </c>
      <c r="Z140" s="1205"/>
      <c r="AA140" s="1205"/>
      <c r="AB140" s="1205"/>
      <c r="AC140" s="1205"/>
      <c r="AD140" s="1205"/>
      <c r="AE140" s="1205"/>
      <c r="AF140" s="1208">
        <f t="shared" si="6"/>
        <v>0</v>
      </c>
      <c r="AG140" s="1205"/>
      <c r="AH140" s="1205"/>
      <c r="AI140" s="994"/>
      <c r="AJ140" s="994"/>
      <c r="AK140" s="994"/>
      <c r="AL140" s="994"/>
      <c r="AM140" s="994"/>
    </row>
    <row r="141">
      <c r="A141" s="1205"/>
      <c r="B141" s="1205"/>
      <c r="C141" s="1205"/>
      <c r="D141" s="1205"/>
      <c r="E141" s="1205"/>
      <c r="F141" s="1206">
        <f t="shared" si="1"/>
        <v>0</v>
      </c>
      <c r="G141" s="1205"/>
      <c r="H141" s="1205"/>
      <c r="I141" s="1205"/>
      <c r="J141" s="1205"/>
      <c r="K141" s="1205"/>
      <c r="L141" s="1205"/>
      <c r="M141" s="1208">
        <f t="shared" si="3"/>
        <v>0</v>
      </c>
      <c r="N141" s="1205"/>
      <c r="O141" s="1205"/>
      <c r="P141" s="994"/>
      <c r="Q141" s="994"/>
      <c r="R141" s="994"/>
      <c r="S141" s="994"/>
      <c r="T141" s="1205"/>
      <c r="U141" s="1205"/>
      <c r="V141" s="1205"/>
      <c r="W141" s="1205"/>
      <c r="X141" s="1205"/>
      <c r="Y141" s="1206">
        <f t="shared" si="4"/>
        <v>0</v>
      </c>
      <c r="Z141" s="1205"/>
      <c r="AA141" s="1205"/>
      <c r="AB141" s="1205"/>
      <c r="AC141" s="1205"/>
      <c r="AD141" s="1205"/>
      <c r="AE141" s="1205"/>
      <c r="AF141" s="1208">
        <f t="shared" si="6"/>
        <v>0</v>
      </c>
      <c r="AG141" s="1205"/>
      <c r="AH141" s="1205"/>
      <c r="AI141" s="994"/>
      <c r="AJ141" s="994"/>
      <c r="AK141" s="994"/>
      <c r="AL141" s="994"/>
      <c r="AM141" s="994"/>
    </row>
    <row r="142">
      <c r="A142" s="1205"/>
      <c r="B142" s="1205"/>
      <c r="C142" s="1205"/>
      <c r="D142" s="1205"/>
      <c r="E142" s="1205"/>
      <c r="F142" s="1206">
        <f t="shared" si="1"/>
        <v>0</v>
      </c>
      <c r="G142" s="1205"/>
      <c r="H142" s="1205"/>
      <c r="I142" s="1205"/>
      <c r="J142" s="1205"/>
      <c r="K142" s="1205"/>
      <c r="L142" s="1205"/>
      <c r="M142" s="1208">
        <f t="shared" si="3"/>
        <v>0</v>
      </c>
      <c r="N142" s="1205"/>
      <c r="O142" s="1205"/>
      <c r="P142" s="994"/>
      <c r="Q142" s="994"/>
      <c r="R142" s="994"/>
      <c r="S142" s="994"/>
      <c r="T142" s="1205"/>
      <c r="U142" s="1205"/>
      <c r="V142" s="1205"/>
      <c r="W142" s="1205"/>
      <c r="X142" s="1205"/>
      <c r="Y142" s="1206">
        <f t="shared" si="4"/>
        <v>0</v>
      </c>
      <c r="Z142" s="1205"/>
      <c r="AA142" s="1205"/>
      <c r="AB142" s="1205"/>
      <c r="AC142" s="1205"/>
      <c r="AD142" s="1205"/>
      <c r="AE142" s="1205"/>
      <c r="AF142" s="1208">
        <f t="shared" si="6"/>
        <v>0</v>
      </c>
      <c r="AG142" s="1205"/>
      <c r="AH142" s="1205"/>
      <c r="AI142" s="994"/>
      <c r="AJ142" s="994"/>
      <c r="AK142" s="994"/>
      <c r="AL142" s="994"/>
      <c r="AM142" s="994"/>
    </row>
    <row r="143">
      <c r="A143" s="1205"/>
      <c r="B143" s="1205"/>
      <c r="C143" s="1205"/>
      <c r="D143" s="1205"/>
      <c r="E143" s="1205"/>
      <c r="F143" s="1206">
        <f t="shared" si="1"/>
        <v>0</v>
      </c>
      <c r="G143" s="1205"/>
      <c r="H143" s="1205"/>
      <c r="I143" s="1205"/>
      <c r="J143" s="1205"/>
      <c r="K143" s="1205"/>
      <c r="L143" s="1205"/>
      <c r="M143" s="1208">
        <f t="shared" si="3"/>
        <v>0</v>
      </c>
      <c r="N143" s="1205"/>
      <c r="O143" s="1205"/>
      <c r="P143" s="994"/>
      <c r="Q143" s="994"/>
      <c r="R143" s="994"/>
      <c r="S143" s="994"/>
      <c r="T143" s="1205"/>
      <c r="U143" s="1205"/>
      <c r="V143" s="1205"/>
      <c r="W143" s="1205"/>
      <c r="X143" s="1205"/>
      <c r="Y143" s="1206">
        <f t="shared" si="4"/>
        <v>0</v>
      </c>
      <c r="Z143" s="1205"/>
      <c r="AA143" s="1205"/>
      <c r="AB143" s="1205"/>
      <c r="AC143" s="1205"/>
      <c r="AD143" s="1205"/>
      <c r="AE143" s="1205"/>
      <c r="AF143" s="1208">
        <f t="shared" si="6"/>
        <v>0</v>
      </c>
      <c r="AG143" s="1205"/>
      <c r="AH143" s="1205"/>
      <c r="AI143" s="994"/>
      <c r="AJ143" s="994"/>
      <c r="AK143" s="994"/>
      <c r="AL143" s="994"/>
      <c r="AM143" s="994"/>
    </row>
    <row r="144">
      <c r="A144" s="1205"/>
      <c r="B144" s="1205"/>
      <c r="C144" s="1205"/>
      <c r="D144" s="1205"/>
      <c r="E144" s="1205"/>
      <c r="F144" s="1206">
        <f t="shared" si="1"/>
        <v>0</v>
      </c>
      <c r="G144" s="1205"/>
      <c r="H144" s="1205"/>
      <c r="I144" s="1205"/>
      <c r="J144" s="1205"/>
      <c r="K144" s="1205"/>
      <c r="L144" s="1205"/>
      <c r="M144" s="1208">
        <f t="shared" si="3"/>
        <v>0</v>
      </c>
      <c r="N144" s="1205"/>
      <c r="O144" s="1205"/>
      <c r="P144" s="994"/>
      <c r="Q144" s="994"/>
      <c r="R144" s="994"/>
      <c r="S144" s="994"/>
      <c r="T144" s="1205"/>
      <c r="U144" s="1205"/>
      <c r="V144" s="1205"/>
      <c r="W144" s="1205"/>
      <c r="X144" s="1205"/>
      <c r="Y144" s="1206">
        <f t="shared" si="4"/>
        <v>0</v>
      </c>
      <c r="Z144" s="1205"/>
      <c r="AA144" s="1205"/>
      <c r="AB144" s="1205"/>
      <c r="AC144" s="1205"/>
      <c r="AD144" s="1205"/>
      <c r="AE144" s="1205"/>
      <c r="AF144" s="1208">
        <f t="shared" si="6"/>
        <v>0</v>
      </c>
      <c r="AG144" s="1205"/>
      <c r="AH144" s="1205"/>
      <c r="AI144" s="994"/>
      <c r="AJ144" s="994"/>
      <c r="AK144" s="994"/>
      <c r="AL144" s="994"/>
      <c r="AM144" s="994"/>
    </row>
    <row r="145">
      <c r="A145" s="1205"/>
      <c r="B145" s="1205"/>
      <c r="C145" s="1205"/>
      <c r="D145" s="1205"/>
      <c r="E145" s="1205"/>
      <c r="F145" s="1206">
        <f t="shared" si="1"/>
        <v>0</v>
      </c>
      <c r="G145" s="1205"/>
      <c r="H145" s="1205"/>
      <c r="I145" s="1205"/>
      <c r="J145" s="1205"/>
      <c r="K145" s="1205"/>
      <c r="L145" s="1205"/>
      <c r="M145" s="1208">
        <f t="shared" si="3"/>
        <v>0</v>
      </c>
      <c r="N145" s="1205"/>
      <c r="O145" s="1205"/>
      <c r="P145" s="994"/>
      <c r="Q145" s="994"/>
      <c r="R145" s="994"/>
      <c r="S145" s="994"/>
      <c r="T145" s="1205"/>
      <c r="U145" s="1205"/>
      <c r="V145" s="1205"/>
      <c r="W145" s="1205"/>
      <c r="X145" s="1205"/>
      <c r="Y145" s="1206">
        <f t="shared" si="4"/>
        <v>0</v>
      </c>
      <c r="Z145" s="1205"/>
      <c r="AA145" s="1205"/>
      <c r="AB145" s="1205"/>
      <c r="AC145" s="1205"/>
      <c r="AD145" s="1205"/>
      <c r="AE145" s="1205"/>
      <c r="AF145" s="1208">
        <f t="shared" si="6"/>
        <v>0</v>
      </c>
      <c r="AG145" s="1205"/>
      <c r="AH145" s="1205"/>
      <c r="AI145" s="994"/>
      <c r="AJ145" s="994"/>
      <c r="AK145" s="994"/>
      <c r="AL145" s="994"/>
      <c r="AM145" s="994"/>
    </row>
    <row r="146">
      <c r="A146" s="1205"/>
      <c r="B146" s="1205"/>
      <c r="C146" s="1205"/>
      <c r="D146" s="1205"/>
      <c r="E146" s="1205"/>
      <c r="F146" s="1206">
        <f t="shared" si="1"/>
        <v>0</v>
      </c>
      <c r="G146" s="1205"/>
      <c r="H146" s="1205"/>
      <c r="I146" s="1205"/>
      <c r="J146" s="1205"/>
      <c r="K146" s="1205"/>
      <c r="L146" s="1205"/>
      <c r="M146" s="1208">
        <f t="shared" si="3"/>
        <v>0</v>
      </c>
      <c r="N146" s="1205"/>
      <c r="O146" s="1205"/>
      <c r="P146" s="994"/>
      <c r="Q146" s="994"/>
      <c r="R146" s="994"/>
      <c r="S146" s="994"/>
      <c r="T146" s="1205"/>
      <c r="U146" s="1205"/>
      <c r="V146" s="1205"/>
      <c r="W146" s="1205"/>
      <c r="X146" s="1205"/>
      <c r="Y146" s="1206">
        <f t="shared" si="4"/>
        <v>0</v>
      </c>
      <c r="Z146" s="1205"/>
      <c r="AA146" s="1205"/>
      <c r="AB146" s="1205"/>
      <c r="AC146" s="1205"/>
      <c r="AD146" s="1205"/>
      <c r="AE146" s="1205"/>
      <c r="AF146" s="1208">
        <f t="shared" si="6"/>
        <v>0</v>
      </c>
      <c r="AG146" s="1205"/>
      <c r="AH146" s="1205"/>
      <c r="AI146" s="994"/>
      <c r="AJ146" s="994"/>
      <c r="AK146" s="994"/>
      <c r="AL146" s="994"/>
      <c r="AM146" s="994"/>
    </row>
    <row r="147">
      <c r="A147" s="1205"/>
      <c r="B147" s="1205"/>
      <c r="C147" s="1205"/>
      <c r="D147" s="1205"/>
      <c r="E147" s="1205"/>
      <c r="F147" s="1206">
        <f t="shared" si="1"/>
        <v>0</v>
      </c>
      <c r="G147" s="1205"/>
      <c r="H147" s="1205"/>
      <c r="I147" s="1205"/>
      <c r="J147" s="1205"/>
      <c r="K147" s="1205"/>
      <c r="L147" s="1205"/>
      <c r="M147" s="1208">
        <f t="shared" si="3"/>
        <v>0</v>
      </c>
      <c r="N147" s="1205"/>
      <c r="O147" s="1205"/>
      <c r="P147" s="994"/>
      <c r="Q147" s="994"/>
      <c r="R147" s="994"/>
      <c r="S147" s="994"/>
      <c r="T147" s="1205"/>
      <c r="U147" s="1205"/>
      <c r="V147" s="1205"/>
      <c r="W147" s="1205"/>
      <c r="X147" s="1205"/>
      <c r="Y147" s="1206">
        <f t="shared" si="4"/>
        <v>0</v>
      </c>
      <c r="Z147" s="1205"/>
      <c r="AA147" s="1205"/>
      <c r="AB147" s="1205"/>
      <c r="AC147" s="1205"/>
      <c r="AD147" s="1205"/>
      <c r="AE147" s="1205"/>
      <c r="AF147" s="1208">
        <f t="shared" si="6"/>
        <v>0</v>
      </c>
      <c r="AG147" s="1205"/>
      <c r="AH147" s="1205"/>
      <c r="AI147" s="994"/>
      <c r="AJ147" s="994"/>
      <c r="AK147" s="994"/>
      <c r="AL147" s="994"/>
      <c r="AM147" s="994"/>
    </row>
    <row r="148">
      <c r="A148" s="1205"/>
      <c r="B148" s="1205"/>
      <c r="C148" s="1205"/>
      <c r="D148" s="1205"/>
      <c r="E148" s="1205"/>
      <c r="F148" s="1206">
        <f t="shared" si="1"/>
        <v>0</v>
      </c>
      <c r="G148" s="1205"/>
      <c r="H148" s="1205"/>
      <c r="I148" s="1205"/>
      <c r="J148" s="1205"/>
      <c r="K148" s="1205"/>
      <c r="L148" s="1205"/>
      <c r="M148" s="1208">
        <f t="shared" si="3"/>
        <v>0</v>
      </c>
      <c r="N148" s="1205"/>
      <c r="O148" s="1205"/>
      <c r="P148" s="994"/>
      <c r="Q148" s="994"/>
      <c r="R148" s="994"/>
      <c r="S148" s="994"/>
      <c r="T148" s="1205"/>
      <c r="U148" s="1205"/>
      <c r="V148" s="1205"/>
      <c r="W148" s="1205"/>
      <c r="X148" s="1205"/>
      <c r="Y148" s="1206">
        <f t="shared" si="4"/>
        <v>0</v>
      </c>
      <c r="Z148" s="1205"/>
      <c r="AA148" s="1205"/>
      <c r="AB148" s="1205"/>
      <c r="AC148" s="1205"/>
      <c r="AD148" s="1205"/>
      <c r="AE148" s="1205"/>
      <c r="AF148" s="1208">
        <f t="shared" si="6"/>
        <v>0</v>
      </c>
      <c r="AG148" s="1205"/>
      <c r="AH148" s="1205"/>
      <c r="AI148" s="994"/>
      <c r="AJ148" s="994"/>
      <c r="AK148" s="994"/>
      <c r="AL148" s="994"/>
      <c r="AM148" s="994"/>
    </row>
    <row r="149">
      <c r="A149" s="1205"/>
      <c r="B149" s="1205"/>
      <c r="C149" s="1205"/>
      <c r="D149" s="1205"/>
      <c r="E149" s="1205"/>
      <c r="F149" s="1206">
        <f t="shared" si="1"/>
        <v>0</v>
      </c>
      <c r="G149" s="1205"/>
      <c r="H149" s="1205"/>
      <c r="I149" s="1205"/>
      <c r="J149" s="1205"/>
      <c r="K149" s="1205"/>
      <c r="L149" s="1205"/>
      <c r="M149" s="1208">
        <f t="shared" si="3"/>
        <v>0</v>
      </c>
      <c r="N149" s="1205"/>
      <c r="O149" s="1205"/>
      <c r="P149" s="994"/>
      <c r="Q149" s="994"/>
      <c r="R149" s="994"/>
      <c r="S149" s="994"/>
      <c r="T149" s="1205"/>
      <c r="U149" s="1205"/>
      <c r="V149" s="1205"/>
      <c r="W149" s="1205"/>
      <c r="X149" s="1205"/>
      <c r="Y149" s="1206">
        <f t="shared" si="4"/>
        <v>0</v>
      </c>
      <c r="Z149" s="1205"/>
      <c r="AA149" s="1205"/>
      <c r="AB149" s="1205"/>
      <c r="AC149" s="1205"/>
      <c r="AD149" s="1205"/>
      <c r="AE149" s="1205"/>
      <c r="AF149" s="1208">
        <f t="shared" si="6"/>
        <v>0</v>
      </c>
      <c r="AG149" s="1205"/>
      <c r="AH149" s="1205"/>
      <c r="AI149" s="994"/>
      <c r="AJ149" s="994"/>
      <c r="AK149" s="994"/>
      <c r="AL149" s="994"/>
      <c r="AM149" s="994"/>
    </row>
    <row r="150">
      <c r="A150" s="1205"/>
      <c r="B150" s="1205"/>
      <c r="C150" s="1205"/>
      <c r="D150" s="1205"/>
      <c r="E150" s="1205"/>
      <c r="F150" s="1206">
        <f t="shared" si="1"/>
        <v>0</v>
      </c>
      <c r="G150" s="1205"/>
      <c r="H150" s="1205"/>
      <c r="I150" s="1205"/>
      <c r="J150" s="1205"/>
      <c r="K150" s="1205"/>
      <c r="L150" s="1205"/>
      <c r="M150" s="1208">
        <f t="shared" si="3"/>
        <v>0</v>
      </c>
      <c r="N150" s="1205"/>
      <c r="O150" s="1205"/>
      <c r="P150" s="994"/>
      <c r="Q150" s="994"/>
      <c r="R150" s="994"/>
      <c r="S150" s="994"/>
      <c r="T150" s="1205"/>
      <c r="U150" s="1205"/>
      <c r="V150" s="1205"/>
      <c r="W150" s="1205"/>
      <c r="X150" s="1205"/>
      <c r="Y150" s="1206">
        <f t="shared" si="4"/>
        <v>0</v>
      </c>
      <c r="Z150" s="1205"/>
      <c r="AA150" s="1205"/>
      <c r="AB150" s="1205"/>
      <c r="AC150" s="1205"/>
      <c r="AD150" s="1205"/>
      <c r="AE150" s="1205"/>
      <c r="AF150" s="1208">
        <f t="shared" si="6"/>
        <v>0</v>
      </c>
      <c r="AG150" s="1205"/>
      <c r="AH150" s="1205"/>
      <c r="AI150" s="994"/>
      <c r="AJ150" s="994"/>
      <c r="AK150" s="994"/>
      <c r="AL150" s="994"/>
      <c r="AM150" s="994"/>
    </row>
    <row r="151">
      <c r="A151" s="1205"/>
      <c r="B151" s="1205"/>
      <c r="C151" s="1205"/>
      <c r="D151" s="1205"/>
      <c r="E151" s="1205"/>
      <c r="F151" s="1206">
        <f t="shared" si="1"/>
        <v>0</v>
      </c>
      <c r="G151" s="1205"/>
      <c r="H151" s="1205"/>
      <c r="I151" s="1205"/>
      <c r="J151" s="1205"/>
      <c r="K151" s="1205"/>
      <c r="L151" s="1205"/>
      <c r="M151" s="1208">
        <f t="shared" si="3"/>
        <v>0</v>
      </c>
      <c r="N151" s="1205"/>
      <c r="O151" s="1205"/>
      <c r="P151" s="994"/>
      <c r="Q151" s="994"/>
      <c r="R151" s="994"/>
      <c r="S151" s="994"/>
      <c r="T151" s="1205"/>
      <c r="U151" s="1205"/>
      <c r="V151" s="1205"/>
      <c r="W151" s="1205"/>
      <c r="X151" s="1205"/>
      <c r="Y151" s="1206">
        <f t="shared" si="4"/>
        <v>0</v>
      </c>
      <c r="Z151" s="1205"/>
      <c r="AA151" s="1205"/>
      <c r="AB151" s="1205"/>
      <c r="AC151" s="1205"/>
      <c r="AD151" s="1205"/>
      <c r="AE151" s="1205"/>
      <c r="AF151" s="1208">
        <f t="shared" si="6"/>
        <v>0</v>
      </c>
      <c r="AG151" s="1205"/>
      <c r="AH151" s="1205"/>
      <c r="AI151" s="994"/>
      <c r="AJ151" s="994"/>
      <c r="AK151" s="994"/>
      <c r="AL151" s="994"/>
      <c r="AM151" s="994"/>
    </row>
    <row r="152">
      <c r="A152" s="1205"/>
      <c r="B152" s="1205"/>
      <c r="C152" s="1205"/>
      <c r="D152" s="1205"/>
      <c r="E152" s="1205"/>
      <c r="F152" s="1206">
        <f t="shared" si="1"/>
        <v>0</v>
      </c>
      <c r="G152" s="1205"/>
      <c r="H152" s="1205"/>
      <c r="I152" s="1205"/>
      <c r="J152" s="1205"/>
      <c r="K152" s="1205"/>
      <c r="L152" s="1205"/>
      <c r="M152" s="1208">
        <f t="shared" si="3"/>
        <v>0</v>
      </c>
      <c r="N152" s="1205"/>
      <c r="O152" s="1205"/>
      <c r="P152" s="994"/>
      <c r="Q152" s="994"/>
      <c r="R152" s="994"/>
      <c r="S152" s="994"/>
      <c r="T152" s="1205"/>
      <c r="U152" s="1205"/>
      <c r="V152" s="1205"/>
      <c r="W152" s="1205"/>
      <c r="X152" s="1205"/>
      <c r="Y152" s="1206">
        <f t="shared" si="4"/>
        <v>0</v>
      </c>
      <c r="Z152" s="1205"/>
      <c r="AA152" s="1205"/>
      <c r="AB152" s="1205"/>
      <c r="AC152" s="1205"/>
      <c r="AD152" s="1205"/>
      <c r="AE152" s="1205"/>
      <c r="AF152" s="1208">
        <f t="shared" si="6"/>
        <v>0</v>
      </c>
      <c r="AG152" s="1205"/>
      <c r="AH152" s="1205"/>
      <c r="AI152" s="994"/>
      <c r="AJ152" s="994"/>
      <c r="AK152" s="994"/>
      <c r="AL152" s="994"/>
      <c r="AM152" s="994"/>
    </row>
    <row r="153">
      <c r="A153" s="1205"/>
      <c r="B153" s="1205"/>
      <c r="C153" s="1205"/>
      <c r="D153" s="1205"/>
      <c r="E153" s="1205"/>
      <c r="F153" s="1206">
        <f t="shared" si="1"/>
        <v>0</v>
      </c>
      <c r="G153" s="1205"/>
      <c r="H153" s="1205"/>
      <c r="I153" s="1205"/>
      <c r="J153" s="1205"/>
      <c r="K153" s="1205"/>
      <c r="L153" s="1205"/>
      <c r="M153" s="1208">
        <f t="shared" si="3"/>
        <v>0</v>
      </c>
      <c r="N153" s="1205"/>
      <c r="O153" s="1205"/>
      <c r="P153" s="994"/>
      <c r="Q153" s="994"/>
      <c r="R153" s="994"/>
      <c r="S153" s="994"/>
      <c r="T153" s="1205"/>
      <c r="U153" s="1205"/>
      <c r="V153" s="1205"/>
      <c r="W153" s="1205"/>
      <c r="X153" s="1205"/>
      <c r="Y153" s="1206">
        <f t="shared" si="4"/>
        <v>0</v>
      </c>
      <c r="Z153" s="1205"/>
      <c r="AA153" s="1205"/>
      <c r="AB153" s="1205"/>
      <c r="AC153" s="1205"/>
      <c r="AD153" s="1205"/>
      <c r="AE153" s="1205"/>
      <c r="AF153" s="1208">
        <f t="shared" si="6"/>
        <v>0</v>
      </c>
      <c r="AG153" s="1205"/>
      <c r="AH153" s="1205"/>
      <c r="AI153" s="994"/>
      <c r="AJ153" s="994"/>
      <c r="AK153" s="994"/>
      <c r="AL153" s="994"/>
      <c r="AM153" s="994"/>
    </row>
    <row r="154">
      <c r="A154" s="1205"/>
      <c r="B154" s="1205"/>
      <c r="C154" s="1205"/>
      <c r="D154" s="1205"/>
      <c r="E154" s="1205"/>
      <c r="F154" s="1206">
        <f t="shared" si="1"/>
        <v>0</v>
      </c>
      <c r="G154" s="1205"/>
      <c r="H154" s="1205"/>
      <c r="I154" s="1205"/>
      <c r="J154" s="1205"/>
      <c r="K154" s="1205"/>
      <c r="L154" s="1205"/>
      <c r="M154" s="1208">
        <f t="shared" si="3"/>
        <v>0</v>
      </c>
      <c r="N154" s="1205"/>
      <c r="O154" s="1205"/>
      <c r="P154" s="994"/>
      <c r="Q154" s="994"/>
      <c r="R154" s="994"/>
      <c r="S154" s="994"/>
      <c r="T154" s="1205"/>
      <c r="U154" s="1205"/>
      <c r="V154" s="1205"/>
      <c r="W154" s="1205"/>
      <c r="X154" s="1205"/>
      <c r="Y154" s="1206">
        <f t="shared" si="4"/>
        <v>0</v>
      </c>
      <c r="Z154" s="1205"/>
      <c r="AA154" s="1205"/>
      <c r="AB154" s="1205"/>
      <c r="AC154" s="1205"/>
      <c r="AD154" s="1205"/>
      <c r="AE154" s="1205"/>
      <c r="AF154" s="1208">
        <f t="shared" si="6"/>
        <v>0</v>
      </c>
      <c r="AG154" s="1205"/>
      <c r="AH154" s="1205"/>
      <c r="AI154" s="994"/>
      <c r="AJ154" s="994"/>
      <c r="AK154" s="994"/>
      <c r="AL154" s="994"/>
      <c r="AM154" s="994"/>
    </row>
    <row r="155">
      <c r="A155" s="1205"/>
      <c r="B155" s="1205"/>
      <c r="C155" s="1205"/>
      <c r="D155" s="1205"/>
      <c r="E155" s="1205"/>
      <c r="F155" s="1206">
        <f t="shared" si="1"/>
        <v>0</v>
      </c>
      <c r="G155" s="1205"/>
      <c r="H155" s="1205"/>
      <c r="I155" s="1205"/>
      <c r="J155" s="1205"/>
      <c r="K155" s="1205"/>
      <c r="L155" s="1205"/>
      <c r="M155" s="1208">
        <f t="shared" si="3"/>
        <v>0</v>
      </c>
      <c r="N155" s="1205"/>
      <c r="O155" s="1205"/>
      <c r="P155" s="994"/>
      <c r="Q155" s="994"/>
      <c r="R155" s="994"/>
      <c r="S155" s="994"/>
      <c r="T155" s="1205"/>
      <c r="U155" s="1205"/>
      <c r="V155" s="1205"/>
      <c r="W155" s="1205"/>
      <c r="X155" s="1205"/>
      <c r="Y155" s="1206">
        <f t="shared" si="4"/>
        <v>0</v>
      </c>
      <c r="Z155" s="1205"/>
      <c r="AA155" s="1205"/>
      <c r="AB155" s="1205"/>
      <c r="AC155" s="1205"/>
      <c r="AD155" s="1205"/>
      <c r="AE155" s="1205"/>
      <c r="AF155" s="1208">
        <f t="shared" si="6"/>
        <v>0</v>
      </c>
      <c r="AG155" s="1205"/>
      <c r="AH155" s="1205"/>
      <c r="AI155" s="994"/>
      <c r="AJ155" s="994"/>
      <c r="AK155" s="994"/>
      <c r="AL155" s="994"/>
      <c r="AM155" s="994"/>
    </row>
    <row r="156">
      <c r="A156" s="1205"/>
      <c r="B156" s="1205"/>
      <c r="C156" s="1205"/>
      <c r="D156" s="1205"/>
      <c r="E156" s="1205"/>
      <c r="F156" s="1206">
        <f t="shared" si="1"/>
        <v>0</v>
      </c>
      <c r="G156" s="1205"/>
      <c r="H156" s="1205"/>
      <c r="I156" s="1205"/>
      <c r="J156" s="1205"/>
      <c r="K156" s="1205"/>
      <c r="L156" s="1205"/>
      <c r="M156" s="1208">
        <f t="shared" si="3"/>
        <v>0</v>
      </c>
      <c r="N156" s="1205"/>
      <c r="O156" s="1205"/>
      <c r="P156" s="994"/>
      <c r="Q156" s="994"/>
      <c r="R156" s="994"/>
      <c r="S156" s="994"/>
      <c r="T156" s="1205"/>
      <c r="U156" s="1205"/>
      <c r="V156" s="1205"/>
      <c r="W156" s="1205"/>
      <c r="X156" s="1205"/>
      <c r="Y156" s="1206">
        <f t="shared" si="4"/>
        <v>0</v>
      </c>
      <c r="Z156" s="1205"/>
      <c r="AA156" s="1205"/>
      <c r="AB156" s="1205"/>
      <c r="AC156" s="1205"/>
      <c r="AD156" s="1205"/>
      <c r="AE156" s="1205"/>
      <c r="AF156" s="1208">
        <f t="shared" si="6"/>
        <v>0</v>
      </c>
      <c r="AG156" s="1205"/>
      <c r="AH156" s="1205"/>
      <c r="AI156" s="994"/>
      <c r="AJ156" s="994"/>
      <c r="AK156" s="994"/>
      <c r="AL156" s="994"/>
      <c r="AM156" s="994"/>
    </row>
    <row r="157">
      <c r="A157" s="1205"/>
      <c r="B157" s="1205"/>
      <c r="C157" s="1205"/>
      <c r="D157" s="1205"/>
      <c r="E157" s="1205"/>
      <c r="F157" s="1206">
        <f t="shared" si="1"/>
        <v>0</v>
      </c>
      <c r="G157" s="1205"/>
      <c r="H157" s="1205"/>
      <c r="I157" s="1205"/>
      <c r="J157" s="1205"/>
      <c r="K157" s="1205"/>
      <c r="L157" s="1205"/>
      <c r="M157" s="1208">
        <f t="shared" si="3"/>
        <v>0</v>
      </c>
      <c r="N157" s="1205"/>
      <c r="O157" s="1205"/>
      <c r="P157" s="994"/>
      <c r="Q157" s="994"/>
      <c r="R157" s="994"/>
      <c r="S157" s="994"/>
      <c r="T157" s="1205"/>
      <c r="U157" s="1205"/>
      <c r="V157" s="1205"/>
      <c r="W157" s="1205"/>
      <c r="X157" s="1205"/>
      <c r="Y157" s="1206">
        <f t="shared" si="4"/>
        <v>0</v>
      </c>
      <c r="Z157" s="1205"/>
      <c r="AA157" s="1205"/>
      <c r="AB157" s="1205"/>
      <c r="AC157" s="1205"/>
      <c r="AD157" s="1205"/>
      <c r="AE157" s="1205"/>
      <c r="AF157" s="1208">
        <f t="shared" si="6"/>
        <v>0</v>
      </c>
      <c r="AG157" s="1205"/>
      <c r="AH157" s="1205"/>
      <c r="AI157" s="994"/>
      <c r="AJ157" s="994"/>
      <c r="AK157" s="994"/>
      <c r="AL157" s="994"/>
      <c r="AM157" s="994"/>
    </row>
    <row r="158">
      <c r="A158" s="1205"/>
      <c r="B158" s="1205"/>
      <c r="C158" s="1205"/>
      <c r="D158" s="1205"/>
      <c r="E158" s="1205"/>
      <c r="F158" s="1206">
        <f t="shared" si="1"/>
        <v>0</v>
      </c>
      <c r="G158" s="1205"/>
      <c r="H158" s="1205"/>
      <c r="I158" s="1205"/>
      <c r="J158" s="1205"/>
      <c r="K158" s="1205"/>
      <c r="L158" s="1205"/>
      <c r="M158" s="1208">
        <f t="shared" si="3"/>
        <v>0</v>
      </c>
      <c r="N158" s="1205"/>
      <c r="O158" s="1205"/>
      <c r="P158" s="994"/>
      <c r="Q158" s="994"/>
      <c r="R158" s="994"/>
      <c r="S158" s="994"/>
      <c r="T158" s="1205"/>
      <c r="U158" s="1205"/>
      <c r="V158" s="1205"/>
      <c r="W158" s="1205"/>
      <c r="X158" s="1205"/>
      <c r="Y158" s="1206">
        <f t="shared" si="4"/>
        <v>0</v>
      </c>
      <c r="Z158" s="1205"/>
      <c r="AA158" s="1205"/>
      <c r="AB158" s="1205"/>
      <c r="AC158" s="1205"/>
      <c r="AD158" s="1205"/>
      <c r="AE158" s="1205"/>
      <c r="AF158" s="1208">
        <f t="shared" si="6"/>
        <v>0</v>
      </c>
      <c r="AG158" s="1205"/>
      <c r="AH158" s="1205"/>
      <c r="AI158" s="994"/>
      <c r="AJ158" s="994"/>
      <c r="AK158" s="994"/>
      <c r="AL158" s="994"/>
      <c r="AM158" s="994"/>
    </row>
    <row r="159">
      <c r="A159" s="1205"/>
      <c r="B159" s="1205"/>
      <c r="C159" s="1205"/>
      <c r="D159" s="1205"/>
      <c r="E159" s="1205"/>
      <c r="F159" s="1206">
        <f t="shared" si="1"/>
        <v>0</v>
      </c>
      <c r="G159" s="1205"/>
      <c r="H159" s="1205"/>
      <c r="I159" s="1205"/>
      <c r="J159" s="1205"/>
      <c r="K159" s="1205"/>
      <c r="L159" s="1205"/>
      <c r="M159" s="1208">
        <f t="shared" si="3"/>
        <v>0</v>
      </c>
      <c r="N159" s="1205"/>
      <c r="O159" s="1205"/>
      <c r="P159" s="994"/>
      <c r="Q159" s="994"/>
      <c r="R159" s="994"/>
      <c r="S159" s="994"/>
      <c r="T159" s="1214"/>
      <c r="U159" s="1205"/>
      <c r="V159" s="1205"/>
      <c r="W159" s="1205"/>
      <c r="X159" s="1205"/>
      <c r="Y159" s="1206">
        <f t="shared" si="4"/>
        <v>0</v>
      </c>
      <c r="Z159" s="1205"/>
      <c r="AA159" s="1205"/>
      <c r="AB159" s="1205"/>
      <c r="AC159" s="1205"/>
      <c r="AD159" s="1205"/>
      <c r="AE159" s="1205"/>
      <c r="AF159" s="1208">
        <f t="shared" si="6"/>
        <v>0</v>
      </c>
      <c r="AG159" s="1205"/>
      <c r="AH159" s="1205"/>
      <c r="AI159" s="994"/>
      <c r="AJ159" s="994"/>
      <c r="AK159" s="994"/>
      <c r="AL159" s="994"/>
      <c r="AM159" s="994"/>
    </row>
    <row r="160">
      <c r="A160" s="1205"/>
      <c r="B160" s="1205"/>
      <c r="C160" s="1205"/>
      <c r="D160" s="1205"/>
      <c r="E160" s="1205"/>
      <c r="F160" s="1206">
        <f t="shared" si="1"/>
        <v>0</v>
      </c>
      <c r="G160" s="1205"/>
      <c r="H160" s="1205"/>
      <c r="I160" s="1205"/>
      <c r="J160" s="1205"/>
      <c r="K160" s="1205"/>
      <c r="L160" s="1205"/>
      <c r="M160" s="1208">
        <f t="shared" si="3"/>
        <v>0</v>
      </c>
      <c r="N160" s="1205"/>
      <c r="O160" s="1205"/>
      <c r="P160" s="994"/>
      <c r="Q160" s="994"/>
      <c r="R160" s="994"/>
      <c r="S160" s="994"/>
      <c r="T160" s="1214"/>
      <c r="U160" s="1205"/>
      <c r="V160" s="1205"/>
      <c r="W160" s="1205"/>
      <c r="X160" s="1205"/>
      <c r="Y160" s="1206">
        <f t="shared" si="4"/>
        <v>0</v>
      </c>
      <c r="Z160" s="1205"/>
      <c r="AA160" s="1205"/>
      <c r="AB160" s="1205"/>
      <c r="AC160" s="1205"/>
      <c r="AD160" s="1205"/>
      <c r="AE160" s="1205"/>
      <c r="AF160" s="1208">
        <f t="shared" si="6"/>
        <v>0</v>
      </c>
      <c r="AG160" s="1205"/>
      <c r="AH160" s="1205"/>
      <c r="AI160" s="994"/>
      <c r="AJ160" s="994"/>
      <c r="AK160" s="994"/>
      <c r="AL160" s="994"/>
      <c r="AM160" s="994"/>
    </row>
    <row r="161">
      <c r="A161" s="1205"/>
      <c r="B161" s="1205"/>
      <c r="C161" s="1205"/>
      <c r="D161" s="1205"/>
      <c r="E161" s="1205"/>
      <c r="F161" s="1206">
        <f t="shared" si="1"/>
        <v>0</v>
      </c>
      <c r="G161" s="1205"/>
      <c r="H161" s="1205"/>
      <c r="I161" s="1205"/>
      <c r="J161" s="1205"/>
      <c r="K161" s="1205"/>
      <c r="L161" s="1205"/>
      <c r="M161" s="1208">
        <f t="shared" si="3"/>
        <v>0</v>
      </c>
      <c r="N161" s="1205"/>
      <c r="O161" s="1205"/>
      <c r="P161" s="994"/>
      <c r="Q161" s="994"/>
      <c r="R161" s="994"/>
      <c r="S161" s="994"/>
      <c r="T161" s="1214"/>
      <c r="U161" s="1205"/>
      <c r="V161" s="1205"/>
      <c r="W161" s="1205"/>
      <c r="X161" s="1205"/>
      <c r="Y161" s="1206">
        <f t="shared" si="4"/>
        <v>0</v>
      </c>
      <c r="Z161" s="1205"/>
      <c r="AA161" s="1205"/>
      <c r="AB161" s="1205"/>
      <c r="AC161" s="1205"/>
      <c r="AD161" s="1205"/>
      <c r="AE161" s="1205"/>
      <c r="AF161" s="1208">
        <f t="shared" si="6"/>
        <v>0</v>
      </c>
      <c r="AG161" s="1205"/>
      <c r="AH161" s="1205"/>
      <c r="AI161" s="994"/>
      <c r="AJ161" s="994"/>
      <c r="AK161" s="994"/>
      <c r="AL161" s="994"/>
      <c r="AM161" s="994"/>
    </row>
    <row r="162">
      <c r="A162" s="1205"/>
      <c r="B162" s="1205"/>
      <c r="C162" s="1205"/>
      <c r="D162" s="1205"/>
      <c r="E162" s="1205"/>
      <c r="F162" s="1206">
        <f t="shared" si="1"/>
        <v>0</v>
      </c>
      <c r="G162" s="1205"/>
      <c r="H162" s="1205"/>
      <c r="I162" s="1205"/>
      <c r="J162" s="1205"/>
      <c r="K162" s="1205"/>
      <c r="L162" s="1205"/>
      <c r="M162" s="1208">
        <f t="shared" si="3"/>
        <v>0</v>
      </c>
      <c r="N162" s="1205"/>
      <c r="O162" s="1205"/>
      <c r="P162" s="994"/>
      <c r="Q162" s="994"/>
      <c r="R162" s="994"/>
      <c r="S162" s="994"/>
      <c r="T162" s="1214"/>
      <c r="U162" s="1205"/>
      <c r="V162" s="1205"/>
      <c r="W162" s="1205"/>
      <c r="X162" s="1205"/>
      <c r="Y162" s="1206">
        <f t="shared" si="4"/>
        <v>0</v>
      </c>
      <c r="Z162" s="1205"/>
      <c r="AA162" s="1205"/>
      <c r="AB162" s="1205"/>
      <c r="AC162" s="1205"/>
      <c r="AD162" s="1205"/>
      <c r="AE162" s="1205"/>
      <c r="AF162" s="1208">
        <f t="shared" si="6"/>
        <v>0</v>
      </c>
      <c r="AG162" s="1205"/>
      <c r="AH162" s="1205"/>
      <c r="AI162" s="994"/>
      <c r="AJ162" s="994"/>
      <c r="AK162" s="994"/>
      <c r="AL162" s="994"/>
      <c r="AM162" s="994"/>
    </row>
    <row r="163">
      <c r="A163" s="1205"/>
      <c r="B163" s="1205"/>
      <c r="C163" s="1205"/>
      <c r="D163" s="1205"/>
      <c r="E163" s="1205"/>
      <c r="F163" s="1206">
        <f t="shared" si="1"/>
        <v>0</v>
      </c>
      <c r="G163" s="1205"/>
      <c r="H163" s="1205"/>
      <c r="I163" s="1205"/>
      <c r="J163" s="1205"/>
      <c r="K163" s="1205"/>
      <c r="L163" s="1205"/>
      <c r="M163" s="1208">
        <f t="shared" si="3"/>
        <v>0</v>
      </c>
      <c r="N163" s="1205"/>
      <c r="O163" s="1205"/>
      <c r="P163" s="994"/>
      <c r="Q163" s="994"/>
      <c r="R163" s="994"/>
      <c r="S163" s="994"/>
      <c r="T163" s="1214"/>
      <c r="U163" s="1205"/>
      <c r="V163" s="1205"/>
      <c r="W163" s="1205"/>
      <c r="X163" s="1205"/>
      <c r="Y163" s="1206">
        <f t="shared" si="4"/>
        <v>0</v>
      </c>
      <c r="Z163" s="1205"/>
      <c r="AA163" s="1205"/>
      <c r="AB163" s="1205"/>
      <c r="AC163" s="1205"/>
      <c r="AD163" s="1205"/>
      <c r="AE163" s="1205"/>
      <c r="AF163" s="1208">
        <f t="shared" si="6"/>
        <v>0</v>
      </c>
      <c r="AG163" s="1205"/>
      <c r="AH163" s="1205"/>
      <c r="AI163" s="994"/>
      <c r="AJ163" s="994"/>
      <c r="AK163" s="994"/>
      <c r="AL163" s="994"/>
      <c r="AM163" s="994"/>
    </row>
    <row r="164">
      <c r="A164" s="1205"/>
      <c r="B164" s="1205"/>
      <c r="C164" s="1205"/>
      <c r="D164" s="1205"/>
      <c r="E164" s="1205"/>
      <c r="F164" s="1206">
        <f t="shared" si="1"/>
        <v>0</v>
      </c>
      <c r="G164" s="1205"/>
      <c r="H164" s="1205"/>
      <c r="I164" s="1205"/>
      <c r="J164" s="1205"/>
      <c r="K164" s="1205"/>
      <c r="L164" s="1205"/>
      <c r="M164" s="1208">
        <f t="shared" si="3"/>
        <v>0</v>
      </c>
      <c r="N164" s="1205"/>
      <c r="O164" s="1205"/>
      <c r="P164" s="994"/>
      <c r="Q164" s="994"/>
      <c r="R164" s="994"/>
      <c r="S164" s="994"/>
      <c r="T164" s="1214"/>
      <c r="U164" s="1205"/>
      <c r="V164" s="1205"/>
      <c r="W164" s="1205"/>
      <c r="X164" s="1205"/>
      <c r="Y164" s="1206">
        <f t="shared" si="4"/>
        <v>0</v>
      </c>
      <c r="Z164" s="1205"/>
      <c r="AA164" s="1205"/>
      <c r="AB164" s="1205"/>
      <c r="AC164" s="1205"/>
      <c r="AD164" s="1205"/>
      <c r="AE164" s="1205"/>
      <c r="AF164" s="1208">
        <f t="shared" si="6"/>
        <v>0</v>
      </c>
      <c r="AG164" s="1205"/>
      <c r="AH164" s="1205"/>
      <c r="AI164" s="994"/>
      <c r="AJ164" s="994"/>
      <c r="AK164" s="994"/>
      <c r="AL164" s="994"/>
      <c r="AM164" s="994"/>
    </row>
    <row r="165">
      <c r="A165" s="1205"/>
      <c r="B165" s="1205"/>
      <c r="C165" s="1205"/>
      <c r="D165" s="1205"/>
      <c r="E165" s="1205"/>
      <c r="F165" s="1206">
        <f t="shared" si="1"/>
        <v>0</v>
      </c>
      <c r="G165" s="1205"/>
      <c r="H165" s="1205"/>
      <c r="I165" s="1205"/>
      <c r="J165" s="1205"/>
      <c r="K165" s="1205"/>
      <c r="L165" s="1205"/>
      <c r="M165" s="1208">
        <f t="shared" si="3"/>
        <v>0</v>
      </c>
      <c r="N165" s="1205"/>
      <c r="O165" s="1205"/>
      <c r="P165" s="994"/>
      <c r="Q165" s="994"/>
      <c r="R165" s="994"/>
      <c r="S165" s="994"/>
      <c r="T165" s="1214"/>
      <c r="U165" s="1205"/>
      <c r="V165" s="1205"/>
      <c r="W165" s="1205"/>
      <c r="X165" s="1205"/>
      <c r="Y165" s="1206">
        <f t="shared" si="4"/>
        <v>0</v>
      </c>
      <c r="Z165" s="1205"/>
      <c r="AA165" s="1205"/>
      <c r="AB165" s="1205"/>
      <c r="AC165" s="1205"/>
      <c r="AD165" s="1205"/>
      <c r="AE165" s="1205"/>
      <c r="AF165" s="1208">
        <f t="shared" si="6"/>
        <v>0</v>
      </c>
      <c r="AG165" s="1205"/>
      <c r="AH165" s="1205"/>
      <c r="AI165" s="994"/>
      <c r="AJ165" s="994"/>
      <c r="AK165" s="994"/>
      <c r="AL165" s="994"/>
      <c r="AM165" s="994"/>
    </row>
    <row r="166">
      <c r="A166" s="1205"/>
      <c r="B166" s="1205"/>
      <c r="C166" s="1205"/>
      <c r="D166" s="1205"/>
      <c r="E166" s="1205"/>
      <c r="F166" s="1206">
        <f t="shared" si="1"/>
        <v>0</v>
      </c>
      <c r="G166" s="1205"/>
      <c r="H166" s="1205"/>
      <c r="I166" s="1205"/>
      <c r="J166" s="1205"/>
      <c r="K166" s="1205"/>
      <c r="L166" s="1205"/>
      <c r="M166" s="1208">
        <f t="shared" si="3"/>
        <v>0</v>
      </c>
      <c r="N166" s="1205"/>
      <c r="O166" s="1205"/>
      <c r="P166" s="994"/>
      <c r="Q166" s="994"/>
      <c r="R166" s="994"/>
      <c r="S166" s="994"/>
      <c r="T166" s="1214"/>
      <c r="U166" s="1205"/>
      <c r="V166" s="1205"/>
      <c r="W166" s="1205"/>
      <c r="X166" s="1205"/>
      <c r="Y166" s="1206">
        <f t="shared" si="4"/>
        <v>0</v>
      </c>
      <c r="Z166" s="1205"/>
      <c r="AA166" s="1205"/>
      <c r="AB166" s="1205"/>
      <c r="AC166" s="1205"/>
      <c r="AD166" s="1205"/>
      <c r="AE166" s="1205"/>
      <c r="AF166" s="1208">
        <f t="shared" si="6"/>
        <v>0</v>
      </c>
      <c r="AG166" s="1205"/>
      <c r="AH166" s="1205"/>
      <c r="AI166" s="994"/>
      <c r="AJ166" s="994"/>
      <c r="AK166" s="994"/>
      <c r="AL166" s="994"/>
      <c r="AM166" s="994"/>
    </row>
    <row r="167">
      <c r="A167" s="1205"/>
      <c r="B167" s="1205"/>
      <c r="C167" s="1205"/>
      <c r="D167" s="1205"/>
      <c r="E167" s="1205"/>
      <c r="F167" s="1206">
        <f t="shared" si="1"/>
        <v>0</v>
      </c>
      <c r="G167" s="1205"/>
      <c r="H167" s="1205"/>
      <c r="I167" s="1205"/>
      <c r="J167" s="1205"/>
      <c r="K167" s="1205"/>
      <c r="L167" s="1205"/>
      <c r="M167" s="1208">
        <f t="shared" si="3"/>
        <v>0</v>
      </c>
      <c r="N167" s="1205"/>
      <c r="O167" s="1205"/>
      <c r="P167" s="994"/>
      <c r="Q167" s="994"/>
      <c r="R167" s="994"/>
      <c r="S167" s="994"/>
      <c r="T167" s="1205"/>
      <c r="U167" s="1205"/>
      <c r="V167" s="1205"/>
      <c r="W167" s="1205"/>
      <c r="X167" s="1205"/>
      <c r="Y167" s="1206">
        <f t="shared" si="4"/>
        <v>0</v>
      </c>
      <c r="Z167" s="1205"/>
      <c r="AA167" s="1205"/>
      <c r="AB167" s="1205"/>
      <c r="AC167" s="1205"/>
      <c r="AD167" s="1205"/>
      <c r="AE167" s="1205"/>
      <c r="AF167" s="1208">
        <f t="shared" si="6"/>
        <v>0</v>
      </c>
      <c r="AG167" s="1205"/>
      <c r="AH167" s="1205"/>
      <c r="AI167" s="994"/>
      <c r="AJ167" s="994"/>
      <c r="AK167" s="994"/>
      <c r="AL167" s="994"/>
      <c r="AM167" s="994"/>
    </row>
    <row r="168">
      <c r="A168" s="1205"/>
      <c r="B168" s="1205"/>
      <c r="C168" s="1205"/>
      <c r="D168" s="1205"/>
      <c r="E168" s="1205"/>
      <c r="F168" s="1206">
        <f t="shared" si="1"/>
        <v>0</v>
      </c>
      <c r="G168" s="1205"/>
      <c r="H168" s="1205"/>
      <c r="I168" s="1205"/>
      <c r="J168" s="1205"/>
      <c r="K168" s="1205"/>
      <c r="L168" s="1205"/>
      <c r="M168" s="1208">
        <f t="shared" si="3"/>
        <v>0</v>
      </c>
      <c r="N168" s="1205"/>
      <c r="O168" s="1205"/>
      <c r="P168" s="994"/>
      <c r="Q168" s="994"/>
      <c r="R168" s="994"/>
      <c r="S168" s="994"/>
      <c r="T168" s="1214"/>
      <c r="U168" s="1205"/>
      <c r="V168" s="1205"/>
      <c r="W168" s="1205"/>
      <c r="X168" s="1205"/>
      <c r="Y168" s="1206">
        <f t="shared" si="4"/>
        <v>0</v>
      </c>
      <c r="Z168" s="1205"/>
      <c r="AA168" s="1205"/>
      <c r="AB168" s="1205"/>
      <c r="AC168" s="1205"/>
      <c r="AD168" s="1205"/>
      <c r="AE168" s="1205"/>
      <c r="AF168" s="1208">
        <f t="shared" si="6"/>
        <v>0</v>
      </c>
      <c r="AG168" s="1205"/>
      <c r="AH168" s="1205"/>
      <c r="AI168" s="994"/>
      <c r="AJ168" s="994"/>
      <c r="AK168" s="994"/>
      <c r="AL168" s="994"/>
      <c r="AM168" s="994"/>
    </row>
    <row r="169">
      <c r="A169" s="1205"/>
      <c r="B169" s="1205"/>
      <c r="C169" s="1205"/>
      <c r="D169" s="1205"/>
      <c r="E169" s="1205"/>
      <c r="F169" s="1206">
        <f t="shared" si="1"/>
        <v>0</v>
      </c>
      <c r="G169" s="1205"/>
      <c r="H169" s="1205"/>
      <c r="I169" s="1205"/>
      <c r="J169" s="1205"/>
      <c r="K169" s="1205"/>
      <c r="L169" s="1205"/>
      <c r="M169" s="1208">
        <f t="shared" si="3"/>
        <v>0</v>
      </c>
      <c r="N169" s="1205"/>
      <c r="O169" s="1205"/>
      <c r="P169" s="994"/>
      <c r="Q169" s="994"/>
      <c r="R169" s="994"/>
      <c r="S169" s="994"/>
      <c r="T169" s="1214"/>
      <c r="U169" s="1205"/>
      <c r="V169" s="1205"/>
      <c r="W169" s="1205"/>
      <c r="X169" s="1205"/>
      <c r="Y169" s="1206">
        <f t="shared" si="4"/>
        <v>0</v>
      </c>
      <c r="Z169" s="1205"/>
      <c r="AA169" s="1205"/>
      <c r="AB169" s="1205"/>
      <c r="AC169" s="1205"/>
      <c r="AD169" s="1205"/>
      <c r="AE169" s="1205"/>
      <c r="AF169" s="1208">
        <f t="shared" si="6"/>
        <v>0</v>
      </c>
      <c r="AG169" s="1205"/>
      <c r="AH169" s="1205"/>
      <c r="AI169" s="994"/>
      <c r="AJ169" s="994"/>
      <c r="AK169" s="994"/>
      <c r="AL169" s="994"/>
      <c r="AM169" s="994"/>
    </row>
    <row r="170">
      <c r="A170" s="1205"/>
      <c r="B170" s="1205"/>
      <c r="C170" s="1205"/>
      <c r="D170" s="1205"/>
      <c r="E170" s="1205"/>
      <c r="F170" s="1206">
        <f t="shared" si="1"/>
        <v>0</v>
      </c>
      <c r="G170" s="1205"/>
      <c r="H170" s="1205"/>
      <c r="I170" s="1205"/>
      <c r="J170" s="1205"/>
      <c r="K170" s="1205"/>
      <c r="L170" s="1205"/>
      <c r="M170" s="1208">
        <f t="shared" si="3"/>
        <v>0</v>
      </c>
      <c r="N170" s="1205"/>
      <c r="O170" s="1205"/>
      <c r="P170" s="994"/>
      <c r="Q170" s="994"/>
      <c r="R170" s="994"/>
      <c r="S170" s="994"/>
      <c r="T170" s="1214"/>
      <c r="U170" s="1205"/>
      <c r="V170" s="1205"/>
      <c r="W170" s="1205"/>
      <c r="X170" s="1205"/>
      <c r="Y170" s="1206">
        <f t="shared" si="4"/>
        <v>0</v>
      </c>
      <c r="Z170" s="1205"/>
      <c r="AA170" s="1205"/>
      <c r="AB170" s="1205"/>
      <c r="AC170" s="1205"/>
      <c r="AD170" s="1205"/>
      <c r="AE170" s="1205"/>
      <c r="AF170" s="1208">
        <f t="shared" si="6"/>
        <v>0</v>
      </c>
      <c r="AG170" s="1205"/>
      <c r="AH170" s="1205"/>
      <c r="AI170" s="994"/>
      <c r="AJ170" s="994"/>
      <c r="AK170" s="994"/>
      <c r="AL170" s="994"/>
      <c r="AM170" s="994"/>
    </row>
    <row r="171">
      <c r="A171" s="1205"/>
      <c r="B171" s="1205"/>
      <c r="C171" s="1205"/>
      <c r="D171" s="1205"/>
      <c r="E171" s="1205"/>
      <c r="F171" s="1206">
        <f t="shared" si="1"/>
        <v>0</v>
      </c>
      <c r="G171" s="1205"/>
      <c r="H171" s="1205"/>
      <c r="I171" s="1205"/>
      <c r="J171" s="1205"/>
      <c r="K171" s="1205"/>
      <c r="L171" s="1205"/>
      <c r="M171" s="1208">
        <f t="shared" si="3"/>
        <v>0</v>
      </c>
      <c r="N171" s="1205"/>
      <c r="O171" s="1205"/>
      <c r="P171" s="994"/>
      <c r="Q171" s="994"/>
      <c r="R171" s="994"/>
      <c r="S171" s="994"/>
      <c r="T171" s="1205"/>
      <c r="U171" s="1205"/>
      <c r="V171" s="1205"/>
      <c r="W171" s="1205"/>
      <c r="X171" s="1205"/>
      <c r="Y171" s="1206">
        <f t="shared" si="4"/>
        <v>0</v>
      </c>
      <c r="Z171" s="1205"/>
      <c r="AA171" s="1205"/>
      <c r="AB171" s="1205"/>
      <c r="AC171" s="1205"/>
      <c r="AD171" s="1205"/>
      <c r="AE171" s="1205"/>
      <c r="AF171" s="1208">
        <f t="shared" si="6"/>
        <v>0</v>
      </c>
      <c r="AG171" s="1205"/>
      <c r="AH171" s="1205"/>
      <c r="AI171" s="994"/>
      <c r="AJ171" s="994"/>
      <c r="AK171" s="994"/>
      <c r="AL171" s="994"/>
      <c r="AM171" s="994"/>
    </row>
    <row r="172">
      <c r="A172" s="1205"/>
      <c r="B172" s="1205"/>
      <c r="C172" s="1205"/>
      <c r="D172" s="1205"/>
      <c r="E172" s="1205"/>
      <c r="F172" s="1206">
        <f t="shared" si="1"/>
        <v>0</v>
      </c>
      <c r="G172" s="1205"/>
      <c r="H172" s="1205"/>
      <c r="I172" s="1205"/>
      <c r="J172" s="1205"/>
      <c r="K172" s="1205"/>
      <c r="L172" s="1205"/>
      <c r="M172" s="1208">
        <f t="shared" si="3"/>
        <v>0</v>
      </c>
      <c r="N172" s="1205"/>
      <c r="O172" s="1205"/>
      <c r="P172" s="994"/>
      <c r="Q172" s="994"/>
      <c r="R172" s="994"/>
      <c r="S172" s="994"/>
      <c r="T172" s="1214"/>
      <c r="U172" s="1205"/>
      <c r="V172" s="1205"/>
      <c r="W172" s="1205"/>
      <c r="X172" s="1205"/>
      <c r="Y172" s="1206">
        <f t="shared" si="4"/>
        <v>0</v>
      </c>
      <c r="Z172" s="1205"/>
      <c r="AA172" s="1205"/>
      <c r="AB172" s="1205"/>
      <c r="AC172" s="1205"/>
      <c r="AD172" s="1205"/>
      <c r="AE172" s="1205"/>
      <c r="AF172" s="1208">
        <f t="shared" si="6"/>
        <v>0</v>
      </c>
      <c r="AG172" s="1205"/>
      <c r="AH172" s="1205"/>
      <c r="AI172" s="994"/>
      <c r="AJ172" s="994"/>
      <c r="AK172" s="994"/>
      <c r="AL172" s="994"/>
      <c r="AM172" s="994"/>
    </row>
    <row r="173">
      <c r="A173" s="1205"/>
      <c r="B173" s="1205"/>
      <c r="C173" s="1205"/>
      <c r="D173" s="1205"/>
      <c r="E173" s="1205"/>
      <c r="F173" s="1206">
        <f t="shared" si="1"/>
        <v>0</v>
      </c>
      <c r="G173" s="1205"/>
      <c r="H173" s="1205"/>
      <c r="I173" s="1205"/>
      <c r="J173" s="1205"/>
      <c r="K173" s="1205"/>
      <c r="L173" s="1205"/>
      <c r="M173" s="1208">
        <f t="shared" si="3"/>
        <v>0</v>
      </c>
      <c r="N173" s="1205"/>
      <c r="O173" s="1205"/>
      <c r="P173" s="994"/>
      <c r="Q173" s="994"/>
      <c r="R173" s="994"/>
      <c r="S173" s="994"/>
      <c r="T173" s="1214"/>
      <c r="U173" s="1205"/>
      <c r="V173" s="1205"/>
      <c r="W173" s="1205"/>
      <c r="X173" s="1205"/>
      <c r="Y173" s="1206">
        <f t="shared" si="4"/>
        <v>0</v>
      </c>
      <c r="Z173" s="1205"/>
      <c r="AA173" s="1205"/>
      <c r="AB173" s="1205"/>
      <c r="AC173" s="1205"/>
      <c r="AD173" s="1205"/>
      <c r="AE173" s="1205"/>
      <c r="AF173" s="1208">
        <f t="shared" si="6"/>
        <v>0</v>
      </c>
      <c r="AG173" s="1205"/>
      <c r="AH173" s="1205"/>
      <c r="AI173" s="994"/>
      <c r="AJ173" s="994"/>
      <c r="AK173" s="994"/>
      <c r="AL173" s="994"/>
      <c r="AM173" s="994"/>
    </row>
    <row r="174">
      <c r="A174" s="1205"/>
      <c r="B174" s="1205"/>
      <c r="C174" s="1205"/>
      <c r="D174" s="1205"/>
      <c r="E174" s="1205"/>
      <c r="F174" s="1206">
        <f t="shared" si="1"/>
        <v>0</v>
      </c>
      <c r="G174" s="1205"/>
      <c r="H174" s="1205"/>
      <c r="I174" s="1205"/>
      <c r="J174" s="1205"/>
      <c r="K174" s="1205"/>
      <c r="L174" s="1205"/>
      <c r="M174" s="1208">
        <f t="shared" si="3"/>
        <v>0</v>
      </c>
      <c r="N174" s="1205"/>
      <c r="O174" s="1205"/>
      <c r="P174" s="994"/>
      <c r="Q174" s="994"/>
      <c r="R174" s="994"/>
      <c r="S174" s="994"/>
      <c r="T174" s="1214"/>
      <c r="U174" s="1205"/>
      <c r="V174" s="1205"/>
      <c r="W174" s="1205"/>
      <c r="X174" s="1205"/>
      <c r="Y174" s="1206">
        <f t="shared" si="4"/>
        <v>0</v>
      </c>
      <c r="Z174" s="1205"/>
      <c r="AA174" s="1205"/>
      <c r="AB174" s="1205"/>
      <c r="AC174" s="1205"/>
      <c r="AD174" s="1205"/>
      <c r="AE174" s="1205"/>
      <c r="AF174" s="1208">
        <f t="shared" si="6"/>
        <v>0</v>
      </c>
      <c r="AG174" s="1205"/>
      <c r="AH174" s="1205"/>
      <c r="AI174" s="994"/>
      <c r="AJ174" s="994"/>
      <c r="AK174" s="994"/>
      <c r="AL174" s="994"/>
      <c r="AM174" s="994"/>
    </row>
    <row r="175">
      <c r="A175" s="1205"/>
      <c r="B175" s="1205"/>
      <c r="C175" s="1205"/>
      <c r="D175" s="1205"/>
      <c r="E175" s="1205"/>
      <c r="F175" s="1206">
        <f t="shared" si="1"/>
        <v>0</v>
      </c>
      <c r="G175" s="1205"/>
      <c r="H175" s="1205"/>
      <c r="I175" s="1205"/>
      <c r="J175" s="1205"/>
      <c r="K175" s="1205"/>
      <c r="L175" s="1205"/>
      <c r="M175" s="1208">
        <f t="shared" si="3"/>
        <v>0</v>
      </c>
      <c r="N175" s="1205"/>
      <c r="O175" s="1205"/>
      <c r="P175" s="994"/>
      <c r="Q175" s="994"/>
      <c r="R175" s="994"/>
      <c r="S175" s="994"/>
      <c r="T175" s="1214"/>
      <c r="U175" s="1205"/>
      <c r="V175" s="1205"/>
      <c r="W175" s="1205"/>
      <c r="X175" s="1205"/>
      <c r="Y175" s="1206">
        <f t="shared" si="4"/>
        <v>0</v>
      </c>
      <c r="Z175" s="1205"/>
      <c r="AA175" s="1205"/>
      <c r="AB175" s="1205"/>
      <c r="AC175" s="1205"/>
      <c r="AD175" s="1205"/>
      <c r="AE175" s="1205"/>
      <c r="AF175" s="1208">
        <f t="shared" si="6"/>
        <v>0</v>
      </c>
      <c r="AG175" s="1205"/>
      <c r="AH175" s="1205"/>
      <c r="AI175" s="994"/>
      <c r="AJ175" s="994"/>
      <c r="AK175" s="994"/>
      <c r="AL175" s="994"/>
      <c r="AM175" s="994"/>
    </row>
    <row r="176">
      <c r="A176" s="1205"/>
      <c r="B176" s="1205"/>
      <c r="C176" s="1205"/>
      <c r="D176" s="1205"/>
      <c r="E176" s="1205"/>
      <c r="F176" s="1206">
        <f t="shared" si="1"/>
        <v>0</v>
      </c>
      <c r="G176" s="1205"/>
      <c r="H176" s="1205"/>
      <c r="I176" s="1205"/>
      <c r="J176" s="1205"/>
      <c r="K176" s="1205"/>
      <c r="L176" s="1205"/>
      <c r="M176" s="1208">
        <f t="shared" si="3"/>
        <v>0</v>
      </c>
      <c r="N176" s="1205"/>
      <c r="O176" s="1205"/>
      <c r="P176" s="994"/>
      <c r="Q176" s="994"/>
      <c r="R176" s="994"/>
      <c r="S176" s="994"/>
      <c r="T176" s="1214"/>
      <c r="U176" s="1205"/>
      <c r="V176" s="1205"/>
      <c r="W176" s="1205"/>
      <c r="X176" s="1205"/>
      <c r="Y176" s="1206">
        <f t="shared" si="4"/>
        <v>0</v>
      </c>
      <c r="Z176" s="1205"/>
      <c r="AA176" s="1205"/>
      <c r="AB176" s="1205"/>
      <c r="AC176" s="1205"/>
      <c r="AD176" s="1205"/>
      <c r="AE176" s="1205"/>
      <c r="AF176" s="1208">
        <f t="shared" si="6"/>
        <v>0</v>
      </c>
      <c r="AG176" s="1205"/>
      <c r="AH176" s="1205"/>
      <c r="AI176" s="994"/>
      <c r="AJ176" s="994"/>
      <c r="AK176" s="994"/>
      <c r="AL176" s="994"/>
      <c r="AM176" s="994"/>
    </row>
    <row r="177">
      <c r="A177" s="1205"/>
      <c r="B177" s="1205"/>
      <c r="C177" s="1205"/>
      <c r="D177" s="1205"/>
      <c r="E177" s="1205"/>
      <c r="F177" s="1206">
        <f t="shared" si="1"/>
        <v>0</v>
      </c>
      <c r="G177" s="1205"/>
      <c r="H177" s="1205"/>
      <c r="I177" s="1205"/>
      <c r="J177" s="1205"/>
      <c r="K177" s="1205"/>
      <c r="L177" s="1205"/>
      <c r="M177" s="1208">
        <f t="shared" si="3"/>
        <v>0</v>
      </c>
      <c r="N177" s="1205"/>
      <c r="O177" s="1205"/>
      <c r="P177" s="994"/>
      <c r="Q177" s="994"/>
      <c r="R177" s="994"/>
      <c r="S177" s="994"/>
      <c r="T177" s="1214"/>
      <c r="U177" s="1205"/>
      <c r="V177" s="1205"/>
      <c r="W177" s="1205"/>
      <c r="X177" s="1205"/>
      <c r="Y177" s="1206">
        <f t="shared" si="4"/>
        <v>0</v>
      </c>
      <c r="Z177" s="1205"/>
      <c r="AA177" s="1205"/>
      <c r="AB177" s="1205"/>
      <c r="AC177" s="1205"/>
      <c r="AD177" s="1205"/>
      <c r="AE177" s="1205"/>
      <c r="AF177" s="1208">
        <f t="shared" si="6"/>
        <v>0</v>
      </c>
      <c r="AG177" s="1205"/>
      <c r="AH177" s="1205"/>
      <c r="AI177" s="994"/>
      <c r="AJ177" s="994"/>
      <c r="AK177" s="994"/>
      <c r="AL177" s="994"/>
      <c r="AM177" s="994"/>
    </row>
    <row r="178">
      <c r="A178" s="1205"/>
      <c r="B178" s="1205"/>
      <c r="C178" s="1205"/>
      <c r="D178" s="1205"/>
      <c r="E178" s="1205"/>
      <c r="F178" s="1206">
        <f t="shared" si="1"/>
        <v>0</v>
      </c>
      <c r="G178" s="1205"/>
      <c r="H178" s="1205"/>
      <c r="I178" s="1205"/>
      <c r="J178" s="1205"/>
      <c r="K178" s="1205"/>
      <c r="L178" s="1205"/>
      <c r="M178" s="1208">
        <f t="shared" si="3"/>
        <v>0</v>
      </c>
      <c r="N178" s="1205"/>
      <c r="O178" s="1205"/>
      <c r="P178" s="994"/>
      <c r="Q178" s="994"/>
      <c r="R178" s="994"/>
      <c r="S178" s="994"/>
      <c r="T178" s="1214"/>
      <c r="U178" s="1205"/>
      <c r="V178" s="1205"/>
      <c r="W178" s="1205"/>
      <c r="X178" s="1205"/>
      <c r="Y178" s="1206">
        <f t="shared" si="4"/>
        <v>0</v>
      </c>
      <c r="Z178" s="1205"/>
      <c r="AA178" s="1205"/>
      <c r="AB178" s="1205"/>
      <c r="AC178" s="1205"/>
      <c r="AD178" s="1205"/>
      <c r="AE178" s="1205"/>
      <c r="AF178" s="1208">
        <f t="shared" si="6"/>
        <v>0</v>
      </c>
      <c r="AG178" s="1205"/>
      <c r="AH178" s="1205"/>
      <c r="AI178" s="994"/>
      <c r="AJ178" s="994"/>
      <c r="AK178" s="994"/>
      <c r="AL178" s="994"/>
      <c r="AM178" s="994"/>
    </row>
    <row r="179">
      <c r="A179" s="1205"/>
      <c r="B179" s="1205"/>
      <c r="C179" s="1205"/>
      <c r="D179" s="1205"/>
      <c r="E179" s="1205"/>
      <c r="F179" s="1206">
        <f t="shared" si="1"/>
        <v>0</v>
      </c>
      <c r="G179" s="1205"/>
      <c r="H179" s="1205"/>
      <c r="I179" s="1205"/>
      <c r="J179" s="1205"/>
      <c r="K179" s="1205"/>
      <c r="L179" s="1205"/>
      <c r="M179" s="1208">
        <f t="shared" si="3"/>
        <v>0</v>
      </c>
      <c r="N179" s="1205"/>
      <c r="O179" s="1205"/>
      <c r="P179" s="994"/>
      <c r="Q179" s="994"/>
      <c r="R179" s="994"/>
      <c r="S179" s="994"/>
      <c r="T179" s="1214"/>
      <c r="U179" s="1205"/>
      <c r="V179" s="1205"/>
      <c r="W179" s="1205"/>
      <c r="X179" s="1205"/>
      <c r="Y179" s="1206">
        <f t="shared" si="4"/>
        <v>0</v>
      </c>
      <c r="Z179" s="1205"/>
      <c r="AA179" s="1205"/>
      <c r="AB179" s="1205"/>
      <c r="AC179" s="1205"/>
      <c r="AD179" s="1205"/>
      <c r="AE179" s="1205"/>
      <c r="AF179" s="1208">
        <f t="shared" si="6"/>
        <v>0</v>
      </c>
      <c r="AG179" s="1205"/>
      <c r="AH179" s="1205"/>
      <c r="AI179" s="994"/>
      <c r="AJ179" s="994"/>
      <c r="AK179" s="994"/>
      <c r="AL179" s="994"/>
      <c r="AM179" s="994"/>
    </row>
    <row r="180">
      <c r="A180" s="1205"/>
      <c r="B180" s="1205"/>
      <c r="C180" s="1205"/>
      <c r="D180" s="1205"/>
      <c r="E180" s="1205"/>
      <c r="F180" s="1206">
        <f t="shared" si="1"/>
        <v>0</v>
      </c>
      <c r="G180" s="1205"/>
      <c r="H180" s="1205"/>
      <c r="I180" s="1205"/>
      <c r="J180" s="1205"/>
      <c r="K180" s="1205"/>
      <c r="L180" s="1205"/>
      <c r="M180" s="1208">
        <f t="shared" si="3"/>
        <v>0</v>
      </c>
      <c r="N180" s="1205"/>
      <c r="O180" s="1205"/>
      <c r="P180" s="994"/>
      <c r="Q180" s="994"/>
      <c r="R180" s="994"/>
      <c r="S180" s="994"/>
      <c r="T180" s="1214"/>
      <c r="U180" s="1205"/>
      <c r="V180" s="1205"/>
      <c r="W180" s="1205"/>
      <c r="X180" s="1205"/>
      <c r="Y180" s="1206">
        <f t="shared" si="4"/>
        <v>0</v>
      </c>
      <c r="Z180" s="1205"/>
      <c r="AA180" s="1205"/>
      <c r="AB180" s="1205"/>
      <c r="AC180" s="1205"/>
      <c r="AD180" s="1205"/>
      <c r="AE180" s="1205"/>
      <c r="AF180" s="1208">
        <f t="shared" si="6"/>
        <v>0</v>
      </c>
      <c r="AG180" s="1205"/>
      <c r="AH180" s="1205"/>
      <c r="AI180" s="994"/>
      <c r="AJ180" s="994"/>
      <c r="AK180" s="994"/>
      <c r="AL180" s="994"/>
      <c r="AM180" s="994"/>
    </row>
    <row r="181">
      <c r="A181" s="1205"/>
      <c r="B181" s="1205"/>
      <c r="C181" s="1205"/>
      <c r="D181" s="1205"/>
      <c r="E181" s="1205"/>
      <c r="F181" s="1206">
        <f t="shared" si="1"/>
        <v>0</v>
      </c>
      <c r="G181" s="1205"/>
      <c r="H181" s="1205"/>
      <c r="I181" s="1205"/>
      <c r="J181" s="1205"/>
      <c r="K181" s="1205"/>
      <c r="L181" s="1205"/>
      <c r="M181" s="1208">
        <f t="shared" si="3"/>
        <v>0</v>
      </c>
      <c r="N181" s="1205"/>
      <c r="O181" s="1205"/>
      <c r="P181" s="994"/>
      <c r="Q181" s="994"/>
      <c r="R181" s="994"/>
      <c r="S181" s="994"/>
      <c r="T181" s="1214"/>
      <c r="U181" s="1205"/>
      <c r="V181" s="1205"/>
      <c r="W181" s="1205"/>
      <c r="X181" s="1205"/>
      <c r="Y181" s="1206">
        <f t="shared" si="4"/>
        <v>0</v>
      </c>
      <c r="Z181" s="1205"/>
      <c r="AA181" s="1205"/>
      <c r="AB181" s="1205"/>
      <c r="AC181" s="1205"/>
      <c r="AD181" s="1205"/>
      <c r="AE181" s="1205"/>
      <c r="AF181" s="1208">
        <f t="shared" si="6"/>
        <v>0</v>
      </c>
      <c r="AG181" s="1205"/>
      <c r="AH181" s="1205"/>
      <c r="AI181" s="994"/>
      <c r="AJ181" s="994"/>
      <c r="AK181" s="994"/>
      <c r="AL181" s="994"/>
      <c r="AM181" s="994"/>
    </row>
    <row r="182">
      <c r="A182" s="1205"/>
      <c r="B182" s="1205"/>
      <c r="C182" s="1205"/>
      <c r="D182" s="1205"/>
      <c r="E182" s="1205"/>
      <c r="F182" s="1206">
        <f t="shared" si="1"/>
        <v>0</v>
      </c>
      <c r="G182" s="1205"/>
      <c r="H182" s="1205"/>
      <c r="I182" s="1205"/>
      <c r="J182" s="1205"/>
      <c r="K182" s="1205"/>
      <c r="L182" s="1205"/>
      <c r="M182" s="1208">
        <f t="shared" si="3"/>
        <v>0</v>
      </c>
      <c r="N182" s="1205"/>
      <c r="O182" s="1205"/>
      <c r="P182" s="994"/>
      <c r="Q182" s="994"/>
      <c r="R182" s="994"/>
      <c r="S182" s="994"/>
      <c r="T182" s="1214"/>
      <c r="U182" s="1205"/>
      <c r="V182" s="1205"/>
      <c r="W182" s="1205"/>
      <c r="X182" s="1205"/>
      <c r="Y182" s="1206">
        <f t="shared" si="4"/>
        <v>0</v>
      </c>
      <c r="Z182" s="1205"/>
      <c r="AA182" s="1205"/>
      <c r="AB182" s="1205"/>
      <c r="AC182" s="1205"/>
      <c r="AD182" s="1205"/>
      <c r="AE182" s="1205"/>
      <c r="AF182" s="1208">
        <f t="shared" si="6"/>
        <v>0</v>
      </c>
      <c r="AG182" s="1205"/>
      <c r="AH182" s="1205"/>
      <c r="AI182" s="994"/>
      <c r="AJ182" s="994"/>
      <c r="AK182" s="994"/>
      <c r="AL182" s="994"/>
      <c r="AM182" s="994"/>
    </row>
    <row r="183">
      <c r="A183" s="1205"/>
      <c r="B183" s="1205"/>
      <c r="C183" s="1205"/>
      <c r="D183" s="1205"/>
      <c r="E183" s="1205"/>
      <c r="F183" s="1206">
        <f t="shared" si="1"/>
        <v>0</v>
      </c>
      <c r="G183" s="1205"/>
      <c r="H183" s="1205"/>
      <c r="I183" s="1205"/>
      <c r="J183" s="1205"/>
      <c r="K183" s="1205"/>
      <c r="L183" s="1205"/>
      <c r="M183" s="1208">
        <f t="shared" si="3"/>
        <v>0</v>
      </c>
      <c r="N183" s="1205"/>
      <c r="O183" s="1205"/>
      <c r="P183" s="994"/>
      <c r="Q183" s="994"/>
      <c r="R183" s="994"/>
      <c r="S183" s="994"/>
      <c r="T183" s="1214"/>
      <c r="U183" s="1205"/>
      <c r="V183" s="1205"/>
      <c r="W183" s="1205"/>
      <c r="X183" s="1205"/>
      <c r="Y183" s="1206">
        <f t="shared" si="4"/>
        <v>0</v>
      </c>
      <c r="Z183" s="1205"/>
      <c r="AA183" s="1205"/>
      <c r="AB183" s="1205"/>
      <c r="AC183" s="1205"/>
      <c r="AD183" s="1205"/>
      <c r="AE183" s="1205"/>
      <c r="AF183" s="1208">
        <f t="shared" si="6"/>
        <v>0</v>
      </c>
      <c r="AG183" s="1205"/>
      <c r="AH183" s="1205"/>
      <c r="AI183" s="994"/>
      <c r="AJ183" s="994"/>
      <c r="AK183" s="994"/>
      <c r="AL183" s="994"/>
      <c r="AM183" s="994"/>
    </row>
    <row r="184">
      <c r="A184" s="1205"/>
      <c r="B184" s="1205"/>
      <c r="C184" s="1205"/>
      <c r="D184" s="1205"/>
      <c r="E184" s="1205"/>
      <c r="F184" s="1206">
        <f t="shared" si="1"/>
        <v>0</v>
      </c>
      <c r="G184" s="1205"/>
      <c r="H184" s="1205"/>
      <c r="I184" s="1205"/>
      <c r="J184" s="1205"/>
      <c r="K184" s="1205"/>
      <c r="L184" s="1205"/>
      <c r="M184" s="1208">
        <f t="shared" si="3"/>
        <v>0</v>
      </c>
      <c r="N184" s="1205"/>
      <c r="O184" s="1205"/>
      <c r="P184" s="994"/>
      <c r="Q184" s="994"/>
      <c r="R184" s="994"/>
      <c r="S184" s="994"/>
      <c r="T184" s="1214"/>
      <c r="U184" s="1205"/>
      <c r="V184" s="1205"/>
      <c r="W184" s="1205"/>
      <c r="X184" s="1205"/>
      <c r="Y184" s="1206">
        <f t="shared" si="4"/>
        <v>0</v>
      </c>
      <c r="Z184" s="1205"/>
      <c r="AA184" s="1205"/>
      <c r="AB184" s="1205"/>
      <c r="AC184" s="1205"/>
      <c r="AD184" s="1205"/>
      <c r="AE184" s="1205"/>
      <c r="AF184" s="1208">
        <f t="shared" si="6"/>
        <v>0</v>
      </c>
      <c r="AG184" s="1205"/>
      <c r="AH184" s="1205"/>
      <c r="AI184" s="994"/>
      <c r="AJ184" s="994"/>
      <c r="AK184" s="994"/>
      <c r="AL184" s="994"/>
      <c r="AM184" s="994"/>
    </row>
    <row r="185">
      <c r="A185" s="1205"/>
      <c r="B185" s="1205"/>
      <c r="C185" s="1205"/>
      <c r="D185" s="1205"/>
      <c r="E185" s="1205"/>
      <c r="F185" s="1206">
        <f t="shared" si="1"/>
        <v>0</v>
      </c>
      <c r="G185" s="1205"/>
      <c r="H185" s="1205"/>
      <c r="I185" s="1205"/>
      <c r="J185" s="1205"/>
      <c r="K185" s="1205"/>
      <c r="L185" s="1205"/>
      <c r="M185" s="1208">
        <f t="shared" si="3"/>
        <v>0</v>
      </c>
      <c r="N185" s="1205"/>
      <c r="O185" s="1205"/>
      <c r="P185" s="994"/>
      <c r="Q185" s="994"/>
      <c r="R185" s="994"/>
      <c r="S185" s="994"/>
      <c r="T185" s="1214"/>
      <c r="U185" s="1205"/>
      <c r="V185" s="1205"/>
      <c r="W185" s="1205"/>
      <c r="X185" s="1205"/>
      <c r="Y185" s="1206">
        <f t="shared" si="4"/>
        <v>0</v>
      </c>
      <c r="Z185" s="1205"/>
      <c r="AA185" s="1205"/>
      <c r="AB185" s="1205"/>
      <c r="AC185" s="1205"/>
      <c r="AD185" s="1205"/>
      <c r="AE185" s="1205"/>
      <c r="AF185" s="1208">
        <f t="shared" si="6"/>
        <v>0</v>
      </c>
      <c r="AG185" s="1205"/>
      <c r="AH185" s="1205"/>
      <c r="AI185" s="994"/>
      <c r="AJ185" s="994"/>
      <c r="AK185" s="994"/>
      <c r="AL185" s="994"/>
      <c r="AM185" s="994"/>
    </row>
    <row r="186">
      <c r="A186" s="1205"/>
      <c r="B186" s="1205"/>
      <c r="C186" s="1205"/>
      <c r="D186" s="1205"/>
      <c r="E186" s="1205"/>
      <c r="F186" s="1206">
        <f t="shared" si="1"/>
        <v>0</v>
      </c>
      <c r="G186" s="1205"/>
      <c r="H186" s="1205"/>
      <c r="I186" s="1205"/>
      <c r="J186" s="1205"/>
      <c r="K186" s="1205"/>
      <c r="L186" s="1205"/>
      <c r="M186" s="1208">
        <f t="shared" si="3"/>
        <v>0</v>
      </c>
      <c r="N186" s="1205"/>
      <c r="O186" s="1205"/>
      <c r="P186" s="994"/>
      <c r="Q186" s="994"/>
      <c r="R186" s="994"/>
      <c r="S186" s="994"/>
      <c r="T186" s="1214"/>
      <c r="U186" s="1205"/>
      <c r="V186" s="1205"/>
      <c r="W186" s="1205"/>
      <c r="X186" s="1205"/>
      <c r="Y186" s="1206">
        <f t="shared" si="4"/>
        <v>0</v>
      </c>
      <c r="Z186" s="1205"/>
      <c r="AA186" s="1205"/>
      <c r="AB186" s="1205"/>
      <c r="AC186" s="1205"/>
      <c r="AD186" s="1205"/>
      <c r="AE186" s="1205"/>
      <c r="AF186" s="1208">
        <f t="shared" si="6"/>
        <v>0</v>
      </c>
      <c r="AG186" s="1205"/>
      <c r="AH186" s="1205"/>
      <c r="AI186" s="994"/>
      <c r="AJ186" s="994"/>
      <c r="AK186" s="994"/>
      <c r="AL186" s="994"/>
      <c r="AM186" s="994"/>
    </row>
    <row r="187">
      <c r="A187" s="1205"/>
      <c r="B187" s="1205"/>
      <c r="C187" s="1205"/>
      <c r="D187" s="1205"/>
      <c r="E187" s="1205"/>
      <c r="F187" s="1206">
        <f t="shared" si="1"/>
        <v>0</v>
      </c>
      <c r="G187" s="1205"/>
      <c r="H187" s="1205"/>
      <c r="I187" s="1205"/>
      <c r="J187" s="1205"/>
      <c r="K187" s="1205"/>
      <c r="L187" s="1205"/>
      <c r="M187" s="1208">
        <f t="shared" si="3"/>
        <v>0</v>
      </c>
      <c r="N187" s="1205"/>
      <c r="O187" s="1205"/>
      <c r="P187" s="994"/>
      <c r="Q187" s="994"/>
      <c r="R187" s="994"/>
      <c r="S187" s="994"/>
      <c r="T187" s="1214"/>
      <c r="U187" s="1205"/>
      <c r="V187" s="1205"/>
      <c r="W187" s="1205"/>
      <c r="X187" s="1205"/>
      <c r="Y187" s="1206">
        <f t="shared" si="4"/>
        <v>0</v>
      </c>
      <c r="Z187" s="1205"/>
      <c r="AA187" s="1205"/>
      <c r="AB187" s="1205"/>
      <c r="AC187" s="1205"/>
      <c r="AD187" s="1205"/>
      <c r="AE187" s="1205"/>
      <c r="AF187" s="1208">
        <f t="shared" si="6"/>
        <v>0</v>
      </c>
      <c r="AG187" s="1205"/>
      <c r="AH187" s="1205"/>
      <c r="AI187" s="994"/>
      <c r="AJ187" s="994"/>
      <c r="AK187" s="994"/>
      <c r="AL187" s="994"/>
      <c r="AM187" s="994"/>
    </row>
    <row r="188">
      <c r="A188" s="1205"/>
      <c r="B188" s="1205"/>
      <c r="C188" s="1205"/>
      <c r="D188" s="1205"/>
      <c r="E188" s="1205"/>
      <c r="F188" s="1206">
        <f t="shared" si="1"/>
        <v>0</v>
      </c>
      <c r="G188" s="1205"/>
      <c r="H188" s="1205"/>
      <c r="I188" s="1205"/>
      <c r="J188" s="1205"/>
      <c r="K188" s="1205"/>
      <c r="L188" s="1205"/>
      <c r="M188" s="1208">
        <f t="shared" si="3"/>
        <v>0</v>
      </c>
      <c r="N188" s="1205"/>
      <c r="O188" s="1205"/>
      <c r="P188" s="994"/>
      <c r="Q188" s="994"/>
      <c r="R188" s="994"/>
      <c r="S188" s="994"/>
      <c r="T188" s="1214"/>
      <c r="U188" s="1205"/>
      <c r="V188" s="1205"/>
      <c r="W188" s="1205"/>
      <c r="X188" s="1205"/>
      <c r="Y188" s="1206">
        <f t="shared" si="4"/>
        <v>0</v>
      </c>
      <c r="Z188" s="1205"/>
      <c r="AA188" s="1205"/>
      <c r="AB188" s="1205"/>
      <c r="AC188" s="1205"/>
      <c r="AD188" s="1205"/>
      <c r="AE188" s="1205"/>
      <c r="AF188" s="1208">
        <f t="shared" si="6"/>
        <v>0</v>
      </c>
      <c r="AG188" s="1205"/>
      <c r="AH188" s="1205"/>
      <c r="AI188" s="994"/>
      <c r="AJ188" s="994"/>
      <c r="AK188" s="994"/>
      <c r="AL188" s="994"/>
      <c r="AM188" s="994"/>
    </row>
    <row r="189">
      <c r="A189" s="1205"/>
      <c r="B189" s="1205"/>
      <c r="C189" s="1205"/>
      <c r="D189" s="1205"/>
      <c r="E189" s="1205"/>
      <c r="F189" s="1206">
        <f t="shared" si="1"/>
        <v>0</v>
      </c>
      <c r="G189" s="1205"/>
      <c r="H189" s="1205"/>
      <c r="I189" s="1205"/>
      <c r="J189" s="1205"/>
      <c r="K189" s="1205"/>
      <c r="L189" s="1205"/>
      <c r="M189" s="1208">
        <f t="shared" si="3"/>
        <v>0</v>
      </c>
      <c r="N189" s="1205"/>
      <c r="O189" s="1205"/>
      <c r="P189" s="994"/>
      <c r="Q189" s="994"/>
      <c r="R189" s="994"/>
      <c r="S189" s="994"/>
      <c r="T189" s="1214"/>
      <c r="U189" s="1205"/>
      <c r="V189" s="1205"/>
      <c r="W189" s="1205"/>
      <c r="X189" s="1205"/>
      <c r="Y189" s="1206">
        <f t="shared" si="4"/>
        <v>0</v>
      </c>
      <c r="Z189" s="1205"/>
      <c r="AA189" s="1205"/>
      <c r="AB189" s="1205"/>
      <c r="AC189" s="1205"/>
      <c r="AD189" s="1205"/>
      <c r="AE189" s="1205"/>
      <c r="AF189" s="1208">
        <f t="shared" si="6"/>
        <v>0</v>
      </c>
      <c r="AG189" s="1205"/>
      <c r="AH189" s="1205"/>
      <c r="AI189" s="994"/>
      <c r="AJ189" s="994"/>
      <c r="AK189" s="994"/>
      <c r="AL189" s="994"/>
      <c r="AM189" s="994"/>
    </row>
    <row r="190">
      <c r="A190" s="1205"/>
      <c r="B190" s="1205"/>
      <c r="C190" s="1205"/>
      <c r="D190" s="1205"/>
      <c r="E190" s="1205"/>
      <c r="F190" s="1206">
        <f t="shared" si="1"/>
        <v>0</v>
      </c>
      <c r="G190" s="1205"/>
      <c r="H190" s="1205"/>
      <c r="I190" s="1205"/>
      <c r="J190" s="1205"/>
      <c r="K190" s="1205"/>
      <c r="L190" s="1205"/>
      <c r="M190" s="1208">
        <f t="shared" si="3"/>
        <v>0</v>
      </c>
      <c r="N190" s="1205"/>
      <c r="O190" s="1205"/>
      <c r="P190" s="994"/>
      <c r="Q190" s="994"/>
      <c r="R190" s="994"/>
      <c r="S190" s="994"/>
      <c r="T190" s="1214"/>
      <c r="U190" s="1205"/>
      <c r="V190" s="1205"/>
      <c r="W190" s="1205"/>
      <c r="X190" s="1205"/>
      <c r="Y190" s="1206">
        <f t="shared" si="4"/>
        <v>0</v>
      </c>
      <c r="Z190" s="1205"/>
      <c r="AA190" s="1205"/>
      <c r="AB190" s="1205"/>
      <c r="AC190" s="1205"/>
      <c r="AD190" s="1205"/>
      <c r="AE190" s="1205"/>
      <c r="AF190" s="1208">
        <f t="shared" si="6"/>
        <v>0</v>
      </c>
      <c r="AG190" s="1205"/>
      <c r="AH190" s="1205"/>
      <c r="AI190" s="994"/>
      <c r="AJ190" s="994"/>
      <c r="AK190" s="994"/>
      <c r="AL190" s="994"/>
      <c r="AM190" s="994"/>
    </row>
    <row r="191">
      <c r="A191" s="1205"/>
      <c r="B191" s="1205"/>
      <c r="C191" s="1205"/>
      <c r="D191" s="1205"/>
      <c r="E191" s="1205"/>
      <c r="F191" s="1206">
        <f t="shared" si="1"/>
        <v>0</v>
      </c>
      <c r="G191" s="1205"/>
      <c r="H191" s="1205"/>
      <c r="I191" s="1205"/>
      <c r="J191" s="1205"/>
      <c r="K191" s="1205"/>
      <c r="L191" s="1205"/>
      <c r="M191" s="1208">
        <f t="shared" si="3"/>
        <v>0</v>
      </c>
      <c r="N191" s="1205"/>
      <c r="O191" s="1205"/>
      <c r="P191" s="994"/>
      <c r="Q191" s="994"/>
      <c r="R191" s="994"/>
      <c r="S191" s="994"/>
      <c r="T191" s="1214"/>
      <c r="U191" s="1205"/>
      <c r="V191" s="1205"/>
      <c r="W191" s="1205"/>
      <c r="X191" s="1205"/>
      <c r="Y191" s="1206">
        <f t="shared" si="4"/>
        <v>0</v>
      </c>
      <c r="Z191" s="1205"/>
      <c r="AA191" s="1205"/>
      <c r="AB191" s="1205"/>
      <c r="AC191" s="1205"/>
      <c r="AD191" s="1205"/>
      <c r="AE191" s="1205"/>
      <c r="AF191" s="1208">
        <f t="shared" si="6"/>
        <v>0</v>
      </c>
      <c r="AG191" s="1205"/>
      <c r="AH191" s="1205"/>
      <c r="AI191" s="994"/>
      <c r="AJ191" s="994"/>
      <c r="AK191" s="994"/>
      <c r="AL191" s="994"/>
      <c r="AM191" s="994"/>
    </row>
    <row r="192">
      <c r="A192" s="1205"/>
      <c r="B192" s="1205"/>
      <c r="C192" s="1205"/>
      <c r="D192" s="1205"/>
      <c r="E192" s="1205"/>
      <c r="F192" s="1206">
        <f t="shared" si="1"/>
        <v>0</v>
      </c>
      <c r="G192" s="1205"/>
      <c r="H192" s="1205"/>
      <c r="I192" s="1205"/>
      <c r="J192" s="1205"/>
      <c r="K192" s="1205"/>
      <c r="L192" s="1205"/>
      <c r="M192" s="1208">
        <f t="shared" si="3"/>
        <v>0</v>
      </c>
      <c r="N192" s="1205"/>
      <c r="O192" s="1205"/>
      <c r="P192" s="994"/>
      <c r="Q192" s="994"/>
      <c r="R192" s="994"/>
      <c r="S192" s="994"/>
      <c r="T192" s="1214"/>
      <c r="U192" s="1205"/>
      <c r="V192" s="1205"/>
      <c r="W192" s="1205"/>
      <c r="X192" s="1205"/>
      <c r="Y192" s="1206">
        <f t="shared" si="4"/>
        <v>0</v>
      </c>
      <c r="Z192" s="1205"/>
      <c r="AA192" s="1205"/>
      <c r="AB192" s="1205"/>
      <c r="AC192" s="1205"/>
      <c r="AD192" s="1205"/>
      <c r="AE192" s="1205"/>
      <c r="AF192" s="1208">
        <f t="shared" si="6"/>
        <v>0</v>
      </c>
      <c r="AG192" s="1205"/>
      <c r="AH192" s="1205"/>
      <c r="AI192" s="994"/>
      <c r="AJ192" s="994"/>
      <c r="AK192" s="994"/>
      <c r="AL192" s="994"/>
      <c r="AM192" s="994"/>
    </row>
    <row r="193">
      <c r="A193" s="1205"/>
      <c r="B193" s="1205"/>
      <c r="C193" s="1205"/>
      <c r="D193" s="1205"/>
      <c r="E193" s="1205"/>
      <c r="F193" s="1206">
        <f t="shared" si="1"/>
        <v>0</v>
      </c>
      <c r="G193" s="1205"/>
      <c r="H193" s="1205"/>
      <c r="I193" s="1205"/>
      <c r="J193" s="1205"/>
      <c r="K193" s="1205"/>
      <c r="L193" s="1205"/>
      <c r="M193" s="1208">
        <f t="shared" si="3"/>
        <v>0</v>
      </c>
      <c r="N193" s="1205"/>
      <c r="O193" s="1205"/>
      <c r="P193" s="994"/>
      <c r="Q193" s="994"/>
      <c r="R193" s="994"/>
      <c r="S193" s="994"/>
      <c r="T193" s="1214"/>
      <c r="U193" s="1205"/>
      <c r="V193" s="1205"/>
      <c r="W193" s="1205"/>
      <c r="X193" s="1205"/>
      <c r="Y193" s="1206">
        <f t="shared" si="4"/>
        <v>0</v>
      </c>
      <c r="Z193" s="1205"/>
      <c r="AA193" s="1205"/>
      <c r="AB193" s="1205"/>
      <c r="AC193" s="1205"/>
      <c r="AD193" s="1205"/>
      <c r="AE193" s="1205"/>
      <c r="AF193" s="1208">
        <f t="shared" si="6"/>
        <v>0</v>
      </c>
      <c r="AG193" s="1205"/>
      <c r="AH193" s="1205"/>
      <c r="AI193" s="994"/>
      <c r="AJ193" s="994"/>
      <c r="AK193" s="994"/>
      <c r="AL193" s="994"/>
      <c r="AM193" s="994"/>
    </row>
    <row r="194">
      <c r="A194" s="1205"/>
      <c r="B194" s="1205"/>
      <c r="C194" s="1205"/>
      <c r="D194" s="1205"/>
      <c r="E194" s="1205"/>
      <c r="F194" s="1206">
        <f t="shared" si="1"/>
        <v>0</v>
      </c>
      <c r="G194" s="1205"/>
      <c r="H194" s="1205"/>
      <c r="I194" s="1205"/>
      <c r="J194" s="1205"/>
      <c r="K194" s="1205"/>
      <c r="L194" s="1205"/>
      <c r="M194" s="1208">
        <f t="shared" si="3"/>
        <v>0</v>
      </c>
      <c r="N194" s="1205"/>
      <c r="O194" s="1205"/>
      <c r="P194" s="994"/>
      <c r="Q194" s="994"/>
      <c r="R194" s="994"/>
      <c r="S194" s="994"/>
      <c r="T194" s="1214"/>
      <c r="U194" s="1205"/>
      <c r="V194" s="1205"/>
      <c r="W194" s="1205"/>
      <c r="X194" s="1205"/>
      <c r="Y194" s="1206">
        <f t="shared" si="4"/>
        <v>0</v>
      </c>
      <c r="Z194" s="1205"/>
      <c r="AA194" s="1205"/>
      <c r="AB194" s="1205"/>
      <c r="AC194" s="1205"/>
      <c r="AD194" s="1205"/>
      <c r="AE194" s="1205"/>
      <c r="AF194" s="1208">
        <f t="shared" si="6"/>
        <v>0</v>
      </c>
      <c r="AG194" s="1205"/>
      <c r="AH194" s="1205"/>
      <c r="AI194" s="994"/>
      <c r="AJ194" s="994"/>
      <c r="AK194" s="994"/>
      <c r="AL194" s="994"/>
      <c r="AM194" s="994"/>
    </row>
    <row r="195">
      <c r="A195" s="1205"/>
      <c r="B195" s="1205"/>
      <c r="C195" s="1205"/>
      <c r="D195" s="1205"/>
      <c r="E195" s="1205"/>
      <c r="F195" s="1206">
        <f t="shared" si="1"/>
        <v>0</v>
      </c>
      <c r="G195" s="1205"/>
      <c r="H195" s="1205"/>
      <c r="I195" s="1205"/>
      <c r="J195" s="1205"/>
      <c r="K195" s="1205"/>
      <c r="L195" s="1205"/>
      <c r="M195" s="1208">
        <f t="shared" si="3"/>
        <v>0</v>
      </c>
      <c r="N195" s="1205"/>
      <c r="O195" s="1205"/>
      <c r="P195" s="994"/>
      <c r="Q195" s="994"/>
      <c r="R195" s="994"/>
      <c r="S195" s="994"/>
      <c r="T195" s="1214"/>
      <c r="U195" s="1205"/>
      <c r="V195" s="1205"/>
      <c r="W195" s="1205"/>
      <c r="X195" s="1205"/>
      <c r="Y195" s="1206">
        <f t="shared" si="4"/>
        <v>0</v>
      </c>
      <c r="Z195" s="1205"/>
      <c r="AA195" s="1205"/>
      <c r="AB195" s="1205"/>
      <c r="AC195" s="1205"/>
      <c r="AD195" s="1205"/>
      <c r="AE195" s="1205"/>
      <c r="AF195" s="1208">
        <f t="shared" si="6"/>
        <v>0</v>
      </c>
      <c r="AG195" s="1205"/>
      <c r="AH195" s="1205"/>
      <c r="AI195" s="994"/>
      <c r="AJ195" s="994"/>
      <c r="AK195" s="994"/>
      <c r="AL195" s="994"/>
      <c r="AM195" s="994"/>
    </row>
    <row r="196">
      <c r="A196" s="1214"/>
      <c r="B196" s="1205"/>
      <c r="C196" s="1205"/>
      <c r="D196" s="1205"/>
      <c r="E196" s="1205"/>
      <c r="F196" s="1206">
        <f t="shared" si="1"/>
        <v>0</v>
      </c>
      <c r="G196" s="1205"/>
      <c r="H196" s="1205"/>
      <c r="I196" s="1205"/>
      <c r="J196" s="1205"/>
      <c r="K196" s="1205"/>
      <c r="L196" s="1205"/>
      <c r="M196" s="1208">
        <f t="shared" si="3"/>
        <v>0</v>
      </c>
      <c r="N196" s="1205"/>
      <c r="O196" s="1205"/>
      <c r="P196" s="994"/>
      <c r="Q196" s="994"/>
      <c r="R196" s="994"/>
      <c r="S196" s="994"/>
      <c r="T196" s="1214"/>
      <c r="U196" s="1205"/>
      <c r="V196" s="1205"/>
      <c r="W196" s="1205"/>
      <c r="X196" s="1205"/>
      <c r="Y196" s="1206">
        <f t="shared" si="4"/>
        <v>0</v>
      </c>
      <c r="Z196" s="1205"/>
      <c r="AA196" s="1205"/>
      <c r="AB196" s="1205"/>
      <c r="AC196" s="1205"/>
      <c r="AD196" s="1205"/>
      <c r="AE196" s="1205"/>
      <c r="AF196" s="1208">
        <f t="shared" si="6"/>
        <v>0</v>
      </c>
      <c r="AG196" s="1205"/>
      <c r="AH196" s="1205"/>
      <c r="AI196" s="994"/>
      <c r="AJ196" s="994"/>
      <c r="AK196" s="994"/>
      <c r="AL196" s="994"/>
      <c r="AM196" s="994"/>
    </row>
    <row r="197">
      <c r="A197" s="1214"/>
      <c r="B197" s="1205"/>
      <c r="C197" s="1205"/>
      <c r="D197" s="1205"/>
      <c r="E197" s="1205"/>
      <c r="F197" s="1206">
        <f t="shared" si="1"/>
        <v>0</v>
      </c>
      <c r="G197" s="1205"/>
      <c r="H197" s="1205"/>
      <c r="I197" s="1205"/>
      <c r="J197" s="1205"/>
      <c r="K197" s="1205"/>
      <c r="L197" s="1205"/>
      <c r="M197" s="1208">
        <f t="shared" si="3"/>
        <v>0</v>
      </c>
      <c r="N197" s="1205"/>
      <c r="O197" s="1205"/>
      <c r="P197" s="994"/>
      <c r="Q197" s="994"/>
      <c r="R197" s="994"/>
      <c r="S197" s="994"/>
      <c r="T197" s="1214"/>
      <c r="U197" s="1205"/>
      <c r="V197" s="1205"/>
      <c r="W197" s="1205"/>
      <c r="X197" s="1205"/>
      <c r="Y197" s="1206">
        <f t="shared" si="4"/>
        <v>0</v>
      </c>
      <c r="Z197" s="1205"/>
      <c r="AA197" s="1205"/>
      <c r="AB197" s="1205"/>
      <c r="AC197" s="1205"/>
      <c r="AD197" s="1205"/>
      <c r="AE197" s="1205"/>
      <c r="AF197" s="1208">
        <f t="shared" si="6"/>
        <v>0</v>
      </c>
      <c r="AG197" s="1205"/>
      <c r="AH197" s="1205"/>
      <c r="AI197" s="994"/>
      <c r="AJ197" s="994"/>
      <c r="AK197" s="994"/>
      <c r="AL197" s="994"/>
      <c r="AM197" s="994"/>
    </row>
    <row r="198">
      <c r="A198" s="1214"/>
      <c r="B198" s="1205"/>
      <c r="C198" s="1205"/>
      <c r="D198" s="1205"/>
      <c r="E198" s="1205"/>
      <c r="F198" s="1206">
        <f t="shared" si="1"/>
        <v>0</v>
      </c>
      <c r="G198" s="1205"/>
      <c r="H198" s="1205"/>
      <c r="I198" s="1205"/>
      <c r="J198" s="1205"/>
      <c r="K198" s="1205"/>
      <c r="L198" s="1205"/>
      <c r="M198" s="1208">
        <f t="shared" si="3"/>
        <v>0</v>
      </c>
      <c r="N198" s="1205"/>
      <c r="O198" s="1205"/>
      <c r="P198" s="994"/>
      <c r="Q198" s="994"/>
      <c r="R198" s="994"/>
      <c r="S198" s="994"/>
      <c r="T198" s="1214"/>
      <c r="U198" s="1205"/>
      <c r="V198" s="1205"/>
      <c r="W198" s="1205"/>
      <c r="X198" s="1205"/>
      <c r="Y198" s="1206">
        <f t="shared" si="4"/>
        <v>0</v>
      </c>
      <c r="Z198" s="1205"/>
      <c r="AA198" s="1205"/>
      <c r="AB198" s="1205"/>
      <c r="AC198" s="1205"/>
      <c r="AD198" s="1205"/>
      <c r="AE198" s="1205"/>
      <c r="AF198" s="1208">
        <f t="shared" si="6"/>
        <v>0</v>
      </c>
      <c r="AG198" s="1205"/>
      <c r="AH198" s="1205"/>
      <c r="AI198" s="994"/>
      <c r="AJ198" s="994"/>
      <c r="AK198" s="994"/>
      <c r="AL198" s="994"/>
      <c r="AM198" s="994"/>
    </row>
    <row r="199">
      <c r="A199" s="1214"/>
      <c r="B199" s="1205"/>
      <c r="C199" s="1205"/>
      <c r="D199" s="1205"/>
      <c r="E199" s="1205"/>
      <c r="F199" s="1206">
        <f t="shared" si="1"/>
        <v>0</v>
      </c>
      <c r="G199" s="1205"/>
      <c r="H199" s="1205"/>
      <c r="I199" s="1205"/>
      <c r="J199" s="1205"/>
      <c r="K199" s="1205"/>
      <c r="L199" s="1205"/>
      <c r="M199" s="1208">
        <f t="shared" si="3"/>
        <v>0</v>
      </c>
      <c r="N199" s="1205"/>
      <c r="O199" s="1205"/>
      <c r="P199" s="994"/>
      <c r="Q199" s="994"/>
      <c r="R199" s="994"/>
      <c r="S199" s="994"/>
      <c r="T199" s="1214"/>
      <c r="U199" s="1205"/>
      <c r="V199" s="1205"/>
      <c r="W199" s="1205"/>
      <c r="X199" s="1205"/>
      <c r="Y199" s="1206">
        <f t="shared" si="4"/>
        <v>0</v>
      </c>
      <c r="Z199" s="1205"/>
      <c r="AA199" s="1205"/>
      <c r="AB199" s="1205"/>
      <c r="AC199" s="1205"/>
      <c r="AD199" s="1205"/>
      <c r="AE199" s="1205"/>
      <c r="AF199" s="1208">
        <f t="shared" si="6"/>
        <v>0</v>
      </c>
      <c r="AG199" s="1205"/>
      <c r="AH199" s="1205"/>
      <c r="AI199" s="994"/>
      <c r="AJ199" s="994"/>
      <c r="AK199" s="994"/>
      <c r="AL199" s="994"/>
      <c r="AM199" s="994"/>
    </row>
    <row r="200">
      <c r="A200" s="1214"/>
      <c r="B200" s="1205"/>
      <c r="C200" s="1205"/>
      <c r="D200" s="1205"/>
      <c r="E200" s="1205"/>
      <c r="F200" s="1206">
        <f t="shared" si="1"/>
        <v>0</v>
      </c>
      <c r="G200" s="1205"/>
      <c r="H200" s="1205"/>
      <c r="I200" s="1205"/>
      <c r="J200" s="1205"/>
      <c r="K200" s="1205"/>
      <c r="L200" s="1205"/>
      <c r="M200" s="1208">
        <f t="shared" si="3"/>
        <v>0</v>
      </c>
      <c r="N200" s="1205"/>
      <c r="O200" s="1205"/>
      <c r="P200" s="994"/>
      <c r="Q200" s="994"/>
      <c r="R200" s="994"/>
      <c r="S200" s="994"/>
      <c r="T200" s="1214"/>
      <c r="U200" s="1205"/>
      <c r="V200" s="1205"/>
      <c r="W200" s="1205"/>
      <c r="X200" s="1205"/>
      <c r="Y200" s="1206">
        <f t="shared" si="4"/>
        <v>0</v>
      </c>
      <c r="Z200" s="1205"/>
      <c r="AA200" s="1205"/>
      <c r="AB200" s="1205"/>
      <c r="AC200" s="1205"/>
      <c r="AD200" s="1205"/>
      <c r="AE200" s="1205"/>
      <c r="AF200" s="1208">
        <f t="shared" si="6"/>
        <v>0</v>
      </c>
      <c r="AG200" s="1205"/>
      <c r="AH200" s="1205"/>
      <c r="AI200" s="994"/>
      <c r="AJ200" s="994"/>
      <c r="AK200" s="994"/>
      <c r="AL200" s="994"/>
      <c r="AM200" s="994"/>
    </row>
    <row r="201">
      <c r="A201" s="1214"/>
      <c r="B201" s="1205"/>
      <c r="C201" s="1205"/>
      <c r="D201" s="1205"/>
      <c r="E201" s="1205"/>
      <c r="F201" s="1206">
        <f t="shared" si="1"/>
        <v>0</v>
      </c>
      <c r="G201" s="1205"/>
      <c r="H201" s="1205"/>
      <c r="I201" s="1205"/>
      <c r="J201" s="1205"/>
      <c r="K201" s="1205"/>
      <c r="L201" s="1205"/>
      <c r="M201" s="1208">
        <f t="shared" si="3"/>
        <v>0</v>
      </c>
      <c r="N201" s="1205"/>
      <c r="O201" s="1205"/>
      <c r="P201" s="994"/>
      <c r="Q201" s="994"/>
      <c r="R201" s="994"/>
      <c r="S201" s="994"/>
      <c r="T201" s="1214"/>
      <c r="U201" s="1205"/>
      <c r="V201" s="1205"/>
      <c r="W201" s="1205"/>
      <c r="X201" s="1205"/>
      <c r="Y201" s="1206">
        <f t="shared" si="4"/>
        <v>0</v>
      </c>
      <c r="Z201" s="1205"/>
      <c r="AA201" s="1205"/>
      <c r="AB201" s="1205"/>
      <c r="AC201" s="1205"/>
      <c r="AD201" s="1205"/>
      <c r="AE201" s="1205"/>
      <c r="AF201" s="1208">
        <f t="shared" si="6"/>
        <v>0</v>
      </c>
      <c r="AG201" s="1205"/>
      <c r="AH201" s="1205"/>
      <c r="AI201" s="994"/>
      <c r="AJ201" s="994"/>
      <c r="AK201" s="994"/>
      <c r="AL201" s="994"/>
      <c r="AM201" s="994"/>
    </row>
    <row r="202">
      <c r="A202" s="1214"/>
      <c r="B202" s="1205"/>
      <c r="C202" s="1205"/>
      <c r="D202" s="1205"/>
      <c r="E202" s="1205"/>
      <c r="F202" s="1206">
        <f t="shared" si="1"/>
        <v>0</v>
      </c>
      <c r="G202" s="1205"/>
      <c r="H202" s="1205"/>
      <c r="I202" s="1205"/>
      <c r="J202" s="1205"/>
      <c r="K202" s="1205"/>
      <c r="L202" s="1205"/>
      <c r="M202" s="1208">
        <f t="shared" si="3"/>
        <v>0</v>
      </c>
      <c r="N202" s="1205"/>
      <c r="O202" s="1205"/>
      <c r="P202" s="994"/>
      <c r="Q202" s="994"/>
      <c r="R202" s="994"/>
      <c r="S202" s="994"/>
      <c r="T202" s="1214"/>
      <c r="U202" s="1205"/>
      <c r="V202" s="1205"/>
      <c r="W202" s="1205"/>
      <c r="X202" s="1205"/>
      <c r="Y202" s="1206">
        <f t="shared" si="4"/>
        <v>0</v>
      </c>
      <c r="Z202" s="1205"/>
      <c r="AA202" s="1205"/>
      <c r="AB202" s="1205"/>
      <c r="AC202" s="1205"/>
      <c r="AD202" s="1205"/>
      <c r="AE202" s="1205"/>
      <c r="AF202" s="1208">
        <f t="shared" si="6"/>
        <v>0</v>
      </c>
      <c r="AG202" s="1205"/>
      <c r="AH202" s="1205"/>
      <c r="AI202" s="994"/>
      <c r="AJ202" s="994"/>
      <c r="AK202" s="994"/>
      <c r="AL202" s="994"/>
      <c r="AM202" s="994"/>
    </row>
    <row r="203">
      <c r="A203" s="1214"/>
      <c r="B203" s="1205"/>
      <c r="C203" s="1205"/>
      <c r="D203" s="1205"/>
      <c r="E203" s="1205"/>
      <c r="F203" s="1206">
        <f t="shared" si="1"/>
        <v>0</v>
      </c>
      <c r="G203" s="1205"/>
      <c r="H203" s="1205"/>
      <c r="I203" s="1205"/>
      <c r="J203" s="1205"/>
      <c r="K203" s="1205"/>
      <c r="L203" s="1205"/>
      <c r="M203" s="1208">
        <f t="shared" si="3"/>
        <v>0</v>
      </c>
      <c r="N203" s="1205"/>
      <c r="O203" s="1205"/>
      <c r="P203" s="994"/>
      <c r="Q203" s="994"/>
      <c r="R203" s="994"/>
      <c r="S203" s="994"/>
      <c r="T203" s="1214"/>
      <c r="U203" s="1205"/>
      <c r="V203" s="1205"/>
      <c r="W203" s="1205"/>
      <c r="X203" s="1205"/>
      <c r="Y203" s="1206">
        <f t="shared" si="4"/>
        <v>0</v>
      </c>
      <c r="Z203" s="1205"/>
      <c r="AA203" s="1205"/>
      <c r="AB203" s="1205"/>
      <c r="AC203" s="1205"/>
      <c r="AD203" s="1205"/>
      <c r="AE203" s="1205"/>
      <c r="AF203" s="1208">
        <f t="shared" si="6"/>
        <v>0</v>
      </c>
      <c r="AG203" s="1205"/>
      <c r="AH203" s="1205"/>
      <c r="AI203" s="994"/>
      <c r="AJ203" s="994"/>
      <c r="AK203" s="994"/>
      <c r="AL203" s="994"/>
      <c r="AM203" s="994"/>
    </row>
    <row r="204">
      <c r="A204" s="1214"/>
      <c r="B204" s="1205"/>
      <c r="C204" s="1205"/>
      <c r="D204" s="1205"/>
      <c r="E204" s="1205"/>
      <c r="F204" s="1206">
        <f t="shared" si="1"/>
        <v>0</v>
      </c>
      <c r="G204" s="1205"/>
      <c r="H204" s="1205"/>
      <c r="I204" s="1205"/>
      <c r="J204" s="1205"/>
      <c r="K204" s="1205"/>
      <c r="L204" s="1205"/>
      <c r="M204" s="1208">
        <f t="shared" si="3"/>
        <v>0</v>
      </c>
      <c r="N204" s="1205"/>
      <c r="O204" s="1205"/>
      <c r="P204" s="994"/>
      <c r="Q204" s="994"/>
      <c r="R204" s="994"/>
      <c r="S204" s="994"/>
      <c r="T204" s="1214"/>
      <c r="U204" s="1205"/>
      <c r="V204" s="1205"/>
      <c r="W204" s="1205"/>
      <c r="X204" s="1205"/>
      <c r="Y204" s="1206">
        <f t="shared" si="4"/>
        <v>0</v>
      </c>
      <c r="Z204" s="1205"/>
      <c r="AA204" s="1205"/>
      <c r="AB204" s="1205"/>
      <c r="AC204" s="1205"/>
      <c r="AD204" s="1205"/>
      <c r="AE204" s="1205"/>
      <c r="AF204" s="1208">
        <f t="shared" si="6"/>
        <v>0</v>
      </c>
      <c r="AG204" s="1205"/>
      <c r="AH204" s="1205"/>
      <c r="AI204" s="994"/>
      <c r="AJ204" s="994"/>
      <c r="AK204" s="994"/>
      <c r="AL204" s="994"/>
      <c r="AM204" s="994"/>
    </row>
    <row r="205">
      <c r="A205" s="1214"/>
      <c r="B205" s="1205"/>
      <c r="C205" s="1205"/>
      <c r="D205" s="1205"/>
      <c r="E205" s="1205"/>
      <c r="F205" s="1206">
        <f t="shared" si="1"/>
        <v>0</v>
      </c>
      <c r="G205" s="1205"/>
      <c r="H205" s="1205"/>
      <c r="I205" s="1205"/>
      <c r="J205" s="1205"/>
      <c r="K205" s="1205"/>
      <c r="L205" s="1205"/>
      <c r="M205" s="1208">
        <f t="shared" si="3"/>
        <v>0</v>
      </c>
      <c r="N205" s="1205"/>
      <c r="O205" s="1205"/>
      <c r="P205" s="994"/>
      <c r="Q205" s="994"/>
      <c r="R205" s="994"/>
      <c r="S205" s="994"/>
      <c r="T205" s="1214"/>
      <c r="U205" s="1205"/>
      <c r="V205" s="1205"/>
      <c r="W205" s="1205"/>
      <c r="X205" s="1205"/>
      <c r="Y205" s="1206">
        <f t="shared" si="4"/>
        <v>0</v>
      </c>
      <c r="Z205" s="1205"/>
      <c r="AA205" s="1205"/>
      <c r="AB205" s="1205"/>
      <c r="AC205" s="1205"/>
      <c r="AD205" s="1205"/>
      <c r="AE205" s="1205"/>
      <c r="AF205" s="1208">
        <f t="shared" si="6"/>
        <v>0</v>
      </c>
      <c r="AG205" s="1205"/>
      <c r="AH205" s="1205"/>
      <c r="AI205" s="994"/>
      <c r="AJ205" s="994"/>
      <c r="AK205" s="994"/>
      <c r="AL205" s="994"/>
      <c r="AM205" s="994"/>
    </row>
    <row r="206">
      <c r="A206" s="1214"/>
      <c r="B206" s="1205"/>
      <c r="C206" s="1205"/>
      <c r="D206" s="1205"/>
      <c r="E206" s="1205"/>
      <c r="F206" s="1206">
        <f t="shared" si="1"/>
        <v>0</v>
      </c>
      <c r="G206" s="1205"/>
      <c r="H206" s="1205"/>
      <c r="I206" s="1205"/>
      <c r="J206" s="1205"/>
      <c r="K206" s="1205"/>
      <c r="L206" s="1205"/>
      <c r="M206" s="1208">
        <f t="shared" si="3"/>
        <v>0</v>
      </c>
      <c r="N206" s="1205"/>
      <c r="O206" s="1205"/>
      <c r="P206" s="994"/>
      <c r="Q206" s="994"/>
      <c r="R206" s="994"/>
      <c r="S206" s="994"/>
      <c r="T206" s="1214"/>
      <c r="U206" s="1205"/>
      <c r="V206" s="1205"/>
      <c r="W206" s="1205"/>
      <c r="X206" s="1205"/>
      <c r="Y206" s="1206">
        <f t="shared" si="4"/>
        <v>0</v>
      </c>
      <c r="Z206" s="1205"/>
      <c r="AA206" s="1205"/>
      <c r="AB206" s="1205"/>
      <c r="AC206" s="1205"/>
      <c r="AD206" s="1205"/>
      <c r="AE206" s="1205"/>
      <c r="AF206" s="1208">
        <f t="shared" si="6"/>
        <v>0</v>
      </c>
      <c r="AG206" s="1205"/>
      <c r="AH206" s="1205"/>
      <c r="AI206" s="994"/>
      <c r="AJ206" s="994"/>
      <c r="AK206" s="994"/>
      <c r="AL206" s="994"/>
      <c r="AM206" s="994"/>
    </row>
    <row r="207">
      <c r="A207" s="1214"/>
      <c r="B207" s="1205"/>
      <c r="C207" s="1205"/>
      <c r="D207" s="1205"/>
      <c r="E207" s="1205"/>
      <c r="F207" s="1206">
        <f t="shared" si="1"/>
        <v>0</v>
      </c>
      <c r="G207" s="1205"/>
      <c r="H207" s="1205"/>
      <c r="I207" s="1205"/>
      <c r="J207" s="1205"/>
      <c r="K207" s="1205"/>
      <c r="L207" s="1205"/>
      <c r="M207" s="1208">
        <f t="shared" si="3"/>
        <v>0</v>
      </c>
      <c r="N207" s="1205"/>
      <c r="O207" s="1205"/>
      <c r="P207" s="994"/>
      <c r="Q207" s="994"/>
      <c r="R207" s="994"/>
      <c r="S207" s="994"/>
      <c r="T207" s="1214"/>
      <c r="U207" s="1205"/>
      <c r="V207" s="1205"/>
      <c r="W207" s="1205"/>
      <c r="X207" s="1205"/>
      <c r="Y207" s="1206">
        <f t="shared" si="4"/>
        <v>0</v>
      </c>
      <c r="Z207" s="1205"/>
      <c r="AA207" s="1205"/>
      <c r="AB207" s="1205"/>
      <c r="AC207" s="1205"/>
      <c r="AD207" s="1205"/>
      <c r="AE207" s="1205"/>
      <c r="AF207" s="1208">
        <f t="shared" si="6"/>
        <v>0</v>
      </c>
      <c r="AG207" s="1205"/>
      <c r="AH207" s="1205"/>
      <c r="AI207" s="994"/>
      <c r="AJ207" s="994"/>
      <c r="AK207" s="994"/>
      <c r="AL207" s="994"/>
      <c r="AM207" s="994"/>
    </row>
    <row r="208">
      <c r="A208" s="1214"/>
      <c r="B208" s="1205"/>
      <c r="C208" s="1205"/>
      <c r="D208" s="1205"/>
      <c r="E208" s="1205"/>
      <c r="F208" s="1206">
        <f t="shared" si="1"/>
        <v>0</v>
      </c>
      <c r="G208" s="1205"/>
      <c r="H208" s="1205"/>
      <c r="I208" s="1205"/>
      <c r="J208" s="1205"/>
      <c r="K208" s="1205"/>
      <c r="L208" s="1205"/>
      <c r="M208" s="1208">
        <f t="shared" si="3"/>
        <v>0</v>
      </c>
      <c r="N208" s="1205"/>
      <c r="O208" s="1205"/>
      <c r="P208" s="994"/>
      <c r="Q208" s="994"/>
      <c r="R208" s="994"/>
      <c r="S208" s="994"/>
      <c r="T208" s="1214"/>
      <c r="U208" s="1205"/>
      <c r="V208" s="1205"/>
      <c r="W208" s="1205"/>
      <c r="X208" s="1205"/>
      <c r="Y208" s="1206">
        <f t="shared" si="4"/>
        <v>0</v>
      </c>
      <c r="Z208" s="1205"/>
      <c r="AA208" s="1205"/>
      <c r="AB208" s="1205"/>
      <c r="AC208" s="1205"/>
      <c r="AD208" s="1205"/>
      <c r="AE208" s="1205"/>
      <c r="AF208" s="1208">
        <f t="shared" si="6"/>
        <v>0</v>
      </c>
      <c r="AG208" s="1205"/>
      <c r="AH208" s="1205"/>
      <c r="AI208" s="994"/>
      <c r="AJ208" s="994"/>
      <c r="AK208" s="994"/>
      <c r="AL208" s="994"/>
      <c r="AM208" s="994"/>
    </row>
    <row r="209">
      <c r="A209" s="1214"/>
      <c r="B209" s="1205"/>
      <c r="C209" s="1205"/>
      <c r="D209" s="1205"/>
      <c r="E209" s="1205"/>
      <c r="F209" s="1206">
        <f t="shared" si="1"/>
        <v>0</v>
      </c>
      <c r="G209" s="1205"/>
      <c r="H209" s="1205"/>
      <c r="I209" s="1205"/>
      <c r="J209" s="1205"/>
      <c r="K209" s="1205"/>
      <c r="L209" s="1205"/>
      <c r="M209" s="1208">
        <f t="shared" si="3"/>
        <v>0</v>
      </c>
      <c r="N209" s="1205"/>
      <c r="O209" s="1205"/>
      <c r="P209" s="994"/>
      <c r="Q209" s="994"/>
      <c r="R209" s="994"/>
      <c r="S209" s="994"/>
      <c r="T209" s="1214"/>
      <c r="U209" s="1205"/>
      <c r="V209" s="1205"/>
      <c r="W209" s="1205"/>
      <c r="X209" s="1205"/>
      <c r="Y209" s="1206">
        <f t="shared" si="4"/>
        <v>0</v>
      </c>
      <c r="Z209" s="1205"/>
      <c r="AA209" s="1205"/>
      <c r="AB209" s="1205"/>
      <c r="AC209" s="1205"/>
      <c r="AD209" s="1205"/>
      <c r="AE209" s="1205"/>
      <c r="AF209" s="1208">
        <f t="shared" si="6"/>
        <v>0</v>
      </c>
      <c r="AG209" s="1205"/>
      <c r="AH209" s="1205"/>
      <c r="AI209" s="994"/>
      <c r="AJ209" s="994"/>
      <c r="AK209" s="994"/>
      <c r="AL209" s="994"/>
      <c r="AM209" s="994"/>
    </row>
    <row r="210">
      <c r="A210" s="1214"/>
      <c r="B210" s="1205"/>
      <c r="C210" s="1205"/>
      <c r="D210" s="1205"/>
      <c r="E210" s="1205"/>
      <c r="F210" s="1206">
        <f t="shared" si="1"/>
        <v>0</v>
      </c>
      <c r="G210" s="1205"/>
      <c r="H210" s="1205"/>
      <c r="I210" s="1205"/>
      <c r="J210" s="1205"/>
      <c r="K210" s="1205"/>
      <c r="L210" s="1205"/>
      <c r="M210" s="1208">
        <f t="shared" si="3"/>
        <v>0</v>
      </c>
      <c r="N210" s="1205"/>
      <c r="O210" s="1205"/>
      <c r="P210" s="994"/>
      <c r="Q210" s="994"/>
      <c r="R210" s="994"/>
      <c r="S210" s="994"/>
      <c r="T210" s="1214"/>
      <c r="U210" s="1205"/>
      <c r="V210" s="1205"/>
      <c r="W210" s="1205"/>
      <c r="X210" s="1205"/>
      <c r="Y210" s="1206">
        <f t="shared" si="4"/>
        <v>0</v>
      </c>
      <c r="Z210" s="1205"/>
      <c r="AA210" s="1205"/>
      <c r="AB210" s="1205"/>
      <c r="AC210" s="1205"/>
      <c r="AD210" s="1205"/>
      <c r="AE210" s="1205"/>
      <c r="AF210" s="1208">
        <f t="shared" si="6"/>
        <v>0</v>
      </c>
      <c r="AG210" s="1205"/>
      <c r="AH210" s="1205"/>
      <c r="AI210" s="994"/>
      <c r="AJ210" s="994"/>
      <c r="AK210" s="994"/>
      <c r="AL210" s="994"/>
      <c r="AM210" s="994"/>
    </row>
    <row r="211">
      <c r="A211" s="1214"/>
      <c r="B211" s="1205"/>
      <c r="C211" s="1205"/>
      <c r="D211" s="1205"/>
      <c r="E211" s="1205"/>
      <c r="F211" s="1206">
        <f t="shared" si="1"/>
        <v>0</v>
      </c>
      <c r="G211" s="1205"/>
      <c r="H211" s="1205"/>
      <c r="I211" s="1205"/>
      <c r="J211" s="1205"/>
      <c r="K211" s="1205"/>
      <c r="L211" s="1205"/>
      <c r="M211" s="1208">
        <f t="shared" si="3"/>
        <v>0</v>
      </c>
      <c r="N211" s="1205"/>
      <c r="O211" s="1205"/>
      <c r="P211" s="994"/>
      <c r="Q211" s="994"/>
      <c r="R211" s="994"/>
      <c r="S211" s="994"/>
      <c r="T211" s="1214"/>
      <c r="U211" s="1205"/>
      <c r="V211" s="1205"/>
      <c r="W211" s="1205"/>
      <c r="X211" s="1205"/>
      <c r="Y211" s="1206">
        <f t="shared" si="4"/>
        <v>0</v>
      </c>
      <c r="Z211" s="1205"/>
      <c r="AA211" s="1205"/>
      <c r="AB211" s="1205"/>
      <c r="AC211" s="1205"/>
      <c r="AD211" s="1205"/>
      <c r="AE211" s="1205"/>
      <c r="AF211" s="1208">
        <f t="shared" si="6"/>
        <v>0</v>
      </c>
      <c r="AG211" s="1205"/>
      <c r="AH211" s="1205"/>
      <c r="AI211" s="994"/>
      <c r="AJ211" s="994"/>
      <c r="AK211" s="994"/>
      <c r="AL211" s="994"/>
      <c r="AM211" s="994"/>
    </row>
    <row r="212">
      <c r="A212" s="1214"/>
      <c r="B212" s="1205"/>
      <c r="C212" s="1205"/>
      <c r="D212" s="1205"/>
      <c r="E212" s="1205"/>
      <c r="F212" s="1206">
        <f t="shared" si="1"/>
        <v>0</v>
      </c>
      <c r="G212" s="1205"/>
      <c r="H212" s="1205"/>
      <c r="I212" s="1205"/>
      <c r="J212" s="1205"/>
      <c r="K212" s="1205"/>
      <c r="L212" s="1205"/>
      <c r="M212" s="1208">
        <f t="shared" si="3"/>
        <v>0</v>
      </c>
      <c r="N212" s="1205"/>
      <c r="O212" s="1205"/>
      <c r="P212" s="994"/>
      <c r="Q212" s="994"/>
      <c r="R212" s="994"/>
      <c r="S212" s="994"/>
      <c r="T212" s="1214"/>
      <c r="U212" s="1205"/>
      <c r="V212" s="1205"/>
      <c r="W212" s="1205"/>
      <c r="X212" s="1205"/>
      <c r="Y212" s="1206">
        <f t="shared" si="4"/>
        <v>0</v>
      </c>
      <c r="Z212" s="1205"/>
      <c r="AA212" s="1205"/>
      <c r="AB212" s="1205"/>
      <c r="AC212" s="1205"/>
      <c r="AD212" s="1205"/>
      <c r="AE212" s="1205"/>
      <c r="AF212" s="1208">
        <f t="shared" si="6"/>
        <v>0</v>
      </c>
      <c r="AG212" s="1205"/>
      <c r="AH212" s="1205"/>
      <c r="AI212" s="994"/>
      <c r="AJ212" s="994"/>
      <c r="AK212" s="994"/>
      <c r="AL212" s="994"/>
      <c r="AM212" s="994"/>
    </row>
    <row r="213">
      <c r="A213" s="1214"/>
      <c r="B213" s="1205"/>
      <c r="C213" s="1205"/>
      <c r="D213" s="1205"/>
      <c r="E213" s="1205"/>
      <c r="F213" s="1206">
        <f t="shared" si="1"/>
        <v>0</v>
      </c>
      <c r="G213" s="1205"/>
      <c r="H213" s="1205"/>
      <c r="I213" s="1205"/>
      <c r="J213" s="1205"/>
      <c r="K213" s="1205"/>
      <c r="L213" s="1205"/>
      <c r="M213" s="1208">
        <f t="shared" si="3"/>
        <v>0</v>
      </c>
      <c r="N213" s="1205"/>
      <c r="O213" s="1205"/>
      <c r="P213" s="994"/>
      <c r="Q213" s="994"/>
      <c r="R213" s="994"/>
      <c r="S213" s="994"/>
      <c r="T213" s="1214"/>
      <c r="U213" s="1205"/>
      <c r="V213" s="1205"/>
      <c r="W213" s="1205"/>
      <c r="X213" s="1205"/>
      <c r="Y213" s="1206">
        <f t="shared" si="4"/>
        <v>0</v>
      </c>
      <c r="Z213" s="1205"/>
      <c r="AA213" s="1205"/>
      <c r="AB213" s="1205"/>
      <c r="AC213" s="1205"/>
      <c r="AD213" s="1205"/>
      <c r="AE213" s="1205"/>
      <c r="AF213" s="1208">
        <f t="shared" si="6"/>
        <v>0</v>
      </c>
      <c r="AG213" s="1205"/>
      <c r="AH213" s="1205"/>
      <c r="AI213" s="994"/>
      <c r="AJ213" s="994"/>
      <c r="AK213" s="994"/>
      <c r="AL213" s="994"/>
      <c r="AM213" s="994"/>
    </row>
    <row r="214">
      <c r="A214" s="1214"/>
      <c r="B214" s="1205"/>
      <c r="C214" s="1205"/>
      <c r="D214" s="1205"/>
      <c r="E214" s="1205"/>
      <c r="F214" s="1206">
        <f t="shared" si="1"/>
        <v>0</v>
      </c>
      <c r="G214" s="1205"/>
      <c r="H214" s="1205"/>
      <c r="I214" s="1205"/>
      <c r="J214" s="1205"/>
      <c r="K214" s="1205"/>
      <c r="L214" s="1205"/>
      <c r="M214" s="1208">
        <f t="shared" si="3"/>
        <v>0</v>
      </c>
      <c r="N214" s="1205"/>
      <c r="O214" s="1205"/>
      <c r="P214" s="994"/>
      <c r="Q214" s="994"/>
      <c r="R214" s="994"/>
      <c r="S214" s="994"/>
      <c r="T214" s="1214"/>
      <c r="U214" s="1205"/>
      <c r="V214" s="1205"/>
      <c r="W214" s="1205"/>
      <c r="X214" s="1205"/>
      <c r="Y214" s="1206">
        <f t="shared" si="4"/>
        <v>0</v>
      </c>
      <c r="Z214" s="1205"/>
      <c r="AA214" s="1205"/>
      <c r="AB214" s="1205"/>
      <c r="AC214" s="1205"/>
      <c r="AD214" s="1205"/>
      <c r="AE214" s="1205"/>
      <c r="AF214" s="1208">
        <f t="shared" si="6"/>
        <v>0</v>
      </c>
      <c r="AG214" s="1205"/>
      <c r="AH214" s="1205"/>
      <c r="AI214" s="994"/>
      <c r="AJ214" s="994"/>
      <c r="AK214" s="994"/>
      <c r="AL214" s="994"/>
      <c r="AM214" s="994"/>
    </row>
    <row r="215">
      <c r="A215" s="1214"/>
      <c r="B215" s="1205"/>
      <c r="C215" s="1205"/>
      <c r="D215" s="1205"/>
      <c r="E215" s="1205"/>
      <c r="F215" s="1206">
        <f t="shared" si="1"/>
        <v>0</v>
      </c>
      <c r="G215" s="1205"/>
      <c r="H215" s="1205"/>
      <c r="I215" s="1205"/>
      <c r="J215" s="1205"/>
      <c r="K215" s="1205"/>
      <c r="L215" s="1205"/>
      <c r="M215" s="1208">
        <f t="shared" si="3"/>
        <v>0</v>
      </c>
      <c r="N215" s="1205"/>
      <c r="O215" s="1205"/>
      <c r="P215" s="994"/>
      <c r="Q215" s="994"/>
      <c r="R215" s="994"/>
      <c r="S215" s="994"/>
      <c r="T215" s="1214"/>
      <c r="U215" s="1205"/>
      <c r="V215" s="1205"/>
      <c r="W215" s="1205"/>
      <c r="X215" s="1205"/>
      <c r="Y215" s="1206">
        <f t="shared" si="4"/>
        <v>0</v>
      </c>
      <c r="Z215" s="1205"/>
      <c r="AA215" s="1205"/>
      <c r="AB215" s="1205"/>
      <c r="AC215" s="1205"/>
      <c r="AD215" s="1205"/>
      <c r="AE215" s="1205"/>
      <c r="AF215" s="1208">
        <f t="shared" si="6"/>
        <v>0</v>
      </c>
      <c r="AG215" s="1205"/>
      <c r="AH215" s="1205"/>
      <c r="AI215" s="994"/>
      <c r="AJ215" s="994"/>
      <c r="AK215" s="994"/>
      <c r="AL215" s="994"/>
      <c r="AM215" s="994"/>
    </row>
    <row r="216">
      <c r="A216" s="1214"/>
      <c r="B216" s="1205"/>
      <c r="C216" s="1205"/>
      <c r="D216" s="1205"/>
      <c r="E216" s="1205"/>
      <c r="F216" s="1206">
        <f t="shared" si="1"/>
        <v>0</v>
      </c>
      <c r="G216" s="1205"/>
      <c r="H216" s="1205"/>
      <c r="I216" s="1205"/>
      <c r="J216" s="1205"/>
      <c r="K216" s="1205"/>
      <c r="L216" s="1205"/>
      <c r="M216" s="1208">
        <f t="shared" si="3"/>
        <v>0</v>
      </c>
      <c r="N216" s="1205"/>
      <c r="O216" s="1205"/>
      <c r="P216" s="994"/>
      <c r="Q216" s="994"/>
      <c r="R216" s="994"/>
      <c r="S216" s="994"/>
      <c r="T216" s="1214"/>
      <c r="U216" s="1205"/>
      <c r="V216" s="1205"/>
      <c r="W216" s="1205"/>
      <c r="X216" s="1205"/>
      <c r="Y216" s="1206">
        <f t="shared" si="4"/>
        <v>0</v>
      </c>
      <c r="Z216" s="1205"/>
      <c r="AA216" s="1205"/>
      <c r="AB216" s="1205"/>
      <c r="AC216" s="1205"/>
      <c r="AD216" s="1205"/>
      <c r="AE216" s="1205"/>
      <c r="AF216" s="1208">
        <f t="shared" si="6"/>
        <v>0</v>
      </c>
      <c r="AG216" s="1205"/>
      <c r="AH216" s="1205"/>
      <c r="AI216" s="994"/>
      <c r="AJ216" s="994"/>
      <c r="AK216" s="994"/>
      <c r="AL216" s="994"/>
      <c r="AM216" s="994"/>
    </row>
    <row r="217">
      <c r="A217" s="1214"/>
      <c r="B217" s="1205"/>
      <c r="C217" s="1205"/>
      <c r="D217" s="1205"/>
      <c r="E217" s="1205"/>
      <c r="F217" s="1206">
        <f t="shared" si="1"/>
        <v>0</v>
      </c>
      <c r="G217" s="1205"/>
      <c r="H217" s="1205"/>
      <c r="I217" s="1205"/>
      <c r="J217" s="1205"/>
      <c r="K217" s="1205"/>
      <c r="L217" s="1205"/>
      <c r="M217" s="1208">
        <f t="shared" si="3"/>
        <v>0</v>
      </c>
      <c r="N217" s="1205"/>
      <c r="O217" s="1205"/>
      <c r="P217" s="994"/>
      <c r="Q217" s="994"/>
      <c r="R217" s="994"/>
      <c r="S217" s="994"/>
      <c r="T217" s="1214"/>
      <c r="U217" s="1205"/>
      <c r="V217" s="1205"/>
      <c r="W217" s="1205"/>
      <c r="X217" s="1205"/>
      <c r="Y217" s="1206">
        <f t="shared" si="4"/>
        <v>0</v>
      </c>
      <c r="Z217" s="1205"/>
      <c r="AA217" s="1205"/>
      <c r="AB217" s="1205"/>
      <c r="AC217" s="1205"/>
      <c r="AD217" s="1205"/>
      <c r="AE217" s="1205"/>
      <c r="AF217" s="1208">
        <f t="shared" si="6"/>
        <v>0</v>
      </c>
      <c r="AG217" s="1205"/>
      <c r="AH217" s="1205"/>
      <c r="AI217" s="994"/>
      <c r="AJ217" s="994"/>
      <c r="AK217" s="994"/>
      <c r="AL217" s="994"/>
      <c r="AM217" s="994"/>
    </row>
    <row r="218">
      <c r="A218" s="1214"/>
      <c r="B218" s="1205"/>
      <c r="C218" s="1205"/>
      <c r="D218" s="1205"/>
      <c r="E218" s="1205"/>
      <c r="F218" s="1206">
        <f t="shared" si="1"/>
        <v>0</v>
      </c>
      <c r="G218" s="1205"/>
      <c r="H218" s="1205"/>
      <c r="I218" s="1205"/>
      <c r="J218" s="1205"/>
      <c r="K218" s="1205"/>
      <c r="L218" s="1205"/>
      <c r="M218" s="1208">
        <f t="shared" si="3"/>
        <v>0</v>
      </c>
      <c r="N218" s="1205"/>
      <c r="O218" s="1205"/>
      <c r="P218" s="994"/>
      <c r="Q218" s="994"/>
      <c r="R218" s="994"/>
      <c r="S218" s="994"/>
      <c r="T218" s="1214"/>
      <c r="U218" s="1205"/>
      <c r="V218" s="1205"/>
      <c r="W218" s="1205"/>
      <c r="X218" s="1205"/>
      <c r="Y218" s="1206">
        <f t="shared" si="4"/>
        <v>0</v>
      </c>
      <c r="Z218" s="1205"/>
      <c r="AA218" s="1205"/>
      <c r="AB218" s="1205"/>
      <c r="AC218" s="1205"/>
      <c r="AD218" s="1205"/>
      <c r="AE218" s="1205"/>
      <c r="AF218" s="1208">
        <f t="shared" si="6"/>
        <v>0</v>
      </c>
      <c r="AG218" s="1205"/>
      <c r="AH218" s="1205"/>
      <c r="AI218" s="994"/>
      <c r="AJ218" s="994"/>
      <c r="AK218" s="994"/>
      <c r="AL218" s="994"/>
      <c r="AM218" s="994"/>
    </row>
    <row r="219">
      <c r="A219" s="1214"/>
      <c r="B219" s="1205"/>
      <c r="C219" s="1205"/>
      <c r="D219" s="1205"/>
      <c r="E219" s="1205"/>
      <c r="F219" s="1206">
        <f t="shared" si="1"/>
        <v>0</v>
      </c>
      <c r="G219" s="1205"/>
      <c r="H219" s="1205"/>
      <c r="I219" s="1205"/>
      <c r="J219" s="1205"/>
      <c r="K219" s="1205"/>
      <c r="L219" s="1205"/>
      <c r="M219" s="1208">
        <f t="shared" si="3"/>
        <v>0</v>
      </c>
      <c r="N219" s="1205"/>
      <c r="O219" s="1205"/>
      <c r="P219" s="994"/>
      <c r="Q219" s="994"/>
      <c r="R219" s="994"/>
      <c r="S219" s="994"/>
      <c r="T219" s="1214"/>
      <c r="U219" s="1205"/>
      <c r="V219" s="1205"/>
      <c r="W219" s="1205"/>
      <c r="X219" s="1205"/>
      <c r="Y219" s="1206">
        <f t="shared" si="4"/>
        <v>0</v>
      </c>
      <c r="Z219" s="1205"/>
      <c r="AA219" s="1205"/>
      <c r="AB219" s="1205"/>
      <c r="AC219" s="1205"/>
      <c r="AD219" s="1205"/>
      <c r="AE219" s="1205"/>
      <c r="AF219" s="1208">
        <f t="shared" si="6"/>
        <v>0</v>
      </c>
      <c r="AG219" s="1205"/>
      <c r="AH219" s="1205"/>
      <c r="AI219" s="994"/>
      <c r="AJ219" s="994"/>
      <c r="AK219" s="994"/>
      <c r="AL219" s="994"/>
      <c r="AM219" s="994"/>
    </row>
    <row r="220">
      <c r="A220" s="1214"/>
      <c r="B220" s="1205"/>
      <c r="C220" s="1205"/>
      <c r="D220" s="1205"/>
      <c r="E220" s="1205"/>
      <c r="F220" s="1206">
        <f t="shared" si="1"/>
        <v>0</v>
      </c>
      <c r="G220" s="1205"/>
      <c r="H220" s="1205"/>
      <c r="I220" s="1205"/>
      <c r="J220" s="1205"/>
      <c r="K220" s="1205"/>
      <c r="L220" s="1205"/>
      <c r="M220" s="1208">
        <f t="shared" si="3"/>
        <v>0</v>
      </c>
      <c r="N220" s="1205"/>
      <c r="O220" s="1205"/>
      <c r="P220" s="994"/>
      <c r="Q220" s="994"/>
      <c r="R220" s="994"/>
      <c r="S220" s="994"/>
      <c r="T220" s="1214"/>
      <c r="U220" s="1205"/>
      <c r="V220" s="1205"/>
      <c r="W220" s="1205"/>
      <c r="X220" s="1205"/>
      <c r="Y220" s="1206">
        <f t="shared" si="4"/>
        <v>0</v>
      </c>
      <c r="Z220" s="1205"/>
      <c r="AA220" s="1205"/>
      <c r="AB220" s="1205"/>
      <c r="AC220" s="1205"/>
      <c r="AD220" s="1205"/>
      <c r="AE220" s="1205"/>
      <c r="AF220" s="1208">
        <f t="shared" si="6"/>
        <v>0</v>
      </c>
      <c r="AG220" s="1205"/>
      <c r="AH220" s="1205"/>
      <c r="AI220" s="994"/>
      <c r="AJ220" s="994"/>
      <c r="AK220" s="994"/>
      <c r="AL220" s="994"/>
      <c r="AM220" s="994"/>
    </row>
    <row r="221">
      <c r="A221" s="1214"/>
      <c r="B221" s="1205"/>
      <c r="C221" s="1205"/>
      <c r="D221" s="1205"/>
      <c r="E221" s="1205"/>
      <c r="F221" s="1206">
        <f t="shared" si="1"/>
        <v>0</v>
      </c>
      <c r="G221" s="1205"/>
      <c r="H221" s="1205"/>
      <c r="I221" s="1205"/>
      <c r="J221" s="1205"/>
      <c r="K221" s="1205"/>
      <c r="L221" s="1205"/>
      <c r="M221" s="1208">
        <f t="shared" si="3"/>
        <v>0</v>
      </c>
      <c r="N221" s="1205"/>
      <c r="O221" s="1205"/>
      <c r="P221" s="994"/>
      <c r="Q221" s="994"/>
      <c r="R221" s="994"/>
      <c r="S221" s="994"/>
      <c r="T221" s="1214"/>
      <c r="U221" s="1205"/>
      <c r="V221" s="1205"/>
      <c r="W221" s="1205"/>
      <c r="X221" s="1205"/>
      <c r="Y221" s="1206">
        <f t="shared" si="4"/>
        <v>0</v>
      </c>
      <c r="Z221" s="1205"/>
      <c r="AA221" s="1205"/>
      <c r="AB221" s="1205"/>
      <c r="AC221" s="1205"/>
      <c r="AD221" s="1205"/>
      <c r="AE221" s="1205"/>
      <c r="AF221" s="1208">
        <f t="shared" si="6"/>
        <v>0</v>
      </c>
      <c r="AG221" s="1205"/>
      <c r="AH221" s="1205"/>
      <c r="AI221" s="994"/>
      <c r="AJ221" s="994"/>
      <c r="AK221" s="994"/>
      <c r="AL221" s="994"/>
      <c r="AM221" s="994"/>
    </row>
    <row r="222">
      <c r="A222" s="1214"/>
      <c r="B222" s="1205"/>
      <c r="C222" s="1205"/>
      <c r="D222" s="1205"/>
      <c r="E222" s="1205"/>
      <c r="F222" s="1206">
        <f t="shared" si="1"/>
        <v>0</v>
      </c>
      <c r="G222" s="1205"/>
      <c r="H222" s="1205"/>
      <c r="I222" s="1205"/>
      <c r="J222" s="1205"/>
      <c r="K222" s="1205"/>
      <c r="L222" s="1205"/>
      <c r="M222" s="1208">
        <f t="shared" si="3"/>
        <v>0</v>
      </c>
      <c r="N222" s="1205"/>
      <c r="O222" s="1205"/>
      <c r="P222" s="994"/>
      <c r="Q222" s="994"/>
      <c r="R222" s="994"/>
      <c r="S222" s="994"/>
      <c r="T222" s="1214"/>
      <c r="U222" s="1205"/>
      <c r="V222" s="1205"/>
      <c r="W222" s="1205"/>
      <c r="X222" s="1205"/>
      <c r="Y222" s="1206">
        <f t="shared" si="4"/>
        <v>0</v>
      </c>
      <c r="Z222" s="1205"/>
      <c r="AA222" s="1205"/>
      <c r="AB222" s="1205"/>
      <c r="AC222" s="1205"/>
      <c r="AD222" s="1205"/>
      <c r="AE222" s="1205"/>
      <c r="AF222" s="1208">
        <f t="shared" si="6"/>
        <v>0</v>
      </c>
      <c r="AG222" s="1205"/>
      <c r="AH222" s="1205"/>
      <c r="AI222" s="994"/>
      <c r="AJ222" s="994"/>
      <c r="AK222" s="994"/>
      <c r="AL222" s="994"/>
      <c r="AM222" s="994"/>
    </row>
    <row r="223">
      <c r="A223" s="1214"/>
      <c r="B223" s="1205"/>
      <c r="C223" s="1205"/>
      <c r="D223" s="1205"/>
      <c r="E223" s="1205"/>
      <c r="F223" s="1206">
        <f t="shared" si="1"/>
        <v>0</v>
      </c>
      <c r="G223" s="1205"/>
      <c r="H223" s="1205"/>
      <c r="I223" s="1205"/>
      <c r="J223" s="1205"/>
      <c r="K223" s="1205"/>
      <c r="L223" s="1205"/>
      <c r="M223" s="1208">
        <f t="shared" si="3"/>
        <v>0</v>
      </c>
      <c r="N223" s="1205"/>
      <c r="O223" s="1205"/>
      <c r="P223" s="994"/>
      <c r="Q223" s="994"/>
      <c r="R223" s="994"/>
      <c r="S223" s="994"/>
      <c r="T223" s="1214"/>
      <c r="U223" s="1205"/>
      <c r="V223" s="1205"/>
      <c r="W223" s="1205"/>
      <c r="X223" s="1205"/>
      <c r="Y223" s="1206">
        <f t="shared" si="4"/>
        <v>0</v>
      </c>
      <c r="Z223" s="1205"/>
      <c r="AA223" s="1205"/>
      <c r="AB223" s="1205"/>
      <c r="AC223" s="1205"/>
      <c r="AD223" s="1205"/>
      <c r="AE223" s="1205"/>
      <c r="AF223" s="1208">
        <f t="shared" si="6"/>
        <v>0</v>
      </c>
      <c r="AG223" s="1205"/>
      <c r="AH223" s="1205"/>
      <c r="AI223" s="994"/>
      <c r="AJ223" s="994"/>
      <c r="AK223" s="994"/>
      <c r="AL223" s="994"/>
      <c r="AM223" s="994"/>
    </row>
    <row r="224">
      <c r="A224" s="1214"/>
      <c r="B224" s="1205"/>
      <c r="C224" s="1205"/>
      <c r="D224" s="1205"/>
      <c r="E224" s="1205"/>
      <c r="F224" s="1206">
        <f t="shared" si="1"/>
        <v>0</v>
      </c>
      <c r="G224" s="1205"/>
      <c r="H224" s="1205"/>
      <c r="I224" s="1205"/>
      <c r="J224" s="1205"/>
      <c r="K224" s="1205"/>
      <c r="L224" s="1205"/>
      <c r="M224" s="1208">
        <f t="shared" si="3"/>
        <v>0</v>
      </c>
      <c r="N224" s="1205"/>
      <c r="O224" s="1205"/>
      <c r="P224" s="994"/>
      <c r="Q224" s="994"/>
      <c r="R224" s="994"/>
      <c r="S224" s="994"/>
      <c r="T224" s="1214"/>
      <c r="U224" s="1205"/>
      <c r="V224" s="1205"/>
      <c r="W224" s="1205"/>
      <c r="X224" s="1205"/>
      <c r="Y224" s="1206">
        <f t="shared" si="4"/>
        <v>0</v>
      </c>
      <c r="Z224" s="1205"/>
      <c r="AA224" s="1205"/>
      <c r="AB224" s="1205"/>
      <c r="AC224" s="1205"/>
      <c r="AD224" s="1205"/>
      <c r="AE224" s="1205"/>
      <c r="AF224" s="1208">
        <f t="shared" si="6"/>
        <v>0</v>
      </c>
      <c r="AG224" s="1205"/>
      <c r="AH224" s="1205"/>
      <c r="AI224" s="994"/>
      <c r="AJ224" s="994"/>
      <c r="AK224" s="994"/>
      <c r="AL224" s="994"/>
      <c r="AM224" s="994"/>
    </row>
    <row r="225">
      <c r="A225" s="1214"/>
      <c r="B225" s="1205"/>
      <c r="C225" s="1205"/>
      <c r="D225" s="1205"/>
      <c r="E225" s="1205"/>
      <c r="F225" s="1206">
        <f t="shared" si="1"/>
        <v>0</v>
      </c>
      <c r="G225" s="1205"/>
      <c r="H225" s="1205"/>
      <c r="I225" s="1205"/>
      <c r="J225" s="1205"/>
      <c r="K225" s="1205"/>
      <c r="L225" s="1205"/>
      <c r="M225" s="1208">
        <f t="shared" si="3"/>
        <v>0</v>
      </c>
      <c r="N225" s="1205"/>
      <c r="O225" s="1205"/>
      <c r="P225" s="994"/>
      <c r="Q225" s="994"/>
      <c r="R225" s="994"/>
      <c r="S225" s="994"/>
      <c r="T225" s="1214"/>
      <c r="U225" s="1205"/>
      <c r="V225" s="1205"/>
      <c r="W225" s="1205"/>
      <c r="X225" s="1205"/>
      <c r="Y225" s="1206">
        <f t="shared" si="4"/>
        <v>0</v>
      </c>
      <c r="Z225" s="1205"/>
      <c r="AA225" s="1205"/>
      <c r="AB225" s="1205"/>
      <c r="AC225" s="1205"/>
      <c r="AD225" s="1205"/>
      <c r="AE225" s="1205"/>
      <c r="AF225" s="1208">
        <f t="shared" si="6"/>
        <v>0</v>
      </c>
      <c r="AG225" s="1205"/>
      <c r="AH225" s="1205"/>
      <c r="AI225" s="994"/>
      <c r="AJ225" s="994"/>
      <c r="AK225" s="994"/>
      <c r="AL225" s="994"/>
      <c r="AM225" s="994"/>
    </row>
    <row r="226">
      <c r="A226" s="1214"/>
      <c r="B226" s="1205"/>
      <c r="C226" s="1205"/>
      <c r="D226" s="1205"/>
      <c r="E226" s="1205"/>
      <c r="F226" s="1206">
        <f t="shared" si="1"/>
        <v>0</v>
      </c>
      <c r="G226" s="1205"/>
      <c r="H226" s="1205"/>
      <c r="I226" s="1205"/>
      <c r="J226" s="1205"/>
      <c r="K226" s="1205"/>
      <c r="L226" s="1205"/>
      <c r="M226" s="1208">
        <f t="shared" si="3"/>
        <v>0</v>
      </c>
      <c r="N226" s="1205"/>
      <c r="O226" s="1205"/>
      <c r="P226" s="994"/>
      <c r="Q226" s="994"/>
      <c r="R226" s="994"/>
      <c r="S226" s="994"/>
      <c r="T226" s="1214"/>
      <c r="U226" s="1205"/>
      <c r="V226" s="1205"/>
      <c r="W226" s="1205"/>
      <c r="X226" s="1205"/>
      <c r="Y226" s="1206">
        <f t="shared" si="4"/>
        <v>0</v>
      </c>
      <c r="Z226" s="1205"/>
      <c r="AA226" s="1205"/>
      <c r="AB226" s="1205"/>
      <c r="AC226" s="1205"/>
      <c r="AD226" s="1205"/>
      <c r="AE226" s="1205"/>
      <c r="AF226" s="1208">
        <f t="shared" si="6"/>
        <v>0</v>
      </c>
      <c r="AG226" s="1205"/>
      <c r="AH226" s="1205"/>
      <c r="AI226" s="994"/>
      <c r="AJ226" s="994"/>
      <c r="AK226" s="994"/>
      <c r="AL226" s="994"/>
      <c r="AM226" s="994"/>
    </row>
    <row r="227">
      <c r="A227" s="1214"/>
      <c r="B227" s="1205"/>
      <c r="C227" s="1205"/>
      <c r="D227" s="1205"/>
      <c r="E227" s="1205"/>
      <c r="F227" s="1206">
        <f t="shared" si="1"/>
        <v>0</v>
      </c>
      <c r="G227" s="1205"/>
      <c r="H227" s="1205"/>
      <c r="I227" s="1205"/>
      <c r="J227" s="1205"/>
      <c r="K227" s="1205"/>
      <c r="L227" s="1205"/>
      <c r="M227" s="1208">
        <f t="shared" si="3"/>
        <v>0</v>
      </c>
      <c r="N227" s="1205"/>
      <c r="O227" s="1205"/>
      <c r="P227" s="994"/>
      <c r="Q227" s="994"/>
      <c r="R227" s="994"/>
      <c r="S227" s="994"/>
      <c r="T227" s="1214"/>
      <c r="U227" s="1205"/>
      <c r="V227" s="1205"/>
      <c r="W227" s="1205"/>
      <c r="X227" s="1205"/>
      <c r="Y227" s="1206">
        <f t="shared" si="4"/>
        <v>0</v>
      </c>
      <c r="Z227" s="1205"/>
      <c r="AA227" s="1205"/>
      <c r="AB227" s="1205"/>
      <c r="AC227" s="1205"/>
      <c r="AD227" s="1205"/>
      <c r="AE227" s="1205"/>
      <c r="AF227" s="1208">
        <f t="shared" si="6"/>
        <v>0</v>
      </c>
      <c r="AG227" s="1205"/>
      <c r="AH227" s="1205"/>
      <c r="AI227" s="994"/>
      <c r="AJ227" s="994"/>
      <c r="AK227" s="994"/>
      <c r="AL227" s="994"/>
      <c r="AM227" s="994"/>
    </row>
    <row r="228">
      <c r="A228" s="1214"/>
      <c r="B228" s="1205"/>
      <c r="C228" s="1205"/>
      <c r="D228" s="1205"/>
      <c r="E228" s="1205"/>
      <c r="F228" s="1206">
        <f t="shared" si="1"/>
        <v>0</v>
      </c>
      <c r="G228" s="1205"/>
      <c r="H228" s="1205"/>
      <c r="I228" s="1205"/>
      <c r="J228" s="1205"/>
      <c r="K228" s="1205"/>
      <c r="L228" s="1205"/>
      <c r="M228" s="1208">
        <f t="shared" si="3"/>
        <v>0</v>
      </c>
      <c r="N228" s="1205"/>
      <c r="O228" s="1205"/>
      <c r="P228" s="994"/>
      <c r="Q228" s="994"/>
      <c r="R228" s="994"/>
      <c r="S228" s="994"/>
      <c r="T228" s="1214"/>
      <c r="U228" s="1205"/>
      <c r="V228" s="1205"/>
      <c r="W228" s="1205"/>
      <c r="X228" s="1205"/>
      <c r="Y228" s="1206">
        <f t="shared" si="4"/>
        <v>0</v>
      </c>
      <c r="Z228" s="1205"/>
      <c r="AA228" s="1205"/>
      <c r="AB228" s="1205"/>
      <c r="AC228" s="1205"/>
      <c r="AD228" s="1205"/>
      <c r="AE228" s="1205"/>
      <c r="AF228" s="1208">
        <f t="shared" si="6"/>
        <v>0</v>
      </c>
      <c r="AG228" s="1205"/>
      <c r="AH228" s="1205"/>
      <c r="AI228" s="994"/>
      <c r="AJ228" s="994"/>
      <c r="AK228" s="994"/>
      <c r="AL228" s="994"/>
      <c r="AM228" s="994"/>
    </row>
    <row r="229">
      <c r="A229" s="1214"/>
      <c r="B229" s="1205"/>
      <c r="C229" s="1205"/>
      <c r="D229" s="1205"/>
      <c r="E229" s="1205"/>
      <c r="F229" s="1206">
        <f t="shared" si="1"/>
        <v>0</v>
      </c>
      <c r="G229" s="1205"/>
      <c r="H229" s="1205"/>
      <c r="I229" s="1205"/>
      <c r="J229" s="1205"/>
      <c r="K229" s="1205"/>
      <c r="L229" s="1205"/>
      <c r="M229" s="1208">
        <f t="shared" si="3"/>
        <v>0</v>
      </c>
      <c r="N229" s="1205"/>
      <c r="O229" s="1205"/>
      <c r="P229" s="994"/>
      <c r="Q229" s="994"/>
      <c r="R229" s="994"/>
      <c r="S229" s="994"/>
      <c r="T229" s="1214"/>
      <c r="U229" s="1205"/>
      <c r="V229" s="1205"/>
      <c r="W229" s="1205"/>
      <c r="X229" s="1205"/>
      <c r="Y229" s="1206">
        <f t="shared" si="4"/>
        <v>0</v>
      </c>
      <c r="Z229" s="1205"/>
      <c r="AA229" s="1205"/>
      <c r="AB229" s="1205"/>
      <c r="AC229" s="1205"/>
      <c r="AD229" s="1205"/>
      <c r="AE229" s="1205"/>
      <c r="AF229" s="1208">
        <f t="shared" si="6"/>
        <v>0</v>
      </c>
      <c r="AG229" s="1205"/>
      <c r="AH229" s="1205"/>
      <c r="AI229" s="994"/>
      <c r="AJ229" s="994"/>
      <c r="AK229" s="994"/>
      <c r="AL229" s="994"/>
      <c r="AM229" s="994"/>
    </row>
    <row r="230">
      <c r="A230" s="1214"/>
      <c r="B230" s="1205"/>
      <c r="C230" s="1205"/>
      <c r="D230" s="1205"/>
      <c r="E230" s="1205"/>
      <c r="F230" s="1206">
        <f t="shared" si="1"/>
        <v>0</v>
      </c>
      <c r="G230" s="1205"/>
      <c r="H230" s="1205"/>
      <c r="I230" s="1205"/>
      <c r="J230" s="1205"/>
      <c r="K230" s="1205"/>
      <c r="L230" s="1205"/>
      <c r="M230" s="1208">
        <f t="shared" si="3"/>
        <v>0</v>
      </c>
      <c r="N230" s="1205"/>
      <c r="O230" s="1205"/>
      <c r="P230" s="994"/>
      <c r="Q230" s="994"/>
      <c r="R230" s="994"/>
      <c r="S230" s="994"/>
      <c r="T230" s="1214"/>
      <c r="U230" s="1205"/>
      <c r="V230" s="1205"/>
      <c r="W230" s="1205"/>
      <c r="X230" s="1205"/>
      <c r="Y230" s="1206">
        <f t="shared" si="4"/>
        <v>0</v>
      </c>
      <c r="Z230" s="1205"/>
      <c r="AA230" s="1205"/>
      <c r="AB230" s="1205"/>
      <c r="AC230" s="1205"/>
      <c r="AD230" s="1205"/>
      <c r="AE230" s="1205"/>
      <c r="AF230" s="1208">
        <f t="shared" si="6"/>
        <v>0</v>
      </c>
      <c r="AG230" s="1205"/>
      <c r="AH230" s="1205"/>
      <c r="AI230" s="994"/>
      <c r="AJ230" s="994"/>
      <c r="AK230" s="994"/>
      <c r="AL230" s="994"/>
      <c r="AM230" s="994"/>
    </row>
    <row r="231">
      <c r="A231" s="1214"/>
      <c r="B231" s="1205"/>
      <c r="C231" s="1205"/>
      <c r="D231" s="1205"/>
      <c r="E231" s="1205"/>
      <c r="F231" s="1206">
        <f t="shared" si="1"/>
        <v>0</v>
      </c>
      <c r="G231" s="1205"/>
      <c r="H231" s="1205"/>
      <c r="I231" s="1205"/>
      <c r="J231" s="1205"/>
      <c r="K231" s="1205"/>
      <c r="L231" s="1205"/>
      <c r="M231" s="1208">
        <f t="shared" si="3"/>
        <v>0</v>
      </c>
      <c r="N231" s="1205"/>
      <c r="O231" s="1205"/>
      <c r="P231" s="994"/>
      <c r="Q231" s="994"/>
      <c r="R231" s="994"/>
      <c r="S231" s="994"/>
      <c r="T231" s="1214"/>
      <c r="U231" s="1205"/>
      <c r="V231" s="1205"/>
      <c r="W231" s="1205"/>
      <c r="X231" s="1205"/>
      <c r="Y231" s="1206">
        <f t="shared" si="4"/>
        <v>0</v>
      </c>
      <c r="Z231" s="1205"/>
      <c r="AA231" s="1205"/>
      <c r="AB231" s="1205"/>
      <c r="AC231" s="1205"/>
      <c r="AD231" s="1205"/>
      <c r="AE231" s="1205"/>
      <c r="AF231" s="1208">
        <f t="shared" si="6"/>
        <v>0</v>
      </c>
      <c r="AG231" s="1205"/>
      <c r="AH231" s="1205"/>
      <c r="AI231" s="994"/>
      <c r="AJ231" s="994"/>
      <c r="AK231" s="994"/>
      <c r="AL231" s="994"/>
      <c r="AM231" s="994"/>
    </row>
    <row r="232">
      <c r="A232" s="1214"/>
      <c r="B232" s="1205"/>
      <c r="C232" s="1205"/>
      <c r="D232" s="1205"/>
      <c r="E232" s="1205"/>
      <c r="F232" s="1206">
        <f t="shared" si="1"/>
        <v>0</v>
      </c>
      <c r="G232" s="1205"/>
      <c r="H232" s="1205"/>
      <c r="I232" s="1205"/>
      <c r="J232" s="1205"/>
      <c r="K232" s="1205"/>
      <c r="L232" s="1205"/>
      <c r="M232" s="1208">
        <f t="shared" si="3"/>
        <v>0</v>
      </c>
      <c r="N232" s="1205"/>
      <c r="O232" s="1205"/>
      <c r="P232" s="994"/>
      <c r="Q232" s="994"/>
      <c r="R232" s="994"/>
      <c r="S232" s="994"/>
      <c r="T232" s="1214"/>
      <c r="U232" s="1205"/>
      <c r="V232" s="1205"/>
      <c r="W232" s="1205"/>
      <c r="X232" s="1205"/>
      <c r="Y232" s="1206">
        <f t="shared" si="4"/>
        <v>0</v>
      </c>
      <c r="Z232" s="1205"/>
      <c r="AA232" s="1205"/>
      <c r="AB232" s="1205"/>
      <c r="AC232" s="1205"/>
      <c r="AD232" s="1205"/>
      <c r="AE232" s="1205"/>
      <c r="AF232" s="1208">
        <f t="shared" si="6"/>
        <v>0</v>
      </c>
      <c r="AG232" s="1205"/>
      <c r="AH232" s="1205"/>
      <c r="AI232" s="994"/>
      <c r="AJ232" s="994"/>
      <c r="AK232" s="994"/>
      <c r="AL232" s="994"/>
      <c r="AM232" s="994"/>
    </row>
    <row r="233">
      <c r="A233" s="1214"/>
      <c r="B233" s="1205"/>
      <c r="C233" s="1205"/>
      <c r="D233" s="1205"/>
      <c r="E233" s="1205"/>
      <c r="F233" s="1206">
        <f t="shared" si="1"/>
        <v>0</v>
      </c>
      <c r="G233" s="1205"/>
      <c r="H233" s="1205"/>
      <c r="I233" s="1205"/>
      <c r="J233" s="1205"/>
      <c r="K233" s="1205"/>
      <c r="L233" s="1205"/>
      <c r="M233" s="1208">
        <f t="shared" si="3"/>
        <v>0</v>
      </c>
      <c r="N233" s="1205"/>
      <c r="O233" s="1205"/>
      <c r="P233" s="994"/>
      <c r="Q233" s="994"/>
      <c r="R233" s="994"/>
      <c r="S233" s="994"/>
      <c r="T233" s="1214"/>
      <c r="U233" s="1205"/>
      <c r="V233" s="1205"/>
      <c r="W233" s="1205"/>
      <c r="X233" s="1205"/>
      <c r="Y233" s="1206">
        <f t="shared" si="4"/>
        <v>0</v>
      </c>
      <c r="Z233" s="1205"/>
      <c r="AA233" s="1205"/>
      <c r="AB233" s="1205"/>
      <c r="AC233" s="1205"/>
      <c r="AD233" s="1205"/>
      <c r="AE233" s="1205"/>
      <c r="AF233" s="1208">
        <f t="shared" si="6"/>
        <v>0</v>
      </c>
      <c r="AG233" s="1205"/>
      <c r="AH233" s="1205"/>
      <c r="AI233" s="994"/>
      <c r="AJ233" s="994"/>
      <c r="AK233" s="994"/>
      <c r="AL233" s="994"/>
      <c r="AM233" s="994"/>
    </row>
    <row r="234">
      <c r="A234" s="1214"/>
      <c r="B234" s="1205"/>
      <c r="C234" s="1205"/>
      <c r="D234" s="1205"/>
      <c r="E234" s="1205"/>
      <c r="F234" s="1206">
        <f t="shared" si="1"/>
        <v>0</v>
      </c>
      <c r="G234" s="1205"/>
      <c r="H234" s="1205"/>
      <c r="I234" s="1205"/>
      <c r="J234" s="1205"/>
      <c r="K234" s="1205"/>
      <c r="L234" s="1205"/>
      <c r="M234" s="1208">
        <f t="shared" si="3"/>
        <v>0</v>
      </c>
      <c r="N234" s="1205"/>
      <c r="O234" s="1205"/>
      <c r="P234" s="994"/>
      <c r="Q234" s="994"/>
      <c r="R234" s="994"/>
      <c r="S234" s="994"/>
      <c r="T234" s="1214"/>
      <c r="U234" s="1205"/>
      <c r="V234" s="1205"/>
      <c r="W234" s="1205"/>
      <c r="X234" s="1205"/>
      <c r="Y234" s="1206">
        <f t="shared" si="4"/>
        <v>0</v>
      </c>
      <c r="Z234" s="1205"/>
      <c r="AA234" s="1205"/>
      <c r="AB234" s="1205"/>
      <c r="AC234" s="1205"/>
      <c r="AD234" s="1205"/>
      <c r="AE234" s="1205"/>
      <c r="AF234" s="1208">
        <f t="shared" si="6"/>
        <v>0</v>
      </c>
      <c r="AG234" s="1205"/>
      <c r="AH234" s="1205"/>
      <c r="AI234" s="994"/>
      <c r="AJ234" s="994"/>
      <c r="AK234" s="994"/>
      <c r="AL234" s="994"/>
      <c r="AM234" s="994"/>
    </row>
    <row r="235">
      <c r="A235" s="1214"/>
      <c r="B235" s="1205"/>
      <c r="C235" s="1205"/>
      <c r="D235" s="1205"/>
      <c r="E235" s="1205"/>
      <c r="F235" s="1206">
        <f t="shared" si="1"/>
        <v>0</v>
      </c>
      <c r="G235" s="1205"/>
      <c r="H235" s="1205"/>
      <c r="I235" s="1205"/>
      <c r="J235" s="1205"/>
      <c r="K235" s="1205"/>
      <c r="L235" s="1205"/>
      <c r="M235" s="1208">
        <f t="shared" si="3"/>
        <v>0</v>
      </c>
      <c r="N235" s="1205"/>
      <c r="O235" s="1205"/>
      <c r="P235" s="994"/>
      <c r="Q235" s="994"/>
      <c r="R235" s="994"/>
      <c r="S235" s="994"/>
      <c r="T235" s="1214"/>
      <c r="U235" s="1205"/>
      <c r="V235" s="1205"/>
      <c r="W235" s="1205"/>
      <c r="X235" s="1205"/>
      <c r="Y235" s="1206">
        <f t="shared" si="4"/>
        <v>0</v>
      </c>
      <c r="Z235" s="1205"/>
      <c r="AA235" s="1205"/>
      <c r="AB235" s="1205"/>
      <c r="AC235" s="1205"/>
      <c r="AD235" s="1205"/>
      <c r="AE235" s="1205"/>
      <c r="AF235" s="1208">
        <f t="shared" si="6"/>
        <v>0</v>
      </c>
      <c r="AG235" s="1205"/>
      <c r="AH235" s="1205"/>
      <c r="AI235" s="994"/>
      <c r="AJ235" s="994"/>
      <c r="AK235" s="994"/>
      <c r="AL235" s="994"/>
      <c r="AM235" s="994"/>
    </row>
    <row r="236">
      <c r="A236" s="1214"/>
      <c r="B236" s="1205"/>
      <c r="C236" s="1205"/>
      <c r="D236" s="1205"/>
      <c r="E236" s="1205"/>
      <c r="F236" s="1206">
        <f t="shared" si="1"/>
        <v>0</v>
      </c>
      <c r="G236" s="1205"/>
      <c r="H236" s="1205"/>
      <c r="I236" s="1205"/>
      <c r="J236" s="1205"/>
      <c r="K236" s="1205"/>
      <c r="L236" s="1205"/>
      <c r="M236" s="1208">
        <f t="shared" si="3"/>
        <v>0</v>
      </c>
      <c r="N236" s="1205"/>
      <c r="O236" s="1205"/>
      <c r="P236" s="994"/>
      <c r="Q236" s="994"/>
      <c r="R236" s="994"/>
      <c r="S236" s="994"/>
      <c r="T236" s="1214"/>
      <c r="U236" s="1205"/>
      <c r="V236" s="1205"/>
      <c r="W236" s="1205"/>
      <c r="X236" s="1205"/>
      <c r="Y236" s="1206">
        <f t="shared" si="4"/>
        <v>0</v>
      </c>
      <c r="Z236" s="1205"/>
      <c r="AA236" s="1205"/>
      <c r="AB236" s="1205"/>
      <c r="AC236" s="1205"/>
      <c r="AD236" s="1205"/>
      <c r="AE236" s="1205"/>
      <c r="AF236" s="1208">
        <f t="shared" si="6"/>
        <v>0</v>
      </c>
      <c r="AG236" s="1205"/>
      <c r="AH236" s="1205"/>
      <c r="AI236" s="994"/>
      <c r="AJ236" s="994"/>
      <c r="AK236" s="994"/>
      <c r="AL236" s="994"/>
      <c r="AM236" s="994"/>
    </row>
    <row r="237">
      <c r="A237" s="1214"/>
      <c r="B237" s="1205"/>
      <c r="C237" s="1205"/>
      <c r="D237" s="1205"/>
      <c r="E237" s="1205"/>
      <c r="F237" s="1206">
        <f t="shared" si="1"/>
        <v>0</v>
      </c>
      <c r="G237" s="1205"/>
      <c r="H237" s="1205"/>
      <c r="I237" s="1205"/>
      <c r="J237" s="1205"/>
      <c r="K237" s="1205"/>
      <c r="L237" s="1205"/>
      <c r="M237" s="1208">
        <f t="shared" si="3"/>
        <v>0</v>
      </c>
      <c r="N237" s="1205"/>
      <c r="O237" s="1205"/>
      <c r="P237" s="994"/>
      <c r="Q237" s="994"/>
      <c r="R237" s="994"/>
      <c r="S237" s="994"/>
      <c r="T237" s="1214"/>
      <c r="U237" s="1205"/>
      <c r="V237" s="1205"/>
      <c r="W237" s="1205"/>
      <c r="X237" s="1205"/>
      <c r="Y237" s="1206">
        <f t="shared" si="4"/>
        <v>0</v>
      </c>
      <c r="Z237" s="1205"/>
      <c r="AA237" s="1205"/>
      <c r="AB237" s="1205"/>
      <c r="AC237" s="1205"/>
      <c r="AD237" s="1205"/>
      <c r="AE237" s="1205"/>
      <c r="AF237" s="1208">
        <f t="shared" si="6"/>
        <v>0</v>
      </c>
      <c r="AG237" s="1205"/>
      <c r="AH237" s="1205"/>
      <c r="AI237" s="994"/>
      <c r="AJ237" s="994"/>
      <c r="AK237" s="994"/>
      <c r="AL237" s="994"/>
      <c r="AM237" s="994"/>
    </row>
    <row r="238">
      <c r="A238" s="1214"/>
      <c r="B238" s="1205"/>
      <c r="C238" s="1205"/>
      <c r="D238" s="1205"/>
      <c r="E238" s="1205"/>
      <c r="F238" s="1206">
        <f t="shared" si="1"/>
        <v>0</v>
      </c>
      <c r="G238" s="1205"/>
      <c r="H238" s="1205"/>
      <c r="I238" s="1205"/>
      <c r="J238" s="1205"/>
      <c r="K238" s="1205"/>
      <c r="L238" s="1205"/>
      <c r="M238" s="1208">
        <f t="shared" si="3"/>
        <v>0</v>
      </c>
      <c r="N238" s="1205"/>
      <c r="O238" s="1205"/>
      <c r="P238" s="994"/>
      <c r="Q238" s="994"/>
      <c r="R238" s="994"/>
      <c r="S238" s="994"/>
      <c r="T238" s="1214"/>
      <c r="U238" s="1205"/>
      <c r="V238" s="1205"/>
      <c r="W238" s="1205"/>
      <c r="X238" s="1205"/>
      <c r="Y238" s="1206">
        <f t="shared" si="4"/>
        <v>0</v>
      </c>
      <c r="Z238" s="1205"/>
      <c r="AA238" s="1205"/>
      <c r="AB238" s="1205"/>
      <c r="AC238" s="1205"/>
      <c r="AD238" s="1205"/>
      <c r="AE238" s="1205"/>
      <c r="AF238" s="1208">
        <f t="shared" si="6"/>
        <v>0</v>
      </c>
      <c r="AG238" s="1205"/>
      <c r="AH238" s="1205"/>
      <c r="AI238" s="994"/>
      <c r="AJ238" s="994"/>
      <c r="AK238" s="994"/>
      <c r="AL238" s="994"/>
      <c r="AM238" s="994"/>
    </row>
    <row r="239">
      <c r="A239" s="1214"/>
      <c r="B239" s="1205"/>
      <c r="C239" s="1205"/>
      <c r="D239" s="1205"/>
      <c r="E239" s="1205"/>
      <c r="F239" s="1206">
        <f t="shared" si="1"/>
        <v>0</v>
      </c>
      <c r="G239" s="1205"/>
      <c r="H239" s="1205"/>
      <c r="I239" s="1205"/>
      <c r="J239" s="1205"/>
      <c r="K239" s="1205"/>
      <c r="L239" s="1205"/>
      <c r="M239" s="1208">
        <f t="shared" si="3"/>
        <v>0</v>
      </c>
      <c r="N239" s="1205"/>
      <c r="O239" s="1205"/>
      <c r="P239" s="994"/>
      <c r="Q239" s="994"/>
      <c r="R239" s="994"/>
      <c r="S239" s="994"/>
      <c r="T239" s="1214"/>
      <c r="U239" s="1205"/>
      <c r="V239" s="1205"/>
      <c r="W239" s="1205"/>
      <c r="X239" s="1205"/>
      <c r="Y239" s="1206">
        <f t="shared" si="4"/>
        <v>0</v>
      </c>
      <c r="Z239" s="1205"/>
      <c r="AA239" s="1205"/>
      <c r="AB239" s="1205"/>
      <c r="AC239" s="1205"/>
      <c r="AD239" s="1205"/>
      <c r="AE239" s="1205"/>
      <c r="AF239" s="1208">
        <f t="shared" si="6"/>
        <v>0</v>
      </c>
      <c r="AG239" s="1205"/>
      <c r="AH239" s="1205"/>
      <c r="AI239" s="994"/>
      <c r="AJ239" s="994"/>
      <c r="AK239" s="994"/>
      <c r="AL239" s="994"/>
      <c r="AM239" s="994"/>
    </row>
    <row r="240">
      <c r="A240" s="1214"/>
      <c r="B240" s="1205"/>
      <c r="C240" s="1205"/>
      <c r="D240" s="1205"/>
      <c r="E240" s="1205"/>
      <c r="F240" s="1206">
        <f t="shared" si="1"/>
        <v>0</v>
      </c>
      <c r="G240" s="1205"/>
      <c r="H240" s="1205"/>
      <c r="I240" s="1205"/>
      <c r="J240" s="1205"/>
      <c r="K240" s="1205"/>
      <c r="L240" s="1205"/>
      <c r="M240" s="1208">
        <f t="shared" si="3"/>
        <v>0</v>
      </c>
      <c r="N240" s="1205"/>
      <c r="O240" s="1205"/>
      <c r="P240" s="994"/>
      <c r="Q240" s="994"/>
      <c r="R240" s="994"/>
      <c r="S240" s="994"/>
      <c r="T240" s="1214"/>
      <c r="U240" s="1205"/>
      <c r="V240" s="1205"/>
      <c r="W240" s="1205"/>
      <c r="X240" s="1205"/>
      <c r="Y240" s="1206">
        <f t="shared" si="4"/>
        <v>0</v>
      </c>
      <c r="Z240" s="1205"/>
      <c r="AA240" s="1205"/>
      <c r="AB240" s="1205"/>
      <c r="AC240" s="1205"/>
      <c r="AD240" s="1205"/>
      <c r="AE240" s="1205"/>
      <c r="AF240" s="1208">
        <f t="shared" si="6"/>
        <v>0</v>
      </c>
      <c r="AG240" s="1205"/>
      <c r="AH240" s="1205"/>
      <c r="AI240" s="994"/>
      <c r="AJ240" s="994"/>
      <c r="AK240" s="994"/>
      <c r="AL240" s="994"/>
      <c r="AM240" s="994"/>
    </row>
    <row r="241">
      <c r="A241" s="1214"/>
      <c r="B241" s="1205"/>
      <c r="C241" s="1205"/>
      <c r="D241" s="1205"/>
      <c r="E241" s="1205"/>
      <c r="F241" s="1206">
        <f t="shared" si="1"/>
        <v>0</v>
      </c>
      <c r="G241" s="1205"/>
      <c r="H241" s="1205"/>
      <c r="I241" s="1205"/>
      <c r="J241" s="1205"/>
      <c r="K241" s="1205"/>
      <c r="L241" s="1205"/>
      <c r="M241" s="1208">
        <f t="shared" si="3"/>
        <v>0</v>
      </c>
      <c r="N241" s="1205"/>
      <c r="O241" s="1205"/>
      <c r="P241" s="994"/>
      <c r="Q241" s="994"/>
      <c r="R241" s="994"/>
      <c r="S241" s="994"/>
      <c r="T241" s="1214"/>
      <c r="U241" s="1205"/>
      <c r="V241" s="1205"/>
      <c r="W241" s="1205"/>
      <c r="X241" s="1205"/>
      <c r="Y241" s="1206">
        <f t="shared" si="4"/>
        <v>0</v>
      </c>
      <c r="Z241" s="1205"/>
      <c r="AA241" s="1205"/>
      <c r="AB241" s="1205"/>
      <c r="AC241" s="1205"/>
      <c r="AD241" s="1205"/>
      <c r="AE241" s="1205"/>
      <c r="AF241" s="1208">
        <f t="shared" si="6"/>
        <v>0</v>
      </c>
      <c r="AG241" s="1205"/>
      <c r="AH241" s="1205"/>
      <c r="AI241" s="994"/>
      <c r="AJ241" s="994"/>
      <c r="AK241" s="994"/>
      <c r="AL241" s="994"/>
      <c r="AM241" s="994"/>
    </row>
    <row r="242">
      <c r="A242" s="1214"/>
      <c r="B242" s="1205"/>
      <c r="C242" s="1205"/>
      <c r="D242" s="1205"/>
      <c r="E242" s="1205"/>
      <c r="F242" s="1206">
        <f t="shared" si="1"/>
        <v>0</v>
      </c>
      <c r="G242" s="1205"/>
      <c r="H242" s="1205"/>
      <c r="I242" s="1205"/>
      <c r="J242" s="1205"/>
      <c r="K242" s="1205"/>
      <c r="L242" s="1205"/>
      <c r="M242" s="1208">
        <f t="shared" si="3"/>
        <v>0</v>
      </c>
      <c r="N242" s="1205"/>
      <c r="O242" s="1205"/>
      <c r="P242" s="994"/>
      <c r="Q242" s="994"/>
      <c r="R242" s="994"/>
      <c r="S242" s="994"/>
      <c r="T242" s="1214"/>
      <c r="U242" s="1205"/>
      <c r="V242" s="1205"/>
      <c r="W242" s="1205"/>
      <c r="X242" s="1205"/>
      <c r="Y242" s="1206">
        <f t="shared" si="4"/>
        <v>0</v>
      </c>
      <c r="Z242" s="1205"/>
      <c r="AA242" s="1205"/>
      <c r="AB242" s="1205"/>
      <c r="AC242" s="1205"/>
      <c r="AD242" s="1205"/>
      <c r="AE242" s="1205"/>
      <c r="AF242" s="1208">
        <f t="shared" si="6"/>
        <v>0</v>
      </c>
      <c r="AG242" s="1205"/>
      <c r="AH242" s="1205"/>
      <c r="AI242" s="994"/>
      <c r="AJ242" s="994"/>
      <c r="AK242" s="994"/>
      <c r="AL242" s="994"/>
      <c r="AM242" s="994"/>
    </row>
    <row r="243">
      <c r="A243" s="1214"/>
      <c r="B243" s="1205"/>
      <c r="C243" s="1205"/>
      <c r="D243" s="1205"/>
      <c r="E243" s="1205"/>
      <c r="F243" s="1206">
        <f t="shared" si="1"/>
        <v>0</v>
      </c>
      <c r="G243" s="1205"/>
      <c r="H243" s="1205"/>
      <c r="I243" s="1205"/>
      <c r="J243" s="1205"/>
      <c r="K243" s="1205"/>
      <c r="L243" s="1205"/>
      <c r="M243" s="1208">
        <f t="shared" si="3"/>
        <v>0</v>
      </c>
      <c r="N243" s="1205"/>
      <c r="O243" s="1205"/>
      <c r="P243" s="994"/>
      <c r="Q243" s="994"/>
      <c r="R243" s="994"/>
      <c r="S243" s="994"/>
      <c r="T243" s="1214"/>
      <c r="U243" s="1205"/>
      <c r="V243" s="1205"/>
      <c r="W243" s="1205"/>
      <c r="X243" s="1205"/>
      <c r="Y243" s="1206">
        <f t="shared" si="4"/>
        <v>0</v>
      </c>
      <c r="Z243" s="1205"/>
      <c r="AA243" s="1205"/>
      <c r="AB243" s="1205"/>
      <c r="AC243" s="1205"/>
      <c r="AD243" s="1205"/>
      <c r="AE243" s="1205"/>
      <c r="AF243" s="1208">
        <f t="shared" si="6"/>
        <v>0</v>
      </c>
      <c r="AG243" s="1205"/>
      <c r="AH243" s="1205"/>
      <c r="AI243" s="994"/>
      <c r="AJ243" s="994"/>
      <c r="AK243" s="994"/>
      <c r="AL243" s="994"/>
      <c r="AM243" s="994"/>
    </row>
    <row r="244">
      <c r="A244" s="1214"/>
      <c r="B244" s="1205"/>
      <c r="C244" s="1205"/>
      <c r="D244" s="1205"/>
      <c r="E244" s="1205"/>
      <c r="F244" s="1206">
        <f t="shared" si="1"/>
        <v>0</v>
      </c>
      <c r="G244" s="1205"/>
      <c r="H244" s="1205"/>
      <c r="I244" s="1205"/>
      <c r="J244" s="1205"/>
      <c r="K244" s="1205"/>
      <c r="L244" s="1205"/>
      <c r="M244" s="1208">
        <f t="shared" si="3"/>
        <v>0</v>
      </c>
      <c r="N244" s="1205"/>
      <c r="O244" s="1205"/>
      <c r="P244" s="994"/>
      <c r="Q244" s="994"/>
      <c r="R244" s="994"/>
      <c r="S244" s="994"/>
      <c r="T244" s="1214"/>
      <c r="U244" s="1205"/>
      <c r="V244" s="1205"/>
      <c r="W244" s="1205"/>
      <c r="X244" s="1205"/>
      <c r="Y244" s="1206">
        <f t="shared" si="4"/>
        <v>0</v>
      </c>
      <c r="Z244" s="1205"/>
      <c r="AA244" s="1205"/>
      <c r="AB244" s="1205"/>
      <c r="AC244" s="1205"/>
      <c r="AD244" s="1205"/>
      <c r="AE244" s="1205"/>
      <c r="AF244" s="1208">
        <f t="shared" si="6"/>
        <v>0</v>
      </c>
      <c r="AG244" s="1205"/>
      <c r="AH244" s="1205"/>
      <c r="AI244" s="994"/>
      <c r="AJ244" s="994"/>
      <c r="AK244" s="994"/>
      <c r="AL244" s="994"/>
      <c r="AM244" s="994"/>
    </row>
    <row r="245">
      <c r="A245" s="1214"/>
      <c r="B245" s="1205"/>
      <c r="C245" s="1205"/>
      <c r="D245" s="1205"/>
      <c r="E245" s="1205"/>
      <c r="F245" s="1206">
        <f t="shared" si="1"/>
        <v>0</v>
      </c>
      <c r="G245" s="1205"/>
      <c r="H245" s="1205"/>
      <c r="I245" s="1205"/>
      <c r="J245" s="1205"/>
      <c r="K245" s="1205"/>
      <c r="L245" s="1205"/>
      <c r="M245" s="1208">
        <f t="shared" si="3"/>
        <v>0</v>
      </c>
      <c r="N245" s="1205"/>
      <c r="O245" s="1205"/>
      <c r="P245" s="994"/>
      <c r="Q245" s="994"/>
      <c r="R245" s="994"/>
      <c r="S245" s="994"/>
      <c r="T245" s="1214"/>
      <c r="U245" s="1205"/>
      <c r="V245" s="1205"/>
      <c r="W245" s="1205"/>
      <c r="X245" s="1205"/>
      <c r="Y245" s="1206">
        <f t="shared" si="4"/>
        <v>0</v>
      </c>
      <c r="Z245" s="1205"/>
      <c r="AA245" s="1205"/>
      <c r="AB245" s="1205"/>
      <c r="AC245" s="1205"/>
      <c r="AD245" s="1205"/>
      <c r="AE245" s="1205"/>
      <c r="AF245" s="1208">
        <f t="shared" si="6"/>
        <v>0</v>
      </c>
      <c r="AG245" s="1205"/>
      <c r="AH245" s="1205"/>
      <c r="AI245" s="994"/>
      <c r="AJ245" s="994"/>
      <c r="AK245" s="994"/>
      <c r="AL245" s="994"/>
      <c r="AM245" s="994"/>
    </row>
    <row r="246">
      <c r="A246" s="1214"/>
      <c r="B246" s="1205"/>
      <c r="C246" s="1205"/>
      <c r="D246" s="1205"/>
      <c r="E246" s="1205"/>
      <c r="F246" s="1206">
        <f t="shared" si="1"/>
        <v>0</v>
      </c>
      <c r="G246" s="1205"/>
      <c r="H246" s="1205"/>
      <c r="I246" s="1205"/>
      <c r="J246" s="1205"/>
      <c r="K246" s="1205"/>
      <c r="L246" s="1205"/>
      <c r="M246" s="1208">
        <f t="shared" si="3"/>
        <v>0</v>
      </c>
      <c r="N246" s="1205"/>
      <c r="O246" s="1205"/>
      <c r="P246" s="994"/>
      <c r="Q246" s="994"/>
      <c r="R246" s="994"/>
      <c r="S246" s="994"/>
      <c r="T246" s="1214"/>
      <c r="U246" s="1205"/>
      <c r="V246" s="1205"/>
      <c r="W246" s="1205"/>
      <c r="X246" s="1205"/>
      <c r="Y246" s="1206">
        <f t="shared" si="4"/>
        <v>0</v>
      </c>
      <c r="Z246" s="1205"/>
      <c r="AA246" s="1205"/>
      <c r="AB246" s="1205"/>
      <c r="AC246" s="1205"/>
      <c r="AD246" s="1205"/>
      <c r="AE246" s="1205"/>
      <c r="AF246" s="1208">
        <f t="shared" si="6"/>
        <v>0</v>
      </c>
      <c r="AG246" s="1205"/>
      <c r="AH246" s="1205"/>
      <c r="AI246" s="994"/>
      <c r="AJ246" s="994"/>
      <c r="AK246" s="994"/>
      <c r="AL246" s="994"/>
      <c r="AM246" s="994"/>
    </row>
    <row r="247">
      <c r="A247" s="1214"/>
      <c r="B247" s="1205"/>
      <c r="C247" s="1205"/>
      <c r="D247" s="1205"/>
      <c r="E247" s="1205"/>
      <c r="F247" s="1206">
        <f t="shared" si="1"/>
        <v>0</v>
      </c>
      <c r="G247" s="1205"/>
      <c r="H247" s="1205"/>
      <c r="I247" s="1205"/>
      <c r="J247" s="1205"/>
      <c r="K247" s="1205"/>
      <c r="L247" s="1205"/>
      <c r="M247" s="1208">
        <f t="shared" si="3"/>
        <v>0</v>
      </c>
      <c r="N247" s="1205"/>
      <c r="O247" s="1205"/>
      <c r="P247" s="994"/>
      <c r="Q247" s="994"/>
      <c r="R247" s="994"/>
      <c r="S247" s="994"/>
      <c r="T247" s="1214"/>
      <c r="U247" s="1205"/>
      <c r="V247" s="1205"/>
      <c r="W247" s="1205"/>
      <c r="X247" s="1205"/>
      <c r="Y247" s="1206">
        <f t="shared" si="4"/>
        <v>0</v>
      </c>
      <c r="Z247" s="1205"/>
      <c r="AA247" s="1205"/>
      <c r="AB247" s="1205"/>
      <c r="AC247" s="1205"/>
      <c r="AD247" s="1205"/>
      <c r="AE247" s="1205"/>
      <c r="AF247" s="1208">
        <f t="shared" si="6"/>
        <v>0</v>
      </c>
      <c r="AG247" s="1205"/>
      <c r="AH247" s="1205"/>
      <c r="AI247" s="994"/>
      <c r="AJ247" s="994"/>
      <c r="AK247" s="994"/>
      <c r="AL247" s="994"/>
      <c r="AM247" s="994"/>
    </row>
    <row r="248">
      <c r="A248" s="1214"/>
      <c r="B248" s="1205"/>
      <c r="C248" s="1205"/>
      <c r="D248" s="1205"/>
      <c r="E248" s="1205"/>
      <c r="F248" s="1206">
        <f t="shared" si="1"/>
        <v>0</v>
      </c>
      <c r="G248" s="1205"/>
      <c r="H248" s="1205"/>
      <c r="I248" s="1205"/>
      <c r="J248" s="1205"/>
      <c r="K248" s="1205"/>
      <c r="L248" s="1205"/>
      <c r="M248" s="1208">
        <f t="shared" si="3"/>
        <v>0</v>
      </c>
      <c r="N248" s="1205"/>
      <c r="O248" s="1205"/>
      <c r="P248" s="994"/>
      <c r="Q248" s="994"/>
      <c r="R248" s="994"/>
      <c r="S248" s="994"/>
      <c r="T248" s="1214"/>
      <c r="U248" s="1205"/>
      <c r="V248" s="1205"/>
      <c r="W248" s="1205"/>
      <c r="X248" s="1205"/>
      <c r="Y248" s="1206">
        <f t="shared" si="4"/>
        <v>0</v>
      </c>
      <c r="Z248" s="1205"/>
      <c r="AA248" s="1205"/>
      <c r="AB248" s="1205"/>
      <c r="AC248" s="1205"/>
      <c r="AD248" s="1205"/>
      <c r="AE248" s="1205"/>
      <c r="AF248" s="1208">
        <f t="shared" si="6"/>
        <v>0</v>
      </c>
      <c r="AG248" s="1205"/>
      <c r="AH248" s="1205"/>
      <c r="AI248" s="994"/>
      <c r="AJ248" s="994"/>
      <c r="AK248" s="994"/>
      <c r="AL248" s="994"/>
      <c r="AM248" s="994"/>
    </row>
    <row r="249">
      <c r="A249" s="1214"/>
      <c r="B249" s="1205"/>
      <c r="C249" s="1205"/>
      <c r="D249" s="1205"/>
      <c r="E249" s="1205"/>
      <c r="F249" s="1206">
        <f t="shared" si="1"/>
        <v>0</v>
      </c>
      <c r="G249" s="1205"/>
      <c r="H249" s="1205"/>
      <c r="I249" s="1205"/>
      <c r="J249" s="1205"/>
      <c r="K249" s="1205"/>
      <c r="L249" s="1205"/>
      <c r="M249" s="1208">
        <f t="shared" si="3"/>
        <v>0</v>
      </c>
      <c r="N249" s="1205"/>
      <c r="O249" s="1205"/>
      <c r="P249" s="994"/>
      <c r="Q249" s="994"/>
      <c r="R249" s="994"/>
      <c r="S249" s="994"/>
      <c r="T249" s="1214"/>
      <c r="U249" s="1205"/>
      <c r="V249" s="1205"/>
      <c r="W249" s="1205"/>
      <c r="X249" s="1205"/>
      <c r="Y249" s="1206">
        <f t="shared" si="4"/>
        <v>0</v>
      </c>
      <c r="Z249" s="1205"/>
      <c r="AA249" s="1205"/>
      <c r="AB249" s="1205"/>
      <c r="AC249" s="1205"/>
      <c r="AD249" s="1205"/>
      <c r="AE249" s="1205"/>
      <c r="AF249" s="1208">
        <f t="shared" si="6"/>
        <v>0</v>
      </c>
      <c r="AG249" s="1205"/>
      <c r="AH249" s="1205"/>
      <c r="AI249" s="994"/>
      <c r="AJ249" s="994"/>
      <c r="AK249" s="994"/>
      <c r="AL249" s="994"/>
      <c r="AM249" s="994"/>
    </row>
    <row r="250">
      <c r="A250" s="1214"/>
      <c r="B250" s="1205"/>
      <c r="C250" s="1205"/>
      <c r="D250" s="1205"/>
      <c r="E250" s="1205"/>
      <c r="F250" s="1206">
        <f t="shared" si="1"/>
        <v>0</v>
      </c>
      <c r="G250" s="1205"/>
      <c r="H250" s="1205"/>
      <c r="I250" s="1205"/>
      <c r="J250" s="1205"/>
      <c r="K250" s="1205"/>
      <c r="L250" s="1205"/>
      <c r="M250" s="1208">
        <f t="shared" si="3"/>
        <v>0</v>
      </c>
      <c r="N250" s="1205"/>
      <c r="O250" s="1205"/>
      <c r="P250" s="994"/>
      <c r="Q250" s="994"/>
      <c r="R250" s="994"/>
      <c r="S250" s="994"/>
      <c r="T250" s="1214"/>
      <c r="U250" s="1205"/>
      <c r="V250" s="1205"/>
      <c r="W250" s="1205"/>
      <c r="X250" s="1205"/>
      <c r="Y250" s="1206">
        <f t="shared" si="4"/>
        <v>0</v>
      </c>
      <c r="Z250" s="1205"/>
      <c r="AA250" s="1205"/>
      <c r="AB250" s="1205"/>
      <c r="AC250" s="1205"/>
      <c r="AD250" s="1205"/>
      <c r="AE250" s="1205"/>
      <c r="AF250" s="1208">
        <f t="shared" si="6"/>
        <v>0</v>
      </c>
      <c r="AG250" s="1205"/>
      <c r="AH250" s="1205"/>
      <c r="AI250" s="994"/>
      <c r="AJ250" s="994"/>
      <c r="AK250" s="994"/>
      <c r="AL250" s="994"/>
      <c r="AM250" s="994"/>
    </row>
    <row r="251">
      <c r="A251" s="1214"/>
      <c r="B251" s="1205"/>
      <c r="C251" s="1205"/>
      <c r="D251" s="1205"/>
      <c r="E251" s="1205"/>
      <c r="F251" s="1206">
        <f t="shared" si="1"/>
        <v>0</v>
      </c>
      <c r="G251" s="1205"/>
      <c r="H251" s="1205"/>
      <c r="I251" s="1205"/>
      <c r="J251" s="1205"/>
      <c r="K251" s="1205"/>
      <c r="L251" s="1205"/>
      <c r="M251" s="1208">
        <f t="shared" si="3"/>
        <v>0</v>
      </c>
      <c r="N251" s="1205"/>
      <c r="O251" s="1205"/>
      <c r="P251" s="994"/>
      <c r="Q251" s="994"/>
      <c r="R251" s="994"/>
      <c r="S251" s="994"/>
      <c r="T251" s="1214"/>
      <c r="U251" s="1205"/>
      <c r="V251" s="1205"/>
      <c r="W251" s="1205"/>
      <c r="X251" s="1205"/>
      <c r="Y251" s="1206">
        <f t="shared" si="4"/>
        <v>0</v>
      </c>
      <c r="Z251" s="1205"/>
      <c r="AA251" s="1205"/>
      <c r="AB251" s="1205"/>
      <c r="AC251" s="1205"/>
      <c r="AD251" s="1205"/>
      <c r="AE251" s="1205"/>
      <c r="AF251" s="1208">
        <f t="shared" si="6"/>
        <v>0</v>
      </c>
      <c r="AG251" s="1205"/>
      <c r="AH251" s="1205"/>
      <c r="AI251" s="994"/>
      <c r="AJ251" s="994"/>
      <c r="AK251" s="994"/>
      <c r="AL251" s="994"/>
      <c r="AM251" s="994"/>
    </row>
    <row r="252">
      <c r="A252" s="1214"/>
      <c r="B252" s="1205"/>
      <c r="C252" s="1205"/>
      <c r="D252" s="1205"/>
      <c r="E252" s="1205"/>
      <c r="F252" s="1206">
        <f t="shared" si="1"/>
        <v>0</v>
      </c>
      <c r="G252" s="1205"/>
      <c r="H252" s="1205"/>
      <c r="I252" s="1205"/>
      <c r="J252" s="1205"/>
      <c r="K252" s="1205"/>
      <c r="L252" s="1205"/>
      <c r="M252" s="1208">
        <f t="shared" si="3"/>
        <v>0</v>
      </c>
      <c r="N252" s="1205"/>
      <c r="O252" s="1205"/>
      <c r="P252" s="994"/>
      <c r="Q252" s="994"/>
      <c r="R252" s="994"/>
      <c r="S252" s="994"/>
      <c r="T252" s="1214"/>
      <c r="U252" s="1205"/>
      <c r="V252" s="1205"/>
      <c r="W252" s="1205"/>
      <c r="X252" s="1205"/>
      <c r="Y252" s="1206">
        <f t="shared" si="4"/>
        <v>0</v>
      </c>
      <c r="Z252" s="1205"/>
      <c r="AA252" s="1205"/>
      <c r="AB252" s="1205"/>
      <c r="AC252" s="1205"/>
      <c r="AD252" s="1205"/>
      <c r="AE252" s="1205"/>
      <c r="AF252" s="1208">
        <f t="shared" si="6"/>
        <v>0</v>
      </c>
      <c r="AG252" s="1205"/>
      <c r="AH252" s="1205"/>
      <c r="AI252" s="994"/>
      <c r="AJ252" s="994"/>
      <c r="AK252" s="994"/>
      <c r="AL252" s="994"/>
      <c r="AM252" s="994"/>
    </row>
    <row r="253">
      <c r="A253" s="1214"/>
      <c r="B253" s="1205"/>
      <c r="C253" s="1205"/>
      <c r="D253" s="1205"/>
      <c r="E253" s="1205"/>
      <c r="F253" s="1206">
        <f t="shared" si="1"/>
        <v>0</v>
      </c>
      <c r="G253" s="1205"/>
      <c r="H253" s="1205"/>
      <c r="I253" s="1205"/>
      <c r="J253" s="1205"/>
      <c r="K253" s="1205"/>
      <c r="L253" s="1205"/>
      <c r="M253" s="1208">
        <f t="shared" si="3"/>
        <v>0</v>
      </c>
      <c r="N253" s="1205"/>
      <c r="O253" s="1205"/>
      <c r="P253" s="994"/>
      <c r="Q253" s="994"/>
      <c r="R253" s="994"/>
      <c r="S253" s="994"/>
      <c r="T253" s="1214"/>
      <c r="U253" s="1205"/>
      <c r="V253" s="1205"/>
      <c r="W253" s="1205"/>
      <c r="X253" s="1205"/>
      <c r="Y253" s="1206">
        <f t="shared" si="4"/>
        <v>0</v>
      </c>
      <c r="Z253" s="1205"/>
      <c r="AA253" s="1205"/>
      <c r="AB253" s="1205"/>
      <c r="AC253" s="1205"/>
      <c r="AD253" s="1205"/>
      <c r="AE253" s="1205"/>
      <c r="AF253" s="1208">
        <f t="shared" si="6"/>
        <v>0</v>
      </c>
      <c r="AG253" s="1205"/>
      <c r="AH253" s="1205"/>
      <c r="AI253" s="994"/>
      <c r="AJ253" s="994"/>
      <c r="AK253" s="994"/>
      <c r="AL253" s="994"/>
      <c r="AM253" s="994"/>
    </row>
    <row r="254">
      <c r="A254" s="1214"/>
      <c r="B254" s="1205"/>
      <c r="C254" s="1205"/>
      <c r="D254" s="1205"/>
      <c r="E254" s="1205"/>
      <c r="F254" s="1206">
        <f t="shared" si="1"/>
        <v>0</v>
      </c>
      <c r="G254" s="1205"/>
      <c r="H254" s="1205"/>
      <c r="I254" s="1205"/>
      <c r="J254" s="1205"/>
      <c r="K254" s="1205"/>
      <c r="L254" s="1205"/>
      <c r="M254" s="1208">
        <f t="shared" si="3"/>
        <v>0</v>
      </c>
      <c r="N254" s="1205"/>
      <c r="O254" s="1205"/>
      <c r="P254" s="994"/>
      <c r="Q254" s="994"/>
      <c r="R254" s="994"/>
      <c r="S254" s="994"/>
      <c r="T254" s="1214"/>
      <c r="U254" s="1205"/>
      <c r="V254" s="1205"/>
      <c r="W254" s="1205"/>
      <c r="X254" s="1205"/>
      <c r="Y254" s="1206">
        <f t="shared" si="4"/>
        <v>0</v>
      </c>
      <c r="Z254" s="1205"/>
      <c r="AA254" s="1205"/>
      <c r="AB254" s="1205"/>
      <c r="AC254" s="1205"/>
      <c r="AD254" s="1205"/>
      <c r="AE254" s="1205"/>
      <c r="AF254" s="1208">
        <f t="shared" si="6"/>
        <v>0</v>
      </c>
      <c r="AG254" s="1205"/>
      <c r="AH254" s="1205"/>
      <c r="AI254" s="994"/>
      <c r="AJ254" s="994"/>
      <c r="AK254" s="994"/>
      <c r="AL254" s="994"/>
      <c r="AM254" s="994"/>
    </row>
    <row r="255">
      <c r="A255" s="1214"/>
      <c r="B255" s="1205"/>
      <c r="C255" s="1205"/>
      <c r="D255" s="1205"/>
      <c r="E255" s="1205"/>
      <c r="F255" s="1206">
        <f t="shared" si="1"/>
        <v>0</v>
      </c>
      <c r="G255" s="1205"/>
      <c r="H255" s="1205"/>
      <c r="I255" s="1205"/>
      <c r="J255" s="1205"/>
      <c r="K255" s="1205"/>
      <c r="L255" s="1205"/>
      <c r="M255" s="1208">
        <f t="shared" si="3"/>
        <v>0</v>
      </c>
      <c r="N255" s="1205"/>
      <c r="O255" s="1205"/>
      <c r="P255" s="994"/>
      <c r="Q255" s="994"/>
      <c r="R255" s="994"/>
      <c r="S255" s="994"/>
      <c r="T255" s="1214"/>
      <c r="U255" s="1205"/>
      <c r="V255" s="1205"/>
      <c r="W255" s="1205"/>
      <c r="X255" s="1205"/>
      <c r="Y255" s="1206">
        <f t="shared" si="4"/>
        <v>0</v>
      </c>
      <c r="Z255" s="1205"/>
      <c r="AA255" s="1205"/>
      <c r="AB255" s="1205"/>
      <c r="AC255" s="1205"/>
      <c r="AD255" s="1205"/>
      <c r="AE255" s="1205"/>
      <c r="AF255" s="1208">
        <f t="shared" si="6"/>
        <v>0</v>
      </c>
      <c r="AG255" s="1205"/>
      <c r="AH255" s="1205"/>
      <c r="AI255" s="994"/>
      <c r="AJ255" s="994"/>
      <c r="AK255" s="994"/>
      <c r="AL255" s="994"/>
      <c r="AM255" s="994"/>
    </row>
    <row r="256">
      <c r="A256" s="1214"/>
      <c r="B256" s="1205"/>
      <c r="C256" s="1205"/>
      <c r="D256" s="1205"/>
      <c r="E256" s="1205"/>
      <c r="F256" s="1206">
        <f t="shared" si="1"/>
        <v>0</v>
      </c>
      <c r="G256" s="1205"/>
      <c r="H256" s="1205"/>
      <c r="I256" s="1205"/>
      <c r="J256" s="1205"/>
      <c r="K256" s="1205"/>
      <c r="L256" s="1205"/>
      <c r="M256" s="1208">
        <f t="shared" si="3"/>
        <v>0</v>
      </c>
      <c r="N256" s="1205"/>
      <c r="O256" s="1205"/>
      <c r="P256" s="994"/>
      <c r="Q256" s="994"/>
      <c r="R256" s="994"/>
      <c r="S256" s="994"/>
      <c r="T256" s="1214"/>
      <c r="U256" s="1205"/>
      <c r="V256" s="1205"/>
      <c r="W256" s="1205"/>
      <c r="X256" s="1205"/>
      <c r="Y256" s="1206">
        <f t="shared" si="4"/>
        <v>0</v>
      </c>
      <c r="Z256" s="1205"/>
      <c r="AA256" s="1205"/>
      <c r="AB256" s="1205"/>
      <c r="AC256" s="1205"/>
      <c r="AD256" s="1205"/>
      <c r="AE256" s="1205"/>
      <c r="AF256" s="1208">
        <f t="shared" si="6"/>
        <v>0</v>
      </c>
      <c r="AG256" s="1205"/>
      <c r="AH256" s="1205"/>
      <c r="AI256" s="994"/>
      <c r="AJ256" s="994"/>
      <c r="AK256" s="994"/>
      <c r="AL256" s="994"/>
      <c r="AM256" s="994"/>
    </row>
    <row r="257">
      <c r="A257" s="1214"/>
      <c r="B257" s="1205"/>
      <c r="C257" s="1205"/>
      <c r="D257" s="1205"/>
      <c r="E257" s="1205"/>
      <c r="F257" s="1206">
        <f t="shared" si="1"/>
        <v>0</v>
      </c>
      <c r="G257" s="1205"/>
      <c r="H257" s="1205"/>
      <c r="I257" s="1205"/>
      <c r="J257" s="1205"/>
      <c r="K257" s="1205"/>
      <c r="L257" s="1205"/>
      <c r="M257" s="1208">
        <f t="shared" si="3"/>
        <v>0</v>
      </c>
      <c r="N257" s="1205"/>
      <c r="O257" s="1205"/>
      <c r="P257" s="994"/>
      <c r="Q257" s="994"/>
      <c r="R257" s="994"/>
      <c r="S257" s="994"/>
      <c r="T257" s="1214"/>
      <c r="U257" s="1205"/>
      <c r="V257" s="1205"/>
      <c r="W257" s="1205"/>
      <c r="X257" s="1205"/>
      <c r="Y257" s="1206">
        <f t="shared" si="4"/>
        <v>0</v>
      </c>
      <c r="Z257" s="1205"/>
      <c r="AA257" s="1205"/>
      <c r="AB257" s="1205"/>
      <c r="AC257" s="1205"/>
      <c r="AD257" s="1205"/>
      <c r="AE257" s="1205"/>
      <c r="AF257" s="1208">
        <f t="shared" si="6"/>
        <v>0</v>
      </c>
      <c r="AG257" s="1205"/>
      <c r="AH257" s="1205"/>
      <c r="AI257" s="994"/>
      <c r="AJ257" s="994"/>
      <c r="AK257" s="994"/>
      <c r="AL257" s="994"/>
      <c r="AM257" s="994"/>
    </row>
    <row r="258">
      <c r="A258" s="1214"/>
      <c r="B258" s="1205"/>
      <c r="C258" s="1205"/>
      <c r="D258" s="1205"/>
      <c r="E258" s="1205"/>
      <c r="F258" s="1206">
        <f t="shared" si="1"/>
        <v>0</v>
      </c>
      <c r="G258" s="1205"/>
      <c r="H258" s="1205"/>
      <c r="I258" s="1205"/>
      <c r="J258" s="1205"/>
      <c r="K258" s="1205"/>
      <c r="L258" s="1205"/>
      <c r="M258" s="1208">
        <f t="shared" si="3"/>
        <v>0</v>
      </c>
      <c r="N258" s="1205"/>
      <c r="O258" s="1205"/>
      <c r="P258" s="994"/>
      <c r="Q258" s="994"/>
      <c r="R258" s="994"/>
      <c r="S258" s="994"/>
      <c r="T258" s="1214"/>
      <c r="U258" s="1205"/>
      <c r="V258" s="1205"/>
      <c r="W258" s="1205"/>
      <c r="X258" s="1205"/>
      <c r="Y258" s="1206">
        <f t="shared" si="4"/>
        <v>0</v>
      </c>
      <c r="Z258" s="1205"/>
      <c r="AA258" s="1205"/>
      <c r="AB258" s="1205"/>
      <c r="AC258" s="1205"/>
      <c r="AD258" s="1205"/>
      <c r="AE258" s="1205"/>
      <c r="AF258" s="1208">
        <f t="shared" si="6"/>
        <v>0</v>
      </c>
      <c r="AG258" s="1205"/>
      <c r="AH258" s="1205"/>
      <c r="AI258" s="994"/>
      <c r="AJ258" s="994"/>
      <c r="AK258" s="994"/>
      <c r="AL258" s="994"/>
      <c r="AM258" s="994"/>
    </row>
    <row r="259">
      <c r="A259" s="1214"/>
      <c r="B259" s="1205"/>
      <c r="C259" s="1205"/>
      <c r="D259" s="1205"/>
      <c r="E259" s="1205"/>
      <c r="F259" s="1206">
        <f t="shared" si="1"/>
        <v>0</v>
      </c>
      <c r="G259" s="1205"/>
      <c r="H259" s="1205"/>
      <c r="I259" s="1205"/>
      <c r="J259" s="1205"/>
      <c r="K259" s="1205"/>
      <c r="L259" s="1205"/>
      <c r="M259" s="1208">
        <f t="shared" si="3"/>
        <v>0</v>
      </c>
      <c r="N259" s="1205"/>
      <c r="O259" s="1205"/>
      <c r="P259" s="994"/>
      <c r="Q259" s="994"/>
      <c r="R259" s="994"/>
      <c r="S259" s="994"/>
      <c r="T259" s="1214"/>
      <c r="U259" s="1205"/>
      <c r="V259" s="1205"/>
      <c r="W259" s="1205"/>
      <c r="X259" s="1205"/>
      <c r="Y259" s="1206">
        <f t="shared" si="4"/>
        <v>0</v>
      </c>
      <c r="Z259" s="1205"/>
      <c r="AA259" s="1205"/>
      <c r="AB259" s="1205"/>
      <c r="AC259" s="1205"/>
      <c r="AD259" s="1205"/>
      <c r="AE259" s="1205"/>
      <c r="AF259" s="1208">
        <f t="shared" si="6"/>
        <v>0</v>
      </c>
      <c r="AG259" s="1205"/>
      <c r="AH259" s="1205"/>
      <c r="AI259" s="994"/>
      <c r="AJ259" s="994"/>
      <c r="AK259" s="994"/>
      <c r="AL259" s="994"/>
      <c r="AM259" s="994"/>
    </row>
    <row r="260">
      <c r="A260" s="1214"/>
      <c r="B260" s="1205"/>
      <c r="C260" s="1205"/>
      <c r="D260" s="1205"/>
      <c r="E260" s="1205"/>
      <c r="F260" s="1206">
        <f t="shared" si="1"/>
        <v>0</v>
      </c>
      <c r="G260" s="1205"/>
      <c r="H260" s="1205"/>
      <c r="I260" s="1205"/>
      <c r="J260" s="1205"/>
      <c r="K260" s="1205"/>
      <c r="L260" s="1205"/>
      <c r="M260" s="1208">
        <f t="shared" si="3"/>
        <v>0</v>
      </c>
      <c r="N260" s="1205"/>
      <c r="O260" s="1205"/>
      <c r="P260" s="994"/>
      <c r="Q260" s="994"/>
      <c r="R260" s="994"/>
      <c r="S260" s="994"/>
      <c r="T260" s="1214"/>
      <c r="U260" s="1205"/>
      <c r="V260" s="1205"/>
      <c r="W260" s="1205"/>
      <c r="X260" s="1205"/>
      <c r="Y260" s="1206">
        <f t="shared" si="4"/>
        <v>0</v>
      </c>
      <c r="Z260" s="1205"/>
      <c r="AA260" s="1205"/>
      <c r="AB260" s="1205"/>
      <c r="AC260" s="1205"/>
      <c r="AD260" s="1205"/>
      <c r="AE260" s="1205"/>
      <c r="AF260" s="1208">
        <f t="shared" si="6"/>
        <v>0</v>
      </c>
      <c r="AG260" s="1205"/>
      <c r="AH260" s="1205"/>
      <c r="AI260" s="994"/>
      <c r="AJ260" s="994"/>
      <c r="AK260" s="994"/>
      <c r="AL260" s="994"/>
      <c r="AM260" s="994"/>
    </row>
    <row r="261">
      <c r="A261" s="1214"/>
      <c r="B261" s="1205"/>
      <c r="C261" s="1205"/>
      <c r="D261" s="1205"/>
      <c r="E261" s="1205"/>
      <c r="F261" s="1206">
        <f t="shared" si="1"/>
        <v>0</v>
      </c>
      <c r="G261" s="1205"/>
      <c r="H261" s="1205"/>
      <c r="I261" s="1205"/>
      <c r="J261" s="1205"/>
      <c r="K261" s="1205"/>
      <c r="L261" s="1205"/>
      <c r="M261" s="1208">
        <f t="shared" si="3"/>
        <v>0</v>
      </c>
      <c r="N261" s="1205"/>
      <c r="O261" s="1205"/>
      <c r="P261" s="994"/>
      <c r="Q261" s="994"/>
      <c r="R261" s="994"/>
      <c r="S261" s="994"/>
      <c r="T261" s="1214"/>
      <c r="U261" s="1205"/>
      <c r="V261" s="1205"/>
      <c r="W261" s="1205"/>
      <c r="X261" s="1205"/>
      <c r="Y261" s="1206">
        <f t="shared" si="4"/>
        <v>0</v>
      </c>
      <c r="Z261" s="1205"/>
      <c r="AA261" s="1205"/>
      <c r="AB261" s="1205"/>
      <c r="AC261" s="1205"/>
      <c r="AD261" s="1205"/>
      <c r="AE261" s="1205"/>
      <c r="AF261" s="1208">
        <f t="shared" si="6"/>
        <v>0</v>
      </c>
      <c r="AG261" s="1205"/>
      <c r="AH261" s="1205"/>
      <c r="AI261" s="994"/>
      <c r="AJ261" s="994"/>
      <c r="AK261" s="994"/>
      <c r="AL261" s="994"/>
      <c r="AM261" s="994"/>
    </row>
    <row r="262">
      <c r="A262" s="1214"/>
      <c r="B262" s="1205"/>
      <c r="C262" s="1205"/>
      <c r="D262" s="1205"/>
      <c r="E262" s="1205"/>
      <c r="F262" s="1206">
        <f t="shared" si="1"/>
        <v>0</v>
      </c>
      <c r="G262" s="1205"/>
      <c r="H262" s="1205"/>
      <c r="I262" s="1205"/>
      <c r="J262" s="1205"/>
      <c r="K262" s="1205"/>
      <c r="L262" s="1205"/>
      <c r="M262" s="1208">
        <f t="shared" si="3"/>
        <v>0</v>
      </c>
      <c r="N262" s="1205"/>
      <c r="O262" s="1205"/>
      <c r="P262" s="994"/>
      <c r="Q262" s="994"/>
      <c r="R262" s="994"/>
      <c r="S262" s="994"/>
      <c r="T262" s="1214"/>
      <c r="U262" s="1205"/>
      <c r="V262" s="1205"/>
      <c r="W262" s="1205"/>
      <c r="X262" s="1205"/>
      <c r="Y262" s="1206">
        <f t="shared" si="4"/>
        <v>0</v>
      </c>
      <c r="Z262" s="1205"/>
      <c r="AA262" s="1205"/>
      <c r="AB262" s="1205"/>
      <c r="AC262" s="1205"/>
      <c r="AD262" s="1205"/>
      <c r="AE262" s="1205"/>
      <c r="AF262" s="1208">
        <f t="shared" si="6"/>
        <v>0</v>
      </c>
      <c r="AG262" s="1205"/>
      <c r="AH262" s="1205"/>
      <c r="AI262" s="994"/>
      <c r="AJ262" s="994"/>
      <c r="AK262" s="994"/>
      <c r="AL262" s="994"/>
      <c r="AM262" s="994"/>
    </row>
    <row r="263">
      <c r="A263" s="1214"/>
      <c r="B263" s="1205"/>
      <c r="C263" s="1205"/>
      <c r="D263" s="1205"/>
      <c r="E263" s="1205"/>
      <c r="F263" s="1206">
        <f t="shared" si="1"/>
        <v>0</v>
      </c>
      <c r="G263" s="1205"/>
      <c r="H263" s="1205"/>
      <c r="I263" s="1205"/>
      <c r="J263" s="1205"/>
      <c r="K263" s="1205"/>
      <c r="L263" s="1205"/>
      <c r="M263" s="1208">
        <f t="shared" si="3"/>
        <v>0</v>
      </c>
      <c r="N263" s="1205"/>
      <c r="O263" s="1205"/>
      <c r="P263" s="994"/>
      <c r="Q263" s="994"/>
      <c r="R263" s="994"/>
      <c r="S263" s="994"/>
      <c r="T263" s="1214"/>
      <c r="U263" s="1205"/>
      <c r="V263" s="1205"/>
      <c r="W263" s="1205"/>
      <c r="X263" s="1205"/>
      <c r="Y263" s="1206">
        <f t="shared" si="4"/>
        <v>0</v>
      </c>
      <c r="Z263" s="1205"/>
      <c r="AA263" s="1205"/>
      <c r="AB263" s="1205"/>
      <c r="AC263" s="1205"/>
      <c r="AD263" s="1205"/>
      <c r="AE263" s="1205"/>
      <c r="AF263" s="1208">
        <f t="shared" si="6"/>
        <v>0</v>
      </c>
      <c r="AG263" s="1205"/>
      <c r="AH263" s="1205"/>
      <c r="AI263" s="994"/>
      <c r="AJ263" s="994"/>
      <c r="AK263" s="994"/>
      <c r="AL263" s="994"/>
      <c r="AM263" s="994"/>
    </row>
    <row r="264">
      <c r="A264" s="1214"/>
      <c r="B264" s="1205"/>
      <c r="C264" s="1205"/>
      <c r="D264" s="1205"/>
      <c r="E264" s="1205"/>
      <c r="F264" s="1206">
        <f t="shared" si="1"/>
        <v>0</v>
      </c>
      <c r="G264" s="1205"/>
      <c r="H264" s="1205"/>
      <c r="I264" s="1205"/>
      <c r="J264" s="1205"/>
      <c r="K264" s="1205"/>
      <c r="L264" s="1205"/>
      <c r="M264" s="1208">
        <f t="shared" si="3"/>
        <v>0</v>
      </c>
      <c r="N264" s="1205"/>
      <c r="O264" s="1205"/>
      <c r="P264" s="994"/>
      <c r="Q264" s="994"/>
      <c r="R264" s="994"/>
      <c r="S264" s="994"/>
      <c r="T264" s="1214"/>
      <c r="U264" s="1205"/>
      <c r="V264" s="1205"/>
      <c r="W264" s="1205"/>
      <c r="X264" s="1205"/>
      <c r="Y264" s="1206">
        <f t="shared" si="4"/>
        <v>0</v>
      </c>
      <c r="Z264" s="1205"/>
      <c r="AA264" s="1205"/>
      <c r="AB264" s="1205"/>
      <c r="AC264" s="1205"/>
      <c r="AD264" s="1205"/>
      <c r="AE264" s="1205"/>
      <c r="AF264" s="1208">
        <f t="shared" si="6"/>
        <v>0</v>
      </c>
      <c r="AG264" s="1205"/>
      <c r="AH264" s="1205"/>
      <c r="AI264" s="994"/>
      <c r="AJ264" s="994"/>
      <c r="AK264" s="994"/>
      <c r="AL264" s="994"/>
      <c r="AM264" s="994"/>
    </row>
    <row r="265">
      <c r="A265" s="1214"/>
      <c r="B265" s="1205"/>
      <c r="C265" s="1205"/>
      <c r="D265" s="1205"/>
      <c r="E265" s="1205"/>
      <c r="F265" s="1206">
        <f t="shared" si="1"/>
        <v>0</v>
      </c>
      <c r="G265" s="1205"/>
      <c r="H265" s="1205"/>
      <c r="I265" s="1205"/>
      <c r="J265" s="1205"/>
      <c r="K265" s="1205"/>
      <c r="L265" s="1205"/>
      <c r="M265" s="1208">
        <f t="shared" si="3"/>
        <v>0</v>
      </c>
      <c r="N265" s="1205"/>
      <c r="O265" s="1205"/>
      <c r="P265" s="994"/>
      <c r="Q265" s="994"/>
      <c r="R265" s="994"/>
      <c r="S265" s="994"/>
      <c r="T265" s="1214"/>
      <c r="U265" s="1205"/>
      <c r="V265" s="1205"/>
      <c r="W265" s="1205"/>
      <c r="X265" s="1205"/>
      <c r="Y265" s="1206">
        <f t="shared" si="4"/>
        <v>0</v>
      </c>
      <c r="Z265" s="1205"/>
      <c r="AA265" s="1205"/>
      <c r="AB265" s="1205"/>
      <c r="AC265" s="1205"/>
      <c r="AD265" s="1205"/>
      <c r="AE265" s="1205"/>
      <c r="AF265" s="1208">
        <f t="shared" si="6"/>
        <v>0</v>
      </c>
      <c r="AG265" s="1205"/>
      <c r="AH265" s="1205"/>
      <c r="AI265" s="994"/>
      <c r="AJ265" s="994"/>
      <c r="AK265" s="994"/>
      <c r="AL265" s="994"/>
      <c r="AM265" s="994"/>
    </row>
    <row r="266">
      <c r="A266" s="1214"/>
      <c r="B266" s="1205"/>
      <c r="C266" s="1205"/>
      <c r="D266" s="1205"/>
      <c r="E266" s="1205"/>
      <c r="F266" s="1206">
        <f t="shared" si="1"/>
        <v>0</v>
      </c>
      <c r="G266" s="1205"/>
      <c r="H266" s="1205"/>
      <c r="I266" s="1205"/>
      <c r="J266" s="1205"/>
      <c r="K266" s="1205"/>
      <c r="L266" s="1205"/>
      <c r="M266" s="1208">
        <f t="shared" si="3"/>
        <v>0</v>
      </c>
      <c r="N266" s="1205"/>
      <c r="O266" s="1205"/>
      <c r="P266" s="994"/>
      <c r="Q266" s="994"/>
      <c r="R266" s="994"/>
      <c r="S266" s="994"/>
      <c r="T266" s="1214"/>
      <c r="U266" s="1205"/>
      <c r="V266" s="1205"/>
      <c r="W266" s="1205"/>
      <c r="X266" s="1205"/>
      <c r="Y266" s="1206">
        <f t="shared" si="4"/>
        <v>0</v>
      </c>
      <c r="Z266" s="1205"/>
      <c r="AA266" s="1205"/>
      <c r="AB266" s="1205"/>
      <c r="AC266" s="1205"/>
      <c r="AD266" s="1205"/>
      <c r="AE266" s="1205"/>
      <c r="AF266" s="1208">
        <f t="shared" si="6"/>
        <v>0</v>
      </c>
      <c r="AG266" s="1205"/>
      <c r="AH266" s="1205"/>
      <c r="AI266" s="994"/>
      <c r="AJ266" s="994"/>
      <c r="AK266" s="994"/>
      <c r="AL266" s="994"/>
      <c r="AM266" s="994"/>
    </row>
    <row r="267">
      <c r="A267" s="1214"/>
      <c r="B267" s="1205"/>
      <c r="C267" s="1205"/>
      <c r="D267" s="1205"/>
      <c r="E267" s="1205"/>
      <c r="F267" s="1206">
        <f t="shared" si="1"/>
        <v>0</v>
      </c>
      <c r="G267" s="1205"/>
      <c r="H267" s="1205"/>
      <c r="I267" s="1205"/>
      <c r="J267" s="1205"/>
      <c r="K267" s="1205"/>
      <c r="L267" s="1205"/>
      <c r="M267" s="1208">
        <f t="shared" si="3"/>
        <v>0</v>
      </c>
      <c r="N267" s="1205"/>
      <c r="O267" s="1205"/>
      <c r="P267" s="994"/>
      <c r="Q267" s="994"/>
      <c r="R267" s="994"/>
      <c r="S267" s="994"/>
      <c r="T267" s="1214"/>
      <c r="U267" s="1205"/>
      <c r="V267" s="1205"/>
      <c r="W267" s="1205"/>
      <c r="X267" s="1205"/>
      <c r="Y267" s="1206">
        <f t="shared" si="4"/>
        <v>0</v>
      </c>
      <c r="Z267" s="1205"/>
      <c r="AA267" s="1205"/>
      <c r="AB267" s="1205"/>
      <c r="AC267" s="1205"/>
      <c r="AD267" s="1205"/>
      <c r="AE267" s="1205"/>
      <c r="AF267" s="1208">
        <f t="shared" si="6"/>
        <v>0</v>
      </c>
      <c r="AG267" s="1205"/>
      <c r="AH267" s="1205"/>
      <c r="AI267" s="994"/>
      <c r="AJ267" s="994"/>
      <c r="AK267" s="994"/>
      <c r="AL267" s="994"/>
      <c r="AM267" s="994"/>
    </row>
    <row r="268">
      <c r="A268" s="1214"/>
      <c r="B268" s="1205"/>
      <c r="C268" s="1205"/>
      <c r="D268" s="1205"/>
      <c r="E268" s="1205"/>
      <c r="F268" s="1206">
        <f t="shared" si="1"/>
        <v>0</v>
      </c>
      <c r="G268" s="1205"/>
      <c r="H268" s="1205"/>
      <c r="I268" s="1205"/>
      <c r="J268" s="1205"/>
      <c r="K268" s="1205"/>
      <c r="L268" s="1205"/>
      <c r="M268" s="1208">
        <f t="shared" si="3"/>
        <v>0</v>
      </c>
      <c r="N268" s="1205"/>
      <c r="O268" s="1205"/>
      <c r="P268" s="994"/>
      <c r="Q268" s="994"/>
      <c r="R268" s="994"/>
      <c r="S268" s="994"/>
      <c r="T268" s="1214"/>
      <c r="U268" s="1205"/>
      <c r="V268" s="1205"/>
      <c r="W268" s="1205"/>
      <c r="X268" s="1205"/>
      <c r="Y268" s="1206">
        <f t="shared" si="4"/>
        <v>0</v>
      </c>
      <c r="Z268" s="1205"/>
      <c r="AA268" s="1205"/>
      <c r="AB268" s="1205"/>
      <c r="AC268" s="1205"/>
      <c r="AD268" s="1205"/>
      <c r="AE268" s="1205"/>
      <c r="AF268" s="1208">
        <f t="shared" si="6"/>
        <v>0</v>
      </c>
      <c r="AG268" s="1205"/>
      <c r="AH268" s="1205"/>
      <c r="AI268" s="994"/>
      <c r="AJ268" s="994"/>
      <c r="AK268" s="994"/>
      <c r="AL268" s="994"/>
      <c r="AM268" s="994"/>
    </row>
    <row r="269">
      <c r="A269" s="1214"/>
      <c r="B269" s="1205"/>
      <c r="C269" s="1205"/>
      <c r="D269" s="1205"/>
      <c r="E269" s="1205"/>
      <c r="F269" s="1206">
        <f t="shared" si="1"/>
        <v>0</v>
      </c>
      <c r="G269" s="1205"/>
      <c r="H269" s="1205"/>
      <c r="I269" s="1205"/>
      <c r="J269" s="1205"/>
      <c r="K269" s="1205"/>
      <c r="L269" s="1205"/>
      <c r="M269" s="1208">
        <f t="shared" si="3"/>
        <v>0</v>
      </c>
      <c r="N269" s="1205"/>
      <c r="O269" s="1205"/>
      <c r="P269" s="994"/>
      <c r="Q269" s="994"/>
      <c r="R269" s="994"/>
      <c r="S269" s="994"/>
      <c r="T269" s="1214"/>
      <c r="U269" s="1205"/>
      <c r="V269" s="1205"/>
      <c r="W269" s="1205"/>
      <c r="X269" s="1205"/>
      <c r="Y269" s="1206">
        <f t="shared" si="4"/>
        <v>0</v>
      </c>
      <c r="Z269" s="1205"/>
      <c r="AA269" s="1205"/>
      <c r="AB269" s="1205"/>
      <c r="AC269" s="1205"/>
      <c r="AD269" s="1205"/>
      <c r="AE269" s="1205"/>
      <c r="AF269" s="1208">
        <f t="shared" si="6"/>
        <v>0</v>
      </c>
      <c r="AG269" s="1205"/>
      <c r="AH269" s="1205"/>
      <c r="AI269" s="994"/>
      <c r="AJ269" s="994"/>
      <c r="AK269" s="994"/>
      <c r="AL269" s="994"/>
      <c r="AM269" s="994"/>
    </row>
    <row r="270">
      <c r="A270" s="1214"/>
      <c r="B270" s="1205"/>
      <c r="C270" s="1205"/>
      <c r="D270" s="1205"/>
      <c r="E270" s="1205"/>
      <c r="F270" s="1206">
        <f t="shared" si="1"/>
        <v>0</v>
      </c>
      <c r="G270" s="1205"/>
      <c r="H270" s="1205"/>
      <c r="I270" s="1205"/>
      <c r="J270" s="1205"/>
      <c r="K270" s="1205"/>
      <c r="L270" s="1205"/>
      <c r="M270" s="1208">
        <f t="shared" si="3"/>
        <v>0</v>
      </c>
      <c r="N270" s="1205"/>
      <c r="O270" s="1205"/>
      <c r="P270" s="994"/>
      <c r="Q270" s="994"/>
      <c r="R270" s="994"/>
      <c r="S270" s="994"/>
      <c r="T270" s="1214"/>
      <c r="U270" s="1205"/>
      <c r="V270" s="1205"/>
      <c r="W270" s="1205"/>
      <c r="X270" s="1205"/>
      <c r="Y270" s="1206">
        <f t="shared" si="4"/>
        <v>0</v>
      </c>
      <c r="Z270" s="1205"/>
      <c r="AA270" s="1205"/>
      <c r="AB270" s="1205"/>
      <c r="AC270" s="1205"/>
      <c r="AD270" s="1205"/>
      <c r="AE270" s="1205"/>
      <c r="AF270" s="1208">
        <f t="shared" si="6"/>
        <v>0</v>
      </c>
      <c r="AG270" s="1205"/>
      <c r="AH270" s="1205"/>
      <c r="AI270" s="994"/>
      <c r="AJ270" s="994"/>
      <c r="AK270" s="994"/>
      <c r="AL270" s="994"/>
      <c r="AM270" s="994"/>
    </row>
    <row r="271">
      <c r="A271" s="1214"/>
      <c r="B271" s="1205"/>
      <c r="C271" s="1205"/>
      <c r="D271" s="1205"/>
      <c r="E271" s="1205"/>
      <c r="F271" s="1206">
        <f t="shared" si="1"/>
        <v>0</v>
      </c>
      <c r="G271" s="1205"/>
      <c r="H271" s="1205"/>
      <c r="I271" s="1205"/>
      <c r="J271" s="1205"/>
      <c r="K271" s="1205"/>
      <c r="L271" s="1205"/>
      <c r="M271" s="1208">
        <f t="shared" si="3"/>
        <v>0</v>
      </c>
      <c r="N271" s="1205"/>
      <c r="O271" s="1205"/>
      <c r="P271" s="994"/>
      <c r="Q271" s="994"/>
      <c r="R271" s="994"/>
      <c r="S271" s="994"/>
      <c r="T271" s="1214"/>
      <c r="U271" s="1205"/>
      <c r="V271" s="1205"/>
      <c r="W271" s="1205"/>
      <c r="X271" s="1205"/>
      <c r="Y271" s="1206">
        <f t="shared" si="4"/>
        <v>0</v>
      </c>
      <c r="Z271" s="1205"/>
      <c r="AA271" s="1205"/>
      <c r="AB271" s="1205"/>
      <c r="AC271" s="1205"/>
      <c r="AD271" s="1205"/>
      <c r="AE271" s="1205"/>
      <c r="AF271" s="1208">
        <f t="shared" si="6"/>
        <v>0</v>
      </c>
      <c r="AG271" s="1205"/>
      <c r="AH271" s="1205"/>
      <c r="AI271" s="994"/>
      <c r="AJ271" s="994"/>
      <c r="AK271" s="994"/>
      <c r="AL271" s="994"/>
      <c r="AM271" s="994"/>
    </row>
    <row r="272">
      <c r="A272" s="1214"/>
      <c r="B272" s="1205"/>
      <c r="C272" s="1205"/>
      <c r="D272" s="1205"/>
      <c r="E272" s="1205"/>
      <c r="F272" s="1206">
        <f t="shared" si="1"/>
        <v>0</v>
      </c>
      <c r="G272" s="1205"/>
      <c r="H272" s="1205"/>
      <c r="I272" s="1205"/>
      <c r="J272" s="1205"/>
      <c r="K272" s="1205"/>
      <c r="L272" s="1205"/>
      <c r="M272" s="1208">
        <f t="shared" si="3"/>
        <v>0</v>
      </c>
      <c r="N272" s="1205"/>
      <c r="O272" s="1205"/>
      <c r="P272" s="994"/>
      <c r="Q272" s="994"/>
      <c r="R272" s="994"/>
      <c r="S272" s="994"/>
      <c r="T272" s="1214"/>
      <c r="U272" s="1205"/>
      <c r="V272" s="1205"/>
      <c r="W272" s="1205"/>
      <c r="X272" s="1205"/>
      <c r="Y272" s="1206">
        <f t="shared" si="4"/>
        <v>0</v>
      </c>
      <c r="Z272" s="1205"/>
      <c r="AA272" s="1205"/>
      <c r="AB272" s="1205"/>
      <c r="AC272" s="1205"/>
      <c r="AD272" s="1205"/>
      <c r="AE272" s="1205"/>
      <c r="AF272" s="1208">
        <f t="shared" si="6"/>
        <v>0</v>
      </c>
      <c r="AG272" s="1205"/>
      <c r="AH272" s="1205"/>
      <c r="AI272" s="994"/>
      <c r="AJ272" s="994"/>
      <c r="AK272" s="994"/>
      <c r="AL272" s="994"/>
      <c r="AM272" s="994"/>
    </row>
    <row r="273">
      <c r="A273" s="1214"/>
      <c r="B273" s="1205"/>
      <c r="C273" s="1205"/>
      <c r="D273" s="1205"/>
      <c r="E273" s="1205"/>
      <c r="F273" s="1206">
        <f t="shared" si="1"/>
        <v>0</v>
      </c>
      <c r="G273" s="1205"/>
      <c r="H273" s="1205"/>
      <c r="I273" s="1205"/>
      <c r="J273" s="1205"/>
      <c r="K273" s="1205"/>
      <c r="L273" s="1205"/>
      <c r="M273" s="1208">
        <f t="shared" si="3"/>
        <v>0</v>
      </c>
      <c r="N273" s="1205"/>
      <c r="O273" s="1205"/>
      <c r="P273" s="994"/>
      <c r="Q273" s="994"/>
      <c r="R273" s="994"/>
      <c r="S273" s="994"/>
      <c r="T273" s="1214"/>
      <c r="U273" s="1205"/>
      <c r="V273" s="1205"/>
      <c r="W273" s="1205"/>
      <c r="X273" s="1205"/>
      <c r="Y273" s="1206">
        <f t="shared" si="4"/>
        <v>0</v>
      </c>
      <c r="Z273" s="1205"/>
      <c r="AA273" s="1205"/>
      <c r="AB273" s="1205"/>
      <c r="AC273" s="1205"/>
      <c r="AD273" s="1205"/>
      <c r="AE273" s="1205"/>
      <c r="AF273" s="1208">
        <f t="shared" si="6"/>
        <v>0</v>
      </c>
      <c r="AG273" s="1205"/>
      <c r="AH273" s="1205"/>
      <c r="AI273" s="994"/>
      <c r="AJ273" s="994"/>
      <c r="AK273" s="994"/>
      <c r="AL273" s="994"/>
      <c r="AM273" s="994"/>
    </row>
    <row r="274">
      <c r="A274" s="1214"/>
      <c r="B274" s="1205"/>
      <c r="C274" s="1205"/>
      <c r="D274" s="1205"/>
      <c r="E274" s="1205"/>
      <c r="F274" s="1206">
        <f t="shared" si="1"/>
        <v>0</v>
      </c>
      <c r="G274" s="1205"/>
      <c r="H274" s="1205"/>
      <c r="I274" s="1205"/>
      <c r="J274" s="1205"/>
      <c r="K274" s="1205"/>
      <c r="L274" s="1205"/>
      <c r="M274" s="1208">
        <f t="shared" si="3"/>
        <v>0</v>
      </c>
      <c r="N274" s="1205"/>
      <c r="O274" s="1205"/>
      <c r="P274" s="994"/>
      <c r="Q274" s="994"/>
      <c r="R274" s="994"/>
      <c r="S274" s="994"/>
      <c r="T274" s="1214"/>
      <c r="U274" s="1205"/>
      <c r="V274" s="1205"/>
      <c r="W274" s="1205"/>
      <c r="X274" s="1205"/>
      <c r="Y274" s="1206">
        <f t="shared" si="4"/>
        <v>0</v>
      </c>
      <c r="Z274" s="1205"/>
      <c r="AA274" s="1205"/>
      <c r="AB274" s="1205"/>
      <c r="AC274" s="1205"/>
      <c r="AD274" s="1205"/>
      <c r="AE274" s="1205"/>
      <c r="AF274" s="1208">
        <f t="shared" si="6"/>
        <v>0</v>
      </c>
      <c r="AG274" s="1205"/>
      <c r="AH274" s="1205"/>
      <c r="AI274" s="994"/>
      <c r="AJ274" s="994"/>
      <c r="AK274" s="994"/>
      <c r="AL274" s="994"/>
      <c r="AM274" s="994"/>
    </row>
    <row r="275">
      <c r="A275" s="1214"/>
      <c r="B275" s="1205"/>
      <c r="C275" s="1205"/>
      <c r="D275" s="1205"/>
      <c r="E275" s="1205"/>
      <c r="F275" s="1206">
        <f t="shared" si="1"/>
        <v>0</v>
      </c>
      <c r="G275" s="1205"/>
      <c r="H275" s="1205"/>
      <c r="I275" s="1205"/>
      <c r="J275" s="1205"/>
      <c r="K275" s="1205"/>
      <c r="L275" s="1205"/>
      <c r="M275" s="1208">
        <f t="shared" si="3"/>
        <v>0</v>
      </c>
      <c r="N275" s="1205"/>
      <c r="O275" s="1205"/>
      <c r="P275" s="994"/>
      <c r="Q275" s="994"/>
      <c r="R275" s="994"/>
      <c r="S275" s="994"/>
      <c r="T275" s="1214"/>
      <c r="U275" s="1205"/>
      <c r="V275" s="1205"/>
      <c r="W275" s="1205"/>
      <c r="X275" s="1205"/>
      <c r="Y275" s="1206">
        <f t="shared" si="4"/>
        <v>0</v>
      </c>
      <c r="Z275" s="1205"/>
      <c r="AA275" s="1205"/>
      <c r="AB275" s="1205"/>
      <c r="AC275" s="1205"/>
      <c r="AD275" s="1205"/>
      <c r="AE275" s="1205"/>
      <c r="AF275" s="1208">
        <f t="shared" si="6"/>
        <v>0</v>
      </c>
      <c r="AG275" s="1205"/>
      <c r="AH275" s="1205"/>
      <c r="AI275" s="994"/>
      <c r="AJ275" s="994"/>
      <c r="AK275" s="994"/>
      <c r="AL275" s="994"/>
      <c r="AM275" s="994"/>
    </row>
    <row r="276">
      <c r="A276" s="1214"/>
      <c r="B276" s="1205"/>
      <c r="C276" s="1205"/>
      <c r="D276" s="1205"/>
      <c r="E276" s="1205"/>
      <c r="F276" s="1206">
        <f t="shared" si="1"/>
        <v>0</v>
      </c>
      <c r="G276" s="1205"/>
      <c r="H276" s="1205"/>
      <c r="I276" s="1205"/>
      <c r="J276" s="1205"/>
      <c r="K276" s="1205"/>
      <c r="L276" s="1205"/>
      <c r="M276" s="1208">
        <f t="shared" si="3"/>
        <v>0</v>
      </c>
      <c r="N276" s="1205"/>
      <c r="O276" s="1205"/>
      <c r="P276" s="994"/>
      <c r="Q276" s="994"/>
      <c r="R276" s="994"/>
      <c r="S276" s="994"/>
      <c r="T276" s="1214"/>
      <c r="U276" s="1205"/>
      <c r="V276" s="1205"/>
      <c r="W276" s="1205"/>
      <c r="X276" s="1205"/>
      <c r="Y276" s="1206">
        <f t="shared" si="4"/>
        <v>0</v>
      </c>
      <c r="Z276" s="1205"/>
      <c r="AA276" s="1205"/>
      <c r="AB276" s="1205"/>
      <c r="AC276" s="1205"/>
      <c r="AD276" s="1205"/>
      <c r="AE276" s="1205"/>
      <c r="AF276" s="1208">
        <f t="shared" si="6"/>
        <v>0</v>
      </c>
      <c r="AG276" s="1205"/>
      <c r="AH276" s="1205"/>
      <c r="AI276" s="994"/>
      <c r="AJ276" s="994"/>
      <c r="AK276" s="994"/>
      <c r="AL276" s="994"/>
      <c r="AM276" s="994"/>
    </row>
    <row r="277">
      <c r="A277" s="1214"/>
      <c r="B277" s="1205"/>
      <c r="C277" s="1205"/>
      <c r="D277" s="1205"/>
      <c r="E277" s="1205"/>
      <c r="F277" s="1206">
        <f t="shared" si="1"/>
        <v>0</v>
      </c>
      <c r="G277" s="1205"/>
      <c r="H277" s="1205"/>
      <c r="I277" s="1205"/>
      <c r="J277" s="1205"/>
      <c r="K277" s="1205"/>
      <c r="L277" s="1205"/>
      <c r="M277" s="1208">
        <f t="shared" si="3"/>
        <v>0</v>
      </c>
      <c r="N277" s="1205"/>
      <c r="O277" s="1205"/>
      <c r="P277" s="994"/>
      <c r="Q277" s="994"/>
      <c r="R277" s="994"/>
      <c r="S277" s="994"/>
      <c r="T277" s="1214"/>
      <c r="U277" s="1205"/>
      <c r="V277" s="1205"/>
      <c r="W277" s="1205"/>
      <c r="X277" s="1205"/>
      <c r="Y277" s="1206">
        <f t="shared" si="4"/>
        <v>0</v>
      </c>
      <c r="Z277" s="1205"/>
      <c r="AA277" s="1205"/>
      <c r="AB277" s="1205"/>
      <c r="AC277" s="1205"/>
      <c r="AD277" s="1205"/>
      <c r="AE277" s="1205"/>
      <c r="AF277" s="1208">
        <f t="shared" si="6"/>
        <v>0</v>
      </c>
      <c r="AG277" s="1205"/>
      <c r="AH277" s="1205"/>
      <c r="AI277" s="994"/>
      <c r="AJ277" s="994"/>
      <c r="AK277" s="994"/>
      <c r="AL277" s="994"/>
      <c r="AM277" s="994"/>
    </row>
    <row r="278">
      <c r="A278" s="1214"/>
      <c r="B278" s="1205"/>
      <c r="C278" s="1205"/>
      <c r="D278" s="1205"/>
      <c r="E278" s="1205"/>
      <c r="F278" s="1206">
        <f t="shared" si="1"/>
        <v>0</v>
      </c>
      <c r="G278" s="1205"/>
      <c r="H278" s="1205"/>
      <c r="I278" s="1205"/>
      <c r="J278" s="1205"/>
      <c r="K278" s="1205"/>
      <c r="L278" s="1205"/>
      <c r="M278" s="1208">
        <f t="shared" si="3"/>
        <v>0</v>
      </c>
      <c r="N278" s="1205"/>
      <c r="O278" s="1205"/>
      <c r="P278" s="994"/>
      <c r="Q278" s="994"/>
      <c r="R278" s="994"/>
      <c r="S278" s="994"/>
      <c r="T278" s="1214"/>
      <c r="U278" s="1205"/>
      <c r="V278" s="1205"/>
      <c r="W278" s="1205"/>
      <c r="X278" s="1205"/>
      <c r="Y278" s="1206">
        <f t="shared" si="4"/>
        <v>0</v>
      </c>
      <c r="Z278" s="1205"/>
      <c r="AA278" s="1205"/>
      <c r="AB278" s="1205"/>
      <c r="AC278" s="1205"/>
      <c r="AD278" s="1205"/>
      <c r="AE278" s="1205"/>
      <c r="AF278" s="1208">
        <f t="shared" si="6"/>
        <v>0</v>
      </c>
      <c r="AG278" s="1205"/>
      <c r="AH278" s="1205"/>
      <c r="AI278" s="994"/>
      <c r="AJ278" s="994"/>
      <c r="AK278" s="994"/>
      <c r="AL278" s="994"/>
      <c r="AM278" s="994"/>
    </row>
    <row r="279">
      <c r="A279" s="1214"/>
      <c r="B279" s="1205"/>
      <c r="C279" s="1205"/>
      <c r="D279" s="1205"/>
      <c r="E279" s="1205"/>
      <c r="F279" s="1206">
        <f t="shared" si="1"/>
        <v>0</v>
      </c>
      <c r="G279" s="1205"/>
      <c r="H279" s="1205"/>
      <c r="I279" s="1205"/>
      <c r="J279" s="1205"/>
      <c r="K279" s="1205"/>
      <c r="L279" s="1205"/>
      <c r="M279" s="1208">
        <f t="shared" si="3"/>
        <v>0</v>
      </c>
      <c r="N279" s="1205"/>
      <c r="O279" s="1205"/>
      <c r="P279" s="994"/>
      <c r="Q279" s="994"/>
      <c r="R279" s="994"/>
      <c r="S279" s="994"/>
      <c r="T279" s="1214"/>
      <c r="U279" s="1205"/>
      <c r="V279" s="1205"/>
      <c r="W279" s="1205"/>
      <c r="X279" s="1205"/>
      <c r="Y279" s="1206">
        <f t="shared" si="4"/>
        <v>0</v>
      </c>
      <c r="Z279" s="1205"/>
      <c r="AA279" s="1205"/>
      <c r="AB279" s="1205"/>
      <c r="AC279" s="1205"/>
      <c r="AD279" s="1205"/>
      <c r="AE279" s="1205"/>
      <c r="AF279" s="1208">
        <f t="shared" si="6"/>
        <v>0</v>
      </c>
      <c r="AG279" s="1205"/>
      <c r="AH279" s="1205"/>
      <c r="AI279" s="994"/>
      <c r="AJ279" s="994"/>
      <c r="AK279" s="994"/>
      <c r="AL279" s="994"/>
      <c r="AM279" s="994"/>
    </row>
    <row r="280">
      <c r="A280" s="1214"/>
      <c r="B280" s="1205"/>
      <c r="C280" s="1205"/>
      <c r="D280" s="1205"/>
      <c r="E280" s="1205"/>
      <c r="F280" s="1206">
        <f t="shared" si="1"/>
        <v>0</v>
      </c>
      <c r="G280" s="1205"/>
      <c r="H280" s="1205"/>
      <c r="I280" s="1205"/>
      <c r="J280" s="1205"/>
      <c r="K280" s="1205"/>
      <c r="L280" s="1205"/>
      <c r="M280" s="1208">
        <f t="shared" si="3"/>
        <v>0</v>
      </c>
      <c r="N280" s="1205"/>
      <c r="O280" s="1205"/>
      <c r="P280" s="994"/>
      <c r="Q280" s="994"/>
      <c r="R280" s="994"/>
      <c r="S280" s="994"/>
      <c r="T280" s="1214"/>
      <c r="U280" s="1205"/>
      <c r="V280" s="1205"/>
      <c r="W280" s="1205"/>
      <c r="X280" s="1205"/>
      <c r="Y280" s="1206">
        <f t="shared" si="4"/>
        <v>0</v>
      </c>
      <c r="Z280" s="1205"/>
      <c r="AA280" s="1205"/>
      <c r="AB280" s="1205"/>
      <c r="AC280" s="1205"/>
      <c r="AD280" s="1205"/>
      <c r="AE280" s="1205"/>
      <c r="AF280" s="1208">
        <f t="shared" si="6"/>
        <v>0</v>
      </c>
      <c r="AG280" s="1205"/>
      <c r="AH280" s="1205"/>
      <c r="AI280" s="994"/>
      <c r="AJ280" s="994"/>
      <c r="AK280" s="994"/>
      <c r="AL280" s="994"/>
      <c r="AM280" s="994"/>
    </row>
    <row r="281">
      <c r="A281" s="1214"/>
      <c r="B281" s="1205"/>
      <c r="C281" s="1205"/>
      <c r="D281" s="1205"/>
      <c r="E281" s="1205"/>
      <c r="F281" s="1206">
        <f t="shared" si="1"/>
        <v>0</v>
      </c>
      <c r="G281" s="1205"/>
      <c r="H281" s="1205"/>
      <c r="I281" s="1205"/>
      <c r="J281" s="1205"/>
      <c r="K281" s="1205"/>
      <c r="L281" s="1205"/>
      <c r="M281" s="1208">
        <f t="shared" si="3"/>
        <v>0</v>
      </c>
      <c r="N281" s="1205"/>
      <c r="O281" s="1205"/>
      <c r="P281" s="994"/>
      <c r="Q281" s="994"/>
      <c r="R281" s="994"/>
      <c r="S281" s="994"/>
      <c r="T281" s="1214"/>
      <c r="U281" s="1205"/>
      <c r="V281" s="1205"/>
      <c r="W281" s="1205"/>
      <c r="X281" s="1205"/>
      <c r="Y281" s="1206">
        <f t="shared" si="4"/>
        <v>0</v>
      </c>
      <c r="Z281" s="1205"/>
      <c r="AA281" s="1205"/>
      <c r="AB281" s="1205"/>
      <c r="AC281" s="1205"/>
      <c r="AD281" s="1205"/>
      <c r="AE281" s="1205"/>
      <c r="AF281" s="1208">
        <f t="shared" si="6"/>
        <v>0</v>
      </c>
      <c r="AG281" s="1205"/>
      <c r="AH281" s="1205"/>
      <c r="AI281" s="994"/>
      <c r="AJ281" s="994"/>
      <c r="AK281" s="994"/>
      <c r="AL281" s="994"/>
      <c r="AM281" s="994"/>
    </row>
    <row r="282">
      <c r="A282" s="1214"/>
      <c r="B282" s="1205"/>
      <c r="C282" s="1205"/>
      <c r="D282" s="1205"/>
      <c r="E282" s="1205"/>
      <c r="F282" s="1206">
        <f t="shared" si="1"/>
        <v>0</v>
      </c>
      <c r="G282" s="1205"/>
      <c r="H282" s="1205"/>
      <c r="I282" s="1205"/>
      <c r="J282" s="1205"/>
      <c r="K282" s="1205"/>
      <c r="L282" s="1205"/>
      <c r="M282" s="1208">
        <f t="shared" si="3"/>
        <v>0</v>
      </c>
      <c r="N282" s="1205"/>
      <c r="O282" s="1205"/>
      <c r="P282" s="994"/>
      <c r="Q282" s="994"/>
      <c r="R282" s="994"/>
      <c r="S282" s="994"/>
      <c r="T282" s="1214"/>
      <c r="U282" s="1205"/>
      <c r="V282" s="1205"/>
      <c r="W282" s="1205"/>
      <c r="X282" s="1205"/>
      <c r="Y282" s="1206">
        <f t="shared" si="4"/>
        <v>0</v>
      </c>
      <c r="Z282" s="1205"/>
      <c r="AA282" s="1205"/>
      <c r="AB282" s="1205"/>
      <c r="AC282" s="1205"/>
      <c r="AD282" s="1205"/>
      <c r="AE282" s="1205"/>
      <c r="AF282" s="1208">
        <f t="shared" si="6"/>
        <v>0</v>
      </c>
      <c r="AG282" s="1205"/>
      <c r="AH282" s="1205"/>
      <c r="AI282" s="994"/>
      <c r="AJ282" s="994"/>
      <c r="AK282" s="994"/>
      <c r="AL282" s="994"/>
      <c r="AM282" s="994"/>
    </row>
    <row r="283">
      <c r="A283" s="1214"/>
      <c r="B283" s="1205"/>
      <c r="C283" s="1205"/>
      <c r="D283" s="1205"/>
      <c r="E283" s="1205"/>
      <c r="F283" s="1206">
        <f t="shared" si="1"/>
        <v>0</v>
      </c>
      <c r="G283" s="1205"/>
      <c r="H283" s="1205"/>
      <c r="I283" s="1205"/>
      <c r="J283" s="1205"/>
      <c r="K283" s="1205"/>
      <c r="L283" s="1205"/>
      <c r="M283" s="1208">
        <f t="shared" si="3"/>
        <v>0</v>
      </c>
      <c r="N283" s="1205"/>
      <c r="O283" s="1205"/>
      <c r="P283" s="994"/>
      <c r="Q283" s="994"/>
      <c r="R283" s="994"/>
      <c r="S283" s="994"/>
      <c r="T283" s="1214"/>
      <c r="U283" s="1205"/>
      <c r="V283" s="1205"/>
      <c r="W283" s="1205"/>
      <c r="X283" s="1205"/>
      <c r="Y283" s="1206">
        <f t="shared" si="4"/>
        <v>0</v>
      </c>
      <c r="Z283" s="1205"/>
      <c r="AA283" s="1205"/>
      <c r="AB283" s="1205"/>
      <c r="AC283" s="1205"/>
      <c r="AD283" s="1205"/>
      <c r="AE283" s="1205"/>
      <c r="AF283" s="1208">
        <f t="shared" si="6"/>
        <v>0</v>
      </c>
      <c r="AG283" s="1205"/>
      <c r="AH283" s="1205"/>
      <c r="AI283" s="994"/>
      <c r="AJ283" s="994"/>
      <c r="AK283" s="994"/>
      <c r="AL283" s="994"/>
      <c r="AM283" s="994"/>
    </row>
    <row r="284">
      <c r="A284" s="1214"/>
      <c r="B284" s="1205"/>
      <c r="C284" s="1205"/>
      <c r="D284" s="1205"/>
      <c r="E284" s="1205"/>
      <c r="F284" s="1206">
        <f t="shared" si="1"/>
        <v>0</v>
      </c>
      <c r="G284" s="1205"/>
      <c r="H284" s="1205"/>
      <c r="I284" s="1205"/>
      <c r="J284" s="1205"/>
      <c r="K284" s="1205"/>
      <c r="L284" s="1205"/>
      <c r="M284" s="1208">
        <f t="shared" si="3"/>
        <v>0</v>
      </c>
      <c r="N284" s="1205"/>
      <c r="O284" s="1205"/>
      <c r="P284" s="994"/>
      <c r="Q284" s="994"/>
      <c r="R284" s="994"/>
      <c r="S284" s="994"/>
      <c r="T284" s="1214"/>
      <c r="U284" s="1205"/>
      <c r="V284" s="1205"/>
      <c r="W284" s="1205"/>
      <c r="X284" s="1205"/>
      <c r="Y284" s="1206">
        <f t="shared" si="4"/>
        <v>0</v>
      </c>
      <c r="Z284" s="1205"/>
      <c r="AA284" s="1205"/>
      <c r="AB284" s="1205"/>
      <c r="AC284" s="1205"/>
      <c r="AD284" s="1205"/>
      <c r="AE284" s="1205"/>
      <c r="AF284" s="1208">
        <f t="shared" si="6"/>
        <v>0</v>
      </c>
      <c r="AG284" s="1205"/>
      <c r="AH284" s="1205"/>
      <c r="AI284" s="994"/>
      <c r="AJ284" s="994"/>
      <c r="AK284" s="994"/>
      <c r="AL284" s="994"/>
      <c r="AM284" s="994"/>
    </row>
    <row r="285">
      <c r="A285" s="1214"/>
      <c r="B285" s="1205"/>
      <c r="C285" s="1205"/>
      <c r="D285" s="1205"/>
      <c r="E285" s="1205"/>
      <c r="F285" s="1206">
        <f t="shared" si="1"/>
        <v>0</v>
      </c>
      <c r="G285" s="1205"/>
      <c r="H285" s="1205"/>
      <c r="I285" s="1205"/>
      <c r="J285" s="1205"/>
      <c r="K285" s="1205"/>
      <c r="L285" s="1205"/>
      <c r="M285" s="1208">
        <f t="shared" si="3"/>
        <v>0</v>
      </c>
      <c r="N285" s="1205"/>
      <c r="O285" s="1205"/>
      <c r="P285" s="994"/>
      <c r="Q285" s="994"/>
      <c r="R285" s="994"/>
      <c r="S285" s="994"/>
      <c r="T285" s="1214"/>
      <c r="U285" s="1205"/>
      <c r="V285" s="1205"/>
      <c r="W285" s="1205"/>
      <c r="X285" s="1205"/>
      <c r="Y285" s="1206">
        <f t="shared" si="4"/>
        <v>0</v>
      </c>
      <c r="Z285" s="1205"/>
      <c r="AA285" s="1205"/>
      <c r="AB285" s="1205"/>
      <c r="AC285" s="1205"/>
      <c r="AD285" s="1205"/>
      <c r="AE285" s="1205"/>
      <c r="AF285" s="1208">
        <f t="shared" si="6"/>
        <v>0</v>
      </c>
      <c r="AG285" s="1205"/>
      <c r="AH285" s="1205"/>
      <c r="AI285" s="994"/>
      <c r="AJ285" s="994"/>
      <c r="AK285" s="994"/>
      <c r="AL285" s="994"/>
      <c r="AM285" s="994"/>
    </row>
    <row r="286">
      <c r="A286" s="1214"/>
      <c r="B286" s="1205"/>
      <c r="C286" s="1205"/>
      <c r="D286" s="1205"/>
      <c r="E286" s="1205"/>
      <c r="F286" s="1206">
        <f t="shared" si="1"/>
        <v>0</v>
      </c>
      <c r="G286" s="1205"/>
      <c r="H286" s="1205"/>
      <c r="I286" s="1205"/>
      <c r="J286" s="1205"/>
      <c r="K286" s="1205"/>
      <c r="L286" s="1205"/>
      <c r="M286" s="1208">
        <f t="shared" si="3"/>
        <v>0</v>
      </c>
      <c r="N286" s="1205"/>
      <c r="O286" s="1205"/>
      <c r="P286" s="994"/>
      <c r="Q286" s="994"/>
      <c r="R286" s="994"/>
      <c r="S286" s="994"/>
      <c r="T286" s="1214"/>
      <c r="U286" s="1205"/>
      <c r="V286" s="1205"/>
      <c r="W286" s="1205"/>
      <c r="X286" s="1205"/>
      <c r="Y286" s="1206">
        <f t="shared" si="4"/>
        <v>0</v>
      </c>
      <c r="Z286" s="1205"/>
      <c r="AA286" s="1205"/>
      <c r="AB286" s="1205"/>
      <c r="AC286" s="1205"/>
      <c r="AD286" s="1205"/>
      <c r="AE286" s="1205"/>
      <c r="AF286" s="1208">
        <f t="shared" si="6"/>
        <v>0</v>
      </c>
      <c r="AG286" s="1205"/>
      <c r="AH286" s="1205"/>
      <c r="AI286" s="994"/>
      <c r="AJ286" s="994"/>
      <c r="AK286" s="994"/>
      <c r="AL286" s="994"/>
      <c r="AM286" s="994"/>
    </row>
    <row r="287">
      <c r="A287" s="1214"/>
      <c r="B287" s="1205"/>
      <c r="C287" s="1205"/>
      <c r="D287" s="1205"/>
      <c r="E287" s="1205"/>
      <c r="F287" s="1206">
        <f t="shared" si="1"/>
        <v>0</v>
      </c>
      <c r="G287" s="1205"/>
      <c r="H287" s="1205"/>
      <c r="I287" s="1205"/>
      <c r="J287" s="1205"/>
      <c r="K287" s="1205"/>
      <c r="L287" s="1205"/>
      <c r="M287" s="1208">
        <f t="shared" si="3"/>
        <v>0</v>
      </c>
      <c r="N287" s="1205"/>
      <c r="O287" s="1205"/>
      <c r="P287" s="994"/>
      <c r="Q287" s="994"/>
      <c r="R287" s="994"/>
      <c r="S287" s="994"/>
      <c r="T287" s="1214"/>
      <c r="U287" s="1205"/>
      <c r="V287" s="1205"/>
      <c r="W287" s="1205"/>
      <c r="X287" s="1205"/>
      <c r="Y287" s="1206">
        <f t="shared" si="4"/>
        <v>0</v>
      </c>
      <c r="Z287" s="1205"/>
      <c r="AA287" s="1205"/>
      <c r="AB287" s="1205"/>
      <c r="AC287" s="1205"/>
      <c r="AD287" s="1205"/>
      <c r="AE287" s="1205"/>
      <c r="AF287" s="1208">
        <f t="shared" si="6"/>
        <v>0</v>
      </c>
      <c r="AG287" s="1205"/>
      <c r="AH287" s="1205"/>
      <c r="AI287" s="994"/>
      <c r="AJ287" s="994"/>
      <c r="AK287" s="994"/>
      <c r="AL287" s="994"/>
      <c r="AM287" s="994"/>
    </row>
    <row r="288">
      <c r="A288" s="1214"/>
      <c r="B288" s="1205"/>
      <c r="C288" s="1205"/>
      <c r="D288" s="1205"/>
      <c r="E288" s="1205"/>
      <c r="F288" s="1206">
        <f t="shared" si="1"/>
        <v>0</v>
      </c>
      <c r="G288" s="1205"/>
      <c r="H288" s="1205"/>
      <c r="I288" s="1205"/>
      <c r="J288" s="1205"/>
      <c r="K288" s="1205"/>
      <c r="L288" s="1205"/>
      <c r="M288" s="1208">
        <f t="shared" si="3"/>
        <v>0</v>
      </c>
      <c r="N288" s="1205"/>
      <c r="O288" s="1205"/>
      <c r="P288" s="994"/>
      <c r="Q288" s="994"/>
      <c r="R288" s="994"/>
      <c r="S288" s="994"/>
      <c r="T288" s="1214"/>
      <c r="U288" s="1205"/>
      <c r="V288" s="1205"/>
      <c r="W288" s="1205"/>
      <c r="X288" s="1205"/>
      <c r="Y288" s="1206">
        <f t="shared" si="4"/>
        <v>0</v>
      </c>
      <c r="Z288" s="1205"/>
      <c r="AA288" s="1205"/>
      <c r="AB288" s="1205"/>
      <c r="AC288" s="1205"/>
      <c r="AD288" s="1205"/>
      <c r="AE288" s="1205"/>
      <c r="AF288" s="1208">
        <f t="shared" si="6"/>
        <v>0</v>
      </c>
      <c r="AG288" s="1205"/>
      <c r="AH288" s="1205"/>
      <c r="AI288" s="994"/>
      <c r="AJ288" s="994"/>
      <c r="AK288" s="994"/>
      <c r="AL288" s="994"/>
      <c r="AM288" s="994"/>
    </row>
    <row r="289">
      <c r="A289" s="1214"/>
      <c r="B289" s="1205"/>
      <c r="C289" s="1205"/>
      <c r="D289" s="1205"/>
      <c r="E289" s="1205"/>
      <c r="F289" s="1206">
        <f t="shared" si="1"/>
        <v>0</v>
      </c>
      <c r="G289" s="1205"/>
      <c r="H289" s="1205"/>
      <c r="I289" s="1205"/>
      <c r="J289" s="1205"/>
      <c r="K289" s="1205"/>
      <c r="L289" s="1205"/>
      <c r="M289" s="1208">
        <f t="shared" si="3"/>
        <v>0</v>
      </c>
      <c r="N289" s="1205"/>
      <c r="O289" s="1205"/>
      <c r="P289" s="994"/>
      <c r="Q289" s="994"/>
      <c r="R289" s="994"/>
      <c r="S289" s="994"/>
      <c r="T289" s="1214"/>
      <c r="U289" s="1205"/>
      <c r="V289" s="1205"/>
      <c r="W289" s="1205"/>
      <c r="X289" s="1205"/>
      <c r="Y289" s="1206">
        <f t="shared" si="4"/>
        <v>0</v>
      </c>
      <c r="Z289" s="1205"/>
      <c r="AA289" s="1205"/>
      <c r="AB289" s="1205"/>
      <c r="AC289" s="1205"/>
      <c r="AD289" s="1205"/>
      <c r="AE289" s="1205"/>
      <c r="AF289" s="1208">
        <f t="shared" si="6"/>
        <v>0</v>
      </c>
      <c r="AG289" s="1205"/>
      <c r="AH289" s="1205"/>
      <c r="AI289" s="994"/>
      <c r="AJ289" s="994"/>
      <c r="AK289" s="994"/>
      <c r="AL289" s="994"/>
      <c r="AM289" s="994"/>
    </row>
    <row r="290">
      <c r="A290" s="1214"/>
      <c r="B290" s="1205"/>
      <c r="C290" s="1205"/>
      <c r="D290" s="1205"/>
      <c r="E290" s="1205"/>
      <c r="F290" s="1206">
        <f t="shared" si="1"/>
        <v>0</v>
      </c>
      <c r="G290" s="1205"/>
      <c r="H290" s="1205"/>
      <c r="I290" s="1205"/>
      <c r="J290" s="1205"/>
      <c r="K290" s="1205"/>
      <c r="L290" s="1205"/>
      <c r="M290" s="1208">
        <f t="shared" si="3"/>
        <v>0</v>
      </c>
      <c r="N290" s="1205"/>
      <c r="O290" s="1205"/>
      <c r="P290" s="994"/>
      <c r="Q290" s="994"/>
      <c r="R290" s="994"/>
      <c r="S290" s="994"/>
      <c r="T290" s="1214"/>
      <c r="U290" s="1205"/>
      <c r="V290" s="1205"/>
      <c r="W290" s="1205"/>
      <c r="X290" s="1205"/>
      <c r="Y290" s="1206">
        <f t="shared" si="4"/>
        <v>0</v>
      </c>
      <c r="Z290" s="1205"/>
      <c r="AA290" s="1205"/>
      <c r="AB290" s="1205"/>
      <c r="AC290" s="1205"/>
      <c r="AD290" s="1205"/>
      <c r="AE290" s="1205"/>
      <c r="AF290" s="1208">
        <f t="shared" si="6"/>
        <v>0</v>
      </c>
      <c r="AG290" s="1205"/>
      <c r="AH290" s="1205"/>
      <c r="AI290" s="994"/>
      <c r="AJ290" s="994"/>
      <c r="AK290" s="994"/>
      <c r="AL290" s="994"/>
      <c r="AM290" s="994"/>
    </row>
    <row r="291">
      <c r="A291" s="1214"/>
      <c r="B291" s="1205"/>
      <c r="C291" s="1205"/>
      <c r="D291" s="1205"/>
      <c r="E291" s="1205"/>
      <c r="F291" s="1206">
        <f t="shared" si="1"/>
        <v>0</v>
      </c>
      <c r="G291" s="1205"/>
      <c r="H291" s="1205"/>
      <c r="I291" s="1205"/>
      <c r="J291" s="1205"/>
      <c r="K291" s="1205"/>
      <c r="L291" s="1205"/>
      <c r="M291" s="1208">
        <f t="shared" si="3"/>
        <v>0</v>
      </c>
      <c r="N291" s="1205"/>
      <c r="O291" s="1205"/>
      <c r="P291" s="994"/>
      <c r="Q291" s="994"/>
      <c r="R291" s="994"/>
      <c r="S291" s="994"/>
      <c r="T291" s="1214"/>
      <c r="U291" s="1205"/>
      <c r="V291" s="1205"/>
      <c r="W291" s="1205"/>
      <c r="X291" s="1205"/>
      <c r="Y291" s="1206">
        <f t="shared" si="4"/>
        <v>0</v>
      </c>
      <c r="Z291" s="1205"/>
      <c r="AA291" s="1205"/>
      <c r="AB291" s="1205"/>
      <c r="AC291" s="1205"/>
      <c r="AD291" s="1205"/>
      <c r="AE291" s="1205"/>
      <c r="AF291" s="1208">
        <f t="shared" si="6"/>
        <v>0</v>
      </c>
      <c r="AG291" s="1205"/>
      <c r="AH291" s="1205"/>
      <c r="AI291" s="994"/>
      <c r="AJ291" s="994"/>
      <c r="AK291" s="994"/>
      <c r="AL291" s="994"/>
      <c r="AM291" s="994"/>
    </row>
    <row r="292">
      <c r="A292" s="1214"/>
      <c r="B292" s="1205"/>
      <c r="C292" s="1205"/>
      <c r="D292" s="1205"/>
      <c r="E292" s="1205"/>
      <c r="F292" s="1206">
        <f t="shared" si="1"/>
        <v>0</v>
      </c>
      <c r="G292" s="1205"/>
      <c r="H292" s="1205"/>
      <c r="I292" s="1205"/>
      <c r="J292" s="1205"/>
      <c r="K292" s="1205"/>
      <c r="L292" s="1205"/>
      <c r="M292" s="1208">
        <f t="shared" si="3"/>
        <v>0</v>
      </c>
      <c r="N292" s="1205"/>
      <c r="O292" s="1205"/>
      <c r="P292" s="994"/>
      <c r="Q292" s="994"/>
      <c r="R292" s="994"/>
      <c r="S292" s="994"/>
      <c r="T292" s="1214"/>
      <c r="U292" s="1205"/>
      <c r="V292" s="1205"/>
      <c r="W292" s="1205"/>
      <c r="X292" s="1205"/>
      <c r="Y292" s="1206">
        <f t="shared" si="4"/>
        <v>0</v>
      </c>
      <c r="Z292" s="1205"/>
      <c r="AA292" s="1205"/>
      <c r="AB292" s="1205"/>
      <c r="AC292" s="1205"/>
      <c r="AD292" s="1205"/>
      <c r="AE292" s="1205"/>
      <c r="AF292" s="1208">
        <f t="shared" si="6"/>
        <v>0</v>
      </c>
      <c r="AG292" s="1205"/>
      <c r="AH292" s="1205"/>
      <c r="AI292" s="994"/>
      <c r="AJ292" s="994"/>
      <c r="AK292" s="994"/>
      <c r="AL292" s="994"/>
      <c r="AM292" s="994"/>
    </row>
    <row r="293">
      <c r="A293" s="1214"/>
      <c r="B293" s="1205"/>
      <c r="C293" s="1205"/>
      <c r="D293" s="1205"/>
      <c r="E293" s="1205"/>
      <c r="F293" s="1206">
        <f t="shared" si="1"/>
        <v>0</v>
      </c>
      <c r="G293" s="1205"/>
      <c r="H293" s="1205"/>
      <c r="I293" s="1205"/>
      <c r="J293" s="1205"/>
      <c r="K293" s="1205"/>
      <c r="L293" s="1205"/>
      <c r="M293" s="1208">
        <f t="shared" si="3"/>
        <v>0</v>
      </c>
      <c r="N293" s="1205"/>
      <c r="O293" s="1205"/>
      <c r="P293" s="994"/>
      <c r="Q293" s="994"/>
      <c r="R293" s="994"/>
      <c r="S293" s="994"/>
      <c r="T293" s="1214"/>
      <c r="U293" s="1205"/>
      <c r="V293" s="1205"/>
      <c r="W293" s="1205"/>
      <c r="X293" s="1205"/>
      <c r="Y293" s="1206">
        <f t="shared" si="4"/>
        <v>0</v>
      </c>
      <c r="Z293" s="1205"/>
      <c r="AA293" s="1205"/>
      <c r="AB293" s="1205"/>
      <c r="AC293" s="1205"/>
      <c r="AD293" s="1205"/>
      <c r="AE293" s="1205"/>
      <c r="AF293" s="1208">
        <f t="shared" si="6"/>
        <v>0</v>
      </c>
      <c r="AG293" s="1205"/>
      <c r="AH293" s="1205"/>
      <c r="AI293" s="994"/>
      <c r="AJ293" s="994"/>
      <c r="AK293" s="994"/>
      <c r="AL293" s="994"/>
      <c r="AM293" s="994"/>
    </row>
    <row r="294">
      <c r="A294" s="1214"/>
      <c r="B294" s="1205"/>
      <c r="C294" s="1205"/>
      <c r="D294" s="1205"/>
      <c r="E294" s="1205"/>
      <c r="F294" s="1206">
        <f t="shared" si="1"/>
        <v>0</v>
      </c>
      <c r="G294" s="1205"/>
      <c r="H294" s="1205"/>
      <c r="I294" s="1205"/>
      <c r="J294" s="1205"/>
      <c r="K294" s="1205"/>
      <c r="L294" s="1205"/>
      <c r="M294" s="1208">
        <f t="shared" si="3"/>
        <v>0</v>
      </c>
      <c r="N294" s="1205"/>
      <c r="O294" s="1205"/>
      <c r="P294" s="994"/>
      <c r="Q294" s="994"/>
      <c r="R294" s="994"/>
      <c r="S294" s="994"/>
      <c r="T294" s="1214"/>
      <c r="U294" s="1205"/>
      <c r="V294" s="1205"/>
      <c r="W294" s="1205"/>
      <c r="X294" s="1205"/>
      <c r="Y294" s="1206">
        <f t="shared" si="4"/>
        <v>0</v>
      </c>
      <c r="Z294" s="1205"/>
      <c r="AA294" s="1205"/>
      <c r="AB294" s="1205"/>
      <c r="AC294" s="1205"/>
      <c r="AD294" s="1205"/>
      <c r="AE294" s="1205"/>
      <c r="AF294" s="1208">
        <f t="shared" si="6"/>
        <v>0</v>
      </c>
      <c r="AG294" s="1205"/>
      <c r="AH294" s="1205"/>
      <c r="AI294" s="994"/>
      <c r="AJ294" s="994"/>
      <c r="AK294" s="994"/>
      <c r="AL294" s="994"/>
      <c r="AM294" s="994"/>
    </row>
    <row r="295">
      <c r="A295" s="1214"/>
      <c r="B295" s="1205"/>
      <c r="C295" s="1205"/>
      <c r="D295" s="1205"/>
      <c r="E295" s="1205"/>
      <c r="F295" s="1206">
        <f t="shared" si="1"/>
        <v>0</v>
      </c>
      <c r="G295" s="1205"/>
      <c r="H295" s="1205"/>
      <c r="I295" s="1205"/>
      <c r="J295" s="1205"/>
      <c r="K295" s="1205"/>
      <c r="L295" s="1205"/>
      <c r="M295" s="1208">
        <f t="shared" si="3"/>
        <v>0</v>
      </c>
      <c r="N295" s="1205"/>
      <c r="O295" s="1205"/>
      <c r="P295" s="994"/>
      <c r="Q295" s="994"/>
      <c r="R295" s="994"/>
      <c r="S295" s="994"/>
      <c r="T295" s="1214"/>
      <c r="U295" s="1205"/>
      <c r="V295" s="1205"/>
      <c r="W295" s="1205"/>
      <c r="X295" s="1205"/>
      <c r="Y295" s="1206">
        <f t="shared" si="4"/>
        <v>0</v>
      </c>
      <c r="Z295" s="1205"/>
      <c r="AA295" s="1205"/>
      <c r="AB295" s="1205"/>
      <c r="AC295" s="1205"/>
      <c r="AD295" s="1205"/>
      <c r="AE295" s="1205"/>
      <c r="AF295" s="1208">
        <f t="shared" si="6"/>
        <v>0</v>
      </c>
      <c r="AG295" s="1205"/>
      <c r="AH295" s="1205"/>
      <c r="AI295" s="994"/>
      <c r="AJ295" s="994"/>
      <c r="AK295" s="994"/>
      <c r="AL295" s="994"/>
      <c r="AM295" s="994"/>
    </row>
    <row r="296">
      <c r="A296" s="1214"/>
      <c r="B296" s="1205"/>
      <c r="C296" s="1205"/>
      <c r="D296" s="1205"/>
      <c r="E296" s="1205"/>
      <c r="F296" s="1206">
        <f t="shared" si="1"/>
        <v>0</v>
      </c>
      <c r="G296" s="1205"/>
      <c r="H296" s="1205"/>
      <c r="I296" s="1205"/>
      <c r="J296" s="1205"/>
      <c r="K296" s="1205"/>
      <c r="L296" s="1205"/>
      <c r="M296" s="1208">
        <f t="shared" si="3"/>
        <v>0</v>
      </c>
      <c r="N296" s="1205"/>
      <c r="O296" s="1205"/>
      <c r="P296" s="994"/>
      <c r="Q296" s="994"/>
      <c r="R296" s="994"/>
      <c r="S296" s="994"/>
      <c r="T296" s="1214"/>
      <c r="U296" s="1205"/>
      <c r="V296" s="1205"/>
      <c r="W296" s="1205"/>
      <c r="X296" s="1205"/>
      <c r="Y296" s="1206">
        <f t="shared" si="4"/>
        <v>0</v>
      </c>
      <c r="Z296" s="1205"/>
      <c r="AA296" s="1205"/>
      <c r="AB296" s="1205"/>
      <c r="AC296" s="1205"/>
      <c r="AD296" s="1205"/>
      <c r="AE296" s="1205"/>
      <c r="AF296" s="1208">
        <f t="shared" si="6"/>
        <v>0</v>
      </c>
      <c r="AG296" s="1205"/>
      <c r="AH296" s="1205"/>
      <c r="AI296" s="994"/>
      <c r="AJ296" s="994"/>
      <c r="AK296" s="994"/>
      <c r="AL296" s="994"/>
      <c r="AM296" s="994"/>
    </row>
    <row r="297">
      <c r="A297" s="1214"/>
      <c r="B297" s="1205"/>
      <c r="C297" s="1205"/>
      <c r="D297" s="1205"/>
      <c r="E297" s="1205"/>
      <c r="F297" s="1206">
        <f t="shared" si="1"/>
        <v>0</v>
      </c>
      <c r="G297" s="1205"/>
      <c r="H297" s="1205"/>
      <c r="I297" s="1205"/>
      <c r="J297" s="1205"/>
      <c r="K297" s="1205"/>
      <c r="L297" s="1205"/>
      <c r="M297" s="1208">
        <f t="shared" si="3"/>
        <v>0</v>
      </c>
      <c r="N297" s="1205"/>
      <c r="O297" s="1205"/>
      <c r="P297" s="994"/>
      <c r="Q297" s="994"/>
      <c r="R297" s="994"/>
      <c r="S297" s="994"/>
      <c r="T297" s="1214"/>
      <c r="U297" s="1205"/>
      <c r="V297" s="1205"/>
      <c r="W297" s="1205"/>
      <c r="X297" s="1205"/>
      <c r="Y297" s="1206">
        <f t="shared" si="4"/>
        <v>0</v>
      </c>
      <c r="Z297" s="1205"/>
      <c r="AA297" s="1205"/>
      <c r="AB297" s="1205"/>
      <c r="AC297" s="1205"/>
      <c r="AD297" s="1205"/>
      <c r="AE297" s="1205"/>
      <c r="AF297" s="1208">
        <f t="shared" si="6"/>
        <v>0</v>
      </c>
      <c r="AG297" s="1205"/>
      <c r="AH297" s="1205"/>
      <c r="AI297" s="994"/>
      <c r="AJ297" s="994"/>
      <c r="AK297" s="994"/>
      <c r="AL297" s="994"/>
      <c r="AM297" s="994"/>
    </row>
    <row r="298">
      <c r="A298" s="1214"/>
      <c r="B298" s="1205"/>
      <c r="C298" s="1205"/>
      <c r="D298" s="1205"/>
      <c r="E298" s="1205"/>
      <c r="F298" s="1206">
        <f t="shared" si="1"/>
        <v>0</v>
      </c>
      <c r="G298" s="1205"/>
      <c r="H298" s="1205"/>
      <c r="I298" s="1205"/>
      <c r="J298" s="1205"/>
      <c r="K298" s="1205"/>
      <c r="L298" s="1205"/>
      <c r="M298" s="1208">
        <f t="shared" si="3"/>
        <v>0</v>
      </c>
      <c r="N298" s="1205"/>
      <c r="O298" s="1205"/>
      <c r="P298" s="994"/>
      <c r="Q298" s="994"/>
      <c r="R298" s="994"/>
      <c r="S298" s="994"/>
      <c r="T298" s="1214"/>
      <c r="U298" s="1205"/>
      <c r="V298" s="1205"/>
      <c r="W298" s="1205"/>
      <c r="X298" s="1205"/>
      <c r="Y298" s="1206">
        <f t="shared" si="4"/>
        <v>0</v>
      </c>
      <c r="Z298" s="1205"/>
      <c r="AA298" s="1205"/>
      <c r="AB298" s="1205"/>
      <c r="AC298" s="1205"/>
      <c r="AD298" s="1205"/>
      <c r="AE298" s="1205"/>
      <c r="AF298" s="1208">
        <f t="shared" si="6"/>
        <v>0</v>
      </c>
      <c r="AG298" s="1205"/>
      <c r="AH298" s="1205"/>
      <c r="AI298" s="994"/>
      <c r="AJ298" s="994"/>
      <c r="AK298" s="994"/>
      <c r="AL298" s="994"/>
      <c r="AM298" s="994"/>
    </row>
    <row r="299">
      <c r="A299" s="1214"/>
      <c r="B299" s="1205"/>
      <c r="C299" s="1205"/>
      <c r="D299" s="1205"/>
      <c r="E299" s="1205"/>
      <c r="F299" s="1206">
        <f t="shared" si="1"/>
        <v>0</v>
      </c>
      <c r="G299" s="1205"/>
      <c r="H299" s="1205"/>
      <c r="I299" s="1205"/>
      <c r="J299" s="1205"/>
      <c r="K299" s="1205"/>
      <c r="L299" s="1205"/>
      <c r="M299" s="1208">
        <f t="shared" si="3"/>
        <v>0</v>
      </c>
      <c r="N299" s="1205"/>
      <c r="O299" s="1205"/>
      <c r="P299" s="994"/>
      <c r="Q299" s="994"/>
      <c r="R299" s="994"/>
      <c r="S299" s="994"/>
      <c r="T299" s="1214"/>
      <c r="U299" s="1205"/>
      <c r="V299" s="1205"/>
      <c r="W299" s="1205"/>
      <c r="X299" s="1205"/>
      <c r="Y299" s="1206">
        <f t="shared" si="4"/>
        <v>0</v>
      </c>
      <c r="Z299" s="1205"/>
      <c r="AA299" s="1205"/>
      <c r="AB299" s="1205"/>
      <c r="AC299" s="1205"/>
      <c r="AD299" s="1205"/>
      <c r="AE299" s="1205"/>
      <c r="AF299" s="1208">
        <f t="shared" si="6"/>
        <v>0</v>
      </c>
      <c r="AG299" s="1205"/>
      <c r="AH299" s="1205"/>
      <c r="AI299" s="994"/>
      <c r="AJ299" s="994"/>
      <c r="AK299" s="994"/>
      <c r="AL299" s="994"/>
      <c r="AM299" s="994"/>
    </row>
    <row r="300">
      <c r="A300" s="1214"/>
      <c r="B300" s="1205"/>
      <c r="C300" s="1205"/>
      <c r="D300" s="1205"/>
      <c r="E300" s="1205"/>
      <c r="F300" s="1206">
        <f t="shared" si="1"/>
        <v>0</v>
      </c>
      <c r="G300" s="1205"/>
      <c r="H300" s="1205"/>
      <c r="I300" s="1205"/>
      <c r="J300" s="1205"/>
      <c r="K300" s="1205"/>
      <c r="L300" s="1205"/>
      <c r="M300" s="1208">
        <f t="shared" si="3"/>
        <v>0</v>
      </c>
      <c r="N300" s="1205"/>
      <c r="O300" s="1205"/>
      <c r="P300" s="994"/>
      <c r="Q300" s="994"/>
      <c r="R300" s="994"/>
      <c r="S300" s="994"/>
      <c r="T300" s="1214"/>
      <c r="U300" s="1205"/>
      <c r="V300" s="1205"/>
      <c r="W300" s="1205"/>
      <c r="X300" s="1205"/>
      <c r="Y300" s="1206">
        <f t="shared" si="4"/>
        <v>0</v>
      </c>
      <c r="Z300" s="1205"/>
      <c r="AA300" s="1205"/>
      <c r="AB300" s="1205"/>
      <c r="AC300" s="1205"/>
      <c r="AD300" s="1205"/>
      <c r="AE300" s="1205"/>
      <c r="AF300" s="1208">
        <f t="shared" si="6"/>
        <v>0</v>
      </c>
      <c r="AG300" s="1205"/>
      <c r="AH300" s="1205"/>
      <c r="AI300" s="994"/>
      <c r="AJ300" s="994"/>
      <c r="AK300" s="994"/>
      <c r="AL300" s="994"/>
      <c r="AM300" s="994"/>
    </row>
    <row r="301">
      <c r="A301" s="1214"/>
      <c r="B301" s="1205"/>
      <c r="C301" s="1205"/>
      <c r="D301" s="1205"/>
      <c r="E301" s="1205"/>
      <c r="F301" s="1206">
        <f t="shared" si="1"/>
        <v>0</v>
      </c>
      <c r="G301" s="1205"/>
      <c r="H301" s="1205"/>
      <c r="I301" s="1205"/>
      <c r="J301" s="1205"/>
      <c r="K301" s="1205"/>
      <c r="L301" s="1205"/>
      <c r="M301" s="1208">
        <f t="shared" si="3"/>
        <v>0</v>
      </c>
      <c r="N301" s="1205"/>
      <c r="O301" s="1205"/>
      <c r="P301" s="994"/>
      <c r="Q301" s="994"/>
      <c r="R301" s="994"/>
      <c r="S301" s="994"/>
      <c r="T301" s="1214"/>
      <c r="U301" s="1205"/>
      <c r="V301" s="1205"/>
      <c r="W301" s="1205"/>
      <c r="X301" s="1205"/>
      <c r="Y301" s="1206">
        <f t="shared" si="4"/>
        <v>0</v>
      </c>
      <c r="Z301" s="1205"/>
      <c r="AA301" s="1205"/>
      <c r="AB301" s="1205"/>
      <c r="AC301" s="1205"/>
      <c r="AD301" s="1205"/>
      <c r="AE301" s="1205"/>
      <c r="AF301" s="1208">
        <f t="shared" si="6"/>
        <v>0</v>
      </c>
      <c r="AG301" s="1205"/>
      <c r="AH301" s="1205"/>
      <c r="AI301" s="994"/>
      <c r="AJ301" s="994"/>
      <c r="AK301" s="994"/>
      <c r="AL301" s="994"/>
      <c r="AM301" s="994"/>
    </row>
    <row r="302">
      <c r="A302" s="1214"/>
      <c r="B302" s="1205"/>
      <c r="C302" s="1205"/>
      <c r="D302" s="1205"/>
      <c r="E302" s="1205"/>
      <c r="F302" s="1206">
        <f t="shared" si="1"/>
        <v>0</v>
      </c>
      <c r="G302" s="1205"/>
      <c r="H302" s="1205"/>
      <c r="I302" s="1205"/>
      <c r="J302" s="1205"/>
      <c r="K302" s="1205"/>
      <c r="L302" s="1205"/>
      <c r="M302" s="1208">
        <f t="shared" si="3"/>
        <v>0</v>
      </c>
      <c r="N302" s="1205"/>
      <c r="O302" s="1205"/>
      <c r="P302" s="994"/>
      <c r="Q302" s="994"/>
      <c r="R302" s="994"/>
      <c r="S302" s="994"/>
      <c r="T302" s="1214"/>
      <c r="U302" s="1205"/>
      <c r="V302" s="1205"/>
      <c r="W302" s="1205"/>
      <c r="X302" s="1205"/>
      <c r="Y302" s="1206">
        <f t="shared" si="4"/>
        <v>0</v>
      </c>
      <c r="Z302" s="1205"/>
      <c r="AA302" s="1205"/>
      <c r="AB302" s="1205"/>
      <c r="AC302" s="1205"/>
      <c r="AD302" s="1205"/>
      <c r="AE302" s="1205"/>
      <c r="AF302" s="1208">
        <f t="shared" si="6"/>
        <v>0</v>
      </c>
      <c r="AG302" s="1205"/>
      <c r="AH302" s="1205"/>
      <c r="AI302" s="994"/>
      <c r="AJ302" s="994"/>
      <c r="AK302" s="994"/>
      <c r="AL302" s="994"/>
      <c r="AM302" s="994"/>
    </row>
    <row r="303">
      <c r="A303" s="1214"/>
      <c r="B303" s="1205"/>
      <c r="C303" s="1205"/>
      <c r="D303" s="1205"/>
      <c r="E303" s="1205"/>
      <c r="F303" s="1206">
        <f t="shared" si="1"/>
        <v>0</v>
      </c>
      <c r="G303" s="1205"/>
      <c r="H303" s="1205"/>
      <c r="I303" s="1205"/>
      <c r="J303" s="1205"/>
      <c r="K303" s="1205"/>
      <c r="L303" s="1205"/>
      <c r="M303" s="1208">
        <f t="shared" si="3"/>
        <v>0</v>
      </c>
      <c r="N303" s="1205"/>
      <c r="O303" s="1205"/>
      <c r="P303" s="994"/>
      <c r="Q303" s="994"/>
      <c r="R303" s="994"/>
      <c r="S303" s="994"/>
      <c r="T303" s="1214"/>
      <c r="U303" s="1205"/>
      <c r="V303" s="1205"/>
      <c r="W303" s="1205"/>
      <c r="X303" s="1205"/>
      <c r="Y303" s="1206">
        <f t="shared" si="4"/>
        <v>0</v>
      </c>
      <c r="Z303" s="1205"/>
      <c r="AA303" s="1205"/>
      <c r="AB303" s="1205"/>
      <c r="AC303" s="1205"/>
      <c r="AD303" s="1205"/>
      <c r="AE303" s="1205"/>
      <c r="AF303" s="1208">
        <f t="shared" si="6"/>
        <v>0</v>
      </c>
      <c r="AG303" s="1205"/>
      <c r="AH303" s="1205"/>
      <c r="AI303" s="994"/>
      <c r="AJ303" s="994"/>
      <c r="AK303" s="994"/>
      <c r="AL303" s="994"/>
      <c r="AM303" s="994"/>
    </row>
    <row r="304">
      <c r="A304" s="1214"/>
      <c r="B304" s="1205"/>
      <c r="C304" s="1205"/>
      <c r="D304" s="1205"/>
      <c r="E304" s="1205"/>
      <c r="F304" s="1206">
        <f t="shared" si="1"/>
        <v>0</v>
      </c>
      <c r="G304" s="1205"/>
      <c r="H304" s="1205"/>
      <c r="I304" s="1205"/>
      <c r="J304" s="1205"/>
      <c r="K304" s="1205"/>
      <c r="L304" s="1205"/>
      <c r="M304" s="1208">
        <f t="shared" si="3"/>
        <v>0</v>
      </c>
      <c r="N304" s="1205"/>
      <c r="O304" s="1205"/>
      <c r="P304" s="994"/>
      <c r="Q304" s="994"/>
      <c r="R304" s="994"/>
      <c r="S304" s="994"/>
      <c r="T304" s="1214"/>
      <c r="U304" s="1205"/>
      <c r="V304" s="1205"/>
      <c r="W304" s="1205"/>
      <c r="X304" s="1205"/>
      <c r="Y304" s="1206">
        <f t="shared" si="4"/>
        <v>0</v>
      </c>
      <c r="Z304" s="1205"/>
      <c r="AA304" s="1205"/>
      <c r="AB304" s="1205"/>
      <c r="AC304" s="1205"/>
      <c r="AD304" s="1205"/>
      <c r="AE304" s="1205"/>
      <c r="AF304" s="1208">
        <f t="shared" si="6"/>
        <v>0</v>
      </c>
      <c r="AG304" s="1205"/>
      <c r="AH304" s="1205"/>
      <c r="AI304" s="994"/>
      <c r="AJ304" s="994"/>
      <c r="AK304" s="994"/>
      <c r="AL304" s="994"/>
      <c r="AM304" s="994"/>
    </row>
    <row r="305">
      <c r="A305" s="1214"/>
      <c r="B305" s="1205"/>
      <c r="C305" s="1205"/>
      <c r="D305" s="1205"/>
      <c r="E305" s="1205"/>
      <c r="F305" s="1206">
        <f t="shared" si="1"/>
        <v>0</v>
      </c>
      <c r="G305" s="1205"/>
      <c r="H305" s="1205"/>
      <c r="I305" s="1205"/>
      <c r="J305" s="1205"/>
      <c r="K305" s="1205"/>
      <c r="L305" s="1205"/>
      <c r="M305" s="1208">
        <f t="shared" si="3"/>
        <v>0</v>
      </c>
      <c r="N305" s="1205"/>
      <c r="O305" s="1205"/>
      <c r="P305" s="994"/>
      <c r="Q305" s="994"/>
      <c r="R305" s="994"/>
      <c r="S305" s="994"/>
      <c r="T305" s="1214"/>
      <c r="U305" s="1205"/>
      <c r="V305" s="1205"/>
      <c r="W305" s="1205"/>
      <c r="X305" s="1205"/>
      <c r="Y305" s="1206">
        <f t="shared" si="4"/>
        <v>0</v>
      </c>
      <c r="Z305" s="1205"/>
      <c r="AA305" s="1205"/>
      <c r="AB305" s="1205"/>
      <c r="AC305" s="1205"/>
      <c r="AD305" s="1205"/>
      <c r="AE305" s="1205"/>
      <c r="AF305" s="1208">
        <f t="shared" si="6"/>
        <v>0</v>
      </c>
      <c r="AG305" s="1205"/>
      <c r="AH305" s="1205"/>
      <c r="AI305" s="994"/>
      <c r="AJ305" s="994"/>
      <c r="AK305" s="994"/>
      <c r="AL305" s="994"/>
      <c r="AM305" s="994"/>
    </row>
    <row r="306">
      <c r="A306" s="1214"/>
      <c r="B306" s="1205"/>
      <c r="C306" s="1205"/>
      <c r="D306" s="1205"/>
      <c r="E306" s="1205"/>
      <c r="F306" s="1206">
        <f t="shared" si="1"/>
        <v>0</v>
      </c>
      <c r="G306" s="1205"/>
      <c r="H306" s="1205"/>
      <c r="I306" s="1205"/>
      <c r="J306" s="1205"/>
      <c r="K306" s="1205"/>
      <c r="L306" s="1205"/>
      <c r="M306" s="1208">
        <f t="shared" si="3"/>
        <v>0</v>
      </c>
      <c r="N306" s="1205"/>
      <c r="O306" s="1205"/>
      <c r="P306" s="994"/>
      <c r="Q306" s="994"/>
      <c r="R306" s="994"/>
      <c r="S306" s="994"/>
      <c r="T306" s="1214"/>
      <c r="U306" s="1205"/>
      <c r="V306" s="1205"/>
      <c r="W306" s="1205"/>
      <c r="X306" s="1205"/>
      <c r="Y306" s="1206">
        <f t="shared" si="4"/>
        <v>0</v>
      </c>
      <c r="Z306" s="1205"/>
      <c r="AA306" s="1205"/>
      <c r="AB306" s="1205"/>
      <c r="AC306" s="1205"/>
      <c r="AD306" s="1205"/>
      <c r="AE306" s="1205"/>
      <c r="AF306" s="1208">
        <f t="shared" si="6"/>
        <v>0</v>
      </c>
      <c r="AG306" s="1205"/>
      <c r="AH306" s="1205"/>
      <c r="AI306" s="994"/>
      <c r="AJ306" s="994"/>
      <c r="AK306" s="994"/>
      <c r="AL306" s="994"/>
      <c r="AM306" s="994"/>
    </row>
    <row r="307">
      <c r="A307" s="1214"/>
      <c r="B307" s="1205"/>
      <c r="C307" s="1205"/>
      <c r="D307" s="1205"/>
      <c r="E307" s="1205"/>
      <c r="F307" s="1206">
        <f t="shared" si="1"/>
        <v>0</v>
      </c>
      <c r="G307" s="1205"/>
      <c r="H307" s="1205"/>
      <c r="I307" s="1205"/>
      <c r="J307" s="1205"/>
      <c r="K307" s="1205"/>
      <c r="L307" s="1205"/>
      <c r="M307" s="1208">
        <f t="shared" si="3"/>
        <v>0</v>
      </c>
      <c r="N307" s="1205"/>
      <c r="O307" s="1205"/>
      <c r="P307" s="994"/>
      <c r="Q307" s="994"/>
      <c r="R307" s="994"/>
      <c r="S307" s="994"/>
      <c r="T307" s="1214"/>
      <c r="U307" s="1205"/>
      <c r="V307" s="1205"/>
      <c r="W307" s="1205"/>
      <c r="X307" s="1205"/>
      <c r="Y307" s="1206">
        <f t="shared" si="4"/>
        <v>0</v>
      </c>
      <c r="Z307" s="1205"/>
      <c r="AA307" s="1205"/>
      <c r="AB307" s="1205"/>
      <c r="AC307" s="1205"/>
      <c r="AD307" s="1205"/>
      <c r="AE307" s="1205"/>
      <c r="AF307" s="1208">
        <f t="shared" si="6"/>
        <v>0</v>
      </c>
      <c r="AG307" s="1205"/>
      <c r="AH307" s="1205"/>
      <c r="AI307" s="994"/>
      <c r="AJ307" s="994"/>
      <c r="AK307" s="994"/>
      <c r="AL307" s="994"/>
      <c r="AM307" s="994"/>
    </row>
    <row r="308">
      <c r="A308" s="1214"/>
      <c r="B308" s="1205"/>
      <c r="C308" s="1205"/>
      <c r="D308" s="1205"/>
      <c r="E308" s="1205"/>
      <c r="F308" s="1206">
        <f t="shared" si="1"/>
        <v>0</v>
      </c>
      <c r="G308" s="1205"/>
      <c r="H308" s="1205"/>
      <c r="I308" s="1205"/>
      <c r="J308" s="1205"/>
      <c r="K308" s="1205"/>
      <c r="L308" s="1205"/>
      <c r="M308" s="1208">
        <f t="shared" si="3"/>
        <v>0</v>
      </c>
      <c r="N308" s="1205"/>
      <c r="O308" s="1205"/>
      <c r="P308" s="994"/>
      <c r="Q308" s="994"/>
      <c r="R308" s="994"/>
      <c r="S308" s="994"/>
      <c r="T308" s="1214"/>
      <c r="U308" s="1205"/>
      <c r="V308" s="1205"/>
      <c r="W308" s="1205"/>
      <c r="X308" s="1205"/>
      <c r="Y308" s="1206">
        <f t="shared" si="4"/>
        <v>0</v>
      </c>
      <c r="Z308" s="1205"/>
      <c r="AA308" s="1205"/>
      <c r="AB308" s="1205"/>
      <c r="AC308" s="1205"/>
      <c r="AD308" s="1205"/>
      <c r="AE308" s="1205"/>
      <c r="AF308" s="1208">
        <f t="shared" si="6"/>
        <v>0</v>
      </c>
      <c r="AG308" s="1205"/>
      <c r="AH308" s="1205"/>
      <c r="AI308" s="994"/>
      <c r="AJ308" s="994"/>
      <c r="AK308" s="994"/>
      <c r="AL308" s="994"/>
      <c r="AM308" s="994"/>
    </row>
    <row r="309">
      <c r="A309" s="1214"/>
      <c r="B309" s="1205"/>
      <c r="C309" s="1205"/>
      <c r="D309" s="1205"/>
      <c r="E309" s="1205"/>
      <c r="F309" s="1206">
        <f t="shared" si="1"/>
        <v>0</v>
      </c>
      <c r="G309" s="1205"/>
      <c r="H309" s="1205"/>
      <c r="I309" s="1205"/>
      <c r="J309" s="1205"/>
      <c r="K309" s="1205"/>
      <c r="L309" s="1205"/>
      <c r="M309" s="1208">
        <f t="shared" si="3"/>
        <v>0</v>
      </c>
      <c r="N309" s="1205"/>
      <c r="O309" s="1205"/>
      <c r="P309" s="994"/>
      <c r="Q309" s="994"/>
      <c r="R309" s="994"/>
      <c r="S309" s="994"/>
      <c r="T309" s="1214"/>
      <c r="U309" s="1205"/>
      <c r="V309" s="1205"/>
      <c r="W309" s="1205"/>
      <c r="X309" s="1205"/>
      <c r="Y309" s="1206">
        <f t="shared" si="4"/>
        <v>0</v>
      </c>
      <c r="Z309" s="1205"/>
      <c r="AA309" s="1205"/>
      <c r="AB309" s="1205"/>
      <c r="AC309" s="1205"/>
      <c r="AD309" s="1205"/>
      <c r="AE309" s="1205"/>
      <c r="AF309" s="1208">
        <f t="shared" si="6"/>
        <v>0</v>
      </c>
      <c r="AG309" s="1205"/>
      <c r="AH309" s="1205"/>
      <c r="AI309" s="994"/>
      <c r="AJ309" s="994"/>
      <c r="AK309" s="994"/>
      <c r="AL309" s="994"/>
      <c r="AM309" s="994"/>
    </row>
    <row r="310">
      <c r="A310" s="1214"/>
      <c r="B310" s="1205"/>
      <c r="C310" s="1205"/>
      <c r="D310" s="1205"/>
      <c r="E310" s="1205"/>
      <c r="F310" s="1206">
        <f t="shared" si="1"/>
        <v>0</v>
      </c>
      <c r="G310" s="1205"/>
      <c r="H310" s="1205"/>
      <c r="I310" s="1205"/>
      <c r="J310" s="1205"/>
      <c r="K310" s="1205"/>
      <c r="L310" s="1205"/>
      <c r="M310" s="1208">
        <f t="shared" si="3"/>
        <v>0</v>
      </c>
      <c r="N310" s="1205"/>
      <c r="O310" s="1205"/>
      <c r="P310" s="994"/>
      <c r="Q310" s="994"/>
      <c r="R310" s="994"/>
      <c r="S310" s="994"/>
      <c r="T310" s="1214"/>
      <c r="U310" s="1205"/>
      <c r="V310" s="1205"/>
      <c r="W310" s="1205"/>
      <c r="X310" s="1205"/>
      <c r="Y310" s="1206">
        <f t="shared" si="4"/>
        <v>0</v>
      </c>
      <c r="Z310" s="1205"/>
      <c r="AA310" s="1205"/>
      <c r="AB310" s="1205"/>
      <c r="AC310" s="1205"/>
      <c r="AD310" s="1205"/>
      <c r="AE310" s="1205"/>
      <c r="AF310" s="1208">
        <f t="shared" si="6"/>
        <v>0</v>
      </c>
      <c r="AG310" s="1205"/>
      <c r="AH310" s="1205"/>
      <c r="AI310" s="994"/>
      <c r="AJ310" s="994"/>
      <c r="AK310" s="994"/>
      <c r="AL310" s="994"/>
      <c r="AM310" s="994"/>
    </row>
    <row r="311">
      <c r="A311" s="1214"/>
      <c r="B311" s="1205"/>
      <c r="C311" s="1205"/>
      <c r="D311" s="1205"/>
      <c r="E311" s="1205"/>
      <c r="F311" s="1206">
        <f t="shared" si="1"/>
        <v>0</v>
      </c>
      <c r="G311" s="1205"/>
      <c r="H311" s="1205"/>
      <c r="I311" s="1205"/>
      <c r="J311" s="1205"/>
      <c r="K311" s="1205"/>
      <c r="L311" s="1205"/>
      <c r="M311" s="1208">
        <f t="shared" si="3"/>
        <v>0</v>
      </c>
      <c r="N311" s="1205"/>
      <c r="O311" s="1205"/>
      <c r="P311" s="994"/>
      <c r="Q311" s="994"/>
      <c r="R311" s="994"/>
      <c r="S311" s="994"/>
      <c r="T311" s="1214"/>
      <c r="U311" s="1205"/>
      <c r="V311" s="1205"/>
      <c r="W311" s="1205"/>
      <c r="X311" s="1205"/>
      <c r="Y311" s="1206">
        <f t="shared" si="4"/>
        <v>0</v>
      </c>
      <c r="Z311" s="1205"/>
      <c r="AA311" s="1205"/>
      <c r="AB311" s="1205"/>
      <c r="AC311" s="1205"/>
      <c r="AD311" s="1205"/>
      <c r="AE311" s="1205"/>
      <c r="AF311" s="1208">
        <f t="shared" si="6"/>
        <v>0</v>
      </c>
      <c r="AG311" s="1205"/>
      <c r="AH311" s="1205"/>
      <c r="AI311" s="994"/>
      <c r="AJ311" s="994"/>
      <c r="AK311" s="994"/>
      <c r="AL311" s="994"/>
      <c r="AM311" s="994"/>
    </row>
    <row r="312">
      <c r="A312" s="1214"/>
      <c r="B312" s="1205"/>
      <c r="C312" s="1205"/>
      <c r="D312" s="1205"/>
      <c r="E312" s="1205"/>
      <c r="F312" s="1206">
        <f t="shared" si="1"/>
        <v>0</v>
      </c>
      <c r="G312" s="1205"/>
      <c r="H312" s="1205"/>
      <c r="I312" s="1205"/>
      <c r="J312" s="1205"/>
      <c r="K312" s="1205"/>
      <c r="L312" s="1205"/>
      <c r="M312" s="1208">
        <f t="shared" si="3"/>
        <v>0</v>
      </c>
      <c r="N312" s="1205"/>
      <c r="O312" s="1205"/>
      <c r="P312" s="994"/>
      <c r="Q312" s="994"/>
      <c r="R312" s="994"/>
      <c r="S312" s="994"/>
      <c r="T312" s="1214"/>
      <c r="U312" s="1205"/>
      <c r="V312" s="1205"/>
      <c r="W312" s="1205"/>
      <c r="X312" s="1205"/>
      <c r="Y312" s="1206">
        <f t="shared" si="4"/>
        <v>0</v>
      </c>
      <c r="Z312" s="1205"/>
      <c r="AA312" s="1205"/>
      <c r="AB312" s="1205"/>
      <c r="AC312" s="1205"/>
      <c r="AD312" s="1205"/>
      <c r="AE312" s="1205"/>
      <c r="AF312" s="1208">
        <f t="shared" si="6"/>
        <v>0</v>
      </c>
      <c r="AG312" s="1205"/>
      <c r="AH312" s="1205"/>
      <c r="AI312" s="994"/>
      <c r="AJ312" s="994"/>
      <c r="AK312" s="994"/>
      <c r="AL312" s="994"/>
      <c r="AM312" s="994"/>
    </row>
    <row r="313">
      <c r="A313" s="1214"/>
      <c r="B313" s="1205"/>
      <c r="C313" s="1205"/>
      <c r="D313" s="1205"/>
      <c r="E313" s="1205"/>
      <c r="F313" s="1206">
        <f t="shared" si="1"/>
        <v>0</v>
      </c>
      <c r="G313" s="1205"/>
      <c r="H313" s="1205"/>
      <c r="I313" s="1205"/>
      <c r="J313" s="1205"/>
      <c r="K313" s="1205"/>
      <c r="L313" s="1205"/>
      <c r="M313" s="1208">
        <f t="shared" si="3"/>
        <v>0</v>
      </c>
      <c r="N313" s="1205"/>
      <c r="O313" s="1205"/>
      <c r="P313" s="994"/>
      <c r="Q313" s="994"/>
      <c r="R313" s="994"/>
      <c r="S313" s="994"/>
      <c r="T313" s="1214"/>
      <c r="U313" s="1205"/>
      <c r="V313" s="1205"/>
      <c r="W313" s="1205"/>
      <c r="X313" s="1205"/>
      <c r="Y313" s="1206">
        <f t="shared" si="4"/>
        <v>0</v>
      </c>
      <c r="Z313" s="1205"/>
      <c r="AA313" s="1205"/>
      <c r="AB313" s="1205"/>
      <c r="AC313" s="1205"/>
      <c r="AD313" s="1205"/>
      <c r="AE313" s="1205"/>
      <c r="AF313" s="1208">
        <f t="shared" si="6"/>
        <v>0</v>
      </c>
      <c r="AG313" s="1205"/>
      <c r="AH313" s="1205"/>
      <c r="AI313" s="994"/>
      <c r="AJ313" s="994"/>
      <c r="AK313" s="994"/>
      <c r="AL313" s="994"/>
      <c r="AM313" s="994"/>
    </row>
    <row r="314">
      <c r="A314" s="1214"/>
      <c r="B314" s="1205"/>
      <c r="C314" s="1205"/>
      <c r="D314" s="1205"/>
      <c r="E314" s="1205"/>
      <c r="F314" s="1206">
        <f t="shared" si="1"/>
        <v>0</v>
      </c>
      <c r="G314" s="1205"/>
      <c r="H314" s="1205"/>
      <c r="I314" s="1205"/>
      <c r="J314" s="1205"/>
      <c r="K314" s="1205"/>
      <c r="L314" s="1205"/>
      <c r="M314" s="1208">
        <f t="shared" si="3"/>
        <v>0</v>
      </c>
      <c r="N314" s="1205"/>
      <c r="O314" s="1205"/>
      <c r="P314" s="994"/>
      <c r="Q314" s="994"/>
      <c r="R314" s="994"/>
      <c r="S314" s="994"/>
      <c r="T314" s="1214"/>
      <c r="U314" s="1205"/>
      <c r="V314" s="1205"/>
      <c r="W314" s="1205"/>
      <c r="X314" s="1205"/>
      <c r="Y314" s="1206">
        <f t="shared" si="4"/>
        <v>0</v>
      </c>
      <c r="Z314" s="1205"/>
      <c r="AA314" s="1205"/>
      <c r="AB314" s="1205"/>
      <c r="AC314" s="1205"/>
      <c r="AD314" s="1205"/>
      <c r="AE314" s="1205"/>
      <c r="AF314" s="1208">
        <f t="shared" si="6"/>
        <v>0</v>
      </c>
      <c r="AG314" s="1205"/>
      <c r="AH314" s="1205"/>
      <c r="AI314" s="994"/>
      <c r="AJ314" s="994"/>
      <c r="AK314" s="994"/>
      <c r="AL314" s="994"/>
      <c r="AM314" s="994"/>
    </row>
    <row r="315">
      <c r="A315" s="1214"/>
      <c r="B315" s="1205"/>
      <c r="C315" s="1205"/>
      <c r="D315" s="1205"/>
      <c r="E315" s="1205"/>
      <c r="F315" s="1206">
        <f t="shared" si="1"/>
        <v>0</v>
      </c>
      <c r="G315" s="1205"/>
      <c r="H315" s="1205"/>
      <c r="I315" s="1205"/>
      <c r="J315" s="1205"/>
      <c r="K315" s="1205"/>
      <c r="L315" s="1205"/>
      <c r="M315" s="1208">
        <f t="shared" si="3"/>
        <v>0</v>
      </c>
      <c r="N315" s="1205"/>
      <c r="O315" s="1205"/>
      <c r="P315" s="994"/>
      <c r="Q315" s="994"/>
      <c r="R315" s="994"/>
      <c r="S315" s="994"/>
      <c r="T315" s="1214"/>
      <c r="U315" s="1205"/>
      <c r="V315" s="1205"/>
      <c r="W315" s="1205"/>
      <c r="X315" s="1205"/>
      <c r="Y315" s="1206">
        <f t="shared" si="4"/>
        <v>0</v>
      </c>
      <c r="Z315" s="1205"/>
      <c r="AA315" s="1205"/>
      <c r="AB315" s="1205"/>
      <c r="AC315" s="1205"/>
      <c r="AD315" s="1205"/>
      <c r="AE315" s="1205"/>
      <c r="AF315" s="1208">
        <f t="shared" si="6"/>
        <v>0</v>
      </c>
      <c r="AG315" s="1205"/>
      <c r="AH315" s="1205"/>
      <c r="AI315" s="994"/>
      <c r="AJ315" s="994"/>
      <c r="AK315" s="994"/>
      <c r="AL315" s="994"/>
      <c r="AM315" s="994"/>
    </row>
    <row r="316">
      <c r="A316" s="1214"/>
      <c r="B316" s="1205"/>
      <c r="C316" s="1205"/>
      <c r="D316" s="1205"/>
      <c r="E316" s="1205"/>
      <c r="F316" s="1206">
        <f t="shared" si="1"/>
        <v>0</v>
      </c>
      <c r="G316" s="1205"/>
      <c r="H316" s="1205"/>
      <c r="I316" s="1205"/>
      <c r="J316" s="1205"/>
      <c r="K316" s="1205"/>
      <c r="L316" s="1205"/>
      <c r="M316" s="1208">
        <f t="shared" si="3"/>
        <v>0</v>
      </c>
      <c r="N316" s="1205"/>
      <c r="O316" s="1205"/>
      <c r="P316" s="994"/>
      <c r="Q316" s="994"/>
      <c r="R316" s="994"/>
      <c r="S316" s="994"/>
      <c r="T316" s="1214"/>
      <c r="U316" s="1205"/>
      <c r="V316" s="1205"/>
      <c r="W316" s="1205"/>
      <c r="X316" s="1205"/>
      <c r="Y316" s="1206">
        <f t="shared" si="4"/>
        <v>0</v>
      </c>
      <c r="Z316" s="1205"/>
      <c r="AA316" s="1205"/>
      <c r="AB316" s="1205"/>
      <c r="AC316" s="1205"/>
      <c r="AD316" s="1205"/>
      <c r="AE316" s="1205"/>
      <c r="AF316" s="1208">
        <f t="shared" si="6"/>
        <v>0</v>
      </c>
      <c r="AG316" s="1205"/>
      <c r="AH316" s="1205"/>
      <c r="AI316" s="994"/>
      <c r="AJ316" s="994"/>
      <c r="AK316" s="994"/>
      <c r="AL316" s="994"/>
      <c r="AM316" s="994"/>
    </row>
    <row r="317">
      <c r="A317" s="1214"/>
      <c r="B317" s="1205"/>
      <c r="C317" s="1205"/>
      <c r="D317" s="1205"/>
      <c r="E317" s="1205"/>
      <c r="F317" s="1206">
        <f t="shared" si="1"/>
        <v>0</v>
      </c>
      <c r="G317" s="1205"/>
      <c r="H317" s="1205"/>
      <c r="I317" s="1205"/>
      <c r="J317" s="1205"/>
      <c r="K317" s="1205"/>
      <c r="L317" s="1205"/>
      <c r="M317" s="1208">
        <f t="shared" si="3"/>
        <v>0</v>
      </c>
      <c r="N317" s="1205"/>
      <c r="O317" s="1205"/>
      <c r="P317" s="994"/>
      <c r="Q317" s="994"/>
      <c r="R317" s="994"/>
      <c r="S317" s="994"/>
      <c r="T317" s="1214"/>
      <c r="U317" s="1205"/>
      <c r="V317" s="1205"/>
      <c r="W317" s="1205"/>
      <c r="X317" s="1205"/>
      <c r="Y317" s="1206">
        <f t="shared" si="4"/>
        <v>0</v>
      </c>
      <c r="Z317" s="1205"/>
      <c r="AA317" s="1205"/>
      <c r="AB317" s="1205"/>
      <c r="AC317" s="1205"/>
      <c r="AD317" s="1205"/>
      <c r="AE317" s="1205"/>
      <c r="AF317" s="1208">
        <f t="shared" si="6"/>
        <v>0</v>
      </c>
      <c r="AG317" s="1205"/>
      <c r="AH317" s="1205"/>
      <c r="AI317" s="994"/>
      <c r="AJ317" s="994"/>
      <c r="AK317" s="994"/>
      <c r="AL317" s="994"/>
      <c r="AM317" s="994"/>
    </row>
    <row r="318">
      <c r="A318" s="1214"/>
      <c r="B318" s="1205"/>
      <c r="C318" s="1205"/>
      <c r="D318" s="1205"/>
      <c r="E318" s="1205"/>
      <c r="F318" s="1206">
        <f t="shared" si="1"/>
        <v>0</v>
      </c>
      <c r="G318" s="1205"/>
      <c r="H318" s="1205"/>
      <c r="I318" s="1205"/>
      <c r="J318" s="1205"/>
      <c r="K318" s="1205"/>
      <c r="L318" s="1205"/>
      <c r="M318" s="1208">
        <f t="shared" si="3"/>
        <v>0</v>
      </c>
      <c r="N318" s="1205"/>
      <c r="O318" s="1205"/>
      <c r="P318" s="994"/>
      <c r="Q318" s="994"/>
      <c r="R318" s="994"/>
      <c r="S318" s="994"/>
      <c r="T318" s="1214"/>
      <c r="U318" s="1205"/>
      <c r="V318" s="1205"/>
      <c r="W318" s="1205"/>
      <c r="X318" s="1205"/>
      <c r="Y318" s="1206">
        <f t="shared" si="4"/>
        <v>0</v>
      </c>
      <c r="Z318" s="1205"/>
      <c r="AA318" s="1205"/>
      <c r="AB318" s="1205"/>
      <c r="AC318" s="1205"/>
      <c r="AD318" s="1205"/>
      <c r="AE318" s="1205"/>
      <c r="AF318" s="1208">
        <f t="shared" si="6"/>
        <v>0</v>
      </c>
      <c r="AG318" s="1205"/>
      <c r="AH318" s="1205"/>
      <c r="AI318" s="994"/>
      <c r="AJ318" s="994"/>
      <c r="AK318" s="994"/>
      <c r="AL318" s="994"/>
      <c r="AM318" s="994"/>
    </row>
    <row r="319">
      <c r="A319" s="1214"/>
      <c r="B319" s="1205"/>
      <c r="C319" s="1205"/>
      <c r="D319" s="1205"/>
      <c r="E319" s="1205"/>
      <c r="F319" s="1206">
        <f t="shared" si="1"/>
        <v>0</v>
      </c>
      <c r="G319" s="1205"/>
      <c r="H319" s="1205"/>
      <c r="I319" s="1205"/>
      <c r="J319" s="1205"/>
      <c r="K319" s="1205"/>
      <c r="L319" s="1205"/>
      <c r="M319" s="1208">
        <f t="shared" si="3"/>
        <v>0</v>
      </c>
      <c r="N319" s="1205"/>
      <c r="O319" s="1205"/>
      <c r="P319" s="994"/>
      <c r="Q319" s="994"/>
      <c r="R319" s="994"/>
      <c r="S319" s="994"/>
      <c r="T319" s="1214"/>
      <c r="U319" s="1205"/>
      <c r="V319" s="1205"/>
      <c r="W319" s="1205"/>
      <c r="X319" s="1205"/>
      <c r="Y319" s="1206">
        <f t="shared" si="4"/>
        <v>0</v>
      </c>
      <c r="Z319" s="1205"/>
      <c r="AA319" s="1205"/>
      <c r="AB319" s="1205"/>
      <c r="AC319" s="1205"/>
      <c r="AD319" s="1205"/>
      <c r="AE319" s="1205"/>
      <c r="AF319" s="1208">
        <f t="shared" si="6"/>
        <v>0</v>
      </c>
      <c r="AG319" s="1205"/>
      <c r="AH319" s="1205"/>
      <c r="AI319" s="994"/>
      <c r="AJ319" s="994"/>
      <c r="AK319" s="994"/>
      <c r="AL319" s="994"/>
      <c r="AM319" s="994"/>
    </row>
    <row r="320">
      <c r="A320" s="1214"/>
      <c r="B320" s="1205"/>
      <c r="C320" s="1205"/>
      <c r="D320" s="1205"/>
      <c r="E320" s="1205"/>
      <c r="F320" s="1206">
        <f t="shared" si="1"/>
        <v>0</v>
      </c>
      <c r="G320" s="1205"/>
      <c r="H320" s="1205"/>
      <c r="I320" s="1205"/>
      <c r="J320" s="1205"/>
      <c r="K320" s="1205"/>
      <c r="L320" s="1205"/>
      <c r="M320" s="1208">
        <f t="shared" si="3"/>
        <v>0</v>
      </c>
      <c r="N320" s="1205"/>
      <c r="O320" s="1205"/>
      <c r="P320" s="994"/>
      <c r="Q320" s="994"/>
      <c r="R320" s="994"/>
      <c r="S320" s="994"/>
      <c r="T320" s="1214"/>
      <c r="U320" s="1205"/>
      <c r="V320" s="1205"/>
      <c r="W320" s="1205"/>
      <c r="X320" s="1205"/>
      <c r="Y320" s="1206">
        <f t="shared" si="4"/>
        <v>0</v>
      </c>
      <c r="Z320" s="1205"/>
      <c r="AA320" s="1205"/>
      <c r="AB320" s="1205"/>
      <c r="AC320" s="1205"/>
      <c r="AD320" s="1205"/>
      <c r="AE320" s="1205"/>
      <c r="AF320" s="1208">
        <f t="shared" si="6"/>
        <v>0</v>
      </c>
      <c r="AG320" s="1205"/>
      <c r="AH320" s="1205"/>
      <c r="AI320" s="994"/>
      <c r="AJ320" s="994"/>
      <c r="AK320" s="994"/>
      <c r="AL320" s="994"/>
      <c r="AM320" s="994"/>
    </row>
    <row r="321">
      <c r="A321" s="1214"/>
      <c r="B321" s="1205"/>
      <c r="C321" s="1205"/>
      <c r="D321" s="1205"/>
      <c r="E321" s="1205"/>
      <c r="F321" s="1206">
        <f t="shared" si="1"/>
        <v>0</v>
      </c>
      <c r="G321" s="1205"/>
      <c r="H321" s="1205"/>
      <c r="I321" s="1205"/>
      <c r="J321" s="1205"/>
      <c r="K321" s="1205"/>
      <c r="L321" s="1205"/>
      <c r="M321" s="1208">
        <f t="shared" si="3"/>
        <v>0</v>
      </c>
      <c r="N321" s="1205"/>
      <c r="O321" s="1205"/>
      <c r="P321" s="994"/>
      <c r="Q321" s="994"/>
      <c r="R321" s="994"/>
      <c r="S321" s="994"/>
      <c r="T321" s="1214"/>
      <c r="U321" s="1205"/>
      <c r="V321" s="1205"/>
      <c r="W321" s="1205"/>
      <c r="X321" s="1205"/>
      <c r="Y321" s="1206">
        <f t="shared" si="4"/>
        <v>0</v>
      </c>
      <c r="Z321" s="1205"/>
      <c r="AA321" s="1205"/>
      <c r="AB321" s="1205"/>
      <c r="AC321" s="1205"/>
      <c r="AD321" s="1205"/>
      <c r="AE321" s="1205"/>
      <c r="AF321" s="1208">
        <f t="shared" si="6"/>
        <v>0</v>
      </c>
      <c r="AG321" s="1205"/>
      <c r="AH321" s="1205"/>
      <c r="AI321" s="994"/>
      <c r="AJ321" s="994"/>
      <c r="AK321" s="994"/>
      <c r="AL321" s="994"/>
      <c r="AM321" s="994"/>
    </row>
    <row r="322">
      <c r="A322" s="1214"/>
      <c r="B322" s="1205"/>
      <c r="C322" s="1205"/>
      <c r="D322" s="1205"/>
      <c r="E322" s="1205"/>
      <c r="F322" s="1206">
        <f t="shared" si="1"/>
        <v>0</v>
      </c>
      <c r="G322" s="1205"/>
      <c r="H322" s="1205"/>
      <c r="I322" s="1205"/>
      <c r="J322" s="1205"/>
      <c r="K322" s="1205"/>
      <c r="L322" s="1205"/>
      <c r="M322" s="1208">
        <f t="shared" si="3"/>
        <v>0</v>
      </c>
      <c r="N322" s="1205"/>
      <c r="O322" s="1205"/>
      <c r="P322" s="994"/>
      <c r="Q322" s="994"/>
      <c r="R322" s="994"/>
      <c r="S322" s="994"/>
      <c r="T322" s="1214"/>
      <c r="U322" s="1205"/>
      <c r="V322" s="1205"/>
      <c r="W322" s="1205"/>
      <c r="X322" s="1205"/>
      <c r="Y322" s="1206">
        <f t="shared" si="4"/>
        <v>0</v>
      </c>
      <c r="Z322" s="1205"/>
      <c r="AA322" s="1205"/>
      <c r="AB322" s="1205"/>
      <c r="AC322" s="1205"/>
      <c r="AD322" s="1205"/>
      <c r="AE322" s="1205"/>
      <c r="AF322" s="1208">
        <f t="shared" si="6"/>
        <v>0</v>
      </c>
      <c r="AG322" s="1205"/>
      <c r="AH322" s="1205"/>
      <c r="AI322" s="994"/>
      <c r="AJ322" s="994"/>
      <c r="AK322" s="994"/>
      <c r="AL322" s="994"/>
      <c r="AM322" s="994"/>
    </row>
    <row r="323">
      <c r="A323" s="1214"/>
      <c r="B323" s="1205"/>
      <c r="C323" s="1205"/>
      <c r="D323" s="1205"/>
      <c r="E323" s="1205"/>
      <c r="F323" s="1206">
        <f t="shared" si="1"/>
        <v>0</v>
      </c>
      <c r="G323" s="1205"/>
      <c r="H323" s="1205"/>
      <c r="I323" s="1205"/>
      <c r="J323" s="1205"/>
      <c r="K323" s="1205"/>
      <c r="L323" s="1205"/>
      <c r="M323" s="1208">
        <f t="shared" si="3"/>
        <v>0</v>
      </c>
      <c r="N323" s="1205"/>
      <c r="O323" s="1205"/>
      <c r="P323" s="994"/>
      <c r="Q323" s="994"/>
      <c r="R323" s="994"/>
      <c r="S323" s="994"/>
      <c r="T323" s="1214"/>
      <c r="U323" s="1205"/>
      <c r="V323" s="1205"/>
      <c r="W323" s="1205"/>
      <c r="X323" s="1205"/>
      <c r="Y323" s="1206">
        <f t="shared" si="4"/>
        <v>0</v>
      </c>
      <c r="Z323" s="1205"/>
      <c r="AA323" s="1205"/>
      <c r="AB323" s="1205"/>
      <c r="AC323" s="1205"/>
      <c r="AD323" s="1205"/>
      <c r="AE323" s="1205"/>
      <c r="AF323" s="1208">
        <f t="shared" si="6"/>
        <v>0</v>
      </c>
      <c r="AG323" s="1205"/>
      <c r="AH323" s="1205"/>
      <c r="AI323" s="994"/>
      <c r="AJ323" s="994"/>
      <c r="AK323" s="994"/>
      <c r="AL323" s="994"/>
      <c r="AM323" s="994"/>
    </row>
    <row r="324">
      <c r="A324" s="1214"/>
      <c r="B324" s="1205"/>
      <c r="C324" s="1205"/>
      <c r="D324" s="1205"/>
      <c r="E324" s="1205"/>
      <c r="F324" s="1206">
        <f t="shared" si="1"/>
        <v>0</v>
      </c>
      <c r="G324" s="1205"/>
      <c r="H324" s="1205"/>
      <c r="I324" s="1205"/>
      <c r="J324" s="1205"/>
      <c r="K324" s="1205"/>
      <c r="L324" s="1205"/>
      <c r="M324" s="1208">
        <f t="shared" si="3"/>
        <v>0</v>
      </c>
      <c r="N324" s="1205"/>
      <c r="O324" s="1205"/>
      <c r="P324" s="994"/>
      <c r="Q324" s="994"/>
      <c r="R324" s="994"/>
      <c r="S324" s="994"/>
      <c r="T324" s="1214"/>
      <c r="U324" s="1205"/>
      <c r="V324" s="1205"/>
      <c r="W324" s="1205"/>
      <c r="X324" s="1205"/>
      <c r="Y324" s="1206">
        <f t="shared" si="4"/>
        <v>0</v>
      </c>
      <c r="Z324" s="1205"/>
      <c r="AA324" s="1205"/>
      <c r="AB324" s="1205"/>
      <c r="AC324" s="1205"/>
      <c r="AD324" s="1205"/>
      <c r="AE324" s="1205"/>
      <c r="AF324" s="1208">
        <f t="shared" si="6"/>
        <v>0</v>
      </c>
      <c r="AG324" s="1205"/>
      <c r="AH324" s="1205"/>
      <c r="AI324" s="994"/>
      <c r="AJ324" s="994"/>
      <c r="AK324" s="994"/>
      <c r="AL324" s="994"/>
      <c r="AM324" s="994"/>
    </row>
    <row r="325">
      <c r="A325" s="1214"/>
      <c r="B325" s="1205"/>
      <c r="C325" s="1205"/>
      <c r="D325" s="1205"/>
      <c r="E325" s="1205"/>
      <c r="F325" s="1206">
        <f t="shared" si="1"/>
        <v>0</v>
      </c>
      <c r="G325" s="1205"/>
      <c r="H325" s="1205"/>
      <c r="I325" s="1205"/>
      <c r="J325" s="1205"/>
      <c r="K325" s="1205"/>
      <c r="L325" s="1205"/>
      <c r="M325" s="1208">
        <f t="shared" si="3"/>
        <v>0</v>
      </c>
      <c r="N325" s="1205"/>
      <c r="O325" s="1205"/>
      <c r="P325" s="994"/>
      <c r="Q325" s="994"/>
      <c r="R325" s="994"/>
      <c r="S325" s="994"/>
      <c r="T325" s="1214"/>
      <c r="U325" s="1205"/>
      <c r="V325" s="1205"/>
      <c r="W325" s="1205"/>
      <c r="X325" s="1205"/>
      <c r="Y325" s="1206">
        <f t="shared" si="4"/>
        <v>0</v>
      </c>
      <c r="Z325" s="1205"/>
      <c r="AA325" s="1205"/>
      <c r="AB325" s="1205"/>
      <c r="AC325" s="1205"/>
      <c r="AD325" s="1205"/>
      <c r="AE325" s="1205"/>
      <c r="AF325" s="1208">
        <f t="shared" si="6"/>
        <v>0</v>
      </c>
      <c r="AG325" s="1205"/>
      <c r="AH325" s="1205"/>
      <c r="AI325" s="994"/>
      <c r="AJ325" s="994"/>
      <c r="AK325" s="994"/>
      <c r="AL325" s="994"/>
      <c r="AM325" s="994"/>
    </row>
    <row r="326">
      <c r="A326" s="1214"/>
      <c r="B326" s="1205"/>
      <c r="C326" s="1205"/>
      <c r="D326" s="1205"/>
      <c r="E326" s="1205"/>
      <c r="F326" s="1206">
        <f t="shared" si="1"/>
        <v>0</v>
      </c>
      <c r="G326" s="1205"/>
      <c r="H326" s="1205"/>
      <c r="I326" s="1205"/>
      <c r="J326" s="1205"/>
      <c r="K326" s="1205"/>
      <c r="L326" s="1205"/>
      <c r="M326" s="1208">
        <f t="shared" si="3"/>
        <v>0</v>
      </c>
      <c r="N326" s="1205"/>
      <c r="O326" s="1205"/>
      <c r="P326" s="994"/>
      <c r="Q326" s="994"/>
      <c r="R326" s="994"/>
      <c r="S326" s="994"/>
      <c r="T326" s="1214"/>
      <c r="U326" s="1205"/>
      <c r="V326" s="1205"/>
      <c r="W326" s="1205"/>
      <c r="X326" s="1205"/>
      <c r="Y326" s="1206">
        <f t="shared" si="4"/>
        <v>0</v>
      </c>
      <c r="Z326" s="1205"/>
      <c r="AA326" s="1205"/>
      <c r="AB326" s="1205"/>
      <c r="AC326" s="1205"/>
      <c r="AD326" s="1205"/>
      <c r="AE326" s="1205"/>
      <c r="AF326" s="1208">
        <f t="shared" si="6"/>
        <v>0</v>
      </c>
      <c r="AG326" s="1205"/>
      <c r="AH326" s="1205"/>
      <c r="AI326" s="994"/>
      <c r="AJ326" s="994"/>
      <c r="AK326" s="994"/>
      <c r="AL326" s="994"/>
      <c r="AM326" s="994"/>
    </row>
    <row r="327">
      <c r="A327" s="1214"/>
      <c r="B327" s="1205"/>
      <c r="C327" s="1205"/>
      <c r="D327" s="1205"/>
      <c r="E327" s="1205"/>
      <c r="F327" s="1206">
        <f t="shared" si="1"/>
        <v>0</v>
      </c>
      <c r="G327" s="1205"/>
      <c r="H327" s="1205"/>
      <c r="I327" s="1205"/>
      <c r="J327" s="1205"/>
      <c r="K327" s="1205"/>
      <c r="L327" s="1205"/>
      <c r="M327" s="1208">
        <f t="shared" si="3"/>
        <v>0</v>
      </c>
      <c r="N327" s="1205"/>
      <c r="O327" s="1205"/>
      <c r="P327" s="994"/>
      <c r="Q327" s="994"/>
      <c r="R327" s="994"/>
      <c r="S327" s="994"/>
      <c r="T327" s="1214"/>
      <c r="U327" s="1205"/>
      <c r="V327" s="1205"/>
      <c r="W327" s="1205"/>
      <c r="X327" s="1205"/>
      <c r="Y327" s="1206">
        <f t="shared" si="4"/>
        <v>0</v>
      </c>
      <c r="Z327" s="1205"/>
      <c r="AA327" s="1205"/>
      <c r="AB327" s="1205"/>
      <c r="AC327" s="1205"/>
      <c r="AD327" s="1205"/>
      <c r="AE327" s="1205"/>
      <c r="AF327" s="1208">
        <f t="shared" si="6"/>
        <v>0</v>
      </c>
      <c r="AG327" s="1205"/>
      <c r="AH327" s="1205"/>
      <c r="AI327" s="994"/>
      <c r="AJ327" s="994"/>
      <c r="AK327" s="994"/>
      <c r="AL327" s="994"/>
      <c r="AM327" s="994"/>
    </row>
    <row r="328">
      <c r="A328" s="1214"/>
      <c r="B328" s="1205"/>
      <c r="C328" s="1205"/>
      <c r="D328" s="1205"/>
      <c r="E328" s="1205"/>
      <c r="F328" s="1206">
        <f t="shared" si="1"/>
        <v>0</v>
      </c>
      <c r="G328" s="1205"/>
      <c r="H328" s="1205"/>
      <c r="I328" s="1205"/>
      <c r="J328" s="1205"/>
      <c r="K328" s="1205"/>
      <c r="L328" s="1205"/>
      <c r="M328" s="1208">
        <f t="shared" si="3"/>
        <v>0</v>
      </c>
      <c r="N328" s="1205"/>
      <c r="O328" s="1205"/>
      <c r="P328" s="994"/>
      <c r="Q328" s="994"/>
      <c r="R328" s="994"/>
      <c r="S328" s="994"/>
      <c r="T328" s="1214"/>
      <c r="U328" s="1205"/>
      <c r="V328" s="1205"/>
      <c r="W328" s="1205"/>
      <c r="X328" s="1205"/>
      <c r="Y328" s="1206">
        <f t="shared" si="4"/>
        <v>0</v>
      </c>
      <c r="Z328" s="1205"/>
      <c r="AA328" s="1205"/>
      <c r="AB328" s="1205"/>
      <c r="AC328" s="1205"/>
      <c r="AD328" s="1205"/>
      <c r="AE328" s="1205"/>
      <c r="AF328" s="1208">
        <f t="shared" si="6"/>
        <v>0</v>
      </c>
      <c r="AG328" s="1205"/>
      <c r="AH328" s="1205"/>
      <c r="AI328" s="994"/>
      <c r="AJ328" s="994"/>
      <c r="AK328" s="994"/>
      <c r="AL328" s="994"/>
      <c r="AM328" s="994"/>
    </row>
    <row r="329">
      <c r="A329" s="1214"/>
      <c r="B329" s="1205"/>
      <c r="C329" s="1205"/>
      <c r="D329" s="1205"/>
      <c r="E329" s="1205"/>
      <c r="F329" s="1206">
        <f t="shared" si="1"/>
        <v>0</v>
      </c>
      <c r="G329" s="1205"/>
      <c r="H329" s="1205"/>
      <c r="I329" s="1205"/>
      <c r="J329" s="1205"/>
      <c r="K329" s="1205"/>
      <c r="L329" s="1205"/>
      <c r="M329" s="1208">
        <f t="shared" si="3"/>
        <v>0</v>
      </c>
      <c r="N329" s="1205"/>
      <c r="O329" s="1205"/>
      <c r="P329" s="994"/>
      <c r="Q329" s="994"/>
      <c r="R329" s="994"/>
      <c r="S329" s="994"/>
      <c r="T329" s="1214"/>
      <c r="U329" s="1205"/>
      <c r="V329" s="1205"/>
      <c r="W329" s="1205"/>
      <c r="X329" s="1205"/>
      <c r="Y329" s="1206">
        <f t="shared" si="4"/>
        <v>0</v>
      </c>
      <c r="Z329" s="1205"/>
      <c r="AA329" s="1205"/>
      <c r="AB329" s="1205"/>
      <c r="AC329" s="1205"/>
      <c r="AD329" s="1205"/>
      <c r="AE329" s="1205"/>
      <c r="AF329" s="1208">
        <f t="shared" si="6"/>
        <v>0</v>
      </c>
      <c r="AG329" s="1205"/>
      <c r="AH329" s="1205"/>
      <c r="AI329" s="994"/>
      <c r="AJ329" s="994"/>
      <c r="AK329" s="994"/>
      <c r="AL329" s="994"/>
      <c r="AM329" s="994"/>
    </row>
    <row r="330">
      <c r="A330" s="1214"/>
      <c r="B330" s="1205"/>
      <c r="C330" s="1205"/>
      <c r="D330" s="1205"/>
      <c r="E330" s="1205"/>
      <c r="F330" s="1206">
        <f t="shared" si="1"/>
        <v>0</v>
      </c>
      <c r="G330" s="1205"/>
      <c r="H330" s="1205"/>
      <c r="I330" s="1205"/>
      <c r="J330" s="1205"/>
      <c r="K330" s="1205"/>
      <c r="L330" s="1205"/>
      <c r="M330" s="1208">
        <f t="shared" si="3"/>
        <v>0</v>
      </c>
      <c r="N330" s="1205"/>
      <c r="O330" s="1205"/>
      <c r="P330" s="994"/>
      <c r="Q330" s="994"/>
      <c r="R330" s="994"/>
      <c r="S330" s="994"/>
      <c r="T330" s="1214"/>
      <c r="U330" s="1205"/>
      <c r="V330" s="1205"/>
      <c r="W330" s="1205"/>
      <c r="X330" s="1205"/>
      <c r="Y330" s="1206">
        <f t="shared" si="4"/>
        <v>0</v>
      </c>
      <c r="Z330" s="1205"/>
      <c r="AA330" s="1205"/>
      <c r="AB330" s="1205"/>
      <c r="AC330" s="1205"/>
      <c r="AD330" s="1205"/>
      <c r="AE330" s="1205"/>
      <c r="AF330" s="1208">
        <f t="shared" si="6"/>
        <v>0</v>
      </c>
      <c r="AG330" s="1205"/>
      <c r="AH330" s="1205"/>
      <c r="AI330" s="994"/>
      <c r="AJ330" s="994"/>
      <c r="AK330" s="994"/>
      <c r="AL330" s="994"/>
      <c r="AM330" s="994"/>
    </row>
    <row r="331">
      <c r="A331" s="1214"/>
      <c r="B331" s="1205"/>
      <c r="C331" s="1205"/>
      <c r="D331" s="1205"/>
      <c r="E331" s="1205"/>
      <c r="F331" s="1206">
        <f t="shared" si="1"/>
        <v>0</v>
      </c>
      <c r="G331" s="1205"/>
      <c r="H331" s="1205"/>
      <c r="I331" s="1205"/>
      <c r="J331" s="1205"/>
      <c r="K331" s="1205"/>
      <c r="L331" s="1205"/>
      <c r="M331" s="1208">
        <f t="shared" si="3"/>
        <v>0</v>
      </c>
      <c r="N331" s="1205"/>
      <c r="O331" s="1205"/>
      <c r="P331" s="994"/>
      <c r="Q331" s="994"/>
      <c r="R331" s="994"/>
      <c r="S331" s="994"/>
      <c r="T331" s="1214"/>
      <c r="U331" s="1205"/>
      <c r="V331" s="1205"/>
      <c r="W331" s="1205"/>
      <c r="X331" s="1205"/>
      <c r="Y331" s="1206">
        <f t="shared" si="4"/>
        <v>0</v>
      </c>
      <c r="Z331" s="1205"/>
      <c r="AA331" s="1205"/>
      <c r="AB331" s="1205"/>
      <c r="AC331" s="1205"/>
      <c r="AD331" s="1205"/>
      <c r="AE331" s="1205"/>
      <c r="AF331" s="1208">
        <f t="shared" si="6"/>
        <v>0</v>
      </c>
      <c r="AG331" s="1205"/>
      <c r="AH331" s="1205"/>
      <c r="AI331" s="994"/>
      <c r="AJ331" s="994"/>
      <c r="AK331" s="994"/>
      <c r="AL331" s="994"/>
      <c r="AM331" s="994"/>
    </row>
    <row r="332">
      <c r="A332" s="1214"/>
      <c r="B332" s="1205"/>
      <c r="C332" s="1205"/>
      <c r="D332" s="1205"/>
      <c r="E332" s="1205"/>
      <c r="F332" s="1206">
        <f t="shared" si="1"/>
        <v>0</v>
      </c>
      <c r="G332" s="1205"/>
      <c r="H332" s="1205"/>
      <c r="I332" s="1205"/>
      <c r="J332" s="1205"/>
      <c r="K332" s="1205"/>
      <c r="L332" s="1205"/>
      <c r="M332" s="1208">
        <f t="shared" si="3"/>
        <v>0</v>
      </c>
      <c r="N332" s="1205"/>
      <c r="O332" s="1205"/>
      <c r="P332" s="994"/>
      <c r="Q332" s="994"/>
      <c r="R332" s="994"/>
      <c r="S332" s="994"/>
      <c r="T332" s="1214"/>
      <c r="U332" s="1205"/>
      <c r="V332" s="1205"/>
      <c r="W332" s="1205"/>
      <c r="X332" s="1205"/>
      <c r="Y332" s="1206">
        <f t="shared" si="4"/>
        <v>0</v>
      </c>
      <c r="Z332" s="1205"/>
      <c r="AA332" s="1205"/>
      <c r="AB332" s="1205"/>
      <c r="AC332" s="1205"/>
      <c r="AD332" s="1205"/>
      <c r="AE332" s="1205"/>
      <c r="AF332" s="1208">
        <f t="shared" si="6"/>
        <v>0</v>
      </c>
      <c r="AG332" s="1205"/>
      <c r="AH332" s="1205"/>
      <c r="AI332" s="994"/>
      <c r="AJ332" s="994"/>
      <c r="AK332" s="994"/>
      <c r="AL332" s="994"/>
      <c r="AM332" s="994"/>
    </row>
    <row r="333">
      <c r="A333" s="1214"/>
      <c r="B333" s="1205"/>
      <c r="C333" s="1205"/>
      <c r="D333" s="1205"/>
      <c r="E333" s="1205"/>
      <c r="F333" s="1206">
        <f t="shared" si="1"/>
        <v>0</v>
      </c>
      <c r="G333" s="1205"/>
      <c r="H333" s="1205"/>
      <c r="I333" s="1205"/>
      <c r="J333" s="1205"/>
      <c r="K333" s="1205"/>
      <c r="L333" s="1205"/>
      <c r="M333" s="1208">
        <f t="shared" si="3"/>
        <v>0</v>
      </c>
      <c r="N333" s="1205"/>
      <c r="O333" s="1205"/>
      <c r="P333" s="994"/>
      <c r="Q333" s="994"/>
      <c r="R333" s="994"/>
      <c r="S333" s="994"/>
      <c r="T333" s="1214"/>
      <c r="U333" s="1205"/>
      <c r="V333" s="1205"/>
      <c r="W333" s="1205"/>
      <c r="X333" s="1205"/>
      <c r="Y333" s="1206">
        <f t="shared" si="4"/>
        <v>0</v>
      </c>
      <c r="Z333" s="1205"/>
      <c r="AA333" s="1205"/>
      <c r="AB333" s="1205"/>
      <c r="AC333" s="1205"/>
      <c r="AD333" s="1205"/>
      <c r="AE333" s="1205"/>
      <c r="AF333" s="1208">
        <f t="shared" si="6"/>
        <v>0</v>
      </c>
      <c r="AG333" s="1205"/>
      <c r="AH333" s="1205"/>
      <c r="AI333" s="994"/>
      <c r="AJ333" s="994"/>
      <c r="AK333" s="994"/>
      <c r="AL333" s="994"/>
      <c r="AM333" s="994"/>
    </row>
    <row r="334">
      <c r="A334" s="1214"/>
      <c r="B334" s="1205"/>
      <c r="C334" s="1205"/>
      <c r="D334" s="1205"/>
      <c r="E334" s="1205"/>
      <c r="F334" s="1206">
        <f t="shared" si="1"/>
        <v>0</v>
      </c>
      <c r="G334" s="1205"/>
      <c r="H334" s="1205"/>
      <c r="I334" s="1205"/>
      <c r="J334" s="1205"/>
      <c r="K334" s="1205"/>
      <c r="L334" s="1205"/>
      <c r="M334" s="1208">
        <f t="shared" si="3"/>
        <v>0</v>
      </c>
      <c r="N334" s="1205"/>
      <c r="O334" s="1205"/>
      <c r="P334" s="994"/>
      <c r="Q334" s="994"/>
      <c r="R334" s="994"/>
      <c r="S334" s="994"/>
      <c r="T334" s="1214"/>
      <c r="U334" s="1205"/>
      <c r="V334" s="1205"/>
      <c r="W334" s="1205"/>
      <c r="X334" s="1205"/>
      <c r="Y334" s="1206">
        <f t="shared" si="4"/>
        <v>0</v>
      </c>
      <c r="Z334" s="1205"/>
      <c r="AA334" s="1205"/>
      <c r="AB334" s="1205"/>
      <c r="AC334" s="1205"/>
      <c r="AD334" s="1205"/>
      <c r="AE334" s="1205"/>
      <c r="AF334" s="1208">
        <f t="shared" si="6"/>
        <v>0</v>
      </c>
      <c r="AG334" s="1205"/>
      <c r="AH334" s="1205"/>
      <c r="AI334" s="994"/>
      <c r="AJ334" s="994"/>
      <c r="AK334" s="994"/>
      <c r="AL334" s="994"/>
      <c r="AM334" s="994"/>
    </row>
    <row r="335">
      <c r="A335" s="1214"/>
      <c r="B335" s="1205"/>
      <c r="C335" s="1205"/>
      <c r="D335" s="1205"/>
      <c r="E335" s="1205"/>
      <c r="F335" s="1206">
        <f t="shared" si="1"/>
        <v>0</v>
      </c>
      <c r="G335" s="1205"/>
      <c r="H335" s="1205"/>
      <c r="I335" s="1205"/>
      <c r="J335" s="1205"/>
      <c r="K335" s="1205"/>
      <c r="L335" s="1205"/>
      <c r="M335" s="1208">
        <f t="shared" si="3"/>
        <v>0</v>
      </c>
      <c r="N335" s="1205"/>
      <c r="O335" s="1205"/>
      <c r="P335" s="994"/>
      <c r="Q335" s="994"/>
      <c r="R335" s="994"/>
      <c r="S335" s="994"/>
      <c r="T335" s="1214"/>
      <c r="U335" s="1205"/>
      <c r="V335" s="1205"/>
      <c r="W335" s="1205"/>
      <c r="X335" s="1205"/>
      <c r="Y335" s="1206">
        <f t="shared" si="4"/>
        <v>0</v>
      </c>
      <c r="Z335" s="1205"/>
      <c r="AA335" s="1205"/>
      <c r="AB335" s="1205"/>
      <c r="AC335" s="1205"/>
      <c r="AD335" s="1205"/>
      <c r="AE335" s="1205"/>
      <c r="AF335" s="1208">
        <f t="shared" si="6"/>
        <v>0</v>
      </c>
      <c r="AG335" s="1205"/>
      <c r="AH335" s="1205"/>
      <c r="AI335" s="994"/>
      <c r="AJ335" s="994"/>
      <c r="AK335" s="994"/>
      <c r="AL335" s="994"/>
      <c r="AM335" s="994"/>
    </row>
    <row r="336">
      <c r="A336" s="1214"/>
      <c r="B336" s="1205"/>
      <c r="C336" s="1205"/>
      <c r="D336" s="1205"/>
      <c r="E336" s="1205"/>
      <c r="F336" s="1206">
        <f t="shared" si="1"/>
        <v>0</v>
      </c>
      <c r="G336" s="1205"/>
      <c r="H336" s="1205"/>
      <c r="I336" s="1205"/>
      <c r="J336" s="1205"/>
      <c r="K336" s="1205"/>
      <c r="L336" s="1205"/>
      <c r="M336" s="1208">
        <f t="shared" si="3"/>
        <v>0</v>
      </c>
      <c r="N336" s="1205"/>
      <c r="O336" s="1205"/>
      <c r="P336" s="994"/>
      <c r="Q336" s="994"/>
      <c r="R336" s="994"/>
      <c r="S336" s="994"/>
      <c r="T336" s="1214"/>
      <c r="U336" s="1205"/>
      <c r="V336" s="1205"/>
      <c r="W336" s="1205"/>
      <c r="X336" s="1205"/>
      <c r="Y336" s="1206">
        <f t="shared" si="4"/>
        <v>0</v>
      </c>
      <c r="Z336" s="1205"/>
      <c r="AA336" s="1205"/>
      <c r="AB336" s="1205"/>
      <c r="AC336" s="1205"/>
      <c r="AD336" s="1205"/>
      <c r="AE336" s="1205"/>
      <c r="AF336" s="1208">
        <f t="shared" si="6"/>
        <v>0</v>
      </c>
      <c r="AG336" s="1205"/>
      <c r="AH336" s="1205"/>
      <c r="AI336" s="994"/>
      <c r="AJ336" s="994"/>
      <c r="AK336" s="994"/>
      <c r="AL336" s="994"/>
      <c r="AM336" s="994"/>
    </row>
    <row r="337">
      <c r="A337" s="1214"/>
      <c r="B337" s="1205"/>
      <c r="C337" s="1205"/>
      <c r="D337" s="1205"/>
      <c r="E337" s="1205"/>
      <c r="F337" s="1206">
        <f t="shared" si="1"/>
        <v>0</v>
      </c>
      <c r="G337" s="1205"/>
      <c r="H337" s="1205"/>
      <c r="I337" s="1205"/>
      <c r="J337" s="1205"/>
      <c r="K337" s="1205"/>
      <c r="L337" s="1205"/>
      <c r="M337" s="1208">
        <f t="shared" si="3"/>
        <v>0</v>
      </c>
      <c r="N337" s="1205"/>
      <c r="O337" s="1205"/>
      <c r="P337" s="994"/>
      <c r="Q337" s="994"/>
      <c r="R337" s="994"/>
      <c r="S337" s="994"/>
      <c r="T337" s="1214"/>
      <c r="U337" s="1205"/>
      <c r="V337" s="1205"/>
      <c r="W337" s="1205"/>
      <c r="X337" s="1205"/>
      <c r="Y337" s="1206">
        <f t="shared" si="4"/>
        <v>0</v>
      </c>
      <c r="Z337" s="1205"/>
      <c r="AA337" s="1205"/>
      <c r="AB337" s="1205"/>
      <c r="AC337" s="1205"/>
      <c r="AD337" s="1205"/>
      <c r="AE337" s="1205"/>
      <c r="AF337" s="1208">
        <f t="shared" si="6"/>
        <v>0</v>
      </c>
      <c r="AG337" s="1205"/>
      <c r="AH337" s="1205"/>
      <c r="AI337" s="994"/>
      <c r="AJ337" s="994"/>
      <c r="AK337" s="994"/>
      <c r="AL337" s="994"/>
      <c r="AM337" s="994"/>
    </row>
    <row r="338">
      <c r="A338" s="1214"/>
      <c r="B338" s="1205"/>
      <c r="C338" s="1205"/>
      <c r="D338" s="1205"/>
      <c r="E338" s="1205"/>
      <c r="F338" s="1206">
        <f t="shared" si="1"/>
        <v>0</v>
      </c>
      <c r="G338" s="1205"/>
      <c r="H338" s="1205"/>
      <c r="I338" s="1205"/>
      <c r="J338" s="1205"/>
      <c r="K338" s="1205"/>
      <c r="L338" s="1205"/>
      <c r="M338" s="1208">
        <f t="shared" si="3"/>
        <v>0</v>
      </c>
      <c r="N338" s="1205"/>
      <c r="O338" s="1205"/>
      <c r="P338" s="994"/>
      <c r="Q338" s="994"/>
      <c r="R338" s="994"/>
      <c r="S338" s="994"/>
      <c r="T338" s="1214"/>
      <c r="U338" s="1205"/>
      <c r="V338" s="1205"/>
      <c r="W338" s="1205"/>
      <c r="X338" s="1205"/>
      <c r="Y338" s="1206">
        <f t="shared" si="4"/>
        <v>0</v>
      </c>
      <c r="Z338" s="1205"/>
      <c r="AA338" s="1205"/>
      <c r="AB338" s="1205"/>
      <c r="AC338" s="1205"/>
      <c r="AD338" s="1205"/>
      <c r="AE338" s="1205"/>
      <c r="AF338" s="1208">
        <f t="shared" si="6"/>
        <v>0</v>
      </c>
      <c r="AG338" s="1205"/>
      <c r="AH338" s="1205"/>
      <c r="AI338" s="994"/>
      <c r="AJ338" s="994"/>
      <c r="AK338" s="994"/>
      <c r="AL338" s="994"/>
      <c r="AM338" s="994"/>
    </row>
    <row r="339">
      <c r="A339" s="1214"/>
      <c r="B339" s="1205"/>
      <c r="C339" s="1205"/>
      <c r="D339" s="1205"/>
      <c r="E339" s="1205"/>
      <c r="F339" s="1206">
        <f t="shared" si="1"/>
        <v>0</v>
      </c>
      <c r="G339" s="1205"/>
      <c r="H339" s="1205"/>
      <c r="I339" s="1205"/>
      <c r="J339" s="1205"/>
      <c r="K339" s="1205"/>
      <c r="L339" s="1205"/>
      <c r="M339" s="1208">
        <f t="shared" si="3"/>
        <v>0</v>
      </c>
      <c r="N339" s="1205"/>
      <c r="O339" s="1205"/>
      <c r="P339" s="994"/>
      <c r="Q339" s="994"/>
      <c r="R339" s="994"/>
      <c r="S339" s="994"/>
      <c r="T339" s="1214"/>
      <c r="U339" s="1205"/>
      <c r="V339" s="1205"/>
      <c r="W339" s="1205"/>
      <c r="X339" s="1205"/>
      <c r="Y339" s="1206">
        <f t="shared" si="4"/>
        <v>0</v>
      </c>
      <c r="Z339" s="1205"/>
      <c r="AA339" s="1205"/>
      <c r="AB339" s="1205"/>
      <c r="AC339" s="1205"/>
      <c r="AD339" s="1205"/>
      <c r="AE339" s="1205"/>
      <c r="AF339" s="1208">
        <f t="shared" si="6"/>
        <v>0</v>
      </c>
      <c r="AG339" s="1205"/>
      <c r="AH339" s="1205"/>
      <c r="AI339" s="994"/>
      <c r="AJ339" s="994"/>
      <c r="AK339" s="994"/>
      <c r="AL339" s="994"/>
      <c r="AM339" s="994"/>
    </row>
    <row r="340">
      <c r="A340" s="1214"/>
      <c r="B340" s="1205"/>
      <c r="C340" s="1205"/>
      <c r="D340" s="1205"/>
      <c r="E340" s="1205"/>
      <c r="F340" s="1206">
        <f t="shared" si="1"/>
        <v>0</v>
      </c>
      <c r="G340" s="1205"/>
      <c r="H340" s="1205"/>
      <c r="I340" s="1205"/>
      <c r="J340" s="1205"/>
      <c r="K340" s="1205"/>
      <c r="L340" s="1205"/>
      <c r="M340" s="1208">
        <f t="shared" si="3"/>
        <v>0</v>
      </c>
      <c r="N340" s="1205"/>
      <c r="O340" s="1205"/>
      <c r="P340" s="994"/>
      <c r="Q340" s="994"/>
      <c r="R340" s="994"/>
      <c r="S340" s="994"/>
      <c r="T340" s="1214"/>
      <c r="U340" s="1205"/>
      <c r="V340" s="1205"/>
      <c r="W340" s="1205"/>
      <c r="X340" s="1205"/>
      <c r="Y340" s="1206">
        <f t="shared" si="4"/>
        <v>0</v>
      </c>
      <c r="Z340" s="1205"/>
      <c r="AA340" s="1205"/>
      <c r="AB340" s="1205"/>
      <c r="AC340" s="1205"/>
      <c r="AD340" s="1205"/>
      <c r="AE340" s="1205"/>
      <c r="AF340" s="1208">
        <f t="shared" si="6"/>
        <v>0</v>
      </c>
      <c r="AG340" s="1205"/>
      <c r="AH340" s="1205"/>
      <c r="AI340" s="994"/>
      <c r="AJ340" s="994"/>
      <c r="AK340" s="994"/>
      <c r="AL340" s="994"/>
      <c r="AM340" s="994"/>
    </row>
    <row r="341">
      <c r="A341" s="1214"/>
      <c r="B341" s="1205"/>
      <c r="C341" s="1205"/>
      <c r="D341" s="1205"/>
      <c r="E341" s="1205"/>
      <c r="F341" s="1206">
        <f t="shared" si="1"/>
        <v>0</v>
      </c>
      <c r="G341" s="1205"/>
      <c r="H341" s="1205"/>
      <c r="I341" s="1205"/>
      <c r="J341" s="1205"/>
      <c r="K341" s="1205"/>
      <c r="L341" s="1205"/>
      <c r="M341" s="1208">
        <f t="shared" si="3"/>
        <v>0</v>
      </c>
      <c r="N341" s="1205"/>
      <c r="O341" s="1205"/>
      <c r="P341" s="994"/>
      <c r="Q341" s="994"/>
      <c r="R341" s="994"/>
      <c r="S341" s="994"/>
      <c r="T341" s="1214"/>
      <c r="U341" s="1205"/>
      <c r="V341" s="1205"/>
      <c r="W341" s="1205"/>
      <c r="X341" s="1205"/>
      <c r="Y341" s="1206">
        <f t="shared" si="4"/>
        <v>0</v>
      </c>
      <c r="Z341" s="1205"/>
      <c r="AA341" s="1205"/>
      <c r="AB341" s="1205"/>
      <c r="AC341" s="1205"/>
      <c r="AD341" s="1205"/>
      <c r="AE341" s="1205"/>
      <c r="AF341" s="1208">
        <f t="shared" si="6"/>
        <v>0</v>
      </c>
      <c r="AG341" s="1205"/>
      <c r="AH341" s="1205"/>
      <c r="AI341" s="994"/>
      <c r="AJ341" s="994"/>
      <c r="AK341" s="994"/>
      <c r="AL341" s="994"/>
      <c r="AM341" s="994"/>
    </row>
    <row r="342">
      <c r="A342" s="1214"/>
      <c r="B342" s="1205"/>
      <c r="C342" s="1205"/>
      <c r="D342" s="1205"/>
      <c r="E342" s="1205"/>
      <c r="F342" s="1206">
        <f t="shared" si="1"/>
        <v>0</v>
      </c>
      <c r="G342" s="1205"/>
      <c r="H342" s="1205"/>
      <c r="I342" s="1205"/>
      <c r="J342" s="1205"/>
      <c r="K342" s="1205"/>
      <c r="L342" s="1205"/>
      <c r="M342" s="1208">
        <f t="shared" si="3"/>
        <v>0</v>
      </c>
      <c r="N342" s="1205"/>
      <c r="O342" s="1205"/>
      <c r="P342" s="994"/>
      <c r="Q342" s="994"/>
      <c r="R342" s="994"/>
      <c r="S342" s="994"/>
      <c r="T342" s="1214"/>
      <c r="U342" s="1205"/>
      <c r="V342" s="1205"/>
      <c r="W342" s="1205"/>
      <c r="X342" s="1205"/>
      <c r="Y342" s="1206">
        <f t="shared" si="4"/>
        <v>0</v>
      </c>
      <c r="Z342" s="1205"/>
      <c r="AA342" s="1205"/>
      <c r="AB342" s="1205"/>
      <c r="AC342" s="1205"/>
      <c r="AD342" s="1205"/>
      <c r="AE342" s="1205"/>
      <c r="AF342" s="1208">
        <f t="shared" si="6"/>
        <v>0</v>
      </c>
      <c r="AG342" s="1205"/>
      <c r="AH342" s="1205"/>
      <c r="AI342" s="994"/>
      <c r="AJ342" s="994"/>
      <c r="AK342" s="994"/>
      <c r="AL342" s="994"/>
      <c r="AM342" s="994"/>
    </row>
    <row r="343">
      <c r="A343" s="1214"/>
      <c r="B343" s="1205"/>
      <c r="C343" s="1205"/>
      <c r="D343" s="1205"/>
      <c r="E343" s="1205"/>
      <c r="F343" s="1206">
        <f t="shared" si="1"/>
        <v>0</v>
      </c>
      <c r="G343" s="1205"/>
      <c r="H343" s="1205"/>
      <c r="I343" s="1205"/>
      <c r="J343" s="1205"/>
      <c r="K343" s="1205"/>
      <c r="L343" s="1205"/>
      <c r="M343" s="1208">
        <f t="shared" si="3"/>
        <v>0</v>
      </c>
      <c r="N343" s="1205"/>
      <c r="O343" s="1205"/>
      <c r="P343" s="994"/>
      <c r="Q343" s="994"/>
      <c r="R343" s="994"/>
      <c r="S343" s="994"/>
      <c r="T343" s="1214"/>
      <c r="U343" s="1205"/>
      <c r="V343" s="1205"/>
      <c r="W343" s="1205"/>
      <c r="X343" s="1205"/>
      <c r="Y343" s="1206">
        <f t="shared" si="4"/>
        <v>0</v>
      </c>
      <c r="Z343" s="1205"/>
      <c r="AA343" s="1205"/>
      <c r="AB343" s="1205"/>
      <c r="AC343" s="1205"/>
      <c r="AD343" s="1205"/>
      <c r="AE343" s="1205"/>
      <c r="AF343" s="1208">
        <f t="shared" si="6"/>
        <v>0</v>
      </c>
      <c r="AG343" s="1205"/>
      <c r="AH343" s="1205"/>
      <c r="AI343" s="994"/>
      <c r="AJ343" s="994"/>
      <c r="AK343" s="994"/>
      <c r="AL343" s="994"/>
      <c r="AM343" s="994"/>
    </row>
    <row r="344">
      <c r="A344" s="1214"/>
      <c r="B344" s="1205"/>
      <c r="C344" s="1205"/>
      <c r="D344" s="1205"/>
      <c r="E344" s="1205"/>
      <c r="F344" s="1206">
        <f t="shared" si="1"/>
        <v>0</v>
      </c>
      <c r="G344" s="1205"/>
      <c r="H344" s="1205"/>
      <c r="I344" s="1205"/>
      <c r="J344" s="1205"/>
      <c r="K344" s="1205"/>
      <c r="L344" s="1205"/>
      <c r="M344" s="1208">
        <f t="shared" si="3"/>
        <v>0</v>
      </c>
      <c r="N344" s="1205"/>
      <c r="O344" s="1205"/>
      <c r="P344" s="994"/>
      <c r="Q344" s="994"/>
      <c r="R344" s="994"/>
      <c r="S344" s="994"/>
      <c r="T344" s="1214"/>
      <c r="U344" s="1205"/>
      <c r="V344" s="1205"/>
      <c r="W344" s="1205"/>
      <c r="X344" s="1205"/>
      <c r="Y344" s="1206">
        <f t="shared" si="4"/>
        <v>0</v>
      </c>
      <c r="Z344" s="1205"/>
      <c r="AA344" s="1205"/>
      <c r="AB344" s="1205"/>
      <c r="AC344" s="1205"/>
      <c r="AD344" s="1205"/>
      <c r="AE344" s="1205"/>
      <c r="AF344" s="1208">
        <f t="shared" si="6"/>
        <v>0</v>
      </c>
      <c r="AG344" s="1205"/>
      <c r="AH344" s="1205"/>
      <c r="AI344" s="994"/>
      <c r="AJ344" s="994"/>
      <c r="AK344" s="994"/>
      <c r="AL344" s="994"/>
      <c r="AM344" s="994"/>
    </row>
    <row r="345">
      <c r="A345" s="1214"/>
      <c r="B345" s="1205"/>
      <c r="C345" s="1205"/>
      <c r="D345" s="1205"/>
      <c r="E345" s="1205"/>
      <c r="F345" s="1206">
        <f t="shared" si="1"/>
        <v>0</v>
      </c>
      <c r="G345" s="1205"/>
      <c r="H345" s="1205"/>
      <c r="I345" s="1205"/>
      <c r="J345" s="1205"/>
      <c r="K345" s="1205"/>
      <c r="L345" s="1205"/>
      <c r="M345" s="1208">
        <f t="shared" si="3"/>
        <v>0</v>
      </c>
      <c r="N345" s="1205"/>
      <c r="O345" s="1205"/>
      <c r="P345" s="994"/>
      <c r="Q345" s="994"/>
      <c r="R345" s="994"/>
      <c r="S345" s="994"/>
      <c r="T345" s="1214"/>
      <c r="U345" s="1205"/>
      <c r="V345" s="1205"/>
      <c r="W345" s="1205"/>
      <c r="X345" s="1205"/>
      <c r="Y345" s="1206">
        <f t="shared" si="4"/>
        <v>0</v>
      </c>
      <c r="Z345" s="1205"/>
      <c r="AA345" s="1205"/>
      <c r="AB345" s="1205"/>
      <c r="AC345" s="1205"/>
      <c r="AD345" s="1205"/>
      <c r="AE345" s="1205"/>
      <c r="AF345" s="1208">
        <f t="shared" si="6"/>
        <v>0</v>
      </c>
      <c r="AG345" s="1205"/>
      <c r="AH345" s="1205"/>
      <c r="AI345" s="994"/>
      <c r="AJ345" s="994"/>
      <c r="AK345" s="994"/>
      <c r="AL345" s="994"/>
      <c r="AM345" s="994"/>
    </row>
    <row r="346">
      <c r="A346" s="1214"/>
      <c r="B346" s="1205"/>
      <c r="C346" s="1205"/>
      <c r="D346" s="1205"/>
      <c r="E346" s="1205"/>
      <c r="F346" s="1206">
        <f t="shared" si="1"/>
        <v>0</v>
      </c>
      <c r="G346" s="1205"/>
      <c r="H346" s="1205"/>
      <c r="I346" s="1205"/>
      <c r="J346" s="1205"/>
      <c r="K346" s="1205"/>
      <c r="L346" s="1205"/>
      <c r="M346" s="1208">
        <f t="shared" si="3"/>
        <v>0</v>
      </c>
      <c r="N346" s="1205"/>
      <c r="O346" s="1205"/>
      <c r="P346" s="994"/>
      <c r="Q346" s="994"/>
      <c r="R346" s="994"/>
      <c r="S346" s="994"/>
      <c r="T346" s="1214"/>
      <c r="U346" s="1205"/>
      <c r="V346" s="1205"/>
      <c r="W346" s="1205"/>
      <c r="X346" s="1205"/>
      <c r="Y346" s="1206">
        <f t="shared" si="4"/>
        <v>0</v>
      </c>
      <c r="Z346" s="1205"/>
      <c r="AA346" s="1205"/>
      <c r="AB346" s="1205"/>
      <c r="AC346" s="1205"/>
      <c r="AD346" s="1205"/>
      <c r="AE346" s="1205"/>
      <c r="AF346" s="1208">
        <f t="shared" si="6"/>
        <v>0</v>
      </c>
      <c r="AG346" s="1205"/>
      <c r="AH346" s="1205"/>
      <c r="AI346" s="994"/>
      <c r="AJ346" s="994"/>
      <c r="AK346" s="994"/>
      <c r="AL346" s="994"/>
      <c r="AM346" s="994"/>
    </row>
    <row r="347">
      <c r="A347" s="1214"/>
      <c r="B347" s="1205"/>
      <c r="C347" s="1205"/>
      <c r="D347" s="1205"/>
      <c r="E347" s="1205"/>
      <c r="F347" s="1206">
        <f t="shared" si="1"/>
        <v>0</v>
      </c>
      <c r="G347" s="1205"/>
      <c r="H347" s="1205"/>
      <c r="I347" s="1205"/>
      <c r="J347" s="1205"/>
      <c r="K347" s="1205"/>
      <c r="L347" s="1205"/>
      <c r="M347" s="1208">
        <f t="shared" si="3"/>
        <v>0</v>
      </c>
      <c r="N347" s="1205"/>
      <c r="O347" s="1205"/>
      <c r="P347" s="994"/>
      <c r="Q347" s="994"/>
      <c r="R347" s="994"/>
      <c r="S347" s="994"/>
      <c r="T347" s="1214"/>
      <c r="U347" s="1205"/>
      <c r="V347" s="1205"/>
      <c r="W347" s="1205"/>
      <c r="X347" s="1205"/>
      <c r="Y347" s="1206">
        <f t="shared" si="4"/>
        <v>0</v>
      </c>
      <c r="Z347" s="1205"/>
      <c r="AA347" s="1205"/>
      <c r="AB347" s="1205"/>
      <c r="AC347" s="1205"/>
      <c r="AD347" s="1205"/>
      <c r="AE347" s="1205"/>
      <c r="AF347" s="1208">
        <f t="shared" si="6"/>
        <v>0</v>
      </c>
      <c r="AG347" s="1205"/>
      <c r="AH347" s="1205"/>
      <c r="AI347" s="994"/>
      <c r="AJ347" s="994"/>
      <c r="AK347" s="994"/>
      <c r="AL347" s="994"/>
      <c r="AM347" s="994"/>
    </row>
    <row r="348">
      <c r="A348" s="1214"/>
      <c r="B348" s="1205"/>
      <c r="C348" s="1205"/>
      <c r="D348" s="1205"/>
      <c r="E348" s="1205"/>
      <c r="F348" s="1206">
        <f t="shared" si="1"/>
        <v>0</v>
      </c>
      <c r="G348" s="1205"/>
      <c r="H348" s="1205"/>
      <c r="I348" s="1205"/>
      <c r="J348" s="1205"/>
      <c r="K348" s="1205"/>
      <c r="L348" s="1205"/>
      <c r="M348" s="1208">
        <f t="shared" si="3"/>
        <v>0</v>
      </c>
      <c r="N348" s="1205"/>
      <c r="O348" s="1205"/>
      <c r="P348" s="994"/>
      <c r="Q348" s="994"/>
      <c r="R348" s="994"/>
      <c r="S348" s="994"/>
      <c r="T348" s="1214"/>
      <c r="U348" s="1205"/>
      <c r="V348" s="1205"/>
      <c r="W348" s="1205"/>
      <c r="X348" s="1205"/>
      <c r="Y348" s="1206">
        <f t="shared" si="4"/>
        <v>0</v>
      </c>
      <c r="Z348" s="1205"/>
      <c r="AA348" s="1205"/>
      <c r="AB348" s="1205"/>
      <c r="AC348" s="1205"/>
      <c r="AD348" s="1205"/>
      <c r="AE348" s="1205"/>
      <c r="AF348" s="1208">
        <f t="shared" si="6"/>
        <v>0</v>
      </c>
      <c r="AG348" s="1205"/>
      <c r="AH348" s="1205"/>
      <c r="AI348" s="994"/>
      <c r="AJ348" s="994"/>
      <c r="AK348" s="994"/>
      <c r="AL348" s="994"/>
      <c r="AM348" s="994"/>
    </row>
    <row r="349">
      <c r="A349" s="1214"/>
      <c r="B349" s="1205"/>
      <c r="C349" s="1205"/>
      <c r="D349" s="1205"/>
      <c r="E349" s="1205"/>
      <c r="F349" s="1206">
        <f t="shared" si="1"/>
        <v>0</v>
      </c>
      <c r="G349" s="1205"/>
      <c r="H349" s="1205"/>
      <c r="I349" s="1205"/>
      <c r="J349" s="1205"/>
      <c r="K349" s="1205"/>
      <c r="L349" s="1205"/>
      <c r="M349" s="1208">
        <f t="shared" si="3"/>
        <v>0</v>
      </c>
      <c r="N349" s="1205"/>
      <c r="O349" s="1205"/>
      <c r="P349" s="994"/>
      <c r="Q349" s="994"/>
      <c r="R349" s="994"/>
      <c r="S349" s="994"/>
      <c r="T349" s="1214"/>
      <c r="U349" s="1205"/>
      <c r="V349" s="1205"/>
      <c r="W349" s="1205"/>
      <c r="X349" s="1205"/>
      <c r="Y349" s="1206">
        <f t="shared" si="4"/>
        <v>0</v>
      </c>
      <c r="Z349" s="1205"/>
      <c r="AA349" s="1205"/>
      <c r="AB349" s="1205"/>
      <c r="AC349" s="1205"/>
      <c r="AD349" s="1205"/>
      <c r="AE349" s="1205"/>
      <c r="AF349" s="1208">
        <f t="shared" si="6"/>
        <v>0</v>
      </c>
      <c r="AG349" s="1205"/>
      <c r="AH349" s="1205"/>
      <c r="AI349" s="994"/>
      <c r="AJ349" s="994"/>
      <c r="AK349" s="994"/>
      <c r="AL349" s="994"/>
      <c r="AM349" s="994"/>
    </row>
    <row r="350">
      <c r="A350" s="1214"/>
      <c r="B350" s="1205"/>
      <c r="C350" s="1205"/>
      <c r="D350" s="1205"/>
      <c r="E350" s="1205"/>
      <c r="F350" s="1206">
        <f t="shared" si="1"/>
        <v>0</v>
      </c>
      <c r="G350" s="1205"/>
      <c r="H350" s="1205"/>
      <c r="I350" s="1205"/>
      <c r="J350" s="1205"/>
      <c r="K350" s="1205"/>
      <c r="L350" s="1205"/>
      <c r="M350" s="1208">
        <f t="shared" si="3"/>
        <v>0</v>
      </c>
      <c r="N350" s="1205"/>
      <c r="O350" s="1205"/>
      <c r="P350" s="994"/>
      <c r="Q350" s="994"/>
      <c r="R350" s="994"/>
      <c r="S350" s="994"/>
      <c r="T350" s="1214"/>
      <c r="U350" s="1205"/>
      <c r="V350" s="1205"/>
      <c r="W350" s="1205"/>
      <c r="X350" s="1205"/>
      <c r="Y350" s="1206">
        <f t="shared" si="4"/>
        <v>0</v>
      </c>
      <c r="Z350" s="1205"/>
      <c r="AA350" s="1205"/>
      <c r="AB350" s="1205"/>
      <c r="AC350" s="1205"/>
      <c r="AD350" s="1205"/>
      <c r="AE350" s="1205"/>
      <c r="AF350" s="1208">
        <f t="shared" si="6"/>
        <v>0</v>
      </c>
      <c r="AG350" s="1205"/>
      <c r="AH350" s="1205"/>
      <c r="AI350" s="994"/>
      <c r="AJ350" s="994"/>
      <c r="AK350" s="994"/>
      <c r="AL350" s="994"/>
      <c r="AM350" s="994"/>
    </row>
    <row r="351">
      <c r="A351" s="1214"/>
      <c r="B351" s="1205"/>
      <c r="C351" s="1205"/>
      <c r="D351" s="1205"/>
      <c r="E351" s="1205"/>
      <c r="F351" s="1206">
        <f t="shared" si="1"/>
        <v>0</v>
      </c>
      <c r="G351" s="1205"/>
      <c r="H351" s="1205"/>
      <c r="I351" s="1205"/>
      <c r="J351" s="1205"/>
      <c r="K351" s="1205"/>
      <c r="L351" s="1205"/>
      <c r="M351" s="1208">
        <f t="shared" si="3"/>
        <v>0</v>
      </c>
      <c r="N351" s="1205"/>
      <c r="O351" s="1205"/>
      <c r="P351" s="994"/>
      <c r="Q351" s="994"/>
      <c r="R351" s="994"/>
      <c r="S351" s="994"/>
      <c r="T351" s="1214"/>
      <c r="U351" s="1205"/>
      <c r="V351" s="1205"/>
      <c r="W351" s="1205"/>
      <c r="X351" s="1205"/>
      <c r="Y351" s="1206">
        <f t="shared" si="4"/>
        <v>0</v>
      </c>
      <c r="Z351" s="1205"/>
      <c r="AA351" s="1205"/>
      <c r="AB351" s="1205"/>
      <c r="AC351" s="1205"/>
      <c r="AD351" s="1205"/>
      <c r="AE351" s="1205"/>
      <c r="AF351" s="1208">
        <f t="shared" si="6"/>
        <v>0</v>
      </c>
      <c r="AG351" s="1205"/>
      <c r="AH351" s="1205"/>
      <c r="AI351" s="994"/>
      <c r="AJ351" s="994"/>
      <c r="AK351" s="994"/>
      <c r="AL351" s="994"/>
      <c r="AM351" s="994"/>
    </row>
    <row r="352">
      <c r="A352" s="1214"/>
      <c r="B352" s="1205"/>
      <c r="C352" s="1205"/>
      <c r="D352" s="1205"/>
      <c r="E352" s="1205"/>
      <c r="F352" s="1206">
        <f t="shared" si="1"/>
        <v>0</v>
      </c>
      <c r="G352" s="1205"/>
      <c r="H352" s="1205"/>
      <c r="I352" s="1205"/>
      <c r="J352" s="1205"/>
      <c r="K352" s="1205"/>
      <c r="L352" s="1205"/>
      <c r="M352" s="1208">
        <f t="shared" si="3"/>
        <v>0</v>
      </c>
      <c r="N352" s="1205"/>
      <c r="O352" s="1205"/>
      <c r="P352" s="994"/>
      <c r="Q352" s="994"/>
      <c r="R352" s="994"/>
      <c r="S352" s="994"/>
      <c r="T352" s="1214"/>
      <c r="U352" s="1205"/>
      <c r="V352" s="1205"/>
      <c r="W352" s="1205"/>
      <c r="X352" s="1205"/>
      <c r="Y352" s="1206">
        <f t="shared" si="4"/>
        <v>0</v>
      </c>
      <c r="Z352" s="1205"/>
      <c r="AA352" s="1205"/>
      <c r="AB352" s="1205"/>
      <c r="AC352" s="1205"/>
      <c r="AD352" s="1205"/>
      <c r="AE352" s="1205"/>
      <c r="AF352" s="1208">
        <f t="shared" si="6"/>
        <v>0</v>
      </c>
      <c r="AG352" s="1205"/>
      <c r="AH352" s="1205"/>
      <c r="AI352" s="994"/>
      <c r="AJ352" s="994"/>
      <c r="AK352" s="994"/>
      <c r="AL352" s="994"/>
      <c r="AM352" s="994"/>
    </row>
    <row r="353">
      <c r="A353" s="1214"/>
      <c r="B353" s="1205"/>
      <c r="C353" s="1205"/>
      <c r="D353" s="1205"/>
      <c r="E353" s="1205"/>
      <c r="F353" s="1206">
        <f t="shared" si="1"/>
        <v>0</v>
      </c>
      <c r="G353" s="1205"/>
      <c r="H353" s="1205"/>
      <c r="I353" s="1205"/>
      <c r="J353" s="1205"/>
      <c r="K353" s="1205"/>
      <c r="L353" s="1205"/>
      <c r="M353" s="1208">
        <f t="shared" si="3"/>
        <v>0</v>
      </c>
      <c r="N353" s="1205"/>
      <c r="O353" s="1205"/>
      <c r="P353" s="994"/>
      <c r="Q353" s="994"/>
      <c r="R353" s="994"/>
      <c r="S353" s="994"/>
      <c r="T353" s="1214"/>
      <c r="U353" s="1205"/>
      <c r="V353" s="1205"/>
      <c r="W353" s="1205"/>
      <c r="X353" s="1205"/>
      <c r="Y353" s="1206">
        <f t="shared" si="4"/>
        <v>0</v>
      </c>
      <c r="Z353" s="1205"/>
      <c r="AA353" s="1205"/>
      <c r="AB353" s="1205"/>
      <c r="AC353" s="1205"/>
      <c r="AD353" s="1205"/>
      <c r="AE353" s="1205"/>
      <c r="AF353" s="1208">
        <f t="shared" si="6"/>
        <v>0</v>
      </c>
      <c r="AG353" s="1205"/>
      <c r="AH353" s="1205"/>
      <c r="AI353" s="994"/>
      <c r="AJ353" s="994"/>
      <c r="AK353" s="994"/>
      <c r="AL353" s="994"/>
      <c r="AM353" s="994"/>
    </row>
    <row r="354">
      <c r="A354" s="1214"/>
      <c r="B354" s="1205"/>
      <c r="C354" s="1205"/>
      <c r="D354" s="1205"/>
      <c r="E354" s="1205"/>
      <c r="F354" s="1206">
        <f t="shared" si="1"/>
        <v>0</v>
      </c>
      <c r="G354" s="1205"/>
      <c r="H354" s="1205"/>
      <c r="I354" s="1205"/>
      <c r="J354" s="1205"/>
      <c r="K354" s="1205"/>
      <c r="L354" s="1205"/>
      <c r="M354" s="1208">
        <f t="shared" si="3"/>
        <v>0</v>
      </c>
      <c r="N354" s="1205"/>
      <c r="O354" s="1205"/>
      <c r="P354" s="994"/>
      <c r="Q354" s="994"/>
      <c r="R354" s="994"/>
      <c r="S354" s="994"/>
      <c r="T354" s="1214"/>
      <c r="U354" s="1205"/>
      <c r="V354" s="1205"/>
      <c r="W354" s="1205"/>
      <c r="X354" s="1205"/>
      <c r="Y354" s="1206">
        <f t="shared" si="4"/>
        <v>0</v>
      </c>
      <c r="Z354" s="1205"/>
      <c r="AA354" s="1205"/>
      <c r="AB354" s="1205"/>
      <c r="AC354" s="1205"/>
      <c r="AD354" s="1205"/>
      <c r="AE354" s="1205"/>
      <c r="AF354" s="1208">
        <f t="shared" si="6"/>
        <v>0</v>
      </c>
      <c r="AG354" s="1205"/>
      <c r="AH354" s="1205"/>
      <c r="AI354" s="994"/>
      <c r="AJ354" s="994"/>
      <c r="AK354" s="994"/>
      <c r="AL354" s="994"/>
      <c r="AM354" s="994"/>
    </row>
    <row r="355">
      <c r="A355" s="1214"/>
      <c r="B355" s="1205"/>
      <c r="C355" s="1205"/>
      <c r="D355" s="1205"/>
      <c r="E355" s="1205"/>
      <c r="F355" s="1206">
        <f t="shared" si="1"/>
        <v>0</v>
      </c>
      <c r="G355" s="1205"/>
      <c r="H355" s="1205"/>
      <c r="I355" s="1205"/>
      <c r="J355" s="1205"/>
      <c r="K355" s="1205"/>
      <c r="L355" s="1205"/>
      <c r="M355" s="1208">
        <f t="shared" si="3"/>
        <v>0</v>
      </c>
      <c r="N355" s="1205"/>
      <c r="O355" s="1205"/>
      <c r="P355" s="994"/>
      <c r="Q355" s="994"/>
      <c r="R355" s="994"/>
      <c r="S355" s="994"/>
      <c r="T355" s="1214"/>
      <c r="U355" s="1205"/>
      <c r="V355" s="1205"/>
      <c r="W355" s="1205"/>
      <c r="X355" s="1205"/>
      <c r="Y355" s="1206">
        <f t="shared" si="4"/>
        <v>0</v>
      </c>
      <c r="Z355" s="1205"/>
      <c r="AA355" s="1205"/>
      <c r="AB355" s="1205"/>
      <c r="AC355" s="1205"/>
      <c r="AD355" s="1205"/>
      <c r="AE355" s="1205"/>
      <c r="AF355" s="1208">
        <f t="shared" si="6"/>
        <v>0</v>
      </c>
      <c r="AG355" s="1205"/>
      <c r="AH355" s="1205"/>
      <c r="AI355" s="994"/>
      <c r="AJ355" s="994"/>
      <c r="AK355" s="994"/>
      <c r="AL355" s="994"/>
      <c r="AM355" s="994"/>
    </row>
    <row r="356">
      <c r="A356" s="1214"/>
      <c r="B356" s="1205"/>
      <c r="C356" s="1205"/>
      <c r="D356" s="1205"/>
      <c r="E356" s="1205"/>
      <c r="F356" s="1206">
        <f t="shared" si="1"/>
        <v>0</v>
      </c>
      <c r="G356" s="1205"/>
      <c r="H356" s="1205"/>
      <c r="I356" s="1205"/>
      <c r="J356" s="1205"/>
      <c r="K356" s="1205"/>
      <c r="L356" s="1205"/>
      <c r="M356" s="1208">
        <f t="shared" si="3"/>
        <v>0</v>
      </c>
      <c r="N356" s="1205"/>
      <c r="O356" s="1205"/>
      <c r="P356" s="994"/>
      <c r="Q356" s="994"/>
      <c r="R356" s="994"/>
      <c r="S356" s="994"/>
      <c r="T356" s="1214"/>
      <c r="U356" s="1205"/>
      <c r="V356" s="1205"/>
      <c r="W356" s="1205"/>
      <c r="X356" s="1205"/>
      <c r="Y356" s="1206">
        <f t="shared" si="4"/>
        <v>0</v>
      </c>
      <c r="Z356" s="1205"/>
      <c r="AA356" s="1205"/>
      <c r="AB356" s="1205"/>
      <c r="AC356" s="1205"/>
      <c r="AD356" s="1205"/>
      <c r="AE356" s="1205"/>
      <c r="AF356" s="1208">
        <f t="shared" si="6"/>
        <v>0</v>
      </c>
      <c r="AG356" s="1205"/>
      <c r="AH356" s="1205"/>
      <c r="AI356" s="994"/>
      <c r="AJ356" s="994"/>
      <c r="AK356" s="994"/>
      <c r="AL356" s="994"/>
      <c r="AM356" s="994"/>
    </row>
    <row r="357">
      <c r="A357" s="1214"/>
      <c r="B357" s="1205"/>
      <c r="C357" s="1205"/>
      <c r="D357" s="1205"/>
      <c r="E357" s="1205"/>
      <c r="F357" s="1206">
        <f t="shared" si="1"/>
        <v>0</v>
      </c>
      <c r="G357" s="1205"/>
      <c r="H357" s="1205"/>
      <c r="I357" s="1205"/>
      <c r="J357" s="1205"/>
      <c r="K357" s="1205"/>
      <c r="L357" s="1205"/>
      <c r="M357" s="1208">
        <f t="shared" si="3"/>
        <v>0</v>
      </c>
      <c r="N357" s="1205"/>
      <c r="O357" s="1205"/>
      <c r="P357" s="994"/>
      <c r="Q357" s="994"/>
      <c r="R357" s="994"/>
      <c r="S357" s="994"/>
      <c r="T357" s="1214"/>
      <c r="U357" s="1205"/>
      <c r="V357" s="1205"/>
      <c r="W357" s="1205"/>
      <c r="X357" s="1205"/>
      <c r="Y357" s="1206">
        <f t="shared" si="4"/>
        <v>0</v>
      </c>
      <c r="Z357" s="1205"/>
      <c r="AA357" s="1205"/>
      <c r="AB357" s="1205"/>
      <c r="AC357" s="1205"/>
      <c r="AD357" s="1205"/>
      <c r="AE357" s="1205"/>
      <c r="AF357" s="1208">
        <f t="shared" si="6"/>
        <v>0</v>
      </c>
      <c r="AG357" s="1205"/>
      <c r="AH357" s="1205"/>
      <c r="AI357" s="994"/>
      <c r="AJ357" s="994"/>
      <c r="AK357" s="994"/>
      <c r="AL357" s="994"/>
      <c r="AM357" s="994"/>
    </row>
    <row r="358">
      <c r="A358" s="1214"/>
      <c r="B358" s="1205"/>
      <c r="C358" s="1205"/>
      <c r="D358" s="1205"/>
      <c r="E358" s="1205"/>
      <c r="F358" s="1206">
        <f t="shared" si="1"/>
        <v>0</v>
      </c>
      <c r="G358" s="1205"/>
      <c r="H358" s="1205"/>
      <c r="I358" s="1205"/>
      <c r="J358" s="1205"/>
      <c r="K358" s="1205"/>
      <c r="L358" s="1205"/>
      <c r="M358" s="1208">
        <f t="shared" si="3"/>
        <v>0</v>
      </c>
      <c r="N358" s="1205"/>
      <c r="O358" s="1205"/>
      <c r="P358" s="994"/>
      <c r="Q358" s="994"/>
      <c r="R358" s="994"/>
      <c r="S358" s="994"/>
      <c r="T358" s="1214"/>
      <c r="U358" s="1205"/>
      <c r="V358" s="1205"/>
      <c r="W358" s="1205"/>
      <c r="X358" s="1205"/>
      <c r="Y358" s="1206">
        <f t="shared" si="4"/>
        <v>0</v>
      </c>
      <c r="Z358" s="1205"/>
      <c r="AA358" s="1205"/>
      <c r="AB358" s="1205"/>
      <c r="AC358" s="1205"/>
      <c r="AD358" s="1205"/>
      <c r="AE358" s="1205"/>
      <c r="AF358" s="1208">
        <f t="shared" si="6"/>
        <v>0</v>
      </c>
      <c r="AG358" s="1205"/>
      <c r="AH358" s="1205"/>
      <c r="AI358" s="994"/>
      <c r="AJ358" s="994"/>
      <c r="AK358" s="994"/>
      <c r="AL358" s="994"/>
      <c r="AM358" s="994"/>
    </row>
    <row r="359">
      <c r="A359" s="1214"/>
      <c r="B359" s="1205"/>
      <c r="C359" s="1205"/>
      <c r="D359" s="1205"/>
      <c r="E359" s="1205"/>
      <c r="F359" s="1206">
        <f t="shared" si="1"/>
        <v>0</v>
      </c>
      <c r="G359" s="1205"/>
      <c r="H359" s="1205"/>
      <c r="I359" s="1205"/>
      <c r="J359" s="1205"/>
      <c r="K359" s="1205"/>
      <c r="L359" s="1205"/>
      <c r="M359" s="1208">
        <f t="shared" si="3"/>
        <v>0</v>
      </c>
      <c r="N359" s="1205"/>
      <c r="O359" s="1205"/>
      <c r="P359" s="994"/>
      <c r="Q359" s="994"/>
      <c r="R359" s="994"/>
      <c r="S359" s="994"/>
      <c r="T359" s="1214"/>
      <c r="U359" s="1205"/>
      <c r="V359" s="1205"/>
      <c r="W359" s="1205"/>
      <c r="X359" s="1205"/>
      <c r="Y359" s="1206">
        <f t="shared" si="4"/>
        <v>0</v>
      </c>
      <c r="Z359" s="1205"/>
      <c r="AA359" s="1205"/>
      <c r="AB359" s="1205"/>
      <c r="AC359" s="1205"/>
      <c r="AD359" s="1205"/>
      <c r="AE359" s="1205"/>
      <c r="AF359" s="1208">
        <f t="shared" si="6"/>
        <v>0</v>
      </c>
      <c r="AG359" s="1205"/>
      <c r="AH359" s="1205"/>
      <c r="AI359" s="994"/>
      <c r="AJ359" s="994"/>
      <c r="AK359" s="994"/>
      <c r="AL359" s="994"/>
      <c r="AM359" s="994"/>
    </row>
    <row r="360">
      <c r="A360" s="1214"/>
      <c r="B360" s="1205"/>
      <c r="C360" s="1205"/>
      <c r="D360" s="1205"/>
      <c r="E360" s="1205"/>
      <c r="F360" s="1206">
        <f t="shared" si="1"/>
        <v>0</v>
      </c>
      <c r="G360" s="1205"/>
      <c r="H360" s="1205"/>
      <c r="I360" s="1205"/>
      <c r="J360" s="1205"/>
      <c r="K360" s="1205"/>
      <c r="L360" s="1205"/>
      <c r="M360" s="1208">
        <f t="shared" si="3"/>
        <v>0</v>
      </c>
      <c r="N360" s="1205"/>
      <c r="O360" s="1205"/>
      <c r="P360" s="994"/>
      <c r="Q360" s="994"/>
      <c r="R360" s="994"/>
      <c r="S360" s="994"/>
      <c r="T360" s="1214"/>
      <c r="U360" s="1205"/>
      <c r="V360" s="1205"/>
      <c r="W360" s="1205"/>
      <c r="X360" s="1205"/>
      <c r="Y360" s="1206">
        <f t="shared" si="4"/>
        <v>0</v>
      </c>
      <c r="Z360" s="1205"/>
      <c r="AA360" s="1205"/>
      <c r="AB360" s="1205"/>
      <c r="AC360" s="1205"/>
      <c r="AD360" s="1205"/>
      <c r="AE360" s="1205"/>
      <c r="AF360" s="1208">
        <f t="shared" si="6"/>
        <v>0</v>
      </c>
      <c r="AG360" s="1205"/>
      <c r="AH360" s="1205"/>
      <c r="AI360" s="994"/>
      <c r="AJ360" s="994"/>
      <c r="AK360" s="994"/>
      <c r="AL360" s="994"/>
      <c r="AM360" s="994"/>
    </row>
    <row r="361">
      <c r="A361" s="1214"/>
      <c r="B361" s="1205"/>
      <c r="C361" s="1205"/>
      <c r="D361" s="1205"/>
      <c r="E361" s="1205"/>
      <c r="F361" s="1206">
        <f t="shared" si="1"/>
        <v>0</v>
      </c>
      <c r="G361" s="1205"/>
      <c r="H361" s="1205"/>
      <c r="I361" s="1205"/>
      <c r="J361" s="1205"/>
      <c r="K361" s="1205"/>
      <c r="L361" s="1205"/>
      <c r="M361" s="1208">
        <f t="shared" si="3"/>
        <v>0</v>
      </c>
      <c r="N361" s="1205"/>
      <c r="O361" s="1205"/>
      <c r="P361" s="994"/>
      <c r="Q361" s="994"/>
      <c r="R361" s="994"/>
      <c r="S361" s="994"/>
      <c r="T361" s="1214"/>
      <c r="U361" s="1205"/>
      <c r="V361" s="1205"/>
      <c r="W361" s="1205"/>
      <c r="X361" s="1205"/>
      <c r="Y361" s="1206">
        <f t="shared" si="4"/>
        <v>0</v>
      </c>
      <c r="Z361" s="1205"/>
      <c r="AA361" s="1205"/>
      <c r="AB361" s="1205"/>
      <c r="AC361" s="1205"/>
      <c r="AD361" s="1205"/>
      <c r="AE361" s="1205"/>
      <c r="AF361" s="1208">
        <f t="shared" si="6"/>
        <v>0</v>
      </c>
      <c r="AG361" s="1205"/>
      <c r="AH361" s="1205"/>
      <c r="AI361" s="994"/>
      <c r="AJ361" s="994"/>
      <c r="AK361" s="994"/>
      <c r="AL361" s="994"/>
      <c r="AM361" s="994"/>
    </row>
    <row r="362">
      <c r="A362" s="1214"/>
      <c r="B362" s="1205"/>
      <c r="C362" s="1205"/>
      <c r="D362" s="1205"/>
      <c r="E362" s="1205"/>
      <c r="F362" s="1206">
        <f t="shared" si="1"/>
        <v>0</v>
      </c>
      <c r="G362" s="1205"/>
      <c r="H362" s="1205"/>
      <c r="I362" s="1205"/>
      <c r="J362" s="1205"/>
      <c r="K362" s="1205"/>
      <c r="L362" s="1205"/>
      <c r="M362" s="1208">
        <f t="shared" si="3"/>
        <v>0</v>
      </c>
      <c r="N362" s="1205"/>
      <c r="O362" s="1205"/>
      <c r="P362" s="994"/>
      <c r="Q362" s="994"/>
      <c r="R362" s="994"/>
      <c r="S362" s="994"/>
      <c r="T362" s="1214"/>
      <c r="U362" s="1205"/>
      <c r="V362" s="1205"/>
      <c r="W362" s="1205"/>
      <c r="X362" s="1205"/>
      <c r="Y362" s="1206">
        <f t="shared" si="4"/>
        <v>0</v>
      </c>
      <c r="Z362" s="1205"/>
      <c r="AA362" s="1205"/>
      <c r="AB362" s="1205"/>
      <c r="AC362" s="1205"/>
      <c r="AD362" s="1205"/>
      <c r="AE362" s="1205"/>
      <c r="AF362" s="1208">
        <f t="shared" si="6"/>
        <v>0</v>
      </c>
      <c r="AG362" s="1205"/>
      <c r="AH362" s="1205"/>
      <c r="AI362" s="994"/>
      <c r="AJ362" s="994"/>
      <c r="AK362" s="994"/>
      <c r="AL362" s="994"/>
      <c r="AM362" s="994"/>
    </row>
    <row r="363">
      <c r="A363" s="1214"/>
      <c r="B363" s="1205"/>
      <c r="C363" s="1205"/>
      <c r="D363" s="1205"/>
      <c r="E363" s="1205"/>
      <c r="F363" s="1206">
        <f t="shared" si="1"/>
        <v>0</v>
      </c>
      <c r="G363" s="1205"/>
      <c r="H363" s="1205"/>
      <c r="I363" s="1205"/>
      <c r="J363" s="1205"/>
      <c r="K363" s="1205"/>
      <c r="L363" s="1205"/>
      <c r="M363" s="1208">
        <f t="shared" si="3"/>
        <v>0</v>
      </c>
      <c r="N363" s="1205"/>
      <c r="O363" s="1205"/>
      <c r="P363" s="994"/>
      <c r="Q363" s="994"/>
      <c r="R363" s="994"/>
      <c r="S363" s="994"/>
      <c r="T363" s="1214"/>
      <c r="U363" s="1205"/>
      <c r="V363" s="1205"/>
      <c r="W363" s="1205"/>
      <c r="X363" s="1205"/>
      <c r="Y363" s="1206">
        <f t="shared" si="4"/>
        <v>0</v>
      </c>
      <c r="Z363" s="1205"/>
      <c r="AA363" s="1205"/>
      <c r="AB363" s="1205"/>
      <c r="AC363" s="1205"/>
      <c r="AD363" s="1205"/>
      <c r="AE363" s="1205"/>
      <c r="AF363" s="1208">
        <f t="shared" si="6"/>
        <v>0</v>
      </c>
      <c r="AG363" s="1205"/>
      <c r="AH363" s="1205"/>
      <c r="AI363" s="994"/>
      <c r="AJ363" s="994"/>
      <c r="AK363" s="994"/>
      <c r="AL363" s="994"/>
      <c r="AM363" s="994"/>
    </row>
    <row r="364">
      <c r="A364" s="1214"/>
      <c r="B364" s="1205"/>
      <c r="C364" s="1205"/>
      <c r="D364" s="1205"/>
      <c r="E364" s="1205"/>
      <c r="F364" s="1206">
        <f t="shared" si="1"/>
        <v>0</v>
      </c>
      <c r="G364" s="1205"/>
      <c r="H364" s="1205"/>
      <c r="I364" s="1205"/>
      <c r="J364" s="1205"/>
      <c r="K364" s="1205"/>
      <c r="L364" s="1205"/>
      <c r="M364" s="1208">
        <f t="shared" si="3"/>
        <v>0</v>
      </c>
      <c r="N364" s="1205"/>
      <c r="O364" s="1205"/>
      <c r="P364" s="994"/>
      <c r="Q364" s="994"/>
      <c r="R364" s="994"/>
      <c r="S364" s="994"/>
      <c r="T364" s="1214"/>
      <c r="U364" s="1205"/>
      <c r="V364" s="1205"/>
      <c r="W364" s="1205"/>
      <c r="X364" s="1205"/>
      <c r="Y364" s="1206">
        <f t="shared" si="4"/>
        <v>0</v>
      </c>
      <c r="Z364" s="1205"/>
      <c r="AA364" s="1205"/>
      <c r="AB364" s="1205"/>
      <c r="AC364" s="1205"/>
      <c r="AD364" s="1205"/>
      <c r="AE364" s="1205"/>
      <c r="AF364" s="1208">
        <f t="shared" si="6"/>
        <v>0</v>
      </c>
      <c r="AG364" s="1205"/>
      <c r="AH364" s="1205"/>
      <c r="AI364" s="994"/>
      <c r="AJ364" s="994"/>
      <c r="AK364" s="994"/>
      <c r="AL364" s="994"/>
      <c r="AM364" s="994"/>
    </row>
    <row r="365">
      <c r="A365" s="1214"/>
      <c r="B365" s="1205"/>
      <c r="C365" s="1205"/>
      <c r="D365" s="1205"/>
      <c r="E365" s="1205"/>
      <c r="F365" s="1206">
        <f t="shared" si="1"/>
        <v>0</v>
      </c>
      <c r="G365" s="1205"/>
      <c r="H365" s="1205"/>
      <c r="I365" s="1205"/>
      <c r="J365" s="1205"/>
      <c r="K365" s="1205"/>
      <c r="L365" s="1205"/>
      <c r="M365" s="1208">
        <f t="shared" si="3"/>
        <v>0</v>
      </c>
      <c r="N365" s="1205"/>
      <c r="O365" s="1205"/>
      <c r="P365" s="994"/>
      <c r="Q365" s="994"/>
      <c r="R365" s="994"/>
      <c r="S365" s="994"/>
      <c r="T365" s="1214"/>
      <c r="U365" s="1205"/>
      <c r="V365" s="1205"/>
      <c r="W365" s="1205"/>
      <c r="X365" s="1205"/>
      <c r="Y365" s="1206">
        <f t="shared" si="4"/>
        <v>0</v>
      </c>
      <c r="Z365" s="1205"/>
      <c r="AA365" s="1205"/>
      <c r="AB365" s="1205"/>
      <c r="AC365" s="1205"/>
      <c r="AD365" s="1205"/>
      <c r="AE365" s="1205"/>
      <c r="AF365" s="1208">
        <f t="shared" si="6"/>
        <v>0</v>
      </c>
      <c r="AG365" s="1205"/>
      <c r="AH365" s="1205"/>
      <c r="AI365" s="994"/>
      <c r="AJ365" s="994"/>
      <c r="AK365" s="994"/>
      <c r="AL365" s="994"/>
      <c r="AM365" s="994"/>
    </row>
    <row r="366">
      <c r="A366" s="1214"/>
      <c r="B366" s="1205"/>
      <c r="C366" s="1205"/>
      <c r="D366" s="1205"/>
      <c r="E366" s="1205"/>
      <c r="F366" s="1206">
        <f t="shared" si="1"/>
        <v>0</v>
      </c>
      <c r="G366" s="1205"/>
      <c r="H366" s="1205"/>
      <c r="I366" s="1205"/>
      <c r="J366" s="1205"/>
      <c r="K366" s="1205"/>
      <c r="L366" s="1205"/>
      <c r="M366" s="1208">
        <f t="shared" si="3"/>
        <v>0</v>
      </c>
      <c r="N366" s="1205"/>
      <c r="O366" s="1205"/>
      <c r="P366" s="994"/>
      <c r="Q366" s="994"/>
      <c r="R366" s="994"/>
      <c r="S366" s="994"/>
      <c r="T366" s="1214"/>
      <c r="U366" s="1205"/>
      <c r="V366" s="1205"/>
      <c r="W366" s="1205"/>
      <c r="X366" s="1205"/>
      <c r="Y366" s="1206">
        <f t="shared" si="4"/>
        <v>0</v>
      </c>
      <c r="Z366" s="1205"/>
      <c r="AA366" s="1205"/>
      <c r="AB366" s="1205"/>
      <c r="AC366" s="1205"/>
      <c r="AD366" s="1205"/>
      <c r="AE366" s="1205"/>
      <c r="AF366" s="1208">
        <f t="shared" si="6"/>
        <v>0</v>
      </c>
      <c r="AG366" s="1205"/>
      <c r="AH366" s="1205"/>
      <c r="AI366" s="994"/>
      <c r="AJ366" s="994"/>
      <c r="AK366" s="994"/>
      <c r="AL366" s="994"/>
      <c r="AM366" s="994"/>
    </row>
    <row r="367">
      <c r="A367" s="1214"/>
      <c r="B367" s="1205"/>
      <c r="C367" s="1205"/>
      <c r="D367" s="1205"/>
      <c r="E367" s="1205"/>
      <c r="F367" s="1206">
        <f t="shared" si="1"/>
        <v>0</v>
      </c>
      <c r="G367" s="1205"/>
      <c r="H367" s="1205"/>
      <c r="I367" s="1205"/>
      <c r="J367" s="1205"/>
      <c r="K367" s="1205"/>
      <c r="L367" s="1205"/>
      <c r="M367" s="1208">
        <f t="shared" si="3"/>
        <v>0</v>
      </c>
      <c r="N367" s="1205"/>
      <c r="O367" s="1205"/>
      <c r="P367" s="994"/>
      <c r="Q367" s="994"/>
      <c r="R367" s="994"/>
      <c r="S367" s="994"/>
      <c r="T367" s="1214"/>
      <c r="U367" s="1205"/>
      <c r="V367" s="1205"/>
      <c r="W367" s="1205"/>
      <c r="X367" s="1205"/>
      <c r="Y367" s="1206">
        <f t="shared" si="4"/>
        <v>0</v>
      </c>
      <c r="Z367" s="1205"/>
      <c r="AA367" s="1205"/>
      <c r="AB367" s="1205"/>
      <c r="AC367" s="1205"/>
      <c r="AD367" s="1205"/>
      <c r="AE367" s="1205"/>
      <c r="AF367" s="1208">
        <f t="shared" si="6"/>
        <v>0</v>
      </c>
      <c r="AG367" s="1205"/>
      <c r="AH367" s="1205"/>
      <c r="AI367" s="994"/>
      <c r="AJ367" s="994"/>
      <c r="AK367" s="994"/>
      <c r="AL367" s="994"/>
      <c r="AM367" s="994"/>
    </row>
    <row r="368">
      <c r="A368" s="1214"/>
      <c r="B368" s="1205"/>
      <c r="C368" s="1205"/>
      <c r="D368" s="1205"/>
      <c r="E368" s="1205"/>
      <c r="F368" s="1206">
        <f t="shared" si="1"/>
        <v>0</v>
      </c>
      <c r="G368" s="1205"/>
      <c r="H368" s="1205"/>
      <c r="I368" s="1205"/>
      <c r="J368" s="1205"/>
      <c r="K368" s="1205"/>
      <c r="L368" s="1205"/>
      <c r="M368" s="1208">
        <f t="shared" si="3"/>
        <v>0</v>
      </c>
      <c r="N368" s="1205"/>
      <c r="O368" s="1205"/>
      <c r="P368" s="994"/>
      <c r="Q368" s="994"/>
      <c r="R368" s="994"/>
      <c r="S368" s="994"/>
      <c r="T368" s="1214"/>
      <c r="U368" s="1205"/>
      <c r="V368" s="1205"/>
      <c r="W368" s="1205"/>
      <c r="X368" s="1205"/>
      <c r="Y368" s="1206">
        <f t="shared" si="4"/>
        <v>0</v>
      </c>
      <c r="Z368" s="1205"/>
      <c r="AA368" s="1205"/>
      <c r="AB368" s="1205"/>
      <c r="AC368" s="1205"/>
      <c r="AD368" s="1205"/>
      <c r="AE368" s="1205"/>
      <c r="AF368" s="1208">
        <f t="shared" si="6"/>
        <v>0</v>
      </c>
      <c r="AG368" s="1205"/>
      <c r="AH368" s="1205"/>
      <c r="AI368" s="994"/>
      <c r="AJ368" s="994"/>
      <c r="AK368" s="994"/>
      <c r="AL368" s="994"/>
      <c r="AM368" s="994"/>
    </row>
    <row r="369">
      <c r="A369" s="1214"/>
      <c r="B369" s="1205"/>
      <c r="C369" s="1205"/>
      <c r="D369" s="1205"/>
      <c r="E369" s="1205"/>
      <c r="F369" s="1206">
        <f t="shared" si="1"/>
        <v>0</v>
      </c>
      <c r="G369" s="1205"/>
      <c r="H369" s="1205"/>
      <c r="I369" s="1205"/>
      <c r="J369" s="1205"/>
      <c r="K369" s="1205"/>
      <c r="L369" s="1205"/>
      <c r="M369" s="1208">
        <f t="shared" si="3"/>
        <v>0</v>
      </c>
      <c r="N369" s="1205"/>
      <c r="O369" s="1205"/>
      <c r="P369" s="994"/>
      <c r="Q369" s="994"/>
      <c r="R369" s="994"/>
      <c r="S369" s="994"/>
      <c r="T369" s="1214"/>
      <c r="U369" s="1205"/>
      <c r="V369" s="1205"/>
      <c r="W369" s="1205"/>
      <c r="X369" s="1205"/>
      <c r="Y369" s="1206">
        <f t="shared" si="4"/>
        <v>0</v>
      </c>
      <c r="Z369" s="1205"/>
      <c r="AA369" s="1205"/>
      <c r="AB369" s="1205"/>
      <c r="AC369" s="1205"/>
      <c r="AD369" s="1205"/>
      <c r="AE369" s="1205"/>
      <c r="AF369" s="1208">
        <f t="shared" si="6"/>
        <v>0</v>
      </c>
      <c r="AG369" s="1205"/>
      <c r="AH369" s="1205"/>
      <c r="AI369" s="994"/>
      <c r="AJ369" s="994"/>
      <c r="AK369" s="994"/>
      <c r="AL369" s="994"/>
      <c r="AM369" s="994"/>
    </row>
    <row r="370">
      <c r="A370" s="1214"/>
      <c r="B370" s="1205"/>
      <c r="C370" s="1205"/>
      <c r="D370" s="1205"/>
      <c r="E370" s="1205"/>
      <c r="F370" s="1206">
        <f t="shared" si="1"/>
        <v>0</v>
      </c>
      <c r="G370" s="1205"/>
      <c r="H370" s="1205"/>
      <c r="I370" s="1205"/>
      <c r="J370" s="1205"/>
      <c r="K370" s="1205"/>
      <c r="L370" s="1205"/>
      <c r="M370" s="1208">
        <f t="shared" si="3"/>
        <v>0</v>
      </c>
      <c r="N370" s="1205"/>
      <c r="O370" s="1205"/>
      <c r="P370" s="994"/>
      <c r="Q370" s="994"/>
      <c r="R370" s="994"/>
      <c r="S370" s="994"/>
      <c r="T370" s="1214"/>
      <c r="U370" s="1205"/>
      <c r="V370" s="1205"/>
      <c r="W370" s="1205"/>
      <c r="X370" s="1205"/>
      <c r="Y370" s="1206">
        <f t="shared" si="4"/>
        <v>0</v>
      </c>
      <c r="Z370" s="1205"/>
      <c r="AA370" s="1205"/>
      <c r="AB370" s="1205"/>
      <c r="AC370" s="1205"/>
      <c r="AD370" s="1205"/>
      <c r="AE370" s="1205"/>
      <c r="AF370" s="1208">
        <f t="shared" si="6"/>
        <v>0</v>
      </c>
      <c r="AG370" s="1205"/>
      <c r="AH370" s="1205"/>
      <c r="AI370" s="994"/>
      <c r="AJ370" s="994"/>
      <c r="AK370" s="994"/>
      <c r="AL370" s="994"/>
      <c r="AM370" s="994"/>
    </row>
    <row r="371">
      <c r="A371" s="1214"/>
      <c r="B371" s="1205"/>
      <c r="C371" s="1205"/>
      <c r="D371" s="1205"/>
      <c r="E371" s="1205"/>
      <c r="F371" s="1206">
        <f t="shared" si="1"/>
        <v>0</v>
      </c>
      <c r="G371" s="1205"/>
      <c r="H371" s="1205"/>
      <c r="I371" s="1205"/>
      <c r="J371" s="1205"/>
      <c r="K371" s="1205"/>
      <c r="L371" s="1205"/>
      <c r="M371" s="1208">
        <f t="shared" si="3"/>
        <v>0</v>
      </c>
      <c r="N371" s="1205"/>
      <c r="O371" s="1205"/>
      <c r="P371" s="994"/>
      <c r="Q371" s="994"/>
      <c r="R371" s="994"/>
      <c r="S371" s="994"/>
      <c r="T371" s="1214"/>
      <c r="U371" s="1205"/>
      <c r="V371" s="1205"/>
      <c r="W371" s="1205"/>
      <c r="X371" s="1205"/>
      <c r="Y371" s="1206">
        <f t="shared" si="4"/>
        <v>0</v>
      </c>
      <c r="Z371" s="1205"/>
      <c r="AA371" s="1205"/>
      <c r="AB371" s="1205"/>
      <c r="AC371" s="1205"/>
      <c r="AD371" s="1205"/>
      <c r="AE371" s="1205"/>
      <c r="AF371" s="1208">
        <f t="shared" si="6"/>
        <v>0</v>
      </c>
      <c r="AG371" s="1205"/>
      <c r="AH371" s="1205"/>
      <c r="AI371" s="994"/>
      <c r="AJ371" s="994"/>
      <c r="AK371" s="994"/>
      <c r="AL371" s="994"/>
      <c r="AM371" s="994"/>
    </row>
    <row r="372">
      <c r="A372" s="1214"/>
      <c r="B372" s="1205"/>
      <c r="C372" s="1205"/>
      <c r="D372" s="1205"/>
      <c r="E372" s="1205"/>
      <c r="F372" s="1206">
        <f t="shared" si="1"/>
        <v>0</v>
      </c>
      <c r="G372" s="1205"/>
      <c r="H372" s="1205"/>
      <c r="I372" s="1205"/>
      <c r="J372" s="1205"/>
      <c r="K372" s="1205"/>
      <c r="L372" s="1205"/>
      <c r="M372" s="1208">
        <f t="shared" si="3"/>
        <v>0</v>
      </c>
      <c r="N372" s="1205"/>
      <c r="O372" s="1205"/>
      <c r="P372" s="994"/>
      <c r="Q372" s="994"/>
      <c r="R372" s="994"/>
      <c r="S372" s="994"/>
      <c r="T372" s="1214"/>
      <c r="U372" s="1205"/>
      <c r="V372" s="1205"/>
      <c r="W372" s="1205"/>
      <c r="X372" s="1205"/>
      <c r="Y372" s="1206">
        <f t="shared" si="4"/>
        <v>0</v>
      </c>
      <c r="Z372" s="1205"/>
      <c r="AA372" s="1205"/>
      <c r="AB372" s="1205"/>
      <c r="AC372" s="1205"/>
      <c r="AD372" s="1205"/>
      <c r="AE372" s="1205"/>
      <c r="AF372" s="1208">
        <f t="shared" si="6"/>
        <v>0</v>
      </c>
      <c r="AG372" s="1205"/>
      <c r="AH372" s="1205"/>
      <c r="AI372" s="994"/>
      <c r="AJ372" s="994"/>
      <c r="AK372" s="994"/>
      <c r="AL372" s="994"/>
      <c r="AM372" s="994"/>
    </row>
    <row r="373">
      <c r="A373" s="1214"/>
      <c r="B373" s="1205"/>
      <c r="C373" s="1205"/>
      <c r="D373" s="1205"/>
      <c r="E373" s="1205"/>
      <c r="F373" s="1206">
        <f t="shared" si="1"/>
        <v>0</v>
      </c>
      <c r="G373" s="1205"/>
      <c r="H373" s="1205"/>
      <c r="I373" s="1205"/>
      <c r="J373" s="1205"/>
      <c r="K373" s="1205"/>
      <c r="L373" s="1205"/>
      <c r="M373" s="1208">
        <f t="shared" si="3"/>
        <v>0</v>
      </c>
      <c r="N373" s="1205"/>
      <c r="O373" s="1205"/>
      <c r="P373" s="994"/>
      <c r="Q373" s="994"/>
      <c r="R373" s="994"/>
      <c r="S373" s="994"/>
      <c r="T373" s="1214"/>
      <c r="U373" s="1205"/>
      <c r="V373" s="1205"/>
      <c r="W373" s="1205"/>
      <c r="X373" s="1205"/>
      <c r="Y373" s="1206">
        <f t="shared" si="4"/>
        <v>0</v>
      </c>
      <c r="Z373" s="1205"/>
      <c r="AA373" s="1205"/>
      <c r="AB373" s="1205"/>
      <c r="AC373" s="1205"/>
      <c r="AD373" s="1205"/>
      <c r="AE373" s="1205"/>
      <c r="AF373" s="1208">
        <f t="shared" si="6"/>
        <v>0</v>
      </c>
      <c r="AG373" s="1205"/>
      <c r="AH373" s="1205"/>
      <c r="AI373" s="994"/>
      <c r="AJ373" s="994"/>
      <c r="AK373" s="994"/>
      <c r="AL373" s="994"/>
      <c r="AM373" s="994"/>
    </row>
    <row r="374">
      <c r="A374" s="1214"/>
      <c r="B374" s="1205"/>
      <c r="C374" s="1205"/>
      <c r="D374" s="1205"/>
      <c r="E374" s="1205"/>
      <c r="F374" s="1206">
        <f t="shared" si="1"/>
        <v>0</v>
      </c>
      <c r="G374" s="1205"/>
      <c r="H374" s="1205"/>
      <c r="I374" s="1205"/>
      <c r="J374" s="1205"/>
      <c r="K374" s="1205"/>
      <c r="L374" s="1205"/>
      <c r="M374" s="1208">
        <f t="shared" si="3"/>
        <v>0</v>
      </c>
      <c r="N374" s="1205"/>
      <c r="O374" s="1205"/>
      <c r="P374" s="994"/>
      <c r="Q374" s="994"/>
      <c r="R374" s="994"/>
      <c r="S374" s="994"/>
      <c r="T374" s="1214"/>
      <c r="U374" s="1205"/>
      <c r="V374" s="1205"/>
      <c r="W374" s="1205"/>
      <c r="X374" s="1205"/>
      <c r="Y374" s="1206">
        <f t="shared" si="4"/>
        <v>0</v>
      </c>
      <c r="Z374" s="1205"/>
      <c r="AA374" s="1205"/>
      <c r="AB374" s="1205"/>
      <c r="AC374" s="1205"/>
      <c r="AD374" s="1205"/>
      <c r="AE374" s="1205"/>
      <c r="AF374" s="1208">
        <f t="shared" si="6"/>
        <v>0</v>
      </c>
      <c r="AG374" s="1205"/>
      <c r="AH374" s="1205"/>
      <c r="AI374" s="994"/>
      <c r="AJ374" s="994"/>
      <c r="AK374" s="994"/>
      <c r="AL374" s="994"/>
      <c r="AM374" s="994"/>
    </row>
    <row r="375">
      <c r="A375" s="1214"/>
      <c r="B375" s="1205"/>
      <c r="C375" s="1205"/>
      <c r="D375" s="1205"/>
      <c r="E375" s="1205"/>
      <c r="F375" s="1206">
        <f t="shared" si="1"/>
        <v>0</v>
      </c>
      <c r="G375" s="1205"/>
      <c r="H375" s="1205"/>
      <c r="I375" s="1205"/>
      <c r="J375" s="1205"/>
      <c r="K375" s="1205"/>
      <c r="L375" s="1205"/>
      <c r="M375" s="1208">
        <f t="shared" si="3"/>
        <v>0</v>
      </c>
      <c r="N375" s="1205"/>
      <c r="O375" s="1205"/>
      <c r="P375" s="994"/>
      <c r="Q375" s="994"/>
      <c r="R375" s="994"/>
      <c r="S375" s="994"/>
      <c r="T375" s="1214"/>
      <c r="U375" s="1205"/>
      <c r="V375" s="1205"/>
      <c r="W375" s="1205"/>
      <c r="X375" s="1205"/>
      <c r="Y375" s="1206">
        <f t="shared" si="4"/>
        <v>0</v>
      </c>
      <c r="Z375" s="1205"/>
      <c r="AA375" s="1205"/>
      <c r="AB375" s="1205"/>
      <c r="AC375" s="1205"/>
      <c r="AD375" s="1205"/>
      <c r="AE375" s="1205"/>
      <c r="AF375" s="1208">
        <f t="shared" si="6"/>
        <v>0</v>
      </c>
      <c r="AG375" s="1205"/>
      <c r="AH375" s="1205"/>
      <c r="AI375" s="994"/>
      <c r="AJ375" s="994"/>
      <c r="AK375" s="994"/>
      <c r="AL375" s="994"/>
      <c r="AM375" s="994"/>
    </row>
    <row r="376">
      <c r="A376" s="1214"/>
      <c r="B376" s="1205"/>
      <c r="C376" s="1205"/>
      <c r="D376" s="1205"/>
      <c r="E376" s="1205"/>
      <c r="F376" s="1206">
        <f t="shared" si="1"/>
        <v>0</v>
      </c>
      <c r="G376" s="1205"/>
      <c r="H376" s="1205"/>
      <c r="I376" s="1205"/>
      <c r="J376" s="1205"/>
      <c r="K376" s="1205"/>
      <c r="L376" s="1205"/>
      <c r="M376" s="1208">
        <f t="shared" si="3"/>
        <v>0</v>
      </c>
      <c r="N376" s="1205"/>
      <c r="O376" s="1205"/>
      <c r="P376" s="994"/>
      <c r="Q376" s="994"/>
      <c r="R376" s="994"/>
      <c r="S376" s="994"/>
      <c r="T376" s="1214"/>
      <c r="U376" s="1205"/>
      <c r="V376" s="1205"/>
      <c r="W376" s="1205"/>
      <c r="X376" s="1205"/>
      <c r="Y376" s="1206">
        <f t="shared" si="4"/>
        <v>0</v>
      </c>
      <c r="Z376" s="1205"/>
      <c r="AA376" s="1205"/>
      <c r="AB376" s="1205"/>
      <c r="AC376" s="1205"/>
      <c r="AD376" s="1205"/>
      <c r="AE376" s="1205"/>
      <c r="AF376" s="1208">
        <f t="shared" si="6"/>
        <v>0</v>
      </c>
      <c r="AG376" s="1205"/>
      <c r="AH376" s="1205"/>
      <c r="AI376" s="994"/>
      <c r="AJ376" s="994"/>
      <c r="AK376" s="994"/>
      <c r="AL376" s="994"/>
      <c r="AM376" s="994"/>
    </row>
    <row r="377">
      <c r="A377" s="1214"/>
      <c r="B377" s="1205"/>
      <c r="C377" s="1205"/>
      <c r="D377" s="1205"/>
      <c r="E377" s="1205"/>
      <c r="F377" s="1206">
        <f t="shared" si="1"/>
        <v>0</v>
      </c>
      <c r="G377" s="1205"/>
      <c r="H377" s="1205"/>
      <c r="I377" s="1205"/>
      <c r="J377" s="1205"/>
      <c r="K377" s="1205"/>
      <c r="L377" s="1205"/>
      <c r="M377" s="1208">
        <f t="shared" si="3"/>
        <v>0</v>
      </c>
      <c r="N377" s="1205"/>
      <c r="O377" s="1205"/>
      <c r="P377" s="994"/>
      <c r="Q377" s="994"/>
      <c r="R377" s="994"/>
      <c r="S377" s="994"/>
      <c r="T377" s="1214"/>
      <c r="U377" s="1205"/>
      <c r="V377" s="1205"/>
      <c r="W377" s="1205"/>
      <c r="X377" s="1205"/>
      <c r="Y377" s="1206">
        <f t="shared" si="4"/>
        <v>0</v>
      </c>
      <c r="Z377" s="1205"/>
      <c r="AA377" s="1205"/>
      <c r="AB377" s="1205"/>
      <c r="AC377" s="1205"/>
      <c r="AD377" s="1205"/>
      <c r="AE377" s="1205"/>
      <c r="AF377" s="1208">
        <f t="shared" si="6"/>
        <v>0</v>
      </c>
      <c r="AG377" s="1205"/>
      <c r="AH377" s="1205"/>
      <c r="AI377" s="994"/>
      <c r="AJ377" s="994"/>
      <c r="AK377" s="994"/>
      <c r="AL377" s="994"/>
      <c r="AM377" s="994"/>
    </row>
    <row r="378">
      <c r="A378" s="1214"/>
      <c r="B378" s="1205"/>
      <c r="C378" s="1205"/>
      <c r="D378" s="1205"/>
      <c r="E378" s="1205"/>
      <c r="F378" s="1206">
        <f t="shared" si="1"/>
        <v>0</v>
      </c>
      <c r="G378" s="1205"/>
      <c r="H378" s="1205"/>
      <c r="I378" s="1205"/>
      <c r="J378" s="1205"/>
      <c r="K378" s="1205"/>
      <c r="L378" s="1205"/>
      <c r="M378" s="1208">
        <f t="shared" si="3"/>
        <v>0</v>
      </c>
      <c r="N378" s="1205"/>
      <c r="O378" s="1205"/>
      <c r="P378" s="994"/>
      <c r="Q378" s="994"/>
      <c r="R378" s="994"/>
      <c r="S378" s="994"/>
      <c r="T378" s="1214"/>
      <c r="U378" s="1205"/>
      <c r="V378" s="1205"/>
      <c r="W378" s="1205"/>
      <c r="X378" s="1205"/>
      <c r="Y378" s="1206">
        <f t="shared" si="4"/>
        <v>0</v>
      </c>
      <c r="Z378" s="1205"/>
      <c r="AA378" s="1205"/>
      <c r="AB378" s="1205"/>
      <c r="AC378" s="1205"/>
      <c r="AD378" s="1205"/>
      <c r="AE378" s="1205"/>
      <c r="AF378" s="1208">
        <f t="shared" si="6"/>
        <v>0</v>
      </c>
      <c r="AG378" s="1205"/>
      <c r="AH378" s="1205"/>
      <c r="AI378" s="994"/>
      <c r="AJ378" s="994"/>
      <c r="AK378" s="994"/>
      <c r="AL378" s="994"/>
      <c r="AM378" s="994"/>
    </row>
    <row r="379">
      <c r="A379" s="1214"/>
      <c r="B379" s="1205"/>
      <c r="C379" s="1205"/>
      <c r="D379" s="1205"/>
      <c r="E379" s="1205"/>
      <c r="F379" s="1206">
        <f t="shared" si="1"/>
        <v>0</v>
      </c>
      <c r="G379" s="1205"/>
      <c r="H379" s="1205"/>
      <c r="I379" s="1205"/>
      <c r="J379" s="1205"/>
      <c r="K379" s="1205"/>
      <c r="L379" s="1205"/>
      <c r="M379" s="1208">
        <f t="shared" si="3"/>
        <v>0</v>
      </c>
      <c r="N379" s="1205"/>
      <c r="O379" s="1205"/>
      <c r="P379" s="994"/>
      <c r="Q379" s="994"/>
      <c r="R379" s="994"/>
      <c r="S379" s="994"/>
      <c r="T379" s="1214"/>
      <c r="U379" s="1205"/>
      <c r="V379" s="1205"/>
      <c r="W379" s="1205"/>
      <c r="X379" s="1205"/>
      <c r="Y379" s="1206">
        <f t="shared" si="4"/>
        <v>0</v>
      </c>
      <c r="Z379" s="1205"/>
      <c r="AA379" s="1205"/>
      <c r="AB379" s="1205"/>
      <c r="AC379" s="1205"/>
      <c r="AD379" s="1205"/>
      <c r="AE379" s="1205"/>
      <c r="AF379" s="1208">
        <f t="shared" si="6"/>
        <v>0</v>
      </c>
      <c r="AG379" s="1205"/>
      <c r="AH379" s="1205"/>
      <c r="AI379" s="994"/>
      <c r="AJ379" s="994"/>
      <c r="AK379" s="994"/>
      <c r="AL379" s="994"/>
      <c r="AM379" s="994"/>
    </row>
    <row r="380">
      <c r="A380" s="1214"/>
      <c r="B380" s="1205"/>
      <c r="C380" s="1205"/>
      <c r="D380" s="1205"/>
      <c r="E380" s="1205"/>
      <c r="F380" s="1206">
        <f t="shared" si="1"/>
        <v>0</v>
      </c>
      <c r="G380" s="1205"/>
      <c r="H380" s="1205"/>
      <c r="I380" s="1205"/>
      <c r="J380" s="1205"/>
      <c r="K380" s="1205"/>
      <c r="L380" s="1205"/>
      <c r="M380" s="1208">
        <f t="shared" si="3"/>
        <v>0</v>
      </c>
      <c r="N380" s="1205"/>
      <c r="O380" s="1205"/>
      <c r="P380" s="994"/>
      <c r="Q380" s="994"/>
      <c r="R380" s="994"/>
      <c r="S380" s="994"/>
      <c r="T380" s="1214"/>
      <c r="U380" s="1205"/>
      <c r="V380" s="1205"/>
      <c r="W380" s="1205"/>
      <c r="X380" s="1205"/>
      <c r="Y380" s="1206">
        <f t="shared" si="4"/>
        <v>0</v>
      </c>
      <c r="Z380" s="1205"/>
      <c r="AA380" s="1205"/>
      <c r="AB380" s="1205"/>
      <c r="AC380" s="1205"/>
      <c r="AD380" s="1205"/>
      <c r="AE380" s="1205"/>
      <c r="AF380" s="1208">
        <f t="shared" si="6"/>
        <v>0</v>
      </c>
      <c r="AG380" s="1205"/>
      <c r="AH380" s="1205"/>
      <c r="AI380" s="994"/>
      <c r="AJ380" s="994"/>
      <c r="AK380" s="994"/>
      <c r="AL380" s="994"/>
      <c r="AM380" s="994"/>
    </row>
    <row r="381">
      <c r="A381" s="1214"/>
      <c r="B381" s="1205"/>
      <c r="C381" s="1205"/>
      <c r="D381" s="1205"/>
      <c r="E381" s="1205"/>
      <c r="F381" s="1206">
        <f t="shared" si="1"/>
        <v>0</v>
      </c>
      <c r="G381" s="1205"/>
      <c r="H381" s="1205"/>
      <c r="I381" s="1205"/>
      <c r="J381" s="1205"/>
      <c r="K381" s="1205"/>
      <c r="L381" s="1205"/>
      <c r="M381" s="1208">
        <f t="shared" si="3"/>
        <v>0</v>
      </c>
      <c r="N381" s="1205"/>
      <c r="O381" s="1205"/>
      <c r="P381" s="994"/>
      <c r="Q381" s="994"/>
      <c r="R381" s="994"/>
      <c r="S381" s="994"/>
      <c r="T381" s="1214"/>
      <c r="U381" s="1205"/>
      <c r="V381" s="1205"/>
      <c r="W381" s="1205"/>
      <c r="X381" s="1205"/>
      <c r="Y381" s="1206">
        <f t="shared" si="4"/>
        <v>0</v>
      </c>
      <c r="Z381" s="1205"/>
      <c r="AA381" s="1205"/>
      <c r="AB381" s="1205"/>
      <c r="AC381" s="1205"/>
      <c r="AD381" s="1205"/>
      <c r="AE381" s="1205"/>
      <c r="AF381" s="1208">
        <f t="shared" si="6"/>
        <v>0</v>
      </c>
      <c r="AG381" s="1205"/>
      <c r="AH381" s="1205"/>
      <c r="AI381" s="994"/>
      <c r="AJ381" s="994"/>
      <c r="AK381" s="994"/>
      <c r="AL381" s="994"/>
      <c r="AM381" s="994"/>
    </row>
    <row r="382">
      <c r="A382" s="1214"/>
      <c r="B382" s="1205"/>
      <c r="C382" s="1205"/>
      <c r="D382" s="1205"/>
      <c r="E382" s="1205"/>
      <c r="F382" s="1206">
        <f t="shared" si="1"/>
        <v>0</v>
      </c>
      <c r="G382" s="1205"/>
      <c r="H382" s="1205"/>
      <c r="I382" s="1205"/>
      <c r="J382" s="1205"/>
      <c r="K382" s="1205"/>
      <c r="L382" s="1205"/>
      <c r="M382" s="1208">
        <f t="shared" si="3"/>
        <v>0</v>
      </c>
      <c r="N382" s="1205"/>
      <c r="O382" s="1205"/>
      <c r="P382" s="994"/>
      <c r="Q382" s="994"/>
      <c r="R382" s="994"/>
      <c r="S382" s="994"/>
      <c r="T382" s="1214"/>
      <c r="U382" s="1205"/>
      <c r="V382" s="1205"/>
      <c r="W382" s="1205"/>
      <c r="X382" s="1205"/>
      <c r="Y382" s="1206">
        <f t="shared" si="4"/>
        <v>0</v>
      </c>
      <c r="Z382" s="1205"/>
      <c r="AA382" s="1205"/>
      <c r="AB382" s="1205"/>
      <c r="AC382" s="1205"/>
      <c r="AD382" s="1205"/>
      <c r="AE382" s="1205"/>
      <c r="AF382" s="1208">
        <f t="shared" si="6"/>
        <v>0</v>
      </c>
      <c r="AG382" s="1205"/>
      <c r="AH382" s="1205"/>
      <c r="AI382" s="994"/>
      <c r="AJ382" s="994"/>
      <c r="AK382" s="994"/>
      <c r="AL382" s="994"/>
      <c r="AM382" s="994"/>
    </row>
    <row r="383">
      <c r="A383" s="1214"/>
      <c r="B383" s="1205"/>
      <c r="C383" s="1205"/>
      <c r="D383" s="1205"/>
      <c r="E383" s="1205"/>
      <c r="F383" s="1206">
        <f t="shared" si="1"/>
        <v>0</v>
      </c>
      <c r="G383" s="1205"/>
      <c r="H383" s="1205"/>
      <c r="I383" s="1205"/>
      <c r="J383" s="1205"/>
      <c r="K383" s="1205"/>
      <c r="L383" s="1205"/>
      <c r="M383" s="1208">
        <f t="shared" si="3"/>
        <v>0</v>
      </c>
      <c r="N383" s="1205"/>
      <c r="O383" s="1205"/>
      <c r="P383" s="994"/>
      <c r="Q383" s="994"/>
      <c r="R383" s="994"/>
      <c r="S383" s="994"/>
      <c r="T383" s="1214"/>
      <c r="U383" s="1205"/>
      <c r="V383" s="1205"/>
      <c r="W383" s="1205"/>
      <c r="X383" s="1205"/>
      <c r="Y383" s="1206">
        <f t="shared" si="4"/>
        <v>0</v>
      </c>
      <c r="Z383" s="1205"/>
      <c r="AA383" s="1205"/>
      <c r="AB383" s="1205"/>
      <c r="AC383" s="1205"/>
      <c r="AD383" s="1205"/>
      <c r="AE383" s="1205"/>
      <c r="AF383" s="1208">
        <f t="shared" si="6"/>
        <v>0</v>
      </c>
      <c r="AG383" s="1205"/>
      <c r="AH383" s="1205"/>
      <c r="AI383" s="994"/>
      <c r="AJ383" s="994"/>
      <c r="AK383" s="994"/>
      <c r="AL383" s="994"/>
      <c r="AM383" s="994"/>
    </row>
    <row r="384">
      <c r="A384" s="1214"/>
      <c r="B384" s="1205"/>
      <c r="C384" s="1205"/>
      <c r="D384" s="1205"/>
      <c r="E384" s="1205"/>
      <c r="F384" s="1206">
        <f t="shared" si="1"/>
        <v>0</v>
      </c>
      <c r="G384" s="1205"/>
      <c r="H384" s="1205"/>
      <c r="I384" s="1205"/>
      <c r="J384" s="1205"/>
      <c r="K384" s="1205"/>
      <c r="L384" s="1205"/>
      <c r="M384" s="1208">
        <f t="shared" si="3"/>
        <v>0</v>
      </c>
      <c r="N384" s="1205"/>
      <c r="O384" s="1205"/>
      <c r="P384" s="994"/>
      <c r="Q384" s="994"/>
      <c r="R384" s="994"/>
      <c r="S384" s="994"/>
      <c r="T384" s="1214"/>
      <c r="U384" s="1205"/>
      <c r="V384" s="1205"/>
      <c r="W384" s="1205"/>
      <c r="X384" s="1205"/>
      <c r="Y384" s="1206">
        <f t="shared" si="4"/>
        <v>0</v>
      </c>
      <c r="Z384" s="1205"/>
      <c r="AA384" s="1205"/>
      <c r="AB384" s="1205"/>
      <c r="AC384" s="1205"/>
      <c r="AD384" s="1205"/>
      <c r="AE384" s="1205"/>
      <c r="AF384" s="1208">
        <f t="shared" si="6"/>
        <v>0</v>
      </c>
      <c r="AG384" s="1205"/>
      <c r="AH384" s="1205"/>
      <c r="AI384" s="994"/>
      <c r="AJ384" s="994"/>
      <c r="AK384" s="994"/>
      <c r="AL384" s="994"/>
      <c r="AM384" s="994"/>
    </row>
    <row r="385">
      <c r="A385" s="1214"/>
      <c r="B385" s="1205"/>
      <c r="C385" s="1205"/>
      <c r="D385" s="1205"/>
      <c r="E385" s="1205"/>
      <c r="F385" s="1206">
        <f t="shared" si="1"/>
        <v>0</v>
      </c>
      <c r="G385" s="1205"/>
      <c r="H385" s="1205"/>
      <c r="I385" s="1205"/>
      <c r="J385" s="1205"/>
      <c r="K385" s="1205"/>
      <c r="L385" s="1205"/>
      <c r="M385" s="1208">
        <f t="shared" si="3"/>
        <v>0</v>
      </c>
      <c r="N385" s="1205"/>
      <c r="O385" s="1205"/>
      <c r="P385" s="994"/>
      <c r="Q385" s="994"/>
      <c r="R385" s="994"/>
      <c r="S385" s="994"/>
      <c r="T385" s="1214"/>
      <c r="U385" s="1205"/>
      <c r="V385" s="1205"/>
      <c r="W385" s="1205"/>
      <c r="X385" s="1205"/>
      <c r="Y385" s="1206">
        <f t="shared" si="4"/>
        <v>0</v>
      </c>
      <c r="Z385" s="1205"/>
      <c r="AA385" s="1205"/>
      <c r="AB385" s="1205"/>
      <c r="AC385" s="1205"/>
      <c r="AD385" s="1205"/>
      <c r="AE385" s="1205"/>
      <c r="AF385" s="1208">
        <f t="shared" si="6"/>
        <v>0</v>
      </c>
      <c r="AG385" s="1205"/>
      <c r="AH385" s="1205"/>
      <c r="AI385" s="994"/>
      <c r="AJ385" s="994"/>
      <c r="AK385" s="994"/>
      <c r="AL385" s="994"/>
      <c r="AM385" s="994"/>
    </row>
    <row r="386">
      <c r="A386" s="1214"/>
      <c r="B386" s="1205"/>
      <c r="C386" s="1205"/>
      <c r="D386" s="1205"/>
      <c r="E386" s="1205"/>
      <c r="F386" s="1206">
        <f t="shared" si="1"/>
        <v>0</v>
      </c>
      <c r="G386" s="1205"/>
      <c r="H386" s="1205"/>
      <c r="I386" s="1205"/>
      <c r="J386" s="1205"/>
      <c r="K386" s="1205"/>
      <c r="L386" s="1205"/>
      <c r="M386" s="1208">
        <f t="shared" si="3"/>
        <v>0</v>
      </c>
      <c r="N386" s="1205"/>
      <c r="O386" s="1205"/>
      <c r="P386" s="994"/>
      <c r="Q386" s="994"/>
      <c r="R386" s="994"/>
      <c r="S386" s="994"/>
      <c r="T386" s="1214"/>
      <c r="U386" s="1205"/>
      <c r="V386" s="1205"/>
      <c r="W386" s="1205"/>
      <c r="X386" s="1205"/>
      <c r="Y386" s="1206">
        <f t="shared" si="4"/>
        <v>0</v>
      </c>
      <c r="Z386" s="1205"/>
      <c r="AA386" s="1205"/>
      <c r="AB386" s="1205"/>
      <c r="AC386" s="1205"/>
      <c r="AD386" s="1205"/>
      <c r="AE386" s="1205"/>
      <c r="AF386" s="1208">
        <f t="shared" si="6"/>
        <v>0</v>
      </c>
      <c r="AG386" s="1205"/>
      <c r="AH386" s="1205"/>
      <c r="AI386" s="994"/>
      <c r="AJ386" s="994"/>
      <c r="AK386" s="994"/>
      <c r="AL386" s="994"/>
      <c r="AM386" s="994"/>
    </row>
    <row r="387">
      <c r="A387" s="1214"/>
      <c r="B387" s="1205"/>
      <c r="C387" s="1205"/>
      <c r="D387" s="1205"/>
      <c r="E387" s="1205"/>
      <c r="F387" s="1206">
        <f t="shared" si="1"/>
        <v>0</v>
      </c>
      <c r="G387" s="1205"/>
      <c r="H387" s="1205"/>
      <c r="I387" s="1205"/>
      <c r="J387" s="1205"/>
      <c r="K387" s="1205"/>
      <c r="L387" s="1205"/>
      <c r="M387" s="1208">
        <f t="shared" si="3"/>
        <v>0</v>
      </c>
      <c r="N387" s="1205"/>
      <c r="O387" s="1205"/>
      <c r="P387" s="994"/>
      <c r="Q387" s="994"/>
      <c r="R387" s="994"/>
      <c r="S387" s="994"/>
      <c r="T387" s="1214"/>
      <c r="U387" s="1205"/>
      <c r="V387" s="1205"/>
      <c r="W387" s="1205"/>
      <c r="X387" s="1205"/>
      <c r="Y387" s="1206">
        <f t="shared" si="4"/>
        <v>0</v>
      </c>
      <c r="Z387" s="1205"/>
      <c r="AA387" s="1205"/>
      <c r="AB387" s="1205"/>
      <c r="AC387" s="1205"/>
      <c r="AD387" s="1205"/>
      <c r="AE387" s="1205"/>
      <c r="AF387" s="1208">
        <f t="shared" si="6"/>
        <v>0</v>
      </c>
      <c r="AG387" s="1205"/>
      <c r="AH387" s="1205"/>
      <c r="AI387" s="994"/>
      <c r="AJ387" s="994"/>
      <c r="AK387" s="994"/>
      <c r="AL387" s="994"/>
      <c r="AM387" s="994"/>
    </row>
    <row r="388">
      <c r="A388" s="1214"/>
      <c r="B388" s="1205"/>
      <c r="C388" s="1205"/>
      <c r="D388" s="1205"/>
      <c r="E388" s="1205"/>
      <c r="F388" s="1206">
        <f t="shared" si="1"/>
        <v>0</v>
      </c>
      <c r="G388" s="1205"/>
      <c r="H388" s="1205"/>
      <c r="I388" s="1205"/>
      <c r="J388" s="1205"/>
      <c r="K388" s="1205"/>
      <c r="L388" s="1205"/>
      <c r="M388" s="1208">
        <f t="shared" si="3"/>
        <v>0</v>
      </c>
      <c r="N388" s="1205"/>
      <c r="O388" s="1205"/>
      <c r="P388" s="994"/>
      <c r="Q388" s="994"/>
      <c r="R388" s="994"/>
      <c r="S388" s="994"/>
      <c r="T388" s="1214"/>
      <c r="U388" s="1205"/>
      <c r="V388" s="1205"/>
      <c r="W388" s="1205"/>
      <c r="X388" s="1205"/>
      <c r="Y388" s="1206">
        <f t="shared" si="4"/>
        <v>0</v>
      </c>
      <c r="Z388" s="1205"/>
      <c r="AA388" s="1205"/>
      <c r="AB388" s="1205"/>
      <c r="AC388" s="1205"/>
      <c r="AD388" s="1205"/>
      <c r="AE388" s="1205"/>
      <c r="AF388" s="1208">
        <f t="shared" si="6"/>
        <v>0</v>
      </c>
      <c r="AG388" s="1205"/>
      <c r="AH388" s="1205"/>
      <c r="AI388" s="994"/>
      <c r="AJ388" s="994"/>
      <c r="AK388" s="994"/>
      <c r="AL388" s="994"/>
      <c r="AM388" s="994"/>
    </row>
    <row r="389">
      <c r="A389" s="1214"/>
      <c r="B389" s="1205"/>
      <c r="C389" s="1205"/>
      <c r="D389" s="1205"/>
      <c r="E389" s="1205"/>
      <c r="F389" s="1206">
        <f t="shared" si="1"/>
        <v>0</v>
      </c>
      <c r="G389" s="1205"/>
      <c r="H389" s="1205"/>
      <c r="I389" s="1205"/>
      <c r="J389" s="1205"/>
      <c r="K389" s="1205"/>
      <c r="L389" s="1205"/>
      <c r="M389" s="1208">
        <f t="shared" si="3"/>
        <v>0</v>
      </c>
      <c r="N389" s="1205"/>
      <c r="O389" s="1205"/>
      <c r="P389" s="994"/>
      <c r="Q389" s="994"/>
      <c r="R389" s="994"/>
      <c r="S389" s="994"/>
      <c r="T389" s="1214"/>
      <c r="U389" s="1205"/>
      <c r="V389" s="1205"/>
      <c r="W389" s="1205"/>
      <c r="X389" s="1205"/>
      <c r="Y389" s="1206">
        <f t="shared" si="4"/>
        <v>0</v>
      </c>
      <c r="Z389" s="1205"/>
      <c r="AA389" s="1205"/>
      <c r="AB389" s="1205"/>
      <c r="AC389" s="1205"/>
      <c r="AD389" s="1205"/>
      <c r="AE389" s="1205"/>
      <c r="AF389" s="1208">
        <f t="shared" si="6"/>
        <v>0</v>
      </c>
      <c r="AG389" s="1205"/>
      <c r="AH389" s="1205"/>
      <c r="AI389" s="994"/>
      <c r="AJ389" s="994"/>
      <c r="AK389" s="994"/>
      <c r="AL389" s="994"/>
      <c r="AM389" s="994"/>
    </row>
    <row r="390">
      <c r="A390" s="1214"/>
      <c r="B390" s="1205"/>
      <c r="C390" s="1205"/>
      <c r="D390" s="1205"/>
      <c r="E390" s="1205"/>
      <c r="F390" s="1206">
        <f t="shared" si="1"/>
        <v>0</v>
      </c>
      <c r="G390" s="1205"/>
      <c r="H390" s="1205"/>
      <c r="I390" s="1205"/>
      <c r="J390" s="1205"/>
      <c r="K390" s="1205"/>
      <c r="L390" s="1205"/>
      <c r="M390" s="1208">
        <f t="shared" si="3"/>
        <v>0</v>
      </c>
      <c r="N390" s="1205"/>
      <c r="O390" s="1205"/>
      <c r="P390" s="994"/>
      <c r="Q390" s="994"/>
      <c r="R390" s="994"/>
      <c r="S390" s="994"/>
      <c r="T390" s="1214"/>
      <c r="U390" s="1205"/>
      <c r="V390" s="1205"/>
      <c r="W390" s="1205"/>
      <c r="X390" s="1205"/>
      <c r="Y390" s="1206">
        <f t="shared" si="4"/>
        <v>0</v>
      </c>
      <c r="Z390" s="1205"/>
      <c r="AA390" s="1205"/>
      <c r="AB390" s="1205"/>
      <c r="AC390" s="1205"/>
      <c r="AD390" s="1205"/>
      <c r="AE390" s="1205"/>
      <c r="AF390" s="1208">
        <f t="shared" si="6"/>
        <v>0</v>
      </c>
      <c r="AG390" s="1205"/>
      <c r="AH390" s="1205"/>
      <c r="AI390" s="994"/>
      <c r="AJ390" s="994"/>
      <c r="AK390" s="994"/>
      <c r="AL390" s="994"/>
      <c r="AM390" s="994"/>
    </row>
    <row r="391">
      <c r="A391" s="1214"/>
      <c r="B391" s="1205"/>
      <c r="C391" s="1205"/>
      <c r="D391" s="1205"/>
      <c r="E391" s="1205"/>
      <c r="F391" s="1206">
        <f t="shared" si="1"/>
        <v>0</v>
      </c>
      <c r="G391" s="1205"/>
      <c r="H391" s="1205"/>
      <c r="I391" s="1205"/>
      <c r="J391" s="1205"/>
      <c r="K391" s="1205"/>
      <c r="L391" s="1205"/>
      <c r="M391" s="1208">
        <f t="shared" si="3"/>
        <v>0</v>
      </c>
      <c r="N391" s="1205"/>
      <c r="O391" s="1205"/>
      <c r="P391" s="994"/>
      <c r="Q391" s="994"/>
      <c r="R391" s="994"/>
      <c r="S391" s="994"/>
      <c r="T391" s="1214"/>
      <c r="U391" s="1205"/>
      <c r="V391" s="1205"/>
      <c r="W391" s="1205"/>
      <c r="X391" s="1205"/>
      <c r="Y391" s="1206">
        <f t="shared" si="4"/>
        <v>0</v>
      </c>
      <c r="Z391" s="1205"/>
      <c r="AA391" s="1205"/>
      <c r="AB391" s="1205"/>
      <c r="AC391" s="1205"/>
      <c r="AD391" s="1205"/>
      <c r="AE391" s="1205"/>
      <c r="AF391" s="1208">
        <f t="shared" si="6"/>
        <v>0</v>
      </c>
      <c r="AG391" s="1205"/>
      <c r="AH391" s="1205"/>
      <c r="AI391" s="994"/>
      <c r="AJ391" s="994"/>
      <c r="AK391" s="994"/>
      <c r="AL391" s="994"/>
      <c r="AM391" s="994"/>
    </row>
    <row r="392">
      <c r="A392" s="1214"/>
      <c r="B392" s="1205"/>
      <c r="C392" s="1205"/>
      <c r="D392" s="1205"/>
      <c r="E392" s="1205"/>
      <c r="F392" s="1206">
        <f t="shared" si="1"/>
        <v>0</v>
      </c>
      <c r="G392" s="1205"/>
      <c r="H392" s="1205"/>
      <c r="I392" s="1205"/>
      <c r="J392" s="1205"/>
      <c r="K392" s="1205"/>
      <c r="L392" s="1205"/>
      <c r="M392" s="1208">
        <f t="shared" si="3"/>
        <v>0</v>
      </c>
      <c r="N392" s="1205"/>
      <c r="O392" s="1205"/>
      <c r="P392" s="994"/>
      <c r="Q392" s="994"/>
      <c r="R392" s="994"/>
      <c r="S392" s="994"/>
      <c r="T392" s="1214"/>
      <c r="U392" s="1205"/>
      <c r="V392" s="1205"/>
      <c r="W392" s="1205"/>
      <c r="X392" s="1205"/>
      <c r="Y392" s="1206">
        <f t="shared" si="4"/>
        <v>0</v>
      </c>
      <c r="Z392" s="1205"/>
      <c r="AA392" s="1205"/>
      <c r="AB392" s="1205"/>
      <c r="AC392" s="1205"/>
      <c r="AD392" s="1205"/>
      <c r="AE392" s="1205"/>
      <c r="AF392" s="1208">
        <f t="shared" si="6"/>
        <v>0</v>
      </c>
      <c r="AG392" s="1205"/>
      <c r="AH392" s="1205"/>
      <c r="AI392" s="994"/>
      <c r="AJ392" s="994"/>
      <c r="AK392" s="994"/>
      <c r="AL392" s="994"/>
      <c r="AM392" s="994"/>
    </row>
    <row r="393">
      <c r="A393" s="1214"/>
      <c r="B393" s="1205"/>
      <c r="C393" s="1205"/>
      <c r="D393" s="1205"/>
      <c r="E393" s="1205"/>
      <c r="F393" s="1206">
        <f t="shared" si="1"/>
        <v>0</v>
      </c>
      <c r="G393" s="1205"/>
      <c r="H393" s="1205"/>
      <c r="I393" s="1205"/>
      <c r="J393" s="1205"/>
      <c r="K393" s="1205"/>
      <c r="L393" s="1205"/>
      <c r="M393" s="1208">
        <f t="shared" si="3"/>
        <v>0</v>
      </c>
      <c r="N393" s="1205"/>
      <c r="O393" s="1205"/>
      <c r="P393" s="994"/>
      <c r="Q393" s="994"/>
      <c r="R393" s="994"/>
      <c r="S393" s="994"/>
      <c r="T393" s="1214"/>
      <c r="U393" s="1205"/>
      <c r="V393" s="1205"/>
      <c r="W393" s="1205"/>
      <c r="X393" s="1205"/>
      <c r="Y393" s="1206">
        <f t="shared" si="4"/>
        <v>0</v>
      </c>
      <c r="Z393" s="1205"/>
      <c r="AA393" s="1205"/>
      <c r="AB393" s="1205"/>
      <c r="AC393" s="1205"/>
      <c r="AD393" s="1205"/>
      <c r="AE393" s="1205"/>
      <c r="AF393" s="1208">
        <f t="shared" si="6"/>
        <v>0</v>
      </c>
      <c r="AG393" s="1205"/>
      <c r="AH393" s="1205"/>
      <c r="AI393" s="994"/>
      <c r="AJ393" s="994"/>
      <c r="AK393" s="994"/>
      <c r="AL393" s="994"/>
      <c r="AM393" s="994"/>
    </row>
    <row r="394">
      <c r="A394" s="1214"/>
      <c r="B394" s="1205"/>
      <c r="C394" s="1205"/>
      <c r="D394" s="1205"/>
      <c r="E394" s="1205"/>
      <c r="F394" s="1206">
        <f t="shared" si="1"/>
        <v>0</v>
      </c>
      <c r="G394" s="1205"/>
      <c r="H394" s="1205"/>
      <c r="I394" s="1205"/>
      <c r="J394" s="1205"/>
      <c r="K394" s="1205"/>
      <c r="L394" s="1205"/>
      <c r="M394" s="1208">
        <f t="shared" si="3"/>
        <v>0</v>
      </c>
      <c r="N394" s="1205"/>
      <c r="O394" s="1205"/>
      <c r="P394" s="994"/>
      <c r="Q394" s="994"/>
      <c r="R394" s="994"/>
      <c r="S394" s="994"/>
      <c r="T394" s="1214"/>
      <c r="U394" s="1205"/>
      <c r="V394" s="1205"/>
      <c r="W394" s="1205"/>
      <c r="X394" s="1205"/>
      <c r="Y394" s="1206">
        <f t="shared" si="4"/>
        <v>0</v>
      </c>
      <c r="Z394" s="1205"/>
      <c r="AA394" s="1205"/>
      <c r="AB394" s="1205"/>
      <c r="AC394" s="1205"/>
      <c r="AD394" s="1205"/>
      <c r="AE394" s="1205"/>
      <c r="AF394" s="1208">
        <f t="shared" si="6"/>
        <v>0</v>
      </c>
      <c r="AG394" s="1205"/>
      <c r="AH394" s="1205"/>
      <c r="AI394" s="994"/>
      <c r="AJ394" s="994"/>
      <c r="AK394" s="994"/>
      <c r="AL394" s="994"/>
      <c r="AM394" s="994"/>
    </row>
    <row r="395">
      <c r="A395" s="1214"/>
      <c r="B395" s="1205"/>
      <c r="C395" s="1205"/>
      <c r="D395" s="1205"/>
      <c r="E395" s="1205"/>
      <c r="F395" s="1206">
        <f t="shared" si="1"/>
        <v>0</v>
      </c>
      <c r="G395" s="1205"/>
      <c r="H395" s="1205"/>
      <c r="I395" s="1205"/>
      <c r="J395" s="1205"/>
      <c r="K395" s="1205"/>
      <c r="L395" s="1205"/>
      <c r="M395" s="1208">
        <f t="shared" si="3"/>
        <v>0</v>
      </c>
      <c r="N395" s="1205"/>
      <c r="O395" s="1205"/>
      <c r="P395" s="994"/>
      <c r="Q395" s="994"/>
      <c r="R395" s="994"/>
      <c r="S395" s="994"/>
      <c r="T395" s="1214"/>
      <c r="U395" s="1205"/>
      <c r="V395" s="1205"/>
      <c r="W395" s="1205"/>
      <c r="X395" s="1205"/>
      <c r="Y395" s="1206">
        <f t="shared" si="4"/>
        <v>0</v>
      </c>
      <c r="Z395" s="1205"/>
      <c r="AA395" s="1205"/>
      <c r="AB395" s="1205"/>
      <c r="AC395" s="1205"/>
      <c r="AD395" s="1205"/>
      <c r="AE395" s="1205"/>
      <c r="AF395" s="1208">
        <f t="shared" si="6"/>
        <v>0</v>
      </c>
      <c r="AG395" s="1205"/>
      <c r="AH395" s="1205"/>
      <c r="AI395" s="994"/>
      <c r="AJ395" s="994"/>
      <c r="AK395" s="994"/>
      <c r="AL395" s="994"/>
      <c r="AM395" s="994"/>
    </row>
    <row r="396">
      <c r="A396" s="1214"/>
      <c r="B396" s="1205"/>
      <c r="C396" s="1205"/>
      <c r="D396" s="1205"/>
      <c r="E396" s="1205"/>
      <c r="F396" s="1206">
        <f t="shared" si="1"/>
        <v>0</v>
      </c>
      <c r="G396" s="1205"/>
      <c r="H396" s="1205"/>
      <c r="I396" s="1205"/>
      <c r="J396" s="1205"/>
      <c r="K396" s="1205"/>
      <c r="L396" s="1205"/>
      <c r="M396" s="1208">
        <f t="shared" si="3"/>
        <v>0</v>
      </c>
      <c r="N396" s="1205"/>
      <c r="O396" s="1205"/>
      <c r="P396" s="994"/>
      <c r="Q396" s="994"/>
      <c r="R396" s="994"/>
      <c r="S396" s="994"/>
      <c r="T396" s="1214"/>
      <c r="U396" s="1205"/>
      <c r="V396" s="1205"/>
      <c r="W396" s="1205"/>
      <c r="X396" s="1205"/>
      <c r="Y396" s="1206">
        <f t="shared" si="4"/>
        <v>0</v>
      </c>
      <c r="Z396" s="1205"/>
      <c r="AA396" s="1205"/>
      <c r="AB396" s="1205"/>
      <c r="AC396" s="1205"/>
      <c r="AD396" s="1205"/>
      <c r="AE396" s="1205"/>
      <c r="AF396" s="1208">
        <f t="shared" si="6"/>
        <v>0</v>
      </c>
      <c r="AG396" s="1205"/>
      <c r="AH396" s="1205"/>
      <c r="AI396" s="994"/>
      <c r="AJ396" s="994"/>
      <c r="AK396" s="994"/>
      <c r="AL396" s="994"/>
      <c r="AM396" s="994"/>
    </row>
    <row r="397">
      <c r="A397" s="1214"/>
      <c r="B397" s="1205"/>
      <c r="C397" s="1205"/>
      <c r="D397" s="1205"/>
      <c r="E397" s="1205"/>
      <c r="F397" s="1206">
        <f t="shared" si="1"/>
        <v>0</v>
      </c>
      <c r="G397" s="1205"/>
      <c r="H397" s="1205"/>
      <c r="I397" s="1205"/>
      <c r="J397" s="1205"/>
      <c r="K397" s="1205"/>
      <c r="L397" s="1205"/>
      <c r="M397" s="1208">
        <f t="shared" si="3"/>
        <v>0</v>
      </c>
      <c r="N397" s="1205"/>
      <c r="O397" s="1205"/>
      <c r="P397" s="994"/>
      <c r="Q397" s="994"/>
      <c r="R397" s="994"/>
      <c r="S397" s="994"/>
      <c r="T397" s="1214"/>
      <c r="U397" s="1205"/>
      <c r="V397" s="1205"/>
      <c r="W397" s="1205"/>
      <c r="X397" s="1205"/>
      <c r="Y397" s="1206">
        <f t="shared" si="4"/>
        <v>0</v>
      </c>
      <c r="Z397" s="1205"/>
      <c r="AA397" s="1205"/>
      <c r="AB397" s="1205"/>
      <c r="AC397" s="1205"/>
      <c r="AD397" s="1205"/>
      <c r="AE397" s="1205"/>
      <c r="AF397" s="1208">
        <f t="shared" si="6"/>
        <v>0</v>
      </c>
      <c r="AG397" s="1205"/>
      <c r="AH397" s="1205"/>
      <c r="AI397" s="994"/>
      <c r="AJ397" s="994"/>
      <c r="AK397" s="994"/>
      <c r="AL397" s="994"/>
      <c r="AM397" s="994"/>
    </row>
    <row r="398">
      <c r="A398" s="1214"/>
      <c r="B398" s="1205"/>
      <c r="C398" s="1205"/>
      <c r="D398" s="1205"/>
      <c r="E398" s="1205"/>
      <c r="F398" s="1206">
        <f t="shared" si="1"/>
        <v>0</v>
      </c>
      <c r="G398" s="1205"/>
      <c r="H398" s="1205"/>
      <c r="I398" s="1205"/>
      <c r="J398" s="1205"/>
      <c r="K398" s="1205"/>
      <c r="L398" s="1205"/>
      <c r="M398" s="1208">
        <f t="shared" si="3"/>
        <v>0</v>
      </c>
      <c r="N398" s="1205"/>
      <c r="O398" s="1205"/>
      <c r="P398" s="994"/>
      <c r="Q398" s="994"/>
      <c r="R398" s="994"/>
      <c r="S398" s="994"/>
      <c r="T398" s="1214"/>
      <c r="U398" s="1205"/>
      <c r="V398" s="1205"/>
      <c r="W398" s="1205"/>
      <c r="X398" s="1205"/>
      <c r="Y398" s="1206">
        <f t="shared" si="4"/>
        <v>0</v>
      </c>
      <c r="Z398" s="1205"/>
      <c r="AA398" s="1205"/>
      <c r="AB398" s="1205"/>
      <c r="AC398" s="1205"/>
      <c r="AD398" s="1205"/>
      <c r="AE398" s="1205"/>
      <c r="AF398" s="1208">
        <f t="shared" si="6"/>
        <v>0</v>
      </c>
      <c r="AG398" s="1205"/>
      <c r="AH398" s="1205"/>
      <c r="AI398" s="994"/>
      <c r="AJ398" s="994"/>
      <c r="AK398" s="994"/>
      <c r="AL398" s="994"/>
      <c r="AM398" s="994"/>
    </row>
    <row r="399">
      <c r="A399" s="1214"/>
      <c r="B399" s="1205"/>
      <c r="C399" s="1205"/>
      <c r="D399" s="1205"/>
      <c r="E399" s="1205"/>
      <c r="F399" s="1206">
        <f t="shared" si="1"/>
        <v>0</v>
      </c>
      <c r="G399" s="1205"/>
      <c r="H399" s="1205"/>
      <c r="I399" s="1205"/>
      <c r="J399" s="1205"/>
      <c r="K399" s="1205"/>
      <c r="L399" s="1205"/>
      <c r="M399" s="1208">
        <f t="shared" si="3"/>
        <v>0</v>
      </c>
      <c r="N399" s="1205"/>
      <c r="O399" s="1205"/>
      <c r="P399" s="994"/>
      <c r="Q399" s="994"/>
      <c r="R399" s="994"/>
      <c r="S399" s="994"/>
      <c r="T399" s="1214"/>
      <c r="U399" s="1205"/>
      <c r="V399" s="1205"/>
      <c r="W399" s="1205"/>
      <c r="X399" s="1205"/>
      <c r="Y399" s="1206">
        <f t="shared" si="4"/>
        <v>0</v>
      </c>
      <c r="Z399" s="1205"/>
      <c r="AA399" s="1205"/>
      <c r="AB399" s="1205"/>
      <c r="AC399" s="1205"/>
      <c r="AD399" s="1205"/>
      <c r="AE399" s="1205"/>
      <c r="AF399" s="1208">
        <f t="shared" si="6"/>
        <v>0</v>
      </c>
      <c r="AG399" s="1205"/>
      <c r="AH399" s="1205"/>
      <c r="AI399" s="994"/>
      <c r="AJ399" s="994"/>
      <c r="AK399" s="994"/>
      <c r="AL399" s="994"/>
      <c r="AM399" s="994"/>
    </row>
    <row r="400">
      <c r="A400" s="1214"/>
      <c r="B400" s="1205"/>
      <c r="C400" s="1205"/>
      <c r="D400" s="1205"/>
      <c r="E400" s="1205"/>
      <c r="F400" s="1206">
        <f t="shared" si="1"/>
        <v>0</v>
      </c>
      <c r="G400" s="1205"/>
      <c r="H400" s="1205"/>
      <c r="I400" s="1205"/>
      <c r="J400" s="1205"/>
      <c r="K400" s="1205"/>
      <c r="L400" s="1205"/>
      <c r="M400" s="1208">
        <f t="shared" si="3"/>
        <v>0</v>
      </c>
      <c r="N400" s="1205"/>
      <c r="O400" s="1205"/>
      <c r="P400" s="994"/>
      <c r="Q400" s="994"/>
      <c r="R400" s="994"/>
      <c r="S400" s="994"/>
      <c r="T400" s="1214"/>
      <c r="U400" s="1205"/>
      <c r="V400" s="1205"/>
      <c r="W400" s="1205"/>
      <c r="X400" s="1205"/>
      <c r="Y400" s="1206">
        <f t="shared" si="4"/>
        <v>0</v>
      </c>
      <c r="Z400" s="1205"/>
      <c r="AA400" s="1205"/>
      <c r="AB400" s="1205"/>
      <c r="AC400" s="1205"/>
      <c r="AD400" s="1205"/>
      <c r="AE400" s="1205"/>
      <c r="AF400" s="1208">
        <f t="shared" si="6"/>
        <v>0</v>
      </c>
      <c r="AG400" s="1205"/>
      <c r="AH400" s="1205"/>
      <c r="AI400" s="994"/>
      <c r="AJ400" s="994"/>
      <c r="AK400" s="994"/>
      <c r="AL400" s="994"/>
      <c r="AM400" s="994"/>
    </row>
    <row r="401">
      <c r="A401" s="1214"/>
      <c r="B401" s="1205"/>
      <c r="C401" s="1205"/>
      <c r="D401" s="1205"/>
      <c r="E401" s="1205"/>
      <c r="F401" s="1206">
        <f t="shared" si="1"/>
        <v>0</v>
      </c>
      <c r="G401" s="1205"/>
      <c r="H401" s="1205"/>
      <c r="I401" s="1205"/>
      <c r="J401" s="1205"/>
      <c r="K401" s="1205"/>
      <c r="L401" s="1205"/>
      <c r="M401" s="1208">
        <f t="shared" si="3"/>
        <v>0</v>
      </c>
      <c r="N401" s="1205"/>
      <c r="O401" s="1205"/>
      <c r="P401" s="994"/>
      <c r="Q401" s="994"/>
      <c r="R401" s="994"/>
      <c r="S401" s="994"/>
      <c r="T401" s="1214"/>
      <c r="U401" s="1205"/>
      <c r="V401" s="1205"/>
      <c r="W401" s="1205"/>
      <c r="X401" s="1205"/>
      <c r="Y401" s="1206">
        <f t="shared" si="4"/>
        <v>0</v>
      </c>
      <c r="Z401" s="1205"/>
      <c r="AA401" s="1205"/>
      <c r="AB401" s="1205"/>
      <c r="AC401" s="1205"/>
      <c r="AD401" s="1205"/>
      <c r="AE401" s="1205"/>
      <c r="AF401" s="1208">
        <f t="shared" si="6"/>
        <v>0</v>
      </c>
      <c r="AG401" s="1205"/>
      <c r="AH401" s="1205"/>
      <c r="AI401" s="994"/>
      <c r="AJ401" s="994"/>
      <c r="AK401" s="994"/>
      <c r="AL401" s="994"/>
      <c r="AM401" s="994"/>
    </row>
    <row r="402">
      <c r="A402" s="1214"/>
      <c r="B402" s="1205"/>
      <c r="C402" s="1205"/>
      <c r="D402" s="1205"/>
      <c r="E402" s="1205"/>
      <c r="F402" s="1206">
        <f t="shared" si="1"/>
        <v>0</v>
      </c>
      <c r="G402" s="1205"/>
      <c r="H402" s="1205"/>
      <c r="I402" s="1205"/>
      <c r="J402" s="1205"/>
      <c r="K402" s="1205"/>
      <c r="L402" s="1205"/>
      <c r="M402" s="1208">
        <f t="shared" si="3"/>
        <v>0</v>
      </c>
      <c r="N402" s="1205"/>
      <c r="O402" s="1205"/>
      <c r="P402" s="994"/>
      <c r="Q402" s="994"/>
      <c r="R402" s="994"/>
      <c r="S402" s="994"/>
      <c r="T402" s="1214"/>
      <c r="U402" s="1205"/>
      <c r="V402" s="1205"/>
      <c r="W402" s="1205"/>
      <c r="X402" s="1205"/>
      <c r="Y402" s="1206">
        <f t="shared" si="4"/>
        <v>0</v>
      </c>
      <c r="Z402" s="1205"/>
      <c r="AA402" s="1205"/>
      <c r="AB402" s="1205"/>
      <c r="AC402" s="1205"/>
      <c r="AD402" s="1205"/>
      <c r="AE402" s="1205"/>
      <c r="AF402" s="1208">
        <f t="shared" si="6"/>
        <v>0</v>
      </c>
      <c r="AG402" s="1205"/>
      <c r="AH402" s="1205"/>
      <c r="AI402" s="994"/>
      <c r="AJ402" s="994"/>
      <c r="AK402" s="994"/>
      <c r="AL402" s="994"/>
      <c r="AM402" s="994"/>
    </row>
    <row r="403">
      <c r="A403" s="1214"/>
      <c r="B403" s="1205"/>
      <c r="C403" s="1205"/>
      <c r="D403" s="1205"/>
      <c r="E403" s="1205"/>
      <c r="F403" s="1206">
        <f t="shared" si="1"/>
        <v>0</v>
      </c>
      <c r="G403" s="1205"/>
      <c r="H403" s="1205"/>
      <c r="I403" s="1205"/>
      <c r="J403" s="1205"/>
      <c r="K403" s="1205"/>
      <c r="L403" s="1205"/>
      <c r="M403" s="1208">
        <f t="shared" si="3"/>
        <v>0</v>
      </c>
      <c r="N403" s="1205"/>
      <c r="O403" s="1205"/>
      <c r="P403" s="994"/>
      <c r="Q403" s="994"/>
      <c r="R403" s="994"/>
      <c r="S403" s="994"/>
      <c r="T403" s="1214"/>
      <c r="U403" s="1205"/>
      <c r="V403" s="1205"/>
      <c r="W403" s="1205"/>
      <c r="X403" s="1205"/>
      <c r="Y403" s="1206">
        <f t="shared" si="4"/>
        <v>0</v>
      </c>
      <c r="Z403" s="1205"/>
      <c r="AA403" s="1205"/>
      <c r="AB403" s="1205"/>
      <c r="AC403" s="1205"/>
      <c r="AD403" s="1205"/>
      <c r="AE403" s="1205"/>
      <c r="AF403" s="1208">
        <f t="shared" si="6"/>
        <v>0</v>
      </c>
      <c r="AG403" s="1205"/>
      <c r="AH403" s="1205"/>
      <c r="AI403" s="994"/>
      <c r="AJ403" s="994"/>
      <c r="AK403" s="994"/>
      <c r="AL403" s="994"/>
      <c r="AM403" s="994"/>
    </row>
    <row r="404">
      <c r="A404" s="1214"/>
      <c r="B404" s="1205"/>
      <c r="C404" s="1205"/>
      <c r="D404" s="1205"/>
      <c r="E404" s="1205"/>
      <c r="F404" s="1206">
        <f t="shared" si="1"/>
        <v>0</v>
      </c>
      <c r="G404" s="1205"/>
      <c r="H404" s="1205"/>
      <c r="I404" s="1205"/>
      <c r="J404" s="1205"/>
      <c r="K404" s="1205"/>
      <c r="L404" s="1205"/>
      <c r="M404" s="1208">
        <f t="shared" si="3"/>
        <v>0</v>
      </c>
      <c r="N404" s="1205"/>
      <c r="O404" s="1205"/>
      <c r="P404" s="994"/>
      <c r="Q404" s="994"/>
      <c r="R404" s="994"/>
      <c r="S404" s="994"/>
      <c r="T404" s="1214"/>
      <c r="U404" s="1205"/>
      <c r="V404" s="1205"/>
      <c r="W404" s="1205"/>
      <c r="X404" s="1205"/>
      <c r="Y404" s="1206">
        <f t="shared" si="4"/>
        <v>0</v>
      </c>
      <c r="Z404" s="1205"/>
      <c r="AA404" s="1205"/>
      <c r="AB404" s="1205"/>
      <c r="AC404" s="1205"/>
      <c r="AD404" s="1205"/>
      <c r="AE404" s="1205"/>
      <c r="AF404" s="1208">
        <f t="shared" si="6"/>
        <v>0</v>
      </c>
      <c r="AG404" s="1205"/>
      <c r="AH404" s="1205"/>
      <c r="AI404" s="994"/>
      <c r="AJ404" s="994"/>
      <c r="AK404" s="994"/>
      <c r="AL404" s="994"/>
      <c r="AM404" s="994"/>
    </row>
    <row r="405">
      <c r="A405" s="1214"/>
      <c r="B405" s="1205"/>
      <c r="C405" s="1205"/>
      <c r="D405" s="1205"/>
      <c r="E405" s="1205"/>
      <c r="F405" s="1206">
        <f t="shared" si="1"/>
        <v>0</v>
      </c>
      <c r="G405" s="1205"/>
      <c r="H405" s="1205"/>
      <c r="I405" s="1205"/>
      <c r="J405" s="1205"/>
      <c r="K405" s="1205"/>
      <c r="L405" s="1205"/>
      <c r="M405" s="1208">
        <f t="shared" si="3"/>
        <v>0</v>
      </c>
      <c r="N405" s="1205"/>
      <c r="O405" s="1205"/>
      <c r="P405" s="994"/>
      <c r="Q405" s="994"/>
      <c r="R405" s="994"/>
      <c r="S405" s="994"/>
      <c r="T405" s="1214"/>
      <c r="U405" s="1205"/>
      <c r="V405" s="1205"/>
      <c r="W405" s="1205"/>
      <c r="X405" s="1205"/>
      <c r="Y405" s="1206">
        <f t="shared" si="4"/>
        <v>0</v>
      </c>
      <c r="Z405" s="1205"/>
      <c r="AA405" s="1205"/>
      <c r="AB405" s="1205"/>
      <c r="AC405" s="1205"/>
      <c r="AD405" s="1205"/>
      <c r="AE405" s="1205"/>
      <c r="AF405" s="1208">
        <f t="shared" si="6"/>
        <v>0</v>
      </c>
      <c r="AG405" s="1205"/>
      <c r="AH405" s="1205"/>
      <c r="AI405" s="994"/>
      <c r="AJ405" s="994"/>
      <c r="AK405" s="994"/>
      <c r="AL405" s="994"/>
      <c r="AM405" s="994"/>
    </row>
    <row r="406">
      <c r="A406" s="1214"/>
      <c r="B406" s="1205"/>
      <c r="C406" s="1205"/>
      <c r="D406" s="1205"/>
      <c r="E406" s="1205"/>
      <c r="F406" s="1206">
        <f t="shared" si="1"/>
        <v>0</v>
      </c>
      <c r="G406" s="1205"/>
      <c r="H406" s="1205"/>
      <c r="I406" s="1205"/>
      <c r="J406" s="1205"/>
      <c r="K406" s="1205"/>
      <c r="L406" s="1205"/>
      <c r="M406" s="1208">
        <f t="shared" si="3"/>
        <v>0</v>
      </c>
      <c r="N406" s="1205"/>
      <c r="O406" s="1205"/>
      <c r="P406" s="994"/>
      <c r="Q406" s="994"/>
      <c r="R406" s="994"/>
      <c r="S406" s="994"/>
      <c r="T406" s="1214"/>
      <c r="U406" s="1205"/>
      <c r="V406" s="1205"/>
      <c r="W406" s="1205"/>
      <c r="X406" s="1205"/>
      <c r="Y406" s="1206">
        <f t="shared" si="4"/>
        <v>0</v>
      </c>
      <c r="Z406" s="1205"/>
      <c r="AA406" s="1205"/>
      <c r="AB406" s="1205"/>
      <c r="AC406" s="1205"/>
      <c r="AD406" s="1205"/>
      <c r="AE406" s="1205"/>
      <c r="AF406" s="1208">
        <f t="shared" si="6"/>
        <v>0</v>
      </c>
      <c r="AG406" s="1205"/>
      <c r="AH406" s="1205"/>
      <c r="AI406" s="994"/>
      <c r="AJ406" s="994"/>
      <c r="AK406" s="994"/>
      <c r="AL406" s="994"/>
      <c r="AM406" s="994"/>
    </row>
    <row r="407">
      <c r="A407" s="1214"/>
      <c r="B407" s="1205"/>
      <c r="C407" s="1205"/>
      <c r="D407" s="1205"/>
      <c r="E407" s="1205"/>
      <c r="F407" s="1206">
        <f t="shared" si="1"/>
        <v>0</v>
      </c>
      <c r="G407" s="1205"/>
      <c r="H407" s="1205"/>
      <c r="I407" s="1205"/>
      <c r="J407" s="1205"/>
      <c r="K407" s="1205"/>
      <c r="L407" s="1205"/>
      <c r="M407" s="1208">
        <f t="shared" si="3"/>
        <v>0</v>
      </c>
      <c r="N407" s="1205"/>
      <c r="O407" s="1205"/>
      <c r="P407" s="994"/>
      <c r="Q407" s="994"/>
      <c r="R407" s="994"/>
      <c r="S407" s="994"/>
      <c r="T407" s="1214"/>
      <c r="U407" s="1205"/>
      <c r="V407" s="1205"/>
      <c r="W407" s="1205"/>
      <c r="X407" s="1205"/>
      <c r="Y407" s="1206">
        <f t="shared" si="4"/>
        <v>0</v>
      </c>
      <c r="Z407" s="1205"/>
      <c r="AA407" s="1205"/>
      <c r="AB407" s="1205"/>
      <c r="AC407" s="1205"/>
      <c r="AD407" s="1205"/>
      <c r="AE407" s="1205"/>
      <c r="AF407" s="1208">
        <f t="shared" si="6"/>
        <v>0</v>
      </c>
      <c r="AG407" s="1205"/>
      <c r="AH407" s="1205"/>
      <c r="AI407" s="994"/>
      <c r="AJ407" s="994"/>
      <c r="AK407" s="994"/>
      <c r="AL407" s="994"/>
      <c r="AM407" s="994"/>
    </row>
    <row r="408">
      <c r="A408" s="1214"/>
      <c r="B408" s="1205"/>
      <c r="C408" s="1205"/>
      <c r="D408" s="1205"/>
      <c r="E408" s="1205"/>
      <c r="F408" s="1206">
        <f t="shared" si="1"/>
        <v>0</v>
      </c>
      <c r="G408" s="1205"/>
      <c r="H408" s="1205"/>
      <c r="I408" s="1205"/>
      <c r="J408" s="1205"/>
      <c r="K408" s="1205"/>
      <c r="L408" s="1205"/>
      <c r="M408" s="1208">
        <f t="shared" si="3"/>
        <v>0</v>
      </c>
      <c r="N408" s="1205"/>
      <c r="O408" s="1205"/>
      <c r="P408" s="994"/>
      <c r="Q408" s="994"/>
      <c r="R408" s="994"/>
      <c r="S408" s="994"/>
      <c r="T408" s="1214"/>
      <c r="U408" s="1205"/>
      <c r="V408" s="1205"/>
      <c r="W408" s="1205"/>
      <c r="X408" s="1205"/>
      <c r="Y408" s="1206">
        <f t="shared" si="4"/>
        <v>0</v>
      </c>
      <c r="Z408" s="1205"/>
      <c r="AA408" s="1205"/>
      <c r="AB408" s="1205"/>
      <c r="AC408" s="1205"/>
      <c r="AD408" s="1205"/>
      <c r="AE408" s="1205"/>
      <c r="AF408" s="1208">
        <f t="shared" si="6"/>
        <v>0</v>
      </c>
      <c r="AG408" s="1205"/>
      <c r="AH408" s="1205"/>
      <c r="AI408" s="994"/>
      <c r="AJ408" s="994"/>
      <c r="AK408" s="994"/>
      <c r="AL408" s="994"/>
      <c r="AM408" s="994"/>
    </row>
    <row r="409">
      <c r="A409" s="1214"/>
      <c r="B409" s="1205"/>
      <c r="C409" s="1205"/>
      <c r="D409" s="1205"/>
      <c r="E409" s="1205"/>
      <c r="F409" s="1206">
        <f t="shared" si="1"/>
        <v>0</v>
      </c>
      <c r="G409" s="1205"/>
      <c r="H409" s="1205"/>
      <c r="I409" s="1205"/>
      <c r="J409" s="1205"/>
      <c r="K409" s="1205"/>
      <c r="L409" s="1205"/>
      <c r="M409" s="1208">
        <f t="shared" si="3"/>
        <v>0</v>
      </c>
      <c r="N409" s="1205"/>
      <c r="O409" s="1205"/>
      <c r="P409" s="994"/>
      <c r="Q409" s="994"/>
      <c r="R409" s="994"/>
      <c r="S409" s="994"/>
      <c r="T409" s="1214"/>
      <c r="U409" s="1205"/>
      <c r="V409" s="1205"/>
      <c r="W409" s="1205"/>
      <c r="X409" s="1205"/>
      <c r="Y409" s="1206">
        <f t="shared" si="4"/>
        <v>0</v>
      </c>
      <c r="Z409" s="1205"/>
      <c r="AA409" s="1205"/>
      <c r="AB409" s="1205"/>
      <c r="AC409" s="1205"/>
      <c r="AD409" s="1205"/>
      <c r="AE409" s="1205"/>
      <c r="AF409" s="1208">
        <f t="shared" si="6"/>
        <v>0</v>
      </c>
      <c r="AG409" s="1205"/>
      <c r="AH409" s="1205"/>
      <c r="AI409" s="994"/>
      <c r="AJ409" s="994"/>
      <c r="AK409" s="994"/>
      <c r="AL409" s="994"/>
      <c r="AM409" s="994"/>
    </row>
    <row r="410">
      <c r="A410" s="1214"/>
      <c r="B410" s="1205"/>
      <c r="C410" s="1205"/>
      <c r="D410" s="1205"/>
      <c r="E410" s="1205"/>
      <c r="F410" s="1206">
        <f t="shared" si="1"/>
        <v>0</v>
      </c>
      <c r="G410" s="1205"/>
      <c r="H410" s="1205"/>
      <c r="I410" s="1205"/>
      <c r="J410" s="1205"/>
      <c r="K410" s="1205"/>
      <c r="L410" s="1205"/>
      <c r="M410" s="1208">
        <f t="shared" si="3"/>
        <v>0</v>
      </c>
      <c r="N410" s="1205"/>
      <c r="O410" s="1205"/>
      <c r="P410" s="994"/>
      <c r="Q410" s="994"/>
      <c r="R410" s="994"/>
      <c r="S410" s="994"/>
      <c r="T410" s="1214"/>
      <c r="U410" s="1205"/>
      <c r="V410" s="1205"/>
      <c r="W410" s="1205"/>
      <c r="X410" s="1205"/>
      <c r="Y410" s="1206">
        <f t="shared" si="4"/>
        <v>0</v>
      </c>
      <c r="Z410" s="1205"/>
      <c r="AA410" s="1205"/>
      <c r="AB410" s="1205"/>
      <c r="AC410" s="1205"/>
      <c r="AD410" s="1205"/>
      <c r="AE410" s="1205"/>
      <c r="AF410" s="1208">
        <f t="shared" si="6"/>
        <v>0</v>
      </c>
      <c r="AG410" s="1205"/>
      <c r="AH410" s="1205"/>
      <c r="AI410" s="994"/>
      <c r="AJ410" s="994"/>
      <c r="AK410" s="994"/>
      <c r="AL410" s="994"/>
      <c r="AM410" s="994"/>
    </row>
    <row r="411">
      <c r="A411" s="1214"/>
      <c r="B411" s="1205"/>
      <c r="C411" s="1205"/>
      <c r="D411" s="1205"/>
      <c r="E411" s="1205"/>
      <c r="F411" s="1206">
        <f t="shared" si="1"/>
        <v>0</v>
      </c>
      <c r="G411" s="1205"/>
      <c r="H411" s="1205"/>
      <c r="I411" s="1205"/>
      <c r="J411" s="1205"/>
      <c r="K411" s="1205"/>
      <c r="L411" s="1205"/>
      <c r="M411" s="1208">
        <f t="shared" si="3"/>
        <v>0</v>
      </c>
      <c r="N411" s="1205"/>
      <c r="O411" s="1205"/>
      <c r="P411" s="994"/>
      <c r="Q411" s="994"/>
      <c r="R411" s="994"/>
      <c r="S411" s="994"/>
      <c r="T411" s="1214"/>
      <c r="U411" s="1205"/>
      <c r="V411" s="1205"/>
      <c r="W411" s="1205"/>
      <c r="X411" s="1205"/>
      <c r="Y411" s="1206">
        <f t="shared" si="4"/>
        <v>0</v>
      </c>
      <c r="Z411" s="1205"/>
      <c r="AA411" s="1205"/>
      <c r="AB411" s="1205"/>
      <c r="AC411" s="1205"/>
      <c r="AD411" s="1205"/>
      <c r="AE411" s="1205"/>
      <c r="AF411" s="1208">
        <f t="shared" si="6"/>
        <v>0</v>
      </c>
      <c r="AG411" s="1205"/>
      <c r="AH411" s="1205"/>
      <c r="AI411" s="994"/>
      <c r="AJ411" s="994"/>
      <c r="AK411" s="994"/>
      <c r="AL411" s="994"/>
      <c r="AM411" s="994"/>
    </row>
    <row r="412">
      <c r="A412" s="1214"/>
      <c r="B412" s="1205"/>
      <c r="C412" s="1205"/>
      <c r="D412" s="1205"/>
      <c r="E412" s="1205"/>
      <c r="F412" s="1206">
        <f t="shared" si="1"/>
        <v>0</v>
      </c>
      <c r="G412" s="1205"/>
      <c r="H412" s="1205"/>
      <c r="I412" s="1205"/>
      <c r="J412" s="1205"/>
      <c r="K412" s="1205"/>
      <c r="L412" s="1205"/>
      <c r="M412" s="1208">
        <f t="shared" si="3"/>
        <v>0</v>
      </c>
      <c r="N412" s="1205"/>
      <c r="O412" s="1205"/>
      <c r="P412" s="994"/>
      <c r="Q412" s="994"/>
      <c r="R412" s="994"/>
      <c r="S412" s="994"/>
      <c r="T412" s="1214"/>
      <c r="U412" s="1205"/>
      <c r="V412" s="1205"/>
      <c r="W412" s="1205"/>
      <c r="X412" s="1205"/>
      <c r="Y412" s="1206">
        <f t="shared" si="4"/>
        <v>0</v>
      </c>
      <c r="Z412" s="1205"/>
      <c r="AA412" s="1205"/>
      <c r="AB412" s="1205"/>
      <c r="AC412" s="1205"/>
      <c r="AD412" s="1205"/>
      <c r="AE412" s="1205"/>
      <c r="AF412" s="1208">
        <f t="shared" si="6"/>
        <v>0</v>
      </c>
      <c r="AG412" s="1205"/>
      <c r="AH412" s="1205"/>
      <c r="AI412" s="994"/>
      <c r="AJ412" s="994"/>
      <c r="AK412" s="994"/>
      <c r="AL412" s="994"/>
      <c r="AM412" s="994"/>
    </row>
    <row r="413">
      <c r="A413" s="1214"/>
      <c r="B413" s="1205"/>
      <c r="C413" s="1205"/>
      <c r="D413" s="1205"/>
      <c r="E413" s="1205"/>
      <c r="F413" s="1206">
        <f t="shared" si="1"/>
        <v>0</v>
      </c>
      <c r="G413" s="1205"/>
      <c r="H413" s="1205"/>
      <c r="I413" s="1205"/>
      <c r="J413" s="1205"/>
      <c r="K413" s="1205"/>
      <c r="L413" s="1205"/>
      <c r="M413" s="1208">
        <f t="shared" si="3"/>
        <v>0</v>
      </c>
      <c r="N413" s="1205"/>
      <c r="O413" s="1205"/>
      <c r="P413" s="994"/>
      <c r="Q413" s="994"/>
      <c r="R413" s="994"/>
      <c r="S413" s="994"/>
      <c r="T413" s="1214"/>
      <c r="U413" s="1205"/>
      <c r="V413" s="1205"/>
      <c r="W413" s="1205"/>
      <c r="X413" s="1205"/>
      <c r="Y413" s="1206">
        <f t="shared" si="4"/>
        <v>0</v>
      </c>
      <c r="Z413" s="1205"/>
      <c r="AA413" s="1205"/>
      <c r="AB413" s="1205"/>
      <c r="AC413" s="1205"/>
      <c r="AD413" s="1205"/>
      <c r="AE413" s="1205"/>
      <c r="AF413" s="1208">
        <f t="shared" si="6"/>
        <v>0</v>
      </c>
      <c r="AG413" s="1205"/>
      <c r="AH413" s="1205"/>
      <c r="AI413" s="994"/>
      <c r="AJ413" s="994"/>
      <c r="AK413" s="994"/>
      <c r="AL413" s="994"/>
      <c r="AM413" s="994"/>
    </row>
    <row r="414">
      <c r="A414" s="1214"/>
      <c r="B414" s="1205"/>
      <c r="C414" s="1205"/>
      <c r="D414" s="1205"/>
      <c r="E414" s="1205"/>
      <c r="F414" s="1206">
        <f t="shared" si="1"/>
        <v>0</v>
      </c>
      <c r="G414" s="1205"/>
      <c r="H414" s="1205"/>
      <c r="I414" s="1205"/>
      <c r="J414" s="1205"/>
      <c r="K414" s="1205"/>
      <c r="L414" s="1205"/>
      <c r="M414" s="1208">
        <f t="shared" si="3"/>
        <v>0</v>
      </c>
      <c r="N414" s="1205"/>
      <c r="O414" s="1205"/>
      <c r="P414" s="994"/>
      <c r="Q414" s="994"/>
      <c r="R414" s="994"/>
      <c r="S414" s="994"/>
      <c r="T414" s="1214"/>
      <c r="U414" s="1205"/>
      <c r="V414" s="1205"/>
      <c r="W414" s="1205"/>
      <c r="X414" s="1205"/>
      <c r="Y414" s="1206">
        <f t="shared" si="4"/>
        <v>0</v>
      </c>
      <c r="Z414" s="1205"/>
      <c r="AA414" s="1205"/>
      <c r="AB414" s="1205"/>
      <c r="AC414" s="1205"/>
      <c r="AD414" s="1205"/>
      <c r="AE414" s="1205"/>
      <c r="AF414" s="1208">
        <f t="shared" si="6"/>
        <v>0</v>
      </c>
      <c r="AG414" s="1205"/>
      <c r="AH414" s="1205"/>
      <c r="AI414" s="994"/>
      <c r="AJ414" s="994"/>
      <c r="AK414" s="994"/>
      <c r="AL414" s="994"/>
      <c r="AM414" s="994"/>
    </row>
    <row r="415">
      <c r="A415" s="1214"/>
      <c r="B415" s="1205"/>
      <c r="C415" s="1205"/>
      <c r="D415" s="1205"/>
      <c r="E415" s="1205"/>
      <c r="F415" s="1206">
        <f t="shared" si="1"/>
        <v>0</v>
      </c>
      <c r="G415" s="1205"/>
      <c r="H415" s="1205"/>
      <c r="I415" s="1205"/>
      <c r="J415" s="1205"/>
      <c r="K415" s="1205"/>
      <c r="L415" s="1205"/>
      <c r="M415" s="1208">
        <f t="shared" si="3"/>
        <v>0</v>
      </c>
      <c r="N415" s="1205"/>
      <c r="O415" s="1205"/>
      <c r="P415" s="994"/>
      <c r="Q415" s="994"/>
      <c r="R415" s="994"/>
      <c r="S415" s="994"/>
      <c r="T415" s="1214"/>
      <c r="U415" s="1205"/>
      <c r="V415" s="1205"/>
      <c r="W415" s="1205"/>
      <c r="X415" s="1205"/>
      <c r="Y415" s="1206">
        <f t="shared" si="4"/>
        <v>0</v>
      </c>
      <c r="Z415" s="1205"/>
      <c r="AA415" s="1205"/>
      <c r="AB415" s="1205"/>
      <c r="AC415" s="1205"/>
      <c r="AD415" s="1205"/>
      <c r="AE415" s="1205"/>
      <c r="AF415" s="1208">
        <f t="shared" si="6"/>
        <v>0</v>
      </c>
      <c r="AG415" s="1205"/>
      <c r="AH415" s="1205"/>
      <c r="AI415" s="994"/>
      <c r="AJ415" s="994"/>
      <c r="AK415" s="994"/>
      <c r="AL415" s="994"/>
      <c r="AM415" s="994"/>
    </row>
    <row r="416">
      <c r="A416" s="1214"/>
      <c r="B416" s="1205"/>
      <c r="C416" s="1205"/>
      <c r="D416" s="1205"/>
      <c r="E416" s="1205"/>
      <c r="F416" s="1206">
        <f t="shared" si="1"/>
        <v>0</v>
      </c>
      <c r="G416" s="1205"/>
      <c r="H416" s="1205"/>
      <c r="I416" s="1205"/>
      <c r="J416" s="1205"/>
      <c r="K416" s="1205"/>
      <c r="L416" s="1205"/>
      <c r="M416" s="1208">
        <f t="shared" si="3"/>
        <v>0</v>
      </c>
      <c r="N416" s="1205"/>
      <c r="O416" s="1205"/>
      <c r="P416" s="994"/>
      <c r="Q416" s="994"/>
      <c r="R416" s="994"/>
      <c r="S416" s="994"/>
      <c r="T416" s="1214"/>
      <c r="U416" s="1205"/>
      <c r="V416" s="1205"/>
      <c r="W416" s="1205"/>
      <c r="X416" s="1205"/>
      <c r="Y416" s="1206">
        <f t="shared" si="4"/>
        <v>0</v>
      </c>
      <c r="Z416" s="1205"/>
      <c r="AA416" s="1205"/>
      <c r="AB416" s="1205"/>
      <c r="AC416" s="1205"/>
      <c r="AD416" s="1205"/>
      <c r="AE416" s="1205"/>
      <c r="AF416" s="1208">
        <f t="shared" si="6"/>
        <v>0</v>
      </c>
      <c r="AG416" s="1205"/>
      <c r="AH416" s="1205"/>
      <c r="AI416" s="994"/>
      <c r="AJ416" s="994"/>
      <c r="AK416" s="994"/>
      <c r="AL416" s="994"/>
      <c r="AM416" s="994"/>
    </row>
    <row r="417">
      <c r="A417" s="1214"/>
      <c r="B417" s="1205"/>
      <c r="C417" s="1205"/>
      <c r="D417" s="1205"/>
      <c r="E417" s="1205"/>
      <c r="F417" s="1206">
        <f t="shared" si="1"/>
        <v>0</v>
      </c>
      <c r="G417" s="1205"/>
      <c r="H417" s="1205"/>
      <c r="I417" s="1205"/>
      <c r="J417" s="1205"/>
      <c r="K417" s="1205"/>
      <c r="L417" s="1205"/>
      <c r="M417" s="1208">
        <f t="shared" si="3"/>
        <v>0</v>
      </c>
      <c r="N417" s="1205"/>
      <c r="O417" s="1205"/>
      <c r="P417" s="994"/>
      <c r="Q417" s="994"/>
      <c r="R417" s="994"/>
      <c r="S417" s="994"/>
      <c r="T417" s="1214"/>
      <c r="U417" s="1205"/>
      <c r="V417" s="1205"/>
      <c r="W417" s="1205"/>
      <c r="X417" s="1205"/>
      <c r="Y417" s="1206">
        <f t="shared" si="4"/>
        <v>0</v>
      </c>
      <c r="Z417" s="1205"/>
      <c r="AA417" s="1205"/>
      <c r="AB417" s="1205"/>
      <c r="AC417" s="1205"/>
      <c r="AD417" s="1205"/>
      <c r="AE417" s="1205"/>
      <c r="AF417" s="1208">
        <f t="shared" si="6"/>
        <v>0</v>
      </c>
      <c r="AG417" s="1205"/>
      <c r="AH417" s="1205"/>
      <c r="AI417" s="994"/>
      <c r="AJ417" s="994"/>
      <c r="AK417" s="994"/>
      <c r="AL417" s="994"/>
      <c r="AM417" s="994"/>
    </row>
    <row r="418">
      <c r="A418" s="1214"/>
      <c r="B418" s="1205"/>
      <c r="C418" s="1205"/>
      <c r="D418" s="1205"/>
      <c r="E418" s="1205"/>
      <c r="F418" s="1206">
        <f t="shared" si="1"/>
        <v>0</v>
      </c>
      <c r="G418" s="1205"/>
      <c r="H418" s="1205"/>
      <c r="I418" s="1205"/>
      <c r="J418" s="1205"/>
      <c r="K418" s="1205"/>
      <c r="L418" s="1205"/>
      <c r="M418" s="1208">
        <f t="shared" si="3"/>
        <v>0</v>
      </c>
      <c r="N418" s="1205"/>
      <c r="O418" s="1205"/>
      <c r="P418" s="994"/>
      <c r="Q418" s="994"/>
      <c r="R418" s="994"/>
      <c r="S418" s="994"/>
      <c r="T418" s="1214"/>
      <c r="U418" s="1205"/>
      <c r="V418" s="1205"/>
      <c r="W418" s="1205"/>
      <c r="X418" s="1205"/>
      <c r="Y418" s="1206">
        <f t="shared" si="4"/>
        <v>0</v>
      </c>
      <c r="Z418" s="1205"/>
      <c r="AA418" s="1205"/>
      <c r="AB418" s="1205"/>
      <c r="AC418" s="1205"/>
      <c r="AD418" s="1205"/>
      <c r="AE418" s="1205"/>
      <c r="AF418" s="1208">
        <f t="shared" si="6"/>
        <v>0</v>
      </c>
      <c r="AG418" s="1205"/>
      <c r="AH418" s="1205"/>
      <c r="AI418" s="994"/>
      <c r="AJ418" s="994"/>
      <c r="AK418" s="994"/>
      <c r="AL418" s="994"/>
      <c r="AM418" s="994"/>
    </row>
    <row r="419">
      <c r="A419" s="1214"/>
      <c r="B419" s="1205"/>
      <c r="C419" s="1205"/>
      <c r="D419" s="1205"/>
      <c r="E419" s="1205"/>
      <c r="F419" s="1206">
        <f t="shared" si="1"/>
        <v>0</v>
      </c>
      <c r="G419" s="1205"/>
      <c r="H419" s="1205"/>
      <c r="I419" s="1205"/>
      <c r="J419" s="1205"/>
      <c r="K419" s="1205"/>
      <c r="L419" s="1205"/>
      <c r="M419" s="1208">
        <f t="shared" si="3"/>
        <v>0</v>
      </c>
      <c r="N419" s="1205"/>
      <c r="O419" s="1205"/>
      <c r="P419" s="994"/>
      <c r="Q419" s="994"/>
      <c r="R419" s="994"/>
      <c r="S419" s="994"/>
      <c r="T419" s="1214"/>
      <c r="U419" s="1205"/>
      <c r="V419" s="1205"/>
      <c r="W419" s="1205"/>
      <c r="X419" s="1205"/>
      <c r="Y419" s="1206">
        <f t="shared" si="4"/>
        <v>0</v>
      </c>
      <c r="Z419" s="1205"/>
      <c r="AA419" s="1205"/>
      <c r="AB419" s="1205"/>
      <c r="AC419" s="1205"/>
      <c r="AD419" s="1205"/>
      <c r="AE419" s="1205"/>
      <c r="AF419" s="1208">
        <f t="shared" si="6"/>
        <v>0</v>
      </c>
      <c r="AG419" s="1205"/>
      <c r="AH419" s="1205"/>
      <c r="AI419" s="994"/>
      <c r="AJ419" s="994"/>
      <c r="AK419" s="994"/>
      <c r="AL419" s="994"/>
      <c r="AM419" s="994"/>
    </row>
    <row r="420">
      <c r="A420" s="1214"/>
      <c r="B420" s="1205"/>
      <c r="C420" s="1205"/>
      <c r="D420" s="1205"/>
      <c r="E420" s="1205"/>
      <c r="F420" s="1206">
        <f t="shared" si="1"/>
        <v>0</v>
      </c>
      <c r="G420" s="1205"/>
      <c r="H420" s="1205"/>
      <c r="I420" s="1205"/>
      <c r="J420" s="1205"/>
      <c r="K420" s="1205"/>
      <c r="L420" s="1205"/>
      <c r="M420" s="1208">
        <f t="shared" si="3"/>
        <v>0</v>
      </c>
      <c r="N420" s="1205"/>
      <c r="O420" s="1205"/>
      <c r="P420" s="994"/>
      <c r="Q420" s="994"/>
      <c r="R420" s="994"/>
      <c r="S420" s="994"/>
      <c r="T420" s="1214"/>
      <c r="U420" s="1205"/>
      <c r="V420" s="1205"/>
      <c r="W420" s="1205"/>
      <c r="X420" s="1205"/>
      <c r="Y420" s="1206">
        <f t="shared" si="4"/>
        <v>0</v>
      </c>
      <c r="Z420" s="1205"/>
      <c r="AA420" s="1205"/>
      <c r="AB420" s="1205"/>
      <c r="AC420" s="1205"/>
      <c r="AD420" s="1205"/>
      <c r="AE420" s="1205"/>
      <c r="AF420" s="1208">
        <f t="shared" si="6"/>
        <v>0</v>
      </c>
      <c r="AG420" s="1205"/>
      <c r="AH420" s="1205"/>
      <c r="AI420" s="994"/>
      <c r="AJ420" s="994"/>
      <c r="AK420" s="994"/>
      <c r="AL420" s="994"/>
      <c r="AM420" s="994"/>
    </row>
    <row r="421">
      <c r="A421" s="1214"/>
      <c r="B421" s="1205"/>
      <c r="C421" s="1205"/>
      <c r="D421" s="1205"/>
      <c r="E421" s="1205"/>
      <c r="F421" s="1206">
        <f t="shared" si="1"/>
        <v>0</v>
      </c>
      <c r="G421" s="1205"/>
      <c r="H421" s="1205"/>
      <c r="I421" s="1205"/>
      <c r="J421" s="1205"/>
      <c r="K421" s="1205"/>
      <c r="L421" s="1205"/>
      <c r="M421" s="1208">
        <f t="shared" si="3"/>
        <v>0</v>
      </c>
      <c r="N421" s="1205"/>
      <c r="O421" s="1205"/>
      <c r="P421" s="994"/>
      <c r="Q421" s="994"/>
      <c r="R421" s="994"/>
      <c r="S421" s="994"/>
      <c r="T421" s="1214"/>
      <c r="U421" s="1205"/>
      <c r="V421" s="1205"/>
      <c r="W421" s="1205"/>
      <c r="X421" s="1205"/>
      <c r="Y421" s="1206">
        <f t="shared" si="4"/>
        <v>0</v>
      </c>
      <c r="Z421" s="1205"/>
      <c r="AA421" s="1205"/>
      <c r="AB421" s="1205"/>
      <c r="AC421" s="1205"/>
      <c r="AD421" s="1205"/>
      <c r="AE421" s="1205"/>
      <c r="AF421" s="1208">
        <f t="shared" si="6"/>
        <v>0</v>
      </c>
      <c r="AG421" s="1205"/>
      <c r="AH421" s="1205"/>
      <c r="AI421" s="994"/>
      <c r="AJ421" s="994"/>
      <c r="AK421" s="994"/>
      <c r="AL421" s="994"/>
      <c r="AM421" s="994"/>
    </row>
    <row r="422">
      <c r="A422" s="1214"/>
      <c r="B422" s="1205"/>
      <c r="C422" s="1205"/>
      <c r="D422" s="1205"/>
      <c r="E422" s="1205"/>
      <c r="F422" s="1206">
        <f t="shared" si="1"/>
        <v>0</v>
      </c>
      <c r="G422" s="1205"/>
      <c r="H422" s="1205"/>
      <c r="I422" s="1205"/>
      <c r="J422" s="1205"/>
      <c r="K422" s="1205"/>
      <c r="L422" s="1205"/>
      <c r="M422" s="1208">
        <f t="shared" si="3"/>
        <v>0</v>
      </c>
      <c r="N422" s="1205"/>
      <c r="O422" s="1205"/>
      <c r="P422" s="994"/>
      <c r="Q422" s="994"/>
      <c r="R422" s="994"/>
      <c r="S422" s="994"/>
      <c r="T422" s="1214"/>
      <c r="U422" s="1205"/>
      <c r="V422" s="1205"/>
      <c r="W422" s="1205"/>
      <c r="X422" s="1205"/>
      <c r="Y422" s="1206">
        <f t="shared" si="4"/>
        <v>0</v>
      </c>
      <c r="Z422" s="1205"/>
      <c r="AA422" s="1205"/>
      <c r="AB422" s="1205"/>
      <c r="AC422" s="1205"/>
      <c r="AD422" s="1205"/>
      <c r="AE422" s="1205"/>
      <c r="AF422" s="1208">
        <f t="shared" si="6"/>
        <v>0</v>
      </c>
      <c r="AG422" s="1205"/>
      <c r="AH422" s="1205"/>
      <c r="AI422" s="994"/>
      <c r="AJ422" s="994"/>
      <c r="AK422" s="994"/>
      <c r="AL422" s="994"/>
      <c r="AM422" s="994"/>
    </row>
    <row r="423">
      <c r="A423" s="1214"/>
      <c r="B423" s="1205"/>
      <c r="C423" s="1205"/>
      <c r="D423" s="1205"/>
      <c r="E423" s="1205"/>
      <c r="F423" s="1206">
        <f t="shared" si="1"/>
        <v>0</v>
      </c>
      <c r="G423" s="1205"/>
      <c r="H423" s="1205"/>
      <c r="I423" s="1205"/>
      <c r="J423" s="1205"/>
      <c r="K423" s="1205"/>
      <c r="L423" s="1205"/>
      <c r="M423" s="1208">
        <f t="shared" si="3"/>
        <v>0</v>
      </c>
      <c r="N423" s="1205"/>
      <c r="O423" s="1205"/>
      <c r="P423" s="994"/>
      <c r="Q423" s="994"/>
      <c r="R423" s="994"/>
      <c r="S423" s="994"/>
      <c r="T423" s="1214"/>
      <c r="U423" s="1205"/>
      <c r="V423" s="1205"/>
      <c r="W423" s="1205"/>
      <c r="X423" s="1205"/>
      <c r="Y423" s="1206">
        <f t="shared" si="4"/>
        <v>0</v>
      </c>
      <c r="Z423" s="1205"/>
      <c r="AA423" s="1205"/>
      <c r="AB423" s="1205"/>
      <c r="AC423" s="1205"/>
      <c r="AD423" s="1205"/>
      <c r="AE423" s="1205"/>
      <c r="AF423" s="1208">
        <f t="shared" si="6"/>
        <v>0</v>
      </c>
      <c r="AG423" s="1205"/>
      <c r="AH423" s="1205"/>
      <c r="AI423" s="994"/>
      <c r="AJ423" s="994"/>
      <c r="AK423" s="994"/>
      <c r="AL423" s="994"/>
      <c r="AM423" s="994"/>
    </row>
    <row r="424">
      <c r="A424" s="1214"/>
      <c r="B424" s="1205"/>
      <c r="C424" s="1205"/>
      <c r="D424" s="1205"/>
      <c r="E424" s="1205"/>
      <c r="F424" s="1206">
        <f t="shared" si="1"/>
        <v>0</v>
      </c>
      <c r="G424" s="1205"/>
      <c r="H424" s="1205"/>
      <c r="I424" s="1205"/>
      <c r="J424" s="1205"/>
      <c r="K424" s="1205"/>
      <c r="L424" s="1205"/>
      <c r="M424" s="1208">
        <f t="shared" si="3"/>
        <v>0</v>
      </c>
      <c r="N424" s="1205"/>
      <c r="O424" s="1205"/>
      <c r="P424" s="994"/>
      <c r="Q424" s="994"/>
      <c r="R424" s="994"/>
      <c r="S424" s="994"/>
      <c r="T424" s="1214"/>
      <c r="U424" s="1205"/>
      <c r="V424" s="1205"/>
      <c r="W424" s="1205"/>
      <c r="X424" s="1205"/>
      <c r="Y424" s="1206">
        <f t="shared" si="4"/>
        <v>0</v>
      </c>
      <c r="Z424" s="1205"/>
      <c r="AA424" s="1205"/>
      <c r="AB424" s="1205"/>
      <c r="AC424" s="1205"/>
      <c r="AD424" s="1205"/>
      <c r="AE424" s="1205"/>
      <c r="AF424" s="1208">
        <f t="shared" si="6"/>
        <v>0</v>
      </c>
      <c r="AG424" s="1205"/>
      <c r="AH424" s="1205"/>
      <c r="AI424" s="994"/>
      <c r="AJ424" s="994"/>
      <c r="AK424" s="994"/>
      <c r="AL424" s="994"/>
      <c r="AM424" s="994"/>
    </row>
    <row r="425">
      <c r="A425" s="1214"/>
      <c r="B425" s="1205"/>
      <c r="C425" s="1205"/>
      <c r="D425" s="1205"/>
      <c r="E425" s="1205"/>
      <c r="F425" s="1206">
        <f t="shared" si="1"/>
        <v>0</v>
      </c>
      <c r="G425" s="1205"/>
      <c r="H425" s="1205"/>
      <c r="I425" s="1205"/>
      <c r="J425" s="1205"/>
      <c r="K425" s="1205"/>
      <c r="L425" s="1205"/>
      <c r="M425" s="1208">
        <f t="shared" si="3"/>
        <v>0</v>
      </c>
      <c r="N425" s="1205"/>
      <c r="O425" s="1205"/>
      <c r="P425" s="994"/>
      <c r="Q425" s="994"/>
      <c r="R425" s="994"/>
      <c r="S425" s="994"/>
      <c r="T425" s="1214"/>
      <c r="U425" s="1205"/>
      <c r="V425" s="1205"/>
      <c r="W425" s="1205"/>
      <c r="X425" s="1205"/>
      <c r="Y425" s="1206">
        <f t="shared" si="4"/>
        <v>0</v>
      </c>
      <c r="Z425" s="1205"/>
      <c r="AA425" s="1205"/>
      <c r="AB425" s="1205"/>
      <c r="AC425" s="1205"/>
      <c r="AD425" s="1205"/>
      <c r="AE425" s="1205"/>
      <c r="AF425" s="1208">
        <f t="shared" si="6"/>
        <v>0</v>
      </c>
      <c r="AG425" s="1205"/>
      <c r="AH425" s="1205"/>
      <c r="AI425" s="994"/>
      <c r="AJ425" s="994"/>
      <c r="AK425" s="994"/>
      <c r="AL425" s="994"/>
      <c r="AM425" s="994"/>
    </row>
    <row r="426">
      <c r="A426" s="1214"/>
      <c r="B426" s="1205"/>
      <c r="C426" s="1205"/>
      <c r="D426" s="1205"/>
      <c r="E426" s="1205"/>
      <c r="F426" s="1206">
        <f t="shared" si="1"/>
        <v>0</v>
      </c>
      <c r="G426" s="1205"/>
      <c r="H426" s="1205"/>
      <c r="I426" s="1205"/>
      <c r="J426" s="1205"/>
      <c r="K426" s="1205"/>
      <c r="L426" s="1205"/>
      <c r="M426" s="1208">
        <f t="shared" si="3"/>
        <v>0</v>
      </c>
      <c r="N426" s="1205"/>
      <c r="O426" s="1205"/>
      <c r="P426" s="994"/>
      <c r="Q426" s="994"/>
      <c r="R426" s="994"/>
      <c r="S426" s="994"/>
      <c r="T426" s="1214"/>
      <c r="U426" s="1205"/>
      <c r="V426" s="1205"/>
      <c r="W426" s="1205"/>
      <c r="X426" s="1205"/>
      <c r="Y426" s="1206">
        <f t="shared" si="4"/>
        <v>0</v>
      </c>
      <c r="Z426" s="1205"/>
      <c r="AA426" s="1205"/>
      <c r="AB426" s="1205"/>
      <c r="AC426" s="1205"/>
      <c r="AD426" s="1205"/>
      <c r="AE426" s="1205"/>
      <c r="AF426" s="1208">
        <f t="shared" si="6"/>
        <v>0</v>
      </c>
      <c r="AG426" s="1205"/>
      <c r="AH426" s="1205"/>
      <c r="AI426" s="994"/>
      <c r="AJ426" s="994"/>
      <c r="AK426" s="994"/>
      <c r="AL426" s="994"/>
      <c r="AM426" s="994"/>
    </row>
    <row r="427">
      <c r="A427" s="1214"/>
      <c r="B427" s="1205"/>
      <c r="C427" s="1205"/>
      <c r="D427" s="1205"/>
      <c r="E427" s="1205"/>
      <c r="F427" s="1206">
        <f t="shared" si="1"/>
        <v>0</v>
      </c>
      <c r="G427" s="1205"/>
      <c r="H427" s="1205"/>
      <c r="I427" s="1205"/>
      <c r="J427" s="1205"/>
      <c r="K427" s="1205"/>
      <c r="L427" s="1205"/>
      <c r="M427" s="1208">
        <f t="shared" si="3"/>
        <v>0</v>
      </c>
      <c r="N427" s="1205"/>
      <c r="O427" s="1205"/>
      <c r="P427" s="994"/>
      <c r="Q427" s="994"/>
      <c r="R427" s="994"/>
      <c r="S427" s="994"/>
      <c r="T427" s="1214"/>
      <c r="U427" s="1205"/>
      <c r="V427" s="1205"/>
      <c r="W427" s="1205"/>
      <c r="X427" s="1205"/>
      <c r="Y427" s="1206">
        <f t="shared" si="4"/>
        <v>0</v>
      </c>
      <c r="Z427" s="1205"/>
      <c r="AA427" s="1205"/>
      <c r="AB427" s="1205"/>
      <c r="AC427" s="1205"/>
      <c r="AD427" s="1205"/>
      <c r="AE427" s="1205"/>
      <c r="AF427" s="1208">
        <f t="shared" si="6"/>
        <v>0</v>
      </c>
      <c r="AG427" s="1205"/>
      <c r="AH427" s="1205"/>
      <c r="AI427" s="994"/>
      <c r="AJ427" s="994"/>
      <c r="AK427" s="994"/>
      <c r="AL427" s="994"/>
      <c r="AM427" s="994"/>
    </row>
    <row r="428">
      <c r="A428" s="1214"/>
      <c r="B428" s="1205"/>
      <c r="C428" s="1205"/>
      <c r="D428" s="1205"/>
      <c r="E428" s="1205"/>
      <c r="F428" s="1206">
        <f t="shared" si="1"/>
        <v>0</v>
      </c>
      <c r="G428" s="1205"/>
      <c r="H428" s="1205"/>
      <c r="I428" s="1205"/>
      <c r="J428" s="1205"/>
      <c r="K428" s="1205"/>
      <c r="L428" s="1205"/>
      <c r="M428" s="1208">
        <f t="shared" si="3"/>
        <v>0</v>
      </c>
      <c r="N428" s="1205"/>
      <c r="O428" s="1205"/>
      <c r="P428" s="994"/>
      <c r="Q428" s="994"/>
      <c r="R428" s="994"/>
      <c r="S428" s="994"/>
      <c r="T428" s="1214"/>
      <c r="U428" s="1205"/>
      <c r="V428" s="1205"/>
      <c r="W428" s="1205"/>
      <c r="X428" s="1205"/>
      <c r="Y428" s="1206">
        <f t="shared" si="4"/>
        <v>0</v>
      </c>
      <c r="Z428" s="1205"/>
      <c r="AA428" s="1205"/>
      <c r="AB428" s="1205"/>
      <c r="AC428" s="1205"/>
      <c r="AD428" s="1205"/>
      <c r="AE428" s="1205"/>
      <c r="AF428" s="1208">
        <f t="shared" si="6"/>
        <v>0</v>
      </c>
      <c r="AG428" s="1205"/>
      <c r="AH428" s="1205"/>
      <c r="AI428" s="994"/>
      <c r="AJ428" s="994"/>
      <c r="AK428" s="994"/>
      <c r="AL428" s="994"/>
      <c r="AM428" s="994"/>
    </row>
    <row r="429">
      <c r="A429" s="1214"/>
      <c r="B429" s="1205"/>
      <c r="C429" s="1205"/>
      <c r="D429" s="1205"/>
      <c r="E429" s="1205"/>
      <c r="F429" s="1206">
        <f t="shared" si="1"/>
        <v>0</v>
      </c>
      <c r="G429" s="1205"/>
      <c r="H429" s="1205"/>
      <c r="I429" s="1205"/>
      <c r="J429" s="1205"/>
      <c r="K429" s="1205"/>
      <c r="L429" s="1205"/>
      <c r="M429" s="1208">
        <f t="shared" si="3"/>
        <v>0</v>
      </c>
      <c r="N429" s="1205"/>
      <c r="O429" s="1205"/>
      <c r="P429" s="994"/>
      <c r="Q429" s="994"/>
      <c r="R429" s="994"/>
      <c r="S429" s="994"/>
      <c r="T429" s="1214"/>
      <c r="U429" s="1205"/>
      <c r="V429" s="1205"/>
      <c r="W429" s="1205"/>
      <c r="X429" s="1205"/>
      <c r="Y429" s="1206">
        <f t="shared" si="4"/>
        <v>0</v>
      </c>
      <c r="Z429" s="1205"/>
      <c r="AA429" s="1205"/>
      <c r="AB429" s="1205"/>
      <c r="AC429" s="1205"/>
      <c r="AD429" s="1205"/>
      <c r="AE429" s="1205"/>
      <c r="AF429" s="1208">
        <f t="shared" si="6"/>
        <v>0</v>
      </c>
      <c r="AG429" s="1205"/>
      <c r="AH429" s="1205"/>
      <c r="AI429" s="994"/>
      <c r="AJ429" s="994"/>
      <c r="AK429" s="994"/>
      <c r="AL429" s="994"/>
      <c r="AM429" s="994"/>
    </row>
    <row r="430">
      <c r="A430" s="1214"/>
      <c r="B430" s="1205"/>
      <c r="C430" s="1205"/>
      <c r="D430" s="1205"/>
      <c r="E430" s="1205"/>
      <c r="F430" s="1206">
        <f t="shared" si="1"/>
        <v>0</v>
      </c>
      <c r="G430" s="1205"/>
      <c r="H430" s="1205"/>
      <c r="I430" s="1205"/>
      <c r="J430" s="1205"/>
      <c r="K430" s="1205"/>
      <c r="L430" s="1205"/>
      <c r="M430" s="1208">
        <f t="shared" si="3"/>
        <v>0</v>
      </c>
      <c r="N430" s="1205"/>
      <c r="O430" s="1205"/>
      <c r="P430" s="994"/>
      <c r="Q430" s="994"/>
      <c r="R430" s="994"/>
      <c r="S430" s="994"/>
      <c r="T430" s="1214"/>
      <c r="U430" s="1205"/>
      <c r="V430" s="1205"/>
      <c r="W430" s="1205"/>
      <c r="X430" s="1205"/>
      <c r="Y430" s="1206">
        <f t="shared" si="4"/>
        <v>0</v>
      </c>
      <c r="Z430" s="1205"/>
      <c r="AA430" s="1205"/>
      <c r="AB430" s="1205"/>
      <c r="AC430" s="1205"/>
      <c r="AD430" s="1205"/>
      <c r="AE430" s="1205"/>
      <c r="AF430" s="1208">
        <f t="shared" si="6"/>
        <v>0</v>
      </c>
      <c r="AG430" s="1205"/>
      <c r="AH430" s="1205"/>
      <c r="AI430" s="994"/>
      <c r="AJ430" s="994"/>
      <c r="AK430" s="994"/>
      <c r="AL430" s="994"/>
      <c r="AM430" s="994"/>
    </row>
    <row r="431">
      <c r="A431" s="1214"/>
      <c r="B431" s="1205"/>
      <c r="C431" s="1205"/>
      <c r="D431" s="1205"/>
      <c r="E431" s="1205"/>
      <c r="F431" s="1206">
        <f t="shared" si="1"/>
        <v>0</v>
      </c>
      <c r="G431" s="1205"/>
      <c r="H431" s="1205"/>
      <c r="I431" s="1205"/>
      <c r="J431" s="1205"/>
      <c r="K431" s="1205"/>
      <c r="L431" s="1205"/>
      <c r="M431" s="1208">
        <f t="shared" si="3"/>
        <v>0</v>
      </c>
      <c r="N431" s="1205"/>
      <c r="O431" s="1205"/>
      <c r="P431" s="994"/>
      <c r="Q431" s="994"/>
      <c r="R431" s="994"/>
      <c r="S431" s="994"/>
      <c r="T431" s="1214"/>
      <c r="U431" s="1205"/>
      <c r="V431" s="1205"/>
      <c r="W431" s="1205"/>
      <c r="X431" s="1205"/>
      <c r="Y431" s="1206">
        <f t="shared" si="4"/>
        <v>0</v>
      </c>
      <c r="Z431" s="1205"/>
      <c r="AA431" s="1205"/>
      <c r="AB431" s="1205"/>
      <c r="AC431" s="1205"/>
      <c r="AD431" s="1205"/>
      <c r="AE431" s="1205"/>
      <c r="AF431" s="1208">
        <f t="shared" si="6"/>
        <v>0</v>
      </c>
      <c r="AG431" s="1205"/>
      <c r="AH431" s="1205"/>
      <c r="AI431" s="994"/>
      <c r="AJ431" s="994"/>
      <c r="AK431" s="994"/>
      <c r="AL431" s="994"/>
      <c r="AM431" s="994"/>
    </row>
    <row r="432">
      <c r="A432" s="1214"/>
      <c r="B432" s="1205"/>
      <c r="C432" s="1205"/>
      <c r="D432" s="1205"/>
      <c r="E432" s="1205"/>
      <c r="F432" s="1206">
        <f t="shared" si="1"/>
        <v>0</v>
      </c>
      <c r="G432" s="1205"/>
      <c r="H432" s="1205"/>
      <c r="I432" s="1205"/>
      <c r="J432" s="1205"/>
      <c r="K432" s="1205"/>
      <c r="L432" s="1205"/>
      <c r="M432" s="1208">
        <f t="shared" si="3"/>
        <v>0</v>
      </c>
      <c r="N432" s="1205"/>
      <c r="O432" s="1205"/>
      <c r="P432" s="994"/>
      <c r="Q432" s="994"/>
      <c r="R432" s="994"/>
      <c r="S432" s="994"/>
      <c r="T432" s="1214"/>
      <c r="U432" s="1205"/>
      <c r="V432" s="1205"/>
      <c r="W432" s="1205"/>
      <c r="X432" s="1205"/>
      <c r="Y432" s="1206">
        <f t="shared" si="4"/>
        <v>0</v>
      </c>
      <c r="Z432" s="1205"/>
      <c r="AA432" s="1205"/>
      <c r="AB432" s="1205"/>
      <c r="AC432" s="1205"/>
      <c r="AD432" s="1205"/>
      <c r="AE432" s="1205"/>
      <c r="AF432" s="1208">
        <f t="shared" si="6"/>
        <v>0</v>
      </c>
      <c r="AG432" s="1205"/>
      <c r="AH432" s="1205"/>
      <c r="AI432" s="994"/>
      <c r="AJ432" s="994"/>
      <c r="AK432" s="994"/>
      <c r="AL432" s="994"/>
      <c r="AM432" s="994"/>
    </row>
    <row r="433">
      <c r="A433" s="1214"/>
      <c r="B433" s="1205"/>
      <c r="C433" s="1205"/>
      <c r="D433" s="1205"/>
      <c r="E433" s="1205"/>
      <c r="F433" s="1206">
        <f t="shared" si="1"/>
        <v>0</v>
      </c>
      <c r="G433" s="1205"/>
      <c r="H433" s="1205"/>
      <c r="I433" s="1205"/>
      <c r="J433" s="1205"/>
      <c r="K433" s="1205"/>
      <c r="L433" s="1205"/>
      <c r="M433" s="1208">
        <f t="shared" si="3"/>
        <v>0</v>
      </c>
      <c r="N433" s="1205"/>
      <c r="O433" s="1205"/>
      <c r="P433" s="994"/>
      <c r="Q433" s="994"/>
      <c r="R433" s="994"/>
      <c r="S433" s="994"/>
      <c r="T433" s="1214"/>
      <c r="U433" s="1205"/>
      <c r="V433" s="1205"/>
      <c r="W433" s="1205"/>
      <c r="X433" s="1205"/>
      <c r="Y433" s="1206">
        <f t="shared" si="4"/>
        <v>0</v>
      </c>
      <c r="Z433" s="1205"/>
      <c r="AA433" s="1205"/>
      <c r="AB433" s="1205"/>
      <c r="AC433" s="1205"/>
      <c r="AD433" s="1205"/>
      <c r="AE433" s="1205"/>
      <c r="AF433" s="1208">
        <f t="shared" si="6"/>
        <v>0</v>
      </c>
      <c r="AG433" s="1205"/>
      <c r="AH433" s="1205"/>
      <c r="AI433" s="994"/>
      <c r="AJ433" s="994"/>
      <c r="AK433" s="994"/>
      <c r="AL433" s="994"/>
      <c r="AM433" s="994"/>
    </row>
    <row r="434">
      <c r="A434" s="1214"/>
      <c r="B434" s="1205"/>
      <c r="C434" s="1205"/>
      <c r="D434" s="1205"/>
      <c r="E434" s="1205"/>
      <c r="F434" s="1206">
        <f t="shared" si="1"/>
        <v>0</v>
      </c>
      <c r="G434" s="1205"/>
      <c r="H434" s="1205"/>
      <c r="I434" s="1205"/>
      <c r="J434" s="1205"/>
      <c r="K434" s="1205"/>
      <c r="L434" s="1205"/>
      <c r="M434" s="1208">
        <f t="shared" si="3"/>
        <v>0</v>
      </c>
      <c r="N434" s="1205"/>
      <c r="O434" s="1205"/>
      <c r="P434" s="994"/>
      <c r="Q434" s="994"/>
      <c r="R434" s="994"/>
      <c r="S434" s="994"/>
      <c r="T434" s="1214"/>
      <c r="U434" s="1205"/>
      <c r="V434" s="1205"/>
      <c r="W434" s="1205"/>
      <c r="X434" s="1205"/>
      <c r="Y434" s="1206">
        <f t="shared" si="4"/>
        <v>0</v>
      </c>
      <c r="Z434" s="1205"/>
      <c r="AA434" s="1205"/>
      <c r="AB434" s="1205"/>
      <c r="AC434" s="1205"/>
      <c r="AD434" s="1205"/>
      <c r="AE434" s="1205"/>
      <c r="AF434" s="1208">
        <f t="shared" si="6"/>
        <v>0</v>
      </c>
      <c r="AG434" s="1205"/>
      <c r="AH434" s="1205"/>
      <c r="AI434" s="994"/>
      <c r="AJ434" s="994"/>
      <c r="AK434" s="994"/>
      <c r="AL434" s="994"/>
      <c r="AM434" s="994"/>
    </row>
    <row r="435">
      <c r="A435" s="1214"/>
      <c r="B435" s="1205"/>
      <c r="C435" s="1205"/>
      <c r="D435" s="1205"/>
      <c r="E435" s="1205"/>
      <c r="F435" s="1206">
        <f t="shared" si="1"/>
        <v>0</v>
      </c>
      <c r="G435" s="1205"/>
      <c r="H435" s="1205"/>
      <c r="I435" s="1205"/>
      <c r="J435" s="1205"/>
      <c r="K435" s="1205"/>
      <c r="L435" s="1205"/>
      <c r="M435" s="1208">
        <f t="shared" si="3"/>
        <v>0</v>
      </c>
      <c r="N435" s="1205"/>
      <c r="O435" s="1205"/>
      <c r="P435" s="994"/>
      <c r="Q435" s="994"/>
      <c r="R435" s="994"/>
      <c r="S435" s="994"/>
      <c r="T435" s="1214"/>
      <c r="U435" s="1205"/>
      <c r="V435" s="1205"/>
      <c r="W435" s="1205"/>
      <c r="X435" s="1205"/>
      <c r="Y435" s="1206">
        <f t="shared" si="4"/>
        <v>0</v>
      </c>
      <c r="Z435" s="1205"/>
      <c r="AA435" s="1205"/>
      <c r="AB435" s="1205"/>
      <c r="AC435" s="1205"/>
      <c r="AD435" s="1205"/>
      <c r="AE435" s="1205"/>
      <c r="AF435" s="1208">
        <f t="shared" si="6"/>
        <v>0</v>
      </c>
      <c r="AG435" s="1205"/>
      <c r="AH435" s="1205"/>
      <c r="AI435" s="994"/>
      <c r="AJ435" s="994"/>
      <c r="AK435" s="994"/>
      <c r="AL435" s="994"/>
      <c r="AM435" s="994"/>
    </row>
    <row r="436">
      <c r="A436" s="1214"/>
      <c r="B436" s="1205"/>
      <c r="C436" s="1205"/>
      <c r="D436" s="1205"/>
      <c r="E436" s="1205"/>
      <c r="F436" s="1206">
        <f t="shared" si="1"/>
        <v>0</v>
      </c>
      <c r="G436" s="1205"/>
      <c r="H436" s="1205"/>
      <c r="I436" s="1205"/>
      <c r="J436" s="1205"/>
      <c r="K436" s="1205"/>
      <c r="L436" s="1205"/>
      <c r="M436" s="1208">
        <f t="shared" si="3"/>
        <v>0</v>
      </c>
      <c r="N436" s="1205"/>
      <c r="O436" s="1205"/>
      <c r="P436" s="994"/>
      <c r="Q436" s="994"/>
      <c r="R436" s="994"/>
      <c r="S436" s="994"/>
      <c r="T436" s="1214"/>
      <c r="U436" s="1205"/>
      <c r="V436" s="1205"/>
      <c r="W436" s="1205"/>
      <c r="X436" s="1205"/>
      <c r="Y436" s="1206">
        <f t="shared" si="4"/>
        <v>0</v>
      </c>
      <c r="Z436" s="1205"/>
      <c r="AA436" s="1205"/>
      <c r="AB436" s="1205"/>
      <c r="AC436" s="1205"/>
      <c r="AD436" s="1205"/>
      <c r="AE436" s="1205"/>
      <c r="AF436" s="1208">
        <f t="shared" si="6"/>
        <v>0</v>
      </c>
      <c r="AG436" s="1205"/>
      <c r="AH436" s="1205"/>
      <c r="AI436" s="994"/>
      <c r="AJ436" s="994"/>
      <c r="AK436" s="994"/>
      <c r="AL436" s="994"/>
      <c r="AM436" s="994"/>
    </row>
    <row r="437">
      <c r="A437" s="1214"/>
      <c r="B437" s="1205"/>
      <c r="C437" s="1205"/>
      <c r="D437" s="1205"/>
      <c r="E437" s="1205"/>
      <c r="F437" s="1206">
        <f t="shared" si="1"/>
        <v>0</v>
      </c>
      <c r="G437" s="1205"/>
      <c r="H437" s="1205"/>
      <c r="I437" s="1205"/>
      <c r="J437" s="1205"/>
      <c r="K437" s="1205"/>
      <c r="L437" s="1205"/>
      <c r="M437" s="1208">
        <f t="shared" si="3"/>
        <v>0</v>
      </c>
      <c r="N437" s="1205"/>
      <c r="O437" s="1205"/>
      <c r="P437" s="994"/>
      <c r="Q437" s="994"/>
      <c r="R437" s="994"/>
      <c r="S437" s="994"/>
      <c r="T437" s="1214"/>
      <c r="U437" s="1205"/>
      <c r="V437" s="1205"/>
      <c r="W437" s="1205"/>
      <c r="X437" s="1205"/>
      <c r="Y437" s="1206">
        <f t="shared" si="4"/>
        <v>0</v>
      </c>
      <c r="Z437" s="1205"/>
      <c r="AA437" s="1205"/>
      <c r="AB437" s="1205"/>
      <c r="AC437" s="1205"/>
      <c r="AD437" s="1205"/>
      <c r="AE437" s="1205"/>
      <c r="AF437" s="1208">
        <f t="shared" si="6"/>
        <v>0</v>
      </c>
      <c r="AG437" s="1205"/>
      <c r="AH437" s="1205"/>
      <c r="AI437" s="994"/>
      <c r="AJ437" s="994"/>
      <c r="AK437" s="994"/>
      <c r="AL437" s="994"/>
      <c r="AM437" s="994"/>
    </row>
    <row r="438">
      <c r="A438" s="1214"/>
      <c r="B438" s="1205"/>
      <c r="C438" s="1205"/>
      <c r="D438" s="1205"/>
      <c r="E438" s="1205"/>
      <c r="F438" s="1206">
        <f t="shared" si="1"/>
        <v>0</v>
      </c>
      <c r="G438" s="1205"/>
      <c r="H438" s="1205"/>
      <c r="I438" s="1205"/>
      <c r="J438" s="1205"/>
      <c r="K438" s="1205"/>
      <c r="L438" s="1205"/>
      <c r="M438" s="1208">
        <f t="shared" si="3"/>
        <v>0</v>
      </c>
      <c r="N438" s="1205"/>
      <c r="O438" s="1205"/>
      <c r="P438" s="994"/>
      <c r="Q438" s="994"/>
      <c r="R438" s="994"/>
      <c r="S438" s="994"/>
      <c r="T438" s="1214"/>
      <c r="U438" s="1205"/>
      <c r="V438" s="1205"/>
      <c r="W438" s="1205"/>
      <c r="X438" s="1205"/>
      <c r="Y438" s="1206">
        <f t="shared" si="4"/>
        <v>0</v>
      </c>
      <c r="Z438" s="1205"/>
      <c r="AA438" s="1205"/>
      <c r="AB438" s="1205"/>
      <c r="AC438" s="1205"/>
      <c r="AD438" s="1205"/>
      <c r="AE438" s="1205"/>
      <c r="AF438" s="1208">
        <f t="shared" si="6"/>
        <v>0</v>
      </c>
      <c r="AG438" s="1205"/>
      <c r="AH438" s="1205"/>
      <c r="AI438" s="994"/>
      <c r="AJ438" s="994"/>
      <c r="AK438" s="994"/>
      <c r="AL438" s="994"/>
      <c r="AM438" s="994"/>
    </row>
    <row r="439">
      <c r="A439" s="1214"/>
      <c r="B439" s="1205"/>
      <c r="C439" s="1205"/>
      <c r="D439" s="1205"/>
      <c r="E439" s="1205"/>
      <c r="F439" s="1206">
        <f t="shared" si="1"/>
        <v>0</v>
      </c>
      <c r="G439" s="1205"/>
      <c r="H439" s="1205"/>
      <c r="I439" s="1205"/>
      <c r="J439" s="1205"/>
      <c r="K439" s="1205"/>
      <c r="L439" s="1205"/>
      <c r="M439" s="1208">
        <f t="shared" si="3"/>
        <v>0</v>
      </c>
      <c r="N439" s="1205"/>
      <c r="O439" s="1205"/>
      <c r="P439" s="994"/>
      <c r="Q439" s="994"/>
      <c r="R439" s="994"/>
      <c r="S439" s="994"/>
      <c r="T439" s="1214"/>
      <c r="U439" s="1205"/>
      <c r="V439" s="1205"/>
      <c r="W439" s="1205"/>
      <c r="X439" s="1205"/>
      <c r="Y439" s="1206">
        <f t="shared" si="4"/>
        <v>0</v>
      </c>
      <c r="Z439" s="1205"/>
      <c r="AA439" s="1205"/>
      <c r="AB439" s="1205"/>
      <c r="AC439" s="1205"/>
      <c r="AD439" s="1205"/>
      <c r="AE439" s="1205"/>
      <c r="AF439" s="1208">
        <f t="shared" si="6"/>
        <v>0</v>
      </c>
      <c r="AG439" s="1205"/>
      <c r="AH439" s="1205"/>
      <c r="AI439" s="994"/>
      <c r="AJ439" s="994"/>
      <c r="AK439" s="994"/>
      <c r="AL439" s="994"/>
      <c r="AM439" s="994"/>
    </row>
    <row r="440">
      <c r="A440" s="1214"/>
      <c r="B440" s="1205"/>
      <c r="C440" s="1205"/>
      <c r="D440" s="1205"/>
      <c r="E440" s="1205"/>
      <c r="F440" s="1206">
        <f t="shared" si="1"/>
        <v>0</v>
      </c>
      <c r="G440" s="1205"/>
      <c r="H440" s="1205"/>
      <c r="I440" s="1205"/>
      <c r="J440" s="1205"/>
      <c r="K440" s="1205"/>
      <c r="L440" s="1205"/>
      <c r="M440" s="1208">
        <f t="shared" si="3"/>
        <v>0</v>
      </c>
      <c r="N440" s="1205"/>
      <c r="O440" s="1205"/>
      <c r="P440" s="994"/>
      <c r="Q440" s="994"/>
      <c r="R440" s="994"/>
      <c r="S440" s="994"/>
      <c r="T440" s="1214"/>
      <c r="U440" s="1205"/>
      <c r="V440" s="1205"/>
      <c r="W440" s="1205"/>
      <c r="X440" s="1205"/>
      <c r="Y440" s="1206">
        <f t="shared" si="4"/>
        <v>0</v>
      </c>
      <c r="Z440" s="1205"/>
      <c r="AA440" s="1205"/>
      <c r="AB440" s="1205"/>
      <c r="AC440" s="1205"/>
      <c r="AD440" s="1205"/>
      <c r="AE440" s="1205"/>
      <c r="AF440" s="1208">
        <f t="shared" si="6"/>
        <v>0</v>
      </c>
      <c r="AG440" s="1205"/>
      <c r="AH440" s="1205"/>
      <c r="AI440" s="994"/>
      <c r="AJ440" s="994"/>
      <c r="AK440" s="994"/>
      <c r="AL440" s="994"/>
      <c r="AM440" s="994"/>
    </row>
    <row r="441">
      <c r="A441" s="1214"/>
      <c r="B441" s="1205"/>
      <c r="C441" s="1205"/>
      <c r="D441" s="1205"/>
      <c r="E441" s="1205"/>
      <c r="F441" s="1206">
        <f t="shared" si="1"/>
        <v>0</v>
      </c>
      <c r="G441" s="1205"/>
      <c r="H441" s="1205"/>
      <c r="I441" s="1205"/>
      <c r="J441" s="1205"/>
      <c r="K441" s="1205"/>
      <c r="L441" s="1205"/>
      <c r="M441" s="1208">
        <f t="shared" si="3"/>
        <v>0</v>
      </c>
      <c r="N441" s="1205"/>
      <c r="O441" s="1205"/>
      <c r="P441" s="994"/>
      <c r="Q441" s="994"/>
      <c r="R441" s="994"/>
      <c r="S441" s="994"/>
      <c r="T441" s="1214"/>
      <c r="U441" s="1205"/>
      <c r="V441" s="1205"/>
      <c r="W441" s="1205"/>
      <c r="X441" s="1205"/>
      <c r="Y441" s="1206">
        <f t="shared" si="4"/>
        <v>0</v>
      </c>
      <c r="Z441" s="1205"/>
      <c r="AA441" s="1205"/>
      <c r="AB441" s="1205"/>
      <c r="AC441" s="1205"/>
      <c r="AD441" s="1205"/>
      <c r="AE441" s="1205"/>
      <c r="AF441" s="1208">
        <f t="shared" si="6"/>
        <v>0</v>
      </c>
      <c r="AG441" s="1205"/>
      <c r="AH441" s="1205"/>
      <c r="AI441" s="994"/>
      <c r="AJ441" s="994"/>
      <c r="AK441" s="994"/>
      <c r="AL441" s="994"/>
      <c r="AM441" s="994"/>
    </row>
    <row r="442">
      <c r="A442" s="1214"/>
      <c r="B442" s="1205"/>
      <c r="C442" s="1205"/>
      <c r="D442" s="1205"/>
      <c r="E442" s="1205"/>
      <c r="F442" s="1206">
        <f t="shared" si="1"/>
        <v>0</v>
      </c>
      <c r="G442" s="1205"/>
      <c r="H442" s="1205"/>
      <c r="I442" s="1205"/>
      <c r="J442" s="1205"/>
      <c r="K442" s="1205"/>
      <c r="L442" s="1205"/>
      <c r="M442" s="1208">
        <f t="shared" si="3"/>
        <v>0</v>
      </c>
      <c r="N442" s="1205"/>
      <c r="O442" s="1205"/>
      <c r="P442" s="994"/>
      <c r="Q442" s="994"/>
      <c r="R442" s="994"/>
      <c r="S442" s="994"/>
      <c r="T442" s="1214"/>
      <c r="U442" s="1205"/>
      <c r="V442" s="1205"/>
      <c r="W442" s="1205"/>
      <c r="X442" s="1205"/>
      <c r="Y442" s="1206">
        <f t="shared" si="4"/>
        <v>0</v>
      </c>
      <c r="Z442" s="1205"/>
      <c r="AA442" s="1205"/>
      <c r="AB442" s="1205"/>
      <c r="AC442" s="1205"/>
      <c r="AD442" s="1205"/>
      <c r="AE442" s="1205"/>
      <c r="AF442" s="1208">
        <f t="shared" si="6"/>
        <v>0</v>
      </c>
      <c r="AG442" s="1205"/>
      <c r="AH442" s="1205"/>
      <c r="AI442" s="994"/>
      <c r="AJ442" s="994"/>
      <c r="AK442" s="994"/>
      <c r="AL442" s="994"/>
      <c r="AM442" s="994"/>
    </row>
    <row r="443">
      <c r="A443" s="1214"/>
      <c r="B443" s="1205"/>
      <c r="C443" s="1205"/>
      <c r="D443" s="1205"/>
      <c r="E443" s="1205"/>
      <c r="F443" s="1206">
        <f t="shared" si="1"/>
        <v>0</v>
      </c>
      <c r="G443" s="1205"/>
      <c r="H443" s="1205"/>
      <c r="I443" s="1205"/>
      <c r="J443" s="1205"/>
      <c r="K443" s="1205"/>
      <c r="L443" s="1205"/>
      <c r="M443" s="1208">
        <f t="shared" si="3"/>
        <v>0</v>
      </c>
      <c r="N443" s="1205"/>
      <c r="O443" s="1205"/>
      <c r="P443" s="994"/>
      <c r="Q443" s="994"/>
      <c r="R443" s="994"/>
      <c r="S443" s="994"/>
      <c r="T443" s="1214"/>
      <c r="U443" s="1205"/>
      <c r="V443" s="1205"/>
      <c r="W443" s="1205"/>
      <c r="X443" s="1205"/>
      <c r="Y443" s="1206">
        <f t="shared" si="4"/>
        <v>0</v>
      </c>
      <c r="Z443" s="1205"/>
      <c r="AA443" s="1205"/>
      <c r="AB443" s="1205"/>
      <c r="AC443" s="1205"/>
      <c r="AD443" s="1205"/>
      <c r="AE443" s="1205"/>
      <c r="AF443" s="1208">
        <f t="shared" si="6"/>
        <v>0</v>
      </c>
      <c r="AG443" s="1205"/>
      <c r="AH443" s="1205"/>
      <c r="AI443" s="994"/>
      <c r="AJ443" s="994"/>
      <c r="AK443" s="994"/>
      <c r="AL443" s="994"/>
      <c r="AM443" s="994"/>
    </row>
    <row r="444">
      <c r="A444" s="1214"/>
      <c r="B444" s="1205"/>
      <c r="C444" s="1205"/>
      <c r="D444" s="1205"/>
      <c r="E444" s="1205"/>
      <c r="F444" s="1206">
        <f t="shared" si="1"/>
        <v>0</v>
      </c>
      <c r="G444" s="1205"/>
      <c r="H444" s="1205"/>
      <c r="I444" s="1205"/>
      <c r="J444" s="1205"/>
      <c r="K444" s="1205"/>
      <c r="L444" s="1205"/>
      <c r="M444" s="1208">
        <f t="shared" si="3"/>
        <v>0</v>
      </c>
      <c r="N444" s="1205"/>
      <c r="O444" s="1205"/>
      <c r="P444" s="994"/>
      <c r="Q444" s="994"/>
      <c r="R444" s="994"/>
      <c r="S444" s="994"/>
      <c r="T444" s="1214"/>
      <c r="U444" s="1205"/>
      <c r="V444" s="1205"/>
      <c r="W444" s="1205"/>
      <c r="X444" s="1205"/>
      <c r="Y444" s="1206">
        <f t="shared" si="4"/>
        <v>0</v>
      </c>
      <c r="Z444" s="1205"/>
      <c r="AA444" s="1205"/>
      <c r="AB444" s="1205"/>
      <c r="AC444" s="1205"/>
      <c r="AD444" s="1205"/>
      <c r="AE444" s="1205"/>
      <c r="AF444" s="1208">
        <f t="shared" si="6"/>
        <v>0</v>
      </c>
      <c r="AG444" s="1205"/>
      <c r="AH444" s="1205"/>
      <c r="AI444" s="994"/>
      <c r="AJ444" s="994"/>
      <c r="AK444" s="994"/>
      <c r="AL444" s="994"/>
      <c r="AM444" s="994"/>
    </row>
    <row r="445">
      <c r="A445" s="1214"/>
      <c r="B445" s="1205"/>
      <c r="C445" s="1205"/>
      <c r="D445" s="1205"/>
      <c r="E445" s="1205"/>
      <c r="F445" s="1206">
        <f t="shared" si="1"/>
        <v>0</v>
      </c>
      <c r="G445" s="1205"/>
      <c r="H445" s="1205"/>
      <c r="I445" s="1205"/>
      <c r="J445" s="1205"/>
      <c r="K445" s="1205"/>
      <c r="L445" s="1205"/>
      <c r="M445" s="1208">
        <f t="shared" si="3"/>
        <v>0</v>
      </c>
      <c r="N445" s="1205"/>
      <c r="O445" s="1205"/>
      <c r="P445" s="994"/>
      <c r="Q445" s="994"/>
      <c r="R445" s="994"/>
      <c r="S445" s="994"/>
      <c r="T445" s="1214"/>
      <c r="U445" s="1205"/>
      <c r="V445" s="1205"/>
      <c r="W445" s="1205"/>
      <c r="X445" s="1205"/>
      <c r="Y445" s="1206">
        <f t="shared" si="4"/>
        <v>0</v>
      </c>
      <c r="Z445" s="1205"/>
      <c r="AA445" s="1205"/>
      <c r="AB445" s="1205"/>
      <c r="AC445" s="1205"/>
      <c r="AD445" s="1205"/>
      <c r="AE445" s="1205"/>
      <c r="AF445" s="1208">
        <f t="shared" si="6"/>
        <v>0</v>
      </c>
      <c r="AG445" s="1205"/>
      <c r="AH445" s="1205"/>
      <c r="AI445" s="994"/>
      <c r="AJ445" s="994"/>
      <c r="AK445" s="994"/>
      <c r="AL445" s="994"/>
      <c r="AM445" s="994"/>
    </row>
    <row r="446">
      <c r="A446" s="1214"/>
      <c r="B446" s="1205"/>
      <c r="C446" s="1205"/>
      <c r="D446" s="1205"/>
      <c r="E446" s="1205"/>
      <c r="F446" s="1206">
        <f t="shared" si="1"/>
        <v>0</v>
      </c>
      <c r="G446" s="1205"/>
      <c r="H446" s="1205"/>
      <c r="I446" s="1205"/>
      <c r="J446" s="1205"/>
      <c r="K446" s="1205"/>
      <c r="L446" s="1205"/>
      <c r="M446" s="1208">
        <f t="shared" si="3"/>
        <v>0</v>
      </c>
      <c r="N446" s="1205"/>
      <c r="O446" s="1205"/>
      <c r="P446" s="994"/>
      <c r="Q446" s="994"/>
      <c r="R446" s="994"/>
      <c r="S446" s="994"/>
      <c r="T446" s="1214"/>
      <c r="U446" s="1205"/>
      <c r="V446" s="1205"/>
      <c r="W446" s="1205"/>
      <c r="X446" s="1205"/>
      <c r="Y446" s="1206">
        <f t="shared" si="4"/>
        <v>0</v>
      </c>
      <c r="Z446" s="1205"/>
      <c r="AA446" s="1205"/>
      <c r="AB446" s="1205"/>
      <c r="AC446" s="1205"/>
      <c r="AD446" s="1205"/>
      <c r="AE446" s="1205"/>
      <c r="AF446" s="1208">
        <f t="shared" si="6"/>
        <v>0</v>
      </c>
      <c r="AG446" s="1205"/>
      <c r="AH446" s="1205"/>
      <c r="AI446" s="994"/>
      <c r="AJ446" s="994"/>
      <c r="AK446" s="994"/>
      <c r="AL446" s="994"/>
      <c r="AM446" s="994"/>
    </row>
    <row r="447">
      <c r="A447" s="1214"/>
      <c r="B447" s="1205"/>
      <c r="C447" s="1205"/>
      <c r="D447" s="1205"/>
      <c r="E447" s="1205"/>
      <c r="F447" s="1206">
        <f t="shared" si="1"/>
        <v>0</v>
      </c>
      <c r="G447" s="1205"/>
      <c r="H447" s="1205"/>
      <c r="I447" s="1205"/>
      <c r="J447" s="1205"/>
      <c r="K447" s="1205"/>
      <c r="L447" s="1205"/>
      <c r="M447" s="1208">
        <f t="shared" si="3"/>
        <v>0</v>
      </c>
      <c r="N447" s="1205"/>
      <c r="O447" s="1205"/>
      <c r="P447" s="994"/>
      <c r="Q447" s="994"/>
      <c r="R447" s="994"/>
      <c r="S447" s="994"/>
      <c r="T447" s="1214"/>
      <c r="U447" s="1205"/>
      <c r="V447" s="1205"/>
      <c r="W447" s="1205"/>
      <c r="X447" s="1205"/>
      <c r="Y447" s="1206">
        <f t="shared" si="4"/>
        <v>0</v>
      </c>
      <c r="Z447" s="1205"/>
      <c r="AA447" s="1205"/>
      <c r="AB447" s="1205"/>
      <c r="AC447" s="1205"/>
      <c r="AD447" s="1205"/>
      <c r="AE447" s="1205"/>
      <c r="AF447" s="1208">
        <f t="shared" si="6"/>
        <v>0</v>
      </c>
      <c r="AG447" s="1205"/>
      <c r="AH447" s="1205"/>
      <c r="AI447" s="994"/>
      <c r="AJ447" s="994"/>
      <c r="AK447" s="994"/>
      <c r="AL447" s="994"/>
      <c r="AM447" s="994"/>
    </row>
    <row r="448">
      <c r="A448" s="1214"/>
      <c r="B448" s="1205"/>
      <c r="C448" s="1205"/>
      <c r="D448" s="1205"/>
      <c r="E448" s="1205"/>
      <c r="F448" s="1206">
        <f t="shared" si="1"/>
        <v>0</v>
      </c>
      <c r="G448" s="1205"/>
      <c r="H448" s="1205"/>
      <c r="I448" s="1205"/>
      <c r="J448" s="1205"/>
      <c r="K448" s="1205"/>
      <c r="L448" s="1205"/>
      <c r="M448" s="1208">
        <f t="shared" si="3"/>
        <v>0</v>
      </c>
      <c r="N448" s="1205"/>
      <c r="O448" s="1205"/>
      <c r="P448" s="994"/>
      <c r="Q448" s="994"/>
      <c r="R448" s="994"/>
      <c r="S448" s="994"/>
      <c r="T448" s="1214"/>
      <c r="U448" s="1205"/>
      <c r="V448" s="1205"/>
      <c r="W448" s="1205"/>
      <c r="X448" s="1205"/>
      <c r="Y448" s="1206">
        <f t="shared" si="4"/>
        <v>0</v>
      </c>
      <c r="Z448" s="1205"/>
      <c r="AA448" s="1205"/>
      <c r="AB448" s="1205"/>
      <c r="AC448" s="1205"/>
      <c r="AD448" s="1205"/>
      <c r="AE448" s="1205"/>
      <c r="AF448" s="1208">
        <f t="shared" si="6"/>
        <v>0</v>
      </c>
      <c r="AG448" s="1205"/>
      <c r="AH448" s="1205"/>
      <c r="AI448" s="994"/>
      <c r="AJ448" s="994"/>
      <c r="AK448" s="994"/>
      <c r="AL448" s="994"/>
      <c r="AM448" s="994"/>
    </row>
    <row r="449">
      <c r="A449" s="1214"/>
      <c r="B449" s="1205"/>
      <c r="C449" s="1205"/>
      <c r="D449" s="1205"/>
      <c r="E449" s="1205"/>
      <c r="F449" s="1206">
        <f t="shared" si="1"/>
        <v>0</v>
      </c>
      <c r="G449" s="1205"/>
      <c r="H449" s="1205"/>
      <c r="I449" s="1205"/>
      <c r="J449" s="1205"/>
      <c r="K449" s="1205"/>
      <c r="L449" s="1205"/>
      <c r="M449" s="1208">
        <f t="shared" si="3"/>
        <v>0</v>
      </c>
      <c r="N449" s="1205"/>
      <c r="O449" s="1205"/>
      <c r="P449" s="994"/>
      <c r="Q449" s="994"/>
      <c r="R449" s="994"/>
      <c r="S449" s="994"/>
      <c r="T449" s="1214"/>
      <c r="U449" s="1205"/>
      <c r="V449" s="1205"/>
      <c r="W449" s="1205"/>
      <c r="X449" s="1205"/>
      <c r="Y449" s="1206">
        <f t="shared" si="4"/>
        <v>0</v>
      </c>
      <c r="Z449" s="1205"/>
      <c r="AA449" s="1205"/>
      <c r="AB449" s="1205"/>
      <c r="AC449" s="1205"/>
      <c r="AD449" s="1205"/>
      <c r="AE449" s="1205"/>
      <c r="AF449" s="1208">
        <f t="shared" si="6"/>
        <v>0</v>
      </c>
      <c r="AG449" s="1205"/>
      <c r="AH449" s="1205"/>
      <c r="AI449" s="994"/>
      <c r="AJ449" s="994"/>
      <c r="AK449" s="994"/>
      <c r="AL449" s="994"/>
      <c r="AM449" s="994"/>
    </row>
    <row r="450">
      <c r="A450" s="1214"/>
      <c r="B450" s="1205"/>
      <c r="C450" s="1205"/>
      <c r="D450" s="1205"/>
      <c r="E450" s="1205"/>
      <c r="F450" s="1206">
        <f t="shared" si="1"/>
        <v>0</v>
      </c>
      <c r="G450" s="1205"/>
      <c r="H450" s="1205"/>
      <c r="I450" s="1205"/>
      <c r="J450" s="1205"/>
      <c r="K450" s="1205"/>
      <c r="L450" s="1205"/>
      <c r="M450" s="1208">
        <f t="shared" si="3"/>
        <v>0</v>
      </c>
      <c r="N450" s="1205"/>
      <c r="O450" s="1205"/>
      <c r="P450" s="994"/>
      <c r="Q450" s="994"/>
      <c r="R450" s="994"/>
      <c r="S450" s="994"/>
      <c r="T450" s="1214"/>
      <c r="U450" s="1205"/>
      <c r="V450" s="1205"/>
      <c r="W450" s="1205"/>
      <c r="X450" s="1205"/>
      <c r="Y450" s="1206">
        <f t="shared" si="4"/>
        <v>0</v>
      </c>
      <c r="Z450" s="1205"/>
      <c r="AA450" s="1205"/>
      <c r="AB450" s="1205"/>
      <c r="AC450" s="1205"/>
      <c r="AD450" s="1205"/>
      <c r="AE450" s="1205"/>
      <c r="AF450" s="1208">
        <f t="shared" si="6"/>
        <v>0</v>
      </c>
      <c r="AG450" s="1205"/>
      <c r="AH450" s="1205"/>
      <c r="AI450" s="994"/>
      <c r="AJ450" s="994"/>
      <c r="AK450" s="994"/>
      <c r="AL450" s="994"/>
      <c r="AM450" s="994"/>
    </row>
    <row r="451">
      <c r="A451" s="1214"/>
      <c r="B451" s="1205"/>
      <c r="C451" s="1205"/>
      <c r="D451" s="1205"/>
      <c r="E451" s="1205"/>
      <c r="F451" s="1206">
        <f t="shared" si="1"/>
        <v>0</v>
      </c>
      <c r="G451" s="1205"/>
      <c r="H451" s="1205"/>
      <c r="I451" s="1205"/>
      <c r="J451" s="1205"/>
      <c r="K451" s="1205"/>
      <c r="L451" s="1205"/>
      <c r="M451" s="1208">
        <f t="shared" si="3"/>
        <v>0</v>
      </c>
      <c r="N451" s="1205"/>
      <c r="O451" s="1205"/>
      <c r="P451" s="994"/>
      <c r="Q451" s="994"/>
      <c r="R451" s="994"/>
      <c r="S451" s="994"/>
      <c r="T451" s="1214"/>
      <c r="U451" s="1205"/>
      <c r="V451" s="1205"/>
      <c r="W451" s="1205"/>
      <c r="X451" s="1205"/>
      <c r="Y451" s="1206">
        <f t="shared" si="4"/>
        <v>0</v>
      </c>
      <c r="Z451" s="1205"/>
      <c r="AA451" s="1205"/>
      <c r="AB451" s="1205"/>
      <c r="AC451" s="1205"/>
      <c r="AD451" s="1205"/>
      <c r="AE451" s="1205"/>
      <c r="AF451" s="1208">
        <f t="shared" si="6"/>
        <v>0</v>
      </c>
      <c r="AG451" s="1205"/>
      <c r="AH451" s="1205"/>
      <c r="AI451" s="994"/>
      <c r="AJ451" s="994"/>
      <c r="AK451" s="994"/>
      <c r="AL451" s="994"/>
      <c r="AM451" s="994"/>
    </row>
    <row r="452">
      <c r="A452" s="1214"/>
      <c r="B452" s="1205"/>
      <c r="C452" s="1205"/>
      <c r="D452" s="1205"/>
      <c r="E452" s="1205"/>
      <c r="F452" s="1206">
        <f t="shared" si="1"/>
        <v>0</v>
      </c>
      <c r="G452" s="1205"/>
      <c r="H452" s="1205"/>
      <c r="I452" s="1205"/>
      <c r="J452" s="1205"/>
      <c r="K452" s="1205"/>
      <c r="L452" s="1205"/>
      <c r="M452" s="1208">
        <f t="shared" si="3"/>
        <v>0</v>
      </c>
      <c r="N452" s="1205"/>
      <c r="O452" s="1205"/>
      <c r="P452" s="994"/>
      <c r="Q452" s="994"/>
      <c r="R452" s="994"/>
      <c r="S452" s="994"/>
      <c r="T452" s="1214"/>
      <c r="U452" s="1205"/>
      <c r="V452" s="1205"/>
      <c r="W452" s="1205"/>
      <c r="X452" s="1205"/>
      <c r="Y452" s="1206">
        <f t="shared" si="4"/>
        <v>0</v>
      </c>
      <c r="Z452" s="1205"/>
      <c r="AA452" s="1205"/>
      <c r="AB452" s="1205"/>
      <c r="AC452" s="1205"/>
      <c r="AD452" s="1205"/>
      <c r="AE452" s="1205"/>
      <c r="AF452" s="1208">
        <f t="shared" si="6"/>
        <v>0</v>
      </c>
      <c r="AG452" s="1205"/>
      <c r="AH452" s="1205"/>
      <c r="AI452" s="994"/>
      <c r="AJ452" s="994"/>
      <c r="AK452" s="994"/>
      <c r="AL452" s="994"/>
      <c r="AM452" s="994"/>
    </row>
    <row r="453">
      <c r="A453" s="1214"/>
      <c r="B453" s="1205"/>
      <c r="C453" s="1205"/>
      <c r="D453" s="1205"/>
      <c r="E453" s="1205"/>
      <c r="F453" s="1206">
        <f t="shared" si="1"/>
        <v>0</v>
      </c>
      <c r="G453" s="1205"/>
      <c r="H453" s="1205"/>
      <c r="I453" s="1205"/>
      <c r="J453" s="1205"/>
      <c r="K453" s="1205"/>
      <c r="L453" s="1205"/>
      <c r="M453" s="1208">
        <f t="shared" si="3"/>
        <v>0</v>
      </c>
      <c r="N453" s="1205"/>
      <c r="O453" s="1205"/>
      <c r="P453" s="994"/>
      <c r="Q453" s="994"/>
      <c r="R453" s="994"/>
      <c r="S453" s="994"/>
      <c r="T453" s="1214"/>
      <c r="U453" s="1205"/>
      <c r="V453" s="1205"/>
      <c r="W453" s="1205"/>
      <c r="X453" s="1205"/>
      <c r="Y453" s="1206">
        <f t="shared" si="4"/>
        <v>0</v>
      </c>
      <c r="Z453" s="1205"/>
      <c r="AA453" s="1205"/>
      <c r="AB453" s="1205"/>
      <c r="AC453" s="1205"/>
      <c r="AD453" s="1205"/>
      <c r="AE453" s="1205"/>
      <c r="AF453" s="1208">
        <f t="shared" si="6"/>
        <v>0</v>
      </c>
      <c r="AG453" s="1205"/>
      <c r="AH453" s="1205"/>
      <c r="AI453" s="994"/>
      <c r="AJ453" s="994"/>
      <c r="AK453" s="994"/>
      <c r="AL453" s="994"/>
      <c r="AM453" s="994"/>
    </row>
    <row r="454">
      <c r="A454" s="1214"/>
      <c r="B454" s="1205"/>
      <c r="C454" s="1205"/>
      <c r="D454" s="1205"/>
      <c r="E454" s="1205"/>
      <c r="F454" s="1206">
        <f t="shared" si="1"/>
        <v>0</v>
      </c>
      <c r="G454" s="1205"/>
      <c r="H454" s="1205"/>
      <c r="I454" s="1205"/>
      <c r="J454" s="1205"/>
      <c r="K454" s="1205"/>
      <c r="L454" s="1205"/>
      <c r="M454" s="1208">
        <f t="shared" si="3"/>
        <v>0</v>
      </c>
      <c r="N454" s="1205"/>
      <c r="O454" s="1205"/>
      <c r="P454" s="994"/>
      <c r="Q454" s="994"/>
      <c r="R454" s="994"/>
      <c r="S454" s="994"/>
      <c r="T454" s="1214"/>
      <c r="U454" s="1205"/>
      <c r="V454" s="1205"/>
      <c r="W454" s="1205"/>
      <c r="X454" s="1205"/>
      <c r="Y454" s="1206">
        <f t="shared" si="4"/>
        <v>0</v>
      </c>
      <c r="Z454" s="1205"/>
      <c r="AA454" s="1205"/>
      <c r="AB454" s="1205"/>
      <c r="AC454" s="1205"/>
      <c r="AD454" s="1205"/>
      <c r="AE454" s="1205"/>
      <c r="AF454" s="1208">
        <f t="shared" si="6"/>
        <v>0</v>
      </c>
      <c r="AG454" s="1205"/>
      <c r="AH454" s="1205"/>
      <c r="AI454" s="994"/>
      <c r="AJ454" s="994"/>
      <c r="AK454" s="994"/>
      <c r="AL454" s="994"/>
      <c r="AM454" s="994"/>
    </row>
    <row r="455">
      <c r="A455" s="1214"/>
      <c r="B455" s="1205"/>
      <c r="C455" s="1205"/>
      <c r="D455" s="1205"/>
      <c r="E455" s="1205"/>
      <c r="F455" s="1206">
        <f t="shared" si="1"/>
        <v>0</v>
      </c>
      <c r="G455" s="1205"/>
      <c r="H455" s="1205"/>
      <c r="I455" s="1205"/>
      <c r="J455" s="1205"/>
      <c r="K455" s="1205"/>
      <c r="L455" s="1205"/>
      <c r="M455" s="1208">
        <f t="shared" si="3"/>
        <v>0</v>
      </c>
      <c r="N455" s="1205"/>
      <c r="O455" s="1205"/>
      <c r="P455" s="994"/>
      <c r="Q455" s="994"/>
      <c r="R455" s="994"/>
      <c r="S455" s="994"/>
      <c r="T455" s="1214"/>
      <c r="U455" s="1205"/>
      <c r="V455" s="1205"/>
      <c r="W455" s="1205"/>
      <c r="X455" s="1205"/>
      <c r="Y455" s="1206">
        <f t="shared" si="4"/>
        <v>0</v>
      </c>
      <c r="Z455" s="1205"/>
      <c r="AA455" s="1205"/>
      <c r="AB455" s="1205"/>
      <c r="AC455" s="1205"/>
      <c r="AD455" s="1205"/>
      <c r="AE455" s="1205"/>
      <c r="AF455" s="1208">
        <f t="shared" si="6"/>
        <v>0</v>
      </c>
      <c r="AG455" s="1205"/>
      <c r="AH455" s="1205"/>
      <c r="AI455" s="994"/>
      <c r="AJ455" s="994"/>
      <c r="AK455" s="994"/>
      <c r="AL455" s="994"/>
      <c r="AM455" s="994"/>
    </row>
    <row r="456">
      <c r="A456" s="1214"/>
      <c r="B456" s="1205"/>
      <c r="C456" s="1205"/>
      <c r="D456" s="1205"/>
      <c r="E456" s="1205"/>
      <c r="F456" s="1206">
        <f t="shared" si="1"/>
        <v>0</v>
      </c>
      <c r="G456" s="1205"/>
      <c r="H456" s="1205"/>
      <c r="I456" s="1205"/>
      <c r="J456" s="1205"/>
      <c r="K456" s="1205"/>
      <c r="L456" s="1205"/>
      <c r="M456" s="1208">
        <f t="shared" si="3"/>
        <v>0</v>
      </c>
      <c r="N456" s="1205"/>
      <c r="O456" s="1205"/>
      <c r="P456" s="994"/>
      <c r="Q456" s="994"/>
      <c r="R456" s="994"/>
      <c r="S456" s="994"/>
      <c r="T456" s="1214"/>
      <c r="U456" s="1205"/>
      <c r="V456" s="1205"/>
      <c r="W456" s="1205"/>
      <c r="X456" s="1205"/>
      <c r="Y456" s="1206">
        <f t="shared" si="4"/>
        <v>0</v>
      </c>
      <c r="Z456" s="1205"/>
      <c r="AA456" s="1205"/>
      <c r="AB456" s="1205"/>
      <c r="AC456" s="1205"/>
      <c r="AD456" s="1205"/>
      <c r="AE456" s="1205"/>
      <c r="AF456" s="1208">
        <f t="shared" si="6"/>
        <v>0</v>
      </c>
      <c r="AG456" s="1205"/>
      <c r="AH456" s="1205"/>
      <c r="AI456" s="994"/>
      <c r="AJ456" s="994"/>
      <c r="AK456" s="994"/>
      <c r="AL456" s="994"/>
      <c r="AM456" s="994"/>
    </row>
    <row r="457">
      <c r="A457" s="1214"/>
      <c r="B457" s="1205"/>
      <c r="C457" s="1205"/>
      <c r="D457" s="1205"/>
      <c r="E457" s="1205"/>
      <c r="F457" s="1206">
        <f t="shared" si="1"/>
        <v>0</v>
      </c>
      <c r="G457" s="1205"/>
      <c r="H457" s="1205"/>
      <c r="I457" s="1205"/>
      <c r="J457" s="1205"/>
      <c r="K457" s="1205"/>
      <c r="L457" s="1205"/>
      <c r="M457" s="1208">
        <f t="shared" si="3"/>
        <v>0</v>
      </c>
      <c r="N457" s="1205"/>
      <c r="O457" s="1205"/>
      <c r="P457" s="994"/>
      <c r="Q457" s="994"/>
      <c r="R457" s="994"/>
      <c r="S457" s="994"/>
      <c r="T457" s="1214"/>
      <c r="U457" s="1205"/>
      <c r="V457" s="1205"/>
      <c r="W457" s="1205"/>
      <c r="X457" s="1205"/>
      <c r="Y457" s="1206">
        <f t="shared" si="4"/>
        <v>0</v>
      </c>
      <c r="Z457" s="1205"/>
      <c r="AA457" s="1205"/>
      <c r="AB457" s="1205"/>
      <c r="AC457" s="1205"/>
      <c r="AD457" s="1205"/>
      <c r="AE457" s="1205"/>
      <c r="AF457" s="1208">
        <f t="shared" si="6"/>
        <v>0</v>
      </c>
      <c r="AG457" s="1205"/>
      <c r="AH457" s="1205"/>
      <c r="AI457" s="994"/>
      <c r="AJ457" s="994"/>
      <c r="AK457" s="994"/>
      <c r="AL457" s="994"/>
      <c r="AM457" s="994"/>
    </row>
    <row r="458">
      <c r="A458" s="1214"/>
      <c r="B458" s="1205"/>
      <c r="C458" s="1205"/>
      <c r="D458" s="1205"/>
      <c r="E458" s="1205"/>
      <c r="F458" s="1206">
        <f t="shared" si="1"/>
        <v>0</v>
      </c>
      <c r="G458" s="1205"/>
      <c r="H458" s="1205"/>
      <c r="I458" s="1205"/>
      <c r="J458" s="1205"/>
      <c r="K458" s="1205"/>
      <c r="L458" s="1205"/>
      <c r="M458" s="1208">
        <f t="shared" si="3"/>
        <v>0</v>
      </c>
      <c r="N458" s="1205"/>
      <c r="O458" s="1205"/>
      <c r="P458" s="994"/>
      <c r="Q458" s="994"/>
      <c r="R458" s="994"/>
      <c r="S458" s="994"/>
      <c r="T458" s="1214"/>
      <c r="U458" s="1205"/>
      <c r="V458" s="1205"/>
      <c r="W458" s="1205"/>
      <c r="X458" s="1205"/>
      <c r="Y458" s="1206">
        <f t="shared" si="4"/>
        <v>0</v>
      </c>
      <c r="Z458" s="1205"/>
      <c r="AA458" s="1205"/>
      <c r="AB458" s="1205"/>
      <c r="AC458" s="1205"/>
      <c r="AD458" s="1205"/>
      <c r="AE458" s="1205"/>
      <c r="AF458" s="1208">
        <f t="shared" si="6"/>
        <v>0</v>
      </c>
      <c r="AG458" s="1205"/>
      <c r="AH458" s="1205"/>
      <c r="AI458" s="994"/>
      <c r="AJ458" s="994"/>
      <c r="AK458" s="994"/>
      <c r="AL458" s="994"/>
      <c r="AM458" s="994"/>
    </row>
    <row r="459">
      <c r="A459" s="1214"/>
      <c r="B459" s="1205"/>
      <c r="C459" s="1205"/>
      <c r="D459" s="1205"/>
      <c r="E459" s="1205"/>
      <c r="F459" s="1206">
        <f t="shared" si="1"/>
        <v>0</v>
      </c>
      <c r="G459" s="1205"/>
      <c r="H459" s="1205"/>
      <c r="I459" s="1205"/>
      <c r="J459" s="1205"/>
      <c r="K459" s="1205"/>
      <c r="L459" s="1205"/>
      <c r="M459" s="1208">
        <f t="shared" si="3"/>
        <v>0</v>
      </c>
      <c r="N459" s="1205"/>
      <c r="O459" s="1205"/>
      <c r="P459" s="994"/>
      <c r="Q459" s="994"/>
      <c r="R459" s="994"/>
      <c r="S459" s="994"/>
      <c r="T459" s="1214"/>
      <c r="U459" s="1205"/>
      <c r="V459" s="1205"/>
      <c r="W459" s="1205"/>
      <c r="X459" s="1205"/>
      <c r="Y459" s="1206">
        <f t="shared" si="4"/>
        <v>0</v>
      </c>
      <c r="Z459" s="1205"/>
      <c r="AA459" s="1205"/>
      <c r="AB459" s="1205"/>
      <c r="AC459" s="1205"/>
      <c r="AD459" s="1205"/>
      <c r="AE459" s="1205"/>
      <c r="AF459" s="1208">
        <f t="shared" si="6"/>
        <v>0</v>
      </c>
      <c r="AG459" s="1205"/>
      <c r="AH459" s="1205"/>
      <c r="AI459" s="994"/>
      <c r="AJ459" s="994"/>
      <c r="AK459" s="994"/>
      <c r="AL459" s="994"/>
      <c r="AM459" s="994"/>
    </row>
    <row r="460">
      <c r="A460" s="1214"/>
      <c r="B460" s="1205"/>
      <c r="C460" s="1205"/>
      <c r="D460" s="1205"/>
      <c r="E460" s="1205"/>
      <c r="F460" s="1206">
        <f t="shared" si="1"/>
        <v>0</v>
      </c>
      <c r="G460" s="1205"/>
      <c r="H460" s="1205"/>
      <c r="I460" s="1205"/>
      <c r="J460" s="1205"/>
      <c r="K460" s="1205"/>
      <c r="L460" s="1205"/>
      <c r="M460" s="1208">
        <f t="shared" si="3"/>
        <v>0</v>
      </c>
      <c r="N460" s="1205"/>
      <c r="O460" s="1205"/>
      <c r="P460" s="994"/>
      <c r="Q460" s="994"/>
      <c r="R460" s="994"/>
      <c r="S460" s="994"/>
      <c r="T460" s="1214"/>
      <c r="U460" s="1205"/>
      <c r="V460" s="1205"/>
      <c r="W460" s="1205"/>
      <c r="X460" s="1205"/>
      <c r="Y460" s="1206">
        <f t="shared" si="4"/>
        <v>0</v>
      </c>
      <c r="Z460" s="1205"/>
      <c r="AA460" s="1205"/>
      <c r="AB460" s="1205"/>
      <c r="AC460" s="1205"/>
      <c r="AD460" s="1205"/>
      <c r="AE460" s="1205"/>
      <c r="AF460" s="1208">
        <f t="shared" si="6"/>
        <v>0</v>
      </c>
      <c r="AG460" s="1205"/>
      <c r="AH460" s="1205"/>
      <c r="AI460" s="994"/>
      <c r="AJ460" s="994"/>
      <c r="AK460" s="994"/>
      <c r="AL460" s="994"/>
      <c r="AM460" s="994"/>
    </row>
    <row r="461">
      <c r="A461" s="1214"/>
      <c r="B461" s="1205"/>
      <c r="C461" s="1205"/>
      <c r="D461" s="1205"/>
      <c r="E461" s="1205"/>
      <c r="F461" s="1206">
        <f t="shared" si="1"/>
        <v>0</v>
      </c>
      <c r="G461" s="1205"/>
      <c r="H461" s="1205"/>
      <c r="I461" s="1205"/>
      <c r="J461" s="1205"/>
      <c r="K461" s="1205"/>
      <c r="L461" s="1205"/>
      <c r="M461" s="1208">
        <f t="shared" si="3"/>
        <v>0</v>
      </c>
      <c r="N461" s="1205"/>
      <c r="O461" s="1205"/>
      <c r="P461" s="994"/>
      <c r="Q461" s="994"/>
      <c r="R461" s="994"/>
      <c r="S461" s="994"/>
      <c r="T461" s="1214"/>
      <c r="U461" s="1205"/>
      <c r="V461" s="1205"/>
      <c r="W461" s="1205"/>
      <c r="X461" s="1205"/>
      <c r="Y461" s="1206">
        <f t="shared" si="4"/>
        <v>0</v>
      </c>
      <c r="Z461" s="1205"/>
      <c r="AA461" s="1205"/>
      <c r="AB461" s="1205"/>
      <c r="AC461" s="1205"/>
      <c r="AD461" s="1205"/>
      <c r="AE461" s="1205"/>
      <c r="AF461" s="1208">
        <f t="shared" si="6"/>
        <v>0</v>
      </c>
      <c r="AG461" s="1205"/>
      <c r="AH461" s="1205"/>
      <c r="AI461" s="994"/>
      <c r="AJ461" s="994"/>
      <c r="AK461" s="994"/>
      <c r="AL461" s="994"/>
      <c r="AM461" s="994"/>
    </row>
    <row r="462">
      <c r="A462" s="1214"/>
      <c r="B462" s="1205"/>
      <c r="C462" s="1205"/>
      <c r="D462" s="1205"/>
      <c r="E462" s="1205"/>
      <c r="F462" s="1206">
        <f t="shared" si="1"/>
        <v>0</v>
      </c>
      <c r="G462" s="1205"/>
      <c r="H462" s="1205"/>
      <c r="I462" s="1205"/>
      <c r="J462" s="1205"/>
      <c r="K462" s="1205"/>
      <c r="L462" s="1205"/>
      <c r="M462" s="1208">
        <f t="shared" si="3"/>
        <v>0</v>
      </c>
      <c r="N462" s="1205"/>
      <c r="O462" s="1205"/>
      <c r="P462" s="994"/>
      <c r="Q462" s="994"/>
      <c r="R462" s="994"/>
      <c r="S462" s="994"/>
      <c r="T462" s="1214"/>
      <c r="U462" s="1205"/>
      <c r="V462" s="1205"/>
      <c r="W462" s="1205"/>
      <c r="X462" s="1205"/>
      <c r="Y462" s="1206">
        <f t="shared" si="4"/>
        <v>0</v>
      </c>
      <c r="Z462" s="1205"/>
      <c r="AA462" s="1205"/>
      <c r="AB462" s="1205"/>
      <c r="AC462" s="1205"/>
      <c r="AD462" s="1205"/>
      <c r="AE462" s="1205"/>
      <c r="AF462" s="1208">
        <f t="shared" si="6"/>
        <v>0</v>
      </c>
      <c r="AG462" s="1205"/>
      <c r="AH462" s="1205"/>
      <c r="AI462" s="994"/>
      <c r="AJ462" s="994"/>
      <c r="AK462" s="994"/>
      <c r="AL462" s="994"/>
      <c r="AM462" s="994"/>
    </row>
    <row r="463">
      <c r="A463" s="1214"/>
      <c r="B463" s="1205"/>
      <c r="C463" s="1205"/>
      <c r="D463" s="1205"/>
      <c r="E463" s="1205"/>
      <c r="F463" s="1206">
        <f t="shared" si="1"/>
        <v>0</v>
      </c>
      <c r="G463" s="1205"/>
      <c r="H463" s="1205"/>
      <c r="I463" s="1205"/>
      <c r="J463" s="1205"/>
      <c r="K463" s="1205"/>
      <c r="L463" s="1205"/>
      <c r="M463" s="1208">
        <f t="shared" si="3"/>
        <v>0</v>
      </c>
      <c r="N463" s="1205"/>
      <c r="O463" s="1205"/>
      <c r="P463" s="994"/>
      <c r="Q463" s="994"/>
      <c r="R463" s="994"/>
      <c r="S463" s="994"/>
      <c r="T463" s="1214"/>
      <c r="U463" s="1205"/>
      <c r="V463" s="1205"/>
      <c r="W463" s="1205"/>
      <c r="X463" s="1205"/>
      <c r="Y463" s="1206">
        <f t="shared" si="4"/>
        <v>0</v>
      </c>
      <c r="Z463" s="1205"/>
      <c r="AA463" s="1205"/>
      <c r="AB463" s="1205"/>
      <c r="AC463" s="1205"/>
      <c r="AD463" s="1205"/>
      <c r="AE463" s="1205"/>
      <c r="AF463" s="1208">
        <f t="shared" si="6"/>
        <v>0</v>
      </c>
      <c r="AG463" s="1205"/>
      <c r="AH463" s="1205"/>
      <c r="AI463" s="994"/>
      <c r="AJ463" s="994"/>
      <c r="AK463" s="994"/>
      <c r="AL463" s="994"/>
      <c r="AM463" s="994"/>
    </row>
    <row r="464">
      <c r="A464" s="1214"/>
      <c r="B464" s="1205"/>
      <c r="C464" s="1205"/>
      <c r="D464" s="1205"/>
      <c r="E464" s="1205"/>
      <c r="F464" s="1206">
        <f t="shared" si="1"/>
        <v>0</v>
      </c>
      <c r="G464" s="1205"/>
      <c r="H464" s="1205"/>
      <c r="I464" s="1205"/>
      <c r="J464" s="1205"/>
      <c r="K464" s="1205"/>
      <c r="L464" s="1205"/>
      <c r="M464" s="1208">
        <f t="shared" si="3"/>
        <v>0</v>
      </c>
      <c r="N464" s="1205"/>
      <c r="O464" s="1205"/>
      <c r="P464" s="994"/>
      <c r="Q464" s="994"/>
      <c r="R464" s="994"/>
      <c r="S464" s="994"/>
      <c r="T464" s="1214"/>
      <c r="U464" s="1205"/>
      <c r="V464" s="1205"/>
      <c r="W464" s="1205"/>
      <c r="X464" s="1205"/>
      <c r="Y464" s="1206">
        <f t="shared" si="4"/>
        <v>0</v>
      </c>
      <c r="Z464" s="1205"/>
      <c r="AA464" s="1205"/>
      <c r="AB464" s="1205"/>
      <c r="AC464" s="1205"/>
      <c r="AD464" s="1205"/>
      <c r="AE464" s="1205"/>
      <c r="AF464" s="1208">
        <f t="shared" si="6"/>
        <v>0</v>
      </c>
      <c r="AG464" s="1205"/>
      <c r="AH464" s="1205"/>
      <c r="AI464" s="994"/>
      <c r="AJ464" s="994"/>
      <c r="AK464" s="994"/>
      <c r="AL464" s="994"/>
      <c r="AM464" s="994"/>
    </row>
    <row r="465">
      <c r="A465" s="1214"/>
      <c r="B465" s="1205"/>
      <c r="C465" s="1205"/>
      <c r="D465" s="1205"/>
      <c r="E465" s="1205"/>
      <c r="F465" s="1206">
        <f t="shared" si="1"/>
        <v>0</v>
      </c>
      <c r="G465" s="1205"/>
      <c r="H465" s="1205"/>
      <c r="I465" s="1205"/>
      <c r="J465" s="1205"/>
      <c r="K465" s="1205"/>
      <c r="L465" s="1205"/>
      <c r="M465" s="1208">
        <f t="shared" si="3"/>
        <v>0</v>
      </c>
      <c r="N465" s="1205"/>
      <c r="O465" s="1205"/>
      <c r="P465" s="994"/>
      <c r="Q465" s="994"/>
      <c r="R465" s="994"/>
      <c r="S465" s="994"/>
      <c r="T465" s="1214"/>
      <c r="U465" s="1205"/>
      <c r="V465" s="1205"/>
      <c r="W465" s="1205"/>
      <c r="X465" s="1205"/>
      <c r="Y465" s="1206">
        <f t="shared" si="4"/>
        <v>0</v>
      </c>
      <c r="Z465" s="1205"/>
      <c r="AA465" s="1205"/>
      <c r="AB465" s="1205"/>
      <c r="AC465" s="1205"/>
      <c r="AD465" s="1205"/>
      <c r="AE465" s="1205"/>
      <c r="AF465" s="1208">
        <f t="shared" si="6"/>
        <v>0</v>
      </c>
      <c r="AG465" s="1205"/>
      <c r="AH465" s="1205"/>
      <c r="AI465" s="994"/>
      <c r="AJ465" s="994"/>
      <c r="AK465" s="994"/>
      <c r="AL465" s="994"/>
      <c r="AM465" s="994"/>
    </row>
    <row r="466">
      <c r="A466" s="1214"/>
      <c r="B466" s="1205"/>
      <c r="C466" s="1205"/>
      <c r="D466" s="1205"/>
      <c r="E466" s="1205"/>
      <c r="F466" s="1206">
        <f t="shared" si="1"/>
        <v>0</v>
      </c>
      <c r="G466" s="1205"/>
      <c r="H466" s="1205"/>
      <c r="I466" s="1205"/>
      <c r="J466" s="1205"/>
      <c r="K466" s="1205"/>
      <c r="L466" s="1205"/>
      <c r="M466" s="1208">
        <f t="shared" si="3"/>
        <v>0</v>
      </c>
      <c r="N466" s="1205"/>
      <c r="O466" s="1205"/>
      <c r="P466" s="994"/>
      <c r="Q466" s="994"/>
      <c r="R466" s="994"/>
      <c r="S466" s="994"/>
      <c r="T466" s="1214"/>
      <c r="U466" s="1205"/>
      <c r="V466" s="1205"/>
      <c r="W466" s="1205"/>
      <c r="X466" s="1205"/>
      <c r="Y466" s="1206">
        <f t="shared" si="4"/>
        <v>0</v>
      </c>
      <c r="Z466" s="1205"/>
      <c r="AA466" s="1205"/>
      <c r="AB466" s="1205"/>
      <c r="AC466" s="1205"/>
      <c r="AD466" s="1205"/>
      <c r="AE466" s="1205"/>
      <c r="AF466" s="1208">
        <f t="shared" si="6"/>
        <v>0</v>
      </c>
      <c r="AG466" s="1205"/>
      <c r="AH466" s="1205"/>
      <c r="AI466" s="994"/>
      <c r="AJ466" s="994"/>
      <c r="AK466" s="994"/>
      <c r="AL466" s="994"/>
      <c r="AM466" s="994"/>
    </row>
    <row r="467">
      <c r="A467" s="1214"/>
      <c r="B467" s="1205"/>
      <c r="C467" s="1205"/>
      <c r="D467" s="1205"/>
      <c r="E467" s="1205"/>
      <c r="F467" s="1206">
        <f t="shared" si="1"/>
        <v>0</v>
      </c>
      <c r="G467" s="1205"/>
      <c r="H467" s="1205"/>
      <c r="I467" s="1205"/>
      <c r="J467" s="1205"/>
      <c r="K467" s="1205"/>
      <c r="L467" s="1205"/>
      <c r="M467" s="1208">
        <f t="shared" si="3"/>
        <v>0</v>
      </c>
      <c r="N467" s="1205"/>
      <c r="O467" s="1205"/>
      <c r="P467" s="994"/>
      <c r="Q467" s="994"/>
      <c r="R467" s="994"/>
      <c r="S467" s="994"/>
      <c r="T467" s="1214"/>
      <c r="U467" s="1205"/>
      <c r="V467" s="1205"/>
      <c r="W467" s="1205"/>
      <c r="X467" s="1205"/>
      <c r="Y467" s="1206">
        <f t="shared" si="4"/>
        <v>0</v>
      </c>
      <c r="Z467" s="1205"/>
      <c r="AA467" s="1205"/>
      <c r="AB467" s="1205"/>
      <c r="AC467" s="1205"/>
      <c r="AD467" s="1205"/>
      <c r="AE467" s="1205"/>
      <c r="AF467" s="1208">
        <f t="shared" si="6"/>
        <v>0</v>
      </c>
      <c r="AG467" s="1205"/>
      <c r="AH467" s="1205"/>
      <c r="AI467" s="994"/>
      <c r="AJ467" s="994"/>
      <c r="AK467" s="994"/>
      <c r="AL467" s="994"/>
      <c r="AM467" s="994"/>
    </row>
    <row r="468">
      <c r="A468" s="1214"/>
      <c r="B468" s="1205"/>
      <c r="C468" s="1205"/>
      <c r="D468" s="1205"/>
      <c r="E468" s="1205"/>
      <c r="F468" s="1206">
        <f t="shared" si="1"/>
        <v>0</v>
      </c>
      <c r="G468" s="1205"/>
      <c r="H468" s="1205"/>
      <c r="I468" s="1205"/>
      <c r="J468" s="1205"/>
      <c r="K468" s="1205"/>
      <c r="L468" s="1205"/>
      <c r="M468" s="1208">
        <f t="shared" si="3"/>
        <v>0</v>
      </c>
      <c r="N468" s="1205"/>
      <c r="O468" s="1205"/>
      <c r="P468" s="994"/>
      <c r="Q468" s="994"/>
      <c r="R468" s="994"/>
      <c r="S468" s="994"/>
      <c r="T468" s="1214"/>
      <c r="U468" s="1205"/>
      <c r="V468" s="1205"/>
      <c r="W468" s="1205"/>
      <c r="X468" s="1205"/>
      <c r="Y468" s="1206">
        <f t="shared" si="4"/>
        <v>0</v>
      </c>
      <c r="Z468" s="1205"/>
      <c r="AA468" s="1205"/>
      <c r="AB468" s="1205"/>
      <c r="AC468" s="1205"/>
      <c r="AD468" s="1205"/>
      <c r="AE468" s="1205"/>
      <c r="AF468" s="1208">
        <f t="shared" si="6"/>
        <v>0</v>
      </c>
      <c r="AG468" s="1205"/>
      <c r="AH468" s="1205"/>
      <c r="AI468" s="994"/>
      <c r="AJ468" s="994"/>
      <c r="AK468" s="994"/>
      <c r="AL468" s="994"/>
      <c r="AM468" s="994"/>
    </row>
    <row r="469">
      <c r="A469" s="1214"/>
      <c r="B469" s="1205"/>
      <c r="C469" s="1205"/>
      <c r="D469" s="1205"/>
      <c r="E469" s="1205"/>
      <c r="F469" s="1206">
        <f t="shared" si="1"/>
        <v>0</v>
      </c>
      <c r="G469" s="1205"/>
      <c r="H469" s="1205"/>
      <c r="I469" s="1205"/>
      <c r="J469" s="1205"/>
      <c r="K469" s="1205"/>
      <c r="L469" s="1205"/>
      <c r="M469" s="1208">
        <f t="shared" si="3"/>
        <v>0</v>
      </c>
      <c r="N469" s="1205"/>
      <c r="O469" s="1205"/>
      <c r="P469" s="994"/>
      <c r="Q469" s="994"/>
      <c r="R469" s="994"/>
      <c r="S469" s="994"/>
      <c r="T469" s="1214"/>
      <c r="U469" s="1205"/>
      <c r="V469" s="1205"/>
      <c r="W469" s="1205"/>
      <c r="X469" s="1205"/>
      <c r="Y469" s="1206">
        <f t="shared" si="4"/>
        <v>0</v>
      </c>
      <c r="Z469" s="1205"/>
      <c r="AA469" s="1205"/>
      <c r="AB469" s="1205"/>
      <c r="AC469" s="1205"/>
      <c r="AD469" s="1205"/>
      <c r="AE469" s="1205"/>
      <c r="AF469" s="1208">
        <f t="shared" si="6"/>
        <v>0</v>
      </c>
      <c r="AG469" s="1205"/>
      <c r="AH469" s="1205"/>
      <c r="AI469" s="994"/>
      <c r="AJ469" s="994"/>
      <c r="AK469" s="994"/>
      <c r="AL469" s="994"/>
      <c r="AM469" s="994"/>
    </row>
    <row r="470">
      <c r="A470" s="1214"/>
      <c r="B470" s="1205"/>
      <c r="C470" s="1205"/>
      <c r="D470" s="1205"/>
      <c r="E470" s="1205"/>
      <c r="F470" s="1206">
        <f t="shared" si="1"/>
        <v>0</v>
      </c>
      <c r="G470" s="1205"/>
      <c r="H470" s="1205"/>
      <c r="I470" s="1205"/>
      <c r="J470" s="1205"/>
      <c r="K470" s="1205"/>
      <c r="L470" s="1205"/>
      <c r="M470" s="1208">
        <f t="shared" si="3"/>
        <v>0</v>
      </c>
      <c r="N470" s="1205"/>
      <c r="O470" s="1205"/>
      <c r="P470" s="994"/>
      <c r="Q470" s="994"/>
      <c r="R470" s="994"/>
      <c r="S470" s="994"/>
      <c r="T470" s="1214"/>
      <c r="U470" s="1205"/>
      <c r="V470" s="1205"/>
      <c r="W470" s="1205"/>
      <c r="X470" s="1205"/>
      <c r="Y470" s="1206">
        <f t="shared" si="4"/>
        <v>0</v>
      </c>
      <c r="Z470" s="1205"/>
      <c r="AA470" s="1205"/>
      <c r="AB470" s="1205"/>
      <c r="AC470" s="1205"/>
      <c r="AD470" s="1205"/>
      <c r="AE470" s="1205"/>
      <c r="AF470" s="1208">
        <f t="shared" si="6"/>
        <v>0</v>
      </c>
      <c r="AG470" s="1205"/>
      <c r="AH470" s="1205"/>
      <c r="AI470" s="994"/>
      <c r="AJ470" s="994"/>
      <c r="AK470" s="994"/>
      <c r="AL470" s="994"/>
      <c r="AM470" s="994"/>
    </row>
    <row r="471">
      <c r="A471" s="1214"/>
      <c r="B471" s="1205"/>
      <c r="C471" s="1205"/>
      <c r="D471" s="1205"/>
      <c r="E471" s="1205"/>
      <c r="F471" s="1206">
        <f t="shared" si="1"/>
        <v>0</v>
      </c>
      <c r="G471" s="1205"/>
      <c r="H471" s="1205"/>
      <c r="I471" s="1205"/>
      <c r="J471" s="1205"/>
      <c r="K471" s="1205"/>
      <c r="L471" s="1205"/>
      <c r="M471" s="1208">
        <f t="shared" si="3"/>
        <v>0</v>
      </c>
      <c r="N471" s="1205"/>
      <c r="O471" s="1205"/>
      <c r="P471" s="994"/>
      <c r="Q471" s="994"/>
      <c r="R471" s="994"/>
      <c r="S471" s="994"/>
      <c r="T471" s="1214"/>
      <c r="U471" s="1205"/>
      <c r="V471" s="1205"/>
      <c r="W471" s="1205"/>
      <c r="X471" s="1205"/>
      <c r="Y471" s="1206">
        <f t="shared" si="4"/>
        <v>0</v>
      </c>
      <c r="Z471" s="1205"/>
      <c r="AA471" s="1205"/>
      <c r="AB471" s="1205"/>
      <c r="AC471" s="1205"/>
      <c r="AD471" s="1205"/>
      <c r="AE471" s="1205"/>
      <c r="AF471" s="1208">
        <f t="shared" si="6"/>
        <v>0</v>
      </c>
      <c r="AG471" s="1205"/>
      <c r="AH471" s="1205"/>
      <c r="AI471" s="994"/>
      <c r="AJ471" s="994"/>
      <c r="AK471" s="994"/>
      <c r="AL471" s="994"/>
      <c r="AM471" s="994"/>
    </row>
    <row r="472">
      <c r="A472" s="1214"/>
      <c r="B472" s="1205"/>
      <c r="C472" s="1205"/>
      <c r="D472" s="1205"/>
      <c r="E472" s="1205"/>
      <c r="F472" s="1206">
        <f t="shared" si="1"/>
        <v>0</v>
      </c>
      <c r="G472" s="1205"/>
      <c r="H472" s="1205"/>
      <c r="I472" s="1205"/>
      <c r="J472" s="1205"/>
      <c r="K472" s="1205"/>
      <c r="L472" s="1205"/>
      <c r="M472" s="1208">
        <f t="shared" si="3"/>
        <v>0</v>
      </c>
      <c r="N472" s="1205"/>
      <c r="O472" s="1205"/>
      <c r="P472" s="994"/>
      <c r="Q472" s="994"/>
      <c r="R472" s="994"/>
      <c r="S472" s="994"/>
      <c r="T472" s="1214"/>
      <c r="U472" s="1205"/>
      <c r="V472" s="1205"/>
      <c r="W472" s="1205"/>
      <c r="X472" s="1205"/>
      <c r="Y472" s="1206">
        <f t="shared" si="4"/>
        <v>0</v>
      </c>
      <c r="Z472" s="1205"/>
      <c r="AA472" s="1205"/>
      <c r="AB472" s="1205"/>
      <c r="AC472" s="1205"/>
      <c r="AD472" s="1205"/>
      <c r="AE472" s="1205"/>
      <c r="AF472" s="1208">
        <f t="shared" si="6"/>
        <v>0</v>
      </c>
      <c r="AG472" s="1205"/>
      <c r="AH472" s="1205"/>
      <c r="AI472" s="994"/>
      <c r="AJ472" s="994"/>
      <c r="AK472" s="994"/>
      <c r="AL472" s="994"/>
      <c r="AM472" s="994"/>
    </row>
    <row r="473">
      <c r="A473" s="1214"/>
      <c r="B473" s="1205"/>
      <c r="C473" s="1205"/>
      <c r="D473" s="1205"/>
      <c r="E473" s="1205"/>
      <c r="F473" s="1206">
        <f t="shared" si="1"/>
        <v>0</v>
      </c>
      <c r="G473" s="1205"/>
      <c r="H473" s="1205"/>
      <c r="I473" s="1205"/>
      <c r="J473" s="1205"/>
      <c r="K473" s="1205"/>
      <c r="L473" s="1205"/>
      <c r="M473" s="1208">
        <f t="shared" si="3"/>
        <v>0</v>
      </c>
      <c r="N473" s="1205"/>
      <c r="O473" s="1205"/>
      <c r="P473" s="994"/>
      <c r="Q473" s="994"/>
      <c r="R473" s="994"/>
      <c r="S473" s="994"/>
      <c r="T473" s="1214"/>
      <c r="U473" s="1205"/>
      <c r="V473" s="1205"/>
      <c r="W473" s="1205"/>
      <c r="X473" s="1205"/>
      <c r="Y473" s="1206">
        <f t="shared" si="4"/>
        <v>0</v>
      </c>
      <c r="Z473" s="1205"/>
      <c r="AA473" s="1205"/>
      <c r="AB473" s="1205"/>
      <c r="AC473" s="1205"/>
      <c r="AD473" s="1205"/>
      <c r="AE473" s="1205"/>
      <c r="AF473" s="1208">
        <f t="shared" si="6"/>
        <v>0</v>
      </c>
      <c r="AG473" s="1205"/>
      <c r="AH473" s="1205"/>
      <c r="AI473" s="994"/>
      <c r="AJ473" s="994"/>
      <c r="AK473" s="994"/>
      <c r="AL473" s="994"/>
      <c r="AM473" s="994"/>
    </row>
    <row r="474">
      <c r="A474" s="1214"/>
      <c r="B474" s="1205"/>
      <c r="C474" s="1205"/>
      <c r="D474" s="1205"/>
      <c r="E474" s="1205"/>
      <c r="F474" s="1206">
        <f t="shared" si="1"/>
        <v>0</v>
      </c>
      <c r="G474" s="1205"/>
      <c r="H474" s="1205"/>
      <c r="I474" s="1205"/>
      <c r="J474" s="1205"/>
      <c r="K474" s="1205"/>
      <c r="L474" s="1205"/>
      <c r="M474" s="1208">
        <f t="shared" si="3"/>
        <v>0</v>
      </c>
      <c r="N474" s="1205"/>
      <c r="O474" s="1205"/>
      <c r="P474" s="994"/>
      <c r="Q474" s="994"/>
      <c r="R474" s="994"/>
      <c r="S474" s="994"/>
      <c r="T474" s="1214"/>
      <c r="U474" s="1205"/>
      <c r="V474" s="1205"/>
      <c r="W474" s="1205"/>
      <c r="X474" s="1205"/>
      <c r="Y474" s="1206">
        <f t="shared" si="4"/>
        <v>0</v>
      </c>
      <c r="Z474" s="1205"/>
      <c r="AA474" s="1205"/>
      <c r="AB474" s="1205"/>
      <c r="AC474" s="1205"/>
      <c r="AD474" s="1205"/>
      <c r="AE474" s="1205"/>
      <c r="AF474" s="1208">
        <f t="shared" si="6"/>
        <v>0</v>
      </c>
      <c r="AG474" s="1205"/>
      <c r="AH474" s="1205"/>
      <c r="AI474" s="994"/>
      <c r="AJ474" s="994"/>
      <c r="AK474" s="994"/>
      <c r="AL474" s="994"/>
      <c r="AM474" s="994"/>
    </row>
    <row r="475">
      <c r="A475" s="1214"/>
      <c r="B475" s="1205"/>
      <c r="C475" s="1205"/>
      <c r="D475" s="1205"/>
      <c r="E475" s="1205"/>
      <c r="F475" s="1206">
        <f t="shared" si="1"/>
        <v>0</v>
      </c>
      <c r="G475" s="1205"/>
      <c r="H475" s="1205"/>
      <c r="I475" s="1205"/>
      <c r="J475" s="1205"/>
      <c r="K475" s="1205"/>
      <c r="L475" s="1205"/>
      <c r="M475" s="1208">
        <f t="shared" si="3"/>
        <v>0</v>
      </c>
      <c r="N475" s="1205"/>
      <c r="O475" s="1205"/>
      <c r="P475" s="994"/>
      <c r="Q475" s="994"/>
      <c r="R475" s="994"/>
      <c r="S475" s="994"/>
      <c r="T475" s="1214"/>
      <c r="U475" s="1205"/>
      <c r="V475" s="1205"/>
      <c r="W475" s="1205"/>
      <c r="X475" s="1205"/>
      <c r="Y475" s="1206">
        <f t="shared" si="4"/>
        <v>0</v>
      </c>
      <c r="Z475" s="1205"/>
      <c r="AA475" s="1205"/>
      <c r="AB475" s="1205"/>
      <c r="AC475" s="1205"/>
      <c r="AD475" s="1205"/>
      <c r="AE475" s="1205"/>
      <c r="AF475" s="1208">
        <f t="shared" si="6"/>
        <v>0</v>
      </c>
      <c r="AG475" s="1205"/>
      <c r="AH475" s="1205"/>
      <c r="AI475" s="994"/>
      <c r="AJ475" s="994"/>
      <c r="AK475" s="994"/>
      <c r="AL475" s="994"/>
      <c r="AM475" s="994"/>
    </row>
    <row r="476">
      <c r="A476" s="1214"/>
      <c r="B476" s="1205"/>
      <c r="C476" s="1205"/>
      <c r="D476" s="1205"/>
      <c r="E476" s="1205"/>
      <c r="F476" s="1206">
        <f t="shared" si="1"/>
        <v>0</v>
      </c>
      <c r="G476" s="1205"/>
      <c r="H476" s="1205"/>
      <c r="I476" s="1205"/>
      <c r="J476" s="1205"/>
      <c r="K476" s="1205"/>
      <c r="L476" s="1205"/>
      <c r="M476" s="1208">
        <f t="shared" si="3"/>
        <v>0</v>
      </c>
      <c r="N476" s="1205"/>
      <c r="O476" s="1205"/>
      <c r="P476" s="994"/>
      <c r="Q476" s="994"/>
      <c r="R476" s="994"/>
      <c r="S476" s="994"/>
      <c r="T476" s="1214"/>
      <c r="U476" s="1205"/>
      <c r="V476" s="1205"/>
      <c r="W476" s="1205"/>
      <c r="X476" s="1205"/>
      <c r="Y476" s="1206">
        <f t="shared" si="4"/>
        <v>0</v>
      </c>
      <c r="Z476" s="1205"/>
      <c r="AA476" s="1205"/>
      <c r="AB476" s="1205"/>
      <c r="AC476" s="1205"/>
      <c r="AD476" s="1205"/>
      <c r="AE476" s="1205"/>
      <c r="AF476" s="1208">
        <f t="shared" si="6"/>
        <v>0</v>
      </c>
      <c r="AG476" s="1205"/>
      <c r="AH476" s="1205"/>
      <c r="AI476" s="994"/>
      <c r="AJ476" s="994"/>
      <c r="AK476" s="994"/>
      <c r="AL476" s="994"/>
      <c r="AM476" s="994"/>
    </row>
    <row r="477">
      <c r="A477" s="1214"/>
      <c r="B477" s="1205"/>
      <c r="C477" s="1205"/>
      <c r="D477" s="1205"/>
      <c r="E477" s="1205"/>
      <c r="F477" s="1206">
        <f t="shared" si="1"/>
        <v>0</v>
      </c>
      <c r="G477" s="1205"/>
      <c r="H477" s="1205"/>
      <c r="I477" s="1205"/>
      <c r="J477" s="1205"/>
      <c r="K477" s="1205"/>
      <c r="L477" s="1205"/>
      <c r="M477" s="1208">
        <f t="shared" si="3"/>
        <v>0</v>
      </c>
      <c r="N477" s="1205"/>
      <c r="O477" s="1205"/>
      <c r="P477" s="994"/>
      <c r="Q477" s="994"/>
      <c r="R477" s="994"/>
      <c r="S477" s="994"/>
      <c r="T477" s="1214"/>
      <c r="U477" s="1205"/>
      <c r="V477" s="1205"/>
      <c r="W477" s="1205"/>
      <c r="X477" s="1205"/>
      <c r="Y477" s="1206">
        <f t="shared" si="4"/>
        <v>0</v>
      </c>
      <c r="Z477" s="1205"/>
      <c r="AA477" s="1205"/>
      <c r="AB477" s="1205"/>
      <c r="AC477" s="1205"/>
      <c r="AD477" s="1205"/>
      <c r="AE477" s="1205"/>
      <c r="AF477" s="1208">
        <f t="shared" si="6"/>
        <v>0</v>
      </c>
      <c r="AG477" s="1205"/>
      <c r="AH477" s="1205"/>
      <c r="AI477" s="994"/>
      <c r="AJ477" s="994"/>
      <c r="AK477" s="994"/>
      <c r="AL477" s="994"/>
      <c r="AM477" s="994"/>
    </row>
    <row r="478">
      <c r="A478" s="1214"/>
      <c r="B478" s="1205"/>
      <c r="C478" s="1205"/>
      <c r="D478" s="1205"/>
      <c r="E478" s="1205"/>
      <c r="F478" s="1206">
        <f t="shared" si="1"/>
        <v>0</v>
      </c>
      <c r="G478" s="1205"/>
      <c r="H478" s="1205"/>
      <c r="I478" s="1205"/>
      <c r="J478" s="1205"/>
      <c r="K478" s="1205"/>
      <c r="L478" s="1205"/>
      <c r="M478" s="1208">
        <f t="shared" si="3"/>
        <v>0</v>
      </c>
      <c r="N478" s="1205"/>
      <c r="O478" s="1205"/>
      <c r="P478" s="994"/>
      <c r="Q478" s="994"/>
      <c r="R478" s="994"/>
      <c r="S478" s="994"/>
      <c r="T478" s="1214"/>
      <c r="U478" s="1205"/>
      <c r="V478" s="1205"/>
      <c r="W478" s="1205"/>
      <c r="X478" s="1205"/>
      <c r="Y478" s="1206">
        <f t="shared" si="4"/>
        <v>0</v>
      </c>
      <c r="Z478" s="1205"/>
      <c r="AA478" s="1205"/>
      <c r="AB478" s="1205"/>
      <c r="AC478" s="1205"/>
      <c r="AD478" s="1205"/>
      <c r="AE478" s="1205"/>
      <c r="AF478" s="1208">
        <f t="shared" si="6"/>
        <v>0</v>
      </c>
      <c r="AG478" s="1205"/>
      <c r="AH478" s="1205"/>
      <c r="AI478" s="994"/>
      <c r="AJ478" s="994"/>
      <c r="AK478" s="994"/>
      <c r="AL478" s="994"/>
      <c r="AM478" s="994"/>
    </row>
    <row r="479">
      <c r="A479" s="1214"/>
      <c r="B479" s="1205"/>
      <c r="C479" s="1205"/>
      <c r="D479" s="1205"/>
      <c r="E479" s="1205"/>
      <c r="F479" s="1206">
        <f t="shared" si="1"/>
        <v>0</v>
      </c>
      <c r="G479" s="1205"/>
      <c r="H479" s="1205"/>
      <c r="I479" s="1205"/>
      <c r="J479" s="1205"/>
      <c r="K479" s="1205"/>
      <c r="L479" s="1205"/>
      <c r="M479" s="1208">
        <f t="shared" si="3"/>
        <v>0</v>
      </c>
      <c r="N479" s="1205"/>
      <c r="O479" s="1205"/>
      <c r="P479" s="994"/>
      <c r="Q479" s="994"/>
      <c r="R479" s="994"/>
      <c r="S479" s="994"/>
      <c r="T479" s="1214"/>
      <c r="U479" s="1205"/>
      <c r="V479" s="1205"/>
      <c r="W479" s="1205"/>
      <c r="X479" s="1205"/>
      <c r="Y479" s="1206">
        <f t="shared" si="4"/>
        <v>0</v>
      </c>
      <c r="Z479" s="1205"/>
      <c r="AA479" s="1205"/>
      <c r="AB479" s="1205"/>
      <c r="AC479" s="1205"/>
      <c r="AD479" s="1205"/>
      <c r="AE479" s="1205"/>
      <c r="AF479" s="1208">
        <f t="shared" si="6"/>
        <v>0</v>
      </c>
      <c r="AG479" s="1205"/>
      <c r="AH479" s="1205"/>
      <c r="AI479" s="994"/>
      <c r="AJ479" s="994"/>
      <c r="AK479" s="994"/>
      <c r="AL479" s="994"/>
      <c r="AM479" s="994"/>
    </row>
    <row r="480">
      <c r="A480" s="1214"/>
      <c r="B480" s="1205"/>
      <c r="C480" s="1205"/>
      <c r="D480" s="1205"/>
      <c r="E480" s="1205"/>
      <c r="F480" s="1206">
        <f t="shared" si="1"/>
        <v>0</v>
      </c>
      <c r="G480" s="1205"/>
      <c r="H480" s="1205"/>
      <c r="I480" s="1205"/>
      <c r="J480" s="1205"/>
      <c r="K480" s="1205"/>
      <c r="L480" s="1205"/>
      <c r="M480" s="1208">
        <f t="shared" si="3"/>
        <v>0</v>
      </c>
      <c r="N480" s="1205"/>
      <c r="O480" s="1205"/>
      <c r="P480" s="994"/>
      <c r="Q480" s="994"/>
      <c r="R480" s="994"/>
      <c r="S480" s="994"/>
      <c r="T480" s="1214"/>
      <c r="U480" s="1205"/>
      <c r="V480" s="1205"/>
      <c r="W480" s="1205"/>
      <c r="X480" s="1205"/>
      <c r="Y480" s="1206">
        <f t="shared" si="4"/>
        <v>0</v>
      </c>
      <c r="Z480" s="1205"/>
      <c r="AA480" s="1205"/>
      <c r="AB480" s="1205"/>
      <c r="AC480" s="1205"/>
      <c r="AD480" s="1205"/>
      <c r="AE480" s="1205"/>
      <c r="AF480" s="1208">
        <f t="shared" si="6"/>
        <v>0</v>
      </c>
      <c r="AG480" s="1205"/>
      <c r="AH480" s="1205"/>
      <c r="AI480" s="994"/>
      <c r="AJ480" s="994"/>
      <c r="AK480" s="994"/>
      <c r="AL480" s="994"/>
      <c r="AM480" s="994"/>
    </row>
    <row r="481">
      <c r="A481" s="1214"/>
      <c r="B481" s="1205"/>
      <c r="C481" s="1205"/>
      <c r="D481" s="1205"/>
      <c r="E481" s="1205"/>
      <c r="F481" s="1206">
        <f t="shared" si="1"/>
        <v>0</v>
      </c>
      <c r="G481" s="1205"/>
      <c r="H481" s="1205"/>
      <c r="I481" s="1205"/>
      <c r="J481" s="1205"/>
      <c r="K481" s="1205"/>
      <c r="L481" s="1205"/>
      <c r="M481" s="1208">
        <f t="shared" si="3"/>
        <v>0</v>
      </c>
      <c r="N481" s="1205"/>
      <c r="O481" s="1205"/>
      <c r="P481" s="994"/>
      <c r="Q481" s="994"/>
      <c r="R481" s="994"/>
      <c r="S481" s="994"/>
      <c r="T481" s="1214"/>
      <c r="U481" s="1205"/>
      <c r="V481" s="1205"/>
      <c r="W481" s="1205"/>
      <c r="X481" s="1205"/>
      <c r="Y481" s="1206">
        <f t="shared" si="4"/>
        <v>0</v>
      </c>
      <c r="Z481" s="1205"/>
      <c r="AA481" s="1205"/>
      <c r="AB481" s="1205"/>
      <c r="AC481" s="1205"/>
      <c r="AD481" s="1205"/>
      <c r="AE481" s="1205"/>
      <c r="AF481" s="1208">
        <f t="shared" si="6"/>
        <v>0</v>
      </c>
      <c r="AG481" s="1205"/>
      <c r="AH481" s="1205"/>
      <c r="AI481" s="994"/>
      <c r="AJ481" s="994"/>
      <c r="AK481" s="994"/>
      <c r="AL481" s="994"/>
      <c r="AM481" s="994"/>
    </row>
    <row r="482">
      <c r="A482" s="1214"/>
      <c r="B482" s="1205"/>
      <c r="C482" s="1205"/>
      <c r="D482" s="1205"/>
      <c r="E482" s="1205"/>
      <c r="F482" s="1206">
        <f t="shared" si="1"/>
        <v>0</v>
      </c>
      <c r="G482" s="1205"/>
      <c r="H482" s="1205"/>
      <c r="I482" s="1205"/>
      <c r="J482" s="1205"/>
      <c r="K482" s="1205"/>
      <c r="L482" s="1205"/>
      <c r="M482" s="1208">
        <f t="shared" si="3"/>
        <v>0</v>
      </c>
      <c r="N482" s="1205"/>
      <c r="O482" s="1205"/>
      <c r="P482" s="994"/>
      <c r="Q482" s="994"/>
      <c r="R482" s="994"/>
      <c r="S482" s="994"/>
      <c r="T482" s="1214"/>
      <c r="U482" s="1205"/>
      <c r="V482" s="1205"/>
      <c r="W482" s="1205"/>
      <c r="X482" s="1205"/>
      <c r="Y482" s="1206">
        <f t="shared" si="4"/>
        <v>0</v>
      </c>
      <c r="Z482" s="1205"/>
      <c r="AA482" s="1205"/>
      <c r="AB482" s="1205"/>
      <c r="AC482" s="1205"/>
      <c r="AD482" s="1205"/>
      <c r="AE482" s="1205"/>
      <c r="AF482" s="1208">
        <f t="shared" si="6"/>
        <v>0</v>
      </c>
      <c r="AG482" s="1205"/>
      <c r="AH482" s="1205"/>
      <c r="AI482" s="994"/>
      <c r="AJ482" s="994"/>
      <c r="AK482" s="994"/>
      <c r="AL482" s="994"/>
      <c r="AM482" s="994"/>
    </row>
    <row r="483">
      <c r="A483" s="1214"/>
      <c r="B483" s="1205"/>
      <c r="C483" s="1205"/>
      <c r="D483" s="1205"/>
      <c r="E483" s="1205"/>
      <c r="F483" s="1206">
        <f t="shared" si="1"/>
        <v>0</v>
      </c>
      <c r="G483" s="1205"/>
      <c r="H483" s="1205"/>
      <c r="I483" s="1205"/>
      <c r="J483" s="1205"/>
      <c r="K483" s="1205"/>
      <c r="L483" s="1205"/>
      <c r="M483" s="1208">
        <f t="shared" si="3"/>
        <v>0</v>
      </c>
      <c r="N483" s="1205"/>
      <c r="O483" s="1205"/>
      <c r="P483" s="994"/>
      <c r="Q483" s="994"/>
      <c r="R483" s="994"/>
      <c r="S483" s="994"/>
      <c r="T483" s="1214"/>
      <c r="U483" s="1205"/>
      <c r="V483" s="1205"/>
      <c r="W483" s="1205"/>
      <c r="X483" s="1205"/>
      <c r="Y483" s="1206">
        <f t="shared" si="4"/>
        <v>0</v>
      </c>
      <c r="Z483" s="1205"/>
      <c r="AA483" s="1205"/>
      <c r="AB483" s="1205"/>
      <c r="AC483" s="1205"/>
      <c r="AD483" s="1205"/>
      <c r="AE483" s="1205"/>
      <c r="AF483" s="1208">
        <f t="shared" si="6"/>
        <v>0</v>
      </c>
      <c r="AG483" s="1205"/>
      <c r="AH483" s="1205"/>
      <c r="AI483" s="994"/>
      <c r="AJ483" s="994"/>
      <c r="AK483" s="994"/>
      <c r="AL483" s="994"/>
      <c r="AM483" s="994"/>
    </row>
    <row r="484">
      <c r="A484" s="1214"/>
      <c r="B484" s="1205"/>
      <c r="C484" s="1205"/>
      <c r="D484" s="1205"/>
      <c r="E484" s="1205"/>
      <c r="F484" s="1206">
        <f t="shared" si="1"/>
        <v>0</v>
      </c>
      <c r="G484" s="1205"/>
      <c r="H484" s="1205"/>
      <c r="I484" s="1205"/>
      <c r="J484" s="1205"/>
      <c r="K484" s="1205"/>
      <c r="L484" s="1205"/>
      <c r="M484" s="1208">
        <f t="shared" si="3"/>
        <v>0</v>
      </c>
      <c r="N484" s="1205"/>
      <c r="O484" s="1205"/>
      <c r="P484" s="994"/>
      <c r="Q484" s="994"/>
      <c r="R484" s="994"/>
      <c r="S484" s="994"/>
      <c r="T484" s="1214"/>
      <c r="U484" s="1205"/>
      <c r="V484" s="1205"/>
      <c r="W484" s="1205"/>
      <c r="X484" s="1205"/>
      <c r="Y484" s="1206">
        <f t="shared" si="4"/>
        <v>0</v>
      </c>
      <c r="Z484" s="1205"/>
      <c r="AA484" s="1205"/>
      <c r="AB484" s="1205"/>
      <c r="AC484" s="1205"/>
      <c r="AD484" s="1205"/>
      <c r="AE484" s="1205"/>
      <c r="AF484" s="1208">
        <f t="shared" si="6"/>
        <v>0</v>
      </c>
      <c r="AG484" s="1205"/>
      <c r="AH484" s="1205"/>
      <c r="AI484" s="994"/>
      <c r="AJ484" s="994"/>
      <c r="AK484" s="994"/>
      <c r="AL484" s="994"/>
      <c r="AM484" s="994"/>
    </row>
    <row r="485">
      <c r="A485" s="1214"/>
      <c r="B485" s="1205"/>
      <c r="C485" s="1205"/>
      <c r="D485" s="1205"/>
      <c r="E485" s="1205"/>
      <c r="F485" s="1206">
        <f t="shared" si="1"/>
        <v>0</v>
      </c>
      <c r="G485" s="1205"/>
      <c r="H485" s="1205"/>
      <c r="I485" s="1205"/>
      <c r="J485" s="1205"/>
      <c r="K485" s="1205"/>
      <c r="L485" s="1205"/>
      <c r="M485" s="1208">
        <f t="shared" si="3"/>
        <v>0</v>
      </c>
      <c r="N485" s="1205"/>
      <c r="O485" s="1205"/>
      <c r="P485" s="994"/>
      <c r="Q485" s="994"/>
      <c r="R485" s="994"/>
      <c r="S485" s="994"/>
      <c r="T485" s="1214"/>
      <c r="U485" s="1205"/>
      <c r="V485" s="1205"/>
      <c r="W485" s="1205"/>
      <c r="X485" s="1205"/>
      <c r="Y485" s="1206">
        <f t="shared" si="4"/>
        <v>0</v>
      </c>
      <c r="Z485" s="1205"/>
      <c r="AA485" s="1205"/>
      <c r="AB485" s="1205"/>
      <c r="AC485" s="1205"/>
      <c r="AD485" s="1205"/>
      <c r="AE485" s="1205"/>
      <c r="AF485" s="1208">
        <f t="shared" si="6"/>
        <v>0</v>
      </c>
      <c r="AG485" s="1205"/>
      <c r="AH485" s="1205"/>
      <c r="AI485" s="994"/>
      <c r="AJ485" s="994"/>
      <c r="AK485" s="994"/>
      <c r="AL485" s="994"/>
      <c r="AM485" s="994"/>
    </row>
    <row r="486">
      <c r="A486" s="1214"/>
      <c r="B486" s="1205"/>
      <c r="C486" s="1205"/>
      <c r="D486" s="1205"/>
      <c r="E486" s="1205"/>
      <c r="F486" s="1206">
        <f t="shared" si="1"/>
        <v>0</v>
      </c>
      <c r="G486" s="1205"/>
      <c r="H486" s="1205"/>
      <c r="I486" s="1205"/>
      <c r="J486" s="1205"/>
      <c r="K486" s="1205"/>
      <c r="L486" s="1205"/>
      <c r="M486" s="1208">
        <f t="shared" si="3"/>
        <v>0</v>
      </c>
      <c r="N486" s="1205"/>
      <c r="O486" s="1205"/>
      <c r="P486" s="994"/>
      <c r="Q486" s="994"/>
      <c r="R486" s="994"/>
      <c r="S486" s="994"/>
      <c r="T486" s="1214"/>
      <c r="U486" s="1205"/>
      <c r="V486" s="1205"/>
      <c r="W486" s="1205"/>
      <c r="X486" s="1205"/>
      <c r="Y486" s="1206">
        <f t="shared" si="4"/>
        <v>0</v>
      </c>
      <c r="Z486" s="1205"/>
      <c r="AA486" s="1205"/>
      <c r="AB486" s="1205"/>
      <c r="AC486" s="1205"/>
      <c r="AD486" s="1205"/>
      <c r="AE486" s="1205"/>
      <c r="AF486" s="1208">
        <f t="shared" si="6"/>
        <v>0</v>
      </c>
      <c r="AG486" s="1205"/>
      <c r="AH486" s="1205"/>
      <c r="AI486" s="994"/>
      <c r="AJ486" s="994"/>
      <c r="AK486" s="994"/>
      <c r="AL486" s="994"/>
      <c r="AM486" s="994"/>
    </row>
    <row r="487">
      <c r="A487" s="1214"/>
      <c r="B487" s="1205"/>
      <c r="C487" s="1205"/>
      <c r="D487" s="1205"/>
      <c r="E487" s="1205"/>
      <c r="F487" s="1206">
        <f t="shared" si="1"/>
        <v>0</v>
      </c>
      <c r="G487" s="1205"/>
      <c r="H487" s="1205"/>
      <c r="I487" s="1205"/>
      <c r="J487" s="1205"/>
      <c r="K487" s="1205"/>
      <c r="L487" s="1205"/>
      <c r="M487" s="1208">
        <f t="shared" si="3"/>
        <v>0</v>
      </c>
      <c r="N487" s="1205"/>
      <c r="O487" s="1205"/>
      <c r="P487" s="994"/>
      <c r="Q487" s="994"/>
      <c r="R487" s="994"/>
      <c r="S487" s="994"/>
      <c r="T487" s="1214"/>
      <c r="U487" s="1205"/>
      <c r="V487" s="1205"/>
      <c r="W487" s="1205"/>
      <c r="X487" s="1205"/>
      <c r="Y487" s="1206">
        <f t="shared" si="4"/>
        <v>0</v>
      </c>
      <c r="Z487" s="1205"/>
      <c r="AA487" s="1205"/>
      <c r="AB487" s="1205"/>
      <c r="AC487" s="1205"/>
      <c r="AD487" s="1205"/>
      <c r="AE487" s="1205"/>
      <c r="AF487" s="1208">
        <f t="shared" si="6"/>
        <v>0</v>
      </c>
      <c r="AG487" s="1205"/>
      <c r="AH487" s="1205"/>
      <c r="AI487" s="994"/>
      <c r="AJ487" s="994"/>
      <c r="AK487" s="994"/>
      <c r="AL487" s="994"/>
      <c r="AM487" s="994"/>
    </row>
    <row r="488">
      <c r="A488" s="1214"/>
      <c r="B488" s="1205"/>
      <c r="C488" s="1205"/>
      <c r="D488" s="1205"/>
      <c r="E488" s="1205"/>
      <c r="F488" s="1206">
        <f t="shared" si="1"/>
        <v>0</v>
      </c>
      <c r="G488" s="1205"/>
      <c r="H488" s="1205"/>
      <c r="I488" s="1205"/>
      <c r="J488" s="1205"/>
      <c r="K488" s="1205"/>
      <c r="L488" s="1205"/>
      <c r="M488" s="1208">
        <f t="shared" si="3"/>
        <v>0</v>
      </c>
      <c r="N488" s="1205"/>
      <c r="O488" s="1205"/>
      <c r="P488" s="994"/>
      <c r="Q488" s="994"/>
      <c r="R488" s="994"/>
      <c r="S488" s="994"/>
      <c r="T488" s="1214"/>
      <c r="U488" s="1205"/>
      <c r="V488" s="1205"/>
      <c r="W488" s="1205"/>
      <c r="X488" s="1205"/>
      <c r="Y488" s="1206">
        <f t="shared" si="4"/>
        <v>0</v>
      </c>
      <c r="Z488" s="1205"/>
      <c r="AA488" s="1205"/>
      <c r="AB488" s="1205"/>
      <c r="AC488" s="1205"/>
      <c r="AD488" s="1205"/>
      <c r="AE488" s="1205"/>
      <c r="AF488" s="1208">
        <f t="shared" si="6"/>
        <v>0</v>
      </c>
      <c r="AG488" s="1205"/>
      <c r="AH488" s="1205"/>
      <c r="AI488" s="994"/>
      <c r="AJ488" s="994"/>
      <c r="AK488" s="994"/>
      <c r="AL488" s="994"/>
      <c r="AM488" s="994"/>
    </row>
    <row r="489">
      <c r="A489" s="1214"/>
      <c r="B489" s="1205"/>
      <c r="C489" s="1205"/>
      <c r="D489" s="1205"/>
      <c r="E489" s="1205"/>
      <c r="F489" s="1206">
        <f t="shared" si="1"/>
        <v>0</v>
      </c>
      <c r="G489" s="1205"/>
      <c r="H489" s="1205"/>
      <c r="I489" s="1205"/>
      <c r="J489" s="1205"/>
      <c r="K489" s="1205"/>
      <c r="L489" s="1205"/>
      <c r="M489" s="1208">
        <f t="shared" si="3"/>
        <v>0</v>
      </c>
      <c r="N489" s="1205"/>
      <c r="O489" s="1205"/>
      <c r="P489" s="994"/>
      <c r="Q489" s="994"/>
      <c r="R489" s="994"/>
      <c r="S489" s="994"/>
      <c r="T489" s="1214"/>
      <c r="U489" s="1205"/>
      <c r="V489" s="1205"/>
      <c r="W489" s="1205"/>
      <c r="X489" s="1205"/>
      <c r="Y489" s="1206">
        <f t="shared" si="4"/>
        <v>0</v>
      </c>
      <c r="Z489" s="1205"/>
      <c r="AA489" s="1205"/>
      <c r="AB489" s="1205"/>
      <c r="AC489" s="1205"/>
      <c r="AD489" s="1205"/>
      <c r="AE489" s="1205"/>
      <c r="AF489" s="1208">
        <f t="shared" si="6"/>
        <v>0</v>
      </c>
      <c r="AG489" s="1205"/>
      <c r="AH489" s="1205"/>
      <c r="AI489" s="994"/>
      <c r="AJ489" s="994"/>
      <c r="AK489" s="994"/>
      <c r="AL489" s="994"/>
      <c r="AM489" s="994"/>
    </row>
    <row r="490">
      <c r="A490" s="1214"/>
      <c r="B490" s="1205"/>
      <c r="C490" s="1205"/>
      <c r="D490" s="1205"/>
      <c r="E490" s="1205"/>
      <c r="F490" s="1206">
        <f t="shared" si="1"/>
        <v>0</v>
      </c>
      <c r="G490" s="1205"/>
      <c r="H490" s="1205"/>
      <c r="I490" s="1205"/>
      <c r="J490" s="1205"/>
      <c r="K490" s="1205"/>
      <c r="L490" s="1205"/>
      <c r="M490" s="1208">
        <f t="shared" si="3"/>
        <v>0</v>
      </c>
      <c r="N490" s="1205"/>
      <c r="O490" s="1205"/>
      <c r="P490" s="994"/>
      <c r="Q490" s="994"/>
      <c r="R490" s="994"/>
      <c r="S490" s="994"/>
      <c r="T490" s="1214"/>
      <c r="U490" s="1205"/>
      <c r="V490" s="1205"/>
      <c r="W490" s="1205"/>
      <c r="X490" s="1205"/>
      <c r="Y490" s="1206">
        <f t="shared" si="4"/>
        <v>0</v>
      </c>
      <c r="Z490" s="1205"/>
      <c r="AA490" s="1205"/>
      <c r="AB490" s="1205"/>
      <c r="AC490" s="1205"/>
      <c r="AD490" s="1205"/>
      <c r="AE490" s="1205"/>
      <c r="AF490" s="1208">
        <f t="shared" si="6"/>
        <v>0</v>
      </c>
      <c r="AG490" s="1205"/>
      <c r="AH490" s="1205"/>
      <c r="AI490" s="994"/>
      <c r="AJ490" s="994"/>
      <c r="AK490" s="994"/>
      <c r="AL490" s="994"/>
      <c r="AM490" s="994"/>
    </row>
    <row r="491">
      <c r="A491" s="1205"/>
      <c r="B491" s="1205"/>
      <c r="C491" s="1205"/>
      <c r="D491" s="1205"/>
      <c r="E491" s="1205"/>
      <c r="F491" s="1206">
        <f t="shared" si="1"/>
        <v>0</v>
      </c>
      <c r="G491" s="1205"/>
      <c r="H491" s="1205"/>
      <c r="I491" s="1205"/>
      <c r="J491" s="1205"/>
      <c r="K491" s="1205"/>
      <c r="L491" s="1205"/>
      <c r="M491" s="1208">
        <f t="shared" si="3"/>
        <v>0</v>
      </c>
      <c r="N491" s="1205"/>
      <c r="O491" s="1205"/>
      <c r="P491" s="994"/>
      <c r="Q491" s="994"/>
      <c r="R491" s="994"/>
      <c r="S491" s="994"/>
      <c r="T491" s="1205"/>
      <c r="U491" s="1205"/>
      <c r="V491" s="1205"/>
      <c r="W491" s="1205"/>
      <c r="X491" s="1205"/>
      <c r="Y491" s="1206">
        <f t="shared" si="4"/>
        <v>0</v>
      </c>
      <c r="Z491" s="1205"/>
      <c r="AA491" s="1205"/>
      <c r="AB491" s="1205"/>
      <c r="AC491" s="1205"/>
      <c r="AD491" s="1205"/>
      <c r="AE491" s="1205"/>
      <c r="AF491" s="1208">
        <f t="shared" si="6"/>
        <v>0</v>
      </c>
      <c r="AG491" s="1205"/>
      <c r="AH491" s="1205"/>
      <c r="AI491" s="994"/>
      <c r="AJ491" s="994"/>
      <c r="AK491" s="994"/>
      <c r="AL491" s="994"/>
      <c r="AM491" s="994"/>
    </row>
    <row r="492">
      <c r="A492" s="1205"/>
      <c r="B492" s="1205"/>
      <c r="C492" s="1205"/>
      <c r="D492" s="1205"/>
      <c r="E492" s="1205"/>
      <c r="F492" s="1206">
        <f t="shared" si="1"/>
        <v>0</v>
      </c>
      <c r="G492" s="1205"/>
      <c r="H492" s="1205"/>
      <c r="I492" s="1205"/>
      <c r="J492" s="1205"/>
      <c r="K492" s="1205"/>
      <c r="L492" s="1205"/>
      <c r="M492" s="1208">
        <f t="shared" si="3"/>
        <v>0</v>
      </c>
      <c r="N492" s="1205"/>
      <c r="O492" s="1205"/>
      <c r="P492" s="994"/>
      <c r="Q492" s="994"/>
      <c r="R492" s="994"/>
      <c r="S492" s="994"/>
      <c r="T492" s="1205"/>
      <c r="U492" s="1205"/>
      <c r="V492" s="1205"/>
      <c r="W492" s="1205"/>
      <c r="X492" s="1205"/>
      <c r="Y492" s="1206">
        <f t="shared" si="4"/>
        <v>0</v>
      </c>
      <c r="Z492" s="1205"/>
      <c r="AA492" s="1205"/>
      <c r="AB492" s="1205"/>
      <c r="AC492" s="1205"/>
      <c r="AD492" s="1205"/>
      <c r="AE492" s="1205"/>
      <c r="AF492" s="1208">
        <f t="shared" si="6"/>
        <v>0</v>
      </c>
      <c r="AG492" s="1205"/>
      <c r="AH492" s="1205"/>
      <c r="AI492" s="994"/>
      <c r="AJ492" s="994"/>
      <c r="AK492" s="994"/>
      <c r="AL492" s="994"/>
      <c r="AM492" s="994"/>
    </row>
    <row r="493">
      <c r="A493" s="1205"/>
      <c r="B493" s="1205"/>
      <c r="C493" s="1205"/>
      <c r="D493" s="1205"/>
      <c r="E493" s="1205"/>
      <c r="F493" s="1206">
        <f t="shared" si="1"/>
        <v>0</v>
      </c>
      <c r="G493" s="1205"/>
      <c r="H493" s="1205"/>
      <c r="I493" s="1205"/>
      <c r="J493" s="1205"/>
      <c r="K493" s="1205"/>
      <c r="L493" s="1205"/>
      <c r="M493" s="1208">
        <f t="shared" si="3"/>
        <v>0</v>
      </c>
      <c r="N493" s="1205"/>
      <c r="O493" s="1205"/>
      <c r="P493" s="994"/>
      <c r="Q493" s="994"/>
      <c r="R493" s="994"/>
      <c r="S493" s="994"/>
      <c r="T493" s="1205"/>
      <c r="U493" s="1205"/>
      <c r="V493" s="1205"/>
      <c r="W493" s="1205"/>
      <c r="X493" s="1205"/>
      <c r="Y493" s="1206">
        <f t="shared" si="4"/>
        <v>0</v>
      </c>
      <c r="Z493" s="1205"/>
      <c r="AA493" s="1205"/>
      <c r="AB493" s="1205"/>
      <c r="AC493" s="1205"/>
      <c r="AD493" s="1205"/>
      <c r="AE493" s="1205"/>
      <c r="AF493" s="1208">
        <f t="shared" si="6"/>
        <v>0</v>
      </c>
      <c r="AG493" s="1205"/>
      <c r="AH493" s="1205"/>
      <c r="AI493" s="994"/>
      <c r="AJ493" s="994"/>
      <c r="AK493" s="994"/>
      <c r="AL493" s="994"/>
      <c r="AM493" s="994"/>
    </row>
    <row r="494">
      <c r="A494" s="1205"/>
      <c r="B494" s="1205"/>
      <c r="C494" s="1205"/>
      <c r="D494" s="1205"/>
      <c r="E494" s="1205"/>
      <c r="F494" s="1206">
        <f t="shared" si="1"/>
        <v>0</v>
      </c>
      <c r="G494" s="1205"/>
      <c r="H494" s="1205"/>
      <c r="I494" s="1205"/>
      <c r="J494" s="1205"/>
      <c r="K494" s="1205"/>
      <c r="L494" s="1205"/>
      <c r="M494" s="1208">
        <f t="shared" si="3"/>
        <v>0</v>
      </c>
      <c r="N494" s="1205"/>
      <c r="O494" s="1205"/>
      <c r="P494" s="994"/>
      <c r="Q494" s="994"/>
      <c r="R494" s="994"/>
      <c r="S494" s="994"/>
      <c r="T494" s="1205"/>
      <c r="U494" s="1205"/>
      <c r="V494" s="1205"/>
      <c r="W494" s="1205"/>
      <c r="X494" s="1205"/>
      <c r="Y494" s="1206">
        <f t="shared" si="4"/>
        <v>0</v>
      </c>
      <c r="Z494" s="1205"/>
      <c r="AA494" s="1205"/>
      <c r="AB494" s="1205"/>
      <c r="AC494" s="1205"/>
      <c r="AD494" s="1205"/>
      <c r="AE494" s="1205"/>
      <c r="AF494" s="1208">
        <f t="shared" si="6"/>
        <v>0</v>
      </c>
      <c r="AG494" s="1205"/>
      <c r="AH494" s="1205"/>
      <c r="AI494" s="994"/>
      <c r="AJ494" s="994"/>
      <c r="AK494" s="994"/>
      <c r="AL494" s="994"/>
      <c r="AM494" s="994"/>
    </row>
    <row r="495">
      <c r="A495" s="1205"/>
      <c r="B495" s="1205"/>
      <c r="C495" s="1205"/>
      <c r="D495" s="1205"/>
      <c r="E495" s="1205"/>
      <c r="F495" s="1206">
        <f t="shared" si="1"/>
        <v>0</v>
      </c>
      <c r="G495" s="1205"/>
      <c r="H495" s="1205"/>
      <c r="I495" s="1205"/>
      <c r="J495" s="1205"/>
      <c r="K495" s="1205"/>
      <c r="L495" s="1205"/>
      <c r="M495" s="1208">
        <f t="shared" si="3"/>
        <v>0</v>
      </c>
      <c r="N495" s="1205"/>
      <c r="O495" s="1205"/>
      <c r="P495" s="994"/>
      <c r="Q495" s="994"/>
      <c r="R495" s="994"/>
      <c r="S495" s="994"/>
      <c r="T495" s="1205"/>
      <c r="U495" s="1205"/>
      <c r="V495" s="1205"/>
      <c r="W495" s="1205"/>
      <c r="X495" s="1205"/>
      <c r="Y495" s="1206">
        <f t="shared" si="4"/>
        <v>0</v>
      </c>
      <c r="Z495" s="1205"/>
      <c r="AA495" s="1205"/>
      <c r="AB495" s="1205"/>
      <c r="AC495" s="1205"/>
      <c r="AD495" s="1205"/>
      <c r="AE495" s="1205"/>
      <c r="AF495" s="1208">
        <f t="shared" si="6"/>
        <v>0</v>
      </c>
      <c r="AG495" s="1205"/>
      <c r="AH495" s="1205"/>
      <c r="AI495" s="994"/>
      <c r="AJ495" s="994"/>
      <c r="AK495" s="994"/>
      <c r="AL495" s="994"/>
      <c r="AM495" s="994"/>
    </row>
    <row r="496">
      <c r="A496" s="1205"/>
      <c r="B496" s="1205"/>
      <c r="C496" s="1205"/>
      <c r="D496" s="1205"/>
      <c r="E496" s="1205"/>
      <c r="F496" s="1206">
        <f t="shared" si="1"/>
        <v>0</v>
      </c>
      <c r="G496" s="1205"/>
      <c r="H496" s="1205"/>
      <c r="I496" s="1205"/>
      <c r="J496" s="1205"/>
      <c r="K496" s="1205"/>
      <c r="L496" s="1205"/>
      <c r="M496" s="1208">
        <f t="shared" si="3"/>
        <v>0</v>
      </c>
      <c r="N496" s="1205"/>
      <c r="O496" s="1205"/>
      <c r="P496" s="994"/>
      <c r="Q496" s="994"/>
      <c r="R496" s="994"/>
      <c r="S496" s="994"/>
      <c r="T496" s="1205"/>
      <c r="U496" s="1205"/>
      <c r="V496" s="1205"/>
      <c r="W496" s="1205"/>
      <c r="X496" s="1205"/>
      <c r="Y496" s="1206">
        <f t="shared" si="4"/>
        <v>0</v>
      </c>
      <c r="Z496" s="1205"/>
      <c r="AA496" s="1205"/>
      <c r="AB496" s="1205"/>
      <c r="AC496" s="1205"/>
      <c r="AD496" s="1205"/>
      <c r="AE496" s="1205"/>
      <c r="AF496" s="1208">
        <f t="shared" si="6"/>
        <v>0</v>
      </c>
      <c r="AG496" s="1205"/>
      <c r="AH496" s="1205"/>
      <c r="AI496" s="994"/>
      <c r="AJ496" s="994"/>
      <c r="AK496" s="994"/>
      <c r="AL496" s="994"/>
      <c r="AM496" s="994"/>
    </row>
    <row r="497">
      <c r="A497" s="1205"/>
      <c r="B497" s="1205"/>
      <c r="C497" s="1205"/>
      <c r="D497" s="1205"/>
      <c r="E497" s="1205"/>
      <c r="F497" s="1206">
        <f t="shared" si="1"/>
        <v>0</v>
      </c>
      <c r="G497" s="1205"/>
      <c r="H497" s="1205"/>
      <c r="I497" s="1205"/>
      <c r="J497" s="1205"/>
      <c r="K497" s="1205"/>
      <c r="L497" s="1205"/>
      <c r="M497" s="1208">
        <f t="shared" si="3"/>
        <v>0</v>
      </c>
      <c r="N497" s="1205"/>
      <c r="O497" s="1205"/>
      <c r="P497" s="994"/>
      <c r="Q497" s="994"/>
      <c r="R497" s="994"/>
      <c r="S497" s="994"/>
      <c r="T497" s="1205"/>
      <c r="U497" s="1205"/>
      <c r="V497" s="1205"/>
      <c r="W497" s="1205"/>
      <c r="X497" s="1205"/>
      <c r="Y497" s="1206">
        <f t="shared" si="4"/>
        <v>0</v>
      </c>
      <c r="Z497" s="1205"/>
      <c r="AA497" s="1205"/>
      <c r="AB497" s="1205"/>
      <c r="AC497" s="1205"/>
      <c r="AD497" s="1205"/>
      <c r="AE497" s="1205"/>
      <c r="AF497" s="1208">
        <f t="shared" si="6"/>
        <v>0</v>
      </c>
      <c r="AG497" s="1205"/>
      <c r="AH497" s="1205"/>
      <c r="AI497" s="994"/>
      <c r="AJ497" s="994"/>
      <c r="AK497" s="994"/>
      <c r="AL497" s="994"/>
      <c r="AM497" s="994"/>
    </row>
    <row r="498">
      <c r="A498" s="1205"/>
      <c r="B498" s="1205"/>
      <c r="C498" s="1205"/>
      <c r="D498" s="1205"/>
      <c r="E498" s="1205"/>
      <c r="F498" s="1206">
        <f t="shared" si="1"/>
        <v>0</v>
      </c>
      <c r="G498" s="1205"/>
      <c r="H498" s="1205"/>
      <c r="I498" s="1205"/>
      <c r="J498" s="1205"/>
      <c r="K498" s="1205"/>
      <c r="L498" s="1205"/>
      <c r="M498" s="1208">
        <f t="shared" si="3"/>
        <v>0</v>
      </c>
      <c r="N498" s="1205"/>
      <c r="O498" s="1205"/>
      <c r="P498" s="994"/>
      <c r="Q498" s="994"/>
      <c r="R498" s="994"/>
      <c r="S498" s="994"/>
      <c r="T498" s="1205"/>
      <c r="U498" s="1205"/>
      <c r="V498" s="1205"/>
      <c r="W498" s="1205"/>
      <c r="X498" s="1205"/>
      <c r="Y498" s="1206">
        <f t="shared" si="4"/>
        <v>0</v>
      </c>
      <c r="Z498" s="1205"/>
      <c r="AA498" s="1205"/>
      <c r="AB498" s="1205"/>
      <c r="AC498" s="1205"/>
      <c r="AD498" s="1205"/>
      <c r="AE498" s="1205"/>
      <c r="AF498" s="1208">
        <f t="shared" si="6"/>
        <v>0</v>
      </c>
      <c r="AG498" s="1205"/>
      <c r="AH498" s="1205"/>
      <c r="AI498" s="994"/>
      <c r="AJ498" s="994"/>
      <c r="AK498" s="994"/>
      <c r="AL498" s="994"/>
      <c r="AM498" s="994"/>
    </row>
    <row r="499">
      <c r="A499" s="1205"/>
      <c r="B499" s="1205"/>
      <c r="C499" s="1205"/>
      <c r="D499" s="1205"/>
      <c r="E499" s="1205"/>
      <c r="F499" s="1206">
        <f t="shared" si="1"/>
        <v>0</v>
      </c>
      <c r="G499" s="1205"/>
      <c r="H499" s="1205"/>
      <c r="I499" s="1205"/>
      <c r="J499" s="1205"/>
      <c r="K499" s="1205"/>
      <c r="L499" s="1205"/>
      <c r="M499" s="1208">
        <f t="shared" si="3"/>
        <v>0</v>
      </c>
      <c r="N499" s="1205"/>
      <c r="O499" s="1205"/>
      <c r="P499" s="994"/>
      <c r="Q499" s="994"/>
      <c r="R499" s="994"/>
      <c r="S499" s="994"/>
      <c r="T499" s="1205"/>
      <c r="U499" s="1205"/>
      <c r="V499" s="1205"/>
      <c r="W499" s="1205"/>
      <c r="X499" s="1205"/>
      <c r="Y499" s="1206">
        <f t="shared" si="4"/>
        <v>0</v>
      </c>
      <c r="Z499" s="1205"/>
      <c r="AA499" s="1205"/>
      <c r="AB499" s="1205"/>
      <c r="AC499" s="1205"/>
      <c r="AD499" s="1205"/>
      <c r="AE499" s="1205"/>
      <c r="AF499" s="1208">
        <f t="shared" si="6"/>
        <v>0</v>
      </c>
      <c r="AG499" s="1205"/>
      <c r="AH499" s="1205"/>
      <c r="AI499" s="994"/>
      <c r="AJ499" s="994"/>
      <c r="AK499" s="994"/>
      <c r="AL499" s="994"/>
      <c r="AM499" s="994"/>
    </row>
    <row r="500">
      <c r="A500" s="1205"/>
      <c r="B500" s="1205"/>
      <c r="C500" s="1205"/>
      <c r="D500" s="1205"/>
      <c r="E500" s="1205"/>
      <c r="F500" s="1206">
        <f t="shared" si="1"/>
        <v>0</v>
      </c>
      <c r="G500" s="1205"/>
      <c r="H500" s="1205"/>
      <c r="I500" s="1205"/>
      <c r="J500" s="1205"/>
      <c r="K500" s="1205"/>
      <c r="L500" s="1205"/>
      <c r="M500" s="1208">
        <f t="shared" si="3"/>
        <v>0</v>
      </c>
      <c r="N500" s="1205"/>
      <c r="O500" s="1205"/>
      <c r="P500" s="994"/>
      <c r="Q500" s="994"/>
      <c r="R500" s="994"/>
      <c r="S500" s="994"/>
      <c r="T500" s="1205"/>
      <c r="U500" s="1205"/>
      <c r="V500" s="1205"/>
      <c r="W500" s="1205"/>
      <c r="X500" s="1205"/>
      <c r="Y500" s="1206">
        <f t="shared" si="4"/>
        <v>0</v>
      </c>
      <c r="Z500" s="1205"/>
      <c r="AA500" s="1205"/>
      <c r="AB500" s="1205"/>
      <c r="AC500" s="1205"/>
      <c r="AD500" s="1205"/>
      <c r="AE500" s="1205"/>
      <c r="AF500" s="1208">
        <f t="shared" si="6"/>
        <v>0</v>
      </c>
      <c r="AG500" s="1205"/>
      <c r="AH500" s="1205"/>
      <c r="AI500" s="994"/>
      <c r="AJ500" s="994"/>
      <c r="AK500" s="994"/>
      <c r="AL500" s="994"/>
      <c r="AM500" s="994"/>
    </row>
    <row r="501">
      <c r="A501" s="1205"/>
      <c r="B501" s="1205"/>
      <c r="C501" s="1205"/>
      <c r="D501" s="1205"/>
      <c r="E501" s="1205"/>
      <c r="F501" s="1205"/>
      <c r="G501" s="1205"/>
      <c r="H501" s="1205"/>
      <c r="I501" s="1205"/>
      <c r="J501" s="1205"/>
      <c r="K501" s="1205"/>
      <c r="L501" s="1205"/>
      <c r="M501" s="1208">
        <f t="shared" si="3"/>
        <v>0</v>
      </c>
      <c r="N501" s="1205"/>
      <c r="O501" s="1205"/>
      <c r="P501" s="994"/>
      <c r="Q501" s="994"/>
      <c r="R501" s="994"/>
      <c r="S501" s="994"/>
      <c r="T501" s="1205"/>
      <c r="U501" s="1205"/>
      <c r="V501" s="1205"/>
      <c r="W501" s="1205"/>
      <c r="X501" s="1205"/>
      <c r="Y501" s="1205"/>
      <c r="Z501" s="1205"/>
      <c r="AA501" s="1205"/>
      <c r="AB501" s="1205"/>
      <c r="AC501" s="1205"/>
      <c r="AD501" s="1205"/>
      <c r="AE501" s="1205"/>
      <c r="AF501" s="1208">
        <f t="shared" si="6"/>
        <v>0</v>
      </c>
      <c r="AG501" s="1205"/>
      <c r="AH501" s="1205"/>
      <c r="AI501" s="994"/>
      <c r="AJ501" s="994"/>
      <c r="AK501" s="994"/>
      <c r="AL501" s="994"/>
      <c r="AM501" s="994"/>
    </row>
    <row r="502">
      <c r="A502" s="1205"/>
      <c r="B502" s="1205"/>
      <c r="C502" s="1205"/>
      <c r="D502" s="1205"/>
      <c r="E502" s="1205"/>
      <c r="F502" s="1205"/>
      <c r="G502" s="1205"/>
      <c r="H502" s="1205"/>
      <c r="I502" s="1205"/>
      <c r="J502" s="1205"/>
      <c r="K502" s="1205"/>
      <c r="L502" s="1205"/>
      <c r="M502" s="1208">
        <f t="shared" si="3"/>
        <v>0</v>
      </c>
      <c r="N502" s="1205"/>
      <c r="O502" s="1205"/>
      <c r="P502" s="994"/>
      <c r="Q502" s="994"/>
      <c r="R502" s="994"/>
      <c r="S502" s="994"/>
      <c r="T502" s="1205"/>
      <c r="U502" s="1205"/>
      <c r="V502" s="1205"/>
      <c r="W502" s="1205"/>
      <c r="X502" s="1205"/>
      <c r="Y502" s="1205"/>
      <c r="Z502" s="1205"/>
      <c r="AA502" s="1205"/>
      <c r="AB502" s="1205"/>
      <c r="AC502" s="1205"/>
      <c r="AD502" s="1205"/>
      <c r="AE502" s="1205"/>
      <c r="AF502" s="1208">
        <f t="shared" si="6"/>
        <v>0</v>
      </c>
      <c r="AG502" s="1205"/>
      <c r="AH502" s="1205"/>
      <c r="AI502" s="994"/>
      <c r="AJ502" s="994"/>
      <c r="AK502" s="994"/>
      <c r="AL502" s="994"/>
      <c r="AM502" s="994"/>
    </row>
    <row r="503">
      <c r="A503" s="1205"/>
      <c r="B503" s="1205"/>
      <c r="C503" s="1205"/>
      <c r="D503" s="1205"/>
      <c r="E503" s="1205"/>
      <c r="F503" s="1205"/>
      <c r="G503" s="1205"/>
      <c r="H503" s="1205"/>
      <c r="I503" s="1205"/>
      <c r="J503" s="1205"/>
      <c r="K503" s="1205"/>
      <c r="L503" s="1205"/>
      <c r="M503" s="1208">
        <f t="shared" si="3"/>
        <v>0</v>
      </c>
      <c r="N503" s="1205"/>
      <c r="O503" s="1205"/>
      <c r="P503" s="994"/>
      <c r="Q503" s="994"/>
      <c r="R503" s="994"/>
      <c r="S503" s="994"/>
      <c r="T503" s="1205"/>
      <c r="U503" s="1205"/>
      <c r="V503" s="1205"/>
      <c r="W503" s="1205"/>
      <c r="X503" s="1205"/>
      <c r="Y503" s="1205"/>
      <c r="Z503" s="1205"/>
      <c r="AA503" s="1205"/>
      <c r="AB503" s="1205"/>
      <c r="AC503" s="1205"/>
      <c r="AD503" s="1205"/>
      <c r="AE503" s="1205"/>
      <c r="AF503" s="1208">
        <f t="shared" si="6"/>
        <v>0</v>
      </c>
      <c r="AG503" s="1205"/>
      <c r="AH503" s="1205"/>
      <c r="AI503" s="994"/>
      <c r="AJ503" s="994"/>
      <c r="AK503" s="994"/>
      <c r="AL503" s="994"/>
      <c r="AM503" s="994"/>
    </row>
    <row r="504">
      <c r="A504" s="1205"/>
      <c r="B504" s="1205"/>
      <c r="C504" s="1205"/>
      <c r="D504" s="1205"/>
      <c r="E504" s="1205"/>
      <c r="F504" s="1205"/>
      <c r="G504" s="1205"/>
      <c r="H504" s="1205"/>
      <c r="I504" s="1205"/>
      <c r="J504" s="1205"/>
      <c r="K504" s="1205"/>
      <c r="L504" s="1205"/>
      <c r="M504" s="1208">
        <f t="shared" si="3"/>
        <v>0</v>
      </c>
      <c r="N504" s="1205"/>
      <c r="O504" s="1205"/>
      <c r="P504" s="994"/>
      <c r="Q504" s="994"/>
      <c r="R504" s="994"/>
      <c r="S504" s="994"/>
      <c r="T504" s="1205"/>
      <c r="U504" s="1205"/>
      <c r="V504" s="1205"/>
      <c r="W504" s="1205"/>
      <c r="X504" s="1205"/>
      <c r="Y504" s="1205"/>
      <c r="Z504" s="1205"/>
      <c r="AA504" s="1205"/>
      <c r="AB504" s="1205"/>
      <c r="AC504" s="1205"/>
      <c r="AD504" s="1205"/>
      <c r="AE504" s="1205"/>
      <c r="AF504" s="1208">
        <f t="shared" si="6"/>
        <v>0</v>
      </c>
      <c r="AG504" s="1205"/>
      <c r="AH504" s="1205"/>
      <c r="AI504" s="994"/>
      <c r="AJ504" s="994"/>
      <c r="AK504" s="994"/>
      <c r="AL504" s="994"/>
      <c r="AM504" s="994"/>
    </row>
    <row r="505">
      <c r="A505" s="1205"/>
      <c r="B505" s="1205"/>
      <c r="C505" s="1205"/>
      <c r="D505" s="1205"/>
      <c r="E505" s="1205"/>
      <c r="F505" s="1205"/>
      <c r="G505" s="1205"/>
      <c r="H505" s="1205"/>
      <c r="I505" s="1205"/>
      <c r="J505" s="1205"/>
      <c r="K505" s="1205"/>
      <c r="L505" s="1205"/>
      <c r="M505" s="1208">
        <f t="shared" si="3"/>
        <v>0</v>
      </c>
      <c r="N505" s="1205"/>
      <c r="O505" s="1205"/>
      <c r="P505" s="994"/>
      <c r="Q505" s="994"/>
      <c r="R505" s="994"/>
      <c r="S505" s="994"/>
      <c r="T505" s="1205"/>
      <c r="U505" s="1205"/>
      <c r="V505" s="1205"/>
      <c r="W505" s="1205"/>
      <c r="X505" s="1205"/>
      <c r="Y505" s="1205"/>
      <c r="Z505" s="1205"/>
      <c r="AA505" s="1205"/>
      <c r="AB505" s="1205"/>
      <c r="AC505" s="1205"/>
      <c r="AD505" s="1205"/>
      <c r="AE505" s="1205"/>
      <c r="AF505" s="1208">
        <f t="shared" si="6"/>
        <v>0</v>
      </c>
      <c r="AG505" s="1205"/>
      <c r="AH505" s="1205"/>
      <c r="AI505" s="994"/>
      <c r="AJ505" s="994"/>
      <c r="AK505" s="994"/>
      <c r="AL505" s="994"/>
      <c r="AM505" s="994"/>
    </row>
    <row r="506">
      <c r="A506" s="1205"/>
      <c r="B506" s="1205"/>
      <c r="C506" s="1205"/>
      <c r="D506" s="1205"/>
      <c r="E506" s="1205"/>
      <c r="F506" s="1205"/>
      <c r="G506" s="1205"/>
      <c r="H506" s="1205"/>
      <c r="I506" s="1205"/>
      <c r="J506" s="1205"/>
      <c r="K506" s="1205"/>
      <c r="L506" s="1205"/>
      <c r="M506" s="1208">
        <f t="shared" si="3"/>
        <v>0</v>
      </c>
      <c r="N506" s="1205"/>
      <c r="O506" s="1205"/>
      <c r="P506" s="994"/>
      <c r="Q506" s="994"/>
      <c r="R506" s="994"/>
      <c r="S506" s="994"/>
      <c r="T506" s="1205"/>
      <c r="U506" s="1205"/>
      <c r="V506" s="1205"/>
      <c r="W506" s="1205"/>
      <c r="X506" s="1205"/>
      <c r="Y506" s="1205"/>
      <c r="Z506" s="1205"/>
      <c r="AA506" s="1205"/>
      <c r="AB506" s="1205"/>
      <c r="AC506" s="1205"/>
      <c r="AD506" s="1205"/>
      <c r="AE506" s="1205"/>
      <c r="AF506" s="1208">
        <f t="shared" si="6"/>
        <v>0</v>
      </c>
      <c r="AG506" s="1205"/>
      <c r="AH506" s="1205"/>
      <c r="AI506" s="994"/>
      <c r="AJ506" s="994"/>
      <c r="AK506" s="994"/>
      <c r="AL506" s="994"/>
      <c r="AM506" s="994"/>
    </row>
    <row r="507">
      <c r="A507" s="1205"/>
      <c r="B507" s="1205"/>
      <c r="C507" s="1205"/>
      <c r="D507" s="1205"/>
      <c r="E507" s="1205"/>
      <c r="F507" s="1205"/>
      <c r="G507" s="1205"/>
      <c r="H507" s="1205"/>
      <c r="I507" s="1205"/>
      <c r="J507" s="1205"/>
      <c r="K507" s="1205"/>
      <c r="L507" s="1205"/>
      <c r="M507" s="1208">
        <f t="shared" si="3"/>
        <v>0</v>
      </c>
      <c r="N507" s="1205"/>
      <c r="O507" s="1205"/>
      <c r="P507" s="994"/>
      <c r="Q507" s="994"/>
      <c r="R507" s="994"/>
      <c r="S507" s="994"/>
      <c r="T507" s="1205"/>
      <c r="U507" s="1205"/>
      <c r="V507" s="1205"/>
      <c r="W507" s="1205"/>
      <c r="X507" s="1205"/>
      <c r="Y507" s="1205"/>
      <c r="Z507" s="1205"/>
      <c r="AA507" s="1205"/>
      <c r="AB507" s="1205"/>
      <c r="AC507" s="1205"/>
      <c r="AD507" s="1205"/>
      <c r="AE507" s="1205"/>
      <c r="AF507" s="1208">
        <f t="shared" si="6"/>
        <v>0</v>
      </c>
      <c r="AG507" s="1205"/>
      <c r="AH507" s="1205"/>
      <c r="AI507" s="994"/>
      <c r="AJ507" s="994"/>
      <c r="AK507" s="994"/>
      <c r="AL507" s="994"/>
      <c r="AM507" s="994"/>
    </row>
    <row r="508">
      <c r="A508" s="1205"/>
      <c r="B508" s="1205"/>
      <c r="C508" s="1205"/>
      <c r="D508" s="1205"/>
      <c r="E508" s="1205"/>
      <c r="F508" s="1205"/>
      <c r="G508" s="1205"/>
      <c r="H508" s="1205"/>
      <c r="I508" s="1205"/>
      <c r="J508" s="1205"/>
      <c r="K508" s="1205"/>
      <c r="L508" s="1205"/>
      <c r="M508" s="1208">
        <f t="shared" si="3"/>
        <v>0</v>
      </c>
      <c r="N508" s="1205"/>
      <c r="O508" s="1205"/>
      <c r="P508" s="994"/>
      <c r="Q508" s="994"/>
      <c r="R508" s="994"/>
      <c r="S508" s="994"/>
      <c r="T508" s="1205"/>
      <c r="U508" s="1205"/>
      <c r="V508" s="1205"/>
      <c r="W508" s="1205"/>
      <c r="X508" s="1205"/>
      <c r="Y508" s="1205"/>
      <c r="Z508" s="1205"/>
      <c r="AA508" s="1205"/>
      <c r="AB508" s="1205"/>
      <c r="AC508" s="1205"/>
      <c r="AD508" s="1205"/>
      <c r="AE508" s="1205"/>
      <c r="AF508" s="1208">
        <f t="shared" si="6"/>
        <v>0</v>
      </c>
      <c r="AG508" s="1205"/>
      <c r="AH508" s="1205"/>
      <c r="AI508" s="994"/>
      <c r="AJ508" s="994"/>
      <c r="AK508" s="994"/>
      <c r="AL508" s="994"/>
      <c r="AM508" s="994"/>
    </row>
    <row r="509">
      <c r="A509" s="1205"/>
      <c r="B509" s="1205"/>
      <c r="C509" s="1205"/>
      <c r="D509" s="1205"/>
      <c r="E509" s="1205"/>
      <c r="F509" s="1205"/>
      <c r="G509" s="1205"/>
      <c r="H509" s="1205"/>
      <c r="I509" s="1205"/>
      <c r="J509" s="1205"/>
      <c r="K509" s="1205"/>
      <c r="L509" s="1205"/>
      <c r="M509" s="1208">
        <f t="shared" si="3"/>
        <v>0</v>
      </c>
      <c r="N509" s="1205"/>
      <c r="O509" s="1205"/>
      <c r="P509" s="994"/>
      <c r="Q509" s="994"/>
      <c r="R509" s="994"/>
      <c r="S509" s="994"/>
      <c r="T509" s="1205"/>
      <c r="U509" s="1205"/>
      <c r="V509" s="1205"/>
      <c r="W509" s="1205"/>
      <c r="X509" s="1205"/>
      <c r="Y509" s="1205"/>
      <c r="Z509" s="1205"/>
      <c r="AA509" s="1205"/>
      <c r="AB509" s="1205"/>
      <c r="AC509" s="1205"/>
      <c r="AD509" s="1205"/>
      <c r="AE509" s="1205"/>
      <c r="AF509" s="1208">
        <f t="shared" si="6"/>
        <v>0</v>
      </c>
      <c r="AG509" s="1205"/>
      <c r="AH509" s="1205"/>
      <c r="AI509" s="994"/>
      <c r="AJ509" s="994"/>
      <c r="AK509" s="994"/>
      <c r="AL509" s="994"/>
      <c r="AM509" s="994"/>
    </row>
    <row r="510">
      <c r="A510" s="1205"/>
      <c r="B510" s="1205"/>
      <c r="C510" s="1205"/>
      <c r="D510" s="1205"/>
      <c r="E510" s="1205"/>
      <c r="F510" s="1205"/>
      <c r="G510" s="1205"/>
      <c r="H510" s="1205"/>
      <c r="I510" s="1205"/>
      <c r="J510" s="1205"/>
      <c r="K510" s="1205"/>
      <c r="L510" s="1205"/>
      <c r="M510" s="1208">
        <f t="shared" si="3"/>
        <v>0</v>
      </c>
      <c r="N510" s="1205"/>
      <c r="O510" s="1205"/>
      <c r="P510" s="994"/>
      <c r="Q510" s="994"/>
      <c r="R510" s="994"/>
      <c r="S510" s="994"/>
      <c r="T510" s="1205"/>
      <c r="U510" s="1205"/>
      <c r="V510" s="1205"/>
      <c r="W510" s="1205"/>
      <c r="X510" s="1205"/>
      <c r="Y510" s="1205"/>
      <c r="Z510" s="1205"/>
      <c r="AA510" s="1205"/>
      <c r="AB510" s="1205"/>
      <c r="AC510" s="1205"/>
      <c r="AD510" s="1205"/>
      <c r="AE510" s="1205"/>
      <c r="AF510" s="1208">
        <f t="shared" si="6"/>
        <v>0</v>
      </c>
      <c r="AG510" s="1205"/>
      <c r="AH510" s="1205"/>
      <c r="AI510" s="994"/>
      <c r="AJ510" s="994"/>
      <c r="AK510" s="994"/>
      <c r="AL510" s="994"/>
      <c r="AM510" s="994"/>
    </row>
    <row r="511">
      <c r="A511" s="1205"/>
      <c r="B511" s="1205"/>
      <c r="C511" s="1205"/>
      <c r="D511" s="1205"/>
      <c r="E511" s="1205"/>
      <c r="F511" s="1205"/>
      <c r="G511" s="1205"/>
      <c r="H511" s="1205"/>
      <c r="I511" s="1205"/>
      <c r="J511" s="1205"/>
      <c r="K511" s="1205"/>
      <c r="L511" s="1205"/>
      <c r="M511" s="1208">
        <f t="shared" si="3"/>
        <v>0</v>
      </c>
      <c r="N511" s="1205"/>
      <c r="O511" s="1205"/>
      <c r="P511" s="994"/>
      <c r="Q511" s="994"/>
      <c r="R511" s="994"/>
      <c r="S511" s="994"/>
      <c r="T511" s="1205"/>
      <c r="U511" s="1205"/>
      <c r="V511" s="1205"/>
      <c r="W511" s="1205"/>
      <c r="X511" s="1205"/>
      <c r="Y511" s="1205"/>
      <c r="Z511" s="1205"/>
      <c r="AA511" s="1205"/>
      <c r="AB511" s="1205"/>
      <c r="AC511" s="1205"/>
      <c r="AD511" s="1205"/>
      <c r="AE511" s="1205"/>
      <c r="AF511" s="1208">
        <f t="shared" si="6"/>
        <v>0</v>
      </c>
      <c r="AG511" s="1205"/>
      <c r="AH511" s="1205"/>
      <c r="AI511" s="994"/>
      <c r="AJ511" s="994"/>
      <c r="AK511" s="994"/>
      <c r="AL511" s="994"/>
      <c r="AM511" s="994"/>
    </row>
    <row r="512">
      <c r="A512" s="1205"/>
      <c r="B512" s="1205"/>
      <c r="C512" s="1205"/>
      <c r="D512" s="1205"/>
      <c r="E512" s="1205"/>
      <c r="F512" s="1205"/>
      <c r="G512" s="1205"/>
      <c r="H512" s="1205"/>
      <c r="I512" s="1205"/>
      <c r="J512" s="1205"/>
      <c r="K512" s="1205"/>
      <c r="L512" s="1205"/>
      <c r="M512" s="1208">
        <f t="shared" si="3"/>
        <v>0</v>
      </c>
      <c r="N512" s="1205"/>
      <c r="O512" s="1205"/>
      <c r="P512" s="994"/>
      <c r="Q512" s="994"/>
      <c r="R512" s="994"/>
      <c r="S512" s="994"/>
      <c r="T512" s="1205"/>
      <c r="U512" s="1205"/>
      <c r="V512" s="1205"/>
      <c r="W512" s="1205"/>
      <c r="X512" s="1205"/>
      <c r="Y512" s="1205"/>
      <c r="Z512" s="1205"/>
      <c r="AA512" s="1205"/>
      <c r="AB512" s="1205"/>
      <c r="AC512" s="1205"/>
      <c r="AD512" s="1205"/>
      <c r="AE512" s="1205"/>
      <c r="AF512" s="1208">
        <f t="shared" si="6"/>
        <v>0</v>
      </c>
      <c r="AG512" s="1205"/>
      <c r="AH512" s="1205"/>
      <c r="AI512" s="994"/>
      <c r="AJ512" s="994"/>
      <c r="AK512" s="994"/>
      <c r="AL512" s="994"/>
      <c r="AM512" s="994"/>
    </row>
    <row r="513">
      <c r="A513" s="1205"/>
      <c r="B513" s="1205"/>
      <c r="C513" s="1205"/>
      <c r="D513" s="1205"/>
      <c r="E513" s="1205"/>
      <c r="F513" s="1205"/>
      <c r="G513" s="1205"/>
      <c r="H513" s="1205"/>
      <c r="I513" s="1205"/>
      <c r="J513" s="1205"/>
      <c r="K513" s="1205"/>
      <c r="L513" s="1205"/>
      <c r="M513" s="1208">
        <f t="shared" si="3"/>
        <v>0</v>
      </c>
      <c r="N513" s="1205"/>
      <c r="O513" s="1205"/>
      <c r="P513" s="994"/>
      <c r="Q513" s="994"/>
      <c r="R513" s="994"/>
      <c r="S513" s="994"/>
      <c r="T513" s="1205"/>
      <c r="U513" s="1205"/>
      <c r="V513" s="1205"/>
      <c r="W513" s="1205"/>
      <c r="X513" s="1205"/>
      <c r="Y513" s="1205"/>
      <c r="Z513" s="1205"/>
      <c r="AA513" s="1205"/>
      <c r="AB513" s="1205"/>
      <c r="AC513" s="1205"/>
      <c r="AD513" s="1205"/>
      <c r="AE513" s="1205"/>
      <c r="AF513" s="1208">
        <f t="shared" si="6"/>
        <v>0</v>
      </c>
      <c r="AG513" s="1205"/>
      <c r="AH513" s="1205"/>
      <c r="AI513" s="994"/>
      <c r="AJ513" s="994"/>
      <c r="AK513" s="994"/>
      <c r="AL513" s="994"/>
      <c r="AM513" s="994"/>
    </row>
    <row r="514">
      <c r="A514" s="1205"/>
      <c r="B514" s="1205"/>
      <c r="C514" s="1205"/>
      <c r="D514" s="1205"/>
      <c r="E514" s="1205"/>
      <c r="F514" s="1205"/>
      <c r="G514" s="1205"/>
      <c r="H514" s="1205"/>
      <c r="I514" s="1205"/>
      <c r="J514" s="1205"/>
      <c r="K514" s="1205"/>
      <c r="L514" s="1205"/>
      <c r="M514" s="1208">
        <f t="shared" si="3"/>
        <v>0</v>
      </c>
      <c r="N514" s="1205"/>
      <c r="O514" s="1205"/>
      <c r="P514" s="994"/>
      <c r="Q514" s="994"/>
      <c r="R514" s="994"/>
      <c r="S514" s="994"/>
      <c r="T514" s="1205"/>
      <c r="U514" s="1205"/>
      <c r="V514" s="1205"/>
      <c r="W514" s="1205"/>
      <c r="X514" s="1205"/>
      <c r="Y514" s="1205"/>
      <c r="Z514" s="1205"/>
      <c r="AA514" s="1205"/>
      <c r="AB514" s="1205"/>
      <c r="AC514" s="1205"/>
      <c r="AD514" s="1205"/>
      <c r="AE514" s="1205"/>
      <c r="AF514" s="1208">
        <f t="shared" si="6"/>
        <v>0</v>
      </c>
      <c r="AG514" s="1205"/>
      <c r="AH514" s="1205"/>
      <c r="AI514" s="994"/>
      <c r="AJ514" s="994"/>
      <c r="AK514" s="994"/>
      <c r="AL514" s="994"/>
      <c r="AM514" s="994"/>
    </row>
    <row r="515">
      <c r="A515" s="1205"/>
      <c r="B515" s="1205"/>
      <c r="C515" s="1205"/>
      <c r="D515" s="1205"/>
      <c r="E515" s="1205"/>
      <c r="F515" s="1205"/>
      <c r="G515" s="1205"/>
      <c r="H515" s="1205"/>
      <c r="I515" s="1205"/>
      <c r="J515" s="1205"/>
      <c r="K515" s="1205"/>
      <c r="L515" s="1205"/>
      <c r="M515" s="1208">
        <f t="shared" si="3"/>
        <v>0</v>
      </c>
      <c r="N515" s="1205"/>
      <c r="O515" s="1205"/>
      <c r="P515" s="994"/>
      <c r="Q515" s="994"/>
      <c r="R515" s="994"/>
      <c r="S515" s="994"/>
      <c r="T515" s="1205"/>
      <c r="U515" s="1205"/>
      <c r="V515" s="1205"/>
      <c r="W515" s="1205"/>
      <c r="X515" s="1205"/>
      <c r="Y515" s="1205"/>
      <c r="Z515" s="1205"/>
      <c r="AA515" s="1205"/>
      <c r="AB515" s="1205"/>
      <c r="AC515" s="1205"/>
      <c r="AD515" s="1205"/>
      <c r="AE515" s="1205"/>
      <c r="AF515" s="1208">
        <f t="shared" si="6"/>
        <v>0</v>
      </c>
      <c r="AG515" s="1205"/>
      <c r="AH515" s="1205"/>
      <c r="AI515" s="994"/>
      <c r="AJ515" s="994"/>
      <c r="AK515" s="994"/>
      <c r="AL515" s="994"/>
      <c r="AM515" s="994"/>
    </row>
    <row r="516">
      <c r="A516" s="1205"/>
      <c r="B516" s="1205"/>
      <c r="C516" s="1205"/>
      <c r="D516" s="1205"/>
      <c r="E516" s="1205"/>
      <c r="F516" s="1205"/>
      <c r="G516" s="1205"/>
      <c r="H516" s="1205"/>
      <c r="I516" s="1205"/>
      <c r="J516" s="1205"/>
      <c r="K516" s="1205"/>
      <c r="L516" s="1205"/>
      <c r="M516" s="1208">
        <f t="shared" si="3"/>
        <v>0</v>
      </c>
      <c r="N516" s="1205"/>
      <c r="O516" s="1205"/>
      <c r="P516" s="994"/>
      <c r="Q516" s="994"/>
      <c r="R516" s="994"/>
      <c r="S516" s="994"/>
      <c r="T516" s="1205"/>
      <c r="U516" s="1205"/>
      <c r="V516" s="1205"/>
      <c r="W516" s="1205"/>
      <c r="X516" s="1205"/>
      <c r="Y516" s="1205"/>
      <c r="Z516" s="1205"/>
      <c r="AA516" s="1205"/>
      <c r="AB516" s="1205"/>
      <c r="AC516" s="1205"/>
      <c r="AD516" s="1205"/>
      <c r="AE516" s="1205"/>
      <c r="AF516" s="1208">
        <f t="shared" si="6"/>
        <v>0</v>
      </c>
      <c r="AG516" s="1205"/>
      <c r="AH516" s="1205"/>
      <c r="AI516" s="994"/>
      <c r="AJ516" s="994"/>
      <c r="AK516" s="994"/>
      <c r="AL516" s="994"/>
      <c r="AM516" s="994"/>
    </row>
    <row r="517">
      <c r="A517" s="1205"/>
      <c r="B517" s="1205"/>
      <c r="C517" s="1205"/>
      <c r="D517" s="1205"/>
      <c r="E517" s="1205"/>
      <c r="F517" s="1205"/>
      <c r="G517" s="1205"/>
      <c r="H517" s="1205"/>
      <c r="I517" s="1205"/>
      <c r="J517" s="1205"/>
      <c r="K517" s="1205"/>
      <c r="L517" s="1205"/>
      <c r="M517" s="1208">
        <f t="shared" si="3"/>
        <v>0</v>
      </c>
      <c r="N517" s="1205"/>
      <c r="O517" s="1205"/>
      <c r="P517" s="994"/>
      <c r="Q517" s="994"/>
      <c r="R517" s="994"/>
      <c r="S517" s="994"/>
      <c r="T517" s="1205"/>
      <c r="U517" s="1205"/>
      <c r="V517" s="1205"/>
      <c r="W517" s="1205"/>
      <c r="X517" s="1205"/>
      <c r="Y517" s="1205"/>
      <c r="Z517" s="1205"/>
      <c r="AA517" s="1205"/>
      <c r="AB517" s="1205"/>
      <c r="AC517" s="1205"/>
      <c r="AD517" s="1205"/>
      <c r="AE517" s="1205"/>
      <c r="AF517" s="1208">
        <f t="shared" si="6"/>
        <v>0</v>
      </c>
      <c r="AG517" s="1205"/>
      <c r="AH517" s="1205"/>
      <c r="AI517" s="994"/>
      <c r="AJ517" s="994"/>
      <c r="AK517" s="994"/>
      <c r="AL517" s="994"/>
      <c r="AM517" s="994"/>
    </row>
    <row r="518">
      <c r="A518" s="1205"/>
      <c r="B518" s="1205"/>
      <c r="C518" s="1205"/>
      <c r="D518" s="1205"/>
      <c r="E518" s="1205"/>
      <c r="F518" s="1205"/>
      <c r="G518" s="1205"/>
      <c r="H518" s="1205"/>
      <c r="I518" s="1205"/>
      <c r="J518" s="1205"/>
      <c r="K518" s="1205"/>
      <c r="L518" s="1205"/>
      <c r="M518" s="1208">
        <f t="shared" si="3"/>
        <v>0</v>
      </c>
      <c r="N518" s="1205"/>
      <c r="O518" s="1205"/>
      <c r="P518" s="994"/>
      <c r="Q518" s="994"/>
      <c r="R518" s="994"/>
      <c r="S518" s="994"/>
      <c r="T518" s="1205"/>
      <c r="U518" s="1205"/>
      <c r="V518" s="1205"/>
      <c r="W518" s="1205"/>
      <c r="X518" s="1205"/>
      <c r="Y518" s="1205"/>
      <c r="Z518" s="1205"/>
      <c r="AA518" s="1205"/>
      <c r="AB518" s="1205"/>
      <c r="AC518" s="1205"/>
      <c r="AD518" s="1205"/>
      <c r="AE518" s="1205"/>
      <c r="AF518" s="1208">
        <f t="shared" si="6"/>
        <v>0</v>
      </c>
      <c r="AG518" s="1205"/>
      <c r="AH518" s="1205"/>
      <c r="AI518" s="994"/>
      <c r="AJ518" s="994"/>
      <c r="AK518" s="994"/>
      <c r="AL518" s="994"/>
      <c r="AM518" s="994"/>
    </row>
    <row r="519">
      <c r="A519" s="1205"/>
      <c r="B519" s="1205"/>
      <c r="C519" s="1205"/>
      <c r="D519" s="1205"/>
      <c r="E519" s="1205"/>
      <c r="F519" s="1205"/>
      <c r="G519" s="1205"/>
      <c r="H519" s="1205"/>
      <c r="I519" s="1205"/>
      <c r="J519" s="1205"/>
      <c r="K519" s="1205"/>
      <c r="L519" s="1205"/>
      <c r="M519" s="1208">
        <f t="shared" si="3"/>
        <v>0</v>
      </c>
      <c r="N519" s="1205"/>
      <c r="O519" s="1205"/>
      <c r="P519" s="994"/>
      <c r="Q519" s="994"/>
      <c r="R519" s="994"/>
      <c r="S519" s="994"/>
      <c r="T519" s="1205"/>
      <c r="U519" s="1205"/>
      <c r="V519" s="1205"/>
      <c r="W519" s="1205"/>
      <c r="X519" s="1205"/>
      <c r="Y519" s="1205"/>
      <c r="Z519" s="1205"/>
      <c r="AA519" s="1205"/>
      <c r="AB519" s="1205"/>
      <c r="AC519" s="1205"/>
      <c r="AD519" s="1205"/>
      <c r="AE519" s="1205"/>
      <c r="AF519" s="1208">
        <f t="shared" si="6"/>
        <v>0</v>
      </c>
      <c r="AG519" s="1205"/>
      <c r="AH519" s="1205"/>
      <c r="AI519" s="994"/>
      <c r="AJ519" s="994"/>
      <c r="AK519" s="994"/>
      <c r="AL519" s="994"/>
      <c r="AM519" s="994"/>
    </row>
    <row r="520">
      <c r="A520" s="1205"/>
      <c r="B520" s="1205"/>
      <c r="C520" s="1205"/>
      <c r="D520" s="1205"/>
      <c r="E520" s="1205"/>
      <c r="F520" s="1205"/>
      <c r="G520" s="1205"/>
      <c r="H520" s="1205"/>
      <c r="I520" s="1205"/>
      <c r="J520" s="1205"/>
      <c r="K520" s="1205"/>
      <c r="L520" s="1205"/>
      <c r="M520" s="1208">
        <f t="shared" si="3"/>
        <v>0</v>
      </c>
      <c r="N520" s="1205"/>
      <c r="O520" s="1205"/>
      <c r="P520" s="994"/>
      <c r="Q520" s="994"/>
      <c r="R520" s="994"/>
      <c r="S520" s="994"/>
      <c r="T520" s="1205"/>
      <c r="U520" s="1205"/>
      <c r="V520" s="1205"/>
      <c r="W520" s="1205"/>
      <c r="X520" s="1205"/>
      <c r="Y520" s="1205"/>
      <c r="Z520" s="1205"/>
      <c r="AA520" s="1205"/>
      <c r="AB520" s="1205"/>
      <c r="AC520" s="1205"/>
      <c r="AD520" s="1205"/>
      <c r="AE520" s="1205"/>
      <c r="AF520" s="1208">
        <f t="shared" si="6"/>
        <v>0</v>
      </c>
      <c r="AG520" s="1205"/>
      <c r="AH520" s="1205"/>
      <c r="AI520" s="994"/>
      <c r="AJ520" s="994"/>
      <c r="AK520" s="994"/>
      <c r="AL520" s="994"/>
      <c r="AM520" s="994"/>
    </row>
    <row r="521">
      <c r="A521" s="1205"/>
      <c r="B521" s="1205"/>
      <c r="C521" s="1205"/>
      <c r="D521" s="1205"/>
      <c r="E521" s="1205"/>
      <c r="F521" s="1205"/>
      <c r="G521" s="1205"/>
      <c r="H521" s="1205"/>
      <c r="I521" s="1205"/>
      <c r="J521" s="1205"/>
      <c r="K521" s="1205"/>
      <c r="L521" s="1205"/>
      <c r="M521" s="1208">
        <f t="shared" si="3"/>
        <v>0</v>
      </c>
      <c r="N521" s="1205"/>
      <c r="O521" s="1205"/>
      <c r="P521" s="994"/>
      <c r="Q521" s="994"/>
      <c r="R521" s="994"/>
      <c r="S521" s="994"/>
      <c r="T521" s="1205"/>
      <c r="U521" s="1205"/>
      <c r="V521" s="1205"/>
      <c r="W521" s="1205"/>
      <c r="X521" s="1205"/>
      <c r="Y521" s="1205"/>
      <c r="Z521" s="1205"/>
      <c r="AA521" s="1205"/>
      <c r="AB521" s="1205"/>
      <c r="AC521" s="1205"/>
      <c r="AD521" s="1205"/>
      <c r="AE521" s="1205"/>
      <c r="AF521" s="1208">
        <f t="shared" si="6"/>
        <v>0</v>
      </c>
      <c r="AG521" s="1205"/>
      <c r="AH521" s="1205"/>
      <c r="AI521" s="994"/>
      <c r="AJ521" s="994"/>
      <c r="AK521" s="994"/>
      <c r="AL521" s="994"/>
      <c r="AM521" s="994"/>
    </row>
    <row r="522">
      <c r="A522" s="1205"/>
      <c r="B522" s="1205"/>
      <c r="C522" s="1205"/>
      <c r="D522" s="1205"/>
      <c r="E522" s="1205"/>
      <c r="F522" s="1205"/>
      <c r="G522" s="1205"/>
      <c r="H522" s="1205"/>
      <c r="I522" s="1205"/>
      <c r="J522" s="1205"/>
      <c r="K522" s="1205"/>
      <c r="L522" s="1205"/>
      <c r="M522" s="1208">
        <f t="shared" si="3"/>
        <v>0</v>
      </c>
      <c r="N522" s="1205"/>
      <c r="O522" s="1205"/>
      <c r="P522" s="994"/>
      <c r="Q522" s="994"/>
      <c r="R522" s="994"/>
      <c r="S522" s="994"/>
      <c r="T522" s="1205"/>
      <c r="U522" s="1205"/>
      <c r="V522" s="1205"/>
      <c r="W522" s="1205"/>
      <c r="X522" s="1205"/>
      <c r="Y522" s="1205"/>
      <c r="Z522" s="1205"/>
      <c r="AA522" s="1205"/>
      <c r="AB522" s="1205"/>
      <c r="AC522" s="1205"/>
      <c r="AD522" s="1205"/>
      <c r="AE522" s="1205"/>
      <c r="AF522" s="1208">
        <f t="shared" si="6"/>
        <v>0</v>
      </c>
      <c r="AG522" s="1205"/>
      <c r="AH522" s="1205"/>
      <c r="AI522" s="994"/>
      <c r="AJ522" s="994"/>
      <c r="AK522" s="994"/>
      <c r="AL522" s="994"/>
      <c r="AM522" s="994"/>
    </row>
    <row r="523">
      <c r="A523" s="1205"/>
      <c r="B523" s="1205"/>
      <c r="C523" s="1205"/>
      <c r="D523" s="1205"/>
      <c r="E523" s="1205"/>
      <c r="F523" s="1205"/>
      <c r="G523" s="1205"/>
      <c r="H523" s="1205"/>
      <c r="I523" s="1205"/>
      <c r="J523" s="1205"/>
      <c r="K523" s="1205"/>
      <c r="L523" s="1205"/>
      <c r="M523" s="1208">
        <f t="shared" si="3"/>
        <v>0</v>
      </c>
      <c r="N523" s="1205"/>
      <c r="O523" s="1205"/>
      <c r="P523" s="994"/>
      <c r="Q523" s="994"/>
      <c r="R523" s="994"/>
      <c r="S523" s="994"/>
      <c r="T523" s="1205"/>
      <c r="U523" s="1205"/>
      <c r="V523" s="1205"/>
      <c r="W523" s="1205"/>
      <c r="X523" s="1205"/>
      <c r="Y523" s="1205"/>
      <c r="Z523" s="1205"/>
      <c r="AA523" s="1205"/>
      <c r="AB523" s="1205"/>
      <c r="AC523" s="1205"/>
      <c r="AD523" s="1205"/>
      <c r="AE523" s="1205"/>
      <c r="AF523" s="1208">
        <f t="shared" si="6"/>
        <v>0</v>
      </c>
      <c r="AG523" s="1205"/>
      <c r="AH523" s="1205"/>
      <c r="AI523" s="994"/>
      <c r="AJ523" s="994"/>
      <c r="AK523" s="994"/>
      <c r="AL523" s="994"/>
      <c r="AM523" s="994"/>
    </row>
    <row r="524">
      <c r="A524" s="1205"/>
      <c r="B524" s="1205"/>
      <c r="C524" s="1205"/>
      <c r="D524" s="1205"/>
      <c r="E524" s="1205"/>
      <c r="F524" s="1205"/>
      <c r="G524" s="1205"/>
      <c r="H524" s="1205"/>
      <c r="I524" s="1205"/>
      <c r="J524" s="1205"/>
      <c r="K524" s="1205"/>
      <c r="L524" s="1205"/>
      <c r="M524" s="1208">
        <f t="shared" si="3"/>
        <v>0</v>
      </c>
      <c r="N524" s="1205"/>
      <c r="O524" s="1205"/>
      <c r="P524" s="994"/>
      <c r="Q524" s="994"/>
      <c r="R524" s="994"/>
      <c r="S524" s="994"/>
      <c r="T524" s="1205"/>
      <c r="U524" s="1205"/>
      <c r="V524" s="1205"/>
      <c r="W524" s="1205"/>
      <c r="X524" s="1205"/>
      <c r="Y524" s="1205"/>
      <c r="Z524" s="1205"/>
      <c r="AA524" s="1205"/>
      <c r="AB524" s="1205"/>
      <c r="AC524" s="1205"/>
      <c r="AD524" s="1205"/>
      <c r="AE524" s="1205"/>
      <c r="AF524" s="1208">
        <f t="shared" si="6"/>
        <v>0</v>
      </c>
      <c r="AG524" s="1205"/>
      <c r="AH524" s="1205"/>
      <c r="AI524" s="994"/>
      <c r="AJ524" s="994"/>
      <c r="AK524" s="994"/>
      <c r="AL524" s="994"/>
      <c r="AM524" s="994"/>
    </row>
    <row r="525">
      <c r="A525" s="1205"/>
      <c r="B525" s="1205"/>
      <c r="C525" s="1205"/>
      <c r="D525" s="1205"/>
      <c r="E525" s="1205"/>
      <c r="F525" s="1205"/>
      <c r="G525" s="1205"/>
      <c r="H525" s="1205"/>
      <c r="I525" s="1205"/>
      <c r="J525" s="1205"/>
      <c r="K525" s="1205"/>
      <c r="L525" s="1205"/>
      <c r="M525" s="1208">
        <f t="shared" si="3"/>
        <v>0</v>
      </c>
      <c r="N525" s="1205"/>
      <c r="O525" s="1205"/>
      <c r="P525" s="994"/>
      <c r="Q525" s="994"/>
      <c r="R525" s="994"/>
      <c r="S525" s="994"/>
      <c r="T525" s="1205"/>
      <c r="U525" s="1205"/>
      <c r="V525" s="1205"/>
      <c r="W525" s="1205"/>
      <c r="X525" s="1205"/>
      <c r="Y525" s="1205"/>
      <c r="Z525" s="1205"/>
      <c r="AA525" s="1205"/>
      <c r="AB525" s="1205"/>
      <c r="AC525" s="1205"/>
      <c r="AD525" s="1205"/>
      <c r="AE525" s="1205"/>
      <c r="AF525" s="1208">
        <f t="shared" si="6"/>
        <v>0</v>
      </c>
      <c r="AG525" s="1205"/>
      <c r="AH525" s="1205"/>
      <c r="AI525" s="994"/>
      <c r="AJ525" s="994"/>
      <c r="AK525" s="994"/>
      <c r="AL525" s="994"/>
      <c r="AM525" s="994"/>
    </row>
    <row r="526">
      <c r="A526" s="1205"/>
      <c r="B526" s="1205"/>
      <c r="C526" s="1205"/>
      <c r="D526" s="1205"/>
      <c r="E526" s="1205"/>
      <c r="F526" s="1205"/>
      <c r="G526" s="1205"/>
      <c r="H526" s="1205"/>
      <c r="I526" s="1205"/>
      <c r="J526" s="1205"/>
      <c r="K526" s="1205"/>
      <c r="L526" s="1205"/>
      <c r="M526" s="1208">
        <f t="shared" si="3"/>
        <v>0</v>
      </c>
      <c r="N526" s="1205"/>
      <c r="O526" s="1205"/>
      <c r="P526" s="994"/>
      <c r="Q526" s="994"/>
      <c r="R526" s="994"/>
      <c r="S526" s="994"/>
      <c r="T526" s="1205"/>
      <c r="U526" s="1205"/>
      <c r="V526" s="1205"/>
      <c r="W526" s="1205"/>
      <c r="X526" s="1205"/>
      <c r="Y526" s="1205"/>
      <c r="Z526" s="1205"/>
      <c r="AA526" s="1205"/>
      <c r="AB526" s="1205"/>
      <c r="AC526" s="1205"/>
      <c r="AD526" s="1205"/>
      <c r="AE526" s="1205"/>
      <c r="AF526" s="1208">
        <f t="shared" si="6"/>
        <v>0</v>
      </c>
      <c r="AG526" s="1205"/>
      <c r="AH526" s="1205"/>
      <c r="AI526" s="994"/>
      <c r="AJ526" s="994"/>
      <c r="AK526" s="994"/>
      <c r="AL526" s="994"/>
      <c r="AM526" s="994"/>
    </row>
    <row r="527">
      <c r="A527" s="1205"/>
      <c r="B527" s="1205"/>
      <c r="C527" s="1205"/>
      <c r="D527" s="1205"/>
      <c r="E527" s="1205"/>
      <c r="F527" s="1205"/>
      <c r="G527" s="1205"/>
      <c r="H527" s="1205"/>
      <c r="I527" s="1205"/>
      <c r="J527" s="1205"/>
      <c r="K527" s="1205"/>
      <c r="L527" s="1205"/>
      <c r="M527" s="1208">
        <f t="shared" si="3"/>
        <v>0</v>
      </c>
      <c r="N527" s="1205"/>
      <c r="O527" s="1205"/>
      <c r="P527" s="994"/>
      <c r="Q527" s="994"/>
      <c r="R527" s="994"/>
      <c r="S527" s="994"/>
      <c r="T527" s="1205"/>
      <c r="U527" s="1205"/>
      <c r="V527" s="1205"/>
      <c r="W527" s="1205"/>
      <c r="X527" s="1205"/>
      <c r="Y527" s="1205"/>
      <c r="Z527" s="1205"/>
      <c r="AA527" s="1205"/>
      <c r="AB527" s="1205"/>
      <c r="AC527" s="1205"/>
      <c r="AD527" s="1205"/>
      <c r="AE527" s="1205"/>
      <c r="AF527" s="1208">
        <f t="shared" si="6"/>
        <v>0</v>
      </c>
      <c r="AG527" s="1205"/>
      <c r="AH527" s="1205"/>
      <c r="AI527" s="994"/>
      <c r="AJ527" s="994"/>
      <c r="AK527" s="994"/>
      <c r="AL527" s="994"/>
      <c r="AM527" s="994"/>
    </row>
    <row r="528">
      <c r="A528" s="1205"/>
      <c r="B528" s="1205"/>
      <c r="C528" s="1205"/>
      <c r="D528" s="1205"/>
      <c r="E528" s="1205"/>
      <c r="F528" s="1205"/>
      <c r="G528" s="1205"/>
      <c r="H528" s="1205"/>
      <c r="I528" s="1205"/>
      <c r="J528" s="1205"/>
      <c r="K528" s="1205"/>
      <c r="L528" s="1205"/>
      <c r="M528" s="1208">
        <f t="shared" si="3"/>
        <v>0</v>
      </c>
      <c r="N528" s="1205"/>
      <c r="O528" s="1205"/>
      <c r="P528" s="994"/>
      <c r="Q528" s="994"/>
      <c r="R528" s="994"/>
      <c r="S528" s="994"/>
      <c r="T528" s="1205"/>
      <c r="U528" s="1205"/>
      <c r="V528" s="1205"/>
      <c r="W528" s="1205"/>
      <c r="X528" s="1205"/>
      <c r="Y528" s="1205"/>
      <c r="Z528" s="1205"/>
      <c r="AA528" s="1205"/>
      <c r="AB528" s="1205"/>
      <c r="AC528" s="1205"/>
      <c r="AD528" s="1205"/>
      <c r="AE528" s="1205"/>
      <c r="AF528" s="1208">
        <f t="shared" si="6"/>
        <v>0</v>
      </c>
      <c r="AG528" s="1205"/>
      <c r="AH528" s="1205"/>
      <c r="AI528" s="994"/>
      <c r="AJ528" s="994"/>
      <c r="AK528" s="994"/>
      <c r="AL528" s="994"/>
      <c r="AM528" s="994"/>
    </row>
    <row r="529">
      <c r="A529" s="1205"/>
      <c r="B529" s="1205"/>
      <c r="C529" s="1205"/>
      <c r="D529" s="1205"/>
      <c r="E529" s="1205"/>
      <c r="F529" s="1205"/>
      <c r="G529" s="1205"/>
      <c r="H529" s="1205"/>
      <c r="I529" s="1205"/>
      <c r="J529" s="1205"/>
      <c r="K529" s="1205"/>
      <c r="L529" s="1205"/>
      <c r="M529" s="1208">
        <f t="shared" si="3"/>
        <v>0</v>
      </c>
      <c r="N529" s="1205"/>
      <c r="O529" s="1205"/>
      <c r="P529" s="994"/>
      <c r="Q529" s="994"/>
      <c r="R529" s="994"/>
      <c r="S529" s="994"/>
      <c r="T529" s="1205"/>
      <c r="U529" s="1205"/>
      <c r="V529" s="1205"/>
      <c r="W529" s="1205"/>
      <c r="X529" s="1205"/>
      <c r="Y529" s="1205"/>
      <c r="Z529" s="1205"/>
      <c r="AA529" s="1205"/>
      <c r="AB529" s="1205"/>
      <c r="AC529" s="1205"/>
      <c r="AD529" s="1205"/>
      <c r="AE529" s="1205"/>
      <c r="AF529" s="1208">
        <f t="shared" si="6"/>
        <v>0</v>
      </c>
      <c r="AG529" s="1205"/>
      <c r="AH529" s="1205"/>
      <c r="AI529" s="994"/>
      <c r="AJ529" s="994"/>
      <c r="AK529" s="994"/>
      <c r="AL529" s="994"/>
      <c r="AM529" s="994"/>
    </row>
    <row r="530">
      <c r="A530" s="1205"/>
      <c r="B530" s="1205"/>
      <c r="C530" s="1205"/>
      <c r="D530" s="1205"/>
      <c r="E530" s="1205"/>
      <c r="F530" s="1205"/>
      <c r="G530" s="1205"/>
      <c r="H530" s="1205"/>
      <c r="I530" s="1205"/>
      <c r="J530" s="1205"/>
      <c r="K530" s="1205"/>
      <c r="L530" s="1205"/>
      <c r="M530" s="1208">
        <f t="shared" si="3"/>
        <v>0</v>
      </c>
      <c r="N530" s="1205"/>
      <c r="O530" s="1205"/>
      <c r="P530" s="994"/>
      <c r="Q530" s="994"/>
      <c r="R530" s="994"/>
      <c r="S530" s="994"/>
      <c r="T530" s="1205"/>
      <c r="U530" s="1205"/>
      <c r="V530" s="1205"/>
      <c r="W530" s="1205"/>
      <c r="X530" s="1205"/>
      <c r="Y530" s="1205"/>
      <c r="Z530" s="1205"/>
      <c r="AA530" s="1205"/>
      <c r="AB530" s="1205"/>
      <c r="AC530" s="1205"/>
      <c r="AD530" s="1205"/>
      <c r="AE530" s="1205"/>
      <c r="AF530" s="1208">
        <f t="shared" si="6"/>
        <v>0</v>
      </c>
      <c r="AG530" s="1205"/>
      <c r="AH530" s="1205"/>
      <c r="AI530" s="994"/>
      <c r="AJ530" s="994"/>
      <c r="AK530" s="994"/>
      <c r="AL530" s="994"/>
      <c r="AM530" s="994"/>
    </row>
    <row r="531">
      <c r="A531" s="1205"/>
      <c r="B531" s="1205"/>
      <c r="C531" s="1205"/>
      <c r="D531" s="1205"/>
      <c r="E531" s="1205"/>
      <c r="F531" s="1205"/>
      <c r="G531" s="1205"/>
      <c r="H531" s="1205"/>
      <c r="I531" s="1205"/>
      <c r="J531" s="1205"/>
      <c r="K531" s="1205"/>
      <c r="L531" s="1205"/>
      <c r="M531" s="1208">
        <f t="shared" si="3"/>
        <v>0</v>
      </c>
      <c r="N531" s="1205"/>
      <c r="O531" s="1205"/>
      <c r="P531" s="994"/>
      <c r="Q531" s="994"/>
      <c r="R531" s="994"/>
      <c r="S531" s="994"/>
      <c r="T531" s="1205"/>
      <c r="U531" s="1205"/>
      <c r="V531" s="1205"/>
      <c r="W531" s="1205"/>
      <c r="X531" s="1205"/>
      <c r="Y531" s="1205"/>
      <c r="Z531" s="1205"/>
      <c r="AA531" s="1205"/>
      <c r="AB531" s="1205"/>
      <c r="AC531" s="1205"/>
      <c r="AD531" s="1205"/>
      <c r="AE531" s="1205"/>
      <c r="AF531" s="1208">
        <f t="shared" si="6"/>
        <v>0</v>
      </c>
      <c r="AG531" s="1205"/>
      <c r="AH531" s="1205"/>
      <c r="AI531" s="994"/>
      <c r="AJ531" s="994"/>
      <c r="AK531" s="994"/>
      <c r="AL531" s="994"/>
      <c r="AM531" s="994"/>
    </row>
    <row r="532">
      <c r="A532" s="1205"/>
      <c r="B532" s="1205"/>
      <c r="C532" s="1205"/>
      <c r="D532" s="1205"/>
      <c r="E532" s="1205"/>
      <c r="F532" s="1205"/>
      <c r="G532" s="1205"/>
      <c r="H532" s="1205"/>
      <c r="I532" s="1205"/>
      <c r="J532" s="1205"/>
      <c r="K532" s="1205"/>
      <c r="L532" s="1205"/>
      <c r="M532" s="1208">
        <f t="shared" si="3"/>
        <v>0</v>
      </c>
      <c r="N532" s="1205"/>
      <c r="O532" s="1205"/>
      <c r="P532" s="994"/>
      <c r="Q532" s="994"/>
      <c r="R532" s="994"/>
      <c r="S532" s="994"/>
      <c r="T532" s="1205"/>
      <c r="U532" s="1205"/>
      <c r="V532" s="1205"/>
      <c r="W532" s="1205"/>
      <c r="X532" s="1205"/>
      <c r="Y532" s="1205"/>
      <c r="Z532" s="1205"/>
      <c r="AA532" s="1205"/>
      <c r="AB532" s="1205"/>
      <c r="AC532" s="1205"/>
      <c r="AD532" s="1205"/>
      <c r="AE532" s="1205"/>
      <c r="AF532" s="1208">
        <f t="shared" si="6"/>
        <v>0</v>
      </c>
      <c r="AG532" s="1205"/>
      <c r="AH532" s="1205"/>
      <c r="AI532" s="994"/>
      <c r="AJ532" s="994"/>
      <c r="AK532" s="994"/>
      <c r="AL532" s="994"/>
      <c r="AM532" s="994"/>
    </row>
    <row r="533">
      <c r="A533" s="1205"/>
      <c r="B533" s="1205"/>
      <c r="C533" s="1205"/>
      <c r="D533" s="1205"/>
      <c r="E533" s="1205"/>
      <c r="F533" s="1205"/>
      <c r="G533" s="1205"/>
      <c r="H533" s="1205"/>
      <c r="I533" s="1205"/>
      <c r="J533" s="1205"/>
      <c r="K533" s="1205"/>
      <c r="L533" s="1205"/>
      <c r="M533" s="1208">
        <f t="shared" si="3"/>
        <v>0</v>
      </c>
      <c r="N533" s="1205"/>
      <c r="O533" s="1205"/>
      <c r="P533" s="994"/>
      <c r="Q533" s="994"/>
      <c r="R533" s="994"/>
      <c r="S533" s="994"/>
      <c r="T533" s="1205"/>
      <c r="U533" s="1205"/>
      <c r="V533" s="1205"/>
      <c r="W533" s="1205"/>
      <c r="X533" s="1205"/>
      <c r="Y533" s="1205"/>
      <c r="Z533" s="1205"/>
      <c r="AA533" s="1205"/>
      <c r="AB533" s="1205"/>
      <c r="AC533" s="1205"/>
      <c r="AD533" s="1205"/>
      <c r="AE533" s="1205"/>
      <c r="AF533" s="1208">
        <f t="shared" si="6"/>
        <v>0</v>
      </c>
      <c r="AG533" s="1205"/>
      <c r="AH533" s="1205"/>
      <c r="AI533" s="994"/>
      <c r="AJ533" s="994"/>
      <c r="AK533" s="994"/>
      <c r="AL533" s="994"/>
      <c r="AM533" s="994"/>
    </row>
    <row r="534">
      <c r="A534" s="1205"/>
      <c r="B534" s="1205"/>
      <c r="C534" s="1205"/>
      <c r="D534" s="1205"/>
      <c r="E534" s="1205"/>
      <c r="F534" s="1205"/>
      <c r="G534" s="1205"/>
      <c r="H534" s="1205"/>
      <c r="I534" s="1205"/>
      <c r="J534" s="1205"/>
      <c r="K534" s="1205"/>
      <c r="L534" s="1205"/>
      <c r="M534" s="1208">
        <f t="shared" si="3"/>
        <v>0</v>
      </c>
      <c r="N534" s="1205"/>
      <c r="O534" s="1205"/>
      <c r="P534" s="994"/>
      <c r="Q534" s="994"/>
      <c r="R534" s="994"/>
      <c r="S534" s="994"/>
      <c r="T534" s="1205"/>
      <c r="U534" s="1205"/>
      <c r="V534" s="1205"/>
      <c r="W534" s="1205"/>
      <c r="X534" s="1205"/>
      <c r="Y534" s="1205"/>
      <c r="Z534" s="1205"/>
      <c r="AA534" s="1205"/>
      <c r="AB534" s="1205"/>
      <c r="AC534" s="1205"/>
      <c r="AD534" s="1205"/>
      <c r="AE534" s="1205"/>
      <c r="AF534" s="1208">
        <f t="shared" si="6"/>
        <v>0</v>
      </c>
      <c r="AG534" s="1205"/>
      <c r="AH534" s="1205"/>
      <c r="AI534" s="994"/>
      <c r="AJ534" s="994"/>
      <c r="AK534" s="994"/>
      <c r="AL534" s="994"/>
      <c r="AM534" s="994"/>
    </row>
    <row r="535">
      <c r="A535" s="1205"/>
      <c r="B535" s="1205"/>
      <c r="C535" s="1205"/>
      <c r="D535" s="1205"/>
      <c r="E535" s="1205"/>
      <c r="F535" s="1205"/>
      <c r="G535" s="1205"/>
      <c r="H535" s="1205"/>
      <c r="I535" s="1205"/>
      <c r="J535" s="1205"/>
      <c r="K535" s="1205"/>
      <c r="L535" s="1205"/>
      <c r="M535" s="1208">
        <f t="shared" si="3"/>
        <v>0</v>
      </c>
      <c r="N535" s="1205"/>
      <c r="O535" s="1205"/>
      <c r="P535" s="994"/>
      <c r="Q535" s="994"/>
      <c r="R535" s="994"/>
      <c r="S535" s="994"/>
      <c r="T535" s="1205"/>
      <c r="U535" s="1205"/>
      <c r="V535" s="1205"/>
      <c r="W535" s="1205"/>
      <c r="X535" s="1205"/>
      <c r="Y535" s="1205"/>
      <c r="Z535" s="1205"/>
      <c r="AA535" s="1205"/>
      <c r="AB535" s="1205"/>
      <c r="AC535" s="1205"/>
      <c r="AD535" s="1205"/>
      <c r="AE535" s="1205"/>
      <c r="AF535" s="1208">
        <f t="shared" si="6"/>
        <v>0</v>
      </c>
      <c r="AG535" s="1205"/>
      <c r="AH535" s="1205"/>
      <c r="AI535" s="994"/>
      <c r="AJ535" s="994"/>
      <c r="AK535" s="994"/>
      <c r="AL535" s="994"/>
      <c r="AM535" s="994"/>
    </row>
    <row r="536">
      <c r="A536" s="1205"/>
      <c r="B536" s="1205"/>
      <c r="C536" s="1205"/>
      <c r="D536" s="1205"/>
      <c r="E536" s="1205"/>
      <c r="F536" s="1205"/>
      <c r="G536" s="1205"/>
      <c r="H536" s="1205"/>
      <c r="I536" s="1205"/>
      <c r="J536" s="1205"/>
      <c r="K536" s="1205"/>
      <c r="L536" s="1205"/>
      <c r="M536" s="1208">
        <f t="shared" si="3"/>
        <v>0</v>
      </c>
      <c r="N536" s="1205"/>
      <c r="O536" s="1205"/>
      <c r="P536" s="994"/>
      <c r="Q536" s="994"/>
      <c r="R536" s="994"/>
      <c r="S536" s="994"/>
      <c r="T536" s="1205"/>
      <c r="U536" s="1205"/>
      <c r="V536" s="1205"/>
      <c r="W536" s="1205"/>
      <c r="X536" s="1205"/>
      <c r="Y536" s="1205"/>
      <c r="Z536" s="1205"/>
      <c r="AA536" s="1205"/>
      <c r="AB536" s="1205"/>
      <c r="AC536" s="1205"/>
      <c r="AD536" s="1205"/>
      <c r="AE536" s="1205"/>
      <c r="AF536" s="1208">
        <f t="shared" si="6"/>
        <v>0</v>
      </c>
      <c r="AG536" s="1205"/>
      <c r="AH536" s="1205"/>
      <c r="AI536" s="994"/>
      <c r="AJ536" s="994"/>
      <c r="AK536" s="994"/>
      <c r="AL536" s="994"/>
      <c r="AM536" s="994"/>
    </row>
    <row r="537">
      <c r="A537" s="1205"/>
      <c r="B537" s="1205"/>
      <c r="C537" s="1205"/>
      <c r="D537" s="1205"/>
      <c r="E537" s="1205"/>
      <c r="F537" s="1205"/>
      <c r="G537" s="1205"/>
      <c r="H537" s="1205"/>
      <c r="I537" s="1205"/>
      <c r="J537" s="1205"/>
      <c r="K537" s="1205"/>
      <c r="L537" s="1205"/>
      <c r="M537" s="1208">
        <f t="shared" si="3"/>
        <v>0</v>
      </c>
      <c r="N537" s="1205"/>
      <c r="O537" s="1205"/>
      <c r="P537" s="994"/>
      <c r="Q537" s="994"/>
      <c r="R537" s="994"/>
      <c r="S537" s="994"/>
      <c r="T537" s="1205"/>
      <c r="U537" s="1205"/>
      <c r="V537" s="1205"/>
      <c r="W537" s="1205"/>
      <c r="X537" s="1205"/>
      <c r="Y537" s="1205"/>
      <c r="Z537" s="1205"/>
      <c r="AA537" s="1205"/>
      <c r="AB537" s="1205"/>
      <c r="AC537" s="1205"/>
      <c r="AD537" s="1205"/>
      <c r="AE537" s="1205"/>
      <c r="AF537" s="1208">
        <f t="shared" si="6"/>
        <v>0</v>
      </c>
      <c r="AG537" s="1205"/>
      <c r="AH537" s="1205"/>
      <c r="AI537" s="994"/>
      <c r="AJ537" s="994"/>
      <c r="AK537" s="994"/>
      <c r="AL537" s="994"/>
      <c r="AM537" s="994"/>
    </row>
    <row r="538">
      <c r="A538" s="1205"/>
      <c r="B538" s="1205"/>
      <c r="C538" s="1205"/>
      <c r="D538" s="1205"/>
      <c r="E538" s="1205"/>
      <c r="F538" s="1205"/>
      <c r="G538" s="1205"/>
      <c r="H538" s="1205"/>
      <c r="I538" s="1205"/>
      <c r="J538" s="1205"/>
      <c r="K538" s="1205"/>
      <c r="L538" s="1205"/>
      <c r="M538" s="1208">
        <f t="shared" si="3"/>
        <v>0</v>
      </c>
      <c r="N538" s="1205"/>
      <c r="O538" s="1205"/>
      <c r="P538" s="994"/>
      <c r="Q538" s="994"/>
      <c r="R538" s="994"/>
      <c r="S538" s="994"/>
      <c r="T538" s="1205"/>
      <c r="U538" s="1205"/>
      <c r="V538" s="1205"/>
      <c r="W538" s="1205"/>
      <c r="X538" s="1205"/>
      <c r="Y538" s="1205"/>
      <c r="Z538" s="1205"/>
      <c r="AA538" s="1205"/>
      <c r="AB538" s="1205"/>
      <c r="AC538" s="1205"/>
      <c r="AD538" s="1205"/>
      <c r="AE538" s="1205"/>
      <c r="AF538" s="1208">
        <f t="shared" si="6"/>
        <v>0</v>
      </c>
      <c r="AG538" s="1205"/>
      <c r="AH538" s="1205"/>
      <c r="AI538" s="994"/>
      <c r="AJ538" s="994"/>
      <c r="AK538" s="994"/>
      <c r="AL538" s="994"/>
      <c r="AM538" s="994"/>
    </row>
    <row r="539">
      <c r="A539" s="1205"/>
      <c r="B539" s="1205"/>
      <c r="C539" s="1205"/>
      <c r="D539" s="1205"/>
      <c r="E539" s="1205"/>
      <c r="F539" s="1205"/>
      <c r="G539" s="1205"/>
      <c r="H539" s="1205"/>
      <c r="I539" s="1205"/>
      <c r="J539" s="1205"/>
      <c r="K539" s="1205"/>
      <c r="L539" s="1205"/>
      <c r="M539" s="1208">
        <f t="shared" si="3"/>
        <v>0</v>
      </c>
      <c r="N539" s="1205"/>
      <c r="O539" s="1205"/>
      <c r="P539" s="994"/>
      <c r="Q539" s="994"/>
      <c r="R539" s="994"/>
      <c r="S539" s="994"/>
      <c r="T539" s="1205"/>
      <c r="U539" s="1205"/>
      <c r="V539" s="1205"/>
      <c r="W539" s="1205"/>
      <c r="X539" s="1205"/>
      <c r="Y539" s="1205"/>
      <c r="Z539" s="1205"/>
      <c r="AA539" s="1205"/>
      <c r="AB539" s="1205"/>
      <c r="AC539" s="1205"/>
      <c r="AD539" s="1205"/>
      <c r="AE539" s="1205"/>
      <c r="AF539" s="1208">
        <f t="shared" si="6"/>
        <v>0</v>
      </c>
      <c r="AG539" s="1205"/>
      <c r="AH539" s="1205"/>
      <c r="AI539" s="994"/>
      <c r="AJ539" s="994"/>
      <c r="AK539" s="994"/>
      <c r="AL539" s="994"/>
      <c r="AM539" s="994"/>
    </row>
    <row r="540">
      <c r="A540" s="1205"/>
      <c r="B540" s="1205"/>
      <c r="C540" s="1205"/>
      <c r="D540" s="1205"/>
      <c r="E540" s="1205"/>
      <c r="F540" s="1205"/>
      <c r="G540" s="1205"/>
      <c r="H540" s="1205"/>
      <c r="I540" s="1205"/>
      <c r="J540" s="1205"/>
      <c r="K540" s="1205"/>
      <c r="L540" s="1205"/>
      <c r="M540" s="1208">
        <f t="shared" si="3"/>
        <v>0</v>
      </c>
      <c r="N540" s="1205"/>
      <c r="O540" s="1205"/>
      <c r="P540" s="994"/>
      <c r="Q540" s="994"/>
      <c r="R540" s="994"/>
      <c r="S540" s="994"/>
      <c r="T540" s="1205"/>
      <c r="U540" s="1205"/>
      <c r="V540" s="1205"/>
      <c r="W540" s="1205"/>
      <c r="X540" s="1205"/>
      <c r="Y540" s="1205"/>
      <c r="Z540" s="1205"/>
      <c r="AA540" s="1205"/>
      <c r="AB540" s="1205"/>
      <c r="AC540" s="1205"/>
      <c r="AD540" s="1205"/>
      <c r="AE540" s="1205"/>
      <c r="AF540" s="1208">
        <f t="shared" si="6"/>
        <v>0</v>
      </c>
      <c r="AG540" s="1205"/>
      <c r="AH540" s="1205"/>
      <c r="AI540" s="994"/>
      <c r="AJ540" s="994"/>
      <c r="AK540" s="994"/>
      <c r="AL540" s="994"/>
      <c r="AM540" s="994"/>
    </row>
    <row r="541">
      <c r="A541" s="1205"/>
      <c r="B541" s="1205"/>
      <c r="C541" s="1205"/>
      <c r="D541" s="1205"/>
      <c r="E541" s="1205"/>
      <c r="F541" s="1205"/>
      <c r="G541" s="1205"/>
      <c r="H541" s="1205"/>
      <c r="I541" s="1205"/>
      <c r="J541" s="1205"/>
      <c r="K541" s="1205"/>
      <c r="L541" s="1205"/>
      <c r="M541" s="1208">
        <f t="shared" si="3"/>
        <v>0</v>
      </c>
      <c r="N541" s="1205"/>
      <c r="O541" s="1205"/>
      <c r="P541" s="994"/>
      <c r="Q541" s="994"/>
      <c r="R541" s="994"/>
      <c r="S541" s="994"/>
      <c r="T541" s="1205"/>
      <c r="U541" s="1205"/>
      <c r="V541" s="1205"/>
      <c r="W541" s="1205"/>
      <c r="X541" s="1205"/>
      <c r="Y541" s="1205"/>
      <c r="Z541" s="1205"/>
      <c r="AA541" s="1205"/>
      <c r="AB541" s="1205"/>
      <c r="AC541" s="1205"/>
      <c r="AD541" s="1205"/>
      <c r="AE541" s="1205"/>
      <c r="AF541" s="1208">
        <f t="shared" si="6"/>
        <v>0</v>
      </c>
      <c r="AG541" s="1205"/>
      <c r="AH541" s="1205"/>
      <c r="AI541" s="994"/>
      <c r="AJ541" s="994"/>
      <c r="AK541" s="994"/>
      <c r="AL541" s="994"/>
      <c r="AM541" s="994"/>
    </row>
    <row r="542">
      <c r="A542" s="1205"/>
      <c r="B542" s="1205"/>
      <c r="C542" s="1205"/>
      <c r="D542" s="1205"/>
      <c r="E542" s="1205"/>
      <c r="F542" s="1205"/>
      <c r="G542" s="1205"/>
      <c r="H542" s="1205"/>
      <c r="I542" s="1205"/>
      <c r="J542" s="1205"/>
      <c r="K542" s="1205"/>
      <c r="L542" s="1205"/>
      <c r="M542" s="1208">
        <f t="shared" si="3"/>
        <v>0</v>
      </c>
      <c r="N542" s="1205"/>
      <c r="O542" s="1205"/>
      <c r="P542" s="994"/>
      <c r="Q542" s="994"/>
      <c r="R542" s="994"/>
      <c r="S542" s="994"/>
      <c r="T542" s="1205"/>
      <c r="U542" s="1205"/>
      <c r="V542" s="1205"/>
      <c r="W542" s="1205"/>
      <c r="X542" s="1205"/>
      <c r="Y542" s="1205"/>
      <c r="Z542" s="1205"/>
      <c r="AA542" s="1205"/>
      <c r="AB542" s="1205"/>
      <c r="AC542" s="1205"/>
      <c r="AD542" s="1205"/>
      <c r="AE542" s="1205"/>
      <c r="AF542" s="1208">
        <f t="shared" si="6"/>
        <v>0</v>
      </c>
      <c r="AG542" s="1205"/>
      <c r="AH542" s="1205"/>
      <c r="AI542" s="994"/>
      <c r="AJ542" s="994"/>
      <c r="AK542" s="994"/>
      <c r="AL542" s="994"/>
      <c r="AM542" s="994"/>
    </row>
    <row r="543">
      <c r="A543" s="1205"/>
      <c r="B543" s="1205"/>
      <c r="C543" s="1205"/>
      <c r="D543" s="1205"/>
      <c r="E543" s="1205"/>
      <c r="F543" s="1205"/>
      <c r="G543" s="1205"/>
      <c r="H543" s="1205"/>
      <c r="I543" s="1205"/>
      <c r="J543" s="1205"/>
      <c r="K543" s="1205"/>
      <c r="L543" s="1205"/>
      <c r="M543" s="1208">
        <f t="shared" si="3"/>
        <v>0</v>
      </c>
      <c r="N543" s="1205"/>
      <c r="O543" s="1205"/>
      <c r="P543" s="994"/>
      <c r="Q543" s="994"/>
      <c r="R543" s="994"/>
      <c r="S543" s="994"/>
      <c r="T543" s="1205"/>
      <c r="U543" s="1205"/>
      <c r="V543" s="1205"/>
      <c r="W543" s="1205"/>
      <c r="X543" s="1205"/>
      <c r="Y543" s="1205"/>
      <c r="Z543" s="1205"/>
      <c r="AA543" s="1205"/>
      <c r="AB543" s="1205"/>
      <c r="AC543" s="1205"/>
      <c r="AD543" s="1205"/>
      <c r="AE543" s="1205"/>
      <c r="AF543" s="1208">
        <f t="shared" si="6"/>
        <v>0</v>
      </c>
      <c r="AG543" s="1205"/>
      <c r="AH543" s="1205"/>
      <c r="AI543" s="994"/>
      <c r="AJ543" s="994"/>
      <c r="AK543" s="994"/>
      <c r="AL543" s="994"/>
      <c r="AM543" s="994"/>
    </row>
    <row r="544">
      <c r="A544" s="1205"/>
      <c r="B544" s="1205"/>
      <c r="C544" s="1205"/>
      <c r="D544" s="1205"/>
      <c r="E544" s="1205"/>
      <c r="F544" s="1205"/>
      <c r="G544" s="1205"/>
      <c r="H544" s="1205"/>
      <c r="I544" s="1205"/>
      <c r="J544" s="1205"/>
      <c r="K544" s="1205"/>
      <c r="L544" s="1205"/>
      <c r="M544" s="1208">
        <f t="shared" si="3"/>
        <v>0</v>
      </c>
      <c r="N544" s="1205"/>
      <c r="O544" s="1205"/>
      <c r="P544" s="994"/>
      <c r="Q544" s="994"/>
      <c r="R544" s="994"/>
      <c r="S544" s="994"/>
      <c r="T544" s="1205"/>
      <c r="U544" s="1205"/>
      <c r="V544" s="1205"/>
      <c r="W544" s="1205"/>
      <c r="X544" s="1205"/>
      <c r="Y544" s="1205"/>
      <c r="Z544" s="1205"/>
      <c r="AA544" s="1205"/>
      <c r="AB544" s="1205"/>
      <c r="AC544" s="1205"/>
      <c r="AD544" s="1205"/>
      <c r="AE544" s="1205"/>
      <c r="AF544" s="1208">
        <f t="shared" si="6"/>
        <v>0</v>
      </c>
      <c r="AG544" s="1205"/>
      <c r="AH544" s="1205"/>
      <c r="AI544" s="994"/>
      <c r="AJ544" s="994"/>
      <c r="AK544" s="994"/>
      <c r="AL544" s="994"/>
      <c r="AM544" s="994"/>
    </row>
    <row r="545">
      <c r="A545" s="1205"/>
      <c r="B545" s="1205"/>
      <c r="C545" s="1205"/>
      <c r="D545" s="1205"/>
      <c r="E545" s="1205"/>
      <c r="F545" s="1205"/>
      <c r="G545" s="1205"/>
      <c r="H545" s="1205"/>
      <c r="I545" s="1205"/>
      <c r="J545" s="1205"/>
      <c r="K545" s="1205"/>
      <c r="L545" s="1205"/>
      <c r="M545" s="1208">
        <f t="shared" si="3"/>
        <v>0</v>
      </c>
      <c r="N545" s="1205"/>
      <c r="O545" s="1205"/>
      <c r="P545" s="994"/>
      <c r="Q545" s="994"/>
      <c r="R545" s="994"/>
      <c r="S545" s="994"/>
      <c r="T545" s="1205"/>
      <c r="U545" s="1205"/>
      <c r="V545" s="1205"/>
      <c r="W545" s="1205"/>
      <c r="X545" s="1205"/>
      <c r="Y545" s="1205"/>
      <c r="Z545" s="1205"/>
      <c r="AA545" s="1205"/>
      <c r="AB545" s="1205"/>
      <c r="AC545" s="1205"/>
      <c r="AD545" s="1205"/>
      <c r="AE545" s="1205"/>
      <c r="AF545" s="1208">
        <f t="shared" si="6"/>
        <v>0</v>
      </c>
      <c r="AG545" s="1205"/>
      <c r="AH545" s="1205"/>
      <c r="AI545" s="994"/>
      <c r="AJ545" s="994"/>
      <c r="AK545" s="994"/>
      <c r="AL545" s="994"/>
      <c r="AM545" s="994"/>
    </row>
    <row r="546">
      <c r="A546" s="1205"/>
      <c r="B546" s="1205"/>
      <c r="C546" s="1205"/>
      <c r="D546" s="1205"/>
      <c r="E546" s="1205"/>
      <c r="F546" s="1205"/>
      <c r="G546" s="1205"/>
      <c r="H546" s="1205"/>
      <c r="I546" s="1205"/>
      <c r="J546" s="1205"/>
      <c r="K546" s="1205"/>
      <c r="L546" s="1205"/>
      <c r="M546" s="1208">
        <f t="shared" si="3"/>
        <v>0</v>
      </c>
      <c r="N546" s="1205"/>
      <c r="O546" s="1205"/>
      <c r="P546" s="994"/>
      <c r="Q546" s="994"/>
      <c r="R546" s="994"/>
      <c r="S546" s="994"/>
      <c r="T546" s="1205"/>
      <c r="U546" s="1205"/>
      <c r="V546" s="1205"/>
      <c r="W546" s="1205"/>
      <c r="X546" s="1205"/>
      <c r="Y546" s="1205"/>
      <c r="Z546" s="1205"/>
      <c r="AA546" s="1205"/>
      <c r="AB546" s="1205"/>
      <c r="AC546" s="1205"/>
      <c r="AD546" s="1205"/>
      <c r="AE546" s="1205"/>
      <c r="AF546" s="1208">
        <f t="shared" si="6"/>
        <v>0</v>
      </c>
      <c r="AG546" s="1205"/>
      <c r="AH546" s="1205"/>
      <c r="AI546" s="994"/>
      <c r="AJ546" s="994"/>
      <c r="AK546" s="994"/>
      <c r="AL546" s="994"/>
      <c r="AM546" s="994"/>
    </row>
    <row r="547">
      <c r="A547" s="1205"/>
      <c r="B547" s="1205"/>
      <c r="C547" s="1205"/>
      <c r="D547" s="1205"/>
      <c r="E547" s="1205"/>
      <c r="F547" s="1205"/>
      <c r="G547" s="1205"/>
      <c r="H547" s="1205"/>
      <c r="I547" s="1205"/>
      <c r="J547" s="1205"/>
      <c r="K547" s="1205"/>
      <c r="L547" s="1205"/>
      <c r="M547" s="1208">
        <f t="shared" si="3"/>
        <v>0</v>
      </c>
      <c r="N547" s="1205"/>
      <c r="O547" s="1205"/>
      <c r="P547" s="994"/>
      <c r="Q547" s="994"/>
      <c r="R547" s="994"/>
      <c r="S547" s="994"/>
      <c r="T547" s="1205"/>
      <c r="U547" s="1205"/>
      <c r="V547" s="1205"/>
      <c r="W547" s="1205"/>
      <c r="X547" s="1205"/>
      <c r="Y547" s="1205"/>
      <c r="Z547" s="1205"/>
      <c r="AA547" s="1205"/>
      <c r="AB547" s="1205"/>
      <c r="AC547" s="1205"/>
      <c r="AD547" s="1205"/>
      <c r="AE547" s="1205"/>
      <c r="AF547" s="1208">
        <f t="shared" si="6"/>
        <v>0</v>
      </c>
      <c r="AG547" s="1205"/>
      <c r="AH547" s="1205"/>
      <c r="AI547" s="994"/>
      <c r="AJ547" s="994"/>
      <c r="AK547" s="994"/>
      <c r="AL547" s="994"/>
      <c r="AM547" s="994"/>
    </row>
    <row r="548">
      <c r="A548" s="1205"/>
      <c r="B548" s="1205"/>
      <c r="C548" s="1205"/>
      <c r="D548" s="1205"/>
      <c r="E548" s="1205"/>
      <c r="F548" s="1205"/>
      <c r="G548" s="1205"/>
      <c r="H548" s="1205"/>
      <c r="I548" s="1205"/>
      <c r="J548" s="1205"/>
      <c r="K548" s="1205"/>
      <c r="L548" s="1205"/>
      <c r="M548" s="1208">
        <f t="shared" si="3"/>
        <v>0</v>
      </c>
      <c r="N548" s="1205"/>
      <c r="O548" s="1205"/>
      <c r="P548" s="994"/>
      <c r="Q548" s="994"/>
      <c r="R548" s="994"/>
      <c r="S548" s="994"/>
      <c r="T548" s="1205"/>
      <c r="U548" s="1205"/>
      <c r="V548" s="1205"/>
      <c r="W548" s="1205"/>
      <c r="X548" s="1205"/>
      <c r="Y548" s="1205"/>
      <c r="Z548" s="1205"/>
      <c r="AA548" s="1205"/>
      <c r="AB548" s="1205"/>
      <c r="AC548" s="1205"/>
      <c r="AD548" s="1205"/>
      <c r="AE548" s="1205"/>
      <c r="AF548" s="1208">
        <f t="shared" si="6"/>
        <v>0</v>
      </c>
      <c r="AG548" s="1205"/>
      <c r="AH548" s="1205"/>
      <c r="AI548" s="994"/>
      <c r="AJ548" s="994"/>
      <c r="AK548" s="994"/>
      <c r="AL548" s="994"/>
      <c r="AM548" s="994"/>
    </row>
    <row r="549">
      <c r="A549" s="1205"/>
      <c r="B549" s="1205"/>
      <c r="C549" s="1205"/>
      <c r="D549" s="1205"/>
      <c r="E549" s="1205"/>
      <c r="F549" s="1205"/>
      <c r="G549" s="1205"/>
      <c r="H549" s="1205"/>
      <c r="I549" s="1205"/>
      <c r="J549" s="1205"/>
      <c r="K549" s="1205"/>
      <c r="L549" s="1205"/>
      <c r="M549" s="1208">
        <f t="shared" si="3"/>
        <v>0</v>
      </c>
      <c r="N549" s="1205"/>
      <c r="O549" s="1205"/>
      <c r="P549" s="994"/>
      <c r="Q549" s="994"/>
      <c r="R549" s="994"/>
      <c r="S549" s="994"/>
      <c r="T549" s="1205"/>
      <c r="U549" s="1205"/>
      <c r="V549" s="1205"/>
      <c r="W549" s="1205"/>
      <c r="X549" s="1205"/>
      <c r="Y549" s="1205"/>
      <c r="Z549" s="1205"/>
      <c r="AA549" s="1205"/>
      <c r="AB549" s="1205"/>
      <c r="AC549" s="1205"/>
      <c r="AD549" s="1205"/>
      <c r="AE549" s="1205"/>
      <c r="AF549" s="1208">
        <f t="shared" si="6"/>
        <v>0</v>
      </c>
      <c r="AG549" s="1205"/>
      <c r="AH549" s="1205"/>
      <c r="AI549" s="994"/>
      <c r="AJ549" s="994"/>
      <c r="AK549" s="994"/>
      <c r="AL549" s="994"/>
      <c r="AM549" s="994"/>
    </row>
    <row r="550">
      <c r="A550" s="1205"/>
      <c r="B550" s="1205"/>
      <c r="C550" s="1205"/>
      <c r="D550" s="1205"/>
      <c r="E550" s="1205"/>
      <c r="F550" s="1205"/>
      <c r="G550" s="1205"/>
      <c r="H550" s="1205"/>
      <c r="I550" s="1205"/>
      <c r="J550" s="1205"/>
      <c r="K550" s="1205"/>
      <c r="L550" s="1205"/>
      <c r="M550" s="1208">
        <f t="shared" si="3"/>
        <v>0</v>
      </c>
      <c r="N550" s="1205"/>
      <c r="O550" s="1205"/>
      <c r="P550" s="994"/>
      <c r="Q550" s="994"/>
      <c r="R550" s="994"/>
      <c r="S550" s="994"/>
      <c r="T550" s="1205"/>
      <c r="U550" s="1205"/>
      <c r="V550" s="1205"/>
      <c r="W550" s="1205"/>
      <c r="X550" s="1205"/>
      <c r="Y550" s="1205"/>
      <c r="Z550" s="1205"/>
      <c r="AA550" s="1205"/>
      <c r="AB550" s="1205"/>
      <c r="AC550" s="1205"/>
      <c r="AD550" s="1205"/>
      <c r="AE550" s="1205"/>
      <c r="AF550" s="1208">
        <f t="shared" si="6"/>
        <v>0</v>
      </c>
      <c r="AG550" s="1205"/>
      <c r="AH550" s="1205"/>
      <c r="AI550" s="994"/>
      <c r="AJ550" s="994"/>
      <c r="AK550" s="994"/>
      <c r="AL550" s="994"/>
      <c r="AM550" s="994"/>
    </row>
    <row r="551">
      <c r="A551" s="1205"/>
      <c r="B551" s="1205"/>
      <c r="C551" s="1205"/>
      <c r="D551" s="1205"/>
      <c r="E551" s="1205"/>
      <c r="F551" s="1205"/>
      <c r="G551" s="1205"/>
      <c r="H551" s="1205"/>
      <c r="I551" s="1205"/>
      <c r="J551" s="1205"/>
      <c r="K551" s="1205"/>
      <c r="L551" s="1205"/>
      <c r="M551" s="1208">
        <f t="shared" si="3"/>
        <v>0</v>
      </c>
      <c r="N551" s="1205"/>
      <c r="O551" s="1205"/>
      <c r="P551" s="994"/>
      <c r="Q551" s="994"/>
      <c r="R551" s="994"/>
      <c r="S551" s="994"/>
      <c r="T551" s="1205"/>
      <c r="U551" s="1205"/>
      <c r="V551" s="1205"/>
      <c r="W551" s="1205"/>
      <c r="X551" s="1205"/>
      <c r="Y551" s="1205"/>
      <c r="Z551" s="1205"/>
      <c r="AA551" s="1205"/>
      <c r="AB551" s="1205"/>
      <c r="AC551" s="1205"/>
      <c r="AD551" s="1205"/>
      <c r="AE551" s="1205"/>
      <c r="AF551" s="1208">
        <f t="shared" si="6"/>
        <v>0</v>
      </c>
      <c r="AG551" s="1205"/>
      <c r="AH551" s="1205"/>
      <c r="AI551" s="994"/>
      <c r="AJ551" s="994"/>
      <c r="AK551" s="994"/>
      <c r="AL551" s="994"/>
      <c r="AM551" s="994"/>
    </row>
    <row r="552">
      <c r="A552" s="1205"/>
      <c r="B552" s="1205"/>
      <c r="C552" s="1205"/>
      <c r="D552" s="1205"/>
      <c r="E552" s="1205"/>
      <c r="F552" s="1205"/>
      <c r="G552" s="1205"/>
      <c r="H552" s="1205"/>
      <c r="I552" s="1205"/>
      <c r="J552" s="1205"/>
      <c r="K552" s="1205"/>
      <c r="L552" s="1205"/>
      <c r="M552" s="1208">
        <f t="shared" si="3"/>
        <v>0</v>
      </c>
      <c r="N552" s="1205"/>
      <c r="O552" s="1205"/>
      <c r="P552" s="994"/>
      <c r="Q552" s="994"/>
      <c r="R552" s="994"/>
      <c r="S552" s="994"/>
      <c r="T552" s="1205"/>
      <c r="U552" s="1205"/>
      <c r="V552" s="1205"/>
      <c r="W552" s="1205"/>
      <c r="X552" s="1205"/>
      <c r="Y552" s="1205"/>
      <c r="Z552" s="1205"/>
      <c r="AA552" s="1205"/>
      <c r="AB552" s="1205"/>
      <c r="AC552" s="1205"/>
      <c r="AD552" s="1205"/>
      <c r="AE552" s="1205"/>
      <c r="AF552" s="1208">
        <f t="shared" si="6"/>
        <v>0</v>
      </c>
      <c r="AG552" s="1205"/>
      <c r="AH552" s="1205"/>
      <c r="AI552" s="994"/>
      <c r="AJ552" s="994"/>
      <c r="AK552" s="994"/>
      <c r="AL552" s="994"/>
      <c r="AM552" s="994"/>
    </row>
    <row r="553">
      <c r="A553" s="1205"/>
      <c r="B553" s="1205"/>
      <c r="C553" s="1205"/>
      <c r="D553" s="1205"/>
      <c r="E553" s="1205"/>
      <c r="F553" s="1205"/>
      <c r="G553" s="1205"/>
      <c r="H553" s="1205"/>
      <c r="I553" s="1205"/>
      <c r="J553" s="1205"/>
      <c r="K553" s="1205"/>
      <c r="L553" s="1205"/>
      <c r="M553" s="1208">
        <f t="shared" si="3"/>
        <v>0</v>
      </c>
      <c r="N553" s="1205"/>
      <c r="O553" s="1205"/>
      <c r="P553" s="994"/>
      <c r="Q553" s="994"/>
      <c r="R553" s="994"/>
      <c r="S553" s="994"/>
      <c r="T553" s="1205"/>
      <c r="U553" s="1205"/>
      <c r="V553" s="1205"/>
      <c r="W553" s="1205"/>
      <c r="X553" s="1205"/>
      <c r="Y553" s="1205"/>
      <c r="Z553" s="1205"/>
      <c r="AA553" s="1205"/>
      <c r="AB553" s="1205"/>
      <c r="AC553" s="1205"/>
      <c r="AD553" s="1205"/>
      <c r="AE553" s="1205"/>
      <c r="AF553" s="1208">
        <f t="shared" si="6"/>
        <v>0</v>
      </c>
      <c r="AG553" s="1205"/>
      <c r="AH553" s="1205"/>
      <c r="AI553" s="994"/>
      <c r="AJ553" s="994"/>
      <c r="AK553" s="994"/>
      <c r="AL553" s="994"/>
      <c r="AM553" s="994"/>
    </row>
    <row r="554">
      <c r="A554" s="1205"/>
      <c r="B554" s="1205"/>
      <c r="C554" s="1205"/>
      <c r="D554" s="1205"/>
      <c r="E554" s="1205"/>
      <c r="F554" s="1205"/>
      <c r="G554" s="1205"/>
      <c r="H554" s="1205"/>
      <c r="I554" s="1205"/>
      <c r="J554" s="1205"/>
      <c r="K554" s="1205"/>
      <c r="L554" s="1205"/>
      <c r="M554" s="1208">
        <f t="shared" si="3"/>
        <v>0</v>
      </c>
      <c r="N554" s="1205"/>
      <c r="O554" s="1205"/>
      <c r="P554" s="994"/>
      <c r="Q554" s="994"/>
      <c r="R554" s="994"/>
      <c r="S554" s="994"/>
      <c r="T554" s="1205"/>
      <c r="U554" s="1205"/>
      <c r="V554" s="1205"/>
      <c r="W554" s="1205"/>
      <c r="X554" s="1205"/>
      <c r="Y554" s="1205"/>
      <c r="Z554" s="1205"/>
      <c r="AA554" s="1205"/>
      <c r="AB554" s="1205"/>
      <c r="AC554" s="1205"/>
      <c r="AD554" s="1205"/>
      <c r="AE554" s="1205"/>
      <c r="AF554" s="1208">
        <f t="shared" si="6"/>
        <v>0</v>
      </c>
      <c r="AG554" s="1205"/>
      <c r="AH554" s="1205"/>
      <c r="AI554" s="994"/>
      <c r="AJ554" s="994"/>
      <c r="AK554" s="994"/>
      <c r="AL554" s="994"/>
      <c r="AM554" s="994"/>
    </row>
    <row r="555">
      <c r="A555" s="1205"/>
      <c r="B555" s="1205"/>
      <c r="C555" s="1205"/>
      <c r="D555" s="1205"/>
      <c r="E555" s="1205"/>
      <c r="F555" s="1205"/>
      <c r="G555" s="1205"/>
      <c r="H555" s="1205"/>
      <c r="I555" s="1205"/>
      <c r="J555" s="1205"/>
      <c r="K555" s="1205"/>
      <c r="L555" s="1205"/>
      <c r="M555" s="1208">
        <f t="shared" si="3"/>
        <v>0</v>
      </c>
      <c r="N555" s="1205"/>
      <c r="O555" s="1205"/>
      <c r="P555" s="994"/>
      <c r="Q555" s="994"/>
      <c r="R555" s="994"/>
      <c r="S555" s="994"/>
      <c r="T555" s="1205"/>
      <c r="U555" s="1205"/>
      <c r="V555" s="1205"/>
      <c r="W555" s="1205"/>
      <c r="X555" s="1205"/>
      <c r="Y555" s="1205"/>
      <c r="Z555" s="1205"/>
      <c r="AA555" s="1205"/>
      <c r="AB555" s="1205"/>
      <c r="AC555" s="1205"/>
      <c r="AD555" s="1205"/>
      <c r="AE555" s="1205"/>
      <c r="AF555" s="1208">
        <f t="shared" si="6"/>
        <v>0</v>
      </c>
      <c r="AG555" s="1205"/>
      <c r="AH555" s="1205"/>
      <c r="AI555" s="994"/>
      <c r="AJ555" s="994"/>
      <c r="AK555" s="994"/>
      <c r="AL555" s="994"/>
      <c r="AM555" s="994"/>
    </row>
    <row r="556">
      <c r="A556" s="1205"/>
      <c r="B556" s="1205"/>
      <c r="C556" s="1205"/>
      <c r="D556" s="1205"/>
      <c r="E556" s="1205"/>
      <c r="F556" s="1205"/>
      <c r="G556" s="1205"/>
      <c r="H556" s="1205"/>
      <c r="I556" s="1205"/>
      <c r="J556" s="1205"/>
      <c r="K556" s="1205"/>
      <c r="L556" s="1205"/>
      <c r="M556" s="1208">
        <f t="shared" si="3"/>
        <v>0</v>
      </c>
      <c r="N556" s="1205"/>
      <c r="O556" s="1205"/>
      <c r="P556" s="994"/>
      <c r="Q556" s="994"/>
      <c r="R556" s="994"/>
      <c r="S556" s="994"/>
      <c r="T556" s="1205"/>
      <c r="U556" s="1205"/>
      <c r="V556" s="1205"/>
      <c r="W556" s="1205"/>
      <c r="X556" s="1205"/>
      <c r="Y556" s="1205"/>
      <c r="Z556" s="1205"/>
      <c r="AA556" s="1205"/>
      <c r="AB556" s="1205"/>
      <c r="AC556" s="1205"/>
      <c r="AD556" s="1205"/>
      <c r="AE556" s="1205"/>
      <c r="AF556" s="1208">
        <f t="shared" si="6"/>
        <v>0</v>
      </c>
      <c r="AG556" s="1205"/>
      <c r="AH556" s="1205"/>
      <c r="AI556" s="994"/>
      <c r="AJ556" s="994"/>
      <c r="AK556" s="994"/>
      <c r="AL556" s="994"/>
      <c r="AM556" s="994"/>
    </row>
    <row r="557">
      <c r="A557" s="1205"/>
      <c r="B557" s="1205"/>
      <c r="C557" s="1205"/>
      <c r="D557" s="1205"/>
      <c r="E557" s="1205"/>
      <c r="F557" s="1205"/>
      <c r="G557" s="1205"/>
      <c r="H557" s="1205"/>
      <c r="I557" s="1205"/>
      <c r="J557" s="1205"/>
      <c r="K557" s="1205"/>
      <c r="L557" s="1205"/>
      <c r="M557" s="1208">
        <f t="shared" si="3"/>
        <v>0</v>
      </c>
      <c r="N557" s="1205"/>
      <c r="O557" s="1205"/>
      <c r="P557" s="994"/>
      <c r="Q557" s="994"/>
      <c r="R557" s="994"/>
      <c r="S557" s="994"/>
      <c r="T557" s="1205"/>
      <c r="U557" s="1205"/>
      <c r="V557" s="1205"/>
      <c r="W557" s="1205"/>
      <c r="X557" s="1205"/>
      <c r="Y557" s="1205"/>
      <c r="Z557" s="1205"/>
      <c r="AA557" s="1205"/>
      <c r="AB557" s="1205"/>
      <c r="AC557" s="1205"/>
      <c r="AD557" s="1205"/>
      <c r="AE557" s="1205"/>
      <c r="AF557" s="1208">
        <f t="shared" si="6"/>
        <v>0</v>
      </c>
      <c r="AG557" s="1205"/>
      <c r="AH557" s="1205"/>
      <c r="AI557" s="994"/>
      <c r="AJ557" s="994"/>
      <c r="AK557" s="994"/>
      <c r="AL557" s="994"/>
      <c r="AM557" s="994"/>
    </row>
    <row r="558">
      <c r="A558" s="1205"/>
      <c r="B558" s="1205"/>
      <c r="C558" s="1205"/>
      <c r="D558" s="1205"/>
      <c r="E558" s="1205"/>
      <c r="F558" s="1205"/>
      <c r="G558" s="1205"/>
      <c r="H558" s="1205"/>
      <c r="I558" s="1205"/>
      <c r="J558" s="1205"/>
      <c r="K558" s="1205"/>
      <c r="L558" s="1205"/>
      <c r="M558" s="1208">
        <f t="shared" si="3"/>
        <v>0</v>
      </c>
      <c r="N558" s="1205"/>
      <c r="O558" s="1205"/>
      <c r="P558" s="994"/>
      <c r="Q558" s="994"/>
      <c r="R558" s="994"/>
      <c r="S558" s="994"/>
      <c r="T558" s="1205"/>
      <c r="U558" s="1205"/>
      <c r="V558" s="1205"/>
      <c r="W558" s="1205"/>
      <c r="X558" s="1205"/>
      <c r="Y558" s="1205"/>
      <c r="Z558" s="1205"/>
      <c r="AA558" s="1205"/>
      <c r="AB558" s="1205"/>
      <c r="AC558" s="1205"/>
      <c r="AD558" s="1205"/>
      <c r="AE558" s="1205"/>
      <c r="AF558" s="1208">
        <f t="shared" si="6"/>
        <v>0</v>
      </c>
      <c r="AG558" s="1205"/>
      <c r="AH558" s="1205"/>
      <c r="AI558" s="994"/>
      <c r="AJ558" s="994"/>
      <c r="AK558" s="994"/>
      <c r="AL558" s="994"/>
      <c r="AM558" s="994"/>
    </row>
    <row r="559">
      <c r="A559" s="1205"/>
      <c r="B559" s="1205"/>
      <c r="C559" s="1205"/>
      <c r="D559" s="1205"/>
      <c r="E559" s="1205"/>
      <c r="F559" s="1205"/>
      <c r="G559" s="1205"/>
      <c r="H559" s="1205"/>
      <c r="I559" s="1205"/>
      <c r="J559" s="1205"/>
      <c r="K559" s="1205"/>
      <c r="L559" s="1205"/>
      <c r="M559" s="1208">
        <f t="shared" si="3"/>
        <v>0</v>
      </c>
      <c r="N559" s="1205"/>
      <c r="O559" s="1205"/>
      <c r="P559" s="994"/>
      <c r="Q559" s="994"/>
      <c r="R559" s="994"/>
      <c r="S559" s="994"/>
      <c r="T559" s="1205"/>
      <c r="U559" s="1205"/>
      <c r="V559" s="1205"/>
      <c r="W559" s="1205"/>
      <c r="X559" s="1205"/>
      <c r="Y559" s="1205"/>
      <c r="Z559" s="1205"/>
      <c r="AA559" s="1205"/>
      <c r="AB559" s="1205"/>
      <c r="AC559" s="1205"/>
      <c r="AD559" s="1205"/>
      <c r="AE559" s="1205"/>
      <c r="AF559" s="1208">
        <f t="shared" si="6"/>
        <v>0</v>
      </c>
      <c r="AG559" s="1205"/>
      <c r="AH559" s="1205"/>
      <c r="AI559" s="994"/>
      <c r="AJ559" s="994"/>
      <c r="AK559" s="994"/>
      <c r="AL559" s="994"/>
      <c r="AM559" s="994"/>
    </row>
    <row r="560">
      <c r="A560" s="1205"/>
      <c r="B560" s="1205"/>
      <c r="C560" s="1205"/>
      <c r="D560" s="1205"/>
      <c r="E560" s="1205"/>
      <c r="F560" s="1205"/>
      <c r="G560" s="1205"/>
      <c r="H560" s="1205"/>
      <c r="I560" s="1205"/>
      <c r="J560" s="1205"/>
      <c r="K560" s="1205"/>
      <c r="L560" s="1205"/>
      <c r="M560" s="1208">
        <f t="shared" si="3"/>
        <v>0</v>
      </c>
      <c r="N560" s="1205"/>
      <c r="O560" s="1205"/>
      <c r="P560" s="994"/>
      <c r="Q560" s="994"/>
      <c r="R560" s="994"/>
      <c r="S560" s="994"/>
      <c r="T560" s="1205"/>
      <c r="U560" s="1205"/>
      <c r="V560" s="1205"/>
      <c r="W560" s="1205"/>
      <c r="X560" s="1205"/>
      <c r="Y560" s="1205"/>
      <c r="Z560" s="1205"/>
      <c r="AA560" s="1205"/>
      <c r="AB560" s="1205"/>
      <c r="AC560" s="1205"/>
      <c r="AD560" s="1205"/>
      <c r="AE560" s="1205"/>
      <c r="AF560" s="1208">
        <f t="shared" si="6"/>
        <v>0</v>
      </c>
      <c r="AG560" s="1205"/>
      <c r="AH560" s="1205"/>
      <c r="AI560" s="994"/>
      <c r="AJ560" s="994"/>
      <c r="AK560" s="994"/>
      <c r="AL560" s="994"/>
      <c r="AM560" s="994"/>
    </row>
    <row r="561">
      <c r="A561" s="1205"/>
      <c r="B561" s="1205"/>
      <c r="C561" s="1205"/>
      <c r="D561" s="1205"/>
      <c r="E561" s="1205"/>
      <c r="F561" s="1205"/>
      <c r="G561" s="1205"/>
      <c r="H561" s="1205"/>
      <c r="I561" s="1205"/>
      <c r="J561" s="1205"/>
      <c r="K561" s="1205"/>
      <c r="L561" s="1205"/>
      <c r="M561" s="1208">
        <f t="shared" si="3"/>
        <v>0</v>
      </c>
      <c r="N561" s="1205"/>
      <c r="O561" s="1205"/>
      <c r="P561" s="994"/>
      <c r="Q561" s="994"/>
      <c r="R561" s="994"/>
      <c r="S561" s="994"/>
      <c r="T561" s="1205"/>
      <c r="U561" s="1205"/>
      <c r="V561" s="1205"/>
      <c r="W561" s="1205"/>
      <c r="X561" s="1205"/>
      <c r="Y561" s="1205"/>
      <c r="Z561" s="1205"/>
      <c r="AA561" s="1205"/>
      <c r="AB561" s="1205"/>
      <c r="AC561" s="1205"/>
      <c r="AD561" s="1205"/>
      <c r="AE561" s="1205"/>
      <c r="AF561" s="1208">
        <f t="shared" si="6"/>
        <v>0</v>
      </c>
      <c r="AG561" s="1205"/>
      <c r="AH561" s="1205"/>
      <c r="AI561" s="994"/>
      <c r="AJ561" s="994"/>
      <c r="AK561" s="994"/>
      <c r="AL561" s="994"/>
      <c r="AM561" s="994"/>
    </row>
    <row r="562">
      <c r="A562" s="1205"/>
      <c r="B562" s="1205"/>
      <c r="C562" s="1205"/>
      <c r="D562" s="1205"/>
      <c r="E562" s="1205"/>
      <c r="F562" s="1205"/>
      <c r="G562" s="1205"/>
      <c r="H562" s="1205"/>
      <c r="I562" s="1205"/>
      <c r="J562" s="1205"/>
      <c r="K562" s="1205"/>
      <c r="L562" s="1205"/>
      <c r="M562" s="1208">
        <f t="shared" si="3"/>
        <v>0</v>
      </c>
      <c r="N562" s="1205"/>
      <c r="O562" s="1205"/>
      <c r="P562" s="994"/>
      <c r="Q562" s="994"/>
      <c r="R562" s="994"/>
      <c r="S562" s="994"/>
      <c r="T562" s="1205"/>
      <c r="U562" s="1205"/>
      <c r="V562" s="1205"/>
      <c r="W562" s="1205"/>
      <c r="X562" s="1205"/>
      <c r="Y562" s="1205"/>
      <c r="Z562" s="1205"/>
      <c r="AA562" s="1205"/>
      <c r="AB562" s="1205"/>
      <c r="AC562" s="1205"/>
      <c r="AD562" s="1205"/>
      <c r="AE562" s="1205"/>
      <c r="AF562" s="1208">
        <f t="shared" si="6"/>
        <v>0</v>
      </c>
      <c r="AG562" s="1205"/>
      <c r="AH562" s="1205"/>
      <c r="AI562" s="994"/>
      <c r="AJ562" s="994"/>
      <c r="AK562" s="994"/>
      <c r="AL562" s="994"/>
      <c r="AM562" s="994"/>
    </row>
    <row r="563">
      <c r="A563" s="1205"/>
      <c r="B563" s="1205"/>
      <c r="C563" s="1205"/>
      <c r="D563" s="1205"/>
      <c r="E563" s="1205"/>
      <c r="F563" s="1205"/>
      <c r="G563" s="1205"/>
      <c r="H563" s="1205"/>
      <c r="I563" s="1205"/>
      <c r="J563" s="1205"/>
      <c r="K563" s="1205"/>
      <c r="L563" s="1205"/>
      <c r="M563" s="1208">
        <f t="shared" si="3"/>
        <v>0</v>
      </c>
      <c r="N563" s="1205"/>
      <c r="O563" s="1205"/>
      <c r="P563" s="994"/>
      <c r="Q563" s="994"/>
      <c r="R563" s="994"/>
      <c r="S563" s="994"/>
      <c r="T563" s="1205"/>
      <c r="U563" s="1205"/>
      <c r="V563" s="1205"/>
      <c r="W563" s="1205"/>
      <c r="X563" s="1205"/>
      <c r="Y563" s="1205"/>
      <c r="Z563" s="1205"/>
      <c r="AA563" s="1205"/>
      <c r="AB563" s="1205"/>
      <c r="AC563" s="1205"/>
      <c r="AD563" s="1205"/>
      <c r="AE563" s="1205"/>
      <c r="AF563" s="1208">
        <f t="shared" si="6"/>
        <v>0</v>
      </c>
      <c r="AG563" s="1205"/>
      <c r="AH563" s="1205"/>
      <c r="AI563" s="994"/>
      <c r="AJ563" s="994"/>
      <c r="AK563" s="994"/>
      <c r="AL563" s="994"/>
      <c r="AM563" s="994"/>
    </row>
    <row r="564">
      <c r="A564" s="1205"/>
      <c r="B564" s="1205"/>
      <c r="C564" s="1205"/>
      <c r="D564" s="1205"/>
      <c r="E564" s="1205"/>
      <c r="F564" s="1205"/>
      <c r="G564" s="1205"/>
      <c r="H564" s="1205"/>
      <c r="I564" s="1205"/>
      <c r="J564" s="1205"/>
      <c r="K564" s="1205"/>
      <c r="L564" s="1205"/>
      <c r="M564" s="1208">
        <f t="shared" si="3"/>
        <v>0</v>
      </c>
      <c r="N564" s="1205"/>
      <c r="O564" s="1205"/>
      <c r="P564" s="994"/>
      <c r="Q564" s="994"/>
      <c r="R564" s="994"/>
      <c r="S564" s="994"/>
      <c r="T564" s="1205"/>
      <c r="U564" s="1205"/>
      <c r="V564" s="1205"/>
      <c r="W564" s="1205"/>
      <c r="X564" s="1205"/>
      <c r="Y564" s="1205"/>
      <c r="Z564" s="1205"/>
      <c r="AA564" s="1205"/>
      <c r="AB564" s="1205"/>
      <c r="AC564" s="1205"/>
      <c r="AD564" s="1205"/>
      <c r="AE564" s="1205"/>
      <c r="AF564" s="1208">
        <f t="shared" si="6"/>
        <v>0</v>
      </c>
      <c r="AG564" s="1205"/>
      <c r="AH564" s="1205"/>
      <c r="AI564" s="994"/>
      <c r="AJ564" s="994"/>
      <c r="AK564" s="994"/>
      <c r="AL564" s="994"/>
      <c r="AM564" s="994"/>
    </row>
    <row r="565">
      <c r="A565" s="1205"/>
      <c r="B565" s="1205"/>
      <c r="C565" s="1205"/>
      <c r="D565" s="1205"/>
      <c r="E565" s="1205"/>
      <c r="F565" s="1205"/>
      <c r="G565" s="1205"/>
      <c r="H565" s="1205"/>
      <c r="I565" s="1205"/>
      <c r="J565" s="1205"/>
      <c r="K565" s="1205"/>
      <c r="L565" s="1205"/>
      <c r="M565" s="1208">
        <f t="shared" si="3"/>
        <v>0</v>
      </c>
      <c r="N565" s="1205"/>
      <c r="O565" s="1205"/>
      <c r="P565" s="994"/>
      <c r="Q565" s="994"/>
      <c r="R565" s="994"/>
      <c r="S565" s="994"/>
      <c r="T565" s="1205"/>
      <c r="U565" s="1205"/>
      <c r="V565" s="1205"/>
      <c r="W565" s="1205"/>
      <c r="X565" s="1205"/>
      <c r="Y565" s="1205"/>
      <c r="Z565" s="1205"/>
      <c r="AA565" s="1205"/>
      <c r="AB565" s="1205"/>
      <c r="AC565" s="1205"/>
      <c r="AD565" s="1205"/>
      <c r="AE565" s="1205"/>
      <c r="AF565" s="1208">
        <f t="shared" si="6"/>
        <v>0</v>
      </c>
      <c r="AG565" s="1205"/>
      <c r="AH565" s="1205"/>
      <c r="AI565" s="994"/>
      <c r="AJ565" s="994"/>
      <c r="AK565" s="994"/>
      <c r="AL565" s="994"/>
      <c r="AM565" s="994"/>
    </row>
    <row r="566">
      <c r="A566" s="1205"/>
      <c r="B566" s="1205"/>
      <c r="C566" s="1205"/>
      <c r="D566" s="1205"/>
      <c r="E566" s="1205"/>
      <c r="F566" s="1205"/>
      <c r="G566" s="1205"/>
      <c r="H566" s="1205"/>
      <c r="I566" s="1205"/>
      <c r="J566" s="1205"/>
      <c r="K566" s="1205"/>
      <c r="L566" s="1205"/>
      <c r="M566" s="1208">
        <f t="shared" si="3"/>
        <v>0</v>
      </c>
      <c r="N566" s="1205"/>
      <c r="O566" s="1205"/>
      <c r="P566" s="994"/>
      <c r="Q566" s="994"/>
      <c r="R566" s="994"/>
      <c r="S566" s="994"/>
      <c r="T566" s="1205"/>
      <c r="U566" s="1205"/>
      <c r="V566" s="1205"/>
      <c r="W566" s="1205"/>
      <c r="X566" s="1205"/>
      <c r="Y566" s="1205"/>
      <c r="Z566" s="1205"/>
      <c r="AA566" s="1205"/>
      <c r="AB566" s="1205"/>
      <c r="AC566" s="1205"/>
      <c r="AD566" s="1205"/>
      <c r="AE566" s="1205"/>
      <c r="AF566" s="1208">
        <f t="shared" si="6"/>
        <v>0</v>
      </c>
      <c r="AG566" s="1205"/>
      <c r="AH566" s="1205"/>
      <c r="AI566" s="994"/>
      <c r="AJ566" s="994"/>
      <c r="AK566" s="994"/>
      <c r="AL566" s="994"/>
      <c r="AM566" s="994"/>
    </row>
    <row r="567">
      <c r="A567" s="1205"/>
      <c r="B567" s="1205"/>
      <c r="C567" s="1205"/>
      <c r="D567" s="1205"/>
      <c r="E567" s="1205"/>
      <c r="F567" s="1205"/>
      <c r="G567" s="1205"/>
      <c r="H567" s="1205"/>
      <c r="I567" s="1205"/>
      <c r="J567" s="1205"/>
      <c r="K567" s="1205"/>
      <c r="L567" s="1205"/>
      <c r="M567" s="1208">
        <f t="shared" si="3"/>
        <v>0</v>
      </c>
      <c r="N567" s="1205"/>
      <c r="O567" s="1205"/>
      <c r="P567" s="994"/>
      <c r="Q567" s="994"/>
      <c r="R567" s="994"/>
      <c r="S567" s="994"/>
      <c r="T567" s="1205"/>
      <c r="U567" s="1205"/>
      <c r="V567" s="1205"/>
      <c r="W567" s="1205"/>
      <c r="X567" s="1205"/>
      <c r="Y567" s="1205"/>
      <c r="Z567" s="1205"/>
      <c r="AA567" s="1205"/>
      <c r="AB567" s="1205"/>
      <c r="AC567" s="1205"/>
      <c r="AD567" s="1205"/>
      <c r="AE567" s="1205"/>
      <c r="AF567" s="1208">
        <f t="shared" si="6"/>
        <v>0</v>
      </c>
      <c r="AG567" s="1205"/>
      <c r="AH567" s="1205"/>
      <c r="AI567" s="994"/>
      <c r="AJ567" s="994"/>
      <c r="AK567" s="994"/>
      <c r="AL567" s="994"/>
      <c r="AM567" s="994"/>
    </row>
    <row r="568">
      <c r="A568" s="1205"/>
      <c r="B568" s="1205"/>
      <c r="C568" s="1205"/>
      <c r="D568" s="1205"/>
      <c r="E568" s="1205"/>
      <c r="F568" s="1205"/>
      <c r="G568" s="1205"/>
      <c r="H568" s="1205"/>
      <c r="I568" s="1205"/>
      <c r="J568" s="1205"/>
      <c r="K568" s="1205"/>
      <c r="L568" s="1205"/>
      <c r="M568" s="1208">
        <f t="shared" si="3"/>
        <v>0</v>
      </c>
      <c r="N568" s="1205"/>
      <c r="O568" s="1205"/>
      <c r="P568" s="994"/>
      <c r="Q568" s="994"/>
      <c r="R568" s="994"/>
      <c r="S568" s="994"/>
      <c r="T568" s="1205"/>
      <c r="U568" s="1205"/>
      <c r="V568" s="1205"/>
      <c r="W568" s="1205"/>
      <c r="X568" s="1205"/>
      <c r="Y568" s="1205"/>
      <c r="Z568" s="1205"/>
      <c r="AA568" s="1205"/>
      <c r="AB568" s="1205"/>
      <c r="AC568" s="1205"/>
      <c r="AD568" s="1205"/>
      <c r="AE568" s="1205"/>
      <c r="AF568" s="1208">
        <f t="shared" si="6"/>
        <v>0</v>
      </c>
      <c r="AG568" s="1205"/>
      <c r="AH568" s="1205"/>
      <c r="AI568" s="994"/>
      <c r="AJ568" s="994"/>
      <c r="AK568" s="994"/>
      <c r="AL568" s="994"/>
      <c r="AM568" s="994"/>
    </row>
    <row r="569">
      <c r="A569" s="1205"/>
      <c r="B569" s="1205"/>
      <c r="C569" s="1205"/>
      <c r="D569" s="1205"/>
      <c r="E569" s="1205"/>
      <c r="F569" s="1205"/>
      <c r="G569" s="1205"/>
      <c r="H569" s="1205"/>
      <c r="I569" s="1205"/>
      <c r="J569" s="1205"/>
      <c r="K569" s="1205"/>
      <c r="L569" s="1205"/>
      <c r="M569" s="1208">
        <f t="shared" si="3"/>
        <v>0</v>
      </c>
      <c r="N569" s="1205"/>
      <c r="O569" s="1205"/>
      <c r="P569" s="994"/>
      <c r="Q569" s="994"/>
      <c r="R569" s="994"/>
      <c r="S569" s="994"/>
      <c r="T569" s="1205"/>
      <c r="U569" s="1205"/>
      <c r="V569" s="1205"/>
      <c r="W569" s="1205"/>
      <c r="X569" s="1205"/>
      <c r="Y569" s="1205"/>
      <c r="Z569" s="1205"/>
      <c r="AA569" s="1205"/>
      <c r="AB569" s="1205"/>
      <c r="AC569" s="1205"/>
      <c r="AD569" s="1205"/>
      <c r="AE569" s="1205"/>
      <c r="AF569" s="1208">
        <f t="shared" si="6"/>
        <v>0</v>
      </c>
      <c r="AG569" s="1205"/>
      <c r="AH569" s="1205"/>
      <c r="AI569" s="994"/>
      <c r="AJ569" s="994"/>
      <c r="AK569" s="994"/>
      <c r="AL569" s="994"/>
      <c r="AM569" s="994"/>
    </row>
    <row r="570">
      <c r="A570" s="1205"/>
      <c r="B570" s="1205"/>
      <c r="C570" s="1205"/>
      <c r="D570" s="1205"/>
      <c r="E570" s="1205"/>
      <c r="F570" s="1205"/>
      <c r="G570" s="1205"/>
      <c r="H570" s="1205"/>
      <c r="I570" s="1205"/>
      <c r="J570" s="1205"/>
      <c r="K570" s="1205"/>
      <c r="L570" s="1205"/>
      <c r="M570" s="1208">
        <f t="shared" si="3"/>
        <v>0</v>
      </c>
      <c r="N570" s="1205"/>
      <c r="O570" s="1205"/>
      <c r="P570" s="994"/>
      <c r="Q570" s="994"/>
      <c r="R570" s="994"/>
      <c r="S570" s="994"/>
      <c r="T570" s="1205"/>
      <c r="U570" s="1205"/>
      <c r="V570" s="1205"/>
      <c r="W570" s="1205"/>
      <c r="X570" s="1205"/>
      <c r="Y570" s="1205"/>
      <c r="Z570" s="1205"/>
      <c r="AA570" s="1205"/>
      <c r="AB570" s="1205"/>
      <c r="AC570" s="1205"/>
      <c r="AD570" s="1205"/>
      <c r="AE570" s="1205"/>
      <c r="AF570" s="1208">
        <f t="shared" si="6"/>
        <v>0</v>
      </c>
      <c r="AG570" s="1205"/>
      <c r="AH570" s="1205"/>
      <c r="AI570" s="994"/>
      <c r="AJ570" s="994"/>
      <c r="AK570" s="994"/>
      <c r="AL570" s="994"/>
      <c r="AM570" s="994"/>
    </row>
    <row r="571">
      <c r="A571" s="1205"/>
      <c r="B571" s="1205"/>
      <c r="C571" s="1205"/>
      <c r="D571" s="1205"/>
      <c r="E571" s="1205"/>
      <c r="F571" s="1205"/>
      <c r="G571" s="1205"/>
      <c r="H571" s="1205"/>
      <c r="I571" s="1205"/>
      <c r="J571" s="1205"/>
      <c r="K571" s="1205"/>
      <c r="L571" s="1205"/>
      <c r="M571" s="1208">
        <f t="shared" si="3"/>
        <v>0</v>
      </c>
      <c r="N571" s="1205"/>
      <c r="O571" s="1205"/>
      <c r="P571" s="994"/>
      <c r="Q571" s="994"/>
      <c r="R571" s="994"/>
      <c r="S571" s="994"/>
      <c r="T571" s="1205"/>
      <c r="U571" s="1205"/>
      <c r="V571" s="1205"/>
      <c r="W571" s="1205"/>
      <c r="X571" s="1205"/>
      <c r="Y571" s="1205"/>
      <c r="Z571" s="1205"/>
      <c r="AA571" s="1205"/>
      <c r="AB571" s="1205"/>
      <c r="AC571" s="1205"/>
      <c r="AD571" s="1205"/>
      <c r="AE571" s="1205"/>
      <c r="AF571" s="1208">
        <f t="shared" si="6"/>
        <v>0</v>
      </c>
      <c r="AG571" s="1205"/>
      <c r="AH571" s="1205"/>
      <c r="AI571" s="994"/>
      <c r="AJ571" s="994"/>
      <c r="AK571" s="994"/>
      <c r="AL571" s="994"/>
      <c r="AM571" s="994"/>
    </row>
    <row r="572">
      <c r="A572" s="1205"/>
      <c r="B572" s="1205"/>
      <c r="C572" s="1205"/>
      <c r="D572" s="1205"/>
      <c r="E572" s="1205"/>
      <c r="F572" s="1205"/>
      <c r="G572" s="1205"/>
      <c r="H572" s="1205"/>
      <c r="I572" s="1205"/>
      <c r="J572" s="1205"/>
      <c r="K572" s="1205"/>
      <c r="L572" s="1205"/>
      <c r="M572" s="1208">
        <f t="shared" si="3"/>
        <v>0</v>
      </c>
      <c r="N572" s="1205"/>
      <c r="O572" s="1205"/>
      <c r="P572" s="994"/>
      <c r="Q572" s="994"/>
      <c r="R572" s="994"/>
      <c r="S572" s="994"/>
      <c r="T572" s="1205"/>
      <c r="U572" s="1205"/>
      <c r="V572" s="1205"/>
      <c r="W572" s="1205"/>
      <c r="X572" s="1205"/>
      <c r="Y572" s="1205"/>
      <c r="Z572" s="1205"/>
      <c r="AA572" s="1205"/>
      <c r="AB572" s="1205"/>
      <c r="AC572" s="1205"/>
      <c r="AD572" s="1205"/>
      <c r="AE572" s="1205"/>
      <c r="AF572" s="1208">
        <f t="shared" si="6"/>
        <v>0</v>
      </c>
      <c r="AG572" s="1205"/>
      <c r="AH572" s="1205"/>
      <c r="AI572" s="994"/>
      <c r="AJ572" s="994"/>
      <c r="AK572" s="994"/>
      <c r="AL572" s="994"/>
      <c r="AM572" s="994"/>
    </row>
    <row r="573">
      <c r="A573" s="1205"/>
      <c r="B573" s="1205"/>
      <c r="C573" s="1205"/>
      <c r="D573" s="1205"/>
      <c r="E573" s="1205"/>
      <c r="F573" s="1205"/>
      <c r="G573" s="1205"/>
      <c r="H573" s="1205"/>
      <c r="I573" s="1205"/>
      <c r="J573" s="1205"/>
      <c r="K573" s="1205"/>
      <c r="L573" s="1205"/>
      <c r="M573" s="1208">
        <f t="shared" si="3"/>
        <v>0</v>
      </c>
      <c r="N573" s="1205"/>
      <c r="O573" s="1205"/>
      <c r="P573" s="994"/>
      <c r="Q573" s="994"/>
      <c r="R573" s="994"/>
      <c r="S573" s="994"/>
      <c r="T573" s="1205"/>
      <c r="U573" s="1205"/>
      <c r="V573" s="1205"/>
      <c r="W573" s="1205"/>
      <c r="X573" s="1205"/>
      <c r="Y573" s="1205"/>
      <c r="Z573" s="1205"/>
      <c r="AA573" s="1205"/>
      <c r="AB573" s="1205"/>
      <c r="AC573" s="1205"/>
      <c r="AD573" s="1205"/>
      <c r="AE573" s="1205"/>
      <c r="AF573" s="1208">
        <f t="shared" si="6"/>
        <v>0</v>
      </c>
      <c r="AG573" s="1205"/>
      <c r="AH573" s="1205"/>
      <c r="AI573" s="994"/>
      <c r="AJ573" s="994"/>
      <c r="AK573" s="994"/>
      <c r="AL573" s="994"/>
      <c r="AM573" s="994"/>
    </row>
    <row r="574">
      <c r="A574" s="1205"/>
      <c r="B574" s="1205"/>
      <c r="C574" s="1205"/>
      <c r="D574" s="1205"/>
      <c r="E574" s="1205"/>
      <c r="F574" s="1205"/>
      <c r="G574" s="1205"/>
      <c r="H574" s="1205"/>
      <c r="I574" s="1205"/>
      <c r="J574" s="1205"/>
      <c r="K574" s="1205"/>
      <c r="L574" s="1205"/>
      <c r="M574" s="1208">
        <f t="shared" si="3"/>
        <v>0</v>
      </c>
      <c r="N574" s="1205"/>
      <c r="O574" s="1205"/>
      <c r="P574" s="994"/>
      <c r="Q574" s="994"/>
      <c r="R574" s="994"/>
      <c r="S574" s="994"/>
      <c r="T574" s="1205"/>
      <c r="U574" s="1205"/>
      <c r="V574" s="1205"/>
      <c r="W574" s="1205"/>
      <c r="X574" s="1205"/>
      <c r="Y574" s="1205"/>
      <c r="Z574" s="1205"/>
      <c r="AA574" s="1205"/>
      <c r="AB574" s="1205"/>
      <c r="AC574" s="1205"/>
      <c r="AD574" s="1205"/>
      <c r="AE574" s="1205"/>
      <c r="AF574" s="1208">
        <f t="shared" si="6"/>
        <v>0</v>
      </c>
      <c r="AG574" s="1205"/>
      <c r="AH574" s="1205"/>
      <c r="AI574" s="994"/>
      <c r="AJ574" s="994"/>
      <c r="AK574" s="994"/>
      <c r="AL574" s="994"/>
      <c r="AM574" s="994"/>
    </row>
    <row r="575">
      <c r="A575" s="1205"/>
      <c r="B575" s="1205"/>
      <c r="C575" s="1205"/>
      <c r="D575" s="1205"/>
      <c r="E575" s="1205"/>
      <c r="F575" s="1205"/>
      <c r="G575" s="1205"/>
      <c r="H575" s="1205"/>
      <c r="I575" s="1205"/>
      <c r="J575" s="1205"/>
      <c r="K575" s="1205"/>
      <c r="L575" s="1205"/>
      <c r="M575" s="1208">
        <f t="shared" si="3"/>
        <v>0</v>
      </c>
      <c r="N575" s="1205"/>
      <c r="O575" s="1205"/>
      <c r="P575" s="994"/>
      <c r="Q575" s="994"/>
      <c r="R575" s="994"/>
      <c r="S575" s="994"/>
      <c r="T575" s="1205"/>
      <c r="U575" s="1205"/>
      <c r="V575" s="1205"/>
      <c r="W575" s="1205"/>
      <c r="X575" s="1205"/>
      <c r="Y575" s="1205"/>
      <c r="Z575" s="1205"/>
      <c r="AA575" s="1205"/>
      <c r="AB575" s="1205"/>
      <c r="AC575" s="1205"/>
      <c r="AD575" s="1205"/>
      <c r="AE575" s="1205"/>
      <c r="AF575" s="1208">
        <f t="shared" si="6"/>
        <v>0</v>
      </c>
      <c r="AG575" s="1205"/>
      <c r="AH575" s="1205"/>
      <c r="AI575" s="994"/>
      <c r="AJ575" s="994"/>
      <c r="AK575" s="994"/>
      <c r="AL575" s="994"/>
      <c r="AM575" s="994"/>
    </row>
    <row r="576">
      <c r="A576" s="1205"/>
      <c r="B576" s="1205"/>
      <c r="C576" s="1205"/>
      <c r="D576" s="1205"/>
      <c r="E576" s="1205"/>
      <c r="F576" s="1205"/>
      <c r="G576" s="1205"/>
      <c r="H576" s="1205"/>
      <c r="I576" s="1205"/>
      <c r="J576" s="1205"/>
      <c r="K576" s="1205"/>
      <c r="L576" s="1205"/>
      <c r="M576" s="1208">
        <f t="shared" si="3"/>
        <v>0</v>
      </c>
      <c r="N576" s="1205"/>
      <c r="O576" s="1205"/>
      <c r="P576" s="994"/>
      <c r="Q576" s="994"/>
      <c r="R576" s="994"/>
      <c r="S576" s="994"/>
      <c r="T576" s="1205"/>
      <c r="U576" s="1205"/>
      <c r="V576" s="1205"/>
      <c r="W576" s="1205"/>
      <c r="X576" s="1205"/>
      <c r="Y576" s="1205"/>
      <c r="Z576" s="1205"/>
      <c r="AA576" s="1205"/>
      <c r="AB576" s="1205"/>
      <c r="AC576" s="1205"/>
      <c r="AD576" s="1205"/>
      <c r="AE576" s="1205"/>
      <c r="AF576" s="1208">
        <f t="shared" si="6"/>
        <v>0</v>
      </c>
      <c r="AG576" s="1205"/>
      <c r="AH576" s="1205"/>
      <c r="AI576" s="994"/>
      <c r="AJ576" s="994"/>
      <c r="AK576" s="994"/>
      <c r="AL576" s="994"/>
      <c r="AM576" s="994"/>
    </row>
    <row r="577">
      <c r="A577" s="1205"/>
      <c r="B577" s="1205"/>
      <c r="C577" s="1205"/>
      <c r="D577" s="1205"/>
      <c r="E577" s="1205"/>
      <c r="F577" s="1205"/>
      <c r="G577" s="1205"/>
      <c r="H577" s="1205"/>
      <c r="I577" s="1205"/>
      <c r="J577" s="1205"/>
      <c r="K577" s="1205"/>
      <c r="L577" s="1205"/>
      <c r="M577" s="1208">
        <f t="shared" si="3"/>
        <v>0</v>
      </c>
      <c r="N577" s="1205"/>
      <c r="O577" s="1205"/>
      <c r="P577" s="994"/>
      <c r="Q577" s="994"/>
      <c r="R577" s="994"/>
      <c r="S577" s="994"/>
      <c r="T577" s="1205"/>
      <c r="U577" s="1205"/>
      <c r="V577" s="1205"/>
      <c r="W577" s="1205"/>
      <c r="X577" s="1205"/>
      <c r="Y577" s="1205"/>
      <c r="Z577" s="1205"/>
      <c r="AA577" s="1205"/>
      <c r="AB577" s="1205"/>
      <c r="AC577" s="1205"/>
      <c r="AD577" s="1205"/>
      <c r="AE577" s="1205"/>
      <c r="AF577" s="1208">
        <f t="shared" si="6"/>
        <v>0</v>
      </c>
      <c r="AG577" s="1205"/>
      <c r="AH577" s="1205"/>
      <c r="AI577" s="994"/>
      <c r="AJ577" s="994"/>
      <c r="AK577" s="994"/>
      <c r="AL577" s="994"/>
      <c r="AM577" s="994"/>
    </row>
    <row r="578">
      <c r="A578" s="1205"/>
      <c r="B578" s="1205"/>
      <c r="C578" s="1205"/>
      <c r="D578" s="1205"/>
      <c r="E578" s="1205"/>
      <c r="F578" s="1205"/>
      <c r="G578" s="1205"/>
      <c r="H578" s="1205"/>
      <c r="I578" s="1205"/>
      <c r="J578" s="1205"/>
      <c r="K578" s="1205"/>
      <c r="L578" s="1205"/>
      <c r="M578" s="1208">
        <f t="shared" si="3"/>
        <v>0</v>
      </c>
      <c r="N578" s="1205"/>
      <c r="O578" s="1205"/>
      <c r="P578" s="994"/>
      <c r="Q578" s="994"/>
      <c r="R578" s="994"/>
      <c r="S578" s="994"/>
      <c r="T578" s="1205"/>
      <c r="U578" s="1205"/>
      <c r="V578" s="1205"/>
      <c r="W578" s="1205"/>
      <c r="X578" s="1205"/>
      <c r="Y578" s="1205"/>
      <c r="Z578" s="1205"/>
      <c r="AA578" s="1205"/>
      <c r="AB578" s="1205"/>
      <c r="AC578" s="1205"/>
      <c r="AD578" s="1205"/>
      <c r="AE578" s="1205"/>
      <c r="AF578" s="1208">
        <f t="shared" si="6"/>
        <v>0</v>
      </c>
      <c r="AG578" s="1205"/>
      <c r="AH578" s="1205"/>
      <c r="AI578" s="994"/>
      <c r="AJ578" s="994"/>
      <c r="AK578" s="994"/>
      <c r="AL578" s="994"/>
      <c r="AM578" s="994"/>
    </row>
    <row r="579">
      <c r="A579" s="1205"/>
      <c r="B579" s="1205"/>
      <c r="C579" s="1205"/>
      <c r="D579" s="1205"/>
      <c r="E579" s="1205"/>
      <c r="F579" s="1205"/>
      <c r="G579" s="1205"/>
      <c r="H579" s="1205"/>
      <c r="I579" s="1205"/>
      <c r="J579" s="1205"/>
      <c r="K579" s="1205"/>
      <c r="L579" s="1205"/>
      <c r="M579" s="1208">
        <f t="shared" si="3"/>
        <v>0</v>
      </c>
      <c r="N579" s="1205"/>
      <c r="O579" s="1205"/>
      <c r="P579" s="994"/>
      <c r="Q579" s="994"/>
      <c r="R579" s="994"/>
      <c r="S579" s="994"/>
      <c r="T579" s="1205"/>
      <c r="U579" s="1205"/>
      <c r="V579" s="1205"/>
      <c r="W579" s="1205"/>
      <c r="X579" s="1205"/>
      <c r="Y579" s="1205"/>
      <c r="Z579" s="1205"/>
      <c r="AA579" s="1205"/>
      <c r="AB579" s="1205"/>
      <c r="AC579" s="1205"/>
      <c r="AD579" s="1205"/>
      <c r="AE579" s="1205"/>
      <c r="AF579" s="1208">
        <f t="shared" si="6"/>
        <v>0</v>
      </c>
      <c r="AG579" s="1205"/>
      <c r="AH579" s="1205"/>
      <c r="AI579" s="994"/>
      <c r="AJ579" s="994"/>
      <c r="AK579" s="994"/>
      <c r="AL579" s="994"/>
      <c r="AM579" s="994"/>
    </row>
    <row r="580">
      <c r="A580" s="1205"/>
      <c r="B580" s="1205"/>
      <c r="C580" s="1205"/>
      <c r="D580" s="1205"/>
      <c r="E580" s="1205"/>
      <c r="F580" s="1205"/>
      <c r="G580" s="1205"/>
      <c r="H580" s="1205"/>
      <c r="I580" s="1205"/>
      <c r="J580" s="1205"/>
      <c r="K580" s="1205"/>
      <c r="L580" s="1205"/>
      <c r="M580" s="1208">
        <f t="shared" si="3"/>
        <v>0</v>
      </c>
      <c r="N580" s="1205"/>
      <c r="O580" s="1205"/>
      <c r="P580" s="994"/>
      <c r="Q580" s="994"/>
      <c r="R580" s="994"/>
      <c r="S580" s="994"/>
      <c r="T580" s="1205"/>
      <c r="U580" s="1205"/>
      <c r="V580" s="1205"/>
      <c r="W580" s="1205"/>
      <c r="X580" s="1205"/>
      <c r="Y580" s="1205"/>
      <c r="Z580" s="1205"/>
      <c r="AA580" s="1205"/>
      <c r="AB580" s="1205"/>
      <c r="AC580" s="1205"/>
      <c r="AD580" s="1205"/>
      <c r="AE580" s="1205"/>
      <c r="AF580" s="1208">
        <f t="shared" si="6"/>
        <v>0</v>
      </c>
      <c r="AG580" s="1205"/>
      <c r="AH580" s="1205"/>
      <c r="AI580" s="994"/>
      <c r="AJ580" s="994"/>
      <c r="AK580" s="994"/>
      <c r="AL580" s="994"/>
      <c r="AM580" s="994"/>
    </row>
    <row r="581">
      <c r="A581" s="1205"/>
      <c r="B581" s="1205"/>
      <c r="C581" s="1205"/>
      <c r="D581" s="1205"/>
      <c r="E581" s="1205"/>
      <c r="F581" s="1205"/>
      <c r="G581" s="1205"/>
      <c r="H581" s="1205"/>
      <c r="I581" s="1205"/>
      <c r="J581" s="1205"/>
      <c r="K581" s="1205"/>
      <c r="L581" s="1205"/>
      <c r="M581" s="1208">
        <f t="shared" si="3"/>
        <v>0</v>
      </c>
      <c r="N581" s="1205"/>
      <c r="O581" s="1205"/>
      <c r="P581" s="994"/>
      <c r="Q581" s="994"/>
      <c r="R581" s="994"/>
      <c r="S581" s="994"/>
      <c r="T581" s="1205"/>
      <c r="U581" s="1205"/>
      <c r="V581" s="1205"/>
      <c r="W581" s="1205"/>
      <c r="X581" s="1205"/>
      <c r="Y581" s="1205"/>
      <c r="Z581" s="1205"/>
      <c r="AA581" s="1205"/>
      <c r="AB581" s="1205"/>
      <c r="AC581" s="1205"/>
      <c r="AD581" s="1205"/>
      <c r="AE581" s="1205"/>
      <c r="AF581" s="1208">
        <f t="shared" si="6"/>
        <v>0</v>
      </c>
      <c r="AG581" s="1205"/>
      <c r="AH581" s="1205"/>
      <c r="AI581" s="994"/>
      <c r="AJ581" s="994"/>
      <c r="AK581" s="994"/>
      <c r="AL581" s="994"/>
      <c r="AM581" s="994"/>
    </row>
    <row r="582">
      <c r="A582" s="1205"/>
      <c r="B582" s="1205"/>
      <c r="C582" s="1205"/>
      <c r="D582" s="1205"/>
      <c r="E582" s="1205"/>
      <c r="F582" s="1205"/>
      <c r="G582" s="1205"/>
      <c r="H582" s="1205"/>
      <c r="I582" s="1205"/>
      <c r="J582" s="1205"/>
      <c r="K582" s="1205"/>
      <c r="L582" s="1205"/>
      <c r="M582" s="1208">
        <f t="shared" si="3"/>
        <v>0</v>
      </c>
      <c r="N582" s="1205"/>
      <c r="O582" s="1205"/>
      <c r="P582" s="994"/>
      <c r="Q582" s="994"/>
      <c r="R582" s="994"/>
      <c r="S582" s="994"/>
      <c r="T582" s="1205"/>
      <c r="U582" s="1205"/>
      <c r="V582" s="1205"/>
      <c r="W582" s="1205"/>
      <c r="X582" s="1205"/>
      <c r="Y582" s="1205"/>
      <c r="Z582" s="1205"/>
      <c r="AA582" s="1205"/>
      <c r="AB582" s="1205"/>
      <c r="AC582" s="1205"/>
      <c r="AD582" s="1205"/>
      <c r="AE582" s="1205"/>
      <c r="AF582" s="1208">
        <f t="shared" si="6"/>
        <v>0</v>
      </c>
      <c r="AG582" s="1205"/>
      <c r="AH582" s="1205"/>
      <c r="AI582" s="994"/>
      <c r="AJ582" s="994"/>
      <c r="AK582" s="994"/>
      <c r="AL582" s="994"/>
      <c r="AM582" s="994"/>
    </row>
    <row r="583">
      <c r="A583" s="1205"/>
      <c r="B583" s="1205"/>
      <c r="C583" s="1205"/>
      <c r="D583" s="1205"/>
      <c r="E583" s="1205"/>
      <c r="F583" s="1205"/>
      <c r="G583" s="1205"/>
      <c r="H583" s="1205"/>
      <c r="I583" s="1205"/>
      <c r="J583" s="1205"/>
      <c r="K583" s="1205"/>
      <c r="L583" s="1205"/>
      <c r="M583" s="1208">
        <f t="shared" si="3"/>
        <v>0</v>
      </c>
      <c r="N583" s="1205"/>
      <c r="O583" s="1205"/>
      <c r="P583" s="994"/>
      <c r="Q583" s="994"/>
      <c r="R583" s="994"/>
      <c r="S583" s="994"/>
      <c r="T583" s="1205"/>
      <c r="U583" s="1205"/>
      <c r="V583" s="1205"/>
      <c r="W583" s="1205"/>
      <c r="X583" s="1205"/>
      <c r="Y583" s="1205"/>
      <c r="Z583" s="1205"/>
      <c r="AA583" s="1205"/>
      <c r="AB583" s="1205"/>
      <c r="AC583" s="1205"/>
      <c r="AD583" s="1205"/>
      <c r="AE583" s="1205"/>
      <c r="AF583" s="1208">
        <f t="shared" si="6"/>
        <v>0</v>
      </c>
      <c r="AG583" s="1205"/>
      <c r="AH583" s="1205"/>
      <c r="AI583" s="994"/>
      <c r="AJ583" s="994"/>
      <c r="AK583" s="994"/>
      <c r="AL583" s="994"/>
      <c r="AM583" s="994"/>
    </row>
    <row r="584">
      <c r="A584" s="1205"/>
      <c r="B584" s="1205"/>
      <c r="C584" s="1205"/>
      <c r="D584" s="1205"/>
      <c r="E584" s="1205"/>
      <c r="F584" s="1205"/>
      <c r="G584" s="1205"/>
      <c r="H584" s="1205"/>
      <c r="I584" s="1205"/>
      <c r="J584" s="1205"/>
      <c r="K584" s="1205"/>
      <c r="L584" s="1205"/>
      <c r="M584" s="1208">
        <f t="shared" si="3"/>
        <v>0</v>
      </c>
      <c r="N584" s="1205"/>
      <c r="O584" s="1205"/>
      <c r="P584" s="994"/>
      <c r="Q584" s="994"/>
      <c r="R584" s="994"/>
      <c r="S584" s="994"/>
      <c r="T584" s="1205"/>
      <c r="U584" s="1205"/>
      <c r="V584" s="1205"/>
      <c r="W584" s="1205"/>
      <c r="X584" s="1205"/>
      <c r="Y584" s="1205"/>
      <c r="Z584" s="1205"/>
      <c r="AA584" s="1205"/>
      <c r="AB584" s="1205"/>
      <c r="AC584" s="1205"/>
      <c r="AD584" s="1205"/>
      <c r="AE584" s="1205"/>
      <c r="AF584" s="1208">
        <f t="shared" si="6"/>
        <v>0</v>
      </c>
      <c r="AG584" s="1205"/>
      <c r="AH584" s="1205"/>
      <c r="AI584" s="994"/>
      <c r="AJ584" s="994"/>
      <c r="AK584" s="994"/>
      <c r="AL584" s="994"/>
      <c r="AM584" s="994"/>
    </row>
    <row r="585">
      <c r="A585" s="1205"/>
      <c r="B585" s="1205"/>
      <c r="C585" s="1205"/>
      <c r="D585" s="1205"/>
      <c r="E585" s="1205"/>
      <c r="F585" s="1205"/>
      <c r="G585" s="1205"/>
      <c r="H585" s="1205"/>
      <c r="I585" s="1205"/>
      <c r="J585" s="1205"/>
      <c r="K585" s="1205"/>
      <c r="L585" s="1205"/>
      <c r="M585" s="1208">
        <f t="shared" si="3"/>
        <v>0</v>
      </c>
      <c r="N585" s="1205"/>
      <c r="O585" s="1205"/>
      <c r="P585" s="994"/>
      <c r="Q585" s="994"/>
      <c r="R585" s="994"/>
      <c r="S585" s="994"/>
      <c r="T585" s="1205"/>
      <c r="U585" s="1205"/>
      <c r="V585" s="1205"/>
      <c r="W585" s="1205"/>
      <c r="X585" s="1205"/>
      <c r="Y585" s="1205"/>
      <c r="Z585" s="1205"/>
      <c r="AA585" s="1205"/>
      <c r="AB585" s="1205"/>
      <c r="AC585" s="1205"/>
      <c r="AD585" s="1205"/>
      <c r="AE585" s="1205"/>
      <c r="AF585" s="1208">
        <f t="shared" si="6"/>
        <v>0</v>
      </c>
      <c r="AG585" s="1205"/>
      <c r="AH585" s="1205"/>
      <c r="AI585" s="994"/>
      <c r="AJ585" s="994"/>
      <c r="AK585" s="994"/>
      <c r="AL585" s="994"/>
      <c r="AM585" s="994"/>
    </row>
    <row r="586">
      <c r="A586" s="1205"/>
      <c r="B586" s="1205"/>
      <c r="C586" s="1205"/>
      <c r="D586" s="1205"/>
      <c r="E586" s="1205"/>
      <c r="F586" s="1205"/>
      <c r="G586" s="1205"/>
      <c r="H586" s="1205"/>
      <c r="I586" s="1205"/>
      <c r="J586" s="1205"/>
      <c r="K586" s="1205"/>
      <c r="L586" s="1205"/>
      <c r="M586" s="1208">
        <f t="shared" si="3"/>
        <v>0</v>
      </c>
      <c r="N586" s="1205"/>
      <c r="O586" s="1205"/>
      <c r="P586" s="994"/>
      <c r="Q586" s="994"/>
      <c r="R586" s="994"/>
      <c r="S586" s="994"/>
      <c r="T586" s="1205"/>
      <c r="U586" s="1205"/>
      <c r="V586" s="1205"/>
      <c r="W586" s="1205"/>
      <c r="X586" s="1205"/>
      <c r="Y586" s="1205"/>
      <c r="Z586" s="1205"/>
      <c r="AA586" s="1205"/>
      <c r="AB586" s="1205"/>
      <c r="AC586" s="1205"/>
      <c r="AD586" s="1205"/>
      <c r="AE586" s="1205"/>
      <c r="AF586" s="1208">
        <f t="shared" si="6"/>
        <v>0</v>
      </c>
      <c r="AG586" s="1205"/>
      <c r="AH586" s="1205"/>
      <c r="AI586" s="994"/>
      <c r="AJ586" s="994"/>
      <c r="AK586" s="994"/>
      <c r="AL586" s="994"/>
      <c r="AM586" s="994"/>
    </row>
    <row r="587">
      <c r="A587" s="1205"/>
      <c r="B587" s="1205"/>
      <c r="C587" s="1205"/>
      <c r="D587" s="1205"/>
      <c r="E587" s="1205"/>
      <c r="F587" s="1205"/>
      <c r="G587" s="1205"/>
      <c r="H587" s="1205"/>
      <c r="I587" s="1205"/>
      <c r="J587" s="1205"/>
      <c r="K587" s="1205"/>
      <c r="L587" s="1205"/>
      <c r="M587" s="1208">
        <f t="shared" si="3"/>
        <v>0</v>
      </c>
      <c r="N587" s="1205"/>
      <c r="O587" s="1205"/>
      <c r="P587" s="994"/>
      <c r="Q587" s="994"/>
      <c r="R587" s="994"/>
      <c r="S587" s="994"/>
      <c r="T587" s="1205"/>
      <c r="U587" s="1205"/>
      <c r="V587" s="1205"/>
      <c r="W587" s="1205"/>
      <c r="X587" s="1205"/>
      <c r="Y587" s="1205"/>
      <c r="Z587" s="1205"/>
      <c r="AA587" s="1205"/>
      <c r="AB587" s="1205"/>
      <c r="AC587" s="1205"/>
      <c r="AD587" s="1205"/>
      <c r="AE587" s="1205"/>
      <c r="AF587" s="1208">
        <f t="shared" si="6"/>
        <v>0</v>
      </c>
      <c r="AG587" s="1205"/>
      <c r="AH587" s="1205"/>
      <c r="AI587" s="994"/>
      <c r="AJ587" s="994"/>
      <c r="AK587" s="994"/>
      <c r="AL587" s="994"/>
      <c r="AM587" s="994"/>
    </row>
    <row r="588">
      <c r="A588" s="1205"/>
      <c r="B588" s="1205"/>
      <c r="C588" s="1205"/>
      <c r="D588" s="1205"/>
      <c r="E588" s="1205"/>
      <c r="F588" s="1205"/>
      <c r="G588" s="1205"/>
      <c r="H588" s="1205"/>
      <c r="I588" s="1205"/>
      <c r="J588" s="1205"/>
      <c r="K588" s="1205"/>
      <c r="L588" s="1205"/>
      <c r="M588" s="1208">
        <f t="shared" si="3"/>
        <v>0</v>
      </c>
      <c r="N588" s="1205"/>
      <c r="O588" s="1205"/>
      <c r="P588" s="994"/>
      <c r="Q588" s="994"/>
      <c r="R588" s="994"/>
      <c r="S588" s="994"/>
      <c r="T588" s="1205"/>
      <c r="U588" s="1205"/>
      <c r="V588" s="1205"/>
      <c r="W588" s="1205"/>
      <c r="X588" s="1205"/>
      <c r="Y588" s="1205"/>
      <c r="Z588" s="1205"/>
      <c r="AA588" s="1205"/>
      <c r="AB588" s="1205"/>
      <c r="AC588" s="1205"/>
      <c r="AD588" s="1205"/>
      <c r="AE588" s="1205"/>
      <c r="AF588" s="1208">
        <f t="shared" si="6"/>
        <v>0</v>
      </c>
      <c r="AG588" s="1205"/>
      <c r="AH588" s="1205"/>
      <c r="AI588" s="994"/>
      <c r="AJ588" s="994"/>
      <c r="AK588" s="994"/>
      <c r="AL588" s="994"/>
      <c r="AM588" s="994"/>
    </row>
    <row r="589">
      <c r="A589" s="1205"/>
      <c r="B589" s="1205"/>
      <c r="C589" s="1205"/>
      <c r="D589" s="1205"/>
      <c r="E589" s="1205"/>
      <c r="F589" s="1205"/>
      <c r="G589" s="1205"/>
      <c r="H589" s="1205"/>
      <c r="I589" s="1205"/>
      <c r="J589" s="1205"/>
      <c r="K589" s="1205"/>
      <c r="L589" s="1205"/>
      <c r="M589" s="1208">
        <f t="shared" si="3"/>
        <v>0</v>
      </c>
      <c r="N589" s="1205"/>
      <c r="O589" s="1205"/>
      <c r="P589" s="994"/>
      <c r="Q589" s="994"/>
      <c r="R589" s="994"/>
      <c r="S589" s="994"/>
      <c r="T589" s="1205"/>
      <c r="U589" s="1205"/>
      <c r="V589" s="1205"/>
      <c r="W589" s="1205"/>
      <c r="X589" s="1205"/>
      <c r="Y589" s="1205"/>
      <c r="Z589" s="1205"/>
      <c r="AA589" s="1205"/>
      <c r="AB589" s="1205"/>
      <c r="AC589" s="1205"/>
      <c r="AD589" s="1205"/>
      <c r="AE589" s="1205"/>
      <c r="AF589" s="1208">
        <f t="shared" si="6"/>
        <v>0</v>
      </c>
      <c r="AG589" s="1205"/>
      <c r="AH589" s="1205"/>
      <c r="AI589" s="994"/>
      <c r="AJ589" s="994"/>
      <c r="AK589" s="994"/>
      <c r="AL589" s="994"/>
      <c r="AM589" s="994"/>
    </row>
    <row r="590">
      <c r="A590" s="1205"/>
      <c r="B590" s="1205"/>
      <c r="C590" s="1205"/>
      <c r="D590" s="1205"/>
      <c r="E590" s="1205"/>
      <c r="F590" s="1205"/>
      <c r="G590" s="1205"/>
      <c r="H590" s="1205"/>
      <c r="I590" s="1205"/>
      <c r="J590" s="1205"/>
      <c r="K590" s="1205"/>
      <c r="L590" s="1205"/>
      <c r="M590" s="1208">
        <f t="shared" si="3"/>
        <v>0</v>
      </c>
      <c r="N590" s="1205"/>
      <c r="O590" s="1205"/>
      <c r="P590" s="994"/>
      <c r="Q590" s="994"/>
      <c r="R590" s="994"/>
      <c r="S590" s="994"/>
      <c r="T590" s="1205"/>
      <c r="U590" s="1205"/>
      <c r="V590" s="1205"/>
      <c r="W590" s="1205"/>
      <c r="X590" s="1205"/>
      <c r="Y590" s="1205"/>
      <c r="Z590" s="1205"/>
      <c r="AA590" s="1205"/>
      <c r="AB590" s="1205"/>
      <c r="AC590" s="1205"/>
      <c r="AD590" s="1205"/>
      <c r="AE590" s="1205"/>
      <c r="AF590" s="1208">
        <f t="shared" si="6"/>
        <v>0</v>
      </c>
      <c r="AG590" s="1205"/>
      <c r="AH590" s="1205"/>
      <c r="AI590" s="994"/>
      <c r="AJ590" s="994"/>
      <c r="AK590" s="994"/>
      <c r="AL590" s="994"/>
      <c r="AM590" s="994"/>
    </row>
    <row r="591">
      <c r="A591" s="1205"/>
      <c r="B591" s="1205"/>
      <c r="C591" s="1205"/>
      <c r="D591" s="1205"/>
      <c r="E591" s="1205"/>
      <c r="F591" s="1205"/>
      <c r="G591" s="1205"/>
      <c r="H591" s="1205"/>
      <c r="I591" s="1205"/>
      <c r="J591" s="1205"/>
      <c r="K591" s="1205"/>
      <c r="L591" s="1205"/>
      <c r="M591" s="1208">
        <f t="shared" si="3"/>
        <v>0</v>
      </c>
      <c r="N591" s="1205"/>
      <c r="O591" s="1205"/>
      <c r="P591" s="994"/>
      <c r="Q591" s="994"/>
      <c r="R591" s="994"/>
      <c r="S591" s="994"/>
      <c r="T591" s="1205"/>
      <c r="U591" s="1205"/>
      <c r="V591" s="1205"/>
      <c r="W591" s="1205"/>
      <c r="X591" s="1205"/>
      <c r="Y591" s="1205"/>
      <c r="Z591" s="1205"/>
      <c r="AA591" s="1205"/>
      <c r="AB591" s="1205"/>
      <c r="AC591" s="1205"/>
      <c r="AD591" s="1205"/>
      <c r="AE591" s="1205"/>
      <c r="AF591" s="1208">
        <f t="shared" si="6"/>
        <v>0</v>
      </c>
      <c r="AG591" s="1205"/>
      <c r="AH591" s="1205"/>
      <c r="AI591" s="994"/>
      <c r="AJ591" s="994"/>
      <c r="AK591" s="994"/>
      <c r="AL591" s="994"/>
      <c r="AM591" s="994"/>
    </row>
    <row r="592">
      <c r="A592" s="1205"/>
      <c r="B592" s="1205"/>
      <c r="C592" s="1205"/>
      <c r="D592" s="1205"/>
      <c r="E592" s="1205"/>
      <c r="F592" s="1205"/>
      <c r="G592" s="1205"/>
      <c r="H592" s="1205"/>
      <c r="I592" s="1205"/>
      <c r="J592" s="1205"/>
      <c r="K592" s="1205"/>
      <c r="L592" s="1205"/>
      <c r="M592" s="1208">
        <f t="shared" si="3"/>
        <v>0</v>
      </c>
      <c r="N592" s="1205"/>
      <c r="O592" s="1205"/>
      <c r="P592" s="994"/>
      <c r="Q592" s="994"/>
      <c r="R592" s="994"/>
      <c r="S592" s="994"/>
      <c r="T592" s="1205"/>
      <c r="U592" s="1205"/>
      <c r="V592" s="1205"/>
      <c r="W592" s="1205"/>
      <c r="X592" s="1205"/>
      <c r="Y592" s="1205"/>
      <c r="Z592" s="1205"/>
      <c r="AA592" s="1205"/>
      <c r="AB592" s="1205"/>
      <c r="AC592" s="1205"/>
      <c r="AD592" s="1205"/>
      <c r="AE592" s="1205"/>
      <c r="AF592" s="1208">
        <f t="shared" si="6"/>
        <v>0</v>
      </c>
      <c r="AG592" s="1205"/>
      <c r="AH592" s="1205"/>
      <c r="AI592" s="994"/>
      <c r="AJ592" s="994"/>
      <c r="AK592" s="994"/>
      <c r="AL592" s="994"/>
      <c r="AM592" s="994"/>
    </row>
    <row r="593">
      <c r="A593" s="1205"/>
      <c r="B593" s="1205"/>
      <c r="C593" s="1205"/>
      <c r="D593" s="1205"/>
      <c r="E593" s="1205"/>
      <c r="F593" s="1205"/>
      <c r="G593" s="1205"/>
      <c r="H593" s="1205"/>
      <c r="I593" s="1205"/>
      <c r="J593" s="1205"/>
      <c r="K593" s="1205"/>
      <c r="L593" s="1205"/>
      <c r="M593" s="1208">
        <f t="shared" si="3"/>
        <v>0</v>
      </c>
      <c r="N593" s="1205"/>
      <c r="O593" s="1205"/>
      <c r="P593" s="994"/>
      <c r="Q593" s="994"/>
      <c r="R593" s="994"/>
      <c r="S593" s="994"/>
      <c r="T593" s="1205"/>
      <c r="U593" s="1205"/>
      <c r="V593" s="1205"/>
      <c r="W593" s="1205"/>
      <c r="X593" s="1205"/>
      <c r="Y593" s="1205"/>
      <c r="Z593" s="1205"/>
      <c r="AA593" s="1205"/>
      <c r="AB593" s="1205"/>
      <c r="AC593" s="1205"/>
      <c r="AD593" s="1205"/>
      <c r="AE593" s="1205"/>
      <c r="AF593" s="1208">
        <f t="shared" si="6"/>
        <v>0</v>
      </c>
      <c r="AG593" s="1205"/>
      <c r="AH593" s="1205"/>
      <c r="AI593" s="994"/>
      <c r="AJ593" s="994"/>
      <c r="AK593" s="994"/>
      <c r="AL593" s="994"/>
      <c r="AM593" s="994"/>
    </row>
    <row r="594">
      <c r="A594" s="1205"/>
      <c r="B594" s="1205"/>
      <c r="C594" s="1205"/>
      <c r="D594" s="1205"/>
      <c r="E594" s="1205"/>
      <c r="F594" s="1205"/>
      <c r="G594" s="1205"/>
      <c r="H594" s="1205"/>
      <c r="I594" s="1205"/>
      <c r="J594" s="1205"/>
      <c r="K594" s="1205"/>
      <c r="L594" s="1205"/>
      <c r="M594" s="1208">
        <f t="shared" si="3"/>
        <v>0</v>
      </c>
      <c r="N594" s="1205"/>
      <c r="O594" s="1205"/>
      <c r="P594" s="994"/>
      <c r="Q594" s="994"/>
      <c r="R594" s="994"/>
      <c r="S594" s="994"/>
      <c r="T594" s="1205"/>
      <c r="U594" s="1205"/>
      <c r="V594" s="1205"/>
      <c r="W594" s="1205"/>
      <c r="X594" s="1205"/>
      <c r="Y594" s="1205"/>
      <c r="Z594" s="1205"/>
      <c r="AA594" s="1205"/>
      <c r="AB594" s="1205"/>
      <c r="AC594" s="1205"/>
      <c r="AD594" s="1205"/>
      <c r="AE594" s="1205"/>
      <c r="AF594" s="1208">
        <f t="shared" si="6"/>
        <v>0</v>
      </c>
      <c r="AG594" s="1205"/>
      <c r="AH594" s="1205"/>
      <c r="AI594" s="994"/>
      <c r="AJ594" s="994"/>
      <c r="AK594" s="994"/>
      <c r="AL594" s="994"/>
      <c r="AM594" s="994"/>
    </row>
    <row r="595">
      <c r="A595" s="1205"/>
      <c r="B595" s="1205"/>
      <c r="C595" s="1205"/>
      <c r="D595" s="1205"/>
      <c r="E595" s="1205"/>
      <c r="F595" s="1205"/>
      <c r="G595" s="1205"/>
      <c r="H595" s="1205"/>
      <c r="I595" s="1205"/>
      <c r="J595" s="1205"/>
      <c r="K595" s="1205"/>
      <c r="L595" s="1205"/>
      <c r="M595" s="1208">
        <f t="shared" si="3"/>
        <v>0</v>
      </c>
      <c r="N595" s="1205"/>
      <c r="O595" s="1205"/>
      <c r="P595" s="994"/>
      <c r="Q595" s="994"/>
      <c r="R595" s="994"/>
      <c r="S595" s="994"/>
      <c r="T595" s="1205"/>
      <c r="U595" s="1205"/>
      <c r="V595" s="1205"/>
      <c r="W595" s="1205"/>
      <c r="X595" s="1205"/>
      <c r="Y595" s="1205"/>
      <c r="Z595" s="1205"/>
      <c r="AA595" s="1205"/>
      <c r="AB595" s="1205"/>
      <c r="AC595" s="1205"/>
      <c r="AD595" s="1205"/>
      <c r="AE595" s="1205"/>
      <c r="AF595" s="1208">
        <f t="shared" si="6"/>
        <v>0</v>
      </c>
      <c r="AG595" s="1205"/>
      <c r="AH595" s="1205"/>
      <c r="AI595" s="994"/>
      <c r="AJ595" s="994"/>
      <c r="AK595" s="994"/>
      <c r="AL595" s="994"/>
      <c r="AM595" s="994"/>
    </row>
    <row r="596">
      <c r="A596" s="1205"/>
      <c r="B596" s="1205"/>
      <c r="C596" s="1205"/>
      <c r="D596" s="1205"/>
      <c r="E596" s="1205"/>
      <c r="F596" s="1205"/>
      <c r="G596" s="1205"/>
      <c r="H596" s="1205"/>
      <c r="I596" s="1205"/>
      <c r="J596" s="1205"/>
      <c r="K596" s="1205"/>
      <c r="L596" s="1205"/>
      <c r="M596" s="1208">
        <f t="shared" si="3"/>
        <v>0</v>
      </c>
      <c r="N596" s="1205"/>
      <c r="O596" s="1205"/>
      <c r="P596" s="994"/>
      <c r="Q596" s="994"/>
      <c r="R596" s="994"/>
      <c r="S596" s="994"/>
      <c r="T596" s="1205"/>
      <c r="U596" s="1205"/>
      <c r="V596" s="1205"/>
      <c r="W596" s="1205"/>
      <c r="X596" s="1205"/>
      <c r="Y596" s="1205"/>
      <c r="Z596" s="1205"/>
      <c r="AA596" s="1205"/>
      <c r="AB596" s="1205"/>
      <c r="AC596" s="1205"/>
      <c r="AD596" s="1205"/>
      <c r="AE596" s="1205"/>
      <c r="AF596" s="1208">
        <f t="shared" si="6"/>
        <v>0</v>
      </c>
      <c r="AG596" s="1205"/>
      <c r="AH596" s="1205"/>
      <c r="AI596" s="994"/>
      <c r="AJ596" s="994"/>
      <c r="AK596" s="994"/>
      <c r="AL596" s="994"/>
      <c r="AM596" s="994"/>
    </row>
    <row r="597">
      <c r="A597" s="1205"/>
      <c r="B597" s="1205"/>
      <c r="C597" s="1205"/>
      <c r="D597" s="1205"/>
      <c r="E597" s="1205"/>
      <c r="F597" s="1205"/>
      <c r="G597" s="1205"/>
      <c r="H597" s="1205"/>
      <c r="I597" s="1205"/>
      <c r="J597" s="1205"/>
      <c r="K597" s="1205"/>
      <c r="L597" s="1205"/>
      <c r="M597" s="1208">
        <f t="shared" si="3"/>
        <v>0</v>
      </c>
      <c r="N597" s="1205"/>
      <c r="O597" s="1205"/>
      <c r="P597" s="994"/>
      <c r="Q597" s="994"/>
      <c r="R597" s="994"/>
      <c r="S597" s="994"/>
      <c r="T597" s="1205"/>
      <c r="U597" s="1205"/>
      <c r="V597" s="1205"/>
      <c r="W597" s="1205"/>
      <c r="X597" s="1205"/>
      <c r="Y597" s="1205"/>
      <c r="Z597" s="1205"/>
      <c r="AA597" s="1205"/>
      <c r="AB597" s="1205"/>
      <c r="AC597" s="1205"/>
      <c r="AD597" s="1205"/>
      <c r="AE597" s="1205"/>
      <c r="AF597" s="1208">
        <f t="shared" si="6"/>
        <v>0</v>
      </c>
      <c r="AG597" s="1205"/>
      <c r="AH597" s="1205"/>
      <c r="AI597" s="994"/>
      <c r="AJ597" s="994"/>
      <c r="AK597" s="994"/>
      <c r="AL597" s="994"/>
      <c r="AM597" s="994"/>
    </row>
    <row r="598">
      <c r="A598" s="1205"/>
      <c r="B598" s="1205"/>
      <c r="C598" s="1205"/>
      <c r="D598" s="1205"/>
      <c r="E598" s="1205"/>
      <c r="F598" s="1205"/>
      <c r="G598" s="1205"/>
      <c r="H598" s="1205"/>
      <c r="I598" s="1205"/>
      <c r="J598" s="1205"/>
      <c r="K598" s="1205"/>
      <c r="L598" s="1205"/>
      <c r="M598" s="1208">
        <f t="shared" si="3"/>
        <v>0</v>
      </c>
      <c r="N598" s="1205"/>
      <c r="O598" s="1205"/>
      <c r="P598" s="994"/>
      <c r="Q598" s="994"/>
      <c r="R598" s="994"/>
      <c r="S598" s="994"/>
      <c r="T598" s="1205"/>
      <c r="U598" s="1205"/>
      <c r="V598" s="1205"/>
      <c r="W598" s="1205"/>
      <c r="X598" s="1205"/>
      <c r="Y598" s="1205"/>
      <c r="Z598" s="1205"/>
      <c r="AA598" s="1205"/>
      <c r="AB598" s="1205"/>
      <c r="AC598" s="1205"/>
      <c r="AD598" s="1205"/>
      <c r="AE598" s="1205"/>
      <c r="AF598" s="1208">
        <f t="shared" si="6"/>
        <v>0</v>
      </c>
      <c r="AG598" s="1205"/>
      <c r="AH598" s="1205"/>
      <c r="AI598" s="994"/>
      <c r="AJ598" s="994"/>
      <c r="AK598" s="994"/>
      <c r="AL598" s="994"/>
      <c r="AM598" s="994"/>
    </row>
    <row r="599">
      <c r="A599" s="1205"/>
      <c r="B599" s="1205"/>
      <c r="C599" s="1205"/>
      <c r="D599" s="1205"/>
      <c r="E599" s="1205"/>
      <c r="F599" s="1205"/>
      <c r="G599" s="1205"/>
      <c r="H599" s="1205"/>
      <c r="I599" s="1205"/>
      <c r="J599" s="1205"/>
      <c r="K599" s="1205"/>
      <c r="L599" s="1205"/>
      <c r="M599" s="1208">
        <f t="shared" si="3"/>
        <v>0</v>
      </c>
      <c r="N599" s="1205"/>
      <c r="O599" s="1205"/>
      <c r="P599" s="994"/>
      <c r="Q599" s="994"/>
      <c r="R599" s="994"/>
      <c r="S599" s="994"/>
      <c r="T599" s="1205"/>
      <c r="U599" s="1205"/>
      <c r="V599" s="1205"/>
      <c r="W599" s="1205"/>
      <c r="X599" s="1205"/>
      <c r="Y599" s="1205"/>
      <c r="Z599" s="1205"/>
      <c r="AA599" s="1205"/>
      <c r="AB599" s="1205"/>
      <c r="AC599" s="1205"/>
      <c r="AD599" s="1205"/>
      <c r="AE599" s="1205"/>
      <c r="AF599" s="1208">
        <f t="shared" si="6"/>
        <v>0</v>
      </c>
      <c r="AG599" s="1205"/>
      <c r="AH599" s="1205"/>
      <c r="AI599" s="994"/>
      <c r="AJ599" s="994"/>
      <c r="AK599" s="994"/>
      <c r="AL599" s="994"/>
      <c r="AM599" s="994"/>
    </row>
    <row r="600">
      <c r="A600" s="1205"/>
      <c r="B600" s="1205"/>
      <c r="C600" s="1205"/>
      <c r="D600" s="1205"/>
      <c r="E600" s="1205"/>
      <c r="F600" s="1205"/>
      <c r="G600" s="1205"/>
      <c r="H600" s="1205"/>
      <c r="I600" s="1205"/>
      <c r="J600" s="1205"/>
      <c r="K600" s="1205"/>
      <c r="L600" s="1205"/>
      <c r="M600" s="1208">
        <f t="shared" si="3"/>
        <v>0</v>
      </c>
      <c r="N600" s="1205"/>
      <c r="O600" s="1205"/>
      <c r="P600" s="994"/>
      <c r="Q600" s="994"/>
      <c r="R600" s="994"/>
      <c r="S600" s="994"/>
      <c r="T600" s="1205"/>
      <c r="U600" s="1205"/>
      <c r="V600" s="1205"/>
      <c r="W600" s="1205"/>
      <c r="X600" s="1205"/>
      <c r="Y600" s="1205"/>
      <c r="Z600" s="1205"/>
      <c r="AA600" s="1205"/>
      <c r="AB600" s="1205"/>
      <c r="AC600" s="1205"/>
      <c r="AD600" s="1205"/>
      <c r="AE600" s="1205"/>
      <c r="AF600" s="1208">
        <f t="shared" si="6"/>
        <v>0</v>
      </c>
      <c r="AG600" s="1205"/>
      <c r="AH600" s="1205"/>
      <c r="AI600" s="994"/>
      <c r="AJ600" s="994"/>
      <c r="AK600" s="994"/>
      <c r="AL600" s="994"/>
      <c r="AM600" s="994"/>
    </row>
    <row r="601">
      <c r="A601" s="1205"/>
      <c r="B601" s="1205"/>
      <c r="C601" s="1205"/>
      <c r="D601" s="1205"/>
      <c r="E601" s="1205"/>
      <c r="F601" s="1205"/>
      <c r="G601" s="1205"/>
      <c r="H601" s="1205"/>
      <c r="I601" s="1205"/>
      <c r="J601" s="1205"/>
      <c r="K601" s="1205"/>
      <c r="L601" s="1205"/>
      <c r="M601" s="1208">
        <f t="shared" si="3"/>
        <v>0</v>
      </c>
      <c r="N601" s="1205"/>
      <c r="O601" s="1205"/>
      <c r="P601" s="994"/>
      <c r="Q601" s="994"/>
      <c r="R601" s="994"/>
      <c r="S601" s="994"/>
      <c r="T601" s="1205"/>
      <c r="U601" s="1205"/>
      <c r="V601" s="1205"/>
      <c r="W601" s="1205"/>
      <c r="X601" s="1205"/>
      <c r="Y601" s="1205"/>
      <c r="Z601" s="1205"/>
      <c r="AA601" s="1205"/>
      <c r="AB601" s="1205"/>
      <c r="AC601" s="1205"/>
      <c r="AD601" s="1205"/>
      <c r="AE601" s="1205"/>
      <c r="AF601" s="1208">
        <f t="shared" si="6"/>
        <v>0</v>
      </c>
      <c r="AG601" s="1205"/>
      <c r="AH601" s="1205"/>
      <c r="AI601" s="994"/>
      <c r="AJ601" s="994"/>
      <c r="AK601" s="994"/>
      <c r="AL601" s="994"/>
      <c r="AM601" s="994"/>
    </row>
    <row r="602">
      <c r="A602" s="1205"/>
      <c r="B602" s="1205"/>
      <c r="C602" s="1205"/>
      <c r="D602" s="1205"/>
      <c r="E602" s="1205"/>
      <c r="F602" s="1205"/>
      <c r="G602" s="1205"/>
      <c r="H602" s="1205"/>
      <c r="I602" s="1205"/>
      <c r="J602" s="1205"/>
      <c r="K602" s="1205"/>
      <c r="L602" s="1205"/>
      <c r="M602" s="1208">
        <f t="shared" si="3"/>
        <v>0</v>
      </c>
      <c r="N602" s="1205"/>
      <c r="O602" s="1205"/>
      <c r="P602" s="994"/>
      <c r="Q602" s="994"/>
      <c r="R602" s="994"/>
      <c r="S602" s="994"/>
      <c r="T602" s="1205"/>
      <c r="U602" s="1205"/>
      <c r="V602" s="1205"/>
      <c r="W602" s="1205"/>
      <c r="X602" s="1205"/>
      <c r="Y602" s="1205"/>
      <c r="Z602" s="1205"/>
      <c r="AA602" s="1205"/>
      <c r="AB602" s="1205"/>
      <c r="AC602" s="1205"/>
      <c r="AD602" s="1205"/>
      <c r="AE602" s="1205"/>
      <c r="AF602" s="1208">
        <f t="shared" si="6"/>
        <v>0</v>
      </c>
      <c r="AG602" s="1205"/>
      <c r="AH602" s="1205"/>
      <c r="AI602" s="994"/>
      <c r="AJ602" s="994"/>
      <c r="AK602" s="994"/>
      <c r="AL602" s="994"/>
      <c r="AM602" s="994"/>
    </row>
    <row r="603">
      <c r="A603" s="1205"/>
      <c r="B603" s="1205"/>
      <c r="C603" s="1205"/>
      <c r="D603" s="1205"/>
      <c r="E603" s="1205"/>
      <c r="F603" s="1205"/>
      <c r="G603" s="1205"/>
      <c r="H603" s="1205"/>
      <c r="I603" s="1205"/>
      <c r="J603" s="1205"/>
      <c r="K603" s="1205"/>
      <c r="L603" s="1205"/>
      <c r="M603" s="1208">
        <f t="shared" si="3"/>
        <v>0</v>
      </c>
      <c r="N603" s="1205"/>
      <c r="O603" s="1205"/>
      <c r="P603" s="994"/>
      <c r="Q603" s="994"/>
      <c r="R603" s="994"/>
      <c r="S603" s="994"/>
      <c r="T603" s="1205"/>
      <c r="U603" s="1205"/>
      <c r="V603" s="1205"/>
      <c r="W603" s="1205"/>
      <c r="X603" s="1205"/>
      <c r="Y603" s="1205"/>
      <c r="Z603" s="1205"/>
      <c r="AA603" s="1205"/>
      <c r="AB603" s="1205"/>
      <c r="AC603" s="1205"/>
      <c r="AD603" s="1205"/>
      <c r="AE603" s="1205"/>
      <c r="AF603" s="1208">
        <f t="shared" si="6"/>
        <v>0</v>
      </c>
      <c r="AG603" s="1205"/>
      <c r="AH603" s="1205"/>
      <c r="AI603" s="994"/>
      <c r="AJ603" s="994"/>
      <c r="AK603" s="994"/>
      <c r="AL603" s="994"/>
      <c r="AM603" s="994"/>
    </row>
    <row r="604">
      <c r="A604" s="1205"/>
      <c r="B604" s="1205"/>
      <c r="C604" s="1205"/>
      <c r="D604" s="1205"/>
      <c r="E604" s="1205"/>
      <c r="F604" s="1205"/>
      <c r="G604" s="1205"/>
      <c r="H604" s="1205"/>
      <c r="I604" s="1205"/>
      <c r="J604" s="1205"/>
      <c r="K604" s="1205"/>
      <c r="L604" s="1205"/>
      <c r="M604" s="1208">
        <f t="shared" si="3"/>
        <v>0</v>
      </c>
      <c r="N604" s="1205"/>
      <c r="O604" s="1205"/>
      <c r="P604" s="994"/>
      <c r="Q604" s="994"/>
      <c r="R604" s="994"/>
      <c r="S604" s="994"/>
      <c r="T604" s="1205"/>
      <c r="U604" s="1205"/>
      <c r="V604" s="1205"/>
      <c r="W604" s="1205"/>
      <c r="X604" s="1205"/>
      <c r="Y604" s="1205"/>
      <c r="Z604" s="1205"/>
      <c r="AA604" s="1205"/>
      <c r="AB604" s="1205"/>
      <c r="AC604" s="1205"/>
      <c r="AD604" s="1205"/>
      <c r="AE604" s="1205"/>
      <c r="AF604" s="1208">
        <f t="shared" si="6"/>
        <v>0</v>
      </c>
      <c r="AG604" s="1205"/>
      <c r="AH604" s="1205"/>
      <c r="AI604" s="994"/>
      <c r="AJ604" s="994"/>
      <c r="AK604" s="994"/>
      <c r="AL604" s="994"/>
      <c r="AM604" s="994"/>
    </row>
    <row r="605">
      <c r="A605" s="1205"/>
      <c r="B605" s="1205"/>
      <c r="C605" s="1205"/>
      <c r="D605" s="1205"/>
      <c r="E605" s="1205"/>
      <c r="F605" s="1205"/>
      <c r="G605" s="1205"/>
      <c r="H605" s="1205"/>
      <c r="I605" s="1205"/>
      <c r="J605" s="1205"/>
      <c r="K605" s="1205"/>
      <c r="L605" s="1205"/>
      <c r="M605" s="1208">
        <f t="shared" si="3"/>
        <v>0</v>
      </c>
      <c r="N605" s="1205"/>
      <c r="O605" s="1205"/>
      <c r="P605" s="994"/>
      <c r="Q605" s="994"/>
      <c r="R605" s="994"/>
      <c r="S605" s="994"/>
      <c r="T605" s="1205"/>
      <c r="U605" s="1205"/>
      <c r="V605" s="1205"/>
      <c r="W605" s="1205"/>
      <c r="X605" s="1205"/>
      <c r="Y605" s="1205"/>
      <c r="Z605" s="1205"/>
      <c r="AA605" s="1205"/>
      <c r="AB605" s="1205"/>
      <c r="AC605" s="1205"/>
      <c r="AD605" s="1205"/>
      <c r="AE605" s="1205"/>
      <c r="AF605" s="1208">
        <f t="shared" si="6"/>
        <v>0</v>
      </c>
      <c r="AG605" s="1205"/>
      <c r="AH605" s="1205"/>
      <c r="AI605" s="994"/>
      <c r="AJ605" s="994"/>
      <c r="AK605" s="994"/>
      <c r="AL605" s="994"/>
      <c r="AM605" s="994"/>
    </row>
    <row r="606">
      <c r="A606" s="1205"/>
      <c r="B606" s="1205"/>
      <c r="C606" s="1205"/>
      <c r="D606" s="1205"/>
      <c r="E606" s="1205"/>
      <c r="F606" s="1205"/>
      <c r="G606" s="1205"/>
      <c r="H606" s="1205"/>
      <c r="I606" s="1205"/>
      <c r="J606" s="1205"/>
      <c r="K606" s="1205"/>
      <c r="L606" s="1205"/>
      <c r="M606" s="1208">
        <f t="shared" si="3"/>
        <v>0</v>
      </c>
      <c r="N606" s="1205"/>
      <c r="O606" s="1205"/>
      <c r="P606" s="994"/>
      <c r="Q606" s="994"/>
      <c r="R606" s="994"/>
      <c r="S606" s="994"/>
      <c r="T606" s="1205"/>
      <c r="U606" s="1205"/>
      <c r="V606" s="1205"/>
      <c r="W606" s="1205"/>
      <c r="X606" s="1205"/>
      <c r="Y606" s="1205"/>
      <c r="Z606" s="1205"/>
      <c r="AA606" s="1205"/>
      <c r="AB606" s="1205"/>
      <c r="AC606" s="1205"/>
      <c r="AD606" s="1205"/>
      <c r="AE606" s="1205"/>
      <c r="AF606" s="1208">
        <f t="shared" si="6"/>
        <v>0</v>
      </c>
      <c r="AG606" s="1205"/>
      <c r="AH606" s="1205"/>
      <c r="AI606" s="994"/>
      <c r="AJ606" s="994"/>
      <c r="AK606" s="994"/>
      <c r="AL606" s="994"/>
      <c r="AM606" s="994"/>
    </row>
    <row r="607">
      <c r="A607" s="1205"/>
      <c r="B607" s="1205"/>
      <c r="C607" s="1205"/>
      <c r="D607" s="1205"/>
      <c r="E607" s="1205"/>
      <c r="F607" s="1205"/>
      <c r="G607" s="1205"/>
      <c r="H607" s="1205"/>
      <c r="I607" s="1205"/>
      <c r="J607" s="1205"/>
      <c r="K607" s="1205"/>
      <c r="L607" s="1205"/>
      <c r="M607" s="1208">
        <f t="shared" si="3"/>
        <v>0</v>
      </c>
      <c r="N607" s="1205"/>
      <c r="O607" s="1205"/>
      <c r="P607" s="994"/>
      <c r="Q607" s="994"/>
      <c r="R607" s="994"/>
      <c r="S607" s="994"/>
      <c r="T607" s="1205"/>
      <c r="U607" s="1205"/>
      <c r="V607" s="1205"/>
      <c r="W607" s="1205"/>
      <c r="X607" s="1205"/>
      <c r="Y607" s="1205"/>
      <c r="Z607" s="1205"/>
      <c r="AA607" s="1205"/>
      <c r="AB607" s="1205"/>
      <c r="AC607" s="1205"/>
      <c r="AD607" s="1205"/>
      <c r="AE607" s="1205"/>
      <c r="AF607" s="1208">
        <f t="shared" si="6"/>
        <v>0</v>
      </c>
      <c r="AG607" s="1205"/>
      <c r="AH607" s="1205"/>
      <c r="AI607" s="994"/>
      <c r="AJ607" s="994"/>
      <c r="AK607" s="994"/>
      <c r="AL607" s="994"/>
      <c r="AM607" s="994"/>
    </row>
    <row r="608">
      <c r="A608" s="1205"/>
      <c r="B608" s="1205"/>
      <c r="C608" s="1205"/>
      <c r="D608" s="1205"/>
      <c r="E608" s="1205"/>
      <c r="F608" s="1205"/>
      <c r="G608" s="1205"/>
      <c r="H608" s="1205"/>
      <c r="I608" s="1205"/>
      <c r="J608" s="1205"/>
      <c r="K608" s="1205"/>
      <c r="L608" s="1205"/>
      <c r="M608" s="1208">
        <f t="shared" si="3"/>
        <v>0</v>
      </c>
      <c r="N608" s="1205"/>
      <c r="O608" s="1205"/>
      <c r="P608" s="994"/>
      <c r="Q608" s="994"/>
      <c r="R608" s="994"/>
      <c r="S608" s="994"/>
      <c r="T608" s="1205"/>
      <c r="U608" s="1205"/>
      <c r="V608" s="1205"/>
      <c r="W608" s="1205"/>
      <c r="X608" s="1205"/>
      <c r="Y608" s="1205"/>
      <c r="Z608" s="1205"/>
      <c r="AA608" s="1205"/>
      <c r="AB608" s="1205"/>
      <c r="AC608" s="1205"/>
      <c r="AD608" s="1205"/>
      <c r="AE608" s="1205"/>
      <c r="AF608" s="1208">
        <f t="shared" si="6"/>
        <v>0</v>
      </c>
      <c r="AG608" s="1205"/>
      <c r="AH608" s="1205"/>
      <c r="AI608" s="994"/>
      <c r="AJ608" s="994"/>
      <c r="AK608" s="994"/>
      <c r="AL608" s="994"/>
      <c r="AM608" s="994"/>
    </row>
    <row r="609">
      <c r="A609" s="1205"/>
      <c r="B609" s="1205"/>
      <c r="C609" s="1205"/>
      <c r="D609" s="1205"/>
      <c r="E609" s="1205"/>
      <c r="F609" s="1205"/>
      <c r="G609" s="1205"/>
      <c r="H609" s="1205"/>
      <c r="I609" s="1205"/>
      <c r="J609" s="1205"/>
      <c r="K609" s="1205"/>
      <c r="L609" s="1205"/>
      <c r="M609" s="1208">
        <f t="shared" si="3"/>
        <v>0</v>
      </c>
      <c r="N609" s="1205"/>
      <c r="O609" s="1205"/>
      <c r="P609" s="994"/>
      <c r="Q609" s="994"/>
      <c r="R609" s="994"/>
      <c r="S609" s="994"/>
      <c r="T609" s="1205"/>
      <c r="U609" s="1205"/>
      <c r="V609" s="1205"/>
      <c r="W609" s="1205"/>
      <c r="X609" s="1205"/>
      <c r="Y609" s="1205"/>
      <c r="Z609" s="1205"/>
      <c r="AA609" s="1205"/>
      <c r="AB609" s="1205"/>
      <c r="AC609" s="1205"/>
      <c r="AD609" s="1205"/>
      <c r="AE609" s="1205"/>
      <c r="AF609" s="1208">
        <f t="shared" si="6"/>
        <v>0</v>
      </c>
      <c r="AG609" s="1205"/>
      <c r="AH609" s="1205"/>
      <c r="AI609" s="994"/>
      <c r="AJ609" s="994"/>
      <c r="AK609" s="994"/>
      <c r="AL609" s="994"/>
      <c r="AM609" s="994"/>
    </row>
    <row r="610">
      <c r="A610" s="1205"/>
      <c r="B610" s="1205"/>
      <c r="C610" s="1205"/>
      <c r="D610" s="1205"/>
      <c r="E610" s="1205"/>
      <c r="F610" s="1205"/>
      <c r="G610" s="1205"/>
      <c r="H610" s="1205"/>
      <c r="I610" s="1205"/>
      <c r="J610" s="1205"/>
      <c r="K610" s="1205"/>
      <c r="L610" s="1205"/>
      <c r="M610" s="1208">
        <f t="shared" si="3"/>
        <v>0</v>
      </c>
      <c r="N610" s="1205"/>
      <c r="O610" s="1205"/>
      <c r="P610" s="994"/>
      <c r="Q610" s="994"/>
      <c r="R610" s="994"/>
      <c r="S610" s="994"/>
      <c r="T610" s="1205"/>
      <c r="U610" s="1205"/>
      <c r="V610" s="1205"/>
      <c r="W610" s="1205"/>
      <c r="X610" s="1205"/>
      <c r="Y610" s="1205"/>
      <c r="Z610" s="1205"/>
      <c r="AA610" s="1205"/>
      <c r="AB610" s="1205"/>
      <c r="AC610" s="1205"/>
      <c r="AD610" s="1205"/>
      <c r="AE610" s="1205"/>
      <c r="AF610" s="1208">
        <f t="shared" si="6"/>
        <v>0</v>
      </c>
      <c r="AG610" s="1205"/>
      <c r="AH610" s="1205"/>
      <c r="AI610" s="994"/>
      <c r="AJ610" s="994"/>
      <c r="AK610" s="994"/>
      <c r="AL610" s="994"/>
      <c r="AM610" s="994"/>
    </row>
    <row r="611">
      <c r="A611" s="1205"/>
      <c r="B611" s="1205"/>
      <c r="C611" s="1205"/>
      <c r="D611" s="1205"/>
      <c r="E611" s="1205"/>
      <c r="F611" s="1205"/>
      <c r="G611" s="1205"/>
      <c r="H611" s="1205"/>
      <c r="I611" s="1205"/>
      <c r="J611" s="1205"/>
      <c r="K611" s="1205"/>
      <c r="L611" s="1205"/>
      <c r="M611" s="1208">
        <f t="shared" si="3"/>
        <v>0</v>
      </c>
      <c r="N611" s="1205"/>
      <c r="O611" s="1205"/>
      <c r="P611" s="994"/>
      <c r="Q611" s="994"/>
      <c r="R611" s="994"/>
      <c r="S611" s="994"/>
      <c r="T611" s="1205"/>
      <c r="U611" s="1205"/>
      <c r="V611" s="1205"/>
      <c r="W611" s="1205"/>
      <c r="X611" s="1205"/>
      <c r="Y611" s="1205"/>
      <c r="Z611" s="1205"/>
      <c r="AA611" s="1205"/>
      <c r="AB611" s="1205"/>
      <c r="AC611" s="1205"/>
      <c r="AD611" s="1205"/>
      <c r="AE611" s="1205"/>
      <c r="AF611" s="1208">
        <f t="shared" si="6"/>
        <v>0</v>
      </c>
      <c r="AG611" s="1205"/>
      <c r="AH611" s="1205"/>
      <c r="AI611" s="994"/>
      <c r="AJ611" s="994"/>
      <c r="AK611" s="994"/>
      <c r="AL611" s="994"/>
      <c r="AM611" s="994"/>
    </row>
    <row r="612">
      <c r="A612" s="1205"/>
      <c r="B612" s="1205"/>
      <c r="C612" s="1205"/>
      <c r="D612" s="1205"/>
      <c r="E612" s="1205"/>
      <c r="F612" s="1205"/>
      <c r="G612" s="1205"/>
      <c r="H612" s="1205"/>
      <c r="I612" s="1205"/>
      <c r="J612" s="1205"/>
      <c r="K612" s="1205"/>
      <c r="L612" s="1205"/>
      <c r="M612" s="1208">
        <f t="shared" si="3"/>
        <v>0</v>
      </c>
      <c r="N612" s="1205"/>
      <c r="O612" s="1205"/>
      <c r="P612" s="994"/>
      <c r="Q612" s="994"/>
      <c r="R612" s="994"/>
      <c r="S612" s="994"/>
      <c r="T612" s="1205"/>
      <c r="U612" s="1205"/>
      <c r="V612" s="1205"/>
      <c r="W612" s="1205"/>
      <c r="X612" s="1205"/>
      <c r="Y612" s="1205"/>
      <c r="Z612" s="1205"/>
      <c r="AA612" s="1205"/>
      <c r="AB612" s="1205"/>
      <c r="AC612" s="1205"/>
      <c r="AD612" s="1205"/>
      <c r="AE612" s="1205"/>
      <c r="AF612" s="1208">
        <f t="shared" si="6"/>
        <v>0</v>
      </c>
      <c r="AG612" s="1205"/>
      <c r="AH612" s="1205"/>
      <c r="AI612" s="994"/>
      <c r="AJ612" s="994"/>
      <c r="AK612" s="994"/>
      <c r="AL612" s="994"/>
      <c r="AM612" s="994"/>
    </row>
    <row r="613">
      <c r="A613" s="1205"/>
      <c r="B613" s="1205"/>
      <c r="C613" s="1205"/>
      <c r="D613" s="1205"/>
      <c r="E613" s="1205"/>
      <c r="F613" s="1205"/>
      <c r="G613" s="1205"/>
      <c r="H613" s="1205"/>
      <c r="I613" s="1205"/>
      <c r="J613" s="1205"/>
      <c r="K613" s="1205"/>
      <c r="L613" s="1205"/>
      <c r="M613" s="1208">
        <f t="shared" si="3"/>
        <v>0</v>
      </c>
      <c r="N613" s="1205"/>
      <c r="O613" s="1205"/>
      <c r="P613" s="994"/>
      <c r="Q613" s="994"/>
      <c r="R613" s="994"/>
      <c r="S613" s="994"/>
      <c r="T613" s="1205"/>
      <c r="U613" s="1205"/>
      <c r="V613" s="1205"/>
      <c r="W613" s="1205"/>
      <c r="X613" s="1205"/>
      <c r="Y613" s="1205"/>
      <c r="Z613" s="1205"/>
      <c r="AA613" s="1205"/>
      <c r="AB613" s="1205"/>
      <c r="AC613" s="1205"/>
      <c r="AD613" s="1205"/>
      <c r="AE613" s="1205"/>
      <c r="AF613" s="1208">
        <f t="shared" si="6"/>
        <v>0</v>
      </c>
      <c r="AG613" s="1205"/>
      <c r="AH613" s="1205"/>
      <c r="AI613" s="994"/>
      <c r="AJ613" s="994"/>
      <c r="AK613" s="994"/>
      <c r="AL613" s="994"/>
      <c r="AM613" s="994"/>
    </row>
    <row r="614">
      <c r="A614" s="1205"/>
      <c r="B614" s="1205"/>
      <c r="C614" s="1205"/>
      <c r="D614" s="1205"/>
      <c r="E614" s="1205"/>
      <c r="F614" s="1205"/>
      <c r="G614" s="1205"/>
      <c r="H614" s="1205"/>
      <c r="I614" s="1205"/>
      <c r="J614" s="1205"/>
      <c r="K614" s="1205"/>
      <c r="L614" s="1205"/>
      <c r="M614" s="1208">
        <f t="shared" si="3"/>
        <v>0</v>
      </c>
      <c r="N614" s="1205"/>
      <c r="O614" s="1205"/>
      <c r="P614" s="994"/>
      <c r="Q614" s="994"/>
      <c r="R614" s="994"/>
      <c r="S614" s="994"/>
      <c r="T614" s="1205"/>
      <c r="U614" s="1205"/>
      <c r="V614" s="1205"/>
      <c r="W614" s="1205"/>
      <c r="X614" s="1205"/>
      <c r="Y614" s="1205"/>
      <c r="Z614" s="1205"/>
      <c r="AA614" s="1205"/>
      <c r="AB614" s="1205"/>
      <c r="AC614" s="1205"/>
      <c r="AD614" s="1205"/>
      <c r="AE614" s="1205"/>
      <c r="AF614" s="1208">
        <f t="shared" si="6"/>
        <v>0</v>
      </c>
      <c r="AG614" s="1205"/>
      <c r="AH614" s="1205"/>
      <c r="AI614" s="994"/>
      <c r="AJ614" s="994"/>
      <c r="AK614" s="994"/>
      <c r="AL614" s="994"/>
      <c r="AM614" s="994"/>
    </row>
    <row r="615">
      <c r="A615" s="1205"/>
      <c r="B615" s="1205"/>
      <c r="C615" s="1205"/>
      <c r="D615" s="1205"/>
      <c r="E615" s="1205"/>
      <c r="F615" s="1205"/>
      <c r="G615" s="1205"/>
      <c r="H615" s="1205"/>
      <c r="I615" s="1205"/>
      <c r="J615" s="1205"/>
      <c r="K615" s="1205"/>
      <c r="L615" s="1205"/>
      <c r="M615" s="1208">
        <f t="shared" si="3"/>
        <v>0</v>
      </c>
      <c r="N615" s="1205"/>
      <c r="O615" s="1205"/>
      <c r="P615" s="994"/>
      <c r="Q615" s="994"/>
      <c r="R615" s="994"/>
      <c r="S615" s="994"/>
      <c r="T615" s="1205"/>
      <c r="U615" s="1205"/>
      <c r="V615" s="1205"/>
      <c r="W615" s="1205"/>
      <c r="X615" s="1205"/>
      <c r="Y615" s="1205"/>
      <c r="Z615" s="1205"/>
      <c r="AA615" s="1205"/>
      <c r="AB615" s="1205"/>
      <c r="AC615" s="1205"/>
      <c r="AD615" s="1205"/>
      <c r="AE615" s="1205"/>
      <c r="AF615" s="1208">
        <f t="shared" si="6"/>
        <v>0</v>
      </c>
      <c r="AG615" s="1205"/>
      <c r="AH615" s="1205"/>
      <c r="AI615" s="994"/>
      <c r="AJ615" s="994"/>
      <c r="AK615" s="994"/>
      <c r="AL615" s="994"/>
      <c r="AM615" s="994"/>
    </row>
    <row r="616">
      <c r="A616" s="1205"/>
      <c r="B616" s="1205"/>
      <c r="C616" s="1205"/>
      <c r="D616" s="1205"/>
      <c r="E616" s="1205"/>
      <c r="F616" s="1205"/>
      <c r="G616" s="1205"/>
      <c r="H616" s="1205"/>
      <c r="I616" s="1205"/>
      <c r="J616" s="1205"/>
      <c r="K616" s="1205"/>
      <c r="L616" s="1205"/>
      <c r="M616" s="1208">
        <f t="shared" si="3"/>
        <v>0</v>
      </c>
      <c r="N616" s="1205"/>
      <c r="O616" s="1205"/>
      <c r="P616" s="994"/>
      <c r="Q616" s="994"/>
      <c r="R616" s="994"/>
      <c r="S616" s="994"/>
      <c r="T616" s="1205"/>
      <c r="U616" s="1205"/>
      <c r="V616" s="1205"/>
      <c r="W616" s="1205"/>
      <c r="X616" s="1205"/>
      <c r="Y616" s="1205"/>
      <c r="Z616" s="1205"/>
      <c r="AA616" s="1205"/>
      <c r="AB616" s="1205"/>
      <c r="AC616" s="1205"/>
      <c r="AD616" s="1205"/>
      <c r="AE616" s="1205"/>
      <c r="AF616" s="1208">
        <f t="shared" si="6"/>
        <v>0</v>
      </c>
      <c r="AG616" s="1205"/>
      <c r="AH616" s="1205"/>
      <c r="AI616" s="994"/>
      <c r="AJ616" s="994"/>
      <c r="AK616" s="994"/>
      <c r="AL616" s="994"/>
      <c r="AM616" s="994"/>
    </row>
    <row r="617">
      <c r="A617" s="1205"/>
      <c r="B617" s="1205"/>
      <c r="C617" s="1205"/>
      <c r="D617" s="1205"/>
      <c r="E617" s="1205"/>
      <c r="F617" s="1205"/>
      <c r="G617" s="1205"/>
      <c r="H617" s="1205"/>
      <c r="I617" s="1205"/>
      <c r="J617" s="1205"/>
      <c r="K617" s="1205"/>
      <c r="L617" s="1205"/>
      <c r="M617" s="1208">
        <f t="shared" si="3"/>
        <v>0</v>
      </c>
      <c r="N617" s="1205"/>
      <c r="O617" s="1205"/>
      <c r="P617" s="994"/>
      <c r="Q617" s="994"/>
      <c r="R617" s="994"/>
      <c r="S617" s="994"/>
      <c r="T617" s="1205"/>
      <c r="U617" s="1205"/>
      <c r="V617" s="1205"/>
      <c r="W617" s="1205"/>
      <c r="X617" s="1205"/>
      <c r="Y617" s="1205"/>
      <c r="Z617" s="1205"/>
      <c r="AA617" s="1205"/>
      <c r="AB617" s="1205"/>
      <c r="AC617" s="1205"/>
      <c r="AD617" s="1205"/>
      <c r="AE617" s="1205"/>
      <c r="AF617" s="1208">
        <f t="shared" si="6"/>
        <v>0</v>
      </c>
      <c r="AG617" s="1205"/>
      <c r="AH617" s="1205"/>
      <c r="AI617" s="994"/>
      <c r="AJ617" s="994"/>
      <c r="AK617" s="994"/>
      <c r="AL617" s="994"/>
      <c r="AM617" s="994"/>
    </row>
    <row r="618">
      <c r="A618" s="1205"/>
      <c r="B618" s="1205"/>
      <c r="C618" s="1205"/>
      <c r="D618" s="1205"/>
      <c r="E618" s="1205"/>
      <c r="F618" s="1205"/>
      <c r="G618" s="1205"/>
      <c r="H618" s="1205"/>
      <c r="I618" s="1205"/>
      <c r="J618" s="1205"/>
      <c r="K618" s="1205"/>
      <c r="L618" s="1205"/>
      <c r="M618" s="1208">
        <f t="shared" si="3"/>
        <v>0</v>
      </c>
      <c r="N618" s="1205"/>
      <c r="O618" s="1205"/>
      <c r="P618" s="994"/>
      <c r="Q618" s="994"/>
      <c r="R618" s="994"/>
      <c r="S618" s="994"/>
      <c r="T618" s="1205"/>
      <c r="U618" s="1205"/>
      <c r="V618" s="1205"/>
      <c r="W618" s="1205"/>
      <c r="X618" s="1205"/>
      <c r="Y618" s="1205"/>
      <c r="Z618" s="1205"/>
      <c r="AA618" s="1205"/>
      <c r="AB618" s="1205"/>
      <c r="AC618" s="1205"/>
      <c r="AD618" s="1205"/>
      <c r="AE618" s="1205"/>
      <c r="AF618" s="1208">
        <f t="shared" si="6"/>
        <v>0</v>
      </c>
      <c r="AG618" s="1205"/>
      <c r="AH618" s="1205"/>
      <c r="AI618" s="994"/>
      <c r="AJ618" s="994"/>
      <c r="AK618" s="994"/>
      <c r="AL618" s="994"/>
      <c r="AM618" s="994"/>
    </row>
    <row r="619">
      <c r="A619" s="1205"/>
      <c r="B619" s="1205"/>
      <c r="C619" s="1205"/>
      <c r="D619" s="1205"/>
      <c r="E619" s="1205"/>
      <c r="F619" s="1205"/>
      <c r="G619" s="1205"/>
      <c r="H619" s="1205"/>
      <c r="I619" s="1205"/>
      <c r="J619" s="1205"/>
      <c r="K619" s="1205"/>
      <c r="L619" s="1205"/>
      <c r="M619" s="1208">
        <f t="shared" si="3"/>
        <v>0</v>
      </c>
      <c r="N619" s="1205"/>
      <c r="O619" s="1205"/>
      <c r="P619" s="994"/>
      <c r="Q619" s="994"/>
      <c r="R619" s="994"/>
      <c r="S619" s="994"/>
      <c r="T619" s="1205"/>
      <c r="U619" s="1205"/>
      <c r="V619" s="1205"/>
      <c r="W619" s="1205"/>
      <c r="X619" s="1205"/>
      <c r="Y619" s="1205"/>
      <c r="Z619" s="1205"/>
      <c r="AA619" s="1205"/>
      <c r="AB619" s="1205"/>
      <c r="AC619" s="1205"/>
      <c r="AD619" s="1205"/>
      <c r="AE619" s="1205"/>
      <c r="AF619" s="1208">
        <f t="shared" si="6"/>
        <v>0</v>
      </c>
      <c r="AG619" s="1205"/>
      <c r="AH619" s="1205"/>
      <c r="AI619" s="994"/>
      <c r="AJ619" s="994"/>
      <c r="AK619" s="994"/>
      <c r="AL619" s="994"/>
      <c r="AM619" s="994"/>
    </row>
    <row r="620">
      <c r="A620" s="1205"/>
      <c r="B620" s="1205"/>
      <c r="C620" s="1205"/>
      <c r="D620" s="1205"/>
      <c r="E620" s="1205"/>
      <c r="F620" s="1205"/>
      <c r="G620" s="1205"/>
      <c r="H620" s="1205"/>
      <c r="I620" s="1205"/>
      <c r="J620" s="1205"/>
      <c r="K620" s="1205"/>
      <c r="L620" s="1205"/>
      <c r="M620" s="1208">
        <f t="shared" si="3"/>
        <v>0</v>
      </c>
      <c r="N620" s="1205"/>
      <c r="O620" s="1205"/>
      <c r="P620" s="994"/>
      <c r="Q620" s="994"/>
      <c r="R620" s="994"/>
      <c r="S620" s="994"/>
      <c r="T620" s="1205"/>
      <c r="U620" s="1205"/>
      <c r="V620" s="1205"/>
      <c r="W620" s="1205"/>
      <c r="X620" s="1205"/>
      <c r="Y620" s="1205"/>
      <c r="Z620" s="1205"/>
      <c r="AA620" s="1205"/>
      <c r="AB620" s="1205"/>
      <c r="AC620" s="1205"/>
      <c r="AD620" s="1205"/>
      <c r="AE620" s="1205"/>
      <c r="AF620" s="1208">
        <f t="shared" si="6"/>
        <v>0</v>
      </c>
      <c r="AG620" s="1205"/>
      <c r="AH620" s="1205"/>
      <c r="AI620" s="994"/>
      <c r="AJ620" s="994"/>
      <c r="AK620" s="994"/>
      <c r="AL620" s="994"/>
      <c r="AM620" s="994"/>
    </row>
    <row r="621">
      <c r="A621" s="1205"/>
      <c r="B621" s="1205"/>
      <c r="C621" s="1205"/>
      <c r="D621" s="1205"/>
      <c r="E621" s="1205"/>
      <c r="F621" s="1205"/>
      <c r="G621" s="1205"/>
      <c r="H621" s="1205"/>
      <c r="I621" s="1205"/>
      <c r="J621" s="1205"/>
      <c r="K621" s="1205"/>
      <c r="L621" s="1205"/>
      <c r="M621" s="1208">
        <f t="shared" si="3"/>
        <v>0</v>
      </c>
      <c r="N621" s="1205"/>
      <c r="O621" s="1205"/>
      <c r="P621" s="994"/>
      <c r="Q621" s="994"/>
      <c r="R621" s="994"/>
      <c r="S621" s="994"/>
      <c r="T621" s="1205"/>
      <c r="U621" s="1205"/>
      <c r="V621" s="1205"/>
      <c r="W621" s="1205"/>
      <c r="X621" s="1205"/>
      <c r="Y621" s="1205"/>
      <c r="Z621" s="1205"/>
      <c r="AA621" s="1205"/>
      <c r="AB621" s="1205"/>
      <c r="AC621" s="1205"/>
      <c r="AD621" s="1205"/>
      <c r="AE621" s="1205"/>
      <c r="AF621" s="1208">
        <f t="shared" si="6"/>
        <v>0</v>
      </c>
      <c r="AG621" s="1205"/>
      <c r="AH621" s="1205"/>
      <c r="AI621" s="994"/>
      <c r="AJ621" s="994"/>
      <c r="AK621" s="994"/>
      <c r="AL621" s="994"/>
      <c r="AM621" s="994"/>
    </row>
    <row r="622">
      <c r="A622" s="1205"/>
      <c r="B622" s="1205"/>
      <c r="C622" s="1205"/>
      <c r="D622" s="1205"/>
      <c r="E622" s="1205"/>
      <c r="F622" s="1205"/>
      <c r="G622" s="1205"/>
      <c r="H622" s="1205"/>
      <c r="I622" s="1205"/>
      <c r="J622" s="1205"/>
      <c r="K622" s="1205"/>
      <c r="L622" s="1205"/>
      <c r="M622" s="1208">
        <f t="shared" si="3"/>
        <v>0</v>
      </c>
      <c r="N622" s="1205"/>
      <c r="O622" s="1205"/>
      <c r="P622" s="994"/>
      <c r="Q622" s="994"/>
      <c r="R622" s="994"/>
      <c r="S622" s="994"/>
      <c r="T622" s="1205"/>
      <c r="U622" s="1205"/>
      <c r="V622" s="1205"/>
      <c r="W622" s="1205"/>
      <c r="X622" s="1205"/>
      <c r="Y622" s="1205"/>
      <c r="Z622" s="1205"/>
      <c r="AA622" s="1205"/>
      <c r="AB622" s="1205"/>
      <c r="AC622" s="1205"/>
      <c r="AD622" s="1205"/>
      <c r="AE622" s="1205"/>
      <c r="AF622" s="1208">
        <f t="shared" si="6"/>
        <v>0</v>
      </c>
      <c r="AG622" s="1205"/>
      <c r="AH622" s="1205"/>
      <c r="AI622" s="994"/>
      <c r="AJ622" s="994"/>
      <c r="AK622" s="994"/>
      <c r="AL622" s="994"/>
      <c r="AM622" s="994"/>
    </row>
    <row r="623">
      <c r="A623" s="1205"/>
      <c r="B623" s="1205"/>
      <c r="C623" s="1205"/>
      <c r="D623" s="1205"/>
      <c r="E623" s="1205"/>
      <c r="F623" s="1205"/>
      <c r="G623" s="1205"/>
      <c r="H623" s="1205"/>
      <c r="I623" s="1205"/>
      <c r="J623" s="1205"/>
      <c r="K623" s="1205"/>
      <c r="L623" s="1205"/>
      <c r="M623" s="1208">
        <f t="shared" si="3"/>
        <v>0</v>
      </c>
      <c r="N623" s="1205"/>
      <c r="O623" s="1205"/>
      <c r="P623" s="994"/>
      <c r="Q623" s="994"/>
      <c r="R623" s="994"/>
      <c r="S623" s="994"/>
      <c r="T623" s="1205"/>
      <c r="U623" s="1205"/>
      <c r="V623" s="1205"/>
      <c r="W623" s="1205"/>
      <c r="X623" s="1205"/>
      <c r="Y623" s="1205"/>
      <c r="Z623" s="1205"/>
      <c r="AA623" s="1205"/>
      <c r="AB623" s="1205"/>
      <c r="AC623" s="1205"/>
      <c r="AD623" s="1205"/>
      <c r="AE623" s="1205"/>
      <c r="AF623" s="1208">
        <f t="shared" si="6"/>
        <v>0</v>
      </c>
      <c r="AG623" s="1205"/>
      <c r="AH623" s="1205"/>
      <c r="AI623" s="994"/>
      <c r="AJ623" s="994"/>
      <c r="AK623" s="994"/>
      <c r="AL623" s="994"/>
      <c r="AM623" s="994"/>
    </row>
    <row r="624">
      <c r="A624" s="1205"/>
      <c r="B624" s="1205"/>
      <c r="C624" s="1205"/>
      <c r="D624" s="1205"/>
      <c r="E624" s="1205"/>
      <c r="F624" s="1205"/>
      <c r="G624" s="1205"/>
      <c r="H624" s="1205"/>
      <c r="I624" s="1205"/>
      <c r="J624" s="1205"/>
      <c r="K624" s="1205"/>
      <c r="L624" s="1205"/>
      <c r="M624" s="1208">
        <f t="shared" si="3"/>
        <v>0</v>
      </c>
      <c r="N624" s="1205"/>
      <c r="O624" s="1205"/>
      <c r="P624" s="994"/>
      <c r="Q624" s="994"/>
      <c r="R624" s="994"/>
      <c r="S624" s="994"/>
      <c r="T624" s="1205"/>
      <c r="U624" s="1205"/>
      <c r="V624" s="1205"/>
      <c r="W624" s="1205"/>
      <c r="X624" s="1205"/>
      <c r="Y624" s="1205"/>
      <c r="Z624" s="1205"/>
      <c r="AA624" s="1205"/>
      <c r="AB624" s="1205"/>
      <c r="AC624" s="1205"/>
      <c r="AD624" s="1205"/>
      <c r="AE624" s="1205"/>
      <c r="AF624" s="1208">
        <f t="shared" si="6"/>
        <v>0</v>
      </c>
      <c r="AG624" s="1205"/>
      <c r="AH624" s="1205"/>
      <c r="AI624" s="994"/>
      <c r="AJ624" s="994"/>
      <c r="AK624" s="994"/>
      <c r="AL624" s="994"/>
      <c r="AM624" s="994"/>
    </row>
    <row r="625">
      <c r="A625" s="1205"/>
      <c r="B625" s="1205"/>
      <c r="C625" s="1205"/>
      <c r="D625" s="1205"/>
      <c r="E625" s="1205"/>
      <c r="F625" s="1205"/>
      <c r="G625" s="1205"/>
      <c r="H625" s="1205"/>
      <c r="I625" s="1205"/>
      <c r="J625" s="1205"/>
      <c r="K625" s="1205"/>
      <c r="L625" s="1205"/>
      <c r="M625" s="1208">
        <f t="shared" si="3"/>
        <v>0</v>
      </c>
      <c r="N625" s="1205"/>
      <c r="O625" s="1205"/>
      <c r="P625" s="994"/>
      <c r="Q625" s="994"/>
      <c r="R625" s="994"/>
      <c r="S625" s="994"/>
      <c r="T625" s="1205"/>
      <c r="U625" s="1205"/>
      <c r="V625" s="1205"/>
      <c r="W625" s="1205"/>
      <c r="X625" s="1205"/>
      <c r="Y625" s="1205"/>
      <c r="Z625" s="1205"/>
      <c r="AA625" s="1205"/>
      <c r="AB625" s="1205"/>
      <c r="AC625" s="1205"/>
      <c r="AD625" s="1205"/>
      <c r="AE625" s="1205"/>
      <c r="AF625" s="1208">
        <f t="shared" si="6"/>
        <v>0</v>
      </c>
      <c r="AG625" s="1205"/>
      <c r="AH625" s="1205"/>
      <c r="AI625" s="994"/>
      <c r="AJ625" s="994"/>
      <c r="AK625" s="994"/>
      <c r="AL625" s="994"/>
      <c r="AM625" s="994"/>
    </row>
    <row r="626">
      <c r="A626" s="1205"/>
      <c r="B626" s="1205"/>
      <c r="C626" s="1205"/>
      <c r="D626" s="1205"/>
      <c r="E626" s="1205"/>
      <c r="F626" s="1205"/>
      <c r="G626" s="1205"/>
      <c r="H626" s="1205"/>
      <c r="I626" s="1205"/>
      <c r="J626" s="1205"/>
      <c r="K626" s="1205"/>
      <c r="L626" s="1205"/>
      <c r="M626" s="1208">
        <f t="shared" si="3"/>
        <v>0</v>
      </c>
      <c r="N626" s="1205"/>
      <c r="O626" s="1205"/>
      <c r="P626" s="994"/>
      <c r="Q626" s="994"/>
      <c r="R626" s="994"/>
      <c r="S626" s="994"/>
      <c r="T626" s="1205"/>
      <c r="U626" s="1205"/>
      <c r="V626" s="1205"/>
      <c r="W626" s="1205"/>
      <c r="X626" s="1205"/>
      <c r="Y626" s="1205"/>
      <c r="Z626" s="1205"/>
      <c r="AA626" s="1205"/>
      <c r="AB626" s="1205"/>
      <c r="AC626" s="1205"/>
      <c r="AD626" s="1205"/>
      <c r="AE626" s="1205"/>
      <c r="AF626" s="1208">
        <f t="shared" si="6"/>
        <v>0</v>
      </c>
      <c r="AG626" s="1205"/>
      <c r="AH626" s="1205"/>
      <c r="AI626" s="994"/>
      <c r="AJ626" s="994"/>
      <c r="AK626" s="994"/>
      <c r="AL626" s="994"/>
      <c r="AM626" s="994"/>
    </row>
    <row r="627">
      <c r="A627" s="1205"/>
      <c r="B627" s="1205"/>
      <c r="C627" s="1205"/>
      <c r="D627" s="1205"/>
      <c r="E627" s="1205"/>
      <c r="F627" s="1205"/>
      <c r="G627" s="1205"/>
      <c r="H627" s="1205"/>
      <c r="I627" s="1205"/>
      <c r="J627" s="1205"/>
      <c r="K627" s="1205"/>
      <c r="L627" s="1205"/>
      <c r="M627" s="1208">
        <f t="shared" si="3"/>
        <v>0</v>
      </c>
      <c r="N627" s="1205"/>
      <c r="O627" s="1205"/>
      <c r="P627" s="994"/>
      <c r="Q627" s="994"/>
      <c r="R627" s="994"/>
      <c r="S627" s="994"/>
      <c r="T627" s="1205"/>
      <c r="U627" s="1205"/>
      <c r="V627" s="1205"/>
      <c r="W627" s="1205"/>
      <c r="X627" s="1205"/>
      <c r="Y627" s="1205"/>
      <c r="Z627" s="1205"/>
      <c r="AA627" s="1205"/>
      <c r="AB627" s="1205"/>
      <c r="AC627" s="1205"/>
      <c r="AD627" s="1205"/>
      <c r="AE627" s="1205"/>
      <c r="AF627" s="1208">
        <f t="shared" si="6"/>
        <v>0</v>
      </c>
      <c r="AG627" s="1205"/>
      <c r="AH627" s="1205"/>
      <c r="AI627" s="994"/>
      <c r="AJ627" s="994"/>
      <c r="AK627" s="994"/>
      <c r="AL627" s="994"/>
      <c r="AM627" s="994"/>
    </row>
    <row r="628">
      <c r="A628" s="1205"/>
      <c r="B628" s="1205"/>
      <c r="C628" s="1205"/>
      <c r="D628" s="1205"/>
      <c r="E628" s="1205"/>
      <c r="F628" s="1205"/>
      <c r="G628" s="1205"/>
      <c r="H628" s="1205"/>
      <c r="I628" s="1205"/>
      <c r="J628" s="1205"/>
      <c r="K628" s="1205"/>
      <c r="L628" s="1205"/>
      <c r="M628" s="1208">
        <f t="shared" si="3"/>
        <v>0</v>
      </c>
      <c r="N628" s="1205"/>
      <c r="O628" s="1205"/>
      <c r="P628" s="994"/>
      <c r="Q628" s="994"/>
      <c r="R628" s="994"/>
      <c r="S628" s="994"/>
      <c r="T628" s="1205"/>
      <c r="U628" s="1205"/>
      <c r="V628" s="1205"/>
      <c r="W628" s="1205"/>
      <c r="X628" s="1205"/>
      <c r="Y628" s="1205"/>
      <c r="Z628" s="1205"/>
      <c r="AA628" s="1205"/>
      <c r="AB628" s="1205"/>
      <c r="AC628" s="1205"/>
      <c r="AD628" s="1205"/>
      <c r="AE628" s="1205"/>
      <c r="AF628" s="1208">
        <f t="shared" si="6"/>
        <v>0</v>
      </c>
      <c r="AG628" s="1205"/>
      <c r="AH628" s="1205"/>
      <c r="AI628" s="994"/>
      <c r="AJ628" s="994"/>
      <c r="AK628" s="994"/>
      <c r="AL628" s="994"/>
      <c r="AM628" s="994"/>
    </row>
    <row r="629">
      <c r="A629" s="1205"/>
      <c r="B629" s="1205"/>
      <c r="C629" s="1205"/>
      <c r="D629" s="1205"/>
      <c r="E629" s="1205"/>
      <c r="F629" s="1205"/>
      <c r="G629" s="1205"/>
      <c r="H629" s="1205"/>
      <c r="I629" s="1205"/>
      <c r="J629" s="1205"/>
      <c r="K629" s="1205"/>
      <c r="L629" s="1205"/>
      <c r="M629" s="1208">
        <f t="shared" si="3"/>
        <v>0</v>
      </c>
      <c r="N629" s="1205"/>
      <c r="O629" s="1205"/>
      <c r="P629" s="994"/>
      <c r="Q629" s="994"/>
      <c r="R629" s="994"/>
      <c r="S629" s="994"/>
      <c r="T629" s="1205"/>
      <c r="U629" s="1205"/>
      <c r="V629" s="1205"/>
      <c r="W629" s="1205"/>
      <c r="X629" s="1205"/>
      <c r="Y629" s="1205"/>
      <c r="Z629" s="1205"/>
      <c r="AA629" s="1205"/>
      <c r="AB629" s="1205"/>
      <c r="AC629" s="1205"/>
      <c r="AD629" s="1205"/>
      <c r="AE629" s="1205"/>
      <c r="AF629" s="1208">
        <f t="shared" si="6"/>
        <v>0</v>
      </c>
      <c r="AG629" s="1205"/>
      <c r="AH629" s="1205"/>
      <c r="AI629" s="994"/>
      <c r="AJ629" s="994"/>
      <c r="AK629" s="994"/>
      <c r="AL629" s="994"/>
      <c r="AM629" s="994"/>
    </row>
    <row r="630">
      <c r="A630" s="1205"/>
      <c r="B630" s="1205"/>
      <c r="C630" s="1205"/>
      <c r="D630" s="1205"/>
      <c r="E630" s="1205"/>
      <c r="F630" s="1205"/>
      <c r="G630" s="1205"/>
      <c r="H630" s="1205"/>
      <c r="I630" s="1205"/>
      <c r="J630" s="1205"/>
      <c r="K630" s="1205"/>
      <c r="L630" s="1205"/>
      <c r="M630" s="1208">
        <f t="shared" si="3"/>
        <v>0</v>
      </c>
      <c r="N630" s="1205"/>
      <c r="O630" s="1205"/>
      <c r="P630" s="994"/>
      <c r="Q630" s="994"/>
      <c r="R630" s="994"/>
      <c r="S630" s="994"/>
      <c r="T630" s="1205"/>
      <c r="U630" s="1205"/>
      <c r="V630" s="1205"/>
      <c r="W630" s="1205"/>
      <c r="X630" s="1205"/>
      <c r="Y630" s="1205"/>
      <c r="Z630" s="1205"/>
      <c r="AA630" s="1205"/>
      <c r="AB630" s="1205"/>
      <c r="AC630" s="1205"/>
      <c r="AD630" s="1205"/>
      <c r="AE630" s="1205"/>
      <c r="AF630" s="1208">
        <f t="shared" si="6"/>
        <v>0</v>
      </c>
      <c r="AG630" s="1205"/>
      <c r="AH630" s="1205"/>
      <c r="AI630" s="994"/>
      <c r="AJ630" s="994"/>
      <c r="AK630" s="994"/>
      <c r="AL630" s="994"/>
      <c r="AM630" s="994"/>
    </row>
    <row r="631">
      <c r="A631" s="1205"/>
      <c r="B631" s="1205"/>
      <c r="C631" s="1205"/>
      <c r="D631" s="1205"/>
      <c r="E631" s="1205"/>
      <c r="F631" s="1205"/>
      <c r="G631" s="1205"/>
      <c r="H631" s="1205"/>
      <c r="I631" s="1205"/>
      <c r="J631" s="1205"/>
      <c r="K631" s="1205"/>
      <c r="L631" s="1205"/>
      <c r="M631" s="1208">
        <f t="shared" si="3"/>
        <v>0</v>
      </c>
      <c r="N631" s="1205"/>
      <c r="O631" s="1205"/>
      <c r="P631" s="994"/>
      <c r="Q631" s="994"/>
      <c r="R631" s="994"/>
      <c r="S631" s="994"/>
      <c r="T631" s="1205"/>
      <c r="U631" s="1205"/>
      <c r="V631" s="1205"/>
      <c r="W631" s="1205"/>
      <c r="X631" s="1205"/>
      <c r="Y631" s="1205"/>
      <c r="Z631" s="1205"/>
      <c r="AA631" s="1205"/>
      <c r="AB631" s="1205"/>
      <c r="AC631" s="1205"/>
      <c r="AD631" s="1205"/>
      <c r="AE631" s="1205"/>
      <c r="AF631" s="1208">
        <f t="shared" si="6"/>
        <v>0</v>
      </c>
      <c r="AG631" s="1205"/>
      <c r="AH631" s="1205"/>
      <c r="AI631" s="994"/>
      <c r="AJ631" s="994"/>
      <c r="AK631" s="994"/>
      <c r="AL631" s="994"/>
      <c r="AM631" s="994"/>
    </row>
    <row r="632">
      <c r="A632" s="1205"/>
      <c r="B632" s="1205"/>
      <c r="C632" s="1205"/>
      <c r="D632" s="1205"/>
      <c r="E632" s="1205"/>
      <c r="F632" s="1205"/>
      <c r="G632" s="1205"/>
      <c r="H632" s="1205"/>
      <c r="I632" s="1205"/>
      <c r="J632" s="1205"/>
      <c r="K632" s="1205"/>
      <c r="L632" s="1205"/>
      <c r="M632" s="1208">
        <f t="shared" si="3"/>
        <v>0</v>
      </c>
      <c r="N632" s="1205"/>
      <c r="O632" s="1205"/>
      <c r="P632" s="994"/>
      <c r="Q632" s="994"/>
      <c r="R632" s="994"/>
      <c r="S632" s="994"/>
      <c r="T632" s="1205"/>
      <c r="U632" s="1205"/>
      <c r="V632" s="1205"/>
      <c r="W632" s="1205"/>
      <c r="X632" s="1205"/>
      <c r="Y632" s="1205"/>
      <c r="Z632" s="1205"/>
      <c r="AA632" s="1205"/>
      <c r="AB632" s="1205"/>
      <c r="AC632" s="1205"/>
      <c r="AD632" s="1205"/>
      <c r="AE632" s="1205"/>
      <c r="AF632" s="1208">
        <f t="shared" si="6"/>
        <v>0</v>
      </c>
      <c r="AG632" s="1205"/>
      <c r="AH632" s="1205"/>
      <c r="AI632" s="994"/>
      <c r="AJ632" s="994"/>
      <c r="AK632" s="994"/>
      <c r="AL632" s="994"/>
      <c r="AM632" s="994"/>
    </row>
    <row r="633">
      <c r="A633" s="1205"/>
      <c r="B633" s="1205"/>
      <c r="C633" s="1205"/>
      <c r="D633" s="1205"/>
      <c r="E633" s="1205"/>
      <c r="F633" s="1205"/>
      <c r="G633" s="1205"/>
      <c r="H633" s="1205"/>
      <c r="I633" s="1205"/>
      <c r="J633" s="1205"/>
      <c r="K633" s="1205"/>
      <c r="L633" s="1205"/>
      <c r="M633" s="1208">
        <f t="shared" si="3"/>
        <v>0</v>
      </c>
      <c r="N633" s="1205"/>
      <c r="O633" s="1205"/>
      <c r="P633" s="994"/>
      <c r="Q633" s="994"/>
      <c r="R633" s="994"/>
      <c r="S633" s="994"/>
      <c r="T633" s="1205"/>
      <c r="U633" s="1205"/>
      <c r="V633" s="1205"/>
      <c r="W633" s="1205"/>
      <c r="X633" s="1205"/>
      <c r="Y633" s="1205"/>
      <c r="Z633" s="1205"/>
      <c r="AA633" s="1205"/>
      <c r="AB633" s="1205"/>
      <c r="AC633" s="1205"/>
      <c r="AD633" s="1205"/>
      <c r="AE633" s="1205"/>
      <c r="AF633" s="1208">
        <f t="shared" si="6"/>
        <v>0</v>
      </c>
      <c r="AG633" s="1205"/>
      <c r="AH633" s="1205"/>
      <c r="AI633" s="994"/>
      <c r="AJ633" s="994"/>
      <c r="AK633" s="994"/>
      <c r="AL633" s="994"/>
      <c r="AM633" s="994"/>
    </row>
    <row r="634">
      <c r="A634" s="1205"/>
      <c r="B634" s="1205"/>
      <c r="C634" s="1205"/>
      <c r="D634" s="1205"/>
      <c r="E634" s="1205"/>
      <c r="F634" s="1205"/>
      <c r="G634" s="1205"/>
      <c r="H634" s="1205"/>
      <c r="I634" s="1205"/>
      <c r="J634" s="1205"/>
      <c r="K634" s="1205"/>
      <c r="L634" s="1205"/>
      <c r="M634" s="1208">
        <f t="shared" si="3"/>
        <v>0</v>
      </c>
      <c r="N634" s="1205"/>
      <c r="O634" s="1205"/>
      <c r="P634" s="994"/>
      <c r="Q634" s="994"/>
      <c r="R634" s="994"/>
      <c r="S634" s="994"/>
      <c r="T634" s="1205"/>
      <c r="U634" s="1205"/>
      <c r="V634" s="1205"/>
      <c r="W634" s="1205"/>
      <c r="X634" s="1205"/>
      <c r="Y634" s="1205"/>
      <c r="Z634" s="1205"/>
      <c r="AA634" s="1205"/>
      <c r="AB634" s="1205"/>
      <c r="AC634" s="1205"/>
      <c r="AD634" s="1205"/>
      <c r="AE634" s="1205"/>
      <c r="AF634" s="1208">
        <f t="shared" si="6"/>
        <v>0</v>
      </c>
      <c r="AG634" s="1205"/>
      <c r="AH634" s="1205"/>
      <c r="AI634" s="994"/>
      <c r="AJ634" s="994"/>
      <c r="AK634" s="994"/>
      <c r="AL634" s="994"/>
      <c r="AM634" s="994"/>
    </row>
    <row r="635">
      <c r="A635" s="1205"/>
      <c r="B635" s="1205"/>
      <c r="C635" s="1205"/>
      <c r="D635" s="1205"/>
      <c r="E635" s="1205"/>
      <c r="F635" s="1205"/>
      <c r="G635" s="1205"/>
      <c r="H635" s="1205"/>
      <c r="I635" s="1205"/>
      <c r="J635" s="1205"/>
      <c r="K635" s="1205"/>
      <c r="L635" s="1205"/>
      <c r="M635" s="1208">
        <f t="shared" si="3"/>
        <v>0</v>
      </c>
      <c r="N635" s="1205"/>
      <c r="O635" s="1205"/>
      <c r="P635" s="994"/>
      <c r="Q635" s="994"/>
      <c r="R635" s="994"/>
      <c r="S635" s="994"/>
      <c r="T635" s="1205"/>
      <c r="U635" s="1205"/>
      <c r="V635" s="1205"/>
      <c r="W635" s="1205"/>
      <c r="X635" s="1205"/>
      <c r="Y635" s="1205"/>
      <c r="Z635" s="1205"/>
      <c r="AA635" s="1205"/>
      <c r="AB635" s="1205"/>
      <c r="AC635" s="1205"/>
      <c r="AD635" s="1205"/>
      <c r="AE635" s="1205"/>
      <c r="AF635" s="1208">
        <f t="shared" si="6"/>
        <v>0</v>
      </c>
      <c r="AG635" s="1205"/>
      <c r="AH635" s="1205"/>
      <c r="AI635" s="994"/>
      <c r="AJ635" s="994"/>
      <c r="AK635" s="994"/>
      <c r="AL635" s="994"/>
      <c r="AM635" s="994"/>
    </row>
    <row r="636">
      <c r="A636" s="1205"/>
      <c r="B636" s="1205"/>
      <c r="C636" s="1205"/>
      <c r="D636" s="1205"/>
      <c r="E636" s="1205"/>
      <c r="F636" s="1205"/>
      <c r="G636" s="1205"/>
      <c r="H636" s="1205"/>
      <c r="I636" s="1205"/>
      <c r="J636" s="1205"/>
      <c r="K636" s="1205"/>
      <c r="L636" s="1205"/>
      <c r="M636" s="1208">
        <f t="shared" si="3"/>
        <v>0</v>
      </c>
      <c r="N636" s="1205"/>
      <c r="O636" s="1205"/>
      <c r="P636" s="994"/>
      <c r="Q636" s="994"/>
      <c r="R636" s="994"/>
      <c r="S636" s="994"/>
      <c r="T636" s="1205"/>
      <c r="U636" s="1205"/>
      <c r="V636" s="1205"/>
      <c r="W636" s="1205"/>
      <c r="X636" s="1205"/>
      <c r="Y636" s="1205"/>
      <c r="Z636" s="1205"/>
      <c r="AA636" s="1205"/>
      <c r="AB636" s="1205"/>
      <c r="AC636" s="1205"/>
      <c r="AD636" s="1205"/>
      <c r="AE636" s="1205"/>
      <c r="AF636" s="1208">
        <f t="shared" si="6"/>
        <v>0</v>
      </c>
      <c r="AG636" s="1205"/>
      <c r="AH636" s="1205"/>
      <c r="AI636" s="994"/>
      <c r="AJ636" s="994"/>
      <c r="AK636" s="994"/>
      <c r="AL636" s="994"/>
      <c r="AM636" s="994"/>
    </row>
    <row r="637">
      <c r="A637" s="1205"/>
      <c r="B637" s="1205"/>
      <c r="C637" s="1205"/>
      <c r="D637" s="1205"/>
      <c r="E637" s="1205"/>
      <c r="F637" s="1205"/>
      <c r="G637" s="1205"/>
      <c r="H637" s="1205"/>
      <c r="I637" s="1205"/>
      <c r="J637" s="1205"/>
      <c r="K637" s="1205"/>
      <c r="L637" s="1205"/>
      <c r="M637" s="1208">
        <f t="shared" si="3"/>
        <v>0</v>
      </c>
      <c r="N637" s="1205"/>
      <c r="O637" s="1205"/>
      <c r="P637" s="994"/>
      <c r="Q637" s="994"/>
      <c r="R637" s="994"/>
      <c r="S637" s="994"/>
      <c r="T637" s="1205"/>
      <c r="U637" s="1205"/>
      <c r="V637" s="1205"/>
      <c r="W637" s="1205"/>
      <c r="X637" s="1205"/>
      <c r="Y637" s="1205"/>
      <c r="Z637" s="1205"/>
      <c r="AA637" s="1205"/>
      <c r="AB637" s="1205"/>
      <c r="AC637" s="1205"/>
      <c r="AD637" s="1205"/>
      <c r="AE637" s="1205"/>
      <c r="AF637" s="1208">
        <f t="shared" si="6"/>
        <v>0</v>
      </c>
      <c r="AG637" s="1205"/>
      <c r="AH637" s="1205"/>
      <c r="AI637" s="994"/>
      <c r="AJ637" s="994"/>
      <c r="AK637" s="994"/>
      <c r="AL637" s="994"/>
      <c r="AM637" s="994"/>
    </row>
    <row r="638">
      <c r="A638" s="1205"/>
      <c r="B638" s="1205"/>
      <c r="C638" s="1205"/>
      <c r="D638" s="1205"/>
      <c r="E638" s="1205"/>
      <c r="F638" s="1205"/>
      <c r="G638" s="1205"/>
      <c r="H638" s="1205"/>
      <c r="I638" s="1205"/>
      <c r="J638" s="1205"/>
      <c r="K638" s="1205"/>
      <c r="L638" s="1205"/>
      <c r="M638" s="1208">
        <f t="shared" si="3"/>
        <v>0</v>
      </c>
      <c r="N638" s="1205"/>
      <c r="O638" s="1205"/>
      <c r="P638" s="994"/>
      <c r="Q638" s="994"/>
      <c r="R638" s="994"/>
      <c r="S638" s="994"/>
      <c r="T638" s="1205"/>
      <c r="U638" s="1205"/>
      <c r="V638" s="1205"/>
      <c r="W638" s="1205"/>
      <c r="X638" s="1205"/>
      <c r="Y638" s="1205"/>
      <c r="Z638" s="1205"/>
      <c r="AA638" s="1205"/>
      <c r="AB638" s="1205"/>
      <c r="AC638" s="1205"/>
      <c r="AD638" s="1205"/>
      <c r="AE638" s="1205"/>
      <c r="AF638" s="1208">
        <f t="shared" si="6"/>
        <v>0</v>
      </c>
      <c r="AG638" s="1205"/>
      <c r="AH638" s="1205"/>
      <c r="AI638" s="994"/>
      <c r="AJ638" s="994"/>
      <c r="AK638" s="994"/>
      <c r="AL638" s="994"/>
      <c r="AM638" s="994"/>
    </row>
    <row r="639">
      <c r="A639" s="1205"/>
      <c r="B639" s="1205"/>
      <c r="C639" s="1205"/>
      <c r="D639" s="1205"/>
      <c r="E639" s="1205"/>
      <c r="F639" s="1205"/>
      <c r="G639" s="1205"/>
      <c r="H639" s="1205"/>
      <c r="I639" s="1205"/>
      <c r="J639" s="1205"/>
      <c r="K639" s="1205"/>
      <c r="L639" s="1205"/>
      <c r="M639" s="1208">
        <f t="shared" si="3"/>
        <v>0</v>
      </c>
      <c r="N639" s="1205"/>
      <c r="O639" s="1205"/>
      <c r="P639" s="994"/>
      <c r="Q639" s="994"/>
      <c r="R639" s="994"/>
      <c r="S639" s="994"/>
      <c r="T639" s="1205"/>
      <c r="U639" s="1205"/>
      <c r="V639" s="1205"/>
      <c r="W639" s="1205"/>
      <c r="X639" s="1205"/>
      <c r="Y639" s="1205"/>
      <c r="Z639" s="1205"/>
      <c r="AA639" s="1205"/>
      <c r="AB639" s="1205"/>
      <c r="AC639" s="1205"/>
      <c r="AD639" s="1205"/>
      <c r="AE639" s="1205"/>
      <c r="AF639" s="1208">
        <f t="shared" si="6"/>
        <v>0</v>
      </c>
      <c r="AG639" s="1205"/>
      <c r="AH639" s="1205"/>
      <c r="AI639" s="994"/>
      <c r="AJ639" s="994"/>
      <c r="AK639" s="994"/>
      <c r="AL639" s="994"/>
      <c r="AM639" s="994"/>
    </row>
    <row r="640">
      <c r="A640" s="1205"/>
      <c r="B640" s="1205"/>
      <c r="C640" s="1205"/>
      <c r="D640" s="1205"/>
      <c r="E640" s="1205"/>
      <c r="F640" s="1205"/>
      <c r="G640" s="1205"/>
      <c r="H640" s="1205"/>
      <c r="I640" s="1205"/>
      <c r="J640" s="1205"/>
      <c r="K640" s="1205"/>
      <c r="L640" s="1205"/>
      <c r="M640" s="1208">
        <f t="shared" si="3"/>
        <v>0</v>
      </c>
      <c r="N640" s="1205"/>
      <c r="O640" s="1205"/>
      <c r="P640" s="994"/>
      <c r="Q640" s="994"/>
      <c r="R640" s="994"/>
      <c r="S640" s="994"/>
      <c r="T640" s="1205"/>
      <c r="U640" s="1205"/>
      <c r="V640" s="1205"/>
      <c r="W640" s="1205"/>
      <c r="X640" s="1205"/>
      <c r="Y640" s="1205"/>
      <c r="Z640" s="1205"/>
      <c r="AA640" s="1205"/>
      <c r="AB640" s="1205"/>
      <c r="AC640" s="1205"/>
      <c r="AD640" s="1205"/>
      <c r="AE640" s="1205"/>
      <c r="AF640" s="1208">
        <f t="shared" si="6"/>
        <v>0</v>
      </c>
      <c r="AG640" s="1205"/>
      <c r="AH640" s="1205"/>
      <c r="AI640" s="994"/>
      <c r="AJ640" s="994"/>
      <c r="AK640" s="994"/>
      <c r="AL640" s="994"/>
      <c r="AM640" s="994"/>
    </row>
    <row r="641">
      <c r="A641" s="1205"/>
      <c r="B641" s="1205"/>
      <c r="C641" s="1205"/>
      <c r="D641" s="1205"/>
      <c r="E641" s="1205"/>
      <c r="F641" s="1205"/>
      <c r="G641" s="1205"/>
      <c r="H641" s="1205"/>
      <c r="I641" s="1205"/>
      <c r="J641" s="1205"/>
      <c r="K641" s="1205"/>
      <c r="L641" s="1205"/>
      <c r="M641" s="1208">
        <f t="shared" si="3"/>
        <v>0</v>
      </c>
      <c r="N641" s="1205"/>
      <c r="O641" s="1205"/>
      <c r="P641" s="994"/>
      <c r="Q641" s="994"/>
      <c r="R641" s="994"/>
      <c r="S641" s="994"/>
      <c r="T641" s="1205"/>
      <c r="U641" s="1205"/>
      <c r="V641" s="1205"/>
      <c r="W641" s="1205"/>
      <c r="X641" s="1205"/>
      <c r="Y641" s="1205"/>
      <c r="Z641" s="1205"/>
      <c r="AA641" s="1205"/>
      <c r="AB641" s="1205"/>
      <c r="AC641" s="1205"/>
      <c r="AD641" s="1205"/>
      <c r="AE641" s="1205"/>
      <c r="AF641" s="1208">
        <f t="shared" si="6"/>
        <v>0</v>
      </c>
      <c r="AG641" s="1205"/>
      <c r="AH641" s="1205"/>
      <c r="AI641" s="994"/>
      <c r="AJ641" s="994"/>
      <c r="AK641" s="994"/>
      <c r="AL641" s="994"/>
      <c r="AM641" s="994"/>
    </row>
    <row r="642">
      <c r="A642" s="1205"/>
      <c r="B642" s="1205"/>
      <c r="C642" s="1205"/>
      <c r="D642" s="1205"/>
      <c r="E642" s="1205"/>
      <c r="F642" s="1205"/>
      <c r="G642" s="1205"/>
      <c r="H642" s="1205"/>
      <c r="I642" s="1205"/>
      <c r="J642" s="1205"/>
      <c r="K642" s="1205"/>
      <c r="L642" s="1205"/>
      <c r="M642" s="1208">
        <f t="shared" si="3"/>
        <v>0</v>
      </c>
      <c r="N642" s="1205"/>
      <c r="O642" s="1205"/>
      <c r="P642" s="994"/>
      <c r="Q642" s="994"/>
      <c r="R642" s="994"/>
      <c r="S642" s="994"/>
      <c r="T642" s="1205"/>
      <c r="U642" s="1205"/>
      <c r="V642" s="1205"/>
      <c r="W642" s="1205"/>
      <c r="X642" s="1205"/>
      <c r="Y642" s="1205"/>
      <c r="Z642" s="1205"/>
      <c r="AA642" s="1205"/>
      <c r="AB642" s="1205"/>
      <c r="AC642" s="1205"/>
      <c r="AD642" s="1205"/>
      <c r="AE642" s="1205"/>
      <c r="AF642" s="1208">
        <f t="shared" si="6"/>
        <v>0</v>
      </c>
      <c r="AG642" s="1205"/>
      <c r="AH642" s="1205"/>
      <c r="AI642" s="994"/>
      <c r="AJ642" s="994"/>
      <c r="AK642" s="994"/>
      <c r="AL642" s="994"/>
      <c r="AM642" s="994"/>
    </row>
    <row r="643">
      <c r="A643" s="1205"/>
      <c r="B643" s="1205"/>
      <c r="C643" s="1205"/>
      <c r="D643" s="1205"/>
      <c r="E643" s="1205"/>
      <c r="F643" s="1205"/>
      <c r="G643" s="1205"/>
      <c r="H643" s="1205"/>
      <c r="I643" s="1205"/>
      <c r="J643" s="1205"/>
      <c r="K643" s="1205"/>
      <c r="L643" s="1205"/>
      <c r="M643" s="1208">
        <f t="shared" si="3"/>
        <v>0</v>
      </c>
      <c r="N643" s="1205"/>
      <c r="O643" s="1205"/>
      <c r="P643" s="994"/>
      <c r="Q643" s="994"/>
      <c r="R643" s="994"/>
      <c r="S643" s="994"/>
      <c r="T643" s="1205"/>
      <c r="U643" s="1205"/>
      <c r="V643" s="1205"/>
      <c r="W643" s="1205"/>
      <c r="X643" s="1205"/>
      <c r="Y643" s="1205"/>
      <c r="Z643" s="1205"/>
      <c r="AA643" s="1205"/>
      <c r="AB643" s="1205"/>
      <c r="AC643" s="1205"/>
      <c r="AD643" s="1205"/>
      <c r="AE643" s="1205"/>
      <c r="AF643" s="1208">
        <f t="shared" si="6"/>
        <v>0</v>
      </c>
      <c r="AG643" s="1205"/>
      <c r="AH643" s="1205"/>
      <c r="AI643" s="994"/>
      <c r="AJ643" s="994"/>
      <c r="AK643" s="994"/>
      <c r="AL643" s="994"/>
      <c r="AM643" s="994"/>
    </row>
    <row r="644">
      <c r="A644" s="1205"/>
      <c r="B644" s="1205"/>
      <c r="C644" s="1205"/>
      <c r="D644" s="1205"/>
      <c r="E644" s="1205"/>
      <c r="F644" s="1205"/>
      <c r="G644" s="1205"/>
      <c r="H644" s="1205"/>
      <c r="I644" s="1205"/>
      <c r="J644" s="1205"/>
      <c r="K644" s="1205"/>
      <c r="L644" s="1205"/>
      <c r="M644" s="1208">
        <f t="shared" si="3"/>
        <v>0</v>
      </c>
      <c r="N644" s="1205"/>
      <c r="O644" s="1205"/>
      <c r="P644" s="994"/>
      <c r="Q644" s="994"/>
      <c r="R644" s="994"/>
      <c r="S644" s="994"/>
      <c r="T644" s="1205"/>
      <c r="U644" s="1205"/>
      <c r="V644" s="1205"/>
      <c r="W644" s="1205"/>
      <c r="X644" s="1205"/>
      <c r="Y644" s="1205"/>
      <c r="Z644" s="1205"/>
      <c r="AA644" s="1205"/>
      <c r="AB644" s="1205"/>
      <c r="AC644" s="1205"/>
      <c r="AD644" s="1205"/>
      <c r="AE644" s="1205"/>
      <c r="AF644" s="1208">
        <f t="shared" si="6"/>
        <v>0</v>
      </c>
      <c r="AG644" s="1205"/>
      <c r="AH644" s="1205"/>
      <c r="AI644" s="994"/>
      <c r="AJ644" s="994"/>
      <c r="AK644" s="994"/>
      <c r="AL644" s="994"/>
      <c r="AM644" s="994"/>
    </row>
    <row r="645">
      <c r="A645" s="1205"/>
      <c r="B645" s="1205"/>
      <c r="C645" s="1205"/>
      <c r="D645" s="1205"/>
      <c r="E645" s="1205"/>
      <c r="F645" s="1205"/>
      <c r="G645" s="1205"/>
      <c r="H645" s="1205"/>
      <c r="I645" s="1205"/>
      <c r="J645" s="1205"/>
      <c r="K645" s="1205"/>
      <c r="L645" s="1205"/>
      <c r="M645" s="1208">
        <f t="shared" si="3"/>
        <v>0</v>
      </c>
      <c r="N645" s="1205"/>
      <c r="O645" s="1205"/>
      <c r="P645" s="994"/>
      <c r="Q645" s="994"/>
      <c r="R645" s="994"/>
      <c r="S645" s="994"/>
      <c r="T645" s="1205"/>
      <c r="U645" s="1205"/>
      <c r="V645" s="1205"/>
      <c r="W645" s="1205"/>
      <c r="X645" s="1205"/>
      <c r="Y645" s="1205"/>
      <c r="Z645" s="1205"/>
      <c r="AA645" s="1205"/>
      <c r="AB645" s="1205"/>
      <c r="AC645" s="1205"/>
      <c r="AD645" s="1205"/>
      <c r="AE645" s="1205"/>
      <c r="AF645" s="1208">
        <f t="shared" si="6"/>
        <v>0</v>
      </c>
      <c r="AG645" s="1205"/>
      <c r="AH645" s="1205"/>
      <c r="AI645" s="994"/>
      <c r="AJ645" s="994"/>
      <c r="AK645" s="994"/>
      <c r="AL645" s="994"/>
      <c r="AM645" s="994"/>
    </row>
    <row r="646">
      <c r="A646" s="1205"/>
      <c r="B646" s="1205"/>
      <c r="C646" s="1205"/>
      <c r="D646" s="1205"/>
      <c r="E646" s="1205"/>
      <c r="F646" s="1205"/>
      <c r="G646" s="1205"/>
      <c r="H646" s="1205"/>
      <c r="I646" s="1205"/>
      <c r="J646" s="1205"/>
      <c r="K646" s="1205"/>
      <c r="L646" s="1205"/>
      <c r="M646" s="1208">
        <f t="shared" si="3"/>
        <v>0</v>
      </c>
      <c r="N646" s="1205"/>
      <c r="O646" s="1205"/>
      <c r="P646" s="994"/>
      <c r="Q646" s="994"/>
      <c r="R646" s="994"/>
      <c r="S646" s="994"/>
      <c r="T646" s="1205"/>
      <c r="U646" s="1205"/>
      <c r="V646" s="1205"/>
      <c r="W646" s="1205"/>
      <c r="X646" s="1205"/>
      <c r="Y646" s="1205"/>
      <c r="Z646" s="1205"/>
      <c r="AA646" s="1205"/>
      <c r="AB646" s="1205"/>
      <c r="AC646" s="1205"/>
      <c r="AD646" s="1205"/>
      <c r="AE646" s="1205"/>
      <c r="AF646" s="1208">
        <f t="shared" si="6"/>
        <v>0</v>
      </c>
      <c r="AG646" s="1205"/>
      <c r="AH646" s="1205"/>
      <c r="AI646" s="994"/>
      <c r="AJ646" s="994"/>
      <c r="AK646" s="994"/>
      <c r="AL646" s="994"/>
      <c r="AM646" s="994"/>
    </row>
    <row r="647">
      <c r="A647" s="1205"/>
      <c r="B647" s="1205"/>
      <c r="C647" s="1205"/>
      <c r="D647" s="1205"/>
      <c r="E647" s="1205"/>
      <c r="F647" s="1205"/>
      <c r="G647" s="1205"/>
      <c r="H647" s="1205"/>
      <c r="I647" s="1205"/>
      <c r="J647" s="1205"/>
      <c r="K647" s="1205"/>
      <c r="L647" s="1205"/>
      <c r="M647" s="1208">
        <f t="shared" si="3"/>
        <v>0</v>
      </c>
      <c r="N647" s="1205"/>
      <c r="O647" s="1205"/>
      <c r="P647" s="994"/>
      <c r="Q647" s="994"/>
      <c r="R647" s="994"/>
      <c r="S647" s="994"/>
      <c r="T647" s="1205"/>
      <c r="U647" s="1205"/>
      <c r="V647" s="1205"/>
      <c r="W647" s="1205"/>
      <c r="X647" s="1205"/>
      <c r="Y647" s="1205"/>
      <c r="Z647" s="1205"/>
      <c r="AA647" s="1205"/>
      <c r="AB647" s="1205"/>
      <c r="AC647" s="1205"/>
      <c r="AD647" s="1205"/>
      <c r="AE647" s="1205"/>
      <c r="AF647" s="1208">
        <f t="shared" si="6"/>
        <v>0</v>
      </c>
      <c r="AG647" s="1205"/>
      <c r="AH647" s="1205"/>
      <c r="AI647" s="994"/>
      <c r="AJ647" s="994"/>
      <c r="AK647" s="994"/>
      <c r="AL647" s="994"/>
      <c r="AM647" s="994"/>
    </row>
    <row r="648">
      <c r="A648" s="1205"/>
      <c r="B648" s="1205"/>
      <c r="C648" s="1205"/>
      <c r="D648" s="1205"/>
      <c r="E648" s="1205"/>
      <c r="F648" s="1205"/>
      <c r="G648" s="1205"/>
      <c r="H648" s="1205"/>
      <c r="I648" s="1205"/>
      <c r="J648" s="1205"/>
      <c r="K648" s="1205"/>
      <c r="L648" s="1205"/>
      <c r="M648" s="1208">
        <f t="shared" si="3"/>
        <v>0</v>
      </c>
      <c r="N648" s="1205"/>
      <c r="O648" s="1205"/>
      <c r="P648" s="994"/>
      <c r="Q648" s="994"/>
      <c r="R648" s="994"/>
      <c r="S648" s="994"/>
      <c r="T648" s="1205"/>
      <c r="U648" s="1205"/>
      <c r="V648" s="1205"/>
      <c r="W648" s="1205"/>
      <c r="X648" s="1205"/>
      <c r="Y648" s="1205"/>
      <c r="Z648" s="1205"/>
      <c r="AA648" s="1205"/>
      <c r="AB648" s="1205"/>
      <c r="AC648" s="1205"/>
      <c r="AD648" s="1205"/>
      <c r="AE648" s="1205"/>
      <c r="AF648" s="1208">
        <f t="shared" si="6"/>
        <v>0</v>
      </c>
      <c r="AG648" s="1205"/>
      <c r="AH648" s="1205"/>
      <c r="AI648" s="994"/>
      <c r="AJ648" s="994"/>
      <c r="AK648" s="994"/>
      <c r="AL648" s="994"/>
      <c r="AM648" s="994"/>
    </row>
    <row r="649">
      <c r="A649" s="1205"/>
      <c r="B649" s="1205"/>
      <c r="C649" s="1205"/>
      <c r="D649" s="1205"/>
      <c r="E649" s="1205"/>
      <c r="F649" s="1205"/>
      <c r="G649" s="1205"/>
      <c r="H649" s="1205"/>
      <c r="I649" s="1205"/>
      <c r="J649" s="1205"/>
      <c r="K649" s="1205"/>
      <c r="L649" s="1205"/>
      <c r="M649" s="1208">
        <f t="shared" si="3"/>
        <v>0</v>
      </c>
      <c r="N649" s="1205"/>
      <c r="O649" s="1205"/>
      <c r="P649" s="994"/>
      <c r="Q649" s="994"/>
      <c r="R649" s="994"/>
      <c r="S649" s="994"/>
      <c r="T649" s="1205"/>
      <c r="U649" s="1205"/>
      <c r="V649" s="1205"/>
      <c r="W649" s="1205"/>
      <c r="X649" s="1205"/>
      <c r="Y649" s="1205"/>
      <c r="Z649" s="1205"/>
      <c r="AA649" s="1205"/>
      <c r="AB649" s="1205"/>
      <c r="AC649" s="1205"/>
      <c r="AD649" s="1205"/>
      <c r="AE649" s="1205"/>
      <c r="AF649" s="1208">
        <f t="shared" si="6"/>
        <v>0</v>
      </c>
      <c r="AG649" s="1205"/>
      <c r="AH649" s="1205"/>
      <c r="AI649" s="994"/>
      <c r="AJ649" s="994"/>
      <c r="AK649" s="994"/>
      <c r="AL649" s="994"/>
      <c r="AM649" s="994"/>
    </row>
    <row r="650">
      <c r="A650" s="1205"/>
      <c r="B650" s="1205"/>
      <c r="C650" s="1205"/>
      <c r="D650" s="1205"/>
      <c r="E650" s="1205"/>
      <c r="F650" s="1205"/>
      <c r="G650" s="1205"/>
      <c r="H650" s="1205"/>
      <c r="I650" s="1205"/>
      <c r="J650" s="1205"/>
      <c r="K650" s="1205"/>
      <c r="L650" s="1205"/>
      <c r="M650" s="1208">
        <f t="shared" si="3"/>
        <v>0</v>
      </c>
      <c r="N650" s="1205"/>
      <c r="O650" s="1205"/>
      <c r="P650" s="994"/>
      <c r="Q650" s="994"/>
      <c r="R650" s="994"/>
      <c r="S650" s="994"/>
      <c r="T650" s="1205"/>
      <c r="U650" s="1205"/>
      <c r="V650" s="1205"/>
      <c r="W650" s="1205"/>
      <c r="X650" s="1205"/>
      <c r="Y650" s="1205"/>
      <c r="Z650" s="1205"/>
      <c r="AA650" s="1205"/>
      <c r="AB650" s="1205"/>
      <c r="AC650" s="1205"/>
      <c r="AD650" s="1205"/>
      <c r="AE650" s="1205"/>
      <c r="AF650" s="1208">
        <f t="shared" si="6"/>
        <v>0</v>
      </c>
      <c r="AG650" s="1205"/>
      <c r="AH650" s="1205"/>
      <c r="AI650" s="994"/>
      <c r="AJ650" s="994"/>
      <c r="AK650" s="994"/>
      <c r="AL650" s="994"/>
      <c r="AM650" s="994"/>
    </row>
    <row r="651">
      <c r="A651" s="1205"/>
      <c r="B651" s="1205"/>
      <c r="C651" s="1205"/>
      <c r="D651" s="1205"/>
      <c r="E651" s="1205"/>
      <c r="F651" s="1205"/>
      <c r="G651" s="1205"/>
      <c r="H651" s="1205"/>
      <c r="I651" s="1205"/>
      <c r="J651" s="1205"/>
      <c r="K651" s="1205"/>
      <c r="L651" s="1205"/>
      <c r="M651" s="1208">
        <f t="shared" si="3"/>
        <v>0</v>
      </c>
      <c r="N651" s="1205"/>
      <c r="O651" s="1205"/>
      <c r="P651" s="994"/>
      <c r="Q651" s="994"/>
      <c r="R651" s="994"/>
      <c r="S651" s="994"/>
      <c r="T651" s="1205"/>
      <c r="U651" s="1205"/>
      <c r="V651" s="1205"/>
      <c r="W651" s="1205"/>
      <c r="X651" s="1205"/>
      <c r="Y651" s="1205"/>
      <c r="Z651" s="1205"/>
      <c r="AA651" s="1205"/>
      <c r="AB651" s="1205"/>
      <c r="AC651" s="1205"/>
      <c r="AD651" s="1205"/>
      <c r="AE651" s="1205"/>
      <c r="AF651" s="1208">
        <f t="shared" si="6"/>
        <v>0</v>
      </c>
      <c r="AG651" s="1205"/>
      <c r="AH651" s="1205"/>
      <c r="AI651" s="994"/>
      <c r="AJ651" s="994"/>
      <c r="AK651" s="994"/>
      <c r="AL651" s="994"/>
      <c r="AM651" s="994"/>
    </row>
    <row r="652">
      <c r="A652" s="1205"/>
      <c r="B652" s="1205"/>
      <c r="C652" s="1205"/>
      <c r="D652" s="1205"/>
      <c r="E652" s="1205"/>
      <c r="F652" s="1205"/>
      <c r="G652" s="1205"/>
      <c r="H652" s="1205"/>
      <c r="I652" s="1205"/>
      <c r="J652" s="1205"/>
      <c r="K652" s="1205"/>
      <c r="L652" s="1205"/>
      <c r="M652" s="1208">
        <f t="shared" si="3"/>
        <v>0</v>
      </c>
      <c r="N652" s="1205"/>
      <c r="O652" s="1205"/>
      <c r="P652" s="994"/>
      <c r="Q652" s="994"/>
      <c r="R652" s="994"/>
      <c r="S652" s="994"/>
      <c r="T652" s="1205"/>
      <c r="U652" s="1205"/>
      <c r="V652" s="1205"/>
      <c r="W652" s="1205"/>
      <c r="X652" s="1205"/>
      <c r="Y652" s="1205"/>
      <c r="Z652" s="1205"/>
      <c r="AA652" s="1205"/>
      <c r="AB652" s="1205"/>
      <c r="AC652" s="1205"/>
      <c r="AD652" s="1205"/>
      <c r="AE652" s="1205"/>
      <c r="AF652" s="1208">
        <f t="shared" si="6"/>
        <v>0</v>
      </c>
      <c r="AG652" s="1205"/>
      <c r="AH652" s="1205"/>
      <c r="AI652" s="994"/>
      <c r="AJ652" s="994"/>
      <c r="AK652" s="994"/>
      <c r="AL652" s="994"/>
      <c r="AM652" s="994"/>
    </row>
    <row r="653">
      <c r="A653" s="1205"/>
      <c r="B653" s="1205"/>
      <c r="C653" s="1205"/>
      <c r="D653" s="1205"/>
      <c r="E653" s="1205"/>
      <c r="F653" s="1205"/>
      <c r="G653" s="1205"/>
      <c r="H653" s="1205"/>
      <c r="I653" s="1205"/>
      <c r="J653" s="1205"/>
      <c r="K653" s="1205"/>
      <c r="L653" s="1205"/>
      <c r="M653" s="1208">
        <f t="shared" si="3"/>
        <v>0</v>
      </c>
      <c r="N653" s="1205"/>
      <c r="O653" s="1205"/>
      <c r="P653" s="994"/>
      <c r="Q653" s="994"/>
      <c r="R653" s="994"/>
      <c r="S653" s="994"/>
      <c r="T653" s="1205"/>
      <c r="U653" s="1205"/>
      <c r="V653" s="1205"/>
      <c r="W653" s="1205"/>
      <c r="X653" s="1205"/>
      <c r="Y653" s="1205"/>
      <c r="Z653" s="1205"/>
      <c r="AA653" s="1205"/>
      <c r="AB653" s="1205"/>
      <c r="AC653" s="1205"/>
      <c r="AD653" s="1205"/>
      <c r="AE653" s="1205"/>
      <c r="AF653" s="1208">
        <f t="shared" si="6"/>
        <v>0</v>
      </c>
      <c r="AG653" s="1205"/>
      <c r="AH653" s="1205"/>
      <c r="AI653" s="994"/>
      <c r="AJ653" s="994"/>
      <c r="AK653" s="994"/>
      <c r="AL653" s="994"/>
      <c r="AM653" s="994"/>
    </row>
    <row r="654">
      <c r="A654" s="1205"/>
      <c r="B654" s="1205"/>
      <c r="C654" s="1205"/>
      <c r="D654" s="1205"/>
      <c r="E654" s="1205"/>
      <c r="F654" s="1205"/>
      <c r="G654" s="1205"/>
      <c r="H654" s="1205"/>
      <c r="I654" s="1205"/>
      <c r="J654" s="1205"/>
      <c r="K654" s="1205"/>
      <c r="L654" s="1205"/>
      <c r="M654" s="1208">
        <f t="shared" si="3"/>
        <v>0</v>
      </c>
      <c r="N654" s="1205"/>
      <c r="O654" s="1205"/>
      <c r="P654" s="994"/>
      <c r="Q654" s="994"/>
      <c r="R654" s="994"/>
      <c r="S654" s="994"/>
      <c r="T654" s="1205"/>
      <c r="U654" s="1205"/>
      <c r="V654" s="1205"/>
      <c r="W654" s="1205"/>
      <c r="X654" s="1205"/>
      <c r="Y654" s="1205"/>
      <c r="Z654" s="1205"/>
      <c r="AA654" s="1205"/>
      <c r="AB654" s="1205"/>
      <c r="AC654" s="1205"/>
      <c r="AD654" s="1205"/>
      <c r="AE654" s="1205"/>
      <c r="AF654" s="1208">
        <f t="shared" si="6"/>
        <v>0</v>
      </c>
      <c r="AG654" s="1205"/>
      <c r="AH654" s="1205"/>
      <c r="AI654" s="994"/>
      <c r="AJ654" s="994"/>
      <c r="AK654" s="994"/>
      <c r="AL654" s="994"/>
      <c r="AM654" s="994"/>
    </row>
    <row r="655">
      <c r="A655" s="1205"/>
      <c r="B655" s="1205"/>
      <c r="C655" s="1205"/>
      <c r="D655" s="1205"/>
      <c r="E655" s="1205"/>
      <c r="F655" s="1205"/>
      <c r="G655" s="1205"/>
      <c r="H655" s="1205"/>
      <c r="I655" s="1205"/>
      <c r="J655" s="1205"/>
      <c r="K655" s="1205"/>
      <c r="L655" s="1205"/>
      <c r="M655" s="1208">
        <f t="shared" si="3"/>
        <v>0</v>
      </c>
      <c r="N655" s="1205"/>
      <c r="O655" s="1205"/>
      <c r="P655" s="994"/>
      <c r="Q655" s="994"/>
      <c r="R655" s="994"/>
      <c r="S655" s="994"/>
      <c r="T655" s="1205"/>
      <c r="U655" s="1205"/>
      <c r="V655" s="1205"/>
      <c r="W655" s="1205"/>
      <c r="X655" s="1205"/>
      <c r="Y655" s="1205"/>
      <c r="Z655" s="1205"/>
      <c r="AA655" s="1205"/>
      <c r="AB655" s="1205"/>
      <c r="AC655" s="1205"/>
      <c r="AD655" s="1205"/>
      <c r="AE655" s="1205"/>
      <c r="AF655" s="1208">
        <f t="shared" si="6"/>
        <v>0</v>
      </c>
      <c r="AG655" s="1205"/>
      <c r="AH655" s="1205"/>
      <c r="AI655" s="994"/>
      <c r="AJ655" s="994"/>
      <c r="AK655" s="994"/>
      <c r="AL655" s="994"/>
      <c r="AM655" s="994"/>
    </row>
    <row r="656">
      <c r="A656" s="1205"/>
      <c r="B656" s="1205"/>
      <c r="C656" s="1205"/>
      <c r="D656" s="1205"/>
      <c r="E656" s="1205"/>
      <c r="F656" s="1205"/>
      <c r="G656" s="1205"/>
      <c r="H656" s="1205"/>
      <c r="I656" s="1205"/>
      <c r="J656" s="1205"/>
      <c r="K656" s="1205"/>
      <c r="L656" s="1205"/>
      <c r="M656" s="1208">
        <f t="shared" si="3"/>
        <v>0</v>
      </c>
      <c r="N656" s="1205"/>
      <c r="O656" s="1205"/>
      <c r="P656" s="994"/>
      <c r="Q656" s="994"/>
      <c r="R656" s="994"/>
      <c r="S656" s="994"/>
      <c r="T656" s="1205"/>
      <c r="U656" s="1205"/>
      <c r="V656" s="1205"/>
      <c r="W656" s="1205"/>
      <c r="X656" s="1205"/>
      <c r="Y656" s="1205"/>
      <c r="Z656" s="1205"/>
      <c r="AA656" s="1205"/>
      <c r="AB656" s="1205"/>
      <c r="AC656" s="1205"/>
      <c r="AD656" s="1205"/>
      <c r="AE656" s="1205"/>
      <c r="AF656" s="1208">
        <f t="shared" si="6"/>
        <v>0</v>
      </c>
      <c r="AG656" s="1205"/>
      <c r="AH656" s="1205"/>
      <c r="AI656" s="994"/>
      <c r="AJ656" s="994"/>
      <c r="AK656" s="994"/>
      <c r="AL656" s="994"/>
      <c r="AM656" s="994"/>
    </row>
    <row r="657">
      <c r="A657" s="1205"/>
      <c r="B657" s="1205"/>
      <c r="C657" s="1205"/>
      <c r="D657" s="1205"/>
      <c r="E657" s="1205"/>
      <c r="F657" s="1205"/>
      <c r="G657" s="1205"/>
      <c r="H657" s="1205"/>
      <c r="I657" s="1205"/>
      <c r="J657" s="1205"/>
      <c r="K657" s="1205"/>
      <c r="L657" s="1205"/>
      <c r="M657" s="1208">
        <f t="shared" si="3"/>
        <v>0</v>
      </c>
      <c r="N657" s="1205"/>
      <c r="O657" s="1205"/>
      <c r="P657" s="994"/>
      <c r="Q657" s="994"/>
      <c r="R657" s="994"/>
      <c r="S657" s="994"/>
      <c r="T657" s="1205"/>
      <c r="U657" s="1205"/>
      <c r="V657" s="1205"/>
      <c r="W657" s="1205"/>
      <c r="X657" s="1205"/>
      <c r="Y657" s="1205"/>
      <c r="Z657" s="1205"/>
      <c r="AA657" s="1205"/>
      <c r="AB657" s="1205"/>
      <c r="AC657" s="1205"/>
      <c r="AD657" s="1205"/>
      <c r="AE657" s="1205"/>
      <c r="AF657" s="1208">
        <f t="shared" si="6"/>
        <v>0</v>
      </c>
      <c r="AG657" s="1205"/>
      <c r="AH657" s="1205"/>
      <c r="AI657" s="994"/>
      <c r="AJ657" s="994"/>
      <c r="AK657" s="994"/>
      <c r="AL657" s="994"/>
      <c r="AM657" s="994"/>
    </row>
    <row r="658">
      <c r="A658" s="1205"/>
      <c r="B658" s="1205"/>
      <c r="C658" s="1205"/>
      <c r="D658" s="1205"/>
      <c r="E658" s="1205"/>
      <c r="F658" s="1205"/>
      <c r="G658" s="1205"/>
      <c r="H658" s="1205"/>
      <c r="I658" s="1205"/>
      <c r="J658" s="1205"/>
      <c r="K658" s="1205"/>
      <c r="L658" s="1205"/>
      <c r="M658" s="1208">
        <f t="shared" si="3"/>
        <v>0</v>
      </c>
      <c r="N658" s="1205"/>
      <c r="O658" s="1205"/>
      <c r="P658" s="994"/>
      <c r="Q658" s="994"/>
      <c r="R658" s="994"/>
      <c r="S658" s="994"/>
      <c r="T658" s="1205"/>
      <c r="U658" s="1205"/>
      <c r="V658" s="1205"/>
      <c r="W658" s="1205"/>
      <c r="X658" s="1205"/>
      <c r="Y658" s="1205"/>
      <c r="Z658" s="1205"/>
      <c r="AA658" s="1205"/>
      <c r="AB658" s="1205"/>
      <c r="AC658" s="1205"/>
      <c r="AD658" s="1205"/>
      <c r="AE658" s="1205"/>
      <c r="AF658" s="1208">
        <f t="shared" si="6"/>
        <v>0</v>
      </c>
      <c r="AG658" s="1205"/>
      <c r="AH658" s="1205"/>
      <c r="AI658" s="994"/>
      <c r="AJ658" s="994"/>
      <c r="AK658" s="994"/>
      <c r="AL658" s="994"/>
      <c r="AM658" s="994"/>
    </row>
    <row r="659">
      <c r="A659" s="1205"/>
      <c r="B659" s="1205"/>
      <c r="C659" s="1205"/>
      <c r="D659" s="1205"/>
      <c r="E659" s="1205"/>
      <c r="F659" s="1205"/>
      <c r="G659" s="1205"/>
      <c r="H659" s="1205"/>
      <c r="I659" s="1205"/>
      <c r="J659" s="1205"/>
      <c r="K659" s="1205"/>
      <c r="L659" s="1205"/>
      <c r="M659" s="1208">
        <f t="shared" si="3"/>
        <v>0</v>
      </c>
      <c r="N659" s="1205"/>
      <c r="O659" s="1205"/>
      <c r="P659" s="994"/>
      <c r="Q659" s="994"/>
      <c r="R659" s="994"/>
      <c r="S659" s="994"/>
      <c r="T659" s="1205"/>
      <c r="U659" s="1205"/>
      <c r="V659" s="1205"/>
      <c r="W659" s="1205"/>
      <c r="X659" s="1205"/>
      <c r="Y659" s="1205"/>
      <c r="Z659" s="1205"/>
      <c r="AA659" s="1205"/>
      <c r="AB659" s="1205"/>
      <c r="AC659" s="1205"/>
      <c r="AD659" s="1205"/>
      <c r="AE659" s="1205"/>
      <c r="AF659" s="1208">
        <f t="shared" si="6"/>
        <v>0</v>
      </c>
      <c r="AG659" s="1205"/>
      <c r="AH659" s="1205"/>
      <c r="AI659" s="994"/>
      <c r="AJ659" s="994"/>
      <c r="AK659" s="994"/>
      <c r="AL659" s="994"/>
      <c r="AM659" s="994"/>
    </row>
    <row r="660">
      <c r="A660" s="1205"/>
      <c r="B660" s="1205"/>
      <c r="C660" s="1205"/>
      <c r="D660" s="1205"/>
      <c r="E660" s="1205"/>
      <c r="F660" s="1205"/>
      <c r="G660" s="1205"/>
      <c r="H660" s="1205"/>
      <c r="I660" s="1205"/>
      <c r="J660" s="1205"/>
      <c r="K660" s="1205"/>
      <c r="L660" s="1205"/>
      <c r="M660" s="1208">
        <f t="shared" si="3"/>
        <v>0</v>
      </c>
      <c r="N660" s="1205"/>
      <c r="O660" s="1205"/>
      <c r="P660" s="994"/>
      <c r="Q660" s="994"/>
      <c r="R660" s="994"/>
      <c r="S660" s="994"/>
      <c r="T660" s="1205"/>
      <c r="U660" s="1205"/>
      <c r="V660" s="1205"/>
      <c r="W660" s="1205"/>
      <c r="X660" s="1205"/>
      <c r="Y660" s="1205"/>
      <c r="Z660" s="1205"/>
      <c r="AA660" s="1205"/>
      <c r="AB660" s="1205"/>
      <c r="AC660" s="1205"/>
      <c r="AD660" s="1205"/>
      <c r="AE660" s="1205"/>
      <c r="AF660" s="1208">
        <f t="shared" si="6"/>
        <v>0</v>
      </c>
      <c r="AG660" s="1205"/>
      <c r="AH660" s="1205"/>
      <c r="AI660" s="994"/>
      <c r="AJ660" s="994"/>
      <c r="AK660" s="994"/>
      <c r="AL660" s="994"/>
      <c r="AM660" s="994"/>
    </row>
    <row r="661">
      <c r="A661" s="1205"/>
      <c r="B661" s="1205"/>
      <c r="C661" s="1205"/>
      <c r="D661" s="1205"/>
      <c r="E661" s="1205"/>
      <c r="F661" s="1205"/>
      <c r="G661" s="1205"/>
      <c r="H661" s="1205"/>
      <c r="I661" s="1205"/>
      <c r="J661" s="1205"/>
      <c r="K661" s="1205"/>
      <c r="L661" s="1205"/>
      <c r="M661" s="1208">
        <f t="shared" si="3"/>
        <v>0</v>
      </c>
      <c r="N661" s="1205"/>
      <c r="O661" s="1205"/>
      <c r="P661" s="994"/>
      <c r="Q661" s="994"/>
      <c r="R661" s="994"/>
      <c r="S661" s="994"/>
      <c r="T661" s="1205"/>
      <c r="U661" s="1205"/>
      <c r="V661" s="1205"/>
      <c r="W661" s="1205"/>
      <c r="X661" s="1205"/>
      <c r="Y661" s="1205"/>
      <c r="Z661" s="1205"/>
      <c r="AA661" s="1205"/>
      <c r="AB661" s="1205"/>
      <c r="AC661" s="1205"/>
      <c r="AD661" s="1205"/>
      <c r="AE661" s="1205"/>
      <c r="AF661" s="1208">
        <f t="shared" si="6"/>
        <v>0</v>
      </c>
      <c r="AG661" s="1205"/>
      <c r="AH661" s="1205"/>
      <c r="AI661" s="994"/>
      <c r="AJ661" s="994"/>
      <c r="AK661" s="994"/>
      <c r="AL661" s="994"/>
      <c r="AM661" s="994"/>
    </row>
    <row r="662">
      <c r="A662" s="1205"/>
      <c r="B662" s="1205"/>
      <c r="C662" s="1205"/>
      <c r="D662" s="1205"/>
      <c r="E662" s="1205"/>
      <c r="F662" s="1205"/>
      <c r="G662" s="1205"/>
      <c r="H662" s="1205"/>
      <c r="I662" s="1205"/>
      <c r="J662" s="1205"/>
      <c r="K662" s="1205"/>
      <c r="L662" s="1205"/>
      <c r="M662" s="1208">
        <f t="shared" si="3"/>
        <v>0</v>
      </c>
      <c r="N662" s="1205"/>
      <c r="O662" s="1205"/>
      <c r="P662" s="994"/>
      <c r="Q662" s="994"/>
      <c r="R662" s="994"/>
      <c r="S662" s="994"/>
      <c r="T662" s="1205"/>
      <c r="U662" s="1205"/>
      <c r="V662" s="1205"/>
      <c r="W662" s="1205"/>
      <c r="X662" s="1205"/>
      <c r="Y662" s="1205"/>
      <c r="Z662" s="1205"/>
      <c r="AA662" s="1205"/>
      <c r="AB662" s="1205"/>
      <c r="AC662" s="1205"/>
      <c r="AD662" s="1205"/>
      <c r="AE662" s="1205"/>
      <c r="AF662" s="1208">
        <f t="shared" si="6"/>
        <v>0</v>
      </c>
      <c r="AG662" s="1205"/>
      <c r="AH662" s="1205"/>
      <c r="AI662" s="994"/>
      <c r="AJ662" s="994"/>
      <c r="AK662" s="994"/>
      <c r="AL662" s="994"/>
      <c r="AM662" s="994"/>
    </row>
    <row r="663">
      <c r="A663" s="1205"/>
      <c r="B663" s="1205"/>
      <c r="C663" s="1205"/>
      <c r="D663" s="1205"/>
      <c r="E663" s="1205"/>
      <c r="F663" s="1205"/>
      <c r="G663" s="1205"/>
      <c r="H663" s="1205"/>
      <c r="I663" s="1205"/>
      <c r="J663" s="1205"/>
      <c r="K663" s="1205"/>
      <c r="L663" s="1205"/>
      <c r="M663" s="1208">
        <f t="shared" si="3"/>
        <v>0</v>
      </c>
      <c r="N663" s="1205"/>
      <c r="O663" s="1205"/>
      <c r="P663" s="994"/>
      <c r="Q663" s="994"/>
      <c r="R663" s="994"/>
      <c r="S663" s="994"/>
      <c r="T663" s="1205"/>
      <c r="U663" s="1205"/>
      <c r="V663" s="1205"/>
      <c r="W663" s="1205"/>
      <c r="X663" s="1205"/>
      <c r="Y663" s="1205"/>
      <c r="Z663" s="1205"/>
      <c r="AA663" s="1205"/>
      <c r="AB663" s="1205"/>
      <c r="AC663" s="1205"/>
      <c r="AD663" s="1205"/>
      <c r="AE663" s="1205"/>
      <c r="AF663" s="1208">
        <f t="shared" si="6"/>
        <v>0</v>
      </c>
      <c r="AG663" s="1205"/>
      <c r="AH663" s="1205"/>
      <c r="AI663" s="994"/>
      <c r="AJ663" s="994"/>
      <c r="AK663" s="994"/>
      <c r="AL663" s="994"/>
      <c r="AM663" s="994"/>
    </row>
    <row r="664">
      <c r="A664" s="1205"/>
      <c r="B664" s="1205"/>
      <c r="C664" s="1205"/>
      <c r="D664" s="1205"/>
      <c r="E664" s="1205"/>
      <c r="F664" s="1205"/>
      <c r="G664" s="1205"/>
      <c r="H664" s="1205"/>
      <c r="I664" s="1205"/>
      <c r="J664" s="1205"/>
      <c r="K664" s="1205"/>
      <c r="L664" s="1205"/>
      <c r="M664" s="1208">
        <f t="shared" si="3"/>
        <v>0</v>
      </c>
      <c r="N664" s="1205"/>
      <c r="O664" s="1205"/>
      <c r="P664" s="994"/>
      <c r="Q664" s="994"/>
      <c r="R664" s="994"/>
      <c r="S664" s="994"/>
      <c r="T664" s="1205"/>
      <c r="U664" s="1205"/>
      <c r="V664" s="1205"/>
      <c r="W664" s="1205"/>
      <c r="X664" s="1205"/>
      <c r="Y664" s="1205"/>
      <c r="Z664" s="1205"/>
      <c r="AA664" s="1205"/>
      <c r="AB664" s="1205"/>
      <c r="AC664" s="1205"/>
      <c r="AD664" s="1205"/>
      <c r="AE664" s="1205"/>
      <c r="AF664" s="1208">
        <f t="shared" si="6"/>
        <v>0</v>
      </c>
      <c r="AG664" s="1205"/>
      <c r="AH664" s="1205"/>
      <c r="AI664" s="994"/>
      <c r="AJ664" s="994"/>
      <c r="AK664" s="994"/>
      <c r="AL664" s="994"/>
      <c r="AM664" s="994"/>
    </row>
    <row r="665">
      <c r="A665" s="1205"/>
      <c r="B665" s="1205"/>
      <c r="C665" s="1205"/>
      <c r="D665" s="1205"/>
      <c r="E665" s="1205"/>
      <c r="F665" s="1205"/>
      <c r="G665" s="1205"/>
      <c r="H665" s="1205"/>
      <c r="I665" s="1205"/>
      <c r="J665" s="1205"/>
      <c r="K665" s="1205"/>
      <c r="L665" s="1205"/>
      <c r="M665" s="1208">
        <f t="shared" si="3"/>
        <v>0</v>
      </c>
      <c r="N665" s="1205"/>
      <c r="O665" s="1205"/>
      <c r="P665" s="994"/>
      <c r="Q665" s="994"/>
      <c r="R665" s="994"/>
      <c r="S665" s="994"/>
      <c r="T665" s="1205"/>
      <c r="U665" s="1205"/>
      <c r="V665" s="1205"/>
      <c r="W665" s="1205"/>
      <c r="X665" s="1205"/>
      <c r="Y665" s="1205"/>
      <c r="Z665" s="1205"/>
      <c r="AA665" s="1205"/>
      <c r="AB665" s="1205"/>
      <c r="AC665" s="1205"/>
      <c r="AD665" s="1205"/>
      <c r="AE665" s="1205"/>
      <c r="AF665" s="1208">
        <f t="shared" si="6"/>
        <v>0</v>
      </c>
      <c r="AG665" s="1205"/>
      <c r="AH665" s="1205"/>
      <c r="AI665" s="994"/>
      <c r="AJ665" s="994"/>
      <c r="AK665" s="994"/>
      <c r="AL665" s="994"/>
      <c r="AM665" s="994"/>
    </row>
    <row r="666">
      <c r="A666" s="1205"/>
      <c r="B666" s="1205"/>
      <c r="C666" s="1205"/>
      <c r="D666" s="1205"/>
      <c r="E666" s="1205"/>
      <c r="F666" s="1205"/>
      <c r="G666" s="1205"/>
      <c r="H666" s="1205"/>
      <c r="I666" s="1205"/>
      <c r="J666" s="1205"/>
      <c r="K666" s="1205"/>
      <c r="L666" s="1205"/>
      <c r="M666" s="1208">
        <f t="shared" si="3"/>
        <v>0</v>
      </c>
      <c r="N666" s="1205"/>
      <c r="O666" s="1205"/>
      <c r="P666" s="994"/>
      <c r="Q666" s="994"/>
      <c r="R666" s="994"/>
      <c r="S666" s="994"/>
      <c r="T666" s="1205"/>
      <c r="U666" s="1205"/>
      <c r="V666" s="1205"/>
      <c r="W666" s="1205"/>
      <c r="X666" s="1205"/>
      <c r="Y666" s="1205"/>
      <c r="Z666" s="1205"/>
      <c r="AA666" s="1205"/>
      <c r="AB666" s="1205"/>
      <c r="AC666" s="1205"/>
      <c r="AD666" s="1205"/>
      <c r="AE666" s="1205"/>
      <c r="AF666" s="1208">
        <f t="shared" si="6"/>
        <v>0</v>
      </c>
      <c r="AG666" s="1205"/>
      <c r="AH666" s="1205"/>
      <c r="AI666" s="994"/>
      <c r="AJ666" s="994"/>
      <c r="AK666" s="994"/>
      <c r="AL666" s="994"/>
      <c r="AM666" s="994"/>
    </row>
    <row r="667">
      <c r="A667" s="1205"/>
      <c r="B667" s="1205"/>
      <c r="C667" s="1205"/>
      <c r="D667" s="1205"/>
      <c r="E667" s="1205"/>
      <c r="F667" s="1205"/>
      <c r="G667" s="1205"/>
      <c r="H667" s="1205"/>
      <c r="I667" s="1205"/>
      <c r="J667" s="1205"/>
      <c r="K667" s="1205"/>
      <c r="L667" s="1205"/>
      <c r="M667" s="1208">
        <f t="shared" si="3"/>
        <v>0</v>
      </c>
      <c r="N667" s="1205"/>
      <c r="O667" s="1205"/>
      <c r="P667" s="994"/>
      <c r="Q667" s="994"/>
      <c r="R667" s="994"/>
      <c r="S667" s="994"/>
      <c r="T667" s="1205"/>
      <c r="U667" s="1205"/>
      <c r="V667" s="1205"/>
      <c r="W667" s="1205"/>
      <c r="X667" s="1205"/>
      <c r="Y667" s="1205"/>
      <c r="Z667" s="1205"/>
      <c r="AA667" s="1205"/>
      <c r="AB667" s="1205"/>
      <c r="AC667" s="1205"/>
      <c r="AD667" s="1205"/>
      <c r="AE667" s="1205"/>
      <c r="AF667" s="1208">
        <f t="shared" si="6"/>
        <v>0</v>
      </c>
      <c r="AG667" s="1205"/>
      <c r="AH667" s="1205"/>
      <c r="AI667" s="994"/>
      <c r="AJ667" s="994"/>
      <c r="AK667" s="994"/>
      <c r="AL667" s="994"/>
      <c r="AM667" s="994"/>
    </row>
    <row r="668">
      <c r="A668" s="1205"/>
      <c r="B668" s="1205"/>
      <c r="C668" s="1205"/>
      <c r="D668" s="1205"/>
      <c r="E668" s="1205"/>
      <c r="F668" s="1205"/>
      <c r="G668" s="1205"/>
      <c r="H668" s="1205"/>
      <c r="I668" s="1205"/>
      <c r="J668" s="1205"/>
      <c r="K668" s="1205"/>
      <c r="L668" s="1205"/>
      <c r="M668" s="1208">
        <f t="shared" si="3"/>
        <v>0</v>
      </c>
      <c r="N668" s="1205"/>
      <c r="O668" s="1205"/>
      <c r="P668" s="994"/>
      <c r="Q668" s="994"/>
      <c r="R668" s="994"/>
      <c r="S668" s="994"/>
      <c r="T668" s="1205"/>
      <c r="U668" s="1205"/>
      <c r="V668" s="1205"/>
      <c r="W668" s="1205"/>
      <c r="X668" s="1205"/>
      <c r="Y668" s="1205"/>
      <c r="Z668" s="1205"/>
      <c r="AA668" s="1205"/>
      <c r="AB668" s="1205"/>
      <c r="AC668" s="1205"/>
      <c r="AD668" s="1205"/>
      <c r="AE668" s="1205"/>
      <c r="AF668" s="1208">
        <f t="shared" si="6"/>
        <v>0</v>
      </c>
      <c r="AG668" s="1205"/>
      <c r="AH668" s="1205"/>
      <c r="AI668" s="994"/>
      <c r="AJ668" s="994"/>
      <c r="AK668" s="994"/>
      <c r="AL668" s="994"/>
      <c r="AM668" s="994"/>
    </row>
    <row r="669">
      <c r="A669" s="1205"/>
      <c r="B669" s="1205"/>
      <c r="C669" s="1205"/>
      <c r="D669" s="1205"/>
      <c r="E669" s="1205"/>
      <c r="F669" s="1205"/>
      <c r="G669" s="1205"/>
      <c r="H669" s="1205"/>
      <c r="I669" s="1205"/>
      <c r="J669" s="1205"/>
      <c r="K669" s="1205"/>
      <c r="L669" s="1205"/>
      <c r="M669" s="1208">
        <f t="shared" si="3"/>
        <v>0</v>
      </c>
      <c r="N669" s="1205"/>
      <c r="O669" s="1205"/>
      <c r="P669" s="994"/>
      <c r="Q669" s="994"/>
      <c r="R669" s="994"/>
      <c r="S669" s="994"/>
      <c r="T669" s="1205"/>
      <c r="U669" s="1205"/>
      <c r="V669" s="1205"/>
      <c r="W669" s="1205"/>
      <c r="X669" s="1205"/>
      <c r="Y669" s="1205"/>
      <c r="Z669" s="1205"/>
      <c r="AA669" s="1205"/>
      <c r="AB669" s="1205"/>
      <c r="AC669" s="1205"/>
      <c r="AD669" s="1205"/>
      <c r="AE669" s="1205"/>
      <c r="AF669" s="1208">
        <f t="shared" si="6"/>
        <v>0</v>
      </c>
      <c r="AG669" s="1205"/>
      <c r="AH669" s="1205"/>
      <c r="AI669" s="994"/>
      <c r="AJ669" s="994"/>
      <c r="AK669" s="994"/>
      <c r="AL669" s="994"/>
      <c r="AM669" s="994"/>
    </row>
    <row r="670">
      <c r="A670" s="1205"/>
      <c r="B670" s="1205"/>
      <c r="C670" s="1205"/>
      <c r="D670" s="1205"/>
      <c r="E670" s="1205"/>
      <c r="F670" s="1205"/>
      <c r="G670" s="1205"/>
      <c r="H670" s="1205"/>
      <c r="I670" s="1205"/>
      <c r="J670" s="1205"/>
      <c r="K670" s="1205"/>
      <c r="L670" s="1205"/>
      <c r="M670" s="1208">
        <f t="shared" si="3"/>
        <v>0</v>
      </c>
      <c r="N670" s="1205"/>
      <c r="O670" s="1205"/>
      <c r="P670" s="994"/>
      <c r="Q670" s="994"/>
      <c r="R670" s="994"/>
      <c r="S670" s="994"/>
      <c r="T670" s="1205"/>
      <c r="U670" s="1205"/>
      <c r="V670" s="1205"/>
      <c r="W670" s="1205"/>
      <c r="X670" s="1205"/>
      <c r="Y670" s="1205"/>
      <c r="Z670" s="1205"/>
      <c r="AA670" s="1205"/>
      <c r="AB670" s="1205"/>
      <c r="AC670" s="1205"/>
      <c r="AD670" s="1205"/>
      <c r="AE670" s="1205"/>
      <c r="AF670" s="1208">
        <f t="shared" si="6"/>
        <v>0</v>
      </c>
      <c r="AG670" s="1205"/>
      <c r="AH670" s="1205"/>
      <c r="AI670" s="994"/>
      <c r="AJ670" s="994"/>
      <c r="AK670" s="994"/>
      <c r="AL670" s="994"/>
      <c r="AM670" s="994"/>
    </row>
    <row r="671">
      <c r="A671" s="1205"/>
      <c r="B671" s="1205"/>
      <c r="C671" s="1205"/>
      <c r="D671" s="1205"/>
      <c r="E671" s="1205"/>
      <c r="F671" s="1205"/>
      <c r="G671" s="1205"/>
      <c r="H671" s="1205"/>
      <c r="I671" s="1205"/>
      <c r="J671" s="1205"/>
      <c r="K671" s="1205"/>
      <c r="L671" s="1205"/>
      <c r="M671" s="1208">
        <f t="shared" si="3"/>
        <v>0</v>
      </c>
      <c r="N671" s="1205"/>
      <c r="O671" s="1205"/>
      <c r="P671" s="994"/>
      <c r="Q671" s="994"/>
      <c r="R671" s="994"/>
      <c r="S671" s="994"/>
      <c r="T671" s="1205"/>
      <c r="U671" s="1205"/>
      <c r="V671" s="1205"/>
      <c r="W671" s="1205"/>
      <c r="X671" s="1205"/>
      <c r="Y671" s="1205"/>
      <c r="Z671" s="1205"/>
      <c r="AA671" s="1205"/>
      <c r="AB671" s="1205"/>
      <c r="AC671" s="1205"/>
      <c r="AD671" s="1205"/>
      <c r="AE671" s="1205"/>
      <c r="AF671" s="1208">
        <f t="shared" si="6"/>
        <v>0</v>
      </c>
      <c r="AG671" s="1205"/>
      <c r="AH671" s="1205"/>
      <c r="AI671" s="994"/>
      <c r="AJ671" s="994"/>
      <c r="AK671" s="994"/>
      <c r="AL671" s="994"/>
      <c r="AM671" s="994"/>
    </row>
    <row r="672">
      <c r="A672" s="1205"/>
      <c r="B672" s="1205"/>
      <c r="C672" s="1205"/>
      <c r="D672" s="1205"/>
      <c r="E672" s="1205"/>
      <c r="F672" s="1205"/>
      <c r="G672" s="1205"/>
      <c r="H672" s="1205"/>
      <c r="I672" s="1205"/>
      <c r="J672" s="1205"/>
      <c r="K672" s="1205"/>
      <c r="L672" s="1205"/>
      <c r="M672" s="1208">
        <f t="shared" si="3"/>
        <v>0</v>
      </c>
      <c r="N672" s="1205"/>
      <c r="O672" s="1205"/>
      <c r="P672" s="994"/>
      <c r="Q672" s="994"/>
      <c r="R672" s="994"/>
      <c r="S672" s="994"/>
      <c r="T672" s="1205"/>
      <c r="U672" s="1205"/>
      <c r="V672" s="1205"/>
      <c r="W672" s="1205"/>
      <c r="X672" s="1205"/>
      <c r="Y672" s="1205"/>
      <c r="Z672" s="1205"/>
      <c r="AA672" s="1205"/>
      <c r="AB672" s="1205"/>
      <c r="AC672" s="1205"/>
      <c r="AD672" s="1205"/>
      <c r="AE672" s="1205"/>
      <c r="AF672" s="1208">
        <f t="shared" si="6"/>
        <v>0</v>
      </c>
      <c r="AG672" s="1205"/>
      <c r="AH672" s="1205"/>
      <c r="AI672" s="994"/>
      <c r="AJ672" s="994"/>
      <c r="AK672" s="994"/>
      <c r="AL672" s="994"/>
      <c r="AM672" s="994"/>
    </row>
    <row r="673">
      <c r="A673" s="1205"/>
      <c r="B673" s="1205"/>
      <c r="C673" s="1205"/>
      <c r="D673" s="1205"/>
      <c r="E673" s="1205"/>
      <c r="F673" s="1205"/>
      <c r="G673" s="1205"/>
      <c r="H673" s="1205"/>
      <c r="I673" s="1205"/>
      <c r="J673" s="1205"/>
      <c r="K673" s="1205"/>
      <c r="L673" s="1205"/>
      <c r="M673" s="1208">
        <f t="shared" si="3"/>
        <v>0</v>
      </c>
      <c r="N673" s="1205"/>
      <c r="O673" s="1205"/>
      <c r="P673" s="994"/>
      <c r="Q673" s="994"/>
      <c r="R673" s="994"/>
      <c r="S673" s="994"/>
      <c r="T673" s="1205"/>
      <c r="U673" s="1205"/>
      <c r="V673" s="1205"/>
      <c r="W673" s="1205"/>
      <c r="X673" s="1205"/>
      <c r="Y673" s="1205"/>
      <c r="Z673" s="1205"/>
      <c r="AA673" s="1205"/>
      <c r="AB673" s="1205"/>
      <c r="AC673" s="1205"/>
      <c r="AD673" s="1205"/>
      <c r="AE673" s="1205"/>
      <c r="AF673" s="1208">
        <f t="shared" si="6"/>
        <v>0</v>
      </c>
      <c r="AG673" s="1205"/>
      <c r="AH673" s="1205"/>
      <c r="AI673" s="994"/>
      <c r="AJ673" s="994"/>
      <c r="AK673" s="994"/>
      <c r="AL673" s="994"/>
      <c r="AM673" s="994"/>
    </row>
    <row r="674">
      <c r="A674" s="1205"/>
      <c r="B674" s="1205"/>
      <c r="C674" s="1205"/>
      <c r="D674" s="1205"/>
      <c r="E674" s="1205"/>
      <c r="F674" s="1205"/>
      <c r="G674" s="1205"/>
      <c r="H674" s="1205"/>
      <c r="I674" s="1205"/>
      <c r="J674" s="1205"/>
      <c r="K674" s="1205"/>
      <c r="L674" s="1205"/>
      <c r="M674" s="1208">
        <f t="shared" si="3"/>
        <v>0</v>
      </c>
      <c r="N674" s="1205"/>
      <c r="O674" s="1205"/>
      <c r="P674" s="994"/>
      <c r="Q674" s="994"/>
      <c r="R674" s="994"/>
      <c r="S674" s="994"/>
      <c r="T674" s="1205"/>
      <c r="U674" s="1205"/>
      <c r="V674" s="1205"/>
      <c r="W674" s="1205"/>
      <c r="X674" s="1205"/>
      <c r="Y674" s="1205"/>
      <c r="Z674" s="1205"/>
      <c r="AA674" s="1205"/>
      <c r="AB674" s="1205"/>
      <c r="AC674" s="1205"/>
      <c r="AD674" s="1205"/>
      <c r="AE674" s="1205"/>
      <c r="AF674" s="1208">
        <f t="shared" si="6"/>
        <v>0</v>
      </c>
      <c r="AG674" s="1205"/>
      <c r="AH674" s="1205"/>
      <c r="AI674" s="994"/>
      <c r="AJ674" s="994"/>
      <c r="AK674" s="994"/>
      <c r="AL674" s="994"/>
      <c r="AM674" s="994"/>
    </row>
    <row r="675">
      <c r="A675" s="1205"/>
      <c r="B675" s="1205"/>
      <c r="C675" s="1205"/>
      <c r="D675" s="1205"/>
      <c r="E675" s="1205"/>
      <c r="F675" s="1205"/>
      <c r="G675" s="1205"/>
      <c r="H675" s="1205"/>
      <c r="I675" s="1205"/>
      <c r="J675" s="1205"/>
      <c r="K675" s="1205"/>
      <c r="L675" s="1205"/>
      <c r="M675" s="1208">
        <f t="shared" si="3"/>
        <v>0</v>
      </c>
      <c r="N675" s="1205"/>
      <c r="O675" s="1205"/>
      <c r="P675" s="994"/>
      <c r="Q675" s="994"/>
      <c r="R675" s="994"/>
      <c r="S675" s="994"/>
      <c r="T675" s="1205"/>
      <c r="U675" s="1205"/>
      <c r="V675" s="1205"/>
      <c r="W675" s="1205"/>
      <c r="X675" s="1205"/>
      <c r="Y675" s="1205"/>
      <c r="Z675" s="1205"/>
      <c r="AA675" s="1205"/>
      <c r="AB675" s="1205"/>
      <c r="AC675" s="1205"/>
      <c r="AD675" s="1205"/>
      <c r="AE675" s="1205"/>
      <c r="AF675" s="1208">
        <f t="shared" si="6"/>
        <v>0</v>
      </c>
      <c r="AG675" s="1205"/>
      <c r="AH675" s="1205"/>
      <c r="AI675" s="994"/>
      <c r="AJ675" s="994"/>
      <c r="AK675" s="994"/>
      <c r="AL675" s="994"/>
      <c r="AM675" s="994"/>
    </row>
    <row r="676">
      <c r="A676" s="1205"/>
      <c r="B676" s="1205"/>
      <c r="C676" s="1205"/>
      <c r="D676" s="1205"/>
      <c r="E676" s="1205"/>
      <c r="F676" s="1205"/>
      <c r="G676" s="1205"/>
      <c r="H676" s="1205"/>
      <c r="I676" s="1205"/>
      <c r="J676" s="1205"/>
      <c r="K676" s="1205"/>
      <c r="L676" s="1205"/>
      <c r="M676" s="1208">
        <f t="shared" si="3"/>
        <v>0</v>
      </c>
      <c r="N676" s="1205"/>
      <c r="O676" s="1205"/>
      <c r="P676" s="994"/>
      <c r="Q676" s="994"/>
      <c r="R676" s="994"/>
      <c r="S676" s="994"/>
      <c r="T676" s="1205"/>
      <c r="U676" s="1205"/>
      <c r="V676" s="1205"/>
      <c r="W676" s="1205"/>
      <c r="X676" s="1205"/>
      <c r="Y676" s="1205"/>
      <c r="Z676" s="1205"/>
      <c r="AA676" s="1205"/>
      <c r="AB676" s="1205"/>
      <c r="AC676" s="1205"/>
      <c r="AD676" s="1205"/>
      <c r="AE676" s="1205"/>
      <c r="AF676" s="1208">
        <f t="shared" si="6"/>
        <v>0</v>
      </c>
      <c r="AG676" s="1205"/>
      <c r="AH676" s="1205"/>
      <c r="AI676" s="994"/>
      <c r="AJ676" s="994"/>
      <c r="AK676" s="994"/>
      <c r="AL676" s="994"/>
      <c r="AM676" s="994"/>
    </row>
    <row r="677">
      <c r="A677" s="1205"/>
      <c r="B677" s="1205"/>
      <c r="C677" s="1205"/>
      <c r="D677" s="1205"/>
      <c r="E677" s="1205"/>
      <c r="F677" s="1205"/>
      <c r="G677" s="1205"/>
      <c r="H677" s="1205"/>
      <c r="I677" s="1205"/>
      <c r="J677" s="1205"/>
      <c r="K677" s="1205"/>
      <c r="L677" s="1205"/>
      <c r="M677" s="1208">
        <f t="shared" si="3"/>
        <v>0</v>
      </c>
      <c r="N677" s="1205"/>
      <c r="O677" s="1205"/>
      <c r="P677" s="994"/>
      <c r="Q677" s="994"/>
      <c r="R677" s="994"/>
      <c r="S677" s="994"/>
      <c r="T677" s="1205"/>
      <c r="U677" s="1205"/>
      <c r="V677" s="1205"/>
      <c r="W677" s="1205"/>
      <c r="X677" s="1205"/>
      <c r="Y677" s="1205"/>
      <c r="Z677" s="1205"/>
      <c r="AA677" s="1205"/>
      <c r="AB677" s="1205"/>
      <c r="AC677" s="1205"/>
      <c r="AD677" s="1205"/>
      <c r="AE677" s="1205"/>
      <c r="AF677" s="1208">
        <f t="shared" si="6"/>
        <v>0</v>
      </c>
      <c r="AG677" s="1205"/>
      <c r="AH677" s="1205"/>
      <c r="AI677" s="994"/>
      <c r="AJ677" s="994"/>
      <c r="AK677" s="994"/>
      <c r="AL677" s="994"/>
      <c r="AM677" s="994"/>
    </row>
    <row r="678">
      <c r="A678" s="1205"/>
      <c r="B678" s="1205"/>
      <c r="C678" s="1205"/>
      <c r="D678" s="1205"/>
      <c r="E678" s="1205"/>
      <c r="F678" s="1205"/>
      <c r="G678" s="1205"/>
      <c r="H678" s="1205"/>
      <c r="I678" s="1205"/>
      <c r="J678" s="1205"/>
      <c r="K678" s="1205"/>
      <c r="L678" s="1205"/>
      <c r="M678" s="1208">
        <f t="shared" si="3"/>
        <v>0</v>
      </c>
      <c r="N678" s="1205"/>
      <c r="O678" s="1205"/>
      <c r="P678" s="994"/>
      <c r="Q678" s="994"/>
      <c r="R678" s="994"/>
      <c r="S678" s="994"/>
      <c r="T678" s="1205"/>
      <c r="U678" s="1205"/>
      <c r="V678" s="1205"/>
      <c r="W678" s="1205"/>
      <c r="X678" s="1205"/>
      <c r="Y678" s="1205"/>
      <c r="Z678" s="1205"/>
      <c r="AA678" s="1205"/>
      <c r="AB678" s="1205"/>
      <c r="AC678" s="1205"/>
      <c r="AD678" s="1205"/>
      <c r="AE678" s="1205"/>
      <c r="AF678" s="1208">
        <f t="shared" si="6"/>
        <v>0</v>
      </c>
      <c r="AG678" s="1205"/>
      <c r="AH678" s="1205"/>
      <c r="AI678" s="994"/>
      <c r="AJ678" s="994"/>
      <c r="AK678" s="994"/>
      <c r="AL678" s="994"/>
      <c r="AM678" s="994"/>
    </row>
    <row r="679">
      <c r="A679" s="1205"/>
      <c r="B679" s="1205"/>
      <c r="C679" s="1205"/>
      <c r="D679" s="1205"/>
      <c r="E679" s="1205"/>
      <c r="F679" s="1205"/>
      <c r="G679" s="1205"/>
      <c r="H679" s="1205"/>
      <c r="I679" s="1205"/>
      <c r="J679" s="1205"/>
      <c r="K679" s="1205"/>
      <c r="L679" s="1205"/>
      <c r="M679" s="1208">
        <f t="shared" si="3"/>
        <v>0</v>
      </c>
      <c r="N679" s="1205"/>
      <c r="O679" s="1205"/>
      <c r="P679" s="994"/>
      <c r="Q679" s="994"/>
      <c r="R679" s="994"/>
      <c r="S679" s="994"/>
      <c r="T679" s="1205"/>
      <c r="U679" s="1205"/>
      <c r="V679" s="1205"/>
      <c r="W679" s="1205"/>
      <c r="X679" s="1205"/>
      <c r="Y679" s="1205"/>
      <c r="Z679" s="1205"/>
      <c r="AA679" s="1205"/>
      <c r="AB679" s="1205"/>
      <c r="AC679" s="1205"/>
      <c r="AD679" s="1205"/>
      <c r="AE679" s="1205"/>
      <c r="AF679" s="1208">
        <f t="shared" si="6"/>
        <v>0</v>
      </c>
      <c r="AG679" s="1205"/>
      <c r="AH679" s="1205"/>
      <c r="AI679" s="994"/>
      <c r="AJ679" s="994"/>
      <c r="AK679" s="994"/>
      <c r="AL679" s="994"/>
      <c r="AM679" s="994"/>
    </row>
    <row r="680">
      <c r="A680" s="1205"/>
      <c r="B680" s="1205"/>
      <c r="C680" s="1205"/>
      <c r="D680" s="1205"/>
      <c r="E680" s="1205"/>
      <c r="F680" s="1205"/>
      <c r="G680" s="1205"/>
      <c r="H680" s="1205"/>
      <c r="I680" s="1205"/>
      <c r="J680" s="1205"/>
      <c r="K680" s="1205"/>
      <c r="L680" s="1205"/>
      <c r="M680" s="1208">
        <f t="shared" si="3"/>
        <v>0</v>
      </c>
      <c r="N680" s="1205"/>
      <c r="O680" s="1205"/>
      <c r="P680" s="994"/>
      <c r="Q680" s="994"/>
      <c r="R680" s="994"/>
      <c r="S680" s="994"/>
      <c r="T680" s="1205"/>
      <c r="U680" s="1205"/>
      <c r="V680" s="1205"/>
      <c r="W680" s="1205"/>
      <c r="X680" s="1205"/>
      <c r="Y680" s="1205"/>
      <c r="Z680" s="1205"/>
      <c r="AA680" s="1205"/>
      <c r="AB680" s="1205"/>
      <c r="AC680" s="1205"/>
      <c r="AD680" s="1205"/>
      <c r="AE680" s="1205"/>
      <c r="AF680" s="1208">
        <f t="shared" si="6"/>
        <v>0</v>
      </c>
      <c r="AG680" s="1205"/>
      <c r="AH680" s="1205"/>
      <c r="AI680" s="994"/>
      <c r="AJ680" s="994"/>
      <c r="AK680" s="994"/>
      <c r="AL680" s="994"/>
      <c r="AM680" s="994"/>
    </row>
    <row r="681">
      <c r="A681" s="1205"/>
      <c r="B681" s="1205"/>
      <c r="C681" s="1205"/>
      <c r="D681" s="1205"/>
      <c r="E681" s="1205"/>
      <c r="F681" s="1205"/>
      <c r="G681" s="1205"/>
      <c r="H681" s="1205"/>
      <c r="I681" s="1205"/>
      <c r="J681" s="1205"/>
      <c r="K681" s="1205"/>
      <c r="L681" s="1205"/>
      <c r="M681" s="1208">
        <f t="shared" si="3"/>
        <v>0</v>
      </c>
      <c r="N681" s="1205"/>
      <c r="O681" s="1205"/>
      <c r="P681" s="994"/>
      <c r="Q681" s="994"/>
      <c r="R681" s="994"/>
      <c r="S681" s="994"/>
      <c r="T681" s="1205"/>
      <c r="U681" s="1205"/>
      <c r="V681" s="1205"/>
      <c r="W681" s="1205"/>
      <c r="X681" s="1205"/>
      <c r="Y681" s="1205"/>
      <c r="Z681" s="1205"/>
      <c r="AA681" s="1205"/>
      <c r="AB681" s="1205"/>
      <c r="AC681" s="1205"/>
      <c r="AD681" s="1205"/>
      <c r="AE681" s="1205"/>
      <c r="AF681" s="1208">
        <f t="shared" si="6"/>
        <v>0</v>
      </c>
      <c r="AG681" s="1205"/>
      <c r="AH681" s="1205"/>
      <c r="AI681" s="994"/>
      <c r="AJ681" s="994"/>
      <c r="AK681" s="994"/>
      <c r="AL681" s="994"/>
      <c r="AM681" s="994"/>
    </row>
    <row r="682">
      <c r="A682" s="1205"/>
      <c r="B682" s="1205"/>
      <c r="C682" s="1205"/>
      <c r="D682" s="1205"/>
      <c r="E682" s="1205"/>
      <c r="F682" s="1205"/>
      <c r="G682" s="1205"/>
      <c r="H682" s="1205"/>
      <c r="I682" s="1205"/>
      <c r="J682" s="1205"/>
      <c r="K682" s="1205"/>
      <c r="L682" s="1205"/>
      <c r="M682" s="1208">
        <f t="shared" si="3"/>
        <v>0</v>
      </c>
      <c r="N682" s="1205"/>
      <c r="O682" s="1205"/>
      <c r="P682" s="994"/>
      <c r="Q682" s="994"/>
      <c r="R682" s="994"/>
      <c r="S682" s="994"/>
      <c r="T682" s="1205"/>
      <c r="U682" s="1205"/>
      <c r="V682" s="1205"/>
      <c r="W682" s="1205"/>
      <c r="X682" s="1205"/>
      <c r="Y682" s="1205"/>
      <c r="Z682" s="1205"/>
      <c r="AA682" s="1205"/>
      <c r="AB682" s="1205"/>
      <c r="AC682" s="1205"/>
      <c r="AD682" s="1205"/>
      <c r="AE682" s="1205"/>
      <c r="AF682" s="1208">
        <f t="shared" si="6"/>
        <v>0</v>
      </c>
      <c r="AG682" s="1205"/>
      <c r="AH682" s="1205"/>
      <c r="AI682" s="994"/>
      <c r="AJ682" s="994"/>
      <c r="AK682" s="994"/>
      <c r="AL682" s="994"/>
      <c r="AM682" s="994"/>
    </row>
    <row r="683">
      <c r="A683" s="1205"/>
      <c r="B683" s="1205"/>
      <c r="C683" s="1205"/>
      <c r="D683" s="1205"/>
      <c r="E683" s="1205"/>
      <c r="F683" s="1205"/>
      <c r="G683" s="1205"/>
      <c r="H683" s="1205"/>
      <c r="I683" s="1205"/>
      <c r="J683" s="1205"/>
      <c r="K683" s="1205"/>
      <c r="L683" s="1205"/>
      <c r="M683" s="1208">
        <f t="shared" si="3"/>
        <v>0</v>
      </c>
      <c r="N683" s="1205"/>
      <c r="O683" s="1205"/>
      <c r="P683" s="994"/>
      <c r="Q683" s="994"/>
      <c r="R683" s="994"/>
      <c r="S683" s="994"/>
      <c r="T683" s="1205"/>
      <c r="U683" s="1205"/>
      <c r="V683" s="1205"/>
      <c r="W683" s="1205"/>
      <c r="X683" s="1205"/>
      <c r="Y683" s="1205"/>
      <c r="Z683" s="1205"/>
      <c r="AA683" s="1205"/>
      <c r="AB683" s="1205"/>
      <c r="AC683" s="1205"/>
      <c r="AD683" s="1205"/>
      <c r="AE683" s="1205"/>
      <c r="AF683" s="1208">
        <f t="shared" si="6"/>
        <v>0</v>
      </c>
      <c r="AG683" s="1205"/>
      <c r="AH683" s="1205"/>
      <c r="AI683" s="994"/>
      <c r="AJ683" s="994"/>
      <c r="AK683" s="994"/>
      <c r="AL683" s="994"/>
      <c r="AM683" s="994"/>
    </row>
    <row r="684">
      <c r="A684" s="1205"/>
      <c r="B684" s="1205"/>
      <c r="C684" s="1205"/>
      <c r="D684" s="1205"/>
      <c r="E684" s="1205"/>
      <c r="F684" s="1205"/>
      <c r="G684" s="1205"/>
      <c r="H684" s="1205"/>
      <c r="I684" s="1205"/>
      <c r="J684" s="1205"/>
      <c r="K684" s="1205"/>
      <c r="L684" s="1205"/>
      <c r="M684" s="1208">
        <f t="shared" si="3"/>
        <v>0</v>
      </c>
      <c r="N684" s="1205"/>
      <c r="O684" s="1205"/>
      <c r="P684" s="994"/>
      <c r="Q684" s="994"/>
      <c r="R684" s="994"/>
      <c r="S684" s="994"/>
      <c r="T684" s="1205"/>
      <c r="U684" s="1205"/>
      <c r="V684" s="1205"/>
      <c r="W684" s="1205"/>
      <c r="X684" s="1205"/>
      <c r="Y684" s="1205"/>
      <c r="Z684" s="1205"/>
      <c r="AA684" s="1205"/>
      <c r="AB684" s="1205"/>
      <c r="AC684" s="1205"/>
      <c r="AD684" s="1205"/>
      <c r="AE684" s="1205"/>
      <c r="AF684" s="1208">
        <f t="shared" si="6"/>
        <v>0</v>
      </c>
      <c r="AG684" s="1205"/>
      <c r="AH684" s="1205"/>
      <c r="AI684" s="994"/>
      <c r="AJ684" s="994"/>
      <c r="AK684" s="994"/>
      <c r="AL684" s="994"/>
      <c r="AM684" s="994"/>
    </row>
    <row r="685">
      <c r="A685" s="1205"/>
      <c r="B685" s="1205"/>
      <c r="C685" s="1205"/>
      <c r="D685" s="1205"/>
      <c r="E685" s="1205"/>
      <c r="F685" s="1205"/>
      <c r="G685" s="1205"/>
      <c r="H685" s="1205"/>
      <c r="I685" s="1205"/>
      <c r="J685" s="1205"/>
      <c r="K685" s="1205"/>
      <c r="L685" s="1205"/>
      <c r="M685" s="1208">
        <f t="shared" si="3"/>
        <v>0</v>
      </c>
      <c r="N685" s="1205"/>
      <c r="O685" s="1205"/>
      <c r="P685" s="994"/>
      <c r="Q685" s="994"/>
      <c r="R685" s="994"/>
      <c r="S685" s="994"/>
      <c r="T685" s="1205"/>
      <c r="U685" s="1205"/>
      <c r="V685" s="1205"/>
      <c r="W685" s="1205"/>
      <c r="X685" s="1205"/>
      <c r="Y685" s="1205"/>
      <c r="Z685" s="1205"/>
      <c r="AA685" s="1205"/>
      <c r="AB685" s="1205"/>
      <c r="AC685" s="1205"/>
      <c r="AD685" s="1205"/>
      <c r="AE685" s="1205"/>
      <c r="AF685" s="1208">
        <f t="shared" si="6"/>
        <v>0</v>
      </c>
      <c r="AG685" s="1205"/>
      <c r="AH685" s="1205"/>
      <c r="AI685" s="994"/>
      <c r="AJ685" s="994"/>
      <c r="AK685" s="994"/>
      <c r="AL685" s="994"/>
      <c r="AM685" s="994"/>
    </row>
    <row r="686">
      <c r="A686" s="1205"/>
      <c r="B686" s="1205"/>
      <c r="C686" s="1205"/>
      <c r="D686" s="1205"/>
      <c r="E686" s="1205"/>
      <c r="F686" s="1205"/>
      <c r="G686" s="1205"/>
      <c r="H686" s="1205"/>
      <c r="I686" s="1205"/>
      <c r="J686" s="1205"/>
      <c r="K686" s="1205"/>
      <c r="L686" s="1205"/>
      <c r="M686" s="1208">
        <f t="shared" si="3"/>
        <v>0</v>
      </c>
      <c r="N686" s="1205"/>
      <c r="O686" s="1205"/>
      <c r="P686" s="994"/>
      <c r="Q686" s="994"/>
      <c r="R686" s="994"/>
      <c r="S686" s="994"/>
      <c r="T686" s="1205"/>
      <c r="U686" s="1205"/>
      <c r="V686" s="1205"/>
      <c r="W686" s="1205"/>
      <c r="X686" s="1205"/>
      <c r="Y686" s="1205"/>
      <c r="Z686" s="1205"/>
      <c r="AA686" s="1205"/>
      <c r="AB686" s="1205"/>
      <c r="AC686" s="1205"/>
      <c r="AD686" s="1205"/>
      <c r="AE686" s="1205"/>
      <c r="AF686" s="1208">
        <f t="shared" si="6"/>
        <v>0</v>
      </c>
      <c r="AG686" s="1205"/>
      <c r="AH686" s="1205"/>
      <c r="AI686" s="994"/>
      <c r="AJ686" s="994"/>
      <c r="AK686" s="994"/>
      <c r="AL686" s="994"/>
      <c r="AM686" s="994"/>
    </row>
    <row r="687">
      <c r="A687" s="1205"/>
      <c r="B687" s="1205"/>
      <c r="C687" s="1205"/>
      <c r="D687" s="1205"/>
      <c r="E687" s="1205"/>
      <c r="F687" s="1205"/>
      <c r="G687" s="1205"/>
      <c r="H687" s="1205"/>
      <c r="I687" s="1205"/>
      <c r="J687" s="1205"/>
      <c r="K687" s="1205"/>
      <c r="L687" s="1205"/>
      <c r="M687" s="1208">
        <f t="shared" si="3"/>
        <v>0</v>
      </c>
      <c r="N687" s="1205"/>
      <c r="O687" s="1205"/>
      <c r="P687" s="994"/>
      <c r="Q687" s="994"/>
      <c r="R687" s="994"/>
      <c r="S687" s="994"/>
      <c r="T687" s="1205"/>
      <c r="U687" s="1205"/>
      <c r="V687" s="1205"/>
      <c r="W687" s="1205"/>
      <c r="X687" s="1205"/>
      <c r="Y687" s="1205"/>
      <c r="Z687" s="1205"/>
      <c r="AA687" s="1205"/>
      <c r="AB687" s="1205"/>
      <c r="AC687" s="1205"/>
      <c r="AD687" s="1205"/>
      <c r="AE687" s="1205"/>
      <c r="AF687" s="1208">
        <f t="shared" si="6"/>
        <v>0</v>
      </c>
      <c r="AG687" s="1205"/>
      <c r="AH687" s="1205"/>
      <c r="AI687" s="994"/>
      <c r="AJ687" s="994"/>
      <c r="AK687" s="994"/>
      <c r="AL687" s="994"/>
      <c r="AM687" s="994"/>
    </row>
    <row r="688">
      <c r="A688" s="1205"/>
      <c r="B688" s="1205"/>
      <c r="C688" s="1205"/>
      <c r="D688" s="1205"/>
      <c r="E688" s="1205"/>
      <c r="F688" s="1205"/>
      <c r="G688" s="1205"/>
      <c r="H688" s="1205"/>
      <c r="I688" s="1205"/>
      <c r="J688" s="1205"/>
      <c r="K688" s="1205"/>
      <c r="L688" s="1205"/>
      <c r="M688" s="1208">
        <f t="shared" si="3"/>
        <v>0</v>
      </c>
      <c r="N688" s="1205"/>
      <c r="O688" s="1205"/>
      <c r="P688" s="994"/>
      <c r="Q688" s="994"/>
      <c r="R688" s="994"/>
      <c r="S688" s="994"/>
      <c r="T688" s="1205"/>
      <c r="U688" s="1205"/>
      <c r="V688" s="1205"/>
      <c r="W688" s="1205"/>
      <c r="X688" s="1205"/>
      <c r="Y688" s="1205"/>
      <c r="Z688" s="1205"/>
      <c r="AA688" s="1205"/>
      <c r="AB688" s="1205"/>
      <c r="AC688" s="1205"/>
      <c r="AD688" s="1205"/>
      <c r="AE688" s="1205"/>
      <c r="AF688" s="1208">
        <f t="shared" si="6"/>
        <v>0</v>
      </c>
      <c r="AG688" s="1205"/>
      <c r="AH688" s="1205"/>
      <c r="AI688" s="994"/>
      <c r="AJ688" s="994"/>
      <c r="AK688" s="994"/>
      <c r="AL688" s="994"/>
      <c r="AM688" s="994"/>
    </row>
    <row r="689">
      <c r="A689" s="1205"/>
      <c r="B689" s="1205"/>
      <c r="C689" s="1205"/>
      <c r="D689" s="1205"/>
      <c r="E689" s="1205"/>
      <c r="F689" s="1205"/>
      <c r="G689" s="1205"/>
      <c r="H689" s="1205"/>
      <c r="I689" s="1205"/>
      <c r="J689" s="1205"/>
      <c r="K689" s="1205"/>
      <c r="L689" s="1205"/>
      <c r="M689" s="1208">
        <f t="shared" si="3"/>
        <v>0</v>
      </c>
      <c r="N689" s="1205"/>
      <c r="O689" s="1205"/>
      <c r="P689" s="994"/>
      <c r="Q689" s="994"/>
      <c r="R689" s="994"/>
      <c r="S689" s="994"/>
      <c r="T689" s="1205"/>
      <c r="U689" s="1205"/>
      <c r="V689" s="1205"/>
      <c r="W689" s="1205"/>
      <c r="X689" s="1205"/>
      <c r="Y689" s="1205"/>
      <c r="Z689" s="1205"/>
      <c r="AA689" s="1205"/>
      <c r="AB689" s="1205"/>
      <c r="AC689" s="1205"/>
      <c r="AD689" s="1205"/>
      <c r="AE689" s="1205"/>
      <c r="AF689" s="1208">
        <f t="shared" si="6"/>
        <v>0</v>
      </c>
      <c r="AG689" s="1205"/>
      <c r="AH689" s="1205"/>
      <c r="AI689" s="994"/>
      <c r="AJ689" s="994"/>
      <c r="AK689" s="994"/>
      <c r="AL689" s="994"/>
      <c r="AM689" s="994"/>
    </row>
    <row r="690">
      <c r="A690" s="1205"/>
      <c r="B690" s="1205"/>
      <c r="C690" s="1205"/>
      <c r="D690" s="1205"/>
      <c r="E690" s="1205"/>
      <c r="F690" s="1205"/>
      <c r="G690" s="1205"/>
      <c r="H690" s="1205"/>
      <c r="I690" s="1205"/>
      <c r="J690" s="1205"/>
      <c r="K690" s="1205"/>
      <c r="L690" s="1205"/>
      <c r="M690" s="1208">
        <f t="shared" si="3"/>
        <v>0</v>
      </c>
      <c r="N690" s="1205"/>
      <c r="O690" s="1205"/>
      <c r="P690" s="994"/>
      <c r="Q690" s="994"/>
      <c r="R690" s="994"/>
      <c r="S690" s="994"/>
      <c r="T690" s="1205"/>
      <c r="U690" s="1205"/>
      <c r="V690" s="1205"/>
      <c r="W690" s="1205"/>
      <c r="X690" s="1205"/>
      <c r="Y690" s="1205"/>
      <c r="Z690" s="1205"/>
      <c r="AA690" s="1205"/>
      <c r="AB690" s="1205"/>
      <c r="AC690" s="1205"/>
      <c r="AD690" s="1205"/>
      <c r="AE690" s="1205"/>
      <c r="AF690" s="1208">
        <f t="shared" si="6"/>
        <v>0</v>
      </c>
      <c r="AG690" s="1205"/>
      <c r="AH690" s="1205"/>
      <c r="AI690" s="994"/>
      <c r="AJ690" s="994"/>
      <c r="AK690" s="994"/>
      <c r="AL690" s="994"/>
      <c r="AM690" s="994"/>
    </row>
    <row r="691">
      <c r="A691" s="1205"/>
      <c r="B691" s="1205"/>
      <c r="C691" s="1205"/>
      <c r="D691" s="1205"/>
      <c r="E691" s="1205"/>
      <c r="F691" s="1205"/>
      <c r="G691" s="1205"/>
      <c r="H691" s="1205"/>
      <c r="I691" s="1205"/>
      <c r="J691" s="1205"/>
      <c r="K691" s="1205"/>
      <c r="L691" s="1205"/>
      <c r="M691" s="1208">
        <f t="shared" si="3"/>
        <v>0</v>
      </c>
      <c r="N691" s="1205"/>
      <c r="O691" s="1205"/>
      <c r="P691" s="994"/>
      <c r="Q691" s="994"/>
      <c r="R691" s="994"/>
      <c r="S691" s="994"/>
      <c r="T691" s="1205"/>
      <c r="U691" s="1205"/>
      <c r="V691" s="1205"/>
      <c r="W691" s="1205"/>
      <c r="X691" s="1205"/>
      <c r="Y691" s="1205"/>
      <c r="Z691" s="1205"/>
      <c r="AA691" s="1205"/>
      <c r="AB691" s="1205"/>
      <c r="AC691" s="1205"/>
      <c r="AD691" s="1205"/>
      <c r="AE691" s="1205"/>
      <c r="AF691" s="1208">
        <f t="shared" si="6"/>
        <v>0</v>
      </c>
      <c r="AG691" s="1205"/>
      <c r="AH691" s="1205"/>
      <c r="AI691" s="994"/>
      <c r="AJ691" s="994"/>
      <c r="AK691" s="994"/>
      <c r="AL691" s="994"/>
      <c r="AM691" s="994"/>
    </row>
    <row r="692">
      <c r="A692" s="1205"/>
      <c r="B692" s="1205"/>
      <c r="C692" s="1205"/>
      <c r="D692" s="1205"/>
      <c r="E692" s="1205"/>
      <c r="F692" s="1205"/>
      <c r="G692" s="1205"/>
      <c r="H692" s="1205"/>
      <c r="I692" s="1205"/>
      <c r="J692" s="1205"/>
      <c r="K692" s="1205"/>
      <c r="L692" s="1205"/>
      <c r="M692" s="1208">
        <f t="shared" si="3"/>
        <v>0</v>
      </c>
      <c r="N692" s="1205"/>
      <c r="O692" s="1205"/>
      <c r="P692" s="994"/>
      <c r="Q692" s="994"/>
      <c r="R692" s="994"/>
      <c r="S692" s="994"/>
      <c r="T692" s="1205"/>
      <c r="U692" s="1205"/>
      <c r="V692" s="1205"/>
      <c r="W692" s="1205"/>
      <c r="X692" s="1205"/>
      <c r="Y692" s="1205"/>
      <c r="Z692" s="1205"/>
      <c r="AA692" s="1205"/>
      <c r="AB692" s="1205"/>
      <c r="AC692" s="1205"/>
      <c r="AD692" s="1205"/>
      <c r="AE692" s="1205"/>
      <c r="AF692" s="1208">
        <f t="shared" si="6"/>
        <v>0</v>
      </c>
      <c r="AG692" s="1205"/>
      <c r="AH692" s="1205"/>
      <c r="AI692" s="994"/>
      <c r="AJ692" s="994"/>
      <c r="AK692" s="994"/>
      <c r="AL692" s="994"/>
      <c r="AM692" s="994"/>
    </row>
    <row r="693">
      <c r="A693" s="1205"/>
      <c r="B693" s="1205"/>
      <c r="C693" s="1205"/>
      <c r="D693" s="1205"/>
      <c r="E693" s="1205"/>
      <c r="F693" s="1205"/>
      <c r="G693" s="1205"/>
      <c r="H693" s="1205"/>
      <c r="I693" s="1205"/>
      <c r="J693" s="1205"/>
      <c r="K693" s="1205"/>
      <c r="L693" s="1205"/>
      <c r="M693" s="1208">
        <f t="shared" si="3"/>
        <v>0</v>
      </c>
      <c r="N693" s="1205"/>
      <c r="O693" s="1205"/>
      <c r="P693" s="994"/>
      <c r="Q693" s="994"/>
      <c r="R693" s="994"/>
      <c r="S693" s="994"/>
      <c r="T693" s="1205"/>
      <c r="U693" s="1205"/>
      <c r="V693" s="1205"/>
      <c r="W693" s="1205"/>
      <c r="X693" s="1205"/>
      <c r="Y693" s="1205"/>
      <c r="Z693" s="1205"/>
      <c r="AA693" s="1205"/>
      <c r="AB693" s="1205"/>
      <c r="AC693" s="1205"/>
      <c r="AD693" s="1205"/>
      <c r="AE693" s="1205"/>
      <c r="AF693" s="1208">
        <f t="shared" si="6"/>
        <v>0</v>
      </c>
      <c r="AG693" s="1205"/>
      <c r="AH693" s="1205"/>
      <c r="AI693" s="994"/>
      <c r="AJ693" s="994"/>
      <c r="AK693" s="994"/>
      <c r="AL693" s="994"/>
      <c r="AM693" s="994"/>
    </row>
    <row r="694">
      <c r="A694" s="1205"/>
      <c r="B694" s="1205"/>
      <c r="C694" s="1205"/>
      <c r="D694" s="1205"/>
      <c r="E694" s="1205"/>
      <c r="F694" s="1205"/>
      <c r="G694" s="1205"/>
      <c r="H694" s="1205"/>
      <c r="I694" s="1205"/>
      <c r="J694" s="1205"/>
      <c r="K694" s="1205"/>
      <c r="L694" s="1205"/>
      <c r="M694" s="1208">
        <f t="shared" si="3"/>
        <v>0</v>
      </c>
      <c r="N694" s="1205"/>
      <c r="O694" s="1205"/>
      <c r="P694" s="994"/>
      <c r="Q694" s="994"/>
      <c r="R694" s="994"/>
      <c r="S694" s="994"/>
      <c r="T694" s="1205"/>
      <c r="U694" s="1205"/>
      <c r="V694" s="1205"/>
      <c r="W694" s="1205"/>
      <c r="X694" s="1205"/>
      <c r="Y694" s="1205"/>
      <c r="Z694" s="1205"/>
      <c r="AA694" s="1205"/>
      <c r="AB694" s="1205"/>
      <c r="AC694" s="1205"/>
      <c r="AD694" s="1205"/>
      <c r="AE694" s="1205"/>
      <c r="AF694" s="1208">
        <f t="shared" si="6"/>
        <v>0</v>
      </c>
      <c r="AG694" s="1205"/>
      <c r="AH694" s="1205"/>
      <c r="AI694" s="994"/>
      <c r="AJ694" s="994"/>
      <c r="AK694" s="994"/>
      <c r="AL694" s="994"/>
      <c r="AM694" s="994"/>
    </row>
    <row r="695">
      <c r="A695" s="1205"/>
      <c r="B695" s="1205"/>
      <c r="C695" s="1205"/>
      <c r="D695" s="1205"/>
      <c r="E695" s="1205"/>
      <c r="F695" s="1205"/>
      <c r="G695" s="1205"/>
      <c r="H695" s="1205"/>
      <c r="I695" s="1205"/>
      <c r="J695" s="1205"/>
      <c r="K695" s="1205"/>
      <c r="L695" s="1205"/>
      <c r="M695" s="1208">
        <f t="shared" si="3"/>
        <v>0</v>
      </c>
      <c r="N695" s="1205"/>
      <c r="O695" s="1205"/>
      <c r="P695" s="994"/>
      <c r="Q695" s="994"/>
      <c r="R695" s="994"/>
      <c r="S695" s="994"/>
      <c r="T695" s="1205"/>
      <c r="U695" s="1205"/>
      <c r="V695" s="1205"/>
      <c r="W695" s="1205"/>
      <c r="X695" s="1205"/>
      <c r="Y695" s="1205"/>
      <c r="Z695" s="1205"/>
      <c r="AA695" s="1205"/>
      <c r="AB695" s="1205"/>
      <c r="AC695" s="1205"/>
      <c r="AD695" s="1205"/>
      <c r="AE695" s="1205"/>
      <c r="AF695" s="1208">
        <f t="shared" si="6"/>
        <v>0</v>
      </c>
      <c r="AG695" s="1205"/>
      <c r="AH695" s="1205"/>
      <c r="AI695" s="994"/>
      <c r="AJ695" s="994"/>
      <c r="AK695" s="994"/>
      <c r="AL695" s="994"/>
      <c r="AM695" s="994"/>
    </row>
    <row r="696">
      <c r="A696" s="1205"/>
      <c r="B696" s="1205"/>
      <c r="C696" s="1205"/>
      <c r="D696" s="1205"/>
      <c r="E696" s="1205"/>
      <c r="F696" s="1205"/>
      <c r="G696" s="1205"/>
      <c r="H696" s="1205"/>
      <c r="I696" s="1205"/>
      <c r="J696" s="1205"/>
      <c r="K696" s="1205"/>
      <c r="L696" s="1205"/>
      <c r="M696" s="1208">
        <f t="shared" si="3"/>
        <v>0</v>
      </c>
      <c r="N696" s="1205"/>
      <c r="O696" s="1205"/>
      <c r="P696" s="994"/>
      <c r="Q696" s="994"/>
      <c r="R696" s="994"/>
      <c r="S696" s="994"/>
      <c r="T696" s="1205"/>
      <c r="U696" s="1205"/>
      <c r="V696" s="1205"/>
      <c r="W696" s="1205"/>
      <c r="X696" s="1205"/>
      <c r="Y696" s="1205"/>
      <c r="Z696" s="1205"/>
      <c r="AA696" s="1205"/>
      <c r="AB696" s="1205"/>
      <c r="AC696" s="1205"/>
      <c r="AD696" s="1205"/>
      <c r="AE696" s="1205"/>
      <c r="AF696" s="1208">
        <f t="shared" si="6"/>
        <v>0</v>
      </c>
      <c r="AG696" s="1205"/>
      <c r="AH696" s="1205"/>
      <c r="AI696" s="994"/>
      <c r="AJ696" s="994"/>
      <c r="AK696" s="994"/>
      <c r="AL696" s="994"/>
      <c r="AM696" s="994"/>
    </row>
    <row r="697">
      <c r="A697" s="1205"/>
      <c r="B697" s="1205"/>
      <c r="C697" s="1205"/>
      <c r="D697" s="1205"/>
      <c r="E697" s="1205"/>
      <c r="F697" s="1205"/>
      <c r="G697" s="1205"/>
      <c r="H697" s="1205"/>
      <c r="I697" s="1205"/>
      <c r="J697" s="1205"/>
      <c r="K697" s="1205"/>
      <c r="L697" s="1205"/>
      <c r="M697" s="1208">
        <f t="shared" si="3"/>
        <v>0</v>
      </c>
      <c r="N697" s="1205"/>
      <c r="O697" s="1205"/>
      <c r="P697" s="994"/>
      <c r="Q697" s="994"/>
      <c r="R697" s="994"/>
      <c r="S697" s="994"/>
      <c r="T697" s="1205"/>
      <c r="U697" s="1205"/>
      <c r="V697" s="1205"/>
      <c r="W697" s="1205"/>
      <c r="X697" s="1205"/>
      <c r="Y697" s="1205"/>
      <c r="Z697" s="1205"/>
      <c r="AA697" s="1205"/>
      <c r="AB697" s="1205"/>
      <c r="AC697" s="1205"/>
      <c r="AD697" s="1205"/>
      <c r="AE697" s="1205"/>
      <c r="AF697" s="1208">
        <f t="shared" si="6"/>
        <v>0</v>
      </c>
      <c r="AG697" s="1205"/>
      <c r="AH697" s="1205"/>
      <c r="AI697" s="994"/>
      <c r="AJ697" s="994"/>
      <c r="AK697" s="994"/>
      <c r="AL697" s="994"/>
      <c r="AM697" s="994"/>
    </row>
    <row r="698">
      <c r="A698" s="1205"/>
      <c r="B698" s="1205"/>
      <c r="C698" s="1205"/>
      <c r="D698" s="1205"/>
      <c r="E698" s="1205"/>
      <c r="F698" s="1205"/>
      <c r="G698" s="1205"/>
      <c r="H698" s="1205"/>
      <c r="I698" s="1205"/>
      <c r="J698" s="1205"/>
      <c r="K698" s="1205"/>
      <c r="L698" s="1205"/>
      <c r="M698" s="1208">
        <f t="shared" si="3"/>
        <v>0</v>
      </c>
      <c r="N698" s="1205"/>
      <c r="O698" s="1205"/>
      <c r="P698" s="994"/>
      <c r="Q698" s="994"/>
      <c r="R698" s="994"/>
      <c r="S698" s="994"/>
      <c r="T698" s="1205"/>
      <c r="U698" s="1205"/>
      <c r="V698" s="1205"/>
      <c r="W698" s="1205"/>
      <c r="X698" s="1205"/>
      <c r="Y698" s="1205"/>
      <c r="Z698" s="1205"/>
      <c r="AA698" s="1205"/>
      <c r="AB698" s="1205"/>
      <c r="AC698" s="1205"/>
      <c r="AD698" s="1205"/>
      <c r="AE698" s="1205"/>
      <c r="AF698" s="1208">
        <f t="shared" si="6"/>
        <v>0</v>
      </c>
      <c r="AG698" s="1205"/>
      <c r="AH698" s="1205"/>
      <c r="AI698" s="994"/>
      <c r="AJ698" s="994"/>
      <c r="AK698" s="994"/>
      <c r="AL698" s="994"/>
      <c r="AM698" s="994"/>
    </row>
    <row r="699">
      <c r="A699" s="1205"/>
      <c r="B699" s="1205"/>
      <c r="C699" s="1205"/>
      <c r="D699" s="1205"/>
      <c r="E699" s="1205"/>
      <c r="F699" s="1205"/>
      <c r="G699" s="1205"/>
      <c r="H699" s="1205"/>
      <c r="I699" s="1205"/>
      <c r="J699" s="1205"/>
      <c r="K699" s="1205"/>
      <c r="L699" s="1205"/>
      <c r="M699" s="1208">
        <f t="shared" si="3"/>
        <v>0</v>
      </c>
      <c r="N699" s="1205"/>
      <c r="O699" s="1205"/>
      <c r="P699" s="994"/>
      <c r="Q699" s="994"/>
      <c r="R699" s="994"/>
      <c r="S699" s="994"/>
      <c r="T699" s="1205"/>
      <c r="U699" s="1205"/>
      <c r="V699" s="1205"/>
      <c r="W699" s="1205"/>
      <c r="X699" s="1205"/>
      <c r="Y699" s="1205"/>
      <c r="Z699" s="1205"/>
      <c r="AA699" s="1205"/>
      <c r="AB699" s="1205"/>
      <c r="AC699" s="1205"/>
      <c r="AD699" s="1205"/>
      <c r="AE699" s="1205"/>
      <c r="AF699" s="1208">
        <f t="shared" si="6"/>
        <v>0</v>
      </c>
      <c r="AG699" s="1205"/>
      <c r="AH699" s="1205"/>
      <c r="AI699" s="994"/>
      <c r="AJ699" s="994"/>
      <c r="AK699" s="994"/>
      <c r="AL699" s="994"/>
      <c r="AM699" s="994"/>
    </row>
    <row r="700">
      <c r="A700" s="1205"/>
      <c r="B700" s="1205"/>
      <c r="C700" s="1205"/>
      <c r="D700" s="1205"/>
      <c r="E700" s="1205"/>
      <c r="F700" s="1205"/>
      <c r="G700" s="1205"/>
      <c r="H700" s="1205"/>
      <c r="I700" s="1205"/>
      <c r="J700" s="1205"/>
      <c r="K700" s="1205"/>
      <c r="L700" s="1205"/>
      <c r="M700" s="1208">
        <f t="shared" si="3"/>
        <v>0</v>
      </c>
      <c r="N700" s="1205"/>
      <c r="O700" s="1205"/>
      <c r="P700" s="994"/>
      <c r="Q700" s="994"/>
      <c r="R700" s="994"/>
      <c r="S700" s="994"/>
      <c r="T700" s="1205"/>
      <c r="U700" s="1205"/>
      <c r="V700" s="1205"/>
      <c r="W700" s="1205"/>
      <c r="X700" s="1205"/>
      <c r="Y700" s="1205"/>
      <c r="Z700" s="1205"/>
      <c r="AA700" s="1205"/>
      <c r="AB700" s="1205"/>
      <c r="AC700" s="1205"/>
      <c r="AD700" s="1205"/>
      <c r="AE700" s="1205"/>
      <c r="AF700" s="1208">
        <f t="shared" si="6"/>
        <v>0</v>
      </c>
      <c r="AG700" s="1205"/>
      <c r="AH700" s="1205"/>
      <c r="AI700" s="994"/>
      <c r="AJ700" s="994"/>
      <c r="AK700" s="994"/>
      <c r="AL700" s="994"/>
      <c r="AM700" s="994"/>
    </row>
    <row r="701">
      <c r="A701" s="1205"/>
      <c r="B701" s="1205"/>
      <c r="C701" s="1205"/>
      <c r="D701" s="1205"/>
      <c r="E701" s="1205"/>
      <c r="F701" s="1205"/>
      <c r="G701" s="1205"/>
      <c r="H701" s="1205"/>
      <c r="I701" s="1205"/>
      <c r="J701" s="1205"/>
      <c r="K701" s="1205"/>
      <c r="L701" s="1205"/>
      <c r="M701" s="1208">
        <f t="shared" si="3"/>
        <v>0</v>
      </c>
      <c r="N701" s="1205"/>
      <c r="O701" s="1205"/>
      <c r="P701" s="994"/>
      <c r="Q701" s="994"/>
      <c r="R701" s="994"/>
      <c r="S701" s="994"/>
      <c r="T701" s="1205"/>
      <c r="U701" s="1205"/>
      <c r="V701" s="1205"/>
      <c r="W701" s="1205"/>
      <c r="X701" s="1205"/>
      <c r="Y701" s="1205"/>
      <c r="Z701" s="1205"/>
      <c r="AA701" s="1205"/>
      <c r="AB701" s="1205"/>
      <c r="AC701" s="1205"/>
      <c r="AD701" s="1205"/>
      <c r="AE701" s="1205"/>
      <c r="AF701" s="1208">
        <f t="shared" si="6"/>
        <v>0</v>
      </c>
      <c r="AG701" s="1205"/>
      <c r="AH701" s="1205"/>
      <c r="AI701" s="994"/>
      <c r="AJ701" s="994"/>
      <c r="AK701" s="994"/>
      <c r="AL701" s="994"/>
      <c r="AM701" s="994"/>
    </row>
    <row r="702">
      <c r="A702" s="1205"/>
      <c r="B702" s="1205"/>
      <c r="C702" s="1205"/>
      <c r="D702" s="1205"/>
      <c r="E702" s="1205"/>
      <c r="F702" s="1205"/>
      <c r="G702" s="1205"/>
      <c r="H702" s="1205"/>
      <c r="I702" s="1205"/>
      <c r="J702" s="1205"/>
      <c r="K702" s="1205"/>
      <c r="L702" s="1205"/>
      <c r="M702" s="1208">
        <f t="shared" si="3"/>
        <v>0</v>
      </c>
      <c r="N702" s="1205"/>
      <c r="O702" s="1205"/>
      <c r="P702" s="994"/>
      <c r="Q702" s="994"/>
      <c r="R702" s="994"/>
      <c r="S702" s="994"/>
      <c r="T702" s="1205"/>
      <c r="U702" s="1205"/>
      <c r="V702" s="1205"/>
      <c r="W702" s="1205"/>
      <c r="X702" s="1205"/>
      <c r="Y702" s="1205"/>
      <c r="Z702" s="1205"/>
      <c r="AA702" s="1205"/>
      <c r="AB702" s="1205"/>
      <c r="AC702" s="1205"/>
      <c r="AD702" s="1205"/>
      <c r="AE702" s="1205"/>
      <c r="AF702" s="1208">
        <f t="shared" si="6"/>
        <v>0</v>
      </c>
      <c r="AG702" s="1205"/>
      <c r="AH702" s="1205"/>
      <c r="AI702" s="994"/>
      <c r="AJ702" s="994"/>
      <c r="AK702" s="994"/>
      <c r="AL702" s="994"/>
      <c r="AM702" s="994"/>
    </row>
    <row r="703">
      <c r="A703" s="1205"/>
      <c r="B703" s="1205"/>
      <c r="C703" s="1205"/>
      <c r="D703" s="1205"/>
      <c r="E703" s="1205"/>
      <c r="F703" s="1205"/>
      <c r="G703" s="1205"/>
      <c r="H703" s="1205"/>
      <c r="I703" s="1205"/>
      <c r="J703" s="1205"/>
      <c r="K703" s="1205"/>
      <c r="L703" s="1205"/>
      <c r="M703" s="1208">
        <f t="shared" si="3"/>
        <v>0</v>
      </c>
      <c r="N703" s="1205"/>
      <c r="O703" s="1205"/>
      <c r="P703" s="994"/>
      <c r="Q703" s="994"/>
      <c r="R703" s="994"/>
      <c r="S703" s="994"/>
      <c r="T703" s="1205"/>
      <c r="U703" s="1205"/>
      <c r="V703" s="1205"/>
      <c r="W703" s="1205"/>
      <c r="X703" s="1205"/>
      <c r="Y703" s="1205"/>
      <c r="Z703" s="1205"/>
      <c r="AA703" s="1205"/>
      <c r="AB703" s="1205"/>
      <c r="AC703" s="1205"/>
      <c r="AD703" s="1205"/>
      <c r="AE703" s="1205"/>
      <c r="AF703" s="1208">
        <f t="shared" si="6"/>
        <v>0</v>
      </c>
      <c r="AG703" s="1205"/>
      <c r="AH703" s="1205"/>
      <c r="AI703" s="994"/>
      <c r="AJ703" s="994"/>
      <c r="AK703" s="994"/>
      <c r="AL703" s="994"/>
      <c r="AM703" s="994"/>
    </row>
    <row r="704">
      <c r="A704" s="1205"/>
      <c r="B704" s="1205"/>
      <c r="C704" s="1205"/>
      <c r="D704" s="1205"/>
      <c r="E704" s="1205"/>
      <c r="F704" s="1205"/>
      <c r="G704" s="1205"/>
      <c r="H704" s="1205"/>
      <c r="I704" s="1205"/>
      <c r="J704" s="1205"/>
      <c r="K704" s="1205"/>
      <c r="L704" s="1205"/>
      <c r="M704" s="1208">
        <f t="shared" si="3"/>
        <v>0</v>
      </c>
      <c r="N704" s="1205"/>
      <c r="O704" s="1205"/>
      <c r="P704" s="994"/>
      <c r="Q704" s="994"/>
      <c r="R704" s="994"/>
      <c r="S704" s="994"/>
      <c r="T704" s="1205"/>
      <c r="U704" s="1205"/>
      <c r="V704" s="1205"/>
      <c r="W704" s="1205"/>
      <c r="X704" s="1205"/>
      <c r="Y704" s="1205"/>
      <c r="Z704" s="1205"/>
      <c r="AA704" s="1205"/>
      <c r="AB704" s="1205"/>
      <c r="AC704" s="1205"/>
      <c r="AD704" s="1205"/>
      <c r="AE704" s="1205"/>
      <c r="AF704" s="1208">
        <f t="shared" si="6"/>
        <v>0</v>
      </c>
      <c r="AG704" s="1205"/>
      <c r="AH704" s="1205"/>
      <c r="AI704" s="994"/>
      <c r="AJ704" s="994"/>
      <c r="AK704" s="994"/>
      <c r="AL704" s="994"/>
      <c r="AM704" s="994"/>
    </row>
    <row r="705">
      <c r="A705" s="1205"/>
      <c r="B705" s="1205"/>
      <c r="C705" s="1205"/>
      <c r="D705" s="1205"/>
      <c r="E705" s="1205"/>
      <c r="F705" s="1205"/>
      <c r="G705" s="1205"/>
      <c r="H705" s="1205"/>
      <c r="I705" s="1205"/>
      <c r="J705" s="1205"/>
      <c r="K705" s="1205"/>
      <c r="L705" s="1205"/>
      <c r="M705" s="1208">
        <f t="shared" si="3"/>
        <v>0</v>
      </c>
      <c r="N705" s="1205"/>
      <c r="O705" s="1205"/>
      <c r="P705" s="994"/>
      <c r="Q705" s="994"/>
      <c r="R705" s="994"/>
      <c r="S705" s="994"/>
      <c r="T705" s="1205"/>
      <c r="U705" s="1205"/>
      <c r="V705" s="1205"/>
      <c r="W705" s="1205"/>
      <c r="X705" s="1205"/>
      <c r="Y705" s="1205"/>
      <c r="Z705" s="1205"/>
      <c r="AA705" s="1205"/>
      <c r="AB705" s="1205"/>
      <c r="AC705" s="1205"/>
      <c r="AD705" s="1205"/>
      <c r="AE705" s="1205"/>
      <c r="AF705" s="1208">
        <f t="shared" si="6"/>
        <v>0</v>
      </c>
      <c r="AG705" s="1205"/>
      <c r="AH705" s="1205"/>
      <c r="AI705" s="994"/>
      <c r="AJ705" s="994"/>
      <c r="AK705" s="994"/>
      <c r="AL705" s="994"/>
      <c r="AM705" s="994"/>
    </row>
    <row r="706">
      <c r="A706" s="1205"/>
      <c r="B706" s="1205"/>
      <c r="C706" s="1205"/>
      <c r="D706" s="1205"/>
      <c r="E706" s="1205"/>
      <c r="F706" s="1205"/>
      <c r="G706" s="1205"/>
      <c r="H706" s="1205"/>
      <c r="I706" s="1205"/>
      <c r="J706" s="1205"/>
      <c r="K706" s="1205"/>
      <c r="L706" s="1205"/>
      <c r="M706" s="1208">
        <f t="shared" si="3"/>
        <v>0</v>
      </c>
      <c r="N706" s="1205"/>
      <c r="O706" s="1205"/>
      <c r="P706" s="994"/>
      <c r="Q706" s="994"/>
      <c r="R706" s="994"/>
      <c r="S706" s="994"/>
      <c r="T706" s="1205"/>
      <c r="U706" s="1205"/>
      <c r="V706" s="1205"/>
      <c r="W706" s="1205"/>
      <c r="X706" s="1205"/>
      <c r="Y706" s="1205"/>
      <c r="Z706" s="1205"/>
      <c r="AA706" s="1205"/>
      <c r="AB706" s="1205"/>
      <c r="AC706" s="1205"/>
      <c r="AD706" s="1205"/>
      <c r="AE706" s="1205"/>
      <c r="AF706" s="1208">
        <f t="shared" si="6"/>
        <v>0</v>
      </c>
      <c r="AG706" s="1205"/>
      <c r="AH706" s="1205"/>
      <c r="AI706" s="994"/>
      <c r="AJ706" s="994"/>
      <c r="AK706" s="994"/>
      <c r="AL706" s="994"/>
      <c r="AM706" s="994"/>
    </row>
    <row r="707">
      <c r="A707" s="1205"/>
      <c r="B707" s="1205"/>
      <c r="C707" s="1205"/>
      <c r="D707" s="1205"/>
      <c r="E707" s="1205"/>
      <c r="F707" s="1205"/>
      <c r="G707" s="1205"/>
      <c r="H707" s="1205"/>
      <c r="I707" s="1205"/>
      <c r="J707" s="1205"/>
      <c r="K707" s="1205"/>
      <c r="L707" s="1205"/>
      <c r="M707" s="1208">
        <f t="shared" si="3"/>
        <v>0</v>
      </c>
      <c r="N707" s="1205"/>
      <c r="O707" s="1205"/>
      <c r="P707" s="994"/>
      <c r="Q707" s="994"/>
      <c r="R707" s="994"/>
      <c r="S707" s="994"/>
      <c r="T707" s="1205"/>
      <c r="U707" s="1205"/>
      <c r="V707" s="1205"/>
      <c r="W707" s="1205"/>
      <c r="X707" s="1205"/>
      <c r="Y707" s="1205"/>
      <c r="Z707" s="1205"/>
      <c r="AA707" s="1205"/>
      <c r="AB707" s="1205"/>
      <c r="AC707" s="1205"/>
      <c r="AD707" s="1205"/>
      <c r="AE707" s="1205"/>
      <c r="AF707" s="1208">
        <f t="shared" si="6"/>
        <v>0</v>
      </c>
      <c r="AG707" s="1205"/>
      <c r="AH707" s="1205"/>
      <c r="AI707" s="994"/>
      <c r="AJ707" s="994"/>
      <c r="AK707" s="994"/>
      <c r="AL707" s="994"/>
      <c r="AM707" s="994"/>
    </row>
    <row r="708">
      <c r="A708" s="1205"/>
      <c r="B708" s="1205"/>
      <c r="C708" s="1205"/>
      <c r="D708" s="1205"/>
      <c r="E708" s="1205"/>
      <c r="F708" s="1205"/>
      <c r="G708" s="1205"/>
      <c r="H708" s="1205"/>
      <c r="I708" s="1205"/>
      <c r="J708" s="1205"/>
      <c r="K708" s="1205"/>
      <c r="L708" s="1205"/>
      <c r="M708" s="1208">
        <f t="shared" si="3"/>
        <v>0</v>
      </c>
      <c r="N708" s="1205"/>
      <c r="O708" s="1205"/>
      <c r="P708" s="994"/>
      <c r="Q708" s="994"/>
      <c r="R708" s="994"/>
      <c r="S708" s="994"/>
      <c r="T708" s="1205"/>
      <c r="U708" s="1205"/>
      <c r="V708" s="1205"/>
      <c r="W708" s="1205"/>
      <c r="X708" s="1205"/>
      <c r="Y708" s="1205"/>
      <c r="Z708" s="1205"/>
      <c r="AA708" s="1205"/>
      <c r="AB708" s="1205"/>
      <c r="AC708" s="1205"/>
      <c r="AD708" s="1205"/>
      <c r="AE708" s="1205"/>
      <c r="AF708" s="1208">
        <f t="shared" si="6"/>
        <v>0</v>
      </c>
      <c r="AG708" s="1205"/>
      <c r="AH708" s="1205"/>
      <c r="AI708" s="994"/>
      <c r="AJ708" s="994"/>
      <c r="AK708" s="994"/>
      <c r="AL708" s="994"/>
      <c r="AM708" s="994"/>
    </row>
    <row r="709">
      <c r="A709" s="1205"/>
      <c r="B709" s="1205"/>
      <c r="C709" s="1205"/>
      <c r="D709" s="1205"/>
      <c r="E709" s="1205"/>
      <c r="F709" s="1205"/>
      <c r="G709" s="1205"/>
      <c r="H709" s="1205"/>
      <c r="I709" s="1205"/>
      <c r="J709" s="1205"/>
      <c r="K709" s="1205"/>
      <c r="L709" s="1205"/>
      <c r="M709" s="1208">
        <f t="shared" si="3"/>
        <v>0</v>
      </c>
      <c r="N709" s="1205"/>
      <c r="O709" s="1205"/>
      <c r="P709" s="994"/>
      <c r="Q709" s="994"/>
      <c r="R709" s="994"/>
      <c r="S709" s="994"/>
      <c r="T709" s="1205"/>
      <c r="U709" s="1205"/>
      <c r="V709" s="1205"/>
      <c r="W709" s="1205"/>
      <c r="X709" s="1205"/>
      <c r="Y709" s="1205"/>
      <c r="Z709" s="1205"/>
      <c r="AA709" s="1205"/>
      <c r="AB709" s="1205"/>
      <c r="AC709" s="1205"/>
      <c r="AD709" s="1205"/>
      <c r="AE709" s="1205"/>
      <c r="AF709" s="1208">
        <f t="shared" si="6"/>
        <v>0</v>
      </c>
      <c r="AG709" s="1205"/>
      <c r="AH709" s="1205"/>
      <c r="AI709" s="994"/>
      <c r="AJ709" s="994"/>
      <c r="AK709" s="994"/>
      <c r="AL709" s="994"/>
      <c r="AM709" s="994"/>
    </row>
    <row r="710">
      <c r="A710" s="1205"/>
      <c r="B710" s="1205"/>
      <c r="C710" s="1205"/>
      <c r="D710" s="1205"/>
      <c r="E710" s="1205"/>
      <c r="F710" s="1205"/>
      <c r="G710" s="1205"/>
      <c r="H710" s="1205"/>
      <c r="I710" s="1205"/>
      <c r="J710" s="1205"/>
      <c r="K710" s="1205"/>
      <c r="L710" s="1205"/>
      <c r="M710" s="1208">
        <f t="shared" si="3"/>
        <v>0</v>
      </c>
      <c r="N710" s="1205"/>
      <c r="O710" s="1205"/>
      <c r="P710" s="994"/>
      <c r="Q710" s="994"/>
      <c r="R710" s="994"/>
      <c r="S710" s="994"/>
      <c r="T710" s="1205"/>
      <c r="U710" s="1205"/>
      <c r="V710" s="1205"/>
      <c r="W710" s="1205"/>
      <c r="X710" s="1205"/>
      <c r="Y710" s="1205"/>
      <c r="Z710" s="1205"/>
      <c r="AA710" s="1205"/>
      <c r="AB710" s="1205"/>
      <c r="AC710" s="1205"/>
      <c r="AD710" s="1205"/>
      <c r="AE710" s="1205"/>
      <c r="AF710" s="1208">
        <f t="shared" si="6"/>
        <v>0</v>
      </c>
      <c r="AG710" s="1205"/>
      <c r="AH710" s="1205"/>
      <c r="AI710" s="994"/>
      <c r="AJ710" s="994"/>
      <c r="AK710" s="994"/>
      <c r="AL710" s="994"/>
      <c r="AM710" s="994"/>
    </row>
    <row r="711">
      <c r="A711" s="1205"/>
      <c r="B711" s="1205"/>
      <c r="C711" s="1205"/>
      <c r="D711" s="1205"/>
      <c r="E711" s="1205"/>
      <c r="F711" s="1205"/>
      <c r="G711" s="1205"/>
      <c r="H711" s="1205"/>
      <c r="I711" s="1205"/>
      <c r="J711" s="1205"/>
      <c r="K711" s="1205"/>
      <c r="L711" s="1205"/>
      <c r="M711" s="1208">
        <f t="shared" si="3"/>
        <v>0</v>
      </c>
      <c r="N711" s="1205"/>
      <c r="O711" s="1205"/>
      <c r="P711" s="994"/>
      <c r="Q711" s="994"/>
      <c r="R711" s="994"/>
      <c r="S711" s="994"/>
      <c r="T711" s="1205"/>
      <c r="U711" s="1205"/>
      <c r="V711" s="1205"/>
      <c r="W711" s="1205"/>
      <c r="X711" s="1205"/>
      <c r="Y711" s="1205"/>
      <c r="Z711" s="1205"/>
      <c r="AA711" s="1205"/>
      <c r="AB711" s="1205"/>
      <c r="AC711" s="1205"/>
      <c r="AD711" s="1205"/>
      <c r="AE711" s="1205"/>
      <c r="AF711" s="1208">
        <f t="shared" si="6"/>
        <v>0</v>
      </c>
      <c r="AG711" s="1205"/>
      <c r="AH711" s="1205"/>
      <c r="AI711" s="994"/>
      <c r="AJ711" s="994"/>
      <c r="AK711" s="994"/>
      <c r="AL711" s="994"/>
      <c r="AM711" s="994"/>
    </row>
    <row r="712">
      <c r="A712" s="1205"/>
      <c r="B712" s="1205"/>
      <c r="C712" s="1205"/>
      <c r="D712" s="1205"/>
      <c r="E712" s="1205"/>
      <c r="F712" s="1205"/>
      <c r="G712" s="1205"/>
      <c r="H712" s="1205"/>
      <c r="I712" s="1205"/>
      <c r="J712" s="1205"/>
      <c r="K712" s="1205"/>
      <c r="L712" s="1205"/>
      <c r="M712" s="1208">
        <f t="shared" si="3"/>
        <v>0</v>
      </c>
      <c r="N712" s="1205"/>
      <c r="O712" s="1205"/>
      <c r="P712" s="994"/>
      <c r="Q712" s="994"/>
      <c r="R712" s="994"/>
      <c r="S712" s="994"/>
      <c r="T712" s="1205"/>
      <c r="U712" s="1205"/>
      <c r="V712" s="1205"/>
      <c r="W712" s="1205"/>
      <c r="X712" s="1205"/>
      <c r="Y712" s="1205"/>
      <c r="Z712" s="1205"/>
      <c r="AA712" s="1205"/>
      <c r="AB712" s="1205"/>
      <c r="AC712" s="1205"/>
      <c r="AD712" s="1205"/>
      <c r="AE712" s="1205"/>
      <c r="AF712" s="1208">
        <f t="shared" si="6"/>
        <v>0</v>
      </c>
      <c r="AG712" s="1205"/>
      <c r="AH712" s="1205"/>
      <c r="AI712" s="994"/>
      <c r="AJ712" s="994"/>
      <c r="AK712" s="994"/>
      <c r="AL712" s="994"/>
      <c r="AM712" s="994"/>
    </row>
    <row r="713">
      <c r="A713" s="1205"/>
      <c r="B713" s="1205"/>
      <c r="C713" s="1205"/>
      <c r="D713" s="1205"/>
      <c r="E713" s="1205"/>
      <c r="F713" s="1205"/>
      <c r="G713" s="1205"/>
      <c r="H713" s="1205"/>
      <c r="I713" s="1205"/>
      <c r="J713" s="1205"/>
      <c r="K713" s="1205"/>
      <c r="L713" s="1205"/>
      <c r="M713" s="1208">
        <f t="shared" si="3"/>
        <v>0</v>
      </c>
      <c r="N713" s="1205"/>
      <c r="O713" s="1205"/>
      <c r="P713" s="994"/>
      <c r="Q713" s="994"/>
      <c r="R713" s="994"/>
      <c r="S713" s="994"/>
      <c r="T713" s="1205"/>
      <c r="U713" s="1205"/>
      <c r="V713" s="1205"/>
      <c r="W713" s="1205"/>
      <c r="X713" s="1205"/>
      <c r="Y713" s="1205"/>
      <c r="Z713" s="1205"/>
      <c r="AA713" s="1205"/>
      <c r="AB713" s="1205"/>
      <c r="AC713" s="1205"/>
      <c r="AD713" s="1205"/>
      <c r="AE713" s="1205"/>
      <c r="AF713" s="1208">
        <f t="shared" si="6"/>
        <v>0</v>
      </c>
      <c r="AG713" s="1205"/>
      <c r="AH713" s="1205"/>
      <c r="AI713" s="994"/>
      <c r="AJ713" s="994"/>
      <c r="AK713" s="994"/>
      <c r="AL713" s="994"/>
      <c r="AM713" s="994"/>
    </row>
    <row r="714">
      <c r="A714" s="1205"/>
      <c r="B714" s="1205"/>
      <c r="C714" s="1205"/>
      <c r="D714" s="1205"/>
      <c r="E714" s="1205"/>
      <c r="F714" s="1205"/>
      <c r="G714" s="1205"/>
      <c r="H714" s="1205"/>
      <c r="I714" s="1205"/>
      <c r="J714" s="1205"/>
      <c r="K714" s="1205"/>
      <c r="L714" s="1205"/>
      <c r="M714" s="1208">
        <f t="shared" si="3"/>
        <v>0</v>
      </c>
      <c r="N714" s="1205"/>
      <c r="O714" s="1205"/>
      <c r="P714" s="994"/>
      <c r="Q714" s="994"/>
      <c r="R714" s="994"/>
      <c r="S714" s="994"/>
      <c r="T714" s="1205"/>
      <c r="U714" s="1205"/>
      <c r="V714" s="1205"/>
      <c r="W714" s="1205"/>
      <c r="X714" s="1205"/>
      <c r="Y714" s="1205"/>
      <c r="Z714" s="1205"/>
      <c r="AA714" s="1205"/>
      <c r="AB714" s="1205"/>
      <c r="AC714" s="1205"/>
      <c r="AD714" s="1205"/>
      <c r="AE714" s="1205"/>
      <c r="AF714" s="1208">
        <f t="shared" si="6"/>
        <v>0</v>
      </c>
      <c r="AG714" s="1205"/>
      <c r="AH714" s="1205"/>
      <c r="AI714" s="994"/>
      <c r="AJ714" s="994"/>
      <c r="AK714" s="994"/>
      <c r="AL714" s="994"/>
      <c r="AM714" s="994"/>
    </row>
    <row r="715">
      <c r="A715" s="1205"/>
      <c r="B715" s="1205"/>
      <c r="C715" s="1205"/>
      <c r="D715" s="1205"/>
      <c r="E715" s="1205"/>
      <c r="F715" s="1205"/>
      <c r="G715" s="1205"/>
      <c r="H715" s="1205"/>
      <c r="I715" s="1205"/>
      <c r="J715" s="1205"/>
      <c r="K715" s="1205"/>
      <c r="L715" s="1205"/>
      <c r="M715" s="1208">
        <f t="shared" si="3"/>
        <v>0</v>
      </c>
      <c r="N715" s="1205"/>
      <c r="O715" s="1205"/>
      <c r="P715" s="994"/>
      <c r="Q715" s="994"/>
      <c r="R715" s="994"/>
      <c r="S715" s="994"/>
      <c r="T715" s="1205"/>
      <c r="U715" s="1205"/>
      <c r="V715" s="1205"/>
      <c r="W715" s="1205"/>
      <c r="X715" s="1205"/>
      <c r="Y715" s="1205"/>
      <c r="Z715" s="1205"/>
      <c r="AA715" s="1205"/>
      <c r="AB715" s="1205"/>
      <c r="AC715" s="1205"/>
      <c r="AD715" s="1205"/>
      <c r="AE715" s="1205"/>
      <c r="AF715" s="1208">
        <f t="shared" si="6"/>
        <v>0</v>
      </c>
      <c r="AG715" s="1205"/>
      <c r="AH715" s="1205"/>
      <c r="AI715" s="994"/>
      <c r="AJ715" s="994"/>
      <c r="AK715" s="994"/>
      <c r="AL715" s="994"/>
      <c r="AM715" s="994"/>
    </row>
    <row r="716">
      <c r="A716" s="1205"/>
      <c r="B716" s="1205"/>
      <c r="C716" s="1205"/>
      <c r="D716" s="1205"/>
      <c r="E716" s="1205"/>
      <c r="F716" s="1205"/>
      <c r="G716" s="1205"/>
      <c r="H716" s="1205"/>
      <c r="I716" s="1205"/>
      <c r="J716" s="1205"/>
      <c r="K716" s="1205"/>
      <c r="L716" s="1205"/>
      <c r="M716" s="1208">
        <f t="shared" si="3"/>
        <v>0</v>
      </c>
      <c r="N716" s="1205"/>
      <c r="O716" s="1205"/>
      <c r="P716" s="994"/>
      <c r="Q716" s="994"/>
      <c r="R716" s="994"/>
      <c r="S716" s="994"/>
      <c r="T716" s="1205"/>
      <c r="U716" s="1205"/>
      <c r="V716" s="1205"/>
      <c r="W716" s="1205"/>
      <c r="X716" s="1205"/>
      <c r="Y716" s="1205"/>
      <c r="Z716" s="1205"/>
      <c r="AA716" s="1205"/>
      <c r="AB716" s="1205"/>
      <c r="AC716" s="1205"/>
      <c r="AD716" s="1205"/>
      <c r="AE716" s="1205"/>
      <c r="AF716" s="1208">
        <f t="shared" si="6"/>
        <v>0</v>
      </c>
      <c r="AG716" s="1205"/>
      <c r="AH716" s="1205"/>
      <c r="AI716" s="994"/>
      <c r="AJ716" s="994"/>
      <c r="AK716" s="994"/>
      <c r="AL716" s="994"/>
      <c r="AM716" s="994"/>
    </row>
    <row r="717">
      <c r="A717" s="1205"/>
      <c r="B717" s="1205"/>
      <c r="C717" s="1205"/>
      <c r="D717" s="1205"/>
      <c r="E717" s="1205"/>
      <c r="F717" s="1205"/>
      <c r="G717" s="1205"/>
      <c r="H717" s="1205"/>
      <c r="I717" s="1205"/>
      <c r="J717" s="1205"/>
      <c r="K717" s="1205"/>
      <c r="L717" s="1205"/>
      <c r="M717" s="1208">
        <f t="shared" si="3"/>
        <v>0</v>
      </c>
      <c r="N717" s="1205"/>
      <c r="O717" s="1205"/>
      <c r="P717" s="994"/>
      <c r="Q717" s="994"/>
      <c r="R717" s="994"/>
      <c r="S717" s="994"/>
      <c r="T717" s="1205"/>
      <c r="U717" s="1205"/>
      <c r="V717" s="1205"/>
      <c r="W717" s="1205"/>
      <c r="X717" s="1205"/>
      <c r="Y717" s="1205"/>
      <c r="Z717" s="1205"/>
      <c r="AA717" s="1205"/>
      <c r="AB717" s="1205"/>
      <c r="AC717" s="1205"/>
      <c r="AD717" s="1205"/>
      <c r="AE717" s="1205"/>
      <c r="AF717" s="1208">
        <f t="shared" si="6"/>
        <v>0</v>
      </c>
      <c r="AG717" s="1205"/>
      <c r="AH717" s="1205"/>
      <c r="AI717" s="994"/>
      <c r="AJ717" s="994"/>
      <c r="AK717" s="994"/>
      <c r="AL717" s="994"/>
      <c r="AM717" s="994"/>
    </row>
    <row r="718">
      <c r="A718" s="1205"/>
      <c r="B718" s="1205"/>
      <c r="C718" s="1205"/>
      <c r="D718" s="1205"/>
      <c r="E718" s="1205"/>
      <c r="F718" s="1205"/>
      <c r="G718" s="1205"/>
      <c r="H718" s="1205"/>
      <c r="I718" s="1205"/>
      <c r="J718" s="1205"/>
      <c r="K718" s="1205"/>
      <c r="L718" s="1205"/>
      <c r="M718" s="1208">
        <f t="shared" si="3"/>
        <v>0</v>
      </c>
      <c r="N718" s="1205"/>
      <c r="O718" s="1205"/>
      <c r="P718" s="994"/>
      <c r="Q718" s="994"/>
      <c r="R718" s="994"/>
      <c r="S718" s="994"/>
      <c r="T718" s="1205"/>
      <c r="U718" s="1205"/>
      <c r="V718" s="1205"/>
      <c r="W718" s="1205"/>
      <c r="X718" s="1205"/>
      <c r="Y718" s="1205"/>
      <c r="Z718" s="1205"/>
      <c r="AA718" s="1205"/>
      <c r="AB718" s="1205"/>
      <c r="AC718" s="1205"/>
      <c r="AD718" s="1205"/>
      <c r="AE718" s="1205"/>
      <c r="AF718" s="1208">
        <f t="shared" si="6"/>
        <v>0</v>
      </c>
      <c r="AG718" s="1205"/>
      <c r="AH718" s="1205"/>
      <c r="AI718" s="994"/>
      <c r="AJ718" s="994"/>
      <c r="AK718" s="994"/>
      <c r="AL718" s="994"/>
      <c r="AM718" s="994"/>
    </row>
    <row r="719">
      <c r="A719" s="1205"/>
      <c r="B719" s="1205"/>
      <c r="C719" s="1205"/>
      <c r="D719" s="1205"/>
      <c r="E719" s="1205"/>
      <c r="F719" s="1205"/>
      <c r="G719" s="1205"/>
      <c r="H719" s="1205"/>
      <c r="I719" s="1205"/>
      <c r="J719" s="1205"/>
      <c r="K719" s="1205"/>
      <c r="L719" s="1205"/>
      <c r="M719" s="1208">
        <f t="shared" si="3"/>
        <v>0</v>
      </c>
      <c r="N719" s="1205"/>
      <c r="O719" s="1205"/>
      <c r="P719" s="994"/>
      <c r="Q719" s="994"/>
      <c r="R719" s="994"/>
      <c r="S719" s="994"/>
      <c r="T719" s="1205"/>
      <c r="U719" s="1205"/>
      <c r="V719" s="1205"/>
      <c r="W719" s="1205"/>
      <c r="X719" s="1205"/>
      <c r="Y719" s="1205"/>
      <c r="Z719" s="1205"/>
      <c r="AA719" s="1205"/>
      <c r="AB719" s="1205"/>
      <c r="AC719" s="1205"/>
      <c r="AD719" s="1205"/>
      <c r="AE719" s="1205"/>
      <c r="AF719" s="1208">
        <f t="shared" si="6"/>
        <v>0</v>
      </c>
      <c r="AG719" s="1205"/>
      <c r="AH719" s="1205"/>
      <c r="AI719" s="994"/>
      <c r="AJ719" s="994"/>
      <c r="AK719" s="994"/>
      <c r="AL719" s="994"/>
      <c r="AM719" s="994"/>
    </row>
    <row r="720">
      <c r="A720" s="1205"/>
      <c r="B720" s="1205"/>
      <c r="C720" s="1205"/>
      <c r="D720" s="1205"/>
      <c r="E720" s="1205"/>
      <c r="F720" s="1205"/>
      <c r="G720" s="1205"/>
      <c r="H720" s="1205"/>
      <c r="I720" s="1205"/>
      <c r="J720" s="1205"/>
      <c r="K720" s="1205"/>
      <c r="L720" s="1205"/>
      <c r="M720" s="1208">
        <f t="shared" si="3"/>
        <v>0</v>
      </c>
      <c r="N720" s="1205"/>
      <c r="O720" s="1205"/>
      <c r="P720" s="994"/>
      <c r="Q720" s="994"/>
      <c r="R720" s="994"/>
      <c r="S720" s="994"/>
      <c r="T720" s="1205"/>
      <c r="U720" s="1205"/>
      <c r="V720" s="1205"/>
      <c r="W720" s="1205"/>
      <c r="X720" s="1205"/>
      <c r="Y720" s="1205"/>
      <c r="Z720" s="1205"/>
      <c r="AA720" s="1205"/>
      <c r="AB720" s="1205"/>
      <c r="AC720" s="1205"/>
      <c r="AD720" s="1205"/>
      <c r="AE720" s="1205"/>
      <c r="AF720" s="1208">
        <f t="shared" si="6"/>
        <v>0</v>
      </c>
      <c r="AG720" s="1205"/>
      <c r="AH720" s="1205"/>
      <c r="AI720" s="994"/>
      <c r="AJ720" s="994"/>
      <c r="AK720" s="994"/>
      <c r="AL720" s="994"/>
      <c r="AM720" s="994"/>
    </row>
    <row r="721">
      <c r="A721" s="1205"/>
      <c r="B721" s="1205"/>
      <c r="C721" s="1205"/>
      <c r="D721" s="1205"/>
      <c r="E721" s="1205"/>
      <c r="F721" s="1205"/>
      <c r="G721" s="1205"/>
      <c r="H721" s="1205"/>
      <c r="I721" s="1205"/>
      <c r="J721" s="1205"/>
      <c r="K721" s="1205"/>
      <c r="L721" s="1205"/>
      <c r="M721" s="1208">
        <f t="shared" si="3"/>
        <v>0</v>
      </c>
      <c r="N721" s="1205"/>
      <c r="O721" s="1205"/>
      <c r="P721" s="994"/>
      <c r="Q721" s="994"/>
      <c r="R721" s="994"/>
      <c r="S721" s="994"/>
      <c r="T721" s="1205"/>
      <c r="U721" s="1205"/>
      <c r="V721" s="1205"/>
      <c r="W721" s="1205"/>
      <c r="X721" s="1205"/>
      <c r="Y721" s="1205"/>
      <c r="Z721" s="1205"/>
      <c r="AA721" s="1205"/>
      <c r="AB721" s="1205"/>
      <c r="AC721" s="1205"/>
      <c r="AD721" s="1205"/>
      <c r="AE721" s="1205"/>
      <c r="AF721" s="1208">
        <f t="shared" si="6"/>
        <v>0</v>
      </c>
      <c r="AG721" s="1205"/>
      <c r="AH721" s="1205"/>
      <c r="AI721" s="994"/>
      <c r="AJ721" s="994"/>
      <c r="AK721" s="994"/>
      <c r="AL721" s="994"/>
      <c r="AM721" s="994"/>
    </row>
    <row r="722">
      <c r="A722" s="1205"/>
      <c r="B722" s="1205"/>
      <c r="C722" s="1205"/>
      <c r="D722" s="1205"/>
      <c r="E722" s="1205"/>
      <c r="F722" s="1205"/>
      <c r="G722" s="1205"/>
      <c r="H722" s="1205"/>
      <c r="I722" s="1205"/>
      <c r="J722" s="1205"/>
      <c r="K722" s="1205"/>
      <c r="L722" s="1205"/>
      <c r="M722" s="1208">
        <f t="shared" si="3"/>
        <v>0</v>
      </c>
      <c r="N722" s="1205"/>
      <c r="O722" s="1205"/>
      <c r="P722" s="994"/>
      <c r="Q722" s="994"/>
      <c r="R722" s="994"/>
      <c r="S722" s="994"/>
      <c r="T722" s="1205"/>
      <c r="U722" s="1205"/>
      <c r="V722" s="1205"/>
      <c r="W722" s="1205"/>
      <c r="X722" s="1205"/>
      <c r="Y722" s="1205"/>
      <c r="Z722" s="1205"/>
      <c r="AA722" s="1205"/>
      <c r="AB722" s="1205"/>
      <c r="AC722" s="1205"/>
      <c r="AD722" s="1205"/>
      <c r="AE722" s="1205"/>
      <c r="AF722" s="1208">
        <f t="shared" si="6"/>
        <v>0</v>
      </c>
      <c r="AG722" s="1205"/>
      <c r="AH722" s="1205"/>
      <c r="AI722" s="994"/>
      <c r="AJ722" s="994"/>
      <c r="AK722" s="994"/>
      <c r="AL722" s="994"/>
      <c r="AM722" s="994"/>
    </row>
    <row r="723">
      <c r="A723" s="1205"/>
      <c r="B723" s="1205"/>
      <c r="C723" s="1205"/>
      <c r="D723" s="1205"/>
      <c r="E723" s="1205"/>
      <c r="F723" s="1205"/>
      <c r="G723" s="1205"/>
      <c r="H723" s="1205"/>
      <c r="I723" s="1205"/>
      <c r="J723" s="1205"/>
      <c r="K723" s="1205"/>
      <c r="L723" s="1205"/>
      <c r="M723" s="1208">
        <f t="shared" si="3"/>
        <v>0</v>
      </c>
      <c r="N723" s="1205"/>
      <c r="O723" s="1205"/>
      <c r="P723" s="994"/>
      <c r="Q723" s="994"/>
      <c r="R723" s="994"/>
      <c r="S723" s="994"/>
      <c r="T723" s="1205"/>
      <c r="U723" s="1205"/>
      <c r="V723" s="1205"/>
      <c r="W723" s="1205"/>
      <c r="X723" s="1205"/>
      <c r="Y723" s="1205"/>
      <c r="Z723" s="1205"/>
      <c r="AA723" s="1205"/>
      <c r="AB723" s="1205"/>
      <c r="AC723" s="1205"/>
      <c r="AD723" s="1205"/>
      <c r="AE723" s="1205"/>
      <c r="AF723" s="1208">
        <f t="shared" si="6"/>
        <v>0</v>
      </c>
      <c r="AG723" s="1205"/>
      <c r="AH723" s="1205"/>
      <c r="AI723" s="994"/>
      <c r="AJ723" s="994"/>
      <c r="AK723" s="994"/>
      <c r="AL723" s="994"/>
      <c r="AM723" s="994"/>
    </row>
    <row r="724">
      <c r="A724" s="1205"/>
      <c r="B724" s="1205"/>
      <c r="C724" s="1205"/>
      <c r="D724" s="1205"/>
      <c r="E724" s="1205"/>
      <c r="F724" s="1205"/>
      <c r="G724" s="1205"/>
      <c r="H724" s="1205"/>
      <c r="I724" s="1205"/>
      <c r="J724" s="1205"/>
      <c r="K724" s="1205"/>
      <c r="L724" s="1205"/>
      <c r="M724" s="1208">
        <f t="shared" si="3"/>
        <v>0</v>
      </c>
      <c r="N724" s="1205"/>
      <c r="O724" s="1205"/>
      <c r="P724" s="994"/>
      <c r="Q724" s="994"/>
      <c r="R724" s="994"/>
      <c r="S724" s="994"/>
      <c r="T724" s="1205"/>
      <c r="U724" s="1205"/>
      <c r="V724" s="1205"/>
      <c r="W724" s="1205"/>
      <c r="X724" s="1205"/>
      <c r="Y724" s="1205"/>
      <c r="Z724" s="1205"/>
      <c r="AA724" s="1205"/>
      <c r="AB724" s="1205"/>
      <c r="AC724" s="1205"/>
      <c r="AD724" s="1205"/>
      <c r="AE724" s="1205"/>
      <c r="AF724" s="1208">
        <f t="shared" si="6"/>
        <v>0</v>
      </c>
      <c r="AG724" s="1205"/>
      <c r="AH724" s="1205"/>
      <c r="AI724" s="994"/>
      <c r="AJ724" s="994"/>
      <c r="AK724" s="994"/>
      <c r="AL724" s="994"/>
      <c r="AM724" s="994"/>
    </row>
    <row r="725">
      <c r="A725" s="1205"/>
      <c r="B725" s="1205"/>
      <c r="C725" s="1205"/>
      <c r="D725" s="1205"/>
      <c r="E725" s="1205"/>
      <c r="F725" s="1205"/>
      <c r="G725" s="1205"/>
      <c r="H725" s="1205"/>
      <c r="I725" s="1205"/>
      <c r="J725" s="1205"/>
      <c r="K725" s="1205"/>
      <c r="L725" s="1205"/>
      <c r="M725" s="1208">
        <f t="shared" si="3"/>
        <v>0</v>
      </c>
      <c r="N725" s="1205"/>
      <c r="O725" s="1205"/>
      <c r="P725" s="994"/>
      <c r="Q725" s="994"/>
      <c r="R725" s="994"/>
      <c r="S725" s="994"/>
      <c r="T725" s="1205"/>
      <c r="U725" s="1205"/>
      <c r="V725" s="1205"/>
      <c r="W725" s="1205"/>
      <c r="X725" s="1205"/>
      <c r="Y725" s="1205"/>
      <c r="Z725" s="1205"/>
      <c r="AA725" s="1205"/>
      <c r="AB725" s="1205"/>
      <c r="AC725" s="1205"/>
      <c r="AD725" s="1205"/>
      <c r="AE725" s="1205"/>
      <c r="AF725" s="1208">
        <f t="shared" si="6"/>
        <v>0</v>
      </c>
      <c r="AG725" s="1205"/>
      <c r="AH725" s="1205"/>
      <c r="AI725" s="994"/>
      <c r="AJ725" s="994"/>
      <c r="AK725" s="994"/>
      <c r="AL725" s="994"/>
      <c r="AM725" s="994"/>
    </row>
    <row r="726">
      <c r="A726" s="1205"/>
      <c r="B726" s="1205"/>
      <c r="C726" s="1205"/>
      <c r="D726" s="1205"/>
      <c r="E726" s="1205"/>
      <c r="F726" s="1205"/>
      <c r="G726" s="1205"/>
      <c r="H726" s="1205"/>
      <c r="I726" s="1205"/>
      <c r="J726" s="1205"/>
      <c r="K726" s="1205"/>
      <c r="L726" s="1205"/>
      <c r="M726" s="1208">
        <f t="shared" si="3"/>
        <v>0</v>
      </c>
      <c r="N726" s="1205"/>
      <c r="O726" s="1205"/>
      <c r="P726" s="994"/>
      <c r="Q726" s="994"/>
      <c r="R726" s="994"/>
      <c r="S726" s="994"/>
      <c r="T726" s="1205"/>
      <c r="U726" s="1205"/>
      <c r="V726" s="1205"/>
      <c r="W726" s="1205"/>
      <c r="X726" s="1205"/>
      <c r="Y726" s="1205"/>
      <c r="Z726" s="1205"/>
      <c r="AA726" s="1205"/>
      <c r="AB726" s="1205"/>
      <c r="AC726" s="1205"/>
      <c r="AD726" s="1205"/>
      <c r="AE726" s="1205"/>
      <c r="AF726" s="1208">
        <f t="shared" si="6"/>
        <v>0</v>
      </c>
      <c r="AG726" s="1205"/>
      <c r="AH726" s="1205"/>
      <c r="AI726" s="994"/>
      <c r="AJ726" s="994"/>
      <c r="AK726" s="994"/>
      <c r="AL726" s="994"/>
      <c r="AM726" s="994"/>
    </row>
    <row r="727">
      <c r="A727" s="1205"/>
      <c r="B727" s="1205"/>
      <c r="C727" s="1205"/>
      <c r="D727" s="1205"/>
      <c r="E727" s="1205"/>
      <c r="F727" s="1205"/>
      <c r="G727" s="1205"/>
      <c r="H727" s="1205"/>
      <c r="I727" s="1205"/>
      <c r="J727" s="1205"/>
      <c r="K727" s="1205"/>
      <c r="L727" s="1205"/>
      <c r="M727" s="1208">
        <f t="shared" si="3"/>
        <v>0</v>
      </c>
      <c r="N727" s="1205"/>
      <c r="O727" s="1205"/>
      <c r="P727" s="994"/>
      <c r="Q727" s="994"/>
      <c r="R727" s="994"/>
      <c r="S727" s="994"/>
      <c r="T727" s="1205"/>
      <c r="U727" s="1205"/>
      <c r="V727" s="1205"/>
      <c r="W727" s="1205"/>
      <c r="X727" s="1205"/>
      <c r="Y727" s="1205"/>
      <c r="Z727" s="1205"/>
      <c r="AA727" s="1205"/>
      <c r="AB727" s="1205"/>
      <c r="AC727" s="1205"/>
      <c r="AD727" s="1205"/>
      <c r="AE727" s="1205"/>
      <c r="AF727" s="1208">
        <f t="shared" si="6"/>
        <v>0</v>
      </c>
      <c r="AG727" s="1205"/>
      <c r="AH727" s="1205"/>
      <c r="AI727" s="994"/>
      <c r="AJ727" s="994"/>
      <c r="AK727" s="994"/>
      <c r="AL727" s="994"/>
      <c r="AM727" s="994"/>
    </row>
    <row r="728">
      <c r="A728" s="1205"/>
      <c r="B728" s="1205"/>
      <c r="C728" s="1205"/>
      <c r="D728" s="1205"/>
      <c r="E728" s="1205"/>
      <c r="F728" s="1205"/>
      <c r="G728" s="1205"/>
      <c r="H728" s="1205"/>
      <c r="I728" s="1205"/>
      <c r="J728" s="1205"/>
      <c r="K728" s="1205"/>
      <c r="L728" s="1205"/>
      <c r="M728" s="1208">
        <f t="shared" si="3"/>
        <v>0</v>
      </c>
      <c r="N728" s="1205"/>
      <c r="O728" s="1205"/>
      <c r="P728" s="994"/>
      <c r="Q728" s="994"/>
      <c r="R728" s="994"/>
      <c r="S728" s="994"/>
      <c r="T728" s="1205"/>
      <c r="U728" s="1205"/>
      <c r="V728" s="1205"/>
      <c r="W728" s="1205"/>
      <c r="X728" s="1205"/>
      <c r="Y728" s="1205"/>
      <c r="Z728" s="1205"/>
      <c r="AA728" s="1205"/>
      <c r="AB728" s="1205"/>
      <c r="AC728" s="1205"/>
      <c r="AD728" s="1205"/>
      <c r="AE728" s="1205"/>
      <c r="AF728" s="1208">
        <f t="shared" si="6"/>
        <v>0</v>
      </c>
      <c r="AG728" s="1205"/>
      <c r="AH728" s="1205"/>
      <c r="AI728" s="994"/>
      <c r="AJ728" s="994"/>
      <c r="AK728" s="994"/>
      <c r="AL728" s="994"/>
      <c r="AM728" s="994"/>
    </row>
    <row r="729">
      <c r="A729" s="1205"/>
      <c r="B729" s="1205"/>
      <c r="C729" s="1205"/>
      <c r="D729" s="1205"/>
      <c r="E729" s="1205"/>
      <c r="F729" s="1205"/>
      <c r="G729" s="1205"/>
      <c r="H729" s="1205"/>
      <c r="I729" s="1205"/>
      <c r="J729" s="1205"/>
      <c r="K729" s="1205"/>
      <c r="L729" s="1205"/>
      <c r="M729" s="1208">
        <f t="shared" si="3"/>
        <v>0</v>
      </c>
      <c r="N729" s="1205"/>
      <c r="O729" s="1205"/>
      <c r="P729" s="994"/>
      <c r="Q729" s="994"/>
      <c r="R729" s="994"/>
      <c r="S729" s="994"/>
      <c r="T729" s="1205"/>
      <c r="U729" s="1205"/>
      <c r="V729" s="1205"/>
      <c r="W729" s="1205"/>
      <c r="X729" s="1205"/>
      <c r="Y729" s="1205"/>
      <c r="Z729" s="1205"/>
      <c r="AA729" s="1205"/>
      <c r="AB729" s="1205"/>
      <c r="AC729" s="1205"/>
      <c r="AD729" s="1205"/>
      <c r="AE729" s="1205"/>
      <c r="AF729" s="1208">
        <f t="shared" si="6"/>
        <v>0</v>
      </c>
      <c r="AG729" s="1205"/>
      <c r="AH729" s="1205"/>
      <c r="AI729" s="994"/>
      <c r="AJ729" s="994"/>
      <c r="AK729" s="994"/>
      <c r="AL729" s="994"/>
      <c r="AM729" s="994"/>
    </row>
    <row r="730">
      <c r="A730" s="1205"/>
      <c r="B730" s="1205"/>
      <c r="C730" s="1205"/>
      <c r="D730" s="1205"/>
      <c r="E730" s="1205"/>
      <c r="F730" s="1205"/>
      <c r="G730" s="1205"/>
      <c r="H730" s="1205"/>
      <c r="I730" s="1205"/>
      <c r="J730" s="1205"/>
      <c r="K730" s="1205"/>
      <c r="L730" s="1205"/>
      <c r="M730" s="1208">
        <f t="shared" si="3"/>
        <v>0</v>
      </c>
      <c r="N730" s="1205"/>
      <c r="O730" s="1205"/>
      <c r="P730" s="994"/>
      <c r="Q730" s="994"/>
      <c r="R730" s="994"/>
      <c r="S730" s="994"/>
      <c r="T730" s="1205"/>
      <c r="U730" s="1205"/>
      <c r="V730" s="1205"/>
      <c r="W730" s="1205"/>
      <c r="X730" s="1205"/>
      <c r="Y730" s="1205"/>
      <c r="Z730" s="1205"/>
      <c r="AA730" s="1205"/>
      <c r="AB730" s="1205"/>
      <c r="AC730" s="1205"/>
      <c r="AD730" s="1205"/>
      <c r="AE730" s="1205"/>
      <c r="AF730" s="1208">
        <f t="shared" si="6"/>
        <v>0</v>
      </c>
      <c r="AG730" s="1205"/>
      <c r="AH730" s="1205"/>
      <c r="AI730" s="994"/>
      <c r="AJ730" s="994"/>
      <c r="AK730" s="994"/>
      <c r="AL730" s="994"/>
      <c r="AM730" s="994"/>
    </row>
    <row r="731">
      <c r="A731" s="1205"/>
      <c r="B731" s="1205"/>
      <c r="C731" s="1205"/>
      <c r="D731" s="1205"/>
      <c r="E731" s="1205"/>
      <c r="F731" s="1205"/>
      <c r="G731" s="1205"/>
      <c r="H731" s="1205"/>
      <c r="I731" s="1205"/>
      <c r="J731" s="1205"/>
      <c r="K731" s="1205"/>
      <c r="L731" s="1205"/>
      <c r="M731" s="1208">
        <f t="shared" si="3"/>
        <v>0</v>
      </c>
      <c r="N731" s="1205"/>
      <c r="O731" s="1205"/>
      <c r="P731" s="994"/>
      <c r="Q731" s="994"/>
      <c r="R731" s="994"/>
      <c r="S731" s="994"/>
      <c r="T731" s="1205"/>
      <c r="U731" s="1205"/>
      <c r="V731" s="1205"/>
      <c r="W731" s="1205"/>
      <c r="X731" s="1205"/>
      <c r="Y731" s="1205"/>
      <c r="Z731" s="1205"/>
      <c r="AA731" s="1205"/>
      <c r="AB731" s="1205"/>
      <c r="AC731" s="1205"/>
      <c r="AD731" s="1205"/>
      <c r="AE731" s="1205"/>
      <c r="AF731" s="1208">
        <f t="shared" si="6"/>
        <v>0</v>
      </c>
      <c r="AG731" s="1205"/>
      <c r="AH731" s="1205"/>
      <c r="AI731" s="994"/>
      <c r="AJ731" s="994"/>
      <c r="AK731" s="994"/>
      <c r="AL731" s="994"/>
      <c r="AM731" s="994"/>
    </row>
    <row r="732">
      <c r="A732" s="1205"/>
      <c r="B732" s="1205"/>
      <c r="C732" s="1205"/>
      <c r="D732" s="1205"/>
      <c r="E732" s="1205"/>
      <c r="F732" s="1205"/>
      <c r="G732" s="1205"/>
      <c r="H732" s="1205"/>
      <c r="I732" s="1205"/>
      <c r="J732" s="1205"/>
      <c r="K732" s="1205"/>
      <c r="L732" s="1205"/>
      <c r="M732" s="1208">
        <f t="shared" si="3"/>
        <v>0</v>
      </c>
      <c r="N732" s="1205"/>
      <c r="O732" s="1205"/>
      <c r="P732" s="994"/>
      <c r="Q732" s="994"/>
      <c r="R732" s="994"/>
      <c r="S732" s="994"/>
      <c r="T732" s="1205"/>
      <c r="U732" s="1205"/>
      <c r="V732" s="1205"/>
      <c r="W732" s="1205"/>
      <c r="X732" s="1205"/>
      <c r="Y732" s="1205"/>
      <c r="Z732" s="1205"/>
      <c r="AA732" s="1205"/>
      <c r="AB732" s="1205"/>
      <c r="AC732" s="1205"/>
      <c r="AD732" s="1205"/>
      <c r="AE732" s="1205"/>
      <c r="AF732" s="1208">
        <f t="shared" si="6"/>
        <v>0</v>
      </c>
      <c r="AG732" s="1205"/>
      <c r="AH732" s="1205"/>
      <c r="AI732" s="994"/>
      <c r="AJ732" s="994"/>
      <c r="AK732" s="994"/>
      <c r="AL732" s="994"/>
      <c r="AM732" s="994"/>
    </row>
    <row r="733">
      <c r="A733" s="1205"/>
      <c r="B733" s="1205"/>
      <c r="C733" s="1205"/>
      <c r="D733" s="1205"/>
      <c r="E733" s="1205"/>
      <c r="F733" s="1205"/>
      <c r="G733" s="1205"/>
      <c r="H733" s="1205"/>
      <c r="I733" s="1205"/>
      <c r="J733" s="1205"/>
      <c r="K733" s="1205"/>
      <c r="L733" s="1205"/>
      <c r="M733" s="1208">
        <f t="shared" si="3"/>
        <v>0</v>
      </c>
      <c r="N733" s="1205"/>
      <c r="O733" s="1205"/>
      <c r="P733" s="994"/>
      <c r="Q733" s="994"/>
      <c r="R733" s="994"/>
      <c r="S733" s="994"/>
      <c r="T733" s="1205"/>
      <c r="U733" s="1205"/>
      <c r="V733" s="1205"/>
      <c r="W733" s="1205"/>
      <c r="X733" s="1205"/>
      <c r="Y733" s="1205"/>
      <c r="Z733" s="1205"/>
      <c r="AA733" s="1205"/>
      <c r="AB733" s="1205"/>
      <c r="AC733" s="1205"/>
      <c r="AD733" s="1205"/>
      <c r="AE733" s="1205"/>
      <c r="AF733" s="1208">
        <f t="shared" si="6"/>
        <v>0</v>
      </c>
      <c r="AG733" s="1205"/>
      <c r="AH733" s="1205"/>
      <c r="AI733" s="994"/>
      <c r="AJ733" s="994"/>
      <c r="AK733" s="994"/>
      <c r="AL733" s="994"/>
      <c r="AM733" s="994"/>
    </row>
    <row r="734">
      <c r="A734" s="1205"/>
      <c r="B734" s="1205"/>
      <c r="C734" s="1205"/>
      <c r="D734" s="1205"/>
      <c r="E734" s="1205"/>
      <c r="F734" s="1205"/>
      <c r="G734" s="1205"/>
      <c r="H734" s="1205"/>
      <c r="I734" s="1205"/>
      <c r="J734" s="1205"/>
      <c r="K734" s="1205"/>
      <c r="L734" s="1205"/>
      <c r="M734" s="1208">
        <f t="shared" si="3"/>
        <v>0</v>
      </c>
      <c r="N734" s="1205"/>
      <c r="O734" s="1205"/>
      <c r="P734" s="994"/>
      <c r="Q734" s="994"/>
      <c r="R734" s="994"/>
      <c r="S734" s="994"/>
      <c r="T734" s="1205"/>
      <c r="U734" s="1205"/>
      <c r="V734" s="1205"/>
      <c r="W734" s="1205"/>
      <c r="X734" s="1205"/>
      <c r="Y734" s="1205"/>
      <c r="Z734" s="1205"/>
      <c r="AA734" s="1205"/>
      <c r="AB734" s="1205"/>
      <c r="AC734" s="1205"/>
      <c r="AD734" s="1205"/>
      <c r="AE734" s="1205"/>
      <c r="AF734" s="1208">
        <f t="shared" si="6"/>
        <v>0</v>
      </c>
      <c r="AG734" s="1205"/>
      <c r="AH734" s="1205"/>
      <c r="AI734" s="994"/>
      <c r="AJ734" s="994"/>
      <c r="AK734" s="994"/>
      <c r="AL734" s="994"/>
      <c r="AM734" s="994"/>
    </row>
    <row r="735">
      <c r="A735" s="1205"/>
      <c r="B735" s="1205"/>
      <c r="C735" s="1205"/>
      <c r="D735" s="1205"/>
      <c r="E735" s="1205"/>
      <c r="F735" s="1205"/>
      <c r="G735" s="1205"/>
      <c r="H735" s="1205"/>
      <c r="I735" s="1205"/>
      <c r="J735" s="1205"/>
      <c r="K735" s="1205"/>
      <c r="L735" s="1205"/>
      <c r="M735" s="1208">
        <f t="shared" si="3"/>
        <v>0</v>
      </c>
      <c r="N735" s="1205"/>
      <c r="O735" s="1205"/>
      <c r="P735" s="994"/>
      <c r="Q735" s="994"/>
      <c r="R735" s="994"/>
      <c r="S735" s="994"/>
      <c r="T735" s="1205"/>
      <c r="U735" s="1205"/>
      <c r="V735" s="1205"/>
      <c r="W735" s="1205"/>
      <c r="X735" s="1205"/>
      <c r="Y735" s="1205"/>
      <c r="Z735" s="1205"/>
      <c r="AA735" s="1205"/>
      <c r="AB735" s="1205"/>
      <c r="AC735" s="1205"/>
      <c r="AD735" s="1205"/>
      <c r="AE735" s="1205"/>
      <c r="AF735" s="1208">
        <f t="shared" si="6"/>
        <v>0</v>
      </c>
      <c r="AG735" s="1205"/>
      <c r="AH735" s="1205"/>
      <c r="AI735" s="994"/>
      <c r="AJ735" s="994"/>
      <c r="AK735" s="994"/>
      <c r="AL735" s="994"/>
      <c r="AM735" s="994"/>
    </row>
    <row r="736">
      <c r="A736" s="1205"/>
      <c r="B736" s="1205"/>
      <c r="C736" s="1205"/>
      <c r="D736" s="1205"/>
      <c r="E736" s="1205"/>
      <c r="F736" s="1205"/>
      <c r="G736" s="1205"/>
      <c r="H736" s="1205"/>
      <c r="I736" s="1205"/>
      <c r="J736" s="1205"/>
      <c r="K736" s="1205"/>
      <c r="L736" s="1205"/>
      <c r="M736" s="1208">
        <f t="shared" si="3"/>
        <v>0</v>
      </c>
      <c r="N736" s="1205"/>
      <c r="O736" s="1205"/>
      <c r="P736" s="994"/>
      <c r="Q736" s="994"/>
      <c r="R736" s="994"/>
      <c r="S736" s="994"/>
      <c r="T736" s="1205"/>
      <c r="U736" s="1205"/>
      <c r="V736" s="1205"/>
      <c r="W736" s="1205"/>
      <c r="X736" s="1205"/>
      <c r="Y736" s="1205"/>
      <c r="Z736" s="1205"/>
      <c r="AA736" s="1205"/>
      <c r="AB736" s="1205"/>
      <c r="AC736" s="1205"/>
      <c r="AD736" s="1205"/>
      <c r="AE736" s="1205"/>
      <c r="AF736" s="1208">
        <f t="shared" si="6"/>
        <v>0</v>
      </c>
      <c r="AG736" s="1205"/>
      <c r="AH736" s="1205"/>
      <c r="AI736" s="994"/>
      <c r="AJ736" s="994"/>
      <c r="AK736" s="994"/>
      <c r="AL736" s="994"/>
      <c r="AM736" s="994"/>
    </row>
    <row r="737">
      <c r="A737" s="1205"/>
      <c r="B737" s="1205"/>
      <c r="C737" s="1205"/>
      <c r="D737" s="1205"/>
      <c r="E737" s="1205"/>
      <c r="F737" s="1205"/>
      <c r="G737" s="1205"/>
      <c r="H737" s="1205"/>
      <c r="I737" s="1205"/>
      <c r="J737" s="1205"/>
      <c r="K737" s="1205"/>
      <c r="L737" s="1205"/>
      <c r="M737" s="1208">
        <f t="shared" si="3"/>
        <v>0</v>
      </c>
      <c r="N737" s="1205"/>
      <c r="O737" s="1205"/>
      <c r="P737" s="994"/>
      <c r="Q737" s="994"/>
      <c r="R737" s="994"/>
      <c r="S737" s="994"/>
      <c r="T737" s="1205"/>
      <c r="U737" s="1205"/>
      <c r="V737" s="1205"/>
      <c r="W737" s="1205"/>
      <c r="X737" s="1205"/>
      <c r="Y737" s="1205"/>
      <c r="Z737" s="1205"/>
      <c r="AA737" s="1205"/>
      <c r="AB737" s="1205"/>
      <c r="AC737" s="1205"/>
      <c r="AD737" s="1205"/>
      <c r="AE737" s="1205"/>
      <c r="AF737" s="1208">
        <f t="shared" si="6"/>
        <v>0</v>
      </c>
      <c r="AG737" s="1205"/>
      <c r="AH737" s="1205"/>
      <c r="AI737" s="994"/>
      <c r="AJ737" s="994"/>
      <c r="AK737" s="994"/>
      <c r="AL737" s="994"/>
      <c r="AM737" s="994"/>
    </row>
    <row r="738">
      <c r="A738" s="1205"/>
      <c r="B738" s="1205"/>
      <c r="C738" s="1205"/>
      <c r="D738" s="1205"/>
      <c r="E738" s="1205"/>
      <c r="F738" s="1205"/>
      <c r="G738" s="1205"/>
      <c r="H738" s="1205"/>
      <c r="I738" s="1205"/>
      <c r="J738" s="1205"/>
      <c r="K738" s="1205"/>
      <c r="L738" s="1205"/>
      <c r="M738" s="1208">
        <f t="shared" si="3"/>
        <v>0</v>
      </c>
      <c r="N738" s="1205"/>
      <c r="O738" s="1205"/>
      <c r="P738" s="994"/>
      <c r="Q738" s="994"/>
      <c r="R738" s="994"/>
      <c r="S738" s="994"/>
      <c r="T738" s="1205"/>
      <c r="U738" s="1205"/>
      <c r="V738" s="1205"/>
      <c r="W738" s="1205"/>
      <c r="X738" s="1205"/>
      <c r="Y738" s="1205"/>
      <c r="Z738" s="1205"/>
      <c r="AA738" s="1205"/>
      <c r="AB738" s="1205"/>
      <c r="AC738" s="1205"/>
      <c r="AD738" s="1205"/>
      <c r="AE738" s="1205"/>
      <c r="AF738" s="1208">
        <f t="shared" si="6"/>
        <v>0</v>
      </c>
      <c r="AG738" s="1205"/>
      <c r="AH738" s="1205"/>
      <c r="AI738" s="994"/>
      <c r="AJ738" s="994"/>
      <c r="AK738" s="994"/>
      <c r="AL738" s="994"/>
      <c r="AM738" s="994"/>
    </row>
    <row r="739">
      <c r="A739" s="1205"/>
      <c r="B739" s="1205"/>
      <c r="C739" s="1205"/>
      <c r="D739" s="1205"/>
      <c r="E739" s="1205"/>
      <c r="F739" s="1205"/>
      <c r="G739" s="1205"/>
      <c r="H739" s="1205"/>
      <c r="I739" s="1205"/>
      <c r="J739" s="1205"/>
      <c r="K739" s="1205"/>
      <c r="L739" s="1205"/>
      <c r="M739" s="1208">
        <f t="shared" si="3"/>
        <v>0</v>
      </c>
      <c r="N739" s="1205"/>
      <c r="O739" s="1205"/>
      <c r="P739" s="994"/>
      <c r="Q739" s="994"/>
      <c r="R739" s="994"/>
      <c r="S739" s="994"/>
      <c r="T739" s="1205"/>
      <c r="U739" s="1205"/>
      <c r="V739" s="1205"/>
      <c r="W739" s="1205"/>
      <c r="X739" s="1205"/>
      <c r="Y739" s="1205"/>
      <c r="Z739" s="1205"/>
      <c r="AA739" s="1205"/>
      <c r="AB739" s="1205"/>
      <c r="AC739" s="1205"/>
      <c r="AD739" s="1205"/>
      <c r="AE739" s="1205"/>
      <c r="AF739" s="1208">
        <f t="shared" si="6"/>
        <v>0</v>
      </c>
      <c r="AG739" s="1205"/>
      <c r="AH739" s="1205"/>
      <c r="AI739" s="994"/>
      <c r="AJ739" s="994"/>
      <c r="AK739" s="994"/>
      <c r="AL739" s="994"/>
      <c r="AM739" s="994"/>
    </row>
    <row r="740">
      <c r="A740" s="1205"/>
      <c r="B740" s="1205"/>
      <c r="C740" s="1205"/>
      <c r="D740" s="1205"/>
      <c r="E740" s="1205"/>
      <c r="F740" s="1205"/>
      <c r="G740" s="1205"/>
      <c r="H740" s="1205"/>
      <c r="I740" s="1205"/>
      <c r="J740" s="1205"/>
      <c r="K740" s="1205"/>
      <c r="L740" s="1205"/>
      <c r="M740" s="1208">
        <f t="shared" si="3"/>
        <v>0</v>
      </c>
      <c r="N740" s="1205"/>
      <c r="O740" s="1205"/>
      <c r="P740" s="994"/>
      <c r="Q740" s="994"/>
      <c r="R740" s="994"/>
      <c r="S740" s="994"/>
      <c r="T740" s="1205"/>
      <c r="U740" s="1205"/>
      <c r="V740" s="1205"/>
      <c r="W740" s="1205"/>
      <c r="X740" s="1205"/>
      <c r="Y740" s="1205"/>
      <c r="Z740" s="1205"/>
      <c r="AA740" s="1205"/>
      <c r="AB740" s="1205"/>
      <c r="AC740" s="1205"/>
      <c r="AD740" s="1205"/>
      <c r="AE740" s="1205"/>
      <c r="AF740" s="1208">
        <f t="shared" si="6"/>
        <v>0</v>
      </c>
      <c r="AG740" s="1205"/>
      <c r="AH740" s="1205"/>
      <c r="AI740" s="994"/>
      <c r="AJ740" s="994"/>
      <c r="AK740" s="994"/>
      <c r="AL740" s="994"/>
      <c r="AM740" s="994"/>
    </row>
    <row r="741">
      <c r="A741" s="1205"/>
      <c r="B741" s="1205"/>
      <c r="C741" s="1205"/>
      <c r="D741" s="1205"/>
      <c r="E741" s="1205"/>
      <c r="F741" s="1205"/>
      <c r="G741" s="1205"/>
      <c r="H741" s="1205"/>
      <c r="I741" s="1205"/>
      <c r="J741" s="1205"/>
      <c r="K741" s="1205"/>
      <c r="L741" s="1205"/>
      <c r="M741" s="1208">
        <f t="shared" si="3"/>
        <v>0</v>
      </c>
      <c r="N741" s="1205"/>
      <c r="O741" s="1205"/>
      <c r="P741" s="994"/>
      <c r="Q741" s="994"/>
      <c r="R741" s="994"/>
      <c r="S741" s="994"/>
      <c r="T741" s="1205"/>
      <c r="U741" s="1205"/>
      <c r="V741" s="1205"/>
      <c r="W741" s="1205"/>
      <c r="X741" s="1205"/>
      <c r="Y741" s="1205"/>
      <c r="Z741" s="1205"/>
      <c r="AA741" s="1205"/>
      <c r="AB741" s="1205"/>
      <c r="AC741" s="1205"/>
      <c r="AD741" s="1205"/>
      <c r="AE741" s="1205"/>
      <c r="AF741" s="1208">
        <f t="shared" si="6"/>
        <v>0</v>
      </c>
      <c r="AG741" s="1205"/>
      <c r="AH741" s="1205"/>
      <c r="AI741" s="994"/>
      <c r="AJ741" s="994"/>
      <c r="AK741" s="994"/>
      <c r="AL741" s="994"/>
      <c r="AM741" s="994"/>
    </row>
    <row r="742">
      <c r="A742" s="1205"/>
      <c r="B742" s="1205"/>
      <c r="C742" s="1205"/>
      <c r="D742" s="1205"/>
      <c r="E742" s="1205"/>
      <c r="F742" s="1205"/>
      <c r="G742" s="1205"/>
      <c r="H742" s="1205"/>
      <c r="I742" s="1205"/>
      <c r="J742" s="1205"/>
      <c r="K742" s="1205"/>
      <c r="L742" s="1205"/>
      <c r="M742" s="1208">
        <f t="shared" si="3"/>
        <v>0</v>
      </c>
      <c r="N742" s="1205"/>
      <c r="O742" s="1205"/>
      <c r="P742" s="994"/>
      <c r="Q742" s="994"/>
      <c r="R742" s="994"/>
      <c r="S742" s="994"/>
      <c r="T742" s="1205"/>
      <c r="U742" s="1205"/>
      <c r="V742" s="1205"/>
      <c r="W742" s="1205"/>
      <c r="X742" s="1205"/>
      <c r="Y742" s="1205"/>
      <c r="Z742" s="1205"/>
      <c r="AA742" s="1205"/>
      <c r="AB742" s="1205"/>
      <c r="AC742" s="1205"/>
      <c r="AD742" s="1205"/>
      <c r="AE742" s="1205"/>
      <c r="AF742" s="1208">
        <f t="shared" si="6"/>
        <v>0</v>
      </c>
      <c r="AG742" s="1205"/>
      <c r="AH742" s="1205"/>
      <c r="AI742" s="994"/>
      <c r="AJ742" s="994"/>
      <c r="AK742" s="994"/>
      <c r="AL742" s="994"/>
      <c r="AM742" s="994"/>
    </row>
    <row r="743">
      <c r="A743" s="1205"/>
      <c r="B743" s="1205"/>
      <c r="C743" s="1205"/>
      <c r="D743" s="1205"/>
      <c r="E743" s="1205"/>
      <c r="F743" s="1205"/>
      <c r="G743" s="1205"/>
      <c r="H743" s="1205"/>
      <c r="I743" s="1205"/>
      <c r="J743" s="1205"/>
      <c r="K743" s="1205"/>
      <c r="L743" s="1205"/>
      <c r="M743" s="1208">
        <f t="shared" si="3"/>
        <v>0</v>
      </c>
      <c r="N743" s="1205"/>
      <c r="O743" s="1205"/>
      <c r="P743" s="994"/>
      <c r="Q743" s="994"/>
      <c r="R743" s="994"/>
      <c r="S743" s="994"/>
      <c r="T743" s="1205"/>
      <c r="U743" s="1205"/>
      <c r="V743" s="1205"/>
      <c r="W743" s="1205"/>
      <c r="X743" s="1205"/>
      <c r="Y743" s="1205"/>
      <c r="Z743" s="1205"/>
      <c r="AA743" s="1205"/>
      <c r="AB743" s="1205"/>
      <c r="AC743" s="1205"/>
      <c r="AD743" s="1205"/>
      <c r="AE743" s="1205"/>
      <c r="AF743" s="1208">
        <f t="shared" si="6"/>
        <v>0</v>
      </c>
      <c r="AG743" s="1205"/>
      <c r="AH743" s="1205"/>
      <c r="AI743" s="994"/>
      <c r="AJ743" s="994"/>
      <c r="AK743" s="994"/>
      <c r="AL743" s="994"/>
      <c r="AM743" s="994"/>
    </row>
    <row r="744">
      <c r="A744" s="1205"/>
      <c r="B744" s="1205"/>
      <c r="C744" s="1205"/>
      <c r="D744" s="1205"/>
      <c r="E744" s="1205"/>
      <c r="F744" s="1205"/>
      <c r="G744" s="1205"/>
      <c r="H744" s="1205"/>
      <c r="I744" s="1205"/>
      <c r="J744" s="1205"/>
      <c r="K744" s="1205"/>
      <c r="L744" s="1205"/>
      <c r="M744" s="1208">
        <f t="shared" si="3"/>
        <v>0</v>
      </c>
      <c r="N744" s="1205"/>
      <c r="O744" s="1205"/>
      <c r="P744" s="994"/>
      <c r="Q744" s="994"/>
      <c r="R744" s="994"/>
      <c r="S744" s="994"/>
      <c r="T744" s="1205"/>
      <c r="U744" s="1205"/>
      <c r="V744" s="1205"/>
      <c r="W744" s="1205"/>
      <c r="X744" s="1205"/>
      <c r="Y744" s="1205"/>
      <c r="Z744" s="1205"/>
      <c r="AA744" s="1205"/>
      <c r="AB744" s="1205"/>
      <c r="AC744" s="1205"/>
      <c r="AD744" s="1205"/>
      <c r="AE744" s="1205"/>
      <c r="AF744" s="1208">
        <f t="shared" si="6"/>
        <v>0</v>
      </c>
      <c r="AG744" s="1205"/>
      <c r="AH744" s="1205"/>
      <c r="AI744" s="994"/>
      <c r="AJ744" s="994"/>
      <c r="AK744" s="994"/>
      <c r="AL744" s="994"/>
      <c r="AM744" s="994"/>
    </row>
    <row r="745">
      <c r="A745" s="1205"/>
      <c r="B745" s="1205"/>
      <c r="C745" s="1205"/>
      <c r="D745" s="1205"/>
      <c r="E745" s="1205"/>
      <c r="F745" s="1205"/>
      <c r="G745" s="1205"/>
      <c r="H745" s="1205"/>
      <c r="I745" s="1205"/>
      <c r="J745" s="1205"/>
      <c r="K745" s="1205"/>
      <c r="L745" s="1205"/>
      <c r="M745" s="1208">
        <f t="shared" si="3"/>
        <v>0</v>
      </c>
      <c r="N745" s="1205"/>
      <c r="O745" s="1205"/>
      <c r="P745" s="994"/>
      <c r="Q745" s="994"/>
      <c r="R745" s="994"/>
      <c r="S745" s="994"/>
      <c r="T745" s="1205"/>
      <c r="U745" s="1205"/>
      <c r="V745" s="1205"/>
      <c r="W745" s="1205"/>
      <c r="X745" s="1205"/>
      <c r="Y745" s="1205"/>
      <c r="Z745" s="1205"/>
      <c r="AA745" s="1205"/>
      <c r="AB745" s="1205"/>
      <c r="AC745" s="1205"/>
      <c r="AD745" s="1205"/>
      <c r="AE745" s="1205"/>
      <c r="AF745" s="1208">
        <f t="shared" si="6"/>
        <v>0</v>
      </c>
      <c r="AG745" s="1205"/>
      <c r="AH745" s="1205"/>
      <c r="AI745" s="994"/>
      <c r="AJ745" s="994"/>
      <c r="AK745" s="994"/>
      <c r="AL745" s="994"/>
      <c r="AM745" s="994"/>
    </row>
    <row r="746">
      <c r="A746" s="1205"/>
      <c r="B746" s="1205"/>
      <c r="C746" s="1205"/>
      <c r="D746" s="1205"/>
      <c r="E746" s="1205"/>
      <c r="F746" s="1205"/>
      <c r="G746" s="1205"/>
      <c r="H746" s="1205"/>
      <c r="I746" s="1205"/>
      <c r="J746" s="1205"/>
      <c r="K746" s="1205"/>
      <c r="L746" s="1205"/>
      <c r="M746" s="1208">
        <f t="shared" si="3"/>
        <v>0</v>
      </c>
      <c r="N746" s="1205"/>
      <c r="O746" s="1205"/>
      <c r="P746" s="994"/>
      <c r="Q746" s="994"/>
      <c r="R746" s="994"/>
      <c r="S746" s="994"/>
      <c r="T746" s="1205"/>
      <c r="U746" s="1205"/>
      <c r="V746" s="1205"/>
      <c r="W746" s="1205"/>
      <c r="X746" s="1205"/>
      <c r="Y746" s="1205"/>
      <c r="Z746" s="1205"/>
      <c r="AA746" s="1205"/>
      <c r="AB746" s="1205"/>
      <c r="AC746" s="1205"/>
      <c r="AD746" s="1205"/>
      <c r="AE746" s="1205"/>
      <c r="AF746" s="1208">
        <f t="shared" si="6"/>
        <v>0</v>
      </c>
      <c r="AG746" s="1205"/>
      <c r="AH746" s="1205"/>
      <c r="AI746" s="994"/>
      <c r="AJ746" s="994"/>
      <c r="AK746" s="994"/>
      <c r="AL746" s="994"/>
      <c r="AM746" s="994"/>
    </row>
    <row r="747">
      <c r="A747" s="1205"/>
      <c r="B747" s="1205"/>
      <c r="C747" s="1205"/>
      <c r="D747" s="1205"/>
      <c r="E747" s="1205"/>
      <c r="F747" s="1205"/>
      <c r="G747" s="1205"/>
      <c r="H747" s="1205"/>
      <c r="I747" s="1205"/>
      <c r="J747" s="1205"/>
      <c r="K747" s="1205"/>
      <c r="L747" s="1205"/>
      <c r="M747" s="1208">
        <f t="shared" si="3"/>
        <v>0</v>
      </c>
      <c r="N747" s="1205"/>
      <c r="O747" s="1205"/>
      <c r="P747" s="994"/>
      <c r="Q747" s="994"/>
      <c r="R747" s="994"/>
      <c r="S747" s="994"/>
      <c r="T747" s="1205"/>
      <c r="U747" s="1205"/>
      <c r="V747" s="1205"/>
      <c r="W747" s="1205"/>
      <c r="X747" s="1205"/>
      <c r="Y747" s="1205"/>
      <c r="Z747" s="1205"/>
      <c r="AA747" s="1205"/>
      <c r="AB747" s="1205"/>
      <c r="AC747" s="1205"/>
      <c r="AD747" s="1205"/>
      <c r="AE747" s="1205"/>
      <c r="AF747" s="1208">
        <f t="shared" si="6"/>
        <v>0</v>
      </c>
      <c r="AG747" s="1205"/>
      <c r="AH747" s="1205"/>
      <c r="AI747" s="994"/>
      <c r="AJ747" s="994"/>
      <c r="AK747" s="994"/>
      <c r="AL747" s="994"/>
      <c r="AM747" s="994"/>
    </row>
    <row r="748">
      <c r="A748" s="1205"/>
      <c r="B748" s="1205"/>
      <c r="C748" s="1205"/>
      <c r="D748" s="1205"/>
      <c r="E748" s="1205"/>
      <c r="F748" s="1205"/>
      <c r="G748" s="1205"/>
      <c r="H748" s="1205"/>
      <c r="I748" s="1205"/>
      <c r="J748" s="1205"/>
      <c r="K748" s="1205"/>
      <c r="L748" s="1205"/>
      <c r="M748" s="1208">
        <f t="shared" si="3"/>
        <v>0</v>
      </c>
      <c r="N748" s="1205"/>
      <c r="O748" s="1205"/>
      <c r="P748" s="994"/>
      <c r="Q748" s="994"/>
      <c r="R748" s="994"/>
      <c r="S748" s="994"/>
      <c r="T748" s="1205"/>
      <c r="U748" s="1205"/>
      <c r="V748" s="1205"/>
      <c r="W748" s="1205"/>
      <c r="X748" s="1205"/>
      <c r="Y748" s="1205"/>
      <c r="Z748" s="1205"/>
      <c r="AA748" s="1205"/>
      <c r="AB748" s="1205"/>
      <c r="AC748" s="1205"/>
      <c r="AD748" s="1205"/>
      <c r="AE748" s="1205"/>
      <c r="AF748" s="1208">
        <f t="shared" si="6"/>
        <v>0</v>
      </c>
      <c r="AG748" s="1205"/>
      <c r="AH748" s="1205"/>
      <c r="AI748" s="994"/>
      <c r="AJ748" s="994"/>
      <c r="AK748" s="994"/>
      <c r="AL748" s="994"/>
      <c r="AM748" s="994"/>
    </row>
    <row r="749">
      <c r="A749" s="1205"/>
      <c r="B749" s="1205"/>
      <c r="C749" s="1205"/>
      <c r="D749" s="1205"/>
      <c r="E749" s="1205"/>
      <c r="F749" s="1205"/>
      <c r="G749" s="1205"/>
      <c r="H749" s="1205"/>
      <c r="I749" s="1205"/>
      <c r="J749" s="1205"/>
      <c r="K749" s="1205"/>
      <c r="L749" s="1205"/>
      <c r="M749" s="1208">
        <f t="shared" si="3"/>
        <v>0</v>
      </c>
      <c r="N749" s="1205"/>
      <c r="O749" s="1205"/>
      <c r="P749" s="994"/>
      <c r="Q749" s="994"/>
      <c r="R749" s="994"/>
      <c r="S749" s="994"/>
      <c r="T749" s="1205"/>
      <c r="U749" s="1205"/>
      <c r="V749" s="1205"/>
      <c r="W749" s="1205"/>
      <c r="X749" s="1205"/>
      <c r="Y749" s="1205"/>
      <c r="Z749" s="1205"/>
      <c r="AA749" s="1205"/>
      <c r="AB749" s="1205"/>
      <c r="AC749" s="1205"/>
      <c r="AD749" s="1205"/>
      <c r="AE749" s="1205"/>
      <c r="AF749" s="1208">
        <f t="shared" si="6"/>
        <v>0</v>
      </c>
      <c r="AG749" s="1205"/>
      <c r="AH749" s="1205"/>
      <c r="AI749" s="994"/>
      <c r="AJ749" s="994"/>
      <c r="AK749" s="994"/>
      <c r="AL749" s="994"/>
      <c r="AM749" s="994"/>
    </row>
    <row r="750">
      <c r="A750" s="1205"/>
      <c r="B750" s="1205"/>
      <c r="C750" s="1205"/>
      <c r="D750" s="1205"/>
      <c r="E750" s="1205"/>
      <c r="F750" s="1205"/>
      <c r="G750" s="1205"/>
      <c r="H750" s="1205"/>
      <c r="I750" s="1205"/>
      <c r="J750" s="1205"/>
      <c r="K750" s="1205"/>
      <c r="L750" s="1205"/>
      <c r="M750" s="1208">
        <f t="shared" si="3"/>
        <v>0</v>
      </c>
      <c r="N750" s="1205"/>
      <c r="O750" s="1205"/>
      <c r="P750" s="994"/>
      <c r="Q750" s="994"/>
      <c r="R750" s="994"/>
      <c r="S750" s="994"/>
      <c r="T750" s="1205"/>
      <c r="U750" s="1205"/>
      <c r="V750" s="1205"/>
      <c r="W750" s="1205"/>
      <c r="X750" s="1205"/>
      <c r="Y750" s="1205"/>
      <c r="Z750" s="1205"/>
      <c r="AA750" s="1205"/>
      <c r="AB750" s="1205"/>
      <c r="AC750" s="1205"/>
      <c r="AD750" s="1205"/>
      <c r="AE750" s="1205"/>
      <c r="AF750" s="1208">
        <f t="shared" si="6"/>
        <v>0</v>
      </c>
      <c r="AG750" s="1205"/>
      <c r="AH750" s="1205"/>
      <c r="AI750" s="994"/>
      <c r="AJ750" s="994"/>
      <c r="AK750" s="994"/>
      <c r="AL750" s="994"/>
      <c r="AM750" s="994"/>
    </row>
    <row r="751">
      <c r="A751" s="1205"/>
      <c r="B751" s="1205"/>
      <c r="C751" s="1205"/>
      <c r="D751" s="1205"/>
      <c r="E751" s="1205"/>
      <c r="F751" s="1205"/>
      <c r="G751" s="1205"/>
      <c r="H751" s="1205"/>
      <c r="I751" s="1205"/>
      <c r="J751" s="1205"/>
      <c r="K751" s="1205"/>
      <c r="L751" s="1205"/>
      <c r="M751" s="1208">
        <f t="shared" si="3"/>
        <v>0</v>
      </c>
      <c r="N751" s="1205"/>
      <c r="O751" s="1205"/>
      <c r="P751" s="994"/>
      <c r="Q751" s="994"/>
      <c r="R751" s="994"/>
      <c r="S751" s="994"/>
      <c r="T751" s="1205"/>
      <c r="U751" s="1205"/>
      <c r="V751" s="1205"/>
      <c r="W751" s="1205"/>
      <c r="X751" s="1205"/>
      <c r="Y751" s="1205"/>
      <c r="Z751" s="1205"/>
      <c r="AA751" s="1205"/>
      <c r="AB751" s="1205"/>
      <c r="AC751" s="1205"/>
      <c r="AD751" s="1205"/>
      <c r="AE751" s="1205"/>
      <c r="AF751" s="1208">
        <f t="shared" si="6"/>
        <v>0</v>
      </c>
      <c r="AG751" s="1205"/>
      <c r="AH751" s="1205"/>
      <c r="AI751" s="994"/>
      <c r="AJ751" s="994"/>
      <c r="AK751" s="994"/>
      <c r="AL751" s="994"/>
      <c r="AM751" s="994"/>
    </row>
    <row r="752">
      <c r="A752" s="1205"/>
      <c r="B752" s="1205"/>
      <c r="C752" s="1205"/>
      <c r="D752" s="1205"/>
      <c r="E752" s="1205"/>
      <c r="F752" s="1205"/>
      <c r="G752" s="1205"/>
      <c r="H752" s="1205"/>
      <c r="I752" s="1205"/>
      <c r="J752" s="1205"/>
      <c r="K752" s="1205"/>
      <c r="L752" s="1205"/>
      <c r="M752" s="1208">
        <f t="shared" si="3"/>
        <v>0</v>
      </c>
      <c r="N752" s="1205"/>
      <c r="O752" s="1205"/>
      <c r="P752" s="994"/>
      <c r="Q752" s="994"/>
      <c r="R752" s="994"/>
      <c r="S752" s="994"/>
      <c r="T752" s="1205"/>
      <c r="U752" s="1205"/>
      <c r="V752" s="1205"/>
      <c r="W752" s="1205"/>
      <c r="X752" s="1205"/>
      <c r="Y752" s="1205"/>
      <c r="Z752" s="1205"/>
      <c r="AA752" s="1205"/>
      <c r="AB752" s="1205"/>
      <c r="AC752" s="1205"/>
      <c r="AD752" s="1205"/>
      <c r="AE752" s="1205"/>
      <c r="AF752" s="1208">
        <f t="shared" si="6"/>
        <v>0</v>
      </c>
      <c r="AG752" s="1205"/>
      <c r="AH752" s="1205"/>
      <c r="AI752" s="994"/>
      <c r="AJ752" s="994"/>
      <c r="AK752" s="994"/>
      <c r="AL752" s="994"/>
      <c r="AM752" s="994"/>
    </row>
    <row r="753">
      <c r="A753" s="1205"/>
      <c r="B753" s="1205"/>
      <c r="C753" s="1205"/>
      <c r="D753" s="1205"/>
      <c r="E753" s="1205"/>
      <c r="F753" s="1205"/>
      <c r="G753" s="1205"/>
      <c r="H753" s="1205"/>
      <c r="I753" s="1205"/>
      <c r="J753" s="1205"/>
      <c r="K753" s="1205"/>
      <c r="L753" s="1205"/>
      <c r="M753" s="1208">
        <f t="shared" si="3"/>
        <v>0</v>
      </c>
      <c r="N753" s="1205"/>
      <c r="O753" s="1205"/>
      <c r="P753" s="994"/>
      <c r="Q753" s="994"/>
      <c r="R753" s="994"/>
      <c r="S753" s="994"/>
      <c r="T753" s="1205"/>
      <c r="U753" s="1205"/>
      <c r="V753" s="1205"/>
      <c r="W753" s="1205"/>
      <c r="X753" s="1205"/>
      <c r="Y753" s="1205"/>
      <c r="Z753" s="1205"/>
      <c r="AA753" s="1205"/>
      <c r="AB753" s="1205"/>
      <c r="AC753" s="1205"/>
      <c r="AD753" s="1205"/>
      <c r="AE753" s="1205"/>
      <c r="AF753" s="1208">
        <f t="shared" si="6"/>
        <v>0</v>
      </c>
      <c r="AG753" s="1205"/>
      <c r="AH753" s="1205"/>
      <c r="AI753" s="994"/>
      <c r="AJ753" s="994"/>
      <c r="AK753" s="994"/>
      <c r="AL753" s="994"/>
      <c r="AM753" s="994"/>
    </row>
    <row r="754">
      <c r="A754" s="1205"/>
      <c r="B754" s="1205"/>
      <c r="C754" s="1205"/>
      <c r="D754" s="1205"/>
      <c r="E754" s="1205"/>
      <c r="F754" s="1205"/>
      <c r="G754" s="1205"/>
      <c r="H754" s="1205"/>
      <c r="I754" s="1205"/>
      <c r="J754" s="1205"/>
      <c r="K754" s="1205"/>
      <c r="L754" s="1205"/>
      <c r="M754" s="1208">
        <f t="shared" si="3"/>
        <v>0</v>
      </c>
      <c r="N754" s="1205"/>
      <c r="O754" s="1205"/>
      <c r="P754" s="994"/>
      <c r="Q754" s="994"/>
      <c r="R754" s="994"/>
      <c r="S754" s="994"/>
      <c r="T754" s="1205"/>
      <c r="U754" s="1205"/>
      <c r="V754" s="1205"/>
      <c r="W754" s="1205"/>
      <c r="X754" s="1205"/>
      <c r="Y754" s="1205"/>
      <c r="Z754" s="1205"/>
      <c r="AA754" s="1205"/>
      <c r="AB754" s="1205"/>
      <c r="AC754" s="1205"/>
      <c r="AD754" s="1205"/>
      <c r="AE754" s="1205"/>
      <c r="AF754" s="1208">
        <f t="shared" si="6"/>
        <v>0</v>
      </c>
      <c r="AG754" s="1205"/>
      <c r="AH754" s="1205"/>
      <c r="AI754" s="994"/>
      <c r="AJ754" s="994"/>
      <c r="AK754" s="994"/>
      <c r="AL754" s="994"/>
      <c r="AM754" s="994"/>
    </row>
    <row r="755">
      <c r="A755" s="1205"/>
      <c r="B755" s="1205"/>
      <c r="C755" s="1205"/>
      <c r="D755" s="1205"/>
      <c r="E755" s="1205"/>
      <c r="F755" s="1205"/>
      <c r="G755" s="1205"/>
      <c r="H755" s="1205"/>
      <c r="I755" s="1205"/>
      <c r="J755" s="1205"/>
      <c r="K755" s="1205"/>
      <c r="L755" s="1205"/>
      <c r="M755" s="1208">
        <f t="shared" si="3"/>
        <v>0</v>
      </c>
      <c r="N755" s="1205"/>
      <c r="O755" s="1205"/>
      <c r="P755" s="994"/>
      <c r="Q755" s="994"/>
      <c r="R755" s="994"/>
      <c r="S755" s="994"/>
      <c r="T755" s="1205"/>
      <c r="U755" s="1205"/>
      <c r="V755" s="1205"/>
      <c r="W755" s="1205"/>
      <c r="X755" s="1205"/>
      <c r="Y755" s="1205"/>
      <c r="Z755" s="1205"/>
      <c r="AA755" s="1205"/>
      <c r="AB755" s="1205"/>
      <c r="AC755" s="1205"/>
      <c r="AD755" s="1205"/>
      <c r="AE755" s="1205"/>
      <c r="AF755" s="1208">
        <f t="shared" si="6"/>
        <v>0</v>
      </c>
      <c r="AG755" s="1205"/>
      <c r="AH755" s="1205"/>
      <c r="AI755" s="994"/>
      <c r="AJ755" s="994"/>
      <c r="AK755" s="994"/>
      <c r="AL755" s="994"/>
      <c r="AM755" s="994"/>
    </row>
    <row r="756">
      <c r="A756" s="1205"/>
      <c r="B756" s="1205"/>
      <c r="C756" s="1205"/>
      <c r="D756" s="1205"/>
      <c r="E756" s="1205"/>
      <c r="F756" s="1205"/>
      <c r="G756" s="1205"/>
      <c r="H756" s="1205"/>
      <c r="I756" s="1205"/>
      <c r="J756" s="1205"/>
      <c r="K756" s="1205"/>
      <c r="L756" s="1205"/>
      <c r="M756" s="1208">
        <f t="shared" si="3"/>
        <v>0</v>
      </c>
      <c r="N756" s="1205"/>
      <c r="O756" s="1205"/>
      <c r="P756" s="994"/>
      <c r="Q756" s="994"/>
      <c r="R756" s="994"/>
      <c r="S756" s="994"/>
      <c r="T756" s="1205"/>
      <c r="U756" s="1205"/>
      <c r="V756" s="1205"/>
      <c r="W756" s="1205"/>
      <c r="X756" s="1205"/>
      <c r="Y756" s="1205"/>
      <c r="Z756" s="1205"/>
      <c r="AA756" s="1205"/>
      <c r="AB756" s="1205"/>
      <c r="AC756" s="1205"/>
      <c r="AD756" s="1205"/>
      <c r="AE756" s="1205"/>
      <c r="AF756" s="1208">
        <f t="shared" si="6"/>
        <v>0</v>
      </c>
      <c r="AG756" s="1205"/>
      <c r="AH756" s="1205"/>
      <c r="AI756" s="994"/>
      <c r="AJ756" s="994"/>
      <c r="AK756" s="994"/>
      <c r="AL756" s="994"/>
      <c r="AM756" s="994"/>
    </row>
    <row r="757">
      <c r="A757" s="1205"/>
      <c r="B757" s="1205"/>
      <c r="C757" s="1205"/>
      <c r="D757" s="1205"/>
      <c r="E757" s="1205"/>
      <c r="F757" s="1205"/>
      <c r="G757" s="1205"/>
      <c r="H757" s="1205"/>
      <c r="I757" s="1205"/>
      <c r="J757" s="1205"/>
      <c r="K757" s="1205"/>
      <c r="L757" s="1205"/>
      <c r="M757" s="1208">
        <f t="shared" si="3"/>
        <v>0</v>
      </c>
      <c r="N757" s="1205"/>
      <c r="O757" s="1205"/>
      <c r="P757" s="994"/>
      <c r="Q757" s="994"/>
      <c r="R757" s="994"/>
      <c r="S757" s="994"/>
      <c r="T757" s="1205"/>
      <c r="U757" s="1205"/>
      <c r="V757" s="1205"/>
      <c r="W757" s="1205"/>
      <c r="X757" s="1205"/>
      <c r="Y757" s="1205"/>
      <c r="Z757" s="1205"/>
      <c r="AA757" s="1205"/>
      <c r="AB757" s="1205"/>
      <c r="AC757" s="1205"/>
      <c r="AD757" s="1205"/>
      <c r="AE757" s="1205"/>
      <c r="AF757" s="1208">
        <f t="shared" si="6"/>
        <v>0</v>
      </c>
      <c r="AG757" s="1205"/>
      <c r="AH757" s="1205"/>
      <c r="AI757" s="994"/>
      <c r="AJ757" s="994"/>
      <c r="AK757" s="994"/>
      <c r="AL757" s="994"/>
      <c r="AM757" s="994"/>
    </row>
    <row r="758">
      <c r="A758" s="1205"/>
      <c r="B758" s="1205"/>
      <c r="C758" s="1205"/>
      <c r="D758" s="1205"/>
      <c r="E758" s="1205"/>
      <c r="F758" s="1205"/>
      <c r="G758" s="1205"/>
      <c r="H758" s="1205"/>
      <c r="I758" s="1205"/>
      <c r="J758" s="1205"/>
      <c r="K758" s="1205"/>
      <c r="L758" s="1205"/>
      <c r="M758" s="1208">
        <f t="shared" si="3"/>
        <v>0</v>
      </c>
      <c r="N758" s="1205"/>
      <c r="O758" s="1205"/>
      <c r="P758" s="994"/>
      <c r="Q758" s="994"/>
      <c r="R758" s="994"/>
      <c r="S758" s="994"/>
      <c r="T758" s="1205"/>
      <c r="U758" s="1205"/>
      <c r="V758" s="1205"/>
      <c r="W758" s="1205"/>
      <c r="X758" s="1205"/>
      <c r="Y758" s="1205"/>
      <c r="Z758" s="1205"/>
      <c r="AA758" s="1205"/>
      <c r="AB758" s="1205"/>
      <c r="AC758" s="1205"/>
      <c r="AD758" s="1205"/>
      <c r="AE758" s="1205"/>
      <c r="AF758" s="1208">
        <f t="shared" si="6"/>
        <v>0</v>
      </c>
      <c r="AG758" s="1205"/>
      <c r="AH758" s="1205"/>
      <c r="AI758" s="994"/>
      <c r="AJ758" s="994"/>
      <c r="AK758" s="994"/>
      <c r="AL758" s="994"/>
      <c r="AM758" s="994"/>
    </row>
    <row r="759">
      <c r="A759" s="1205"/>
      <c r="B759" s="1205"/>
      <c r="C759" s="1205"/>
      <c r="D759" s="1205"/>
      <c r="E759" s="1205"/>
      <c r="F759" s="1205"/>
      <c r="G759" s="1205"/>
      <c r="H759" s="1205"/>
      <c r="I759" s="1205"/>
      <c r="J759" s="1205"/>
      <c r="K759" s="1205"/>
      <c r="L759" s="1205"/>
      <c r="M759" s="1208">
        <f t="shared" si="3"/>
        <v>0</v>
      </c>
      <c r="N759" s="1205"/>
      <c r="O759" s="1205"/>
      <c r="P759" s="994"/>
      <c r="Q759" s="994"/>
      <c r="R759" s="994"/>
      <c r="S759" s="994"/>
      <c r="T759" s="1205"/>
      <c r="U759" s="1205"/>
      <c r="V759" s="1205"/>
      <c r="W759" s="1205"/>
      <c r="X759" s="1205"/>
      <c r="Y759" s="1205"/>
      <c r="Z759" s="1205"/>
      <c r="AA759" s="1205"/>
      <c r="AB759" s="1205"/>
      <c r="AC759" s="1205"/>
      <c r="AD759" s="1205"/>
      <c r="AE759" s="1205"/>
      <c r="AF759" s="1208">
        <f t="shared" si="6"/>
        <v>0</v>
      </c>
      <c r="AG759" s="1205"/>
      <c r="AH759" s="1205"/>
      <c r="AI759" s="994"/>
      <c r="AJ759" s="994"/>
      <c r="AK759" s="994"/>
      <c r="AL759" s="994"/>
      <c r="AM759" s="994"/>
    </row>
    <row r="760">
      <c r="A760" s="1205"/>
      <c r="B760" s="1205"/>
      <c r="C760" s="1205"/>
      <c r="D760" s="1205"/>
      <c r="E760" s="1205"/>
      <c r="F760" s="1205"/>
      <c r="G760" s="1205"/>
      <c r="H760" s="1205"/>
      <c r="I760" s="1205"/>
      <c r="J760" s="1205"/>
      <c r="K760" s="1205"/>
      <c r="L760" s="1205"/>
      <c r="M760" s="1208">
        <f t="shared" si="3"/>
        <v>0</v>
      </c>
      <c r="N760" s="1205"/>
      <c r="O760" s="1205"/>
      <c r="P760" s="994"/>
      <c r="Q760" s="994"/>
      <c r="R760" s="994"/>
      <c r="S760" s="994"/>
      <c r="T760" s="1205"/>
      <c r="U760" s="1205"/>
      <c r="V760" s="1205"/>
      <c r="W760" s="1205"/>
      <c r="X760" s="1205"/>
      <c r="Y760" s="1205"/>
      <c r="Z760" s="1205"/>
      <c r="AA760" s="1205"/>
      <c r="AB760" s="1205"/>
      <c r="AC760" s="1205"/>
      <c r="AD760" s="1205"/>
      <c r="AE760" s="1205"/>
      <c r="AF760" s="1208">
        <f t="shared" si="6"/>
        <v>0</v>
      </c>
      <c r="AG760" s="1205"/>
      <c r="AH760" s="1205"/>
      <c r="AI760" s="994"/>
      <c r="AJ760" s="994"/>
      <c r="AK760" s="994"/>
      <c r="AL760" s="994"/>
      <c r="AM760" s="994"/>
    </row>
    <row r="761">
      <c r="A761" s="1205"/>
      <c r="B761" s="1205"/>
      <c r="C761" s="1205"/>
      <c r="D761" s="1205"/>
      <c r="E761" s="1205"/>
      <c r="F761" s="1205"/>
      <c r="G761" s="1205"/>
      <c r="H761" s="1205"/>
      <c r="I761" s="1205"/>
      <c r="J761" s="1205"/>
      <c r="K761" s="1205"/>
      <c r="L761" s="1205"/>
      <c r="M761" s="1208">
        <f t="shared" si="3"/>
        <v>0</v>
      </c>
      <c r="N761" s="1205"/>
      <c r="O761" s="1205"/>
      <c r="P761" s="994"/>
      <c r="Q761" s="994"/>
      <c r="R761" s="994"/>
      <c r="S761" s="994"/>
      <c r="T761" s="1205"/>
      <c r="U761" s="1205"/>
      <c r="V761" s="1205"/>
      <c r="W761" s="1205"/>
      <c r="X761" s="1205"/>
      <c r="Y761" s="1205"/>
      <c r="Z761" s="1205"/>
      <c r="AA761" s="1205"/>
      <c r="AB761" s="1205"/>
      <c r="AC761" s="1205"/>
      <c r="AD761" s="1205"/>
      <c r="AE761" s="1205"/>
      <c r="AF761" s="1208">
        <f t="shared" si="6"/>
        <v>0</v>
      </c>
      <c r="AG761" s="1205"/>
      <c r="AH761" s="1205"/>
      <c r="AI761" s="994"/>
      <c r="AJ761" s="994"/>
      <c r="AK761" s="994"/>
      <c r="AL761" s="994"/>
      <c r="AM761" s="994"/>
    </row>
    <row r="762">
      <c r="A762" s="1205"/>
      <c r="B762" s="1205"/>
      <c r="C762" s="1205"/>
      <c r="D762" s="1205"/>
      <c r="E762" s="1205"/>
      <c r="F762" s="1205"/>
      <c r="G762" s="1205"/>
      <c r="H762" s="1205"/>
      <c r="I762" s="1205"/>
      <c r="J762" s="1205"/>
      <c r="K762" s="1205"/>
      <c r="L762" s="1205"/>
      <c r="M762" s="1208">
        <f t="shared" si="3"/>
        <v>0</v>
      </c>
      <c r="N762" s="1205"/>
      <c r="O762" s="1205"/>
      <c r="P762" s="994"/>
      <c r="Q762" s="994"/>
      <c r="R762" s="994"/>
      <c r="S762" s="994"/>
      <c r="T762" s="1205"/>
      <c r="U762" s="1205"/>
      <c r="V762" s="1205"/>
      <c r="W762" s="1205"/>
      <c r="X762" s="1205"/>
      <c r="Y762" s="1205"/>
      <c r="Z762" s="1205"/>
      <c r="AA762" s="1205"/>
      <c r="AB762" s="1205"/>
      <c r="AC762" s="1205"/>
      <c r="AD762" s="1205"/>
      <c r="AE762" s="1205"/>
      <c r="AF762" s="1208">
        <f t="shared" si="6"/>
        <v>0</v>
      </c>
      <c r="AG762" s="1205"/>
      <c r="AH762" s="1205"/>
      <c r="AI762" s="994"/>
      <c r="AJ762" s="994"/>
      <c r="AK762" s="994"/>
      <c r="AL762" s="994"/>
      <c r="AM762" s="994"/>
    </row>
    <row r="763">
      <c r="A763" s="1205"/>
      <c r="B763" s="1205"/>
      <c r="C763" s="1205"/>
      <c r="D763" s="1205"/>
      <c r="E763" s="1205"/>
      <c r="F763" s="1205"/>
      <c r="G763" s="1205"/>
      <c r="H763" s="1205"/>
      <c r="I763" s="1205"/>
      <c r="J763" s="1205"/>
      <c r="K763" s="1205"/>
      <c r="L763" s="1205"/>
      <c r="M763" s="1208">
        <f t="shared" si="3"/>
        <v>0</v>
      </c>
      <c r="N763" s="1205"/>
      <c r="O763" s="1205"/>
      <c r="P763" s="994"/>
      <c r="Q763" s="994"/>
      <c r="R763" s="994"/>
      <c r="S763" s="994"/>
      <c r="T763" s="1205"/>
      <c r="U763" s="1205"/>
      <c r="V763" s="1205"/>
      <c r="W763" s="1205"/>
      <c r="X763" s="1205"/>
      <c r="Y763" s="1205"/>
      <c r="Z763" s="1205"/>
      <c r="AA763" s="1205"/>
      <c r="AB763" s="1205"/>
      <c r="AC763" s="1205"/>
      <c r="AD763" s="1205"/>
      <c r="AE763" s="1205"/>
      <c r="AF763" s="1208">
        <f t="shared" si="6"/>
        <v>0</v>
      </c>
      <c r="AG763" s="1205"/>
      <c r="AH763" s="1205"/>
      <c r="AI763" s="994"/>
      <c r="AJ763" s="994"/>
      <c r="AK763" s="994"/>
      <c r="AL763" s="994"/>
      <c r="AM763" s="994"/>
    </row>
    <row r="764">
      <c r="A764" s="1205"/>
      <c r="B764" s="1205"/>
      <c r="C764" s="1205"/>
      <c r="D764" s="1205"/>
      <c r="E764" s="1205"/>
      <c r="F764" s="1205"/>
      <c r="G764" s="1205"/>
      <c r="H764" s="1205"/>
      <c r="I764" s="1205"/>
      <c r="J764" s="1205"/>
      <c r="K764" s="1205"/>
      <c r="L764" s="1205"/>
      <c r="M764" s="1208">
        <f t="shared" si="3"/>
        <v>0</v>
      </c>
      <c r="N764" s="1205"/>
      <c r="O764" s="1205"/>
      <c r="P764" s="994"/>
      <c r="Q764" s="994"/>
      <c r="R764" s="994"/>
      <c r="S764" s="994"/>
      <c r="T764" s="1205"/>
      <c r="U764" s="1205"/>
      <c r="V764" s="1205"/>
      <c r="W764" s="1205"/>
      <c r="X764" s="1205"/>
      <c r="Y764" s="1205"/>
      <c r="Z764" s="1205"/>
      <c r="AA764" s="1205"/>
      <c r="AB764" s="1205"/>
      <c r="AC764" s="1205"/>
      <c r="AD764" s="1205"/>
      <c r="AE764" s="1205"/>
      <c r="AF764" s="1208">
        <f t="shared" si="6"/>
        <v>0</v>
      </c>
      <c r="AG764" s="1205"/>
      <c r="AH764" s="1205"/>
      <c r="AI764" s="994"/>
      <c r="AJ764" s="994"/>
      <c r="AK764" s="994"/>
      <c r="AL764" s="994"/>
      <c r="AM764" s="994"/>
    </row>
    <row r="765">
      <c r="A765" s="1205"/>
      <c r="B765" s="1205"/>
      <c r="C765" s="1205"/>
      <c r="D765" s="1205"/>
      <c r="E765" s="1205"/>
      <c r="F765" s="1205"/>
      <c r="G765" s="1205"/>
      <c r="H765" s="1205"/>
      <c r="I765" s="1205"/>
      <c r="J765" s="1205"/>
      <c r="K765" s="1205"/>
      <c r="L765" s="1205"/>
      <c r="M765" s="1208">
        <f t="shared" si="3"/>
        <v>0</v>
      </c>
      <c r="N765" s="1205"/>
      <c r="O765" s="1205"/>
      <c r="P765" s="994"/>
      <c r="Q765" s="994"/>
      <c r="R765" s="994"/>
      <c r="S765" s="994"/>
      <c r="T765" s="1205"/>
      <c r="U765" s="1205"/>
      <c r="V765" s="1205"/>
      <c r="W765" s="1205"/>
      <c r="X765" s="1205"/>
      <c r="Y765" s="1205"/>
      <c r="Z765" s="1205"/>
      <c r="AA765" s="1205"/>
      <c r="AB765" s="1205"/>
      <c r="AC765" s="1205"/>
      <c r="AD765" s="1205"/>
      <c r="AE765" s="1205"/>
      <c r="AF765" s="1208">
        <f t="shared" si="6"/>
        <v>0</v>
      </c>
      <c r="AG765" s="1205"/>
      <c r="AH765" s="1205"/>
      <c r="AI765" s="994"/>
      <c r="AJ765" s="994"/>
      <c r="AK765" s="994"/>
      <c r="AL765" s="994"/>
      <c r="AM765" s="994"/>
    </row>
    <row r="766">
      <c r="A766" s="1205"/>
      <c r="B766" s="1205"/>
      <c r="C766" s="1205"/>
      <c r="D766" s="1205"/>
      <c r="E766" s="1205"/>
      <c r="F766" s="1205"/>
      <c r="G766" s="1205"/>
      <c r="H766" s="1205"/>
      <c r="I766" s="1205"/>
      <c r="J766" s="1205"/>
      <c r="K766" s="1205"/>
      <c r="L766" s="1205"/>
      <c r="M766" s="1208">
        <f t="shared" si="3"/>
        <v>0</v>
      </c>
      <c r="N766" s="1205"/>
      <c r="O766" s="1205"/>
      <c r="P766" s="994"/>
      <c r="Q766" s="994"/>
      <c r="R766" s="994"/>
      <c r="S766" s="994"/>
      <c r="T766" s="1205"/>
      <c r="U766" s="1205"/>
      <c r="V766" s="1205"/>
      <c r="W766" s="1205"/>
      <c r="X766" s="1205"/>
      <c r="Y766" s="1205"/>
      <c r="Z766" s="1205"/>
      <c r="AA766" s="1205"/>
      <c r="AB766" s="1205"/>
      <c r="AC766" s="1205"/>
      <c r="AD766" s="1205"/>
      <c r="AE766" s="1205"/>
      <c r="AF766" s="1208">
        <f t="shared" si="6"/>
        <v>0</v>
      </c>
      <c r="AG766" s="1205"/>
      <c r="AH766" s="1205"/>
      <c r="AI766" s="994"/>
      <c r="AJ766" s="994"/>
      <c r="AK766" s="994"/>
      <c r="AL766" s="994"/>
      <c r="AM766" s="994"/>
    </row>
    <row r="767">
      <c r="A767" s="1205"/>
      <c r="B767" s="1205"/>
      <c r="C767" s="1205"/>
      <c r="D767" s="1205"/>
      <c r="E767" s="1205"/>
      <c r="F767" s="1205"/>
      <c r="G767" s="1205"/>
      <c r="H767" s="1205"/>
      <c r="I767" s="1205"/>
      <c r="J767" s="1205"/>
      <c r="K767" s="1205"/>
      <c r="L767" s="1205"/>
      <c r="M767" s="1208">
        <f t="shared" si="3"/>
        <v>0</v>
      </c>
      <c r="N767" s="1205"/>
      <c r="O767" s="1205"/>
      <c r="P767" s="994"/>
      <c r="Q767" s="994"/>
      <c r="R767" s="994"/>
      <c r="S767" s="994"/>
      <c r="T767" s="1205"/>
      <c r="U767" s="1205"/>
      <c r="V767" s="1205"/>
      <c r="W767" s="1205"/>
      <c r="X767" s="1205"/>
      <c r="Y767" s="1205"/>
      <c r="Z767" s="1205"/>
      <c r="AA767" s="1205"/>
      <c r="AB767" s="1205"/>
      <c r="AC767" s="1205"/>
      <c r="AD767" s="1205"/>
      <c r="AE767" s="1205"/>
      <c r="AF767" s="1208">
        <f t="shared" si="6"/>
        <v>0</v>
      </c>
      <c r="AG767" s="1205"/>
      <c r="AH767" s="1205"/>
      <c r="AI767" s="994"/>
      <c r="AJ767" s="994"/>
      <c r="AK767" s="994"/>
      <c r="AL767" s="994"/>
      <c r="AM767" s="994"/>
    </row>
    <row r="768">
      <c r="A768" s="1205"/>
      <c r="B768" s="1205"/>
      <c r="C768" s="1205"/>
      <c r="D768" s="1205"/>
      <c r="E768" s="1205"/>
      <c r="F768" s="1205"/>
      <c r="G768" s="1205"/>
      <c r="H768" s="1205"/>
      <c r="I768" s="1205"/>
      <c r="J768" s="1205"/>
      <c r="K768" s="1205"/>
      <c r="L768" s="1205"/>
      <c r="M768" s="1208">
        <f t="shared" si="3"/>
        <v>0</v>
      </c>
      <c r="N768" s="1205"/>
      <c r="O768" s="1205"/>
      <c r="P768" s="994"/>
      <c r="Q768" s="994"/>
      <c r="R768" s="994"/>
      <c r="S768" s="994"/>
      <c r="T768" s="1205"/>
      <c r="U768" s="1205"/>
      <c r="V768" s="1205"/>
      <c r="W768" s="1205"/>
      <c r="X768" s="1205"/>
      <c r="Y768" s="1205"/>
      <c r="Z768" s="1205"/>
      <c r="AA768" s="1205"/>
      <c r="AB768" s="1205"/>
      <c r="AC768" s="1205"/>
      <c r="AD768" s="1205"/>
      <c r="AE768" s="1205"/>
      <c r="AF768" s="1208">
        <f t="shared" si="6"/>
        <v>0</v>
      </c>
      <c r="AG768" s="1205"/>
      <c r="AH768" s="1205"/>
      <c r="AI768" s="994"/>
      <c r="AJ768" s="994"/>
      <c r="AK768" s="994"/>
      <c r="AL768" s="994"/>
      <c r="AM768" s="994"/>
    </row>
    <row r="769">
      <c r="A769" s="1205"/>
      <c r="B769" s="1205"/>
      <c r="C769" s="1205"/>
      <c r="D769" s="1205"/>
      <c r="E769" s="1205"/>
      <c r="F769" s="1205"/>
      <c r="G769" s="1205"/>
      <c r="H769" s="1205"/>
      <c r="I769" s="1205"/>
      <c r="J769" s="1205"/>
      <c r="K769" s="1205"/>
      <c r="L769" s="1205"/>
      <c r="M769" s="1208">
        <f t="shared" si="3"/>
        <v>0</v>
      </c>
      <c r="N769" s="1205"/>
      <c r="O769" s="1205"/>
      <c r="P769" s="994"/>
      <c r="Q769" s="994"/>
      <c r="R769" s="994"/>
      <c r="S769" s="994"/>
      <c r="T769" s="1205"/>
      <c r="U769" s="1205"/>
      <c r="V769" s="1205"/>
      <c r="W769" s="1205"/>
      <c r="X769" s="1205"/>
      <c r="Y769" s="1205"/>
      <c r="Z769" s="1205"/>
      <c r="AA769" s="1205"/>
      <c r="AB769" s="1205"/>
      <c r="AC769" s="1205"/>
      <c r="AD769" s="1205"/>
      <c r="AE769" s="1205"/>
      <c r="AF769" s="1208">
        <f t="shared" si="6"/>
        <v>0</v>
      </c>
      <c r="AG769" s="1205"/>
      <c r="AH769" s="1205"/>
      <c r="AI769" s="994"/>
      <c r="AJ769" s="994"/>
      <c r="AK769" s="994"/>
      <c r="AL769" s="994"/>
      <c r="AM769" s="994"/>
    </row>
    <row r="770">
      <c r="A770" s="1205"/>
      <c r="B770" s="1205"/>
      <c r="C770" s="1205"/>
      <c r="D770" s="1205"/>
      <c r="E770" s="1205"/>
      <c r="F770" s="1205"/>
      <c r="G770" s="1205"/>
      <c r="H770" s="1205"/>
      <c r="I770" s="1205"/>
      <c r="J770" s="1205"/>
      <c r="K770" s="1205"/>
      <c r="L770" s="1205"/>
      <c r="M770" s="1208">
        <f t="shared" si="3"/>
        <v>0</v>
      </c>
      <c r="N770" s="1205"/>
      <c r="O770" s="1205"/>
      <c r="P770" s="994"/>
      <c r="Q770" s="994"/>
      <c r="R770" s="994"/>
      <c r="S770" s="994"/>
      <c r="T770" s="1205"/>
      <c r="U770" s="1205"/>
      <c r="V770" s="1205"/>
      <c r="W770" s="1205"/>
      <c r="X770" s="1205"/>
      <c r="Y770" s="1205"/>
      <c r="Z770" s="1205"/>
      <c r="AA770" s="1205"/>
      <c r="AB770" s="1205"/>
      <c r="AC770" s="1205"/>
      <c r="AD770" s="1205"/>
      <c r="AE770" s="1205"/>
      <c r="AF770" s="1208">
        <f t="shared" si="6"/>
        <v>0</v>
      </c>
      <c r="AG770" s="1205"/>
      <c r="AH770" s="1205"/>
      <c r="AI770" s="994"/>
      <c r="AJ770" s="994"/>
      <c r="AK770" s="994"/>
      <c r="AL770" s="994"/>
      <c r="AM770" s="994"/>
    </row>
    <row r="771">
      <c r="A771" s="1205"/>
      <c r="B771" s="1205"/>
      <c r="C771" s="1205"/>
      <c r="D771" s="1205"/>
      <c r="E771" s="1205"/>
      <c r="F771" s="1205"/>
      <c r="G771" s="1205"/>
      <c r="H771" s="1205"/>
      <c r="I771" s="1205"/>
      <c r="J771" s="1205"/>
      <c r="K771" s="1205"/>
      <c r="L771" s="1205"/>
      <c r="M771" s="1208">
        <f t="shared" si="3"/>
        <v>0</v>
      </c>
      <c r="N771" s="1205"/>
      <c r="O771" s="1205"/>
      <c r="P771" s="994"/>
      <c r="Q771" s="994"/>
      <c r="R771" s="994"/>
      <c r="S771" s="994"/>
      <c r="T771" s="1205"/>
      <c r="U771" s="1205"/>
      <c r="V771" s="1205"/>
      <c r="W771" s="1205"/>
      <c r="X771" s="1205"/>
      <c r="Y771" s="1205"/>
      <c r="Z771" s="1205"/>
      <c r="AA771" s="1205"/>
      <c r="AB771" s="1205"/>
      <c r="AC771" s="1205"/>
      <c r="AD771" s="1205"/>
      <c r="AE771" s="1205"/>
      <c r="AF771" s="1208">
        <f t="shared" si="6"/>
        <v>0</v>
      </c>
      <c r="AG771" s="1205"/>
      <c r="AH771" s="1205"/>
      <c r="AI771" s="994"/>
      <c r="AJ771" s="994"/>
      <c r="AK771" s="994"/>
      <c r="AL771" s="994"/>
      <c r="AM771" s="994"/>
    </row>
    <row r="772">
      <c r="A772" s="1205"/>
      <c r="B772" s="1205"/>
      <c r="C772" s="1205"/>
      <c r="D772" s="1205"/>
      <c r="E772" s="1205"/>
      <c r="F772" s="1205"/>
      <c r="G772" s="1205"/>
      <c r="H772" s="1205"/>
      <c r="I772" s="1205"/>
      <c r="J772" s="1205"/>
      <c r="K772" s="1205"/>
      <c r="L772" s="1205"/>
      <c r="M772" s="1208">
        <f t="shared" si="3"/>
        <v>0</v>
      </c>
      <c r="N772" s="1205"/>
      <c r="O772" s="1205"/>
      <c r="P772" s="994"/>
      <c r="Q772" s="994"/>
      <c r="R772" s="994"/>
      <c r="S772" s="994"/>
      <c r="T772" s="1205"/>
      <c r="U772" s="1205"/>
      <c r="V772" s="1205"/>
      <c r="W772" s="1205"/>
      <c r="X772" s="1205"/>
      <c r="Y772" s="1205"/>
      <c r="Z772" s="1205"/>
      <c r="AA772" s="1205"/>
      <c r="AB772" s="1205"/>
      <c r="AC772" s="1205"/>
      <c r="AD772" s="1205"/>
      <c r="AE772" s="1205"/>
      <c r="AF772" s="1208">
        <f t="shared" si="6"/>
        <v>0</v>
      </c>
      <c r="AG772" s="1205"/>
      <c r="AH772" s="1205"/>
      <c r="AI772" s="994"/>
      <c r="AJ772" s="994"/>
      <c r="AK772" s="994"/>
      <c r="AL772" s="994"/>
      <c r="AM772" s="994"/>
    </row>
    <row r="773">
      <c r="A773" s="1205"/>
      <c r="B773" s="1205"/>
      <c r="C773" s="1205"/>
      <c r="D773" s="1205"/>
      <c r="E773" s="1205"/>
      <c r="F773" s="1205"/>
      <c r="G773" s="1205"/>
      <c r="H773" s="1205"/>
      <c r="I773" s="1205"/>
      <c r="J773" s="1205"/>
      <c r="K773" s="1205"/>
      <c r="L773" s="1205"/>
      <c r="M773" s="1208">
        <f t="shared" si="3"/>
        <v>0</v>
      </c>
      <c r="N773" s="1205"/>
      <c r="O773" s="1205"/>
      <c r="P773" s="994"/>
      <c r="Q773" s="994"/>
      <c r="R773" s="994"/>
      <c r="S773" s="994"/>
      <c r="T773" s="1205"/>
      <c r="U773" s="1205"/>
      <c r="V773" s="1205"/>
      <c r="W773" s="1205"/>
      <c r="X773" s="1205"/>
      <c r="Y773" s="1205"/>
      <c r="Z773" s="1205"/>
      <c r="AA773" s="1205"/>
      <c r="AB773" s="1205"/>
      <c r="AC773" s="1205"/>
      <c r="AD773" s="1205"/>
      <c r="AE773" s="1205"/>
      <c r="AF773" s="1208">
        <f t="shared" si="6"/>
        <v>0</v>
      </c>
      <c r="AG773" s="1205"/>
      <c r="AH773" s="1205"/>
      <c r="AI773" s="994"/>
      <c r="AJ773" s="994"/>
      <c r="AK773" s="994"/>
      <c r="AL773" s="994"/>
      <c r="AM773" s="994"/>
    </row>
    <row r="774">
      <c r="A774" s="1205"/>
      <c r="B774" s="1205"/>
      <c r="C774" s="1205"/>
      <c r="D774" s="1205"/>
      <c r="E774" s="1205"/>
      <c r="F774" s="1205"/>
      <c r="G774" s="1205"/>
      <c r="H774" s="1205"/>
      <c r="I774" s="1205"/>
      <c r="J774" s="1205"/>
      <c r="K774" s="1205"/>
      <c r="L774" s="1205"/>
      <c r="M774" s="1208">
        <f t="shared" si="3"/>
        <v>0</v>
      </c>
      <c r="N774" s="1205"/>
      <c r="O774" s="1205"/>
      <c r="P774" s="994"/>
      <c r="Q774" s="994"/>
      <c r="R774" s="994"/>
      <c r="S774" s="994"/>
      <c r="T774" s="1205"/>
      <c r="U774" s="1205"/>
      <c r="V774" s="1205"/>
      <c r="W774" s="1205"/>
      <c r="X774" s="1205"/>
      <c r="Y774" s="1205"/>
      <c r="Z774" s="1205"/>
      <c r="AA774" s="1205"/>
      <c r="AB774" s="1205"/>
      <c r="AC774" s="1205"/>
      <c r="AD774" s="1205"/>
      <c r="AE774" s="1205"/>
      <c r="AF774" s="1208">
        <f t="shared" si="6"/>
        <v>0</v>
      </c>
      <c r="AG774" s="1205"/>
      <c r="AH774" s="1205"/>
      <c r="AI774" s="994"/>
      <c r="AJ774" s="994"/>
      <c r="AK774" s="994"/>
      <c r="AL774" s="994"/>
      <c r="AM774" s="994"/>
    </row>
    <row r="775">
      <c r="A775" s="1205"/>
      <c r="B775" s="1205"/>
      <c r="C775" s="1205"/>
      <c r="D775" s="1205"/>
      <c r="E775" s="1205"/>
      <c r="F775" s="1205"/>
      <c r="G775" s="1205"/>
      <c r="H775" s="1205"/>
      <c r="I775" s="1205"/>
      <c r="J775" s="1205"/>
      <c r="K775" s="1205"/>
      <c r="L775" s="1205"/>
      <c r="M775" s="1208">
        <f t="shared" si="3"/>
        <v>0</v>
      </c>
      <c r="N775" s="1205"/>
      <c r="O775" s="1205"/>
      <c r="P775" s="994"/>
      <c r="Q775" s="994"/>
      <c r="R775" s="994"/>
      <c r="S775" s="994"/>
      <c r="T775" s="1205"/>
      <c r="U775" s="1205"/>
      <c r="V775" s="1205"/>
      <c r="W775" s="1205"/>
      <c r="X775" s="1205"/>
      <c r="Y775" s="1205"/>
      <c r="Z775" s="1205"/>
      <c r="AA775" s="1205"/>
      <c r="AB775" s="1205"/>
      <c r="AC775" s="1205"/>
      <c r="AD775" s="1205"/>
      <c r="AE775" s="1205"/>
      <c r="AF775" s="1208">
        <f t="shared" si="6"/>
        <v>0</v>
      </c>
      <c r="AG775" s="1205"/>
      <c r="AH775" s="1205"/>
      <c r="AI775" s="994"/>
      <c r="AJ775" s="994"/>
      <c r="AK775" s="994"/>
      <c r="AL775" s="994"/>
      <c r="AM775" s="994"/>
    </row>
    <row r="776">
      <c r="A776" s="1205"/>
      <c r="B776" s="1205"/>
      <c r="C776" s="1205"/>
      <c r="D776" s="1205"/>
      <c r="E776" s="1205"/>
      <c r="F776" s="1205"/>
      <c r="G776" s="1205"/>
      <c r="H776" s="1205"/>
      <c r="I776" s="1205"/>
      <c r="J776" s="1205"/>
      <c r="K776" s="1205"/>
      <c r="L776" s="1205"/>
      <c r="M776" s="1208">
        <f t="shared" si="3"/>
        <v>0</v>
      </c>
      <c r="N776" s="1205"/>
      <c r="O776" s="1205"/>
      <c r="P776" s="994"/>
      <c r="Q776" s="994"/>
      <c r="R776" s="994"/>
      <c r="S776" s="994"/>
      <c r="T776" s="1205"/>
      <c r="U776" s="1205"/>
      <c r="V776" s="1205"/>
      <c r="W776" s="1205"/>
      <c r="X776" s="1205"/>
      <c r="Y776" s="1205"/>
      <c r="Z776" s="1205"/>
      <c r="AA776" s="1205"/>
      <c r="AB776" s="1205"/>
      <c r="AC776" s="1205"/>
      <c r="AD776" s="1205"/>
      <c r="AE776" s="1205"/>
      <c r="AF776" s="1208">
        <f t="shared" si="6"/>
        <v>0</v>
      </c>
      <c r="AG776" s="1205"/>
      <c r="AH776" s="1205"/>
      <c r="AI776" s="994"/>
      <c r="AJ776" s="994"/>
      <c r="AK776" s="994"/>
      <c r="AL776" s="994"/>
      <c r="AM776" s="994"/>
    </row>
    <row r="777">
      <c r="A777" s="1205"/>
      <c r="B777" s="1205"/>
      <c r="C777" s="1205"/>
      <c r="D777" s="1205"/>
      <c r="E777" s="1205"/>
      <c r="F777" s="1205"/>
      <c r="G777" s="1205"/>
      <c r="H777" s="1205"/>
      <c r="I777" s="1205"/>
      <c r="J777" s="1205"/>
      <c r="K777" s="1205"/>
      <c r="L777" s="1205"/>
      <c r="M777" s="1208">
        <f t="shared" si="3"/>
        <v>0</v>
      </c>
      <c r="N777" s="1205"/>
      <c r="O777" s="1205"/>
      <c r="P777" s="994"/>
      <c r="Q777" s="994"/>
      <c r="R777" s="994"/>
      <c r="S777" s="994"/>
      <c r="T777" s="1205"/>
      <c r="U777" s="1205"/>
      <c r="V777" s="1205"/>
      <c r="W777" s="1205"/>
      <c r="X777" s="1205"/>
      <c r="Y777" s="1205"/>
      <c r="Z777" s="1205"/>
      <c r="AA777" s="1205"/>
      <c r="AB777" s="1205"/>
      <c r="AC777" s="1205"/>
      <c r="AD777" s="1205"/>
      <c r="AE777" s="1205"/>
      <c r="AF777" s="1208">
        <f t="shared" si="6"/>
        <v>0</v>
      </c>
      <c r="AG777" s="1205"/>
      <c r="AH777" s="1205"/>
      <c r="AI777" s="994"/>
      <c r="AJ777" s="994"/>
      <c r="AK777" s="994"/>
      <c r="AL777" s="994"/>
      <c r="AM777" s="994"/>
    </row>
    <row r="778">
      <c r="A778" s="1205"/>
      <c r="B778" s="1205"/>
      <c r="C778" s="1205"/>
      <c r="D778" s="1205"/>
      <c r="E778" s="1205"/>
      <c r="F778" s="1205"/>
      <c r="G778" s="1205"/>
      <c r="H778" s="1205"/>
      <c r="I778" s="1205"/>
      <c r="J778" s="1205"/>
      <c r="K778" s="1205"/>
      <c r="L778" s="1205"/>
      <c r="M778" s="1208">
        <f t="shared" si="3"/>
        <v>0</v>
      </c>
      <c r="N778" s="1205"/>
      <c r="O778" s="1205"/>
      <c r="P778" s="994"/>
      <c r="Q778" s="994"/>
      <c r="R778" s="994"/>
      <c r="S778" s="994"/>
      <c r="T778" s="1205"/>
      <c r="U778" s="1205"/>
      <c r="V778" s="1205"/>
      <c r="W778" s="1205"/>
      <c r="X778" s="1205"/>
      <c r="Y778" s="1205"/>
      <c r="Z778" s="1205"/>
      <c r="AA778" s="1205"/>
      <c r="AB778" s="1205"/>
      <c r="AC778" s="1205"/>
      <c r="AD778" s="1205"/>
      <c r="AE778" s="1205"/>
      <c r="AF778" s="1208">
        <f t="shared" si="6"/>
        <v>0</v>
      </c>
      <c r="AG778" s="1205"/>
      <c r="AH778" s="1205"/>
      <c r="AI778" s="994"/>
      <c r="AJ778" s="994"/>
      <c r="AK778" s="994"/>
      <c r="AL778" s="994"/>
      <c r="AM778" s="994"/>
    </row>
    <row r="779">
      <c r="A779" s="1205"/>
      <c r="B779" s="1205"/>
      <c r="C779" s="1205"/>
      <c r="D779" s="1205"/>
      <c r="E779" s="1205"/>
      <c r="F779" s="1205"/>
      <c r="G779" s="1205"/>
      <c r="H779" s="1205"/>
      <c r="I779" s="1205"/>
      <c r="J779" s="1205"/>
      <c r="K779" s="1205"/>
      <c r="L779" s="1205"/>
      <c r="M779" s="1208">
        <f t="shared" si="3"/>
        <v>0</v>
      </c>
      <c r="N779" s="1205"/>
      <c r="O779" s="1205"/>
      <c r="P779" s="994"/>
      <c r="Q779" s="994"/>
      <c r="R779" s="994"/>
      <c r="S779" s="994"/>
      <c r="T779" s="1205"/>
      <c r="U779" s="1205"/>
      <c r="V779" s="1205"/>
      <c r="W779" s="1205"/>
      <c r="X779" s="1205"/>
      <c r="Y779" s="1205"/>
      <c r="Z779" s="1205"/>
      <c r="AA779" s="1205"/>
      <c r="AB779" s="1205"/>
      <c r="AC779" s="1205"/>
      <c r="AD779" s="1205"/>
      <c r="AE779" s="1205"/>
      <c r="AF779" s="1208">
        <f t="shared" si="6"/>
        <v>0</v>
      </c>
      <c r="AG779" s="1205"/>
      <c r="AH779" s="1205"/>
      <c r="AI779" s="994"/>
      <c r="AJ779" s="994"/>
      <c r="AK779" s="994"/>
      <c r="AL779" s="994"/>
      <c r="AM779" s="994"/>
    </row>
    <row r="780">
      <c r="A780" s="1205"/>
      <c r="B780" s="1205"/>
      <c r="C780" s="1205"/>
      <c r="D780" s="1205"/>
      <c r="E780" s="1205"/>
      <c r="F780" s="1205"/>
      <c r="G780" s="1205"/>
      <c r="H780" s="1205"/>
      <c r="I780" s="1205"/>
      <c r="J780" s="1205"/>
      <c r="K780" s="1205"/>
      <c r="L780" s="1205"/>
      <c r="M780" s="1208">
        <f t="shared" si="3"/>
        <v>0</v>
      </c>
      <c r="N780" s="1205"/>
      <c r="O780" s="1205"/>
      <c r="P780" s="994"/>
      <c r="Q780" s="994"/>
      <c r="R780" s="994"/>
      <c r="S780" s="994"/>
      <c r="T780" s="1205"/>
      <c r="U780" s="1205"/>
      <c r="V780" s="1205"/>
      <c r="W780" s="1205"/>
      <c r="X780" s="1205"/>
      <c r="Y780" s="1205"/>
      <c r="Z780" s="1205"/>
      <c r="AA780" s="1205"/>
      <c r="AB780" s="1205"/>
      <c r="AC780" s="1205"/>
      <c r="AD780" s="1205"/>
      <c r="AE780" s="1205"/>
      <c r="AF780" s="1208">
        <f t="shared" si="6"/>
        <v>0</v>
      </c>
      <c r="AG780" s="1205"/>
      <c r="AH780" s="1205"/>
      <c r="AI780" s="994"/>
      <c r="AJ780" s="994"/>
      <c r="AK780" s="994"/>
      <c r="AL780" s="994"/>
      <c r="AM780" s="994"/>
    </row>
    <row r="781">
      <c r="A781" s="1205"/>
      <c r="B781" s="1205"/>
      <c r="C781" s="1205"/>
      <c r="D781" s="1205"/>
      <c r="E781" s="1205"/>
      <c r="F781" s="1205"/>
      <c r="G781" s="1205"/>
      <c r="H781" s="1205"/>
      <c r="I781" s="1205"/>
      <c r="J781" s="1205"/>
      <c r="K781" s="1205"/>
      <c r="L781" s="1205"/>
      <c r="M781" s="1208">
        <f t="shared" si="3"/>
        <v>0</v>
      </c>
      <c r="N781" s="1205"/>
      <c r="O781" s="1205"/>
      <c r="P781" s="994"/>
      <c r="Q781" s="994"/>
      <c r="R781" s="994"/>
      <c r="S781" s="994"/>
      <c r="T781" s="1205"/>
      <c r="U781" s="1205"/>
      <c r="V781" s="1205"/>
      <c r="W781" s="1205"/>
      <c r="X781" s="1205"/>
      <c r="Y781" s="1205"/>
      <c r="Z781" s="1205"/>
      <c r="AA781" s="1205"/>
      <c r="AB781" s="1205"/>
      <c r="AC781" s="1205"/>
      <c r="AD781" s="1205"/>
      <c r="AE781" s="1205"/>
      <c r="AF781" s="1208">
        <f t="shared" si="6"/>
        <v>0</v>
      </c>
      <c r="AG781" s="1205"/>
      <c r="AH781" s="1205"/>
      <c r="AI781" s="994"/>
      <c r="AJ781" s="994"/>
      <c r="AK781" s="994"/>
      <c r="AL781" s="994"/>
      <c r="AM781" s="994"/>
    </row>
    <row r="782">
      <c r="A782" s="1205"/>
      <c r="B782" s="1205"/>
      <c r="C782" s="1205"/>
      <c r="D782" s="1205"/>
      <c r="E782" s="1205"/>
      <c r="F782" s="1205"/>
      <c r="G782" s="1205"/>
      <c r="H782" s="1205"/>
      <c r="I782" s="1205"/>
      <c r="J782" s="1205"/>
      <c r="K782" s="1205"/>
      <c r="L782" s="1205"/>
      <c r="M782" s="1208">
        <f t="shared" si="3"/>
        <v>0</v>
      </c>
      <c r="N782" s="1205"/>
      <c r="O782" s="1205"/>
      <c r="P782" s="994"/>
      <c r="Q782" s="994"/>
      <c r="R782" s="994"/>
      <c r="S782" s="994"/>
      <c r="T782" s="1205"/>
      <c r="U782" s="1205"/>
      <c r="V782" s="1205"/>
      <c r="W782" s="1205"/>
      <c r="X782" s="1205"/>
      <c r="Y782" s="1205"/>
      <c r="Z782" s="1205"/>
      <c r="AA782" s="1205"/>
      <c r="AB782" s="1205"/>
      <c r="AC782" s="1205"/>
      <c r="AD782" s="1205"/>
      <c r="AE782" s="1205"/>
      <c r="AF782" s="1208">
        <f t="shared" si="6"/>
        <v>0</v>
      </c>
      <c r="AG782" s="1205"/>
      <c r="AH782" s="1205"/>
      <c r="AI782" s="994"/>
      <c r="AJ782" s="994"/>
      <c r="AK782" s="994"/>
      <c r="AL782" s="994"/>
      <c r="AM782" s="994"/>
    </row>
    <row r="783">
      <c r="A783" s="1205"/>
      <c r="B783" s="1205"/>
      <c r="C783" s="1205"/>
      <c r="D783" s="1205"/>
      <c r="E783" s="1205"/>
      <c r="F783" s="1205"/>
      <c r="G783" s="1205"/>
      <c r="H783" s="1205"/>
      <c r="I783" s="1205"/>
      <c r="J783" s="1205"/>
      <c r="K783" s="1205"/>
      <c r="L783" s="1205"/>
      <c r="M783" s="1208">
        <f t="shared" si="3"/>
        <v>0</v>
      </c>
      <c r="N783" s="1205"/>
      <c r="O783" s="1205"/>
      <c r="P783" s="994"/>
      <c r="Q783" s="994"/>
      <c r="R783" s="994"/>
      <c r="S783" s="994"/>
      <c r="T783" s="1205"/>
      <c r="U783" s="1205"/>
      <c r="V783" s="1205"/>
      <c r="W783" s="1205"/>
      <c r="X783" s="1205"/>
      <c r="Y783" s="1205"/>
      <c r="Z783" s="1205"/>
      <c r="AA783" s="1205"/>
      <c r="AB783" s="1205"/>
      <c r="AC783" s="1205"/>
      <c r="AD783" s="1205"/>
      <c r="AE783" s="1205"/>
      <c r="AF783" s="1208">
        <f t="shared" si="6"/>
        <v>0</v>
      </c>
      <c r="AG783" s="1205"/>
      <c r="AH783" s="1205"/>
      <c r="AI783" s="994"/>
      <c r="AJ783" s="994"/>
      <c r="AK783" s="994"/>
      <c r="AL783" s="994"/>
      <c r="AM783" s="994"/>
    </row>
    <row r="784">
      <c r="A784" s="1205"/>
      <c r="B784" s="1205"/>
      <c r="C784" s="1205"/>
      <c r="D784" s="1205"/>
      <c r="E784" s="1205"/>
      <c r="F784" s="1205"/>
      <c r="G784" s="1205"/>
      <c r="H784" s="1205"/>
      <c r="I784" s="1205"/>
      <c r="J784" s="1205"/>
      <c r="K784" s="1205"/>
      <c r="L784" s="1205"/>
      <c r="M784" s="1208">
        <f t="shared" si="3"/>
        <v>0</v>
      </c>
      <c r="N784" s="1205"/>
      <c r="O784" s="1205"/>
      <c r="P784" s="994"/>
      <c r="Q784" s="994"/>
      <c r="R784" s="994"/>
      <c r="S784" s="994"/>
      <c r="T784" s="1205"/>
      <c r="U784" s="1205"/>
      <c r="V784" s="1205"/>
      <c r="W784" s="1205"/>
      <c r="X784" s="1205"/>
      <c r="Y784" s="1205"/>
      <c r="Z784" s="1205"/>
      <c r="AA784" s="1205"/>
      <c r="AB784" s="1205"/>
      <c r="AC784" s="1205"/>
      <c r="AD784" s="1205"/>
      <c r="AE784" s="1205"/>
      <c r="AF784" s="1208">
        <f t="shared" si="6"/>
        <v>0</v>
      </c>
      <c r="AG784" s="1205"/>
      <c r="AH784" s="1205"/>
      <c r="AI784" s="994"/>
      <c r="AJ784" s="994"/>
      <c r="AK784" s="994"/>
      <c r="AL784" s="994"/>
      <c r="AM784" s="994"/>
    </row>
    <row r="785">
      <c r="A785" s="1205"/>
      <c r="B785" s="1205"/>
      <c r="C785" s="1205"/>
      <c r="D785" s="1205"/>
      <c r="E785" s="1205"/>
      <c r="F785" s="1205"/>
      <c r="G785" s="1205"/>
      <c r="H785" s="1205"/>
      <c r="I785" s="1205"/>
      <c r="J785" s="1205"/>
      <c r="K785" s="1205"/>
      <c r="L785" s="1205"/>
      <c r="M785" s="1208">
        <f t="shared" si="3"/>
        <v>0</v>
      </c>
      <c r="N785" s="1205"/>
      <c r="O785" s="1205"/>
      <c r="P785" s="994"/>
      <c r="Q785" s="994"/>
      <c r="R785" s="994"/>
      <c r="S785" s="994"/>
      <c r="T785" s="1205"/>
      <c r="U785" s="1205"/>
      <c r="V785" s="1205"/>
      <c r="W785" s="1205"/>
      <c r="X785" s="1205"/>
      <c r="Y785" s="1205"/>
      <c r="Z785" s="1205"/>
      <c r="AA785" s="1205"/>
      <c r="AB785" s="1205"/>
      <c r="AC785" s="1205"/>
      <c r="AD785" s="1205"/>
      <c r="AE785" s="1205"/>
      <c r="AF785" s="1208">
        <f t="shared" si="6"/>
        <v>0</v>
      </c>
      <c r="AG785" s="1205"/>
      <c r="AH785" s="1205"/>
      <c r="AI785" s="994"/>
      <c r="AJ785" s="994"/>
      <c r="AK785" s="994"/>
      <c r="AL785" s="994"/>
      <c r="AM785" s="994"/>
    </row>
    <row r="786">
      <c r="A786" s="1205"/>
      <c r="B786" s="1205"/>
      <c r="C786" s="1205"/>
      <c r="D786" s="1205"/>
      <c r="E786" s="1205"/>
      <c r="F786" s="1205"/>
      <c r="G786" s="1205"/>
      <c r="H786" s="1205"/>
      <c r="I786" s="1205"/>
      <c r="J786" s="1205"/>
      <c r="K786" s="1205"/>
      <c r="L786" s="1205"/>
      <c r="M786" s="1208">
        <f t="shared" si="3"/>
        <v>0</v>
      </c>
      <c r="N786" s="1205"/>
      <c r="O786" s="1205"/>
      <c r="P786" s="994"/>
      <c r="Q786" s="994"/>
      <c r="R786" s="994"/>
      <c r="S786" s="994"/>
      <c r="T786" s="1205"/>
      <c r="U786" s="1205"/>
      <c r="V786" s="1205"/>
      <c r="W786" s="1205"/>
      <c r="X786" s="1205"/>
      <c r="Y786" s="1205"/>
      <c r="Z786" s="1205"/>
      <c r="AA786" s="1205"/>
      <c r="AB786" s="1205"/>
      <c r="AC786" s="1205"/>
      <c r="AD786" s="1205"/>
      <c r="AE786" s="1205"/>
      <c r="AF786" s="1208">
        <f t="shared" si="6"/>
        <v>0</v>
      </c>
      <c r="AG786" s="1205"/>
      <c r="AH786" s="1205"/>
      <c r="AI786" s="994"/>
      <c r="AJ786" s="994"/>
      <c r="AK786" s="994"/>
      <c r="AL786" s="994"/>
      <c r="AM786" s="994"/>
    </row>
    <row r="787">
      <c r="A787" s="1205"/>
      <c r="B787" s="1205"/>
      <c r="C787" s="1205"/>
      <c r="D787" s="1205"/>
      <c r="E787" s="1205"/>
      <c r="F787" s="1205"/>
      <c r="G787" s="1205"/>
      <c r="H787" s="1205"/>
      <c r="I787" s="1205"/>
      <c r="J787" s="1205"/>
      <c r="K787" s="1205"/>
      <c r="L787" s="1205"/>
      <c r="M787" s="1208">
        <f t="shared" si="3"/>
        <v>0</v>
      </c>
      <c r="N787" s="1205"/>
      <c r="O787" s="1205"/>
      <c r="P787" s="994"/>
      <c r="Q787" s="994"/>
      <c r="R787" s="994"/>
      <c r="S787" s="994"/>
      <c r="T787" s="1205"/>
      <c r="U787" s="1205"/>
      <c r="V787" s="1205"/>
      <c r="W787" s="1205"/>
      <c r="X787" s="1205"/>
      <c r="Y787" s="1205"/>
      <c r="Z787" s="1205"/>
      <c r="AA787" s="1205"/>
      <c r="AB787" s="1205"/>
      <c r="AC787" s="1205"/>
      <c r="AD787" s="1205"/>
      <c r="AE787" s="1205"/>
      <c r="AF787" s="1208">
        <f t="shared" si="6"/>
        <v>0</v>
      </c>
      <c r="AG787" s="1205"/>
      <c r="AH787" s="1205"/>
      <c r="AI787" s="994"/>
      <c r="AJ787" s="994"/>
      <c r="AK787" s="994"/>
      <c r="AL787" s="994"/>
      <c r="AM787" s="994"/>
    </row>
    <row r="788">
      <c r="A788" s="1205"/>
      <c r="B788" s="1205"/>
      <c r="C788" s="1205"/>
      <c r="D788" s="1205"/>
      <c r="E788" s="1205"/>
      <c r="F788" s="1205"/>
      <c r="G788" s="1205"/>
      <c r="H788" s="1205"/>
      <c r="I788" s="1205"/>
      <c r="J788" s="1205"/>
      <c r="K788" s="1205"/>
      <c r="L788" s="1205"/>
      <c r="M788" s="1208">
        <f t="shared" si="3"/>
        <v>0</v>
      </c>
      <c r="N788" s="1205"/>
      <c r="O788" s="1205"/>
      <c r="P788" s="994"/>
      <c r="Q788" s="994"/>
      <c r="R788" s="994"/>
      <c r="S788" s="994"/>
      <c r="T788" s="1205"/>
      <c r="U788" s="1205"/>
      <c r="V788" s="1205"/>
      <c r="W788" s="1205"/>
      <c r="X788" s="1205"/>
      <c r="Y788" s="1205"/>
      <c r="Z788" s="1205"/>
      <c r="AA788" s="1205"/>
      <c r="AB788" s="1205"/>
      <c r="AC788" s="1205"/>
      <c r="AD788" s="1205"/>
      <c r="AE788" s="1205"/>
      <c r="AF788" s="1208">
        <f t="shared" si="6"/>
        <v>0</v>
      </c>
      <c r="AG788" s="1205"/>
      <c r="AH788" s="1205"/>
      <c r="AI788" s="994"/>
      <c r="AJ788" s="994"/>
      <c r="AK788" s="994"/>
      <c r="AL788" s="994"/>
      <c r="AM788" s="994"/>
    </row>
    <row r="789">
      <c r="A789" s="1205"/>
      <c r="B789" s="1205"/>
      <c r="C789" s="1205"/>
      <c r="D789" s="1205"/>
      <c r="E789" s="1205"/>
      <c r="F789" s="1205"/>
      <c r="G789" s="1205"/>
      <c r="H789" s="1205"/>
      <c r="I789" s="1205"/>
      <c r="J789" s="1205"/>
      <c r="K789" s="1205"/>
      <c r="L789" s="1205"/>
      <c r="M789" s="1208">
        <f t="shared" si="3"/>
        <v>0</v>
      </c>
      <c r="N789" s="1205"/>
      <c r="O789" s="1205"/>
      <c r="P789" s="994"/>
      <c r="Q789" s="994"/>
      <c r="R789" s="994"/>
      <c r="S789" s="994"/>
      <c r="T789" s="1205"/>
      <c r="U789" s="1205"/>
      <c r="V789" s="1205"/>
      <c r="W789" s="1205"/>
      <c r="X789" s="1205"/>
      <c r="Y789" s="1205"/>
      <c r="Z789" s="1205"/>
      <c r="AA789" s="1205"/>
      <c r="AB789" s="1205"/>
      <c r="AC789" s="1205"/>
      <c r="AD789" s="1205"/>
      <c r="AE789" s="1205"/>
      <c r="AF789" s="1208">
        <f t="shared" si="6"/>
        <v>0</v>
      </c>
      <c r="AG789" s="1205"/>
      <c r="AH789" s="1205"/>
      <c r="AI789" s="994"/>
      <c r="AJ789" s="994"/>
      <c r="AK789" s="994"/>
      <c r="AL789" s="994"/>
      <c r="AM789" s="994"/>
    </row>
    <row r="790">
      <c r="A790" s="1205"/>
      <c r="B790" s="1205"/>
      <c r="C790" s="1205"/>
      <c r="D790" s="1205"/>
      <c r="E790" s="1205"/>
      <c r="F790" s="1205"/>
      <c r="G790" s="1205"/>
      <c r="H790" s="1205"/>
      <c r="I790" s="1205"/>
      <c r="J790" s="1205"/>
      <c r="K790" s="1205"/>
      <c r="L790" s="1205"/>
      <c r="M790" s="1208">
        <f t="shared" si="3"/>
        <v>0</v>
      </c>
      <c r="N790" s="1205"/>
      <c r="O790" s="1205"/>
      <c r="P790" s="994"/>
      <c r="Q790" s="994"/>
      <c r="R790" s="994"/>
      <c r="S790" s="994"/>
      <c r="T790" s="1205"/>
      <c r="U790" s="1205"/>
      <c r="V790" s="1205"/>
      <c r="W790" s="1205"/>
      <c r="X790" s="1205"/>
      <c r="Y790" s="1205"/>
      <c r="Z790" s="1205"/>
      <c r="AA790" s="1205"/>
      <c r="AB790" s="1205"/>
      <c r="AC790" s="1205"/>
      <c r="AD790" s="1205"/>
      <c r="AE790" s="1205"/>
      <c r="AF790" s="1208">
        <f t="shared" si="6"/>
        <v>0</v>
      </c>
      <c r="AG790" s="1205"/>
      <c r="AH790" s="1205"/>
      <c r="AI790" s="994"/>
      <c r="AJ790" s="994"/>
      <c r="AK790" s="994"/>
      <c r="AL790" s="994"/>
      <c r="AM790" s="994"/>
    </row>
    <row r="791">
      <c r="A791" s="1205"/>
      <c r="B791" s="1205"/>
      <c r="C791" s="1205"/>
      <c r="D791" s="1205"/>
      <c r="E791" s="1205"/>
      <c r="F791" s="1205"/>
      <c r="G791" s="1205"/>
      <c r="H791" s="1205"/>
      <c r="I791" s="1205"/>
      <c r="J791" s="1205"/>
      <c r="K791" s="1205"/>
      <c r="L791" s="1205"/>
      <c r="M791" s="1208">
        <f t="shared" si="3"/>
        <v>0</v>
      </c>
      <c r="N791" s="1205"/>
      <c r="O791" s="1205"/>
      <c r="P791" s="994"/>
      <c r="Q791" s="994"/>
      <c r="R791" s="994"/>
      <c r="S791" s="994"/>
      <c r="T791" s="1205"/>
      <c r="U791" s="1205"/>
      <c r="V791" s="1205"/>
      <c r="W791" s="1205"/>
      <c r="X791" s="1205"/>
      <c r="Y791" s="1205"/>
      <c r="Z791" s="1205"/>
      <c r="AA791" s="1205"/>
      <c r="AB791" s="1205"/>
      <c r="AC791" s="1205"/>
      <c r="AD791" s="1205"/>
      <c r="AE791" s="1205"/>
      <c r="AF791" s="1208">
        <f t="shared" si="6"/>
        <v>0</v>
      </c>
      <c r="AG791" s="1205"/>
      <c r="AH791" s="1205"/>
      <c r="AI791" s="994"/>
      <c r="AJ791" s="994"/>
      <c r="AK791" s="994"/>
      <c r="AL791" s="994"/>
      <c r="AM791" s="994"/>
    </row>
    <row r="792">
      <c r="A792" s="1205"/>
      <c r="B792" s="1205"/>
      <c r="C792" s="1205"/>
      <c r="D792" s="1205"/>
      <c r="E792" s="1205"/>
      <c r="F792" s="1205"/>
      <c r="G792" s="1205"/>
      <c r="H792" s="1205"/>
      <c r="I792" s="1205"/>
      <c r="J792" s="1205"/>
      <c r="K792" s="1205"/>
      <c r="L792" s="1205"/>
      <c r="M792" s="1208">
        <f t="shared" si="3"/>
        <v>0</v>
      </c>
      <c r="N792" s="1205"/>
      <c r="O792" s="1205"/>
      <c r="P792" s="994"/>
      <c r="Q792" s="994"/>
      <c r="R792" s="994"/>
      <c r="S792" s="994"/>
      <c r="T792" s="1205"/>
      <c r="U792" s="1205"/>
      <c r="V792" s="1205"/>
      <c r="W792" s="1205"/>
      <c r="X792" s="1205"/>
      <c r="Y792" s="1205"/>
      <c r="Z792" s="1205"/>
      <c r="AA792" s="1205"/>
      <c r="AB792" s="1205"/>
      <c r="AC792" s="1205"/>
      <c r="AD792" s="1205"/>
      <c r="AE792" s="1205"/>
      <c r="AF792" s="1208">
        <f t="shared" si="6"/>
        <v>0</v>
      </c>
      <c r="AG792" s="1205"/>
      <c r="AH792" s="1205"/>
      <c r="AI792" s="994"/>
      <c r="AJ792" s="994"/>
      <c r="AK792" s="994"/>
      <c r="AL792" s="994"/>
      <c r="AM792" s="994"/>
    </row>
    <row r="793">
      <c r="A793" s="1205"/>
      <c r="B793" s="1205"/>
      <c r="C793" s="1205"/>
      <c r="D793" s="1205"/>
      <c r="E793" s="1205"/>
      <c r="F793" s="1205"/>
      <c r="G793" s="1205"/>
      <c r="H793" s="1205"/>
      <c r="I793" s="1205"/>
      <c r="J793" s="1205"/>
      <c r="K793" s="1205"/>
      <c r="L793" s="1205"/>
      <c r="M793" s="1208">
        <f t="shared" si="3"/>
        <v>0</v>
      </c>
      <c r="N793" s="1205"/>
      <c r="O793" s="1205"/>
      <c r="P793" s="994"/>
      <c r="Q793" s="994"/>
      <c r="R793" s="994"/>
      <c r="S793" s="994"/>
      <c r="T793" s="1205"/>
      <c r="U793" s="1205"/>
      <c r="V793" s="1205"/>
      <c r="W793" s="1205"/>
      <c r="X793" s="1205"/>
      <c r="Y793" s="1205"/>
      <c r="Z793" s="1205"/>
      <c r="AA793" s="1205"/>
      <c r="AB793" s="1205"/>
      <c r="AC793" s="1205"/>
      <c r="AD793" s="1205"/>
      <c r="AE793" s="1205"/>
      <c r="AF793" s="1208">
        <f t="shared" si="6"/>
        <v>0</v>
      </c>
      <c r="AG793" s="1205"/>
      <c r="AH793" s="1205"/>
      <c r="AI793" s="994"/>
      <c r="AJ793" s="994"/>
      <c r="AK793" s="994"/>
      <c r="AL793" s="994"/>
      <c r="AM793" s="994"/>
    </row>
    <row r="794">
      <c r="A794" s="1205"/>
      <c r="B794" s="1205"/>
      <c r="C794" s="1205"/>
      <c r="D794" s="1205"/>
      <c r="E794" s="1205"/>
      <c r="F794" s="1205"/>
      <c r="G794" s="1205"/>
      <c r="H794" s="1205"/>
      <c r="I794" s="1205"/>
      <c r="J794" s="1205"/>
      <c r="K794" s="1205"/>
      <c r="L794" s="1205"/>
      <c r="M794" s="1208">
        <f t="shared" si="3"/>
        <v>0</v>
      </c>
      <c r="N794" s="1205"/>
      <c r="O794" s="1205"/>
      <c r="P794" s="994"/>
      <c r="Q794" s="994"/>
      <c r="R794" s="994"/>
      <c r="S794" s="994"/>
      <c r="T794" s="1205"/>
      <c r="U794" s="1205"/>
      <c r="V794" s="1205"/>
      <c r="W794" s="1205"/>
      <c r="X794" s="1205"/>
      <c r="Y794" s="1205"/>
      <c r="Z794" s="1205"/>
      <c r="AA794" s="1205"/>
      <c r="AB794" s="1205"/>
      <c r="AC794" s="1205"/>
      <c r="AD794" s="1205"/>
      <c r="AE794" s="1205"/>
      <c r="AF794" s="1208">
        <f t="shared" si="6"/>
        <v>0</v>
      </c>
      <c r="AG794" s="1205"/>
      <c r="AH794" s="1205"/>
      <c r="AI794" s="994"/>
      <c r="AJ794" s="994"/>
      <c r="AK794" s="994"/>
      <c r="AL794" s="994"/>
      <c r="AM794" s="994"/>
    </row>
    <row r="795">
      <c r="A795" s="1205"/>
      <c r="B795" s="1205"/>
      <c r="C795" s="1205"/>
      <c r="D795" s="1205"/>
      <c r="E795" s="1205"/>
      <c r="F795" s="1205"/>
      <c r="G795" s="1205"/>
      <c r="H795" s="1205"/>
      <c r="I795" s="1205"/>
      <c r="J795" s="1205"/>
      <c r="K795" s="1205"/>
      <c r="L795" s="1205"/>
      <c r="M795" s="1208">
        <f t="shared" si="3"/>
        <v>0</v>
      </c>
      <c r="N795" s="1205"/>
      <c r="O795" s="1205"/>
      <c r="P795" s="994"/>
      <c r="Q795" s="994"/>
      <c r="R795" s="994"/>
      <c r="S795" s="994"/>
      <c r="T795" s="1205"/>
      <c r="U795" s="1205"/>
      <c r="V795" s="1205"/>
      <c r="W795" s="1205"/>
      <c r="X795" s="1205"/>
      <c r="Y795" s="1205"/>
      <c r="Z795" s="1205"/>
      <c r="AA795" s="1205"/>
      <c r="AB795" s="1205"/>
      <c r="AC795" s="1205"/>
      <c r="AD795" s="1205"/>
      <c r="AE795" s="1205"/>
      <c r="AF795" s="1208">
        <f t="shared" si="6"/>
        <v>0</v>
      </c>
      <c r="AG795" s="1205"/>
      <c r="AH795" s="1205"/>
      <c r="AI795" s="994"/>
      <c r="AJ795" s="994"/>
      <c r="AK795" s="994"/>
      <c r="AL795" s="994"/>
      <c r="AM795" s="994"/>
    </row>
    <row r="796">
      <c r="A796" s="1205"/>
      <c r="B796" s="1205"/>
      <c r="C796" s="1205"/>
      <c r="D796" s="1205"/>
      <c r="E796" s="1205"/>
      <c r="F796" s="1205"/>
      <c r="G796" s="1205"/>
      <c r="H796" s="1205"/>
      <c r="I796" s="1205"/>
      <c r="J796" s="1205"/>
      <c r="K796" s="1205"/>
      <c r="L796" s="1205"/>
      <c r="M796" s="1208">
        <f t="shared" si="3"/>
        <v>0</v>
      </c>
      <c r="N796" s="1205"/>
      <c r="O796" s="1205"/>
      <c r="P796" s="994"/>
      <c r="Q796" s="994"/>
      <c r="R796" s="994"/>
      <c r="S796" s="994"/>
      <c r="T796" s="1205"/>
      <c r="U796" s="1205"/>
      <c r="V796" s="1205"/>
      <c r="W796" s="1205"/>
      <c r="X796" s="1205"/>
      <c r="Y796" s="1205"/>
      <c r="Z796" s="1205"/>
      <c r="AA796" s="1205"/>
      <c r="AB796" s="1205"/>
      <c r="AC796" s="1205"/>
      <c r="AD796" s="1205"/>
      <c r="AE796" s="1205"/>
      <c r="AF796" s="1208">
        <f t="shared" si="6"/>
        <v>0</v>
      </c>
      <c r="AG796" s="1205"/>
      <c r="AH796" s="1205"/>
      <c r="AI796" s="994"/>
      <c r="AJ796" s="994"/>
      <c r="AK796" s="994"/>
      <c r="AL796" s="994"/>
      <c r="AM796" s="994"/>
    </row>
    <row r="797">
      <c r="A797" s="1205"/>
      <c r="B797" s="1205"/>
      <c r="C797" s="1205"/>
      <c r="D797" s="1205"/>
      <c r="E797" s="1205"/>
      <c r="F797" s="1205"/>
      <c r="G797" s="1205"/>
      <c r="H797" s="1205"/>
      <c r="I797" s="1205"/>
      <c r="J797" s="1205"/>
      <c r="K797" s="1205"/>
      <c r="L797" s="1205"/>
      <c r="M797" s="1208">
        <f t="shared" si="3"/>
        <v>0</v>
      </c>
      <c r="N797" s="1205"/>
      <c r="O797" s="1205"/>
      <c r="P797" s="994"/>
      <c r="Q797" s="994"/>
      <c r="R797" s="994"/>
      <c r="S797" s="994"/>
      <c r="T797" s="1205"/>
      <c r="U797" s="1205"/>
      <c r="V797" s="1205"/>
      <c r="W797" s="1205"/>
      <c r="X797" s="1205"/>
      <c r="Y797" s="1205"/>
      <c r="Z797" s="1205"/>
      <c r="AA797" s="1205"/>
      <c r="AB797" s="1205"/>
      <c r="AC797" s="1205"/>
      <c r="AD797" s="1205"/>
      <c r="AE797" s="1205"/>
      <c r="AF797" s="1208">
        <f t="shared" si="6"/>
        <v>0</v>
      </c>
      <c r="AG797" s="1205"/>
      <c r="AH797" s="1205"/>
      <c r="AI797" s="994"/>
      <c r="AJ797" s="994"/>
      <c r="AK797" s="994"/>
      <c r="AL797" s="994"/>
      <c r="AM797" s="994"/>
    </row>
    <row r="798">
      <c r="A798" s="1205"/>
      <c r="B798" s="1205"/>
      <c r="C798" s="1205"/>
      <c r="D798" s="1205"/>
      <c r="E798" s="1205"/>
      <c r="F798" s="1205"/>
      <c r="G798" s="1205"/>
      <c r="H798" s="1205"/>
      <c r="I798" s="1205"/>
      <c r="J798" s="1205"/>
      <c r="K798" s="1205"/>
      <c r="L798" s="1205"/>
      <c r="M798" s="1208">
        <f t="shared" si="3"/>
        <v>0</v>
      </c>
      <c r="N798" s="1205"/>
      <c r="O798" s="1205"/>
      <c r="P798" s="994"/>
      <c r="Q798" s="994"/>
      <c r="R798" s="994"/>
      <c r="S798" s="994"/>
      <c r="T798" s="1205"/>
      <c r="U798" s="1205"/>
      <c r="V798" s="1205"/>
      <c r="W798" s="1205"/>
      <c r="X798" s="1205"/>
      <c r="Y798" s="1205"/>
      <c r="Z798" s="1205"/>
      <c r="AA798" s="1205"/>
      <c r="AB798" s="1205"/>
      <c r="AC798" s="1205"/>
      <c r="AD798" s="1205"/>
      <c r="AE798" s="1205"/>
      <c r="AF798" s="1208">
        <f t="shared" si="6"/>
        <v>0</v>
      </c>
      <c r="AG798" s="1205"/>
      <c r="AH798" s="1205"/>
      <c r="AI798" s="994"/>
      <c r="AJ798" s="994"/>
      <c r="AK798" s="994"/>
      <c r="AL798" s="994"/>
      <c r="AM798" s="994"/>
    </row>
    <row r="799">
      <c r="A799" s="1205"/>
      <c r="B799" s="1205"/>
      <c r="C799" s="1205"/>
      <c r="D799" s="1205"/>
      <c r="E799" s="1205"/>
      <c r="F799" s="1205"/>
      <c r="G799" s="1205"/>
      <c r="H799" s="1205"/>
      <c r="I799" s="1205"/>
      <c r="J799" s="1205"/>
      <c r="K799" s="1205"/>
      <c r="L799" s="1205"/>
      <c r="M799" s="1208">
        <f t="shared" si="3"/>
        <v>0</v>
      </c>
      <c r="N799" s="1205"/>
      <c r="O799" s="1205"/>
      <c r="P799" s="994"/>
      <c r="Q799" s="994"/>
      <c r="R799" s="994"/>
      <c r="S799" s="994"/>
      <c r="T799" s="1205"/>
      <c r="U799" s="1205"/>
      <c r="V799" s="1205"/>
      <c r="W799" s="1205"/>
      <c r="X799" s="1205"/>
      <c r="Y799" s="1205"/>
      <c r="Z799" s="1205"/>
      <c r="AA799" s="1205"/>
      <c r="AB799" s="1205"/>
      <c r="AC799" s="1205"/>
      <c r="AD799" s="1205"/>
      <c r="AE799" s="1205"/>
      <c r="AF799" s="1208">
        <f t="shared" si="6"/>
        <v>0</v>
      </c>
      <c r="AG799" s="1205"/>
      <c r="AH799" s="1205"/>
      <c r="AI799" s="994"/>
      <c r="AJ799" s="994"/>
      <c r="AK799" s="994"/>
      <c r="AL799" s="994"/>
      <c r="AM799" s="994"/>
    </row>
    <row r="800">
      <c r="A800" s="1205"/>
      <c r="B800" s="1205"/>
      <c r="C800" s="1205"/>
      <c r="D800" s="1205"/>
      <c r="E800" s="1205"/>
      <c r="F800" s="1205"/>
      <c r="G800" s="1205"/>
      <c r="H800" s="1205"/>
      <c r="I800" s="1205"/>
      <c r="J800" s="1205"/>
      <c r="K800" s="1205"/>
      <c r="L800" s="1205"/>
      <c r="M800" s="1208">
        <f t="shared" si="3"/>
        <v>0</v>
      </c>
      <c r="N800" s="1205"/>
      <c r="O800" s="1205"/>
      <c r="P800" s="994"/>
      <c r="Q800" s="994"/>
      <c r="R800" s="994"/>
      <c r="S800" s="994"/>
      <c r="T800" s="1205"/>
      <c r="U800" s="1205"/>
      <c r="V800" s="1205"/>
      <c r="W800" s="1205"/>
      <c r="X800" s="1205"/>
      <c r="Y800" s="1205"/>
      <c r="Z800" s="1205"/>
      <c r="AA800" s="1205"/>
      <c r="AB800" s="1205"/>
      <c r="AC800" s="1205"/>
      <c r="AD800" s="1205"/>
      <c r="AE800" s="1205"/>
      <c r="AF800" s="1208">
        <f t="shared" si="6"/>
        <v>0</v>
      </c>
      <c r="AG800" s="1205"/>
      <c r="AH800" s="1205"/>
      <c r="AI800" s="994"/>
      <c r="AJ800" s="994"/>
      <c r="AK800" s="994"/>
      <c r="AL800" s="994"/>
      <c r="AM800" s="994"/>
    </row>
    <row r="801">
      <c r="A801" s="1205"/>
      <c r="B801" s="1205"/>
      <c r="C801" s="1205"/>
      <c r="D801" s="1205"/>
      <c r="E801" s="1205"/>
      <c r="F801" s="1205"/>
      <c r="G801" s="1205"/>
      <c r="H801" s="1205"/>
      <c r="I801" s="1205"/>
      <c r="J801" s="1205"/>
      <c r="K801" s="1205"/>
      <c r="L801" s="1205"/>
      <c r="M801" s="1208">
        <f t="shared" si="3"/>
        <v>0</v>
      </c>
      <c r="N801" s="1205"/>
      <c r="O801" s="1205"/>
      <c r="P801" s="994"/>
      <c r="Q801" s="994"/>
      <c r="R801" s="994"/>
      <c r="S801" s="994"/>
      <c r="T801" s="1205"/>
      <c r="U801" s="1205"/>
      <c r="V801" s="1205"/>
      <c r="W801" s="1205"/>
      <c r="X801" s="1205"/>
      <c r="Y801" s="1205"/>
      <c r="Z801" s="1205"/>
      <c r="AA801" s="1205"/>
      <c r="AB801" s="1205"/>
      <c r="AC801" s="1205"/>
      <c r="AD801" s="1205"/>
      <c r="AE801" s="1205"/>
      <c r="AF801" s="1208">
        <f t="shared" si="6"/>
        <v>0</v>
      </c>
      <c r="AG801" s="1205"/>
      <c r="AH801" s="1205"/>
      <c r="AI801" s="994"/>
      <c r="AJ801" s="994"/>
      <c r="AK801" s="994"/>
      <c r="AL801" s="994"/>
      <c r="AM801" s="994"/>
    </row>
    <row r="802">
      <c r="A802" s="1205"/>
      <c r="B802" s="1205"/>
      <c r="C802" s="1205"/>
      <c r="D802" s="1205"/>
      <c r="E802" s="1205"/>
      <c r="F802" s="1205"/>
      <c r="G802" s="1205"/>
      <c r="H802" s="1205"/>
      <c r="I802" s="1205"/>
      <c r="J802" s="1205"/>
      <c r="K802" s="1205"/>
      <c r="L802" s="1205"/>
      <c r="M802" s="1208">
        <f t="shared" si="3"/>
        <v>0</v>
      </c>
      <c r="N802" s="1205"/>
      <c r="O802" s="1205"/>
      <c r="P802" s="994"/>
      <c r="Q802" s="994"/>
      <c r="R802" s="994"/>
      <c r="S802" s="994"/>
      <c r="T802" s="1205"/>
      <c r="U802" s="1205"/>
      <c r="V802" s="1205"/>
      <c r="W802" s="1205"/>
      <c r="X802" s="1205"/>
      <c r="Y802" s="1205"/>
      <c r="Z802" s="1205"/>
      <c r="AA802" s="1205"/>
      <c r="AB802" s="1205"/>
      <c r="AC802" s="1205"/>
      <c r="AD802" s="1205"/>
      <c r="AE802" s="1205"/>
      <c r="AF802" s="1208">
        <f t="shared" si="6"/>
        <v>0</v>
      </c>
      <c r="AG802" s="1205"/>
      <c r="AH802" s="1205"/>
      <c r="AI802" s="994"/>
      <c r="AJ802" s="994"/>
      <c r="AK802" s="994"/>
      <c r="AL802" s="994"/>
      <c r="AM802" s="994"/>
    </row>
    <row r="803">
      <c r="A803" s="1205"/>
      <c r="B803" s="1205"/>
      <c r="C803" s="1205"/>
      <c r="D803" s="1205"/>
      <c r="E803" s="1205"/>
      <c r="F803" s="1205"/>
      <c r="G803" s="1205"/>
      <c r="H803" s="1205"/>
      <c r="I803" s="1205"/>
      <c r="J803" s="1205"/>
      <c r="K803" s="1205"/>
      <c r="L803" s="1205"/>
      <c r="M803" s="1208">
        <f t="shared" si="3"/>
        <v>0</v>
      </c>
      <c r="N803" s="1205"/>
      <c r="O803" s="1205"/>
      <c r="P803" s="994"/>
      <c r="Q803" s="994"/>
      <c r="R803" s="994"/>
      <c r="S803" s="994"/>
      <c r="T803" s="1205"/>
      <c r="U803" s="1205"/>
      <c r="V803" s="1205"/>
      <c r="W803" s="1205"/>
      <c r="X803" s="1205"/>
      <c r="Y803" s="1205"/>
      <c r="Z803" s="1205"/>
      <c r="AA803" s="1205"/>
      <c r="AB803" s="1205"/>
      <c r="AC803" s="1205"/>
      <c r="AD803" s="1205"/>
      <c r="AE803" s="1205"/>
      <c r="AF803" s="1208">
        <f t="shared" si="6"/>
        <v>0</v>
      </c>
      <c r="AG803" s="1205"/>
      <c r="AH803" s="1205"/>
      <c r="AI803" s="994"/>
      <c r="AJ803" s="994"/>
      <c r="AK803" s="994"/>
      <c r="AL803" s="994"/>
      <c r="AM803" s="994"/>
    </row>
    <row r="804">
      <c r="A804" s="1205"/>
      <c r="B804" s="1205"/>
      <c r="C804" s="1205"/>
      <c r="D804" s="1205"/>
      <c r="E804" s="1205"/>
      <c r="F804" s="1205"/>
      <c r="G804" s="1205"/>
      <c r="H804" s="1205"/>
      <c r="I804" s="1205"/>
      <c r="J804" s="1205"/>
      <c r="K804" s="1205"/>
      <c r="L804" s="1205"/>
      <c r="M804" s="1208">
        <f t="shared" si="3"/>
        <v>0</v>
      </c>
      <c r="N804" s="1205"/>
      <c r="O804" s="1205"/>
      <c r="P804" s="994"/>
      <c r="Q804" s="994"/>
      <c r="R804" s="994"/>
      <c r="S804" s="994"/>
      <c r="T804" s="1205"/>
      <c r="U804" s="1205"/>
      <c r="V804" s="1205"/>
      <c r="W804" s="1205"/>
      <c r="X804" s="1205"/>
      <c r="Y804" s="1205"/>
      <c r="Z804" s="1205"/>
      <c r="AA804" s="1205"/>
      <c r="AB804" s="1205"/>
      <c r="AC804" s="1205"/>
      <c r="AD804" s="1205"/>
      <c r="AE804" s="1205"/>
      <c r="AF804" s="1208">
        <f t="shared" si="6"/>
        <v>0</v>
      </c>
      <c r="AG804" s="1205"/>
      <c r="AH804" s="1205"/>
      <c r="AI804" s="994"/>
      <c r="AJ804" s="994"/>
      <c r="AK804" s="994"/>
      <c r="AL804" s="994"/>
      <c r="AM804" s="994"/>
    </row>
    <row r="805">
      <c r="A805" s="1205"/>
      <c r="B805" s="1205"/>
      <c r="C805" s="1205"/>
      <c r="D805" s="1205"/>
      <c r="E805" s="1205"/>
      <c r="F805" s="1205"/>
      <c r="G805" s="1205"/>
      <c r="H805" s="1205"/>
      <c r="I805" s="1205"/>
      <c r="J805" s="1205"/>
      <c r="K805" s="1205"/>
      <c r="L805" s="1205"/>
      <c r="M805" s="1208">
        <f t="shared" si="3"/>
        <v>0</v>
      </c>
      <c r="N805" s="1205"/>
      <c r="O805" s="1205"/>
      <c r="P805" s="994"/>
      <c r="Q805" s="994"/>
      <c r="R805" s="994"/>
      <c r="S805" s="994"/>
      <c r="T805" s="1205"/>
      <c r="U805" s="1205"/>
      <c r="V805" s="1205"/>
      <c r="W805" s="1205"/>
      <c r="X805" s="1205"/>
      <c r="Y805" s="1205"/>
      <c r="Z805" s="1205"/>
      <c r="AA805" s="1205"/>
      <c r="AB805" s="1205"/>
      <c r="AC805" s="1205"/>
      <c r="AD805" s="1205"/>
      <c r="AE805" s="1205"/>
      <c r="AF805" s="1208">
        <f t="shared" si="6"/>
        <v>0</v>
      </c>
      <c r="AG805" s="1205"/>
      <c r="AH805" s="1205"/>
      <c r="AI805" s="994"/>
      <c r="AJ805" s="994"/>
      <c r="AK805" s="994"/>
      <c r="AL805" s="994"/>
      <c r="AM805" s="994"/>
    </row>
    <row r="806">
      <c r="A806" s="1205"/>
      <c r="B806" s="1205"/>
      <c r="C806" s="1205"/>
      <c r="D806" s="1205"/>
      <c r="E806" s="1205"/>
      <c r="F806" s="1205"/>
      <c r="G806" s="1205"/>
      <c r="H806" s="1205"/>
      <c r="I806" s="1205"/>
      <c r="J806" s="1205"/>
      <c r="K806" s="1205"/>
      <c r="L806" s="1205"/>
      <c r="M806" s="1208">
        <f t="shared" si="3"/>
        <v>0</v>
      </c>
      <c r="N806" s="1205"/>
      <c r="O806" s="1205"/>
      <c r="P806" s="994"/>
      <c r="Q806" s="994"/>
      <c r="R806" s="994"/>
      <c r="S806" s="994"/>
      <c r="T806" s="1205"/>
      <c r="U806" s="1205"/>
      <c r="V806" s="1205"/>
      <c r="W806" s="1205"/>
      <c r="X806" s="1205"/>
      <c r="Y806" s="1205"/>
      <c r="Z806" s="1205"/>
      <c r="AA806" s="1205"/>
      <c r="AB806" s="1205"/>
      <c r="AC806" s="1205"/>
      <c r="AD806" s="1205"/>
      <c r="AE806" s="1205"/>
      <c r="AF806" s="1208">
        <f t="shared" si="6"/>
        <v>0</v>
      </c>
      <c r="AG806" s="1205"/>
      <c r="AH806" s="1205"/>
      <c r="AI806" s="994"/>
      <c r="AJ806" s="994"/>
      <c r="AK806" s="994"/>
      <c r="AL806" s="994"/>
      <c r="AM806" s="994"/>
    </row>
    <row r="807">
      <c r="A807" s="1205"/>
      <c r="B807" s="1205"/>
      <c r="C807" s="1205"/>
      <c r="D807" s="1205"/>
      <c r="E807" s="1205"/>
      <c r="F807" s="1205"/>
      <c r="G807" s="1205"/>
      <c r="H807" s="1205"/>
      <c r="I807" s="1205"/>
      <c r="J807" s="1205"/>
      <c r="K807" s="1205"/>
      <c r="L807" s="1205"/>
      <c r="M807" s="1208">
        <f t="shared" si="3"/>
        <v>0</v>
      </c>
      <c r="N807" s="1205"/>
      <c r="O807" s="1205"/>
      <c r="P807" s="994"/>
      <c r="Q807" s="994"/>
      <c r="R807" s="994"/>
      <c r="S807" s="994"/>
      <c r="T807" s="1205"/>
      <c r="U807" s="1205"/>
      <c r="V807" s="1205"/>
      <c r="W807" s="1205"/>
      <c r="X807" s="1205"/>
      <c r="Y807" s="1205"/>
      <c r="Z807" s="1205"/>
      <c r="AA807" s="1205"/>
      <c r="AB807" s="1205"/>
      <c r="AC807" s="1205"/>
      <c r="AD807" s="1205"/>
      <c r="AE807" s="1205"/>
      <c r="AF807" s="1208">
        <f t="shared" si="6"/>
        <v>0</v>
      </c>
      <c r="AG807" s="1205"/>
      <c r="AH807" s="1205"/>
      <c r="AI807" s="994"/>
      <c r="AJ807" s="994"/>
      <c r="AK807" s="994"/>
      <c r="AL807" s="994"/>
      <c r="AM807" s="994"/>
    </row>
    <row r="808">
      <c r="A808" s="1205"/>
      <c r="B808" s="1205"/>
      <c r="C808" s="1205"/>
      <c r="D808" s="1205"/>
      <c r="E808" s="1205"/>
      <c r="F808" s="1205"/>
      <c r="G808" s="1205"/>
      <c r="H808" s="1205"/>
      <c r="I808" s="1205"/>
      <c r="J808" s="1205"/>
      <c r="K808" s="1205"/>
      <c r="L808" s="1205"/>
      <c r="M808" s="1208">
        <f t="shared" si="3"/>
        <v>0</v>
      </c>
      <c r="N808" s="1205"/>
      <c r="O808" s="1205"/>
      <c r="P808" s="994"/>
      <c r="Q808" s="994"/>
      <c r="R808" s="994"/>
      <c r="S808" s="994"/>
      <c r="T808" s="1205"/>
      <c r="U808" s="1205"/>
      <c r="V808" s="1205"/>
      <c r="W808" s="1205"/>
      <c r="X808" s="1205"/>
      <c r="Y808" s="1205"/>
      <c r="Z808" s="1205"/>
      <c r="AA808" s="1205"/>
      <c r="AB808" s="1205"/>
      <c r="AC808" s="1205"/>
      <c r="AD808" s="1205"/>
      <c r="AE808" s="1205"/>
      <c r="AF808" s="1208">
        <f t="shared" si="6"/>
        <v>0</v>
      </c>
      <c r="AG808" s="1205"/>
      <c r="AH808" s="1205"/>
      <c r="AI808" s="994"/>
      <c r="AJ808" s="994"/>
      <c r="AK808" s="994"/>
      <c r="AL808" s="994"/>
      <c r="AM808" s="994"/>
    </row>
    <row r="809">
      <c r="A809" s="1205"/>
      <c r="B809" s="1205"/>
      <c r="C809" s="1205"/>
      <c r="D809" s="1205"/>
      <c r="E809" s="1205"/>
      <c r="F809" s="1205"/>
      <c r="G809" s="1205"/>
      <c r="H809" s="1205"/>
      <c r="I809" s="1205"/>
      <c r="J809" s="1205"/>
      <c r="K809" s="1205"/>
      <c r="L809" s="1205"/>
      <c r="M809" s="1208">
        <f t="shared" si="3"/>
        <v>0</v>
      </c>
      <c r="N809" s="1205"/>
      <c r="O809" s="1205"/>
      <c r="P809" s="994"/>
      <c r="Q809" s="994"/>
      <c r="R809" s="994"/>
      <c r="S809" s="994"/>
      <c r="T809" s="1205"/>
      <c r="U809" s="1205"/>
      <c r="V809" s="1205"/>
      <c r="W809" s="1205"/>
      <c r="X809" s="1205"/>
      <c r="Y809" s="1205"/>
      <c r="Z809" s="1205"/>
      <c r="AA809" s="1205"/>
      <c r="AB809" s="1205"/>
      <c r="AC809" s="1205"/>
      <c r="AD809" s="1205"/>
      <c r="AE809" s="1205"/>
      <c r="AF809" s="1208">
        <f t="shared" si="6"/>
        <v>0</v>
      </c>
      <c r="AG809" s="1205"/>
      <c r="AH809" s="1205"/>
      <c r="AI809" s="994"/>
      <c r="AJ809" s="994"/>
      <c r="AK809" s="994"/>
      <c r="AL809" s="994"/>
      <c r="AM809" s="994"/>
    </row>
    <row r="810">
      <c r="A810" s="1205"/>
      <c r="B810" s="1205"/>
      <c r="C810" s="1205"/>
      <c r="D810" s="1205"/>
      <c r="E810" s="1205"/>
      <c r="F810" s="1205"/>
      <c r="G810" s="1205"/>
      <c r="H810" s="1205"/>
      <c r="I810" s="1205"/>
      <c r="J810" s="1205"/>
      <c r="K810" s="1205"/>
      <c r="L810" s="1205"/>
      <c r="M810" s="1208">
        <f t="shared" si="3"/>
        <v>0</v>
      </c>
      <c r="N810" s="1205"/>
      <c r="O810" s="1205"/>
      <c r="P810" s="994"/>
      <c r="Q810" s="994"/>
      <c r="R810" s="994"/>
      <c r="S810" s="994"/>
      <c r="T810" s="1205"/>
      <c r="U810" s="1205"/>
      <c r="V810" s="1205"/>
      <c r="W810" s="1205"/>
      <c r="X810" s="1205"/>
      <c r="Y810" s="1205"/>
      <c r="Z810" s="1205"/>
      <c r="AA810" s="1205"/>
      <c r="AB810" s="1205"/>
      <c r="AC810" s="1205"/>
      <c r="AD810" s="1205"/>
      <c r="AE810" s="1205"/>
      <c r="AF810" s="1208">
        <f t="shared" si="6"/>
        <v>0</v>
      </c>
      <c r="AG810" s="1205"/>
      <c r="AH810" s="1205"/>
      <c r="AI810" s="994"/>
      <c r="AJ810" s="994"/>
      <c r="AK810" s="994"/>
      <c r="AL810" s="994"/>
      <c r="AM810" s="994"/>
    </row>
    <row r="811">
      <c r="A811" s="1205"/>
      <c r="B811" s="1205"/>
      <c r="C811" s="1205"/>
      <c r="D811" s="1205"/>
      <c r="E811" s="1205"/>
      <c r="F811" s="1205"/>
      <c r="G811" s="1205"/>
      <c r="H811" s="1205"/>
      <c r="I811" s="1205"/>
      <c r="J811" s="1205"/>
      <c r="K811" s="1205"/>
      <c r="L811" s="1205"/>
      <c r="M811" s="1208">
        <f t="shared" si="3"/>
        <v>0</v>
      </c>
      <c r="N811" s="1205"/>
      <c r="O811" s="1205"/>
      <c r="P811" s="994"/>
      <c r="Q811" s="994"/>
      <c r="R811" s="994"/>
      <c r="S811" s="994"/>
      <c r="T811" s="1205"/>
      <c r="U811" s="1205"/>
      <c r="V811" s="1205"/>
      <c r="W811" s="1205"/>
      <c r="X811" s="1205"/>
      <c r="Y811" s="1205"/>
      <c r="Z811" s="1205"/>
      <c r="AA811" s="1205"/>
      <c r="AB811" s="1205"/>
      <c r="AC811" s="1205"/>
      <c r="AD811" s="1205"/>
      <c r="AE811" s="1205"/>
      <c r="AF811" s="1208">
        <f t="shared" si="6"/>
        <v>0</v>
      </c>
      <c r="AG811" s="1205"/>
      <c r="AH811" s="1205"/>
      <c r="AI811" s="994"/>
      <c r="AJ811" s="994"/>
      <c r="AK811" s="994"/>
      <c r="AL811" s="994"/>
      <c r="AM811" s="994"/>
    </row>
    <row r="812">
      <c r="A812" s="1205"/>
      <c r="B812" s="1205"/>
      <c r="C812" s="1205"/>
      <c r="D812" s="1205"/>
      <c r="E812" s="1205"/>
      <c r="F812" s="1205"/>
      <c r="G812" s="1205"/>
      <c r="H812" s="1205"/>
      <c r="I812" s="1205"/>
      <c r="J812" s="1205"/>
      <c r="K812" s="1205"/>
      <c r="L812" s="1205"/>
      <c r="M812" s="1208">
        <f t="shared" si="3"/>
        <v>0</v>
      </c>
      <c r="N812" s="1205"/>
      <c r="O812" s="1205"/>
      <c r="P812" s="994"/>
      <c r="Q812" s="994"/>
      <c r="R812" s="994"/>
      <c r="S812" s="994"/>
      <c r="T812" s="1205"/>
      <c r="U812" s="1205"/>
      <c r="V812" s="1205"/>
      <c r="W812" s="1205"/>
      <c r="X812" s="1205"/>
      <c r="Y812" s="1205"/>
      <c r="Z812" s="1205"/>
      <c r="AA812" s="1205"/>
      <c r="AB812" s="1205"/>
      <c r="AC812" s="1205"/>
      <c r="AD812" s="1205"/>
      <c r="AE812" s="1205"/>
      <c r="AF812" s="1208">
        <f t="shared" si="6"/>
        <v>0</v>
      </c>
      <c r="AG812" s="1205"/>
      <c r="AH812" s="1205"/>
      <c r="AI812" s="994"/>
      <c r="AJ812" s="994"/>
      <c r="AK812" s="994"/>
      <c r="AL812" s="994"/>
      <c r="AM812" s="994"/>
    </row>
    <row r="813">
      <c r="A813" s="1205"/>
      <c r="B813" s="1205"/>
      <c r="C813" s="1205"/>
      <c r="D813" s="1205"/>
      <c r="E813" s="1205"/>
      <c r="F813" s="1205"/>
      <c r="G813" s="1205"/>
      <c r="H813" s="1205"/>
      <c r="I813" s="1205"/>
      <c r="J813" s="1205"/>
      <c r="K813" s="1205"/>
      <c r="L813" s="1205"/>
      <c r="M813" s="1208">
        <f t="shared" si="3"/>
        <v>0</v>
      </c>
      <c r="N813" s="1205"/>
      <c r="O813" s="1205"/>
      <c r="P813" s="994"/>
      <c r="Q813" s="994"/>
      <c r="R813" s="994"/>
      <c r="S813" s="994"/>
      <c r="T813" s="1205"/>
      <c r="U813" s="1205"/>
      <c r="V813" s="1205"/>
      <c r="W813" s="1205"/>
      <c r="X813" s="1205"/>
      <c r="Y813" s="1205"/>
      <c r="Z813" s="1205"/>
      <c r="AA813" s="1205"/>
      <c r="AB813" s="1205"/>
      <c r="AC813" s="1205"/>
      <c r="AD813" s="1205"/>
      <c r="AE813" s="1205"/>
      <c r="AF813" s="1208">
        <f t="shared" si="6"/>
        <v>0</v>
      </c>
      <c r="AG813" s="1205"/>
      <c r="AH813" s="1205"/>
      <c r="AI813" s="994"/>
      <c r="AJ813" s="994"/>
      <c r="AK813" s="994"/>
      <c r="AL813" s="994"/>
      <c r="AM813" s="994"/>
    </row>
    <row r="814">
      <c r="A814" s="1205"/>
      <c r="B814" s="1205"/>
      <c r="C814" s="1205"/>
      <c r="D814" s="1205"/>
      <c r="E814" s="1205"/>
      <c r="F814" s="1205"/>
      <c r="G814" s="1205"/>
      <c r="H814" s="1205"/>
      <c r="I814" s="1205"/>
      <c r="J814" s="1205"/>
      <c r="K814" s="1205"/>
      <c r="L814" s="1205"/>
      <c r="M814" s="1208">
        <f t="shared" si="3"/>
        <v>0</v>
      </c>
      <c r="N814" s="1205"/>
      <c r="O814" s="1205"/>
      <c r="P814" s="994"/>
      <c r="Q814" s="994"/>
      <c r="R814" s="994"/>
      <c r="S814" s="994"/>
      <c r="T814" s="1205"/>
      <c r="U814" s="1205"/>
      <c r="V814" s="1205"/>
      <c r="W814" s="1205"/>
      <c r="X814" s="1205"/>
      <c r="Y814" s="1205"/>
      <c r="Z814" s="1205"/>
      <c r="AA814" s="1205"/>
      <c r="AB814" s="1205"/>
      <c r="AC814" s="1205"/>
      <c r="AD814" s="1205"/>
      <c r="AE814" s="1205"/>
      <c r="AF814" s="1208">
        <f t="shared" si="6"/>
        <v>0</v>
      </c>
      <c r="AG814" s="1205"/>
      <c r="AH814" s="1205"/>
      <c r="AI814" s="994"/>
      <c r="AJ814" s="994"/>
      <c r="AK814" s="994"/>
      <c r="AL814" s="994"/>
      <c r="AM814" s="994"/>
    </row>
    <row r="815">
      <c r="A815" s="1205"/>
      <c r="B815" s="1205"/>
      <c r="C815" s="1205"/>
      <c r="D815" s="1205"/>
      <c r="E815" s="1205"/>
      <c r="F815" s="1205"/>
      <c r="G815" s="1205"/>
      <c r="H815" s="1205"/>
      <c r="I815" s="1205"/>
      <c r="J815" s="1205"/>
      <c r="K815" s="1205"/>
      <c r="L815" s="1205"/>
      <c r="M815" s="1208">
        <f t="shared" si="3"/>
        <v>0</v>
      </c>
      <c r="N815" s="1205"/>
      <c r="O815" s="1205"/>
      <c r="P815" s="994"/>
      <c r="Q815" s="994"/>
      <c r="R815" s="994"/>
      <c r="S815" s="994"/>
      <c r="T815" s="1205"/>
      <c r="U815" s="1205"/>
      <c r="V815" s="1205"/>
      <c r="W815" s="1205"/>
      <c r="X815" s="1205"/>
      <c r="Y815" s="1205"/>
      <c r="Z815" s="1205"/>
      <c r="AA815" s="1205"/>
      <c r="AB815" s="1205"/>
      <c r="AC815" s="1205"/>
      <c r="AD815" s="1205"/>
      <c r="AE815" s="1205"/>
      <c r="AF815" s="1208">
        <f t="shared" si="6"/>
        <v>0</v>
      </c>
      <c r="AG815" s="1205"/>
      <c r="AH815" s="1205"/>
      <c r="AI815" s="994"/>
      <c r="AJ815" s="994"/>
      <c r="AK815" s="994"/>
      <c r="AL815" s="994"/>
      <c r="AM815" s="994"/>
    </row>
    <row r="816">
      <c r="A816" s="1205"/>
      <c r="B816" s="1205"/>
      <c r="C816" s="1205"/>
      <c r="D816" s="1205"/>
      <c r="E816" s="1205"/>
      <c r="F816" s="1205"/>
      <c r="G816" s="1205"/>
      <c r="H816" s="1205"/>
      <c r="I816" s="1205"/>
      <c r="J816" s="1205"/>
      <c r="K816" s="1205"/>
      <c r="L816" s="1205"/>
      <c r="M816" s="1208">
        <f t="shared" si="3"/>
        <v>0</v>
      </c>
      <c r="N816" s="1205"/>
      <c r="O816" s="1205"/>
      <c r="P816" s="994"/>
      <c r="Q816" s="994"/>
      <c r="R816" s="994"/>
      <c r="S816" s="994"/>
      <c r="T816" s="1205"/>
      <c r="U816" s="1205"/>
      <c r="V816" s="1205"/>
      <c r="W816" s="1205"/>
      <c r="X816" s="1205"/>
      <c r="Y816" s="1205"/>
      <c r="Z816" s="1205"/>
      <c r="AA816" s="1205"/>
      <c r="AB816" s="1205"/>
      <c r="AC816" s="1205"/>
      <c r="AD816" s="1205"/>
      <c r="AE816" s="1205"/>
      <c r="AF816" s="1208">
        <f t="shared" si="6"/>
        <v>0</v>
      </c>
      <c r="AG816" s="1205"/>
      <c r="AH816" s="1205"/>
      <c r="AI816" s="994"/>
      <c r="AJ816" s="994"/>
      <c r="AK816" s="994"/>
      <c r="AL816" s="994"/>
      <c r="AM816" s="994"/>
    </row>
    <row r="817">
      <c r="A817" s="1205"/>
      <c r="B817" s="1205"/>
      <c r="C817" s="1205"/>
      <c r="D817" s="1205"/>
      <c r="E817" s="1205"/>
      <c r="F817" s="1205"/>
      <c r="G817" s="1205"/>
      <c r="H817" s="1205"/>
      <c r="I817" s="1205"/>
      <c r="J817" s="1205"/>
      <c r="K817" s="1205"/>
      <c r="L817" s="1205"/>
      <c r="M817" s="1208">
        <f t="shared" si="3"/>
        <v>0</v>
      </c>
      <c r="N817" s="1205"/>
      <c r="O817" s="1205"/>
      <c r="P817" s="994"/>
      <c r="Q817" s="994"/>
      <c r="R817" s="994"/>
      <c r="S817" s="994"/>
      <c r="T817" s="1205"/>
      <c r="U817" s="1205"/>
      <c r="V817" s="1205"/>
      <c r="W817" s="1205"/>
      <c r="X817" s="1205"/>
      <c r="Y817" s="1205"/>
      <c r="Z817" s="1205"/>
      <c r="AA817" s="1205"/>
      <c r="AB817" s="1205"/>
      <c r="AC817" s="1205"/>
      <c r="AD817" s="1205"/>
      <c r="AE817" s="1205"/>
      <c r="AF817" s="1208">
        <f t="shared" si="6"/>
        <v>0</v>
      </c>
      <c r="AG817" s="1205"/>
      <c r="AH817" s="1205"/>
      <c r="AI817" s="994"/>
      <c r="AJ817" s="994"/>
      <c r="AK817" s="994"/>
      <c r="AL817" s="994"/>
      <c r="AM817" s="994"/>
    </row>
    <row r="818">
      <c r="A818" s="1205"/>
      <c r="B818" s="1205"/>
      <c r="C818" s="1205"/>
      <c r="D818" s="1205"/>
      <c r="E818" s="1205"/>
      <c r="F818" s="1205"/>
      <c r="G818" s="1205"/>
      <c r="H818" s="1205"/>
      <c r="I818" s="1205"/>
      <c r="J818" s="1205"/>
      <c r="K818" s="1205"/>
      <c r="L818" s="1205"/>
      <c r="M818" s="1208">
        <f t="shared" si="3"/>
        <v>0</v>
      </c>
      <c r="N818" s="1205"/>
      <c r="O818" s="1205"/>
      <c r="P818" s="994"/>
      <c r="Q818" s="994"/>
      <c r="R818" s="994"/>
      <c r="S818" s="994"/>
      <c r="T818" s="1205"/>
      <c r="U818" s="1205"/>
      <c r="V818" s="1205"/>
      <c r="W818" s="1205"/>
      <c r="X818" s="1205"/>
      <c r="Y818" s="1205"/>
      <c r="Z818" s="1205"/>
      <c r="AA818" s="1205"/>
      <c r="AB818" s="1205"/>
      <c r="AC818" s="1205"/>
      <c r="AD818" s="1205"/>
      <c r="AE818" s="1205"/>
      <c r="AF818" s="1208">
        <f t="shared" si="6"/>
        <v>0</v>
      </c>
      <c r="AG818" s="1205"/>
      <c r="AH818" s="1205"/>
      <c r="AI818" s="994"/>
      <c r="AJ818" s="994"/>
      <c r="AK818" s="994"/>
      <c r="AL818" s="994"/>
      <c r="AM818" s="994"/>
    </row>
    <row r="819">
      <c r="A819" s="1205"/>
      <c r="B819" s="1205"/>
      <c r="C819" s="1205"/>
      <c r="D819" s="1205"/>
      <c r="E819" s="1205"/>
      <c r="F819" s="1205"/>
      <c r="G819" s="1205"/>
      <c r="H819" s="1205"/>
      <c r="I819" s="1205"/>
      <c r="J819" s="1205"/>
      <c r="K819" s="1205"/>
      <c r="L819" s="1205"/>
      <c r="M819" s="1208">
        <f t="shared" si="3"/>
        <v>0</v>
      </c>
      <c r="N819" s="1205"/>
      <c r="O819" s="1205"/>
      <c r="P819" s="994"/>
      <c r="Q819" s="994"/>
      <c r="R819" s="994"/>
      <c r="S819" s="994"/>
      <c r="T819" s="1205"/>
      <c r="U819" s="1205"/>
      <c r="V819" s="1205"/>
      <c r="W819" s="1205"/>
      <c r="X819" s="1205"/>
      <c r="Y819" s="1205"/>
      <c r="Z819" s="1205"/>
      <c r="AA819" s="1205"/>
      <c r="AB819" s="1205"/>
      <c r="AC819" s="1205"/>
      <c r="AD819" s="1205"/>
      <c r="AE819" s="1205"/>
      <c r="AF819" s="1208">
        <f t="shared" si="6"/>
        <v>0</v>
      </c>
      <c r="AG819" s="1205"/>
      <c r="AH819" s="1205"/>
      <c r="AI819" s="994"/>
      <c r="AJ819" s="994"/>
      <c r="AK819" s="994"/>
      <c r="AL819" s="994"/>
      <c r="AM819" s="994"/>
    </row>
    <row r="820">
      <c r="A820" s="1205"/>
      <c r="B820" s="1205"/>
      <c r="C820" s="1205"/>
      <c r="D820" s="1205"/>
      <c r="E820" s="1205"/>
      <c r="F820" s="1205"/>
      <c r="G820" s="1205"/>
      <c r="H820" s="1205"/>
      <c r="I820" s="1205"/>
      <c r="J820" s="1205"/>
      <c r="K820" s="1205"/>
      <c r="L820" s="1205"/>
      <c r="M820" s="1208">
        <f t="shared" si="3"/>
        <v>0</v>
      </c>
      <c r="N820" s="1205"/>
      <c r="O820" s="1205"/>
      <c r="P820" s="994"/>
      <c r="Q820" s="994"/>
      <c r="R820" s="994"/>
      <c r="S820" s="994"/>
      <c r="T820" s="1205"/>
      <c r="U820" s="1205"/>
      <c r="V820" s="1205"/>
      <c r="W820" s="1205"/>
      <c r="X820" s="1205"/>
      <c r="Y820" s="1205"/>
      <c r="Z820" s="1205"/>
      <c r="AA820" s="1205"/>
      <c r="AB820" s="1205"/>
      <c r="AC820" s="1205"/>
      <c r="AD820" s="1205"/>
      <c r="AE820" s="1205"/>
      <c r="AF820" s="1208">
        <f t="shared" si="6"/>
        <v>0</v>
      </c>
      <c r="AG820" s="1205"/>
      <c r="AH820" s="1205"/>
      <c r="AI820" s="994"/>
      <c r="AJ820" s="994"/>
      <c r="AK820" s="994"/>
      <c r="AL820" s="994"/>
      <c r="AM820" s="994"/>
    </row>
    <row r="821">
      <c r="A821" s="1205"/>
      <c r="B821" s="1205"/>
      <c r="C821" s="1205"/>
      <c r="D821" s="1205"/>
      <c r="E821" s="1205"/>
      <c r="F821" s="1205"/>
      <c r="G821" s="1205"/>
      <c r="H821" s="1205"/>
      <c r="I821" s="1205"/>
      <c r="J821" s="1205"/>
      <c r="K821" s="1205"/>
      <c r="L821" s="1205"/>
      <c r="M821" s="1208">
        <f t="shared" si="3"/>
        <v>0</v>
      </c>
      <c r="N821" s="1205"/>
      <c r="O821" s="1205"/>
      <c r="P821" s="994"/>
      <c r="Q821" s="994"/>
      <c r="R821" s="994"/>
      <c r="S821" s="994"/>
      <c r="T821" s="1205"/>
      <c r="U821" s="1205"/>
      <c r="V821" s="1205"/>
      <c r="W821" s="1205"/>
      <c r="X821" s="1205"/>
      <c r="Y821" s="1205"/>
      <c r="Z821" s="1205"/>
      <c r="AA821" s="1205"/>
      <c r="AB821" s="1205"/>
      <c r="AC821" s="1205"/>
      <c r="AD821" s="1205"/>
      <c r="AE821" s="1205"/>
      <c r="AF821" s="1208">
        <f t="shared" si="6"/>
        <v>0</v>
      </c>
      <c r="AG821" s="1205"/>
      <c r="AH821" s="1205"/>
      <c r="AI821" s="994"/>
      <c r="AJ821" s="994"/>
      <c r="AK821" s="994"/>
      <c r="AL821" s="994"/>
      <c r="AM821" s="994"/>
    </row>
    <row r="822">
      <c r="A822" s="1205"/>
      <c r="B822" s="1205"/>
      <c r="C822" s="1205"/>
      <c r="D822" s="1205"/>
      <c r="E822" s="1205"/>
      <c r="F822" s="1205"/>
      <c r="G822" s="1205"/>
      <c r="H822" s="1205"/>
      <c r="I822" s="1205"/>
      <c r="J822" s="1205"/>
      <c r="K822" s="1205"/>
      <c r="L822" s="1205"/>
      <c r="M822" s="1208">
        <f t="shared" si="3"/>
        <v>0</v>
      </c>
      <c r="N822" s="1205"/>
      <c r="O822" s="1205"/>
      <c r="P822" s="994"/>
      <c r="Q822" s="994"/>
      <c r="R822" s="994"/>
      <c r="S822" s="994"/>
      <c r="T822" s="1205"/>
      <c r="U822" s="1205"/>
      <c r="V822" s="1205"/>
      <c r="W822" s="1205"/>
      <c r="X822" s="1205"/>
      <c r="Y822" s="1205"/>
      <c r="Z822" s="1205"/>
      <c r="AA822" s="1205"/>
      <c r="AB822" s="1205"/>
      <c r="AC822" s="1205"/>
      <c r="AD822" s="1205"/>
      <c r="AE822" s="1205"/>
      <c r="AF822" s="1208">
        <f t="shared" si="6"/>
        <v>0</v>
      </c>
      <c r="AG822" s="1205"/>
      <c r="AH822" s="1205"/>
      <c r="AI822" s="994"/>
      <c r="AJ822" s="994"/>
      <c r="AK822" s="994"/>
      <c r="AL822" s="994"/>
      <c r="AM822" s="994"/>
    </row>
    <row r="823">
      <c r="A823" s="1205"/>
      <c r="B823" s="1205"/>
      <c r="C823" s="1205"/>
      <c r="D823" s="1205"/>
      <c r="E823" s="1205"/>
      <c r="F823" s="1205"/>
      <c r="G823" s="1205"/>
      <c r="H823" s="1205"/>
      <c r="I823" s="1205"/>
      <c r="J823" s="1205"/>
      <c r="K823" s="1205"/>
      <c r="L823" s="1205"/>
      <c r="M823" s="1208">
        <f t="shared" si="3"/>
        <v>0</v>
      </c>
      <c r="N823" s="1205"/>
      <c r="O823" s="1205"/>
      <c r="P823" s="994"/>
      <c r="Q823" s="994"/>
      <c r="R823" s="994"/>
      <c r="S823" s="994"/>
      <c r="T823" s="1205"/>
      <c r="U823" s="1205"/>
      <c r="V823" s="1205"/>
      <c r="W823" s="1205"/>
      <c r="X823" s="1205"/>
      <c r="Y823" s="1205"/>
      <c r="Z823" s="1205"/>
      <c r="AA823" s="1205"/>
      <c r="AB823" s="1205"/>
      <c r="AC823" s="1205"/>
      <c r="AD823" s="1205"/>
      <c r="AE823" s="1205"/>
      <c r="AF823" s="1208">
        <f t="shared" si="6"/>
        <v>0</v>
      </c>
      <c r="AG823" s="1205"/>
      <c r="AH823" s="1205"/>
      <c r="AI823" s="994"/>
      <c r="AJ823" s="994"/>
      <c r="AK823" s="994"/>
      <c r="AL823" s="994"/>
      <c r="AM823" s="994"/>
    </row>
    <row r="824">
      <c r="A824" s="1205"/>
      <c r="B824" s="1205"/>
      <c r="C824" s="1205"/>
      <c r="D824" s="1205"/>
      <c r="E824" s="1205"/>
      <c r="F824" s="1205"/>
      <c r="G824" s="1205"/>
      <c r="H824" s="1205"/>
      <c r="I824" s="1205"/>
      <c r="J824" s="1205"/>
      <c r="K824" s="1205"/>
      <c r="L824" s="1205"/>
      <c r="M824" s="1208">
        <f t="shared" si="3"/>
        <v>0</v>
      </c>
      <c r="N824" s="1205"/>
      <c r="O824" s="1205"/>
      <c r="P824" s="994"/>
      <c r="Q824" s="994"/>
      <c r="R824" s="994"/>
      <c r="S824" s="994"/>
      <c r="T824" s="1205"/>
      <c r="U824" s="1205"/>
      <c r="V824" s="1205"/>
      <c r="W824" s="1205"/>
      <c r="X824" s="1205"/>
      <c r="Y824" s="1205"/>
      <c r="Z824" s="1205"/>
      <c r="AA824" s="1205"/>
      <c r="AB824" s="1205"/>
      <c r="AC824" s="1205"/>
      <c r="AD824" s="1205"/>
      <c r="AE824" s="1205"/>
      <c r="AF824" s="1208">
        <f t="shared" si="6"/>
        <v>0</v>
      </c>
      <c r="AG824" s="1205"/>
      <c r="AH824" s="1205"/>
      <c r="AI824" s="994"/>
      <c r="AJ824" s="994"/>
      <c r="AK824" s="994"/>
      <c r="AL824" s="994"/>
      <c r="AM824" s="994"/>
    </row>
    <row r="825">
      <c r="A825" s="1205"/>
      <c r="B825" s="1205"/>
      <c r="C825" s="1205"/>
      <c r="D825" s="1205"/>
      <c r="E825" s="1205"/>
      <c r="F825" s="1205"/>
      <c r="G825" s="1205"/>
      <c r="H825" s="1205"/>
      <c r="I825" s="1205"/>
      <c r="J825" s="1205"/>
      <c r="K825" s="1205"/>
      <c r="L825" s="1205"/>
      <c r="M825" s="1208">
        <f t="shared" si="3"/>
        <v>0</v>
      </c>
      <c r="N825" s="1205"/>
      <c r="O825" s="1205"/>
      <c r="P825" s="994"/>
      <c r="Q825" s="994"/>
      <c r="R825" s="994"/>
      <c r="S825" s="994"/>
      <c r="T825" s="1205"/>
      <c r="U825" s="1205"/>
      <c r="V825" s="1205"/>
      <c r="W825" s="1205"/>
      <c r="X825" s="1205"/>
      <c r="Y825" s="1205"/>
      <c r="Z825" s="1205"/>
      <c r="AA825" s="1205"/>
      <c r="AB825" s="1205"/>
      <c r="AC825" s="1205"/>
      <c r="AD825" s="1205"/>
      <c r="AE825" s="1205"/>
      <c r="AF825" s="1208">
        <f t="shared" si="6"/>
        <v>0</v>
      </c>
      <c r="AG825" s="1205"/>
      <c r="AH825" s="1205"/>
      <c r="AI825" s="994"/>
      <c r="AJ825" s="994"/>
      <c r="AK825" s="994"/>
      <c r="AL825" s="994"/>
      <c r="AM825" s="994"/>
    </row>
    <row r="826">
      <c r="A826" s="1205"/>
      <c r="B826" s="1205"/>
      <c r="C826" s="1205"/>
      <c r="D826" s="1205"/>
      <c r="E826" s="1205"/>
      <c r="F826" s="1205"/>
      <c r="G826" s="1205"/>
      <c r="H826" s="1205"/>
      <c r="I826" s="1205"/>
      <c r="J826" s="1205"/>
      <c r="K826" s="1205"/>
      <c r="L826" s="1205"/>
      <c r="M826" s="1208">
        <f t="shared" si="3"/>
        <v>0</v>
      </c>
      <c r="N826" s="1205"/>
      <c r="O826" s="1205"/>
      <c r="P826" s="994"/>
      <c r="Q826" s="994"/>
      <c r="R826" s="994"/>
      <c r="S826" s="994"/>
      <c r="T826" s="1205"/>
      <c r="U826" s="1205"/>
      <c r="V826" s="1205"/>
      <c r="W826" s="1205"/>
      <c r="X826" s="1205"/>
      <c r="Y826" s="1205"/>
      <c r="Z826" s="1205"/>
      <c r="AA826" s="1205"/>
      <c r="AB826" s="1205"/>
      <c r="AC826" s="1205"/>
      <c r="AD826" s="1205"/>
      <c r="AE826" s="1205"/>
      <c r="AF826" s="1208">
        <f t="shared" si="6"/>
        <v>0</v>
      </c>
      <c r="AG826" s="1205"/>
      <c r="AH826" s="1205"/>
      <c r="AI826" s="994"/>
      <c r="AJ826" s="994"/>
      <c r="AK826" s="994"/>
      <c r="AL826" s="994"/>
      <c r="AM826" s="994"/>
    </row>
    <row r="827">
      <c r="A827" s="1205"/>
      <c r="B827" s="1205"/>
      <c r="C827" s="1205"/>
      <c r="D827" s="1205"/>
      <c r="E827" s="1205"/>
      <c r="F827" s="1205"/>
      <c r="G827" s="1205"/>
      <c r="H827" s="1205"/>
      <c r="I827" s="1205"/>
      <c r="J827" s="1205"/>
      <c r="K827" s="1205"/>
      <c r="L827" s="1205"/>
      <c r="M827" s="1208">
        <f t="shared" si="3"/>
        <v>0</v>
      </c>
      <c r="N827" s="1205"/>
      <c r="O827" s="1205"/>
      <c r="P827" s="994"/>
      <c r="Q827" s="994"/>
      <c r="R827" s="994"/>
      <c r="S827" s="994"/>
      <c r="T827" s="1205"/>
      <c r="U827" s="1205"/>
      <c r="V827" s="1205"/>
      <c r="W827" s="1205"/>
      <c r="X827" s="1205"/>
      <c r="Y827" s="1205"/>
      <c r="Z827" s="1205"/>
      <c r="AA827" s="1205"/>
      <c r="AB827" s="1205"/>
      <c r="AC827" s="1205"/>
      <c r="AD827" s="1205"/>
      <c r="AE827" s="1205"/>
      <c r="AF827" s="1208">
        <f t="shared" si="6"/>
        <v>0</v>
      </c>
      <c r="AG827" s="1205"/>
      <c r="AH827" s="1205"/>
      <c r="AI827" s="994"/>
      <c r="AJ827" s="994"/>
      <c r="AK827" s="994"/>
      <c r="AL827" s="994"/>
      <c r="AM827" s="994"/>
    </row>
    <row r="828">
      <c r="A828" s="1205"/>
      <c r="B828" s="1205"/>
      <c r="C828" s="1205"/>
      <c r="D828" s="1205"/>
      <c r="E828" s="1205"/>
      <c r="F828" s="1205"/>
      <c r="G828" s="1205"/>
      <c r="H828" s="1205"/>
      <c r="I828" s="1205"/>
      <c r="J828" s="1205"/>
      <c r="K828" s="1205"/>
      <c r="L828" s="1205"/>
      <c r="M828" s="1208">
        <f t="shared" si="3"/>
        <v>0</v>
      </c>
      <c r="N828" s="1205"/>
      <c r="O828" s="1205"/>
      <c r="P828" s="994"/>
      <c r="Q828" s="994"/>
      <c r="R828" s="994"/>
      <c r="S828" s="994"/>
      <c r="T828" s="1205"/>
      <c r="U828" s="1205"/>
      <c r="V828" s="1205"/>
      <c r="W828" s="1205"/>
      <c r="X828" s="1205"/>
      <c r="Y828" s="1205"/>
      <c r="Z828" s="1205"/>
      <c r="AA828" s="1205"/>
      <c r="AB828" s="1205"/>
      <c r="AC828" s="1205"/>
      <c r="AD828" s="1205"/>
      <c r="AE828" s="1205"/>
      <c r="AF828" s="1208">
        <f t="shared" si="6"/>
        <v>0</v>
      </c>
      <c r="AG828" s="1205"/>
      <c r="AH828" s="1205"/>
      <c r="AI828" s="994"/>
      <c r="AJ828" s="994"/>
      <c r="AK828" s="994"/>
      <c r="AL828" s="994"/>
      <c r="AM828" s="994"/>
    </row>
    <row r="829">
      <c r="A829" s="1205"/>
      <c r="B829" s="1205"/>
      <c r="C829" s="1205"/>
      <c r="D829" s="1205"/>
      <c r="E829" s="1205"/>
      <c r="F829" s="1205"/>
      <c r="G829" s="1205"/>
      <c r="H829" s="1205"/>
      <c r="I829" s="1205"/>
      <c r="J829" s="1205"/>
      <c r="K829" s="1205"/>
      <c r="L829" s="1205"/>
      <c r="M829" s="1208">
        <f t="shared" si="3"/>
        <v>0</v>
      </c>
      <c r="N829" s="1205"/>
      <c r="O829" s="1205"/>
      <c r="P829" s="994"/>
      <c r="Q829" s="994"/>
      <c r="R829" s="994"/>
      <c r="S829" s="994"/>
      <c r="T829" s="1205"/>
      <c r="U829" s="1205"/>
      <c r="V829" s="1205"/>
      <c r="W829" s="1205"/>
      <c r="X829" s="1205"/>
      <c r="Y829" s="1205"/>
      <c r="Z829" s="1205"/>
      <c r="AA829" s="1205"/>
      <c r="AB829" s="1205"/>
      <c r="AC829" s="1205"/>
      <c r="AD829" s="1205"/>
      <c r="AE829" s="1205"/>
      <c r="AF829" s="1208">
        <f t="shared" si="6"/>
        <v>0</v>
      </c>
      <c r="AG829" s="1205"/>
      <c r="AH829" s="1205"/>
      <c r="AI829" s="994"/>
      <c r="AJ829" s="994"/>
      <c r="AK829" s="994"/>
      <c r="AL829" s="994"/>
      <c r="AM829" s="994"/>
    </row>
    <row r="830">
      <c r="A830" s="1205"/>
      <c r="B830" s="1205"/>
      <c r="C830" s="1205"/>
      <c r="D830" s="1205"/>
      <c r="E830" s="1205"/>
      <c r="F830" s="1205"/>
      <c r="G830" s="1205"/>
      <c r="H830" s="1205"/>
      <c r="I830" s="1205"/>
      <c r="J830" s="1205"/>
      <c r="K830" s="1205"/>
      <c r="L830" s="1205"/>
      <c r="M830" s="1208">
        <f t="shared" si="3"/>
        <v>0</v>
      </c>
      <c r="N830" s="1205"/>
      <c r="O830" s="1205"/>
      <c r="P830" s="994"/>
      <c r="Q830" s="994"/>
      <c r="R830" s="994"/>
      <c r="S830" s="994"/>
      <c r="T830" s="1205"/>
      <c r="U830" s="1205"/>
      <c r="V830" s="1205"/>
      <c r="W830" s="1205"/>
      <c r="X830" s="1205"/>
      <c r="Y830" s="1205"/>
      <c r="Z830" s="1205"/>
      <c r="AA830" s="1205"/>
      <c r="AB830" s="1205"/>
      <c r="AC830" s="1205"/>
      <c r="AD830" s="1205"/>
      <c r="AE830" s="1205"/>
      <c r="AF830" s="1208">
        <f t="shared" si="6"/>
        <v>0</v>
      </c>
      <c r="AG830" s="1205"/>
      <c r="AH830" s="1205"/>
      <c r="AI830" s="994"/>
      <c r="AJ830" s="994"/>
      <c r="AK830" s="994"/>
      <c r="AL830" s="994"/>
      <c r="AM830" s="994"/>
    </row>
    <row r="831">
      <c r="A831" s="1205"/>
      <c r="B831" s="1205"/>
      <c r="C831" s="1205"/>
      <c r="D831" s="1205"/>
      <c r="E831" s="1205"/>
      <c r="F831" s="1205"/>
      <c r="G831" s="1205"/>
      <c r="H831" s="1205"/>
      <c r="I831" s="1205"/>
      <c r="J831" s="1205"/>
      <c r="K831" s="1205"/>
      <c r="L831" s="1205"/>
      <c r="M831" s="1208">
        <f t="shared" si="3"/>
        <v>0</v>
      </c>
      <c r="N831" s="1205"/>
      <c r="O831" s="1205"/>
      <c r="P831" s="994"/>
      <c r="Q831" s="994"/>
      <c r="R831" s="994"/>
      <c r="S831" s="994"/>
      <c r="T831" s="1205"/>
      <c r="U831" s="1205"/>
      <c r="V831" s="1205"/>
      <c r="W831" s="1205"/>
      <c r="X831" s="1205"/>
      <c r="Y831" s="1205"/>
      <c r="Z831" s="1205"/>
      <c r="AA831" s="1205"/>
      <c r="AB831" s="1205"/>
      <c r="AC831" s="1205"/>
      <c r="AD831" s="1205"/>
      <c r="AE831" s="1205"/>
      <c r="AF831" s="1208">
        <f t="shared" si="6"/>
        <v>0</v>
      </c>
      <c r="AG831" s="1205"/>
      <c r="AH831" s="1205"/>
      <c r="AI831" s="994"/>
      <c r="AJ831" s="994"/>
      <c r="AK831" s="994"/>
      <c r="AL831" s="994"/>
      <c r="AM831" s="994"/>
    </row>
    <row r="832">
      <c r="A832" s="1205"/>
      <c r="B832" s="1205"/>
      <c r="C832" s="1205"/>
      <c r="D832" s="1205"/>
      <c r="E832" s="1205"/>
      <c r="F832" s="1205"/>
      <c r="G832" s="1205"/>
      <c r="H832" s="1205"/>
      <c r="I832" s="1205"/>
      <c r="J832" s="1205"/>
      <c r="K832" s="1205"/>
      <c r="L832" s="1205"/>
      <c r="M832" s="1208">
        <f t="shared" si="3"/>
        <v>0</v>
      </c>
      <c r="N832" s="1205"/>
      <c r="O832" s="1205"/>
      <c r="P832" s="994"/>
      <c r="Q832" s="994"/>
      <c r="R832" s="994"/>
      <c r="S832" s="994"/>
      <c r="T832" s="1205"/>
      <c r="U832" s="1205"/>
      <c r="V832" s="1205"/>
      <c r="W832" s="1205"/>
      <c r="X832" s="1205"/>
      <c r="Y832" s="1205"/>
      <c r="Z832" s="1205"/>
      <c r="AA832" s="1205"/>
      <c r="AB832" s="1205"/>
      <c r="AC832" s="1205"/>
      <c r="AD832" s="1205"/>
      <c r="AE832" s="1205"/>
      <c r="AF832" s="1208">
        <f t="shared" si="6"/>
        <v>0</v>
      </c>
      <c r="AG832" s="1205"/>
      <c r="AH832" s="1205"/>
      <c r="AI832" s="994"/>
      <c r="AJ832" s="994"/>
      <c r="AK832" s="994"/>
      <c r="AL832" s="994"/>
      <c r="AM832" s="994"/>
    </row>
    <row r="833">
      <c r="A833" s="1205"/>
      <c r="B833" s="1205"/>
      <c r="C833" s="1205"/>
      <c r="D833" s="1205"/>
      <c r="E833" s="1205"/>
      <c r="F833" s="1205"/>
      <c r="G833" s="1205"/>
      <c r="H833" s="1205"/>
      <c r="I833" s="1205"/>
      <c r="J833" s="1205"/>
      <c r="K833" s="1205"/>
      <c r="L833" s="1205"/>
      <c r="M833" s="1208">
        <f t="shared" si="3"/>
        <v>0</v>
      </c>
      <c r="N833" s="1205"/>
      <c r="O833" s="1205"/>
      <c r="P833" s="994"/>
      <c r="Q833" s="994"/>
      <c r="R833" s="994"/>
      <c r="S833" s="994"/>
      <c r="T833" s="1205"/>
      <c r="U833" s="1205"/>
      <c r="V833" s="1205"/>
      <c r="W833" s="1205"/>
      <c r="X833" s="1205"/>
      <c r="Y833" s="1205"/>
      <c r="Z833" s="1205"/>
      <c r="AA833" s="1205"/>
      <c r="AB833" s="1205"/>
      <c r="AC833" s="1205"/>
      <c r="AD833" s="1205"/>
      <c r="AE833" s="1205"/>
      <c r="AF833" s="1208">
        <f t="shared" si="6"/>
        <v>0</v>
      </c>
      <c r="AG833" s="1205"/>
      <c r="AH833" s="1205"/>
      <c r="AI833" s="994"/>
      <c r="AJ833" s="994"/>
      <c r="AK833" s="994"/>
      <c r="AL833" s="994"/>
      <c r="AM833" s="994"/>
    </row>
    <row r="834">
      <c r="A834" s="1205"/>
      <c r="B834" s="1205"/>
      <c r="C834" s="1205"/>
      <c r="D834" s="1205"/>
      <c r="E834" s="1205"/>
      <c r="F834" s="1205"/>
      <c r="G834" s="1205"/>
      <c r="H834" s="1205"/>
      <c r="I834" s="1205"/>
      <c r="J834" s="1205"/>
      <c r="K834" s="1205"/>
      <c r="L834" s="1205"/>
      <c r="M834" s="1208">
        <f t="shared" si="3"/>
        <v>0</v>
      </c>
      <c r="N834" s="1205"/>
      <c r="O834" s="1205"/>
      <c r="P834" s="994"/>
      <c r="Q834" s="994"/>
      <c r="R834" s="994"/>
      <c r="S834" s="994"/>
      <c r="T834" s="1205"/>
      <c r="U834" s="1205"/>
      <c r="V834" s="1205"/>
      <c r="W834" s="1205"/>
      <c r="X834" s="1205"/>
      <c r="Y834" s="1205"/>
      <c r="Z834" s="1205"/>
      <c r="AA834" s="1205"/>
      <c r="AB834" s="1205"/>
      <c r="AC834" s="1205"/>
      <c r="AD834" s="1205"/>
      <c r="AE834" s="1205"/>
      <c r="AF834" s="1208">
        <f t="shared" si="6"/>
        <v>0</v>
      </c>
      <c r="AG834" s="1205"/>
      <c r="AH834" s="1205"/>
      <c r="AI834" s="994"/>
      <c r="AJ834" s="994"/>
      <c r="AK834" s="994"/>
      <c r="AL834" s="994"/>
      <c r="AM834" s="994"/>
    </row>
    <row r="835">
      <c r="A835" s="1205"/>
      <c r="B835" s="1205"/>
      <c r="C835" s="1205"/>
      <c r="D835" s="1205"/>
      <c r="E835" s="1205"/>
      <c r="F835" s="1205"/>
      <c r="G835" s="1205"/>
      <c r="H835" s="1205"/>
      <c r="I835" s="1205"/>
      <c r="J835" s="1205"/>
      <c r="K835" s="1205"/>
      <c r="L835" s="1205"/>
      <c r="M835" s="1208">
        <f t="shared" si="3"/>
        <v>0</v>
      </c>
      <c r="N835" s="1205"/>
      <c r="O835" s="1205"/>
      <c r="P835" s="994"/>
      <c r="Q835" s="994"/>
      <c r="R835" s="994"/>
      <c r="S835" s="994"/>
      <c r="T835" s="1205"/>
      <c r="U835" s="1205"/>
      <c r="V835" s="1205"/>
      <c r="W835" s="1205"/>
      <c r="X835" s="1205"/>
      <c r="Y835" s="1205"/>
      <c r="Z835" s="1205"/>
      <c r="AA835" s="1205"/>
      <c r="AB835" s="1205"/>
      <c r="AC835" s="1205"/>
      <c r="AD835" s="1205"/>
      <c r="AE835" s="1205"/>
      <c r="AF835" s="1208">
        <f t="shared" si="6"/>
        <v>0</v>
      </c>
      <c r="AG835" s="1205"/>
      <c r="AH835" s="1205"/>
      <c r="AI835" s="994"/>
      <c r="AJ835" s="994"/>
      <c r="AK835" s="994"/>
      <c r="AL835" s="994"/>
      <c r="AM835" s="994"/>
    </row>
    <row r="836">
      <c r="A836" s="1205"/>
      <c r="B836" s="1205"/>
      <c r="C836" s="1205"/>
      <c r="D836" s="1205"/>
      <c r="E836" s="1205"/>
      <c r="F836" s="1205"/>
      <c r="G836" s="1205"/>
      <c r="H836" s="1205"/>
      <c r="I836" s="1205"/>
      <c r="J836" s="1205"/>
      <c r="K836" s="1205"/>
      <c r="L836" s="1205"/>
      <c r="M836" s="1208">
        <f t="shared" si="3"/>
        <v>0</v>
      </c>
      <c r="N836" s="1205"/>
      <c r="O836" s="1205"/>
      <c r="P836" s="994"/>
      <c r="Q836" s="994"/>
      <c r="R836" s="994"/>
      <c r="S836" s="994"/>
      <c r="T836" s="1205"/>
      <c r="U836" s="1205"/>
      <c r="V836" s="1205"/>
      <c r="W836" s="1205"/>
      <c r="X836" s="1205"/>
      <c r="Y836" s="1205"/>
      <c r="Z836" s="1205"/>
      <c r="AA836" s="1205"/>
      <c r="AB836" s="1205"/>
      <c r="AC836" s="1205"/>
      <c r="AD836" s="1205"/>
      <c r="AE836" s="1205"/>
      <c r="AF836" s="1208">
        <f t="shared" si="6"/>
        <v>0</v>
      </c>
      <c r="AG836" s="1205"/>
      <c r="AH836" s="1205"/>
      <c r="AI836" s="994"/>
      <c r="AJ836" s="994"/>
      <c r="AK836" s="994"/>
      <c r="AL836" s="994"/>
      <c r="AM836" s="994"/>
    </row>
    <row r="837">
      <c r="A837" s="1205"/>
      <c r="B837" s="1205"/>
      <c r="C837" s="1205"/>
      <c r="D837" s="1205"/>
      <c r="E837" s="1205"/>
      <c r="F837" s="1205"/>
      <c r="G837" s="1205"/>
      <c r="H837" s="1205"/>
      <c r="I837" s="1205"/>
      <c r="J837" s="1205"/>
      <c r="K837" s="1205"/>
      <c r="L837" s="1205"/>
      <c r="M837" s="1208">
        <f t="shared" si="3"/>
        <v>0</v>
      </c>
      <c r="N837" s="1205"/>
      <c r="O837" s="1205"/>
      <c r="P837" s="994"/>
      <c r="Q837" s="994"/>
      <c r="R837" s="994"/>
      <c r="S837" s="994"/>
      <c r="T837" s="1205"/>
      <c r="U837" s="1205"/>
      <c r="V837" s="1205"/>
      <c r="W837" s="1205"/>
      <c r="X837" s="1205"/>
      <c r="Y837" s="1205"/>
      <c r="Z837" s="1205"/>
      <c r="AA837" s="1205"/>
      <c r="AB837" s="1205"/>
      <c r="AC837" s="1205"/>
      <c r="AD837" s="1205"/>
      <c r="AE837" s="1205"/>
      <c r="AF837" s="1208">
        <f t="shared" si="6"/>
        <v>0</v>
      </c>
      <c r="AG837" s="1205"/>
      <c r="AH837" s="1205"/>
      <c r="AI837" s="994"/>
      <c r="AJ837" s="994"/>
      <c r="AK837" s="994"/>
      <c r="AL837" s="994"/>
      <c r="AM837" s="994"/>
    </row>
    <row r="838">
      <c r="A838" s="1205"/>
      <c r="B838" s="1205"/>
      <c r="C838" s="1205"/>
      <c r="D838" s="1205"/>
      <c r="E838" s="1205"/>
      <c r="F838" s="1205"/>
      <c r="G838" s="1205"/>
      <c r="H838" s="1205"/>
      <c r="I838" s="1205"/>
      <c r="J838" s="1205"/>
      <c r="K838" s="1205"/>
      <c r="L838" s="1205"/>
      <c r="M838" s="1208">
        <f t="shared" si="3"/>
        <v>0</v>
      </c>
      <c r="N838" s="1205"/>
      <c r="O838" s="1205"/>
      <c r="P838" s="994"/>
      <c r="Q838" s="994"/>
      <c r="R838" s="994"/>
      <c r="S838" s="994"/>
      <c r="T838" s="1205"/>
      <c r="U838" s="1205"/>
      <c r="V838" s="1205"/>
      <c r="W838" s="1205"/>
      <c r="X838" s="1205"/>
      <c r="Y838" s="1205"/>
      <c r="Z838" s="1205"/>
      <c r="AA838" s="1205"/>
      <c r="AB838" s="1205"/>
      <c r="AC838" s="1205"/>
      <c r="AD838" s="1205"/>
      <c r="AE838" s="1205"/>
      <c r="AF838" s="1208">
        <f t="shared" si="6"/>
        <v>0</v>
      </c>
      <c r="AG838" s="1205"/>
      <c r="AH838" s="1205"/>
      <c r="AI838" s="994"/>
      <c r="AJ838" s="994"/>
      <c r="AK838" s="994"/>
      <c r="AL838" s="994"/>
      <c r="AM838" s="994"/>
    </row>
    <row r="839">
      <c r="A839" s="1205"/>
      <c r="B839" s="1205"/>
      <c r="C839" s="1205"/>
      <c r="D839" s="1205"/>
      <c r="E839" s="1205"/>
      <c r="F839" s="1205"/>
      <c r="G839" s="1205"/>
      <c r="H839" s="1205"/>
      <c r="I839" s="1205"/>
      <c r="J839" s="1205"/>
      <c r="K839" s="1205"/>
      <c r="L839" s="1205"/>
      <c r="M839" s="1208">
        <f t="shared" si="3"/>
        <v>0</v>
      </c>
      <c r="N839" s="1205"/>
      <c r="O839" s="1205"/>
      <c r="P839" s="994"/>
      <c r="Q839" s="994"/>
      <c r="R839" s="994"/>
      <c r="S839" s="994"/>
      <c r="T839" s="1205"/>
      <c r="U839" s="1205"/>
      <c r="V839" s="1205"/>
      <c r="W839" s="1205"/>
      <c r="X839" s="1205"/>
      <c r="Y839" s="1205"/>
      <c r="Z839" s="1205"/>
      <c r="AA839" s="1205"/>
      <c r="AB839" s="1205"/>
      <c r="AC839" s="1205"/>
      <c r="AD839" s="1205"/>
      <c r="AE839" s="1205"/>
      <c r="AF839" s="1208">
        <f t="shared" si="6"/>
        <v>0</v>
      </c>
      <c r="AG839" s="1205"/>
      <c r="AH839" s="1205"/>
      <c r="AI839" s="994"/>
      <c r="AJ839" s="994"/>
      <c r="AK839" s="994"/>
      <c r="AL839" s="994"/>
      <c r="AM839" s="994"/>
    </row>
    <row r="840">
      <c r="A840" s="1205"/>
      <c r="B840" s="1205"/>
      <c r="C840" s="1205"/>
      <c r="D840" s="1205"/>
      <c r="E840" s="1205"/>
      <c r="F840" s="1205"/>
      <c r="G840" s="1205"/>
      <c r="H840" s="1205"/>
      <c r="I840" s="1205"/>
      <c r="J840" s="1205"/>
      <c r="K840" s="1205"/>
      <c r="L840" s="1205"/>
      <c r="M840" s="1208">
        <f t="shared" si="3"/>
        <v>0</v>
      </c>
      <c r="N840" s="1205"/>
      <c r="O840" s="1205"/>
      <c r="P840" s="994"/>
      <c r="Q840" s="994"/>
      <c r="R840" s="994"/>
      <c r="S840" s="994"/>
      <c r="T840" s="1205"/>
      <c r="U840" s="1205"/>
      <c r="V840" s="1205"/>
      <c r="W840" s="1205"/>
      <c r="X840" s="1205"/>
      <c r="Y840" s="1205"/>
      <c r="Z840" s="1205"/>
      <c r="AA840" s="1205"/>
      <c r="AB840" s="1205"/>
      <c r="AC840" s="1205"/>
      <c r="AD840" s="1205"/>
      <c r="AE840" s="1205"/>
      <c r="AF840" s="1208">
        <f t="shared" si="6"/>
        <v>0</v>
      </c>
      <c r="AG840" s="1205"/>
      <c r="AH840" s="1205"/>
      <c r="AI840" s="994"/>
      <c r="AJ840" s="994"/>
      <c r="AK840" s="994"/>
      <c r="AL840" s="994"/>
      <c r="AM840" s="994"/>
    </row>
    <row r="841">
      <c r="A841" s="1205"/>
      <c r="B841" s="1205"/>
      <c r="C841" s="1205"/>
      <c r="D841" s="1205"/>
      <c r="E841" s="1205"/>
      <c r="F841" s="1205"/>
      <c r="G841" s="1205"/>
      <c r="H841" s="1205"/>
      <c r="I841" s="1205"/>
      <c r="J841" s="1205"/>
      <c r="K841" s="1205"/>
      <c r="L841" s="1205"/>
      <c r="M841" s="1208">
        <f t="shared" si="3"/>
        <v>0</v>
      </c>
      <c r="N841" s="1205"/>
      <c r="O841" s="1205"/>
      <c r="P841" s="994"/>
      <c r="Q841" s="994"/>
      <c r="R841" s="994"/>
      <c r="S841" s="994"/>
      <c r="T841" s="1205"/>
      <c r="U841" s="1205"/>
      <c r="V841" s="1205"/>
      <c r="W841" s="1205"/>
      <c r="X841" s="1205"/>
      <c r="Y841" s="1205"/>
      <c r="Z841" s="1205"/>
      <c r="AA841" s="1205"/>
      <c r="AB841" s="1205"/>
      <c r="AC841" s="1205"/>
      <c r="AD841" s="1205"/>
      <c r="AE841" s="1205"/>
      <c r="AF841" s="1208">
        <f t="shared" si="6"/>
        <v>0</v>
      </c>
      <c r="AG841" s="1205"/>
      <c r="AH841" s="1205"/>
      <c r="AI841" s="994"/>
      <c r="AJ841" s="994"/>
      <c r="AK841" s="994"/>
      <c r="AL841" s="994"/>
      <c r="AM841" s="994"/>
    </row>
    <row r="842">
      <c r="A842" s="1205"/>
      <c r="B842" s="1205"/>
      <c r="C842" s="1205"/>
      <c r="D842" s="1205"/>
      <c r="E842" s="1205"/>
      <c r="F842" s="1205"/>
      <c r="G842" s="1205"/>
      <c r="H842" s="1205"/>
      <c r="I842" s="1205"/>
      <c r="J842" s="1205"/>
      <c r="K842" s="1205"/>
      <c r="L842" s="1205"/>
      <c r="M842" s="1208">
        <f t="shared" si="3"/>
        <v>0</v>
      </c>
      <c r="N842" s="1205"/>
      <c r="O842" s="1205"/>
      <c r="P842" s="994"/>
      <c r="Q842" s="994"/>
      <c r="R842" s="994"/>
      <c r="S842" s="994"/>
      <c r="T842" s="1205"/>
      <c r="U842" s="1205"/>
      <c r="V842" s="1205"/>
      <c r="W842" s="1205"/>
      <c r="X842" s="1205"/>
      <c r="Y842" s="1205"/>
      <c r="Z842" s="1205"/>
      <c r="AA842" s="1205"/>
      <c r="AB842" s="1205"/>
      <c r="AC842" s="1205"/>
      <c r="AD842" s="1205"/>
      <c r="AE842" s="1205"/>
      <c r="AF842" s="1208">
        <f t="shared" si="6"/>
        <v>0</v>
      </c>
      <c r="AG842" s="1205"/>
      <c r="AH842" s="1205"/>
      <c r="AI842" s="994"/>
      <c r="AJ842" s="994"/>
      <c r="AK842" s="994"/>
      <c r="AL842" s="994"/>
      <c r="AM842" s="994"/>
    </row>
    <row r="843">
      <c r="A843" s="1205"/>
      <c r="B843" s="1205"/>
      <c r="C843" s="1205"/>
      <c r="D843" s="1205"/>
      <c r="E843" s="1205"/>
      <c r="F843" s="1205"/>
      <c r="G843" s="1205"/>
      <c r="H843" s="1205"/>
      <c r="I843" s="1205"/>
      <c r="J843" s="1205"/>
      <c r="K843" s="1205"/>
      <c r="L843" s="1205"/>
      <c r="M843" s="1208">
        <f t="shared" si="3"/>
        <v>0</v>
      </c>
      <c r="N843" s="1205"/>
      <c r="O843" s="1205"/>
      <c r="P843" s="994"/>
      <c r="Q843" s="994"/>
      <c r="R843" s="994"/>
      <c r="S843" s="994"/>
      <c r="T843" s="1205"/>
      <c r="U843" s="1205"/>
      <c r="V843" s="1205"/>
      <c r="W843" s="1205"/>
      <c r="X843" s="1205"/>
      <c r="Y843" s="1205"/>
      <c r="Z843" s="1205"/>
      <c r="AA843" s="1205"/>
      <c r="AB843" s="1205"/>
      <c r="AC843" s="1205"/>
      <c r="AD843" s="1205"/>
      <c r="AE843" s="1205"/>
      <c r="AF843" s="1208">
        <f t="shared" si="6"/>
        <v>0</v>
      </c>
      <c r="AG843" s="1205"/>
      <c r="AH843" s="1205"/>
      <c r="AI843" s="994"/>
      <c r="AJ843" s="994"/>
      <c r="AK843" s="994"/>
      <c r="AL843" s="994"/>
      <c r="AM843" s="994"/>
    </row>
    <row r="844">
      <c r="A844" s="1205"/>
      <c r="B844" s="1205"/>
      <c r="C844" s="1205"/>
      <c r="D844" s="1205"/>
      <c r="E844" s="1205"/>
      <c r="F844" s="1205"/>
      <c r="G844" s="1205"/>
      <c r="H844" s="1205"/>
      <c r="I844" s="1205"/>
      <c r="J844" s="1205"/>
      <c r="K844" s="1205"/>
      <c r="L844" s="1205"/>
      <c r="M844" s="1208">
        <f t="shared" si="3"/>
        <v>0</v>
      </c>
      <c r="N844" s="1205"/>
      <c r="O844" s="1205"/>
      <c r="P844" s="994"/>
      <c r="Q844" s="994"/>
      <c r="R844" s="994"/>
      <c r="S844" s="994"/>
      <c r="T844" s="1205"/>
      <c r="U844" s="1205"/>
      <c r="V844" s="1205"/>
      <c r="W844" s="1205"/>
      <c r="X844" s="1205"/>
      <c r="Y844" s="1205"/>
      <c r="Z844" s="1205"/>
      <c r="AA844" s="1205"/>
      <c r="AB844" s="1205"/>
      <c r="AC844" s="1205"/>
      <c r="AD844" s="1205"/>
      <c r="AE844" s="1205"/>
      <c r="AF844" s="1208">
        <f t="shared" si="6"/>
        <v>0</v>
      </c>
      <c r="AG844" s="1205"/>
      <c r="AH844" s="1205"/>
      <c r="AI844" s="994"/>
      <c r="AJ844" s="994"/>
      <c r="AK844" s="994"/>
      <c r="AL844" s="994"/>
      <c r="AM844" s="994"/>
    </row>
    <row r="845">
      <c r="A845" s="1205"/>
      <c r="B845" s="1205"/>
      <c r="C845" s="1205"/>
      <c r="D845" s="1205"/>
      <c r="E845" s="1205"/>
      <c r="F845" s="1205"/>
      <c r="G845" s="1205"/>
      <c r="H845" s="1205"/>
      <c r="I845" s="1205"/>
      <c r="J845" s="1205"/>
      <c r="K845" s="1205"/>
      <c r="L845" s="1205"/>
      <c r="M845" s="1208">
        <f t="shared" si="3"/>
        <v>0</v>
      </c>
      <c r="N845" s="1205"/>
      <c r="O845" s="1205"/>
      <c r="P845" s="994"/>
      <c r="Q845" s="994"/>
      <c r="R845" s="994"/>
      <c r="S845" s="994"/>
      <c r="T845" s="1205"/>
      <c r="U845" s="1205"/>
      <c r="V845" s="1205"/>
      <c r="W845" s="1205"/>
      <c r="X845" s="1205"/>
      <c r="Y845" s="1205"/>
      <c r="Z845" s="1205"/>
      <c r="AA845" s="1205"/>
      <c r="AB845" s="1205"/>
      <c r="AC845" s="1205"/>
      <c r="AD845" s="1205"/>
      <c r="AE845" s="1205"/>
      <c r="AF845" s="1208">
        <f t="shared" si="6"/>
        <v>0</v>
      </c>
      <c r="AG845" s="1205"/>
      <c r="AH845" s="1205"/>
      <c r="AI845" s="994"/>
      <c r="AJ845" s="994"/>
      <c r="AK845" s="994"/>
      <c r="AL845" s="994"/>
      <c r="AM845" s="994"/>
    </row>
    <row r="846">
      <c r="A846" s="1205"/>
      <c r="B846" s="1205"/>
      <c r="C846" s="1205"/>
      <c r="D846" s="1205"/>
      <c r="E846" s="1205"/>
      <c r="F846" s="1205"/>
      <c r="G846" s="1205"/>
      <c r="H846" s="1205"/>
      <c r="I846" s="1205"/>
      <c r="J846" s="1205"/>
      <c r="K846" s="1205"/>
      <c r="L846" s="1205"/>
      <c r="M846" s="1208">
        <f t="shared" si="3"/>
        <v>0</v>
      </c>
      <c r="N846" s="1205"/>
      <c r="O846" s="1205"/>
      <c r="P846" s="994"/>
      <c r="Q846" s="994"/>
      <c r="R846" s="994"/>
      <c r="S846" s="994"/>
      <c r="T846" s="1205"/>
      <c r="U846" s="1205"/>
      <c r="V846" s="1205"/>
      <c r="W846" s="1205"/>
      <c r="X846" s="1205"/>
      <c r="Y846" s="1205"/>
      <c r="Z846" s="1205"/>
      <c r="AA846" s="1205"/>
      <c r="AB846" s="1205"/>
      <c r="AC846" s="1205"/>
      <c r="AD846" s="1205"/>
      <c r="AE846" s="1205"/>
      <c r="AF846" s="1208">
        <f t="shared" si="6"/>
        <v>0</v>
      </c>
      <c r="AG846" s="1205"/>
      <c r="AH846" s="1205"/>
      <c r="AI846" s="994"/>
      <c r="AJ846" s="994"/>
      <c r="AK846" s="994"/>
      <c r="AL846" s="994"/>
      <c r="AM846" s="994"/>
    </row>
    <row r="847">
      <c r="A847" s="1205"/>
      <c r="B847" s="1205"/>
      <c r="C847" s="1205"/>
      <c r="D847" s="1205"/>
      <c r="E847" s="1205"/>
      <c r="F847" s="1205"/>
      <c r="G847" s="1205"/>
      <c r="H847" s="1205"/>
      <c r="I847" s="1205"/>
      <c r="J847" s="1205"/>
      <c r="K847" s="1205"/>
      <c r="L847" s="1205"/>
      <c r="M847" s="1208">
        <f t="shared" si="3"/>
        <v>0</v>
      </c>
      <c r="N847" s="1205"/>
      <c r="O847" s="1205"/>
      <c r="P847" s="994"/>
      <c r="Q847" s="994"/>
      <c r="R847" s="994"/>
      <c r="S847" s="994"/>
      <c r="T847" s="1205"/>
      <c r="U847" s="1205"/>
      <c r="V847" s="1205"/>
      <c r="W847" s="1205"/>
      <c r="X847" s="1205"/>
      <c r="Y847" s="1205"/>
      <c r="Z847" s="1205"/>
      <c r="AA847" s="1205"/>
      <c r="AB847" s="1205"/>
      <c r="AC847" s="1205"/>
      <c r="AD847" s="1205"/>
      <c r="AE847" s="1205"/>
      <c r="AF847" s="1208">
        <f t="shared" si="6"/>
        <v>0</v>
      </c>
      <c r="AG847" s="1205"/>
      <c r="AH847" s="1205"/>
      <c r="AI847" s="994"/>
      <c r="AJ847" s="994"/>
      <c r="AK847" s="994"/>
      <c r="AL847" s="994"/>
      <c r="AM847" s="994"/>
    </row>
    <row r="848">
      <c r="A848" s="1205"/>
      <c r="B848" s="1205"/>
      <c r="C848" s="1205"/>
      <c r="D848" s="1205"/>
      <c r="E848" s="1205"/>
      <c r="F848" s="1205"/>
      <c r="G848" s="1205"/>
      <c r="H848" s="1205"/>
      <c r="I848" s="1205"/>
      <c r="J848" s="1205"/>
      <c r="K848" s="1205"/>
      <c r="L848" s="1205"/>
      <c r="M848" s="1208">
        <f t="shared" si="3"/>
        <v>0</v>
      </c>
      <c r="N848" s="1205"/>
      <c r="O848" s="1205"/>
      <c r="P848" s="994"/>
      <c r="Q848" s="994"/>
      <c r="R848" s="994"/>
      <c r="S848" s="994"/>
      <c r="T848" s="1205"/>
      <c r="U848" s="1205"/>
      <c r="V848" s="1205"/>
      <c r="W848" s="1205"/>
      <c r="X848" s="1205"/>
      <c r="Y848" s="1205"/>
      <c r="Z848" s="1205"/>
      <c r="AA848" s="1205"/>
      <c r="AB848" s="1205"/>
      <c r="AC848" s="1205"/>
      <c r="AD848" s="1205"/>
      <c r="AE848" s="1205"/>
      <c r="AF848" s="1208">
        <f t="shared" si="6"/>
        <v>0</v>
      </c>
      <c r="AG848" s="1205"/>
      <c r="AH848" s="1205"/>
      <c r="AI848" s="994"/>
      <c r="AJ848" s="994"/>
      <c r="AK848" s="994"/>
      <c r="AL848" s="994"/>
      <c r="AM848" s="994"/>
    </row>
    <row r="849">
      <c r="A849" s="1205"/>
      <c r="B849" s="1205"/>
      <c r="C849" s="1205"/>
      <c r="D849" s="1205"/>
      <c r="E849" s="1205"/>
      <c r="F849" s="1205"/>
      <c r="G849" s="1205"/>
      <c r="H849" s="1205"/>
      <c r="I849" s="1205"/>
      <c r="J849" s="1205"/>
      <c r="K849" s="1205"/>
      <c r="L849" s="1205"/>
      <c r="M849" s="1208">
        <f t="shared" si="3"/>
        <v>0</v>
      </c>
      <c r="N849" s="1205"/>
      <c r="O849" s="1205"/>
      <c r="P849" s="994"/>
      <c r="Q849" s="994"/>
      <c r="R849" s="994"/>
      <c r="S849" s="994"/>
      <c r="T849" s="1205"/>
      <c r="U849" s="1205"/>
      <c r="V849" s="1205"/>
      <c r="W849" s="1205"/>
      <c r="X849" s="1205"/>
      <c r="Y849" s="1205"/>
      <c r="Z849" s="1205"/>
      <c r="AA849" s="1205"/>
      <c r="AB849" s="1205"/>
      <c r="AC849" s="1205"/>
      <c r="AD849" s="1205"/>
      <c r="AE849" s="1205"/>
      <c r="AF849" s="1208">
        <f t="shared" si="6"/>
        <v>0</v>
      </c>
      <c r="AG849" s="1205"/>
      <c r="AH849" s="1205"/>
      <c r="AI849" s="994"/>
      <c r="AJ849" s="994"/>
      <c r="AK849" s="994"/>
      <c r="AL849" s="994"/>
      <c r="AM849" s="994"/>
    </row>
    <row r="850">
      <c r="A850" s="1205"/>
      <c r="B850" s="1205"/>
      <c r="C850" s="1205"/>
      <c r="D850" s="1205"/>
      <c r="E850" s="1205"/>
      <c r="F850" s="1205"/>
      <c r="G850" s="1205"/>
      <c r="H850" s="1205"/>
      <c r="I850" s="1205"/>
      <c r="J850" s="1205"/>
      <c r="K850" s="1205"/>
      <c r="L850" s="1205"/>
      <c r="M850" s="1208">
        <f t="shared" si="3"/>
        <v>0</v>
      </c>
      <c r="N850" s="1205"/>
      <c r="O850" s="1205"/>
      <c r="P850" s="994"/>
      <c r="Q850" s="994"/>
      <c r="R850" s="994"/>
      <c r="S850" s="994"/>
      <c r="T850" s="1205"/>
      <c r="U850" s="1205"/>
      <c r="V850" s="1205"/>
      <c r="W850" s="1205"/>
      <c r="X850" s="1205"/>
      <c r="Y850" s="1205"/>
      <c r="Z850" s="1205"/>
      <c r="AA850" s="1205"/>
      <c r="AB850" s="1205"/>
      <c r="AC850" s="1205"/>
      <c r="AD850" s="1205"/>
      <c r="AE850" s="1205"/>
      <c r="AF850" s="1208">
        <f t="shared" si="6"/>
        <v>0</v>
      </c>
      <c r="AG850" s="1205"/>
      <c r="AH850" s="1205"/>
      <c r="AI850" s="994"/>
      <c r="AJ850" s="994"/>
      <c r="AK850" s="994"/>
      <c r="AL850" s="994"/>
      <c r="AM850" s="994"/>
    </row>
    <row r="851">
      <c r="A851" s="1205"/>
      <c r="B851" s="1205"/>
      <c r="C851" s="1205"/>
      <c r="D851" s="1205"/>
      <c r="E851" s="1205"/>
      <c r="F851" s="1205"/>
      <c r="G851" s="1205"/>
      <c r="H851" s="1205"/>
      <c r="I851" s="1205"/>
      <c r="J851" s="1205"/>
      <c r="K851" s="1205"/>
      <c r="L851" s="1205"/>
      <c r="M851" s="1208">
        <f t="shared" si="3"/>
        <v>0</v>
      </c>
      <c r="N851" s="1205"/>
      <c r="O851" s="1205"/>
      <c r="P851" s="994"/>
      <c r="Q851" s="994"/>
      <c r="R851" s="994"/>
      <c r="S851" s="994"/>
      <c r="T851" s="1205"/>
      <c r="U851" s="1205"/>
      <c r="V851" s="1205"/>
      <c r="W851" s="1205"/>
      <c r="X851" s="1205"/>
      <c r="Y851" s="1205"/>
      <c r="Z851" s="1205"/>
      <c r="AA851" s="1205"/>
      <c r="AB851" s="1205"/>
      <c r="AC851" s="1205"/>
      <c r="AD851" s="1205"/>
      <c r="AE851" s="1205"/>
      <c r="AF851" s="1208">
        <f t="shared" si="6"/>
        <v>0</v>
      </c>
      <c r="AG851" s="1205"/>
      <c r="AH851" s="1205"/>
      <c r="AI851" s="994"/>
      <c r="AJ851" s="994"/>
      <c r="AK851" s="994"/>
      <c r="AL851" s="994"/>
      <c r="AM851" s="994"/>
    </row>
    <row r="852">
      <c r="A852" s="1205"/>
      <c r="B852" s="1205"/>
      <c r="C852" s="1205"/>
      <c r="D852" s="1205"/>
      <c r="E852" s="1205"/>
      <c r="F852" s="1205"/>
      <c r="G852" s="1205"/>
      <c r="H852" s="1205"/>
      <c r="I852" s="1205"/>
      <c r="J852" s="1205"/>
      <c r="K852" s="1205"/>
      <c r="L852" s="1205"/>
      <c r="M852" s="1208">
        <f t="shared" si="3"/>
        <v>0</v>
      </c>
      <c r="N852" s="1205"/>
      <c r="O852" s="1205"/>
      <c r="P852" s="994"/>
      <c r="Q852" s="994"/>
      <c r="R852" s="994"/>
      <c r="S852" s="994"/>
      <c r="T852" s="1205"/>
      <c r="U852" s="1205"/>
      <c r="V852" s="1205"/>
      <c r="W852" s="1205"/>
      <c r="X852" s="1205"/>
      <c r="Y852" s="1205"/>
      <c r="Z852" s="1205"/>
      <c r="AA852" s="1205"/>
      <c r="AB852" s="1205"/>
      <c r="AC852" s="1205"/>
      <c r="AD852" s="1205"/>
      <c r="AE852" s="1205"/>
      <c r="AF852" s="1208">
        <f t="shared" si="6"/>
        <v>0</v>
      </c>
      <c r="AG852" s="1205"/>
      <c r="AH852" s="1205"/>
      <c r="AI852" s="994"/>
      <c r="AJ852" s="994"/>
      <c r="AK852" s="994"/>
      <c r="AL852" s="994"/>
      <c r="AM852" s="994"/>
    </row>
    <row r="853">
      <c r="A853" s="1205"/>
      <c r="B853" s="1205"/>
      <c r="C853" s="1205"/>
      <c r="D853" s="1205"/>
      <c r="E853" s="1205"/>
      <c r="F853" s="1205"/>
      <c r="G853" s="1205"/>
      <c r="H853" s="1205"/>
      <c r="I853" s="1205"/>
      <c r="J853" s="1205"/>
      <c r="K853" s="1205"/>
      <c r="L853" s="1205"/>
      <c r="M853" s="1208">
        <f t="shared" si="3"/>
        <v>0</v>
      </c>
      <c r="N853" s="1205"/>
      <c r="O853" s="1205"/>
      <c r="P853" s="994"/>
      <c r="Q853" s="994"/>
      <c r="R853" s="994"/>
      <c r="S853" s="994"/>
      <c r="T853" s="1205"/>
      <c r="U853" s="1205"/>
      <c r="V853" s="1205"/>
      <c r="W853" s="1205"/>
      <c r="X853" s="1205"/>
      <c r="Y853" s="1205"/>
      <c r="Z853" s="1205"/>
      <c r="AA853" s="1205"/>
      <c r="AB853" s="1205"/>
      <c r="AC853" s="1205"/>
      <c r="AD853" s="1205"/>
      <c r="AE853" s="1205"/>
      <c r="AF853" s="1208">
        <f t="shared" si="6"/>
        <v>0</v>
      </c>
      <c r="AG853" s="1205"/>
      <c r="AH853" s="1205"/>
      <c r="AI853" s="994"/>
      <c r="AJ853" s="994"/>
      <c r="AK853" s="994"/>
      <c r="AL853" s="994"/>
      <c r="AM853" s="994"/>
    </row>
    <row r="854">
      <c r="A854" s="1205"/>
      <c r="B854" s="1205"/>
      <c r="C854" s="1205"/>
      <c r="D854" s="1205"/>
      <c r="E854" s="1205"/>
      <c r="F854" s="1205"/>
      <c r="G854" s="1205"/>
      <c r="H854" s="1205"/>
      <c r="I854" s="1205"/>
      <c r="J854" s="1205"/>
      <c r="K854" s="1205"/>
      <c r="L854" s="1205"/>
      <c r="M854" s="1208">
        <f t="shared" si="3"/>
        <v>0</v>
      </c>
      <c r="N854" s="1205"/>
      <c r="O854" s="1205"/>
      <c r="P854" s="994"/>
      <c r="Q854" s="994"/>
      <c r="R854" s="994"/>
      <c r="S854" s="994"/>
      <c r="T854" s="1205"/>
      <c r="U854" s="1205"/>
      <c r="V854" s="1205"/>
      <c r="W854" s="1205"/>
      <c r="X854" s="1205"/>
      <c r="Y854" s="1205"/>
      <c r="Z854" s="1205"/>
      <c r="AA854" s="1205"/>
      <c r="AB854" s="1205"/>
      <c r="AC854" s="1205"/>
      <c r="AD854" s="1205"/>
      <c r="AE854" s="1205"/>
      <c r="AF854" s="1208">
        <f t="shared" si="6"/>
        <v>0</v>
      </c>
      <c r="AG854" s="1205"/>
      <c r="AH854" s="1205"/>
      <c r="AI854" s="994"/>
      <c r="AJ854" s="994"/>
      <c r="AK854" s="994"/>
      <c r="AL854" s="994"/>
      <c r="AM854" s="994"/>
    </row>
    <row r="855">
      <c r="A855" s="1205"/>
      <c r="B855" s="1205"/>
      <c r="C855" s="1205"/>
      <c r="D855" s="1205"/>
      <c r="E855" s="1205"/>
      <c r="F855" s="1205"/>
      <c r="G855" s="1205"/>
      <c r="H855" s="1205"/>
      <c r="I855" s="1205"/>
      <c r="J855" s="1205"/>
      <c r="K855" s="1205"/>
      <c r="L855" s="1205"/>
      <c r="M855" s="1208">
        <f t="shared" si="3"/>
        <v>0</v>
      </c>
      <c r="N855" s="1205"/>
      <c r="O855" s="1205"/>
      <c r="P855" s="994"/>
      <c r="Q855" s="994"/>
      <c r="R855" s="994"/>
      <c r="S855" s="994"/>
      <c r="T855" s="1205"/>
      <c r="U855" s="1205"/>
      <c r="V855" s="1205"/>
      <c r="W855" s="1205"/>
      <c r="X855" s="1205"/>
      <c r="Y855" s="1205"/>
      <c r="Z855" s="1205"/>
      <c r="AA855" s="1205"/>
      <c r="AB855" s="1205"/>
      <c r="AC855" s="1205"/>
      <c r="AD855" s="1205"/>
      <c r="AE855" s="1205"/>
      <c r="AF855" s="1208">
        <f t="shared" si="6"/>
        <v>0</v>
      </c>
      <c r="AG855" s="1205"/>
      <c r="AH855" s="1205"/>
      <c r="AI855" s="994"/>
      <c r="AJ855" s="994"/>
      <c r="AK855" s="994"/>
      <c r="AL855" s="994"/>
      <c r="AM855" s="994"/>
    </row>
    <row r="856">
      <c r="A856" s="1205"/>
      <c r="B856" s="1205"/>
      <c r="C856" s="1205"/>
      <c r="D856" s="1205"/>
      <c r="E856" s="1205"/>
      <c r="F856" s="1205"/>
      <c r="G856" s="1205"/>
      <c r="H856" s="1205"/>
      <c r="I856" s="1205"/>
      <c r="J856" s="1205"/>
      <c r="K856" s="1205"/>
      <c r="L856" s="1205"/>
      <c r="M856" s="1208">
        <f t="shared" si="3"/>
        <v>0</v>
      </c>
      <c r="N856" s="1205"/>
      <c r="O856" s="1205"/>
      <c r="P856" s="994"/>
      <c r="Q856" s="994"/>
      <c r="R856" s="994"/>
      <c r="S856" s="994"/>
      <c r="T856" s="1205"/>
      <c r="U856" s="1205"/>
      <c r="V856" s="1205"/>
      <c r="W856" s="1205"/>
      <c r="X856" s="1205"/>
      <c r="Y856" s="1205"/>
      <c r="Z856" s="1205"/>
      <c r="AA856" s="1205"/>
      <c r="AB856" s="1205"/>
      <c r="AC856" s="1205"/>
      <c r="AD856" s="1205"/>
      <c r="AE856" s="1205"/>
      <c r="AF856" s="1208">
        <f t="shared" si="6"/>
        <v>0</v>
      </c>
      <c r="AG856" s="1205"/>
      <c r="AH856" s="1205"/>
      <c r="AI856" s="994"/>
      <c r="AJ856" s="994"/>
      <c r="AK856" s="994"/>
      <c r="AL856" s="994"/>
      <c r="AM856" s="994"/>
    </row>
    <row r="857">
      <c r="A857" s="1205"/>
      <c r="B857" s="1205"/>
      <c r="C857" s="1205"/>
      <c r="D857" s="1205"/>
      <c r="E857" s="1205"/>
      <c r="F857" s="1205"/>
      <c r="G857" s="1205"/>
      <c r="H857" s="1205"/>
      <c r="I857" s="1205"/>
      <c r="J857" s="1205"/>
      <c r="K857" s="1205"/>
      <c r="L857" s="1205"/>
      <c r="M857" s="1208">
        <f t="shared" si="3"/>
        <v>0</v>
      </c>
      <c r="N857" s="1205"/>
      <c r="O857" s="1205"/>
      <c r="P857" s="994"/>
      <c r="Q857" s="994"/>
      <c r="R857" s="994"/>
      <c r="S857" s="994"/>
      <c r="T857" s="1205"/>
      <c r="U857" s="1205"/>
      <c r="V857" s="1205"/>
      <c r="W857" s="1205"/>
      <c r="X857" s="1205"/>
      <c r="Y857" s="1205"/>
      <c r="Z857" s="1205"/>
      <c r="AA857" s="1205"/>
      <c r="AB857" s="1205"/>
      <c r="AC857" s="1205"/>
      <c r="AD857" s="1205"/>
      <c r="AE857" s="1205"/>
      <c r="AF857" s="1208">
        <f t="shared" si="6"/>
        <v>0</v>
      </c>
      <c r="AG857" s="1205"/>
      <c r="AH857" s="1205"/>
      <c r="AI857" s="994"/>
      <c r="AJ857" s="994"/>
      <c r="AK857" s="994"/>
      <c r="AL857" s="994"/>
      <c r="AM857" s="994"/>
    </row>
    <row r="858">
      <c r="A858" s="1205"/>
      <c r="B858" s="1205"/>
      <c r="C858" s="1205"/>
      <c r="D858" s="1205"/>
      <c r="E858" s="1205"/>
      <c r="F858" s="1205"/>
      <c r="G858" s="1205"/>
      <c r="H858" s="1205"/>
      <c r="I858" s="1205"/>
      <c r="J858" s="1205"/>
      <c r="K858" s="1205"/>
      <c r="L858" s="1205"/>
      <c r="M858" s="1208">
        <f t="shared" si="3"/>
        <v>0</v>
      </c>
      <c r="N858" s="1205"/>
      <c r="O858" s="1205"/>
      <c r="P858" s="994"/>
      <c r="Q858" s="994"/>
      <c r="R858" s="994"/>
      <c r="S858" s="994"/>
      <c r="T858" s="1205"/>
      <c r="U858" s="1205"/>
      <c r="V858" s="1205"/>
      <c r="W858" s="1205"/>
      <c r="X858" s="1205"/>
      <c r="Y858" s="1205"/>
      <c r="Z858" s="1205"/>
      <c r="AA858" s="1205"/>
      <c r="AB858" s="1205"/>
      <c r="AC858" s="1205"/>
      <c r="AD858" s="1205"/>
      <c r="AE858" s="1205"/>
      <c r="AF858" s="1208">
        <f t="shared" si="6"/>
        <v>0</v>
      </c>
      <c r="AG858" s="1205"/>
      <c r="AH858" s="1205"/>
      <c r="AI858" s="994"/>
      <c r="AJ858" s="994"/>
      <c r="AK858" s="994"/>
      <c r="AL858" s="994"/>
      <c r="AM858" s="994"/>
    </row>
    <row r="859">
      <c r="A859" s="1205"/>
      <c r="B859" s="1205"/>
      <c r="C859" s="1205"/>
      <c r="D859" s="1205"/>
      <c r="E859" s="1205"/>
      <c r="F859" s="1205"/>
      <c r="G859" s="1205"/>
      <c r="H859" s="1205"/>
      <c r="I859" s="1205"/>
      <c r="J859" s="1205"/>
      <c r="K859" s="1205"/>
      <c r="L859" s="1205"/>
      <c r="M859" s="1208">
        <f t="shared" si="3"/>
        <v>0</v>
      </c>
      <c r="N859" s="1205"/>
      <c r="O859" s="1205"/>
      <c r="P859" s="994"/>
      <c r="Q859" s="994"/>
      <c r="R859" s="994"/>
      <c r="S859" s="994"/>
      <c r="T859" s="1205"/>
      <c r="U859" s="1205"/>
      <c r="V859" s="1205"/>
      <c r="W859" s="1205"/>
      <c r="X859" s="1205"/>
      <c r="Y859" s="1205"/>
      <c r="Z859" s="1205"/>
      <c r="AA859" s="1205"/>
      <c r="AB859" s="1205"/>
      <c r="AC859" s="1205"/>
      <c r="AD859" s="1205"/>
      <c r="AE859" s="1205"/>
      <c r="AF859" s="1208">
        <f t="shared" si="6"/>
        <v>0</v>
      </c>
      <c r="AG859" s="1205"/>
      <c r="AH859" s="1205"/>
      <c r="AI859" s="994"/>
      <c r="AJ859" s="994"/>
      <c r="AK859" s="994"/>
      <c r="AL859" s="994"/>
      <c r="AM859" s="994"/>
    </row>
    <row r="860">
      <c r="A860" s="1205"/>
      <c r="B860" s="1205"/>
      <c r="C860" s="1205"/>
      <c r="D860" s="1205"/>
      <c r="E860" s="1205"/>
      <c r="F860" s="1205"/>
      <c r="G860" s="1205"/>
      <c r="H860" s="1205"/>
      <c r="I860" s="1205"/>
      <c r="J860" s="1205"/>
      <c r="K860" s="1205"/>
      <c r="L860" s="1205"/>
      <c r="M860" s="1208">
        <f t="shared" si="3"/>
        <v>0</v>
      </c>
      <c r="N860" s="1205"/>
      <c r="O860" s="1205"/>
      <c r="P860" s="994"/>
      <c r="Q860" s="994"/>
      <c r="R860" s="994"/>
      <c r="S860" s="994"/>
      <c r="T860" s="1205"/>
      <c r="U860" s="1205"/>
      <c r="V860" s="1205"/>
      <c r="W860" s="1205"/>
      <c r="X860" s="1205"/>
      <c r="Y860" s="1205"/>
      <c r="Z860" s="1205"/>
      <c r="AA860" s="1205"/>
      <c r="AB860" s="1205"/>
      <c r="AC860" s="1205"/>
      <c r="AD860" s="1205"/>
      <c r="AE860" s="1205"/>
      <c r="AF860" s="1208">
        <f t="shared" si="6"/>
        <v>0</v>
      </c>
      <c r="AG860" s="1205"/>
      <c r="AH860" s="1205"/>
      <c r="AI860" s="994"/>
      <c r="AJ860" s="994"/>
      <c r="AK860" s="994"/>
      <c r="AL860" s="994"/>
      <c r="AM860" s="994"/>
    </row>
    <row r="861">
      <c r="A861" s="1205"/>
      <c r="B861" s="1205"/>
      <c r="C861" s="1205"/>
      <c r="D861" s="1205"/>
      <c r="E861" s="1205"/>
      <c r="F861" s="1205"/>
      <c r="G861" s="1205"/>
      <c r="H861" s="1205"/>
      <c r="I861" s="1205"/>
      <c r="J861" s="1205"/>
      <c r="K861" s="1205"/>
      <c r="L861" s="1205"/>
      <c r="M861" s="1208">
        <f t="shared" si="3"/>
        <v>0</v>
      </c>
      <c r="N861" s="1205"/>
      <c r="O861" s="1205"/>
      <c r="P861" s="994"/>
      <c r="Q861" s="994"/>
      <c r="R861" s="994"/>
      <c r="S861" s="994"/>
      <c r="T861" s="1205"/>
      <c r="U861" s="1205"/>
      <c r="V861" s="1205"/>
      <c r="W861" s="1205"/>
      <c r="X861" s="1205"/>
      <c r="Y861" s="1205"/>
      <c r="Z861" s="1205"/>
      <c r="AA861" s="1205"/>
      <c r="AB861" s="1205"/>
      <c r="AC861" s="1205"/>
      <c r="AD861" s="1205"/>
      <c r="AE861" s="1205"/>
      <c r="AF861" s="1208">
        <f t="shared" si="6"/>
        <v>0</v>
      </c>
      <c r="AG861" s="1205"/>
      <c r="AH861" s="1205"/>
      <c r="AI861" s="994"/>
      <c r="AJ861" s="994"/>
      <c r="AK861" s="994"/>
      <c r="AL861" s="994"/>
      <c r="AM861" s="994"/>
    </row>
    <row r="862">
      <c r="A862" s="1205"/>
      <c r="B862" s="1205"/>
      <c r="C862" s="1205"/>
      <c r="D862" s="1205"/>
      <c r="E862" s="1205"/>
      <c r="F862" s="1205"/>
      <c r="G862" s="1205"/>
      <c r="H862" s="1205"/>
      <c r="I862" s="1205"/>
      <c r="J862" s="1205"/>
      <c r="K862" s="1205"/>
      <c r="L862" s="1205"/>
      <c r="M862" s="1208">
        <f t="shared" si="3"/>
        <v>0</v>
      </c>
      <c r="N862" s="1205"/>
      <c r="O862" s="1205"/>
      <c r="P862" s="994"/>
      <c r="Q862" s="994"/>
      <c r="R862" s="994"/>
      <c r="S862" s="994"/>
      <c r="T862" s="1205"/>
      <c r="U862" s="1205"/>
      <c r="V862" s="1205"/>
      <c r="W862" s="1205"/>
      <c r="X862" s="1205"/>
      <c r="Y862" s="1205"/>
      <c r="Z862" s="1205"/>
      <c r="AA862" s="1205"/>
      <c r="AB862" s="1205"/>
      <c r="AC862" s="1205"/>
      <c r="AD862" s="1205"/>
      <c r="AE862" s="1205"/>
      <c r="AF862" s="1208">
        <f t="shared" si="6"/>
        <v>0</v>
      </c>
      <c r="AG862" s="1205"/>
      <c r="AH862" s="1205"/>
      <c r="AI862" s="994"/>
      <c r="AJ862" s="994"/>
      <c r="AK862" s="994"/>
      <c r="AL862" s="994"/>
      <c r="AM862" s="994"/>
    </row>
    <row r="863">
      <c r="A863" s="1205"/>
      <c r="B863" s="1205"/>
      <c r="C863" s="1205"/>
      <c r="D863" s="1205"/>
      <c r="E863" s="1205"/>
      <c r="F863" s="1205"/>
      <c r="G863" s="1205"/>
      <c r="H863" s="1205"/>
      <c r="I863" s="1205"/>
      <c r="J863" s="1205"/>
      <c r="K863" s="1205"/>
      <c r="L863" s="1205"/>
      <c r="M863" s="1208">
        <f t="shared" si="3"/>
        <v>0</v>
      </c>
      <c r="N863" s="1205"/>
      <c r="O863" s="1205"/>
      <c r="P863" s="994"/>
      <c r="Q863" s="994"/>
      <c r="R863" s="994"/>
      <c r="S863" s="994"/>
      <c r="T863" s="1205"/>
      <c r="U863" s="1205"/>
      <c r="V863" s="1205"/>
      <c r="W863" s="1205"/>
      <c r="X863" s="1205"/>
      <c r="Y863" s="1205"/>
      <c r="Z863" s="1205"/>
      <c r="AA863" s="1205"/>
      <c r="AB863" s="1205"/>
      <c r="AC863" s="1205"/>
      <c r="AD863" s="1205"/>
      <c r="AE863" s="1205"/>
      <c r="AF863" s="1208">
        <f t="shared" si="6"/>
        <v>0</v>
      </c>
      <c r="AG863" s="1205"/>
      <c r="AH863" s="1205"/>
      <c r="AI863" s="994"/>
      <c r="AJ863" s="994"/>
      <c r="AK863" s="994"/>
      <c r="AL863" s="994"/>
      <c r="AM863" s="994"/>
    </row>
    <row r="864">
      <c r="A864" s="1205"/>
      <c r="B864" s="1205"/>
      <c r="C864" s="1205"/>
      <c r="D864" s="1205"/>
      <c r="E864" s="1205"/>
      <c r="F864" s="1205"/>
      <c r="G864" s="1205"/>
      <c r="H864" s="1205"/>
      <c r="I864" s="1205"/>
      <c r="J864" s="1205"/>
      <c r="K864" s="1205"/>
      <c r="L864" s="1205"/>
      <c r="M864" s="1208">
        <f t="shared" si="3"/>
        <v>0</v>
      </c>
      <c r="N864" s="1205"/>
      <c r="O864" s="1205"/>
      <c r="P864" s="994"/>
      <c r="Q864" s="994"/>
      <c r="R864" s="994"/>
      <c r="S864" s="994"/>
      <c r="T864" s="1205"/>
      <c r="U864" s="1205"/>
      <c r="V864" s="1205"/>
      <c r="W864" s="1205"/>
      <c r="X864" s="1205"/>
      <c r="Y864" s="1205"/>
      <c r="Z864" s="1205"/>
      <c r="AA864" s="1205"/>
      <c r="AB864" s="1205"/>
      <c r="AC864" s="1205"/>
      <c r="AD864" s="1205"/>
      <c r="AE864" s="1205"/>
      <c r="AF864" s="1208">
        <f t="shared" si="6"/>
        <v>0</v>
      </c>
      <c r="AG864" s="1205"/>
      <c r="AH864" s="1205"/>
      <c r="AI864" s="994"/>
      <c r="AJ864" s="994"/>
      <c r="AK864" s="994"/>
      <c r="AL864" s="994"/>
      <c r="AM864" s="994"/>
    </row>
    <row r="865">
      <c r="A865" s="1205"/>
      <c r="B865" s="1205"/>
      <c r="C865" s="1205"/>
      <c r="D865" s="1205"/>
      <c r="E865" s="1205"/>
      <c r="F865" s="1205"/>
      <c r="G865" s="1205"/>
      <c r="H865" s="1205"/>
      <c r="I865" s="1205"/>
      <c r="J865" s="1205"/>
      <c r="K865" s="1205"/>
      <c r="L865" s="1205"/>
      <c r="M865" s="1208">
        <f t="shared" si="3"/>
        <v>0</v>
      </c>
      <c r="N865" s="1205"/>
      <c r="O865" s="1205"/>
      <c r="P865" s="994"/>
      <c r="Q865" s="994"/>
      <c r="R865" s="994"/>
      <c r="S865" s="994"/>
      <c r="T865" s="1205"/>
      <c r="U865" s="1205"/>
      <c r="V865" s="1205"/>
      <c r="W865" s="1205"/>
      <c r="X865" s="1205"/>
      <c r="Y865" s="1205"/>
      <c r="Z865" s="1205"/>
      <c r="AA865" s="1205"/>
      <c r="AB865" s="1205"/>
      <c r="AC865" s="1205"/>
      <c r="AD865" s="1205"/>
      <c r="AE865" s="1205"/>
      <c r="AF865" s="1208">
        <f t="shared" si="6"/>
        <v>0</v>
      </c>
      <c r="AG865" s="1205"/>
      <c r="AH865" s="1205"/>
      <c r="AI865" s="994"/>
      <c r="AJ865" s="994"/>
      <c r="AK865" s="994"/>
      <c r="AL865" s="994"/>
      <c r="AM865" s="994"/>
    </row>
    <row r="866">
      <c r="A866" s="1205"/>
      <c r="B866" s="1205"/>
      <c r="C866" s="1205"/>
      <c r="D866" s="1205"/>
      <c r="E866" s="1205"/>
      <c r="F866" s="1205"/>
      <c r="G866" s="1205"/>
      <c r="H866" s="1205"/>
      <c r="I866" s="1205"/>
      <c r="J866" s="1205"/>
      <c r="K866" s="1205"/>
      <c r="L866" s="1205"/>
      <c r="M866" s="1208">
        <f t="shared" si="3"/>
        <v>0</v>
      </c>
      <c r="N866" s="1205"/>
      <c r="O866" s="1205"/>
      <c r="P866" s="994"/>
      <c r="Q866" s="994"/>
      <c r="R866" s="994"/>
      <c r="S866" s="994"/>
      <c r="T866" s="1205"/>
      <c r="U866" s="1205"/>
      <c r="V866" s="1205"/>
      <c r="W866" s="1205"/>
      <c r="X866" s="1205"/>
      <c r="Y866" s="1205"/>
      <c r="Z866" s="1205"/>
      <c r="AA866" s="1205"/>
      <c r="AB866" s="1205"/>
      <c r="AC866" s="1205"/>
      <c r="AD866" s="1205"/>
      <c r="AE866" s="1205"/>
      <c r="AF866" s="1208">
        <f t="shared" si="6"/>
        <v>0</v>
      </c>
      <c r="AG866" s="1205"/>
      <c r="AH866" s="1205"/>
      <c r="AI866" s="994"/>
      <c r="AJ866" s="994"/>
      <c r="AK866" s="994"/>
      <c r="AL866" s="994"/>
      <c r="AM866" s="994"/>
    </row>
    <row r="867">
      <c r="A867" s="1205"/>
      <c r="B867" s="1205"/>
      <c r="C867" s="1205"/>
      <c r="D867" s="1205"/>
      <c r="E867" s="1205"/>
      <c r="F867" s="1205"/>
      <c r="G867" s="1205"/>
      <c r="H867" s="1205"/>
      <c r="I867" s="1205"/>
      <c r="J867" s="1205"/>
      <c r="K867" s="1205"/>
      <c r="L867" s="1205"/>
      <c r="M867" s="1208">
        <f t="shared" si="3"/>
        <v>0</v>
      </c>
      <c r="N867" s="1205"/>
      <c r="O867" s="1205"/>
      <c r="P867" s="994"/>
      <c r="Q867" s="994"/>
      <c r="R867" s="994"/>
      <c r="S867" s="994"/>
      <c r="T867" s="1205"/>
      <c r="U867" s="1205"/>
      <c r="V867" s="1205"/>
      <c r="W867" s="1205"/>
      <c r="X867" s="1205"/>
      <c r="Y867" s="1205"/>
      <c r="Z867" s="1205"/>
      <c r="AA867" s="1205"/>
      <c r="AB867" s="1205"/>
      <c r="AC867" s="1205"/>
      <c r="AD867" s="1205"/>
      <c r="AE867" s="1205"/>
      <c r="AF867" s="1208">
        <f t="shared" si="6"/>
        <v>0</v>
      </c>
      <c r="AG867" s="1205"/>
      <c r="AH867" s="1205"/>
      <c r="AI867" s="994"/>
      <c r="AJ867" s="994"/>
      <c r="AK867" s="994"/>
      <c r="AL867" s="994"/>
      <c r="AM867" s="994"/>
    </row>
    <row r="868">
      <c r="A868" s="1205"/>
      <c r="B868" s="1205"/>
      <c r="C868" s="1205"/>
      <c r="D868" s="1205"/>
      <c r="E868" s="1205"/>
      <c r="F868" s="1205"/>
      <c r="G868" s="1205"/>
      <c r="H868" s="1205"/>
      <c r="I868" s="1205"/>
      <c r="J868" s="1205"/>
      <c r="K868" s="1205"/>
      <c r="L868" s="1205"/>
      <c r="M868" s="1208">
        <f t="shared" si="3"/>
        <v>0</v>
      </c>
      <c r="N868" s="1205"/>
      <c r="O868" s="1205"/>
      <c r="P868" s="994"/>
      <c r="Q868" s="994"/>
      <c r="R868" s="994"/>
      <c r="S868" s="994"/>
      <c r="T868" s="1205"/>
      <c r="U868" s="1205"/>
      <c r="V868" s="1205"/>
      <c r="W868" s="1205"/>
      <c r="X868" s="1205"/>
      <c r="Y868" s="1205"/>
      <c r="Z868" s="1205"/>
      <c r="AA868" s="1205"/>
      <c r="AB868" s="1205"/>
      <c r="AC868" s="1205"/>
      <c r="AD868" s="1205"/>
      <c r="AE868" s="1205"/>
      <c r="AF868" s="1208">
        <f t="shared" si="6"/>
        <v>0</v>
      </c>
      <c r="AG868" s="1205"/>
      <c r="AH868" s="1205"/>
      <c r="AI868" s="994"/>
      <c r="AJ868" s="994"/>
      <c r="AK868" s="994"/>
      <c r="AL868" s="994"/>
      <c r="AM868" s="994"/>
    </row>
    <row r="869">
      <c r="A869" s="1205"/>
      <c r="B869" s="1205"/>
      <c r="C869" s="1205"/>
      <c r="D869" s="1205"/>
      <c r="E869" s="1205"/>
      <c r="F869" s="1205"/>
      <c r="G869" s="1205"/>
      <c r="H869" s="1205"/>
      <c r="I869" s="1205"/>
      <c r="J869" s="1205"/>
      <c r="K869" s="1205"/>
      <c r="L869" s="1205"/>
      <c r="M869" s="1208">
        <f t="shared" si="3"/>
        <v>0</v>
      </c>
      <c r="N869" s="1205"/>
      <c r="O869" s="1205"/>
      <c r="P869" s="994"/>
      <c r="Q869" s="994"/>
      <c r="R869" s="994"/>
      <c r="S869" s="994"/>
      <c r="T869" s="1205"/>
      <c r="U869" s="1205"/>
      <c r="V869" s="1205"/>
      <c r="W869" s="1205"/>
      <c r="X869" s="1205"/>
      <c r="Y869" s="1205"/>
      <c r="Z869" s="1205"/>
      <c r="AA869" s="1205"/>
      <c r="AB869" s="1205"/>
      <c r="AC869" s="1205"/>
      <c r="AD869" s="1205"/>
      <c r="AE869" s="1205"/>
      <c r="AF869" s="1208">
        <f t="shared" si="6"/>
        <v>0</v>
      </c>
      <c r="AG869" s="1205"/>
      <c r="AH869" s="1205"/>
      <c r="AI869" s="994"/>
      <c r="AJ869" s="994"/>
      <c r="AK869" s="994"/>
      <c r="AL869" s="994"/>
      <c r="AM869" s="994"/>
    </row>
    <row r="870">
      <c r="A870" s="1205"/>
      <c r="B870" s="1205"/>
      <c r="C870" s="1205"/>
      <c r="D870" s="1205"/>
      <c r="E870" s="1205"/>
      <c r="F870" s="1205"/>
      <c r="G870" s="1205"/>
      <c r="H870" s="1205"/>
      <c r="I870" s="1205"/>
      <c r="J870" s="1205"/>
      <c r="K870" s="1205"/>
      <c r="L870" s="1205"/>
      <c r="M870" s="1208">
        <f t="shared" si="3"/>
        <v>0</v>
      </c>
      <c r="N870" s="1205"/>
      <c r="O870" s="1205"/>
      <c r="P870" s="994"/>
      <c r="Q870" s="994"/>
      <c r="R870" s="994"/>
      <c r="S870" s="994"/>
      <c r="T870" s="1205"/>
      <c r="U870" s="1205"/>
      <c r="V870" s="1205"/>
      <c r="W870" s="1205"/>
      <c r="X870" s="1205"/>
      <c r="Y870" s="1205"/>
      <c r="Z870" s="1205"/>
      <c r="AA870" s="1205"/>
      <c r="AB870" s="1205"/>
      <c r="AC870" s="1205"/>
      <c r="AD870" s="1205"/>
      <c r="AE870" s="1205"/>
      <c r="AF870" s="1208">
        <f t="shared" si="6"/>
        <v>0</v>
      </c>
      <c r="AG870" s="1205"/>
      <c r="AH870" s="1205"/>
      <c r="AI870" s="994"/>
      <c r="AJ870" s="994"/>
      <c r="AK870" s="994"/>
      <c r="AL870" s="994"/>
      <c r="AM870" s="994"/>
    </row>
    <row r="871">
      <c r="A871" s="1205"/>
      <c r="B871" s="1205"/>
      <c r="C871" s="1205"/>
      <c r="D871" s="1205"/>
      <c r="E871" s="1205"/>
      <c r="F871" s="1205"/>
      <c r="G871" s="1205"/>
      <c r="H871" s="1205"/>
      <c r="I871" s="1205"/>
      <c r="J871" s="1205"/>
      <c r="K871" s="1205"/>
      <c r="L871" s="1205"/>
      <c r="M871" s="1208">
        <f t="shared" si="3"/>
        <v>0</v>
      </c>
      <c r="N871" s="1205"/>
      <c r="O871" s="1205"/>
      <c r="P871" s="994"/>
      <c r="Q871" s="994"/>
      <c r="R871" s="994"/>
      <c r="S871" s="994"/>
      <c r="T871" s="1205"/>
      <c r="U871" s="1205"/>
      <c r="V871" s="1205"/>
      <c r="W871" s="1205"/>
      <c r="X871" s="1205"/>
      <c r="Y871" s="1205"/>
      <c r="Z871" s="1205"/>
      <c r="AA871" s="1205"/>
      <c r="AB871" s="1205"/>
      <c r="AC871" s="1205"/>
      <c r="AD871" s="1205"/>
      <c r="AE871" s="1205"/>
      <c r="AF871" s="1208">
        <f t="shared" si="6"/>
        <v>0</v>
      </c>
      <c r="AG871" s="1205"/>
      <c r="AH871" s="1205"/>
      <c r="AI871" s="994"/>
      <c r="AJ871" s="994"/>
      <c r="AK871" s="994"/>
      <c r="AL871" s="994"/>
      <c r="AM871" s="994"/>
    </row>
    <row r="872">
      <c r="A872" s="1205"/>
      <c r="B872" s="1205"/>
      <c r="C872" s="1205"/>
      <c r="D872" s="1205"/>
      <c r="E872" s="1205"/>
      <c r="F872" s="1205"/>
      <c r="G872" s="1205"/>
      <c r="H872" s="1205"/>
      <c r="I872" s="1205"/>
      <c r="J872" s="1205"/>
      <c r="K872" s="1205"/>
      <c r="L872" s="1205"/>
      <c r="M872" s="1208">
        <f t="shared" si="3"/>
        <v>0</v>
      </c>
      <c r="N872" s="1205"/>
      <c r="O872" s="1205"/>
      <c r="P872" s="994"/>
      <c r="Q872" s="994"/>
      <c r="R872" s="994"/>
      <c r="S872" s="994"/>
      <c r="T872" s="1205"/>
      <c r="U872" s="1205"/>
      <c r="V872" s="1205"/>
      <c r="W872" s="1205"/>
      <c r="X872" s="1205"/>
      <c r="Y872" s="1205"/>
      <c r="Z872" s="1205"/>
      <c r="AA872" s="1205"/>
      <c r="AB872" s="1205"/>
      <c r="AC872" s="1205"/>
      <c r="AD872" s="1205"/>
      <c r="AE872" s="1205"/>
      <c r="AF872" s="1208">
        <f t="shared" si="6"/>
        <v>0</v>
      </c>
      <c r="AG872" s="1205"/>
      <c r="AH872" s="1205"/>
      <c r="AI872" s="994"/>
      <c r="AJ872" s="994"/>
      <c r="AK872" s="994"/>
      <c r="AL872" s="994"/>
      <c r="AM872" s="994"/>
    </row>
    <row r="873">
      <c r="A873" s="1205"/>
      <c r="B873" s="1205"/>
      <c r="C873" s="1205"/>
      <c r="D873" s="1205"/>
      <c r="E873" s="1205"/>
      <c r="F873" s="1205"/>
      <c r="G873" s="1205"/>
      <c r="H873" s="1205"/>
      <c r="I873" s="1205"/>
      <c r="J873" s="1205"/>
      <c r="K873" s="1205"/>
      <c r="L873" s="1205"/>
      <c r="M873" s="1208">
        <f t="shared" si="3"/>
        <v>0</v>
      </c>
      <c r="N873" s="1205"/>
      <c r="O873" s="1205"/>
      <c r="P873" s="994"/>
      <c r="Q873" s="994"/>
      <c r="R873" s="994"/>
      <c r="S873" s="994"/>
      <c r="T873" s="1205"/>
      <c r="U873" s="1205"/>
      <c r="V873" s="1205"/>
      <c r="W873" s="1205"/>
      <c r="X873" s="1205"/>
      <c r="Y873" s="1205"/>
      <c r="Z873" s="1205"/>
      <c r="AA873" s="1205"/>
      <c r="AB873" s="1205"/>
      <c r="AC873" s="1205"/>
      <c r="AD873" s="1205"/>
      <c r="AE873" s="1205"/>
      <c r="AF873" s="1208">
        <f t="shared" si="6"/>
        <v>0</v>
      </c>
      <c r="AG873" s="1205"/>
      <c r="AH873" s="1205"/>
      <c r="AI873" s="994"/>
      <c r="AJ873" s="994"/>
      <c r="AK873" s="994"/>
      <c r="AL873" s="994"/>
      <c r="AM873" s="994"/>
    </row>
    <row r="874">
      <c r="A874" s="1205"/>
      <c r="B874" s="1205"/>
      <c r="C874" s="1205"/>
      <c r="D874" s="1205"/>
      <c r="E874" s="1205"/>
      <c r="F874" s="1205"/>
      <c r="G874" s="1205"/>
      <c r="H874" s="1205"/>
      <c r="I874" s="1205"/>
      <c r="J874" s="1205"/>
      <c r="K874" s="1205"/>
      <c r="L874" s="1205"/>
      <c r="M874" s="1208">
        <f t="shared" si="3"/>
        <v>0</v>
      </c>
      <c r="N874" s="1205"/>
      <c r="O874" s="1205"/>
      <c r="P874" s="994"/>
      <c r="Q874" s="994"/>
      <c r="R874" s="994"/>
      <c r="S874" s="994"/>
      <c r="T874" s="1205"/>
      <c r="U874" s="1205"/>
      <c r="V874" s="1205"/>
      <c r="W874" s="1205"/>
      <c r="X874" s="1205"/>
      <c r="Y874" s="1205"/>
      <c r="Z874" s="1205"/>
      <c r="AA874" s="1205"/>
      <c r="AB874" s="1205"/>
      <c r="AC874" s="1205"/>
      <c r="AD874" s="1205"/>
      <c r="AE874" s="1205"/>
      <c r="AF874" s="1208">
        <f t="shared" si="6"/>
        <v>0</v>
      </c>
      <c r="AG874" s="1205"/>
      <c r="AH874" s="1205"/>
      <c r="AI874" s="994"/>
      <c r="AJ874" s="994"/>
      <c r="AK874" s="994"/>
      <c r="AL874" s="994"/>
      <c r="AM874" s="994"/>
    </row>
    <row r="875">
      <c r="A875" s="1205"/>
      <c r="B875" s="1205"/>
      <c r="C875" s="1205"/>
      <c r="D875" s="1205"/>
      <c r="E875" s="1205"/>
      <c r="F875" s="1205"/>
      <c r="G875" s="1205"/>
      <c r="H875" s="1205"/>
      <c r="I875" s="1205"/>
      <c r="J875" s="1205"/>
      <c r="K875" s="1205"/>
      <c r="L875" s="1205"/>
      <c r="M875" s="1208">
        <f t="shared" si="3"/>
        <v>0</v>
      </c>
      <c r="N875" s="1205"/>
      <c r="O875" s="1205"/>
      <c r="P875" s="994"/>
      <c r="Q875" s="994"/>
      <c r="R875" s="994"/>
      <c r="S875" s="994"/>
      <c r="T875" s="1205"/>
      <c r="U875" s="1205"/>
      <c r="V875" s="1205"/>
      <c r="W875" s="1205"/>
      <c r="X875" s="1205"/>
      <c r="Y875" s="1205"/>
      <c r="Z875" s="1205"/>
      <c r="AA875" s="1205"/>
      <c r="AB875" s="1205"/>
      <c r="AC875" s="1205"/>
      <c r="AD875" s="1205"/>
      <c r="AE875" s="1205"/>
      <c r="AF875" s="1208">
        <f t="shared" si="6"/>
        <v>0</v>
      </c>
      <c r="AG875" s="1205"/>
      <c r="AH875" s="1205"/>
      <c r="AI875" s="994"/>
      <c r="AJ875" s="994"/>
      <c r="AK875" s="994"/>
      <c r="AL875" s="994"/>
      <c r="AM875" s="994"/>
    </row>
    <row r="876">
      <c r="A876" s="1205"/>
      <c r="B876" s="1205"/>
      <c r="C876" s="1205"/>
      <c r="D876" s="1205"/>
      <c r="E876" s="1205"/>
      <c r="F876" s="1205"/>
      <c r="G876" s="1205"/>
      <c r="H876" s="1205"/>
      <c r="I876" s="1205"/>
      <c r="J876" s="1205"/>
      <c r="K876" s="1205"/>
      <c r="L876" s="1205"/>
      <c r="M876" s="1208">
        <f t="shared" si="3"/>
        <v>0</v>
      </c>
      <c r="N876" s="1205"/>
      <c r="O876" s="1205"/>
      <c r="P876" s="994"/>
      <c r="Q876" s="994"/>
      <c r="R876" s="994"/>
      <c r="S876" s="994"/>
      <c r="T876" s="1205"/>
      <c r="U876" s="1205"/>
      <c r="V876" s="1205"/>
      <c r="W876" s="1205"/>
      <c r="X876" s="1205"/>
      <c r="Y876" s="1205"/>
      <c r="Z876" s="1205"/>
      <c r="AA876" s="1205"/>
      <c r="AB876" s="1205"/>
      <c r="AC876" s="1205"/>
      <c r="AD876" s="1205"/>
      <c r="AE876" s="1205"/>
      <c r="AF876" s="1208">
        <f t="shared" si="6"/>
        <v>0</v>
      </c>
      <c r="AG876" s="1205"/>
      <c r="AH876" s="1205"/>
      <c r="AI876" s="994"/>
      <c r="AJ876" s="994"/>
      <c r="AK876" s="994"/>
      <c r="AL876" s="994"/>
      <c r="AM876" s="994"/>
    </row>
    <row r="877">
      <c r="A877" s="1205"/>
      <c r="B877" s="1205"/>
      <c r="C877" s="1205"/>
      <c r="D877" s="1205"/>
      <c r="E877" s="1205"/>
      <c r="F877" s="1205"/>
      <c r="G877" s="1205"/>
      <c r="H877" s="1205"/>
      <c r="I877" s="1205"/>
      <c r="J877" s="1205"/>
      <c r="K877" s="1205"/>
      <c r="L877" s="1205"/>
      <c r="M877" s="1208">
        <f t="shared" si="3"/>
        <v>0</v>
      </c>
      <c r="N877" s="1205"/>
      <c r="O877" s="1205"/>
      <c r="P877" s="994"/>
      <c r="Q877" s="994"/>
      <c r="R877" s="994"/>
      <c r="S877" s="994"/>
      <c r="T877" s="1205"/>
      <c r="U877" s="1205"/>
      <c r="V877" s="1205"/>
      <c r="W877" s="1205"/>
      <c r="X877" s="1205"/>
      <c r="Y877" s="1205"/>
      <c r="Z877" s="1205"/>
      <c r="AA877" s="1205"/>
      <c r="AB877" s="1205"/>
      <c r="AC877" s="1205"/>
      <c r="AD877" s="1205"/>
      <c r="AE877" s="1205"/>
      <c r="AF877" s="1208">
        <f t="shared" si="6"/>
        <v>0</v>
      </c>
      <c r="AG877" s="1205"/>
      <c r="AH877" s="1205"/>
      <c r="AI877" s="994"/>
      <c r="AJ877" s="994"/>
      <c r="AK877" s="994"/>
      <c r="AL877" s="994"/>
      <c r="AM877" s="994"/>
    </row>
    <row r="878">
      <c r="A878" s="1205"/>
      <c r="B878" s="1205"/>
      <c r="C878" s="1205"/>
      <c r="D878" s="1205"/>
      <c r="E878" s="1205"/>
      <c r="F878" s="1205"/>
      <c r="G878" s="1205"/>
      <c r="H878" s="1205"/>
      <c r="I878" s="1205"/>
      <c r="J878" s="1205"/>
      <c r="K878" s="1205"/>
      <c r="L878" s="1205"/>
      <c r="M878" s="1208">
        <f t="shared" si="3"/>
        <v>0</v>
      </c>
      <c r="N878" s="1205"/>
      <c r="O878" s="1205"/>
      <c r="P878" s="994"/>
      <c r="Q878" s="994"/>
      <c r="R878" s="994"/>
      <c r="S878" s="994"/>
      <c r="T878" s="1205"/>
      <c r="U878" s="1205"/>
      <c r="V878" s="1205"/>
      <c r="W878" s="1205"/>
      <c r="X878" s="1205"/>
      <c r="Y878" s="1205"/>
      <c r="Z878" s="1205"/>
      <c r="AA878" s="1205"/>
      <c r="AB878" s="1205"/>
      <c r="AC878" s="1205"/>
      <c r="AD878" s="1205"/>
      <c r="AE878" s="1205"/>
      <c r="AF878" s="1208">
        <f t="shared" si="6"/>
        <v>0</v>
      </c>
      <c r="AG878" s="1205"/>
      <c r="AH878" s="1205"/>
      <c r="AI878" s="994"/>
      <c r="AJ878" s="994"/>
      <c r="AK878" s="994"/>
      <c r="AL878" s="994"/>
      <c r="AM878" s="994"/>
    </row>
    <row r="879">
      <c r="A879" s="1205"/>
      <c r="B879" s="1205"/>
      <c r="C879" s="1205"/>
      <c r="D879" s="1205"/>
      <c r="E879" s="1205"/>
      <c r="F879" s="1205"/>
      <c r="G879" s="1205"/>
      <c r="H879" s="1205"/>
      <c r="I879" s="1205"/>
      <c r="J879" s="1205"/>
      <c r="K879" s="1205"/>
      <c r="L879" s="1205"/>
      <c r="M879" s="1208">
        <f t="shared" si="3"/>
        <v>0</v>
      </c>
      <c r="N879" s="1205"/>
      <c r="O879" s="1205"/>
      <c r="P879" s="994"/>
      <c r="Q879" s="994"/>
      <c r="R879" s="994"/>
      <c r="S879" s="994"/>
      <c r="T879" s="1205"/>
      <c r="U879" s="1205"/>
      <c r="V879" s="1205"/>
      <c r="W879" s="1205"/>
      <c r="X879" s="1205"/>
      <c r="Y879" s="1205"/>
      <c r="Z879" s="1205"/>
      <c r="AA879" s="1205"/>
      <c r="AB879" s="1205"/>
      <c r="AC879" s="1205"/>
      <c r="AD879" s="1205"/>
      <c r="AE879" s="1205"/>
      <c r="AF879" s="1208">
        <f t="shared" si="6"/>
        <v>0</v>
      </c>
      <c r="AG879" s="1205"/>
      <c r="AH879" s="1205"/>
      <c r="AI879" s="994"/>
      <c r="AJ879" s="994"/>
      <c r="AK879" s="994"/>
      <c r="AL879" s="994"/>
      <c r="AM879" s="994"/>
    </row>
    <row r="880">
      <c r="A880" s="1205"/>
      <c r="B880" s="1205"/>
      <c r="C880" s="1205"/>
      <c r="D880" s="1205"/>
      <c r="E880" s="1205"/>
      <c r="F880" s="1205"/>
      <c r="G880" s="1205"/>
      <c r="H880" s="1205"/>
      <c r="I880" s="1205"/>
      <c r="J880" s="1205"/>
      <c r="K880" s="1205"/>
      <c r="L880" s="1205"/>
      <c r="M880" s="1208">
        <f t="shared" si="3"/>
        <v>0</v>
      </c>
      <c r="N880" s="1205"/>
      <c r="O880" s="1205"/>
      <c r="P880" s="994"/>
      <c r="Q880" s="994"/>
      <c r="R880" s="994"/>
      <c r="S880" s="994"/>
      <c r="T880" s="1205"/>
      <c r="U880" s="1205"/>
      <c r="V880" s="1205"/>
      <c r="W880" s="1205"/>
      <c r="X880" s="1205"/>
      <c r="Y880" s="1205"/>
      <c r="Z880" s="1205"/>
      <c r="AA880" s="1205"/>
      <c r="AB880" s="1205"/>
      <c r="AC880" s="1205"/>
      <c r="AD880" s="1205"/>
      <c r="AE880" s="1205"/>
      <c r="AF880" s="1208">
        <f t="shared" si="6"/>
        <v>0</v>
      </c>
      <c r="AG880" s="1205"/>
      <c r="AH880" s="1205"/>
      <c r="AI880" s="994"/>
      <c r="AJ880" s="994"/>
      <c r="AK880" s="994"/>
      <c r="AL880" s="994"/>
      <c r="AM880" s="994"/>
    </row>
    <row r="881">
      <c r="A881" s="1205"/>
      <c r="B881" s="1205"/>
      <c r="C881" s="1205"/>
      <c r="D881" s="1205"/>
      <c r="E881" s="1205"/>
      <c r="F881" s="1205"/>
      <c r="G881" s="1205"/>
      <c r="H881" s="1205"/>
      <c r="I881" s="1205"/>
      <c r="J881" s="1205"/>
      <c r="K881" s="1205"/>
      <c r="L881" s="1205"/>
      <c r="M881" s="1208">
        <f t="shared" si="3"/>
        <v>0</v>
      </c>
      <c r="N881" s="1205"/>
      <c r="O881" s="1205"/>
      <c r="P881" s="994"/>
      <c r="Q881" s="994"/>
      <c r="R881" s="994"/>
      <c r="S881" s="994"/>
      <c r="T881" s="1205"/>
      <c r="U881" s="1205"/>
      <c r="V881" s="1205"/>
      <c r="W881" s="1205"/>
      <c r="X881" s="1205"/>
      <c r="Y881" s="1205"/>
      <c r="Z881" s="1205"/>
      <c r="AA881" s="1205"/>
      <c r="AB881" s="1205"/>
      <c r="AC881" s="1205"/>
      <c r="AD881" s="1205"/>
      <c r="AE881" s="1205"/>
      <c r="AF881" s="1208">
        <f t="shared" si="6"/>
        <v>0</v>
      </c>
      <c r="AG881" s="1205"/>
      <c r="AH881" s="1205"/>
      <c r="AI881" s="994"/>
      <c r="AJ881" s="994"/>
      <c r="AK881" s="994"/>
      <c r="AL881" s="994"/>
      <c r="AM881" s="994"/>
    </row>
    <row r="882">
      <c r="A882" s="1205"/>
      <c r="B882" s="1205"/>
      <c r="C882" s="1205"/>
      <c r="D882" s="1205"/>
      <c r="E882" s="1205"/>
      <c r="F882" s="1205"/>
      <c r="G882" s="1205"/>
      <c r="H882" s="1205"/>
      <c r="I882" s="1205"/>
      <c r="J882" s="1205"/>
      <c r="K882" s="1205"/>
      <c r="L882" s="1205"/>
      <c r="M882" s="1208">
        <f t="shared" si="3"/>
        <v>0</v>
      </c>
      <c r="N882" s="1205"/>
      <c r="O882" s="1205"/>
      <c r="P882" s="994"/>
      <c r="Q882" s="994"/>
      <c r="R882" s="994"/>
      <c r="S882" s="994"/>
      <c r="T882" s="1205"/>
      <c r="U882" s="1205"/>
      <c r="V882" s="1205"/>
      <c r="W882" s="1205"/>
      <c r="X882" s="1205"/>
      <c r="Y882" s="1205"/>
      <c r="Z882" s="1205"/>
      <c r="AA882" s="1205"/>
      <c r="AB882" s="1205"/>
      <c r="AC882" s="1205"/>
      <c r="AD882" s="1205"/>
      <c r="AE882" s="1205"/>
      <c r="AF882" s="1208">
        <f t="shared" si="6"/>
        <v>0</v>
      </c>
      <c r="AG882" s="1205"/>
      <c r="AH882" s="1205"/>
      <c r="AI882" s="994"/>
      <c r="AJ882" s="994"/>
      <c r="AK882" s="994"/>
      <c r="AL882" s="994"/>
      <c r="AM882" s="994"/>
    </row>
    <row r="883">
      <c r="A883" s="1205"/>
      <c r="B883" s="1205"/>
      <c r="C883" s="1205"/>
      <c r="D883" s="1205"/>
      <c r="E883" s="1205"/>
      <c r="F883" s="1205"/>
      <c r="G883" s="1205"/>
      <c r="H883" s="1205"/>
      <c r="I883" s="1205"/>
      <c r="J883" s="1205"/>
      <c r="K883" s="1205"/>
      <c r="L883" s="1205"/>
      <c r="M883" s="1208">
        <f t="shared" si="3"/>
        <v>0</v>
      </c>
      <c r="N883" s="1205"/>
      <c r="O883" s="1205"/>
      <c r="P883" s="994"/>
      <c r="Q883" s="994"/>
      <c r="R883" s="994"/>
      <c r="S883" s="994"/>
      <c r="T883" s="1205"/>
      <c r="U883" s="1205"/>
      <c r="V883" s="1205"/>
      <c r="W883" s="1205"/>
      <c r="X883" s="1205"/>
      <c r="Y883" s="1205"/>
      <c r="Z883" s="1205"/>
      <c r="AA883" s="1205"/>
      <c r="AB883" s="1205"/>
      <c r="AC883" s="1205"/>
      <c r="AD883" s="1205"/>
      <c r="AE883" s="1205"/>
      <c r="AF883" s="1208">
        <f t="shared" si="6"/>
        <v>0</v>
      </c>
      <c r="AG883" s="1205"/>
      <c r="AH883" s="1205"/>
      <c r="AI883" s="994"/>
      <c r="AJ883" s="994"/>
      <c r="AK883" s="994"/>
      <c r="AL883" s="994"/>
      <c r="AM883" s="994"/>
    </row>
    <row r="884">
      <c r="A884" s="1205"/>
      <c r="B884" s="1205"/>
      <c r="C884" s="1205"/>
      <c r="D884" s="1205"/>
      <c r="E884" s="1205"/>
      <c r="F884" s="1205"/>
      <c r="G884" s="1205"/>
      <c r="H884" s="1205"/>
      <c r="I884" s="1205"/>
      <c r="J884" s="1205"/>
      <c r="K884" s="1205"/>
      <c r="L884" s="1205"/>
      <c r="M884" s="1208">
        <f t="shared" si="3"/>
        <v>0</v>
      </c>
      <c r="N884" s="1205"/>
      <c r="O884" s="1205"/>
      <c r="P884" s="994"/>
      <c r="Q884" s="994"/>
      <c r="R884" s="994"/>
      <c r="S884" s="994"/>
      <c r="T884" s="1205"/>
      <c r="U884" s="1205"/>
      <c r="V884" s="1205"/>
      <c r="W884" s="1205"/>
      <c r="X884" s="1205"/>
      <c r="Y884" s="1205"/>
      <c r="Z884" s="1205"/>
      <c r="AA884" s="1205"/>
      <c r="AB884" s="1205"/>
      <c r="AC884" s="1205"/>
      <c r="AD884" s="1205"/>
      <c r="AE884" s="1205"/>
      <c r="AF884" s="1208">
        <f t="shared" si="6"/>
        <v>0</v>
      </c>
      <c r="AG884" s="1205"/>
      <c r="AH884" s="1205"/>
      <c r="AI884" s="994"/>
      <c r="AJ884" s="994"/>
      <c r="AK884" s="994"/>
      <c r="AL884" s="994"/>
      <c r="AM884" s="994"/>
    </row>
    <row r="885">
      <c r="A885" s="1205"/>
      <c r="B885" s="1205"/>
      <c r="C885" s="1205"/>
      <c r="D885" s="1205"/>
      <c r="E885" s="1205"/>
      <c r="F885" s="1205"/>
      <c r="G885" s="1205"/>
      <c r="H885" s="1205"/>
      <c r="I885" s="1205"/>
      <c r="J885" s="1205"/>
      <c r="K885" s="1205"/>
      <c r="L885" s="1205"/>
      <c r="M885" s="1208">
        <f t="shared" si="3"/>
        <v>0</v>
      </c>
      <c r="N885" s="1205"/>
      <c r="O885" s="1205"/>
      <c r="P885" s="994"/>
      <c r="Q885" s="994"/>
      <c r="R885" s="994"/>
      <c r="S885" s="994"/>
      <c r="T885" s="1205"/>
      <c r="U885" s="1205"/>
      <c r="V885" s="1205"/>
      <c r="W885" s="1205"/>
      <c r="X885" s="1205"/>
      <c r="Y885" s="1205"/>
      <c r="Z885" s="1205"/>
      <c r="AA885" s="1205"/>
      <c r="AB885" s="1205"/>
      <c r="AC885" s="1205"/>
      <c r="AD885" s="1205"/>
      <c r="AE885" s="1205"/>
      <c r="AF885" s="1208">
        <f t="shared" si="6"/>
        <v>0</v>
      </c>
      <c r="AG885" s="1205"/>
      <c r="AH885" s="1205"/>
      <c r="AI885" s="994"/>
      <c r="AJ885" s="994"/>
      <c r="AK885" s="994"/>
      <c r="AL885" s="994"/>
      <c r="AM885" s="994"/>
    </row>
    <row r="886">
      <c r="A886" s="1205"/>
      <c r="B886" s="1205"/>
      <c r="C886" s="1205"/>
      <c r="D886" s="1205"/>
      <c r="E886" s="1205"/>
      <c r="F886" s="1205"/>
      <c r="G886" s="1205"/>
      <c r="H886" s="1205"/>
      <c r="I886" s="1205"/>
      <c r="J886" s="1205"/>
      <c r="K886" s="1205"/>
      <c r="L886" s="1205"/>
      <c r="M886" s="1208">
        <f t="shared" si="3"/>
        <v>0</v>
      </c>
      <c r="N886" s="1205"/>
      <c r="O886" s="1205"/>
      <c r="P886" s="994"/>
      <c r="Q886" s="994"/>
      <c r="R886" s="994"/>
      <c r="S886" s="994"/>
      <c r="T886" s="1205"/>
      <c r="U886" s="1205"/>
      <c r="V886" s="1205"/>
      <c r="W886" s="1205"/>
      <c r="X886" s="1205"/>
      <c r="Y886" s="1205"/>
      <c r="Z886" s="1205"/>
      <c r="AA886" s="1205"/>
      <c r="AB886" s="1205"/>
      <c r="AC886" s="1205"/>
      <c r="AD886" s="1205"/>
      <c r="AE886" s="1205"/>
      <c r="AF886" s="1208">
        <f t="shared" si="6"/>
        <v>0</v>
      </c>
      <c r="AG886" s="1205"/>
      <c r="AH886" s="1205"/>
      <c r="AI886" s="994"/>
      <c r="AJ886" s="994"/>
      <c r="AK886" s="994"/>
      <c r="AL886" s="994"/>
      <c r="AM886" s="994"/>
    </row>
    <row r="887">
      <c r="A887" s="1205"/>
      <c r="B887" s="1205"/>
      <c r="C887" s="1205"/>
      <c r="D887" s="1205"/>
      <c r="E887" s="1205"/>
      <c r="F887" s="1205"/>
      <c r="G887" s="1205"/>
      <c r="H887" s="1205"/>
      <c r="I887" s="1205"/>
      <c r="J887" s="1205"/>
      <c r="K887" s="1205"/>
      <c r="L887" s="1205"/>
      <c r="M887" s="1208">
        <f t="shared" si="3"/>
        <v>0</v>
      </c>
      <c r="N887" s="1205"/>
      <c r="O887" s="1205"/>
      <c r="P887" s="994"/>
      <c r="Q887" s="994"/>
      <c r="R887" s="994"/>
      <c r="S887" s="994"/>
      <c r="T887" s="1205"/>
      <c r="U887" s="1205"/>
      <c r="V887" s="1205"/>
      <c r="W887" s="1205"/>
      <c r="X887" s="1205"/>
      <c r="Y887" s="1205"/>
      <c r="Z887" s="1205"/>
      <c r="AA887" s="1205"/>
      <c r="AB887" s="1205"/>
      <c r="AC887" s="1205"/>
      <c r="AD887" s="1205"/>
      <c r="AE887" s="1205"/>
      <c r="AF887" s="1208">
        <f t="shared" si="6"/>
        <v>0</v>
      </c>
      <c r="AG887" s="1205"/>
      <c r="AH887" s="1205"/>
      <c r="AI887" s="994"/>
      <c r="AJ887" s="994"/>
      <c r="AK887" s="994"/>
      <c r="AL887" s="994"/>
      <c r="AM887" s="994"/>
    </row>
    <row r="888">
      <c r="A888" s="1205"/>
      <c r="B888" s="1205"/>
      <c r="C888" s="1205"/>
      <c r="D888" s="1205"/>
      <c r="E888" s="1205"/>
      <c r="F888" s="1205"/>
      <c r="G888" s="1205"/>
      <c r="H888" s="1205"/>
      <c r="I888" s="1205"/>
      <c r="J888" s="1205"/>
      <c r="K888" s="1205"/>
      <c r="L888" s="1205"/>
      <c r="M888" s="1208">
        <f t="shared" si="3"/>
        <v>0</v>
      </c>
      <c r="N888" s="1205"/>
      <c r="O888" s="1205"/>
      <c r="P888" s="994"/>
      <c r="Q888" s="994"/>
      <c r="R888" s="994"/>
      <c r="S888" s="994"/>
      <c r="T888" s="1205"/>
      <c r="U888" s="1205"/>
      <c r="V888" s="1205"/>
      <c r="W888" s="1205"/>
      <c r="X888" s="1205"/>
      <c r="Y888" s="1205"/>
      <c r="Z888" s="1205"/>
      <c r="AA888" s="1205"/>
      <c r="AB888" s="1205"/>
      <c r="AC888" s="1205"/>
      <c r="AD888" s="1205"/>
      <c r="AE888" s="1205"/>
      <c r="AF888" s="1208">
        <f t="shared" si="6"/>
        <v>0</v>
      </c>
      <c r="AG888" s="1205"/>
      <c r="AH888" s="1205"/>
      <c r="AI888" s="994"/>
      <c r="AJ888" s="994"/>
      <c r="AK888" s="994"/>
      <c r="AL888" s="994"/>
      <c r="AM888" s="994"/>
    </row>
    <row r="889">
      <c r="A889" s="1205"/>
      <c r="B889" s="1205"/>
      <c r="C889" s="1205"/>
      <c r="D889" s="1205"/>
      <c r="E889" s="1205"/>
      <c r="F889" s="1205"/>
      <c r="G889" s="1205"/>
      <c r="H889" s="1205"/>
      <c r="I889" s="1205"/>
      <c r="J889" s="1205"/>
      <c r="K889" s="1205"/>
      <c r="L889" s="1205"/>
      <c r="M889" s="1208">
        <f t="shared" si="3"/>
        <v>0</v>
      </c>
      <c r="N889" s="1205"/>
      <c r="O889" s="1205"/>
      <c r="P889" s="994"/>
      <c r="Q889" s="994"/>
      <c r="R889" s="994"/>
      <c r="S889" s="994"/>
      <c r="T889" s="1205"/>
      <c r="U889" s="1205"/>
      <c r="V889" s="1205"/>
      <c r="W889" s="1205"/>
      <c r="X889" s="1205"/>
      <c r="Y889" s="1205"/>
      <c r="Z889" s="1205"/>
      <c r="AA889" s="1205"/>
      <c r="AB889" s="1205"/>
      <c r="AC889" s="1205"/>
      <c r="AD889" s="1205"/>
      <c r="AE889" s="1205"/>
      <c r="AF889" s="1208">
        <f t="shared" si="6"/>
        <v>0</v>
      </c>
      <c r="AG889" s="1205"/>
      <c r="AH889" s="1205"/>
      <c r="AI889" s="994"/>
      <c r="AJ889" s="994"/>
      <c r="AK889" s="994"/>
      <c r="AL889" s="994"/>
      <c r="AM889" s="994"/>
    </row>
    <row r="890">
      <c r="A890" s="1205"/>
      <c r="B890" s="1205"/>
      <c r="C890" s="1205"/>
      <c r="D890" s="1205"/>
      <c r="E890" s="1205"/>
      <c r="F890" s="1205"/>
      <c r="G890" s="1205"/>
      <c r="H890" s="1205"/>
      <c r="I890" s="1205"/>
      <c r="J890" s="1205"/>
      <c r="K890" s="1205"/>
      <c r="L890" s="1205"/>
      <c r="M890" s="1208">
        <f t="shared" si="3"/>
        <v>0</v>
      </c>
      <c r="N890" s="1205"/>
      <c r="O890" s="1205"/>
      <c r="P890" s="994"/>
      <c r="Q890" s="994"/>
      <c r="R890" s="994"/>
      <c r="S890" s="994"/>
      <c r="T890" s="1205"/>
      <c r="U890" s="1205"/>
      <c r="V890" s="1205"/>
      <c r="W890" s="1205"/>
      <c r="X890" s="1205"/>
      <c r="Y890" s="1205"/>
      <c r="Z890" s="1205"/>
      <c r="AA890" s="1205"/>
      <c r="AB890" s="1205"/>
      <c r="AC890" s="1205"/>
      <c r="AD890" s="1205"/>
      <c r="AE890" s="1205"/>
      <c r="AF890" s="1208">
        <f t="shared" si="6"/>
        <v>0</v>
      </c>
      <c r="AG890" s="1205"/>
      <c r="AH890" s="1205"/>
      <c r="AI890" s="994"/>
      <c r="AJ890" s="994"/>
      <c r="AK890" s="994"/>
      <c r="AL890" s="994"/>
      <c r="AM890" s="994"/>
    </row>
    <row r="891">
      <c r="A891" s="1205"/>
      <c r="B891" s="1205"/>
      <c r="C891" s="1205"/>
      <c r="D891" s="1205"/>
      <c r="E891" s="1205"/>
      <c r="F891" s="1205"/>
      <c r="G891" s="1205"/>
      <c r="H891" s="1205"/>
      <c r="I891" s="1205"/>
      <c r="J891" s="1205"/>
      <c r="K891" s="1205"/>
      <c r="L891" s="1205"/>
      <c r="M891" s="1208">
        <f t="shared" si="3"/>
        <v>0</v>
      </c>
      <c r="N891" s="1205"/>
      <c r="O891" s="1205"/>
      <c r="P891" s="994"/>
      <c r="Q891" s="994"/>
      <c r="R891" s="994"/>
      <c r="S891" s="994"/>
      <c r="T891" s="1205"/>
      <c r="U891" s="1205"/>
      <c r="V891" s="1205"/>
      <c r="W891" s="1205"/>
      <c r="X891" s="1205"/>
      <c r="Y891" s="1205"/>
      <c r="Z891" s="1205"/>
      <c r="AA891" s="1205"/>
      <c r="AB891" s="1205"/>
      <c r="AC891" s="1205"/>
      <c r="AD891" s="1205"/>
      <c r="AE891" s="1205"/>
      <c r="AF891" s="1208">
        <f t="shared" si="6"/>
        <v>0</v>
      </c>
      <c r="AG891" s="1205"/>
      <c r="AH891" s="1205"/>
      <c r="AI891" s="994"/>
      <c r="AJ891" s="994"/>
      <c r="AK891" s="994"/>
      <c r="AL891" s="994"/>
      <c r="AM891" s="994"/>
    </row>
    <row r="892">
      <c r="A892" s="1205"/>
      <c r="B892" s="1205"/>
      <c r="C892" s="1205"/>
      <c r="D892" s="1205"/>
      <c r="E892" s="1205"/>
      <c r="F892" s="1205"/>
      <c r="G892" s="1205"/>
      <c r="H892" s="1205"/>
      <c r="I892" s="1205"/>
      <c r="J892" s="1205"/>
      <c r="K892" s="1205"/>
      <c r="L892" s="1205"/>
      <c r="M892" s="1208">
        <f t="shared" si="3"/>
        <v>0</v>
      </c>
      <c r="N892" s="1205"/>
      <c r="O892" s="1205"/>
      <c r="P892" s="994"/>
      <c r="Q892" s="994"/>
      <c r="R892" s="994"/>
      <c r="S892" s="994"/>
      <c r="T892" s="1205"/>
      <c r="U892" s="1205"/>
      <c r="V892" s="1205"/>
      <c r="W892" s="1205"/>
      <c r="X892" s="1205"/>
      <c r="Y892" s="1205"/>
      <c r="Z892" s="1205"/>
      <c r="AA892" s="1205"/>
      <c r="AB892" s="1205"/>
      <c r="AC892" s="1205"/>
      <c r="AD892" s="1205"/>
      <c r="AE892" s="1205"/>
      <c r="AF892" s="1208">
        <f t="shared" si="6"/>
        <v>0</v>
      </c>
      <c r="AG892" s="1205"/>
      <c r="AH892" s="1205"/>
      <c r="AI892" s="994"/>
      <c r="AJ892" s="994"/>
      <c r="AK892" s="994"/>
      <c r="AL892" s="994"/>
      <c r="AM892" s="994"/>
    </row>
    <row r="893">
      <c r="A893" s="1205"/>
      <c r="B893" s="1205"/>
      <c r="C893" s="1205"/>
      <c r="D893" s="1205"/>
      <c r="E893" s="1205"/>
      <c r="F893" s="1205"/>
      <c r="G893" s="1205"/>
      <c r="H893" s="1205"/>
      <c r="I893" s="1205"/>
      <c r="J893" s="1205"/>
      <c r="K893" s="1205"/>
      <c r="L893" s="1205"/>
      <c r="M893" s="1208">
        <f t="shared" si="3"/>
        <v>0</v>
      </c>
      <c r="N893" s="1205"/>
      <c r="O893" s="1205"/>
      <c r="P893" s="994"/>
      <c r="Q893" s="994"/>
      <c r="R893" s="994"/>
      <c r="S893" s="994"/>
      <c r="T893" s="1205"/>
      <c r="U893" s="1205"/>
      <c r="V893" s="1205"/>
      <c r="W893" s="1205"/>
      <c r="X893" s="1205"/>
      <c r="Y893" s="1205"/>
      <c r="Z893" s="1205"/>
      <c r="AA893" s="1205"/>
      <c r="AB893" s="1205"/>
      <c r="AC893" s="1205"/>
      <c r="AD893" s="1205"/>
      <c r="AE893" s="1205"/>
      <c r="AF893" s="1208">
        <f t="shared" si="6"/>
        <v>0</v>
      </c>
      <c r="AG893" s="1205"/>
      <c r="AH893" s="1205"/>
      <c r="AI893" s="994"/>
      <c r="AJ893" s="994"/>
      <c r="AK893" s="994"/>
      <c r="AL893" s="994"/>
      <c r="AM893" s="994"/>
    </row>
    <row r="894">
      <c r="A894" s="1205"/>
      <c r="B894" s="1205"/>
      <c r="C894" s="1205"/>
      <c r="D894" s="1205"/>
      <c r="E894" s="1205"/>
      <c r="F894" s="1205"/>
      <c r="G894" s="1205"/>
      <c r="H894" s="1205"/>
      <c r="I894" s="1205"/>
      <c r="J894" s="1205"/>
      <c r="K894" s="1205"/>
      <c r="L894" s="1205"/>
      <c r="M894" s="1208">
        <f t="shared" si="3"/>
        <v>0</v>
      </c>
      <c r="N894" s="1205"/>
      <c r="O894" s="1205"/>
      <c r="P894" s="994"/>
      <c r="Q894" s="994"/>
      <c r="R894" s="994"/>
      <c r="S894" s="994"/>
      <c r="T894" s="1205"/>
      <c r="U894" s="1205"/>
      <c r="V894" s="1205"/>
      <c r="W894" s="1205"/>
      <c r="X894" s="1205"/>
      <c r="Y894" s="1205"/>
      <c r="Z894" s="1205"/>
      <c r="AA894" s="1205"/>
      <c r="AB894" s="1205"/>
      <c r="AC894" s="1205"/>
      <c r="AD894" s="1205"/>
      <c r="AE894" s="1205"/>
      <c r="AF894" s="1208">
        <f t="shared" si="6"/>
        <v>0</v>
      </c>
      <c r="AG894" s="1205"/>
      <c r="AH894" s="1205"/>
      <c r="AI894" s="994"/>
      <c r="AJ894" s="994"/>
      <c r="AK894" s="994"/>
      <c r="AL894" s="994"/>
      <c r="AM894" s="994"/>
    </row>
    <row r="895">
      <c r="A895" s="1205"/>
      <c r="B895" s="1205"/>
      <c r="C895" s="1205"/>
      <c r="D895" s="1205"/>
      <c r="E895" s="1205"/>
      <c r="F895" s="1205"/>
      <c r="G895" s="1205"/>
      <c r="H895" s="1205"/>
      <c r="I895" s="1205"/>
      <c r="J895" s="1205"/>
      <c r="K895" s="1205"/>
      <c r="L895" s="1205"/>
      <c r="M895" s="1208">
        <f t="shared" si="3"/>
        <v>0</v>
      </c>
      <c r="N895" s="1205"/>
      <c r="O895" s="1205"/>
      <c r="P895" s="994"/>
      <c r="Q895" s="994"/>
      <c r="R895" s="994"/>
      <c r="S895" s="994"/>
      <c r="T895" s="1205"/>
      <c r="U895" s="1205"/>
      <c r="V895" s="1205"/>
      <c r="W895" s="1205"/>
      <c r="X895" s="1205"/>
      <c r="Y895" s="1205"/>
      <c r="Z895" s="1205"/>
      <c r="AA895" s="1205"/>
      <c r="AB895" s="1205"/>
      <c r="AC895" s="1205"/>
      <c r="AD895" s="1205"/>
      <c r="AE895" s="1205"/>
      <c r="AF895" s="1208">
        <f t="shared" si="6"/>
        <v>0</v>
      </c>
      <c r="AG895" s="1205"/>
      <c r="AH895" s="1205"/>
      <c r="AI895" s="994"/>
      <c r="AJ895" s="994"/>
      <c r="AK895" s="994"/>
      <c r="AL895" s="994"/>
      <c r="AM895" s="994"/>
    </row>
    <row r="896">
      <c r="A896" s="1205"/>
      <c r="B896" s="1205"/>
      <c r="C896" s="1205"/>
      <c r="D896" s="1205"/>
      <c r="E896" s="1205"/>
      <c r="F896" s="1205"/>
      <c r="G896" s="1205"/>
      <c r="H896" s="1205"/>
      <c r="I896" s="1205"/>
      <c r="J896" s="1205"/>
      <c r="K896" s="1205"/>
      <c r="L896" s="1205"/>
      <c r="M896" s="1208">
        <f t="shared" si="3"/>
        <v>0</v>
      </c>
      <c r="N896" s="1205"/>
      <c r="O896" s="1205"/>
      <c r="P896" s="994"/>
      <c r="Q896" s="994"/>
      <c r="R896" s="994"/>
      <c r="S896" s="994"/>
      <c r="T896" s="1205"/>
      <c r="U896" s="1205"/>
      <c r="V896" s="1205"/>
      <c r="W896" s="1205"/>
      <c r="X896" s="1205"/>
      <c r="Y896" s="1205"/>
      <c r="Z896" s="1205"/>
      <c r="AA896" s="1205"/>
      <c r="AB896" s="1205"/>
      <c r="AC896" s="1205"/>
      <c r="AD896" s="1205"/>
      <c r="AE896" s="1205"/>
      <c r="AF896" s="1208">
        <f t="shared" si="6"/>
        <v>0</v>
      </c>
      <c r="AG896" s="1205"/>
      <c r="AH896" s="1205"/>
      <c r="AI896" s="994"/>
      <c r="AJ896" s="994"/>
      <c r="AK896" s="994"/>
      <c r="AL896" s="994"/>
      <c r="AM896" s="994"/>
    </row>
    <row r="897">
      <c r="A897" s="1205"/>
      <c r="B897" s="1205"/>
      <c r="C897" s="1205"/>
      <c r="D897" s="1205"/>
      <c r="E897" s="1205"/>
      <c r="F897" s="1205"/>
      <c r="G897" s="1205"/>
      <c r="H897" s="1205"/>
      <c r="I897" s="1205"/>
      <c r="J897" s="1205"/>
      <c r="K897" s="1205"/>
      <c r="L897" s="1205"/>
      <c r="M897" s="1208">
        <f t="shared" si="3"/>
        <v>0</v>
      </c>
      <c r="N897" s="1205"/>
      <c r="O897" s="1205"/>
      <c r="P897" s="994"/>
      <c r="Q897" s="994"/>
      <c r="R897" s="994"/>
      <c r="S897" s="994"/>
      <c r="T897" s="1205"/>
      <c r="U897" s="1205"/>
      <c r="V897" s="1205"/>
      <c r="W897" s="1205"/>
      <c r="X897" s="1205"/>
      <c r="Y897" s="1205"/>
      <c r="Z897" s="1205"/>
      <c r="AA897" s="1205"/>
      <c r="AB897" s="1205"/>
      <c r="AC897" s="1205"/>
      <c r="AD897" s="1205"/>
      <c r="AE897" s="1205"/>
      <c r="AF897" s="1208">
        <f t="shared" si="6"/>
        <v>0</v>
      </c>
      <c r="AG897" s="1205"/>
      <c r="AH897" s="1205"/>
      <c r="AI897" s="994"/>
      <c r="AJ897" s="994"/>
      <c r="AK897" s="994"/>
      <c r="AL897" s="994"/>
      <c r="AM897" s="994"/>
    </row>
    <row r="898">
      <c r="A898" s="1205"/>
      <c r="B898" s="1205"/>
      <c r="C898" s="1205"/>
      <c r="D898" s="1205"/>
      <c r="E898" s="1205"/>
      <c r="F898" s="1205"/>
      <c r="G898" s="1205"/>
      <c r="H898" s="1205"/>
      <c r="I898" s="1205"/>
      <c r="J898" s="1205"/>
      <c r="K898" s="1205"/>
      <c r="L898" s="1205"/>
      <c r="M898" s="1208">
        <f t="shared" si="3"/>
        <v>0</v>
      </c>
      <c r="N898" s="1205"/>
      <c r="O898" s="1205"/>
      <c r="P898" s="994"/>
      <c r="Q898" s="994"/>
      <c r="R898" s="994"/>
      <c r="S898" s="994"/>
      <c r="T898" s="1205"/>
      <c r="U898" s="1205"/>
      <c r="V898" s="1205"/>
      <c r="W898" s="1205"/>
      <c r="X898" s="1205"/>
      <c r="Y898" s="1205"/>
      <c r="Z898" s="1205"/>
      <c r="AA898" s="1205"/>
      <c r="AB898" s="1205"/>
      <c r="AC898" s="1205"/>
      <c r="AD898" s="1205"/>
      <c r="AE898" s="1205"/>
      <c r="AF898" s="1208">
        <f t="shared" si="6"/>
        <v>0</v>
      </c>
      <c r="AG898" s="1205"/>
      <c r="AH898" s="1205"/>
      <c r="AI898" s="994"/>
      <c r="AJ898" s="994"/>
      <c r="AK898" s="994"/>
      <c r="AL898" s="994"/>
      <c r="AM898" s="994"/>
    </row>
    <row r="899">
      <c r="A899" s="1205"/>
      <c r="B899" s="1205"/>
      <c r="C899" s="1205"/>
      <c r="D899" s="1205"/>
      <c r="E899" s="1205"/>
      <c r="F899" s="1205"/>
      <c r="G899" s="1205"/>
      <c r="H899" s="1205"/>
      <c r="I899" s="1205"/>
      <c r="J899" s="1205"/>
      <c r="K899" s="1205"/>
      <c r="L899" s="1205"/>
      <c r="M899" s="1208">
        <f t="shared" si="3"/>
        <v>0</v>
      </c>
      <c r="N899" s="1205"/>
      <c r="O899" s="1205"/>
      <c r="P899" s="994"/>
      <c r="Q899" s="994"/>
      <c r="R899" s="994"/>
      <c r="S899" s="994"/>
      <c r="T899" s="1205"/>
      <c r="U899" s="1205"/>
      <c r="V899" s="1205"/>
      <c r="W899" s="1205"/>
      <c r="X899" s="1205"/>
      <c r="Y899" s="1205"/>
      <c r="Z899" s="1205"/>
      <c r="AA899" s="1205"/>
      <c r="AB899" s="1205"/>
      <c r="AC899" s="1205"/>
      <c r="AD899" s="1205"/>
      <c r="AE899" s="1205"/>
      <c r="AF899" s="1208">
        <f t="shared" si="6"/>
        <v>0</v>
      </c>
      <c r="AG899" s="1205"/>
      <c r="AH899" s="1205"/>
      <c r="AI899" s="994"/>
      <c r="AJ899" s="994"/>
      <c r="AK899" s="994"/>
      <c r="AL899" s="994"/>
      <c r="AM899" s="994"/>
    </row>
    <row r="900">
      <c r="A900" s="1205"/>
      <c r="B900" s="1205"/>
      <c r="C900" s="1205"/>
      <c r="D900" s="1205"/>
      <c r="E900" s="1205"/>
      <c r="F900" s="1205"/>
      <c r="G900" s="1205"/>
      <c r="H900" s="1205"/>
      <c r="I900" s="1205"/>
      <c r="J900" s="1205"/>
      <c r="K900" s="1205"/>
      <c r="L900" s="1205"/>
      <c r="M900" s="1208">
        <f t="shared" si="3"/>
        <v>0</v>
      </c>
      <c r="N900" s="1205"/>
      <c r="O900" s="1205"/>
      <c r="P900" s="994"/>
      <c r="Q900" s="994"/>
      <c r="R900" s="994"/>
      <c r="S900" s="994"/>
      <c r="T900" s="1205"/>
      <c r="U900" s="1205"/>
      <c r="V900" s="1205"/>
      <c r="W900" s="1205"/>
      <c r="X900" s="1205"/>
      <c r="Y900" s="1205"/>
      <c r="Z900" s="1205"/>
      <c r="AA900" s="1205"/>
      <c r="AB900" s="1205"/>
      <c r="AC900" s="1205"/>
      <c r="AD900" s="1205"/>
      <c r="AE900" s="1205"/>
      <c r="AF900" s="1208">
        <f t="shared" si="6"/>
        <v>0</v>
      </c>
      <c r="AG900" s="1205"/>
      <c r="AH900" s="1205"/>
      <c r="AI900" s="994"/>
      <c r="AJ900" s="994"/>
      <c r="AK900" s="994"/>
      <c r="AL900" s="994"/>
      <c r="AM900" s="994"/>
    </row>
    <row r="901">
      <c r="A901" s="1205"/>
      <c r="B901" s="1205"/>
      <c r="C901" s="1205"/>
      <c r="D901" s="1205"/>
      <c r="E901" s="1205"/>
      <c r="F901" s="1205"/>
      <c r="G901" s="1205"/>
      <c r="H901" s="1205"/>
      <c r="I901" s="1205"/>
      <c r="J901" s="1205"/>
      <c r="K901" s="1205"/>
      <c r="L901" s="1205"/>
      <c r="M901" s="1208">
        <f t="shared" si="3"/>
        <v>0</v>
      </c>
      <c r="N901" s="1205"/>
      <c r="O901" s="1205"/>
      <c r="P901" s="994"/>
      <c r="Q901" s="994"/>
      <c r="R901" s="994"/>
      <c r="S901" s="994"/>
      <c r="T901" s="1205"/>
      <c r="U901" s="1205"/>
      <c r="V901" s="1205"/>
      <c r="W901" s="1205"/>
      <c r="X901" s="1205"/>
      <c r="Y901" s="1205"/>
      <c r="Z901" s="1205"/>
      <c r="AA901" s="1205"/>
      <c r="AB901" s="1205"/>
      <c r="AC901" s="1205"/>
      <c r="AD901" s="1205"/>
      <c r="AE901" s="1205"/>
      <c r="AF901" s="1208">
        <f t="shared" si="6"/>
        <v>0</v>
      </c>
      <c r="AG901" s="1205"/>
      <c r="AH901" s="1205"/>
      <c r="AI901" s="994"/>
      <c r="AJ901" s="994"/>
      <c r="AK901" s="994"/>
      <c r="AL901" s="994"/>
      <c r="AM901" s="994"/>
    </row>
    <row r="902">
      <c r="A902" s="1205"/>
      <c r="B902" s="1205"/>
      <c r="C902" s="1205"/>
      <c r="D902" s="1205"/>
      <c r="E902" s="1205"/>
      <c r="F902" s="1205"/>
      <c r="G902" s="1205"/>
      <c r="H902" s="1205"/>
      <c r="I902" s="1205"/>
      <c r="J902" s="1205"/>
      <c r="K902" s="1205"/>
      <c r="L902" s="1205"/>
      <c r="M902" s="1208">
        <f t="shared" si="3"/>
        <v>0</v>
      </c>
      <c r="N902" s="1205"/>
      <c r="O902" s="1205"/>
      <c r="P902" s="994"/>
      <c r="Q902" s="994"/>
      <c r="R902" s="994"/>
      <c r="S902" s="994"/>
      <c r="T902" s="1205"/>
      <c r="U902" s="1205"/>
      <c r="V902" s="1205"/>
      <c r="W902" s="1205"/>
      <c r="X902" s="1205"/>
      <c r="Y902" s="1205"/>
      <c r="Z902" s="1205"/>
      <c r="AA902" s="1205"/>
      <c r="AB902" s="1205"/>
      <c r="AC902" s="1205"/>
      <c r="AD902" s="1205"/>
      <c r="AE902" s="1205"/>
      <c r="AF902" s="1208">
        <f t="shared" si="6"/>
        <v>0</v>
      </c>
      <c r="AG902" s="1205"/>
      <c r="AH902" s="1205"/>
      <c r="AI902" s="994"/>
      <c r="AJ902" s="994"/>
      <c r="AK902" s="994"/>
      <c r="AL902" s="994"/>
      <c r="AM902" s="994"/>
    </row>
    <row r="903">
      <c r="A903" s="1205"/>
      <c r="B903" s="1205"/>
      <c r="C903" s="1205"/>
      <c r="D903" s="1205"/>
      <c r="E903" s="1205"/>
      <c r="F903" s="1205"/>
      <c r="G903" s="1205"/>
      <c r="H903" s="1205"/>
      <c r="I903" s="1205"/>
      <c r="J903" s="1205"/>
      <c r="K903" s="1205"/>
      <c r="L903" s="1205"/>
      <c r="M903" s="1208">
        <f t="shared" si="3"/>
        <v>0</v>
      </c>
      <c r="N903" s="1205"/>
      <c r="O903" s="1205"/>
      <c r="P903" s="994"/>
      <c r="Q903" s="994"/>
      <c r="R903" s="994"/>
      <c r="S903" s="994"/>
      <c r="T903" s="1205"/>
      <c r="U903" s="1205"/>
      <c r="V903" s="1205"/>
      <c r="W903" s="1205"/>
      <c r="X903" s="1205"/>
      <c r="Y903" s="1205"/>
      <c r="Z903" s="1205"/>
      <c r="AA903" s="1205"/>
      <c r="AB903" s="1205"/>
      <c r="AC903" s="1205"/>
      <c r="AD903" s="1205"/>
      <c r="AE903" s="1205"/>
      <c r="AF903" s="1208">
        <f t="shared" si="6"/>
        <v>0</v>
      </c>
      <c r="AG903" s="1205"/>
      <c r="AH903" s="1205"/>
      <c r="AI903" s="994"/>
      <c r="AJ903" s="994"/>
      <c r="AK903" s="994"/>
      <c r="AL903" s="994"/>
      <c r="AM903" s="994"/>
    </row>
    <row r="904">
      <c r="A904" s="1205"/>
      <c r="B904" s="1205"/>
      <c r="C904" s="1205"/>
      <c r="D904" s="1205"/>
      <c r="E904" s="1205"/>
      <c r="F904" s="1205"/>
      <c r="G904" s="1205"/>
      <c r="H904" s="1205"/>
      <c r="I904" s="1205"/>
      <c r="J904" s="1205"/>
      <c r="K904" s="1205"/>
      <c r="L904" s="1205"/>
      <c r="M904" s="1208">
        <f t="shared" si="3"/>
        <v>0</v>
      </c>
      <c r="N904" s="1205"/>
      <c r="O904" s="1205"/>
      <c r="P904" s="994"/>
      <c r="Q904" s="994"/>
      <c r="R904" s="994"/>
      <c r="S904" s="994"/>
      <c r="T904" s="1205"/>
      <c r="U904" s="1205"/>
      <c r="V904" s="1205"/>
      <c r="W904" s="1205"/>
      <c r="X904" s="1205"/>
      <c r="Y904" s="1205"/>
      <c r="Z904" s="1205"/>
      <c r="AA904" s="1205"/>
      <c r="AB904" s="1205"/>
      <c r="AC904" s="1205"/>
      <c r="AD904" s="1205"/>
      <c r="AE904" s="1205"/>
      <c r="AF904" s="1208">
        <f t="shared" si="6"/>
        <v>0</v>
      </c>
      <c r="AG904" s="1205"/>
      <c r="AH904" s="1205"/>
      <c r="AI904" s="994"/>
      <c r="AJ904" s="994"/>
      <c r="AK904" s="994"/>
      <c r="AL904" s="994"/>
      <c r="AM904" s="994"/>
    </row>
    <row r="905">
      <c r="A905" s="1205"/>
      <c r="B905" s="1205"/>
      <c r="C905" s="1205"/>
      <c r="D905" s="1205"/>
      <c r="E905" s="1205"/>
      <c r="F905" s="1205"/>
      <c r="G905" s="1205"/>
      <c r="H905" s="1205"/>
      <c r="I905" s="1205"/>
      <c r="J905" s="1205"/>
      <c r="K905" s="1205"/>
      <c r="L905" s="1205"/>
      <c r="M905" s="1208">
        <f t="shared" si="3"/>
        <v>0</v>
      </c>
      <c r="N905" s="1205"/>
      <c r="O905" s="1205"/>
      <c r="P905" s="994"/>
      <c r="Q905" s="994"/>
      <c r="R905" s="994"/>
      <c r="S905" s="994"/>
      <c r="T905" s="1205"/>
      <c r="U905" s="1205"/>
      <c r="V905" s="1205"/>
      <c r="W905" s="1205"/>
      <c r="X905" s="1205"/>
      <c r="Y905" s="1205"/>
      <c r="Z905" s="1205"/>
      <c r="AA905" s="1205"/>
      <c r="AB905" s="1205"/>
      <c r="AC905" s="1205"/>
      <c r="AD905" s="1205"/>
      <c r="AE905" s="1205"/>
      <c r="AF905" s="1208">
        <f t="shared" si="6"/>
        <v>0</v>
      </c>
      <c r="AG905" s="1205"/>
      <c r="AH905" s="1205"/>
      <c r="AI905" s="994"/>
      <c r="AJ905" s="994"/>
      <c r="AK905" s="994"/>
      <c r="AL905" s="994"/>
      <c r="AM905" s="994"/>
    </row>
    <row r="906">
      <c r="A906" s="1205"/>
      <c r="B906" s="1205"/>
      <c r="C906" s="1205"/>
      <c r="D906" s="1205"/>
      <c r="E906" s="1205"/>
      <c r="F906" s="1205"/>
      <c r="G906" s="1205"/>
      <c r="H906" s="1205"/>
      <c r="I906" s="1205"/>
      <c r="J906" s="1205"/>
      <c r="K906" s="1205"/>
      <c r="L906" s="1205"/>
      <c r="M906" s="1208">
        <f t="shared" si="3"/>
        <v>0</v>
      </c>
      <c r="N906" s="1205"/>
      <c r="O906" s="1205"/>
      <c r="P906" s="994"/>
      <c r="Q906" s="994"/>
      <c r="R906" s="994"/>
      <c r="S906" s="994"/>
      <c r="T906" s="1205"/>
      <c r="U906" s="1205"/>
      <c r="V906" s="1205"/>
      <c r="W906" s="1205"/>
      <c r="X906" s="1205"/>
      <c r="Y906" s="1205"/>
      <c r="Z906" s="1205"/>
      <c r="AA906" s="1205"/>
      <c r="AB906" s="1205"/>
      <c r="AC906" s="1205"/>
      <c r="AD906" s="1205"/>
      <c r="AE906" s="1205"/>
      <c r="AF906" s="1208">
        <f t="shared" si="6"/>
        <v>0</v>
      </c>
      <c r="AG906" s="1205"/>
      <c r="AH906" s="1205"/>
      <c r="AI906" s="994"/>
      <c r="AJ906" s="994"/>
      <c r="AK906" s="994"/>
      <c r="AL906" s="994"/>
      <c r="AM906" s="994"/>
    </row>
    <row r="907">
      <c r="A907" s="1205"/>
      <c r="B907" s="1205"/>
      <c r="C907" s="1205"/>
      <c r="D907" s="1205"/>
      <c r="E907" s="1205"/>
      <c r="F907" s="1205"/>
      <c r="G907" s="1205"/>
      <c r="H907" s="1205"/>
      <c r="I907" s="1205"/>
      <c r="J907" s="1205"/>
      <c r="K907" s="1205"/>
      <c r="L907" s="1205"/>
      <c r="M907" s="1208">
        <f t="shared" si="3"/>
        <v>0</v>
      </c>
      <c r="N907" s="1205"/>
      <c r="O907" s="1205"/>
      <c r="P907" s="994"/>
      <c r="Q907" s="994"/>
      <c r="R907" s="994"/>
      <c r="S907" s="994"/>
      <c r="T907" s="1205"/>
      <c r="U907" s="1205"/>
      <c r="V907" s="1205"/>
      <c r="W907" s="1205"/>
      <c r="X907" s="1205"/>
      <c r="Y907" s="1205"/>
      <c r="Z907" s="1205"/>
      <c r="AA907" s="1205"/>
      <c r="AB907" s="1205"/>
      <c r="AC907" s="1205"/>
      <c r="AD907" s="1205"/>
      <c r="AE907" s="1205"/>
      <c r="AF907" s="1208">
        <f t="shared" si="6"/>
        <v>0</v>
      </c>
      <c r="AG907" s="1205"/>
      <c r="AH907" s="1205"/>
      <c r="AI907" s="994"/>
      <c r="AJ907" s="994"/>
      <c r="AK907" s="994"/>
      <c r="AL907" s="994"/>
      <c r="AM907" s="994"/>
    </row>
    <row r="908">
      <c r="A908" s="1205"/>
      <c r="B908" s="1205"/>
      <c r="C908" s="1205"/>
      <c r="D908" s="1205"/>
      <c r="E908" s="1205"/>
      <c r="F908" s="1205"/>
      <c r="G908" s="1205"/>
      <c r="H908" s="1205"/>
      <c r="I908" s="1205"/>
      <c r="J908" s="1205"/>
      <c r="K908" s="1205"/>
      <c r="L908" s="1205"/>
      <c r="M908" s="1208">
        <f t="shared" si="3"/>
        <v>0</v>
      </c>
      <c r="N908" s="1205"/>
      <c r="O908" s="1205"/>
      <c r="P908" s="994"/>
      <c r="Q908" s="994"/>
      <c r="R908" s="994"/>
      <c r="S908" s="994"/>
      <c r="T908" s="1205"/>
      <c r="U908" s="1205"/>
      <c r="V908" s="1205"/>
      <c r="W908" s="1205"/>
      <c r="X908" s="1205"/>
      <c r="Y908" s="1205"/>
      <c r="Z908" s="1205"/>
      <c r="AA908" s="1205"/>
      <c r="AB908" s="1205"/>
      <c r="AC908" s="1205"/>
      <c r="AD908" s="1205"/>
      <c r="AE908" s="1205"/>
      <c r="AF908" s="1208">
        <f t="shared" si="6"/>
        <v>0</v>
      </c>
      <c r="AG908" s="1205"/>
      <c r="AH908" s="1205"/>
      <c r="AI908" s="994"/>
      <c r="AJ908" s="994"/>
      <c r="AK908" s="994"/>
      <c r="AL908" s="994"/>
      <c r="AM908" s="994"/>
    </row>
    <row r="909">
      <c r="A909" s="1205"/>
      <c r="B909" s="1205"/>
      <c r="C909" s="1205"/>
      <c r="D909" s="1205"/>
      <c r="E909" s="1205"/>
      <c r="F909" s="1205"/>
      <c r="G909" s="1205"/>
      <c r="H909" s="1205"/>
      <c r="I909" s="1205"/>
      <c r="J909" s="1205"/>
      <c r="K909" s="1205"/>
      <c r="L909" s="1205"/>
      <c r="M909" s="1208">
        <f t="shared" si="3"/>
        <v>0</v>
      </c>
      <c r="N909" s="1205"/>
      <c r="O909" s="1205"/>
      <c r="P909" s="994"/>
      <c r="Q909" s="994"/>
      <c r="R909" s="994"/>
      <c r="S909" s="994"/>
      <c r="T909" s="1205"/>
      <c r="U909" s="1205"/>
      <c r="V909" s="1205"/>
      <c r="W909" s="1205"/>
      <c r="X909" s="1205"/>
      <c r="Y909" s="1205"/>
      <c r="Z909" s="1205"/>
      <c r="AA909" s="1205"/>
      <c r="AB909" s="1205"/>
      <c r="AC909" s="1205"/>
      <c r="AD909" s="1205"/>
      <c r="AE909" s="1205"/>
      <c r="AF909" s="1208">
        <f t="shared" si="6"/>
        <v>0</v>
      </c>
      <c r="AG909" s="1205"/>
      <c r="AH909" s="1205"/>
      <c r="AI909" s="994"/>
      <c r="AJ909" s="994"/>
      <c r="AK909" s="994"/>
      <c r="AL909" s="994"/>
      <c r="AM909" s="994"/>
    </row>
    <row r="910">
      <c r="A910" s="1205"/>
      <c r="B910" s="1205"/>
      <c r="C910" s="1205"/>
      <c r="D910" s="1205"/>
      <c r="E910" s="1205"/>
      <c r="F910" s="1205"/>
      <c r="G910" s="1205"/>
      <c r="H910" s="1205"/>
      <c r="I910" s="1205"/>
      <c r="J910" s="1205"/>
      <c r="K910" s="1205"/>
      <c r="L910" s="1205"/>
      <c r="M910" s="1208">
        <f t="shared" si="3"/>
        <v>0</v>
      </c>
      <c r="N910" s="1205"/>
      <c r="O910" s="1205"/>
      <c r="P910" s="994"/>
      <c r="Q910" s="994"/>
      <c r="R910" s="994"/>
      <c r="S910" s="994"/>
      <c r="T910" s="1205"/>
      <c r="U910" s="1205"/>
      <c r="V910" s="1205"/>
      <c r="W910" s="1205"/>
      <c r="X910" s="1205"/>
      <c r="Y910" s="1205"/>
      <c r="Z910" s="1205"/>
      <c r="AA910" s="1205"/>
      <c r="AB910" s="1205"/>
      <c r="AC910" s="1205"/>
      <c r="AD910" s="1205"/>
      <c r="AE910" s="1205"/>
      <c r="AF910" s="1208">
        <f t="shared" si="6"/>
        <v>0</v>
      </c>
      <c r="AG910" s="1205"/>
      <c r="AH910" s="1205"/>
      <c r="AI910" s="994"/>
      <c r="AJ910" s="994"/>
      <c r="AK910" s="994"/>
      <c r="AL910" s="994"/>
      <c r="AM910" s="994"/>
    </row>
    <row r="911">
      <c r="A911" s="1205"/>
      <c r="B911" s="1205"/>
      <c r="C911" s="1205"/>
      <c r="D911" s="1205"/>
      <c r="E911" s="1205"/>
      <c r="F911" s="1205"/>
      <c r="G911" s="1205"/>
      <c r="H911" s="1205"/>
      <c r="I911" s="1205"/>
      <c r="J911" s="1205"/>
      <c r="K911" s="1205"/>
      <c r="L911" s="1205"/>
      <c r="M911" s="1208">
        <f t="shared" si="3"/>
        <v>0</v>
      </c>
      <c r="N911" s="1205"/>
      <c r="O911" s="1205"/>
      <c r="P911" s="994"/>
      <c r="Q911" s="994"/>
      <c r="R911" s="994"/>
      <c r="S911" s="994"/>
      <c r="T911" s="1205"/>
      <c r="U911" s="1205"/>
      <c r="V911" s="1205"/>
      <c r="W911" s="1205"/>
      <c r="X911" s="1205"/>
      <c r="Y911" s="1205"/>
      <c r="Z911" s="1205"/>
      <c r="AA911" s="1205"/>
      <c r="AB911" s="1205"/>
      <c r="AC911" s="1205"/>
      <c r="AD911" s="1205"/>
      <c r="AE911" s="1205"/>
      <c r="AF911" s="1208">
        <f t="shared" si="6"/>
        <v>0</v>
      </c>
      <c r="AG911" s="1205"/>
      <c r="AH911" s="1205"/>
      <c r="AI911" s="994"/>
      <c r="AJ911" s="994"/>
      <c r="AK911" s="994"/>
      <c r="AL911" s="994"/>
      <c r="AM911" s="994"/>
    </row>
    <row r="912">
      <c r="A912" s="1205"/>
      <c r="B912" s="1205"/>
      <c r="C912" s="1205"/>
      <c r="D912" s="1205"/>
      <c r="E912" s="1205"/>
      <c r="F912" s="1205"/>
      <c r="G912" s="1205"/>
      <c r="H912" s="1205"/>
      <c r="I912" s="1205"/>
      <c r="J912" s="1205"/>
      <c r="K912" s="1205"/>
      <c r="L912" s="1205"/>
      <c r="M912" s="1208">
        <f t="shared" si="3"/>
        <v>0</v>
      </c>
      <c r="N912" s="1205"/>
      <c r="O912" s="1205"/>
      <c r="P912" s="994"/>
      <c r="Q912" s="994"/>
      <c r="R912" s="994"/>
      <c r="S912" s="994"/>
      <c r="T912" s="1205"/>
      <c r="U912" s="1205"/>
      <c r="V912" s="1205"/>
      <c r="W912" s="1205"/>
      <c r="X912" s="1205"/>
      <c r="Y912" s="1205"/>
      <c r="Z912" s="1205"/>
      <c r="AA912" s="1205"/>
      <c r="AB912" s="1205"/>
      <c r="AC912" s="1205"/>
      <c r="AD912" s="1205"/>
      <c r="AE912" s="1205"/>
      <c r="AF912" s="1208">
        <f t="shared" si="6"/>
        <v>0</v>
      </c>
      <c r="AG912" s="1205"/>
      <c r="AH912" s="1205"/>
      <c r="AI912" s="994"/>
      <c r="AJ912" s="994"/>
      <c r="AK912" s="994"/>
      <c r="AL912" s="994"/>
      <c r="AM912" s="994"/>
    </row>
    <row r="913">
      <c r="A913" s="1205"/>
      <c r="B913" s="1205"/>
      <c r="C913" s="1205"/>
      <c r="D913" s="1205"/>
      <c r="E913" s="1205"/>
      <c r="F913" s="1205"/>
      <c r="G913" s="1205"/>
      <c r="H913" s="1205"/>
      <c r="I913" s="1205"/>
      <c r="J913" s="1205"/>
      <c r="K913" s="1205"/>
      <c r="L913" s="1205"/>
      <c r="M913" s="1208">
        <f t="shared" si="3"/>
        <v>0</v>
      </c>
      <c r="N913" s="1205"/>
      <c r="O913" s="1205"/>
      <c r="P913" s="994"/>
      <c r="Q913" s="994"/>
      <c r="R913" s="994"/>
      <c r="S913" s="994"/>
      <c r="T913" s="1205"/>
      <c r="U913" s="1205"/>
      <c r="V913" s="1205"/>
      <c r="W913" s="1205"/>
      <c r="X913" s="1205"/>
      <c r="Y913" s="1205"/>
      <c r="Z913" s="1205"/>
      <c r="AA913" s="1205"/>
      <c r="AB913" s="1205"/>
      <c r="AC913" s="1205"/>
      <c r="AD913" s="1205"/>
      <c r="AE913" s="1205"/>
      <c r="AF913" s="1208">
        <f t="shared" si="6"/>
        <v>0</v>
      </c>
      <c r="AG913" s="1205"/>
      <c r="AH913" s="1205"/>
      <c r="AI913" s="994"/>
      <c r="AJ913" s="994"/>
      <c r="AK913" s="994"/>
      <c r="AL913" s="994"/>
      <c r="AM913" s="994"/>
    </row>
    <row r="914">
      <c r="A914" s="1205"/>
      <c r="B914" s="1205"/>
      <c r="C914" s="1205"/>
      <c r="D914" s="1205"/>
      <c r="E914" s="1205"/>
      <c r="F914" s="1205"/>
      <c r="G914" s="1205"/>
      <c r="H914" s="1205"/>
      <c r="I914" s="1205"/>
      <c r="J914" s="1205"/>
      <c r="K914" s="1205"/>
      <c r="L914" s="1205"/>
      <c r="M914" s="1208">
        <f t="shared" si="3"/>
        <v>0</v>
      </c>
      <c r="N914" s="1205"/>
      <c r="O914" s="1205"/>
      <c r="P914" s="994"/>
      <c r="Q914" s="994"/>
      <c r="R914" s="994"/>
      <c r="S914" s="994"/>
      <c r="T914" s="1205"/>
      <c r="U914" s="1205"/>
      <c r="V914" s="1205"/>
      <c r="W914" s="1205"/>
      <c r="X914" s="1205"/>
      <c r="Y914" s="1205"/>
      <c r="Z914" s="1205"/>
      <c r="AA914" s="1205"/>
      <c r="AB914" s="1205"/>
      <c r="AC914" s="1205"/>
      <c r="AD914" s="1205"/>
      <c r="AE914" s="1205"/>
      <c r="AF914" s="1208">
        <f t="shared" si="6"/>
        <v>0</v>
      </c>
      <c r="AG914" s="1205"/>
      <c r="AH914" s="1205"/>
      <c r="AI914" s="994"/>
      <c r="AJ914" s="994"/>
      <c r="AK914" s="994"/>
      <c r="AL914" s="994"/>
      <c r="AM914" s="994"/>
    </row>
    <row r="915">
      <c r="A915" s="1205"/>
      <c r="B915" s="1205"/>
      <c r="C915" s="1205"/>
      <c r="D915" s="1205"/>
      <c r="E915" s="1205"/>
      <c r="F915" s="1205"/>
      <c r="G915" s="1205"/>
      <c r="H915" s="1205"/>
      <c r="I915" s="1205"/>
      <c r="J915" s="1205"/>
      <c r="K915" s="1205"/>
      <c r="L915" s="1205"/>
      <c r="M915" s="1208">
        <f t="shared" si="3"/>
        <v>0</v>
      </c>
      <c r="N915" s="1205"/>
      <c r="O915" s="1205"/>
      <c r="P915" s="994"/>
      <c r="Q915" s="994"/>
      <c r="R915" s="994"/>
      <c r="S915" s="994"/>
      <c r="T915" s="1205"/>
      <c r="U915" s="1205"/>
      <c r="V915" s="1205"/>
      <c r="W915" s="1205"/>
      <c r="X915" s="1205"/>
      <c r="Y915" s="1205"/>
      <c r="Z915" s="1205"/>
      <c r="AA915" s="1205"/>
      <c r="AB915" s="1205"/>
      <c r="AC915" s="1205"/>
      <c r="AD915" s="1205"/>
      <c r="AE915" s="1205"/>
      <c r="AF915" s="1208">
        <f t="shared" si="6"/>
        <v>0</v>
      </c>
      <c r="AG915" s="1205"/>
      <c r="AH915" s="1205"/>
      <c r="AI915" s="994"/>
      <c r="AJ915" s="994"/>
      <c r="AK915" s="994"/>
      <c r="AL915" s="994"/>
      <c r="AM915" s="994"/>
    </row>
    <row r="916">
      <c r="A916" s="1205"/>
      <c r="B916" s="1205"/>
      <c r="C916" s="1205"/>
      <c r="D916" s="1205"/>
      <c r="E916" s="1205"/>
      <c r="F916" s="1205"/>
      <c r="G916" s="1205"/>
      <c r="H916" s="1205"/>
      <c r="I916" s="1205"/>
      <c r="J916" s="1205"/>
      <c r="K916" s="1205"/>
      <c r="L916" s="1205"/>
      <c r="M916" s="1208">
        <f t="shared" si="3"/>
        <v>0</v>
      </c>
      <c r="N916" s="1205"/>
      <c r="O916" s="1205"/>
      <c r="P916" s="994"/>
      <c r="Q916" s="994"/>
      <c r="R916" s="994"/>
      <c r="S916" s="994"/>
      <c r="T916" s="1205"/>
      <c r="U916" s="1205"/>
      <c r="V916" s="1205"/>
      <c r="W916" s="1205"/>
      <c r="X916" s="1205"/>
      <c r="Y916" s="1205"/>
      <c r="Z916" s="1205"/>
      <c r="AA916" s="1205"/>
      <c r="AB916" s="1205"/>
      <c r="AC916" s="1205"/>
      <c r="AD916" s="1205"/>
      <c r="AE916" s="1205"/>
      <c r="AF916" s="1208">
        <f t="shared" si="6"/>
        <v>0</v>
      </c>
      <c r="AG916" s="1205"/>
      <c r="AH916" s="1205"/>
      <c r="AI916" s="994"/>
      <c r="AJ916" s="994"/>
      <c r="AK916" s="994"/>
      <c r="AL916" s="994"/>
      <c r="AM916" s="994"/>
    </row>
    <row r="917">
      <c r="A917" s="1205"/>
      <c r="B917" s="1205"/>
      <c r="C917" s="1205"/>
      <c r="D917" s="1205"/>
      <c r="E917" s="1205"/>
      <c r="F917" s="1205"/>
      <c r="G917" s="1205"/>
      <c r="H917" s="1205"/>
      <c r="I917" s="1205"/>
      <c r="J917" s="1205"/>
      <c r="K917" s="1205"/>
      <c r="L917" s="1205"/>
      <c r="M917" s="1208">
        <f t="shared" si="3"/>
        <v>0</v>
      </c>
      <c r="N917" s="1205"/>
      <c r="O917" s="1205"/>
      <c r="P917" s="994"/>
      <c r="Q917" s="994"/>
      <c r="R917" s="994"/>
      <c r="S917" s="994"/>
      <c r="T917" s="1205"/>
      <c r="U917" s="1205"/>
      <c r="V917" s="1205"/>
      <c r="W917" s="1205"/>
      <c r="X917" s="1205"/>
      <c r="Y917" s="1205"/>
      <c r="Z917" s="1205"/>
      <c r="AA917" s="1205"/>
      <c r="AB917" s="1205"/>
      <c r="AC917" s="1205"/>
      <c r="AD917" s="1205"/>
      <c r="AE917" s="1205"/>
      <c r="AF917" s="1208">
        <f t="shared" si="6"/>
        <v>0</v>
      </c>
      <c r="AG917" s="1205"/>
      <c r="AH917" s="1205"/>
      <c r="AI917" s="994"/>
      <c r="AJ917" s="994"/>
      <c r="AK917" s="994"/>
      <c r="AL917" s="994"/>
      <c r="AM917" s="994"/>
    </row>
    <row r="918">
      <c r="A918" s="1205"/>
      <c r="B918" s="1205"/>
      <c r="C918" s="1205"/>
      <c r="D918" s="1205"/>
      <c r="E918" s="1205"/>
      <c r="F918" s="1205"/>
      <c r="G918" s="1205"/>
      <c r="H918" s="1205"/>
      <c r="I918" s="1205"/>
      <c r="J918" s="1205"/>
      <c r="K918" s="1205"/>
      <c r="L918" s="1205"/>
      <c r="M918" s="1208">
        <f t="shared" si="3"/>
        <v>0</v>
      </c>
      <c r="N918" s="1205"/>
      <c r="O918" s="1205"/>
      <c r="P918" s="994"/>
      <c r="Q918" s="994"/>
      <c r="R918" s="994"/>
      <c r="S918" s="994"/>
      <c r="T918" s="1205"/>
      <c r="U918" s="1205"/>
      <c r="V918" s="1205"/>
      <c r="W918" s="1205"/>
      <c r="X918" s="1205"/>
      <c r="Y918" s="1205"/>
      <c r="Z918" s="1205"/>
      <c r="AA918" s="1205"/>
      <c r="AB918" s="1205"/>
      <c r="AC918" s="1205"/>
      <c r="AD918" s="1205"/>
      <c r="AE918" s="1205"/>
      <c r="AF918" s="1208">
        <f t="shared" si="6"/>
        <v>0</v>
      </c>
      <c r="AG918" s="1205"/>
      <c r="AH918" s="1205"/>
      <c r="AI918" s="994"/>
      <c r="AJ918" s="994"/>
      <c r="AK918" s="994"/>
      <c r="AL918" s="994"/>
      <c r="AM918" s="994"/>
    </row>
    <row r="919">
      <c r="A919" s="1205"/>
      <c r="B919" s="1205"/>
      <c r="C919" s="1205"/>
      <c r="D919" s="1205"/>
      <c r="E919" s="1205"/>
      <c r="F919" s="1205"/>
      <c r="G919" s="1205"/>
      <c r="H919" s="1205"/>
      <c r="I919" s="1205"/>
      <c r="J919" s="1205"/>
      <c r="K919" s="1205"/>
      <c r="L919" s="1205"/>
      <c r="M919" s="1208">
        <f t="shared" si="3"/>
        <v>0</v>
      </c>
      <c r="N919" s="1205"/>
      <c r="O919" s="1205"/>
      <c r="P919" s="994"/>
      <c r="Q919" s="994"/>
      <c r="R919" s="994"/>
      <c r="S919" s="994"/>
      <c r="T919" s="1205"/>
      <c r="U919" s="1205"/>
      <c r="V919" s="1205"/>
      <c r="W919" s="1205"/>
      <c r="X919" s="1205"/>
      <c r="Y919" s="1205"/>
      <c r="Z919" s="1205"/>
      <c r="AA919" s="1205"/>
      <c r="AB919" s="1205"/>
      <c r="AC919" s="1205"/>
      <c r="AD919" s="1205"/>
      <c r="AE919" s="1205"/>
      <c r="AF919" s="1208">
        <f t="shared" si="6"/>
        <v>0</v>
      </c>
      <c r="AG919" s="1205"/>
      <c r="AH919" s="1205"/>
      <c r="AI919" s="994"/>
      <c r="AJ919" s="994"/>
      <c r="AK919" s="994"/>
      <c r="AL919" s="994"/>
      <c r="AM919" s="994"/>
    </row>
    <row r="920">
      <c r="A920" s="1205"/>
      <c r="B920" s="1205"/>
      <c r="C920" s="1205"/>
      <c r="D920" s="1205"/>
      <c r="E920" s="1205"/>
      <c r="F920" s="1205"/>
      <c r="G920" s="1205"/>
      <c r="H920" s="1205"/>
      <c r="I920" s="1205"/>
      <c r="J920" s="1205"/>
      <c r="K920" s="1205"/>
      <c r="L920" s="1205"/>
      <c r="M920" s="1208">
        <f t="shared" si="3"/>
        <v>0</v>
      </c>
      <c r="N920" s="1205"/>
      <c r="O920" s="1205"/>
      <c r="P920" s="994"/>
      <c r="Q920" s="994"/>
      <c r="R920" s="994"/>
      <c r="S920" s="994"/>
      <c r="T920" s="1205"/>
      <c r="U920" s="1205"/>
      <c r="V920" s="1205"/>
      <c r="W920" s="1205"/>
      <c r="X920" s="1205"/>
      <c r="Y920" s="1205"/>
      <c r="Z920" s="1205"/>
      <c r="AA920" s="1205"/>
      <c r="AB920" s="1205"/>
      <c r="AC920" s="1205"/>
      <c r="AD920" s="1205"/>
      <c r="AE920" s="1205"/>
      <c r="AF920" s="1208">
        <f t="shared" si="6"/>
        <v>0</v>
      </c>
      <c r="AG920" s="1205"/>
      <c r="AH920" s="1205"/>
      <c r="AI920" s="994"/>
      <c r="AJ920" s="994"/>
      <c r="AK920" s="994"/>
      <c r="AL920" s="994"/>
      <c r="AM920" s="994"/>
    </row>
    <row r="921">
      <c r="A921" s="1205"/>
      <c r="B921" s="1205"/>
      <c r="C921" s="1205"/>
      <c r="D921" s="1205"/>
      <c r="E921" s="1205"/>
      <c r="F921" s="1205"/>
      <c r="G921" s="1205"/>
      <c r="H921" s="1205"/>
      <c r="I921" s="1205"/>
      <c r="J921" s="1205"/>
      <c r="K921" s="1205"/>
      <c r="L921" s="1205"/>
      <c r="M921" s="1208">
        <f t="shared" si="3"/>
        <v>0</v>
      </c>
      <c r="N921" s="1205"/>
      <c r="O921" s="1205"/>
      <c r="P921" s="994"/>
      <c r="Q921" s="994"/>
      <c r="R921" s="994"/>
      <c r="S921" s="994"/>
      <c r="T921" s="1205"/>
      <c r="U921" s="1205"/>
      <c r="V921" s="1205"/>
      <c r="W921" s="1205"/>
      <c r="X921" s="1205"/>
      <c r="Y921" s="1205"/>
      <c r="Z921" s="1205"/>
      <c r="AA921" s="1205"/>
      <c r="AB921" s="1205"/>
      <c r="AC921" s="1205"/>
      <c r="AD921" s="1205"/>
      <c r="AE921" s="1205"/>
      <c r="AF921" s="1208">
        <f t="shared" si="6"/>
        <v>0</v>
      </c>
      <c r="AG921" s="1205"/>
      <c r="AH921" s="1205"/>
      <c r="AI921" s="994"/>
      <c r="AJ921" s="994"/>
      <c r="AK921" s="994"/>
      <c r="AL921" s="994"/>
      <c r="AM921" s="994"/>
    </row>
    <row r="922">
      <c r="A922" s="1205"/>
      <c r="B922" s="1205"/>
      <c r="C922" s="1205"/>
      <c r="D922" s="1205"/>
      <c r="E922" s="1205"/>
      <c r="F922" s="1205"/>
      <c r="G922" s="1205"/>
      <c r="H922" s="1205"/>
      <c r="I922" s="1205"/>
      <c r="J922" s="1205"/>
      <c r="K922" s="1205"/>
      <c r="L922" s="1205"/>
      <c r="M922" s="1208">
        <f t="shared" si="3"/>
        <v>0</v>
      </c>
      <c r="N922" s="1205"/>
      <c r="O922" s="1205"/>
      <c r="P922" s="994"/>
      <c r="Q922" s="994"/>
      <c r="R922" s="994"/>
      <c r="S922" s="994"/>
      <c r="T922" s="1205"/>
      <c r="U922" s="1205"/>
      <c r="V922" s="1205"/>
      <c r="W922" s="1205"/>
      <c r="X922" s="1205"/>
      <c r="Y922" s="1205"/>
      <c r="Z922" s="1205"/>
      <c r="AA922" s="1205"/>
      <c r="AB922" s="1205"/>
      <c r="AC922" s="1205"/>
      <c r="AD922" s="1205"/>
      <c r="AE922" s="1205"/>
      <c r="AF922" s="1208">
        <f t="shared" si="6"/>
        <v>0</v>
      </c>
      <c r="AG922" s="1205"/>
      <c r="AH922" s="1205"/>
      <c r="AI922" s="994"/>
      <c r="AJ922" s="994"/>
      <c r="AK922" s="994"/>
      <c r="AL922" s="994"/>
      <c r="AM922" s="994"/>
    </row>
    <row r="923">
      <c r="A923" s="1205"/>
      <c r="B923" s="1205"/>
      <c r="C923" s="1205"/>
      <c r="D923" s="1205"/>
      <c r="E923" s="1205"/>
      <c r="F923" s="1205"/>
      <c r="G923" s="1205"/>
      <c r="H923" s="1205"/>
      <c r="I923" s="1205"/>
      <c r="J923" s="1205"/>
      <c r="K923" s="1205"/>
      <c r="L923" s="1205"/>
      <c r="M923" s="1208">
        <f t="shared" si="3"/>
        <v>0</v>
      </c>
      <c r="N923" s="1205"/>
      <c r="O923" s="1205"/>
      <c r="P923" s="994"/>
      <c r="Q923" s="994"/>
      <c r="R923" s="994"/>
      <c r="S923" s="994"/>
      <c r="T923" s="1205"/>
      <c r="U923" s="1205"/>
      <c r="V923" s="1205"/>
      <c r="W923" s="1205"/>
      <c r="X923" s="1205"/>
      <c r="Y923" s="1205"/>
      <c r="Z923" s="1205"/>
      <c r="AA923" s="1205"/>
      <c r="AB923" s="1205"/>
      <c r="AC923" s="1205"/>
      <c r="AD923" s="1205"/>
      <c r="AE923" s="1205"/>
      <c r="AF923" s="1208">
        <f t="shared" si="6"/>
        <v>0</v>
      </c>
      <c r="AG923" s="1205"/>
      <c r="AH923" s="1205"/>
      <c r="AI923" s="994"/>
      <c r="AJ923" s="994"/>
      <c r="AK923" s="994"/>
      <c r="AL923" s="994"/>
      <c r="AM923" s="994"/>
    </row>
    <row r="924">
      <c r="A924" s="1205"/>
      <c r="B924" s="1205"/>
      <c r="C924" s="1205"/>
      <c r="D924" s="1205"/>
      <c r="E924" s="1205"/>
      <c r="F924" s="1205"/>
      <c r="G924" s="1205"/>
      <c r="H924" s="1205"/>
      <c r="I924" s="1205"/>
      <c r="J924" s="1205"/>
      <c r="K924" s="1205"/>
      <c r="L924" s="1205"/>
      <c r="M924" s="1208">
        <f t="shared" si="3"/>
        <v>0</v>
      </c>
      <c r="N924" s="1205"/>
      <c r="O924" s="1205"/>
      <c r="P924" s="994"/>
      <c r="Q924" s="994"/>
      <c r="R924" s="994"/>
      <c r="S924" s="994"/>
      <c r="T924" s="1205"/>
      <c r="U924" s="1205"/>
      <c r="V924" s="1205"/>
      <c r="W924" s="1205"/>
      <c r="X924" s="1205"/>
      <c r="Y924" s="1205"/>
      <c r="Z924" s="1205"/>
      <c r="AA924" s="1205"/>
      <c r="AB924" s="1205"/>
      <c r="AC924" s="1205"/>
      <c r="AD924" s="1205"/>
      <c r="AE924" s="1205"/>
      <c r="AF924" s="1208">
        <f t="shared" si="6"/>
        <v>0</v>
      </c>
      <c r="AG924" s="1205"/>
      <c r="AH924" s="1205"/>
      <c r="AI924" s="994"/>
      <c r="AJ924" s="994"/>
      <c r="AK924" s="994"/>
      <c r="AL924" s="994"/>
      <c r="AM924" s="994"/>
    </row>
    <row r="925">
      <c r="A925" s="1205"/>
      <c r="B925" s="1205"/>
      <c r="C925" s="1205"/>
      <c r="D925" s="1205"/>
      <c r="E925" s="1205"/>
      <c r="F925" s="1205"/>
      <c r="G925" s="1205"/>
      <c r="H925" s="1205"/>
      <c r="I925" s="1205"/>
      <c r="J925" s="1205"/>
      <c r="K925" s="1205"/>
      <c r="L925" s="1205"/>
      <c r="M925" s="1208">
        <f t="shared" si="3"/>
        <v>0</v>
      </c>
      <c r="N925" s="1205"/>
      <c r="O925" s="1205"/>
      <c r="P925" s="994"/>
      <c r="Q925" s="994"/>
      <c r="R925" s="994"/>
      <c r="S925" s="994"/>
      <c r="T925" s="1205"/>
      <c r="U925" s="1205"/>
      <c r="V925" s="1205"/>
      <c r="W925" s="1205"/>
      <c r="X925" s="1205"/>
      <c r="Y925" s="1205"/>
      <c r="Z925" s="1205"/>
      <c r="AA925" s="1205"/>
      <c r="AB925" s="1205"/>
      <c r="AC925" s="1205"/>
      <c r="AD925" s="1205"/>
      <c r="AE925" s="1205"/>
      <c r="AF925" s="1208">
        <f t="shared" si="6"/>
        <v>0</v>
      </c>
      <c r="AG925" s="1205"/>
      <c r="AH925" s="1205"/>
      <c r="AI925" s="994"/>
      <c r="AJ925" s="994"/>
      <c r="AK925" s="994"/>
      <c r="AL925" s="994"/>
      <c r="AM925" s="994"/>
    </row>
    <row r="926">
      <c r="A926" s="1205"/>
      <c r="B926" s="1205"/>
      <c r="C926" s="1205"/>
      <c r="D926" s="1205"/>
      <c r="E926" s="1205"/>
      <c r="F926" s="1205"/>
      <c r="G926" s="1205"/>
      <c r="H926" s="1205"/>
      <c r="I926" s="1205"/>
      <c r="J926" s="1205"/>
      <c r="K926" s="1205"/>
      <c r="L926" s="1205"/>
      <c r="M926" s="1208">
        <f t="shared" si="3"/>
        <v>0</v>
      </c>
      <c r="N926" s="1205"/>
      <c r="O926" s="1205"/>
      <c r="P926" s="994"/>
      <c r="Q926" s="994"/>
      <c r="R926" s="994"/>
      <c r="S926" s="994"/>
      <c r="T926" s="1205"/>
      <c r="U926" s="1205"/>
      <c r="V926" s="1205"/>
      <c r="W926" s="1205"/>
      <c r="X926" s="1205"/>
      <c r="Y926" s="1205"/>
      <c r="Z926" s="1205"/>
      <c r="AA926" s="1205"/>
      <c r="AB926" s="1205"/>
      <c r="AC926" s="1205"/>
      <c r="AD926" s="1205"/>
      <c r="AE926" s="1205"/>
      <c r="AF926" s="1208">
        <f t="shared" si="6"/>
        <v>0</v>
      </c>
      <c r="AG926" s="1205"/>
      <c r="AH926" s="1205"/>
      <c r="AI926" s="994"/>
      <c r="AJ926" s="994"/>
      <c r="AK926" s="994"/>
      <c r="AL926" s="994"/>
      <c r="AM926" s="994"/>
    </row>
    <row r="927">
      <c r="A927" s="1205"/>
      <c r="B927" s="1205"/>
      <c r="C927" s="1205"/>
      <c r="D927" s="1205"/>
      <c r="E927" s="1205"/>
      <c r="F927" s="1205"/>
      <c r="G927" s="1205"/>
      <c r="H927" s="1205"/>
      <c r="I927" s="1205"/>
      <c r="J927" s="1205"/>
      <c r="K927" s="1205"/>
      <c r="L927" s="1205"/>
      <c r="M927" s="1208">
        <f t="shared" si="3"/>
        <v>0</v>
      </c>
      <c r="N927" s="1205"/>
      <c r="O927" s="1205"/>
      <c r="P927" s="994"/>
      <c r="Q927" s="994"/>
      <c r="R927" s="994"/>
      <c r="S927" s="994"/>
      <c r="T927" s="1205"/>
      <c r="U927" s="1205"/>
      <c r="V927" s="1205"/>
      <c r="W927" s="1205"/>
      <c r="X927" s="1205"/>
      <c r="Y927" s="1205"/>
      <c r="Z927" s="1205"/>
      <c r="AA927" s="1205"/>
      <c r="AB927" s="1205"/>
      <c r="AC927" s="1205"/>
      <c r="AD927" s="1205"/>
      <c r="AE927" s="1205"/>
      <c r="AF927" s="1208">
        <f t="shared" si="6"/>
        <v>0</v>
      </c>
      <c r="AG927" s="1205"/>
      <c r="AH927" s="1205"/>
      <c r="AI927" s="994"/>
      <c r="AJ927" s="994"/>
      <c r="AK927" s="994"/>
      <c r="AL927" s="994"/>
      <c r="AM927" s="994"/>
    </row>
    <row r="928">
      <c r="A928" s="1205"/>
      <c r="B928" s="1205"/>
      <c r="C928" s="1205"/>
      <c r="D928" s="1205"/>
      <c r="E928" s="1205"/>
      <c r="F928" s="1205"/>
      <c r="G928" s="1205"/>
      <c r="H928" s="1205"/>
      <c r="I928" s="1205"/>
      <c r="J928" s="1205"/>
      <c r="K928" s="1205"/>
      <c r="L928" s="1205"/>
      <c r="M928" s="1208">
        <f t="shared" si="3"/>
        <v>0</v>
      </c>
      <c r="N928" s="1205"/>
      <c r="O928" s="1205"/>
      <c r="P928" s="994"/>
      <c r="Q928" s="994"/>
      <c r="R928" s="994"/>
      <c r="S928" s="994"/>
      <c r="T928" s="1205"/>
      <c r="U928" s="1205"/>
      <c r="V928" s="1205"/>
      <c r="W928" s="1205"/>
      <c r="X928" s="1205"/>
      <c r="Y928" s="1205"/>
      <c r="Z928" s="1205"/>
      <c r="AA928" s="1205"/>
      <c r="AB928" s="1205"/>
      <c r="AC928" s="1205"/>
      <c r="AD928" s="1205"/>
      <c r="AE928" s="1205"/>
      <c r="AF928" s="1208">
        <f t="shared" si="6"/>
        <v>0</v>
      </c>
      <c r="AG928" s="1205"/>
      <c r="AH928" s="1205"/>
      <c r="AI928" s="994"/>
      <c r="AJ928" s="994"/>
      <c r="AK928" s="994"/>
      <c r="AL928" s="994"/>
      <c r="AM928" s="994"/>
    </row>
    <row r="929">
      <c r="A929" s="1205"/>
      <c r="B929" s="1205"/>
      <c r="C929" s="1205"/>
      <c r="D929" s="1205"/>
      <c r="E929" s="1205"/>
      <c r="F929" s="1205"/>
      <c r="G929" s="1205"/>
      <c r="H929" s="1205"/>
      <c r="I929" s="1205"/>
      <c r="J929" s="1205"/>
      <c r="K929" s="1205"/>
      <c r="L929" s="1205"/>
      <c r="M929" s="1208">
        <f t="shared" si="3"/>
        <v>0</v>
      </c>
      <c r="N929" s="1205"/>
      <c r="O929" s="1205"/>
      <c r="P929" s="994"/>
      <c r="Q929" s="994"/>
      <c r="R929" s="994"/>
      <c r="S929" s="994"/>
      <c r="T929" s="1205"/>
      <c r="U929" s="1205"/>
      <c r="V929" s="1205"/>
      <c r="W929" s="1205"/>
      <c r="X929" s="1205"/>
      <c r="Y929" s="1205"/>
      <c r="Z929" s="1205"/>
      <c r="AA929" s="1205"/>
      <c r="AB929" s="1205"/>
      <c r="AC929" s="1205"/>
      <c r="AD929" s="1205"/>
      <c r="AE929" s="1205"/>
      <c r="AF929" s="1208">
        <f t="shared" si="6"/>
        <v>0</v>
      </c>
      <c r="AG929" s="1205"/>
      <c r="AH929" s="1205"/>
      <c r="AI929" s="994"/>
      <c r="AJ929" s="994"/>
      <c r="AK929" s="994"/>
      <c r="AL929" s="994"/>
      <c r="AM929" s="994"/>
    </row>
    <row r="930">
      <c r="A930" s="1205"/>
      <c r="B930" s="1205"/>
      <c r="C930" s="1205"/>
      <c r="D930" s="1205"/>
      <c r="E930" s="1205"/>
      <c r="F930" s="1205"/>
      <c r="G930" s="1205"/>
      <c r="H930" s="1205"/>
      <c r="I930" s="1205"/>
      <c r="J930" s="1205"/>
      <c r="K930" s="1205"/>
      <c r="L930" s="1205"/>
      <c r="M930" s="1208">
        <f t="shared" si="3"/>
        <v>0</v>
      </c>
      <c r="N930" s="1205"/>
      <c r="O930" s="1205"/>
      <c r="P930" s="994"/>
      <c r="Q930" s="994"/>
      <c r="R930" s="994"/>
      <c r="S930" s="994"/>
      <c r="T930" s="1205"/>
      <c r="U930" s="1205"/>
      <c r="V930" s="1205"/>
      <c r="W930" s="1205"/>
      <c r="X930" s="1205"/>
      <c r="Y930" s="1205"/>
      <c r="Z930" s="1205"/>
      <c r="AA930" s="1205"/>
      <c r="AB930" s="1205"/>
      <c r="AC930" s="1205"/>
      <c r="AD930" s="1205"/>
      <c r="AE930" s="1205"/>
      <c r="AF930" s="1208">
        <f t="shared" si="6"/>
        <v>0</v>
      </c>
      <c r="AG930" s="1205"/>
      <c r="AH930" s="1205"/>
      <c r="AI930" s="994"/>
      <c r="AJ930" s="994"/>
      <c r="AK930" s="994"/>
      <c r="AL930" s="994"/>
      <c r="AM930" s="994"/>
    </row>
    <row r="931">
      <c r="A931" s="1205"/>
      <c r="B931" s="1205"/>
      <c r="C931" s="1205"/>
      <c r="D931" s="1205"/>
      <c r="E931" s="1205"/>
      <c r="F931" s="1205"/>
      <c r="G931" s="1205"/>
      <c r="H931" s="1205"/>
      <c r="I931" s="1205"/>
      <c r="J931" s="1205"/>
      <c r="K931" s="1205"/>
      <c r="L931" s="1205"/>
      <c r="M931" s="1208">
        <f t="shared" si="3"/>
        <v>0</v>
      </c>
      <c r="N931" s="1205"/>
      <c r="O931" s="1205"/>
      <c r="P931" s="994"/>
      <c r="Q931" s="994"/>
      <c r="R931" s="994"/>
      <c r="S931" s="994"/>
      <c r="T931" s="1205"/>
      <c r="U931" s="1205"/>
      <c r="V931" s="1205"/>
      <c r="W931" s="1205"/>
      <c r="X931" s="1205"/>
      <c r="Y931" s="1205"/>
      <c r="Z931" s="1205"/>
      <c r="AA931" s="1205"/>
      <c r="AB931" s="1205"/>
      <c r="AC931" s="1205"/>
      <c r="AD931" s="1205"/>
      <c r="AE931" s="1205"/>
      <c r="AF931" s="1208">
        <f t="shared" si="6"/>
        <v>0</v>
      </c>
      <c r="AG931" s="1205"/>
      <c r="AH931" s="1205"/>
      <c r="AI931" s="994"/>
      <c r="AJ931" s="994"/>
      <c r="AK931" s="994"/>
      <c r="AL931" s="994"/>
      <c r="AM931" s="994"/>
    </row>
    <row r="932">
      <c r="A932" s="1205"/>
      <c r="B932" s="1205"/>
      <c r="C932" s="1205"/>
      <c r="D932" s="1205"/>
      <c r="E932" s="1205"/>
      <c r="F932" s="1205"/>
      <c r="G932" s="1205"/>
      <c r="H932" s="1205"/>
      <c r="I932" s="1205"/>
      <c r="J932" s="1205"/>
      <c r="K932" s="1205"/>
      <c r="L932" s="1205"/>
      <c r="M932" s="1208">
        <f t="shared" si="3"/>
        <v>0</v>
      </c>
      <c r="N932" s="1205"/>
      <c r="O932" s="1205"/>
      <c r="P932" s="994"/>
      <c r="Q932" s="994"/>
      <c r="R932" s="994"/>
      <c r="S932" s="994"/>
      <c r="T932" s="1205"/>
      <c r="U932" s="1205"/>
      <c r="V932" s="1205"/>
      <c r="W932" s="1205"/>
      <c r="X932" s="1205"/>
      <c r="Y932" s="1205"/>
      <c r="Z932" s="1205"/>
      <c r="AA932" s="1205"/>
      <c r="AB932" s="1205"/>
      <c r="AC932" s="1205"/>
      <c r="AD932" s="1205"/>
      <c r="AE932" s="1205"/>
      <c r="AF932" s="1208">
        <f t="shared" si="6"/>
        <v>0</v>
      </c>
      <c r="AG932" s="1205"/>
      <c r="AH932" s="1205"/>
      <c r="AI932" s="994"/>
      <c r="AJ932" s="994"/>
      <c r="AK932" s="994"/>
      <c r="AL932" s="994"/>
      <c r="AM932" s="994"/>
    </row>
    <row r="933">
      <c r="A933" s="1205"/>
      <c r="B933" s="1205"/>
      <c r="C933" s="1205"/>
      <c r="D933" s="1205"/>
      <c r="E933" s="1205"/>
      <c r="F933" s="1205"/>
      <c r="G933" s="1205"/>
      <c r="H933" s="1205"/>
      <c r="I933" s="1205"/>
      <c r="J933" s="1205"/>
      <c r="K933" s="1205"/>
      <c r="L933" s="1205"/>
      <c r="M933" s="1208">
        <f t="shared" si="3"/>
        <v>0</v>
      </c>
      <c r="N933" s="1205"/>
      <c r="O933" s="1205"/>
      <c r="P933" s="994"/>
      <c r="Q933" s="994"/>
      <c r="R933" s="994"/>
      <c r="S933" s="994"/>
      <c r="T933" s="1205"/>
      <c r="U933" s="1205"/>
      <c r="V933" s="1205"/>
      <c r="W933" s="1205"/>
      <c r="X933" s="1205"/>
      <c r="Y933" s="1205"/>
      <c r="Z933" s="1205"/>
      <c r="AA933" s="1205"/>
      <c r="AB933" s="1205"/>
      <c r="AC933" s="1205"/>
      <c r="AD933" s="1205"/>
      <c r="AE933" s="1205"/>
      <c r="AF933" s="1208">
        <f t="shared" si="6"/>
        <v>0</v>
      </c>
      <c r="AG933" s="1205"/>
      <c r="AH933" s="1205"/>
      <c r="AI933" s="994"/>
      <c r="AJ933" s="994"/>
      <c r="AK933" s="994"/>
      <c r="AL933" s="994"/>
      <c r="AM933" s="994"/>
    </row>
    <row r="934">
      <c r="A934" s="1205"/>
      <c r="B934" s="1205"/>
      <c r="C934" s="1205"/>
      <c r="D934" s="1205"/>
      <c r="E934" s="1205"/>
      <c r="F934" s="1205"/>
      <c r="G934" s="1205"/>
      <c r="H934" s="1205"/>
      <c r="I934" s="1205"/>
      <c r="J934" s="1205"/>
      <c r="K934" s="1205"/>
      <c r="L934" s="1205"/>
      <c r="M934" s="1208">
        <f t="shared" si="3"/>
        <v>0</v>
      </c>
      <c r="N934" s="1205"/>
      <c r="O934" s="1205"/>
      <c r="P934" s="994"/>
      <c r="Q934" s="994"/>
      <c r="R934" s="994"/>
      <c r="S934" s="994"/>
      <c r="T934" s="1205"/>
      <c r="U934" s="1205"/>
      <c r="V934" s="1205"/>
      <c r="W934" s="1205"/>
      <c r="X934" s="1205"/>
      <c r="Y934" s="1205"/>
      <c r="Z934" s="1205"/>
      <c r="AA934" s="1205"/>
      <c r="AB934" s="1205"/>
      <c r="AC934" s="1205"/>
      <c r="AD934" s="1205"/>
      <c r="AE934" s="1205"/>
      <c r="AF934" s="1208">
        <f t="shared" si="6"/>
        <v>0</v>
      </c>
      <c r="AG934" s="1205"/>
      <c r="AH934" s="1205"/>
      <c r="AI934" s="994"/>
      <c r="AJ934" s="994"/>
      <c r="AK934" s="994"/>
      <c r="AL934" s="994"/>
      <c r="AM934" s="994"/>
    </row>
    <row r="935">
      <c r="A935" s="1205"/>
      <c r="B935" s="1205"/>
      <c r="C935" s="1205"/>
      <c r="D935" s="1205"/>
      <c r="E935" s="1205"/>
      <c r="F935" s="1205"/>
      <c r="G935" s="1205"/>
      <c r="H935" s="1205"/>
      <c r="I935" s="1205"/>
      <c r="J935" s="1205"/>
      <c r="K935" s="1205"/>
      <c r="L935" s="1205"/>
      <c r="M935" s="1208">
        <f t="shared" si="3"/>
        <v>0</v>
      </c>
      <c r="N935" s="1205"/>
      <c r="O935" s="1205"/>
      <c r="P935" s="994"/>
      <c r="Q935" s="994"/>
      <c r="R935" s="994"/>
      <c r="S935" s="994"/>
      <c r="T935" s="1205"/>
      <c r="U935" s="1205"/>
      <c r="V935" s="1205"/>
      <c r="W935" s="1205"/>
      <c r="X935" s="1205"/>
      <c r="Y935" s="1205"/>
      <c r="Z935" s="1205"/>
      <c r="AA935" s="1205"/>
      <c r="AB935" s="1205"/>
      <c r="AC935" s="1205"/>
      <c r="AD935" s="1205"/>
      <c r="AE935" s="1205"/>
      <c r="AF935" s="1208">
        <f t="shared" si="6"/>
        <v>0</v>
      </c>
      <c r="AG935" s="1205"/>
      <c r="AH935" s="1205"/>
      <c r="AI935" s="994"/>
      <c r="AJ935" s="994"/>
      <c r="AK935" s="994"/>
      <c r="AL935" s="994"/>
      <c r="AM935" s="994"/>
    </row>
    <row r="936">
      <c r="A936" s="1205"/>
      <c r="B936" s="1205"/>
      <c r="C936" s="1205"/>
      <c r="D936" s="1205"/>
      <c r="E936" s="1205"/>
      <c r="F936" s="1205"/>
      <c r="G936" s="1205"/>
      <c r="H936" s="1205"/>
      <c r="I936" s="1205"/>
      <c r="J936" s="1205"/>
      <c r="K936" s="1205"/>
      <c r="L936" s="1205"/>
      <c r="M936" s="1208">
        <f t="shared" si="3"/>
        <v>0</v>
      </c>
      <c r="N936" s="1205"/>
      <c r="O936" s="1205"/>
      <c r="P936" s="994"/>
      <c r="Q936" s="994"/>
      <c r="R936" s="994"/>
      <c r="S936" s="994"/>
      <c r="T936" s="1205"/>
      <c r="U936" s="1205"/>
      <c r="V936" s="1205"/>
      <c r="W936" s="1205"/>
      <c r="X936" s="1205"/>
      <c r="Y936" s="1205"/>
      <c r="Z936" s="1205"/>
      <c r="AA936" s="1205"/>
      <c r="AB936" s="1205"/>
      <c r="AC936" s="1205"/>
      <c r="AD936" s="1205"/>
      <c r="AE936" s="1205"/>
      <c r="AF936" s="1208">
        <f t="shared" si="6"/>
        <v>0</v>
      </c>
      <c r="AG936" s="1205"/>
      <c r="AH936" s="1205"/>
      <c r="AI936" s="994"/>
      <c r="AJ936" s="994"/>
      <c r="AK936" s="994"/>
      <c r="AL936" s="994"/>
      <c r="AM936" s="994"/>
    </row>
    <row r="937">
      <c r="A937" s="1205"/>
      <c r="B937" s="1205"/>
      <c r="C937" s="1205"/>
      <c r="D937" s="1205"/>
      <c r="E937" s="1205"/>
      <c r="F937" s="1205"/>
      <c r="G937" s="1205"/>
      <c r="H937" s="1205"/>
      <c r="I937" s="1205"/>
      <c r="J937" s="1205"/>
      <c r="K937" s="1205"/>
      <c r="L937" s="1205"/>
      <c r="M937" s="1208">
        <f t="shared" si="3"/>
        <v>0</v>
      </c>
      <c r="N937" s="1205"/>
      <c r="O937" s="1205"/>
      <c r="P937" s="994"/>
      <c r="Q937" s="994"/>
      <c r="R937" s="994"/>
      <c r="S937" s="994"/>
      <c r="T937" s="1205"/>
      <c r="U937" s="1205"/>
      <c r="V937" s="1205"/>
      <c r="W937" s="1205"/>
      <c r="X937" s="1205"/>
      <c r="Y937" s="1205"/>
      <c r="Z937" s="1205"/>
      <c r="AA937" s="1205"/>
      <c r="AB937" s="1205"/>
      <c r="AC937" s="1205"/>
      <c r="AD937" s="1205"/>
      <c r="AE937" s="1205"/>
      <c r="AF937" s="1208">
        <f t="shared" si="6"/>
        <v>0</v>
      </c>
      <c r="AG937" s="1205"/>
      <c r="AH937" s="1205"/>
      <c r="AI937" s="994"/>
      <c r="AJ937" s="994"/>
      <c r="AK937" s="994"/>
      <c r="AL937" s="994"/>
      <c r="AM937" s="994"/>
    </row>
    <row r="938">
      <c r="A938" s="1205"/>
      <c r="B938" s="1205"/>
      <c r="C938" s="1205"/>
      <c r="D938" s="1205"/>
      <c r="E938" s="1205"/>
      <c r="F938" s="1205"/>
      <c r="G938" s="1205"/>
      <c r="H938" s="1205"/>
      <c r="I938" s="1205"/>
      <c r="J938" s="1205"/>
      <c r="K938" s="1205"/>
      <c r="L938" s="1205"/>
      <c r="M938" s="1208">
        <f t="shared" si="3"/>
        <v>0</v>
      </c>
      <c r="N938" s="1205"/>
      <c r="O938" s="1205"/>
      <c r="P938" s="994"/>
      <c r="Q938" s="994"/>
      <c r="R938" s="994"/>
      <c r="S938" s="994"/>
      <c r="T938" s="1205"/>
      <c r="U938" s="1205"/>
      <c r="V938" s="1205"/>
      <c r="W938" s="1205"/>
      <c r="X938" s="1205"/>
      <c r="Y938" s="1205"/>
      <c r="Z938" s="1205"/>
      <c r="AA938" s="1205"/>
      <c r="AB938" s="1205"/>
      <c r="AC938" s="1205"/>
      <c r="AD938" s="1205"/>
      <c r="AE938" s="1205"/>
      <c r="AF938" s="1208">
        <f t="shared" si="6"/>
        <v>0</v>
      </c>
      <c r="AG938" s="1205"/>
      <c r="AH938" s="1205"/>
      <c r="AI938" s="994"/>
      <c r="AJ938" s="994"/>
      <c r="AK938" s="994"/>
      <c r="AL938" s="994"/>
      <c r="AM938" s="994"/>
    </row>
    <row r="939">
      <c r="A939" s="1205"/>
      <c r="B939" s="1205"/>
      <c r="C939" s="1205"/>
      <c r="D939" s="1205"/>
      <c r="E939" s="1205"/>
      <c r="F939" s="1205"/>
      <c r="G939" s="1205"/>
      <c r="H939" s="1205"/>
      <c r="I939" s="1205"/>
      <c r="J939" s="1205"/>
      <c r="K939" s="1205"/>
      <c r="L939" s="1205"/>
      <c r="M939" s="1208">
        <f t="shared" si="3"/>
        <v>0</v>
      </c>
      <c r="N939" s="1205"/>
      <c r="O939" s="1205"/>
      <c r="P939" s="994"/>
      <c r="Q939" s="994"/>
      <c r="R939" s="994"/>
      <c r="S939" s="994"/>
      <c r="T939" s="1205"/>
      <c r="U939" s="1205"/>
      <c r="V939" s="1205"/>
      <c r="W939" s="1205"/>
      <c r="X939" s="1205"/>
      <c r="Y939" s="1205"/>
      <c r="Z939" s="1205"/>
      <c r="AA939" s="1205"/>
      <c r="AB939" s="1205"/>
      <c r="AC939" s="1205"/>
      <c r="AD939" s="1205"/>
      <c r="AE939" s="1205"/>
      <c r="AF939" s="1208">
        <f t="shared" si="6"/>
        <v>0</v>
      </c>
      <c r="AG939" s="1205"/>
      <c r="AH939" s="1205"/>
      <c r="AI939" s="994"/>
      <c r="AJ939" s="994"/>
      <c r="AK939" s="994"/>
      <c r="AL939" s="994"/>
      <c r="AM939" s="994"/>
    </row>
    <row r="940">
      <c r="A940" s="1205"/>
      <c r="B940" s="1205"/>
      <c r="C940" s="1205"/>
      <c r="D940" s="1205"/>
      <c r="E940" s="1205"/>
      <c r="F940" s="1205"/>
      <c r="G940" s="1205"/>
      <c r="H940" s="1205"/>
      <c r="I940" s="1205"/>
      <c r="J940" s="1205"/>
      <c r="K940" s="1205"/>
      <c r="L940" s="1205"/>
      <c r="M940" s="1208">
        <f t="shared" si="3"/>
        <v>0</v>
      </c>
      <c r="N940" s="1205"/>
      <c r="O940" s="1205"/>
      <c r="P940" s="994"/>
      <c r="Q940" s="994"/>
      <c r="R940" s="994"/>
      <c r="S940" s="994"/>
      <c r="T940" s="1205"/>
      <c r="U940" s="1205"/>
      <c r="V940" s="1205"/>
      <c r="W940" s="1205"/>
      <c r="X940" s="1205"/>
      <c r="Y940" s="1205"/>
      <c r="Z940" s="1205"/>
      <c r="AA940" s="1205"/>
      <c r="AB940" s="1205"/>
      <c r="AC940" s="1205"/>
      <c r="AD940" s="1205"/>
      <c r="AE940" s="1205"/>
      <c r="AF940" s="1208">
        <f t="shared" si="6"/>
        <v>0</v>
      </c>
      <c r="AG940" s="1205"/>
      <c r="AH940" s="1205"/>
      <c r="AI940" s="994"/>
      <c r="AJ940" s="994"/>
      <c r="AK940" s="994"/>
      <c r="AL940" s="994"/>
      <c r="AM940" s="994"/>
    </row>
    <row r="941">
      <c r="A941" s="1205"/>
      <c r="B941" s="1205"/>
      <c r="C941" s="1205"/>
      <c r="D941" s="1205"/>
      <c r="E941" s="1205"/>
      <c r="F941" s="1205"/>
      <c r="G941" s="1205"/>
      <c r="H941" s="1205"/>
      <c r="I941" s="1205"/>
      <c r="J941" s="1205"/>
      <c r="K941" s="1205"/>
      <c r="L941" s="1205"/>
      <c r="M941" s="1208">
        <f t="shared" si="3"/>
        <v>0</v>
      </c>
      <c r="N941" s="1205"/>
      <c r="O941" s="1205"/>
      <c r="P941" s="994"/>
      <c r="Q941" s="994"/>
      <c r="R941" s="994"/>
      <c r="S941" s="994"/>
      <c r="T941" s="1205"/>
      <c r="U941" s="1205"/>
      <c r="V941" s="1205"/>
      <c r="W941" s="1205"/>
      <c r="X941" s="1205"/>
      <c r="Y941" s="1205"/>
      <c r="Z941" s="1205"/>
      <c r="AA941" s="1205"/>
      <c r="AB941" s="1205"/>
      <c r="AC941" s="1205"/>
      <c r="AD941" s="1205"/>
      <c r="AE941" s="1205"/>
      <c r="AF941" s="1208">
        <f t="shared" si="6"/>
        <v>0</v>
      </c>
      <c r="AG941" s="1205"/>
      <c r="AH941" s="1205"/>
      <c r="AI941" s="994"/>
      <c r="AJ941" s="994"/>
      <c r="AK941" s="994"/>
      <c r="AL941" s="994"/>
      <c r="AM941" s="994"/>
    </row>
    <row r="942">
      <c r="A942" s="1205"/>
      <c r="B942" s="1205"/>
      <c r="C942" s="1205"/>
      <c r="D942" s="1205"/>
      <c r="E942" s="1205"/>
      <c r="F942" s="1205"/>
      <c r="G942" s="1205"/>
      <c r="H942" s="1205"/>
      <c r="I942" s="1205"/>
      <c r="J942" s="1205"/>
      <c r="K942" s="1205"/>
      <c r="L942" s="1205"/>
      <c r="M942" s="1208">
        <f t="shared" si="3"/>
        <v>0</v>
      </c>
      <c r="N942" s="1205"/>
      <c r="O942" s="1205"/>
      <c r="P942" s="994"/>
      <c r="Q942" s="994"/>
      <c r="R942" s="994"/>
      <c r="S942" s="994"/>
      <c r="T942" s="1205"/>
      <c r="U942" s="1205"/>
      <c r="V942" s="1205"/>
      <c r="W942" s="1205"/>
      <c r="X942" s="1205"/>
      <c r="Y942" s="1205"/>
      <c r="Z942" s="1205"/>
      <c r="AA942" s="1205"/>
      <c r="AB942" s="1205"/>
      <c r="AC942" s="1205"/>
      <c r="AD942" s="1205"/>
      <c r="AE942" s="1205"/>
      <c r="AF942" s="1208">
        <f t="shared" si="6"/>
        <v>0</v>
      </c>
      <c r="AG942" s="1205"/>
      <c r="AH942" s="1205"/>
      <c r="AI942" s="994"/>
      <c r="AJ942" s="994"/>
      <c r="AK942" s="994"/>
      <c r="AL942" s="994"/>
      <c r="AM942" s="994"/>
    </row>
    <row r="943">
      <c r="A943" s="1205"/>
      <c r="B943" s="1205"/>
      <c r="C943" s="1205"/>
      <c r="D943" s="1205"/>
      <c r="E943" s="1205"/>
      <c r="F943" s="1205"/>
      <c r="G943" s="1205"/>
      <c r="H943" s="1205"/>
      <c r="I943" s="1205"/>
      <c r="J943" s="1205"/>
      <c r="K943" s="1205"/>
      <c r="L943" s="1205"/>
      <c r="M943" s="1208">
        <f t="shared" si="3"/>
        <v>0</v>
      </c>
      <c r="N943" s="1205"/>
      <c r="O943" s="1205"/>
      <c r="P943" s="994"/>
      <c r="Q943" s="994"/>
      <c r="R943" s="994"/>
      <c r="S943" s="994"/>
      <c r="T943" s="1205"/>
      <c r="U943" s="1205"/>
      <c r="V943" s="1205"/>
      <c r="W943" s="1205"/>
      <c r="X943" s="1205"/>
      <c r="Y943" s="1205"/>
      <c r="Z943" s="1205"/>
      <c r="AA943" s="1205"/>
      <c r="AB943" s="1205"/>
      <c r="AC943" s="1205"/>
      <c r="AD943" s="1205"/>
      <c r="AE943" s="1205"/>
      <c r="AF943" s="1208">
        <f t="shared" si="6"/>
        <v>0</v>
      </c>
      <c r="AG943" s="1205"/>
      <c r="AH943" s="1205"/>
      <c r="AI943" s="994"/>
      <c r="AJ943" s="994"/>
      <c r="AK943" s="994"/>
      <c r="AL943" s="994"/>
      <c r="AM943" s="994"/>
    </row>
    <row r="944">
      <c r="A944" s="1205"/>
      <c r="B944" s="1205"/>
      <c r="C944" s="1205"/>
      <c r="D944" s="1205"/>
      <c r="E944" s="1205"/>
      <c r="F944" s="1205"/>
      <c r="G944" s="1205"/>
      <c r="H944" s="1205"/>
      <c r="I944" s="1205"/>
      <c r="J944" s="1205"/>
      <c r="K944" s="1205"/>
      <c r="L944" s="1205"/>
      <c r="M944" s="1208">
        <f t="shared" si="3"/>
        <v>0</v>
      </c>
      <c r="N944" s="1205"/>
      <c r="O944" s="1205"/>
      <c r="P944" s="994"/>
      <c r="Q944" s="994"/>
      <c r="R944" s="994"/>
      <c r="S944" s="994"/>
      <c r="T944" s="1205"/>
      <c r="U944" s="1205"/>
      <c r="V944" s="1205"/>
      <c r="W944" s="1205"/>
      <c r="X944" s="1205"/>
      <c r="Y944" s="1205"/>
      <c r="Z944" s="1205"/>
      <c r="AA944" s="1205"/>
      <c r="AB944" s="1205"/>
      <c r="AC944" s="1205"/>
      <c r="AD944" s="1205"/>
      <c r="AE944" s="1205"/>
      <c r="AF944" s="1208">
        <f t="shared" si="6"/>
        <v>0</v>
      </c>
      <c r="AG944" s="1205"/>
      <c r="AH944" s="1205"/>
      <c r="AI944" s="994"/>
      <c r="AJ944" s="994"/>
      <c r="AK944" s="994"/>
      <c r="AL944" s="994"/>
      <c r="AM944" s="994"/>
    </row>
    <row r="945">
      <c r="A945" s="1205"/>
      <c r="B945" s="1205"/>
      <c r="C945" s="1205"/>
      <c r="D945" s="1205"/>
      <c r="E945" s="1205"/>
      <c r="F945" s="1205"/>
      <c r="G945" s="1205"/>
      <c r="H945" s="1205"/>
      <c r="I945" s="1205"/>
      <c r="J945" s="1205"/>
      <c r="K945" s="1205"/>
      <c r="L945" s="1205"/>
      <c r="M945" s="1208">
        <f t="shared" si="3"/>
        <v>0</v>
      </c>
      <c r="N945" s="1205"/>
      <c r="O945" s="1205"/>
      <c r="P945" s="994"/>
      <c r="Q945" s="994"/>
      <c r="R945" s="994"/>
      <c r="S945" s="994"/>
      <c r="T945" s="1205"/>
      <c r="U945" s="1205"/>
      <c r="V945" s="1205"/>
      <c r="W945" s="1205"/>
      <c r="X945" s="1205"/>
      <c r="Y945" s="1205"/>
      <c r="Z945" s="1205"/>
      <c r="AA945" s="1205"/>
      <c r="AB945" s="1205"/>
      <c r="AC945" s="1205"/>
      <c r="AD945" s="1205"/>
      <c r="AE945" s="1205"/>
      <c r="AF945" s="1208">
        <f t="shared" si="6"/>
        <v>0</v>
      </c>
      <c r="AG945" s="1205"/>
      <c r="AH945" s="1205"/>
      <c r="AI945" s="994"/>
      <c r="AJ945" s="994"/>
      <c r="AK945" s="994"/>
      <c r="AL945" s="994"/>
      <c r="AM945" s="994"/>
    </row>
    <row r="946">
      <c r="A946" s="1205"/>
      <c r="B946" s="1205"/>
      <c r="C946" s="1205"/>
      <c r="D946" s="1205"/>
      <c r="E946" s="1205"/>
      <c r="F946" s="1205"/>
      <c r="G946" s="1205"/>
      <c r="H946" s="1205"/>
      <c r="I946" s="1205"/>
      <c r="J946" s="1205"/>
      <c r="K946" s="1205"/>
      <c r="L946" s="1205"/>
      <c r="M946" s="1208">
        <f t="shared" si="3"/>
        <v>0</v>
      </c>
      <c r="N946" s="1205"/>
      <c r="O946" s="1205"/>
      <c r="P946" s="994"/>
      <c r="Q946" s="994"/>
      <c r="R946" s="994"/>
      <c r="S946" s="994"/>
      <c r="T946" s="1205"/>
      <c r="U946" s="1205"/>
      <c r="V946" s="1205"/>
      <c r="W946" s="1205"/>
      <c r="X946" s="1205"/>
      <c r="Y946" s="1205"/>
      <c r="Z946" s="1205"/>
      <c r="AA946" s="1205"/>
      <c r="AB946" s="1205"/>
      <c r="AC946" s="1205"/>
      <c r="AD946" s="1205"/>
      <c r="AE946" s="1205"/>
      <c r="AF946" s="1208">
        <f t="shared" si="6"/>
        <v>0</v>
      </c>
      <c r="AG946" s="1205"/>
      <c r="AH946" s="1205"/>
      <c r="AI946" s="994"/>
      <c r="AJ946" s="994"/>
      <c r="AK946" s="994"/>
      <c r="AL946" s="994"/>
      <c r="AM946" s="994"/>
    </row>
    <row r="947">
      <c r="A947" s="1205"/>
      <c r="B947" s="1205"/>
      <c r="C947" s="1205"/>
      <c r="D947" s="1205"/>
      <c r="E947" s="1205"/>
      <c r="F947" s="1205"/>
      <c r="G947" s="1205"/>
      <c r="H947" s="1205"/>
      <c r="I947" s="1205"/>
      <c r="J947" s="1205"/>
      <c r="K947" s="1205"/>
      <c r="L947" s="1205"/>
      <c r="M947" s="1208">
        <f t="shared" si="3"/>
        <v>0</v>
      </c>
      <c r="N947" s="1205"/>
      <c r="O947" s="1205"/>
      <c r="P947" s="994"/>
      <c r="Q947" s="994"/>
      <c r="R947" s="994"/>
      <c r="S947" s="994"/>
      <c r="T947" s="1205"/>
      <c r="U947" s="1205"/>
      <c r="V947" s="1205"/>
      <c r="W947" s="1205"/>
      <c r="X947" s="1205"/>
      <c r="Y947" s="1205"/>
      <c r="Z947" s="1205"/>
      <c r="AA947" s="1205"/>
      <c r="AB947" s="1205"/>
      <c r="AC947" s="1205"/>
      <c r="AD947" s="1205"/>
      <c r="AE947" s="1205"/>
      <c r="AF947" s="1208">
        <f t="shared" si="6"/>
        <v>0</v>
      </c>
      <c r="AG947" s="1205"/>
      <c r="AH947" s="1205"/>
      <c r="AI947" s="994"/>
      <c r="AJ947" s="994"/>
      <c r="AK947" s="994"/>
      <c r="AL947" s="994"/>
      <c r="AM947" s="994"/>
    </row>
    <row r="948">
      <c r="A948" s="1205"/>
      <c r="B948" s="1205"/>
      <c r="C948" s="1205"/>
      <c r="D948" s="1205"/>
      <c r="E948" s="1205"/>
      <c r="F948" s="1205"/>
      <c r="G948" s="1205"/>
      <c r="H948" s="1205"/>
      <c r="I948" s="1205"/>
      <c r="J948" s="1205"/>
      <c r="K948" s="1205"/>
      <c r="L948" s="1205"/>
      <c r="M948" s="1208">
        <f t="shared" si="3"/>
        <v>0</v>
      </c>
      <c r="N948" s="1205"/>
      <c r="O948" s="1205"/>
      <c r="P948" s="994"/>
      <c r="Q948" s="994"/>
      <c r="R948" s="994"/>
      <c r="S948" s="994"/>
      <c r="T948" s="1205"/>
      <c r="U948" s="1205"/>
      <c r="V948" s="1205"/>
      <c r="W948" s="1205"/>
      <c r="X948" s="1205"/>
      <c r="Y948" s="1205"/>
      <c r="Z948" s="1205"/>
      <c r="AA948" s="1205"/>
      <c r="AB948" s="1205"/>
      <c r="AC948" s="1205"/>
      <c r="AD948" s="1205"/>
      <c r="AE948" s="1205"/>
      <c r="AF948" s="1208">
        <f t="shared" si="6"/>
        <v>0</v>
      </c>
      <c r="AG948" s="1205"/>
      <c r="AH948" s="1205"/>
      <c r="AI948" s="994"/>
      <c r="AJ948" s="994"/>
      <c r="AK948" s="994"/>
      <c r="AL948" s="994"/>
      <c r="AM948" s="994"/>
    </row>
    <row r="949">
      <c r="A949" s="1205"/>
      <c r="B949" s="1205"/>
      <c r="C949" s="1205"/>
      <c r="D949" s="1205"/>
      <c r="E949" s="1205"/>
      <c r="F949" s="1205"/>
      <c r="G949" s="1205"/>
      <c r="H949" s="1205"/>
      <c r="I949" s="1205"/>
      <c r="J949" s="1205"/>
      <c r="K949" s="1205"/>
      <c r="L949" s="1205"/>
      <c r="M949" s="1208">
        <f t="shared" si="3"/>
        <v>0</v>
      </c>
      <c r="N949" s="1205"/>
      <c r="O949" s="1205"/>
      <c r="P949" s="994"/>
      <c r="Q949" s="994"/>
      <c r="R949" s="994"/>
      <c r="S949" s="994"/>
      <c r="T949" s="1205"/>
      <c r="U949" s="1205"/>
      <c r="V949" s="1205"/>
      <c r="W949" s="1205"/>
      <c r="X949" s="1205"/>
      <c r="Y949" s="1205"/>
      <c r="Z949" s="1205"/>
      <c r="AA949" s="1205"/>
      <c r="AB949" s="1205"/>
      <c r="AC949" s="1205"/>
      <c r="AD949" s="1205"/>
      <c r="AE949" s="1205"/>
      <c r="AF949" s="1208">
        <f t="shared" si="6"/>
        <v>0</v>
      </c>
      <c r="AG949" s="1205"/>
      <c r="AH949" s="1205"/>
      <c r="AI949" s="994"/>
      <c r="AJ949" s="994"/>
      <c r="AK949" s="994"/>
      <c r="AL949" s="994"/>
      <c r="AM949" s="994"/>
    </row>
    <row r="950">
      <c r="A950" s="1205"/>
      <c r="B950" s="1205"/>
      <c r="C950" s="1205"/>
      <c r="D950" s="1205"/>
      <c r="E950" s="1205"/>
      <c r="F950" s="1205"/>
      <c r="G950" s="1205"/>
      <c r="H950" s="1205"/>
      <c r="I950" s="1205"/>
      <c r="J950" s="1205"/>
      <c r="K950" s="1205"/>
      <c r="L950" s="1205"/>
      <c r="M950" s="1208">
        <f t="shared" si="3"/>
        <v>0</v>
      </c>
      <c r="N950" s="1205"/>
      <c r="O950" s="1205"/>
      <c r="P950" s="994"/>
      <c r="Q950" s="994"/>
      <c r="R950" s="994"/>
      <c r="S950" s="994"/>
      <c r="T950" s="1205"/>
      <c r="U950" s="1205"/>
      <c r="V950" s="1205"/>
      <c r="W950" s="1205"/>
      <c r="X950" s="1205"/>
      <c r="Y950" s="1205"/>
      <c r="Z950" s="1205"/>
      <c r="AA950" s="1205"/>
      <c r="AB950" s="1205"/>
      <c r="AC950" s="1205"/>
      <c r="AD950" s="1205"/>
      <c r="AE950" s="1205"/>
      <c r="AF950" s="1208">
        <f t="shared" si="6"/>
        <v>0</v>
      </c>
      <c r="AG950" s="1205"/>
      <c r="AH950" s="1205"/>
      <c r="AI950" s="994"/>
      <c r="AJ950" s="994"/>
      <c r="AK950" s="994"/>
      <c r="AL950" s="994"/>
      <c r="AM950" s="994"/>
    </row>
    <row r="951">
      <c r="A951" s="1205"/>
      <c r="B951" s="1205"/>
      <c r="C951" s="1205"/>
      <c r="D951" s="1205"/>
      <c r="E951" s="1205"/>
      <c r="F951" s="1205"/>
      <c r="G951" s="1205"/>
      <c r="H951" s="1205"/>
      <c r="I951" s="1205"/>
      <c r="J951" s="1205"/>
      <c r="K951" s="1205"/>
      <c r="L951" s="1205"/>
      <c r="M951" s="1208">
        <f t="shared" si="3"/>
        <v>0</v>
      </c>
      <c r="N951" s="1205"/>
      <c r="O951" s="1205"/>
      <c r="P951" s="994"/>
      <c r="Q951" s="994"/>
      <c r="R951" s="994"/>
      <c r="S951" s="994"/>
      <c r="T951" s="1205"/>
      <c r="U951" s="1205"/>
      <c r="V951" s="1205"/>
      <c r="W951" s="1205"/>
      <c r="X951" s="1205"/>
      <c r="Y951" s="1205"/>
      <c r="Z951" s="1205"/>
      <c r="AA951" s="1205"/>
      <c r="AB951" s="1205"/>
      <c r="AC951" s="1205"/>
      <c r="AD951" s="1205"/>
      <c r="AE951" s="1205"/>
      <c r="AF951" s="1208">
        <f t="shared" si="6"/>
        <v>0</v>
      </c>
      <c r="AG951" s="1205"/>
      <c r="AH951" s="1205"/>
      <c r="AI951" s="994"/>
      <c r="AJ951" s="994"/>
      <c r="AK951" s="994"/>
      <c r="AL951" s="994"/>
      <c r="AM951" s="994"/>
    </row>
    <row r="952">
      <c r="A952" s="1205"/>
      <c r="B952" s="1205"/>
      <c r="C952" s="1205"/>
      <c r="D952" s="1205"/>
      <c r="E952" s="1205"/>
      <c r="F952" s="1205"/>
      <c r="G952" s="1205"/>
      <c r="H952" s="1205"/>
      <c r="I952" s="1205"/>
      <c r="J952" s="1205"/>
      <c r="K952" s="1205"/>
      <c r="L952" s="1205"/>
      <c r="M952" s="1208">
        <f t="shared" si="3"/>
        <v>0</v>
      </c>
      <c r="N952" s="1205"/>
      <c r="O952" s="1205"/>
      <c r="P952" s="994"/>
      <c r="Q952" s="994"/>
      <c r="R952" s="994"/>
      <c r="S952" s="994"/>
      <c r="T952" s="1205"/>
      <c r="U952" s="1205"/>
      <c r="V952" s="1205"/>
      <c r="W952" s="1205"/>
      <c r="X952" s="1205"/>
      <c r="Y952" s="1205"/>
      <c r="Z952" s="1205"/>
      <c r="AA952" s="1205"/>
      <c r="AB952" s="1205"/>
      <c r="AC952" s="1205"/>
      <c r="AD952" s="1205"/>
      <c r="AE952" s="1205"/>
      <c r="AF952" s="1208">
        <f t="shared" si="6"/>
        <v>0</v>
      </c>
      <c r="AG952" s="1205"/>
      <c r="AH952" s="1205"/>
      <c r="AI952" s="994"/>
      <c r="AJ952" s="994"/>
      <c r="AK952" s="994"/>
      <c r="AL952" s="994"/>
      <c r="AM952" s="994"/>
    </row>
    <row r="953">
      <c r="A953" s="1205"/>
      <c r="B953" s="1205"/>
      <c r="C953" s="1205"/>
      <c r="D953" s="1205"/>
      <c r="E953" s="1205"/>
      <c r="F953" s="1205"/>
      <c r="G953" s="1205"/>
      <c r="H953" s="1205"/>
      <c r="I953" s="1205"/>
      <c r="J953" s="1205"/>
      <c r="K953" s="1205"/>
      <c r="L953" s="1205"/>
      <c r="M953" s="1208">
        <f t="shared" si="3"/>
        <v>0</v>
      </c>
      <c r="N953" s="1205"/>
      <c r="O953" s="1205"/>
      <c r="P953" s="994"/>
      <c r="Q953" s="994"/>
      <c r="R953" s="994"/>
      <c r="S953" s="994"/>
      <c r="T953" s="1205"/>
      <c r="U953" s="1205"/>
      <c r="V953" s="1205"/>
      <c r="W953" s="1205"/>
      <c r="X953" s="1205"/>
      <c r="Y953" s="1205"/>
      <c r="Z953" s="1205"/>
      <c r="AA953" s="1205"/>
      <c r="AB953" s="1205"/>
      <c r="AC953" s="1205"/>
      <c r="AD953" s="1205"/>
      <c r="AE953" s="1205"/>
      <c r="AF953" s="1208">
        <f t="shared" si="6"/>
        <v>0</v>
      </c>
      <c r="AG953" s="1205"/>
      <c r="AH953" s="1205"/>
      <c r="AI953" s="994"/>
      <c r="AJ953" s="994"/>
      <c r="AK953" s="994"/>
      <c r="AL953" s="994"/>
      <c r="AM953" s="994"/>
    </row>
    <row r="954">
      <c r="A954" s="1205"/>
      <c r="B954" s="1205"/>
      <c r="C954" s="1205"/>
      <c r="D954" s="1205"/>
      <c r="E954" s="1205"/>
      <c r="F954" s="1205"/>
      <c r="G954" s="1205"/>
      <c r="H954" s="1205"/>
      <c r="I954" s="1205"/>
      <c r="J954" s="1205"/>
      <c r="K954" s="1205"/>
      <c r="L954" s="1205"/>
      <c r="M954" s="1208">
        <f t="shared" si="3"/>
        <v>0</v>
      </c>
      <c r="N954" s="1205"/>
      <c r="O954" s="1205"/>
      <c r="P954" s="994"/>
      <c r="Q954" s="994"/>
      <c r="R954" s="994"/>
      <c r="S954" s="994"/>
      <c r="T954" s="1205"/>
      <c r="U954" s="1205"/>
      <c r="V954" s="1205"/>
      <c r="W954" s="1205"/>
      <c r="X954" s="1205"/>
      <c r="Y954" s="1205"/>
      <c r="Z954" s="1205"/>
      <c r="AA954" s="1205"/>
      <c r="AB954" s="1205"/>
      <c r="AC954" s="1205"/>
      <c r="AD954" s="1205"/>
      <c r="AE954" s="1205"/>
      <c r="AF954" s="1208">
        <f t="shared" si="6"/>
        <v>0</v>
      </c>
      <c r="AG954" s="1205"/>
      <c r="AH954" s="1205"/>
      <c r="AI954" s="994"/>
      <c r="AJ954" s="994"/>
      <c r="AK954" s="994"/>
      <c r="AL954" s="994"/>
      <c r="AM954" s="994"/>
    </row>
    <row r="955">
      <c r="A955" s="1205"/>
      <c r="B955" s="1205"/>
      <c r="C955" s="1205"/>
      <c r="D955" s="1205"/>
      <c r="E955" s="1205"/>
      <c r="F955" s="1205"/>
      <c r="G955" s="1205"/>
      <c r="H955" s="1205"/>
      <c r="I955" s="1205"/>
      <c r="J955" s="1205"/>
      <c r="K955" s="1205"/>
      <c r="L955" s="1205"/>
      <c r="M955" s="1208">
        <f t="shared" si="3"/>
        <v>0</v>
      </c>
      <c r="N955" s="1205"/>
      <c r="O955" s="1205"/>
      <c r="P955" s="994"/>
      <c r="Q955" s="994"/>
      <c r="R955" s="994"/>
      <c r="S955" s="994"/>
      <c r="T955" s="1205"/>
      <c r="U955" s="1205"/>
      <c r="V955" s="1205"/>
      <c r="W955" s="1205"/>
      <c r="X955" s="1205"/>
      <c r="Y955" s="1205"/>
      <c r="Z955" s="1205"/>
      <c r="AA955" s="1205"/>
      <c r="AB955" s="1205"/>
      <c r="AC955" s="1205"/>
      <c r="AD955" s="1205"/>
      <c r="AE955" s="1205"/>
      <c r="AF955" s="1208">
        <f t="shared" si="6"/>
        <v>0</v>
      </c>
      <c r="AG955" s="1205"/>
      <c r="AH955" s="1205"/>
      <c r="AI955" s="994"/>
      <c r="AJ955" s="994"/>
      <c r="AK955" s="994"/>
      <c r="AL955" s="994"/>
      <c r="AM955" s="994"/>
    </row>
    <row r="956">
      <c r="A956" s="1205"/>
      <c r="B956" s="1205"/>
      <c r="C956" s="1205"/>
      <c r="D956" s="1205"/>
      <c r="E956" s="1205"/>
      <c r="F956" s="1205"/>
      <c r="G956" s="1205"/>
      <c r="H956" s="1205"/>
      <c r="I956" s="1205"/>
      <c r="J956" s="1205"/>
      <c r="K956" s="1205"/>
      <c r="L956" s="1205"/>
      <c r="M956" s="1208">
        <f t="shared" si="3"/>
        <v>0</v>
      </c>
      <c r="N956" s="1205"/>
      <c r="O956" s="1205"/>
      <c r="P956" s="994"/>
      <c r="Q956" s="994"/>
      <c r="R956" s="994"/>
      <c r="S956" s="994"/>
      <c r="T956" s="1205"/>
      <c r="U956" s="1205"/>
      <c r="V956" s="1205"/>
      <c r="W956" s="1205"/>
      <c r="X956" s="1205"/>
      <c r="Y956" s="1205"/>
      <c r="Z956" s="1205"/>
      <c r="AA956" s="1205"/>
      <c r="AB956" s="1205"/>
      <c r="AC956" s="1205"/>
      <c r="AD956" s="1205"/>
      <c r="AE956" s="1205"/>
      <c r="AF956" s="1208">
        <f t="shared" si="6"/>
        <v>0</v>
      </c>
      <c r="AG956" s="1205"/>
      <c r="AH956" s="1205"/>
      <c r="AI956" s="994"/>
      <c r="AJ956" s="994"/>
      <c r="AK956" s="994"/>
      <c r="AL956" s="994"/>
      <c r="AM956" s="994"/>
    </row>
    <row r="957">
      <c r="A957" s="1205"/>
      <c r="B957" s="1205"/>
      <c r="C957" s="1205"/>
      <c r="D957" s="1205"/>
      <c r="E957" s="1205"/>
      <c r="F957" s="1205"/>
      <c r="G957" s="1205"/>
      <c r="H957" s="1205"/>
      <c r="I957" s="1205"/>
      <c r="J957" s="1205"/>
      <c r="K957" s="1205"/>
      <c r="L957" s="1205"/>
      <c r="M957" s="1208">
        <f t="shared" si="3"/>
        <v>0</v>
      </c>
      <c r="N957" s="1205"/>
      <c r="O957" s="1205"/>
      <c r="P957" s="994"/>
      <c r="Q957" s="994"/>
      <c r="R957" s="994"/>
      <c r="S957" s="994"/>
      <c r="T957" s="1205"/>
      <c r="U957" s="1205"/>
      <c r="V957" s="1205"/>
      <c r="W957" s="1205"/>
      <c r="X957" s="1205"/>
      <c r="Y957" s="1205"/>
      <c r="Z957" s="1205"/>
      <c r="AA957" s="1205"/>
      <c r="AB957" s="1205"/>
      <c r="AC957" s="1205"/>
      <c r="AD957" s="1205"/>
      <c r="AE957" s="1205"/>
      <c r="AF957" s="1208">
        <f t="shared" si="6"/>
        <v>0</v>
      </c>
      <c r="AG957" s="1205"/>
      <c r="AH957" s="1205"/>
      <c r="AI957" s="994"/>
      <c r="AJ957" s="994"/>
      <c r="AK957" s="994"/>
      <c r="AL957" s="994"/>
      <c r="AM957" s="994"/>
    </row>
    <row r="958">
      <c r="A958" s="1205"/>
      <c r="B958" s="1205"/>
      <c r="C958" s="1205"/>
      <c r="D958" s="1205"/>
      <c r="E958" s="1205"/>
      <c r="F958" s="1205"/>
      <c r="G958" s="1205"/>
      <c r="H958" s="1205"/>
      <c r="I958" s="1205"/>
      <c r="J958" s="1205"/>
      <c r="K958" s="1205"/>
      <c r="L958" s="1205"/>
      <c r="M958" s="1208">
        <f t="shared" si="3"/>
        <v>0</v>
      </c>
      <c r="N958" s="1205"/>
      <c r="O958" s="1205"/>
      <c r="P958" s="994"/>
      <c r="Q958" s="994"/>
      <c r="R958" s="994"/>
      <c r="S958" s="994"/>
      <c r="T958" s="1205"/>
      <c r="U958" s="1205"/>
      <c r="V958" s="1205"/>
      <c r="W958" s="1205"/>
      <c r="X958" s="1205"/>
      <c r="Y958" s="1205"/>
      <c r="Z958" s="1205"/>
      <c r="AA958" s="1205"/>
      <c r="AB958" s="1205"/>
      <c r="AC958" s="1205"/>
      <c r="AD958" s="1205"/>
      <c r="AE958" s="1205"/>
      <c r="AF958" s="1208">
        <f t="shared" si="6"/>
        <v>0</v>
      </c>
      <c r="AG958" s="1205"/>
      <c r="AH958" s="1205"/>
      <c r="AI958" s="994"/>
      <c r="AJ958" s="994"/>
      <c r="AK958" s="994"/>
      <c r="AL958" s="994"/>
      <c r="AM958" s="994"/>
    </row>
    <row r="959">
      <c r="A959" s="1205"/>
      <c r="B959" s="1205"/>
      <c r="C959" s="1205"/>
      <c r="D959" s="1205"/>
      <c r="E959" s="1205"/>
      <c r="F959" s="1205"/>
      <c r="G959" s="1205"/>
      <c r="H959" s="1205"/>
      <c r="I959" s="1205"/>
      <c r="J959" s="1205"/>
      <c r="K959" s="1205"/>
      <c r="L959" s="1205"/>
      <c r="M959" s="1208">
        <f t="shared" si="3"/>
        <v>0</v>
      </c>
      <c r="N959" s="1205"/>
      <c r="O959" s="1205"/>
      <c r="P959" s="994"/>
      <c r="Q959" s="994"/>
      <c r="R959" s="994"/>
      <c r="S959" s="994"/>
      <c r="T959" s="1205"/>
      <c r="U959" s="1205"/>
      <c r="V959" s="1205"/>
      <c r="W959" s="1205"/>
      <c r="X959" s="1205"/>
      <c r="Y959" s="1205"/>
      <c r="Z959" s="1205"/>
      <c r="AA959" s="1205"/>
      <c r="AB959" s="1205"/>
      <c r="AC959" s="1205"/>
      <c r="AD959" s="1205"/>
      <c r="AE959" s="1205"/>
      <c r="AF959" s="1208">
        <f t="shared" si="6"/>
        <v>0</v>
      </c>
      <c r="AG959" s="1205"/>
      <c r="AH959" s="1205"/>
      <c r="AI959" s="994"/>
      <c r="AJ959" s="994"/>
      <c r="AK959" s="994"/>
      <c r="AL959" s="994"/>
      <c r="AM959" s="994"/>
    </row>
    <row r="960">
      <c r="A960" s="1205"/>
      <c r="B960" s="1205"/>
      <c r="C960" s="1205"/>
      <c r="D960" s="1205"/>
      <c r="E960" s="1205"/>
      <c r="F960" s="1205"/>
      <c r="G960" s="1205"/>
      <c r="H960" s="1205"/>
      <c r="I960" s="1205"/>
      <c r="J960" s="1205"/>
      <c r="K960" s="1205"/>
      <c r="L960" s="1205"/>
      <c r="M960" s="1208">
        <f t="shared" si="3"/>
        <v>0</v>
      </c>
      <c r="N960" s="1205"/>
      <c r="O960" s="1205"/>
      <c r="P960" s="994"/>
      <c r="Q960" s="994"/>
      <c r="R960" s="994"/>
      <c r="S960" s="994"/>
      <c r="T960" s="1205"/>
      <c r="U960" s="1205"/>
      <c r="V960" s="1205"/>
      <c r="W960" s="1205"/>
      <c r="X960" s="1205"/>
      <c r="Y960" s="1205"/>
      <c r="Z960" s="1205"/>
      <c r="AA960" s="1205"/>
      <c r="AB960" s="1205"/>
      <c r="AC960" s="1205"/>
      <c r="AD960" s="1205"/>
      <c r="AE960" s="1205"/>
      <c r="AF960" s="1208">
        <f t="shared" si="6"/>
        <v>0</v>
      </c>
      <c r="AG960" s="1205"/>
      <c r="AH960" s="1205"/>
      <c r="AI960" s="994"/>
      <c r="AJ960" s="994"/>
      <c r="AK960" s="994"/>
      <c r="AL960" s="994"/>
      <c r="AM960" s="994"/>
    </row>
    <row r="961">
      <c r="A961" s="1205"/>
      <c r="B961" s="1205"/>
      <c r="C961" s="1205"/>
      <c r="D961" s="1205"/>
      <c r="E961" s="1205"/>
      <c r="F961" s="1205"/>
      <c r="G961" s="1205"/>
      <c r="H961" s="1205"/>
      <c r="I961" s="1205"/>
      <c r="J961" s="1205"/>
      <c r="K961" s="1205"/>
      <c r="L961" s="1205"/>
      <c r="M961" s="1208">
        <f t="shared" si="3"/>
        <v>0</v>
      </c>
      <c r="N961" s="1205"/>
      <c r="O961" s="1205"/>
      <c r="P961" s="994"/>
      <c r="Q961" s="994"/>
      <c r="R961" s="994"/>
      <c r="S961" s="994"/>
      <c r="T961" s="1205"/>
      <c r="U961" s="1205"/>
      <c r="V961" s="1205"/>
      <c r="W961" s="1205"/>
      <c r="X961" s="1205"/>
      <c r="Y961" s="1205"/>
      <c r="Z961" s="1205"/>
      <c r="AA961" s="1205"/>
      <c r="AB961" s="1205"/>
      <c r="AC961" s="1205"/>
      <c r="AD961" s="1205"/>
      <c r="AE961" s="1205"/>
      <c r="AF961" s="1208">
        <f t="shared" si="6"/>
        <v>0</v>
      </c>
      <c r="AG961" s="1205"/>
      <c r="AH961" s="1205"/>
      <c r="AI961" s="994"/>
      <c r="AJ961" s="994"/>
      <c r="AK961" s="994"/>
      <c r="AL961" s="994"/>
      <c r="AM961" s="994"/>
    </row>
    <row r="962">
      <c r="A962" s="1205"/>
      <c r="B962" s="1205"/>
      <c r="C962" s="1205"/>
      <c r="D962" s="1205"/>
      <c r="E962" s="1205"/>
      <c r="F962" s="1205"/>
      <c r="G962" s="1205"/>
      <c r="H962" s="1205"/>
      <c r="I962" s="1205"/>
      <c r="J962" s="1205"/>
      <c r="K962" s="1205"/>
      <c r="L962" s="1205"/>
      <c r="M962" s="1208">
        <f t="shared" si="3"/>
        <v>0</v>
      </c>
      <c r="N962" s="1205"/>
      <c r="O962" s="1205"/>
      <c r="P962" s="994"/>
      <c r="Q962" s="994"/>
      <c r="R962" s="994"/>
      <c r="S962" s="994"/>
      <c r="T962" s="1205"/>
      <c r="U962" s="1205"/>
      <c r="V962" s="1205"/>
      <c r="W962" s="1205"/>
      <c r="X962" s="1205"/>
      <c r="Y962" s="1205"/>
      <c r="Z962" s="1205"/>
      <c r="AA962" s="1205"/>
      <c r="AB962" s="1205"/>
      <c r="AC962" s="1205"/>
      <c r="AD962" s="1205"/>
      <c r="AE962" s="1205"/>
      <c r="AF962" s="1208">
        <f t="shared" si="6"/>
        <v>0</v>
      </c>
      <c r="AG962" s="1205"/>
      <c r="AH962" s="1205"/>
      <c r="AI962" s="994"/>
      <c r="AJ962" s="994"/>
      <c r="AK962" s="994"/>
      <c r="AL962" s="994"/>
      <c r="AM962" s="994"/>
    </row>
    <row r="963">
      <c r="A963" s="1205"/>
      <c r="B963" s="1205"/>
      <c r="C963" s="1205"/>
      <c r="D963" s="1205"/>
      <c r="E963" s="1205"/>
      <c r="F963" s="1205"/>
      <c r="G963" s="1205"/>
      <c r="H963" s="1205"/>
      <c r="I963" s="1205"/>
      <c r="J963" s="1205"/>
      <c r="K963" s="1205"/>
      <c r="L963" s="1205"/>
      <c r="M963" s="1208">
        <f t="shared" si="3"/>
        <v>0</v>
      </c>
      <c r="N963" s="1205"/>
      <c r="O963" s="1205"/>
      <c r="P963" s="994"/>
      <c r="Q963" s="994"/>
      <c r="R963" s="994"/>
      <c r="S963" s="994"/>
      <c r="T963" s="1205"/>
      <c r="U963" s="1205"/>
      <c r="V963" s="1205"/>
      <c r="W963" s="1205"/>
      <c r="X963" s="1205"/>
      <c r="Y963" s="1205"/>
      <c r="Z963" s="1205"/>
      <c r="AA963" s="1205"/>
      <c r="AB963" s="1205"/>
      <c r="AC963" s="1205"/>
      <c r="AD963" s="1205"/>
      <c r="AE963" s="1205"/>
      <c r="AF963" s="1208">
        <f t="shared" si="6"/>
        <v>0</v>
      </c>
      <c r="AG963" s="1205"/>
      <c r="AH963" s="1205"/>
      <c r="AI963" s="994"/>
      <c r="AJ963" s="994"/>
      <c r="AK963" s="994"/>
      <c r="AL963" s="994"/>
      <c r="AM963" s="994"/>
    </row>
    <row r="964">
      <c r="A964" s="1205"/>
      <c r="B964" s="1205"/>
      <c r="C964" s="1205"/>
      <c r="D964" s="1205"/>
      <c r="E964" s="1205"/>
      <c r="F964" s="1205"/>
      <c r="G964" s="1205"/>
      <c r="H964" s="1205"/>
      <c r="I964" s="1205"/>
      <c r="J964" s="1205"/>
      <c r="K964" s="1205"/>
      <c r="L964" s="1205"/>
      <c r="M964" s="1208">
        <f t="shared" si="3"/>
        <v>0</v>
      </c>
      <c r="N964" s="1205"/>
      <c r="O964" s="1205"/>
      <c r="P964" s="994"/>
      <c r="Q964" s="994"/>
      <c r="R964" s="994"/>
      <c r="S964" s="994"/>
      <c r="T964" s="1205"/>
      <c r="U964" s="1205"/>
      <c r="V964" s="1205"/>
      <c r="W964" s="1205"/>
      <c r="X964" s="1205"/>
      <c r="Y964" s="1205"/>
      <c r="Z964" s="1205"/>
      <c r="AA964" s="1205"/>
      <c r="AB964" s="1205"/>
      <c r="AC964" s="1205"/>
      <c r="AD964" s="1205"/>
      <c r="AE964" s="1205"/>
      <c r="AF964" s="1208">
        <f t="shared" si="6"/>
        <v>0</v>
      </c>
      <c r="AG964" s="1205"/>
      <c r="AH964" s="1205"/>
      <c r="AI964" s="994"/>
      <c r="AJ964" s="994"/>
      <c r="AK964" s="994"/>
      <c r="AL964" s="994"/>
      <c r="AM964" s="994"/>
    </row>
    <row r="965">
      <c r="A965" s="1205"/>
      <c r="B965" s="1205"/>
      <c r="C965" s="1205"/>
      <c r="D965" s="1205"/>
      <c r="E965" s="1205"/>
      <c r="F965" s="1205"/>
      <c r="G965" s="1205"/>
      <c r="H965" s="1205"/>
      <c r="I965" s="1205"/>
      <c r="J965" s="1205"/>
      <c r="K965" s="1205"/>
      <c r="L965" s="1205"/>
      <c r="M965" s="1208">
        <f t="shared" si="3"/>
        <v>0</v>
      </c>
      <c r="N965" s="1205"/>
      <c r="O965" s="1205"/>
      <c r="P965" s="994"/>
      <c r="Q965" s="994"/>
      <c r="R965" s="994"/>
      <c r="S965" s="994"/>
      <c r="T965" s="1205"/>
      <c r="U965" s="1205"/>
      <c r="V965" s="1205"/>
      <c r="W965" s="1205"/>
      <c r="X965" s="1205"/>
      <c r="Y965" s="1205"/>
      <c r="Z965" s="1205"/>
      <c r="AA965" s="1205"/>
      <c r="AB965" s="1205"/>
      <c r="AC965" s="1205"/>
      <c r="AD965" s="1205"/>
      <c r="AE965" s="1205"/>
      <c r="AF965" s="1208">
        <f t="shared" si="6"/>
        <v>0</v>
      </c>
      <c r="AG965" s="1205"/>
      <c r="AH965" s="1205"/>
      <c r="AI965" s="994"/>
      <c r="AJ965" s="994"/>
      <c r="AK965" s="994"/>
      <c r="AL965" s="994"/>
      <c r="AM965" s="994"/>
    </row>
    <row r="966">
      <c r="A966" s="1205"/>
      <c r="B966" s="1205"/>
      <c r="C966" s="1205"/>
      <c r="D966" s="1205"/>
      <c r="E966" s="1205"/>
      <c r="F966" s="1205"/>
      <c r="G966" s="1205"/>
      <c r="H966" s="1205"/>
      <c r="I966" s="1205"/>
      <c r="J966" s="1205"/>
      <c r="K966" s="1205"/>
      <c r="L966" s="1205"/>
      <c r="M966" s="1208">
        <f t="shared" si="3"/>
        <v>0</v>
      </c>
      <c r="N966" s="1205"/>
      <c r="O966" s="1205"/>
      <c r="P966" s="994"/>
      <c r="Q966" s="994"/>
      <c r="R966" s="994"/>
      <c r="S966" s="994"/>
      <c r="T966" s="1205"/>
      <c r="U966" s="1205"/>
      <c r="V966" s="1205"/>
      <c r="W966" s="1205"/>
      <c r="X966" s="1205"/>
      <c r="Y966" s="1205"/>
      <c r="Z966" s="1205"/>
      <c r="AA966" s="1205"/>
      <c r="AB966" s="1205"/>
      <c r="AC966" s="1205"/>
      <c r="AD966" s="1205"/>
      <c r="AE966" s="1205"/>
      <c r="AF966" s="1208">
        <f t="shared" si="6"/>
        <v>0</v>
      </c>
      <c r="AG966" s="1205"/>
      <c r="AH966" s="1205"/>
      <c r="AI966" s="994"/>
      <c r="AJ966" s="994"/>
      <c r="AK966" s="994"/>
      <c r="AL966" s="994"/>
      <c r="AM966" s="994"/>
    </row>
    <row r="967">
      <c r="A967" s="1205"/>
      <c r="B967" s="1205"/>
      <c r="C967" s="1205"/>
      <c r="D967" s="1205"/>
      <c r="E967" s="1205"/>
      <c r="F967" s="1205"/>
      <c r="G967" s="1205"/>
      <c r="H967" s="1205"/>
      <c r="I967" s="1205"/>
      <c r="J967" s="1205"/>
      <c r="K967" s="1205"/>
      <c r="L967" s="1205"/>
      <c r="M967" s="1208">
        <f t="shared" si="3"/>
        <v>0</v>
      </c>
      <c r="N967" s="1205"/>
      <c r="O967" s="1205"/>
      <c r="P967" s="994"/>
      <c r="Q967" s="994"/>
      <c r="R967" s="994"/>
      <c r="S967" s="994"/>
      <c r="T967" s="1205"/>
      <c r="U967" s="1205"/>
      <c r="V967" s="1205"/>
      <c r="W967" s="1205"/>
      <c r="X967" s="1205"/>
      <c r="Y967" s="1205"/>
      <c r="Z967" s="1205"/>
      <c r="AA967" s="1205"/>
      <c r="AB967" s="1205"/>
      <c r="AC967" s="1205"/>
      <c r="AD967" s="1205"/>
      <c r="AE967" s="1205"/>
      <c r="AF967" s="1208">
        <f t="shared" si="6"/>
        <v>0</v>
      </c>
      <c r="AG967" s="1205"/>
      <c r="AH967" s="1205"/>
      <c r="AI967" s="994"/>
      <c r="AJ967" s="994"/>
      <c r="AK967" s="994"/>
      <c r="AL967" s="994"/>
      <c r="AM967" s="994"/>
    </row>
    <row r="968">
      <c r="A968" s="1205"/>
      <c r="B968" s="1205"/>
      <c r="C968" s="1205"/>
      <c r="D968" s="1205"/>
      <c r="E968" s="1205"/>
      <c r="F968" s="1205"/>
      <c r="G968" s="1205"/>
      <c r="H968" s="1205"/>
      <c r="I968" s="1205"/>
      <c r="J968" s="1205"/>
      <c r="K968" s="1205"/>
      <c r="L968" s="1205"/>
      <c r="M968" s="1208">
        <f t="shared" si="3"/>
        <v>0</v>
      </c>
      <c r="N968" s="1205"/>
      <c r="O968" s="1205"/>
      <c r="P968" s="994"/>
      <c r="Q968" s="994"/>
      <c r="R968" s="994"/>
      <c r="S968" s="994"/>
      <c r="T968" s="1205"/>
      <c r="U968" s="1205"/>
      <c r="V968" s="1205"/>
      <c r="W968" s="1205"/>
      <c r="X968" s="1205"/>
      <c r="Y968" s="1205"/>
      <c r="Z968" s="1205"/>
      <c r="AA968" s="1205"/>
      <c r="AB968" s="1205"/>
      <c r="AC968" s="1205"/>
      <c r="AD968" s="1205"/>
      <c r="AE968" s="1205"/>
      <c r="AF968" s="1208">
        <f t="shared" si="6"/>
        <v>0</v>
      </c>
      <c r="AG968" s="1205"/>
      <c r="AH968" s="1205"/>
      <c r="AI968" s="994"/>
      <c r="AJ968" s="994"/>
      <c r="AK968" s="994"/>
      <c r="AL968" s="994"/>
      <c r="AM968" s="994"/>
    </row>
    <row r="969">
      <c r="A969" s="1205"/>
      <c r="B969" s="1205"/>
      <c r="C969" s="1205"/>
      <c r="D969" s="1205"/>
      <c r="E969" s="1205"/>
      <c r="F969" s="1205"/>
      <c r="G969" s="1205"/>
      <c r="H969" s="1205"/>
      <c r="I969" s="1205"/>
      <c r="J969" s="1205"/>
      <c r="K969" s="1205"/>
      <c r="L969" s="1205"/>
      <c r="M969" s="1208">
        <f t="shared" si="3"/>
        <v>0</v>
      </c>
      <c r="N969" s="1205"/>
      <c r="O969" s="1205"/>
      <c r="P969" s="994"/>
      <c r="Q969" s="994"/>
      <c r="R969" s="994"/>
      <c r="S969" s="994"/>
      <c r="T969" s="1205"/>
      <c r="U969" s="1205"/>
      <c r="V969" s="1205"/>
      <c r="W969" s="1205"/>
      <c r="X969" s="1205"/>
      <c r="Y969" s="1205"/>
      <c r="Z969" s="1205"/>
      <c r="AA969" s="1205"/>
      <c r="AB969" s="1205"/>
      <c r="AC969" s="1205"/>
      <c r="AD969" s="1205"/>
      <c r="AE969" s="1205"/>
      <c r="AF969" s="1208">
        <f t="shared" si="6"/>
        <v>0</v>
      </c>
      <c r="AG969" s="1205"/>
      <c r="AH969" s="1205"/>
      <c r="AI969" s="994"/>
      <c r="AJ969" s="994"/>
      <c r="AK969" s="994"/>
      <c r="AL969" s="994"/>
      <c r="AM969" s="994"/>
    </row>
    <row r="970">
      <c r="A970" s="1205"/>
      <c r="B970" s="1205"/>
      <c r="C970" s="1205"/>
      <c r="D970" s="1205"/>
      <c r="E970" s="1205"/>
      <c r="F970" s="1205"/>
      <c r="G970" s="1205"/>
      <c r="H970" s="1205"/>
      <c r="I970" s="1205"/>
      <c r="J970" s="1205"/>
      <c r="K970" s="1205"/>
      <c r="L970" s="1205"/>
      <c r="M970" s="1208">
        <f t="shared" si="3"/>
        <v>0</v>
      </c>
      <c r="N970" s="1205"/>
      <c r="O970" s="1205"/>
      <c r="P970" s="994"/>
      <c r="Q970" s="994"/>
      <c r="R970" s="994"/>
      <c r="S970" s="994"/>
      <c r="T970" s="1205"/>
      <c r="U970" s="1205"/>
      <c r="V970" s="1205"/>
      <c r="W970" s="1205"/>
      <c r="X970" s="1205"/>
      <c r="Y970" s="1205"/>
      <c r="Z970" s="1205"/>
      <c r="AA970" s="1205"/>
      <c r="AB970" s="1205"/>
      <c r="AC970" s="1205"/>
      <c r="AD970" s="1205"/>
      <c r="AE970" s="1205"/>
      <c r="AF970" s="1208">
        <f t="shared" si="6"/>
        <v>0</v>
      </c>
      <c r="AG970" s="1205"/>
      <c r="AH970" s="1205"/>
      <c r="AI970" s="994"/>
      <c r="AJ970" s="994"/>
      <c r="AK970" s="994"/>
      <c r="AL970" s="994"/>
      <c r="AM970" s="994"/>
    </row>
    <row r="971">
      <c r="A971" s="1205"/>
      <c r="B971" s="1205"/>
      <c r="C971" s="1205"/>
      <c r="D971" s="1205"/>
      <c r="E971" s="1205"/>
      <c r="F971" s="1205"/>
      <c r="G971" s="1205"/>
      <c r="H971" s="1205"/>
      <c r="I971" s="1205"/>
      <c r="J971" s="1205"/>
      <c r="K971" s="1205"/>
      <c r="L971" s="1205"/>
      <c r="M971" s="1208">
        <f t="shared" si="3"/>
        <v>0</v>
      </c>
      <c r="N971" s="1205"/>
      <c r="O971" s="1205"/>
      <c r="P971" s="994"/>
      <c r="Q971" s="994"/>
      <c r="R971" s="994"/>
      <c r="S971" s="994"/>
      <c r="T971" s="1205"/>
      <c r="U971" s="1205"/>
      <c r="V971" s="1205"/>
      <c r="W971" s="1205"/>
      <c r="X971" s="1205"/>
      <c r="Y971" s="1205"/>
      <c r="Z971" s="1205"/>
      <c r="AA971" s="1205"/>
      <c r="AB971" s="1205"/>
      <c r="AC971" s="1205"/>
      <c r="AD971" s="1205"/>
      <c r="AE971" s="1205"/>
      <c r="AF971" s="1208">
        <f t="shared" si="6"/>
        <v>0</v>
      </c>
      <c r="AG971" s="1205"/>
      <c r="AH971" s="1205"/>
      <c r="AI971" s="994"/>
      <c r="AJ971" s="994"/>
      <c r="AK971" s="994"/>
      <c r="AL971" s="994"/>
      <c r="AM971" s="994"/>
    </row>
    <row r="972">
      <c r="A972" s="1205"/>
      <c r="B972" s="1205"/>
      <c r="C972" s="1205"/>
      <c r="D972" s="1205"/>
      <c r="E972" s="1205"/>
      <c r="F972" s="1205"/>
      <c r="G972" s="1205"/>
      <c r="H972" s="1205"/>
      <c r="I972" s="1205"/>
      <c r="J972" s="1205"/>
      <c r="K972" s="1205"/>
      <c r="L972" s="1205"/>
      <c r="M972" s="1208">
        <f t="shared" si="3"/>
        <v>0</v>
      </c>
      <c r="N972" s="1205"/>
      <c r="O972" s="1205"/>
      <c r="P972" s="994"/>
      <c r="Q972" s="994"/>
      <c r="R972" s="994"/>
      <c r="S972" s="994"/>
      <c r="T972" s="1205"/>
      <c r="U972" s="1205"/>
      <c r="V972" s="1205"/>
      <c r="W972" s="1205"/>
      <c r="X972" s="1205"/>
      <c r="Y972" s="1205"/>
      <c r="Z972" s="1205"/>
      <c r="AA972" s="1205"/>
      <c r="AB972" s="1205"/>
      <c r="AC972" s="1205"/>
      <c r="AD972" s="1205"/>
      <c r="AE972" s="1205"/>
      <c r="AF972" s="1208">
        <f t="shared" si="6"/>
        <v>0</v>
      </c>
      <c r="AG972" s="1205"/>
      <c r="AH972" s="1205"/>
      <c r="AI972" s="994"/>
      <c r="AJ972" s="994"/>
      <c r="AK972" s="994"/>
      <c r="AL972" s="994"/>
      <c r="AM972" s="994"/>
    </row>
    <row r="973">
      <c r="A973" s="1205"/>
      <c r="B973" s="1205"/>
      <c r="C973" s="1205"/>
      <c r="D973" s="1205"/>
      <c r="E973" s="1205"/>
      <c r="F973" s="1205"/>
      <c r="G973" s="1205"/>
      <c r="H973" s="1205"/>
      <c r="I973" s="1205"/>
      <c r="J973" s="1205"/>
      <c r="K973" s="1205"/>
      <c r="L973" s="1205"/>
      <c r="M973" s="1208">
        <f t="shared" si="3"/>
        <v>0</v>
      </c>
      <c r="N973" s="1205"/>
      <c r="O973" s="1205"/>
      <c r="P973" s="994"/>
      <c r="Q973" s="994"/>
      <c r="R973" s="994"/>
      <c r="S973" s="994"/>
      <c r="T973" s="1205"/>
      <c r="U973" s="1205"/>
      <c r="V973" s="1205"/>
      <c r="W973" s="1205"/>
      <c r="X973" s="1205"/>
      <c r="Y973" s="1205"/>
      <c r="Z973" s="1205"/>
      <c r="AA973" s="1205"/>
      <c r="AB973" s="1205"/>
      <c r="AC973" s="1205"/>
      <c r="AD973" s="1205"/>
      <c r="AE973" s="1205"/>
      <c r="AF973" s="1208">
        <f t="shared" si="6"/>
        <v>0</v>
      </c>
      <c r="AG973" s="1205"/>
      <c r="AH973" s="1205"/>
      <c r="AI973" s="994"/>
      <c r="AJ973" s="994"/>
      <c r="AK973" s="994"/>
      <c r="AL973" s="994"/>
      <c r="AM973" s="994"/>
    </row>
    <row r="974">
      <c r="A974" s="1205"/>
      <c r="B974" s="1205"/>
      <c r="C974" s="1205"/>
      <c r="D974" s="1205"/>
      <c r="E974" s="1205"/>
      <c r="F974" s="1205"/>
      <c r="G974" s="1205"/>
      <c r="H974" s="1205"/>
      <c r="I974" s="1205"/>
      <c r="J974" s="1205"/>
      <c r="K974" s="1205"/>
      <c r="L974" s="1205"/>
      <c r="M974" s="1208">
        <f t="shared" si="3"/>
        <v>0</v>
      </c>
      <c r="N974" s="1205"/>
      <c r="O974" s="1205"/>
      <c r="P974" s="994"/>
      <c r="Q974" s="994"/>
      <c r="R974" s="994"/>
      <c r="S974" s="994"/>
      <c r="T974" s="1205"/>
      <c r="U974" s="1205"/>
      <c r="V974" s="1205"/>
      <c r="W974" s="1205"/>
      <c r="X974" s="1205"/>
      <c r="Y974" s="1205"/>
      <c r="Z974" s="1205"/>
      <c r="AA974" s="1205"/>
      <c r="AB974" s="1205"/>
      <c r="AC974" s="1205"/>
      <c r="AD974" s="1205"/>
      <c r="AE974" s="1205"/>
      <c r="AF974" s="1208">
        <f t="shared" si="6"/>
        <v>0</v>
      </c>
      <c r="AG974" s="1205"/>
      <c r="AH974" s="1205"/>
      <c r="AI974" s="994"/>
      <c r="AJ974" s="994"/>
      <c r="AK974" s="994"/>
      <c r="AL974" s="994"/>
      <c r="AM974" s="994"/>
    </row>
    <row r="975">
      <c r="A975" s="1205"/>
      <c r="B975" s="1205"/>
      <c r="C975" s="1205"/>
      <c r="D975" s="1205"/>
      <c r="E975" s="1205"/>
      <c r="F975" s="1205"/>
      <c r="G975" s="1205"/>
      <c r="H975" s="1205"/>
      <c r="I975" s="1205"/>
      <c r="J975" s="1205"/>
      <c r="K975" s="1205"/>
      <c r="L975" s="1205"/>
      <c r="M975" s="1208">
        <f t="shared" si="3"/>
        <v>0</v>
      </c>
      <c r="N975" s="1205"/>
      <c r="O975" s="1205"/>
      <c r="P975" s="994"/>
      <c r="Q975" s="994"/>
      <c r="R975" s="994"/>
      <c r="S975" s="994"/>
      <c r="T975" s="1205"/>
      <c r="U975" s="1205"/>
      <c r="V975" s="1205"/>
      <c r="W975" s="1205"/>
      <c r="X975" s="1205"/>
      <c r="Y975" s="1205"/>
      <c r="Z975" s="1205"/>
      <c r="AA975" s="1205"/>
      <c r="AB975" s="1205"/>
      <c r="AC975" s="1205"/>
      <c r="AD975" s="1205"/>
      <c r="AE975" s="1205"/>
      <c r="AF975" s="1208">
        <f t="shared" si="6"/>
        <v>0</v>
      </c>
      <c r="AG975" s="1205"/>
      <c r="AH975" s="1205"/>
      <c r="AI975" s="994"/>
      <c r="AJ975" s="994"/>
      <c r="AK975" s="994"/>
      <c r="AL975" s="994"/>
      <c r="AM975" s="994"/>
    </row>
    <row r="976">
      <c r="A976" s="1205"/>
      <c r="B976" s="1205"/>
      <c r="C976" s="1205"/>
      <c r="D976" s="1205"/>
      <c r="E976" s="1205"/>
      <c r="F976" s="1205"/>
      <c r="G976" s="1205"/>
      <c r="H976" s="1205"/>
      <c r="I976" s="1205"/>
      <c r="J976" s="1205"/>
      <c r="K976" s="1205"/>
      <c r="L976" s="1205"/>
      <c r="M976" s="1208">
        <f t="shared" si="3"/>
        <v>0</v>
      </c>
      <c r="N976" s="1205"/>
      <c r="O976" s="1205"/>
      <c r="P976" s="994"/>
      <c r="Q976" s="994"/>
      <c r="R976" s="994"/>
      <c r="S976" s="994"/>
      <c r="T976" s="1205"/>
      <c r="U976" s="1205"/>
      <c r="V976" s="1205"/>
      <c r="W976" s="1205"/>
      <c r="X976" s="1205"/>
      <c r="Y976" s="1205"/>
      <c r="Z976" s="1205"/>
      <c r="AA976" s="1205"/>
      <c r="AB976" s="1205"/>
      <c r="AC976" s="1205"/>
      <c r="AD976" s="1205"/>
      <c r="AE976" s="1205"/>
      <c r="AF976" s="1208">
        <f t="shared" si="6"/>
        <v>0</v>
      </c>
      <c r="AG976" s="1205"/>
      <c r="AH976" s="1205"/>
      <c r="AI976" s="994"/>
      <c r="AJ976" s="994"/>
      <c r="AK976" s="994"/>
      <c r="AL976" s="994"/>
      <c r="AM976" s="994"/>
    </row>
    <row r="977">
      <c r="A977" s="1205"/>
      <c r="B977" s="1205"/>
      <c r="C977" s="1205"/>
      <c r="D977" s="1205"/>
      <c r="E977" s="1205"/>
      <c r="F977" s="1205"/>
      <c r="G977" s="1205"/>
      <c r="H977" s="1205"/>
      <c r="I977" s="1205"/>
      <c r="J977" s="1205"/>
      <c r="K977" s="1205"/>
      <c r="L977" s="1205"/>
      <c r="M977" s="1208">
        <f t="shared" si="3"/>
        <v>0</v>
      </c>
      <c r="N977" s="1205"/>
      <c r="O977" s="1205"/>
      <c r="P977" s="994"/>
      <c r="Q977" s="994"/>
      <c r="R977" s="994"/>
      <c r="S977" s="994"/>
      <c r="T977" s="1205"/>
      <c r="U977" s="1205"/>
      <c r="V977" s="1205"/>
      <c r="W977" s="1205"/>
      <c r="X977" s="1205"/>
      <c r="Y977" s="1205"/>
      <c r="Z977" s="1205"/>
      <c r="AA977" s="1205"/>
      <c r="AB977" s="1205"/>
      <c r="AC977" s="1205"/>
      <c r="AD977" s="1205"/>
      <c r="AE977" s="1205"/>
      <c r="AF977" s="1208">
        <f t="shared" si="6"/>
        <v>0</v>
      </c>
      <c r="AG977" s="1205"/>
      <c r="AH977" s="1205"/>
      <c r="AI977" s="994"/>
      <c r="AJ977" s="994"/>
      <c r="AK977" s="994"/>
      <c r="AL977" s="994"/>
      <c r="AM977" s="994"/>
    </row>
    <row r="978">
      <c r="A978" s="1205"/>
      <c r="B978" s="1205"/>
      <c r="C978" s="1205"/>
      <c r="D978" s="1205"/>
      <c r="E978" s="1205"/>
      <c r="F978" s="1205"/>
      <c r="G978" s="1205"/>
      <c r="H978" s="1205"/>
      <c r="I978" s="1205"/>
      <c r="J978" s="1205"/>
      <c r="K978" s="1205"/>
      <c r="L978" s="1205"/>
      <c r="M978" s="1208">
        <f t="shared" si="3"/>
        <v>0</v>
      </c>
      <c r="N978" s="1205"/>
      <c r="O978" s="1205"/>
      <c r="P978" s="994"/>
      <c r="Q978" s="994"/>
      <c r="R978" s="994"/>
      <c r="S978" s="994"/>
      <c r="T978" s="1205"/>
      <c r="U978" s="1205"/>
      <c r="V978" s="1205"/>
      <c r="W978" s="1205"/>
      <c r="X978" s="1205"/>
      <c r="Y978" s="1205"/>
      <c r="Z978" s="1205"/>
      <c r="AA978" s="1205"/>
      <c r="AB978" s="1205"/>
      <c r="AC978" s="1205"/>
      <c r="AD978" s="1205"/>
      <c r="AE978" s="1205"/>
      <c r="AF978" s="1208">
        <f t="shared" si="6"/>
        <v>0</v>
      </c>
      <c r="AG978" s="1205"/>
      <c r="AH978" s="1205"/>
      <c r="AI978" s="994"/>
      <c r="AJ978" s="994"/>
      <c r="AK978" s="994"/>
      <c r="AL978" s="994"/>
      <c r="AM978" s="994"/>
    </row>
    <row r="979">
      <c r="A979" s="1205"/>
      <c r="B979" s="1205"/>
      <c r="C979" s="1205"/>
      <c r="D979" s="1205"/>
      <c r="E979" s="1205"/>
      <c r="F979" s="1205"/>
      <c r="G979" s="1205"/>
      <c r="H979" s="1205"/>
      <c r="I979" s="1205"/>
      <c r="J979" s="1205"/>
      <c r="K979" s="1205"/>
      <c r="L979" s="1205"/>
      <c r="M979" s="1208">
        <f t="shared" si="3"/>
        <v>0</v>
      </c>
      <c r="N979" s="1205"/>
      <c r="O979" s="1205"/>
      <c r="P979" s="994"/>
      <c r="Q979" s="994"/>
      <c r="R979" s="994"/>
      <c r="S979" s="994"/>
      <c r="T979" s="1205"/>
      <c r="U979" s="1205"/>
      <c r="V979" s="1205"/>
      <c r="W979" s="1205"/>
      <c r="X979" s="1205"/>
      <c r="Y979" s="1205"/>
      <c r="Z979" s="1205"/>
      <c r="AA979" s="1205"/>
      <c r="AB979" s="1205"/>
      <c r="AC979" s="1205"/>
      <c r="AD979" s="1205"/>
      <c r="AE979" s="1205"/>
      <c r="AF979" s="1208">
        <f t="shared" si="6"/>
        <v>0</v>
      </c>
      <c r="AG979" s="1205"/>
      <c r="AH979" s="1205"/>
      <c r="AI979" s="994"/>
      <c r="AJ979" s="994"/>
      <c r="AK979" s="994"/>
      <c r="AL979" s="994"/>
      <c r="AM979" s="994"/>
    </row>
    <row r="980">
      <c r="A980" s="1205"/>
      <c r="B980" s="1205"/>
      <c r="C980" s="1205"/>
      <c r="D980" s="1205"/>
      <c r="E980" s="1205"/>
      <c r="F980" s="1205"/>
      <c r="G980" s="1205"/>
      <c r="H980" s="1205"/>
      <c r="I980" s="1205"/>
      <c r="J980" s="1205"/>
      <c r="K980" s="1205"/>
      <c r="L980" s="1205"/>
      <c r="M980" s="1208">
        <f t="shared" si="3"/>
        <v>0</v>
      </c>
      <c r="N980" s="1205"/>
      <c r="O980" s="1205"/>
      <c r="P980" s="994"/>
      <c r="Q980" s="994"/>
      <c r="R980" s="994"/>
      <c r="S980" s="994"/>
      <c r="T980" s="1205"/>
      <c r="U980" s="1205"/>
      <c r="V980" s="1205"/>
      <c r="W980" s="1205"/>
      <c r="X980" s="1205"/>
      <c r="Y980" s="1205"/>
      <c r="Z980" s="1205"/>
      <c r="AA980" s="1205"/>
      <c r="AB980" s="1205"/>
      <c r="AC980" s="1205"/>
      <c r="AD980" s="1205"/>
      <c r="AE980" s="1205"/>
      <c r="AF980" s="1208">
        <f t="shared" si="6"/>
        <v>0</v>
      </c>
      <c r="AG980" s="1205"/>
      <c r="AH980" s="1205"/>
      <c r="AI980" s="994"/>
      <c r="AJ980" s="994"/>
      <c r="AK980" s="994"/>
      <c r="AL980" s="994"/>
      <c r="AM980" s="994"/>
    </row>
    <row r="981">
      <c r="A981" s="1205"/>
      <c r="B981" s="1205"/>
      <c r="C981" s="1205"/>
      <c r="D981" s="1205"/>
      <c r="E981" s="1205"/>
      <c r="F981" s="1205"/>
      <c r="G981" s="1205"/>
      <c r="H981" s="1205"/>
      <c r="I981" s="1205"/>
      <c r="J981" s="1205"/>
      <c r="K981" s="1205"/>
      <c r="L981" s="1205"/>
      <c r="M981" s="1208">
        <f t="shared" si="3"/>
        <v>0</v>
      </c>
      <c r="N981" s="1205"/>
      <c r="O981" s="1205"/>
      <c r="P981" s="994"/>
      <c r="Q981" s="994"/>
      <c r="R981" s="994"/>
      <c r="S981" s="994"/>
      <c r="T981" s="1205"/>
      <c r="U981" s="1205"/>
      <c r="V981" s="1205"/>
      <c r="W981" s="1205"/>
      <c r="X981" s="1205"/>
      <c r="Y981" s="1205"/>
      <c r="Z981" s="1205"/>
      <c r="AA981" s="1205"/>
      <c r="AB981" s="1205"/>
      <c r="AC981" s="1205"/>
      <c r="AD981" s="1205"/>
      <c r="AE981" s="1205"/>
      <c r="AF981" s="1208">
        <f t="shared" si="6"/>
        <v>0</v>
      </c>
      <c r="AG981" s="1205"/>
      <c r="AH981" s="1205"/>
      <c r="AI981" s="994"/>
      <c r="AJ981" s="994"/>
      <c r="AK981" s="994"/>
      <c r="AL981" s="994"/>
      <c r="AM981" s="994"/>
    </row>
    <row r="982">
      <c r="A982" s="1205"/>
      <c r="B982" s="1205"/>
      <c r="C982" s="1205"/>
      <c r="D982" s="1205"/>
      <c r="E982" s="1205"/>
      <c r="F982" s="1205"/>
      <c r="G982" s="1205"/>
      <c r="H982" s="1205"/>
      <c r="I982" s="1205"/>
      <c r="J982" s="1205"/>
      <c r="K982" s="1205"/>
      <c r="L982" s="1205"/>
      <c r="M982" s="1208">
        <f t="shared" si="3"/>
        <v>0</v>
      </c>
      <c r="N982" s="1205"/>
      <c r="O982" s="1205"/>
      <c r="P982" s="994"/>
      <c r="Q982" s="994"/>
      <c r="R982" s="994"/>
      <c r="S982" s="994"/>
      <c r="T982" s="1205"/>
      <c r="U982" s="1205"/>
      <c r="V982" s="1205"/>
      <c r="W982" s="1205"/>
      <c r="X982" s="1205"/>
      <c r="Y982" s="1205"/>
      <c r="Z982" s="1205"/>
      <c r="AA982" s="1205"/>
      <c r="AB982" s="1205"/>
      <c r="AC982" s="1205"/>
      <c r="AD982" s="1205"/>
      <c r="AE982" s="1205"/>
      <c r="AF982" s="1208">
        <f t="shared" si="6"/>
        <v>0</v>
      </c>
      <c r="AG982" s="1205"/>
      <c r="AH982" s="1205"/>
      <c r="AI982" s="994"/>
      <c r="AJ982" s="994"/>
      <c r="AK982" s="994"/>
      <c r="AL982" s="994"/>
      <c r="AM982" s="994"/>
    </row>
    <row r="983">
      <c r="A983" s="1205"/>
      <c r="B983" s="1205"/>
      <c r="C983" s="1205"/>
      <c r="D983" s="1205"/>
      <c r="E983" s="1205"/>
      <c r="F983" s="1205"/>
      <c r="G983" s="1205"/>
      <c r="H983" s="1205"/>
      <c r="I983" s="1205"/>
      <c r="J983" s="1205"/>
      <c r="K983" s="1205"/>
      <c r="L983" s="1205"/>
      <c r="M983" s="1208">
        <f t="shared" si="3"/>
        <v>0</v>
      </c>
      <c r="N983" s="1205"/>
      <c r="O983" s="1205"/>
      <c r="P983" s="994"/>
      <c r="Q983" s="994"/>
      <c r="R983" s="994"/>
      <c r="S983" s="994"/>
      <c r="T983" s="1205"/>
      <c r="U983" s="1205"/>
      <c r="V983" s="1205"/>
      <c r="W983" s="1205"/>
      <c r="X983" s="1205"/>
      <c r="Y983" s="1205"/>
      <c r="Z983" s="1205"/>
      <c r="AA983" s="1205"/>
      <c r="AB983" s="1205"/>
      <c r="AC983" s="1205"/>
      <c r="AD983" s="1205"/>
      <c r="AE983" s="1205"/>
      <c r="AF983" s="1208">
        <f t="shared" si="6"/>
        <v>0</v>
      </c>
      <c r="AG983" s="1205"/>
      <c r="AH983" s="1205"/>
      <c r="AI983" s="994"/>
      <c r="AJ983" s="994"/>
      <c r="AK983" s="994"/>
      <c r="AL983" s="994"/>
      <c r="AM983" s="994"/>
    </row>
    <row r="984">
      <c r="A984" s="1205"/>
      <c r="B984" s="1205"/>
      <c r="C984" s="1205"/>
      <c r="D984" s="1205"/>
      <c r="E984" s="1205"/>
      <c r="F984" s="1205"/>
      <c r="G984" s="1205"/>
      <c r="H984" s="1205"/>
      <c r="I984" s="1205"/>
      <c r="J984" s="1205"/>
      <c r="K984" s="1205"/>
      <c r="L984" s="1205"/>
      <c r="M984" s="1208">
        <f t="shared" si="3"/>
        <v>0</v>
      </c>
      <c r="N984" s="1205"/>
      <c r="O984" s="1205"/>
      <c r="P984" s="994"/>
      <c r="Q984" s="994"/>
      <c r="R984" s="994"/>
      <c r="S984" s="994"/>
      <c r="T984" s="1205"/>
      <c r="U984" s="1205"/>
      <c r="V984" s="1205"/>
      <c r="W984" s="1205"/>
      <c r="X984" s="1205"/>
      <c r="Y984" s="1205"/>
      <c r="Z984" s="1205"/>
      <c r="AA984" s="1205"/>
      <c r="AB984" s="1205"/>
      <c r="AC984" s="1205"/>
      <c r="AD984" s="1205"/>
      <c r="AE984" s="1205"/>
      <c r="AF984" s="1208">
        <f t="shared" si="6"/>
        <v>0</v>
      </c>
      <c r="AG984" s="1205"/>
      <c r="AH984" s="1205"/>
      <c r="AI984" s="994"/>
      <c r="AJ984" s="994"/>
      <c r="AK984" s="994"/>
      <c r="AL984" s="994"/>
      <c r="AM984" s="994"/>
    </row>
    <row r="985">
      <c r="A985" s="1205"/>
      <c r="B985" s="1205"/>
      <c r="C985" s="1205"/>
      <c r="D985" s="1205"/>
      <c r="E985" s="1205"/>
      <c r="F985" s="1205"/>
      <c r="G985" s="1205"/>
      <c r="H985" s="1205"/>
      <c r="I985" s="1205"/>
      <c r="J985" s="1205"/>
      <c r="K985" s="1205"/>
      <c r="L985" s="1205"/>
      <c r="M985" s="1208">
        <f t="shared" si="3"/>
        <v>0</v>
      </c>
      <c r="N985" s="1205"/>
      <c r="O985" s="1205"/>
      <c r="P985" s="994"/>
      <c r="Q985" s="994"/>
      <c r="R985" s="994"/>
      <c r="S985" s="994"/>
      <c r="T985" s="1205"/>
      <c r="U985" s="1205"/>
      <c r="V985" s="1205"/>
      <c r="W985" s="1205"/>
      <c r="X985" s="1205"/>
      <c r="Y985" s="1205"/>
      <c r="Z985" s="1205"/>
      <c r="AA985" s="1205"/>
      <c r="AB985" s="1205"/>
      <c r="AC985" s="1205"/>
      <c r="AD985" s="1205"/>
      <c r="AE985" s="1205"/>
      <c r="AF985" s="1208">
        <f t="shared" si="6"/>
        <v>0</v>
      </c>
      <c r="AG985" s="1205"/>
      <c r="AH985" s="1205"/>
      <c r="AI985" s="994"/>
      <c r="AJ985" s="994"/>
      <c r="AK985" s="994"/>
      <c r="AL985" s="994"/>
      <c r="AM985" s="994"/>
    </row>
    <row r="986">
      <c r="A986" s="1205"/>
      <c r="B986" s="1205"/>
      <c r="C986" s="1205"/>
      <c r="D986" s="1205"/>
      <c r="E986" s="1205"/>
      <c r="F986" s="1205"/>
      <c r="G986" s="1205"/>
      <c r="H986" s="1205"/>
      <c r="I986" s="1205"/>
      <c r="J986" s="1205"/>
      <c r="K986" s="1205"/>
      <c r="L986" s="1205"/>
      <c r="M986" s="1208">
        <f t="shared" si="3"/>
        <v>0</v>
      </c>
      <c r="N986" s="1205"/>
      <c r="O986" s="1205"/>
      <c r="P986" s="994"/>
      <c r="Q986" s="994"/>
      <c r="R986" s="994"/>
      <c r="S986" s="994"/>
      <c r="T986" s="1205"/>
      <c r="U986" s="1205"/>
      <c r="V986" s="1205"/>
      <c r="W986" s="1205"/>
      <c r="X986" s="1205"/>
      <c r="Y986" s="1205"/>
      <c r="Z986" s="1205"/>
      <c r="AA986" s="1205"/>
      <c r="AB986" s="1205"/>
      <c r="AC986" s="1205"/>
      <c r="AD986" s="1205"/>
      <c r="AE986" s="1205"/>
      <c r="AF986" s="1208">
        <f t="shared" si="6"/>
        <v>0</v>
      </c>
      <c r="AG986" s="1205"/>
      <c r="AH986" s="1205"/>
      <c r="AI986" s="994"/>
      <c r="AJ986" s="994"/>
      <c r="AK986" s="994"/>
      <c r="AL986" s="994"/>
      <c r="AM986" s="994"/>
    </row>
    <row r="987">
      <c r="A987" s="1205"/>
      <c r="B987" s="1205"/>
      <c r="C987" s="1205"/>
      <c r="D987" s="1205"/>
      <c r="E987" s="1205"/>
      <c r="F987" s="1205"/>
      <c r="G987" s="1205"/>
      <c r="H987" s="1205"/>
      <c r="I987" s="1205"/>
      <c r="J987" s="1205"/>
      <c r="K987" s="1205"/>
      <c r="L987" s="1205"/>
      <c r="M987" s="1208">
        <f t="shared" si="3"/>
        <v>0</v>
      </c>
      <c r="N987" s="1205"/>
      <c r="O987" s="1205"/>
      <c r="P987" s="994"/>
      <c r="Q987" s="994"/>
      <c r="R987" s="994"/>
      <c r="S987" s="994"/>
      <c r="T987" s="1205"/>
      <c r="U987" s="1205"/>
      <c r="V987" s="1205"/>
      <c r="W987" s="1205"/>
      <c r="X987" s="1205"/>
      <c r="Y987" s="1205"/>
      <c r="Z987" s="1205"/>
      <c r="AA987" s="1205"/>
      <c r="AB987" s="1205"/>
      <c r="AC987" s="1205"/>
      <c r="AD987" s="1205"/>
      <c r="AE987" s="1205"/>
      <c r="AF987" s="1208">
        <f t="shared" si="6"/>
        <v>0</v>
      </c>
      <c r="AG987" s="1205"/>
      <c r="AH987" s="1205"/>
      <c r="AI987" s="994"/>
      <c r="AJ987" s="994"/>
      <c r="AK987" s="994"/>
      <c r="AL987" s="994"/>
      <c r="AM987" s="994"/>
    </row>
    <row r="988">
      <c r="A988" s="1205"/>
      <c r="B988" s="1205"/>
      <c r="C988" s="1205"/>
      <c r="D988" s="1205"/>
      <c r="E988" s="1205"/>
      <c r="F988" s="1205"/>
      <c r="G988" s="1205"/>
      <c r="H988" s="1205"/>
      <c r="I988" s="1205"/>
      <c r="J988" s="1205"/>
      <c r="K988" s="1205"/>
      <c r="L988" s="1205"/>
      <c r="M988" s="1208">
        <f t="shared" si="3"/>
        <v>0</v>
      </c>
      <c r="N988" s="1205"/>
      <c r="O988" s="1205"/>
      <c r="P988" s="994"/>
      <c r="Q988" s="994"/>
      <c r="R988" s="994"/>
      <c r="S988" s="994"/>
      <c r="T988" s="1205"/>
      <c r="U988" s="1205"/>
      <c r="V988" s="1205"/>
      <c r="W988" s="1205"/>
      <c r="X988" s="1205"/>
      <c r="Y988" s="1205"/>
      <c r="Z988" s="1205"/>
      <c r="AA988" s="1205"/>
      <c r="AB988" s="1205"/>
      <c r="AC988" s="1205"/>
      <c r="AD988" s="1205"/>
      <c r="AE988" s="1205"/>
      <c r="AF988" s="1208">
        <f t="shared" si="6"/>
        <v>0</v>
      </c>
      <c r="AG988" s="1205"/>
      <c r="AH988" s="1205"/>
      <c r="AI988" s="994"/>
      <c r="AJ988" s="994"/>
      <c r="AK988" s="994"/>
      <c r="AL988" s="994"/>
      <c r="AM988" s="994"/>
    </row>
    <row r="989">
      <c r="A989" s="1205"/>
      <c r="B989" s="1205"/>
      <c r="C989" s="1205"/>
      <c r="D989" s="1205"/>
      <c r="E989" s="1205"/>
      <c r="F989" s="1205"/>
      <c r="G989" s="1205"/>
      <c r="H989" s="1205"/>
      <c r="I989" s="1205"/>
      <c r="J989" s="1205"/>
      <c r="K989" s="1205"/>
      <c r="L989" s="1205"/>
      <c r="M989" s="1208">
        <f t="shared" si="3"/>
        <v>0</v>
      </c>
      <c r="N989" s="1205"/>
      <c r="O989" s="1205"/>
      <c r="P989" s="994"/>
      <c r="Q989" s="994"/>
      <c r="R989" s="994"/>
      <c r="S989" s="994"/>
      <c r="T989" s="1205"/>
      <c r="U989" s="1205"/>
      <c r="V989" s="1205"/>
      <c r="W989" s="1205"/>
      <c r="X989" s="1205"/>
      <c r="Y989" s="1205"/>
      <c r="Z989" s="1205"/>
      <c r="AA989" s="1205"/>
      <c r="AB989" s="1205"/>
      <c r="AC989" s="1205"/>
      <c r="AD989" s="1205"/>
      <c r="AE989" s="1205"/>
      <c r="AF989" s="1208">
        <f t="shared" si="6"/>
        <v>0</v>
      </c>
      <c r="AG989" s="1205"/>
      <c r="AH989" s="1205"/>
      <c r="AI989" s="994"/>
      <c r="AJ989" s="994"/>
      <c r="AK989" s="994"/>
      <c r="AL989" s="994"/>
      <c r="AM989" s="994"/>
    </row>
    <row r="990">
      <c r="A990" s="1205"/>
      <c r="B990" s="1205"/>
      <c r="C990" s="1205"/>
      <c r="D990" s="1205"/>
      <c r="E990" s="1205"/>
      <c r="F990" s="1205"/>
      <c r="G990" s="1205"/>
      <c r="H990" s="1205"/>
      <c r="I990" s="1205"/>
      <c r="J990" s="1205"/>
      <c r="K990" s="1205"/>
      <c r="L990" s="1205"/>
      <c r="M990" s="1208">
        <f t="shared" si="3"/>
        <v>0</v>
      </c>
      <c r="N990" s="1205"/>
      <c r="O990" s="1205"/>
      <c r="P990" s="994"/>
      <c r="Q990" s="994"/>
      <c r="R990" s="994"/>
      <c r="S990" s="994"/>
      <c r="T990" s="1205"/>
      <c r="U990" s="1205"/>
      <c r="V990" s="1205"/>
      <c r="W990" s="1205"/>
      <c r="X990" s="1205"/>
      <c r="Y990" s="1205"/>
      <c r="Z990" s="1205"/>
      <c r="AA990" s="1205"/>
      <c r="AB990" s="1205"/>
      <c r="AC990" s="1205"/>
      <c r="AD990" s="1205"/>
      <c r="AE990" s="1205"/>
      <c r="AF990" s="1208">
        <f t="shared" si="6"/>
        <v>0</v>
      </c>
      <c r="AG990" s="1205"/>
      <c r="AH990" s="1205"/>
      <c r="AI990" s="994"/>
      <c r="AJ990" s="994"/>
      <c r="AK990" s="994"/>
      <c r="AL990" s="994"/>
      <c r="AM990" s="994"/>
    </row>
    <row r="991">
      <c r="A991" s="1205"/>
      <c r="B991" s="1205"/>
      <c r="C991" s="1205"/>
      <c r="D991" s="1205"/>
      <c r="E991" s="1205"/>
      <c r="F991" s="1205"/>
      <c r="G991" s="1205"/>
      <c r="H991" s="1205"/>
      <c r="I991" s="1205"/>
      <c r="J991" s="1205"/>
      <c r="K991" s="1205"/>
      <c r="L991" s="1205"/>
      <c r="M991" s="1208">
        <f t="shared" si="3"/>
        <v>0</v>
      </c>
      <c r="N991" s="1205"/>
      <c r="O991" s="1205"/>
      <c r="P991" s="994"/>
      <c r="Q991" s="994"/>
      <c r="R991" s="994"/>
      <c r="S991" s="994"/>
      <c r="T991" s="1205"/>
      <c r="U991" s="1205"/>
      <c r="V991" s="1205"/>
      <c r="W991" s="1205"/>
      <c r="X991" s="1205"/>
      <c r="Y991" s="1205"/>
      <c r="Z991" s="1205"/>
      <c r="AA991" s="1205"/>
      <c r="AB991" s="1205"/>
      <c r="AC991" s="1205"/>
      <c r="AD991" s="1205"/>
      <c r="AE991" s="1205"/>
      <c r="AF991" s="1208">
        <f t="shared" si="6"/>
        <v>0</v>
      </c>
      <c r="AG991" s="1205"/>
      <c r="AH991" s="1205"/>
      <c r="AI991" s="994"/>
      <c r="AJ991" s="994"/>
      <c r="AK991" s="994"/>
      <c r="AL991" s="994"/>
      <c r="AM991" s="994"/>
    </row>
    <row r="992">
      <c r="A992" s="1205"/>
      <c r="B992" s="1205"/>
      <c r="C992" s="1205"/>
      <c r="D992" s="1205"/>
      <c r="E992" s="1205"/>
      <c r="F992" s="1205"/>
      <c r="G992" s="1205"/>
      <c r="H992" s="1205"/>
      <c r="I992" s="1205"/>
      <c r="J992" s="1205"/>
      <c r="K992" s="1205"/>
      <c r="L992" s="1205"/>
      <c r="M992" s="1208">
        <f t="shared" si="3"/>
        <v>0</v>
      </c>
      <c r="N992" s="1205"/>
      <c r="O992" s="1205"/>
      <c r="P992" s="994"/>
      <c r="Q992" s="994"/>
      <c r="R992" s="994"/>
      <c r="S992" s="994"/>
      <c r="T992" s="1205"/>
      <c r="U992" s="1205"/>
      <c r="V992" s="1205"/>
      <c r="W992" s="1205"/>
      <c r="X992" s="1205"/>
      <c r="Y992" s="1205"/>
      <c r="Z992" s="1205"/>
      <c r="AA992" s="1205"/>
      <c r="AB992" s="1205"/>
      <c r="AC992" s="1205"/>
      <c r="AD992" s="1205"/>
      <c r="AE992" s="1205"/>
      <c r="AF992" s="1208">
        <f t="shared" si="6"/>
        <v>0</v>
      </c>
      <c r="AG992" s="1205"/>
      <c r="AH992" s="1205"/>
      <c r="AI992" s="994"/>
      <c r="AJ992" s="994"/>
      <c r="AK992" s="994"/>
      <c r="AL992" s="994"/>
      <c r="AM992" s="994"/>
    </row>
    <row r="993">
      <c r="A993" s="1205"/>
      <c r="B993" s="1205"/>
      <c r="C993" s="1205"/>
      <c r="D993" s="1205"/>
      <c r="E993" s="1205"/>
      <c r="F993" s="1205"/>
      <c r="G993" s="1205"/>
      <c r="H993" s="1205"/>
      <c r="I993" s="1205"/>
      <c r="J993" s="1205"/>
      <c r="K993" s="1205"/>
      <c r="L993" s="1205"/>
      <c r="M993" s="1208">
        <f t="shared" si="3"/>
        <v>0</v>
      </c>
      <c r="N993" s="1205"/>
      <c r="O993" s="1205"/>
      <c r="P993" s="994"/>
      <c r="Q993" s="994"/>
      <c r="R993" s="994"/>
      <c r="S993" s="994"/>
      <c r="T993" s="1205"/>
      <c r="U993" s="1205"/>
      <c r="V993" s="1205"/>
      <c r="W993" s="1205"/>
      <c r="X993" s="1205"/>
      <c r="Y993" s="1205"/>
      <c r="Z993" s="1205"/>
      <c r="AA993" s="1205"/>
      <c r="AB993" s="1205"/>
      <c r="AC993" s="1205"/>
      <c r="AD993" s="1205"/>
      <c r="AE993" s="1205"/>
      <c r="AF993" s="1208">
        <f t="shared" si="6"/>
        <v>0</v>
      </c>
      <c r="AG993" s="1205"/>
      <c r="AH993" s="1205"/>
      <c r="AI993" s="994"/>
      <c r="AJ993" s="994"/>
      <c r="AK993" s="994"/>
      <c r="AL993" s="994"/>
      <c r="AM993" s="994"/>
    </row>
    <row r="994">
      <c r="A994" s="1205"/>
      <c r="B994" s="1205"/>
      <c r="C994" s="1205"/>
      <c r="D994" s="1205"/>
      <c r="E994" s="1205"/>
      <c r="F994" s="1205"/>
      <c r="G994" s="1205"/>
      <c r="H994" s="1205"/>
      <c r="I994" s="1205"/>
      <c r="J994" s="1205"/>
      <c r="K994" s="1205"/>
      <c r="L994" s="1205"/>
      <c r="M994" s="1208">
        <f t="shared" si="3"/>
        <v>0</v>
      </c>
      <c r="N994" s="1205"/>
      <c r="O994" s="1205"/>
      <c r="P994" s="994"/>
      <c r="Q994" s="994"/>
      <c r="R994" s="994"/>
      <c r="S994" s="994"/>
      <c r="T994" s="1205"/>
      <c r="U994" s="1205"/>
      <c r="V994" s="1205"/>
      <c r="W994" s="1205"/>
      <c r="X994" s="1205"/>
      <c r="Y994" s="1205"/>
      <c r="Z994" s="1205"/>
      <c r="AA994" s="1205"/>
      <c r="AB994" s="1205"/>
      <c r="AC994" s="1205"/>
      <c r="AD994" s="1205"/>
      <c r="AE994" s="1205"/>
      <c r="AF994" s="1208">
        <f t="shared" si="6"/>
        <v>0</v>
      </c>
      <c r="AG994" s="1205"/>
      <c r="AH994" s="1205"/>
      <c r="AI994" s="994"/>
      <c r="AJ994" s="994"/>
      <c r="AK994" s="994"/>
      <c r="AL994" s="994"/>
      <c r="AM994" s="994"/>
    </row>
    <row r="995">
      <c r="A995" s="1205"/>
      <c r="B995" s="1205"/>
      <c r="C995" s="1205"/>
      <c r="D995" s="1205"/>
      <c r="E995" s="1205"/>
      <c r="F995" s="1205"/>
      <c r="G995" s="1205"/>
      <c r="H995" s="1205"/>
      <c r="I995" s="1205"/>
      <c r="J995" s="1205"/>
      <c r="K995" s="1205"/>
      <c r="L995" s="1205"/>
      <c r="M995" s="1208">
        <f t="shared" si="3"/>
        <v>0</v>
      </c>
      <c r="N995" s="1205"/>
      <c r="O995" s="1205"/>
      <c r="P995" s="994"/>
      <c r="Q995" s="994"/>
      <c r="R995" s="994"/>
      <c r="S995" s="994"/>
      <c r="T995" s="1205"/>
      <c r="U995" s="1205"/>
      <c r="V995" s="1205"/>
      <c r="W995" s="1205"/>
      <c r="X995" s="1205"/>
      <c r="Y995" s="1205"/>
      <c r="Z995" s="1205"/>
      <c r="AA995" s="1205"/>
      <c r="AB995" s="1205"/>
      <c r="AC995" s="1205"/>
      <c r="AD995" s="1205"/>
      <c r="AE995" s="1205"/>
      <c r="AF995" s="1208">
        <f t="shared" si="6"/>
        <v>0</v>
      </c>
      <c r="AG995" s="1205"/>
      <c r="AH995" s="1205"/>
      <c r="AI995" s="994"/>
      <c r="AJ995" s="994"/>
      <c r="AK995" s="994"/>
      <c r="AL995" s="994"/>
      <c r="AM995" s="994"/>
    </row>
    <row r="996">
      <c r="A996" s="1205"/>
      <c r="B996" s="1205"/>
      <c r="C996" s="1205"/>
      <c r="D996" s="1205"/>
      <c r="E996" s="1205"/>
      <c r="F996" s="1205"/>
      <c r="G996" s="1205"/>
      <c r="H996" s="1205"/>
      <c r="I996" s="1205"/>
      <c r="J996" s="1205"/>
      <c r="K996" s="1205"/>
      <c r="L996" s="1205"/>
      <c r="M996" s="1208">
        <f t="shared" si="3"/>
        <v>0</v>
      </c>
      <c r="N996" s="1205"/>
      <c r="O996" s="1205"/>
      <c r="P996" s="994"/>
      <c r="Q996" s="994"/>
      <c r="R996" s="994"/>
      <c r="S996" s="994"/>
      <c r="T996" s="1205"/>
      <c r="U996" s="1205"/>
      <c r="V996" s="1205"/>
      <c r="W996" s="1205"/>
      <c r="X996" s="1205"/>
      <c r="Y996" s="1205"/>
      <c r="Z996" s="1205"/>
      <c r="AA996" s="1205"/>
      <c r="AB996" s="1205"/>
      <c r="AC996" s="1205"/>
      <c r="AD996" s="1205"/>
      <c r="AE996" s="1205"/>
      <c r="AF996" s="1208">
        <f t="shared" si="6"/>
        <v>0</v>
      </c>
      <c r="AG996" s="1205"/>
      <c r="AH996" s="1205"/>
      <c r="AI996" s="994"/>
      <c r="AJ996" s="994"/>
      <c r="AK996" s="994"/>
      <c r="AL996" s="994"/>
      <c r="AM996" s="994"/>
    </row>
    <row r="997">
      <c r="A997" s="1205"/>
      <c r="B997" s="1205"/>
      <c r="C997" s="1205"/>
      <c r="D997" s="1205"/>
      <c r="E997" s="1205"/>
      <c r="F997" s="1205"/>
      <c r="G997" s="1205"/>
      <c r="H997" s="1205"/>
      <c r="I997" s="1205"/>
      <c r="J997" s="1205"/>
      <c r="K997" s="1205"/>
      <c r="L997" s="1205"/>
      <c r="M997" s="1208">
        <f t="shared" si="3"/>
        <v>0</v>
      </c>
      <c r="N997" s="1205"/>
      <c r="O997" s="1205"/>
      <c r="P997" s="994"/>
      <c r="Q997" s="994"/>
      <c r="R997" s="994"/>
      <c r="S997" s="994"/>
      <c r="T997" s="1205"/>
      <c r="U997" s="1205"/>
      <c r="V997" s="1205"/>
      <c r="W997" s="1205"/>
      <c r="X997" s="1205"/>
      <c r="Y997" s="1205"/>
      <c r="Z997" s="1205"/>
      <c r="AA997" s="1205"/>
      <c r="AB997" s="1205"/>
      <c r="AC997" s="1205"/>
      <c r="AD997" s="1205"/>
      <c r="AE997" s="1205"/>
      <c r="AF997" s="1208">
        <f t="shared" si="6"/>
        <v>0</v>
      </c>
      <c r="AG997" s="1205"/>
      <c r="AH997" s="1205"/>
      <c r="AI997" s="994"/>
      <c r="AJ997" s="994"/>
      <c r="AK997" s="994"/>
      <c r="AL997" s="994"/>
      <c r="AM997" s="994"/>
    </row>
    <row r="998">
      <c r="A998" s="1205"/>
      <c r="B998" s="1205"/>
      <c r="C998" s="1205"/>
      <c r="D998" s="1205"/>
      <c r="E998" s="1205"/>
      <c r="F998" s="1205"/>
      <c r="G998" s="1205"/>
      <c r="H998" s="1205"/>
      <c r="I998" s="1205"/>
      <c r="J998" s="1205"/>
      <c r="K998" s="1205"/>
      <c r="L998" s="1205"/>
      <c r="M998" s="1208">
        <f t="shared" si="3"/>
        <v>0</v>
      </c>
      <c r="N998" s="1205"/>
      <c r="O998" s="1205"/>
      <c r="P998" s="994"/>
      <c r="Q998" s="994"/>
      <c r="R998" s="994"/>
      <c r="S998" s="994"/>
      <c r="T998" s="1205"/>
      <c r="U998" s="1205"/>
      <c r="V998" s="1205"/>
      <c r="W998" s="1205"/>
      <c r="X998" s="1205"/>
      <c r="Y998" s="1205"/>
      <c r="Z998" s="1205"/>
      <c r="AA998" s="1205"/>
      <c r="AB998" s="1205"/>
      <c r="AC998" s="1205"/>
      <c r="AD998" s="1205"/>
      <c r="AE998" s="1205"/>
      <c r="AF998" s="1208">
        <f t="shared" si="6"/>
        <v>0</v>
      </c>
      <c r="AG998" s="1205"/>
      <c r="AH998" s="1205"/>
      <c r="AI998" s="994"/>
      <c r="AJ998" s="994"/>
      <c r="AK998" s="994"/>
      <c r="AL998" s="994"/>
      <c r="AM998" s="994"/>
    </row>
    <row r="999">
      <c r="A999" s="1205"/>
      <c r="B999" s="1205"/>
      <c r="C999" s="1205"/>
      <c r="D999" s="1205"/>
      <c r="E999" s="1205"/>
      <c r="F999" s="1205"/>
      <c r="G999" s="1205"/>
      <c r="H999" s="1205"/>
      <c r="I999" s="1205"/>
      <c r="J999" s="1205"/>
      <c r="K999" s="1205"/>
      <c r="L999" s="1205"/>
      <c r="M999" s="1208">
        <f t="shared" si="3"/>
        <v>0</v>
      </c>
      <c r="N999" s="1205"/>
      <c r="O999" s="1205"/>
      <c r="P999" s="994"/>
      <c r="Q999" s="994"/>
      <c r="R999" s="994"/>
      <c r="S999" s="994"/>
      <c r="T999" s="1205"/>
      <c r="U999" s="1205"/>
      <c r="V999" s="1205"/>
      <c r="W999" s="1205"/>
      <c r="X999" s="1205"/>
      <c r="Y999" s="1205"/>
      <c r="Z999" s="1205"/>
      <c r="AA999" s="1205"/>
      <c r="AB999" s="1205"/>
      <c r="AC999" s="1205"/>
      <c r="AD999" s="1205"/>
      <c r="AE999" s="1205"/>
      <c r="AF999" s="1208">
        <f t="shared" si="6"/>
        <v>0</v>
      </c>
      <c r="AG999" s="1205"/>
      <c r="AH999" s="1205"/>
      <c r="AI999" s="994"/>
      <c r="AJ999" s="994"/>
      <c r="AK999" s="994"/>
      <c r="AL999" s="994"/>
      <c r="AM999" s="994"/>
    </row>
    <row r="1000">
      <c r="A1000" s="1205"/>
      <c r="B1000" s="1205"/>
      <c r="C1000" s="1205"/>
      <c r="D1000" s="1205"/>
      <c r="E1000" s="1205"/>
      <c r="F1000" s="1205"/>
      <c r="G1000" s="1205"/>
      <c r="H1000" s="1205"/>
      <c r="I1000" s="1205"/>
      <c r="J1000" s="1205"/>
      <c r="K1000" s="1205"/>
      <c r="L1000" s="1205"/>
      <c r="M1000" s="1208">
        <f t="shared" si="3"/>
        <v>0</v>
      </c>
      <c r="N1000" s="1205"/>
      <c r="O1000" s="1205"/>
      <c r="P1000" s="994"/>
      <c r="Q1000" s="994"/>
      <c r="R1000" s="994"/>
      <c r="S1000" s="994"/>
      <c r="T1000" s="1205"/>
      <c r="U1000" s="1205"/>
      <c r="V1000" s="1205"/>
      <c r="W1000" s="1205"/>
      <c r="X1000" s="1205"/>
      <c r="Y1000" s="1205"/>
      <c r="Z1000" s="1205"/>
      <c r="AA1000" s="1205"/>
      <c r="AB1000" s="1205"/>
      <c r="AC1000" s="1205"/>
      <c r="AD1000" s="1205"/>
      <c r="AE1000" s="1205"/>
      <c r="AF1000" s="1208">
        <f t="shared" si="6"/>
        <v>0</v>
      </c>
      <c r="AG1000" s="1205"/>
      <c r="AH1000" s="1205"/>
      <c r="AI1000" s="994"/>
      <c r="AJ1000" s="994"/>
      <c r="AK1000" s="994"/>
      <c r="AL1000" s="994"/>
      <c r="AM1000" s="994"/>
    </row>
    <row r="1001">
      <c r="A1001" s="1205"/>
      <c r="B1001" s="1205"/>
      <c r="C1001" s="1205"/>
      <c r="D1001" s="1205"/>
      <c r="E1001" s="1205"/>
      <c r="F1001" s="1205"/>
      <c r="G1001" s="1205"/>
      <c r="H1001" s="1205"/>
      <c r="I1001" s="1205"/>
      <c r="J1001" s="1205"/>
      <c r="K1001" s="1205"/>
      <c r="L1001" s="1205"/>
      <c r="M1001" s="1208">
        <f t="shared" si="3"/>
        <v>0</v>
      </c>
      <c r="N1001" s="1205"/>
      <c r="O1001" s="1205"/>
      <c r="P1001" s="994"/>
      <c r="Q1001" s="994"/>
      <c r="R1001" s="994"/>
      <c r="S1001" s="994"/>
      <c r="T1001" s="1205"/>
      <c r="U1001" s="1205"/>
      <c r="V1001" s="1205"/>
      <c r="W1001" s="1205"/>
      <c r="X1001" s="1205"/>
      <c r="Y1001" s="1205"/>
      <c r="Z1001" s="1205"/>
      <c r="AA1001" s="1205"/>
      <c r="AB1001" s="1205"/>
      <c r="AC1001" s="1205"/>
      <c r="AD1001" s="1205"/>
      <c r="AE1001" s="1205"/>
      <c r="AF1001" s="1208">
        <f t="shared" si="6"/>
        <v>0</v>
      </c>
      <c r="AG1001" s="1205"/>
      <c r="AH1001" s="1205"/>
      <c r="AI1001" s="994"/>
      <c r="AJ1001" s="994"/>
      <c r="AK1001" s="994"/>
      <c r="AL1001" s="994"/>
      <c r="AM1001" s="994"/>
    </row>
    <row r="1002">
      <c r="A1002" s="1205"/>
      <c r="B1002" s="1205"/>
      <c r="C1002" s="1205"/>
      <c r="D1002" s="1205"/>
      <c r="E1002" s="1205"/>
      <c r="F1002" s="1205"/>
      <c r="G1002" s="1205"/>
      <c r="H1002" s="1205"/>
      <c r="I1002" s="1205"/>
      <c r="J1002" s="1205"/>
      <c r="K1002" s="1205"/>
      <c r="L1002" s="1205"/>
      <c r="M1002" s="1208">
        <f t="shared" si="3"/>
        <v>0</v>
      </c>
      <c r="N1002" s="1205"/>
      <c r="O1002" s="1205"/>
      <c r="P1002" s="994"/>
      <c r="Q1002" s="994"/>
      <c r="R1002" s="994"/>
      <c r="S1002" s="994"/>
      <c r="T1002" s="1205"/>
      <c r="U1002" s="1205"/>
      <c r="V1002" s="1205"/>
      <c r="W1002" s="1205"/>
      <c r="X1002" s="1205"/>
      <c r="Y1002" s="1205"/>
      <c r="Z1002" s="1205"/>
      <c r="AA1002" s="1205"/>
      <c r="AB1002" s="1205"/>
      <c r="AC1002" s="1205"/>
      <c r="AD1002" s="1205"/>
      <c r="AE1002" s="1205"/>
      <c r="AF1002" s="1208">
        <f t="shared" si="6"/>
        <v>0</v>
      </c>
      <c r="AG1002" s="1205"/>
      <c r="AH1002" s="1205"/>
      <c r="AI1002" s="994"/>
      <c r="AJ1002" s="994"/>
      <c r="AK1002" s="994"/>
      <c r="AL1002" s="994"/>
      <c r="AM1002" s="994"/>
    </row>
    <row r="1003">
      <c r="A1003" s="1205"/>
      <c r="B1003" s="1205"/>
      <c r="C1003" s="1205"/>
      <c r="D1003" s="1205"/>
      <c r="E1003" s="1205"/>
      <c r="F1003" s="1205"/>
      <c r="G1003" s="1205"/>
      <c r="H1003" s="1205"/>
      <c r="I1003" s="1205"/>
      <c r="J1003" s="1205"/>
      <c r="K1003" s="1205"/>
      <c r="L1003" s="1205"/>
      <c r="M1003" s="1208">
        <f t="shared" si="3"/>
        <v>0</v>
      </c>
      <c r="N1003" s="1205"/>
      <c r="O1003" s="1205"/>
      <c r="P1003" s="994"/>
      <c r="Q1003" s="994"/>
      <c r="R1003" s="994"/>
      <c r="S1003" s="994"/>
      <c r="T1003" s="1205"/>
      <c r="U1003" s="1205"/>
      <c r="V1003" s="1205"/>
      <c r="W1003" s="1205"/>
      <c r="X1003" s="1205"/>
      <c r="Y1003" s="1205"/>
      <c r="Z1003" s="1205"/>
      <c r="AA1003" s="1205"/>
      <c r="AB1003" s="1205"/>
      <c r="AC1003" s="1205"/>
      <c r="AD1003" s="1205"/>
      <c r="AE1003" s="1205"/>
      <c r="AF1003" s="1208">
        <f t="shared" si="6"/>
        <v>0</v>
      </c>
      <c r="AG1003" s="1205"/>
      <c r="AH1003" s="1205"/>
      <c r="AI1003" s="994"/>
      <c r="AJ1003" s="994"/>
      <c r="AK1003" s="994"/>
      <c r="AL1003" s="994"/>
      <c r="AM1003" s="994"/>
    </row>
    <row r="1004">
      <c r="A1004" s="1205"/>
      <c r="B1004" s="1205"/>
      <c r="C1004" s="1205"/>
      <c r="D1004" s="1205"/>
      <c r="E1004" s="1205"/>
      <c r="F1004" s="1205"/>
      <c r="G1004" s="1205"/>
      <c r="H1004" s="1205"/>
      <c r="I1004" s="1205"/>
      <c r="J1004" s="1205"/>
      <c r="K1004" s="1205"/>
      <c r="L1004" s="1205"/>
      <c r="M1004" s="1208">
        <f t="shared" si="3"/>
        <v>0</v>
      </c>
      <c r="N1004" s="1205"/>
      <c r="O1004" s="1205"/>
      <c r="P1004" s="994"/>
      <c r="Q1004" s="994"/>
      <c r="R1004" s="994"/>
      <c r="S1004" s="994"/>
      <c r="T1004" s="1205"/>
      <c r="U1004" s="1205"/>
      <c r="V1004" s="1205"/>
      <c r="W1004" s="1205"/>
      <c r="X1004" s="1205"/>
      <c r="Y1004" s="1205"/>
      <c r="Z1004" s="1205"/>
      <c r="AA1004" s="1205"/>
      <c r="AB1004" s="1205"/>
      <c r="AC1004" s="1205"/>
      <c r="AD1004" s="1205"/>
      <c r="AE1004" s="1205"/>
      <c r="AF1004" s="1208">
        <f t="shared" si="6"/>
        <v>0</v>
      </c>
      <c r="AG1004" s="1205"/>
      <c r="AH1004" s="1205"/>
      <c r="AI1004" s="994"/>
      <c r="AJ1004" s="994"/>
      <c r="AK1004" s="994"/>
      <c r="AL1004" s="994"/>
      <c r="AM1004" s="994"/>
    </row>
    <row r="1005">
      <c r="A1005" s="1205"/>
      <c r="B1005" s="1205"/>
      <c r="C1005" s="1205"/>
      <c r="D1005" s="1205"/>
      <c r="E1005" s="1205"/>
      <c r="F1005" s="1205"/>
      <c r="G1005" s="1205"/>
      <c r="H1005" s="1205"/>
      <c r="I1005" s="1205"/>
      <c r="J1005" s="1205"/>
      <c r="K1005" s="1205"/>
      <c r="L1005" s="1205"/>
      <c r="M1005" s="1208">
        <f t="shared" si="3"/>
        <v>0</v>
      </c>
      <c r="N1005" s="1205"/>
      <c r="O1005" s="1205"/>
      <c r="P1005" s="994"/>
      <c r="Q1005" s="994"/>
      <c r="R1005" s="994"/>
      <c r="S1005" s="994"/>
      <c r="T1005" s="1205"/>
      <c r="U1005" s="1205"/>
      <c r="V1005" s="1205"/>
      <c r="W1005" s="1205"/>
      <c r="X1005" s="1205"/>
      <c r="Y1005" s="1205"/>
      <c r="Z1005" s="1205"/>
      <c r="AA1005" s="1205"/>
      <c r="AB1005" s="1205"/>
      <c r="AC1005" s="1205"/>
      <c r="AD1005" s="1205"/>
      <c r="AE1005" s="1205"/>
      <c r="AF1005" s="1208">
        <f t="shared" si="6"/>
        <v>0</v>
      </c>
      <c r="AG1005" s="1205"/>
      <c r="AH1005" s="1205"/>
      <c r="AI1005" s="994"/>
      <c r="AJ1005" s="994"/>
      <c r="AK1005" s="994"/>
      <c r="AL1005" s="994"/>
      <c r="AM1005" s="994"/>
    </row>
    <row r="1006">
      <c r="A1006" s="1205"/>
      <c r="B1006" s="1205"/>
      <c r="C1006" s="1205"/>
      <c r="D1006" s="1205"/>
      <c r="E1006" s="1205"/>
      <c r="F1006" s="1205"/>
      <c r="G1006" s="1205"/>
      <c r="H1006" s="1205"/>
      <c r="I1006" s="1205"/>
      <c r="J1006" s="1205"/>
      <c r="K1006" s="1205"/>
      <c r="L1006" s="1205"/>
      <c r="M1006" s="1208">
        <f t="shared" si="3"/>
        <v>0</v>
      </c>
      <c r="N1006" s="1205"/>
      <c r="O1006" s="1205"/>
      <c r="P1006" s="994"/>
      <c r="Q1006" s="994"/>
      <c r="R1006" s="994"/>
      <c r="S1006" s="994"/>
      <c r="T1006" s="1205"/>
      <c r="U1006" s="1205"/>
      <c r="V1006" s="1205"/>
      <c r="W1006" s="1205"/>
      <c r="X1006" s="1205"/>
      <c r="Y1006" s="1205"/>
      <c r="Z1006" s="1205"/>
      <c r="AA1006" s="1205"/>
      <c r="AB1006" s="1205"/>
      <c r="AC1006" s="1205"/>
      <c r="AD1006" s="1205"/>
      <c r="AE1006" s="1205"/>
      <c r="AF1006" s="1208">
        <f t="shared" si="6"/>
        <v>0</v>
      </c>
      <c r="AG1006" s="1205"/>
      <c r="AH1006" s="1205"/>
      <c r="AI1006" s="994"/>
      <c r="AJ1006" s="994"/>
      <c r="AK1006" s="994"/>
      <c r="AL1006" s="994"/>
      <c r="AM1006" s="994"/>
    </row>
    <row r="1007">
      <c r="A1007" s="1205"/>
      <c r="B1007" s="1205"/>
      <c r="C1007" s="1205"/>
      <c r="D1007" s="1205"/>
      <c r="E1007" s="1205"/>
      <c r="F1007" s="1205"/>
      <c r="G1007" s="1205"/>
      <c r="H1007" s="1205"/>
      <c r="I1007" s="1205"/>
      <c r="J1007" s="1205"/>
      <c r="K1007" s="1205"/>
      <c r="L1007" s="1205"/>
      <c r="M1007" s="1208">
        <f t="shared" si="3"/>
        <v>0</v>
      </c>
      <c r="N1007" s="1205"/>
      <c r="O1007" s="1205"/>
      <c r="P1007" s="994"/>
      <c r="Q1007" s="994"/>
      <c r="R1007" s="994"/>
      <c r="S1007" s="994"/>
      <c r="T1007" s="1205"/>
      <c r="U1007" s="1205"/>
      <c r="V1007" s="1205"/>
      <c r="W1007" s="1205"/>
      <c r="X1007" s="1205"/>
      <c r="Y1007" s="1205"/>
      <c r="Z1007" s="1205"/>
      <c r="AA1007" s="1205"/>
      <c r="AB1007" s="1205"/>
      <c r="AC1007" s="1205"/>
      <c r="AD1007" s="1205"/>
      <c r="AE1007" s="1205"/>
      <c r="AF1007" s="1208">
        <f t="shared" si="6"/>
        <v>0</v>
      </c>
      <c r="AG1007" s="1205"/>
      <c r="AH1007" s="1205"/>
      <c r="AI1007" s="994"/>
      <c r="AJ1007" s="994"/>
      <c r="AK1007" s="994"/>
      <c r="AL1007" s="994"/>
      <c r="AM1007" s="994"/>
    </row>
    <row r="1008">
      <c r="A1008" s="1205"/>
      <c r="B1008" s="1205"/>
      <c r="C1008" s="1205"/>
      <c r="D1008" s="1205"/>
      <c r="E1008" s="1205"/>
      <c r="F1008" s="1205"/>
      <c r="G1008" s="1205"/>
      <c r="H1008" s="1205"/>
      <c r="I1008" s="1205"/>
      <c r="J1008" s="1205"/>
      <c r="K1008" s="1205"/>
      <c r="L1008" s="1205"/>
      <c r="M1008" s="1208">
        <f t="shared" si="3"/>
        <v>0</v>
      </c>
      <c r="N1008" s="1205"/>
      <c r="O1008" s="1205"/>
      <c r="P1008" s="994"/>
      <c r="Q1008" s="994"/>
      <c r="R1008" s="994"/>
      <c r="S1008" s="994"/>
      <c r="T1008" s="1205"/>
      <c r="U1008" s="1205"/>
      <c r="V1008" s="1205"/>
      <c r="W1008" s="1205"/>
      <c r="X1008" s="1205"/>
      <c r="Y1008" s="1205"/>
      <c r="Z1008" s="1205"/>
      <c r="AA1008" s="1205"/>
      <c r="AB1008" s="1205"/>
      <c r="AC1008" s="1205"/>
      <c r="AD1008" s="1205"/>
      <c r="AE1008" s="1205"/>
      <c r="AF1008" s="1208">
        <f t="shared" si="6"/>
        <v>0</v>
      </c>
      <c r="AG1008" s="1205"/>
      <c r="AH1008" s="1205"/>
      <c r="AI1008" s="994"/>
      <c r="AJ1008" s="994"/>
      <c r="AK1008" s="994"/>
      <c r="AL1008" s="994"/>
      <c r="AM1008" s="994"/>
    </row>
    <row r="1009">
      <c r="A1009" s="1205"/>
      <c r="B1009" s="1205"/>
      <c r="C1009" s="1205"/>
      <c r="D1009" s="1205"/>
      <c r="E1009" s="1205"/>
      <c r="F1009" s="1205"/>
      <c r="G1009" s="1205"/>
      <c r="H1009" s="1205"/>
      <c r="I1009" s="1205"/>
      <c r="J1009" s="1205"/>
      <c r="K1009" s="1205"/>
      <c r="L1009" s="1205"/>
      <c r="M1009" s="1208">
        <f t="shared" si="3"/>
        <v>0</v>
      </c>
      <c r="N1009" s="1205"/>
      <c r="O1009" s="1205"/>
      <c r="P1009" s="994"/>
      <c r="Q1009" s="994"/>
      <c r="R1009" s="994"/>
      <c r="S1009" s="994"/>
      <c r="T1009" s="1205"/>
      <c r="U1009" s="1205"/>
      <c r="V1009" s="1205"/>
      <c r="W1009" s="1205"/>
      <c r="X1009" s="1205"/>
      <c r="Y1009" s="1205"/>
      <c r="Z1009" s="1205"/>
      <c r="AA1009" s="1205"/>
      <c r="AB1009" s="1205"/>
      <c r="AC1009" s="1205"/>
      <c r="AD1009" s="1205"/>
      <c r="AE1009" s="1205"/>
      <c r="AF1009" s="1208">
        <f t="shared" si="6"/>
        <v>0</v>
      </c>
      <c r="AG1009" s="1205"/>
      <c r="AH1009" s="1205"/>
      <c r="AI1009" s="994"/>
      <c r="AJ1009" s="994"/>
      <c r="AK1009" s="994"/>
      <c r="AL1009" s="994"/>
      <c r="AM1009" s="994"/>
    </row>
    <row r="1010">
      <c r="A1010" s="1205"/>
      <c r="B1010" s="1205"/>
      <c r="C1010" s="1205"/>
      <c r="D1010" s="1205"/>
      <c r="E1010" s="1205"/>
      <c r="F1010" s="1205"/>
      <c r="G1010" s="1205"/>
      <c r="H1010" s="1205"/>
      <c r="I1010" s="1205"/>
      <c r="J1010" s="1205"/>
      <c r="K1010" s="1205"/>
      <c r="L1010" s="1205"/>
      <c r="M1010" s="1208">
        <f t="shared" si="3"/>
        <v>0</v>
      </c>
      <c r="N1010" s="1205"/>
      <c r="O1010" s="1205"/>
      <c r="P1010" s="994"/>
      <c r="Q1010" s="994"/>
      <c r="R1010" s="994"/>
      <c r="S1010" s="994"/>
      <c r="T1010" s="1205"/>
      <c r="U1010" s="1205"/>
      <c r="V1010" s="1205"/>
      <c r="W1010" s="1205"/>
      <c r="X1010" s="1205"/>
      <c r="Y1010" s="1205"/>
      <c r="Z1010" s="1205"/>
      <c r="AA1010" s="1205"/>
      <c r="AB1010" s="1205"/>
      <c r="AC1010" s="1205"/>
      <c r="AD1010" s="1205"/>
      <c r="AE1010" s="1205"/>
      <c r="AF1010" s="1208">
        <f t="shared" si="6"/>
        <v>0</v>
      </c>
      <c r="AG1010" s="1205"/>
      <c r="AH1010" s="1205"/>
      <c r="AI1010" s="994"/>
      <c r="AJ1010" s="994"/>
      <c r="AK1010" s="994"/>
      <c r="AL1010" s="994"/>
      <c r="AM1010" s="994"/>
    </row>
    <row r="1011">
      <c r="A1011" s="1205"/>
      <c r="B1011" s="1205"/>
      <c r="C1011" s="1205"/>
      <c r="D1011" s="1205"/>
      <c r="E1011" s="1205"/>
      <c r="F1011" s="1205"/>
      <c r="G1011" s="1205"/>
      <c r="H1011" s="1205"/>
      <c r="I1011" s="1205"/>
      <c r="J1011" s="1205"/>
      <c r="K1011" s="1205"/>
      <c r="L1011" s="1205"/>
      <c r="M1011" s="1208">
        <f t="shared" si="3"/>
        <v>0</v>
      </c>
      <c r="N1011" s="1205"/>
      <c r="O1011" s="1205"/>
      <c r="P1011" s="994"/>
      <c r="Q1011" s="994"/>
      <c r="R1011" s="994"/>
      <c r="S1011" s="994"/>
      <c r="T1011" s="1205"/>
      <c r="U1011" s="1205"/>
      <c r="V1011" s="1205"/>
      <c r="W1011" s="1205"/>
      <c r="X1011" s="1205"/>
      <c r="Y1011" s="1205"/>
      <c r="Z1011" s="1205"/>
      <c r="AA1011" s="1205"/>
      <c r="AB1011" s="1205"/>
      <c r="AC1011" s="1205"/>
      <c r="AD1011" s="1205"/>
      <c r="AE1011" s="1205"/>
      <c r="AF1011" s="1208">
        <f t="shared" si="6"/>
        <v>0</v>
      </c>
      <c r="AG1011" s="1205"/>
      <c r="AH1011" s="1205"/>
      <c r="AI1011" s="994"/>
      <c r="AJ1011" s="994"/>
      <c r="AK1011" s="994"/>
      <c r="AL1011" s="994"/>
      <c r="AM1011" s="994"/>
    </row>
    <row r="1012">
      <c r="A1012" s="1205"/>
      <c r="B1012" s="1205"/>
      <c r="C1012" s="1205"/>
      <c r="D1012" s="1205"/>
      <c r="E1012" s="1205"/>
      <c r="F1012" s="1205"/>
      <c r="G1012" s="1205"/>
      <c r="H1012" s="1205"/>
      <c r="I1012" s="1205"/>
      <c r="J1012" s="1205"/>
      <c r="K1012" s="1205"/>
      <c r="L1012" s="1205"/>
      <c r="M1012" s="1208">
        <f t="shared" si="3"/>
        <v>0</v>
      </c>
      <c r="N1012" s="1205"/>
      <c r="O1012" s="1205"/>
      <c r="P1012" s="994"/>
      <c r="Q1012" s="994"/>
      <c r="R1012" s="994"/>
      <c r="S1012" s="994"/>
      <c r="T1012" s="1205"/>
      <c r="U1012" s="1205"/>
      <c r="V1012" s="1205"/>
      <c r="W1012" s="1205"/>
      <c r="X1012" s="1205"/>
      <c r="Y1012" s="1205"/>
      <c r="Z1012" s="1205"/>
      <c r="AA1012" s="1205"/>
      <c r="AB1012" s="1205"/>
      <c r="AC1012" s="1205"/>
      <c r="AD1012" s="1205"/>
      <c r="AE1012" s="1205"/>
      <c r="AF1012" s="1208">
        <f t="shared" si="6"/>
        <v>0</v>
      </c>
      <c r="AG1012" s="1205"/>
      <c r="AH1012" s="1205"/>
      <c r="AI1012" s="994"/>
      <c r="AJ1012" s="994"/>
      <c r="AK1012" s="994"/>
      <c r="AL1012" s="994"/>
      <c r="AM1012" s="994"/>
    </row>
    <row r="1013">
      <c r="A1013" s="1205"/>
      <c r="B1013" s="1205"/>
      <c r="C1013" s="1205"/>
      <c r="D1013" s="1205"/>
      <c r="E1013" s="1205"/>
      <c r="F1013" s="1205"/>
      <c r="G1013" s="1205"/>
      <c r="H1013" s="1205"/>
      <c r="I1013" s="1205"/>
      <c r="J1013" s="1205"/>
      <c r="K1013" s="1205"/>
      <c r="L1013" s="1205"/>
      <c r="M1013" s="1208">
        <f t="shared" si="3"/>
        <v>0</v>
      </c>
      <c r="N1013" s="1205"/>
      <c r="O1013" s="1205"/>
      <c r="P1013" s="994"/>
      <c r="Q1013" s="994"/>
      <c r="R1013" s="994"/>
      <c r="S1013" s="994"/>
      <c r="T1013" s="1205"/>
      <c r="U1013" s="1205"/>
      <c r="V1013" s="1205"/>
      <c r="W1013" s="1205"/>
      <c r="X1013" s="1205"/>
      <c r="Y1013" s="1205"/>
      <c r="Z1013" s="1205"/>
      <c r="AA1013" s="1205"/>
      <c r="AB1013" s="1205"/>
      <c r="AC1013" s="1205"/>
      <c r="AD1013" s="1205"/>
      <c r="AE1013" s="1205"/>
      <c r="AF1013" s="1208">
        <f t="shared" si="6"/>
        <v>0</v>
      </c>
      <c r="AG1013" s="1205"/>
      <c r="AH1013" s="1205"/>
      <c r="AI1013" s="994"/>
      <c r="AJ1013" s="994"/>
      <c r="AK1013" s="994"/>
      <c r="AL1013" s="994"/>
      <c r="AM1013" s="994"/>
    </row>
    <row r="1014">
      <c r="A1014" s="1205"/>
      <c r="B1014" s="1205"/>
      <c r="C1014" s="1205"/>
      <c r="D1014" s="1205"/>
      <c r="E1014" s="1205"/>
      <c r="F1014" s="1205"/>
      <c r="G1014" s="1205"/>
      <c r="H1014" s="1205"/>
      <c r="I1014" s="1205"/>
      <c r="J1014" s="1205"/>
      <c r="K1014" s="1205"/>
      <c r="L1014" s="1205"/>
      <c r="M1014" s="1208">
        <f t="shared" si="3"/>
        <v>0</v>
      </c>
      <c r="N1014" s="1205"/>
      <c r="O1014" s="1205"/>
      <c r="P1014" s="994"/>
      <c r="Q1014" s="994"/>
      <c r="R1014" s="994"/>
      <c r="S1014" s="994"/>
      <c r="T1014" s="1205"/>
      <c r="U1014" s="1205"/>
      <c r="V1014" s="1205"/>
      <c r="W1014" s="1205"/>
      <c r="X1014" s="1205"/>
      <c r="Y1014" s="1205"/>
      <c r="Z1014" s="1205"/>
      <c r="AA1014" s="1205"/>
      <c r="AB1014" s="1205"/>
      <c r="AC1014" s="1205"/>
      <c r="AD1014" s="1205"/>
      <c r="AE1014" s="1205"/>
      <c r="AF1014" s="1208">
        <f t="shared" si="6"/>
        <v>0</v>
      </c>
      <c r="AG1014" s="1205"/>
      <c r="AH1014" s="1205"/>
      <c r="AI1014" s="994"/>
      <c r="AJ1014" s="994"/>
      <c r="AK1014" s="994"/>
      <c r="AL1014" s="994"/>
      <c r="AM1014" s="994"/>
    </row>
    <row r="1015">
      <c r="A1015" s="1205"/>
      <c r="B1015" s="1205"/>
      <c r="C1015" s="1205"/>
      <c r="D1015" s="1205"/>
      <c r="E1015" s="1205"/>
      <c r="F1015" s="1205"/>
      <c r="G1015" s="1205"/>
      <c r="H1015" s="1205"/>
      <c r="I1015" s="1205"/>
      <c r="J1015" s="1205"/>
      <c r="K1015" s="1205"/>
      <c r="L1015" s="1205"/>
      <c r="M1015" s="1208">
        <f t="shared" si="3"/>
        <v>0</v>
      </c>
      <c r="N1015" s="1205"/>
      <c r="O1015" s="1205"/>
      <c r="P1015" s="994"/>
      <c r="Q1015" s="994"/>
      <c r="R1015" s="994"/>
      <c r="S1015" s="994"/>
      <c r="T1015" s="1205"/>
      <c r="U1015" s="1205"/>
      <c r="V1015" s="1205"/>
      <c r="W1015" s="1205"/>
      <c r="X1015" s="1205"/>
      <c r="Y1015" s="1205"/>
      <c r="Z1015" s="1205"/>
      <c r="AA1015" s="1205"/>
      <c r="AB1015" s="1205"/>
      <c r="AC1015" s="1205"/>
      <c r="AD1015" s="1205"/>
      <c r="AE1015" s="1205"/>
      <c r="AF1015" s="1208">
        <f t="shared" si="6"/>
        <v>0</v>
      </c>
      <c r="AG1015" s="1205"/>
      <c r="AH1015" s="1205"/>
      <c r="AI1015" s="994"/>
      <c r="AJ1015" s="994"/>
      <c r="AK1015" s="994"/>
      <c r="AL1015" s="994"/>
      <c r="AM1015" s="994"/>
    </row>
    <row r="1016">
      <c r="A1016" s="1205"/>
      <c r="B1016" s="1205"/>
      <c r="C1016" s="1205"/>
      <c r="D1016" s="1205"/>
      <c r="E1016" s="1205"/>
      <c r="F1016" s="1205"/>
      <c r="G1016" s="1205"/>
      <c r="H1016" s="1205"/>
      <c r="I1016" s="1205"/>
      <c r="J1016" s="1205"/>
      <c r="K1016" s="1205"/>
      <c r="L1016" s="1205"/>
      <c r="M1016" s="1208">
        <f t="shared" si="3"/>
        <v>0</v>
      </c>
      <c r="N1016" s="1205"/>
      <c r="O1016" s="1205"/>
      <c r="P1016" s="994"/>
      <c r="Q1016" s="994"/>
      <c r="R1016" s="994"/>
      <c r="S1016" s="994"/>
      <c r="T1016" s="1205"/>
      <c r="U1016" s="1205"/>
      <c r="V1016" s="1205"/>
      <c r="W1016" s="1205"/>
      <c r="X1016" s="1205"/>
      <c r="Y1016" s="1205"/>
      <c r="Z1016" s="1205"/>
      <c r="AA1016" s="1205"/>
      <c r="AB1016" s="1205"/>
      <c r="AC1016" s="1205"/>
      <c r="AD1016" s="1205"/>
      <c r="AE1016" s="1205"/>
      <c r="AF1016" s="1208">
        <f t="shared" si="6"/>
        <v>0</v>
      </c>
      <c r="AG1016" s="1205"/>
      <c r="AH1016" s="1205"/>
      <c r="AI1016" s="994"/>
      <c r="AJ1016" s="994"/>
      <c r="AK1016" s="994"/>
      <c r="AL1016" s="994"/>
      <c r="AM1016" s="994"/>
    </row>
    <row r="1017">
      <c r="A1017" s="1205"/>
      <c r="B1017" s="1205"/>
      <c r="C1017" s="1205"/>
      <c r="D1017" s="1205"/>
      <c r="E1017" s="1205"/>
      <c r="F1017" s="1205"/>
      <c r="G1017" s="1205"/>
      <c r="H1017" s="1205"/>
      <c r="I1017" s="1205"/>
      <c r="J1017" s="1205"/>
      <c r="K1017" s="1205"/>
      <c r="L1017" s="1205"/>
      <c r="M1017" s="1208">
        <f t="shared" si="3"/>
        <v>0</v>
      </c>
      <c r="N1017" s="1205"/>
      <c r="O1017" s="1205"/>
      <c r="P1017" s="994"/>
      <c r="Q1017" s="994"/>
      <c r="R1017" s="994"/>
      <c r="S1017" s="994"/>
      <c r="T1017" s="1205"/>
      <c r="U1017" s="1205"/>
      <c r="V1017" s="1205"/>
      <c r="W1017" s="1205"/>
      <c r="X1017" s="1205"/>
      <c r="Y1017" s="1205"/>
      <c r="Z1017" s="1205"/>
      <c r="AA1017" s="1205"/>
      <c r="AB1017" s="1205"/>
      <c r="AC1017" s="1205"/>
      <c r="AD1017" s="1205"/>
      <c r="AE1017" s="1205"/>
      <c r="AF1017" s="1208">
        <f t="shared" si="6"/>
        <v>0</v>
      </c>
      <c r="AG1017" s="1205"/>
      <c r="AH1017" s="1205"/>
      <c r="AI1017" s="994"/>
      <c r="AJ1017" s="994"/>
      <c r="AK1017" s="994"/>
      <c r="AL1017" s="994"/>
      <c r="AM1017" s="994"/>
    </row>
    <row r="1018">
      <c r="A1018" s="1205"/>
      <c r="B1018" s="1205"/>
      <c r="C1018" s="1205"/>
      <c r="D1018" s="1205"/>
      <c r="E1018" s="1205"/>
      <c r="F1018" s="1205"/>
      <c r="G1018" s="1205"/>
      <c r="H1018" s="1205"/>
      <c r="I1018" s="1205"/>
      <c r="J1018" s="1205"/>
      <c r="K1018" s="1205"/>
      <c r="L1018" s="1205"/>
      <c r="M1018" s="1208">
        <f t="shared" si="3"/>
        <v>0</v>
      </c>
      <c r="N1018" s="1205"/>
      <c r="O1018" s="1205"/>
      <c r="P1018" s="994"/>
      <c r="Q1018" s="994"/>
      <c r="R1018" s="994"/>
      <c r="S1018" s="994"/>
      <c r="T1018" s="1205"/>
      <c r="U1018" s="1205"/>
      <c r="V1018" s="1205"/>
      <c r="W1018" s="1205"/>
      <c r="X1018" s="1205"/>
      <c r="Y1018" s="1205"/>
      <c r="Z1018" s="1205"/>
      <c r="AA1018" s="1205"/>
      <c r="AB1018" s="1205"/>
      <c r="AC1018" s="1205"/>
      <c r="AD1018" s="1205"/>
      <c r="AE1018" s="1205"/>
      <c r="AF1018" s="1208">
        <f t="shared" si="6"/>
        <v>0</v>
      </c>
      <c r="AG1018" s="1205"/>
      <c r="AH1018" s="1205"/>
      <c r="AI1018" s="994"/>
      <c r="AJ1018" s="994"/>
      <c r="AK1018" s="994"/>
      <c r="AL1018" s="994"/>
      <c r="AM1018" s="994"/>
    </row>
    <row r="1019">
      <c r="A1019" s="1205"/>
      <c r="B1019" s="1205"/>
      <c r="C1019" s="1205"/>
      <c r="D1019" s="1205"/>
      <c r="E1019" s="1205"/>
      <c r="F1019" s="1205"/>
      <c r="G1019" s="1205"/>
      <c r="H1019" s="1205"/>
      <c r="I1019" s="1205"/>
      <c r="J1019" s="1205"/>
      <c r="K1019" s="1205"/>
      <c r="L1019" s="1205"/>
      <c r="M1019" s="1208">
        <f t="shared" si="3"/>
        <v>0</v>
      </c>
      <c r="N1019" s="1205"/>
      <c r="O1019" s="1205"/>
      <c r="P1019" s="994"/>
      <c r="Q1019" s="994"/>
      <c r="R1019" s="994"/>
      <c r="S1019" s="994"/>
      <c r="T1019" s="1205"/>
      <c r="U1019" s="1205"/>
      <c r="V1019" s="1205"/>
      <c r="W1019" s="1205"/>
      <c r="X1019" s="1205"/>
      <c r="Y1019" s="1205"/>
      <c r="Z1019" s="1205"/>
      <c r="AA1019" s="1205"/>
      <c r="AB1019" s="1205"/>
      <c r="AC1019" s="1205"/>
      <c r="AD1019" s="1205"/>
      <c r="AE1019" s="1205"/>
      <c r="AF1019" s="1208">
        <f t="shared" si="6"/>
        <v>0</v>
      </c>
      <c r="AG1019" s="1205"/>
      <c r="AH1019" s="1205"/>
      <c r="AI1019" s="994"/>
      <c r="AJ1019" s="994"/>
      <c r="AK1019" s="994"/>
      <c r="AL1019" s="994"/>
      <c r="AM1019" s="994"/>
    </row>
    <row r="1020">
      <c r="A1020" s="1205"/>
      <c r="B1020" s="1205"/>
      <c r="C1020" s="1205"/>
      <c r="D1020" s="1205"/>
      <c r="E1020" s="1205"/>
      <c r="F1020" s="1205"/>
      <c r="G1020" s="1205"/>
      <c r="H1020" s="1205"/>
      <c r="I1020" s="1205"/>
      <c r="J1020" s="1205"/>
      <c r="K1020" s="1205"/>
      <c r="L1020" s="1205"/>
      <c r="M1020" s="1208">
        <f t="shared" si="3"/>
        <v>0</v>
      </c>
      <c r="N1020" s="1205"/>
      <c r="O1020" s="1205"/>
      <c r="P1020" s="994"/>
      <c r="Q1020" s="994"/>
      <c r="R1020" s="994"/>
      <c r="S1020" s="994"/>
      <c r="T1020" s="1205"/>
      <c r="U1020" s="1205"/>
      <c r="V1020" s="1205"/>
      <c r="W1020" s="1205"/>
      <c r="X1020" s="1205"/>
      <c r="Y1020" s="1205"/>
      <c r="Z1020" s="1205"/>
      <c r="AA1020" s="1205"/>
      <c r="AB1020" s="1205"/>
      <c r="AC1020" s="1205"/>
      <c r="AD1020" s="1205"/>
      <c r="AE1020" s="1205"/>
      <c r="AF1020" s="1208">
        <f t="shared" si="6"/>
        <v>0</v>
      </c>
      <c r="AG1020" s="1205"/>
      <c r="AH1020" s="1205"/>
      <c r="AI1020" s="994"/>
      <c r="AJ1020" s="994"/>
      <c r="AK1020" s="994"/>
      <c r="AL1020" s="994"/>
      <c r="AM1020" s="994"/>
    </row>
    <row r="1021">
      <c r="A1021" s="1205"/>
      <c r="B1021" s="1205"/>
      <c r="C1021" s="1205"/>
      <c r="D1021" s="1205"/>
      <c r="E1021" s="1205"/>
      <c r="F1021" s="1205"/>
      <c r="G1021" s="1205"/>
      <c r="H1021" s="1205"/>
      <c r="I1021" s="1205"/>
      <c r="J1021" s="1205"/>
      <c r="K1021" s="1205"/>
      <c r="L1021" s="1205"/>
      <c r="M1021" s="1208">
        <f t="shared" si="3"/>
        <v>0</v>
      </c>
      <c r="N1021" s="1205"/>
      <c r="O1021" s="1205"/>
      <c r="P1021" s="994"/>
      <c r="Q1021" s="994"/>
      <c r="R1021" s="994"/>
      <c r="S1021" s="994"/>
      <c r="T1021" s="1205"/>
      <c r="U1021" s="1205"/>
      <c r="V1021" s="1205"/>
      <c r="W1021" s="1205"/>
      <c r="X1021" s="1205"/>
      <c r="Y1021" s="1205"/>
      <c r="Z1021" s="1205"/>
      <c r="AA1021" s="1205"/>
      <c r="AB1021" s="1205"/>
      <c r="AC1021" s="1205"/>
      <c r="AD1021" s="1205"/>
      <c r="AE1021" s="1205"/>
      <c r="AF1021" s="1208">
        <f t="shared" si="6"/>
        <v>0</v>
      </c>
      <c r="AG1021" s="1205"/>
      <c r="AH1021" s="1205"/>
      <c r="AI1021" s="994"/>
      <c r="AJ1021" s="994"/>
      <c r="AK1021" s="994"/>
      <c r="AL1021" s="994"/>
      <c r="AM1021" s="994"/>
    </row>
    <row r="1022">
      <c r="A1022" s="1205"/>
      <c r="B1022" s="1205"/>
      <c r="C1022" s="1205"/>
      <c r="D1022" s="1205"/>
      <c r="E1022" s="1205"/>
      <c r="F1022" s="1205"/>
      <c r="G1022" s="1205"/>
      <c r="H1022" s="1205"/>
      <c r="I1022" s="1205"/>
      <c r="J1022" s="1205"/>
      <c r="K1022" s="1205"/>
      <c r="L1022" s="1205"/>
      <c r="M1022" s="1208">
        <f t="shared" si="3"/>
        <v>0</v>
      </c>
      <c r="N1022" s="1205"/>
      <c r="O1022" s="1205"/>
      <c r="P1022" s="994"/>
      <c r="Q1022" s="994"/>
      <c r="R1022" s="994"/>
      <c r="S1022" s="994"/>
      <c r="T1022" s="1205"/>
      <c r="U1022" s="1205"/>
      <c r="V1022" s="1205"/>
      <c r="W1022" s="1205"/>
      <c r="X1022" s="1205"/>
      <c r="Y1022" s="1205"/>
      <c r="Z1022" s="1205"/>
      <c r="AA1022" s="1205"/>
      <c r="AB1022" s="1205"/>
      <c r="AC1022" s="1205"/>
      <c r="AD1022" s="1205"/>
      <c r="AE1022" s="1205"/>
      <c r="AF1022" s="1208">
        <f t="shared" si="6"/>
        <v>0</v>
      </c>
      <c r="AG1022" s="1205"/>
      <c r="AH1022" s="1205"/>
      <c r="AI1022" s="994"/>
      <c r="AJ1022" s="994"/>
      <c r="AK1022" s="994"/>
      <c r="AL1022" s="994"/>
      <c r="AM1022" s="994"/>
    </row>
    <row r="1023">
      <c r="A1023" s="1205"/>
      <c r="B1023" s="1205"/>
      <c r="C1023" s="1205"/>
      <c r="D1023" s="1205"/>
      <c r="E1023" s="1205"/>
      <c r="F1023" s="1205"/>
      <c r="G1023" s="1205"/>
      <c r="H1023" s="1205"/>
      <c r="I1023" s="1205"/>
      <c r="J1023" s="1205"/>
      <c r="K1023" s="1205"/>
      <c r="L1023" s="1205"/>
      <c r="M1023" s="1208">
        <f t="shared" si="3"/>
        <v>0</v>
      </c>
      <c r="N1023" s="1205"/>
      <c r="O1023" s="1205"/>
      <c r="P1023" s="994"/>
      <c r="Q1023" s="994"/>
      <c r="R1023" s="994"/>
      <c r="S1023" s="994"/>
      <c r="T1023" s="1205"/>
      <c r="U1023" s="1205"/>
      <c r="V1023" s="1205"/>
      <c r="W1023" s="1205"/>
      <c r="X1023" s="1205"/>
      <c r="Y1023" s="1205"/>
      <c r="Z1023" s="1205"/>
      <c r="AA1023" s="1205"/>
      <c r="AB1023" s="1205"/>
      <c r="AC1023" s="1205"/>
      <c r="AD1023" s="1205"/>
      <c r="AE1023" s="1205"/>
      <c r="AF1023" s="1208">
        <f t="shared" si="6"/>
        <v>0</v>
      </c>
      <c r="AG1023" s="1205"/>
      <c r="AH1023" s="1205"/>
      <c r="AI1023" s="994"/>
      <c r="AJ1023" s="994"/>
      <c r="AK1023" s="994"/>
      <c r="AL1023" s="994"/>
      <c r="AM1023" s="994"/>
    </row>
    <row r="1024">
      <c r="A1024" s="1205"/>
      <c r="B1024" s="1205"/>
      <c r="C1024" s="1205"/>
      <c r="D1024" s="1205"/>
      <c r="E1024" s="1205"/>
      <c r="F1024" s="1205"/>
      <c r="G1024" s="1205"/>
      <c r="H1024" s="1205"/>
      <c r="I1024" s="1205"/>
      <c r="J1024" s="1205"/>
      <c r="K1024" s="1205"/>
      <c r="L1024" s="1205"/>
      <c r="M1024" s="1208">
        <f t="shared" si="3"/>
        <v>0</v>
      </c>
      <c r="N1024" s="1205"/>
      <c r="O1024" s="1205"/>
      <c r="P1024" s="994"/>
      <c r="Q1024" s="994"/>
      <c r="R1024" s="994"/>
      <c r="S1024" s="994"/>
      <c r="T1024" s="1205"/>
      <c r="U1024" s="1205"/>
      <c r="V1024" s="1205"/>
      <c r="W1024" s="1205"/>
      <c r="X1024" s="1205"/>
      <c r="Y1024" s="1205"/>
      <c r="Z1024" s="1205"/>
      <c r="AA1024" s="1205"/>
      <c r="AB1024" s="1205"/>
      <c r="AC1024" s="1205"/>
      <c r="AD1024" s="1205"/>
      <c r="AE1024" s="1205"/>
      <c r="AF1024" s="1208">
        <f t="shared" si="6"/>
        <v>0</v>
      </c>
      <c r="AG1024" s="1205"/>
      <c r="AH1024" s="1205"/>
      <c r="AI1024" s="994"/>
      <c r="AJ1024" s="994"/>
      <c r="AK1024" s="994"/>
      <c r="AL1024" s="994"/>
      <c r="AM1024" s="994"/>
    </row>
    <row r="1025">
      <c r="A1025" s="1205"/>
      <c r="B1025" s="1205"/>
      <c r="C1025" s="1205"/>
      <c r="D1025" s="1205"/>
      <c r="E1025" s="1205"/>
      <c r="F1025" s="1205"/>
      <c r="G1025" s="1205"/>
      <c r="H1025" s="1205"/>
      <c r="I1025" s="1205"/>
      <c r="J1025" s="1205"/>
      <c r="K1025" s="1205"/>
      <c r="L1025" s="1205"/>
      <c r="M1025" s="1208">
        <f t="shared" si="3"/>
        <v>0</v>
      </c>
      <c r="N1025" s="1205"/>
      <c r="O1025" s="1205"/>
      <c r="P1025" s="994"/>
      <c r="Q1025" s="994"/>
      <c r="R1025" s="994"/>
      <c r="S1025" s="994"/>
      <c r="T1025" s="1205"/>
      <c r="U1025" s="1205"/>
      <c r="V1025" s="1205"/>
      <c r="W1025" s="1205"/>
      <c r="X1025" s="1205"/>
      <c r="Y1025" s="1205"/>
      <c r="Z1025" s="1205"/>
      <c r="AA1025" s="1205"/>
      <c r="AB1025" s="1205"/>
      <c r="AC1025" s="1205"/>
      <c r="AD1025" s="1205"/>
      <c r="AE1025" s="1205"/>
      <c r="AF1025" s="1208">
        <f t="shared" si="6"/>
        <v>0</v>
      </c>
      <c r="AG1025" s="1205"/>
      <c r="AH1025" s="1205"/>
      <c r="AI1025" s="994"/>
      <c r="AJ1025" s="994"/>
      <c r="AK1025" s="994"/>
      <c r="AL1025" s="994"/>
      <c r="AM1025" s="994"/>
    </row>
    <row r="1026">
      <c r="A1026" s="1205"/>
      <c r="B1026" s="1205"/>
      <c r="C1026" s="1205"/>
      <c r="D1026" s="1205"/>
      <c r="E1026" s="1205"/>
      <c r="F1026" s="1205"/>
      <c r="G1026" s="1205"/>
      <c r="H1026" s="1205"/>
      <c r="I1026" s="1205"/>
      <c r="J1026" s="1205"/>
      <c r="K1026" s="1205"/>
      <c r="L1026" s="1205"/>
      <c r="M1026" s="1208">
        <f t="shared" si="3"/>
        <v>0</v>
      </c>
      <c r="N1026" s="1205"/>
      <c r="O1026" s="1205"/>
      <c r="P1026" s="994"/>
      <c r="Q1026" s="994"/>
      <c r="R1026" s="994"/>
      <c r="S1026" s="994"/>
      <c r="T1026" s="1205"/>
      <c r="U1026" s="1205"/>
      <c r="V1026" s="1205"/>
      <c r="W1026" s="1205"/>
      <c r="X1026" s="1205"/>
      <c r="Y1026" s="1205"/>
      <c r="Z1026" s="1205"/>
      <c r="AA1026" s="1205"/>
      <c r="AB1026" s="1205"/>
      <c r="AC1026" s="1205"/>
      <c r="AD1026" s="1205"/>
      <c r="AE1026" s="1205"/>
      <c r="AF1026" s="1208">
        <f t="shared" si="6"/>
        <v>0</v>
      </c>
      <c r="AG1026" s="1205"/>
      <c r="AH1026" s="1205"/>
      <c r="AI1026" s="994"/>
      <c r="AJ1026" s="994"/>
      <c r="AK1026" s="994"/>
      <c r="AL1026" s="994"/>
      <c r="AM1026" s="994"/>
    </row>
    <row r="1027">
      <c r="A1027" s="1205"/>
      <c r="B1027" s="1205"/>
      <c r="C1027" s="1205"/>
      <c r="D1027" s="1205"/>
      <c r="E1027" s="1205"/>
      <c r="F1027" s="1205"/>
      <c r="G1027" s="1205"/>
      <c r="H1027" s="1205"/>
      <c r="I1027" s="1205"/>
      <c r="J1027" s="1205"/>
      <c r="K1027" s="1205"/>
      <c r="L1027" s="1205"/>
      <c r="M1027" s="1208">
        <f t="shared" si="3"/>
        <v>0</v>
      </c>
      <c r="N1027" s="1205"/>
      <c r="O1027" s="1205"/>
      <c r="P1027" s="994"/>
      <c r="Q1027" s="994"/>
      <c r="R1027" s="994"/>
      <c r="S1027" s="994"/>
      <c r="T1027" s="1205"/>
      <c r="U1027" s="1205"/>
      <c r="V1027" s="1205"/>
      <c r="W1027" s="1205"/>
      <c r="X1027" s="1205"/>
      <c r="Y1027" s="1205"/>
      <c r="Z1027" s="1205"/>
      <c r="AA1027" s="1205"/>
      <c r="AB1027" s="1205"/>
      <c r="AC1027" s="1205"/>
      <c r="AD1027" s="1205"/>
      <c r="AE1027" s="1205"/>
      <c r="AF1027" s="1208">
        <f t="shared" si="6"/>
        <v>0</v>
      </c>
      <c r="AG1027" s="1205"/>
      <c r="AH1027" s="1205"/>
      <c r="AI1027" s="994"/>
      <c r="AJ1027" s="994"/>
      <c r="AK1027" s="994"/>
      <c r="AL1027" s="994"/>
      <c r="AM1027" s="994"/>
    </row>
    <row r="1028">
      <c r="A1028" s="1205"/>
      <c r="B1028" s="1205"/>
      <c r="C1028" s="1205"/>
      <c r="D1028" s="1205"/>
      <c r="E1028" s="1205"/>
      <c r="F1028" s="1205"/>
      <c r="G1028" s="1205"/>
      <c r="H1028" s="1205"/>
      <c r="I1028" s="1205"/>
      <c r="J1028" s="1205"/>
      <c r="K1028" s="1205"/>
      <c r="L1028" s="1205"/>
      <c r="M1028" s="1208">
        <f t="shared" si="3"/>
        <v>0</v>
      </c>
      <c r="N1028" s="1205"/>
      <c r="O1028" s="1205"/>
      <c r="P1028" s="994"/>
      <c r="Q1028" s="994"/>
      <c r="R1028" s="994"/>
      <c r="S1028" s="994"/>
      <c r="T1028" s="1205"/>
      <c r="U1028" s="1205"/>
      <c r="V1028" s="1205"/>
      <c r="W1028" s="1205"/>
      <c r="X1028" s="1205"/>
      <c r="Y1028" s="1205"/>
      <c r="Z1028" s="1205"/>
      <c r="AA1028" s="1205"/>
      <c r="AB1028" s="1205"/>
      <c r="AC1028" s="1205"/>
      <c r="AD1028" s="1205"/>
      <c r="AE1028" s="1205"/>
      <c r="AF1028" s="1208">
        <f t="shared" si="6"/>
        <v>0</v>
      </c>
      <c r="AG1028" s="1205"/>
      <c r="AH1028" s="1205"/>
      <c r="AI1028" s="994"/>
      <c r="AJ1028" s="994"/>
      <c r="AK1028" s="994"/>
      <c r="AL1028" s="994"/>
      <c r="AM1028" s="994"/>
    </row>
    <row r="1029">
      <c r="A1029" s="1205"/>
      <c r="B1029" s="1205"/>
      <c r="C1029" s="1205"/>
      <c r="D1029" s="1205"/>
      <c r="E1029" s="1205"/>
      <c r="F1029" s="1205"/>
      <c r="G1029" s="1205"/>
      <c r="H1029" s="1205"/>
      <c r="I1029" s="1205"/>
      <c r="J1029" s="1205"/>
      <c r="K1029" s="1205"/>
      <c r="L1029" s="1205"/>
      <c r="M1029" s="1208">
        <f t="shared" si="3"/>
        <v>0</v>
      </c>
      <c r="N1029" s="1205"/>
      <c r="O1029" s="1205"/>
      <c r="P1029" s="994"/>
      <c r="Q1029" s="994"/>
      <c r="R1029" s="994"/>
      <c r="S1029" s="994"/>
      <c r="T1029" s="1205"/>
      <c r="U1029" s="1205"/>
      <c r="V1029" s="1205"/>
      <c r="W1029" s="1205"/>
      <c r="X1029" s="1205"/>
      <c r="Y1029" s="1205"/>
      <c r="Z1029" s="1205"/>
      <c r="AA1029" s="1205"/>
      <c r="AB1029" s="1205"/>
      <c r="AC1029" s="1205"/>
      <c r="AD1029" s="1205"/>
      <c r="AE1029" s="1205"/>
      <c r="AF1029" s="1208">
        <f t="shared" si="6"/>
        <v>0</v>
      </c>
      <c r="AG1029" s="1205"/>
      <c r="AH1029" s="1205"/>
      <c r="AI1029" s="994"/>
      <c r="AJ1029" s="994"/>
      <c r="AK1029" s="994"/>
      <c r="AL1029" s="994"/>
      <c r="AM1029" s="994"/>
    </row>
    <row r="1030">
      <c r="A1030" s="1205"/>
      <c r="B1030" s="1205"/>
      <c r="C1030" s="1205"/>
      <c r="D1030" s="1205"/>
      <c r="E1030" s="1205"/>
      <c r="F1030" s="1205"/>
      <c r="G1030" s="1205"/>
      <c r="H1030" s="1205"/>
      <c r="I1030" s="1205"/>
      <c r="J1030" s="1205"/>
      <c r="K1030" s="1205"/>
      <c r="L1030" s="1205"/>
      <c r="M1030" s="1208">
        <f t="shared" si="3"/>
        <v>0</v>
      </c>
      <c r="N1030" s="1205"/>
      <c r="O1030" s="1205"/>
      <c r="P1030" s="994"/>
      <c r="Q1030" s="994"/>
      <c r="R1030" s="994"/>
      <c r="S1030" s="994"/>
      <c r="T1030" s="1205"/>
      <c r="U1030" s="1205"/>
      <c r="V1030" s="1205"/>
      <c r="W1030" s="1205"/>
      <c r="X1030" s="1205"/>
      <c r="Y1030" s="1205"/>
      <c r="Z1030" s="1205"/>
      <c r="AA1030" s="1205"/>
      <c r="AB1030" s="1205"/>
      <c r="AC1030" s="1205"/>
      <c r="AD1030" s="1205"/>
      <c r="AE1030" s="1205"/>
      <c r="AF1030" s="1208">
        <f t="shared" si="6"/>
        <v>0</v>
      </c>
      <c r="AG1030" s="1205"/>
      <c r="AH1030" s="1205"/>
      <c r="AI1030" s="994"/>
      <c r="AJ1030" s="994"/>
      <c r="AK1030" s="994"/>
      <c r="AL1030" s="994"/>
      <c r="AM1030" s="994"/>
    </row>
    <row r="1031">
      <c r="A1031" s="1205"/>
      <c r="B1031" s="1205"/>
      <c r="C1031" s="1205"/>
      <c r="D1031" s="1205"/>
      <c r="E1031" s="1205"/>
      <c r="F1031" s="1205"/>
      <c r="G1031" s="1205"/>
      <c r="H1031" s="1205"/>
      <c r="I1031" s="1205"/>
      <c r="J1031" s="1205"/>
      <c r="K1031" s="1205"/>
      <c r="L1031" s="1205"/>
      <c r="M1031" s="1208">
        <f t="shared" si="3"/>
        <v>0</v>
      </c>
      <c r="N1031" s="1205"/>
      <c r="O1031" s="1205"/>
      <c r="P1031" s="994"/>
      <c r="Q1031" s="994"/>
      <c r="R1031" s="994"/>
      <c r="S1031" s="994"/>
      <c r="T1031" s="1205"/>
      <c r="U1031" s="1205"/>
      <c r="V1031" s="1205"/>
      <c r="W1031" s="1205"/>
      <c r="X1031" s="1205"/>
      <c r="Y1031" s="1205"/>
      <c r="Z1031" s="1205"/>
      <c r="AA1031" s="1205"/>
      <c r="AB1031" s="1205"/>
      <c r="AC1031" s="1205"/>
      <c r="AD1031" s="1205"/>
      <c r="AE1031" s="1205"/>
      <c r="AF1031" s="1208">
        <f t="shared" si="6"/>
        <v>0</v>
      </c>
      <c r="AG1031" s="1205"/>
      <c r="AH1031" s="1205"/>
      <c r="AI1031" s="994"/>
      <c r="AJ1031" s="994"/>
      <c r="AK1031" s="994"/>
      <c r="AL1031" s="994"/>
      <c r="AM1031" s="994"/>
    </row>
    <row r="1032">
      <c r="A1032" s="1205"/>
      <c r="B1032" s="1205"/>
      <c r="C1032" s="1205"/>
      <c r="D1032" s="1205"/>
      <c r="E1032" s="1205"/>
      <c r="F1032" s="1205"/>
      <c r="G1032" s="1205"/>
      <c r="H1032" s="1205"/>
      <c r="I1032" s="1205"/>
      <c r="J1032" s="1205"/>
      <c r="K1032" s="1205"/>
      <c r="L1032" s="1205"/>
      <c r="M1032" s="1208">
        <f t="shared" si="3"/>
        <v>0</v>
      </c>
      <c r="N1032" s="1205"/>
      <c r="O1032" s="1205"/>
      <c r="P1032" s="994"/>
      <c r="Q1032" s="994"/>
      <c r="R1032" s="994"/>
      <c r="S1032" s="994"/>
      <c r="T1032" s="1205"/>
      <c r="U1032" s="1205"/>
      <c r="V1032" s="1205"/>
      <c r="W1032" s="1205"/>
      <c r="X1032" s="1205"/>
      <c r="Y1032" s="1205"/>
      <c r="Z1032" s="1205"/>
      <c r="AA1032" s="1205"/>
      <c r="AB1032" s="1205"/>
      <c r="AC1032" s="1205"/>
      <c r="AD1032" s="1205"/>
      <c r="AE1032" s="1205"/>
      <c r="AF1032" s="1208">
        <f t="shared" si="6"/>
        <v>0</v>
      </c>
      <c r="AG1032" s="1205"/>
      <c r="AH1032" s="1205"/>
      <c r="AI1032" s="994"/>
      <c r="AJ1032" s="994"/>
      <c r="AK1032" s="994"/>
      <c r="AL1032" s="994"/>
      <c r="AM1032" s="994"/>
    </row>
    <row r="1033">
      <c r="A1033" s="1205"/>
      <c r="B1033" s="1205"/>
      <c r="C1033" s="1205"/>
      <c r="D1033" s="1205"/>
      <c r="E1033" s="1205"/>
      <c r="F1033" s="1205"/>
      <c r="G1033" s="1205"/>
      <c r="H1033" s="1205"/>
      <c r="I1033" s="1205"/>
      <c r="J1033" s="1205"/>
      <c r="K1033" s="1205"/>
      <c r="L1033" s="1205"/>
      <c r="M1033" s="1208">
        <f t="shared" si="3"/>
        <v>0</v>
      </c>
      <c r="N1033" s="1205"/>
      <c r="O1033" s="1205"/>
      <c r="P1033" s="994"/>
      <c r="Q1033" s="994"/>
      <c r="R1033" s="994"/>
      <c r="S1033" s="994"/>
      <c r="T1033" s="1205"/>
      <c r="U1033" s="1205"/>
      <c r="V1033" s="1205"/>
      <c r="W1033" s="1205"/>
      <c r="X1033" s="1205"/>
      <c r="Y1033" s="1205"/>
      <c r="Z1033" s="1205"/>
      <c r="AA1033" s="1205"/>
      <c r="AB1033" s="1205"/>
      <c r="AC1033" s="1205"/>
      <c r="AD1033" s="1205"/>
      <c r="AE1033" s="1205"/>
      <c r="AF1033" s="1208">
        <f t="shared" si="6"/>
        <v>0</v>
      </c>
      <c r="AG1033" s="1205"/>
      <c r="AH1033" s="1205"/>
      <c r="AI1033" s="994"/>
      <c r="AJ1033" s="994"/>
      <c r="AK1033" s="994"/>
      <c r="AL1033" s="994"/>
      <c r="AM1033" s="994"/>
    </row>
    <row r="1034">
      <c r="A1034" s="1205"/>
      <c r="B1034" s="1205"/>
      <c r="C1034" s="1205"/>
      <c r="D1034" s="1205"/>
      <c r="E1034" s="1205"/>
      <c r="F1034" s="1205"/>
      <c r="G1034" s="1205"/>
      <c r="H1034" s="1205"/>
      <c r="I1034" s="1205"/>
      <c r="J1034" s="1205"/>
      <c r="K1034" s="1205"/>
      <c r="L1034" s="1205"/>
      <c r="M1034" s="1208">
        <f t="shared" si="3"/>
        <v>0</v>
      </c>
      <c r="N1034" s="1205"/>
      <c r="O1034" s="1205"/>
      <c r="P1034" s="994"/>
      <c r="Q1034" s="994"/>
      <c r="R1034" s="994"/>
      <c r="S1034" s="994"/>
      <c r="T1034" s="1205"/>
      <c r="U1034" s="1205"/>
      <c r="V1034" s="1205"/>
      <c r="W1034" s="1205"/>
      <c r="X1034" s="1205"/>
      <c r="Y1034" s="1205"/>
      <c r="Z1034" s="1205"/>
      <c r="AA1034" s="1205"/>
      <c r="AB1034" s="1205"/>
      <c r="AC1034" s="1205"/>
      <c r="AD1034" s="1205"/>
      <c r="AE1034" s="1205"/>
      <c r="AF1034" s="1208">
        <f t="shared" si="6"/>
        <v>0</v>
      </c>
      <c r="AG1034" s="1205"/>
      <c r="AH1034" s="1205"/>
      <c r="AI1034" s="994"/>
      <c r="AJ1034" s="994"/>
      <c r="AK1034" s="994"/>
      <c r="AL1034" s="994"/>
      <c r="AM1034" s="994"/>
    </row>
    <row r="1035">
      <c r="A1035" s="1205"/>
      <c r="B1035" s="1205"/>
      <c r="C1035" s="1205"/>
      <c r="D1035" s="1205"/>
      <c r="E1035" s="1205"/>
      <c r="F1035" s="1205"/>
      <c r="G1035" s="1205"/>
      <c r="H1035" s="1205"/>
      <c r="I1035" s="1205"/>
      <c r="J1035" s="1205"/>
      <c r="K1035" s="1205"/>
      <c r="L1035" s="1205"/>
      <c r="M1035" s="1208">
        <f t="shared" si="3"/>
        <v>0</v>
      </c>
      <c r="N1035" s="1205"/>
      <c r="O1035" s="1205"/>
      <c r="P1035" s="994"/>
      <c r="Q1035" s="994"/>
      <c r="R1035" s="994"/>
      <c r="S1035" s="994"/>
      <c r="T1035" s="1205"/>
      <c r="U1035" s="1205"/>
      <c r="V1035" s="1205"/>
      <c r="W1035" s="1205"/>
      <c r="X1035" s="1205"/>
      <c r="Y1035" s="1205"/>
      <c r="Z1035" s="1205"/>
      <c r="AA1035" s="1205"/>
      <c r="AB1035" s="1205"/>
      <c r="AC1035" s="1205"/>
      <c r="AD1035" s="1205"/>
      <c r="AE1035" s="1205"/>
      <c r="AF1035" s="1208">
        <f t="shared" si="6"/>
        <v>0</v>
      </c>
      <c r="AG1035" s="1205"/>
      <c r="AH1035" s="1205"/>
      <c r="AI1035" s="994"/>
      <c r="AJ1035" s="994"/>
      <c r="AK1035" s="994"/>
      <c r="AL1035" s="994"/>
      <c r="AM1035" s="994"/>
    </row>
    <row r="1036">
      <c r="A1036" s="1205"/>
      <c r="B1036" s="1205"/>
      <c r="C1036" s="1205"/>
      <c r="D1036" s="1205"/>
      <c r="E1036" s="1205"/>
      <c r="F1036" s="1205"/>
      <c r="G1036" s="1205"/>
      <c r="H1036" s="1205"/>
      <c r="I1036" s="1205"/>
      <c r="J1036" s="1205"/>
      <c r="K1036" s="1205"/>
      <c r="L1036" s="1205"/>
      <c r="M1036" s="1208">
        <f t="shared" si="3"/>
        <v>0</v>
      </c>
      <c r="N1036" s="1205"/>
      <c r="O1036" s="1205"/>
      <c r="P1036" s="994"/>
      <c r="Q1036" s="994"/>
      <c r="R1036" s="994"/>
      <c r="S1036" s="994"/>
      <c r="T1036" s="1205"/>
      <c r="U1036" s="1205"/>
      <c r="V1036" s="1205"/>
      <c r="W1036" s="1205"/>
      <c r="X1036" s="1205"/>
      <c r="Y1036" s="1205"/>
      <c r="Z1036" s="1205"/>
      <c r="AA1036" s="1205"/>
      <c r="AB1036" s="1205"/>
      <c r="AC1036" s="1205"/>
      <c r="AD1036" s="1205"/>
      <c r="AE1036" s="1205"/>
      <c r="AF1036" s="1208">
        <f t="shared" si="6"/>
        <v>0</v>
      </c>
      <c r="AG1036" s="1205"/>
      <c r="AH1036" s="1205"/>
      <c r="AI1036" s="994"/>
      <c r="AJ1036" s="994"/>
      <c r="AK1036" s="994"/>
      <c r="AL1036" s="994"/>
      <c r="AM1036" s="994"/>
    </row>
    <row r="1037">
      <c r="A1037" s="1205"/>
      <c r="B1037" s="1205"/>
      <c r="C1037" s="1205"/>
      <c r="D1037" s="1205"/>
      <c r="E1037" s="1205"/>
      <c r="F1037" s="1205"/>
      <c r="G1037" s="1205"/>
      <c r="H1037" s="1205"/>
      <c r="I1037" s="1205"/>
      <c r="J1037" s="1205"/>
      <c r="K1037" s="1205"/>
      <c r="L1037" s="1205"/>
      <c r="M1037" s="1208">
        <f t="shared" si="3"/>
        <v>0</v>
      </c>
      <c r="N1037" s="1205"/>
      <c r="O1037" s="1205"/>
      <c r="P1037" s="994"/>
      <c r="Q1037" s="994"/>
      <c r="R1037" s="994"/>
      <c r="S1037" s="994"/>
      <c r="T1037" s="1205"/>
      <c r="U1037" s="1205"/>
      <c r="V1037" s="1205"/>
      <c r="W1037" s="1205"/>
      <c r="X1037" s="1205"/>
      <c r="Y1037" s="1205"/>
      <c r="Z1037" s="1205"/>
      <c r="AA1037" s="1205"/>
      <c r="AB1037" s="1205"/>
      <c r="AC1037" s="1205"/>
      <c r="AD1037" s="1205"/>
      <c r="AE1037" s="1205"/>
      <c r="AF1037" s="1208">
        <f t="shared" si="6"/>
        <v>0</v>
      </c>
      <c r="AG1037" s="1205"/>
      <c r="AH1037" s="1205"/>
      <c r="AI1037" s="994"/>
      <c r="AJ1037" s="994"/>
      <c r="AK1037" s="994"/>
      <c r="AL1037" s="994"/>
      <c r="AM1037" s="994"/>
    </row>
    <row r="1038">
      <c r="A1038" s="1205"/>
      <c r="B1038" s="1205"/>
      <c r="C1038" s="1205"/>
      <c r="D1038" s="1205"/>
      <c r="E1038" s="1205"/>
      <c r="F1038" s="1205"/>
      <c r="G1038" s="1205"/>
      <c r="H1038" s="1205"/>
      <c r="I1038" s="1205"/>
      <c r="J1038" s="1205"/>
      <c r="K1038" s="1205"/>
      <c r="L1038" s="1205"/>
      <c r="M1038" s="1208">
        <f t="shared" si="3"/>
        <v>0</v>
      </c>
      <c r="N1038" s="1205"/>
      <c r="O1038" s="1205"/>
      <c r="P1038" s="994"/>
      <c r="Q1038" s="994"/>
      <c r="R1038" s="994"/>
      <c r="S1038" s="994"/>
      <c r="T1038" s="1205"/>
      <c r="U1038" s="1205"/>
      <c r="V1038" s="1205"/>
      <c r="W1038" s="1205"/>
      <c r="X1038" s="1205"/>
      <c r="Y1038" s="1205"/>
      <c r="Z1038" s="1205"/>
      <c r="AA1038" s="1205"/>
      <c r="AB1038" s="1205"/>
      <c r="AC1038" s="1205"/>
      <c r="AD1038" s="1205"/>
      <c r="AE1038" s="1205"/>
      <c r="AF1038" s="1208">
        <f t="shared" si="6"/>
        <v>0</v>
      </c>
      <c r="AG1038" s="1205"/>
      <c r="AH1038" s="1205"/>
      <c r="AI1038" s="994"/>
      <c r="AJ1038" s="994"/>
      <c r="AK1038" s="994"/>
      <c r="AL1038" s="994"/>
      <c r="AM1038" s="994"/>
    </row>
    <row r="1039">
      <c r="A1039" s="1205"/>
      <c r="B1039" s="1205"/>
      <c r="C1039" s="1205"/>
      <c r="D1039" s="1205"/>
      <c r="E1039" s="1205"/>
      <c r="F1039" s="1205"/>
      <c r="G1039" s="1205"/>
      <c r="H1039" s="1205"/>
      <c r="I1039" s="1205"/>
      <c r="J1039" s="1205"/>
      <c r="K1039" s="1205"/>
      <c r="L1039" s="1205"/>
      <c r="M1039" s="1208">
        <f t="shared" si="3"/>
        <v>0</v>
      </c>
      <c r="N1039" s="1205"/>
      <c r="O1039" s="1205"/>
      <c r="P1039" s="994"/>
      <c r="Q1039" s="994"/>
      <c r="R1039" s="994"/>
      <c r="S1039" s="994"/>
      <c r="T1039" s="1205"/>
      <c r="U1039" s="1205"/>
      <c r="V1039" s="1205"/>
      <c r="W1039" s="1205"/>
      <c r="X1039" s="1205"/>
      <c r="Y1039" s="1205"/>
      <c r="Z1039" s="1205"/>
      <c r="AA1039" s="1205"/>
      <c r="AB1039" s="1205"/>
      <c r="AC1039" s="1205"/>
      <c r="AD1039" s="1205"/>
      <c r="AE1039" s="1205"/>
      <c r="AF1039" s="1208">
        <f t="shared" si="6"/>
        <v>0</v>
      </c>
      <c r="AG1039" s="1205"/>
      <c r="AH1039" s="1205"/>
      <c r="AI1039" s="994"/>
      <c r="AJ1039" s="994"/>
      <c r="AK1039" s="994"/>
      <c r="AL1039" s="994"/>
      <c r="AM1039" s="994"/>
    </row>
    <row r="1040">
      <c r="A1040" s="1205"/>
      <c r="B1040" s="1205"/>
      <c r="C1040" s="1205"/>
      <c r="D1040" s="1205"/>
      <c r="E1040" s="1205"/>
      <c r="F1040" s="1205"/>
      <c r="G1040" s="1205"/>
      <c r="H1040" s="1205"/>
      <c r="I1040" s="1205"/>
      <c r="J1040" s="1205"/>
      <c r="K1040" s="1205"/>
      <c r="L1040" s="1205"/>
      <c r="M1040" s="1208">
        <f t="shared" si="3"/>
        <v>0</v>
      </c>
      <c r="N1040" s="1205"/>
      <c r="O1040" s="1205"/>
      <c r="P1040" s="994"/>
      <c r="Q1040" s="994"/>
      <c r="R1040" s="994"/>
      <c r="S1040" s="994"/>
      <c r="T1040" s="1205"/>
      <c r="U1040" s="1205"/>
      <c r="V1040" s="1205"/>
      <c r="W1040" s="1205"/>
      <c r="X1040" s="1205"/>
      <c r="Y1040" s="1205"/>
      <c r="Z1040" s="1205"/>
      <c r="AA1040" s="1205"/>
      <c r="AB1040" s="1205"/>
      <c r="AC1040" s="1205"/>
      <c r="AD1040" s="1205"/>
      <c r="AE1040" s="1205"/>
      <c r="AF1040" s="1208">
        <f t="shared" si="6"/>
        <v>0</v>
      </c>
      <c r="AG1040" s="1205"/>
      <c r="AH1040" s="1205"/>
      <c r="AI1040" s="994"/>
      <c r="AJ1040" s="994"/>
      <c r="AK1040" s="994"/>
      <c r="AL1040" s="994"/>
      <c r="AM1040" s="994"/>
    </row>
    <row r="1041">
      <c r="A1041" s="1205"/>
      <c r="B1041" s="1205"/>
      <c r="C1041" s="1205"/>
      <c r="D1041" s="1205"/>
      <c r="E1041" s="1205"/>
      <c r="F1041" s="1205"/>
      <c r="G1041" s="1205"/>
      <c r="H1041" s="1205"/>
      <c r="I1041" s="1205"/>
      <c r="J1041" s="1205"/>
      <c r="K1041" s="1205"/>
      <c r="L1041" s="1205"/>
      <c r="M1041" s="1208">
        <f t="shared" si="3"/>
        <v>0</v>
      </c>
      <c r="N1041" s="1205"/>
      <c r="O1041" s="1205"/>
      <c r="P1041" s="994"/>
      <c r="Q1041" s="994"/>
      <c r="R1041" s="994"/>
      <c r="S1041" s="994"/>
      <c r="T1041" s="1205"/>
      <c r="U1041" s="1205"/>
      <c r="V1041" s="1205"/>
      <c r="W1041" s="1205"/>
      <c r="X1041" s="1205"/>
      <c r="Y1041" s="1205"/>
      <c r="Z1041" s="1205"/>
      <c r="AA1041" s="1205"/>
      <c r="AB1041" s="1205"/>
      <c r="AC1041" s="1205"/>
      <c r="AD1041" s="1205"/>
      <c r="AE1041" s="1205"/>
      <c r="AF1041" s="1208">
        <f t="shared" si="6"/>
        <v>0</v>
      </c>
      <c r="AG1041" s="1205"/>
      <c r="AH1041" s="1205"/>
      <c r="AI1041" s="994"/>
      <c r="AJ1041" s="994"/>
      <c r="AK1041" s="994"/>
      <c r="AL1041" s="994"/>
      <c r="AM1041" s="994"/>
    </row>
    <row r="1042">
      <c r="A1042" s="1205"/>
      <c r="B1042" s="1205"/>
      <c r="C1042" s="1205"/>
      <c r="D1042" s="1205"/>
      <c r="E1042" s="1205"/>
      <c r="F1042" s="1205"/>
      <c r="G1042" s="1205"/>
      <c r="H1042" s="1205"/>
      <c r="I1042" s="1205"/>
      <c r="J1042" s="1205"/>
      <c r="K1042" s="1205"/>
      <c r="L1042" s="1205"/>
      <c r="M1042" s="1208">
        <f t="shared" si="3"/>
        <v>0</v>
      </c>
      <c r="N1042" s="1205"/>
      <c r="O1042" s="1205"/>
      <c r="P1042" s="994"/>
      <c r="Q1042" s="994"/>
      <c r="R1042" s="994"/>
      <c r="S1042" s="994"/>
      <c r="T1042" s="1205"/>
      <c r="U1042" s="1205"/>
      <c r="V1042" s="1205"/>
      <c r="W1042" s="1205"/>
      <c r="X1042" s="1205"/>
      <c r="Y1042" s="1205"/>
      <c r="Z1042" s="1205"/>
      <c r="AA1042" s="1205"/>
      <c r="AB1042" s="1205"/>
      <c r="AC1042" s="1205"/>
      <c r="AD1042" s="1205"/>
      <c r="AE1042" s="1205"/>
      <c r="AF1042" s="1208">
        <f t="shared" si="6"/>
        <v>0</v>
      </c>
      <c r="AG1042" s="1205"/>
      <c r="AH1042" s="1205"/>
      <c r="AI1042" s="994"/>
      <c r="AJ1042" s="994"/>
      <c r="AK1042" s="994"/>
      <c r="AL1042" s="994"/>
      <c r="AM1042" s="994"/>
    </row>
    <row r="1043">
      <c r="A1043" s="1205"/>
      <c r="B1043" s="1205"/>
      <c r="C1043" s="1205"/>
      <c r="D1043" s="1205"/>
      <c r="E1043" s="1205"/>
      <c r="F1043" s="1205"/>
      <c r="G1043" s="1205"/>
      <c r="H1043" s="1205"/>
      <c r="I1043" s="1205"/>
      <c r="J1043" s="1205"/>
      <c r="K1043" s="1205"/>
      <c r="L1043" s="1205"/>
      <c r="M1043" s="1208">
        <f t="shared" si="3"/>
        <v>0</v>
      </c>
      <c r="N1043" s="1205"/>
      <c r="O1043" s="1205"/>
      <c r="P1043" s="994"/>
      <c r="Q1043" s="994"/>
      <c r="R1043" s="994"/>
      <c r="S1043" s="994"/>
      <c r="T1043" s="1205"/>
      <c r="U1043" s="1205"/>
      <c r="V1043" s="1205"/>
      <c r="W1043" s="1205"/>
      <c r="X1043" s="1205"/>
      <c r="Y1043" s="1205"/>
      <c r="Z1043" s="1205"/>
      <c r="AA1043" s="1205"/>
      <c r="AB1043" s="1205"/>
      <c r="AC1043" s="1205"/>
      <c r="AD1043" s="1205"/>
      <c r="AE1043" s="1205"/>
      <c r="AF1043" s="1208">
        <f t="shared" si="6"/>
        <v>0</v>
      </c>
      <c r="AG1043" s="1205"/>
      <c r="AH1043" s="1205"/>
      <c r="AI1043" s="994"/>
      <c r="AJ1043" s="994"/>
      <c r="AK1043" s="994"/>
      <c r="AL1043" s="994"/>
      <c r="AM1043" s="994"/>
    </row>
    <row r="1044">
      <c r="A1044" s="1205"/>
      <c r="B1044" s="1205"/>
      <c r="C1044" s="1205"/>
      <c r="D1044" s="1205"/>
      <c r="E1044" s="1205"/>
      <c r="F1044" s="1205"/>
      <c r="G1044" s="1205"/>
      <c r="H1044" s="1205"/>
      <c r="I1044" s="1205"/>
      <c r="J1044" s="1205"/>
      <c r="K1044" s="1205"/>
      <c r="L1044" s="1205"/>
      <c r="M1044" s="1208">
        <f t="shared" si="3"/>
        <v>0</v>
      </c>
      <c r="N1044" s="1205"/>
      <c r="O1044" s="1205"/>
      <c r="P1044" s="994"/>
      <c r="Q1044" s="994"/>
      <c r="R1044" s="994"/>
      <c r="S1044" s="994"/>
      <c r="T1044" s="1205"/>
      <c r="U1044" s="1205"/>
      <c r="V1044" s="1205"/>
      <c r="W1044" s="1205"/>
      <c r="X1044" s="1205"/>
      <c r="Y1044" s="1205"/>
      <c r="Z1044" s="1205"/>
      <c r="AA1044" s="1205"/>
      <c r="AB1044" s="1205"/>
      <c r="AC1044" s="1205"/>
      <c r="AD1044" s="1205"/>
      <c r="AE1044" s="1205"/>
      <c r="AF1044" s="1208">
        <f t="shared" si="6"/>
        <v>0</v>
      </c>
      <c r="AG1044" s="1205"/>
      <c r="AH1044" s="1205"/>
      <c r="AI1044" s="994"/>
      <c r="AJ1044" s="994"/>
      <c r="AK1044" s="994"/>
      <c r="AL1044" s="994"/>
      <c r="AM1044" s="994"/>
    </row>
    <row r="1045">
      <c r="A1045" s="1205"/>
      <c r="B1045" s="1205"/>
      <c r="C1045" s="1205"/>
      <c r="D1045" s="1205"/>
      <c r="E1045" s="1205"/>
      <c r="F1045" s="1205"/>
      <c r="G1045" s="1205"/>
      <c r="H1045" s="1205"/>
      <c r="I1045" s="1205"/>
      <c r="J1045" s="1205"/>
      <c r="K1045" s="1205"/>
      <c r="L1045" s="1205"/>
      <c r="M1045" s="1208">
        <f t="shared" si="3"/>
        <v>0</v>
      </c>
      <c r="N1045" s="1205"/>
      <c r="O1045" s="1205"/>
      <c r="P1045" s="994"/>
      <c r="Q1045" s="994"/>
      <c r="R1045" s="994"/>
      <c r="S1045" s="994"/>
      <c r="T1045" s="1205"/>
      <c r="U1045" s="1205"/>
      <c r="V1045" s="1205"/>
      <c r="W1045" s="1205"/>
      <c r="X1045" s="1205"/>
      <c r="Y1045" s="1205"/>
      <c r="Z1045" s="1205"/>
      <c r="AA1045" s="1205"/>
      <c r="AB1045" s="1205"/>
      <c r="AC1045" s="1205"/>
      <c r="AD1045" s="1205"/>
      <c r="AE1045" s="1205"/>
      <c r="AF1045" s="1208">
        <f t="shared" si="6"/>
        <v>0</v>
      </c>
      <c r="AG1045" s="1205"/>
      <c r="AH1045" s="1205"/>
      <c r="AI1045" s="994"/>
      <c r="AJ1045" s="994"/>
      <c r="AK1045" s="994"/>
      <c r="AL1045" s="994"/>
      <c r="AM1045" s="994"/>
    </row>
    <row r="1046">
      <c r="A1046" s="1205"/>
      <c r="B1046" s="1205"/>
      <c r="C1046" s="1205"/>
      <c r="D1046" s="1205"/>
      <c r="E1046" s="1205"/>
      <c r="F1046" s="1205"/>
      <c r="G1046" s="1205"/>
      <c r="H1046" s="1205"/>
      <c r="I1046" s="1205"/>
      <c r="J1046" s="1205"/>
      <c r="K1046" s="1205"/>
      <c r="L1046" s="1205"/>
      <c r="M1046" s="1208">
        <f t="shared" si="3"/>
        <v>0</v>
      </c>
      <c r="N1046" s="1205"/>
      <c r="O1046" s="1205"/>
      <c r="P1046" s="994"/>
      <c r="Q1046" s="994"/>
      <c r="R1046" s="994"/>
      <c r="S1046" s="994"/>
      <c r="T1046" s="1205"/>
      <c r="U1046" s="1205"/>
      <c r="V1046" s="1205"/>
      <c r="W1046" s="1205"/>
      <c r="X1046" s="1205"/>
      <c r="Y1046" s="1205"/>
      <c r="Z1046" s="1205"/>
      <c r="AA1046" s="1205"/>
      <c r="AB1046" s="1205"/>
      <c r="AC1046" s="1205"/>
      <c r="AD1046" s="1205"/>
      <c r="AE1046" s="1205"/>
      <c r="AF1046" s="1208">
        <f t="shared" si="6"/>
        <v>0</v>
      </c>
      <c r="AG1046" s="1205"/>
      <c r="AH1046" s="1205"/>
      <c r="AI1046" s="994"/>
      <c r="AJ1046" s="994"/>
      <c r="AK1046" s="994"/>
      <c r="AL1046" s="994"/>
      <c r="AM1046" s="994"/>
    </row>
    <row r="1047">
      <c r="A1047" s="1205"/>
      <c r="B1047" s="1205"/>
      <c r="C1047" s="1205"/>
      <c r="D1047" s="1205"/>
      <c r="E1047" s="1205"/>
      <c r="F1047" s="1205"/>
      <c r="G1047" s="1205"/>
      <c r="H1047" s="1205"/>
      <c r="I1047" s="1205"/>
      <c r="J1047" s="1205"/>
      <c r="K1047" s="1205"/>
      <c r="L1047" s="1205"/>
      <c r="M1047" s="1208">
        <f t="shared" si="3"/>
        <v>0</v>
      </c>
      <c r="N1047" s="1205"/>
      <c r="O1047" s="1205"/>
      <c r="P1047" s="994"/>
      <c r="Q1047" s="994"/>
      <c r="R1047" s="994"/>
      <c r="S1047" s="994"/>
      <c r="T1047" s="1205"/>
      <c r="U1047" s="1205"/>
      <c r="V1047" s="1205"/>
      <c r="W1047" s="1205"/>
      <c r="X1047" s="1205"/>
      <c r="Y1047" s="1205"/>
      <c r="Z1047" s="1205"/>
      <c r="AA1047" s="1205"/>
      <c r="AB1047" s="1205"/>
      <c r="AC1047" s="1205"/>
      <c r="AD1047" s="1205"/>
      <c r="AE1047" s="1205"/>
      <c r="AF1047" s="1208">
        <f t="shared" si="6"/>
        <v>0</v>
      </c>
      <c r="AG1047" s="1205"/>
      <c r="AH1047" s="1205"/>
      <c r="AI1047" s="994"/>
      <c r="AJ1047" s="994"/>
      <c r="AK1047" s="994"/>
      <c r="AL1047" s="994"/>
      <c r="AM1047" s="994"/>
    </row>
    <row r="1048">
      <c r="A1048" s="1205"/>
      <c r="B1048" s="1205"/>
      <c r="C1048" s="1205"/>
      <c r="D1048" s="1205"/>
      <c r="E1048" s="1205"/>
      <c r="F1048" s="1205"/>
      <c r="G1048" s="1205"/>
      <c r="H1048" s="1205"/>
      <c r="I1048" s="1205"/>
      <c r="J1048" s="1205"/>
      <c r="K1048" s="1205"/>
      <c r="L1048" s="1205"/>
      <c r="M1048" s="1208">
        <f t="shared" si="3"/>
        <v>0</v>
      </c>
      <c r="N1048" s="1205"/>
      <c r="O1048" s="1205"/>
      <c r="P1048" s="994"/>
      <c r="Q1048" s="994"/>
      <c r="R1048" s="994"/>
      <c r="S1048" s="994"/>
      <c r="T1048" s="1205"/>
      <c r="U1048" s="1205"/>
      <c r="V1048" s="1205"/>
      <c r="W1048" s="1205"/>
      <c r="X1048" s="1205"/>
      <c r="Y1048" s="1205"/>
      <c r="Z1048" s="1205"/>
      <c r="AA1048" s="1205"/>
      <c r="AB1048" s="1205"/>
      <c r="AC1048" s="1205"/>
      <c r="AD1048" s="1205"/>
      <c r="AE1048" s="1205"/>
      <c r="AF1048" s="1208">
        <f t="shared" si="6"/>
        <v>0</v>
      </c>
      <c r="AG1048" s="1205"/>
      <c r="AH1048" s="1205"/>
      <c r="AI1048" s="994"/>
      <c r="AJ1048" s="994"/>
      <c r="AK1048" s="994"/>
      <c r="AL1048" s="994"/>
      <c r="AM1048" s="994"/>
    </row>
    <row r="1049">
      <c r="A1049" s="1205"/>
      <c r="B1049" s="1205"/>
      <c r="C1049" s="1205"/>
      <c r="D1049" s="1205"/>
      <c r="E1049" s="1205"/>
      <c r="F1049" s="1205"/>
      <c r="G1049" s="1205"/>
      <c r="H1049" s="1205"/>
      <c r="I1049" s="1205"/>
      <c r="J1049" s="1205"/>
      <c r="K1049" s="1205"/>
      <c r="L1049" s="1205"/>
      <c r="M1049" s="1208">
        <f t="shared" si="3"/>
        <v>0</v>
      </c>
      <c r="N1049" s="1205"/>
      <c r="O1049" s="1205"/>
      <c r="P1049" s="994"/>
      <c r="Q1049" s="994"/>
      <c r="R1049" s="994"/>
      <c r="S1049" s="994"/>
      <c r="T1049" s="1205"/>
      <c r="U1049" s="1205"/>
      <c r="V1049" s="1205"/>
      <c r="W1049" s="1205"/>
      <c r="X1049" s="1205"/>
      <c r="Y1049" s="1205"/>
      <c r="Z1049" s="1205"/>
      <c r="AA1049" s="1205"/>
      <c r="AB1049" s="1205"/>
      <c r="AC1049" s="1205"/>
      <c r="AD1049" s="1205"/>
      <c r="AE1049" s="1205"/>
      <c r="AF1049" s="1208">
        <f t="shared" si="6"/>
        <v>0</v>
      </c>
      <c r="AG1049" s="1205"/>
      <c r="AH1049" s="1205"/>
      <c r="AI1049" s="994"/>
      <c r="AJ1049" s="994"/>
      <c r="AK1049" s="994"/>
      <c r="AL1049" s="994"/>
      <c r="AM1049" s="994"/>
    </row>
    <row r="1050">
      <c r="A1050" s="1205"/>
      <c r="B1050" s="1205"/>
      <c r="C1050" s="1205"/>
      <c r="D1050" s="1205"/>
      <c r="E1050" s="1205"/>
      <c r="F1050" s="1205"/>
      <c r="G1050" s="1205"/>
      <c r="H1050" s="1205"/>
      <c r="I1050" s="1205"/>
      <c r="J1050" s="1205"/>
      <c r="K1050" s="1205"/>
      <c r="L1050" s="1205"/>
      <c r="M1050" s="1208">
        <f t="shared" si="3"/>
        <v>0</v>
      </c>
      <c r="N1050" s="1205"/>
      <c r="O1050" s="1205"/>
      <c r="P1050" s="994"/>
      <c r="Q1050" s="994"/>
      <c r="R1050" s="994"/>
      <c r="S1050" s="994"/>
      <c r="T1050" s="1205"/>
      <c r="U1050" s="1205"/>
      <c r="V1050" s="1205"/>
      <c r="W1050" s="1205"/>
      <c r="X1050" s="1205"/>
      <c r="Y1050" s="1205"/>
      <c r="Z1050" s="1205"/>
      <c r="AA1050" s="1205"/>
      <c r="AB1050" s="1205"/>
      <c r="AC1050" s="1205"/>
      <c r="AD1050" s="1205"/>
      <c r="AE1050" s="1205"/>
      <c r="AF1050" s="1208">
        <f t="shared" si="6"/>
        <v>0</v>
      </c>
      <c r="AG1050" s="1205"/>
      <c r="AH1050" s="1205"/>
      <c r="AI1050" s="994"/>
      <c r="AJ1050" s="994"/>
      <c r="AK1050" s="994"/>
      <c r="AL1050" s="994"/>
      <c r="AM1050" s="994"/>
    </row>
    <row r="1051">
      <c r="A1051" s="1205"/>
      <c r="B1051" s="1205"/>
      <c r="C1051" s="1205"/>
      <c r="D1051" s="1205"/>
      <c r="E1051" s="1205"/>
      <c r="F1051" s="1205"/>
      <c r="G1051" s="1205"/>
      <c r="H1051" s="1205"/>
      <c r="I1051" s="1205"/>
      <c r="J1051" s="1205"/>
      <c r="K1051" s="1205"/>
      <c r="L1051" s="1205"/>
      <c r="M1051" s="1208">
        <f t="shared" si="3"/>
        <v>0</v>
      </c>
      <c r="N1051" s="1205"/>
      <c r="O1051" s="1205"/>
      <c r="P1051" s="994"/>
      <c r="Q1051" s="994"/>
      <c r="R1051" s="994"/>
      <c r="S1051" s="994"/>
      <c r="T1051" s="1205"/>
      <c r="U1051" s="1205"/>
      <c r="V1051" s="1205"/>
      <c r="W1051" s="1205"/>
      <c r="X1051" s="1205"/>
      <c r="Y1051" s="1205"/>
      <c r="Z1051" s="1205"/>
      <c r="AA1051" s="1205"/>
      <c r="AB1051" s="1205"/>
      <c r="AC1051" s="1205"/>
      <c r="AD1051" s="1205"/>
      <c r="AE1051" s="1205"/>
      <c r="AF1051" s="1208">
        <f t="shared" si="6"/>
        <v>0</v>
      </c>
      <c r="AG1051" s="1205"/>
      <c r="AH1051" s="1205"/>
      <c r="AI1051" s="994"/>
      <c r="AJ1051" s="994"/>
      <c r="AK1051" s="994"/>
      <c r="AL1051" s="994"/>
      <c r="AM1051" s="994"/>
    </row>
    <row r="1052">
      <c r="A1052" s="1205"/>
      <c r="B1052" s="1205"/>
      <c r="C1052" s="1205"/>
      <c r="D1052" s="1205"/>
      <c r="E1052" s="1205"/>
      <c r="F1052" s="1205"/>
      <c r="G1052" s="1205"/>
      <c r="H1052" s="1205"/>
      <c r="I1052" s="1205"/>
      <c r="J1052" s="1205"/>
      <c r="K1052" s="1205"/>
      <c r="L1052" s="1205"/>
      <c r="M1052" s="1208">
        <f t="shared" si="3"/>
        <v>0</v>
      </c>
      <c r="N1052" s="1205"/>
      <c r="O1052" s="1205"/>
      <c r="P1052" s="994"/>
      <c r="Q1052" s="994"/>
      <c r="R1052" s="994"/>
      <c r="S1052" s="994"/>
      <c r="T1052" s="1205"/>
      <c r="U1052" s="1205"/>
      <c r="V1052" s="1205"/>
      <c r="W1052" s="1205"/>
      <c r="X1052" s="1205"/>
      <c r="Y1052" s="1205"/>
      <c r="Z1052" s="1205"/>
      <c r="AA1052" s="1205"/>
      <c r="AB1052" s="1205"/>
      <c r="AC1052" s="1205"/>
      <c r="AD1052" s="1205"/>
      <c r="AE1052" s="1205"/>
      <c r="AF1052" s="1208">
        <f t="shared" si="6"/>
        <v>0</v>
      </c>
      <c r="AG1052" s="1205"/>
      <c r="AH1052" s="1205"/>
      <c r="AI1052" s="994"/>
      <c r="AJ1052" s="994"/>
      <c r="AK1052" s="994"/>
      <c r="AL1052" s="994"/>
      <c r="AM1052" s="994"/>
    </row>
    <row r="1053">
      <c r="A1053" s="1205"/>
      <c r="B1053" s="1205"/>
      <c r="C1053" s="1205"/>
      <c r="D1053" s="1205"/>
      <c r="E1053" s="1205"/>
      <c r="F1053" s="1205"/>
      <c r="G1053" s="1205"/>
      <c r="H1053" s="1205"/>
      <c r="I1053" s="1205"/>
      <c r="J1053" s="1205"/>
      <c r="K1053" s="1205"/>
      <c r="L1053" s="1205"/>
      <c r="M1053" s="1208">
        <f t="shared" si="3"/>
        <v>0</v>
      </c>
      <c r="N1053" s="1205"/>
      <c r="O1053" s="1205"/>
      <c r="P1053" s="994"/>
      <c r="Q1053" s="994"/>
      <c r="R1053" s="994"/>
      <c r="S1053" s="994"/>
      <c r="T1053" s="1205"/>
      <c r="U1053" s="1205"/>
      <c r="V1053" s="1205"/>
      <c r="W1053" s="1205"/>
      <c r="X1053" s="1205"/>
      <c r="Y1053" s="1205"/>
      <c r="Z1053" s="1205"/>
      <c r="AA1053" s="1205"/>
      <c r="AB1053" s="1205"/>
      <c r="AC1053" s="1205"/>
      <c r="AD1053" s="1205"/>
      <c r="AE1053" s="1205"/>
      <c r="AF1053" s="1208">
        <f t="shared" si="6"/>
        <v>0</v>
      </c>
      <c r="AG1053" s="1205"/>
      <c r="AH1053" s="1205"/>
      <c r="AI1053" s="994"/>
      <c r="AJ1053" s="994"/>
      <c r="AK1053" s="994"/>
      <c r="AL1053" s="994"/>
      <c r="AM1053" s="994"/>
    </row>
    <row r="1054">
      <c r="A1054" s="1205"/>
      <c r="B1054" s="1205"/>
      <c r="C1054" s="1205"/>
      <c r="D1054" s="1205"/>
      <c r="E1054" s="1205"/>
      <c r="F1054" s="1205"/>
      <c r="G1054" s="1205"/>
      <c r="H1054" s="1205"/>
      <c r="I1054" s="1205"/>
      <c r="J1054" s="1205"/>
      <c r="K1054" s="1205"/>
      <c r="L1054" s="1205"/>
      <c r="M1054" s="1208">
        <f t="shared" si="3"/>
        <v>0</v>
      </c>
      <c r="N1054" s="1205"/>
      <c r="O1054" s="1205"/>
      <c r="P1054" s="994"/>
      <c r="Q1054" s="994"/>
      <c r="R1054" s="994"/>
      <c r="S1054" s="994"/>
      <c r="T1054" s="1205"/>
      <c r="U1054" s="1205"/>
      <c r="V1054" s="1205"/>
      <c r="W1054" s="1205"/>
      <c r="X1054" s="1205"/>
      <c r="Y1054" s="1205"/>
      <c r="Z1054" s="1205"/>
      <c r="AA1054" s="1205"/>
      <c r="AB1054" s="1205"/>
      <c r="AC1054" s="1205"/>
      <c r="AD1054" s="1205"/>
      <c r="AE1054" s="1205"/>
      <c r="AF1054" s="1208">
        <f t="shared" si="6"/>
        <v>0</v>
      </c>
      <c r="AG1054" s="1205"/>
      <c r="AH1054" s="1205"/>
      <c r="AI1054" s="994"/>
      <c r="AJ1054" s="994"/>
      <c r="AK1054" s="994"/>
      <c r="AL1054" s="994"/>
      <c r="AM1054" s="994"/>
    </row>
    <row r="1055">
      <c r="A1055" s="1205"/>
      <c r="B1055" s="1205"/>
      <c r="C1055" s="1205"/>
      <c r="D1055" s="1205"/>
      <c r="E1055" s="1205"/>
      <c r="F1055" s="1205"/>
      <c r="G1055" s="1205"/>
      <c r="H1055" s="1205"/>
      <c r="I1055" s="1205"/>
      <c r="J1055" s="1205"/>
      <c r="K1055" s="1205"/>
      <c r="L1055" s="1205"/>
      <c r="M1055" s="1208">
        <f t="shared" si="3"/>
        <v>0</v>
      </c>
      <c r="N1055" s="1205"/>
      <c r="O1055" s="1205"/>
      <c r="P1055" s="994"/>
      <c r="Q1055" s="994"/>
      <c r="R1055" s="994"/>
      <c r="S1055" s="994"/>
      <c r="T1055" s="1205"/>
      <c r="U1055" s="1205"/>
      <c r="V1055" s="1205"/>
      <c r="W1055" s="1205"/>
      <c r="X1055" s="1205"/>
      <c r="Y1055" s="1205"/>
      <c r="Z1055" s="1205"/>
      <c r="AA1055" s="1205"/>
      <c r="AB1055" s="1205"/>
      <c r="AC1055" s="1205"/>
      <c r="AD1055" s="1205"/>
      <c r="AE1055" s="1205"/>
      <c r="AF1055" s="1208">
        <f t="shared" si="6"/>
        <v>0</v>
      </c>
      <c r="AG1055" s="1205"/>
      <c r="AH1055" s="1205"/>
      <c r="AI1055" s="994"/>
      <c r="AJ1055" s="994"/>
      <c r="AK1055" s="994"/>
      <c r="AL1055" s="994"/>
      <c r="AM1055" s="994"/>
    </row>
    <row r="1056">
      <c r="A1056" s="1205"/>
      <c r="B1056" s="1205"/>
      <c r="C1056" s="1205"/>
      <c r="D1056" s="1205"/>
      <c r="E1056" s="1205"/>
      <c r="F1056" s="1205"/>
      <c r="G1056" s="1205"/>
      <c r="H1056" s="1205"/>
      <c r="I1056" s="1205"/>
      <c r="J1056" s="1205"/>
      <c r="K1056" s="1205"/>
      <c r="L1056" s="1205"/>
      <c r="M1056" s="1208">
        <f t="shared" si="3"/>
        <v>0</v>
      </c>
      <c r="N1056" s="1205"/>
      <c r="O1056" s="1205"/>
      <c r="P1056" s="994"/>
      <c r="Q1056" s="994"/>
      <c r="R1056" s="994"/>
      <c r="S1056" s="994"/>
      <c r="T1056" s="1205"/>
      <c r="U1056" s="1205"/>
      <c r="V1056" s="1205"/>
      <c r="W1056" s="1205"/>
      <c r="X1056" s="1205"/>
      <c r="Y1056" s="1205"/>
      <c r="Z1056" s="1205"/>
      <c r="AA1056" s="1205"/>
      <c r="AB1056" s="1205"/>
      <c r="AC1056" s="1205"/>
      <c r="AD1056" s="1205"/>
      <c r="AE1056" s="1205"/>
      <c r="AF1056" s="1208">
        <f t="shared" si="6"/>
        <v>0</v>
      </c>
      <c r="AG1056" s="1205"/>
      <c r="AH1056" s="1205"/>
      <c r="AI1056" s="994"/>
      <c r="AJ1056" s="994"/>
      <c r="AK1056" s="994"/>
      <c r="AL1056" s="994"/>
      <c r="AM1056" s="994"/>
    </row>
    <row r="1057">
      <c r="A1057" s="1205"/>
      <c r="B1057" s="1205"/>
      <c r="C1057" s="1205"/>
      <c r="D1057" s="1205"/>
      <c r="E1057" s="1205"/>
      <c r="F1057" s="1205"/>
      <c r="G1057" s="1205"/>
      <c r="H1057" s="1205"/>
      <c r="I1057" s="1205"/>
      <c r="J1057" s="1205"/>
      <c r="K1057" s="1205"/>
      <c r="L1057" s="1205"/>
      <c r="M1057" s="1208">
        <f t="shared" si="3"/>
        <v>0</v>
      </c>
      <c r="N1057" s="1205"/>
      <c r="O1057" s="1205"/>
      <c r="P1057" s="994"/>
      <c r="Q1057" s="994"/>
      <c r="R1057" s="994"/>
      <c r="S1057" s="994"/>
      <c r="T1057" s="1205"/>
      <c r="U1057" s="1205"/>
      <c r="V1057" s="1205"/>
      <c r="W1057" s="1205"/>
      <c r="X1057" s="1205"/>
      <c r="Y1057" s="1205"/>
      <c r="Z1057" s="1205"/>
      <c r="AA1057" s="1205"/>
      <c r="AB1057" s="1205"/>
      <c r="AC1057" s="1205"/>
      <c r="AD1057" s="1205"/>
      <c r="AE1057" s="1205"/>
      <c r="AF1057" s="1208">
        <f t="shared" si="6"/>
        <v>0</v>
      </c>
      <c r="AG1057" s="1205"/>
      <c r="AH1057" s="1205"/>
      <c r="AI1057" s="994"/>
      <c r="AJ1057" s="994"/>
      <c r="AK1057" s="994"/>
      <c r="AL1057" s="994"/>
      <c r="AM1057" s="994"/>
    </row>
    <row r="1058">
      <c r="A1058" s="1205"/>
      <c r="B1058" s="1205"/>
      <c r="C1058" s="1205"/>
      <c r="D1058" s="1205"/>
      <c r="E1058" s="1205"/>
      <c r="F1058" s="1205"/>
      <c r="G1058" s="1205"/>
      <c r="H1058" s="1205"/>
      <c r="I1058" s="1205"/>
      <c r="J1058" s="1205"/>
      <c r="K1058" s="1205"/>
      <c r="L1058" s="1205"/>
      <c r="M1058" s="1208">
        <f t="shared" si="3"/>
        <v>0</v>
      </c>
      <c r="N1058" s="1205"/>
      <c r="O1058" s="1205"/>
      <c r="P1058" s="994"/>
      <c r="Q1058" s="994"/>
      <c r="R1058" s="994"/>
      <c r="S1058" s="994"/>
      <c r="T1058" s="1205"/>
      <c r="U1058" s="1205"/>
      <c r="V1058" s="1205"/>
      <c r="W1058" s="1205"/>
      <c r="X1058" s="1205"/>
      <c r="Y1058" s="1205"/>
      <c r="Z1058" s="1205"/>
      <c r="AA1058" s="1205"/>
      <c r="AB1058" s="1205"/>
      <c r="AC1058" s="1205"/>
      <c r="AD1058" s="1205"/>
      <c r="AE1058" s="1205"/>
      <c r="AF1058" s="1208">
        <f t="shared" si="6"/>
        <v>0</v>
      </c>
      <c r="AG1058" s="1205"/>
      <c r="AH1058" s="1205"/>
      <c r="AI1058" s="994"/>
      <c r="AJ1058" s="994"/>
      <c r="AK1058" s="994"/>
      <c r="AL1058" s="994"/>
      <c r="AM1058" s="994"/>
    </row>
    <row r="1059">
      <c r="A1059" s="1205"/>
      <c r="B1059" s="1205"/>
      <c r="C1059" s="1205"/>
      <c r="D1059" s="1205"/>
      <c r="E1059" s="1205"/>
      <c r="F1059" s="1205"/>
      <c r="G1059" s="1205"/>
      <c r="H1059" s="1205"/>
      <c r="I1059" s="1205"/>
      <c r="J1059" s="1205"/>
      <c r="K1059" s="1205"/>
      <c r="L1059" s="1205"/>
      <c r="M1059" s="1208">
        <f t="shared" si="3"/>
        <v>0</v>
      </c>
      <c r="N1059" s="1205"/>
      <c r="O1059" s="1205"/>
      <c r="P1059" s="994"/>
      <c r="Q1059" s="994"/>
      <c r="R1059" s="994"/>
      <c r="S1059" s="994"/>
      <c r="T1059" s="1205"/>
      <c r="U1059" s="1205"/>
      <c r="V1059" s="1205"/>
      <c r="W1059" s="1205"/>
      <c r="X1059" s="1205"/>
      <c r="Y1059" s="1205"/>
      <c r="Z1059" s="1205"/>
      <c r="AA1059" s="1205"/>
      <c r="AB1059" s="1205"/>
      <c r="AC1059" s="1205"/>
      <c r="AD1059" s="1205"/>
      <c r="AE1059" s="1205"/>
      <c r="AF1059" s="1208">
        <f t="shared" si="6"/>
        <v>0</v>
      </c>
      <c r="AG1059" s="1205"/>
      <c r="AH1059" s="1205"/>
      <c r="AI1059" s="994"/>
      <c r="AJ1059" s="994"/>
      <c r="AK1059" s="994"/>
      <c r="AL1059" s="994"/>
      <c r="AM1059" s="994"/>
    </row>
    <row r="1060">
      <c r="A1060" s="1205"/>
      <c r="B1060" s="1205"/>
      <c r="C1060" s="1205"/>
      <c r="D1060" s="1205"/>
      <c r="E1060" s="1205"/>
      <c r="F1060" s="1205"/>
      <c r="G1060" s="1205"/>
      <c r="H1060" s="1205"/>
      <c r="I1060" s="1205"/>
      <c r="J1060" s="1205"/>
      <c r="K1060" s="1205"/>
      <c r="L1060" s="1205"/>
      <c r="M1060" s="1208">
        <f t="shared" si="3"/>
        <v>0</v>
      </c>
      <c r="N1060" s="1205"/>
      <c r="O1060" s="1205"/>
      <c r="P1060" s="994"/>
      <c r="Q1060" s="994"/>
      <c r="R1060" s="994"/>
      <c r="S1060" s="994"/>
      <c r="T1060" s="1205"/>
      <c r="U1060" s="1205"/>
      <c r="V1060" s="1205"/>
      <c r="W1060" s="1205"/>
      <c r="X1060" s="1205"/>
      <c r="Y1060" s="1205"/>
      <c r="Z1060" s="1205"/>
      <c r="AA1060" s="1205"/>
      <c r="AB1060" s="1205"/>
      <c r="AC1060" s="1205"/>
      <c r="AD1060" s="1205"/>
      <c r="AE1060" s="1205"/>
      <c r="AF1060" s="1208">
        <f t="shared" si="6"/>
        <v>0</v>
      </c>
      <c r="AG1060" s="1205"/>
      <c r="AH1060" s="1205"/>
      <c r="AI1060" s="994"/>
      <c r="AJ1060" s="994"/>
      <c r="AK1060" s="994"/>
      <c r="AL1060" s="994"/>
      <c r="AM1060" s="994"/>
    </row>
    <row r="1061">
      <c r="A1061" s="1205"/>
      <c r="B1061" s="1205"/>
      <c r="C1061" s="1205"/>
      <c r="D1061" s="1205"/>
      <c r="E1061" s="1205"/>
      <c r="F1061" s="1205"/>
      <c r="G1061" s="1205"/>
      <c r="H1061" s="1205"/>
      <c r="I1061" s="1205"/>
      <c r="J1061" s="1205"/>
      <c r="K1061" s="1205"/>
      <c r="L1061" s="1205"/>
      <c r="M1061" s="1208">
        <f t="shared" si="3"/>
        <v>0</v>
      </c>
      <c r="N1061" s="1205"/>
      <c r="O1061" s="1205"/>
      <c r="P1061" s="994"/>
      <c r="Q1061" s="994"/>
      <c r="R1061" s="994"/>
      <c r="S1061" s="994"/>
      <c r="T1061" s="1205"/>
      <c r="U1061" s="1205"/>
      <c r="V1061" s="1205"/>
      <c r="W1061" s="1205"/>
      <c r="X1061" s="1205"/>
      <c r="Y1061" s="1205"/>
      <c r="Z1061" s="1205"/>
      <c r="AA1061" s="1205"/>
      <c r="AB1061" s="1205"/>
      <c r="AC1061" s="1205"/>
      <c r="AD1061" s="1205"/>
      <c r="AE1061" s="1205"/>
      <c r="AF1061" s="1208">
        <f t="shared" si="6"/>
        <v>0</v>
      </c>
      <c r="AG1061" s="1205"/>
      <c r="AH1061" s="1205"/>
      <c r="AI1061" s="994"/>
      <c r="AJ1061" s="994"/>
      <c r="AK1061" s="994"/>
      <c r="AL1061" s="994"/>
      <c r="AM1061" s="994"/>
    </row>
    <row r="1062">
      <c r="A1062" s="1205"/>
      <c r="B1062" s="1205"/>
      <c r="C1062" s="1205"/>
      <c r="D1062" s="1205"/>
      <c r="E1062" s="1205"/>
      <c r="F1062" s="1205"/>
      <c r="G1062" s="1205"/>
      <c r="H1062" s="1205"/>
      <c r="I1062" s="1205"/>
      <c r="J1062" s="1205"/>
      <c r="K1062" s="1205"/>
      <c r="L1062" s="1205"/>
      <c r="M1062" s="1208">
        <f t="shared" si="3"/>
        <v>0</v>
      </c>
      <c r="N1062" s="1205"/>
      <c r="O1062" s="1205"/>
      <c r="P1062" s="994"/>
      <c r="Q1062" s="994"/>
      <c r="R1062" s="994"/>
      <c r="S1062" s="994"/>
      <c r="T1062" s="1205"/>
      <c r="U1062" s="1205"/>
      <c r="V1062" s="1205"/>
      <c r="W1062" s="1205"/>
      <c r="X1062" s="1205"/>
      <c r="Y1062" s="1205"/>
      <c r="Z1062" s="1205"/>
      <c r="AA1062" s="1205"/>
      <c r="AB1062" s="1205"/>
      <c r="AC1062" s="1205"/>
      <c r="AD1062" s="1205"/>
      <c r="AE1062" s="1205"/>
      <c r="AF1062" s="1208">
        <f t="shared" si="6"/>
        <v>0</v>
      </c>
      <c r="AG1062" s="1205"/>
      <c r="AH1062" s="1205"/>
      <c r="AI1062" s="994"/>
      <c r="AJ1062" s="994"/>
      <c r="AK1062" s="994"/>
      <c r="AL1062" s="994"/>
      <c r="AM1062" s="994"/>
    </row>
    <row r="1063">
      <c r="A1063" s="1205"/>
      <c r="B1063" s="1205"/>
      <c r="C1063" s="1205"/>
      <c r="D1063" s="1205"/>
      <c r="E1063" s="1205"/>
      <c r="F1063" s="1205"/>
      <c r="G1063" s="1205"/>
      <c r="H1063" s="1205"/>
      <c r="I1063" s="1205"/>
      <c r="J1063" s="1205"/>
      <c r="K1063" s="1205"/>
      <c r="L1063" s="1205"/>
      <c r="M1063" s="1208">
        <f t="shared" si="3"/>
        <v>0</v>
      </c>
      <c r="N1063" s="1205"/>
      <c r="O1063" s="1205"/>
      <c r="P1063" s="994"/>
      <c r="Q1063" s="994"/>
      <c r="R1063" s="994"/>
      <c r="S1063" s="994"/>
      <c r="T1063" s="1205"/>
      <c r="U1063" s="1205"/>
      <c r="V1063" s="1205"/>
      <c r="W1063" s="1205"/>
      <c r="X1063" s="1205"/>
      <c r="Y1063" s="1205"/>
      <c r="Z1063" s="1205"/>
      <c r="AA1063" s="1205"/>
      <c r="AB1063" s="1205"/>
      <c r="AC1063" s="1205"/>
      <c r="AD1063" s="1205"/>
      <c r="AE1063" s="1205"/>
      <c r="AF1063" s="1208">
        <f t="shared" si="6"/>
        <v>0</v>
      </c>
      <c r="AG1063" s="1205"/>
      <c r="AH1063" s="1205"/>
      <c r="AI1063" s="994"/>
      <c r="AJ1063" s="994"/>
      <c r="AK1063" s="994"/>
      <c r="AL1063" s="994"/>
      <c r="AM1063" s="994"/>
    </row>
    <row r="1064">
      <c r="A1064" s="1205"/>
      <c r="B1064" s="1205"/>
      <c r="C1064" s="1205"/>
      <c r="D1064" s="1205"/>
      <c r="E1064" s="1205"/>
      <c r="F1064" s="1205"/>
      <c r="G1064" s="1205"/>
      <c r="H1064" s="1205"/>
      <c r="I1064" s="1205"/>
      <c r="J1064" s="1205"/>
      <c r="K1064" s="1205"/>
      <c r="L1064" s="1205"/>
      <c r="M1064" s="1208">
        <f t="shared" si="3"/>
        <v>0</v>
      </c>
      <c r="N1064" s="1205"/>
      <c r="O1064" s="1205"/>
      <c r="P1064" s="994"/>
      <c r="Q1064" s="994"/>
      <c r="R1064" s="994"/>
      <c r="S1064" s="994"/>
      <c r="T1064" s="1205"/>
      <c r="U1064" s="1205"/>
      <c r="V1064" s="1205"/>
      <c r="W1064" s="1205"/>
      <c r="X1064" s="1205"/>
      <c r="Y1064" s="1205"/>
      <c r="Z1064" s="1205"/>
      <c r="AA1064" s="1205"/>
      <c r="AB1064" s="1205"/>
      <c r="AC1064" s="1205"/>
      <c r="AD1064" s="1205"/>
      <c r="AE1064" s="1205"/>
      <c r="AF1064" s="1208">
        <f t="shared" si="6"/>
        <v>0</v>
      </c>
      <c r="AG1064" s="1205"/>
      <c r="AH1064" s="1205"/>
      <c r="AI1064" s="994"/>
      <c r="AJ1064" s="994"/>
      <c r="AK1064" s="994"/>
      <c r="AL1064" s="994"/>
      <c r="AM1064" s="994"/>
    </row>
    <row r="1065">
      <c r="A1065" s="1205"/>
      <c r="B1065" s="1205"/>
      <c r="C1065" s="1205"/>
      <c r="D1065" s="1205"/>
      <c r="E1065" s="1205"/>
      <c r="F1065" s="1205"/>
      <c r="G1065" s="1205"/>
      <c r="H1065" s="1205"/>
      <c r="I1065" s="1205"/>
      <c r="J1065" s="1205"/>
      <c r="K1065" s="1205"/>
      <c r="L1065" s="1205"/>
      <c r="M1065" s="1208">
        <f t="shared" si="3"/>
        <v>0</v>
      </c>
      <c r="N1065" s="1205"/>
      <c r="O1065" s="1205"/>
      <c r="P1065" s="994"/>
      <c r="Q1065" s="994"/>
      <c r="R1065" s="994"/>
      <c r="S1065" s="994"/>
      <c r="T1065" s="1205"/>
      <c r="U1065" s="1205"/>
      <c r="V1065" s="1205"/>
      <c r="W1065" s="1205"/>
      <c r="X1065" s="1205"/>
      <c r="Y1065" s="1205"/>
      <c r="Z1065" s="1205"/>
      <c r="AA1065" s="1205"/>
      <c r="AB1065" s="1205"/>
      <c r="AC1065" s="1205"/>
      <c r="AD1065" s="1205"/>
      <c r="AE1065" s="1205"/>
      <c r="AF1065" s="1208">
        <f t="shared" si="6"/>
        <v>0</v>
      </c>
      <c r="AG1065" s="1205"/>
      <c r="AH1065" s="1205"/>
      <c r="AI1065" s="994"/>
      <c r="AJ1065" s="994"/>
      <c r="AK1065" s="994"/>
      <c r="AL1065" s="994"/>
      <c r="AM1065" s="994"/>
    </row>
    <row r="1066">
      <c r="A1066" s="1205"/>
      <c r="B1066" s="1205"/>
      <c r="C1066" s="1205"/>
      <c r="D1066" s="1205"/>
      <c r="E1066" s="1205"/>
      <c r="F1066" s="1205"/>
      <c r="G1066" s="1205"/>
      <c r="H1066" s="1205"/>
      <c r="I1066" s="1205"/>
      <c r="J1066" s="1205"/>
      <c r="K1066" s="1205"/>
      <c r="L1066" s="1205"/>
      <c r="M1066" s="1208">
        <f t="shared" si="3"/>
        <v>0</v>
      </c>
      <c r="N1066" s="1205"/>
      <c r="O1066" s="1205"/>
      <c r="P1066" s="994"/>
      <c r="Q1066" s="994"/>
      <c r="R1066" s="994"/>
      <c r="S1066" s="994"/>
      <c r="T1066" s="1205"/>
      <c r="U1066" s="1205"/>
      <c r="V1066" s="1205"/>
      <c r="W1066" s="1205"/>
      <c r="X1066" s="1205"/>
      <c r="Y1066" s="1205"/>
      <c r="Z1066" s="1205"/>
      <c r="AA1066" s="1205"/>
      <c r="AB1066" s="1205"/>
      <c r="AC1066" s="1205"/>
      <c r="AD1066" s="1205"/>
      <c r="AE1066" s="1205"/>
      <c r="AF1066" s="1208">
        <f t="shared" si="6"/>
        <v>0</v>
      </c>
      <c r="AG1066" s="1205"/>
      <c r="AH1066" s="1205"/>
      <c r="AI1066" s="994"/>
      <c r="AJ1066" s="994"/>
      <c r="AK1066" s="994"/>
      <c r="AL1066" s="994"/>
      <c r="AM1066" s="994"/>
    </row>
    <row r="1067">
      <c r="A1067" s="1205"/>
      <c r="B1067" s="1205"/>
      <c r="C1067" s="1205"/>
      <c r="D1067" s="1205"/>
      <c r="E1067" s="1205"/>
      <c r="F1067" s="1205"/>
      <c r="G1067" s="1205"/>
      <c r="H1067" s="1205"/>
      <c r="I1067" s="1205"/>
      <c r="J1067" s="1205"/>
      <c r="K1067" s="1205"/>
      <c r="L1067" s="1205"/>
      <c r="M1067" s="1208">
        <f t="shared" si="3"/>
        <v>0</v>
      </c>
      <c r="N1067" s="1205"/>
      <c r="O1067" s="1205"/>
      <c r="P1067" s="994"/>
      <c r="Q1067" s="994"/>
      <c r="R1067" s="994"/>
      <c r="S1067" s="994"/>
      <c r="T1067" s="1205"/>
      <c r="U1067" s="1205"/>
      <c r="V1067" s="1205"/>
      <c r="W1067" s="1205"/>
      <c r="X1067" s="1205"/>
      <c r="Y1067" s="1205"/>
      <c r="Z1067" s="1205"/>
      <c r="AA1067" s="1205"/>
      <c r="AB1067" s="1205"/>
      <c r="AC1067" s="1205"/>
      <c r="AD1067" s="1205"/>
      <c r="AE1067" s="1205"/>
      <c r="AF1067" s="1208">
        <f t="shared" si="6"/>
        <v>0</v>
      </c>
      <c r="AG1067" s="1205"/>
      <c r="AH1067" s="1205"/>
      <c r="AI1067" s="994"/>
      <c r="AJ1067" s="994"/>
      <c r="AK1067" s="994"/>
      <c r="AL1067" s="994"/>
      <c r="AM1067" s="994"/>
    </row>
    <row r="1068">
      <c r="A1068" s="1205"/>
      <c r="B1068" s="1205"/>
      <c r="C1068" s="1205"/>
      <c r="D1068" s="1205"/>
      <c r="E1068" s="1205"/>
      <c r="F1068" s="1205"/>
      <c r="G1068" s="1205"/>
      <c r="H1068" s="1205"/>
      <c r="I1068" s="1205"/>
      <c r="J1068" s="1205"/>
      <c r="K1068" s="1205"/>
      <c r="L1068" s="1205"/>
      <c r="M1068" s="1208">
        <f t="shared" si="3"/>
        <v>0</v>
      </c>
      <c r="N1068" s="1205"/>
      <c r="O1068" s="1205"/>
      <c r="P1068" s="994"/>
      <c r="Q1068" s="994"/>
      <c r="R1068" s="994"/>
      <c r="S1068" s="994"/>
      <c r="T1068" s="1205"/>
      <c r="U1068" s="1205"/>
      <c r="V1068" s="1205"/>
      <c r="W1068" s="1205"/>
      <c r="X1068" s="1205"/>
      <c r="Y1068" s="1205"/>
      <c r="Z1068" s="1205"/>
      <c r="AA1068" s="1205"/>
      <c r="AB1068" s="1205"/>
      <c r="AC1068" s="1205"/>
      <c r="AD1068" s="1205"/>
      <c r="AE1068" s="1205"/>
      <c r="AF1068" s="1208">
        <f t="shared" si="6"/>
        <v>0</v>
      </c>
      <c r="AG1068" s="1205"/>
      <c r="AH1068" s="1205"/>
      <c r="AI1068" s="994"/>
      <c r="AJ1068" s="994"/>
      <c r="AK1068" s="994"/>
      <c r="AL1068" s="994"/>
      <c r="AM1068" s="994"/>
    </row>
    <row r="1069">
      <c r="A1069" s="1205"/>
      <c r="B1069" s="1205"/>
      <c r="C1069" s="1205"/>
      <c r="D1069" s="1205"/>
      <c r="E1069" s="1205"/>
      <c r="F1069" s="1205"/>
      <c r="G1069" s="1205"/>
      <c r="H1069" s="1205"/>
      <c r="I1069" s="1205"/>
      <c r="J1069" s="1205"/>
      <c r="K1069" s="1205"/>
      <c r="L1069" s="1205"/>
      <c r="M1069" s="1208">
        <f t="shared" si="3"/>
        <v>0</v>
      </c>
      <c r="N1069" s="1205"/>
      <c r="O1069" s="1205"/>
      <c r="P1069" s="994"/>
      <c r="Q1069" s="994"/>
      <c r="R1069" s="994"/>
      <c r="S1069" s="994"/>
      <c r="T1069" s="1205"/>
      <c r="U1069" s="1205"/>
      <c r="V1069" s="1205"/>
      <c r="W1069" s="1205"/>
      <c r="X1069" s="1205"/>
      <c r="Y1069" s="1205"/>
      <c r="Z1069" s="1205"/>
      <c r="AA1069" s="1205"/>
      <c r="AB1069" s="1205"/>
      <c r="AC1069" s="1205"/>
      <c r="AD1069" s="1205"/>
      <c r="AE1069" s="1205"/>
      <c r="AF1069" s="1208">
        <f t="shared" si="6"/>
        <v>0</v>
      </c>
      <c r="AG1069" s="1205"/>
      <c r="AH1069" s="1205"/>
      <c r="AI1069" s="994"/>
      <c r="AJ1069" s="994"/>
      <c r="AK1069" s="994"/>
      <c r="AL1069" s="994"/>
      <c r="AM1069" s="994"/>
    </row>
    <row r="1070">
      <c r="A1070" s="1205"/>
      <c r="B1070" s="1205"/>
      <c r="C1070" s="1205"/>
      <c r="D1070" s="1205"/>
      <c r="E1070" s="1205"/>
      <c r="F1070" s="1205"/>
      <c r="G1070" s="1205"/>
      <c r="H1070" s="1205"/>
      <c r="I1070" s="1205"/>
      <c r="J1070" s="1205"/>
      <c r="K1070" s="1205"/>
      <c r="L1070" s="1205"/>
      <c r="M1070" s="1208">
        <f t="shared" si="3"/>
        <v>0</v>
      </c>
      <c r="N1070" s="1205"/>
      <c r="O1070" s="1205"/>
      <c r="P1070" s="994"/>
      <c r="Q1070" s="994"/>
      <c r="R1070" s="994"/>
      <c r="S1070" s="994"/>
      <c r="T1070" s="1205"/>
      <c r="U1070" s="1205"/>
      <c r="V1070" s="1205"/>
      <c r="W1070" s="1205"/>
      <c r="X1070" s="1205"/>
      <c r="Y1070" s="1205"/>
      <c r="Z1070" s="1205"/>
      <c r="AA1070" s="1205"/>
      <c r="AB1070" s="1205"/>
      <c r="AC1070" s="1205"/>
      <c r="AD1070" s="1205"/>
      <c r="AE1070" s="1205"/>
      <c r="AF1070" s="1208">
        <f t="shared" si="6"/>
        <v>0</v>
      </c>
      <c r="AG1070" s="1205"/>
      <c r="AH1070" s="1205"/>
      <c r="AI1070" s="994"/>
      <c r="AJ1070" s="994"/>
      <c r="AK1070" s="994"/>
      <c r="AL1070" s="994"/>
      <c r="AM1070" s="994"/>
    </row>
    <row r="1071">
      <c r="A1071" s="1205"/>
      <c r="B1071" s="1205"/>
      <c r="C1071" s="1205"/>
      <c r="D1071" s="1205"/>
      <c r="E1071" s="1205"/>
      <c r="F1071" s="1205"/>
      <c r="G1071" s="1205"/>
      <c r="H1071" s="1205"/>
      <c r="I1071" s="1205"/>
      <c r="J1071" s="1205"/>
      <c r="K1071" s="1205"/>
      <c r="L1071" s="1205"/>
      <c r="M1071" s="1208">
        <f t="shared" si="3"/>
        <v>0</v>
      </c>
      <c r="N1071" s="1205"/>
      <c r="O1071" s="1205"/>
      <c r="P1071" s="994"/>
      <c r="Q1071" s="994"/>
      <c r="R1071" s="994"/>
      <c r="S1071" s="994"/>
      <c r="T1071" s="1205"/>
      <c r="U1071" s="1205"/>
      <c r="V1071" s="1205"/>
      <c r="W1071" s="1205"/>
      <c r="X1071" s="1205"/>
      <c r="Y1071" s="1205"/>
      <c r="Z1071" s="1205"/>
      <c r="AA1071" s="1205"/>
      <c r="AB1071" s="1205"/>
      <c r="AC1071" s="1205"/>
      <c r="AD1071" s="1205"/>
      <c r="AE1071" s="1205"/>
      <c r="AF1071" s="1208">
        <f t="shared" si="6"/>
        <v>0</v>
      </c>
      <c r="AG1071" s="1205"/>
      <c r="AH1071" s="1205"/>
      <c r="AI1071" s="994"/>
      <c r="AJ1071" s="994"/>
      <c r="AK1071" s="994"/>
      <c r="AL1071" s="994"/>
      <c r="AM1071" s="994"/>
    </row>
    <row r="1072">
      <c r="A1072" s="1205"/>
      <c r="B1072" s="1205"/>
      <c r="C1072" s="1205"/>
      <c r="D1072" s="1205"/>
      <c r="E1072" s="1205"/>
      <c r="F1072" s="1205"/>
      <c r="G1072" s="1205"/>
      <c r="H1072" s="1205"/>
      <c r="I1072" s="1205"/>
      <c r="J1072" s="1205"/>
      <c r="K1072" s="1205"/>
      <c r="L1072" s="1205"/>
      <c r="M1072" s="1208">
        <f t="shared" si="3"/>
        <v>0</v>
      </c>
      <c r="N1072" s="1205"/>
      <c r="O1072" s="1205"/>
      <c r="P1072" s="994"/>
      <c r="Q1072" s="994"/>
      <c r="R1072" s="994"/>
      <c r="S1072" s="994"/>
      <c r="T1072" s="1205"/>
      <c r="U1072" s="1205"/>
      <c r="V1072" s="1205"/>
      <c r="W1072" s="1205"/>
      <c r="X1072" s="1205"/>
      <c r="Y1072" s="1205"/>
      <c r="Z1072" s="1205"/>
      <c r="AA1072" s="1205"/>
      <c r="AB1072" s="1205"/>
      <c r="AC1072" s="1205"/>
      <c r="AD1072" s="1205"/>
      <c r="AE1072" s="1205"/>
      <c r="AF1072" s="1208">
        <f t="shared" si="6"/>
        <v>0</v>
      </c>
      <c r="AG1072" s="1205"/>
      <c r="AH1072" s="1205"/>
      <c r="AI1072" s="994"/>
      <c r="AJ1072" s="994"/>
      <c r="AK1072" s="994"/>
      <c r="AL1072" s="994"/>
      <c r="AM1072" s="994"/>
    </row>
    <row r="1073">
      <c r="A1073" s="1205"/>
      <c r="B1073" s="1205"/>
      <c r="C1073" s="1205"/>
      <c r="D1073" s="1205"/>
      <c r="E1073" s="1205"/>
      <c r="F1073" s="1205"/>
      <c r="G1073" s="1205"/>
      <c r="H1073" s="1205"/>
      <c r="I1073" s="1205"/>
      <c r="J1073" s="1205"/>
      <c r="K1073" s="1205"/>
      <c r="L1073" s="1205"/>
      <c r="M1073" s="1208">
        <f t="shared" si="3"/>
        <v>0</v>
      </c>
      <c r="N1073" s="1205"/>
      <c r="O1073" s="1205"/>
      <c r="P1073" s="994"/>
      <c r="Q1073" s="994"/>
      <c r="R1073" s="994"/>
      <c r="S1073" s="994"/>
      <c r="T1073" s="1205"/>
      <c r="U1073" s="1205"/>
      <c r="V1073" s="1205"/>
      <c r="W1073" s="1205"/>
      <c r="X1073" s="1205"/>
      <c r="Y1073" s="1205"/>
      <c r="Z1073" s="1205"/>
      <c r="AA1073" s="1205"/>
      <c r="AB1073" s="1205"/>
      <c r="AC1073" s="1205"/>
      <c r="AD1073" s="1205"/>
      <c r="AE1073" s="1205"/>
      <c r="AF1073" s="1208">
        <f t="shared" si="6"/>
        <v>0</v>
      </c>
      <c r="AG1073" s="1205"/>
      <c r="AH1073" s="1205"/>
      <c r="AI1073" s="994"/>
      <c r="AJ1073" s="994"/>
      <c r="AK1073" s="994"/>
      <c r="AL1073" s="994"/>
      <c r="AM1073" s="994"/>
    </row>
    <row r="1074">
      <c r="A1074" s="1205"/>
      <c r="B1074" s="1205"/>
      <c r="C1074" s="1205"/>
      <c r="D1074" s="1205"/>
      <c r="E1074" s="1205"/>
      <c r="F1074" s="1205"/>
      <c r="G1074" s="1205"/>
      <c r="H1074" s="1205"/>
      <c r="I1074" s="1205"/>
      <c r="J1074" s="1205"/>
      <c r="K1074" s="1205"/>
      <c r="L1074" s="1205"/>
      <c r="M1074" s="1208">
        <f t="shared" si="3"/>
        <v>0</v>
      </c>
      <c r="N1074" s="1205"/>
      <c r="O1074" s="1205"/>
      <c r="P1074" s="994"/>
      <c r="Q1074" s="994"/>
      <c r="R1074" s="994"/>
      <c r="S1074" s="994"/>
      <c r="T1074" s="1205"/>
      <c r="U1074" s="1205"/>
      <c r="V1074" s="1205"/>
      <c r="W1074" s="1205"/>
      <c r="X1074" s="1205"/>
      <c r="Y1074" s="1205"/>
      <c r="Z1074" s="1205"/>
      <c r="AA1074" s="1205"/>
      <c r="AB1074" s="1205"/>
      <c r="AC1074" s="1205"/>
      <c r="AD1074" s="1205"/>
      <c r="AE1074" s="1205"/>
      <c r="AF1074" s="1208">
        <f t="shared" si="6"/>
        <v>0</v>
      </c>
      <c r="AG1074" s="1205"/>
      <c r="AH1074" s="1205"/>
      <c r="AI1074" s="994"/>
      <c r="AJ1074" s="994"/>
      <c r="AK1074" s="994"/>
      <c r="AL1074" s="994"/>
      <c r="AM1074" s="994"/>
    </row>
    <row r="1075">
      <c r="A1075" s="1205"/>
      <c r="B1075" s="1205"/>
      <c r="C1075" s="1205"/>
      <c r="D1075" s="1205"/>
      <c r="E1075" s="1205"/>
      <c r="F1075" s="1205"/>
      <c r="G1075" s="1205"/>
      <c r="H1075" s="1205"/>
      <c r="I1075" s="1205"/>
      <c r="J1075" s="1205"/>
      <c r="K1075" s="1205"/>
      <c r="L1075" s="1205"/>
      <c r="M1075" s="1208">
        <f t="shared" si="3"/>
        <v>0</v>
      </c>
      <c r="N1075" s="1205"/>
      <c r="O1075" s="1205"/>
      <c r="P1075" s="994"/>
      <c r="Q1075" s="994"/>
      <c r="R1075" s="994"/>
      <c r="S1075" s="994"/>
      <c r="T1075" s="1205"/>
      <c r="U1075" s="1205"/>
      <c r="V1075" s="1205"/>
      <c r="W1075" s="1205"/>
      <c r="X1075" s="1205"/>
      <c r="Y1075" s="1205"/>
      <c r="Z1075" s="1205"/>
      <c r="AA1075" s="1205"/>
      <c r="AB1075" s="1205"/>
      <c r="AC1075" s="1205"/>
      <c r="AD1075" s="1205"/>
      <c r="AE1075" s="1205"/>
      <c r="AF1075" s="1208">
        <f t="shared" si="6"/>
        <v>0</v>
      </c>
      <c r="AG1075" s="1205"/>
      <c r="AH1075" s="1205"/>
      <c r="AI1075" s="994"/>
      <c r="AJ1075" s="994"/>
      <c r="AK1075" s="994"/>
      <c r="AL1075" s="994"/>
      <c r="AM1075" s="994"/>
    </row>
    <row r="1076">
      <c r="A1076" s="1205"/>
      <c r="B1076" s="1205"/>
      <c r="C1076" s="1205"/>
      <c r="D1076" s="1205"/>
      <c r="E1076" s="1205"/>
      <c r="F1076" s="1205"/>
      <c r="G1076" s="1205"/>
      <c r="H1076" s="1205"/>
      <c r="I1076" s="1205"/>
      <c r="J1076" s="1205"/>
      <c r="K1076" s="1205"/>
      <c r="L1076" s="1205"/>
      <c r="M1076" s="1208">
        <f t="shared" si="3"/>
        <v>0</v>
      </c>
      <c r="N1076" s="1205"/>
      <c r="O1076" s="1205"/>
      <c r="P1076" s="994"/>
      <c r="Q1076" s="994"/>
      <c r="R1076" s="994"/>
      <c r="S1076" s="994"/>
      <c r="T1076" s="1205"/>
      <c r="U1076" s="1205"/>
      <c r="V1076" s="1205"/>
      <c r="W1076" s="1205"/>
      <c r="X1076" s="1205"/>
      <c r="Y1076" s="1205"/>
      <c r="Z1076" s="1205"/>
      <c r="AA1076" s="1205"/>
      <c r="AB1076" s="1205"/>
      <c r="AC1076" s="1205"/>
      <c r="AD1076" s="1205"/>
      <c r="AE1076" s="1205"/>
      <c r="AF1076" s="1208">
        <f t="shared" si="6"/>
        <v>0</v>
      </c>
      <c r="AG1076" s="1205"/>
      <c r="AH1076" s="1205"/>
      <c r="AI1076" s="994"/>
      <c r="AJ1076" s="994"/>
      <c r="AK1076" s="994"/>
      <c r="AL1076" s="994"/>
      <c r="AM1076" s="994"/>
    </row>
    <row r="1077">
      <c r="A1077" s="1205"/>
      <c r="B1077" s="1205"/>
      <c r="C1077" s="1205"/>
      <c r="D1077" s="1205"/>
      <c r="E1077" s="1205"/>
      <c r="F1077" s="1205"/>
      <c r="G1077" s="1205"/>
      <c r="H1077" s="1205"/>
      <c r="I1077" s="1205"/>
      <c r="J1077" s="1205"/>
      <c r="K1077" s="1205"/>
      <c r="L1077" s="1205"/>
      <c r="M1077" s="1208">
        <f t="shared" si="3"/>
        <v>0</v>
      </c>
      <c r="N1077" s="1205"/>
      <c r="O1077" s="1205"/>
      <c r="P1077" s="994"/>
      <c r="Q1077" s="994"/>
      <c r="R1077" s="994"/>
      <c r="S1077" s="994"/>
      <c r="T1077" s="1205"/>
      <c r="U1077" s="1205"/>
      <c r="V1077" s="1205"/>
      <c r="W1077" s="1205"/>
      <c r="X1077" s="1205"/>
      <c r="Y1077" s="1205"/>
      <c r="Z1077" s="1205"/>
      <c r="AA1077" s="1205"/>
      <c r="AB1077" s="1205"/>
      <c r="AC1077" s="1205"/>
      <c r="AD1077" s="1205"/>
      <c r="AE1077" s="1205"/>
      <c r="AF1077" s="1208">
        <f t="shared" si="6"/>
        <v>0</v>
      </c>
      <c r="AG1077" s="1205"/>
      <c r="AH1077" s="1205"/>
      <c r="AI1077" s="994"/>
      <c r="AJ1077" s="994"/>
      <c r="AK1077" s="994"/>
      <c r="AL1077" s="994"/>
      <c r="AM1077" s="994"/>
    </row>
    <row r="1078">
      <c r="A1078" s="1205"/>
      <c r="B1078" s="1205"/>
      <c r="C1078" s="1205"/>
      <c r="D1078" s="1205"/>
      <c r="E1078" s="1205"/>
      <c r="F1078" s="1205"/>
      <c r="G1078" s="1205"/>
      <c r="H1078" s="1205"/>
      <c r="I1078" s="1205"/>
      <c r="J1078" s="1205"/>
      <c r="K1078" s="1205"/>
      <c r="L1078" s="1205"/>
      <c r="M1078" s="1208">
        <f t="shared" si="3"/>
        <v>0</v>
      </c>
      <c r="N1078" s="1205"/>
      <c r="O1078" s="1205"/>
      <c r="P1078" s="994"/>
      <c r="Q1078" s="994"/>
      <c r="R1078" s="994"/>
      <c r="S1078" s="994"/>
      <c r="T1078" s="1205"/>
      <c r="U1078" s="1205"/>
      <c r="V1078" s="1205"/>
      <c r="W1078" s="1205"/>
      <c r="X1078" s="1205"/>
      <c r="Y1078" s="1205"/>
      <c r="Z1078" s="1205"/>
      <c r="AA1078" s="1205"/>
      <c r="AB1078" s="1205"/>
      <c r="AC1078" s="1205"/>
      <c r="AD1078" s="1205"/>
      <c r="AE1078" s="1205"/>
      <c r="AF1078" s="1208">
        <f t="shared" si="6"/>
        <v>0</v>
      </c>
      <c r="AG1078" s="1205"/>
      <c r="AH1078" s="1205"/>
      <c r="AI1078" s="994"/>
      <c r="AJ1078" s="994"/>
      <c r="AK1078" s="994"/>
      <c r="AL1078" s="994"/>
      <c r="AM1078" s="994"/>
    </row>
    <row r="1079">
      <c r="A1079" s="1205"/>
      <c r="B1079" s="1205"/>
      <c r="C1079" s="1205"/>
      <c r="D1079" s="1205"/>
      <c r="E1079" s="1205"/>
      <c r="F1079" s="1205"/>
      <c r="G1079" s="1205"/>
      <c r="H1079" s="1205"/>
      <c r="I1079" s="1205"/>
      <c r="J1079" s="1205"/>
      <c r="K1079" s="1205"/>
      <c r="L1079" s="1205"/>
      <c r="M1079" s="1208">
        <f t="shared" si="3"/>
        <v>0</v>
      </c>
      <c r="N1079" s="1205"/>
      <c r="O1079" s="1205"/>
      <c r="P1079" s="994"/>
      <c r="Q1079" s="994"/>
      <c r="R1079" s="994"/>
      <c r="S1079" s="994"/>
      <c r="T1079" s="1205"/>
      <c r="U1079" s="1205"/>
      <c r="V1079" s="1205"/>
      <c r="W1079" s="1205"/>
      <c r="X1079" s="1205"/>
      <c r="Y1079" s="1205"/>
      <c r="Z1079" s="1205"/>
      <c r="AA1079" s="1205"/>
      <c r="AB1079" s="1205"/>
      <c r="AC1079" s="1205"/>
      <c r="AD1079" s="1205"/>
      <c r="AE1079" s="1205"/>
      <c r="AF1079" s="1208">
        <f t="shared" si="6"/>
        <v>0</v>
      </c>
      <c r="AG1079" s="1205"/>
      <c r="AH1079" s="1205"/>
      <c r="AI1079" s="994"/>
      <c r="AJ1079" s="994"/>
      <c r="AK1079" s="994"/>
      <c r="AL1079" s="994"/>
      <c r="AM1079" s="994"/>
    </row>
    <row r="1080">
      <c r="A1080" s="1205"/>
      <c r="B1080" s="1205"/>
      <c r="C1080" s="1205"/>
      <c r="D1080" s="1205"/>
      <c r="E1080" s="1205"/>
      <c r="F1080" s="1205"/>
      <c r="G1080" s="1205"/>
      <c r="H1080" s="1205"/>
      <c r="I1080" s="1205"/>
      <c r="J1080" s="1205"/>
      <c r="K1080" s="1205"/>
      <c r="L1080" s="1205"/>
      <c r="M1080" s="1208">
        <f t="shared" si="3"/>
        <v>0</v>
      </c>
      <c r="N1080" s="1205"/>
      <c r="O1080" s="1205"/>
      <c r="P1080" s="994"/>
      <c r="Q1080" s="994"/>
      <c r="R1080" s="994"/>
      <c r="S1080" s="994"/>
      <c r="T1080" s="1205"/>
      <c r="U1080" s="1205"/>
      <c r="V1080" s="1205"/>
      <c r="W1080" s="1205"/>
      <c r="X1080" s="1205"/>
      <c r="Y1080" s="1205"/>
      <c r="Z1080" s="1205"/>
      <c r="AA1080" s="1205"/>
      <c r="AB1080" s="1205"/>
      <c r="AC1080" s="1205"/>
      <c r="AD1080" s="1205"/>
      <c r="AE1080" s="1205"/>
      <c r="AF1080" s="1208">
        <f t="shared" si="6"/>
        <v>0</v>
      </c>
      <c r="AG1080" s="1205"/>
      <c r="AH1080" s="1205"/>
      <c r="AI1080" s="994"/>
      <c r="AJ1080" s="994"/>
      <c r="AK1080" s="994"/>
      <c r="AL1080" s="994"/>
      <c r="AM1080" s="994"/>
    </row>
    <row r="1081">
      <c r="A1081" s="1205"/>
      <c r="B1081" s="1205"/>
      <c r="C1081" s="1205"/>
      <c r="D1081" s="1205"/>
      <c r="E1081" s="1205"/>
      <c r="F1081" s="1205"/>
      <c r="G1081" s="1205"/>
      <c r="H1081" s="1205"/>
      <c r="I1081" s="1205"/>
      <c r="J1081" s="1205"/>
      <c r="K1081" s="1205"/>
      <c r="L1081" s="1205"/>
      <c r="M1081" s="1208">
        <f t="shared" si="3"/>
        <v>0</v>
      </c>
      <c r="N1081" s="1205"/>
      <c r="O1081" s="1205"/>
      <c r="P1081" s="994"/>
      <c r="Q1081" s="994"/>
      <c r="R1081" s="994"/>
      <c r="S1081" s="994"/>
      <c r="T1081" s="1205"/>
      <c r="U1081" s="1205"/>
      <c r="V1081" s="1205"/>
      <c r="W1081" s="1205"/>
      <c r="X1081" s="1205"/>
      <c r="Y1081" s="1205"/>
      <c r="Z1081" s="1205"/>
      <c r="AA1081" s="1205"/>
      <c r="AB1081" s="1205"/>
      <c r="AC1081" s="1205"/>
      <c r="AD1081" s="1205"/>
      <c r="AE1081" s="1205"/>
      <c r="AF1081" s="1208">
        <f t="shared" si="6"/>
        <v>0</v>
      </c>
      <c r="AG1081" s="1205"/>
      <c r="AH1081" s="1205"/>
      <c r="AI1081" s="994"/>
      <c r="AJ1081" s="994"/>
      <c r="AK1081" s="994"/>
      <c r="AL1081" s="994"/>
      <c r="AM1081" s="994"/>
    </row>
    <row r="1082">
      <c r="A1082" s="1205"/>
      <c r="B1082" s="1205"/>
      <c r="C1082" s="1205"/>
      <c r="D1082" s="1205"/>
      <c r="E1082" s="1205"/>
      <c r="F1082" s="1205"/>
      <c r="G1082" s="1205"/>
      <c r="H1082" s="1205"/>
      <c r="I1082" s="1205"/>
      <c r="J1082" s="1205"/>
      <c r="K1082" s="1205"/>
      <c r="L1082" s="1205"/>
      <c r="M1082" s="1208">
        <f t="shared" si="3"/>
        <v>0</v>
      </c>
      <c r="N1082" s="1205"/>
      <c r="O1082" s="1205"/>
      <c r="P1082" s="994"/>
      <c r="Q1082" s="994"/>
      <c r="R1082" s="994"/>
      <c r="S1082" s="994"/>
      <c r="T1082" s="1205"/>
      <c r="U1082" s="1205"/>
      <c r="V1082" s="1205"/>
      <c r="W1082" s="1205"/>
      <c r="X1082" s="1205"/>
      <c r="Y1082" s="1205"/>
      <c r="Z1082" s="1205"/>
      <c r="AA1082" s="1205"/>
      <c r="AB1082" s="1205"/>
      <c r="AC1082" s="1205"/>
      <c r="AD1082" s="1205"/>
      <c r="AE1082" s="1205"/>
      <c r="AF1082" s="1208">
        <f t="shared" si="6"/>
        <v>0</v>
      </c>
      <c r="AG1082" s="1205"/>
      <c r="AH1082" s="1205"/>
      <c r="AI1082" s="994"/>
      <c r="AJ1082" s="994"/>
      <c r="AK1082" s="994"/>
      <c r="AL1082" s="994"/>
      <c r="AM1082" s="994"/>
    </row>
    <row r="1083">
      <c r="A1083" s="1205"/>
      <c r="B1083" s="1205"/>
      <c r="C1083" s="1205"/>
      <c r="D1083" s="1205"/>
      <c r="E1083" s="1205"/>
      <c r="F1083" s="1205"/>
      <c r="G1083" s="1205"/>
      <c r="H1083" s="1205"/>
      <c r="I1083" s="1205"/>
      <c r="J1083" s="1205"/>
      <c r="K1083" s="1205"/>
      <c r="L1083" s="1205"/>
      <c r="M1083" s="1208">
        <f t="shared" si="3"/>
        <v>0</v>
      </c>
      <c r="N1083" s="1205"/>
      <c r="O1083" s="1205"/>
      <c r="P1083" s="994"/>
      <c r="Q1083" s="994"/>
      <c r="R1083" s="994"/>
      <c r="S1083" s="994"/>
      <c r="T1083" s="1205"/>
      <c r="U1083" s="1205"/>
      <c r="V1083" s="1205"/>
      <c r="W1083" s="1205"/>
      <c r="X1083" s="1205"/>
      <c r="Y1083" s="1205"/>
      <c r="Z1083" s="1205"/>
      <c r="AA1083" s="1205"/>
      <c r="AB1083" s="1205"/>
      <c r="AC1083" s="1205"/>
      <c r="AD1083" s="1205"/>
      <c r="AE1083" s="1205"/>
      <c r="AF1083" s="1208">
        <f t="shared" si="6"/>
        <v>0</v>
      </c>
      <c r="AG1083" s="1205"/>
      <c r="AH1083" s="1205"/>
      <c r="AI1083" s="994"/>
      <c r="AJ1083" s="994"/>
      <c r="AK1083" s="994"/>
      <c r="AL1083" s="994"/>
      <c r="AM1083" s="994"/>
    </row>
    <row r="1084">
      <c r="A1084" s="1205"/>
      <c r="B1084" s="1205"/>
      <c r="C1084" s="1205"/>
      <c r="D1084" s="1205"/>
      <c r="E1084" s="1205"/>
      <c r="F1084" s="1205"/>
      <c r="G1084" s="1205"/>
      <c r="H1084" s="1205"/>
      <c r="I1084" s="1205"/>
      <c r="J1084" s="1205"/>
      <c r="K1084" s="1205"/>
      <c r="L1084" s="1205"/>
      <c r="M1084" s="1208">
        <f t="shared" si="3"/>
        <v>0</v>
      </c>
      <c r="N1084" s="1205"/>
      <c r="O1084" s="1205"/>
      <c r="P1084" s="994"/>
      <c r="Q1084" s="994"/>
      <c r="R1084" s="994"/>
      <c r="S1084" s="994"/>
      <c r="T1084" s="1205"/>
      <c r="U1084" s="1205"/>
      <c r="V1084" s="1205"/>
      <c r="W1084" s="1205"/>
      <c r="X1084" s="1205"/>
      <c r="Y1084" s="1205"/>
      <c r="Z1084" s="1205"/>
      <c r="AA1084" s="1205"/>
      <c r="AB1084" s="1205"/>
      <c r="AC1084" s="1205"/>
      <c r="AD1084" s="1205"/>
      <c r="AE1084" s="1205"/>
      <c r="AF1084" s="1208">
        <f t="shared" si="6"/>
        <v>0</v>
      </c>
      <c r="AG1084" s="1205"/>
      <c r="AH1084" s="1205"/>
      <c r="AI1084" s="994"/>
      <c r="AJ1084" s="994"/>
      <c r="AK1084" s="994"/>
      <c r="AL1084" s="994"/>
      <c r="AM1084" s="994"/>
    </row>
    <row r="1085">
      <c r="A1085" s="1205"/>
      <c r="B1085" s="1205"/>
      <c r="C1085" s="1205"/>
      <c r="D1085" s="1205"/>
      <c r="E1085" s="1205"/>
      <c r="F1085" s="1205"/>
      <c r="G1085" s="1205"/>
      <c r="H1085" s="1205"/>
      <c r="I1085" s="1205"/>
      <c r="J1085" s="1205"/>
      <c r="K1085" s="1205"/>
      <c r="L1085" s="1205"/>
      <c r="M1085" s="1208">
        <f t="shared" si="3"/>
        <v>0</v>
      </c>
      <c r="N1085" s="1205"/>
      <c r="O1085" s="1205"/>
      <c r="P1085" s="994"/>
      <c r="Q1085" s="994"/>
      <c r="R1085" s="994"/>
      <c r="S1085" s="994"/>
      <c r="T1085" s="1205"/>
      <c r="U1085" s="1205"/>
      <c r="V1085" s="1205"/>
      <c r="W1085" s="1205"/>
      <c r="X1085" s="1205"/>
      <c r="Y1085" s="1205"/>
      <c r="Z1085" s="1205"/>
      <c r="AA1085" s="1205"/>
      <c r="AB1085" s="1205"/>
      <c r="AC1085" s="1205"/>
      <c r="AD1085" s="1205"/>
      <c r="AE1085" s="1205"/>
      <c r="AF1085" s="1208">
        <f t="shared" si="6"/>
        <v>0</v>
      </c>
      <c r="AG1085" s="1205"/>
      <c r="AH1085" s="1205"/>
      <c r="AI1085" s="994"/>
      <c r="AJ1085" s="994"/>
      <c r="AK1085" s="994"/>
      <c r="AL1085" s="994"/>
      <c r="AM1085" s="994"/>
    </row>
    <row r="1086">
      <c r="A1086" s="1205"/>
      <c r="B1086" s="1205"/>
      <c r="C1086" s="1205"/>
      <c r="D1086" s="1205"/>
      <c r="E1086" s="1205"/>
      <c r="F1086" s="1205"/>
      <c r="G1086" s="1205"/>
      <c r="H1086" s="1205"/>
      <c r="I1086" s="1205"/>
      <c r="J1086" s="1205"/>
      <c r="K1086" s="1205"/>
      <c r="L1086" s="1205"/>
      <c r="M1086" s="1208">
        <f t="shared" si="3"/>
        <v>0</v>
      </c>
      <c r="N1086" s="1205"/>
      <c r="O1086" s="1205"/>
      <c r="P1086" s="994"/>
      <c r="Q1086" s="994"/>
      <c r="R1086" s="994"/>
      <c r="S1086" s="994"/>
      <c r="T1086" s="1205"/>
      <c r="U1086" s="1205"/>
      <c r="V1086" s="1205"/>
      <c r="W1086" s="1205"/>
      <c r="X1086" s="1205"/>
      <c r="Y1086" s="1205"/>
      <c r="Z1086" s="1205"/>
      <c r="AA1086" s="1205"/>
      <c r="AB1086" s="1205"/>
      <c r="AC1086" s="1205"/>
      <c r="AD1086" s="1205"/>
      <c r="AE1086" s="1205"/>
      <c r="AF1086" s="1208">
        <f t="shared" si="6"/>
        <v>0</v>
      </c>
      <c r="AG1086" s="1205"/>
      <c r="AH1086" s="1205"/>
      <c r="AI1086" s="994"/>
      <c r="AJ1086" s="994"/>
      <c r="AK1086" s="994"/>
      <c r="AL1086" s="994"/>
      <c r="AM1086" s="994"/>
    </row>
    <row r="1087">
      <c r="A1087" s="1205"/>
      <c r="B1087" s="1205"/>
      <c r="C1087" s="1205"/>
      <c r="D1087" s="1205"/>
      <c r="E1087" s="1205"/>
      <c r="F1087" s="1205"/>
      <c r="G1087" s="1205"/>
      <c r="H1087" s="1205"/>
      <c r="I1087" s="1205"/>
      <c r="J1087" s="1205"/>
      <c r="K1087" s="1205"/>
      <c r="L1087" s="1205"/>
      <c r="M1087" s="1208">
        <f t="shared" si="3"/>
        <v>0</v>
      </c>
      <c r="N1087" s="1205"/>
      <c r="O1087" s="1205"/>
      <c r="P1087" s="994"/>
      <c r="Q1087" s="994"/>
      <c r="R1087" s="994"/>
      <c r="S1087" s="994"/>
      <c r="T1087" s="1205"/>
      <c r="U1087" s="1205"/>
      <c r="V1087" s="1205"/>
      <c r="W1087" s="1205"/>
      <c r="X1087" s="1205"/>
      <c r="Y1087" s="1205"/>
      <c r="Z1087" s="1205"/>
      <c r="AA1087" s="1205"/>
      <c r="AB1087" s="1205"/>
      <c r="AC1087" s="1205"/>
      <c r="AD1087" s="1205"/>
      <c r="AE1087" s="1205"/>
      <c r="AF1087" s="1208">
        <f t="shared" si="6"/>
        <v>0</v>
      </c>
      <c r="AG1087" s="1205"/>
      <c r="AH1087" s="1205"/>
      <c r="AI1087" s="994"/>
      <c r="AJ1087" s="994"/>
      <c r="AK1087" s="994"/>
      <c r="AL1087" s="994"/>
      <c r="AM1087" s="994"/>
    </row>
    <row r="1088">
      <c r="A1088" s="1205"/>
      <c r="B1088" s="1205"/>
      <c r="C1088" s="1205"/>
      <c r="D1088" s="1205"/>
      <c r="E1088" s="1205"/>
      <c r="F1088" s="1205"/>
      <c r="G1088" s="1205"/>
      <c r="H1088" s="1205"/>
      <c r="I1088" s="1205"/>
      <c r="J1088" s="1205"/>
      <c r="K1088" s="1205"/>
      <c r="L1088" s="1205"/>
      <c r="M1088" s="1208">
        <f t="shared" si="3"/>
        <v>0</v>
      </c>
      <c r="N1088" s="1205"/>
      <c r="O1088" s="1205"/>
      <c r="P1088" s="994"/>
      <c r="Q1088" s="994"/>
      <c r="R1088" s="994"/>
      <c r="S1088" s="994"/>
      <c r="T1088" s="1205"/>
      <c r="U1088" s="1205"/>
      <c r="V1088" s="1205"/>
      <c r="W1088" s="1205"/>
      <c r="X1088" s="1205"/>
      <c r="Y1088" s="1205"/>
      <c r="Z1088" s="1205"/>
      <c r="AA1088" s="1205"/>
      <c r="AB1088" s="1205"/>
      <c r="AC1088" s="1205"/>
      <c r="AD1088" s="1205"/>
      <c r="AE1088" s="1205"/>
      <c r="AF1088" s="1208">
        <f t="shared" si="6"/>
        <v>0</v>
      </c>
      <c r="AG1088" s="1205"/>
      <c r="AH1088" s="1205"/>
      <c r="AI1088" s="994"/>
      <c r="AJ1088" s="994"/>
      <c r="AK1088" s="994"/>
      <c r="AL1088" s="994"/>
      <c r="AM1088" s="994"/>
    </row>
    <row r="1089">
      <c r="A1089" s="1205"/>
      <c r="B1089" s="1205"/>
      <c r="C1089" s="1205"/>
      <c r="D1089" s="1205"/>
      <c r="E1089" s="1205"/>
      <c r="F1089" s="1205"/>
      <c r="G1089" s="1205"/>
      <c r="H1089" s="1205"/>
      <c r="I1089" s="1205"/>
      <c r="J1089" s="1205"/>
      <c r="K1089" s="1205"/>
      <c r="L1089" s="1205"/>
      <c r="M1089" s="1208">
        <f t="shared" si="3"/>
        <v>0</v>
      </c>
      <c r="N1089" s="1205"/>
      <c r="O1089" s="1205"/>
      <c r="P1089" s="994"/>
      <c r="Q1089" s="994"/>
      <c r="R1089" s="994"/>
      <c r="S1089" s="994"/>
      <c r="T1089" s="1205"/>
      <c r="U1089" s="1205"/>
      <c r="V1089" s="1205"/>
      <c r="W1089" s="1205"/>
      <c r="X1089" s="1205"/>
      <c r="Y1089" s="1205"/>
      <c r="Z1089" s="1205"/>
      <c r="AA1089" s="1205"/>
      <c r="AB1089" s="1205"/>
      <c r="AC1089" s="1205"/>
      <c r="AD1089" s="1205"/>
      <c r="AE1089" s="1205"/>
      <c r="AF1089" s="1208">
        <f t="shared" si="6"/>
        <v>0</v>
      </c>
      <c r="AG1089" s="1205"/>
      <c r="AH1089" s="1205"/>
      <c r="AI1089" s="994"/>
      <c r="AJ1089" s="994"/>
      <c r="AK1089" s="994"/>
      <c r="AL1089" s="994"/>
      <c r="AM1089" s="994"/>
    </row>
    <row r="1090">
      <c r="A1090" s="1205"/>
      <c r="B1090" s="1205"/>
      <c r="C1090" s="1205"/>
      <c r="D1090" s="1205"/>
      <c r="E1090" s="1205"/>
      <c r="F1090" s="1205"/>
      <c r="G1090" s="1205"/>
      <c r="H1090" s="1205"/>
      <c r="I1090" s="1205"/>
      <c r="J1090" s="1205"/>
      <c r="K1090" s="1205"/>
      <c r="L1090" s="1205"/>
      <c r="M1090" s="1208">
        <f t="shared" si="3"/>
        <v>0</v>
      </c>
      <c r="N1090" s="1205"/>
      <c r="O1090" s="1205"/>
      <c r="P1090" s="994"/>
      <c r="Q1090" s="994"/>
      <c r="R1090" s="994"/>
      <c r="S1090" s="994"/>
      <c r="T1090" s="1205"/>
      <c r="U1090" s="1205"/>
      <c r="V1090" s="1205"/>
      <c r="W1090" s="1205"/>
      <c r="X1090" s="1205"/>
      <c r="Y1090" s="1205"/>
      <c r="Z1090" s="1205"/>
      <c r="AA1090" s="1205"/>
      <c r="AB1090" s="1205"/>
      <c r="AC1090" s="1205"/>
      <c r="AD1090" s="1205"/>
      <c r="AE1090" s="1205"/>
      <c r="AF1090" s="1208">
        <f t="shared" si="6"/>
        <v>0</v>
      </c>
      <c r="AG1090" s="1205"/>
      <c r="AH1090" s="1205"/>
      <c r="AI1090" s="994"/>
      <c r="AJ1090" s="994"/>
      <c r="AK1090" s="994"/>
      <c r="AL1090" s="994"/>
      <c r="AM1090" s="994"/>
    </row>
    <row r="1091">
      <c r="A1091" s="1205"/>
      <c r="B1091" s="1205"/>
      <c r="C1091" s="1205"/>
      <c r="D1091" s="1205"/>
      <c r="E1091" s="1205"/>
      <c r="F1091" s="1205"/>
      <c r="G1091" s="1205"/>
      <c r="H1091" s="1205"/>
      <c r="I1091" s="1205"/>
      <c r="J1091" s="1205"/>
      <c r="K1091" s="1205"/>
      <c r="L1091" s="1205"/>
      <c r="M1091" s="1208">
        <f t="shared" si="3"/>
        <v>0</v>
      </c>
      <c r="N1091" s="1205"/>
      <c r="O1091" s="1205"/>
      <c r="P1091" s="994"/>
      <c r="Q1091" s="994"/>
      <c r="R1091" s="994"/>
      <c r="S1091" s="994"/>
      <c r="T1091" s="1205"/>
      <c r="U1091" s="1205"/>
      <c r="V1091" s="1205"/>
      <c r="W1091" s="1205"/>
      <c r="X1091" s="1205"/>
      <c r="Y1091" s="1205"/>
      <c r="Z1091" s="1205"/>
      <c r="AA1091" s="1205"/>
      <c r="AB1091" s="1205"/>
      <c r="AC1091" s="1205"/>
      <c r="AD1091" s="1205"/>
      <c r="AE1091" s="1205"/>
      <c r="AF1091" s="1208">
        <f t="shared" si="6"/>
        <v>0</v>
      </c>
      <c r="AG1091" s="1205"/>
      <c r="AH1091" s="1205"/>
      <c r="AI1091" s="994"/>
      <c r="AJ1091" s="994"/>
      <c r="AK1091" s="994"/>
      <c r="AL1091" s="994"/>
      <c r="AM1091" s="994"/>
    </row>
    <row r="1092">
      <c r="A1092" s="1205"/>
      <c r="B1092" s="1205"/>
      <c r="C1092" s="1205"/>
      <c r="D1092" s="1205"/>
      <c r="E1092" s="1205"/>
      <c r="F1092" s="1205"/>
      <c r="G1092" s="1205"/>
      <c r="H1092" s="1205"/>
      <c r="I1092" s="1205"/>
      <c r="J1092" s="1205"/>
      <c r="K1092" s="1205"/>
      <c r="L1092" s="1205"/>
      <c r="M1092" s="1208">
        <f t="shared" si="3"/>
        <v>0</v>
      </c>
      <c r="N1092" s="1205"/>
      <c r="O1092" s="1205"/>
      <c r="P1092" s="994"/>
      <c r="Q1092" s="994"/>
      <c r="R1092" s="994"/>
      <c r="S1092" s="994"/>
      <c r="T1092" s="1205"/>
      <c r="U1092" s="1205"/>
      <c r="V1092" s="1205"/>
      <c r="W1092" s="1205"/>
      <c r="X1092" s="1205"/>
      <c r="Y1092" s="1205"/>
      <c r="Z1092" s="1205"/>
      <c r="AA1092" s="1205"/>
      <c r="AB1092" s="1205"/>
      <c r="AC1092" s="1205"/>
      <c r="AD1092" s="1205"/>
      <c r="AE1092" s="1205"/>
      <c r="AF1092" s="1208">
        <f t="shared" si="6"/>
        <v>0</v>
      </c>
      <c r="AG1092" s="1205"/>
      <c r="AH1092" s="1205"/>
      <c r="AI1092" s="994"/>
      <c r="AJ1092" s="994"/>
      <c r="AK1092" s="994"/>
      <c r="AL1092" s="994"/>
      <c r="AM1092" s="994"/>
    </row>
    <row r="1093">
      <c r="A1093" s="1205"/>
      <c r="B1093" s="1205"/>
      <c r="C1093" s="1205"/>
      <c r="D1093" s="1205"/>
      <c r="E1093" s="1205"/>
      <c r="F1093" s="1205"/>
      <c r="G1093" s="1205"/>
      <c r="H1093" s="1205"/>
      <c r="I1093" s="1205"/>
      <c r="J1093" s="1205"/>
      <c r="K1093" s="1205"/>
      <c r="L1093" s="1205"/>
      <c r="M1093" s="1208">
        <f t="shared" si="3"/>
        <v>0</v>
      </c>
      <c r="N1093" s="1205"/>
      <c r="O1093" s="1205"/>
      <c r="P1093" s="994"/>
      <c r="Q1093" s="994"/>
      <c r="R1093" s="994"/>
      <c r="S1093" s="994"/>
      <c r="T1093" s="1205"/>
      <c r="U1093" s="1205"/>
      <c r="V1093" s="1205"/>
      <c r="W1093" s="1205"/>
      <c r="X1093" s="1205"/>
      <c r="Y1093" s="1205"/>
      <c r="Z1093" s="1205"/>
      <c r="AA1093" s="1205"/>
      <c r="AB1093" s="1205"/>
      <c r="AC1093" s="1205"/>
      <c r="AD1093" s="1205"/>
      <c r="AE1093" s="1205"/>
      <c r="AF1093" s="1208">
        <f t="shared" si="6"/>
        <v>0</v>
      </c>
      <c r="AG1093" s="1205"/>
      <c r="AH1093" s="1205"/>
      <c r="AI1093" s="994"/>
      <c r="AJ1093" s="994"/>
      <c r="AK1093" s="994"/>
      <c r="AL1093" s="994"/>
      <c r="AM1093" s="994"/>
    </row>
    <row r="1094">
      <c r="A1094" s="1205"/>
      <c r="B1094" s="1205"/>
      <c r="C1094" s="1205"/>
      <c r="D1094" s="1205"/>
      <c r="E1094" s="1205"/>
      <c r="F1094" s="1205"/>
      <c r="G1094" s="1205"/>
      <c r="H1094" s="1205"/>
      <c r="I1094" s="1205"/>
      <c r="J1094" s="1205"/>
      <c r="K1094" s="1205"/>
      <c r="L1094" s="1205"/>
      <c r="M1094" s="1208">
        <f t="shared" si="3"/>
        <v>0</v>
      </c>
      <c r="N1094" s="1205"/>
      <c r="O1094" s="1205"/>
      <c r="P1094" s="994"/>
      <c r="Q1094" s="994"/>
      <c r="R1094" s="994"/>
      <c r="S1094" s="994"/>
      <c r="T1094" s="1205"/>
      <c r="U1094" s="1205"/>
      <c r="V1094" s="1205"/>
      <c r="W1094" s="1205"/>
      <c r="X1094" s="1205"/>
      <c r="Y1094" s="1205"/>
      <c r="Z1094" s="1205"/>
      <c r="AA1094" s="1205"/>
      <c r="AB1094" s="1205"/>
      <c r="AC1094" s="1205"/>
      <c r="AD1094" s="1205"/>
      <c r="AE1094" s="1205"/>
      <c r="AF1094" s="1208">
        <f t="shared" si="6"/>
        <v>0</v>
      </c>
      <c r="AG1094" s="1205"/>
      <c r="AH1094" s="1205"/>
      <c r="AI1094" s="994"/>
      <c r="AJ1094" s="994"/>
      <c r="AK1094" s="994"/>
      <c r="AL1094" s="994"/>
      <c r="AM1094" s="994"/>
    </row>
    <row r="1095">
      <c r="A1095" s="1205"/>
      <c r="B1095" s="1205"/>
      <c r="C1095" s="1205"/>
      <c r="D1095" s="1205"/>
      <c r="E1095" s="1205"/>
      <c r="F1095" s="1205"/>
      <c r="G1095" s="1205"/>
      <c r="H1095" s="1205"/>
      <c r="I1095" s="1205"/>
      <c r="J1095" s="1205"/>
      <c r="K1095" s="1205"/>
      <c r="L1095" s="1205"/>
      <c r="M1095" s="1208">
        <f t="shared" si="3"/>
        <v>0</v>
      </c>
      <c r="N1095" s="1205"/>
      <c r="O1095" s="1205"/>
      <c r="P1095" s="994"/>
      <c r="Q1095" s="994"/>
      <c r="R1095" s="994"/>
      <c r="S1095" s="994"/>
      <c r="T1095" s="1205"/>
      <c r="U1095" s="1205"/>
      <c r="V1095" s="1205"/>
      <c r="W1095" s="1205"/>
      <c r="X1095" s="1205"/>
      <c r="Y1095" s="1205"/>
      <c r="Z1095" s="1205"/>
      <c r="AA1095" s="1205"/>
      <c r="AB1095" s="1205"/>
      <c r="AC1095" s="1205"/>
      <c r="AD1095" s="1205"/>
      <c r="AE1095" s="1205"/>
      <c r="AF1095" s="1208">
        <f t="shared" si="6"/>
        <v>0</v>
      </c>
      <c r="AG1095" s="1205"/>
      <c r="AH1095" s="1205"/>
      <c r="AI1095" s="994"/>
      <c r="AJ1095" s="994"/>
      <c r="AK1095" s="994"/>
      <c r="AL1095" s="994"/>
      <c r="AM1095" s="994"/>
    </row>
    <row r="1096">
      <c r="A1096" s="1205"/>
      <c r="B1096" s="1205"/>
      <c r="C1096" s="1205"/>
      <c r="D1096" s="1205"/>
      <c r="E1096" s="1205"/>
      <c r="F1096" s="1205"/>
      <c r="G1096" s="1205"/>
      <c r="H1096" s="1205"/>
      <c r="I1096" s="1205"/>
      <c r="J1096" s="1205"/>
      <c r="K1096" s="1205"/>
      <c r="L1096" s="1205"/>
      <c r="M1096" s="1208">
        <f t="shared" si="3"/>
        <v>0</v>
      </c>
      <c r="N1096" s="1205"/>
      <c r="O1096" s="1205"/>
      <c r="P1096" s="994"/>
      <c r="Q1096" s="994"/>
      <c r="R1096" s="994"/>
      <c r="S1096" s="994"/>
      <c r="T1096" s="1205"/>
      <c r="U1096" s="1205"/>
      <c r="V1096" s="1205"/>
      <c r="W1096" s="1205"/>
      <c r="X1096" s="1205"/>
      <c r="Y1096" s="1205"/>
      <c r="Z1096" s="1205"/>
      <c r="AA1096" s="1205"/>
      <c r="AB1096" s="1205"/>
      <c r="AC1096" s="1205"/>
      <c r="AD1096" s="1205"/>
      <c r="AE1096" s="1205"/>
      <c r="AF1096" s="1208">
        <f t="shared" si="6"/>
        <v>0</v>
      </c>
      <c r="AG1096" s="1205"/>
      <c r="AH1096" s="1205"/>
      <c r="AI1096" s="994"/>
      <c r="AJ1096" s="994"/>
      <c r="AK1096" s="994"/>
      <c r="AL1096" s="994"/>
      <c r="AM1096" s="994"/>
    </row>
    <row r="1097">
      <c r="A1097" s="1205"/>
      <c r="B1097" s="1205"/>
      <c r="C1097" s="1205"/>
      <c r="D1097" s="1205"/>
      <c r="E1097" s="1205"/>
      <c r="F1097" s="1205"/>
      <c r="G1097" s="1205"/>
      <c r="H1097" s="1205"/>
      <c r="I1097" s="1205"/>
      <c r="J1097" s="1205"/>
      <c r="K1097" s="1205"/>
      <c r="L1097" s="1205"/>
      <c r="M1097" s="1208">
        <f t="shared" si="3"/>
        <v>0</v>
      </c>
      <c r="N1097" s="1205"/>
      <c r="O1097" s="1205"/>
      <c r="P1097" s="994"/>
      <c r="Q1097" s="994"/>
      <c r="R1097" s="994"/>
      <c r="S1097" s="994"/>
      <c r="T1097" s="1205"/>
      <c r="U1097" s="1205"/>
      <c r="V1097" s="1205"/>
      <c r="W1097" s="1205"/>
      <c r="X1097" s="1205"/>
      <c r="Y1097" s="1205"/>
      <c r="Z1097" s="1205"/>
      <c r="AA1097" s="1205"/>
      <c r="AB1097" s="1205"/>
      <c r="AC1097" s="1205"/>
      <c r="AD1097" s="1205"/>
      <c r="AE1097" s="1205"/>
      <c r="AF1097" s="1208">
        <f t="shared" si="6"/>
        <v>0</v>
      </c>
      <c r="AG1097" s="1205"/>
      <c r="AH1097" s="1205"/>
      <c r="AI1097" s="994"/>
      <c r="AJ1097" s="994"/>
      <c r="AK1097" s="994"/>
      <c r="AL1097" s="994"/>
      <c r="AM1097" s="994"/>
    </row>
    <row r="1098">
      <c r="A1098" s="1205"/>
      <c r="B1098" s="1205"/>
      <c r="C1098" s="1205"/>
      <c r="D1098" s="1205"/>
      <c r="E1098" s="1205"/>
      <c r="F1098" s="1205"/>
      <c r="G1098" s="1205"/>
      <c r="H1098" s="1205"/>
      <c r="I1098" s="1205"/>
      <c r="J1098" s="1205"/>
      <c r="K1098" s="1205"/>
      <c r="L1098" s="1205"/>
      <c r="M1098" s="1208">
        <f t="shared" si="3"/>
        <v>0</v>
      </c>
      <c r="N1098" s="1205"/>
      <c r="O1098" s="1205"/>
      <c r="P1098" s="994"/>
      <c r="Q1098" s="994"/>
      <c r="R1098" s="994"/>
      <c r="S1098" s="994"/>
      <c r="T1098" s="1205"/>
      <c r="U1098" s="1205"/>
      <c r="V1098" s="1205"/>
      <c r="W1098" s="1205"/>
      <c r="X1098" s="1205"/>
      <c r="Y1098" s="1205"/>
      <c r="Z1098" s="1205"/>
      <c r="AA1098" s="1205"/>
      <c r="AB1098" s="1205"/>
      <c r="AC1098" s="1205"/>
      <c r="AD1098" s="1205"/>
      <c r="AE1098" s="1205"/>
      <c r="AF1098" s="1208">
        <f t="shared" si="6"/>
        <v>0</v>
      </c>
      <c r="AG1098" s="1205"/>
      <c r="AH1098" s="1205"/>
      <c r="AI1098" s="994"/>
      <c r="AJ1098" s="994"/>
      <c r="AK1098" s="994"/>
      <c r="AL1098" s="994"/>
      <c r="AM1098" s="994"/>
    </row>
    <row r="1099">
      <c r="A1099" s="1205"/>
      <c r="B1099" s="1205"/>
      <c r="C1099" s="1205"/>
      <c r="D1099" s="1205"/>
      <c r="E1099" s="1205"/>
      <c r="F1099" s="1205"/>
      <c r="G1099" s="1205"/>
      <c r="H1099" s="1205"/>
      <c r="I1099" s="1205"/>
      <c r="J1099" s="1205"/>
      <c r="K1099" s="1205"/>
      <c r="L1099" s="1205"/>
      <c r="M1099" s="1208">
        <f t="shared" si="3"/>
        <v>0</v>
      </c>
      <c r="N1099" s="1205"/>
      <c r="O1099" s="1205"/>
      <c r="P1099" s="994"/>
      <c r="Q1099" s="994"/>
      <c r="R1099" s="994"/>
      <c r="S1099" s="994"/>
      <c r="T1099" s="1205"/>
      <c r="U1099" s="1205"/>
      <c r="V1099" s="1205"/>
      <c r="W1099" s="1205"/>
      <c r="X1099" s="1205"/>
      <c r="Y1099" s="1205"/>
      <c r="Z1099" s="1205"/>
      <c r="AA1099" s="1205"/>
      <c r="AB1099" s="1205"/>
      <c r="AC1099" s="1205"/>
      <c r="AD1099" s="1205"/>
      <c r="AE1099" s="1205"/>
      <c r="AF1099" s="1208">
        <f t="shared" si="6"/>
        <v>0</v>
      </c>
      <c r="AG1099" s="1205"/>
      <c r="AH1099" s="1205"/>
      <c r="AI1099" s="994"/>
      <c r="AJ1099" s="994"/>
      <c r="AK1099" s="994"/>
      <c r="AL1099" s="994"/>
      <c r="AM1099" s="994"/>
    </row>
    <row r="1100">
      <c r="A1100" s="1205"/>
      <c r="B1100" s="1205"/>
      <c r="C1100" s="1205"/>
      <c r="D1100" s="1205"/>
      <c r="E1100" s="1205"/>
      <c r="F1100" s="1205"/>
      <c r="G1100" s="1205"/>
      <c r="H1100" s="1205"/>
      <c r="I1100" s="1205"/>
      <c r="J1100" s="1205"/>
      <c r="K1100" s="1205"/>
      <c r="L1100" s="1205"/>
      <c r="M1100" s="1208">
        <f t="shared" si="3"/>
        <v>0</v>
      </c>
      <c r="N1100" s="1205"/>
      <c r="O1100" s="1205"/>
      <c r="P1100" s="994"/>
      <c r="Q1100" s="994"/>
      <c r="R1100" s="994"/>
      <c r="S1100" s="994"/>
      <c r="T1100" s="1205"/>
      <c r="U1100" s="1205"/>
      <c r="V1100" s="1205"/>
      <c r="W1100" s="1205"/>
      <c r="X1100" s="1205"/>
      <c r="Y1100" s="1205"/>
      <c r="Z1100" s="1205"/>
      <c r="AA1100" s="1205"/>
      <c r="AB1100" s="1205"/>
      <c r="AC1100" s="1205"/>
      <c r="AD1100" s="1205"/>
      <c r="AE1100" s="1205"/>
      <c r="AF1100" s="1208">
        <f t="shared" si="6"/>
        <v>0</v>
      </c>
      <c r="AG1100" s="1205"/>
      <c r="AH1100" s="1205"/>
      <c r="AI1100" s="994"/>
      <c r="AJ1100" s="994"/>
      <c r="AK1100" s="994"/>
      <c r="AL1100" s="994"/>
      <c r="AM1100" s="994"/>
    </row>
    <row r="1101">
      <c r="A1101" s="1205"/>
      <c r="B1101" s="1205"/>
      <c r="C1101" s="1205"/>
      <c r="D1101" s="1205"/>
      <c r="E1101" s="1205"/>
      <c r="F1101" s="1205"/>
      <c r="G1101" s="1205"/>
      <c r="H1101" s="1205"/>
      <c r="I1101" s="1205"/>
      <c r="J1101" s="1205"/>
      <c r="K1101" s="1205"/>
      <c r="L1101" s="1205"/>
      <c r="M1101" s="1208">
        <f t="shared" si="3"/>
        <v>0</v>
      </c>
      <c r="N1101" s="1205"/>
      <c r="O1101" s="1205"/>
      <c r="P1101" s="994"/>
      <c r="Q1101" s="994"/>
      <c r="R1101" s="994"/>
      <c r="S1101" s="994"/>
      <c r="T1101" s="1205"/>
      <c r="U1101" s="1205"/>
      <c r="V1101" s="1205"/>
      <c r="W1101" s="1205"/>
      <c r="X1101" s="1205"/>
      <c r="Y1101" s="1205"/>
      <c r="Z1101" s="1205"/>
      <c r="AA1101" s="1205"/>
      <c r="AB1101" s="1205"/>
      <c r="AC1101" s="1205"/>
      <c r="AD1101" s="1205"/>
      <c r="AE1101" s="1205"/>
      <c r="AF1101" s="1208">
        <f t="shared" si="6"/>
        <v>0</v>
      </c>
      <c r="AG1101" s="1205"/>
      <c r="AH1101" s="1205"/>
      <c r="AI1101" s="994"/>
      <c r="AJ1101" s="994"/>
      <c r="AK1101" s="994"/>
      <c r="AL1101" s="994"/>
      <c r="AM1101" s="994"/>
    </row>
    <row r="1102">
      <c r="A1102" s="1205"/>
      <c r="B1102" s="1205"/>
      <c r="C1102" s="1205"/>
      <c r="D1102" s="1205"/>
      <c r="E1102" s="1205"/>
      <c r="F1102" s="1205"/>
      <c r="G1102" s="1205"/>
      <c r="H1102" s="1205"/>
      <c r="I1102" s="1205"/>
      <c r="J1102" s="1205"/>
      <c r="K1102" s="1205"/>
      <c r="L1102" s="1205"/>
      <c r="M1102" s="1208">
        <f t="shared" si="3"/>
        <v>0</v>
      </c>
      <c r="N1102" s="1205"/>
      <c r="O1102" s="1205"/>
      <c r="P1102" s="994"/>
      <c r="Q1102" s="994"/>
      <c r="R1102" s="994"/>
      <c r="S1102" s="994"/>
      <c r="T1102" s="1205"/>
      <c r="U1102" s="1205"/>
      <c r="V1102" s="1205"/>
      <c r="W1102" s="1205"/>
      <c r="X1102" s="1205"/>
      <c r="Y1102" s="1205"/>
      <c r="Z1102" s="1205"/>
      <c r="AA1102" s="1205"/>
      <c r="AB1102" s="1205"/>
      <c r="AC1102" s="1205"/>
      <c r="AD1102" s="1205"/>
      <c r="AE1102" s="1205"/>
      <c r="AF1102" s="1208">
        <f t="shared" si="6"/>
        <v>0</v>
      </c>
      <c r="AG1102" s="1205"/>
      <c r="AH1102" s="1205"/>
      <c r="AI1102" s="994"/>
      <c r="AJ1102" s="994"/>
      <c r="AK1102" s="994"/>
      <c r="AL1102" s="994"/>
      <c r="AM1102" s="994"/>
    </row>
    <row r="1103">
      <c r="A1103" s="1205"/>
      <c r="B1103" s="1205"/>
      <c r="C1103" s="1205"/>
      <c r="D1103" s="1205"/>
      <c r="E1103" s="1205"/>
      <c r="F1103" s="1205"/>
      <c r="G1103" s="1205"/>
      <c r="H1103" s="1205"/>
      <c r="I1103" s="1205"/>
      <c r="J1103" s="1205"/>
      <c r="K1103" s="1205"/>
      <c r="L1103" s="1205"/>
      <c r="M1103" s="1208">
        <f t="shared" si="3"/>
        <v>0</v>
      </c>
      <c r="N1103" s="1205"/>
      <c r="O1103" s="1205"/>
      <c r="P1103" s="994"/>
      <c r="Q1103" s="994"/>
      <c r="R1103" s="994"/>
      <c r="S1103" s="994"/>
      <c r="T1103" s="1205"/>
      <c r="U1103" s="1205"/>
      <c r="V1103" s="1205"/>
      <c r="W1103" s="1205"/>
      <c r="X1103" s="1205"/>
      <c r="Y1103" s="1205"/>
      <c r="Z1103" s="1205"/>
      <c r="AA1103" s="1205"/>
      <c r="AB1103" s="1205"/>
      <c r="AC1103" s="1205"/>
      <c r="AD1103" s="1205"/>
      <c r="AE1103" s="1205"/>
      <c r="AF1103" s="1208">
        <f t="shared" si="6"/>
        <v>0</v>
      </c>
      <c r="AG1103" s="1205"/>
      <c r="AH1103" s="1205"/>
      <c r="AI1103" s="994"/>
      <c r="AJ1103" s="994"/>
      <c r="AK1103" s="994"/>
      <c r="AL1103" s="994"/>
      <c r="AM1103" s="994"/>
    </row>
    <row r="1104">
      <c r="A1104" s="1205"/>
      <c r="B1104" s="1205"/>
      <c r="C1104" s="1205"/>
      <c r="D1104" s="1205"/>
      <c r="E1104" s="1205"/>
      <c r="F1104" s="1205"/>
      <c r="G1104" s="1205"/>
      <c r="H1104" s="1205"/>
      <c r="I1104" s="1205"/>
      <c r="J1104" s="1205"/>
      <c r="K1104" s="1205"/>
      <c r="L1104" s="1205"/>
      <c r="M1104" s="1208">
        <f t="shared" si="3"/>
        <v>0</v>
      </c>
      <c r="N1104" s="1205"/>
      <c r="O1104" s="1205"/>
      <c r="P1104" s="994"/>
      <c r="Q1104" s="994"/>
      <c r="R1104" s="994"/>
      <c r="S1104" s="994"/>
      <c r="T1104" s="1205"/>
      <c r="U1104" s="1205"/>
      <c r="V1104" s="1205"/>
      <c r="W1104" s="1205"/>
      <c r="X1104" s="1205"/>
      <c r="Y1104" s="1205"/>
      <c r="Z1104" s="1205"/>
      <c r="AA1104" s="1205"/>
      <c r="AB1104" s="1205"/>
      <c r="AC1104" s="1205"/>
      <c r="AD1104" s="1205"/>
      <c r="AE1104" s="1205"/>
      <c r="AF1104" s="1208">
        <f t="shared" si="6"/>
        <v>0</v>
      </c>
      <c r="AG1104" s="1205"/>
      <c r="AH1104" s="1205"/>
      <c r="AI1104" s="994"/>
      <c r="AJ1104" s="994"/>
      <c r="AK1104" s="994"/>
      <c r="AL1104" s="994"/>
      <c r="AM1104" s="994"/>
    </row>
    <row r="1105">
      <c r="A1105" s="1205"/>
      <c r="B1105" s="1205"/>
      <c r="C1105" s="1205"/>
      <c r="D1105" s="1205"/>
      <c r="E1105" s="1205"/>
      <c r="F1105" s="1205"/>
      <c r="G1105" s="1205"/>
      <c r="H1105" s="1205"/>
      <c r="I1105" s="1205"/>
      <c r="J1105" s="1205"/>
      <c r="K1105" s="1205"/>
      <c r="L1105" s="1205"/>
      <c r="M1105" s="1208">
        <f t="shared" si="3"/>
        <v>0</v>
      </c>
      <c r="N1105" s="1205"/>
      <c r="O1105" s="1205"/>
      <c r="P1105" s="994"/>
      <c r="Q1105" s="994"/>
      <c r="R1105" s="994"/>
      <c r="S1105" s="994"/>
      <c r="T1105" s="1205"/>
      <c r="U1105" s="1205"/>
      <c r="V1105" s="1205"/>
      <c r="W1105" s="1205"/>
      <c r="X1105" s="1205"/>
      <c r="Y1105" s="1205"/>
      <c r="Z1105" s="1205"/>
      <c r="AA1105" s="1205"/>
      <c r="AB1105" s="1205"/>
      <c r="AC1105" s="1205"/>
      <c r="AD1105" s="1205"/>
      <c r="AE1105" s="1205"/>
      <c r="AF1105" s="1208">
        <f t="shared" si="6"/>
        <v>0</v>
      </c>
      <c r="AG1105" s="1205"/>
      <c r="AH1105" s="1205"/>
      <c r="AI1105" s="994"/>
      <c r="AJ1105" s="994"/>
      <c r="AK1105" s="994"/>
      <c r="AL1105" s="994"/>
      <c r="AM1105" s="994"/>
    </row>
    <row r="1106">
      <c r="A1106" s="1205"/>
      <c r="B1106" s="1205"/>
      <c r="C1106" s="1205"/>
      <c r="D1106" s="1205"/>
      <c r="E1106" s="1205"/>
      <c r="F1106" s="1205"/>
      <c r="G1106" s="1205"/>
      <c r="H1106" s="1205"/>
      <c r="I1106" s="1205"/>
      <c r="J1106" s="1205"/>
      <c r="K1106" s="1205"/>
      <c r="L1106" s="1205"/>
      <c r="M1106" s="1208">
        <f t="shared" si="3"/>
        <v>0</v>
      </c>
      <c r="N1106" s="1205"/>
      <c r="O1106" s="1205"/>
      <c r="P1106" s="994"/>
      <c r="Q1106" s="994"/>
      <c r="R1106" s="994"/>
      <c r="S1106" s="994"/>
      <c r="T1106" s="1205"/>
      <c r="U1106" s="1205"/>
      <c r="V1106" s="1205"/>
      <c r="W1106" s="1205"/>
      <c r="X1106" s="1205"/>
      <c r="Y1106" s="1205"/>
      <c r="Z1106" s="1205"/>
      <c r="AA1106" s="1205"/>
      <c r="AB1106" s="1205"/>
      <c r="AC1106" s="1205"/>
      <c r="AD1106" s="1205"/>
      <c r="AE1106" s="1205"/>
      <c r="AF1106" s="1208">
        <f t="shared" si="6"/>
        <v>0</v>
      </c>
      <c r="AG1106" s="1205"/>
      <c r="AH1106" s="1205"/>
      <c r="AI1106" s="994"/>
      <c r="AJ1106" s="994"/>
      <c r="AK1106" s="994"/>
      <c r="AL1106" s="994"/>
      <c r="AM1106" s="994"/>
    </row>
    <row r="1107">
      <c r="A1107" s="1205"/>
      <c r="B1107" s="1205"/>
      <c r="C1107" s="1205"/>
      <c r="D1107" s="1205"/>
      <c r="E1107" s="1205"/>
      <c r="F1107" s="1205"/>
      <c r="G1107" s="1205"/>
      <c r="H1107" s="1205"/>
      <c r="I1107" s="1205"/>
      <c r="J1107" s="1205"/>
      <c r="K1107" s="1205"/>
      <c r="L1107" s="1205"/>
      <c r="M1107" s="1208">
        <f t="shared" si="3"/>
        <v>0</v>
      </c>
      <c r="N1107" s="1205"/>
      <c r="O1107" s="1205"/>
      <c r="P1107" s="994"/>
      <c r="Q1107" s="994"/>
      <c r="R1107" s="994"/>
      <c r="S1107" s="994"/>
      <c r="T1107" s="1205"/>
      <c r="U1107" s="1205"/>
      <c r="V1107" s="1205"/>
      <c r="W1107" s="1205"/>
      <c r="X1107" s="1205"/>
      <c r="Y1107" s="1205"/>
      <c r="Z1107" s="1205"/>
      <c r="AA1107" s="1205"/>
      <c r="AB1107" s="1205"/>
      <c r="AC1107" s="1205"/>
      <c r="AD1107" s="1205"/>
      <c r="AE1107" s="1205"/>
      <c r="AF1107" s="1208">
        <f t="shared" si="6"/>
        <v>0</v>
      </c>
      <c r="AG1107" s="1205"/>
      <c r="AH1107" s="1205"/>
      <c r="AI1107" s="994"/>
      <c r="AJ1107" s="994"/>
      <c r="AK1107" s="994"/>
      <c r="AL1107" s="994"/>
      <c r="AM1107" s="994"/>
    </row>
    <row r="1108">
      <c r="A1108" s="1205"/>
      <c r="B1108" s="1205"/>
      <c r="C1108" s="1205"/>
      <c r="D1108" s="1205"/>
      <c r="E1108" s="1205"/>
      <c r="F1108" s="1205"/>
      <c r="G1108" s="1205"/>
      <c r="H1108" s="1205"/>
      <c r="I1108" s="1205"/>
      <c r="J1108" s="1205"/>
      <c r="K1108" s="1205"/>
      <c r="L1108" s="1205"/>
      <c r="M1108" s="1208">
        <f t="shared" si="3"/>
        <v>0</v>
      </c>
      <c r="N1108" s="1205"/>
      <c r="O1108" s="1205"/>
      <c r="P1108" s="994"/>
      <c r="Q1108" s="994"/>
      <c r="R1108" s="994"/>
      <c r="S1108" s="994"/>
      <c r="T1108" s="1205"/>
      <c r="U1108" s="1205"/>
      <c r="V1108" s="1205"/>
      <c r="W1108" s="1205"/>
      <c r="X1108" s="1205"/>
      <c r="Y1108" s="1205"/>
      <c r="Z1108" s="1205"/>
      <c r="AA1108" s="1205"/>
      <c r="AB1108" s="1205"/>
      <c r="AC1108" s="1205"/>
      <c r="AD1108" s="1205"/>
      <c r="AE1108" s="1205"/>
      <c r="AF1108" s="1208">
        <f t="shared" si="6"/>
        <v>0</v>
      </c>
      <c r="AG1108" s="1205"/>
      <c r="AH1108" s="1205"/>
      <c r="AI1108" s="994"/>
      <c r="AJ1108" s="994"/>
      <c r="AK1108" s="994"/>
      <c r="AL1108" s="994"/>
      <c r="AM1108" s="994"/>
    </row>
    <row r="1109">
      <c r="A1109" s="1205"/>
      <c r="B1109" s="1205"/>
      <c r="C1109" s="1205"/>
      <c r="D1109" s="1205"/>
      <c r="E1109" s="1205"/>
      <c r="F1109" s="1205"/>
      <c r="G1109" s="1205"/>
      <c r="H1109" s="1205"/>
      <c r="I1109" s="1205"/>
      <c r="J1109" s="1205"/>
      <c r="K1109" s="1205"/>
      <c r="L1109" s="1205"/>
      <c r="M1109" s="1208">
        <f t="shared" si="3"/>
        <v>0</v>
      </c>
      <c r="N1109" s="1205"/>
      <c r="O1109" s="1205"/>
      <c r="P1109" s="994"/>
      <c r="Q1109" s="994"/>
      <c r="R1109" s="994"/>
      <c r="S1109" s="994"/>
      <c r="T1109" s="1205"/>
      <c r="U1109" s="1205"/>
      <c r="V1109" s="1205"/>
      <c r="W1109" s="1205"/>
      <c r="X1109" s="1205"/>
      <c r="Y1109" s="1205"/>
      <c r="Z1109" s="1205"/>
      <c r="AA1109" s="1205"/>
      <c r="AB1109" s="1205"/>
      <c r="AC1109" s="1205"/>
      <c r="AD1109" s="1205"/>
      <c r="AE1109" s="1205"/>
      <c r="AF1109" s="1208">
        <f t="shared" si="6"/>
        <v>0</v>
      </c>
      <c r="AG1109" s="1205"/>
      <c r="AH1109" s="1205"/>
      <c r="AI1109" s="994"/>
      <c r="AJ1109" s="994"/>
      <c r="AK1109" s="994"/>
      <c r="AL1109" s="994"/>
      <c r="AM1109" s="994"/>
    </row>
    <row r="1110">
      <c r="A1110" s="1205"/>
      <c r="B1110" s="1205"/>
      <c r="C1110" s="1205"/>
      <c r="D1110" s="1205"/>
      <c r="E1110" s="1205"/>
      <c r="F1110" s="1205"/>
      <c r="G1110" s="1205"/>
      <c r="H1110" s="1205"/>
      <c r="I1110" s="1205"/>
      <c r="J1110" s="1205"/>
      <c r="K1110" s="1205"/>
      <c r="L1110" s="1205"/>
      <c r="M1110" s="1208">
        <f t="shared" si="3"/>
        <v>0</v>
      </c>
      <c r="N1110" s="1205"/>
      <c r="O1110" s="1205"/>
      <c r="P1110" s="994"/>
      <c r="Q1110" s="994"/>
      <c r="R1110" s="994"/>
      <c r="S1110" s="994"/>
      <c r="T1110" s="1205"/>
      <c r="U1110" s="1205"/>
      <c r="V1110" s="1205"/>
      <c r="W1110" s="1205"/>
      <c r="X1110" s="1205"/>
      <c r="Y1110" s="1205"/>
      <c r="Z1110" s="1205"/>
      <c r="AA1110" s="1205"/>
      <c r="AB1110" s="1205"/>
      <c r="AC1110" s="1205"/>
      <c r="AD1110" s="1205"/>
      <c r="AE1110" s="1205"/>
      <c r="AF1110" s="1208">
        <f t="shared" si="6"/>
        <v>0</v>
      </c>
      <c r="AG1110" s="1205"/>
      <c r="AH1110" s="1205"/>
      <c r="AI1110" s="994"/>
      <c r="AJ1110" s="994"/>
      <c r="AK1110" s="994"/>
      <c r="AL1110" s="994"/>
      <c r="AM1110" s="994"/>
    </row>
    <row r="1111">
      <c r="A1111" s="1205"/>
      <c r="B1111" s="1205"/>
      <c r="C1111" s="1205"/>
      <c r="D1111" s="1205"/>
      <c r="E1111" s="1205"/>
      <c r="F1111" s="1205"/>
      <c r="G1111" s="1205"/>
      <c r="H1111" s="1205"/>
      <c r="I1111" s="1205"/>
      <c r="J1111" s="1205"/>
      <c r="K1111" s="1205"/>
      <c r="L1111" s="1205"/>
      <c r="M1111" s="1208">
        <f t="shared" si="3"/>
        <v>0</v>
      </c>
      <c r="N1111" s="1205"/>
      <c r="O1111" s="1205"/>
      <c r="P1111" s="994"/>
      <c r="Q1111" s="994"/>
      <c r="R1111" s="994"/>
      <c r="S1111" s="994"/>
      <c r="T1111" s="1205"/>
      <c r="U1111" s="1205"/>
      <c r="V1111" s="1205"/>
      <c r="W1111" s="1205"/>
      <c r="X1111" s="1205"/>
      <c r="Y1111" s="1205"/>
      <c r="Z1111" s="1205"/>
      <c r="AA1111" s="1205"/>
      <c r="AB1111" s="1205"/>
      <c r="AC1111" s="1205"/>
      <c r="AD1111" s="1205"/>
      <c r="AE1111" s="1205"/>
      <c r="AF1111" s="1208">
        <f t="shared" si="6"/>
        <v>0</v>
      </c>
      <c r="AG1111" s="1205"/>
      <c r="AH1111" s="1205"/>
      <c r="AI1111" s="994"/>
      <c r="AJ1111" s="994"/>
      <c r="AK1111" s="994"/>
      <c r="AL1111" s="994"/>
      <c r="AM1111" s="994"/>
    </row>
    <row r="1112">
      <c r="A1112" s="1205"/>
      <c r="B1112" s="1205"/>
      <c r="C1112" s="1205"/>
      <c r="D1112" s="1205"/>
      <c r="E1112" s="1205"/>
      <c r="F1112" s="1205"/>
      <c r="G1112" s="1205"/>
      <c r="H1112" s="1205"/>
      <c r="I1112" s="1205"/>
      <c r="J1112" s="1205"/>
      <c r="K1112" s="1205"/>
      <c r="L1112" s="1205"/>
      <c r="M1112" s="1208">
        <f t="shared" si="3"/>
        <v>0</v>
      </c>
      <c r="N1112" s="1205"/>
      <c r="O1112" s="1205"/>
      <c r="P1112" s="994"/>
      <c r="Q1112" s="994"/>
      <c r="R1112" s="994"/>
      <c r="S1112" s="994"/>
      <c r="T1112" s="1205"/>
      <c r="U1112" s="1205"/>
      <c r="V1112" s="1205"/>
      <c r="W1112" s="1205"/>
      <c r="X1112" s="1205"/>
      <c r="Y1112" s="1205"/>
      <c r="Z1112" s="1205"/>
      <c r="AA1112" s="1205"/>
      <c r="AB1112" s="1205"/>
      <c r="AC1112" s="1205"/>
      <c r="AD1112" s="1205"/>
      <c r="AE1112" s="1205"/>
      <c r="AF1112" s="1208">
        <f t="shared" si="6"/>
        <v>0</v>
      </c>
      <c r="AG1112" s="1205"/>
      <c r="AH1112" s="1205"/>
      <c r="AI1112" s="994"/>
      <c r="AJ1112" s="994"/>
      <c r="AK1112" s="994"/>
      <c r="AL1112" s="994"/>
      <c r="AM1112" s="994"/>
    </row>
    <row r="1113">
      <c r="A1113" s="1205"/>
      <c r="B1113" s="1205"/>
      <c r="C1113" s="1205"/>
      <c r="D1113" s="1205"/>
      <c r="E1113" s="1205"/>
      <c r="F1113" s="1205"/>
      <c r="G1113" s="1205"/>
      <c r="H1113" s="1205"/>
      <c r="I1113" s="1205"/>
      <c r="J1113" s="1205"/>
      <c r="K1113" s="1205"/>
      <c r="L1113" s="1205"/>
      <c r="M1113" s="1208">
        <f t="shared" si="3"/>
        <v>0</v>
      </c>
      <c r="N1113" s="1205"/>
      <c r="O1113" s="1205"/>
      <c r="P1113" s="994"/>
      <c r="Q1113" s="994"/>
      <c r="R1113" s="994"/>
      <c r="S1113" s="994"/>
      <c r="T1113" s="1205"/>
      <c r="U1113" s="1205"/>
      <c r="V1113" s="1205"/>
      <c r="W1113" s="1205"/>
      <c r="X1113" s="1205"/>
      <c r="Y1113" s="1205"/>
      <c r="Z1113" s="1205"/>
      <c r="AA1113" s="1205"/>
      <c r="AB1113" s="1205"/>
      <c r="AC1113" s="1205"/>
      <c r="AD1113" s="1205"/>
      <c r="AE1113" s="1205"/>
      <c r="AF1113" s="1208">
        <f t="shared" si="6"/>
        <v>0</v>
      </c>
      <c r="AG1113" s="1205"/>
      <c r="AH1113" s="1205"/>
      <c r="AI1113" s="994"/>
      <c r="AJ1113" s="994"/>
      <c r="AK1113" s="994"/>
      <c r="AL1113" s="994"/>
      <c r="AM1113" s="994"/>
    </row>
    <row r="1114">
      <c r="A1114" s="1205"/>
      <c r="B1114" s="1205"/>
      <c r="C1114" s="1205"/>
      <c r="D1114" s="1205"/>
      <c r="E1114" s="1205"/>
      <c r="F1114" s="1205"/>
      <c r="G1114" s="1205"/>
      <c r="H1114" s="1205"/>
      <c r="I1114" s="1205"/>
      <c r="J1114" s="1205"/>
      <c r="K1114" s="1205"/>
      <c r="L1114" s="1205"/>
      <c r="M1114" s="1208">
        <f t="shared" si="3"/>
        <v>0</v>
      </c>
      <c r="N1114" s="1205"/>
      <c r="O1114" s="1205"/>
      <c r="P1114" s="994"/>
      <c r="Q1114" s="994"/>
      <c r="R1114" s="994"/>
      <c r="S1114" s="994"/>
      <c r="T1114" s="1205"/>
      <c r="U1114" s="1205"/>
      <c r="V1114" s="1205"/>
      <c r="W1114" s="1205"/>
      <c r="X1114" s="1205"/>
      <c r="Y1114" s="1205"/>
      <c r="Z1114" s="1205"/>
      <c r="AA1114" s="1205"/>
      <c r="AB1114" s="1205"/>
      <c r="AC1114" s="1205"/>
      <c r="AD1114" s="1205"/>
      <c r="AE1114" s="1205"/>
      <c r="AF1114" s="1208">
        <f t="shared" si="6"/>
        <v>0</v>
      </c>
      <c r="AG1114" s="1205"/>
      <c r="AH1114" s="1205"/>
      <c r="AI1114" s="994"/>
      <c r="AJ1114" s="994"/>
      <c r="AK1114" s="994"/>
      <c r="AL1114" s="994"/>
      <c r="AM1114" s="994"/>
    </row>
    <row r="1115">
      <c r="A1115" s="1205"/>
      <c r="B1115" s="1205"/>
      <c r="C1115" s="1205"/>
      <c r="D1115" s="1205"/>
      <c r="E1115" s="1205"/>
      <c r="F1115" s="1205"/>
      <c r="G1115" s="1205"/>
      <c r="H1115" s="1205"/>
      <c r="I1115" s="1205"/>
      <c r="J1115" s="1205"/>
      <c r="K1115" s="1205"/>
      <c r="L1115" s="1205"/>
      <c r="M1115" s="1208">
        <f t="shared" si="3"/>
        <v>0</v>
      </c>
      <c r="N1115" s="1205"/>
      <c r="O1115" s="1205"/>
      <c r="P1115" s="994"/>
      <c r="Q1115" s="994"/>
      <c r="R1115" s="994"/>
      <c r="S1115" s="994"/>
      <c r="T1115" s="1205"/>
      <c r="U1115" s="1205"/>
      <c r="V1115" s="1205"/>
      <c r="W1115" s="1205"/>
      <c r="X1115" s="1205"/>
      <c r="Y1115" s="1205"/>
      <c r="Z1115" s="1205"/>
      <c r="AA1115" s="1205"/>
      <c r="AB1115" s="1205"/>
      <c r="AC1115" s="1205"/>
      <c r="AD1115" s="1205"/>
      <c r="AE1115" s="1205"/>
      <c r="AF1115" s="1208">
        <f t="shared" si="6"/>
        <v>0</v>
      </c>
      <c r="AG1115" s="1205"/>
      <c r="AH1115" s="1205"/>
      <c r="AI1115" s="994"/>
      <c r="AJ1115" s="994"/>
      <c r="AK1115" s="994"/>
      <c r="AL1115" s="994"/>
      <c r="AM1115" s="994"/>
    </row>
    <row r="1116">
      <c r="A1116" s="1205"/>
      <c r="B1116" s="1205"/>
      <c r="C1116" s="1205"/>
      <c r="D1116" s="1205"/>
      <c r="E1116" s="1205"/>
      <c r="F1116" s="1205"/>
      <c r="G1116" s="1205"/>
      <c r="H1116" s="1205"/>
      <c r="I1116" s="1205"/>
      <c r="J1116" s="1205"/>
      <c r="K1116" s="1205"/>
      <c r="L1116" s="1205"/>
      <c r="M1116" s="1208">
        <f t="shared" si="3"/>
        <v>0</v>
      </c>
      <c r="N1116" s="1205"/>
      <c r="O1116" s="1205"/>
      <c r="P1116" s="994"/>
      <c r="Q1116" s="994"/>
      <c r="R1116" s="994"/>
      <c r="S1116" s="994"/>
      <c r="T1116" s="1205"/>
      <c r="U1116" s="1205"/>
      <c r="V1116" s="1205"/>
      <c r="W1116" s="1205"/>
      <c r="X1116" s="1205"/>
      <c r="Y1116" s="1205"/>
      <c r="Z1116" s="1205"/>
      <c r="AA1116" s="1205"/>
      <c r="AB1116" s="1205"/>
      <c r="AC1116" s="1205"/>
      <c r="AD1116" s="1205"/>
      <c r="AE1116" s="1205"/>
      <c r="AF1116" s="1208">
        <f t="shared" si="6"/>
        <v>0</v>
      </c>
      <c r="AG1116" s="1205"/>
      <c r="AH1116" s="1205"/>
      <c r="AI1116" s="994"/>
      <c r="AJ1116" s="994"/>
      <c r="AK1116" s="994"/>
      <c r="AL1116" s="994"/>
      <c r="AM1116" s="994"/>
    </row>
    <row r="1117">
      <c r="A1117" s="1205"/>
      <c r="B1117" s="1205"/>
      <c r="C1117" s="1205"/>
      <c r="D1117" s="1205"/>
      <c r="E1117" s="1205"/>
      <c r="F1117" s="1205"/>
      <c r="G1117" s="1205"/>
      <c r="H1117" s="1205"/>
      <c r="I1117" s="1205"/>
      <c r="J1117" s="1205"/>
      <c r="K1117" s="1205"/>
      <c r="L1117" s="1205"/>
      <c r="M1117" s="1208">
        <f t="shared" si="3"/>
        <v>0</v>
      </c>
      <c r="N1117" s="1205"/>
      <c r="O1117" s="1205"/>
      <c r="P1117" s="994"/>
      <c r="Q1117" s="994"/>
      <c r="R1117" s="994"/>
      <c r="S1117" s="994"/>
      <c r="T1117" s="1205"/>
      <c r="U1117" s="1205"/>
      <c r="V1117" s="1205"/>
      <c r="W1117" s="1205"/>
      <c r="X1117" s="1205"/>
      <c r="Y1117" s="1205"/>
      <c r="Z1117" s="1205"/>
      <c r="AA1117" s="1205"/>
      <c r="AB1117" s="1205"/>
      <c r="AC1117" s="1205"/>
      <c r="AD1117" s="1205"/>
      <c r="AE1117" s="1205"/>
      <c r="AF1117" s="1208">
        <f t="shared" si="6"/>
        <v>0</v>
      </c>
      <c r="AG1117" s="1205"/>
      <c r="AH1117" s="1205"/>
      <c r="AI1117" s="994"/>
      <c r="AJ1117" s="994"/>
      <c r="AK1117" s="994"/>
      <c r="AL1117" s="994"/>
      <c r="AM1117" s="994"/>
    </row>
    <row r="1118">
      <c r="A1118" s="1205"/>
      <c r="B1118" s="1205"/>
      <c r="C1118" s="1205"/>
      <c r="D1118" s="1205"/>
      <c r="E1118" s="1205"/>
      <c r="F1118" s="1205"/>
      <c r="G1118" s="1205"/>
      <c r="H1118" s="1205"/>
      <c r="I1118" s="1205"/>
      <c r="J1118" s="1205"/>
      <c r="K1118" s="1205"/>
      <c r="L1118" s="1205"/>
      <c r="M1118" s="1208">
        <f t="shared" si="3"/>
        <v>0</v>
      </c>
      <c r="N1118" s="1205"/>
      <c r="O1118" s="1205"/>
      <c r="P1118" s="994"/>
      <c r="Q1118" s="994"/>
      <c r="R1118" s="994"/>
      <c r="S1118" s="994"/>
      <c r="T1118" s="1205"/>
      <c r="U1118" s="1205"/>
      <c r="V1118" s="1205"/>
      <c r="W1118" s="1205"/>
      <c r="X1118" s="1205"/>
      <c r="Y1118" s="1205"/>
      <c r="Z1118" s="1205"/>
      <c r="AA1118" s="1205"/>
      <c r="AB1118" s="1205"/>
      <c r="AC1118" s="1205"/>
      <c r="AD1118" s="1205"/>
      <c r="AE1118" s="1205"/>
      <c r="AF1118" s="1208">
        <f t="shared" si="6"/>
        <v>0</v>
      </c>
      <c r="AG1118" s="1205"/>
      <c r="AH1118" s="1205"/>
      <c r="AI1118" s="994"/>
      <c r="AJ1118" s="994"/>
      <c r="AK1118" s="994"/>
      <c r="AL1118" s="994"/>
      <c r="AM1118" s="994"/>
    </row>
    <row r="1119">
      <c r="A1119" s="1205"/>
      <c r="B1119" s="1205"/>
      <c r="C1119" s="1205"/>
      <c r="D1119" s="1205"/>
      <c r="E1119" s="1205"/>
      <c r="F1119" s="1205"/>
      <c r="G1119" s="1205"/>
      <c r="H1119" s="1205"/>
      <c r="I1119" s="1205"/>
      <c r="J1119" s="1205"/>
      <c r="K1119" s="1205"/>
      <c r="L1119" s="1205"/>
      <c r="M1119" s="1208">
        <f t="shared" si="3"/>
        <v>0</v>
      </c>
      <c r="N1119" s="1205"/>
      <c r="O1119" s="1205"/>
      <c r="P1119" s="994"/>
      <c r="Q1119" s="994"/>
      <c r="R1119" s="994"/>
      <c r="S1119" s="994"/>
      <c r="T1119" s="1205"/>
      <c r="U1119" s="1205"/>
      <c r="V1119" s="1205"/>
      <c r="W1119" s="1205"/>
      <c r="X1119" s="1205"/>
      <c r="Y1119" s="1205"/>
      <c r="Z1119" s="1205"/>
      <c r="AA1119" s="1205"/>
      <c r="AB1119" s="1205"/>
      <c r="AC1119" s="1205"/>
      <c r="AD1119" s="1205"/>
      <c r="AE1119" s="1205"/>
      <c r="AF1119" s="1208">
        <f t="shared" si="6"/>
        <v>0</v>
      </c>
      <c r="AG1119" s="1205"/>
      <c r="AH1119" s="1205"/>
      <c r="AI1119" s="994"/>
      <c r="AJ1119" s="994"/>
      <c r="AK1119" s="994"/>
      <c r="AL1119" s="994"/>
      <c r="AM1119" s="994"/>
    </row>
    <row r="1120">
      <c r="A1120" s="1205"/>
      <c r="B1120" s="1205"/>
      <c r="C1120" s="1205"/>
      <c r="D1120" s="1205"/>
      <c r="E1120" s="1205"/>
      <c r="F1120" s="1205"/>
      <c r="G1120" s="1205"/>
      <c r="H1120" s="1205"/>
      <c r="I1120" s="1205"/>
      <c r="J1120" s="1205"/>
      <c r="K1120" s="1205"/>
      <c r="L1120" s="1205"/>
      <c r="M1120" s="1208">
        <f t="shared" si="3"/>
        <v>0</v>
      </c>
      <c r="N1120" s="1205"/>
      <c r="O1120" s="1205"/>
      <c r="P1120" s="994"/>
      <c r="Q1120" s="994"/>
      <c r="R1120" s="994"/>
      <c r="S1120" s="994"/>
      <c r="T1120" s="1205"/>
      <c r="U1120" s="1205"/>
      <c r="V1120" s="1205"/>
      <c r="W1120" s="1205"/>
      <c r="X1120" s="1205"/>
      <c r="Y1120" s="1205"/>
      <c r="Z1120" s="1205"/>
      <c r="AA1120" s="1205"/>
      <c r="AB1120" s="1205"/>
      <c r="AC1120" s="1205"/>
      <c r="AD1120" s="1205"/>
      <c r="AE1120" s="1205"/>
      <c r="AF1120" s="1208">
        <f t="shared" si="6"/>
        <v>0</v>
      </c>
      <c r="AG1120" s="1205"/>
      <c r="AH1120" s="1205"/>
      <c r="AI1120" s="994"/>
      <c r="AJ1120" s="994"/>
      <c r="AK1120" s="994"/>
      <c r="AL1120" s="994"/>
      <c r="AM1120" s="994"/>
    </row>
    <row r="1121">
      <c r="A1121" s="1205"/>
      <c r="B1121" s="1205"/>
      <c r="C1121" s="1205"/>
      <c r="D1121" s="1205"/>
      <c r="E1121" s="1205"/>
      <c r="F1121" s="1205"/>
      <c r="G1121" s="1205"/>
      <c r="H1121" s="1205"/>
      <c r="I1121" s="1205"/>
      <c r="J1121" s="1205"/>
      <c r="K1121" s="1205"/>
      <c r="L1121" s="1205"/>
      <c r="M1121" s="1208">
        <f t="shared" si="3"/>
        <v>0</v>
      </c>
      <c r="N1121" s="1205"/>
      <c r="O1121" s="1205"/>
      <c r="P1121" s="994"/>
      <c r="Q1121" s="994"/>
      <c r="R1121" s="994"/>
      <c r="S1121" s="994"/>
      <c r="T1121" s="1205"/>
      <c r="U1121" s="1205"/>
      <c r="V1121" s="1205"/>
      <c r="W1121" s="1205"/>
      <c r="X1121" s="1205"/>
      <c r="Y1121" s="1205"/>
      <c r="Z1121" s="1205"/>
      <c r="AA1121" s="1205"/>
      <c r="AB1121" s="1205"/>
      <c r="AC1121" s="1205"/>
      <c r="AD1121" s="1205"/>
      <c r="AE1121" s="1205"/>
      <c r="AF1121" s="1208">
        <f t="shared" si="6"/>
        <v>0</v>
      </c>
      <c r="AG1121" s="1205"/>
      <c r="AH1121" s="1205"/>
      <c r="AI1121" s="994"/>
      <c r="AJ1121" s="994"/>
      <c r="AK1121" s="994"/>
      <c r="AL1121" s="994"/>
      <c r="AM1121" s="994"/>
    </row>
    <row r="1122">
      <c r="A1122" s="1205"/>
      <c r="B1122" s="1205"/>
      <c r="C1122" s="1205"/>
      <c r="D1122" s="1205"/>
      <c r="E1122" s="1205"/>
      <c r="F1122" s="1205"/>
      <c r="G1122" s="1205"/>
      <c r="H1122" s="1205"/>
      <c r="I1122" s="1205"/>
      <c r="J1122" s="1205"/>
      <c r="K1122" s="1205"/>
      <c r="L1122" s="1205"/>
      <c r="M1122" s="1208">
        <f t="shared" si="3"/>
        <v>0</v>
      </c>
      <c r="N1122" s="1205"/>
      <c r="O1122" s="1205"/>
      <c r="P1122" s="994"/>
      <c r="Q1122" s="994"/>
      <c r="R1122" s="994"/>
      <c r="S1122" s="994"/>
      <c r="T1122" s="1205"/>
      <c r="U1122" s="1205"/>
      <c r="V1122" s="1205"/>
      <c r="W1122" s="1205"/>
      <c r="X1122" s="1205"/>
      <c r="Y1122" s="1205"/>
      <c r="Z1122" s="1205"/>
      <c r="AA1122" s="1205"/>
      <c r="AB1122" s="1205"/>
      <c r="AC1122" s="1205"/>
      <c r="AD1122" s="1205"/>
      <c r="AE1122" s="1205"/>
      <c r="AF1122" s="1208">
        <f t="shared" si="6"/>
        <v>0</v>
      </c>
      <c r="AG1122" s="1205"/>
      <c r="AH1122" s="1205"/>
      <c r="AI1122" s="994"/>
      <c r="AJ1122" s="994"/>
      <c r="AK1122" s="994"/>
      <c r="AL1122" s="994"/>
      <c r="AM1122" s="994"/>
    </row>
    <row r="1123">
      <c r="A1123" s="1205"/>
      <c r="B1123" s="1205"/>
      <c r="C1123" s="1205"/>
      <c r="D1123" s="1205"/>
      <c r="E1123" s="1205"/>
      <c r="F1123" s="1205"/>
      <c r="G1123" s="1205"/>
      <c r="H1123" s="1205"/>
      <c r="I1123" s="1205"/>
      <c r="J1123" s="1205"/>
      <c r="K1123" s="1205"/>
      <c r="L1123" s="1205"/>
      <c r="M1123" s="1208">
        <f t="shared" si="3"/>
        <v>0</v>
      </c>
      <c r="N1123" s="1205"/>
      <c r="O1123" s="1205"/>
      <c r="P1123" s="994"/>
      <c r="Q1123" s="994"/>
      <c r="R1123" s="994"/>
      <c r="S1123" s="994"/>
      <c r="T1123" s="1205"/>
      <c r="U1123" s="1205"/>
      <c r="V1123" s="1205"/>
      <c r="W1123" s="1205"/>
      <c r="X1123" s="1205"/>
      <c r="Y1123" s="1205"/>
      <c r="Z1123" s="1205"/>
      <c r="AA1123" s="1205"/>
      <c r="AB1123" s="1205"/>
      <c r="AC1123" s="1205"/>
      <c r="AD1123" s="1205"/>
      <c r="AE1123" s="1205"/>
      <c r="AF1123" s="1208">
        <f t="shared" si="6"/>
        <v>0</v>
      </c>
      <c r="AG1123" s="1205"/>
      <c r="AH1123" s="1205"/>
      <c r="AI1123" s="994"/>
      <c r="AJ1123" s="994"/>
      <c r="AK1123" s="994"/>
      <c r="AL1123" s="994"/>
      <c r="AM1123" s="994"/>
    </row>
    <row r="1124">
      <c r="A1124" s="1205"/>
      <c r="B1124" s="1205"/>
      <c r="C1124" s="1205"/>
      <c r="D1124" s="1205"/>
      <c r="E1124" s="1205"/>
      <c r="F1124" s="1205"/>
      <c r="G1124" s="1205"/>
      <c r="H1124" s="1205"/>
      <c r="I1124" s="1205"/>
      <c r="J1124" s="1205"/>
      <c r="K1124" s="1205"/>
      <c r="L1124" s="1205"/>
      <c r="M1124" s="1208">
        <f t="shared" si="3"/>
        <v>0</v>
      </c>
      <c r="N1124" s="1205"/>
      <c r="O1124" s="1205"/>
      <c r="P1124" s="994"/>
      <c r="Q1124" s="994"/>
      <c r="R1124" s="994"/>
      <c r="S1124" s="994"/>
      <c r="T1124" s="1205"/>
      <c r="U1124" s="1205"/>
      <c r="V1124" s="1205"/>
      <c r="W1124" s="1205"/>
      <c r="X1124" s="1205"/>
      <c r="Y1124" s="1205"/>
      <c r="Z1124" s="1205"/>
      <c r="AA1124" s="1205"/>
      <c r="AB1124" s="1205"/>
      <c r="AC1124" s="1205"/>
      <c r="AD1124" s="1205"/>
      <c r="AE1124" s="1205"/>
      <c r="AF1124" s="1208">
        <f t="shared" si="6"/>
        <v>0</v>
      </c>
      <c r="AG1124" s="1205"/>
      <c r="AH1124" s="1205"/>
      <c r="AI1124" s="994"/>
      <c r="AJ1124" s="994"/>
      <c r="AK1124" s="994"/>
      <c r="AL1124" s="994"/>
      <c r="AM1124" s="994"/>
    </row>
    <row r="1125">
      <c r="A1125" s="1205"/>
      <c r="B1125" s="1205"/>
      <c r="C1125" s="1205"/>
      <c r="D1125" s="1205"/>
      <c r="E1125" s="1205"/>
      <c r="F1125" s="1205"/>
      <c r="G1125" s="1205"/>
      <c r="H1125" s="1205"/>
      <c r="I1125" s="1205"/>
      <c r="J1125" s="1205"/>
      <c r="K1125" s="1205"/>
      <c r="L1125" s="1205"/>
      <c r="M1125" s="1208">
        <f t="shared" si="3"/>
        <v>0</v>
      </c>
      <c r="N1125" s="1205"/>
      <c r="O1125" s="1205"/>
      <c r="P1125" s="994"/>
      <c r="Q1125" s="994"/>
      <c r="R1125" s="994"/>
      <c r="S1125" s="994"/>
      <c r="T1125" s="1205"/>
      <c r="U1125" s="1205"/>
      <c r="V1125" s="1205"/>
      <c r="W1125" s="1205"/>
      <c r="X1125" s="1205"/>
      <c r="Y1125" s="1205"/>
      <c r="Z1125" s="1205"/>
      <c r="AA1125" s="1205"/>
      <c r="AB1125" s="1205"/>
      <c r="AC1125" s="1205"/>
      <c r="AD1125" s="1205"/>
      <c r="AE1125" s="1205"/>
      <c r="AF1125" s="1208">
        <f t="shared" si="6"/>
        <v>0</v>
      </c>
      <c r="AG1125" s="1205"/>
      <c r="AH1125" s="1205"/>
      <c r="AI1125" s="994"/>
      <c r="AJ1125" s="994"/>
      <c r="AK1125" s="994"/>
      <c r="AL1125" s="994"/>
      <c r="AM1125" s="994"/>
    </row>
    <row r="1126">
      <c r="A1126" s="1205"/>
      <c r="B1126" s="1205"/>
      <c r="C1126" s="1205"/>
      <c r="D1126" s="1205"/>
      <c r="E1126" s="1205"/>
      <c r="F1126" s="1205"/>
      <c r="G1126" s="1205"/>
      <c r="H1126" s="1205"/>
      <c r="I1126" s="1205"/>
      <c r="J1126" s="1205"/>
      <c r="K1126" s="1205"/>
      <c r="L1126" s="1205"/>
      <c r="M1126" s="1208">
        <f t="shared" si="3"/>
        <v>0</v>
      </c>
      <c r="N1126" s="1205"/>
      <c r="O1126" s="1205"/>
      <c r="P1126" s="994"/>
      <c r="Q1126" s="994"/>
      <c r="R1126" s="994"/>
      <c r="S1126" s="994"/>
      <c r="T1126" s="1205"/>
      <c r="U1126" s="1205"/>
      <c r="V1126" s="1205"/>
      <c r="W1126" s="1205"/>
      <c r="X1126" s="1205"/>
      <c r="Y1126" s="1205"/>
      <c r="Z1126" s="1205"/>
      <c r="AA1126" s="1205"/>
      <c r="AB1126" s="1205"/>
      <c r="AC1126" s="1205"/>
      <c r="AD1126" s="1205"/>
      <c r="AE1126" s="1205"/>
      <c r="AF1126" s="1208">
        <f t="shared" si="6"/>
        <v>0</v>
      </c>
      <c r="AG1126" s="1205"/>
      <c r="AH1126" s="1205"/>
      <c r="AI1126" s="994"/>
      <c r="AJ1126" s="994"/>
      <c r="AK1126" s="994"/>
      <c r="AL1126" s="994"/>
      <c r="AM1126" s="994"/>
    </row>
    <row r="1127">
      <c r="A1127" s="1205"/>
      <c r="B1127" s="1205"/>
      <c r="C1127" s="1205"/>
      <c r="D1127" s="1205"/>
      <c r="E1127" s="1205"/>
      <c r="F1127" s="1205"/>
      <c r="G1127" s="1205"/>
      <c r="H1127" s="1205"/>
      <c r="I1127" s="1205"/>
      <c r="J1127" s="1205"/>
      <c r="K1127" s="1205"/>
      <c r="L1127" s="1205"/>
      <c r="M1127" s="1208">
        <f t="shared" si="3"/>
        <v>0</v>
      </c>
      <c r="N1127" s="1205"/>
      <c r="O1127" s="1205"/>
      <c r="P1127" s="994"/>
      <c r="Q1127" s="994"/>
      <c r="R1127" s="994"/>
      <c r="S1127" s="994"/>
      <c r="T1127" s="1205"/>
      <c r="U1127" s="1205"/>
      <c r="V1127" s="1205"/>
      <c r="W1127" s="1205"/>
      <c r="X1127" s="1205"/>
      <c r="Y1127" s="1205"/>
      <c r="Z1127" s="1205"/>
      <c r="AA1127" s="1205"/>
      <c r="AB1127" s="1205"/>
      <c r="AC1127" s="1205"/>
      <c r="AD1127" s="1205"/>
      <c r="AE1127" s="1205"/>
      <c r="AF1127" s="1208">
        <f t="shared" si="6"/>
        <v>0</v>
      </c>
      <c r="AG1127" s="1205"/>
      <c r="AH1127" s="1205"/>
      <c r="AI1127" s="994"/>
      <c r="AJ1127" s="994"/>
      <c r="AK1127" s="994"/>
      <c r="AL1127" s="994"/>
      <c r="AM1127" s="994"/>
    </row>
    <row r="1128">
      <c r="A1128" s="1205"/>
      <c r="B1128" s="1205"/>
      <c r="C1128" s="1205"/>
      <c r="D1128" s="1205"/>
      <c r="E1128" s="1205"/>
      <c r="F1128" s="1205"/>
      <c r="G1128" s="1205"/>
      <c r="H1128" s="1205"/>
      <c r="I1128" s="1205"/>
      <c r="J1128" s="1205"/>
      <c r="K1128" s="1205"/>
      <c r="L1128" s="1205"/>
      <c r="M1128" s="1208">
        <f t="shared" si="3"/>
        <v>0</v>
      </c>
      <c r="N1128" s="1205"/>
      <c r="O1128" s="1205"/>
      <c r="P1128" s="994"/>
      <c r="Q1128" s="994"/>
      <c r="R1128" s="994"/>
      <c r="S1128" s="994"/>
      <c r="T1128" s="1205"/>
      <c r="U1128" s="1205"/>
      <c r="V1128" s="1205"/>
      <c r="W1128" s="1205"/>
      <c r="X1128" s="1205"/>
      <c r="Y1128" s="1205"/>
      <c r="Z1128" s="1205"/>
      <c r="AA1128" s="1205"/>
      <c r="AB1128" s="1205"/>
      <c r="AC1128" s="1205"/>
      <c r="AD1128" s="1205"/>
      <c r="AE1128" s="1205"/>
      <c r="AF1128" s="1208">
        <f t="shared" si="6"/>
        <v>0</v>
      </c>
      <c r="AG1128" s="1205"/>
      <c r="AH1128" s="1205"/>
      <c r="AI1128" s="994"/>
      <c r="AJ1128" s="994"/>
      <c r="AK1128" s="994"/>
      <c r="AL1128" s="994"/>
      <c r="AM1128" s="994"/>
    </row>
    <row r="1129">
      <c r="A1129" s="1205"/>
      <c r="B1129" s="1205"/>
      <c r="C1129" s="1205"/>
      <c r="D1129" s="1205"/>
      <c r="E1129" s="1205"/>
      <c r="F1129" s="1205"/>
      <c r="G1129" s="1205"/>
      <c r="H1129" s="1205"/>
      <c r="I1129" s="1205"/>
      <c r="J1129" s="1205"/>
      <c r="K1129" s="1205"/>
      <c r="L1129" s="1205"/>
      <c r="M1129" s="1208">
        <f t="shared" si="3"/>
        <v>0</v>
      </c>
      <c r="N1129" s="1205"/>
      <c r="O1129" s="1205"/>
      <c r="P1129" s="994"/>
      <c r="Q1129" s="994"/>
      <c r="R1129" s="994"/>
      <c r="S1129" s="994"/>
      <c r="T1129" s="1205"/>
      <c r="U1129" s="1205"/>
      <c r="V1129" s="1205"/>
      <c r="W1129" s="1205"/>
      <c r="X1129" s="1205"/>
      <c r="Y1129" s="1205"/>
      <c r="Z1129" s="1205"/>
      <c r="AA1129" s="1205"/>
      <c r="AB1129" s="1205"/>
      <c r="AC1129" s="1205"/>
      <c r="AD1129" s="1205"/>
      <c r="AE1129" s="1205"/>
      <c r="AF1129" s="1208">
        <f t="shared" si="6"/>
        <v>0</v>
      </c>
      <c r="AG1129" s="1205"/>
      <c r="AH1129" s="1205"/>
      <c r="AI1129" s="994"/>
      <c r="AJ1129" s="994"/>
      <c r="AK1129" s="994"/>
      <c r="AL1129" s="994"/>
      <c r="AM1129" s="994"/>
    </row>
    <row r="1130">
      <c r="A1130" s="1205"/>
      <c r="B1130" s="1205"/>
      <c r="C1130" s="1205"/>
      <c r="D1130" s="1205"/>
      <c r="E1130" s="1205"/>
      <c r="F1130" s="1205"/>
      <c r="G1130" s="1205"/>
      <c r="H1130" s="1205"/>
      <c r="I1130" s="1205"/>
      <c r="J1130" s="1205"/>
      <c r="K1130" s="1205"/>
      <c r="L1130" s="1205"/>
      <c r="M1130" s="1208">
        <f t="shared" si="3"/>
        <v>0</v>
      </c>
      <c r="N1130" s="1205"/>
      <c r="O1130" s="1205"/>
      <c r="P1130" s="994"/>
      <c r="Q1130" s="994"/>
      <c r="R1130" s="994"/>
      <c r="S1130" s="994"/>
      <c r="T1130" s="1205"/>
      <c r="U1130" s="1205"/>
      <c r="V1130" s="1205"/>
      <c r="W1130" s="1205"/>
      <c r="X1130" s="1205"/>
      <c r="Y1130" s="1205"/>
      <c r="Z1130" s="1205"/>
      <c r="AA1130" s="1205"/>
      <c r="AB1130" s="1205"/>
      <c r="AC1130" s="1205"/>
      <c r="AD1130" s="1205"/>
      <c r="AE1130" s="1205"/>
      <c r="AF1130" s="1208">
        <f t="shared" si="6"/>
        <v>0</v>
      </c>
      <c r="AG1130" s="1205"/>
      <c r="AH1130" s="1205"/>
      <c r="AI1130" s="994"/>
      <c r="AJ1130" s="994"/>
      <c r="AK1130" s="994"/>
      <c r="AL1130" s="994"/>
      <c r="AM1130" s="994"/>
    </row>
    <row r="1131">
      <c r="A1131" s="1205"/>
      <c r="B1131" s="1205"/>
      <c r="C1131" s="1205"/>
      <c r="D1131" s="1205"/>
      <c r="E1131" s="1205"/>
      <c r="F1131" s="1205"/>
      <c r="G1131" s="1205"/>
      <c r="H1131" s="1205"/>
      <c r="I1131" s="1205"/>
      <c r="J1131" s="1205"/>
      <c r="K1131" s="1205"/>
      <c r="L1131" s="1205"/>
      <c r="M1131" s="1208">
        <f t="shared" si="3"/>
        <v>0</v>
      </c>
      <c r="N1131" s="1205"/>
      <c r="O1131" s="1205"/>
      <c r="P1131" s="994"/>
      <c r="Q1131" s="994"/>
      <c r="R1131" s="994"/>
      <c r="S1131" s="994"/>
      <c r="T1131" s="1205"/>
      <c r="U1131" s="1205"/>
      <c r="V1131" s="1205"/>
      <c r="W1131" s="1205"/>
      <c r="X1131" s="1205"/>
      <c r="Y1131" s="1205"/>
      <c r="Z1131" s="1205"/>
      <c r="AA1131" s="1205"/>
      <c r="AB1131" s="1205"/>
      <c r="AC1131" s="1205"/>
      <c r="AD1131" s="1205"/>
      <c r="AE1131" s="1205"/>
      <c r="AF1131" s="1208">
        <f t="shared" si="6"/>
        <v>0</v>
      </c>
      <c r="AG1131" s="1205"/>
      <c r="AH1131" s="1205"/>
      <c r="AI1131" s="994"/>
      <c r="AJ1131" s="994"/>
      <c r="AK1131" s="994"/>
      <c r="AL1131" s="994"/>
      <c r="AM1131" s="994"/>
    </row>
    <row r="1132">
      <c r="A1132" s="1205"/>
      <c r="B1132" s="1205"/>
      <c r="C1132" s="1205"/>
      <c r="D1132" s="1205"/>
      <c r="E1132" s="1205"/>
      <c r="F1132" s="1205"/>
      <c r="G1132" s="1205"/>
      <c r="H1132" s="1205"/>
      <c r="I1132" s="1205"/>
      <c r="J1132" s="1205"/>
      <c r="K1132" s="1205"/>
      <c r="L1132" s="1205"/>
      <c r="M1132" s="1208">
        <f t="shared" si="3"/>
        <v>0</v>
      </c>
      <c r="N1132" s="1205"/>
      <c r="O1132" s="1205"/>
      <c r="P1132" s="994"/>
      <c r="Q1132" s="994"/>
      <c r="R1132" s="994"/>
      <c r="S1132" s="994"/>
      <c r="T1132" s="1205"/>
      <c r="U1132" s="1205"/>
      <c r="V1132" s="1205"/>
      <c r="W1132" s="1205"/>
      <c r="X1132" s="1205"/>
      <c r="Y1132" s="1205"/>
      <c r="Z1132" s="1205"/>
      <c r="AA1132" s="1205"/>
      <c r="AB1132" s="1205"/>
      <c r="AC1132" s="1205"/>
      <c r="AD1132" s="1205"/>
      <c r="AE1132" s="1205"/>
      <c r="AF1132" s="1208">
        <f t="shared" si="6"/>
        <v>0</v>
      </c>
      <c r="AG1132" s="1205"/>
      <c r="AH1132" s="1205"/>
      <c r="AI1132" s="994"/>
      <c r="AJ1132" s="994"/>
      <c r="AK1132" s="994"/>
      <c r="AL1132" s="994"/>
      <c r="AM1132" s="994"/>
    </row>
    <row r="1133">
      <c r="A1133" s="1205"/>
      <c r="B1133" s="1205"/>
      <c r="C1133" s="1205"/>
      <c r="D1133" s="1205"/>
      <c r="E1133" s="1205"/>
      <c r="F1133" s="1205"/>
      <c r="G1133" s="1205"/>
      <c r="H1133" s="1205"/>
      <c r="I1133" s="1205"/>
      <c r="J1133" s="1205"/>
      <c r="K1133" s="1205"/>
      <c r="L1133" s="1205"/>
      <c r="M1133" s="1208">
        <f t="shared" si="3"/>
        <v>0</v>
      </c>
      <c r="N1133" s="1205"/>
      <c r="O1133" s="1205"/>
      <c r="P1133" s="994"/>
      <c r="Q1133" s="994"/>
      <c r="R1133" s="994"/>
      <c r="S1133" s="994"/>
      <c r="T1133" s="1205"/>
      <c r="U1133" s="1205"/>
      <c r="V1133" s="1205"/>
      <c r="W1133" s="1205"/>
      <c r="X1133" s="1205"/>
      <c r="Y1133" s="1205"/>
      <c r="Z1133" s="1205"/>
      <c r="AA1133" s="1205"/>
      <c r="AB1133" s="1205"/>
      <c r="AC1133" s="1205"/>
      <c r="AD1133" s="1205"/>
      <c r="AE1133" s="1205"/>
      <c r="AF1133" s="1208">
        <f t="shared" si="6"/>
        <v>0</v>
      </c>
      <c r="AG1133" s="1205"/>
      <c r="AH1133" s="1205"/>
      <c r="AI1133" s="994"/>
      <c r="AJ1133" s="994"/>
      <c r="AK1133" s="994"/>
      <c r="AL1133" s="994"/>
      <c r="AM1133" s="994"/>
    </row>
    <row r="1134">
      <c r="A1134" s="1205"/>
      <c r="B1134" s="1205"/>
      <c r="C1134" s="1205"/>
      <c r="D1134" s="1205"/>
      <c r="E1134" s="1205"/>
      <c r="F1134" s="1205"/>
      <c r="G1134" s="1205"/>
      <c r="H1134" s="1205"/>
      <c r="I1134" s="1205"/>
      <c r="J1134" s="1205"/>
      <c r="K1134" s="1205"/>
      <c r="L1134" s="1205"/>
      <c r="M1134" s="1208">
        <f t="shared" si="3"/>
        <v>0</v>
      </c>
      <c r="N1134" s="1205"/>
      <c r="O1134" s="1205"/>
      <c r="P1134" s="994"/>
      <c r="Q1134" s="994"/>
      <c r="R1134" s="994"/>
      <c r="S1134" s="994"/>
      <c r="T1134" s="1205"/>
      <c r="U1134" s="1205"/>
      <c r="V1134" s="1205"/>
      <c r="W1134" s="1205"/>
      <c r="X1134" s="1205"/>
      <c r="Y1134" s="1205"/>
      <c r="Z1134" s="1205"/>
      <c r="AA1134" s="1205"/>
      <c r="AB1134" s="1205"/>
      <c r="AC1134" s="1205"/>
      <c r="AD1134" s="1205"/>
      <c r="AE1134" s="1205"/>
      <c r="AF1134" s="1208">
        <f t="shared" si="6"/>
        <v>0</v>
      </c>
      <c r="AG1134" s="1205"/>
      <c r="AH1134" s="1205"/>
      <c r="AI1134" s="994"/>
      <c r="AJ1134" s="994"/>
      <c r="AK1134" s="994"/>
      <c r="AL1134" s="994"/>
      <c r="AM1134" s="994"/>
    </row>
    <row r="1135">
      <c r="A1135" s="1205"/>
      <c r="B1135" s="1205"/>
      <c r="C1135" s="1205"/>
      <c r="D1135" s="1205"/>
      <c r="E1135" s="1205"/>
      <c r="F1135" s="1205"/>
      <c r="G1135" s="1205"/>
      <c r="H1135" s="1205"/>
      <c r="I1135" s="1205"/>
      <c r="J1135" s="1205"/>
      <c r="K1135" s="1205"/>
      <c r="L1135" s="1205"/>
      <c r="M1135" s="1208">
        <f t="shared" si="3"/>
        <v>0</v>
      </c>
      <c r="N1135" s="1205"/>
      <c r="O1135" s="1205"/>
      <c r="P1135" s="994"/>
      <c r="Q1135" s="994"/>
      <c r="R1135" s="994"/>
      <c r="S1135" s="994"/>
      <c r="T1135" s="1205"/>
      <c r="U1135" s="1205"/>
      <c r="V1135" s="1205"/>
      <c r="W1135" s="1205"/>
      <c r="X1135" s="1205"/>
      <c r="Y1135" s="1205"/>
      <c r="Z1135" s="1205"/>
      <c r="AA1135" s="1205"/>
      <c r="AB1135" s="1205"/>
      <c r="AC1135" s="1205"/>
      <c r="AD1135" s="1205"/>
      <c r="AE1135" s="1205"/>
      <c r="AF1135" s="1208">
        <f t="shared" si="6"/>
        <v>0</v>
      </c>
      <c r="AG1135" s="1205"/>
      <c r="AH1135" s="1205"/>
      <c r="AI1135" s="994"/>
      <c r="AJ1135" s="994"/>
      <c r="AK1135" s="994"/>
      <c r="AL1135" s="994"/>
      <c r="AM1135" s="994"/>
    </row>
    <row r="1136">
      <c r="A1136" s="1205"/>
      <c r="B1136" s="1205"/>
      <c r="C1136" s="1205"/>
      <c r="D1136" s="1205"/>
      <c r="E1136" s="1205"/>
      <c r="F1136" s="1205"/>
      <c r="G1136" s="1205"/>
      <c r="H1136" s="1205"/>
      <c r="I1136" s="1205"/>
      <c r="J1136" s="1205"/>
      <c r="K1136" s="1205"/>
      <c r="L1136" s="1205"/>
      <c r="M1136" s="1208">
        <f t="shared" si="3"/>
        <v>0</v>
      </c>
      <c r="N1136" s="1205"/>
      <c r="O1136" s="1205"/>
      <c r="P1136" s="994"/>
      <c r="Q1136" s="994"/>
      <c r="R1136" s="994"/>
      <c r="S1136" s="994"/>
      <c r="T1136" s="1205"/>
      <c r="U1136" s="1205"/>
      <c r="V1136" s="1205"/>
      <c r="W1136" s="1205"/>
      <c r="X1136" s="1205"/>
      <c r="Y1136" s="1205"/>
      <c r="Z1136" s="1205"/>
      <c r="AA1136" s="1205"/>
      <c r="AB1136" s="1205"/>
      <c r="AC1136" s="1205"/>
      <c r="AD1136" s="1205"/>
      <c r="AE1136" s="1205"/>
      <c r="AF1136" s="1208">
        <f t="shared" si="6"/>
        <v>0</v>
      </c>
      <c r="AG1136" s="1205"/>
      <c r="AH1136" s="1205"/>
      <c r="AI1136" s="994"/>
      <c r="AJ1136" s="994"/>
      <c r="AK1136" s="994"/>
      <c r="AL1136" s="994"/>
      <c r="AM1136" s="994"/>
    </row>
    <row r="1137">
      <c r="A1137" s="1205"/>
      <c r="B1137" s="1205"/>
      <c r="C1137" s="1205"/>
      <c r="D1137" s="1205"/>
      <c r="E1137" s="1205"/>
      <c r="F1137" s="1205"/>
      <c r="G1137" s="1205"/>
      <c r="H1137" s="1205"/>
      <c r="I1137" s="1205"/>
      <c r="J1137" s="1205"/>
      <c r="K1137" s="1205"/>
      <c r="L1137" s="1205"/>
      <c r="M1137" s="1208">
        <f t="shared" si="3"/>
        <v>0</v>
      </c>
      <c r="N1137" s="1205"/>
      <c r="O1137" s="1205"/>
      <c r="P1137" s="994"/>
      <c r="Q1137" s="994"/>
      <c r="R1137" s="994"/>
      <c r="S1137" s="994"/>
      <c r="T1137" s="1205"/>
      <c r="U1137" s="1205"/>
      <c r="V1137" s="1205"/>
      <c r="W1137" s="1205"/>
      <c r="X1137" s="1205"/>
      <c r="Y1137" s="1205"/>
      <c r="Z1137" s="1205"/>
      <c r="AA1137" s="1205"/>
      <c r="AB1137" s="1205"/>
      <c r="AC1137" s="1205"/>
      <c r="AD1137" s="1205"/>
      <c r="AE1137" s="1205"/>
      <c r="AF1137" s="1208">
        <f t="shared" si="6"/>
        <v>0</v>
      </c>
      <c r="AG1137" s="1205"/>
      <c r="AH1137" s="1205"/>
      <c r="AI1137" s="994"/>
      <c r="AJ1137" s="994"/>
      <c r="AK1137" s="994"/>
      <c r="AL1137" s="994"/>
      <c r="AM1137" s="994"/>
    </row>
    <row r="1138">
      <c r="A1138" s="1205"/>
      <c r="B1138" s="1205"/>
      <c r="C1138" s="1205"/>
      <c r="D1138" s="1205"/>
      <c r="E1138" s="1205"/>
      <c r="F1138" s="1205"/>
      <c r="G1138" s="1205"/>
      <c r="H1138" s="1205"/>
      <c r="I1138" s="1205"/>
      <c r="J1138" s="1205"/>
      <c r="K1138" s="1205"/>
      <c r="L1138" s="1205"/>
      <c r="M1138" s="1208">
        <f t="shared" si="3"/>
        <v>0</v>
      </c>
      <c r="N1138" s="1205"/>
      <c r="O1138" s="1205"/>
      <c r="P1138" s="994"/>
      <c r="Q1138" s="994"/>
      <c r="R1138" s="994"/>
      <c r="S1138" s="994"/>
      <c r="T1138" s="1205"/>
      <c r="U1138" s="1205"/>
      <c r="V1138" s="1205"/>
      <c r="W1138" s="1205"/>
      <c r="X1138" s="1205"/>
      <c r="Y1138" s="1205"/>
      <c r="Z1138" s="1205"/>
      <c r="AA1138" s="1205"/>
      <c r="AB1138" s="1205"/>
      <c r="AC1138" s="1205"/>
      <c r="AD1138" s="1205"/>
      <c r="AE1138" s="1205"/>
      <c r="AF1138" s="1208">
        <f t="shared" si="6"/>
        <v>0</v>
      </c>
      <c r="AG1138" s="1205"/>
      <c r="AH1138" s="1205"/>
      <c r="AI1138" s="994"/>
      <c r="AJ1138" s="994"/>
      <c r="AK1138" s="994"/>
      <c r="AL1138" s="994"/>
      <c r="AM1138" s="994"/>
    </row>
    <row r="1139">
      <c r="A1139" s="1205"/>
      <c r="B1139" s="1205"/>
      <c r="C1139" s="1205"/>
      <c r="D1139" s="1205"/>
      <c r="E1139" s="1205"/>
      <c r="F1139" s="1205"/>
      <c r="G1139" s="1205"/>
      <c r="H1139" s="1205"/>
      <c r="I1139" s="1205"/>
      <c r="J1139" s="1205"/>
      <c r="K1139" s="1205"/>
      <c r="L1139" s="1205"/>
      <c r="M1139" s="1208">
        <f t="shared" si="3"/>
        <v>0</v>
      </c>
      <c r="N1139" s="1205"/>
      <c r="O1139" s="1205"/>
      <c r="P1139" s="994"/>
      <c r="Q1139" s="994"/>
      <c r="R1139" s="994"/>
      <c r="S1139" s="994"/>
      <c r="T1139" s="1205"/>
      <c r="U1139" s="1205"/>
      <c r="V1139" s="1205"/>
      <c r="W1139" s="1205"/>
      <c r="X1139" s="1205"/>
      <c r="Y1139" s="1205"/>
      <c r="Z1139" s="1205"/>
      <c r="AA1139" s="1205"/>
      <c r="AB1139" s="1205"/>
      <c r="AC1139" s="1205"/>
      <c r="AD1139" s="1205"/>
      <c r="AE1139" s="1205"/>
      <c r="AF1139" s="1208">
        <f t="shared" si="6"/>
        <v>0</v>
      </c>
      <c r="AG1139" s="1205"/>
      <c r="AH1139" s="1205"/>
      <c r="AI1139" s="994"/>
      <c r="AJ1139" s="994"/>
      <c r="AK1139" s="994"/>
      <c r="AL1139" s="994"/>
      <c r="AM1139" s="994"/>
    </row>
    <row r="1140">
      <c r="A1140" s="1205"/>
      <c r="B1140" s="1205"/>
      <c r="C1140" s="1205"/>
      <c r="D1140" s="1205"/>
      <c r="E1140" s="1205"/>
      <c r="F1140" s="1205"/>
      <c r="G1140" s="1205"/>
      <c r="H1140" s="1205"/>
      <c r="I1140" s="1205"/>
      <c r="J1140" s="1205"/>
      <c r="K1140" s="1205"/>
      <c r="L1140" s="1205"/>
      <c r="M1140" s="1208">
        <f t="shared" si="3"/>
        <v>0</v>
      </c>
      <c r="N1140" s="1205"/>
      <c r="O1140" s="1205"/>
      <c r="P1140" s="994"/>
      <c r="Q1140" s="994"/>
      <c r="R1140" s="994"/>
      <c r="S1140" s="994"/>
      <c r="T1140" s="1205"/>
      <c r="U1140" s="1205"/>
      <c r="V1140" s="1205"/>
      <c r="W1140" s="1205"/>
      <c r="X1140" s="1205"/>
      <c r="Y1140" s="1205"/>
      <c r="Z1140" s="1205"/>
      <c r="AA1140" s="1205"/>
      <c r="AB1140" s="1205"/>
      <c r="AC1140" s="1205"/>
      <c r="AD1140" s="1205"/>
      <c r="AE1140" s="1205"/>
      <c r="AF1140" s="1208">
        <f t="shared" si="6"/>
        <v>0</v>
      </c>
      <c r="AG1140" s="1205"/>
      <c r="AH1140" s="1205"/>
      <c r="AI1140" s="994"/>
      <c r="AJ1140" s="994"/>
      <c r="AK1140" s="994"/>
      <c r="AL1140" s="994"/>
      <c r="AM1140" s="994"/>
    </row>
    <row r="1141">
      <c r="A1141" s="1205"/>
      <c r="B1141" s="1205"/>
      <c r="C1141" s="1205"/>
      <c r="D1141" s="1205"/>
      <c r="E1141" s="1205"/>
      <c r="F1141" s="1205"/>
      <c r="G1141" s="1205"/>
      <c r="H1141" s="1205"/>
      <c r="I1141" s="1205"/>
      <c r="J1141" s="1205"/>
      <c r="K1141" s="1205"/>
      <c r="L1141" s="1205"/>
      <c r="M1141" s="1208">
        <f t="shared" si="3"/>
        <v>0</v>
      </c>
      <c r="N1141" s="1205"/>
      <c r="O1141" s="1205"/>
      <c r="P1141" s="994"/>
      <c r="Q1141" s="994"/>
      <c r="R1141" s="994"/>
      <c r="S1141" s="994"/>
      <c r="T1141" s="1205"/>
      <c r="U1141" s="1205"/>
      <c r="V1141" s="1205"/>
      <c r="W1141" s="1205"/>
      <c r="X1141" s="1205"/>
      <c r="Y1141" s="1205"/>
      <c r="Z1141" s="1205"/>
      <c r="AA1141" s="1205"/>
      <c r="AB1141" s="1205"/>
      <c r="AC1141" s="1205"/>
      <c r="AD1141" s="1205"/>
      <c r="AE1141" s="1205"/>
      <c r="AF1141" s="1208">
        <f t="shared" si="6"/>
        <v>0</v>
      </c>
      <c r="AG1141" s="1205"/>
      <c r="AH1141" s="1205"/>
      <c r="AI1141" s="994"/>
      <c r="AJ1141" s="994"/>
      <c r="AK1141" s="994"/>
      <c r="AL1141" s="994"/>
      <c r="AM1141" s="994"/>
    </row>
    <row r="1142">
      <c r="A1142" s="1205"/>
      <c r="B1142" s="1205"/>
      <c r="C1142" s="1205"/>
      <c r="D1142" s="1205"/>
      <c r="E1142" s="1205"/>
      <c r="F1142" s="1205"/>
      <c r="G1142" s="1205"/>
      <c r="H1142" s="1205"/>
      <c r="I1142" s="1205"/>
      <c r="J1142" s="1205"/>
      <c r="K1142" s="1205"/>
      <c r="L1142" s="1205"/>
      <c r="M1142" s="1208">
        <f t="shared" si="3"/>
        <v>0</v>
      </c>
      <c r="N1142" s="1205"/>
      <c r="O1142" s="1205"/>
      <c r="P1142" s="994"/>
      <c r="Q1142" s="994"/>
      <c r="R1142" s="994"/>
      <c r="S1142" s="994"/>
      <c r="T1142" s="1205"/>
      <c r="U1142" s="1205"/>
      <c r="V1142" s="1205"/>
      <c r="W1142" s="1205"/>
      <c r="X1142" s="1205"/>
      <c r="Y1142" s="1205"/>
      <c r="Z1142" s="1205"/>
      <c r="AA1142" s="1205"/>
      <c r="AB1142" s="1205"/>
      <c r="AC1142" s="1205"/>
      <c r="AD1142" s="1205"/>
      <c r="AE1142" s="1205"/>
      <c r="AF1142" s="1208">
        <f t="shared" si="6"/>
        <v>0</v>
      </c>
      <c r="AG1142" s="1205"/>
      <c r="AH1142" s="1205"/>
      <c r="AI1142" s="994"/>
      <c r="AJ1142" s="994"/>
      <c r="AK1142" s="994"/>
      <c r="AL1142" s="994"/>
      <c r="AM1142" s="994"/>
    </row>
    <row r="1143">
      <c r="A1143" s="1205"/>
      <c r="B1143" s="1205"/>
      <c r="C1143" s="1205"/>
      <c r="D1143" s="1205"/>
      <c r="E1143" s="1205"/>
      <c r="F1143" s="1205"/>
      <c r="G1143" s="1205"/>
      <c r="H1143" s="1205"/>
      <c r="I1143" s="1205"/>
      <c r="J1143" s="1205"/>
      <c r="K1143" s="1205"/>
      <c r="L1143" s="1205"/>
      <c r="M1143" s="1208">
        <f t="shared" si="3"/>
        <v>0</v>
      </c>
      <c r="N1143" s="1205"/>
      <c r="O1143" s="1205"/>
      <c r="P1143" s="994"/>
      <c r="Q1143" s="994"/>
      <c r="R1143" s="994"/>
      <c r="S1143" s="994"/>
      <c r="T1143" s="1205"/>
      <c r="U1143" s="1205"/>
      <c r="V1143" s="1205"/>
      <c r="W1143" s="1205"/>
      <c r="X1143" s="1205"/>
      <c r="Y1143" s="1205"/>
      <c r="Z1143" s="1205"/>
      <c r="AA1143" s="1205"/>
      <c r="AB1143" s="1205"/>
      <c r="AC1143" s="1205"/>
      <c r="AD1143" s="1205"/>
      <c r="AE1143" s="1205"/>
      <c r="AF1143" s="1208">
        <f t="shared" si="6"/>
        <v>0</v>
      </c>
      <c r="AG1143" s="1205"/>
      <c r="AH1143" s="1205"/>
      <c r="AI1143" s="994"/>
      <c r="AJ1143" s="994"/>
      <c r="AK1143" s="994"/>
      <c r="AL1143" s="994"/>
      <c r="AM1143" s="994"/>
    </row>
    <row r="1144">
      <c r="A1144" s="1205"/>
      <c r="B1144" s="1205"/>
      <c r="C1144" s="1205"/>
      <c r="D1144" s="1205"/>
      <c r="E1144" s="1205"/>
      <c r="F1144" s="1205"/>
      <c r="G1144" s="1205"/>
      <c r="H1144" s="1205"/>
      <c r="I1144" s="1205"/>
      <c r="J1144" s="1205"/>
      <c r="K1144" s="1205"/>
      <c r="L1144" s="1205"/>
      <c r="M1144" s="1208">
        <f t="shared" si="3"/>
        <v>0</v>
      </c>
      <c r="N1144" s="1205"/>
      <c r="O1144" s="1205"/>
      <c r="P1144" s="994"/>
      <c r="Q1144" s="994"/>
      <c r="R1144" s="994"/>
      <c r="S1144" s="994"/>
      <c r="T1144" s="1205"/>
      <c r="U1144" s="1205"/>
      <c r="V1144" s="1205"/>
      <c r="W1144" s="1205"/>
      <c r="X1144" s="1205"/>
      <c r="Y1144" s="1205"/>
      <c r="Z1144" s="1205"/>
      <c r="AA1144" s="1205"/>
      <c r="AB1144" s="1205"/>
      <c r="AC1144" s="1205"/>
      <c r="AD1144" s="1205"/>
      <c r="AE1144" s="1205"/>
      <c r="AF1144" s="1208">
        <f t="shared" si="6"/>
        <v>0</v>
      </c>
      <c r="AG1144" s="1205"/>
      <c r="AH1144" s="1205"/>
      <c r="AI1144" s="994"/>
      <c r="AJ1144" s="994"/>
      <c r="AK1144" s="994"/>
      <c r="AL1144" s="994"/>
      <c r="AM1144" s="994"/>
    </row>
    <row r="1145">
      <c r="A1145" s="1205"/>
      <c r="B1145" s="1205"/>
      <c r="C1145" s="1205"/>
      <c r="D1145" s="1205"/>
      <c r="E1145" s="1205"/>
      <c r="F1145" s="1205"/>
      <c r="G1145" s="1205"/>
      <c r="H1145" s="1205"/>
      <c r="I1145" s="1205"/>
      <c r="J1145" s="1205"/>
      <c r="K1145" s="1205"/>
      <c r="L1145" s="1205"/>
      <c r="M1145" s="1208">
        <f t="shared" si="3"/>
        <v>0</v>
      </c>
      <c r="N1145" s="1205"/>
      <c r="O1145" s="1205"/>
      <c r="P1145" s="994"/>
      <c r="Q1145" s="994"/>
      <c r="R1145" s="994"/>
      <c r="S1145" s="994"/>
      <c r="T1145" s="1205"/>
      <c r="U1145" s="1205"/>
      <c r="V1145" s="1205"/>
      <c r="W1145" s="1205"/>
      <c r="X1145" s="1205"/>
      <c r="Y1145" s="1205"/>
      <c r="Z1145" s="1205"/>
      <c r="AA1145" s="1205"/>
      <c r="AB1145" s="1205"/>
      <c r="AC1145" s="1205"/>
      <c r="AD1145" s="1205"/>
      <c r="AE1145" s="1205"/>
      <c r="AF1145" s="1208">
        <f t="shared" si="6"/>
        <v>0</v>
      </c>
      <c r="AG1145" s="1205"/>
      <c r="AH1145" s="1205"/>
      <c r="AI1145" s="994"/>
      <c r="AJ1145" s="994"/>
      <c r="AK1145" s="994"/>
      <c r="AL1145" s="994"/>
      <c r="AM1145" s="994"/>
    </row>
    <row r="1146">
      <c r="A1146" s="1205"/>
      <c r="B1146" s="1205"/>
      <c r="C1146" s="1205"/>
      <c r="D1146" s="1205"/>
      <c r="E1146" s="1205"/>
      <c r="F1146" s="1205"/>
      <c r="G1146" s="1205"/>
      <c r="H1146" s="1205"/>
      <c r="I1146" s="1205"/>
      <c r="J1146" s="1205"/>
      <c r="K1146" s="1205"/>
      <c r="L1146" s="1205"/>
      <c r="M1146" s="1208">
        <f t="shared" si="3"/>
        <v>0</v>
      </c>
      <c r="N1146" s="1205"/>
      <c r="O1146" s="1205"/>
      <c r="P1146" s="994"/>
      <c r="Q1146" s="994"/>
      <c r="R1146" s="994"/>
      <c r="S1146" s="994"/>
      <c r="T1146" s="1205"/>
      <c r="U1146" s="1205"/>
      <c r="V1146" s="1205"/>
      <c r="W1146" s="1205"/>
      <c r="X1146" s="1205"/>
      <c r="Y1146" s="1205"/>
      <c r="Z1146" s="1205"/>
      <c r="AA1146" s="1205"/>
      <c r="AB1146" s="1205"/>
      <c r="AC1146" s="1205"/>
      <c r="AD1146" s="1205"/>
      <c r="AE1146" s="1205"/>
      <c r="AF1146" s="1208">
        <f t="shared" si="6"/>
        <v>0</v>
      </c>
      <c r="AG1146" s="1205"/>
      <c r="AH1146" s="1205"/>
      <c r="AI1146" s="994"/>
      <c r="AJ1146" s="994"/>
      <c r="AK1146" s="994"/>
      <c r="AL1146" s="994"/>
      <c r="AM1146" s="994"/>
    </row>
    <row r="1147">
      <c r="A1147" s="1205"/>
      <c r="B1147" s="1205"/>
      <c r="C1147" s="1205"/>
      <c r="D1147" s="1205"/>
      <c r="E1147" s="1205"/>
      <c r="F1147" s="1205"/>
      <c r="G1147" s="1205"/>
      <c r="H1147" s="1205"/>
      <c r="I1147" s="1205"/>
      <c r="J1147" s="1205"/>
      <c r="K1147" s="1205"/>
      <c r="L1147" s="1205"/>
      <c r="M1147" s="1208">
        <f t="shared" si="3"/>
        <v>0</v>
      </c>
      <c r="N1147" s="1205"/>
      <c r="O1147" s="1205"/>
      <c r="P1147" s="994"/>
      <c r="Q1147" s="994"/>
      <c r="R1147" s="994"/>
      <c r="S1147" s="994"/>
      <c r="T1147" s="1205"/>
      <c r="U1147" s="1205"/>
      <c r="V1147" s="1205"/>
      <c r="W1147" s="1205"/>
      <c r="X1147" s="1205"/>
      <c r="Y1147" s="1205"/>
      <c r="Z1147" s="1205"/>
      <c r="AA1147" s="1205"/>
      <c r="AB1147" s="1205"/>
      <c r="AC1147" s="1205"/>
      <c r="AD1147" s="1205"/>
      <c r="AE1147" s="1205"/>
      <c r="AF1147" s="1208">
        <f t="shared" si="6"/>
        <v>0</v>
      </c>
      <c r="AG1147" s="1205"/>
      <c r="AH1147" s="1205"/>
      <c r="AI1147" s="994"/>
      <c r="AJ1147" s="994"/>
      <c r="AK1147" s="994"/>
      <c r="AL1147" s="994"/>
      <c r="AM1147" s="994"/>
    </row>
    <row r="1148">
      <c r="A1148" s="1205"/>
      <c r="B1148" s="1205"/>
      <c r="C1148" s="1205"/>
      <c r="D1148" s="1205"/>
      <c r="E1148" s="1205"/>
      <c r="F1148" s="1205"/>
      <c r="G1148" s="1205"/>
      <c r="H1148" s="1205"/>
      <c r="I1148" s="1205"/>
      <c r="J1148" s="1205"/>
      <c r="K1148" s="1205"/>
      <c r="L1148" s="1205"/>
      <c r="M1148" s="1208">
        <f t="shared" si="3"/>
        <v>0</v>
      </c>
      <c r="N1148" s="1205"/>
      <c r="O1148" s="1205"/>
      <c r="P1148" s="994"/>
      <c r="Q1148" s="994"/>
      <c r="R1148" s="994"/>
      <c r="S1148" s="994"/>
      <c r="T1148" s="1205"/>
      <c r="U1148" s="1205"/>
      <c r="V1148" s="1205"/>
      <c r="W1148" s="1205"/>
      <c r="X1148" s="1205"/>
      <c r="Y1148" s="1205"/>
      <c r="Z1148" s="1205"/>
      <c r="AA1148" s="1205"/>
      <c r="AB1148" s="1205"/>
      <c r="AC1148" s="1205"/>
      <c r="AD1148" s="1205"/>
      <c r="AE1148" s="1205"/>
      <c r="AF1148" s="1208">
        <f t="shared" si="6"/>
        <v>0</v>
      </c>
      <c r="AG1148" s="1205"/>
      <c r="AH1148" s="1205"/>
      <c r="AI1148" s="994"/>
      <c r="AJ1148" s="994"/>
      <c r="AK1148" s="994"/>
      <c r="AL1148" s="994"/>
      <c r="AM1148" s="994"/>
    </row>
    <row r="1149">
      <c r="A1149" s="1205"/>
      <c r="B1149" s="1205"/>
      <c r="C1149" s="1205"/>
      <c r="D1149" s="1205"/>
      <c r="E1149" s="1205"/>
      <c r="F1149" s="1205"/>
      <c r="G1149" s="1205"/>
      <c r="H1149" s="1205"/>
      <c r="I1149" s="1205"/>
      <c r="J1149" s="1205"/>
      <c r="K1149" s="1205"/>
      <c r="L1149" s="1205"/>
      <c r="M1149" s="1208">
        <f t="shared" si="3"/>
        <v>0</v>
      </c>
      <c r="N1149" s="1205"/>
      <c r="O1149" s="1205"/>
      <c r="P1149" s="994"/>
      <c r="Q1149" s="994"/>
      <c r="R1149" s="994"/>
      <c r="S1149" s="994"/>
      <c r="T1149" s="1205"/>
      <c r="U1149" s="1205"/>
      <c r="V1149" s="1205"/>
      <c r="W1149" s="1205"/>
      <c r="X1149" s="1205"/>
      <c r="Y1149" s="1205"/>
      <c r="Z1149" s="1205"/>
      <c r="AA1149" s="1205"/>
      <c r="AB1149" s="1205"/>
      <c r="AC1149" s="1205"/>
      <c r="AD1149" s="1205"/>
      <c r="AE1149" s="1205"/>
      <c r="AF1149" s="1208">
        <f t="shared" si="6"/>
        <v>0</v>
      </c>
      <c r="AG1149" s="1205"/>
      <c r="AH1149" s="1205"/>
      <c r="AI1149" s="994"/>
      <c r="AJ1149" s="994"/>
      <c r="AK1149" s="994"/>
      <c r="AL1149" s="994"/>
      <c r="AM1149" s="994"/>
    </row>
    <row r="1150">
      <c r="A1150" s="1205"/>
      <c r="B1150" s="1205"/>
      <c r="C1150" s="1205"/>
      <c r="D1150" s="1205"/>
      <c r="E1150" s="1205"/>
      <c r="F1150" s="1205"/>
      <c r="G1150" s="1205"/>
      <c r="H1150" s="1205"/>
      <c r="I1150" s="1205"/>
      <c r="J1150" s="1205"/>
      <c r="K1150" s="1205"/>
      <c r="L1150" s="1205"/>
      <c r="M1150" s="1208">
        <f t="shared" si="3"/>
        <v>0</v>
      </c>
      <c r="N1150" s="1205"/>
      <c r="O1150" s="1205"/>
      <c r="P1150" s="994"/>
      <c r="Q1150" s="994"/>
      <c r="R1150" s="994"/>
      <c r="S1150" s="994"/>
      <c r="T1150" s="1205"/>
      <c r="U1150" s="1205"/>
      <c r="V1150" s="1205"/>
      <c r="W1150" s="1205"/>
      <c r="X1150" s="1205"/>
      <c r="Y1150" s="1205"/>
      <c r="Z1150" s="1205"/>
      <c r="AA1150" s="1205"/>
      <c r="AB1150" s="1205"/>
      <c r="AC1150" s="1205"/>
      <c r="AD1150" s="1205"/>
      <c r="AE1150" s="1205"/>
      <c r="AF1150" s="1208">
        <f t="shared" si="6"/>
        <v>0</v>
      </c>
      <c r="AG1150" s="1205"/>
      <c r="AH1150" s="1205"/>
      <c r="AI1150" s="994"/>
      <c r="AJ1150" s="994"/>
      <c r="AK1150" s="994"/>
      <c r="AL1150" s="994"/>
      <c r="AM1150" s="994"/>
    </row>
    <row r="1151">
      <c r="A1151" s="1205"/>
      <c r="B1151" s="1205"/>
      <c r="C1151" s="1205"/>
      <c r="D1151" s="1205"/>
      <c r="E1151" s="1205"/>
      <c r="F1151" s="1205"/>
      <c r="G1151" s="1205"/>
      <c r="H1151" s="1205"/>
      <c r="I1151" s="1205"/>
      <c r="J1151" s="1205"/>
      <c r="K1151" s="1205"/>
      <c r="L1151" s="1205"/>
      <c r="M1151" s="1208">
        <f t="shared" si="3"/>
        <v>0</v>
      </c>
      <c r="N1151" s="1205"/>
      <c r="O1151" s="1205"/>
      <c r="P1151" s="994"/>
      <c r="Q1151" s="994"/>
      <c r="R1151" s="994"/>
      <c r="S1151" s="994"/>
      <c r="T1151" s="1205"/>
      <c r="U1151" s="1205"/>
      <c r="V1151" s="1205"/>
      <c r="W1151" s="1205"/>
      <c r="X1151" s="1205"/>
      <c r="Y1151" s="1205"/>
      <c r="Z1151" s="1205"/>
      <c r="AA1151" s="1205"/>
      <c r="AB1151" s="1205"/>
      <c r="AC1151" s="1205"/>
      <c r="AD1151" s="1205"/>
      <c r="AE1151" s="1205"/>
      <c r="AF1151" s="1208">
        <f t="shared" si="6"/>
        <v>0</v>
      </c>
      <c r="AG1151" s="1205"/>
      <c r="AH1151" s="1205"/>
      <c r="AI1151" s="994"/>
      <c r="AJ1151" s="994"/>
      <c r="AK1151" s="994"/>
      <c r="AL1151" s="994"/>
      <c r="AM1151" s="994"/>
    </row>
    <row r="1152">
      <c r="A1152" s="1205"/>
      <c r="B1152" s="1205"/>
      <c r="C1152" s="1205"/>
      <c r="D1152" s="1205"/>
      <c r="E1152" s="1205"/>
      <c r="F1152" s="1205"/>
      <c r="G1152" s="1205"/>
      <c r="H1152" s="1205"/>
      <c r="I1152" s="1205"/>
      <c r="J1152" s="1205"/>
      <c r="K1152" s="1205"/>
      <c r="L1152" s="1205"/>
      <c r="M1152" s="1208">
        <f t="shared" si="3"/>
        <v>0</v>
      </c>
      <c r="N1152" s="1205"/>
      <c r="O1152" s="1205"/>
      <c r="P1152" s="994"/>
      <c r="Q1152" s="994"/>
      <c r="R1152" s="994"/>
      <c r="S1152" s="994"/>
      <c r="T1152" s="1205"/>
      <c r="U1152" s="1205"/>
      <c r="V1152" s="1205"/>
      <c r="W1152" s="1205"/>
      <c r="X1152" s="1205"/>
      <c r="Y1152" s="1205"/>
      <c r="Z1152" s="1205"/>
      <c r="AA1152" s="1205"/>
      <c r="AB1152" s="1205"/>
      <c r="AC1152" s="1205"/>
      <c r="AD1152" s="1205"/>
      <c r="AE1152" s="1205"/>
      <c r="AF1152" s="1208">
        <f t="shared" si="6"/>
        <v>0</v>
      </c>
      <c r="AG1152" s="1205"/>
      <c r="AH1152" s="1205"/>
      <c r="AI1152" s="994"/>
      <c r="AJ1152" s="994"/>
      <c r="AK1152" s="994"/>
      <c r="AL1152" s="994"/>
      <c r="AM1152" s="994"/>
    </row>
    <row r="1153">
      <c r="A1153" s="1205"/>
      <c r="B1153" s="1205"/>
      <c r="C1153" s="1205"/>
      <c r="D1153" s="1205"/>
      <c r="E1153" s="1205"/>
      <c r="F1153" s="1205"/>
      <c r="G1153" s="1205"/>
      <c r="H1153" s="1205"/>
      <c r="I1153" s="1205"/>
      <c r="J1153" s="1205"/>
      <c r="K1153" s="1205"/>
      <c r="L1153" s="1205"/>
      <c r="M1153" s="1208">
        <f t="shared" si="3"/>
        <v>0</v>
      </c>
      <c r="N1153" s="1205"/>
      <c r="O1153" s="1205"/>
      <c r="P1153" s="994"/>
      <c r="Q1153" s="994"/>
      <c r="R1153" s="994"/>
      <c r="S1153" s="994"/>
      <c r="T1153" s="1205"/>
      <c r="U1153" s="1205"/>
      <c r="V1153" s="1205"/>
      <c r="W1153" s="1205"/>
      <c r="X1153" s="1205"/>
      <c r="Y1153" s="1205"/>
      <c r="Z1153" s="1205"/>
      <c r="AA1153" s="1205"/>
      <c r="AB1153" s="1205"/>
      <c r="AC1153" s="1205"/>
      <c r="AD1153" s="1205"/>
      <c r="AE1153" s="1205"/>
      <c r="AF1153" s="1208">
        <f t="shared" si="6"/>
        <v>0</v>
      </c>
      <c r="AG1153" s="1205"/>
      <c r="AH1153" s="1205"/>
      <c r="AI1153" s="994"/>
      <c r="AJ1153" s="994"/>
      <c r="AK1153" s="994"/>
      <c r="AL1153" s="994"/>
      <c r="AM1153" s="994"/>
    </row>
    <row r="1154">
      <c r="A1154" s="1205"/>
      <c r="B1154" s="1205"/>
      <c r="C1154" s="1205"/>
      <c r="D1154" s="1205"/>
      <c r="E1154" s="1205"/>
      <c r="F1154" s="1205"/>
      <c r="G1154" s="1205"/>
      <c r="H1154" s="1205"/>
      <c r="I1154" s="1205"/>
      <c r="J1154" s="1205"/>
      <c r="K1154" s="1205"/>
      <c r="L1154" s="1205"/>
      <c r="M1154" s="1208">
        <f t="shared" si="3"/>
        <v>0</v>
      </c>
      <c r="N1154" s="1205"/>
      <c r="O1154" s="1205"/>
      <c r="P1154" s="994"/>
      <c r="Q1154" s="994"/>
      <c r="R1154" s="994"/>
      <c r="S1154" s="994"/>
      <c r="T1154" s="1205"/>
      <c r="U1154" s="1205"/>
      <c r="V1154" s="1205"/>
      <c r="W1154" s="1205"/>
      <c r="X1154" s="1205"/>
      <c r="Y1154" s="1205"/>
      <c r="Z1154" s="1205"/>
      <c r="AA1154" s="1205"/>
      <c r="AB1154" s="1205"/>
      <c r="AC1154" s="1205"/>
      <c r="AD1154" s="1205"/>
      <c r="AE1154" s="1205"/>
      <c r="AF1154" s="1208">
        <f t="shared" si="6"/>
        <v>0</v>
      </c>
      <c r="AG1154" s="1205"/>
      <c r="AH1154" s="1205"/>
      <c r="AI1154" s="994"/>
      <c r="AJ1154" s="994"/>
      <c r="AK1154" s="994"/>
      <c r="AL1154" s="994"/>
      <c r="AM1154" s="994"/>
    </row>
    <row r="1155">
      <c r="A1155" s="1205"/>
      <c r="B1155" s="1205"/>
      <c r="C1155" s="1205"/>
      <c r="D1155" s="1205"/>
      <c r="E1155" s="1205"/>
      <c r="F1155" s="1205"/>
      <c r="G1155" s="1205"/>
      <c r="H1155" s="1205"/>
      <c r="I1155" s="1205"/>
      <c r="J1155" s="1205"/>
      <c r="K1155" s="1205"/>
      <c r="L1155" s="1205"/>
      <c r="M1155" s="1208">
        <f t="shared" si="3"/>
        <v>0</v>
      </c>
      <c r="N1155" s="1205"/>
      <c r="O1155" s="1205"/>
      <c r="P1155" s="994"/>
      <c r="Q1155" s="994"/>
      <c r="R1155" s="994"/>
      <c r="S1155" s="994"/>
      <c r="T1155" s="1205"/>
      <c r="U1155" s="1205"/>
      <c r="V1155" s="1205"/>
      <c r="W1155" s="1205"/>
      <c r="X1155" s="1205"/>
      <c r="Y1155" s="1205"/>
      <c r="Z1155" s="1205"/>
      <c r="AA1155" s="1205"/>
      <c r="AB1155" s="1205"/>
      <c r="AC1155" s="1205"/>
      <c r="AD1155" s="1205"/>
      <c r="AE1155" s="1205"/>
      <c r="AF1155" s="1208">
        <f t="shared" si="6"/>
        <v>0</v>
      </c>
      <c r="AG1155" s="1205"/>
      <c r="AH1155" s="1205"/>
      <c r="AI1155" s="994"/>
      <c r="AJ1155" s="994"/>
      <c r="AK1155" s="994"/>
      <c r="AL1155" s="994"/>
      <c r="AM1155" s="994"/>
    </row>
    <row r="1156">
      <c r="A1156" s="1205"/>
      <c r="B1156" s="1205"/>
      <c r="C1156" s="1205"/>
      <c r="D1156" s="1205"/>
      <c r="E1156" s="1205"/>
      <c r="F1156" s="1205"/>
      <c r="G1156" s="1205"/>
      <c r="H1156" s="1205"/>
      <c r="I1156" s="1205"/>
      <c r="J1156" s="1205"/>
      <c r="K1156" s="1205"/>
      <c r="L1156" s="1205"/>
      <c r="M1156" s="1208">
        <f t="shared" si="3"/>
        <v>0</v>
      </c>
      <c r="N1156" s="1205"/>
      <c r="O1156" s="1205"/>
      <c r="P1156" s="994"/>
      <c r="Q1156" s="994"/>
      <c r="R1156" s="994"/>
      <c r="S1156" s="994"/>
      <c r="T1156" s="1205"/>
      <c r="U1156" s="1205"/>
      <c r="V1156" s="1205"/>
      <c r="W1156" s="1205"/>
      <c r="X1156" s="1205"/>
      <c r="Y1156" s="1205"/>
      <c r="Z1156" s="1205"/>
      <c r="AA1156" s="1205"/>
      <c r="AB1156" s="1205"/>
      <c r="AC1156" s="1205"/>
      <c r="AD1156" s="1205"/>
      <c r="AE1156" s="1205"/>
      <c r="AF1156" s="1208">
        <f t="shared" si="6"/>
        <v>0</v>
      </c>
      <c r="AG1156" s="1205"/>
      <c r="AH1156" s="1205"/>
      <c r="AI1156" s="994"/>
      <c r="AJ1156" s="994"/>
      <c r="AK1156" s="994"/>
      <c r="AL1156" s="994"/>
      <c r="AM1156" s="994"/>
    </row>
    <row r="1157">
      <c r="A1157" s="1205"/>
      <c r="B1157" s="1205"/>
      <c r="C1157" s="1205"/>
      <c r="D1157" s="1205"/>
      <c r="E1157" s="1205"/>
      <c r="F1157" s="1205"/>
      <c r="G1157" s="1205"/>
      <c r="H1157" s="1205"/>
      <c r="I1157" s="1205"/>
      <c r="J1157" s="1205"/>
      <c r="K1157" s="1205"/>
      <c r="L1157" s="1205"/>
      <c r="M1157" s="1208">
        <f t="shared" si="3"/>
        <v>0</v>
      </c>
      <c r="N1157" s="1205"/>
      <c r="O1157" s="1205"/>
      <c r="P1157" s="994"/>
      <c r="Q1157" s="994"/>
      <c r="R1157" s="994"/>
      <c r="S1157" s="994"/>
      <c r="T1157" s="1205"/>
      <c r="U1157" s="1205"/>
      <c r="V1157" s="1205"/>
      <c r="W1157" s="1205"/>
      <c r="X1157" s="1205"/>
      <c r="Y1157" s="1205"/>
      <c r="Z1157" s="1205"/>
      <c r="AA1157" s="1205"/>
      <c r="AB1157" s="1205"/>
      <c r="AC1157" s="1205"/>
      <c r="AD1157" s="1205"/>
      <c r="AE1157" s="1205"/>
      <c r="AF1157" s="1208">
        <f t="shared" si="6"/>
        <v>0</v>
      </c>
      <c r="AG1157" s="1205"/>
      <c r="AH1157" s="1205"/>
      <c r="AI1157" s="994"/>
      <c r="AJ1157" s="994"/>
      <c r="AK1157" s="994"/>
      <c r="AL1157" s="994"/>
      <c r="AM1157" s="994"/>
    </row>
    <row r="1158">
      <c r="A1158" s="1205"/>
      <c r="B1158" s="1205"/>
      <c r="C1158" s="1205"/>
      <c r="D1158" s="1205"/>
      <c r="E1158" s="1205"/>
      <c r="F1158" s="1205"/>
      <c r="G1158" s="1205"/>
      <c r="H1158" s="1205"/>
      <c r="I1158" s="1205"/>
      <c r="J1158" s="1205"/>
      <c r="K1158" s="1205"/>
      <c r="L1158" s="1205"/>
      <c r="M1158" s="1208">
        <f t="shared" si="3"/>
        <v>0</v>
      </c>
      <c r="N1158" s="1205"/>
      <c r="O1158" s="1205"/>
      <c r="P1158" s="994"/>
      <c r="Q1158" s="994"/>
      <c r="R1158" s="994"/>
      <c r="S1158" s="994"/>
      <c r="T1158" s="1205"/>
      <c r="U1158" s="1205"/>
      <c r="V1158" s="1205"/>
      <c r="W1158" s="1205"/>
      <c r="X1158" s="1205"/>
      <c r="Y1158" s="1205"/>
      <c r="Z1158" s="1205"/>
      <c r="AA1158" s="1205"/>
      <c r="AB1158" s="1205"/>
      <c r="AC1158" s="1205"/>
      <c r="AD1158" s="1205"/>
      <c r="AE1158" s="1205"/>
      <c r="AF1158" s="1208">
        <f t="shared" si="6"/>
        <v>0</v>
      </c>
      <c r="AG1158" s="1205"/>
      <c r="AH1158" s="1205"/>
      <c r="AI1158" s="994"/>
      <c r="AJ1158" s="994"/>
      <c r="AK1158" s="994"/>
      <c r="AL1158" s="994"/>
      <c r="AM1158" s="994"/>
    </row>
    <row r="1159">
      <c r="A1159" s="1205"/>
      <c r="B1159" s="1205"/>
      <c r="C1159" s="1205"/>
      <c r="D1159" s="1205"/>
      <c r="E1159" s="1205"/>
      <c r="F1159" s="1205"/>
      <c r="G1159" s="1205"/>
      <c r="H1159" s="1205"/>
      <c r="I1159" s="1205"/>
      <c r="J1159" s="1205"/>
      <c r="K1159" s="1205"/>
      <c r="L1159" s="1205"/>
      <c r="M1159" s="1208">
        <f t="shared" si="3"/>
        <v>0</v>
      </c>
      <c r="N1159" s="1205"/>
      <c r="O1159" s="1205"/>
      <c r="P1159" s="994"/>
      <c r="Q1159" s="994"/>
      <c r="R1159" s="994"/>
      <c r="S1159" s="994"/>
      <c r="T1159" s="1205"/>
      <c r="U1159" s="1205"/>
      <c r="V1159" s="1205"/>
      <c r="W1159" s="1205"/>
      <c r="X1159" s="1205"/>
      <c r="Y1159" s="1205"/>
      <c r="Z1159" s="1205"/>
      <c r="AA1159" s="1205"/>
      <c r="AB1159" s="1205"/>
      <c r="AC1159" s="1205"/>
      <c r="AD1159" s="1205"/>
      <c r="AE1159" s="1205"/>
      <c r="AF1159" s="1208">
        <f t="shared" si="6"/>
        <v>0</v>
      </c>
      <c r="AG1159" s="1205"/>
      <c r="AH1159" s="1205"/>
      <c r="AI1159" s="994"/>
      <c r="AJ1159" s="994"/>
      <c r="AK1159" s="994"/>
      <c r="AL1159" s="994"/>
      <c r="AM1159" s="994"/>
    </row>
    <row r="1160">
      <c r="A1160" s="1205"/>
      <c r="B1160" s="1205"/>
      <c r="C1160" s="1205"/>
      <c r="D1160" s="1205"/>
      <c r="E1160" s="1205"/>
      <c r="F1160" s="1205"/>
      <c r="G1160" s="1205"/>
      <c r="H1160" s="1205"/>
      <c r="I1160" s="1205"/>
      <c r="J1160" s="1205"/>
      <c r="K1160" s="1205"/>
      <c r="L1160" s="1205"/>
      <c r="M1160" s="1208">
        <f t="shared" si="3"/>
        <v>0</v>
      </c>
      <c r="N1160" s="1205"/>
      <c r="O1160" s="1205"/>
      <c r="P1160" s="994"/>
      <c r="Q1160" s="994"/>
      <c r="R1160" s="994"/>
      <c r="S1160" s="994"/>
      <c r="T1160" s="1205"/>
      <c r="U1160" s="1205"/>
      <c r="V1160" s="1205"/>
      <c r="W1160" s="1205"/>
      <c r="X1160" s="1205"/>
      <c r="Y1160" s="1205"/>
      <c r="Z1160" s="1205"/>
      <c r="AA1160" s="1205"/>
      <c r="AB1160" s="1205"/>
      <c r="AC1160" s="1205"/>
      <c r="AD1160" s="1205"/>
      <c r="AE1160" s="1205"/>
      <c r="AF1160" s="1208">
        <f t="shared" si="6"/>
        <v>0</v>
      </c>
      <c r="AG1160" s="1205"/>
      <c r="AH1160" s="1205"/>
      <c r="AI1160" s="994"/>
      <c r="AJ1160" s="994"/>
      <c r="AK1160" s="994"/>
      <c r="AL1160" s="994"/>
      <c r="AM1160" s="994"/>
    </row>
    <row r="1161">
      <c r="A1161" s="1205"/>
      <c r="B1161" s="1205"/>
      <c r="C1161" s="1205"/>
      <c r="D1161" s="1205"/>
      <c r="E1161" s="1205"/>
      <c r="F1161" s="1205"/>
      <c r="G1161" s="1205"/>
      <c r="H1161" s="1205"/>
      <c r="I1161" s="1205"/>
      <c r="J1161" s="1205"/>
      <c r="K1161" s="1205"/>
      <c r="L1161" s="1205"/>
      <c r="M1161" s="1208">
        <f t="shared" si="3"/>
        <v>0</v>
      </c>
      <c r="N1161" s="1205"/>
      <c r="O1161" s="1205"/>
      <c r="P1161" s="994"/>
      <c r="Q1161" s="994"/>
      <c r="R1161" s="994"/>
      <c r="S1161" s="994"/>
      <c r="T1161" s="1205"/>
      <c r="U1161" s="1205"/>
      <c r="V1161" s="1205"/>
      <c r="W1161" s="1205"/>
      <c r="X1161" s="1205"/>
      <c r="Y1161" s="1205"/>
      <c r="Z1161" s="1205"/>
      <c r="AA1161" s="1205"/>
      <c r="AB1161" s="1205"/>
      <c r="AC1161" s="1205"/>
      <c r="AD1161" s="1205"/>
      <c r="AE1161" s="1205"/>
      <c r="AF1161" s="1208">
        <f t="shared" si="6"/>
        <v>0</v>
      </c>
      <c r="AG1161" s="1205"/>
      <c r="AH1161" s="1205"/>
      <c r="AI1161" s="994"/>
      <c r="AJ1161" s="994"/>
      <c r="AK1161" s="994"/>
      <c r="AL1161" s="994"/>
      <c r="AM1161" s="994"/>
    </row>
    <row r="1162">
      <c r="A1162" s="1205"/>
      <c r="B1162" s="1205"/>
      <c r="C1162" s="1205"/>
      <c r="D1162" s="1205"/>
      <c r="E1162" s="1205"/>
      <c r="F1162" s="1205"/>
      <c r="G1162" s="1205"/>
      <c r="H1162" s="1205"/>
      <c r="I1162" s="1205"/>
      <c r="J1162" s="1205"/>
      <c r="K1162" s="1205"/>
      <c r="L1162" s="1205"/>
      <c r="M1162" s="1208">
        <f t="shared" si="3"/>
        <v>0</v>
      </c>
      <c r="N1162" s="1205"/>
      <c r="O1162" s="1205"/>
      <c r="P1162" s="994"/>
      <c r="Q1162" s="994"/>
      <c r="R1162" s="994"/>
      <c r="S1162" s="994"/>
      <c r="T1162" s="1205"/>
      <c r="U1162" s="1205"/>
      <c r="V1162" s="1205"/>
      <c r="W1162" s="1205"/>
      <c r="X1162" s="1205"/>
      <c r="Y1162" s="1205"/>
      <c r="Z1162" s="1205"/>
      <c r="AA1162" s="1205"/>
      <c r="AB1162" s="1205"/>
      <c r="AC1162" s="1205"/>
      <c r="AD1162" s="1205"/>
      <c r="AE1162" s="1205"/>
      <c r="AF1162" s="1208">
        <f t="shared" si="6"/>
        <v>0</v>
      </c>
      <c r="AG1162" s="1205"/>
      <c r="AH1162" s="1205"/>
      <c r="AI1162" s="994"/>
      <c r="AJ1162" s="994"/>
      <c r="AK1162" s="994"/>
      <c r="AL1162" s="994"/>
      <c r="AM1162" s="994"/>
    </row>
    <row r="1163">
      <c r="A1163" s="1205"/>
      <c r="B1163" s="1205"/>
      <c r="C1163" s="1205"/>
      <c r="D1163" s="1205"/>
      <c r="E1163" s="1205"/>
      <c r="F1163" s="1205"/>
      <c r="G1163" s="1205"/>
      <c r="H1163" s="1205"/>
      <c r="I1163" s="1205"/>
      <c r="J1163" s="1205"/>
      <c r="K1163" s="1205"/>
      <c r="L1163" s="1205"/>
      <c r="M1163" s="1208">
        <f t="shared" si="3"/>
        <v>0</v>
      </c>
      <c r="N1163" s="1205"/>
      <c r="O1163" s="1205"/>
      <c r="P1163" s="994"/>
      <c r="Q1163" s="994"/>
      <c r="R1163" s="994"/>
      <c r="S1163" s="994"/>
      <c r="T1163" s="1205"/>
      <c r="U1163" s="1205"/>
      <c r="V1163" s="1205"/>
      <c r="W1163" s="1205"/>
      <c r="X1163" s="1205"/>
      <c r="Y1163" s="1205"/>
      <c r="Z1163" s="1205"/>
      <c r="AA1163" s="1205"/>
      <c r="AB1163" s="1205"/>
      <c r="AC1163" s="1205"/>
      <c r="AD1163" s="1205"/>
      <c r="AE1163" s="1205"/>
      <c r="AF1163" s="1208">
        <f t="shared" si="6"/>
        <v>0</v>
      </c>
      <c r="AG1163" s="1205"/>
      <c r="AH1163" s="1205"/>
      <c r="AI1163" s="994"/>
      <c r="AJ1163" s="994"/>
      <c r="AK1163" s="994"/>
      <c r="AL1163" s="994"/>
      <c r="AM1163" s="994"/>
    </row>
    <row r="1164">
      <c r="A1164" s="1205"/>
      <c r="B1164" s="1205"/>
      <c r="C1164" s="1205"/>
      <c r="D1164" s="1205"/>
      <c r="E1164" s="1205"/>
      <c r="F1164" s="1205"/>
      <c r="G1164" s="1205"/>
      <c r="H1164" s="1205"/>
      <c r="I1164" s="1205"/>
      <c r="J1164" s="1205"/>
      <c r="K1164" s="1205"/>
      <c r="L1164" s="1205"/>
      <c r="M1164" s="1208">
        <f t="shared" si="3"/>
        <v>0</v>
      </c>
      <c r="N1164" s="1205"/>
      <c r="O1164" s="1205"/>
      <c r="P1164" s="994"/>
      <c r="Q1164" s="994"/>
      <c r="R1164" s="994"/>
      <c r="S1164" s="994"/>
      <c r="T1164" s="1205"/>
      <c r="U1164" s="1205"/>
      <c r="V1164" s="1205"/>
      <c r="W1164" s="1205"/>
      <c r="X1164" s="1205"/>
      <c r="Y1164" s="1205"/>
      <c r="Z1164" s="1205"/>
      <c r="AA1164" s="1205"/>
      <c r="AB1164" s="1205"/>
      <c r="AC1164" s="1205"/>
      <c r="AD1164" s="1205"/>
      <c r="AE1164" s="1205"/>
      <c r="AF1164" s="1208">
        <f t="shared" si="6"/>
        <v>0</v>
      </c>
      <c r="AG1164" s="1205"/>
      <c r="AH1164" s="1205"/>
      <c r="AI1164" s="994"/>
      <c r="AJ1164" s="994"/>
      <c r="AK1164" s="994"/>
      <c r="AL1164" s="994"/>
      <c r="AM1164" s="994"/>
    </row>
    <row r="1165">
      <c r="A1165" s="1205"/>
      <c r="B1165" s="1205"/>
      <c r="C1165" s="1205"/>
      <c r="D1165" s="1205"/>
      <c r="E1165" s="1205"/>
      <c r="F1165" s="1205"/>
      <c r="G1165" s="1205"/>
      <c r="H1165" s="1205"/>
      <c r="I1165" s="1205"/>
      <c r="J1165" s="1205"/>
      <c r="K1165" s="1205"/>
      <c r="L1165" s="1205"/>
      <c r="M1165" s="1208">
        <f t="shared" si="3"/>
        <v>0</v>
      </c>
      <c r="N1165" s="1205"/>
      <c r="O1165" s="1205"/>
      <c r="P1165" s="994"/>
      <c r="Q1165" s="994"/>
      <c r="R1165" s="994"/>
      <c r="S1165" s="994"/>
      <c r="T1165" s="1205"/>
      <c r="U1165" s="1205"/>
      <c r="V1165" s="1205"/>
      <c r="W1165" s="1205"/>
      <c r="X1165" s="1205"/>
      <c r="Y1165" s="1205"/>
      <c r="Z1165" s="1205"/>
      <c r="AA1165" s="1205"/>
      <c r="AB1165" s="1205"/>
      <c r="AC1165" s="1205"/>
      <c r="AD1165" s="1205"/>
      <c r="AE1165" s="1205"/>
      <c r="AF1165" s="1208">
        <f t="shared" si="6"/>
        <v>0</v>
      </c>
      <c r="AG1165" s="1205"/>
      <c r="AH1165" s="1205"/>
      <c r="AI1165" s="994"/>
      <c r="AJ1165" s="994"/>
      <c r="AK1165" s="994"/>
      <c r="AL1165" s="994"/>
      <c r="AM1165" s="994"/>
    </row>
    <row r="1166">
      <c r="A1166" s="1205"/>
      <c r="B1166" s="1205"/>
      <c r="C1166" s="1205"/>
      <c r="D1166" s="1205"/>
      <c r="E1166" s="1205"/>
      <c r="F1166" s="1205"/>
      <c r="G1166" s="1205"/>
      <c r="H1166" s="1205"/>
      <c r="I1166" s="1205"/>
      <c r="J1166" s="1205"/>
      <c r="K1166" s="1205"/>
      <c r="L1166" s="1205"/>
      <c r="M1166" s="1208">
        <f t="shared" si="3"/>
        <v>0</v>
      </c>
      <c r="N1166" s="1205"/>
      <c r="O1166" s="1205"/>
      <c r="P1166" s="994"/>
      <c r="Q1166" s="994"/>
      <c r="R1166" s="994"/>
      <c r="S1166" s="994"/>
      <c r="T1166" s="1205"/>
      <c r="U1166" s="1205"/>
      <c r="V1166" s="1205"/>
      <c r="W1166" s="1205"/>
      <c r="X1166" s="1205"/>
      <c r="Y1166" s="1205"/>
      <c r="Z1166" s="1205"/>
      <c r="AA1166" s="1205"/>
      <c r="AB1166" s="1205"/>
      <c r="AC1166" s="1205"/>
      <c r="AD1166" s="1205"/>
      <c r="AE1166" s="1205"/>
      <c r="AF1166" s="1208">
        <f t="shared" si="6"/>
        <v>0</v>
      </c>
      <c r="AG1166" s="1205"/>
      <c r="AH1166" s="1205"/>
      <c r="AI1166" s="994"/>
      <c r="AJ1166" s="994"/>
      <c r="AK1166" s="994"/>
      <c r="AL1166" s="994"/>
      <c r="AM1166" s="994"/>
    </row>
    <row r="1167">
      <c r="A1167" s="1205"/>
      <c r="B1167" s="1205"/>
      <c r="C1167" s="1205"/>
      <c r="D1167" s="1205"/>
      <c r="E1167" s="1205"/>
      <c r="F1167" s="1205"/>
      <c r="G1167" s="1205"/>
      <c r="H1167" s="1205"/>
      <c r="I1167" s="1205"/>
      <c r="J1167" s="1205"/>
      <c r="K1167" s="1205"/>
      <c r="L1167" s="1205"/>
      <c r="M1167" s="1208">
        <f t="shared" si="3"/>
        <v>0</v>
      </c>
      <c r="N1167" s="1205"/>
      <c r="O1167" s="1205"/>
      <c r="P1167" s="994"/>
      <c r="Q1167" s="994"/>
      <c r="R1167" s="994"/>
      <c r="S1167" s="994"/>
      <c r="T1167" s="1205"/>
      <c r="U1167" s="1205"/>
      <c r="V1167" s="1205"/>
      <c r="W1167" s="1205"/>
      <c r="X1167" s="1205"/>
      <c r="Y1167" s="1205"/>
      <c r="Z1167" s="1205"/>
      <c r="AA1167" s="1205"/>
      <c r="AB1167" s="1205"/>
      <c r="AC1167" s="1205"/>
      <c r="AD1167" s="1205"/>
      <c r="AE1167" s="1205"/>
      <c r="AF1167" s="1208">
        <f t="shared" si="6"/>
        <v>0</v>
      </c>
      <c r="AG1167" s="1205"/>
      <c r="AH1167" s="1205"/>
      <c r="AI1167" s="994"/>
      <c r="AJ1167" s="994"/>
      <c r="AK1167" s="994"/>
      <c r="AL1167" s="994"/>
      <c r="AM1167" s="994"/>
    </row>
    <row r="1168">
      <c r="A1168" s="1205"/>
      <c r="B1168" s="1205"/>
      <c r="C1168" s="1205"/>
      <c r="D1168" s="1205"/>
      <c r="E1168" s="1205"/>
      <c r="F1168" s="1205"/>
      <c r="G1168" s="1205"/>
      <c r="H1168" s="1205"/>
      <c r="I1168" s="1205"/>
      <c r="J1168" s="1205"/>
      <c r="K1168" s="1205"/>
      <c r="L1168" s="1205"/>
      <c r="M1168" s="1208">
        <f t="shared" si="3"/>
        <v>0</v>
      </c>
      <c r="N1168" s="1205"/>
      <c r="O1168" s="1205"/>
      <c r="P1168" s="994"/>
      <c r="Q1168" s="994"/>
      <c r="R1168" s="994"/>
      <c r="S1168" s="994"/>
      <c r="T1168" s="1205"/>
      <c r="U1168" s="1205"/>
      <c r="V1168" s="1205"/>
      <c r="W1168" s="1205"/>
      <c r="X1168" s="1205"/>
      <c r="Y1168" s="1205"/>
      <c r="Z1168" s="1205"/>
      <c r="AA1168" s="1205"/>
      <c r="AB1168" s="1205"/>
      <c r="AC1168" s="1205"/>
      <c r="AD1168" s="1205"/>
      <c r="AE1168" s="1205"/>
      <c r="AF1168" s="1208">
        <f t="shared" si="6"/>
        <v>0</v>
      </c>
      <c r="AG1168" s="1205"/>
      <c r="AH1168" s="1205"/>
      <c r="AI1168" s="994"/>
      <c r="AJ1168" s="994"/>
      <c r="AK1168" s="994"/>
      <c r="AL1168" s="994"/>
      <c r="AM1168" s="994"/>
    </row>
    <row r="1169">
      <c r="A1169" s="1205"/>
      <c r="B1169" s="1205"/>
      <c r="C1169" s="1205"/>
      <c r="D1169" s="1205"/>
      <c r="E1169" s="1205"/>
      <c r="F1169" s="1205"/>
      <c r="G1169" s="1205"/>
      <c r="H1169" s="1205"/>
      <c r="I1169" s="1205"/>
      <c r="J1169" s="1205"/>
      <c r="K1169" s="1205"/>
      <c r="L1169" s="1205"/>
      <c r="M1169" s="1208">
        <f t="shared" si="3"/>
        <v>0</v>
      </c>
      <c r="N1169" s="1205"/>
      <c r="O1169" s="1205"/>
      <c r="P1169" s="994"/>
      <c r="Q1169" s="994"/>
      <c r="R1169" s="994"/>
      <c r="S1169" s="994"/>
      <c r="T1169" s="1205"/>
      <c r="U1169" s="1205"/>
      <c r="V1169" s="1205"/>
      <c r="W1169" s="1205"/>
      <c r="X1169" s="1205"/>
      <c r="Y1169" s="1205"/>
      <c r="Z1169" s="1205"/>
      <c r="AA1169" s="1205"/>
      <c r="AB1169" s="1205"/>
      <c r="AC1169" s="1205"/>
      <c r="AD1169" s="1205"/>
      <c r="AE1169" s="1205"/>
      <c r="AF1169" s="1208">
        <f t="shared" si="6"/>
        <v>0</v>
      </c>
      <c r="AG1169" s="1205"/>
      <c r="AH1169" s="1205"/>
      <c r="AI1169" s="994"/>
      <c r="AJ1169" s="994"/>
      <c r="AK1169" s="994"/>
      <c r="AL1169" s="994"/>
      <c r="AM1169" s="994"/>
    </row>
    <row r="1170">
      <c r="A1170" s="1205"/>
      <c r="B1170" s="1205"/>
      <c r="C1170" s="1205"/>
      <c r="D1170" s="1205"/>
      <c r="E1170" s="1205"/>
      <c r="F1170" s="1205"/>
      <c r="G1170" s="1205"/>
      <c r="H1170" s="1205"/>
      <c r="I1170" s="1205"/>
      <c r="J1170" s="1205"/>
      <c r="K1170" s="1205"/>
      <c r="L1170" s="1205"/>
      <c r="M1170" s="1208">
        <f t="shared" si="3"/>
        <v>0</v>
      </c>
      <c r="N1170" s="1205"/>
      <c r="O1170" s="1205"/>
      <c r="P1170" s="994"/>
      <c r="Q1170" s="994"/>
      <c r="R1170" s="994"/>
      <c r="S1170" s="994"/>
      <c r="T1170" s="1205"/>
      <c r="U1170" s="1205"/>
      <c r="V1170" s="1205"/>
      <c r="W1170" s="1205"/>
      <c r="X1170" s="1205"/>
      <c r="Y1170" s="1205"/>
      <c r="Z1170" s="1205"/>
      <c r="AA1170" s="1205"/>
      <c r="AB1170" s="1205"/>
      <c r="AC1170" s="1205"/>
      <c r="AD1170" s="1205"/>
      <c r="AE1170" s="1205"/>
      <c r="AF1170" s="1208">
        <f t="shared" si="6"/>
        <v>0</v>
      </c>
      <c r="AG1170" s="1205"/>
      <c r="AH1170" s="1205"/>
      <c r="AI1170" s="994"/>
      <c r="AJ1170" s="994"/>
      <c r="AK1170" s="994"/>
      <c r="AL1170" s="994"/>
      <c r="AM1170" s="994"/>
    </row>
    <row r="1171">
      <c r="A1171" s="1205"/>
      <c r="B1171" s="1205"/>
      <c r="C1171" s="1205"/>
      <c r="D1171" s="1205"/>
      <c r="E1171" s="1205"/>
      <c r="F1171" s="1205"/>
      <c r="G1171" s="1205"/>
      <c r="H1171" s="1205"/>
      <c r="I1171" s="1205"/>
      <c r="J1171" s="1205"/>
      <c r="K1171" s="1205"/>
      <c r="L1171" s="1205"/>
      <c r="M1171" s="1208">
        <f t="shared" si="3"/>
        <v>0</v>
      </c>
      <c r="N1171" s="1205"/>
      <c r="O1171" s="1205"/>
      <c r="P1171" s="994"/>
      <c r="Q1171" s="994"/>
      <c r="R1171" s="994"/>
      <c r="S1171" s="994"/>
      <c r="T1171" s="1205"/>
      <c r="U1171" s="1205"/>
      <c r="V1171" s="1205"/>
      <c r="W1171" s="1205"/>
      <c r="X1171" s="1205"/>
      <c r="Y1171" s="1205"/>
      <c r="Z1171" s="1205"/>
      <c r="AA1171" s="1205"/>
      <c r="AB1171" s="1205"/>
      <c r="AC1171" s="1205"/>
      <c r="AD1171" s="1205"/>
      <c r="AE1171" s="1205"/>
      <c r="AF1171" s="1208">
        <f t="shared" si="6"/>
        <v>0</v>
      </c>
      <c r="AG1171" s="1205"/>
      <c r="AH1171" s="1205"/>
      <c r="AI1171" s="994"/>
      <c r="AJ1171" s="994"/>
      <c r="AK1171" s="994"/>
      <c r="AL1171" s="994"/>
      <c r="AM1171" s="994"/>
    </row>
    <row r="1172">
      <c r="A1172" s="1205"/>
      <c r="B1172" s="1205"/>
      <c r="C1172" s="1205"/>
      <c r="D1172" s="1205"/>
      <c r="E1172" s="1205"/>
      <c r="F1172" s="1205"/>
      <c r="G1172" s="1205"/>
      <c r="H1172" s="1205"/>
      <c r="I1172" s="1205"/>
      <c r="J1172" s="1205"/>
      <c r="K1172" s="1205"/>
      <c r="L1172" s="1205"/>
      <c r="M1172" s="1208">
        <f t="shared" si="3"/>
        <v>0</v>
      </c>
      <c r="N1172" s="1205"/>
      <c r="O1172" s="1205"/>
      <c r="P1172" s="994"/>
      <c r="Q1172" s="994"/>
      <c r="R1172" s="994"/>
      <c r="S1172" s="994"/>
      <c r="T1172" s="1205"/>
      <c r="U1172" s="1205"/>
      <c r="V1172" s="1205"/>
      <c r="W1172" s="1205"/>
      <c r="X1172" s="1205"/>
      <c r="Y1172" s="1205"/>
      <c r="Z1172" s="1205"/>
      <c r="AA1172" s="1205"/>
      <c r="AB1172" s="1205"/>
      <c r="AC1172" s="1205"/>
      <c r="AD1172" s="1205"/>
      <c r="AE1172" s="1205"/>
      <c r="AF1172" s="1208">
        <f t="shared" si="6"/>
        <v>0</v>
      </c>
      <c r="AG1172" s="1205"/>
      <c r="AH1172" s="1205"/>
      <c r="AI1172" s="994"/>
      <c r="AJ1172" s="994"/>
      <c r="AK1172" s="994"/>
      <c r="AL1172" s="994"/>
      <c r="AM1172" s="994"/>
    </row>
    <row r="1173">
      <c r="A1173" s="1205"/>
      <c r="B1173" s="1205"/>
      <c r="C1173" s="1205"/>
      <c r="D1173" s="1205"/>
      <c r="E1173" s="1205"/>
      <c r="F1173" s="1205"/>
      <c r="G1173" s="1205"/>
      <c r="H1173" s="1205"/>
      <c r="I1173" s="1205"/>
      <c r="J1173" s="1205"/>
      <c r="K1173" s="1205"/>
      <c r="L1173" s="1205"/>
      <c r="M1173" s="1208">
        <f t="shared" si="3"/>
        <v>0</v>
      </c>
      <c r="N1173" s="1205"/>
      <c r="O1173" s="1205"/>
      <c r="P1173" s="994"/>
      <c r="Q1173" s="994"/>
      <c r="R1173" s="994"/>
      <c r="S1173" s="994"/>
      <c r="T1173" s="1205"/>
      <c r="U1173" s="1205"/>
      <c r="V1173" s="1205"/>
      <c r="W1173" s="1205"/>
      <c r="X1173" s="1205"/>
      <c r="Y1173" s="1205"/>
      <c r="Z1173" s="1205"/>
      <c r="AA1173" s="1205"/>
      <c r="AB1173" s="1205"/>
      <c r="AC1173" s="1205"/>
      <c r="AD1173" s="1205"/>
      <c r="AE1173" s="1205"/>
      <c r="AF1173" s="1208">
        <f t="shared" si="6"/>
        <v>0</v>
      </c>
      <c r="AG1173" s="1205"/>
      <c r="AH1173" s="1205"/>
      <c r="AI1173" s="994"/>
      <c r="AJ1173" s="994"/>
      <c r="AK1173" s="994"/>
      <c r="AL1173" s="994"/>
      <c r="AM1173" s="994"/>
    </row>
    <row r="1174">
      <c r="A1174" s="1205"/>
      <c r="B1174" s="1205"/>
      <c r="C1174" s="1205"/>
      <c r="D1174" s="1205"/>
      <c r="E1174" s="1205"/>
      <c r="F1174" s="1205"/>
      <c r="G1174" s="1205"/>
      <c r="H1174" s="1205"/>
      <c r="I1174" s="1205"/>
      <c r="J1174" s="1205"/>
      <c r="K1174" s="1205"/>
      <c r="L1174" s="1205"/>
      <c r="M1174" s="1208">
        <f t="shared" si="3"/>
        <v>0</v>
      </c>
      <c r="N1174" s="1205"/>
      <c r="O1174" s="1205"/>
      <c r="P1174" s="994"/>
      <c r="Q1174" s="994"/>
      <c r="R1174" s="994"/>
      <c r="S1174" s="994"/>
      <c r="T1174" s="1205"/>
      <c r="U1174" s="1205"/>
      <c r="V1174" s="1205"/>
      <c r="W1174" s="1205"/>
      <c r="X1174" s="1205"/>
      <c r="Y1174" s="1205"/>
      <c r="Z1174" s="1205"/>
      <c r="AA1174" s="1205"/>
      <c r="AB1174" s="1205"/>
      <c r="AC1174" s="1205"/>
      <c r="AD1174" s="1205"/>
      <c r="AE1174" s="1205"/>
      <c r="AF1174" s="1208">
        <f t="shared" si="6"/>
        <v>0</v>
      </c>
      <c r="AG1174" s="1205"/>
      <c r="AH1174" s="1205"/>
      <c r="AI1174" s="994"/>
      <c r="AJ1174" s="994"/>
      <c r="AK1174" s="994"/>
      <c r="AL1174" s="994"/>
      <c r="AM1174" s="994"/>
    </row>
    <row r="1175">
      <c r="A1175" s="1205"/>
      <c r="B1175" s="1205"/>
      <c r="C1175" s="1205"/>
      <c r="D1175" s="1205"/>
      <c r="E1175" s="1205"/>
      <c r="F1175" s="1205"/>
      <c r="G1175" s="1205"/>
      <c r="H1175" s="1205"/>
      <c r="I1175" s="1205"/>
      <c r="J1175" s="1205"/>
      <c r="K1175" s="1205"/>
      <c r="L1175" s="1205"/>
      <c r="M1175" s="1208">
        <f t="shared" si="3"/>
        <v>0</v>
      </c>
      <c r="N1175" s="1205"/>
      <c r="O1175" s="1205"/>
      <c r="P1175" s="994"/>
      <c r="Q1175" s="994"/>
      <c r="R1175" s="994"/>
      <c r="S1175" s="994"/>
      <c r="T1175" s="1205"/>
      <c r="U1175" s="1205"/>
      <c r="V1175" s="1205"/>
      <c r="W1175" s="1205"/>
      <c r="X1175" s="1205"/>
      <c r="Y1175" s="1205"/>
      <c r="Z1175" s="1205"/>
      <c r="AA1175" s="1205"/>
      <c r="AB1175" s="1205"/>
      <c r="AC1175" s="1205"/>
      <c r="AD1175" s="1205"/>
      <c r="AE1175" s="1205"/>
      <c r="AF1175" s="1208">
        <f t="shared" si="6"/>
        <v>0</v>
      </c>
      <c r="AG1175" s="1205"/>
      <c r="AH1175" s="1205"/>
      <c r="AI1175" s="994"/>
      <c r="AJ1175" s="994"/>
      <c r="AK1175" s="994"/>
      <c r="AL1175" s="994"/>
      <c r="AM1175" s="994"/>
    </row>
    <row r="1176">
      <c r="A1176" s="1205"/>
      <c r="B1176" s="1205"/>
      <c r="C1176" s="1205"/>
      <c r="D1176" s="1205"/>
      <c r="E1176" s="1205"/>
      <c r="F1176" s="1205"/>
      <c r="G1176" s="1205"/>
      <c r="H1176" s="1205"/>
      <c r="I1176" s="1205"/>
      <c r="J1176" s="1205"/>
      <c r="K1176" s="1205"/>
      <c r="L1176" s="1205"/>
      <c r="M1176" s="1208">
        <f t="shared" si="3"/>
        <v>0</v>
      </c>
      <c r="N1176" s="1205"/>
      <c r="O1176" s="1205"/>
      <c r="P1176" s="994"/>
      <c r="Q1176" s="994"/>
      <c r="R1176" s="994"/>
      <c r="S1176" s="994"/>
      <c r="T1176" s="1205"/>
      <c r="U1176" s="1205"/>
      <c r="V1176" s="1205"/>
      <c r="W1176" s="1205"/>
      <c r="X1176" s="1205"/>
      <c r="Y1176" s="1205"/>
      <c r="Z1176" s="1205"/>
      <c r="AA1176" s="1205"/>
      <c r="AB1176" s="1205"/>
      <c r="AC1176" s="1205"/>
      <c r="AD1176" s="1205"/>
      <c r="AE1176" s="1205"/>
      <c r="AF1176" s="1208">
        <f t="shared" si="6"/>
        <v>0</v>
      </c>
      <c r="AG1176" s="1205"/>
      <c r="AH1176" s="1205"/>
      <c r="AI1176" s="994"/>
      <c r="AJ1176" s="994"/>
      <c r="AK1176" s="994"/>
      <c r="AL1176" s="994"/>
      <c r="AM1176" s="994"/>
    </row>
    <row r="1177">
      <c r="A1177" s="1205"/>
      <c r="B1177" s="1205"/>
      <c r="C1177" s="1205"/>
      <c r="D1177" s="1205"/>
      <c r="E1177" s="1205"/>
      <c r="F1177" s="1205"/>
      <c r="G1177" s="1205"/>
      <c r="H1177" s="1205"/>
      <c r="I1177" s="1205"/>
      <c r="J1177" s="1205"/>
      <c r="K1177" s="1205"/>
      <c r="L1177" s="1205"/>
      <c r="M1177" s="1208">
        <f t="shared" si="3"/>
        <v>0</v>
      </c>
      <c r="N1177" s="1205"/>
      <c r="O1177" s="1205"/>
      <c r="P1177" s="994"/>
      <c r="Q1177" s="994"/>
      <c r="R1177" s="994"/>
      <c r="S1177" s="994"/>
      <c r="T1177" s="1205"/>
      <c r="U1177" s="1205"/>
      <c r="V1177" s="1205"/>
      <c r="W1177" s="1205"/>
      <c r="X1177" s="1205"/>
      <c r="Y1177" s="1205"/>
      <c r="Z1177" s="1205"/>
      <c r="AA1177" s="1205"/>
      <c r="AB1177" s="1205"/>
      <c r="AC1177" s="1205"/>
      <c r="AD1177" s="1205"/>
      <c r="AE1177" s="1205"/>
      <c r="AF1177" s="1208">
        <f t="shared" si="6"/>
        <v>0</v>
      </c>
      <c r="AG1177" s="1205"/>
      <c r="AH1177" s="1205"/>
      <c r="AI1177" s="994"/>
      <c r="AJ1177" s="994"/>
      <c r="AK1177" s="994"/>
      <c r="AL1177" s="994"/>
      <c r="AM1177" s="994"/>
    </row>
    <row r="1178">
      <c r="A1178" s="1205"/>
      <c r="B1178" s="1205"/>
      <c r="C1178" s="1205"/>
      <c r="D1178" s="1205"/>
      <c r="E1178" s="1205"/>
      <c r="F1178" s="1205"/>
      <c r="G1178" s="1205"/>
      <c r="H1178" s="1205"/>
      <c r="I1178" s="1205"/>
      <c r="J1178" s="1205"/>
      <c r="K1178" s="1205"/>
      <c r="L1178" s="1205"/>
      <c r="M1178" s="1208">
        <f t="shared" si="3"/>
        <v>0</v>
      </c>
      <c r="N1178" s="1205"/>
      <c r="O1178" s="1205"/>
      <c r="P1178" s="994"/>
      <c r="Q1178" s="994"/>
      <c r="R1178" s="994"/>
      <c r="S1178" s="994"/>
      <c r="T1178" s="1205"/>
      <c r="U1178" s="1205"/>
      <c r="V1178" s="1205"/>
      <c r="W1178" s="1205"/>
      <c r="X1178" s="1205"/>
      <c r="Y1178" s="1205"/>
      <c r="Z1178" s="1205"/>
      <c r="AA1178" s="1205"/>
      <c r="AB1178" s="1205"/>
      <c r="AC1178" s="1205"/>
      <c r="AD1178" s="1205"/>
      <c r="AE1178" s="1205"/>
      <c r="AF1178" s="1208">
        <f t="shared" si="6"/>
        <v>0</v>
      </c>
      <c r="AG1178" s="1205"/>
      <c r="AH1178" s="1205"/>
      <c r="AI1178" s="994"/>
      <c r="AJ1178" s="994"/>
      <c r="AK1178" s="994"/>
      <c r="AL1178" s="994"/>
      <c r="AM1178" s="994"/>
    </row>
    <row r="1179">
      <c r="A1179" s="1205"/>
      <c r="B1179" s="1205"/>
      <c r="C1179" s="1205"/>
      <c r="D1179" s="1205"/>
      <c r="E1179" s="1205"/>
      <c r="F1179" s="1205"/>
      <c r="G1179" s="1205"/>
      <c r="H1179" s="1205"/>
      <c r="I1179" s="1205"/>
      <c r="J1179" s="1205"/>
      <c r="K1179" s="1205"/>
      <c r="L1179" s="1205"/>
      <c r="M1179" s="1208">
        <f t="shared" si="3"/>
        <v>0</v>
      </c>
      <c r="N1179" s="1205"/>
      <c r="O1179" s="1205"/>
      <c r="P1179" s="994"/>
      <c r="Q1179" s="994"/>
      <c r="R1179" s="994"/>
      <c r="S1179" s="994"/>
      <c r="T1179" s="1205"/>
      <c r="U1179" s="1205"/>
      <c r="V1179" s="1205"/>
      <c r="W1179" s="1205"/>
      <c r="X1179" s="1205"/>
      <c r="Y1179" s="1205"/>
      <c r="Z1179" s="1205"/>
      <c r="AA1179" s="1205"/>
      <c r="AB1179" s="1205"/>
      <c r="AC1179" s="1205"/>
      <c r="AD1179" s="1205"/>
      <c r="AE1179" s="1205"/>
      <c r="AF1179" s="1208">
        <f t="shared" si="6"/>
        <v>0</v>
      </c>
      <c r="AG1179" s="1205"/>
      <c r="AH1179" s="1205"/>
      <c r="AI1179" s="994"/>
      <c r="AJ1179" s="994"/>
      <c r="AK1179" s="994"/>
      <c r="AL1179" s="994"/>
      <c r="AM1179" s="994"/>
    </row>
    <row r="1180">
      <c r="A1180" s="1205"/>
      <c r="B1180" s="1205"/>
      <c r="C1180" s="1205"/>
      <c r="D1180" s="1205"/>
      <c r="E1180" s="1205"/>
      <c r="F1180" s="1205"/>
      <c r="G1180" s="1205"/>
      <c r="H1180" s="1205"/>
      <c r="I1180" s="1205"/>
      <c r="J1180" s="1205"/>
      <c r="K1180" s="1205"/>
      <c r="L1180" s="1205"/>
      <c r="M1180" s="1208">
        <f t="shared" si="3"/>
        <v>0</v>
      </c>
      <c r="N1180" s="1205"/>
      <c r="O1180" s="1205"/>
      <c r="P1180" s="994"/>
      <c r="Q1180" s="994"/>
      <c r="R1180" s="994"/>
      <c r="S1180" s="994"/>
      <c r="T1180" s="1205"/>
      <c r="U1180" s="1205"/>
      <c r="V1180" s="1205"/>
      <c r="W1180" s="1205"/>
      <c r="X1180" s="1205"/>
      <c r="Y1180" s="1205"/>
      <c r="Z1180" s="1205"/>
      <c r="AA1180" s="1205"/>
      <c r="AB1180" s="1205"/>
      <c r="AC1180" s="1205"/>
      <c r="AD1180" s="1205"/>
      <c r="AE1180" s="1205"/>
      <c r="AF1180" s="1208">
        <f t="shared" si="6"/>
        <v>0</v>
      </c>
      <c r="AG1180" s="1205"/>
      <c r="AH1180" s="1205"/>
      <c r="AI1180" s="994"/>
      <c r="AJ1180" s="994"/>
      <c r="AK1180" s="994"/>
      <c r="AL1180" s="994"/>
      <c r="AM1180" s="994"/>
    </row>
    <row r="1181">
      <c r="A1181" s="1205"/>
      <c r="B1181" s="1205"/>
      <c r="C1181" s="1205"/>
      <c r="D1181" s="1205"/>
      <c r="E1181" s="1205"/>
      <c r="F1181" s="1205"/>
      <c r="G1181" s="1205"/>
      <c r="H1181" s="1205"/>
      <c r="I1181" s="1205"/>
      <c r="J1181" s="1205"/>
      <c r="K1181" s="1205"/>
      <c r="L1181" s="1205"/>
      <c r="M1181" s="1208">
        <f t="shared" si="3"/>
        <v>0</v>
      </c>
      <c r="N1181" s="1205"/>
      <c r="O1181" s="1205"/>
      <c r="P1181" s="994"/>
      <c r="Q1181" s="994"/>
      <c r="R1181" s="994"/>
      <c r="S1181" s="994"/>
      <c r="T1181" s="1205"/>
      <c r="U1181" s="1205"/>
      <c r="V1181" s="1205"/>
      <c r="W1181" s="1205"/>
      <c r="X1181" s="1205"/>
      <c r="Y1181" s="1205"/>
      <c r="Z1181" s="1205"/>
      <c r="AA1181" s="1205"/>
      <c r="AB1181" s="1205"/>
      <c r="AC1181" s="1205"/>
      <c r="AD1181" s="1205"/>
      <c r="AE1181" s="1205"/>
      <c r="AF1181" s="1208">
        <f t="shared" si="6"/>
        <v>0</v>
      </c>
      <c r="AG1181" s="1205"/>
      <c r="AH1181" s="1205"/>
      <c r="AI1181" s="994"/>
      <c r="AJ1181" s="994"/>
      <c r="AK1181" s="994"/>
      <c r="AL1181" s="994"/>
      <c r="AM1181" s="994"/>
    </row>
    <row r="1182">
      <c r="A1182" s="1205"/>
      <c r="B1182" s="1205"/>
      <c r="C1182" s="1205"/>
      <c r="D1182" s="1205"/>
      <c r="E1182" s="1205"/>
      <c r="F1182" s="1205"/>
      <c r="G1182" s="1205"/>
      <c r="H1182" s="1205"/>
      <c r="I1182" s="1205"/>
      <c r="J1182" s="1205"/>
      <c r="K1182" s="1205"/>
      <c r="L1182" s="1205"/>
      <c r="M1182" s="1208">
        <f t="shared" si="3"/>
        <v>0</v>
      </c>
      <c r="N1182" s="1205"/>
      <c r="O1182" s="1205"/>
      <c r="P1182" s="994"/>
      <c r="Q1182" s="994"/>
      <c r="R1182" s="994"/>
      <c r="S1182" s="994"/>
      <c r="T1182" s="1205"/>
      <c r="U1182" s="1205"/>
      <c r="V1182" s="1205"/>
      <c r="W1182" s="1205"/>
      <c r="X1182" s="1205"/>
      <c r="Y1182" s="1205"/>
      <c r="Z1182" s="1205"/>
      <c r="AA1182" s="1205"/>
      <c r="AB1182" s="1205"/>
      <c r="AC1182" s="1205"/>
      <c r="AD1182" s="1205"/>
      <c r="AE1182" s="1205"/>
      <c r="AF1182" s="1208">
        <f t="shared" si="6"/>
        <v>0</v>
      </c>
      <c r="AG1182" s="1205"/>
      <c r="AH1182" s="1205"/>
      <c r="AI1182" s="994"/>
      <c r="AJ1182" s="994"/>
      <c r="AK1182" s="994"/>
      <c r="AL1182" s="994"/>
      <c r="AM1182" s="994"/>
    </row>
    <row r="1183">
      <c r="A1183" s="1205"/>
      <c r="B1183" s="1205"/>
      <c r="C1183" s="1205"/>
      <c r="D1183" s="1205"/>
      <c r="E1183" s="1205"/>
      <c r="F1183" s="1205"/>
      <c r="G1183" s="1205"/>
      <c r="H1183" s="1205"/>
      <c r="I1183" s="1205"/>
      <c r="J1183" s="1205"/>
      <c r="K1183" s="1205"/>
      <c r="L1183" s="1205"/>
      <c r="M1183" s="1208">
        <f t="shared" si="3"/>
        <v>0</v>
      </c>
      <c r="N1183" s="1205"/>
      <c r="O1183" s="1205"/>
      <c r="P1183" s="994"/>
      <c r="Q1183" s="994"/>
      <c r="R1183" s="994"/>
      <c r="S1183" s="994"/>
      <c r="T1183" s="1205"/>
      <c r="U1183" s="1205"/>
      <c r="V1183" s="1205"/>
      <c r="W1183" s="1205"/>
      <c r="X1183" s="1205"/>
      <c r="Y1183" s="1205"/>
      <c r="Z1183" s="1205"/>
      <c r="AA1183" s="1205"/>
      <c r="AB1183" s="1205"/>
      <c r="AC1183" s="1205"/>
      <c r="AD1183" s="1205"/>
      <c r="AE1183" s="1205"/>
      <c r="AF1183" s="1208">
        <f t="shared" si="6"/>
        <v>0</v>
      </c>
      <c r="AG1183" s="1205"/>
      <c r="AH1183" s="1205"/>
      <c r="AI1183" s="994"/>
      <c r="AJ1183" s="994"/>
      <c r="AK1183" s="994"/>
      <c r="AL1183" s="994"/>
      <c r="AM1183" s="994"/>
    </row>
    <row r="1184">
      <c r="A1184" s="1205"/>
      <c r="B1184" s="1205"/>
      <c r="C1184" s="1205"/>
      <c r="D1184" s="1205"/>
      <c r="E1184" s="1205"/>
      <c r="F1184" s="1205"/>
      <c r="G1184" s="1205"/>
      <c r="H1184" s="1205"/>
      <c r="I1184" s="1205"/>
      <c r="J1184" s="1205"/>
      <c r="K1184" s="1205"/>
      <c r="L1184" s="1205"/>
      <c r="M1184" s="1208">
        <f t="shared" si="3"/>
        <v>0</v>
      </c>
      <c r="N1184" s="1205"/>
      <c r="O1184" s="1205"/>
      <c r="P1184" s="994"/>
      <c r="Q1184" s="994"/>
      <c r="R1184" s="994"/>
      <c r="S1184" s="994"/>
      <c r="T1184" s="1205"/>
      <c r="U1184" s="1205"/>
      <c r="V1184" s="1205"/>
      <c r="W1184" s="1205"/>
      <c r="X1184" s="1205"/>
      <c r="Y1184" s="1205"/>
      <c r="Z1184" s="1205"/>
      <c r="AA1184" s="1205"/>
      <c r="AB1184" s="1205"/>
      <c r="AC1184" s="1205"/>
      <c r="AD1184" s="1205"/>
      <c r="AE1184" s="1205"/>
      <c r="AF1184" s="1208">
        <f t="shared" si="6"/>
        <v>0</v>
      </c>
      <c r="AG1184" s="1205"/>
      <c r="AH1184" s="1205"/>
      <c r="AI1184" s="994"/>
      <c r="AJ1184" s="994"/>
      <c r="AK1184" s="994"/>
      <c r="AL1184" s="994"/>
      <c r="AM1184" s="994"/>
    </row>
    <row r="1185">
      <c r="A1185" s="1205"/>
      <c r="B1185" s="1205"/>
      <c r="C1185" s="1205"/>
      <c r="D1185" s="1205"/>
      <c r="E1185" s="1205"/>
      <c r="F1185" s="1205"/>
      <c r="G1185" s="1205"/>
      <c r="H1185" s="1205"/>
      <c r="I1185" s="1205"/>
      <c r="J1185" s="1205"/>
      <c r="K1185" s="1205"/>
      <c r="L1185" s="1205"/>
      <c r="M1185" s="1208">
        <f t="shared" si="3"/>
        <v>0</v>
      </c>
      <c r="N1185" s="1205"/>
      <c r="O1185" s="1205"/>
      <c r="P1185" s="994"/>
      <c r="Q1185" s="994"/>
      <c r="R1185" s="994"/>
      <c r="S1185" s="994"/>
      <c r="T1185" s="1205"/>
      <c r="U1185" s="1205"/>
      <c r="V1185" s="1205"/>
      <c r="W1185" s="1205"/>
      <c r="X1185" s="1205"/>
      <c r="Y1185" s="1205"/>
      <c r="Z1185" s="1205"/>
      <c r="AA1185" s="1205"/>
      <c r="AB1185" s="1205"/>
      <c r="AC1185" s="1205"/>
      <c r="AD1185" s="1205"/>
      <c r="AE1185" s="1205"/>
      <c r="AF1185" s="1208">
        <f t="shared" si="6"/>
        <v>0</v>
      </c>
      <c r="AG1185" s="1205"/>
      <c r="AH1185" s="1205"/>
      <c r="AI1185" s="994"/>
      <c r="AJ1185" s="994"/>
      <c r="AK1185" s="994"/>
      <c r="AL1185" s="994"/>
      <c r="AM1185" s="994"/>
    </row>
    <row r="1186">
      <c r="A1186" s="1205"/>
      <c r="B1186" s="1205"/>
      <c r="C1186" s="1205"/>
      <c r="D1186" s="1205"/>
      <c r="E1186" s="1205"/>
      <c r="F1186" s="1205"/>
      <c r="G1186" s="1205"/>
      <c r="H1186" s="1205"/>
      <c r="I1186" s="1205"/>
      <c r="J1186" s="1205"/>
      <c r="K1186" s="1205"/>
      <c r="L1186" s="1205"/>
      <c r="M1186" s="1208">
        <f t="shared" si="3"/>
        <v>0</v>
      </c>
      <c r="N1186" s="1205"/>
      <c r="O1186" s="1205"/>
      <c r="P1186" s="994"/>
      <c r="Q1186" s="994"/>
      <c r="R1186" s="994"/>
      <c r="S1186" s="994"/>
      <c r="T1186" s="1205"/>
      <c r="U1186" s="1205"/>
      <c r="V1186" s="1205"/>
      <c r="W1186" s="1205"/>
      <c r="X1186" s="1205"/>
      <c r="Y1186" s="1205"/>
      <c r="Z1186" s="1205"/>
      <c r="AA1186" s="1205"/>
      <c r="AB1186" s="1205"/>
      <c r="AC1186" s="1205"/>
      <c r="AD1186" s="1205"/>
      <c r="AE1186" s="1205"/>
      <c r="AF1186" s="1208">
        <f t="shared" si="6"/>
        <v>0</v>
      </c>
      <c r="AG1186" s="1205"/>
      <c r="AH1186" s="1205"/>
      <c r="AI1186" s="994"/>
      <c r="AJ1186" s="994"/>
      <c r="AK1186" s="994"/>
      <c r="AL1186" s="994"/>
      <c r="AM1186" s="994"/>
    </row>
    <row r="1187">
      <c r="A1187" s="1205"/>
      <c r="B1187" s="1205"/>
      <c r="C1187" s="1205"/>
      <c r="D1187" s="1205"/>
      <c r="E1187" s="1205"/>
      <c r="F1187" s="1205"/>
      <c r="G1187" s="1205"/>
      <c r="H1187" s="1205"/>
      <c r="I1187" s="1205"/>
      <c r="J1187" s="1205"/>
      <c r="K1187" s="1205"/>
      <c r="L1187" s="1205"/>
      <c r="M1187" s="1208">
        <f t="shared" si="3"/>
        <v>0</v>
      </c>
      <c r="N1187" s="1205"/>
      <c r="O1187" s="1205"/>
      <c r="P1187" s="994"/>
      <c r="Q1187" s="994"/>
      <c r="R1187" s="994"/>
      <c r="S1187" s="994"/>
      <c r="T1187" s="1205"/>
      <c r="U1187" s="1205"/>
      <c r="V1187" s="1205"/>
      <c r="W1187" s="1205"/>
      <c r="X1187" s="1205"/>
      <c r="Y1187" s="1205"/>
      <c r="Z1187" s="1205"/>
      <c r="AA1187" s="1205"/>
      <c r="AB1187" s="1205"/>
      <c r="AC1187" s="1205"/>
      <c r="AD1187" s="1205"/>
      <c r="AE1187" s="1205"/>
      <c r="AF1187" s="1208">
        <f t="shared" si="6"/>
        <v>0</v>
      </c>
      <c r="AG1187" s="1205"/>
      <c r="AH1187" s="1205"/>
      <c r="AI1187" s="994"/>
      <c r="AJ1187" s="994"/>
      <c r="AK1187" s="994"/>
      <c r="AL1187" s="994"/>
      <c r="AM1187" s="994"/>
    </row>
    <row r="1188">
      <c r="A1188" s="1205"/>
      <c r="B1188" s="1205"/>
      <c r="C1188" s="1205"/>
      <c r="D1188" s="1205"/>
      <c r="E1188" s="1205"/>
      <c r="F1188" s="1205"/>
      <c r="G1188" s="1205"/>
      <c r="H1188" s="1205"/>
      <c r="I1188" s="1205"/>
      <c r="J1188" s="1205"/>
      <c r="K1188" s="1205"/>
      <c r="L1188" s="1205"/>
      <c r="M1188" s="1208">
        <f t="shared" si="3"/>
        <v>0</v>
      </c>
      <c r="N1188" s="1205"/>
      <c r="O1188" s="1205"/>
      <c r="P1188" s="994"/>
      <c r="Q1188" s="994"/>
      <c r="R1188" s="994"/>
      <c r="S1188" s="994"/>
      <c r="T1188" s="1205"/>
      <c r="U1188" s="1205"/>
      <c r="V1188" s="1205"/>
      <c r="W1188" s="1205"/>
      <c r="X1188" s="1205"/>
      <c r="Y1188" s="1205"/>
      <c r="Z1188" s="1205"/>
      <c r="AA1188" s="1205"/>
      <c r="AB1188" s="1205"/>
      <c r="AC1188" s="1205"/>
      <c r="AD1188" s="1205"/>
      <c r="AE1188" s="1205"/>
      <c r="AF1188" s="1208">
        <f t="shared" si="6"/>
        <v>0</v>
      </c>
      <c r="AG1188" s="1205"/>
      <c r="AH1188" s="1205"/>
      <c r="AI1188" s="994"/>
      <c r="AJ1188" s="994"/>
      <c r="AK1188" s="994"/>
      <c r="AL1188" s="994"/>
      <c r="AM1188" s="994"/>
    </row>
    <row r="1189">
      <c r="A1189" s="1205"/>
      <c r="B1189" s="1205"/>
      <c r="C1189" s="1205"/>
      <c r="D1189" s="1205"/>
      <c r="E1189" s="1205"/>
      <c r="F1189" s="1205"/>
      <c r="G1189" s="1205"/>
      <c r="H1189" s="1205"/>
      <c r="I1189" s="1205"/>
      <c r="J1189" s="1205"/>
      <c r="K1189" s="1205"/>
      <c r="L1189" s="1205"/>
      <c r="M1189" s="1208">
        <f t="shared" si="3"/>
        <v>0</v>
      </c>
      <c r="N1189" s="1205"/>
      <c r="O1189" s="1205"/>
      <c r="P1189" s="994"/>
      <c r="Q1189" s="994"/>
      <c r="R1189" s="994"/>
      <c r="S1189" s="994"/>
      <c r="T1189" s="1205"/>
      <c r="U1189" s="1205"/>
      <c r="V1189" s="1205"/>
      <c r="W1189" s="1205"/>
      <c r="X1189" s="1205"/>
      <c r="Y1189" s="1205"/>
      <c r="Z1189" s="1205"/>
      <c r="AA1189" s="1205"/>
      <c r="AB1189" s="1205"/>
      <c r="AC1189" s="1205"/>
      <c r="AD1189" s="1205"/>
      <c r="AE1189" s="1205"/>
      <c r="AF1189" s="1208">
        <f t="shared" si="6"/>
        <v>0</v>
      </c>
      <c r="AG1189" s="1205"/>
      <c r="AH1189" s="1205"/>
      <c r="AI1189" s="994"/>
      <c r="AJ1189" s="994"/>
      <c r="AK1189" s="994"/>
      <c r="AL1189" s="994"/>
      <c r="AM1189" s="994"/>
    </row>
    <row r="1190">
      <c r="A1190" s="1205"/>
      <c r="B1190" s="1205"/>
      <c r="C1190" s="1205"/>
      <c r="D1190" s="1205"/>
      <c r="E1190" s="1205"/>
      <c r="F1190" s="1205"/>
      <c r="G1190" s="1205"/>
      <c r="H1190" s="1205"/>
      <c r="I1190" s="1205"/>
      <c r="J1190" s="1205"/>
      <c r="K1190" s="1205"/>
      <c r="L1190" s="1205"/>
      <c r="M1190" s="1208">
        <f t="shared" si="3"/>
        <v>0</v>
      </c>
      <c r="N1190" s="1205"/>
      <c r="O1190" s="1205"/>
      <c r="P1190" s="994"/>
      <c r="Q1190" s="994"/>
      <c r="R1190" s="994"/>
      <c r="S1190" s="994"/>
      <c r="T1190" s="1205"/>
      <c r="U1190" s="1205"/>
      <c r="V1190" s="1205"/>
      <c r="W1190" s="1205"/>
      <c r="X1190" s="1205"/>
      <c r="Y1190" s="1205"/>
      <c r="Z1190" s="1205"/>
      <c r="AA1190" s="1205"/>
      <c r="AB1190" s="1205"/>
      <c r="AC1190" s="1205"/>
      <c r="AD1190" s="1205"/>
      <c r="AE1190" s="1205"/>
      <c r="AF1190" s="1208">
        <f t="shared" si="6"/>
        <v>0</v>
      </c>
      <c r="AG1190" s="1205"/>
      <c r="AH1190" s="1205"/>
      <c r="AI1190" s="994"/>
      <c r="AJ1190" s="994"/>
      <c r="AK1190" s="994"/>
      <c r="AL1190" s="994"/>
      <c r="AM1190" s="994"/>
    </row>
    <row r="1191">
      <c r="A1191" s="1205"/>
      <c r="B1191" s="1205"/>
      <c r="C1191" s="1205"/>
      <c r="D1191" s="1205"/>
      <c r="E1191" s="1205"/>
      <c r="F1191" s="1205"/>
      <c r="G1191" s="1205"/>
      <c r="H1191" s="1205"/>
      <c r="I1191" s="1205"/>
      <c r="J1191" s="1205"/>
      <c r="K1191" s="1205"/>
      <c r="L1191" s="1205"/>
      <c r="M1191" s="1208">
        <f t="shared" si="3"/>
        <v>0</v>
      </c>
      <c r="N1191" s="1205"/>
      <c r="O1191" s="1205"/>
      <c r="P1191" s="994"/>
      <c r="Q1191" s="994"/>
      <c r="R1191" s="994"/>
      <c r="S1191" s="994"/>
      <c r="T1191" s="1205"/>
      <c r="U1191" s="1205"/>
      <c r="V1191" s="1205"/>
      <c r="W1191" s="1205"/>
      <c r="X1191" s="1205"/>
      <c r="Y1191" s="1205"/>
      <c r="Z1191" s="1205"/>
      <c r="AA1191" s="1205"/>
      <c r="AB1191" s="1205"/>
      <c r="AC1191" s="1205"/>
      <c r="AD1191" s="1205"/>
      <c r="AE1191" s="1205"/>
      <c r="AF1191" s="1208">
        <f t="shared" si="6"/>
        <v>0</v>
      </c>
      <c r="AG1191" s="1205"/>
      <c r="AH1191" s="1205"/>
      <c r="AI1191" s="994"/>
      <c r="AJ1191" s="994"/>
      <c r="AK1191" s="994"/>
      <c r="AL1191" s="994"/>
      <c r="AM1191" s="994"/>
    </row>
    <row r="1192">
      <c r="A1192" s="1205"/>
      <c r="B1192" s="1205"/>
      <c r="C1192" s="1205"/>
      <c r="D1192" s="1205"/>
      <c r="E1192" s="1205"/>
      <c r="F1192" s="1205"/>
      <c r="G1192" s="1205"/>
      <c r="H1192" s="1205"/>
      <c r="I1192" s="1205"/>
      <c r="J1192" s="1205"/>
      <c r="K1192" s="1205"/>
      <c r="L1192" s="1205"/>
      <c r="M1192" s="1208">
        <f t="shared" si="3"/>
        <v>0</v>
      </c>
      <c r="N1192" s="1205"/>
      <c r="O1192" s="1205"/>
      <c r="P1192" s="994"/>
      <c r="Q1192" s="994"/>
      <c r="R1192" s="994"/>
      <c r="S1192" s="994"/>
      <c r="T1192" s="1205"/>
      <c r="U1192" s="1205"/>
      <c r="V1192" s="1205"/>
      <c r="W1192" s="1205"/>
      <c r="X1192" s="1205"/>
      <c r="Y1192" s="1205"/>
      <c r="Z1192" s="1205"/>
      <c r="AA1192" s="1205"/>
      <c r="AB1192" s="1205"/>
      <c r="AC1192" s="1205"/>
      <c r="AD1192" s="1205"/>
      <c r="AE1192" s="1205"/>
      <c r="AF1192" s="1208">
        <f t="shared" si="6"/>
        <v>0</v>
      </c>
      <c r="AG1192" s="1205"/>
      <c r="AH1192" s="1205"/>
      <c r="AI1192" s="994"/>
      <c r="AJ1192" s="994"/>
      <c r="AK1192" s="994"/>
      <c r="AL1192" s="994"/>
      <c r="AM1192" s="994"/>
    </row>
    <row r="1193">
      <c r="A1193" s="1205"/>
      <c r="B1193" s="1205"/>
      <c r="C1193" s="1205"/>
      <c r="D1193" s="1205"/>
      <c r="E1193" s="1205"/>
      <c r="F1193" s="1205"/>
      <c r="G1193" s="1205"/>
      <c r="H1193" s="1205"/>
      <c r="I1193" s="1205"/>
      <c r="J1193" s="1205"/>
      <c r="K1193" s="1205"/>
      <c r="L1193" s="1205"/>
      <c r="M1193" s="1208">
        <f t="shared" si="3"/>
        <v>0</v>
      </c>
      <c r="N1193" s="1205"/>
      <c r="O1193" s="1205"/>
      <c r="P1193" s="994"/>
      <c r="Q1193" s="994"/>
      <c r="R1193" s="994"/>
      <c r="S1193" s="994"/>
      <c r="T1193" s="1205"/>
      <c r="U1193" s="1205"/>
      <c r="V1193" s="1205"/>
      <c r="W1193" s="1205"/>
      <c r="X1193" s="1205"/>
      <c r="Y1193" s="1205"/>
      <c r="Z1193" s="1205"/>
      <c r="AA1193" s="1205"/>
      <c r="AB1193" s="1205"/>
      <c r="AC1193" s="1205"/>
      <c r="AD1193" s="1205"/>
      <c r="AE1193" s="1205"/>
      <c r="AF1193" s="1208">
        <f t="shared" si="6"/>
        <v>0</v>
      </c>
      <c r="AG1193" s="1205"/>
      <c r="AH1193" s="1205"/>
      <c r="AI1193" s="994"/>
      <c r="AJ1193" s="994"/>
      <c r="AK1193" s="994"/>
      <c r="AL1193" s="994"/>
      <c r="AM1193" s="994"/>
    </row>
    <row r="1194">
      <c r="A1194" s="1205"/>
      <c r="B1194" s="1205"/>
      <c r="C1194" s="1205"/>
      <c r="D1194" s="1205"/>
      <c r="E1194" s="1205"/>
      <c r="F1194" s="1205"/>
      <c r="G1194" s="1205"/>
      <c r="H1194" s="1205"/>
      <c r="I1194" s="1205"/>
      <c r="J1194" s="1205"/>
      <c r="K1194" s="1205"/>
      <c r="L1194" s="1205"/>
      <c r="M1194" s="1208">
        <f t="shared" si="3"/>
        <v>0</v>
      </c>
      <c r="N1194" s="1205"/>
      <c r="O1194" s="1205"/>
      <c r="P1194" s="994"/>
      <c r="Q1194" s="994"/>
      <c r="R1194" s="994"/>
      <c r="S1194" s="994"/>
      <c r="T1194" s="1205"/>
      <c r="U1194" s="1205"/>
      <c r="V1194" s="1205"/>
      <c r="W1194" s="1205"/>
      <c r="X1194" s="1205"/>
      <c r="Y1194" s="1205"/>
      <c r="Z1194" s="1205"/>
      <c r="AA1194" s="1205"/>
      <c r="AB1194" s="1205"/>
      <c r="AC1194" s="1205"/>
      <c r="AD1194" s="1205"/>
      <c r="AE1194" s="1205"/>
      <c r="AF1194" s="1208">
        <f t="shared" si="6"/>
        <v>0</v>
      </c>
      <c r="AG1194" s="1205"/>
      <c r="AH1194" s="1205"/>
      <c r="AI1194" s="994"/>
      <c r="AJ1194" s="994"/>
      <c r="AK1194" s="994"/>
      <c r="AL1194" s="994"/>
      <c r="AM1194" s="994"/>
    </row>
    <row r="1195">
      <c r="A1195" s="1205"/>
      <c r="B1195" s="1205"/>
      <c r="C1195" s="1205"/>
      <c r="D1195" s="1205"/>
      <c r="E1195" s="1205"/>
      <c r="F1195" s="1205"/>
      <c r="G1195" s="1205"/>
      <c r="H1195" s="1205"/>
      <c r="I1195" s="1205"/>
      <c r="J1195" s="1205"/>
      <c r="K1195" s="1205"/>
      <c r="L1195" s="1205"/>
      <c r="M1195" s="1208">
        <f t="shared" si="3"/>
        <v>0</v>
      </c>
      <c r="N1195" s="1205"/>
      <c r="O1195" s="1205"/>
      <c r="P1195" s="994"/>
      <c r="Q1195" s="994"/>
      <c r="R1195" s="994"/>
      <c r="S1195" s="994"/>
      <c r="T1195" s="1205"/>
      <c r="U1195" s="1205"/>
      <c r="V1195" s="1205"/>
      <c r="W1195" s="1205"/>
      <c r="X1195" s="1205"/>
      <c r="Y1195" s="1205"/>
      <c r="Z1195" s="1205"/>
      <c r="AA1195" s="1205"/>
      <c r="AB1195" s="1205"/>
      <c r="AC1195" s="1205"/>
      <c r="AD1195" s="1205"/>
      <c r="AE1195" s="1205"/>
      <c r="AF1195" s="1208">
        <f t="shared" si="6"/>
        <v>0</v>
      </c>
      <c r="AG1195" s="1205"/>
      <c r="AH1195" s="1205"/>
      <c r="AI1195" s="994"/>
      <c r="AJ1195" s="994"/>
      <c r="AK1195" s="994"/>
      <c r="AL1195" s="994"/>
      <c r="AM1195" s="994"/>
    </row>
    <row r="1196">
      <c r="A1196" s="1205"/>
      <c r="B1196" s="1205"/>
      <c r="C1196" s="1205"/>
      <c r="D1196" s="1205"/>
      <c r="E1196" s="1205"/>
      <c r="F1196" s="1205"/>
      <c r="G1196" s="1205"/>
      <c r="H1196" s="1205"/>
      <c r="I1196" s="1205"/>
      <c r="J1196" s="1205"/>
      <c r="K1196" s="1205"/>
      <c r="L1196" s="1205"/>
      <c r="M1196" s="1208">
        <f t="shared" si="3"/>
        <v>0</v>
      </c>
      <c r="N1196" s="1205"/>
      <c r="O1196" s="1205"/>
      <c r="P1196" s="994"/>
      <c r="Q1196" s="994"/>
      <c r="R1196" s="994"/>
      <c r="S1196" s="994"/>
      <c r="T1196" s="1205"/>
      <c r="U1196" s="1205"/>
      <c r="V1196" s="1205"/>
      <c r="W1196" s="1205"/>
      <c r="X1196" s="1205"/>
      <c r="Y1196" s="1205"/>
      <c r="Z1196" s="1205"/>
      <c r="AA1196" s="1205"/>
      <c r="AB1196" s="1205"/>
      <c r="AC1196" s="1205"/>
      <c r="AD1196" s="1205"/>
      <c r="AE1196" s="1205"/>
      <c r="AF1196" s="1208">
        <f t="shared" si="6"/>
        <v>0</v>
      </c>
      <c r="AG1196" s="1205"/>
      <c r="AH1196" s="1205"/>
      <c r="AI1196" s="994"/>
      <c r="AJ1196" s="994"/>
      <c r="AK1196" s="994"/>
      <c r="AL1196" s="994"/>
      <c r="AM1196" s="994"/>
    </row>
    <row r="1197">
      <c r="A1197" s="1205"/>
      <c r="B1197" s="1205"/>
      <c r="C1197" s="1205"/>
      <c r="D1197" s="1205"/>
      <c r="E1197" s="1205"/>
      <c r="F1197" s="1205"/>
      <c r="G1197" s="1205"/>
      <c r="H1197" s="1205"/>
      <c r="I1197" s="1205"/>
      <c r="J1197" s="1205"/>
      <c r="K1197" s="1205"/>
      <c r="L1197" s="1205"/>
      <c r="M1197" s="1208">
        <f t="shared" si="3"/>
        <v>0</v>
      </c>
      <c r="N1197" s="1205"/>
      <c r="O1197" s="1205"/>
      <c r="P1197" s="994"/>
      <c r="Q1197" s="994"/>
      <c r="R1197" s="994"/>
      <c r="S1197" s="994"/>
      <c r="T1197" s="1205"/>
      <c r="U1197" s="1205"/>
      <c r="V1197" s="1205"/>
      <c r="W1197" s="1205"/>
      <c r="X1197" s="1205"/>
      <c r="Y1197" s="1205"/>
      <c r="Z1197" s="1205"/>
      <c r="AA1197" s="1205"/>
      <c r="AB1197" s="1205"/>
      <c r="AC1197" s="1205"/>
      <c r="AD1197" s="1205"/>
      <c r="AE1197" s="1205"/>
      <c r="AF1197" s="1208">
        <f t="shared" si="6"/>
        <v>0</v>
      </c>
      <c r="AG1197" s="1205"/>
      <c r="AH1197" s="1205"/>
      <c r="AI1197" s="994"/>
      <c r="AJ1197" s="994"/>
      <c r="AK1197" s="994"/>
      <c r="AL1197" s="994"/>
      <c r="AM1197" s="994"/>
    </row>
    <row r="1198">
      <c r="A1198" s="1205"/>
      <c r="B1198" s="1205"/>
      <c r="C1198" s="1205"/>
      <c r="D1198" s="1205"/>
      <c r="E1198" s="1205"/>
      <c r="F1198" s="1205"/>
      <c r="G1198" s="1205"/>
      <c r="H1198" s="1205"/>
      <c r="I1198" s="1205"/>
      <c r="J1198" s="1205"/>
      <c r="K1198" s="1205"/>
      <c r="L1198" s="1205"/>
      <c r="M1198" s="1208">
        <f t="shared" si="3"/>
        <v>0</v>
      </c>
      <c r="N1198" s="1205"/>
      <c r="O1198" s="1205"/>
      <c r="P1198" s="994"/>
      <c r="Q1198" s="994"/>
      <c r="R1198" s="994"/>
      <c r="S1198" s="994"/>
      <c r="T1198" s="1205"/>
      <c r="U1198" s="1205"/>
      <c r="V1198" s="1205"/>
      <c r="W1198" s="1205"/>
      <c r="X1198" s="1205"/>
      <c r="Y1198" s="1205"/>
      <c r="Z1198" s="1205"/>
      <c r="AA1198" s="1205"/>
      <c r="AB1198" s="1205"/>
      <c r="AC1198" s="1205"/>
      <c r="AD1198" s="1205"/>
      <c r="AE1198" s="1205"/>
      <c r="AF1198" s="1208">
        <f t="shared" si="6"/>
        <v>0</v>
      </c>
      <c r="AG1198" s="1205"/>
      <c r="AH1198" s="1205"/>
      <c r="AI1198" s="994"/>
      <c r="AJ1198" s="994"/>
      <c r="AK1198" s="994"/>
      <c r="AL1198" s="994"/>
      <c r="AM1198" s="994"/>
    </row>
    <row r="1199">
      <c r="A1199" s="1205"/>
      <c r="B1199" s="1205"/>
      <c r="C1199" s="1205"/>
      <c r="D1199" s="1205"/>
      <c r="E1199" s="1205"/>
      <c r="F1199" s="1205"/>
      <c r="G1199" s="1205"/>
      <c r="H1199" s="1205"/>
      <c r="I1199" s="1205"/>
      <c r="J1199" s="1205"/>
      <c r="K1199" s="1205"/>
      <c r="L1199" s="1205"/>
      <c r="M1199" s="1208">
        <f t="shared" si="3"/>
        <v>0</v>
      </c>
      <c r="N1199" s="1205"/>
      <c r="O1199" s="1205"/>
      <c r="P1199" s="994"/>
      <c r="Q1199" s="994"/>
      <c r="R1199" s="994"/>
      <c r="S1199" s="994"/>
      <c r="T1199" s="1205"/>
      <c r="U1199" s="1205"/>
      <c r="V1199" s="1205"/>
      <c r="W1199" s="1205"/>
      <c r="X1199" s="1205"/>
      <c r="Y1199" s="1205"/>
      <c r="Z1199" s="1205"/>
      <c r="AA1199" s="1205"/>
      <c r="AB1199" s="1205"/>
      <c r="AC1199" s="1205"/>
      <c r="AD1199" s="1205"/>
      <c r="AE1199" s="1205"/>
      <c r="AF1199" s="1208">
        <f t="shared" si="6"/>
        <v>0</v>
      </c>
      <c r="AG1199" s="1205"/>
      <c r="AH1199" s="1205"/>
      <c r="AI1199" s="994"/>
      <c r="AJ1199" s="994"/>
      <c r="AK1199" s="994"/>
      <c r="AL1199" s="994"/>
      <c r="AM1199" s="994"/>
    </row>
    <row r="1200">
      <c r="A1200" s="1205"/>
      <c r="B1200" s="1205"/>
      <c r="C1200" s="1205"/>
      <c r="D1200" s="1205"/>
      <c r="E1200" s="1205"/>
      <c r="F1200" s="1205"/>
      <c r="G1200" s="1205"/>
      <c r="H1200" s="1205"/>
      <c r="I1200" s="1205"/>
      <c r="J1200" s="1205"/>
      <c r="K1200" s="1205"/>
      <c r="L1200" s="1205"/>
      <c r="M1200" s="1208">
        <f t="shared" si="3"/>
        <v>0</v>
      </c>
      <c r="N1200" s="1205"/>
      <c r="O1200" s="1205"/>
      <c r="P1200" s="994"/>
      <c r="Q1200" s="994"/>
      <c r="R1200" s="994"/>
      <c r="S1200" s="994"/>
      <c r="T1200" s="1205"/>
      <c r="U1200" s="1205"/>
      <c r="V1200" s="1205"/>
      <c r="W1200" s="1205"/>
      <c r="X1200" s="1205"/>
      <c r="Y1200" s="1205"/>
      <c r="Z1200" s="1205"/>
      <c r="AA1200" s="1205"/>
      <c r="AB1200" s="1205"/>
      <c r="AC1200" s="1205"/>
      <c r="AD1200" s="1205"/>
      <c r="AE1200" s="1205"/>
      <c r="AF1200" s="1208">
        <f t="shared" si="6"/>
        <v>0</v>
      </c>
      <c r="AG1200" s="1205"/>
      <c r="AH1200" s="1205"/>
      <c r="AI1200" s="994"/>
      <c r="AJ1200" s="994"/>
      <c r="AK1200" s="994"/>
      <c r="AL1200" s="994"/>
      <c r="AM1200" s="994"/>
    </row>
    <row r="1201">
      <c r="A1201" s="1205"/>
      <c r="B1201" s="1205"/>
      <c r="C1201" s="1205"/>
      <c r="D1201" s="1205"/>
      <c r="E1201" s="1205"/>
      <c r="F1201" s="1205"/>
      <c r="G1201" s="1205"/>
      <c r="H1201" s="1205"/>
      <c r="I1201" s="1205"/>
      <c r="J1201" s="1205"/>
      <c r="K1201" s="1205"/>
      <c r="L1201" s="1205"/>
      <c r="M1201" s="1208">
        <f t="shared" si="3"/>
        <v>0</v>
      </c>
      <c r="N1201" s="1205"/>
      <c r="O1201" s="1205"/>
      <c r="P1201" s="994"/>
      <c r="Q1201" s="994"/>
      <c r="R1201" s="994"/>
      <c r="S1201" s="994"/>
      <c r="T1201" s="1205"/>
      <c r="U1201" s="1205"/>
      <c r="V1201" s="1205"/>
      <c r="W1201" s="1205"/>
      <c r="X1201" s="1205"/>
      <c r="Y1201" s="1205"/>
      <c r="Z1201" s="1205"/>
      <c r="AA1201" s="1205"/>
      <c r="AB1201" s="1205"/>
      <c r="AC1201" s="1205"/>
      <c r="AD1201" s="1205"/>
      <c r="AE1201" s="1205"/>
      <c r="AF1201" s="1208">
        <f t="shared" si="6"/>
        <v>0</v>
      </c>
      <c r="AG1201" s="1205"/>
      <c r="AH1201" s="1205"/>
      <c r="AI1201" s="994"/>
      <c r="AJ1201" s="994"/>
      <c r="AK1201" s="994"/>
      <c r="AL1201" s="994"/>
      <c r="AM1201" s="994"/>
    </row>
    <row r="1202">
      <c r="A1202" s="1205"/>
      <c r="B1202" s="1205"/>
      <c r="C1202" s="1205"/>
      <c r="D1202" s="1205"/>
      <c r="E1202" s="1205"/>
      <c r="F1202" s="1205"/>
      <c r="G1202" s="1205"/>
      <c r="H1202" s="1205"/>
      <c r="I1202" s="1205"/>
      <c r="J1202" s="1205"/>
      <c r="K1202" s="1205"/>
      <c r="L1202" s="1205"/>
      <c r="M1202" s="1208">
        <f t="shared" si="3"/>
        <v>0</v>
      </c>
      <c r="N1202" s="1205"/>
      <c r="O1202" s="1205"/>
      <c r="P1202" s="994"/>
      <c r="Q1202" s="994"/>
      <c r="R1202" s="994"/>
      <c r="S1202" s="994"/>
      <c r="T1202" s="1205"/>
      <c r="U1202" s="1205"/>
      <c r="V1202" s="1205"/>
      <c r="W1202" s="1205"/>
      <c r="X1202" s="1205"/>
      <c r="Y1202" s="1205"/>
      <c r="Z1202" s="1205"/>
      <c r="AA1202" s="1205"/>
      <c r="AB1202" s="1205"/>
      <c r="AC1202" s="1205"/>
      <c r="AD1202" s="1205"/>
      <c r="AE1202" s="1205"/>
      <c r="AF1202" s="1208">
        <f t="shared" si="6"/>
        <v>0</v>
      </c>
      <c r="AG1202" s="1205"/>
      <c r="AH1202" s="1205"/>
      <c r="AI1202" s="994"/>
      <c r="AJ1202" s="994"/>
      <c r="AK1202" s="994"/>
      <c r="AL1202" s="994"/>
      <c r="AM1202" s="994"/>
    </row>
    <row r="1203">
      <c r="A1203" s="1205"/>
      <c r="B1203" s="1205"/>
      <c r="C1203" s="1205"/>
      <c r="D1203" s="1205"/>
      <c r="E1203" s="1205"/>
      <c r="F1203" s="1205"/>
      <c r="G1203" s="1205"/>
      <c r="H1203" s="1205"/>
      <c r="I1203" s="1205"/>
      <c r="J1203" s="1205"/>
      <c r="K1203" s="1205"/>
      <c r="L1203" s="1205"/>
      <c r="M1203" s="1208">
        <f t="shared" si="3"/>
        <v>0</v>
      </c>
      <c r="N1203" s="1205"/>
      <c r="O1203" s="1205"/>
      <c r="P1203" s="994"/>
      <c r="Q1203" s="994"/>
      <c r="R1203" s="994"/>
      <c r="S1203" s="994"/>
      <c r="T1203" s="1205"/>
      <c r="U1203" s="1205"/>
      <c r="V1203" s="1205"/>
      <c r="W1203" s="1205"/>
      <c r="X1203" s="1205"/>
      <c r="Y1203" s="1205"/>
      <c r="Z1203" s="1205"/>
      <c r="AA1203" s="1205"/>
      <c r="AB1203" s="1205"/>
      <c r="AC1203" s="1205"/>
      <c r="AD1203" s="1205"/>
      <c r="AE1203" s="1205"/>
      <c r="AF1203" s="1208">
        <f t="shared" si="6"/>
        <v>0</v>
      </c>
      <c r="AG1203" s="1205"/>
      <c r="AH1203" s="1205"/>
      <c r="AI1203" s="994"/>
      <c r="AJ1203" s="994"/>
      <c r="AK1203" s="994"/>
      <c r="AL1203" s="994"/>
      <c r="AM1203" s="994"/>
    </row>
    <row r="1204">
      <c r="A1204" s="1205"/>
      <c r="B1204" s="1205"/>
      <c r="C1204" s="1205"/>
      <c r="D1204" s="1205"/>
      <c r="E1204" s="1205"/>
      <c r="F1204" s="1205"/>
      <c r="G1204" s="1205"/>
      <c r="H1204" s="1205"/>
      <c r="I1204" s="1205"/>
      <c r="J1204" s="1205"/>
      <c r="K1204" s="1205"/>
      <c r="L1204" s="1205"/>
      <c r="M1204" s="1208">
        <f t="shared" si="3"/>
        <v>0</v>
      </c>
      <c r="N1204" s="1205"/>
      <c r="O1204" s="1205"/>
      <c r="P1204" s="994"/>
      <c r="Q1204" s="994"/>
      <c r="R1204" s="994"/>
      <c r="S1204" s="994"/>
      <c r="T1204" s="1205"/>
      <c r="U1204" s="1205"/>
      <c r="V1204" s="1205"/>
      <c r="W1204" s="1205"/>
      <c r="X1204" s="1205"/>
      <c r="Y1204" s="1205"/>
      <c r="Z1204" s="1205"/>
      <c r="AA1204" s="1205"/>
      <c r="AB1204" s="1205"/>
      <c r="AC1204" s="1205"/>
      <c r="AD1204" s="1205"/>
      <c r="AE1204" s="1205"/>
      <c r="AF1204" s="1208">
        <f t="shared" si="6"/>
        <v>0</v>
      </c>
      <c r="AG1204" s="1205"/>
      <c r="AH1204" s="1205"/>
      <c r="AI1204" s="994"/>
      <c r="AJ1204" s="994"/>
      <c r="AK1204" s="994"/>
      <c r="AL1204" s="994"/>
      <c r="AM1204" s="994"/>
    </row>
    <row r="1205">
      <c r="A1205" s="1205"/>
      <c r="B1205" s="1205"/>
      <c r="C1205" s="1205"/>
      <c r="D1205" s="1205"/>
      <c r="E1205" s="1205"/>
      <c r="F1205" s="1205"/>
      <c r="G1205" s="1205"/>
      <c r="H1205" s="1205"/>
      <c r="I1205" s="1205"/>
      <c r="J1205" s="1205"/>
      <c r="K1205" s="1205"/>
      <c r="L1205" s="1205"/>
      <c r="M1205" s="1208">
        <f t="shared" si="3"/>
        <v>0</v>
      </c>
      <c r="N1205" s="1205"/>
      <c r="O1205" s="1205"/>
      <c r="P1205" s="994"/>
      <c r="Q1205" s="994"/>
      <c r="R1205" s="994"/>
      <c r="S1205" s="994"/>
      <c r="T1205" s="1205"/>
      <c r="U1205" s="1205"/>
      <c r="V1205" s="1205"/>
      <c r="W1205" s="1205"/>
      <c r="X1205" s="1205"/>
      <c r="Y1205" s="1205"/>
      <c r="Z1205" s="1205"/>
      <c r="AA1205" s="1205"/>
      <c r="AB1205" s="1205"/>
      <c r="AC1205" s="1205"/>
      <c r="AD1205" s="1205"/>
      <c r="AE1205" s="1205"/>
      <c r="AF1205" s="1208">
        <f t="shared" si="6"/>
        <v>0</v>
      </c>
      <c r="AG1205" s="1205"/>
      <c r="AH1205" s="1205"/>
      <c r="AI1205" s="994"/>
      <c r="AJ1205" s="994"/>
      <c r="AK1205" s="994"/>
      <c r="AL1205" s="994"/>
      <c r="AM1205" s="994"/>
    </row>
    <row r="1206">
      <c r="A1206" s="1205"/>
      <c r="B1206" s="1205"/>
      <c r="C1206" s="1205"/>
      <c r="D1206" s="1205"/>
      <c r="E1206" s="1205"/>
      <c r="F1206" s="1205"/>
      <c r="G1206" s="1205"/>
      <c r="H1206" s="1205"/>
      <c r="I1206" s="1205"/>
      <c r="J1206" s="1205"/>
      <c r="K1206" s="1205"/>
      <c r="L1206" s="1205"/>
      <c r="M1206" s="1208">
        <f t="shared" si="3"/>
        <v>0</v>
      </c>
      <c r="N1206" s="1205"/>
      <c r="O1206" s="1205"/>
      <c r="P1206" s="994"/>
      <c r="Q1206" s="994"/>
      <c r="R1206" s="994"/>
      <c r="S1206" s="994"/>
      <c r="T1206" s="1205"/>
      <c r="U1206" s="1205"/>
      <c r="V1206" s="1205"/>
      <c r="W1206" s="1205"/>
      <c r="X1206" s="1205"/>
      <c r="Y1206" s="1205"/>
      <c r="Z1206" s="1205"/>
      <c r="AA1206" s="1205"/>
      <c r="AB1206" s="1205"/>
      <c r="AC1206" s="1205"/>
      <c r="AD1206" s="1205"/>
      <c r="AE1206" s="1205"/>
      <c r="AF1206" s="1208">
        <f t="shared" si="6"/>
        <v>0</v>
      </c>
      <c r="AG1206" s="1205"/>
      <c r="AH1206" s="1205"/>
      <c r="AI1206" s="994"/>
      <c r="AJ1206" s="994"/>
      <c r="AK1206" s="994"/>
      <c r="AL1206" s="994"/>
      <c r="AM1206" s="994"/>
    </row>
    <row r="1207">
      <c r="A1207" s="1205"/>
      <c r="B1207" s="1205"/>
      <c r="C1207" s="1205"/>
      <c r="D1207" s="1205"/>
      <c r="E1207" s="1205"/>
      <c r="F1207" s="1205"/>
      <c r="G1207" s="1205"/>
      <c r="H1207" s="1205"/>
      <c r="I1207" s="1205"/>
      <c r="J1207" s="1205"/>
      <c r="K1207" s="1205"/>
      <c r="L1207" s="1205"/>
      <c r="M1207" s="1208">
        <f t="shared" si="3"/>
        <v>0</v>
      </c>
      <c r="N1207" s="1205"/>
      <c r="O1207" s="1205"/>
      <c r="P1207" s="994"/>
      <c r="Q1207" s="994"/>
      <c r="R1207" s="994"/>
      <c r="S1207" s="994"/>
      <c r="T1207" s="1205"/>
      <c r="U1207" s="1205"/>
      <c r="V1207" s="1205"/>
      <c r="W1207" s="1205"/>
      <c r="X1207" s="1205"/>
      <c r="Y1207" s="1205"/>
      <c r="Z1207" s="1205"/>
      <c r="AA1207" s="1205"/>
      <c r="AB1207" s="1205"/>
      <c r="AC1207" s="1205"/>
      <c r="AD1207" s="1205"/>
      <c r="AE1207" s="1205"/>
      <c r="AF1207" s="1208">
        <f t="shared" si="6"/>
        <v>0</v>
      </c>
      <c r="AG1207" s="1205"/>
      <c r="AH1207" s="1205"/>
      <c r="AI1207" s="994"/>
      <c r="AJ1207" s="994"/>
      <c r="AK1207" s="994"/>
      <c r="AL1207" s="994"/>
      <c r="AM1207" s="994"/>
    </row>
    <row r="1208">
      <c r="A1208" s="1205"/>
      <c r="B1208" s="1205"/>
      <c r="C1208" s="1205"/>
      <c r="D1208" s="1205"/>
      <c r="E1208" s="1205"/>
      <c r="F1208" s="1205"/>
      <c r="G1208" s="1205"/>
      <c r="H1208" s="1205"/>
      <c r="I1208" s="1205"/>
      <c r="J1208" s="1205"/>
      <c r="K1208" s="1205"/>
      <c r="L1208" s="1205"/>
      <c r="M1208" s="1208">
        <f t="shared" si="3"/>
        <v>0</v>
      </c>
      <c r="N1208" s="1205"/>
      <c r="O1208" s="1205"/>
      <c r="P1208" s="994"/>
      <c r="Q1208" s="994"/>
      <c r="R1208" s="994"/>
      <c r="S1208" s="994"/>
      <c r="T1208" s="1205"/>
      <c r="U1208" s="1205"/>
      <c r="V1208" s="1205"/>
      <c r="W1208" s="1205"/>
      <c r="X1208" s="1205"/>
      <c r="Y1208" s="1205"/>
      <c r="Z1208" s="1205"/>
      <c r="AA1208" s="1205"/>
      <c r="AB1208" s="1205"/>
      <c r="AC1208" s="1205"/>
      <c r="AD1208" s="1205"/>
      <c r="AE1208" s="1205"/>
      <c r="AF1208" s="1208">
        <f t="shared" si="6"/>
        <v>0</v>
      </c>
      <c r="AG1208" s="1205"/>
      <c r="AH1208" s="1205"/>
      <c r="AI1208" s="994"/>
      <c r="AJ1208" s="994"/>
      <c r="AK1208" s="994"/>
      <c r="AL1208" s="994"/>
      <c r="AM1208" s="994"/>
    </row>
    <row r="1209">
      <c r="A1209" s="1205"/>
      <c r="B1209" s="1205"/>
      <c r="C1209" s="1205"/>
      <c r="D1209" s="1205"/>
      <c r="E1209" s="1205"/>
      <c r="F1209" s="1205"/>
      <c r="G1209" s="1205"/>
      <c r="H1209" s="1205"/>
      <c r="I1209" s="1205"/>
      <c r="J1209" s="1205"/>
      <c r="K1209" s="1205"/>
      <c r="L1209" s="1205"/>
      <c r="M1209" s="1208">
        <f t="shared" si="3"/>
        <v>0</v>
      </c>
      <c r="N1209" s="1205"/>
      <c r="O1209" s="1205"/>
      <c r="P1209" s="994"/>
      <c r="Q1209" s="994"/>
      <c r="R1209" s="994"/>
      <c r="S1209" s="994"/>
      <c r="T1209" s="1205"/>
      <c r="U1209" s="1205"/>
      <c r="V1209" s="1205"/>
      <c r="W1209" s="1205"/>
      <c r="X1209" s="1205"/>
      <c r="Y1209" s="1205"/>
      <c r="Z1209" s="1205"/>
      <c r="AA1209" s="1205"/>
      <c r="AB1209" s="1205"/>
      <c r="AC1209" s="1205"/>
      <c r="AD1209" s="1205"/>
      <c r="AE1209" s="1205"/>
      <c r="AF1209" s="1208">
        <f t="shared" si="6"/>
        <v>0</v>
      </c>
      <c r="AG1209" s="1205"/>
      <c r="AH1209" s="1205"/>
      <c r="AI1209" s="994"/>
      <c r="AJ1209" s="994"/>
      <c r="AK1209" s="994"/>
      <c r="AL1209" s="994"/>
      <c r="AM1209" s="994"/>
    </row>
    <row r="1210">
      <c r="A1210" s="1205"/>
      <c r="B1210" s="1205"/>
      <c r="C1210" s="1205"/>
      <c r="D1210" s="1205"/>
      <c r="E1210" s="1205"/>
      <c r="F1210" s="1205"/>
      <c r="G1210" s="1205"/>
      <c r="H1210" s="1205"/>
      <c r="I1210" s="1205"/>
      <c r="J1210" s="1205"/>
      <c r="K1210" s="1205"/>
      <c r="L1210" s="1205"/>
      <c r="M1210" s="1208">
        <f t="shared" si="3"/>
        <v>0</v>
      </c>
      <c r="N1210" s="1205"/>
      <c r="O1210" s="1205"/>
      <c r="P1210" s="994"/>
      <c r="Q1210" s="994"/>
      <c r="R1210" s="994"/>
      <c r="S1210" s="994"/>
      <c r="T1210" s="1205"/>
      <c r="U1210" s="1205"/>
      <c r="V1210" s="1205"/>
      <c r="W1210" s="1205"/>
      <c r="X1210" s="1205"/>
      <c r="Y1210" s="1205"/>
      <c r="Z1210" s="1205"/>
      <c r="AA1210" s="1205"/>
      <c r="AB1210" s="1205"/>
      <c r="AC1210" s="1205"/>
      <c r="AD1210" s="1205"/>
      <c r="AE1210" s="1205"/>
      <c r="AF1210" s="1208">
        <f t="shared" si="6"/>
        <v>0</v>
      </c>
      <c r="AG1210" s="1205"/>
      <c r="AH1210" s="1205"/>
      <c r="AI1210" s="994"/>
      <c r="AJ1210" s="994"/>
      <c r="AK1210" s="994"/>
      <c r="AL1210" s="994"/>
      <c r="AM1210" s="994"/>
    </row>
    <row r="1211">
      <c r="A1211" s="1205"/>
      <c r="B1211" s="1205"/>
      <c r="C1211" s="1205"/>
      <c r="D1211" s="1205"/>
      <c r="E1211" s="1205"/>
      <c r="F1211" s="1205"/>
      <c r="G1211" s="1205"/>
      <c r="H1211" s="1205"/>
      <c r="I1211" s="1205"/>
      <c r="J1211" s="1205"/>
      <c r="K1211" s="1205"/>
      <c r="L1211" s="1205"/>
      <c r="M1211" s="1208">
        <f t="shared" si="3"/>
        <v>0</v>
      </c>
      <c r="N1211" s="1205"/>
      <c r="O1211" s="1205"/>
      <c r="P1211" s="994"/>
      <c r="Q1211" s="994"/>
      <c r="R1211" s="994"/>
      <c r="S1211" s="994"/>
      <c r="T1211" s="1205"/>
      <c r="U1211" s="1205"/>
      <c r="V1211" s="1205"/>
      <c r="W1211" s="1205"/>
      <c r="X1211" s="1205"/>
      <c r="Y1211" s="1205"/>
      <c r="Z1211" s="1205"/>
      <c r="AA1211" s="1205"/>
      <c r="AB1211" s="1205"/>
      <c r="AC1211" s="1205"/>
      <c r="AD1211" s="1205"/>
      <c r="AE1211" s="1205"/>
      <c r="AF1211" s="1208">
        <f t="shared" si="6"/>
        <v>0</v>
      </c>
      <c r="AG1211" s="1205"/>
      <c r="AH1211" s="1205"/>
      <c r="AI1211" s="994"/>
      <c r="AJ1211" s="994"/>
      <c r="AK1211" s="994"/>
      <c r="AL1211" s="994"/>
      <c r="AM1211" s="994"/>
    </row>
    <row r="1212">
      <c r="A1212" s="1205"/>
      <c r="B1212" s="1205"/>
      <c r="C1212" s="1205"/>
      <c r="D1212" s="1205"/>
      <c r="E1212" s="1205"/>
      <c r="F1212" s="1205"/>
      <c r="G1212" s="1205"/>
      <c r="H1212" s="1205"/>
      <c r="I1212" s="1205"/>
      <c r="J1212" s="1205"/>
      <c r="K1212" s="1205"/>
      <c r="L1212" s="1205"/>
      <c r="M1212" s="1208">
        <f t="shared" si="3"/>
        <v>0</v>
      </c>
      <c r="N1212" s="1205"/>
      <c r="O1212" s="1205"/>
      <c r="P1212" s="994"/>
      <c r="Q1212" s="994"/>
      <c r="R1212" s="994"/>
      <c r="S1212" s="994"/>
      <c r="T1212" s="1205"/>
      <c r="U1212" s="1205"/>
      <c r="V1212" s="1205"/>
      <c r="W1212" s="1205"/>
      <c r="X1212" s="1205"/>
      <c r="Y1212" s="1205"/>
      <c r="Z1212" s="1205"/>
      <c r="AA1212" s="1205"/>
      <c r="AB1212" s="1205"/>
      <c r="AC1212" s="1205"/>
      <c r="AD1212" s="1205"/>
      <c r="AE1212" s="1205"/>
      <c r="AF1212" s="1208">
        <f t="shared" si="6"/>
        <v>0</v>
      </c>
      <c r="AG1212" s="1205"/>
      <c r="AH1212" s="1205"/>
      <c r="AI1212" s="994"/>
      <c r="AJ1212" s="994"/>
      <c r="AK1212" s="994"/>
      <c r="AL1212" s="994"/>
      <c r="AM1212" s="994"/>
    </row>
    <row r="1213">
      <c r="A1213" s="1205"/>
      <c r="B1213" s="1205"/>
      <c r="C1213" s="1205"/>
      <c r="D1213" s="1205"/>
      <c r="E1213" s="1205"/>
      <c r="F1213" s="1205"/>
      <c r="G1213" s="1205"/>
      <c r="H1213" s="1205"/>
      <c r="I1213" s="1205"/>
      <c r="J1213" s="1205"/>
      <c r="K1213" s="1205"/>
      <c r="L1213" s="1205"/>
      <c r="M1213" s="1205"/>
      <c r="N1213" s="1205"/>
      <c r="O1213" s="1205"/>
      <c r="P1213" s="994"/>
      <c r="Q1213" s="994"/>
      <c r="R1213" s="994"/>
      <c r="S1213" s="994"/>
      <c r="T1213" s="1205"/>
      <c r="U1213" s="1205"/>
      <c r="V1213" s="1205"/>
      <c r="W1213" s="1205"/>
      <c r="X1213" s="1205"/>
      <c r="Y1213" s="1205"/>
      <c r="Z1213" s="1205"/>
      <c r="AA1213" s="1205"/>
      <c r="AB1213" s="1205"/>
      <c r="AC1213" s="1205"/>
      <c r="AD1213" s="1205"/>
      <c r="AE1213" s="1205"/>
      <c r="AF1213" s="1205"/>
      <c r="AG1213" s="1205"/>
      <c r="AH1213" s="1205"/>
      <c r="AI1213" s="994"/>
      <c r="AJ1213" s="994"/>
      <c r="AK1213" s="994"/>
      <c r="AL1213" s="994"/>
      <c r="AM1213" s="994"/>
    </row>
    <row r="1214">
      <c r="A1214" s="1205"/>
      <c r="B1214" s="1205"/>
      <c r="C1214" s="1205"/>
      <c r="D1214" s="1205"/>
      <c r="E1214" s="1205"/>
      <c r="F1214" s="1205"/>
      <c r="G1214" s="1205"/>
      <c r="H1214" s="1205"/>
      <c r="I1214" s="1205"/>
      <c r="J1214" s="1205"/>
      <c r="K1214" s="1205"/>
      <c r="L1214" s="1205"/>
      <c r="M1214" s="1205"/>
      <c r="N1214" s="1205"/>
      <c r="O1214" s="1205"/>
      <c r="P1214" s="994"/>
      <c r="Q1214" s="994"/>
      <c r="R1214" s="994"/>
      <c r="S1214" s="994"/>
      <c r="T1214" s="1205"/>
      <c r="U1214" s="1205"/>
      <c r="V1214" s="1205"/>
      <c r="W1214" s="1205"/>
      <c r="X1214" s="1205"/>
      <c r="Y1214" s="1205"/>
      <c r="Z1214" s="1205"/>
      <c r="AA1214" s="1205"/>
      <c r="AB1214" s="1205"/>
      <c r="AC1214" s="1205"/>
      <c r="AD1214" s="1205"/>
      <c r="AE1214" s="1205"/>
      <c r="AF1214" s="1205"/>
      <c r="AG1214" s="1205"/>
      <c r="AH1214" s="1205"/>
      <c r="AI1214" s="994"/>
      <c r="AJ1214" s="994"/>
      <c r="AK1214" s="994"/>
      <c r="AL1214" s="994"/>
      <c r="AM1214" s="994"/>
    </row>
    <row r="1215">
      <c r="A1215" s="1205"/>
      <c r="B1215" s="1205"/>
      <c r="C1215" s="1205"/>
      <c r="D1215" s="1205"/>
      <c r="E1215" s="1205"/>
      <c r="F1215" s="1205"/>
      <c r="G1215" s="1205"/>
      <c r="H1215" s="1205"/>
      <c r="I1215" s="1205"/>
      <c r="J1215" s="1205"/>
      <c r="K1215" s="1205"/>
      <c r="L1215" s="1205"/>
      <c r="M1215" s="1205"/>
      <c r="N1215" s="1205"/>
      <c r="O1215" s="1205"/>
      <c r="P1215" s="994"/>
      <c r="Q1215" s="994"/>
      <c r="R1215" s="994"/>
      <c r="S1215" s="994"/>
      <c r="T1215" s="1205"/>
      <c r="U1215" s="1205"/>
      <c r="V1215" s="1205"/>
      <c r="W1215" s="1205"/>
      <c r="X1215" s="1205"/>
      <c r="Y1215" s="1205"/>
      <c r="Z1215" s="1205"/>
      <c r="AA1215" s="1205"/>
      <c r="AB1215" s="1205"/>
      <c r="AC1215" s="1205"/>
      <c r="AD1215" s="1205"/>
      <c r="AE1215" s="1205"/>
      <c r="AF1215" s="1205"/>
      <c r="AG1215" s="1205"/>
      <c r="AH1215" s="1205"/>
      <c r="AI1215" s="994"/>
      <c r="AJ1215" s="994"/>
      <c r="AK1215" s="994"/>
      <c r="AL1215" s="994"/>
      <c r="AM1215" s="994"/>
    </row>
    <row r="1216">
      <c r="A1216" s="1205"/>
      <c r="B1216" s="1205"/>
      <c r="C1216" s="1205"/>
      <c r="D1216" s="1205"/>
      <c r="E1216" s="1205"/>
      <c r="F1216" s="1205"/>
      <c r="G1216" s="1205"/>
      <c r="H1216" s="1205"/>
      <c r="I1216" s="1205"/>
      <c r="J1216" s="1205"/>
      <c r="K1216" s="1205"/>
      <c r="L1216" s="1205"/>
      <c r="M1216" s="1205"/>
      <c r="N1216" s="1205"/>
      <c r="O1216" s="1205"/>
      <c r="P1216" s="994"/>
      <c r="Q1216" s="994"/>
      <c r="R1216" s="994"/>
      <c r="S1216" s="994"/>
      <c r="T1216" s="1205"/>
      <c r="U1216" s="1205"/>
      <c r="V1216" s="1205"/>
      <c r="W1216" s="1205"/>
      <c r="X1216" s="1205"/>
      <c r="Y1216" s="1205"/>
      <c r="Z1216" s="1205"/>
      <c r="AA1216" s="1205"/>
      <c r="AB1216" s="1205"/>
      <c r="AC1216" s="1205"/>
      <c r="AD1216" s="1205"/>
      <c r="AE1216" s="1205"/>
      <c r="AF1216" s="1205"/>
      <c r="AG1216" s="1205"/>
      <c r="AH1216" s="1205"/>
      <c r="AI1216" s="994"/>
      <c r="AJ1216" s="994"/>
      <c r="AK1216" s="994"/>
      <c r="AL1216" s="994"/>
      <c r="AM1216" s="994"/>
    </row>
    <row r="1217">
      <c r="A1217" s="1205"/>
      <c r="B1217" s="1205"/>
      <c r="C1217" s="1205"/>
      <c r="D1217" s="1205"/>
      <c r="E1217" s="1205"/>
      <c r="F1217" s="1205"/>
      <c r="G1217" s="1205"/>
      <c r="H1217" s="1205"/>
      <c r="I1217" s="1205"/>
      <c r="J1217" s="1205"/>
      <c r="K1217" s="1205"/>
      <c r="L1217" s="1205"/>
      <c r="M1217" s="1205"/>
      <c r="N1217" s="1205"/>
      <c r="O1217" s="1205"/>
      <c r="P1217" s="994"/>
      <c r="Q1217" s="994"/>
      <c r="R1217" s="994"/>
      <c r="S1217" s="994"/>
      <c r="T1217" s="1205"/>
      <c r="U1217" s="1205"/>
      <c r="V1217" s="1205"/>
      <c r="W1217" s="1205"/>
      <c r="X1217" s="1205"/>
      <c r="Y1217" s="1205"/>
      <c r="Z1217" s="1205"/>
      <c r="AA1217" s="1205"/>
      <c r="AB1217" s="1205"/>
      <c r="AC1217" s="1205"/>
      <c r="AD1217" s="1205"/>
      <c r="AE1217" s="1205"/>
      <c r="AF1217" s="1205"/>
      <c r="AG1217" s="1205"/>
      <c r="AH1217" s="1205"/>
      <c r="AI1217" s="994"/>
      <c r="AJ1217" s="994"/>
      <c r="AK1217" s="994"/>
      <c r="AL1217" s="994"/>
      <c r="AM1217" s="994"/>
    </row>
    <row r="1218">
      <c r="A1218" s="1205"/>
      <c r="B1218" s="1205"/>
      <c r="C1218" s="1205"/>
      <c r="D1218" s="1205"/>
      <c r="E1218" s="1205"/>
      <c r="F1218" s="1205"/>
      <c r="G1218" s="1205"/>
      <c r="H1218" s="1205"/>
      <c r="I1218" s="1205"/>
      <c r="J1218" s="1205"/>
      <c r="K1218" s="1205"/>
      <c r="L1218" s="1205"/>
      <c r="M1218" s="1205"/>
      <c r="N1218" s="1205"/>
      <c r="O1218" s="1205"/>
      <c r="P1218" s="994"/>
      <c r="Q1218" s="994"/>
      <c r="R1218" s="994"/>
      <c r="S1218" s="994"/>
      <c r="T1218" s="1205"/>
      <c r="U1218" s="1205"/>
      <c r="V1218" s="1205"/>
      <c r="W1218" s="1205"/>
      <c r="X1218" s="1205"/>
      <c r="Y1218" s="1205"/>
      <c r="Z1218" s="1205"/>
      <c r="AA1218" s="1205"/>
      <c r="AB1218" s="1205"/>
      <c r="AC1218" s="1205"/>
      <c r="AD1218" s="1205"/>
      <c r="AE1218" s="1205"/>
      <c r="AF1218" s="1205"/>
      <c r="AG1218" s="1205"/>
      <c r="AH1218" s="1205"/>
      <c r="AI1218" s="994"/>
      <c r="AJ1218" s="994"/>
      <c r="AK1218" s="994"/>
      <c r="AL1218" s="994"/>
      <c r="AM1218" s="994"/>
    </row>
    <row r="1219">
      <c r="A1219" s="1205"/>
      <c r="B1219" s="1205"/>
      <c r="C1219" s="1205"/>
      <c r="D1219" s="1205"/>
      <c r="E1219" s="1205"/>
      <c r="F1219" s="1205"/>
      <c r="G1219" s="1205"/>
      <c r="H1219" s="1205"/>
      <c r="I1219" s="1205"/>
      <c r="J1219" s="1205"/>
      <c r="K1219" s="1205"/>
      <c r="L1219" s="1205"/>
      <c r="M1219" s="1205"/>
      <c r="N1219" s="1205"/>
      <c r="O1219" s="1205"/>
      <c r="P1219" s="994"/>
      <c r="Q1219" s="994"/>
      <c r="R1219" s="994"/>
      <c r="S1219" s="994"/>
      <c r="T1219" s="1205"/>
      <c r="U1219" s="1205"/>
      <c r="V1219" s="1205"/>
      <c r="W1219" s="1205"/>
      <c r="X1219" s="1205"/>
      <c r="Y1219" s="1205"/>
      <c r="Z1219" s="1205"/>
      <c r="AA1219" s="1205"/>
      <c r="AB1219" s="1205"/>
      <c r="AC1219" s="1205"/>
      <c r="AD1219" s="1205"/>
      <c r="AE1219" s="1205"/>
      <c r="AF1219" s="1205"/>
      <c r="AG1219" s="1205"/>
      <c r="AH1219" s="1205"/>
      <c r="AI1219" s="994"/>
      <c r="AJ1219" s="994"/>
      <c r="AK1219" s="994"/>
      <c r="AL1219" s="994"/>
      <c r="AM1219" s="994"/>
    </row>
    <row r="1220">
      <c r="A1220" s="1205"/>
      <c r="B1220" s="1205"/>
      <c r="C1220" s="1205"/>
      <c r="D1220" s="1205"/>
      <c r="E1220" s="1205"/>
      <c r="F1220" s="1205"/>
      <c r="G1220" s="1205"/>
      <c r="H1220" s="1205"/>
      <c r="I1220" s="1205"/>
      <c r="J1220" s="1205"/>
      <c r="K1220" s="1205"/>
      <c r="L1220" s="1205"/>
      <c r="M1220" s="1205"/>
      <c r="N1220" s="1205"/>
      <c r="O1220" s="1205"/>
      <c r="P1220" s="994"/>
      <c r="Q1220" s="994"/>
      <c r="R1220" s="994"/>
      <c r="S1220" s="994"/>
      <c r="T1220" s="1205"/>
      <c r="U1220" s="1205"/>
      <c r="V1220" s="1205"/>
      <c r="W1220" s="1205"/>
      <c r="X1220" s="1205"/>
      <c r="Y1220" s="1205"/>
      <c r="Z1220" s="1205"/>
      <c r="AA1220" s="1205"/>
      <c r="AB1220" s="1205"/>
      <c r="AC1220" s="1205"/>
      <c r="AD1220" s="1205"/>
      <c r="AE1220" s="1205"/>
      <c r="AF1220" s="1205"/>
      <c r="AG1220" s="1205"/>
      <c r="AH1220" s="1205"/>
      <c r="AI1220" s="994"/>
      <c r="AJ1220" s="994"/>
      <c r="AK1220" s="994"/>
      <c r="AL1220" s="994"/>
      <c r="AM1220" s="994"/>
    </row>
    <row r="1221">
      <c r="A1221" s="1205"/>
      <c r="B1221" s="1205"/>
      <c r="C1221" s="1205"/>
      <c r="D1221" s="1205"/>
      <c r="E1221" s="1205"/>
      <c r="F1221" s="1205"/>
      <c r="G1221" s="1205"/>
      <c r="H1221" s="1205"/>
      <c r="I1221" s="1205"/>
      <c r="J1221" s="1205"/>
      <c r="K1221" s="1205"/>
      <c r="L1221" s="1205"/>
      <c r="M1221" s="1205"/>
      <c r="N1221" s="1205"/>
      <c r="O1221" s="1205"/>
      <c r="P1221" s="994"/>
      <c r="Q1221" s="994"/>
      <c r="R1221" s="994"/>
      <c r="S1221" s="994"/>
      <c r="T1221" s="1205"/>
      <c r="U1221" s="1205"/>
      <c r="V1221" s="1205"/>
      <c r="W1221" s="1205"/>
      <c r="X1221" s="1205"/>
      <c r="Y1221" s="1205"/>
      <c r="Z1221" s="1205"/>
      <c r="AA1221" s="1205"/>
      <c r="AB1221" s="1205"/>
      <c r="AC1221" s="1205"/>
      <c r="AD1221" s="1205"/>
      <c r="AE1221" s="1205"/>
      <c r="AF1221" s="1205"/>
      <c r="AG1221" s="1205"/>
      <c r="AH1221" s="1205"/>
      <c r="AI1221" s="994"/>
      <c r="AJ1221" s="994"/>
      <c r="AK1221" s="994"/>
      <c r="AL1221" s="994"/>
      <c r="AM1221" s="994"/>
    </row>
    <row r="1222">
      <c r="A1222" s="1205"/>
      <c r="B1222" s="1205"/>
      <c r="C1222" s="1205"/>
      <c r="D1222" s="1205"/>
      <c r="E1222" s="1205"/>
      <c r="F1222" s="1205"/>
      <c r="G1222" s="1205"/>
      <c r="H1222" s="1205"/>
      <c r="I1222" s="1205"/>
      <c r="J1222" s="1205"/>
      <c r="K1222" s="1205"/>
      <c r="L1222" s="1205"/>
      <c r="M1222" s="1205"/>
      <c r="N1222" s="1205"/>
      <c r="O1222" s="1205"/>
      <c r="P1222" s="994"/>
      <c r="Q1222" s="994"/>
      <c r="R1222" s="994"/>
      <c r="S1222" s="994"/>
      <c r="T1222" s="1205"/>
      <c r="U1222" s="1205"/>
      <c r="V1222" s="1205"/>
      <c r="W1222" s="1205"/>
      <c r="X1222" s="1205"/>
      <c r="Y1222" s="1205"/>
      <c r="Z1222" s="1205"/>
      <c r="AA1222" s="1205"/>
      <c r="AB1222" s="1205"/>
      <c r="AC1222" s="1205"/>
      <c r="AD1222" s="1205"/>
      <c r="AE1222" s="1205"/>
      <c r="AF1222" s="1205"/>
      <c r="AG1222" s="1205"/>
      <c r="AH1222" s="1205"/>
      <c r="AI1222" s="994"/>
      <c r="AJ1222" s="994"/>
      <c r="AK1222" s="994"/>
      <c r="AL1222" s="994"/>
      <c r="AM1222" s="994"/>
    </row>
    <row r="1223">
      <c r="A1223" s="1205"/>
      <c r="B1223" s="1205"/>
      <c r="C1223" s="1205"/>
      <c r="D1223" s="1205"/>
      <c r="E1223" s="1205"/>
      <c r="F1223" s="1205"/>
      <c r="G1223" s="1205"/>
      <c r="H1223" s="1205"/>
      <c r="I1223" s="1205"/>
      <c r="J1223" s="1205"/>
      <c r="K1223" s="1205"/>
      <c r="L1223" s="1205"/>
      <c r="M1223" s="1205"/>
      <c r="N1223" s="1205"/>
      <c r="O1223" s="1205"/>
      <c r="P1223" s="994"/>
      <c r="Q1223" s="994"/>
      <c r="R1223" s="994"/>
      <c r="S1223" s="994"/>
      <c r="T1223" s="1205"/>
      <c r="U1223" s="1205"/>
      <c r="V1223" s="1205"/>
      <c r="W1223" s="1205"/>
      <c r="X1223" s="1205"/>
      <c r="Y1223" s="1205"/>
      <c r="Z1223" s="1205"/>
      <c r="AA1223" s="1205"/>
      <c r="AB1223" s="1205"/>
      <c r="AC1223" s="1205"/>
      <c r="AD1223" s="1205"/>
      <c r="AE1223" s="1205"/>
      <c r="AF1223" s="1205"/>
      <c r="AG1223" s="1205"/>
      <c r="AH1223" s="1205"/>
      <c r="AI1223" s="994"/>
      <c r="AJ1223" s="994"/>
      <c r="AK1223" s="994"/>
      <c r="AL1223" s="994"/>
      <c r="AM1223" s="994"/>
    </row>
    <row r="1224">
      <c r="A1224" s="1205"/>
      <c r="B1224" s="1205"/>
      <c r="C1224" s="1205"/>
      <c r="D1224" s="1205"/>
      <c r="E1224" s="1205"/>
      <c r="F1224" s="1205"/>
      <c r="G1224" s="1205"/>
      <c r="H1224" s="1205"/>
      <c r="I1224" s="1205"/>
      <c r="J1224" s="1205"/>
      <c r="K1224" s="1205"/>
      <c r="L1224" s="1205"/>
      <c r="M1224" s="1205"/>
      <c r="N1224" s="1205"/>
      <c r="O1224" s="1205"/>
      <c r="P1224" s="994"/>
      <c r="Q1224" s="994"/>
      <c r="R1224" s="994"/>
      <c r="S1224" s="994"/>
      <c r="T1224" s="1205"/>
      <c r="U1224" s="1205"/>
      <c r="V1224" s="1205"/>
      <c r="W1224" s="1205"/>
      <c r="X1224" s="1205"/>
      <c r="Y1224" s="1205"/>
      <c r="Z1224" s="1205"/>
      <c r="AA1224" s="1205"/>
      <c r="AB1224" s="1205"/>
      <c r="AC1224" s="1205"/>
      <c r="AD1224" s="1205"/>
      <c r="AE1224" s="1205"/>
      <c r="AF1224" s="1205"/>
      <c r="AG1224" s="1205"/>
      <c r="AH1224" s="1205"/>
      <c r="AI1224" s="994"/>
      <c r="AJ1224" s="994"/>
      <c r="AK1224" s="994"/>
      <c r="AL1224" s="994"/>
      <c r="AM1224" s="994"/>
    </row>
    <row r="1225">
      <c r="A1225" s="1205"/>
      <c r="B1225" s="1205"/>
      <c r="C1225" s="1205"/>
      <c r="D1225" s="1205"/>
      <c r="E1225" s="1205"/>
      <c r="F1225" s="1205"/>
      <c r="G1225" s="1205"/>
      <c r="H1225" s="1205"/>
      <c r="I1225" s="1205"/>
      <c r="J1225" s="1205"/>
      <c r="K1225" s="1205"/>
      <c r="L1225" s="1205"/>
      <c r="M1225" s="1205"/>
      <c r="N1225" s="1205"/>
      <c r="O1225" s="1205"/>
      <c r="P1225" s="994"/>
      <c r="Q1225" s="994"/>
      <c r="R1225" s="994"/>
      <c r="S1225" s="994"/>
      <c r="T1225" s="1205"/>
      <c r="U1225" s="1205"/>
      <c r="V1225" s="1205"/>
      <c r="W1225" s="1205"/>
      <c r="X1225" s="1205"/>
      <c r="Y1225" s="1205"/>
      <c r="Z1225" s="1205"/>
      <c r="AA1225" s="1205"/>
      <c r="AB1225" s="1205"/>
      <c r="AC1225" s="1205"/>
      <c r="AD1225" s="1205"/>
      <c r="AE1225" s="1205"/>
      <c r="AF1225" s="1205"/>
      <c r="AG1225" s="1205"/>
      <c r="AH1225" s="1205"/>
      <c r="AI1225" s="994"/>
      <c r="AJ1225" s="994"/>
      <c r="AK1225" s="994"/>
      <c r="AL1225" s="994"/>
      <c r="AM1225" s="994"/>
    </row>
    <row r="1226">
      <c r="A1226" s="1205"/>
      <c r="B1226" s="1205"/>
      <c r="C1226" s="1205"/>
      <c r="D1226" s="1205"/>
      <c r="E1226" s="1205"/>
      <c r="F1226" s="1205"/>
      <c r="G1226" s="1205"/>
      <c r="H1226" s="1205"/>
      <c r="I1226" s="1205"/>
      <c r="J1226" s="1205"/>
      <c r="K1226" s="1205"/>
      <c r="L1226" s="1205"/>
      <c r="M1226" s="1205"/>
      <c r="N1226" s="1205"/>
      <c r="O1226" s="1205"/>
      <c r="P1226" s="994"/>
      <c r="Q1226" s="994"/>
      <c r="R1226" s="994"/>
      <c r="S1226" s="994"/>
      <c r="T1226" s="1205"/>
      <c r="U1226" s="1205"/>
      <c r="V1226" s="1205"/>
      <c r="W1226" s="1205"/>
      <c r="X1226" s="1205"/>
      <c r="Y1226" s="1205"/>
      <c r="Z1226" s="1205"/>
      <c r="AA1226" s="1205"/>
      <c r="AB1226" s="1205"/>
      <c r="AC1226" s="1205"/>
      <c r="AD1226" s="1205"/>
      <c r="AE1226" s="1205"/>
      <c r="AF1226" s="1205"/>
      <c r="AG1226" s="1205"/>
      <c r="AH1226" s="1205"/>
      <c r="AI1226" s="994"/>
      <c r="AJ1226" s="994"/>
      <c r="AK1226" s="994"/>
      <c r="AL1226" s="994"/>
      <c r="AM1226" s="994"/>
    </row>
    <row r="1227">
      <c r="A1227" s="1205"/>
      <c r="B1227" s="1205"/>
      <c r="C1227" s="1205"/>
      <c r="D1227" s="1205"/>
      <c r="E1227" s="1205"/>
      <c r="F1227" s="1205"/>
      <c r="G1227" s="1205"/>
      <c r="H1227" s="1205"/>
      <c r="I1227" s="1205"/>
      <c r="J1227" s="1205"/>
      <c r="K1227" s="1205"/>
      <c r="L1227" s="1205"/>
      <c r="M1227" s="1205"/>
      <c r="N1227" s="1205"/>
      <c r="O1227" s="1205"/>
      <c r="P1227" s="994"/>
      <c r="Q1227" s="994"/>
      <c r="R1227" s="994"/>
      <c r="S1227" s="994"/>
      <c r="T1227" s="1205"/>
      <c r="U1227" s="1205"/>
      <c r="V1227" s="1205"/>
      <c r="W1227" s="1205"/>
      <c r="X1227" s="1205"/>
      <c r="Y1227" s="1205"/>
      <c r="Z1227" s="1205"/>
      <c r="AA1227" s="1205"/>
      <c r="AB1227" s="1205"/>
      <c r="AC1227" s="1205"/>
      <c r="AD1227" s="1205"/>
      <c r="AE1227" s="1205"/>
      <c r="AF1227" s="1205"/>
      <c r="AG1227" s="1205"/>
      <c r="AH1227" s="1205"/>
      <c r="AI1227" s="994"/>
      <c r="AJ1227" s="994"/>
      <c r="AK1227" s="994"/>
      <c r="AL1227" s="994"/>
      <c r="AM1227" s="994"/>
    </row>
    <row r="1228">
      <c r="A1228" s="1205"/>
      <c r="B1228" s="1205"/>
      <c r="C1228" s="1205"/>
      <c r="D1228" s="1205"/>
      <c r="E1228" s="1205"/>
      <c r="F1228" s="1205"/>
      <c r="G1228" s="1205"/>
      <c r="H1228" s="1205"/>
      <c r="I1228" s="1205"/>
      <c r="J1228" s="1205"/>
      <c r="K1228" s="1205"/>
      <c r="L1228" s="1205"/>
      <c r="M1228" s="1205"/>
      <c r="N1228" s="1205"/>
      <c r="O1228" s="1205"/>
      <c r="P1228" s="994"/>
      <c r="Q1228" s="994"/>
      <c r="R1228" s="994"/>
      <c r="S1228" s="994"/>
      <c r="T1228" s="1205"/>
      <c r="U1228" s="1205"/>
      <c r="V1228" s="1205"/>
      <c r="W1228" s="1205"/>
      <c r="X1228" s="1205"/>
      <c r="Y1228" s="1205"/>
      <c r="Z1228" s="1205"/>
      <c r="AA1228" s="1205"/>
      <c r="AB1228" s="1205"/>
      <c r="AC1228" s="1205"/>
      <c r="AD1228" s="1205"/>
      <c r="AE1228" s="1205"/>
      <c r="AF1228" s="1205"/>
      <c r="AG1228" s="1205"/>
      <c r="AH1228" s="1205"/>
      <c r="AI1228" s="994"/>
      <c r="AJ1228" s="994"/>
      <c r="AK1228" s="994"/>
      <c r="AL1228" s="994"/>
      <c r="AM1228" s="994"/>
    </row>
    <row r="1229">
      <c r="A1229" s="1205"/>
      <c r="B1229" s="1205"/>
      <c r="C1229" s="1205"/>
      <c r="D1229" s="1205"/>
      <c r="E1229" s="1205"/>
      <c r="F1229" s="1205"/>
      <c r="G1229" s="1205"/>
      <c r="H1229" s="1205"/>
      <c r="I1229" s="1205"/>
      <c r="J1229" s="1205"/>
      <c r="K1229" s="1205"/>
      <c r="L1229" s="1205"/>
      <c r="M1229" s="1205"/>
      <c r="N1229" s="1205"/>
      <c r="O1229" s="1205"/>
      <c r="P1229" s="994"/>
      <c r="Q1229" s="994"/>
      <c r="R1229" s="994"/>
      <c r="S1229" s="994"/>
      <c r="T1229" s="1205"/>
      <c r="U1229" s="1205"/>
      <c r="V1229" s="1205"/>
      <c r="W1229" s="1205"/>
      <c r="X1229" s="1205"/>
      <c r="Y1229" s="1205"/>
      <c r="Z1229" s="1205"/>
      <c r="AA1229" s="1205"/>
      <c r="AB1229" s="1205"/>
      <c r="AC1229" s="1205"/>
      <c r="AD1229" s="1205"/>
      <c r="AE1229" s="1205"/>
      <c r="AF1229" s="1205"/>
      <c r="AG1229" s="1205"/>
      <c r="AH1229" s="1205"/>
      <c r="AI1229" s="994"/>
      <c r="AJ1229" s="994"/>
      <c r="AK1229" s="994"/>
      <c r="AL1229" s="994"/>
      <c r="AM1229" s="994"/>
    </row>
    <row r="1230">
      <c r="A1230" s="1205"/>
      <c r="B1230" s="1205"/>
      <c r="C1230" s="1205"/>
      <c r="D1230" s="1205"/>
      <c r="E1230" s="1205"/>
      <c r="F1230" s="1205"/>
      <c r="G1230" s="1205"/>
      <c r="H1230" s="1205"/>
      <c r="I1230" s="1205"/>
      <c r="J1230" s="1205"/>
      <c r="K1230" s="1205"/>
      <c r="L1230" s="1205"/>
      <c r="M1230" s="1205"/>
      <c r="N1230" s="1205"/>
      <c r="O1230" s="1205"/>
      <c r="P1230" s="994"/>
      <c r="Q1230" s="994"/>
      <c r="R1230" s="994"/>
      <c r="S1230" s="994"/>
      <c r="T1230" s="1205"/>
      <c r="U1230" s="1205"/>
      <c r="V1230" s="1205"/>
      <c r="W1230" s="1205"/>
      <c r="X1230" s="1205"/>
      <c r="Y1230" s="1205"/>
      <c r="Z1230" s="1205"/>
      <c r="AA1230" s="1205"/>
      <c r="AB1230" s="1205"/>
      <c r="AC1230" s="1205"/>
      <c r="AD1230" s="1205"/>
      <c r="AE1230" s="1205"/>
      <c r="AF1230" s="1205"/>
      <c r="AG1230" s="1205"/>
      <c r="AH1230" s="1205"/>
      <c r="AI1230" s="994"/>
      <c r="AJ1230" s="994"/>
      <c r="AK1230" s="994"/>
      <c r="AL1230" s="994"/>
      <c r="AM1230" s="994"/>
    </row>
    <row r="1231">
      <c r="A1231" s="1205"/>
      <c r="B1231" s="1205"/>
      <c r="C1231" s="1205"/>
      <c r="D1231" s="1205"/>
      <c r="E1231" s="1205"/>
      <c r="F1231" s="1205"/>
      <c r="G1231" s="1205"/>
      <c r="H1231" s="1205"/>
      <c r="I1231" s="1205"/>
      <c r="J1231" s="1205"/>
      <c r="K1231" s="1205"/>
      <c r="L1231" s="1205"/>
      <c r="M1231" s="1205"/>
      <c r="N1231" s="1205"/>
      <c r="O1231" s="1205"/>
      <c r="P1231" s="994"/>
      <c r="Q1231" s="994"/>
      <c r="R1231" s="994"/>
      <c r="S1231" s="994"/>
      <c r="T1231" s="1205"/>
      <c r="U1231" s="1205"/>
      <c r="V1231" s="1205"/>
      <c r="W1231" s="1205"/>
      <c r="X1231" s="1205"/>
      <c r="Y1231" s="1205"/>
      <c r="Z1231" s="1205"/>
      <c r="AA1231" s="1205"/>
      <c r="AB1231" s="1205"/>
      <c r="AC1231" s="1205"/>
      <c r="AD1231" s="1205"/>
      <c r="AE1231" s="1205"/>
      <c r="AF1231" s="1205"/>
      <c r="AG1231" s="1205"/>
      <c r="AH1231" s="1205"/>
      <c r="AI1231" s="994"/>
      <c r="AJ1231" s="994"/>
      <c r="AK1231" s="994"/>
      <c r="AL1231" s="994"/>
      <c r="AM1231" s="994"/>
    </row>
    <row r="1232">
      <c r="A1232" s="1205"/>
      <c r="B1232" s="1205"/>
      <c r="C1232" s="1205"/>
      <c r="D1232" s="1205"/>
      <c r="E1232" s="1205"/>
      <c r="F1232" s="1205"/>
      <c r="G1232" s="1205"/>
      <c r="H1232" s="1205"/>
      <c r="I1232" s="1205"/>
      <c r="J1232" s="1205"/>
      <c r="K1232" s="1205"/>
      <c r="L1232" s="1205"/>
      <c r="M1232" s="1205"/>
      <c r="N1232" s="1205"/>
      <c r="O1232" s="1205"/>
      <c r="P1232" s="994"/>
      <c r="Q1232" s="994"/>
      <c r="R1232" s="994"/>
      <c r="S1232" s="994"/>
      <c r="T1232" s="1205"/>
      <c r="U1232" s="1205"/>
      <c r="V1232" s="1205"/>
      <c r="W1232" s="1205"/>
      <c r="X1232" s="1205"/>
      <c r="Y1232" s="1205"/>
      <c r="Z1232" s="1205"/>
      <c r="AA1232" s="1205"/>
      <c r="AB1232" s="1205"/>
      <c r="AC1232" s="1205"/>
      <c r="AD1232" s="1205"/>
      <c r="AE1232" s="1205"/>
      <c r="AF1232" s="1205"/>
      <c r="AG1232" s="1205"/>
      <c r="AH1232" s="1205"/>
      <c r="AI1232" s="994"/>
      <c r="AJ1232" s="994"/>
      <c r="AK1232" s="994"/>
      <c r="AL1232" s="994"/>
      <c r="AM1232" s="994"/>
    </row>
    <row r="1233">
      <c r="A1233" s="1205"/>
      <c r="B1233" s="1205"/>
      <c r="C1233" s="1205"/>
      <c r="D1233" s="1205"/>
      <c r="E1233" s="1205"/>
      <c r="F1233" s="1205"/>
      <c r="G1233" s="1205"/>
      <c r="H1233" s="1205"/>
      <c r="I1233" s="1205"/>
      <c r="J1233" s="1205"/>
      <c r="K1233" s="1205"/>
      <c r="L1233" s="1205"/>
      <c r="M1233" s="1205"/>
      <c r="N1233" s="1205"/>
      <c r="O1233" s="1205"/>
      <c r="P1233" s="994"/>
      <c r="Q1233" s="994"/>
      <c r="R1233" s="994"/>
      <c r="S1233" s="994"/>
      <c r="T1233" s="1205"/>
      <c r="U1233" s="1205"/>
      <c r="V1233" s="1205"/>
      <c r="W1233" s="1205"/>
      <c r="X1233" s="1205"/>
      <c r="Y1233" s="1205"/>
      <c r="Z1233" s="1205"/>
      <c r="AA1233" s="1205"/>
      <c r="AB1233" s="1205"/>
      <c r="AC1233" s="1205"/>
      <c r="AD1233" s="1205"/>
      <c r="AE1233" s="1205"/>
      <c r="AF1233" s="1205"/>
      <c r="AG1233" s="1205"/>
      <c r="AH1233" s="1205"/>
      <c r="AI1233" s="994"/>
      <c r="AJ1233" s="994"/>
      <c r="AK1233" s="994"/>
      <c r="AL1233" s="994"/>
      <c r="AM1233" s="994"/>
    </row>
    <row r="1234">
      <c r="A1234" s="1205"/>
      <c r="B1234" s="1205"/>
      <c r="C1234" s="1205"/>
      <c r="D1234" s="1205"/>
      <c r="E1234" s="1205"/>
      <c r="F1234" s="1205"/>
      <c r="G1234" s="1205"/>
      <c r="H1234" s="1205"/>
      <c r="I1234" s="1205"/>
      <c r="J1234" s="1205"/>
      <c r="K1234" s="1205"/>
      <c r="L1234" s="1205"/>
      <c r="M1234" s="1205"/>
      <c r="N1234" s="1205"/>
      <c r="O1234" s="1205"/>
      <c r="P1234" s="994"/>
      <c r="Q1234" s="994"/>
      <c r="R1234" s="994"/>
      <c r="S1234" s="994"/>
      <c r="T1234" s="1205"/>
      <c r="U1234" s="1205"/>
      <c r="V1234" s="1205"/>
      <c r="W1234" s="1205"/>
      <c r="X1234" s="1205"/>
      <c r="Y1234" s="1205"/>
      <c r="Z1234" s="1205"/>
      <c r="AA1234" s="1205"/>
      <c r="AB1234" s="1205"/>
      <c r="AC1234" s="1205"/>
      <c r="AD1234" s="1205"/>
      <c r="AE1234" s="1205"/>
      <c r="AF1234" s="1205"/>
      <c r="AG1234" s="1205"/>
      <c r="AH1234" s="1205"/>
      <c r="AI1234" s="994"/>
      <c r="AJ1234" s="994"/>
      <c r="AK1234" s="994"/>
      <c r="AL1234" s="994"/>
      <c r="AM1234" s="994"/>
    </row>
    <row r="1235">
      <c r="A1235" s="1205"/>
      <c r="B1235" s="1205"/>
      <c r="C1235" s="1205"/>
      <c r="D1235" s="1205"/>
      <c r="E1235" s="1205"/>
      <c r="F1235" s="1205"/>
      <c r="G1235" s="1205"/>
      <c r="H1235" s="1205"/>
      <c r="I1235" s="1205"/>
      <c r="J1235" s="1205"/>
      <c r="K1235" s="1205"/>
      <c r="L1235" s="1205"/>
      <c r="M1235" s="1205"/>
      <c r="N1235" s="1205"/>
      <c r="O1235" s="1205"/>
      <c r="P1235" s="994"/>
      <c r="Q1235" s="994"/>
      <c r="R1235" s="994"/>
      <c r="S1235" s="994"/>
      <c r="T1235" s="1205"/>
      <c r="U1235" s="1205"/>
      <c r="V1235" s="1205"/>
      <c r="W1235" s="1205"/>
      <c r="X1235" s="1205"/>
      <c r="Y1235" s="1205"/>
      <c r="Z1235" s="1205"/>
      <c r="AA1235" s="1205"/>
      <c r="AB1235" s="1205"/>
      <c r="AC1235" s="1205"/>
      <c r="AD1235" s="1205"/>
      <c r="AE1235" s="1205"/>
      <c r="AF1235" s="1205"/>
      <c r="AG1235" s="1205"/>
      <c r="AH1235" s="1205"/>
      <c r="AI1235" s="994"/>
      <c r="AJ1235" s="994"/>
      <c r="AK1235" s="994"/>
      <c r="AL1235" s="994"/>
      <c r="AM1235" s="994"/>
    </row>
    <row r="1236">
      <c r="A1236" s="1205"/>
      <c r="B1236" s="1205"/>
      <c r="C1236" s="1205"/>
      <c r="D1236" s="1205"/>
      <c r="E1236" s="1205"/>
      <c r="F1236" s="1205"/>
      <c r="G1236" s="1205"/>
      <c r="H1236" s="1205"/>
      <c r="I1236" s="1205"/>
      <c r="J1236" s="1205"/>
      <c r="K1236" s="1205"/>
      <c r="L1236" s="1205"/>
      <c r="M1236" s="1205"/>
      <c r="N1236" s="1205"/>
      <c r="O1236" s="1205"/>
      <c r="P1236" s="994"/>
      <c r="Q1236" s="994"/>
      <c r="R1236" s="994"/>
      <c r="S1236" s="994"/>
      <c r="T1236" s="1205"/>
      <c r="U1236" s="1205"/>
      <c r="V1236" s="1205"/>
      <c r="W1236" s="1205"/>
      <c r="X1236" s="1205"/>
      <c r="Y1236" s="1205"/>
      <c r="Z1236" s="1205"/>
      <c r="AA1236" s="1205"/>
      <c r="AB1236" s="1205"/>
      <c r="AC1236" s="1205"/>
      <c r="AD1236" s="1205"/>
      <c r="AE1236" s="1205"/>
      <c r="AF1236" s="1205"/>
      <c r="AG1236" s="1205"/>
      <c r="AH1236" s="1205"/>
      <c r="AI1236" s="994"/>
      <c r="AJ1236" s="994"/>
      <c r="AK1236" s="994"/>
      <c r="AL1236" s="994"/>
      <c r="AM1236" s="994"/>
    </row>
    <row r="1237">
      <c r="A1237" s="1205"/>
      <c r="B1237" s="1205"/>
      <c r="C1237" s="1205"/>
      <c r="D1237" s="1205"/>
      <c r="E1237" s="1205"/>
      <c r="F1237" s="1205"/>
      <c r="G1237" s="1205"/>
      <c r="H1237" s="1205"/>
      <c r="I1237" s="1205"/>
      <c r="J1237" s="1205"/>
      <c r="K1237" s="1205"/>
      <c r="L1237" s="1205"/>
      <c r="M1237" s="1205"/>
      <c r="N1237" s="1205"/>
      <c r="O1237" s="1205"/>
      <c r="P1237" s="994"/>
      <c r="Q1237" s="994"/>
      <c r="R1237" s="994"/>
      <c r="S1237" s="994"/>
      <c r="T1237" s="1205"/>
      <c r="U1237" s="1205"/>
      <c r="V1237" s="1205"/>
      <c r="W1237" s="1205"/>
      <c r="X1237" s="1205"/>
      <c r="Y1237" s="1205"/>
      <c r="Z1237" s="1205"/>
      <c r="AA1237" s="1205"/>
      <c r="AB1237" s="1205"/>
      <c r="AC1237" s="1205"/>
      <c r="AD1237" s="1205"/>
      <c r="AE1237" s="1205"/>
      <c r="AF1237" s="1205"/>
      <c r="AG1237" s="1205"/>
      <c r="AH1237" s="1205"/>
      <c r="AI1237" s="994"/>
      <c r="AJ1237" s="994"/>
      <c r="AK1237" s="994"/>
      <c r="AL1237" s="994"/>
      <c r="AM1237" s="994"/>
    </row>
    <row r="1238">
      <c r="A1238" s="1205"/>
      <c r="B1238" s="1205"/>
      <c r="C1238" s="1205"/>
      <c r="D1238" s="1205"/>
      <c r="E1238" s="1205"/>
      <c r="F1238" s="1205"/>
      <c r="G1238" s="1205"/>
      <c r="H1238" s="1205"/>
      <c r="I1238" s="1205"/>
      <c r="J1238" s="1205"/>
      <c r="K1238" s="1205"/>
      <c r="L1238" s="1205"/>
      <c r="M1238" s="1205"/>
      <c r="N1238" s="1205"/>
      <c r="O1238" s="1205"/>
      <c r="P1238" s="994"/>
      <c r="Q1238" s="994"/>
      <c r="R1238" s="994"/>
      <c r="S1238" s="994"/>
      <c r="T1238" s="1205"/>
      <c r="U1238" s="1205"/>
      <c r="V1238" s="1205"/>
      <c r="W1238" s="1205"/>
      <c r="X1238" s="1205"/>
      <c r="Y1238" s="1205"/>
      <c r="Z1238" s="1205"/>
      <c r="AA1238" s="1205"/>
      <c r="AB1238" s="1205"/>
      <c r="AC1238" s="1205"/>
      <c r="AD1238" s="1205"/>
      <c r="AE1238" s="1205"/>
      <c r="AF1238" s="1205"/>
      <c r="AG1238" s="1205"/>
      <c r="AH1238" s="1205"/>
      <c r="AI1238" s="994"/>
      <c r="AJ1238" s="994"/>
      <c r="AK1238" s="994"/>
      <c r="AL1238" s="994"/>
      <c r="AM1238" s="994"/>
    </row>
    <row r="1239">
      <c r="A1239" s="1205"/>
      <c r="B1239" s="1205"/>
      <c r="C1239" s="1205"/>
      <c r="D1239" s="1205"/>
      <c r="E1239" s="1205"/>
      <c r="F1239" s="1205"/>
      <c r="G1239" s="1205"/>
      <c r="H1239" s="1205"/>
      <c r="I1239" s="1205"/>
      <c r="J1239" s="1205"/>
      <c r="K1239" s="1205"/>
      <c r="L1239" s="1205"/>
      <c r="M1239" s="1205"/>
      <c r="N1239" s="1205"/>
      <c r="O1239" s="1205"/>
      <c r="P1239" s="994"/>
      <c r="Q1239" s="994"/>
      <c r="R1239" s="994"/>
      <c r="S1239" s="994"/>
      <c r="T1239" s="1205"/>
      <c r="U1239" s="1205"/>
      <c r="V1239" s="1205"/>
      <c r="W1239" s="1205"/>
      <c r="X1239" s="1205"/>
      <c r="Y1239" s="1205"/>
      <c r="Z1239" s="1205"/>
      <c r="AA1239" s="1205"/>
      <c r="AB1239" s="1205"/>
      <c r="AC1239" s="1205"/>
      <c r="AD1239" s="1205"/>
      <c r="AE1239" s="1205"/>
      <c r="AF1239" s="1205"/>
      <c r="AG1239" s="1205"/>
      <c r="AH1239" s="1205"/>
      <c r="AI1239" s="994"/>
      <c r="AJ1239" s="994"/>
      <c r="AK1239" s="994"/>
      <c r="AL1239" s="994"/>
      <c r="AM1239" s="994"/>
    </row>
    <row r="1240">
      <c r="A1240" s="1205"/>
      <c r="B1240" s="1205"/>
      <c r="C1240" s="1205"/>
      <c r="D1240" s="1205"/>
      <c r="E1240" s="1205"/>
      <c r="F1240" s="1205"/>
      <c r="G1240" s="1205"/>
      <c r="H1240" s="1205"/>
      <c r="I1240" s="1205"/>
      <c r="J1240" s="1205"/>
      <c r="K1240" s="1205"/>
      <c r="L1240" s="1205"/>
      <c r="M1240" s="1205"/>
      <c r="N1240" s="1205"/>
      <c r="O1240" s="1205"/>
      <c r="P1240" s="994"/>
      <c r="Q1240" s="994"/>
      <c r="R1240" s="994"/>
      <c r="S1240" s="994"/>
      <c r="T1240" s="1205"/>
      <c r="U1240" s="1205"/>
      <c r="V1240" s="1205"/>
      <c r="W1240" s="1205"/>
      <c r="X1240" s="1205"/>
      <c r="Y1240" s="1205"/>
      <c r="Z1240" s="1205"/>
      <c r="AA1240" s="1205"/>
      <c r="AB1240" s="1205"/>
      <c r="AC1240" s="1205"/>
      <c r="AD1240" s="1205"/>
      <c r="AE1240" s="1205"/>
      <c r="AF1240" s="1205"/>
      <c r="AG1240" s="1205"/>
      <c r="AH1240" s="1205"/>
      <c r="AI1240" s="994"/>
      <c r="AJ1240" s="994"/>
      <c r="AK1240" s="994"/>
      <c r="AL1240" s="994"/>
      <c r="AM1240" s="994"/>
    </row>
    <row r="1241">
      <c r="A1241" s="1205"/>
      <c r="B1241" s="1205"/>
      <c r="C1241" s="1205"/>
      <c r="D1241" s="1205"/>
      <c r="E1241" s="1205"/>
      <c r="F1241" s="1205"/>
      <c r="G1241" s="1205"/>
      <c r="H1241" s="1205"/>
      <c r="I1241" s="1205"/>
      <c r="J1241" s="1205"/>
      <c r="K1241" s="1205"/>
      <c r="L1241" s="1205"/>
      <c r="M1241" s="1205"/>
      <c r="N1241" s="1205"/>
      <c r="O1241" s="1205"/>
      <c r="P1241" s="994"/>
      <c r="Q1241" s="994"/>
      <c r="R1241" s="994"/>
      <c r="S1241" s="994"/>
      <c r="T1241" s="1205"/>
      <c r="U1241" s="1205"/>
      <c r="V1241" s="1205"/>
      <c r="W1241" s="1205"/>
      <c r="X1241" s="1205"/>
      <c r="Y1241" s="1205"/>
      <c r="Z1241" s="1205"/>
      <c r="AA1241" s="1205"/>
      <c r="AB1241" s="1205"/>
      <c r="AC1241" s="1205"/>
      <c r="AD1241" s="1205"/>
      <c r="AE1241" s="1205"/>
      <c r="AF1241" s="1205"/>
      <c r="AG1241" s="1205"/>
      <c r="AH1241" s="1205"/>
      <c r="AI1241" s="994"/>
      <c r="AJ1241" s="994"/>
      <c r="AK1241" s="994"/>
      <c r="AL1241" s="994"/>
      <c r="AM1241" s="994"/>
    </row>
    <row r="1242">
      <c r="A1242" s="1205"/>
      <c r="B1242" s="1205"/>
      <c r="C1242" s="1205"/>
      <c r="D1242" s="1205"/>
      <c r="E1242" s="1205"/>
      <c r="F1242" s="1205"/>
      <c r="G1242" s="1205"/>
      <c r="H1242" s="1205"/>
      <c r="I1242" s="1205"/>
      <c r="J1242" s="1205"/>
      <c r="K1242" s="1205"/>
      <c r="L1242" s="1205"/>
      <c r="M1242" s="1205"/>
      <c r="N1242" s="1205"/>
      <c r="O1242" s="1205"/>
      <c r="P1242" s="994"/>
      <c r="Q1242" s="994"/>
      <c r="R1242" s="994"/>
      <c r="S1242" s="994"/>
      <c r="T1242" s="1205"/>
      <c r="U1242" s="1205"/>
      <c r="V1242" s="1205"/>
      <c r="W1242" s="1205"/>
      <c r="X1242" s="1205"/>
      <c r="Y1242" s="1205"/>
      <c r="Z1242" s="1205"/>
      <c r="AA1242" s="1205"/>
      <c r="AB1242" s="1205"/>
      <c r="AC1242" s="1205"/>
      <c r="AD1242" s="1205"/>
      <c r="AE1242" s="1205"/>
      <c r="AF1242" s="1205"/>
      <c r="AG1242" s="1205"/>
      <c r="AH1242" s="1205"/>
      <c r="AI1242" s="994"/>
      <c r="AJ1242" s="994"/>
      <c r="AK1242" s="994"/>
      <c r="AL1242" s="994"/>
      <c r="AM1242" s="994"/>
    </row>
    <row r="1243">
      <c r="A1243" s="1205"/>
      <c r="B1243" s="1205"/>
      <c r="C1243" s="1205"/>
      <c r="D1243" s="1205"/>
      <c r="E1243" s="1205"/>
      <c r="F1243" s="1205"/>
      <c r="G1243" s="1205"/>
      <c r="H1243" s="1205"/>
      <c r="I1243" s="1205"/>
      <c r="J1243" s="1205"/>
      <c r="K1243" s="1205"/>
      <c r="L1243" s="1205"/>
      <c r="M1243" s="1205"/>
      <c r="N1243" s="1205"/>
      <c r="O1243" s="1205"/>
      <c r="P1243" s="994"/>
      <c r="Q1243" s="994"/>
      <c r="R1243" s="994"/>
      <c r="S1243" s="994"/>
      <c r="T1243" s="1205"/>
      <c r="U1243" s="1205"/>
      <c r="V1243" s="1205"/>
      <c r="W1243" s="1205"/>
      <c r="X1243" s="1205"/>
      <c r="Y1243" s="1205"/>
      <c r="Z1243" s="1205"/>
      <c r="AA1243" s="1205"/>
      <c r="AB1243" s="1205"/>
      <c r="AC1243" s="1205"/>
      <c r="AD1243" s="1205"/>
      <c r="AE1243" s="1205"/>
      <c r="AF1243" s="1205"/>
      <c r="AG1243" s="1205"/>
      <c r="AH1243" s="1205"/>
      <c r="AI1243" s="994"/>
      <c r="AJ1243" s="994"/>
      <c r="AK1243" s="994"/>
      <c r="AL1243" s="994"/>
      <c r="AM1243" s="994"/>
    </row>
    <row r="1244">
      <c r="A1244" s="1205"/>
      <c r="B1244" s="1205"/>
      <c r="C1244" s="1205"/>
      <c r="D1244" s="1205"/>
      <c r="E1244" s="1205"/>
      <c r="F1244" s="1205"/>
      <c r="G1244" s="1205"/>
      <c r="H1244" s="1205"/>
      <c r="I1244" s="1205"/>
      <c r="J1244" s="1205"/>
      <c r="K1244" s="1205"/>
      <c r="L1244" s="1205"/>
      <c r="M1244" s="1205"/>
      <c r="N1244" s="1205"/>
      <c r="O1244" s="1205"/>
      <c r="P1244" s="994"/>
      <c r="Q1244" s="994"/>
      <c r="R1244" s="994"/>
      <c r="S1244" s="994"/>
      <c r="T1244" s="1205"/>
      <c r="U1244" s="1205"/>
      <c r="V1244" s="1205"/>
      <c r="W1244" s="1205"/>
      <c r="X1244" s="1205"/>
      <c r="Y1244" s="1205"/>
      <c r="Z1244" s="1205"/>
      <c r="AA1244" s="1205"/>
      <c r="AB1244" s="1205"/>
      <c r="AC1244" s="1205"/>
      <c r="AD1244" s="1205"/>
      <c r="AE1244" s="1205"/>
      <c r="AF1244" s="1205"/>
      <c r="AG1244" s="1205"/>
      <c r="AH1244" s="1205"/>
      <c r="AI1244" s="994"/>
      <c r="AJ1244" s="994"/>
      <c r="AK1244" s="994"/>
      <c r="AL1244" s="994"/>
      <c r="AM1244" s="994"/>
    </row>
    <row r="1245">
      <c r="A1245" s="1205"/>
      <c r="B1245" s="1205"/>
      <c r="C1245" s="1205"/>
      <c r="D1245" s="1205"/>
      <c r="E1245" s="1205"/>
      <c r="F1245" s="1205"/>
      <c r="G1245" s="1205"/>
      <c r="H1245" s="1205"/>
      <c r="I1245" s="1205"/>
      <c r="J1245" s="1205"/>
      <c r="K1245" s="1205"/>
      <c r="L1245" s="1205"/>
      <c r="M1245" s="1205"/>
      <c r="N1245" s="1205"/>
      <c r="O1245" s="1205"/>
      <c r="P1245" s="994"/>
      <c r="Q1245" s="994"/>
      <c r="R1245" s="994"/>
      <c r="S1245" s="994"/>
      <c r="T1245" s="1205"/>
      <c r="U1245" s="1205"/>
      <c r="V1245" s="1205"/>
      <c r="W1245" s="1205"/>
      <c r="X1245" s="1205"/>
      <c r="Y1245" s="1205"/>
      <c r="Z1245" s="1205"/>
      <c r="AA1245" s="1205"/>
      <c r="AB1245" s="1205"/>
      <c r="AC1245" s="1205"/>
      <c r="AD1245" s="1205"/>
      <c r="AE1245" s="1205"/>
      <c r="AF1245" s="1205"/>
      <c r="AG1245" s="1205"/>
      <c r="AH1245" s="1205"/>
      <c r="AI1245" s="994"/>
      <c r="AJ1245" s="994"/>
      <c r="AK1245" s="994"/>
      <c r="AL1245" s="994"/>
      <c r="AM1245" s="994"/>
    </row>
    <row r="1246">
      <c r="A1246" s="1205"/>
      <c r="B1246" s="1205"/>
      <c r="C1246" s="1205"/>
      <c r="D1246" s="1205"/>
      <c r="E1246" s="1205"/>
      <c r="F1246" s="1205"/>
      <c r="G1246" s="1205"/>
      <c r="H1246" s="1205"/>
      <c r="I1246" s="1205"/>
      <c r="J1246" s="1205"/>
      <c r="K1246" s="1205"/>
      <c r="L1246" s="1205"/>
      <c r="M1246" s="1205"/>
      <c r="N1246" s="1205"/>
      <c r="O1246" s="1205"/>
      <c r="P1246" s="994"/>
      <c r="Q1246" s="994"/>
      <c r="R1246" s="994"/>
      <c r="S1246" s="994"/>
      <c r="T1246" s="1205"/>
      <c r="U1246" s="1205"/>
      <c r="V1246" s="1205"/>
      <c r="W1246" s="1205"/>
      <c r="X1246" s="1205"/>
      <c r="Y1246" s="1205"/>
      <c r="Z1246" s="1205"/>
      <c r="AA1246" s="1205"/>
      <c r="AB1246" s="1205"/>
      <c r="AC1246" s="1205"/>
      <c r="AD1246" s="1205"/>
      <c r="AE1246" s="1205"/>
      <c r="AF1246" s="1205"/>
      <c r="AG1246" s="1205"/>
      <c r="AH1246" s="1205"/>
      <c r="AI1246" s="994"/>
      <c r="AJ1246" s="994"/>
      <c r="AK1246" s="994"/>
      <c r="AL1246" s="994"/>
      <c r="AM1246" s="994"/>
    </row>
    <row r="1247">
      <c r="A1247" s="1205"/>
      <c r="B1247" s="1205"/>
      <c r="C1247" s="1205"/>
      <c r="D1247" s="1205"/>
      <c r="E1247" s="1205"/>
      <c r="F1247" s="1205"/>
      <c r="G1247" s="1205"/>
      <c r="H1247" s="1205"/>
      <c r="I1247" s="1205"/>
      <c r="J1247" s="1205"/>
      <c r="K1247" s="1205"/>
      <c r="L1247" s="1205"/>
      <c r="M1247" s="1205"/>
      <c r="N1247" s="1205"/>
      <c r="O1247" s="1205"/>
      <c r="P1247" s="994"/>
      <c r="Q1247" s="994"/>
      <c r="R1247" s="994"/>
      <c r="S1247" s="994"/>
      <c r="T1247" s="1205"/>
      <c r="U1247" s="1205"/>
      <c r="V1247" s="1205"/>
      <c r="W1247" s="1205"/>
      <c r="X1247" s="1205"/>
      <c r="Y1247" s="1205"/>
      <c r="Z1247" s="1205"/>
      <c r="AA1247" s="1205"/>
      <c r="AB1247" s="1205"/>
      <c r="AC1247" s="1205"/>
      <c r="AD1247" s="1205"/>
      <c r="AE1247" s="1205"/>
      <c r="AF1247" s="1205"/>
      <c r="AG1247" s="1205"/>
      <c r="AH1247" s="1205"/>
      <c r="AI1247" s="994"/>
      <c r="AJ1247" s="994"/>
      <c r="AK1247" s="994"/>
      <c r="AL1247" s="994"/>
      <c r="AM1247" s="994"/>
    </row>
    <row r="1248">
      <c r="A1248" s="1205"/>
      <c r="B1248" s="1205"/>
      <c r="C1248" s="1205"/>
      <c r="D1248" s="1205"/>
      <c r="E1248" s="1205"/>
      <c r="F1248" s="1205"/>
      <c r="G1248" s="1205"/>
      <c r="H1248" s="1205"/>
      <c r="I1248" s="1205"/>
      <c r="J1248" s="1205"/>
      <c r="K1248" s="1205"/>
      <c r="L1248" s="1205"/>
      <c r="M1248" s="1205"/>
      <c r="N1248" s="1205"/>
      <c r="O1248" s="1205"/>
      <c r="P1248" s="994"/>
      <c r="Q1248" s="994"/>
      <c r="R1248" s="994"/>
      <c r="S1248" s="994"/>
      <c r="T1248" s="1205"/>
      <c r="U1248" s="1205"/>
      <c r="V1248" s="1205"/>
      <c r="W1248" s="1205"/>
      <c r="X1248" s="1205"/>
      <c r="Y1248" s="1205"/>
      <c r="Z1248" s="1205"/>
      <c r="AA1248" s="1205"/>
      <c r="AB1248" s="1205"/>
      <c r="AC1248" s="1205"/>
      <c r="AD1248" s="1205"/>
      <c r="AE1248" s="1205"/>
      <c r="AF1248" s="1205"/>
      <c r="AG1248" s="1205"/>
      <c r="AH1248" s="1205"/>
      <c r="AI1248" s="994"/>
      <c r="AJ1248" s="994"/>
      <c r="AK1248" s="994"/>
      <c r="AL1248" s="994"/>
      <c r="AM1248" s="994"/>
    </row>
    <row r="1249">
      <c r="A1249" s="1205"/>
      <c r="B1249" s="1205"/>
      <c r="C1249" s="1205"/>
      <c r="D1249" s="1205"/>
      <c r="E1249" s="1205"/>
      <c r="F1249" s="1205"/>
      <c r="G1249" s="1205"/>
      <c r="H1249" s="1205"/>
      <c r="I1249" s="1205"/>
      <c r="J1249" s="1205"/>
      <c r="K1249" s="1205"/>
      <c r="L1249" s="1205"/>
      <c r="M1249" s="1205"/>
      <c r="N1249" s="1205"/>
      <c r="O1249" s="1205"/>
      <c r="P1249" s="994"/>
      <c r="Q1249" s="994"/>
      <c r="R1249" s="994"/>
      <c r="S1249" s="994"/>
      <c r="T1249" s="1205"/>
      <c r="U1249" s="1205"/>
      <c r="V1249" s="1205"/>
      <c r="W1249" s="1205"/>
      <c r="X1249" s="1205"/>
      <c r="Y1249" s="1205"/>
      <c r="Z1249" s="1205"/>
      <c r="AA1249" s="1205"/>
      <c r="AB1249" s="1205"/>
      <c r="AC1249" s="1205"/>
      <c r="AD1249" s="1205"/>
      <c r="AE1249" s="1205"/>
      <c r="AF1249" s="1205"/>
      <c r="AG1249" s="1205"/>
      <c r="AH1249" s="1205"/>
      <c r="AI1249" s="994"/>
      <c r="AJ1249" s="994"/>
      <c r="AK1249" s="994"/>
      <c r="AL1249" s="994"/>
      <c r="AM1249" s="994"/>
    </row>
    <row r="1250">
      <c r="A1250" s="1205"/>
      <c r="B1250" s="1205"/>
      <c r="C1250" s="1205"/>
      <c r="D1250" s="1205"/>
      <c r="E1250" s="1205"/>
      <c r="F1250" s="1205"/>
      <c r="G1250" s="1205"/>
      <c r="H1250" s="1205"/>
      <c r="I1250" s="1205"/>
      <c r="J1250" s="1205"/>
      <c r="K1250" s="1205"/>
      <c r="L1250" s="1205"/>
      <c r="M1250" s="1205"/>
      <c r="N1250" s="1205"/>
      <c r="O1250" s="1205"/>
      <c r="P1250" s="994"/>
      <c r="Q1250" s="994"/>
      <c r="R1250" s="994"/>
      <c r="S1250" s="994"/>
      <c r="T1250" s="1205"/>
      <c r="U1250" s="1205"/>
      <c r="V1250" s="1205"/>
      <c r="W1250" s="1205"/>
      <c r="X1250" s="1205"/>
      <c r="Y1250" s="1205"/>
      <c r="Z1250" s="1205"/>
      <c r="AA1250" s="1205"/>
      <c r="AB1250" s="1205"/>
      <c r="AC1250" s="1205"/>
      <c r="AD1250" s="1205"/>
      <c r="AE1250" s="1205"/>
      <c r="AF1250" s="1205"/>
      <c r="AG1250" s="1205"/>
      <c r="AH1250" s="1205"/>
      <c r="AI1250" s="994"/>
      <c r="AJ1250" s="994"/>
      <c r="AK1250" s="994"/>
      <c r="AL1250" s="994"/>
      <c r="AM1250" s="994"/>
    </row>
    <row r="1251">
      <c r="A1251" s="1205"/>
      <c r="B1251" s="1205"/>
      <c r="C1251" s="1205"/>
      <c r="D1251" s="1205"/>
      <c r="E1251" s="1205"/>
      <c r="F1251" s="1205"/>
      <c r="G1251" s="1205"/>
      <c r="H1251" s="1205"/>
      <c r="I1251" s="1205"/>
      <c r="J1251" s="1205"/>
      <c r="K1251" s="1205"/>
      <c r="L1251" s="1205"/>
      <c r="M1251" s="1205"/>
      <c r="N1251" s="1205"/>
      <c r="O1251" s="1205"/>
      <c r="P1251" s="994"/>
      <c r="Q1251" s="994"/>
      <c r="R1251" s="994"/>
      <c r="S1251" s="994"/>
      <c r="T1251" s="1205"/>
      <c r="U1251" s="1205"/>
      <c r="V1251" s="1205"/>
      <c r="W1251" s="1205"/>
      <c r="X1251" s="1205"/>
      <c r="Y1251" s="1205"/>
      <c r="Z1251" s="1205"/>
      <c r="AA1251" s="1205"/>
      <c r="AB1251" s="1205"/>
      <c r="AC1251" s="1205"/>
      <c r="AD1251" s="1205"/>
      <c r="AE1251" s="1205"/>
      <c r="AF1251" s="1205"/>
      <c r="AG1251" s="1205"/>
      <c r="AH1251" s="1205"/>
      <c r="AI1251" s="994"/>
      <c r="AJ1251" s="994"/>
      <c r="AK1251" s="994"/>
      <c r="AL1251" s="994"/>
      <c r="AM1251" s="994"/>
    </row>
    <row r="1252">
      <c r="A1252" s="1205"/>
      <c r="B1252" s="1205"/>
      <c r="C1252" s="1205"/>
      <c r="D1252" s="1205"/>
      <c r="E1252" s="1205"/>
      <c r="F1252" s="1205"/>
      <c r="G1252" s="1205"/>
      <c r="H1252" s="1205"/>
      <c r="I1252" s="1205"/>
      <c r="J1252" s="1205"/>
      <c r="K1252" s="1205"/>
      <c r="L1252" s="1205"/>
      <c r="M1252" s="1205"/>
      <c r="N1252" s="1205"/>
      <c r="O1252" s="1205"/>
      <c r="P1252" s="994"/>
      <c r="Q1252" s="994"/>
      <c r="R1252" s="994"/>
      <c r="S1252" s="994"/>
      <c r="T1252" s="1205"/>
      <c r="U1252" s="1205"/>
      <c r="V1252" s="1205"/>
      <c r="W1252" s="1205"/>
      <c r="X1252" s="1205"/>
      <c r="Y1252" s="1205"/>
      <c r="Z1252" s="1205"/>
      <c r="AA1252" s="1205"/>
      <c r="AB1252" s="1205"/>
      <c r="AC1252" s="1205"/>
      <c r="AD1252" s="1205"/>
      <c r="AE1252" s="1205"/>
      <c r="AF1252" s="1205"/>
      <c r="AG1252" s="1205"/>
      <c r="AH1252" s="1205"/>
      <c r="AI1252" s="994"/>
      <c r="AJ1252" s="994"/>
      <c r="AK1252" s="994"/>
      <c r="AL1252" s="994"/>
      <c r="AM1252" s="994"/>
    </row>
    <row r="1253">
      <c r="A1253" s="1205"/>
      <c r="B1253" s="1205"/>
      <c r="C1253" s="1205"/>
      <c r="D1253" s="1205"/>
      <c r="E1253" s="1205"/>
      <c r="F1253" s="1205"/>
      <c r="G1253" s="1205"/>
      <c r="H1253" s="1205"/>
      <c r="I1253" s="1205"/>
      <c r="J1253" s="1205"/>
      <c r="K1253" s="1205"/>
      <c r="L1253" s="1205"/>
      <c r="M1253" s="1205"/>
      <c r="N1253" s="1205"/>
      <c r="O1253" s="1205"/>
      <c r="P1253" s="994"/>
      <c r="Q1253" s="994"/>
      <c r="R1253" s="994"/>
      <c r="S1253" s="994"/>
      <c r="T1253" s="1205"/>
      <c r="U1253" s="1205"/>
      <c r="V1253" s="1205"/>
      <c r="W1253" s="1205"/>
      <c r="X1253" s="1205"/>
      <c r="Y1253" s="1205"/>
      <c r="Z1253" s="1205"/>
      <c r="AA1253" s="1205"/>
      <c r="AB1253" s="1205"/>
      <c r="AC1253" s="1205"/>
      <c r="AD1253" s="1205"/>
      <c r="AE1253" s="1205"/>
      <c r="AF1253" s="1205"/>
      <c r="AG1253" s="1205"/>
      <c r="AH1253" s="1205"/>
      <c r="AI1253" s="994"/>
      <c r="AJ1253" s="994"/>
      <c r="AK1253" s="994"/>
      <c r="AL1253" s="994"/>
      <c r="AM1253" s="994"/>
    </row>
    <row r="1254">
      <c r="A1254" s="1205"/>
      <c r="B1254" s="1205"/>
      <c r="C1254" s="1205"/>
      <c r="D1254" s="1205"/>
      <c r="E1254" s="1205"/>
      <c r="F1254" s="1205"/>
      <c r="G1254" s="1205"/>
      <c r="H1254" s="1205"/>
      <c r="I1254" s="1205"/>
      <c r="J1254" s="1205"/>
      <c r="K1254" s="1205"/>
      <c r="L1254" s="1205"/>
      <c r="M1254" s="1205"/>
      <c r="N1254" s="1205"/>
      <c r="O1254" s="1205"/>
      <c r="P1254" s="994"/>
      <c r="Q1254" s="994"/>
      <c r="R1254" s="994"/>
      <c r="S1254" s="994"/>
      <c r="T1254" s="1205"/>
      <c r="U1254" s="1205"/>
      <c r="V1254" s="1205"/>
      <c r="W1254" s="1205"/>
      <c r="X1254" s="1205"/>
      <c r="Y1254" s="1205"/>
      <c r="Z1254" s="1205"/>
      <c r="AA1254" s="1205"/>
      <c r="AB1254" s="1205"/>
      <c r="AC1254" s="1205"/>
      <c r="AD1254" s="1205"/>
      <c r="AE1254" s="1205"/>
      <c r="AF1254" s="1205"/>
      <c r="AG1254" s="1205"/>
      <c r="AH1254" s="1205"/>
      <c r="AI1254" s="994"/>
      <c r="AJ1254" s="994"/>
      <c r="AK1254" s="994"/>
      <c r="AL1254" s="994"/>
      <c r="AM1254" s="994"/>
    </row>
    <row r="1255">
      <c r="A1255" s="1205"/>
      <c r="B1255" s="1205"/>
      <c r="C1255" s="1205"/>
      <c r="D1255" s="1205"/>
      <c r="E1255" s="1205"/>
      <c r="F1255" s="1205"/>
      <c r="G1255" s="1205"/>
      <c r="H1255" s="1205"/>
      <c r="I1255" s="1205"/>
      <c r="J1255" s="1205"/>
      <c r="K1255" s="1205"/>
      <c r="L1255" s="1205"/>
      <c r="M1255" s="1205"/>
      <c r="N1255" s="1205"/>
      <c r="O1255" s="1205"/>
      <c r="P1255" s="994"/>
      <c r="Q1255" s="994"/>
      <c r="R1255" s="994"/>
      <c r="S1255" s="994"/>
      <c r="T1255" s="1205"/>
      <c r="U1255" s="1205"/>
      <c r="V1255" s="1205"/>
      <c r="W1255" s="1205"/>
      <c r="X1255" s="1205"/>
      <c r="Y1255" s="1205"/>
      <c r="Z1255" s="1205"/>
      <c r="AA1255" s="1205"/>
      <c r="AB1255" s="1205"/>
      <c r="AC1255" s="1205"/>
      <c r="AD1255" s="1205"/>
      <c r="AE1255" s="1205"/>
      <c r="AF1255" s="1205"/>
      <c r="AG1255" s="1205"/>
      <c r="AH1255" s="1205"/>
      <c r="AI1255" s="994"/>
      <c r="AJ1255" s="994"/>
      <c r="AK1255" s="994"/>
      <c r="AL1255" s="994"/>
      <c r="AM1255" s="994"/>
    </row>
    <row r="1256">
      <c r="A1256" s="1205"/>
      <c r="B1256" s="1205"/>
      <c r="C1256" s="1205"/>
      <c r="D1256" s="1205"/>
      <c r="E1256" s="1205"/>
      <c r="F1256" s="1205"/>
      <c r="G1256" s="1205"/>
      <c r="H1256" s="1205"/>
      <c r="I1256" s="1205"/>
      <c r="J1256" s="1205"/>
      <c r="K1256" s="1205"/>
      <c r="L1256" s="1205"/>
      <c r="M1256" s="1205"/>
      <c r="N1256" s="1205"/>
      <c r="O1256" s="1205"/>
      <c r="P1256" s="994"/>
      <c r="Q1256" s="994"/>
      <c r="R1256" s="994"/>
      <c r="S1256" s="994"/>
      <c r="T1256" s="1205"/>
      <c r="U1256" s="1205"/>
      <c r="V1256" s="1205"/>
      <c r="W1256" s="1205"/>
      <c r="X1256" s="1205"/>
      <c r="Y1256" s="1205"/>
      <c r="Z1256" s="1205"/>
      <c r="AA1256" s="1205"/>
      <c r="AB1256" s="1205"/>
      <c r="AC1256" s="1205"/>
      <c r="AD1256" s="1205"/>
      <c r="AE1256" s="1205"/>
      <c r="AF1256" s="1205"/>
      <c r="AG1256" s="1205"/>
      <c r="AH1256" s="1205"/>
      <c r="AI1256" s="994"/>
      <c r="AJ1256" s="994"/>
      <c r="AK1256" s="994"/>
      <c r="AL1256" s="994"/>
      <c r="AM1256" s="994"/>
    </row>
    <row r="1257">
      <c r="A1257" s="1205"/>
      <c r="B1257" s="1205"/>
      <c r="C1257" s="1205"/>
      <c r="D1257" s="1205"/>
      <c r="E1257" s="1205"/>
      <c r="F1257" s="1205"/>
      <c r="G1257" s="1205"/>
      <c r="H1257" s="1205"/>
      <c r="I1257" s="1205"/>
      <c r="J1257" s="1205"/>
      <c r="K1257" s="1205"/>
      <c r="L1257" s="1205"/>
      <c r="M1257" s="1205"/>
      <c r="N1257" s="1205"/>
      <c r="O1257" s="1205"/>
      <c r="P1257" s="994"/>
      <c r="Q1257" s="994"/>
      <c r="R1257" s="994"/>
      <c r="S1257" s="994"/>
      <c r="T1257" s="1205"/>
      <c r="U1257" s="1205"/>
      <c r="V1257" s="1205"/>
      <c r="W1257" s="1205"/>
      <c r="X1257" s="1205"/>
      <c r="Y1257" s="1205"/>
      <c r="Z1257" s="1205"/>
      <c r="AA1257" s="1205"/>
      <c r="AB1257" s="1205"/>
      <c r="AC1257" s="1205"/>
      <c r="AD1257" s="1205"/>
      <c r="AE1257" s="1205"/>
      <c r="AF1257" s="1205"/>
      <c r="AG1257" s="1205"/>
      <c r="AH1257" s="1205"/>
      <c r="AI1257" s="994"/>
      <c r="AJ1257" s="994"/>
      <c r="AK1257" s="994"/>
      <c r="AL1257" s="994"/>
      <c r="AM1257" s="994"/>
    </row>
    <row r="1258">
      <c r="A1258" s="1205"/>
      <c r="B1258" s="1205"/>
      <c r="C1258" s="1205"/>
      <c r="D1258" s="1205"/>
      <c r="E1258" s="1205"/>
      <c r="F1258" s="1205"/>
      <c r="G1258" s="1205"/>
      <c r="H1258" s="1205"/>
      <c r="I1258" s="1205"/>
      <c r="J1258" s="1205"/>
      <c r="K1258" s="1205"/>
      <c r="L1258" s="1205"/>
      <c r="M1258" s="1205"/>
      <c r="N1258" s="1205"/>
      <c r="O1258" s="1205"/>
      <c r="P1258" s="994"/>
      <c r="Q1258" s="994"/>
      <c r="R1258" s="994"/>
      <c r="S1258" s="994"/>
      <c r="T1258" s="1205"/>
      <c r="U1258" s="1205"/>
      <c r="V1258" s="1205"/>
      <c r="W1258" s="1205"/>
      <c r="X1258" s="1205"/>
      <c r="Y1258" s="1205"/>
      <c r="Z1258" s="1205"/>
      <c r="AA1258" s="1205"/>
      <c r="AB1258" s="1205"/>
      <c r="AC1258" s="1205"/>
      <c r="AD1258" s="1205"/>
      <c r="AE1258" s="1205"/>
      <c r="AF1258" s="1205"/>
      <c r="AG1258" s="1205"/>
      <c r="AH1258" s="1205"/>
      <c r="AI1258" s="994"/>
      <c r="AJ1258" s="994"/>
      <c r="AK1258" s="994"/>
      <c r="AL1258" s="994"/>
      <c r="AM1258" s="994"/>
    </row>
    <row r="1259">
      <c r="A1259" s="1205"/>
      <c r="B1259" s="1205"/>
      <c r="C1259" s="1205"/>
      <c r="D1259" s="1205"/>
      <c r="E1259" s="1205"/>
      <c r="F1259" s="1205"/>
      <c r="G1259" s="1205"/>
      <c r="H1259" s="1205"/>
      <c r="I1259" s="1205"/>
      <c r="J1259" s="1205"/>
      <c r="K1259" s="1205"/>
      <c r="L1259" s="1205"/>
      <c r="M1259" s="1205"/>
      <c r="N1259" s="1205"/>
      <c r="O1259" s="1205"/>
      <c r="P1259" s="994"/>
      <c r="Q1259" s="994"/>
      <c r="R1259" s="994"/>
      <c r="S1259" s="994"/>
      <c r="T1259" s="1205"/>
      <c r="U1259" s="1205"/>
      <c r="V1259" s="1205"/>
      <c r="W1259" s="1205"/>
      <c r="X1259" s="1205"/>
      <c r="Y1259" s="1205"/>
      <c r="Z1259" s="1205"/>
      <c r="AA1259" s="1205"/>
      <c r="AB1259" s="1205"/>
      <c r="AC1259" s="1205"/>
      <c r="AD1259" s="1205"/>
      <c r="AE1259" s="1205"/>
      <c r="AF1259" s="1205"/>
      <c r="AG1259" s="1205"/>
      <c r="AH1259" s="1205"/>
      <c r="AI1259" s="994"/>
      <c r="AJ1259" s="994"/>
      <c r="AK1259" s="994"/>
      <c r="AL1259" s="994"/>
      <c r="AM1259" s="994"/>
    </row>
    <row r="1260">
      <c r="A1260" s="1205"/>
      <c r="B1260" s="1205"/>
      <c r="C1260" s="1205"/>
      <c r="D1260" s="1205"/>
      <c r="E1260" s="1205"/>
      <c r="F1260" s="1205"/>
      <c r="G1260" s="1205"/>
      <c r="H1260" s="1205"/>
      <c r="I1260" s="1205"/>
      <c r="J1260" s="1205"/>
      <c r="K1260" s="1205"/>
      <c r="L1260" s="1205"/>
      <c r="M1260" s="1205"/>
      <c r="N1260" s="1205"/>
      <c r="O1260" s="1205"/>
      <c r="P1260" s="994"/>
      <c r="Q1260" s="994"/>
      <c r="R1260" s="994"/>
      <c r="S1260" s="994"/>
      <c r="T1260" s="1205"/>
      <c r="U1260" s="1205"/>
      <c r="V1260" s="1205"/>
      <c r="W1260" s="1205"/>
      <c r="X1260" s="1205"/>
      <c r="Y1260" s="1205"/>
      <c r="Z1260" s="1205"/>
      <c r="AA1260" s="1205"/>
      <c r="AB1260" s="1205"/>
      <c r="AC1260" s="1205"/>
      <c r="AD1260" s="1205"/>
      <c r="AE1260" s="1205"/>
      <c r="AF1260" s="1205"/>
      <c r="AG1260" s="1205"/>
      <c r="AH1260" s="1205"/>
      <c r="AI1260" s="994"/>
      <c r="AJ1260" s="994"/>
      <c r="AK1260" s="994"/>
      <c r="AL1260" s="994"/>
      <c r="AM1260" s="994"/>
    </row>
    <row r="1261">
      <c r="A1261" s="1205"/>
      <c r="B1261" s="1205"/>
      <c r="C1261" s="1205"/>
      <c r="D1261" s="1205"/>
      <c r="E1261" s="1205"/>
      <c r="F1261" s="1205"/>
      <c r="G1261" s="1205"/>
      <c r="H1261" s="1205"/>
      <c r="I1261" s="1205"/>
      <c r="J1261" s="1205"/>
      <c r="K1261" s="1205"/>
      <c r="L1261" s="1205"/>
      <c r="M1261" s="1205"/>
      <c r="N1261" s="1205"/>
      <c r="O1261" s="1205"/>
      <c r="P1261" s="994"/>
      <c r="Q1261" s="994"/>
      <c r="R1261" s="994"/>
      <c r="S1261" s="994"/>
      <c r="T1261" s="1205"/>
      <c r="U1261" s="1205"/>
      <c r="V1261" s="1205"/>
      <c r="W1261" s="1205"/>
      <c r="X1261" s="1205"/>
      <c r="Y1261" s="1205"/>
      <c r="Z1261" s="1205"/>
      <c r="AA1261" s="1205"/>
      <c r="AB1261" s="1205"/>
      <c r="AC1261" s="1205"/>
      <c r="AD1261" s="1205"/>
      <c r="AE1261" s="1205"/>
      <c r="AF1261" s="1205"/>
      <c r="AG1261" s="1205"/>
      <c r="AH1261" s="1205"/>
      <c r="AI1261" s="994"/>
      <c r="AJ1261" s="994"/>
      <c r="AK1261" s="994"/>
      <c r="AL1261" s="994"/>
      <c r="AM1261" s="994"/>
    </row>
    <row r="1262">
      <c r="A1262" s="1205"/>
      <c r="B1262" s="1205"/>
      <c r="C1262" s="1205"/>
      <c r="D1262" s="1205"/>
      <c r="E1262" s="1205"/>
      <c r="F1262" s="1205"/>
      <c r="G1262" s="1205"/>
      <c r="H1262" s="1205"/>
      <c r="I1262" s="1205"/>
      <c r="J1262" s="1205"/>
      <c r="K1262" s="1205"/>
      <c r="L1262" s="1205"/>
      <c r="M1262" s="1205"/>
      <c r="N1262" s="1205"/>
      <c r="O1262" s="1205"/>
      <c r="P1262" s="994"/>
      <c r="Q1262" s="994"/>
      <c r="R1262" s="994"/>
      <c r="S1262" s="994"/>
      <c r="T1262" s="1205"/>
      <c r="U1262" s="1205"/>
      <c r="V1262" s="1205"/>
      <c r="W1262" s="1205"/>
      <c r="X1262" s="1205"/>
      <c r="Y1262" s="1205"/>
      <c r="Z1262" s="1205"/>
      <c r="AA1262" s="1205"/>
      <c r="AB1262" s="1205"/>
      <c r="AC1262" s="1205"/>
      <c r="AD1262" s="1205"/>
      <c r="AE1262" s="1205"/>
      <c r="AF1262" s="1205"/>
      <c r="AG1262" s="1205"/>
      <c r="AH1262" s="1205"/>
      <c r="AI1262" s="994"/>
      <c r="AJ1262" s="994"/>
      <c r="AK1262" s="994"/>
      <c r="AL1262" s="994"/>
      <c r="AM1262" s="994"/>
    </row>
    <row r="1263">
      <c r="A1263" s="1205"/>
      <c r="B1263" s="1205"/>
      <c r="C1263" s="1205"/>
      <c r="D1263" s="1205"/>
      <c r="E1263" s="1205"/>
      <c r="F1263" s="1205"/>
      <c r="G1263" s="1205"/>
      <c r="H1263" s="1205"/>
      <c r="I1263" s="1205"/>
      <c r="J1263" s="1205"/>
      <c r="K1263" s="1205"/>
      <c r="L1263" s="1205"/>
      <c r="M1263" s="1205"/>
      <c r="N1263" s="1205"/>
      <c r="O1263" s="1205"/>
      <c r="P1263" s="994"/>
      <c r="Q1263" s="994"/>
      <c r="R1263" s="994"/>
      <c r="S1263" s="994"/>
      <c r="T1263" s="1205"/>
      <c r="U1263" s="1205"/>
      <c r="V1263" s="1205"/>
      <c r="W1263" s="1205"/>
      <c r="X1263" s="1205"/>
      <c r="Y1263" s="1205"/>
      <c r="Z1263" s="1205"/>
      <c r="AA1263" s="1205"/>
      <c r="AB1263" s="1205"/>
      <c r="AC1263" s="1205"/>
      <c r="AD1263" s="1205"/>
      <c r="AE1263" s="1205"/>
      <c r="AF1263" s="1205"/>
      <c r="AG1263" s="1205"/>
      <c r="AH1263" s="1205"/>
      <c r="AI1263" s="994"/>
      <c r="AJ1263" s="994"/>
      <c r="AK1263" s="994"/>
      <c r="AL1263" s="994"/>
      <c r="AM1263" s="994"/>
    </row>
    <row r="1264">
      <c r="A1264" s="1205"/>
      <c r="B1264" s="1205"/>
      <c r="C1264" s="1205"/>
      <c r="D1264" s="1205"/>
      <c r="E1264" s="1205"/>
      <c r="F1264" s="1205"/>
      <c r="G1264" s="1205"/>
      <c r="H1264" s="1205"/>
      <c r="I1264" s="1205"/>
      <c r="J1264" s="1205"/>
      <c r="K1264" s="1205"/>
      <c r="L1264" s="1205"/>
      <c r="M1264" s="1205"/>
      <c r="N1264" s="1205"/>
      <c r="O1264" s="1205"/>
      <c r="P1264" s="994"/>
      <c r="Q1264" s="994"/>
      <c r="R1264" s="994"/>
      <c r="S1264" s="994"/>
      <c r="T1264" s="1205"/>
      <c r="U1264" s="1205"/>
      <c r="V1264" s="1205"/>
      <c r="W1264" s="1205"/>
      <c r="X1264" s="1205"/>
      <c r="Y1264" s="1205"/>
      <c r="Z1264" s="1205"/>
      <c r="AA1264" s="1205"/>
      <c r="AB1264" s="1205"/>
      <c r="AC1264" s="1205"/>
      <c r="AD1264" s="1205"/>
      <c r="AE1264" s="1205"/>
      <c r="AF1264" s="1205"/>
      <c r="AG1264" s="1205"/>
      <c r="AH1264" s="1205"/>
      <c r="AI1264" s="994"/>
      <c r="AJ1264" s="994"/>
      <c r="AK1264" s="994"/>
      <c r="AL1264" s="994"/>
      <c r="AM1264" s="994"/>
    </row>
    <row r="1265">
      <c r="A1265" s="1205"/>
      <c r="B1265" s="1205"/>
      <c r="C1265" s="1205"/>
      <c r="D1265" s="1205"/>
      <c r="E1265" s="1205"/>
      <c r="F1265" s="1205"/>
      <c r="G1265" s="1205"/>
      <c r="H1265" s="1205"/>
      <c r="I1265" s="1205"/>
      <c r="J1265" s="1205"/>
      <c r="K1265" s="1205"/>
      <c r="L1265" s="1205"/>
      <c r="M1265" s="1205"/>
      <c r="N1265" s="1205"/>
      <c r="O1265" s="1205"/>
      <c r="P1265" s="994"/>
      <c r="Q1265" s="994"/>
      <c r="R1265" s="994"/>
      <c r="S1265" s="994"/>
      <c r="T1265" s="1205"/>
      <c r="U1265" s="1205"/>
      <c r="V1265" s="1205"/>
      <c r="W1265" s="1205"/>
      <c r="X1265" s="1205"/>
      <c r="Y1265" s="1205"/>
      <c r="Z1265" s="1205"/>
      <c r="AA1265" s="1205"/>
      <c r="AB1265" s="1205"/>
      <c r="AC1265" s="1205"/>
      <c r="AD1265" s="1205"/>
      <c r="AE1265" s="1205"/>
      <c r="AF1265" s="1205"/>
      <c r="AG1265" s="1205"/>
      <c r="AH1265" s="1205"/>
      <c r="AI1265" s="994"/>
      <c r="AJ1265" s="994"/>
      <c r="AK1265" s="994"/>
      <c r="AL1265" s="994"/>
      <c r="AM1265" s="994"/>
    </row>
    <row r="1266">
      <c r="A1266" s="1205"/>
      <c r="B1266" s="1205"/>
      <c r="C1266" s="1205"/>
      <c r="D1266" s="1205"/>
      <c r="E1266" s="1205"/>
      <c r="F1266" s="1205"/>
      <c r="G1266" s="1205"/>
      <c r="H1266" s="1205"/>
      <c r="I1266" s="1205"/>
      <c r="J1266" s="1205"/>
      <c r="K1266" s="1205"/>
      <c r="L1266" s="1205"/>
      <c r="M1266" s="1205"/>
      <c r="N1266" s="1205"/>
      <c r="O1266" s="1205"/>
      <c r="P1266" s="994"/>
      <c r="Q1266" s="994"/>
      <c r="R1266" s="994"/>
      <c r="S1266" s="994"/>
      <c r="T1266" s="1205"/>
      <c r="U1266" s="1205"/>
      <c r="V1266" s="1205"/>
      <c r="W1266" s="1205"/>
      <c r="X1266" s="1205"/>
      <c r="Y1266" s="1205"/>
      <c r="Z1266" s="1205"/>
      <c r="AA1266" s="1205"/>
      <c r="AB1266" s="1205"/>
      <c r="AC1266" s="1205"/>
      <c r="AD1266" s="1205"/>
      <c r="AE1266" s="1205"/>
      <c r="AF1266" s="1205"/>
      <c r="AG1266" s="1205"/>
      <c r="AH1266" s="1205"/>
      <c r="AI1266" s="994"/>
      <c r="AJ1266" s="994"/>
      <c r="AK1266" s="994"/>
      <c r="AL1266" s="994"/>
      <c r="AM1266" s="994"/>
    </row>
    <row r="1267">
      <c r="A1267" s="1205"/>
      <c r="B1267" s="1205"/>
      <c r="C1267" s="1205"/>
      <c r="D1267" s="1205"/>
      <c r="E1267" s="1205"/>
      <c r="F1267" s="1205"/>
      <c r="G1267" s="1205"/>
      <c r="H1267" s="1205"/>
      <c r="I1267" s="1205"/>
      <c r="J1267" s="1205"/>
      <c r="K1267" s="1205"/>
      <c r="L1267" s="1205"/>
      <c r="M1267" s="1205"/>
      <c r="N1267" s="1205"/>
      <c r="O1267" s="1205"/>
      <c r="P1267" s="994"/>
      <c r="Q1267" s="994"/>
      <c r="R1267" s="994"/>
      <c r="S1267" s="994"/>
      <c r="T1267" s="1205"/>
      <c r="U1267" s="1205"/>
      <c r="V1267" s="1205"/>
      <c r="W1267" s="1205"/>
      <c r="X1267" s="1205"/>
      <c r="Y1267" s="1205"/>
      <c r="Z1267" s="1205"/>
      <c r="AA1267" s="1205"/>
      <c r="AB1267" s="1205"/>
      <c r="AC1267" s="1205"/>
      <c r="AD1267" s="1205"/>
      <c r="AE1267" s="1205"/>
      <c r="AF1267" s="1205"/>
      <c r="AG1267" s="1205"/>
      <c r="AH1267" s="1205"/>
      <c r="AI1267" s="994"/>
      <c r="AJ1267" s="994"/>
      <c r="AK1267" s="994"/>
      <c r="AL1267" s="994"/>
      <c r="AM1267" s="994"/>
    </row>
    <row r="1268">
      <c r="A1268" s="1205"/>
      <c r="B1268" s="1205"/>
      <c r="C1268" s="1205"/>
      <c r="D1268" s="1205"/>
      <c r="E1268" s="1205"/>
      <c r="F1268" s="1205"/>
      <c r="G1268" s="1205"/>
      <c r="H1268" s="1205"/>
      <c r="I1268" s="1205"/>
      <c r="J1268" s="1205"/>
      <c r="K1268" s="1205"/>
      <c r="L1268" s="1205"/>
      <c r="M1268" s="1205"/>
      <c r="N1268" s="1205"/>
      <c r="O1268" s="1205"/>
      <c r="P1268" s="994"/>
      <c r="Q1268" s="994"/>
      <c r="R1268" s="994"/>
      <c r="S1268" s="994"/>
      <c r="T1268" s="1205"/>
      <c r="U1268" s="1205"/>
      <c r="V1268" s="1205"/>
      <c r="W1268" s="1205"/>
      <c r="X1268" s="1205"/>
      <c r="Y1268" s="1205"/>
      <c r="Z1268" s="1205"/>
      <c r="AA1268" s="1205"/>
      <c r="AB1268" s="1205"/>
      <c r="AC1268" s="1205"/>
      <c r="AD1268" s="1205"/>
      <c r="AE1268" s="1205"/>
      <c r="AF1268" s="1205"/>
      <c r="AG1268" s="1205"/>
      <c r="AH1268" s="1205"/>
      <c r="AI1268" s="994"/>
      <c r="AJ1268" s="994"/>
      <c r="AK1268" s="994"/>
      <c r="AL1268" s="994"/>
      <c r="AM1268" s="994"/>
    </row>
    <row r="1269">
      <c r="A1269" s="1205"/>
      <c r="B1269" s="1205"/>
      <c r="C1269" s="1205"/>
      <c r="D1269" s="1205"/>
      <c r="E1269" s="1205"/>
      <c r="F1269" s="1205"/>
      <c r="G1269" s="1205"/>
      <c r="H1269" s="1205"/>
      <c r="I1269" s="1205"/>
      <c r="J1269" s="1205"/>
      <c r="K1269" s="1205"/>
      <c r="L1269" s="1205"/>
      <c r="M1269" s="1205"/>
      <c r="N1269" s="1205"/>
      <c r="O1269" s="1205"/>
      <c r="P1269" s="994"/>
      <c r="Q1269" s="994"/>
      <c r="R1269" s="994"/>
      <c r="S1269" s="994"/>
      <c r="T1269" s="1205"/>
      <c r="U1269" s="1205"/>
      <c r="V1269" s="1205"/>
      <c r="W1269" s="1205"/>
      <c r="X1269" s="1205"/>
      <c r="Y1269" s="1205"/>
      <c r="Z1269" s="1205"/>
      <c r="AA1269" s="1205"/>
      <c r="AB1269" s="1205"/>
      <c r="AC1269" s="1205"/>
      <c r="AD1269" s="1205"/>
      <c r="AE1269" s="1205"/>
      <c r="AF1269" s="1205"/>
      <c r="AG1269" s="1205"/>
      <c r="AH1269" s="1205"/>
      <c r="AI1269" s="994"/>
      <c r="AJ1269" s="994"/>
      <c r="AK1269" s="994"/>
      <c r="AL1269" s="994"/>
      <c r="AM1269" s="994"/>
    </row>
    <row r="1270">
      <c r="A1270" s="1205"/>
      <c r="B1270" s="1205"/>
      <c r="C1270" s="1205"/>
      <c r="D1270" s="1205"/>
      <c r="E1270" s="1205"/>
      <c r="F1270" s="1205"/>
      <c r="G1270" s="1205"/>
      <c r="H1270" s="1205"/>
      <c r="I1270" s="1205"/>
      <c r="J1270" s="1205"/>
      <c r="K1270" s="1205"/>
      <c r="L1270" s="1205"/>
      <c r="M1270" s="1205"/>
      <c r="N1270" s="1205"/>
      <c r="O1270" s="1205"/>
      <c r="P1270" s="994"/>
      <c r="Q1270" s="994"/>
      <c r="R1270" s="994"/>
      <c r="S1270" s="994"/>
      <c r="T1270" s="1205"/>
      <c r="U1270" s="1205"/>
      <c r="V1270" s="1205"/>
      <c r="W1270" s="1205"/>
      <c r="X1270" s="1205"/>
      <c r="Y1270" s="1205"/>
      <c r="Z1270" s="1205"/>
      <c r="AA1270" s="1205"/>
      <c r="AB1270" s="1205"/>
      <c r="AC1270" s="1205"/>
      <c r="AD1270" s="1205"/>
      <c r="AE1270" s="1205"/>
      <c r="AF1270" s="1205"/>
      <c r="AG1270" s="1205"/>
      <c r="AH1270" s="1205"/>
      <c r="AI1270" s="994"/>
      <c r="AJ1270" s="994"/>
      <c r="AK1270" s="994"/>
      <c r="AL1270" s="994"/>
      <c r="AM1270" s="994"/>
    </row>
    <row r="1271">
      <c r="A1271" s="1205"/>
      <c r="B1271" s="1205"/>
      <c r="C1271" s="1205"/>
      <c r="D1271" s="1205"/>
      <c r="E1271" s="1205"/>
      <c r="F1271" s="1205"/>
      <c r="G1271" s="1205"/>
      <c r="H1271" s="1205"/>
      <c r="I1271" s="1205"/>
      <c r="J1271" s="1205"/>
      <c r="K1271" s="1205"/>
      <c r="L1271" s="1205"/>
      <c r="M1271" s="1205"/>
      <c r="N1271" s="1205"/>
      <c r="O1271" s="1205"/>
      <c r="P1271" s="994"/>
      <c r="Q1271" s="994"/>
      <c r="R1271" s="994"/>
      <c r="S1271" s="994"/>
      <c r="T1271" s="1205"/>
      <c r="U1271" s="1205"/>
      <c r="V1271" s="1205"/>
      <c r="W1271" s="1205"/>
      <c r="X1271" s="1205"/>
      <c r="Y1271" s="1205"/>
      <c r="Z1271" s="1205"/>
      <c r="AA1271" s="1205"/>
      <c r="AB1271" s="1205"/>
      <c r="AC1271" s="1205"/>
      <c r="AD1271" s="1205"/>
      <c r="AE1271" s="1205"/>
      <c r="AF1271" s="1205"/>
      <c r="AG1271" s="1205"/>
      <c r="AH1271" s="1205"/>
      <c r="AI1271" s="994"/>
      <c r="AJ1271" s="994"/>
      <c r="AK1271" s="994"/>
      <c r="AL1271" s="994"/>
      <c r="AM1271" s="994"/>
    </row>
    <row r="1272">
      <c r="A1272" s="1205"/>
      <c r="B1272" s="1205"/>
      <c r="C1272" s="1205"/>
      <c r="D1272" s="1205"/>
      <c r="E1272" s="1205"/>
      <c r="F1272" s="1205"/>
      <c r="G1272" s="1205"/>
      <c r="H1272" s="1205"/>
      <c r="I1272" s="1205"/>
      <c r="J1272" s="1205"/>
      <c r="K1272" s="1205"/>
      <c r="L1272" s="1205"/>
      <c r="M1272" s="1205"/>
      <c r="N1272" s="1205"/>
      <c r="O1272" s="1205"/>
      <c r="P1272" s="994"/>
      <c r="Q1272" s="994"/>
      <c r="R1272" s="994"/>
      <c r="S1272" s="994"/>
      <c r="T1272" s="1205"/>
      <c r="U1272" s="1205"/>
      <c r="V1272" s="1205"/>
      <c r="W1272" s="1205"/>
      <c r="X1272" s="1205"/>
      <c r="Y1272" s="1205"/>
      <c r="Z1272" s="1205"/>
      <c r="AA1272" s="1205"/>
      <c r="AB1272" s="1205"/>
      <c r="AC1272" s="1205"/>
      <c r="AD1272" s="1205"/>
      <c r="AE1272" s="1205"/>
      <c r="AF1272" s="1205"/>
      <c r="AG1272" s="1205"/>
      <c r="AH1272" s="1205"/>
      <c r="AI1272" s="994"/>
      <c r="AJ1272" s="994"/>
      <c r="AK1272" s="994"/>
      <c r="AL1272" s="994"/>
      <c r="AM1272" s="994"/>
    </row>
    <row r="1273">
      <c r="A1273" s="1205"/>
      <c r="B1273" s="1205"/>
      <c r="C1273" s="1205"/>
      <c r="D1273" s="1205"/>
      <c r="E1273" s="1205"/>
      <c r="F1273" s="1205"/>
      <c r="G1273" s="1205"/>
      <c r="H1273" s="1205"/>
      <c r="I1273" s="1205"/>
      <c r="J1273" s="1205"/>
      <c r="K1273" s="1205"/>
      <c r="L1273" s="1205"/>
      <c r="M1273" s="1205"/>
      <c r="N1273" s="1205"/>
      <c r="O1273" s="1205"/>
      <c r="P1273" s="994"/>
      <c r="Q1273" s="994"/>
      <c r="R1273" s="994"/>
      <c r="S1273" s="994"/>
      <c r="T1273" s="1205"/>
      <c r="U1273" s="1205"/>
      <c r="V1273" s="1205"/>
      <c r="W1273" s="1205"/>
      <c r="X1273" s="1205"/>
      <c r="Y1273" s="1205"/>
      <c r="Z1273" s="1205"/>
      <c r="AA1273" s="1205"/>
      <c r="AB1273" s="1205"/>
      <c r="AC1273" s="1205"/>
      <c r="AD1273" s="1205"/>
      <c r="AE1273" s="1205"/>
      <c r="AF1273" s="1205"/>
      <c r="AG1273" s="1205"/>
      <c r="AH1273" s="1205"/>
      <c r="AI1273" s="994"/>
      <c r="AJ1273" s="994"/>
      <c r="AK1273" s="994"/>
      <c r="AL1273" s="994"/>
      <c r="AM1273" s="994"/>
    </row>
    <row r="1274">
      <c r="A1274" s="1205"/>
      <c r="B1274" s="1205"/>
      <c r="C1274" s="1205"/>
      <c r="D1274" s="1205"/>
      <c r="E1274" s="1205"/>
      <c r="F1274" s="1205"/>
      <c r="G1274" s="1205"/>
      <c r="H1274" s="1205"/>
      <c r="I1274" s="1205"/>
      <c r="J1274" s="1205"/>
      <c r="K1274" s="1205"/>
      <c r="L1274" s="1205"/>
      <c r="M1274" s="1205"/>
      <c r="N1274" s="1205"/>
      <c r="O1274" s="1205"/>
      <c r="P1274" s="994"/>
      <c r="Q1274" s="994"/>
      <c r="R1274" s="994"/>
      <c r="S1274" s="994"/>
      <c r="T1274" s="1205"/>
      <c r="U1274" s="1205"/>
      <c r="V1274" s="1205"/>
      <c r="W1274" s="1205"/>
      <c r="X1274" s="1205"/>
      <c r="Y1274" s="1205"/>
      <c r="Z1274" s="1205"/>
      <c r="AA1274" s="1205"/>
      <c r="AB1274" s="1205"/>
      <c r="AC1274" s="1205"/>
      <c r="AD1274" s="1205"/>
      <c r="AE1274" s="1205"/>
      <c r="AF1274" s="1205"/>
      <c r="AG1274" s="1205"/>
      <c r="AH1274" s="1205"/>
      <c r="AI1274" s="994"/>
      <c r="AJ1274" s="994"/>
      <c r="AK1274" s="994"/>
      <c r="AL1274" s="994"/>
      <c r="AM1274" s="994"/>
    </row>
    <row r="1275">
      <c r="A1275" s="1205"/>
      <c r="B1275" s="1205"/>
      <c r="C1275" s="1205"/>
      <c r="D1275" s="1205"/>
      <c r="E1275" s="1205"/>
      <c r="F1275" s="1205"/>
      <c r="G1275" s="1205"/>
      <c r="H1275" s="1205"/>
      <c r="I1275" s="1205"/>
      <c r="J1275" s="1205"/>
      <c r="K1275" s="1205"/>
      <c r="L1275" s="1205"/>
      <c r="M1275" s="1205"/>
      <c r="N1275" s="1205"/>
      <c r="O1275" s="1205"/>
      <c r="P1275" s="994"/>
      <c r="Q1275" s="994"/>
      <c r="R1275" s="994"/>
      <c r="S1275" s="994"/>
      <c r="T1275" s="1205"/>
      <c r="U1275" s="1205"/>
      <c r="V1275" s="1205"/>
      <c r="W1275" s="1205"/>
      <c r="X1275" s="1205"/>
      <c r="Y1275" s="1205"/>
      <c r="Z1275" s="1205"/>
      <c r="AA1275" s="1205"/>
      <c r="AB1275" s="1205"/>
      <c r="AC1275" s="1205"/>
      <c r="AD1275" s="1205"/>
      <c r="AE1275" s="1205"/>
      <c r="AF1275" s="1205"/>
      <c r="AG1275" s="1205"/>
      <c r="AH1275" s="1205"/>
      <c r="AI1275" s="994"/>
      <c r="AJ1275" s="994"/>
      <c r="AK1275" s="994"/>
      <c r="AL1275" s="994"/>
      <c r="AM1275" s="994"/>
    </row>
    <row r="1276">
      <c r="A1276" s="1205"/>
      <c r="B1276" s="1205"/>
      <c r="C1276" s="1205"/>
      <c r="D1276" s="1205"/>
      <c r="E1276" s="1205"/>
      <c r="F1276" s="1205"/>
      <c r="G1276" s="1205"/>
      <c r="H1276" s="1205"/>
      <c r="I1276" s="1205"/>
      <c r="J1276" s="1205"/>
      <c r="K1276" s="1205"/>
      <c r="L1276" s="1205"/>
      <c r="M1276" s="1205"/>
      <c r="N1276" s="1205"/>
      <c r="O1276" s="1205"/>
      <c r="P1276" s="994"/>
      <c r="Q1276" s="994"/>
      <c r="R1276" s="994"/>
      <c r="S1276" s="994"/>
      <c r="T1276" s="1205"/>
      <c r="U1276" s="1205"/>
      <c r="V1276" s="1205"/>
      <c r="W1276" s="1205"/>
      <c r="X1276" s="1205"/>
      <c r="Y1276" s="1205"/>
      <c r="Z1276" s="1205"/>
      <c r="AA1276" s="1205"/>
      <c r="AB1276" s="1205"/>
      <c r="AC1276" s="1205"/>
      <c r="AD1276" s="1205"/>
      <c r="AE1276" s="1205"/>
      <c r="AF1276" s="1205"/>
      <c r="AG1276" s="1205"/>
      <c r="AH1276" s="1205"/>
      <c r="AI1276" s="994"/>
      <c r="AJ1276" s="994"/>
      <c r="AK1276" s="994"/>
      <c r="AL1276" s="994"/>
      <c r="AM1276" s="994"/>
    </row>
    <row r="1277">
      <c r="A1277" s="1205"/>
      <c r="B1277" s="1205"/>
      <c r="C1277" s="1205"/>
      <c r="D1277" s="1205"/>
      <c r="E1277" s="1205"/>
      <c r="F1277" s="1205"/>
      <c r="G1277" s="1205"/>
      <c r="H1277" s="1205"/>
      <c r="I1277" s="1205"/>
      <c r="J1277" s="1205"/>
      <c r="K1277" s="1205"/>
      <c r="L1277" s="1205"/>
      <c r="M1277" s="1205"/>
      <c r="N1277" s="1205"/>
      <c r="O1277" s="1205"/>
      <c r="P1277" s="994"/>
      <c r="Q1277" s="994"/>
      <c r="R1277" s="994"/>
      <c r="S1277" s="994"/>
      <c r="T1277" s="1205"/>
      <c r="U1277" s="1205"/>
      <c r="V1277" s="1205"/>
      <c r="W1277" s="1205"/>
      <c r="X1277" s="1205"/>
      <c r="Y1277" s="1205"/>
      <c r="Z1277" s="1205"/>
      <c r="AA1277" s="1205"/>
      <c r="AB1277" s="1205"/>
      <c r="AC1277" s="1205"/>
      <c r="AD1277" s="1205"/>
      <c r="AE1277" s="1205"/>
      <c r="AF1277" s="1205"/>
      <c r="AG1277" s="1205"/>
      <c r="AH1277" s="1205"/>
      <c r="AI1277" s="994"/>
      <c r="AJ1277" s="994"/>
      <c r="AK1277" s="994"/>
      <c r="AL1277" s="994"/>
      <c r="AM1277" s="994"/>
    </row>
    <row r="1278">
      <c r="A1278" s="1205"/>
      <c r="B1278" s="1205"/>
      <c r="C1278" s="1205"/>
      <c r="D1278" s="1205"/>
      <c r="E1278" s="1205"/>
      <c r="F1278" s="1205"/>
      <c r="G1278" s="1205"/>
      <c r="H1278" s="1205"/>
      <c r="I1278" s="1205"/>
      <c r="J1278" s="1205"/>
      <c r="K1278" s="1205"/>
      <c r="L1278" s="1205"/>
      <c r="M1278" s="1205"/>
      <c r="N1278" s="1205"/>
      <c r="O1278" s="1205"/>
      <c r="P1278" s="994"/>
      <c r="Q1278" s="994"/>
      <c r="R1278" s="994"/>
      <c r="S1278" s="994"/>
      <c r="T1278" s="1205"/>
      <c r="U1278" s="1205"/>
      <c r="V1278" s="1205"/>
      <c r="W1278" s="1205"/>
      <c r="X1278" s="1205"/>
      <c r="Y1278" s="1205"/>
      <c r="Z1278" s="1205"/>
      <c r="AA1278" s="1205"/>
      <c r="AB1278" s="1205"/>
      <c r="AC1278" s="1205"/>
      <c r="AD1278" s="1205"/>
      <c r="AE1278" s="1205"/>
      <c r="AF1278" s="1205"/>
      <c r="AG1278" s="1205"/>
      <c r="AH1278" s="1205"/>
      <c r="AI1278" s="994"/>
      <c r="AJ1278" s="994"/>
      <c r="AK1278" s="994"/>
      <c r="AL1278" s="994"/>
      <c r="AM1278" s="994"/>
    </row>
    <row r="1279">
      <c r="A1279" s="1205"/>
      <c r="B1279" s="1205"/>
      <c r="C1279" s="1205"/>
      <c r="D1279" s="1205"/>
      <c r="E1279" s="1205"/>
      <c r="F1279" s="1205"/>
      <c r="G1279" s="1205"/>
      <c r="H1279" s="1205"/>
      <c r="I1279" s="1205"/>
      <c r="J1279" s="1205"/>
      <c r="K1279" s="1205"/>
      <c r="L1279" s="1205"/>
      <c r="M1279" s="1205"/>
      <c r="N1279" s="1205"/>
      <c r="O1279" s="1205"/>
      <c r="P1279" s="994"/>
      <c r="Q1279" s="994"/>
      <c r="R1279" s="994"/>
      <c r="S1279" s="994"/>
      <c r="T1279" s="1205"/>
      <c r="U1279" s="1205"/>
      <c r="V1279" s="1205"/>
      <c r="W1279" s="1205"/>
      <c r="X1279" s="1205"/>
      <c r="Y1279" s="1205"/>
      <c r="Z1279" s="1205"/>
      <c r="AA1279" s="1205"/>
      <c r="AB1279" s="1205"/>
      <c r="AC1279" s="1205"/>
      <c r="AD1279" s="1205"/>
      <c r="AE1279" s="1205"/>
      <c r="AF1279" s="1205"/>
      <c r="AG1279" s="1205"/>
      <c r="AH1279" s="1205"/>
      <c r="AI1279" s="994"/>
      <c r="AJ1279" s="994"/>
      <c r="AK1279" s="994"/>
      <c r="AL1279" s="994"/>
      <c r="AM1279" s="994"/>
    </row>
    <row r="1280">
      <c r="A1280" s="1205"/>
      <c r="B1280" s="1205"/>
      <c r="C1280" s="1205"/>
      <c r="D1280" s="1205"/>
      <c r="E1280" s="1205"/>
      <c r="F1280" s="1205"/>
      <c r="G1280" s="1205"/>
      <c r="H1280" s="1205"/>
      <c r="I1280" s="1205"/>
      <c r="J1280" s="1205"/>
      <c r="K1280" s="1205"/>
      <c r="L1280" s="1205"/>
      <c r="M1280" s="1205"/>
      <c r="N1280" s="1205"/>
      <c r="O1280" s="1205"/>
      <c r="P1280" s="994"/>
      <c r="Q1280" s="994"/>
      <c r="R1280" s="994"/>
      <c r="S1280" s="994"/>
      <c r="T1280" s="1205"/>
      <c r="U1280" s="1205"/>
      <c r="V1280" s="1205"/>
      <c r="W1280" s="1205"/>
      <c r="X1280" s="1205"/>
      <c r="Y1280" s="1205"/>
      <c r="Z1280" s="1205"/>
      <c r="AA1280" s="1205"/>
      <c r="AB1280" s="1205"/>
      <c r="AC1280" s="1205"/>
      <c r="AD1280" s="1205"/>
      <c r="AE1280" s="1205"/>
      <c r="AF1280" s="1205"/>
      <c r="AG1280" s="1205"/>
      <c r="AH1280" s="1205"/>
      <c r="AI1280" s="994"/>
      <c r="AJ1280" s="994"/>
      <c r="AK1280" s="994"/>
      <c r="AL1280" s="994"/>
      <c r="AM1280" s="994"/>
    </row>
    <row r="1281">
      <c r="A1281" s="1205"/>
      <c r="B1281" s="1205"/>
      <c r="C1281" s="1205"/>
      <c r="D1281" s="1205"/>
      <c r="E1281" s="1205"/>
      <c r="F1281" s="1205"/>
      <c r="G1281" s="1205"/>
      <c r="H1281" s="1205"/>
      <c r="I1281" s="1205"/>
      <c r="J1281" s="1205"/>
      <c r="K1281" s="1205"/>
      <c r="L1281" s="1205"/>
      <c r="M1281" s="1205"/>
      <c r="N1281" s="1205"/>
      <c r="O1281" s="1205"/>
      <c r="P1281" s="994"/>
      <c r="Q1281" s="994"/>
      <c r="R1281" s="994"/>
      <c r="S1281" s="994"/>
      <c r="T1281" s="1205"/>
      <c r="U1281" s="1205"/>
      <c r="V1281" s="1205"/>
      <c r="W1281" s="1205"/>
      <c r="X1281" s="1205"/>
      <c r="Y1281" s="1205"/>
      <c r="Z1281" s="1205"/>
      <c r="AA1281" s="1205"/>
      <c r="AB1281" s="1205"/>
      <c r="AC1281" s="1205"/>
      <c r="AD1281" s="1205"/>
      <c r="AE1281" s="1205"/>
      <c r="AF1281" s="1205"/>
      <c r="AG1281" s="1205"/>
      <c r="AH1281" s="1205"/>
      <c r="AI1281" s="994"/>
      <c r="AJ1281" s="994"/>
      <c r="AK1281" s="994"/>
      <c r="AL1281" s="994"/>
      <c r="AM1281" s="994"/>
    </row>
    <row r="1282">
      <c r="A1282" s="1205"/>
      <c r="B1282" s="1205"/>
      <c r="C1282" s="1205"/>
      <c r="D1282" s="1205"/>
      <c r="E1282" s="1205"/>
      <c r="F1282" s="1205"/>
      <c r="G1282" s="1205"/>
      <c r="H1282" s="1205"/>
      <c r="I1282" s="1205"/>
      <c r="J1282" s="1205"/>
      <c r="K1282" s="1205"/>
      <c r="L1282" s="1205"/>
      <c r="M1282" s="1205"/>
      <c r="N1282" s="1205"/>
      <c r="O1282" s="1205"/>
      <c r="P1282" s="994"/>
      <c r="Q1282" s="994"/>
      <c r="R1282" s="994"/>
      <c r="S1282" s="994"/>
      <c r="T1282" s="1205"/>
      <c r="U1282" s="1205"/>
      <c r="V1282" s="1205"/>
      <c r="W1282" s="1205"/>
      <c r="X1282" s="1205"/>
      <c r="Y1282" s="1205"/>
      <c r="Z1282" s="1205"/>
      <c r="AA1282" s="1205"/>
      <c r="AB1282" s="1205"/>
      <c r="AC1282" s="1205"/>
      <c r="AD1282" s="1205"/>
      <c r="AE1282" s="1205"/>
      <c r="AF1282" s="1205"/>
      <c r="AG1282" s="1205"/>
      <c r="AH1282" s="1205"/>
      <c r="AI1282" s="994"/>
      <c r="AJ1282" s="994"/>
      <c r="AK1282" s="994"/>
      <c r="AL1282" s="994"/>
      <c r="AM1282" s="994"/>
    </row>
    <row r="1283">
      <c r="A1283" s="1205"/>
      <c r="B1283" s="1205"/>
      <c r="C1283" s="1205"/>
      <c r="D1283" s="1205"/>
      <c r="E1283" s="1205"/>
      <c r="F1283" s="1205"/>
      <c r="G1283" s="1205"/>
      <c r="H1283" s="1205"/>
      <c r="I1283" s="1205"/>
      <c r="J1283" s="1205"/>
      <c r="K1283" s="1205"/>
      <c r="L1283" s="1205"/>
      <c r="M1283" s="1205"/>
      <c r="N1283" s="1205"/>
      <c r="O1283" s="1205"/>
      <c r="P1283" s="994"/>
      <c r="Q1283" s="994"/>
      <c r="R1283" s="994"/>
      <c r="S1283" s="994"/>
      <c r="T1283" s="1205"/>
      <c r="U1283" s="1205"/>
      <c r="V1283" s="1205"/>
      <c r="W1283" s="1205"/>
      <c r="X1283" s="1205"/>
      <c r="Y1283" s="1205"/>
      <c r="Z1283" s="1205"/>
      <c r="AA1283" s="1205"/>
      <c r="AB1283" s="1205"/>
      <c r="AC1283" s="1205"/>
      <c r="AD1283" s="1205"/>
      <c r="AE1283" s="1205"/>
      <c r="AF1283" s="1205"/>
      <c r="AG1283" s="1205"/>
      <c r="AH1283" s="1205"/>
      <c r="AI1283" s="994"/>
      <c r="AJ1283" s="994"/>
      <c r="AK1283" s="994"/>
      <c r="AL1283" s="994"/>
      <c r="AM1283" s="994"/>
    </row>
    <row r="1284">
      <c r="A1284" s="1205"/>
      <c r="B1284" s="1205"/>
      <c r="C1284" s="1205"/>
      <c r="D1284" s="1205"/>
      <c r="E1284" s="1205"/>
      <c r="F1284" s="1205"/>
      <c r="G1284" s="1205"/>
      <c r="H1284" s="1205"/>
      <c r="I1284" s="1205"/>
      <c r="J1284" s="1205"/>
      <c r="K1284" s="1205"/>
      <c r="L1284" s="1205"/>
      <c r="M1284" s="1205"/>
      <c r="N1284" s="1205"/>
      <c r="O1284" s="1205"/>
      <c r="P1284" s="994"/>
      <c r="Q1284" s="994"/>
      <c r="R1284" s="994"/>
      <c r="S1284" s="994"/>
      <c r="T1284" s="1205"/>
      <c r="U1284" s="1205"/>
      <c r="V1284" s="1205"/>
      <c r="W1284" s="1205"/>
      <c r="X1284" s="1205"/>
      <c r="Y1284" s="1205"/>
      <c r="Z1284" s="1205"/>
      <c r="AA1284" s="1205"/>
      <c r="AB1284" s="1205"/>
      <c r="AC1284" s="1205"/>
      <c r="AD1284" s="1205"/>
      <c r="AE1284" s="1205"/>
      <c r="AF1284" s="1205"/>
      <c r="AG1284" s="1205"/>
      <c r="AH1284" s="1205"/>
      <c r="AI1284" s="994"/>
      <c r="AJ1284" s="994"/>
      <c r="AK1284" s="994"/>
      <c r="AL1284" s="994"/>
      <c r="AM1284" s="994"/>
    </row>
    <row r="1285">
      <c r="A1285" s="1205"/>
      <c r="B1285" s="1205"/>
      <c r="C1285" s="1205"/>
      <c r="D1285" s="1205"/>
      <c r="E1285" s="1205"/>
      <c r="F1285" s="1205"/>
      <c r="G1285" s="1205"/>
      <c r="H1285" s="1205"/>
      <c r="I1285" s="1205"/>
      <c r="J1285" s="1205"/>
      <c r="K1285" s="1205"/>
      <c r="L1285" s="1205"/>
      <c r="M1285" s="1205"/>
      <c r="N1285" s="1205"/>
      <c r="O1285" s="1205"/>
      <c r="P1285" s="994"/>
      <c r="Q1285" s="994"/>
      <c r="R1285" s="994"/>
      <c r="S1285" s="994"/>
      <c r="T1285" s="1205"/>
      <c r="U1285" s="1205"/>
      <c r="V1285" s="1205"/>
      <c r="W1285" s="1205"/>
      <c r="X1285" s="1205"/>
      <c r="Y1285" s="1205"/>
      <c r="Z1285" s="1205"/>
      <c r="AA1285" s="1205"/>
      <c r="AB1285" s="1205"/>
      <c r="AC1285" s="1205"/>
      <c r="AD1285" s="1205"/>
      <c r="AE1285" s="1205"/>
      <c r="AF1285" s="1205"/>
      <c r="AG1285" s="1205"/>
      <c r="AH1285" s="1205"/>
      <c r="AI1285" s="994"/>
      <c r="AJ1285" s="994"/>
      <c r="AK1285" s="994"/>
      <c r="AL1285" s="994"/>
      <c r="AM1285" s="994"/>
    </row>
    <row r="1286">
      <c r="A1286" s="1205"/>
      <c r="B1286" s="1205"/>
      <c r="C1286" s="1205"/>
      <c r="D1286" s="1205"/>
      <c r="E1286" s="1205"/>
      <c r="F1286" s="1205"/>
      <c r="G1286" s="1205"/>
      <c r="H1286" s="1205"/>
      <c r="I1286" s="1205"/>
      <c r="J1286" s="1205"/>
      <c r="K1286" s="1205"/>
      <c r="L1286" s="1205"/>
      <c r="M1286" s="1205"/>
      <c r="N1286" s="1205"/>
      <c r="O1286" s="1205"/>
      <c r="P1286" s="994"/>
      <c r="Q1286" s="994"/>
      <c r="R1286" s="994"/>
      <c r="S1286" s="994"/>
      <c r="T1286" s="1205"/>
      <c r="U1286" s="1205"/>
      <c r="V1286" s="1205"/>
      <c r="W1286" s="1205"/>
      <c r="X1286" s="1205"/>
      <c r="Y1286" s="1205"/>
      <c r="Z1286" s="1205"/>
      <c r="AA1286" s="1205"/>
      <c r="AB1286" s="1205"/>
      <c r="AC1286" s="1205"/>
      <c r="AD1286" s="1205"/>
      <c r="AE1286" s="1205"/>
      <c r="AF1286" s="1205"/>
      <c r="AG1286" s="1205"/>
      <c r="AH1286" s="1205"/>
      <c r="AI1286" s="994"/>
      <c r="AJ1286" s="994"/>
      <c r="AK1286" s="994"/>
      <c r="AL1286" s="994"/>
      <c r="AM1286" s="994"/>
    </row>
    <row r="1287">
      <c r="A1287" s="1205"/>
      <c r="B1287" s="1205"/>
      <c r="C1287" s="1205"/>
      <c r="D1287" s="1205"/>
      <c r="E1287" s="1205"/>
      <c r="F1287" s="1205"/>
      <c r="G1287" s="1205"/>
      <c r="H1287" s="1205"/>
      <c r="I1287" s="1205"/>
      <c r="J1287" s="1205"/>
      <c r="K1287" s="1205"/>
      <c r="L1287" s="1205"/>
      <c r="M1287" s="1205"/>
      <c r="N1287" s="1205"/>
      <c r="O1287" s="1205"/>
      <c r="P1287" s="994"/>
      <c r="Q1287" s="994"/>
      <c r="R1287" s="994"/>
      <c r="S1287" s="994"/>
      <c r="T1287" s="1205"/>
      <c r="U1287" s="1205"/>
      <c r="V1287" s="1205"/>
      <c r="W1287" s="1205"/>
      <c r="X1287" s="1205"/>
      <c r="Y1287" s="1205"/>
      <c r="Z1287" s="1205"/>
      <c r="AA1287" s="1205"/>
      <c r="AB1287" s="1205"/>
      <c r="AC1287" s="1205"/>
      <c r="AD1287" s="1205"/>
      <c r="AE1287" s="1205"/>
      <c r="AF1287" s="1205"/>
      <c r="AG1287" s="1205"/>
      <c r="AH1287" s="1205"/>
      <c r="AI1287" s="994"/>
      <c r="AJ1287" s="994"/>
      <c r="AK1287" s="994"/>
      <c r="AL1287" s="994"/>
      <c r="AM1287" s="994"/>
    </row>
    <row r="1288">
      <c r="A1288" s="1205"/>
      <c r="B1288" s="1205"/>
      <c r="C1288" s="1205"/>
      <c r="D1288" s="1205"/>
      <c r="E1288" s="1205"/>
      <c r="F1288" s="1205"/>
      <c r="G1288" s="1205"/>
      <c r="H1288" s="1205"/>
      <c r="I1288" s="1205"/>
      <c r="J1288" s="1205"/>
      <c r="K1288" s="1205"/>
      <c r="L1288" s="1205"/>
      <c r="M1288" s="1205"/>
      <c r="N1288" s="1205"/>
      <c r="O1288" s="1205"/>
      <c r="P1288" s="994"/>
      <c r="Q1288" s="994"/>
      <c r="R1288" s="994"/>
      <c r="S1288" s="994"/>
      <c r="T1288" s="1205"/>
      <c r="U1288" s="1205"/>
      <c r="V1288" s="1205"/>
      <c r="W1288" s="1205"/>
      <c r="X1288" s="1205"/>
      <c r="Y1288" s="1205"/>
      <c r="Z1288" s="1205"/>
      <c r="AA1288" s="1205"/>
      <c r="AB1288" s="1205"/>
      <c r="AC1288" s="1205"/>
      <c r="AD1288" s="1205"/>
      <c r="AE1288" s="1205"/>
      <c r="AF1288" s="1205"/>
      <c r="AG1288" s="1205"/>
      <c r="AH1288" s="1205"/>
      <c r="AI1288" s="994"/>
      <c r="AJ1288" s="994"/>
      <c r="AK1288" s="994"/>
      <c r="AL1288" s="994"/>
      <c r="AM1288" s="994"/>
    </row>
    <row r="1289">
      <c r="A1289" s="1205"/>
      <c r="B1289" s="1205"/>
      <c r="C1289" s="1205"/>
      <c r="D1289" s="1205"/>
      <c r="E1289" s="1205"/>
      <c r="F1289" s="1205"/>
      <c r="G1289" s="1205"/>
      <c r="H1289" s="1205"/>
      <c r="I1289" s="1205"/>
      <c r="J1289" s="1205"/>
      <c r="K1289" s="1205"/>
      <c r="L1289" s="1205"/>
      <c r="M1289" s="1205"/>
      <c r="N1289" s="1205"/>
      <c r="O1289" s="1205"/>
      <c r="P1289" s="994"/>
      <c r="Q1289" s="994"/>
      <c r="R1289" s="994"/>
      <c r="S1289" s="994"/>
      <c r="T1289" s="1205"/>
      <c r="U1289" s="1205"/>
      <c r="V1289" s="1205"/>
      <c r="W1289" s="1205"/>
      <c r="X1289" s="1205"/>
      <c r="Y1289" s="1205"/>
      <c r="Z1289" s="1205"/>
      <c r="AA1289" s="1205"/>
      <c r="AB1289" s="1205"/>
      <c r="AC1289" s="1205"/>
      <c r="AD1289" s="1205"/>
      <c r="AE1289" s="1205"/>
      <c r="AF1289" s="1205"/>
      <c r="AG1289" s="1205"/>
      <c r="AH1289" s="1205"/>
      <c r="AI1289" s="994"/>
      <c r="AJ1289" s="994"/>
      <c r="AK1289" s="994"/>
      <c r="AL1289" s="994"/>
      <c r="AM1289" s="994"/>
    </row>
    <row r="1290">
      <c r="A1290" s="1205"/>
      <c r="B1290" s="1205"/>
      <c r="C1290" s="1205"/>
      <c r="D1290" s="1205"/>
      <c r="E1290" s="1205"/>
      <c r="F1290" s="1205"/>
      <c r="G1290" s="1205"/>
      <c r="H1290" s="1205"/>
      <c r="I1290" s="1205"/>
      <c r="J1290" s="1205"/>
      <c r="K1290" s="1205"/>
      <c r="L1290" s="1205"/>
      <c r="M1290" s="1205"/>
      <c r="N1290" s="1205"/>
      <c r="O1290" s="1205"/>
      <c r="P1290" s="994"/>
      <c r="Q1290" s="994"/>
      <c r="R1290" s="994"/>
      <c r="S1290" s="994"/>
      <c r="T1290" s="1205"/>
      <c r="U1290" s="1205"/>
      <c r="V1290" s="1205"/>
      <c r="W1290" s="1205"/>
      <c r="X1290" s="1205"/>
      <c r="Y1290" s="1205"/>
      <c r="Z1290" s="1205"/>
      <c r="AA1290" s="1205"/>
      <c r="AB1290" s="1205"/>
      <c r="AC1290" s="1205"/>
      <c r="AD1290" s="1205"/>
      <c r="AE1290" s="1205"/>
      <c r="AF1290" s="1205"/>
      <c r="AG1290" s="1205"/>
      <c r="AH1290" s="1205"/>
      <c r="AI1290" s="994"/>
      <c r="AJ1290" s="994"/>
      <c r="AK1290" s="994"/>
      <c r="AL1290" s="994"/>
      <c r="AM1290" s="994"/>
    </row>
    <row r="1291">
      <c r="A1291" s="1205"/>
      <c r="B1291" s="1205"/>
      <c r="C1291" s="1205"/>
      <c r="D1291" s="1205"/>
      <c r="E1291" s="1205"/>
      <c r="F1291" s="1205"/>
      <c r="G1291" s="1205"/>
      <c r="H1291" s="1205"/>
      <c r="I1291" s="1205"/>
      <c r="J1291" s="1205"/>
      <c r="K1291" s="1205"/>
      <c r="L1291" s="1205"/>
      <c r="M1291" s="1205"/>
      <c r="N1291" s="1205"/>
      <c r="O1291" s="1205"/>
      <c r="P1291" s="994"/>
      <c r="Q1291" s="994"/>
      <c r="R1291" s="994"/>
      <c r="S1291" s="994"/>
      <c r="T1291" s="1205"/>
      <c r="U1291" s="1205"/>
      <c r="V1291" s="1205"/>
      <c r="W1291" s="1205"/>
      <c r="X1291" s="1205"/>
      <c r="Y1291" s="1205"/>
      <c r="Z1291" s="1205"/>
      <c r="AA1291" s="1205"/>
      <c r="AB1291" s="1205"/>
      <c r="AC1291" s="1205"/>
      <c r="AD1291" s="1205"/>
      <c r="AE1291" s="1205"/>
      <c r="AF1291" s="1205"/>
      <c r="AG1291" s="1205"/>
      <c r="AH1291" s="1205"/>
      <c r="AI1291" s="994"/>
      <c r="AJ1291" s="994"/>
      <c r="AK1291" s="994"/>
      <c r="AL1291" s="994"/>
      <c r="AM1291" s="994"/>
    </row>
    <row r="1292">
      <c r="A1292" s="1205"/>
      <c r="B1292" s="1205"/>
      <c r="C1292" s="1205"/>
      <c r="D1292" s="1205"/>
      <c r="E1292" s="1205"/>
      <c r="F1292" s="1205"/>
      <c r="G1292" s="1205"/>
      <c r="H1292" s="1205"/>
      <c r="I1292" s="1205"/>
      <c r="J1292" s="1205"/>
      <c r="K1292" s="1205"/>
      <c r="L1292" s="1205"/>
      <c r="M1292" s="1205"/>
      <c r="N1292" s="1205"/>
      <c r="O1292" s="1205"/>
      <c r="P1292" s="994"/>
      <c r="Q1292" s="994"/>
      <c r="R1292" s="994"/>
      <c r="S1292" s="994"/>
      <c r="T1292" s="1205"/>
      <c r="U1292" s="1205"/>
      <c r="V1292" s="1205"/>
      <c r="W1292" s="1205"/>
      <c r="X1292" s="1205"/>
      <c r="Y1292" s="1205"/>
      <c r="Z1292" s="1205"/>
      <c r="AA1292" s="1205"/>
      <c r="AB1292" s="1205"/>
      <c r="AC1292" s="1205"/>
      <c r="AD1292" s="1205"/>
      <c r="AE1292" s="1205"/>
      <c r="AF1292" s="1205"/>
      <c r="AG1292" s="1205"/>
      <c r="AH1292" s="1205"/>
      <c r="AI1292" s="994"/>
      <c r="AJ1292" s="994"/>
      <c r="AK1292" s="994"/>
      <c r="AL1292" s="994"/>
      <c r="AM1292" s="994"/>
    </row>
    <row r="1293">
      <c r="A1293" s="1205"/>
      <c r="B1293" s="1205"/>
      <c r="C1293" s="1205"/>
      <c r="D1293" s="1205"/>
      <c r="E1293" s="1205"/>
      <c r="F1293" s="1205"/>
      <c r="G1293" s="1205"/>
      <c r="H1293" s="1205"/>
      <c r="I1293" s="1205"/>
      <c r="J1293" s="1205"/>
      <c r="K1293" s="1205"/>
      <c r="L1293" s="1205"/>
      <c r="M1293" s="1205"/>
      <c r="N1293" s="1205"/>
      <c r="O1293" s="1205"/>
      <c r="P1293" s="994"/>
      <c r="Q1293" s="994"/>
      <c r="R1293" s="994"/>
      <c r="S1293" s="994"/>
      <c r="T1293" s="1205"/>
      <c r="U1293" s="1205"/>
      <c r="V1293" s="1205"/>
      <c r="W1293" s="1205"/>
      <c r="X1293" s="1205"/>
      <c r="Y1293" s="1205"/>
      <c r="Z1293" s="1205"/>
      <c r="AA1293" s="1205"/>
      <c r="AB1293" s="1205"/>
      <c r="AC1293" s="1205"/>
      <c r="AD1293" s="1205"/>
      <c r="AE1293" s="1205"/>
      <c r="AF1293" s="1205"/>
      <c r="AG1293" s="1205"/>
      <c r="AH1293" s="1205"/>
      <c r="AI1293" s="994"/>
      <c r="AJ1293" s="994"/>
      <c r="AK1293" s="994"/>
      <c r="AL1293" s="994"/>
      <c r="AM1293" s="994"/>
    </row>
    <row r="1294">
      <c r="A1294" s="1205"/>
      <c r="B1294" s="1205"/>
      <c r="C1294" s="1205"/>
      <c r="D1294" s="1205"/>
      <c r="E1294" s="1205"/>
      <c r="F1294" s="1205"/>
      <c r="G1294" s="1205"/>
      <c r="H1294" s="1205"/>
      <c r="I1294" s="1205"/>
      <c r="J1294" s="1205"/>
      <c r="K1294" s="1205"/>
      <c r="L1294" s="1205"/>
      <c r="M1294" s="1205"/>
      <c r="N1294" s="1205"/>
      <c r="O1294" s="1205"/>
      <c r="P1294" s="994"/>
      <c r="Q1294" s="994"/>
      <c r="R1294" s="994"/>
      <c r="S1294" s="994"/>
      <c r="T1294" s="1205"/>
      <c r="U1294" s="1205"/>
      <c r="V1294" s="1205"/>
      <c r="W1294" s="1205"/>
      <c r="X1294" s="1205"/>
      <c r="Y1294" s="1205"/>
      <c r="Z1294" s="1205"/>
      <c r="AA1294" s="1205"/>
      <c r="AB1294" s="1205"/>
      <c r="AC1294" s="1205"/>
      <c r="AD1294" s="1205"/>
      <c r="AE1294" s="1205"/>
      <c r="AF1294" s="1205"/>
      <c r="AG1294" s="1205"/>
      <c r="AH1294" s="1205"/>
      <c r="AI1294" s="994"/>
      <c r="AJ1294" s="994"/>
      <c r="AK1294" s="994"/>
      <c r="AL1294" s="994"/>
      <c r="AM1294" s="994"/>
    </row>
    <row r="1295">
      <c r="A1295" s="1205"/>
      <c r="B1295" s="1205"/>
      <c r="C1295" s="1205"/>
      <c r="D1295" s="1205"/>
      <c r="E1295" s="1205"/>
      <c r="F1295" s="1205"/>
      <c r="G1295" s="1205"/>
      <c r="H1295" s="1205"/>
      <c r="I1295" s="1205"/>
      <c r="J1295" s="1205"/>
      <c r="K1295" s="1205"/>
      <c r="L1295" s="1205"/>
      <c r="M1295" s="1205"/>
      <c r="N1295" s="1205"/>
      <c r="O1295" s="1205"/>
      <c r="P1295" s="994"/>
      <c r="Q1295" s="994"/>
      <c r="R1295" s="994"/>
      <c r="S1295" s="994"/>
      <c r="T1295" s="1205"/>
      <c r="U1295" s="1205"/>
      <c r="V1295" s="1205"/>
      <c r="W1295" s="1205"/>
      <c r="X1295" s="1205"/>
      <c r="Y1295" s="1205"/>
      <c r="Z1295" s="1205"/>
      <c r="AA1295" s="1205"/>
      <c r="AB1295" s="1205"/>
      <c r="AC1295" s="1205"/>
      <c r="AD1295" s="1205"/>
      <c r="AE1295" s="1205"/>
      <c r="AF1295" s="1205"/>
      <c r="AG1295" s="1205"/>
      <c r="AH1295" s="1205"/>
      <c r="AI1295" s="994"/>
      <c r="AJ1295" s="994"/>
      <c r="AK1295" s="994"/>
      <c r="AL1295" s="994"/>
      <c r="AM1295" s="994"/>
    </row>
    <row r="1296">
      <c r="A1296" s="1205"/>
      <c r="B1296" s="1205"/>
      <c r="C1296" s="1205"/>
      <c r="D1296" s="1205"/>
      <c r="E1296" s="1205"/>
      <c r="F1296" s="1205"/>
      <c r="G1296" s="1205"/>
      <c r="H1296" s="1205"/>
      <c r="I1296" s="1205"/>
      <c r="J1296" s="1205"/>
      <c r="K1296" s="1205"/>
      <c r="L1296" s="1205"/>
      <c r="M1296" s="1205"/>
      <c r="N1296" s="1205"/>
      <c r="O1296" s="1205"/>
      <c r="P1296" s="994"/>
      <c r="Q1296" s="994"/>
      <c r="R1296" s="994"/>
      <c r="S1296" s="994"/>
      <c r="T1296" s="1205"/>
      <c r="U1296" s="1205"/>
      <c r="V1296" s="1205"/>
      <c r="W1296" s="1205"/>
      <c r="X1296" s="1205"/>
      <c r="Y1296" s="1205"/>
      <c r="Z1296" s="1205"/>
      <c r="AA1296" s="1205"/>
      <c r="AB1296" s="1205"/>
      <c r="AC1296" s="1205"/>
      <c r="AD1296" s="1205"/>
      <c r="AE1296" s="1205"/>
      <c r="AF1296" s="1205"/>
      <c r="AG1296" s="1205"/>
      <c r="AH1296" s="1205"/>
      <c r="AI1296" s="994"/>
      <c r="AJ1296" s="994"/>
      <c r="AK1296" s="994"/>
      <c r="AL1296" s="994"/>
      <c r="AM1296" s="994"/>
    </row>
    <row r="1297">
      <c r="A1297" s="1205"/>
      <c r="B1297" s="1205"/>
      <c r="C1297" s="1205"/>
      <c r="D1297" s="1205"/>
      <c r="E1297" s="1205"/>
      <c r="F1297" s="1205"/>
      <c r="G1297" s="1205"/>
      <c r="H1297" s="1205"/>
      <c r="I1297" s="1205"/>
      <c r="J1297" s="1205"/>
      <c r="K1297" s="1205"/>
      <c r="L1297" s="1205"/>
      <c r="M1297" s="1205"/>
      <c r="N1297" s="1205"/>
      <c r="O1297" s="1205"/>
      <c r="P1297" s="994"/>
      <c r="Q1297" s="994"/>
      <c r="R1297" s="994"/>
      <c r="S1297" s="994"/>
      <c r="T1297" s="1205"/>
      <c r="U1297" s="1205"/>
      <c r="V1297" s="1205"/>
      <c r="W1297" s="1205"/>
      <c r="X1297" s="1205"/>
      <c r="Y1297" s="1205"/>
      <c r="Z1297" s="1205"/>
      <c r="AA1297" s="1205"/>
      <c r="AB1297" s="1205"/>
      <c r="AC1297" s="1205"/>
      <c r="AD1297" s="1205"/>
      <c r="AE1297" s="1205"/>
      <c r="AF1297" s="1205"/>
      <c r="AG1297" s="1205"/>
      <c r="AH1297" s="1205"/>
      <c r="AI1297" s="994"/>
      <c r="AJ1297" s="994"/>
      <c r="AK1297" s="994"/>
      <c r="AL1297" s="994"/>
      <c r="AM1297" s="994"/>
    </row>
    <row r="1298">
      <c r="A1298" s="1205"/>
      <c r="B1298" s="1205"/>
      <c r="C1298" s="1205"/>
      <c r="D1298" s="1205"/>
      <c r="E1298" s="1205"/>
      <c r="F1298" s="1205"/>
      <c r="G1298" s="1205"/>
      <c r="H1298" s="1205"/>
      <c r="I1298" s="1205"/>
      <c r="J1298" s="1205"/>
      <c r="K1298" s="1205"/>
      <c r="L1298" s="1205"/>
      <c r="M1298" s="1205"/>
      <c r="N1298" s="1205"/>
      <c r="O1298" s="1205"/>
      <c r="P1298" s="994"/>
      <c r="Q1298" s="994"/>
      <c r="R1298" s="994"/>
      <c r="S1298" s="994"/>
      <c r="T1298" s="1205"/>
      <c r="U1298" s="1205"/>
      <c r="V1298" s="1205"/>
      <c r="W1298" s="1205"/>
      <c r="X1298" s="1205"/>
      <c r="Y1298" s="1205"/>
      <c r="Z1298" s="1205"/>
      <c r="AA1298" s="1205"/>
      <c r="AB1298" s="1205"/>
      <c r="AC1298" s="1205"/>
      <c r="AD1298" s="1205"/>
      <c r="AE1298" s="1205"/>
      <c r="AF1298" s="1205"/>
      <c r="AG1298" s="1205"/>
      <c r="AH1298" s="1205"/>
      <c r="AI1298" s="994"/>
      <c r="AJ1298" s="994"/>
      <c r="AK1298" s="994"/>
      <c r="AL1298" s="994"/>
      <c r="AM1298" s="994"/>
    </row>
    <row r="1299">
      <c r="A1299" s="1205"/>
      <c r="B1299" s="1205"/>
      <c r="C1299" s="1205"/>
      <c r="D1299" s="1205"/>
      <c r="E1299" s="1205"/>
      <c r="F1299" s="1205"/>
      <c r="G1299" s="1205"/>
      <c r="H1299" s="1205"/>
      <c r="I1299" s="1205"/>
      <c r="J1299" s="1205"/>
      <c r="K1299" s="1205"/>
      <c r="L1299" s="1205"/>
      <c r="M1299" s="1205"/>
      <c r="N1299" s="1205"/>
      <c r="O1299" s="1205"/>
      <c r="P1299" s="994"/>
      <c r="Q1299" s="994"/>
      <c r="R1299" s="994"/>
      <c r="S1299" s="994"/>
      <c r="T1299" s="1205"/>
      <c r="U1299" s="1205"/>
      <c r="V1299" s="1205"/>
      <c r="W1299" s="1205"/>
      <c r="X1299" s="1205"/>
      <c r="Y1299" s="1205"/>
      <c r="Z1299" s="1205"/>
      <c r="AA1299" s="1205"/>
      <c r="AB1299" s="1205"/>
      <c r="AC1299" s="1205"/>
      <c r="AD1299" s="1205"/>
      <c r="AE1299" s="1205"/>
      <c r="AF1299" s="1205"/>
      <c r="AG1299" s="1205"/>
      <c r="AH1299" s="1205"/>
      <c r="AI1299" s="994"/>
      <c r="AJ1299" s="994"/>
      <c r="AK1299" s="994"/>
      <c r="AL1299" s="994"/>
      <c r="AM1299" s="994"/>
    </row>
    <row r="1300">
      <c r="A1300" s="1205"/>
      <c r="B1300" s="1205"/>
      <c r="C1300" s="1205"/>
      <c r="D1300" s="1205"/>
      <c r="E1300" s="1205"/>
      <c r="F1300" s="1205"/>
      <c r="G1300" s="1205"/>
      <c r="H1300" s="1205"/>
      <c r="I1300" s="1205"/>
      <c r="J1300" s="1205"/>
      <c r="K1300" s="1205"/>
      <c r="L1300" s="1205"/>
      <c r="M1300" s="1205"/>
      <c r="N1300" s="1205"/>
      <c r="O1300" s="1205"/>
      <c r="P1300" s="994"/>
      <c r="Q1300" s="994"/>
      <c r="R1300" s="994"/>
      <c r="S1300" s="994"/>
      <c r="T1300" s="1205"/>
      <c r="U1300" s="1205"/>
      <c r="V1300" s="1205"/>
      <c r="W1300" s="1205"/>
      <c r="X1300" s="1205"/>
      <c r="Y1300" s="1205"/>
      <c r="Z1300" s="1205"/>
      <c r="AA1300" s="1205"/>
      <c r="AB1300" s="1205"/>
      <c r="AC1300" s="1205"/>
      <c r="AD1300" s="1205"/>
      <c r="AE1300" s="1205"/>
      <c r="AF1300" s="1205"/>
      <c r="AG1300" s="1205"/>
      <c r="AH1300" s="1205"/>
      <c r="AI1300" s="994"/>
      <c r="AJ1300" s="994"/>
      <c r="AK1300" s="994"/>
      <c r="AL1300" s="994"/>
      <c r="AM1300" s="994"/>
    </row>
    <row r="1301">
      <c r="A1301" s="1205"/>
      <c r="B1301" s="1205"/>
      <c r="C1301" s="1205"/>
      <c r="D1301" s="1205"/>
      <c r="E1301" s="1205"/>
      <c r="F1301" s="1205"/>
      <c r="G1301" s="1205"/>
      <c r="H1301" s="1205"/>
      <c r="I1301" s="1205"/>
      <c r="J1301" s="1205"/>
      <c r="K1301" s="1205"/>
      <c r="L1301" s="1205"/>
      <c r="M1301" s="1205"/>
      <c r="N1301" s="1205"/>
      <c r="O1301" s="1205"/>
      <c r="P1301" s="994"/>
      <c r="Q1301" s="994"/>
      <c r="R1301" s="994"/>
      <c r="S1301" s="994"/>
      <c r="T1301" s="1205"/>
      <c r="U1301" s="1205"/>
      <c r="V1301" s="1205"/>
      <c r="W1301" s="1205"/>
      <c r="X1301" s="1205"/>
      <c r="Y1301" s="1205"/>
      <c r="Z1301" s="1205"/>
      <c r="AA1301" s="1205"/>
      <c r="AB1301" s="1205"/>
      <c r="AC1301" s="1205"/>
      <c r="AD1301" s="1205"/>
      <c r="AE1301" s="1205"/>
      <c r="AF1301" s="1205"/>
      <c r="AG1301" s="1205"/>
      <c r="AH1301" s="1205"/>
      <c r="AI1301" s="994"/>
      <c r="AJ1301" s="994"/>
      <c r="AK1301" s="994"/>
      <c r="AL1301" s="994"/>
      <c r="AM1301" s="994"/>
    </row>
    <row r="1302">
      <c r="A1302" s="1205"/>
      <c r="B1302" s="1205"/>
      <c r="C1302" s="1205"/>
      <c r="D1302" s="1205"/>
      <c r="E1302" s="1205"/>
      <c r="F1302" s="1205"/>
      <c r="G1302" s="1205"/>
      <c r="H1302" s="1205"/>
      <c r="I1302" s="1205"/>
      <c r="J1302" s="1205"/>
      <c r="K1302" s="1205"/>
      <c r="L1302" s="1205"/>
      <c r="M1302" s="1205"/>
      <c r="N1302" s="1205"/>
      <c r="O1302" s="1205"/>
      <c r="P1302" s="994"/>
      <c r="Q1302" s="994"/>
      <c r="R1302" s="994"/>
      <c r="S1302" s="994"/>
      <c r="T1302" s="1205"/>
      <c r="U1302" s="1205"/>
      <c r="V1302" s="1205"/>
      <c r="W1302" s="1205"/>
      <c r="X1302" s="1205"/>
      <c r="Y1302" s="1205"/>
      <c r="Z1302" s="1205"/>
      <c r="AA1302" s="1205"/>
      <c r="AB1302" s="1205"/>
      <c r="AC1302" s="1205"/>
      <c r="AD1302" s="1205"/>
      <c r="AE1302" s="1205"/>
      <c r="AF1302" s="1205"/>
      <c r="AG1302" s="1205"/>
      <c r="AH1302" s="1205"/>
      <c r="AI1302" s="994"/>
      <c r="AJ1302" s="994"/>
      <c r="AK1302" s="994"/>
      <c r="AL1302" s="994"/>
      <c r="AM1302" s="994"/>
    </row>
    <row r="1303">
      <c r="A1303" s="1205"/>
      <c r="B1303" s="1205"/>
      <c r="C1303" s="1205"/>
      <c r="D1303" s="1205"/>
      <c r="E1303" s="1205"/>
      <c r="F1303" s="1205"/>
      <c r="G1303" s="1205"/>
      <c r="H1303" s="1205"/>
      <c r="I1303" s="1205"/>
      <c r="J1303" s="1205"/>
      <c r="K1303" s="1205"/>
      <c r="L1303" s="1205"/>
      <c r="M1303" s="1205"/>
      <c r="N1303" s="1205"/>
      <c r="O1303" s="1205"/>
      <c r="P1303" s="994"/>
      <c r="Q1303" s="994"/>
      <c r="R1303" s="994"/>
      <c r="S1303" s="994"/>
      <c r="T1303" s="1205"/>
      <c r="U1303" s="1205"/>
      <c r="V1303" s="1205"/>
      <c r="W1303" s="1205"/>
      <c r="X1303" s="1205"/>
      <c r="Y1303" s="1205"/>
      <c r="Z1303" s="1205"/>
      <c r="AA1303" s="1205"/>
      <c r="AB1303" s="1205"/>
      <c r="AC1303" s="1205"/>
      <c r="AD1303" s="1205"/>
      <c r="AE1303" s="1205"/>
      <c r="AF1303" s="1205"/>
      <c r="AG1303" s="1205"/>
      <c r="AH1303" s="1205"/>
      <c r="AI1303" s="994"/>
      <c r="AJ1303" s="994"/>
      <c r="AK1303" s="994"/>
      <c r="AL1303" s="994"/>
      <c r="AM1303" s="994"/>
    </row>
    <row r="1304">
      <c r="A1304" s="1205"/>
      <c r="B1304" s="1205"/>
      <c r="C1304" s="1205"/>
      <c r="D1304" s="1205"/>
      <c r="E1304" s="1205"/>
      <c r="F1304" s="1205"/>
      <c r="G1304" s="1205"/>
      <c r="H1304" s="1205"/>
      <c r="I1304" s="1205"/>
      <c r="J1304" s="1205"/>
      <c r="K1304" s="1205"/>
      <c r="L1304" s="1205"/>
      <c r="M1304" s="1205"/>
      <c r="N1304" s="1205"/>
      <c r="O1304" s="1205"/>
      <c r="P1304" s="994"/>
      <c r="Q1304" s="994"/>
      <c r="R1304" s="994"/>
      <c r="S1304" s="994"/>
      <c r="T1304" s="1205"/>
      <c r="U1304" s="1205"/>
      <c r="V1304" s="1205"/>
      <c r="W1304" s="1205"/>
      <c r="X1304" s="1205"/>
      <c r="Y1304" s="1205"/>
      <c r="Z1304" s="1205"/>
      <c r="AA1304" s="1205"/>
      <c r="AB1304" s="1205"/>
      <c r="AC1304" s="1205"/>
      <c r="AD1304" s="1205"/>
      <c r="AE1304" s="1205"/>
      <c r="AF1304" s="1205"/>
      <c r="AG1304" s="1205"/>
      <c r="AH1304" s="1205"/>
      <c r="AI1304" s="994"/>
      <c r="AJ1304" s="994"/>
      <c r="AK1304" s="994"/>
      <c r="AL1304" s="994"/>
      <c r="AM1304" s="994"/>
    </row>
    <row r="1305">
      <c r="A1305" s="1205"/>
      <c r="B1305" s="1205"/>
      <c r="C1305" s="1205"/>
      <c r="D1305" s="1205"/>
      <c r="E1305" s="1205"/>
      <c r="F1305" s="1205"/>
      <c r="G1305" s="1205"/>
      <c r="H1305" s="1205"/>
      <c r="I1305" s="1205"/>
      <c r="J1305" s="1205"/>
      <c r="K1305" s="1205"/>
      <c r="L1305" s="1205"/>
      <c r="M1305" s="1205"/>
      <c r="N1305" s="1205"/>
      <c r="O1305" s="1205"/>
      <c r="P1305" s="994"/>
      <c r="Q1305" s="994"/>
      <c r="R1305" s="994"/>
      <c r="S1305" s="994"/>
      <c r="T1305" s="1205"/>
      <c r="U1305" s="1205"/>
      <c r="V1305" s="1205"/>
      <c r="W1305" s="1205"/>
      <c r="X1305" s="1205"/>
      <c r="Y1305" s="1205"/>
      <c r="Z1305" s="1205"/>
      <c r="AA1305" s="1205"/>
      <c r="AB1305" s="1205"/>
      <c r="AC1305" s="1205"/>
      <c r="AD1305" s="1205"/>
      <c r="AE1305" s="1205"/>
      <c r="AF1305" s="1205"/>
      <c r="AG1305" s="1205"/>
      <c r="AH1305" s="1205"/>
      <c r="AI1305" s="994"/>
      <c r="AJ1305" s="994"/>
      <c r="AK1305" s="994"/>
      <c r="AL1305" s="994"/>
      <c r="AM1305" s="994"/>
    </row>
    <row r="1306">
      <c r="A1306" s="1205"/>
      <c r="B1306" s="1205"/>
      <c r="C1306" s="1205"/>
      <c r="D1306" s="1205"/>
      <c r="E1306" s="1205"/>
      <c r="F1306" s="1205"/>
      <c r="G1306" s="1205"/>
      <c r="H1306" s="1205"/>
      <c r="I1306" s="1205"/>
      <c r="J1306" s="1205"/>
      <c r="K1306" s="1205"/>
      <c r="L1306" s="1205"/>
      <c r="M1306" s="1205"/>
      <c r="N1306" s="1205"/>
      <c r="O1306" s="1205"/>
      <c r="P1306" s="994"/>
      <c r="Q1306" s="994"/>
      <c r="R1306" s="994"/>
      <c r="S1306" s="994"/>
      <c r="T1306" s="1205"/>
      <c r="U1306" s="1205"/>
      <c r="V1306" s="1205"/>
      <c r="W1306" s="1205"/>
      <c r="X1306" s="1205"/>
      <c r="Y1306" s="1205"/>
      <c r="Z1306" s="1205"/>
      <c r="AA1306" s="1205"/>
      <c r="AB1306" s="1205"/>
      <c r="AC1306" s="1205"/>
      <c r="AD1306" s="1205"/>
      <c r="AE1306" s="1205"/>
      <c r="AF1306" s="1205"/>
      <c r="AG1306" s="1205"/>
      <c r="AH1306" s="1205"/>
      <c r="AI1306" s="994"/>
      <c r="AJ1306" s="994"/>
      <c r="AK1306" s="994"/>
      <c r="AL1306" s="994"/>
      <c r="AM1306" s="994"/>
    </row>
    <row r="1307">
      <c r="A1307" s="1205"/>
      <c r="B1307" s="1205"/>
      <c r="C1307" s="1205"/>
      <c r="D1307" s="1205"/>
      <c r="E1307" s="1205"/>
      <c r="F1307" s="1205"/>
      <c r="G1307" s="1205"/>
      <c r="H1307" s="1205"/>
      <c r="I1307" s="1205"/>
      <c r="J1307" s="1205"/>
      <c r="K1307" s="1205"/>
      <c r="L1307" s="1205"/>
      <c r="M1307" s="1205"/>
      <c r="N1307" s="1205"/>
      <c r="O1307" s="1205"/>
      <c r="P1307" s="994"/>
      <c r="Q1307" s="994"/>
      <c r="R1307" s="994"/>
      <c r="S1307" s="994"/>
      <c r="T1307" s="1205"/>
      <c r="U1307" s="1205"/>
      <c r="V1307" s="1205"/>
      <c r="W1307" s="1205"/>
      <c r="X1307" s="1205"/>
      <c r="Y1307" s="1205"/>
      <c r="Z1307" s="1205"/>
      <c r="AA1307" s="1205"/>
      <c r="AB1307" s="1205"/>
      <c r="AC1307" s="1205"/>
      <c r="AD1307" s="1205"/>
      <c r="AE1307" s="1205"/>
      <c r="AF1307" s="1205"/>
      <c r="AG1307" s="1205"/>
      <c r="AH1307" s="1205"/>
      <c r="AI1307" s="994"/>
      <c r="AJ1307" s="994"/>
      <c r="AK1307" s="994"/>
      <c r="AL1307" s="994"/>
      <c r="AM1307" s="994"/>
    </row>
    <row r="1308">
      <c r="A1308" s="1205"/>
      <c r="B1308" s="1205"/>
      <c r="C1308" s="1205"/>
      <c r="D1308" s="1205"/>
      <c r="E1308" s="1205"/>
      <c r="F1308" s="1205"/>
      <c r="G1308" s="1205"/>
      <c r="H1308" s="1205"/>
      <c r="I1308" s="1205"/>
      <c r="J1308" s="1205"/>
      <c r="K1308" s="1205"/>
      <c r="L1308" s="1205"/>
      <c r="M1308" s="1205"/>
      <c r="N1308" s="1205"/>
      <c r="O1308" s="1205"/>
      <c r="P1308" s="994"/>
      <c r="Q1308" s="994"/>
      <c r="R1308" s="994"/>
      <c r="S1308" s="994"/>
      <c r="T1308" s="1205"/>
      <c r="U1308" s="1205"/>
      <c r="V1308" s="1205"/>
      <c r="W1308" s="1205"/>
      <c r="X1308" s="1205"/>
      <c r="Y1308" s="1205"/>
      <c r="Z1308" s="1205"/>
      <c r="AA1308" s="1205"/>
      <c r="AB1308" s="1205"/>
      <c r="AC1308" s="1205"/>
      <c r="AD1308" s="1205"/>
      <c r="AE1308" s="1205"/>
      <c r="AF1308" s="1205"/>
      <c r="AG1308" s="1205"/>
      <c r="AH1308" s="1205"/>
      <c r="AI1308" s="994"/>
      <c r="AJ1308" s="994"/>
      <c r="AK1308" s="994"/>
      <c r="AL1308" s="994"/>
      <c r="AM1308" s="994"/>
    </row>
    <row r="1309">
      <c r="A1309" s="1205"/>
      <c r="B1309" s="1205"/>
      <c r="C1309" s="1205"/>
      <c r="D1309" s="1205"/>
      <c r="E1309" s="1205"/>
      <c r="F1309" s="1205"/>
      <c r="G1309" s="1205"/>
      <c r="H1309" s="1205"/>
      <c r="I1309" s="1205"/>
      <c r="J1309" s="1205"/>
      <c r="K1309" s="1205"/>
      <c r="L1309" s="1205"/>
      <c r="M1309" s="1205"/>
      <c r="N1309" s="1205"/>
      <c r="O1309" s="1205"/>
      <c r="P1309" s="994"/>
      <c r="Q1309" s="994"/>
      <c r="R1309" s="994"/>
      <c r="S1309" s="994"/>
      <c r="T1309" s="1205"/>
      <c r="U1309" s="1205"/>
      <c r="V1309" s="1205"/>
      <c r="W1309" s="1205"/>
      <c r="X1309" s="1205"/>
      <c r="Y1309" s="1205"/>
      <c r="Z1309" s="1205"/>
      <c r="AA1309" s="1205"/>
      <c r="AB1309" s="1205"/>
      <c r="AC1309" s="1205"/>
      <c r="AD1309" s="1205"/>
      <c r="AE1309" s="1205"/>
      <c r="AF1309" s="1205"/>
      <c r="AG1309" s="1205"/>
      <c r="AH1309" s="1205"/>
      <c r="AI1309" s="994"/>
      <c r="AJ1309" s="994"/>
      <c r="AK1309" s="994"/>
      <c r="AL1309" s="994"/>
      <c r="AM1309" s="994"/>
    </row>
    <row r="1310">
      <c r="A1310" s="1205"/>
      <c r="B1310" s="1205"/>
      <c r="C1310" s="1205"/>
      <c r="D1310" s="1205"/>
      <c r="E1310" s="1205"/>
      <c r="F1310" s="1205"/>
      <c r="G1310" s="1205"/>
      <c r="H1310" s="1205"/>
      <c r="I1310" s="1205"/>
      <c r="J1310" s="1205"/>
      <c r="K1310" s="1205"/>
      <c r="L1310" s="1205"/>
      <c r="M1310" s="1205"/>
      <c r="N1310" s="1205"/>
      <c r="O1310" s="1205"/>
      <c r="P1310" s="994"/>
      <c r="Q1310" s="994"/>
      <c r="R1310" s="994"/>
      <c r="S1310" s="994"/>
      <c r="T1310" s="1205"/>
      <c r="U1310" s="1205"/>
      <c r="V1310" s="1205"/>
      <c r="W1310" s="1205"/>
      <c r="X1310" s="1205"/>
      <c r="Y1310" s="1205"/>
      <c r="Z1310" s="1205"/>
      <c r="AA1310" s="1205"/>
      <c r="AB1310" s="1205"/>
      <c r="AC1310" s="1205"/>
      <c r="AD1310" s="1205"/>
      <c r="AE1310" s="1205"/>
      <c r="AF1310" s="1205"/>
      <c r="AG1310" s="1205"/>
      <c r="AH1310" s="1205"/>
      <c r="AI1310" s="994"/>
      <c r="AJ1310" s="994"/>
      <c r="AK1310" s="994"/>
      <c r="AL1310" s="994"/>
      <c r="AM1310" s="994"/>
    </row>
    <row r="1311">
      <c r="A1311" s="1205"/>
      <c r="B1311" s="1205"/>
      <c r="C1311" s="1205"/>
      <c r="D1311" s="1205"/>
      <c r="E1311" s="1205"/>
      <c r="F1311" s="1205"/>
      <c r="G1311" s="1205"/>
      <c r="H1311" s="1205"/>
      <c r="I1311" s="1205"/>
      <c r="J1311" s="1205"/>
      <c r="K1311" s="1205"/>
      <c r="L1311" s="1205"/>
      <c r="M1311" s="1205"/>
      <c r="N1311" s="1205"/>
      <c r="O1311" s="1205"/>
      <c r="P1311" s="994"/>
      <c r="Q1311" s="994"/>
      <c r="R1311" s="994"/>
      <c r="S1311" s="994"/>
      <c r="T1311" s="1205"/>
      <c r="U1311" s="1205"/>
      <c r="V1311" s="1205"/>
      <c r="W1311" s="1205"/>
      <c r="X1311" s="1205"/>
      <c r="Y1311" s="1205"/>
      <c r="Z1311" s="1205"/>
      <c r="AA1311" s="1205"/>
      <c r="AB1311" s="1205"/>
      <c r="AC1311" s="1205"/>
      <c r="AD1311" s="1205"/>
      <c r="AE1311" s="1205"/>
      <c r="AF1311" s="1205"/>
      <c r="AG1311" s="1205"/>
      <c r="AH1311" s="1205"/>
      <c r="AI1311" s="994"/>
      <c r="AJ1311" s="994"/>
      <c r="AK1311" s="994"/>
      <c r="AL1311" s="994"/>
      <c r="AM1311" s="994"/>
    </row>
    <row r="1312">
      <c r="A1312" s="1205"/>
      <c r="B1312" s="1205"/>
      <c r="C1312" s="1205"/>
      <c r="D1312" s="1205"/>
      <c r="E1312" s="1205"/>
      <c r="F1312" s="1205"/>
      <c r="G1312" s="1205"/>
      <c r="H1312" s="1205"/>
      <c r="I1312" s="1205"/>
      <c r="J1312" s="1205"/>
      <c r="K1312" s="1205"/>
      <c r="L1312" s="1205"/>
      <c r="M1312" s="1205"/>
      <c r="N1312" s="1205"/>
      <c r="O1312" s="1205"/>
      <c r="P1312" s="994"/>
      <c r="Q1312" s="994"/>
      <c r="R1312" s="994"/>
      <c r="S1312" s="994"/>
      <c r="T1312" s="1205"/>
      <c r="U1312" s="1205"/>
      <c r="V1312" s="1205"/>
      <c r="W1312" s="1205"/>
      <c r="X1312" s="1205"/>
      <c r="Y1312" s="1205"/>
      <c r="Z1312" s="1205"/>
      <c r="AA1312" s="1205"/>
      <c r="AB1312" s="1205"/>
      <c r="AC1312" s="1205"/>
      <c r="AD1312" s="1205"/>
      <c r="AE1312" s="1205"/>
      <c r="AF1312" s="1205"/>
      <c r="AG1312" s="1205"/>
      <c r="AH1312" s="1205"/>
      <c r="AI1312" s="994"/>
      <c r="AJ1312" s="994"/>
      <c r="AK1312" s="994"/>
      <c r="AL1312" s="994"/>
      <c r="AM1312" s="994"/>
    </row>
    <row r="1313">
      <c r="A1313" s="1205"/>
      <c r="B1313" s="1205"/>
      <c r="C1313" s="1205"/>
      <c r="D1313" s="1205"/>
      <c r="E1313" s="1205"/>
      <c r="F1313" s="1205"/>
      <c r="G1313" s="1205"/>
      <c r="H1313" s="1205"/>
      <c r="I1313" s="1205"/>
      <c r="J1313" s="1205"/>
      <c r="K1313" s="1205"/>
      <c r="L1313" s="1205"/>
      <c r="M1313" s="1205"/>
      <c r="N1313" s="1205"/>
      <c r="O1313" s="1205"/>
      <c r="P1313" s="994"/>
      <c r="Q1313" s="994"/>
      <c r="R1313" s="994"/>
      <c r="S1313" s="994"/>
      <c r="T1313" s="1205"/>
      <c r="U1313" s="1205"/>
      <c r="V1313" s="1205"/>
      <c r="W1313" s="1205"/>
      <c r="X1313" s="1205"/>
      <c r="Y1313" s="1205"/>
      <c r="Z1313" s="1205"/>
      <c r="AA1313" s="1205"/>
      <c r="AB1313" s="1205"/>
      <c r="AC1313" s="1205"/>
      <c r="AD1313" s="1205"/>
      <c r="AE1313" s="1205"/>
      <c r="AF1313" s="1205"/>
      <c r="AG1313" s="1205"/>
      <c r="AH1313" s="1205"/>
      <c r="AI1313" s="994"/>
      <c r="AJ1313" s="994"/>
      <c r="AK1313" s="994"/>
      <c r="AL1313" s="994"/>
      <c r="AM1313" s="994"/>
    </row>
    <row r="1314">
      <c r="A1314" s="1205"/>
      <c r="B1314" s="1205"/>
      <c r="C1314" s="1205"/>
      <c r="D1314" s="1205"/>
      <c r="E1314" s="1205"/>
      <c r="F1314" s="1205"/>
      <c r="G1314" s="1205"/>
      <c r="H1314" s="1205"/>
      <c r="I1314" s="1205"/>
      <c r="J1314" s="1205"/>
      <c r="K1314" s="1205"/>
      <c r="L1314" s="1205"/>
      <c r="M1314" s="1205"/>
      <c r="N1314" s="1205"/>
      <c r="O1314" s="1205"/>
      <c r="P1314" s="994"/>
      <c r="Q1314" s="994"/>
      <c r="R1314" s="994"/>
      <c r="S1314" s="994"/>
      <c r="T1314" s="1205"/>
      <c r="U1314" s="1205"/>
      <c r="V1314" s="1205"/>
      <c r="W1314" s="1205"/>
      <c r="X1314" s="1205"/>
      <c r="Y1314" s="1205"/>
      <c r="Z1314" s="1205"/>
      <c r="AA1314" s="1205"/>
      <c r="AB1314" s="1205"/>
      <c r="AC1314" s="1205"/>
      <c r="AD1314" s="1205"/>
      <c r="AE1314" s="1205"/>
      <c r="AF1314" s="1205"/>
      <c r="AG1314" s="1205"/>
      <c r="AH1314" s="1205"/>
      <c r="AI1314" s="994"/>
      <c r="AJ1314" s="994"/>
      <c r="AK1314" s="994"/>
      <c r="AL1314" s="994"/>
      <c r="AM1314" s="994"/>
    </row>
    <row r="1315">
      <c r="A1315" s="1205"/>
      <c r="B1315" s="1205"/>
      <c r="C1315" s="1205"/>
      <c r="D1315" s="1205"/>
      <c r="E1315" s="1205"/>
      <c r="F1315" s="1205"/>
      <c r="G1315" s="1205"/>
      <c r="H1315" s="1205"/>
      <c r="I1315" s="1205"/>
      <c r="J1315" s="1205"/>
      <c r="K1315" s="1205"/>
      <c r="L1315" s="1205"/>
      <c r="M1315" s="1205"/>
      <c r="N1315" s="1205"/>
      <c r="O1315" s="1205"/>
      <c r="P1315" s="994"/>
      <c r="Q1315" s="994"/>
      <c r="R1315" s="994"/>
      <c r="S1315" s="994"/>
      <c r="T1315" s="1205"/>
      <c r="U1315" s="1205"/>
      <c r="V1315" s="1205"/>
      <c r="W1315" s="1205"/>
      <c r="X1315" s="1205"/>
      <c r="Y1315" s="1205"/>
      <c r="Z1315" s="1205"/>
      <c r="AA1315" s="1205"/>
      <c r="AB1315" s="1205"/>
      <c r="AC1315" s="1205"/>
      <c r="AD1315" s="1205"/>
      <c r="AE1315" s="1205"/>
      <c r="AF1315" s="1205"/>
      <c r="AG1315" s="1205"/>
      <c r="AH1315" s="1205"/>
      <c r="AI1315" s="994"/>
      <c r="AJ1315" s="994"/>
      <c r="AK1315" s="994"/>
      <c r="AL1315" s="994"/>
      <c r="AM1315" s="994"/>
    </row>
    <row r="1316">
      <c r="A1316" s="1205"/>
      <c r="B1316" s="1205"/>
      <c r="C1316" s="1205"/>
      <c r="D1316" s="1205"/>
      <c r="E1316" s="1205"/>
      <c r="F1316" s="1205"/>
      <c r="G1316" s="1205"/>
      <c r="H1316" s="1205"/>
      <c r="I1316" s="1205"/>
      <c r="J1316" s="1205"/>
      <c r="K1316" s="1205"/>
      <c r="L1316" s="1205"/>
      <c r="M1316" s="1205"/>
      <c r="N1316" s="1205"/>
      <c r="O1316" s="1205"/>
      <c r="P1316" s="994"/>
      <c r="Q1316" s="994"/>
      <c r="R1316" s="994"/>
      <c r="S1316" s="994"/>
      <c r="T1316" s="1205"/>
      <c r="U1316" s="1205"/>
      <c r="V1316" s="1205"/>
      <c r="W1316" s="1205"/>
      <c r="X1316" s="1205"/>
      <c r="Y1316" s="1205"/>
      <c r="Z1316" s="1205"/>
      <c r="AA1316" s="1205"/>
      <c r="AB1316" s="1205"/>
      <c r="AC1316" s="1205"/>
      <c r="AD1316" s="1205"/>
      <c r="AE1316" s="1205"/>
      <c r="AF1316" s="1205"/>
      <c r="AG1316" s="1205"/>
      <c r="AH1316" s="1205"/>
      <c r="AI1316" s="994"/>
      <c r="AJ1316" s="994"/>
      <c r="AK1316" s="994"/>
      <c r="AL1316" s="994"/>
      <c r="AM1316" s="994"/>
    </row>
    <row r="1317">
      <c r="A1317" s="1205"/>
      <c r="B1317" s="1205"/>
      <c r="C1317" s="1205"/>
      <c r="D1317" s="1205"/>
      <c r="E1317" s="1205"/>
      <c r="F1317" s="1205"/>
      <c r="G1317" s="1205"/>
      <c r="H1317" s="1205"/>
      <c r="I1317" s="1205"/>
      <c r="J1317" s="1205"/>
      <c r="K1317" s="1205"/>
      <c r="L1317" s="1205"/>
      <c r="M1317" s="1205"/>
      <c r="N1317" s="1205"/>
      <c r="O1317" s="1205"/>
      <c r="P1317" s="994"/>
      <c r="Q1317" s="994"/>
      <c r="R1317" s="994"/>
      <c r="S1317" s="994"/>
      <c r="T1317" s="1205"/>
      <c r="U1317" s="1205"/>
      <c r="V1317" s="1205"/>
      <c r="W1317" s="1205"/>
      <c r="X1317" s="1205"/>
      <c r="Y1317" s="1205"/>
      <c r="Z1317" s="1205"/>
      <c r="AA1317" s="1205"/>
      <c r="AB1317" s="1205"/>
      <c r="AC1317" s="1205"/>
      <c r="AD1317" s="1205"/>
      <c r="AE1317" s="1205"/>
      <c r="AF1317" s="1205"/>
      <c r="AG1317" s="1205"/>
      <c r="AH1317" s="1205"/>
      <c r="AI1317" s="994"/>
      <c r="AJ1317" s="994"/>
      <c r="AK1317" s="994"/>
      <c r="AL1317" s="994"/>
      <c r="AM1317" s="994"/>
    </row>
    <row r="1318">
      <c r="A1318" s="1205"/>
      <c r="B1318" s="1205"/>
      <c r="C1318" s="1205"/>
      <c r="D1318" s="1205"/>
      <c r="E1318" s="1205"/>
      <c r="F1318" s="1205"/>
      <c r="G1318" s="1205"/>
      <c r="H1318" s="1205"/>
      <c r="I1318" s="1205"/>
      <c r="J1318" s="1205"/>
      <c r="K1318" s="1205"/>
      <c r="L1318" s="1205"/>
      <c r="M1318" s="1205"/>
      <c r="N1318" s="1205"/>
      <c r="O1318" s="1205"/>
      <c r="P1318" s="994"/>
      <c r="Q1318" s="994"/>
      <c r="R1318" s="994"/>
      <c r="S1318" s="994"/>
      <c r="T1318" s="1205"/>
      <c r="U1318" s="1205"/>
      <c r="V1318" s="1205"/>
      <c r="W1318" s="1205"/>
      <c r="X1318" s="1205"/>
      <c r="Y1318" s="1205"/>
      <c r="Z1318" s="1205"/>
      <c r="AA1318" s="1205"/>
      <c r="AB1318" s="1205"/>
      <c r="AC1318" s="1205"/>
      <c r="AD1318" s="1205"/>
      <c r="AE1318" s="1205"/>
      <c r="AF1318" s="1205"/>
      <c r="AG1318" s="1205"/>
      <c r="AH1318" s="1205"/>
      <c r="AI1318" s="994"/>
      <c r="AJ1318" s="994"/>
      <c r="AK1318" s="994"/>
      <c r="AL1318" s="994"/>
      <c r="AM1318" s="994"/>
    </row>
    <row r="1319">
      <c r="A1319" s="1205"/>
      <c r="B1319" s="1205"/>
      <c r="C1319" s="1205"/>
      <c r="D1319" s="1205"/>
      <c r="E1319" s="1205"/>
      <c r="F1319" s="1205"/>
      <c r="G1319" s="1205"/>
      <c r="H1319" s="1205"/>
      <c r="I1319" s="1205"/>
      <c r="J1319" s="1205"/>
      <c r="K1319" s="1205"/>
      <c r="L1319" s="1205"/>
      <c r="M1319" s="1205"/>
      <c r="N1319" s="1205"/>
      <c r="O1319" s="1205"/>
      <c r="P1319" s="994"/>
      <c r="Q1319" s="994"/>
      <c r="R1319" s="994"/>
      <c r="S1319" s="994"/>
      <c r="T1319" s="1205"/>
      <c r="U1319" s="1205"/>
      <c r="V1319" s="1205"/>
      <c r="W1319" s="1205"/>
      <c r="X1319" s="1205"/>
      <c r="Y1319" s="1205"/>
      <c r="Z1319" s="1205"/>
      <c r="AA1319" s="1205"/>
      <c r="AB1319" s="1205"/>
      <c r="AC1319" s="1205"/>
      <c r="AD1319" s="1205"/>
      <c r="AE1319" s="1205"/>
      <c r="AF1319" s="1205"/>
      <c r="AG1319" s="1205"/>
      <c r="AH1319" s="1205"/>
      <c r="AI1319" s="994"/>
      <c r="AJ1319" s="994"/>
      <c r="AK1319" s="994"/>
      <c r="AL1319" s="994"/>
      <c r="AM1319" s="994"/>
    </row>
    <row r="1320">
      <c r="A1320" s="1205"/>
      <c r="B1320" s="1205"/>
      <c r="C1320" s="1205"/>
      <c r="D1320" s="1205"/>
      <c r="E1320" s="1205"/>
      <c r="F1320" s="1205"/>
      <c r="G1320" s="1205"/>
      <c r="H1320" s="1205"/>
      <c r="I1320" s="1205"/>
      <c r="J1320" s="1205"/>
      <c r="K1320" s="1205"/>
      <c r="L1320" s="1205"/>
      <c r="M1320" s="1205"/>
      <c r="N1320" s="1205"/>
      <c r="O1320" s="1205"/>
      <c r="P1320" s="994"/>
      <c r="Q1320" s="994"/>
      <c r="R1320" s="994"/>
      <c r="S1320" s="994"/>
      <c r="T1320" s="1205"/>
      <c r="U1320" s="1205"/>
      <c r="V1320" s="1205"/>
      <c r="W1320" s="1205"/>
      <c r="X1320" s="1205"/>
      <c r="Y1320" s="1205"/>
      <c r="Z1320" s="1205"/>
      <c r="AA1320" s="1205"/>
      <c r="AB1320" s="1205"/>
      <c r="AC1320" s="1205"/>
      <c r="AD1320" s="1205"/>
      <c r="AE1320" s="1205"/>
      <c r="AF1320" s="1205"/>
      <c r="AG1320" s="1205"/>
      <c r="AH1320" s="1205"/>
      <c r="AI1320" s="994"/>
      <c r="AJ1320" s="994"/>
      <c r="AK1320" s="994"/>
      <c r="AL1320" s="994"/>
      <c r="AM1320" s="994"/>
    </row>
    <row r="1321">
      <c r="A1321" s="1205"/>
      <c r="B1321" s="1205"/>
      <c r="C1321" s="1205"/>
      <c r="D1321" s="1205"/>
      <c r="E1321" s="1205"/>
      <c r="F1321" s="1205"/>
      <c r="G1321" s="1205"/>
      <c r="H1321" s="1205"/>
      <c r="I1321" s="1205"/>
      <c r="J1321" s="1205"/>
      <c r="K1321" s="1205"/>
      <c r="L1321" s="1205"/>
      <c r="M1321" s="1205"/>
      <c r="N1321" s="1205"/>
      <c r="O1321" s="1205"/>
      <c r="P1321" s="994"/>
      <c r="Q1321" s="994"/>
      <c r="R1321" s="994"/>
      <c r="S1321" s="994"/>
      <c r="T1321" s="1205"/>
      <c r="U1321" s="1205"/>
      <c r="V1321" s="1205"/>
      <c r="W1321" s="1205"/>
      <c r="X1321" s="1205"/>
      <c r="Y1321" s="1205"/>
      <c r="Z1321" s="1205"/>
      <c r="AA1321" s="1205"/>
      <c r="AB1321" s="1205"/>
      <c r="AC1321" s="1205"/>
      <c r="AD1321" s="1205"/>
      <c r="AE1321" s="1205"/>
      <c r="AF1321" s="1205"/>
      <c r="AG1321" s="1205"/>
      <c r="AH1321" s="1205"/>
      <c r="AI1321" s="994"/>
      <c r="AJ1321" s="994"/>
      <c r="AK1321" s="994"/>
      <c r="AL1321" s="994"/>
      <c r="AM1321" s="994"/>
    </row>
    <row r="1322">
      <c r="A1322" s="1205"/>
      <c r="B1322" s="1205"/>
      <c r="C1322" s="1205"/>
      <c r="D1322" s="1205"/>
      <c r="E1322" s="1205"/>
      <c r="F1322" s="1205"/>
      <c r="G1322" s="1205"/>
      <c r="H1322" s="1205"/>
      <c r="I1322" s="1205"/>
      <c r="J1322" s="1205"/>
      <c r="K1322" s="1205"/>
      <c r="L1322" s="1205"/>
      <c r="M1322" s="1205"/>
      <c r="N1322" s="1205"/>
      <c r="O1322" s="1205"/>
      <c r="P1322" s="994"/>
      <c r="Q1322" s="994"/>
      <c r="R1322" s="994"/>
      <c r="S1322" s="994"/>
      <c r="T1322" s="1205"/>
      <c r="U1322" s="1205"/>
      <c r="V1322" s="1205"/>
      <c r="W1322" s="1205"/>
      <c r="X1322" s="1205"/>
      <c r="Y1322" s="1205"/>
      <c r="Z1322" s="1205"/>
      <c r="AA1322" s="1205"/>
      <c r="AB1322" s="1205"/>
      <c r="AC1322" s="1205"/>
      <c r="AD1322" s="1205"/>
      <c r="AE1322" s="1205"/>
      <c r="AF1322" s="1205"/>
      <c r="AG1322" s="1205"/>
      <c r="AH1322" s="1205"/>
      <c r="AI1322" s="994"/>
      <c r="AJ1322" s="994"/>
      <c r="AK1322" s="994"/>
      <c r="AL1322" s="994"/>
      <c r="AM1322" s="994"/>
    </row>
    <row r="1323">
      <c r="A1323" s="1205"/>
      <c r="B1323" s="1205"/>
      <c r="C1323" s="1205"/>
      <c r="D1323" s="1205"/>
      <c r="E1323" s="1205"/>
      <c r="F1323" s="1205"/>
      <c r="G1323" s="1205"/>
      <c r="H1323" s="1205"/>
      <c r="I1323" s="1205"/>
      <c r="J1323" s="1205"/>
      <c r="K1323" s="1205"/>
      <c r="L1323" s="1205"/>
      <c r="M1323" s="1205"/>
      <c r="N1323" s="1205"/>
      <c r="O1323" s="1205"/>
      <c r="P1323" s="994"/>
      <c r="Q1323" s="994"/>
      <c r="R1323" s="994"/>
      <c r="S1323" s="994"/>
      <c r="T1323" s="1205"/>
      <c r="U1323" s="1205"/>
      <c r="V1323" s="1205"/>
      <c r="W1323" s="1205"/>
      <c r="X1323" s="1205"/>
      <c r="Y1323" s="1205"/>
      <c r="Z1323" s="1205"/>
      <c r="AA1323" s="1205"/>
      <c r="AB1323" s="1205"/>
      <c r="AC1323" s="1205"/>
      <c r="AD1323" s="1205"/>
      <c r="AE1323" s="1205"/>
      <c r="AF1323" s="1205"/>
      <c r="AG1323" s="1205"/>
      <c r="AH1323" s="1205"/>
      <c r="AI1323" s="994"/>
      <c r="AJ1323" s="994"/>
      <c r="AK1323" s="994"/>
      <c r="AL1323" s="994"/>
      <c r="AM1323" s="994"/>
    </row>
    <row r="1324">
      <c r="A1324" s="1205"/>
      <c r="B1324" s="1205"/>
      <c r="C1324" s="1205"/>
      <c r="D1324" s="1205"/>
      <c r="E1324" s="1205"/>
      <c r="F1324" s="1205"/>
      <c r="G1324" s="1205"/>
      <c r="H1324" s="1205"/>
      <c r="I1324" s="1205"/>
      <c r="J1324" s="1205"/>
      <c r="K1324" s="1205"/>
      <c r="L1324" s="1205"/>
      <c r="M1324" s="1205"/>
      <c r="N1324" s="1205"/>
      <c r="O1324" s="1205"/>
      <c r="P1324" s="994"/>
      <c r="Q1324" s="994"/>
      <c r="R1324" s="994"/>
      <c r="S1324" s="994"/>
      <c r="T1324" s="1205"/>
      <c r="U1324" s="1205"/>
      <c r="V1324" s="1205"/>
      <c r="W1324" s="1205"/>
      <c r="X1324" s="1205"/>
      <c r="Y1324" s="1205"/>
      <c r="Z1324" s="1205"/>
      <c r="AA1324" s="1205"/>
      <c r="AB1324" s="1205"/>
      <c r="AC1324" s="1205"/>
      <c r="AD1324" s="1205"/>
      <c r="AE1324" s="1205"/>
      <c r="AF1324" s="1205"/>
      <c r="AG1324" s="1205"/>
      <c r="AH1324" s="1205"/>
      <c r="AI1324" s="994"/>
      <c r="AJ1324" s="994"/>
      <c r="AK1324" s="994"/>
      <c r="AL1324" s="994"/>
      <c r="AM1324" s="994"/>
    </row>
    <row r="1325">
      <c r="A1325" s="1205"/>
      <c r="B1325" s="1205"/>
      <c r="C1325" s="1205"/>
      <c r="D1325" s="1205"/>
      <c r="E1325" s="1205"/>
      <c r="F1325" s="1205"/>
      <c r="G1325" s="1205"/>
      <c r="H1325" s="1205"/>
      <c r="I1325" s="1205"/>
      <c r="J1325" s="1205"/>
      <c r="K1325" s="1205"/>
      <c r="L1325" s="1205"/>
      <c r="M1325" s="1205"/>
      <c r="N1325" s="1205"/>
      <c r="O1325" s="1205"/>
      <c r="P1325" s="994"/>
      <c r="Q1325" s="994"/>
      <c r="R1325" s="994"/>
      <c r="S1325" s="994"/>
      <c r="T1325" s="1205"/>
      <c r="U1325" s="1205"/>
      <c r="V1325" s="1205"/>
      <c r="W1325" s="1205"/>
      <c r="X1325" s="1205"/>
      <c r="Y1325" s="1205"/>
      <c r="Z1325" s="1205"/>
      <c r="AA1325" s="1205"/>
      <c r="AB1325" s="1205"/>
      <c r="AC1325" s="1205"/>
      <c r="AD1325" s="1205"/>
      <c r="AE1325" s="1205"/>
      <c r="AF1325" s="1205"/>
      <c r="AG1325" s="1205"/>
      <c r="AH1325" s="1205"/>
      <c r="AI1325" s="994"/>
      <c r="AJ1325" s="994"/>
      <c r="AK1325" s="994"/>
      <c r="AL1325" s="994"/>
      <c r="AM1325" s="994"/>
    </row>
    <row r="1326">
      <c r="A1326" s="1205"/>
      <c r="B1326" s="1205"/>
      <c r="C1326" s="1205"/>
      <c r="D1326" s="1205"/>
      <c r="E1326" s="1205"/>
      <c r="F1326" s="1205"/>
      <c r="G1326" s="1205"/>
      <c r="H1326" s="1205"/>
      <c r="I1326" s="1205"/>
      <c r="J1326" s="1205"/>
      <c r="K1326" s="1205"/>
      <c r="L1326" s="1205"/>
      <c r="M1326" s="1205"/>
      <c r="N1326" s="1205"/>
      <c r="O1326" s="1205"/>
      <c r="P1326" s="994"/>
      <c r="Q1326" s="994"/>
      <c r="R1326" s="994"/>
      <c r="S1326" s="994"/>
      <c r="T1326" s="1205"/>
      <c r="U1326" s="1205"/>
      <c r="V1326" s="1205"/>
      <c r="W1326" s="1205"/>
      <c r="X1326" s="1205"/>
      <c r="Y1326" s="1205"/>
      <c r="Z1326" s="1205"/>
      <c r="AA1326" s="1205"/>
      <c r="AB1326" s="1205"/>
      <c r="AC1326" s="1205"/>
      <c r="AD1326" s="1205"/>
      <c r="AE1326" s="1205"/>
      <c r="AF1326" s="1205"/>
      <c r="AG1326" s="1205"/>
      <c r="AH1326" s="1205"/>
      <c r="AI1326" s="994"/>
      <c r="AJ1326" s="994"/>
      <c r="AK1326" s="994"/>
      <c r="AL1326" s="994"/>
      <c r="AM1326" s="994"/>
    </row>
    <row r="1327">
      <c r="A1327" s="1205"/>
      <c r="B1327" s="1205"/>
      <c r="C1327" s="1205"/>
      <c r="D1327" s="1205"/>
      <c r="E1327" s="1205"/>
      <c r="F1327" s="1205"/>
      <c r="G1327" s="1205"/>
      <c r="H1327" s="1205"/>
      <c r="I1327" s="1205"/>
      <c r="J1327" s="1205"/>
      <c r="K1327" s="1205"/>
      <c r="L1327" s="1205"/>
      <c r="M1327" s="1205"/>
      <c r="N1327" s="1205"/>
      <c r="O1327" s="1205"/>
      <c r="P1327" s="994"/>
      <c r="Q1327" s="994"/>
      <c r="R1327" s="994"/>
      <c r="S1327" s="994"/>
      <c r="T1327" s="1205"/>
      <c r="U1327" s="1205"/>
      <c r="V1327" s="1205"/>
      <c r="W1327" s="1205"/>
      <c r="X1327" s="1205"/>
      <c r="Y1327" s="1205"/>
      <c r="Z1327" s="1205"/>
      <c r="AA1327" s="1205"/>
      <c r="AB1327" s="1205"/>
      <c r="AC1327" s="1205"/>
      <c r="AD1327" s="1205"/>
      <c r="AE1327" s="1205"/>
      <c r="AF1327" s="1205"/>
      <c r="AG1327" s="1205"/>
      <c r="AH1327" s="1205"/>
      <c r="AI1327" s="994"/>
      <c r="AJ1327" s="994"/>
      <c r="AK1327" s="994"/>
      <c r="AL1327" s="994"/>
      <c r="AM1327" s="994"/>
    </row>
    <row r="1328">
      <c r="A1328" s="1205"/>
      <c r="B1328" s="1205"/>
      <c r="C1328" s="1205"/>
      <c r="D1328" s="1205"/>
      <c r="E1328" s="1205"/>
      <c r="F1328" s="1205"/>
      <c r="G1328" s="1205"/>
      <c r="H1328" s="1205"/>
      <c r="I1328" s="1205"/>
      <c r="J1328" s="1205"/>
      <c r="K1328" s="1205"/>
      <c r="L1328" s="1205"/>
      <c r="M1328" s="1205"/>
      <c r="N1328" s="1205"/>
      <c r="O1328" s="1205"/>
      <c r="P1328" s="994"/>
      <c r="Q1328" s="994"/>
      <c r="R1328" s="994"/>
      <c r="S1328" s="994"/>
      <c r="T1328" s="1205"/>
      <c r="U1328" s="1205"/>
      <c r="V1328" s="1205"/>
      <c r="W1328" s="1205"/>
      <c r="X1328" s="1205"/>
      <c r="Y1328" s="1205"/>
      <c r="Z1328" s="1205"/>
      <c r="AA1328" s="1205"/>
      <c r="AB1328" s="1205"/>
      <c r="AC1328" s="1205"/>
      <c r="AD1328" s="1205"/>
      <c r="AE1328" s="1205"/>
      <c r="AF1328" s="1205"/>
      <c r="AG1328" s="1205"/>
      <c r="AH1328" s="1205"/>
      <c r="AI1328" s="994"/>
      <c r="AJ1328" s="994"/>
      <c r="AK1328" s="994"/>
      <c r="AL1328" s="994"/>
      <c r="AM1328" s="994"/>
    </row>
    <row r="1329">
      <c r="A1329" s="1205"/>
      <c r="B1329" s="1205"/>
      <c r="C1329" s="1205"/>
      <c r="D1329" s="1205"/>
      <c r="E1329" s="1205"/>
      <c r="F1329" s="1205"/>
      <c r="G1329" s="1205"/>
      <c r="H1329" s="1205"/>
      <c r="I1329" s="1205"/>
      <c r="J1329" s="1205"/>
      <c r="K1329" s="1205"/>
      <c r="L1329" s="1205"/>
      <c r="M1329" s="1205"/>
      <c r="N1329" s="1205"/>
      <c r="O1329" s="1205"/>
      <c r="P1329" s="994"/>
      <c r="Q1329" s="994"/>
      <c r="R1329" s="994"/>
      <c r="S1329" s="994"/>
      <c r="T1329" s="1205"/>
      <c r="U1329" s="1205"/>
      <c r="V1329" s="1205"/>
      <c r="W1329" s="1205"/>
      <c r="X1329" s="1205"/>
      <c r="Y1329" s="1205"/>
      <c r="Z1329" s="1205"/>
      <c r="AA1329" s="1205"/>
      <c r="AB1329" s="1205"/>
      <c r="AC1329" s="1205"/>
      <c r="AD1329" s="1205"/>
      <c r="AE1329" s="1205"/>
      <c r="AF1329" s="1205"/>
      <c r="AG1329" s="1205"/>
      <c r="AH1329" s="1205"/>
      <c r="AI1329" s="994"/>
      <c r="AJ1329" s="994"/>
      <c r="AK1329" s="994"/>
      <c r="AL1329" s="994"/>
      <c r="AM1329" s="994"/>
    </row>
    <row r="1330">
      <c r="A1330" s="1205"/>
      <c r="B1330" s="1205"/>
      <c r="C1330" s="1205"/>
      <c r="D1330" s="1205"/>
      <c r="E1330" s="1205"/>
      <c r="F1330" s="1205"/>
      <c r="G1330" s="1205"/>
      <c r="H1330" s="1205"/>
      <c r="I1330" s="1205"/>
      <c r="J1330" s="1205"/>
      <c r="K1330" s="1205"/>
      <c r="L1330" s="1205"/>
      <c r="M1330" s="1205"/>
      <c r="N1330" s="1205"/>
      <c r="O1330" s="1205"/>
      <c r="P1330" s="994"/>
      <c r="Q1330" s="994"/>
      <c r="R1330" s="994"/>
      <c r="S1330" s="994"/>
      <c r="T1330" s="1205"/>
      <c r="U1330" s="1205"/>
      <c r="V1330" s="1205"/>
      <c r="W1330" s="1205"/>
      <c r="X1330" s="1205"/>
      <c r="Y1330" s="1205"/>
      <c r="Z1330" s="1205"/>
      <c r="AA1330" s="1205"/>
      <c r="AB1330" s="1205"/>
      <c r="AC1330" s="1205"/>
      <c r="AD1330" s="1205"/>
      <c r="AE1330" s="1205"/>
      <c r="AF1330" s="1205"/>
      <c r="AG1330" s="1205"/>
      <c r="AH1330" s="1205"/>
      <c r="AI1330" s="994"/>
      <c r="AJ1330" s="994"/>
      <c r="AK1330" s="994"/>
      <c r="AL1330" s="994"/>
      <c r="AM1330" s="994"/>
    </row>
    <row r="1331">
      <c r="A1331" s="1205"/>
      <c r="B1331" s="1205"/>
      <c r="C1331" s="1205"/>
      <c r="D1331" s="1205"/>
      <c r="E1331" s="1205"/>
      <c r="F1331" s="1205"/>
      <c r="G1331" s="1205"/>
      <c r="H1331" s="1205"/>
      <c r="I1331" s="1205"/>
      <c r="J1331" s="1205"/>
      <c r="K1331" s="1205"/>
      <c r="L1331" s="1205"/>
      <c r="M1331" s="1205"/>
      <c r="N1331" s="1205"/>
      <c r="O1331" s="1205"/>
      <c r="P1331" s="994"/>
      <c r="Q1331" s="994"/>
      <c r="R1331" s="994"/>
      <c r="S1331" s="994"/>
      <c r="T1331" s="1205"/>
      <c r="U1331" s="1205"/>
      <c r="V1331" s="1205"/>
      <c r="W1331" s="1205"/>
      <c r="X1331" s="1205"/>
      <c r="Y1331" s="1205"/>
      <c r="Z1331" s="1205"/>
      <c r="AA1331" s="1205"/>
      <c r="AB1331" s="1205"/>
      <c r="AC1331" s="1205"/>
      <c r="AD1331" s="1205"/>
      <c r="AE1331" s="1205"/>
      <c r="AF1331" s="1205"/>
      <c r="AG1331" s="1205"/>
      <c r="AH1331" s="1205"/>
      <c r="AI1331" s="994"/>
      <c r="AJ1331" s="994"/>
      <c r="AK1331" s="994"/>
      <c r="AL1331" s="994"/>
      <c r="AM1331" s="994"/>
    </row>
    <row r="1332">
      <c r="A1332" s="1205"/>
      <c r="B1332" s="1205"/>
      <c r="C1332" s="1205"/>
      <c r="D1332" s="1205"/>
      <c r="E1332" s="1205"/>
      <c r="F1332" s="1205"/>
      <c r="G1332" s="1205"/>
      <c r="H1332" s="1205"/>
      <c r="I1332" s="1205"/>
      <c r="J1332" s="1205"/>
      <c r="K1332" s="1205"/>
      <c r="L1332" s="1205"/>
      <c r="M1332" s="1205"/>
      <c r="N1332" s="1205"/>
      <c r="O1332" s="1205"/>
      <c r="P1332" s="994"/>
      <c r="Q1332" s="994"/>
      <c r="R1332" s="994"/>
      <c r="S1332" s="994"/>
      <c r="T1332" s="1205"/>
      <c r="U1332" s="1205"/>
      <c r="V1332" s="1205"/>
      <c r="W1332" s="1205"/>
      <c r="X1332" s="1205"/>
      <c r="Y1332" s="1205"/>
      <c r="Z1332" s="1205"/>
      <c r="AA1332" s="1205"/>
      <c r="AB1332" s="1205"/>
      <c r="AC1332" s="1205"/>
      <c r="AD1332" s="1205"/>
      <c r="AE1332" s="1205"/>
      <c r="AF1332" s="1205"/>
      <c r="AG1332" s="1205"/>
      <c r="AH1332" s="1205"/>
      <c r="AI1332" s="994"/>
      <c r="AJ1332" s="994"/>
      <c r="AK1332" s="994"/>
      <c r="AL1332" s="994"/>
      <c r="AM1332" s="994"/>
    </row>
    <row r="1333">
      <c r="A1333" s="1205"/>
      <c r="B1333" s="1205"/>
      <c r="C1333" s="1205"/>
      <c r="D1333" s="1205"/>
      <c r="E1333" s="1205"/>
      <c r="F1333" s="1205"/>
      <c r="G1333" s="1205"/>
      <c r="H1333" s="1205"/>
      <c r="I1333" s="1205"/>
      <c r="J1333" s="1205"/>
      <c r="K1333" s="1205"/>
      <c r="L1333" s="1205"/>
      <c r="M1333" s="1205"/>
      <c r="N1333" s="1205"/>
      <c r="O1333" s="1205"/>
      <c r="P1333" s="994"/>
      <c r="Q1333" s="994"/>
      <c r="R1333" s="994"/>
      <c r="S1333" s="994"/>
      <c r="T1333" s="1205"/>
      <c r="U1333" s="1205"/>
      <c r="V1333" s="1205"/>
      <c r="W1333" s="1205"/>
      <c r="X1333" s="1205"/>
      <c r="Y1333" s="1205"/>
      <c r="Z1333" s="1205"/>
      <c r="AA1333" s="1205"/>
      <c r="AB1333" s="1205"/>
      <c r="AC1333" s="1205"/>
      <c r="AD1333" s="1205"/>
      <c r="AE1333" s="1205"/>
      <c r="AF1333" s="1205"/>
      <c r="AG1333" s="1205"/>
      <c r="AH1333" s="1205"/>
      <c r="AI1333" s="994"/>
      <c r="AJ1333" s="994"/>
      <c r="AK1333" s="994"/>
      <c r="AL1333" s="994"/>
      <c r="AM1333" s="994"/>
    </row>
    <row r="1334">
      <c r="A1334" s="1205"/>
      <c r="B1334" s="1205"/>
      <c r="C1334" s="1205"/>
      <c r="D1334" s="1205"/>
      <c r="E1334" s="1205"/>
      <c r="F1334" s="1205"/>
      <c r="G1334" s="1205"/>
      <c r="H1334" s="1205"/>
      <c r="I1334" s="1205"/>
      <c r="J1334" s="1205"/>
      <c r="K1334" s="1205"/>
      <c r="L1334" s="1205"/>
      <c r="M1334" s="1205"/>
      <c r="N1334" s="1205"/>
      <c r="O1334" s="1205"/>
      <c r="P1334" s="994"/>
      <c r="Q1334" s="994"/>
      <c r="R1334" s="994"/>
      <c r="S1334" s="994"/>
      <c r="T1334" s="1205"/>
      <c r="U1334" s="1205"/>
      <c r="V1334" s="1205"/>
      <c r="W1334" s="1205"/>
      <c r="X1334" s="1205"/>
      <c r="Y1334" s="1205"/>
      <c r="Z1334" s="1205"/>
      <c r="AA1334" s="1205"/>
      <c r="AB1334" s="1205"/>
      <c r="AC1334" s="1205"/>
      <c r="AD1334" s="1205"/>
      <c r="AE1334" s="1205"/>
      <c r="AF1334" s="1205"/>
      <c r="AG1334" s="1205"/>
      <c r="AH1334" s="1205"/>
      <c r="AI1334" s="994"/>
      <c r="AJ1334" s="994"/>
      <c r="AK1334" s="994"/>
      <c r="AL1334" s="994"/>
      <c r="AM1334" s="994"/>
    </row>
    <row r="1335">
      <c r="A1335" s="1205"/>
      <c r="B1335" s="1205"/>
      <c r="C1335" s="1205"/>
      <c r="D1335" s="1205"/>
      <c r="E1335" s="1205"/>
      <c r="F1335" s="1205"/>
      <c r="G1335" s="1205"/>
      <c r="H1335" s="1205"/>
      <c r="I1335" s="1205"/>
      <c r="J1335" s="1205"/>
      <c r="K1335" s="1205"/>
      <c r="L1335" s="1205"/>
      <c r="M1335" s="1205"/>
      <c r="N1335" s="1205"/>
      <c r="O1335" s="1205"/>
      <c r="P1335" s="994"/>
      <c r="Q1335" s="994"/>
      <c r="R1335" s="994"/>
      <c r="S1335" s="994"/>
      <c r="T1335" s="1205"/>
      <c r="U1335" s="1205"/>
      <c r="V1335" s="1205"/>
      <c r="W1335" s="1205"/>
      <c r="X1335" s="1205"/>
      <c r="Y1335" s="1205"/>
      <c r="Z1335" s="1205"/>
      <c r="AA1335" s="1205"/>
      <c r="AB1335" s="1205"/>
      <c r="AC1335" s="1205"/>
      <c r="AD1335" s="1205"/>
      <c r="AE1335" s="1205"/>
      <c r="AF1335" s="1205"/>
      <c r="AG1335" s="1205"/>
      <c r="AH1335" s="1205"/>
      <c r="AI1335" s="994"/>
      <c r="AJ1335" s="994"/>
      <c r="AK1335" s="994"/>
      <c r="AL1335" s="994"/>
      <c r="AM1335" s="994"/>
    </row>
    <row r="1336">
      <c r="A1336" s="1205"/>
      <c r="B1336" s="1205"/>
      <c r="C1336" s="1205"/>
      <c r="D1336" s="1205"/>
      <c r="E1336" s="1205"/>
      <c r="F1336" s="1205"/>
      <c r="G1336" s="1205"/>
      <c r="H1336" s="1205"/>
      <c r="I1336" s="1205"/>
      <c r="J1336" s="1205"/>
      <c r="K1336" s="1205"/>
      <c r="L1336" s="1205"/>
      <c r="M1336" s="1205"/>
      <c r="N1336" s="1205"/>
      <c r="O1336" s="1205"/>
      <c r="P1336" s="994"/>
      <c r="Q1336" s="994"/>
      <c r="R1336" s="994"/>
      <c r="S1336" s="994"/>
      <c r="T1336" s="1205"/>
      <c r="U1336" s="1205"/>
      <c r="V1336" s="1205"/>
      <c r="W1336" s="1205"/>
      <c r="X1336" s="1205"/>
      <c r="Y1336" s="1205"/>
      <c r="Z1336" s="1205"/>
      <c r="AA1336" s="1205"/>
      <c r="AB1336" s="1205"/>
      <c r="AC1336" s="1205"/>
      <c r="AD1336" s="1205"/>
      <c r="AE1336" s="1205"/>
      <c r="AF1336" s="1205"/>
      <c r="AG1336" s="1205"/>
      <c r="AH1336" s="1205"/>
      <c r="AI1336" s="994"/>
      <c r="AJ1336" s="994"/>
      <c r="AK1336" s="994"/>
      <c r="AL1336" s="994"/>
      <c r="AM1336" s="994"/>
    </row>
    <row r="1337">
      <c r="A1337" s="1205"/>
      <c r="B1337" s="1205"/>
      <c r="C1337" s="1205"/>
      <c r="D1337" s="1205"/>
      <c r="E1337" s="1205"/>
      <c r="F1337" s="1205"/>
      <c r="G1337" s="1205"/>
      <c r="H1337" s="1205"/>
      <c r="I1337" s="1205"/>
      <c r="J1337" s="1205"/>
      <c r="K1337" s="1205"/>
      <c r="L1337" s="1205"/>
      <c r="M1337" s="1205"/>
      <c r="N1337" s="1205"/>
      <c r="O1337" s="1205"/>
      <c r="P1337" s="994"/>
      <c r="Q1337" s="994"/>
      <c r="R1337" s="994"/>
      <c r="S1337" s="994"/>
      <c r="T1337" s="1205"/>
      <c r="U1337" s="1205"/>
      <c r="V1337" s="1205"/>
      <c r="W1337" s="1205"/>
      <c r="X1337" s="1205"/>
      <c r="Y1337" s="1205"/>
      <c r="Z1337" s="1205"/>
      <c r="AA1337" s="1205"/>
      <c r="AB1337" s="1205"/>
      <c r="AC1337" s="1205"/>
      <c r="AD1337" s="1205"/>
      <c r="AE1337" s="1205"/>
      <c r="AF1337" s="1205"/>
      <c r="AG1337" s="1205"/>
      <c r="AH1337" s="1205"/>
      <c r="AI1337" s="994"/>
      <c r="AJ1337" s="994"/>
      <c r="AK1337" s="994"/>
      <c r="AL1337" s="994"/>
      <c r="AM1337" s="994"/>
    </row>
    <row r="1338">
      <c r="A1338" s="1205"/>
      <c r="B1338" s="1205"/>
      <c r="C1338" s="1205"/>
      <c r="D1338" s="1205"/>
      <c r="E1338" s="1205"/>
      <c r="F1338" s="1205"/>
      <c r="G1338" s="1205"/>
      <c r="H1338" s="1205"/>
      <c r="I1338" s="1205"/>
      <c r="J1338" s="1205"/>
      <c r="K1338" s="1205"/>
      <c r="L1338" s="1205"/>
      <c r="M1338" s="1205"/>
      <c r="N1338" s="1205"/>
      <c r="O1338" s="1205"/>
      <c r="P1338" s="994"/>
      <c r="Q1338" s="994"/>
      <c r="R1338" s="994"/>
      <c r="S1338" s="994"/>
      <c r="T1338" s="1205"/>
      <c r="U1338" s="1205"/>
      <c r="V1338" s="1205"/>
      <c r="W1338" s="1205"/>
      <c r="X1338" s="1205"/>
      <c r="Y1338" s="1205"/>
      <c r="Z1338" s="1205"/>
      <c r="AA1338" s="1205"/>
      <c r="AB1338" s="1205"/>
      <c r="AC1338" s="1205"/>
      <c r="AD1338" s="1205"/>
      <c r="AE1338" s="1205"/>
      <c r="AF1338" s="1205"/>
      <c r="AG1338" s="1205"/>
      <c r="AH1338" s="1205"/>
      <c r="AI1338" s="994"/>
      <c r="AJ1338" s="994"/>
      <c r="AK1338" s="994"/>
      <c r="AL1338" s="994"/>
      <c r="AM1338" s="994"/>
    </row>
    <row r="1339">
      <c r="A1339" s="1205"/>
      <c r="B1339" s="1205"/>
      <c r="C1339" s="1205"/>
      <c r="D1339" s="1205"/>
      <c r="E1339" s="1205"/>
      <c r="F1339" s="1205"/>
      <c r="G1339" s="1205"/>
      <c r="H1339" s="1205"/>
      <c r="I1339" s="1205"/>
      <c r="J1339" s="1205"/>
      <c r="K1339" s="1205"/>
      <c r="L1339" s="1205"/>
      <c r="M1339" s="1205"/>
      <c r="N1339" s="1205"/>
      <c r="O1339" s="1205"/>
      <c r="P1339" s="994"/>
      <c r="Q1339" s="994"/>
      <c r="R1339" s="994"/>
      <c r="S1339" s="994"/>
      <c r="T1339" s="1205"/>
      <c r="U1339" s="1205"/>
      <c r="V1339" s="1205"/>
      <c r="W1339" s="1205"/>
      <c r="X1339" s="1205"/>
      <c r="Y1339" s="1205"/>
      <c r="Z1339" s="1205"/>
      <c r="AA1339" s="1205"/>
      <c r="AB1339" s="1205"/>
      <c r="AC1339" s="1205"/>
      <c r="AD1339" s="1205"/>
      <c r="AE1339" s="1205"/>
      <c r="AF1339" s="1205"/>
      <c r="AG1339" s="1205"/>
      <c r="AH1339" s="1205"/>
      <c r="AI1339" s="994"/>
      <c r="AJ1339" s="994"/>
      <c r="AK1339" s="994"/>
      <c r="AL1339" s="994"/>
      <c r="AM1339" s="994"/>
    </row>
    <row r="1340">
      <c r="A1340" s="1205"/>
      <c r="B1340" s="1205"/>
      <c r="C1340" s="1205"/>
      <c r="D1340" s="1205"/>
      <c r="E1340" s="1205"/>
      <c r="F1340" s="1205"/>
      <c r="G1340" s="1205"/>
      <c r="H1340" s="1205"/>
      <c r="I1340" s="1205"/>
      <c r="J1340" s="1205"/>
      <c r="K1340" s="1205"/>
      <c r="L1340" s="1205"/>
      <c r="M1340" s="1205"/>
      <c r="N1340" s="1205"/>
      <c r="O1340" s="1205"/>
      <c r="P1340" s="994"/>
      <c r="Q1340" s="994"/>
      <c r="R1340" s="994"/>
      <c r="S1340" s="994"/>
      <c r="T1340" s="1205"/>
      <c r="U1340" s="1205"/>
      <c r="V1340" s="1205"/>
      <c r="W1340" s="1205"/>
      <c r="X1340" s="1205"/>
      <c r="Y1340" s="1205"/>
      <c r="Z1340" s="1205"/>
      <c r="AA1340" s="1205"/>
      <c r="AB1340" s="1205"/>
      <c r="AC1340" s="1205"/>
      <c r="AD1340" s="1205"/>
      <c r="AE1340" s="1205"/>
      <c r="AF1340" s="1205"/>
      <c r="AG1340" s="1205"/>
      <c r="AH1340" s="1205"/>
      <c r="AI1340" s="994"/>
      <c r="AJ1340" s="994"/>
      <c r="AK1340" s="994"/>
      <c r="AL1340" s="994"/>
      <c r="AM1340" s="994"/>
    </row>
    <row r="1341">
      <c r="A1341" s="1205"/>
      <c r="B1341" s="1205"/>
      <c r="C1341" s="1205"/>
      <c r="D1341" s="1205"/>
      <c r="E1341" s="1205"/>
      <c r="F1341" s="1205"/>
      <c r="G1341" s="1205"/>
      <c r="H1341" s="1205"/>
      <c r="I1341" s="1205"/>
      <c r="J1341" s="1205"/>
      <c r="K1341" s="1205"/>
      <c r="L1341" s="1205"/>
      <c r="M1341" s="1205"/>
      <c r="N1341" s="1205"/>
      <c r="O1341" s="1205"/>
      <c r="P1341" s="994"/>
      <c r="Q1341" s="994"/>
      <c r="R1341" s="994"/>
      <c r="S1341" s="994"/>
      <c r="T1341" s="1205"/>
      <c r="U1341" s="1205"/>
      <c r="V1341" s="1205"/>
      <c r="W1341" s="1205"/>
      <c r="X1341" s="1205"/>
      <c r="Y1341" s="1205"/>
      <c r="Z1341" s="1205"/>
      <c r="AA1341" s="1205"/>
      <c r="AB1341" s="1205"/>
      <c r="AC1341" s="1205"/>
      <c r="AD1341" s="1205"/>
      <c r="AE1341" s="1205"/>
      <c r="AF1341" s="1205"/>
      <c r="AG1341" s="1205"/>
      <c r="AH1341" s="1205"/>
      <c r="AI1341" s="994"/>
      <c r="AJ1341" s="994"/>
      <c r="AK1341" s="994"/>
      <c r="AL1341" s="994"/>
      <c r="AM1341" s="994"/>
    </row>
    <row r="1342">
      <c r="A1342" s="1205"/>
      <c r="B1342" s="1205"/>
      <c r="C1342" s="1205"/>
      <c r="D1342" s="1205"/>
      <c r="E1342" s="1205"/>
      <c r="F1342" s="1205"/>
      <c r="G1342" s="1205"/>
      <c r="H1342" s="1205"/>
      <c r="I1342" s="1205"/>
      <c r="J1342" s="1205"/>
      <c r="K1342" s="1205"/>
      <c r="L1342" s="1205"/>
      <c r="M1342" s="1205"/>
      <c r="N1342" s="1205"/>
      <c r="O1342" s="1205"/>
      <c r="P1342" s="994"/>
      <c r="Q1342" s="994"/>
      <c r="R1342" s="994"/>
      <c r="S1342" s="994"/>
      <c r="T1342" s="1205"/>
      <c r="U1342" s="1205"/>
      <c r="V1342" s="1205"/>
      <c r="W1342" s="1205"/>
      <c r="X1342" s="1205"/>
      <c r="Y1342" s="1205"/>
      <c r="Z1342" s="1205"/>
      <c r="AA1342" s="1205"/>
      <c r="AB1342" s="1205"/>
      <c r="AC1342" s="1205"/>
      <c r="AD1342" s="1205"/>
      <c r="AE1342" s="1205"/>
      <c r="AF1342" s="1205"/>
      <c r="AG1342" s="1205"/>
      <c r="AH1342" s="1205"/>
      <c r="AI1342" s="994"/>
      <c r="AJ1342" s="994"/>
      <c r="AK1342" s="994"/>
      <c r="AL1342" s="994"/>
      <c r="AM1342" s="994"/>
    </row>
    <row r="1343">
      <c r="A1343" s="1205"/>
      <c r="B1343" s="1205"/>
      <c r="C1343" s="1205"/>
      <c r="D1343" s="1205"/>
      <c r="E1343" s="1205"/>
      <c r="F1343" s="1205"/>
      <c r="G1343" s="1205"/>
      <c r="H1343" s="1205"/>
      <c r="I1343" s="1205"/>
      <c r="J1343" s="1205"/>
      <c r="K1343" s="1205"/>
      <c r="L1343" s="1205"/>
      <c r="M1343" s="1205"/>
      <c r="N1343" s="1205"/>
      <c r="O1343" s="1205"/>
      <c r="P1343" s="994"/>
      <c r="Q1343" s="994"/>
      <c r="R1343" s="994"/>
      <c r="S1343" s="994"/>
      <c r="T1343" s="1205"/>
      <c r="U1343" s="1205"/>
      <c r="V1343" s="1205"/>
      <c r="W1343" s="1205"/>
      <c r="X1343" s="1205"/>
      <c r="Y1343" s="1205"/>
      <c r="Z1343" s="1205"/>
      <c r="AA1343" s="1205"/>
      <c r="AB1343" s="1205"/>
      <c r="AC1343" s="1205"/>
      <c r="AD1343" s="1205"/>
      <c r="AE1343" s="1205"/>
      <c r="AF1343" s="1205"/>
      <c r="AG1343" s="1205"/>
      <c r="AH1343" s="1205"/>
      <c r="AI1343" s="994"/>
      <c r="AJ1343" s="994"/>
      <c r="AK1343" s="994"/>
      <c r="AL1343" s="994"/>
      <c r="AM1343" s="994"/>
    </row>
    <row r="1344">
      <c r="A1344" s="1205"/>
      <c r="B1344" s="1205"/>
      <c r="C1344" s="1205"/>
      <c r="D1344" s="1205"/>
      <c r="E1344" s="1205"/>
      <c r="F1344" s="1205"/>
      <c r="G1344" s="1205"/>
      <c r="H1344" s="1205"/>
      <c r="I1344" s="1205"/>
      <c r="J1344" s="1205"/>
      <c r="K1344" s="1205"/>
      <c r="L1344" s="1205"/>
      <c r="M1344" s="1205"/>
      <c r="N1344" s="1205"/>
      <c r="O1344" s="1205"/>
      <c r="P1344" s="994"/>
      <c r="Q1344" s="994"/>
      <c r="R1344" s="994"/>
      <c r="S1344" s="994"/>
      <c r="T1344" s="1205"/>
      <c r="U1344" s="1205"/>
      <c r="V1344" s="1205"/>
      <c r="W1344" s="1205"/>
      <c r="X1344" s="1205"/>
      <c r="Y1344" s="1205"/>
      <c r="Z1344" s="1205"/>
      <c r="AA1344" s="1205"/>
      <c r="AB1344" s="1205"/>
      <c r="AC1344" s="1205"/>
      <c r="AD1344" s="1205"/>
      <c r="AE1344" s="1205"/>
      <c r="AF1344" s="1205"/>
      <c r="AG1344" s="1205"/>
      <c r="AH1344" s="1205"/>
      <c r="AI1344" s="994"/>
      <c r="AJ1344" s="994"/>
      <c r="AK1344" s="994"/>
      <c r="AL1344" s="994"/>
      <c r="AM1344" s="994"/>
    </row>
    <row r="1345">
      <c r="A1345" s="1205"/>
      <c r="B1345" s="1205"/>
      <c r="C1345" s="1205"/>
      <c r="D1345" s="1205"/>
      <c r="E1345" s="1205"/>
      <c r="F1345" s="1205"/>
      <c r="G1345" s="1205"/>
      <c r="H1345" s="1205"/>
      <c r="I1345" s="1205"/>
      <c r="J1345" s="1205"/>
      <c r="K1345" s="1205"/>
      <c r="L1345" s="1205"/>
      <c r="M1345" s="1205"/>
      <c r="N1345" s="1205"/>
      <c r="O1345" s="1205"/>
      <c r="P1345" s="994"/>
      <c r="Q1345" s="994"/>
      <c r="R1345" s="994"/>
      <c r="S1345" s="994"/>
      <c r="T1345" s="1205"/>
      <c r="U1345" s="1205"/>
      <c r="V1345" s="1205"/>
      <c r="W1345" s="1205"/>
      <c r="X1345" s="1205"/>
      <c r="Y1345" s="1205"/>
      <c r="Z1345" s="1205"/>
      <c r="AA1345" s="1205"/>
      <c r="AB1345" s="1205"/>
      <c r="AC1345" s="1205"/>
      <c r="AD1345" s="1205"/>
      <c r="AE1345" s="1205"/>
      <c r="AF1345" s="1205"/>
      <c r="AG1345" s="1205"/>
      <c r="AH1345" s="1205"/>
      <c r="AI1345" s="994"/>
      <c r="AJ1345" s="994"/>
      <c r="AK1345" s="994"/>
      <c r="AL1345" s="994"/>
      <c r="AM1345" s="994"/>
    </row>
    <row r="1346">
      <c r="A1346" s="1205"/>
      <c r="B1346" s="1205"/>
      <c r="C1346" s="1205"/>
      <c r="D1346" s="1205"/>
      <c r="E1346" s="1205"/>
      <c r="F1346" s="1205"/>
      <c r="G1346" s="1205"/>
      <c r="H1346" s="1205"/>
      <c r="I1346" s="1205"/>
      <c r="J1346" s="1205"/>
      <c r="K1346" s="1205"/>
      <c r="L1346" s="1205"/>
      <c r="M1346" s="1205"/>
      <c r="N1346" s="1205"/>
      <c r="O1346" s="1205"/>
      <c r="P1346" s="994"/>
      <c r="Q1346" s="994"/>
      <c r="R1346" s="994"/>
      <c r="S1346" s="994"/>
      <c r="T1346" s="1205"/>
      <c r="U1346" s="1205"/>
      <c r="V1346" s="1205"/>
      <c r="W1346" s="1205"/>
      <c r="X1346" s="1205"/>
      <c r="Y1346" s="1205"/>
      <c r="Z1346" s="1205"/>
      <c r="AA1346" s="1205"/>
      <c r="AB1346" s="1205"/>
      <c r="AC1346" s="1205"/>
      <c r="AD1346" s="1205"/>
      <c r="AE1346" s="1205"/>
      <c r="AF1346" s="1205"/>
      <c r="AG1346" s="1205"/>
      <c r="AH1346" s="1205"/>
      <c r="AI1346" s="994"/>
      <c r="AJ1346" s="994"/>
      <c r="AK1346" s="994"/>
      <c r="AL1346" s="994"/>
      <c r="AM1346" s="994"/>
    </row>
    <row r="1347">
      <c r="A1347" s="1205"/>
      <c r="B1347" s="1205"/>
      <c r="C1347" s="1205"/>
      <c r="D1347" s="1205"/>
      <c r="E1347" s="1205"/>
      <c r="F1347" s="1205"/>
      <c r="G1347" s="1205"/>
      <c r="H1347" s="1205"/>
      <c r="I1347" s="1205"/>
      <c r="J1347" s="1205"/>
      <c r="K1347" s="1205"/>
      <c r="L1347" s="1205"/>
      <c r="M1347" s="1205"/>
      <c r="N1347" s="1205"/>
      <c r="O1347" s="1205"/>
      <c r="P1347" s="994"/>
      <c r="Q1347" s="994"/>
      <c r="R1347" s="994"/>
      <c r="S1347" s="994"/>
      <c r="T1347" s="1205"/>
      <c r="U1347" s="1205"/>
      <c r="V1347" s="1205"/>
      <c r="W1347" s="1205"/>
      <c r="X1347" s="1205"/>
      <c r="Y1347" s="1205"/>
      <c r="Z1347" s="1205"/>
      <c r="AA1347" s="1205"/>
      <c r="AB1347" s="1205"/>
      <c r="AC1347" s="1205"/>
      <c r="AD1347" s="1205"/>
      <c r="AE1347" s="1205"/>
      <c r="AF1347" s="1205"/>
      <c r="AG1347" s="1205"/>
      <c r="AH1347" s="1205"/>
      <c r="AI1347" s="994"/>
      <c r="AJ1347" s="994"/>
      <c r="AK1347" s="994"/>
      <c r="AL1347" s="994"/>
      <c r="AM1347" s="994"/>
    </row>
    <row r="1348">
      <c r="A1348" s="1205"/>
      <c r="B1348" s="1205"/>
      <c r="C1348" s="1205"/>
      <c r="D1348" s="1205"/>
      <c r="E1348" s="1205"/>
      <c r="F1348" s="1205"/>
      <c r="G1348" s="1205"/>
      <c r="H1348" s="1205"/>
      <c r="I1348" s="1205"/>
      <c r="J1348" s="1205"/>
      <c r="K1348" s="1205"/>
      <c r="L1348" s="1205"/>
      <c r="M1348" s="1205"/>
      <c r="N1348" s="1205"/>
      <c r="O1348" s="1205"/>
      <c r="P1348" s="994"/>
      <c r="Q1348" s="994"/>
      <c r="R1348" s="994"/>
      <c r="S1348" s="994"/>
      <c r="T1348" s="1205"/>
      <c r="U1348" s="1205"/>
      <c r="V1348" s="1205"/>
      <c r="W1348" s="1205"/>
      <c r="X1348" s="1205"/>
      <c r="Y1348" s="1205"/>
      <c r="Z1348" s="1205"/>
      <c r="AA1348" s="1205"/>
      <c r="AB1348" s="1205"/>
      <c r="AC1348" s="1205"/>
      <c r="AD1348" s="1205"/>
      <c r="AE1348" s="1205"/>
      <c r="AF1348" s="1205"/>
      <c r="AG1348" s="1205"/>
      <c r="AH1348" s="1205"/>
      <c r="AI1348" s="994"/>
      <c r="AJ1348" s="994"/>
      <c r="AK1348" s="994"/>
      <c r="AL1348" s="994"/>
      <c r="AM1348" s="994"/>
    </row>
    <row r="1349">
      <c r="A1349" s="1205"/>
      <c r="B1349" s="1205"/>
      <c r="C1349" s="1205"/>
      <c r="D1349" s="1205"/>
      <c r="E1349" s="1205"/>
      <c r="F1349" s="1205"/>
      <c r="G1349" s="1205"/>
      <c r="H1349" s="1205"/>
      <c r="I1349" s="1205"/>
      <c r="J1349" s="1205"/>
      <c r="K1349" s="1205"/>
      <c r="L1349" s="1205"/>
      <c r="M1349" s="1205"/>
      <c r="N1349" s="1205"/>
      <c r="O1349" s="1205"/>
      <c r="P1349" s="994"/>
      <c r="Q1349" s="994"/>
      <c r="R1349" s="994"/>
      <c r="S1349" s="994"/>
      <c r="T1349" s="1205"/>
      <c r="U1349" s="1205"/>
      <c r="V1349" s="1205"/>
      <c r="W1349" s="1205"/>
      <c r="X1349" s="1205"/>
      <c r="Y1349" s="1205"/>
      <c r="Z1349" s="1205"/>
      <c r="AA1349" s="1205"/>
      <c r="AB1349" s="1205"/>
      <c r="AC1349" s="1205"/>
      <c r="AD1349" s="1205"/>
      <c r="AE1349" s="1205"/>
      <c r="AF1349" s="1205"/>
      <c r="AG1349" s="1205"/>
      <c r="AH1349" s="1205"/>
      <c r="AI1349" s="994"/>
      <c r="AJ1349" s="994"/>
      <c r="AK1349" s="994"/>
      <c r="AL1349" s="994"/>
      <c r="AM1349" s="994"/>
    </row>
    <row r="1350">
      <c r="A1350" s="1205"/>
      <c r="B1350" s="1205"/>
      <c r="C1350" s="1205"/>
      <c r="D1350" s="1205"/>
      <c r="E1350" s="1205"/>
      <c r="F1350" s="1205"/>
      <c r="G1350" s="1205"/>
      <c r="H1350" s="1205"/>
      <c r="I1350" s="1205"/>
      <c r="J1350" s="1205"/>
      <c r="K1350" s="1205"/>
      <c r="L1350" s="1205"/>
      <c r="M1350" s="1205"/>
      <c r="N1350" s="1205"/>
      <c r="O1350" s="1205"/>
      <c r="P1350" s="994"/>
      <c r="Q1350" s="994"/>
      <c r="R1350" s="994"/>
      <c r="S1350" s="994"/>
      <c r="T1350" s="1205"/>
      <c r="U1350" s="1205"/>
      <c r="V1350" s="1205"/>
      <c r="W1350" s="1205"/>
      <c r="X1350" s="1205"/>
      <c r="Y1350" s="1205"/>
      <c r="Z1350" s="1205"/>
      <c r="AA1350" s="1205"/>
      <c r="AB1350" s="1205"/>
      <c r="AC1350" s="1205"/>
      <c r="AD1350" s="1205"/>
      <c r="AE1350" s="1205"/>
      <c r="AF1350" s="1205"/>
      <c r="AG1350" s="1205"/>
      <c r="AH1350" s="1205"/>
      <c r="AI1350" s="994"/>
      <c r="AJ1350" s="994"/>
      <c r="AK1350" s="994"/>
      <c r="AL1350" s="994"/>
      <c r="AM1350" s="994"/>
    </row>
    <row r="1351">
      <c r="A1351" s="1205"/>
      <c r="B1351" s="1205"/>
      <c r="C1351" s="1205"/>
      <c r="D1351" s="1205"/>
      <c r="E1351" s="1205"/>
      <c r="F1351" s="1205"/>
      <c r="G1351" s="1205"/>
      <c r="H1351" s="1205"/>
      <c r="I1351" s="1205"/>
      <c r="J1351" s="1205"/>
      <c r="K1351" s="1205"/>
      <c r="L1351" s="1205"/>
      <c r="M1351" s="1205"/>
      <c r="N1351" s="1205"/>
      <c r="O1351" s="1205"/>
      <c r="P1351" s="994"/>
      <c r="Q1351" s="994"/>
      <c r="R1351" s="994"/>
      <c r="S1351" s="994"/>
      <c r="T1351" s="1205"/>
      <c r="U1351" s="1205"/>
      <c r="V1351" s="1205"/>
      <c r="W1351" s="1205"/>
      <c r="X1351" s="1205"/>
      <c r="Y1351" s="1205"/>
      <c r="Z1351" s="1205"/>
      <c r="AA1351" s="1205"/>
      <c r="AB1351" s="1205"/>
      <c r="AC1351" s="1205"/>
      <c r="AD1351" s="1205"/>
      <c r="AE1351" s="1205"/>
      <c r="AF1351" s="1205"/>
      <c r="AG1351" s="1205"/>
      <c r="AH1351" s="1205"/>
      <c r="AI1351" s="994"/>
      <c r="AJ1351" s="994"/>
      <c r="AK1351" s="994"/>
      <c r="AL1351" s="994"/>
      <c r="AM1351" s="994"/>
    </row>
    <row r="1352">
      <c r="A1352" s="1205"/>
      <c r="B1352" s="1205"/>
      <c r="C1352" s="1205"/>
      <c r="D1352" s="1205"/>
      <c r="E1352" s="1205"/>
      <c r="F1352" s="1205"/>
      <c r="G1352" s="1205"/>
      <c r="H1352" s="1205"/>
      <c r="I1352" s="1205"/>
      <c r="J1352" s="1205"/>
      <c r="K1352" s="1205"/>
      <c r="L1352" s="1205"/>
      <c r="M1352" s="1205"/>
      <c r="N1352" s="1205"/>
      <c r="O1352" s="1205"/>
      <c r="P1352" s="994"/>
      <c r="Q1352" s="994"/>
      <c r="R1352" s="994"/>
      <c r="S1352" s="994"/>
      <c r="T1352" s="1205"/>
      <c r="U1352" s="1205"/>
      <c r="V1352" s="1205"/>
      <c r="W1352" s="1205"/>
      <c r="X1352" s="1205"/>
      <c r="Y1352" s="1205"/>
      <c r="Z1352" s="1205"/>
      <c r="AA1352" s="1205"/>
      <c r="AB1352" s="1205"/>
      <c r="AC1352" s="1205"/>
      <c r="AD1352" s="1205"/>
      <c r="AE1352" s="1205"/>
      <c r="AF1352" s="1205"/>
      <c r="AG1352" s="1205"/>
      <c r="AH1352" s="1205"/>
      <c r="AI1352" s="994"/>
      <c r="AJ1352" s="994"/>
      <c r="AK1352" s="994"/>
      <c r="AL1352" s="994"/>
      <c r="AM1352" s="994"/>
    </row>
    <row r="1353">
      <c r="A1353" s="1205"/>
      <c r="B1353" s="1205"/>
      <c r="C1353" s="1205"/>
      <c r="D1353" s="1205"/>
      <c r="E1353" s="1205"/>
      <c r="F1353" s="1205"/>
      <c r="G1353" s="1205"/>
      <c r="H1353" s="1205"/>
      <c r="I1353" s="1205"/>
      <c r="J1353" s="1205"/>
      <c r="K1353" s="1205"/>
      <c r="L1353" s="1205"/>
      <c r="M1353" s="1205"/>
      <c r="N1353" s="1205"/>
      <c r="O1353" s="1205"/>
      <c r="P1353" s="994"/>
      <c r="Q1353" s="994"/>
      <c r="R1353" s="994"/>
      <c r="S1353" s="994"/>
      <c r="T1353" s="1205"/>
      <c r="U1353" s="1205"/>
      <c r="V1353" s="1205"/>
      <c r="W1353" s="1205"/>
      <c r="X1353" s="1205"/>
      <c r="Y1353" s="1205"/>
      <c r="Z1353" s="1205"/>
      <c r="AA1353" s="1205"/>
      <c r="AB1353" s="1205"/>
      <c r="AC1353" s="1205"/>
      <c r="AD1353" s="1205"/>
      <c r="AE1353" s="1205"/>
      <c r="AF1353" s="1205"/>
      <c r="AG1353" s="1205"/>
      <c r="AH1353" s="1205"/>
      <c r="AI1353" s="994"/>
      <c r="AJ1353" s="994"/>
      <c r="AK1353" s="994"/>
      <c r="AL1353" s="994"/>
      <c r="AM1353" s="994"/>
    </row>
    <row r="1354">
      <c r="A1354" s="1205"/>
      <c r="B1354" s="1205"/>
      <c r="C1354" s="1205"/>
      <c r="D1354" s="1205"/>
      <c r="E1354" s="1205"/>
      <c r="F1354" s="1205"/>
      <c r="G1354" s="1205"/>
      <c r="H1354" s="1205"/>
      <c r="I1354" s="1205"/>
      <c r="J1354" s="1205"/>
      <c r="K1354" s="1205"/>
      <c r="L1354" s="1205"/>
      <c r="M1354" s="1205"/>
      <c r="N1354" s="1205"/>
      <c r="O1354" s="1205"/>
      <c r="P1354" s="994"/>
      <c r="Q1354" s="994"/>
      <c r="R1354" s="994"/>
      <c r="S1354" s="994"/>
      <c r="T1354" s="1205"/>
      <c r="U1354" s="1205"/>
      <c r="V1354" s="1205"/>
      <c r="W1354" s="1205"/>
      <c r="X1354" s="1205"/>
      <c r="Y1354" s="1205"/>
      <c r="Z1354" s="1205"/>
      <c r="AA1354" s="1205"/>
      <c r="AB1354" s="1205"/>
      <c r="AC1354" s="1205"/>
      <c r="AD1354" s="1205"/>
      <c r="AE1354" s="1205"/>
      <c r="AF1354" s="1205"/>
      <c r="AG1354" s="1205"/>
      <c r="AH1354" s="1205"/>
      <c r="AI1354" s="994"/>
      <c r="AJ1354" s="994"/>
      <c r="AK1354" s="994"/>
      <c r="AL1354" s="994"/>
      <c r="AM1354" s="994"/>
    </row>
    <row r="1355">
      <c r="A1355" s="1205"/>
      <c r="B1355" s="1205"/>
      <c r="C1355" s="1205"/>
      <c r="D1355" s="1205"/>
      <c r="E1355" s="1205"/>
      <c r="F1355" s="1205"/>
      <c r="G1355" s="1205"/>
      <c r="H1355" s="1205"/>
      <c r="I1355" s="1205"/>
      <c r="J1355" s="1205"/>
      <c r="K1355" s="1205"/>
      <c r="L1355" s="1205"/>
      <c r="M1355" s="1205"/>
      <c r="N1355" s="1205"/>
      <c r="O1355" s="1205"/>
      <c r="P1355" s="994"/>
      <c r="Q1355" s="994"/>
      <c r="R1355" s="994"/>
      <c r="S1355" s="994"/>
      <c r="T1355" s="1205"/>
      <c r="U1355" s="1205"/>
      <c r="V1355" s="1205"/>
      <c r="W1355" s="1205"/>
      <c r="X1355" s="1205"/>
      <c r="Y1355" s="1205"/>
      <c r="Z1355" s="1205"/>
      <c r="AA1355" s="1205"/>
      <c r="AB1355" s="1205"/>
      <c r="AC1355" s="1205"/>
      <c r="AD1355" s="1205"/>
      <c r="AE1355" s="1205"/>
      <c r="AF1355" s="1205"/>
      <c r="AG1355" s="1205"/>
      <c r="AH1355" s="1205"/>
      <c r="AI1355" s="994"/>
      <c r="AJ1355" s="994"/>
      <c r="AK1355" s="994"/>
      <c r="AL1355" s="994"/>
      <c r="AM1355" s="994"/>
    </row>
    <row r="1356">
      <c r="A1356" s="1205"/>
      <c r="B1356" s="1205"/>
      <c r="C1356" s="1205"/>
      <c r="D1356" s="1205"/>
      <c r="E1356" s="1205"/>
      <c r="F1356" s="1205"/>
      <c r="G1356" s="1205"/>
      <c r="H1356" s="1205"/>
      <c r="I1356" s="1205"/>
      <c r="J1356" s="1205"/>
      <c r="K1356" s="1205"/>
      <c r="L1356" s="1205"/>
      <c r="M1356" s="1205"/>
      <c r="N1356" s="1205"/>
      <c r="O1356" s="1205"/>
      <c r="P1356" s="994"/>
      <c r="Q1356" s="994"/>
      <c r="R1356" s="994"/>
      <c r="S1356" s="994"/>
      <c r="T1356" s="1205"/>
      <c r="U1356" s="1205"/>
      <c r="V1356" s="1205"/>
      <c r="W1356" s="1205"/>
      <c r="X1356" s="1205"/>
      <c r="Y1356" s="1205"/>
      <c r="Z1356" s="1205"/>
      <c r="AA1356" s="1205"/>
      <c r="AB1356" s="1205"/>
      <c r="AC1356" s="1205"/>
      <c r="AD1356" s="1205"/>
      <c r="AE1356" s="1205"/>
      <c r="AF1356" s="1205"/>
      <c r="AG1356" s="1205"/>
      <c r="AH1356" s="1205"/>
      <c r="AI1356" s="994"/>
      <c r="AJ1356" s="994"/>
      <c r="AK1356" s="994"/>
      <c r="AL1356" s="994"/>
      <c r="AM1356" s="994"/>
    </row>
    <row r="1357">
      <c r="A1357" s="1205"/>
      <c r="B1357" s="1205"/>
      <c r="C1357" s="1205"/>
      <c r="D1357" s="1205"/>
      <c r="E1357" s="1205"/>
      <c r="F1357" s="1205"/>
      <c r="G1357" s="1205"/>
      <c r="H1357" s="1205"/>
      <c r="I1357" s="1205"/>
      <c r="J1357" s="1205"/>
      <c r="K1357" s="1205"/>
      <c r="L1357" s="1205"/>
      <c r="M1357" s="1205"/>
      <c r="N1357" s="1205"/>
      <c r="O1357" s="1205"/>
      <c r="P1357" s="994"/>
      <c r="Q1357" s="994"/>
      <c r="R1357" s="994"/>
      <c r="S1357" s="994"/>
      <c r="T1357" s="1205"/>
      <c r="U1357" s="1205"/>
      <c r="V1357" s="1205"/>
      <c r="W1357" s="1205"/>
      <c r="X1357" s="1205"/>
      <c r="Y1357" s="1205"/>
      <c r="Z1357" s="1205"/>
      <c r="AA1357" s="1205"/>
      <c r="AB1357" s="1205"/>
      <c r="AC1357" s="1205"/>
      <c r="AD1357" s="1205"/>
      <c r="AE1357" s="1205"/>
      <c r="AF1357" s="1205"/>
      <c r="AG1357" s="1205"/>
      <c r="AH1357" s="1205"/>
      <c r="AI1357" s="994"/>
      <c r="AJ1357" s="994"/>
      <c r="AK1357" s="994"/>
      <c r="AL1357" s="994"/>
      <c r="AM1357" s="994"/>
    </row>
    <row r="1358">
      <c r="A1358" s="1205"/>
      <c r="B1358" s="1205"/>
      <c r="C1358" s="1205"/>
      <c r="D1358" s="1205"/>
      <c r="E1358" s="1205"/>
      <c r="F1358" s="1205"/>
      <c r="G1358" s="1205"/>
      <c r="H1358" s="1205"/>
      <c r="I1358" s="1205"/>
      <c r="J1358" s="1205"/>
      <c r="K1358" s="1205"/>
      <c r="L1358" s="1205"/>
      <c r="M1358" s="1205"/>
      <c r="N1358" s="1205"/>
      <c r="O1358" s="1205"/>
      <c r="P1358" s="994"/>
      <c r="Q1358" s="994"/>
      <c r="R1358" s="994"/>
      <c r="S1358" s="994"/>
      <c r="T1358" s="1205"/>
      <c r="U1358" s="1205"/>
      <c r="V1358" s="1205"/>
      <c r="W1358" s="1205"/>
      <c r="X1358" s="1205"/>
      <c r="Y1358" s="1205"/>
      <c r="Z1358" s="1205"/>
      <c r="AA1358" s="1205"/>
      <c r="AB1358" s="1205"/>
      <c r="AC1358" s="1205"/>
      <c r="AD1358" s="1205"/>
      <c r="AE1358" s="1205"/>
      <c r="AF1358" s="1205"/>
      <c r="AG1358" s="1205"/>
      <c r="AH1358" s="1205"/>
      <c r="AI1358" s="994"/>
      <c r="AJ1358" s="994"/>
      <c r="AK1358" s="994"/>
      <c r="AL1358" s="994"/>
      <c r="AM1358" s="994"/>
    </row>
    <row r="1359">
      <c r="A1359" s="1205"/>
      <c r="B1359" s="1205"/>
      <c r="C1359" s="1205"/>
      <c r="D1359" s="1205"/>
      <c r="E1359" s="1205"/>
      <c r="F1359" s="1205"/>
      <c r="G1359" s="1205"/>
      <c r="H1359" s="1205"/>
      <c r="I1359" s="1205"/>
      <c r="J1359" s="1205"/>
      <c r="K1359" s="1205"/>
      <c r="L1359" s="1205"/>
      <c r="M1359" s="1205"/>
      <c r="N1359" s="1205"/>
      <c r="O1359" s="1205"/>
      <c r="P1359" s="994"/>
      <c r="Q1359" s="994"/>
      <c r="R1359" s="994"/>
      <c r="S1359" s="994"/>
      <c r="T1359" s="1205"/>
      <c r="U1359" s="1205"/>
      <c r="V1359" s="1205"/>
      <c r="W1359" s="1205"/>
      <c r="X1359" s="1205"/>
      <c r="Y1359" s="1205"/>
      <c r="Z1359" s="1205"/>
      <c r="AA1359" s="1205"/>
      <c r="AB1359" s="1205"/>
      <c r="AC1359" s="1205"/>
      <c r="AD1359" s="1205"/>
      <c r="AE1359" s="1205"/>
      <c r="AF1359" s="1205"/>
      <c r="AG1359" s="1205"/>
      <c r="AH1359" s="1205"/>
      <c r="AI1359" s="994"/>
      <c r="AJ1359" s="994"/>
      <c r="AK1359" s="994"/>
      <c r="AL1359" s="994"/>
      <c r="AM1359" s="994"/>
    </row>
    <row r="1360">
      <c r="A1360" s="1205"/>
      <c r="B1360" s="1205"/>
      <c r="C1360" s="1205"/>
      <c r="D1360" s="1205"/>
      <c r="E1360" s="1205"/>
      <c r="F1360" s="1205"/>
      <c r="G1360" s="1205"/>
      <c r="H1360" s="1205"/>
      <c r="I1360" s="1205"/>
      <c r="J1360" s="1205"/>
      <c r="K1360" s="1205"/>
      <c r="L1360" s="1205"/>
      <c r="M1360" s="1205"/>
      <c r="N1360" s="1205"/>
      <c r="O1360" s="1205"/>
      <c r="P1360" s="994"/>
      <c r="Q1360" s="994"/>
      <c r="R1360" s="994"/>
      <c r="S1360" s="994"/>
      <c r="T1360" s="1205"/>
      <c r="U1360" s="1205"/>
      <c r="V1360" s="1205"/>
      <c r="W1360" s="1205"/>
      <c r="X1360" s="1205"/>
      <c r="Y1360" s="1205"/>
      <c r="Z1360" s="1205"/>
      <c r="AA1360" s="1205"/>
      <c r="AB1360" s="1205"/>
      <c r="AC1360" s="1205"/>
      <c r="AD1360" s="1205"/>
      <c r="AE1360" s="1205"/>
      <c r="AF1360" s="1205"/>
      <c r="AG1360" s="1205"/>
      <c r="AH1360" s="1205"/>
      <c r="AI1360" s="994"/>
      <c r="AJ1360" s="994"/>
      <c r="AK1360" s="994"/>
      <c r="AL1360" s="994"/>
      <c r="AM1360" s="994"/>
    </row>
    <row r="1361">
      <c r="A1361" s="1205"/>
      <c r="B1361" s="1205"/>
      <c r="C1361" s="1205"/>
      <c r="D1361" s="1205"/>
      <c r="E1361" s="1205"/>
      <c r="F1361" s="1205"/>
      <c r="G1361" s="1205"/>
      <c r="H1361" s="1205"/>
      <c r="I1361" s="1205"/>
      <c r="J1361" s="1205"/>
      <c r="K1361" s="1205"/>
      <c r="L1361" s="1205"/>
      <c r="M1361" s="1205"/>
      <c r="N1361" s="1205"/>
      <c r="O1361" s="1205"/>
      <c r="P1361" s="994"/>
      <c r="Q1361" s="994"/>
      <c r="R1361" s="994"/>
      <c r="S1361" s="994"/>
      <c r="T1361" s="1205"/>
      <c r="U1361" s="1205"/>
      <c r="V1361" s="1205"/>
      <c r="W1361" s="1205"/>
      <c r="X1361" s="1205"/>
      <c r="Y1361" s="1205"/>
      <c r="Z1361" s="1205"/>
      <c r="AA1361" s="1205"/>
      <c r="AB1361" s="1205"/>
      <c r="AC1361" s="1205"/>
      <c r="AD1361" s="1205"/>
      <c r="AE1361" s="1205"/>
      <c r="AF1361" s="1205"/>
      <c r="AG1361" s="1205"/>
      <c r="AH1361" s="1205"/>
      <c r="AI1361" s="994"/>
      <c r="AJ1361" s="994"/>
      <c r="AK1361" s="994"/>
      <c r="AL1361" s="994"/>
      <c r="AM1361" s="994"/>
    </row>
    <row r="1362">
      <c r="A1362" s="1205"/>
      <c r="B1362" s="1205"/>
      <c r="C1362" s="1205"/>
      <c r="D1362" s="1205"/>
      <c r="E1362" s="1205"/>
      <c r="F1362" s="1205"/>
      <c r="G1362" s="1205"/>
      <c r="H1362" s="1205"/>
      <c r="I1362" s="1205"/>
      <c r="J1362" s="1205"/>
      <c r="K1362" s="1205"/>
      <c r="L1362" s="1205"/>
      <c r="M1362" s="1205"/>
      <c r="N1362" s="1205"/>
      <c r="O1362" s="1205"/>
      <c r="P1362" s="994"/>
      <c r="Q1362" s="994"/>
      <c r="R1362" s="994"/>
      <c r="S1362" s="994"/>
      <c r="T1362" s="1205"/>
      <c r="U1362" s="1205"/>
      <c r="V1362" s="1205"/>
      <c r="W1362" s="1205"/>
      <c r="X1362" s="1205"/>
      <c r="Y1362" s="1205"/>
      <c r="Z1362" s="1205"/>
      <c r="AA1362" s="1205"/>
      <c r="AB1362" s="1205"/>
      <c r="AC1362" s="1205"/>
      <c r="AD1362" s="1205"/>
      <c r="AE1362" s="1205"/>
      <c r="AF1362" s="1205"/>
      <c r="AG1362" s="1205"/>
      <c r="AH1362" s="1205"/>
      <c r="AI1362" s="994"/>
      <c r="AJ1362" s="994"/>
      <c r="AK1362" s="994"/>
      <c r="AL1362" s="994"/>
      <c r="AM1362" s="994"/>
    </row>
    <row r="1363">
      <c r="A1363" s="1205"/>
      <c r="B1363" s="1205"/>
      <c r="C1363" s="1205"/>
      <c r="D1363" s="1205"/>
      <c r="E1363" s="1205"/>
      <c r="F1363" s="1205"/>
      <c r="G1363" s="1205"/>
      <c r="H1363" s="1205"/>
      <c r="I1363" s="1205"/>
      <c r="J1363" s="1205"/>
      <c r="K1363" s="1205"/>
      <c r="L1363" s="1205"/>
      <c r="M1363" s="1205"/>
      <c r="N1363" s="1205"/>
      <c r="O1363" s="1205"/>
      <c r="P1363" s="994"/>
      <c r="Q1363" s="994"/>
      <c r="R1363" s="994"/>
      <c r="S1363" s="994"/>
      <c r="T1363" s="1205"/>
      <c r="U1363" s="1205"/>
      <c r="V1363" s="1205"/>
      <c r="W1363" s="1205"/>
      <c r="X1363" s="1205"/>
      <c r="Y1363" s="1205"/>
      <c r="Z1363" s="1205"/>
      <c r="AA1363" s="1205"/>
      <c r="AB1363" s="1205"/>
      <c r="AC1363" s="1205"/>
      <c r="AD1363" s="1205"/>
      <c r="AE1363" s="1205"/>
      <c r="AF1363" s="1205"/>
      <c r="AG1363" s="1205"/>
      <c r="AH1363" s="1205"/>
      <c r="AI1363" s="994"/>
      <c r="AJ1363" s="994"/>
      <c r="AK1363" s="994"/>
      <c r="AL1363" s="994"/>
      <c r="AM1363" s="994"/>
    </row>
    <row r="1364">
      <c r="A1364" s="1205"/>
      <c r="B1364" s="1205"/>
      <c r="C1364" s="1205"/>
      <c r="D1364" s="1205"/>
      <c r="E1364" s="1205"/>
      <c r="F1364" s="1205"/>
      <c r="G1364" s="1205"/>
      <c r="H1364" s="1205"/>
      <c r="I1364" s="1205"/>
      <c r="J1364" s="1205"/>
      <c r="K1364" s="1205"/>
      <c r="L1364" s="1205"/>
      <c r="M1364" s="1205"/>
      <c r="N1364" s="1205"/>
      <c r="O1364" s="1205"/>
      <c r="P1364" s="994"/>
      <c r="Q1364" s="994"/>
      <c r="R1364" s="994"/>
      <c r="S1364" s="994"/>
      <c r="T1364" s="1205"/>
      <c r="U1364" s="1205"/>
      <c r="V1364" s="1205"/>
      <c r="W1364" s="1205"/>
      <c r="X1364" s="1205"/>
      <c r="Y1364" s="1205"/>
      <c r="Z1364" s="1205"/>
      <c r="AA1364" s="1205"/>
      <c r="AB1364" s="1205"/>
      <c r="AC1364" s="1205"/>
      <c r="AD1364" s="1205"/>
      <c r="AE1364" s="1205"/>
      <c r="AF1364" s="1205"/>
      <c r="AG1364" s="1205"/>
      <c r="AH1364" s="1205"/>
      <c r="AI1364" s="994"/>
      <c r="AJ1364" s="994"/>
      <c r="AK1364" s="994"/>
      <c r="AL1364" s="994"/>
      <c r="AM1364" s="994"/>
    </row>
    <row r="1365">
      <c r="A1365" s="1205"/>
      <c r="B1365" s="1205"/>
      <c r="C1365" s="1205"/>
      <c r="D1365" s="1205"/>
      <c r="E1365" s="1205"/>
      <c r="F1365" s="1205"/>
      <c r="G1365" s="1205"/>
      <c r="H1365" s="1205"/>
      <c r="I1365" s="1205"/>
      <c r="J1365" s="1205"/>
      <c r="K1365" s="1205"/>
      <c r="L1365" s="1205"/>
      <c r="M1365" s="1205"/>
      <c r="N1365" s="1205"/>
      <c r="O1365" s="1205"/>
      <c r="P1365" s="994"/>
      <c r="Q1365" s="994"/>
      <c r="R1365" s="994"/>
      <c r="S1365" s="994"/>
      <c r="T1365" s="1205"/>
      <c r="U1365" s="1205"/>
      <c r="V1365" s="1205"/>
      <c r="W1365" s="1205"/>
      <c r="X1365" s="1205"/>
      <c r="Y1365" s="1205"/>
      <c r="Z1365" s="1205"/>
      <c r="AA1365" s="1205"/>
      <c r="AB1365" s="1205"/>
      <c r="AC1365" s="1205"/>
      <c r="AD1365" s="1205"/>
      <c r="AE1365" s="1205"/>
      <c r="AF1365" s="1205"/>
      <c r="AG1365" s="1205"/>
      <c r="AH1365" s="1205"/>
      <c r="AI1365" s="994"/>
      <c r="AJ1365" s="994"/>
      <c r="AK1365" s="994"/>
      <c r="AL1365" s="994"/>
      <c r="AM1365" s="994"/>
    </row>
    <row r="1366">
      <c r="A1366" s="1205"/>
      <c r="B1366" s="1205"/>
      <c r="C1366" s="1205"/>
      <c r="D1366" s="1205"/>
      <c r="E1366" s="1205"/>
      <c r="F1366" s="1205"/>
      <c r="G1366" s="1205"/>
      <c r="H1366" s="1205"/>
      <c r="I1366" s="1205"/>
      <c r="J1366" s="1205"/>
      <c r="K1366" s="1205"/>
      <c r="L1366" s="1205"/>
      <c r="M1366" s="1205"/>
      <c r="N1366" s="1205"/>
      <c r="O1366" s="1205"/>
      <c r="P1366" s="994"/>
      <c r="Q1366" s="994"/>
      <c r="R1366" s="994"/>
      <c r="S1366" s="994"/>
      <c r="T1366" s="1205"/>
      <c r="U1366" s="1205"/>
      <c r="V1366" s="1205"/>
      <c r="W1366" s="1205"/>
      <c r="X1366" s="1205"/>
      <c r="Y1366" s="1205"/>
      <c r="Z1366" s="1205"/>
      <c r="AA1366" s="1205"/>
      <c r="AB1366" s="1205"/>
      <c r="AC1366" s="1205"/>
      <c r="AD1366" s="1205"/>
      <c r="AE1366" s="1205"/>
      <c r="AF1366" s="1205"/>
      <c r="AG1366" s="1205"/>
      <c r="AH1366" s="1205"/>
      <c r="AI1366" s="994"/>
      <c r="AJ1366" s="994"/>
      <c r="AK1366" s="994"/>
      <c r="AL1366" s="994"/>
      <c r="AM1366" s="994"/>
    </row>
    <row r="1367">
      <c r="A1367" s="1205"/>
      <c r="B1367" s="1205"/>
      <c r="C1367" s="1205"/>
      <c r="D1367" s="1205"/>
      <c r="E1367" s="1205"/>
      <c r="F1367" s="1205"/>
      <c r="G1367" s="1205"/>
      <c r="H1367" s="1205"/>
      <c r="I1367" s="1205"/>
      <c r="J1367" s="1205"/>
      <c r="K1367" s="1205"/>
      <c r="L1367" s="1205"/>
      <c r="M1367" s="1205"/>
      <c r="N1367" s="1205"/>
      <c r="O1367" s="1205"/>
      <c r="P1367" s="994"/>
      <c r="Q1367" s="994"/>
      <c r="R1367" s="994"/>
      <c r="S1367" s="994"/>
      <c r="T1367" s="1205"/>
      <c r="U1367" s="1205"/>
      <c r="V1367" s="1205"/>
      <c r="W1367" s="1205"/>
      <c r="X1367" s="1205"/>
      <c r="Y1367" s="1205"/>
      <c r="Z1367" s="1205"/>
      <c r="AA1367" s="1205"/>
      <c r="AB1367" s="1205"/>
      <c r="AC1367" s="1205"/>
      <c r="AD1367" s="1205"/>
      <c r="AE1367" s="1205"/>
      <c r="AF1367" s="1205"/>
      <c r="AG1367" s="1205"/>
      <c r="AH1367" s="1205"/>
      <c r="AI1367" s="994"/>
      <c r="AJ1367" s="994"/>
      <c r="AK1367" s="994"/>
      <c r="AL1367" s="994"/>
      <c r="AM1367" s="994"/>
    </row>
    <row r="1368">
      <c r="A1368" s="1205"/>
      <c r="B1368" s="1205"/>
      <c r="C1368" s="1205"/>
      <c r="D1368" s="1205"/>
      <c r="E1368" s="1205"/>
      <c r="F1368" s="1205"/>
      <c r="G1368" s="1205"/>
      <c r="H1368" s="1205"/>
      <c r="I1368" s="1205"/>
      <c r="J1368" s="1205"/>
      <c r="K1368" s="1205"/>
      <c r="L1368" s="1205"/>
      <c r="M1368" s="1205"/>
      <c r="N1368" s="1205"/>
      <c r="O1368" s="1205"/>
      <c r="P1368" s="994"/>
      <c r="Q1368" s="994"/>
      <c r="R1368" s="994"/>
      <c r="S1368" s="994"/>
      <c r="T1368" s="1205"/>
      <c r="U1368" s="1205"/>
      <c r="V1368" s="1205"/>
      <c r="W1368" s="1205"/>
      <c r="X1368" s="1205"/>
      <c r="Y1368" s="1205"/>
      <c r="Z1368" s="1205"/>
      <c r="AA1368" s="1205"/>
      <c r="AB1368" s="1205"/>
      <c r="AC1368" s="1205"/>
      <c r="AD1368" s="1205"/>
      <c r="AE1368" s="1205"/>
      <c r="AF1368" s="1205"/>
      <c r="AG1368" s="1205"/>
      <c r="AH1368" s="1205"/>
      <c r="AI1368" s="994"/>
      <c r="AJ1368" s="994"/>
      <c r="AK1368" s="994"/>
      <c r="AL1368" s="994"/>
      <c r="AM1368" s="994"/>
    </row>
    <row r="1369">
      <c r="A1369" s="1205"/>
      <c r="B1369" s="1205"/>
      <c r="C1369" s="1205"/>
      <c r="D1369" s="1205"/>
      <c r="E1369" s="1205"/>
      <c r="F1369" s="1205"/>
      <c r="G1369" s="1205"/>
      <c r="H1369" s="1205"/>
      <c r="I1369" s="1205"/>
      <c r="J1369" s="1205"/>
      <c r="K1369" s="1205"/>
      <c r="L1369" s="1205"/>
      <c r="M1369" s="1205"/>
      <c r="N1369" s="1205"/>
      <c r="O1369" s="1205"/>
      <c r="P1369" s="994"/>
      <c r="Q1369" s="994"/>
      <c r="R1369" s="994"/>
      <c r="S1369" s="994"/>
      <c r="T1369" s="1205"/>
      <c r="U1369" s="1205"/>
      <c r="V1369" s="1205"/>
      <c r="W1369" s="1205"/>
      <c r="X1369" s="1205"/>
      <c r="Y1369" s="1205"/>
      <c r="Z1369" s="1205"/>
      <c r="AA1369" s="1205"/>
      <c r="AB1369" s="1205"/>
      <c r="AC1369" s="1205"/>
      <c r="AD1369" s="1205"/>
      <c r="AE1369" s="1205"/>
      <c r="AF1369" s="1205"/>
      <c r="AG1369" s="1205"/>
      <c r="AH1369" s="1205"/>
      <c r="AI1369" s="994"/>
      <c r="AJ1369" s="994"/>
      <c r="AK1369" s="994"/>
      <c r="AL1369" s="994"/>
      <c r="AM1369" s="994"/>
    </row>
    <row r="1370">
      <c r="A1370" s="1205"/>
      <c r="B1370" s="1205"/>
      <c r="C1370" s="1205"/>
      <c r="D1370" s="1205"/>
      <c r="E1370" s="1205"/>
      <c r="F1370" s="1205"/>
      <c r="G1370" s="1205"/>
      <c r="H1370" s="1205"/>
      <c r="I1370" s="1205"/>
      <c r="J1370" s="1205"/>
      <c r="K1370" s="1205"/>
      <c r="L1370" s="1205"/>
      <c r="M1370" s="1205"/>
      <c r="N1370" s="1205"/>
      <c r="O1370" s="1205"/>
      <c r="P1370" s="994"/>
      <c r="Q1370" s="994"/>
      <c r="R1370" s="994"/>
      <c r="S1370" s="994"/>
      <c r="T1370" s="1205"/>
      <c r="U1370" s="1205"/>
      <c r="V1370" s="1205"/>
      <c r="W1370" s="1205"/>
      <c r="X1370" s="1205"/>
      <c r="Y1370" s="1205"/>
      <c r="Z1370" s="1205"/>
      <c r="AA1370" s="1205"/>
      <c r="AB1370" s="1205"/>
      <c r="AC1370" s="1205"/>
      <c r="AD1370" s="1205"/>
      <c r="AE1370" s="1205"/>
      <c r="AF1370" s="1205"/>
      <c r="AG1370" s="1205"/>
      <c r="AH1370" s="1205"/>
      <c r="AI1370" s="994"/>
      <c r="AJ1370" s="994"/>
      <c r="AK1370" s="994"/>
      <c r="AL1370" s="994"/>
      <c r="AM1370" s="994"/>
    </row>
    <row r="1371">
      <c r="A1371" s="1205"/>
      <c r="B1371" s="1205"/>
      <c r="C1371" s="1205"/>
      <c r="D1371" s="1205"/>
      <c r="E1371" s="1205"/>
      <c r="F1371" s="1205"/>
      <c r="G1371" s="1205"/>
      <c r="H1371" s="1205"/>
      <c r="I1371" s="1205"/>
      <c r="J1371" s="1205"/>
      <c r="K1371" s="1205"/>
      <c r="L1371" s="1205"/>
      <c r="M1371" s="1205"/>
      <c r="N1371" s="1205"/>
      <c r="O1371" s="1205"/>
      <c r="P1371" s="994"/>
      <c r="Q1371" s="994"/>
      <c r="R1371" s="994"/>
      <c r="S1371" s="994"/>
      <c r="T1371" s="1205"/>
      <c r="U1371" s="1205"/>
      <c r="V1371" s="1205"/>
      <c r="W1371" s="1205"/>
      <c r="X1371" s="1205"/>
      <c r="Y1371" s="1205"/>
      <c r="Z1371" s="1205"/>
      <c r="AA1371" s="1205"/>
      <c r="AB1371" s="1205"/>
      <c r="AC1371" s="1205"/>
      <c r="AD1371" s="1205"/>
      <c r="AE1371" s="1205"/>
      <c r="AF1371" s="1205"/>
      <c r="AG1371" s="1205"/>
      <c r="AH1371" s="1205"/>
      <c r="AI1371" s="994"/>
      <c r="AJ1371" s="994"/>
      <c r="AK1371" s="994"/>
      <c r="AL1371" s="994"/>
      <c r="AM1371" s="994"/>
    </row>
    <row r="1372">
      <c r="A1372" s="1205"/>
      <c r="B1372" s="1205"/>
      <c r="C1372" s="1205"/>
      <c r="D1372" s="1205"/>
      <c r="E1372" s="1205"/>
      <c r="F1372" s="1205"/>
      <c r="G1372" s="1205"/>
      <c r="H1372" s="1205"/>
      <c r="I1372" s="1205"/>
      <c r="J1372" s="1205"/>
      <c r="K1372" s="1205"/>
      <c r="L1372" s="1205"/>
      <c r="M1372" s="1205"/>
      <c r="N1372" s="1205"/>
      <c r="O1372" s="1205"/>
      <c r="P1372" s="994"/>
      <c r="Q1372" s="994"/>
      <c r="R1372" s="994"/>
      <c r="S1372" s="994"/>
      <c r="T1372" s="1205"/>
      <c r="U1372" s="1205"/>
      <c r="V1372" s="1205"/>
      <c r="W1372" s="1205"/>
      <c r="X1372" s="1205"/>
      <c r="Y1372" s="1205"/>
      <c r="Z1372" s="1205"/>
      <c r="AA1372" s="1205"/>
      <c r="AB1372" s="1205"/>
      <c r="AC1372" s="1205"/>
      <c r="AD1372" s="1205"/>
      <c r="AE1372" s="1205"/>
      <c r="AF1372" s="1205"/>
      <c r="AG1372" s="1205"/>
      <c r="AH1372" s="1205"/>
      <c r="AI1372" s="994"/>
      <c r="AJ1372" s="994"/>
      <c r="AK1372" s="994"/>
      <c r="AL1372" s="994"/>
      <c r="AM1372" s="994"/>
    </row>
    <row r="1373">
      <c r="A1373" s="1205"/>
      <c r="B1373" s="1205"/>
      <c r="C1373" s="1205"/>
      <c r="D1373" s="1205"/>
      <c r="E1373" s="1205"/>
      <c r="F1373" s="1205"/>
      <c r="G1373" s="1205"/>
      <c r="H1373" s="1205"/>
      <c r="I1373" s="1205"/>
      <c r="J1373" s="1205"/>
      <c r="K1373" s="1205"/>
      <c r="L1373" s="1205"/>
      <c r="M1373" s="1205"/>
      <c r="N1373" s="1205"/>
      <c r="O1373" s="1205"/>
      <c r="P1373" s="994"/>
      <c r="Q1373" s="994"/>
      <c r="R1373" s="994"/>
      <c r="S1373" s="994"/>
      <c r="T1373" s="1205"/>
      <c r="U1373" s="1205"/>
      <c r="V1373" s="1205"/>
      <c r="W1373" s="1205"/>
      <c r="X1373" s="1205"/>
      <c r="Y1373" s="1205"/>
      <c r="Z1373" s="1205"/>
      <c r="AA1373" s="1205"/>
      <c r="AB1373" s="1205"/>
      <c r="AC1373" s="1205"/>
      <c r="AD1373" s="1205"/>
      <c r="AE1373" s="1205"/>
      <c r="AF1373" s="1205"/>
      <c r="AG1373" s="1205"/>
      <c r="AH1373" s="1205"/>
      <c r="AI1373" s="994"/>
      <c r="AJ1373" s="994"/>
      <c r="AK1373" s="994"/>
      <c r="AL1373" s="994"/>
      <c r="AM1373" s="994"/>
    </row>
    <row r="1374">
      <c r="A1374" s="1205"/>
      <c r="B1374" s="1205"/>
      <c r="C1374" s="1205"/>
      <c r="D1374" s="1205"/>
      <c r="E1374" s="1205"/>
      <c r="F1374" s="1205"/>
      <c r="G1374" s="1205"/>
      <c r="H1374" s="1205"/>
      <c r="I1374" s="1205"/>
      <c r="J1374" s="1205"/>
      <c r="K1374" s="1205"/>
      <c r="L1374" s="1205"/>
      <c r="M1374" s="1205"/>
      <c r="N1374" s="1205"/>
      <c r="O1374" s="1205"/>
      <c r="P1374" s="994"/>
      <c r="Q1374" s="994"/>
      <c r="R1374" s="994"/>
      <c r="S1374" s="994"/>
      <c r="T1374" s="1205"/>
      <c r="U1374" s="1205"/>
      <c r="V1374" s="1205"/>
      <c r="W1374" s="1205"/>
      <c r="X1374" s="1205"/>
      <c r="Y1374" s="1205"/>
      <c r="Z1374" s="1205"/>
      <c r="AA1374" s="1205"/>
      <c r="AB1374" s="1205"/>
      <c r="AC1374" s="1205"/>
      <c r="AD1374" s="1205"/>
      <c r="AE1374" s="1205"/>
      <c r="AF1374" s="1205"/>
      <c r="AG1374" s="1205"/>
      <c r="AH1374" s="1205"/>
      <c r="AI1374" s="994"/>
      <c r="AJ1374" s="994"/>
      <c r="AK1374" s="994"/>
      <c r="AL1374" s="994"/>
      <c r="AM1374" s="994"/>
    </row>
    <row r="1375">
      <c r="A1375" s="1205"/>
      <c r="B1375" s="1205"/>
      <c r="C1375" s="1205"/>
      <c r="D1375" s="1205"/>
      <c r="E1375" s="1205"/>
      <c r="F1375" s="1205"/>
      <c r="G1375" s="1205"/>
      <c r="H1375" s="1205"/>
      <c r="I1375" s="1205"/>
      <c r="J1375" s="1205"/>
      <c r="K1375" s="1205"/>
      <c r="L1375" s="1205"/>
      <c r="M1375" s="1205"/>
      <c r="N1375" s="1205"/>
      <c r="O1375" s="1205"/>
      <c r="P1375" s="994"/>
      <c r="Q1375" s="994"/>
      <c r="R1375" s="994"/>
      <c r="S1375" s="994"/>
      <c r="T1375" s="1205"/>
      <c r="U1375" s="1205"/>
      <c r="V1375" s="1205"/>
      <c r="W1375" s="1205"/>
      <c r="X1375" s="1205"/>
      <c r="Y1375" s="1205"/>
      <c r="Z1375" s="1205"/>
      <c r="AA1375" s="1205"/>
      <c r="AB1375" s="1205"/>
      <c r="AC1375" s="1205"/>
      <c r="AD1375" s="1205"/>
      <c r="AE1375" s="1205"/>
      <c r="AF1375" s="1205"/>
      <c r="AG1375" s="1205"/>
      <c r="AH1375" s="1205"/>
      <c r="AI1375" s="994"/>
      <c r="AJ1375" s="994"/>
      <c r="AK1375" s="994"/>
      <c r="AL1375" s="994"/>
      <c r="AM1375" s="994"/>
    </row>
    <row r="1376">
      <c r="A1376" s="1205"/>
      <c r="B1376" s="1205"/>
      <c r="C1376" s="1205"/>
      <c r="D1376" s="1205"/>
      <c r="E1376" s="1205"/>
      <c r="F1376" s="1205"/>
      <c r="G1376" s="1205"/>
      <c r="H1376" s="1205"/>
      <c r="I1376" s="1205"/>
      <c r="J1376" s="1205"/>
      <c r="K1376" s="1205"/>
      <c r="L1376" s="1205"/>
      <c r="M1376" s="1205"/>
      <c r="N1376" s="1205"/>
      <c r="O1376" s="1205"/>
      <c r="P1376" s="994"/>
      <c r="Q1376" s="994"/>
      <c r="R1376" s="994"/>
      <c r="S1376" s="994"/>
      <c r="T1376" s="1205"/>
      <c r="U1376" s="1205"/>
      <c r="V1376" s="1205"/>
      <c r="W1376" s="1205"/>
      <c r="X1376" s="1205"/>
      <c r="Y1376" s="1205"/>
      <c r="Z1376" s="1205"/>
      <c r="AA1376" s="1205"/>
      <c r="AB1376" s="1205"/>
      <c r="AC1376" s="1205"/>
      <c r="AD1376" s="1205"/>
      <c r="AE1376" s="1205"/>
      <c r="AF1376" s="1205"/>
      <c r="AG1376" s="1205"/>
      <c r="AH1376" s="1205"/>
      <c r="AI1376" s="994"/>
      <c r="AJ1376" s="994"/>
      <c r="AK1376" s="994"/>
      <c r="AL1376" s="994"/>
      <c r="AM1376" s="994"/>
    </row>
    <row r="1377">
      <c r="A1377" s="1205"/>
      <c r="B1377" s="1205"/>
      <c r="C1377" s="1205"/>
      <c r="D1377" s="1205"/>
      <c r="E1377" s="1205"/>
      <c r="F1377" s="1205"/>
      <c r="G1377" s="1205"/>
      <c r="H1377" s="1205"/>
      <c r="I1377" s="1205"/>
      <c r="J1377" s="1205"/>
      <c r="K1377" s="1205"/>
      <c r="L1377" s="1205"/>
      <c r="M1377" s="1205"/>
      <c r="N1377" s="1205"/>
      <c r="O1377" s="1205"/>
      <c r="P1377" s="994"/>
      <c r="Q1377" s="994"/>
      <c r="R1377" s="994"/>
      <c r="S1377" s="994"/>
      <c r="T1377" s="1205"/>
      <c r="U1377" s="1205"/>
      <c r="V1377" s="1205"/>
      <c r="W1377" s="1205"/>
      <c r="X1377" s="1205"/>
      <c r="Y1377" s="1205"/>
      <c r="Z1377" s="1205"/>
      <c r="AA1377" s="1205"/>
      <c r="AB1377" s="1205"/>
      <c r="AC1377" s="1205"/>
      <c r="AD1377" s="1205"/>
      <c r="AE1377" s="1205"/>
      <c r="AF1377" s="1205"/>
      <c r="AG1377" s="1205"/>
      <c r="AH1377" s="1205"/>
      <c r="AI1377" s="994"/>
      <c r="AJ1377" s="994"/>
      <c r="AK1377" s="994"/>
      <c r="AL1377" s="994"/>
      <c r="AM1377" s="994"/>
    </row>
    <row r="1378">
      <c r="A1378" s="1205"/>
      <c r="B1378" s="1205"/>
      <c r="C1378" s="1205"/>
      <c r="D1378" s="1205"/>
      <c r="E1378" s="1205"/>
      <c r="F1378" s="1205"/>
      <c r="G1378" s="1205"/>
      <c r="H1378" s="1205"/>
      <c r="I1378" s="1205"/>
      <c r="J1378" s="1205"/>
      <c r="K1378" s="1205"/>
      <c r="L1378" s="1205"/>
      <c r="M1378" s="1205"/>
      <c r="N1378" s="1205"/>
      <c r="O1378" s="1205"/>
      <c r="P1378" s="994"/>
      <c r="Q1378" s="994"/>
      <c r="R1378" s="994"/>
      <c r="S1378" s="994"/>
      <c r="T1378" s="1205"/>
      <c r="U1378" s="1205"/>
      <c r="V1378" s="1205"/>
      <c r="W1378" s="1205"/>
      <c r="X1378" s="1205"/>
      <c r="Y1378" s="1205"/>
      <c r="Z1378" s="1205"/>
      <c r="AA1378" s="1205"/>
      <c r="AB1378" s="1205"/>
      <c r="AC1378" s="1205"/>
      <c r="AD1378" s="1205"/>
      <c r="AE1378" s="1205"/>
      <c r="AF1378" s="1205"/>
      <c r="AG1378" s="1205"/>
      <c r="AH1378" s="1205"/>
      <c r="AI1378" s="994"/>
      <c r="AJ1378" s="994"/>
      <c r="AK1378" s="994"/>
      <c r="AL1378" s="994"/>
      <c r="AM1378" s="994"/>
    </row>
    <row r="1379">
      <c r="A1379" s="1205"/>
      <c r="B1379" s="1205"/>
      <c r="C1379" s="1205"/>
      <c r="D1379" s="1205"/>
      <c r="E1379" s="1205"/>
      <c r="F1379" s="1205"/>
      <c r="G1379" s="1205"/>
      <c r="H1379" s="1205"/>
      <c r="I1379" s="1205"/>
      <c r="J1379" s="1205"/>
      <c r="K1379" s="1205"/>
      <c r="L1379" s="1205"/>
      <c r="M1379" s="1205"/>
      <c r="N1379" s="1205"/>
      <c r="O1379" s="1205"/>
      <c r="P1379" s="994"/>
      <c r="Q1379" s="994"/>
      <c r="R1379" s="994"/>
      <c r="S1379" s="994"/>
      <c r="T1379" s="1205"/>
      <c r="U1379" s="1205"/>
      <c r="V1379" s="1205"/>
      <c r="W1379" s="1205"/>
      <c r="X1379" s="1205"/>
      <c r="Y1379" s="1205"/>
      <c r="Z1379" s="1205"/>
      <c r="AA1379" s="1205"/>
      <c r="AB1379" s="1205"/>
      <c r="AC1379" s="1205"/>
      <c r="AD1379" s="1205"/>
      <c r="AE1379" s="1205"/>
      <c r="AF1379" s="1205"/>
      <c r="AG1379" s="1205"/>
      <c r="AH1379" s="1205"/>
      <c r="AI1379" s="994"/>
      <c r="AJ1379" s="994"/>
      <c r="AK1379" s="994"/>
      <c r="AL1379" s="994"/>
      <c r="AM1379" s="994"/>
    </row>
    <row r="1380">
      <c r="A1380" s="1205"/>
      <c r="B1380" s="1205"/>
      <c r="C1380" s="1205"/>
      <c r="D1380" s="1205"/>
      <c r="E1380" s="1205"/>
      <c r="F1380" s="1205"/>
      <c r="G1380" s="1205"/>
      <c r="H1380" s="1205"/>
      <c r="I1380" s="1205"/>
      <c r="J1380" s="1205"/>
      <c r="K1380" s="1205"/>
      <c r="L1380" s="1205"/>
      <c r="M1380" s="1205"/>
      <c r="N1380" s="1205"/>
      <c r="O1380" s="1205"/>
      <c r="P1380" s="994"/>
      <c r="Q1380" s="994"/>
      <c r="R1380" s="994"/>
      <c r="S1380" s="994"/>
      <c r="T1380" s="1205"/>
      <c r="U1380" s="1205"/>
      <c r="V1380" s="1205"/>
      <c r="W1380" s="1205"/>
      <c r="X1380" s="1205"/>
      <c r="Y1380" s="1205"/>
      <c r="Z1380" s="1205"/>
      <c r="AA1380" s="1205"/>
      <c r="AB1380" s="1205"/>
      <c r="AC1380" s="1205"/>
      <c r="AD1380" s="1205"/>
      <c r="AE1380" s="1205"/>
      <c r="AF1380" s="1205"/>
      <c r="AG1380" s="1205"/>
      <c r="AH1380" s="1205"/>
      <c r="AI1380" s="994"/>
      <c r="AJ1380" s="994"/>
      <c r="AK1380" s="994"/>
      <c r="AL1380" s="994"/>
      <c r="AM1380" s="994"/>
    </row>
    <row r="1381">
      <c r="A1381" s="1205"/>
      <c r="B1381" s="1205"/>
      <c r="C1381" s="1205"/>
      <c r="D1381" s="1205"/>
      <c r="E1381" s="1205"/>
      <c r="F1381" s="1205"/>
      <c r="G1381" s="1205"/>
      <c r="H1381" s="1205"/>
      <c r="I1381" s="1205"/>
      <c r="J1381" s="1205"/>
      <c r="K1381" s="1205"/>
      <c r="L1381" s="1205"/>
      <c r="M1381" s="1205"/>
      <c r="N1381" s="1205"/>
      <c r="O1381" s="1205"/>
      <c r="P1381" s="994"/>
      <c r="Q1381" s="994"/>
      <c r="R1381" s="994"/>
      <c r="S1381" s="994"/>
      <c r="T1381" s="1205"/>
      <c r="U1381" s="1205"/>
      <c r="V1381" s="1205"/>
      <c r="W1381" s="1205"/>
      <c r="X1381" s="1205"/>
      <c r="Y1381" s="1205"/>
      <c r="Z1381" s="1205"/>
      <c r="AA1381" s="1205"/>
      <c r="AB1381" s="1205"/>
      <c r="AC1381" s="1205"/>
      <c r="AD1381" s="1205"/>
      <c r="AE1381" s="1205"/>
      <c r="AF1381" s="1205"/>
      <c r="AG1381" s="1205"/>
      <c r="AH1381" s="1205"/>
      <c r="AI1381" s="994"/>
      <c r="AJ1381" s="994"/>
      <c r="AK1381" s="994"/>
      <c r="AL1381" s="994"/>
      <c r="AM1381" s="994"/>
    </row>
    <row r="1382">
      <c r="A1382" s="1205"/>
      <c r="B1382" s="1205"/>
      <c r="C1382" s="1205"/>
      <c r="D1382" s="1205"/>
      <c r="E1382" s="1205"/>
      <c r="F1382" s="1205"/>
      <c r="G1382" s="1205"/>
      <c r="H1382" s="1205"/>
      <c r="I1382" s="1205"/>
      <c r="J1382" s="1205"/>
      <c r="K1382" s="1205"/>
      <c r="L1382" s="1205"/>
      <c r="M1382" s="1205"/>
      <c r="N1382" s="1205"/>
      <c r="O1382" s="1205"/>
      <c r="P1382" s="994"/>
      <c r="Q1382" s="994"/>
      <c r="R1382" s="994"/>
      <c r="S1382" s="994"/>
      <c r="T1382" s="1205"/>
      <c r="U1382" s="1205"/>
      <c r="V1382" s="1205"/>
      <c r="W1382" s="1205"/>
      <c r="X1382" s="1205"/>
      <c r="Y1382" s="1205"/>
      <c r="Z1382" s="1205"/>
      <c r="AA1382" s="1205"/>
      <c r="AB1382" s="1205"/>
      <c r="AC1382" s="1205"/>
      <c r="AD1382" s="1205"/>
      <c r="AE1382" s="1205"/>
      <c r="AF1382" s="1205"/>
      <c r="AG1382" s="1205"/>
      <c r="AH1382" s="1205"/>
      <c r="AI1382" s="994"/>
      <c r="AJ1382" s="994"/>
      <c r="AK1382" s="994"/>
      <c r="AL1382" s="994"/>
      <c r="AM1382" s="994"/>
    </row>
    <row r="1383">
      <c r="A1383" s="1205"/>
      <c r="B1383" s="1205"/>
      <c r="C1383" s="1205"/>
      <c r="D1383" s="1205"/>
      <c r="E1383" s="1205"/>
      <c r="F1383" s="1205"/>
      <c r="G1383" s="1205"/>
      <c r="H1383" s="1205"/>
      <c r="I1383" s="1205"/>
      <c r="J1383" s="1205"/>
      <c r="K1383" s="1205"/>
      <c r="L1383" s="1205"/>
      <c r="M1383" s="1205"/>
      <c r="N1383" s="1205"/>
      <c r="O1383" s="1205"/>
      <c r="P1383" s="994"/>
      <c r="Q1383" s="994"/>
      <c r="R1383" s="994"/>
      <c r="S1383" s="994"/>
      <c r="T1383" s="1205"/>
      <c r="U1383" s="1205"/>
      <c r="V1383" s="1205"/>
      <c r="W1383" s="1205"/>
      <c r="X1383" s="1205"/>
      <c r="Y1383" s="1205"/>
      <c r="Z1383" s="1205"/>
      <c r="AA1383" s="1205"/>
      <c r="AB1383" s="1205"/>
      <c r="AC1383" s="1205"/>
      <c r="AD1383" s="1205"/>
      <c r="AE1383" s="1205"/>
      <c r="AF1383" s="1205"/>
      <c r="AG1383" s="1205"/>
      <c r="AH1383" s="1205"/>
      <c r="AI1383" s="994"/>
      <c r="AJ1383" s="994"/>
      <c r="AK1383" s="994"/>
      <c r="AL1383" s="994"/>
      <c r="AM1383" s="994"/>
    </row>
    <row r="1384">
      <c r="A1384" s="1205"/>
      <c r="B1384" s="1205"/>
      <c r="C1384" s="1205"/>
      <c r="D1384" s="1205"/>
      <c r="E1384" s="1205"/>
      <c r="F1384" s="1205"/>
      <c r="G1384" s="1205"/>
      <c r="H1384" s="1205"/>
      <c r="I1384" s="1205"/>
      <c r="J1384" s="1205"/>
      <c r="K1384" s="1205"/>
      <c r="L1384" s="1205"/>
      <c r="M1384" s="1205"/>
      <c r="N1384" s="1205"/>
      <c r="O1384" s="1205"/>
      <c r="P1384" s="994"/>
      <c r="Q1384" s="994"/>
      <c r="R1384" s="994"/>
      <c r="S1384" s="994"/>
      <c r="T1384" s="1205"/>
      <c r="U1384" s="1205"/>
      <c r="V1384" s="1205"/>
      <c r="W1384" s="1205"/>
      <c r="X1384" s="1205"/>
      <c r="Y1384" s="1205"/>
      <c r="Z1384" s="1205"/>
      <c r="AA1384" s="1205"/>
      <c r="AB1384" s="1205"/>
      <c r="AC1384" s="1205"/>
      <c r="AD1384" s="1205"/>
      <c r="AE1384" s="1205"/>
      <c r="AF1384" s="1205"/>
      <c r="AG1384" s="1205"/>
      <c r="AH1384" s="1205"/>
      <c r="AI1384" s="994"/>
      <c r="AJ1384" s="994"/>
      <c r="AK1384" s="994"/>
      <c r="AL1384" s="994"/>
      <c r="AM1384" s="994"/>
    </row>
    <row r="1385">
      <c r="A1385" s="1205"/>
      <c r="B1385" s="1205"/>
      <c r="C1385" s="1205"/>
      <c r="D1385" s="1205"/>
      <c r="E1385" s="1205"/>
      <c r="F1385" s="1205"/>
      <c r="G1385" s="1205"/>
      <c r="H1385" s="1205"/>
      <c r="I1385" s="1205"/>
      <c r="J1385" s="1205"/>
      <c r="K1385" s="1205"/>
      <c r="L1385" s="1205"/>
      <c r="M1385" s="1205"/>
      <c r="N1385" s="1205"/>
      <c r="O1385" s="1205"/>
      <c r="P1385" s="994"/>
      <c r="Q1385" s="994"/>
      <c r="R1385" s="994"/>
      <c r="S1385" s="994"/>
      <c r="T1385" s="1205"/>
      <c r="U1385" s="1205"/>
      <c r="V1385" s="1205"/>
      <c r="W1385" s="1205"/>
      <c r="X1385" s="1205"/>
      <c r="Y1385" s="1205"/>
      <c r="Z1385" s="1205"/>
      <c r="AA1385" s="1205"/>
      <c r="AB1385" s="1205"/>
      <c r="AC1385" s="1205"/>
      <c r="AD1385" s="1205"/>
      <c r="AE1385" s="1205"/>
      <c r="AF1385" s="1205"/>
      <c r="AG1385" s="1205"/>
      <c r="AH1385" s="1205"/>
      <c r="AI1385" s="994"/>
      <c r="AJ1385" s="994"/>
      <c r="AK1385" s="994"/>
      <c r="AL1385" s="994"/>
      <c r="AM1385" s="994"/>
    </row>
    <row r="1386">
      <c r="A1386" s="1205"/>
      <c r="B1386" s="1205"/>
      <c r="C1386" s="1205"/>
      <c r="D1386" s="1205"/>
      <c r="E1386" s="1205"/>
      <c r="F1386" s="1205"/>
      <c r="G1386" s="1205"/>
      <c r="H1386" s="1205"/>
      <c r="I1386" s="1205"/>
      <c r="J1386" s="1205"/>
      <c r="K1386" s="1205"/>
      <c r="L1386" s="1205"/>
      <c r="M1386" s="1205"/>
      <c r="N1386" s="1205"/>
      <c r="O1386" s="1205"/>
      <c r="P1386" s="994"/>
      <c r="Q1386" s="994"/>
      <c r="R1386" s="994"/>
      <c r="S1386" s="994"/>
      <c r="T1386" s="1205"/>
      <c r="U1386" s="1205"/>
      <c r="V1386" s="1205"/>
      <c r="W1386" s="1205"/>
      <c r="X1386" s="1205"/>
      <c r="Y1386" s="1205"/>
      <c r="Z1386" s="1205"/>
      <c r="AA1386" s="1205"/>
      <c r="AB1386" s="1205"/>
      <c r="AC1386" s="1205"/>
      <c r="AD1386" s="1205"/>
      <c r="AE1386" s="1205"/>
      <c r="AF1386" s="1205"/>
      <c r="AG1386" s="1205"/>
      <c r="AH1386" s="1205"/>
      <c r="AI1386" s="994"/>
      <c r="AJ1386" s="994"/>
      <c r="AK1386" s="994"/>
      <c r="AL1386" s="994"/>
      <c r="AM1386" s="994"/>
    </row>
    <row r="1387">
      <c r="A1387" s="1205"/>
      <c r="B1387" s="1205"/>
      <c r="C1387" s="1205"/>
      <c r="D1387" s="1205"/>
      <c r="E1387" s="1205"/>
      <c r="F1387" s="1205"/>
      <c r="G1387" s="1205"/>
      <c r="H1387" s="1205"/>
      <c r="I1387" s="1205"/>
      <c r="J1387" s="1205"/>
      <c r="K1387" s="1205"/>
      <c r="L1387" s="1205"/>
      <c r="M1387" s="1205"/>
      <c r="N1387" s="1205"/>
      <c r="O1387" s="1205"/>
      <c r="P1387" s="994"/>
      <c r="Q1387" s="994"/>
      <c r="R1387" s="994"/>
      <c r="S1387" s="994"/>
      <c r="T1387" s="1205"/>
      <c r="U1387" s="1205"/>
      <c r="V1387" s="1205"/>
      <c r="W1387" s="1205"/>
      <c r="X1387" s="1205"/>
      <c r="Y1387" s="1205"/>
      <c r="Z1387" s="1205"/>
      <c r="AA1387" s="1205"/>
      <c r="AB1387" s="1205"/>
      <c r="AC1387" s="1205"/>
      <c r="AD1387" s="1205"/>
      <c r="AE1387" s="1205"/>
      <c r="AF1387" s="1205"/>
      <c r="AG1387" s="1205"/>
      <c r="AH1387" s="1205"/>
      <c r="AI1387" s="994"/>
      <c r="AJ1387" s="994"/>
      <c r="AK1387" s="994"/>
      <c r="AL1387" s="994"/>
      <c r="AM1387" s="994"/>
    </row>
    <row r="1388">
      <c r="A1388" s="1205"/>
      <c r="B1388" s="1205"/>
      <c r="C1388" s="1205"/>
      <c r="D1388" s="1205"/>
      <c r="E1388" s="1205"/>
      <c r="F1388" s="1205"/>
      <c r="G1388" s="1205"/>
      <c r="H1388" s="1205"/>
      <c r="I1388" s="1205"/>
      <c r="J1388" s="1205"/>
      <c r="K1388" s="1205"/>
      <c r="L1388" s="1205"/>
      <c r="M1388" s="1205"/>
      <c r="N1388" s="1205"/>
      <c r="O1388" s="1205"/>
      <c r="P1388" s="994"/>
      <c r="Q1388" s="994"/>
      <c r="R1388" s="994"/>
      <c r="S1388" s="994"/>
      <c r="T1388" s="1205"/>
      <c r="U1388" s="1205"/>
      <c r="V1388" s="1205"/>
      <c r="W1388" s="1205"/>
      <c r="X1388" s="1205"/>
      <c r="Y1388" s="1205"/>
      <c r="Z1388" s="1205"/>
      <c r="AA1388" s="1205"/>
      <c r="AB1388" s="1205"/>
      <c r="AC1388" s="1205"/>
      <c r="AD1388" s="1205"/>
      <c r="AE1388" s="1205"/>
      <c r="AF1388" s="1205"/>
      <c r="AG1388" s="1205"/>
      <c r="AH1388" s="1205"/>
      <c r="AI1388" s="994"/>
      <c r="AJ1388" s="994"/>
      <c r="AK1388" s="994"/>
      <c r="AL1388" s="994"/>
      <c r="AM1388" s="994"/>
    </row>
    <row r="1389">
      <c r="A1389" s="1205"/>
      <c r="B1389" s="1205"/>
      <c r="C1389" s="1205"/>
      <c r="D1389" s="1205"/>
      <c r="E1389" s="1205"/>
      <c r="F1389" s="1205"/>
      <c r="G1389" s="1205"/>
      <c r="H1389" s="1205"/>
      <c r="I1389" s="1205"/>
      <c r="J1389" s="1205"/>
      <c r="K1389" s="1205"/>
      <c r="L1389" s="1205"/>
      <c r="M1389" s="1205"/>
      <c r="N1389" s="1205"/>
      <c r="O1389" s="1205"/>
      <c r="P1389" s="994"/>
      <c r="Q1389" s="994"/>
      <c r="R1389" s="994"/>
      <c r="S1389" s="994"/>
      <c r="T1389" s="1205"/>
      <c r="U1389" s="1205"/>
      <c r="V1389" s="1205"/>
      <c r="W1389" s="1205"/>
      <c r="X1389" s="1205"/>
      <c r="Y1389" s="1205"/>
      <c r="Z1389" s="1205"/>
      <c r="AA1389" s="1205"/>
      <c r="AB1389" s="1205"/>
      <c r="AC1389" s="1205"/>
      <c r="AD1389" s="1205"/>
      <c r="AE1389" s="1205"/>
      <c r="AF1389" s="1205"/>
      <c r="AG1389" s="1205"/>
      <c r="AH1389" s="1205"/>
      <c r="AI1389" s="994"/>
      <c r="AJ1389" s="994"/>
      <c r="AK1389" s="994"/>
      <c r="AL1389" s="994"/>
      <c r="AM1389" s="994"/>
    </row>
    <row r="1390">
      <c r="A1390" s="1205"/>
      <c r="B1390" s="1205"/>
      <c r="C1390" s="1205"/>
      <c r="D1390" s="1205"/>
      <c r="E1390" s="1205"/>
      <c r="F1390" s="1205"/>
      <c r="G1390" s="1205"/>
      <c r="H1390" s="1205"/>
      <c r="I1390" s="1205"/>
      <c r="J1390" s="1205"/>
      <c r="K1390" s="1205"/>
      <c r="L1390" s="1205"/>
      <c r="M1390" s="1205"/>
      <c r="N1390" s="1205"/>
      <c r="O1390" s="1205"/>
      <c r="P1390" s="994"/>
      <c r="Q1390" s="994"/>
      <c r="R1390" s="994"/>
      <c r="S1390" s="994"/>
      <c r="T1390" s="1205"/>
      <c r="U1390" s="1205"/>
      <c r="V1390" s="1205"/>
      <c r="W1390" s="1205"/>
      <c r="X1390" s="1205"/>
      <c r="Y1390" s="1205"/>
      <c r="Z1390" s="1205"/>
      <c r="AA1390" s="1205"/>
      <c r="AB1390" s="1205"/>
      <c r="AC1390" s="1205"/>
      <c r="AD1390" s="1205"/>
      <c r="AE1390" s="1205"/>
      <c r="AF1390" s="1205"/>
      <c r="AG1390" s="1205"/>
      <c r="AH1390" s="1205"/>
      <c r="AI1390" s="994"/>
      <c r="AJ1390" s="994"/>
      <c r="AK1390" s="994"/>
      <c r="AL1390" s="994"/>
      <c r="AM1390" s="994"/>
    </row>
    <row r="1391">
      <c r="A1391" s="1205"/>
      <c r="B1391" s="1205"/>
      <c r="C1391" s="1205"/>
      <c r="D1391" s="1205"/>
      <c r="E1391" s="1205"/>
      <c r="F1391" s="1205"/>
      <c r="G1391" s="1205"/>
      <c r="H1391" s="1205"/>
      <c r="I1391" s="1205"/>
      <c r="J1391" s="1205"/>
      <c r="K1391" s="1205"/>
      <c r="L1391" s="1205"/>
      <c r="M1391" s="1205"/>
      <c r="N1391" s="1205"/>
      <c r="O1391" s="1205"/>
      <c r="P1391" s="994"/>
      <c r="Q1391" s="994"/>
      <c r="R1391" s="994"/>
      <c r="S1391" s="994"/>
      <c r="T1391" s="1205"/>
      <c r="U1391" s="1205"/>
      <c r="V1391" s="1205"/>
      <c r="W1391" s="1205"/>
      <c r="X1391" s="1205"/>
      <c r="Y1391" s="1205"/>
      <c r="Z1391" s="1205"/>
      <c r="AA1391" s="1205"/>
      <c r="AB1391" s="1205"/>
      <c r="AC1391" s="1205"/>
      <c r="AD1391" s="1205"/>
      <c r="AE1391" s="1205"/>
      <c r="AF1391" s="1205"/>
      <c r="AG1391" s="1205"/>
      <c r="AH1391" s="1205"/>
      <c r="AI1391" s="994"/>
      <c r="AJ1391" s="994"/>
      <c r="AK1391" s="994"/>
      <c r="AL1391" s="994"/>
      <c r="AM1391" s="994"/>
    </row>
    <row r="1392">
      <c r="A1392" s="1205"/>
      <c r="B1392" s="1205"/>
      <c r="C1392" s="1205"/>
      <c r="D1392" s="1205"/>
      <c r="E1392" s="1205"/>
      <c r="F1392" s="1205"/>
      <c r="G1392" s="1205"/>
      <c r="H1392" s="1205"/>
      <c r="I1392" s="1205"/>
      <c r="J1392" s="1205"/>
      <c r="K1392" s="1205"/>
      <c r="L1392" s="1205"/>
      <c r="M1392" s="1205"/>
      <c r="N1392" s="1205"/>
      <c r="O1392" s="1205"/>
      <c r="P1392" s="994"/>
      <c r="Q1392" s="994"/>
      <c r="R1392" s="994"/>
      <c r="S1392" s="994"/>
      <c r="T1392" s="1205"/>
      <c r="U1392" s="1205"/>
      <c r="V1392" s="1205"/>
      <c r="W1392" s="1205"/>
      <c r="X1392" s="1205"/>
      <c r="Y1392" s="1205"/>
      <c r="Z1392" s="1205"/>
      <c r="AA1392" s="1205"/>
      <c r="AB1392" s="1205"/>
      <c r="AC1392" s="1205"/>
      <c r="AD1392" s="1205"/>
      <c r="AE1392" s="1205"/>
      <c r="AF1392" s="1205"/>
      <c r="AG1392" s="1205"/>
      <c r="AH1392" s="1205"/>
      <c r="AI1392" s="994"/>
      <c r="AJ1392" s="994"/>
      <c r="AK1392" s="994"/>
      <c r="AL1392" s="994"/>
      <c r="AM1392" s="994"/>
    </row>
    <row r="1393">
      <c r="A1393" s="1205"/>
      <c r="B1393" s="1205"/>
      <c r="C1393" s="1205"/>
      <c r="D1393" s="1205"/>
      <c r="E1393" s="1205"/>
      <c r="F1393" s="1205"/>
      <c r="G1393" s="1205"/>
      <c r="H1393" s="1205"/>
      <c r="I1393" s="1205"/>
      <c r="J1393" s="1205"/>
      <c r="K1393" s="1205"/>
      <c r="L1393" s="1205"/>
      <c r="M1393" s="1205"/>
      <c r="N1393" s="1205"/>
      <c r="O1393" s="1205"/>
      <c r="P1393" s="994"/>
      <c r="Q1393" s="994"/>
      <c r="R1393" s="994"/>
      <c r="S1393" s="994"/>
      <c r="T1393" s="1205"/>
      <c r="U1393" s="1205"/>
      <c r="V1393" s="1205"/>
      <c r="W1393" s="1205"/>
      <c r="X1393" s="1205"/>
      <c r="Y1393" s="1205"/>
      <c r="Z1393" s="1205"/>
      <c r="AA1393" s="1205"/>
      <c r="AB1393" s="1205"/>
      <c r="AC1393" s="1205"/>
      <c r="AD1393" s="1205"/>
      <c r="AE1393" s="1205"/>
      <c r="AF1393" s="1205"/>
      <c r="AG1393" s="1205"/>
      <c r="AH1393" s="1205"/>
      <c r="AI1393" s="994"/>
      <c r="AJ1393" s="994"/>
      <c r="AK1393" s="994"/>
      <c r="AL1393" s="994"/>
      <c r="AM1393" s="994"/>
    </row>
    <row r="1394">
      <c r="A1394" s="1205"/>
      <c r="B1394" s="1205"/>
      <c r="C1394" s="1205"/>
      <c r="D1394" s="1205"/>
      <c r="E1394" s="1205"/>
      <c r="F1394" s="1205"/>
      <c r="G1394" s="1205"/>
      <c r="H1394" s="1205"/>
      <c r="I1394" s="1205"/>
      <c r="J1394" s="1205"/>
      <c r="K1394" s="1205"/>
      <c r="L1394" s="1205"/>
      <c r="M1394" s="1205"/>
      <c r="N1394" s="1205"/>
      <c r="O1394" s="1205"/>
      <c r="P1394" s="994"/>
      <c r="Q1394" s="994"/>
      <c r="R1394" s="994"/>
      <c r="S1394" s="994"/>
      <c r="T1394" s="1205"/>
      <c r="U1394" s="1205"/>
      <c r="V1394" s="1205"/>
      <c r="W1394" s="1205"/>
      <c r="X1394" s="1205"/>
      <c r="Y1394" s="1205"/>
      <c r="Z1394" s="1205"/>
      <c r="AA1394" s="1205"/>
      <c r="AB1394" s="1205"/>
      <c r="AC1394" s="1205"/>
      <c r="AD1394" s="1205"/>
      <c r="AE1394" s="1205"/>
      <c r="AF1394" s="1205"/>
      <c r="AG1394" s="1205"/>
      <c r="AH1394" s="1205"/>
      <c r="AI1394" s="994"/>
      <c r="AJ1394" s="994"/>
      <c r="AK1394" s="994"/>
      <c r="AL1394" s="994"/>
      <c r="AM1394" s="994"/>
    </row>
    <row r="1395">
      <c r="A1395" s="1205"/>
      <c r="B1395" s="1205"/>
      <c r="C1395" s="1205"/>
      <c r="D1395" s="1205"/>
      <c r="E1395" s="1205"/>
      <c r="F1395" s="1205"/>
      <c r="G1395" s="1205"/>
      <c r="H1395" s="1205"/>
      <c r="I1395" s="1205"/>
      <c r="J1395" s="1205"/>
      <c r="K1395" s="1205"/>
      <c r="L1395" s="1205"/>
      <c r="M1395" s="1205"/>
      <c r="N1395" s="1205"/>
      <c r="O1395" s="1205"/>
      <c r="P1395" s="994"/>
      <c r="Q1395" s="994"/>
      <c r="R1395" s="994"/>
      <c r="S1395" s="994"/>
      <c r="T1395" s="1205"/>
      <c r="U1395" s="1205"/>
      <c r="V1395" s="1205"/>
      <c r="W1395" s="1205"/>
      <c r="X1395" s="1205"/>
      <c r="Y1395" s="1205"/>
      <c r="Z1395" s="1205"/>
      <c r="AA1395" s="1205"/>
      <c r="AB1395" s="1205"/>
      <c r="AC1395" s="1205"/>
      <c r="AD1395" s="1205"/>
      <c r="AE1395" s="1205"/>
      <c r="AF1395" s="1205"/>
      <c r="AG1395" s="1205"/>
      <c r="AH1395" s="1205"/>
      <c r="AI1395" s="994"/>
      <c r="AJ1395" s="994"/>
      <c r="AK1395" s="994"/>
      <c r="AL1395" s="994"/>
      <c r="AM1395" s="994"/>
    </row>
    <row r="1396">
      <c r="A1396" s="1205"/>
      <c r="B1396" s="1205"/>
      <c r="C1396" s="1205"/>
      <c r="D1396" s="1205"/>
      <c r="E1396" s="1205"/>
      <c r="F1396" s="1205"/>
      <c r="G1396" s="1205"/>
      <c r="H1396" s="1205"/>
      <c r="I1396" s="1205"/>
      <c r="J1396" s="1205"/>
      <c r="K1396" s="1205"/>
      <c r="L1396" s="1205"/>
      <c r="M1396" s="1205"/>
      <c r="N1396" s="1205"/>
      <c r="O1396" s="1205"/>
      <c r="P1396" s="994"/>
      <c r="Q1396" s="994"/>
      <c r="R1396" s="994"/>
      <c r="S1396" s="994"/>
      <c r="T1396" s="1205"/>
      <c r="U1396" s="1205"/>
      <c r="V1396" s="1205"/>
      <c r="W1396" s="1205"/>
      <c r="X1396" s="1205"/>
      <c r="Y1396" s="1205"/>
      <c r="Z1396" s="1205"/>
      <c r="AA1396" s="1205"/>
      <c r="AB1396" s="1205"/>
      <c r="AC1396" s="1205"/>
      <c r="AD1396" s="1205"/>
      <c r="AE1396" s="1205"/>
      <c r="AF1396" s="1205"/>
      <c r="AG1396" s="1205"/>
      <c r="AH1396" s="1205"/>
      <c r="AI1396" s="994"/>
      <c r="AJ1396" s="994"/>
      <c r="AK1396" s="994"/>
      <c r="AL1396" s="994"/>
      <c r="AM1396" s="994"/>
    </row>
    <row r="1397">
      <c r="A1397" s="1205"/>
      <c r="B1397" s="1205"/>
      <c r="C1397" s="1205"/>
      <c r="D1397" s="1205"/>
      <c r="E1397" s="1205"/>
      <c r="F1397" s="1205"/>
      <c r="G1397" s="1205"/>
      <c r="H1397" s="1205"/>
      <c r="I1397" s="1205"/>
      <c r="J1397" s="1205"/>
      <c r="K1397" s="1205"/>
      <c r="L1397" s="1205"/>
      <c r="M1397" s="1205"/>
      <c r="N1397" s="1205"/>
      <c r="O1397" s="1205"/>
      <c r="P1397" s="994"/>
      <c r="Q1397" s="994"/>
      <c r="R1397" s="994"/>
      <c r="S1397" s="994"/>
      <c r="T1397" s="1205"/>
      <c r="U1397" s="1205"/>
      <c r="V1397" s="1205"/>
      <c r="W1397" s="1205"/>
      <c r="X1397" s="1205"/>
      <c r="Y1397" s="1205"/>
      <c r="Z1397" s="1205"/>
      <c r="AA1397" s="1205"/>
      <c r="AB1397" s="1205"/>
      <c r="AC1397" s="1205"/>
      <c r="AD1397" s="1205"/>
      <c r="AE1397" s="1205"/>
      <c r="AF1397" s="1205"/>
      <c r="AG1397" s="1205"/>
      <c r="AH1397" s="1205"/>
      <c r="AI1397" s="994"/>
      <c r="AJ1397" s="994"/>
      <c r="AK1397" s="994"/>
      <c r="AL1397" s="994"/>
      <c r="AM1397" s="994"/>
    </row>
    <row r="1398">
      <c r="A1398" s="1205"/>
      <c r="B1398" s="1205"/>
      <c r="C1398" s="1205"/>
      <c r="D1398" s="1205"/>
      <c r="E1398" s="1205"/>
      <c r="F1398" s="1205"/>
      <c r="G1398" s="1205"/>
      <c r="H1398" s="1205"/>
      <c r="I1398" s="1205"/>
      <c r="J1398" s="1205"/>
      <c r="K1398" s="1205"/>
      <c r="L1398" s="1205"/>
      <c r="M1398" s="1205"/>
      <c r="N1398" s="1205"/>
      <c r="O1398" s="1205"/>
      <c r="P1398" s="994"/>
      <c r="Q1398" s="994"/>
      <c r="R1398" s="994"/>
      <c r="S1398" s="994"/>
      <c r="T1398" s="1205"/>
      <c r="U1398" s="1205"/>
      <c r="V1398" s="1205"/>
      <c r="W1398" s="1205"/>
      <c r="X1398" s="1205"/>
      <c r="Y1398" s="1205"/>
      <c r="Z1398" s="1205"/>
      <c r="AA1398" s="1205"/>
      <c r="AB1398" s="1205"/>
      <c r="AC1398" s="1205"/>
      <c r="AD1398" s="1205"/>
      <c r="AE1398" s="1205"/>
      <c r="AF1398" s="1205"/>
      <c r="AG1398" s="1205"/>
      <c r="AH1398" s="1205"/>
      <c r="AI1398" s="994"/>
      <c r="AJ1398" s="994"/>
      <c r="AK1398" s="994"/>
      <c r="AL1398" s="994"/>
      <c r="AM1398" s="994"/>
    </row>
    <row r="1399">
      <c r="A1399" s="1205"/>
      <c r="B1399" s="1205"/>
      <c r="C1399" s="1205"/>
      <c r="D1399" s="1205"/>
      <c r="E1399" s="1205"/>
      <c r="F1399" s="1205"/>
      <c r="G1399" s="1205"/>
      <c r="H1399" s="1205"/>
      <c r="I1399" s="1205"/>
      <c r="J1399" s="1205"/>
      <c r="K1399" s="1205"/>
      <c r="L1399" s="1205"/>
      <c r="M1399" s="1205"/>
      <c r="N1399" s="1205"/>
      <c r="O1399" s="1205"/>
      <c r="P1399" s="994"/>
      <c r="Q1399" s="994"/>
      <c r="R1399" s="994"/>
      <c r="S1399" s="994"/>
      <c r="T1399" s="1205"/>
      <c r="U1399" s="1205"/>
      <c r="V1399" s="1205"/>
      <c r="W1399" s="1205"/>
      <c r="X1399" s="1205"/>
      <c r="Y1399" s="1205"/>
      <c r="Z1399" s="1205"/>
      <c r="AA1399" s="1205"/>
      <c r="AB1399" s="1205"/>
      <c r="AC1399" s="1205"/>
      <c r="AD1399" s="1205"/>
      <c r="AE1399" s="1205"/>
      <c r="AF1399" s="1205"/>
      <c r="AG1399" s="1205"/>
      <c r="AH1399" s="1205"/>
      <c r="AI1399" s="994"/>
      <c r="AJ1399" s="994"/>
      <c r="AK1399" s="994"/>
      <c r="AL1399" s="994"/>
      <c r="AM1399" s="994"/>
    </row>
    <row r="1400">
      <c r="A1400" s="1205"/>
      <c r="B1400" s="1205"/>
      <c r="C1400" s="1205"/>
      <c r="D1400" s="1205"/>
      <c r="E1400" s="1205"/>
      <c r="F1400" s="1205"/>
      <c r="G1400" s="1205"/>
      <c r="H1400" s="1205"/>
      <c r="I1400" s="1205"/>
      <c r="J1400" s="1205"/>
      <c r="K1400" s="1205"/>
      <c r="L1400" s="1205"/>
      <c r="M1400" s="1205"/>
      <c r="N1400" s="1205"/>
      <c r="O1400" s="1205"/>
      <c r="P1400" s="994"/>
      <c r="Q1400" s="994"/>
      <c r="R1400" s="994"/>
      <c r="S1400" s="994"/>
      <c r="T1400" s="1205"/>
      <c r="U1400" s="1205"/>
      <c r="V1400" s="1205"/>
      <c r="W1400" s="1205"/>
      <c r="X1400" s="1205"/>
      <c r="Y1400" s="1205"/>
      <c r="Z1400" s="1205"/>
      <c r="AA1400" s="1205"/>
      <c r="AB1400" s="1205"/>
      <c r="AC1400" s="1205"/>
      <c r="AD1400" s="1205"/>
      <c r="AE1400" s="1205"/>
      <c r="AF1400" s="1205"/>
      <c r="AG1400" s="1205"/>
      <c r="AH1400" s="1205"/>
      <c r="AI1400" s="994"/>
      <c r="AJ1400" s="994"/>
      <c r="AK1400" s="994"/>
      <c r="AL1400" s="994"/>
      <c r="AM1400" s="994"/>
    </row>
    <row r="1401">
      <c r="A1401" s="1205"/>
      <c r="B1401" s="1205"/>
      <c r="C1401" s="1205"/>
      <c r="D1401" s="1205"/>
      <c r="E1401" s="1205"/>
      <c r="F1401" s="1205"/>
      <c r="G1401" s="1205"/>
      <c r="H1401" s="1205"/>
      <c r="I1401" s="1205"/>
      <c r="J1401" s="1205"/>
      <c r="K1401" s="1205"/>
      <c r="L1401" s="1205"/>
      <c r="M1401" s="1205"/>
      <c r="N1401" s="1205"/>
      <c r="O1401" s="1205"/>
      <c r="P1401" s="994"/>
      <c r="Q1401" s="994"/>
      <c r="R1401" s="994"/>
      <c r="S1401" s="994"/>
      <c r="T1401" s="1205"/>
      <c r="U1401" s="1205"/>
      <c r="V1401" s="1205"/>
      <c r="W1401" s="1205"/>
      <c r="X1401" s="1205"/>
      <c r="Y1401" s="1205"/>
      <c r="Z1401" s="1205"/>
      <c r="AA1401" s="1205"/>
      <c r="AB1401" s="1205"/>
      <c r="AC1401" s="1205"/>
      <c r="AD1401" s="1205"/>
      <c r="AE1401" s="1205"/>
      <c r="AF1401" s="1205"/>
      <c r="AG1401" s="1205"/>
      <c r="AH1401" s="1205"/>
      <c r="AI1401" s="994"/>
      <c r="AJ1401" s="994"/>
      <c r="AK1401" s="994"/>
      <c r="AL1401" s="994"/>
      <c r="AM1401" s="994"/>
    </row>
    <row r="1402">
      <c r="A1402" s="1205"/>
      <c r="B1402" s="1205"/>
      <c r="C1402" s="1205"/>
      <c r="D1402" s="1205"/>
      <c r="E1402" s="1205"/>
      <c r="F1402" s="1205"/>
      <c r="G1402" s="1205"/>
      <c r="H1402" s="1205"/>
      <c r="I1402" s="1205"/>
      <c r="J1402" s="1205"/>
      <c r="K1402" s="1205"/>
      <c r="L1402" s="1205"/>
      <c r="M1402" s="1205"/>
      <c r="N1402" s="1205"/>
      <c r="O1402" s="1205"/>
      <c r="P1402" s="994"/>
      <c r="Q1402" s="994"/>
      <c r="R1402" s="994"/>
      <c r="S1402" s="994"/>
      <c r="T1402" s="1205"/>
      <c r="U1402" s="1205"/>
      <c r="V1402" s="1205"/>
      <c r="W1402" s="1205"/>
      <c r="X1402" s="1205"/>
      <c r="Y1402" s="1205"/>
      <c r="Z1402" s="1205"/>
      <c r="AA1402" s="1205"/>
      <c r="AB1402" s="1205"/>
      <c r="AC1402" s="1205"/>
      <c r="AD1402" s="1205"/>
      <c r="AE1402" s="1205"/>
      <c r="AF1402" s="1205"/>
      <c r="AG1402" s="1205"/>
      <c r="AH1402" s="1205"/>
      <c r="AI1402" s="994"/>
      <c r="AJ1402" s="994"/>
      <c r="AK1402" s="994"/>
      <c r="AL1402" s="994"/>
      <c r="AM1402" s="994"/>
    </row>
    <row r="1403">
      <c r="A1403" s="1205"/>
      <c r="B1403" s="1205"/>
      <c r="C1403" s="1205"/>
      <c r="D1403" s="1205"/>
      <c r="E1403" s="1205"/>
      <c r="F1403" s="1205"/>
      <c r="G1403" s="1205"/>
      <c r="H1403" s="1205"/>
      <c r="I1403" s="1205"/>
      <c r="J1403" s="1205"/>
      <c r="K1403" s="1205"/>
      <c r="L1403" s="1205"/>
      <c r="M1403" s="1205"/>
      <c r="N1403" s="1205"/>
      <c r="O1403" s="1205"/>
      <c r="P1403" s="994"/>
      <c r="Q1403" s="994"/>
      <c r="R1403" s="994"/>
      <c r="S1403" s="994"/>
      <c r="T1403" s="1205"/>
      <c r="U1403" s="1205"/>
      <c r="V1403" s="1205"/>
      <c r="W1403" s="1205"/>
      <c r="X1403" s="1205"/>
      <c r="Y1403" s="1205"/>
      <c r="Z1403" s="1205"/>
      <c r="AA1403" s="1205"/>
      <c r="AB1403" s="1205"/>
      <c r="AC1403" s="1205"/>
      <c r="AD1403" s="1205"/>
      <c r="AE1403" s="1205"/>
      <c r="AF1403" s="1205"/>
      <c r="AG1403" s="1205"/>
      <c r="AH1403" s="1205"/>
      <c r="AI1403" s="994"/>
      <c r="AJ1403" s="994"/>
      <c r="AK1403" s="994"/>
      <c r="AL1403" s="994"/>
      <c r="AM1403" s="994"/>
    </row>
    <row r="1404">
      <c r="A1404" s="1205"/>
      <c r="B1404" s="1205"/>
      <c r="C1404" s="1205"/>
      <c r="D1404" s="1205"/>
      <c r="E1404" s="1205"/>
      <c r="F1404" s="1205"/>
      <c r="G1404" s="1205"/>
      <c r="H1404" s="1205"/>
      <c r="I1404" s="1205"/>
      <c r="J1404" s="1205"/>
      <c r="K1404" s="1205"/>
      <c r="L1404" s="1205"/>
      <c r="M1404" s="1205"/>
      <c r="N1404" s="1205"/>
      <c r="O1404" s="1205"/>
      <c r="P1404" s="994"/>
      <c r="Q1404" s="994"/>
      <c r="R1404" s="994"/>
      <c r="S1404" s="994"/>
      <c r="T1404" s="1205"/>
      <c r="U1404" s="1205"/>
      <c r="V1404" s="1205"/>
      <c r="W1404" s="1205"/>
      <c r="X1404" s="1205"/>
      <c r="Y1404" s="1205"/>
      <c r="Z1404" s="1205"/>
      <c r="AA1404" s="1205"/>
      <c r="AB1404" s="1205"/>
      <c r="AC1404" s="1205"/>
      <c r="AD1404" s="1205"/>
      <c r="AE1404" s="1205"/>
      <c r="AF1404" s="1205"/>
      <c r="AG1404" s="1205"/>
      <c r="AH1404" s="1205"/>
      <c r="AI1404" s="994"/>
      <c r="AJ1404" s="994"/>
      <c r="AK1404" s="994"/>
      <c r="AL1404" s="994"/>
      <c r="AM1404" s="994"/>
    </row>
    <row r="1405">
      <c r="A1405" s="1205"/>
      <c r="B1405" s="1205"/>
      <c r="C1405" s="1205"/>
      <c r="D1405" s="1205"/>
      <c r="E1405" s="1205"/>
      <c r="F1405" s="1205"/>
      <c r="G1405" s="1205"/>
      <c r="H1405" s="1205"/>
      <c r="I1405" s="1205"/>
      <c r="J1405" s="1205"/>
      <c r="K1405" s="1205"/>
      <c r="L1405" s="1205"/>
      <c r="M1405" s="1205"/>
      <c r="N1405" s="1205"/>
      <c r="O1405" s="1205"/>
      <c r="P1405" s="994"/>
      <c r="Q1405" s="994"/>
      <c r="R1405" s="994"/>
      <c r="S1405" s="994"/>
      <c r="T1405" s="1205"/>
      <c r="U1405" s="1205"/>
      <c r="V1405" s="1205"/>
      <c r="W1405" s="1205"/>
      <c r="X1405" s="1205"/>
      <c r="Y1405" s="1205"/>
      <c r="Z1405" s="1205"/>
      <c r="AA1405" s="1205"/>
      <c r="AB1405" s="1205"/>
      <c r="AC1405" s="1205"/>
      <c r="AD1405" s="1205"/>
      <c r="AE1405" s="1205"/>
      <c r="AF1405" s="1205"/>
      <c r="AG1405" s="1205"/>
      <c r="AH1405" s="1205"/>
      <c r="AI1405" s="994"/>
      <c r="AJ1405" s="994"/>
      <c r="AK1405" s="994"/>
      <c r="AL1405" s="994"/>
      <c r="AM1405" s="994"/>
    </row>
    <row r="1406">
      <c r="A1406" s="1205"/>
      <c r="B1406" s="1205"/>
      <c r="C1406" s="1205"/>
      <c r="D1406" s="1205"/>
      <c r="E1406" s="1205"/>
      <c r="F1406" s="1205"/>
      <c r="G1406" s="1205"/>
      <c r="H1406" s="1205"/>
      <c r="I1406" s="1205"/>
      <c r="J1406" s="1205"/>
      <c r="K1406" s="1205"/>
      <c r="L1406" s="1205"/>
      <c r="M1406" s="1205"/>
      <c r="N1406" s="1205"/>
      <c r="O1406" s="1205"/>
      <c r="P1406" s="994"/>
      <c r="Q1406" s="994"/>
      <c r="R1406" s="994"/>
      <c r="S1406" s="994"/>
      <c r="T1406" s="1205"/>
      <c r="U1406" s="1205"/>
      <c r="V1406" s="1205"/>
      <c r="W1406" s="1205"/>
      <c r="X1406" s="1205"/>
      <c r="Y1406" s="1205"/>
      <c r="Z1406" s="1205"/>
      <c r="AA1406" s="1205"/>
      <c r="AB1406" s="1205"/>
      <c r="AC1406" s="1205"/>
      <c r="AD1406" s="1205"/>
      <c r="AE1406" s="1205"/>
      <c r="AF1406" s="1205"/>
      <c r="AG1406" s="1205"/>
      <c r="AH1406" s="1205"/>
      <c r="AI1406" s="994"/>
      <c r="AJ1406" s="994"/>
      <c r="AK1406" s="994"/>
      <c r="AL1406" s="994"/>
      <c r="AM1406" s="994"/>
    </row>
    <row r="1407">
      <c r="A1407" s="1205"/>
      <c r="B1407" s="1205"/>
      <c r="C1407" s="1205"/>
      <c r="D1407" s="1205"/>
      <c r="E1407" s="1205"/>
      <c r="F1407" s="1205"/>
      <c r="G1407" s="1205"/>
      <c r="H1407" s="1205"/>
      <c r="I1407" s="1205"/>
      <c r="J1407" s="1205"/>
      <c r="K1407" s="1205"/>
      <c r="L1407" s="1205"/>
      <c r="M1407" s="1205"/>
      <c r="N1407" s="1205"/>
      <c r="O1407" s="1205"/>
      <c r="P1407" s="994"/>
      <c r="Q1407" s="994"/>
      <c r="R1407" s="994"/>
      <c r="S1407" s="994"/>
      <c r="T1407" s="1205"/>
      <c r="U1407" s="1205"/>
      <c r="V1407" s="1205"/>
      <c r="W1407" s="1205"/>
      <c r="X1407" s="1205"/>
      <c r="Y1407" s="1205"/>
      <c r="Z1407" s="1205"/>
      <c r="AA1407" s="1205"/>
      <c r="AB1407" s="1205"/>
      <c r="AC1407" s="1205"/>
      <c r="AD1407" s="1205"/>
      <c r="AE1407" s="1205"/>
      <c r="AF1407" s="1205"/>
      <c r="AG1407" s="1205"/>
      <c r="AH1407" s="1205"/>
      <c r="AI1407" s="994"/>
      <c r="AJ1407" s="994"/>
      <c r="AK1407" s="994"/>
      <c r="AL1407" s="994"/>
      <c r="AM1407" s="994"/>
    </row>
    <row r="1408">
      <c r="A1408" s="1205"/>
      <c r="B1408" s="1205"/>
      <c r="C1408" s="1205"/>
      <c r="D1408" s="1205"/>
      <c r="E1408" s="1205"/>
      <c r="F1408" s="1205"/>
      <c r="G1408" s="1205"/>
      <c r="H1408" s="1205"/>
      <c r="I1408" s="1205"/>
      <c r="J1408" s="1205"/>
      <c r="K1408" s="1205"/>
      <c r="L1408" s="1205"/>
      <c r="M1408" s="1205"/>
      <c r="N1408" s="1205"/>
      <c r="O1408" s="1205"/>
      <c r="P1408" s="994"/>
      <c r="Q1408" s="994"/>
      <c r="R1408" s="994"/>
      <c r="S1408" s="994"/>
      <c r="T1408" s="1205"/>
      <c r="U1408" s="1205"/>
      <c r="V1408" s="1205"/>
      <c r="W1408" s="1205"/>
      <c r="X1408" s="1205"/>
      <c r="Y1408" s="1205"/>
      <c r="Z1408" s="1205"/>
      <c r="AA1408" s="1205"/>
      <c r="AB1408" s="1205"/>
      <c r="AC1408" s="1205"/>
      <c r="AD1408" s="1205"/>
      <c r="AE1408" s="1205"/>
      <c r="AF1408" s="1205"/>
      <c r="AG1408" s="1205"/>
      <c r="AH1408" s="1205"/>
      <c r="AI1408" s="994"/>
      <c r="AJ1408" s="994"/>
      <c r="AK1408" s="994"/>
      <c r="AL1408" s="994"/>
      <c r="AM1408" s="994"/>
    </row>
    <row r="1409">
      <c r="A1409" s="1205"/>
      <c r="B1409" s="1205"/>
      <c r="C1409" s="1205"/>
      <c r="D1409" s="1205"/>
      <c r="E1409" s="1205"/>
      <c r="F1409" s="1205"/>
      <c r="G1409" s="1205"/>
      <c r="H1409" s="1205"/>
      <c r="I1409" s="1205"/>
      <c r="J1409" s="1205"/>
      <c r="K1409" s="1205"/>
      <c r="L1409" s="1205"/>
      <c r="M1409" s="1205"/>
      <c r="N1409" s="1205"/>
      <c r="O1409" s="1205"/>
      <c r="P1409" s="994"/>
      <c r="Q1409" s="994"/>
      <c r="R1409" s="994"/>
      <c r="S1409" s="994"/>
      <c r="T1409" s="1205"/>
      <c r="U1409" s="1205"/>
      <c r="V1409" s="1205"/>
      <c r="W1409" s="1205"/>
      <c r="X1409" s="1205"/>
      <c r="Y1409" s="1205"/>
      <c r="Z1409" s="1205"/>
      <c r="AA1409" s="1205"/>
      <c r="AB1409" s="1205"/>
      <c r="AC1409" s="1205"/>
      <c r="AD1409" s="1205"/>
      <c r="AE1409" s="1205"/>
      <c r="AF1409" s="1205"/>
      <c r="AG1409" s="1205"/>
      <c r="AH1409" s="1205"/>
      <c r="AI1409" s="994"/>
      <c r="AJ1409" s="994"/>
      <c r="AK1409" s="994"/>
      <c r="AL1409" s="994"/>
      <c r="AM1409" s="994"/>
    </row>
    <row r="1410">
      <c r="A1410" s="1205"/>
      <c r="B1410" s="1205"/>
      <c r="C1410" s="1205"/>
      <c r="D1410" s="1205"/>
      <c r="E1410" s="1205"/>
      <c r="F1410" s="1205"/>
      <c r="G1410" s="1205"/>
      <c r="H1410" s="1205"/>
      <c r="I1410" s="1205"/>
      <c r="J1410" s="1205"/>
      <c r="K1410" s="1205"/>
      <c r="L1410" s="1205"/>
      <c r="M1410" s="1205"/>
      <c r="N1410" s="1205"/>
      <c r="O1410" s="1205"/>
      <c r="P1410" s="994"/>
      <c r="Q1410" s="994"/>
      <c r="R1410" s="994"/>
      <c r="S1410" s="994"/>
      <c r="T1410" s="1205"/>
      <c r="U1410" s="1205"/>
      <c r="V1410" s="1205"/>
      <c r="W1410" s="1205"/>
      <c r="X1410" s="1205"/>
      <c r="Y1410" s="1205"/>
      <c r="Z1410" s="1205"/>
      <c r="AA1410" s="1205"/>
      <c r="AB1410" s="1205"/>
      <c r="AC1410" s="1205"/>
      <c r="AD1410" s="1205"/>
      <c r="AE1410" s="1205"/>
      <c r="AF1410" s="1205"/>
      <c r="AG1410" s="1205"/>
      <c r="AH1410" s="1205"/>
      <c r="AI1410" s="994"/>
      <c r="AJ1410" s="994"/>
      <c r="AK1410" s="994"/>
      <c r="AL1410" s="994"/>
      <c r="AM1410" s="994"/>
    </row>
    <row r="1411">
      <c r="A1411" s="1205"/>
      <c r="B1411" s="1205"/>
      <c r="C1411" s="1205"/>
      <c r="D1411" s="1205"/>
      <c r="E1411" s="1205"/>
      <c r="F1411" s="1205"/>
      <c r="G1411" s="1205"/>
      <c r="H1411" s="1205"/>
      <c r="I1411" s="1205"/>
      <c r="J1411" s="1205"/>
      <c r="K1411" s="1205"/>
      <c r="L1411" s="1205"/>
      <c r="M1411" s="1205"/>
      <c r="N1411" s="1205"/>
      <c r="O1411" s="1205"/>
      <c r="P1411" s="994"/>
      <c r="Q1411" s="994"/>
      <c r="R1411" s="994"/>
      <c r="S1411" s="994"/>
      <c r="T1411" s="1205"/>
      <c r="U1411" s="1205"/>
      <c r="V1411" s="1205"/>
      <c r="W1411" s="1205"/>
      <c r="X1411" s="1205"/>
      <c r="Y1411" s="1205"/>
      <c r="Z1411" s="1205"/>
      <c r="AA1411" s="1205"/>
      <c r="AB1411" s="1205"/>
      <c r="AC1411" s="1205"/>
      <c r="AD1411" s="1205"/>
      <c r="AE1411" s="1205"/>
      <c r="AF1411" s="1205"/>
      <c r="AG1411" s="1205"/>
      <c r="AH1411" s="1205"/>
      <c r="AI1411" s="994"/>
      <c r="AJ1411" s="994"/>
      <c r="AK1411" s="994"/>
      <c r="AL1411" s="994"/>
      <c r="AM1411" s="994"/>
    </row>
    <row r="1412">
      <c r="A1412" s="1205"/>
      <c r="B1412" s="1205"/>
      <c r="C1412" s="1205"/>
      <c r="D1412" s="1205"/>
      <c r="E1412" s="1205"/>
      <c r="F1412" s="1205"/>
      <c r="G1412" s="1205"/>
      <c r="H1412" s="1205"/>
      <c r="I1412" s="1205"/>
      <c r="J1412" s="1205"/>
      <c r="K1412" s="1205"/>
      <c r="L1412" s="1205"/>
      <c r="M1412" s="1205"/>
      <c r="N1412" s="1205"/>
      <c r="O1412" s="1205"/>
      <c r="P1412" s="994"/>
      <c r="Q1412" s="994"/>
      <c r="R1412" s="994"/>
      <c r="S1412" s="994"/>
      <c r="T1412" s="1205"/>
      <c r="U1412" s="1205"/>
      <c r="V1412" s="1205"/>
      <c r="W1412" s="1205"/>
      <c r="X1412" s="1205"/>
      <c r="Y1412" s="1205"/>
      <c r="Z1412" s="1205"/>
      <c r="AA1412" s="1205"/>
      <c r="AB1412" s="1205"/>
      <c r="AC1412" s="1205"/>
      <c r="AD1412" s="1205"/>
      <c r="AE1412" s="1205"/>
      <c r="AF1412" s="1205"/>
      <c r="AG1412" s="1205"/>
      <c r="AH1412" s="1205"/>
      <c r="AI1412" s="994"/>
      <c r="AJ1412" s="994"/>
      <c r="AK1412" s="994"/>
      <c r="AL1412" s="994"/>
      <c r="AM1412" s="994"/>
    </row>
  </sheetData>
  <mergeCells count="4">
    <mergeCell ref="H1:I1"/>
    <mergeCell ref="K1:L1"/>
    <mergeCell ref="AA1:AB1"/>
    <mergeCell ref="AD1:AE1"/>
  </mergeCells>
  <drawing r:id="rId1"/>
</worksheet>
</file>